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ml.chartsha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https://d.docs.live.net/96b59eb0886b2efd/Documents/Job Hunt/budget-variance-dashboard-excel/dashboard/"/>
    </mc:Choice>
  </mc:AlternateContent>
  <xr:revisionPtr revIDLastSave="988" documentId="8_{41975109-F5EE-4C5B-85DF-7FF399847380}" xr6:coauthVersionLast="47" xr6:coauthVersionMax="47" xr10:uidLastSave="{C8F384AF-C15E-45C0-8526-6433894CC4BF}"/>
  <bookViews>
    <workbookView xWindow="-4740" yWindow="-16320" windowWidth="29040" windowHeight="15720" xr2:uid="{EAD32B74-D401-4B60-B81C-4E8827464CBD}"/>
  </bookViews>
  <sheets>
    <sheet name="dashboard" sheetId="3" r:id="rId1"/>
    <sheet name="pivot" sheetId="7" r:id="rId2"/>
    <sheet name="fact_sales" sheetId="1" r:id="rId3"/>
    <sheet name="product" sheetId="4" r:id="rId4"/>
    <sheet name="geography" sheetId="5" r:id="rId5"/>
    <sheet name="raw_sales" sheetId="2" r:id="rId6"/>
  </sheets>
  <definedNames>
    <definedName name="_xlcn.WorksheetConnection_salesversion1.xlsxTable11" hidden="1">Table1[]</definedName>
    <definedName name="_xlcn.WorksheetConnection_salesversion1.xlsxTable51" hidden="1">Table5[]</definedName>
    <definedName name="_xlcn.WorksheetConnection_salesversion1.xlsxTable61" hidden="1">Table6[]</definedName>
    <definedName name="Slicer_Date__Month">#N/A</definedName>
    <definedName name="Slicer_Product">#N/A</definedName>
    <definedName name="Slicer_Product_Type">#N/A</definedName>
  </definedNames>
  <calcPr calcId="191029"/>
  <pivotCaches>
    <pivotCache cacheId="39" r:id="rId7"/>
    <pivotCache cacheId="42" r:id="rId8"/>
    <pivotCache cacheId="45" r:id="rId9"/>
    <pivotCache cacheId="48" r:id="rId10"/>
    <pivotCache cacheId="51" r:id="rId11"/>
  </pivotCaches>
  <extLst>
    <ext xmlns:x14="http://schemas.microsoft.com/office/spreadsheetml/2009/9/main" uri="{876F7934-8845-4945-9796-88D515C7AA90}">
      <x14:pivotCaches>
        <pivotCache cacheId="5" r:id="rId12"/>
        <pivotCache cacheId="6" r:id="rId13"/>
      </x14:pivotCaches>
    </ex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6" name="geography" connection="WorksheetConnection_sales (version 1).xlsx!Table6"/>
          <x15:modelTable id="Table5" name="product" connection="WorksheetConnection_sales (version 1).xlsx!Table5"/>
          <x15:modelTable id="Table1" name="fact_sales" connection="WorksheetConnection_sales (version 1).xlsx!Table1"/>
        </x15:modelTables>
        <x15:modelRelationships>
          <x15:modelRelationship fromTable="fact_sales" fromColumn="Product_Key" toTable="product" toColumn="Product_Key"/>
          <x15:modelRelationship fromTable="fact_sales" fromColumn="Market_Key" toTable="geography" toColumn="Market_Key"/>
        </x15:modelRelationships>
        <x15:extLst>
          <ext xmlns:x16="http://schemas.microsoft.com/office/spreadsheetml/2014/11/main" uri="{9835A34E-60A6-4A7C-AAB8-D5F71C897F49}">
            <x16:modelTimeGroupings>
              <x16:modelTimeGrouping tableName="fact_sales"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4246" i="1" l="1"/>
  <c r="AB4246" i="1"/>
  <c r="T4246" i="1"/>
  <c r="V4246" i="1" s="1"/>
  <c r="X4246" i="1" s="1"/>
  <c r="R4246" i="1"/>
  <c r="Q4246" i="1"/>
  <c r="S4246" i="1" s="1"/>
  <c r="J4246" i="1"/>
  <c r="M4246" i="1" s="1"/>
  <c r="H4246" i="1"/>
  <c r="G4246" i="1"/>
  <c r="I4246" i="1" s="1"/>
  <c r="AE2655" i="1"/>
  <c r="AB2655" i="1"/>
  <c r="T2655" i="1"/>
  <c r="V2655" i="1" s="1"/>
  <c r="X2655" i="1" s="1"/>
  <c r="R2655" i="1"/>
  <c r="Q2655" i="1"/>
  <c r="S2655" i="1" s="1"/>
  <c r="J2655" i="1"/>
  <c r="Z2655" i="1" s="1"/>
  <c r="H2655" i="1"/>
  <c r="G2655" i="1"/>
  <c r="I2655" i="1" s="1"/>
  <c r="AE4068" i="1"/>
  <c r="AB4068" i="1"/>
  <c r="T4068" i="1"/>
  <c r="V4068" i="1" s="1"/>
  <c r="X4068" i="1" s="1"/>
  <c r="R4068" i="1"/>
  <c r="Q4068" i="1"/>
  <c r="S4068" i="1" s="1"/>
  <c r="J4068" i="1"/>
  <c r="Z4068" i="1" s="1"/>
  <c r="H4068" i="1"/>
  <c r="G4068" i="1"/>
  <c r="I4068" i="1" s="1"/>
  <c r="AE3944" i="1"/>
  <c r="AB3944" i="1"/>
  <c r="T3944" i="1"/>
  <c r="V3944" i="1" s="1"/>
  <c r="X3944" i="1" s="1"/>
  <c r="R3944" i="1"/>
  <c r="Q3944" i="1"/>
  <c r="S3944" i="1" s="1"/>
  <c r="M3944" i="1"/>
  <c r="J3944" i="1"/>
  <c r="Z3944" i="1" s="1"/>
  <c r="H3944" i="1"/>
  <c r="G3944" i="1"/>
  <c r="I3944" i="1" s="1"/>
  <c r="AE1244" i="1"/>
  <c r="AB1244" i="1"/>
  <c r="T1244" i="1"/>
  <c r="V1244" i="1" s="1"/>
  <c r="X1244" i="1" s="1"/>
  <c r="R1244" i="1"/>
  <c r="Q1244" i="1"/>
  <c r="S1244" i="1" s="1"/>
  <c r="J1244" i="1"/>
  <c r="Z1244" i="1" s="1"/>
  <c r="H1244" i="1"/>
  <c r="G1244" i="1"/>
  <c r="I1244" i="1" s="1"/>
  <c r="AE1529" i="1"/>
  <c r="AB1529" i="1"/>
  <c r="T1529" i="1"/>
  <c r="V1529" i="1" s="1"/>
  <c r="X1529" i="1" s="1"/>
  <c r="R1529" i="1"/>
  <c r="Q1529" i="1"/>
  <c r="S1529" i="1" s="1"/>
  <c r="J1529" i="1"/>
  <c r="Z1529" i="1" s="1"/>
  <c r="H1529" i="1"/>
  <c r="G1529" i="1"/>
  <c r="I1529" i="1" s="1"/>
  <c r="AE1083" i="1"/>
  <c r="AB1083" i="1"/>
  <c r="T1083" i="1"/>
  <c r="V1083" i="1" s="1"/>
  <c r="X1083" i="1" s="1"/>
  <c r="R1083" i="1"/>
  <c r="Q1083" i="1"/>
  <c r="S1083" i="1" s="1"/>
  <c r="J1083" i="1"/>
  <c r="Z1083" i="1" s="1"/>
  <c r="H1083" i="1"/>
  <c r="G1083" i="1"/>
  <c r="I1083" i="1" s="1"/>
  <c r="AE2170" i="1"/>
  <c r="AB2170" i="1"/>
  <c r="T2170" i="1"/>
  <c r="Y2170" i="1" s="1"/>
  <c r="R2170" i="1"/>
  <c r="Q2170" i="1"/>
  <c r="S2170" i="1" s="1"/>
  <c r="J2170" i="1"/>
  <c r="Z2170" i="1" s="1"/>
  <c r="H2170" i="1"/>
  <c r="G2170" i="1"/>
  <c r="I2170" i="1" s="1"/>
  <c r="AE653" i="1"/>
  <c r="AB653" i="1"/>
  <c r="T653" i="1"/>
  <c r="V653" i="1" s="1"/>
  <c r="X653" i="1" s="1"/>
  <c r="R653" i="1"/>
  <c r="Q653" i="1"/>
  <c r="S653" i="1" s="1"/>
  <c r="J653" i="1"/>
  <c r="Z653" i="1" s="1"/>
  <c r="H653" i="1"/>
  <c r="G653" i="1"/>
  <c r="I653" i="1" s="1"/>
  <c r="AE2160" i="1"/>
  <c r="AB2160" i="1"/>
  <c r="T2160" i="1"/>
  <c r="V2160" i="1" s="1"/>
  <c r="X2160" i="1" s="1"/>
  <c r="R2160" i="1"/>
  <c r="Q2160" i="1"/>
  <c r="S2160" i="1" s="1"/>
  <c r="J2160" i="1"/>
  <c r="Z2160" i="1" s="1"/>
  <c r="H2160" i="1"/>
  <c r="G2160" i="1"/>
  <c r="I2160" i="1" s="1"/>
  <c r="AE3650" i="1"/>
  <c r="AB3650" i="1"/>
  <c r="T3650" i="1"/>
  <c r="V3650" i="1" s="1"/>
  <c r="X3650" i="1" s="1"/>
  <c r="R3650" i="1"/>
  <c r="Q3650" i="1"/>
  <c r="S3650" i="1" s="1"/>
  <c r="J3650" i="1"/>
  <c r="Z3650" i="1" s="1"/>
  <c r="H3650" i="1"/>
  <c r="G3650" i="1"/>
  <c r="I3650" i="1" s="1"/>
  <c r="AE1663" i="1"/>
  <c r="AB1663" i="1"/>
  <c r="T1663" i="1"/>
  <c r="V1663" i="1" s="1"/>
  <c r="X1663" i="1" s="1"/>
  <c r="R1663" i="1"/>
  <c r="Q1663" i="1"/>
  <c r="S1663" i="1" s="1"/>
  <c r="J1663" i="1"/>
  <c r="Z1663" i="1" s="1"/>
  <c r="H1663" i="1"/>
  <c r="G1663" i="1"/>
  <c r="I1663" i="1" s="1"/>
  <c r="AE4067" i="1"/>
  <c r="AB4067" i="1"/>
  <c r="T4067" i="1"/>
  <c r="Y4067" i="1" s="1"/>
  <c r="R4067" i="1"/>
  <c r="Q4067" i="1"/>
  <c r="S4067" i="1" s="1"/>
  <c r="J4067" i="1"/>
  <c r="L4067" i="1" s="1"/>
  <c r="N4067" i="1" s="1"/>
  <c r="H4067" i="1"/>
  <c r="G4067" i="1"/>
  <c r="I4067" i="1" s="1"/>
  <c r="AE3440" i="1"/>
  <c r="AB3440" i="1"/>
  <c r="T3440" i="1"/>
  <c r="V3440" i="1" s="1"/>
  <c r="X3440" i="1" s="1"/>
  <c r="R3440" i="1"/>
  <c r="Q3440" i="1"/>
  <c r="S3440" i="1" s="1"/>
  <c r="J3440" i="1"/>
  <c r="M3440" i="1" s="1"/>
  <c r="H3440" i="1"/>
  <c r="G3440" i="1"/>
  <c r="I3440" i="1" s="1"/>
  <c r="AE652" i="1"/>
  <c r="AB652" i="1"/>
  <c r="T652" i="1"/>
  <c r="Y652" i="1" s="1"/>
  <c r="R652" i="1"/>
  <c r="Q652" i="1"/>
  <c r="S652" i="1" s="1"/>
  <c r="J652" i="1"/>
  <c r="L652" i="1" s="1"/>
  <c r="N652" i="1" s="1"/>
  <c r="H652" i="1"/>
  <c r="G652" i="1"/>
  <c r="I652" i="1" s="1"/>
  <c r="AE2645" i="1"/>
  <c r="AB2645" i="1"/>
  <c r="T2645" i="1"/>
  <c r="Y2645" i="1" s="1"/>
  <c r="R2645" i="1"/>
  <c r="Q2645" i="1"/>
  <c r="S2645" i="1" s="1"/>
  <c r="J2645" i="1"/>
  <c r="Z2645" i="1" s="1"/>
  <c r="H2645" i="1"/>
  <c r="G2645" i="1"/>
  <c r="I2645" i="1" s="1"/>
  <c r="AE1871" i="1"/>
  <c r="AB1871" i="1"/>
  <c r="T1871" i="1"/>
  <c r="Y1871" i="1" s="1"/>
  <c r="R1871" i="1"/>
  <c r="Q1871" i="1"/>
  <c r="S1871" i="1" s="1"/>
  <c r="J1871" i="1"/>
  <c r="M1871" i="1" s="1"/>
  <c r="H1871" i="1"/>
  <c r="G1871" i="1"/>
  <c r="I1871" i="1" s="1"/>
  <c r="AE2159" i="1"/>
  <c r="AB2159" i="1"/>
  <c r="T2159" i="1"/>
  <c r="Y2159" i="1" s="1"/>
  <c r="R2159" i="1"/>
  <c r="Q2159" i="1"/>
  <c r="S2159" i="1" s="1"/>
  <c r="J2159" i="1"/>
  <c r="M2159" i="1" s="1"/>
  <c r="H2159" i="1"/>
  <c r="G2159" i="1"/>
  <c r="I2159" i="1" s="1"/>
  <c r="AE3656" i="1"/>
  <c r="AB3656" i="1"/>
  <c r="T3656" i="1"/>
  <c r="Y3656" i="1" s="1"/>
  <c r="R3656" i="1"/>
  <c r="Q3656" i="1"/>
  <c r="S3656" i="1" s="1"/>
  <c r="J3656" i="1"/>
  <c r="L3656" i="1" s="1"/>
  <c r="N3656" i="1" s="1"/>
  <c r="H3656" i="1"/>
  <c r="G3656" i="1"/>
  <c r="I3656" i="1" s="1"/>
  <c r="AE1662" i="1"/>
  <c r="AB1662" i="1"/>
  <c r="T1662" i="1"/>
  <c r="Y1662" i="1" s="1"/>
  <c r="R1662" i="1"/>
  <c r="Q1662" i="1"/>
  <c r="S1662" i="1" s="1"/>
  <c r="J1662" i="1"/>
  <c r="Z1662" i="1" s="1"/>
  <c r="H1662" i="1"/>
  <c r="G1662" i="1"/>
  <c r="I1662" i="1" s="1"/>
  <c r="AE1810" i="1"/>
  <c r="AB1810" i="1"/>
  <c r="T1810" i="1"/>
  <c r="Y1810" i="1" s="1"/>
  <c r="R1810" i="1"/>
  <c r="Q1810" i="1"/>
  <c r="S1810" i="1" s="1"/>
  <c r="J1810" i="1"/>
  <c r="M1810" i="1" s="1"/>
  <c r="H1810" i="1"/>
  <c r="G1810" i="1"/>
  <c r="I1810" i="1" s="1"/>
  <c r="AE380" i="1"/>
  <c r="AB380" i="1"/>
  <c r="T380" i="1"/>
  <c r="Y380" i="1" s="1"/>
  <c r="R380" i="1"/>
  <c r="Q380" i="1"/>
  <c r="S380" i="1" s="1"/>
  <c r="J380" i="1"/>
  <c r="M380" i="1" s="1"/>
  <c r="H380" i="1"/>
  <c r="G380" i="1"/>
  <c r="I380" i="1" s="1"/>
  <c r="AE2040" i="1"/>
  <c r="AB2040" i="1"/>
  <c r="T2040" i="1"/>
  <c r="Y2040" i="1" s="1"/>
  <c r="R2040" i="1"/>
  <c r="Q2040" i="1"/>
  <c r="S2040" i="1" s="1"/>
  <c r="J2040" i="1"/>
  <c r="Z2040" i="1" s="1"/>
  <c r="H2040" i="1"/>
  <c r="G2040" i="1"/>
  <c r="I2040" i="1" s="1"/>
  <c r="AE1862" i="1"/>
  <c r="AB1862" i="1"/>
  <c r="T1862" i="1"/>
  <c r="Y1862" i="1" s="1"/>
  <c r="R1862" i="1"/>
  <c r="Q1862" i="1"/>
  <c r="S1862" i="1" s="1"/>
  <c r="J1862" i="1"/>
  <c r="Z1862" i="1" s="1"/>
  <c r="H1862" i="1"/>
  <c r="G1862" i="1"/>
  <c r="I1862" i="1" s="1"/>
  <c r="AE2889" i="1"/>
  <c r="AB2889" i="1"/>
  <c r="W2889" i="1"/>
  <c r="T2889" i="1"/>
  <c r="Y2889" i="1" s="1"/>
  <c r="R2889" i="1"/>
  <c r="Q2889" i="1"/>
  <c r="S2889" i="1" s="1"/>
  <c r="J2889" i="1"/>
  <c r="M2889" i="1" s="1"/>
  <c r="H2889" i="1"/>
  <c r="G2889" i="1"/>
  <c r="I2889" i="1" s="1"/>
  <c r="AE1474" i="1"/>
  <c r="AB1474" i="1"/>
  <c r="T1474" i="1"/>
  <c r="Y1474" i="1" s="1"/>
  <c r="R1474" i="1"/>
  <c r="Q1474" i="1"/>
  <c r="S1474" i="1" s="1"/>
  <c r="J1474" i="1"/>
  <c r="M1474" i="1" s="1"/>
  <c r="H1474" i="1"/>
  <c r="G1474" i="1"/>
  <c r="I1474" i="1" s="1"/>
  <c r="AE1473" i="1"/>
  <c r="AB1473" i="1"/>
  <c r="T1473" i="1"/>
  <c r="Y1473" i="1" s="1"/>
  <c r="R1473" i="1"/>
  <c r="Q1473" i="1"/>
  <c r="S1473" i="1" s="1"/>
  <c r="L1473" i="1"/>
  <c r="N1473" i="1" s="1"/>
  <c r="J1473" i="1"/>
  <c r="Z1473" i="1" s="1"/>
  <c r="H1473" i="1"/>
  <c r="G1473" i="1"/>
  <c r="I1473" i="1" s="1"/>
  <c r="AE1243" i="1"/>
  <c r="AB1243" i="1"/>
  <c r="T1243" i="1"/>
  <c r="Y1243" i="1" s="1"/>
  <c r="R1243" i="1"/>
  <c r="Q1243" i="1"/>
  <c r="S1243" i="1" s="1"/>
  <c r="J1243" i="1"/>
  <c r="Z1243" i="1" s="1"/>
  <c r="H1243" i="1"/>
  <c r="G1243" i="1"/>
  <c r="I1243" i="1" s="1"/>
  <c r="AE3439" i="1"/>
  <c r="AB3439" i="1"/>
  <c r="T3439" i="1"/>
  <c r="Y3439" i="1" s="1"/>
  <c r="R3439" i="1"/>
  <c r="Q3439" i="1"/>
  <c r="S3439" i="1" s="1"/>
  <c r="J3439" i="1"/>
  <c r="Z3439" i="1" s="1"/>
  <c r="H3439" i="1"/>
  <c r="G3439" i="1"/>
  <c r="I3439" i="1" s="1"/>
  <c r="AE4042" i="1"/>
  <c r="AB4042" i="1"/>
  <c r="T4042" i="1"/>
  <c r="Y4042" i="1" s="1"/>
  <c r="R4042" i="1"/>
  <c r="Q4042" i="1"/>
  <c r="S4042" i="1" s="1"/>
  <c r="M4042" i="1"/>
  <c r="J4042" i="1"/>
  <c r="L4042" i="1" s="1"/>
  <c r="N4042" i="1" s="1"/>
  <c r="H4042" i="1"/>
  <c r="G4042" i="1"/>
  <c r="I4042" i="1" s="1"/>
  <c r="AE934" i="1"/>
  <c r="AB934" i="1"/>
  <c r="T934" i="1"/>
  <c r="W934" i="1" s="1"/>
  <c r="R934" i="1"/>
  <c r="Q934" i="1"/>
  <c r="S934" i="1" s="1"/>
  <c r="J934" i="1"/>
  <c r="M934" i="1" s="1"/>
  <c r="H934" i="1"/>
  <c r="G934" i="1"/>
  <c r="I934" i="1" s="1"/>
  <c r="AE3334" i="1"/>
  <c r="AB3334" i="1"/>
  <c r="T3334" i="1"/>
  <c r="W3334" i="1" s="1"/>
  <c r="R3334" i="1"/>
  <c r="Q3334" i="1"/>
  <c r="S3334" i="1" s="1"/>
  <c r="J3334" i="1"/>
  <c r="Z3334" i="1" s="1"/>
  <c r="H3334" i="1"/>
  <c r="G3334" i="1"/>
  <c r="I3334" i="1" s="1"/>
  <c r="AE738" i="1"/>
  <c r="AB738" i="1"/>
  <c r="T738" i="1"/>
  <c r="W738" i="1" s="1"/>
  <c r="R738" i="1"/>
  <c r="Q738" i="1"/>
  <c r="S738" i="1" s="1"/>
  <c r="J738" i="1"/>
  <c r="Z738" i="1" s="1"/>
  <c r="H738" i="1"/>
  <c r="G738" i="1"/>
  <c r="I738" i="1" s="1"/>
  <c r="AE1970" i="1"/>
  <c r="AB1970" i="1"/>
  <c r="T1970" i="1"/>
  <c r="W1970" i="1" s="1"/>
  <c r="R1970" i="1"/>
  <c r="Q1970" i="1"/>
  <c r="S1970" i="1" s="1"/>
  <c r="J1970" i="1"/>
  <c r="Z1970" i="1" s="1"/>
  <c r="H1970" i="1"/>
  <c r="G1970" i="1"/>
  <c r="I1970" i="1" s="1"/>
  <c r="AE824" i="1"/>
  <c r="AB824" i="1"/>
  <c r="T824" i="1"/>
  <c r="Y824" i="1" s="1"/>
  <c r="R824" i="1"/>
  <c r="Q824" i="1"/>
  <c r="S824" i="1" s="1"/>
  <c r="J824" i="1"/>
  <c r="Z824" i="1" s="1"/>
  <c r="H824" i="1"/>
  <c r="G824" i="1"/>
  <c r="I824" i="1" s="1"/>
  <c r="AE1809" i="1"/>
  <c r="AB1809" i="1"/>
  <c r="T1809" i="1"/>
  <c r="Y1809" i="1" s="1"/>
  <c r="R1809" i="1"/>
  <c r="Q1809" i="1"/>
  <c r="S1809" i="1" s="1"/>
  <c r="J1809" i="1"/>
  <c r="Z1809" i="1" s="1"/>
  <c r="H1809" i="1"/>
  <c r="G1809" i="1"/>
  <c r="I1809" i="1" s="1"/>
  <c r="AE379" i="1"/>
  <c r="AB379" i="1"/>
  <c r="T379" i="1"/>
  <c r="Y379" i="1" s="1"/>
  <c r="R379" i="1"/>
  <c r="Q379" i="1"/>
  <c r="S379" i="1" s="1"/>
  <c r="J379" i="1"/>
  <c r="Z379" i="1" s="1"/>
  <c r="H379" i="1"/>
  <c r="G379" i="1"/>
  <c r="I379" i="1" s="1"/>
  <c r="AE361" i="1"/>
  <c r="AB361" i="1"/>
  <c r="T361" i="1"/>
  <c r="Y361" i="1" s="1"/>
  <c r="R361" i="1"/>
  <c r="Q361" i="1"/>
  <c r="S361" i="1" s="1"/>
  <c r="J361" i="1"/>
  <c r="Z361" i="1" s="1"/>
  <c r="H361" i="1"/>
  <c r="G361" i="1"/>
  <c r="I361" i="1" s="1"/>
  <c r="AE2039" i="1"/>
  <c r="AB2039" i="1"/>
  <c r="T2039" i="1"/>
  <c r="Y2039" i="1" s="1"/>
  <c r="R2039" i="1"/>
  <c r="Q2039" i="1"/>
  <c r="S2039" i="1" s="1"/>
  <c r="J2039" i="1"/>
  <c r="Z2039" i="1" s="1"/>
  <c r="H2039" i="1"/>
  <c r="G2039" i="1"/>
  <c r="I2039" i="1" s="1"/>
  <c r="AE1103" i="1"/>
  <c r="AB1103" i="1"/>
  <c r="T1103" i="1"/>
  <c r="Y1103" i="1" s="1"/>
  <c r="R1103" i="1"/>
  <c r="Q1103" i="1"/>
  <c r="S1103" i="1" s="1"/>
  <c r="J1103" i="1"/>
  <c r="Z1103" i="1" s="1"/>
  <c r="H1103" i="1"/>
  <c r="G1103" i="1"/>
  <c r="I1103" i="1" s="1"/>
  <c r="AE4136" i="1"/>
  <c r="AB4136" i="1"/>
  <c r="T4136" i="1"/>
  <c r="Y4136" i="1" s="1"/>
  <c r="R4136" i="1"/>
  <c r="Q4136" i="1"/>
  <c r="S4136" i="1" s="1"/>
  <c r="J4136" i="1"/>
  <c r="Z4136" i="1" s="1"/>
  <c r="H4136" i="1"/>
  <c r="G4136" i="1"/>
  <c r="I4136" i="1" s="1"/>
  <c r="AE2804" i="1"/>
  <c r="AB2804" i="1"/>
  <c r="T2804" i="1"/>
  <c r="Y2804" i="1" s="1"/>
  <c r="R2804" i="1"/>
  <c r="Q2804" i="1"/>
  <c r="S2804" i="1" s="1"/>
  <c r="J2804" i="1"/>
  <c r="Z2804" i="1" s="1"/>
  <c r="H2804" i="1"/>
  <c r="G2804" i="1"/>
  <c r="I2804" i="1" s="1"/>
  <c r="AE2626" i="1"/>
  <c r="AB2626" i="1"/>
  <c r="T2626" i="1"/>
  <c r="Y2626" i="1" s="1"/>
  <c r="R2626" i="1"/>
  <c r="Q2626" i="1"/>
  <c r="S2626" i="1" s="1"/>
  <c r="J2626" i="1"/>
  <c r="M2626" i="1" s="1"/>
  <c r="H2626" i="1"/>
  <c r="G2626" i="1"/>
  <c r="I2626" i="1" s="1"/>
  <c r="AE2475" i="1"/>
  <c r="AB2475" i="1"/>
  <c r="T2475" i="1"/>
  <c r="Y2475" i="1" s="1"/>
  <c r="R2475" i="1"/>
  <c r="Q2475" i="1"/>
  <c r="S2475" i="1" s="1"/>
  <c r="J2475" i="1"/>
  <c r="Z2475" i="1" s="1"/>
  <c r="H2475" i="1"/>
  <c r="G2475" i="1"/>
  <c r="I2475" i="1" s="1"/>
  <c r="AE4146" i="1"/>
  <c r="AB4146" i="1"/>
  <c r="T4146" i="1"/>
  <c r="Y4146" i="1" s="1"/>
  <c r="R4146" i="1"/>
  <c r="Q4146" i="1"/>
  <c r="S4146" i="1" s="1"/>
  <c r="J4146" i="1"/>
  <c r="Z4146" i="1" s="1"/>
  <c r="H4146" i="1"/>
  <c r="G4146" i="1"/>
  <c r="I4146" i="1" s="1"/>
  <c r="AE1424" i="1"/>
  <c r="AB1424" i="1"/>
  <c r="T1424" i="1"/>
  <c r="Y1424" i="1" s="1"/>
  <c r="R1424" i="1"/>
  <c r="Q1424" i="1"/>
  <c r="S1424" i="1" s="1"/>
  <c r="J1424" i="1"/>
  <c r="Z1424" i="1" s="1"/>
  <c r="H1424" i="1"/>
  <c r="G1424" i="1"/>
  <c r="I1424" i="1" s="1"/>
  <c r="AE360" i="1"/>
  <c r="AB360" i="1"/>
  <c r="T360" i="1"/>
  <c r="Y360" i="1" s="1"/>
  <c r="R360" i="1"/>
  <c r="Q360" i="1"/>
  <c r="S360" i="1" s="1"/>
  <c r="M360" i="1"/>
  <c r="J360" i="1"/>
  <c r="L360" i="1" s="1"/>
  <c r="N360" i="1" s="1"/>
  <c r="H360" i="1"/>
  <c r="G360" i="1"/>
  <c r="I360" i="1" s="1"/>
  <c r="AE1167" i="1"/>
  <c r="AB1167" i="1"/>
  <c r="T1167" i="1"/>
  <c r="Y1167" i="1" s="1"/>
  <c r="R1167" i="1"/>
  <c r="Q1167" i="1"/>
  <c r="S1167" i="1" s="1"/>
  <c r="J1167" i="1"/>
  <c r="M1167" i="1" s="1"/>
  <c r="H1167" i="1"/>
  <c r="G1167" i="1"/>
  <c r="I1167" i="1" s="1"/>
  <c r="AE3615" i="1"/>
  <c r="AB3615" i="1"/>
  <c r="T3615" i="1"/>
  <c r="Y3615" i="1" s="1"/>
  <c r="R3615" i="1"/>
  <c r="Q3615" i="1"/>
  <c r="S3615" i="1" s="1"/>
  <c r="J3615" i="1"/>
  <c r="Z3615" i="1" s="1"/>
  <c r="H3615" i="1"/>
  <c r="G3615" i="1"/>
  <c r="I3615" i="1" s="1"/>
  <c r="AE3943" i="1"/>
  <c r="AB3943" i="1"/>
  <c r="T3943" i="1"/>
  <c r="Y3943" i="1" s="1"/>
  <c r="R3943" i="1"/>
  <c r="Q3943" i="1"/>
  <c r="S3943" i="1" s="1"/>
  <c r="M3943" i="1"/>
  <c r="L3943" i="1"/>
  <c r="N3943" i="1" s="1"/>
  <c r="J3943" i="1"/>
  <c r="Z3943" i="1" s="1"/>
  <c r="H3943" i="1"/>
  <c r="G3943" i="1"/>
  <c r="I3943" i="1" s="1"/>
  <c r="AE1242" i="1"/>
  <c r="AB1242" i="1"/>
  <c r="T1242" i="1"/>
  <c r="Y1242" i="1" s="1"/>
  <c r="R1242" i="1"/>
  <c r="Q1242" i="1"/>
  <c r="S1242" i="1" s="1"/>
  <c r="J1242" i="1"/>
  <c r="L1242" i="1" s="1"/>
  <c r="N1242" i="1" s="1"/>
  <c r="H1242" i="1"/>
  <c r="G1242" i="1"/>
  <c r="I1242" i="1" s="1"/>
  <c r="AE1528" i="1"/>
  <c r="AB1528" i="1"/>
  <c r="T1528" i="1"/>
  <c r="Y1528" i="1" s="1"/>
  <c r="R1528" i="1"/>
  <c r="Q1528" i="1"/>
  <c r="S1528" i="1" s="1"/>
  <c r="J1528" i="1"/>
  <c r="M1528" i="1" s="1"/>
  <c r="H1528" i="1"/>
  <c r="G1528" i="1"/>
  <c r="I1528" i="1" s="1"/>
  <c r="AE1412" i="1"/>
  <c r="AB1412" i="1"/>
  <c r="T1412" i="1"/>
  <c r="Y1412" i="1" s="1"/>
  <c r="R1412" i="1"/>
  <c r="Q1412" i="1"/>
  <c r="S1412" i="1" s="1"/>
  <c r="J1412" i="1"/>
  <c r="Z1412" i="1" s="1"/>
  <c r="H1412" i="1"/>
  <c r="G1412" i="1"/>
  <c r="I1412" i="1" s="1"/>
  <c r="AE4135" i="1"/>
  <c r="AB4135" i="1"/>
  <c r="T4135" i="1"/>
  <c r="Y4135" i="1" s="1"/>
  <c r="R4135" i="1"/>
  <c r="Q4135" i="1"/>
  <c r="S4135" i="1" s="1"/>
  <c r="J4135" i="1"/>
  <c r="Z4135" i="1" s="1"/>
  <c r="H4135" i="1"/>
  <c r="G4135" i="1"/>
  <c r="I4135" i="1" s="1"/>
  <c r="AE2287" i="1"/>
  <c r="AB2287" i="1"/>
  <c r="T2287" i="1"/>
  <c r="Y2287" i="1" s="1"/>
  <c r="R2287" i="1"/>
  <c r="Q2287" i="1"/>
  <c r="S2287" i="1" s="1"/>
  <c r="J2287" i="1"/>
  <c r="L2287" i="1" s="1"/>
  <c r="N2287" i="1" s="1"/>
  <c r="H2287" i="1"/>
  <c r="G2287" i="1"/>
  <c r="I2287" i="1" s="1"/>
  <c r="AE2975" i="1"/>
  <c r="AB2975" i="1"/>
  <c r="T2975" i="1"/>
  <c r="Y2975" i="1" s="1"/>
  <c r="R2975" i="1"/>
  <c r="Q2975" i="1"/>
  <c r="S2975" i="1" s="1"/>
  <c r="J2975" i="1"/>
  <c r="M2975" i="1" s="1"/>
  <c r="H2975" i="1"/>
  <c r="G2975" i="1"/>
  <c r="I2975" i="1" s="1"/>
  <c r="AE3449" i="1"/>
  <c r="AB3449" i="1"/>
  <c r="T3449" i="1"/>
  <c r="Y3449" i="1" s="1"/>
  <c r="R3449" i="1"/>
  <c r="Q3449" i="1"/>
  <c r="S3449" i="1" s="1"/>
  <c r="J3449" i="1"/>
  <c r="Z3449" i="1" s="1"/>
  <c r="H3449" i="1"/>
  <c r="G3449" i="1"/>
  <c r="I3449" i="1" s="1"/>
  <c r="AE3333" i="1"/>
  <c r="AB3333" i="1"/>
  <c r="T3333" i="1"/>
  <c r="Y3333" i="1" s="1"/>
  <c r="R3333" i="1"/>
  <c r="Q3333" i="1"/>
  <c r="S3333" i="1" s="1"/>
  <c r="J3333" i="1"/>
  <c r="Z3333" i="1" s="1"/>
  <c r="H3333" i="1"/>
  <c r="G3333" i="1"/>
  <c r="I3333" i="1" s="1"/>
  <c r="AE2163" i="1"/>
  <c r="AB2163" i="1"/>
  <c r="T2163" i="1"/>
  <c r="Y2163" i="1" s="1"/>
  <c r="R2163" i="1"/>
  <c r="Q2163" i="1"/>
  <c r="S2163" i="1" s="1"/>
  <c r="J2163" i="1"/>
  <c r="M2163" i="1" s="1"/>
  <c r="H2163" i="1"/>
  <c r="G2163" i="1"/>
  <c r="I2163" i="1" s="1"/>
  <c r="AE3814" i="1"/>
  <c r="AB3814" i="1"/>
  <c r="T3814" i="1"/>
  <c r="V3814" i="1" s="1"/>
  <c r="X3814" i="1" s="1"/>
  <c r="R3814" i="1"/>
  <c r="Q3814" i="1"/>
  <c r="S3814" i="1" s="1"/>
  <c r="J3814" i="1"/>
  <c r="M3814" i="1" s="1"/>
  <c r="H3814" i="1"/>
  <c r="G3814" i="1"/>
  <c r="I3814" i="1" s="1"/>
  <c r="AE2968" i="1"/>
  <c r="AB2968" i="1"/>
  <c r="T2968" i="1"/>
  <c r="V2968" i="1" s="1"/>
  <c r="X2968" i="1" s="1"/>
  <c r="R2968" i="1"/>
  <c r="Q2968" i="1"/>
  <c r="S2968" i="1" s="1"/>
  <c r="J2968" i="1"/>
  <c r="M2968" i="1" s="1"/>
  <c r="H2968" i="1"/>
  <c r="G2968" i="1"/>
  <c r="I2968" i="1" s="1"/>
  <c r="AE1311" i="1"/>
  <c r="AB1311" i="1"/>
  <c r="T1311" i="1"/>
  <c r="V1311" i="1" s="1"/>
  <c r="X1311" i="1" s="1"/>
  <c r="R1311" i="1"/>
  <c r="Q1311" i="1"/>
  <c r="S1311" i="1" s="1"/>
  <c r="J1311" i="1"/>
  <c r="M1311" i="1" s="1"/>
  <c r="H1311" i="1"/>
  <c r="G1311" i="1"/>
  <c r="I1311" i="1" s="1"/>
  <c r="AE3633" i="1"/>
  <c r="AB3633" i="1"/>
  <c r="T3633" i="1"/>
  <c r="V3633" i="1" s="1"/>
  <c r="X3633" i="1" s="1"/>
  <c r="R3633" i="1"/>
  <c r="Q3633" i="1"/>
  <c r="S3633" i="1" s="1"/>
  <c r="J3633" i="1"/>
  <c r="Z3633" i="1" s="1"/>
  <c r="H3633" i="1"/>
  <c r="G3633" i="1"/>
  <c r="I3633" i="1" s="1"/>
  <c r="AE2967" i="1"/>
  <c r="AB2967" i="1"/>
  <c r="T2967" i="1"/>
  <c r="Y2967" i="1" s="1"/>
  <c r="R2967" i="1"/>
  <c r="Q2967" i="1"/>
  <c r="S2967" i="1" s="1"/>
  <c r="J2967" i="1"/>
  <c r="L2967" i="1" s="1"/>
  <c r="N2967" i="1" s="1"/>
  <c r="H2967" i="1"/>
  <c r="G2967" i="1"/>
  <c r="I2967" i="1" s="1"/>
  <c r="AE1166" i="1"/>
  <c r="AB1166" i="1"/>
  <c r="T1166" i="1"/>
  <c r="V1166" i="1" s="1"/>
  <c r="X1166" i="1" s="1"/>
  <c r="R1166" i="1"/>
  <c r="Q1166" i="1"/>
  <c r="S1166" i="1" s="1"/>
  <c r="J1166" i="1"/>
  <c r="Z1166" i="1" s="1"/>
  <c r="H1166" i="1"/>
  <c r="G1166" i="1"/>
  <c r="I1166" i="1" s="1"/>
  <c r="AE1833" i="1"/>
  <c r="AB1833" i="1"/>
  <c r="T1833" i="1"/>
  <c r="V1833" i="1" s="1"/>
  <c r="X1833" i="1" s="1"/>
  <c r="R1833" i="1"/>
  <c r="Q1833" i="1"/>
  <c r="S1833" i="1" s="1"/>
  <c r="J1833" i="1"/>
  <c r="M1833" i="1" s="1"/>
  <c r="H1833" i="1"/>
  <c r="G1833" i="1"/>
  <c r="I1833" i="1" s="1"/>
  <c r="AE1378" i="1"/>
  <c r="AB1378" i="1"/>
  <c r="T1378" i="1"/>
  <c r="R1378" i="1"/>
  <c r="Q1378" i="1"/>
  <c r="S1378" i="1" s="1"/>
  <c r="J1378" i="1"/>
  <c r="M1378" i="1" s="1"/>
  <c r="H1378" i="1"/>
  <c r="G1378" i="1"/>
  <c r="I1378" i="1" s="1"/>
  <c r="AE2841" i="1"/>
  <c r="AB2841" i="1"/>
  <c r="T2841" i="1"/>
  <c r="V2841" i="1" s="1"/>
  <c r="X2841" i="1" s="1"/>
  <c r="R2841" i="1"/>
  <c r="Q2841" i="1"/>
  <c r="S2841" i="1" s="1"/>
  <c r="J2841" i="1"/>
  <c r="Z2841" i="1" s="1"/>
  <c r="H2841" i="1"/>
  <c r="G2841" i="1"/>
  <c r="I2841" i="1" s="1"/>
  <c r="AE2743" i="1"/>
  <c r="AB2743" i="1"/>
  <c r="T2743" i="1"/>
  <c r="V2743" i="1" s="1"/>
  <c r="X2743" i="1" s="1"/>
  <c r="R2743" i="1"/>
  <c r="Q2743" i="1"/>
  <c r="S2743" i="1" s="1"/>
  <c r="J2743" i="1"/>
  <c r="Z2743" i="1" s="1"/>
  <c r="H2743" i="1"/>
  <c r="G2743" i="1"/>
  <c r="I2743" i="1" s="1"/>
  <c r="AE1241" i="1"/>
  <c r="AB1241" i="1"/>
  <c r="T1241" i="1"/>
  <c r="V1241" i="1" s="1"/>
  <c r="X1241" i="1" s="1"/>
  <c r="R1241" i="1"/>
  <c r="Q1241" i="1"/>
  <c r="S1241" i="1" s="1"/>
  <c r="J1241" i="1"/>
  <c r="M1241" i="1" s="1"/>
  <c r="H1241" i="1"/>
  <c r="G1241" i="1"/>
  <c r="I1241" i="1" s="1"/>
  <c r="AE1182" i="1"/>
  <c r="AB1182" i="1"/>
  <c r="T1182" i="1"/>
  <c r="V1182" i="1" s="1"/>
  <c r="X1182" i="1" s="1"/>
  <c r="R1182" i="1"/>
  <c r="Q1182" i="1"/>
  <c r="S1182" i="1" s="1"/>
  <c r="J1182" i="1"/>
  <c r="M1182" i="1" s="1"/>
  <c r="H1182" i="1"/>
  <c r="G1182" i="1"/>
  <c r="I1182" i="1" s="1"/>
  <c r="AE4045" i="1"/>
  <c r="AB4045" i="1"/>
  <c r="T4045" i="1"/>
  <c r="V4045" i="1" s="1"/>
  <c r="X4045" i="1" s="1"/>
  <c r="R4045" i="1"/>
  <c r="Q4045" i="1"/>
  <c r="S4045" i="1" s="1"/>
  <c r="M4045" i="1"/>
  <c r="J4045" i="1"/>
  <c r="Z4045" i="1" s="1"/>
  <c r="H4045" i="1"/>
  <c r="G4045" i="1"/>
  <c r="I4045" i="1" s="1"/>
  <c r="AE2868" i="1"/>
  <c r="AB2868" i="1"/>
  <c r="T2868" i="1"/>
  <c r="V2868" i="1" s="1"/>
  <c r="X2868" i="1" s="1"/>
  <c r="R2868" i="1"/>
  <c r="Q2868" i="1"/>
  <c r="S2868" i="1" s="1"/>
  <c r="J2868" i="1"/>
  <c r="Z2868" i="1" s="1"/>
  <c r="H2868" i="1"/>
  <c r="G2868" i="1"/>
  <c r="I2868" i="1" s="1"/>
  <c r="AE2055" i="1"/>
  <c r="AB2055" i="1"/>
  <c r="T2055" i="1"/>
  <c r="V2055" i="1" s="1"/>
  <c r="X2055" i="1" s="1"/>
  <c r="R2055" i="1"/>
  <c r="Q2055" i="1"/>
  <c r="S2055" i="1" s="1"/>
  <c r="J2055" i="1"/>
  <c r="M2055" i="1" s="1"/>
  <c r="H2055" i="1"/>
  <c r="G2055" i="1"/>
  <c r="I2055" i="1" s="1"/>
  <c r="AE1987" i="1"/>
  <c r="AB1987" i="1"/>
  <c r="T1987" i="1"/>
  <c r="Y1987" i="1" s="1"/>
  <c r="R1987" i="1"/>
  <c r="Q1987" i="1"/>
  <c r="S1987" i="1" s="1"/>
  <c r="J1987" i="1"/>
  <c r="H1987" i="1"/>
  <c r="G1987" i="1"/>
  <c r="I1987" i="1" s="1"/>
  <c r="AE3448" i="1"/>
  <c r="AB3448" i="1"/>
  <c r="T3448" i="1"/>
  <c r="Y3448" i="1" s="1"/>
  <c r="R3448" i="1"/>
  <c r="Q3448" i="1"/>
  <c r="S3448" i="1" s="1"/>
  <c r="J3448" i="1"/>
  <c r="L3448" i="1" s="1"/>
  <c r="N3448" i="1" s="1"/>
  <c r="H3448" i="1"/>
  <c r="G3448" i="1"/>
  <c r="I3448" i="1" s="1"/>
  <c r="AE2803" i="1"/>
  <c r="AB2803" i="1"/>
  <c r="T2803" i="1"/>
  <c r="Y2803" i="1" s="1"/>
  <c r="R2803" i="1"/>
  <c r="Q2803" i="1"/>
  <c r="S2803" i="1" s="1"/>
  <c r="J2803" i="1"/>
  <c r="M2803" i="1" s="1"/>
  <c r="H2803" i="1"/>
  <c r="G2803" i="1"/>
  <c r="I2803" i="1" s="1"/>
  <c r="AE823" i="1"/>
  <c r="AB823" i="1"/>
  <c r="T823" i="1"/>
  <c r="Y823" i="1" s="1"/>
  <c r="R823" i="1"/>
  <c r="Q823" i="1"/>
  <c r="S823" i="1" s="1"/>
  <c r="J823" i="1"/>
  <c r="Z823" i="1" s="1"/>
  <c r="H823" i="1"/>
  <c r="G823" i="1"/>
  <c r="I823" i="1" s="1"/>
  <c r="AE332" i="1"/>
  <c r="AB332" i="1"/>
  <c r="T332" i="1"/>
  <c r="Y332" i="1" s="1"/>
  <c r="R332" i="1"/>
  <c r="Q332" i="1"/>
  <c r="S332" i="1" s="1"/>
  <c r="J332" i="1"/>
  <c r="Z332" i="1" s="1"/>
  <c r="H332" i="1"/>
  <c r="G332" i="1"/>
  <c r="I332" i="1" s="1"/>
  <c r="AE320" i="1"/>
  <c r="AB320" i="1"/>
  <c r="T320" i="1"/>
  <c r="Y320" i="1" s="1"/>
  <c r="R320" i="1"/>
  <c r="Q320" i="1"/>
  <c r="S320" i="1" s="1"/>
  <c r="J320" i="1"/>
  <c r="L320" i="1" s="1"/>
  <c r="N320" i="1" s="1"/>
  <c r="H320" i="1"/>
  <c r="G320" i="1"/>
  <c r="I320" i="1" s="1"/>
  <c r="AE3616" i="1"/>
  <c r="AB3616" i="1"/>
  <c r="T3616" i="1"/>
  <c r="Y3616" i="1" s="1"/>
  <c r="R3616" i="1"/>
  <c r="Q3616" i="1"/>
  <c r="S3616" i="1" s="1"/>
  <c r="J3616" i="1"/>
  <c r="M3616" i="1" s="1"/>
  <c r="H3616" i="1"/>
  <c r="G3616" i="1"/>
  <c r="I3616" i="1" s="1"/>
  <c r="AE1115" i="1"/>
  <c r="AB1115" i="1"/>
  <c r="T1115" i="1"/>
  <c r="Y1115" i="1" s="1"/>
  <c r="R1115" i="1"/>
  <c r="Q1115" i="1"/>
  <c r="S1115" i="1" s="1"/>
  <c r="J1115" i="1"/>
  <c r="Z1115" i="1" s="1"/>
  <c r="H1115" i="1"/>
  <c r="G1115" i="1"/>
  <c r="I1115" i="1" s="1"/>
  <c r="AE2284" i="1"/>
  <c r="AB2284" i="1"/>
  <c r="T2284" i="1"/>
  <c r="Y2284" i="1" s="1"/>
  <c r="R2284" i="1"/>
  <c r="Q2284" i="1"/>
  <c r="S2284" i="1" s="1"/>
  <c r="J2284" i="1"/>
  <c r="Z2284" i="1" s="1"/>
  <c r="H2284" i="1"/>
  <c r="G2284" i="1"/>
  <c r="I2284" i="1" s="1"/>
  <c r="AE1130" i="1"/>
  <c r="AB1130" i="1"/>
  <c r="T1130" i="1"/>
  <c r="Y1130" i="1" s="1"/>
  <c r="R1130" i="1"/>
  <c r="Q1130" i="1"/>
  <c r="S1130" i="1" s="1"/>
  <c r="J1130" i="1"/>
  <c r="L1130" i="1" s="1"/>
  <c r="N1130" i="1" s="1"/>
  <c r="H1130" i="1"/>
  <c r="G1130" i="1"/>
  <c r="I1130" i="1" s="1"/>
  <c r="AE4050" i="1"/>
  <c r="AB4050" i="1"/>
  <c r="T4050" i="1"/>
  <c r="Y4050" i="1" s="1"/>
  <c r="R4050" i="1"/>
  <c r="Q4050" i="1"/>
  <c r="S4050" i="1" s="1"/>
  <c r="M4050" i="1"/>
  <c r="J4050" i="1"/>
  <c r="L4050" i="1" s="1"/>
  <c r="N4050" i="1" s="1"/>
  <c r="H4050" i="1"/>
  <c r="G4050" i="1"/>
  <c r="I4050" i="1" s="1"/>
  <c r="AE2237" i="1"/>
  <c r="AB2237" i="1"/>
  <c r="T2237" i="1"/>
  <c r="Y2237" i="1" s="1"/>
  <c r="R2237" i="1"/>
  <c r="Q2237" i="1"/>
  <c r="S2237" i="1" s="1"/>
  <c r="J2237" i="1"/>
  <c r="Z2237" i="1" s="1"/>
  <c r="H2237" i="1"/>
  <c r="G2237" i="1"/>
  <c r="I2237" i="1" s="1"/>
  <c r="AE1327" i="1"/>
  <c r="AB1327" i="1"/>
  <c r="T1327" i="1"/>
  <c r="Y1327" i="1" s="1"/>
  <c r="R1327" i="1"/>
  <c r="Q1327" i="1"/>
  <c r="S1327" i="1" s="1"/>
  <c r="J1327" i="1"/>
  <c r="Z1327" i="1" s="1"/>
  <c r="H1327" i="1"/>
  <c r="G1327" i="1"/>
  <c r="I1327" i="1" s="1"/>
  <c r="AE2654" i="1"/>
  <c r="AB2654" i="1"/>
  <c r="T2654" i="1"/>
  <c r="Y2654" i="1" s="1"/>
  <c r="R2654" i="1"/>
  <c r="Q2654" i="1"/>
  <c r="S2654" i="1" s="1"/>
  <c r="J2654" i="1"/>
  <c r="L2654" i="1" s="1"/>
  <c r="N2654" i="1" s="1"/>
  <c r="H2654" i="1"/>
  <c r="G2654" i="1"/>
  <c r="I2654" i="1" s="1"/>
  <c r="AE2820" i="1"/>
  <c r="AB2820" i="1"/>
  <c r="T2820" i="1"/>
  <c r="Y2820" i="1" s="1"/>
  <c r="R2820" i="1"/>
  <c r="Q2820" i="1"/>
  <c r="S2820" i="1" s="1"/>
  <c r="J2820" i="1"/>
  <c r="M2820" i="1" s="1"/>
  <c r="H2820" i="1"/>
  <c r="G2820" i="1"/>
  <c r="I2820" i="1" s="1"/>
  <c r="AE3438" i="1"/>
  <c r="AB3438" i="1"/>
  <c r="T3438" i="1"/>
  <c r="Y3438" i="1" s="1"/>
  <c r="R3438" i="1"/>
  <c r="Q3438" i="1"/>
  <c r="S3438" i="1" s="1"/>
  <c r="J3438" i="1"/>
  <c r="Z3438" i="1" s="1"/>
  <c r="H3438" i="1"/>
  <c r="G3438" i="1"/>
  <c r="I3438" i="1" s="1"/>
  <c r="AE2054" i="1"/>
  <c r="AB2054" i="1"/>
  <c r="T2054" i="1"/>
  <c r="Y2054" i="1" s="1"/>
  <c r="R2054" i="1"/>
  <c r="Q2054" i="1"/>
  <c r="S2054" i="1" s="1"/>
  <c r="J2054" i="1"/>
  <c r="Z2054" i="1" s="1"/>
  <c r="H2054" i="1"/>
  <c r="G2054" i="1"/>
  <c r="I2054" i="1" s="1"/>
  <c r="AE748" i="1"/>
  <c r="AB748" i="1"/>
  <c r="T748" i="1"/>
  <c r="Y748" i="1" s="1"/>
  <c r="R748" i="1"/>
  <c r="Q748" i="1"/>
  <c r="S748" i="1" s="1"/>
  <c r="J748" i="1"/>
  <c r="L748" i="1" s="1"/>
  <c r="N748" i="1" s="1"/>
  <c r="H748" i="1"/>
  <c r="G748" i="1"/>
  <c r="I748" i="1" s="1"/>
  <c r="AE933" i="1"/>
  <c r="AB933" i="1"/>
  <c r="T933" i="1"/>
  <c r="Y933" i="1" s="1"/>
  <c r="R933" i="1"/>
  <c r="Q933" i="1"/>
  <c r="S933" i="1" s="1"/>
  <c r="J933" i="1"/>
  <c r="M933" i="1" s="1"/>
  <c r="H933" i="1"/>
  <c r="G933" i="1"/>
  <c r="I933" i="1" s="1"/>
  <c r="AE3382" i="1"/>
  <c r="AB3382" i="1"/>
  <c r="T3382" i="1"/>
  <c r="Y3382" i="1" s="1"/>
  <c r="R3382" i="1"/>
  <c r="Q3382" i="1"/>
  <c r="S3382" i="1" s="1"/>
  <c r="J3382" i="1"/>
  <c r="Z3382" i="1" s="1"/>
  <c r="H3382" i="1"/>
  <c r="G3382" i="1"/>
  <c r="I3382" i="1" s="1"/>
  <c r="AE2839" i="1"/>
  <c r="AB2839" i="1"/>
  <c r="T2839" i="1"/>
  <c r="Y2839" i="1" s="1"/>
  <c r="R2839" i="1"/>
  <c r="Q2839" i="1"/>
  <c r="S2839" i="1" s="1"/>
  <c r="J2839" i="1"/>
  <c r="Z2839" i="1" s="1"/>
  <c r="H2839" i="1"/>
  <c r="G2839" i="1"/>
  <c r="I2839" i="1" s="1"/>
  <c r="AE651" i="1"/>
  <c r="AB651" i="1"/>
  <c r="T651" i="1"/>
  <c r="Y651" i="1" s="1"/>
  <c r="R651" i="1"/>
  <c r="Q651" i="1"/>
  <c r="S651" i="1" s="1"/>
  <c r="J651" i="1"/>
  <c r="L651" i="1" s="1"/>
  <c r="N651" i="1" s="1"/>
  <c r="H651" i="1"/>
  <c r="G651" i="1"/>
  <c r="I651" i="1" s="1"/>
  <c r="AE1870" i="1"/>
  <c r="AB1870" i="1"/>
  <c r="T1870" i="1"/>
  <c r="Y1870" i="1" s="1"/>
  <c r="R1870" i="1"/>
  <c r="Q1870" i="1"/>
  <c r="S1870" i="1" s="1"/>
  <c r="J1870" i="1"/>
  <c r="M1870" i="1" s="1"/>
  <c r="H1870" i="1"/>
  <c r="G1870" i="1"/>
  <c r="I1870" i="1" s="1"/>
  <c r="AE2625" i="1"/>
  <c r="AB2625" i="1"/>
  <c r="T2625" i="1"/>
  <c r="R2625" i="1"/>
  <c r="Q2625" i="1"/>
  <c r="S2625" i="1" s="1"/>
  <c r="J2625" i="1"/>
  <c r="Z2625" i="1" s="1"/>
  <c r="H2625" i="1"/>
  <c r="G2625" i="1"/>
  <c r="I2625" i="1" s="1"/>
  <c r="AE2461" i="1"/>
  <c r="AB2461" i="1"/>
  <c r="T2461" i="1"/>
  <c r="Y2461" i="1" s="1"/>
  <c r="R2461" i="1"/>
  <c r="Q2461" i="1"/>
  <c r="S2461" i="1" s="1"/>
  <c r="J2461" i="1"/>
  <c r="Z2461" i="1" s="1"/>
  <c r="H2461" i="1"/>
  <c r="G2461" i="1"/>
  <c r="I2461" i="1" s="1"/>
  <c r="AE2229" i="1"/>
  <c r="AB2229" i="1"/>
  <c r="T2229" i="1"/>
  <c r="Y2229" i="1" s="1"/>
  <c r="R2229" i="1"/>
  <c r="Q2229" i="1"/>
  <c r="S2229" i="1" s="1"/>
  <c r="J2229" i="1"/>
  <c r="L2229" i="1" s="1"/>
  <c r="N2229" i="1" s="1"/>
  <c r="H2229" i="1"/>
  <c r="G2229" i="1"/>
  <c r="I2229" i="1" s="1"/>
  <c r="AE1882" i="1"/>
  <c r="AB1882" i="1"/>
  <c r="T1882" i="1"/>
  <c r="Y1882" i="1" s="1"/>
  <c r="R1882" i="1"/>
  <c r="Q1882" i="1"/>
  <c r="S1882" i="1" s="1"/>
  <c r="J1882" i="1"/>
  <c r="M1882" i="1" s="1"/>
  <c r="H1882" i="1"/>
  <c r="G1882" i="1"/>
  <c r="I1882" i="1" s="1"/>
  <c r="AE2283" i="1"/>
  <c r="AB2283" i="1"/>
  <c r="T2283" i="1"/>
  <c r="Y2283" i="1" s="1"/>
  <c r="R2283" i="1"/>
  <c r="Q2283" i="1"/>
  <c r="S2283" i="1" s="1"/>
  <c r="J2283" i="1"/>
  <c r="Z2283" i="1" s="1"/>
  <c r="H2283" i="1"/>
  <c r="G2283" i="1"/>
  <c r="I2283" i="1" s="1"/>
  <c r="AE2070" i="1"/>
  <c r="AB2070" i="1"/>
  <c r="T2070" i="1"/>
  <c r="Y2070" i="1" s="1"/>
  <c r="R2070" i="1"/>
  <c r="Q2070" i="1"/>
  <c r="S2070" i="1" s="1"/>
  <c r="J2070" i="1"/>
  <c r="H2070" i="1"/>
  <c r="G2070" i="1"/>
  <c r="I2070" i="1" s="1"/>
  <c r="AE1102" i="1"/>
  <c r="AB1102" i="1"/>
  <c r="T1102" i="1"/>
  <c r="Y1102" i="1" s="1"/>
  <c r="R1102" i="1"/>
  <c r="Q1102" i="1"/>
  <c r="S1102" i="1" s="1"/>
  <c r="J1102" i="1"/>
  <c r="L1102" i="1" s="1"/>
  <c r="N1102" i="1" s="1"/>
  <c r="H1102" i="1"/>
  <c r="G1102" i="1"/>
  <c r="I1102" i="1" s="1"/>
  <c r="AE2653" i="1"/>
  <c r="AB2653" i="1"/>
  <c r="T2653" i="1"/>
  <c r="Y2653" i="1" s="1"/>
  <c r="R2653" i="1"/>
  <c r="Q2653" i="1"/>
  <c r="S2653" i="1" s="1"/>
  <c r="J2653" i="1"/>
  <c r="M2653" i="1" s="1"/>
  <c r="H2653" i="1"/>
  <c r="G2653" i="1"/>
  <c r="I2653" i="1" s="1"/>
  <c r="AE2888" i="1"/>
  <c r="AB2888" i="1"/>
  <c r="T2888" i="1"/>
  <c r="Y2888" i="1" s="1"/>
  <c r="R2888" i="1"/>
  <c r="Q2888" i="1"/>
  <c r="S2888" i="1" s="1"/>
  <c r="J2888" i="1"/>
  <c r="Z2888" i="1" s="1"/>
  <c r="H2888" i="1"/>
  <c r="G2888" i="1"/>
  <c r="I2888" i="1" s="1"/>
  <c r="AE4206" i="1"/>
  <c r="AB4206" i="1"/>
  <c r="T4206" i="1"/>
  <c r="Y4206" i="1" s="1"/>
  <c r="R4206" i="1"/>
  <c r="Q4206" i="1"/>
  <c r="S4206" i="1" s="1"/>
  <c r="J4206" i="1"/>
  <c r="Z4206" i="1" s="1"/>
  <c r="H4206" i="1"/>
  <c r="G4206" i="1"/>
  <c r="I4206" i="1" s="1"/>
  <c r="AE1472" i="1"/>
  <c r="AB1472" i="1"/>
  <c r="T1472" i="1"/>
  <c r="Y1472" i="1" s="1"/>
  <c r="R1472" i="1"/>
  <c r="Q1472" i="1"/>
  <c r="S1472" i="1" s="1"/>
  <c r="J1472" i="1"/>
  <c r="L1472" i="1" s="1"/>
  <c r="N1472" i="1" s="1"/>
  <c r="H1472" i="1"/>
  <c r="G1472" i="1"/>
  <c r="I1472" i="1" s="1"/>
  <c r="AE4041" i="1"/>
  <c r="AB4041" i="1"/>
  <c r="T4041" i="1"/>
  <c r="Y4041" i="1" s="1"/>
  <c r="R4041" i="1"/>
  <c r="Q4041" i="1"/>
  <c r="S4041" i="1" s="1"/>
  <c r="M4041" i="1"/>
  <c r="J4041" i="1"/>
  <c r="L4041" i="1" s="1"/>
  <c r="N4041" i="1" s="1"/>
  <c r="H4041" i="1"/>
  <c r="G4041" i="1"/>
  <c r="I4041" i="1" s="1"/>
  <c r="AE4040" i="1"/>
  <c r="AB4040" i="1"/>
  <c r="T4040" i="1"/>
  <c r="Y4040" i="1" s="1"/>
  <c r="R4040" i="1"/>
  <c r="Q4040" i="1"/>
  <c r="S4040" i="1" s="1"/>
  <c r="J4040" i="1"/>
  <c r="Z4040" i="1" s="1"/>
  <c r="H4040" i="1"/>
  <c r="G4040" i="1"/>
  <c r="I4040" i="1" s="1"/>
  <c r="AE2110" i="1"/>
  <c r="AB2110" i="1"/>
  <c r="T2110" i="1"/>
  <c r="Y2110" i="1" s="1"/>
  <c r="R2110" i="1"/>
  <c r="Q2110" i="1"/>
  <c r="S2110" i="1" s="1"/>
  <c r="J2110" i="1"/>
  <c r="Z2110" i="1" s="1"/>
  <c r="H2110" i="1"/>
  <c r="G2110" i="1"/>
  <c r="I2110" i="1" s="1"/>
  <c r="AE3447" i="1"/>
  <c r="AB3447" i="1"/>
  <c r="T3447" i="1"/>
  <c r="Y3447" i="1" s="1"/>
  <c r="R3447" i="1"/>
  <c r="Q3447" i="1"/>
  <c r="S3447" i="1" s="1"/>
  <c r="J3447" i="1"/>
  <c r="L3447" i="1" s="1"/>
  <c r="N3447" i="1" s="1"/>
  <c r="H3447" i="1"/>
  <c r="G3447" i="1"/>
  <c r="I3447" i="1" s="1"/>
  <c r="AE807" i="1"/>
  <c r="AB807" i="1"/>
  <c r="T807" i="1"/>
  <c r="Y807" i="1" s="1"/>
  <c r="R807" i="1"/>
  <c r="Q807" i="1"/>
  <c r="S807" i="1" s="1"/>
  <c r="J807" i="1"/>
  <c r="M807" i="1" s="1"/>
  <c r="H807" i="1"/>
  <c r="G807" i="1"/>
  <c r="I807" i="1" s="1"/>
  <c r="AE4074" i="1"/>
  <c r="AB4074" i="1"/>
  <c r="T4074" i="1"/>
  <c r="Y4074" i="1" s="1"/>
  <c r="R4074" i="1"/>
  <c r="Q4074" i="1"/>
  <c r="S4074" i="1" s="1"/>
  <c r="J4074" i="1"/>
  <c r="Z4074" i="1" s="1"/>
  <c r="H4074" i="1"/>
  <c r="G4074" i="1"/>
  <c r="I4074" i="1" s="1"/>
  <c r="AE650" i="1"/>
  <c r="AB650" i="1"/>
  <c r="T650" i="1"/>
  <c r="Y650" i="1" s="1"/>
  <c r="R650" i="1"/>
  <c r="Q650" i="1"/>
  <c r="S650" i="1" s="1"/>
  <c r="J650" i="1"/>
  <c r="Z650" i="1" s="1"/>
  <c r="H650" i="1"/>
  <c r="G650" i="1"/>
  <c r="I650" i="1" s="1"/>
  <c r="AE2802" i="1"/>
  <c r="AB2802" i="1"/>
  <c r="T2802" i="1"/>
  <c r="Y2802" i="1" s="1"/>
  <c r="R2802" i="1"/>
  <c r="Q2802" i="1"/>
  <c r="S2802" i="1" s="1"/>
  <c r="J2802" i="1"/>
  <c r="M2802" i="1" s="1"/>
  <c r="H2802" i="1"/>
  <c r="G2802" i="1"/>
  <c r="I2802" i="1" s="1"/>
  <c r="AE2683" i="1"/>
  <c r="AB2683" i="1"/>
  <c r="T2683" i="1"/>
  <c r="Y2683" i="1" s="1"/>
  <c r="R2683" i="1"/>
  <c r="Q2683" i="1"/>
  <c r="S2683" i="1" s="1"/>
  <c r="J2683" i="1"/>
  <c r="M2683" i="1" s="1"/>
  <c r="H2683" i="1"/>
  <c r="G2683" i="1"/>
  <c r="I2683" i="1" s="1"/>
  <c r="AE3655" i="1"/>
  <c r="AB3655" i="1"/>
  <c r="T3655" i="1"/>
  <c r="Y3655" i="1" s="1"/>
  <c r="R3655" i="1"/>
  <c r="Q3655" i="1"/>
  <c r="S3655" i="1" s="1"/>
  <c r="J3655" i="1"/>
  <c r="M3655" i="1" s="1"/>
  <c r="H3655" i="1"/>
  <c r="G3655" i="1"/>
  <c r="I3655" i="1" s="1"/>
  <c r="AE822" i="1"/>
  <c r="AB822" i="1"/>
  <c r="T822" i="1"/>
  <c r="Y822" i="1" s="1"/>
  <c r="R822" i="1"/>
  <c r="Q822" i="1"/>
  <c r="S822" i="1" s="1"/>
  <c r="J822" i="1"/>
  <c r="M822" i="1" s="1"/>
  <c r="H822" i="1"/>
  <c r="G822" i="1"/>
  <c r="I822" i="1" s="1"/>
  <c r="AE3641" i="1"/>
  <c r="AB3641" i="1"/>
  <c r="T3641" i="1"/>
  <c r="R3641" i="1"/>
  <c r="Q3641" i="1"/>
  <c r="S3641" i="1" s="1"/>
  <c r="J3641" i="1"/>
  <c r="H3641" i="1"/>
  <c r="G3641" i="1"/>
  <c r="I3641" i="1" s="1"/>
  <c r="AE331" i="1"/>
  <c r="AB331" i="1"/>
  <c r="T331" i="1"/>
  <c r="Y331" i="1" s="1"/>
  <c r="R331" i="1"/>
  <c r="Q331" i="1"/>
  <c r="S331" i="1" s="1"/>
  <c r="J331" i="1"/>
  <c r="M331" i="1" s="1"/>
  <c r="H331" i="1"/>
  <c r="G331" i="1"/>
  <c r="I331" i="1" s="1"/>
  <c r="AE3605" i="1"/>
  <c r="AB3605" i="1"/>
  <c r="T3605" i="1"/>
  <c r="R3605" i="1"/>
  <c r="Q3605" i="1"/>
  <c r="S3605" i="1" s="1"/>
  <c r="J3605" i="1"/>
  <c r="M3605" i="1" s="1"/>
  <c r="H3605" i="1"/>
  <c r="G3605" i="1"/>
  <c r="I3605" i="1" s="1"/>
  <c r="AE2282" i="1"/>
  <c r="AB2282" i="1"/>
  <c r="T2282" i="1"/>
  <c r="R2282" i="1"/>
  <c r="Q2282" i="1"/>
  <c r="S2282" i="1" s="1"/>
  <c r="J2282" i="1"/>
  <c r="H2282" i="1"/>
  <c r="G2282" i="1"/>
  <c r="I2282" i="1" s="1"/>
  <c r="AE1101" i="1"/>
  <c r="AB1101" i="1"/>
  <c r="T1101" i="1"/>
  <c r="Y1101" i="1" s="1"/>
  <c r="R1101" i="1"/>
  <c r="Q1101" i="1"/>
  <c r="S1101" i="1" s="1"/>
  <c r="J1101" i="1"/>
  <c r="M1101" i="1" s="1"/>
  <c r="H1101" i="1"/>
  <c r="G1101" i="1"/>
  <c r="I1101" i="1" s="1"/>
  <c r="AE2652" i="1"/>
  <c r="AB2652" i="1"/>
  <c r="T2652" i="1"/>
  <c r="W2652" i="1" s="1"/>
  <c r="R2652" i="1"/>
  <c r="Q2652" i="1"/>
  <c r="S2652" i="1" s="1"/>
  <c r="J2652" i="1"/>
  <c r="M2652" i="1" s="1"/>
  <c r="H2652" i="1"/>
  <c r="G2652" i="1"/>
  <c r="I2652" i="1" s="1"/>
  <c r="AE4049" i="1"/>
  <c r="AB4049" i="1"/>
  <c r="T4049" i="1"/>
  <c r="Y4049" i="1" s="1"/>
  <c r="R4049" i="1"/>
  <c r="Q4049" i="1"/>
  <c r="S4049" i="1" s="1"/>
  <c r="M4049" i="1"/>
  <c r="J4049" i="1"/>
  <c r="Z4049" i="1" s="1"/>
  <c r="H4049" i="1"/>
  <c r="G4049" i="1"/>
  <c r="I4049" i="1" s="1"/>
  <c r="AE1894" i="1"/>
  <c r="AB1894" i="1"/>
  <c r="T1894" i="1"/>
  <c r="Y1894" i="1" s="1"/>
  <c r="R1894" i="1"/>
  <c r="Q1894" i="1"/>
  <c r="S1894" i="1" s="1"/>
  <c r="J1894" i="1"/>
  <c r="M1894" i="1" s="1"/>
  <c r="H1894" i="1"/>
  <c r="G1894" i="1"/>
  <c r="I1894" i="1" s="1"/>
  <c r="AE881" i="1"/>
  <c r="AB881" i="1"/>
  <c r="T881" i="1"/>
  <c r="Y881" i="1" s="1"/>
  <c r="R881" i="1"/>
  <c r="Q881" i="1"/>
  <c r="S881" i="1" s="1"/>
  <c r="J881" i="1"/>
  <c r="M881" i="1" s="1"/>
  <c r="H881" i="1"/>
  <c r="G881" i="1"/>
  <c r="I881" i="1" s="1"/>
  <c r="AE3381" i="1"/>
  <c r="AB3381" i="1"/>
  <c r="T3381" i="1"/>
  <c r="Y3381" i="1" s="1"/>
  <c r="R3381" i="1"/>
  <c r="Q3381" i="1"/>
  <c r="S3381" i="1" s="1"/>
  <c r="J3381" i="1"/>
  <c r="M3381" i="1" s="1"/>
  <c r="H3381" i="1"/>
  <c r="G3381" i="1"/>
  <c r="I3381" i="1" s="1"/>
  <c r="AE2228" i="1"/>
  <c r="AB2228" i="1"/>
  <c r="T2228" i="1"/>
  <c r="Y2228" i="1" s="1"/>
  <c r="R2228" i="1"/>
  <c r="Q2228" i="1"/>
  <c r="S2228" i="1" s="1"/>
  <c r="J2228" i="1"/>
  <c r="M2228" i="1" s="1"/>
  <c r="H2228" i="1"/>
  <c r="G2228" i="1"/>
  <c r="I2228" i="1" s="1"/>
  <c r="AE3649" i="1"/>
  <c r="AB3649" i="1"/>
  <c r="T3649" i="1"/>
  <c r="Y3649" i="1" s="1"/>
  <c r="R3649" i="1"/>
  <c r="Q3649" i="1"/>
  <c r="S3649" i="1" s="1"/>
  <c r="J3649" i="1"/>
  <c r="M3649" i="1" s="1"/>
  <c r="H3649" i="1"/>
  <c r="G3649" i="1"/>
  <c r="I3649" i="1" s="1"/>
  <c r="AE1713" i="1"/>
  <c r="AB1713" i="1"/>
  <c r="T1713" i="1"/>
  <c r="Y1713" i="1" s="1"/>
  <c r="R1713" i="1"/>
  <c r="Q1713" i="1"/>
  <c r="S1713" i="1" s="1"/>
  <c r="J1713" i="1"/>
  <c r="M1713" i="1" s="1"/>
  <c r="H1713" i="1"/>
  <c r="G1713" i="1"/>
  <c r="I1713" i="1" s="1"/>
  <c r="AE2069" i="1"/>
  <c r="AB2069" i="1"/>
  <c r="T2069" i="1"/>
  <c r="Y2069" i="1" s="1"/>
  <c r="R2069" i="1"/>
  <c r="Q2069" i="1"/>
  <c r="S2069" i="1" s="1"/>
  <c r="J2069" i="1"/>
  <c r="M2069" i="1" s="1"/>
  <c r="H2069" i="1"/>
  <c r="G2069" i="1"/>
  <c r="I2069" i="1" s="1"/>
  <c r="AE2893" i="1"/>
  <c r="AB2893" i="1"/>
  <c r="T2893" i="1"/>
  <c r="Y2893" i="1" s="1"/>
  <c r="R2893" i="1"/>
  <c r="Q2893" i="1"/>
  <c r="S2893" i="1" s="1"/>
  <c r="J2893" i="1"/>
  <c r="M2893" i="1" s="1"/>
  <c r="H2893" i="1"/>
  <c r="G2893" i="1"/>
  <c r="I2893" i="1" s="1"/>
  <c r="AE3614" i="1"/>
  <c r="AB3614" i="1"/>
  <c r="T3614" i="1"/>
  <c r="Y3614" i="1" s="1"/>
  <c r="R3614" i="1"/>
  <c r="Q3614" i="1"/>
  <c r="S3614" i="1" s="1"/>
  <c r="J3614" i="1"/>
  <c r="M3614" i="1" s="1"/>
  <c r="H3614" i="1"/>
  <c r="G3614" i="1"/>
  <c r="I3614" i="1" s="1"/>
  <c r="AE1471" i="1"/>
  <c r="AB1471" i="1"/>
  <c r="T1471" i="1"/>
  <c r="Y1471" i="1" s="1"/>
  <c r="R1471" i="1"/>
  <c r="Q1471" i="1"/>
  <c r="S1471" i="1" s="1"/>
  <c r="J1471" i="1"/>
  <c r="M1471" i="1" s="1"/>
  <c r="H1471" i="1"/>
  <c r="G1471" i="1"/>
  <c r="I1471" i="1" s="1"/>
  <c r="AE1527" i="1"/>
  <c r="AB1527" i="1"/>
  <c r="T1527" i="1"/>
  <c r="Y1527" i="1" s="1"/>
  <c r="R1527" i="1"/>
  <c r="Q1527" i="1"/>
  <c r="S1527" i="1" s="1"/>
  <c r="J1527" i="1"/>
  <c r="M1527" i="1" s="1"/>
  <c r="H1527" i="1"/>
  <c r="G1527" i="1"/>
  <c r="I1527" i="1" s="1"/>
  <c r="AE4134" i="1"/>
  <c r="AB4134" i="1"/>
  <c r="T4134" i="1"/>
  <c r="Y4134" i="1" s="1"/>
  <c r="R4134" i="1"/>
  <c r="Q4134" i="1"/>
  <c r="S4134" i="1" s="1"/>
  <c r="J4134" i="1"/>
  <c r="M4134" i="1" s="1"/>
  <c r="H4134" i="1"/>
  <c r="G4134" i="1"/>
  <c r="I4134" i="1" s="1"/>
  <c r="AE4188" i="1"/>
  <c r="AB4188" i="1"/>
  <c r="T4188" i="1"/>
  <c r="Y4188" i="1" s="1"/>
  <c r="R4188" i="1"/>
  <c r="Q4188" i="1"/>
  <c r="S4188" i="1" s="1"/>
  <c r="J4188" i="1"/>
  <c r="M4188" i="1" s="1"/>
  <c r="H4188" i="1"/>
  <c r="G4188" i="1"/>
  <c r="I4188" i="1" s="1"/>
  <c r="AE2162" i="1"/>
  <c r="AB2162" i="1"/>
  <c r="T2162" i="1"/>
  <c r="Y2162" i="1" s="1"/>
  <c r="R2162" i="1"/>
  <c r="Q2162" i="1"/>
  <c r="S2162" i="1" s="1"/>
  <c r="J2162" i="1"/>
  <c r="L2162" i="1" s="1"/>
  <c r="N2162" i="1" s="1"/>
  <c r="H2162" i="1"/>
  <c r="G2162" i="1"/>
  <c r="I2162" i="1" s="1"/>
  <c r="AE3813" i="1"/>
  <c r="AB3813" i="1"/>
  <c r="T3813" i="1"/>
  <c r="R3813" i="1"/>
  <c r="Q3813" i="1"/>
  <c r="S3813" i="1" s="1"/>
  <c r="J3813" i="1"/>
  <c r="M3813" i="1" s="1"/>
  <c r="H3813" i="1"/>
  <c r="G3813" i="1"/>
  <c r="I3813" i="1" s="1"/>
  <c r="AE2474" i="1"/>
  <c r="AB2474" i="1"/>
  <c r="T2474" i="1"/>
  <c r="Y2474" i="1" s="1"/>
  <c r="R2474" i="1"/>
  <c r="Q2474" i="1"/>
  <c r="S2474" i="1" s="1"/>
  <c r="J2474" i="1"/>
  <c r="Z2474" i="1" s="1"/>
  <c r="H2474" i="1"/>
  <c r="G2474" i="1"/>
  <c r="I2474" i="1" s="1"/>
  <c r="AE2375" i="1"/>
  <c r="AB2375" i="1"/>
  <c r="T2375" i="1"/>
  <c r="R2375" i="1"/>
  <c r="Q2375" i="1"/>
  <c r="S2375" i="1" s="1"/>
  <c r="J2375" i="1"/>
  <c r="H2375" i="1"/>
  <c r="G2375" i="1"/>
  <c r="I2375" i="1" s="1"/>
  <c r="AE2989" i="1"/>
  <c r="AB2989" i="1"/>
  <c r="T2989" i="1"/>
  <c r="V2989" i="1" s="1"/>
  <c r="X2989" i="1" s="1"/>
  <c r="R2989" i="1"/>
  <c r="Q2989" i="1"/>
  <c r="S2989" i="1" s="1"/>
  <c r="J2989" i="1"/>
  <c r="Z2989" i="1" s="1"/>
  <c r="H2989" i="1"/>
  <c r="G2989" i="1"/>
  <c r="I2989" i="1" s="1"/>
  <c r="AE3640" i="1"/>
  <c r="AB3640" i="1"/>
  <c r="T3640" i="1"/>
  <c r="V3640" i="1" s="1"/>
  <c r="X3640" i="1" s="1"/>
  <c r="R3640" i="1"/>
  <c r="Q3640" i="1"/>
  <c r="S3640" i="1" s="1"/>
  <c r="J3640" i="1"/>
  <c r="M3640" i="1" s="1"/>
  <c r="H3640" i="1"/>
  <c r="G3640" i="1"/>
  <c r="I3640" i="1" s="1"/>
  <c r="AE1310" i="1"/>
  <c r="AB1310" i="1"/>
  <c r="T1310" i="1"/>
  <c r="V1310" i="1" s="1"/>
  <c r="X1310" i="1" s="1"/>
  <c r="R1310" i="1"/>
  <c r="Q1310" i="1"/>
  <c r="S1310" i="1" s="1"/>
  <c r="J1310" i="1"/>
  <c r="M1310" i="1" s="1"/>
  <c r="H1310" i="1"/>
  <c r="G1310" i="1"/>
  <c r="I1310" i="1" s="1"/>
  <c r="AE1661" i="1"/>
  <c r="AB1661" i="1"/>
  <c r="T1661" i="1"/>
  <c r="V1661" i="1" s="1"/>
  <c r="X1661" i="1" s="1"/>
  <c r="R1661" i="1"/>
  <c r="Q1661" i="1"/>
  <c r="S1661" i="1" s="1"/>
  <c r="M1661" i="1"/>
  <c r="J1661" i="1"/>
  <c r="Z1661" i="1" s="1"/>
  <c r="H1661" i="1"/>
  <c r="G1661" i="1"/>
  <c r="I1661" i="1" s="1"/>
  <c r="AE359" i="1"/>
  <c r="AB359" i="1"/>
  <c r="T359" i="1"/>
  <c r="Y359" i="1" s="1"/>
  <c r="R359" i="1"/>
  <c r="Q359" i="1"/>
  <c r="S359" i="1" s="1"/>
  <c r="J359" i="1"/>
  <c r="M359" i="1" s="1"/>
  <c r="H359" i="1"/>
  <c r="G359" i="1"/>
  <c r="I359" i="1" s="1"/>
  <c r="AE1100" i="1"/>
  <c r="AB1100" i="1"/>
  <c r="T1100" i="1"/>
  <c r="R1100" i="1"/>
  <c r="Q1100" i="1"/>
  <c r="S1100" i="1" s="1"/>
  <c r="J1100" i="1"/>
  <c r="M1100" i="1" s="1"/>
  <c r="H1100" i="1"/>
  <c r="G1100" i="1"/>
  <c r="I1100" i="1" s="1"/>
  <c r="AE3548" i="1"/>
  <c r="AB3548" i="1"/>
  <c r="T3548" i="1"/>
  <c r="Y3548" i="1" s="1"/>
  <c r="R3548" i="1"/>
  <c r="Q3548" i="1"/>
  <c r="S3548" i="1" s="1"/>
  <c r="J3548" i="1"/>
  <c r="Z3548" i="1" s="1"/>
  <c r="H3548" i="1"/>
  <c r="G3548" i="1"/>
  <c r="I3548" i="1" s="1"/>
  <c r="AE3923" i="1"/>
  <c r="AB3923" i="1"/>
  <c r="T3923" i="1"/>
  <c r="Y3923" i="1" s="1"/>
  <c r="R3923" i="1"/>
  <c r="Q3923" i="1"/>
  <c r="S3923" i="1" s="1"/>
  <c r="J3923" i="1"/>
  <c r="M3923" i="1" s="1"/>
  <c r="H3923" i="1"/>
  <c r="G3923" i="1"/>
  <c r="I3923" i="1" s="1"/>
  <c r="AE1411" i="1"/>
  <c r="AB1411" i="1"/>
  <c r="T1411" i="1"/>
  <c r="Y1411" i="1" s="1"/>
  <c r="R1411" i="1"/>
  <c r="Q1411" i="1"/>
  <c r="S1411" i="1" s="1"/>
  <c r="J1411" i="1"/>
  <c r="M1411" i="1" s="1"/>
  <c r="H1411" i="1"/>
  <c r="G1411" i="1"/>
  <c r="I1411" i="1" s="1"/>
  <c r="AE2286" i="1"/>
  <c r="AB2286" i="1"/>
  <c r="T2286" i="1"/>
  <c r="R2286" i="1"/>
  <c r="Q2286" i="1"/>
  <c r="S2286" i="1" s="1"/>
  <c r="J2286" i="1"/>
  <c r="M2286" i="1" s="1"/>
  <c r="H2286" i="1"/>
  <c r="G2286" i="1"/>
  <c r="I2286" i="1" s="1"/>
  <c r="AE2974" i="1"/>
  <c r="AB2974" i="1"/>
  <c r="T2974" i="1"/>
  <c r="Y2974" i="1" s="1"/>
  <c r="R2974" i="1"/>
  <c r="Q2974" i="1"/>
  <c r="S2974" i="1" s="1"/>
  <c r="J2974" i="1"/>
  <c r="Z2974" i="1" s="1"/>
  <c r="H2974" i="1"/>
  <c r="G2974" i="1"/>
  <c r="I2974" i="1" s="1"/>
  <c r="AE2930" i="1"/>
  <c r="AB2930" i="1"/>
  <c r="T2930" i="1"/>
  <c r="Y2930" i="1" s="1"/>
  <c r="R2930" i="1"/>
  <c r="Q2930" i="1"/>
  <c r="S2930" i="1" s="1"/>
  <c r="J2930" i="1"/>
  <c r="M2930" i="1" s="1"/>
  <c r="H2930" i="1"/>
  <c r="G2930" i="1"/>
  <c r="I2930" i="1" s="1"/>
  <c r="AE2838" i="1"/>
  <c r="AB2838" i="1"/>
  <c r="T2838" i="1"/>
  <c r="Y2838" i="1" s="1"/>
  <c r="R2838" i="1"/>
  <c r="Q2838" i="1"/>
  <c r="S2838" i="1" s="1"/>
  <c r="J2838" i="1"/>
  <c r="M2838" i="1" s="1"/>
  <c r="H2838" i="1"/>
  <c r="G2838" i="1"/>
  <c r="I2838" i="1" s="1"/>
  <c r="AE2251" i="1"/>
  <c r="AB2251" i="1"/>
  <c r="T2251" i="1"/>
  <c r="Y2251" i="1" s="1"/>
  <c r="R2251" i="1"/>
  <c r="Q2251" i="1"/>
  <c r="S2251" i="1" s="1"/>
  <c r="J2251" i="1"/>
  <c r="M2251" i="1" s="1"/>
  <c r="H2251" i="1"/>
  <c r="G2251" i="1"/>
  <c r="I2251" i="1" s="1"/>
  <c r="AE2161" i="1"/>
  <c r="AB2161" i="1"/>
  <c r="T2161" i="1"/>
  <c r="Y2161" i="1" s="1"/>
  <c r="R2161" i="1"/>
  <c r="Q2161" i="1"/>
  <c r="S2161" i="1" s="1"/>
  <c r="J2161" i="1"/>
  <c r="H2161" i="1"/>
  <c r="G2161" i="1"/>
  <c r="I2161" i="1" s="1"/>
  <c r="AE3140" i="1"/>
  <c r="AB3140" i="1"/>
  <c r="T3140" i="1"/>
  <c r="Y3140" i="1" s="1"/>
  <c r="R3140" i="1"/>
  <c r="Q3140" i="1"/>
  <c r="S3140" i="1" s="1"/>
  <c r="J3140" i="1"/>
  <c r="M3140" i="1" s="1"/>
  <c r="H3140" i="1"/>
  <c r="G3140" i="1"/>
  <c r="I3140" i="1" s="1"/>
  <c r="AE1309" i="1"/>
  <c r="AB1309" i="1"/>
  <c r="T1309" i="1"/>
  <c r="Y1309" i="1" s="1"/>
  <c r="R1309" i="1"/>
  <c r="Q1309" i="1"/>
  <c r="S1309" i="1" s="1"/>
  <c r="J1309" i="1"/>
  <c r="M1309" i="1" s="1"/>
  <c r="H1309" i="1"/>
  <c r="G1309" i="1"/>
  <c r="I1309" i="1" s="1"/>
  <c r="AE2988" i="1"/>
  <c r="AB2988" i="1"/>
  <c r="T2988" i="1"/>
  <c r="R2988" i="1"/>
  <c r="Q2988" i="1"/>
  <c r="S2988" i="1" s="1"/>
  <c r="J2988" i="1"/>
  <c r="H2988" i="1"/>
  <c r="G2988" i="1"/>
  <c r="I2988" i="1" s="1"/>
  <c r="AE3639" i="1"/>
  <c r="AB3639" i="1"/>
  <c r="T3639" i="1"/>
  <c r="Y3639" i="1" s="1"/>
  <c r="R3639" i="1"/>
  <c r="Q3639" i="1"/>
  <c r="S3639" i="1" s="1"/>
  <c r="J3639" i="1"/>
  <c r="Z3639" i="1" s="1"/>
  <c r="H3639" i="1"/>
  <c r="G3639" i="1"/>
  <c r="I3639" i="1" s="1"/>
  <c r="AE1808" i="1"/>
  <c r="AB1808" i="1"/>
  <c r="T1808" i="1"/>
  <c r="Y1808" i="1" s="1"/>
  <c r="R1808" i="1"/>
  <c r="Q1808" i="1"/>
  <c r="S1808" i="1" s="1"/>
  <c r="J1808" i="1"/>
  <c r="H1808" i="1"/>
  <c r="G1808" i="1"/>
  <c r="I1808" i="1" s="1"/>
  <c r="AE1114" i="1"/>
  <c r="AB1114" i="1"/>
  <c r="T1114" i="1"/>
  <c r="Y1114" i="1" s="1"/>
  <c r="R1114" i="1"/>
  <c r="Q1114" i="1"/>
  <c r="S1114" i="1" s="1"/>
  <c r="J1114" i="1"/>
  <c r="M1114" i="1" s="1"/>
  <c r="H1114" i="1"/>
  <c r="G1114" i="1"/>
  <c r="I1114" i="1" s="1"/>
  <c r="AE1832" i="1"/>
  <c r="AB1832" i="1"/>
  <c r="T1832" i="1"/>
  <c r="R1832" i="1"/>
  <c r="Q1832" i="1"/>
  <c r="S1832" i="1" s="1"/>
  <c r="J1832" i="1"/>
  <c r="H1832" i="1"/>
  <c r="G1832" i="1"/>
  <c r="I1832" i="1" s="1"/>
  <c r="AE1436" i="1"/>
  <c r="AB1436" i="1"/>
  <c r="T1436" i="1"/>
  <c r="Y1436" i="1" s="1"/>
  <c r="R1436" i="1"/>
  <c r="Q1436" i="1"/>
  <c r="S1436" i="1" s="1"/>
  <c r="J1436" i="1"/>
  <c r="Z1436" i="1" s="1"/>
  <c r="H1436" i="1"/>
  <c r="G1436" i="1"/>
  <c r="I1436" i="1" s="1"/>
  <c r="AE64" i="1"/>
  <c r="AB64" i="1"/>
  <c r="V64" i="1"/>
  <c r="X64" i="1" s="1"/>
  <c r="T64" i="1"/>
  <c r="Y64" i="1" s="1"/>
  <c r="R64" i="1"/>
  <c r="Q64" i="1"/>
  <c r="S64" i="1" s="1"/>
  <c r="L64" i="1"/>
  <c r="N64" i="1" s="1"/>
  <c r="J64" i="1"/>
  <c r="M64" i="1" s="1"/>
  <c r="H64" i="1"/>
  <c r="G64" i="1"/>
  <c r="I64" i="1" s="1"/>
  <c r="AE870" i="1"/>
  <c r="AB870" i="1"/>
  <c r="T870" i="1"/>
  <c r="R870" i="1"/>
  <c r="Q870" i="1"/>
  <c r="S870" i="1" s="1"/>
  <c r="J870" i="1"/>
  <c r="M870" i="1" s="1"/>
  <c r="H870" i="1"/>
  <c r="G870" i="1"/>
  <c r="I870" i="1" s="1"/>
  <c r="AE869" i="1"/>
  <c r="AB869" i="1"/>
  <c r="T869" i="1"/>
  <c r="Y869" i="1" s="1"/>
  <c r="R869" i="1"/>
  <c r="Q869" i="1"/>
  <c r="S869" i="1" s="1"/>
  <c r="J869" i="1"/>
  <c r="L869" i="1" s="1"/>
  <c r="N869" i="1" s="1"/>
  <c r="H869" i="1"/>
  <c r="G869" i="1"/>
  <c r="I869" i="1" s="1"/>
  <c r="AE2742" i="1"/>
  <c r="AB2742" i="1"/>
  <c r="T2742" i="1"/>
  <c r="R2742" i="1"/>
  <c r="Q2742" i="1"/>
  <c r="S2742" i="1" s="1"/>
  <c r="J2742" i="1"/>
  <c r="H2742" i="1"/>
  <c r="G2742" i="1"/>
  <c r="I2742" i="1" s="1"/>
  <c r="AE2937" i="1"/>
  <c r="AB2937" i="1"/>
  <c r="T2937" i="1"/>
  <c r="Y2937" i="1" s="1"/>
  <c r="R2937" i="1"/>
  <c r="Q2937" i="1"/>
  <c r="S2937" i="1" s="1"/>
  <c r="J2937" i="1"/>
  <c r="M2937" i="1" s="1"/>
  <c r="H2937" i="1"/>
  <c r="G2937" i="1"/>
  <c r="I2937" i="1" s="1"/>
  <c r="AE3446" i="1"/>
  <c r="AB3446" i="1"/>
  <c r="T3446" i="1"/>
  <c r="Y3446" i="1" s="1"/>
  <c r="R3446" i="1"/>
  <c r="Q3446" i="1"/>
  <c r="S3446" i="1" s="1"/>
  <c r="J3446" i="1"/>
  <c r="M3446" i="1" s="1"/>
  <c r="H3446" i="1"/>
  <c r="G3446" i="1"/>
  <c r="I3446" i="1" s="1"/>
  <c r="AE2755" i="1"/>
  <c r="AB2755" i="1"/>
  <c r="T2755" i="1"/>
  <c r="Y2755" i="1" s="1"/>
  <c r="R2755" i="1"/>
  <c r="Q2755" i="1"/>
  <c r="S2755" i="1" s="1"/>
  <c r="J2755" i="1"/>
  <c r="M2755" i="1" s="1"/>
  <c r="H2755" i="1"/>
  <c r="G2755" i="1"/>
  <c r="I2755" i="1" s="1"/>
  <c r="AE3843" i="1"/>
  <c r="AB3843" i="1"/>
  <c r="T3843" i="1"/>
  <c r="Y3843" i="1" s="1"/>
  <c r="R3843" i="1"/>
  <c r="Q3843" i="1"/>
  <c r="S3843" i="1" s="1"/>
  <c r="J3843" i="1"/>
  <c r="M3843" i="1" s="1"/>
  <c r="H3843" i="1"/>
  <c r="G3843" i="1"/>
  <c r="I3843" i="1" s="1"/>
  <c r="AE3785" i="1"/>
  <c r="AB3785" i="1"/>
  <c r="T3785" i="1"/>
  <c r="Y3785" i="1" s="1"/>
  <c r="R3785" i="1"/>
  <c r="Q3785" i="1"/>
  <c r="S3785" i="1" s="1"/>
  <c r="J3785" i="1"/>
  <c r="M3785" i="1" s="1"/>
  <c r="H3785" i="1"/>
  <c r="G3785" i="1"/>
  <c r="I3785" i="1" s="1"/>
  <c r="AE2473" i="1"/>
  <c r="AB2473" i="1"/>
  <c r="T2473" i="1"/>
  <c r="R2473" i="1"/>
  <c r="Q2473" i="1"/>
  <c r="S2473" i="1" s="1"/>
  <c r="J2473" i="1"/>
  <c r="M2473" i="1" s="1"/>
  <c r="H2473" i="1"/>
  <c r="G2473" i="1"/>
  <c r="I2473" i="1" s="1"/>
  <c r="AE378" i="1"/>
  <c r="AB378" i="1"/>
  <c r="T378" i="1"/>
  <c r="Y378" i="1" s="1"/>
  <c r="R378" i="1"/>
  <c r="Q378" i="1"/>
  <c r="S378" i="1" s="1"/>
  <c r="J378" i="1"/>
  <c r="M378" i="1" s="1"/>
  <c r="H378" i="1"/>
  <c r="G378" i="1"/>
  <c r="I378" i="1" s="1"/>
  <c r="AE4239" i="1"/>
  <c r="AB4239" i="1"/>
  <c r="T4239" i="1"/>
  <c r="Y4239" i="1" s="1"/>
  <c r="R4239" i="1"/>
  <c r="Q4239" i="1"/>
  <c r="S4239" i="1" s="1"/>
  <c r="J4239" i="1"/>
  <c r="M4239" i="1" s="1"/>
  <c r="H4239" i="1"/>
  <c r="G4239" i="1"/>
  <c r="I4239" i="1" s="1"/>
  <c r="AE62" i="1"/>
  <c r="AB62" i="1"/>
  <c r="T62" i="1"/>
  <c r="Y62" i="1" s="1"/>
  <c r="R62" i="1"/>
  <c r="Q62" i="1"/>
  <c r="S62" i="1" s="1"/>
  <c r="J62" i="1"/>
  <c r="M62" i="1" s="1"/>
  <c r="H62" i="1"/>
  <c r="G62" i="1"/>
  <c r="I62" i="1" s="1"/>
  <c r="AE2107" i="1"/>
  <c r="AB2107" i="1"/>
  <c r="T2107" i="1"/>
  <c r="Y2107" i="1" s="1"/>
  <c r="R2107" i="1"/>
  <c r="Q2107" i="1"/>
  <c r="S2107" i="1" s="1"/>
  <c r="J2107" i="1"/>
  <c r="M2107" i="1" s="1"/>
  <c r="H2107" i="1"/>
  <c r="G2107" i="1"/>
  <c r="I2107" i="1" s="1"/>
  <c r="AE1888" i="1"/>
  <c r="AB1888" i="1"/>
  <c r="T1888" i="1"/>
  <c r="Y1888" i="1" s="1"/>
  <c r="R1888" i="1"/>
  <c r="Q1888" i="1"/>
  <c r="S1888" i="1" s="1"/>
  <c r="J1888" i="1"/>
  <c r="M1888" i="1" s="1"/>
  <c r="H1888" i="1"/>
  <c r="G1888" i="1"/>
  <c r="I1888" i="1" s="1"/>
  <c r="AE4018" i="1"/>
  <c r="AB4018" i="1"/>
  <c r="T4018" i="1"/>
  <c r="Y4018" i="1" s="1"/>
  <c r="R4018" i="1"/>
  <c r="Q4018" i="1"/>
  <c r="S4018" i="1" s="1"/>
  <c r="J4018" i="1"/>
  <c r="M4018" i="1" s="1"/>
  <c r="H4018" i="1"/>
  <c r="G4018" i="1"/>
  <c r="I4018" i="1" s="1"/>
  <c r="AE3959" i="1"/>
  <c r="AB3959" i="1"/>
  <c r="T3959" i="1"/>
  <c r="Y3959" i="1" s="1"/>
  <c r="R3959" i="1"/>
  <c r="Q3959" i="1"/>
  <c r="S3959" i="1" s="1"/>
  <c r="M3959" i="1"/>
  <c r="J3959" i="1"/>
  <c r="L3959" i="1" s="1"/>
  <c r="N3959" i="1" s="1"/>
  <c r="H3959" i="1"/>
  <c r="G3959" i="1"/>
  <c r="I3959" i="1" s="1"/>
  <c r="AE2169" i="1"/>
  <c r="AB2169" i="1"/>
  <c r="T2169" i="1"/>
  <c r="Y2169" i="1" s="1"/>
  <c r="R2169" i="1"/>
  <c r="Q2169" i="1"/>
  <c r="S2169" i="1" s="1"/>
  <c r="J2169" i="1"/>
  <c r="M2169" i="1" s="1"/>
  <c r="H2169" i="1"/>
  <c r="G2169" i="1"/>
  <c r="I2169" i="1" s="1"/>
  <c r="AE925" i="1"/>
  <c r="AB925" i="1"/>
  <c r="T925" i="1"/>
  <c r="R925" i="1"/>
  <c r="Q925" i="1"/>
  <c r="S925" i="1" s="1"/>
  <c r="J925" i="1"/>
  <c r="H925" i="1"/>
  <c r="G925" i="1"/>
  <c r="I925" i="1" s="1"/>
  <c r="AE3723" i="1"/>
  <c r="AB3723" i="1"/>
  <c r="T3723" i="1"/>
  <c r="R3723" i="1"/>
  <c r="Q3723" i="1"/>
  <c r="S3723" i="1" s="1"/>
  <c r="J3723" i="1"/>
  <c r="H3723" i="1"/>
  <c r="G3723" i="1"/>
  <c r="I3723" i="1" s="1"/>
  <c r="AE2073" i="1"/>
  <c r="AB2073" i="1"/>
  <c r="T2073" i="1"/>
  <c r="Y2073" i="1" s="1"/>
  <c r="R2073" i="1"/>
  <c r="Q2073" i="1"/>
  <c r="S2073" i="1" s="1"/>
  <c r="J2073" i="1"/>
  <c r="M2073" i="1" s="1"/>
  <c r="H2073" i="1"/>
  <c r="G2073" i="1"/>
  <c r="I2073" i="1" s="1"/>
  <c r="AE520" i="1"/>
  <c r="AB520" i="1"/>
  <c r="T520" i="1"/>
  <c r="Y520" i="1" s="1"/>
  <c r="R520" i="1"/>
  <c r="Q520" i="1"/>
  <c r="S520" i="1" s="1"/>
  <c r="J520" i="1"/>
  <c r="M520" i="1" s="1"/>
  <c r="H520" i="1"/>
  <c r="G520" i="1"/>
  <c r="I520" i="1" s="1"/>
  <c r="AE1542" i="1"/>
  <c r="AB1542" i="1"/>
  <c r="T1542" i="1"/>
  <c r="Y1542" i="1" s="1"/>
  <c r="R1542" i="1"/>
  <c r="Q1542" i="1"/>
  <c r="S1542" i="1" s="1"/>
  <c r="J1542" i="1"/>
  <c r="M1542" i="1" s="1"/>
  <c r="H1542" i="1"/>
  <c r="G1542" i="1"/>
  <c r="I1542" i="1" s="1"/>
  <c r="AE4030" i="1"/>
  <c r="AB4030" i="1"/>
  <c r="T4030" i="1"/>
  <c r="R4030" i="1"/>
  <c r="Q4030" i="1"/>
  <c r="S4030" i="1" s="1"/>
  <c r="J4030" i="1"/>
  <c r="H4030" i="1"/>
  <c r="G4030" i="1"/>
  <c r="I4030" i="1" s="1"/>
  <c r="AE3437" i="1"/>
  <c r="AB3437" i="1"/>
  <c r="T3437" i="1"/>
  <c r="R3437" i="1"/>
  <c r="Q3437" i="1"/>
  <c r="S3437" i="1" s="1"/>
  <c r="J3437" i="1"/>
  <c r="L3437" i="1" s="1"/>
  <c r="N3437" i="1" s="1"/>
  <c r="H3437" i="1"/>
  <c r="G3437" i="1"/>
  <c r="I3437" i="1" s="1"/>
  <c r="AE2697" i="1"/>
  <c r="AB2697" i="1"/>
  <c r="T2697" i="1"/>
  <c r="R2697" i="1"/>
  <c r="Q2697" i="1"/>
  <c r="S2697" i="1" s="1"/>
  <c r="J2697" i="1"/>
  <c r="H2697" i="1"/>
  <c r="G2697" i="1"/>
  <c r="I2697" i="1" s="1"/>
  <c r="AE2175" i="1"/>
  <c r="AB2175" i="1"/>
  <c r="T2175" i="1"/>
  <c r="R2175" i="1"/>
  <c r="Q2175" i="1"/>
  <c r="S2175" i="1" s="1"/>
  <c r="J2175" i="1"/>
  <c r="M2175" i="1" s="1"/>
  <c r="H2175" i="1"/>
  <c r="G2175" i="1"/>
  <c r="I2175" i="1" s="1"/>
  <c r="AE3722" i="1"/>
  <c r="AB3722" i="1"/>
  <c r="T3722" i="1"/>
  <c r="R3722" i="1"/>
  <c r="Q3722" i="1"/>
  <c r="S3722" i="1" s="1"/>
  <c r="J3722" i="1"/>
  <c r="H3722" i="1"/>
  <c r="G3722" i="1"/>
  <c r="I3722" i="1" s="1"/>
  <c r="AE465" i="1"/>
  <c r="AB465" i="1"/>
  <c r="T465" i="1"/>
  <c r="Y465" i="1" s="1"/>
  <c r="R465" i="1"/>
  <c r="Q465" i="1"/>
  <c r="S465" i="1" s="1"/>
  <c r="J465" i="1"/>
  <c r="Z465" i="1" s="1"/>
  <c r="H465" i="1"/>
  <c r="G465" i="1"/>
  <c r="I465" i="1" s="1"/>
  <c r="AE1994" i="1"/>
  <c r="AB1994" i="1"/>
  <c r="T1994" i="1"/>
  <c r="R1994" i="1"/>
  <c r="Q1994" i="1"/>
  <c r="S1994" i="1" s="1"/>
  <c r="J1994" i="1"/>
  <c r="L1994" i="1" s="1"/>
  <c r="N1994" i="1" s="1"/>
  <c r="H1994" i="1"/>
  <c r="G1994" i="1"/>
  <c r="I1994" i="1" s="1"/>
  <c r="AE2024" i="1"/>
  <c r="AB2024" i="1"/>
  <c r="T2024" i="1"/>
  <c r="Y2024" i="1" s="1"/>
  <c r="R2024" i="1"/>
  <c r="Q2024" i="1"/>
  <c r="S2024" i="1" s="1"/>
  <c r="J2024" i="1"/>
  <c r="Z2024" i="1" s="1"/>
  <c r="H2024" i="1"/>
  <c r="G2024" i="1"/>
  <c r="I2024" i="1" s="1"/>
  <c r="AE1541" i="1"/>
  <c r="AB1541" i="1"/>
  <c r="T1541" i="1"/>
  <c r="R1541" i="1"/>
  <c r="Q1541" i="1"/>
  <c r="S1541" i="1" s="1"/>
  <c r="J1541" i="1"/>
  <c r="L1541" i="1" s="1"/>
  <c r="N1541" i="1" s="1"/>
  <c r="H1541" i="1"/>
  <c r="G1541" i="1"/>
  <c r="I1541" i="1" s="1"/>
  <c r="AE356" i="1"/>
  <c r="AB356" i="1"/>
  <c r="T356" i="1"/>
  <c r="R356" i="1"/>
  <c r="Q356" i="1"/>
  <c r="S356" i="1" s="1"/>
  <c r="J356" i="1"/>
  <c r="M356" i="1" s="1"/>
  <c r="H356" i="1"/>
  <c r="G356" i="1"/>
  <c r="I356" i="1" s="1"/>
  <c r="AE2013" i="1"/>
  <c r="AB2013" i="1"/>
  <c r="T2013" i="1"/>
  <c r="Y2013" i="1" s="1"/>
  <c r="R2013" i="1"/>
  <c r="Q2013" i="1"/>
  <c r="S2013" i="1" s="1"/>
  <c r="J2013" i="1"/>
  <c r="Z2013" i="1" s="1"/>
  <c r="H2013" i="1"/>
  <c r="G2013" i="1"/>
  <c r="I2013" i="1" s="1"/>
  <c r="AE1921" i="1"/>
  <c r="AB1921" i="1"/>
  <c r="T1921" i="1"/>
  <c r="Y1921" i="1" s="1"/>
  <c r="R1921" i="1"/>
  <c r="Q1921" i="1"/>
  <c r="S1921" i="1" s="1"/>
  <c r="J1921" i="1"/>
  <c r="L1921" i="1" s="1"/>
  <c r="N1921" i="1" s="1"/>
  <c r="H1921" i="1"/>
  <c r="G1921" i="1"/>
  <c r="I1921" i="1" s="1"/>
  <c r="AE2741" i="1"/>
  <c r="AB2741" i="1"/>
  <c r="T2741" i="1"/>
  <c r="R2741" i="1"/>
  <c r="Q2741" i="1"/>
  <c r="S2741" i="1" s="1"/>
  <c r="J2741" i="1"/>
  <c r="L2741" i="1" s="1"/>
  <c r="N2741" i="1" s="1"/>
  <c r="H2741" i="1"/>
  <c r="G2741" i="1"/>
  <c r="I2741" i="1" s="1"/>
  <c r="AE2106" i="1"/>
  <c r="AB2106" i="1"/>
  <c r="T2106" i="1"/>
  <c r="R2106" i="1"/>
  <c r="Q2106" i="1"/>
  <c r="S2106" i="1" s="1"/>
  <c r="J2106" i="1"/>
  <c r="M2106" i="1" s="1"/>
  <c r="H2106" i="1"/>
  <c r="G2106" i="1"/>
  <c r="I2106" i="1" s="1"/>
  <c r="AE1470" i="1"/>
  <c r="AB1470" i="1"/>
  <c r="T1470" i="1"/>
  <c r="Y1470" i="1" s="1"/>
  <c r="R1470" i="1"/>
  <c r="Q1470" i="1"/>
  <c r="S1470" i="1" s="1"/>
  <c r="J1470" i="1"/>
  <c r="H1470" i="1"/>
  <c r="G1470" i="1"/>
  <c r="I1470" i="1" s="1"/>
  <c r="AE1469" i="1"/>
  <c r="AB1469" i="1"/>
  <c r="T1469" i="1"/>
  <c r="Y1469" i="1" s="1"/>
  <c r="R1469" i="1"/>
  <c r="Q1469" i="1"/>
  <c r="S1469" i="1" s="1"/>
  <c r="J1469" i="1"/>
  <c r="Z1469" i="1" s="1"/>
  <c r="H1469" i="1"/>
  <c r="G1469" i="1"/>
  <c r="I1469" i="1" s="1"/>
  <c r="AE3436" i="1"/>
  <c r="AB3436" i="1"/>
  <c r="T3436" i="1"/>
  <c r="Y3436" i="1" s="1"/>
  <c r="R3436" i="1"/>
  <c r="Q3436" i="1"/>
  <c r="S3436" i="1" s="1"/>
  <c r="J3436" i="1"/>
  <c r="L3436" i="1" s="1"/>
  <c r="N3436" i="1" s="1"/>
  <c r="H3436" i="1"/>
  <c r="G3436" i="1"/>
  <c r="I3436" i="1" s="1"/>
  <c r="AE3996" i="1"/>
  <c r="AB3996" i="1"/>
  <c r="T3996" i="1"/>
  <c r="Y3996" i="1" s="1"/>
  <c r="R3996" i="1"/>
  <c r="Q3996" i="1"/>
  <c r="S3996" i="1" s="1"/>
  <c r="J3996" i="1"/>
  <c r="M3996" i="1" s="1"/>
  <c r="H3996" i="1"/>
  <c r="G3996" i="1"/>
  <c r="I3996" i="1" s="1"/>
  <c r="AE806" i="1"/>
  <c r="AB806" i="1"/>
  <c r="T806" i="1"/>
  <c r="R806" i="1"/>
  <c r="Q806" i="1"/>
  <c r="S806" i="1" s="1"/>
  <c r="J806" i="1"/>
  <c r="Z806" i="1" s="1"/>
  <c r="H806" i="1"/>
  <c r="G806" i="1"/>
  <c r="I806" i="1" s="1"/>
  <c r="AE3289" i="1"/>
  <c r="AB3289" i="1"/>
  <c r="T3289" i="1"/>
  <c r="Y3289" i="1" s="1"/>
  <c r="R3289" i="1"/>
  <c r="Q3289" i="1"/>
  <c r="S3289" i="1" s="1"/>
  <c r="J3289" i="1"/>
  <c r="H3289" i="1"/>
  <c r="G3289" i="1"/>
  <c r="I3289" i="1" s="1"/>
  <c r="AE2174" i="1"/>
  <c r="AB2174" i="1"/>
  <c r="T2174" i="1"/>
  <c r="Y2174" i="1" s="1"/>
  <c r="R2174" i="1"/>
  <c r="Q2174" i="1"/>
  <c r="S2174" i="1" s="1"/>
  <c r="J2174" i="1"/>
  <c r="L2174" i="1" s="1"/>
  <c r="N2174" i="1" s="1"/>
  <c r="H2174" i="1"/>
  <c r="G2174" i="1"/>
  <c r="I2174" i="1" s="1"/>
  <c r="AE984" i="1"/>
  <c r="AB984" i="1"/>
  <c r="T984" i="1"/>
  <c r="R984" i="1"/>
  <c r="Q984" i="1"/>
  <c r="S984" i="1" s="1"/>
  <c r="J984" i="1"/>
  <c r="M984" i="1" s="1"/>
  <c r="H984" i="1"/>
  <c r="G984" i="1"/>
  <c r="I984" i="1" s="1"/>
  <c r="AE519" i="1"/>
  <c r="AB519" i="1"/>
  <c r="T519" i="1"/>
  <c r="Y519" i="1" s="1"/>
  <c r="R519" i="1"/>
  <c r="Q519" i="1"/>
  <c r="S519" i="1" s="1"/>
  <c r="J519" i="1"/>
  <c r="Z519" i="1" s="1"/>
  <c r="H519" i="1"/>
  <c r="G519" i="1"/>
  <c r="I519" i="1" s="1"/>
  <c r="AE2023" i="1"/>
  <c r="AB2023" i="1"/>
  <c r="T2023" i="1"/>
  <c r="Y2023" i="1" s="1"/>
  <c r="R2023" i="1"/>
  <c r="Q2023" i="1"/>
  <c r="S2023" i="1" s="1"/>
  <c r="J2023" i="1"/>
  <c r="H2023" i="1"/>
  <c r="G2023" i="1"/>
  <c r="I2023" i="1" s="1"/>
  <c r="AE363" i="1"/>
  <c r="AB363" i="1"/>
  <c r="T363" i="1"/>
  <c r="R363" i="1"/>
  <c r="Q363" i="1"/>
  <c r="S363" i="1" s="1"/>
  <c r="J363" i="1"/>
  <c r="H363" i="1"/>
  <c r="G363" i="1"/>
  <c r="I363" i="1" s="1"/>
  <c r="AE312" i="1"/>
  <c r="AB312" i="1"/>
  <c r="T312" i="1"/>
  <c r="Y312" i="1" s="1"/>
  <c r="R312" i="1"/>
  <c r="Q312" i="1"/>
  <c r="S312" i="1" s="1"/>
  <c r="J312" i="1"/>
  <c r="M312" i="1" s="1"/>
  <c r="H312" i="1"/>
  <c r="G312" i="1"/>
  <c r="I312" i="1" s="1"/>
  <c r="AE2056" i="1"/>
  <c r="AB2056" i="1"/>
  <c r="T2056" i="1"/>
  <c r="Y2056" i="1" s="1"/>
  <c r="R2056" i="1"/>
  <c r="Q2056" i="1"/>
  <c r="S2056" i="1" s="1"/>
  <c r="J2056" i="1"/>
  <c r="H2056" i="1"/>
  <c r="G2056" i="1"/>
  <c r="I2056" i="1" s="1"/>
  <c r="AE1118" i="1"/>
  <c r="AB1118" i="1"/>
  <c r="T1118" i="1"/>
  <c r="Y1118" i="1" s="1"/>
  <c r="R1118" i="1"/>
  <c r="Q1118" i="1"/>
  <c r="S1118" i="1" s="1"/>
  <c r="J1118" i="1"/>
  <c r="H1118" i="1"/>
  <c r="G1118" i="1"/>
  <c r="I1118" i="1" s="1"/>
  <c r="AE4121" i="1"/>
  <c r="AB4121" i="1"/>
  <c r="T4121" i="1"/>
  <c r="Y4121" i="1" s="1"/>
  <c r="R4121" i="1"/>
  <c r="Q4121" i="1"/>
  <c r="S4121" i="1" s="1"/>
  <c r="J4121" i="1"/>
  <c r="M4121" i="1" s="1"/>
  <c r="H4121" i="1"/>
  <c r="G4121" i="1"/>
  <c r="I4121" i="1" s="1"/>
  <c r="AE2801" i="1"/>
  <c r="AB2801" i="1"/>
  <c r="T2801" i="1"/>
  <c r="S2801" i="1"/>
  <c r="R2801" i="1"/>
  <c r="Q2801" i="1"/>
  <c r="J2801" i="1"/>
  <c r="M2801" i="1" s="1"/>
  <c r="H2801" i="1"/>
  <c r="G2801" i="1"/>
  <c r="I2801" i="1" s="1"/>
  <c r="AE2518" i="1"/>
  <c r="AB2518" i="1"/>
  <c r="T2518" i="1"/>
  <c r="R2518" i="1"/>
  <c r="Q2518" i="1"/>
  <c r="S2518" i="1" s="1"/>
  <c r="J2518" i="1"/>
  <c r="H2518" i="1"/>
  <c r="G2518" i="1"/>
  <c r="I2518" i="1" s="1"/>
  <c r="AE2440" i="1"/>
  <c r="AB2440" i="1"/>
  <c r="T2440" i="1"/>
  <c r="Y2440" i="1" s="1"/>
  <c r="R2440" i="1"/>
  <c r="Q2440" i="1"/>
  <c r="S2440" i="1" s="1"/>
  <c r="J2440" i="1"/>
  <c r="M2440" i="1" s="1"/>
  <c r="H2440" i="1"/>
  <c r="G2440" i="1"/>
  <c r="I2440" i="1" s="1"/>
  <c r="AE4151" i="1"/>
  <c r="AB4151" i="1"/>
  <c r="T4151" i="1"/>
  <c r="Y4151" i="1" s="1"/>
  <c r="R4151" i="1"/>
  <c r="Q4151" i="1"/>
  <c r="S4151" i="1" s="1"/>
  <c r="J4151" i="1"/>
  <c r="M4151" i="1" s="1"/>
  <c r="H4151" i="1"/>
  <c r="G4151" i="1"/>
  <c r="I4151" i="1" s="1"/>
  <c r="AE1308" i="1"/>
  <c r="AB1308" i="1"/>
  <c r="T1308" i="1"/>
  <c r="Y1308" i="1" s="1"/>
  <c r="R1308" i="1"/>
  <c r="Q1308" i="1"/>
  <c r="S1308" i="1" s="1"/>
  <c r="J1308" i="1"/>
  <c r="H1308" i="1"/>
  <c r="G1308" i="1"/>
  <c r="I1308" i="1" s="1"/>
  <c r="AE414" i="1"/>
  <c r="AB414" i="1"/>
  <c r="T414" i="1"/>
  <c r="R414" i="1"/>
  <c r="Q414" i="1"/>
  <c r="S414" i="1" s="1"/>
  <c r="J414" i="1"/>
  <c r="Z414" i="1" s="1"/>
  <c r="H414" i="1"/>
  <c r="G414" i="1"/>
  <c r="I414" i="1" s="1"/>
  <c r="AE1124" i="1"/>
  <c r="AB1124" i="1"/>
  <c r="T1124" i="1"/>
  <c r="Y1124" i="1" s="1"/>
  <c r="R1124" i="1"/>
  <c r="Q1124" i="1"/>
  <c r="S1124" i="1" s="1"/>
  <c r="J1124" i="1"/>
  <c r="M1124" i="1" s="1"/>
  <c r="H1124" i="1"/>
  <c r="G1124" i="1"/>
  <c r="I1124" i="1" s="1"/>
  <c r="AE3553" i="1"/>
  <c r="AB3553" i="1"/>
  <c r="T3553" i="1"/>
  <c r="Y3553" i="1" s="1"/>
  <c r="R3553" i="1"/>
  <c r="Q3553" i="1"/>
  <c r="S3553" i="1" s="1"/>
  <c r="J3553" i="1"/>
  <c r="Z3553" i="1" s="1"/>
  <c r="H3553" i="1"/>
  <c r="G3553" i="1"/>
  <c r="I3553" i="1" s="1"/>
  <c r="AE3958" i="1"/>
  <c r="AB3958" i="1"/>
  <c r="T3958" i="1"/>
  <c r="Y3958" i="1" s="1"/>
  <c r="S3958" i="1"/>
  <c r="R3958" i="1"/>
  <c r="Q3958" i="1"/>
  <c r="M3958" i="1"/>
  <c r="J3958" i="1"/>
  <c r="Z3958" i="1" s="1"/>
  <c r="H3958" i="1"/>
  <c r="G3958" i="1"/>
  <c r="I3958" i="1" s="1"/>
  <c r="AE1468" i="1"/>
  <c r="AB1468" i="1"/>
  <c r="T1468" i="1"/>
  <c r="Y1468" i="1" s="1"/>
  <c r="R1468" i="1"/>
  <c r="Q1468" i="1"/>
  <c r="S1468" i="1" s="1"/>
  <c r="J1468" i="1"/>
  <c r="Z1468" i="1" s="1"/>
  <c r="H1468" i="1"/>
  <c r="G1468" i="1"/>
  <c r="I1468" i="1" s="1"/>
  <c r="AE1252" i="1"/>
  <c r="AB1252" i="1"/>
  <c r="T1252" i="1"/>
  <c r="Y1252" i="1" s="1"/>
  <c r="R1252" i="1"/>
  <c r="Q1252" i="1"/>
  <c r="S1252" i="1" s="1"/>
  <c r="J1252" i="1"/>
  <c r="Z1252" i="1" s="1"/>
  <c r="H1252" i="1"/>
  <c r="G1252" i="1"/>
  <c r="I1252" i="1" s="1"/>
  <c r="AE2168" i="1"/>
  <c r="AB2168" i="1"/>
  <c r="T2168" i="1"/>
  <c r="Y2168" i="1" s="1"/>
  <c r="R2168" i="1"/>
  <c r="Q2168" i="1"/>
  <c r="S2168" i="1" s="1"/>
  <c r="J2168" i="1"/>
  <c r="Z2168" i="1" s="1"/>
  <c r="H2168" i="1"/>
  <c r="G2168" i="1"/>
  <c r="I2168" i="1" s="1"/>
  <c r="AE4123" i="1"/>
  <c r="AB4123" i="1"/>
  <c r="T4123" i="1"/>
  <c r="Y4123" i="1" s="1"/>
  <c r="R4123" i="1"/>
  <c r="Q4123" i="1"/>
  <c r="S4123" i="1" s="1"/>
  <c r="J4123" i="1"/>
  <c r="H4123" i="1"/>
  <c r="G4123" i="1"/>
  <c r="I4123" i="1" s="1"/>
  <c r="AE2966" i="1"/>
  <c r="AB2966" i="1"/>
  <c r="T2966" i="1"/>
  <c r="Y2966" i="1" s="1"/>
  <c r="R2966" i="1"/>
  <c r="Q2966" i="1"/>
  <c r="S2966" i="1" s="1"/>
  <c r="J2966" i="1"/>
  <c r="Z2966" i="1" s="1"/>
  <c r="H2966" i="1"/>
  <c r="G2966" i="1"/>
  <c r="I2966" i="1" s="1"/>
  <c r="AE1054" i="1"/>
  <c r="AB1054" i="1"/>
  <c r="T1054" i="1"/>
  <c r="Y1054" i="1" s="1"/>
  <c r="R1054" i="1"/>
  <c r="Q1054" i="1"/>
  <c r="S1054" i="1" s="1"/>
  <c r="J1054" i="1"/>
  <c r="H1054" i="1"/>
  <c r="G1054" i="1"/>
  <c r="I1054" i="1" s="1"/>
  <c r="AE3485" i="1"/>
  <c r="AB3485" i="1"/>
  <c r="T3485" i="1"/>
  <c r="Y3485" i="1" s="1"/>
  <c r="R3485" i="1"/>
  <c r="Q3485" i="1"/>
  <c r="S3485" i="1" s="1"/>
  <c r="J3485" i="1"/>
  <c r="M3485" i="1" s="1"/>
  <c r="H3485" i="1"/>
  <c r="G3485" i="1"/>
  <c r="I3485" i="1" s="1"/>
  <c r="AE2197" i="1"/>
  <c r="AB2197" i="1"/>
  <c r="T2197" i="1"/>
  <c r="Y2197" i="1" s="1"/>
  <c r="R2197" i="1"/>
  <c r="Q2197" i="1"/>
  <c r="S2197" i="1" s="1"/>
  <c r="J2197" i="1"/>
  <c r="M2197" i="1" s="1"/>
  <c r="H2197" i="1"/>
  <c r="G2197" i="1"/>
  <c r="I2197" i="1" s="1"/>
  <c r="AE3864" i="1"/>
  <c r="AB3864" i="1"/>
  <c r="T3864" i="1"/>
  <c r="R3864" i="1"/>
  <c r="Q3864" i="1"/>
  <c r="S3864" i="1" s="1"/>
  <c r="J3864" i="1"/>
  <c r="Z3864" i="1" s="1"/>
  <c r="H3864" i="1"/>
  <c r="G3864" i="1"/>
  <c r="I3864" i="1" s="1"/>
  <c r="AE3288" i="1"/>
  <c r="AB3288" i="1"/>
  <c r="T3288" i="1"/>
  <c r="Y3288" i="1" s="1"/>
  <c r="R3288" i="1"/>
  <c r="Q3288" i="1"/>
  <c r="S3288" i="1" s="1"/>
  <c r="J3288" i="1"/>
  <c r="H3288" i="1"/>
  <c r="G3288" i="1"/>
  <c r="I3288" i="1" s="1"/>
  <c r="AE1307" i="1"/>
  <c r="AB1307" i="1"/>
  <c r="T1307" i="1"/>
  <c r="Y1307" i="1" s="1"/>
  <c r="R1307" i="1"/>
  <c r="Q1307" i="1"/>
  <c r="S1307" i="1" s="1"/>
  <c r="J1307" i="1"/>
  <c r="M1307" i="1" s="1"/>
  <c r="H1307" i="1"/>
  <c r="G1307" i="1"/>
  <c r="I1307" i="1" s="1"/>
  <c r="AE2949" i="1"/>
  <c r="AB2949" i="1"/>
  <c r="T2949" i="1"/>
  <c r="R2949" i="1"/>
  <c r="Q2949" i="1"/>
  <c r="S2949" i="1" s="1"/>
  <c r="J2949" i="1"/>
  <c r="M2949" i="1" s="1"/>
  <c r="H2949" i="1"/>
  <c r="G2949" i="1"/>
  <c r="I2949" i="1" s="1"/>
  <c r="AE2926" i="1"/>
  <c r="AB2926" i="1"/>
  <c r="T2926" i="1"/>
  <c r="R2926" i="1"/>
  <c r="Q2926" i="1"/>
  <c r="S2926" i="1" s="1"/>
  <c r="J2926" i="1"/>
  <c r="M2926" i="1" s="1"/>
  <c r="H2926" i="1"/>
  <c r="G2926" i="1"/>
  <c r="I2926" i="1" s="1"/>
  <c r="AE3604" i="1"/>
  <c r="AB3604" i="1"/>
  <c r="T3604" i="1"/>
  <c r="Y3604" i="1" s="1"/>
  <c r="R3604" i="1"/>
  <c r="Q3604" i="1"/>
  <c r="S3604" i="1" s="1"/>
  <c r="J3604" i="1"/>
  <c r="H3604" i="1"/>
  <c r="G3604" i="1"/>
  <c r="I3604" i="1" s="1"/>
  <c r="AE1048" i="1"/>
  <c r="AB1048" i="1"/>
  <c r="T1048" i="1"/>
  <c r="Y1048" i="1" s="1"/>
  <c r="R1048" i="1"/>
  <c r="Q1048" i="1"/>
  <c r="S1048" i="1" s="1"/>
  <c r="J1048" i="1"/>
  <c r="M1048" i="1" s="1"/>
  <c r="H1048" i="1"/>
  <c r="G1048" i="1"/>
  <c r="I1048" i="1" s="1"/>
  <c r="AE1777" i="1"/>
  <c r="AB1777" i="1"/>
  <c r="T1777" i="1"/>
  <c r="Y1777" i="1" s="1"/>
  <c r="R1777" i="1"/>
  <c r="Q1777" i="1"/>
  <c r="S1777" i="1" s="1"/>
  <c r="J1777" i="1"/>
  <c r="M1777" i="1" s="1"/>
  <c r="H1777" i="1"/>
  <c r="G1777" i="1"/>
  <c r="I1777" i="1" s="1"/>
  <c r="AE1420" i="1"/>
  <c r="AB1420" i="1"/>
  <c r="T1420" i="1"/>
  <c r="R1420" i="1"/>
  <c r="Q1420" i="1"/>
  <c r="S1420" i="1" s="1"/>
  <c r="J1420" i="1"/>
  <c r="M1420" i="1" s="1"/>
  <c r="H1420" i="1"/>
  <c r="G1420" i="1"/>
  <c r="I1420" i="1" s="1"/>
  <c r="AE2590" i="1"/>
  <c r="AB2590" i="1"/>
  <c r="T2590" i="1"/>
  <c r="Y2590" i="1" s="1"/>
  <c r="R2590" i="1"/>
  <c r="Q2590" i="1"/>
  <c r="S2590" i="1" s="1"/>
  <c r="J2590" i="1"/>
  <c r="H2590" i="1"/>
  <c r="G2590" i="1"/>
  <c r="I2590" i="1" s="1"/>
  <c r="AE2887" i="1"/>
  <c r="AB2887" i="1"/>
  <c r="T2887" i="1"/>
  <c r="Y2887" i="1" s="1"/>
  <c r="R2887" i="1"/>
  <c r="Q2887" i="1"/>
  <c r="S2887" i="1" s="1"/>
  <c r="J2887" i="1"/>
  <c r="M2887" i="1" s="1"/>
  <c r="H2887" i="1"/>
  <c r="G2887" i="1"/>
  <c r="I2887" i="1" s="1"/>
  <c r="AE2105" i="1"/>
  <c r="AB2105" i="1"/>
  <c r="T2105" i="1"/>
  <c r="Y2105" i="1" s="1"/>
  <c r="R2105" i="1"/>
  <c r="Q2105" i="1"/>
  <c r="S2105" i="1" s="1"/>
  <c r="J2105" i="1"/>
  <c r="M2105" i="1" s="1"/>
  <c r="H2105" i="1"/>
  <c r="G2105" i="1"/>
  <c r="I2105" i="1" s="1"/>
  <c r="AE1526" i="1"/>
  <c r="AB1526" i="1"/>
  <c r="T1526" i="1"/>
  <c r="Y1526" i="1" s="1"/>
  <c r="R1526" i="1"/>
  <c r="Q1526" i="1"/>
  <c r="S1526" i="1" s="1"/>
  <c r="J1526" i="1"/>
  <c r="H1526" i="1"/>
  <c r="G1526" i="1"/>
  <c r="I1526" i="1" s="1"/>
  <c r="AE2789" i="1"/>
  <c r="AB2789" i="1"/>
  <c r="T2789" i="1"/>
  <c r="Y2789" i="1" s="1"/>
  <c r="R2789" i="1"/>
  <c r="Q2789" i="1"/>
  <c r="S2789" i="1" s="1"/>
  <c r="J2789" i="1"/>
  <c r="Z2789" i="1" s="1"/>
  <c r="H2789" i="1"/>
  <c r="G2789" i="1"/>
  <c r="I2789" i="1" s="1"/>
  <c r="AE4011" i="1"/>
  <c r="AB4011" i="1"/>
  <c r="T4011" i="1"/>
  <c r="Y4011" i="1" s="1"/>
  <c r="R4011" i="1"/>
  <c r="Q4011" i="1"/>
  <c r="S4011" i="1" s="1"/>
  <c r="J4011" i="1"/>
  <c r="M4011" i="1" s="1"/>
  <c r="H4011" i="1"/>
  <c r="G4011" i="1"/>
  <c r="I4011" i="1" s="1"/>
  <c r="AE2053" i="1"/>
  <c r="AB2053" i="1"/>
  <c r="T2053" i="1"/>
  <c r="Y2053" i="1" s="1"/>
  <c r="R2053" i="1"/>
  <c r="Q2053" i="1"/>
  <c r="S2053" i="1" s="1"/>
  <c r="J2053" i="1"/>
  <c r="M2053" i="1" s="1"/>
  <c r="H2053" i="1"/>
  <c r="G2053" i="1"/>
  <c r="I2053" i="1" s="1"/>
  <c r="AE1986" i="1"/>
  <c r="AB1986" i="1"/>
  <c r="T1986" i="1"/>
  <c r="R1986" i="1"/>
  <c r="Q1986" i="1"/>
  <c r="S1986" i="1" s="1"/>
  <c r="J1986" i="1"/>
  <c r="H1986" i="1"/>
  <c r="G1986" i="1"/>
  <c r="I1986" i="1" s="1"/>
  <c r="AE3515" i="1"/>
  <c r="AB3515" i="1"/>
  <c r="T3515" i="1"/>
  <c r="Y3515" i="1" s="1"/>
  <c r="R3515" i="1"/>
  <c r="Q3515" i="1"/>
  <c r="S3515" i="1" s="1"/>
  <c r="J3515" i="1"/>
  <c r="Z3515" i="1" s="1"/>
  <c r="H3515" i="1"/>
  <c r="G3515" i="1"/>
  <c r="I3515" i="1" s="1"/>
  <c r="AE2800" i="1"/>
  <c r="AB2800" i="1"/>
  <c r="T2800" i="1"/>
  <c r="R2800" i="1"/>
  <c r="Q2800" i="1"/>
  <c r="S2800" i="1" s="1"/>
  <c r="J2800" i="1"/>
  <c r="H2800" i="1"/>
  <c r="G2800" i="1"/>
  <c r="I2800" i="1" s="1"/>
  <c r="AE983" i="1"/>
  <c r="AB983" i="1"/>
  <c r="T983" i="1"/>
  <c r="R983" i="1"/>
  <c r="Q983" i="1"/>
  <c r="S983" i="1" s="1"/>
  <c r="J983" i="1"/>
  <c r="M983" i="1" s="1"/>
  <c r="H983" i="1"/>
  <c r="G983" i="1"/>
  <c r="I983" i="1" s="1"/>
  <c r="AE362" i="1"/>
  <c r="AB362" i="1"/>
  <c r="T362" i="1"/>
  <c r="Y362" i="1" s="1"/>
  <c r="R362" i="1"/>
  <c r="Q362" i="1"/>
  <c r="S362" i="1" s="1"/>
  <c r="J362" i="1"/>
  <c r="M362" i="1" s="1"/>
  <c r="H362" i="1"/>
  <c r="G362" i="1"/>
  <c r="I362" i="1" s="1"/>
  <c r="AE355" i="1"/>
  <c r="AB355" i="1"/>
  <c r="T355" i="1"/>
  <c r="Y355" i="1" s="1"/>
  <c r="R355" i="1"/>
  <c r="Q355" i="1"/>
  <c r="S355" i="1" s="1"/>
  <c r="J355" i="1"/>
  <c r="Z355" i="1" s="1"/>
  <c r="H355" i="1"/>
  <c r="G355" i="1"/>
  <c r="I355" i="1" s="1"/>
  <c r="AE3527" i="1"/>
  <c r="AB3527" i="1"/>
  <c r="T3527" i="1"/>
  <c r="R3527" i="1"/>
  <c r="Q3527" i="1"/>
  <c r="S3527" i="1" s="1"/>
  <c r="J3527" i="1"/>
  <c r="H3527" i="1"/>
  <c r="G3527" i="1"/>
  <c r="I3527" i="1" s="1"/>
  <c r="AE1089" i="1"/>
  <c r="AB1089" i="1"/>
  <c r="T1089" i="1"/>
  <c r="R1089" i="1"/>
  <c r="Q1089" i="1"/>
  <c r="S1089" i="1" s="1"/>
  <c r="J1089" i="1"/>
  <c r="M1089" i="1" s="1"/>
  <c r="H1089" i="1"/>
  <c r="G1089" i="1"/>
  <c r="I1089" i="1" s="1"/>
  <c r="AE2269" i="1"/>
  <c r="AB2269" i="1"/>
  <c r="T2269" i="1"/>
  <c r="Y2269" i="1" s="1"/>
  <c r="R2269" i="1"/>
  <c r="Q2269" i="1"/>
  <c r="S2269" i="1" s="1"/>
  <c r="J2269" i="1"/>
  <c r="M2269" i="1" s="1"/>
  <c r="H2269" i="1"/>
  <c r="G2269" i="1"/>
  <c r="I2269" i="1" s="1"/>
  <c r="AE1139" i="1"/>
  <c r="AB1139" i="1"/>
  <c r="T1139" i="1"/>
  <c r="Y1139" i="1" s="1"/>
  <c r="R1139" i="1"/>
  <c r="Q1139" i="1"/>
  <c r="S1139" i="1" s="1"/>
  <c r="J1139" i="1"/>
  <c r="Z1139" i="1" s="1"/>
  <c r="H1139" i="1"/>
  <c r="G1139" i="1"/>
  <c r="I1139" i="1" s="1"/>
  <c r="AE4017" i="1"/>
  <c r="AB4017" i="1"/>
  <c r="T4017" i="1"/>
  <c r="R4017" i="1"/>
  <c r="Q4017" i="1"/>
  <c r="S4017" i="1" s="1"/>
  <c r="M4017" i="1"/>
  <c r="J4017" i="1"/>
  <c r="L4017" i="1" s="1"/>
  <c r="N4017" i="1" s="1"/>
  <c r="H4017" i="1"/>
  <c r="G4017" i="1"/>
  <c r="I4017" i="1" s="1"/>
  <c r="AE2268" i="1"/>
  <c r="AB2268" i="1"/>
  <c r="T2268" i="1"/>
  <c r="Y2268" i="1" s="1"/>
  <c r="R2268" i="1"/>
  <c r="Q2268" i="1"/>
  <c r="S2268" i="1" s="1"/>
  <c r="J2268" i="1"/>
  <c r="M2268" i="1" s="1"/>
  <c r="H2268" i="1"/>
  <c r="G2268" i="1"/>
  <c r="I2268" i="1" s="1"/>
  <c r="AE195" i="1"/>
  <c r="AB195" i="1"/>
  <c r="T195" i="1"/>
  <c r="Y195" i="1" s="1"/>
  <c r="R195" i="1"/>
  <c r="Q195" i="1"/>
  <c r="S195" i="1" s="1"/>
  <c r="J195" i="1"/>
  <c r="H195" i="1"/>
  <c r="G195" i="1"/>
  <c r="I195" i="1" s="1"/>
  <c r="AE61" i="1"/>
  <c r="AB61" i="1"/>
  <c r="T61" i="1"/>
  <c r="Y61" i="1" s="1"/>
  <c r="R61" i="1"/>
  <c r="Q61" i="1"/>
  <c r="S61" i="1" s="1"/>
  <c r="J61" i="1"/>
  <c r="Z61" i="1" s="1"/>
  <c r="H61" i="1"/>
  <c r="G61" i="1"/>
  <c r="I61" i="1" s="1"/>
  <c r="AE2810" i="1"/>
  <c r="AB2810" i="1"/>
  <c r="T2810" i="1"/>
  <c r="Y2810" i="1" s="1"/>
  <c r="R2810" i="1"/>
  <c r="Q2810" i="1"/>
  <c r="S2810" i="1" s="1"/>
  <c r="J2810" i="1"/>
  <c r="M2810" i="1" s="1"/>
  <c r="H2810" i="1"/>
  <c r="G2810" i="1"/>
  <c r="I2810" i="1" s="1"/>
  <c r="AE3497" i="1"/>
  <c r="AB3497" i="1"/>
  <c r="T3497" i="1"/>
  <c r="Y3497" i="1" s="1"/>
  <c r="R3497" i="1"/>
  <c r="Q3497" i="1"/>
  <c r="S3497" i="1" s="1"/>
  <c r="J3497" i="1"/>
  <c r="M3497" i="1" s="1"/>
  <c r="H3497" i="1"/>
  <c r="G3497" i="1"/>
  <c r="I3497" i="1" s="1"/>
  <c r="AE1137" i="1"/>
  <c r="AB1137" i="1"/>
  <c r="T1137" i="1"/>
  <c r="Y1137" i="1" s="1"/>
  <c r="R1137" i="1"/>
  <c r="Q1137" i="1"/>
  <c r="S1137" i="1" s="1"/>
  <c r="J1137" i="1"/>
  <c r="H1137" i="1"/>
  <c r="G1137" i="1"/>
  <c r="I1137" i="1" s="1"/>
  <c r="AE1893" i="1"/>
  <c r="AB1893" i="1"/>
  <c r="T1893" i="1"/>
  <c r="Y1893" i="1" s="1"/>
  <c r="R1893" i="1"/>
  <c r="Q1893" i="1"/>
  <c r="S1893" i="1" s="1"/>
  <c r="J1893" i="1"/>
  <c r="Z1893" i="1" s="1"/>
  <c r="H1893" i="1"/>
  <c r="G1893" i="1"/>
  <c r="I1893" i="1" s="1"/>
  <c r="AE805" i="1"/>
  <c r="AB805" i="1"/>
  <c r="T805" i="1"/>
  <c r="Y805" i="1" s="1"/>
  <c r="R805" i="1"/>
  <c r="Q805" i="1"/>
  <c r="S805" i="1" s="1"/>
  <c r="J805" i="1"/>
  <c r="M805" i="1" s="1"/>
  <c r="H805" i="1"/>
  <c r="G805" i="1"/>
  <c r="I805" i="1" s="1"/>
  <c r="AE2878" i="1"/>
  <c r="AB2878" i="1"/>
  <c r="T2878" i="1"/>
  <c r="Y2878" i="1" s="1"/>
  <c r="R2878" i="1"/>
  <c r="Q2878" i="1"/>
  <c r="S2878" i="1" s="1"/>
  <c r="J2878" i="1"/>
  <c r="M2878" i="1" s="1"/>
  <c r="H2878" i="1"/>
  <c r="G2878" i="1"/>
  <c r="I2878" i="1" s="1"/>
  <c r="AE3287" i="1"/>
  <c r="AB3287" i="1"/>
  <c r="T3287" i="1"/>
  <c r="R3287" i="1"/>
  <c r="Q3287" i="1"/>
  <c r="S3287" i="1" s="1"/>
  <c r="J3287" i="1"/>
  <c r="M3287" i="1" s="1"/>
  <c r="H3287" i="1"/>
  <c r="G3287" i="1"/>
  <c r="I3287" i="1" s="1"/>
  <c r="AE2173" i="1"/>
  <c r="AB2173" i="1"/>
  <c r="T2173" i="1"/>
  <c r="Y2173" i="1" s="1"/>
  <c r="R2173" i="1"/>
  <c r="Q2173" i="1"/>
  <c r="S2173" i="1" s="1"/>
  <c r="J2173" i="1"/>
  <c r="Z2173" i="1" s="1"/>
  <c r="H2173" i="1"/>
  <c r="G2173" i="1"/>
  <c r="I2173" i="1" s="1"/>
  <c r="AE2565" i="1"/>
  <c r="AB2565" i="1"/>
  <c r="T2565" i="1"/>
  <c r="Y2565" i="1" s="1"/>
  <c r="R2565" i="1"/>
  <c r="Q2565" i="1"/>
  <c r="S2565" i="1" s="1"/>
  <c r="J2565" i="1"/>
  <c r="M2565" i="1" s="1"/>
  <c r="H2565" i="1"/>
  <c r="G2565" i="1"/>
  <c r="I2565" i="1" s="1"/>
  <c r="AE2374" i="1"/>
  <c r="AB2374" i="1"/>
  <c r="T2374" i="1"/>
  <c r="Y2374" i="1" s="1"/>
  <c r="R2374" i="1"/>
  <c r="Q2374" i="1"/>
  <c r="S2374" i="1" s="1"/>
  <c r="J2374" i="1"/>
  <c r="M2374" i="1" s="1"/>
  <c r="H2374" i="1"/>
  <c r="G2374" i="1"/>
  <c r="I2374" i="1" s="1"/>
  <c r="AE464" i="1"/>
  <c r="AB464" i="1"/>
  <c r="T464" i="1"/>
  <c r="S464" i="1"/>
  <c r="R464" i="1"/>
  <c r="Q464" i="1"/>
  <c r="J464" i="1"/>
  <c r="M464" i="1" s="1"/>
  <c r="H464" i="1"/>
  <c r="G464" i="1"/>
  <c r="I464" i="1" s="1"/>
  <c r="AE1993" i="1"/>
  <c r="AB1993" i="1"/>
  <c r="T1993" i="1"/>
  <c r="Y1993" i="1" s="1"/>
  <c r="R1993" i="1"/>
  <c r="Q1993" i="1"/>
  <c r="S1993" i="1" s="1"/>
  <c r="J1993" i="1"/>
  <c r="Z1993" i="1" s="1"/>
  <c r="H1993" i="1"/>
  <c r="G1993" i="1"/>
  <c r="I1993" i="1" s="1"/>
  <c r="AE1940" i="1"/>
  <c r="AB1940" i="1"/>
  <c r="T1940" i="1"/>
  <c r="Y1940" i="1" s="1"/>
  <c r="R1940" i="1"/>
  <c r="Q1940" i="1"/>
  <c r="S1940" i="1" s="1"/>
  <c r="J1940" i="1"/>
  <c r="L1940" i="1" s="1"/>
  <c r="N1940" i="1" s="1"/>
  <c r="H1940" i="1"/>
  <c r="G1940" i="1"/>
  <c r="I1940" i="1" s="1"/>
  <c r="AE2267" i="1"/>
  <c r="AB2267" i="1"/>
  <c r="T2267" i="1"/>
  <c r="Y2267" i="1" s="1"/>
  <c r="R2267" i="1"/>
  <c r="Q2267" i="1"/>
  <c r="S2267" i="1" s="1"/>
  <c r="J2267" i="1"/>
  <c r="Z2267" i="1" s="1"/>
  <c r="H2267" i="1"/>
  <c r="G2267" i="1"/>
  <c r="I2267" i="1" s="1"/>
  <c r="AE2012" i="1"/>
  <c r="AB2012" i="1"/>
  <c r="T2012" i="1"/>
  <c r="R2012" i="1"/>
  <c r="Q2012" i="1"/>
  <c r="S2012" i="1" s="1"/>
  <c r="J2012" i="1"/>
  <c r="Z2012" i="1" s="1"/>
  <c r="H2012" i="1"/>
  <c r="G2012" i="1"/>
  <c r="I2012" i="1" s="1"/>
  <c r="AE1117" i="1"/>
  <c r="AB1117" i="1"/>
  <c r="T1117" i="1"/>
  <c r="Y1117" i="1" s="1"/>
  <c r="R1117" i="1"/>
  <c r="Q1117" i="1"/>
  <c r="S1117" i="1" s="1"/>
  <c r="J1117" i="1"/>
  <c r="M1117" i="1" s="1"/>
  <c r="H1117" i="1"/>
  <c r="G1117" i="1"/>
  <c r="I1117" i="1" s="1"/>
  <c r="AE2886" i="1"/>
  <c r="AB2886" i="1"/>
  <c r="T2886" i="1"/>
  <c r="Y2886" i="1" s="1"/>
  <c r="R2886" i="1"/>
  <c r="Q2886" i="1"/>
  <c r="S2886" i="1" s="1"/>
  <c r="J2886" i="1"/>
  <c r="M2886" i="1" s="1"/>
  <c r="H2886" i="1"/>
  <c r="G2886" i="1"/>
  <c r="I2886" i="1" s="1"/>
  <c r="AE2809" i="1"/>
  <c r="AB2809" i="1"/>
  <c r="V2809" i="1"/>
  <c r="X2809" i="1" s="1"/>
  <c r="T2809" i="1"/>
  <c r="Y2809" i="1" s="1"/>
  <c r="R2809" i="1"/>
  <c r="Q2809" i="1"/>
  <c r="S2809" i="1" s="1"/>
  <c r="J2809" i="1"/>
  <c r="M2809" i="1" s="1"/>
  <c r="H2809" i="1"/>
  <c r="G2809" i="1"/>
  <c r="I2809" i="1" s="1"/>
  <c r="AE2104" i="1"/>
  <c r="AB2104" i="1"/>
  <c r="T2104" i="1"/>
  <c r="R2104" i="1"/>
  <c r="Q2104" i="1"/>
  <c r="S2104" i="1" s="1"/>
  <c r="J2104" i="1"/>
  <c r="H2104" i="1"/>
  <c r="G2104" i="1"/>
  <c r="I2104" i="1" s="1"/>
  <c r="AE4220" i="1"/>
  <c r="AB4220" i="1"/>
  <c r="T4220" i="1"/>
  <c r="Y4220" i="1" s="1"/>
  <c r="R4220" i="1"/>
  <c r="Q4220" i="1"/>
  <c r="S4220" i="1" s="1"/>
  <c r="J4220" i="1"/>
  <c r="Z4220" i="1" s="1"/>
  <c r="H4220" i="1"/>
  <c r="G4220" i="1"/>
  <c r="I4220" i="1" s="1"/>
  <c r="AE3995" i="1"/>
  <c r="AB3995" i="1"/>
  <c r="T3995" i="1"/>
  <c r="Y3995" i="1" s="1"/>
  <c r="R3995" i="1"/>
  <c r="Q3995" i="1"/>
  <c r="S3995" i="1" s="1"/>
  <c r="J3995" i="1"/>
  <c r="M3995" i="1" s="1"/>
  <c r="H3995" i="1"/>
  <c r="G3995" i="1"/>
  <c r="I3995" i="1" s="1"/>
  <c r="AE3994" i="1"/>
  <c r="AB3994" i="1"/>
  <c r="T3994" i="1"/>
  <c r="Y3994" i="1" s="1"/>
  <c r="R3994" i="1"/>
  <c r="Q3994" i="1"/>
  <c r="S3994" i="1" s="1"/>
  <c r="M3994" i="1"/>
  <c r="J3994" i="1"/>
  <c r="L3994" i="1" s="1"/>
  <c r="N3994" i="1" s="1"/>
  <c r="H3994" i="1"/>
  <c r="G3994" i="1"/>
  <c r="I3994" i="1" s="1"/>
  <c r="AE1985" i="1"/>
  <c r="AB1985" i="1"/>
  <c r="T1985" i="1"/>
  <c r="R1985" i="1"/>
  <c r="Q1985" i="1"/>
  <c r="S1985" i="1" s="1"/>
  <c r="J1985" i="1"/>
  <c r="H1985" i="1"/>
  <c r="G1985" i="1"/>
  <c r="I1985" i="1" s="1"/>
  <c r="AE3484" i="1"/>
  <c r="AB3484" i="1"/>
  <c r="T3484" i="1"/>
  <c r="Y3484" i="1" s="1"/>
  <c r="R3484" i="1"/>
  <c r="Q3484" i="1"/>
  <c r="S3484" i="1" s="1"/>
  <c r="J3484" i="1"/>
  <c r="Z3484" i="1" s="1"/>
  <c r="H3484" i="1"/>
  <c r="G3484" i="1"/>
  <c r="I3484" i="1" s="1"/>
  <c r="AE804" i="1"/>
  <c r="AB804" i="1"/>
  <c r="T804" i="1"/>
  <c r="R804" i="1"/>
  <c r="Q804" i="1"/>
  <c r="S804" i="1" s="1"/>
  <c r="J804" i="1"/>
  <c r="H804" i="1"/>
  <c r="G804" i="1"/>
  <c r="I804" i="1" s="1"/>
  <c r="AE3895" i="1"/>
  <c r="AB3895" i="1"/>
  <c r="T3895" i="1"/>
  <c r="R3895" i="1"/>
  <c r="Q3895" i="1"/>
  <c r="S3895" i="1" s="1"/>
  <c r="J3895" i="1"/>
  <c r="M3895" i="1" s="1"/>
  <c r="H3895" i="1"/>
  <c r="G3895" i="1"/>
  <c r="I3895" i="1" s="1"/>
  <c r="AE2799" i="1"/>
  <c r="AB2799" i="1"/>
  <c r="T2799" i="1"/>
  <c r="Y2799" i="1" s="1"/>
  <c r="R2799" i="1"/>
  <c r="Q2799" i="1"/>
  <c r="S2799" i="1" s="1"/>
  <c r="J2799" i="1"/>
  <c r="M2799" i="1" s="1"/>
  <c r="H2799" i="1"/>
  <c r="G2799" i="1"/>
  <c r="I2799" i="1" s="1"/>
  <c r="AE2517" i="1"/>
  <c r="AB2517" i="1"/>
  <c r="T2517" i="1"/>
  <c r="Y2517" i="1" s="1"/>
  <c r="R2517" i="1"/>
  <c r="Q2517" i="1"/>
  <c r="S2517" i="1" s="1"/>
  <c r="J2517" i="1"/>
  <c r="Z2517" i="1" s="1"/>
  <c r="H2517" i="1"/>
  <c r="G2517" i="1"/>
  <c r="I2517" i="1" s="1"/>
  <c r="AE3721" i="1"/>
  <c r="AB3721" i="1"/>
  <c r="T3721" i="1"/>
  <c r="R3721" i="1"/>
  <c r="Q3721" i="1"/>
  <c r="S3721" i="1" s="1"/>
  <c r="J3721" i="1"/>
  <c r="H3721" i="1"/>
  <c r="G3721" i="1"/>
  <c r="I3721" i="1" s="1"/>
  <c r="AE1066" i="1"/>
  <c r="AB1066" i="1"/>
  <c r="T1066" i="1"/>
  <c r="R1066" i="1"/>
  <c r="Q1066" i="1"/>
  <c r="S1066" i="1" s="1"/>
  <c r="J1066" i="1"/>
  <c r="M1066" i="1" s="1"/>
  <c r="H1066" i="1"/>
  <c r="G1066" i="1"/>
  <c r="I1066" i="1" s="1"/>
  <c r="AE463" i="1"/>
  <c r="AB463" i="1"/>
  <c r="T463" i="1"/>
  <c r="R463" i="1"/>
  <c r="Q463" i="1"/>
  <c r="S463" i="1" s="1"/>
  <c r="J463" i="1"/>
  <c r="M463" i="1" s="1"/>
  <c r="H463" i="1"/>
  <c r="G463" i="1"/>
  <c r="I463" i="1" s="1"/>
  <c r="AE3584" i="1"/>
  <c r="AB3584" i="1"/>
  <c r="T3584" i="1"/>
  <c r="Y3584" i="1" s="1"/>
  <c r="R3584" i="1"/>
  <c r="Q3584" i="1"/>
  <c r="S3584" i="1" s="1"/>
  <c r="J3584" i="1"/>
  <c r="Z3584" i="1" s="1"/>
  <c r="H3584" i="1"/>
  <c r="G3584" i="1"/>
  <c r="I3584" i="1" s="1"/>
  <c r="AE311" i="1"/>
  <c r="AB311" i="1"/>
  <c r="T311" i="1"/>
  <c r="R311" i="1"/>
  <c r="Q311" i="1"/>
  <c r="S311" i="1" s="1"/>
  <c r="J311" i="1"/>
  <c r="H311" i="1"/>
  <c r="G311" i="1"/>
  <c r="I311" i="1" s="1"/>
  <c r="AE3526" i="1"/>
  <c r="AB3526" i="1"/>
  <c r="T3526" i="1"/>
  <c r="Y3526" i="1" s="1"/>
  <c r="R3526" i="1"/>
  <c r="Q3526" i="1"/>
  <c r="S3526" i="1" s="1"/>
  <c r="J3526" i="1"/>
  <c r="M3526" i="1" s="1"/>
  <c r="H3526" i="1"/>
  <c r="G3526" i="1"/>
  <c r="I3526" i="1" s="1"/>
  <c r="AE2308" i="1"/>
  <c r="AB2308" i="1"/>
  <c r="T2308" i="1"/>
  <c r="Y2308" i="1" s="1"/>
  <c r="R2308" i="1"/>
  <c r="Q2308" i="1"/>
  <c r="S2308" i="1" s="1"/>
  <c r="J2308" i="1"/>
  <c r="Z2308" i="1" s="1"/>
  <c r="H2308" i="1"/>
  <c r="G2308" i="1"/>
  <c r="I2308" i="1" s="1"/>
  <c r="AE1138" i="1"/>
  <c r="AB1138" i="1"/>
  <c r="T1138" i="1"/>
  <c r="Y1138" i="1" s="1"/>
  <c r="R1138" i="1"/>
  <c r="Q1138" i="1"/>
  <c r="S1138" i="1" s="1"/>
  <c r="J1138" i="1"/>
  <c r="Z1138" i="1" s="1"/>
  <c r="H1138" i="1"/>
  <c r="G1138" i="1"/>
  <c r="I1138" i="1" s="1"/>
  <c r="AE90" i="1"/>
  <c r="AB90" i="1"/>
  <c r="T90" i="1"/>
  <c r="R90" i="1"/>
  <c r="Q90" i="1"/>
  <c r="S90" i="1" s="1"/>
  <c r="J90" i="1"/>
  <c r="M90" i="1" s="1"/>
  <c r="H90" i="1"/>
  <c r="G90" i="1"/>
  <c r="I90" i="1" s="1"/>
  <c r="AE4029" i="1"/>
  <c r="AB4029" i="1"/>
  <c r="T4029" i="1"/>
  <c r="R4029" i="1"/>
  <c r="Q4029" i="1"/>
  <c r="S4029" i="1" s="1"/>
  <c r="M4029" i="1"/>
  <c r="J4029" i="1"/>
  <c r="L4029" i="1" s="1"/>
  <c r="N4029" i="1" s="1"/>
  <c r="H4029" i="1"/>
  <c r="G4029" i="1"/>
  <c r="I4029" i="1" s="1"/>
  <c r="AE1136" i="1"/>
  <c r="AB1136" i="1"/>
  <c r="T1136" i="1"/>
  <c r="R1136" i="1"/>
  <c r="Q1136" i="1"/>
  <c r="S1136" i="1" s="1"/>
  <c r="J1136" i="1"/>
  <c r="Z1136" i="1" s="1"/>
  <c r="H1136" i="1"/>
  <c r="G1136" i="1"/>
  <c r="I1136" i="1" s="1"/>
  <c r="AE1892" i="1"/>
  <c r="AB1892" i="1"/>
  <c r="T1892" i="1"/>
  <c r="Y1892" i="1" s="1"/>
  <c r="R1892" i="1"/>
  <c r="Q1892" i="1"/>
  <c r="S1892" i="1" s="1"/>
  <c r="J1892" i="1"/>
  <c r="Z1892" i="1" s="1"/>
  <c r="H1892" i="1"/>
  <c r="G1892" i="1"/>
  <c r="I1892" i="1" s="1"/>
  <c r="AE3286" i="1"/>
  <c r="AB3286" i="1"/>
  <c r="T3286" i="1"/>
  <c r="Y3286" i="1" s="1"/>
  <c r="R3286" i="1"/>
  <c r="Q3286" i="1"/>
  <c r="S3286" i="1" s="1"/>
  <c r="J3286" i="1"/>
  <c r="H3286" i="1"/>
  <c r="G3286" i="1"/>
  <c r="I3286" i="1" s="1"/>
  <c r="AE3739" i="1"/>
  <c r="AB3739" i="1"/>
  <c r="T3739" i="1"/>
  <c r="R3739" i="1"/>
  <c r="Q3739" i="1"/>
  <c r="S3739" i="1" s="1"/>
  <c r="J3739" i="1"/>
  <c r="M3739" i="1" s="1"/>
  <c r="H3739" i="1"/>
  <c r="G3739" i="1"/>
  <c r="I3739" i="1" s="1"/>
  <c r="AE2072" i="1"/>
  <c r="AB2072" i="1"/>
  <c r="T2072" i="1"/>
  <c r="Y2072" i="1" s="1"/>
  <c r="R2072" i="1"/>
  <c r="Q2072" i="1"/>
  <c r="S2072" i="1" s="1"/>
  <c r="J2072" i="1"/>
  <c r="Z2072" i="1" s="1"/>
  <c r="H2072" i="1"/>
  <c r="G2072" i="1"/>
  <c r="I2072" i="1" s="1"/>
  <c r="AE1597" i="1"/>
  <c r="AB1597" i="1"/>
  <c r="T1597" i="1"/>
  <c r="R1597" i="1"/>
  <c r="Q1597" i="1"/>
  <c r="S1597" i="1" s="1"/>
  <c r="J1597" i="1"/>
  <c r="Z1597" i="1" s="1"/>
  <c r="H1597" i="1"/>
  <c r="G1597" i="1"/>
  <c r="I1597" i="1" s="1"/>
  <c r="AE2011" i="1"/>
  <c r="AB2011" i="1"/>
  <c r="T2011" i="1"/>
  <c r="Y2011" i="1" s="1"/>
  <c r="R2011" i="1"/>
  <c r="Q2011" i="1"/>
  <c r="S2011" i="1" s="1"/>
  <c r="J2011" i="1"/>
  <c r="M2011" i="1" s="1"/>
  <c r="H2011" i="1"/>
  <c r="G2011" i="1"/>
  <c r="I2011" i="1" s="1"/>
  <c r="AE2892" i="1"/>
  <c r="AB2892" i="1"/>
  <c r="T2892" i="1"/>
  <c r="Y2892" i="1" s="1"/>
  <c r="R2892" i="1"/>
  <c r="Q2892" i="1"/>
  <c r="S2892" i="1" s="1"/>
  <c r="J2892" i="1"/>
  <c r="H2892" i="1"/>
  <c r="G2892" i="1"/>
  <c r="I2892" i="1" s="1"/>
  <c r="AE3510" i="1"/>
  <c r="AB3510" i="1"/>
  <c r="T3510" i="1"/>
  <c r="R3510" i="1"/>
  <c r="Q3510" i="1"/>
  <c r="S3510" i="1" s="1"/>
  <c r="J3510" i="1"/>
  <c r="Z3510" i="1" s="1"/>
  <c r="H3510" i="1"/>
  <c r="G3510" i="1"/>
  <c r="I3510" i="1" s="1"/>
  <c r="AE1240" i="1"/>
  <c r="AB1240" i="1"/>
  <c r="T1240" i="1"/>
  <c r="Y1240" i="1" s="1"/>
  <c r="R1240" i="1"/>
  <c r="Q1240" i="1"/>
  <c r="S1240" i="1" s="1"/>
  <c r="J1240" i="1"/>
  <c r="Z1240" i="1" s="1"/>
  <c r="H1240" i="1"/>
  <c r="G1240" i="1"/>
  <c r="I1240" i="1" s="1"/>
  <c r="AE4120" i="1"/>
  <c r="AB4120" i="1"/>
  <c r="T4120" i="1"/>
  <c r="Y4120" i="1" s="1"/>
  <c r="R4120" i="1"/>
  <c r="Q4120" i="1"/>
  <c r="S4120" i="1" s="1"/>
  <c r="J4120" i="1"/>
  <c r="L4120" i="1" s="1"/>
  <c r="N4120" i="1" s="1"/>
  <c r="H4120" i="1"/>
  <c r="G4120" i="1"/>
  <c r="I4120" i="1" s="1"/>
  <c r="AE924" i="1"/>
  <c r="AB924" i="1"/>
  <c r="T924" i="1"/>
  <c r="Y924" i="1" s="1"/>
  <c r="R924" i="1"/>
  <c r="Q924" i="1"/>
  <c r="S924" i="1" s="1"/>
  <c r="J924" i="1"/>
  <c r="H924" i="1"/>
  <c r="G924" i="1"/>
  <c r="I924" i="1" s="1"/>
  <c r="AE4186" i="1"/>
  <c r="AB4186" i="1"/>
  <c r="T4186" i="1"/>
  <c r="Y4186" i="1" s="1"/>
  <c r="R4186" i="1"/>
  <c r="Q4186" i="1"/>
  <c r="S4186" i="1" s="1"/>
  <c r="J4186" i="1"/>
  <c r="Z4186" i="1" s="1"/>
  <c r="H4186" i="1"/>
  <c r="G4186" i="1"/>
  <c r="I4186" i="1" s="1"/>
  <c r="AE2196" i="1"/>
  <c r="AB2196" i="1"/>
  <c r="T2196" i="1"/>
  <c r="R2196" i="1"/>
  <c r="Q2196" i="1"/>
  <c r="S2196" i="1" s="1"/>
  <c r="J2196" i="1"/>
  <c r="H2196" i="1"/>
  <c r="G2196" i="1"/>
  <c r="I2196" i="1" s="1"/>
  <c r="AE3863" i="1"/>
  <c r="AB3863" i="1"/>
  <c r="T3863" i="1"/>
  <c r="R3863" i="1"/>
  <c r="Q3863" i="1"/>
  <c r="S3863" i="1" s="1"/>
  <c r="J3863" i="1"/>
  <c r="L3863" i="1" s="1"/>
  <c r="N3863" i="1" s="1"/>
  <c r="H3863" i="1"/>
  <c r="G3863" i="1"/>
  <c r="I3863" i="1" s="1"/>
  <c r="AE2439" i="1"/>
  <c r="AB2439" i="1"/>
  <c r="T2439" i="1"/>
  <c r="Y2439" i="1" s="1"/>
  <c r="R2439" i="1"/>
  <c r="Q2439" i="1"/>
  <c r="S2439" i="1" s="1"/>
  <c r="J2439" i="1"/>
  <c r="Z2439" i="1" s="1"/>
  <c r="H2439" i="1"/>
  <c r="G2439" i="1"/>
  <c r="I2439" i="1" s="1"/>
  <c r="AE2460" i="1"/>
  <c r="AB2460" i="1"/>
  <c r="T2460" i="1"/>
  <c r="Y2460" i="1" s="1"/>
  <c r="R2460" i="1"/>
  <c r="Q2460" i="1"/>
  <c r="S2460" i="1" s="1"/>
  <c r="J2460" i="1"/>
  <c r="Z2460" i="1" s="1"/>
  <c r="H2460" i="1"/>
  <c r="G2460" i="1"/>
  <c r="I2460" i="1" s="1"/>
  <c r="AE1306" i="1"/>
  <c r="AB1306" i="1"/>
  <c r="T1306" i="1"/>
  <c r="R1306" i="1"/>
  <c r="Q1306" i="1"/>
  <c r="S1306" i="1" s="1"/>
  <c r="J1306" i="1"/>
  <c r="H1306" i="1"/>
  <c r="G1306" i="1"/>
  <c r="I1306" i="1" s="1"/>
  <c r="AE2948" i="1"/>
  <c r="AB2948" i="1"/>
  <c r="T2948" i="1"/>
  <c r="R2948" i="1"/>
  <c r="Q2948" i="1"/>
  <c r="S2948" i="1" s="1"/>
  <c r="J2948" i="1"/>
  <c r="L2948" i="1" s="1"/>
  <c r="N2948" i="1" s="1"/>
  <c r="H2948" i="1"/>
  <c r="G2948" i="1"/>
  <c r="I2948" i="1" s="1"/>
  <c r="AE1540" i="1"/>
  <c r="AB1540" i="1"/>
  <c r="T1540" i="1"/>
  <c r="Y1540" i="1" s="1"/>
  <c r="R1540" i="1"/>
  <c r="Q1540" i="1"/>
  <c r="S1540" i="1" s="1"/>
  <c r="J1540" i="1"/>
  <c r="H1540" i="1"/>
  <c r="G1540" i="1"/>
  <c r="I1540" i="1" s="1"/>
  <c r="AE3603" i="1"/>
  <c r="AB3603" i="1"/>
  <c r="T3603" i="1"/>
  <c r="Y3603" i="1" s="1"/>
  <c r="R3603" i="1"/>
  <c r="Q3603" i="1"/>
  <c r="S3603" i="1" s="1"/>
  <c r="J3603" i="1"/>
  <c r="Z3603" i="1" s="1"/>
  <c r="H3603" i="1"/>
  <c r="G3603" i="1"/>
  <c r="I3603" i="1" s="1"/>
  <c r="AE413" i="1"/>
  <c r="AB413" i="1"/>
  <c r="T413" i="1"/>
  <c r="R413" i="1"/>
  <c r="Q413" i="1"/>
  <c r="S413" i="1" s="1"/>
  <c r="J413" i="1"/>
  <c r="Z413" i="1" s="1"/>
  <c r="H413" i="1"/>
  <c r="G413" i="1"/>
  <c r="I413" i="1" s="1"/>
  <c r="AE1047" i="1"/>
  <c r="AB1047" i="1"/>
  <c r="T1047" i="1"/>
  <c r="R1047" i="1"/>
  <c r="Q1047" i="1"/>
  <c r="S1047" i="1" s="1"/>
  <c r="J1047" i="1"/>
  <c r="L1047" i="1" s="1"/>
  <c r="N1047" i="1" s="1"/>
  <c r="H1047" i="1"/>
  <c r="G1047" i="1"/>
  <c r="I1047" i="1" s="1"/>
  <c r="AE3509" i="1"/>
  <c r="AB3509" i="1"/>
  <c r="T3509" i="1"/>
  <c r="Y3509" i="1" s="1"/>
  <c r="R3509" i="1"/>
  <c r="Q3509" i="1"/>
  <c r="S3509" i="1" s="1"/>
  <c r="J3509" i="1"/>
  <c r="H3509" i="1"/>
  <c r="G3509" i="1"/>
  <c r="I3509" i="1" s="1"/>
  <c r="AE3997" i="1"/>
  <c r="AB3997" i="1"/>
  <c r="T3997" i="1"/>
  <c r="Y3997" i="1" s="1"/>
  <c r="R3997" i="1"/>
  <c r="Q3997" i="1"/>
  <c r="S3997" i="1" s="1"/>
  <c r="J3997" i="1"/>
  <c r="Z3997" i="1" s="1"/>
  <c r="H3997" i="1"/>
  <c r="G3997" i="1"/>
  <c r="I3997" i="1" s="1"/>
  <c r="AE1251" i="1"/>
  <c r="AB1251" i="1"/>
  <c r="T1251" i="1"/>
  <c r="Y1251" i="1" s="1"/>
  <c r="R1251" i="1"/>
  <c r="Q1251" i="1"/>
  <c r="S1251" i="1" s="1"/>
  <c r="J1251" i="1"/>
  <c r="M1251" i="1" s="1"/>
  <c r="H1251" i="1"/>
  <c r="G1251" i="1"/>
  <c r="I1251" i="1" s="1"/>
  <c r="AE2285" i="1"/>
  <c r="AB2285" i="1"/>
  <c r="T2285" i="1"/>
  <c r="Y2285" i="1" s="1"/>
  <c r="R2285" i="1"/>
  <c r="Q2285" i="1"/>
  <c r="S2285" i="1" s="1"/>
  <c r="J2285" i="1"/>
  <c r="L2285" i="1" s="1"/>
  <c r="N2285" i="1" s="1"/>
  <c r="H2285" i="1"/>
  <c r="G2285" i="1"/>
  <c r="I2285" i="1" s="1"/>
  <c r="AE3020" i="1"/>
  <c r="AB3020" i="1"/>
  <c r="T3020" i="1"/>
  <c r="Y3020" i="1" s="1"/>
  <c r="R3020" i="1"/>
  <c r="Q3020" i="1"/>
  <c r="S3020" i="1" s="1"/>
  <c r="J3020" i="1"/>
  <c r="H3020" i="1"/>
  <c r="G3020" i="1"/>
  <c r="I3020" i="1" s="1"/>
  <c r="AE2965" i="1"/>
  <c r="AB2965" i="1"/>
  <c r="T2965" i="1"/>
  <c r="Y2965" i="1" s="1"/>
  <c r="R2965" i="1"/>
  <c r="Q2965" i="1"/>
  <c r="S2965" i="1" s="1"/>
  <c r="J2965" i="1"/>
  <c r="Z2965" i="1" s="1"/>
  <c r="H2965" i="1"/>
  <c r="G2965" i="1"/>
  <c r="I2965" i="1" s="1"/>
  <c r="AE2195" i="1"/>
  <c r="AB2195" i="1"/>
  <c r="T2195" i="1"/>
  <c r="Y2195" i="1" s="1"/>
  <c r="R2195" i="1"/>
  <c r="Q2195" i="1"/>
  <c r="S2195" i="1" s="1"/>
  <c r="J2195" i="1"/>
  <c r="M2195" i="1" s="1"/>
  <c r="H2195" i="1"/>
  <c r="G2195" i="1"/>
  <c r="I2195" i="1" s="1"/>
  <c r="AE2837" i="1"/>
  <c r="AB2837" i="1"/>
  <c r="T2837" i="1"/>
  <c r="Y2837" i="1" s="1"/>
  <c r="R2837" i="1"/>
  <c r="Q2837" i="1"/>
  <c r="S2837" i="1" s="1"/>
  <c r="J2837" i="1"/>
  <c r="L2837" i="1" s="1"/>
  <c r="N2837" i="1" s="1"/>
  <c r="H2837" i="1"/>
  <c r="G2837" i="1"/>
  <c r="I2837" i="1" s="1"/>
  <c r="AE2027" i="1"/>
  <c r="AB2027" i="1"/>
  <c r="T2027" i="1"/>
  <c r="Y2027" i="1" s="1"/>
  <c r="R2027" i="1"/>
  <c r="Q2027" i="1"/>
  <c r="S2027" i="1" s="1"/>
  <c r="J2027" i="1"/>
  <c r="H2027" i="1"/>
  <c r="G2027" i="1"/>
  <c r="I2027" i="1" s="1"/>
  <c r="AE3194" i="1"/>
  <c r="AB3194" i="1"/>
  <c r="T3194" i="1"/>
  <c r="Y3194" i="1" s="1"/>
  <c r="R3194" i="1"/>
  <c r="Q3194" i="1"/>
  <c r="S3194" i="1" s="1"/>
  <c r="J3194" i="1"/>
  <c r="Z3194" i="1" s="1"/>
  <c r="H3194" i="1"/>
  <c r="G3194" i="1"/>
  <c r="I3194" i="1" s="1"/>
  <c r="AE1305" i="1"/>
  <c r="AB1305" i="1"/>
  <c r="T1305" i="1"/>
  <c r="R1305" i="1"/>
  <c r="Q1305" i="1"/>
  <c r="S1305" i="1" s="1"/>
  <c r="J1305" i="1"/>
  <c r="H1305" i="1"/>
  <c r="G1305" i="1"/>
  <c r="I1305" i="1" s="1"/>
  <c r="AE2925" i="1"/>
  <c r="AB2925" i="1"/>
  <c r="T2925" i="1"/>
  <c r="R2925" i="1"/>
  <c r="Q2925" i="1"/>
  <c r="S2925" i="1" s="1"/>
  <c r="J2925" i="1"/>
  <c r="L2925" i="1" s="1"/>
  <c r="N2925" i="1" s="1"/>
  <c r="H2925" i="1"/>
  <c r="G2925" i="1"/>
  <c r="I2925" i="1" s="1"/>
  <c r="AE1939" i="1"/>
  <c r="AB1939" i="1"/>
  <c r="T1939" i="1"/>
  <c r="Y1939" i="1" s="1"/>
  <c r="R1939" i="1"/>
  <c r="Q1939" i="1"/>
  <c r="S1939" i="1" s="1"/>
  <c r="J1939" i="1"/>
  <c r="M1939" i="1" s="1"/>
  <c r="H1939" i="1"/>
  <c r="G1939" i="1"/>
  <c r="I1939" i="1" s="1"/>
  <c r="AE3602" i="1"/>
  <c r="AB3602" i="1"/>
  <c r="T3602" i="1"/>
  <c r="Y3602" i="1" s="1"/>
  <c r="R3602" i="1"/>
  <c r="Q3602" i="1"/>
  <c r="S3602" i="1" s="1"/>
  <c r="J3602" i="1"/>
  <c r="Z3602" i="1" s="1"/>
  <c r="H3602" i="1"/>
  <c r="G3602" i="1"/>
  <c r="I3602" i="1" s="1"/>
  <c r="AE1088" i="1"/>
  <c r="AB1088" i="1"/>
  <c r="T1088" i="1"/>
  <c r="R1088" i="1"/>
  <c r="Q1088" i="1"/>
  <c r="S1088" i="1" s="1"/>
  <c r="J1088" i="1"/>
  <c r="H1088" i="1"/>
  <c r="G1088" i="1"/>
  <c r="I1088" i="1" s="1"/>
  <c r="AE1776" i="1"/>
  <c r="AB1776" i="1"/>
  <c r="T1776" i="1"/>
  <c r="Y1776" i="1" s="1"/>
  <c r="R1776" i="1"/>
  <c r="Q1776" i="1"/>
  <c r="S1776" i="1" s="1"/>
  <c r="J1776" i="1"/>
  <c r="L1776" i="1" s="1"/>
  <c r="N1776" i="1" s="1"/>
  <c r="H1776" i="1"/>
  <c r="G1776" i="1"/>
  <c r="I1776" i="1" s="1"/>
  <c r="AE1419" i="1"/>
  <c r="AB1419" i="1"/>
  <c r="T1419" i="1"/>
  <c r="Y1419" i="1" s="1"/>
  <c r="R1419" i="1"/>
  <c r="Q1419" i="1"/>
  <c r="S1419" i="1" s="1"/>
  <c r="J1419" i="1"/>
  <c r="H1419" i="1"/>
  <c r="G1419" i="1"/>
  <c r="I1419" i="1" s="1"/>
  <c r="AE75" i="1"/>
  <c r="AB75" i="1"/>
  <c r="T75" i="1"/>
  <c r="Y75" i="1" s="1"/>
  <c r="R75" i="1"/>
  <c r="Q75" i="1"/>
  <c r="S75" i="1" s="1"/>
  <c r="J75" i="1"/>
  <c r="H75" i="1"/>
  <c r="G75" i="1"/>
  <c r="I75" i="1" s="1"/>
  <c r="AE980" i="1"/>
  <c r="AB980" i="1"/>
  <c r="T980" i="1"/>
  <c r="Y980" i="1" s="1"/>
  <c r="R980" i="1"/>
  <c r="Q980" i="1"/>
  <c r="S980" i="1" s="1"/>
  <c r="J980" i="1"/>
  <c r="M980" i="1" s="1"/>
  <c r="H980" i="1"/>
  <c r="G980" i="1"/>
  <c r="I980" i="1" s="1"/>
  <c r="AE979" i="1"/>
  <c r="AB979" i="1"/>
  <c r="T979" i="1"/>
  <c r="Y979" i="1" s="1"/>
  <c r="R979" i="1"/>
  <c r="Q979" i="1"/>
  <c r="S979" i="1" s="1"/>
  <c r="J979" i="1"/>
  <c r="L979" i="1" s="1"/>
  <c r="N979" i="1" s="1"/>
  <c r="H979" i="1"/>
  <c r="G979" i="1"/>
  <c r="I979" i="1" s="1"/>
  <c r="AE2885" i="1"/>
  <c r="AB2885" i="1"/>
  <c r="T2885" i="1"/>
  <c r="Y2885" i="1" s="1"/>
  <c r="S2885" i="1"/>
  <c r="R2885" i="1"/>
  <c r="Q2885" i="1"/>
  <c r="J2885" i="1"/>
  <c r="H2885" i="1"/>
  <c r="G2885" i="1"/>
  <c r="I2885" i="1" s="1"/>
  <c r="AE2705" i="1"/>
  <c r="AB2705" i="1"/>
  <c r="T2705" i="1"/>
  <c r="Y2705" i="1" s="1"/>
  <c r="R2705" i="1"/>
  <c r="Q2705" i="1"/>
  <c r="S2705" i="1" s="1"/>
  <c r="J2705" i="1"/>
  <c r="H2705" i="1"/>
  <c r="G2705" i="1"/>
  <c r="I2705" i="1" s="1"/>
  <c r="AE3483" i="1"/>
  <c r="AB3483" i="1"/>
  <c r="T3483" i="1"/>
  <c r="Y3483" i="1" s="1"/>
  <c r="R3483" i="1"/>
  <c r="Q3483" i="1"/>
  <c r="S3483" i="1" s="1"/>
  <c r="J3483" i="1"/>
  <c r="M3483" i="1" s="1"/>
  <c r="H3483" i="1"/>
  <c r="G3483" i="1"/>
  <c r="I3483" i="1" s="1"/>
  <c r="AE3894" i="1"/>
  <c r="AB3894" i="1"/>
  <c r="W3894" i="1"/>
  <c r="T3894" i="1"/>
  <c r="Y3894" i="1" s="1"/>
  <c r="R3894" i="1"/>
  <c r="Q3894" i="1"/>
  <c r="S3894" i="1" s="1"/>
  <c r="J3894" i="1"/>
  <c r="L3894" i="1" s="1"/>
  <c r="N3894" i="1" s="1"/>
  <c r="H3894" i="1"/>
  <c r="G3894" i="1"/>
  <c r="I3894" i="1" s="1"/>
  <c r="AE4077" i="1"/>
  <c r="AB4077" i="1"/>
  <c r="T4077" i="1"/>
  <c r="Y4077" i="1" s="1"/>
  <c r="R4077" i="1"/>
  <c r="Q4077" i="1"/>
  <c r="S4077" i="1" s="1"/>
  <c r="J4077" i="1"/>
  <c r="H4077" i="1"/>
  <c r="G4077" i="1"/>
  <c r="I4077" i="1" s="1"/>
  <c r="AE2798" i="1"/>
  <c r="AB2798" i="1"/>
  <c r="T2798" i="1"/>
  <c r="Y2798" i="1" s="1"/>
  <c r="R2798" i="1"/>
  <c r="Q2798" i="1"/>
  <c r="S2798" i="1" s="1"/>
  <c r="J2798" i="1"/>
  <c r="H2798" i="1"/>
  <c r="G2798" i="1"/>
  <c r="I2798" i="1" s="1"/>
  <c r="AE2438" i="1"/>
  <c r="AB2438" i="1"/>
  <c r="T2438" i="1"/>
  <c r="Y2438" i="1" s="1"/>
  <c r="R2438" i="1"/>
  <c r="Q2438" i="1"/>
  <c r="S2438" i="1" s="1"/>
  <c r="J2438" i="1"/>
  <c r="M2438" i="1" s="1"/>
  <c r="H2438" i="1"/>
  <c r="G2438" i="1"/>
  <c r="I2438" i="1" s="1"/>
  <c r="AE354" i="1"/>
  <c r="AB354" i="1"/>
  <c r="T354" i="1"/>
  <c r="Y354" i="1" s="1"/>
  <c r="R354" i="1"/>
  <c r="Q354" i="1"/>
  <c r="S354" i="1" s="1"/>
  <c r="J354" i="1"/>
  <c r="L354" i="1" s="1"/>
  <c r="N354" i="1" s="1"/>
  <c r="H354" i="1"/>
  <c r="G354" i="1"/>
  <c r="I354" i="1" s="1"/>
  <c r="AE4231" i="1"/>
  <c r="AB4231" i="1"/>
  <c r="T4231" i="1"/>
  <c r="Y4231" i="1" s="1"/>
  <c r="R4231" i="1"/>
  <c r="Q4231" i="1"/>
  <c r="S4231" i="1" s="1"/>
  <c r="J4231" i="1"/>
  <c r="H4231" i="1"/>
  <c r="G4231" i="1"/>
  <c r="I4231" i="1" s="1"/>
  <c r="AE60" i="1"/>
  <c r="AB60" i="1"/>
  <c r="T60" i="1"/>
  <c r="Y60" i="1" s="1"/>
  <c r="R60" i="1"/>
  <c r="Q60" i="1"/>
  <c r="S60" i="1" s="1"/>
  <c r="J60" i="1"/>
  <c r="H60" i="1"/>
  <c r="G60" i="1"/>
  <c r="I60" i="1" s="1"/>
  <c r="AE2383" i="1"/>
  <c r="AB2383" i="1"/>
  <c r="T2383" i="1"/>
  <c r="Y2383" i="1" s="1"/>
  <c r="R2383" i="1"/>
  <c r="Q2383" i="1"/>
  <c r="S2383" i="1" s="1"/>
  <c r="J2383" i="1"/>
  <c r="M2383" i="1" s="1"/>
  <c r="H2383" i="1"/>
  <c r="G2383" i="1"/>
  <c r="I2383" i="1" s="1"/>
  <c r="AE2280" i="1"/>
  <c r="AB2280" i="1"/>
  <c r="T2280" i="1"/>
  <c r="R2280" i="1"/>
  <c r="Q2280" i="1"/>
  <c r="S2280" i="1" s="1"/>
  <c r="J2280" i="1"/>
  <c r="L2280" i="1" s="1"/>
  <c r="N2280" i="1" s="1"/>
  <c r="H2280" i="1"/>
  <c r="G2280" i="1"/>
  <c r="I2280" i="1" s="1"/>
  <c r="AE3951" i="1"/>
  <c r="AB3951" i="1"/>
  <c r="T3951" i="1"/>
  <c r="Y3951" i="1" s="1"/>
  <c r="R3951" i="1"/>
  <c r="Q3951" i="1"/>
  <c r="S3951" i="1" s="1"/>
  <c r="M3951" i="1"/>
  <c r="J3951" i="1"/>
  <c r="Z3951" i="1" s="1"/>
  <c r="H3951" i="1"/>
  <c r="G3951" i="1"/>
  <c r="I3951" i="1" s="1"/>
  <c r="AE3950" i="1"/>
  <c r="AB3950" i="1"/>
  <c r="T3950" i="1"/>
  <c r="Y3950" i="1" s="1"/>
  <c r="R3950" i="1"/>
  <c r="Q3950" i="1"/>
  <c r="S3950" i="1" s="1"/>
  <c r="J3950" i="1"/>
  <c r="H3950" i="1"/>
  <c r="G3950" i="1"/>
  <c r="I3950" i="1" s="1"/>
  <c r="AE2209" i="1"/>
  <c r="AB2209" i="1"/>
  <c r="T2209" i="1"/>
  <c r="Y2209" i="1" s="1"/>
  <c r="R2209" i="1"/>
  <c r="Q2209" i="1"/>
  <c r="S2209" i="1" s="1"/>
  <c r="J2209" i="1"/>
  <c r="M2209" i="1" s="1"/>
  <c r="H2209" i="1"/>
  <c r="G2209" i="1"/>
  <c r="I2209" i="1" s="1"/>
  <c r="AE837" i="1"/>
  <c r="AB837" i="1"/>
  <c r="T837" i="1"/>
  <c r="Y837" i="1" s="1"/>
  <c r="R837" i="1"/>
  <c r="Q837" i="1"/>
  <c r="S837" i="1" s="1"/>
  <c r="J837" i="1"/>
  <c r="L837" i="1" s="1"/>
  <c r="N837" i="1" s="1"/>
  <c r="H837" i="1"/>
  <c r="G837" i="1"/>
  <c r="I837" i="1" s="1"/>
  <c r="AE3812" i="1"/>
  <c r="AB3812" i="1"/>
  <c r="T3812" i="1"/>
  <c r="Y3812" i="1" s="1"/>
  <c r="R3812" i="1"/>
  <c r="Q3812" i="1"/>
  <c r="S3812" i="1" s="1"/>
  <c r="J3812" i="1"/>
  <c r="H3812" i="1"/>
  <c r="G3812" i="1"/>
  <c r="I3812" i="1" s="1"/>
  <c r="AE2158" i="1"/>
  <c r="AB2158" i="1"/>
  <c r="T2158" i="1"/>
  <c r="R2158" i="1"/>
  <c r="Q2158" i="1"/>
  <c r="S2158" i="1" s="1"/>
  <c r="J2158" i="1"/>
  <c r="Z2158" i="1" s="1"/>
  <c r="H2158" i="1"/>
  <c r="G2158" i="1"/>
  <c r="I2158" i="1" s="1"/>
  <c r="AE507" i="1"/>
  <c r="AB507" i="1"/>
  <c r="T507" i="1"/>
  <c r="Y507" i="1" s="1"/>
  <c r="R507" i="1"/>
  <c r="Q507" i="1"/>
  <c r="S507" i="1" s="1"/>
  <c r="J507" i="1"/>
  <c r="M507" i="1" s="1"/>
  <c r="H507" i="1"/>
  <c r="G507" i="1"/>
  <c r="I507" i="1" s="1"/>
  <c r="AE1525" i="1"/>
  <c r="AB1525" i="1"/>
  <c r="T1525" i="1"/>
  <c r="R1525" i="1"/>
  <c r="Q1525" i="1"/>
  <c r="S1525" i="1" s="1"/>
  <c r="J1525" i="1"/>
  <c r="H1525" i="1"/>
  <c r="G1525" i="1"/>
  <c r="I1525" i="1" s="1"/>
  <c r="AE3927" i="1"/>
  <c r="AB3927" i="1"/>
  <c r="T3927" i="1"/>
  <c r="S3927" i="1"/>
  <c r="R3927" i="1"/>
  <c r="Q3927" i="1"/>
  <c r="M3927" i="1"/>
  <c r="L3927" i="1"/>
  <c r="N3927" i="1" s="1"/>
  <c r="J3927" i="1"/>
  <c r="Z3927" i="1" s="1"/>
  <c r="H3927" i="1"/>
  <c r="G3927" i="1"/>
  <c r="I3927" i="1" s="1"/>
  <c r="AE3413" i="1"/>
  <c r="AB3413" i="1"/>
  <c r="T3413" i="1"/>
  <c r="R3413" i="1"/>
  <c r="Q3413" i="1"/>
  <c r="S3413" i="1" s="1"/>
  <c r="J3413" i="1"/>
  <c r="M3413" i="1" s="1"/>
  <c r="H3413" i="1"/>
  <c r="G3413" i="1"/>
  <c r="I3413" i="1" s="1"/>
  <c r="AE2226" i="1"/>
  <c r="AB2226" i="1"/>
  <c r="T2226" i="1"/>
  <c r="R2226" i="1"/>
  <c r="Q2226" i="1"/>
  <c r="S2226" i="1" s="1"/>
  <c r="J2226" i="1"/>
  <c r="H2226" i="1"/>
  <c r="G2226" i="1"/>
  <c r="I2226" i="1" s="1"/>
  <c r="AE2792" i="1"/>
  <c r="AB2792" i="1"/>
  <c r="T2792" i="1"/>
  <c r="Y2792" i="1" s="1"/>
  <c r="R2792" i="1"/>
  <c r="Q2792" i="1"/>
  <c r="S2792" i="1" s="1"/>
  <c r="J2792" i="1"/>
  <c r="Z2792" i="1" s="1"/>
  <c r="H2792" i="1"/>
  <c r="G2792" i="1"/>
  <c r="I2792" i="1" s="1"/>
  <c r="AE3784" i="1"/>
  <c r="AB3784" i="1"/>
  <c r="T3784" i="1"/>
  <c r="Y3784" i="1" s="1"/>
  <c r="R3784" i="1"/>
  <c r="Q3784" i="1"/>
  <c r="S3784" i="1" s="1"/>
  <c r="J3784" i="1"/>
  <c r="H3784" i="1"/>
  <c r="G3784" i="1"/>
  <c r="I3784" i="1" s="1"/>
  <c r="AE2227" i="1"/>
  <c r="AB2227" i="1"/>
  <c r="T2227" i="1"/>
  <c r="Y2227" i="1" s="1"/>
  <c r="R2227" i="1"/>
  <c r="Q2227" i="1"/>
  <c r="S2227" i="1" s="1"/>
  <c r="J2227" i="1"/>
  <c r="H2227" i="1"/>
  <c r="G2227" i="1"/>
  <c r="I2227" i="1" s="1"/>
  <c r="AE455" i="1"/>
  <c r="AB455" i="1"/>
  <c r="T455" i="1"/>
  <c r="W455" i="1" s="1"/>
  <c r="R455" i="1"/>
  <c r="Q455" i="1"/>
  <c r="S455" i="1" s="1"/>
  <c r="J455" i="1"/>
  <c r="Z455" i="1" s="1"/>
  <c r="H455" i="1"/>
  <c r="G455" i="1"/>
  <c r="I455" i="1" s="1"/>
  <c r="AE1807" i="1"/>
  <c r="AB1807" i="1"/>
  <c r="T1807" i="1"/>
  <c r="Y1807" i="1" s="1"/>
  <c r="R1807" i="1"/>
  <c r="Q1807" i="1"/>
  <c r="S1807" i="1" s="1"/>
  <c r="J1807" i="1"/>
  <c r="Z1807" i="1" s="1"/>
  <c r="H1807" i="1"/>
  <c r="G1807" i="1"/>
  <c r="I1807" i="1" s="1"/>
  <c r="AE410" i="1"/>
  <c r="AB410" i="1"/>
  <c r="T410" i="1"/>
  <c r="Y410" i="1" s="1"/>
  <c r="R410" i="1"/>
  <c r="Q410" i="1"/>
  <c r="S410" i="1" s="1"/>
  <c r="J410" i="1"/>
  <c r="H410" i="1"/>
  <c r="G410" i="1"/>
  <c r="I410" i="1" s="1"/>
  <c r="AE1524" i="1"/>
  <c r="AB1524" i="1"/>
  <c r="T1524" i="1"/>
  <c r="Y1524" i="1" s="1"/>
  <c r="R1524" i="1"/>
  <c r="Q1524" i="1"/>
  <c r="S1524" i="1" s="1"/>
  <c r="J1524" i="1"/>
  <c r="M1524" i="1" s="1"/>
  <c r="H1524" i="1"/>
  <c r="G1524" i="1"/>
  <c r="I1524" i="1" s="1"/>
  <c r="AE2036" i="1"/>
  <c r="AB2036" i="1"/>
  <c r="T2036" i="1"/>
  <c r="Y2036" i="1" s="1"/>
  <c r="R2036" i="1"/>
  <c r="Q2036" i="1"/>
  <c r="S2036" i="1" s="1"/>
  <c r="J2036" i="1"/>
  <c r="Z2036" i="1" s="1"/>
  <c r="H2036" i="1"/>
  <c r="G2036" i="1"/>
  <c r="I2036" i="1" s="1"/>
  <c r="AE1861" i="1"/>
  <c r="AB1861" i="1"/>
  <c r="T1861" i="1"/>
  <c r="Y1861" i="1" s="1"/>
  <c r="R1861" i="1"/>
  <c r="Q1861" i="1"/>
  <c r="S1861" i="1" s="1"/>
  <c r="J1861" i="1"/>
  <c r="H1861" i="1"/>
  <c r="G1861" i="1"/>
  <c r="I1861" i="1" s="1"/>
  <c r="AE2740" i="1"/>
  <c r="AB2740" i="1"/>
  <c r="T2740" i="1"/>
  <c r="Y2740" i="1" s="1"/>
  <c r="R2740" i="1"/>
  <c r="Q2740" i="1"/>
  <c r="S2740" i="1" s="1"/>
  <c r="J2740" i="1"/>
  <c r="Z2740" i="1" s="1"/>
  <c r="H2740" i="1"/>
  <c r="G2740" i="1"/>
  <c r="I2740" i="1" s="1"/>
  <c r="AE2134" i="1"/>
  <c r="AB2134" i="1"/>
  <c r="T2134" i="1"/>
  <c r="Y2134" i="1" s="1"/>
  <c r="R2134" i="1"/>
  <c r="Q2134" i="1"/>
  <c r="S2134" i="1" s="1"/>
  <c r="J2134" i="1"/>
  <c r="M2134" i="1" s="1"/>
  <c r="H2134" i="1"/>
  <c r="G2134" i="1"/>
  <c r="I2134" i="1" s="1"/>
  <c r="AE1372" i="1"/>
  <c r="AB1372" i="1"/>
  <c r="Z1372" i="1"/>
  <c r="V1372" i="1"/>
  <c r="X1372" i="1" s="1"/>
  <c r="T1372" i="1"/>
  <c r="Y1372" i="1" s="1"/>
  <c r="R1372" i="1"/>
  <c r="Q1372" i="1"/>
  <c r="S1372" i="1" s="1"/>
  <c r="M1372" i="1"/>
  <c r="J1372" i="1"/>
  <c r="L1372" i="1" s="1"/>
  <c r="N1372" i="1" s="1"/>
  <c r="H1372" i="1"/>
  <c r="G1372" i="1"/>
  <c r="I1372" i="1" s="1"/>
  <c r="AE1690" i="1"/>
  <c r="AB1690" i="1"/>
  <c r="T1690" i="1"/>
  <c r="Y1690" i="1" s="1"/>
  <c r="R1690" i="1"/>
  <c r="Q1690" i="1"/>
  <c r="S1690" i="1" s="1"/>
  <c r="J1690" i="1"/>
  <c r="M1690" i="1" s="1"/>
  <c r="H1690" i="1"/>
  <c r="G1690" i="1"/>
  <c r="I1690" i="1" s="1"/>
  <c r="AE3350" i="1"/>
  <c r="AB3350" i="1"/>
  <c r="T3350" i="1"/>
  <c r="Y3350" i="1" s="1"/>
  <c r="R3350" i="1"/>
  <c r="Q3350" i="1"/>
  <c r="S3350" i="1" s="1"/>
  <c r="J3350" i="1"/>
  <c r="Z3350" i="1" s="1"/>
  <c r="H3350" i="1"/>
  <c r="G3350" i="1"/>
  <c r="I3350" i="1" s="1"/>
  <c r="AE3981" i="1"/>
  <c r="AB3981" i="1"/>
  <c r="T3981" i="1"/>
  <c r="Y3981" i="1" s="1"/>
  <c r="R3981" i="1"/>
  <c r="Q3981" i="1"/>
  <c r="S3981" i="1" s="1"/>
  <c r="J3981" i="1"/>
  <c r="Z3981" i="1" s="1"/>
  <c r="H3981" i="1"/>
  <c r="G3981" i="1"/>
  <c r="I3981" i="1" s="1"/>
  <c r="AE836" i="1"/>
  <c r="AB836" i="1"/>
  <c r="T836" i="1"/>
  <c r="R836" i="1"/>
  <c r="Q836" i="1"/>
  <c r="S836" i="1" s="1"/>
  <c r="J836" i="1"/>
  <c r="H836" i="1"/>
  <c r="G836" i="1"/>
  <c r="I836" i="1" s="1"/>
  <c r="AE3374" i="1"/>
  <c r="AB3374" i="1"/>
  <c r="T3374" i="1"/>
  <c r="Y3374" i="1" s="1"/>
  <c r="R3374" i="1"/>
  <c r="Q3374" i="1"/>
  <c r="S3374" i="1" s="1"/>
  <c r="J3374" i="1"/>
  <c r="M3374" i="1" s="1"/>
  <c r="H3374" i="1"/>
  <c r="G3374" i="1"/>
  <c r="I3374" i="1" s="1"/>
  <c r="AE2225" i="1"/>
  <c r="AB2225" i="1"/>
  <c r="T2225" i="1"/>
  <c r="Y2225" i="1" s="1"/>
  <c r="R2225" i="1"/>
  <c r="Q2225" i="1"/>
  <c r="S2225" i="1" s="1"/>
  <c r="J2225" i="1"/>
  <c r="Z2225" i="1" s="1"/>
  <c r="H2225" i="1"/>
  <c r="G2225" i="1"/>
  <c r="I2225" i="1" s="1"/>
  <c r="AE1108" i="1"/>
  <c r="AB1108" i="1"/>
  <c r="T1108" i="1"/>
  <c r="Y1108" i="1" s="1"/>
  <c r="R1108" i="1"/>
  <c r="Q1108" i="1"/>
  <c r="S1108" i="1" s="1"/>
  <c r="J1108" i="1"/>
  <c r="Z1108" i="1" s="1"/>
  <c r="H1108" i="1"/>
  <c r="G1108" i="1"/>
  <c r="I1108" i="1" s="1"/>
  <c r="AE454" i="1"/>
  <c r="AB454" i="1"/>
  <c r="T454" i="1"/>
  <c r="R454" i="1"/>
  <c r="Q454" i="1"/>
  <c r="S454" i="1" s="1"/>
  <c r="J454" i="1"/>
  <c r="L454" i="1" s="1"/>
  <c r="N454" i="1" s="1"/>
  <c r="H454" i="1"/>
  <c r="G454" i="1"/>
  <c r="I454" i="1" s="1"/>
  <c r="AE1806" i="1"/>
  <c r="AB1806" i="1"/>
  <c r="T1806" i="1"/>
  <c r="Y1806" i="1" s="1"/>
  <c r="R1806" i="1"/>
  <c r="Q1806" i="1"/>
  <c r="S1806" i="1" s="1"/>
  <c r="J1806" i="1"/>
  <c r="M1806" i="1" s="1"/>
  <c r="H1806" i="1"/>
  <c r="G1806" i="1"/>
  <c r="I1806" i="1" s="1"/>
  <c r="AE409" i="1"/>
  <c r="AB409" i="1"/>
  <c r="T409" i="1"/>
  <c r="Y409" i="1" s="1"/>
  <c r="R409" i="1"/>
  <c r="Q409" i="1"/>
  <c r="S409" i="1" s="1"/>
  <c r="J409" i="1"/>
  <c r="Z409" i="1" s="1"/>
  <c r="H409" i="1"/>
  <c r="G409" i="1"/>
  <c r="I409" i="1" s="1"/>
  <c r="AE319" i="1"/>
  <c r="AB319" i="1"/>
  <c r="T319" i="1"/>
  <c r="Y319" i="1" s="1"/>
  <c r="R319" i="1"/>
  <c r="Q319" i="1"/>
  <c r="S319" i="1" s="1"/>
  <c r="J319" i="1"/>
  <c r="Z319" i="1" s="1"/>
  <c r="H319" i="1"/>
  <c r="G319" i="1"/>
  <c r="I319" i="1" s="1"/>
  <c r="AE2035" i="1"/>
  <c r="AB2035" i="1"/>
  <c r="T2035" i="1"/>
  <c r="Y2035" i="1" s="1"/>
  <c r="R2035" i="1"/>
  <c r="Q2035" i="1"/>
  <c r="S2035" i="1" s="1"/>
  <c r="J2035" i="1"/>
  <c r="L2035" i="1" s="1"/>
  <c r="N2035" i="1" s="1"/>
  <c r="H2035" i="1"/>
  <c r="G2035" i="1"/>
  <c r="I2035" i="1" s="1"/>
  <c r="AE1056" i="1"/>
  <c r="AB1056" i="1"/>
  <c r="T1056" i="1"/>
  <c r="Y1056" i="1" s="1"/>
  <c r="R1056" i="1"/>
  <c r="Q1056" i="1"/>
  <c r="S1056" i="1" s="1"/>
  <c r="J1056" i="1"/>
  <c r="M1056" i="1" s="1"/>
  <c r="H1056" i="1"/>
  <c r="G1056" i="1"/>
  <c r="I1056" i="1" s="1"/>
  <c r="AE4118" i="1"/>
  <c r="AB4118" i="1"/>
  <c r="T4118" i="1"/>
  <c r="Y4118" i="1" s="1"/>
  <c r="R4118" i="1"/>
  <c r="Q4118" i="1"/>
  <c r="S4118" i="1" s="1"/>
  <c r="J4118" i="1"/>
  <c r="M4118" i="1" s="1"/>
  <c r="H4118" i="1"/>
  <c r="G4118" i="1"/>
  <c r="I4118" i="1" s="1"/>
  <c r="AE2831" i="1"/>
  <c r="AB2831" i="1"/>
  <c r="T2831" i="1"/>
  <c r="R2831" i="1"/>
  <c r="Q2831" i="1"/>
  <c r="S2831" i="1" s="1"/>
  <c r="J2831" i="1"/>
  <c r="M2831" i="1" s="1"/>
  <c r="H2831" i="1"/>
  <c r="G2831" i="1"/>
  <c r="I2831" i="1" s="1"/>
  <c r="AE2641" i="1"/>
  <c r="AB2641" i="1"/>
  <c r="T2641" i="1"/>
  <c r="Y2641" i="1" s="1"/>
  <c r="R2641" i="1"/>
  <c r="Q2641" i="1"/>
  <c r="S2641" i="1" s="1"/>
  <c r="J2641" i="1"/>
  <c r="M2641" i="1" s="1"/>
  <c r="H2641" i="1"/>
  <c r="G2641" i="1"/>
  <c r="I2641" i="1" s="1"/>
  <c r="AE2392" i="1"/>
  <c r="AB2392" i="1"/>
  <c r="T2392" i="1"/>
  <c r="Y2392" i="1" s="1"/>
  <c r="R2392" i="1"/>
  <c r="Q2392" i="1"/>
  <c r="S2392" i="1" s="1"/>
  <c r="J2392" i="1"/>
  <c r="M2392" i="1" s="1"/>
  <c r="H2392" i="1"/>
  <c r="G2392" i="1"/>
  <c r="I2392" i="1" s="1"/>
  <c r="AE4148" i="1"/>
  <c r="AB4148" i="1"/>
  <c r="T4148" i="1"/>
  <c r="R4148" i="1"/>
  <c r="Q4148" i="1"/>
  <c r="S4148" i="1" s="1"/>
  <c r="J4148" i="1"/>
  <c r="M4148" i="1" s="1"/>
  <c r="H4148" i="1"/>
  <c r="G4148" i="1"/>
  <c r="I4148" i="1" s="1"/>
  <c r="AE1317" i="1"/>
  <c r="AB1317" i="1"/>
  <c r="T1317" i="1"/>
  <c r="Y1317" i="1" s="1"/>
  <c r="R1317" i="1"/>
  <c r="Q1317" i="1"/>
  <c r="S1317" i="1" s="1"/>
  <c r="J1317" i="1"/>
  <c r="M1317" i="1" s="1"/>
  <c r="H1317" i="1"/>
  <c r="G1317" i="1"/>
  <c r="I1317" i="1" s="1"/>
  <c r="AE318" i="1"/>
  <c r="AB318" i="1"/>
  <c r="T318" i="1"/>
  <c r="Y318" i="1" s="1"/>
  <c r="R318" i="1"/>
  <c r="Q318" i="1"/>
  <c r="S318" i="1" s="1"/>
  <c r="J318" i="1"/>
  <c r="M318" i="1" s="1"/>
  <c r="H318" i="1"/>
  <c r="G318" i="1"/>
  <c r="I318" i="1" s="1"/>
  <c r="AE939" i="1"/>
  <c r="AB939" i="1"/>
  <c r="T939" i="1"/>
  <c r="Y939" i="1" s="1"/>
  <c r="R939" i="1"/>
  <c r="Q939" i="1"/>
  <c r="S939" i="1" s="1"/>
  <c r="J939" i="1"/>
  <c r="M939" i="1" s="1"/>
  <c r="H939" i="1"/>
  <c r="G939" i="1"/>
  <c r="I939" i="1" s="1"/>
  <c r="AE3552" i="1"/>
  <c r="AB3552" i="1"/>
  <c r="T3552" i="1"/>
  <c r="R3552" i="1"/>
  <c r="Q3552" i="1"/>
  <c r="S3552" i="1" s="1"/>
  <c r="J3552" i="1"/>
  <c r="M3552" i="1" s="1"/>
  <c r="H3552" i="1"/>
  <c r="G3552" i="1"/>
  <c r="I3552" i="1" s="1"/>
  <c r="AE3926" i="1"/>
  <c r="AB3926" i="1"/>
  <c r="T3926" i="1"/>
  <c r="Y3926" i="1" s="1"/>
  <c r="R3926" i="1"/>
  <c r="Q3926" i="1"/>
  <c r="S3926" i="1" s="1"/>
  <c r="M3926" i="1"/>
  <c r="J3926" i="1"/>
  <c r="L3926" i="1" s="1"/>
  <c r="N3926" i="1" s="1"/>
  <c r="H3926" i="1"/>
  <c r="G3926" i="1"/>
  <c r="I3926" i="1" s="1"/>
  <c r="AE1371" i="1"/>
  <c r="AB1371" i="1"/>
  <c r="T1371" i="1"/>
  <c r="Y1371" i="1" s="1"/>
  <c r="R1371" i="1"/>
  <c r="Q1371" i="1"/>
  <c r="S1371" i="1" s="1"/>
  <c r="J1371" i="1"/>
  <c r="M1371" i="1" s="1"/>
  <c r="H1371" i="1"/>
  <c r="G1371" i="1"/>
  <c r="I1371" i="1" s="1"/>
  <c r="AE1385" i="1"/>
  <c r="AB1385" i="1"/>
  <c r="T1385" i="1"/>
  <c r="Y1385" i="1" s="1"/>
  <c r="R1385" i="1"/>
  <c r="Q1385" i="1"/>
  <c r="S1385" i="1" s="1"/>
  <c r="J1385" i="1"/>
  <c r="M1385" i="1" s="1"/>
  <c r="H1385" i="1"/>
  <c r="G1385" i="1"/>
  <c r="I1385" i="1" s="1"/>
  <c r="AE2208" i="1"/>
  <c r="AB2208" i="1"/>
  <c r="T2208" i="1"/>
  <c r="Y2208" i="1" s="1"/>
  <c r="R2208" i="1"/>
  <c r="Q2208" i="1"/>
  <c r="S2208" i="1" s="1"/>
  <c r="J2208" i="1"/>
  <c r="M2208" i="1" s="1"/>
  <c r="H2208" i="1"/>
  <c r="G2208" i="1"/>
  <c r="I2208" i="1" s="1"/>
  <c r="AE4117" i="1"/>
  <c r="AB4117" i="1"/>
  <c r="T4117" i="1"/>
  <c r="R4117" i="1"/>
  <c r="Q4117" i="1"/>
  <c r="S4117" i="1" s="1"/>
  <c r="J4117" i="1"/>
  <c r="H4117" i="1"/>
  <c r="G4117" i="1"/>
  <c r="I4117" i="1" s="1"/>
  <c r="AE2920" i="1"/>
  <c r="AB2920" i="1"/>
  <c r="T2920" i="1"/>
  <c r="Y2920" i="1" s="1"/>
  <c r="R2920" i="1"/>
  <c r="Q2920" i="1"/>
  <c r="S2920" i="1" s="1"/>
  <c r="J2920" i="1"/>
  <c r="M2920" i="1" s="1"/>
  <c r="H2920" i="1"/>
  <c r="G2920" i="1"/>
  <c r="I2920" i="1" s="1"/>
  <c r="AE3492" i="1"/>
  <c r="AB3492" i="1"/>
  <c r="W3492" i="1"/>
  <c r="T3492" i="1"/>
  <c r="Y3492" i="1" s="1"/>
  <c r="R3492" i="1"/>
  <c r="Q3492" i="1"/>
  <c r="S3492" i="1" s="1"/>
  <c r="J3492" i="1"/>
  <c r="M3492" i="1" s="1"/>
  <c r="H3492" i="1"/>
  <c r="G3492" i="1"/>
  <c r="I3492" i="1" s="1"/>
  <c r="AE835" i="1"/>
  <c r="AB835" i="1"/>
  <c r="T835" i="1"/>
  <c r="Y835" i="1" s="1"/>
  <c r="R835" i="1"/>
  <c r="Q835" i="1"/>
  <c r="S835" i="1" s="1"/>
  <c r="J835" i="1"/>
  <c r="M835" i="1" s="1"/>
  <c r="H835" i="1"/>
  <c r="G835" i="1"/>
  <c r="I835" i="1" s="1"/>
  <c r="AE2295" i="1"/>
  <c r="AB2295" i="1"/>
  <c r="T2295" i="1"/>
  <c r="Y2295" i="1" s="1"/>
  <c r="R2295" i="1"/>
  <c r="Q2295" i="1"/>
  <c r="S2295" i="1" s="1"/>
  <c r="J2295" i="1"/>
  <c r="M2295" i="1" s="1"/>
  <c r="H2295" i="1"/>
  <c r="G2295" i="1"/>
  <c r="I2295" i="1" s="1"/>
  <c r="AE3904" i="1"/>
  <c r="AB3904" i="1"/>
  <c r="T3904" i="1"/>
  <c r="Y3904" i="1" s="1"/>
  <c r="R3904" i="1"/>
  <c r="Q3904" i="1"/>
  <c r="S3904" i="1" s="1"/>
  <c r="J3904" i="1"/>
  <c r="M3904" i="1" s="1"/>
  <c r="H3904" i="1"/>
  <c r="G3904" i="1"/>
  <c r="I3904" i="1" s="1"/>
  <c r="AE3373" i="1"/>
  <c r="AB3373" i="1"/>
  <c r="V3373" i="1"/>
  <c r="X3373" i="1" s="1"/>
  <c r="T3373" i="1"/>
  <c r="Y3373" i="1" s="1"/>
  <c r="R3373" i="1"/>
  <c r="Q3373" i="1"/>
  <c r="S3373" i="1" s="1"/>
  <c r="L3373" i="1"/>
  <c r="N3373" i="1" s="1"/>
  <c r="J3373" i="1"/>
  <c r="M3373" i="1" s="1"/>
  <c r="H3373" i="1"/>
  <c r="G3373" i="1"/>
  <c r="I3373" i="1" s="1"/>
  <c r="AE2986" i="1"/>
  <c r="AB2986" i="1"/>
  <c r="T2986" i="1"/>
  <c r="Y2986" i="1" s="1"/>
  <c r="R2986" i="1"/>
  <c r="Q2986" i="1"/>
  <c r="S2986" i="1" s="1"/>
  <c r="J2986" i="1"/>
  <c r="M2986" i="1" s="1"/>
  <c r="H2986" i="1"/>
  <c r="G2986" i="1"/>
  <c r="I2986" i="1" s="1"/>
  <c r="AE2985" i="1"/>
  <c r="AB2985" i="1"/>
  <c r="T2985" i="1"/>
  <c r="R2985" i="1"/>
  <c r="Q2985" i="1"/>
  <c r="S2985" i="1" s="1"/>
  <c r="J2985" i="1"/>
  <c r="H2985" i="1"/>
  <c r="G2985" i="1"/>
  <c r="I2985" i="1" s="1"/>
  <c r="AE1234" i="1"/>
  <c r="AB1234" i="1"/>
  <c r="T1234" i="1"/>
  <c r="Y1234" i="1" s="1"/>
  <c r="R1234" i="1"/>
  <c r="Q1234" i="1"/>
  <c r="S1234" i="1" s="1"/>
  <c r="J1234" i="1"/>
  <c r="M1234" i="1" s="1"/>
  <c r="H1234" i="1"/>
  <c r="G1234" i="1"/>
  <c r="I1234" i="1" s="1"/>
  <c r="AE3577" i="1"/>
  <c r="AB3577" i="1"/>
  <c r="T3577" i="1"/>
  <c r="Y3577" i="1" s="1"/>
  <c r="R3577" i="1"/>
  <c r="Q3577" i="1"/>
  <c r="S3577" i="1" s="1"/>
  <c r="J3577" i="1"/>
  <c r="M3577" i="1" s="1"/>
  <c r="H3577" i="1"/>
  <c r="G3577" i="1"/>
  <c r="I3577" i="1" s="1"/>
  <c r="AE938" i="1"/>
  <c r="AB938" i="1"/>
  <c r="T938" i="1"/>
  <c r="Y938" i="1" s="1"/>
  <c r="R938" i="1"/>
  <c r="Q938" i="1"/>
  <c r="S938" i="1" s="1"/>
  <c r="J938" i="1"/>
  <c r="M938" i="1" s="1"/>
  <c r="H938" i="1"/>
  <c r="G938" i="1"/>
  <c r="I938" i="1" s="1"/>
  <c r="AE1792" i="1"/>
  <c r="AB1792" i="1"/>
  <c r="T1792" i="1"/>
  <c r="Y1792" i="1" s="1"/>
  <c r="R1792" i="1"/>
  <c r="Q1792" i="1"/>
  <c r="S1792" i="1" s="1"/>
  <c r="J1792" i="1"/>
  <c r="M1792" i="1" s="1"/>
  <c r="H1792" i="1"/>
  <c r="G1792" i="1"/>
  <c r="I1792" i="1" s="1"/>
  <c r="AE1394" i="1"/>
  <c r="AB1394" i="1"/>
  <c r="T1394" i="1"/>
  <c r="Y1394" i="1" s="1"/>
  <c r="R1394" i="1"/>
  <c r="Q1394" i="1"/>
  <c r="S1394" i="1" s="1"/>
  <c r="J1394" i="1"/>
  <c r="M1394" i="1" s="1"/>
  <c r="H1394" i="1"/>
  <c r="G1394" i="1"/>
  <c r="I1394" i="1" s="1"/>
  <c r="AE2503" i="1"/>
  <c r="AB2503" i="1"/>
  <c r="T2503" i="1"/>
  <c r="Y2503" i="1" s="1"/>
  <c r="R2503" i="1"/>
  <c r="Q2503" i="1"/>
  <c r="S2503" i="1" s="1"/>
  <c r="J2503" i="1"/>
  <c r="M2503" i="1" s="1"/>
  <c r="H2503" i="1"/>
  <c r="G2503" i="1"/>
  <c r="I2503" i="1" s="1"/>
  <c r="AE2884" i="1"/>
  <c r="AB2884" i="1"/>
  <c r="T2884" i="1"/>
  <c r="Y2884" i="1" s="1"/>
  <c r="R2884" i="1"/>
  <c r="Q2884" i="1"/>
  <c r="S2884" i="1" s="1"/>
  <c r="J2884" i="1"/>
  <c r="M2884" i="1" s="1"/>
  <c r="H2884" i="1"/>
  <c r="G2884" i="1"/>
  <c r="I2884" i="1" s="1"/>
  <c r="AE2382" i="1"/>
  <c r="AB2382" i="1"/>
  <c r="T2382" i="1"/>
  <c r="R2382" i="1"/>
  <c r="Q2382" i="1"/>
  <c r="S2382" i="1" s="1"/>
  <c r="J2382" i="1"/>
  <c r="H2382" i="1"/>
  <c r="G2382" i="1"/>
  <c r="I2382" i="1" s="1"/>
  <c r="AE1289" i="1"/>
  <c r="AB1289" i="1"/>
  <c r="T1289" i="1"/>
  <c r="Y1289" i="1" s="1"/>
  <c r="R1289" i="1"/>
  <c r="Q1289" i="1"/>
  <c r="S1289" i="1" s="1"/>
  <c r="J1289" i="1"/>
  <c r="M1289" i="1" s="1"/>
  <c r="H1289" i="1"/>
  <c r="G1289" i="1"/>
  <c r="I1289" i="1" s="1"/>
  <c r="AE3969" i="1"/>
  <c r="AB3969" i="1"/>
  <c r="T3969" i="1"/>
  <c r="Y3969" i="1" s="1"/>
  <c r="R3969" i="1"/>
  <c r="Q3969" i="1"/>
  <c r="S3969" i="1" s="1"/>
  <c r="J3969" i="1"/>
  <c r="M3969" i="1" s="1"/>
  <c r="H3969" i="1"/>
  <c r="G3969" i="1"/>
  <c r="I3969" i="1" s="1"/>
  <c r="AE2612" i="1"/>
  <c r="AB2612" i="1"/>
  <c r="T2612" i="1"/>
  <c r="Y2612" i="1" s="1"/>
  <c r="R2612" i="1"/>
  <c r="Q2612" i="1"/>
  <c r="S2612" i="1" s="1"/>
  <c r="J2612" i="1"/>
  <c r="M2612" i="1" s="1"/>
  <c r="H2612" i="1"/>
  <c r="G2612" i="1"/>
  <c r="I2612" i="1" s="1"/>
  <c r="AE2052" i="1"/>
  <c r="AB2052" i="1"/>
  <c r="T2052" i="1"/>
  <c r="Y2052" i="1" s="1"/>
  <c r="R2052" i="1"/>
  <c r="Q2052" i="1"/>
  <c r="S2052" i="1" s="1"/>
  <c r="J2052" i="1"/>
  <c r="M2052" i="1" s="1"/>
  <c r="H2052" i="1"/>
  <c r="G2052" i="1"/>
  <c r="I2052" i="1" s="1"/>
  <c r="AE1984" i="1"/>
  <c r="AB1984" i="1"/>
  <c r="T1984" i="1"/>
  <c r="Y1984" i="1" s="1"/>
  <c r="R1984" i="1"/>
  <c r="Q1984" i="1"/>
  <c r="S1984" i="1" s="1"/>
  <c r="J1984" i="1"/>
  <c r="M1984" i="1" s="1"/>
  <c r="H1984" i="1"/>
  <c r="G1984" i="1"/>
  <c r="I1984" i="1" s="1"/>
  <c r="AE3445" i="1"/>
  <c r="AB3445" i="1"/>
  <c r="T3445" i="1"/>
  <c r="Y3445" i="1" s="1"/>
  <c r="R3445" i="1"/>
  <c r="Q3445" i="1"/>
  <c r="S3445" i="1" s="1"/>
  <c r="J3445" i="1"/>
  <c r="M3445" i="1" s="1"/>
  <c r="H3445" i="1"/>
  <c r="G3445" i="1"/>
  <c r="I3445" i="1" s="1"/>
  <c r="AE2830" i="1"/>
  <c r="AB2830" i="1"/>
  <c r="T2830" i="1"/>
  <c r="Y2830" i="1" s="1"/>
  <c r="R2830" i="1"/>
  <c r="Q2830" i="1"/>
  <c r="S2830" i="1" s="1"/>
  <c r="J2830" i="1"/>
  <c r="M2830" i="1" s="1"/>
  <c r="H2830" i="1"/>
  <c r="G2830" i="1"/>
  <c r="I2830" i="1" s="1"/>
  <c r="AE1006" i="1"/>
  <c r="AB1006" i="1"/>
  <c r="T1006" i="1"/>
  <c r="R1006" i="1"/>
  <c r="Q1006" i="1"/>
  <c r="S1006" i="1" s="1"/>
  <c r="J1006" i="1"/>
  <c r="H1006" i="1"/>
  <c r="G1006" i="1"/>
  <c r="I1006" i="1" s="1"/>
  <c r="AE408" i="1"/>
  <c r="AB408" i="1"/>
  <c r="T408" i="1"/>
  <c r="Y408" i="1" s="1"/>
  <c r="R408" i="1"/>
  <c r="Q408" i="1"/>
  <c r="S408" i="1" s="1"/>
  <c r="J408" i="1"/>
  <c r="M408" i="1" s="1"/>
  <c r="H408" i="1"/>
  <c r="G408" i="1"/>
  <c r="I408" i="1" s="1"/>
  <c r="AE358" i="1"/>
  <c r="AB358" i="1"/>
  <c r="T358" i="1"/>
  <c r="Y358" i="1" s="1"/>
  <c r="R358" i="1"/>
  <c r="Q358" i="1"/>
  <c r="S358" i="1" s="1"/>
  <c r="J358" i="1"/>
  <c r="M358" i="1" s="1"/>
  <c r="H358" i="1"/>
  <c r="G358" i="1"/>
  <c r="I358" i="1" s="1"/>
  <c r="AE3521" i="1"/>
  <c r="AB3521" i="1"/>
  <c r="T3521" i="1"/>
  <c r="Y3521" i="1" s="1"/>
  <c r="R3521" i="1"/>
  <c r="Q3521" i="1"/>
  <c r="S3521" i="1" s="1"/>
  <c r="J3521" i="1"/>
  <c r="M3521" i="1" s="1"/>
  <c r="H3521" i="1"/>
  <c r="G3521" i="1"/>
  <c r="I3521" i="1" s="1"/>
  <c r="AE1090" i="1"/>
  <c r="AB1090" i="1"/>
  <c r="T1090" i="1"/>
  <c r="Y1090" i="1" s="1"/>
  <c r="R1090" i="1"/>
  <c r="Q1090" i="1"/>
  <c r="S1090" i="1" s="1"/>
  <c r="J1090" i="1"/>
  <c r="M1090" i="1" s="1"/>
  <c r="H1090" i="1"/>
  <c r="G1090" i="1"/>
  <c r="I1090" i="1" s="1"/>
  <c r="AE2301" i="1"/>
  <c r="AB2301" i="1"/>
  <c r="T2301" i="1"/>
  <c r="Y2301" i="1" s="1"/>
  <c r="R2301" i="1"/>
  <c r="Q2301" i="1"/>
  <c r="S2301" i="1" s="1"/>
  <c r="J2301" i="1"/>
  <c r="M2301" i="1" s="1"/>
  <c r="H2301" i="1"/>
  <c r="G2301" i="1"/>
  <c r="I2301" i="1" s="1"/>
  <c r="AE1055" i="1"/>
  <c r="AB1055" i="1"/>
  <c r="T1055" i="1"/>
  <c r="Y1055" i="1" s="1"/>
  <c r="R1055" i="1"/>
  <c r="Q1055" i="1"/>
  <c r="S1055" i="1" s="1"/>
  <c r="J1055" i="1"/>
  <c r="M1055" i="1" s="1"/>
  <c r="H1055" i="1"/>
  <c r="G1055" i="1"/>
  <c r="I1055" i="1" s="1"/>
  <c r="AE3949" i="1"/>
  <c r="AB3949" i="1"/>
  <c r="Z3949" i="1"/>
  <c r="T3949" i="1"/>
  <c r="Y3949" i="1" s="1"/>
  <c r="R3949" i="1"/>
  <c r="Q3949" i="1"/>
  <c r="S3949" i="1" s="1"/>
  <c r="M3949" i="1"/>
  <c r="L3949" i="1"/>
  <c r="N3949" i="1" s="1"/>
  <c r="J3949" i="1"/>
  <c r="H3949" i="1"/>
  <c r="G3949" i="1"/>
  <c r="I3949" i="1" s="1"/>
  <c r="AE2300" i="1"/>
  <c r="AB2300" i="1"/>
  <c r="T2300" i="1"/>
  <c r="Y2300" i="1" s="1"/>
  <c r="R2300" i="1"/>
  <c r="Q2300" i="1"/>
  <c r="S2300" i="1" s="1"/>
  <c r="J2300" i="1"/>
  <c r="M2300" i="1" s="1"/>
  <c r="H2300" i="1"/>
  <c r="G2300" i="1"/>
  <c r="I2300" i="1" s="1"/>
  <c r="AE1116" i="1"/>
  <c r="AB1116" i="1"/>
  <c r="T1116" i="1"/>
  <c r="Y1116" i="1" s="1"/>
  <c r="R1116" i="1"/>
  <c r="Q1116" i="1"/>
  <c r="S1116" i="1" s="1"/>
  <c r="J1116" i="1"/>
  <c r="M1116" i="1" s="1"/>
  <c r="H1116" i="1"/>
  <c r="G1116" i="1"/>
  <c r="I1116" i="1" s="1"/>
  <c r="AE2751" i="1"/>
  <c r="AB2751" i="1"/>
  <c r="T2751" i="1"/>
  <c r="R2751" i="1"/>
  <c r="Q2751" i="1"/>
  <c r="S2751" i="1" s="1"/>
  <c r="J2751" i="1"/>
  <c r="H2751" i="1"/>
  <c r="G2751" i="1"/>
  <c r="I2751" i="1" s="1"/>
  <c r="AE59" i="1"/>
  <c r="AB59" i="1"/>
  <c r="T59" i="1"/>
  <c r="R59" i="1"/>
  <c r="Q59" i="1"/>
  <c r="S59" i="1" s="1"/>
  <c r="J59" i="1"/>
  <c r="H59" i="1"/>
  <c r="G59" i="1"/>
  <c r="I59" i="1" s="1"/>
  <c r="AE3349" i="1"/>
  <c r="AB3349" i="1"/>
  <c r="T3349" i="1"/>
  <c r="Y3349" i="1" s="1"/>
  <c r="R3349" i="1"/>
  <c r="Q3349" i="1"/>
  <c r="S3349" i="1" s="1"/>
  <c r="J3349" i="1"/>
  <c r="M3349" i="1" s="1"/>
  <c r="H3349" i="1"/>
  <c r="G3349" i="1"/>
  <c r="I3349" i="1" s="1"/>
  <c r="AE2109" i="1"/>
  <c r="AB2109" i="1"/>
  <c r="T2109" i="1"/>
  <c r="Y2109" i="1" s="1"/>
  <c r="R2109" i="1"/>
  <c r="Q2109" i="1"/>
  <c r="S2109" i="1" s="1"/>
  <c r="J2109" i="1"/>
  <c r="M2109" i="1" s="1"/>
  <c r="H2109" i="1"/>
  <c r="G2109" i="1"/>
  <c r="I2109" i="1" s="1"/>
  <c r="AE952" i="1"/>
  <c r="AB952" i="1"/>
  <c r="T952" i="1"/>
  <c r="R952" i="1"/>
  <c r="Q952" i="1"/>
  <c r="S952" i="1" s="1"/>
  <c r="J952" i="1"/>
  <c r="H952" i="1"/>
  <c r="G952" i="1"/>
  <c r="I952" i="1" s="1"/>
  <c r="AE834" i="1"/>
  <c r="AB834" i="1"/>
  <c r="T834" i="1"/>
  <c r="Y834" i="1" s="1"/>
  <c r="R834" i="1"/>
  <c r="Q834" i="1"/>
  <c r="S834" i="1" s="1"/>
  <c r="J834" i="1"/>
  <c r="M834" i="1" s="1"/>
  <c r="H834" i="1"/>
  <c r="G834" i="1"/>
  <c r="I834" i="1" s="1"/>
  <c r="AE2973" i="1"/>
  <c r="AB2973" i="1"/>
  <c r="T2973" i="1"/>
  <c r="R2973" i="1"/>
  <c r="Q2973" i="1"/>
  <c r="S2973" i="1" s="1"/>
  <c r="J2973" i="1"/>
  <c r="H2973" i="1"/>
  <c r="G2973" i="1"/>
  <c r="I2973" i="1" s="1"/>
  <c r="AE2224" i="1"/>
  <c r="AB2224" i="1"/>
  <c r="T2224" i="1"/>
  <c r="Y2224" i="1" s="1"/>
  <c r="R2224" i="1"/>
  <c r="Q2224" i="1"/>
  <c r="S2224" i="1" s="1"/>
  <c r="J2224" i="1"/>
  <c r="M2224" i="1" s="1"/>
  <c r="H2224" i="1"/>
  <c r="G2224" i="1"/>
  <c r="I2224" i="1" s="1"/>
  <c r="AE3417" i="1"/>
  <c r="AB3417" i="1"/>
  <c r="T3417" i="1"/>
  <c r="R3417" i="1"/>
  <c r="Q3417" i="1"/>
  <c r="S3417" i="1" s="1"/>
  <c r="J3417" i="1"/>
  <c r="H3417" i="1"/>
  <c r="G3417" i="1"/>
  <c r="I3417" i="1" s="1"/>
  <c r="AE2640" i="1"/>
  <c r="AB2640" i="1"/>
  <c r="T2640" i="1"/>
  <c r="Y2640" i="1" s="1"/>
  <c r="R2640" i="1"/>
  <c r="Q2640" i="1"/>
  <c r="S2640" i="1" s="1"/>
  <c r="J2640" i="1"/>
  <c r="M2640" i="1" s="1"/>
  <c r="H2640" i="1"/>
  <c r="G2640" i="1"/>
  <c r="I2640" i="1" s="1"/>
  <c r="AE2157" i="1"/>
  <c r="AB2157" i="1"/>
  <c r="T2157" i="1"/>
  <c r="R2157" i="1"/>
  <c r="Q2157" i="1"/>
  <c r="S2157" i="1" s="1"/>
  <c r="J2157" i="1"/>
  <c r="M2157" i="1" s="1"/>
  <c r="H2157" i="1"/>
  <c r="G2157" i="1"/>
  <c r="I2157" i="1" s="1"/>
  <c r="AE2323" i="1"/>
  <c r="AB2323" i="1"/>
  <c r="T2323" i="1"/>
  <c r="Y2323" i="1" s="1"/>
  <c r="R2323" i="1"/>
  <c r="Q2323" i="1"/>
  <c r="S2323" i="1" s="1"/>
  <c r="J2323" i="1"/>
  <c r="M2323" i="1" s="1"/>
  <c r="H2323" i="1"/>
  <c r="G2323" i="1"/>
  <c r="I2323" i="1" s="1"/>
  <c r="AE453" i="1"/>
  <c r="AB453" i="1"/>
  <c r="W453" i="1"/>
  <c r="T453" i="1"/>
  <c r="Y453" i="1" s="1"/>
  <c r="R453" i="1"/>
  <c r="Q453" i="1"/>
  <c r="S453" i="1" s="1"/>
  <c r="J453" i="1"/>
  <c r="M453" i="1" s="1"/>
  <c r="H453" i="1"/>
  <c r="G453" i="1"/>
  <c r="I453" i="1" s="1"/>
  <c r="AE1805" i="1"/>
  <c r="AB1805" i="1"/>
  <c r="T1805" i="1"/>
  <c r="Y1805" i="1" s="1"/>
  <c r="R1805" i="1"/>
  <c r="Q1805" i="1"/>
  <c r="S1805" i="1" s="1"/>
  <c r="J1805" i="1"/>
  <c r="M1805" i="1" s="1"/>
  <c r="H1805" i="1"/>
  <c r="G1805" i="1"/>
  <c r="I1805" i="1" s="1"/>
  <c r="AE2299" i="1"/>
  <c r="AB2299" i="1"/>
  <c r="T2299" i="1"/>
  <c r="R2299" i="1"/>
  <c r="Q2299" i="1"/>
  <c r="S2299" i="1" s="1"/>
  <c r="J2299" i="1"/>
  <c r="H2299" i="1"/>
  <c r="G2299" i="1"/>
  <c r="I2299" i="1" s="1"/>
  <c r="AE2034" i="1"/>
  <c r="AB2034" i="1"/>
  <c r="T2034" i="1"/>
  <c r="Y2034" i="1" s="1"/>
  <c r="R2034" i="1"/>
  <c r="Q2034" i="1"/>
  <c r="S2034" i="1" s="1"/>
  <c r="J2034" i="1"/>
  <c r="M2034" i="1" s="1"/>
  <c r="H2034" i="1"/>
  <c r="G2034" i="1"/>
  <c r="I2034" i="1" s="1"/>
  <c r="AE1092" i="1"/>
  <c r="AB1092" i="1"/>
  <c r="T1092" i="1"/>
  <c r="Y1092" i="1" s="1"/>
  <c r="R1092" i="1"/>
  <c r="Q1092" i="1"/>
  <c r="S1092" i="1" s="1"/>
  <c r="J1092" i="1"/>
  <c r="M1092" i="1" s="1"/>
  <c r="H1092" i="1"/>
  <c r="G1092" i="1"/>
  <c r="I1092" i="1" s="1"/>
  <c r="AE2911" i="1"/>
  <c r="AB2911" i="1"/>
  <c r="T2911" i="1"/>
  <c r="Y2911" i="1" s="1"/>
  <c r="R2911" i="1"/>
  <c r="Q2911" i="1"/>
  <c r="S2911" i="1" s="1"/>
  <c r="J2911" i="1"/>
  <c r="M2911" i="1" s="1"/>
  <c r="H2911" i="1"/>
  <c r="G2911" i="1"/>
  <c r="I2911" i="1" s="1"/>
  <c r="AE2883" i="1"/>
  <c r="AB2883" i="1"/>
  <c r="T2883" i="1"/>
  <c r="R2883" i="1"/>
  <c r="Q2883" i="1"/>
  <c r="S2883" i="1" s="1"/>
  <c r="J2883" i="1"/>
  <c r="M2883" i="1" s="1"/>
  <c r="H2883" i="1"/>
  <c r="G2883" i="1"/>
  <c r="I2883" i="1" s="1"/>
  <c r="AE2381" i="1"/>
  <c r="AB2381" i="1"/>
  <c r="T2381" i="1"/>
  <c r="Y2381" i="1" s="1"/>
  <c r="R2381" i="1"/>
  <c r="Q2381" i="1"/>
  <c r="S2381" i="1" s="1"/>
  <c r="J2381" i="1"/>
  <c r="M2381" i="1" s="1"/>
  <c r="H2381" i="1"/>
  <c r="G2381" i="1"/>
  <c r="I2381" i="1" s="1"/>
  <c r="AE4218" i="1"/>
  <c r="AB4218" i="1"/>
  <c r="T4218" i="1"/>
  <c r="Y4218" i="1" s="1"/>
  <c r="R4218" i="1"/>
  <c r="Q4218" i="1"/>
  <c r="S4218" i="1" s="1"/>
  <c r="J4218" i="1"/>
  <c r="M4218" i="1" s="1"/>
  <c r="H4218" i="1"/>
  <c r="G4218" i="1"/>
  <c r="I4218" i="1" s="1"/>
  <c r="AE3980" i="1"/>
  <c r="AB3980" i="1"/>
  <c r="T3980" i="1"/>
  <c r="Y3980" i="1" s="1"/>
  <c r="R3980" i="1"/>
  <c r="Q3980" i="1"/>
  <c r="S3980" i="1" s="1"/>
  <c r="J3980" i="1"/>
  <c r="M3980" i="1" s="1"/>
  <c r="H3980" i="1"/>
  <c r="G3980" i="1"/>
  <c r="I3980" i="1" s="1"/>
  <c r="AE3979" i="1"/>
  <c r="AB3979" i="1"/>
  <c r="T3979" i="1"/>
  <c r="Y3979" i="1" s="1"/>
  <c r="R3979" i="1"/>
  <c r="Q3979" i="1"/>
  <c r="S3979" i="1" s="1"/>
  <c r="J3979" i="1"/>
  <c r="M3979" i="1" s="1"/>
  <c r="H3979" i="1"/>
  <c r="G3979" i="1"/>
  <c r="I3979" i="1" s="1"/>
  <c r="AE2051" i="1"/>
  <c r="AB2051" i="1"/>
  <c r="T2051" i="1"/>
  <c r="Y2051" i="1" s="1"/>
  <c r="R2051" i="1"/>
  <c r="Q2051" i="1"/>
  <c r="S2051" i="1" s="1"/>
  <c r="J2051" i="1"/>
  <c r="M2051" i="1" s="1"/>
  <c r="H2051" i="1"/>
  <c r="G2051" i="1"/>
  <c r="I2051" i="1" s="1"/>
  <c r="AE3491" i="1"/>
  <c r="AB3491" i="1"/>
  <c r="T3491" i="1"/>
  <c r="Y3491" i="1" s="1"/>
  <c r="R3491" i="1"/>
  <c r="Q3491" i="1"/>
  <c r="S3491" i="1" s="1"/>
  <c r="J3491" i="1"/>
  <c r="M3491" i="1" s="1"/>
  <c r="H3491" i="1"/>
  <c r="G3491" i="1"/>
  <c r="I3491" i="1" s="1"/>
  <c r="AE833" i="1"/>
  <c r="AB833" i="1"/>
  <c r="T833" i="1"/>
  <c r="Y833" i="1" s="1"/>
  <c r="R833" i="1"/>
  <c r="Q833" i="1"/>
  <c r="S833" i="1" s="1"/>
  <c r="J833" i="1"/>
  <c r="M833" i="1" s="1"/>
  <c r="H833" i="1"/>
  <c r="G833" i="1"/>
  <c r="I833" i="1" s="1"/>
  <c r="AE3903" i="1"/>
  <c r="AB3903" i="1"/>
  <c r="T3903" i="1"/>
  <c r="R3903" i="1"/>
  <c r="Q3903" i="1"/>
  <c r="S3903" i="1" s="1"/>
  <c r="J3903" i="1"/>
  <c r="M3903" i="1" s="1"/>
  <c r="H3903" i="1"/>
  <c r="G3903" i="1"/>
  <c r="I3903" i="1" s="1"/>
  <c r="AE2776" i="1"/>
  <c r="AB2776" i="1"/>
  <c r="T2776" i="1"/>
  <c r="Y2776" i="1" s="1"/>
  <c r="R2776" i="1"/>
  <c r="Q2776" i="1"/>
  <c r="S2776" i="1" s="1"/>
  <c r="J2776" i="1"/>
  <c r="M2776" i="1" s="1"/>
  <c r="H2776" i="1"/>
  <c r="G2776" i="1"/>
  <c r="I2776" i="1" s="1"/>
  <c r="AE3811" i="1"/>
  <c r="AB3811" i="1"/>
  <c r="T3811" i="1"/>
  <c r="Y3811" i="1" s="1"/>
  <c r="R3811" i="1"/>
  <c r="Q3811" i="1"/>
  <c r="S3811" i="1" s="1"/>
  <c r="J3811" i="1"/>
  <c r="M3811" i="1" s="1"/>
  <c r="H3811" i="1"/>
  <c r="G3811" i="1"/>
  <c r="I3811" i="1" s="1"/>
  <c r="AE2591" i="1"/>
  <c r="AB2591" i="1"/>
  <c r="T2591" i="1"/>
  <c r="Y2591" i="1" s="1"/>
  <c r="R2591" i="1"/>
  <c r="Q2591" i="1"/>
  <c r="S2591" i="1" s="1"/>
  <c r="J2591" i="1"/>
  <c r="M2591" i="1" s="1"/>
  <c r="H2591" i="1"/>
  <c r="G2591" i="1"/>
  <c r="I2591" i="1" s="1"/>
  <c r="AE1005" i="1"/>
  <c r="AB1005" i="1"/>
  <c r="T1005" i="1"/>
  <c r="Y1005" i="1" s="1"/>
  <c r="R1005" i="1"/>
  <c r="Q1005" i="1"/>
  <c r="S1005" i="1" s="1"/>
  <c r="J1005" i="1"/>
  <c r="M1005" i="1" s="1"/>
  <c r="H1005" i="1"/>
  <c r="G1005" i="1"/>
  <c r="I1005" i="1" s="1"/>
  <c r="AE452" i="1"/>
  <c r="AB452" i="1"/>
  <c r="T452" i="1"/>
  <c r="Y452" i="1" s="1"/>
  <c r="R452" i="1"/>
  <c r="Q452" i="1"/>
  <c r="S452" i="1" s="1"/>
  <c r="J452" i="1"/>
  <c r="M452" i="1" s="1"/>
  <c r="H452" i="1"/>
  <c r="G452" i="1"/>
  <c r="I452" i="1" s="1"/>
  <c r="AE407" i="1"/>
  <c r="AB407" i="1"/>
  <c r="T407" i="1"/>
  <c r="Y407" i="1" s="1"/>
  <c r="R407" i="1"/>
  <c r="Q407" i="1"/>
  <c r="S407" i="1" s="1"/>
  <c r="J407" i="1"/>
  <c r="M407" i="1" s="1"/>
  <c r="H407" i="1"/>
  <c r="G407" i="1"/>
  <c r="I407" i="1" s="1"/>
  <c r="AE3576" i="1"/>
  <c r="AB3576" i="1"/>
  <c r="T3576" i="1"/>
  <c r="Y3576" i="1" s="1"/>
  <c r="R3576" i="1"/>
  <c r="Q3576" i="1"/>
  <c r="S3576" i="1" s="1"/>
  <c r="J3576" i="1"/>
  <c r="M3576" i="1" s="1"/>
  <c r="H3576" i="1"/>
  <c r="G3576" i="1"/>
  <c r="I3576" i="1" s="1"/>
  <c r="AE3520" i="1"/>
  <c r="AB3520" i="1"/>
  <c r="T3520" i="1"/>
  <c r="R3520" i="1"/>
  <c r="Q3520" i="1"/>
  <c r="S3520" i="1" s="1"/>
  <c r="J3520" i="1"/>
  <c r="M3520" i="1" s="1"/>
  <c r="H3520" i="1"/>
  <c r="G3520" i="1"/>
  <c r="I3520" i="1" s="1"/>
  <c r="AE2298" i="1"/>
  <c r="AB2298" i="1"/>
  <c r="T2298" i="1"/>
  <c r="Y2298" i="1" s="1"/>
  <c r="R2298" i="1"/>
  <c r="Q2298" i="1"/>
  <c r="S2298" i="1" s="1"/>
  <c r="J2298" i="1"/>
  <c r="M2298" i="1" s="1"/>
  <c r="H2298" i="1"/>
  <c r="G2298" i="1"/>
  <c r="I2298" i="1" s="1"/>
  <c r="AE1091" i="1"/>
  <c r="AB1091" i="1"/>
  <c r="T1091" i="1"/>
  <c r="Y1091" i="1" s="1"/>
  <c r="R1091" i="1"/>
  <c r="Q1091" i="1"/>
  <c r="S1091" i="1" s="1"/>
  <c r="J1091" i="1"/>
  <c r="M1091" i="1" s="1"/>
  <c r="H1091" i="1"/>
  <c r="G1091" i="1"/>
  <c r="I1091" i="1" s="1"/>
  <c r="AE89" i="1"/>
  <c r="AB89" i="1"/>
  <c r="T89" i="1"/>
  <c r="Y89" i="1" s="1"/>
  <c r="R89" i="1"/>
  <c r="Q89" i="1"/>
  <c r="S89" i="1" s="1"/>
  <c r="J89" i="1"/>
  <c r="M89" i="1" s="1"/>
  <c r="H89" i="1"/>
  <c r="G89" i="1"/>
  <c r="I89" i="1" s="1"/>
  <c r="AE3925" i="1"/>
  <c r="AB3925" i="1"/>
  <c r="T3925" i="1"/>
  <c r="R3925" i="1"/>
  <c r="Q3925" i="1"/>
  <c r="S3925" i="1" s="1"/>
  <c r="J3925" i="1"/>
  <c r="M3925" i="1" s="1"/>
  <c r="H3925" i="1"/>
  <c r="G3925" i="1"/>
  <c r="I3925" i="1" s="1"/>
  <c r="AE1983" i="1"/>
  <c r="AB1983" i="1"/>
  <c r="T1983" i="1"/>
  <c r="Y1983" i="1" s="1"/>
  <c r="R1983" i="1"/>
  <c r="Q1983" i="1"/>
  <c r="S1983" i="1" s="1"/>
  <c r="J1983" i="1"/>
  <c r="M1983" i="1" s="1"/>
  <c r="H1983" i="1"/>
  <c r="G1983" i="1"/>
  <c r="I1983" i="1" s="1"/>
  <c r="AE951" i="1"/>
  <c r="AB951" i="1"/>
  <c r="T951" i="1"/>
  <c r="Y951" i="1" s="1"/>
  <c r="R951" i="1"/>
  <c r="Q951" i="1"/>
  <c r="S951" i="1" s="1"/>
  <c r="J951" i="1"/>
  <c r="M951" i="1" s="1"/>
  <c r="H951" i="1"/>
  <c r="G951" i="1"/>
  <c r="I951" i="1" s="1"/>
  <c r="AE3416" i="1"/>
  <c r="AB3416" i="1"/>
  <c r="T3416" i="1"/>
  <c r="Y3416" i="1" s="1"/>
  <c r="R3416" i="1"/>
  <c r="Q3416" i="1"/>
  <c r="S3416" i="1" s="1"/>
  <c r="J3416" i="1"/>
  <c r="M3416" i="1" s="1"/>
  <c r="H3416" i="1"/>
  <c r="G3416" i="1"/>
  <c r="I3416" i="1" s="1"/>
  <c r="AE3783" i="1"/>
  <c r="AB3783" i="1"/>
  <c r="T3783" i="1"/>
  <c r="Y3783" i="1" s="1"/>
  <c r="R3783" i="1"/>
  <c r="Q3783" i="1"/>
  <c r="S3783" i="1" s="1"/>
  <c r="M3783" i="1"/>
  <c r="J3783" i="1"/>
  <c r="Z3783" i="1" s="1"/>
  <c r="H3783" i="1"/>
  <c r="G3783" i="1"/>
  <c r="I3783" i="1" s="1"/>
  <c r="AE2156" i="1"/>
  <c r="AB2156" i="1"/>
  <c r="W2156" i="1"/>
  <c r="T2156" i="1"/>
  <c r="Y2156" i="1" s="1"/>
  <c r="R2156" i="1"/>
  <c r="Q2156" i="1"/>
  <c r="S2156" i="1" s="1"/>
  <c r="J2156" i="1"/>
  <c r="M2156" i="1" s="1"/>
  <c r="H2156" i="1"/>
  <c r="G2156" i="1"/>
  <c r="I2156" i="1" s="1"/>
  <c r="AE1523" i="1"/>
  <c r="AB1523" i="1"/>
  <c r="T1523" i="1"/>
  <c r="Y1523" i="1" s="1"/>
  <c r="R1523" i="1"/>
  <c r="Q1523" i="1"/>
  <c r="S1523" i="1" s="1"/>
  <c r="J1523" i="1"/>
  <c r="M1523" i="1" s="1"/>
  <c r="H1523" i="1"/>
  <c r="G1523" i="1"/>
  <c r="I1523" i="1" s="1"/>
  <c r="AE2003" i="1"/>
  <c r="AB2003" i="1"/>
  <c r="T2003" i="1"/>
  <c r="R2003" i="1"/>
  <c r="Q2003" i="1"/>
  <c r="S2003" i="1" s="1"/>
  <c r="J2003" i="1"/>
  <c r="H2003" i="1"/>
  <c r="G2003" i="1"/>
  <c r="I2003" i="1" s="1"/>
  <c r="AE2891" i="1"/>
  <c r="AB2891" i="1"/>
  <c r="T2891" i="1"/>
  <c r="Y2891" i="1" s="1"/>
  <c r="R2891" i="1"/>
  <c r="Q2891" i="1"/>
  <c r="S2891" i="1" s="1"/>
  <c r="J2891" i="1"/>
  <c r="L2891" i="1" s="1"/>
  <c r="N2891" i="1" s="1"/>
  <c r="H2891" i="1"/>
  <c r="G2891" i="1"/>
  <c r="I2891" i="1" s="1"/>
  <c r="AE3508" i="1"/>
  <c r="AB3508" i="1"/>
  <c r="T3508" i="1"/>
  <c r="Y3508" i="1" s="1"/>
  <c r="R3508" i="1"/>
  <c r="Q3508" i="1"/>
  <c r="S3508" i="1" s="1"/>
  <c r="J3508" i="1"/>
  <c r="M3508" i="1" s="1"/>
  <c r="H3508" i="1"/>
  <c r="G3508" i="1"/>
  <c r="I3508" i="1" s="1"/>
  <c r="AE1578" i="1"/>
  <c r="AB1578" i="1"/>
  <c r="T1578" i="1"/>
  <c r="Y1578" i="1" s="1"/>
  <c r="R1578" i="1"/>
  <c r="Q1578" i="1"/>
  <c r="S1578" i="1" s="1"/>
  <c r="J1578" i="1"/>
  <c r="Z1578" i="1" s="1"/>
  <c r="H1578" i="1"/>
  <c r="G1578" i="1"/>
  <c r="I1578" i="1" s="1"/>
  <c r="AE4122" i="1"/>
  <c r="AB4122" i="1"/>
  <c r="T4122" i="1"/>
  <c r="Y4122" i="1" s="1"/>
  <c r="R4122" i="1"/>
  <c r="Q4122" i="1"/>
  <c r="S4122" i="1" s="1"/>
  <c r="J4122" i="1"/>
  <c r="H4122" i="1"/>
  <c r="G4122" i="1"/>
  <c r="I4122" i="1" s="1"/>
  <c r="AE2406" i="1"/>
  <c r="AB2406" i="1"/>
  <c r="T2406" i="1"/>
  <c r="Y2406" i="1" s="1"/>
  <c r="R2406" i="1"/>
  <c r="Q2406" i="1"/>
  <c r="S2406" i="1" s="1"/>
  <c r="J2406" i="1"/>
  <c r="H2406" i="1"/>
  <c r="G2406" i="1"/>
  <c r="I2406" i="1" s="1"/>
  <c r="AE832" i="1"/>
  <c r="AB832" i="1"/>
  <c r="T832" i="1"/>
  <c r="R832" i="1"/>
  <c r="Q832" i="1"/>
  <c r="S832" i="1" s="1"/>
  <c r="J832" i="1"/>
  <c r="M832" i="1" s="1"/>
  <c r="H832" i="1"/>
  <c r="G832" i="1"/>
  <c r="I832" i="1" s="1"/>
  <c r="AE3902" i="1"/>
  <c r="AB3902" i="1"/>
  <c r="T3902" i="1"/>
  <c r="Y3902" i="1" s="1"/>
  <c r="R3902" i="1"/>
  <c r="Q3902" i="1"/>
  <c r="S3902" i="1" s="1"/>
  <c r="J3902" i="1"/>
  <c r="Z3902" i="1" s="1"/>
  <c r="H3902" i="1"/>
  <c r="G3902" i="1"/>
  <c r="I3902" i="1" s="1"/>
  <c r="AE4185" i="1"/>
  <c r="AB4185" i="1"/>
  <c r="T4185" i="1"/>
  <c r="R4185" i="1"/>
  <c r="Q4185" i="1"/>
  <c r="S4185" i="1" s="1"/>
  <c r="J4185" i="1"/>
  <c r="Z4185" i="1" s="1"/>
  <c r="H4185" i="1"/>
  <c r="G4185" i="1"/>
  <c r="I4185" i="1" s="1"/>
  <c r="AE2482" i="1"/>
  <c r="AB2482" i="1"/>
  <c r="T2482" i="1"/>
  <c r="Y2482" i="1" s="1"/>
  <c r="R2482" i="1"/>
  <c r="Q2482" i="1"/>
  <c r="S2482" i="1" s="1"/>
  <c r="J2482" i="1"/>
  <c r="L2482" i="1" s="1"/>
  <c r="N2482" i="1" s="1"/>
  <c r="H2482" i="1"/>
  <c r="G2482" i="1"/>
  <c r="I2482" i="1" s="1"/>
  <c r="AE2249" i="1"/>
  <c r="AB2249" i="1"/>
  <c r="T2249" i="1"/>
  <c r="Y2249" i="1" s="1"/>
  <c r="R2249" i="1"/>
  <c r="Q2249" i="1"/>
  <c r="S2249" i="1" s="1"/>
  <c r="J2249" i="1"/>
  <c r="M2249" i="1" s="1"/>
  <c r="H2249" i="1"/>
  <c r="G2249" i="1"/>
  <c r="I2249" i="1" s="1"/>
  <c r="AE3022" i="1"/>
  <c r="AB3022" i="1"/>
  <c r="T3022" i="1"/>
  <c r="Y3022" i="1" s="1"/>
  <c r="R3022" i="1"/>
  <c r="Q3022" i="1"/>
  <c r="S3022" i="1" s="1"/>
  <c r="J3022" i="1"/>
  <c r="Z3022" i="1" s="1"/>
  <c r="H3022" i="1"/>
  <c r="G3022" i="1"/>
  <c r="I3022" i="1" s="1"/>
  <c r="AE1233" i="1"/>
  <c r="AB1233" i="1"/>
  <c r="T1233" i="1"/>
  <c r="Y1233" i="1" s="1"/>
  <c r="R1233" i="1"/>
  <c r="Q1233" i="1"/>
  <c r="S1233" i="1" s="1"/>
  <c r="J1233" i="1"/>
  <c r="Z1233" i="1" s="1"/>
  <c r="H1233" i="1"/>
  <c r="G1233" i="1"/>
  <c r="I1233" i="1" s="1"/>
  <c r="AE1522" i="1"/>
  <c r="AB1522" i="1"/>
  <c r="T1522" i="1"/>
  <c r="Y1522" i="1" s="1"/>
  <c r="R1522" i="1"/>
  <c r="Q1522" i="1"/>
  <c r="S1522" i="1" s="1"/>
  <c r="J1522" i="1"/>
  <c r="H1522" i="1"/>
  <c r="G1522" i="1"/>
  <c r="I1522" i="1" s="1"/>
  <c r="AE3592" i="1"/>
  <c r="AB3592" i="1"/>
  <c r="T3592" i="1"/>
  <c r="R3592" i="1"/>
  <c r="Q3592" i="1"/>
  <c r="S3592" i="1" s="1"/>
  <c r="J3592" i="1"/>
  <c r="Z3592" i="1" s="1"/>
  <c r="H3592" i="1"/>
  <c r="G3592" i="1"/>
  <c r="I3592" i="1" s="1"/>
  <c r="AE357" i="1"/>
  <c r="AB357" i="1"/>
  <c r="T357" i="1"/>
  <c r="S357" i="1"/>
  <c r="R357" i="1"/>
  <c r="Q357" i="1"/>
  <c r="J357" i="1"/>
  <c r="Z357" i="1" s="1"/>
  <c r="H357" i="1"/>
  <c r="G357" i="1"/>
  <c r="I357" i="1" s="1"/>
  <c r="AE937" i="1"/>
  <c r="AB937" i="1"/>
  <c r="T937" i="1"/>
  <c r="Y937" i="1" s="1"/>
  <c r="R937" i="1"/>
  <c r="Q937" i="1"/>
  <c r="S937" i="1" s="1"/>
  <c r="J937" i="1"/>
  <c r="H937" i="1"/>
  <c r="G937" i="1"/>
  <c r="I937" i="1" s="1"/>
  <c r="AE3507" i="1"/>
  <c r="AB3507" i="1"/>
  <c r="T3507" i="1"/>
  <c r="Y3507" i="1" s="1"/>
  <c r="R3507" i="1"/>
  <c r="Q3507" i="1"/>
  <c r="S3507" i="1" s="1"/>
  <c r="J3507" i="1"/>
  <c r="L3507" i="1" s="1"/>
  <c r="N3507" i="1" s="1"/>
  <c r="H3507" i="1"/>
  <c r="G3507" i="1"/>
  <c r="I3507" i="1" s="1"/>
  <c r="AE3948" i="1"/>
  <c r="AB3948" i="1"/>
  <c r="T3948" i="1"/>
  <c r="R3948" i="1"/>
  <c r="Q3948" i="1"/>
  <c r="S3948" i="1" s="1"/>
  <c r="J3948" i="1"/>
  <c r="H3948" i="1"/>
  <c r="G3948" i="1"/>
  <c r="I3948" i="1" s="1"/>
  <c r="AE1384" i="1"/>
  <c r="AB1384" i="1"/>
  <c r="T1384" i="1"/>
  <c r="Y1384" i="1" s="1"/>
  <c r="R1384" i="1"/>
  <c r="Q1384" i="1"/>
  <c r="S1384" i="1" s="1"/>
  <c r="J1384" i="1"/>
  <c r="Z1384" i="1" s="1"/>
  <c r="H1384" i="1"/>
  <c r="G1384" i="1"/>
  <c r="I1384" i="1" s="1"/>
  <c r="AE2207" i="1"/>
  <c r="AB2207" i="1"/>
  <c r="T2207" i="1"/>
  <c r="Y2207" i="1" s="1"/>
  <c r="R2207" i="1"/>
  <c r="Q2207" i="1"/>
  <c r="S2207" i="1" s="1"/>
  <c r="J2207" i="1"/>
  <c r="Z2207" i="1" s="1"/>
  <c r="H2207" i="1"/>
  <c r="G2207" i="1"/>
  <c r="I2207" i="1" s="1"/>
  <c r="AE2919" i="1"/>
  <c r="AB2919" i="1"/>
  <c r="T2919" i="1"/>
  <c r="Y2919" i="1" s="1"/>
  <c r="R2919" i="1"/>
  <c r="Q2919" i="1"/>
  <c r="S2919" i="1" s="1"/>
  <c r="J2919" i="1"/>
  <c r="H2919" i="1"/>
  <c r="G2919" i="1"/>
  <c r="I2919" i="1" s="1"/>
  <c r="AE2918" i="1"/>
  <c r="AB2918" i="1"/>
  <c r="T2918" i="1"/>
  <c r="V2918" i="1" s="1"/>
  <c r="X2918" i="1" s="1"/>
  <c r="R2918" i="1"/>
  <c r="Q2918" i="1"/>
  <c r="S2918" i="1" s="1"/>
  <c r="J2918" i="1"/>
  <c r="M2918" i="1" s="1"/>
  <c r="H2918" i="1"/>
  <c r="G2918" i="1"/>
  <c r="I2918" i="1" s="1"/>
  <c r="AE2294" i="1"/>
  <c r="AB2294" i="1"/>
  <c r="T2294" i="1"/>
  <c r="R2294" i="1"/>
  <c r="Q2294" i="1"/>
  <c r="S2294" i="1" s="1"/>
  <c r="J2294" i="1"/>
  <c r="Z2294" i="1" s="1"/>
  <c r="H2294" i="1"/>
  <c r="G2294" i="1"/>
  <c r="I2294" i="1" s="1"/>
  <c r="AE2972" i="1"/>
  <c r="AB2972" i="1"/>
  <c r="T2972" i="1"/>
  <c r="R2972" i="1"/>
  <c r="Q2972" i="1"/>
  <c r="S2972" i="1" s="1"/>
  <c r="J2972" i="1"/>
  <c r="M2972" i="1" s="1"/>
  <c r="H2972" i="1"/>
  <c r="G2972" i="1"/>
  <c r="I2972" i="1" s="1"/>
  <c r="AE3195" i="1"/>
  <c r="AB3195" i="1"/>
  <c r="T3195" i="1"/>
  <c r="Y3195" i="1" s="1"/>
  <c r="R3195" i="1"/>
  <c r="Q3195" i="1"/>
  <c r="S3195" i="1" s="1"/>
  <c r="J3195" i="1"/>
  <c r="L3195" i="1" s="1"/>
  <c r="N3195" i="1" s="1"/>
  <c r="H3195" i="1"/>
  <c r="G3195" i="1"/>
  <c r="I3195" i="1" s="1"/>
  <c r="AE1869" i="1"/>
  <c r="AB1869" i="1"/>
  <c r="T1869" i="1"/>
  <c r="Y1869" i="1" s="1"/>
  <c r="R1869" i="1"/>
  <c r="Q1869" i="1"/>
  <c r="S1869" i="1" s="1"/>
  <c r="J1869" i="1"/>
  <c r="M1869" i="1" s="1"/>
  <c r="H1869" i="1"/>
  <c r="G1869" i="1"/>
  <c r="I1869" i="1" s="1"/>
  <c r="AE2984" i="1"/>
  <c r="AB2984" i="1"/>
  <c r="T2984" i="1"/>
  <c r="Y2984" i="1" s="1"/>
  <c r="R2984" i="1"/>
  <c r="Q2984" i="1"/>
  <c r="S2984" i="1" s="1"/>
  <c r="J2984" i="1"/>
  <c r="Z2984" i="1" s="1"/>
  <c r="H2984" i="1"/>
  <c r="G2984" i="1"/>
  <c r="I2984" i="1" s="1"/>
  <c r="AE1316" i="1"/>
  <c r="AB1316" i="1"/>
  <c r="T1316" i="1"/>
  <c r="R1316" i="1"/>
  <c r="Q1316" i="1"/>
  <c r="S1316" i="1" s="1"/>
  <c r="J1316" i="1"/>
  <c r="M1316" i="1" s="1"/>
  <c r="H1316" i="1"/>
  <c r="G1316" i="1"/>
  <c r="I1316" i="1" s="1"/>
  <c r="AE1881" i="1"/>
  <c r="AB1881" i="1"/>
  <c r="T1881" i="1"/>
  <c r="Y1881" i="1" s="1"/>
  <c r="R1881" i="1"/>
  <c r="Q1881" i="1"/>
  <c r="S1881" i="1" s="1"/>
  <c r="J1881" i="1"/>
  <c r="L1881" i="1" s="1"/>
  <c r="N1881" i="1" s="1"/>
  <c r="H1881" i="1"/>
  <c r="G1881" i="1"/>
  <c r="I1881" i="1" s="1"/>
  <c r="AE3575" i="1"/>
  <c r="AB3575" i="1"/>
  <c r="T3575" i="1"/>
  <c r="Y3575" i="1" s="1"/>
  <c r="R3575" i="1"/>
  <c r="Q3575" i="1"/>
  <c r="S3575" i="1" s="1"/>
  <c r="J3575" i="1"/>
  <c r="M3575" i="1" s="1"/>
  <c r="H3575" i="1"/>
  <c r="G3575" i="1"/>
  <c r="I3575" i="1" s="1"/>
  <c r="AE1135" i="1"/>
  <c r="AB1135" i="1"/>
  <c r="T1135" i="1"/>
  <c r="Y1135" i="1" s="1"/>
  <c r="R1135" i="1"/>
  <c r="Q1135" i="1"/>
  <c r="S1135" i="1" s="1"/>
  <c r="J1135" i="1"/>
  <c r="H1135" i="1"/>
  <c r="G1135" i="1"/>
  <c r="I1135" i="1" s="1"/>
  <c r="AE1791" i="1"/>
  <c r="AB1791" i="1"/>
  <c r="T1791" i="1"/>
  <c r="Y1791" i="1" s="1"/>
  <c r="R1791" i="1"/>
  <c r="Q1791" i="1"/>
  <c r="S1791" i="1" s="1"/>
  <c r="J1791" i="1"/>
  <c r="H1791" i="1"/>
  <c r="G1791" i="1"/>
  <c r="I1791" i="1" s="1"/>
  <c r="AE1357" i="1"/>
  <c r="AB1357" i="1"/>
  <c r="T1357" i="1"/>
  <c r="R1357" i="1"/>
  <c r="Q1357" i="1"/>
  <c r="S1357" i="1" s="1"/>
  <c r="J1357" i="1"/>
  <c r="L1357" i="1" s="1"/>
  <c r="N1357" i="1" s="1"/>
  <c r="H1357" i="1"/>
  <c r="G1357" i="1"/>
  <c r="I1357" i="1" s="1"/>
  <c r="AE63" i="1"/>
  <c r="AB63" i="1"/>
  <c r="T63" i="1"/>
  <c r="Y63" i="1" s="1"/>
  <c r="R63" i="1"/>
  <c r="Q63" i="1"/>
  <c r="S63" i="1" s="1"/>
  <c r="J63" i="1"/>
  <c r="H63" i="1"/>
  <c r="G63" i="1"/>
  <c r="I63" i="1" s="1"/>
  <c r="AE909" i="1"/>
  <c r="AB909" i="1"/>
  <c r="T909" i="1"/>
  <c r="R909" i="1"/>
  <c r="Q909" i="1"/>
  <c r="S909" i="1" s="1"/>
  <c r="J909" i="1"/>
  <c r="H909" i="1"/>
  <c r="G909" i="1"/>
  <c r="I909" i="1" s="1"/>
  <c r="AE908" i="1"/>
  <c r="AB908" i="1"/>
  <c r="T908" i="1"/>
  <c r="Y908" i="1" s="1"/>
  <c r="R908" i="1"/>
  <c r="Q908" i="1"/>
  <c r="S908" i="1" s="1"/>
  <c r="J908" i="1"/>
  <c r="H908" i="1"/>
  <c r="G908" i="1"/>
  <c r="I908" i="1" s="1"/>
  <c r="AE2882" i="1"/>
  <c r="AB2882" i="1"/>
  <c r="T2882" i="1"/>
  <c r="R2882" i="1"/>
  <c r="Q2882" i="1"/>
  <c r="S2882" i="1" s="1"/>
  <c r="J2882" i="1"/>
  <c r="H2882" i="1"/>
  <c r="G2882" i="1"/>
  <c r="I2882" i="1" s="1"/>
  <c r="AE2528" i="1"/>
  <c r="AB2528" i="1"/>
  <c r="T2528" i="1"/>
  <c r="R2528" i="1"/>
  <c r="Q2528" i="1"/>
  <c r="S2528" i="1" s="1"/>
  <c r="J2528" i="1"/>
  <c r="Z2528" i="1" s="1"/>
  <c r="H2528" i="1"/>
  <c r="G2528" i="1"/>
  <c r="I2528" i="1" s="1"/>
  <c r="AE3444" i="1"/>
  <c r="AB3444" i="1"/>
  <c r="T3444" i="1"/>
  <c r="Y3444" i="1" s="1"/>
  <c r="R3444" i="1"/>
  <c r="Q3444" i="1"/>
  <c r="S3444" i="1" s="1"/>
  <c r="J3444" i="1"/>
  <c r="L3444" i="1" s="1"/>
  <c r="N3444" i="1" s="1"/>
  <c r="H3444" i="1"/>
  <c r="G3444" i="1"/>
  <c r="I3444" i="1" s="1"/>
  <c r="AE4125" i="1"/>
  <c r="AB4125" i="1"/>
  <c r="T4125" i="1"/>
  <c r="V4125" i="1" s="1"/>
  <c r="X4125" i="1" s="1"/>
  <c r="R4125" i="1"/>
  <c r="Q4125" i="1"/>
  <c r="S4125" i="1" s="1"/>
  <c r="J4125" i="1"/>
  <c r="Z4125" i="1" s="1"/>
  <c r="H4125" i="1"/>
  <c r="G4125" i="1"/>
  <c r="I4125" i="1" s="1"/>
  <c r="AE3875" i="1"/>
  <c r="AB3875" i="1"/>
  <c r="T3875" i="1"/>
  <c r="Y3875" i="1" s="1"/>
  <c r="R3875" i="1"/>
  <c r="Q3875" i="1"/>
  <c r="S3875" i="1" s="1"/>
  <c r="J3875" i="1"/>
  <c r="Z3875" i="1" s="1"/>
  <c r="H3875" i="1"/>
  <c r="G3875" i="1"/>
  <c r="I3875" i="1" s="1"/>
  <c r="AE2775" i="1"/>
  <c r="AB2775" i="1"/>
  <c r="T2775" i="1"/>
  <c r="Y2775" i="1" s="1"/>
  <c r="R2775" i="1"/>
  <c r="Q2775" i="1"/>
  <c r="S2775" i="1" s="1"/>
  <c r="J2775" i="1"/>
  <c r="M2775" i="1" s="1"/>
  <c r="H2775" i="1"/>
  <c r="G2775" i="1"/>
  <c r="I2775" i="1" s="1"/>
  <c r="AE2481" i="1"/>
  <c r="AB2481" i="1"/>
  <c r="T2481" i="1"/>
  <c r="Y2481" i="1" s="1"/>
  <c r="R2481" i="1"/>
  <c r="Q2481" i="1"/>
  <c r="S2481" i="1" s="1"/>
  <c r="J2481" i="1"/>
  <c r="L2481" i="1" s="1"/>
  <c r="N2481" i="1" s="1"/>
  <c r="H2481" i="1"/>
  <c r="G2481" i="1"/>
  <c r="I2481" i="1" s="1"/>
  <c r="AE470" i="1"/>
  <c r="AB470" i="1"/>
  <c r="T470" i="1"/>
  <c r="R470" i="1"/>
  <c r="Q470" i="1"/>
  <c r="S470" i="1" s="1"/>
  <c r="M470" i="1"/>
  <c r="J470" i="1"/>
  <c r="Z470" i="1" s="1"/>
  <c r="H470" i="1"/>
  <c r="G470" i="1"/>
  <c r="I470" i="1" s="1"/>
  <c r="AE4238" i="1"/>
  <c r="AB4238" i="1"/>
  <c r="T4238" i="1"/>
  <c r="Y4238" i="1" s="1"/>
  <c r="R4238" i="1"/>
  <c r="Q4238" i="1"/>
  <c r="S4238" i="1" s="1"/>
  <c r="J4238" i="1"/>
  <c r="Z4238" i="1" s="1"/>
  <c r="H4238" i="1"/>
  <c r="G4238" i="1"/>
  <c r="I4238" i="1" s="1"/>
  <c r="AE58" i="1"/>
  <c r="AB58" i="1"/>
  <c r="T58" i="1"/>
  <c r="Y58" i="1" s="1"/>
  <c r="R58" i="1"/>
  <c r="Q58" i="1"/>
  <c r="S58" i="1" s="1"/>
  <c r="J58" i="1"/>
  <c r="M58" i="1" s="1"/>
  <c r="H58" i="1"/>
  <c r="G58" i="1"/>
  <c r="I58" i="1" s="1"/>
  <c r="AE2133" i="1"/>
  <c r="AB2133" i="1"/>
  <c r="T2133" i="1"/>
  <c r="Y2133" i="1" s="1"/>
  <c r="R2133" i="1"/>
  <c r="Q2133" i="1"/>
  <c r="S2133" i="1" s="1"/>
  <c r="J2133" i="1"/>
  <c r="L2133" i="1" s="1"/>
  <c r="N2133" i="1" s="1"/>
  <c r="H2133" i="1"/>
  <c r="G2133" i="1"/>
  <c r="I2133" i="1" s="1"/>
  <c r="AE2279" i="1"/>
  <c r="AB2279" i="1"/>
  <c r="T2279" i="1"/>
  <c r="Y2279" i="1" s="1"/>
  <c r="R2279" i="1"/>
  <c r="Q2279" i="1"/>
  <c r="S2279" i="1" s="1"/>
  <c r="J2279" i="1"/>
  <c r="Z2279" i="1" s="1"/>
  <c r="H2279" i="1"/>
  <c r="G2279" i="1"/>
  <c r="I2279" i="1" s="1"/>
  <c r="AE4048" i="1"/>
  <c r="AB4048" i="1"/>
  <c r="T4048" i="1"/>
  <c r="Y4048" i="1" s="1"/>
  <c r="R4048" i="1"/>
  <c r="Q4048" i="1"/>
  <c r="S4048" i="1" s="1"/>
  <c r="J4048" i="1"/>
  <c r="Z4048" i="1" s="1"/>
  <c r="H4048" i="1"/>
  <c r="G4048" i="1"/>
  <c r="I4048" i="1" s="1"/>
  <c r="AE3879" i="1"/>
  <c r="AB3879" i="1"/>
  <c r="T3879" i="1"/>
  <c r="Y3879" i="1" s="1"/>
  <c r="R3879" i="1"/>
  <c r="Q3879" i="1"/>
  <c r="S3879" i="1" s="1"/>
  <c r="J3879" i="1"/>
  <c r="M3879" i="1" s="1"/>
  <c r="H3879" i="1"/>
  <c r="G3879" i="1"/>
  <c r="I3879" i="1" s="1"/>
  <c r="AE2138" i="1"/>
  <c r="AB2138" i="1"/>
  <c r="T2138" i="1"/>
  <c r="Y2138" i="1" s="1"/>
  <c r="S2138" i="1"/>
  <c r="R2138" i="1"/>
  <c r="Q2138" i="1"/>
  <c r="J2138" i="1"/>
  <c r="L2138" i="1" s="1"/>
  <c r="N2138" i="1" s="1"/>
  <c r="H2138" i="1"/>
  <c r="G2138" i="1"/>
  <c r="I2138" i="1" s="1"/>
  <c r="AE831" i="1"/>
  <c r="AB831" i="1"/>
  <c r="T831" i="1"/>
  <c r="Y831" i="1" s="1"/>
  <c r="R831" i="1"/>
  <c r="Q831" i="1"/>
  <c r="S831" i="1" s="1"/>
  <c r="J831" i="1"/>
  <c r="M831" i="1" s="1"/>
  <c r="H831" i="1"/>
  <c r="G831" i="1"/>
  <c r="I831" i="1" s="1"/>
  <c r="AE3810" i="1"/>
  <c r="AB3810" i="1"/>
  <c r="T3810" i="1"/>
  <c r="Y3810" i="1" s="1"/>
  <c r="R3810" i="1"/>
  <c r="Q3810" i="1"/>
  <c r="S3810" i="1" s="1"/>
  <c r="J3810" i="1"/>
  <c r="Z3810" i="1" s="1"/>
  <c r="H3810" i="1"/>
  <c r="G3810" i="1"/>
  <c r="I3810" i="1" s="1"/>
  <c r="AE2391" i="1"/>
  <c r="AB2391" i="1"/>
  <c r="T2391" i="1"/>
  <c r="R2391" i="1"/>
  <c r="Q2391" i="1"/>
  <c r="S2391" i="1" s="1"/>
  <c r="J2391" i="1"/>
  <c r="Z2391" i="1" s="1"/>
  <c r="H2391" i="1"/>
  <c r="G2391" i="1"/>
  <c r="I2391" i="1" s="1"/>
  <c r="AE506" i="1"/>
  <c r="AB506" i="1"/>
  <c r="T506" i="1"/>
  <c r="Y506" i="1" s="1"/>
  <c r="R506" i="1"/>
  <c r="Q506" i="1"/>
  <c r="S506" i="1" s="1"/>
  <c r="J506" i="1"/>
  <c r="L506" i="1" s="1"/>
  <c r="N506" i="1" s="1"/>
  <c r="H506" i="1"/>
  <c r="G506" i="1"/>
  <c r="I506" i="1" s="1"/>
  <c r="AE1173" i="1"/>
  <c r="AB1173" i="1"/>
  <c r="T1173" i="1"/>
  <c r="R1173" i="1"/>
  <c r="Q1173" i="1"/>
  <c r="S1173" i="1" s="1"/>
  <c r="J1173" i="1"/>
  <c r="H1173" i="1"/>
  <c r="G1173" i="1"/>
  <c r="I1173" i="1" s="1"/>
  <c r="AE4066" i="1"/>
  <c r="AB4066" i="1"/>
  <c r="T4066" i="1"/>
  <c r="R4066" i="1"/>
  <c r="Q4066" i="1"/>
  <c r="S4066" i="1" s="1"/>
  <c r="J4066" i="1"/>
  <c r="Z4066" i="1" s="1"/>
  <c r="H4066" i="1"/>
  <c r="G4066" i="1"/>
  <c r="I4066" i="1" s="1"/>
  <c r="AE3372" i="1"/>
  <c r="AB3372" i="1"/>
  <c r="T3372" i="1"/>
  <c r="Y3372" i="1" s="1"/>
  <c r="R3372" i="1"/>
  <c r="Q3372" i="1"/>
  <c r="S3372" i="1" s="1"/>
  <c r="J3372" i="1"/>
  <c r="M3372" i="1" s="1"/>
  <c r="H3372" i="1"/>
  <c r="G3372" i="1"/>
  <c r="I3372" i="1" s="1"/>
  <c r="AE2598" i="1"/>
  <c r="AB2598" i="1"/>
  <c r="T2598" i="1"/>
  <c r="Y2598" i="1" s="1"/>
  <c r="R2598" i="1"/>
  <c r="Q2598" i="1"/>
  <c r="S2598" i="1" s="1"/>
  <c r="J2598" i="1"/>
  <c r="H2598" i="1"/>
  <c r="G2598" i="1"/>
  <c r="I2598" i="1" s="1"/>
  <c r="AE2715" i="1"/>
  <c r="AB2715" i="1"/>
  <c r="T2715" i="1"/>
  <c r="R2715" i="1"/>
  <c r="Q2715" i="1"/>
  <c r="S2715" i="1" s="1"/>
  <c r="J2715" i="1"/>
  <c r="Z2715" i="1" s="1"/>
  <c r="H2715" i="1"/>
  <c r="G2715" i="1"/>
  <c r="I2715" i="1" s="1"/>
  <c r="AE3782" i="1"/>
  <c r="AB3782" i="1"/>
  <c r="T3782" i="1"/>
  <c r="R3782" i="1"/>
  <c r="Q3782" i="1"/>
  <c r="S3782" i="1" s="1"/>
  <c r="J3782" i="1"/>
  <c r="Z3782" i="1" s="1"/>
  <c r="H3782" i="1"/>
  <c r="G3782" i="1"/>
  <c r="I3782" i="1" s="1"/>
  <c r="AE2307" i="1"/>
  <c r="AB2307" i="1"/>
  <c r="T2307" i="1"/>
  <c r="Y2307" i="1" s="1"/>
  <c r="R2307" i="1"/>
  <c r="Q2307" i="1"/>
  <c r="S2307" i="1" s="1"/>
  <c r="J2307" i="1"/>
  <c r="M2307" i="1" s="1"/>
  <c r="H2307" i="1"/>
  <c r="G2307" i="1"/>
  <c r="I2307" i="1" s="1"/>
  <c r="AE505" i="1"/>
  <c r="AB505" i="1"/>
  <c r="T505" i="1"/>
  <c r="Y505" i="1" s="1"/>
  <c r="R505" i="1"/>
  <c r="Q505" i="1"/>
  <c r="S505" i="1" s="1"/>
  <c r="M505" i="1"/>
  <c r="J505" i="1"/>
  <c r="L505" i="1" s="1"/>
  <c r="N505" i="1" s="1"/>
  <c r="H505" i="1"/>
  <c r="G505" i="1"/>
  <c r="I505" i="1" s="1"/>
  <c r="AE1725" i="1"/>
  <c r="AB1725" i="1"/>
  <c r="T1725" i="1"/>
  <c r="Y1725" i="1" s="1"/>
  <c r="R1725" i="1"/>
  <c r="Q1725" i="1"/>
  <c r="S1725" i="1" s="1"/>
  <c r="J1725" i="1"/>
  <c r="M1725" i="1" s="1"/>
  <c r="H1725" i="1"/>
  <c r="G1725" i="1"/>
  <c r="I1725" i="1" s="1"/>
  <c r="AE431" i="1"/>
  <c r="AB431" i="1"/>
  <c r="T431" i="1"/>
  <c r="Y431" i="1" s="1"/>
  <c r="R431" i="1"/>
  <c r="Q431" i="1"/>
  <c r="S431" i="1" s="1"/>
  <c r="J431" i="1"/>
  <c r="Z431" i="1" s="1"/>
  <c r="H431" i="1"/>
  <c r="G431" i="1"/>
  <c r="I431" i="1" s="1"/>
  <c r="AE1224" i="1"/>
  <c r="AB1224" i="1"/>
  <c r="T1224" i="1"/>
  <c r="R1224" i="1"/>
  <c r="Q1224" i="1"/>
  <c r="S1224" i="1" s="1"/>
  <c r="J1224" i="1"/>
  <c r="M1224" i="1" s="1"/>
  <c r="H1224" i="1"/>
  <c r="G1224" i="1"/>
  <c r="I1224" i="1" s="1"/>
  <c r="AE2002" i="1"/>
  <c r="AB2002" i="1"/>
  <c r="T2002" i="1"/>
  <c r="Y2002" i="1" s="1"/>
  <c r="R2002" i="1"/>
  <c r="Q2002" i="1"/>
  <c r="S2002" i="1" s="1"/>
  <c r="J2002" i="1"/>
  <c r="H2002" i="1"/>
  <c r="G2002" i="1"/>
  <c r="I2002" i="1" s="1"/>
  <c r="AE1831" i="1"/>
  <c r="AB1831" i="1"/>
  <c r="W1831" i="1"/>
  <c r="V1831" i="1"/>
  <c r="X1831" i="1" s="1"/>
  <c r="T1831" i="1"/>
  <c r="Y1831" i="1" s="1"/>
  <c r="R1831" i="1"/>
  <c r="Q1831" i="1"/>
  <c r="S1831" i="1" s="1"/>
  <c r="L1831" i="1"/>
  <c r="N1831" i="1" s="1"/>
  <c r="J1831" i="1"/>
  <c r="M1831" i="1" s="1"/>
  <c r="H1831" i="1"/>
  <c r="G1831" i="1"/>
  <c r="I1831" i="1" s="1"/>
  <c r="AE2658" i="1"/>
  <c r="AB2658" i="1"/>
  <c r="T2658" i="1"/>
  <c r="R2658" i="1"/>
  <c r="Q2658" i="1"/>
  <c r="S2658" i="1" s="1"/>
  <c r="J2658" i="1"/>
  <c r="Z2658" i="1" s="1"/>
  <c r="H2658" i="1"/>
  <c r="G2658" i="1"/>
  <c r="I2658" i="1" s="1"/>
  <c r="AE2380" i="1"/>
  <c r="AB2380" i="1"/>
  <c r="T2380" i="1"/>
  <c r="R2380" i="1"/>
  <c r="Q2380" i="1"/>
  <c r="S2380" i="1" s="1"/>
  <c r="J2380" i="1"/>
  <c r="L2380" i="1" s="1"/>
  <c r="N2380" i="1" s="1"/>
  <c r="H2380" i="1"/>
  <c r="G2380" i="1"/>
  <c r="I2380" i="1" s="1"/>
  <c r="AE1512" i="1"/>
  <c r="AB1512" i="1"/>
  <c r="T1512" i="1"/>
  <c r="Y1512" i="1" s="1"/>
  <c r="R1512" i="1"/>
  <c r="Q1512" i="1"/>
  <c r="S1512" i="1" s="1"/>
  <c r="J1512" i="1"/>
  <c r="L1512" i="1" s="1"/>
  <c r="N1512" i="1" s="1"/>
  <c r="H1512" i="1"/>
  <c r="G1512" i="1"/>
  <c r="I1512" i="1" s="1"/>
  <c r="AE1410" i="1"/>
  <c r="AB1410" i="1"/>
  <c r="T1410" i="1"/>
  <c r="Y1410" i="1" s="1"/>
  <c r="R1410" i="1"/>
  <c r="Q1410" i="1"/>
  <c r="S1410" i="1" s="1"/>
  <c r="J1410" i="1"/>
  <c r="M1410" i="1" s="1"/>
  <c r="H1410" i="1"/>
  <c r="G1410" i="1"/>
  <c r="I1410" i="1" s="1"/>
  <c r="AE3371" i="1"/>
  <c r="AB3371" i="1"/>
  <c r="T3371" i="1"/>
  <c r="Y3371" i="1" s="1"/>
  <c r="R3371" i="1"/>
  <c r="Q3371" i="1"/>
  <c r="S3371" i="1" s="1"/>
  <c r="J3371" i="1"/>
  <c r="Z3371" i="1" s="1"/>
  <c r="H3371" i="1"/>
  <c r="G3371" i="1"/>
  <c r="I3371" i="1" s="1"/>
  <c r="AE3968" i="1"/>
  <c r="AB3968" i="1"/>
  <c r="T3968" i="1"/>
  <c r="Y3968" i="1" s="1"/>
  <c r="R3968" i="1"/>
  <c r="Q3968" i="1"/>
  <c r="S3968" i="1" s="1"/>
  <c r="J3968" i="1"/>
  <c r="M3968" i="1" s="1"/>
  <c r="H3968" i="1"/>
  <c r="G3968" i="1"/>
  <c r="I3968" i="1" s="1"/>
  <c r="AE2525" i="1"/>
  <c r="AB2525" i="1"/>
  <c r="T2525" i="1"/>
  <c r="Y2525" i="1" s="1"/>
  <c r="R2525" i="1"/>
  <c r="Q2525" i="1"/>
  <c r="S2525" i="1" s="1"/>
  <c r="J2525" i="1"/>
  <c r="H2525" i="1"/>
  <c r="G2525" i="1"/>
  <c r="I2525" i="1" s="1"/>
  <c r="AE1053" i="1"/>
  <c r="AB1053" i="1"/>
  <c r="T1053" i="1"/>
  <c r="Y1053" i="1" s="1"/>
  <c r="R1053" i="1"/>
  <c r="Q1053" i="1"/>
  <c r="S1053" i="1" s="1"/>
  <c r="J1053" i="1"/>
  <c r="M1053" i="1" s="1"/>
  <c r="H1053" i="1"/>
  <c r="G1053" i="1"/>
  <c r="I1053" i="1" s="1"/>
  <c r="AE3461" i="1"/>
  <c r="AB3461" i="1"/>
  <c r="T3461" i="1"/>
  <c r="Y3461" i="1" s="1"/>
  <c r="R3461" i="1"/>
  <c r="Q3461" i="1"/>
  <c r="S3461" i="1" s="1"/>
  <c r="J3461" i="1"/>
  <c r="Z3461" i="1" s="1"/>
  <c r="H3461" i="1"/>
  <c r="G3461" i="1"/>
  <c r="I3461" i="1" s="1"/>
  <c r="AE1619" i="1"/>
  <c r="AB1619" i="1"/>
  <c r="T1619" i="1"/>
  <c r="Y1619" i="1" s="1"/>
  <c r="R1619" i="1"/>
  <c r="Q1619" i="1"/>
  <c r="S1619" i="1" s="1"/>
  <c r="J1619" i="1"/>
  <c r="M1619" i="1" s="1"/>
  <c r="H1619" i="1"/>
  <c r="G1619" i="1"/>
  <c r="I1619" i="1" s="1"/>
  <c r="AE504" i="1"/>
  <c r="AB504" i="1"/>
  <c r="T504" i="1"/>
  <c r="Y504" i="1" s="1"/>
  <c r="R504" i="1"/>
  <c r="Q504" i="1"/>
  <c r="S504" i="1" s="1"/>
  <c r="J504" i="1"/>
  <c r="L504" i="1" s="1"/>
  <c r="N504" i="1" s="1"/>
  <c r="H504" i="1"/>
  <c r="G504" i="1"/>
  <c r="I504" i="1" s="1"/>
  <c r="AE1724" i="1"/>
  <c r="AB1724" i="1"/>
  <c r="T1724" i="1"/>
  <c r="Y1724" i="1" s="1"/>
  <c r="R1724" i="1"/>
  <c r="Q1724" i="1"/>
  <c r="S1724" i="1" s="1"/>
  <c r="J1724" i="1"/>
  <c r="M1724" i="1" s="1"/>
  <c r="H1724" i="1"/>
  <c r="G1724" i="1"/>
  <c r="I1724" i="1" s="1"/>
  <c r="AE367" i="1"/>
  <c r="AB367" i="1"/>
  <c r="T367" i="1"/>
  <c r="Y367" i="1" s="1"/>
  <c r="R367" i="1"/>
  <c r="Q367" i="1"/>
  <c r="S367" i="1" s="1"/>
  <c r="J367" i="1"/>
  <c r="Z367" i="1" s="1"/>
  <c r="H367" i="1"/>
  <c r="G367" i="1"/>
  <c r="I367" i="1" s="1"/>
  <c r="AE391" i="1"/>
  <c r="AB391" i="1"/>
  <c r="T391" i="1"/>
  <c r="Y391" i="1" s="1"/>
  <c r="R391" i="1"/>
  <c r="Q391" i="1"/>
  <c r="S391" i="1" s="1"/>
  <c r="J391" i="1"/>
  <c r="H391" i="1"/>
  <c r="G391" i="1"/>
  <c r="I391" i="1" s="1"/>
  <c r="AE2033" i="1"/>
  <c r="AB2033" i="1"/>
  <c r="T2033" i="1"/>
  <c r="Y2033" i="1" s="1"/>
  <c r="R2033" i="1"/>
  <c r="Q2033" i="1"/>
  <c r="S2033" i="1" s="1"/>
  <c r="J2033" i="1"/>
  <c r="L2033" i="1" s="1"/>
  <c r="N2033" i="1" s="1"/>
  <c r="H2033" i="1"/>
  <c r="G2033" i="1"/>
  <c r="I2033" i="1" s="1"/>
  <c r="AE1074" i="1"/>
  <c r="AB1074" i="1"/>
  <c r="T1074" i="1"/>
  <c r="R1074" i="1"/>
  <c r="Q1074" i="1"/>
  <c r="S1074" i="1" s="1"/>
  <c r="J1074" i="1"/>
  <c r="H1074" i="1"/>
  <c r="G1074" i="1"/>
  <c r="I1074" i="1" s="1"/>
  <c r="AE2869" i="1"/>
  <c r="AB2869" i="1"/>
  <c r="T2869" i="1"/>
  <c r="R2869" i="1"/>
  <c r="Q2869" i="1"/>
  <c r="S2869" i="1" s="1"/>
  <c r="J2869" i="1"/>
  <c r="Z2869" i="1" s="1"/>
  <c r="H2869" i="1"/>
  <c r="G2869" i="1"/>
  <c r="I2869" i="1" s="1"/>
  <c r="AE4014" i="1"/>
  <c r="AB4014" i="1"/>
  <c r="W4014" i="1"/>
  <c r="T4014" i="1"/>
  <c r="Y4014" i="1" s="1"/>
  <c r="R4014" i="1"/>
  <c r="Q4014" i="1"/>
  <c r="S4014" i="1" s="1"/>
  <c r="M4014" i="1"/>
  <c r="J4014" i="1"/>
  <c r="H4014" i="1"/>
  <c r="G4014" i="1"/>
  <c r="I4014" i="1" s="1"/>
  <c r="AE2639" i="1"/>
  <c r="AB2639" i="1"/>
  <c r="T2639" i="1"/>
  <c r="Y2639" i="1" s="1"/>
  <c r="R2639" i="1"/>
  <c r="Q2639" i="1"/>
  <c r="S2639" i="1" s="1"/>
  <c r="J2639" i="1"/>
  <c r="L2639" i="1" s="1"/>
  <c r="N2639" i="1" s="1"/>
  <c r="H2639" i="1"/>
  <c r="G2639" i="1"/>
  <c r="I2639" i="1" s="1"/>
  <c r="AE2489" i="1"/>
  <c r="AB2489" i="1"/>
  <c r="T2489" i="1"/>
  <c r="Y2489" i="1" s="1"/>
  <c r="R2489" i="1"/>
  <c r="Q2489" i="1"/>
  <c r="S2489" i="1" s="1"/>
  <c r="J2489" i="1"/>
  <c r="M2489" i="1" s="1"/>
  <c r="H2489" i="1"/>
  <c r="G2489" i="1"/>
  <c r="I2489" i="1" s="1"/>
  <c r="AE1494" i="1"/>
  <c r="AB1494" i="1"/>
  <c r="T1494" i="1"/>
  <c r="Y1494" i="1" s="1"/>
  <c r="R1494" i="1"/>
  <c r="Q1494" i="1"/>
  <c r="S1494" i="1" s="1"/>
  <c r="J1494" i="1"/>
  <c r="Z1494" i="1" s="1"/>
  <c r="H1494" i="1"/>
  <c r="G1494" i="1"/>
  <c r="I1494" i="1" s="1"/>
  <c r="AE4141" i="1"/>
  <c r="AB4141" i="1"/>
  <c r="T4141" i="1"/>
  <c r="Y4141" i="1" s="1"/>
  <c r="R4141" i="1"/>
  <c r="Q4141" i="1"/>
  <c r="S4141" i="1" s="1"/>
  <c r="J4141" i="1"/>
  <c r="H4141" i="1"/>
  <c r="G4141" i="1"/>
  <c r="I4141" i="1" s="1"/>
  <c r="AE350" i="1"/>
  <c r="AB350" i="1"/>
  <c r="T350" i="1"/>
  <c r="Y350" i="1" s="1"/>
  <c r="R350" i="1"/>
  <c r="Q350" i="1"/>
  <c r="S350" i="1" s="1"/>
  <c r="J350" i="1"/>
  <c r="L350" i="1" s="1"/>
  <c r="N350" i="1" s="1"/>
  <c r="H350" i="1"/>
  <c r="G350" i="1"/>
  <c r="I350" i="1" s="1"/>
  <c r="AE936" i="1"/>
  <c r="AB936" i="1"/>
  <c r="T936" i="1"/>
  <c r="Y936" i="1" s="1"/>
  <c r="R936" i="1"/>
  <c r="Q936" i="1"/>
  <c r="S936" i="1" s="1"/>
  <c r="J936" i="1"/>
  <c r="M936" i="1" s="1"/>
  <c r="H936" i="1"/>
  <c r="G936" i="1"/>
  <c r="I936" i="1" s="1"/>
  <c r="AE3638" i="1"/>
  <c r="AB3638" i="1"/>
  <c r="T3638" i="1"/>
  <c r="Y3638" i="1" s="1"/>
  <c r="R3638" i="1"/>
  <c r="Q3638" i="1"/>
  <c r="S3638" i="1" s="1"/>
  <c r="J3638" i="1"/>
  <c r="Z3638" i="1" s="1"/>
  <c r="H3638" i="1"/>
  <c r="G3638" i="1"/>
  <c r="I3638" i="1" s="1"/>
  <c r="AE1511" i="1"/>
  <c r="AB1511" i="1"/>
  <c r="T1511" i="1"/>
  <c r="Y1511" i="1" s="1"/>
  <c r="R1511" i="1"/>
  <c r="Q1511" i="1"/>
  <c r="S1511" i="1" s="1"/>
  <c r="J1511" i="1"/>
  <c r="H1511" i="1"/>
  <c r="G1511" i="1"/>
  <c r="I1511" i="1" s="1"/>
  <c r="AE3907" i="1"/>
  <c r="AB3907" i="1"/>
  <c r="T3907" i="1"/>
  <c r="Y3907" i="1" s="1"/>
  <c r="R3907" i="1"/>
  <c r="Q3907" i="1"/>
  <c r="S3907" i="1" s="1"/>
  <c r="J3907" i="1"/>
  <c r="L3907" i="1" s="1"/>
  <c r="N3907" i="1" s="1"/>
  <c r="H3907" i="1"/>
  <c r="G3907" i="1"/>
  <c r="I3907" i="1" s="1"/>
  <c r="AE1486" i="1"/>
  <c r="AB1486" i="1"/>
  <c r="T1486" i="1"/>
  <c r="R1486" i="1"/>
  <c r="Q1486" i="1"/>
  <c r="S1486" i="1" s="1"/>
  <c r="J1486" i="1"/>
  <c r="H1486" i="1"/>
  <c r="G1486" i="1"/>
  <c r="I1486" i="1" s="1"/>
  <c r="AE2137" i="1"/>
  <c r="AB2137" i="1"/>
  <c r="T2137" i="1"/>
  <c r="R2137" i="1"/>
  <c r="Q2137" i="1"/>
  <c r="S2137" i="1" s="1"/>
  <c r="J2137" i="1"/>
  <c r="Z2137" i="1" s="1"/>
  <c r="H2137" i="1"/>
  <c r="G2137" i="1"/>
  <c r="I2137" i="1" s="1"/>
  <c r="AE2685" i="1"/>
  <c r="AB2685" i="1"/>
  <c r="T2685" i="1"/>
  <c r="Y2685" i="1" s="1"/>
  <c r="R2685" i="1"/>
  <c r="Q2685" i="1"/>
  <c r="S2685" i="1" s="1"/>
  <c r="J2685" i="1"/>
  <c r="M2685" i="1" s="1"/>
  <c r="H2685" i="1"/>
  <c r="G2685" i="1"/>
  <c r="I2685" i="1" s="1"/>
  <c r="AE830" i="1"/>
  <c r="AB830" i="1"/>
  <c r="T830" i="1"/>
  <c r="Y830" i="1" s="1"/>
  <c r="R830" i="1"/>
  <c r="Q830" i="1"/>
  <c r="S830" i="1" s="1"/>
  <c r="J830" i="1"/>
  <c r="L830" i="1" s="1"/>
  <c r="N830" i="1" s="1"/>
  <c r="H830" i="1"/>
  <c r="G830" i="1"/>
  <c r="I830" i="1" s="1"/>
  <c r="AE3460" i="1"/>
  <c r="AB3460" i="1"/>
  <c r="T3460" i="1"/>
  <c r="Y3460" i="1" s="1"/>
  <c r="R3460" i="1"/>
  <c r="Q3460" i="1"/>
  <c r="S3460" i="1" s="1"/>
  <c r="J3460" i="1"/>
  <c r="M3460" i="1" s="1"/>
  <c r="H3460" i="1"/>
  <c r="G3460" i="1"/>
  <c r="I3460" i="1" s="1"/>
  <c r="AE3901" i="1"/>
  <c r="AB3901" i="1"/>
  <c r="T3901" i="1"/>
  <c r="R3901" i="1"/>
  <c r="Q3901" i="1"/>
  <c r="S3901" i="1" s="1"/>
  <c r="J3901" i="1"/>
  <c r="Z3901" i="1" s="1"/>
  <c r="H3901" i="1"/>
  <c r="G3901" i="1"/>
  <c r="I3901" i="1" s="1"/>
  <c r="AE2871" i="1"/>
  <c r="AB2871" i="1"/>
  <c r="T2871" i="1"/>
  <c r="R2871" i="1"/>
  <c r="Q2871" i="1"/>
  <c r="S2871" i="1" s="1"/>
  <c r="J2871" i="1"/>
  <c r="M2871" i="1" s="1"/>
  <c r="H2871" i="1"/>
  <c r="G2871" i="1"/>
  <c r="I2871" i="1" s="1"/>
  <c r="AE3412" i="1"/>
  <c r="AB3412" i="1"/>
  <c r="T3412" i="1"/>
  <c r="Y3412" i="1" s="1"/>
  <c r="R3412" i="1"/>
  <c r="Q3412" i="1"/>
  <c r="S3412" i="1" s="1"/>
  <c r="J3412" i="1"/>
  <c r="H3412" i="1"/>
  <c r="G3412" i="1"/>
  <c r="I3412" i="1" s="1"/>
  <c r="AE4022" i="1"/>
  <c r="AB4022" i="1"/>
  <c r="T4022" i="1"/>
  <c r="W4022" i="1" s="1"/>
  <c r="R4022" i="1"/>
  <c r="Q4022" i="1"/>
  <c r="S4022" i="1" s="1"/>
  <c r="J4022" i="1"/>
  <c r="H4022" i="1"/>
  <c r="G4022" i="1"/>
  <c r="I4022" i="1" s="1"/>
  <c r="AE3064" i="1"/>
  <c r="AB3064" i="1"/>
  <c r="T3064" i="1"/>
  <c r="Y3064" i="1" s="1"/>
  <c r="S3064" i="1"/>
  <c r="R3064" i="1"/>
  <c r="Q3064" i="1"/>
  <c r="J3064" i="1"/>
  <c r="Z3064" i="1" s="1"/>
  <c r="H3064" i="1"/>
  <c r="G3064" i="1"/>
  <c r="I3064" i="1" s="1"/>
  <c r="AE3032" i="1"/>
  <c r="AB3032" i="1"/>
  <c r="T3032" i="1"/>
  <c r="Y3032" i="1" s="1"/>
  <c r="R3032" i="1"/>
  <c r="Q3032" i="1"/>
  <c r="S3032" i="1" s="1"/>
  <c r="J3032" i="1"/>
  <c r="Z3032" i="1" s="1"/>
  <c r="H3032" i="1"/>
  <c r="G3032" i="1"/>
  <c r="I3032" i="1" s="1"/>
  <c r="AE1493" i="1"/>
  <c r="AB1493" i="1"/>
  <c r="T1493" i="1"/>
  <c r="R1493" i="1"/>
  <c r="Q1493" i="1"/>
  <c r="S1493" i="1" s="1"/>
  <c r="J1493" i="1"/>
  <c r="H1493" i="1"/>
  <c r="G1493" i="1"/>
  <c r="I1493" i="1" s="1"/>
  <c r="AE3591" i="1"/>
  <c r="AB3591" i="1"/>
  <c r="T3591" i="1"/>
  <c r="V3591" i="1" s="1"/>
  <c r="X3591" i="1" s="1"/>
  <c r="R3591" i="1"/>
  <c r="Q3591" i="1"/>
  <c r="S3591" i="1" s="1"/>
  <c r="J3591" i="1"/>
  <c r="M3591" i="1" s="1"/>
  <c r="H3591" i="1"/>
  <c r="G3591" i="1"/>
  <c r="I3591" i="1" s="1"/>
  <c r="AE935" i="1"/>
  <c r="AB935" i="1"/>
  <c r="T935" i="1"/>
  <c r="Y935" i="1" s="1"/>
  <c r="R935" i="1"/>
  <c r="Q935" i="1"/>
  <c r="S935" i="1" s="1"/>
  <c r="J935" i="1"/>
  <c r="Z935" i="1" s="1"/>
  <c r="H935" i="1"/>
  <c r="G935" i="1"/>
  <c r="I935" i="1" s="1"/>
  <c r="AE1571" i="1"/>
  <c r="AB1571" i="1"/>
  <c r="T1571" i="1"/>
  <c r="Y1571" i="1" s="1"/>
  <c r="R1571" i="1"/>
  <c r="Q1571" i="1"/>
  <c r="S1571" i="1" s="1"/>
  <c r="J1571" i="1"/>
  <c r="H1571" i="1"/>
  <c r="G1571" i="1"/>
  <c r="I1571" i="1" s="1"/>
  <c r="AE1359" i="1"/>
  <c r="AB1359" i="1"/>
  <c r="T1359" i="1"/>
  <c r="Y1359" i="1" s="1"/>
  <c r="R1359" i="1"/>
  <c r="Q1359" i="1"/>
  <c r="S1359" i="1" s="1"/>
  <c r="J1359" i="1"/>
  <c r="L1359" i="1" s="1"/>
  <c r="N1359" i="1" s="1"/>
  <c r="H1359" i="1"/>
  <c r="G1359" i="1"/>
  <c r="I1359" i="1" s="1"/>
  <c r="AE858" i="1"/>
  <c r="AB858" i="1"/>
  <c r="T858" i="1"/>
  <c r="R858" i="1"/>
  <c r="Q858" i="1"/>
  <c r="S858" i="1" s="1"/>
  <c r="J858" i="1"/>
  <c r="H858" i="1"/>
  <c r="G858" i="1"/>
  <c r="I858" i="1" s="1"/>
  <c r="AE2657" i="1"/>
  <c r="AB2657" i="1"/>
  <c r="T2657" i="1"/>
  <c r="Y2657" i="1" s="1"/>
  <c r="R2657" i="1"/>
  <c r="Q2657" i="1"/>
  <c r="S2657" i="1" s="1"/>
  <c r="J2657" i="1"/>
  <c r="Z2657" i="1" s="1"/>
  <c r="H2657" i="1"/>
  <c r="G2657" i="1"/>
  <c r="I2657" i="1" s="1"/>
  <c r="AE2132" i="1"/>
  <c r="AB2132" i="1"/>
  <c r="T2132" i="1"/>
  <c r="Y2132" i="1" s="1"/>
  <c r="R2132" i="1"/>
  <c r="Q2132" i="1"/>
  <c r="S2132" i="1" s="1"/>
  <c r="J2132" i="1"/>
  <c r="Z2132" i="1" s="1"/>
  <c r="H2132" i="1"/>
  <c r="G2132" i="1"/>
  <c r="I2132" i="1" s="1"/>
  <c r="AE1341" i="1"/>
  <c r="AB1341" i="1"/>
  <c r="T1341" i="1"/>
  <c r="Y1341" i="1" s="1"/>
  <c r="R1341" i="1"/>
  <c r="Q1341" i="1"/>
  <c r="S1341" i="1" s="1"/>
  <c r="J1341" i="1"/>
  <c r="L1341" i="1" s="1"/>
  <c r="N1341" i="1" s="1"/>
  <c r="H1341" i="1"/>
  <c r="G1341" i="1"/>
  <c r="I1341" i="1" s="1"/>
  <c r="AE2148" i="1"/>
  <c r="AB2148" i="1"/>
  <c r="T2148" i="1"/>
  <c r="Y2148" i="1" s="1"/>
  <c r="R2148" i="1"/>
  <c r="Q2148" i="1"/>
  <c r="S2148" i="1" s="1"/>
  <c r="J2148" i="1"/>
  <c r="M2148" i="1" s="1"/>
  <c r="H2148" i="1"/>
  <c r="G2148" i="1"/>
  <c r="I2148" i="1" s="1"/>
  <c r="AE3967" i="1"/>
  <c r="AB3967" i="1"/>
  <c r="T3967" i="1"/>
  <c r="Y3967" i="1" s="1"/>
  <c r="R3967" i="1"/>
  <c r="Q3967" i="1"/>
  <c r="S3967" i="1" s="1"/>
  <c r="J3967" i="1"/>
  <c r="Z3967" i="1" s="1"/>
  <c r="H3967" i="1"/>
  <c r="G3967" i="1"/>
  <c r="I3967" i="1" s="1"/>
  <c r="AE1880" i="1"/>
  <c r="AB1880" i="1"/>
  <c r="T1880" i="1"/>
  <c r="Y1880" i="1" s="1"/>
  <c r="R1880" i="1"/>
  <c r="Q1880" i="1"/>
  <c r="S1880" i="1" s="1"/>
  <c r="J1880" i="1"/>
  <c r="L1880" i="1" s="1"/>
  <c r="N1880" i="1" s="1"/>
  <c r="H1880" i="1"/>
  <c r="G1880" i="1"/>
  <c r="I1880" i="1" s="1"/>
  <c r="AE2405" i="1"/>
  <c r="AB2405" i="1"/>
  <c r="T2405" i="1"/>
  <c r="Y2405" i="1" s="1"/>
  <c r="R2405" i="1"/>
  <c r="Q2405" i="1"/>
  <c r="S2405" i="1" s="1"/>
  <c r="J2405" i="1"/>
  <c r="L2405" i="1" s="1"/>
  <c r="N2405" i="1" s="1"/>
  <c r="H2405" i="1"/>
  <c r="G2405" i="1"/>
  <c r="I2405" i="1" s="1"/>
  <c r="AE3411" i="1"/>
  <c r="AB3411" i="1"/>
  <c r="T3411" i="1"/>
  <c r="R3411" i="1"/>
  <c r="Q3411" i="1"/>
  <c r="S3411" i="1" s="1"/>
  <c r="J3411" i="1"/>
  <c r="H3411" i="1"/>
  <c r="G3411" i="1"/>
  <c r="I3411" i="1" s="1"/>
  <c r="AE2929" i="1"/>
  <c r="AB2929" i="1"/>
  <c r="T2929" i="1"/>
  <c r="Y2929" i="1" s="1"/>
  <c r="R2929" i="1"/>
  <c r="Q2929" i="1"/>
  <c r="S2929" i="1" s="1"/>
  <c r="J2929" i="1"/>
  <c r="Z2929" i="1" s="1"/>
  <c r="H2929" i="1"/>
  <c r="G2929" i="1"/>
  <c r="I2929" i="1" s="1"/>
  <c r="AE1519" i="1"/>
  <c r="AB1519" i="1"/>
  <c r="T1519" i="1"/>
  <c r="Y1519" i="1" s="1"/>
  <c r="R1519" i="1"/>
  <c r="Q1519" i="1"/>
  <c r="S1519" i="1" s="1"/>
  <c r="J1519" i="1"/>
  <c r="Z1519" i="1" s="1"/>
  <c r="H1519" i="1"/>
  <c r="G1519" i="1"/>
  <c r="I1519" i="1" s="1"/>
  <c r="AE430" i="1"/>
  <c r="AB430" i="1"/>
  <c r="T430" i="1"/>
  <c r="Y430" i="1" s="1"/>
  <c r="R430" i="1"/>
  <c r="Q430" i="1"/>
  <c r="S430" i="1" s="1"/>
  <c r="J430" i="1"/>
  <c r="L430" i="1" s="1"/>
  <c r="N430" i="1" s="1"/>
  <c r="H430" i="1"/>
  <c r="G430" i="1"/>
  <c r="I430" i="1" s="1"/>
  <c r="AE349" i="1"/>
  <c r="AB349" i="1"/>
  <c r="T349" i="1"/>
  <c r="Y349" i="1" s="1"/>
  <c r="R349" i="1"/>
  <c r="Q349" i="1"/>
  <c r="S349" i="1" s="1"/>
  <c r="J349" i="1"/>
  <c r="M349" i="1" s="1"/>
  <c r="H349" i="1"/>
  <c r="G349" i="1"/>
  <c r="I349" i="1" s="1"/>
  <c r="AE1232" i="1"/>
  <c r="AB1232" i="1"/>
  <c r="T1232" i="1"/>
  <c r="Y1232" i="1" s="1"/>
  <c r="R1232" i="1"/>
  <c r="Q1232" i="1"/>
  <c r="S1232" i="1" s="1"/>
  <c r="J1232" i="1"/>
  <c r="Z1232" i="1" s="1"/>
  <c r="H1232" i="1"/>
  <c r="G1232" i="1"/>
  <c r="I1232" i="1" s="1"/>
  <c r="AE3519" i="1"/>
  <c r="AB3519" i="1"/>
  <c r="T3519" i="1"/>
  <c r="Y3519" i="1" s="1"/>
  <c r="R3519" i="1"/>
  <c r="Q3519" i="1"/>
  <c r="S3519" i="1" s="1"/>
  <c r="J3519" i="1"/>
  <c r="L3519" i="1" s="1"/>
  <c r="N3519" i="1" s="1"/>
  <c r="H3519" i="1"/>
  <c r="G3519" i="1"/>
  <c r="I3519" i="1" s="1"/>
  <c r="AE2297" i="1"/>
  <c r="AB2297" i="1"/>
  <c r="T2297" i="1"/>
  <c r="Y2297" i="1" s="1"/>
  <c r="R2297" i="1"/>
  <c r="Q2297" i="1"/>
  <c r="S2297" i="1" s="1"/>
  <c r="J2297" i="1"/>
  <c r="L2297" i="1" s="1"/>
  <c r="N2297" i="1" s="1"/>
  <c r="H2297" i="1"/>
  <c r="G2297" i="1"/>
  <c r="I2297" i="1" s="1"/>
  <c r="AE1036" i="1"/>
  <c r="AB1036" i="1"/>
  <c r="T1036" i="1"/>
  <c r="Y1036" i="1" s="1"/>
  <c r="R1036" i="1"/>
  <c r="Q1036" i="1"/>
  <c r="S1036" i="1" s="1"/>
  <c r="J1036" i="1"/>
  <c r="M1036" i="1" s="1"/>
  <c r="H1036" i="1"/>
  <c r="G1036" i="1"/>
  <c r="I1036" i="1" s="1"/>
  <c r="AE4065" i="1"/>
  <c r="AB4065" i="1"/>
  <c r="T4065" i="1"/>
  <c r="W4065" i="1" s="1"/>
  <c r="R4065" i="1"/>
  <c r="Q4065" i="1"/>
  <c r="S4065" i="1" s="1"/>
  <c r="M4065" i="1"/>
  <c r="J4065" i="1"/>
  <c r="Z4065" i="1" s="1"/>
  <c r="H4065" i="1"/>
  <c r="G4065" i="1"/>
  <c r="I4065" i="1" s="1"/>
  <c r="AE2296" i="1"/>
  <c r="AB2296" i="1"/>
  <c r="T2296" i="1"/>
  <c r="W2296" i="1" s="1"/>
  <c r="R2296" i="1"/>
  <c r="Q2296" i="1"/>
  <c r="S2296" i="1" s="1"/>
  <c r="J2296" i="1"/>
  <c r="Z2296" i="1" s="1"/>
  <c r="H2296" i="1"/>
  <c r="G2296" i="1"/>
  <c r="I2296" i="1" s="1"/>
  <c r="AE533" i="1"/>
  <c r="AB533" i="1"/>
  <c r="T533" i="1"/>
  <c r="W533" i="1" s="1"/>
  <c r="R533" i="1"/>
  <c r="Q533" i="1"/>
  <c r="S533" i="1" s="1"/>
  <c r="J533" i="1"/>
  <c r="Z533" i="1" s="1"/>
  <c r="H533" i="1"/>
  <c r="G533" i="1"/>
  <c r="I533" i="1" s="1"/>
  <c r="AE2819" i="1"/>
  <c r="AB2819" i="1"/>
  <c r="T2819" i="1"/>
  <c r="W2819" i="1" s="1"/>
  <c r="R2819" i="1"/>
  <c r="Q2819" i="1"/>
  <c r="S2819" i="1" s="1"/>
  <c r="J2819" i="1"/>
  <c r="Z2819" i="1" s="1"/>
  <c r="H2819" i="1"/>
  <c r="G2819" i="1"/>
  <c r="I2819" i="1" s="1"/>
  <c r="AE57" i="1"/>
  <c r="AB57" i="1"/>
  <c r="T57" i="1"/>
  <c r="Y57" i="1" s="1"/>
  <c r="R57" i="1"/>
  <c r="Q57" i="1"/>
  <c r="S57" i="1" s="1"/>
  <c r="J57" i="1"/>
  <c r="Z57" i="1" s="1"/>
  <c r="H57" i="1"/>
  <c r="G57" i="1"/>
  <c r="I57" i="1" s="1"/>
  <c r="AE3285" i="1"/>
  <c r="AB3285" i="1"/>
  <c r="T3285" i="1"/>
  <c r="Y3285" i="1" s="1"/>
  <c r="R3285" i="1"/>
  <c r="Q3285" i="1"/>
  <c r="S3285" i="1" s="1"/>
  <c r="J3285" i="1"/>
  <c r="Z3285" i="1" s="1"/>
  <c r="H3285" i="1"/>
  <c r="G3285" i="1"/>
  <c r="I3285" i="1" s="1"/>
  <c r="AE2015" i="1"/>
  <c r="AB2015" i="1"/>
  <c r="T2015" i="1"/>
  <c r="Y2015" i="1" s="1"/>
  <c r="R2015" i="1"/>
  <c r="Q2015" i="1"/>
  <c r="S2015" i="1" s="1"/>
  <c r="J2015" i="1"/>
  <c r="Z2015" i="1" s="1"/>
  <c r="H2015" i="1"/>
  <c r="G2015" i="1"/>
  <c r="I2015" i="1" s="1"/>
  <c r="AE774" i="1"/>
  <c r="AB774" i="1"/>
  <c r="T774" i="1"/>
  <c r="Y774" i="1" s="1"/>
  <c r="R774" i="1"/>
  <c r="Q774" i="1"/>
  <c r="S774" i="1" s="1"/>
  <c r="J774" i="1"/>
  <c r="Z774" i="1" s="1"/>
  <c r="H774" i="1"/>
  <c r="G774" i="1"/>
  <c r="I774" i="1" s="1"/>
  <c r="AE2524" i="1"/>
  <c r="AB2524" i="1"/>
  <c r="T2524" i="1"/>
  <c r="Y2524" i="1" s="1"/>
  <c r="R2524" i="1"/>
  <c r="Q2524" i="1"/>
  <c r="S2524" i="1" s="1"/>
  <c r="J2524" i="1"/>
  <c r="Z2524" i="1" s="1"/>
  <c r="H2524" i="1"/>
  <c r="G2524" i="1"/>
  <c r="I2524" i="1" s="1"/>
  <c r="AE1052" i="1"/>
  <c r="AB1052" i="1"/>
  <c r="T1052" i="1"/>
  <c r="Y1052" i="1" s="1"/>
  <c r="R1052" i="1"/>
  <c r="Q1052" i="1"/>
  <c r="S1052" i="1" s="1"/>
  <c r="J1052" i="1"/>
  <c r="Z1052" i="1" s="1"/>
  <c r="H1052" i="1"/>
  <c r="G1052" i="1"/>
  <c r="I1052" i="1" s="1"/>
  <c r="AE3021" i="1"/>
  <c r="AB3021" i="1"/>
  <c r="T3021" i="1"/>
  <c r="R3021" i="1"/>
  <c r="Q3021" i="1"/>
  <c r="S3021" i="1" s="1"/>
  <c r="J3021" i="1"/>
  <c r="Z3021" i="1" s="1"/>
  <c r="H3021" i="1"/>
  <c r="G3021" i="1"/>
  <c r="I3021" i="1" s="1"/>
  <c r="AE3459" i="1"/>
  <c r="AB3459" i="1"/>
  <c r="T3459" i="1"/>
  <c r="Y3459" i="1" s="1"/>
  <c r="R3459" i="1"/>
  <c r="Q3459" i="1"/>
  <c r="S3459" i="1" s="1"/>
  <c r="J3459" i="1"/>
  <c r="Z3459" i="1" s="1"/>
  <c r="H3459" i="1"/>
  <c r="G3459" i="1"/>
  <c r="I3459" i="1" s="1"/>
  <c r="AE2638" i="1"/>
  <c r="AB2638" i="1"/>
  <c r="T2638" i="1"/>
  <c r="Y2638" i="1" s="1"/>
  <c r="R2638" i="1"/>
  <c r="Q2638" i="1"/>
  <c r="S2638" i="1" s="1"/>
  <c r="J2638" i="1"/>
  <c r="Z2638" i="1" s="1"/>
  <c r="H2638" i="1"/>
  <c r="G2638" i="1"/>
  <c r="I2638" i="1" s="1"/>
  <c r="AE2390" i="1"/>
  <c r="AB2390" i="1"/>
  <c r="T2390" i="1"/>
  <c r="Y2390" i="1" s="1"/>
  <c r="R2390" i="1"/>
  <c r="Q2390" i="1"/>
  <c r="S2390" i="1" s="1"/>
  <c r="J2390" i="1"/>
  <c r="Z2390" i="1" s="1"/>
  <c r="H2390" i="1"/>
  <c r="G2390" i="1"/>
  <c r="I2390" i="1" s="1"/>
  <c r="AE2190" i="1"/>
  <c r="AB2190" i="1"/>
  <c r="T2190" i="1"/>
  <c r="Y2190" i="1" s="1"/>
  <c r="R2190" i="1"/>
  <c r="Q2190" i="1"/>
  <c r="S2190" i="1" s="1"/>
  <c r="J2190" i="1"/>
  <c r="Z2190" i="1" s="1"/>
  <c r="H2190" i="1"/>
  <c r="G2190" i="1"/>
  <c r="I2190" i="1" s="1"/>
  <c r="AE451" i="1"/>
  <c r="AB451" i="1"/>
  <c r="T451" i="1"/>
  <c r="Y451" i="1" s="1"/>
  <c r="R451" i="1"/>
  <c r="Q451" i="1"/>
  <c r="S451" i="1" s="1"/>
  <c r="J451" i="1"/>
  <c r="Z451" i="1" s="1"/>
  <c r="H451" i="1"/>
  <c r="G451" i="1"/>
  <c r="I451" i="1" s="1"/>
  <c r="AE1678" i="1"/>
  <c r="AB1678" i="1"/>
  <c r="T1678" i="1"/>
  <c r="Y1678" i="1" s="1"/>
  <c r="R1678" i="1"/>
  <c r="Q1678" i="1"/>
  <c r="S1678" i="1" s="1"/>
  <c r="J1678" i="1"/>
  <c r="Z1678" i="1" s="1"/>
  <c r="H1678" i="1"/>
  <c r="G1678" i="1"/>
  <c r="I1678" i="1" s="1"/>
  <c r="AE2332" i="1"/>
  <c r="AB2332" i="1"/>
  <c r="T2332" i="1"/>
  <c r="Y2332" i="1" s="1"/>
  <c r="R2332" i="1"/>
  <c r="Q2332" i="1"/>
  <c r="S2332" i="1" s="1"/>
  <c r="J2332" i="1"/>
  <c r="Z2332" i="1" s="1"/>
  <c r="H2332" i="1"/>
  <c r="G2332" i="1"/>
  <c r="I2332" i="1" s="1"/>
  <c r="AE2001" i="1"/>
  <c r="AB2001" i="1"/>
  <c r="T2001" i="1"/>
  <c r="Y2001" i="1" s="1"/>
  <c r="R2001" i="1"/>
  <c r="Q2001" i="1"/>
  <c r="S2001" i="1" s="1"/>
  <c r="J2001" i="1"/>
  <c r="Z2001" i="1" s="1"/>
  <c r="H2001" i="1"/>
  <c r="G2001" i="1"/>
  <c r="I2001" i="1" s="1"/>
  <c r="AE1035" i="1"/>
  <c r="AB1035" i="1"/>
  <c r="W1035" i="1"/>
  <c r="T1035" i="1"/>
  <c r="Y1035" i="1" s="1"/>
  <c r="R1035" i="1"/>
  <c r="Q1035" i="1"/>
  <c r="S1035" i="1" s="1"/>
  <c r="M1035" i="1"/>
  <c r="J1035" i="1"/>
  <c r="Z1035" i="1" s="1"/>
  <c r="H1035" i="1"/>
  <c r="G1035" i="1"/>
  <c r="I1035" i="1" s="1"/>
  <c r="AE2818" i="1"/>
  <c r="AB2818" i="1"/>
  <c r="T2818" i="1"/>
  <c r="Y2818" i="1" s="1"/>
  <c r="R2818" i="1"/>
  <c r="Q2818" i="1"/>
  <c r="S2818" i="1" s="1"/>
  <c r="J2818" i="1"/>
  <c r="Z2818" i="1" s="1"/>
  <c r="H2818" i="1"/>
  <c r="G2818" i="1"/>
  <c r="I2818" i="1" s="1"/>
  <c r="AE2808" i="1"/>
  <c r="AB2808" i="1"/>
  <c r="T2808" i="1"/>
  <c r="Y2808" i="1" s="1"/>
  <c r="R2808" i="1"/>
  <c r="Q2808" i="1"/>
  <c r="S2808" i="1" s="1"/>
  <c r="J2808" i="1"/>
  <c r="Z2808" i="1" s="1"/>
  <c r="H2808" i="1"/>
  <c r="G2808" i="1"/>
  <c r="I2808" i="1" s="1"/>
  <c r="AE2131" i="1"/>
  <c r="AB2131" i="1"/>
  <c r="T2131" i="1"/>
  <c r="Y2131" i="1" s="1"/>
  <c r="R2131" i="1"/>
  <c r="Q2131" i="1"/>
  <c r="S2131" i="1" s="1"/>
  <c r="J2131" i="1"/>
  <c r="Z2131" i="1" s="1"/>
  <c r="H2131" i="1"/>
  <c r="G2131" i="1"/>
  <c r="I2131" i="1" s="1"/>
  <c r="AE4214" i="1"/>
  <c r="AB4214" i="1"/>
  <c r="T4214" i="1"/>
  <c r="R4214" i="1"/>
  <c r="Q4214" i="1"/>
  <c r="S4214" i="1" s="1"/>
  <c r="J4214" i="1"/>
  <c r="Z4214" i="1" s="1"/>
  <c r="H4214" i="1"/>
  <c r="G4214" i="1"/>
  <c r="I4214" i="1" s="1"/>
  <c r="AE3966" i="1"/>
  <c r="AB3966" i="1"/>
  <c r="T3966" i="1"/>
  <c r="Y3966" i="1" s="1"/>
  <c r="R3966" i="1"/>
  <c r="Q3966" i="1"/>
  <c r="S3966" i="1" s="1"/>
  <c r="J3966" i="1"/>
  <c r="Z3966" i="1" s="1"/>
  <c r="H3966" i="1"/>
  <c r="G3966" i="1"/>
  <c r="I3966" i="1" s="1"/>
  <c r="AE3965" i="1"/>
  <c r="AB3965" i="1"/>
  <c r="T3965" i="1"/>
  <c r="Y3965" i="1" s="1"/>
  <c r="R3965" i="1"/>
  <c r="Q3965" i="1"/>
  <c r="S3965" i="1" s="1"/>
  <c r="J3965" i="1"/>
  <c r="H3965" i="1"/>
  <c r="G3965" i="1"/>
  <c r="I3965" i="1" s="1"/>
  <c r="AE1051" i="1"/>
  <c r="AB1051" i="1"/>
  <c r="T1051" i="1"/>
  <c r="Y1051" i="1" s="1"/>
  <c r="R1051" i="1"/>
  <c r="Q1051" i="1"/>
  <c r="S1051" i="1" s="1"/>
  <c r="J1051" i="1"/>
  <c r="Z1051" i="1" s="1"/>
  <c r="H1051" i="1"/>
  <c r="G1051" i="1"/>
  <c r="I1051" i="1" s="1"/>
  <c r="AE4028" i="1"/>
  <c r="AB4028" i="1"/>
  <c r="T4028" i="1"/>
  <c r="Y4028" i="1" s="1"/>
  <c r="R4028" i="1"/>
  <c r="Q4028" i="1"/>
  <c r="S4028" i="1" s="1"/>
  <c r="J4028" i="1"/>
  <c r="Z4028" i="1" s="1"/>
  <c r="H4028" i="1"/>
  <c r="G4028" i="1"/>
  <c r="I4028" i="1" s="1"/>
  <c r="AE2010" i="1"/>
  <c r="AB2010" i="1"/>
  <c r="T2010" i="1"/>
  <c r="Y2010" i="1" s="1"/>
  <c r="R2010" i="1"/>
  <c r="Q2010" i="1"/>
  <c r="S2010" i="1" s="1"/>
  <c r="J2010" i="1"/>
  <c r="Z2010" i="1" s="1"/>
  <c r="H2010" i="1"/>
  <c r="G2010" i="1"/>
  <c r="I2010" i="1" s="1"/>
  <c r="AE3410" i="1"/>
  <c r="AB3410" i="1"/>
  <c r="T3410" i="1"/>
  <c r="Y3410" i="1" s="1"/>
  <c r="R3410" i="1"/>
  <c r="Q3410" i="1"/>
  <c r="S3410" i="1" s="1"/>
  <c r="J3410" i="1"/>
  <c r="Z3410" i="1" s="1"/>
  <c r="H3410" i="1"/>
  <c r="G3410" i="1"/>
  <c r="I3410" i="1" s="1"/>
  <c r="AE2928" i="1"/>
  <c r="AB2928" i="1"/>
  <c r="T2928" i="1"/>
  <c r="Y2928" i="1" s="1"/>
  <c r="R2928" i="1"/>
  <c r="Q2928" i="1"/>
  <c r="S2928" i="1" s="1"/>
  <c r="J2928" i="1"/>
  <c r="Z2928" i="1" s="1"/>
  <c r="H2928" i="1"/>
  <c r="G2928" i="1"/>
  <c r="I2928" i="1" s="1"/>
  <c r="AE1618" i="1"/>
  <c r="AB1618" i="1"/>
  <c r="T1618" i="1"/>
  <c r="Y1618" i="1" s="1"/>
  <c r="R1618" i="1"/>
  <c r="Q1618" i="1"/>
  <c r="S1618" i="1" s="1"/>
  <c r="J1618" i="1"/>
  <c r="M1618" i="1" s="1"/>
  <c r="H1618" i="1"/>
  <c r="G1618" i="1"/>
  <c r="I1618" i="1" s="1"/>
  <c r="AE3809" i="1"/>
  <c r="AB3809" i="1"/>
  <c r="T3809" i="1"/>
  <c r="Y3809" i="1" s="1"/>
  <c r="R3809" i="1"/>
  <c r="Q3809" i="1"/>
  <c r="S3809" i="1" s="1"/>
  <c r="J3809" i="1"/>
  <c r="Z3809" i="1" s="1"/>
  <c r="H3809" i="1"/>
  <c r="G3809" i="1"/>
  <c r="I3809" i="1" s="1"/>
  <c r="AE2637" i="1"/>
  <c r="AB2637" i="1"/>
  <c r="T2637" i="1"/>
  <c r="Y2637" i="1" s="1"/>
  <c r="R2637" i="1"/>
  <c r="Q2637" i="1"/>
  <c r="S2637" i="1" s="1"/>
  <c r="L2637" i="1"/>
  <c r="N2637" i="1" s="1"/>
  <c r="J2637" i="1"/>
  <c r="Z2637" i="1" s="1"/>
  <c r="H2637" i="1"/>
  <c r="G2637" i="1"/>
  <c r="I2637" i="1" s="1"/>
  <c r="AE450" i="1"/>
  <c r="AB450" i="1"/>
  <c r="T450" i="1"/>
  <c r="Y450" i="1" s="1"/>
  <c r="R450" i="1"/>
  <c r="Q450" i="1"/>
  <c r="S450" i="1" s="1"/>
  <c r="J450" i="1"/>
  <c r="L450" i="1" s="1"/>
  <c r="N450" i="1" s="1"/>
  <c r="H450" i="1"/>
  <c r="G450" i="1"/>
  <c r="I450" i="1" s="1"/>
  <c r="AE366" i="1"/>
  <c r="AB366" i="1"/>
  <c r="T366" i="1"/>
  <c r="Y366" i="1" s="1"/>
  <c r="R366" i="1"/>
  <c r="Q366" i="1"/>
  <c r="S366" i="1" s="1"/>
  <c r="J366" i="1"/>
  <c r="M366" i="1" s="1"/>
  <c r="H366" i="1"/>
  <c r="G366" i="1"/>
  <c r="I366" i="1" s="1"/>
  <c r="AE3574" i="1"/>
  <c r="AB3574" i="1"/>
  <c r="T3574" i="1"/>
  <c r="Y3574" i="1" s="1"/>
  <c r="R3574" i="1"/>
  <c r="Q3574" i="1"/>
  <c r="S3574" i="1" s="1"/>
  <c r="J3574" i="1"/>
  <c r="Z3574" i="1" s="1"/>
  <c r="H3574" i="1"/>
  <c r="G3574" i="1"/>
  <c r="I3574" i="1" s="1"/>
  <c r="AE3532" i="1"/>
  <c r="AB3532" i="1"/>
  <c r="T3532" i="1"/>
  <c r="Y3532" i="1" s="1"/>
  <c r="R3532" i="1"/>
  <c r="Q3532" i="1"/>
  <c r="S3532" i="1" s="1"/>
  <c r="J3532" i="1"/>
  <c r="H3532" i="1"/>
  <c r="G3532" i="1"/>
  <c r="I3532" i="1" s="1"/>
  <c r="AE2331" i="1"/>
  <c r="AB2331" i="1"/>
  <c r="T2331" i="1"/>
  <c r="Y2331" i="1" s="1"/>
  <c r="R2331" i="1"/>
  <c r="Q2331" i="1"/>
  <c r="S2331" i="1" s="1"/>
  <c r="J2331" i="1"/>
  <c r="L2331" i="1" s="1"/>
  <c r="N2331" i="1" s="1"/>
  <c r="H2331" i="1"/>
  <c r="G2331" i="1"/>
  <c r="I2331" i="1" s="1"/>
  <c r="AE1034" i="1"/>
  <c r="AB1034" i="1"/>
  <c r="T1034" i="1"/>
  <c r="Y1034" i="1" s="1"/>
  <c r="R1034" i="1"/>
  <c r="Q1034" i="1"/>
  <c r="S1034" i="1" s="1"/>
  <c r="J1034" i="1"/>
  <c r="M1034" i="1" s="1"/>
  <c r="H1034" i="1"/>
  <c r="G1034" i="1"/>
  <c r="I1034" i="1" s="1"/>
  <c r="AE56" i="1"/>
  <c r="AB56" i="1"/>
  <c r="T56" i="1"/>
  <c r="Y56" i="1" s="1"/>
  <c r="R56" i="1"/>
  <c r="Q56" i="1"/>
  <c r="S56" i="1" s="1"/>
  <c r="J56" i="1"/>
  <c r="H56" i="1"/>
  <c r="G56" i="1"/>
  <c r="I56" i="1" s="1"/>
  <c r="AE4064" i="1"/>
  <c r="AB4064" i="1"/>
  <c r="T4064" i="1"/>
  <c r="Y4064" i="1" s="1"/>
  <c r="R4064" i="1"/>
  <c r="Q4064" i="1"/>
  <c r="S4064" i="1" s="1"/>
  <c r="M4064" i="1"/>
  <c r="J4064" i="1"/>
  <c r="Z4064" i="1" s="1"/>
  <c r="H4064" i="1"/>
  <c r="G4064" i="1"/>
  <c r="I4064" i="1" s="1"/>
  <c r="AE2014" i="1"/>
  <c r="AB2014" i="1"/>
  <c r="T2014" i="1"/>
  <c r="R2014" i="1"/>
  <c r="Q2014" i="1"/>
  <c r="S2014" i="1" s="1"/>
  <c r="J2014" i="1"/>
  <c r="H2014" i="1"/>
  <c r="G2014" i="1"/>
  <c r="I2014" i="1" s="1"/>
  <c r="AE902" i="1"/>
  <c r="AB902" i="1"/>
  <c r="T902" i="1"/>
  <c r="R902" i="1"/>
  <c r="Q902" i="1"/>
  <c r="S902" i="1" s="1"/>
  <c r="J902" i="1"/>
  <c r="M902" i="1" s="1"/>
  <c r="H902" i="1"/>
  <c r="G902" i="1"/>
  <c r="I902" i="1" s="1"/>
  <c r="AE3458" i="1"/>
  <c r="AB3458" i="1"/>
  <c r="T3458" i="1"/>
  <c r="Y3458" i="1" s="1"/>
  <c r="R3458" i="1"/>
  <c r="Q3458" i="1"/>
  <c r="S3458" i="1" s="1"/>
  <c r="J3458" i="1"/>
  <c r="M3458" i="1" s="1"/>
  <c r="H3458" i="1"/>
  <c r="G3458" i="1"/>
  <c r="I3458" i="1" s="1"/>
  <c r="AE3781" i="1"/>
  <c r="AB3781" i="1"/>
  <c r="T3781" i="1"/>
  <c r="R3781" i="1"/>
  <c r="Q3781" i="1"/>
  <c r="S3781" i="1" s="1"/>
  <c r="M3781" i="1"/>
  <c r="J3781" i="1"/>
  <c r="Z3781" i="1" s="1"/>
  <c r="H3781" i="1"/>
  <c r="G3781" i="1"/>
  <c r="I3781" i="1" s="1"/>
  <c r="AE2389" i="1"/>
  <c r="AB2389" i="1"/>
  <c r="T2389" i="1"/>
  <c r="Y2389" i="1" s="1"/>
  <c r="R2389" i="1"/>
  <c r="Q2389" i="1"/>
  <c r="S2389" i="1" s="1"/>
  <c r="J2389" i="1"/>
  <c r="H2389" i="1"/>
  <c r="G2389" i="1"/>
  <c r="I2389" i="1" s="1"/>
  <c r="AE1172" i="1"/>
  <c r="AB1172" i="1"/>
  <c r="T1172" i="1"/>
  <c r="Y1172" i="1" s="1"/>
  <c r="R1172" i="1"/>
  <c r="Q1172" i="1"/>
  <c r="S1172" i="1" s="1"/>
  <c r="J1172" i="1"/>
  <c r="M1172" i="1" s="1"/>
  <c r="H1172" i="1"/>
  <c r="G1172" i="1"/>
  <c r="I1172" i="1" s="1"/>
  <c r="AE2032" i="1"/>
  <c r="AB2032" i="1"/>
  <c r="T2032" i="1"/>
  <c r="Y2032" i="1" s="1"/>
  <c r="R2032" i="1"/>
  <c r="Q2032" i="1"/>
  <c r="S2032" i="1" s="1"/>
  <c r="J2032" i="1"/>
  <c r="M2032" i="1" s="1"/>
  <c r="H2032" i="1"/>
  <c r="G2032" i="1"/>
  <c r="I2032" i="1" s="1"/>
  <c r="AE3093" i="1"/>
  <c r="AB3093" i="1"/>
  <c r="T3093" i="1"/>
  <c r="Y3093" i="1" s="1"/>
  <c r="R3093" i="1"/>
  <c r="Q3093" i="1"/>
  <c r="S3093" i="1" s="1"/>
  <c r="J3093" i="1"/>
  <c r="Z3093" i="1" s="1"/>
  <c r="H3093" i="1"/>
  <c r="G3093" i="1"/>
  <c r="I3093" i="1" s="1"/>
  <c r="AE3611" i="1"/>
  <c r="AB3611" i="1"/>
  <c r="T3611" i="1"/>
  <c r="Y3611" i="1" s="1"/>
  <c r="R3611" i="1"/>
  <c r="Q3611" i="1"/>
  <c r="S3611" i="1" s="1"/>
  <c r="J3611" i="1"/>
  <c r="M3611" i="1" s="1"/>
  <c r="H3611" i="1"/>
  <c r="G3611" i="1"/>
  <c r="I3611" i="1" s="1"/>
  <c r="AE1683" i="1"/>
  <c r="AB1683" i="1"/>
  <c r="T1683" i="1"/>
  <c r="Y1683" i="1" s="1"/>
  <c r="R1683" i="1"/>
  <c r="Q1683" i="1"/>
  <c r="S1683" i="1" s="1"/>
  <c r="J1683" i="1"/>
  <c r="M1683" i="1" s="1"/>
  <c r="H1683" i="1"/>
  <c r="G1683" i="1"/>
  <c r="I1683" i="1" s="1"/>
  <c r="AE2611" i="1"/>
  <c r="AB2611" i="1"/>
  <c r="T2611" i="1"/>
  <c r="V2611" i="1" s="1"/>
  <c r="X2611" i="1" s="1"/>
  <c r="R2611" i="1"/>
  <c r="Q2611" i="1"/>
  <c r="S2611" i="1" s="1"/>
  <c r="J2611" i="1"/>
  <c r="M2611" i="1" s="1"/>
  <c r="H2611" i="1"/>
  <c r="G2611" i="1"/>
  <c r="I2611" i="1" s="1"/>
  <c r="AE722" i="1"/>
  <c r="AB722" i="1"/>
  <c r="T722" i="1"/>
  <c r="V722" i="1" s="1"/>
  <c r="X722" i="1" s="1"/>
  <c r="R722" i="1"/>
  <c r="Q722" i="1"/>
  <c r="S722" i="1" s="1"/>
  <c r="J722" i="1"/>
  <c r="M722" i="1" s="1"/>
  <c r="H722" i="1"/>
  <c r="G722" i="1"/>
  <c r="I722" i="1" s="1"/>
  <c r="AE3874" i="1"/>
  <c r="AB3874" i="1"/>
  <c r="T3874" i="1"/>
  <c r="V3874" i="1" s="1"/>
  <c r="X3874" i="1" s="1"/>
  <c r="R3874" i="1"/>
  <c r="Q3874" i="1"/>
  <c r="S3874" i="1" s="1"/>
  <c r="J3874" i="1"/>
  <c r="M3874" i="1" s="1"/>
  <c r="H3874" i="1"/>
  <c r="G3874" i="1"/>
  <c r="I3874" i="1" s="1"/>
  <c r="AE4013" i="1"/>
  <c r="AB4013" i="1"/>
  <c r="T4013" i="1"/>
  <c r="V4013" i="1" s="1"/>
  <c r="X4013" i="1" s="1"/>
  <c r="R4013" i="1"/>
  <c r="Q4013" i="1"/>
  <c r="S4013" i="1" s="1"/>
  <c r="J4013" i="1"/>
  <c r="M4013" i="1" s="1"/>
  <c r="H4013" i="1"/>
  <c r="G4013" i="1"/>
  <c r="I4013" i="1" s="1"/>
  <c r="AE4182" i="1"/>
  <c r="AB4182" i="1"/>
  <c r="T4182" i="1"/>
  <c r="V4182" i="1" s="1"/>
  <c r="X4182" i="1" s="1"/>
  <c r="R4182" i="1"/>
  <c r="Q4182" i="1"/>
  <c r="S4182" i="1" s="1"/>
  <c r="J4182" i="1"/>
  <c r="M4182" i="1" s="1"/>
  <c r="H4182" i="1"/>
  <c r="G4182" i="1"/>
  <c r="I4182" i="1" s="1"/>
  <c r="AE2404" i="1"/>
  <c r="AB2404" i="1"/>
  <c r="T2404" i="1"/>
  <c r="V2404" i="1" s="1"/>
  <c r="X2404" i="1" s="1"/>
  <c r="R2404" i="1"/>
  <c r="Q2404" i="1"/>
  <c r="S2404" i="1" s="1"/>
  <c r="J2404" i="1"/>
  <c r="M2404" i="1" s="1"/>
  <c r="H2404" i="1"/>
  <c r="G2404" i="1"/>
  <c r="I2404" i="1" s="1"/>
  <c r="AE1380" i="1"/>
  <c r="AB1380" i="1"/>
  <c r="T1380" i="1"/>
  <c r="V1380" i="1" s="1"/>
  <c r="X1380" i="1" s="1"/>
  <c r="R1380" i="1"/>
  <c r="Q1380" i="1"/>
  <c r="S1380" i="1" s="1"/>
  <c r="J1380" i="1"/>
  <c r="M1380" i="1" s="1"/>
  <c r="H1380" i="1"/>
  <c r="G1380" i="1"/>
  <c r="I1380" i="1" s="1"/>
  <c r="AE3063" i="1"/>
  <c r="AB3063" i="1"/>
  <c r="T3063" i="1"/>
  <c r="V3063" i="1" s="1"/>
  <c r="X3063" i="1" s="1"/>
  <c r="R3063" i="1"/>
  <c r="Q3063" i="1"/>
  <c r="S3063" i="1" s="1"/>
  <c r="J3063" i="1"/>
  <c r="M3063" i="1" s="1"/>
  <c r="H3063" i="1"/>
  <c r="G3063" i="1"/>
  <c r="I3063" i="1" s="1"/>
  <c r="AE2189" i="1"/>
  <c r="AB2189" i="1"/>
  <c r="T2189" i="1"/>
  <c r="V2189" i="1" s="1"/>
  <c r="X2189" i="1" s="1"/>
  <c r="R2189" i="1"/>
  <c r="Q2189" i="1"/>
  <c r="S2189" i="1" s="1"/>
  <c r="J2189" i="1"/>
  <c r="M2189" i="1" s="1"/>
  <c r="H2189" i="1"/>
  <c r="G2189" i="1"/>
  <c r="I2189" i="1" s="1"/>
  <c r="AE3573" i="1"/>
  <c r="AB3573" i="1"/>
  <c r="T3573" i="1"/>
  <c r="Y3573" i="1" s="1"/>
  <c r="R3573" i="1"/>
  <c r="Q3573" i="1"/>
  <c r="S3573" i="1" s="1"/>
  <c r="J3573" i="1"/>
  <c r="M3573" i="1" s="1"/>
  <c r="H3573" i="1"/>
  <c r="G3573" i="1"/>
  <c r="I3573" i="1" s="1"/>
  <c r="AE390" i="1"/>
  <c r="AB390" i="1"/>
  <c r="T390" i="1"/>
  <c r="Y390" i="1" s="1"/>
  <c r="R390" i="1"/>
  <c r="Q390" i="1"/>
  <c r="S390" i="1" s="1"/>
  <c r="J390" i="1"/>
  <c r="M390" i="1" s="1"/>
  <c r="H390" i="1"/>
  <c r="G390" i="1"/>
  <c r="I390" i="1" s="1"/>
  <c r="AE1171" i="1"/>
  <c r="AB1171" i="1"/>
  <c r="T1171" i="1"/>
  <c r="R1171" i="1"/>
  <c r="Q1171" i="1"/>
  <c r="S1171" i="1" s="1"/>
  <c r="J1171" i="1"/>
  <c r="H1171" i="1"/>
  <c r="G1171" i="1"/>
  <c r="I1171" i="1" s="1"/>
  <c r="AE891" i="1"/>
  <c r="AB891" i="1"/>
  <c r="T891" i="1"/>
  <c r="Y891" i="1" s="1"/>
  <c r="R891" i="1"/>
  <c r="Q891" i="1"/>
  <c r="S891" i="1" s="1"/>
  <c r="J891" i="1"/>
  <c r="M891" i="1" s="1"/>
  <c r="H891" i="1"/>
  <c r="G891" i="1"/>
  <c r="I891" i="1" s="1"/>
  <c r="AE3637" i="1"/>
  <c r="AB3637" i="1"/>
  <c r="T3637" i="1"/>
  <c r="Y3637" i="1" s="1"/>
  <c r="R3637" i="1"/>
  <c r="Q3637" i="1"/>
  <c r="S3637" i="1" s="1"/>
  <c r="J3637" i="1"/>
  <c r="M3637" i="1" s="1"/>
  <c r="H3637" i="1"/>
  <c r="G3637" i="1"/>
  <c r="I3637" i="1" s="1"/>
  <c r="AE3878" i="1"/>
  <c r="AB3878" i="1"/>
  <c r="T3878" i="1"/>
  <c r="Y3878" i="1" s="1"/>
  <c r="R3878" i="1"/>
  <c r="Q3878" i="1"/>
  <c r="S3878" i="1" s="1"/>
  <c r="J3878" i="1"/>
  <c r="M3878" i="1" s="1"/>
  <c r="H3878" i="1"/>
  <c r="G3878" i="1"/>
  <c r="I3878" i="1" s="1"/>
  <c r="AE1485" i="1"/>
  <c r="AB1485" i="1"/>
  <c r="T1485" i="1"/>
  <c r="Y1485" i="1" s="1"/>
  <c r="R1485" i="1"/>
  <c r="Q1485" i="1"/>
  <c r="S1485" i="1" s="1"/>
  <c r="J1485" i="1"/>
  <c r="M1485" i="1" s="1"/>
  <c r="H1485" i="1"/>
  <c r="G1485" i="1"/>
  <c r="I1485" i="1" s="1"/>
  <c r="AE2006" i="1"/>
  <c r="AB2006" i="1"/>
  <c r="T2006" i="1"/>
  <c r="Y2006" i="1" s="1"/>
  <c r="R2006" i="1"/>
  <c r="Q2006" i="1"/>
  <c r="S2006" i="1" s="1"/>
  <c r="J2006" i="1"/>
  <c r="M2006" i="1" s="1"/>
  <c r="H2006" i="1"/>
  <c r="G2006" i="1"/>
  <c r="I2006" i="1" s="1"/>
  <c r="AE2684" i="1"/>
  <c r="AB2684" i="1"/>
  <c r="T2684" i="1"/>
  <c r="Y2684" i="1" s="1"/>
  <c r="R2684" i="1"/>
  <c r="Q2684" i="1"/>
  <c r="S2684" i="1" s="1"/>
  <c r="J2684" i="1"/>
  <c r="M2684" i="1" s="1"/>
  <c r="H2684" i="1"/>
  <c r="G2684" i="1"/>
  <c r="I2684" i="1" s="1"/>
  <c r="AE3608" i="1"/>
  <c r="AB3608" i="1"/>
  <c r="T3608" i="1"/>
  <c r="Y3608" i="1" s="1"/>
  <c r="R3608" i="1"/>
  <c r="Q3608" i="1"/>
  <c r="S3608" i="1" s="1"/>
  <c r="J3608" i="1"/>
  <c r="M3608" i="1" s="1"/>
  <c r="H3608" i="1"/>
  <c r="G3608" i="1"/>
  <c r="I3608" i="1" s="1"/>
  <c r="AE2970" i="1"/>
  <c r="AB2970" i="1"/>
  <c r="T2970" i="1"/>
  <c r="Y2970" i="1" s="1"/>
  <c r="R2970" i="1"/>
  <c r="Q2970" i="1"/>
  <c r="S2970" i="1" s="1"/>
  <c r="J2970" i="1"/>
  <c r="M2970" i="1" s="1"/>
  <c r="H2970" i="1"/>
  <c r="G2970" i="1"/>
  <c r="I2970" i="1" s="1"/>
  <c r="AE2932" i="1"/>
  <c r="AB2932" i="1"/>
  <c r="T2932" i="1"/>
  <c r="Y2932" i="1" s="1"/>
  <c r="R2932" i="1"/>
  <c r="Q2932" i="1"/>
  <c r="S2932" i="1" s="1"/>
  <c r="J2932" i="1"/>
  <c r="Z2932" i="1" s="1"/>
  <c r="H2932" i="1"/>
  <c r="G2932" i="1"/>
  <c r="I2932" i="1" s="1"/>
  <c r="AE2931" i="1"/>
  <c r="AB2931" i="1"/>
  <c r="T2931" i="1"/>
  <c r="Y2931" i="1" s="1"/>
  <c r="R2931" i="1"/>
  <c r="Q2931" i="1"/>
  <c r="S2931" i="1" s="1"/>
  <c r="J2931" i="1"/>
  <c r="H2931" i="1"/>
  <c r="G2931" i="1"/>
  <c r="I2931" i="1" s="1"/>
  <c r="AE1876" i="1"/>
  <c r="AB1876" i="1"/>
  <c r="T1876" i="1"/>
  <c r="Y1876" i="1" s="1"/>
  <c r="R1876" i="1"/>
  <c r="Q1876" i="1"/>
  <c r="S1876" i="1" s="1"/>
  <c r="J1876" i="1"/>
  <c r="L1876" i="1" s="1"/>
  <c r="N1876" i="1" s="1"/>
  <c r="H1876" i="1"/>
  <c r="G1876" i="1"/>
  <c r="I1876" i="1" s="1"/>
  <c r="AE1379" i="1"/>
  <c r="AB1379" i="1"/>
  <c r="T1379" i="1"/>
  <c r="Y1379" i="1" s="1"/>
  <c r="R1379" i="1"/>
  <c r="Q1379" i="1"/>
  <c r="S1379" i="1" s="1"/>
  <c r="J1379" i="1"/>
  <c r="M1379" i="1" s="1"/>
  <c r="H1379" i="1"/>
  <c r="G1379" i="1"/>
  <c r="I1379" i="1" s="1"/>
  <c r="AE3031" i="1"/>
  <c r="AB3031" i="1"/>
  <c r="T3031" i="1"/>
  <c r="Y3031" i="1" s="1"/>
  <c r="R3031" i="1"/>
  <c r="Q3031" i="1"/>
  <c r="S3031" i="1" s="1"/>
  <c r="J3031" i="1"/>
  <c r="Z3031" i="1" s="1"/>
  <c r="H3031" i="1"/>
  <c r="G3031" i="1"/>
  <c r="I3031" i="1" s="1"/>
  <c r="AE1723" i="1"/>
  <c r="AB1723" i="1"/>
  <c r="T1723" i="1"/>
  <c r="Y1723" i="1" s="1"/>
  <c r="R1723" i="1"/>
  <c r="Q1723" i="1"/>
  <c r="S1723" i="1" s="1"/>
  <c r="J1723" i="1"/>
  <c r="Z1723" i="1" s="1"/>
  <c r="H1723" i="1"/>
  <c r="G1723" i="1"/>
  <c r="I1723" i="1" s="1"/>
  <c r="AE3572" i="1"/>
  <c r="AB3572" i="1"/>
  <c r="T3572" i="1"/>
  <c r="Y3572" i="1" s="1"/>
  <c r="R3572" i="1"/>
  <c r="Q3572" i="1"/>
  <c r="S3572" i="1" s="1"/>
  <c r="J3572" i="1"/>
  <c r="L3572" i="1" s="1"/>
  <c r="N3572" i="1" s="1"/>
  <c r="H3572" i="1"/>
  <c r="G3572" i="1"/>
  <c r="I3572" i="1" s="1"/>
  <c r="AE1183" i="1"/>
  <c r="AB1183" i="1"/>
  <c r="T1183" i="1"/>
  <c r="Y1183" i="1" s="1"/>
  <c r="R1183" i="1"/>
  <c r="Q1183" i="1"/>
  <c r="S1183" i="1" s="1"/>
  <c r="J1183" i="1"/>
  <c r="M1183" i="1" s="1"/>
  <c r="H1183" i="1"/>
  <c r="G1183" i="1"/>
  <c r="I1183" i="1" s="1"/>
  <c r="AE1407" i="1"/>
  <c r="AB1407" i="1"/>
  <c r="T1407" i="1"/>
  <c r="Y1407" i="1" s="1"/>
  <c r="R1407" i="1"/>
  <c r="Q1407" i="1"/>
  <c r="S1407" i="1" s="1"/>
  <c r="J1407" i="1"/>
  <c r="Z1407" i="1" s="1"/>
  <c r="H1407" i="1"/>
  <c r="G1407" i="1"/>
  <c r="I1407" i="1" s="1"/>
  <c r="AE1570" i="1"/>
  <c r="AB1570" i="1"/>
  <c r="T1570" i="1"/>
  <c r="Y1570" i="1" s="1"/>
  <c r="R1570" i="1"/>
  <c r="Q1570" i="1"/>
  <c r="S1570" i="1" s="1"/>
  <c r="J1570" i="1"/>
  <c r="M1570" i="1" s="1"/>
  <c r="H1570" i="1"/>
  <c r="G1570" i="1"/>
  <c r="I1570" i="1" s="1"/>
  <c r="AE18" i="1"/>
  <c r="AB18" i="1"/>
  <c r="T18" i="1"/>
  <c r="Y18" i="1" s="1"/>
  <c r="R18" i="1"/>
  <c r="Q18" i="1"/>
  <c r="S18" i="1" s="1"/>
  <c r="J18" i="1"/>
  <c r="L18" i="1" s="1"/>
  <c r="N18" i="1" s="1"/>
  <c r="H18" i="1"/>
  <c r="G18" i="1"/>
  <c r="I18" i="1" s="1"/>
  <c r="AE853" i="1"/>
  <c r="AB853" i="1"/>
  <c r="T853" i="1"/>
  <c r="Y853" i="1" s="1"/>
  <c r="R853" i="1"/>
  <c r="Q853" i="1"/>
  <c r="S853" i="1" s="1"/>
  <c r="J853" i="1"/>
  <c r="M853" i="1" s="1"/>
  <c r="H853" i="1"/>
  <c r="G853" i="1"/>
  <c r="I853" i="1" s="1"/>
  <c r="AE852" i="1"/>
  <c r="AB852" i="1"/>
  <c r="T852" i="1"/>
  <c r="Y852" i="1" s="1"/>
  <c r="R852" i="1"/>
  <c r="Q852" i="1"/>
  <c r="S852" i="1" s="1"/>
  <c r="J852" i="1"/>
  <c r="Z852" i="1" s="1"/>
  <c r="H852" i="1"/>
  <c r="G852" i="1"/>
  <c r="I852" i="1" s="1"/>
  <c r="AE2807" i="1"/>
  <c r="AB2807" i="1"/>
  <c r="T2807" i="1"/>
  <c r="Y2807" i="1" s="1"/>
  <c r="R2807" i="1"/>
  <c r="Q2807" i="1"/>
  <c r="S2807" i="1" s="1"/>
  <c r="J2807" i="1"/>
  <c r="Z2807" i="1" s="1"/>
  <c r="H2807" i="1"/>
  <c r="G2807" i="1"/>
  <c r="I2807" i="1" s="1"/>
  <c r="AE4154" i="1"/>
  <c r="AB4154" i="1"/>
  <c r="T4154" i="1"/>
  <c r="Y4154" i="1" s="1"/>
  <c r="R4154" i="1"/>
  <c r="Q4154" i="1"/>
  <c r="S4154" i="1" s="1"/>
  <c r="J4154" i="1"/>
  <c r="L4154" i="1" s="1"/>
  <c r="N4154" i="1" s="1"/>
  <c r="H4154" i="1"/>
  <c r="G4154" i="1"/>
  <c r="I4154" i="1" s="1"/>
  <c r="AE2516" i="1"/>
  <c r="AB2516" i="1"/>
  <c r="T2516" i="1"/>
  <c r="Y2516" i="1" s="1"/>
  <c r="R2516" i="1"/>
  <c r="Q2516" i="1"/>
  <c r="S2516" i="1" s="1"/>
  <c r="J2516" i="1"/>
  <c r="M2516" i="1" s="1"/>
  <c r="H2516" i="1"/>
  <c r="G2516" i="1"/>
  <c r="I2516" i="1" s="1"/>
  <c r="AE3873" i="1"/>
  <c r="AB3873" i="1"/>
  <c r="T3873" i="1"/>
  <c r="R3873" i="1"/>
  <c r="Q3873" i="1"/>
  <c r="S3873" i="1" s="1"/>
  <c r="J3873" i="1"/>
  <c r="Z3873" i="1" s="1"/>
  <c r="H3873" i="1"/>
  <c r="G3873" i="1"/>
  <c r="I3873" i="1" s="1"/>
  <c r="AE3368" i="1"/>
  <c r="AB3368" i="1"/>
  <c r="T3368" i="1"/>
  <c r="Y3368" i="1" s="1"/>
  <c r="R3368" i="1"/>
  <c r="Q3368" i="1"/>
  <c r="S3368" i="1" s="1"/>
  <c r="J3368" i="1"/>
  <c r="Z3368" i="1" s="1"/>
  <c r="H3368" i="1"/>
  <c r="G3368" i="1"/>
  <c r="I3368" i="1" s="1"/>
  <c r="AE2927" i="1"/>
  <c r="AB2927" i="1"/>
  <c r="T2927" i="1"/>
  <c r="Y2927" i="1" s="1"/>
  <c r="R2927" i="1"/>
  <c r="Q2927" i="1"/>
  <c r="S2927" i="1" s="1"/>
  <c r="J2927" i="1"/>
  <c r="L2927" i="1" s="1"/>
  <c r="N2927" i="1" s="1"/>
  <c r="H2927" i="1"/>
  <c r="G2927" i="1"/>
  <c r="I2927" i="1" s="1"/>
  <c r="AE2403" i="1"/>
  <c r="AB2403" i="1"/>
  <c r="T2403" i="1"/>
  <c r="Y2403" i="1" s="1"/>
  <c r="R2403" i="1"/>
  <c r="Q2403" i="1"/>
  <c r="S2403" i="1" s="1"/>
  <c r="J2403" i="1"/>
  <c r="M2403" i="1" s="1"/>
  <c r="H2403" i="1"/>
  <c r="G2403" i="1"/>
  <c r="I2403" i="1" s="1"/>
  <c r="AE365" i="1"/>
  <c r="AB365" i="1"/>
  <c r="T365" i="1"/>
  <c r="Y365" i="1" s="1"/>
  <c r="R365" i="1"/>
  <c r="Q365" i="1"/>
  <c r="S365" i="1" s="1"/>
  <c r="J365" i="1"/>
  <c r="Z365" i="1" s="1"/>
  <c r="H365" i="1"/>
  <c r="G365" i="1"/>
  <c r="I365" i="1" s="1"/>
  <c r="AE4247" i="1"/>
  <c r="AB4247" i="1"/>
  <c r="T4247" i="1"/>
  <c r="Y4247" i="1" s="1"/>
  <c r="R4247" i="1"/>
  <c r="Q4247" i="1"/>
  <c r="S4247" i="1" s="1"/>
  <c r="J4247" i="1"/>
  <c r="H4247" i="1"/>
  <c r="G4247" i="1"/>
  <c r="I4247" i="1" s="1"/>
  <c r="AE55" i="1"/>
  <c r="AB55" i="1"/>
  <c r="T55" i="1"/>
  <c r="Y55" i="1" s="1"/>
  <c r="R55" i="1"/>
  <c r="Q55" i="1"/>
  <c r="S55" i="1" s="1"/>
  <c r="J55" i="1"/>
  <c r="L55" i="1" s="1"/>
  <c r="N55" i="1" s="1"/>
  <c r="H55" i="1"/>
  <c r="G55" i="1"/>
  <c r="I55" i="1" s="1"/>
  <c r="AE2733" i="1"/>
  <c r="AB2733" i="1"/>
  <c r="T2733" i="1"/>
  <c r="Y2733" i="1" s="1"/>
  <c r="R2733" i="1"/>
  <c r="Q2733" i="1"/>
  <c r="S2733" i="1" s="1"/>
  <c r="J2733" i="1"/>
  <c r="M2733" i="1" s="1"/>
  <c r="H2733" i="1"/>
  <c r="G2733" i="1"/>
  <c r="I2733" i="1" s="1"/>
  <c r="AE2182" i="1"/>
  <c r="AB2182" i="1"/>
  <c r="T2182" i="1"/>
  <c r="Y2182" i="1" s="1"/>
  <c r="R2182" i="1"/>
  <c r="Q2182" i="1"/>
  <c r="S2182" i="1" s="1"/>
  <c r="J2182" i="1"/>
  <c r="Z2182" i="1" s="1"/>
  <c r="H2182" i="1"/>
  <c r="G2182" i="1"/>
  <c r="I2182" i="1" s="1"/>
  <c r="AE3922" i="1"/>
  <c r="AB3922" i="1"/>
  <c r="T3922" i="1"/>
  <c r="Y3922" i="1" s="1"/>
  <c r="R3922" i="1"/>
  <c r="Q3922" i="1"/>
  <c r="S3922" i="1" s="1"/>
  <c r="J3922" i="1"/>
  <c r="Z3922" i="1" s="1"/>
  <c r="H3922" i="1"/>
  <c r="G3922" i="1"/>
  <c r="I3922" i="1" s="1"/>
  <c r="AE3877" i="1"/>
  <c r="AB3877" i="1"/>
  <c r="T3877" i="1"/>
  <c r="Y3877" i="1" s="1"/>
  <c r="R3877" i="1"/>
  <c r="Q3877" i="1"/>
  <c r="S3877" i="1" s="1"/>
  <c r="M3877" i="1"/>
  <c r="J3877" i="1"/>
  <c r="L3877" i="1" s="1"/>
  <c r="N3877" i="1" s="1"/>
  <c r="H3877" i="1"/>
  <c r="G3877" i="1"/>
  <c r="I3877" i="1" s="1"/>
  <c r="AE2119" i="1"/>
  <c r="AB2119" i="1"/>
  <c r="T2119" i="1"/>
  <c r="Y2119" i="1" s="1"/>
  <c r="R2119" i="1"/>
  <c r="Q2119" i="1"/>
  <c r="S2119" i="1" s="1"/>
  <c r="J2119" i="1"/>
  <c r="M2119" i="1" s="1"/>
  <c r="H2119" i="1"/>
  <c r="G2119" i="1"/>
  <c r="I2119" i="1" s="1"/>
  <c r="AE686" i="1"/>
  <c r="AB686" i="1"/>
  <c r="T686" i="1"/>
  <c r="Y686" i="1" s="1"/>
  <c r="R686" i="1"/>
  <c r="Q686" i="1"/>
  <c r="S686" i="1" s="1"/>
  <c r="J686" i="1"/>
  <c r="Z686" i="1" s="1"/>
  <c r="H686" i="1"/>
  <c r="G686" i="1"/>
  <c r="I686" i="1" s="1"/>
  <c r="AE3738" i="1"/>
  <c r="AB3738" i="1"/>
  <c r="T3738" i="1"/>
  <c r="Y3738" i="1" s="1"/>
  <c r="R3738" i="1"/>
  <c r="Q3738" i="1"/>
  <c r="S3738" i="1" s="1"/>
  <c r="J3738" i="1"/>
  <c r="Z3738" i="1" s="1"/>
  <c r="H3738" i="1"/>
  <c r="G3738" i="1"/>
  <c r="I3738" i="1" s="1"/>
  <c r="AE2550" i="1"/>
  <c r="AB2550" i="1"/>
  <c r="T2550" i="1"/>
  <c r="Y2550" i="1" s="1"/>
  <c r="R2550" i="1"/>
  <c r="Q2550" i="1"/>
  <c r="S2550" i="1" s="1"/>
  <c r="J2550" i="1"/>
  <c r="L2550" i="1" s="1"/>
  <c r="N2550" i="1" s="1"/>
  <c r="H2550" i="1"/>
  <c r="G2550" i="1"/>
  <c r="I2550" i="1" s="1"/>
  <c r="AE459" i="1"/>
  <c r="AB459" i="1"/>
  <c r="T459" i="1"/>
  <c r="Y459" i="1" s="1"/>
  <c r="R459" i="1"/>
  <c r="Q459" i="1"/>
  <c r="S459" i="1" s="1"/>
  <c r="J459" i="1"/>
  <c r="M459" i="1" s="1"/>
  <c r="H459" i="1"/>
  <c r="G459" i="1"/>
  <c r="I459" i="1" s="1"/>
  <c r="AE1129" i="1"/>
  <c r="AB1129" i="1"/>
  <c r="T1129" i="1"/>
  <c r="R1129" i="1"/>
  <c r="Q1129" i="1"/>
  <c r="S1129" i="1" s="1"/>
  <c r="J1129" i="1"/>
  <c r="Z1129" i="1" s="1"/>
  <c r="H1129" i="1"/>
  <c r="G1129" i="1"/>
  <c r="I1129" i="1" s="1"/>
  <c r="AE3942" i="1"/>
  <c r="AB3942" i="1"/>
  <c r="T3942" i="1"/>
  <c r="Y3942" i="1" s="1"/>
  <c r="R3942" i="1"/>
  <c r="Q3942" i="1"/>
  <c r="S3942" i="1" s="1"/>
  <c r="M3942" i="1"/>
  <c r="J3942" i="1"/>
  <c r="Z3942" i="1" s="1"/>
  <c r="H3942" i="1"/>
  <c r="G3942" i="1"/>
  <c r="I3942" i="1" s="1"/>
  <c r="AE3236" i="1"/>
  <c r="AB3236" i="1"/>
  <c r="T3236" i="1"/>
  <c r="Y3236" i="1" s="1"/>
  <c r="R3236" i="1"/>
  <c r="Q3236" i="1"/>
  <c r="S3236" i="1" s="1"/>
  <c r="J3236" i="1"/>
  <c r="L3236" i="1" s="1"/>
  <c r="N3236" i="1" s="1"/>
  <c r="H3236" i="1"/>
  <c r="G3236" i="1"/>
  <c r="I3236" i="1" s="1"/>
  <c r="AE2725" i="1"/>
  <c r="AB2725" i="1"/>
  <c r="T2725" i="1"/>
  <c r="Y2725" i="1" s="1"/>
  <c r="R2725" i="1"/>
  <c r="Q2725" i="1"/>
  <c r="S2725" i="1" s="1"/>
  <c r="J2725" i="1"/>
  <c r="M2725" i="1" s="1"/>
  <c r="H2725" i="1"/>
  <c r="G2725" i="1"/>
  <c r="I2725" i="1" s="1"/>
  <c r="AE2900" i="1"/>
  <c r="AB2900" i="1"/>
  <c r="T2900" i="1"/>
  <c r="Y2900" i="1" s="1"/>
  <c r="R2900" i="1"/>
  <c r="Q2900" i="1"/>
  <c r="S2900" i="1" s="1"/>
  <c r="J2900" i="1"/>
  <c r="Z2900" i="1" s="1"/>
  <c r="H2900" i="1"/>
  <c r="G2900" i="1"/>
  <c r="I2900" i="1" s="1"/>
  <c r="AE3737" i="1"/>
  <c r="AB3737" i="1"/>
  <c r="T3737" i="1"/>
  <c r="Y3737" i="1" s="1"/>
  <c r="R3737" i="1"/>
  <c r="Q3737" i="1"/>
  <c r="S3737" i="1" s="1"/>
  <c r="J3737" i="1"/>
  <c r="Z3737" i="1" s="1"/>
  <c r="H3737" i="1"/>
  <c r="G3737" i="1"/>
  <c r="I3737" i="1" s="1"/>
  <c r="AE2498" i="1"/>
  <c r="AB2498" i="1"/>
  <c r="T2498" i="1"/>
  <c r="Y2498" i="1" s="1"/>
  <c r="R2498" i="1"/>
  <c r="Q2498" i="1"/>
  <c r="S2498" i="1" s="1"/>
  <c r="J2498" i="1"/>
  <c r="H2498" i="1"/>
  <c r="G2498" i="1"/>
  <c r="I2498" i="1" s="1"/>
  <c r="AE458" i="1"/>
  <c r="AB458" i="1"/>
  <c r="T458" i="1"/>
  <c r="Y458" i="1" s="1"/>
  <c r="R458" i="1"/>
  <c r="Q458" i="1"/>
  <c r="S458" i="1" s="1"/>
  <c r="J458" i="1"/>
  <c r="M458" i="1" s="1"/>
  <c r="H458" i="1"/>
  <c r="G458" i="1"/>
  <c r="I458" i="1" s="1"/>
  <c r="AE1643" i="1"/>
  <c r="AB1643" i="1"/>
  <c r="T1643" i="1"/>
  <c r="R1643" i="1"/>
  <c r="Q1643" i="1"/>
  <c r="S1643" i="1" s="1"/>
  <c r="J1643" i="1"/>
  <c r="Z1643" i="1" s="1"/>
  <c r="H1643" i="1"/>
  <c r="G1643" i="1"/>
  <c r="I1643" i="1" s="1"/>
  <c r="AE339" i="1"/>
  <c r="AB339" i="1"/>
  <c r="T339" i="1"/>
  <c r="Y339" i="1" s="1"/>
  <c r="R339" i="1"/>
  <c r="Q339" i="1"/>
  <c r="S339" i="1" s="1"/>
  <c r="J339" i="1"/>
  <c r="Z339" i="1" s="1"/>
  <c r="H339" i="1"/>
  <c r="G339" i="1"/>
  <c r="I339" i="1" s="1"/>
  <c r="AE1128" i="1"/>
  <c r="AB1128" i="1"/>
  <c r="T1128" i="1"/>
  <c r="Y1128" i="1" s="1"/>
  <c r="R1128" i="1"/>
  <c r="Q1128" i="1"/>
  <c r="S1128" i="1" s="1"/>
  <c r="J1128" i="1"/>
  <c r="L1128" i="1" s="1"/>
  <c r="N1128" i="1" s="1"/>
  <c r="H1128" i="1"/>
  <c r="G1128" i="1"/>
  <c r="I1128" i="1" s="1"/>
  <c r="AE1943" i="1"/>
  <c r="AB1943" i="1"/>
  <c r="T1943" i="1"/>
  <c r="Y1943" i="1" s="1"/>
  <c r="R1943" i="1"/>
  <c r="Q1943" i="1"/>
  <c r="S1943" i="1" s="1"/>
  <c r="J1943" i="1"/>
  <c r="M1943" i="1" s="1"/>
  <c r="H1943" i="1"/>
  <c r="G1943" i="1"/>
  <c r="I1943" i="1" s="1"/>
  <c r="AE1822" i="1"/>
  <c r="AB1822" i="1"/>
  <c r="T1822" i="1"/>
  <c r="Y1822" i="1" s="1"/>
  <c r="R1822" i="1"/>
  <c r="Q1822" i="1"/>
  <c r="S1822" i="1" s="1"/>
  <c r="J1822" i="1"/>
  <c r="Z1822" i="1" s="1"/>
  <c r="H1822" i="1"/>
  <c r="G1822" i="1"/>
  <c r="I1822" i="1" s="1"/>
  <c r="AE2732" i="1"/>
  <c r="AB2732" i="1"/>
  <c r="T2732" i="1"/>
  <c r="Y2732" i="1" s="1"/>
  <c r="R2732" i="1"/>
  <c r="Q2732" i="1"/>
  <c r="S2732" i="1" s="1"/>
  <c r="J2732" i="1"/>
  <c r="Z2732" i="1" s="1"/>
  <c r="H2732" i="1"/>
  <c r="G2732" i="1"/>
  <c r="I2732" i="1" s="1"/>
  <c r="AE2731" i="1"/>
  <c r="AB2731" i="1"/>
  <c r="T2731" i="1"/>
  <c r="Y2731" i="1" s="1"/>
  <c r="R2731" i="1"/>
  <c r="Q2731" i="1"/>
  <c r="S2731" i="1" s="1"/>
  <c r="J2731" i="1"/>
  <c r="L2731" i="1" s="1"/>
  <c r="N2731" i="1" s="1"/>
  <c r="H2731" i="1"/>
  <c r="G2731" i="1"/>
  <c r="I2731" i="1" s="1"/>
  <c r="AE2026" i="1"/>
  <c r="AB2026" i="1"/>
  <c r="T2026" i="1"/>
  <c r="R2026" i="1"/>
  <c r="Q2026" i="1"/>
  <c r="S2026" i="1" s="1"/>
  <c r="J2026" i="1"/>
  <c r="M2026" i="1" s="1"/>
  <c r="H2026" i="1"/>
  <c r="G2026" i="1"/>
  <c r="I2026" i="1" s="1"/>
  <c r="AE1280" i="1"/>
  <c r="AB1280" i="1"/>
  <c r="T1280" i="1"/>
  <c r="Y1280" i="1" s="1"/>
  <c r="R1280" i="1"/>
  <c r="Q1280" i="1"/>
  <c r="S1280" i="1" s="1"/>
  <c r="J1280" i="1"/>
  <c r="Z1280" i="1" s="1"/>
  <c r="H1280" i="1"/>
  <c r="G1280" i="1"/>
  <c r="I1280" i="1" s="1"/>
  <c r="AE3235" i="1"/>
  <c r="AB3235" i="1"/>
  <c r="T3235" i="1"/>
  <c r="Y3235" i="1" s="1"/>
  <c r="R3235" i="1"/>
  <c r="Q3235" i="1"/>
  <c r="S3235" i="1" s="1"/>
  <c r="J3235" i="1"/>
  <c r="Z3235" i="1" s="1"/>
  <c r="H3235" i="1"/>
  <c r="G3235" i="1"/>
  <c r="I3235" i="1" s="1"/>
  <c r="AE4010" i="1"/>
  <c r="AB4010" i="1"/>
  <c r="T4010" i="1"/>
  <c r="Y4010" i="1" s="1"/>
  <c r="R4010" i="1"/>
  <c r="Q4010" i="1"/>
  <c r="S4010" i="1" s="1"/>
  <c r="J4010" i="1"/>
  <c r="L4010" i="1" s="1"/>
  <c r="N4010" i="1" s="1"/>
  <c r="H4010" i="1"/>
  <c r="G4010" i="1"/>
  <c r="I4010" i="1" s="1"/>
  <c r="AE893" i="1"/>
  <c r="AB893" i="1"/>
  <c r="T893" i="1"/>
  <c r="Y893" i="1" s="1"/>
  <c r="R893" i="1"/>
  <c r="Q893" i="1"/>
  <c r="S893" i="1" s="1"/>
  <c r="J893" i="1"/>
  <c r="M893" i="1" s="1"/>
  <c r="H893" i="1"/>
  <c r="G893" i="1"/>
  <c r="I893" i="1" s="1"/>
  <c r="AE2724" i="1"/>
  <c r="AB2724" i="1"/>
  <c r="T2724" i="1"/>
  <c r="Y2724" i="1" s="1"/>
  <c r="R2724" i="1"/>
  <c r="Q2724" i="1"/>
  <c r="S2724" i="1" s="1"/>
  <c r="J2724" i="1"/>
  <c r="Z2724" i="1" s="1"/>
  <c r="H2724" i="1"/>
  <c r="G2724" i="1"/>
  <c r="I2724" i="1" s="1"/>
  <c r="AE3482" i="1"/>
  <c r="AB3482" i="1"/>
  <c r="T3482" i="1"/>
  <c r="Y3482" i="1" s="1"/>
  <c r="R3482" i="1"/>
  <c r="Q3482" i="1"/>
  <c r="S3482" i="1" s="1"/>
  <c r="J3482" i="1"/>
  <c r="Z3482" i="1" s="1"/>
  <c r="H3482" i="1"/>
  <c r="G3482" i="1"/>
  <c r="I3482" i="1" s="1"/>
  <c r="AE1617" i="1"/>
  <c r="AB1617" i="1"/>
  <c r="T1617" i="1"/>
  <c r="Y1617" i="1" s="1"/>
  <c r="R1617" i="1"/>
  <c r="Q1617" i="1"/>
  <c r="S1617" i="1" s="1"/>
  <c r="J1617" i="1"/>
  <c r="L1617" i="1" s="1"/>
  <c r="N1617" i="1" s="1"/>
  <c r="H1617" i="1"/>
  <c r="G1617" i="1"/>
  <c r="I1617" i="1" s="1"/>
  <c r="AE512" i="1"/>
  <c r="AB512" i="1"/>
  <c r="T512" i="1"/>
  <c r="Y512" i="1" s="1"/>
  <c r="R512" i="1"/>
  <c r="Q512" i="1"/>
  <c r="S512" i="1" s="1"/>
  <c r="J512" i="1"/>
  <c r="M512" i="1" s="1"/>
  <c r="H512" i="1"/>
  <c r="G512" i="1"/>
  <c r="I512" i="1" s="1"/>
  <c r="AE1642" i="1"/>
  <c r="AB1642" i="1"/>
  <c r="T1642" i="1"/>
  <c r="Y1642" i="1" s="1"/>
  <c r="R1642" i="1"/>
  <c r="Q1642" i="1"/>
  <c r="S1642" i="1" s="1"/>
  <c r="J1642" i="1"/>
  <c r="Z1642" i="1" s="1"/>
  <c r="H1642" i="1"/>
  <c r="G1642" i="1"/>
  <c r="I1642" i="1" s="1"/>
  <c r="AE307" i="1"/>
  <c r="AB307" i="1"/>
  <c r="T307" i="1"/>
  <c r="Y307" i="1" s="1"/>
  <c r="R307" i="1"/>
  <c r="Q307" i="1"/>
  <c r="S307" i="1" s="1"/>
  <c r="J307" i="1"/>
  <c r="Z307" i="1" s="1"/>
  <c r="H307" i="1"/>
  <c r="G307" i="1"/>
  <c r="I307" i="1" s="1"/>
  <c r="AE338" i="1"/>
  <c r="AB338" i="1"/>
  <c r="T338" i="1"/>
  <c r="Y338" i="1" s="1"/>
  <c r="R338" i="1"/>
  <c r="Q338" i="1"/>
  <c r="S338" i="1" s="1"/>
  <c r="J338" i="1"/>
  <c r="L338" i="1" s="1"/>
  <c r="N338" i="1" s="1"/>
  <c r="H338" i="1"/>
  <c r="G338" i="1"/>
  <c r="I338" i="1" s="1"/>
  <c r="AE1912" i="1"/>
  <c r="AB1912" i="1"/>
  <c r="T1912" i="1"/>
  <c r="R1912" i="1"/>
  <c r="Q1912" i="1"/>
  <c r="S1912" i="1" s="1"/>
  <c r="J1912" i="1"/>
  <c r="M1912" i="1" s="1"/>
  <c r="H1912" i="1"/>
  <c r="G1912" i="1"/>
  <c r="I1912" i="1" s="1"/>
  <c r="AE1004" i="1"/>
  <c r="AB1004" i="1"/>
  <c r="T1004" i="1"/>
  <c r="Y1004" i="1" s="1"/>
  <c r="R1004" i="1"/>
  <c r="Q1004" i="1"/>
  <c r="S1004" i="1" s="1"/>
  <c r="J1004" i="1"/>
  <c r="Z1004" i="1" s="1"/>
  <c r="H1004" i="1"/>
  <c r="G1004" i="1"/>
  <c r="I1004" i="1" s="1"/>
  <c r="AE2961" i="1"/>
  <c r="AB2961" i="1"/>
  <c r="T2961" i="1"/>
  <c r="Y2961" i="1" s="1"/>
  <c r="R2961" i="1"/>
  <c r="Q2961" i="1"/>
  <c r="S2961" i="1" s="1"/>
  <c r="J2961" i="1"/>
  <c r="Z2961" i="1" s="1"/>
  <c r="H2961" i="1"/>
  <c r="G2961" i="1"/>
  <c r="I2961" i="1" s="1"/>
  <c r="AE4039" i="1"/>
  <c r="AB4039" i="1"/>
  <c r="T4039" i="1"/>
  <c r="Y4039" i="1" s="1"/>
  <c r="R4039" i="1"/>
  <c r="Q4039" i="1"/>
  <c r="S4039" i="1" s="1"/>
  <c r="J4039" i="1"/>
  <c r="L4039" i="1" s="1"/>
  <c r="N4039" i="1" s="1"/>
  <c r="H4039" i="1"/>
  <c r="G4039" i="1"/>
  <c r="I4039" i="1" s="1"/>
  <c r="AE2648" i="1"/>
  <c r="AB2648" i="1"/>
  <c r="T2648" i="1"/>
  <c r="Y2648" i="1" s="1"/>
  <c r="R2648" i="1"/>
  <c r="Q2648" i="1"/>
  <c r="S2648" i="1" s="1"/>
  <c r="J2648" i="1"/>
  <c r="M2648" i="1" s="1"/>
  <c r="H2648" i="1"/>
  <c r="G2648" i="1"/>
  <c r="I2648" i="1" s="1"/>
  <c r="AE2472" i="1"/>
  <c r="AB2472" i="1"/>
  <c r="T2472" i="1"/>
  <c r="Y2472" i="1" s="1"/>
  <c r="R2472" i="1"/>
  <c r="Q2472" i="1"/>
  <c r="S2472" i="1" s="1"/>
  <c r="J2472" i="1"/>
  <c r="Z2472" i="1" s="1"/>
  <c r="H2472" i="1"/>
  <c r="G2472" i="1"/>
  <c r="I2472" i="1" s="1"/>
  <c r="AE1423" i="1"/>
  <c r="AB1423" i="1"/>
  <c r="T1423" i="1"/>
  <c r="Y1423" i="1" s="1"/>
  <c r="R1423" i="1"/>
  <c r="Q1423" i="1"/>
  <c r="S1423" i="1" s="1"/>
  <c r="J1423" i="1"/>
  <c r="Z1423" i="1" s="1"/>
  <c r="H1423" i="1"/>
  <c r="G1423" i="1"/>
  <c r="I1423" i="1" s="1"/>
  <c r="AE4149" i="1"/>
  <c r="AB4149" i="1"/>
  <c r="T4149" i="1"/>
  <c r="Y4149" i="1" s="1"/>
  <c r="R4149" i="1"/>
  <c r="Q4149" i="1"/>
  <c r="S4149" i="1" s="1"/>
  <c r="J4149" i="1"/>
  <c r="L4149" i="1" s="1"/>
  <c r="N4149" i="1" s="1"/>
  <c r="H4149" i="1"/>
  <c r="G4149" i="1"/>
  <c r="I4149" i="1" s="1"/>
  <c r="AE306" i="1"/>
  <c r="AB306" i="1"/>
  <c r="T306" i="1"/>
  <c r="Y306" i="1" s="1"/>
  <c r="R306" i="1"/>
  <c r="Q306" i="1"/>
  <c r="S306" i="1" s="1"/>
  <c r="J306" i="1"/>
  <c r="M306" i="1" s="1"/>
  <c r="H306" i="1"/>
  <c r="G306" i="1"/>
  <c r="I306" i="1" s="1"/>
  <c r="AE848" i="1"/>
  <c r="AB848" i="1"/>
  <c r="T848" i="1"/>
  <c r="Y848" i="1" s="1"/>
  <c r="R848" i="1"/>
  <c r="Q848" i="1"/>
  <c r="S848" i="1" s="1"/>
  <c r="J848" i="1"/>
  <c r="Z848" i="1" s="1"/>
  <c r="H848" i="1"/>
  <c r="G848" i="1"/>
  <c r="I848" i="1" s="1"/>
  <c r="AE3479" i="1"/>
  <c r="AB3479" i="1"/>
  <c r="T3479" i="1"/>
  <c r="Y3479" i="1" s="1"/>
  <c r="R3479" i="1"/>
  <c r="Q3479" i="1"/>
  <c r="S3479" i="1" s="1"/>
  <c r="J3479" i="1"/>
  <c r="Z3479" i="1" s="1"/>
  <c r="H3479" i="1"/>
  <c r="G3479" i="1"/>
  <c r="I3479" i="1" s="1"/>
  <c r="AE1801" i="1"/>
  <c r="AB1801" i="1"/>
  <c r="T1801" i="1"/>
  <c r="Y1801" i="1" s="1"/>
  <c r="R1801" i="1"/>
  <c r="Q1801" i="1"/>
  <c r="S1801" i="1" s="1"/>
  <c r="J1801" i="1"/>
  <c r="L1801" i="1" s="1"/>
  <c r="N1801" i="1" s="1"/>
  <c r="H1801" i="1"/>
  <c r="G1801" i="1"/>
  <c r="I1801" i="1" s="1"/>
  <c r="AE3836" i="1"/>
  <c r="AB3836" i="1"/>
  <c r="T3836" i="1"/>
  <c r="Y3836" i="1" s="1"/>
  <c r="R3836" i="1"/>
  <c r="Q3836" i="1"/>
  <c r="S3836" i="1" s="1"/>
  <c r="J3836" i="1"/>
  <c r="M3836" i="1" s="1"/>
  <c r="H3836" i="1"/>
  <c r="G3836" i="1"/>
  <c r="I3836" i="1" s="1"/>
  <c r="AE2118" i="1"/>
  <c r="AB2118" i="1"/>
  <c r="V2118" i="1"/>
  <c r="X2118" i="1" s="1"/>
  <c r="T2118" i="1"/>
  <c r="Y2118" i="1" s="1"/>
  <c r="R2118" i="1"/>
  <c r="Q2118" i="1"/>
  <c r="S2118" i="1" s="1"/>
  <c r="J2118" i="1"/>
  <c r="Z2118" i="1" s="1"/>
  <c r="H2118" i="1"/>
  <c r="G2118" i="1"/>
  <c r="I2118" i="1" s="1"/>
  <c r="AE1214" i="1"/>
  <c r="AB1214" i="1"/>
  <c r="T1214" i="1"/>
  <c r="Y1214" i="1" s="1"/>
  <c r="R1214" i="1"/>
  <c r="Q1214" i="1"/>
  <c r="S1214" i="1" s="1"/>
  <c r="J1214" i="1"/>
  <c r="Z1214" i="1" s="1"/>
  <c r="H1214" i="1"/>
  <c r="G1214" i="1"/>
  <c r="I1214" i="1" s="1"/>
  <c r="AE2757" i="1"/>
  <c r="AB2757" i="1"/>
  <c r="T2757" i="1"/>
  <c r="Y2757" i="1" s="1"/>
  <c r="R2757" i="1"/>
  <c r="Q2757" i="1"/>
  <c r="S2757" i="1" s="1"/>
  <c r="J2757" i="1"/>
  <c r="L2757" i="1" s="1"/>
  <c r="N2757" i="1" s="1"/>
  <c r="H2757" i="1"/>
  <c r="G2757" i="1"/>
  <c r="I2757" i="1" s="1"/>
  <c r="AE3481" i="1"/>
  <c r="AB3481" i="1"/>
  <c r="T3481" i="1"/>
  <c r="Y3481" i="1" s="1"/>
  <c r="R3481" i="1"/>
  <c r="Q3481" i="1"/>
  <c r="S3481" i="1" s="1"/>
  <c r="J3481" i="1"/>
  <c r="M3481" i="1" s="1"/>
  <c r="H3481" i="1"/>
  <c r="G3481" i="1"/>
  <c r="I3481" i="1" s="1"/>
  <c r="AE3867" i="1"/>
  <c r="AB3867" i="1"/>
  <c r="T3867" i="1"/>
  <c r="Y3867" i="1" s="1"/>
  <c r="R3867" i="1"/>
  <c r="Q3867" i="1"/>
  <c r="S3867" i="1" s="1"/>
  <c r="J3867" i="1"/>
  <c r="Z3867" i="1" s="1"/>
  <c r="H3867" i="1"/>
  <c r="G3867" i="1"/>
  <c r="I3867" i="1" s="1"/>
  <c r="AE3332" i="1"/>
  <c r="AB3332" i="1"/>
  <c r="T3332" i="1"/>
  <c r="Y3332" i="1" s="1"/>
  <c r="R3332" i="1"/>
  <c r="Q3332" i="1"/>
  <c r="S3332" i="1" s="1"/>
  <c r="J3332" i="1"/>
  <c r="Z3332" i="1" s="1"/>
  <c r="H3332" i="1"/>
  <c r="G3332" i="1"/>
  <c r="I3332" i="1" s="1"/>
  <c r="AE777" i="1"/>
  <c r="AB777" i="1"/>
  <c r="T777" i="1"/>
  <c r="Y777" i="1" s="1"/>
  <c r="R777" i="1"/>
  <c r="Q777" i="1"/>
  <c r="S777" i="1" s="1"/>
  <c r="J777" i="1"/>
  <c r="L777" i="1" s="1"/>
  <c r="N777" i="1" s="1"/>
  <c r="H777" i="1"/>
  <c r="G777" i="1"/>
  <c r="I777" i="1" s="1"/>
  <c r="AE2760" i="1"/>
  <c r="AB2760" i="1"/>
  <c r="T2760" i="1"/>
  <c r="Y2760" i="1" s="1"/>
  <c r="R2760" i="1"/>
  <c r="Q2760" i="1"/>
  <c r="S2760" i="1" s="1"/>
  <c r="J2760" i="1"/>
  <c r="M2760" i="1" s="1"/>
  <c r="H2760" i="1"/>
  <c r="G2760" i="1"/>
  <c r="I2760" i="1" s="1"/>
  <c r="AE4038" i="1"/>
  <c r="AB4038" i="1"/>
  <c r="T4038" i="1"/>
  <c r="Y4038" i="1" s="1"/>
  <c r="R4038" i="1"/>
  <c r="Q4038" i="1"/>
  <c r="S4038" i="1" s="1"/>
  <c r="M4038" i="1"/>
  <c r="J4038" i="1"/>
  <c r="Z4038" i="1" s="1"/>
  <c r="H4038" i="1"/>
  <c r="G4038" i="1"/>
  <c r="I4038" i="1" s="1"/>
  <c r="AE3069" i="1"/>
  <c r="AB3069" i="1"/>
  <c r="T3069" i="1"/>
  <c r="Y3069" i="1" s="1"/>
  <c r="R3069" i="1"/>
  <c r="Q3069" i="1"/>
  <c r="S3069" i="1" s="1"/>
  <c r="J3069" i="1"/>
  <c r="M3069" i="1" s="1"/>
  <c r="H3069" i="1"/>
  <c r="G3069" i="1"/>
  <c r="I3069" i="1" s="1"/>
  <c r="AE3068" i="1"/>
  <c r="AB3068" i="1"/>
  <c r="T3068" i="1"/>
  <c r="Y3068" i="1" s="1"/>
  <c r="R3068" i="1"/>
  <c r="Q3068" i="1"/>
  <c r="S3068" i="1" s="1"/>
  <c r="J3068" i="1"/>
  <c r="Z3068" i="1" s="1"/>
  <c r="H3068" i="1"/>
  <c r="G3068" i="1"/>
  <c r="I3068" i="1" s="1"/>
  <c r="AE1304" i="1"/>
  <c r="AB1304" i="1"/>
  <c r="T1304" i="1"/>
  <c r="Y1304" i="1" s="1"/>
  <c r="R1304" i="1"/>
  <c r="Q1304" i="1"/>
  <c r="S1304" i="1" s="1"/>
  <c r="J1304" i="1"/>
  <c r="M1304" i="1" s="1"/>
  <c r="H1304" i="1"/>
  <c r="G1304" i="1"/>
  <c r="I1304" i="1" s="1"/>
  <c r="AE3564" i="1"/>
  <c r="AB3564" i="1"/>
  <c r="T3564" i="1"/>
  <c r="Y3564" i="1" s="1"/>
  <c r="R3564" i="1"/>
  <c r="Q3564" i="1"/>
  <c r="S3564" i="1" s="1"/>
  <c r="J3564" i="1"/>
  <c r="L3564" i="1" s="1"/>
  <c r="N3564" i="1" s="1"/>
  <c r="H3564" i="1"/>
  <c r="G3564" i="1"/>
  <c r="I3564" i="1" s="1"/>
  <c r="AE789" i="1"/>
  <c r="AB789" i="1"/>
  <c r="T789" i="1"/>
  <c r="Y789" i="1" s="1"/>
  <c r="R789" i="1"/>
  <c r="Q789" i="1"/>
  <c r="S789" i="1" s="1"/>
  <c r="J789" i="1"/>
  <c r="M789" i="1" s="1"/>
  <c r="H789" i="1"/>
  <c r="G789" i="1"/>
  <c r="I789" i="1" s="1"/>
  <c r="AE1547" i="1"/>
  <c r="AB1547" i="1"/>
  <c r="T1547" i="1"/>
  <c r="Y1547" i="1" s="1"/>
  <c r="R1547" i="1"/>
  <c r="Q1547" i="1"/>
  <c r="S1547" i="1" s="1"/>
  <c r="J1547" i="1"/>
  <c r="Z1547" i="1" s="1"/>
  <c r="H1547" i="1"/>
  <c r="G1547" i="1"/>
  <c r="I1547" i="1" s="1"/>
  <c r="AE1319" i="1"/>
  <c r="AB1319" i="1"/>
  <c r="T1319" i="1"/>
  <c r="Y1319" i="1" s="1"/>
  <c r="R1319" i="1"/>
  <c r="Q1319" i="1"/>
  <c r="S1319" i="1" s="1"/>
  <c r="J1319" i="1"/>
  <c r="M1319" i="1" s="1"/>
  <c r="H1319" i="1"/>
  <c r="G1319" i="1"/>
  <c r="I1319" i="1" s="1"/>
  <c r="AE859" i="1"/>
  <c r="AB859" i="1"/>
  <c r="T859" i="1"/>
  <c r="Y859" i="1" s="1"/>
  <c r="R859" i="1"/>
  <c r="Q859" i="1"/>
  <c r="S859" i="1" s="1"/>
  <c r="J859" i="1"/>
  <c r="L859" i="1" s="1"/>
  <c r="N859" i="1" s="1"/>
  <c r="H859" i="1"/>
  <c r="G859" i="1"/>
  <c r="I859" i="1" s="1"/>
  <c r="AE2730" i="1"/>
  <c r="AB2730" i="1"/>
  <c r="T2730" i="1"/>
  <c r="Y2730" i="1" s="1"/>
  <c r="R2730" i="1"/>
  <c r="Q2730" i="1"/>
  <c r="S2730" i="1" s="1"/>
  <c r="J2730" i="1"/>
  <c r="M2730" i="1" s="1"/>
  <c r="H2730" i="1"/>
  <c r="G2730" i="1"/>
  <c r="I2730" i="1" s="1"/>
  <c r="AE2729" i="1"/>
  <c r="AB2729" i="1"/>
  <c r="T2729" i="1"/>
  <c r="Y2729" i="1" s="1"/>
  <c r="R2729" i="1"/>
  <c r="Q2729" i="1"/>
  <c r="S2729" i="1" s="1"/>
  <c r="J2729" i="1"/>
  <c r="Z2729" i="1" s="1"/>
  <c r="H2729" i="1"/>
  <c r="G2729" i="1"/>
  <c r="I2729" i="1" s="1"/>
  <c r="AE1510" i="1"/>
  <c r="AB1510" i="1"/>
  <c r="T1510" i="1"/>
  <c r="Y1510" i="1" s="1"/>
  <c r="R1510" i="1"/>
  <c r="Q1510" i="1"/>
  <c r="S1510" i="1" s="1"/>
  <c r="J1510" i="1"/>
  <c r="Z1510" i="1" s="1"/>
  <c r="H1510" i="1"/>
  <c r="G1510" i="1"/>
  <c r="I1510" i="1" s="1"/>
  <c r="AE4009" i="1"/>
  <c r="AB4009" i="1"/>
  <c r="T4009" i="1"/>
  <c r="R4009" i="1"/>
  <c r="Q4009" i="1"/>
  <c r="S4009" i="1" s="1"/>
  <c r="J4009" i="1"/>
  <c r="M4009" i="1" s="1"/>
  <c r="H4009" i="1"/>
  <c r="G4009" i="1"/>
  <c r="I4009" i="1" s="1"/>
  <c r="AE1891" i="1"/>
  <c r="AB1891" i="1"/>
  <c r="T1891" i="1"/>
  <c r="R1891" i="1"/>
  <c r="Q1891" i="1"/>
  <c r="S1891" i="1" s="1"/>
  <c r="J1891" i="1"/>
  <c r="M1891" i="1" s="1"/>
  <c r="H1891" i="1"/>
  <c r="G1891" i="1"/>
  <c r="I1891" i="1" s="1"/>
  <c r="AE1938" i="1"/>
  <c r="AB1938" i="1"/>
  <c r="T1938" i="1"/>
  <c r="R1938" i="1"/>
  <c r="Q1938" i="1"/>
  <c r="S1938" i="1" s="1"/>
  <c r="J1938" i="1"/>
  <c r="M1938" i="1" s="1"/>
  <c r="H1938" i="1"/>
  <c r="G1938" i="1"/>
  <c r="I1938" i="1" s="1"/>
  <c r="AE2915" i="1"/>
  <c r="AB2915" i="1"/>
  <c r="W2915" i="1"/>
  <c r="T2915" i="1"/>
  <c r="Y2915" i="1" s="1"/>
  <c r="R2915" i="1"/>
  <c r="Q2915" i="1"/>
  <c r="S2915" i="1" s="1"/>
  <c r="J2915" i="1"/>
  <c r="M2915" i="1" s="1"/>
  <c r="H2915" i="1"/>
  <c r="G2915" i="1"/>
  <c r="I2915" i="1" s="1"/>
  <c r="AE2522" i="1"/>
  <c r="AB2522" i="1"/>
  <c r="T2522" i="1"/>
  <c r="Y2522" i="1" s="1"/>
  <c r="R2522" i="1"/>
  <c r="Q2522" i="1"/>
  <c r="S2522" i="1" s="1"/>
  <c r="J2522" i="1"/>
  <c r="M2522" i="1" s="1"/>
  <c r="H2522" i="1"/>
  <c r="G2522" i="1"/>
  <c r="I2522" i="1" s="1"/>
  <c r="AE3331" i="1"/>
  <c r="AB3331" i="1"/>
  <c r="T3331" i="1"/>
  <c r="R3331" i="1"/>
  <c r="Q3331" i="1"/>
  <c r="S3331" i="1" s="1"/>
  <c r="J3331" i="1"/>
  <c r="Z3331" i="1" s="1"/>
  <c r="H3331" i="1"/>
  <c r="G3331" i="1"/>
  <c r="I3331" i="1" s="1"/>
  <c r="AE1515" i="1"/>
  <c r="AB1515" i="1"/>
  <c r="T1515" i="1"/>
  <c r="Y1515" i="1" s="1"/>
  <c r="R1515" i="1"/>
  <c r="Q1515" i="1"/>
  <c r="S1515" i="1" s="1"/>
  <c r="J1515" i="1"/>
  <c r="Z1515" i="1" s="1"/>
  <c r="H1515" i="1"/>
  <c r="G1515" i="1"/>
  <c r="I1515" i="1" s="1"/>
  <c r="AE305" i="1"/>
  <c r="AB305" i="1"/>
  <c r="T305" i="1"/>
  <c r="Y305" i="1" s="1"/>
  <c r="R305" i="1"/>
  <c r="Q305" i="1"/>
  <c r="S305" i="1" s="1"/>
  <c r="J305" i="1"/>
  <c r="H305" i="1"/>
  <c r="G305" i="1"/>
  <c r="I305" i="1" s="1"/>
  <c r="AE337" i="1"/>
  <c r="AB337" i="1"/>
  <c r="T337" i="1"/>
  <c r="Y337" i="1" s="1"/>
  <c r="R337" i="1"/>
  <c r="Q337" i="1"/>
  <c r="S337" i="1" s="1"/>
  <c r="J337" i="1"/>
  <c r="Z337" i="1" s="1"/>
  <c r="H337" i="1"/>
  <c r="G337" i="1"/>
  <c r="I337" i="1" s="1"/>
  <c r="AE1339" i="1"/>
  <c r="AB1339" i="1"/>
  <c r="T1339" i="1"/>
  <c r="Y1339" i="1" s="1"/>
  <c r="R1339" i="1"/>
  <c r="Q1339" i="1"/>
  <c r="S1339" i="1" s="1"/>
  <c r="J1339" i="1"/>
  <c r="Z1339" i="1" s="1"/>
  <c r="H1339" i="1"/>
  <c r="G1339" i="1"/>
  <c r="I1339" i="1" s="1"/>
  <c r="AE3535" i="1"/>
  <c r="AB3535" i="1"/>
  <c r="T3535" i="1"/>
  <c r="R3535" i="1"/>
  <c r="Q3535" i="1"/>
  <c r="S3535" i="1" s="1"/>
  <c r="J3535" i="1"/>
  <c r="M3535" i="1" s="1"/>
  <c r="H3535" i="1"/>
  <c r="G3535" i="1"/>
  <c r="I3535" i="1" s="1"/>
  <c r="AE2452" i="1"/>
  <c r="AB2452" i="1"/>
  <c r="T2452" i="1"/>
  <c r="Y2452" i="1" s="1"/>
  <c r="R2452" i="1"/>
  <c r="Q2452" i="1"/>
  <c r="S2452" i="1" s="1"/>
  <c r="J2452" i="1"/>
  <c r="Z2452" i="1" s="1"/>
  <c r="H2452" i="1"/>
  <c r="G2452" i="1"/>
  <c r="I2452" i="1" s="1"/>
  <c r="AE1003" i="1"/>
  <c r="AB1003" i="1"/>
  <c r="T1003" i="1"/>
  <c r="Y1003" i="1" s="1"/>
  <c r="R1003" i="1"/>
  <c r="Q1003" i="1"/>
  <c r="S1003" i="1" s="1"/>
  <c r="J1003" i="1"/>
  <c r="Z1003" i="1" s="1"/>
  <c r="H1003" i="1"/>
  <c r="G1003" i="1"/>
  <c r="I1003" i="1" s="1"/>
  <c r="AE3921" i="1"/>
  <c r="AB3921" i="1"/>
  <c r="T3921" i="1"/>
  <c r="Y3921" i="1" s="1"/>
  <c r="R3921" i="1"/>
  <c r="Q3921" i="1"/>
  <c r="S3921" i="1" s="1"/>
  <c r="M3921" i="1"/>
  <c r="J3921" i="1"/>
  <c r="L3921" i="1" s="1"/>
  <c r="N3921" i="1" s="1"/>
  <c r="H3921" i="1"/>
  <c r="G3921" i="1"/>
  <c r="I3921" i="1" s="1"/>
  <c r="AE2398" i="1"/>
  <c r="AB2398" i="1"/>
  <c r="T2398" i="1"/>
  <c r="Y2398" i="1" s="1"/>
  <c r="R2398" i="1"/>
  <c r="Q2398" i="1"/>
  <c r="S2398" i="1" s="1"/>
  <c r="J2398" i="1"/>
  <c r="M2398" i="1" s="1"/>
  <c r="H2398" i="1"/>
  <c r="G2398" i="1"/>
  <c r="I2398" i="1" s="1"/>
  <c r="AE1544" i="1"/>
  <c r="AB1544" i="1"/>
  <c r="T1544" i="1"/>
  <c r="R1544" i="1"/>
  <c r="Q1544" i="1"/>
  <c r="S1544" i="1" s="1"/>
  <c r="J1544" i="1"/>
  <c r="Z1544" i="1" s="1"/>
  <c r="H1544" i="1"/>
  <c r="G1544" i="1"/>
  <c r="I1544" i="1" s="1"/>
  <c r="AE88" i="1"/>
  <c r="AB88" i="1"/>
  <c r="T88" i="1"/>
  <c r="Y88" i="1" s="1"/>
  <c r="R88" i="1"/>
  <c r="Q88" i="1"/>
  <c r="S88" i="1" s="1"/>
  <c r="J88" i="1"/>
  <c r="Z88" i="1" s="1"/>
  <c r="H88" i="1"/>
  <c r="G88" i="1"/>
  <c r="I88" i="1" s="1"/>
  <c r="AE2583" i="1"/>
  <c r="AB2583" i="1"/>
  <c r="T2583" i="1"/>
  <c r="Y2583" i="1" s="1"/>
  <c r="R2583" i="1"/>
  <c r="Q2583" i="1"/>
  <c r="S2583" i="1" s="1"/>
  <c r="J2583" i="1"/>
  <c r="L2583" i="1" s="1"/>
  <c r="N2583" i="1" s="1"/>
  <c r="H2583" i="1"/>
  <c r="G2583" i="1"/>
  <c r="I2583" i="1" s="1"/>
  <c r="AE3234" i="1"/>
  <c r="AB3234" i="1"/>
  <c r="V3234" i="1"/>
  <c r="X3234" i="1" s="1"/>
  <c r="T3234" i="1"/>
  <c r="R3234" i="1"/>
  <c r="Q3234" i="1"/>
  <c r="S3234" i="1" s="1"/>
  <c r="J3234" i="1"/>
  <c r="H3234" i="1"/>
  <c r="G3234" i="1"/>
  <c r="I3234" i="1" s="1"/>
  <c r="AE1110" i="1"/>
  <c r="AB1110" i="1"/>
  <c r="T1110" i="1"/>
  <c r="R1110" i="1"/>
  <c r="Q1110" i="1"/>
  <c r="S1110" i="1" s="1"/>
  <c r="J1110" i="1"/>
  <c r="Z1110" i="1" s="1"/>
  <c r="H1110" i="1"/>
  <c r="G1110" i="1"/>
  <c r="I1110" i="1" s="1"/>
  <c r="AE892" i="1"/>
  <c r="AB892" i="1"/>
  <c r="T892" i="1"/>
  <c r="Y892" i="1" s="1"/>
  <c r="R892" i="1"/>
  <c r="Q892" i="1"/>
  <c r="S892" i="1" s="1"/>
  <c r="J892" i="1"/>
  <c r="Z892" i="1" s="1"/>
  <c r="H892" i="1"/>
  <c r="G892" i="1"/>
  <c r="I892" i="1" s="1"/>
  <c r="AE2671" i="1"/>
  <c r="AB2671" i="1"/>
  <c r="T2671" i="1"/>
  <c r="Y2671" i="1" s="1"/>
  <c r="R2671" i="1"/>
  <c r="Q2671" i="1"/>
  <c r="S2671" i="1" s="1"/>
  <c r="J2671" i="1"/>
  <c r="L2671" i="1" s="1"/>
  <c r="N2671" i="1" s="1"/>
  <c r="H2671" i="1"/>
  <c r="G2671" i="1"/>
  <c r="I2671" i="1" s="1"/>
  <c r="AE1890" i="1"/>
  <c r="AB1890" i="1"/>
  <c r="T1890" i="1"/>
  <c r="Y1890" i="1" s="1"/>
  <c r="R1890" i="1"/>
  <c r="Q1890" i="1"/>
  <c r="S1890" i="1" s="1"/>
  <c r="J1890" i="1"/>
  <c r="M1890" i="1" s="1"/>
  <c r="H1890" i="1"/>
  <c r="G1890" i="1"/>
  <c r="I1890" i="1" s="1"/>
  <c r="AE3050" i="1"/>
  <c r="AB3050" i="1"/>
  <c r="T3050" i="1"/>
  <c r="S3050" i="1"/>
  <c r="R3050" i="1"/>
  <c r="Q3050" i="1"/>
  <c r="J3050" i="1"/>
  <c r="Z3050" i="1" s="1"/>
  <c r="H3050" i="1"/>
  <c r="G3050" i="1"/>
  <c r="I3050" i="1" s="1"/>
  <c r="AE3514" i="1"/>
  <c r="AB3514" i="1"/>
  <c r="T3514" i="1"/>
  <c r="Y3514" i="1" s="1"/>
  <c r="R3514" i="1"/>
  <c r="Q3514" i="1"/>
  <c r="S3514" i="1" s="1"/>
  <c r="J3514" i="1"/>
  <c r="Z3514" i="1" s="1"/>
  <c r="H3514" i="1"/>
  <c r="G3514" i="1"/>
  <c r="I3514" i="1" s="1"/>
  <c r="AE2497" i="1"/>
  <c r="AB2497" i="1"/>
  <c r="T2497" i="1"/>
  <c r="Y2497" i="1" s="1"/>
  <c r="R2497" i="1"/>
  <c r="Q2497" i="1"/>
  <c r="S2497" i="1" s="1"/>
  <c r="J2497" i="1"/>
  <c r="L2497" i="1" s="1"/>
  <c r="N2497" i="1" s="1"/>
  <c r="H2497" i="1"/>
  <c r="G2497" i="1"/>
  <c r="I2497" i="1" s="1"/>
  <c r="AE2471" i="1"/>
  <c r="AB2471" i="1"/>
  <c r="T2471" i="1"/>
  <c r="Y2471" i="1" s="1"/>
  <c r="R2471" i="1"/>
  <c r="Q2471" i="1"/>
  <c r="S2471" i="1" s="1"/>
  <c r="J2471" i="1"/>
  <c r="H2471" i="1"/>
  <c r="G2471" i="1"/>
  <c r="I2471" i="1" s="1"/>
  <c r="AE2102" i="1"/>
  <c r="AB2102" i="1"/>
  <c r="T2102" i="1"/>
  <c r="R2102" i="1"/>
  <c r="Q2102" i="1"/>
  <c r="S2102" i="1" s="1"/>
  <c r="J2102" i="1"/>
  <c r="Z2102" i="1" s="1"/>
  <c r="H2102" i="1"/>
  <c r="G2102" i="1"/>
  <c r="I2102" i="1" s="1"/>
  <c r="AE511" i="1"/>
  <c r="AB511" i="1"/>
  <c r="T511" i="1"/>
  <c r="Y511" i="1" s="1"/>
  <c r="R511" i="1"/>
  <c r="Q511" i="1"/>
  <c r="S511" i="1" s="1"/>
  <c r="J511" i="1"/>
  <c r="H511" i="1"/>
  <c r="G511" i="1"/>
  <c r="I511" i="1" s="1"/>
  <c r="AE1641" i="1"/>
  <c r="AB1641" i="1"/>
  <c r="T1641" i="1"/>
  <c r="Y1641" i="1" s="1"/>
  <c r="R1641" i="1"/>
  <c r="Q1641" i="1"/>
  <c r="S1641" i="1" s="1"/>
  <c r="J1641" i="1"/>
  <c r="H1641" i="1"/>
  <c r="G1641" i="1"/>
  <c r="I1641" i="1" s="1"/>
  <c r="AE2451" i="1"/>
  <c r="AB2451" i="1"/>
  <c r="T2451" i="1"/>
  <c r="Y2451" i="1" s="1"/>
  <c r="R2451" i="1"/>
  <c r="Q2451" i="1"/>
  <c r="S2451" i="1" s="1"/>
  <c r="J2451" i="1"/>
  <c r="M2451" i="1" s="1"/>
  <c r="H2451" i="1"/>
  <c r="G2451" i="1"/>
  <c r="I2451" i="1" s="1"/>
  <c r="AE1911" i="1"/>
  <c r="AB1911" i="1"/>
  <c r="W1911" i="1"/>
  <c r="T1911" i="1"/>
  <c r="Y1911" i="1" s="1"/>
  <c r="R1911" i="1"/>
  <c r="Q1911" i="1"/>
  <c r="S1911" i="1" s="1"/>
  <c r="J1911" i="1"/>
  <c r="Z1911" i="1" s="1"/>
  <c r="H1911" i="1"/>
  <c r="G1911" i="1"/>
  <c r="I1911" i="1" s="1"/>
  <c r="AE1019" i="1"/>
  <c r="AB1019" i="1"/>
  <c r="T1019" i="1"/>
  <c r="Y1019" i="1" s="1"/>
  <c r="R1019" i="1"/>
  <c r="Q1019" i="1"/>
  <c r="S1019" i="1" s="1"/>
  <c r="J1019" i="1"/>
  <c r="Z1019" i="1" s="1"/>
  <c r="H1019" i="1"/>
  <c r="G1019" i="1"/>
  <c r="I1019" i="1" s="1"/>
  <c r="AE2582" i="1"/>
  <c r="AB2582" i="1"/>
  <c r="T2582" i="1"/>
  <c r="Y2582" i="1" s="1"/>
  <c r="R2582" i="1"/>
  <c r="Q2582" i="1"/>
  <c r="S2582" i="1" s="1"/>
  <c r="J2582" i="1"/>
  <c r="L2582" i="1" s="1"/>
  <c r="N2582" i="1" s="1"/>
  <c r="H2582" i="1"/>
  <c r="G2582" i="1"/>
  <c r="I2582" i="1" s="1"/>
  <c r="AE2581" i="1"/>
  <c r="AB2581" i="1"/>
  <c r="T2581" i="1"/>
  <c r="R2581" i="1"/>
  <c r="Q2581" i="1"/>
  <c r="S2581" i="1" s="1"/>
  <c r="J2581" i="1"/>
  <c r="H2581" i="1"/>
  <c r="G2581" i="1"/>
  <c r="I2581" i="1" s="1"/>
  <c r="AE2728" i="1"/>
  <c r="AB2728" i="1"/>
  <c r="T2728" i="1"/>
  <c r="R2728" i="1"/>
  <c r="Q2728" i="1"/>
  <c r="S2728" i="1" s="1"/>
  <c r="J2728" i="1"/>
  <c r="Z2728" i="1" s="1"/>
  <c r="H2728" i="1"/>
  <c r="G2728" i="1"/>
  <c r="I2728" i="1" s="1"/>
  <c r="AE4207" i="1"/>
  <c r="AB4207" i="1"/>
  <c r="T4207" i="1"/>
  <c r="Y4207" i="1" s="1"/>
  <c r="R4207" i="1"/>
  <c r="Q4207" i="1"/>
  <c r="S4207" i="1" s="1"/>
  <c r="J4207" i="1"/>
  <c r="Z4207" i="1" s="1"/>
  <c r="H4207" i="1"/>
  <c r="G4207" i="1"/>
  <c r="I4207" i="1" s="1"/>
  <c r="AE3993" i="1"/>
  <c r="AB3993" i="1"/>
  <c r="T3993" i="1"/>
  <c r="Y3993" i="1" s="1"/>
  <c r="R3993" i="1"/>
  <c r="Q3993" i="1"/>
  <c r="S3993" i="1" s="1"/>
  <c r="J3993" i="1"/>
  <c r="L3993" i="1" s="1"/>
  <c r="N3993" i="1" s="1"/>
  <c r="H3993" i="1"/>
  <c r="G3993" i="1"/>
  <c r="I3993" i="1" s="1"/>
  <c r="AE3992" i="1"/>
  <c r="AB3992" i="1"/>
  <c r="T3992" i="1"/>
  <c r="Y3992" i="1" s="1"/>
  <c r="R3992" i="1"/>
  <c r="Q3992" i="1"/>
  <c r="S3992" i="1" s="1"/>
  <c r="M3992" i="1"/>
  <c r="J3992" i="1"/>
  <c r="L3992" i="1" s="1"/>
  <c r="N3992" i="1" s="1"/>
  <c r="H3992" i="1"/>
  <c r="G3992" i="1"/>
  <c r="I3992" i="1" s="1"/>
  <c r="AE1012" i="1"/>
  <c r="AB1012" i="1"/>
  <c r="T1012" i="1"/>
  <c r="Y1012" i="1" s="1"/>
  <c r="R1012" i="1"/>
  <c r="Q1012" i="1"/>
  <c r="S1012" i="1" s="1"/>
  <c r="J1012" i="1"/>
  <c r="Z1012" i="1" s="1"/>
  <c r="H1012" i="1"/>
  <c r="G1012" i="1"/>
  <c r="I1012" i="1" s="1"/>
  <c r="AE1790" i="1"/>
  <c r="AB1790" i="1"/>
  <c r="T1790" i="1"/>
  <c r="Y1790" i="1" s="1"/>
  <c r="R1790" i="1"/>
  <c r="Q1790" i="1"/>
  <c r="S1790" i="1" s="1"/>
  <c r="J1790" i="1"/>
  <c r="H1790" i="1"/>
  <c r="G1790" i="1"/>
  <c r="I1790" i="1" s="1"/>
  <c r="AE4069" i="1"/>
  <c r="AB4069" i="1"/>
  <c r="T4069" i="1"/>
  <c r="Y4069" i="1" s="1"/>
  <c r="R4069" i="1"/>
  <c r="Q4069" i="1"/>
  <c r="S4069" i="1" s="1"/>
  <c r="M4069" i="1"/>
  <c r="J4069" i="1"/>
  <c r="H4069" i="1"/>
  <c r="G4069" i="1"/>
  <c r="I4069" i="1" s="1"/>
  <c r="AE2914" i="1"/>
  <c r="AB2914" i="1"/>
  <c r="T2914" i="1"/>
  <c r="Y2914" i="1" s="1"/>
  <c r="R2914" i="1"/>
  <c r="Q2914" i="1"/>
  <c r="S2914" i="1" s="1"/>
  <c r="J2914" i="1"/>
  <c r="M2914" i="1" s="1"/>
  <c r="H2914" i="1"/>
  <c r="G2914" i="1"/>
  <c r="I2914" i="1" s="1"/>
  <c r="AE1616" i="1"/>
  <c r="AB1616" i="1"/>
  <c r="T1616" i="1"/>
  <c r="Y1616" i="1" s="1"/>
  <c r="R1616" i="1"/>
  <c r="Q1616" i="1"/>
  <c r="S1616" i="1" s="1"/>
  <c r="J1616" i="1"/>
  <c r="Z1616" i="1" s="1"/>
  <c r="H1616" i="1"/>
  <c r="G1616" i="1"/>
  <c r="I1616" i="1" s="1"/>
  <c r="AE3380" i="1"/>
  <c r="AB3380" i="1"/>
  <c r="T3380" i="1"/>
  <c r="Y3380" i="1" s="1"/>
  <c r="R3380" i="1"/>
  <c r="Q3380" i="1"/>
  <c r="S3380" i="1" s="1"/>
  <c r="J3380" i="1"/>
  <c r="H3380" i="1"/>
  <c r="G3380" i="1"/>
  <c r="I3380" i="1" s="1"/>
  <c r="AE3720" i="1"/>
  <c r="AB3720" i="1"/>
  <c r="T3720" i="1"/>
  <c r="Y3720" i="1" s="1"/>
  <c r="R3720" i="1"/>
  <c r="Q3720" i="1"/>
  <c r="S3720" i="1" s="1"/>
  <c r="J3720" i="1"/>
  <c r="L3720" i="1" s="1"/>
  <c r="N3720" i="1" s="1"/>
  <c r="H3720" i="1"/>
  <c r="G3720" i="1"/>
  <c r="I3720" i="1" s="1"/>
  <c r="AE2470" i="1"/>
  <c r="AB2470" i="1"/>
  <c r="T2470" i="1"/>
  <c r="R2470" i="1"/>
  <c r="Q2470" i="1"/>
  <c r="S2470" i="1" s="1"/>
  <c r="J2470" i="1"/>
  <c r="M2470" i="1" s="1"/>
  <c r="H2470" i="1"/>
  <c r="G2470" i="1"/>
  <c r="I2470" i="1" s="1"/>
  <c r="AE510" i="1"/>
  <c r="AB510" i="1"/>
  <c r="W510" i="1"/>
  <c r="T510" i="1"/>
  <c r="Y510" i="1" s="1"/>
  <c r="R510" i="1"/>
  <c r="Q510" i="1"/>
  <c r="S510" i="1" s="1"/>
  <c r="J510" i="1"/>
  <c r="Z510" i="1" s="1"/>
  <c r="H510" i="1"/>
  <c r="G510" i="1"/>
  <c r="I510" i="1" s="1"/>
  <c r="AE3563" i="1"/>
  <c r="AB3563" i="1"/>
  <c r="T3563" i="1"/>
  <c r="Y3563" i="1" s="1"/>
  <c r="R3563" i="1"/>
  <c r="Q3563" i="1"/>
  <c r="S3563" i="1" s="1"/>
  <c r="J3563" i="1"/>
  <c r="Z3563" i="1" s="1"/>
  <c r="H3563" i="1"/>
  <c r="G3563" i="1"/>
  <c r="I3563" i="1" s="1"/>
  <c r="AE304" i="1"/>
  <c r="AB304" i="1"/>
  <c r="T304" i="1"/>
  <c r="Y304" i="1" s="1"/>
  <c r="R304" i="1"/>
  <c r="Q304" i="1"/>
  <c r="S304" i="1" s="1"/>
  <c r="J304" i="1"/>
  <c r="L304" i="1" s="1"/>
  <c r="N304" i="1" s="1"/>
  <c r="H304" i="1"/>
  <c r="G304" i="1"/>
  <c r="I304" i="1" s="1"/>
  <c r="AE3534" i="1"/>
  <c r="AB3534" i="1"/>
  <c r="T3534" i="1"/>
  <c r="R3534" i="1"/>
  <c r="Q3534" i="1"/>
  <c r="S3534" i="1" s="1"/>
  <c r="J3534" i="1"/>
  <c r="M3534" i="1" s="1"/>
  <c r="H3534" i="1"/>
  <c r="G3534" i="1"/>
  <c r="I3534" i="1" s="1"/>
  <c r="AE2397" i="1"/>
  <c r="AB2397" i="1"/>
  <c r="T2397" i="1"/>
  <c r="R2397" i="1"/>
  <c r="Q2397" i="1"/>
  <c r="S2397" i="1" s="1"/>
  <c r="J2397" i="1"/>
  <c r="Z2397" i="1" s="1"/>
  <c r="H2397" i="1"/>
  <c r="G2397" i="1"/>
  <c r="I2397" i="1" s="1"/>
  <c r="AE1018" i="1"/>
  <c r="AB1018" i="1"/>
  <c r="T1018" i="1"/>
  <c r="Y1018" i="1" s="1"/>
  <c r="R1018" i="1"/>
  <c r="Q1018" i="1"/>
  <c r="S1018" i="1" s="1"/>
  <c r="J1018" i="1"/>
  <c r="Z1018" i="1" s="1"/>
  <c r="H1018" i="1"/>
  <c r="G1018" i="1"/>
  <c r="I1018" i="1" s="1"/>
  <c r="AE87" i="1"/>
  <c r="AB87" i="1"/>
  <c r="T87" i="1"/>
  <c r="Y87" i="1" s="1"/>
  <c r="R87" i="1"/>
  <c r="Q87" i="1"/>
  <c r="S87" i="1" s="1"/>
  <c r="J87" i="1"/>
  <c r="L87" i="1" s="1"/>
  <c r="N87" i="1" s="1"/>
  <c r="H87" i="1"/>
  <c r="G87" i="1"/>
  <c r="I87" i="1" s="1"/>
  <c r="AE3941" i="1"/>
  <c r="AB3941" i="1"/>
  <c r="T3941" i="1"/>
  <c r="R3941" i="1"/>
  <c r="Q3941" i="1"/>
  <c r="S3941" i="1" s="1"/>
  <c r="J3941" i="1"/>
  <c r="M3941" i="1" s="1"/>
  <c r="H3941" i="1"/>
  <c r="G3941" i="1"/>
  <c r="I3941" i="1" s="1"/>
  <c r="AE1109" i="1"/>
  <c r="AB1109" i="1"/>
  <c r="T1109" i="1"/>
  <c r="Y1109" i="1" s="1"/>
  <c r="R1109" i="1"/>
  <c r="Q1109" i="1"/>
  <c r="S1109" i="1" s="1"/>
  <c r="J1109" i="1"/>
  <c r="Z1109" i="1" s="1"/>
  <c r="H1109" i="1"/>
  <c r="G1109" i="1"/>
  <c r="I1109" i="1" s="1"/>
  <c r="AE2050" i="1"/>
  <c r="AB2050" i="1"/>
  <c r="T2050" i="1"/>
  <c r="Y2050" i="1" s="1"/>
  <c r="R2050" i="1"/>
  <c r="Q2050" i="1"/>
  <c r="S2050" i="1" s="1"/>
  <c r="J2050" i="1"/>
  <c r="H2050" i="1"/>
  <c r="G2050" i="1"/>
  <c r="I2050" i="1" s="1"/>
  <c r="AE3513" i="1"/>
  <c r="AB3513" i="1"/>
  <c r="T3513" i="1"/>
  <c r="Y3513" i="1" s="1"/>
  <c r="R3513" i="1"/>
  <c r="Q3513" i="1"/>
  <c r="S3513" i="1" s="1"/>
  <c r="J3513" i="1"/>
  <c r="L3513" i="1" s="1"/>
  <c r="N3513" i="1" s="1"/>
  <c r="H3513" i="1"/>
  <c r="G3513" i="1"/>
  <c r="I3513" i="1" s="1"/>
  <c r="AE3719" i="1"/>
  <c r="AB3719" i="1"/>
  <c r="T3719" i="1"/>
  <c r="R3719" i="1"/>
  <c r="Q3719" i="1"/>
  <c r="S3719" i="1" s="1"/>
  <c r="J3719" i="1"/>
  <c r="M3719" i="1" s="1"/>
  <c r="H3719" i="1"/>
  <c r="G3719" i="1"/>
  <c r="I3719" i="1" s="1"/>
  <c r="AE2496" i="1"/>
  <c r="AB2496" i="1"/>
  <c r="T2496" i="1"/>
  <c r="Y2496" i="1" s="1"/>
  <c r="R2496" i="1"/>
  <c r="Q2496" i="1"/>
  <c r="S2496" i="1" s="1"/>
  <c r="J2496" i="1"/>
  <c r="Z2496" i="1" s="1"/>
  <c r="H2496" i="1"/>
  <c r="G2496" i="1"/>
  <c r="I2496" i="1" s="1"/>
  <c r="AE1127" i="1"/>
  <c r="AB1127" i="1"/>
  <c r="T1127" i="1"/>
  <c r="Y1127" i="1" s="1"/>
  <c r="R1127" i="1"/>
  <c r="Q1127" i="1"/>
  <c r="S1127" i="1" s="1"/>
  <c r="J1127" i="1"/>
  <c r="Z1127" i="1" s="1"/>
  <c r="H1127" i="1"/>
  <c r="G1127" i="1"/>
  <c r="I1127" i="1" s="1"/>
  <c r="AE1910" i="1"/>
  <c r="AB1910" i="1"/>
  <c r="T1910" i="1"/>
  <c r="Y1910" i="1" s="1"/>
  <c r="R1910" i="1"/>
  <c r="Q1910" i="1"/>
  <c r="S1910" i="1" s="1"/>
  <c r="J1910" i="1"/>
  <c r="H1910" i="1"/>
  <c r="G1910" i="1"/>
  <c r="I1910" i="1" s="1"/>
  <c r="AE2957" i="1"/>
  <c r="AB2957" i="1"/>
  <c r="T2957" i="1"/>
  <c r="V2957" i="1" s="1"/>
  <c r="X2957" i="1" s="1"/>
  <c r="R2957" i="1"/>
  <c r="Q2957" i="1"/>
  <c r="S2957" i="1" s="1"/>
  <c r="J2957" i="1"/>
  <c r="M2957" i="1" s="1"/>
  <c r="H2957" i="1"/>
  <c r="G2957" i="1"/>
  <c r="I2957" i="1" s="1"/>
  <c r="AE3530" i="1"/>
  <c r="AB3530" i="1"/>
  <c r="T3530" i="1"/>
  <c r="Y3530" i="1" s="1"/>
  <c r="R3530" i="1"/>
  <c r="Q3530" i="1"/>
  <c r="S3530" i="1" s="1"/>
  <c r="J3530" i="1"/>
  <c r="Z3530" i="1" s="1"/>
  <c r="H3530" i="1"/>
  <c r="G3530" i="1"/>
  <c r="I3530" i="1" s="1"/>
  <c r="AE2025" i="1"/>
  <c r="AB2025" i="1"/>
  <c r="T2025" i="1"/>
  <c r="Y2025" i="1" s="1"/>
  <c r="R2025" i="1"/>
  <c r="Q2025" i="1"/>
  <c r="S2025" i="1" s="1"/>
  <c r="J2025" i="1"/>
  <c r="Z2025" i="1" s="1"/>
  <c r="H2025" i="1"/>
  <c r="G2025" i="1"/>
  <c r="I2025" i="1" s="1"/>
  <c r="AE2756" i="1"/>
  <c r="AB2756" i="1"/>
  <c r="T2756" i="1"/>
  <c r="Y2756" i="1" s="1"/>
  <c r="R2756" i="1"/>
  <c r="Q2756" i="1"/>
  <c r="S2756" i="1" s="1"/>
  <c r="J2756" i="1"/>
  <c r="L2756" i="1" s="1"/>
  <c r="N2756" i="1" s="1"/>
  <c r="H2756" i="1"/>
  <c r="G2756" i="1"/>
  <c r="I2756" i="1" s="1"/>
  <c r="AE3850" i="1"/>
  <c r="AB3850" i="1"/>
  <c r="T3850" i="1"/>
  <c r="Y3850" i="1" s="1"/>
  <c r="R3850" i="1"/>
  <c r="Q3850" i="1"/>
  <c r="S3850" i="1" s="1"/>
  <c r="J3850" i="1"/>
  <c r="M3850" i="1" s="1"/>
  <c r="H3850" i="1"/>
  <c r="G3850" i="1"/>
  <c r="I3850" i="1" s="1"/>
  <c r="AE685" i="1"/>
  <c r="AB685" i="1"/>
  <c r="T685" i="1"/>
  <c r="R685" i="1"/>
  <c r="Q685" i="1"/>
  <c r="S685" i="1" s="1"/>
  <c r="J685" i="1"/>
  <c r="Z685" i="1" s="1"/>
  <c r="H685" i="1"/>
  <c r="G685" i="1"/>
  <c r="I685" i="1" s="1"/>
  <c r="AE4037" i="1"/>
  <c r="AB4037" i="1"/>
  <c r="T4037" i="1"/>
  <c r="Y4037" i="1" s="1"/>
  <c r="R4037" i="1"/>
  <c r="Q4037" i="1"/>
  <c r="S4037" i="1" s="1"/>
  <c r="J4037" i="1"/>
  <c r="Z4037" i="1" s="1"/>
  <c r="H4037" i="1"/>
  <c r="G4037" i="1"/>
  <c r="I4037" i="1" s="1"/>
  <c r="AE2647" i="1"/>
  <c r="AB2647" i="1"/>
  <c r="T2647" i="1"/>
  <c r="Y2647" i="1" s="1"/>
  <c r="R2647" i="1"/>
  <c r="Q2647" i="1"/>
  <c r="S2647" i="1" s="1"/>
  <c r="J2647" i="1"/>
  <c r="L2647" i="1" s="1"/>
  <c r="N2647" i="1" s="1"/>
  <c r="H2647" i="1"/>
  <c r="G2647" i="1"/>
  <c r="I2647" i="1" s="1"/>
  <c r="AE4181" i="1"/>
  <c r="AB4181" i="1"/>
  <c r="T4181" i="1"/>
  <c r="Y4181" i="1" s="1"/>
  <c r="R4181" i="1"/>
  <c r="Q4181" i="1"/>
  <c r="S4181" i="1" s="1"/>
  <c r="J4181" i="1"/>
  <c r="M4181" i="1" s="1"/>
  <c r="H4181" i="1"/>
  <c r="G4181" i="1"/>
  <c r="I4181" i="1" s="1"/>
  <c r="AE3033" i="1"/>
  <c r="AB3033" i="1"/>
  <c r="T3033" i="1"/>
  <c r="R3033" i="1"/>
  <c r="Q3033" i="1"/>
  <c r="S3033" i="1" s="1"/>
  <c r="J3033" i="1"/>
  <c r="Z3033" i="1" s="1"/>
  <c r="H3033" i="1"/>
  <c r="G3033" i="1"/>
  <c r="I3033" i="1" s="1"/>
  <c r="AE1303" i="1"/>
  <c r="AB1303" i="1"/>
  <c r="T1303" i="1"/>
  <c r="Y1303" i="1" s="1"/>
  <c r="R1303" i="1"/>
  <c r="Q1303" i="1"/>
  <c r="S1303" i="1" s="1"/>
  <c r="J1303" i="1"/>
  <c r="Z1303" i="1" s="1"/>
  <c r="H1303" i="1"/>
  <c r="G1303" i="1"/>
  <c r="I1303" i="1" s="1"/>
  <c r="AE2101" i="1"/>
  <c r="AB2101" i="1"/>
  <c r="T2101" i="1"/>
  <c r="Y2101" i="1" s="1"/>
  <c r="R2101" i="1"/>
  <c r="Q2101" i="1"/>
  <c r="S2101" i="1" s="1"/>
  <c r="J2101" i="1"/>
  <c r="L2101" i="1" s="1"/>
  <c r="N2101" i="1" s="1"/>
  <c r="H2101" i="1"/>
  <c r="G2101" i="1"/>
  <c r="I2101" i="1" s="1"/>
  <c r="AE3585" i="1"/>
  <c r="AB3585" i="1"/>
  <c r="T3585" i="1"/>
  <c r="Y3585" i="1" s="1"/>
  <c r="R3585" i="1"/>
  <c r="Q3585" i="1"/>
  <c r="S3585" i="1" s="1"/>
  <c r="J3585" i="1"/>
  <c r="M3585" i="1" s="1"/>
  <c r="H3585" i="1"/>
  <c r="G3585" i="1"/>
  <c r="I3585" i="1" s="1"/>
  <c r="AE303" i="1"/>
  <c r="AB303" i="1"/>
  <c r="T303" i="1"/>
  <c r="R303" i="1"/>
  <c r="Q303" i="1"/>
  <c r="S303" i="1" s="1"/>
  <c r="J303" i="1"/>
  <c r="Z303" i="1" s="1"/>
  <c r="H303" i="1"/>
  <c r="G303" i="1"/>
  <c r="I303" i="1" s="1"/>
  <c r="AE1184" i="1"/>
  <c r="AB1184" i="1"/>
  <c r="T1184" i="1"/>
  <c r="Y1184" i="1" s="1"/>
  <c r="R1184" i="1"/>
  <c r="Q1184" i="1"/>
  <c r="S1184" i="1" s="1"/>
  <c r="J1184" i="1"/>
  <c r="Z1184" i="1" s="1"/>
  <c r="H1184" i="1"/>
  <c r="G1184" i="1"/>
  <c r="I1184" i="1" s="1"/>
  <c r="AE788" i="1"/>
  <c r="AB788" i="1"/>
  <c r="T788" i="1"/>
  <c r="Y788" i="1" s="1"/>
  <c r="R788" i="1"/>
  <c r="Q788" i="1"/>
  <c r="S788" i="1" s="1"/>
  <c r="J788" i="1"/>
  <c r="L788" i="1" s="1"/>
  <c r="N788" i="1" s="1"/>
  <c r="H788" i="1"/>
  <c r="G788" i="1"/>
  <c r="I788" i="1" s="1"/>
  <c r="AE3478" i="1"/>
  <c r="AB3478" i="1"/>
  <c r="T3478" i="1"/>
  <c r="Y3478" i="1" s="1"/>
  <c r="R3478" i="1"/>
  <c r="Q3478" i="1"/>
  <c r="S3478" i="1" s="1"/>
  <c r="J3478" i="1"/>
  <c r="M3478" i="1" s="1"/>
  <c r="H3478" i="1"/>
  <c r="G3478" i="1"/>
  <c r="I3478" i="1" s="1"/>
  <c r="AE3835" i="1"/>
  <c r="AB3835" i="1"/>
  <c r="T3835" i="1"/>
  <c r="Y3835" i="1" s="1"/>
  <c r="R3835" i="1"/>
  <c r="Q3835" i="1"/>
  <c r="S3835" i="1" s="1"/>
  <c r="J3835" i="1"/>
  <c r="Z3835" i="1" s="1"/>
  <c r="H3835" i="1"/>
  <c r="G3835" i="1"/>
  <c r="I3835" i="1" s="1"/>
  <c r="AE2117" i="1"/>
  <c r="AB2117" i="1"/>
  <c r="T2117" i="1"/>
  <c r="Y2117" i="1" s="1"/>
  <c r="R2117" i="1"/>
  <c r="Q2117" i="1"/>
  <c r="S2117" i="1" s="1"/>
  <c r="J2117" i="1"/>
  <c r="Z2117" i="1" s="1"/>
  <c r="H2117" i="1"/>
  <c r="G2117" i="1"/>
  <c r="I2117" i="1" s="1"/>
  <c r="AE1213" i="1"/>
  <c r="AB1213" i="1"/>
  <c r="T1213" i="1"/>
  <c r="Y1213" i="1" s="1"/>
  <c r="R1213" i="1"/>
  <c r="Q1213" i="1"/>
  <c r="S1213" i="1" s="1"/>
  <c r="J1213" i="1"/>
  <c r="L1213" i="1" s="1"/>
  <c r="N1213" i="1" s="1"/>
  <c r="H1213" i="1"/>
  <c r="G1213" i="1"/>
  <c r="I1213" i="1" s="1"/>
  <c r="AE2814" i="1"/>
  <c r="AB2814" i="1"/>
  <c r="T2814" i="1"/>
  <c r="Y2814" i="1" s="1"/>
  <c r="R2814" i="1"/>
  <c r="Q2814" i="1"/>
  <c r="S2814" i="1" s="1"/>
  <c r="J2814" i="1"/>
  <c r="M2814" i="1" s="1"/>
  <c r="H2814" i="1"/>
  <c r="G2814" i="1"/>
  <c r="I2814" i="1" s="1"/>
  <c r="AE3049" i="1"/>
  <c r="AB3049" i="1"/>
  <c r="T3049" i="1"/>
  <c r="Y3049" i="1" s="1"/>
  <c r="R3049" i="1"/>
  <c r="Q3049" i="1"/>
  <c r="S3049" i="1" s="1"/>
  <c r="J3049" i="1"/>
  <c r="Z3049" i="1" s="1"/>
  <c r="H3049" i="1"/>
  <c r="G3049" i="1"/>
  <c r="I3049" i="1" s="1"/>
  <c r="AE3596" i="1"/>
  <c r="AB3596" i="1"/>
  <c r="T3596" i="1"/>
  <c r="Y3596" i="1" s="1"/>
  <c r="R3596" i="1"/>
  <c r="Q3596" i="1"/>
  <c r="S3596" i="1" s="1"/>
  <c r="J3596" i="1"/>
  <c r="Z3596" i="1" s="1"/>
  <c r="H3596" i="1"/>
  <c r="G3596" i="1"/>
  <c r="I3596" i="1" s="1"/>
  <c r="AE2806" i="1"/>
  <c r="AB2806" i="1"/>
  <c r="T2806" i="1"/>
  <c r="Y2806" i="1" s="1"/>
  <c r="R2806" i="1"/>
  <c r="Q2806" i="1"/>
  <c r="S2806" i="1" s="1"/>
  <c r="J2806" i="1"/>
  <c r="L2806" i="1" s="1"/>
  <c r="N2806" i="1" s="1"/>
  <c r="H2806" i="1"/>
  <c r="G2806" i="1"/>
  <c r="I2806" i="1" s="1"/>
  <c r="AE2805" i="1"/>
  <c r="AB2805" i="1"/>
  <c r="T2805" i="1"/>
  <c r="Y2805" i="1" s="1"/>
  <c r="R2805" i="1"/>
  <c r="Q2805" i="1"/>
  <c r="S2805" i="1" s="1"/>
  <c r="J2805" i="1"/>
  <c r="M2805" i="1" s="1"/>
  <c r="H2805" i="1"/>
  <c r="G2805" i="1"/>
  <c r="I2805" i="1" s="1"/>
  <c r="AE3067" i="1"/>
  <c r="AB3067" i="1"/>
  <c r="W3067" i="1"/>
  <c r="T3067" i="1"/>
  <c r="Y3067" i="1" s="1"/>
  <c r="R3067" i="1"/>
  <c r="Q3067" i="1"/>
  <c r="S3067" i="1" s="1"/>
  <c r="J3067" i="1"/>
  <c r="Z3067" i="1" s="1"/>
  <c r="H3067" i="1"/>
  <c r="G3067" i="1"/>
  <c r="I3067" i="1" s="1"/>
  <c r="AE1705" i="1"/>
  <c r="AB1705" i="1"/>
  <c r="T1705" i="1"/>
  <c r="Y1705" i="1" s="1"/>
  <c r="R1705" i="1"/>
  <c r="Q1705" i="1"/>
  <c r="S1705" i="1" s="1"/>
  <c r="J1705" i="1"/>
  <c r="Z1705" i="1" s="1"/>
  <c r="H1705" i="1"/>
  <c r="G1705" i="1"/>
  <c r="I1705" i="1" s="1"/>
  <c r="AE1302" i="1"/>
  <c r="AB1302" i="1"/>
  <c r="T1302" i="1"/>
  <c r="Y1302" i="1" s="1"/>
  <c r="R1302" i="1"/>
  <c r="Q1302" i="1"/>
  <c r="S1302" i="1" s="1"/>
  <c r="J1302" i="1"/>
  <c r="L1302" i="1" s="1"/>
  <c r="N1302" i="1" s="1"/>
  <c r="H1302" i="1"/>
  <c r="G1302" i="1"/>
  <c r="I1302" i="1" s="1"/>
  <c r="AE3562" i="1"/>
  <c r="AB3562" i="1"/>
  <c r="T3562" i="1"/>
  <c r="Y3562" i="1" s="1"/>
  <c r="R3562" i="1"/>
  <c r="Q3562" i="1"/>
  <c r="S3562" i="1" s="1"/>
  <c r="J3562" i="1"/>
  <c r="M3562" i="1" s="1"/>
  <c r="H3562" i="1"/>
  <c r="G3562" i="1"/>
  <c r="I3562" i="1" s="1"/>
  <c r="AE1701" i="1"/>
  <c r="AB1701" i="1"/>
  <c r="T1701" i="1"/>
  <c r="Y1701" i="1" s="1"/>
  <c r="R1701" i="1"/>
  <c r="Q1701" i="1"/>
  <c r="S1701" i="1" s="1"/>
  <c r="J1701" i="1"/>
  <c r="H1701" i="1"/>
  <c r="G1701" i="1"/>
  <c r="I1701" i="1" s="1"/>
  <c r="AE1338" i="1"/>
  <c r="AB1338" i="1"/>
  <c r="T1338" i="1"/>
  <c r="Y1338" i="1" s="1"/>
  <c r="R1338" i="1"/>
  <c r="Q1338" i="1"/>
  <c r="S1338" i="1" s="1"/>
  <c r="J1338" i="1"/>
  <c r="Z1338" i="1" s="1"/>
  <c r="H1338" i="1"/>
  <c r="G1338" i="1"/>
  <c r="I1338" i="1" s="1"/>
  <c r="AE1514" i="1"/>
  <c r="AB1514" i="1"/>
  <c r="T1514" i="1"/>
  <c r="R1514" i="1"/>
  <c r="Q1514" i="1"/>
  <c r="S1514" i="1" s="1"/>
  <c r="J1514" i="1"/>
  <c r="L1514" i="1" s="1"/>
  <c r="N1514" i="1" s="1"/>
  <c r="H1514" i="1"/>
  <c r="G1514" i="1"/>
  <c r="I1514" i="1" s="1"/>
  <c r="AE1318" i="1"/>
  <c r="AB1318" i="1"/>
  <c r="T1318" i="1"/>
  <c r="R1318" i="1"/>
  <c r="Q1318" i="1"/>
  <c r="S1318" i="1" s="1"/>
  <c r="J1318" i="1"/>
  <c r="M1318" i="1" s="1"/>
  <c r="H1318" i="1"/>
  <c r="G1318" i="1"/>
  <c r="I1318" i="1" s="1"/>
  <c r="AE11" i="1"/>
  <c r="AB11" i="1"/>
  <c r="T11" i="1"/>
  <c r="R11" i="1"/>
  <c r="Q11" i="1"/>
  <c r="S11" i="1" s="1"/>
  <c r="J11" i="1"/>
  <c r="L11" i="1" s="1"/>
  <c r="N11" i="1" s="1"/>
  <c r="H11" i="1"/>
  <c r="G11" i="1"/>
  <c r="I11" i="1" s="1"/>
  <c r="AE809" i="1"/>
  <c r="AB809" i="1"/>
  <c r="T809" i="1"/>
  <c r="R809" i="1"/>
  <c r="Q809" i="1"/>
  <c r="S809" i="1" s="1"/>
  <c r="J809" i="1"/>
  <c r="Z809" i="1" s="1"/>
  <c r="H809" i="1"/>
  <c r="G809" i="1"/>
  <c r="I809" i="1" s="1"/>
  <c r="AE808" i="1"/>
  <c r="AB808" i="1"/>
  <c r="T808" i="1"/>
  <c r="V808" i="1" s="1"/>
  <c r="X808" i="1" s="1"/>
  <c r="R808" i="1"/>
  <c r="Q808" i="1"/>
  <c r="S808" i="1" s="1"/>
  <c r="J808" i="1"/>
  <c r="L808" i="1" s="1"/>
  <c r="N808" i="1" s="1"/>
  <c r="H808" i="1"/>
  <c r="G808" i="1"/>
  <c r="I808" i="1" s="1"/>
  <c r="AE2727" i="1"/>
  <c r="AB2727" i="1"/>
  <c r="T2727" i="1"/>
  <c r="R2727" i="1"/>
  <c r="Q2727" i="1"/>
  <c r="S2727" i="1" s="1"/>
  <c r="J2727" i="1"/>
  <c r="Z2727" i="1" s="1"/>
  <c r="H2727" i="1"/>
  <c r="G2727" i="1"/>
  <c r="I2727" i="1" s="1"/>
  <c r="AE4166" i="1"/>
  <c r="AB4166" i="1"/>
  <c r="T4166" i="1"/>
  <c r="Y4166" i="1" s="1"/>
  <c r="R4166" i="1"/>
  <c r="Q4166" i="1"/>
  <c r="S4166" i="1" s="1"/>
  <c r="J4166" i="1"/>
  <c r="H4166" i="1"/>
  <c r="G4166" i="1"/>
  <c r="I4166" i="1" s="1"/>
  <c r="AE2913" i="1"/>
  <c r="AB2913" i="1"/>
  <c r="T2913" i="1"/>
  <c r="R2913" i="1"/>
  <c r="Q2913" i="1"/>
  <c r="S2913" i="1" s="1"/>
  <c r="J2913" i="1"/>
  <c r="Z2913" i="1" s="1"/>
  <c r="H2913" i="1"/>
  <c r="G2913" i="1"/>
  <c r="I2913" i="1" s="1"/>
  <c r="AE2426" i="1"/>
  <c r="AB2426" i="1"/>
  <c r="T2426" i="1"/>
  <c r="V2426" i="1" s="1"/>
  <c r="X2426" i="1" s="1"/>
  <c r="R2426" i="1"/>
  <c r="Q2426" i="1"/>
  <c r="S2426" i="1" s="1"/>
  <c r="J2426" i="1"/>
  <c r="L2426" i="1" s="1"/>
  <c r="N2426" i="1" s="1"/>
  <c r="H2426" i="1"/>
  <c r="G2426" i="1"/>
  <c r="I2426" i="1" s="1"/>
  <c r="AE3849" i="1"/>
  <c r="AB3849" i="1"/>
  <c r="T3849" i="1"/>
  <c r="Y3849" i="1" s="1"/>
  <c r="R3849" i="1"/>
  <c r="Q3849" i="1"/>
  <c r="S3849" i="1" s="1"/>
  <c r="J3849" i="1"/>
  <c r="Z3849" i="1" s="1"/>
  <c r="H3849" i="1"/>
  <c r="G3849" i="1"/>
  <c r="I3849" i="1" s="1"/>
  <c r="AE3330" i="1"/>
  <c r="AB3330" i="1"/>
  <c r="T3330" i="1"/>
  <c r="Y3330" i="1" s="1"/>
  <c r="R3330" i="1"/>
  <c r="Q3330" i="1"/>
  <c r="S3330" i="1" s="1"/>
  <c r="J3330" i="1"/>
  <c r="L3330" i="1" s="1"/>
  <c r="N3330" i="1" s="1"/>
  <c r="H3330" i="1"/>
  <c r="G3330" i="1"/>
  <c r="I3330" i="1" s="1"/>
  <c r="AE2646" i="1"/>
  <c r="AB2646" i="1"/>
  <c r="T2646" i="1"/>
  <c r="R2646" i="1"/>
  <c r="Q2646" i="1"/>
  <c r="S2646" i="1" s="1"/>
  <c r="J2646" i="1"/>
  <c r="Z2646" i="1" s="1"/>
  <c r="H2646" i="1"/>
  <c r="G2646" i="1"/>
  <c r="I2646" i="1" s="1"/>
  <c r="AE336" i="1"/>
  <c r="AB336" i="1"/>
  <c r="T336" i="1"/>
  <c r="V336" i="1" s="1"/>
  <c r="X336" i="1" s="1"/>
  <c r="R336" i="1"/>
  <c r="Q336" i="1"/>
  <c r="S336" i="1" s="1"/>
  <c r="J336" i="1"/>
  <c r="Z336" i="1" s="1"/>
  <c r="H336" i="1"/>
  <c r="G336" i="1"/>
  <c r="I336" i="1" s="1"/>
  <c r="AE4229" i="1"/>
  <c r="AB4229" i="1"/>
  <c r="T4229" i="1"/>
  <c r="Y4229" i="1" s="1"/>
  <c r="R4229" i="1"/>
  <c r="Q4229" i="1"/>
  <c r="S4229" i="1" s="1"/>
  <c r="J4229" i="1"/>
  <c r="Z4229" i="1" s="1"/>
  <c r="H4229" i="1"/>
  <c r="G4229" i="1"/>
  <c r="I4229" i="1" s="1"/>
  <c r="AE54" i="1"/>
  <c r="AB54" i="1"/>
  <c r="T54" i="1"/>
  <c r="Y54" i="1" s="1"/>
  <c r="R54" i="1"/>
  <c r="Q54" i="1"/>
  <c r="S54" i="1" s="1"/>
  <c r="J54" i="1"/>
  <c r="M54" i="1" s="1"/>
  <c r="H54" i="1"/>
  <c r="G54" i="1"/>
  <c r="I54" i="1" s="1"/>
  <c r="AE2864" i="1"/>
  <c r="AB2864" i="1"/>
  <c r="T2864" i="1"/>
  <c r="Y2864" i="1" s="1"/>
  <c r="R2864" i="1"/>
  <c r="Q2864" i="1"/>
  <c r="S2864" i="1" s="1"/>
  <c r="J2864" i="1"/>
  <c r="M2864" i="1" s="1"/>
  <c r="H2864" i="1"/>
  <c r="G2864" i="1"/>
  <c r="I2864" i="1" s="1"/>
  <c r="AE2233" i="1"/>
  <c r="AB2233" i="1"/>
  <c r="W2233" i="1"/>
  <c r="T2233" i="1"/>
  <c r="Y2233" i="1" s="1"/>
  <c r="R2233" i="1"/>
  <c r="Q2233" i="1"/>
  <c r="S2233" i="1" s="1"/>
  <c r="J2233" i="1"/>
  <c r="Z2233" i="1" s="1"/>
  <c r="H2233" i="1"/>
  <c r="G2233" i="1"/>
  <c r="I2233" i="1" s="1"/>
  <c r="AE3913" i="1"/>
  <c r="AB3913" i="1"/>
  <c r="T3913" i="1"/>
  <c r="Y3913" i="1" s="1"/>
  <c r="R3913" i="1"/>
  <c r="Q3913" i="1"/>
  <c r="S3913" i="1" s="1"/>
  <c r="J3913" i="1"/>
  <c r="Z3913" i="1" s="1"/>
  <c r="H3913" i="1"/>
  <c r="G3913" i="1"/>
  <c r="I3913" i="1" s="1"/>
  <c r="AE3819" i="1"/>
  <c r="AB3819" i="1"/>
  <c r="T3819" i="1"/>
  <c r="Y3819" i="1" s="1"/>
  <c r="R3819" i="1"/>
  <c r="Q3819" i="1"/>
  <c r="S3819" i="1" s="1"/>
  <c r="M3819" i="1"/>
  <c r="J3819" i="1"/>
  <c r="Z3819" i="1" s="1"/>
  <c r="H3819" i="1"/>
  <c r="G3819" i="1"/>
  <c r="I3819" i="1" s="1"/>
  <c r="AE2248" i="1"/>
  <c r="AB2248" i="1"/>
  <c r="T2248" i="1"/>
  <c r="Y2248" i="1" s="1"/>
  <c r="R2248" i="1"/>
  <c r="Q2248" i="1"/>
  <c r="S2248" i="1" s="1"/>
  <c r="J2248" i="1"/>
  <c r="M2248" i="1" s="1"/>
  <c r="H2248" i="1"/>
  <c r="G2248" i="1"/>
  <c r="I2248" i="1" s="1"/>
  <c r="AE3866" i="1"/>
  <c r="AB3866" i="1"/>
  <c r="T3866" i="1"/>
  <c r="Y3866" i="1" s="1"/>
  <c r="R3866" i="1"/>
  <c r="Q3866" i="1"/>
  <c r="S3866" i="1" s="1"/>
  <c r="M3866" i="1"/>
  <c r="J3866" i="1"/>
  <c r="Z3866" i="1" s="1"/>
  <c r="H3866" i="1"/>
  <c r="G3866" i="1"/>
  <c r="I3866" i="1" s="1"/>
  <c r="AE2791" i="1"/>
  <c r="AB2791" i="1"/>
  <c r="T2791" i="1"/>
  <c r="Y2791" i="1" s="1"/>
  <c r="R2791" i="1"/>
  <c r="Q2791" i="1"/>
  <c r="S2791" i="1" s="1"/>
  <c r="J2791" i="1"/>
  <c r="Z2791" i="1" s="1"/>
  <c r="H2791" i="1"/>
  <c r="G2791" i="1"/>
  <c r="I2791" i="1" s="1"/>
  <c r="AE661" i="1"/>
  <c r="AB661" i="1"/>
  <c r="T661" i="1"/>
  <c r="Y661" i="1" s="1"/>
  <c r="R661" i="1"/>
  <c r="Q661" i="1"/>
  <c r="S661" i="1" s="1"/>
  <c r="J661" i="1"/>
  <c r="Z661" i="1" s="1"/>
  <c r="H661" i="1"/>
  <c r="G661" i="1"/>
  <c r="I661" i="1" s="1"/>
  <c r="AE375" i="1"/>
  <c r="AB375" i="1"/>
  <c r="T375" i="1"/>
  <c r="Y375" i="1" s="1"/>
  <c r="R375" i="1"/>
  <c r="Q375" i="1"/>
  <c r="S375" i="1" s="1"/>
  <c r="J375" i="1"/>
  <c r="M375" i="1" s="1"/>
  <c r="H375" i="1"/>
  <c r="G375" i="1"/>
  <c r="I375" i="1" s="1"/>
  <c r="AE1087" i="1"/>
  <c r="AB1087" i="1"/>
  <c r="T1087" i="1"/>
  <c r="Y1087" i="1" s="1"/>
  <c r="R1087" i="1"/>
  <c r="Q1087" i="1"/>
  <c r="S1087" i="1" s="1"/>
  <c r="J1087" i="1"/>
  <c r="Z1087" i="1" s="1"/>
  <c r="H1087" i="1"/>
  <c r="G1087" i="1"/>
  <c r="I1087" i="1" s="1"/>
  <c r="AE3912" i="1"/>
  <c r="AB3912" i="1"/>
  <c r="T3912" i="1"/>
  <c r="Y3912" i="1" s="1"/>
  <c r="R3912" i="1"/>
  <c r="Q3912" i="1"/>
  <c r="S3912" i="1" s="1"/>
  <c r="J3912" i="1"/>
  <c r="H3912" i="1"/>
  <c r="G3912" i="1"/>
  <c r="I3912" i="1" s="1"/>
  <c r="AE3260" i="1"/>
  <c r="AB3260" i="1"/>
  <c r="T3260" i="1"/>
  <c r="Y3260" i="1" s="1"/>
  <c r="R3260" i="1"/>
  <c r="Q3260" i="1"/>
  <c r="S3260" i="1" s="1"/>
  <c r="J3260" i="1"/>
  <c r="Z3260" i="1" s="1"/>
  <c r="H3260" i="1"/>
  <c r="G3260" i="1"/>
  <c r="I3260" i="1" s="1"/>
  <c r="AE2762" i="1"/>
  <c r="AB2762" i="1"/>
  <c r="T2762" i="1"/>
  <c r="Y2762" i="1" s="1"/>
  <c r="R2762" i="1"/>
  <c r="Q2762" i="1"/>
  <c r="S2762" i="1" s="1"/>
  <c r="J2762" i="1"/>
  <c r="M2762" i="1" s="1"/>
  <c r="H2762" i="1"/>
  <c r="G2762" i="1"/>
  <c r="I2762" i="1" s="1"/>
  <c r="AE2840" i="1"/>
  <c r="AB2840" i="1"/>
  <c r="T2840" i="1"/>
  <c r="Y2840" i="1" s="1"/>
  <c r="S2840" i="1"/>
  <c r="R2840" i="1"/>
  <c r="Q2840" i="1"/>
  <c r="J2840" i="1"/>
  <c r="Z2840" i="1" s="1"/>
  <c r="H2840" i="1"/>
  <c r="G2840" i="1"/>
  <c r="I2840" i="1" s="1"/>
  <c r="AE3848" i="1"/>
  <c r="AB3848" i="1"/>
  <c r="T3848" i="1"/>
  <c r="Y3848" i="1" s="1"/>
  <c r="R3848" i="1"/>
  <c r="Q3848" i="1"/>
  <c r="S3848" i="1" s="1"/>
  <c r="J3848" i="1"/>
  <c r="Z3848" i="1" s="1"/>
  <c r="H3848" i="1"/>
  <c r="G3848" i="1"/>
  <c r="I3848" i="1" s="1"/>
  <c r="AE2739" i="1"/>
  <c r="AB2739" i="1"/>
  <c r="T2739" i="1"/>
  <c r="Y2739" i="1" s="1"/>
  <c r="R2739" i="1"/>
  <c r="Q2739" i="1"/>
  <c r="S2739" i="1" s="1"/>
  <c r="J2739" i="1"/>
  <c r="L2739" i="1" s="1"/>
  <c r="N2739" i="1" s="1"/>
  <c r="H2739" i="1"/>
  <c r="G2739" i="1"/>
  <c r="I2739" i="1" s="1"/>
  <c r="AE429" i="1"/>
  <c r="AB429" i="1"/>
  <c r="T429" i="1"/>
  <c r="Y429" i="1" s="1"/>
  <c r="R429" i="1"/>
  <c r="Q429" i="1"/>
  <c r="S429" i="1" s="1"/>
  <c r="J429" i="1"/>
  <c r="M429" i="1" s="1"/>
  <c r="H429" i="1"/>
  <c r="G429" i="1"/>
  <c r="I429" i="1" s="1"/>
  <c r="AE295" i="1"/>
  <c r="AB295" i="1"/>
  <c r="T295" i="1"/>
  <c r="Y295" i="1" s="1"/>
  <c r="R295" i="1"/>
  <c r="Q295" i="1"/>
  <c r="S295" i="1" s="1"/>
  <c r="J295" i="1"/>
  <c r="Z295" i="1" s="1"/>
  <c r="H295" i="1"/>
  <c r="G295" i="1"/>
  <c r="I295" i="1" s="1"/>
  <c r="AE1279" i="1"/>
  <c r="AB1279" i="1"/>
  <c r="T1279" i="1"/>
  <c r="Y1279" i="1" s="1"/>
  <c r="R1279" i="1"/>
  <c r="Q1279" i="1"/>
  <c r="S1279" i="1" s="1"/>
  <c r="J1279" i="1"/>
  <c r="Z1279" i="1" s="1"/>
  <c r="H1279" i="1"/>
  <c r="G1279" i="1"/>
  <c r="I1279" i="1" s="1"/>
  <c r="AE1086" i="1"/>
  <c r="AB1086" i="1"/>
  <c r="T1086" i="1"/>
  <c r="Y1086" i="1" s="1"/>
  <c r="R1086" i="1"/>
  <c r="Q1086" i="1"/>
  <c r="S1086" i="1" s="1"/>
  <c r="J1086" i="1"/>
  <c r="L1086" i="1" s="1"/>
  <c r="N1086" i="1" s="1"/>
  <c r="H1086" i="1"/>
  <c r="G1086" i="1"/>
  <c r="I1086" i="1" s="1"/>
  <c r="AE1909" i="1"/>
  <c r="AB1909" i="1"/>
  <c r="T1909" i="1"/>
  <c r="Y1909" i="1" s="1"/>
  <c r="R1909" i="1"/>
  <c r="Q1909" i="1"/>
  <c r="S1909" i="1" s="1"/>
  <c r="J1909" i="1"/>
  <c r="M1909" i="1" s="1"/>
  <c r="H1909" i="1"/>
  <c r="G1909" i="1"/>
  <c r="I1909" i="1" s="1"/>
  <c r="AE1755" i="1"/>
  <c r="AB1755" i="1"/>
  <c r="T1755" i="1"/>
  <c r="R1755" i="1"/>
  <c r="Q1755" i="1"/>
  <c r="S1755" i="1" s="1"/>
  <c r="J1755" i="1"/>
  <c r="Z1755" i="1" s="1"/>
  <c r="H1755" i="1"/>
  <c r="G1755" i="1"/>
  <c r="I1755" i="1" s="1"/>
  <c r="AE3000" i="1"/>
  <c r="AB3000" i="1"/>
  <c r="T3000" i="1"/>
  <c r="Y3000" i="1" s="1"/>
  <c r="R3000" i="1"/>
  <c r="Q3000" i="1"/>
  <c r="S3000" i="1" s="1"/>
  <c r="J3000" i="1"/>
  <c r="Z3000" i="1" s="1"/>
  <c r="H3000" i="1"/>
  <c r="G3000" i="1"/>
  <c r="I3000" i="1" s="1"/>
  <c r="AE2243" i="1"/>
  <c r="AB2243" i="1"/>
  <c r="T2243" i="1"/>
  <c r="R2243" i="1"/>
  <c r="Q2243" i="1"/>
  <c r="S2243" i="1" s="1"/>
  <c r="J2243" i="1"/>
  <c r="H2243" i="1"/>
  <c r="G2243" i="1"/>
  <c r="I2243" i="1" s="1"/>
  <c r="AE1919" i="1"/>
  <c r="AB1919" i="1"/>
  <c r="T1919" i="1"/>
  <c r="Y1919" i="1" s="1"/>
  <c r="R1919" i="1"/>
  <c r="Q1919" i="1"/>
  <c r="S1919" i="1" s="1"/>
  <c r="J1919" i="1"/>
  <c r="M1919" i="1" s="1"/>
  <c r="H1919" i="1"/>
  <c r="G1919" i="1"/>
  <c r="I1919" i="1" s="1"/>
  <c r="AE1288" i="1"/>
  <c r="AB1288" i="1"/>
  <c r="T1288" i="1"/>
  <c r="Y1288" i="1" s="1"/>
  <c r="R1288" i="1"/>
  <c r="Q1288" i="1"/>
  <c r="S1288" i="1" s="1"/>
  <c r="J1288" i="1"/>
  <c r="Z1288" i="1" s="1"/>
  <c r="H1288" i="1"/>
  <c r="G1288" i="1"/>
  <c r="I1288" i="1" s="1"/>
  <c r="AE3259" i="1"/>
  <c r="AB3259" i="1"/>
  <c r="T3259" i="1"/>
  <c r="Y3259" i="1" s="1"/>
  <c r="R3259" i="1"/>
  <c r="Q3259" i="1"/>
  <c r="S3259" i="1" s="1"/>
  <c r="J3259" i="1"/>
  <c r="Z3259" i="1" s="1"/>
  <c r="H3259" i="1"/>
  <c r="G3259" i="1"/>
  <c r="I3259" i="1" s="1"/>
  <c r="AE2761" i="1"/>
  <c r="AB2761" i="1"/>
  <c r="T2761" i="1"/>
  <c r="Y2761" i="1" s="1"/>
  <c r="R2761" i="1"/>
  <c r="Q2761" i="1"/>
  <c r="S2761" i="1" s="1"/>
  <c r="J2761" i="1"/>
  <c r="Z2761" i="1" s="1"/>
  <c r="H2761" i="1"/>
  <c r="G2761" i="1"/>
  <c r="I2761" i="1" s="1"/>
  <c r="AE1248" i="1"/>
  <c r="AB1248" i="1"/>
  <c r="T1248" i="1"/>
  <c r="Y1248" i="1" s="1"/>
  <c r="R1248" i="1"/>
  <c r="Q1248" i="1"/>
  <c r="S1248" i="1" s="1"/>
  <c r="J1248" i="1"/>
  <c r="M1248" i="1" s="1"/>
  <c r="H1248" i="1"/>
  <c r="G1248" i="1"/>
  <c r="I1248" i="1" s="1"/>
  <c r="AE3506" i="1"/>
  <c r="AB3506" i="1"/>
  <c r="T3506" i="1"/>
  <c r="Y3506" i="1" s="1"/>
  <c r="R3506" i="1"/>
  <c r="Q3506" i="1"/>
  <c r="S3506" i="1" s="1"/>
  <c r="J3506" i="1"/>
  <c r="Z3506" i="1" s="1"/>
  <c r="H3506" i="1"/>
  <c r="G3506" i="1"/>
  <c r="I3506" i="1" s="1"/>
  <c r="AE3872" i="1"/>
  <c r="AB3872" i="1"/>
  <c r="T3872" i="1"/>
  <c r="Y3872" i="1" s="1"/>
  <c r="R3872" i="1"/>
  <c r="Q3872" i="1"/>
  <c r="S3872" i="1" s="1"/>
  <c r="M3872" i="1"/>
  <c r="J3872" i="1"/>
  <c r="Z3872" i="1" s="1"/>
  <c r="H3872" i="1"/>
  <c r="G3872" i="1"/>
  <c r="I3872" i="1" s="1"/>
  <c r="AE1741" i="1"/>
  <c r="AB1741" i="1"/>
  <c r="T1741" i="1"/>
  <c r="Y1741" i="1" s="1"/>
  <c r="R1741" i="1"/>
  <c r="Q1741" i="1"/>
  <c r="S1741" i="1" s="1"/>
  <c r="J1741" i="1"/>
  <c r="Z1741" i="1" s="1"/>
  <c r="H1741" i="1"/>
  <c r="G1741" i="1"/>
  <c r="I1741" i="1" s="1"/>
  <c r="AE374" i="1"/>
  <c r="AB374" i="1"/>
  <c r="T374" i="1"/>
  <c r="Y374" i="1" s="1"/>
  <c r="R374" i="1"/>
  <c r="Q374" i="1"/>
  <c r="S374" i="1" s="1"/>
  <c r="J374" i="1"/>
  <c r="M374" i="1" s="1"/>
  <c r="H374" i="1"/>
  <c r="G374" i="1"/>
  <c r="I374" i="1" s="1"/>
  <c r="AE322" i="1"/>
  <c r="AB322" i="1"/>
  <c r="T322" i="1"/>
  <c r="Y322" i="1" s="1"/>
  <c r="R322" i="1"/>
  <c r="Q322" i="1"/>
  <c r="S322" i="1" s="1"/>
  <c r="J322" i="1"/>
  <c r="M322" i="1" s="1"/>
  <c r="H322" i="1"/>
  <c r="G322" i="1"/>
  <c r="I322" i="1" s="1"/>
  <c r="AE1345" i="1"/>
  <c r="AB1345" i="1"/>
  <c r="T1345" i="1"/>
  <c r="Y1345" i="1" s="1"/>
  <c r="R1345" i="1"/>
  <c r="Q1345" i="1"/>
  <c r="S1345" i="1" s="1"/>
  <c r="J1345" i="1"/>
  <c r="Z1345" i="1" s="1"/>
  <c r="H1345" i="1"/>
  <c r="G1345" i="1"/>
  <c r="I1345" i="1" s="1"/>
  <c r="AE266" i="1"/>
  <c r="AB266" i="1"/>
  <c r="T266" i="1"/>
  <c r="Y266" i="1" s="1"/>
  <c r="R266" i="1"/>
  <c r="Q266" i="1"/>
  <c r="S266" i="1" s="1"/>
  <c r="J266" i="1"/>
  <c r="Z266" i="1" s="1"/>
  <c r="H266" i="1"/>
  <c r="G266" i="1"/>
  <c r="I266" i="1" s="1"/>
  <c r="AE1942" i="1"/>
  <c r="AB1942" i="1"/>
  <c r="T1942" i="1"/>
  <c r="Y1942" i="1" s="1"/>
  <c r="R1942" i="1"/>
  <c r="Q1942" i="1"/>
  <c r="S1942" i="1" s="1"/>
  <c r="J1942" i="1"/>
  <c r="M1942" i="1" s="1"/>
  <c r="H1942" i="1"/>
  <c r="G1942" i="1"/>
  <c r="I1942" i="1" s="1"/>
  <c r="AE968" i="1"/>
  <c r="AB968" i="1"/>
  <c r="T968" i="1"/>
  <c r="Y968" i="1" s="1"/>
  <c r="R968" i="1"/>
  <c r="Q968" i="1"/>
  <c r="S968" i="1" s="1"/>
  <c r="J968" i="1"/>
  <c r="M968" i="1" s="1"/>
  <c r="H968" i="1"/>
  <c r="G968" i="1"/>
  <c r="I968" i="1" s="1"/>
  <c r="AE3012" i="1"/>
  <c r="AB3012" i="1"/>
  <c r="T3012" i="1"/>
  <c r="Y3012" i="1" s="1"/>
  <c r="R3012" i="1"/>
  <c r="Q3012" i="1"/>
  <c r="S3012" i="1" s="1"/>
  <c r="J3012" i="1"/>
  <c r="Z3012" i="1" s="1"/>
  <c r="H3012" i="1"/>
  <c r="G3012" i="1"/>
  <c r="I3012" i="1" s="1"/>
  <c r="AE4094" i="1"/>
  <c r="AB4094" i="1"/>
  <c r="W4094" i="1"/>
  <c r="T4094" i="1"/>
  <c r="Y4094" i="1" s="1"/>
  <c r="R4094" i="1"/>
  <c r="Q4094" i="1"/>
  <c r="S4094" i="1" s="1"/>
  <c r="J4094" i="1"/>
  <c r="M4094" i="1" s="1"/>
  <c r="H4094" i="1"/>
  <c r="G4094" i="1"/>
  <c r="I4094" i="1" s="1"/>
  <c r="AE2680" i="1"/>
  <c r="AB2680" i="1"/>
  <c r="T2680" i="1"/>
  <c r="Y2680" i="1" s="1"/>
  <c r="R2680" i="1"/>
  <c r="Q2680" i="1"/>
  <c r="S2680" i="1" s="1"/>
  <c r="J2680" i="1"/>
  <c r="M2680" i="1" s="1"/>
  <c r="H2680" i="1"/>
  <c r="G2680" i="1"/>
  <c r="I2680" i="1" s="1"/>
  <c r="AE2468" i="1"/>
  <c r="AB2468" i="1"/>
  <c r="T2468" i="1"/>
  <c r="Y2468" i="1" s="1"/>
  <c r="S2468" i="1"/>
  <c r="R2468" i="1"/>
  <c r="Q2468" i="1"/>
  <c r="J2468" i="1"/>
  <c r="M2468" i="1" s="1"/>
  <c r="H2468" i="1"/>
  <c r="G2468" i="1"/>
  <c r="I2468" i="1" s="1"/>
  <c r="AE1422" i="1"/>
  <c r="AB1422" i="1"/>
  <c r="T1422" i="1"/>
  <c r="Y1422" i="1" s="1"/>
  <c r="R1422" i="1"/>
  <c r="Q1422" i="1"/>
  <c r="S1422" i="1" s="1"/>
  <c r="J1422" i="1"/>
  <c r="Z1422" i="1" s="1"/>
  <c r="H1422" i="1"/>
  <c r="G1422" i="1"/>
  <c r="I1422" i="1" s="1"/>
  <c r="AE4156" i="1"/>
  <c r="AB4156" i="1"/>
  <c r="T4156" i="1"/>
  <c r="Y4156" i="1" s="1"/>
  <c r="R4156" i="1"/>
  <c r="Q4156" i="1"/>
  <c r="S4156" i="1" s="1"/>
  <c r="J4156" i="1"/>
  <c r="M4156" i="1" s="1"/>
  <c r="H4156" i="1"/>
  <c r="G4156" i="1"/>
  <c r="I4156" i="1" s="1"/>
  <c r="AE265" i="1"/>
  <c r="AB265" i="1"/>
  <c r="T265" i="1"/>
  <c r="Y265" i="1" s="1"/>
  <c r="R265" i="1"/>
  <c r="Q265" i="1"/>
  <c r="S265" i="1" s="1"/>
  <c r="J265" i="1"/>
  <c r="M265" i="1" s="1"/>
  <c r="H265" i="1"/>
  <c r="G265" i="1"/>
  <c r="I265" i="1" s="1"/>
  <c r="AE757" i="1"/>
  <c r="AB757" i="1"/>
  <c r="T757" i="1"/>
  <c r="Y757" i="1" s="1"/>
  <c r="R757" i="1"/>
  <c r="Q757" i="1"/>
  <c r="S757" i="1" s="1"/>
  <c r="J757" i="1"/>
  <c r="M757" i="1" s="1"/>
  <c r="H757" i="1"/>
  <c r="G757" i="1"/>
  <c r="I757" i="1" s="1"/>
  <c r="AE2155" i="1"/>
  <c r="AB2155" i="1"/>
  <c r="T2155" i="1"/>
  <c r="Y2155" i="1" s="1"/>
  <c r="R2155" i="1"/>
  <c r="Q2155" i="1"/>
  <c r="S2155" i="1" s="1"/>
  <c r="J2155" i="1"/>
  <c r="Z2155" i="1" s="1"/>
  <c r="H2155" i="1"/>
  <c r="G2155" i="1"/>
  <c r="I2155" i="1" s="1"/>
  <c r="AE3425" i="1"/>
  <c r="AB3425" i="1"/>
  <c r="T3425" i="1"/>
  <c r="Y3425" i="1" s="1"/>
  <c r="R3425" i="1"/>
  <c r="Q3425" i="1"/>
  <c r="S3425" i="1" s="1"/>
  <c r="J3425" i="1"/>
  <c r="M3425" i="1" s="1"/>
  <c r="H3425" i="1"/>
  <c r="G3425" i="1"/>
  <c r="I3425" i="1" s="1"/>
  <c r="AE3818" i="1"/>
  <c r="AB3818" i="1"/>
  <c r="T3818" i="1"/>
  <c r="Y3818" i="1" s="1"/>
  <c r="R3818" i="1"/>
  <c r="Q3818" i="1"/>
  <c r="S3818" i="1" s="1"/>
  <c r="J3818" i="1"/>
  <c r="M3818" i="1" s="1"/>
  <c r="H3818" i="1"/>
  <c r="G3818" i="1"/>
  <c r="I3818" i="1" s="1"/>
  <c r="AE2936" i="1"/>
  <c r="AB2936" i="1"/>
  <c r="T2936" i="1"/>
  <c r="Y2936" i="1" s="1"/>
  <c r="R2936" i="1"/>
  <c r="Q2936" i="1"/>
  <c r="S2936" i="1" s="1"/>
  <c r="J2936" i="1"/>
  <c r="M2936" i="1" s="1"/>
  <c r="H2936" i="1"/>
  <c r="G2936" i="1"/>
  <c r="I2936" i="1" s="1"/>
  <c r="AE2116" i="1"/>
  <c r="AB2116" i="1"/>
  <c r="T2116" i="1"/>
  <c r="Y2116" i="1" s="1"/>
  <c r="R2116" i="1"/>
  <c r="Q2116" i="1"/>
  <c r="S2116" i="1" s="1"/>
  <c r="J2116" i="1"/>
  <c r="Z2116" i="1" s="1"/>
  <c r="H2116" i="1"/>
  <c r="G2116" i="1"/>
  <c r="I2116" i="1" s="1"/>
  <c r="AE3978" i="1"/>
  <c r="AB3978" i="1"/>
  <c r="T3978" i="1"/>
  <c r="Y3978" i="1" s="1"/>
  <c r="R3978" i="1"/>
  <c r="Q3978" i="1"/>
  <c r="S3978" i="1" s="1"/>
  <c r="J3978" i="1"/>
  <c r="M3978" i="1" s="1"/>
  <c r="H3978" i="1"/>
  <c r="G3978" i="1"/>
  <c r="I3978" i="1" s="1"/>
  <c r="AE1058" i="1"/>
  <c r="AB1058" i="1"/>
  <c r="T1058" i="1"/>
  <c r="Y1058" i="1" s="1"/>
  <c r="R1058" i="1"/>
  <c r="Q1058" i="1"/>
  <c r="S1058" i="1" s="1"/>
  <c r="J1058" i="1"/>
  <c r="M1058" i="1" s="1"/>
  <c r="H1058" i="1"/>
  <c r="G1058" i="1"/>
  <c r="I1058" i="1" s="1"/>
  <c r="AE3475" i="1"/>
  <c r="AB3475" i="1"/>
  <c r="T3475" i="1"/>
  <c r="Y3475" i="1" s="1"/>
  <c r="R3475" i="1"/>
  <c r="Q3475" i="1"/>
  <c r="S3475" i="1" s="1"/>
  <c r="J3475" i="1"/>
  <c r="M3475" i="1" s="1"/>
  <c r="H3475" i="1"/>
  <c r="G3475" i="1"/>
  <c r="I3475" i="1" s="1"/>
  <c r="AE3277" i="1"/>
  <c r="AB3277" i="1"/>
  <c r="T3277" i="1"/>
  <c r="Y3277" i="1" s="1"/>
  <c r="R3277" i="1"/>
  <c r="Q3277" i="1"/>
  <c r="S3277" i="1" s="1"/>
  <c r="J3277" i="1"/>
  <c r="Z3277" i="1" s="1"/>
  <c r="H3277" i="1"/>
  <c r="G3277" i="1"/>
  <c r="I3277" i="1" s="1"/>
  <c r="AE4093" i="1"/>
  <c r="AB4093" i="1"/>
  <c r="T4093" i="1"/>
  <c r="Y4093" i="1" s="1"/>
  <c r="R4093" i="1"/>
  <c r="Q4093" i="1"/>
  <c r="S4093" i="1" s="1"/>
  <c r="M4093" i="1"/>
  <c r="J4093" i="1"/>
  <c r="Z4093" i="1" s="1"/>
  <c r="H4093" i="1"/>
  <c r="G4093" i="1"/>
  <c r="I4093" i="1" s="1"/>
  <c r="AE660" i="1"/>
  <c r="AB660" i="1"/>
  <c r="T660" i="1"/>
  <c r="Y660" i="1" s="1"/>
  <c r="R660" i="1"/>
  <c r="Q660" i="1"/>
  <c r="S660" i="1" s="1"/>
  <c r="J660" i="1"/>
  <c r="M660" i="1" s="1"/>
  <c r="H660" i="1"/>
  <c r="G660" i="1"/>
  <c r="I660" i="1" s="1"/>
  <c r="AE2545" i="1"/>
  <c r="AB2545" i="1"/>
  <c r="T2545" i="1"/>
  <c r="Y2545" i="1" s="1"/>
  <c r="R2545" i="1"/>
  <c r="Q2545" i="1"/>
  <c r="S2545" i="1" s="1"/>
  <c r="J2545" i="1"/>
  <c r="H2545" i="1"/>
  <c r="G2545" i="1"/>
  <c r="I2545" i="1" s="1"/>
  <c r="AE3075" i="1"/>
  <c r="AB3075" i="1"/>
  <c r="T3075" i="1"/>
  <c r="Y3075" i="1" s="1"/>
  <c r="R3075" i="1"/>
  <c r="Q3075" i="1"/>
  <c r="S3075" i="1" s="1"/>
  <c r="J3075" i="1"/>
  <c r="H3075" i="1"/>
  <c r="G3075" i="1"/>
  <c r="I3075" i="1" s="1"/>
  <c r="AE3074" i="1"/>
  <c r="AB3074" i="1"/>
  <c r="T3074" i="1"/>
  <c r="Y3074" i="1" s="1"/>
  <c r="R3074" i="1"/>
  <c r="Q3074" i="1"/>
  <c r="S3074" i="1" s="1"/>
  <c r="J3074" i="1"/>
  <c r="H3074" i="1"/>
  <c r="G3074" i="1"/>
  <c r="I3074" i="1" s="1"/>
  <c r="AE1421" i="1"/>
  <c r="AB1421" i="1"/>
  <c r="T1421" i="1"/>
  <c r="R1421" i="1"/>
  <c r="Q1421" i="1"/>
  <c r="S1421" i="1" s="1"/>
  <c r="J1421" i="1"/>
  <c r="H1421" i="1"/>
  <c r="G1421" i="1"/>
  <c r="I1421" i="1" s="1"/>
  <c r="AE3512" i="1"/>
  <c r="AB3512" i="1"/>
  <c r="T3512" i="1"/>
  <c r="Y3512" i="1" s="1"/>
  <c r="R3512" i="1"/>
  <c r="Q3512" i="1"/>
  <c r="S3512" i="1" s="1"/>
  <c r="J3512" i="1"/>
  <c r="H3512" i="1"/>
  <c r="G3512" i="1"/>
  <c r="I3512" i="1" s="1"/>
  <c r="AE756" i="1"/>
  <c r="AB756" i="1"/>
  <c r="T756" i="1"/>
  <c r="Y756" i="1" s="1"/>
  <c r="R756" i="1"/>
  <c r="Q756" i="1"/>
  <c r="S756" i="1" s="1"/>
  <c r="J756" i="1"/>
  <c r="H756" i="1"/>
  <c r="G756" i="1"/>
  <c r="I756" i="1" s="1"/>
  <c r="AE1506" i="1"/>
  <c r="AB1506" i="1"/>
  <c r="T1506" i="1"/>
  <c r="Y1506" i="1" s="1"/>
  <c r="R1506" i="1"/>
  <c r="Q1506" i="1"/>
  <c r="S1506" i="1" s="1"/>
  <c r="J1506" i="1"/>
  <c r="H1506" i="1"/>
  <c r="G1506" i="1"/>
  <c r="I1506" i="1" s="1"/>
  <c r="AE1265" i="1"/>
  <c r="AB1265" i="1"/>
  <c r="T1265" i="1"/>
  <c r="Y1265" i="1" s="1"/>
  <c r="R1265" i="1"/>
  <c r="Q1265" i="1"/>
  <c r="S1265" i="1" s="1"/>
  <c r="J1265" i="1"/>
  <c r="H1265" i="1"/>
  <c r="G1265" i="1"/>
  <c r="I1265" i="1" s="1"/>
  <c r="AE767" i="1"/>
  <c r="AB767" i="1"/>
  <c r="T767" i="1"/>
  <c r="Y767" i="1" s="1"/>
  <c r="R767" i="1"/>
  <c r="Q767" i="1"/>
  <c r="S767" i="1" s="1"/>
  <c r="J767" i="1"/>
  <c r="H767" i="1"/>
  <c r="G767" i="1"/>
  <c r="I767" i="1" s="1"/>
  <c r="AE2999" i="1"/>
  <c r="AB2999" i="1"/>
  <c r="W2999" i="1"/>
  <c r="T2999" i="1"/>
  <c r="Y2999" i="1" s="1"/>
  <c r="R2999" i="1"/>
  <c r="Q2999" i="1"/>
  <c r="S2999" i="1" s="1"/>
  <c r="J2999" i="1"/>
  <c r="H2999" i="1"/>
  <c r="G2999" i="1"/>
  <c r="I2999" i="1" s="1"/>
  <c r="AE2022" i="1"/>
  <c r="AB2022" i="1"/>
  <c r="T2022" i="1"/>
  <c r="Y2022" i="1" s="1"/>
  <c r="R2022" i="1"/>
  <c r="Q2022" i="1"/>
  <c r="S2022" i="1" s="1"/>
  <c r="J2022" i="1"/>
  <c r="H2022" i="1"/>
  <c r="G2022" i="1"/>
  <c r="I2022" i="1" s="1"/>
  <c r="AE1886" i="1"/>
  <c r="AB1886" i="1"/>
  <c r="T1886" i="1"/>
  <c r="Y1886" i="1" s="1"/>
  <c r="R1886" i="1"/>
  <c r="Q1886" i="1"/>
  <c r="S1886" i="1" s="1"/>
  <c r="J1886" i="1"/>
  <c r="H1886" i="1"/>
  <c r="G1886" i="1"/>
  <c r="I1886" i="1" s="1"/>
  <c r="AE1889" i="1"/>
  <c r="AB1889" i="1"/>
  <c r="T1889" i="1"/>
  <c r="Y1889" i="1" s="1"/>
  <c r="R1889" i="1"/>
  <c r="Q1889" i="1"/>
  <c r="S1889" i="1" s="1"/>
  <c r="J1889" i="1"/>
  <c r="H1889" i="1"/>
  <c r="G1889" i="1"/>
  <c r="I1889" i="1" s="1"/>
  <c r="AE1789" i="1"/>
  <c r="AB1789" i="1"/>
  <c r="T1789" i="1"/>
  <c r="R1789" i="1"/>
  <c r="Q1789" i="1"/>
  <c r="S1789" i="1" s="1"/>
  <c r="J1789" i="1"/>
  <c r="H1789" i="1"/>
  <c r="G1789" i="1"/>
  <c r="I1789" i="1" s="1"/>
  <c r="AE3011" i="1"/>
  <c r="AB3011" i="1"/>
  <c r="T3011" i="1"/>
  <c r="Y3011" i="1" s="1"/>
  <c r="R3011" i="1"/>
  <c r="Q3011" i="1"/>
  <c r="S3011" i="1" s="1"/>
  <c r="J3011" i="1"/>
  <c r="H3011" i="1"/>
  <c r="G3011" i="1"/>
  <c r="I3011" i="1" s="1"/>
  <c r="AE1868" i="1"/>
  <c r="AB1868" i="1"/>
  <c r="T1868" i="1"/>
  <c r="Y1868" i="1" s="1"/>
  <c r="R1868" i="1"/>
  <c r="Q1868" i="1"/>
  <c r="S1868" i="1" s="1"/>
  <c r="J1868" i="1"/>
  <c r="H1868" i="1"/>
  <c r="G1868" i="1"/>
  <c r="I1868" i="1" s="1"/>
  <c r="AE3900" i="1"/>
  <c r="AB3900" i="1"/>
  <c r="T3900" i="1"/>
  <c r="Y3900" i="1" s="1"/>
  <c r="R3900" i="1"/>
  <c r="Q3900" i="1"/>
  <c r="S3900" i="1" s="1"/>
  <c r="J3900" i="1"/>
  <c r="H3900" i="1"/>
  <c r="G3900" i="1"/>
  <c r="I3900" i="1" s="1"/>
  <c r="AE3276" i="1"/>
  <c r="AB3276" i="1"/>
  <c r="W3276" i="1"/>
  <c r="T3276" i="1"/>
  <c r="Y3276" i="1" s="1"/>
  <c r="R3276" i="1"/>
  <c r="Q3276" i="1"/>
  <c r="S3276" i="1" s="1"/>
  <c r="J3276" i="1"/>
  <c r="H3276" i="1"/>
  <c r="G3276" i="1"/>
  <c r="I3276" i="1" s="1"/>
  <c r="AE2094" i="1"/>
  <c r="AB2094" i="1"/>
  <c r="T2094" i="1"/>
  <c r="Y2094" i="1" s="1"/>
  <c r="R2094" i="1"/>
  <c r="Q2094" i="1"/>
  <c r="S2094" i="1" s="1"/>
  <c r="J2094" i="1"/>
  <c r="H2094" i="1"/>
  <c r="G2094" i="1"/>
  <c r="I2094" i="1" s="1"/>
  <c r="AE1592" i="1"/>
  <c r="AB1592" i="1"/>
  <c r="W1592" i="1"/>
  <c r="T1592" i="1"/>
  <c r="Y1592" i="1" s="1"/>
  <c r="R1592" i="1"/>
  <c r="Q1592" i="1"/>
  <c r="S1592" i="1" s="1"/>
  <c r="J1592" i="1"/>
  <c r="H1592" i="1"/>
  <c r="G1592" i="1"/>
  <c r="I1592" i="1" s="1"/>
  <c r="AE294" i="1"/>
  <c r="AB294" i="1"/>
  <c r="T294" i="1"/>
  <c r="Y294" i="1" s="1"/>
  <c r="R294" i="1"/>
  <c r="Q294" i="1"/>
  <c r="S294" i="1" s="1"/>
  <c r="J294" i="1"/>
  <c r="H294" i="1"/>
  <c r="G294" i="1"/>
  <c r="I294" i="1" s="1"/>
  <c r="AE2450" i="1"/>
  <c r="AB2450" i="1"/>
  <c r="T2450" i="1"/>
  <c r="R2450" i="1"/>
  <c r="Q2450" i="1"/>
  <c r="S2450" i="1" s="1"/>
  <c r="J2450" i="1"/>
  <c r="H2450" i="1"/>
  <c r="G2450" i="1"/>
  <c r="I2450" i="1" s="1"/>
  <c r="AE264" i="1"/>
  <c r="AB264" i="1"/>
  <c r="T264" i="1"/>
  <c r="Y264" i="1" s="1"/>
  <c r="R264" i="1"/>
  <c r="Q264" i="1"/>
  <c r="S264" i="1" s="1"/>
  <c r="J264" i="1"/>
  <c r="H264" i="1"/>
  <c r="G264" i="1"/>
  <c r="I264" i="1" s="1"/>
  <c r="AE3464" i="1"/>
  <c r="AB3464" i="1"/>
  <c r="T3464" i="1"/>
  <c r="Y3464" i="1" s="1"/>
  <c r="R3464" i="1"/>
  <c r="Q3464" i="1"/>
  <c r="S3464" i="1" s="1"/>
  <c r="J3464" i="1"/>
  <c r="H3464" i="1"/>
  <c r="G3464" i="1"/>
  <c r="I3464" i="1" s="1"/>
  <c r="AE967" i="1"/>
  <c r="AB967" i="1"/>
  <c r="T967" i="1"/>
  <c r="Y967" i="1" s="1"/>
  <c r="R967" i="1"/>
  <c r="Q967" i="1"/>
  <c r="S967" i="1" s="1"/>
  <c r="J967" i="1"/>
  <c r="H967" i="1"/>
  <c r="G967" i="1"/>
  <c r="I967" i="1" s="1"/>
  <c r="AE3911" i="1"/>
  <c r="AB3911" i="1"/>
  <c r="T3911" i="1"/>
  <c r="Y3911" i="1" s="1"/>
  <c r="R3911" i="1"/>
  <c r="Q3911" i="1"/>
  <c r="S3911" i="1" s="1"/>
  <c r="M3911" i="1"/>
  <c r="J3911" i="1"/>
  <c r="H3911" i="1"/>
  <c r="G3911" i="1"/>
  <c r="I3911" i="1" s="1"/>
  <c r="AE2449" i="1"/>
  <c r="AB2449" i="1"/>
  <c r="T2449" i="1"/>
  <c r="Y2449" i="1" s="1"/>
  <c r="R2449" i="1"/>
  <c r="Q2449" i="1"/>
  <c r="S2449" i="1" s="1"/>
  <c r="J2449" i="1"/>
  <c r="H2449" i="1"/>
  <c r="G2449" i="1"/>
  <c r="I2449" i="1" s="1"/>
  <c r="AE133" i="1"/>
  <c r="AB133" i="1"/>
  <c r="T133" i="1"/>
  <c r="Y133" i="1" s="1"/>
  <c r="R133" i="1"/>
  <c r="Q133" i="1"/>
  <c r="S133" i="1" s="1"/>
  <c r="J133" i="1"/>
  <c r="H133" i="1"/>
  <c r="G133" i="1"/>
  <c r="I133" i="1" s="1"/>
  <c r="AE86" i="1"/>
  <c r="AB86" i="1"/>
  <c r="T86" i="1"/>
  <c r="Y86" i="1" s="1"/>
  <c r="R86" i="1"/>
  <c r="Q86" i="1"/>
  <c r="S86" i="1" s="1"/>
  <c r="J86" i="1"/>
  <c r="H86" i="1"/>
  <c r="G86" i="1"/>
  <c r="I86" i="1" s="1"/>
  <c r="AE2379" i="1"/>
  <c r="AB2379" i="1"/>
  <c r="T2379" i="1"/>
  <c r="Y2379" i="1" s="1"/>
  <c r="R2379" i="1"/>
  <c r="Q2379" i="1"/>
  <c r="S2379" i="1" s="1"/>
  <c r="J2379" i="1"/>
  <c r="H2379" i="1"/>
  <c r="G2379" i="1"/>
  <c r="I2379" i="1" s="1"/>
  <c r="AE1492" i="1"/>
  <c r="AB1492" i="1"/>
  <c r="T1492" i="1"/>
  <c r="Y1492" i="1" s="1"/>
  <c r="R1492" i="1"/>
  <c r="Q1492" i="1"/>
  <c r="S1492" i="1" s="1"/>
  <c r="J1492" i="1"/>
  <c r="H1492" i="1"/>
  <c r="G1492" i="1"/>
  <c r="I1492" i="1" s="1"/>
  <c r="AE1134" i="1"/>
  <c r="AB1134" i="1"/>
  <c r="T1134" i="1"/>
  <c r="Y1134" i="1" s="1"/>
  <c r="R1134" i="1"/>
  <c r="Q1134" i="1"/>
  <c r="S1134" i="1" s="1"/>
  <c r="J1134" i="1"/>
  <c r="H1134" i="1"/>
  <c r="G1134" i="1"/>
  <c r="I1134" i="1" s="1"/>
  <c r="AE3258" i="1"/>
  <c r="AB3258" i="1"/>
  <c r="T3258" i="1"/>
  <c r="Y3258" i="1" s="1"/>
  <c r="R3258" i="1"/>
  <c r="Q3258" i="1"/>
  <c r="S3258" i="1" s="1"/>
  <c r="J3258" i="1"/>
  <c r="H3258" i="1"/>
  <c r="G3258" i="1"/>
  <c r="I3258" i="1" s="1"/>
  <c r="AE2821" i="1"/>
  <c r="AB2821" i="1"/>
  <c r="T2821" i="1"/>
  <c r="Y2821" i="1" s="1"/>
  <c r="R2821" i="1"/>
  <c r="Q2821" i="1"/>
  <c r="S2821" i="1" s="1"/>
  <c r="J2821" i="1"/>
  <c r="H2821" i="1"/>
  <c r="G2821" i="1"/>
  <c r="I2821" i="1" s="1"/>
  <c r="AE3129" i="1"/>
  <c r="AB3129" i="1"/>
  <c r="T3129" i="1"/>
  <c r="Y3129" i="1" s="1"/>
  <c r="R3129" i="1"/>
  <c r="Q3129" i="1"/>
  <c r="S3129" i="1" s="1"/>
  <c r="J3129" i="1"/>
  <c r="H3129" i="1"/>
  <c r="G3129" i="1"/>
  <c r="I3129" i="1" s="1"/>
  <c r="AE2049" i="1"/>
  <c r="AB2049" i="1"/>
  <c r="T2049" i="1"/>
  <c r="Y2049" i="1" s="1"/>
  <c r="R2049" i="1"/>
  <c r="Q2049" i="1"/>
  <c r="S2049" i="1" s="1"/>
  <c r="J2049" i="1"/>
  <c r="H2049" i="1"/>
  <c r="G2049" i="1"/>
  <c r="I2049" i="1" s="1"/>
  <c r="AE3474" i="1"/>
  <c r="AB3474" i="1"/>
  <c r="T3474" i="1"/>
  <c r="Y3474" i="1" s="1"/>
  <c r="R3474" i="1"/>
  <c r="Q3474" i="1"/>
  <c r="S3474" i="1" s="1"/>
  <c r="J3474" i="1"/>
  <c r="H3474" i="1"/>
  <c r="G3474" i="1"/>
  <c r="I3474" i="1" s="1"/>
  <c r="AE2738" i="1"/>
  <c r="AB2738" i="1"/>
  <c r="T2738" i="1"/>
  <c r="Y2738" i="1" s="1"/>
  <c r="R2738" i="1"/>
  <c r="Q2738" i="1"/>
  <c r="S2738" i="1" s="1"/>
  <c r="J2738" i="1"/>
  <c r="H2738" i="1"/>
  <c r="G2738" i="1"/>
  <c r="I2738" i="1" s="1"/>
  <c r="AE2467" i="1"/>
  <c r="AB2467" i="1"/>
  <c r="T2467" i="1"/>
  <c r="Y2467" i="1" s="1"/>
  <c r="R2467" i="1"/>
  <c r="Q2467" i="1"/>
  <c r="S2467" i="1" s="1"/>
  <c r="J2467" i="1"/>
  <c r="H2467" i="1"/>
  <c r="G2467" i="1"/>
  <c r="I2467" i="1" s="1"/>
  <c r="AE2192" i="1"/>
  <c r="AB2192" i="1"/>
  <c r="T2192" i="1"/>
  <c r="Y2192" i="1" s="1"/>
  <c r="R2192" i="1"/>
  <c r="Q2192" i="1"/>
  <c r="S2192" i="1" s="1"/>
  <c r="J2192" i="1"/>
  <c r="H2192" i="1"/>
  <c r="G2192" i="1"/>
  <c r="I2192" i="1" s="1"/>
  <c r="AE373" i="1"/>
  <c r="AB373" i="1"/>
  <c r="T373" i="1"/>
  <c r="R373" i="1"/>
  <c r="Q373" i="1"/>
  <c r="S373" i="1" s="1"/>
  <c r="J373" i="1"/>
  <c r="H373" i="1"/>
  <c r="G373" i="1"/>
  <c r="I373" i="1" s="1"/>
  <c r="AE1344" i="1"/>
  <c r="AB1344" i="1"/>
  <c r="T1344" i="1"/>
  <c r="Y1344" i="1" s="1"/>
  <c r="R1344" i="1"/>
  <c r="Q1344" i="1"/>
  <c r="S1344" i="1" s="1"/>
  <c r="J1344" i="1"/>
  <c r="H1344" i="1"/>
  <c r="G1344" i="1"/>
  <c r="I1344" i="1" s="1"/>
  <c r="AE2448" i="1"/>
  <c r="AB2448" i="1"/>
  <c r="T2448" i="1"/>
  <c r="Y2448" i="1" s="1"/>
  <c r="R2448" i="1"/>
  <c r="Q2448" i="1"/>
  <c r="S2448" i="1" s="1"/>
  <c r="J2448" i="1"/>
  <c r="H2448" i="1"/>
  <c r="G2448" i="1"/>
  <c r="I2448" i="1" s="1"/>
  <c r="AE1941" i="1"/>
  <c r="AB1941" i="1"/>
  <c r="T1941" i="1"/>
  <c r="Y1941" i="1" s="1"/>
  <c r="R1941" i="1"/>
  <c r="Q1941" i="1"/>
  <c r="S1941" i="1" s="1"/>
  <c r="J1941" i="1"/>
  <c r="H1941" i="1"/>
  <c r="G1941" i="1"/>
  <c r="I1941" i="1" s="1"/>
  <c r="AE991" i="1"/>
  <c r="AB991" i="1"/>
  <c r="T991" i="1"/>
  <c r="Y991" i="1" s="1"/>
  <c r="R991" i="1"/>
  <c r="Q991" i="1"/>
  <c r="S991" i="1" s="1"/>
  <c r="J991" i="1"/>
  <c r="H991" i="1"/>
  <c r="G991" i="1"/>
  <c r="I991" i="1" s="1"/>
  <c r="AE2863" i="1"/>
  <c r="AB2863" i="1"/>
  <c r="T2863" i="1"/>
  <c r="Y2863" i="1" s="1"/>
  <c r="R2863" i="1"/>
  <c r="Q2863" i="1"/>
  <c r="S2863" i="1" s="1"/>
  <c r="J2863" i="1"/>
  <c r="H2863" i="1"/>
  <c r="G2863" i="1"/>
  <c r="I2863" i="1" s="1"/>
  <c r="AE2378" i="1"/>
  <c r="AB2378" i="1"/>
  <c r="T2378" i="1"/>
  <c r="Y2378" i="1" s="1"/>
  <c r="R2378" i="1"/>
  <c r="Q2378" i="1"/>
  <c r="S2378" i="1" s="1"/>
  <c r="J2378" i="1"/>
  <c r="H2378" i="1"/>
  <c r="G2378" i="1"/>
  <c r="I2378" i="1" s="1"/>
  <c r="AE2021" i="1"/>
  <c r="AB2021" i="1"/>
  <c r="T2021" i="1"/>
  <c r="Y2021" i="1" s="1"/>
  <c r="R2021" i="1"/>
  <c r="Q2021" i="1"/>
  <c r="S2021" i="1" s="1"/>
  <c r="J2021" i="1"/>
  <c r="H2021" i="1"/>
  <c r="G2021" i="1"/>
  <c r="I2021" i="1" s="1"/>
  <c r="AE4217" i="1"/>
  <c r="AB4217" i="1"/>
  <c r="T4217" i="1"/>
  <c r="Y4217" i="1" s="1"/>
  <c r="R4217" i="1"/>
  <c r="Q4217" i="1"/>
  <c r="S4217" i="1" s="1"/>
  <c r="J4217" i="1"/>
  <c r="H4217" i="1"/>
  <c r="G4217" i="1"/>
  <c r="I4217" i="1" s="1"/>
  <c r="AE1287" i="1"/>
  <c r="AB1287" i="1"/>
  <c r="T1287" i="1"/>
  <c r="Y1287" i="1" s="1"/>
  <c r="R1287" i="1"/>
  <c r="Q1287" i="1"/>
  <c r="S1287" i="1" s="1"/>
  <c r="J1287" i="1"/>
  <c r="H1287" i="1"/>
  <c r="G1287" i="1"/>
  <c r="I1287" i="1" s="1"/>
  <c r="AE1937" i="1"/>
  <c r="AB1937" i="1"/>
  <c r="T1937" i="1"/>
  <c r="Y1937" i="1" s="1"/>
  <c r="R1937" i="1"/>
  <c r="Q1937" i="1"/>
  <c r="S1937" i="1" s="1"/>
  <c r="J1937" i="1"/>
  <c r="H1937" i="1"/>
  <c r="G1937" i="1"/>
  <c r="I1937" i="1" s="1"/>
  <c r="AE3883" i="1"/>
  <c r="AB3883" i="1"/>
  <c r="T3883" i="1"/>
  <c r="Y3883" i="1" s="1"/>
  <c r="R3883" i="1"/>
  <c r="Q3883" i="1"/>
  <c r="S3883" i="1" s="1"/>
  <c r="J3883" i="1"/>
  <c r="H3883" i="1"/>
  <c r="G3883" i="1"/>
  <c r="I3883" i="1" s="1"/>
  <c r="AE3010" i="1"/>
  <c r="AB3010" i="1"/>
  <c r="T3010" i="1"/>
  <c r="Y3010" i="1" s="1"/>
  <c r="R3010" i="1"/>
  <c r="Q3010" i="1"/>
  <c r="S3010" i="1" s="1"/>
  <c r="J3010" i="1"/>
  <c r="H3010" i="1"/>
  <c r="G3010" i="1"/>
  <c r="I3010" i="1" s="1"/>
  <c r="AE3899" i="1"/>
  <c r="AB3899" i="1"/>
  <c r="T3899" i="1"/>
  <c r="Y3899" i="1" s="1"/>
  <c r="R3899" i="1"/>
  <c r="Q3899" i="1"/>
  <c r="S3899" i="1" s="1"/>
  <c r="J3899" i="1"/>
  <c r="H3899" i="1"/>
  <c r="G3899" i="1"/>
  <c r="I3899" i="1" s="1"/>
  <c r="AE3871" i="1"/>
  <c r="AB3871" i="1"/>
  <c r="T3871" i="1"/>
  <c r="Y3871" i="1" s="1"/>
  <c r="R3871" i="1"/>
  <c r="Q3871" i="1"/>
  <c r="S3871" i="1" s="1"/>
  <c r="M3871" i="1"/>
  <c r="J3871" i="1"/>
  <c r="H3871" i="1"/>
  <c r="G3871" i="1"/>
  <c r="I3871" i="1" s="1"/>
  <c r="AE1740" i="1"/>
  <c r="AB1740" i="1"/>
  <c r="T1740" i="1"/>
  <c r="Y1740" i="1" s="1"/>
  <c r="R1740" i="1"/>
  <c r="Q1740" i="1"/>
  <c r="S1740" i="1" s="1"/>
  <c r="J1740" i="1"/>
  <c r="H1740" i="1"/>
  <c r="G1740" i="1"/>
  <c r="I1740" i="1" s="1"/>
  <c r="AE3847" i="1"/>
  <c r="AB3847" i="1"/>
  <c r="T3847" i="1"/>
  <c r="Y3847" i="1" s="1"/>
  <c r="R3847" i="1"/>
  <c r="Q3847" i="1"/>
  <c r="S3847" i="1" s="1"/>
  <c r="J3847" i="1"/>
  <c r="H3847" i="1"/>
  <c r="G3847" i="1"/>
  <c r="I3847" i="1" s="1"/>
  <c r="AE3295" i="1"/>
  <c r="AB3295" i="1"/>
  <c r="T3295" i="1"/>
  <c r="Y3295" i="1" s="1"/>
  <c r="R3295" i="1"/>
  <c r="Q3295" i="1"/>
  <c r="S3295" i="1" s="1"/>
  <c r="J3295" i="1"/>
  <c r="H3295" i="1"/>
  <c r="G3295" i="1"/>
  <c r="I3295" i="1" s="1"/>
  <c r="AE2388" i="1"/>
  <c r="AB2388" i="1"/>
  <c r="T2388" i="1"/>
  <c r="Y2388" i="1" s="1"/>
  <c r="R2388" i="1"/>
  <c r="Q2388" i="1"/>
  <c r="S2388" i="1" s="1"/>
  <c r="J2388" i="1"/>
  <c r="H2388" i="1"/>
  <c r="G2388" i="1"/>
  <c r="I2388" i="1" s="1"/>
  <c r="AE372" i="1"/>
  <c r="AB372" i="1"/>
  <c r="T372" i="1"/>
  <c r="Y372" i="1" s="1"/>
  <c r="R372" i="1"/>
  <c r="Q372" i="1"/>
  <c r="S372" i="1" s="1"/>
  <c r="J372" i="1"/>
  <c r="H372" i="1"/>
  <c r="G372" i="1"/>
  <c r="I372" i="1" s="1"/>
  <c r="AE3511" i="1"/>
  <c r="AB3511" i="1"/>
  <c r="T3511" i="1"/>
  <c r="Y3511" i="1" s="1"/>
  <c r="R3511" i="1"/>
  <c r="Q3511" i="1"/>
  <c r="S3511" i="1" s="1"/>
  <c r="J3511" i="1"/>
  <c r="H3511" i="1"/>
  <c r="G3511" i="1"/>
  <c r="I3511" i="1" s="1"/>
  <c r="AE321" i="1"/>
  <c r="AB321" i="1"/>
  <c r="T321" i="1"/>
  <c r="Y321" i="1" s="1"/>
  <c r="R321" i="1"/>
  <c r="Q321" i="1"/>
  <c r="S321" i="1" s="1"/>
  <c r="J321" i="1"/>
  <c r="H321" i="1"/>
  <c r="G321" i="1"/>
  <c r="I321" i="1" s="1"/>
  <c r="AE2447" i="1"/>
  <c r="AB2447" i="1"/>
  <c r="T2447" i="1"/>
  <c r="Y2447" i="1" s="1"/>
  <c r="R2447" i="1"/>
  <c r="Q2447" i="1"/>
  <c r="S2447" i="1" s="1"/>
  <c r="J2447" i="1"/>
  <c r="H2447" i="1"/>
  <c r="G2447" i="1"/>
  <c r="I2447" i="1" s="1"/>
  <c r="AE3471" i="1"/>
  <c r="AB3471" i="1"/>
  <c r="T3471" i="1"/>
  <c r="Y3471" i="1" s="1"/>
  <c r="R3471" i="1"/>
  <c r="Q3471" i="1"/>
  <c r="S3471" i="1" s="1"/>
  <c r="J3471" i="1"/>
  <c r="H3471" i="1"/>
  <c r="G3471" i="1"/>
  <c r="I3471" i="1" s="1"/>
  <c r="AE966" i="1"/>
  <c r="AB966" i="1"/>
  <c r="T966" i="1"/>
  <c r="Y966" i="1" s="1"/>
  <c r="R966" i="1"/>
  <c r="Q966" i="1"/>
  <c r="S966" i="1" s="1"/>
  <c r="J966" i="1"/>
  <c r="H966" i="1"/>
  <c r="G966" i="1"/>
  <c r="I966" i="1" s="1"/>
  <c r="AE85" i="1"/>
  <c r="AB85" i="1"/>
  <c r="T85" i="1"/>
  <c r="Y85" i="1" s="1"/>
  <c r="R85" i="1"/>
  <c r="Q85" i="1"/>
  <c r="S85" i="1" s="1"/>
  <c r="J85" i="1"/>
  <c r="H85" i="1"/>
  <c r="G85" i="1"/>
  <c r="I85" i="1" s="1"/>
  <c r="AE3910" i="1"/>
  <c r="AB3910" i="1"/>
  <c r="T3910" i="1"/>
  <c r="Y3910" i="1" s="1"/>
  <c r="R3910" i="1"/>
  <c r="Q3910" i="1"/>
  <c r="S3910" i="1" s="1"/>
  <c r="M3910" i="1"/>
  <c r="J3910" i="1"/>
  <c r="H3910" i="1"/>
  <c r="G3910" i="1"/>
  <c r="I3910" i="1" s="1"/>
  <c r="AE1491" i="1"/>
  <c r="AB1491" i="1"/>
  <c r="T1491" i="1"/>
  <c r="Y1491" i="1" s="1"/>
  <c r="R1491" i="1"/>
  <c r="Q1491" i="1"/>
  <c r="S1491" i="1" s="1"/>
  <c r="J1491" i="1"/>
  <c r="H1491" i="1"/>
  <c r="G1491" i="1"/>
  <c r="I1491" i="1" s="1"/>
  <c r="AE2048" i="1"/>
  <c r="AB2048" i="1"/>
  <c r="T2048" i="1"/>
  <c r="Y2048" i="1" s="1"/>
  <c r="R2048" i="1"/>
  <c r="Q2048" i="1"/>
  <c r="S2048" i="1" s="1"/>
  <c r="J2048" i="1"/>
  <c r="H2048" i="1"/>
  <c r="G2048" i="1"/>
  <c r="I2048" i="1" s="1"/>
  <c r="AE3505" i="1"/>
  <c r="AB3505" i="1"/>
  <c r="T3505" i="1"/>
  <c r="Y3505" i="1" s="1"/>
  <c r="R3505" i="1"/>
  <c r="Q3505" i="1"/>
  <c r="S3505" i="1" s="1"/>
  <c r="J3505" i="1"/>
  <c r="H3505" i="1"/>
  <c r="G3505" i="1"/>
  <c r="I3505" i="1" s="1"/>
  <c r="AE3865" i="1"/>
  <c r="AB3865" i="1"/>
  <c r="T3865" i="1"/>
  <c r="Y3865" i="1" s="1"/>
  <c r="R3865" i="1"/>
  <c r="Q3865" i="1"/>
  <c r="S3865" i="1" s="1"/>
  <c r="J3865" i="1"/>
  <c r="H3865" i="1"/>
  <c r="G3865" i="1"/>
  <c r="I3865" i="1" s="1"/>
  <c r="AE2737" i="1"/>
  <c r="AB2737" i="1"/>
  <c r="T2737" i="1"/>
  <c r="Y2737" i="1" s="1"/>
  <c r="R2737" i="1"/>
  <c r="Q2737" i="1"/>
  <c r="S2737" i="1" s="1"/>
  <c r="J2737" i="1"/>
  <c r="H2737" i="1"/>
  <c r="G2737" i="1"/>
  <c r="I2737" i="1" s="1"/>
  <c r="AE1085" i="1"/>
  <c r="AB1085" i="1"/>
  <c r="T1085" i="1"/>
  <c r="Y1085" i="1" s="1"/>
  <c r="R1085" i="1"/>
  <c r="Q1085" i="1"/>
  <c r="S1085" i="1" s="1"/>
  <c r="J1085" i="1"/>
  <c r="H1085" i="1"/>
  <c r="G1085" i="1"/>
  <c r="I1085" i="1" s="1"/>
  <c r="AE1908" i="1"/>
  <c r="AB1908" i="1"/>
  <c r="T1908" i="1"/>
  <c r="Y1908" i="1" s="1"/>
  <c r="R1908" i="1"/>
  <c r="Q1908" i="1"/>
  <c r="S1908" i="1" s="1"/>
  <c r="J1908" i="1"/>
  <c r="H1908" i="1"/>
  <c r="G1908" i="1"/>
  <c r="I1908" i="1" s="1"/>
  <c r="AE2956" i="1"/>
  <c r="AB2956" i="1"/>
  <c r="T2956" i="1"/>
  <c r="R2956" i="1"/>
  <c r="Q2956" i="1"/>
  <c r="S2956" i="1" s="1"/>
  <c r="J2956" i="1"/>
  <c r="H2956" i="1"/>
  <c r="G2956" i="1"/>
  <c r="I2956" i="1" s="1"/>
  <c r="AE1918" i="1"/>
  <c r="AB1918" i="1"/>
  <c r="T1918" i="1"/>
  <c r="Y1918" i="1" s="1"/>
  <c r="R1918" i="1"/>
  <c r="Q1918" i="1"/>
  <c r="S1918" i="1" s="1"/>
  <c r="J1918" i="1"/>
  <c r="H1918" i="1"/>
  <c r="G1918" i="1"/>
  <c r="I1918" i="1" s="1"/>
  <c r="AE3424" i="1"/>
  <c r="AB3424" i="1"/>
  <c r="T3424" i="1"/>
  <c r="Y3424" i="1" s="1"/>
  <c r="R3424" i="1"/>
  <c r="Q3424" i="1"/>
  <c r="S3424" i="1" s="1"/>
  <c r="J3424" i="1"/>
  <c r="H3424" i="1"/>
  <c r="G3424" i="1"/>
  <c r="I3424" i="1" s="1"/>
  <c r="AE2935" i="1"/>
  <c r="AB2935" i="1"/>
  <c r="T2935" i="1"/>
  <c r="R2935" i="1"/>
  <c r="Q2935" i="1"/>
  <c r="S2935" i="1" s="1"/>
  <c r="J2935" i="1"/>
  <c r="H2935" i="1"/>
  <c r="G2935" i="1"/>
  <c r="I2935" i="1" s="1"/>
  <c r="AE3964" i="1"/>
  <c r="AB3964" i="1"/>
  <c r="T3964" i="1"/>
  <c r="Y3964" i="1" s="1"/>
  <c r="R3964" i="1"/>
  <c r="Q3964" i="1"/>
  <c r="S3964" i="1" s="1"/>
  <c r="J3964" i="1"/>
  <c r="H3964" i="1"/>
  <c r="G3964" i="1"/>
  <c r="I3964" i="1" s="1"/>
  <c r="AE4099" i="1"/>
  <c r="AB4099" i="1"/>
  <c r="T4099" i="1"/>
  <c r="Y4099" i="1" s="1"/>
  <c r="R4099" i="1"/>
  <c r="Q4099" i="1"/>
  <c r="S4099" i="1" s="1"/>
  <c r="J4099" i="1"/>
  <c r="H4099" i="1"/>
  <c r="G4099" i="1"/>
  <c r="I4099" i="1" s="1"/>
  <c r="AE2713" i="1"/>
  <c r="AB2713" i="1"/>
  <c r="T2713" i="1"/>
  <c r="Y2713" i="1" s="1"/>
  <c r="R2713" i="1"/>
  <c r="Q2713" i="1"/>
  <c r="S2713" i="1" s="1"/>
  <c r="J2713" i="1"/>
  <c r="H2713" i="1"/>
  <c r="G2713" i="1"/>
  <c r="I2713" i="1" s="1"/>
  <c r="AE659" i="1"/>
  <c r="AB659" i="1"/>
  <c r="T659" i="1"/>
  <c r="R659" i="1"/>
  <c r="Q659" i="1"/>
  <c r="S659" i="1" s="1"/>
  <c r="J659" i="1"/>
  <c r="H659" i="1"/>
  <c r="G659" i="1"/>
  <c r="I659" i="1" s="1"/>
  <c r="AE3073" i="1"/>
  <c r="AB3073" i="1"/>
  <c r="T3073" i="1"/>
  <c r="Y3073" i="1" s="1"/>
  <c r="R3073" i="1"/>
  <c r="Q3073" i="1"/>
  <c r="S3073" i="1" s="1"/>
  <c r="J3073" i="1"/>
  <c r="H3073" i="1"/>
  <c r="G3073" i="1"/>
  <c r="I3073" i="1" s="1"/>
  <c r="AE4176" i="1"/>
  <c r="AB4176" i="1"/>
  <c r="T4176" i="1"/>
  <c r="Y4176" i="1" s="1"/>
  <c r="R4176" i="1"/>
  <c r="Q4176" i="1"/>
  <c r="S4176" i="1" s="1"/>
  <c r="J4176" i="1"/>
  <c r="H4176" i="1"/>
  <c r="G4176" i="1"/>
  <c r="I4176" i="1" s="1"/>
  <c r="AE1301" i="1"/>
  <c r="AB1301" i="1"/>
  <c r="T1301" i="1"/>
  <c r="Y1301" i="1" s="1"/>
  <c r="R1301" i="1"/>
  <c r="Q1301" i="1"/>
  <c r="S1301" i="1" s="1"/>
  <c r="J1301" i="1"/>
  <c r="H1301" i="1"/>
  <c r="G1301" i="1"/>
  <c r="I1301" i="1" s="1"/>
  <c r="AE2191" i="1"/>
  <c r="AB2191" i="1"/>
  <c r="T2191" i="1"/>
  <c r="Y2191" i="1" s="1"/>
  <c r="R2191" i="1"/>
  <c r="Q2191" i="1"/>
  <c r="S2191" i="1" s="1"/>
  <c r="J2191" i="1"/>
  <c r="H2191" i="1"/>
  <c r="G2191" i="1"/>
  <c r="I2191" i="1" s="1"/>
  <c r="AE3517" i="1"/>
  <c r="AB3517" i="1"/>
  <c r="T3517" i="1"/>
  <c r="R3517" i="1"/>
  <c r="Q3517" i="1"/>
  <c r="S3517" i="1" s="1"/>
  <c r="J3517" i="1"/>
  <c r="H3517" i="1"/>
  <c r="G3517" i="1"/>
  <c r="I3517" i="1" s="1"/>
  <c r="AE1084" i="1"/>
  <c r="AB1084" i="1"/>
  <c r="W1084" i="1"/>
  <c r="T1084" i="1"/>
  <c r="Y1084" i="1" s="1"/>
  <c r="R1084" i="1"/>
  <c r="Q1084" i="1"/>
  <c r="S1084" i="1" s="1"/>
  <c r="J1084" i="1"/>
  <c r="M1084" i="1" s="1"/>
  <c r="H1084" i="1"/>
  <c r="G1084" i="1"/>
  <c r="I1084" i="1" s="1"/>
  <c r="AE292" i="1"/>
  <c r="AB292" i="1"/>
  <c r="T292" i="1"/>
  <c r="Y292" i="1" s="1"/>
  <c r="R292" i="1"/>
  <c r="Q292" i="1"/>
  <c r="S292" i="1" s="1"/>
  <c r="J292" i="1"/>
  <c r="M292" i="1" s="1"/>
  <c r="H292" i="1"/>
  <c r="G292" i="1"/>
  <c r="I292" i="1" s="1"/>
  <c r="AE785" i="1"/>
  <c r="AB785" i="1"/>
  <c r="T785" i="1"/>
  <c r="Y785" i="1" s="1"/>
  <c r="R785" i="1"/>
  <c r="Q785" i="1"/>
  <c r="S785" i="1" s="1"/>
  <c r="J785" i="1"/>
  <c r="M785" i="1" s="1"/>
  <c r="H785" i="1"/>
  <c r="G785" i="1"/>
  <c r="I785" i="1" s="1"/>
  <c r="AE3423" i="1"/>
  <c r="AB3423" i="1"/>
  <c r="T3423" i="1"/>
  <c r="Y3423" i="1" s="1"/>
  <c r="R3423" i="1"/>
  <c r="Q3423" i="1"/>
  <c r="S3423" i="1" s="1"/>
  <c r="J3423" i="1"/>
  <c r="M3423" i="1" s="1"/>
  <c r="H3423" i="1"/>
  <c r="G3423" i="1"/>
  <c r="I3423" i="1" s="1"/>
  <c r="AE3817" i="1"/>
  <c r="AB3817" i="1"/>
  <c r="T3817" i="1"/>
  <c r="Y3817" i="1" s="1"/>
  <c r="R3817" i="1"/>
  <c r="Q3817" i="1"/>
  <c r="S3817" i="1" s="1"/>
  <c r="J3817" i="1"/>
  <c r="M3817" i="1" s="1"/>
  <c r="H3817" i="1"/>
  <c r="G3817" i="1"/>
  <c r="I3817" i="1" s="1"/>
  <c r="AE3001" i="1"/>
  <c r="AB3001" i="1"/>
  <c r="T3001" i="1"/>
  <c r="Y3001" i="1" s="1"/>
  <c r="R3001" i="1"/>
  <c r="Q3001" i="1"/>
  <c r="S3001" i="1" s="1"/>
  <c r="J3001" i="1"/>
  <c r="M3001" i="1" s="1"/>
  <c r="H3001" i="1"/>
  <c r="G3001" i="1"/>
  <c r="I3001" i="1" s="1"/>
  <c r="AE2247" i="1"/>
  <c r="AB2247" i="1"/>
  <c r="T2247" i="1"/>
  <c r="Y2247" i="1" s="1"/>
  <c r="R2247" i="1"/>
  <c r="Q2247" i="1"/>
  <c r="S2247" i="1" s="1"/>
  <c r="J2247" i="1"/>
  <c r="M2247" i="1" s="1"/>
  <c r="H2247" i="1"/>
  <c r="G2247" i="1"/>
  <c r="I2247" i="1" s="1"/>
  <c r="AE1057" i="1"/>
  <c r="AB1057" i="1"/>
  <c r="T1057" i="1"/>
  <c r="Y1057" i="1" s="1"/>
  <c r="R1057" i="1"/>
  <c r="Q1057" i="1"/>
  <c r="S1057" i="1" s="1"/>
  <c r="J1057" i="1"/>
  <c r="M1057" i="1" s="1"/>
  <c r="H1057" i="1"/>
  <c r="G1057" i="1"/>
  <c r="I1057" i="1" s="1"/>
  <c r="AE3128" i="1"/>
  <c r="AB3128" i="1"/>
  <c r="T3128" i="1"/>
  <c r="Y3128" i="1" s="1"/>
  <c r="R3128" i="1"/>
  <c r="Q3128" i="1"/>
  <c r="S3128" i="1" s="1"/>
  <c r="J3128" i="1"/>
  <c r="M3128" i="1" s="1"/>
  <c r="H3128" i="1"/>
  <c r="G3128" i="1"/>
  <c r="I3128" i="1" s="1"/>
  <c r="AE3669" i="1"/>
  <c r="AB3669" i="1"/>
  <c r="T3669" i="1"/>
  <c r="Y3669" i="1" s="1"/>
  <c r="R3669" i="1"/>
  <c r="Q3669" i="1"/>
  <c r="S3669" i="1" s="1"/>
  <c r="J3669" i="1"/>
  <c r="M3669" i="1" s="1"/>
  <c r="H3669" i="1"/>
  <c r="G3669" i="1"/>
  <c r="I3669" i="1" s="1"/>
  <c r="AE2544" i="1"/>
  <c r="AB2544" i="1"/>
  <c r="T2544" i="1"/>
  <c r="Y2544" i="1" s="1"/>
  <c r="R2544" i="1"/>
  <c r="Q2544" i="1"/>
  <c r="S2544" i="1" s="1"/>
  <c r="J2544" i="1"/>
  <c r="M2544" i="1" s="1"/>
  <c r="H2544" i="1"/>
  <c r="G2544" i="1"/>
  <c r="I2544" i="1" s="1"/>
  <c r="AE2488" i="1"/>
  <c r="AB2488" i="1"/>
  <c r="T2488" i="1"/>
  <c r="Y2488" i="1" s="1"/>
  <c r="R2488" i="1"/>
  <c r="Q2488" i="1"/>
  <c r="S2488" i="1" s="1"/>
  <c r="J2488" i="1"/>
  <c r="M2488" i="1" s="1"/>
  <c r="H2488" i="1"/>
  <c r="G2488" i="1"/>
  <c r="I2488" i="1" s="1"/>
  <c r="AE3100" i="1"/>
  <c r="AB3100" i="1"/>
  <c r="T3100" i="1"/>
  <c r="Y3100" i="1" s="1"/>
  <c r="R3100" i="1"/>
  <c r="Q3100" i="1"/>
  <c r="S3100" i="1" s="1"/>
  <c r="J3100" i="1"/>
  <c r="M3100" i="1" s="1"/>
  <c r="H3100" i="1"/>
  <c r="G3100" i="1"/>
  <c r="I3100" i="1" s="1"/>
  <c r="AE1300" i="1"/>
  <c r="AB1300" i="1"/>
  <c r="T1300" i="1"/>
  <c r="Y1300" i="1" s="1"/>
  <c r="R1300" i="1"/>
  <c r="Q1300" i="1"/>
  <c r="S1300" i="1" s="1"/>
  <c r="J1300" i="1"/>
  <c r="M1300" i="1" s="1"/>
  <c r="H1300" i="1"/>
  <c r="G1300" i="1"/>
  <c r="I1300" i="1" s="1"/>
  <c r="AE1572" i="1"/>
  <c r="AB1572" i="1"/>
  <c r="T1572" i="1"/>
  <c r="Y1572" i="1" s="1"/>
  <c r="R1572" i="1"/>
  <c r="Q1572" i="1"/>
  <c r="S1572" i="1" s="1"/>
  <c r="J1572" i="1"/>
  <c r="M1572" i="1" s="1"/>
  <c r="H1572" i="1"/>
  <c r="G1572" i="1"/>
  <c r="I1572" i="1" s="1"/>
  <c r="AE1591" i="1"/>
  <c r="AB1591" i="1"/>
  <c r="V1591" i="1"/>
  <c r="X1591" i="1" s="1"/>
  <c r="T1591" i="1"/>
  <c r="Y1591" i="1" s="1"/>
  <c r="R1591" i="1"/>
  <c r="Q1591" i="1"/>
  <c r="S1591" i="1" s="1"/>
  <c r="J1591" i="1"/>
  <c r="M1591" i="1" s="1"/>
  <c r="H1591" i="1"/>
  <c r="G1591" i="1"/>
  <c r="I1591" i="1" s="1"/>
  <c r="AE3516" i="1"/>
  <c r="AB3516" i="1"/>
  <c r="T3516" i="1"/>
  <c r="Y3516" i="1" s="1"/>
  <c r="R3516" i="1"/>
  <c r="Q3516" i="1"/>
  <c r="S3516" i="1" s="1"/>
  <c r="J3516" i="1"/>
  <c r="M3516" i="1" s="1"/>
  <c r="H3516" i="1"/>
  <c r="G3516" i="1"/>
  <c r="I3516" i="1" s="1"/>
  <c r="AE1343" i="1"/>
  <c r="AB1343" i="1"/>
  <c r="T1343" i="1"/>
  <c r="Y1343" i="1" s="1"/>
  <c r="R1343" i="1"/>
  <c r="Q1343" i="1"/>
  <c r="S1343" i="1" s="1"/>
  <c r="J1343" i="1"/>
  <c r="M1343" i="1" s="1"/>
  <c r="H1343" i="1"/>
  <c r="G1343" i="1"/>
  <c r="I1343" i="1" s="1"/>
  <c r="AE1481" i="1"/>
  <c r="AB1481" i="1"/>
  <c r="T1481" i="1"/>
  <c r="Y1481" i="1" s="1"/>
  <c r="R1481" i="1"/>
  <c r="Q1481" i="1"/>
  <c r="S1481" i="1" s="1"/>
  <c r="J1481" i="1"/>
  <c r="M1481" i="1" s="1"/>
  <c r="H1481" i="1"/>
  <c r="G1481" i="1"/>
  <c r="I1481" i="1" s="1"/>
  <c r="AE1264" i="1"/>
  <c r="AB1264" i="1"/>
  <c r="T1264" i="1"/>
  <c r="Y1264" i="1" s="1"/>
  <c r="R1264" i="1"/>
  <c r="Q1264" i="1"/>
  <c r="S1264" i="1" s="1"/>
  <c r="J1264" i="1"/>
  <c r="M1264" i="1" s="1"/>
  <c r="H1264" i="1"/>
  <c r="G1264" i="1"/>
  <c r="I1264" i="1" s="1"/>
  <c r="AE7" i="1"/>
  <c r="AB7" i="1"/>
  <c r="T7" i="1"/>
  <c r="Y7" i="1" s="1"/>
  <c r="R7" i="1"/>
  <c r="Q7" i="1"/>
  <c r="S7" i="1" s="1"/>
  <c r="J7" i="1"/>
  <c r="L7" i="1" s="1"/>
  <c r="N7" i="1" s="1"/>
  <c r="H7" i="1"/>
  <c r="G7" i="1"/>
  <c r="I7" i="1" s="1"/>
  <c r="AE676" i="1"/>
  <c r="AB676" i="1"/>
  <c r="T676" i="1"/>
  <c r="Y676" i="1" s="1"/>
  <c r="R676" i="1"/>
  <c r="Q676" i="1"/>
  <c r="S676" i="1" s="1"/>
  <c r="J676" i="1"/>
  <c r="Z676" i="1" s="1"/>
  <c r="H676" i="1"/>
  <c r="G676" i="1"/>
  <c r="I676" i="1" s="1"/>
  <c r="AE675" i="1"/>
  <c r="AB675" i="1"/>
  <c r="T675" i="1"/>
  <c r="Y675" i="1" s="1"/>
  <c r="R675" i="1"/>
  <c r="Q675" i="1"/>
  <c r="S675" i="1" s="1"/>
  <c r="J675" i="1"/>
  <c r="Z675" i="1" s="1"/>
  <c r="H675" i="1"/>
  <c r="G675" i="1"/>
  <c r="I675" i="1" s="1"/>
  <c r="AE2020" i="1"/>
  <c r="AB2020" i="1"/>
  <c r="T2020" i="1"/>
  <c r="Y2020" i="1" s="1"/>
  <c r="R2020" i="1"/>
  <c r="Q2020" i="1"/>
  <c r="S2020" i="1" s="1"/>
  <c r="J2020" i="1"/>
  <c r="Z2020" i="1" s="1"/>
  <c r="H2020" i="1"/>
  <c r="G2020" i="1"/>
  <c r="I2020" i="1" s="1"/>
  <c r="AE4192" i="1"/>
  <c r="AB4192" i="1"/>
  <c r="T4192" i="1"/>
  <c r="Y4192" i="1" s="1"/>
  <c r="R4192" i="1"/>
  <c r="Q4192" i="1"/>
  <c r="S4192" i="1" s="1"/>
  <c r="J4192" i="1"/>
  <c r="L4192" i="1" s="1"/>
  <c r="N4192" i="1" s="1"/>
  <c r="H4192" i="1"/>
  <c r="G4192" i="1"/>
  <c r="I4192" i="1" s="1"/>
  <c r="AE3963" i="1"/>
  <c r="AB3963" i="1"/>
  <c r="T3963" i="1"/>
  <c r="Y3963" i="1" s="1"/>
  <c r="R3963" i="1"/>
  <c r="Q3963" i="1"/>
  <c r="S3963" i="1" s="1"/>
  <c r="J3963" i="1"/>
  <c r="Z3963" i="1" s="1"/>
  <c r="H3963" i="1"/>
  <c r="G3963" i="1"/>
  <c r="I3963" i="1" s="1"/>
  <c r="AE3009" i="1"/>
  <c r="AB3009" i="1"/>
  <c r="T3009" i="1"/>
  <c r="Y3009" i="1" s="1"/>
  <c r="R3009" i="1"/>
  <c r="Q3009" i="1"/>
  <c r="S3009" i="1" s="1"/>
  <c r="J3009" i="1"/>
  <c r="Z3009" i="1" s="1"/>
  <c r="H3009" i="1"/>
  <c r="G3009" i="1"/>
  <c r="I3009" i="1" s="1"/>
  <c r="AE3275" i="1"/>
  <c r="AB3275" i="1"/>
  <c r="T3275" i="1"/>
  <c r="Y3275" i="1" s="1"/>
  <c r="R3275" i="1"/>
  <c r="Q3275" i="1"/>
  <c r="S3275" i="1" s="1"/>
  <c r="J3275" i="1"/>
  <c r="Z3275" i="1" s="1"/>
  <c r="H3275" i="1"/>
  <c r="G3275" i="1"/>
  <c r="I3275" i="1" s="1"/>
  <c r="AE2193" i="1"/>
  <c r="AB2193" i="1"/>
  <c r="T2193" i="1"/>
  <c r="Y2193" i="1" s="1"/>
  <c r="R2193" i="1"/>
  <c r="Q2193" i="1"/>
  <c r="S2193" i="1" s="1"/>
  <c r="J2193" i="1"/>
  <c r="L2193" i="1" s="1"/>
  <c r="N2193" i="1" s="1"/>
  <c r="H2193" i="1"/>
  <c r="G2193" i="1"/>
  <c r="I2193" i="1" s="1"/>
  <c r="AE2679" i="1"/>
  <c r="AB2679" i="1"/>
  <c r="T2679" i="1"/>
  <c r="Y2679" i="1" s="1"/>
  <c r="R2679" i="1"/>
  <c r="Q2679" i="1"/>
  <c r="S2679" i="1" s="1"/>
  <c r="J2679" i="1"/>
  <c r="Z2679" i="1" s="1"/>
  <c r="H2679" i="1"/>
  <c r="G2679" i="1"/>
  <c r="I2679" i="1" s="1"/>
  <c r="AE293" i="1"/>
  <c r="AB293" i="1"/>
  <c r="T293" i="1"/>
  <c r="Y293" i="1" s="1"/>
  <c r="R293" i="1"/>
  <c r="Q293" i="1"/>
  <c r="S293" i="1" s="1"/>
  <c r="J293" i="1"/>
  <c r="Z293" i="1" s="1"/>
  <c r="H293" i="1"/>
  <c r="G293" i="1"/>
  <c r="I293" i="1" s="1"/>
  <c r="AE4237" i="1"/>
  <c r="AB4237" i="1"/>
  <c r="T4237" i="1"/>
  <c r="Y4237" i="1" s="1"/>
  <c r="R4237" i="1"/>
  <c r="Q4237" i="1"/>
  <c r="S4237" i="1" s="1"/>
  <c r="J4237" i="1"/>
  <c r="Z4237" i="1" s="1"/>
  <c r="H4237" i="1"/>
  <c r="G4237" i="1"/>
  <c r="I4237" i="1" s="1"/>
  <c r="AE84" i="1"/>
  <c r="AB84" i="1"/>
  <c r="T84" i="1"/>
  <c r="Y84" i="1" s="1"/>
  <c r="R84" i="1"/>
  <c r="Q84" i="1"/>
  <c r="S84" i="1" s="1"/>
  <c r="J84" i="1"/>
  <c r="L84" i="1" s="1"/>
  <c r="N84" i="1" s="1"/>
  <c r="H84" i="1"/>
  <c r="G84" i="1"/>
  <c r="I84" i="1" s="1"/>
  <c r="AE2998" i="1"/>
  <c r="AB2998" i="1"/>
  <c r="T2998" i="1"/>
  <c r="R2998" i="1"/>
  <c r="Q2998" i="1"/>
  <c r="S2998" i="1" s="1"/>
  <c r="J2998" i="1"/>
  <c r="Z2998" i="1" s="1"/>
  <c r="H2998" i="1"/>
  <c r="G2998" i="1"/>
  <c r="I2998" i="1" s="1"/>
  <c r="AE2232" i="1"/>
  <c r="AB2232" i="1"/>
  <c r="T2232" i="1"/>
  <c r="Y2232" i="1" s="1"/>
  <c r="R2232" i="1"/>
  <c r="Q2232" i="1"/>
  <c r="S2232" i="1" s="1"/>
  <c r="J2232" i="1"/>
  <c r="Z2232" i="1" s="1"/>
  <c r="H2232" i="1"/>
  <c r="G2232" i="1"/>
  <c r="I2232" i="1" s="1"/>
  <c r="AE3816" i="1"/>
  <c r="AB3816" i="1"/>
  <c r="T3816" i="1"/>
  <c r="Y3816" i="1" s="1"/>
  <c r="R3816" i="1"/>
  <c r="Q3816" i="1"/>
  <c r="S3816" i="1" s="1"/>
  <c r="M3816" i="1"/>
  <c r="J3816" i="1"/>
  <c r="Z3816" i="1" s="1"/>
  <c r="H3816" i="1"/>
  <c r="G3816" i="1"/>
  <c r="I3816" i="1" s="1"/>
  <c r="AE3759" i="1"/>
  <c r="AB3759" i="1"/>
  <c r="T3759" i="1"/>
  <c r="Y3759" i="1" s="1"/>
  <c r="R3759" i="1"/>
  <c r="Q3759" i="1"/>
  <c r="S3759" i="1" s="1"/>
  <c r="J3759" i="1"/>
  <c r="L3759" i="1" s="1"/>
  <c r="N3759" i="1" s="1"/>
  <c r="H3759" i="1"/>
  <c r="G3759" i="1"/>
  <c r="I3759" i="1" s="1"/>
  <c r="AE2325" i="1"/>
  <c r="AB2325" i="1"/>
  <c r="T2325" i="1"/>
  <c r="Y2325" i="1" s="1"/>
  <c r="R2325" i="1"/>
  <c r="Q2325" i="1"/>
  <c r="S2325" i="1" s="1"/>
  <c r="J2325" i="1"/>
  <c r="Z2325" i="1" s="1"/>
  <c r="H2325" i="1"/>
  <c r="G2325" i="1"/>
  <c r="I2325" i="1" s="1"/>
  <c r="AE3939" i="1"/>
  <c r="AB3939" i="1"/>
  <c r="T3939" i="1"/>
  <c r="Y3939" i="1" s="1"/>
  <c r="R3939" i="1"/>
  <c r="Q3939" i="1"/>
  <c r="S3939" i="1" s="1"/>
  <c r="M3939" i="1"/>
  <c r="J3939" i="1"/>
  <c r="Z3939" i="1" s="1"/>
  <c r="H3939" i="1"/>
  <c r="G3939" i="1"/>
  <c r="I3939" i="1" s="1"/>
  <c r="AE2850" i="1"/>
  <c r="AB2850" i="1"/>
  <c r="T2850" i="1"/>
  <c r="Y2850" i="1" s="1"/>
  <c r="R2850" i="1"/>
  <c r="Q2850" i="1"/>
  <c r="S2850" i="1" s="1"/>
  <c r="J2850" i="1"/>
  <c r="Z2850" i="1" s="1"/>
  <c r="H2850" i="1"/>
  <c r="G2850" i="1"/>
  <c r="I2850" i="1" s="1"/>
  <c r="AE658" i="1"/>
  <c r="AB658" i="1"/>
  <c r="T658" i="1"/>
  <c r="Y658" i="1" s="1"/>
  <c r="R658" i="1"/>
  <c r="Q658" i="1"/>
  <c r="S658" i="1" s="1"/>
  <c r="J658" i="1"/>
  <c r="M658" i="1" s="1"/>
  <c r="H658" i="1"/>
  <c r="G658" i="1"/>
  <c r="I658" i="1" s="1"/>
  <c r="AE428" i="1"/>
  <c r="AB428" i="1"/>
  <c r="T428" i="1"/>
  <c r="Y428" i="1" s="1"/>
  <c r="R428" i="1"/>
  <c r="Q428" i="1"/>
  <c r="S428" i="1" s="1"/>
  <c r="J428" i="1"/>
  <c r="Z428" i="1" s="1"/>
  <c r="H428" i="1"/>
  <c r="G428" i="1"/>
  <c r="I428" i="1" s="1"/>
  <c r="AE904" i="1"/>
  <c r="AB904" i="1"/>
  <c r="T904" i="1"/>
  <c r="Y904" i="1" s="1"/>
  <c r="R904" i="1"/>
  <c r="Q904" i="1"/>
  <c r="S904" i="1" s="1"/>
  <c r="J904" i="1"/>
  <c r="Z904" i="1" s="1"/>
  <c r="H904" i="1"/>
  <c r="G904" i="1"/>
  <c r="I904" i="1" s="1"/>
  <c r="AE3758" i="1"/>
  <c r="AB3758" i="1"/>
  <c r="T3758" i="1"/>
  <c r="Y3758" i="1" s="1"/>
  <c r="R3758" i="1"/>
  <c r="Q3758" i="1"/>
  <c r="S3758" i="1" s="1"/>
  <c r="M3758" i="1"/>
  <c r="J3758" i="1"/>
  <c r="Z3758" i="1" s="1"/>
  <c r="H3758" i="1"/>
  <c r="G3758" i="1"/>
  <c r="I3758" i="1" s="1"/>
  <c r="AE2881" i="1"/>
  <c r="AB2881" i="1"/>
  <c r="T2881" i="1"/>
  <c r="Y2881" i="1" s="1"/>
  <c r="R2881" i="1"/>
  <c r="Q2881" i="1"/>
  <c r="S2881" i="1" s="1"/>
  <c r="J2881" i="1"/>
  <c r="L2881" i="1" s="1"/>
  <c r="N2881" i="1" s="1"/>
  <c r="H2881" i="1"/>
  <c r="G2881" i="1"/>
  <c r="I2881" i="1" s="1"/>
  <c r="AE3178" i="1"/>
  <c r="AB3178" i="1"/>
  <c r="T3178" i="1"/>
  <c r="Y3178" i="1" s="1"/>
  <c r="R3178" i="1"/>
  <c r="Q3178" i="1"/>
  <c r="S3178" i="1" s="1"/>
  <c r="J3178" i="1"/>
  <c r="Z3178" i="1" s="1"/>
  <c r="H3178" i="1"/>
  <c r="G3178" i="1"/>
  <c r="I3178" i="1" s="1"/>
  <c r="AE2963" i="1"/>
  <c r="AB2963" i="1"/>
  <c r="T2963" i="1"/>
  <c r="Y2963" i="1" s="1"/>
  <c r="R2963" i="1"/>
  <c r="Q2963" i="1"/>
  <c r="S2963" i="1" s="1"/>
  <c r="J2963" i="1"/>
  <c r="Z2963" i="1" s="1"/>
  <c r="H2963" i="1"/>
  <c r="G2963" i="1"/>
  <c r="I2963" i="1" s="1"/>
  <c r="AE3946" i="1"/>
  <c r="AB3946" i="1"/>
  <c r="T3946" i="1"/>
  <c r="Y3946" i="1" s="1"/>
  <c r="R3946" i="1"/>
  <c r="Q3946" i="1"/>
  <c r="S3946" i="1" s="1"/>
  <c r="M3946" i="1"/>
  <c r="J3946" i="1"/>
  <c r="Z3946" i="1" s="1"/>
  <c r="H3946" i="1"/>
  <c r="G3946" i="1"/>
  <c r="I3946" i="1" s="1"/>
  <c r="AE2794" i="1"/>
  <c r="AB2794" i="1"/>
  <c r="T2794" i="1"/>
  <c r="Y2794" i="1" s="1"/>
  <c r="R2794" i="1"/>
  <c r="Q2794" i="1"/>
  <c r="S2794" i="1" s="1"/>
  <c r="J2794" i="1"/>
  <c r="L2794" i="1" s="1"/>
  <c r="N2794" i="1" s="1"/>
  <c r="H2794" i="1"/>
  <c r="G2794" i="1"/>
  <c r="I2794" i="1" s="1"/>
  <c r="AE427" i="1"/>
  <c r="AB427" i="1"/>
  <c r="T427" i="1"/>
  <c r="Y427" i="1" s="1"/>
  <c r="R427" i="1"/>
  <c r="Q427" i="1"/>
  <c r="S427" i="1" s="1"/>
  <c r="J427" i="1"/>
  <c r="Z427" i="1" s="1"/>
  <c r="H427" i="1"/>
  <c r="G427" i="1"/>
  <c r="I427" i="1" s="1"/>
  <c r="AE335" i="1"/>
  <c r="AB335" i="1"/>
  <c r="T335" i="1"/>
  <c r="Y335" i="1" s="1"/>
  <c r="R335" i="1"/>
  <c r="Q335" i="1"/>
  <c r="S335" i="1" s="1"/>
  <c r="J335" i="1"/>
  <c r="Z335" i="1" s="1"/>
  <c r="H335" i="1"/>
  <c r="G335" i="1"/>
  <c r="I335" i="1" s="1"/>
  <c r="AE1209" i="1"/>
  <c r="AB1209" i="1"/>
  <c r="T1209" i="1"/>
  <c r="Y1209" i="1" s="1"/>
  <c r="R1209" i="1"/>
  <c r="Q1209" i="1"/>
  <c r="S1209" i="1" s="1"/>
  <c r="J1209" i="1"/>
  <c r="M1209" i="1" s="1"/>
  <c r="H1209" i="1"/>
  <c r="G1209" i="1"/>
  <c r="I1209" i="1" s="1"/>
  <c r="AE961" i="1"/>
  <c r="AB961" i="1"/>
  <c r="T961" i="1"/>
  <c r="Y961" i="1" s="1"/>
  <c r="R961" i="1"/>
  <c r="Q961" i="1"/>
  <c r="S961" i="1" s="1"/>
  <c r="J961" i="1"/>
  <c r="L961" i="1" s="1"/>
  <c r="N961" i="1" s="1"/>
  <c r="H961" i="1"/>
  <c r="G961" i="1"/>
  <c r="I961" i="1" s="1"/>
  <c r="AE1936" i="1"/>
  <c r="AB1936" i="1"/>
  <c r="T1936" i="1"/>
  <c r="Y1936" i="1" s="1"/>
  <c r="R1936" i="1"/>
  <c r="Q1936" i="1"/>
  <c r="S1936" i="1" s="1"/>
  <c r="J1936" i="1"/>
  <c r="Z1936" i="1" s="1"/>
  <c r="H1936" i="1"/>
  <c r="G1936" i="1"/>
  <c r="I1936" i="1" s="1"/>
  <c r="AE1752" i="1"/>
  <c r="AB1752" i="1"/>
  <c r="T1752" i="1"/>
  <c r="Y1752" i="1" s="1"/>
  <c r="R1752" i="1"/>
  <c r="Q1752" i="1"/>
  <c r="S1752" i="1" s="1"/>
  <c r="J1752" i="1"/>
  <c r="Z1752" i="1" s="1"/>
  <c r="H1752" i="1"/>
  <c r="G1752" i="1"/>
  <c r="I1752" i="1" s="1"/>
  <c r="AE2997" i="1"/>
  <c r="AB2997" i="1"/>
  <c r="T2997" i="1"/>
  <c r="Y2997" i="1" s="1"/>
  <c r="R2997" i="1"/>
  <c r="Q2997" i="1"/>
  <c r="S2997" i="1" s="1"/>
  <c r="J2997" i="1"/>
  <c r="Z2997" i="1" s="1"/>
  <c r="H2997" i="1"/>
  <c r="G2997" i="1"/>
  <c r="I2997" i="1" s="1"/>
  <c r="AE2411" i="1"/>
  <c r="AB2411" i="1"/>
  <c r="T2411" i="1"/>
  <c r="Y2411" i="1" s="1"/>
  <c r="R2411" i="1"/>
  <c r="Q2411" i="1"/>
  <c r="S2411" i="1" s="1"/>
  <c r="J2411" i="1"/>
  <c r="L2411" i="1" s="1"/>
  <c r="N2411" i="1" s="1"/>
  <c r="H2411" i="1"/>
  <c r="G2411" i="1"/>
  <c r="I2411" i="1" s="1"/>
  <c r="AE2446" i="1"/>
  <c r="AB2446" i="1"/>
  <c r="T2446" i="1"/>
  <c r="Y2446" i="1" s="1"/>
  <c r="R2446" i="1"/>
  <c r="Q2446" i="1"/>
  <c r="S2446" i="1" s="1"/>
  <c r="J2446" i="1"/>
  <c r="Z2446" i="1" s="1"/>
  <c r="H2446" i="1"/>
  <c r="G2446" i="1"/>
  <c r="I2446" i="1" s="1"/>
  <c r="AE1165" i="1"/>
  <c r="AB1165" i="1"/>
  <c r="T1165" i="1"/>
  <c r="R1165" i="1"/>
  <c r="Q1165" i="1"/>
  <c r="S1165" i="1" s="1"/>
  <c r="J1165" i="1"/>
  <c r="Z1165" i="1" s="1"/>
  <c r="H1165" i="1"/>
  <c r="G1165" i="1"/>
  <c r="I1165" i="1" s="1"/>
  <c r="AE2813" i="1"/>
  <c r="AB2813" i="1"/>
  <c r="T2813" i="1"/>
  <c r="Y2813" i="1" s="1"/>
  <c r="R2813" i="1"/>
  <c r="Q2813" i="1"/>
  <c r="S2813" i="1" s="1"/>
  <c r="J2813" i="1"/>
  <c r="Z2813" i="1" s="1"/>
  <c r="H2813" i="1"/>
  <c r="G2813" i="1"/>
  <c r="I2813" i="1" s="1"/>
  <c r="AE3177" i="1"/>
  <c r="AB3177" i="1"/>
  <c r="T3177" i="1"/>
  <c r="Y3177" i="1" s="1"/>
  <c r="R3177" i="1"/>
  <c r="Q3177" i="1"/>
  <c r="S3177" i="1" s="1"/>
  <c r="J3177" i="1"/>
  <c r="L3177" i="1" s="1"/>
  <c r="N3177" i="1" s="1"/>
  <c r="H3177" i="1"/>
  <c r="G3177" i="1"/>
  <c r="I3177" i="1" s="1"/>
  <c r="AE2437" i="1"/>
  <c r="AB2437" i="1"/>
  <c r="T2437" i="1"/>
  <c r="Y2437" i="1" s="1"/>
  <c r="R2437" i="1"/>
  <c r="Q2437" i="1"/>
  <c r="S2437" i="1" s="1"/>
  <c r="J2437" i="1"/>
  <c r="Z2437" i="1" s="1"/>
  <c r="H2437" i="1"/>
  <c r="G2437" i="1"/>
  <c r="I2437" i="1" s="1"/>
  <c r="AE1078" i="1"/>
  <c r="AB1078" i="1"/>
  <c r="T1078" i="1"/>
  <c r="R1078" i="1"/>
  <c r="Q1078" i="1"/>
  <c r="S1078" i="1" s="1"/>
  <c r="J1078" i="1"/>
  <c r="Z1078" i="1" s="1"/>
  <c r="H1078" i="1"/>
  <c r="G1078" i="1"/>
  <c r="I1078" i="1" s="1"/>
  <c r="AE3473" i="1"/>
  <c r="AB3473" i="1"/>
  <c r="W3473" i="1"/>
  <c r="T3473" i="1"/>
  <c r="Y3473" i="1" s="1"/>
  <c r="R3473" i="1"/>
  <c r="Q3473" i="1"/>
  <c r="S3473" i="1" s="1"/>
  <c r="J3473" i="1"/>
  <c r="Z3473" i="1" s="1"/>
  <c r="H3473" i="1"/>
  <c r="G3473" i="1"/>
  <c r="I3473" i="1" s="1"/>
  <c r="AE3806" i="1"/>
  <c r="AB3806" i="1"/>
  <c r="T3806" i="1"/>
  <c r="Y3806" i="1" s="1"/>
  <c r="R3806" i="1"/>
  <c r="Q3806" i="1"/>
  <c r="S3806" i="1" s="1"/>
  <c r="J3806" i="1"/>
  <c r="L3806" i="1" s="1"/>
  <c r="N3806" i="1" s="1"/>
  <c r="H3806" i="1"/>
  <c r="G3806" i="1"/>
  <c r="I3806" i="1" s="1"/>
  <c r="AE371" i="1"/>
  <c r="AB371" i="1"/>
  <c r="T371" i="1"/>
  <c r="Y371" i="1" s="1"/>
  <c r="R371" i="1"/>
  <c r="Q371" i="1"/>
  <c r="S371" i="1" s="1"/>
  <c r="J371" i="1"/>
  <c r="Z371" i="1" s="1"/>
  <c r="H371" i="1"/>
  <c r="G371" i="1"/>
  <c r="I371" i="1" s="1"/>
  <c r="AE302" i="1"/>
  <c r="AB302" i="1"/>
  <c r="T302" i="1"/>
  <c r="Y302" i="1" s="1"/>
  <c r="R302" i="1"/>
  <c r="Q302" i="1"/>
  <c r="S302" i="1" s="1"/>
  <c r="J302" i="1"/>
  <c r="Z302" i="1" s="1"/>
  <c r="H302" i="1"/>
  <c r="G302" i="1"/>
  <c r="I302" i="1" s="1"/>
  <c r="AE1208" i="1"/>
  <c r="AB1208" i="1"/>
  <c r="T1208" i="1"/>
  <c r="Y1208" i="1" s="1"/>
  <c r="R1208" i="1"/>
  <c r="Q1208" i="1"/>
  <c r="S1208" i="1" s="1"/>
  <c r="J1208" i="1"/>
  <c r="Z1208" i="1" s="1"/>
  <c r="H1208" i="1"/>
  <c r="G1208" i="1"/>
  <c r="I1208" i="1" s="1"/>
  <c r="AE257" i="1"/>
  <c r="AB257" i="1"/>
  <c r="T257" i="1"/>
  <c r="Y257" i="1" s="1"/>
  <c r="R257" i="1"/>
  <c r="Q257" i="1"/>
  <c r="S257" i="1" s="1"/>
  <c r="J257" i="1"/>
  <c r="L257" i="1" s="1"/>
  <c r="N257" i="1" s="1"/>
  <c r="H257" i="1"/>
  <c r="G257" i="1"/>
  <c r="I257" i="1" s="1"/>
  <c r="AE1961" i="1"/>
  <c r="AB1961" i="1"/>
  <c r="T1961" i="1"/>
  <c r="R1961" i="1"/>
  <c r="Q1961" i="1"/>
  <c r="S1961" i="1" s="1"/>
  <c r="J1961" i="1"/>
  <c r="Z1961" i="1" s="1"/>
  <c r="H1961" i="1"/>
  <c r="G1961" i="1"/>
  <c r="I1961" i="1" s="1"/>
  <c r="AE963" i="1"/>
  <c r="AB963" i="1"/>
  <c r="T963" i="1"/>
  <c r="Y963" i="1" s="1"/>
  <c r="R963" i="1"/>
  <c r="Q963" i="1"/>
  <c r="S963" i="1" s="1"/>
  <c r="J963" i="1"/>
  <c r="Z963" i="1" s="1"/>
  <c r="H963" i="1"/>
  <c r="G963" i="1"/>
  <c r="I963" i="1" s="1"/>
  <c r="AE3066" i="1"/>
  <c r="AB3066" i="1"/>
  <c r="T3066" i="1"/>
  <c r="R3066" i="1"/>
  <c r="Q3066" i="1"/>
  <c r="S3066" i="1" s="1"/>
  <c r="J3066" i="1"/>
  <c r="H3066" i="1"/>
  <c r="G3066" i="1"/>
  <c r="I3066" i="1" s="1"/>
  <c r="AE2695" i="1"/>
  <c r="AB2695" i="1"/>
  <c r="T2695" i="1"/>
  <c r="W2695" i="1" s="1"/>
  <c r="R2695" i="1"/>
  <c r="Q2695" i="1"/>
  <c r="S2695" i="1" s="1"/>
  <c r="J2695" i="1"/>
  <c r="Z2695" i="1" s="1"/>
  <c r="H2695" i="1"/>
  <c r="G2695" i="1"/>
  <c r="I2695" i="1" s="1"/>
  <c r="AE3999" i="1"/>
  <c r="AB3999" i="1"/>
  <c r="T3999" i="1"/>
  <c r="Y3999" i="1" s="1"/>
  <c r="R3999" i="1"/>
  <c r="Q3999" i="1"/>
  <c r="S3999" i="1" s="1"/>
  <c r="J3999" i="1"/>
  <c r="Z3999" i="1" s="1"/>
  <c r="H3999" i="1"/>
  <c r="G3999" i="1"/>
  <c r="I3999" i="1" s="1"/>
  <c r="AE2270" i="1"/>
  <c r="AB2270" i="1"/>
  <c r="T2270" i="1"/>
  <c r="W2270" i="1" s="1"/>
  <c r="R2270" i="1"/>
  <c r="Q2270" i="1"/>
  <c r="S2270" i="1" s="1"/>
  <c r="J2270" i="1"/>
  <c r="Z2270" i="1" s="1"/>
  <c r="H2270" i="1"/>
  <c r="G2270" i="1"/>
  <c r="I2270" i="1" s="1"/>
  <c r="AE4172" i="1"/>
  <c r="AB4172" i="1"/>
  <c r="T4172" i="1"/>
  <c r="Y4172" i="1" s="1"/>
  <c r="R4172" i="1"/>
  <c r="Q4172" i="1"/>
  <c r="S4172" i="1" s="1"/>
  <c r="J4172" i="1"/>
  <c r="Z4172" i="1" s="1"/>
  <c r="H4172" i="1"/>
  <c r="G4172" i="1"/>
  <c r="I4172" i="1" s="1"/>
  <c r="AE1250" i="1"/>
  <c r="AB1250" i="1"/>
  <c r="T1250" i="1"/>
  <c r="Y1250" i="1" s="1"/>
  <c r="R1250" i="1"/>
  <c r="Q1250" i="1"/>
  <c r="S1250" i="1" s="1"/>
  <c r="J1250" i="1"/>
  <c r="Z1250" i="1" s="1"/>
  <c r="H1250" i="1"/>
  <c r="G1250" i="1"/>
  <c r="I1250" i="1" s="1"/>
  <c r="AE229" i="1"/>
  <c r="AB229" i="1"/>
  <c r="T229" i="1"/>
  <c r="Y229" i="1" s="1"/>
  <c r="R229" i="1"/>
  <c r="Q229" i="1"/>
  <c r="S229" i="1" s="1"/>
  <c r="J229" i="1"/>
  <c r="Z229" i="1" s="1"/>
  <c r="H229" i="1"/>
  <c r="G229" i="1"/>
  <c r="I229" i="1" s="1"/>
  <c r="AE697" i="1"/>
  <c r="AB697" i="1"/>
  <c r="T697" i="1"/>
  <c r="R697" i="1"/>
  <c r="Q697" i="1"/>
  <c r="S697" i="1" s="1"/>
  <c r="J697" i="1"/>
  <c r="Z697" i="1" s="1"/>
  <c r="H697" i="1"/>
  <c r="G697" i="1"/>
  <c r="I697" i="1" s="1"/>
  <c r="AE2410" i="1"/>
  <c r="AB2410" i="1"/>
  <c r="T2410" i="1"/>
  <c r="Y2410" i="1" s="1"/>
  <c r="R2410" i="1"/>
  <c r="Q2410" i="1"/>
  <c r="S2410" i="1" s="1"/>
  <c r="J2410" i="1"/>
  <c r="Z2410" i="1" s="1"/>
  <c r="H2410" i="1"/>
  <c r="G2410" i="1"/>
  <c r="I2410" i="1" s="1"/>
  <c r="AE3308" i="1"/>
  <c r="AB3308" i="1"/>
  <c r="T3308" i="1"/>
  <c r="Y3308" i="1" s="1"/>
  <c r="R3308" i="1"/>
  <c r="Q3308" i="1"/>
  <c r="S3308" i="1" s="1"/>
  <c r="J3308" i="1"/>
  <c r="Z3308" i="1" s="1"/>
  <c r="H3308" i="1"/>
  <c r="G3308" i="1"/>
  <c r="I3308" i="1" s="1"/>
  <c r="AE3815" i="1"/>
  <c r="AB3815" i="1"/>
  <c r="T3815" i="1"/>
  <c r="Y3815" i="1" s="1"/>
  <c r="R3815" i="1"/>
  <c r="Q3815" i="1"/>
  <c r="S3815" i="1" s="1"/>
  <c r="J3815" i="1"/>
  <c r="Z3815" i="1" s="1"/>
  <c r="H3815" i="1"/>
  <c r="G3815" i="1"/>
  <c r="I3815" i="1" s="1"/>
  <c r="AE2877" i="1"/>
  <c r="AB2877" i="1"/>
  <c r="T2877" i="1"/>
  <c r="Y2877" i="1" s="1"/>
  <c r="R2877" i="1"/>
  <c r="Q2877" i="1"/>
  <c r="S2877" i="1" s="1"/>
  <c r="J2877" i="1"/>
  <c r="Z2877" i="1" s="1"/>
  <c r="H2877" i="1"/>
  <c r="G2877" i="1"/>
  <c r="I2877" i="1" s="1"/>
  <c r="AE2324" i="1"/>
  <c r="AB2324" i="1"/>
  <c r="T2324" i="1"/>
  <c r="Y2324" i="1" s="1"/>
  <c r="R2324" i="1"/>
  <c r="Q2324" i="1"/>
  <c r="S2324" i="1" s="1"/>
  <c r="J2324" i="1"/>
  <c r="L2324" i="1" s="1"/>
  <c r="N2324" i="1" s="1"/>
  <c r="H2324" i="1"/>
  <c r="G2324" i="1"/>
  <c r="I2324" i="1" s="1"/>
  <c r="AE4032" i="1"/>
  <c r="AB4032" i="1"/>
  <c r="T4032" i="1"/>
  <c r="Y4032" i="1" s="1"/>
  <c r="R4032" i="1"/>
  <c r="Q4032" i="1"/>
  <c r="S4032" i="1" s="1"/>
  <c r="M4032" i="1"/>
  <c r="J4032" i="1"/>
  <c r="Z4032" i="1" s="1"/>
  <c r="H4032" i="1"/>
  <c r="G4032" i="1"/>
  <c r="I4032" i="1" s="1"/>
  <c r="AE1062" i="1"/>
  <c r="AB1062" i="1"/>
  <c r="T1062" i="1"/>
  <c r="Y1062" i="1" s="1"/>
  <c r="R1062" i="1"/>
  <c r="Q1062" i="1"/>
  <c r="S1062" i="1" s="1"/>
  <c r="J1062" i="1"/>
  <c r="Z1062" i="1" s="1"/>
  <c r="H1062" i="1"/>
  <c r="G1062" i="1"/>
  <c r="I1062" i="1" s="1"/>
  <c r="AE3504" i="1"/>
  <c r="AB3504" i="1"/>
  <c r="T3504" i="1"/>
  <c r="R3504" i="1"/>
  <c r="Q3504" i="1"/>
  <c r="S3504" i="1" s="1"/>
  <c r="J3504" i="1"/>
  <c r="Z3504" i="1" s="1"/>
  <c r="H3504" i="1"/>
  <c r="G3504" i="1"/>
  <c r="I3504" i="1" s="1"/>
  <c r="AE3274" i="1"/>
  <c r="AB3274" i="1"/>
  <c r="T3274" i="1"/>
  <c r="Y3274" i="1" s="1"/>
  <c r="R3274" i="1"/>
  <c r="Q3274" i="1"/>
  <c r="S3274" i="1" s="1"/>
  <c r="J3274" i="1"/>
  <c r="L3274" i="1" s="1"/>
  <c r="N3274" i="1" s="1"/>
  <c r="H3274" i="1"/>
  <c r="G3274" i="1"/>
  <c r="I3274" i="1" s="1"/>
  <c r="AE657" i="1"/>
  <c r="AB657" i="1"/>
  <c r="T657" i="1"/>
  <c r="Y657" i="1" s="1"/>
  <c r="R657" i="1"/>
  <c r="Q657" i="1"/>
  <c r="S657" i="1" s="1"/>
  <c r="J657" i="1"/>
  <c r="Z657" i="1" s="1"/>
  <c r="H657" i="1"/>
  <c r="G657" i="1"/>
  <c r="I657" i="1" s="1"/>
  <c r="AE2495" i="1"/>
  <c r="AB2495" i="1"/>
  <c r="T2495" i="1"/>
  <c r="R2495" i="1"/>
  <c r="Q2495" i="1"/>
  <c r="S2495" i="1" s="1"/>
  <c r="J2495" i="1"/>
  <c r="Z2495" i="1" s="1"/>
  <c r="H2495" i="1"/>
  <c r="G2495" i="1"/>
  <c r="I2495" i="1" s="1"/>
  <c r="AE3072" i="1"/>
  <c r="AB3072" i="1"/>
  <c r="T3072" i="1"/>
  <c r="Y3072" i="1" s="1"/>
  <c r="R3072" i="1"/>
  <c r="Q3072" i="1"/>
  <c r="S3072" i="1" s="1"/>
  <c r="J3072" i="1"/>
  <c r="Z3072" i="1" s="1"/>
  <c r="H3072" i="1"/>
  <c r="G3072" i="1"/>
  <c r="I3072" i="1" s="1"/>
  <c r="AE3998" i="1"/>
  <c r="AB3998" i="1"/>
  <c r="W3998" i="1"/>
  <c r="T3998" i="1"/>
  <c r="Y3998" i="1" s="1"/>
  <c r="R3998" i="1"/>
  <c r="Q3998" i="1"/>
  <c r="S3998" i="1" s="1"/>
  <c r="M3998" i="1"/>
  <c r="J3998" i="1"/>
  <c r="L3998" i="1" s="1"/>
  <c r="N3998" i="1" s="1"/>
  <c r="H3998" i="1"/>
  <c r="G3998" i="1"/>
  <c r="I3998" i="1" s="1"/>
  <c r="AE3099" i="1"/>
  <c r="AB3099" i="1"/>
  <c r="T3099" i="1"/>
  <c r="Y3099" i="1" s="1"/>
  <c r="R3099" i="1"/>
  <c r="Q3099" i="1"/>
  <c r="S3099" i="1" s="1"/>
  <c r="J3099" i="1"/>
  <c r="M3099" i="1" s="1"/>
  <c r="H3099" i="1"/>
  <c r="G3099" i="1"/>
  <c r="I3099" i="1" s="1"/>
  <c r="AE1249" i="1"/>
  <c r="AB1249" i="1"/>
  <c r="T1249" i="1"/>
  <c r="Y1249" i="1" s="1"/>
  <c r="R1249" i="1"/>
  <c r="Q1249" i="1"/>
  <c r="S1249" i="1" s="1"/>
  <c r="J1249" i="1"/>
  <c r="Z1249" i="1" s="1"/>
  <c r="H1249" i="1"/>
  <c r="G1249" i="1"/>
  <c r="I1249" i="1" s="1"/>
  <c r="AE3452" i="1"/>
  <c r="AB3452" i="1"/>
  <c r="T3452" i="1"/>
  <c r="Y3452" i="1" s="1"/>
  <c r="R3452" i="1"/>
  <c r="Q3452" i="1"/>
  <c r="S3452" i="1" s="1"/>
  <c r="J3452" i="1"/>
  <c r="Z3452" i="1" s="1"/>
  <c r="H3452" i="1"/>
  <c r="G3452" i="1"/>
  <c r="I3452" i="1" s="1"/>
  <c r="AE696" i="1"/>
  <c r="AB696" i="1"/>
  <c r="T696" i="1"/>
  <c r="Y696" i="1" s="1"/>
  <c r="R696" i="1"/>
  <c r="Q696" i="1"/>
  <c r="S696" i="1" s="1"/>
  <c r="J696" i="1"/>
  <c r="L696" i="1" s="1"/>
  <c r="N696" i="1" s="1"/>
  <c r="H696" i="1"/>
  <c r="G696" i="1"/>
  <c r="I696" i="1" s="1"/>
  <c r="AE1180" i="1"/>
  <c r="AB1180" i="1"/>
  <c r="T1180" i="1"/>
  <c r="Y1180" i="1" s="1"/>
  <c r="R1180" i="1"/>
  <c r="Q1180" i="1"/>
  <c r="S1180" i="1" s="1"/>
  <c r="J1180" i="1"/>
  <c r="Z1180" i="1" s="1"/>
  <c r="H1180" i="1"/>
  <c r="G1180" i="1"/>
  <c r="I1180" i="1" s="1"/>
  <c r="AE1259" i="1"/>
  <c r="AB1259" i="1"/>
  <c r="T1259" i="1"/>
  <c r="Y1259" i="1" s="1"/>
  <c r="R1259" i="1"/>
  <c r="Q1259" i="1"/>
  <c r="S1259" i="1" s="1"/>
  <c r="J1259" i="1"/>
  <c r="Z1259" i="1" s="1"/>
  <c r="H1259" i="1"/>
  <c r="G1259" i="1"/>
  <c r="I1259" i="1" s="1"/>
  <c r="AE98" i="1"/>
  <c r="AB98" i="1"/>
  <c r="T98" i="1"/>
  <c r="Y98" i="1" s="1"/>
  <c r="R98" i="1"/>
  <c r="Q98" i="1"/>
  <c r="S98" i="1" s="1"/>
  <c r="J98" i="1"/>
  <c r="Z98" i="1" s="1"/>
  <c r="H98" i="1"/>
  <c r="G98" i="1"/>
  <c r="I98" i="1" s="1"/>
  <c r="AE2996" i="1"/>
  <c r="AB2996" i="1"/>
  <c r="T2996" i="1"/>
  <c r="Y2996" i="1" s="1"/>
  <c r="R2996" i="1"/>
  <c r="Q2996" i="1"/>
  <c r="S2996" i="1" s="1"/>
  <c r="J2996" i="1"/>
  <c r="L2996" i="1" s="1"/>
  <c r="N2996" i="1" s="1"/>
  <c r="H2996" i="1"/>
  <c r="G2996" i="1"/>
  <c r="I2996" i="1" s="1"/>
  <c r="AE2445" i="1"/>
  <c r="AB2445" i="1"/>
  <c r="T2445" i="1"/>
  <c r="Y2445" i="1" s="1"/>
  <c r="R2445" i="1"/>
  <c r="Q2445" i="1"/>
  <c r="S2445" i="1" s="1"/>
  <c r="J2445" i="1"/>
  <c r="M2445" i="1" s="1"/>
  <c r="H2445" i="1"/>
  <c r="G2445" i="1"/>
  <c r="I2445" i="1" s="1"/>
  <c r="AE1788" i="1"/>
  <c r="AB1788" i="1"/>
  <c r="T1788" i="1"/>
  <c r="Y1788" i="1" s="1"/>
  <c r="R1788" i="1"/>
  <c r="Q1788" i="1"/>
  <c r="S1788" i="1" s="1"/>
  <c r="J1788" i="1"/>
  <c r="Z1788" i="1" s="1"/>
  <c r="H1788" i="1"/>
  <c r="G1788" i="1"/>
  <c r="I1788" i="1" s="1"/>
  <c r="AE2436" i="1"/>
  <c r="AB2436" i="1"/>
  <c r="T2436" i="1"/>
  <c r="Y2436" i="1" s="1"/>
  <c r="R2436" i="1"/>
  <c r="Q2436" i="1"/>
  <c r="S2436" i="1" s="1"/>
  <c r="J2436" i="1"/>
  <c r="Z2436" i="1" s="1"/>
  <c r="H2436" i="1"/>
  <c r="G2436" i="1"/>
  <c r="I2436" i="1" s="1"/>
  <c r="AE2136" i="1"/>
  <c r="AB2136" i="1"/>
  <c r="T2136" i="1"/>
  <c r="Y2136" i="1" s="1"/>
  <c r="R2136" i="1"/>
  <c r="Q2136" i="1"/>
  <c r="S2136" i="1" s="1"/>
  <c r="J2136" i="1"/>
  <c r="L2136" i="1" s="1"/>
  <c r="N2136" i="1" s="1"/>
  <c r="H2136" i="1"/>
  <c r="G2136" i="1"/>
  <c r="I2136" i="1" s="1"/>
  <c r="AE3105" i="1"/>
  <c r="AB3105" i="1"/>
  <c r="T3105" i="1"/>
  <c r="Y3105" i="1" s="1"/>
  <c r="R3105" i="1"/>
  <c r="Q3105" i="1"/>
  <c r="S3105" i="1" s="1"/>
  <c r="J3105" i="1"/>
  <c r="M3105" i="1" s="1"/>
  <c r="H3105" i="1"/>
  <c r="G3105" i="1"/>
  <c r="I3105" i="1" s="1"/>
  <c r="AE1975" i="1"/>
  <c r="AB1975" i="1"/>
  <c r="T1975" i="1"/>
  <c r="Y1975" i="1" s="1"/>
  <c r="R1975" i="1"/>
  <c r="Q1975" i="1"/>
  <c r="S1975" i="1" s="1"/>
  <c r="J1975" i="1"/>
  <c r="Z1975" i="1" s="1"/>
  <c r="H1975" i="1"/>
  <c r="G1975" i="1"/>
  <c r="I1975" i="1" s="1"/>
  <c r="AE3273" i="1"/>
  <c r="AB3273" i="1"/>
  <c r="W3273" i="1"/>
  <c r="T3273" i="1"/>
  <c r="Y3273" i="1" s="1"/>
  <c r="R3273" i="1"/>
  <c r="Q3273" i="1"/>
  <c r="S3273" i="1" s="1"/>
  <c r="J3273" i="1"/>
  <c r="Z3273" i="1" s="1"/>
  <c r="H3273" i="1"/>
  <c r="G3273" i="1"/>
  <c r="I3273" i="1" s="1"/>
  <c r="AE3826" i="1"/>
  <c r="AB3826" i="1"/>
  <c r="T3826" i="1"/>
  <c r="Y3826" i="1" s="1"/>
  <c r="R3826" i="1"/>
  <c r="Q3826" i="1"/>
  <c r="S3826" i="1" s="1"/>
  <c r="J3826" i="1"/>
  <c r="L3826" i="1" s="1"/>
  <c r="N3826" i="1" s="1"/>
  <c r="H3826" i="1"/>
  <c r="G3826" i="1"/>
  <c r="I3826" i="1" s="1"/>
  <c r="AE1898" i="1"/>
  <c r="AB1898" i="1"/>
  <c r="T1898" i="1"/>
  <c r="Y1898" i="1" s="1"/>
  <c r="R1898" i="1"/>
  <c r="Q1898" i="1"/>
  <c r="S1898" i="1" s="1"/>
  <c r="J1898" i="1"/>
  <c r="M1898" i="1" s="1"/>
  <c r="H1898" i="1"/>
  <c r="G1898" i="1"/>
  <c r="I1898" i="1" s="1"/>
  <c r="AE1682" i="1"/>
  <c r="AB1682" i="1"/>
  <c r="T1682" i="1"/>
  <c r="Y1682" i="1" s="1"/>
  <c r="R1682" i="1"/>
  <c r="Q1682" i="1"/>
  <c r="S1682" i="1" s="1"/>
  <c r="J1682" i="1"/>
  <c r="Z1682" i="1" s="1"/>
  <c r="H1682" i="1"/>
  <c r="G1682" i="1"/>
  <c r="I1682" i="1" s="1"/>
  <c r="AE334" i="1"/>
  <c r="AB334" i="1"/>
  <c r="T334" i="1"/>
  <c r="Y334" i="1" s="1"/>
  <c r="R334" i="1"/>
  <c r="Q334" i="1"/>
  <c r="S334" i="1" s="1"/>
  <c r="J334" i="1"/>
  <c r="Z334" i="1" s="1"/>
  <c r="H334" i="1"/>
  <c r="G334" i="1"/>
  <c r="I334" i="1" s="1"/>
  <c r="AE2458" i="1"/>
  <c r="AB2458" i="1"/>
  <c r="T2458" i="1"/>
  <c r="Y2458" i="1" s="1"/>
  <c r="R2458" i="1"/>
  <c r="Q2458" i="1"/>
  <c r="S2458" i="1" s="1"/>
  <c r="J2458" i="1"/>
  <c r="M2458" i="1" s="1"/>
  <c r="H2458" i="1"/>
  <c r="G2458" i="1"/>
  <c r="I2458" i="1" s="1"/>
  <c r="AE228" i="1"/>
  <c r="AB228" i="1"/>
  <c r="T228" i="1"/>
  <c r="Y228" i="1" s="1"/>
  <c r="R228" i="1"/>
  <c r="Q228" i="1"/>
  <c r="S228" i="1" s="1"/>
  <c r="J228" i="1"/>
  <c r="M228" i="1" s="1"/>
  <c r="H228" i="1"/>
  <c r="G228" i="1"/>
  <c r="I228" i="1" s="1"/>
  <c r="AE3415" i="1"/>
  <c r="AB3415" i="1"/>
  <c r="T3415" i="1"/>
  <c r="Y3415" i="1" s="1"/>
  <c r="R3415" i="1"/>
  <c r="Q3415" i="1"/>
  <c r="S3415" i="1" s="1"/>
  <c r="J3415" i="1"/>
  <c r="M3415" i="1" s="1"/>
  <c r="H3415" i="1"/>
  <c r="G3415" i="1"/>
  <c r="I3415" i="1" s="1"/>
  <c r="AE962" i="1"/>
  <c r="AB962" i="1"/>
  <c r="T962" i="1"/>
  <c r="Y962" i="1" s="1"/>
  <c r="R962" i="1"/>
  <c r="Q962" i="1"/>
  <c r="S962" i="1" s="1"/>
  <c r="J962" i="1"/>
  <c r="M962" i="1" s="1"/>
  <c r="H962" i="1"/>
  <c r="G962" i="1"/>
  <c r="I962" i="1" s="1"/>
  <c r="AE3820" i="1"/>
  <c r="AB3820" i="1"/>
  <c r="T3820" i="1"/>
  <c r="Y3820" i="1" s="1"/>
  <c r="R3820" i="1"/>
  <c r="Q3820" i="1"/>
  <c r="S3820" i="1" s="1"/>
  <c r="J3820" i="1"/>
  <c r="M3820" i="1" s="1"/>
  <c r="H3820" i="1"/>
  <c r="G3820" i="1"/>
  <c r="I3820" i="1" s="1"/>
  <c r="AE2457" i="1"/>
  <c r="AB2457" i="1"/>
  <c r="V2457" i="1"/>
  <c r="X2457" i="1" s="1"/>
  <c r="T2457" i="1"/>
  <c r="Y2457" i="1" s="1"/>
  <c r="R2457" i="1"/>
  <c r="Q2457" i="1"/>
  <c r="S2457" i="1" s="1"/>
  <c r="J2457" i="1"/>
  <c r="M2457" i="1" s="1"/>
  <c r="H2457" i="1"/>
  <c r="G2457" i="1"/>
  <c r="I2457" i="1" s="1"/>
  <c r="AE1693" i="1"/>
  <c r="AB1693" i="1"/>
  <c r="T1693" i="1"/>
  <c r="Y1693" i="1" s="1"/>
  <c r="R1693" i="1"/>
  <c r="Q1693" i="1"/>
  <c r="S1693" i="1" s="1"/>
  <c r="J1693" i="1"/>
  <c r="M1693" i="1" s="1"/>
  <c r="H1693" i="1"/>
  <c r="G1693" i="1"/>
  <c r="I1693" i="1" s="1"/>
  <c r="AE83" i="1"/>
  <c r="AB83" i="1"/>
  <c r="T83" i="1"/>
  <c r="Y83" i="1" s="1"/>
  <c r="R83" i="1"/>
  <c r="Q83" i="1"/>
  <c r="S83" i="1" s="1"/>
  <c r="J83" i="1"/>
  <c r="M83" i="1" s="1"/>
  <c r="H83" i="1"/>
  <c r="G83" i="1"/>
  <c r="I83" i="1" s="1"/>
  <c r="AE2726" i="1"/>
  <c r="AB2726" i="1"/>
  <c r="T2726" i="1"/>
  <c r="Y2726" i="1" s="1"/>
  <c r="R2726" i="1"/>
  <c r="Q2726" i="1"/>
  <c r="S2726" i="1" s="1"/>
  <c r="J2726" i="1"/>
  <c r="M2726" i="1" s="1"/>
  <c r="H2726" i="1"/>
  <c r="G2726" i="1"/>
  <c r="I2726" i="1" s="1"/>
  <c r="AE1340" i="1"/>
  <c r="AB1340" i="1"/>
  <c r="T1340" i="1"/>
  <c r="Y1340" i="1" s="1"/>
  <c r="R1340" i="1"/>
  <c r="Q1340" i="1"/>
  <c r="S1340" i="1" s="1"/>
  <c r="J1340" i="1"/>
  <c r="M1340" i="1" s="1"/>
  <c r="H1340" i="1"/>
  <c r="G1340" i="1"/>
  <c r="I1340" i="1" s="1"/>
  <c r="AE2812" i="1"/>
  <c r="AB2812" i="1"/>
  <c r="T2812" i="1"/>
  <c r="Y2812" i="1" s="1"/>
  <c r="R2812" i="1"/>
  <c r="Q2812" i="1"/>
  <c r="S2812" i="1" s="1"/>
  <c r="J2812" i="1"/>
  <c r="M2812" i="1" s="1"/>
  <c r="H2812" i="1"/>
  <c r="G2812" i="1"/>
  <c r="I2812" i="1" s="1"/>
  <c r="AE1199" i="1"/>
  <c r="AB1199" i="1"/>
  <c r="T1199" i="1"/>
  <c r="Y1199" i="1" s="1"/>
  <c r="R1199" i="1"/>
  <c r="Q1199" i="1"/>
  <c r="S1199" i="1" s="1"/>
  <c r="J1199" i="1"/>
  <c r="M1199" i="1" s="1"/>
  <c r="H1199" i="1"/>
  <c r="G1199" i="1"/>
  <c r="I1199" i="1" s="1"/>
  <c r="AE3203" i="1"/>
  <c r="AB3203" i="1"/>
  <c r="T3203" i="1"/>
  <c r="Y3203" i="1" s="1"/>
  <c r="R3203" i="1"/>
  <c r="Q3203" i="1"/>
  <c r="S3203" i="1" s="1"/>
  <c r="J3203" i="1"/>
  <c r="M3203" i="1" s="1"/>
  <c r="H3203" i="1"/>
  <c r="G3203" i="1"/>
  <c r="I3203" i="1" s="1"/>
  <c r="AE3143" i="1"/>
  <c r="AB3143" i="1"/>
  <c r="T3143" i="1"/>
  <c r="Y3143" i="1" s="1"/>
  <c r="R3143" i="1"/>
  <c r="Q3143" i="1"/>
  <c r="S3143" i="1" s="1"/>
  <c r="J3143" i="1"/>
  <c r="M3143" i="1" s="1"/>
  <c r="H3143" i="1"/>
  <c r="G3143" i="1"/>
  <c r="I3143" i="1" s="1"/>
  <c r="AE1974" i="1"/>
  <c r="AB1974" i="1"/>
  <c r="T1974" i="1"/>
  <c r="Y1974" i="1" s="1"/>
  <c r="R1974" i="1"/>
  <c r="Q1974" i="1"/>
  <c r="S1974" i="1" s="1"/>
  <c r="J1974" i="1"/>
  <c r="M1974" i="1" s="1"/>
  <c r="H1974" i="1"/>
  <c r="G1974" i="1"/>
  <c r="I1974" i="1" s="1"/>
  <c r="AE3503" i="1"/>
  <c r="AB3503" i="1"/>
  <c r="T3503" i="1"/>
  <c r="Y3503" i="1" s="1"/>
  <c r="R3503" i="1"/>
  <c r="Q3503" i="1"/>
  <c r="S3503" i="1" s="1"/>
  <c r="J3503" i="1"/>
  <c r="M3503" i="1" s="1"/>
  <c r="H3503" i="1"/>
  <c r="G3503" i="1"/>
  <c r="I3503" i="1" s="1"/>
  <c r="AE2793" i="1"/>
  <c r="AB2793" i="1"/>
  <c r="T2793" i="1"/>
  <c r="Y2793" i="1" s="1"/>
  <c r="R2793" i="1"/>
  <c r="Q2793" i="1"/>
  <c r="S2793" i="1" s="1"/>
  <c r="J2793" i="1"/>
  <c r="M2793" i="1" s="1"/>
  <c r="H2793" i="1"/>
  <c r="G2793" i="1"/>
  <c r="I2793" i="1" s="1"/>
  <c r="AE2206" i="1"/>
  <c r="AB2206" i="1"/>
  <c r="T2206" i="1"/>
  <c r="Y2206" i="1" s="1"/>
  <c r="R2206" i="1"/>
  <c r="Q2206" i="1"/>
  <c r="S2206" i="1" s="1"/>
  <c r="J2206" i="1"/>
  <c r="M2206" i="1" s="1"/>
  <c r="H2206" i="1"/>
  <c r="G2206" i="1"/>
  <c r="I2206" i="1" s="1"/>
  <c r="AE1977" i="1"/>
  <c r="AB1977" i="1"/>
  <c r="T1977" i="1"/>
  <c r="Y1977" i="1" s="1"/>
  <c r="R1977" i="1"/>
  <c r="Q1977" i="1"/>
  <c r="S1977" i="1" s="1"/>
  <c r="J1977" i="1"/>
  <c r="M1977" i="1" s="1"/>
  <c r="H1977" i="1"/>
  <c r="G1977" i="1"/>
  <c r="I1977" i="1" s="1"/>
  <c r="AE426" i="1"/>
  <c r="AB426" i="1"/>
  <c r="T426" i="1"/>
  <c r="Y426" i="1" s="1"/>
  <c r="R426" i="1"/>
  <c r="Q426" i="1"/>
  <c r="S426" i="1" s="1"/>
  <c r="J426" i="1"/>
  <c r="M426" i="1" s="1"/>
  <c r="H426" i="1"/>
  <c r="G426" i="1"/>
  <c r="I426" i="1" s="1"/>
  <c r="AE1274" i="1"/>
  <c r="AB1274" i="1"/>
  <c r="T1274" i="1"/>
  <c r="Y1274" i="1" s="1"/>
  <c r="R1274" i="1"/>
  <c r="Q1274" i="1"/>
  <c r="S1274" i="1" s="1"/>
  <c r="J1274" i="1"/>
  <c r="M1274" i="1" s="1"/>
  <c r="H1274" i="1"/>
  <c r="G1274" i="1"/>
  <c r="I1274" i="1" s="1"/>
  <c r="AE2456" i="1"/>
  <c r="AB2456" i="1"/>
  <c r="T2456" i="1"/>
  <c r="Y2456" i="1" s="1"/>
  <c r="R2456" i="1"/>
  <c r="Q2456" i="1"/>
  <c r="S2456" i="1" s="1"/>
  <c r="J2456" i="1"/>
  <c r="M2456" i="1" s="1"/>
  <c r="H2456" i="1"/>
  <c r="G2456" i="1"/>
  <c r="I2456" i="1" s="1"/>
  <c r="AE1935" i="1"/>
  <c r="AB1935" i="1"/>
  <c r="T1935" i="1"/>
  <c r="Y1935" i="1" s="1"/>
  <c r="R1935" i="1"/>
  <c r="Q1935" i="1"/>
  <c r="S1935" i="1" s="1"/>
  <c r="J1935" i="1"/>
  <c r="M1935" i="1" s="1"/>
  <c r="H1935" i="1"/>
  <c r="G1935" i="1"/>
  <c r="I1935" i="1" s="1"/>
  <c r="AE941" i="1"/>
  <c r="AB941" i="1"/>
  <c r="T941" i="1"/>
  <c r="Y941" i="1" s="1"/>
  <c r="R941" i="1"/>
  <c r="Q941" i="1"/>
  <c r="S941" i="1" s="1"/>
  <c r="J941" i="1"/>
  <c r="M941" i="1" s="1"/>
  <c r="H941" i="1"/>
  <c r="G941" i="1"/>
  <c r="I941" i="1" s="1"/>
  <c r="AE2995" i="1"/>
  <c r="AB2995" i="1"/>
  <c r="T2995" i="1"/>
  <c r="Y2995" i="1" s="1"/>
  <c r="R2995" i="1"/>
  <c r="Q2995" i="1"/>
  <c r="S2995" i="1" s="1"/>
  <c r="J2995" i="1"/>
  <c r="M2995" i="1" s="1"/>
  <c r="H2995" i="1"/>
  <c r="G2995" i="1"/>
  <c r="I2995" i="1" s="1"/>
  <c r="AE2580" i="1"/>
  <c r="AB2580" i="1"/>
  <c r="T2580" i="1"/>
  <c r="Y2580" i="1" s="1"/>
  <c r="R2580" i="1"/>
  <c r="Q2580" i="1"/>
  <c r="S2580" i="1" s="1"/>
  <c r="J2580" i="1"/>
  <c r="M2580" i="1" s="1"/>
  <c r="H2580" i="1"/>
  <c r="G2580" i="1"/>
  <c r="I2580" i="1" s="1"/>
  <c r="AE2444" i="1"/>
  <c r="AB2444" i="1"/>
  <c r="T2444" i="1"/>
  <c r="Y2444" i="1" s="1"/>
  <c r="R2444" i="1"/>
  <c r="Q2444" i="1"/>
  <c r="S2444" i="1" s="1"/>
  <c r="J2444" i="1"/>
  <c r="M2444" i="1" s="1"/>
  <c r="H2444" i="1"/>
  <c r="G2444" i="1"/>
  <c r="I2444" i="1" s="1"/>
  <c r="AE4223" i="1"/>
  <c r="AB4223" i="1"/>
  <c r="T4223" i="1"/>
  <c r="Y4223" i="1" s="1"/>
  <c r="R4223" i="1"/>
  <c r="Q4223" i="1"/>
  <c r="S4223" i="1" s="1"/>
  <c r="J4223" i="1"/>
  <c r="M4223" i="1" s="1"/>
  <c r="H4223" i="1"/>
  <c r="G4223" i="1"/>
  <c r="I4223" i="1" s="1"/>
  <c r="AE1164" i="1"/>
  <c r="AB1164" i="1"/>
  <c r="T1164" i="1"/>
  <c r="Y1164" i="1" s="1"/>
  <c r="R1164" i="1"/>
  <c r="Q1164" i="1"/>
  <c r="S1164" i="1" s="1"/>
  <c r="J1164" i="1"/>
  <c r="M1164" i="1" s="1"/>
  <c r="H1164" i="1"/>
  <c r="G1164" i="1"/>
  <c r="I1164" i="1" s="1"/>
  <c r="AE2305" i="1"/>
  <c r="AB2305" i="1"/>
  <c r="T2305" i="1"/>
  <c r="Y2305" i="1" s="1"/>
  <c r="R2305" i="1"/>
  <c r="Q2305" i="1"/>
  <c r="S2305" i="1" s="1"/>
  <c r="J2305" i="1"/>
  <c r="M2305" i="1" s="1"/>
  <c r="H2305" i="1"/>
  <c r="G2305" i="1"/>
  <c r="I2305" i="1" s="1"/>
  <c r="AE2135" i="1"/>
  <c r="AB2135" i="1"/>
  <c r="T2135" i="1"/>
  <c r="Y2135" i="1" s="1"/>
  <c r="R2135" i="1"/>
  <c r="Q2135" i="1"/>
  <c r="S2135" i="1" s="1"/>
  <c r="J2135" i="1"/>
  <c r="M2135" i="1" s="1"/>
  <c r="H2135" i="1"/>
  <c r="G2135" i="1"/>
  <c r="I2135" i="1" s="1"/>
  <c r="AE3104" i="1"/>
  <c r="AB3104" i="1"/>
  <c r="T3104" i="1"/>
  <c r="Y3104" i="1" s="1"/>
  <c r="R3104" i="1"/>
  <c r="Q3104" i="1"/>
  <c r="S3104" i="1" s="1"/>
  <c r="J3104" i="1"/>
  <c r="M3104" i="1" s="1"/>
  <c r="H3104" i="1"/>
  <c r="G3104" i="1"/>
  <c r="I3104" i="1" s="1"/>
  <c r="AE3617" i="1"/>
  <c r="AB3617" i="1"/>
  <c r="T3617" i="1"/>
  <c r="Y3617" i="1" s="1"/>
  <c r="R3617" i="1"/>
  <c r="Q3617" i="1"/>
  <c r="S3617" i="1" s="1"/>
  <c r="J3617" i="1"/>
  <c r="M3617" i="1" s="1"/>
  <c r="H3617" i="1"/>
  <c r="G3617" i="1"/>
  <c r="I3617" i="1" s="1"/>
  <c r="AE3938" i="1"/>
  <c r="AB3938" i="1"/>
  <c r="T3938" i="1"/>
  <c r="Y3938" i="1" s="1"/>
  <c r="R3938" i="1"/>
  <c r="Q3938" i="1"/>
  <c r="S3938" i="1" s="1"/>
  <c r="J3938" i="1"/>
  <c r="M3938" i="1" s="1"/>
  <c r="H3938" i="1"/>
  <c r="G3938" i="1"/>
  <c r="I3938" i="1" s="1"/>
  <c r="AE3294" i="1"/>
  <c r="AB3294" i="1"/>
  <c r="T3294" i="1"/>
  <c r="Y3294" i="1" s="1"/>
  <c r="R3294" i="1"/>
  <c r="Q3294" i="1"/>
  <c r="S3294" i="1" s="1"/>
  <c r="J3294" i="1"/>
  <c r="M3294" i="1" s="1"/>
  <c r="H3294" i="1"/>
  <c r="G3294" i="1"/>
  <c r="I3294" i="1" s="1"/>
  <c r="AE3825" i="1"/>
  <c r="AB3825" i="1"/>
  <c r="T3825" i="1"/>
  <c r="Y3825" i="1" s="1"/>
  <c r="R3825" i="1"/>
  <c r="Q3825" i="1"/>
  <c r="S3825" i="1" s="1"/>
  <c r="J3825" i="1"/>
  <c r="M3825" i="1" s="1"/>
  <c r="H3825" i="1"/>
  <c r="G3825" i="1"/>
  <c r="I3825" i="1" s="1"/>
  <c r="AE3824" i="1"/>
  <c r="AB3824" i="1"/>
  <c r="T3824" i="1"/>
  <c r="Y3824" i="1" s="1"/>
  <c r="R3824" i="1"/>
  <c r="Q3824" i="1"/>
  <c r="S3824" i="1" s="1"/>
  <c r="M3824" i="1"/>
  <c r="J3824" i="1"/>
  <c r="Z3824" i="1" s="1"/>
  <c r="H3824" i="1"/>
  <c r="G3824" i="1"/>
  <c r="I3824" i="1" s="1"/>
  <c r="AE2205" i="1"/>
  <c r="AB2205" i="1"/>
  <c r="T2205" i="1"/>
  <c r="Y2205" i="1" s="1"/>
  <c r="R2205" i="1"/>
  <c r="Q2205" i="1"/>
  <c r="S2205" i="1" s="1"/>
  <c r="J2205" i="1"/>
  <c r="M2205" i="1" s="1"/>
  <c r="H2205" i="1"/>
  <c r="G2205" i="1"/>
  <c r="I2205" i="1" s="1"/>
  <c r="AE425" i="1"/>
  <c r="AB425" i="1"/>
  <c r="T425" i="1"/>
  <c r="Y425" i="1" s="1"/>
  <c r="R425" i="1"/>
  <c r="Q425" i="1"/>
  <c r="S425" i="1" s="1"/>
  <c r="J425" i="1"/>
  <c r="M425" i="1" s="1"/>
  <c r="H425" i="1"/>
  <c r="G425" i="1"/>
  <c r="I425" i="1" s="1"/>
  <c r="AE301" i="1"/>
  <c r="AB301" i="1"/>
  <c r="T301" i="1"/>
  <c r="Y301" i="1" s="1"/>
  <c r="R301" i="1"/>
  <c r="Q301" i="1"/>
  <c r="S301" i="1" s="1"/>
  <c r="J301" i="1"/>
  <c r="M301" i="1" s="1"/>
  <c r="H301" i="1"/>
  <c r="G301" i="1"/>
  <c r="I301" i="1" s="1"/>
  <c r="AE2455" i="1"/>
  <c r="AB2455" i="1"/>
  <c r="T2455" i="1"/>
  <c r="Y2455" i="1" s="1"/>
  <c r="R2455" i="1"/>
  <c r="Q2455" i="1"/>
  <c r="S2455" i="1" s="1"/>
  <c r="J2455" i="1"/>
  <c r="M2455" i="1" s="1"/>
  <c r="H2455" i="1"/>
  <c r="G2455" i="1"/>
  <c r="I2455" i="1" s="1"/>
  <c r="AE3451" i="1"/>
  <c r="AB3451" i="1"/>
  <c r="T3451" i="1"/>
  <c r="R3451" i="1"/>
  <c r="Q3451" i="1"/>
  <c r="S3451" i="1" s="1"/>
  <c r="J3451" i="1"/>
  <c r="M3451" i="1" s="1"/>
  <c r="H3451" i="1"/>
  <c r="G3451" i="1"/>
  <c r="I3451" i="1" s="1"/>
  <c r="AE3414" i="1"/>
  <c r="AB3414" i="1"/>
  <c r="T3414" i="1"/>
  <c r="Y3414" i="1" s="1"/>
  <c r="R3414" i="1"/>
  <c r="Q3414" i="1"/>
  <c r="S3414" i="1" s="1"/>
  <c r="J3414" i="1"/>
  <c r="M3414" i="1" s="1"/>
  <c r="H3414" i="1"/>
  <c r="G3414" i="1"/>
  <c r="I3414" i="1" s="1"/>
  <c r="AE940" i="1"/>
  <c r="AB940" i="1"/>
  <c r="T940" i="1"/>
  <c r="Y940" i="1" s="1"/>
  <c r="R940" i="1"/>
  <c r="Q940" i="1"/>
  <c r="S940" i="1" s="1"/>
  <c r="J940" i="1"/>
  <c r="M940" i="1" s="1"/>
  <c r="H940" i="1"/>
  <c r="G940" i="1"/>
  <c r="I940" i="1" s="1"/>
  <c r="AE53" i="1"/>
  <c r="AB53" i="1"/>
  <c r="T53" i="1"/>
  <c r="Y53" i="1" s="1"/>
  <c r="R53" i="1"/>
  <c r="Q53" i="1"/>
  <c r="S53" i="1" s="1"/>
  <c r="J53" i="1"/>
  <c r="M53" i="1" s="1"/>
  <c r="H53" i="1"/>
  <c r="G53" i="1"/>
  <c r="I53" i="1" s="1"/>
  <c r="AE3757" i="1"/>
  <c r="AB3757" i="1"/>
  <c r="T3757" i="1"/>
  <c r="Y3757" i="1" s="1"/>
  <c r="R3757" i="1"/>
  <c r="Q3757" i="1"/>
  <c r="S3757" i="1" s="1"/>
  <c r="J3757" i="1"/>
  <c r="M3757" i="1" s="1"/>
  <c r="H3757" i="1"/>
  <c r="G3757" i="1"/>
  <c r="I3757" i="1" s="1"/>
  <c r="AE1028" i="1"/>
  <c r="AB1028" i="1"/>
  <c r="T1028" i="1"/>
  <c r="Y1028" i="1" s="1"/>
  <c r="R1028" i="1"/>
  <c r="Q1028" i="1"/>
  <c r="S1028" i="1" s="1"/>
  <c r="J1028" i="1"/>
  <c r="M1028" i="1" s="1"/>
  <c r="H1028" i="1"/>
  <c r="G1028" i="1"/>
  <c r="I1028" i="1" s="1"/>
  <c r="AE3945" i="1"/>
  <c r="AB3945" i="1"/>
  <c r="T3945" i="1"/>
  <c r="Y3945" i="1" s="1"/>
  <c r="R3945" i="1"/>
  <c r="Q3945" i="1"/>
  <c r="S3945" i="1" s="1"/>
  <c r="M3945" i="1"/>
  <c r="J3945" i="1"/>
  <c r="Z3945" i="1" s="1"/>
  <c r="H3945" i="1"/>
  <c r="G3945" i="1"/>
  <c r="I3945" i="1" s="1"/>
  <c r="AE3472" i="1"/>
  <c r="AB3472" i="1"/>
  <c r="T3472" i="1"/>
  <c r="Y3472" i="1" s="1"/>
  <c r="R3472" i="1"/>
  <c r="Q3472" i="1"/>
  <c r="S3472" i="1" s="1"/>
  <c r="J3472" i="1"/>
  <c r="M3472" i="1" s="1"/>
  <c r="H3472" i="1"/>
  <c r="G3472" i="1"/>
  <c r="I3472" i="1" s="1"/>
  <c r="AE1973" i="1"/>
  <c r="AB1973" i="1"/>
  <c r="T1973" i="1"/>
  <c r="Y1973" i="1" s="1"/>
  <c r="R1973" i="1"/>
  <c r="Q1973" i="1"/>
  <c r="S1973" i="1" s="1"/>
  <c r="J1973" i="1"/>
  <c r="M1973" i="1" s="1"/>
  <c r="H1973" i="1"/>
  <c r="G1973" i="1"/>
  <c r="I1973" i="1" s="1"/>
  <c r="AE2849" i="1"/>
  <c r="AB2849" i="1"/>
  <c r="T2849" i="1"/>
  <c r="R2849" i="1"/>
  <c r="Q2849" i="1"/>
  <c r="S2849" i="1" s="1"/>
  <c r="J2849" i="1"/>
  <c r="M2849" i="1" s="1"/>
  <c r="H2849" i="1"/>
  <c r="G2849" i="1"/>
  <c r="I2849" i="1" s="1"/>
  <c r="AE960" i="1"/>
  <c r="AB960" i="1"/>
  <c r="T960" i="1"/>
  <c r="Y960" i="1" s="1"/>
  <c r="R960" i="1"/>
  <c r="Q960" i="1"/>
  <c r="S960" i="1" s="1"/>
  <c r="J960" i="1"/>
  <c r="M960" i="1" s="1"/>
  <c r="H960" i="1"/>
  <c r="G960" i="1"/>
  <c r="I960" i="1" s="1"/>
  <c r="AE1960" i="1"/>
  <c r="AB1960" i="1"/>
  <c r="T1960" i="1"/>
  <c r="Y1960" i="1" s="1"/>
  <c r="R1960" i="1"/>
  <c r="Q1960" i="1"/>
  <c r="S1960" i="1" s="1"/>
  <c r="J1960" i="1"/>
  <c r="M1960" i="1" s="1"/>
  <c r="H1960" i="1"/>
  <c r="G1960" i="1"/>
  <c r="I1960" i="1" s="1"/>
  <c r="AE2890" i="1"/>
  <c r="AB2890" i="1"/>
  <c r="T2890" i="1"/>
  <c r="R2890" i="1"/>
  <c r="Q2890" i="1"/>
  <c r="S2890" i="1" s="1"/>
  <c r="J2890" i="1"/>
  <c r="M2890" i="1" s="1"/>
  <c r="H2890" i="1"/>
  <c r="G2890" i="1"/>
  <c r="I2890" i="1" s="1"/>
  <c r="AE2409" i="1"/>
  <c r="AB2409" i="1"/>
  <c r="W2409" i="1"/>
  <c r="T2409" i="1"/>
  <c r="Y2409" i="1" s="1"/>
  <c r="R2409" i="1"/>
  <c r="Q2409" i="1"/>
  <c r="S2409" i="1" s="1"/>
  <c r="J2409" i="1"/>
  <c r="M2409" i="1" s="1"/>
  <c r="H2409" i="1"/>
  <c r="G2409" i="1"/>
  <c r="I2409" i="1" s="1"/>
  <c r="AE3393" i="1"/>
  <c r="AB3393" i="1"/>
  <c r="T3393" i="1"/>
  <c r="R3393" i="1"/>
  <c r="Q3393" i="1"/>
  <c r="S3393" i="1" s="1"/>
  <c r="J3393" i="1"/>
  <c r="M3393" i="1" s="1"/>
  <c r="H3393" i="1"/>
  <c r="G3393" i="1"/>
  <c r="I3393" i="1" s="1"/>
  <c r="AE2952" i="1"/>
  <c r="AB2952" i="1"/>
  <c r="V2952" i="1"/>
  <c r="X2952" i="1" s="1"/>
  <c r="T2952" i="1"/>
  <c r="Y2952" i="1" s="1"/>
  <c r="R2952" i="1"/>
  <c r="Q2952" i="1"/>
  <c r="S2952" i="1" s="1"/>
  <c r="J2952" i="1"/>
  <c r="M2952" i="1" s="1"/>
  <c r="H2952" i="1"/>
  <c r="G2952" i="1"/>
  <c r="I2952" i="1" s="1"/>
  <c r="AE4026" i="1"/>
  <c r="AB4026" i="1"/>
  <c r="T4026" i="1"/>
  <c r="R4026" i="1"/>
  <c r="Q4026" i="1"/>
  <c r="S4026" i="1" s="1"/>
  <c r="M4026" i="1"/>
  <c r="J4026" i="1"/>
  <c r="Z4026" i="1" s="1"/>
  <c r="H4026" i="1"/>
  <c r="G4026" i="1"/>
  <c r="I4026" i="1" s="1"/>
  <c r="AE2764" i="1"/>
  <c r="AB2764" i="1"/>
  <c r="T2764" i="1"/>
  <c r="Y2764" i="1" s="1"/>
  <c r="R2764" i="1"/>
  <c r="Q2764" i="1"/>
  <c r="S2764" i="1" s="1"/>
  <c r="J2764" i="1"/>
  <c r="M2764" i="1" s="1"/>
  <c r="H2764" i="1"/>
  <c r="G2764" i="1"/>
  <c r="I2764" i="1" s="1"/>
  <c r="AE656" i="1"/>
  <c r="AB656" i="1"/>
  <c r="T656" i="1"/>
  <c r="Y656" i="1" s="1"/>
  <c r="R656" i="1"/>
  <c r="Q656" i="1"/>
  <c r="S656" i="1" s="1"/>
  <c r="J656" i="1"/>
  <c r="M656" i="1" s="1"/>
  <c r="H656" i="1"/>
  <c r="G656" i="1"/>
  <c r="I656" i="1" s="1"/>
  <c r="AE3977" i="1"/>
  <c r="AB3977" i="1"/>
  <c r="T3977" i="1"/>
  <c r="Y3977" i="1" s="1"/>
  <c r="R3977" i="1"/>
  <c r="Q3977" i="1"/>
  <c r="S3977" i="1" s="1"/>
  <c r="J3977" i="1"/>
  <c r="M3977" i="1" s="1"/>
  <c r="H3977" i="1"/>
  <c r="G3977" i="1"/>
  <c r="I3977" i="1" s="1"/>
  <c r="AE3098" i="1"/>
  <c r="AB3098" i="1"/>
  <c r="T3098" i="1"/>
  <c r="Y3098" i="1" s="1"/>
  <c r="R3098" i="1"/>
  <c r="Q3098" i="1"/>
  <c r="S3098" i="1" s="1"/>
  <c r="J3098" i="1"/>
  <c r="M3098" i="1" s="1"/>
  <c r="H3098" i="1"/>
  <c r="G3098" i="1"/>
  <c r="I3098" i="1" s="1"/>
  <c r="AE1331" i="1"/>
  <c r="AB1331" i="1"/>
  <c r="T1331" i="1"/>
  <c r="Y1331" i="1" s="1"/>
  <c r="R1331" i="1"/>
  <c r="Q1331" i="1"/>
  <c r="S1331" i="1" s="1"/>
  <c r="J1331" i="1"/>
  <c r="M1331" i="1" s="1"/>
  <c r="H1331" i="1"/>
  <c r="G1331" i="1"/>
  <c r="I1331" i="1" s="1"/>
  <c r="AE4165" i="1"/>
  <c r="AB4165" i="1"/>
  <c r="T4165" i="1"/>
  <c r="Y4165" i="1" s="1"/>
  <c r="R4165" i="1"/>
  <c r="Q4165" i="1"/>
  <c r="S4165" i="1" s="1"/>
  <c r="J4165" i="1"/>
  <c r="M4165" i="1" s="1"/>
  <c r="H4165" i="1"/>
  <c r="G4165" i="1"/>
  <c r="I4165" i="1" s="1"/>
  <c r="AE1976" i="1"/>
  <c r="AB1976" i="1"/>
  <c r="T1976" i="1"/>
  <c r="Y1976" i="1" s="1"/>
  <c r="R1976" i="1"/>
  <c r="Q1976" i="1"/>
  <c r="S1976" i="1" s="1"/>
  <c r="J1976" i="1"/>
  <c r="M1976" i="1" s="1"/>
  <c r="H1976" i="1"/>
  <c r="G1976" i="1"/>
  <c r="I1976" i="1" s="1"/>
  <c r="AE3470" i="1"/>
  <c r="AB3470" i="1"/>
  <c r="T3470" i="1"/>
  <c r="Y3470" i="1" s="1"/>
  <c r="R3470" i="1"/>
  <c r="Q3470" i="1"/>
  <c r="S3470" i="1" s="1"/>
  <c r="J3470" i="1"/>
  <c r="M3470" i="1" s="1"/>
  <c r="H3470" i="1"/>
  <c r="G3470" i="1"/>
  <c r="I3470" i="1" s="1"/>
  <c r="AE227" i="1"/>
  <c r="AB227" i="1"/>
  <c r="T227" i="1"/>
  <c r="Y227" i="1" s="1"/>
  <c r="R227" i="1"/>
  <c r="Q227" i="1"/>
  <c r="S227" i="1" s="1"/>
  <c r="J227" i="1"/>
  <c r="M227" i="1" s="1"/>
  <c r="H227" i="1"/>
  <c r="G227" i="1"/>
  <c r="I227" i="1" s="1"/>
  <c r="AE903" i="1"/>
  <c r="AB903" i="1"/>
  <c r="T903" i="1"/>
  <c r="Y903" i="1" s="1"/>
  <c r="R903" i="1"/>
  <c r="Q903" i="1"/>
  <c r="S903" i="1" s="1"/>
  <c r="J903" i="1"/>
  <c r="M903" i="1" s="1"/>
  <c r="H903" i="1"/>
  <c r="G903" i="1"/>
  <c r="I903" i="1" s="1"/>
  <c r="AE695" i="1"/>
  <c r="AB695" i="1"/>
  <c r="T695" i="1"/>
  <c r="Y695" i="1" s="1"/>
  <c r="R695" i="1"/>
  <c r="Q695" i="1"/>
  <c r="S695" i="1" s="1"/>
  <c r="J695" i="1"/>
  <c r="M695" i="1" s="1"/>
  <c r="H695" i="1"/>
  <c r="G695" i="1"/>
  <c r="I695" i="1" s="1"/>
  <c r="AE3392" i="1"/>
  <c r="AB3392" i="1"/>
  <c r="T3392" i="1"/>
  <c r="Y3392" i="1" s="1"/>
  <c r="R3392" i="1"/>
  <c r="Q3392" i="1"/>
  <c r="S3392" i="1" s="1"/>
  <c r="J3392" i="1"/>
  <c r="M3392" i="1" s="1"/>
  <c r="H3392" i="1"/>
  <c r="G3392" i="1"/>
  <c r="I3392" i="1" s="1"/>
  <c r="AE3834" i="1"/>
  <c r="AB3834" i="1"/>
  <c r="T3834" i="1"/>
  <c r="Y3834" i="1" s="1"/>
  <c r="R3834" i="1"/>
  <c r="Q3834" i="1"/>
  <c r="S3834" i="1" s="1"/>
  <c r="J3834" i="1"/>
  <c r="M3834" i="1" s="1"/>
  <c r="H3834" i="1"/>
  <c r="G3834" i="1"/>
  <c r="I3834" i="1" s="1"/>
  <c r="AE2951" i="1"/>
  <c r="AB2951" i="1"/>
  <c r="T2951" i="1"/>
  <c r="Y2951" i="1" s="1"/>
  <c r="R2951" i="1"/>
  <c r="Q2951" i="1"/>
  <c r="S2951" i="1" s="1"/>
  <c r="J2951" i="1"/>
  <c r="M2951" i="1" s="1"/>
  <c r="H2951" i="1"/>
  <c r="G2951" i="1"/>
  <c r="I2951" i="1" s="1"/>
  <c r="AE3802" i="1"/>
  <c r="AB3802" i="1"/>
  <c r="T3802" i="1"/>
  <c r="Y3802" i="1" s="1"/>
  <c r="R3802" i="1"/>
  <c r="Q3802" i="1"/>
  <c r="S3802" i="1" s="1"/>
  <c r="J3802" i="1"/>
  <c r="M3802" i="1" s="1"/>
  <c r="H3802" i="1"/>
  <c r="G3802" i="1"/>
  <c r="I3802" i="1" s="1"/>
  <c r="AE2185" i="1"/>
  <c r="AB2185" i="1"/>
  <c r="T2185" i="1"/>
  <c r="Y2185" i="1" s="1"/>
  <c r="R2185" i="1"/>
  <c r="Q2185" i="1"/>
  <c r="S2185" i="1" s="1"/>
  <c r="J2185" i="1"/>
  <c r="H2185" i="1"/>
  <c r="G2185" i="1"/>
  <c r="I2185" i="1" s="1"/>
  <c r="AE1212" i="1"/>
  <c r="AB1212" i="1"/>
  <c r="T1212" i="1"/>
  <c r="Y1212" i="1" s="1"/>
  <c r="R1212" i="1"/>
  <c r="Q1212" i="1"/>
  <c r="S1212" i="1" s="1"/>
  <c r="J1212" i="1"/>
  <c r="H1212" i="1"/>
  <c r="G1212" i="1"/>
  <c r="I1212" i="1" s="1"/>
  <c r="AE3202" i="1"/>
  <c r="AB3202" i="1"/>
  <c r="T3202" i="1"/>
  <c r="Y3202" i="1" s="1"/>
  <c r="R3202" i="1"/>
  <c r="Q3202" i="1"/>
  <c r="S3202" i="1" s="1"/>
  <c r="J3202" i="1"/>
  <c r="H3202" i="1"/>
  <c r="G3202" i="1"/>
  <c r="I3202" i="1" s="1"/>
  <c r="AE2549" i="1"/>
  <c r="AB2549" i="1"/>
  <c r="T2549" i="1"/>
  <c r="Y2549" i="1" s="1"/>
  <c r="R2549" i="1"/>
  <c r="Q2549" i="1"/>
  <c r="S2549" i="1" s="1"/>
  <c r="J2549" i="1"/>
  <c r="H2549" i="1"/>
  <c r="G2549" i="1"/>
  <c r="I2549" i="1" s="1"/>
  <c r="AE2494" i="1"/>
  <c r="AB2494" i="1"/>
  <c r="T2494" i="1"/>
  <c r="Y2494" i="1" s="1"/>
  <c r="R2494" i="1"/>
  <c r="Q2494" i="1"/>
  <c r="S2494" i="1" s="1"/>
  <c r="J2494" i="1"/>
  <c r="H2494" i="1"/>
  <c r="G2494" i="1"/>
  <c r="I2494" i="1" s="1"/>
  <c r="AE3097" i="1"/>
  <c r="AB3097" i="1"/>
  <c r="T3097" i="1"/>
  <c r="Y3097" i="1" s="1"/>
  <c r="R3097" i="1"/>
  <c r="Q3097" i="1"/>
  <c r="S3097" i="1" s="1"/>
  <c r="J3097" i="1"/>
  <c r="H3097" i="1"/>
  <c r="G3097" i="1"/>
  <c r="I3097" i="1" s="1"/>
  <c r="AE1330" i="1"/>
  <c r="AB1330" i="1"/>
  <c r="T1330" i="1"/>
  <c r="Y1330" i="1" s="1"/>
  <c r="R1330" i="1"/>
  <c r="Q1330" i="1"/>
  <c r="S1330" i="1" s="1"/>
  <c r="J1330" i="1"/>
  <c r="H1330" i="1"/>
  <c r="G1330" i="1"/>
  <c r="I1330" i="1" s="1"/>
  <c r="AE1358" i="1"/>
  <c r="AB1358" i="1"/>
  <c r="T1358" i="1"/>
  <c r="Y1358" i="1" s="1"/>
  <c r="R1358" i="1"/>
  <c r="Q1358" i="1"/>
  <c r="S1358" i="1" s="1"/>
  <c r="J1358" i="1"/>
  <c r="H1358" i="1"/>
  <c r="G1358" i="1"/>
  <c r="I1358" i="1" s="1"/>
  <c r="AE1681" i="1"/>
  <c r="AB1681" i="1"/>
  <c r="T1681" i="1"/>
  <c r="Y1681" i="1" s="1"/>
  <c r="R1681" i="1"/>
  <c r="Q1681" i="1"/>
  <c r="S1681" i="1" s="1"/>
  <c r="J1681" i="1"/>
  <c r="H1681" i="1"/>
  <c r="G1681" i="1"/>
  <c r="I1681" i="1" s="1"/>
  <c r="AE1207" i="1"/>
  <c r="AB1207" i="1"/>
  <c r="T1207" i="1"/>
  <c r="Y1207" i="1" s="1"/>
  <c r="R1207" i="1"/>
  <c r="Q1207" i="1"/>
  <c r="S1207" i="1" s="1"/>
  <c r="J1207" i="1"/>
  <c r="H1207" i="1"/>
  <c r="G1207" i="1"/>
  <c r="I1207" i="1" s="1"/>
  <c r="AE3450" i="1"/>
  <c r="AB3450" i="1"/>
  <c r="T3450" i="1"/>
  <c r="Y3450" i="1" s="1"/>
  <c r="R3450" i="1"/>
  <c r="Q3450" i="1"/>
  <c r="S3450" i="1" s="1"/>
  <c r="J3450" i="1"/>
  <c r="H3450" i="1"/>
  <c r="G3450" i="1"/>
  <c r="I3450" i="1" s="1"/>
  <c r="AE1221" i="1"/>
  <c r="AB1221" i="1"/>
  <c r="T1221" i="1"/>
  <c r="Y1221" i="1" s="1"/>
  <c r="R1221" i="1"/>
  <c r="Q1221" i="1"/>
  <c r="S1221" i="1" s="1"/>
  <c r="J1221" i="1"/>
  <c r="H1221" i="1"/>
  <c r="G1221" i="1"/>
  <c r="I1221" i="1" s="1"/>
  <c r="AE1179" i="1"/>
  <c r="AB1179" i="1"/>
  <c r="T1179" i="1"/>
  <c r="Y1179" i="1" s="1"/>
  <c r="R1179" i="1"/>
  <c r="Q1179" i="1"/>
  <c r="S1179" i="1" s="1"/>
  <c r="J1179" i="1"/>
  <c r="H1179" i="1"/>
  <c r="G1179" i="1"/>
  <c r="I1179" i="1" s="1"/>
  <c r="AE4" i="1"/>
  <c r="AB4" i="1"/>
  <c r="T4" i="1"/>
  <c r="Y4" i="1" s="1"/>
  <c r="R4" i="1"/>
  <c r="Q4" i="1"/>
  <c r="S4" i="1" s="1"/>
  <c r="J4" i="1"/>
  <c r="H4" i="1"/>
  <c r="G4" i="1"/>
  <c r="I4" i="1" s="1"/>
  <c r="AE640" i="1"/>
  <c r="AB640" i="1"/>
  <c r="T640" i="1"/>
  <c r="Y640" i="1" s="1"/>
  <c r="R640" i="1"/>
  <c r="Q640" i="1"/>
  <c r="S640" i="1" s="1"/>
  <c r="J640" i="1"/>
  <c r="H640" i="1"/>
  <c r="G640" i="1"/>
  <c r="I640" i="1" s="1"/>
  <c r="AE639" i="1"/>
  <c r="AB639" i="1"/>
  <c r="T639" i="1"/>
  <c r="Y639" i="1" s="1"/>
  <c r="R639" i="1"/>
  <c r="Q639" i="1"/>
  <c r="S639" i="1" s="1"/>
  <c r="J639" i="1"/>
  <c r="H639" i="1"/>
  <c r="G639" i="1"/>
  <c r="I639" i="1" s="1"/>
  <c r="AE2443" i="1"/>
  <c r="AB2443" i="1"/>
  <c r="T2443" i="1"/>
  <c r="Y2443" i="1" s="1"/>
  <c r="R2443" i="1"/>
  <c r="Q2443" i="1"/>
  <c r="S2443" i="1" s="1"/>
  <c r="J2443" i="1"/>
  <c r="H2443" i="1"/>
  <c r="G2443" i="1"/>
  <c r="I2443" i="1" s="1"/>
  <c r="AE4196" i="1"/>
  <c r="AB4196" i="1"/>
  <c r="T4196" i="1"/>
  <c r="Y4196" i="1" s="1"/>
  <c r="R4196" i="1"/>
  <c r="Q4196" i="1"/>
  <c r="S4196" i="1" s="1"/>
  <c r="J4196" i="1"/>
  <c r="H4196" i="1"/>
  <c r="G4196" i="1"/>
  <c r="I4196" i="1" s="1"/>
  <c r="AE4031" i="1"/>
  <c r="AB4031" i="1"/>
  <c r="T4031" i="1"/>
  <c r="Y4031" i="1" s="1"/>
  <c r="R4031" i="1"/>
  <c r="Q4031" i="1"/>
  <c r="S4031" i="1" s="1"/>
  <c r="J4031" i="1"/>
  <c r="H4031" i="1"/>
  <c r="G4031" i="1"/>
  <c r="I4031" i="1" s="1"/>
  <c r="AE3103" i="1"/>
  <c r="AB3103" i="1"/>
  <c r="T3103" i="1"/>
  <c r="Y3103" i="1" s="1"/>
  <c r="R3103" i="1"/>
  <c r="Q3103" i="1"/>
  <c r="S3103" i="1" s="1"/>
  <c r="J3103" i="1"/>
  <c r="H3103" i="1"/>
  <c r="G3103" i="1"/>
  <c r="I3103" i="1" s="1"/>
  <c r="AE2763" i="1"/>
  <c r="AB2763" i="1"/>
  <c r="T2763" i="1"/>
  <c r="Y2763" i="1" s="1"/>
  <c r="R2763" i="1"/>
  <c r="Q2763" i="1"/>
  <c r="S2763" i="1" s="1"/>
  <c r="J2763" i="1"/>
  <c r="H2763" i="1"/>
  <c r="G2763" i="1"/>
  <c r="I2763" i="1" s="1"/>
  <c r="AE3293" i="1"/>
  <c r="AB3293" i="1"/>
  <c r="T3293" i="1"/>
  <c r="Y3293" i="1" s="1"/>
  <c r="R3293" i="1"/>
  <c r="Q3293" i="1"/>
  <c r="S3293" i="1" s="1"/>
  <c r="J3293" i="1"/>
  <c r="H3293" i="1"/>
  <c r="G3293" i="1"/>
  <c r="I3293" i="1" s="1"/>
  <c r="AE1785" i="1"/>
  <c r="AB1785" i="1"/>
  <c r="T1785" i="1"/>
  <c r="Y1785" i="1" s="1"/>
  <c r="R1785" i="1"/>
  <c r="Q1785" i="1"/>
  <c r="S1785" i="1" s="1"/>
  <c r="J1785" i="1"/>
  <c r="H1785" i="1"/>
  <c r="G1785" i="1"/>
  <c r="I1785" i="1" s="1"/>
  <c r="AE333" i="1"/>
  <c r="AB333" i="1"/>
  <c r="T333" i="1"/>
  <c r="Y333" i="1" s="1"/>
  <c r="R333" i="1"/>
  <c r="Q333" i="1"/>
  <c r="S333" i="1" s="1"/>
  <c r="J333" i="1"/>
  <c r="H333" i="1"/>
  <c r="G333" i="1"/>
  <c r="I333" i="1" s="1"/>
  <c r="AE4244" i="1"/>
  <c r="AB4244" i="1"/>
  <c r="T4244" i="1"/>
  <c r="Y4244" i="1" s="1"/>
  <c r="R4244" i="1"/>
  <c r="Q4244" i="1"/>
  <c r="S4244" i="1" s="1"/>
  <c r="J4244" i="1"/>
  <c r="H4244" i="1"/>
  <c r="G4244" i="1"/>
  <c r="I4244" i="1" s="1"/>
  <c r="AE2910" i="1"/>
  <c r="AB2910" i="1"/>
  <c r="T2910" i="1"/>
  <c r="Y2910" i="1" s="1"/>
  <c r="R2910" i="1"/>
  <c r="Q2910" i="1"/>
  <c r="S2910" i="1" s="1"/>
  <c r="J2910" i="1"/>
  <c r="H2910" i="1"/>
  <c r="G2910" i="1"/>
  <c r="I2910" i="1" s="1"/>
  <c r="AE82" i="1"/>
  <c r="AB82" i="1"/>
  <c r="T82" i="1"/>
  <c r="Y82" i="1" s="1"/>
  <c r="R82" i="1"/>
  <c r="Q82" i="1"/>
  <c r="S82" i="1" s="1"/>
  <c r="J82" i="1"/>
  <c r="H82" i="1"/>
  <c r="G82" i="1"/>
  <c r="I82" i="1" s="1"/>
  <c r="AE2656" i="1"/>
  <c r="AB2656" i="1"/>
  <c r="T2656" i="1"/>
  <c r="Y2656" i="1" s="1"/>
  <c r="R2656" i="1"/>
  <c r="Q2656" i="1"/>
  <c r="S2656" i="1" s="1"/>
  <c r="J2656" i="1"/>
  <c r="H2656" i="1"/>
  <c r="G2656" i="1"/>
  <c r="I2656" i="1" s="1"/>
  <c r="AE4063" i="1"/>
  <c r="AB4063" i="1"/>
  <c r="T4063" i="1"/>
  <c r="Y4063" i="1" s="1"/>
  <c r="R4063" i="1"/>
  <c r="Q4063" i="1"/>
  <c r="S4063" i="1" s="1"/>
  <c r="J4063" i="1"/>
  <c r="H4063" i="1"/>
  <c r="G4063" i="1"/>
  <c r="I4063" i="1" s="1"/>
  <c r="AE3755" i="1"/>
  <c r="AB3755" i="1"/>
  <c r="T3755" i="1"/>
  <c r="Y3755" i="1" s="1"/>
  <c r="R3755" i="1"/>
  <c r="Q3755" i="1"/>
  <c r="S3755" i="1" s="1"/>
  <c r="M3755" i="1"/>
  <c r="J3755" i="1"/>
  <c r="H3755" i="1"/>
  <c r="G3755" i="1"/>
  <c r="I3755" i="1" s="1"/>
  <c r="AE4008" i="1"/>
  <c r="AB4008" i="1"/>
  <c r="T4008" i="1"/>
  <c r="Y4008" i="1" s="1"/>
  <c r="R4008" i="1"/>
  <c r="Q4008" i="1"/>
  <c r="S4008" i="1" s="1"/>
  <c r="J4008" i="1"/>
  <c r="H4008" i="1"/>
  <c r="G4008" i="1"/>
  <c r="I4008" i="1" s="1"/>
  <c r="AE2848" i="1"/>
  <c r="AB2848" i="1"/>
  <c r="T2848" i="1"/>
  <c r="Y2848" i="1" s="1"/>
  <c r="R2848" i="1"/>
  <c r="Q2848" i="1"/>
  <c r="S2848" i="1" s="1"/>
  <c r="J2848" i="1"/>
  <c r="H2848" i="1"/>
  <c r="G2848" i="1"/>
  <c r="I2848" i="1" s="1"/>
  <c r="AE611" i="1"/>
  <c r="AB611" i="1"/>
  <c r="T611" i="1"/>
  <c r="Y611" i="1" s="1"/>
  <c r="R611" i="1"/>
  <c r="Q611" i="1"/>
  <c r="S611" i="1" s="1"/>
  <c r="J611" i="1"/>
  <c r="H611" i="1"/>
  <c r="G611" i="1"/>
  <c r="I611" i="1" s="1"/>
  <c r="AE1575" i="1"/>
  <c r="AB1575" i="1"/>
  <c r="T1575" i="1"/>
  <c r="Y1575" i="1" s="1"/>
  <c r="R1575" i="1"/>
  <c r="Q1575" i="1"/>
  <c r="S1575" i="1" s="1"/>
  <c r="J1575" i="1"/>
  <c r="H1575" i="1"/>
  <c r="G1575" i="1"/>
  <c r="I1575" i="1" s="1"/>
  <c r="AE389" i="1"/>
  <c r="AB389" i="1"/>
  <c r="T389" i="1"/>
  <c r="Y389" i="1" s="1"/>
  <c r="R389" i="1"/>
  <c r="Q389" i="1"/>
  <c r="S389" i="1" s="1"/>
  <c r="J389" i="1"/>
  <c r="H389" i="1"/>
  <c r="G389" i="1"/>
  <c r="I389" i="1" s="1"/>
  <c r="AE1157" i="1"/>
  <c r="AB1157" i="1"/>
  <c r="T1157" i="1"/>
  <c r="Y1157" i="1" s="1"/>
  <c r="R1157" i="1"/>
  <c r="Q1157" i="1"/>
  <c r="S1157" i="1" s="1"/>
  <c r="J1157" i="1"/>
  <c r="H1157" i="1"/>
  <c r="G1157" i="1"/>
  <c r="I1157" i="1" s="1"/>
  <c r="AE4062" i="1"/>
  <c r="AB4062" i="1"/>
  <c r="T4062" i="1"/>
  <c r="Y4062" i="1" s="1"/>
  <c r="R4062" i="1"/>
  <c r="Q4062" i="1"/>
  <c r="S4062" i="1" s="1"/>
  <c r="J4062" i="1"/>
  <c r="H4062" i="1"/>
  <c r="G4062" i="1"/>
  <c r="I4062" i="1" s="1"/>
  <c r="AE2880" i="1"/>
  <c r="AB2880" i="1"/>
  <c r="T2880" i="1"/>
  <c r="R2880" i="1"/>
  <c r="Q2880" i="1"/>
  <c r="S2880" i="1" s="1"/>
  <c r="J2880" i="1"/>
  <c r="H2880" i="1"/>
  <c r="G2880" i="1"/>
  <c r="I2880" i="1" s="1"/>
  <c r="AE3134" i="1"/>
  <c r="AB3134" i="1"/>
  <c r="T3134" i="1"/>
  <c r="Y3134" i="1" s="1"/>
  <c r="R3134" i="1"/>
  <c r="Q3134" i="1"/>
  <c r="S3134" i="1" s="1"/>
  <c r="J3134" i="1"/>
  <c r="H3134" i="1"/>
  <c r="G3134" i="1"/>
  <c r="I3134" i="1" s="1"/>
  <c r="AE3990" i="1"/>
  <c r="AB3990" i="1"/>
  <c r="T3990" i="1"/>
  <c r="Y3990" i="1" s="1"/>
  <c r="R3990" i="1"/>
  <c r="Q3990" i="1"/>
  <c r="S3990" i="1" s="1"/>
  <c r="J3990" i="1"/>
  <c r="H3990" i="1"/>
  <c r="G3990" i="1"/>
  <c r="I3990" i="1" s="1"/>
  <c r="AE3109" i="1"/>
  <c r="AB3109" i="1"/>
  <c r="T3109" i="1"/>
  <c r="Y3109" i="1" s="1"/>
  <c r="R3109" i="1"/>
  <c r="Q3109" i="1"/>
  <c r="S3109" i="1" s="1"/>
  <c r="J3109" i="1"/>
  <c r="H3109" i="1"/>
  <c r="G3109" i="1"/>
  <c r="I3109" i="1" s="1"/>
  <c r="AE2847" i="1"/>
  <c r="AB2847" i="1"/>
  <c r="T2847" i="1"/>
  <c r="Y2847" i="1" s="1"/>
  <c r="R2847" i="1"/>
  <c r="Q2847" i="1"/>
  <c r="S2847" i="1" s="1"/>
  <c r="J2847" i="1"/>
  <c r="H2847" i="1"/>
  <c r="G2847" i="1"/>
  <c r="I2847" i="1" s="1"/>
  <c r="AE388" i="1"/>
  <c r="AB388" i="1"/>
  <c r="T388" i="1"/>
  <c r="Y388" i="1" s="1"/>
  <c r="R388" i="1"/>
  <c r="Q388" i="1"/>
  <c r="S388" i="1" s="1"/>
  <c r="J388" i="1"/>
  <c r="H388" i="1"/>
  <c r="G388" i="1"/>
  <c r="I388" i="1" s="1"/>
  <c r="AE1098" i="1"/>
  <c r="AB1098" i="1"/>
  <c r="T1098" i="1"/>
  <c r="Y1098" i="1" s="1"/>
  <c r="R1098" i="1"/>
  <c r="Q1098" i="1"/>
  <c r="S1098" i="1" s="1"/>
  <c r="J1098" i="1"/>
  <c r="H1098" i="1"/>
  <c r="G1098" i="1"/>
  <c r="I1098" i="1" s="1"/>
  <c r="AE1206" i="1"/>
  <c r="AB1206" i="1"/>
  <c r="T1206" i="1"/>
  <c r="Y1206" i="1" s="1"/>
  <c r="R1206" i="1"/>
  <c r="Q1206" i="1"/>
  <c r="S1206" i="1" s="1"/>
  <c r="J1206" i="1"/>
  <c r="H1206" i="1"/>
  <c r="G1206" i="1"/>
  <c r="I1206" i="1" s="1"/>
  <c r="AE263" i="1"/>
  <c r="AB263" i="1"/>
  <c r="T263" i="1"/>
  <c r="R263" i="1"/>
  <c r="Q263" i="1"/>
  <c r="S263" i="1" s="1"/>
  <c r="J263" i="1"/>
  <c r="H263" i="1"/>
  <c r="G263" i="1"/>
  <c r="I263" i="1" s="1"/>
  <c r="AE1959" i="1"/>
  <c r="AB1959" i="1"/>
  <c r="T1959" i="1"/>
  <c r="Y1959" i="1" s="1"/>
  <c r="R1959" i="1"/>
  <c r="Q1959" i="1"/>
  <c r="S1959" i="1" s="1"/>
  <c r="J1959" i="1"/>
  <c r="H1959" i="1"/>
  <c r="G1959" i="1"/>
  <c r="I1959" i="1" s="1"/>
  <c r="AE1744" i="1"/>
  <c r="AB1744" i="1"/>
  <c r="T1744" i="1"/>
  <c r="Y1744" i="1" s="1"/>
  <c r="R1744" i="1"/>
  <c r="Q1744" i="1"/>
  <c r="S1744" i="1" s="1"/>
  <c r="J1744" i="1"/>
  <c r="H1744" i="1"/>
  <c r="G1744" i="1"/>
  <c r="I1744" i="1" s="1"/>
  <c r="AE2909" i="1"/>
  <c r="AB2909" i="1"/>
  <c r="T2909" i="1"/>
  <c r="Y2909" i="1" s="1"/>
  <c r="R2909" i="1"/>
  <c r="Q2909" i="1"/>
  <c r="S2909" i="1" s="1"/>
  <c r="J2909" i="1"/>
  <c r="H2909" i="1"/>
  <c r="G2909" i="1"/>
  <c r="I2909" i="1" s="1"/>
  <c r="AE2273" i="1"/>
  <c r="AB2273" i="1"/>
  <c r="T2273" i="1"/>
  <c r="Y2273" i="1" s="1"/>
  <c r="R2273" i="1"/>
  <c r="Q2273" i="1"/>
  <c r="S2273" i="1" s="1"/>
  <c r="J2273" i="1"/>
  <c r="H2273" i="1"/>
  <c r="G2273" i="1"/>
  <c r="I2273" i="1" s="1"/>
  <c r="AE1900" i="1"/>
  <c r="AB1900" i="1"/>
  <c r="T1900" i="1"/>
  <c r="Y1900" i="1" s="1"/>
  <c r="R1900" i="1"/>
  <c r="Q1900" i="1"/>
  <c r="S1900" i="1" s="1"/>
  <c r="J1900" i="1"/>
  <c r="H1900" i="1"/>
  <c r="G1900" i="1"/>
  <c r="I1900" i="1" s="1"/>
  <c r="AE1627" i="1"/>
  <c r="AB1627" i="1"/>
  <c r="T1627" i="1"/>
  <c r="Y1627" i="1" s="1"/>
  <c r="R1627" i="1"/>
  <c r="Q1627" i="1"/>
  <c r="S1627" i="1" s="1"/>
  <c r="J1627" i="1"/>
  <c r="H1627" i="1"/>
  <c r="G1627" i="1"/>
  <c r="I1627" i="1" s="1"/>
  <c r="AE2879" i="1"/>
  <c r="AB2879" i="1"/>
  <c r="T2879" i="1"/>
  <c r="Y2879" i="1" s="1"/>
  <c r="R2879" i="1"/>
  <c r="Q2879" i="1"/>
  <c r="S2879" i="1" s="1"/>
  <c r="J2879" i="1"/>
  <c r="H2879" i="1"/>
  <c r="G2879" i="1"/>
  <c r="I2879" i="1" s="1"/>
  <c r="AE3108" i="1"/>
  <c r="AB3108" i="1"/>
  <c r="T3108" i="1"/>
  <c r="Y3108" i="1" s="1"/>
  <c r="R3108" i="1"/>
  <c r="Q3108" i="1"/>
  <c r="S3108" i="1" s="1"/>
  <c r="J3108" i="1"/>
  <c r="H3108" i="1"/>
  <c r="G3108" i="1"/>
  <c r="I3108" i="1" s="1"/>
  <c r="AE3544" i="1"/>
  <c r="AB3544" i="1"/>
  <c r="T3544" i="1"/>
  <c r="Y3544" i="1" s="1"/>
  <c r="R3544" i="1"/>
  <c r="Q3544" i="1"/>
  <c r="S3544" i="1" s="1"/>
  <c r="J3544" i="1"/>
  <c r="H3544" i="1"/>
  <c r="G3544" i="1"/>
  <c r="I3544" i="1" s="1"/>
  <c r="AE880" i="1"/>
  <c r="AB880" i="1"/>
  <c r="T880" i="1"/>
  <c r="Y880" i="1" s="1"/>
  <c r="R880" i="1"/>
  <c r="Q880" i="1"/>
  <c r="S880" i="1" s="1"/>
  <c r="J880" i="1"/>
  <c r="H880" i="1"/>
  <c r="G880" i="1"/>
  <c r="I880" i="1" s="1"/>
  <c r="AE1672" i="1"/>
  <c r="AB1672" i="1"/>
  <c r="T1672" i="1"/>
  <c r="Y1672" i="1" s="1"/>
  <c r="R1672" i="1"/>
  <c r="Q1672" i="1"/>
  <c r="S1672" i="1" s="1"/>
  <c r="J1672" i="1"/>
  <c r="H1672" i="1"/>
  <c r="G1672" i="1"/>
  <c r="I1672" i="1" s="1"/>
  <c r="AE3736" i="1"/>
  <c r="AB3736" i="1"/>
  <c r="T3736" i="1"/>
  <c r="Y3736" i="1" s="1"/>
  <c r="R3736" i="1"/>
  <c r="Q3736" i="1"/>
  <c r="S3736" i="1" s="1"/>
  <c r="J3736" i="1"/>
  <c r="H3736" i="1"/>
  <c r="G3736" i="1"/>
  <c r="I3736" i="1" s="1"/>
  <c r="AE387" i="1"/>
  <c r="AB387" i="1"/>
  <c r="T387" i="1"/>
  <c r="Y387" i="1" s="1"/>
  <c r="R387" i="1"/>
  <c r="Q387" i="1"/>
  <c r="S387" i="1" s="1"/>
  <c r="J387" i="1"/>
  <c r="H387" i="1"/>
  <c r="G387" i="1"/>
  <c r="I387" i="1" s="1"/>
  <c r="AE1273" i="1"/>
  <c r="AB1273" i="1"/>
  <c r="T1273" i="1"/>
  <c r="Y1273" i="1" s="1"/>
  <c r="R1273" i="1"/>
  <c r="Q1273" i="1"/>
  <c r="S1273" i="1" s="1"/>
  <c r="J1273" i="1"/>
  <c r="H1273" i="1"/>
  <c r="G1273" i="1"/>
  <c r="I1273" i="1" s="1"/>
  <c r="AE262" i="1"/>
  <c r="AB262" i="1"/>
  <c r="T262" i="1"/>
  <c r="Y262" i="1" s="1"/>
  <c r="R262" i="1"/>
  <c r="Q262" i="1"/>
  <c r="S262" i="1" s="1"/>
  <c r="J262" i="1"/>
  <c r="H262" i="1"/>
  <c r="G262" i="1"/>
  <c r="I262" i="1" s="1"/>
  <c r="AE226" i="1"/>
  <c r="AB226" i="1"/>
  <c r="T226" i="1"/>
  <c r="Y226" i="1" s="1"/>
  <c r="R226" i="1"/>
  <c r="Q226" i="1"/>
  <c r="S226" i="1" s="1"/>
  <c r="J226" i="1"/>
  <c r="H226" i="1"/>
  <c r="G226" i="1"/>
  <c r="I226" i="1" s="1"/>
  <c r="AE1958" i="1"/>
  <c r="AB1958" i="1"/>
  <c r="T1958" i="1"/>
  <c r="Y1958" i="1" s="1"/>
  <c r="R1958" i="1"/>
  <c r="Q1958" i="1"/>
  <c r="S1958" i="1" s="1"/>
  <c r="J1958" i="1"/>
  <c r="H1958" i="1"/>
  <c r="G1958" i="1"/>
  <c r="I1958" i="1" s="1"/>
  <c r="AE947" i="1"/>
  <c r="AB947" i="1"/>
  <c r="T947" i="1"/>
  <c r="Y947" i="1" s="1"/>
  <c r="R947" i="1"/>
  <c r="Q947" i="1"/>
  <c r="S947" i="1" s="1"/>
  <c r="J947" i="1"/>
  <c r="H947" i="1"/>
  <c r="G947" i="1"/>
  <c r="I947" i="1" s="1"/>
  <c r="AE3086" i="1"/>
  <c r="AB3086" i="1"/>
  <c r="T3086" i="1"/>
  <c r="Y3086" i="1" s="1"/>
  <c r="R3086" i="1"/>
  <c r="Q3086" i="1"/>
  <c r="S3086" i="1" s="1"/>
  <c r="J3086" i="1"/>
  <c r="H3086" i="1"/>
  <c r="G3086" i="1"/>
  <c r="I3086" i="1" s="1"/>
  <c r="AE2923" i="1"/>
  <c r="AB2923" i="1"/>
  <c r="T2923" i="1"/>
  <c r="Y2923" i="1" s="1"/>
  <c r="R2923" i="1"/>
  <c r="Q2923" i="1"/>
  <c r="S2923" i="1" s="1"/>
  <c r="J2923" i="1"/>
  <c r="H2923" i="1"/>
  <c r="G2923" i="1"/>
  <c r="I2923" i="1" s="1"/>
  <c r="AE1920" i="1"/>
  <c r="AB1920" i="1"/>
  <c r="T1920" i="1"/>
  <c r="Y1920" i="1" s="1"/>
  <c r="R1920" i="1"/>
  <c r="Q1920" i="1"/>
  <c r="S1920" i="1" s="1"/>
  <c r="J1920" i="1"/>
  <c r="H1920" i="1"/>
  <c r="G1920" i="1"/>
  <c r="I1920" i="1" s="1"/>
  <c r="AE4201" i="1"/>
  <c r="AB4201" i="1"/>
  <c r="T4201" i="1"/>
  <c r="Y4201" i="1" s="1"/>
  <c r="R4201" i="1"/>
  <c r="Q4201" i="1"/>
  <c r="S4201" i="1" s="1"/>
  <c r="J4201" i="1"/>
  <c r="H4201" i="1"/>
  <c r="G4201" i="1"/>
  <c r="I4201" i="1" s="1"/>
  <c r="AE4115" i="1"/>
  <c r="AB4115" i="1"/>
  <c r="T4115" i="1"/>
  <c r="Y4115" i="1" s="1"/>
  <c r="R4115" i="1"/>
  <c r="Q4115" i="1"/>
  <c r="S4115" i="1" s="1"/>
  <c r="J4115" i="1"/>
  <c r="H4115" i="1"/>
  <c r="G4115" i="1"/>
  <c r="I4115" i="1" s="1"/>
  <c r="AE2031" i="1"/>
  <c r="AB2031" i="1"/>
  <c r="T2031" i="1"/>
  <c r="Y2031" i="1" s="1"/>
  <c r="R2031" i="1"/>
  <c r="Q2031" i="1"/>
  <c r="S2031" i="1" s="1"/>
  <c r="J2031" i="1"/>
  <c r="H2031" i="1"/>
  <c r="G2031" i="1"/>
  <c r="I2031" i="1" s="1"/>
  <c r="AE254" i="1"/>
  <c r="AB254" i="1"/>
  <c r="T254" i="1"/>
  <c r="Y254" i="1" s="1"/>
  <c r="R254" i="1"/>
  <c r="Q254" i="1"/>
  <c r="S254" i="1" s="1"/>
  <c r="J254" i="1"/>
  <c r="H254" i="1"/>
  <c r="G254" i="1"/>
  <c r="I254" i="1" s="1"/>
  <c r="AE694" i="1"/>
  <c r="AB694" i="1"/>
  <c r="T694" i="1"/>
  <c r="Y694" i="1" s="1"/>
  <c r="R694" i="1"/>
  <c r="Q694" i="1"/>
  <c r="S694" i="1" s="1"/>
  <c r="J694" i="1"/>
  <c r="H694" i="1"/>
  <c r="G694" i="1"/>
  <c r="I694" i="1" s="1"/>
  <c r="AE2272" i="1"/>
  <c r="AB2272" i="1"/>
  <c r="T2272" i="1"/>
  <c r="Y2272" i="1" s="1"/>
  <c r="R2272" i="1"/>
  <c r="Q2272" i="1"/>
  <c r="S2272" i="1" s="1"/>
  <c r="J2272" i="1"/>
  <c r="H2272" i="1"/>
  <c r="G2272" i="1"/>
  <c r="I2272" i="1" s="1"/>
  <c r="AE2876" i="1"/>
  <c r="AB2876" i="1"/>
  <c r="T2876" i="1"/>
  <c r="Y2876" i="1" s="1"/>
  <c r="R2876" i="1"/>
  <c r="Q2876" i="1"/>
  <c r="S2876" i="1" s="1"/>
  <c r="J2876" i="1"/>
  <c r="H2876" i="1"/>
  <c r="G2876" i="1"/>
  <c r="I2876" i="1" s="1"/>
  <c r="AE3754" i="1"/>
  <c r="AB3754" i="1"/>
  <c r="T3754" i="1"/>
  <c r="Y3754" i="1" s="1"/>
  <c r="R3754" i="1"/>
  <c r="Q3754" i="1"/>
  <c r="S3754" i="1" s="1"/>
  <c r="J3754" i="1"/>
  <c r="H3754" i="1"/>
  <c r="G3754" i="1"/>
  <c r="I3754" i="1" s="1"/>
  <c r="AE4043" i="1"/>
  <c r="AB4043" i="1"/>
  <c r="T4043" i="1"/>
  <c r="Y4043" i="1" s="1"/>
  <c r="R4043" i="1"/>
  <c r="Q4043" i="1"/>
  <c r="S4043" i="1" s="1"/>
  <c r="M4043" i="1"/>
  <c r="J4043" i="1"/>
  <c r="H4043" i="1"/>
  <c r="G4043" i="1"/>
  <c r="I4043" i="1" s="1"/>
  <c r="AE3173" i="1"/>
  <c r="AB3173" i="1"/>
  <c r="T3173" i="1"/>
  <c r="Y3173" i="1" s="1"/>
  <c r="R3173" i="1"/>
  <c r="Q3173" i="1"/>
  <c r="S3173" i="1" s="1"/>
  <c r="J3173" i="1"/>
  <c r="H3173" i="1"/>
  <c r="G3173" i="1"/>
  <c r="I3173" i="1" s="1"/>
  <c r="AE3543" i="1"/>
  <c r="AB3543" i="1"/>
  <c r="T3543" i="1"/>
  <c r="Y3543" i="1" s="1"/>
  <c r="R3543" i="1"/>
  <c r="Q3543" i="1"/>
  <c r="S3543" i="1" s="1"/>
  <c r="J3543" i="1"/>
  <c r="H3543" i="1"/>
  <c r="G3543" i="1"/>
  <c r="I3543" i="1" s="1"/>
  <c r="AE950" i="1"/>
  <c r="AB950" i="1"/>
  <c r="T950" i="1"/>
  <c r="Y950" i="1" s="1"/>
  <c r="R950" i="1"/>
  <c r="Q950" i="1"/>
  <c r="S950" i="1" s="1"/>
  <c r="J950" i="1"/>
  <c r="H950" i="1"/>
  <c r="G950" i="1"/>
  <c r="I950" i="1" s="1"/>
  <c r="AE1775" i="1"/>
  <c r="AB1775" i="1"/>
  <c r="T1775" i="1"/>
  <c r="Y1775" i="1" s="1"/>
  <c r="R1775" i="1"/>
  <c r="Q1775" i="1"/>
  <c r="S1775" i="1" s="1"/>
  <c r="J1775" i="1"/>
  <c r="H1775" i="1"/>
  <c r="G1775" i="1"/>
  <c r="I1775" i="1" s="1"/>
  <c r="AE4114" i="1"/>
  <c r="AB4114" i="1"/>
  <c r="T4114" i="1"/>
  <c r="Y4114" i="1" s="1"/>
  <c r="R4114" i="1"/>
  <c r="Q4114" i="1"/>
  <c r="S4114" i="1" s="1"/>
  <c r="J4114" i="1"/>
  <c r="H4114" i="1"/>
  <c r="G4114" i="1"/>
  <c r="I4114" i="1" s="1"/>
  <c r="AE3280" i="1"/>
  <c r="AB3280" i="1"/>
  <c r="T3280" i="1"/>
  <c r="Y3280" i="1" s="1"/>
  <c r="R3280" i="1"/>
  <c r="Q3280" i="1"/>
  <c r="S3280" i="1" s="1"/>
  <c r="J3280" i="1"/>
  <c r="H3280" i="1"/>
  <c r="G3280" i="1"/>
  <c r="I3280" i="1" s="1"/>
  <c r="AE610" i="1"/>
  <c r="AB610" i="1"/>
  <c r="T610" i="1"/>
  <c r="Y610" i="1" s="1"/>
  <c r="R610" i="1"/>
  <c r="Q610" i="1"/>
  <c r="S610" i="1" s="1"/>
  <c r="J610" i="1"/>
  <c r="H610" i="1"/>
  <c r="G610" i="1"/>
  <c r="I610" i="1" s="1"/>
  <c r="AE1574" i="1"/>
  <c r="AB1574" i="1"/>
  <c r="T1574" i="1"/>
  <c r="Y1574" i="1" s="1"/>
  <c r="R1574" i="1"/>
  <c r="Q1574" i="1"/>
  <c r="S1574" i="1" s="1"/>
  <c r="J1574" i="1"/>
  <c r="H1574" i="1"/>
  <c r="G1574" i="1"/>
  <c r="I1574" i="1" s="1"/>
  <c r="AE3142" i="1"/>
  <c r="AB3142" i="1"/>
  <c r="T3142" i="1"/>
  <c r="Y3142" i="1" s="1"/>
  <c r="R3142" i="1"/>
  <c r="Q3142" i="1"/>
  <c r="S3142" i="1" s="1"/>
  <c r="J3142" i="1"/>
  <c r="H3142" i="1"/>
  <c r="G3142" i="1"/>
  <c r="I3142" i="1" s="1"/>
  <c r="AE3141" i="1"/>
  <c r="AB3141" i="1"/>
  <c r="T3141" i="1"/>
  <c r="Y3141" i="1" s="1"/>
  <c r="R3141" i="1"/>
  <c r="Q3141" i="1"/>
  <c r="S3141" i="1" s="1"/>
  <c r="J3141" i="1"/>
  <c r="H3141" i="1"/>
  <c r="G3141" i="1"/>
  <c r="I3141" i="1" s="1"/>
  <c r="AE2493" i="1"/>
  <c r="AB2493" i="1"/>
  <c r="T2493" i="1"/>
  <c r="Y2493" i="1" s="1"/>
  <c r="R2493" i="1"/>
  <c r="Q2493" i="1"/>
  <c r="S2493" i="1" s="1"/>
  <c r="J2493" i="1"/>
  <c r="H2493" i="1"/>
  <c r="G2493" i="1"/>
  <c r="I2493" i="1" s="1"/>
  <c r="AE3463" i="1"/>
  <c r="AB3463" i="1"/>
  <c r="T3463" i="1"/>
  <c r="Y3463" i="1" s="1"/>
  <c r="R3463" i="1"/>
  <c r="Q3463" i="1"/>
  <c r="S3463" i="1" s="1"/>
  <c r="J3463" i="1"/>
  <c r="L3463" i="1" s="1"/>
  <c r="N3463" i="1" s="1"/>
  <c r="H3463" i="1"/>
  <c r="G3463" i="1"/>
  <c r="I3463" i="1" s="1"/>
  <c r="AE673" i="1"/>
  <c r="AB673" i="1"/>
  <c r="T673" i="1"/>
  <c r="Y673" i="1" s="1"/>
  <c r="R673" i="1"/>
  <c r="Q673" i="1"/>
  <c r="S673" i="1" s="1"/>
  <c r="J673" i="1"/>
  <c r="M673" i="1" s="1"/>
  <c r="H673" i="1"/>
  <c r="G673" i="1"/>
  <c r="I673" i="1" s="1"/>
  <c r="AE1484" i="1"/>
  <c r="AB1484" i="1"/>
  <c r="T1484" i="1"/>
  <c r="Y1484" i="1" s="1"/>
  <c r="R1484" i="1"/>
  <c r="Q1484" i="1"/>
  <c r="S1484" i="1" s="1"/>
  <c r="J1484" i="1"/>
  <c r="M1484" i="1" s="1"/>
  <c r="H1484" i="1"/>
  <c r="G1484" i="1"/>
  <c r="I1484" i="1" s="1"/>
  <c r="AE1450" i="1"/>
  <c r="AB1450" i="1"/>
  <c r="T1450" i="1"/>
  <c r="Y1450" i="1" s="1"/>
  <c r="R1450" i="1"/>
  <c r="Q1450" i="1"/>
  <c r="S1450" i="1" s="1"/>
  <c r="J1450" i="1"/>
  <c r="M1450" i="1" s="1"/>
  <c r="H1450" i="1"/>
  <c r="G1450" i="1"/>
  <c r="I1450" i="1" s="1"/>
  <c r="AE1170" i="1"/>
  <c r="AB1170" i="1"/>
  <c r="T1170" i="1"/>
  <c r="Y1170" i="1" s="1"/>
  <c r="R1170" i="1"/>
  <c r="Q1170" i="1"/>
  <c r="S1170" i="1" s="1"/>
  <c r="J1170" i="1"/>
  <c r="M1170" i="1" s="1"/>
  <c r="H1170" i="1"/>
  <c r="G1170" i="1"/>
  <c r="I1170" i="1" s="1"/>
  <c r="AE2908" i="1"/>
  <c r="AB2908" i="1"/>
  <c r="T2908" i="1"/>
  <c r="Y2908" i="1" s="1"/>
  <c r="R2908" i="1"/>
  <c r="Q2908" i="1"/>
  <c r="S2908" i="1" s="1"/>
  <c r="J2908" i="1"/>
  <c r="M2908" i="1" s="1"/>
  <c r="H2908" i="1"/>
  <c r="G2908" i="1"/>
  <c r="I2908" i="1" s="1"/>
  <c r="AE2077" i="1"/>
  <c r="AB2077" i="1"/>
  <c r="T2077" i="1"/>
  <c r="Y2077" i="1" s="1"/>
  <c r="R2077" i="1"/>
  <c r="Q2077" i="1"/>
  <c r="S2077" i="1" s="1"/>
  <c r="J2077" i="1"/>
  <c r="M2077" i="1" s="1"/>
  <c r="H2077" i="1"/>
  <c r="G2077" i="1"/>
  <c r="I2077" i="1" s="1"/>
  <c r="AE2142" i="1"/>
  <c r="AB2142" i="1"/>
  <c r="T2142" i="1"/>
  <c r="Y2142" i="1" s="1"/>
  <c r="R2142" i="1"/>
  <c r="Q2142" i="1"/>
  <c r="S2142" i="1" s="1"/>
  <c r="J2142" i="1"/>
  <c r="M2142" i="1" s="1"/>
  <c r="H2142" i="1"/>
  <c r="G2142" i="1"/>
  <c r="I2142" i="1" s="1"/>
  <c r="AE2617" i="1"/>
  <c r="AB2617" i="1"/>
  <c r="T2617" i="1"/>
  <c r="Y2617" i="1" s="1"/>
  <c r="R2617" i="1"/>
  <c r="Q2617" i="1"/>
  <c r="S2617" i="1" s="1"/>
  <c r="J2617" i="1"/>
  <c r="M2617" i="1" s="1"/>
  <c r="H2617" i="1"/>
  <c r="G2617" i="1"/>
  <c r="I2617" i="1" s="1"/>
  <c r="AE3127" i="1"/>
  <c r="AB3127" i="1"/>
  <c r="T3127" i="1"/>
  <c r="Y3127" i="1" s="1"/>
  <c r="R3127" i="1"/>
  <c r="Q3127" i="1"/>
  <c r="S3127" i="1" s="1"/>
  <c r="J3127" i="1"/>
  <c r="M3127" i="1" s="1"/>
  <c r="H3127" i="1"/>
  <c r="G3127" i="1"/>
  <c r="I3127" i="1" s="1"/>
  <c r="AE1772" i="1"/>
  <c r="AB1772" i="1"/>
  <c r="T1772" i="1"/>
  <c r="Y1772" i="1" s="1"/>
  <c r="R1772" i="1"/>
  <c r="Q1772" i="1"/>
  <c r="S1772" i="1" s="1"/>
  <c r="J1772" i="1"/>
  <c r="M1772" i="1" s="1"/>
  <c r="H1772" i="1"/>
  <c r="G1772" i="1"/>
  <c r="I1772" i="1" s="1"/>
  <c r="AE3279" i="1"/>
  <c r="AB3279" i="1"/>
  <c r="T3279" i="1"/>
  <c r="Y3279" i="1" s="1"/>
  <c r="R3279" i="1"/>
  <c r="Q3279" i="1"/>
  <c r="S3279" i="1" s="1"/>
  <c r="J3279" i="1"/>
  <c r="M3279" i="1" s="1"/>
  <c r="H3279" i="1"/>
  <c r="G3279" i="1"/>
  <c r="I3279" i="1" s="1"/>
  <c r="AE1784" i="1"/>
  <c r="AB1784" i="1"/>
  <c r="T1784" i="1"/>
  <c r="Y1784" i="1" s="1"/>
  <c r="R1784" i="1"/>
  <c r="Q1784" i="1"/>
  <c r="S1784" i="1" s="1"/>
  <c r="J1784" i="1"/>
  <c r="M1784" i="1" s="1"/>
  <c r="H1784" i="1"/>
  <c r="G1784" i="1"/>
  <c r="I1784" i="1" s="1"/>
  <c r="AE3735" i="1"/>
  <c r="AB3735" i="1"/>
  <c r="T3735" i="1"/>
  <c r="Y3735" i="1" s="1"/>
  <c r="R3735" i="1"/>
  <c r="Q3735" i="1"/>
  <c r="S3735" i="1" s="1"/>
  <c r="J3735" i="1"/>
  <c r="M3735" i="1" s="1"/>
  <c r="H3735" i="1"/>
  <c r="G3735" i="1"/>
  <c r="I3735" i="1" s="1"/>
  <c r="AE1513" i="1"/>
  <c r="AB1513" i="1"/>
  <c r="T1513" i="1"/>
  <c r="Y1513" i="1" s="1"/>
  <c r="R1513" i="1"/>
  <c r="Q1513" i="1"/>
  <c r="S1513" i="1" s="1"/>
  <c r="J1513" i="1"/>
  <c r="M1513" i="1" s="1"/>
  <c r="H1513" i="1"/>
  <c r="G1513" i="1"/>
  <c r="I1513" i="1" s="1"/>
  <c r="AE1680" i="1"/>
  <c r="AB1680" i="1"/>
  <c r="T1680" i="1"/>
  <c r="R1680" i="1"/>
  <c r="Q1680" i="1"/>
  <c r="S1680" i="1" s="1"/>
  <c r="J1680" i="1"/>
  <c r="M1680" i="1" s="1"/>
  <c r="H1680" i="1"/>
  <c r="G1680" i="1"/>
  <c r="I1680" i="1" s="1"/>
  <c r="AE2400" i="1"/>
  <c r="AB2400" i="1"/>
  <c r="T2400" i="1"/>
  <c r="Y2400" i="1" s="1"/>
  <c r="R2400" i="1"/>
  <c r="Q2400" i="1"/>
  <c r="S2400" i="1" s="1"/>
  <c r="J2400" i="1"/>
  <c r="M2400" i="1" s="1"/>
  <c r="H2400" i="1"/>
  <c r="G2400" i="1"/>
  <c r="I2400" i="1" s="1"/>
  <c r="AE291" i="1"/>
  <c r="AB291" i="1"/>
  <c r="T291" i="1"/>
  <c r="R291" i="1"/>
  <c r="Q291" i="1"/>
  <c r="S291" i="1" s="1"/>
  <c r="J291" i="1"/>
  <c r="M291" i="1" s="1"/>
  <c r="H291" i="1"/>
  <c r="G291" i="1"/>
  <c r="I291" i="1" s="1"/>
  <c r="AE253" i="1"/>
  <c r="AB253" i="1"/>
  <c r="V253" i="1"/>
  <c r="X253" i="1" s="1"/>
  <c r="T253" i="1"/>
  <c r="Y253" i="1" s="1"/>
  <c r="R253" i="1"/>
  <c r="Q253" i="1"/>
  <c r="S253" i="1" s="1"/>
  <c r="J253" i="1"/>
  <c r="M253" i="1" s="1"/>
  <c r="H253" i="1"/>
  <c r="G253" i="1"/>
  <c r="I253" i="1" s="1"/>
  <c r="AE3404" i="1"/>
  <c r="AB3404" i="1"/>
  <c r="T3404" i="1"/>
  <c r="R3404" i="1"/>
  <c r="Q3404" i="1"/>
  <c r="S3404" i="1" s="1"/>
  <c r="J3404" i="1"/>
  <c r="M3404" i="1" s="1"/>
  <c r="H3404" i="1"/>
  <c r="G3404" i="1"/>
  <c r="I3404" i="1" s="1"/>
  <c r="AE946" i="1"/>
  <c r="AB946" i="1"/>
  <c r="T946" i="1"/>
  <c r="Y946" i="1" s="1"/>
  <c r="R946" i="1"/>
  <c r="Q946" i="1"/>
  <c r="S946" i="1" s="1"/>
  <c r="J946" i="1"/>
  <c r="M946" i="1" s="1"/>
  <c r="H946" i="1"/>
  <c r="G946" i="1"/>
  <c r="I946" i="1" s="1"/>
  <c r="AE4061" i="1"/>
  <c r="AB4061" i="1"/>
  <c r="T4061" i="1"/>
  <c r="Y4061" i="1" s="1"/>
  <c r="R4061" i="1"/>
  <c r="Q4061" i="1"/>
  <c r="S4061" i="1" s="1"/>
  <c r="M4061" i="1"/>
  <c r="J4061" i="1"/>
  <c r="Z4061" i="1" s="1"/>
  <c r="H4061" i="1"/>
  <c r="G4061" i="1"/>
  <c r="I4061" i="1" s="1"/>
  <c r="AE2399" i="1"/>
  <c r="AB2399" i="1"/>
  <c r="T2399" i="1"/>
  <c r="Y2399" i="1" s="1"/>
  <c r="R2399" i="1"/>
  <c r="Q2399" i="1"/>
  <c r="S2399" i="1" s="1"/>
  <c r="J2399" i="1"/>
  <c r="M2399" i="1" s="1"/>
  <c r="H2399" i="1"/>
  <c r="G2399" i="1"/>
  <c r="I2399" i="1" s="1"/>
  <c r="AE1716" i="1"/>
  <c r="AB1716" i="1"/>
  <c r="T1716" i="1"/>
  <c r="Y1716" i="1" s="1"/>
  <c r="R1716" i="1"/>
  <c r="Q1716" i="1"/>
  <c r="S1716" i="1" s="1"/>
  <c r="J1716" i="1"/>
  <c r="M1716" i="1" s="1"/>
  <c r="H1716" i="1"/>
  <c r="G1716" i="1"/>
  <c r="I1716" i="1" s="1"/>
  <c r="AE81" i="1"/>
  <c r="AB81" i="1"/>
  <c r="T81" i="1"/>
  <c r="Y81" i="1" s="1"/>
  <c r="R81" i="1"/>
  <c r="Q81" i="1"/>
  <c r="S81" i="1" s="1"/>
  <c r="J81" i="1"/>
  <c r="M81" i="1" s="1"/>
  <c r="H81" i="1"/>
  <c r="G81" i="1"/>
  <c r="I81" i="1" s="1"/>
  <c r="AE2242" i="1"/>
  <c r="AB2242" i="1"/>
  <c r="T2242" i="1"/>
  <c r="Y2242" i="1" s="1"/>
  <c r="R2242" i="1"/>
  <c r="Q2242" i="1"/>
  <c r="S2242" i="1" s="1"/>
  <c r="J2242" i="1"/>
  <c r="M2242" i="1" s="1"/>
  <c r="H2242" i="1"/>
  <c r="G2242" i="1"/>
  <c r="I2242" i="1" s="1"/>
  <c r="AE2616" i="1"/>
  <c r="AB2616" i="1"/>
  <c r="T2616" i="1"/>
  <c r="Y2616" i="1" s="1"/>
  <c r="R2616" i="1"/>
  <c r="Q2616" i="1"/>
  <c r="S2616" i="1" s="1"/>
  <c r="J2616" i="1"/>
  <c r="M2616" i="1" s="1"/>
  <c r="H2616" i="1"/>
  <c r="G2616" i="1"/>
  <c r="I2616" i="1" s="1"/>
  <c r="AE1467" i="1"/>
  <c r="AB1467" i="1"/>
  <c r="T1467" i="1"/>
  <c r="Y1467" i="1" s="1"/>
  <c r="R1467" i="1"/>
  <c r="Q1467" i="1"/>
  <c r="S1467" i="1" s="1"/>
  <c r="J1467" i="1"/>
  <c r="M1467" i="1" s="1"/>
  <c r="H1467" i="1"/>
  <c r="G1467" i="1"/>
  <c r="I1467" i="1" s="1"/>
  <c r="AE1626" i="1"/>
  <c r="AB1626" i="1"/>
  <c r="T1626" i="1"/>
  <c r="Y1626" i="1" s="1"/>
  <c r="R1626" i="1"/>
  <c r="Q1626" i="1"/>
  <c r="S1626" i="1" s="1"/>
  <c r="J1626" i="1"/>
  <c r="L1626" i="1" s="1"/>
  <c r="N1626" i="1" s="1"/>
  <c r="H1626" i="1"/>
  <c r="G1626" i="1"/>
  <c r="I1626" i="1" s="1"/>
  <c r="AE2811" i="1"/>
  <c r="AB2811" i="1"/>
  <c r="T2811" i="1"/>
  <c r="Y2811" i="1" s="1"/>
  <c r="R2811" i="1"/>
  <c r="Q2811" i="1"/>
  <c r="S2811" i="1" s="1"/>
  <c r="J2811" i="1"/>
  <c r="H2811" i="1"/>
  <c r="G2811" i="1"/>
  <c r="I2811" i="1" s="1"/>
  <c r="AE3184" i="1"/>
  <c r="AB3184" i="1"/>
  <c r="T3184" i="1"/>
  <c r="Y3184" i="1" s="1"/>
  <c r="R3184" i="1"/>
  <c r="Q3184" i="1"/>
  <c r="S3184" i="1" s="1"/>
  <c r="J3184" i="1"/>
  <c r="M3184" i="1" s="1"/>
  <c r="H3184" i="1"/>
  <c r="G3184" i="1"/>
  <c r="I3184" i="1" s="1"/>
  <c r="AE3148" i="1"/>
  <c r="AB3148" i="1"/>
  <c r="T3148" i="1"/>
  <c r="Y3148" i="1" s="1"/>
  <c r="R3148" i="1"/>
  <c r="Q3148" i="1"/>
  <c r="S3148" i="1" s="1"/>
  <c r="J3148" i="1"/>
  <c r="Z3148" i="1" s="1"/>
  <c r="H3148" i="1"/>
  <c r="G3148" i="1"/>
  <c r="I3148" i="1" s="1"/>
  <c r="AE3582" i="1"/>
  <c r="AB3582" i="1"/>
  <c r="T3582" i="1"/>
  <c r="Y3582" i="1" s="1"/>
  <c r="R3582" i="1"/>
  <c r="Q3582" i="1"/>
  <c r="S3582" i="1" s="1"/>
  <c r="J3582" i="1"/>
  <c r="L3582" i="1" s="1"/>
  <c r="N3582" i="1" s="1"/>
  <c r="H3582" i="1"/>
  <c r="G3582" i="1"/>
  <c r="I3582" i="1" s="1"/>
  <c r="AE2846" i="1"/>
  <c r="AB2846" i="1"/>
  <c r="T2846" i="1"/>
  <c r="Y2846" i="1" s="1"/>
  <c r="R2846" i="1"/>
  <c r="Q2846" i="1"/>
  <c r="S2846" i="1" s="1"/>
  <c r="J2846" i="1"/>
  <c r="L2846" i="1" s="1"/>
  <c r="N2846" i="1" s="1"/>
  <c r="H2846" i="1"/>
  <c r="G2846" i="1"/>
  <c r="I2846" i="1" s="1"/>
  <c r="AE1952" i="1"/>
  <c r="AB1952" i="1"/>
  <c r="T1952" i="1"/>
  <c r="Y1952" i="1" s="1"/>
  <c r="R1952" i="1"/>
  <c r="Q1952" i="1"/>
  <c r="S1952" i="1" s="1"/>
  <c r="J1952" i="1"/>
  <c r="M1952" i="1" s="1"/>
  <c r="H1952" i="1"/>
  <c r="G1952" i="1"/>
  <c r="I1952" i="1" s="1"/>
  <c r="AE1927" i="1"/>
  <c r="AB1927" i="1"/>
  <c r="V1927" i="1"/>
  <c r="X1927" i="1" s="1"/>
  <c r="T1927" i="1"/>
  <c r="Y1927" i="1" s="1"/>
  <c r="R1927" i="1"/>
  <c r="Q1927" i="1"/>
  <c r="S1927" i="1" s="1"/>
  <c r="J1927" i="1"/>
  <c r="Z1927" i="1" s="1"/>
  <c r="H1927" i="1"/>
  <c r="G1927" i="1"/>
  <c r="I1927" i="1" s="1"/>
  <c r="AE386" i="1"/>
  <c r="AB386" i="1"/>
  <c r="T386" i="1"/>
  <c r="Y386" i="1" s="1"/>
  <c r="R386" i="1"/>
  <c r="Q386" i="1"/>
  <c r="S386" i="1" s="1"/>
  <c r="J386" i="1"/>
  <c r="L386" i="1" s="1"/>
  <c r="N386" i="1" s="1"/>
  <c r="H386" i="1"/>
  <c r="G386" i="1"/>
  <c r="I386" i="1" s="1"/>
  <c r="AE1272" i="1"/>
  <c r="AB1272" i="1"/>
  <c r="T1272" i="1"/>
  <c r="Y1272" i="1" s="1"/>
  <c r="R1272" i="1"/>
  <c r="Q1272" i="1"/>
  <c r="S1272" i="1" s="1"/>
  <c r="J1272" i="1"/>
  <c r="L1272" i="1" s="1"/>
  <c r="N1272" i="1" s="1"/>
  <c r="H1272" i="1"/>
  <c r="G1272" i="1"/>
  <c r="I1272" i="1" s="1"/>
  <c r="AE2454" i="1"/>
  <c r="AB2454" i="1"/>
  <c r="T2454" i="1"/>
  <c r="Y2454" i="1" s="1"/>
  <c r="R2454" i="1"/>
  <c r="Q2454" i="1"/>
  <c r="S2454" i="1" s="1"/>
  <c r="J2454" i="1"/>
  <c r="M2454" i="1" s="1"/>
  <c r="H2454" i="1"/>
  <c r="G2454" i="1"/>
  <c r="I2454" i="1" s="1"/>
  <c r="AE1957" i="1"/>
  <c r="AB1957" i="1"/>
  <c r="T1957" i="1"/>
  <c r="Y1957" i="1" s="1"/>
  <c r="R1957" i="1"/>
  <c r="Q1957" i="1"/>
  <c r="S1957" i="1" s="1"/>
  <c r="J1957" i="1"/>
  <c r="Z1957" i="1" s="1"/>
  <c r="H1957" i="1"/>
  <c r="G1957" i="1"/>
  <c r="I1957" i="1" s="1"/>
  <c r="AE945" i="1"/>
  <c r="AB945" i="1"/>
  <c r="T945" i="1"/>
  <c r="Y945" i="1" s="1"/>
  <c r="R945" i="1"/>
  <c r="Q945" i="1"/>
  <c r="S945" i="1" s="1"/>
  <c r="J945" i="1"/>
  <c r="L945" i="1" s="1"/>
  <c r="N945" i="1" s="1"/>
  <c r="H945" i="1"/>
  <c r="G945" i="1"/>
  <c r="I945" i="1" s="1"/>
  <c r="AE2750" i="1"/>
  <c r="AB2750" i="1"/>
  <c r="T2750" i="1"/>
  <c r="R2750" i="1"/>
  <c r="Q2750" i="1"/>
  <c r="S2750" i="1" s="1"/>
  <c r="J2750" i="1"/>
  <c r="L2750" i="1" s="1"/>
  <c r="N2750" i="1" s="1"/>
  <c r="H2750" i="1"/>
  <c r="G2750" i="1"/>
  <c r="I2750" i="1" s="1"/>
  <c r="AE2019" i="1"/>
  <c r="AB2019" i="1"/>
  <c r="T2019" i="1"/>
  <c r="Y2019" i="1" s="1"/>
  <c r="R2019" i="1"/>
  <c r="Q2019" i="1"/>
  <c r="S2019" i="1" s="1"/>
  <c r="J2019" i="1"/>
  <c r="M2019" i="1" s="1"/>
  <c r="H2019" i="1"/>
  <c r="G2019" i="1"/>
  <c r="I2019" i="1" s="1"/>
  <c r="AE2141" i="1"/>
  <c r="AB2141" i="1"/>
  <c r="T2141" i="1"/>
  <c r="Y2141" i="1" s="1"/>
  <c r="R2141" i="1"/>
  <c r="Q2141" i="1"/>
  <c r="S2141" i="1" s="1"/>
  <c r="J2141" i="1"/>
  <c r="Z2141" i="1" s="1"/>
  <c r="H2141" i="1"/>
  <c r="G2141" i="1"/>
  <c r="I2141" i="1" s="1"/>
  <c r="AE4225" i="1"/>
  <c r="AB4225" i="1"/>
  <c r="T4225" i="1"/>
  <c r="R4225" i="1"/>
  <c r="Q4225" i="1"/>
  <c r="S4225" i="1" s="1"/>
  <c r="J4225" i="1"/>
  <c r="H4225" i="1"/>
  <c r="G4225" i="1"/>
  <c r="I4225" i="1" s="1"/>
  <c r="AE1480" i="1"/>
  <c r="AB1480" i="1"/>
  <c r="T1480" i="1"/>
  <c r="Y1480" i="1" s="1"/>
  <c r="R1480" i="1"/>
  <c r="Q1480" i="1"/>
  <c r="S1480" i="1" s="1"/>
  <c r="J1480" i="1"/>
  <c r="L1480" i="1" s="1"/>
  <c r="N1480" i="1" s="1"/>
  <c r="H1480" i="1"/>
  <c r="G1480" i="1"/>
  <c r="I1480" i="1" s="1"/>
  <c r="AE4007" i="1"/>
  <c r="AB4007" i="1"/>
  <c r="T4007" i="1"/>
  <c r="Y4007" i="1" s="1"/>
  <c r="R4007" i="1"/>
  <c r="Q4007" i="1"/>
  <c r="S4007" i="1" s="1"/>
  <c r="J4007" i="1"/>
  <c r="M4007" i="1" s="1"/>
  <c r="H4007" i="1"/>
  <c r="G4007" i="1"/>
  <c r="I4007" i="1" s="1"/>
  <c r="AE3632" i="1"/>
  <c r="AB3632" i="1"/>
  <c r="T3632" i="1"/>
  <c r="Y3632" i="1" s="1"/>
  <c r="R3632" i="1"/>
  <c r="Q3632" i="1"/>
  <c r="S3632" i="1" s="1"/>
  <c r="J3632" i="1"/>
  <c r="Z3632" i="1" s="1"/>
  <c r="H3632" i="1"/>
  <c r="G3632" i="1"/>
  <c r="I3632" i="1" s="1"/>
  <c r="AE3126" i="1"/>
  <c r="AB3126" i="1"/>
  <c r="T3126" i="1"/>
  <c r="Y3126" i="1" s="1"/>
  <c r="R3126" i="1"/>
  <c r="Q3126" i="1"/>
  <c r="S3126" i="1" s="1"/>
  <c r="J3126" i="1"/>
  <c r="L3126" i="1" s="1"/>
  <c r="N3126" i="1" s="1"/>
  <c r="H3126" i="1"/>
  <c r="G3126" i="1"/>
  <c r="I3126" i="1" s="1"/>
  <c r="AE1771" i="1"/>
  <c r="AB1771" i="1"/>
  <c r="T1771" i="1"/>
  <c r="Y1771" i="1" s="1"/>
  <c r="R1771" i="1"/>
  <c r="Q1771" i="1"/>
  <c r="S1771" i="1" s="1"/>
  <c r="J1771" i="1"/>
  <c r="L1771" i="1" s="1"/>
  <c r="N1771" i="1" s="1"/>
  <c r="H1771" i="1"/>
  <c r="G1771" i="1"/>
  <c r="I1771" i="1" s="1"/>
  <c r="AE3278" i="1"/>
  <c r="AB3278" i="1"/>
  <c r="T3278" i="1"/>
  <c r="Y3278" i="1" s="1"/>
  <c r="R3278" i="1"/>
  <c r="Q3278" i="1"/>
  <c r="S3278" i="1" s="1"/>
  <c r="J3278" i="1"/>
  <c r="M3278" i="1" s="1"/>
  <c r="H3278" i="1"/>
  <c r="G3278" i="1"/>
  <c r="I3278" i="1" s="1"/>
  <c r="AE3786" i="1"/>
  <c r="AB3786" i="1"/>
  <c r="T3786" i="1"/>
  <c r="Y3786" i="1" s="1"/>
  <c r="R3786" i="1"/>
  <c r="Q3786" i="1"/>
  <c r="S3786" i="1" s="1"/>
  <c r="J3786" i="1"/>
  <c r="M3786" i="1" s="1"/>
  <c r="H3786" i="1"/>
  <c r="G3786" i="1"/>
  <c r="I3786" i="1" s="1"/>
  <c r="AE3734" i="1"/>
  <c r="AB3734" i="1"/>
  <c r="T3734" i="1"/>
  <c r="Y3734" i="1" s="1"/>
  <c r="R3734" i="1"/>
  <c r="Q3734" i="1"/>
  <c r="S3734" i="1" s="1"/>
  <c r="M3734" i="1"/>
  <c r="J3734" i="1"/>
  <c r="L3734" i="1" s="1"/>
  <c r="N3734" i="1" s="1"/>
  <c r="H3734" i="1"/>
  <c r="G3734" i="1"/>
  <c r="I3734" i="1" s="1"/>
  <c r="AE1426" i="1"/>
  <c r="AB1426" i="1"/>
  <c r="T1426" i="1"/>
  <c r="Y1426" i="1" s="1"/>
  <c r="R1426" i="1"/>
  <c r="Q1426" i="1"/>
  <c r="S1426" i="1" s="1"/>
  <c r="J1426" i="1"/>
  <c r="H1426" i="1"/>
  <c r="G1426" i="1"/>
  <c r="I1426" i="1" s="1"/>
  <c r="AE2030" i="1"/>
  <c r="AB2030" i="1"/>
  <c r="T2030" i="1"/>
  <c r="Y2030" i="1" s="1"/>
  <c r="R2030" i="1"/>
  <c r="Q2030" i="1"/>
  <c r="S2030" i="1" s="1"/>
  <c r="J2030" i="1"/>
  <c r="M2030" i="1" s="1"/>
  <c r="H2030" i="1"/>
  <c r="G2030" i="1"/>
  <c r="I2030" i="1" s="1"/>
  <c r="AE385" i="1"/>
  <c r="AB385" i="1"/>
  <c r="T385" i="1"/>
  <c r="Y385" i="1" s="1"/>
  <c r="R385" i="1"/>
  <c r="Q385" i="1"/>
  <c r="S385" i="1" s="1"/>
  <c r="J385" i="1"/>
  <c r="Z385" i="1" s="1"/>
  <c r="H385" i="1"/>
  <c r="G385" i="1"/>
  <c r="I385" i="1" s="1"/>
  <c r="AE2453" i="1"/>
  <c r="AB2453" i="1"/>
  <c r="T2453" i="1"/>
  <c r="Y2453" i="1" s="1"/>
  <c r="R2453" i="1"/>
  <c r="Q2453" i="1"/>
  <c r="S2453" i="1" s="1"/>
  <c r="J2453" i="1"/>
  <c r="L2453" i="1" s="1"/>
  <c r="N2453" i="1" s="1"/>
  <c r="H2453" i="1"/>
  <c r="G2453" i="1"/>
  <c r="I2453" i="1" s="1"/>
  <c r="AE261" i="1"/>
  <c r="AB261" i="1"/>
  <c r="T261" i="1"/>
  <c r="Y261" i="1" s="1"/>
  <c r="R261" i="1"/>
  <c r="Q261" i="1"/>
  <c r="S261" i="1" s="1"/>
  <c r="J261" i="1"/>
  <c r="L261" i="1" s="1"/>
  <c r="N261" i="1" s="1"/>
  <c r="H261" i="1"/>
  <c r="G261" i="1"/>
  <c r="I261" i="1" s="1"/>
  <c r="AE3433" i="1"/>
  <c r="AB3433" i="1"/>
  <c r="T3433" i="1"/>
  <c r="Y3433" i="1" s="1"/>
  <c r="R3433" i="1"/>
  <c r="Q3433" i="1"/>
  <c r="S3433" i="1" s="1"/>
  <c r="J3433" i="1"/>
  <c r="M3433" i="1" s="1"/>
  <c r="H3433" i="1"/>
  <c r="G3433" i="1"/>
  <c r="I3433" i="1" s="1"/>
  <c r="AE3389" i="1"/>
  <c r="AB3389" i="1"/>
  <c r="T3389" i="1"/>
  <c r="Y3389" i="1" s="1"/>
  <c r="R3389" i="1"/>
  <c r="Q3389" i="1"/>
  <c r="S3389" i="1" s="1"/>
  <c r="J3389" i="1"/>
  <c r="M3389" i="1" s="1"/>
  <c r="H3389" i="1"/>
  <c r="G3389" i="1"/>
  <c r="I3389" i="1" s="1"/>
  <c r="AE944" i="1"/>
  <c r="AB944" i="1"/>
  <c r="T944" i="1"/>
  <c r="Y944" i="1" s="1"/>
  <c r="R944" i="1"/>
  <c r="Q944" i="1"/>
  <c r="S944" i="1" s="1"/>
  <c r="J944" i="1"/>
  <c r="L944" i="1" s="1"/>
  <c r="N944" i="1" s="1"/>
  <c r="H944" i="1"/>
  <c r="G944" i="1"/>
  <c r="I944" i="1" s="1"/>
  <c r="AE52" i="1"/>
  <c r="AB52" i="1"/>
  <c r="T52" i="1"/>
  <c r="Y52" i="1" s="1"/>
  <c r="R52" i="1"/>
  <c r="Q52" i="1"/>
  <c r="S52" i="1" s="1"/>
  <c r="J52" i="1"/>
  <c r="L52" i="1" s="1"/>
  <c r="N52" i="1" s="1"/>
  <c r="H52" i="1"/>
  <c r="G52" i="1"/>
  <c r="I52" i="1" s="1"/>
  <c r="AE4047" i="1"/>
  <c r="AB4047" i="1"/>
  <c r="T4047" i="1"/>
  <c r="Y4047" i="1" s="1"/>
  <c r="R4047" i="1"/>
  <c r="Q4047" i="1"/>
  <c r="S4047" i="1" s="1"/>
  <c r="M4047" i="1"/>
  <c r="J4047" i="1"/>
  <c r="L4047" i="1" s="1"/>
  <c r="N4047" i="1" s="1"/>
  <c r="H4047" i="1"/>
  <c r="G4047" i="1"/>
  <c r="I4047" i="1" s="1"/>
  <c r="AE2714" i="1"/>
  <c r="AB2714" i="1"/>
  <c r="T2714" i="1"/>
  <c r="Y2714" i="1" s="1"/>
  <c r="R2714" i="1"/>
  <c r="Q2714" i="1"/>
  <c r="S2714" i="1" s="1"/>
  <c r="J2714" i="1"/>
  <c r="Z2714" i="1" s="1"/>
  <c r="H2714" i="1"/>
  <c r="G2714" i="1"/>
  <c r="I2714" i="1" s="1"/>
  <c r="AE1466" i="1"/>
  <c r="AB1466" i="1"/>
  <c r="T1466" i="1"/>
  <c r="Y1466" i="1" s="1"/>
  <c r="R1466" i="1"/>
  <c r="Q1466" i="1"/>
  <c r="S1466" i="1" s="1"/>
  <c r="J1466" i="1"/>
  <c r="L1466" i="1" s="1"/>
  <c r="N1466" i="1" s="1"/>
  <c r="H1466" i="1"/>
  <c r="G1466" i="1"/>
  <c r="I1466" i="1" s="1"/>
  <c r="AE3989" i="1"/>
  <c r="AB3989" i="1"/>
  <c r="T3989" i="1"/>
  <c r="Y3989" i="1" s="1"/>
  <c r="R3989" i="1"/>
  <c r="Q3989" i="1"/>
  <c r="S3989" i="1" s="1"/>
  <c r="J3989" i="1"/>
  <c r="L3989" i="1" s="1"/>
  <c r="N3989" i="1" s="1"/>
  <c r="H3989" i="1"/>
  <c r="G3989" i="1"/>
  <c r="I3989" i="1" s="1"/>
  <c r="AE3542" i="1"/>
  <c r="AB3542" i="1"/>
  <c r="T3542" i="1"/>
  <c r="Y3542" i="1" s="1"/>
  <c r="R3542" i="1"/>
  <c r="Q3542" i="1"/>
  <c r="S3542" i="1" s="1"/>
  <c r="J3542" i="1"/>
  <c r="M3542" i="1" s="1"/>
  <c r="H3542" i="1"/>
  <c r="G3542" i="1"/>
  <c r="I3542" i="1" s="1"/>
  <c r="AE2845" i="1"/>
  <c r="AB2845" i="1"/>
  <c r="T2845" i="1"/>
  <c r="W2845" i="1" s="1"/>
  <c r="R2845" i="1"/>
  <c r="Q2845" i="1"/>
  <c r="S2845" i="1" s="1"/>
  <c r="J2845" i="1"/>
  <c r="Z2845" i="1" s="1"/>
  <c r="H2845" i="1"/>
  <c r="G2845" i="1"/>
  <c r="I2845" i="1" s="1"/>
  <c r="AE1156" i="1"/>
  <c r="AB1156" i="1"/>
  <c r="T1156" i="1"/>
  <c r="W1156" i="1" s="1"/>
  <c r="R1156" i="1"/>
  <c r="Q1156" i="1"/>
  <c r="S1156" i="1" s="1"/>
  <c r="J1156" i="1"/>
  <c r="Z1156" i="1" s="1"/>
  <c r="H1156" i="1"/>
  <c r="G1156" i="1"/>
  <c r="I1156" i="1" s="1"/>
  <c r="AE1956" i="1"/>
  <c r="AB1956" i="1"/>
  <c r="T1956" i="1"/>
  <c r="W1956" i="1" s="1"/>
  <c r="R1956" i="1"/>
  <c r="Q1956" i="1"/>
  <c r="S1956" i="1" s="1"/>
  <c r="J1956" i="1"/>
  <c r="Z1956" i="1" s="1"/>
  <c r="H1956" i="1"/>
  <c r="G1956" i="1"/>
  <c r="I1956" i="1" s="1"/>
  <c r="AE3682" i="1"/>
  <c r="AB3682" i="1"/>
  <c r="T3682" i="1"/>
  <c r="W3682" i="1" s="1"/>
  <c r="R3682" i="1"/>
  <c r="Q3682" i="1"/>
  <c r="S3682" i="1" s="1"/>
  <c r="J3682" i="1"/>
  <c r="Z3682" i="1" s="1"/>
  <c r="H3682" i="1"/>
  <c r="G3682" i="1"/>
  <c r="I3682" i="1" s="1"/>
  <c r="AE2271" i="1"/>
  <c r="AB2271" i="1"/>
  <c r="T2271" i="1"/>
  <c r="W2271" i="1" s="1"/>
  <c r="R2271" i="1"/>
  <c r="Q2271" i="1"/>
  <c r="S2271" i="1" s="1"/>
  <c r="J2271" i="1"/>
  <c r="Z2271" i="1" s="1"/>
  <c r="H2271" i="1"/>
  <c r="G2271" i="1"/>
  <c r="I2271" i="1" s="1"/>
  <c r="AE2875" i="1"/>
  <c r="AB2875" i="1"/>
  <c r="T2875" i="1"/>
  <c r="W2875" i="1" s="1"/>
  <c r="R2875" i="1"/>
  <c r="Q2875" i="1"/>
  <c r="S2875" i="1" s="1"/>
  <c r="J2875" i="1"/>
  <c r="Z2875" i="1" s="1"/>
  <c r="H2875" i="1"/>
  <c r="G2875" i="1"/>
  <c r="I2875" i="1" s="1"/>
  <c r="AE4052" i="1"/>
  <c r="AB4052" i="1"/>
  <c r="T4052" i="1"/>
  <c r="W4052" i="1" s="1"/>
  <c r="R4052" i="1"/>
  <c r="Q4052" i="1"/>
  <c r="S4052" i="1" s="1"/>
  <c r="J4052" i="1"/>
  <c r="Z4052" i="1" s="1"/>
  <c r="H4052" i="1"/>
  <c r="G4052" i="1"/>
  <c r="I4052" i="1" s="1"/>
  <c r="AE3123" i="1"/>
  <c r="AB3123" i="1"/>
  <c r="T3123" i="1"/>
  <c r="W3123" i="1" s="1"/>
  <c r="R3123" i="1"/>
  <c r="Q3123" i="1"/>
  <c r="S3123" i="1" s="1"/>
  <c r="J3123" i="1"/>
  <c r="Z3123" i="1" s="1"/>
  <c r="H3123" i="1"/>
  <c r="G3123" i="1"/>
  <c r="I3123" i="1" s="1"/>
  <c r="AE2922" i="1"/>
  <c r="AB2922" i="1"/>
  <c r="T2922" i="1"/>
  <c r="W2922" i="1" s="1"/>
  <c r="R2922" i="1"/>
  <c r="Q2922" i="1"/>
  <c r="S2922" i="1" s="1"/>
  <c r="J2922" i="1"/>
  <c r="Z2922" i="1" s="1"/>
  <c r="H2922" i="1"/>
  <c r="G2922" i="1"/>
  <c r="I2922" i="1" s="1"/>
  <c r="AE1774" i="1"/>
  <c r="AB1774" i="1"/>
  <c r="T1774" i="1"/>
  <c r="W1774" i="1" s="1"/>
  <c r="R1774" i="1"/>
  <c r="Q1774" i="1"/>
  <c r="S1774" i="1" s="1"/>
  <c r="J1774" i="1"/>
  <c r="Z1774" i="1" s="1"/>
  <c r="H1774" i="1"/>
  <c r="G1774" i="1"/>
  <c r="I1774" i="1" s="1"/>
  <c r="AE4119" i="1"/>
  <c r="AB4119" i="1"/>
  <c r="T4119" i="1"/>
  <c r="W4119" i="1" s="1"/>
  <c r="R4119" i="1"/>
  <c r="Q4119" i="1"/>
  <c r="S4119" i="1" s="1"/>
  <c r="J4119" i="1"/>
  <c r="Z4119" i="1" s="1"/>
  <c r="H4119" i="1"/>
  <c r="G4119" i="1"/>
  <c r="I4119" i="1" s="1"/>
  <c r="AE609" i="1"/>
  <c r="AB609" i="1"/>
  <c r="T609" i="1"/>
  <c r="W609" i="1" s="1"/>
  <c r="R609" i="1"/>
  <c r="Q609" i="1"/>
  <c r="S609" i="1" s="1"/>
  <c r="J609" i="1"/>
  <c r="Z609" i="1" s="1"/>
  <c r="H609" i="1"/>
  <c r="G609" i="1"/>
  <c r="I609" i="1" s="1"/>
  <c r="AE3159" i="1"/>
  <c r="AB3159" i="1"/>
  <c r="T3159" i="1"/>
  <c r="W3159" i="1" s="1"/>
  <c r="R3159" i="1"/>
  <c r="Q3159" i="1"/>
  <c r="S3159" i="1" s="1"/>
  <c r="J3159" i="1"/>
  <c r="Z3159" i="1" s="1"/>
  <c r="H3159" i="1"/>
  <c r="G3159" i="1"/>
  <c r="I3159" i="1" s="1"/>
  <c r="AE4171" i="1"/>
  <c r="AB4171" i="1"/>
  <c r="T4171" i="1"/>
  <c r="W4171" i="1" s="1"/>
  <c r="R4171" i="1"/>
  <c r="Q4171" i="1"/>
  <c r="S4171" i="1" s="1"/>
  <c r="J4171" i="1"/>
  <c r="M4171" i="1" s="1"/>
  <c r="H4171" i="1"/>
  <c r="G4171" i="1"/>
  <c r="I4171" i="1" s="1"/>
  <c r="AE1926" i="1"/>
  <c r="AB1926" i="1"/>
  <c r="T1926" i="1"/>
  <c r="W1926" i="1" s="1"/>
  <c r="R1926" i="1"/>
  <c r="Q1926" i="1"/>
  <c r="S1926" i="1" s="1"/>
  <c r="J1926" i="1"/>
  <c r="M1926" i="1" s="1"/>
  <c r="H1926" i="1"/>
  <c r="G1926" i="1"/>
  <c r="I1926" i="1" s="1"/>
  <c r="AE1155" i="1"/>
  <c r="AB1155" i="1"/>
  <c r="T1155" i="1"/>
  <c r="W1155" i="1" s="1"/>
  <c r="R1155" i="1"/>
  <c r="Q1155" i="1"/>
  <c r="S1155" i="1" s="1"/>
  <c r="J1155" i="1"/>
  <c r="M1155" i="1" s="1"/>
  <c r="H1155" i="1"/>
  <c r="G1155" i="1"/>
  <c r="I1155" i="1" s="1"/>
  <c r="AE3462" i="1"/>
  <c r="AB3462" i="1"/>
  <c r="T3462" i="1"/>
  <c r="W3462" i="1" s="1"/>
  <c r="R3462" i="1"/>
  <c r="Q3462" i="1"/>
  <c r="S3462" i="1" s="1"/>
  <c r="J3462" i="1"/>
  <c r="M3462" i="1" s="1"/>
  <c r="H3462" i="1"/>
  <c r="G3462" i="1"/>
  <c r="I3462" i="1" s="1"/>
  <c r="AE225" i="1"/>
  <c r="AB225" i="1"/>
  <c r="T225" i="1"/>
  <c r="W225" i="1" s="1"/>
  <c r="R225" i="1"/>
  <c r="Q225" i="1"/>
  <c r="S225" i="1" s="1"/>
  <c r="J225" i="1"/>
  <c r="M225" i="1" s="1"/>
  <c r="H225" i="1"/>
  <c r="G225" i="1"/>
  <c r="I225" i="1" s="1"/>
  <c r="AE693" i="1"/>
  <c r="AB693" i="1"/>
  <c r="T693" i="1"/>
  <c r="W693" i="1" s="1"/>
  <c r="R693" i="1"/>
  <c r="Q693" i="1"/>
  <c r="S693" i="1" s="1"/>
  <c r="J693" i="1"/>
  <c r="M693" i="1" s="1"/>
  <c r="H693" i="1"/>
  <c r="G693" i="1"/>
  <c r="I693" i="1" s="1"/>
  <c r="AE2874" i="1"/>
  <c r="AB2874" i="1"/>
  <c r="T2874" i="1"/>
  <c r="W2874" i="1" s="1"/>
  <c r="R2874" i="1"/>
  <c r="Q2874" i="1"/>
  <c r="S2874" i="1" s="1"/>
  <c r="J2874" i="1"/>
  <c r="M2874" i="1" s="1"/>
  <c r="H2874" i="1"/>
  <c r="G2874" i="1"/>
  <c r="I2874" i="1" s="1"/>
  <c r="AE3753" i="1"/>
  <c r="AB3753" i="1"/>
  <c r="T3753" i="1"/>
  <c r="W3753" i="1" s="1"/>
  <c r="R3753" i="1"/>
  <c r="Q3753" i="1"/>
  <c r="S3753" i="1" s="1"/>
  <c r="J3753" i="1"/>
  <c r="M3753" i="1" s="1"/>
  <c r="H3753" i="1"/>
  <c r="G3753" i="1"/>
  <c r="I3753" i="1" s="1"/>
  <c r="AE3172" i="1"/>
  <c r="AB3172" i="1"/>
  <c r="T3172" i="1"/>
  <c r="W3172" i="1" s="1"/>
  <c r="R3172" i="1"/>
  <c r="Q3172" i="1"/>
  <c r="S3172" i="1" s="1"/>
  <c r="J3172" i="1"/>
  <c r="M3172" i="1" s="1"/>
  <c r="H3172" i="1"/>
  <c r="G3172" i="1"/>
  <c r="I3172" i="1" s="1"/>
  <c r="AE3229" i="1"/>
  <c r="AB3229" i="1"/>
  <c r="T3229" i="1"/>
  <c r="W3229" i="1" s="1"/>
  <c r="R3229" i="1"/>
  <c r="Q3229" i="1"/>
  <c r="S3229" i="1" s="1"/>
  <c r="J3229" i="1"/>
  <c r="M3229" i="1" s="1"/>
  <c r="H3229" i="1"/>
  <c r="G3229" i="1"/>
  <c r="I3229" i="1" s="1"/>
  <c r="AE3593" i="1"/>
  <c r="AB3593" i="1"/>
  <c r="T3593" i="1"/>
  <c r="W3593" i="1" s="1"/>
  <c r="R3593" i="1"/>
  <c r="Q3593" i="1"/>
  <c r="S3593" i="1" s="1"/>
  <c r="J3593" i="1"/>
  <c r="M3593" i="1" s="1"/>
  <c r="H3593" i="1"/>
  <c r="G3593" i="1"/>
  <c r="I3593" i="1" s="1"/>
  <c r="AE813" i="1"/>
  <c r="AB813" i="1"/>
  <c r="T813" i="1"/>
  <c r="W813" i="1" s="1"/>
  <c r="R813" i="1"/>
  <c r="Q813" i="1"/>
  <c r="S813" i="1" s="1"/>
  <c r="J813" i="1"/>
  <c r="M813" i="1" s="1"/>
  <c r="H813" i="1"/>
  <c r="G813" i="1"/>
  <c r="I813" i="1" s="1"/>
  <c r="AE1773" i="1"/>
  <c r="AB1773" i="1"/>
  <c r="T1773" i="1"/>
  <c r="W1773" i="1" s="1"/>
  <c r="R1773" i="1"/>
  <c r="Q1773" i="1"/>
  <c r="S1773" i="1" s="1"/>
  <c r="J1773" i="1"/>
  <c r="M1773" i="1" s="1"/>
  <c r="H1773" i="1"/>
  <c r="G1773" i="1"/>
  <c r="I1773" i="1" s="1"/>
  <c r="AE1573" i="1"/>
  <c r="AB1573" i="1"/>
  <c r="T1573" i="1"/>
  <c r="V1573" i="1" s="1"/>
  <c r="X1573" i="1" s="1"/>
  <c r="R1573" i="1"/>
  <c r="Q1573" i="1"/>
  <c r="S1573" i="1" s="1"/>
  <c r="J1573" i="1"/>
  <c r="M1573" i="1" s="1"/>
  <c r="H1573" i="1"/>
  <c r="G1573" i="1"/>
  <c r="I1573" i="1" s="1"/>
  <c r="AE2492" i="1"/>
  <c r="AB2492" i="1"/>
  <c r="T2492" i="1"/>
  <c r="V2492" i="1" s="1"/>
  <c r="X2492" i="1" s="1"/>
  <c r="R2492" i="1"/>
  <c r="Q2492" i="1"/>
  <c r="S2492" i="1" s="1"/>
  <c r="J2492" i="1"/>
  <c r="M2492" i="1" s="1"/>
  <c r="H2492" i="1"/>
  <c r="G2492" i="1"/>
  <c r="I2492" i="1" s="1"/>
  <c r="AE2491" i="1"/>
  <c r="AB2491" i="1"/>
  <c r="W2491" i="1"/>
  <c r="T2491" i="1"/>
  <c r="V2491" i="1" s="1"/>
  <c r="X2491" i="1" s="1"/>
  <c r="R2491" i="1"/>
  <c r="Q2491" i="1"/>
  <c r="S2491" i="1" s="1"/>
  <c r="J2491" i="1"/>
  <c r="M2491" i="1" s="1"/>
  <c r="H2491" i="1"/>
  <c r="G2491" i="1"/>
  <c r="I2491" i="1" s="1"/>
  <c r="AE3158" i="1"/>
  <c r="AB3158" i="1"/>
  <c r="T3158" i="1"/>
  <c r="V3158" i="1" s="1"/>
  <c r="X3158" i="1" s="1"/>
  <c r="R3158" i="1"/>
  <c r="Q3158" i="1"/>
  <c r="S3158" i="1" s="1"/>
  <c r="J3158" i="1"/>
  <c r="M3158" i="1" s="1"/>
  <c r="H3158" i="1"/>
  <c r="G3158" i="1"/>
  <c r="I3158" i="1" s="1"/>
  <c r="AE1271" i="1"/>
  <c r="AB1271" i="1"/>
  <c r="T1271" i="1"/>
  <c r="V1271" i="1" s="1"/>
  <c r="X1271" i="1" s="1"/>
  <c r="R1271" i="1"/>
  <c r="Q1271" i="1"/>
  <c r="S1271" i="1" s="1"/>
  <c r="J1271" i="1"/>
  <c r="M1271" i="1" s="1"/>
  <c r="H1271" i="1"/>
  <c r="G1271" i="1"/>
  <c r="I1271" i="1" s="1"/>
  <c r="AE1679" i="1"/>
  <c r="AB1679" i="1"/>
  <c r="T1679" i="1"/>
  <c r="V1679" i="1" s="1"/>
  <c r="X1679" i="1" s="1"/>
  <c r="R1679" i="1"/>
  <c r="Q1679" i="1"/>
  <c r="S1679" i="1" s="1"/>
  <c r="J1679" i="1"/>
  <c r="M1679" i="1" s="1"/>
  <c r="H1679" i="1"/>
  <c r="G1679" i="1"/>
  <c r="I1679" i="1" s="1"/>
  <c r="AE1205" i="1"/>
  <c r="AB1205" i="1"/>
  <c r="T1205" i="1"/>
  <c r="V1205" i="1" s="1"/>
  <c r="X1205" i="1" s="1"/>
  <c r="R1205" i="1"/>
  <c r="Q1205" i="1"/>
  <c r="S1205" i="1" s="1"/>
  <c r="J1205" i="1"/>
  <c r="M1205" i="1" s="1"/>
  <c r="H1205" i="1"/>
  <c r="G1205" i="1"/>
  <c r="I1205" i="1" s="1"/>
  <c r="AE3432" i="1"/>
  <c r="AB3432" i="1"/>
  <c r="T3432" i="1"/>
  <c r="V3432" i="1" s="1"/>
  <c r="X3432" i="1" s="1"/>
  <c r="R3432" i="1"/>
  <c r="Q3432" i="1"/>
  <c r="S3432" i="1" s="1"/>
  <c r="J3432" i="1"/>
  <c r="M3432" i="1" s="1"/>
  <c r="H3432" i="1"/>
  <c r="G3432" i="1"/>
  <c r="I3432" i="1" s="1"/>
  <c r="AE1483" i="1"/>
  <c r="AB1483" i="1"/>
  <c r="W1483" i="1"/>
  <c r="T1483" i="1"/>
  <c r="V1483" i="1" s="1"/>
  <c r="X1483" i="1" s="1"/>
  <c r="R1483" i="1"/>
  <c r="Q1483" i="1"/>
  <c r="S1483" i="1" s="1"/>
  <c r="J1483" i="1"/>
  <c r="M1483" i="1" s="1"/>
  <c r="H1483" i="1"/>
  <c r="G1483" i="1"/>
  <c r="I1483" i="1" s="1"/>
  <c r="AE5" i="1"/>
  <c r="AB5" i="1"/>
  <c r="T5" i="1"/>
  <c r="V5" i="1" s="1"/>
  <c r="X5" i="1" s="1"/>
  <c r="R5" i="1"/>
  <c r="Q5" i="1"/>
  <c r="S5" i="1" s="1"/>
  <c r="J5" i="1"/>
  <c r="M5" i="1" s="1"/>
  <c r="H5" i="1"/>
  <c r="G5" i="1"/>
  <c r="I5" i="1" s="1"/>
  <c r="AE1142" i="1"/>
  <c r="AB1142" i="1"/>
  <c r="T1142" i="1"/>
  <c r="V1142" i="1" s="1"/>
  <c r="X1142" i="1" s="1"/>
  <c r="R1142" i="1"/>
  <c r="Q1142" i="1"/>
  <c r="S1142" i="1" s="1"/>
  <c r="J1142" i="1"/>
  <c r="M1142" i="1" s="1"/>
  <c r="H1142" i="1"/>
  <c r="G1142" i="1"/>
  <c r="I1142" i="1" s="1"/>
  <c r="AE645" i="1"/>
  <c r="AB645" i="1"/>
  <c r="T645" i="1"/>
  <c r="V645" i="1" s="1"/>
  <c r="X645" i="1" s="1"/>
  <c r="R645" i="1"/>
  <c r="Q645" i="1"/>
  <c r="S645" i="1" s="1"/>
  <c r="J645" i="1"/>
  <c r="M645" i="1" s="1"/>
  <c r="H645" i="1"/>
  <c r="G645" i="1"/>
  <c r="I645" i="1" s="1"/>
  <c r="AE644" i="1"/>
  <c r="AB644" i="1"/>
  <c r="T644" i="1"/>
  <c r="V644" i="1" s="1"/>
  <c r="X644" i="1" s="1"/>
  <c r="R644" i="1"/>
  <c r="Q644" i="1"/>
  <c r="S644" i="1" s="1"/>
  <c r="J644" i="1"/>
  <c r="M644" i="1" s="1"/>
  <c r="H644" i="1"/>
  <c r="G644" i="1"/>
  <c r="I644" i="1" s="1"/>
  <c r="AE2140" i="1"/>
  <c r="AB2140" i="1"/>
  <c r="T2140" i="1"/>
  <c r="V2140" i="1" s="1"/>
  <c r="X2140" i="1" s="1"/>
  <c r="R2140" i="1"/>
  <c r="Q2140" i="1"/>
  <c r="S2140" i="1" s="1"/>
  <c r="J2140" i="1"/>
  <c r="M2140" i="1" s="1"/>
  <c r="H2140" i="1"/>
  <c r="G2140" i="1"/>
  <c r="I2140" i="1" s="1"/>
  <c r="AE4197" i="1"/>
  <c r="AB4197" i="1"/>
  <c r="T4197" i="1"/>
  <c r="V4197" i="1" s="1"/>
  <c r="X4197" i="1" s="1"/>
  <c r="R4197" i="1"/>
  <c r="Q4197" i="1"/>
  <c r="S4197" i="1" s="1"/>
  <c r="J4197" i="1"/>
  <c r="M4197" i="1" s="1"/>
  <c r="H4197" i="1"/>
  <c r="G4197" i="1"/>
  <c r="I4197" i="1" s="1"/>
  <c r="AE4051" i="1"/>
  <c r="AB4051" i="1"/>
  <c r="T4051" i="1"/>
  <c r="Y4051" i="1" s="1"/>
  <c r="R4051" i="1"/>
  <c r="Q4051" i="1"/>
  <c r="S4051" i="1" s="1"/>
  <c r="J4051" i="1"/>
  <c r="Z4051" i="1" s="1"/>
  <c r="H4051" i="1"/>
  <c r="G4051" i="1"/>
  <c r="I4051" i="1" s="1"/>
  <c r="AE3125" i="1"/>
  <c r="AB3125" i="1"/>
  <c r="T3125" i="1"/>
  <c r="Y3125" i="1" s="1"/>
  <c r="R3125" i="1"/>
  <c r="Q3125" i="1"/>
  <c r="S3125" i="1" s="1"/>
  <c r="J3125" i="1"/>
  <c r="M3125" i="1" s="1"/>
  <c r="H3125" i="1"/>
  <c r="G3125" i="1"/>
  <c r="I3125" i="1" s="1"/>
  <c r="AE2921" i="1"/>
  <c r="AB2921" i="1"/>
  <c r="T2921" i="1"/>
  <c r="Y2921" i="1" s="1"/>
  <c r="R2921" i="1"/>
  <c r="Q2921" i="1"/>
  <c r="S2921" i="1" s="1"/>
  <c r="J2921" i="1"/>
  <c r="L2921" i="1" s="1"/>
  <c r="N2921" i="1" s="1"/>
  <c r="H2921" i="1"/>
  <c r="G2921" i="1"/>
  <c r="I2921" i="1" s="1"/>
  <c r="AE3241" i="1"/>
  <c r="AB3241" i="1"/>
  <c r="T3241" i="1"/>
  <c r="Y3241" i="1" s="1"/>
  <c r="R3241" i="1"/>
  <c r="Q3241" i="1"/>
  <c r="S3241" i="1" s="1"/>
  <c r="J3241" i="1"/>
  <c r="M3241" i="1" s="1"/>
  <c r="H3241" i="1"/>
  <c r="G3241" i="1"/>
  <c r="I3241" i="1" s="1"/>
  <c r="AE1897" i="1"/>
  <c r="AB1897" i="1"/>
  <c r="T1897" i="1"/>
  <c r="Y1897" i="1" s="1"/>
  <c r="R1897" i="1"/>
  <c r="Q1897" i="1"/>
  <c r="S1897" i="1" s="1"/>
  <c r="J1897" i="1"/>
  <c r="Z1897" i="1" s="1"/>
  <c r="H1897" i="1"/>
  <c r="G1897" i="1"/>
  <c r="I1897" i="1" s="1"/>
  <c r="AE260" i="1"/>
  <c r="AB260" i="1"/>
  <c r="T260" i="1"/>
  <c r="Y260" i="1" s="1"/>
  <c r="R260" i="1"/>
  <c r="Q260" i="1"/>
  <c r="S260" i="1" s="1"/>
  <c r="J260" i="1"/>
  <c r="M260" i="1" s="1"/>
  <c r="H260" i="1"/>
  <c r="G260" i="1"/>
  <c r="I260" i="1" s="1"/>
  <c r="AE4249" i="1"/>
  <c r="AB4249" i="1"/>
  <c r="T4249" i="1"/>
  <c r="Y4249" i="1" s="1"/>
  <c r="R4249" i="1"/>
  <c r="Q4249" i="1"/>
  <c r="S4249" i="1" s="1"/>
  <c r="J4249" i="1"/>
  <c r="L4249" i="1" s="1"/>
  <c r="N4249" i="1" s="1"/>
  <c r="H4249" i="1"/>
  <c r="G4249" i="1"/>
  <c r="I4249" i="1" s="1"/>
  <c r="AE80" i="1"/>
  <c r="AB80" i="1"/>
  <c r="T80" i="1"/>
  <c r="Y80" i="1" s="1"/>
  <c r="R80" i="1"/>
  <c r="Q80" i="1"/>
  <c r="S80" i="1" s="1"/>
  <c r="J80" i="1"/>
  <c r="M80" i="1" s="1"/>
  <c r="H80" i="1"/>
  <c r="G80" i="1"/>
  <c r="I80" i="1" s="1"/>
  <c r="AE2623" i="1"/>
  <c r="AB2623" i="1"/>
  <c r="T2623" i="1"/>
  <c r="Y2623" i="1" s="1"/>
  <c r="R2623" i="1"/>
  <c r="Q2623" i="1"/>
  <c r="S2623" i="1" s="1"/>
  <c r="J2623" i="1"/>
  <c r="Z2623" i="1" s="1"/>
  <c r="H2623" i="1"/>
  <c r="G2623" i="1"/>
  <c r="I2623" i="1" s="1"/>
  <c r="AE4098" i="1"/>
  <c r="AB4098" i="1"/>
  <c r="T4098" i="1"/>
  <c r="Y4098" i="1" s="1"/>
  <c r="R4098" i="1"/>
  <c r="Q4098" i="1"/>
  <c r="S4098" i="1" s="1"/>
  <c r="M4098" i="1"/>
  <c r="J4098" i="1"/>
  <c r="Z4098" i="1" s="1"/>
  <c r="H4098" i="1"/>
  <c r="G4098" i="1"/>
  <c r="I4098" i="1" s="1"/>
  <c r="AE2181" i="1"/>
  <c r="AB2181" i="1"/>
  <c r="T2181" i="1"/>
  <c r="Y2181" i="1" s="1"/>
  <c r="R2181" i="1"/>
  <c r="Q2181" i="1"/>
  <c r="S2181" i="1" s="1"/>
  <c r="J2181" i="1"/>
  <c r="L2181" i="1" s="1"/>
  <c r="N2181" i="1" s="1"/>
  <c r="H2181" i="1"/>
  <c r="G2181" i="1"/>
  <c r="I2181" i="1" s="1"/>
  <c r="AE3718" i="1"/>
  <c r="AB3718" i="1"/>
  <c r="T3718" i="1"/>
  <c r="Y3718" i="1" s="1"/>
  <c r="R3718" i="1"/>
  <c r="Q3718" i="1"/>
  <c r="S3718" i="1" s="1"/>
  <c r="J3718" i="1"/>
  <c r="M3718" i="1" s="1"/>
  <c r="H3718" i="1"/>
  <c r="G3718" i="1"/>
  <c r="I3718" i="1" s="1"/>
  <c r="AE825" i="1"/>
  <c r="AB825" i="1"/>
  <c r="T825" i="1"/>
  <c r="Y825" i="1" s="1"/>
  <c r="R825" i="1"/>
  <c r="Q825" i="1"/>
  <c r="S825" i="1" s="1"/>
  <c r="J825" i="1"/>
  <c r="Z825" i="1" s="1"/>
  <c r="H825" i="1"/>
  <c r="G825" i="1"/>
  <c r="I825" i="1" s="1"/>
  <c r="AE1653" i="1"/>
  <c r="AB1653" i="1"/>
  <c r="W1653" i="1"/>
  <c r="T1653" i="1"/>
  <c r="Y1653" i="1" s="1"/>
  <c r="R1653" i="1"/>
  <c r="Q1653" i="1"/>
  <c r="S1653" i="1" s="1"/>
  <c r="J1653" i="1"/>
  <c r="M1653" i="1" s="1"/>
  <c r="H1653" i="1"/>
  <c r="G1653" i="1"/>
  <c r="I1653" i="1" s="1"/>
  <c r="AE3733" i="1"/>
  <c r="AB3733" i="1"/>
  <c r="T3733" i="1"/>
  <c r="Y3733" i="1" s="1"/>
  <c r="R3733" i="1"/>
  <c r="Q3733" i="1"/>
  <c r="S3733" i="1" s="1"/>
  <c r="J3733" i="1"/>
  <c r="L3733" i="1" s="1"/>
  <c r="N3733" i="1" s="1"/>
  <c r="H3733" i="1"/>
  <c r="G3733" i="1"/>
  <c r="I3733" i="1" s="1"/>
  <c r="AE2622" i="1"/>
  <c r="AB2622" i="1"/>
  <c r="T2622" i="1"/>
  <c r="Y2622" i="1" s="1"/>
  <c r="R2622" i="1"/>
  <c r="Q2622" i="1"/>
  <c r="S2622" i="1" s="1"/>
  <c r="J2622" i="1"/>
  <c r="M2622" i="1" s="1"/>
  <c r="H2622" i="1"/>
  <c r="G2622" i="1"/>
  <c r="I2622" i="1" s="1"/>
  <c r="AE482" i="1"/>
  <c r="AB482" i="1"/>
  <c r="T482" i="1"/>
  <c r="Y482" i="1" s="1"/>
  <c r="R482" i="1"/>
  <c r="Q482" i="1"/>
  <c r="S482" i="1" s="1"/>
  <c r="J482" i="1"/>
  <c r="Z482" i="1" s="1"/>
  <c r="H482" i="1"/>
  <c r="G482" i="1"/>
  <c r="I482" i="1" s="1"/>
  <c r="AE1432" i="1"/>
  <c r="AB1432" i="1"/>
  <c r="T1432" i="1"/>
  <c r="Y1432" i="1" s="1"/>
  <c r="R1432" i="1"/>
  <c r="Q1432" i="1"/>
  <c r="S1432" i="1" s="1"/>
  <c r="J1432" i="1"/>
  <c r="M1432" i="1" s="1"/>
  <c r="H1432" i="1"/>
  <c r="G1432" i="1"/>
  <c r="I1432" i="1" s="1"/>
  <c r="AE4090" i="1"/>
  <c r="AB4090" i="1"/>
  <c r="T4090" i="1"/>
  <c r="Y4090" i="1" s="1"/>
  <c r="R4090" i="1"/>
  <c r="Q4090" i="1"/>
  <c r="S4090" i="1" s="1"/>
  <c r="J4090" i="1"/>
  <c r="L4090" i="1" s="1"/>
  <c r="N4090" i="1" s="1"/>
  <c r="H4090" i="1"/>
  <c r="G4090" i="1"/>
  <c r="I4090" i="1" s="1"/>
  <c r="AE3321" i="1"/>
  <c r="AB3321" i="1"/>
  <c r="T3321" i="1"/>
  <c r="Y3321" i="1" s="1"/>
  <c r="R3321" i="1"/>
  <c r="Q3321" i="1"/>
  <c r="S3321" i="1" s="1"/>
  <c r="J3321" i="1"/>
  <c r="M3321" i="1" s="1"/>
  <c r="H3321" i="1"/>
  <c r="G3321" i="1"/>
  <c r="I3321" i="1" s="1"/>
  <c r="AE2901" i="1"/>
  <c r="AB2901" i="1"/>
  <c r="T2901" i="1"/>
  <c r="Y2901" i="1" s="1"/>
  <c r="R2901" i="1"/>
  <c r="Q2901" i="1"/>
  <c r="S2901" i="1" s="1"/>
  <c r="J2901" i="1"/>
  <c r="Z2901" i="1" s="1"/>
  <c r="H2901" i="1"/>
  <c r="G2901" i="1"/>
  <c r="I2901" i="1" s="1"/>
  <c r="AE2509" i="1"/>
  <c r="AB2509" i="1"/>
  <c r="T2509" i="1"/>
  <c r="Y2509" i="1" s="1"/>
  <c r="R2509" i="1"/>
  <c r="Q2509" i="1"/>
  <c r="S2509" i="1" s="1"/>
  <c r="J2509" i="1"/>
  <c r="M2509" i="1" s="1"/>
  <c r="H2509" i="1"/>
  <c r="G2509" i="1"/>
  <c r="I2509" i="1" s="1"/>
  <c r="AE3732" i="1"/>
  <c r="AB3732" i="1"/>
  <c r="T3732" i="1"/>
  <c r="Y3732" i="1" s="1"/>
  <c r="R3732" i="1"/>
  <c r="Q3732" i="1"/>
  <c r="S3732" i="1" s="1"/>
  <c r="J3732" i="1"/>
  <c r="L3732" i="1" s="1"/>
  <c r="N3732" i="1" s="1"/>
  <c r="H3732" i="1"/>
  <c r="G3732" i="1"/>
  <c r="I3732" i="1" s="1"/>
  <c r="AE2563" i="1"/>
  <c r="AB2563" i="1"/>
  <c r="T2563" i="1"/>
  <c r="Y2563" i="1" s="1"/>
  <c r="R2563" i="1"/>
  <c r="Q2563" i="1"/>
  <c r="S2563" i="1" s="1"/>
  <c r="J2563" i="1"/>
  <c r="Z2563" i="1" s="1"/>
  <c r="H2563" i="1"/>
  <c r="G2563" i="1"/>
  <c r="I2563" i="1" s="1"/>
  <c r="AE481" i="1"/>
  <c r="AB481" i="1"/>
  <c r="T481" i="1"/>
  <c r="Y481" i="1" s="1"/>
  <c r="R481" i="1"/>
  <c r="Q481" i="1"/>
  <c r="S481" i="1" s="1"/>
  <c r="J481" i="1"/>
  <c r="Z481" i="1" s="1"/>
  <c r="H481" i="1"/>
  <c r="G481" i="1"/>
  <c r="I481" i="1" s="1"/>
  <c r="AE1431" i="1"/>
  <c r="AB1431" i="1"/>
  <c r="T1431" i="1"/>
  <c r="Y1431" i="1" s="1"/>
  <c r="R1431" i="1"/>
  <c r="Q1431" i="1"/>
  <c r="S1431" i="1" s="1"/>
  <c r="J1431" i="1"/>
  <c r="Z1431" i="1" s="1"/>
  <c r="H1431" i="1"/>
  <c r="G1431" i="1"/>
  <c r="I1431" i="1" s="1"/>
  <c r="AE1479" i="1"/>
  <c r="AB1479" i="1"/>
  <c r="T1479" i="1"/>
  <c r="Y1479" i="1" s="1"/>
  <c r="R1479" i="1"/>
  <c r="Q1479" i="1"/>
  <c r="S1479" i="1" s="1"/>
  <c r="J1479" i="1"/>
  <c r="L1479" i="1" s="1"/>
  <c r="N1479" i="1" s="1"/>
  <c r="H1479" i="1"/>
  <c r="G1479" i="1"/>
  <c r="I1479" i="1" s="1"/>
  <c r="AE285" i="1"/>
  <c r="AB285" i="1"/>
  <c r="T285" i="1"/>
  <c r="Y285" i="1" s="1"/>
  <c r="R285" i="1"/>
  <c r="Q285" i="1"/>
  <c r="S285" i="1" s="1"/>
  <c r="J285" i="1"/>
  <c r="Z285" i="1" s="1"/>
  <c r="H285" i="1"/>
  <c r="G285" i="1"/>
  <c r="I285" i="1" s="1"/>
  <c r="AE1972" i="1"/>
  <c r="AB1972" i="1"/>
  <c r="T1972" i="1"/>
  <c r="Y1972" i="1" s="1"/>
  <c r="R1972" i="1"/>
  <c r="Q1972" i="1"/>
  <c r="S1972" i="1" s="1"/>
  <c r="J1972" i="1"/>
  <c r="Z1972" i="1" s="1"/>
  <c r="H1972" i="1"/>
  <c r="G1972" i="1"/>
  <c r="I1972" i="1" s="1"/>
  <c r="AE1702" i="1"/>
  <c r="AB1702" i="1"/>
  <c r="T1702" i="1"/>
  <c r="Y1702" i="1" s="1"/>
  <c r="R1702" i="1"/>
  <c r="Q1702" i="1"/>
  <c r="S1702" i="1" s="1"/>
  <c r="J1702" i="1"/>
  <c r="Z1702" i="1" s="1"/>
  <c r="H1702" i="1"/>
  <c r="G1702" i="1"/>
  <c r="I1702" i="1" s="1"/>
  <c r="AE2691" i="1"/>
  <c r="AB2691" i="1"/>
  <c r="T2691" i="1"/>
  <c r="R2691" i="1"/>
  <c r="Q2691" i="1"/>
  <c r="S2691" i="1" s="1"/>
  <c r="J2691" i="1"/>
  <c r="L2691" i="1" s="1"/>
  <c r="N2691" i="1" s="1"/>
  <c r="H2691" i="1"/>
  <c r="G2691" i="1"/>
  <c r="I2691" i="1" s="1"/>
  <c r="AE2621" i="1"/>
  <c r="AB2621" i="1"/>
  <c r="T2621" i="1"/>
  <c r="Y2621" i="1" s="1"/>
  <c r="R2621" i="1"/>
  <c r="Q2621" i="1"/>
  <c r="S2621" i="1" s="1"/>
  <c r="J2621" i="1"/>
  <c r="M2621" i="1" s="1"/>
  <c r="H2621" i="1"/>
  <c r="G2621" i="1"/>
  <c r="I2621" i="1" s="1"/>
  <c r="AE1879" i="1"/>
  <c r="AB1879" i="1"/>
  <c r="T1879" i="1"/>
  <c r="Y1879" i="1" s="1"/>
  <c r="R1879" i="1"/>
  <c r="Q1879" i="1"/>
  <c r="S1879" i="1" s="1"/>
  <c r="J1879" i="1"/>
  <c r="Z1879" i="1" s="1"/>
  <c r="H1879" i="1"/>
  <c r="G1879" i="1"/>
  <c r="I1879" i="1" s="1"/>
  <c r="AE1163" i="1"/>
  <c r="AB1163" i="1"/>
  <c r="W1163" i="1"/>
  <c r="T1163" i="1"/>
  <c r="Y1163" i="1" s="1"/>
  <c r="R1163" i="1"/>
  <c r="Q1163" i="1"/>
  <c r="S1163" i="1" s="1"/>
  <c r="J1163" i="1"/>
  <c r="Z1163" i="1" s="1"/>
  <c r="H1163" i="1"/>
  <c r="G1163" i="1"/>
  <c r="I1163" i="1" s="1"/>
  <c r="AE3272" i="1"/>
  <c r="AB3272" i="1"/>
  <c r="T3272" i="1"/>
  <c r="R3272" i="1"/>
  <c r="Q3272" i="1"/>
  <c r="S3272" i="1" s="1"/>
  <c r="J3272" i="1"/>
  <c r="L3272" i="1" s="1"/>
  <c r="N3272" i="1" s="1"/>
  <c r="H3272" i="1"/>
  <c r="G3272" i="1"/>
  <c r="I3272" i="1" s="1"/>
  <c r="AE3601" i="1"/>
  <c r="AB3601" i="1"/>
  <c r="T3601" i="1"/>
  <c r="Y3601" i="1" s="1"/>
  <c r="R3601" i="1"/>
  <c r="Q3601" i="1"/>
  <c r="S3601" i="1" s="1"/>
  <c r="J3601" i="1"/>
  <c r="M3601" i="1" s="1"/>
  <c r="H3601" i="1"/>
  <c r="G3601" i="1"/>
  <c r="I3601" i="1" s="1"/>
  <c r="AE3988" i="1"/>
  <c r="AB3988" i="1"/>
  <c r="T3988" i="1"/>
  <c r="Y3988" i="1" s="1"/>
  <c r="R3988" i="1"/>
  <c r="Q3988" i="1"/>
  <c r="S3988" i="1" s="1"/>
  <c r="J3988" i="1"/>
  <c r="Z3988" i="1" s="1"/>
  <c r="H3988" i="1"/>
  <c r="G3988" i="1"/>
  <c r="I3988" i="1" s="1"/>
  <c r="AE982" i="1"/>
  <c r="AB982" i="1"/>
  <c r="T982" i="1"/>
  <c r="R982" i="1"/>
  <c r="Q982" i="1"/>
  <c r="S982" i="1" s="1"/>
  <c r="J982" i="1"/>
  <c r="M982" i="1" s="1"/>
  <c r="H982" i="1"/>
  <c r="G982" i="1"/>
  <c r="I982" i="1" s="1"/>
  <c r="AE2508" i="1"/>
  <c r="AB2508" i="1"/>
  <c r="T2508" i="1"/>
  <c r="Y2508" i="1" s="1"/>
  <c r="R2508" i="1"/>
  <c r="Q2508" i="1"/>
  <c r="S2508" i="1" s="1"/>
  <c r="J2508" i="1"/>
  <c r="L2508" i="1" s="1"/>
  <c r="N2508" i="1" s="1"/>
  <c r="H2508" i="1"/>
  <c r="G2508" i="1"/>
  <c r="I2508" i="1" s="1"/>
  <c r="AE1315" i="1"/>
  <c r="AB1315" i="1"/>
  <c r="T1315" i="1"/>
  <c r="Y1315" i="1" s="1"/>
  <c r="R1315" i="1"/>
  <c r="Q1315" i="1"/>
  <c r="S1315" i="1" s="1"/>
  <c r="J1315" i="1"/>
  <c r="M1315" i="1" s="1"/>
  <c r="H1315" i="1"/>
  <c r="G1315" i="1"/>
  <c r="I1315" i="1" s="1"/>
  <c r="AE480" i="1"/>
  <c r="AB480" i="1"/>
  <c r="T480" i="1"/>
  <c r="Y480" i="1" s="1"/>
  <c r="R480" i="1"/>
  <c r="Q480" i="1"/>
  <c r="S480" i="1" s="1"/>
  <c r="J480" i="1"/>
  <c r="Z480" i="1" s="1"/>
  <c r="H480" i="1"/>
  <c r="G480" i="1"/>
  <c r="I480" i="1" s="1"/>
  <c r="AE348" i="1"/>
  <c r="AB348" i="1"/>
  <c r="T348" i="1"/>
  <c r="Y348" i="1" s="1"/>
  <c r="R348" i="1"/>
  <c r="Q348" i="1"/>
  <c r="S348" i="1" s="1"/>
  <c r="J348" i="1"/>
  <c r="M348" i="1" s="1"/>
  <c r="H348" i="1"/>
  <c r="G348" i="1"/>
  <c r="I348" i="1" s="1"/>
  <c r="AE1478" i="1"/>
  <c r="AB1478" i="1"/>
  <c r="T1478" i="1"/>
  <c r="Y1478" i="1" s="1"/>
  <c r="R1478" i="1"/>
  <c r="Q1478" i="1"/>
  <c r="S1478" i="1" s="1"/>
  <c r="J1478" i="1"/>
  <c r="L1478" i="1" s="1"/>
  <c r="N1478" i="1" s="1"/>
  <c r="H1478" i="1"/>
  <c r="G1478" i="1"/>
  <c r="I1478" i="1" s="1"/>
  <c r="AE247" i="1"/>
  <c r="AB247" i="1"/>
  <c r="T247" i="1"/>
  <c r="Y247" i="1" s="1"/>
  <c r="R247" i="1"/>
  <c r="Q247" i="1"/>
  <c r="S247" i="1" s="1"/>
  <c r="J247" i="1"/>
  <c r="M247" i="1" s="1"/>
  <c r="H247" i="1"/>
  <c r="G247" i="1"/>
  <c r="I247" i="1" s="1"/>
  <c r="AE2008" i="1"/>
  <c r="AB2008" i="1"/>
  <c r="T2008" i="1"/>
  <c r="Y2008" i="1" s="1"/>
  <c r="R2008" i="1"/>
  <c r="Q2008" i="1"/>
  <c r="S2008" i="1" s="1"/>
  <c r="J2008" i="1"/>
  <c r="Z2008" i="1" s="1"/>
  <c r="H2008" i="1"/>
  <c r="G2008" i="1"/>
  <c r="I2008" i="1" s="1"/>
  <c r="AE1025" i="1"/>
  <c r="AB1025" i="1"/>
  <c r="T1025" i="1"/>
  <c r="Y1025" i="1" s="1"/>
  <c r="R1025" i="1"/>
  <c r="Q1025" i="1"/>
  <c r="S1025" i="1" s="1"/>
  <c r="J1025" i="1"/>
  <c r="M1025" i="1" s="1"/>
  <c r="H1025" i="1"/>
  <c r="G1025" i="1"/>
  <c r="I1025" i="1" s="1"/>
  <c r="AE4199" i="1"/>
  <c r="AB4199" i="1"/>
  <c r="T4199" i="1"/>
  <c r="Y4199" i="1" s="1"/>
  <c r="R4199" i="1"/>
  <c r="Q4199" i="1"/>
  <c r="S4199" i="1" s="1"/>
  <c r="J4199" i="1"/>
  <c r="L4199" i="1" s="1"/>
  <c r="N4199" i="1" s="1"/>
  <c r="H4199" i="1"/>
  <c r="G4199" i="1"/>
  <c r="I4199" i="1" s="1"/>
  <c r="AE4133" i="1"/>
  <c r="AB4133" i="1"/>
  <c r="T4133" i="1"/>
  <c r="Y4133" i="1" s="1"/>
  <c r="R4133" i="1"/>
  <c r="Q4133" i="1"/>
  <c r="S4133" i="1" s="1"/>
  <c r="J4133" i="1"/>
  <c r="M4133" i="1" s="1"/>
  <c r="H4133" i="1"/>
  <c r="G4133" i="1"/>
  <c r="I4133" i="1" s="1"/>
  <c r="AE2934" i="1"/>
  <c r="AB2934" i="1"/>
  <c r="T2934" i="1"/>
  <c r="Y2934" i="1" s="1"/>
  <c r="R2934" i="1"/>
  <c r="Q2934" i="1"/>
  <c r="S2934" i="1" s="1"/>
  <c r="J2934" i="1"/>
  <c r="Z2934" i="1" s="1"/>
  <c r="H2934" i="1"/>
  <c r="G2934" i="1"/>
  <c r="I2934" i="1" s="1"/>
  <c r="AE1768" i="1"/>
  <c r="AB1768" i="1"/>
  <c r="T1768" i="1"/>
  <c r="Y1768" i="1" s="1"/>
  <c r="R1768" i="1"/>
  <c r="Q1768" i="1"/>
  <c r="S1768" i="1" s="1"/>
  <c r="J1768" i="1"/>
  <c r="M1768" i="1" s="1"/>
  <c r="H1768" i="1"/>
  <c r="G1768" i="1"/>
  <c r="I1768" i="1" s="1"/>
  <c r="AE2759" i="1"/>
  <c r="AB2759" i="1"/>
  <c r="T2759" i="1"/>
  <c r="Y2759" i="1" s="1"/>
  <c r="R2759" i="1"/>
  <c r="Q2759" i="1"/>
  <c r="S2759" i="1" s="1"/>
  <c r="J2759" i="1"/>
  <c r="L2759" i="1" s="1"/>
  <c r="N2759" i="1" s="1"/>
  <c r="H2759" i="1"/>
  <c r="G2759" i="1"/>
  <c r="I2759" i="1" s="1"/>
  <c r="AE2266" i="1"/>
  <c r="AB2266" i="1"/>
  <c r="T2266" i="1"/>
  <c r="Y2266" i="1" s="1"/>
  <c r="R2266" i="1"/>
  <c r="Q2266" i="1"/>
  <c r="S2266" i="1" s="1"/>
  <c r="J2266" i="1"/>
  <c r="M2266" i="1" s="1"/>
  <c r="H2266" i="1"/>
  <c r="G2266" i="1"/>
  <c r="I2266" i="1" s="1"/>
  <c r="AE347" i="1"/>
  <c r="AB347" i="1"/>
  <c r="T347" i="1"/>
  <c r="Y347" i="1" s="1"/>
  <c r="R347" i="1"/>
  <c r="Q347" i="1"/>
  <c r="S347" i="1" s="1"/>
  <c r="J347" i="1"/>
  <c r="Z347" i="1" s="1"/>
  <c r="H347" i="1"/>
  <c r="G347" i="1"/>
  <c r="I347" i="1" s="1"/>
  <c r="AE885" i="1"/>
  <c r="AB885" i="1"/>
  <c r="T885" i="1"/>
  <c r="Y885" i="1" s="1"/>
  <c r="R885" i="1"/>
  <c r="Q885" i="1"/>
  <c r="S885" i="1" s="1"/>
  <c r="J885" i="1"/>
  <c r="M885" i="1" s="1"/>
  <c r="H885" i="1"/>
  <c r="G885" i="1"/>
  <c r="I885" i="1" s="1"/>
  <c r="AE3431" i="1"/>
  <c r="AB3431" i="1"/>
  <c r="T3431" i="1"/>
  <c r="Y3431" i="1" s="1"/>
  <c r="R3431" i="1"/>
  <c r="Q3431" i="1"/>
  <c r="S3431" i="1" s="1"/>
  <c r="J3431" i="1"/>
  <c r="L3431" i="1" s="1"/>
  <c r="N3431" i="1" s="1"/>
  <c r="H3431" i="1"/>
  <c r="G3431" i="1"/>
  <c r="I3431" i="1" s="1"/>
  <c r="AE1878" i="1"/>
  <c r="AB1878" i="1"/>
  <c r="T1878" i="1"/>
  <c r="Y1878" i="1" s="1"/>
  <c r="R1878" i="1"/>
  <c r="Q1878" i="1"/>
  <c r="S1878" i="1" s="1"/>
  <c r="J1878" i="1"/>
  <c r="M1878" i="1" s="1"/>
  <c r="H1878" i="1"/>
  <c r="G1878" i="1"/>
  <c r="I1878" i="1" s="1"/>
  <c r="AE3717" i="1"/>
  <c r="AB3717" i="1"/>
  <c r="T3717" i="1"/>
  <c r="Y3717" i="1" s="1"/>
  <c r="R3717" i="1"/>
  <c r="Q3717" i="1"/>
  <c r="S3717" i="1" s="1"/>
  <c r="J3717" i="1"/>
  <c r="Z3717" i="1" s="1"/>
  <c r="H3717" i="1"/>
  <c r="G3717" i="1"/>
  <c r="I3717" i="1" s="1"/>
  <c r="AE3628" i="1"/>
  <c r="AB3628" i="1"/>
  <c r="T3628" i="1"/>
  <c r="Y3628" i="1" s="1"/>
  <c r="R3628" i="1"/>
  <c r="Q3628" i="1"/>
  <c r="S3628" i="1" s="1"/>
  <c r="J3628" i="1"/>
  <c r="Z3628" i="1" s="1"/>
  <c r="H3628" i="1"/>
  <c r="G3628" i="1"/>
  <c r="I3628" i="1" s="1"/>
  <c r="AE2610" i="1"/>
  <c r="AB2610" i="1"/>
  <c r="T2610" i="1"/>
  <c r="Y2610" i="1" s="1"/>
  <c r="R2610" i="1"/>
  <c r="Q2610" i="1"/>
  <c r="S2610" i="1" s="1"/>
  <c r="J2610" i="1"/>
  <c r="L2610" i="1" s="1"/>
  <c r="N2610" i="1" s="1"/>
  <c r="H2610" i="1"/>
  <c r="G2610" i="1"/>
  <c r="I2610" i="1" s="1"/>
  <c r="AE4131" i="1"/>
  <c r="AB4131" i="1"/>
  <c r="W4131" i="1"/>
  <c r="T4131" i="1"/>
  <c r="Y4131" i="1" s="1"/>
  <c r="R4131" i="1"/>
  <c r="Q4131" i="1"/>
  <c r="S4131" i="1" s="1"/>
  <c r="J4131" i="1"/>
  <c r="M4131" i="1" s="1"/>
  <c r="H4131" i="1"/>
  <c r="G4131" i="1"/>
  <c r="I4131" i="1" s="1"/>
  <c r="AE745" i="1"/>
  <c r="AB745" i="1"/>
  <c r="T745" i="1"/>
  <c r="Y745" i="1" s="1"/>
  <c r="R745" i="1"/>
  <c r="Q745" i="1"/>
  <c r="S745" i="1" s="1"/>
  <c r="J745" i="1"/>
  <c r="Z745" i="1" s="1"/>
  <c r="H745" i="1"/>
  <c r="G745" i="1"/>
  <c r="I745" i="1" s="1"/>
  <c r="AE3851" i="1"/>
  <c r="AB3851" i="1"/>
  <c r="T3851" i="1"/>
  <c r="Y3851" i="1" s="1"/>
  <c r="R3851" i="1"/>
  <c r="Q3851" i="1"/>
  <c r="S3851" i="1" s="1"/>
  <c r="J3851" i="1"/>
  <c r="M3851" i="1" s="1"/>
  <c r="H3851" i="1"/>
  <c r="G3851" i="1"/>
  <c r="I3851" i="1" s="1"/>
  <c r="AE721" i="1"/>
  <c r="AB721" i="1"/>
  <c r="T721" i="1"/>
  <c r="Y721" i="1" s="1"/>
  <c r="R721" i="1"/>
  <c r="Q721" i="1"/>
  <c r="S721" i="1" s="1"/>
  <c r="J721" i="1"/>
  <c r="L721" i="1" s="1"/>
  <c r="N721" i="1" s="1"/>
  <c r="H721" i="1"/>
  <c r="G721" i="1"/>
  <c r="I721" i="1" s="1"/>
  <c r="AE1767" i="1"/>
  <c r="AB1767" i="1"/>
  <c r="T1767" i="1"/>
  <c r="Y1767" i="1" s="1"/>
  <c r="R1767" i="1"/>
  <c r="Q1767" i="1"/>
  <c r="S1767" i="1" s="1"/>
  <c r="J1767" i="1"/>
  <c r="M1767" i="1" s="1"/>
  <c r="H1767" i="1"/>
  <c r="G1767" i="1"/>
  <c r="I1767" i="1" s="1"/>
  <c r="AE2736" i="1"/>
  <c r="AB2736" i="1"/>
  <c r="T2736" i="1"/>
  <c r="Y2736" i="1" s="1"/>
  <c r="R2736" i="1"/>
  <c r="Q2736" i="1"/>
  <c r="S2736" i="1" s="1"/>
  <c r="J2736" i="1"/>
  <c r="Z2736" i="1" s="1"/>
  <c r="H2736" i="1"/>
  <c r="G2736" i="1"/>
  <c r="I2736" i="1" s="1"/>
  <c r="AE1652" i="1"/>
  <c r="AB1652" i="1"/>
  <c r="T1652" i="1"/>
  <c r="Y1652" i="1" s="1"/>
  <c r="R1652" i="1"/>
  <c r="Q1652" i="1"/>
  <c r="S1652" i="1" s="1"/>
  <c r="J1652" i="1"/>
  <c r="Z1652" i="1" s="1"/>
  <c r="H1652" i="1"/>
  <c r="G1652" i="1"/>
  <c r="I1652" i="1" s="1"/>
  <c r="AE3197" i="1"/>
  <c r="AB3197" i="1"/>
  <c r="T3197" i="1"/>
  <c r="Y3197" i="1" s="1"/>
  <c r="R3197" i="1"/>
  <c r="Q3197" i="1"/>
  <c r="S3197" i="1" s="1"/>
  <c r="J3197" i="1"/>
  <c r="H3197" i="1"/>
  <c r="G3197" i="1"/>
  <c r="I3197" i="1" s="1"/>
  <c r="AE3205" i="1"/>
  <c r="AB3205" i="1"/>
  <c r="T3205" i="1"/>
  <c r="Y3205" i="1" s="1"/>
  <c r="R3205" i="1"/>
  <c r="Q3205" i="1"/>
  <c r="S3205" i="1" s="1"/>
  <c r="J3205" i="1"/>
  <c r="M3205" i="1" s="1"/>
  <c r="H3205" i="1"/>
  <c r="G3205" i="1"/>
  <c r="I3205" i="1" s="1"/>
  <c r="AE3166" i="1"/>
  <c r="AB3166" i="1"/>
  <c r="T3166" i="1"/>
  <c r="R3166" i="1"/>
  <c r="Q3166" i="1"/>
  <c r="S3166" i="1" s="1"/>
  <c r="J3166" i="1"/>
  <c r="Z3166" i="1" s="1"/>
  <c r="H3166" i="1"/>
  <c r="G3166" i="1"/>
  <c r="I3166" i="1" s="1"/>
  <c r="AE3588" i="1"/>
  <c r="AB3588" i="1"/>
  <c r="T3588" i="1"/>
  <c r="Y3588" i="1" s="1"/>
  <c r="R3588" i="1"/>
  <c r="Q3588" i="1"/>
  <c r="S3588" i="1" s="1"/>
  <c r="J3588" i="1"/>
  <c r="Z3588" i="1" s="1"/>
  <c r="H3588" i="1"/>
  <c r="G3588" i="1"/>
  <c r="I3588" i="1" s="1"/>
  <c r="AE884" i="1"/>
  <c r="AB884" i="1"/>
  <c r="T884" i="1"/>
  <c r="Y884" i="1" s="1"/>
  <c r="R884" i="1"/>
  <c r="Q884" i="1"/>
  <c r="S884" i="1" s="1"/>
  <c r="J884" i="1"/>
  <c r="L884" i="1" s="1"/>
  <c r="N884" i="1" s="1"/>
  <c r="H884" i="1"/>
  <c r="G884" i="1"/>
  <c r="I884" i="1" s="1"/>
  <c r="AE1692" i="1"/>
  <c r="AB1692" i="1"/>
  <c r="T1692" i="1"/>
  <c r="Y1692" i="1" s="1"/>
  <c r="R1692" i="1"/>
  <c r="Q1692" i="1"/>
  <c r="S1692" i="1" s="1"/>
  <c r="J1692" i="1"/>
  <c r="M1692" i="1" s="1"/>
  <c r="H1692" i="1"/>
  <c r="G1692" i="1"/>
  <c r="I1692" i="1" s="1"/>
  <c r="AE3153" i="1"/>
  <c r="AB3153" i="1"/>
  <c r="T3153" i="1"/>
  <c r="R3153" i="1"/>
  <c r="Q3153" i="1"/>
  <c r="S3153" i="1" s="1"/>
  <c r="J3153" i="1"/>
  <c r="Z3153" i="1" s="1"/>
  <c r="H3153" i="1"/>
  <c r="G3153" i="1"/>
  <c r="I3153" i="1" s="1"/>
  <c r="AE1286" i="1"/>
  <c r="AB1286" i="1"/>
  <c r="T1286" i="1"/>
  <c r="Y1286" i="1" s="1"/>
  <c r="R1286" i="1"/>
  <c r="Q1286" i="1"/>
  <c r="S1286" i="1" s="1"/>
  <c r="J1286" i="1"/>
  <c r="Z1286" i="1" s="1"/>
  <c r="H1286" i="1"/>
  <c r="G1286" i="1"/>
  <c r="I1286" i="1" s="1"/>
  <c r="AE2536" i="1"/>
  <c r="AB2536" i="1"/>
  <c r="T2536" i="1"/>
  <c r="Y2536" i="1" s="1"/>
  <c r="R2536" i="1"/>
  <c r="Q2536" i="1"/>
  <c r="S2536" i="1" s="1"/>
  <c r="J2536" i="1"/>
  <c r="L2536" i="1" s="1"/>
  <c r="N2536" i="1" s="1"/>
  <c r="H2536" i="1"/>
  <c r="G2536" i="1"/>
  <c r="I2536" i="1" s="1"/>
  <c r="AE2425" i="1"/>
  <c r="AB2425" i="1"/>
  <c r="T2425" i="1"/>
  <c r="Y2425" i="1" s="1"/>
  <c r="R2425" i="1"/>
  <c r="Q2425" i="1"/>
  <c r="S2425" i="1" s="1"/>
  <c r="J2425" i="1"/>
  <c r="M2425" i="1" s="1"/>
  <c r="H2425" i="1"/>
  <c r="G2425" i="1"/>
  <c r="I2425" i="1" s="1"/>
  <c r="AE2442" i="1"/>
  <c r="AB2442" i="1"/>
  <c r="T2442" i="1"/>
  <c r="Y2442" i="1" s="1"/>
  <c r="R2442" i="1"/>
  <c r="Q2442" i="1"/>
  <c r="S2442" i="1" s="1"/>
  <c r="J2442" i="1"/>
  <c r="Z2442" i="1" s="1"/>
  <c r="H2442" i="1"/>
  <c r="G2442" i="1"/>
  <c r="I2442" i="1" s="1"/>
  <c r="AE2478" i="1"/>
  <c r="AB2478" i="1"/>
  <c r="T2478" i="1"/>
  <c r="Y2478" i="1" s="1"/>
  <c r="R2478" i="1"/>
  <c r="Q2478" i="1"/>
  <c r="S2478" i="1" s="1"/>
  <c r="J2478" i="1"/>
  <c r="Z2478" i="1" s="1"/>
  <c r="H2478" i="1"/>
  <c r="G2478" i="1"/>
  <c r="I2478" i="1" s="1"/>
  <c r="AE3987" i="1"/>
  <c r="AB3987" i="1"/>
  <c r="T3987" i="1"/>
  <c r="Y3987" i="1" s="1"/>
  <c r="R3987" i="1"/>
  <c r="Q3987" i="1"/>
  <c r="S3987" i="1" s="1"/>
  <c r="J3987" i="1"/>
  <c r="L3987" i="1" s="1"/>
  <c r="N3987" i="1" s="1"/>
  <c r="H3987" i="1"/>
  <c r="G3987" i="1"/>
  <c r="I3987" i="1" s="1"/>
  <c r="AE2367" i="1"/>
  <c r="AB2367" i="1"/>
  <c r="W2367" i="1"/>
  <c r="V2367" i="1"/>
  <c r="X2367" i="1" s="1"/>
  <c r="T2367" i="1"/>
  <c r="Y2367" i="1" s="1"/>
  <c r="R2367" i="1"/>
  <c r="Q2367" i="1"/>
  <c r="S2367" i="1" s="1"/>
  <c r="J2367" i="1"/>
  <c r="M2367" i="1" s="1"/>
  <c r="H2367" i="1"/>
  <c r="G2367" i="1"/>
  <c r="I2367" i="1" s="1"/>
  <c r="AE2933" i="1"/>
  <c r="AB2933" i="1"/>
  <c r="T2933" i="1"/>
  <c r="Y2933" i="1" s="1"/>
  <c r="R2933" i="1"/>
  <c r="Q2933" i="1"/>
  <c r="S2933" i="1" s="1"/>
  <c r="J2933" i="1"/>
  <c r="Z2933" i="1" s="1"/>
  <c r="H2933" i="1"/>
  <c r="G2933" i="1"/>
  <c r="I2933" i="1" s="1"/>
  <c r="AE3196" i="1"/>
  <c r="AB3196" i="1"/>
  <c r="T3196" i="1"/>
  <c r="Y3196" i="1" s="1"/>
  <c r="R3196" i="1"/>
  <c r="Q3196" i="1"/>
  <c r="S3196" i="1" s="1"/>
  <c r="J3196" i="1"/>
  <c r="Z3196" i="1" s="1"/>
  <c r="H3196" i="1"/>
  <c r="G3196" i="1"/>
  <c r="I3196" i="1" s="1"/>
  <c r="AE1447" i="1"/>
  <c r="AB1447" i="1"/>
  <c r="T1447" i="1"/>
  <c r="Y1447" i="1" s="1"/>
  <c r="R1447" i="1"/>
  <c r="Q1447" i="1"/>
  <c r="S1447" i="1" s="1"/>
  <c r="J1447" i="1"/>
  <c r="L1447" i="1" s="1"/>
  <c r="N1447" i="1" s="1"/>
  <c r="H1447" i="1"/>
  <c r="G1447" i="1"/>
  <c r="I1447" i="1" s="1"/>
  <c r="AE1517" i="1"/>
  <c r="AB1517" i="1"/>
  <c r="T1517" i="1"/>
  <c r="Y1517" i="1" s="1"/>
  <c r="R1517" i="1"/>
  <c r="Q1517" i="1"/>
  <c r="S1517" i="1" s="1"/>
  <c r="J1517" i="1"/>
  <c r="M1517" i="1" s="1"/>
  <c r="H1517" i="1"/>
  <c r="G1517" i="1"/>
  <c r="I1517" i="1" s="1"/>
  <c r="AE384" i="1"/>
  <c r="AB384" i="1"/>
  <c r="T384" i="1"/>
  <c r="Y384" i="1" s="1"/>
  <c r="R384" i="1"/>
  <c r="Q384" i="1"/>
  <c r="S384" i="1" s="1"/>
  <c r="J384" i="1"/>
  <c r="Z384" i="1" s="1"/>
  <c r="H384" i="1"/>
  <c r="G384" i="1"/>
  <c r="I384" i="1" s="1"/>
  <c r="AE1418" i="1"/>
  <c r="AB1418" i="1"/>
  <c r="T1418" i="1"/>
  <c r="Y1418" i="1" s="1"/>
  <c r="R1418" i="1"/>
  <c r="Q1418" i="1"/>
  <c r="S1418" i="1" s="1"/>
  <c r="J1418" i="1"/>
  <c r="Z1418" i="1" s="1"/>
  <c r="H1418" i="1"/>
  <c r="G1418" i="1"/>
  <c r="I1418" i="1" s="1"/>
  <c r="AE3525" i="1"/>
  <c r="AB3525" i="1"/>
  <c r="T3525" i="1"/>
  <c r="Y3525" i="1" s="1"/>
  <c r="R3525" i="1"/>
  <c r="Q3525" i="1"/>
  <c r="S3525" i="1" s="1"/>
  <c r="J3525" i="1"/>
  <c r="L3525" i="1" s="1"/>
  <c r="N3525" i="1" s="1"/>
  <c r="H3525" i="1"/>
  <c r="G3525" i="1"/>
  <c r="I3525" i="1" s="1"/>
  <c r="AE284" i="1"/>
  <c r="AB284" i="1"/>
  <c r="T284" i="1"/>
  <c r="Y284" i="1" s="1"/>
  <c r="R284" i="1"/>
  <c r="Q284" i="1"/>
  <c r="S284" i="1" s="1"/>
  <c r="J284" i="1"/>
  <c r="M284" i="1" s="1"/>
  <c r="H284" i="1"/>
  <c r="G284" i="1"/>
  <c r="I284" i="1" s="1"/>
  <c r="AE2415" i="1"/>
  <c r="AB2415" i="1"/>
  <c r="T2415" i="1"/>
  <c r="R2415" i="1"/>
  <c r="Q2415" i="1"/>
  <c r="S2415" i="1" s="1"/>
  <c r="J2415" i="1"/>
  <c r="Z2415" i="1" s="1"/>
  <c r="H2415" i="1"/>
  <c r="G2415" i="1"/>
  <c r="I2415" i="1" s="1"/>
  <c r="AE1069" i="1"/>
  <c r="AB1069" i="1"/>
  <c r="T1069" i="1"/>
  <c r="Y1069" i="1" s="1"/>
  <c r="R1069" i="1"/>
  <c r="Q1069" i="1"/>
  <c r="S1069" i="1" s="1"/>
  <c r="J1069" i="1"/>
  <c r="Z1069" i="1" s="1"/>
  <c r="H1069" i="1"/>
  <c r="G1069" i="1"/>
  <c r="I1069" i="1" s="1"/>
  <c r="AE4089" i="1"/>
  <c r="AB4089" i="1"/>
  <c r="T4089" i="1"/>
  <c r="Y4089" i="1" s="1"/>
  <c r="R4089" i="1"/>
  <c r="Q4089" i="1"/>
  <c r="S4089" i="1" s="1"/>
  <c r="M4089" i="1"/>
  <c r="J4089" i="1"/>
  <c r="L4089" i="1" s="1"/>
  <c r="N4089" i="1" s="1"/>
  <c r="H4089" i="1"/>
  <c r="G4089" i="1"/>
  <c r="I4089" i="1" s="1"/>
  <c r="AE2414" i="1"/>
  <c r="AB2414" i="1"/>
  <c r="V2414" i="1"/>
  <c r="X2414" i="1" s="1"/>
  <c r="T2414" i="1"/>
  <c r="Y2414" i="1" s="1"/>
  <c r="R2414" i="1"/>
  <c r="Q2414" i="1"/>
  <c r="S2414" i="1" s="1"/>
  <c r="J2414" i="1"/>
  <c r="M2414" i="1" s="1"/>
  <c r="H2414" i="1"/>
  <c r="G2414" i="1"/>
  <c r="I2414" i="1" s="1"/>
  <c r="AE742" i="1"/>
  <c r="AB742" i="1"/>
  <c r="T742" i="1"/>
  <c r="Y742" i="1" s="1"/>
  <c r="R742" i="1"/>
  <c r="Q742" i="1"/>
  <c r="S742" i="1" s="1"/>
  <c r="J742" i="1"/>
  <c r="Z742" i="1" s="1"/>
  <c r="H742" i="1"/>
  <c r="G742" i="1"/>
  <c r="I742" i="1" s="1"/>
  <c r="AE51" i="1"/>
  <c r="AB51" i="1"/>
  <c r="T51" i="1"/>
  <c r="Y51" i="1" s="1"/>
  <c r="R51" i="1"/>
  <c r="Q51" i="1"/>
  <c r="S51" i="1" s="1"/>
  <c r="J51" i="1"/>
  <c r="Z51" i="1" s="1"/>
  <c r="H51" i="1"/>
  <c r="G51" i="1"/>
  <c r="I51" i="1" s="1"/>
  <c r="AE2241" i="1"/>
  <c r="AB2241" i="1"/>
  <c r="T2241" i="1"/>
  <c r="Y2241" i="1" s="1"/>
  <c r="R2241" i="1"/>
  <c r="Q2241" i="1"/>
  <c r="S2241" i="1" s="1"/>
  <c r="J2241" i="1"/>
  <c r="L2241" i="1" s="1"/>
  <c r="N2241" i="1" s="1"/>
  <c r="H2241" i="1"/>
  <c r="G2241" i="1"/>
  <c r="I2241" i="1" s="1"/>
  <c r="AE2477" i="1"/>
  <c r="AB2477" i="1"/>
  <c r="T2477" i="1"/>
  <c r="V2477" i="1" s="1"/>
  <c r="X2477" i="1" s="1"/>
  <c r="R2477" i="1"/>
  <c r="Q2477" i="1"/>
  <c r="S2477" i="1" s="1"/>
  <c r="J2477" i="1"/>
  <c r="Z2477" i="1" s="1"/>
  <c r="H2477" i="1"/>
  <c r="G2477" i="1"/>
  <c r="I2477" i="1" s="1"/>
  <c r="AE1577" i="1"/>
  <c r="AB1577" i="1"/>
  <c r="T1577" i="1"/>
  <c r="Y1577" i="1" s="1"/>
  <c r="R1577" i="1"/>
  <c r="Q1577" i="1"/>
  <c r="S1577" i="1" s="1"/>
  <c r="J1577" i="1"/>
  <c r="L1577" i="1" s="1"/>
  <c r="N1577" i="1" s="1"/>
  <c r="H1577" i="1"/>
  <c r="G1577" i="1"/>
  <c r="I1577" i="1" s="1"/>
  <c r="AE3271" i="1"/>
  <c r="AB3271" i="1"/>
  <c r="T3271" i="1"/>
  <c r="V3271" i="1" s="1"/>
  <c r="X3271" i="1" s="1"/>
  <c r="R3271" i="1"/>
  <c r="Q3271" i="1"/>
  <c r="S3271" i="1" s="1"/>
  <c r="J3271" i="1"/>
  <c r="M3271" i="1" s="1"/>
  <c r="H3271" i="1"/>
  <c r="G3271" i="1"/>
  <c r="I3271" i="1" s="1"/>
  <c r="AE3627" i="1"/>
  <c r="AB3627" i="1"/>
  <c r="T3627" i="1"/>
  <c r="V3627" i="1" s="1"/>
  <c r="X3627" i="1" s="1"/>
  <c r="R3627" i="1"/>
  <c r="Q3627" i="1"/>
  <c r="S3627" i="1" s="1"/>
  <c r="J3627" i="1"/>
  <c r="M3627" i="1" s="1"/>
  <c r="H3627" i="1"/>
  <c r="G3627" i="1"/>
  <c r="I3627" i="1" s="1"/>
  <c r="AE1121" i="1"/>
  <c r="AB1121" i="1"/>
  <c r="T1121" i="1"/>
  <c r="V1121" i="1" s="1"/>
  <c r="X1121" i="1" s="1"/>
  <c r="R1121" i="1"/>
  <c r="Q1121" i="1"/>
  <c r="S1121" i="1" s="1"/>
  <c r="J1121" i="1"/>
  <c r="M1121" i="1" s="1"/>
  <c r="H1121" i="1"/>
  <c r="G1121" i="1"/>
  <c r="I1121" i="1" s="1"/>
  <c r="AE2507" i="1"/>
  <c r="AB2507" i="1"/>
  <c r="T2507" i="1"/>
  <c r="V2507" i="1" s="1"/>
  <c r="X2507" i="1" s="1"/>
  <c r="R2507" i="1"/>
  <c r="Q2507" i="1"/>
  <c r="S2507" i="1" s="1"/>
  <c r="J2507" i="1"/>
  <c r="Z2507" i="1" s="1"/>
  <c r="H2507" i="1"/>
  <c r="G2507" i="1"/>
  <c r="I2507" i="1" s="1"/>
  <c r="AE3008" i="1"/>
  <c r="AB3008" i="1"/>
  <c r="T3008" i="1"/>
  <c r="V3008" i="1" s="1"/>
  <c r="X3008" i="1" s="1"/>
  <c r="R3008" i="1"/>
  <c r="Q3008" i="1"/>
  <c r="S3008" i="1" s="1"/>
  <c r="J3008" i="1"/>
  <c r="M3008" i="1" s="1"/>
  <c r="H3008" i="1"/>
  <c r="G3008" i="1"/>
  <c r="I3008" i="1" s="1"/>
  <c r="AE2620" i="1"/>
  <c r="AB2620" i="1"/>
  <c r="T2620" i="1"/>
  <c r="V2620" i="1" s="1"/>
  <c r="X2620" i="1" s="1"/>
  <c r="S2620" i="1"/>
  <c r="R2620" i="1"/>
  <c r="Q2620" i="1"/>
  <c r="J2620" i="1"/>
  <c r="M2620" i="1" s="1"/>
  <c r="H2620" i="1"/>
  <c r="G2620" i="1"/>
  <c r="I2620" i="1" s="1"/>
  <c r="AE2265" i="1"/>
  <c r="AB2265" i="1"/>
  <c r="T2265" i="1"/>
  <c r="V2265" i="1" s="1"/>
  <c r="X2265" i="1" s="1"/>
  <c r="R2265" i="1"/>
  <c r="Q2265" i="1"/>
  <c r="S2265" i="1" s="1"/>
  <c r="J2265" i="1"/>
  <c r="M2265" i="1" s="1"/>
  <c r="H2265" i="1"/>
  <c r="G2265" i="1"/>
  <c r="I2265" i="1" s="1"/>
  <c r="AE412" i="1"/>
  <c r="AB412" i="1"/>
  <c r="T412" i="1"/>
  <c r="V412" i="1" s="1"/>
  <c r="X412" i="1" s="1"/>
  <c r="R412" i="1"/>
  <c r="Q412" i="1"/>
  <c r="S412" i="1" s="1"/>
  <c r="J412" i="1"/>
  <c r="Z412" i="1" s="1"/>
  <c r="H412" i="1"/>
  <c r="G412" i="1"/>
  <c r="I412" i="1" s="1"/>
  <c r="AE2259" i="1"/>
  <c r="AB2259" i="1"/>
  <c r="T2259" i="1"/>
  <c r="V2259" i="1" s="1"/>
  <c r="X2259" i="1" s="1"/>
  <c r="R2259" i="1"/>
  <c r="Q2259" i="1"/>
  <c r="S2259" i="1" s="1"/>
  <c r="J2259" i="1"/>
  <c r="Z2259" i="1" s="1"/>
  <c r="H2259" i="1"/>
  <c r="G2259" i="1"/>
  <c r="I2259" i="1" s="1"/>
  <c r="AE1477" i="1"/>
  <c r="AB1477" i="1"/>
  <c r="T1477" i="1"/>
  <c r="V1477" i="1" s="1"/>
  <c r="X1477" i="1" s="1"/>
  <c r="R1477" i="1"/>
  <c r="Q1477" i="1"/>
  <c r="S1477" i="1" s="1"/>
  <c r="J1477" i="1"/>
  <c r="M1477" i="1" s="1"/>
  <c r="H1477" i="1"/>
  <c r="G1477" i="1"/>
  <c r="I1477" i="1" s="1"/>
  <c r="AE2413" i="1"/>
  <c r="AB2413" i="1"/>
  <c r="T2413" i="1"/>
  <c r="V2413" i="1" s="1"/>
  <c r="X2413" i="1" s="1"/>
  <c r="R2413" i="1"/>
  <c r="Q2413" i="1"/>
  <c r="S2413" i="1" s="1"/>
  <c r="J2413" i="1"/>
  <c r="M2413" i="1" s="1"/>
  <c r="H2413" i="1"/>
  <c r="G2413" i="1"/>
  <c r="I2413" i="1" s="1"/>
  <c r="AE2007" i="1"/>
  <c r="AB2007" i="1"/>
  <c r="T2007" i="1"/>
  <c r="V2007" i="1" s="1"/>
  <c r="X2007" i="1" s="1"/>
  <c r="R2007" i="1"/>
  <c r="Q2007" i="1"/>
  <c r="S2007" i="1" s="1"/>
  <c r="J2007" i="1"/>
  <c r="Z2007" i="1" s="1"/>
  <c r="H2007" i="1"/>
  <c r="G2007" i="1"/>
  <c r="I2007" i="1" s="1"/>
  <c r="AE1068" i="1"/>
  <c r="AB1068" i="1"/>
  <c r="T1068" i="1"/>
  <c r="V1068" i="1" s="1"/>
  <c r="X1068" i="1" s="1"/>
  <c r="R1068" i="1"/>
  <c r="Q1068" i="1"/>
  <c r="S1068" i="1" s="1"/>
  <c r="J1068" i="1"/>
  <c r="Z1068" i="1" s="1"/>
  <c r="H1068" i="1"/>
  <c r="G1068" i="1"/>
  <c r="I1068" i="1" s="1"/>
  <c r="AE2690" i="1"/>
  <c r="AB2690" i="1"/>
  <c r="T2690" i="1"/>
  <c r="V2690" i="1" s="1"/>
  <c r="X2690" i="1" s="1"/>
  <c r="R2690" i="1"/>
  <c r="Q2690" i="1"/>
  <c r="S2690" i="1" s="1"/>
  <c r="J2690" i="1"/>
  <c r="M2690" i="1" s="1"/>
  <c r="H2690" i="1"/>
  <c r="G2690" i="1"/>
  <c r="I2690" i="1" s="1"/>
  <c r="AE2619" i="1"/>
  <c r="AB2619" i="1"/>
  <c r="T2619" i="1"/>
  <c r="V2619" i="1" s="1"/>
  <c r="X2619" i="1" s="1"/>
  <c r="R2619" i="1"/>
  <c r="Q2619" i="1"/>
  <c r="S2619" i="1" s="1"/>
  <c r="J2619" i="1"/>
  <c r="M2619" i="1" s="1"/>
  <c r="H2619" i="1"/>
  <c r="G2619" i="1"/>
  <c r="I2619" i="1" s="1"/>
  <c r="AE2018" i="1"/>
  <c r="AB2018" i="1"/>
  <c r="T2018" i="1"/>
  <c r="V2018" i="1" s="1"/>
  <c r="X2018" i="1" s="1"/>
  <c r="R2018" i="1"/>
  <c r="Q2018" i="1"/>
  <c r="S2018" i="1" s="1"/>
  <c r="J2018" i="1"/>
  <c r="Z2018" i="1" s="1"/>
  <c r="H2018" i="1"/>
  <c r="G2018" i="1"/>
  <c r="I2018" i="1" s="1"/>
  <c r="AE4209" i="1"/>
  <c r="AB4209" i="1"/>
  <c r="T4209" i="1"/>
  <c r="V4209" i="1" s="1"/>
  <c r="X4209" i="1" s="1"/>
  <c r="R4209" i="1"/>
  <c r="Q4209" i="1"/>
  <c r="S4209" i="1" s="1"/>
  <c r="J4209" i="1"/>
  <c r="H4209" i="1"/>
  <c r="G4209" i="1"/>
  <c r="I4209" i="1" s="1"/>
  <c r="AE4124" i="1"/>
  <c r="AB4124" i="1"/>
  <c r="T4124" i="1"/>
  <c r="V4124" i="1" s="1"/>
  <c r="X4124" i="1" s="1"/>
  <c r="R4124" i="1"/>
  <c r="Q4124" i="1"/>
  <c r="S4124" i="1" s="1"/>
  <c r="J4124" i="1"/>
  <c r="M4124" i="1" s="1"/>
  <c r="H4124" i="1"/>
  <c r="G4124" i="1"/>
  <c r="I4124" i="1" s="1"/>
  <c r="AE3986" i="1"/>
  <c r="AB3986" i="1"/>
  <c r="T3986" i="1"/>
  <c r="R3986" i="1"/>
  <c r="Q3986" i="1"/>
  <c r="S3986" i="1" s="1"/>
  <c r="J3986" i="1"/>
  <c r="M3986" i="1" s="1"/>
  <c r="H3986" i="1"/>
  <c r="G3986" i="1"/>
  <c r="I3986" i="1" s="1"/>
  <c r="AE4006" i="1"/>
  <c r="AB4006" i="1"/>
  <c r="T4006" i="1"/>
  <c r="V4006" i="1" s="1"/>
  <c r="X4006" i="1" s="1"/>
  <c r="R4006" i="1"/>
  <c r="Q4006" i="1"/>
  <c r="S4006" i="1" s="1"/>
  <c r="J4006" i="1"/>
  <c r="Z4006" i="1" s="1"/>
  <c r="H4006" i="1"/>
  <c r="G4006" i="1"/>
  <c r="I4006" i="1" s="1"/>
  <c r="AE981" i="1"/>
  <c r="AB981" i="1"/>
  <c r="T981" i="1"/>
  <c r="R981" i="1"/>
  <c r="Q981" i="1"/>
  <c r="S981" i="1" s="1"/>
  <c r="J981" i="1"/>
  <c r="Z981" i="1" s="1"/>
  <c r="H981" i="1"/>
  <c r="G981" i="1"/>
  <c r="I981" i="1" s="1"/>
  <c r="AE2873" i="1"/>
  <c r="AB2873" i="1"/>
  <c r="T2873" i="1"/>
  <c r="V2873" i="1" s="1"/>
  <c r="X2873" i="1" s="1"/>
  <c r="R2873" i="1"/>
  <c r="Q2873" i="1"/>
  <c r="S2873" i="1" s="1"/>
  <c r="J2873" i="1"/>
  <c r="M2873" i="1" s="1"/>
  <c r="H2873" i="1"/>
  <c r="G2873" i="1"/>
  <c r="I2873" i="1" s="1"/>
  <c r="AE3731" i="1"/>
  <c r="AB3731" i="1"/>
  <c r="T3731" i="1"/>
  <c r="Y3731" i="1" s="1"/>
  <c r="R3731" i="1"/>
  <c r="Q3731" i="1"/>
  <c r="S3731" i="1" s="1"/>
  <c r="J3731" i="1"/>
  <c r="Z3731" i="1" s="1"/>
  <c r="H3731" i="1"/>
  <c r="G3731" i="1"/>
  <c r="I3731" i="1" s="1"/>
  <c r="AE3228" i="1"/>
  <c r="AB3228" i="1"/>
  <c r="T3228" i="1"/>
  <c r="V3228" i="1" s="1"/>
  <c r="X3228" i="1" s="1"/>
  <c r="R3228" i="1"/>
  <c r="Q3228" i="1"/>
  <c r="S3228" i="1" s="1"/>
  <c r="J3228" i="1"/>
  <c r="Z3228" i="1" s="1"/>
  <c r="H3228" i="1"/>
  <c r="G3228" i="1"/>
  <c r="I3228" i="1" s="1"/>
  <c r="AE1446" i="1"/>
  <c r="AB1446" i="1"/>
  <c r="T1446" i="1"/>
  <c r="Y1446" i="1" s="1"/>
  <c r="R1446" i="1"/>
  <c r="Q1446" i="1"/>
  <c r="S1446" i="1" s="1"/>
  <c r="J1446" i="1"/>
  <c r="L1446" i="1" s="1"/>
  <c r="N1446" i="1" s="1"/>
  <c r="H1446" i="1"/>
  <c r="G1446" i="1"/>
  <c r="I1446" i="1" s="1"/>
  <c r="AE1427" i="1"/>
  <c r="AB1427" i="1"/>
  <c r="T1427" i="1"/>
  <c r="Y1427" i="1" s="1"/>
  <c r="R1427" i="1"/>
  <c r="Q1427" i="1"/>
  <c r="S1427" i="1" s="1"/>
  <c r="J1427" i="1"/>
  <c r="M1427" i="1" s="1"/>
  <c r="H1427" i="1"/>
  <c r="G1427" i="1"/>
  <c r="I1427" i="1" s="1"/>
  <c r="AE2264" i="1"/>
  <c r="AB2264" i="1"/>
  <c r="T2264" i="1"/>
  <c r="R2264" i="1"/>
  <c r="Q2264" i="1"/>
  <c r="S2264" i="1" s="1"/>
  <c r="J2264" i="1"/>
  <c r="Z2264" i="1" s="1"/>
  <c r="H2264" i="1"/>
  <c r="G2264" i="1"/>
  <c r="I2264" i="1" s="1"/>
  <c r="AE479" i="1"/>
  <c r="AB479" i="1"/>
  <c r="T479" i="1"/>
  <c r="Y479" i="1" s="1"/>
  <c r="R479" i="1"/>
  <c r="Q479" i="1"/>
  <c r="S479" i="1" s="1"/>
  <c r="J479" i="1"/>
  <c r="Z479" i="1" s="1"/>
  <c r="H479" i="1"/>
  <c r="G479" i="1"/>
  <c r="I479" i="1" s="1"/>
  <c r="AE3567" i="1"/>
  <c r="AB3567" i="1"/>
  <c r="T3567" i="1"/>
  <c r="Y3567" i="1" s="1"/>
  <c r="R3567" i="1"/>
  <c r="Q3567" i="1"/>
  <c r="S3567" i="1" s="1"/>
  <c r="J3567" i="1"/>
  <c r="L3567" i="1" s="1"/>
  <c r="N3567" i="1" s="1"/>
  <c r="H3567" i="1"/>
  <c r="G3567" i="1"/>
  <c r="I3567" i="1" s="1"/>
  <c r="AE3524" i="1"/>
  <c r="AB3524" i="1"/>
  <c r="T3524" i="1"/>
  <c r="Y3524" i="1" s="1"/>
  <c r="R3524" i="1"/>
  <c r="Q3524" i="1"/>
  <c r="S3524" i="1" s="1"/>
  <c r="J3524" i="1"/>
  <c r="M3524" i="1" s="1"/>
  <c r="H3524" i="1"/>
  <c r="G3524" i="1"/>
  <c r="I3524" i="1" s="1"/>
  <c r="AE246" i="1"/>
  <c r="AB246" i="1"/>
  <c r="W246" i="1"/>
  <c r="T246" i="1"/>
  <c r="Y246" i="1" s="1"/>
  <c r="R246" i="1"/>
  <c r="Q246" i="1"/>
  <c r="S246" i="1" s="1"/>
  <c r="J246" i="1"/>
  <c r="Z246" i="1" s="1"/>
  <c r="H246" i="1"/>
  <c r="G246" i="1"/>
  <c r="I246" i="1" s="1"/>
  <c r="AE2412" i="1"/>
  <c r="AB2412" i="1"/>
  <c r="T2412" i="1"/>
  <c r="Y2412" i="1" s="1"/>
  <c r="R2412" i="1"/>
  <c r="Q2412" i="1"/>
  <c r="S2412" i="1" s="1"/>
  <c r="J2412" i="1"/>
  <c r="Z2412" i="1" s="1"/>
  <c r="H2412" i="1"/>
  <c r="G2412" i="1"/>
  <c r="I2412" i="1" s="1"/>
  <c r="AE1067" i="1"/>
  <c r="AB1067" i="1"/>
  <c r="T1067" i="1"/>
  <c r="Y1067" i="1" s="1"/>
  <c r="R1067" i="1"/>
  <c r="Q1067" i="1"/>
  <c r="S1067" i="1" s="1"/>
  <c r="J1067" i="1"/>
  <c r="L1067" i="1" s="1"/>
  <c r="N1067" i="1" s="1"/>
  <c r="H1067" i="1"/>
  <c r="G1067" i="1"/>
  <c r="I1067" i="1" s="1"/>
  <c r="AE50" i="1"/>
  <c r="AB50" i="1"/>
  <c r="T50" i="1"/>
  <c r="Y50" i="1" s="1"/>
  <c r="R50" i="1"/>
  <c r="Q50" i="1"/>
  <c r="S50" i="1" s="1"/>
  <c r="J50" i="1"/>
  <c r="M50" i="1" s="1"/>
  <c r="H50" i="1"/>
  <c r="G50" i="1"/>
  <c r="I50" i="1" s="1"/>
  <c r="AE4088" i="1"/>
  <c r="AB4088" i="1"/>
  <c r="T4088" i="1"/>
  <c r="Y4088" i="1" s="1"/>
  <c r="R4088" i="1"/>
  <c r="Q4088" i="1"/>
  <c r="S4088" i="1" s="1"/>
  <c r="M4088" i="1"/>
  <c r="J4088" i="1"/>
  <c r="Z4088" i="1" s="1"/>
  <c r="H4088" i="1"/>
  <c r="G4088" i="1"/>
  <c r="I4088" i="1" s="1"/>
  <c r="AE2476" i="1"/>
  <c r="AB2476" i="1"/>
  <c r="T2476" i="1"/>
  <c r="Y2476" i="1" s="1"/>
  <c r="R2476" i="1"/>
  <c r="Q2476" i="1"/>
  <c r="S2476" i="1" s="1"/>
  <c r="J2476" i="1"/>
  <c r="Z2476" i="1" s="1"/>
  <c r="H2476" i="1"/>
  <c r="G2476" i="1"/>
  <c r="I2476" i="1" s="1"/>
  <c r="AE1576" i="1"/>
  <c r="AB1576" i="1"/>
  <c r="T1576" i="1"/>
  <c r="Y1576" i="1" s="1"/>
  <c r="R1576" i="1"/>
  <c r="Q1576" i="1"/>
  <c r="S1576" i="1" s="1"/>
  <c r="J1576" i="1"/>
  <c r="L1576" i="1" s="1"/>
  <c r="N1576" i="1" s="1"/>
  <c r="H1576" i="1"/>
  <c r="G1576" i="1"/>
  <c r="I1576" i="1" s="1"/>
  <c r="AE3626" i="1"/>
  <c r="AB3626" i="1"/>
  <c r="T3626" i="1"/>
  <c r="Y3626" i="1" s="1"/>
  <c r="R3626" i="1"/>
  <c r="Q3626" i="1"/>
  <c r="S3626" i="1" s="1"/>
  <c r="J3626" i="1"/>
  <c r="M3626" i="1" s="1"/>
  <c r="H3626" i="1"/>
  <c r="G3626" i="1"/>
  <c r="I3626" i="1" s="1"/>
  <c r="AE3730" i="1"/>
  <c r="AB3730" i="1"/>
  <c r="T3730" i="1"/>
  <c r="Y3730" i="1" s="1"/>
  <c r="R3730" i="1"/>
  <c r="Q3730" i="1"/>
  <c r="S3730" i="1" s="1"/>
  <c r="M3730" i="1"/>
  <c r="J3730" i="1"/>
  <c r="Z3730" i="1" s="1"/>
  <c r="H3730" i="1"/>
  <c r="G3730" i="1"/>
  <c r="I3730" i="1" s="1"/>
  <c r="AE2618" i="1"/>
  <c r="AB2618" i="1"/>
  <c r="T2618" i="1"/>
  <c r="Y2618" i="1" s="1"/>
  <c r="R2618" i="1"/>
  <c r="Q2618" i="1"/>
  <c r="S2618" i="1" s="1"/>
  <c r="J2618" i="1"/>
  <c r="Z2618" i="1" s="1"/>
  <c r="H2618" i="1"/>
  <c r="G2618" i="1"/>
  <c r="I2618" i="1" s="1"/>
  <c r="AE1337" i="1"/>
  <c r="AB1337" i="1"/>
  <c r="T1337" i="1"/>
  <c r="Y1337" i="1" s="1"/>
  <c r="R1337" i="1"/>
  <c r="Q1337" i="1"/>
  <c r="S1337" i="1" s="1"/>
  <c r="J1337" i="1"/>
  <c r="L1337" i="1" s="1"/>
  <c r="N1337" i="1" s="1"/>
  <c r="H1337" i="1"/>
  <c r="G1337" i="1"/>
  <c r="I1337" i="1" s="1"/>
  <c r="AE1971" i="1"/>
  <c r="AB1971" i="1"/>
  <c r="T1971" i="1"/>
  <c r="Y1971" i="1" s="1"/>
  <c r="R1971" i="1"/>
  <c r="Q1971" i="1"/>
  <c r="S1971" i="1" s="1"/>
  <c r="J1971" i="1"/>
  <c r="M1971" i="1" s="1"/>
  <c r="H1971" i="1"/>
  <c r="G1971" i="1"/>
  <c r="I1971" i="1" s="1"/>
  <c r="AE3536" i="1"/>
  <c r="AB3536" i="1"/>
  <c r="T3536" i="1"/>
  <c r="Y3536" i="1" s="1"/>
  <c r="R3536" i="1"/>
  <c r="Q3536" i="1"/>
  <c r="S3536" i="1" s="1"/>
  <c r="J3536" i="1"/>
  <c r="Z3536" i="1" s="1"/>
  <c r="H3536" i="1"/>
  <c r="G3536" i="1"/>
  <c r="I3536" i="1" s="1"/>
  <c r="AE3500" i="1"/>
  <c r="AB3500" i="1"/>
  <c r="T3500" i="1"/>
  <c r="Y3500" i="1" s="1"/>
  <c r="R3500" i="1"/>
  <c r="Q3500" i="1"/>
  <c r="S3500" i="1" s="1"/>
  <c r="J3500" i="1"/>
  <c r="Z3500" i="1" s="1"/>
  <c r="H3500" i="1"/>
  <c r="G3500" i="1"/>
  <c r="I3500" i="1" s="1"/>
  <c r="AE1877" i="1"/>
  <c r="AB1877" i="1"/>
  <c r="T1877" i="1"/>
  <c r="Y1877" i="1" s="1"/>
  <c r="R1877" i="1"/>
  <c r="Q1877" i="1"/>
  <c r="S1877" i="1" s="1"/>
  <c r="J1877" i="1"/>
  <c r="Z1877" i="1" s="1"/>
  <c r="H1877" i="1"/>
  <c r="G1877" i="1"/>
  <c r="I1877" i="1" s="1"/>
  <c r="AE2609" i="1"/>
  <c r="AB2609" i="1"/>
  <c r="T2609" i="1"/>
  <c r="R2609" i="1"/>
  <c r="Q2609" i="1"/>
  <c r="S2609" i="1" s="1"/>
  <c r="J2609" i="1"/>
  <c r="H2609" i="1"/>
  <c r="G2609" i="1"/>
  <c r="I2609" i="1" s="1"/>
  <c r="AE4130" i="1"/>
  <c r="AB4130" i="1"/>
  <c r="T4130" i="1"/>
  <c r="Y4130" i="1" s="1"/>
  <c r="R4130" i="1"/>
  <c r="Q4130" i="1"/>
  <c r="S4130" i="1" s="1"/>
  <c r="J4130" i="1"/>
  <c r="Z4130" i="1" s="1"/>
  <c r="H4130" i="1"/>
  <c r="G4130" i="1"/>
  <c r="I4130" i="1" s="1"/>
  <c r="AE720" i="1"/>
  <c r="AB720" i="1"/>
  <c r="T720" i="1"/>
  <c r="Y720" i="1" s="1"/>
  <c r="R720" i="1"/>
  <c r="Q720" i="1"/>
  <c r="S720" i="1" s="1"/>
  <c r="J720" i="1"/>
  <c r="Z720" i="1" s="1"/>
  <c r="H720" i="1"/>
  <c r="G720" i="1"/>
  <c r="I720" i="1" s="1"/>
  <c r="AE3869" i="1"/>
  <c r="AB3869" i="1"/>
  <c r="T3869" i="1"/>
  <c r="Y3869" i="1" s="1"/>
  <c r="R3869" i="1"/>
  <c r="Q3869" i="1"/>
  <c r="S3869" i="1" s="1"/>
  <c r="J3869" i="1"/>
  <c r="Z3869" i="1" s="1"/>
  <c r="H3869" i="1"/>
  <c r="G3869" i="1"/>
  <c r="I3869" i="1" s="1"/>
  <c r="AE1896" i="1"/>
  <c r="AB1896" i="1"/>
  <c r="T1896" i="1"/>
  <c r="Y1896" i="1" s="1"/>
  <c r="R1896" i="1"/>
  <c r="Q1896" i="1"/>
  <c r="S1896" i="1" s="1"/>
  <c r="J1896" i="1"/>
  <c r="L1896" i="1" s="1"/>
  <c r="N1896" i="1" s="1"/>
  <c r="H1896" i="1"/>
  <c r="G1896" i="1"/>
  <c r="I1896" i="1" s="1"/>
  <c r="AE2696" i="1"/>
  <c r="AB2696" i="1"/>
  <c r="T2696" i="1"/>
  <c r="Y2696" i="1" s="1"/>
  <c r="R2696" i="1"/>
  <c r="Q2696" i="1"/>
  <c r="S2696" i="1" s="1"/>
  <c r="J2696" i="1"/>
  <c r="Z2696" i="1" s="1"/>
  <c r="H2696" i="1"/>
  <c r="G2696" i="1"/>
  <c r="I2696" i="1" s="1"/>
  <c r="AE4179" i="1"/>
  <c r="AB4179" i="1"/>
  <c r="W4179" i="1"/>
  <c r="T4179" i="1"/>
  <c r="Y4179" i="1" s="1"/>
  <c r="R4179" i="1"/>
  <c r="Q4179" i="1"/>
  <c r="S4179" i="1" s="1"/>
  <c r="L4179" i="1"/>
  <c r="N4179" i="1" s="1"/>
  <c r="J4179" i="1"/>
  <c r="Z4179" i="1" s="1"/>
  <c r="H4179" i="1"/>
  <c r="G4179" i="1"/>
  <c r="I4179" i="1" s="1"/>
  <c r="AE3204" i="1"/>
  <c r="AB3204" i="1"/>
  <c r="T3204" i="1"/>
  <c r="Y3204" i="1" s="1"/>
  <c r="R3204" i="1"/>
  <c r="Q3204" i="1"/>
  <c r="S3204" i="1" s="1"/>
  <c r="J3204" i="1"/>
  <c r="Z3204" i="1" s="1"/>
  <c r="H3204" i="1"/>
  <c r="G3204" i="1"/>
  <c r="I3204" i="1" s="1"/>
  <c r="AE2258" i="1"/>
  <c r="AB2258" i="1"/>
  <c r="T2258" i="1"/>
  <c r="Y2258" i="1" s="1"/>
  <c r="R2258" i="1"/>
  <c r="Q2258" i="1"/>
  <c r="S2258" i="1" s="1"/>
  <c r="J2258" i="1"/>
  <c r="L2258" i="1" s="1"/>
  <c r="N2258" i="1" s="1"/>
  <c r="H2258" i="1"/>
  <c r="G2258" i="1"/>
  <c r="I2258" i="1" s="1"/>
  <c r="AE3587" i="1"/>
  <c r="AB3587" i="1"/>
  <c r="T3587" i="1"/>
  <c r="Y3587" i="1" s="1"/>
  <c r="R3587" i="1"/>
  <c r="Q3587" i="1"/>
  <c r="S3587" i="1" s="1"/>
  <c r="J3587" i="1"/>
  <c r="Z3587" i="1" s="1"/>
  <c r="H3587" i="1"/>
  <c r="G3587" i="1"/>
  <c r="I3587" i="1" s="1"/>
  <c r="AE1430" i="1"/>
  <c r="AB1430" i="1"/>
  <c r="T1430" i="1"/>
  <c r="Y1430" i="1" s="1"/>
  <c r="R1430" i="1"/>
  <c r="Q1430" i="1"/>
  <c r="S1430" i="1" s="1"/>
  <c r="J1430" i="1"/>
  <c r="Z1430" i="1" s="1"/>
  <c r="H1430" i="1"/>
  <c r="G1430" i="1"/>
  <c r="I1430" i="1" s="1"/>
  <c r="AE346" i="1"/>
  <c r="AB346" i="1"/>
  <c r="T346" i="1"/>
  <c r="Y346" i="1" s="1"/>
  <c r="R346" i="1"/>
  <c r="Q346" i="1"/>
  <c r="S346" i="1" s="1"/>
  <c r="J346" i="1"/>
  <c r="H346" i="1"/>
  <c r="G346" i="1"/>
  <c r="I346" i="1" s="1"/>
  <c r="AE883" i="1"/>
  <c r="AB883" i="1"/>
  <c r="T883" i="1"/>
  <c r="Y883" i="1" s="1"/>
  <c r="R883" i="1"/>
  <c r="Q883" i="1"/>
  <c r="S883" i="1" s="1"/>
  <c r="J883" i="1"/>
  <c r="L883" i="1" s="1"/>
  <c r="N883" i="1" s="1"/>
  <c r="H883" i="1"/>
  <c r="G883" i="1"/>
  <c r="I883" i="1" s="1"/>
  <c r="AE3499" i="1"/>
  <c r="AB3499" i="1"/>
  <c r="T3499" i="1"/>
  <c r="Y3499" i="1" s="1"/>
  <c r="R3499" i="1"/>
  <c r="Q3499" i="1"/>
  <c r="S3499" i="1" s="1"/>
  <c r="J3499" i="1"/>
  <c r="Z3499" i="1" s="1"/>
  <c r="H3499" i="1"/>
  <c r="G3499" i="1"/>
  <c r="I3499" i="1" s="1"/>
  <c r="AE3716" i="1"/>
  <c r="AB3716" i="1"/>
  <c r="T3716" i="1"/>
  <c r="Y3716" i="1" s="1"/>
  <c r="R3716" i="1"/>
  <c r="Q3716" i="1"/>
  <c r="S3716" i="1" s="1"/>
  <c r="J3716" i="1"/>
  <c r="H3716" i="1"/>
  <c r="G3716" i="1"/>
  <c r="I3716" i="1" s="1"/>
  <c r="AE2527" i="1"/>
  <c r="AB2527" i="1"/>
  <c r="T2527" i="1"/>
  <c r="Y2527" i="1" s="1"/>
  <c r="R2527" i="1"/>
  <c r="Q2527" i="1"/>
  <c r="S2527" i="1" s="1"/>
  <c r="J2527" i="1"/>
  <c r="Z2527" i="1" s="1"/>
  <c r="H2527" i="1"/>
  <c r="G2527" i="1"/>
  <c r="I2527" i="1" s="1"/>
  <c r="AE3048" i="1"/>
  <c r="AB3048" i="1"/>
  <c r="T3048" i="1"/>
  <c r="Y3048" i="1" s="1"/>
  <c r="R3048" i="1"/>
  <c r="Q3048" i="1"/>
  <c r="S3048" i="1" s="1"/>
  <c r="J3048" i="1"/>
  <c r="L3048" i="1" s="1"/>
  <c r="N3048" i="1" s="1"/>
  <c r="H3048" i="1"/>
  <c r="G3048" i="1"/>
  <c r="I3048" i="1" s="1"/>
  <c r="AE868" i="1"/>
  <c r="AB868" i="1"/>
  <c r="T868" i="1"/>
  <c r="Y868" i="1" s="1"/>
  <c r="R868" i="1"/>
  <c r="Q868" i="1"/>
  <c r="S868" i="1" s="1"/>
  <c r="J868" i="1"/>
  <c r="Z868" i="1" s="1"/>
  <c r="H868" i="1"/>
  <c r="G868" i="1"/>
  <c r="I868" i="1" s="1"/>
  <c r="AE1895" i="1"/>
  <c r="AB1895" i="1"/>
  <c r="T1895" i="1"/>
  <c r="R1895" i="1"/>
  <c r="Q1895" i="1"/>
  <c r="S1895" i="1" s="1"/>
  <c r="J1895" i="1"/>
  <c r="Z1895" i="1" s="1"/>
  <c r="H1895" i="1"/>
  <c r="G1895" i="1"/>
  <c r="I1895" i="1" s="1"/>
  <c r="AE3329" i="1"/>
  <c r="AB3329" i="1"/>
  <c r="T3329" i="1"/>
  <c r="Y3329" i="1" s="1"/>
  <c r="R3329" i="1"/>
  <c r="Q3329" i="1"/>
  <c r="S3329" i="1" s="1"/>
  <c r="J3329" i="1"/>
  <c r="Z3329" i="1" s="1"/>
  <c r="H3329" i="1"/>
  <c r="G3329" i="1"/>
  <c r="I3329" i="1" s="1"/>
  <c r="AE2735" i="1"/>
  <c r="AB2735" i="1"/>
  <c r="T2735" i="1"/>
  <c r="Y2735" i="1" s="1"/>
  <c r="R2735" i="1"/>
  <c r="Q2735" i="1"/>
  <c r="S2735" i="1" s="1"/>
  <c r="J2735" i="1"/>
  <c r="L2735" i="1" s="1"/>
  <c r="N2735" i="1" s="1"/>
  <c r="H2735" i="1"/>
  <c r="G2735" i="1"/>
  <c r="I2735" i="1" s="1"/>
  <c r="AE2734" i="1"/>
  <c r="AB2734" i="1"/>
  <c r="W2734" i="1"/>
  <c r="T2734" i="1"/>
  <c r="Y2734" i="1" s="1"/>
  <c r="R2734" i="1"/>
  <c r="Q2734" i="1"/>
  <c r="S2734" i="1" s="1"/>
  <c r="J2734" i="1"/>
  <c r="Z2734" i="1" s="1"/>
  <c r="H2734" i="1"/>
  <c r="G2734" i="1"/>
  <c r="I2734" i="1" s="1"/>
  <c r="AE1651" i="1"/>
  <c r="AB1651" i="1"/>
  <c r="W1651" i="1"/>
  <c r="T1651" i="1"/>
  <c r="Y1651" i="1" s="1"/>
  <c r="R1651" i="1"/>
  <c r="Q1651" i="1"/>
  <c r="S1651" i="1" s="1"/>
  <c r="J1651" i="1"/>
  <c r="Z1651" i="1" s="1"/>
  <c r="H1651" i="1"/>
  <c r="G1651" i="1"/>
  <c r="I1651" i="1" s="1"/>
  <c r="AE3165" i="1"/>
  <c r="AB3165" i="1"/>
  <c r="T3165" i="1"/>
  <c r="Y3165" i="1" s="1"/>
  <c r="R3165" i="1"/>
  <c r="Q3165" i="1"/>
  <c r="S3165" i="1" s="1"/>
  <c r="J3165" i="1"/>
  <c r="Z3165" i="1" s="1"/>
  <c r="H3165" i="1"/>
  <c r="G3165" i="1"/>
  <c r="I3165" i="1" s="1"/>
  <c r="AE1655" i="1"/>
  <c r="AB1655" i="1"/>
  <c r="T1655" i="1"/>
  <c r="Y1655" i="1" s="1"/>
  <c r="R1655" i="1"/>
  <c r="Q1655" i="1"/>
  <c r="S1655" i="1" s="1"/>
  <c r="J1655" i="1"/>
  <c r="L1655" i="1" s="1"/>
  <c r="N1655" i="1" s="1"/>
  <c r="H1655" i="1"/>
  <c r="G1655" i="1"/>
  <c r="I1655" i="1" s="1"/>
  <c r="AE3586" i="1"/>
  <c r="AB3586" i="1"/>
  <c r="T3586" i="1"/>
  <c r="Y3586" i="1" s="1"/>
  <c r="R3586" i="1"/>
  <c r="Q3586" i="1"/>
  <c r="S3586" i="1" s="1"/>
  <c r="J3586" i="1"/>
  <c r="Z3586" i="1" s="1"/>
  <c r="H3586" i="1"/>
  <c r="G3586" i="1"/>
  <c r="I3586" i="1" s="1"/>
  <c r="AE1531" i="1"/>
  <c r="AB1531" i="1"/>
  <c r="T1531" i="1"/>
  <c r="Y1531" i="1" s="1"/>
  <c r="R1531" i="1"/>
  <c r="Q1531" i="1"/>
  <c r="S1531" i="1" s="1"/>
  <c r="J1531" i="1"/>
  <c r="Z1531" i="1" s="1"/>
  <c r="H1531" i="1"/>
  <c r="G1531" i="1"/>
  <c r="I1531" i="1" s="1"/>
  <c r="AE1417" i="1"/>
  <c r="AB1417" i="1"/>
  <c r="T1417" i="1"/>
  <c r="Y1417" i="1" s="1"/>
  <c r="R1417" i="1"/>
  <c r="Q1417" i="1"/>
  <c r="S1417" i="1" s="1"/>
  <c r="J1417" i="1"/>
  <c r="Z1417" i="1" s="1"/>
  <c r="H1417" i="1"/>
  <c r="G1417" i="1"/>
  <c r="I1417" i="1" s="1"/>
  <c r="AE1691" i="1"/>
  <c r="AB1691" i="1"/>
  <c r="T1691" i="1"/>
  <c r="Y1691" i="1" s="1"/>
  <c r="R1691" i="1"/>
  <c r="Q1691" i="1"/>
  <c r="S1691" i="1" s="1"/>
  <c r="J1691" i="1"/>
  <c r="L1691" i="1" s="1"/>
  <c r="N1691" i="1" s="1"/>
  <c r="H1691" i="1"/>
  <c r="G1691" i="1"/>
  <c r="I1691" i="1" s="1"/>
  <c r="AE1266" i="1"/>
  <c r="AB1266" i="1"/>
  <c r="T1266" i="1"/>
  <c r="Y1266" i="1" s="1"/>
  <c r="R1266" i="1"/>
  <c r="Q1266" i="1"/>
  <c r="S1266" i="1" s="1"/>
  <c r="J1266" i="1"/>
  <c r="Z1266" i="1" s="1"/>
  <c r="H1266" i="1"/>
  <c r="G1266" i="1"/>
  <c r="I1266" i="1" s="1"/>
  <c r="AE9" i="1"/>
  <c r="AB9" i="1"/>
  <c r="T9" i="1"/>
  <c r="Y9" i="1" s="1"/>
  <c r="R9" i="1"/>
  <c r="Q9" i="1"/>
  <c r="S9" i="1" s="1"/>
  <c r="J9" i="1"/>
  <c r="Z9" i="1" s="1"/>
  <c r="H9" i="1"/>
  <c r="G9" i="1"/>
  <c r="I9" i="1" s="1"/>
  <c r="AE746" i="1"/>
  <c r="AB746" i="1"/>
  <c r="T746" i="1"/>
  <c r="Y746" i="1" s="1"/>
  <c r="R746" i="1"/>
  <c r="Q746" i="1"/>
  <c r="S746" i="1" s="1"/>
  <c r="J746" i="1"/>
  <c r="Z746" i="1" s="1"/>
  <c r="H746" i="1"/>
  <c r="G746" i="1"/>
  <c r="I746" i="1" s="1"/>
  <c r="AE725" i="1"/>
  <c r="AB725" i="1"/>
  <c r="T725" i="1"/>
  <c r="Y725" i="1" s="1"/>
  <c r="R725" i="1"/>
  <c r="Q725" i="1"/>
  <c r="S725" i="1" s="1"/>
  <c r="J725" i="1"/>
  <c r="L725" i="1" s="1"/>
  <c r="N725" i="1" s="1"/>
  <c r="H725" i="1"/>
  <c r="G725" i="1"/>
  <c r="I725" i="1" s="1"/>
  <c r="AE2535" i="1"/>
  <c r="AB2535" i="1"/>
  <c r="T2535" i="1"/>
  <c r="Y2535" i="1" s="1"/>
  <c r="R2535" i="1"/>
  <c r="Q2535" i="1"/>
  <c r="S2535" i="1" s="1"/>
  <c r="J2535" i="1"/>
  <c r="Z2535" i="1" s="1"/>
  <c r="H2535" i="1"/>
  <c r="G2535" i="1"/>
  <c r="I2535" i="1" s="1"/>
  <c r="AE4153" i="1"/>
  <c r="AB4153" i="1"/>
  <c r="T4153" i="1"/>
  <c r="R4153" i="1"/>
  <c r="Q4153" i="1"/>
  <c r="S4153" i="1" s="1"/>
  <c r="J4153" i="1"/>
  <c r="Z4153" i="1" s="1"/>
  <c r="H4153" i="1"/>
  <c r="G4153" i="1"/>
  <c r="I4153" i="1" s="1"/>
  <c r="AE2502" i="1"/>
  <c r="AB2502" i="1"/>
  <c r="T2502" i="1"/>
  <c r="Y2502" i="1" s="1"/>
  <c r="R2502" i="1"/>
  <c r="Q2502" i="1"/>
  <c r="S2502" i="1" s="1"/>
  <c r="J2502" i="1"/>
  <c r="Z2502" i="1" s="1"/>
  <c r="H2502" i="1"/>
  <c r="G2502" i="1"/>
  <c r="I2502" i="1" s="1"/>
  <c r="AE2872" i="1"/>
  <c r="AB2872" i="1"/>
  <c r="T2872" i="1"/>
  <c r="Y2872" i="1" s="1"/>
  <c r="R2872" i="1"/>
  <c r="Q2872" i="1"/>
  <c r="S2872" i="1" s="1"/>
  <c r="J2872" i="1"/>
  <c r="L2872" i="1" s="1"/>
  <c r="N2872" i="1" s="1"/>
  <c r="H2872" i="1"/>
  <c r="G2872" i="1"/>
  <c r="I2872" i="1" s="1"/>
  <c r="AE3868" i="1"/>
  <c r="AB3868" i="1"/>
  <c r="T3868" i="1"/>
  <c r="Y3868" i="1" s="1"/>
  <c r="R3868" i="1"/>
  <c r="Q3868" i="1"/>
  <c r="S3868" i="1" s="1"/>
  <c r="J3868" i="1"/>
  <c r="Z3868" i="1" s="1"/>
  <c r="H3868" i="1"/>
  <c r="G3868" i="1"/>
  <c r="I3868" i="1" s="1"/>
  <c r="AE2758" i="1"/>
  <c r="AB2758" i="1"/>
  <c r="T2758" i="1"/>
  <c r="Y2758" i="1" s="1"/>
  <c r="R2758" i="1"/>
  <c r="Q2758" i="1"/>
  <c r="S2758" i="1" s="1"/>
  <c r="J2758" i="1"/>
  <c r="Z2758" i="1" s="1"/>
  <c r="H2758" i="1"/>
  <c r="G2758" i="1"/>
  <c r="I2758" i="1" s="1"/>
  <c r="AE3227" i="1"/>
  <c r="AB3227" i="1"/>
  <c r="T3227" i="1"/>
  <c r="Y3227" i="1" s="1"/>
  <c r="R3227" i="1"/>
  <c r="Q3227" i="1"/>
  <c r="S3227" i="1" s="1"/>
  <c r="J3227" i="1"/>
  <c r="Z3227" i="1" s="1"/>
  <c r="H3227" i="1"/>
  <c r="G3227" i="1"/>
  <c r="I3227" i="1" s="1"/>
  <c r="AE245" i="1"/>
  <c r="AB245" i="1"/>
  <c r="T245" i="1"/>
  <c r="Y245" i="1" s="1"/>
  <c r="R245" i="1"/>
  <c r="Q245" i="1"/>
  <c r="S245" i="1" s="1"/>
  <c r="J245" i="1"/>
  <c r="L245" i="1" s="1"/>
  <c r="N245" i="1" s="1"/>
  <c r="H245" i="1"/>
  <c r="G245" i="1"/>
  <c r="I245" i="1" s="1"/>
  <c r="AE4241" i="1"/>
  <c r="AB4241" i="1"/>
  <c r="T4241" i="1"/>
  <c r="Y4241" i="1" s="1"/>
  <c r="R4241" i="1"/>
  <c r="Q4241" i="1"/>
  <c r="S4241" i="1" s="1"/>
  <c r="J4241" i="1"/>
  <c r="Z4241" i="1" s="1"/>
  <c r="H4241" i="1"/>
  <c r="G4241" i="1"/>
  <c r="I4241" i="1" s="1"/>
  <c r="AE49" i="1"/>
  <c r="AB49" i="1"/>
  <c r="T49" i="1"/>
  <c r="Y49" i="1" s="1"/>
  <c r="R49" i="1"/>
  <c r="Q49" i="1"/>
  <c r="S49" i="1" s="1"/>
  <c r="J49" i="1"/>
  <c r="Z49" i="1" s="1"/>
  <c r="H49" i="1"/>
  <c r="G49" i="1"/>
  <c r="I49" i="1" s="1"/>
  <c r="AE2377" i="1"/>
  <c r="AB2377" i="1"/>
  <c r="T2377" i="1"/>
  <c r="Y2377" i="1" s="1"/>
  <c r="R2377" i="1"/>
  <c r="Q2377" i="1"/>
  <c r="S2377" i="1" s="1"/>
  <c r="J2377" i="1"/>
  <c r="Z2377" i="1" s="1"/>
  <c r="H2377" i="1"/>
  <c r="G2377" i="1"/>
  <c r="I2377" i="1" s="1"/>
  <c r="AE4080" i="1"/>
  <c r="AB4080" i="1"/>
  <c r="T4080" i="1"/>
  <c r="Y4080" i="1" s="1"/>
  <c r="R4080" i="1"/>
  <c r="Q4080" i="1"/>
  <c r="S4080" i="1" s="1"/>
  <c r="J4080" i="1"/>
  <c r="Z4080" i="1" s="1"/>
  <c r="H4080" i="1"/>
  <c r="G4080" i="1"/>
  <c r="I4080" i="1" s="1"/>
  <c r="AE2154" i="1"/>
  <c r="AB2154" i="1"/>
  <c r="T2154" i="1"/>
  <c r="Y2154" i="1" s="1"/>
  <c r="R2154" i="1"/>
  <c r="Q2154" i="1"/>
  <c r="S2154" i="1" s="1"/>
  <c r="J2154" i="1"/>
  <c r="M2154" i="1" s="1"/>
  <c r="H2154" i="1"/>
  <c r="G2154" i="1"/>
  <c r="I2154" i="1" s="1"/>
  <c r="AE3917" i="1"/>
  <c r="AB3917" i="1"/>
  <c r="T3917" i="1"/>
  <c r="Y3917" i="1" s="1"/>
  <c r="R3917" i="1"/>
  <c r="Q3917" i="1"/>
  <c r="S3917" i="1" s="1"/>
  <c r="J3917" i="1"/>
  <c r="M3917" i="1" s="1"/>
  <c r="H3917" i="1"/>
  <c r="G3917" i="1"/>
  <c r="I3917" i="1" s="1"/>
  <c r="AE812" i="1"/>
  <c r="AB812" i="1"/>
  <c r="T812" i="1"/>
  <c r="Y812" i="1" s="1"/>
  <c r="R812" i="1"/>
  <c r="Q812" i="1"/>
  <c r="S812" i="1" s="1"/>
  <c r="J812" i="1"/>
  <c r="Z812" i="1" s="1"/>
  <c r="H812" i="1"/>
  <c r="G812" i="1"/>
  <c r="I812" i="1" s="1"/>
  <c r="AE3804" i="1"/>
  <c r="AB3804" i="1"/>
  <c r="T3804" i="1"/>
  <c r="Y3804" i="1" s="1"/>
  <c r="R3804" i="1"/>
  <c r="Q3804" i="1"/>
  <c r="S3804" i="1" s="1"/>
  <c r="J3804" i="1"/>
  <c r="Z3804" i="1" s="1"/>
  <c r="H3804" i="1"/>
  <c r="G3804" i="1"/>
  <c r="I3804" i="1" s="1"/>
  <c r="AE2062" i="1"/>
  <c r="AB2062" i="1"/>
  <c r="W2062" i="1"/>
  <c r="T2062" i="1"/>
  <c r="Y2062" i="1" s="1"/>
  <c r="R2062" i="1"/>
  <c r="Q2062" i="1"/>
  <c r="S2062" i="1" s="1"/>
  <c r="J2062" i="1"/>
  <c r="M2062" i="1" s="1"/>
  <c r="H2062" i="1"/>
  <c r="G2062" i="1"/>
  <c r="I2062" i="1" s="1"/>
  <c r="AE532" i="1"/>
  <c r="AB532" i="1"/>
  <c r="T532" i="1"/>
  <c r="W532" i="1" s="1"/>
  <c r="R532" i="1"/>
  <c r="Q532" i="1"/>
  <c r="S532" i="1" s="1"/>
  <c r="J532" i="1"/>
  <c r="Z532" i="1" s="1"/>
  <c r="H532" i="1"/>
  <c r="G532" i="1"/>
  <c r="I532" i="1" s="1"/>
  <c r="AE1263" i="1"/>
  <c r="AB1263" i="1"/>
  <c r="T1263" i="1"/>
  <c r="W1263" i="1" s="1"/>
  <c r="R1263" i="1"/>
  <c r="Q1263" i="1"/>
  <c r="S1263" i="1" s="1"/>
  <c r="J1263" i="1"/>
  <c r="Z1263" i="1" s="1"/>
  <c r="H1263" i="1"/>
  <c r="G1263" i="1"/>
  <c r="I1263" i="1" s="1"/>
  <c r="AE1490" i="1"/>
  <c r="AB1490" i="1"/>
  <c r="T1490" i="1"/>
  <c r="W1490" i="1" s="1"/>
  <c r="R1490" i="1"/>
  <c r="Q1490" i="1"/>
  <c r="S1490" i="1" s="1"/>
  <c r="J1490" i="1"/>
  <c r="Z1490" i="1" s="1"/>
  <c r="H1490" i="1"/>
  <c r="G1490" i="1"/>
  <c r="I1490" i="1" s="1"/>
  <c r="AE4075" i="1"/>
  <c r="AB4075" i="1"/>
  <c r="T4075" i="1"/>
  <c r="V4075" i="1" s="1"/>
  <c r="X4075" i="1" s="1"/>
  <c r="R4075" i="1"/>
  <c r="Q4075" i="1"/>
  <c r="S4075" i="1" s="1"/>
  <c r="M4075" i="1"/>
  <c r="J4075" i="1"/>
  <c r="Z4075" i="1" s="1"/>
  <c r="H4075" i="1"/>
  <c r="G4075" i="1"/>
  <c r="I4075" i="1" s="1"/>
  <c r="AE3233" i="1"/>
  <c r="AB3233" i="1"/>
  <c r="T3233" i="1"/>
  <c r="V3233" i="1" s="1"/>
  <c r="X3233" i="1" s="1"/>
  <c r="R3233" i="1"/>
  <c r="Q3233" i="1"/>
  <c r="S3233" i="1" s="1"/>
  <c r="J3233" i="1"/>
  <c r="H3233" i="1"/>
  <c r="G3233" i="1"/>
  <c r="I3233" i="1" s="1"/>
  <c r="AE2506" i="1"/>
  <c r="AB2506" i="1"/>
  <c r="T2506" i="1"/>
  <c r="V2506" i="1" s="1"/>
  <c r="X2506" i="1" s="1"/>
  <c r="R2506" i="1"/>
  <c r="Q2506" i="1"/>
  <c r="S2506" i="1" s="1"/>
  <c r="J2506" i="1"/>
  <c r="M2506" i="1" s="1"/>
  <c r="H2506" i="1"/>
  <c r="G2506" i="1"/>
  <c r="I2506" i="1" s="1"/>
  <c r="AE2851" i="1"/>
  <c r="AB2851" i="1"/>
  <c r="W2851" i="1"/>
  <c r="T2851" i="1"/>
  <c r="V2851" i="1" s="1"/>
  <c r="X2851" i="1" s="1"/>
  <c r="R2851" i="1"/>
  <c r="Q2851" i="1"/>
  <c r="S2851" i="1" s="1"/>
  <c r="J2851" i="1"/>
  <c r="M2851" i="1" s="1"/>
  <c r="H2851" i="1"/>
  <c r="G2851" i="1"/>
  <c r="I2851" i="1" s="1"/>
  <c r="AE3803" i="1"/>
  <c r="AB3803" i="1"/>
  <c r="T3803" i="1"/>
  <c r="V3803" i="1" s="1"/>
  <c r="X3803" i="1" s="1"/>
  <c r="R3803" i="1"/>
  <c r="Q3803" i="1"/>
  <c r="S3803" i="1" s="1"/>
  <c r="M3803" i="1"/>
  <c r="J3803" i="1"/>
  <c r="Z3803" i="1" s="1"/>
  <c r="H3803" i="1"/>
  <c r="G3803" i="1"/>
  <c r="I3803" i="1" s="1"/>
  <c r="AE2122" i="1"/>
  <c r="AB2122" i="1"/>
  <c r="T2122" i="1"/>
  <c r="V2122" i="1" s="1"/>
  <c r="X2122" i="1" s="1"/>
  <c r="R2122" i="1"/>
  <c r="Q2122" i="1"/>
  <c r="S2122" i="1" s="1"/>
  <c r="J2122" i="1"/>
  <c r="Z2122" i="1" s="1"/>
  <c r="H2122" i="1"/>
  <c r="G2122" i="1"/>
  <c r="I2122" i="1" s="1"/>
  <c r="AE472" i="1"/>
  <c r="AB472" i="1"/>
  <c r="T472" i="1"/>
  <c r="V472" i="1" s="1"/>
  <c r="X472" i="1" s="1"/>
  <c r="R472" i="1"/>
  <c r="Q472" i="1"/>
  <c r="S472" i="1" s="1"/>
  <c r="J472" i="1"/>
  <c r="M472" i="1" s="1"/>
  <c r="H472" i="1"/>
  <c r="G472" i="1"/>
  <c r="I472" i="1" s="1"/>
  <c r="AE1989" i="1"/>
  <c r="AB1989" i="1"/>
  <c r="T1989" i="1"/>
  <c r="V1989" i="1" s="1"/>
  <c r="X1989" i="1" s="1"/>
  <c r="R1989" i="1"/>
  <c r="Q1989" i="1"/>
  <c r="S1989" i="1" s="1"/>
  <c r="J1989" i="1"/>
  <c r="M1989" i="1" s="1"/>
  <c r="H1989" i="1"/>
  <c r="G1989" i="1"/>
  <c r="I1989" i="1" s="1"/>
  <c r="AE1489" i="1"/>
  <c r="AB1489" i="1"/>
  <c r="T1489" i="1"/>
  <c r="Y1489" i="1" s="1"/>
  <c r="R1489" i="1"/>
  <c r="Q1489" i="1"/>
  <c r="S1489" i="1" s="1"/>
  <c r="J1489" i="1"/>
  <c r="Z1489" i="1" s="1"/>
  <c r="H1489" i="1"/>
  <c r="G1489" i="1"/>
  <c r="I1489" i="1" s="1"/>
  <c r="AE244" i="1"/>
  <c r="AB244" i="1"/>
  <c r="T244" i="1"/>
  <c r="Y244" i="1" s="1"/>
  <c r="R244" i="1"/>
  <c r="Q244" i="1"/>
  <c r="S244" i="1" s="1"/>
  <c r="J244" i="1"/>
  <c r="Z244" i="1" s="1"/>
  <c r="H244" i="1"/>
  <c r="G244" i="1"/>
  <c r="I244" i="1" s="1"/>
  <c r="AE2000" i="1"/>
  <c r="AB2000" i="1"/>
  <c r="T2000" i="1"/>
  <c r="Y2000" i="1" s="1"/>
  <c r="R2000" i="1"/>
  <c r="Q2000" i="1"/>
  <c r="S2000" i="1" s="1"/>
  <c r="J2000" i="1"/>
  <c r="L2000" i="1" s="1"/>
  <c r="N2000" i="1" s="1"/>
  <c r="H2000" i="1"/>
  <c r="G2000" i="1"/>
  <c r="I2000" i="1" s="1"/>
  <c r="AE1820" i="1"/>
  <c r="AB1820" i="1"/>
  <c r="W1820" i="1"/>
  <c r="T1820" i="1"/>
  <c r="Y1820" i="1" s="1"/>
  <c r="R1820" i="1"/>
  <c r="Q1820" i="1"/>
  <c r="S1820" i="1" s="1"/>
  <c r="J1820" i="1"/>
  <c r="Z1820" i="1" s="1"/>
  <c r="H1820" i="1"/>
  <c r="G1820" i="1"/>
  <c r="I1820" i="1" s="1"/>
  <c r="AE2548" i="1"/>
  <c r="AB2548" i="1"/>
  <c r="T2548" i="1"/>
  <c r="Y2548" i="1" s="1"/>
  <c r="R2548" i="1"/>
  <c r="Q2548" i="1"/>
  <c r="S2548" i="1" s="1"/>
  <c r="J2548" i="1"/>
  <c r="Z2548" i="1" s="1"/>
  <c r="H2548" i="1"/>
  <c r="G2548" i="1"/>
  <c r="I2548" i="1" s="1"/>
  <c r="AE2130" i="1"/>
  <c r="AB2130" i="1"/>
  <c r="T2130" i="1"/>
  <c r="Y2130" i="1" s="1"/>
  <c r="R2130" i="1"/>
  <c r="Q2130" i="1"/>
  <c r="S2130" i="1" s="1"/>
  <c r="J2130" i="1"/>
  <c r="Z2130" i="1" s="1"/>
  <c r="H2130" i="1"/>
  <c r="G2130" i="1"/>
  <c r="I2130" i="1" s="1"/>
  <c r="AE2112" i="1"/>
  <c r="AB2112" i="1"/>
  <c r="T2112" i="1"/>
  <c r="Y2112" i="1" s="1"/>
  <c r="R2112" i="1"/>
  <c r="Q2112" i="1"/>
  <c r="S2112" i="1" s="1"/>
  <c r="J2112" i="1"/>
  <c r="L2112" i="1" s="1"/>
  <c r="N2112" i="1" s="1"/>
  <c r="H2112" i="1"/>
  <c r="G2112" i="1"/>
  <c r="I2112" i="1" s="1"/>
  <c r="AE3282" i="1"/>
  <c r="AB3282" i="1"/>
  <c r="T3282" i="1"/>
  <c r="Y3282" i="1" s="1"/>
  <c r="R3282" i="1"/>
  <c r="Q3282" i="1"/>
  <c r="S3282" i="1" s="1"/>
  <c r="J3282" i="1"/>
  <c r="Z3282" i="1" s="1"/>
  <c r="H3282" i="1"/>
  <c r="G3282" i="1"/>
  <c r="I3282" i="1" s="1"/>
  <c r="AE1082" i="1"/>
  <c r="AB1082" i="1"/>
  <c r="T1082" i="1"/>
  <c r="Y1082" i="1" s="1"/>
  <c r="R1082" i="1"/>
  <c r="Q1082" i="1"/>
  <c r="S1082" i="1" s="1"/>
  <c r="J1082" i="1"/>
  <c r="Z1082" i="1" s="1"/>
  <c r="H1082" i="1"/>
  <c r="G1082" i="1"/>
  <c r="I1082" i="1" s="1"/>
  <c r="AE1211" i="1"/>
  <c r="AB1211" i="1"/>
  <c r="T1211" i="1"/>
  <c r="Y1211" i="1" s="1"/>
  <c r="R1211" i="1"/>
  <c r="Q1211" i="1"/>
  <c r="S1211" i="1" s="1"/>
  <c r="J1211" i="1"/>
  <c r="Z1211" i="1" s="1"/>
  <c r="H1211" i="1"/>
  <c r="G1211" i="1"/>
  <c r="I1211" i="1" s="1"/>
  <c r="AE3962" i="1"/>
  <c r="AB3962" i="1"/>
  <c r="T3962" i="1"/>
  <c r="Y3962" i="1" s="1"/>
  <c r="R3962" i="1"/>
  <c r="Q3962" i="1"/>
  <c r="S3962" i="1" s="1"/>
  <c r="J3962" i="1"/>
  <c r="L3962" i="1" s="1"/>
  <c r="N3962" i="1" s="1"/>
  <c r="H3962" i="1"/>
  <c r="G3962" i="1"/>
  <c r="I3962" i="1" s="1"/>
  <c r="AE2571" i="1"/>
  <c r="AB2571" i="1"/>
  <c r="T2571" i="1"/>
  <c r="Y2571" i="1" s="1"/>
  <c r="R2571" i="1"/>
  <c r="Q2571" i="1"/>
  <c r="S2571" i="1" s="1"/>
  <c r="J2571" i="1"/>
  <c r="Z2571" i="1" s="1"/>
  <c r="H2571" i="1"/>
  <c r="G2571" i="1"/>
  <c r="I2571" i="1" s="1"/>
  <c r="AE3443" i="1"/>
  <c r="AB3443" i="1"/>
  <c r="T3443" i="1"/>
  <c r="Y3443" i="1" s="1"/>
  <c r="R3443" i="1"/>
  <c r="Q3443" i="1"/>
  <c r="S3443" i="1" s="1"/>
  <c r="J3443" i="1"/>
  <c r="Z3443" i="1" s="1"/>
  <c r="H3443" i="1"/>
  <c r="G3443" i="1"/>
  <c r="I3443" i="1" s="1"/>
  <c r="AE1294" i="1"/>
  <c r="AB1294" i="1"/>
  <c r="T1294" i="1"/>
  <c r="Y1294" i="1" s="1"/>
  <c r="S1294" i="1"/>
  <c r="R1294" i="1"/>
  <c r="Q1294" i="1"/>
  <c r="J1294" i="1"/>
  <c r="Z1294" i="1" s="1"/>
  <c r="H1294" i="1"/>
  <c r="G1294" i="1"/>
  <c r="I1294" i="1" s="1"/>
  <c r="AE531" i="1"/>
  <c r="AB531" i="1"/>
  <c r="T531" i="1"/>
  <c r="Y531" i="1" s="1"/>
  <c r="R531" i="1"/>
  <c r="Q531" i="1"/>
  <c r="S531" i="1" s="1"/>
  <c r="J531" i="1"/>
  <c r="L531" i="1" s="1"/>
  <c r="N531" i="1" s="1"/>
  <c r="H531" i="1"/>
  <c r="G531" i="1"/>
  <c r="I531" i="1" s="1"/>
  <c r="AE1903" i="1"/>
  <c r="AB1903" i="1"/>
  <c r="T1903" i="1"/>
  <c r="Y1903" i="1" s="1"/>
  <c r="R1903" i="1"/>
  <c r="Q1903" i="1"/>
  <c r="S1903" i="1" s="1"/>
  <c r="J1903" i="1"/>
  <c r="Z1903" i="1" s="1"/>
  <c r="H1903" i="1"/>
  <c r="G1903" i="1"/>
  <c r="I1903" i="1" s="1"/>
  <c r="AE330" i="1"/>
  <c r="AB330" i="1"/>
  <c r="T330" i="1"/>
  <c r="R330" i="1"/>
  <c r="Q330" i="1"/>
  <c r="S330" i="1" s="1"/>
  <c r="J330" i="1"/>
  <c r="H330" i="1"/>
  <c r="G330" i="1"/>
  <c r="I330" i="1" s="1"/>
  <c r="AE243" i="1"/>
  <c r="AB243" i="1"/>
  <c r="T243" i="1"/>
  <c r="V243" i="1" s="1"/>
  <c r="X243" i="1" s="1"/>
  <c r="R243" i="1"/>
  <c r="Q243" i="1"/>
  <c r="S243" i="1" s="1"/>
  <c r="J243" i="1"/>
  <c r="M243" i="1" s="1"/>
  <c r="H243" i="1"/>
  <c r="G243" i="1"/>
  <c r="I243" i="1" s="1"/>
  <c r="AE1999" i="1"/>
  <c r="AB1999" i="1"/>
  <c r="T1999" i="1"/>
  <c r="Y1999" i="1" s="1"/>
  <c r="R1999" i="1"/>
  <c r="Q1999" i="1"/>
  <c r="S1999" i="1" s="1"/>
  <c r="J1999" i="1"/>
  <c r="Z1999" i="1" s="1"/>
  <c r="H1999" i="1"/>
  <c r="G1999" i="1"/>
  <c r="I1999" i="1" s="1"/>
  <c r="AE1039" i="1"/>
  <c r="AB1039" i="1"/>
  <c r="T1039" i="1"/>
  <c r="Y1039" i="1" s="1"/>
  <c r="S1039" i="1"/>
  <c r="R1039" i="1"/>
  <c r="Q1039" i="1"/>
  <c r="J1039" i="1"/>
  <c r="H1039" i="1"/>
  <c r="G1039" i="1"/>
  <c r="I1039" i="1" s="1"/>
  <c r="AE2303" i="1"/>
  <c r="AB2303" i="1"/>
  <c r="T2303" i="1"/>
  <c r="R2303" i="1"/>
  <c r="Q2303" i="1"/>
  <c r="S2303" i="1" s="1"/>
  <c r="J2303" i="1"/>
  <c r="H2303" i="1"/>
  <c r="G2303" i="1"/>
  <c r="I2303" i="1" s="1"/>
  <c r="AE4100" i="1"/>
  <c r="AB4100" i="1"/>
  <c r="T4100" i="1"/>
  <c r="Y4100" i="1" s="1"/>
  <c r="R4100" i="1"/>
  <c r="Q4100" i="1"/>
  <c r="S4100" i="1" s="1"/>
  <c r="M4100" i="1"/>
  <c r="J4100" i="1"/>
  <c r="Z4100" i="1" s="1"/>
  <c r="H4100" i="1"/>
  <c r="G4100" i="1"/>
  <c r="I4100" i="1" s="1"/>
  <c r="AE2960" i="1"/>
  <c r="AB2960" i="1"/>
  <c r="W2960" i="1"/>
  <c r="T2960" i="1"/>
  <c r="Y2960" i="1" s="1"/>
  <c r="R2960" i="1"/>
  <c r="Q2960" i="1"/>
  <c r="S2960" i="1" s="1"/>
  <c r="J2960" i="1"/>
  <c r="Z2960" i="1" s="1"/>
  <c r="H2960" i="1"/>
  <c r="G2960" i="1"/>
  <c r="I2960" i="1" s="1"/>
  <c r="AE2712" i="1"/>
  <c r="AB2712" i="1"/>
  <c r="T2712" i="1"/>
  <c r="Y2712" i="1" s="1"/>
  <c r="R2712" i="1"/>
  <c r="Q2712" i="1"/>
  <c r="S2712" i="1" s="1"/>
  <c r="J2712" i="1"/>
  <c r="Z2712" i="1" s="1"/>
  <c r="H2712" i="1"/>
  <c r="G2712" i="1"/>
  <c r="I2712" i="1" s="1"/>
  <c r="AE4189" i="1"/>
  <c r="AB4189" i="1"/>
  <c r="T4189" i="1"/>
  <c r="Y4189" i="1" s="1"/>
  <c r="R4189" i="1"/>
  <c r="Q4189" i="1"/>
  <c r="S4189" i="1" s="1"/>
  <c r="J4189" i="1"/>
  <c r="L4189" i="1" s="1"/>
  <c r="N4189" i="1" s="1"/>
  <c r="H4189" i="1"/>
  <c r="G4189" i="1"/>
  <c r="I4189" i="1" s="1"/>
  <c r="AE2487" i="1"/>
  <c r="AB2487" i="1"/>
  <c r="T2487" i="1"/>
  <c r="Y2487" i="1" s="1"/>
  <c r="R2487" i="1"/>
  <c r="Q2487" i="1"/>
  <c r="S2487" i="1" s="1"/>
  <c r="J2487" i="1"/>
  <c r="Z2487" i="1" s="1"/>
  <c r="H2487" i="1"/>
  <c r="G2487" i="1"/>
  <c r="I2487" i="1" s="1"/>
  <c r="AE300" i="1"/>
  <c r="AB300" i="1"/>
  <c r="T300" i="1"/>
  <c r="R300" i="1"/>
  <c r="Q300" i="1"/>
  <c r="S300" i="1" s="1"/>
  <c r="J300" i="1"/>
  <c r="H300" i="1"/>
  <c r="G300" i="1"/>
  <c r="I300" i="1" s="1"/>
  <c r="AE927" i="1"/>
  <c r="AB927" i="1"/>
  <c r="T927" i="1"/>
  <c r="Y927" i="1" s="1"/>
  <c r="R927" i="1"/>
  <c r="Q927" i="1"/>
  <c r="S927" i="1" s="1"/>
  <c r="J927" i="1"/>
  <c r="Z927" i="1" s="1"/>
  <c r="H927" i="1"/>
  <c r="G927" i="1"/>
  <c r="I927" i="1" s="1"/>
  <c r="AE2111" i="1"/>
  <c r="AB2111" i="1"/>
  <c r="T2111" i="1"/>
  <c r="Y2111" i="1" s="1"/>
  <c r="R2111" i="1"/>
  <c r="Q2111" i="1"/>
  <c r="S2111" i="1" s="1"/>
  <c r="J2111" i="1"/>
  <c r="L2111" i="1" s="1"/>
  <c r="N2111" i="1" s="1"/>
  <c r="H2111" i="1"/>
  <c r="G2111" i="1"/>
  <c r="I2111" i="1" s="1"/>
  <c r="AE3529" i="1"/>
  <c r="AB3529" i="1"/>
  <c r="T3529" i="1"/>
  <c r="Y3529" i="1" s="1"/>
  <c r="R3529" i="1"/>
  <c r="Q3529" i="1"/>
  <c r="S3529" i="1" s="1"/>
  <c r="J3529" i="1"/>
  <c r="Z3529" i="1" s="1"/>
  <c r="H3529" i="1"/>
  <c r="G3529" i="1"/>
  <c r="I3529" i="1" s="1"/>
  <c r="AE3916" i="1"/>
  <c r="AB3916" i="1"/>
  <c r="W3916" i="1"/>
  <c r="V3916" i="1"/>
  <c r="X3916" i="1" s="1"/>
  <c r="T3916" i="1"/>
  <c r="Y3916" i="1" s="1"/>
  <c r="R3916" i="1"/>
  <c r="Q3916" i="1"/>
  <c r="S3916" i="1" s="1"/>
  <c r="L3916" i="1"/>
  <c r="N3916" i="1" s="1"/>
  <c r="J3916" i="1"/>
  <c r="Z3916" i="1" s="1"/>
  <c r="H3916" i="1"/>
  <c r="G3916" i="1"/>
  <c r="I3916" i="1" s="1"/>
  <c r="AE2167" i="1"/>
  <c r="AB2167" i="1"/>
  <c r="T2167" i="1"/>
  <c r="Y2167" i="1" s="1"/>
  <c r="R2167" i="1"/>
  <c r="Q2167" i="1"/>
  <c r="S2167" i="1" s="1"/>
  <c r="J2167" i="1"/>
  <c r="Z2167" i="1" s="1"/>
  <c r="H2167" i="1"/>
  <c r="G2167" i="1"/>
  <c r="I2167" i="1" s="1"/>
  <c r="AE2608" i="1"/>
  <c r="AB2608" i="1"/>
  <c r="T2608" i="1"/>
  <c r="Y2608" i="1" s="1"/>
  <c r="R2608" i="1"/>
  <c r="Q2608" i="1"/>
  <c r="S2608" i="1" s="1"/>
  <c r="J2608" i="1"/>
  <c r="L2608" i="1" s="1"/>
  <c r="N2608" i="1" s="1"/>
  <c r="H2608" i="1"/>
  <c r="G2608" i="1"/>
  <c r="I2608" i="1" s="1"/>
  <c r="AE4096" i="1"/>
  <c r="AB4096" i="1"/>
  <c r="T4096" i="1"/>
  <c r="Y4096" i="1" s="1"/>
  <c r="R4096" i="1"/>
  <c r="Q4096" i="1"/>
  <c r="S4096" i="1" s="1"/>
  <c r="J4096" i="1"/>
  <c r="Z4096" i="1" s="1"/>
  <c r="H4096" i="1"/>
  <c r="G4096" i="1"/>
  <c r="I4096" i="1" s="1"/>
  <c r="AE3019" i="1"/>
  <c r="AB3019" i="1"/>
  <c r="T3019" i="1"/>
  <c r="R3019" i="1"/>
  <c r="Q3019" i="1"/>
  <c r="S3019" i="1" s="1"/>
  <c r="J3019" i="1"/>
  <c r="Z3019" i="1" s="1"/>
  <c r="H3019" i="1"/>
  <c r="G3019" i="1"/>
  <c r="I3019" i="1" s="1"/>
  <c r="AE949" i="1"/>
  <c r="AB949" i="1"/>
  <c r="T949" i="1"/>
  <c r="Y949" i="1" s="1"/>
  <c r="R949" i="1"/>
  <c r="Q949" i="1"/>
  <c r="S949" i="1" s="1"/>
  <c r="J949" i="1"/>
  <c r="Z949" i="1" s="1"/>
  <c r="H949" i="1"/>
  <c r="G949" i="1"/>
  <c r="I949" i="1" s="1"/>
  <c r="AE744" i="1"/>
  <c r="AB744" i="1"/>
  <c r="T744" i="1"/>
  <c r="Y744" i="1" s="1"/>
  <c r="R744" i="1"/>
  <c r="Q744" i="1"/>
  <c r="S744" i="1" s="1"/>
  <c r="J744" i="1"/>
  <c r="L744" i="1" s="1"/>
  <c r="N744" i="1" s="1"/>
  <c r="H744" i="1"/>
  <c r="G744" i="1"/>
  <c r="I744" i="1" s="1"/>
  <c r="AE3442" i="1"/>
  <c r="AB3442" i="1"/>
  <c r="T3442" i="1"/>
  <c r="Y3442" i="1" s="1"/>
  <c r="R3442" i="1"/>
  <c r="Q3442" i="1"/>
  <c r="S3442" i="1" s="1"/>
  <c r="J3442" i="1"/>
  <c r="Z3442" i="1" s="1"/>
  <c r="H3442" i="1"/>
  <c r="G3442" i="1"/>
  <c r="I3442" i="1" s="1"/>
  <c r="AE3930" i="1"/>
  <c r="AB3930" i="1"/>
  <c r="T3930" i="1"/>
  <c r="Y3930" i="1" s="1"/>
  <c r="S3930" i="1"/>
  <c r="R3930" i="1"/>
  <c r="Q3930" i="1"/>
  <c r="J3930" i="1"/>
  <c r="Z3930" i="1" s="1"/>
  <c r="H3930" i="1"/>
  <c r="G3930" i="1"/>
  <c r="I3930" i="1" s="1"/>
  <c r="AE3363" i="1"/>
  <c r="AB3363" i="1"/>
  <c r="T3363" i="1"/>
  <c r="Y3363" i="1" s="1"/>
  <c r="R3363" i="1"/>
  <c r="Q3363" i="1"/>
  <c r="S3363" i="1" s="1"/>
  <c r="J3363" i="1"/>
  <c r="Z3363" i="1" s="1"/>
  <c r="H3363" i="1"/>
  <c r="G3363" i="1"/>
  <c r="I3363" i="1" s="1"/>
  <c r="AE3057" i="1"/>
  <c r="AB3057" i="1"/>
  <c r="T3057" i="1"/>
  <c r="Y3057" i="1" s="1"/>
  <c r="R3057" i="1"/>
  <c r="Q3057" i="1"/>
  <c r="S3057" i="1" s="1"/>
  <c r="J3057" i="1"/>
  <c r="L3057" i="1" s="1"/>
  <c r="N3057" i="1" s="1"/>
  <c r="H3057" i="1"/>
  <c r="G3057" i="1"/>
  <c r="I3057" i="1" s="1"/>
  <c r="AE3056" i="1"/>
  <c r="AB3056" i="1"/>
  <c r="T3056" i="1"/>
  <c r="Y3056" i="1" s="1"/>
  <c r="R3056" i="1"/>
  <c r="Q3056" i="1"/>
  <c r="S3056" i="1" s="1"/>
  <c r="J3056" i="1"/>
  <c r="Z3056" i="1" s="1"/>
  <c r="H3056" i="1"/>
  <c r="G3056" i="1"/>
  <c r="I3056" i="1" s="1"/>
  <c r="AE1346" i="1"/>
  <c r="AB1346" i="1"/>
  <c r="T1346" i="1"/>
  <c r="Y1346" i="1" s="1"/>
  <c r="R1346" i="1"/>
  <c r="Q1346" i="1"/>
  <c r="S1346" i="1" s="1"/>
  <c r="J1346" i="1"/>
  <c r="Z1346" i="1" s="1"/>
  <c r="H1346" i="1"/>
  <c r="G1346" i="1"/>
  <c r="I1346" i="1" s="1"/>
  <c r="AE3581" i="1"/>
  <c r="AB3581" i="1"/>
  <c r="T3581" i="1"/>
  <c r="Y3581" i="1" s="1"/>
  <c r="R3581" i="1"/>
  <c r="Q3581" i="1"/>
  <c r="S3581" i="1" s="1"/>
  <c r="J3581" i="1"/>
  <c r="Z3581" i="1" s="1"/>
  <c r="H3581" i="1"/>
  <c r="G3581" i="1"/>
  <c r="I3581" i="1" s="1"/>
  <c r="AE926" i="1"/>
  <c r="AB926" i="1"/>
  <c r="T926" i="1"/>
  <c r="Y926" i="1" s="1"/>
  <c r="R926" i="1"/>
  <c r="Q926" i="1"/>
  <c r="S926" i="1" s="1"/>
  <c r="J926" i="1"/>
  <c r="L926" i="1" s="1"/>
  <c r="N926" i="1" s="1"/>
  <c r="H926" i="1"/>
  <c r="G926" i="1"/>
  <c r="I926" i="1" s="1"/>
  <c r="AE1754" i="1"/>
  <c r="AB1754" i="1"/>
  <c r="T1754" i="1"/>
  <c r="Y1754" i="1" s="1"/>
  <c r="R1754" i="1"/>
  <c r="Q1754" i="1"/>
  <c r="S1754" i="1" s="1"/>
  <c r="J1754" i="1"/>
  <c r="Z1754" i="1" s="1"/>
  <c r="H1754" i="1"/>
  <c r="G1754" i="1"/>
  <c r="I1754" i="1" s="1"/>
  <c r="AE2689" i="1"/>
  <c r="AB2689" i="1"/>
  <c r="T2689" i="1"/>
  <c r="Y2689" i="1" s="1"/>
  <c r="R2689" i="1"/>
  <c r="Q2689" i="1"/>
  <c r="S2689" i="1" s="1"/>
  <c r="J2689" i="1"/>
  <c r="Z2689" i="1" s="1"/>
  <c r="H2689" i="1"/>
  <c r="G2689" i="1"/>
  <c r="I2689" i="1" s="1"/>
  <c r="AE1314" i="1"/>
  <c r="AB1314" i="1"/>
  <c r="T1314" i="1"/>
  <c r="Y1314" i="1" s="1"/>
  <c r="R1314" i="1"/>
  <c r="Q1314" i="1"/>
  <c r="S1314" i="1" s="1"/>
  <c r="J1314" i="1"/>
  <c r="Z1314" i="1" s="1"/>
  <c r="H1314" i="1"/>
  <c r="G1314" i="1"/>
  <c r="I1314" i="1" s="1"/>
  <c r="AE3043" i="1"/>
  <c r="AB3043" i="1"/>
  <c r="T3043" i="1"/>
  <c r="R3043" i="1"/>
  <c r="Q3043" i="1"/>
  <c r="S3043" i="1" s="1"/>
  <c r="J3043" i="1"/>
  <c r="H3043" i="1"/>
  <c r="G3043" i="1"/>
  <c r="I3043" i="1" s="1"/>
  <c r="AE2547" i="1"/>
  <c r="AB2547" i="1"/>
  <c r="T2547" i="1"/>
  <c r="Y2547" i="1" s="1"/>
  <c r="R2547" i="1"/>
  <c r="Q2547" i="1"/>
  <c r="S2547" i="1" s="1"/>
  <c r="J2547" i="1"/>
  <c r="Z2547" i="1" s="1"/>
  <c r="H2547" i="1"/>
  <c r="G2547" i="1"/>
  <c r="I2547" i="1" s="1"/>
  <c r="AE2129" i="1"/>
  <c r="AB2129" i="1"/>
  <c r="T2129" i="1"/>
  <c r="Y2129" i="1" s="1"/>
  <c r="S2129" i="1"/>
  <c r="R2129" i="1"/>
  <c r="Q2129" i="1"/>
  <c r="J2129" i="1"/>
  <c r="Z2129" i="1" s="1"/>
  <c r="H2129" i="1"/>
  <c r="G2129" i="1"/>
  <c r="I2129" i="1" s="1"/>
  <c r="AE2441" i="1"/>
  <c r="AB2441" i="1"/>
  <c r="T2441" i="1"/>
  <c r="Y2441" i="1" s="1"/>
  <c r="R2441" i="1"/>
  <c r="Q2441" i="1"/>
  <c r="S2441" i="1" s="1"/>
  <c r="J2441" i="1"/>
  <c r="Z2441" i="1" s="1"/>
  <c r="H2441" i="1"/>
  <c r="G2441" i="1"/>
  <c r="I2441" i="1" s="1"/>
  <c r="AE3961" i="1"/>
  <c r="AB3961" i="1"/>
  <c r="T3961" i="1"/>
  <c r="R3961" i="1"/>
  <c r="Q3961" i="1"/>
  <c r="S3961" i="1" s="1"/>
  <c r="J3961" i="1"/>
  <c r="H3961" i="1"/>
  <c r="G3961" i="1"/>
  <c r="I3961" i="1" s="1"/>
  <c r="AE2501" i="1"/>
  <c r="AB2501" i="1"/>
  <c r="T2501" i="1"/>
  <c r="Y2501" i="1" s="1"/>
  <c r="R2501" i="1"/>
  <c r="Q2501" i="1"/>
  <c r="S2501" i="1" s="1"/>
  <c r="J2501" i="1"/>
  <c r="Z2501" i="1" s="1"/>
  <c r="H2501" i="1"/>
  <c r="G2501" i="1"/>
  <c r="I2501" i="1" s="1"/>
  <c r="AE2959" i="1"/>
  <c r="AB2959" i="1"/>
  <c r="T2959" i="1"/>
  <c r="Y2959" i="1" s="1"/>
  <c r="R2959" i="1"/>
  <c r="Q2959" i="1"/>
  <c r="S2959" i="1" s="1"/>
  <c r="J2959" i="1"/>
  <c r="Z2959" i="1" s="1"/>
  <c r="H2959" i="1"/>
  <c r="G2959" i="1"/>
  <c r="I2959" i="1" s="1"/>
  <c r="AE3362" i="1"/>
  <c r="AB3362" i="1"/>
  <c r="T3362" i="1"/>
  <c r="Y3362" i="1" s="1"/>
  <c r="R3362" i="1"/>
  <c r="Q3362" i="1"/>
  <c r="S3362" i="1" s="1"/>
  <c r="J3362" i="1"/>
  <c r="H3362" i="1"/>
  <c r="G3362" i="1"/>
  <c r="I3362" i="1" s="1"/>
  <c r="AE1293" i="1"/>
  <c r="AB1293" i="1"/>
  <c r="T1293" i="1"/>
  <c r="Y1293" i="1" s="1"/>
  <c r="R1293" i="1"/>
  <c r="Q1293" i="1"/>
  <c r="S1293" i="1" s="1"/>
  <c r="J1293" i="1"/>
  <c r="L1293" i="1" s="1"/>
  <c r="N1293" i="1" s="1"/>
  <c r="H1293" i="1"/>
  <c r="G1293" i="1"/>
  <c r="I1293" i="1" s="1"/>
  <c r="AE1146" i="1"/>
  <c r="AB1146" i="1"/>
  <c r="T1146" i="1"/>
  <c r="Y1146" i="1" s="1"/>
  <c r="R1146" i="1"/>
  <c r="Q1146" i="1"/>
  <c r="S1146" i="1" s="1"/>
  <c r="J1146" i="1"/>
  <c r="Z1146" i="1" s="1"/>
  <c r="H1146" i="1"/>
  <c r="G1146" i="1"/>
  <c r="I1146" i="1" s="1"/>
  <c r="AE329" i="1"/>
  <c r="AB329" i="1"/>
  <c r="T329" i="1"/>
  <c r="R329" i="1"/>
  <c r="Q329" i="1"/>
  <c r="S329" i="1" s="1"/>
  <c r="J329" i="1"/>
  <c r="Z329" i="1" s="1"/>
  <c r="H329" i="1"/>
  <c r="G329" i="1"/>
  <c r="I329" i="1" s="1"/>
  <c r="AE3531" i="1"/>
  <c r="AB3531" i="1"/>
  <c r="T3531" i="1"/>
  <c r="Y3531" i="1" s="1"/>
  <c r="R3531" i="1"/>
  <c r="Q3531" i="1"/>
  <c r="S3531" i="1" s="1"/>
  <c r="J3531" i="1"/>
  <c r="Z3531" i="1" s="1"/>
  <c r="H3531" i="1"/>
  <c r="G3531" i="1"/>
  <c r="I3531" i="1" s="1"/>
  <c r="AE283" i="1"/>
  <c r="AB283" i="1"/>
  <c r="T283" i="1"/>
  <c r="Y283" i="1" s="1"/>
  <c r="R283" i="1"/>
  <c r="Q283" i="1"/>
  <c r="S283" i="1" s="1"/>
  <c r="J283" i="1"/>
  <c r="L283" i="1" s="1"/>
  <c r="N283" i="1" s="1"/>
  <c r="H283" i="1"/>
  <c r="G283" i="1"/>
  <c r="I283" i="1" s="1"/>
  <c r="AE1169" i="1"/>
  <c r="AB1169" i="1"/>
  <c r="T1169" i="1"/>
  <c r="Y1169" i="1" s="1"/>
  <c r="R1169" i="1"/>
  <c r="Q1169" i="1"/>
  <c r="S1169" i="1" s="1"/>
  <c r="J1169" i="1"/>
  <c r="Z1169" i="1" s="1"/>
  <c r="H1169" i="1"/>
  <c r="G1169" i="1"/>
  <c r="I1169" i="1" s="1"/>
  <c r="AE2352" i="1"/>
  <c r="AB2352" i="1"/>
  <c r="T2352" i="1"/>
  <c r="Y2352" i="1" s="1"/>
  <c r="R2352" i="1"/>
  <c r="Q2352" i="1"/>
  <c r="S2352" i="1" s="1"/>
  <c r="J2352" i="1"/>
  <c r="Z2352" i="1" s="1"/>
  <c r="H2352" i="1"/>
  <c r="G2352" i="1"/>
  <c r="I2352" i="1" s="1"/>
  <c r="AE1038" i="1"/>
  <c r="AB1038" i="1"/>
  <c r="T1038" i="1"/>
  <c r="Y1038" i="1" s="1"/>
  <c r="R1038" i="1"/>
  <c r="Q1038" i="1"/>
  <c r="S1038" i="1" s="1"/>
  <c r="J1038" i="1"/>
  <c r="M1038" i="1" s="1"/>
  <c r="H1038" i="1"/>
  <c r="G1038" i="1"/>
  <c r="I1038" i="1" s="1"/>
  <c r="AE4079" i="1"/>
  <c r="AB4079" i="1"/>
  <c r="W4079" i="1"/>
  <c r="V4079" i="1"/>
  <c r="X4079" i="1" s="1"/>
  <c r="T4079" i="1"/>
  <c r="Y4079" i="1" s="1"/>
  <c r="R4079" i="1"/>
  <c r="Q4079" i="1"/>
  <c r="S4079" i="1" s="1"/>
  <c r="J4079" i="1"/>
  <c r="M4079" i="1" s="1"/>
  <c r="H4079" i="1"/>
  <c r="G4079" i="1"/>
  <c r="I4079" i="1" s="1"/>
  <c r="AE2351" i="1"/>
  <c r="AB2351" i="1"/>
  <c r="T2351" i="1"/>
  <c r="Y2351" i="1" s="1"/>
  <c r="R2351" i="1"/>
  <c r="Q2351" i="1"/>
  <c r="S2351" i="1" s="1"/>
  <c r="J2351" i="1"/>
  <c r="Z2351" i="1" s="1"/>
  <c r="H2351" i="1"/>
  <c r="G2351" i="1"/>
  <c r="I2351" i="1" s="1"/>
  <c r="AE94" i="1"/>
  <c r="AB94" i="1"/>
  <c r="T94" i="1"/>
  <c r="Y94" i="1" s="1"/>
  <c r="R94" i="1"/>
  <c r="Q94" i="1"/>
  <c r="S94" i="1" s="1"/>
  <c r="J94" i="1"/>
  <c r="Z94" i="1" s="1"/>
  <c r="H94" i="1"/>
  <c r="G94" i="1"/>
  <c r="I94" i="1" s="1"/>
  <c r="AE79" i="1"/>
  <c r="AB79" i="1"/>
  <c r="T79" i="1"/>
  <c r="Y79" i="1" s="1"/>
  <c r="R79" i="1"/>
  <c r="Q79" i="1"/>
  <c r="S79" i="1" s="1"/>
  <c r="J79" i="1"/>
  <c r="Z79" i="1" s="1"/>
  <c r="H79" i="1"/>
  <c r="G79" i="1"/>
  <c r="I79" i="1" s="1"/>
  <c r="AE3042" i="1"/>
  <c r="AB3042" i="1"/>
  <c r="T3042" i="1"/>
  <c r="Y3042" i="1" s="1"/>
  <c r="R3042" i="1"/>
  <c r="Q3042" i="1"/>
  <c r="S3042" i="1" s="1"/>
  <c r="J3042" i="1"/>
  <c r="M3042" i="1" s="1"/>
  <c r="H3042" i="1"/>
  <c r="G3042" i="1"/>
  <c r="I3042" i="1" s="1"/>
  <c r="AE2240" i="1"/>
  <c r="AB2240" i="1"/>
  <c r="T2240" i="1"/>
  <c r="Y2240" i="1" s="1"/>
  <c r="S2240" i="1"/>
  <c r="R2240" i="1"/>
  <c r="Q2240" i="1"/>
  <c r="J2240" i="1"/>
  <c r="Z2240" i="1" s="1"/>
  <c r="H2240" i="1"/>
  <c r="G2240" i="1"/>
  <c r="I2240" i="1" s="1"/>
  <c r="AE1370" i="1"/>
  <c r="AB1370" i="1"/>
  <c r="T1370" i="1"/>
  <c r="Y1370" i="1" s="1"/>
  <c r="R1370" i="1"/>
  <c r="Q1370" i="1"/>
  <c r="S1370" i="1" s="1"/>
  <c r="J1370" i="1"/>
  <c r="Z1370" i="1" s="1"/>
  <c r="H1370" i="1"/>
  <c r="G1370" i="1"/>
  <c r="I1370" i="1" s="1"/>
  <c r="AE3232" i="1"/>
  <c r="AB3232" i="1"/>
  <c r="T3232" i="1"/>
  <c r="Y3232" i="1" s="1"/>
  <c r="R3232" i="1"/>
  <c r="Q3232" i="1"/>
  <c r="S3232" i="1" s="1"/>
  <c r="J3232" i="1"/>
  <c r="H3232" i="1"/>
  <c r="G3232" i="1"/>
  <c r="I3232" i="1" s="1"/>
  <c r="AE1061" i="1"/>
  <c r="AB1061" i="1"/>
  <c r="T1061" i="1"/>
  <c r="Y1061" i="1" s="1"/>
  <c r="R1061" i="1"/>
  <c r="Q1061" i="1"/>
  <c r="S1061" i="1" s="1"/>
  <c r="J1061" i="1"/>
  <c r="M1061" i="1" s="1"/>
  <c r="H1061" i="1"/>
  <c r="G1061" i="1"/>
  <c r="I1061" i="1" s="1"/>
  <c r="AE3076" i="1"/>
  <c r="AB3076" i="1"/>
  <c r="T3076" i="1"/>
  <c r="Y3076" i="1" s="1"/>
  <c r="R3076" i="1"/>
  <c r="Q3076" i="1"/>
  <c r="S3076" i="1" s="1"/>
  <c r="J3076" i="1"/>
  <c r="Z3076" i="1" s="1"/>
  <c r="H3076" i="1"/>
  <c r="G3076" i="1"/>
  <c r="I3076" i="1" s="1"/>
  <c r="AE2570" i="1"/>
  <c r="AB2570" i="1"/>
  <c r="T2570" i="1"/>
  <c r="Y2570" i="1" s="1"/>
  <c r="R2570" i="1"/>
  <c r="Q2570" i="1"/>
  <c r="S2570" i="1" s="1"/>
  <c r="J2570" i="1"/>
  <c r="Z2570" i="1" s="1"/>
  <c r="H2570" i="1"/>
  <c r="G2570" i="1"/>
  <c r="I2570" i="1" s="1"/>
  <c r="AE3490" i="1"/>
  <c r="AB3490" i="1"/>
  <c r="T3490" i="1"/>
  <c r="Y3490" i="1" s="1"/>
  <c r="R3490" i="1"/>
  <c r="Q3490" i="1"/>
  <c r="S3490" i="1" s="1"/>
  <c r="J3490" i="1"/>
  <c r="L3490" i="1" s="1"/>
  <c r="N3490" i="1" s="1"/>
  <c r="H3490" i="1"/>
  <c r="G3490" i="1"/>
  <c r="I3490" i="1" s="1"/>
  <c r="AE2486" i="1"/>
  <c r="AB2486" i="1"/>
  <c r="T2486" i="1"/>
  <c r="Y2486" i="1" s="1"/>
  <c r="R2486" i="1"/>
  <c r="Q2486" i="1"/>
  <c r="S2486" i="1" s="1"/>
  <c r="J2486" i="1"/>
  <c r="H2486" i="1"/>
  <c r="G2486" i="1"/>
  <c r="I2486" i="1" s="1"/>
  <c r="AE2061" i="1"/>
  <c r="AB2061" i="1"/>
  <c r="T2061" i="1"/>
  <c r="Y2061" i="1" s="1"/>
  <c r="R2061" i="1"/>
  <c r="Q2061" i="1"/>
  <c r="S2061" i="1" s="1"/>
  <c r="J2061" i="1"/>
  <c r="Z2061" i="1" s="1"/>
  <c r="H2061" i="1"/>
  <c r="G2061" i="1"/>
  <c r="I2061" i="1" s="1"/>
  <c r="AE530" i="1"/>
  <c r="AB530" i="1"/>
  <c r="T530" i="1"/>
  <c r="Y530" i="1" s="1"/>
  <c r="R530" i="1"/>
  <c r="Q530" i="1"/>
  <c r="S530" i="1" s="1"/>
  <c r="J530" i="1"/>
  <c r="Z530" i="1" s="1"/>
  <c r="H530" i="1"/>
  <c r="G530" i="1"/>
  <c r="I530" i="1" s="1"/>
  <c r="AE2194" i="1"/>
  <c r="AB2194" i="1"/>
  <c r="T2194" i="1"/>
  <c r="Y2194" i="1" s="1"/>
  <c r="R2194" i="1"/>
  <c r="Q2194" i="1"/>
  <c r="S2194" i="1" s="1"/>
  <c r="J2194" i="1"/>
  <c r="M2194" i="1" s="1"/>
  <c r="H2194" i="1"/>
  <c r="G2194" i="1"/>
  <c r="I2194" i="1" s="1"/>
  <c r="AE1902" i="1"/>
  <c r="AB1902" i="1"/>
  <c r="T1902" i="1"/>
  <c r="Y1902" i="1" s="1"/>
  <c r="R1902" i="1"/>
  <c r="Q1902" i="1"/>
  <c r="S1902" i="1" s="1"/>
  <c r="J1902" i="1"/>
  <c r="M1902" i="1" s="1"/>
  <c r="H1902" i="1"/>
  <c r="G1902" i="1"/>
  <c r="I1902" i="1" s="1"/>
  <c r="AE2387" i="1"/>
  <c r="AB2387" i="1"/>
  <c r="T2387" i="1"/>
  <c r="Y2387" i="1" s="1"/>
  <c r="R2387" i="1"/>
  <c r="Q2387" i="1"/>
  <c r="S2387" i="1" s="1"/>
  <c r="J2387" i="1"/>
  <c r="Z2387" i="1" s="1"/>
  <c r="H2387" i="1"/>
  <c r="G2387" i="1"/>
  <c r="I2387" i="1" s="1"/>
  <c r="AE1998" i="1"/>
  <c r="AB1998" i="1"/>
  <c r="T1998" i="1"/>
  <c r="Y1998" i="1" s="1"/>
  <c r="R1998" i="1"/>
  <c r="Q1998" i="1"/>
  <c r="S1998" i="1" s="1"/>
  <c r="J1998" i="1"/>
  <c r="Z1998" i="1" s="1"/>
  <c r="H1998" i="1"/>
  <c r="G1998" i="1"/>
  <c r="I1998" i="1" s="1"/>
  <c r="AE1011" i="1"/>
  <c r="AB1011" i="1"/>
  <c r="T1011" i="1"/>
  <c r="Y1011" i="1" s="1"/>
  <c r="R1011" i="1"/>
  <c r="Q1011" i="1"/>
  <c r="S1011" i="1" s="1"/>
  <c r="J1011" i="1"/>
  <c r="Z1011" i="1" s="1"/>
  <c r="H1011" i="1"/>
  <c r="G1011" i="1"/>
  <c r="I1011" i="1" s="1"/>
  <c r="AE2546" i="1"/>
  <c r="AB2546" i="1"/>
  <c r="T2546" i="1"/>
  <c r="R2546" i="1"/>
  <c r="Q2546" i="1"/>
  <c r="S2546" i="1" s="1"/>
  <c r="J2546" i="1"/>
  <c r="M2546" i="1" s="1"/>
  <c r="H2546" i="1"/>
  <c r="G2546" i="1"/>
  <c r="I2546" i="1" s="1"/>
  <c r="AE2376" i="1"/>
  <c r="AB2376" i="1"/>
  <c r="T2376" i="1"/>
  <c r="Y2376" i="1" s="1"/>
  <c r="R2376" i="1"/>
  <c r="Q2376" i="1"/>
  <c r="S2376" i="1" s="1"/>
  <c r="J2376" i="1"/>
  <c r="Z2376" i="1" s="1"/>
  <c r="H2376" i="1"/>
  <c r="G2376" i="1"/>
  <c r="I2376" i="1" s="1"/>
  <c r="AE2017" i="1"/>
  <c r="AB2017" i="1"/>
  <c r="T2017" i="1"/>
  <c r="Y2017" i="1" s="1"/>
  <c r="R2017" i="1"/>
  <c r="Q2017" i="1"/>
  <c r="S2017" i="1" s="1"/>
  <c r="J2017" i="1"/>
  <c r="Z2017" i="1" s="1"/>
  <c r="H2017" i="1"/>
  <c r="G2017" i="1"/>
  <c r="I2017" i="1" s="1"/>
  <c r="AE4210" i="1"/>
  <c r="AB4210" i="1"/>
  <c r="T4210" i="1"/>
  <c r="Y4210" i="1" s="1"/>
  <c r="R4210" i="1"/>
  <c r="Q4210" i="1"/>
  <c r="S4210" i="1" s="1"/>
  <c r="M4210" i="1"/>
  <c r="L4210" i="1"/>
  <c r="N4210" i="1" s="1"/>
  <c r="J4210" i="1"/>
  <c r="Z4210" i="1" s="1"/>
  <c r="H4210" i="1"/>
  <c r="G4210" i="1"/>
  <c r="I4210" i="1" s="1"/>
  <c r="AE1210" i="1"/>
  <c r="AB1210" i="1"/>
  <c r="T1210" i="1"/>
  <c r="Y1210" i="1" s="1"/>
  <c r="R1210" i="1"/>
  <c r="Q1210" i="1"/>
  <c r="S1210" i="1" s="1"/>
  <c r="J1210" i="1"/>
  <c r="M1210" i="1" s="1"/>
  <c r="H1210" i="1"/>
  <c r="G1210" i="1"/>
  <c r="I1210" i="1" s="1"/>
  <c r="AE3976" i="1"/>
  <c r="AB3976" i="1"/>
  <c r="T3976" i="1"/>
  <c r="Y3976" i="1" s="1"/>
  <c r="R3976" i="1"/>
  <c r="Q3976" i="1"/>
  <c r="S3976" i="1" s="1"/>
  <c r="J3976" i="1"/>
  <c r="Z3976" i="1" s="1"/>
  <c r="H3976" i="1"/>
  <c r="G3976" i="1"/>
  <c r="I3976" i="1" s="1"/>
  <c r="AE3960" i="1"/>
  <c r="AB3960" i="1"/>
  <c r="T3960" i="1"/>
  <c r="Y3960" i="1" s="1"/>
  <c r="R3960" i="1"/>
  <c r="Q3960" i="1"/>
  <c r="S3960" i="1" s="1"/>
  <c r="J3960" i="1"/>
  <c r="Z3960" i="1" s="1"/>
  <c r="H3960" i="1"/>
  <c r="G3960" i="1"/>
  <c r="I3960" i="1" s="1"/>
  <c r="AE4027" i="1"/>
  <c r="AB4027" i="1"/>
  <c r="T4027" i="1"/>
  <c r="Y4027" i="1" s="1"/>
  <c r="R4027" i="1"/>
  <c r="Q4027" i="1"/>
  <c r="S4027" i="1" s="1"/>
  <c r="J4027" i="1"/>
  <c r="L4027" i="1" s="1"/>
  <c r="N4027" i="1" s="1"/>
  <c r="H4027" i="1"/>
  <c r="G4027" i="1"/>
  <c r="I4027" i="1" s="1"/>
  <c r="AE2912" i="1"/>
  <c r="AB2912" i="1"/>
  <c r="T2912" i="1"/>
  <c r="Y2912" i="1" s="1"/>
  <c r="R2912" i="1"/>
  <c r="Q2912" i="1"/>
  <c r="S2912" i="1" s="1"/>
  <c r="J2912" i="1"/>
  <c r="H2912" i="1"/>
  <c r="G2912" i="1"/>
  <c r="I2912" i="1" s="1"/>
  <c r="AE3361" i="1"/>
  <c r="AB3361" i="1"/>
  <c r="T3361" i="1"/>
  <c r="Y3361" i="1" s="1"/>
  <c r="R3361" i="1"/>
  <c r="Q3361" i="1"/>
  <c r="S3361" i="1" s="1"/>
  <c r="J3361" i="1"/>
  <c r="Z3361" i="1" s="1"/>
  <c r="H3361" i="1"/>
  <c r="G3361" i="1"/>
  <c r="I3361" i="1" s="1"/>
  <c r="AE3778" i="1"/>
  <c r="AB3778" i="1"/>
  <c r="T3778" i="1"/>
  <c r="Y3778" i="1" s="1"/>
  <c r="R3778" i="1"/>
  <c r="Q3778" i="1"/>
  <c r="S3778" i="1" s="1"/>
  <c r="J3778" i="1"/>
  <c r="H3778" i="1"/>
  <c r="G3778" i="1"/>
  <c r="I3778" i="1" s="1"/>
  <c r="AE1197" i="1"/>
  <c r="AB1197" i="1"/>
  <c r="T1197" i="1"/>
  <c r="Y1197" i="1" s="1"/>
  <c r="R1197" i="1"/>
  <c r="Q1197" i="1"/>
  <c r="S1197" i="1" s="1"/>
  <c r="J1197" i="1"/>
  <c r="M1197" i="1" s="1"/>
  <c r="H1197" i="1"/>
  <c r="G1197" i="1"/>
  <c r="I1197" i="1" s="1"/>
  <c r="AE2485" i="1"/>
  <c r="AB2485" i="1"/>
  <c r="T2485" i="1"/>
  <c r="R2485" i="1"/>
  <c r="Q2485" i="1"/>
  <c r="S2485" i="1" s="1"/>
  <c r="J2485" i="1"/>
  <c r="M2485" i="1" s="1"/>
  <c r="H2485" i="1"/>
  <c r="G2485" i="1"/>
  <c r="I2485" i="1" s="1"/>
  <c r="AE471" i="1"/>
  <c r="AB471" i="1"/>
  <c r="T471" i="1"/>
  <c r="Y471" i="1" s="1"/>
  <c r="R471" i="1"/>
  <c r="Q471" i="1"/>
  <c r="S471" i="1" s="1"/>
  <c r="J471" i="1"/>
  <c r="Z471" i="1" s="1"/>
  <c r="H471" i="1"/>
  <c r="G471" i="1"/>
  <c r="I471" i="1" s="1"/>
  <c r="AE3558" i="1"/>
  <c r="AB3558" i="1"/>
  <c r="T3558" i="1"/>
  <c r="Y3558" i="1" s="1"/>
  <c r="R3558" i="1"/>
  <c r="Q3558" i="1"/>
  <c r="S3558" i="1" s="1"/>
  <c r="J3558" i="1"/>
  <c r="Z3558" i="1" s="1"/>
  <c r="H3558" i="1"/>
  <c r="G3558" i="1"/>
  <c r="I3558" i="1" s="1"/>
  <c r="AE1145" i="1"/>
  <c r="AB1145" i="1"/>
  <c r="T1145" i="1"/>
  <c r="Y1145" i="1" s="1"/>
  <c r="R1145" i="1"/>
  <c r="Q1145" i="1"/>
  <c r="S1145" i="1" s="1"/>
  <c r="J1145" i="1"/>
  <c r="Z1145" i="1" s="1"/>
  <c r="H1145" i="1"/>
  <c r="G1145" i="1"/>
  <c r="I1145" i="1" s="1"/>
  <c r="AE3518" i="1"/>
  <c r="AB3518" i="1"/>
  <c r="V3518" i="1"/>
  <c r="X3518" i="1" s="1"/>
  <c r="T3518" i="1"/>
  <c r="Y3518" i="1" s="1"/>
  <c r="R3518" i="1"/>
  <c r="Q3518" i="1"/>
  <c r="S3518" i="1" s="1"/>
  <c r="J3518" i="1"/>
  <c r="M3518" i="1" s="1"/>
  <c r="H3518" i="1"/>
  <c r="G3518" i="1"/>
  <c r="I3518" i="1" s="1"/>
  <c r="AE282" i="1"/>
  <c r="AB282" i="1"/>
  <c r="T282" i="1"/>
  <c r="Y282" i="1" s="1"/>
  <c r="R282" i="1"/>
  <c r="Q282" i="1"/>
  <c r="S282" i="1" s="1"/>
  <c r="J282" i="1"/>
  <c r="Z282" i="1" s="1"/>
  <c r="H282" i="1"/>
  <c r="G282" i="1"/>
  <c r="I282" i="1" s="1"/>
  <c r="AE2350" i="1"/>
  <c r="AB2350" i="1"/>
  <c r="T2350" i="1"/>
  <c r="Y2350" i="1" s="1"/>
  <c r="R2350" i="1"/>
  <c r="Q2350" i="1"/>
  <c r="S2350" i="1" s="1"/>
  <c r="J2350" i="1"/>
  <c r="Z2350" i="1" s="1"/>
  <c r="H2350" i="1"/>
  <c r="G2350" i="1"/>
  <c r="I2350" i="1" s="1"/>
  <c r="AE1037" i="1"/>
  <c r="AB1037" i="1"/>
  <c r="T1037" i="1"/>
  <c r="Y1037" i="1" s="1"/>
  <c r="R1037" i="1"/>
  <c r="Q1037" i="1"/>
  <c r="S1037" i="1" s="1"/>
  <c r="M1037" i="1"/>
  <c r="J1037" i="1"/>
  <c r="Z1037" i="1" s="1"/>
  <c r="H1037" i="1"/>
  <c r="G1037" i="1"/>
  <c r="I1037" i="1" s="1"/>
  <c r="AE48" i="1"/>
  <c r="AB48" i="1"/>
  <c r="T48" i="1"/>
  <c r="Y48" i="1" s="1"/>
  <c r="R48" i="1"/>
  <c r="Q48" i="1"/>
  <c r="S48" i="1" s="1"/>
  <c r="J48" i="1"/>
  <c r="H48" i="1"/>
  <c r="G48" i="1"/>
  <c r="I48" i="1" s="1"/>
  <c r="AE3041" i="1"/>
  <c r="AB3041" i="1"/>
  <c r="T3041" i="1"/>
  <c r="Y3041" i="1" s="1"/>
  <c r="R3041" i="1"/>
  <c r="Q3041" i="1"/>
  <c r="S3041" i="1" s="1"/>
  <c r="J3041" i="1"/>
  <c r="Z3041" i="1" s="1"/>
  <c r="H3041" i="1"/>
  <c r="G3041" i="1"/>
  <c r="I3041" i="1" s="1"/>
  <c r="AE4078" i="1"/>
  <c r="AB4078" i="1"/>
  <c r="T4078" i="1"/>
  <c r="Y4078" i="1" s="1"/>
  <c r="R4078" i="1"/>
  <c r="Q4078" i="1"/>
  <c r="S4078" i="1" s="1"/>
  <c r="J4078" i="1"/>
  <c r="Z4078" i="1" s="1"/>
  <c r="H4078" i="1"/>
  <c r="G4078" i="1"/>
  <c r="I4078" i="1" s="1"/>
  <c r="AE1369" i="1"/>
  <c r="AB1369" i="1"/>
  <c r="T1369" i="1"/>
  <c r="Y1369" i="1" s="1"/>
  <c r="R1369" i="1"/>
  <c r="Q1369" i="1"/>
  <c r="S1369" i="1" s="1"/>
  <c r="J1369" i="1"/>
  <c r="L1369" i="1" s="1"/>
  <c r="N1369" i="1" s="1"/>
  <c r="H1369" i="1"/>
  <c r="G1369" i="1"/>
  <c r="I1369" i="1" s="1"/>
  <c r="AE3489" i="1"/>
  <c r="AB3489" i="1"/>
  <c r="T3489" i="1"/>
  <c r="Y3489" i="1" s="1"/>
  <c r="R3489" i="1"/>
  <c r="Q3489" i="1"/>
  <c r="S3489" i="1" s="1"/>
  <c r="J3489" i="1"/>
  <c r="M3489" i="1" s="1"/>
  <c r="H3489" i="1"/>
  <c r="G3489" i="1"/>
  <c r="I3489" i="1" s="1"/>
  <c r="AE3777" i="1"/>
  <c r="AB3777" i="1"/>
  <c r="T3777" i="1"/>
  <c r="Y3777" i="1" s="1"/>
  <c r="R3777" i="1"/>
  <c r="Q3777" i="1"/>
  <c r="S3777" i="1" s="1"/>
  <c r="J3777" i="1"/>
  <c r="Z3777" i="1" s="1"/>
  <c r="H3777" i="1"/>
  <c r="G3777" i="1"/>
  <c r="I3777" i="1" s="1"/>
  <c r="AE2121" i="1"/>
  <c r="AB2121" i="1"/>
  <c r="T2121" i="1"/>
  <c r="Y2121" i="1" s="1"/>
  <c r="R2121" i="1"/>
  <c r="Q2121" i="1"/>
  <c r="S2121" i="1" s="1"/>
  <c r="J2121" i="1"/>
  <c r="H2121" i="1"/>
  <c r="G2121" i="1"/>
  <c r="I2121" i="1" s="1"/>
  <c r="AE1488" i="1"/>
  <c r="AB1488" i="1"/>
  <c r="T1488" i="1"/>
  <c r="Y1488" i="1" s="1"/>
  <c r="R1488" i="1"/>
  <c r="Q1488" i="1"/>
  <c r="S1488" i="1" s="1"/>
  <c r="J1488" i="1"/>
  <c r="M1488" i="1" s="1"/>
  <c r="H1488" i="1"/>
  <c r="G1488" i="1"/>
  <c r="I1488" i="1" s="1"/>
  <c r="AE1997" i="1"/>
  <c r="AB1997" i="1"/>
  <c r="T1997" i="1"/>
  <c r="R1997" i="1"/>
  <c r="Q1997" i="1"/>
  <c r="S1997" i="1" s="1"/>
  <c r="J1997" i="1"/>
  <c r="M1997" i="1" s="1"/>
  <c r="H1997" i="1"/>
  <c r="G1997" i="1"/>
  <c r="I1997" i="1" s="1"/>
  <c r="AE4016" i="1"/>
  <c r="AB4016" i="1"/>
  <c r="T4016" i="1"/>
  <c r="Y4016" i="1" s="1"/>
  <c r="R4016" i="1"/>
  <c r="Q4016" i="1"/>
  <c r="S4016" i="1" s="1"/>
  <c r="J4016" i="1"/>
  <c r="Z4016" i="1" s="1"/>
  <c r="H4016" i="1"/>
  <c r="G4016" i="1"/>
  <c r="I4016" i="1" s="1"/>
  <c r="AE1887" i="1"/>
  <c r="AB1887" i="1"/>
  <c r="T1887" i="1"/>
  <c r="Y1887" i="1" s="1"/>
  <c r="R1887" i="1"/>
  <c r="Q1887" i="1"/>
  <c r="S1887" i="1" s="1"/>
  <c r="J1887" i="1"/>
  <c r="Z1887" i="1" s="1"/>
  <c r="H1887" i="1"/>
  <c r="G1887" i="1"/>
  <c r="I1887" i="1" s="1"/>
  <c r="AE3477" i="1"/>
  <c r="AB3477" i="1"/>
  <c r="T3477" i="1"/>
  <c r="Y3477" i="1" s="1"/>
  <c r="R3477" i="1"/>
  <c r="Q3477" i="1"/>
  <c r="S3477" i="1" s="1"/>
  <c r="J3477" i="1"/>
  <c r="Z3477" i="1" s="1"/>
  <c r="H3477" i="1"/>
  <c r="G3477" i="1"/>
  <c r="I3477" i="1" s="1"/>
  <c r="AE2302" i="1"/>
  <c r="AB2302" i="1"/>
  <c r="T2302" i="1"/>
  <c r="Y2302" i="1" s="1"/>
  <c r="R2302" i="1"/>
  <c r="Q2302" i="1"/>
  <c r="S2302" i="1" s="1"/>
  <c r="J2302" i="1"/>
  <c r="M2302" i="1" s="1"/>
  <c r="H2302" i="1"/>
  <c r="G2302" i="1"/>
  <c r="I2302" i="1" s="1"/>
  <c r="AE2526" i="1"/>
  <c r="AB2526" i="1"/>
  <c r="T2526" i="1"/>
  <c r="Y2526" i="1" s="1"/>
  <c r="S2526" i="1"/>
  <c r="R2526" i="1"/>
  <c r="Q2526" i="1"/>
  <c r="J2526" i="1"/>
  <c r="Z2526" i="1" s="1"/>
  <c r="H2526" i="1"/>
  <c r="G2526" i="1"/>
  <c r="I2526" i="1" s="1"/>
  <c r="AE4095" i="1"/>
  <c r="AB4095" i="1"/>
  <c r="T4095" i="1"/>
  <c r="Y4095" i="1" s="1"/>
  <c r="R4095" i="1"/>
  <c r="Q4095" i="1"/>
  <c r="S4095" i="1" s="1"/>
  <c r="J4095" i="1"/>
  <c r="Z4095" i="1" s="1"/>
  <c r="H4095" i="1"/>
  <c r="G4095" i="1"/>
  <c r="I4095" i="1" s="1"/>
  <c r="AE948" i="1"/>
  <c r="AB948" i="1"/>
  <c r="T948" i="1"/>
  <c r="Y948" i="1" s="1"/>
  <c r="R948" i="1"/>
  <c r="Q948" i="1"/>
  <c r="S948" i="1" s="1"/>
  <c r="J948" i="1"/>
  <c r="H948" i="1"/>
  <c r="G948" i="1"/>
  <c r="I948" i="1" s="1"/>
  <c r="AE3929" i="1"/>
  <c r="AB3929" i="1"/>
  <c r="T3929" i="1"/>
  <c r="Y3929" i="1" s="1"/>
  <c r="R3929" i="1"/>
  <c r="Q3929" i="1"/>
  <c r="S3929" i="1" s="1"/>
  <c r="J3929" i="1"/>
  <c r="M3929" i="1" s="1"/>
  <c r="H3929" i="1"/>
  <c r="G3929" i="1"/>
  <c r="I3929" i="1" s="1"/>
  <c r="AE4183" i="1"/>
  <c r="AB4183" i="1"/>
  <c r="T4183" i="1"/>
  <c r="Y4183" i="1" s="1"/>
  <c r="R4183" i="1"/>
  <c r="Q4183" i="1"/>
  <c r="S4183" i="1" s="1"/>
  <c r="J4183" i="1"/>
  <c r="Z4183" i="1" s="1"/>
  <c r="H4183" i="1"/>
  <c r="G4183" i="1"/>
  <c r="I4183" i="1" s="1"/>
  <c r="AE2711" i="1"/>
  <c r="AB2711" i="1"/>
  <c r="T2711" i="1"/>
  <c r="Y2711" i="1" s="1"/>
  <c r="R2711" i="1"/>
  <c r="Q2711" i="1"/>
  <c r="S2711" i="1" s="1"/>
  <c r="J2711" i="1"/>
  <c r="Z2711" i="1" s="1"/>
  <c r="H2711" i="1"/>
  <c r="G2711" i="1"/>
  <c r="I2711" i="1" s="1"/>
  <c r="AE3055" i="1"/>
  <c r="AB3055" i="1"/>
  <c r="T3055" i="1"/>
  <c r="Y3055" i="1" s="1"/>
  <c r="R3055" i="1"/>
  <c r="Q3055" i="1"/>
  <c r="S3055" i="1" s="1"/>
  <c r="M3055" i="1"/>
  <c r="J3055" i="1"/>
  <c r="Z3055" i="1" s="1"/>
  <c r="H3055" i="1"/>
  <c r="G3055" i="1"/>
  <c r="I3055" i="1" s="1"/>
  <c r="AE2123" i="1"/>
  <c r="AB2123" i="1"/>
  <c r="T2123" i="1"/>
  <c r="Y2123" i="1" s="1"/>
  <c r="R2123" i="1"/>
  <c r="Q2123" i="1"/>
  <c r="S2123" i="1" s="1"/>
  <c r="J2123" i="1"/>
  <c r="M2123" i="1" s="1"/>
  <c r="H2123" i="1"/>
  <c r="G2123" i="1"/>
  <c r="I2123" i="1" s="1"/>
  <c r="AE1487" i="1"/>
  <c r="AB1487" i="1"/>
  <c r="T1487" i="1"/>
  <c r="R1487" i="1"/>
  <c r="Q1487" i="1"/>
  <c r="S1487" i="1" s="1"/>
  <c r="J1487" i="1"/>
  <c r="Z1487" i="1" s="1"/>
  <c r="H1487" i="1"/>
  <c r="G1487" i="1"/>
  <c r="I1487" i="1" s="1"/>
  <c r="AE3580" i="1"/>
  <c r="AB3580" i="1"/>
  <c r="T3580" i="1"/>
  <c r="Y3580" i="1" s="1"/>
  <c r="R3580" i="1"/>
  <c r="Q3580" i="1"/>
  <c r="S3580" i="1" s="1"/>
  <c r="J3580" i="1"/>
  <c r="Z3580" i="1" s="1"/>
  <c r="H3580" i="1"/>
  <c r="G3580" i="1"/>
  <c r="I3580" i="1" s="1"/>
  <c r="AE299" i="1"/>
  <c r="AB299" i="1"/>
  <c r="T299" i="1"/>
  <c r="Y299" i="1" s="1"/>
  <c r="R299" i="1"/>
  <c r="Q299" i="1"/>
  <c r="S299" i="1" s="1"/>
  <c r="J299" i="1"/>
  <c r="M299" i="1" s="1"/>
  <c r="H299" i="1"/>
  <c r="G299" i="1"/>
  <c r="I299" i="1" s="1"/>
  <c r="AE882" i="1"/>
  <c r="AB882" i="1"/>
  <c r="T882" i="1"/>
  <c r="R882" i="1"/>
  <c r="Q882" i="1"/>
  <c r="S882" i="1" s="1"/>
  <c r="J882" i="1"/>
  <c r="H882" i="1"/>
  <c r="G882" i="1"/>
  <c r="I882" i="1" s="1"/>
  <c r="AE3476" i="1"/>
  <c r="AB3476" i="1"/>
  <c r="T3476" i="1"/>
  <c r="Y3476" i="1" s="1"/>
  <c r="R3476" i="1"/>
  <c r="Q3476" i="1"/>
  <c r="S3476" i="1" s="1"/>
  <c r="J3476" i="1"/>
  <c r="Z3476" i="1" s="1"/>
  <c r="H3476" i="1"/>
  <c r="G3476" i="1"/>
  <c r="I3476" i="1" s="1"/>
  <c r="AE3880" i="1"/>
  <c r="AB3880" i="1"/>
  <c r="T3880" i="1"/>
  <c r="R3880" i="1"/>
  <c r="Q3880" i="1"/>
  <c r="S3880" i="1" s="1"/>
  <c r="J3880" i="1"/>
  <c r="Z3880" i="1" s="1"/>
  <c r="H3880" i="1"/>
  <c r="G3880" i="1"/>
  <c r="I3880" i="1" s="1"/>
  <c r="AE2166" i="1"/>
  <c r="AB2166" i="1"/>
  <c r="T2166" i="1"/>
  <c r="R2166" i="1"/>
  <c r="Q2166" i="1"/>
  <c r="S2166" i="1" s="1"/>
  <c r="J2166" i="1"/>
  <c r="H2166" i="1"/>
  <c r="G2166" i="1"/>
  <c r="I2166" i="1" s="1"/>
  <c r="AE2607" i="1"/>
  <c r="AB2607" i="1"/>
  <c r="T2607" i="1"/>
  <c r="Y2607" i="1" s="1"/>
  <c r="R2607" i="1"/>
  <c r="Q2607" i="1"/>
  <c r="S2607" i="1" s="1"/>
  <c r="J2607" i="1"/>
  <c r="H2607" i="1"/>
  <c r="G2607" i="1"/>
  <c r="I2607" i="1" s="1"/>
  <c r="AE3025" i="1"/>
  <c r="AB3025" i="1"/>
  <c r="T3025" i="1"/>
  <c r="Y3025" i="1" s="1"/>
  <c r="R3025" i="1"/>
  <c r="Q3025" i="1"/>
  <c r="S3025" i="1" s="1"/>
  <c r="J3025" i="1"/>
  <c r="Z3025" i="1" s="1"/>
  <c r="H3025" i="1"/>
  <c r="G3025" i="1"/>
  <c r="I3025" i="1" s="1"/>
  <c r="AE2964" i="1"/>
  <c r="AB2964" i="1"/>
  <c r="T2964" i="1"/>
  <c r="R2964" i="1"/>
  <c r="Q2964" i="1"/>
  <c r="S2964" i="1" s="1"/>
  <c r="J2964" i="1"/>
  <c r="Z2964" i="1" s="1"/>
  <c r="H2964" i="1"/>
  <c r="G2964" i="1"/>
  <c r="I2964" i="1" s="1"/>
  <c r="AE3018" i="1"/>
  <c r="AB3018" i="1"/>
  <c r="T3018" i="1"/>
  <c r="Y3018" i="1" s="1"/>
  <c r="R3018" i="1"/>
  <c r="Q3018" i="1"/>
  <c r="S3018" i="1" s="1"/>
  <c r="J3018" i="1"/>
  <c r="M3018" i="1" s="1"/>
  <c r="H3018" i="1"/>
  <c r="G3018" i="1"/>
  <c r="I3018" i="1" s="1"/>
  <c r="AE743" i="1"/>
  <c r="AB743" i="1"/>
  <c r="T743" i="1"/>
  <c r="Y743" i="1" s="1"/>
  <c r="R743" i="1"/>
  <c r="Q743" i="1"/>
  <c r="S743" i="1" s="1"/>
  <c r="J743" i="1"/>
  <c r="H743" i="1"/>
  <c r="G743" i="1"/>
  <c r="I743" i="1" s="1"/>
  <c r="AE3257" i="1"/>
  <c r="AB3257" i="1"/>
  <c r="T3257" i="1"/>
  <c r="R3257" i="1"/>
  <c r="Q3257" i="1"/>
  <c r="S3257" i="1" s="1"/>
  <c r="J3257" i="1"/>
  <c r="Z3257" i="1" s="1"/>
  <c r="H3257" i="1"/>
  <c r="G3257" i="1"/>
  <c r="I3257" i="1" s="1"/>
  <c r="AE1654" i="1"/>
  <c r="AB1654" i="1"/>
  <c r="T1654" i="1"/>
  <c r="R1654" i="1"/>
  <c r="Q1654" i="1"/>
  <c r="S1654" i="1" s="1"/>
  <c r="J1654" i="1"/>
  <c r="Z1654" i="1" s="1"/>
  <c r="H1654" i="1"/>
  <c r="G1654" i="1"/>
  <c r="I1654" i="1" s="1"/>
  <c r="AE3026" i="1"/>
  <c r="AB3026" i="1"/>
  <c r="T3026" i="1"/>
  <c r="R3026" i="1"/>
  <c r="Q3026" i="1"/>
  <c r="S3026" i="1" s="1"/>
  <c r="J3026" i="1"/>
  <c r="H3026" i="1"/>
  <c r="G3026" i="1"/>
  <c r="I3026" i="1" s="1"/>
  <c r="AE1262" i="1"/>
  <c r="AB1262" i="1"/>
  <c r="T1262" i="1"/>
  <c r="Y1262" i="1" s="1"/>
  <c r="R1262" i="1"/>
  <c r="Q1262" i="1"/>
  <c r="S1262" i="1" s="1"/>
  <c r="J1262" i="1"/>
  <c r="H1262" i="1"/>
  <c r="G1262" i="1"/>
  <c r="I1262" i="1" s="1"/>
  <c r="AE1988" i="1"/>
  <c r="AB1988" i="1"/>
  <c r="T1988" i="1"/>
  <c r="Y1988" i="1" s="1"/>
  <c r="R1988" i="1"/>
  <c r="Q1988" i="1"/>
  <c r="S1988" i="1" s="1"/>
  <c r="J1988" i="1"/>
  <c r="Z1988" i="1" s="1"/>
  <c r="H1988" i="1"/>
  <c r="G1988" i="1"/>
  <c r="I1988" i="1" s="1"/>
  <c r="AE3557" i="1"/>
  <c r="AB3557" i="1"/>
  <c r="T3557" i="1"/>
  <c r="R3557" i="1"/>
  <c r="Q3557" i="1"/>
  <c r="S3557" i="1" s="1"/>
  <c r="J3557" i="1"/>
  <c r="H3557" i="1"/>
  <c r="G3557" i="1"/>
  <c r="I3557" i="1" s="1"/>
  <c r="AE1168" i="1"/>
  <c r="AB1168" i="1"/>
  <c r="T1168" i="1"/>
  <c r="Y1168" i="1" s="1"/>
  <c r="R1168" i="1"/>
  <c r="Q1168" i="1"/>
  <c r="S1168" i="1" s="1"/>
  <c r="J1168" i="1"/>
  <c r="M1168" i="1" s="1"/>
  <c r="H1168" i="1"/>
  <c r="G1168" i="1"/>
  <c r="I1168" i="1" s="1"/>
  <c r="AE1753" i="1"/>
  <c r="AB1753" i="1"/>
  <c r="T1753" i="1"/>
  <c r="R1753" i="1"/>
  <c r="Q1753" i="1"/>
  <c r="S1753" i="1" s="1"/>
  <c r="J1753" i="1"/>
  <c r="H1753" i="1"/>
  <c r="G1753" i="1"/>
  <c r="I1753" i="1" s="1"/>
  <c r="AE73" i="1"/>
  <c r="AB73" i="1"/>
  <c r="T73" i="1"/>
  <c r="Y73" i="1" s="1"/>
  <c r="R73" i="1"/>
  <c r="Q73" i="1"/>
  <c r="S73" i="1" s="1"/>
  <c r="J73" i="1"/>
  <c r="Z73" i="1" s="1"/>
  <c r="H73" i="1"/>
  <c r="G73" i="1"/>
  <c r="I73" i="1" s="1"/>
  <c r="AE1355" i="1"/>
  <c r="AB1355" i="1"/>
  <c r="T1355" i="1"/>
  <c r="R1355" i="1"/>
  <c r="Q1355" i="1"/>
  <c r="S1355" i="1" s="1"/>
  <c r="J1355" i="1"/>
  <c r="Z1355" i="1" s="1"/>
  <c r="H1355" i="1"/>
  <c r="G1355" i="1"/>
  <c r="I1355" i="1" s="1"/>
  <c r="AE974" i="1"/>
  <c r="AB974" i="1"/>
  <c r="T974" i="1"/>
  <c r="Y974" i="1" s="1"/>
  <c r="R974" i="1"/>
  <c r="Q974" i="1"/>
  <c r="S974" i="1" s="1"/>
  <c r="J974" i="1"/>
  <c r="L974" i="1" s="1"/>
  <c r="N974" i="1" s="1"/>
  <c r="H974" i="1"/>
  <c r="G974" i="1"/>
  <c r="I974" i="1" s="1"/>
  <c r="AE973" i="1"/>
  <c r="AB973" i="1"/>
  <c r="T973" i="1"/>
  <c r="Y973" i="1" s="1"/>
  <c r="R973" i="1"/>
  <c r="Q973" i="1"/>
  <c r="S973" i="1" s="1"/>
  <c r="J973" i="1"/>
  <c r="H973" i="1"/>
  <c r="G973" i="1"/>
  <c r="I973" i="1" s="1"/>
  <c r="AE2306" i="1"/>
  <c r="AB2306" i="1"/>
  <c r="T2306" i="1"/>
  <c r="Y2306" i="1" s="1"/>
  <c r="R2306" i="1"/>
  <c r="Q2306" i="1"/>
  <c r="S2306" i="1" s="1"/>
  <c r="J2306" i="1"/>
  <c r="Z2306" i="1" s="1"/>
  <c r="H2306" i="1"/>
  <c r="G2306" i="1"/>
  <c r="I2306" i="1" s="1"/>
  <c r="AE4152" i="1"/>
  <c r="AB4152" i="1"/>
  <c r="T4152" i="1"/>
  <c r="S4152" i="1"/>
  <c r="R4152" i="1"/>
  <c r="Q4152" i="1"/>
  <c r="J4152" i="1"/>
  <c r="H4152" i="1"/>
  <c r="G4152" i="1"/>
  <c r="I4152" i="1" s="1"/>
  <c r="AE2500" i="1"/>
  <c r="AB2500" i="1"/>
  <c r="T2500" i="1"/>
  <c r="Y2500" i="1" s="1"/>
  <c r="R2500" i="1"/>
  <c r="Q2500" i="1"/>
  <c r="S2500" i="1" s="1"/>
  <c r="J2500" i="1"/>
  <c r="H2500" i="1"/>
  <c r="G2500" i="1"/>
  <c r="I2500" i="1" s="1"/>
  <c r="AE3928" i="1"/>
  <c r="AB3928" i="1"/>
  <c r="T3928" i="1"/>
  <c r="Y3928" i="1" s="1"/>
  <c r="R3928" i="1"/>
  <c r="Q3928" i="1"/>
  <c r="S3928" i="1" s="1"/>
  <c r="J3928" i="1"/>
  <c r="H3928" i="1"/>
  <c r="G3928" i="1"/>
  <c r="I3928" i="1" s="1"/>
  <c r="AE2958" i="1"/>
  <c r="AB2958" i="1"/>
  <c r="T2958" i="1"/>
  <c r="Y2958" i="1" s="1"/>
  <c r="R2958" i="1"/>
  <c r="Q2958" i="1"/>
  <c r="S2958" i="1" s="1"/>
  <c r="J2958" i="1"/>
  <c r="Z2958" i="1" s="1"/>
  <c r="H2958" i="1"/>
  <c r="G2958" i="1"/>
  <c r="I2958" i="1" s="1"/>
  <c r="AE3403" i="1"/>
  <c r="AB3403" i="1"/>
  <c r="T3403" i="1"/>
  <c r="R3403" i="1"/>
  <c r="Q3403" i="1"/>
  <c r="S3403" i="1" s="1"/>
  <c r="J3403" i="1"/>
  <c r="Z3403" i="1" s="1"/>
  <c r="H3403" i="1"/>
  <c r="G3403" i="1"/>
  <c r="I3403" i="1" s="1"/>
  <c r="AE2678" i="1"/>
  <c r="AB2678" i="1"/>
  <c r="T2678" i="1"/>
  <c r="Y2678" i="1" s="1"/>
  <c r="R2678" i="1"/>
  <c r="Q2678" i="1"/>
  <c r="S2678" i="1" s="1"/>
  <c r="J2678" i="1"/>
  <c r="L2678" i="1" s="1"/>
  <c r="N2678" i="1" s="1"/>
  <c r="H2678" i="1"/>
  <c r="G2678" i="1"/>
  <c r="I2678" i="1" s="1"/>
  <c r="AE281" i="1"/>
  <c r="AB281" i="1"/>
  <c r="T281" i="1"/>
  <c r="Y281" i="1" s="1"/>
  <c r="R281" i="1"/>
  <c r="Q281" i="1"/>
  <c r="S281" i="1" s="1"/>
  <c r="J281" i="1"/>
  <c r="H281" i="1"/>
  <c r="G281" i="1"/>
  <c r="I281" i="1" s="1"/>
  <c r="AE4230" i="1"/>
  <c r="AB4230" i="1"/>
  <c r="T4230" i="1"/>
  <c r="Y4230" i="1" s="1"/>
  <c r="R4230" i="1"/>
  <c r="Q4230" i="1"/>
  <c r="S4230" i="1" s="1"/>
  <c r="J4230" i="1"/>
  <c r="Z4230" i="1" s="1"/>
  <c r="H4230" i="1"/>
  <c r="G4230" i="1"/>
  <c r="I4230" i="1" s="1"/>
  <c r="AE47" i="1"/>
  <c r="AB47" i="1"/>
  <c r="T47" i="1"/>
  <c r="R47" i="1"/>
  <c r="Q47" i="1"/>
  <c r="S47" i="1" s="1"/>
  <c r="J47" i="1"/>
  <c r="Z47" i="1" s="1"/>
  <c r="H47" i="1"/>
  <c r="G47" i="1"/>
  <c r="I47" i="1" s="1"/>
  <c r="AE3957" i="1"/>
  <c r="AB3957" i="1"/>
  <c r="T3957" i="1"/>
  <c r="Y3957" i="1" s="1"/>
  <c r="R3957" i="1"/>
  <c r="Q3957" i="1"/>
  <c r="S3957" i="1" s="1"/>
  <c r="M3957" i="1"/>
  <c r="J3957" i="1"/>
  <c r="L3957" i="1" s="1"/>
  <c r="N3957" i="1" s="1"/>
  <c r="H3957" i="1"/>
  <c r="G3957" i="1"/>
  <c r="I3957" i="1" s="1"/>
  <c r="AE3920" i="1"/>
  <c r="AB3920" i="1"/>
  <c r="T3920" i="1"/>
  <c r="Y3920" i="1" s="1"/>
  <c r="R3920" i="1"/>
  <c r="Q3920" i="1"/>
  <c r="S3920" i="1" s="1"/>
  <c r="M3920" i="1"/>
  <c r="J3920" i="1"/>
  <c r="H3920" i="1"/>
  <c r="G3920" i="1"/>
  <c r="I3920" i="1" s="1"/>
  <c r="AE1283" i="1"/>
  <c r="AB1283" i="1"/>
  <c r="T1283" i="1"/>
  <c r="Y1283" i="1" s="1"/>
  <c r="R1283" i="1"/>
  <c r="Q1283" i="1"/>
  <c r="S1283" i="1" s="1"/>
  <c r="J1283" i="1"/>
  <c r="M1283" i="1" s="1"/>
  <c r="H1283" i="1"/>
  <c r="G1283" i="1"/>
  <c r="I1283" i="1" s="1"/>
  <c r="AE1239" i="1"/>
  <c r="AB1239" i="1"/>
  <c r="T1239" i="1"/>
  <c r="R1239" i="1"/>
  <c r="Q1239" i="1"/>
  <c r="S1239" i="1" s="1"/>
  <c r="J1239" i="1"/>
  <c r="L1239" i="1" s="1"/>
  <c r="N1239" i="1" s="1"/>
  <c r="H1239" i="1"/>
  <c r="G1239" i="1"/>
  <c r="I1239" i="1" s="1"/>
  <c r="AE1181" i="1"/>
  <c r="AB1181" i="1"/>
  <c r="T1181" i="1"/>
  <c r="Y1181" i="1" s="1"/>
  <c r="R1181" i="1"/>
  <c r="Q1181" i="1"/>
  <c r="S1181" i="1" s="1"/>
  <c r="J1181" i="1"/>
  <c r="Z1181" i="1" s="1"/>
  <c r="H1181" i="1"/>
  <c r="G1181" i="1"/>
  <c r="I1181" i="1" s="1"/>
  <c r="AE932" i="1"/>
  <c r="AB932" i="1"/>
  <c r="T932" i="1"/>
  <c r="R932" i="1"/>
  <c r="Q932" i="1"/>
  <c r="S932" i="1" s="1"/>
  <c r="J932" i="1"/>
  <c r="H932" i="1"/>
  <c r="G932" i="1"/>
  <c r="I932" i="1" s="1"/>
  <c r="AE3780" i="1"/>
  <c r="AB3780" i="1"/>
  <c r="T3780" i="1"/>
  <c r="Y3780" i="1" s="1"/>
  <c r="R3780" i="1"/>
  <c r="Q3780" i="1"/>
  <c r="S3780" i="1" s="1"/>
  <c r="M3780" i="1"/>
  <c r="J3780" i="1"/>
  <c r="Z3780" i="1" s="1"/>
  <c r="H3780" i="1"/>
  <c r="G3780" i="1"/>
  <c r="I3780" i="1" s="1"/>
  <c r="AE1992" i="1"/>
  <c r="AB1992" i="1"/>
  <c r="T1992" i="1"/>
  <c r="R1992" i="1"/>
  <c r="Q1992" i="1"/>
  <c r="S1992" i="1" s="1"/>
  <c r="J1992" i="1"/>
  <c r="L1992" i="1" s="1"/>
  <c r="N1992" i="1" s="1"/>
  <c r="H1992" i="1"/>
  <c r="G1992" i="1"/>
  <c r="I1992" i="1" s="1"/>
  <c r="AE1476" i="1"/>
  <c r="AB1476" i="1"/>
  <c r="T1476" i="1"/>
  <c r="Y1476" i="1" s="1"/>
  <c r="R1476" i="1"/>
  <c r="Q1476" i="1"/>
  <c r="S1476" i="1" s="1"/>
  <c r="J1476" i="1"/>
  <c r="L1476" i="1" s="1"/>
  <c r="N1476" i="1" s="1"/>
  <c r="H1476" i="1"/>
  <c r="G1476" i="1"/>
  <c r="I1476" i="1" s="1"/>
  <c r="AE1228" i="1"/>
  <c r="AB1228" i="1"/>
  <c r="T1228" i="1"/>
  <c r="Y1228" i="1" s="1"/>
  <c r="R1228" i="1"/>
  <c r="Q1228" i="1"/>
  <c r="S1228" i="1" s="1"/>
  <c r="J1228" i="1"/>
  <c r="H1228" i="1"/>
  <c r="G1228" i="1"/>
  <c r="I1228" i="1" s="1"/>
  <c r="AE3919" i="1"/>
  <c r="AB3919" i="1"/>
  <c r="T3919" i="1"/>
  <c r="Y3919" i="1" s="1"/>
  <c r="R3919" i="1"/>
  <c r="Q3919" i="1"/>
  <c r="S3919" i="1" s="1"/>
  <c r="M3919" i="1"/>
  <c r="J3919" i="1"/>
  <c r="L3919" i="1" s="1"/>
  <c r="N3919" i="1" s="1"/>
  <c r="H3919" i="1"/>
  <c r="G3919" i="1"/>
  <c r="I3919" i="1" s="1"/>
  <c r="AE3435" i="1"/>
  <c r="AB3435" i="1"/>
  <c r="T3435" i="1"/>
  <c r="R3435" i="1"/>
  <c r="Q3435" i="1"/>
  <c r="S3435" i="1" s="1"/>
  <c r="J3435" i="1"/>
  <c r="L3435" i="1" s="1"/>
  <c r="N3435" i="1" s="1"/>
  <c r="H3435" i="1"/>
  <c r="G3435" i="1"/>
  <c r="I3435" i="1" s="1"/>
  <c r="AE2366" i="1"/>
  <c r="AB2366" i="1"/>
  <c r="T2366" i="1"/>
  <c r="Y2366" i="1" s="1"/>
  <c r="R2366" i="1"/>
  <c r="Q2366" i="1"/>
  <c r="S2366" i="1" s="1"/>
  <c r="J2366" i="1"/>
  <c r="Z2366" i="1" s="1"/>
  <c r="H2366" i="1"/>
  <c r="G2366" i="1"/>
  <c r="I2366" i="1" s="1"/>
  <c r="AE931" i="1"/>
  <c r="AB931" i="1"/>
  <c r="T931" i="1"/>
  <c r="Y931" i="1" s="1"/>
  <c r="R931" i="1"/>
  <c r="Q931" i="1"/>
  <c r="S931" i="1" s="1"/>
  <c r="J931" i="1"/>
  <c r="H931" i="1"/>
  <c r="G931" i="1"/>
  <c r="I931" i="1" s="1"/>
  <c r="AE2824" i="1"/>
  <c r="AB2824" i="1"/>
  <c r="T2824" i="1"/>
  <c r="Y2824" i="1" s="1"/>
  <c r="R2824" i="1"/>
  <c r="Q2824" i="1"/>
  <c r="S2824" i="1" s="1"/>
  <c r="J2824" i="1"/>
  <c r="M2824" i="1" s="1"/>
  <c r="H2824" i="1"/>
  <c r="G2824" i="1"/>
  <c r="I2824" i="1" s="1"/>
  <c r="AE3729" i="1"/>
  <c r="AB3729" i="1"/>
  <c r="T3729" i="1"/>
  <c r="R3729" i="1"/>
  <c r="Q3729" i="1"/>
  <c r="S3729" i="1" s="1"/>
  <c r="M3729" i="1"/>
  <c r="J3729" i="1"/>
  <c r="L3729" i="1" s="1"/>
  <c r="N3729" i="1" s="1"/>
  <c r="H3729" i="1"/>
  <c r="G3729" i="1"/>
  <c r="I3729" i="1" s="1"/>
  <c r="AE1991" i="1"/>
  <c r="AB1991" i="1"/>
  <c r="T1991" i="1"/>
  <c r="Y1991" i="1" s="1"/>
  <c r="R1991" i="1"/>
  <c r="Q1991" i="1"/>
  <c r="S1991" i="1" s="1"/>
  <c r="J1991" i="1"/>
  <c r="Z1991" i="1" s="1"/>
  <c r="H1991" i="1"/>
  <c r="G1991" i="1"/>
  <c r="I1991" i="1" s="1"/>
  <c r="AE1946" i="1"/>
  <c r="AB1946" i="1"/>
  <c r="W1946" i="1"/>
  <c r="T1946" i="1"/>
  <c r="Y1946" i="1" s="1"/>
  <c r="R1946" i="1"/>
  <c r="Q1946" i="1"/>
  <c r="S1946" i="1" s="1"/>
  <c r="J1946" i="1"/>
  <c r="H1946" i="1"/>
  <c r="G1946" i="1"/>
  <c r="I1946" i="1" s="1"/>
  <c r="AE1227" i="1"/>
  <c r="AB1227" i="1"/>
  <c r="T1227" i="1"/>
  <c r="Y1227" i="1" s="1"/>
  <c r="R1227" i="1"/>
  <c r="Q1227" i="1"/>
  <c r="S1227" i="1" s="1"/>
  <c r="J1227" i="1"/>
  <c r="M1227" i="1" s="1"/>
  <c r="H1227" i="1"/>
  <c r="G1227" i="1"/>
  <c r="I1227" i="1" s="1"/>
  <c r="AE298" i="1"/>
  <c r="AB298" i="1"/>
  <c r="T298" i="1"/>
  <c r="R298" i="1"/>
  <c r="Q298" i="1"/>
  <c r="S298" i="1" s="1"/>
  <c r="J298" i="1"/>
  <c r="L298" i="1" s="1"/>
  <c r="N298" i="1" s="1"/>
  <c r="H298" i="1"/>
  <c r="G298" i="1"/>
  <c r="I298" i="1" s="1"/>
  <c r="AE2120" i="1"/>
  <c r="AB2120" i="1"/>
  <c r="T2120" i="1"/>
  <c r="Y2120" i="1" s="1"/>
  <c r="R2120" i="1"/>
  <c r="Q2120" i="1"/>
  <c r="S2120" i="1" s="1"/>
  <c r="J2120" i="1"/>
  <c r="L2120" i="1" s="1"/>
  <c r="N2120" i="1" s="1"/>
  <c r="H2120" i="1"/>
  <c r="G2120" i="1"/>
  <c r="I2120" i="1" s="1"/>
  <c r="AE1901" i="1"/>
  <c r="AB1901" i="1"/>
  <c r="T1901" i="1"/>
  <c r="Y1901" i="1" s="1"/>
  <c r="R1901" i="1"/>
  <c r="Q1901" i="1"/>
  <c r="S1901" i="1" s="1"/>
  <c r="J1901" i="1"/>
  <c r="H1901" i="1"/>
  <c r="G1901" i="1"/>
  <c r="I1901" i="1" s="1"/>
  <c r="AE2991" i="1"/>
  <c r="AB2991" i="1"/>
  <c r="T2991" i="1"/>
  <c r="Y2991" i="1" s="1"/>
  <c r="R2991" i="1"/>
  <c r="Q2991" i="1"/>
  <c r="S2991" i="1" s="1"/>
  <c r="J2991" i="1"/>
  <c r="M2991" i="1" s="1"/>
  <c r="H2991" i="1"/>
  <c r="G2991" i="1"/>
  <c r="I2991" i="1" s="1"/>
  <c r="AE1728" i="1"/>
  <c r="AB1728" i="1"/>
  <c r="T1728" i="1"/>
  <c r="R1728" i="1"/>
  <c r="Q1728" i="1"/>
  <c r="S1728" i="1" s="1"/>
  <c r="J1728" i="1"/>
  <c r="L1728" i="1" s="1"/>
  <c r="N1728" i="1" s="1"/>
  <c r="H1728" i="1"/>
  <c r="G1728" i="1"/>
  <c r="I1728" i="1" s="1"/>
  <c r="AE1465" i="1"/>
  <c r="AB1465" i="1"/>
  <c r="T1465" i="1"/>
  <c r="Y1465" i="1" s="1"/>
  <c r="R1465" i="1"/>
  <c r="Q1465" i="1"/>
  <c r="S1465" i="1" s="1"/>
  <c r="J1465" i="1"/>
  <c r="Z1465" i="1" s="1"/>
  <c r="H1465" i="1"/>
  <c r="G1465" i="1"/>
  <c r="I1465" i="1" s="1"/>
  <c r="AE3434" i="1"/>
  <c r="AB3434" i="1"/>
  <c r="T3434" i="1"/>
  <c r="Y3434" i="1" s="1"/>
  <c r="R3434" i="1"/>
  <c r="Q3434" i="1"/>
  <c r="S3434" i="1" s="1"/>
  <c r="J3434" i="1"/>
  <c r="H3434" i="1"/>
  <c r="G3434" i="1"/>
  <c r="I3434" i="1" s="1"/>
  <c r="AE1425" i="1"/>
  <c r="AB1425" i="1"/>
  <c r="T1425" i="1"/>
  <c r="Y1425" i="1" s="1"/>
  <c r="R1425" i="1"/>
  <c r="Q1425" i="1"/>
  <c r="S1425" i="1" s="1"/>
  <c r="J1425" i="1"/>
  <c r="M1425" i="1" s="1"/>
  <c r="H1425" i="1"/>
  <c r="G1425" i="1"/>
  <c r="I1425" i="1" s="1"/>
  <c r="AE3985" i="1"/>
  <c r="AB3985" i="1"/>
  <c r="T3985" i="1"/>
  <c r="R3985" i="1"/>
  <c r="Q3985" i="1"/>
  <c r="S3985" i="1" s="1"/>
  <c r="J3985" i="1"/>
  <c r="L3985" i="1" s="1"/>
  <c r="N3985" i="1" s="1"/>
  <c r="H3985" i="1"/>
  <c r="G3985" i="1"/>
  <c r="I3985" i="1" s="1"/>
  <c r="AE2499" i="1"/>
  <c r="AB2499" i="1"/>
  <c r="T2499" i="1"/>
  <c r="Y2499" i="1" s="1"/>
  <c r="R2499" i="1"/>
  <c r="Q2499" i="1"/>
  <c r="S2499" i="1" s="1"/>
  <c r="J2499" i="1"/>
  <c r="Z2499" i="1" s="1"/>
  <c r="H2499" i="1"/>
  <c r="G2499" i="1"/>
  <c r="I2499" i="1" s="1"/>
  <c r="AE803" i="1"/>
  <c r="AB803" i="1"/>
  <c r="T803" i="1"/>
  <c r="Y803" i="1" s="1"/>
  <c r="R803" i="1"/>
  <c r="Q803" i="1"/>
  <c r="S803" i="1" s="1"/>
  <c r="J803" i="1"/>
  <c r="H803" i="1"/>
  <c r="G803" i="1"/>
  <c r="I803" i="1" s="1"/>
  <c r="AE3391" i="1"/>
  <c r="AB3391" i="1"/>
  <c r="T3391" i="1"/>
  <c r="R3391" i="1"/>
  <c r="Q3391" i="1"/>
  <c r="S3391" i="1" s="1"/>
  <c r="J3391" i="1"/>
  <c r="M3391" i="1" s="1"/>
  <c r="H3391" i="1"/>
  <c r="G3391" i="1"/>
  <c r="I3391" i="1" s="1"/>
  <c r="AE875" i="1"/>
  <c r="AB875" i="1"/>
  <c r="T875" i="1"/>
  <c r="R875" i="1"/>
  <c r="Q875" i="1"/>
  <c r="S875" i="1" s="1"/>
  <c r="J875" i="1"/>
  <c r="L875" i="1" s="1"/>
  <c r="N875" i="1" s="1"/>
  <c r="H875" i="1"/>
  <c r="G875" i="1"/>
  <c r="I875" i="1" s="1"/>
  <c r="AE1505" i="1"/>
  <c r="AB1505" i="1"/>
  <c r="T1505" i="1"/>
  <c r="Y1505" i="1" s="1"/>
  <c r="R1505" i="1"/>
  <c r="Q1505" i="1"/>
  <c r="S1505" i="1" s="1"/>
  <c r="J1505" i="1"/>
  <c r="Z1505" i="1" s="1"/>
  <c r="H1505" i="1"/>
  <c r="G1505" i="1"/>
  <c r="I1505" i="1" s="1"/>
  <c r="AE1945" i="1"/>
  <c r="AB1945" i="1"/>
  <c r="T1945" i="1"/>
  <c r="Y1945" i="1" s="1"/>
  <c r="R1945" i="1"/>
  <c r="Q1945" i="1"/>
  <c r="S1945" i="1" s="1"/>
  <c r="J1945" i="1"/>
  <c r="H1945" i="1"/>
  <c r="G1945" i="1"/>
  <c r="I1945" i="1" s="1"/>
  <c r="AE449" i="1"/>
  <c r="AB449" i="1"/>
  <c r="T449" i="1"/>
  <c r="Y449" i="1" s="1"/>
  <c r="R449" i="1"/>
  <c r="Q449" i="1"/>
  <c r="S449" i="1" s="1"/>
  <c r="J449" i="1"/>
  <c r="M449" i="1" s="1"/>
  <c r="H449" i="1"/>
  <c r="G449" i="1"/>
  <c r="I449" i="1" s="1"/>
  <c r="AE270" i="1"/>
  <c r="AB270" i="1"/>
  <c r="T270" i="1"/>
  <c r="R270" i="1"/>
  <c r="Q270" i="1"/>
  <c r="S270" i="1" s="1"/>
  <c r="J270" i="1"/>
  <c r="L270" i="1" s="1"/>
  <c r="N270" i="1" s="1"/>
  <c r="H270" i="1"/>
  <c r="G270" i="1"/>
  <c r="I270" i="1" s="1"/>
  <c r="AE2091" i="1"/>
  <c r="AB2091" i="1"/>
  <c r="T2091" i="1"/>
  <c r="Y2091" i="1" s="1"/>
  <c r="R2091" i="1"/>
  <c r="Q2091" i="1"/>
  <c r="S2091" i="1" s="1"/>
  <c r="J2091" i="1"/>
  <c r="Z2091" i="1" s="1"/>
  <c r="H2091" i="1"/>
  <c r="G2091" i="1"/>
  <c r="I2091" i="1" s="1"/>
  <c r="AE1151" i="1"/>
  <c r="AB1151" i="1"/>
  <c r="T1151" i="1"/>
  <c r="Y1151" i="1" s="1"/>
  <c r="R1151" i="1"/>
  <c r="Q1151" i="1"/>
  <c r="S1151" i="1" s="1"/>
  <c r="J1151" i="1"/>
  <c r="H1151" i="1"/>
  <c r="G1151" i="1"/>
  <c r="I1151" i="1" s="1"/>
  <c r="AE2236" i="1"/>
  <c r="AB2236" i="1"/>
  <c r="T2236" i="1"/>
  <c r="Y2236" i="1" s="1"/>
  <c r="R2236" i="1"/>
  <c r="Q2236" i="1"/>
  <c r="S2236" i="1" s="1"/>
  <c r="J2236" i="1"/>
  <c r="H2236" i="1"/>
  <c r="G2236" i="1"/>
  <c r="I2236" i="1" s="1"/>
  <c r="AE3983" i="1"/>
  <c r="AB3983" i="1"/>
  <c r="T3983" i="1"/>
  <c r="R3983" i="1"/>
  <c r="Q3983" i="1"/>
  <c r="S3983" i="1" s="1"/>
  <c r="M3983" i="1"/>
  <c r="J3983" i="1"/>
  <c r="L3983" i="1" s="1"/>
  <c r="N3983" i="1" s="1"/>
  <c r="H3983" i="1"/>
  <c r="G3983" i="1"/>
  <c r="I3983" i="1" s="1"/>
  <c r="AE2826" i="1"/>
  <c r="AB2826" i="1"/>
  <c r="V2826" i="1"/>
  <c r="X2826" i="1" s="1"/>
  <c r="T2826" i="1"/>
  <c r="Y2826" i="1" s="1"/>
  <c r="R2826" i="1"/>
  <c r="Q2826" i="1"/>
  <c r="S2826" i="1" s="1"/>
  <c r="M2826" i="1"/>
  <c r="J2826" i="1"/>
  <c r="Z2826" i="1" s="1"/>
  <c r="H2826" i="1"/>
  <c r="G2826" i="1"/>
  <c r="I2826" i="1" s="1"/>
  <c r="AE2682" i="1"/>
  <c r="AB2682" i="1"/>
  <c r="T2682" i="1"/>
  <c r="Y2682" i="1" s="1"/>
  <c r="R2682" i="1"/>
  <c r="Q2682" i="1"/>
  <c r="S2682" i="1" s="1"/>
  <c r="J2682" i="1"/>
  <c r="H2682" i="1"/>
  <c r="G2682" i="1"/>
  <c r="I2682" i="1" s="1"/>
  <c r="AE4187" i="1"/>
  <c r="AB4187" i="1"/>
  <c r="T4187" i="1"/>
  <c r="Y4187" i="1" s="1"/>
  <c r="R4187" i="1"/>
  <c r="Q4187" i="1"/>
  <c r="S4187" i="1" s="1"/>
  <c r="J4187" i="1"/>
  <c r="H4187" i="1"/>
  <c r="G4187" i="1"/>
  <c r="I4187" i="1" s="1"/>
  <c r="AE2552" i="1"/>
  <c r="AB2552" i="1"/>
  <c r="T2552" i="1"/>
  <c r="R2552" i="1"/>
  <c r="Q2552" i="1"/>
  <c r="S2552" i="1" s="1"/>
  <c r="M2552" i="1"/>
  <c r="J2552" i="1"/>
  <c r="L2552" i="1" s="1"/>
  <c r="N2552" i="1" s="1"/>
  <c r="H2552" i="1"/>
  <c r="G2552" i="1"/>
  <c r="I2552" i="1" s="1"/>
  <c r="AE448" i="1"/>
  <c r="AB448" i="1"/>
  <c r="T448" i="1"/>
  <c r="Y448" i="1" s="1"/>
  <c r="R448" i="1"/>
  <c r="Q448" i="1"/>
  <c r="S448" i="1" s="1"/>
  <c r="J448" i="1"/>
  <c r="Z448" i="1" s="1"/>
  <c r="H448" i="1"/>
  <c r="G448" i="1"/>
  <c r="I448" i="1" s="1"/>
  <c r="AE897" i="1"/>
  <c r="AB897" i="1"/>
  <c r="T897" i="1"/>
  <c r="Y897" i="1" s="1"/>
  <c r="R897" i="1"/>
  <c r="Q897" i="1"/>
  <c r="S897" i="1" s="1"/>
  <c r="J897" i="1"/>
  <c r="H897" i="1"/>
  <c r="G897" i="1"/>
  <c r="I897" i="1" s="1"/>
  <c r="AE3561" i="1"/>
  <c r="AB3561" i="1"/>
  <c r="T3561" i="1"/>
  <c r="Y3561" i="1" s="1"/>
  <c r="R3561" i="1"/>
  <c r="Q3561" i="1"/>
  <c r="S3561" i="1" s="1"/>
  <c r="J3561" i="1"/>
  <c r="M3561" i="1" s="1"/>
  <c r="H3561" i="1"/>
  <c r="G3561" i="1"/>
  <c r="I3561" i="1" s="1"/>
  <c r="AE3956" i="1"/>
  <c r="AB3956" i="1"/>
  <c r="T3956" i="1"/>
  <c r="R3956" i="1"/>
  <c r="Q3956" i="1"/>
  <c r="S3956" i="1" s="1"/>
  <c r="M3956" i="1"/>
  <c r="J3956" i="1"/>
  <c r="L3956" i="1" s="1"/>
  <c r="N3956" i="1" s="1"/>
  <c r="H3956" i="1"/>
  <c r="G3956" i="1"/>
  <c r="I3956" i="1" s="1"/>
  <c r="AE1516" i="1"/>
  <c r="AB1516" i="1"/>
  <c r="T1516" i="1"/>
  <c r="Y1516" i="1" s="1"/>
  <c r="R1516" i="1"/>
  <c r="Q1516" i="1"/>
  <c r="S1516" i="1" s="1"/>
  <c r="J1516" i="1"/>
  <c r="H1516" i="1"/>
  <c r="G1516" i="1"/>
  <c r="I1516" i="1" s="1"/>
  <c r="AE1590" i="1"/>
  <c r="AB1590" i="1"/>
  <c r="T1590" i="1"/>
  <c r="R1590" i="1"/>
  <c r="Q1590" i="1"/>
  <c r="S1590" i="1" s="1"/>
  <c r="J1590" i="1"/>
  <c r="H1590" i="1"/>
  <c r="G1590" i="1"/>
  <c r="I1590" i="1" s="1"/>
  <c r="AE2235" i="1"/>
  <c r="AB2235" i="1"/>
  <c r="W2235" i="1"/>
  <c r="T2235" i="1"/>
  <c r="Y2235" i="1" s="1"/>
  <c r="R2235" i="1"/>
  <c r="Q2235" i="1"/>
  <c r="S2235" i="1" s="1"/>
  <c r="J2235" i="1"/>
  <c r="M2235" i="1" s="1"/>
  <c r="H2235" i="1"/>
  <c r="G2235" i="1"/>
  <c r="I2235" i="1" s="1"/>
  <c r="AE3096" i="1"/>
  <c r="AB3096" i="1"/>
  <c r="T3096" i="1"/>
  <c r="R3096" i="1"/>
  <c r="Q3096" i="1"/>
  <c r="S3096" i="1" s="1"/>
  <c r="J3096" i="1"/>
  <c r="L3096" i="1" s="1"/>
  <c r="N3096" i="1" s="1"/>
  <c r="H3096" i="1"/>
  <c r="G3096" i="1"/>
  <c r="I3096" i="1" s="1"/>
  <c r="AE2523" i="1"/>
  <c r="AB2523" i="1"/>
  <c r="T2523" i="1"/>
  <c r="Y2523" i="1" s="1"/>
  <c r="R2523" i="1"/>
  <c r="Q2523" i="1"/>
  <c r="S2523" i="1" s="1"/>
  <c r="J2523" i="1"/>
  <c r="Z2523" i="1" s="1"/>
  <c r="H2523" i="1"/>
  <c r="G2523" i="1"/>
  <c r="I2523" i="1" s="1"/>
  <c r="AE923" i="1"/>
  <c r="AB923" i="1"/>
  <c r="T923" i="1"/>
  <c r="Y923" i="1" s="1"/>
  <c r="R923" i="1"/>
  <c r="Q923" i="1"/>
  <c r="S923" i="1" s="1"/>
  <c r="J923" i="1"/>
  <c r="H923" i="1"/>
  <c r="G923" i="1"/>
  <c r="I923" i="1" s="1"/>
  <c r="AE3457" i="1"/>
  <c r="AB3457" i="1"/>
  <c r="T3457" i="1"/>
  <c r="Y3457" i="1" s="1"/>
  <c r="S3457" i="1"/>
  <c r="R3457" i="1"/>
  <c r="Q3457" i="1"/>
  <c r="J3457" i="1"/>
  <c r="M3457" i="1" s="1"/>
  <c r="H3457" i="1"/>
  <c r="G3457" i="1"/>
  <c r="I3457" i="1" s="1"/>
  <c r="AE4003" i="1"/>
  <c r="AB4003" i="1"/>
  <c r="T4003" i="1"/>
  <c r="R4003" i="1"/>
  <c r="Q4003" i="1"/>
  <c r="S4003" i="1" s="1"/>
  <c r="M4003" i="1"/>
  <c r="J4003" i="1"/>
  <c r="L4003" i="1" s="1"/>
  <c r="N4003" i="1" s="1"/>
  <c r="H4003" i="1"/>
  <c r="G4003" i="1"/>
  <c r="I4003" i="1" s="1"/>
  <c r="AE3390" i="1"/>
  <c r="AB3390" i="1"/>
  <c r="T3390" i="1"/>
  <c r="Y3390" i="1" s="1"/>
  <c r="R3390" i="1"/>
  <c r="Q3390" i="1"/>
  <c r="S3390" i="1" s="1"/>
  <c r="J3390" i="1"/>
  <c r="Z3390" i="1" s="1"/>
  <c r="H3390" i="1"/>
  <c r="G3390" i="1"/>
  <c r="I3390" i="1" s="1"/>
  <c r="AE3898" i="1"/>
  <c r="AB3898" i="1"/>
  <c r="T3898" i="1"/>
  <c r="Y3898" i="1" s="1"/>
  <c r="R3898" i="1"/>
  <c r="Q3898" i="1"/>
  <c r="S3898" i="1" s="1"/>
  <c r="J3898" i="1"/>
  <c r="H3898" i="1"/>
  <c r="G3898" i="1"/>
  <c r="I3898" i="1" s="1"/>
  <c r="AE2981" i="1"/>
  <c r="AB2981" i="1"/>
  <c r="T2981" i="1"/>
  <c r="Y2981" i="1" s="1"/>
  <c r="R2981" i="1"/>
  <c r="Q2981" i="1"/>
  <c r="S2981" i="1" s="1"/>
  <c r="J2981" i="1"/>
  <c r="M2981" i="1" s="1"/>
  <c r="H2981" i="1"/>
  <c r="G2981" i="1"/>
  <c r="I2981" i="1" s="1"/>
  <c r="AE2980" i="1"/>
  <c r="AB2980" i="1"/>
  <c r="T2980" i="1"/>
  <c r="R2980" i="1"/>
  <c r="Q2980" i="1"/>
  <c r="S2980" i="1" s="1"/>
  <c r="J2980" i="1"/>
  <c r="L2980" i="1" s="1"/>
  <c r="N2980" i="1" s="1"/>
  <c r="H2980" i="1"/>
  <c r="G2980" i="1"/>
  <c r="I2980" i="1" s="1"/>
  <c r="AE1475" i="1"/>
  <c r="AB1475" i="1"/>
  <c r="T1475" i="1"/>
  <c r="Y1475" i="1" s="1"/>
  <c r="R1475" i="1"/>
  <c r="Q1475" i="1"/>
  <c r="S1475" i="1" s="1"/>
  <c r="J1475" i="1"/>
  <c r="Z1475" i="1" s="1"/>
  <c r="H1475" i="1"/>
  <c r="G1475" i="1"/>
  <c r="I1475" i="1" s="1"/>
  <c r="AE3610" i="1"/>
  <c r="AB3610" i="1"/>
  <c r="T3610" i="1"/>
  <c r="Y3610" i="1" s="1"/>
  <c r="R3610" i="1"/>
  <c r="Q3610" i="1"/>
  <c r="S3610" i="1" s="1"/>
  <c r="J3610" i="1"/>
  <c r="H3610" i="1"/>
  <c r="G3610" i="1"/>
  <c r="I3610" i="1" s="1"/>
  <c r="AE896" i="1"/>
  <c r="AB896" i="1"/>
  <c r="T896" i="1"/>
  <c r="R896" i="1"/>
  <c r="Q896" i="1"/>
  <c r="S896" i="1" s="1"/>
  <c r="J896" i="1"/>
  <c r="H896" i="1"/>
  <c r="G896" i="1"/>
  <c r="I896" i="1" s="1"/>
  <c r="AE1664" i="1"/>
  <c r="AB1664" i="1"/>
  <c r="T1664" i="1"/>
  <c r="R1664" i="1"/>
  <c r="Q1664" i="1"/>
  <c r="S1664" i="1" s="1"/>
  <c r="J1664" i="1"/>
  <c r="L1664" i="1" s="1"/>
  <c r="N1664" i="1" s="1"/>
  <c r="H1664" i="1"/>
  <c r="G1664" i="1"/>
  <c r="I1664" i="1" s="1"/>
  <c r="AE1361" i="1"/>
  <c r="AB1361" i="1"/>
  <c r="T1361" i="1"/>
  <c r="Y1361" i="1" s="1"/>
  <c r="R1361" i="1"/>
  <c r="Q1361" i="1"/>
  <c r="S1361" i="1" s="1"/>
  <c r="J1361" i="1"/>
  <c r="Z1361" i="1" s="1"/>
  <c r="H1361" i="1"/>
  <c r="G1361" i="1"/>
  <c r="I1361" i="1" s="1"/>
  <c r="AE1374" i="1"/>
  <c r="AB1374" i="1"/>
  <c r="T1374" i="1"/>
  <c r="Y1374" i="1" s="1"/>
  <c r="R1374" i="1"/>
  <c r="Q1374" i="1"/>
  <c r="S1374" i="1" s="1"/>
  <c r="J1374" i="1"/>
  <c r="H1374" i="1"/>
  <c r="G1374" i="1"/>
  <c r="I1374" i="1" s="1"/>
  <c r="AE2833" i="1"/>
  <c r="AB2833" i="1"/>
  <c r="W2833" i="1"/>
  <c r="T2833" i="1"/>
  <c r="Y2833" i="1" s="1"/>
  <c r="R2833" i="1"/>
  <c r="Q2833" i="1"/>
  <c r="S2833" i="1" s="1"/>
  <c r="J2833" i="1"/>
  <c r="M2833" i="1" s="1"/>
  <c r="H2833" i="1"/>
  <c r="G2833" i="1"/>
  <c r="I2833" i="1" s="1"/>
  <c r="AE2955" i="1"/>
  <c r="AB2955" i="1"/>
  <c r="T2955" i="1"/>
  <c r="R2955" i="1"/>
  <c r="Q2955" i="1"/>
  <c r="S2955" i="1" s="1"/>
  <c r="J2955" i="1"/>
  <c r="L2955" i="1" s="1"/>
  <c r="N2955" i="1" s="1"/>
  <c r="H2955" i="1"/>
  <c r="G2955" i="1"/>
  <c r="I2955" i="1" s="1"/>
  <c r="AE2139" i="1"/>
  <c r="AB2139" i="1"/>
  <c r="V2139" i="1"/>
  <c r="X2139" i="1" s="1"/>
  <c r="T2139" i="1"/>
  <c r="Y2139" i="1" s="1"/>
  <c r="R2139" i="1"/>
  <c r="Q2139" i="1"/>
  <c r="S2139" i="1" s="1"/>
  <c r="M2139" i="1"/>
  <c r="J2139" i="1"/>
  <c r="Z2139" i="1" s="1"/>
  <c r="H2139" i="1"/>
  <c r="G2139" i="1"/>
  <c r="I2139" i="1" s="1"/>
  <c r="AE1238" i="1"/>
  <c r="AB1238" i="1"/>
  <c r="T1238" i="1"/>
  <c r="Y1238" i="1" s="1"/>
  <c r="R1238" i="1"/>
  <c r="Q1238" i="1"/>
  <c r="S1238" i="1" s="1"/>
  <c r="J1238" i="1"/>
  <c r="H1238" i="1"/>
  <c r="G1238" i="1"/>
  <c r="I1238" i="1" s="1"/>
  <c r="AE4005" i="1"/>
  <c r="AB4005" i="1"/>
  <c r="T4005" i="1"/>
  <c r="Y4005" i="1" s="1"/>
  <c r="R4005" i="1"/>
  <c r="Q4005" i="1"/>
  <c r="S4005" i="1" s="1"/>
  <c r="M4005" i="1"/>
  <c r="J4005" i="1"/>
  <c r="Z4005" i="1" s="1"/>
  <c r="H4005" i="1"/>
  <c r="G4005" i="1"/>
  <c r="I4005" i="1" s="1"/>
  <c r="AE2569" i="1"/>
  <c r="AB2569" i="1"/>
  <c r="T2569" i="1"/>
  <c r="R2569" i="1"/>
  <c r="Q2569" i="1"/>
  <c r="S2569" i="1" s="1"/>
  <c r="J2569" i="1"/>
  <c r="H2569" i="1"/>
  <c r="G2569" i="1"/>
  <c r="I2569" i="1" s="1"/>
  <c r="AE3456" i="1"/>
  <c r="AB3456" i="1"/>
  <c r="V3456" i="1"/>
  <c r="X3456" i="1" s="1"/>
  <c r="T3456" i="1"/>
  <c r="Y3456" i="1" s="1"/>
  <c r="R3456" i="1"/>
  <c r="Q3456" i="1"/>
  <c r="S3456" i="1" s="1"/>
  <c r="J3456" i="1"/>
  <c r="Z3456" i="1" s="1"/>
  <c r="H3456" i="1"/>
  <c r="G3456" i="1"/>
  <c r="I3456" i="1" s="1"/>
  <c r="AE2825" i="1"/>
  <c r="AB2825" i="1"/>
  <c r="T2825" i="1"/>
  <c r="Y2825" i="1" s="1"/>
  <c r="R2825" i="1"/>
  <c r="Q2825" i="1"/>
  <c r="S2825" i="1" s="1"/>
  <c r="J2825" i="1"/>
  <c r="H2825" i="1"/>
  <c r="G2825" i="1"/>
  <c r="I2825" i="1" s="1"/>
  <c r="AE1593" i="1"/>
  <c r="AB1593" i="1"/>
  <c r="T1593" i="1"/>
  <c r="Y1593" i="1" s="1"/>
  <c r="R1593" i="1"/>
  <c r="Q1593" i="1"/>
  <c r="S1593" i="1" s="1"/>
  <c r="J1593" i="1"/>
  <c r="M1593" i="1" s="1"/>
  <c r="H1593" i="1"/>
  <c r="G1593" i="1"/>
  <c r="I1593" i="1" s="1"/>
  <c r="AE447" i="1"/>
  <c r="AB447" i="1"/>
  <c r="T447" i="1"/>
  <c r="R447" i="1"/>
  <c r="Q447" i="1"/>
  <c r="S447" i="1" s="1"/>
  <c r="J447" i="1"/>
  <c r="L447" i="1" s="1"/>
  <c r="N447" i="1" s="1"/>
  <c r="H447" i="1"/>
  <c r="G447" i="1"/>
  <c r="I447" i="1" s="1"/>
  <c r="AE1162" i="1"/>
  <c r="AB1162" i="1"/>
  <c r="T1162" i="1"/>
  <c r="Y1162" i="1" s="1"/>
  <c r="R1162" i="1"/>
  <c r="Q1162" i="1"/>
  <c r="S1162" i="1" s="1"/>
  <c r="J1162" i="1"/>
  <c r="Z1162" i="1" s="1"/>
  <c r="H1162" i="1"/>
  <c r="G1162" i="1"/>
  <c r="I1162" i="1" s="1"/>
  <c r="AE3523" i="1"/>
  <c r="AB3523" i="1"/>
  <c r="T3523" i="1"/>
  <c r="Y3523" i="1" s="1"/>
  <c r="R3523" i="1"/>
  <c r="Q3523" i="1"/>
  <c r="S3523" i="1" s="1"/>
  <c r="J3523" i="1"/>
  <c r="H3523" i="1"/>
  <c r="G3523" i="1"/>
  <c r="I3523" i="1" s="1"/>
  <c r="AE297" i="1"/>
  <c r="AB297" i="1"/>
  <c r="T297" i="1"/>
  <c r="Y297" i="1" s="1"/>
  <c r="R297" i="1"/>
  <c r="Q297" i="1"/>
  <c r="S297" i="1" s="1"/>
  <c r="J297" i="1"/>
  <c r="M297" i="1" s="1"/>
  <c r="H297" i="1"/>
  <c r="G297" i="1"/>
  <c r="I297" i="1" s="1"/>
  <c r="AE1024" i="1"/>
  <c r="AB1024" i="1"/>
  <c r="T1024" i="1"/>
  <c r="R1024" i="1"/>
  <c r="Q1024" i="1"/>
  <c r="S1024" i="1" s="1"/>
  <c r="J1024" i="1"/>
  <c r="L1024" i="1" s="1"/>
  <c r="N1024" i="1" s="1"/>
  <c r="H1024" i="1"/>
  <c r="G1024" i="1"/>
  <c r="I1024" i="1" s="1"/>
  <c r="AE2223" i="1"/>
  <c r="AB2223" i="1"/>
  <c r="T2223" i="1"/>
  <c r="Y2223" i="1" s="1"/>
  <c r="R2223" i="1"/>
  <c r="Q2223" i="1"/>
  <c r="S2223" i="1" s="1"/>
  <c r="J2223" i="1"/>
  <c r="Z2223" i="1" s="1"/>
  <c r="H2223" i="1"/>
  <c r="G2223" i="1"/>
  <c r="I2223" i="1" s="1"/>
  <c r="AE1150" i="1"/>
  <c r="AB1150" i="1"/>
  <c r="T1150" i="1"/>
  <c r="Y1150" i="1" s="1"/>
  <c r="R1150" i="1"/>
  <c r="Q1150" i="1"/>
  <c r="S1150" i="1" s="1"/>
  <c r="J1150" i="1"/>
  <c r="H1150" i="1"/>
  <c r="G1150" i="1"/>
  <c r="I1150" i="1" s="1"/>
  <c r="AE3918" i="1"/>
  <c r="AB3918" i="1"/>
  <c r="T3918" i="1"/>
  <c r="Y3918" i="1" s="1"/>
  <c r="R3918" i="1"/>
  <c r="Q3918" i="1"/>
  <c r="S3918" i="1" s="1"/>
  <c r="M3918" i="1"/>
  <c r="J3918" i="1"/>
  <c r="Z3918" i="1" s="1"/>
  <c r="H3918" i="1"/>
  <c r="G3918" i="1"/>
  <c r="I3918" i="1" s="1"/>
  <c r="AE2187" i="1"/>
  <c r="AB2187" i="1"/>
  <c r="T2187" i="1"/>
  <c r="R2187" i="1"/>
  <c r="Q2187" i="1"/>
  <c r="S2187" i="1" s="1"/>
  <c r="J2187" i="1"/>
  <c r="H2187" i="1"/>
  <c r="G2187" i="1"/>
  <c r="I2187" i="1" s="1"/>
  <c r="AE95" i="1"/>
  <c r="AB95" i="1"/>
  <c r="T95" i="1"/>
  <c r="R95" i="1"/>
  <c r="Q95" i="1"/>
  <c r="S95" i="1" s="1"/>
  <c r="J95" i="1"/>
  <c r="Z95" i="1" s="1"/>
  <c r="H95" i="1"/>
  <c r="G95" i="1"/>
  <c r="I95" i="1" s="1"/>
  <c r="AE78" i="1"/>
  <c r="AB78" i="1"/>
  <c r="T78" i="1"/>
  <c r="Y78" i="1" s="1"/>
  <c r="R78" i="1"/>
  <c r="Q78" i="1"/>
  <c r="S78" i="1" s="1"/>
  <c r="J78" i="1"/>
  <c r="H78" i="1"/>
  <c r="G78" i="1"/>
  <c r="I78" i="1" s="1"/>
  <c r="AE2954" i="1"/>
  <c r="AB2954" i="1"/>
  <c r="T2954" i="1"/>
  <c r="R2954" i="1"/>
  <c r="Q2954" i="1"/>
  <c r="S2954" i="1" s="1"/>
  <c r="J2954" i="1"/>
  <c r="H2954" i="1"/>
  <c r="G2954" i="1"/>
  <c r="I2954" i="1" s="1"/>
  <c r="AE2103" i="1"/>
  <c r="AB2103" i="1"/>
  <c r="T2103" i="1"/>
  <c r="R2103" i="1"/>
  <c r="Q2103" i="1"/>
  <c r="S2103" i="1" s="1"/>
  <c r="J2103" i="1"/>
  <c r="L2103" i="1" s="1"/>
  <c r="N2103" i="1" s="1"/>
  <c r="H2103" i="1"/>
  <c r="G2103" i="1"/>
  <c r="I2103" i="1" s="1"/>
  <c r="AE1689" i="1"/>
  <c r="AB1689" i="1"/>
  <c r="T1689" i="1"/>
  <c r="Y1689" i="1" s="1"/>
  <c r="R1689" i="1"/>
  <c r="Q1689" i="1"/>
  <c r="S1689" i="1" s="1"/>
  <c r="J1689" i="1"/>
  <c r="Z1689" i="1" s="1"/>
  <c r="H1689" i="1"/>
  <c r="G1689" i="1"/>
  <c r="I1689" i="1" s="1"/>
  <c r="AE3496" i="1"/>
  <c r="AB3496" i="1"/>
  <c r="T3496" i="1"/>
  <c r="Y3496" i="1" s="1"/>
  <c r="R3496" i="1"/>
  <c r="Q3496" i="1"/>
  <c r="S3496" i="1" s="1"/>
  <c r="J3496" i="1"/>
  <c r="H3496" i="1"/>
  <c r="G3496" i="1"/>
  <c r="I3496" i="1" s="1"/>
  <c r="AE2365" i="1"/>
  <c r="AB2365" i="1"/>
  <c r="W2365" i="1"/>
  <c r="T2365" i="1"/>
  <c r="Y2365" i="1" s="1"/>
  <c r="R2365" i="1"/>
  <c r="Q2365" i="1"/>
  <c r="S2365" i="1" s="1"/>
  <c r="J2365" i="1"/>
  <c r="M2365" i="1" s="1"/>
  <c r="H2365" i="1"/>
  <c r="G2365" i="1"/>
  <c r="I2365" i="1" s="1"/>
  <c r="AE802" i="1"/>
  <c r="AB802" i="1"/>
  <c r="T802" i="1"/>
  <c r="R802" i="1"/>
  <c r="Q802" i="1"/>
  <c r="S802" i="1" s="1"/>
  <c r="J802" i="1"/>
  <c r="L802" i="1" s="1"/>
  <c r="N802" i="1" s="1"/>
  <c r="H802" i="1"/>
  <c r="G802" i="1"/>
  <c r="I802" i="1" s="1"/>
  <c r="AE2971" i="1"/>
  <c r="AB2971" i="1"/>
  <c r="V2971" i="1"/>
  <c r="X2971" i="1" s="1"/>
  <c r="T2971" i="1"/>
  <c r="Y2971" i="1" s="1"/>
  <c r="R2971" i="1"/>
  <c r="Q2971" i="1"/>
  <c r="S2971" i="1" s="1"/>
  <c r="M2971" i="1"/>
  <c r="J2971" i="1"/>
  <c r="Z2971" i="1" s="1"/>
  <c r="H2971" i="1"/>
  <c r="G2971" i="1"/>
  <c r="I2971" i="1" s="1"/>
  <c r="AE3353" i="1"/>
  <c r="AB3353" i="1"/>
  <c r="T3353" i="1"/>
  <c r="Y3353" i="1" s="1"/>
  <c r="R3353" i="1"/>
  <c r="Q3353" i="1"/>
  <c r="S3353" i="1" s="1"/>
  <c r="J3353" i="1"/>
  <c r="H3353" i="1"/>
  <c r="G3353" i="1"/>
  <c r="I3353" i="1" s="1"/>
  <c r="AE759" i="1"/>
  <c r="AB759" i="1"/>
  <c r="T759" i="1"/>
  <c r="Y759" i="1" s="1"/>
  <c r="R759" i="1"/>
  <c r="Q759" i="1"/>
  <c r="S759" i="1" s="1"/>
  <c r="J759" i="1"/>
  <c r="M759" i="1" s="1"/>
  <c r="H759" i="1"/>
  <c r="G759" i="1"/>
  <c r="I759" i="1" s="1"/>
  <c r="AE2505" i="1"/>
  <c r="AB2505" i="1"/>
  <c r="T2505" i="1"/>
  <c r="R2505" i="1"/>
  <c r="Q2505" i="1"/>
  <c r="S2505" i="1" s="1"/>
  <c r="M2505" i="1"/>
  <c r="J2505" i="1"/>
  <c r="L2505" i="1" s="1"/>
  <c r="N2505" i="1" s="1"/>
  <c r="H2505" i="1"/>
  <c r="G2505" i="1"/>
  <c r="I2505" i="1" s="1"/>
  <c r="AE2373" i="1"/>
  <c r="AB2373" i="1"/>
  <c r="V2373" i="1"/>
  <c r="X2373" i="1" s="1"/>
  <c r="T2373" i="1"/>
  <c r="Y2373" i="1" s="1"/>
  <c r="R2373" i="1"/>
  <c r="Q2373" i="1"/>
  <c r="S2373" i="1" s="1"/>
  <c r="L2373" i="1"/>
  <c r="N2373" i="1" s="1"/>
  <c r="J2373" i="1"/>
  <c r="M2373" i="1" s="1"/>
  <c r="H2373" i="1"/>
  <c r="G2373" i="1"/>
  <c r="I2373" i="1" s="1"/>
  <c r="AE2071" i="1"/>
  <c r="AB2071" i="1"/>
  <c r="T2071" i="1"/>
  <c r="Y2071" i="1" s="1"/>
  <c r="R2071" i="1"/>
  <c r="Q2071" i="1"/>
  <c r="S2071" i="1" s="1"/>
  <c r="J2071" i="1"/>
  <c r="H2071" i="1"/>
  <c r="G2071" i="1"/>
  <c r="I2071" i="1" s="1"/>
  <c r="AE1944" i="1"/>
  <c r="AB1944" i="1"/>
  <c r="T1944" i="1"/>
  <c r="Y1944" i="1" s="1"/>
  <c r="R1944" i="1"/>
  <c r="Q1944" i="1"/>
  <c r="S1944" i="1" s="1"/>
  <c r="J1944" i="1"/>
  <c r="M1944" i="1" s="1"/>
  <c r="H1944" i="1"/>
  <c r="G1944" i="1"/>
  <c r="I1944" i="1" s="1"/>
  <c r="AE2186" i="1"/>
  <c r="AB2186" i="1"/>
  <c r="T2186" i="1"/>
  <c r="R2186" i="1"/>
  <c r="Q2186" i="1"/>
  <c r="S2186" i="1" s="1"/>
  <c r="J2186" i="1"/>
  <c r="L2186" i="1" s="1"/>
  <c r="N2186" i="1" s="1"/>
  <c r="H2186" i="1"/>
  <c r="G2186" i="1"/>
  <c r="I2186" i="1" s="1"/>
  <c r="AE2090" i="1"/>
  <c r="AB2090" i="1"/>
  <c r="T2090" i="1"/>
  <c r="Y2090" i="1" s="1"/>
  <c r="R2090" i="1"/>
  <c r="Q2090" i="1"/>
  <c r="S2090" i="1" s="1"/>
  <c r="J2090" i="1"/>
  <c r="M2090" i="1" s="1"/>
  <c r="H2090" i="1"/>
  <c r="G2090" i="1"/>
  <c r="I2090" i="1" s="1"/>
  <c r="AE1122" i="1"/>
  <c r="AB1122" i="1"/>
  <c r="T1122" i="1"/>
  <c r="Y1122" i="1" s="1"/>
  <c r="R1122" i="1"/>
  <c r="Q1122" i="1"/>
  <c r="S1122" i="1" s="1"/>
  <c r="J1122" i="1"/>
  <c r="H1122" i="1"/>
  <c r="G1122" i="1"/>
  <c r="I1122" i="1" s="1"/>
  <c r="AE2832" i="1"/>
  <c r="AB2832" i="1"/>
  <c r="T2832" i="1"/>
  <c r="Y2832" i="1" s="1"/>
  <c r="S2832" i="1"/>
  <c r="R2832" i="1"/>
  <c r="Q2832" i="1"/>
  <c r="J2832" i="1"/>
  <c r="M2832" i="1" s="1"/>
  <c r="H2832" i="1"/>
  <c r="G2832" i="1"/>
  <c r="I2832" i="1" s="1"/>
  <c r="AE2335" i="1"/>
  <c r="AB2335" i="1"/>
  <c r="T2335" i="1"/>
  <c r="R2335" i="1"/>
  <c r="Q2335" i="1"/>
  <c r="S2335" i="1" s="1"/>
  <c r="J2335" i="1"/>
  <c r="L2335" i="1" s="1"/>
  <c r="N2335" i="1" s="1"/>
  <c r="H2335" i="1"/>
  <c r="G2335" i="1"/>
  <c r="I2335" i="1" s="1"/>
  <c r="AE4219" i="1"/>
  <c r="AB4219" i="1"/>
  <c r="T4219" i="1"/>
  <c r="R4219" i="1"/>
  <c r="Q4219" i="1"/>
  <c r="S4219" i="1" s="1"/>
  <c r="J4219" i="1"/>
  <c r="M4219" i="1" s="1"/>
  <c r="H4219" i="1"/>
  <c r="G4219" i="1"/>
  <c r="I4219" i="1" s="1"/>
  <c r="AE1237" i="1"/>
  <c r="AB1237" i="1"/>
  <c r="T1237" i="1"/>
  <c r="Y1237" i="1" s="1"/>
  <c r="R1237" i="1"/>
  <c r="Q1237" i="1"/>
  <c r="S1237" i="1" s="1"/>
  <c r="J1237" i="1"/>
  <c r="H1237" i="1"/>
  <c r="G1237" i="1"/>
  <c r="I1237" i="1" s="1"/>
  <c r="AE4004" i="1"/>
  <c r="AB4004" i="1"/>
  <c r="T4004" i="1"/>
  <c r="Y4004" i="1" s="1"/>
  <c r="R4004" i="1"/>
  <c r="Q4004" i="1"/>
  <c r="S4004" i="1" s="1"/>
  <c r="J4004" i="1"/>
  <c r="M4004" i="1" s="1"/>
  <c r="H4004" i="1"/>
  <c r="G4004" i="1"/>
  <c r="I4004" i="1" s="1"/>
  <c r="AE3984" i="1"/>
  <c r="AB3984" i="1"/>
  <c r="T3984" i="1"/>
  <c r="R3984" i="1"/>
  <c r="Q3984" i="1"/>
  <c r="S3984" i="1" s="1"/>
  <c r="M3984" i="1"/>
  <c r="J3984" i="1"/>
  <c r="L3984" i="1" s="1"/>
  <c r="N3984" i="1" s="1"/>
  <c r="H3984" i="1"/>
  <c r="G3984" i="1"/>
  <c r="I3984" i="1" s="1"/>
  <c r="AE3991" i="1"/>
  <c r="AB3991" i="1"/>
  <c r="T3991" i="1"/>
  <c r="Y3991" i="1" s="1"/>
  <c r="R3991" i="1"/>
  <c r="Q3991" i="1"/>
  <c r="S3991" i="1" s="1"/>
  <c r="M3991" i="1"/>
  <c r="J3991" i="1"/>
  <c r="Z3991" i="1" s="1"/>
  <c r="H3991" i="1"/>
  <c r="G3991" i="1"/>
  <c r="I3991" i="1" s="1"/>
  <c r="AE3455" i="1"/>
  <c r="AB3455" i="1"/>
  <c r="T3455" i="1"/>
  <c r="Y3455" i="1" s="1"/>
  <c r="R3455" i="1"/>
  <c r="Q3455" i="1"/>
  <c r="S3455" i="1" s="1"/>
  <c r="J3455" i="1"/>
  <c r="H3455" i="1"/>
  <c r="G3455" i="1"/>
  <c r="I3455" i="1" s="1"/>
  <c r="AE801" i="1"/>
  <c r="AB801" i="1"/>
  <c r="T801" i="1"/>
  <c r="Y801" i="1" s="1"/>
  <c r="R801" i="1"/>
  <c r="Q801" i="1"/>
  <c r="S801" i="1" s="1"/>
  <c r="J801" i="1"/>
  <c r="M801" i="1" s="1"/>
  <c r="H801" i="1"/>
  <c r="G801" i="1"/>
  <c r="I801" i="1" s="1"/>
  <c r="AE874" i="1"/>
  <c r="AB874" i="1"/>
  <c r="T874" i="1"/>
  <c r="R874" i="1"/>
  <c r="Q874" i="1"/>
  <c r="S874" i="1" s="1"/>
  <c r="J874" i="1"/>
  <c r="L874" i="1" s="1"/>
  <c r="N874" i="1" s="1"/>
  <c r="H874" i="1"/>
  <c r="G874" i="1"/>
  <c r="I874" i="1" s="1"/>
  <c r="AE2774" i="1"/>
  <c r="AB2774" i="1"/>
  <c r="T2774" i="1"/>
  <c r="Y2774" i="1" s="1"/>
  <c r="R2774" i="1"/>
  <c r="Q2774" i="1"/>
  <c r="S2774" i="1" s="1"/>
  <c r="J2774" i="1"/>
  <c r="M2774" i="1" s="1"/>
  <c r="H2774" i="1"/>
  <c r="G2774" i="1"/>
  <c r="I2774" i="1" s="1"/>
  <c r="AE1504" i="1"/>
  <c r="AB1504" i="1"/>
  <c r="T1504" i="1"/>
  <c r="Y1504" i="1" s="1"/>
  <c r="R1504" i="1"/>
  <c r="Q1504" i="1"/>
  <c r="S1504" i="1" s="1"/>
  <c r="J1504" i="1"/>
  <c r="H1504" i="1"/>
  <c r="G1504" i="1"/>
  <c r="I1504" i="1" s="1"/>
  <c r="AE3728" i="1"/>
  <c r="AB3728" i="1"/>
  <c r="V3728" i="1"/>
  <c r="X3728" i="1" s="1"/>
  <c r="T3728" i="1"/>
  <c r="R3728" i="1"/>
  <c r="Q3728" i="1"/>
  <c r="S3728" i="1" s="1"/>
  <c r="L3728" i="1"/>
  <c r="N3728" i="1" s="1"/>
  <c r="J3728" i="1"/>
  <c r="M3728" i="1" s="1"/>
  <c r="H3728" i="1"/>
  <c r="G3728" i="1"/>
  <c r="I3728" i="1" s="1"/>
  <c r="AE2504" i="1"/>
  <c r="AB2504" i="1"/>
  <c r="T2504" i="1"/>
  <c r="R2504" i="1"/>
  <c r="Q2504" i="1"/>
  <c r="S2504" i="1" s="1"/>
  <c r="J2504" i="1"/>
  <c r="L2504" i="1" s="1"/>
  <c r="N2504" i="1" s="1"/>
  <c r="H2504" i="1"/>
  <c r="G2504" i="1"/>
  <c r="I2504" i="1" s="1"/>
  <c r="AE3609" i="1"/>
  <c r="AB3609" i="1"/>
  <c r="V3609" i="1"/>
  <c r="X3609" i="1" s="1"/>
  <c r="T3609" i="1"/>
  <c r="Y3609" i="1" s="1"/>
  <c r="R3609" i="1"/>
  <c r="Q3609" i="1"/>
  <c r="S3609" i="1" s="1"/>
  <c r="L3609" i="1"/>
  <c r="N3609" i="1" s="1"/>
  <c r="J3609" i="1"/>
  <c r="M3609" i="1" s="1"/>
  <c r="H3609" i="1"/>
  <c r="G3609" i="1"/>
  <c r="I3609" i="1" s="1"/>
  <c r="AE1161" i="1"/>
  <c r="AB1161" i="1"/>
  <c r="W1161" i="1"/>
  <c r="T1161" i="1"/>
  <c r="Y1161" i="1" s="1"/>
  <c r="R1161" i="1"/>
  <c r="Q1161" i="1"/>
  <c r="S1161" i="1" s="1"/>
  <c r="J1161" i="1"/>
  <c r="H1161" i="1"/>
  <c r="G1161" i="1"/>
  <c r="I1161" i="1" s="1"/>
  <c r="AE3522" i="1"/>
  <c r="AB3522" i="1"/>
  <c r="T3522" i="1"/>
  <c r="R3522" i="1"/>
  <c r="Q3522" i="1"/>
  <c r="S3522" i="1" s="1"/>
  <c r="J3522" i="1"/>
  <c r="H3522" i="1"/>
  <c r="G3522" i="1"/>
  <c r="I3522" i="1" s="1"/>
  <c r="AE296" i="1"/>
  <c r="AB296" i="1"/>
  <c r="T296" i="1"/>
  <c r="R296" i="1"/>
  <c r="Q296" i="1"/>
  <c r="S296" i="1" s="1"/>
  <c r="J296" i="1"/>
  <c r="L296" i="1" s="1"/>
  <c r="N296" i="1" s="1"/>
  <c r="H296" i="1"/>
  <c r="G296" i="1"/>
  <c r="I296" i="1" s="1"/>
  <c r="AE2222" i="1"/>
  <c r="AB2222" i="1"/>
  <c r="T2222" i="1"/>
  <c r="Y2222" i="1" s="1"/>
  <c r="R2222" i="1"/>
  <c r="Q2222" i="1"/>
  <c r="S2222" i="1" s="1"/>
  <c r="J2222" i="1"/>
  <c r="M2222" i="1" s="1"/>
  <c r="H2222" i="1"/>
  <c r="G2222" i="1"/>
  <c r="I2222" i="1" s="1"/>
  <c r="AE1149" i="1"/>
  <c r="AB1149" i="1"/>
  <c r="T1149" i="1"/>
  <c r="Y1149" i="1" s="1"/>
  <c r="R1149" i="1"/>
  <c r="Q1149" i="1"/>
  <c r="S1149" i="1" s="1"/>
  <c r="J1149" i="1"/>
  <c r="H1149" i="1"/>
  <c r="G1149" i="1"/>
  <c r="I1149" i="1" s="1"/>
  <c r="AE77" i="1"/>
  <c r="AB77" i="1"/>
  <c r="T77" i="1"/>
  <c r="Y77" i="1" s="1"/>
  <c r="R77" i="1"/>
  <c r="Q77" i="1"/>
  <c r="S77" i="1" s="1"/>
  <c r="J77" i="1"/>
  <c r="L77" i="1" s="1"/>
  <c r="N77" i="1" s="1"/>
  <c r="H77" i="1"/>
  <c r="G77" i="1"/>
  <c r="I77" i="1" s="1"/>
  <c r="AE2953" i="1"/>
  <c r="AB2953" i="1"/>
  <c r="T2953" i="1"/>
  <c r="R2953" i="1"/>
  <c r="Q2953" i="1"/>
  <c r="S2953" i="1" s="1"/>
  <c r="J2953" i="1"/>
  <c r="H2953" i="1"/>
  <c r="G2953" i="1"/>
  <c r="I2953" i="1" s="1"/>
  <c r="AE3940" i="1"/>
  <c r="AB3940" i="1"/>
  <c r="T3940" i="1"/>
  <c r="Y3940" i="1" s="1"/>
  <c r="R3940" i="1"/>
  <c r="Q3940" i="1"/>
  <c r="S3940" i="1" s="1"/>
  <c r="J3940" i="1"/>
  <c r="M3940" i="1" s="1"/>
  <c r="H3940" i="1"/>
  <c r="G3940" i="1"/>
  <c r="I3940" i="1" s="1"/>
  <c r="AE1688" i="1"/>
  <c r="AB1688" i="1"/>
  <c r="T1688" i="1"/>
  <c r="Y1688" i="1" s="1"/>
  <c r="S1688" i="1"/>
  <c r="R1688" i="1"/>
  <c r="Q1688" i="1"/>
  <c r="J1688" i="1"/>
  <c r="H1688" i="1"/>
  <c r="G1688" i="1"/>
  <c r="I1688" i="1" s="1"/>
  <c r="AE3352" i="1"/>
  <c r="AB3352" i="1"/>
  <c r="T3352" i="1"/>
  <c r="Y3352" i="1" s="1"/>
  <c r="R3352" i="1"/>
  <c r="Q3352" i="1"/>
  <c r="S3352" i="1" s="1"/>
  <c r="J3352" i="1"/>
  <c r="Z3352" i="1" s="1"/>
  <c r="H3352" i="1"/>
  <c r="G3352" i="1"/>
  <c r="I3352" i="1" s="1"/>
  <c r="AE3779" i="1"/>
  <c r="AB3779" i="1"/>
  <c r="T3779" i="1"/>
  <c r="R3779" i="1"/>
  <c r="Q3779" i="1"/>
  <c r="S3779" i="1" s="1"/>
  <c r="J3779" i="1"/>
  <c r="H3779" i="1"/>
  <c r="G3779" i="1"/>
  <c r="I3779" i="1" s="1"/>
  <c r="AE1990" i="1"/>
  <c r="AB1990" i="1"/>
  <c r="T1990" i="1"/>
  <c r="Y1990" i="1" s="1"/>
  <c r="R1990" i="1"/>
  <c r="Q1990" i="1"/>
  <c r="S1990" i="1" s="1"/>
  <c r="J1990" i="1"/>
  <c r="M1990" i="1" s="1"/>
  <c r="H1990" i="1"/>
  <c r="G1990" i="1"/>
  <c r="I1990" i="1" s="1"/>
  <c r="AE1226" i="1"/>
  <c r="AB1226" i="1"/>
  <c r="T1226" i="1"/>
  <c r="R1226" i="1"/>
  <c r="Q1226" i="1"/>
  <c r="S1226" i="1" s="1"/>
  <c r="J1226" i="1"/>
  <c r="H1226" i="1"/>
  <c r="G1226" i="1"/>
  <c r="I1226" i="1" s="1"/>
  <c r="AE2089" i="1"/>
  <c r="AB2089" i="1"/>
  <c r="T2089" i="1"/>
  <c r="Y2089" i="1" s="1"/>
  <c r="R2089" i="1"/>
  <c r="Q2089" i="1"/>
  <c r="S2089" i="1" s="1"/>
  <c r="J2089" i="1"/>
  <c r="M2089" i="1" s="1"/>
  <c r="H2089" i="1"/>
  <c r="G2089" i="1"/>
  <c r="I2089" i="1" s="1"/>
  <c r="AE4054" i="1"/>
  <c r="AB4054" i="1"/>
  <c r="T4054" i="1"/>
  <c r="R4054" i="1"/>
  <c r="Q4054" i="1"/>
  <c r="S4054" i="1" s="1"/>
  <c r="J4054" i="1"/>
  <c r="L4054" i="1" s="1"/>
  <c r="N4054" i="1" s="1"/>
  <c r="H4054" i="1"/>
  <c r="G4054" i="1"/>
  <c r="I4054" i="1" s="1"/>
  <c r="AE3560" i="1"/>
  <c r="AB3560" i="1"/>
  <c r="T3560" i="1"/>
  <c r="Y3560" i="1" s="1"/>
  <c r="R3560" i="1"/>
  <c r="Q3560" i="1"/>
  <c r="S3560" i="1" s="1"/>
  <c r="J3560" i="1"/>
  <c r="M3560" i="1" s="1"/>
  <c r="H3560" i="1"/>
  <c r="G3560" i="1"/>
  <c r="I3560" i="1" s="1"/>
  <c r="AE1282" i="1"/>
  <c r="AB1282" i="1"/>
  <c r="T1282" i="1"/>
  <c r="Y1282" i="1" s="1"/>
  <c r="R1282" i="1"/>
  <c r="Q1282" i="1"/>
  <c r="S1282" i="1" s="1"/>
  <c r="J1282" i="1"/>
  <c r="H1282" i="1"/>
  <c r="G1282" i="1"/>
  <c r="I1282" i="1" s="1"/>
  <c r="AE1589" i="1"/>
  <c r="AB1589" i="1"/>
  <c r="T1589" i="1"/>
  <c r="Y1589" i="1" s="1"/>
  <c r="R1589" i="1"/>
  <c r="Q1589" i="1"/>
  <c r="S1589" i="1" s="1"/>
  <c r="J1589" i="1"/>
  <c r="M1589" i="1" s="1"/>
  <c r="H1589" i="1"/>
  <c r="G1589" i="1"/>
  <c r="I1589" i="1" s="1"/>
  <c r="AE2386" i="1"/>
  <c r="AB2386" i="1"/>
  <c r="T2386" i="1"/>
  <c r="R2386" i="1"/>
  <c r="Q2386" i="1"/>
  <c r="S2386" i="1" s="1"/>
  <c r="J2386" i="1"/>
  <c r="L2386" i="1" s="1"/>
  <c r="N2386" i="1" s="1"/>
  <c r="H2386" i="1"/>
  <c r="G2386" i="1"/>
  <c r="I2386" i="1" s="1"/>
  <c r="AE2408" i="1"/>
  <c r="AB2408" i="1"/>
  <c r="T2408" i="1"/>
  <c r="Y2408" i="1" s="1"/>
  <c r="R2408" i="1"/>
  <c r="Q2408" i="1"/>
  <c r="S2408" i="1" s="1"/>
  <c r="J2408" i="1"/>
  <c r="M2408" i="1" s="1"/>
  <c r="H2408" i="1"/>
  <c r="G2408" i="1"/>
  <c r="I2408" i="1" s="1"/>
  <c r="AE3982" i="1"/>
  <c r="AB3982" i="1"/>
  <c r="T3982" i="1"/>
  <c r="Y3982" i="1" s="1"/>
  <c r="R3982" i="1"/>
  <c r="Q3982" i="1"/>
  <c r="S3982" i="1" s="1"/>
  <c r="J3982" i="1"/>
  <c r="H3982" i="1"/>
  <c r="G3982" i="1"/>
  <c r="I3982" i="1" s="1"/>
  <c r="AE3870" i="1"/>
  <c r="AB3870" i="1"/>
  <c r="T3870" i="1"/>
  <c r="Y3870" i="1" s="1"/>
  <c r="R3870" i="1"/>
  <c r="Q3870" i="1"/>
  <c r="S3870" i="1" s="1"/>
  <c r="J3870" i="1"/>
  <c r="M3870" i="1" s="1"/>
  <c r="H3870" i="1"/>
  <c r="G3870" i="1"/>
  <c r="I3870" i="1" s="1"/>
  <c r="AE4180" i="1"/>
  <c r="AB4180" i="1"/>
  <c r="T4180" i="1"/>
  <c r="R4180" i="1"/>
  <c r="Q4180" i="1"/>
  <c r="S4180" i="1" s="1"/>
  <c r="J4180" i="1"/>
  <c r="L4180" i="1" s="1"/>
  <c r="N4180" i="1" s="1"/>
  <c r="H4180" i="1"/>
  <c r="G4180" i="1"/>
  <c r="I4180" i="1" s="1"/>
  <c r="AE2681" i="1"/>
  <c r="AB2681" i="1"/>
  <c r="T2681" i="1"/>
  <c r="Y2681" i="1" s="1"/>
  <c r="R2681" i="1"/>
  <c r="Q2681" i="1"/>
  <c r="S2681" i="1" s="1"/>
  <c r="J2681" i="1"/>
  <c r="M2681" i="1" s="1"/>
  <c r="H2681" i="1"/>
  <c r="G2681" i="1"/>
  <c r="I2681" i="1" s="1"/>
  <c r="AE2372" i="1"/>
  <c r="AB2372" i="1"/>
  <c r="T2372" i="1"/>
  <c r="Y2372" i="1" s="1"/>
  <c r="R2372" i="1"/>
  <c r="Q2372" i="1"/>
  <c r="S2372" i="1" s="1"/>
  <c r="J2372" i="1"/>
  <c r="H2372" i="1"/>
  <c r="G2372" i="1"/>
  <c r="I2372" i="1" s="1"/>
  <c r="AE2979" i="1"/>
  <c r="AB2979" i="1"/>
  <c r="T2979" i="1"/>
  <c r="Y2979" i="1" s="1"/>
  <c r="R2979" i="1"/>
  <c r="Q2979" i="1"/>
  <c r="S2979" i="1" s="1"/>
  <c r="J2979" i="1"/>
  <c r="M2979" i="1" s="1"/>
  <c r="H2979" i="1"/>
  <c r="G2979" i="1"/>
  <c r="I2979" i="1" s="1"/>
  <c r="AE446" i="1"/>
  <c r="AB446" i="1"/>
  <c r="T446" i="1"/>
  <c r="R446" i="1"/>
  <c r="Q446" i="1"/>
  <c r="S446" i="1" s="1"/>
  <c r="J446" i="1"/>
  <c r="L446" i="1" s="1"/>
  <c r="N446" i="1" s="1"/>
  <c r="H446" i="1"/>
  <c r="G446" i="1"/>
  <c r="I446" i="1" s="1"/>
  <c r="AE3590" i="1"/>
  <c r="AB3590" i="1"/>
  <c r="T3590" i="1"/>
  <c r="Y3590" i="1" s="1"/>
  <c r="R3590" i="1"/>
  <c r="Q3590" i="1"/>
  <c r="S3590" i="1" s="1"/>
  <c r="J3590" i="1"/>
  <c r="M3590" i="1" s="1"/>
  <c r="H3590" i="1"/>
  <c r="G3590" i="1"/>
  <c r="I3590" i="1" s="1"/>
  <c r="AE1225" i="1"/>
  <c r="AB1225" i="1"/>
  <c r="T1225" i="1"/>
  <c r="Y1225" i="1" s="1"/>
  <c r="R1225" i="1"/>
  <c r="Q1225" i="1"/>
  <c r="S1225" i="1" s="1"/>
  <c r="J1225" i="1"/>
  <c r="H1225" i="1"/>
  <c r="G1225" i="1"/>
  <c r="I1225" i="1" s="1"/>
  <c r="AE953" i="1"/>
  <c r="AB953" i="1"/>
  <c r="T953" i="1"/>
  <c r="R953" i="1"/>
  <c r="Q953" i="1"/>
  <c r="S953" i="1" s="1"/>
  <c r="J953" i="1"/>
  <c r="M953" i="1" s="1"/>
  <c r="H953" i="1"/>
  <c r="G953" i="1"/>
  <c r="I953" i="1" s="1"/>
  <c r="AE3559" i="1"/>
  <c r="AB3559" i="1"/>
  <c r="T3559" i="1"/>
  <c r="R3559" i="1"/>
  <c r="Q3559" i="1"/>
  <c r="S3559" i="1" s="1"/>
  <c r="J3559" i="1"/>
  <c r="L3559" i="1" s="1"/>
  <c r="N3559" i="1" s="1"/>
  <c r="H3559" i="1"/>
  <c r="G3559" i="1"/>
  <c r="I3559" i="1" s="1"/>
  <c r="AE3955" i="1"/>
  <c r="AB3955" i="1"/>
  <c r="T3955" i="1"/>
  <c r="Y3955" i="1" s="1"/>
  <c r="R3955" i="1"/>
  <c r="Q3955" i="1"/>
  <c r="S3955" i="1" s="1"/>
  <c r="J3955" i="1"/>
  <c r="M3955" i="1" s="1"/>
  <c r="H3955" i="1"/>
  <c r="G3955" i="1"/>
  <c r="I3955" i="1" s="1"/>
  <c r="AE2234" i="1"/>
  <c r="AB2234" i="1"/>
  <c r="T2234" i="1"/>
  <c r="Y2234" i="1" s="1"/>
  <c r="R2234" i="1"/>
  <c r="Q2234" i="1"/>
  <c r="S2234" i="1" s="1"/>
  <c r="J2234" i="1"/>
  <c r="H2234" i="1"/>
  <c r="G2234" i="1"/>
  <c r="I2234" i="1" s="1"/>
  <c r="AE3095" i="1"/>
  <c r="AB3095" i="1"/>
  <c r="T3095" i="1"/>
  <c r="Y3095" i="1" s="1"/>
  <c r="R3095" i="1"/>
  <c r="Q3095" i="1"/>
  <c r="S3095" i="1" s="1"/>
  <c r="J3095" i="1"/>
  <c r="Z3095" i="1" s="1"/>
  <c r="H3095" i="1"/>
  <c r="G3095" i="1"/>
  <c r="I3095" i="1" s="1"/>
  <c r="AE3094" i="1"/>
  <c r="AB3094" i="1"/>
  <c r="T3094" i="1"/>
  <c r="R3094" i="1"/>
  <c r="Q3094" i="1"/>
  <c r="S3094" i="1" s="1"/>
  <c r="J3094" i="1"/>
  <c r="L3094" i="1" s="1"/>
  <c r="N3094" i="1" s="1"/>
  <c r="H3094" i="1"/>
  <c r="G3094" i="1"/>
  <c r="I3094" i="1" s="1"/>
  <c r="AE2407" i="1"/>
  <c r="AB2407" i="1"/>
  <c r="W2407" i="1"/>
  <c r="T2407" i="1"/>
  <c r="R2407" i="1"/>
  <c r="Q2407" i="1"/>
  <c r="S2407" i="1" s="1"/>
  <c r="J2407" i="1"/>
  <c r="H2407" i="1"/>
  <c r="G2407" i="1"/>
  <c r="I2407" i="1" s="1"/>
  <c r="AE922" i="1"/>
  <c r="AB922" i="1"/>
  <c r="T922" i="1"/>
  <c r="Y922" i="1" s="1"/>
  <c r="R922" i="1"/>
  <c r="Q922" i="1"/>
  <c r="S922" i="1" s="1"/>
  <c r="J922" i="1"/>
  <c r="H922" i="1"/>
  <c r="G922" i="1"/>
  <c r="I922" i="1" s="1"/>
  <c r="AE2924" i="1"/>
  <c r="AB2924" i="1"/>
  <c r="T2924" i="1"/>
  <c r="Y2924" i="1" s="1"/>
  <c r="R2924" i="1"/>
  <c r="Q2924" i="1"/>
  <c r="S2924" i="1" s="1"/>
  <c r="J2924" i="1"/>
  <c r="M2924" i="1" s="1"/>
  <c r="H2924" i="1"/>
  <c r="G2924" i="1"/>
  <c r="I2924" i="1" s="1"/>
  <c r="AE3441" i="1"/>
  <c r="AB3441" i="1"/>
  <c r="T3441" i="1"/>
  <c r="R3441" i="1"/>
  <c r="Q3441" i="1"/>
  <c r="S3441" i="1" s="1"/>
  <c r="J3441" i="1"/>
  <c r="L3441" i="1" s="1"/>
  <c r="N3441" i="1" s="1"/>
  <c r="H3441" i="1"/>
  <c r="G3441" i="1"/>
  <c r="I3441" i="1" s="1"/>
  <c r="AE1860" i="1"/>
  <c r="AB1860" i="1"/>
  <c r="T1860" i="1"/>
  <c r="Y1860" i="1" s="1"/>
  <c r="R1860" i="1"/>
  <c r="Q1860" i="1"/>
  <c r="S1860" i="1" s="1"/>
  <c r="J1860" i="1"/>
  <c r="M1860" i="1" s="1"/>
  <c r="H1860" i="1"/>
  <c r="G1860" i="1"/>
  <c r="I1860" i="1" s="1"/>
  <c r="AE2978" i="1"/>
  <c r="AB2978" i="1"/>
  <c r="T2978" i="1"/>
  <c r="Y2978" i="1" s="1"/>
  <c r="R2978" i="1"/>
  <c r="Q2978" i="1"/>
  <c r="S2978" i="1" s="1"/>
  <c r="J2978" i="1"/>
  <c r="H2978" i="1"/>
  <c r="G2978" i="1"/>
  <c r="I2978" i="1" s="1"/>
  <c r="AE1875" i="1"/>
  <c r="AB1875" i="1"/>
  <c r="T1875" i="1"/>
  <c r="Y1875" i="1" s="1"/>
  <c r="S1875" i="1"/>
  <c r="R1875" i="1"/>
  <c r="Q1875" i="1"/>
  <c r="J1875" i="1"/>
  <c r="M1875" i="1" s="1"/>
  <c r="H1875" i="1"/>
  <c r="G1875" i="1"/>
  <c r="I1875" i="1" s="1"/>
  <c r="AE1362" i="1"/>
  <c r="AB1362" i="1"/>
  <c r="T1362" i="1"/>
  <c r="R1362" i="1"/>
  <c r="Q1362" i="1"/>
  <c r="S1362" i="1" s="1"/>
  <c r="J1362" i="1"/>
  <c r="L1362" i="1" s="1"/>
  <c r="N1362" i="1" s="1"/>
  <c r="H1362" i="1"/>
  <c r="G1362" i="1"/>
  <c r="I1362" i="1" s="1"/>
  <c r="AE3589" i="1"/>
  <c r="AB3589" i="1"/>
  <c r="T3589" i="1"/>
  <c r="Y3589" i="1" s="1"/>
  <c r="R3589" i="1"/>
  <c r="Q3589" i="1"/>
  <c r="S3589" i="1" s="1"/>
  <c r="J3589" i="1"/>
  <c r="M3589" i="1" s="1"/>
  <c r="H3589" i="1"/>
  <c r="G3589" i="1"/>
  <c r="I3589" i="1" s="1"/>
  <c r="AE1023" i="1"/>
  <c r="AB1023" i="1"/>
  <c r="T1023" i="1"/>
  <c r="Y1023" i="1" s="1"/>
  <c r="R1023" i="1"/>
  <c r="Q1023" i="1"/>
  <c r="S1023" i="1" s="1"/>
  <c r="J1023" i="1"/>
  <c r="H1023" i="1"/>
  <c r="G1023" i="1"/>
  <c r="I1023" i="1" s="1"/>
  <c r="AE1625" i="1"/>
  <c r="AB1625" i="1"/>
  <c r="W1625" i="1"/>
  <c r="T1625" i="1"/>
  <c r="Y1625" i="1" s="1"/>
  <c r="R1625" i="1"/>
  <c r="Q1625" i="1"/>
  <c r="S1625" i="1" s="1"/>
  <c r="J1625" i="1"/>
  <c r="M1625" i="1" s="1"/>
  <c r="H1625" i="1"/>
  <c r="G1625" i="1"/>
  <c r="I1625" i="1" s="1"/>
  <c r="AE91" i="1"/>
  <c r="AB91" i="1"/>
  <c r="T91" i="1"/>
  <c r="W91" i="1" s="1"/>
  <c r="R91" i="1"/>
  <c r="Q91" i="1"/>
  <c r="S91" i="1" s="1"/>
  <c r="J91" i="1"/>
  <c r="M91" i="1" s="1"/>
  <c r="H91" i="1"/>
  <c r="G91" i="1"/>
  <c r="I91" i="1" s="1"/>
  <c r="AE1360" i="1"/>
  <c r="AB1360" i="1"/>
  <c r="T1360" i="1"/>
  <c r="Y1360" i="1" s="1"/>
  <c r="R1360" i="1"/>
  <c r="Q1360" i="1"/>
  <c r="S1360" i="1" s="1"/>
  <c r="J1360" i="1"/>
  <c r="M1360" i="1" s="1"/>
  <c r="H1360" i="1"/>
  <c r="G1360" i="1"/>
  <c r="I1360" i="1" s="1"/>
  <c r="AE1007" i="1"/>
  <c r="AB1007" i="1"/>
  <c r="T1007" i="1"/>
  <c r="W1007" i="1" s="1"/>
  <c r="R1007" i="1"/>
  <c r="Q1007" i="1"/>
  <c r="S1007" i="1" s="1"/>
  <c r="J1007" i="1"/>
  <c r="M1007" i="1" s="1"/>
  <c r="H1007" i="1"/>
  <c r="G1007" i="1"/>
  <c r="I1007" i="1" s="1"/>
  <c r="AE989" i="1"/>
  <c r="AB989" i="1"/>
  <c r="T989" i="1"/>
  <c r="Y989" i="1" s="1"/>
  <c r="R989" i="1"/>
  <c r="Q989" i="1"/>
  <c r="S989" i="1" s="1"/>
  <c r="J989" i="1"/>
  <c r="M989" i="1" s="1"/>
  <c r="H989" i="1"/>
  <c r="G989" i="1"/>
  <c r="I989" i="1" s="1"/>
  <c r="AE2990" i="1"/>
  <c r="AB2990" i="1"/>
  <c r="T2990" i="1"/>
  <c r="W2990" i="1" s="1"/>
  <c r="R2990" i="1"/>
  <c r="Q2990" i="1"/>
  <c r="S2990" i="1" s="1"/>
  <c r="J2990" i="1"/>
  <c r="M2990" i="1" s="1"/>
  <c r="H2990" i="1"/>
  <c r="G2990" i="1"/>
  <c r="I2990" i="1" s="1"/>
  <c r="AE2568" i="1"/>
  <c r="AB2568" i="1"/>
  <c r="T2568" i="1"/>
  <c r="Y2568" i="1" s="1"/>
  <c r="R2568" i="1"/>
  <c r="Q2568" i="1"/>
  <c r="S2568" i="1" s="1"/>
  <c r="L2568" i="1"/>
  <c r="N2568" i="1" s="1"/>
  <c r="J2568" i="1"/>
  <c r="M2568" i="1" s="1"/>
  <c r="H2568" i="1"/>
  <c r="G2568" i="1"/>
  <c r="I2568" i="1" s="1"/>
  <c r="AE4139" i="1"/>
  <c r="AB4139" i="1"/>
  <c r="W4139" i="1"/>
  <c r="T4139" i="1"/>
  <c r="R4139" i="1"/>
  <c r="Q4139" i="1"/>
  <c r="S4139" i="1" s="1"/>
  <c r="J4139" i="1"/>
  <c r="H4139" i="1"/>
  <c r="G4139" i="1"/>
  <c r="I4139" i="1" s="1"/>
  <c r="AE3420" i="1"/>
  <c r="AB3420" i="1"/>
  <c r="T3420" i="1"/>
  <c r="Y3420" i="1" s="1"/>
  <c r="S3420" i="1"/>
  <c r="R3420" i="1"/>
  <c r="Q3420" i="1"/>
  <c r="J3420" i="1"/>
  <c r="M3420" i="1" s="1"/>
  <c r="H3420" i="1"/>
  <c r="G3420" i="1"/>
  <c r="I3420" i="1" s="1"/>
  <c r="AE3897" i="1"/>
  <c r="AB3897" i="1"/>
  <c r="T3897" i="1"/>
  <c r="R3897" i="1"/>
  <c r="Q3897" i="1"/>
  <c r="S3897" i="1" s="1"/>
  <c r="J3897" i="1"/>
  <c r="H3897" i="1"/>
  <c r="G3897" i="1"/>
  <c r="I3897" i="1" s="1"/>
  <c r="AE2773" i="1"/>
  <c r="AB2773" i="1"/>
  <c r="T2773" i="1"/>
  <c r="Y2773" i="1" s="1"/>
  <c r="R2773" i="1"/>
  <c r="Q2773" i="1"/>
  <c r="S2773" i="1" s="1"/>
  <c r="J2773" i="1"/>
  <c r="M2773" i="1" s="1"/>
  <c r="H2773" i="1"/>
  <c r="G2773" i="1"/>
  <c r="I2773" i="1" s="1"/>
  <c r="AE2624" i="1"/>
  <c r="AB2624" i="1"/>
  <c r="T2624" i="1"/>
  <c r="R2624" i="1"/>
  <c r="Q2624" i="1"/>
  <c r="S2624" i="1" s="1"/>
  <c r="J2624" i="1"/>
  <c r="H2624" i="1"/>
  <c r="G2624" i="1"/>
  <c r="I2624" i="1" s="1"/>
  <c r="AE269" i="1"/>
  <c r="AB269" i="1"/>
  <c r="T269" i="1"/>
  <c r="R269" i="1"/>
  <c r="Q269" i="1"/>
  <c r="S269" i="1" s="1"/>
  <c r="J269" i="1"/>
  <c r="H269" i="1"/>
  <c r="G269" i="1"/>
  <c r="I269" i="1" s="1"/>
  <c r="AE4234" i="1"/>
  <c r="AB4234" i="1"/>
  <c r="T4234" i="1"/>
  <c r="R4234" i="1"/>
  <c r="Q4234" i="1"/>
  <c r="S4234" i="1" s="1"/>
  <c r="J4234" i="1"/>
  <c r="H4234" i="1"/>
  <c r="G4234" i="1"/>
  <c r="I4234" i="1" s="1"/>
  <c r="AE46" i="1"/>
  <c r="AB46" i="1"/>
  <c r="T46" i="1"/>
  <c r="Y46" i="1" s="1"/>
  <c r="R46" i="1"/>
  <c r="Q46" i="1"/>
  <c r="S46" i="1" s="1"/>
  <c r="J46" i="1"/>
  <c r="M46" i="1" s="1"/>
  <c r="H46" i="1"/>
  <c r="G46" i="1"/>
  <c r="I46" i="1" s="1"/>
  <c r="AE4127" i="1"/>
  <c r="AB4127" i="1"/>
  <c r="T4127" i="1"/>
  <c r="R4127" i="1"/>
  <c r="Q4127" i="1"/>
  <c r="S4127" i="1" s="1"/>
  <c r="M4127" i="1"/>
  <c r="J4127" i="1"/>
  <c r="H4127" i="1"/>
  <c r="G4127" i="1"/>
  <c r="I4127" i="1" s="1"/>
  <c r="AE1566" i="1"/>
  <c r="AB1566" i="1"/>
  <c r="T1566" i="1"/>
  <c r="Y1566" i="1" s="1"/>
  <c r="R1566" i="1"/>
  <c r="Q1566" i="1"/>
  <c r="S1566" i="1" s="1"/>
  <c r="J1566" i="1"/>
  <c r="Z1566" i="1" s="1"/>
  <c r="H1566" i="1"/>
  <c r="G1566" i="1"/>
  <c r="I1566" i="1" s="1"/>
  <c r="AE1580" i="1"/>
  <c r="AB1580" i="1"/>
  <c r="T1580" i="1"/>
  <c r="W1580" i="1" s="1"/>
  <c r="R1580" i="1"/>
  <c r="Q1580" i="1"/>
  <c r="S1580" i="1" s="1"/>
  <c r="J1580" i="1"/>
  <c r="M1580" i="1" s="1"/>
  <c r="H1580" i="1"/>
  <c r="G1580" i="1"/>
  <c r="I1580" i="1" s="1"/>
  <c r="AE1409" i="1"/>
  <c r="AB1409" i="1"/>
  <c r="T1409" i="1"/>
  <c r="R1409" i="1"/>
  <c r="Q1409" i="1"/>
  <c r="S1409" i="1" s="1"/>
  <c r="J1409" i="1"/>
  <c r="M1409" i="1" s="1"/>
  <c r="H1409" i="1"/>
  <c r="G1409" i="1"/>
  <c r="I1409" i="1" s="1"/>
  <c r="AE3714" i="1"/>
  <c r="AB3714" i="1"/>
  <c r="T3714" i="1"/>
  <c r="W3714" i="1" s="1"/>
  <c r="R3714" i="1"/>
  <c r="Q3714" i="1"/>
  <c r="S3714" i="1" s="1"/>
  <c r="M3714" i="1"/>
  <c r="J3714" i="1"/>
  <c r="H3714" i="1"/>
  <c r="G3714" i="1"/>
  <c r="I3714" i="1" s="1"/>
  <c r="AE3862" i="1"/>
  <c r="AB3862" i="1"/>
  <c r="T3862" i="1"/>
  <c r="Y3862" i="1" s="1"/>
  <c r="R3862" i="1"/>
  <c r="Q3862" i="1"/>
  <c r="S3862" i="1" s="1"/>
  <c r="J3862" i="1"/>
  <c r="M3862" i="1" s="1"/>
  <c r="H3862" i="1"/>
  <c r="G3862" i="1"/>
  <c r="I3862" i="1" s="1"/>
  <c r="AE791" i="1"/>
  <c r="AB791" i="1"/>
  <c r="T791" i="1"/>
  <c r="W791" i="1" s="1"/>
  <c r="R791" i="1"/>
  <c r="Q791" i="1"/>
  <c r="S791" i="1" s="1"/>
  <c r="J791" i="1"/>
  <c r="M791" i="1" s="1"/>
  <c r="H791" i="1"/>
  <c r="G791" i="1"/>
  <c r="I791" i="1" s="1"/>
  <c r="AE2430" i="1"/>
  <c r="AB2430" i="1"/>
  <c r="W2430" i="1"/>
  <c r="T2430" i="1"/>
  <c r="Y2430" i="1" s="1"/>
  <c r="R2430" i="1"/>
  <c r="Q2430" i="1"/>
  <c r="S2430" i="1" s="1"/>
  <c r="J2430" i="1"/>
  <c r="M2430" i="1" s="1"/>
  <c r="H2430" i="1"/>
  <c r="G2430" i="1"/>
  <c r="I2430" i="1" s="1"/>
  <c r="AE1334" i="1"/>
  <c r="AB1334" i="1"/>
  <c r="T1334" i="1"/>
  <c r="W1334" i="1" s="1"/>
  <c r="R1334" i="1"/>
  <c r="Q1334" i="1"/>
  <c r="S1334" i="1" s="1"/>
  <c r="J1334" i="1"/>
  <c r="M1334" i="1" s="1"/>
  <c r="H1334" i="1"/>
  <c r="G1334" i="1"/>
  <c r="I1334" i="1" s="1"/>
  <c r="AE998" i="1"/>
  <c r="AB998" i="1"/>
  <c r="T998" i="1"/>
  <c r="Y998" i="1" s="1"/>
  <c r="R998" i="1"/>
  <c r="Q998" i="1"/>
  <c r="S998" i="1" s="1"/>
  <c r="J998" i="1"/>
  <c r="M998" i="1" s="1"/>
  <c r="H998" i="1"/>
  <c r="G998" i="1"/>
  <c r="I998" i="1" s="1"/>
  <c r="AE4129" i="1"/>
  <c r="AB4129" i="1"/>
  <c r="T4129" i="1"/>
  <c r="W4129" i="1" s="1"/>
  <c r="R4129" i="1"/>
  <c r="Q4129" i="1"/>
  <c r="S4129" i="1" s="1"/>
  <c r="J4129" i="1"/>
  <c r="M4129" i="1" s="1"/>
  <c r="H4129" i="1"/>
  <c r="G4129" i="1"/>
  <c r="I4129" i="1" s="1"/>
  <c r="AE3300" i="1"/>
  <c r="AB3300" i="1"/>
  <c r="T3300" i="1"/>
  <c r="Y3300" i="1" s="1"/>
  <c r="R3300" i="1"/>
  <c r="Q3300" i="1"/>
  <c r="S3300" i="1" s="1"/>
  <c r="J3300" i="1"/>
  <c r="M3300" i="1" s="1"/>
  <c r="H3300" i="1"/>
  <c r="G3300" i="1"/>
  <c r="I3300" i="1" s="1"/>
  <c r="AE2593" i="1"/>
  <c r="AB2593" i="1"/>
  <c r="T2593" i="1"/>
  <c r="W2593" i="1" s="1"/>
  <c r="R2593" i="1"/>
  <c r="Q2593" i="1"/>
  <c r="S2593" i="1" s="1"/>
  <c r="J2593" i="1"/>
  <c r="M2593" i="1" s="1"/>
  <c r="H2593" i="1"/>
  <c r="G2593" i="1"/>
  <c r="I2593" i="1" s="1"/>
  <c r="AE2870" i="1"/>
  <c r="AB2870" i="1"/>
  <c r="T2870" i="1"/>
  <c r="Y2870" i="1" s="1"/>
  <c r="R2870" i="1"/>
  <c r="Q2870" i="1"/>
  <c r="S2870" i="1" s="1"/>
  <c r="J2870" i="1"/>
  <c r="M2870" i="1" s="1"/>
  <c r="H2870" i="1"/>
  <c r="G2870" i="1"/>
  <c r="I2870" i="1" s="1"/>
  <c r="AE3861" i="1"/>
  <c r="AB3861" i="1"/>
  <c r="T3861" i="1"/>
  <c r="W3861" i="1" s="1"/>
  <c r="R3861" i="1"/>
  <c r="Q3861" i="1"/>
  <c r="S3861" i="1" s="1"/>
  <c r="M3861" i="1"/>
  <c r="J3861" i="1"/>
  <c r="H3861" i="1"/>
  <c r="G3861" i="1"/>
  <c r="I3861" i="1" s="1"/>
  <c r="AE701" i="1"/>
  <c r="AB701" i="1"/>
  <c r="T701" i="1"/>
  <c r="R701" i="1"/>
  <c r="Q701" i="1"/>
  <c r="S701" i="1" s="1"/>
  <c r="J701" i="1"/>
  <c r="H701" i="1"/>
  <c r="G701" i="1"/>
  <c r="I701" i="1" s="1"/>
  <c r="AE2429" i="1"/>
  <c r="AB2429" i="1"/>
  <c r="T2429" i="1"/>
  <c r="W2429" i="1" s="1"/>
  <c r="R2429" i="1"/>
  <c r="Q2429" i="1"/>
  <c r="S2429" i="1" s="1"/>
  <c r="J2429" i="1"/>
  <c r="M2429" i="1" s="1"/>
  <c r="H2429" i="1"/>
  <c r="G2429" i="1"/>
  <c r="I2429" i="1" s="1"/>
  <c r="AE1707" i="1"/>
  <c r="AB1707" i="1"/>
  <c r="T1707" i="1"/>
  <c r="Y1707" i="1" s="1"/>
  <c r="S1707" i="1"/>
  <c r="R1707" i="1"/>
  <c r="Q1707" i="1"/>
  <c r="J1707" i="1"/>
  <c r="M1707" i="1" s="1"/>
  <c r="H1707" i="1"/>
  <c r="G1707" i="1"/>
  <c r="I1707" i="1" s="1"/>
  <c r="AE280" i="1"/>
  <c r="AB280" i="1"/>
  <c r="T280" i="1"/>
  <c r="W280" i="1" s="1"/>
  <c r="R280" i="1"/>
  <c r="Q280" i="1"/>
  <c r="S280" i="1" s="1"/>
  <c r="J280" i="1"/>
  <c r="M280" i="1" s="1"/>
  <c r="H280" i="1"/>
  <c r="G280" i="1"/>
  <c r="I280" i="1" s="1"/>
  <c r="AE997" i="1"/>
  <c r="AB997" i="1"/>
  <c r="T997" i="1"/>
  <c r="Y997" i="1" s="1"/>
  <c r="S997" i="1"/>
  <c r="R997" i="1"/>
  <c r="Q997" i="1"/>
  <c r="J997" i="1"/>
  <c r="H997" i="1"/>
  <c r="G997" i="1"/>
  <c r="I997" i="1" s="1"/>
  <c r="AE1969" i="1"/>
  <c r="AB1969" i="1"/>
  <c r="T1969" i="1"/>
  <c r="Y1969" i="1" s="1"/>
  <c r="R1969" i="1"/>
  <c r="Q1969" i="1"/>
  <c r="S1969" i="1" s="1"/>
  <c r="J1969" i="1"/>
  <c r="Z1969" i="1" s="1"/>
  <c r="H1969" i="1"/>
  <c r="G1969" i="1"/>
  <c r="I1969" i="1" s="1"/>
  <c r="AE1711" i="1"/>
  <c r="AB1711" i="1"/>
  <c r="T1711" i="1"/>
  <c r="Y1711" i="1" s="1"/>
  <c r="R1711" i="1"/>
  <c r="Q1711" i="1"/>
  <c r="S1711" i="1" s="1"/>
  <c r="J1711" i="1"/>
  <c r="M1711" i="1" s="1"/>
  <c r="H1711" i="1"/>
  <c r="G1711" i="1"/>
  <c r="I1711" i="1" s="1"/>
  <c r="AE2749" i="1"/>
  <c r="AB2749" i="1"/>
  <c r="T2749" i="1"/>
  <c r="Y2749" i="1" s="1"/>
  <c r="R2749" i="1"/>
  <c r="Q2749" i="1"/>
  <c r="S2749" i="1" s="1"/>
  <c r="J2749" i="1"/>
  <c r="Z2749" i="1" s="1"/>
  <c r="H2749" i="1"/>
  <c r="G2749" i="1"/>
  <c r="I2749" i="1" s="1"/>
  <c r="AE1565" i="1"/>
  <c r="AB1565" i="1"/>
  <c r="T1565" i="1"/>
  <c r="Y1565" i="1" s="1"/>
  <c r="R1565" i="1"/>
  <c r="Q1565" i="1"/>
  <c r="S1565" i="1" s="1"/>
  <c r="J1565" i="1"/>
  <c r="H1565" i="1"/>
  <c r="G1565" i="1"/>
  <c r="I1565" i="1" s="1"/>
  <c r="AE1509" i="1"/>
  <c r="AB1509" i="1"/>
  <c r="T1509" i="1"/>
  <c r="Y1509" i="1" s="1"/>
  <c r="R1509" i="1"/>
  <c r="Q1509" i="1"/>
  <c r="S1509" i="1" s="1"/>
  <c r="J1509" i="1"/>
  <c r="Z1509" i="1" s="1"/>
  <c r="H1509" i="1"/>
  <c r="G1509" i="1"/>
  <c r="I1509" i="1" s="1"/>
  <c r="AE1383" i="1"/>
  <c r="AB1383" i="1"/>
  <c r="T1383" i="1"/>
  <c r="Y1383" i="1" s="1"/>
  <c r="R1383" i="1"/>
  <c r="Q1383" i="1"/>
  <c r="S1383" i="1" s="1"/>
  <c r="J1383" i="1"/>
  <c r="M1383" i="1" s="1"/>
  <c r="H1383" i="1"/>
  <c r="G1383" i="1"/>
  <c r="I1383" i="1" s="1"/>
  <c r="AE3378" i="1"/>
  <c r="AB3378" i="1"/>
  <c r="T3378" i="1"/>
  <c r="R3378" i="1"/>
  <c r="Q3378" i="1"/>
  <c r="S3378" i="1" s="1"/>
  <c r="J3378" i="1"/>
  <c r="Z3378" i="1" s="1"/>
  <c r="H3378" i="1"/>
  <c r="G3378" i="1"/>
  <c r="I3378" i="1" s="1"/>
  <c r="AE3631" i="1"/>
  <c r="AB3631" i="1"/>
  <c r="T3631" i="1"/>
  <c r="Y3631" i="1" s="1"/>
  <c r="R3631" i="1"/>
  <c r="Q3631" i="1"/>
  <c r="S3631" i="1" s="1"/>
  <c r="J3631" i="1"/>
  <c r="Z3631" i="1" s="1"/>
  <c r="H3631" i="1"/>
  <c r="G3631" i="1"/>
  <c r="I3631" i="1" s="1"/>
  <c r="AE2592" i="1"/>
  <c r="AB2592" i="1"/>
  <c r="T2592" i="1"/>
  <c r="R2592" i="1"/>
  <c r="Q2592" i="1"/>
  <c r="S2592" i="1" s="1"/>
  <c r="J2592" i="1"/>
  <c r="Z2592" i="1" s="1"/>
  <c r="H2592" i="1"/>
  <c r="G2592" i="1"/>
  <c r="I2592" i="1" s="1"/>
  <c r="AE2418" i="1"/>
  <c r="AB2418" i="1"/>
  <c r="T2418" i="1"/>
  <c r="V2418" i="1" s="1"/>
  <c r="X2418" i="1" s="1"/>
  <c r="R2418" i="1"/>
  <c r="Q2418" i="1"/>
  <c r="S2418" i="1" s="1"/>
  <c r="J2418" i="1"/>
  <c r="M2418" i="1" s="1"/>
  <c r="H2418" i="1"/>
  <c r="G2418" i="1"/>
  <c r="I2418" i="1" s="1"/>
  <c r="AE3906" i="1"/>
  <c r="AB3906" i="1"/>
  <c r="T3906" i="1"/>
  <c r="Y3906" i="1" s="1"/>
  <c r="R3906" i="1"/>
  <c r="Q3906" i="1"/>
  <c r="S3906" i="1" s="1"/>
  <c r="M3906" i="1"/>
  <c r="J3906" i="1"/>
  <c r="H3906" i="1"/>
  <c r="G3906" i="1"/>
  <c r="I3906" i="1" s="1"/>
  <c r="AE930" i="1"/>
  <c r="AB930" i="1"/>
  <c r="T930" i="1"/>
  <c r="Y930" i="1" s="1"/>
  <c r="R930" i="1"/>
  <c r="Q930" i="1"/>
  <c r="S930" i="1" s="1"/>
  <c r="L930" i="1"/>
  <c r="N930" i="1" s="1"/>
  <c r="J930" i="1"/>
  <c r="H930" i="1"/>
  <c r="G930" i="1"/>
  <c r="I930" i="1" s="1"/>
  <c r="AE700" i="1"/>
  <c r="AB700" i="1"/>
  <c r="T700" i="1"/>
  <c r="Y700" i="1" s="1"/>
  <c r="R700" i="1"/>
  <c r="Q700" i="1"/>
  <c r="S700" i="1" s="1"/>
  <c r="J700" i="1"/>
  <c r="Z700" i="1" s="1"/>
  <c r="H700" i="1"/>
  <c r="G700" i="1"/>
  <c r="I700" i="1" s="1"/>
  <c r="AE457" i="1"/>
  <c r="AB457" i="1"/>
  <c r="T457" i="1"/>
  <c r="W457" i="1" s="1"/>
  <c r="R457" i="1"/>
  <c r="Q457" i="1"/>
  <c r="S457" i="1" s="1"/>
  <c r="J457" i="1"/>
  <c r="M457" i="1" s="1"/>
  <c r="H457" i="1"/>
  <c r="G457" i="1"/>
  <c r="I457" i="1" s="1"/>
  <c r="AE1766" i="1"/>
  <c r="AB1766" i="1"/>
  <c r="T1766" i="1"/>
  <c r="Y1766" i="1" s="1"/>
  <c r="R1766" i="1"/>
  <c r="Q1766" i="1"/>
  <c r="S1766" i="1" s="1"/>
  <c r="J1766" i="1"/>
  <c r="Z1766" i="1" s="1"/>
  <c r="H1766" i="1"/>
  <c r="G1766" i="1"/>
  <c r="I1766" i="1" s="1"/>
  <c r="AE242" i="1"/>
  <c r="AB242" i="1"/>
  <c r="T242" i="1"/>
  <c r="Y242" i="1" s="1"/>
  <c r="R242" i="1"/>
  <c r="Q242" i="1"/>
  <c r="S242" i="1" s="1"/>
  <c r="J242" i="1"/>
  <c r="Z242" i="1" s="1"/>
  <c r="H242" i="1"/>
  <c r="G242" i="1"/>
  <c r="I242" i="1" s="1"/>
  <c r="AE2005" i="1"/>
  <c r="AB2005" i="1"/>
  <c r="T2005" i="1"/>
  <c r="Y2005" i="1" s="1"/>
  <c r="R2005" i="1"/>
  <c r="Q2005" i="1"/>
  <c r="S2005" i="1" s="1"/>
  <c r="J2005" i="1"/>
  <c r="Z2005" i="1" s="1"/>
  <c r="H2005" i="1"/>
  <c r="G2005" i="1"/>
  <c r="I2005" i="1" s="1"/>
  <c r="AE1072" i="1"/>
  <c r="AB1072" i="1"/>
  <c r="T1072" i="1"/>
  <c r="R1072" i="1"/>
  <c r="Q1072" i="1"/>
  <c r="S1072" i="1" s="1"/>
  <c r="J1072" i="1"/>
  <c r="M1072" i="1" s="1"/>
  <c r="H1072" i="1"/>
  <c r="G1072" i="1"/>
  <c r="I1072" i="1" s="1"/>
  <c r="AE2246" i="1"/>
  <c r="AB2246" i="1"/>
  <c r="W2246" i="1"/>
  <c r="T2246" i="1"/>
  <c r="Y2246" i="1" s="1"/>
  <c r="R2246" i="1"/>
  <c r="Q2246" i="1"/>
  <c r="S2246" i="1" s="1"/>
  <c r="J2246" i="1"/>
  <c r="Z2246" i="1" s="1"/>
  <c r="H2246" i="1"/>
  <c r="G2246" i="1"/>
  <c r="I2246" i="1" s="1"/>
  <c r="AE2853" i="1"/>
  <c r="AB2853" i="1"/>
  <c r="T2853" i="1"/>
  <c r="Y2853" i="1" s="1"/>
  <c r="R2853" i="1"/>
  <c r="Q2853" i="1"/>
  <c r="S2853" i="1" s="1"/>
  <c r="J2853" i="1"/>
  <c r="Z2853" i="1" s="1"/>
  <c r="H2853" i="1"/>
  <c r="G2853" i="1"/>
  <c r="I2853" i="1" s="1"/>
  <c r="AE2636" i="1"/>
  <c r="AB2636" i="1"/>
  <c r="T2636" i="1"/>
  <c r="Y2636" i="1" s="1"/>
  <c r="R2636" i="1"/>
  <c r="Q2636" i="1"/>
  <c r="S2636" i="1" s="1"/>
  <c r="J2636" i="1"/>
  <c r="Z2636" i="1" s="1"/>
  <c r="H2636" i="1"/>
  <c r="G2636" i="1"/>
  <c r="I2636" i="1" s="1"/>
  <c r="AE4193" i="1"/>
  <c r="AB4193" i="1"/>
  <c r="T4193" i="1"/>
  <c r="R4193" i="1"/>
  <c r="Q4193" i="1"/>
  <c r="S4193" i="1" s="1"/>
  <c r="J4193" i="1"/>
  <c r="M4193" i="1" s="1"/>
  <c r="H4193" i="1"/>
  <c r="G4193" i="1"/>
  <c r="I4193" i="1" s="1"/>
  <c r="AE3465" i="1"/>
  <c r="AB3465" i="1"/>
  <c r="T3465" i="1"/>
  <c r="Y3465" i="1" s="1"/>
  <c r="R3465" i="1"/>
  <c r="Q3465" i="1"/>
  <c r="S3465" i="1" s="1"/>
  <c r="J3465" i="1"/>
  <c r="Z3465" i="1" s="1"/>
  <c r="H3465" i="1"/>
  <c r="G3465" i="1"/>
  <c r="I3465" i="1" s="1"/>
  <c r="AE2359" i="1"/>
  <c r="AB2359" i="1"/>
  <c r="T2359" i="1"/>
  <c r="Y2359" i="1" s="1"/>
  <c r="R2359" i="1"/>
  <c r="Q2359" i="1"/>
  <c r="S2359" i="1" s="1"/>
  <c r="J2359" i="1"/>
  <c r="H2359" i="1"/>
  <c r="G2359" i="1"/>
  <c r="I2359" i="1" s="1"/>
  <c r="AE509" i="1"/>
  <c r="AB509" i="1"/>
  <c r="T509" i="1"/>
  <c r="Y509" i="1" s="1"/>
  <c r="R509" i="1"/>
  <c r="Q509" i="1"/>
  <c r="S509" i="1" s="1"/>
  <c r="J509" i="1"/>
  <c r="Z509" i="1" s="1"/>
  <c r="H509" i="1"/>
  <c r="G509" i="1"/>
  <c r="I509" i="1" s="1"/>
  <c r="AE787" i="1"/>
  <c r="AB787" i="1"/>
  <c r="T787" i="1"/>
  <c r="Y787" i="1" s="1"/>
  <c r="R787" i="1"/>
  <c r="Q787" i="1"/>
  <c r="S787" i="1" s="1"/>
  <c r="J787" i="1"/>
  <c r="M787" i="1" s="1"/>
  <c r="H787" i="1"/>
  <c r="G787" i="1"/>
  <c r="I787" i="1" s="1"/>
  <c r="AE3486" i="1"/>
  <c r="AB3486" i="1"/>
  <c r="T3486" i="1"/>
  <c r="R3486" i="1"/>
  <c r="Q3486" i="1"/>
  <c r="S3486" i="1" s="1"/>
  <c r="J3486" i="1"/>
  <c r="Z3486" i="1" s="1"/>
  <c r="H3486" i="1"/>
  <c r="G3486" i="1"/>
  <c r="I3486" i="1" s="1"/>
  <c r="AE1382" i="1"/>
  <c r="AB1382" i="1"/>
  <c r="T1382" i="1"/>
  <c r="Y1382" i="1" s="1"/>
  <c r="R1382" i="1"/>
  <c r="Q1382" i="1"/>
  <c r="S1382" i="1" s="1"/>
  <c r="J1382" i="1"/>
  <c r="Z1382" i="1" s="1"/>
  <c r="H1382" i="1"/>
  <c r="G1382" i="1"/>
  <c r="I1382" i="1" s="1"/>
  <c r="AE1408" i="1"/>
  <c r="AB1408" i="1"/>
  <c r="T1408" i="1"/>
  <c r="Y1408" i="1" s="1"/>
  <c r="R1408" i="1"/>
  <c r="Q1408" i="1"/>
  <c r="S1408" i="1" s="1"/>
  <c r="M1408" i="1"/>
  <c r="J1408" i="1"/>
  <c r="Z1408" i="1" s="1"/>
  <c r="H1408" i="1"/>
  <c r="G1408" i="1"/>
  <c r="I1408" i="1" s="1"/>
  <c r="AE3713" i="1"/>
  <c r="AB3713" i="1"/>
  <c r="W3713" i="1"/>
  <c r="T3713" i="1"/>
  <c r="Y3713" i="1" s="1"/>
  <c r="R3713" i="1"/>
  <c r="Q3713" i="1"/>
  <c r="S3713" i="1" s="1"/>
  <c r="J3713" i="1"/>
  <c r="M3713" i="1" s="1"/>
  <c r="H3713" i="1"/>
  <c r="G3713" i="1"/>
  <c r="I3713" i="1" s="1"/>
  <c r="AE2245" i="1"/>
  <c r="AB2245" i="1"/>
  <c r="T2245" i="1"/>
  <c r="Y2245" i="1" s="1"/>
  <c r="R2245" i="1"/>
  <c r="Q2245" i="1"/>
  <c r="S2245" i="1" s="1"/>
  <c r="J2245" i="1"/>
  <c r="Z2245" i="1" s="1"/>
  <c r="H2245" i="1"/>
  <c r="G2245" i="1"/>
  <c r="I2245" i="1" s="1"/>
  <c r="AE2788" i="1"/>
  <c r="AB2788" i="1"/>
  <c r="T2788" i="1"/>
  <c r="Y2788" i="1" s="1"/>
  <c r="R2788" i="1"/>
  <c r="Q2788" i="1"/>
  <c r="S2788" i="1" s="1"/>
  <c r="J2788" i="1"/>
  <c r="Z2788" i="1" s="1"/>
  <c r="H2788" i="1"/>
  <c r="G2788" i="1"/>
  <c r="I2788" i="1" s="1"/>
  <c r="AE3606" i="1"/>
  <c r="AB3606" i="1"/>
  <c r="T3606" i="1"/>
  <c r="Y3606" i="1" s="1"/>
  <c r="R3606" i="1"/>
  <c r="Q3606" i="1"/>
  <c r="S3606" i="1" s="1"/>
  <c r="J3606" i="1"/>
  <c r="Z3606" i="1" s="1"/>
  <c r="H3606" i="1"/>
  <c r="G3606" i="1"/>
  <c r="I3606" i="1" s="1"/>
  <c r="AE3953" i="1"/>
  <c r="AB3953" i="1"/>
  <c r="T3953" i="1"/>
  <c r="R3953" i="1"/>
  <c r="Q3953" i="1"/>
  <c r="S3953" i="1" s="1"/>
  <c r="M3953" i="1"/>
  <c r="J3953" i="1"/>
  <c r="L3953" i="1" s="1"/>
  <c r="N3953" i="1" s="1"/>
  <c r="H3953" i="1"/>
  <c r="G3953" i="1"/>
  <c r="I3953" i="1" s="1"/>
  <c r="AE913" i="1"/>
  <c r="AB913" i="1"/>
  <c r="T913" i="1"/>
  <c r="Y913" i="1" s="1"/>
  <c r="R913" i="1"/>
  <c r="Q913" i="1"/>
  <c r="S913" i="1" s="1"/>
  <c r="J913" i="1"/>
  <c r="Z913" i="1" s="1"/>
  <c r="H913" i="1"/>
  <c r="G913" i="1"/>
  <c r="I913" i="1" s="1"/>
  <c r="AE2843" i="1"/>
  <c r="AB2843" i="1"/>
  <c r="T2843" i="1"/>
  <c r="Y2843" i="1" s="1"/>
  <c r="S2843" i="1"/>
  <c r="R2843" i="1"/>
  <c r="Q2843" i="1"/>
  <c r="J2843" i="1"/>
  <c r="Z2843" i="1" s="1"/>
  <c r="H2843" i="1"/>
  <c r="G2843" i="1"/>
  <c r="I2843" i="1" s="1"/>
  <c r="AE3214" i="1"/>
  <c r="AB3214" i="1"/>
  <c r="T3214" i="1"/>
  <c r="Y3214" i="1" s="1"/>
  <c r="R3214" i="1"/>
  <c r="Q3214" i="1"/>
  <c r="S3214" i="1" s="1"/>
  <c r="J3214" i="1"/>
  <c r="Z3214" i="1" s="1"/>
  <c r="H3214" i="1"/>
  <c r="G3214" i="1"/>
  <c r="I3214" i="1" s="1"/>
  <c r="AE3156" i="1"/>
  <c r="AB3156" i="1"/>
  <c r="T3156" i="1"/>
  <c r="Y3156" i="1" s="1"/>
  <c r="R3156" i="1"/>
  <c r="Q3156" i="1"/>
  <c r="S3156" i="1" s="1"/>
  <c r="J3156" i="1"/>
  <c r="M3156" i="1" s="1"/>
  <c r="H3156" i="1"/>
  <c r="G3156" i="1"/>
  <c r="I3156" i="1" s="1"/>
  <c r="AE3124" i="1"/>
  <c r="AB3124" i="1"/>
  <c r="T3124" i="1"/>
  <c r="Y3124" i="1" s="1"/>
  <c r="R3124" i="1"/>
  <c r="Q3124" i="1"/>
  <c r="S3124" i="1" s="1"/>
  <c r="J3124" i="1"/>
  <c r="Z3124" i="1" s="1"/>
  <c r="H3124" i="1"/>
  <c r="G3124" i="1"/>
  <c r="I3124" i="1" s="1"/>
  <c r="AE3494" i="1"/>
  <c r="AB3494" i="1"/>
  <c r="T3494" i="1"/>
  <c r="Y3494" i="1" s="1"/>
  <c r="R3494" i="1"/>
  <c r="Q3494" i="1"/>
  <c r="S3494" i="1" s="1"/>
  <c r="J3494" i="1"/>
  <c r="Z3494" i="1" s="1"/>
  <c r="H3494" i="1"/>
  <c r="G3494" i="1"/>
  <c r="I3494" i="1" s="1"/>
  <c r="AE1333" i="1"/>
  <c r="AB1333" i="1"/>
  <c r="T1333" i="1"/>
  <c r="Y1333" i="1" s="1"/>
  <c r="R1333" i="1"/>
  <c r="Q1333" i="1"/>
  <c r="S1333" i="1" s="1"/>
  <c r="L1333" i="1"/>
  <c r="N1333" i="1" s="1"/>
  <c r="J1333" i="1"/>
  <c r="Z1333" i="1" s="1"/>
  <c r="H1333" i="1"/>
  <c r="G1333" i="1"/>
  <c r="I1333" i="1" s="1"/>
  <c r="AE3551" i="1"/>
  <c r="AB3551" i="1"/>
  <c r="T3551" i="1"/>
  <c r="Y3551" i="1" s="1"/>
  <c r="R3551" i="1"/>
  <c r="Q3551" i="1"/>
  <c r="S3551" i="1" s="1"/>
  <c r="J3551" i="1"/>
  <c r="M3551" i="1" s="1"/>
  <c r="H3551" i="1"/>
  <c r="G3551" i="1"/>
  <c r="I3551" i="1" s="1"/>
  <c r="AE755" i="1"/>
  <c r="AB755" i="1"/>
  <c r="T755" i="1"/>
  <c r="Y755" i="1" s="1"/>
  <c r="R755" i="1"/>
  <c r="Q755" i="1"/>
  <c r="S755" i="1" s="1"/>
  <c r="J755" i="1"/>
  <c r="Z755" i="1" s="1"/>
  <c r="H755" i="1"/>
  <c r="G755" i="1"/>
  <c r="I755" i="1" s="1"/>
  <c r="AE1298" i="1"/>
  <c r="AB1298" i="1"/>
  <c r="T1298" i="1"/>
  <c r="Y1298" i="1" s="1"/>
  <c r="R1298" i="1"/>
  <c r="Q1298" i="1"/>
  <c r="S1298" i="1" s="1"/>
  <c r="J1298" i="1"/>
  <c r="Z1298" i="1" s="1"/>
  <c r="H1298" i="1"/>
  <c r="G1298" i="1"/>
  <c r="I1298" i="1" s="1"/>
  <c r="AE1223" i="1"/>
  <c r="AB1223" i="1"/>
  <c r="T1223" i="1"/>
  <c r="Y1223" i="1" s="1"/>
  <c r="R1223" i="1"/>
  <c r="Q1223" i="1"/>
  <c r="S1223" i="1" s="1"/>
  <c r="J1223" i="1"/>
  <c r="L1223" i="1" s="1"/>
  <c r="N1223" i="1" s="1"/>
  <c r="H1223" i="1"/>
  <c r="G1223" i="1"/>
  <c r="I1223" i="1" s="1"/>
  <c r="AE558" i="1"/>
  <c r="AB558" i="1"/>
  <c r="T558" i="1"/>
  <c r="Y558" i="1" s="1"/>
  <c r="R558" i="1"/>
  <c r="Q558" i="1"/>
  <c r="S558" i="1" s="1"/>
  <c r="J558" i="1"/>
  <c r="M558" i="1" s="1"/>
  <c r="H558" i="1"/>
  <c r="G558" i="1"/>
  <c r="I558" i="1" s="1"/>
  <c r="AE2907" i="1"/>
  <c r="AB2907" i="1"/>
  <c r="T2907" i="1"/>
  <c r="R2907" i="1"/>
  <c r="Q2907" i="1"/>
  <c r="S2907" i="1" s="1"/>
  <c r="J2907" i="1"/>
  <c r="H2907" i="1"/>
  <c r="G2907" i="1"/>
  <c r="I2907" i="1" s="1"/>
  <c r="AE2940" i="1"/>
  <c r="AB2940" i="1"/>
  <c r="T2940" i="1"/>
  <c r="Y2940" i="1" s="1"/>
  <c r="R2940" i="1"/>
  <c r="Q2940" i="1"/>
  <c r="S2940" i="1" s="1"/>
  <c r="J2940" i="1"/>
  <c r="Z2940" i="1" s="1"/>
  <c r="H2940" i="1"/>
  <c r="G2940" i="1"/>
  <c r="I2940" i="1" s="1"/>
  <c r="AE1917" i="1"/>
  <c r="AB1917" i="1"/>
  <c r="T1917" i="1"/>
  <c r="Y1917" i="1" s="1"/>
  <c r="R1917" i="1"/>
  <c r="Q1917" i="1"/>
  <c r="S1917" i="1" s="1"/>
  <c r="J1917" i="1"/>
  <c r="Z1917" i="1" s="1"/>
  <c r="H1917" i="1"/>
  <c r="G1917" i="1"/>
  <c r="I1917" i="1" s="1"/>
  <c r="AE1564" i="1"/>
  <c r="AB1564" i="1"/>
  <c r="T1564" i="1"/>
  <c r="Y1564" i="1" s="1"/>
  <c r="R1564" i="1"/>
  <c r="Q1564" i="1"/>
  <c r="S1564" i="1" s="1"/>
  <c r="J1564" i="1"/>
  <c r="M1564" i="1" s="1"/>
  <c r="H1564" i="1"/>
  <c r="G1564" i="1"/>
  <c r="I1564" i="1" s="1"/>
  <c r="AE2417" i="1"/>
  <c r="AB2417" i="1"/>
  <c r="T2417" i="1"/>
  <c r="Y2417" i="1" s="1"/>
  <c r="R2417" i="1"/>
  <c r="Q2417" i="1"/>
  <c r="S2417" i="1" s="1"/>
  <c r="J2417" i="1"/>
  <c r="Z2417" i="1" s="1"/>
  <c r="H2417" i="1"/>
  <c r="G2417" i="1"/>
  <c r="I2417" i="1" s="1"/>
  <c r="AE3937" i="1"/>
  <c r="AB3937" i="1"/>
  <c r="T3937" i="1"/>
  <c r="Y3937" i="1" s="1"/>
  <c r="R3937" i="1"/>
  <c r="Q3937" i="1"/>
  <c r="S3937" i="1" s="1"/>
  <c r="M3937" i="1"/>
  <c r="J3937" i="1"/>
  <c r="Z3937" i="1" s="1"/>
  <c r="H3937" i="1"/>
  <c r="G3937" i="1"/>
  <c r="I3937" i="1" s="1"/>
  <c r="AE2906" i="1"/>
  <c r="AB2906" i="1"/>
  <c r="T2906" i="1"/>
  <c r="Y2906" i="1" s="1"/>
  <c r="R2906" i="1"/>
  <c r="Q2906" i="1"/>
  <c r="S2906" i="1" s="1"/>
  <c r="J2906" i="1"/>
  <c r="Z2906" i="1" s="1"/>
  <c r="H2906" i="1"/>
  <c r="G2906" i="1"/>
  <c r="I2906" i="1" s="1"/>
  <c r="AE2361" i="1"/>
  <c r="AB2361" i="1"/>
  <c r="T2361" i="1"/>
  <c r="Y2361" i="1" s="1"/>
  <c r="R2361" i="1"/>
  <c r="Q2361" i="1"/>
  <c r="S2361" i="1" s="1"/>
  <c r="J2361" i="1"/>
  <c r="M2361" i="1" s="1"/>
  <c r="H2361" i="1"/>
  <c r="G2361" i="1"/>
  <c r="I2361" i="1" s="1"/>
  <c r="AE3238" i="1"/>
  <c r="AB3238" i="1"/>
  <c r="T3238" i="1"/>
  <c r="Y3238" i="1" s="1"/>
  <c r="R3238" i="1"/>
  <c r="Q3238" i="1"/>
  <c r="S3238" i="1" s="1"/>
  <c r="J3238" i="1"/>
  <c r="Z3238" i="1" s="1"/>
  <c r="H3238" i="1"/>
  <c r="G3238" i="1"/>
  <c r="I3238" i="1" s="1"/>
  <c r="AE456" i="1"/>
  <c r="AB456" i="1"/>
  <c r="T456" i="1"/>
  <c r="Y456" i="1" s="1"/>
  <c r="R456" i="1"/>
  <c r="Q456" i="1"/>
  <c r="S456" i="1" s="1"/>
  <c r="J456" i="1"/>
  <c r="Z456" i="1" s="1"/>
  <c r="H456" i="1"/>
  <c r="G456" i="1"/>
  <c r="I456" i="1" s="1"/>
  <c r="AE1277" i="1"/>
  <c r="AB1277" i="1"/>
  <c r="T1277" i="1"/>
  <c r="Y1277" i="1" s="1"/>
  <c r="R1277" i="1"/>
  <c r="Q1277" i="1"/>
  <c r="S1277" i="1" s="1"/>
  <c r="J1277" i="1"/>
  <c r="Z1277" i="1" s="1"/>
  <c r="H1277" i="1"/>
  <c r="G1277" i="1"/>
  <c r="I1277" i="1" s="1"/>
  <c r="AE1220" i="1"/>
  <c r="AB1220" i="1"/>
  <c r="T1220" i="1"/>
  <c r="Y1220" i="1" s="1"/>
  <c r="R1220" i="1"/>
  <c r="Q1220" i="1"/>
  <c r="S1220" i="1" s="1"/>
  <c r="J1220" i="1"/>
  <c r="M1220" i="1" s="1"/>
  <c r="H1220" i="1"/>
  <c r="G1220" i="1"/>
  <c r="I1220" i="1" s="1"/>
  <c r="AE279" i="1"/>
  <c r="AB279" i="1"/>
  <c r="T279" i="1"/>
  <c r="Y279" i="1" s="1"/>
  <c r="R279" i="1"/>
  <c r="Q279" i="1"/>
  <c r="S279" i="1" s="1"/>
  <c r="J279" i="1"/>
  <c r="Z279" i="1" s="1"/>
  <c r="H279" i="1"/>
  <c r="G279" i="1"/>
  <c r="I279" i="1" s="1"/>
  <c r="AE2357" i="1"/>
  <c r="AB2357" i="1"/>
  <c r="T2357" i="1"/>
  <c r="Y2357" i="1" s="1"/>
  <c r="R2357" i="1"/>
  <c r="Q2357" i="1"/>
  <c r="S2357" i="1" s="1"/>
  <c r="J2357" i="1"/>
  <c r="Z2357" i="1" s="1"/>
  <c r="H2357" i="1"/>
  <c r="G2357" i="1"/>
  <c r="I2357" i="1" s="1"/>
  <c r="AE3495" i="1"/>
  <c r="AB3495" i="1"/>
  <c r="T3495" i="1"/>
  <c r="Y3495" i="1" s="1"/>
  <c r="R3495" i="1"/>
  <c r="Q3495" i="1"/>
  <c r="S3495" i="1" s="1"/>
  <c r="J3495" i="1"/>
  <c r="L3495" i="1" s="1"/>
  <c r="N3495" i="1" s="1"/>
  <c r="H3495" i="1"/>
  <c r="G3495" i="1"/>
  <c r="I3495" i="1" s="1"/>
  <c r="AE1032" i="1"/>
  <c r="AB1032" i="1"/>
  <c r="T1032" i="1"/>
  <c r="Y1032" i="1" s="1"/>
  <c r="R1032" i="1"/>
  <c r="Q1032" i="1"/>
  <c r="S1032" i="1" s="1"/>
  <c r="J1032" i="1"/>
  <c r="M1032" i="1" s="1"/>
  <c r="H1032" i="1"/>
  <c r="G1032" i="1"/>
  <c r="I1032" i="1" s="1"/>
  <c r="AE4128" i="1"/>
  <c r="AB4128" i="1"/>
  <c r="T4128" i="1"/>
  <c r="Y4128" i="1" s="1"/>
  <c r="R4128" i="1"/>
  <c r="Q4128" i="1"/>
  <c r="S4128" i="1" s="1"/>
  <c r="M4128" i="1"/>
  <c r="J4128" i="1"/>
  <c r="Z4128" i="1" s="1"/>
  <c r="H4128" i="1"/>
  <c r="G4128" i="1"/>
  <c r="I4128" i="1" s="1"/>
  <c r="AE2356" i="1"/>
  <c r="AB2356" i="1"/>
  <c r="V2356" i="1"/>
  <c r="X2356" i="1" s="1"/>
  <c r="T2356" i="1"/>
  <c r="Y2356" i="1" s="1"/>
  <c r="R2356" i="1"/>
  <c r="Q2356" i="1"/>
  <c r="S2356" i="1" s="1"/>
  <c r="J2356" i="1"/>
  <c r="Z2356" i="1" s="1"/>
  <c r="H2356" i="1"/>
  <c r="G2356" i="1"/>
  <c r="I2356" i="1" s="1"/>
  <c r="AE127" i="1"/>
  <c r="AB127" i="1"/>
  <c r="T127" i="1"/>
  <c r="Y127" i="1" s="1"/>
  <c r="R127" i="1"/>
  <c r="Q127" i="1"/>
  <c r="S127" i="1" s="1"/>
  <c r="J127" i="1"/>
  <c r="L127" i="1" s="1"/>
  <c r="N127" i="1" s="1"/>
  <c r="H127" i="1"/>
  <c r="G127" i="1"/>
  <c r="I127" i="1" s="1"/>
  <c r="AE45" i="1"/>
  <c r="AB45" i="1"/>
  <c r="T45" i="1"/>
  <c r="Y45" i="1" s="1"/>
  <c r="R45" i="1"/>
  <c r="Q45" i="1"/>
  <c r="S45" i="1" s="1"/>
  <c r="J45" i="1"/>
  <c r="M45" i="1" s="1"/>
  <c r="H45" i="1"/>
  <c r="G45" i="1"/>
  <c r="I45" i="1" s="1"/>
  <c r="AE2823" i="1"/>
  <c r="AB2823" i="1"/>
  <c r="T2823" i="1"/>
  <c r="Y2823" i="1" s="1"/>
  <c r="R2823" i="1"/>
  <c r="Q2823" i="1"/>
  <c r="S2823" i="1" s="1"/>
  <c r="J2823" i="1"/>
  <c r="Z2823" i="1" s="1"/>
  <c r="H2823" i="1"/>
  <c r="G2823" i="1"/>
  <c r="I2823" i="1" s="1"/>
  <c r="AE2239" i="1"/>
  <c r="AB2239" i="1"/>
  <c r="T2239" i="1"/>
  <c r="Y2239" i="1" s="1"/>
  <c r="R2239" i="1"/>
  <c r="Q2239" i="1"/>
  <c r="S2239" i="1" s="1"/>
  <c r="J2239" i="1"/>
  <c r="Z2239" i="1" s="1"/>
  <c r="H2239" i="1"/>
  <c r="G2239" i="1"/>
  <c r="I2239" i="1" s="1"/>
  <c r="AE1451" i="1"/>
  <c r="AB1451" i="1"/>
  <c r="W1451" i="1"/>
  <c r="T1451" i="1"/>
  <c r="Y1451" i="1" s="1"/>
  <c r="R1451" i="1"/>
  <c r="Q1451" i="1"/>
  <c r="S1451" i="1" s="1"/>
  <c r="J1451" i="1"/>
  <c r="L1451" i="1" s="1"/>
  <c r="N1451" i="1" s="1"/>
  <c r="H1451" i="1"/>
  <c r="G1451" i="1"/>
  <c r="I1451" i="1" s="1"/>
  <c r="AE3299" i="1"/>
  <c r="AB3299" i="1"/>
  <c r="T3299" i="1"/>
  <c r="Y3299" i="1" s="1"/>
  <c r="R3299" i="1"/>
  <c r="Q3299" i="1"/>
  <c r="S3299" i="1" s="1"/>
  <c r="M3299" i="1"/>
  <c r="J3299" i="1"/>
  <c r="L3299" i="1" s="1"/>
  <c r="N3299" i="1" s="1"/>
  <c r="H3299" i="1"/>
  <c r="G3299" i="1"/>
  <c r="I3299" i="1" s="1"/>
  <c r="AE3630" i="1"/>
  <c r="AB3630" i="1"/>
  <c r="T3630" i="1"/>
  <c r="Y3630" i="1" s="1"/>
  <c r="R3630" i="1"/>
  <c r="Q3630" i="1"/>
  <c r="S3630" i="1" s="1"/>
  <c r="J3630" i="1"/>
  <c r="Z3630" i="1" s="1"/>
  <c r="H3630" i="1"/>
  <c r="G3630" i="1"/>
  <c r="I3630" i="1" s="1"/>
  <c r="AE2667" i="1"/>
  <c r="AB2667" i="1"/>
  <c r="T2667" i="1"/>
  <c r="Y2667" i="1" s="1"/>
  <c r="R2667" i="1"/>
  <c r="Q2667" i="1"/>
  <c r="S2667" i="1" s="1"/>
  <c r="J2667" i="1"/>
  <c r="Z2667" i="1" s="1"/>
  <c r="H2667" i="1"/>
  <c r="G2667" i="1"/>
  <c r="I2667" i="1" s="1"/>
  <c r="AE3092" i="1"/>
  <c r="AB3092" i="1"/>
  <c r="T3092" i="1"/>
  <c r="Y3092" i="1" s="1"/>
  <c r="R3092" i="1"/>
  <c r="Q3092" i="1"/>
  <c r="S3092" i="1" s="1"/>
  <c r="J3092" i="1"/>
  <c r="L3092" i="1" s="1"/>
  <c r="N3092" i="1" s="1"/>
  <c r="H3092" i="1"/>
  <c r="G3092" i="1"/>
  <c r="I3092" i="1" s="1"/>
  <c r="AE929" i="1"/>
  <c r="AB929" i="1"/>
  <c r="T929" i="1"/>
  <c r="Y929" i="1" s="1"/>
  <c r="R929" i="1"/>
  <c r="Q929" i="1"/>
  <c r="S929" i="1" s="1"/>
  <c r="J929" i="1"/>
  <c r="M929" i="1" s="1"/>
  <c r="H929" i="1"/>
  <c r="G929" i="1"/>
  <c r="I929" i="1" s="1"/>
  <c r="AE790" i="1"/>
  <c r="AB790" i="1"/>
  <c r="T790" i="1"/>
  <c r="Y790" i="1" s="1"/>
  <c r="R790" i="1"/>
  <c r="Q790" i="1"/>
  <c r="S790" i="1" s="1"/>
  <c r="J790" i="1"/>
  <c r="Z790" i="1" s="1"/>
  <c r="H790" i="1"/>
  <c r="G790" i="1"/>
  <c r="I790" i="1" s="1"/>
  <c r="AE2428" i="1"/>
  <c r="AB2428" i="1"/>
  <c r="T2428" i="1"/>
  <c r="R2428" i="1"/>
  <c r="Q2428" i="1"/>
  <c r="S2428" i="1" s="1"/>
  <c r="J2428" i="1"/>
  <c r="Z2428" i="1" s="1"/>
  <c r="H2428" i="1"/>
  <c r="G2428" i="1"/>
  <c r="I2428" i="1" s="1"/>
  <c r="AE2288" i="1"/>
  <c r="AB2288" i="1"/>
  <c r="T2288" i="1"/>
  <c r="R2288" i="1"/>
  <c r="Q2288" i="1"/>
  <c r="S2288" i="1" s="1"/>
  <c r="J2288" i="1"/>
  <c r="H2288" i="1"/>
  <c r="G2288" i="1"/>
  <c r="I2288" i="1" s="1"/>
  <c r="AE2188" i="1"/>
  <c r="AB2188" i="1"/>
  <c r="T2188" i="1"/>
  <c r="Y2188" i="1" s="1"/>
  <c r="R2188" i="1"/>
  <c r="Q2188" i="1"/>
  <c r="S2188" i="1" s="1"/>
  <c r="J2188" i="1"/>
  <c r="M2188" i="1" s="1"/>
  <c r="H2188" i="1"/>
  <c r="G2188" i="1"/>
  <c r="I2188" i="1" s="1"/>
  <c r="AE1765" i="1"/>
  <c r="AB1765" i="1"/>
  <c r="T1765" i="1"/>
  <c r="Y1765" i="1" s="1"/>
  <c r="R1765" i="1"/>
  <c r="Q1765" i="1"/>
  <c r="S1765" i="1" s="1"/>
  <c r="J1765" i="1"/>
  <c r="Z1765" i="1" s="1"/>
  <c r="H1765" i="1"/>
  <c r="G1765" i="1"/>
  <c r="I1765" i="1" s="1"/>
  <c r="AE2355" i="1"/>
  <c r="AB2355" i="1"/>
  <c r="T2355" i="1"/>
  <c r="Y2355" i="1" s="1"/>
  <c r="R2355" i="1"/>
  <c r="Q2355" i="1"/>
  <c r="S2355" i="1" s="1"/>
  <c r="J2355" i="1"/>
  <c r="Z2355" i="1" s="1"/>
  <c r="H2355" i="1"/>
  <c r="G2355" i="1"/>
  <c r="I2355" i="1" s="1"/>
  <c r="AE1968" i="1"/>
  <c r="AB1968" i="1"/>
  <c r="T1968" i="1"/>
  <c r="Y1968" i="1" s="1"/>
  <c r="R1968" i="1"/>
  <c r="Q1968" i="1"/>
  <c r="S1968" i="1" s="1"/>
  <c r="J1968" i="1"/>
  <c r="L1968" i="1" s="1"/>
  <c r="N1968" i="1" s="1"/>
  <c r="H1968" i="1"/>
  <c r="G1968" i="1"/>
  <c r="I1968" i="1" s="1"/>
  <c r="AE1031" i="1"/>
  <c r="AB1031" i="1"/>
  <c r="T1031" i="1"/>
  <c r="R1031" i="1"/>
  <c r="Q1031" i="1"/>
  <c r="S1031" i="1" s="1"/>
  <c r="J1031" i="1"/>
  <c r="M1031" i="1" s="1"/>
  <c r="H1031" i="1"/>
  <c r="G1031" i="1"/>
  <c r="I1031" i="1" s="1"/>
  <c r="AE2748" i="1"/>
  <c r="AB2748" i="1"/>
  <c r="T2748" i="1"/>
  <c r="Y2748" i="1" s="1"/>
  <c r="R2748" i="1"/>
  <c r="Q2748" i="1"/>
  <c r="S2748" i="1" s="1"/>
  <c r="J2748" i="1"/>
  <c r="Z2748" i="1" s="1"/>
  <c r="H2748" i="1"/>
  <c r="G2748" i="1"/>
  <c r="I2748" i="1" s="1"/>
  <c r="AE2238" i="1"/>
  <c r="AB2238" i="1"/>
  <c r="T2238" i="1"/>
  <c r="Y2238" i="1" s="1"/>
  <c r="R2238" i="1"/>
  <c r="Q2238" i="1"/>
  <c r="S2238" i="1" s="1"/>
  <c r="J2238" i="1"/>
  <c r="Z2238" i="1" s="1"/>
  <c r="H2238" i="1"/>
  <c r="G2238" i="1"/>
  <c r="I2238" i="1" s="1"/>
  <c r="AE4222" i="1"/>
  <c r="AB4222" i="1"/>
  <c r="T4222" i="1"/>
  <c r="Y4222" i="1" s="1"/>
  <c r="R4222" i="1"/>
  <c r="Q4222" i="1"/>
  <c r="S4222" i="1" s="1"/>
  <c r="J4222" i="1"/>
  <c r="L4222" i="1" s="1"/>
  <c r="N4222" i="1" s="1"/>
  <c r="H4222" i="1"/>
  <c r="G4222" i="1"/>
  <c r="I4222" i="1" s="1"/>
  <c r="AE1726" i="1"/>
  <c r="AB1726" i="1"/>
  <c r="T1726" i="1"/>
  <c r="Y1726" i="1" s="1"/>
  <c r="R1726" i="1"/>
  <c r="Q1726" i="1"/>
  <c r="S1726" i="1" s="1"/>
  <c r="J1726" i="1"/>
  <c r="M1726" i="1" s="1"/>
  <c r="H1726" i="1"/>
  <c r="G1726" i="1"/>
  <c r="I1726" i="1" s="1"/>
  <c r="AE4076" i="1"/>
  <c r="AB4076" i="1"/>
  <c r="T4076" i="1"/>
  <c r="R4076" i="1"/>
  <c r="Q4076" i="1"/>
  <c r="S4076" i="1" s="1"/>
  <c r="J4076" i="1"/>
  <c r="Z4076" i="1" s="1"/>
  <c r="H4076" i="1"/>
  <c r="G4076" i="1"/>
  <c r="I4076" i="1" s="1"/>
  <c r="AE2289" i="1"/>
  <c r="AB2289" i="1"/>
  <c r="T2289" i="1"/>
  <c r="Y2289" i="1" s="1"/>
  <c r="R2289" i="1"/>
  <c r="Q2289" i="1"/>
  <c r="S2289" i="1" s="1"/>
  <c r="J2289" i="1"/>
  <c r="Z2289" i="1" s="1"/>
  <c r="H2289" i="1"/>
  <c r="G2289" i="1"/>
  <c r="I2289" i="1" s="1"/>
  <c r="AE3905" i="1"/>
  <c r="AB3905" i="1"/>
  <c r="T3905" i="1"/>
  <c r="R3905" i="1"/>
  <c r="Q3905" i="1"/>
  <c r="S3905" i="1" s="1"/>
  <c r="J3905" i="1"/>
  <c r="L3905" i="1" s="1"/>
  <c r="N3905" i="1" s="1"/>
  <c r="H3905" i="1"/>
  <c r="G3905" i="1"/>
  <c r="I3905" i="1" s="1"/>
  <c r="AE3936" i="1"/>
  <c r="AB3936" i="1"/>
  <c r="T3936" i="1"/>
  <c r="V3936" i="1" s="1"/>
  <c r="X3936" i="1" s="1"/>
  <c r="R3936" i="1"/>
  <c r="Q3936" i="1"/>
  <c r="S3936" i="1" s="1"/>
  <c r="J3936" i="1"/>
  <c r="H3936" i="1"/>
  <c r="G3936" i="1"/>
  <c r="I3936" i="1" s="1"/>
  <c r="AE800" i="1"/>
  <c r="AB800" i="1"/>
  <c r="T800" i="1"/>
  <c r="V800" i="1" s="1"/>
  <c r="X800" i="1" s="1"/>
  <c r="R800" i="1"/>
  <c r="Q800" i="1"/>
  <c r="S800" i="1" s="1"/>
  <c r="J800" i="1"/>
  <c r="M800" i="1" s="1"/>
  <c r="H800" i="1"/>
  <c r="G800" i="1"/>
  <c r="I800" i="1" s="1"/>
  <c r="AE2905" i="1"/>
  <c r="AB2905" i="1"/>
  <c r="T2905" i="1"/>
  <c r="V2905" i="1" s="1"/>
  <c r="X2905" i="1" s="1"/>
  <c r="R2905" i="1"/>
  <c r="Q2905" i="1"/>
  <c r="S2905" i="1" s="1"/>
  <c r="J2905" i="1"/>
  <c r="M2905" i="1" s="1"/>
  <c r="H2905" i="1"/>
  <c r="G2905" i="1"/>
  <c r="I2905" i="1" s="1"/>
  <c r="AE3846" i="1"/>
  <c r="AB3846" i="1"/>
  <c r="T3846" i="1"/>
  <c r="V3846" i="1" s="1"/>
  <c r="X3846" i="1" s="1"/>
  <c r="R3846" i="1"/>
  <c r="Q3846" i="1"/>
  <c r="S3846" i="1" s="1"/>
  <c r="J3846" i="1"/>
  <c r="Z3846" i="1" s="1"/>
  <c r="H3846" i="1"/>
  <c r="G3846" i="1"/>
  <c r="I3846" i="1" s="1"/>
  <c r="AE699" i="1"/>
  <c r="AB699" i="1"/>
  <c r="T699" i="1"/>
  <c r="Y699" i="1" s="1"/>
  <c r="R699" i="1"/>
  <c r="Q699" i="1"/>
  <c r="S699" i="1" s="1"/>
  <c r="J699" i="1"/>
  <c r="M699" i="1" s="1"/>
  <c r="H699" i="1"/>
  <c r="G699" i="1"/>
  <c r="I699" i="1" s="1"/>
  <c r="AE3213" i="1"/>
  <c r="AB3213" i="1"/>
  <c r="T3213" i="1"/>
  <c r="Y3213" i="1" s="1"/>
  <c r="R3213" i="1"/>
  <c r="Q3213" i="1"/>
  <c r="S3213" i="1" s="1"/>
  <c r="J3213" i="1"/>
  <c r="M3213" i="1" s="1"/>
  <c r="H3213" i="1"/>
  <c r="G3213" i="1"/>
  <c r="I3213" i="1" s="1"/>
  <c r="AE2358" i="1"/>
  <c r="AB2358" i="1"/>
  <c r="T2358" i="1"/>
  <c r="Y2358" i="1" s="1"/>
  <c r="R2358" i="1"/>
  <c r="Q2358" i="1"/>
  <c r="S2358" i="1" s="1"/>
  <c r="J2358" i="1"/>
  <c r="M2358" i="1" s="1"/>
  <c r="H2358" i="1"/>
  <c r="G2358" i="1"/>
  <c r="I2358" i="1" s="1"/>
  <c r="AE1276" i="1"/>
  <c r="AB1276" i="1"/>
  <c r="T1276" i="1"/>
  <c r="Y1276" i="1" s="1"/>
  <c r="R1276" i="1"/>
  <c r="Q1276" i="1"/>
  <c r="S1276" i="1" s="1"/>
  <c r="M1276" i="1"/>
  <c r="J1276" i="1"/>
  <c r="Z1276" i="1" s="1"/>
  <c r="H1276" i="1"/>
  <c r="G1276" i="1"/>
  <c r="I1276" i="1" s="1"/>
  <c r="AE3539" i="1"/>
  <c r="AB3539" i="1"/>
  <c r="T3539" i="1"/>
  <c r="Y3539" i="1" s="1"/>
  <c r="R3539" i="1"/>
  <c r="Q3539" i="1"/>
  <c r="S3539" i="1" s="1"/>
  <c r="J3539" i="1"/>
  <c r="M3539" i="1" s="1"/>
  <c r="H3539" i="1"/>
  <c r="G3539" i="1"/>
  <c r="I3539" i="1" s="1"/>
  <c r="AE278" i="1"/>
  <c r="AB278" i="1"/>
  <c r="T278" i="1"/>
  <c r="Y278" i="1" s="1"/>
  <c r="R278" i="1"/>
  <c r="Q278" i="1"/>
  <c r="S278" i="1" s="1"/>
  <c r="J278" i="1"/>
  <c r="M278" i="1" s="1"/>
  <c r="H278" i="1"/>
  <c r="G278" i="1"/>
  <c r="I278" i="1" s="1"/>
  <c r="AE2354" i="1"/>
  <c r="AB2354" i="1"/>
  <c r="T2354" i="1"/>
  <c r="Y2354" i="1" s="1"/>
  <c r="R2354" i="1"/>
  <c r="Q2354" i="1"/>
  <c r="S2354" i="1" s="1"/>
  <c r="J2354" i="1"/>
  <c r="M2354" i="1" s="1"/>
  <c r="H2354" i="1"/>
  <c r="G2354" i="1"/>
  <c r="I2354" i="1" s="1"/>
  <c r="AE3501" i="1"/>
  <c r="AB3501" i="1"/>
  <c r="T3501" i="1"/>
  <c r="Y3501" i="1" s="1"/>
  <c r="R3501" i="1"/>
  <c r="Q3501" i="1"/>
  <c r="S3501" i="1" s="1"/>
  <c r="J3501" i="1"/>
  <c r="Z3501" i="1" s="1"/>
  <c r="H3501" i="1"/>
  <c r="G3501" i="1"/>
  <c r="I3501" i="1" s="1"/>
  <c r="AE1030" i="1"/>
  <c r="AB1030" i="1"/>
  <c r="T1030" i="1"/>
  <c r="Y1030" i="1" s="1"/>
  <c r="R1030" i="1"/>
  <c r="Q1030" i="1"/>
  <c r="S1030" i="1" s="1"/>
  <c r="J1030" i="1"/>
  <c r="M1030" i="1" s="1"/>
  <c r="H1030" i="1"/>
  <c r="G1030" i="1"/>
  <c r="I1030" i="1" s="1"/>
  <c r="AE76" i="1"/>
  <c r="AB76" i="1"/>
  <c r="T76" i="1"/>
  <c r="Y76" i="1" s="1"/>
  <c r="R76" i="1"/>
  <c r="Q76" i="1"/>
  <c r="S76" i="1" s="1"/>
  <c r="J76" i="1"/>
  <c r="M76" i="1" s="1"/>
  <c r="H76" i="1"/>
  <c r="G76" i="1"/>
  <c r="I76" i="1" s="1"/>
  <c r="AE4126" i="1"/>
  <c r="AB4126" i="1"/>
  <c r="T4126" i="1"/>
  <c r="Y4126" i="1" s="1"/>
  <c r="R4126" i="1"/>
  <c r="Q4126" i="1"/>
  <c r="S4126" i="1" s="1"/>
  <c r="J4126" i="1"/>
  <c r="M4126" i="1" s="1"/>
  <c r="H4126" i="1"/>
  <c r="G4126" i="1"/>
  <c r="I4126" i="1" s="1"/>
  <c r="AE2822" i="1"/>
  <c r="AB2822" i="1"/>
  <c r="T2822" i="1"/>
  <c r="Y2822" i="1" s="1"/>
  <c r="R2822" i="1"/>
  <c r="Q2822" i="1"/>
  <c r="S2822" i="1" s="1"/>
  <c r="M2822" i="1"/>
  <c r="J2822" i="1"/>
  <c r="Z2822" i="1" s="1"/>
  <c r="H2822" i="1"/>
  <c r="G2822" i="1"/>
  <c r="I2822" i="1" s="1"/>
  <c r="AE1624" i="1"/>
  <c r="AB1624" i="1"/>
  <c r="T1624" i="1"/>
  <c r="Y1624" i="1" s="1"/>
  <c r="R1624" i="1"/>
  <c r="Q1624" i="1"/>
  <c r="S1624" i="1" s="1"/>
  <c r="J1624" i="1"/>
  <c r="M1624" i="1" s="1"/>
  <c r="H1624" i="1"/>
  <c r="G1624" i="1"/>
  <c r="I1624" i="1" s="1"/>
  <c r="AE3629" i="1"/>
  <c r="AB3629" i="1"/>
  <c r="T3629" i="1"/>
  <c r="Y3629" i="1" s="1"/>
  <c r="R3629" i="1"/>
  <c r="Q3629" i="1"/>
  <c r="S3629" i="1" s="1"/>
  <c r="J3629" i="1"/>
  <c r="M3629" i="1" s="1"/>
  <c r="H3629" i="1"/>
  <c r="G3629" i="1"/>
  <c r="I3629" i="1" s="1"/>
  <c r="AE3860" i="1"/>
  <c r="AB3860" i="1"/>
  <c r="T3860" i="1"/>
  <c r="Y3860" i="1" s="1"/>
  <c r="R3860" i="1"/>
  <c r="Q3860" i="1"/>
  <c r="S3860" i="1" s="1"/>
  <c r="M3860" i="1"/>
  <c r="J3860" i="1"/>
  <c r="Z3860" i="1" s="1"/>
  <c r="H3860" i="1"/>
  <c r="G3860" i="1"/>
  <c r="I3860" i="1" s="1"/>
  <c r="AE2427" i="1"/>
  <c r="AB2427" i="1"/>
  <c r="T2427" i="1"/>
  <c r="Y2427" i="1" s="1"/>
  <c r="R2427" i="1"/>
  <c r="Q2427" i="1"/>
  <c r="S2427" i="1" s="1"/>
  <c r="J2427" i="1"/>
  <c r="Z2427" i="1" s="1"/>
  <c r="H2427" i="1"/>
  <c r="G2427" i="1"/>
  <c r="I2427" i="1" s="1"/>
  <c r="AE996" i="1"/>
  <c r="AB996" i="1"/>
  <c r="T996" i="1"/>
  <c r="Y996" i="1" s="1"/>
  <c r="R996" i="1"/>
  <c r="Q996" i="1"/>
  <c r="S996" i="1" s="1"/>
  <c r="J996" i="1"/>
  <c r="Z996" i="1" s="1"/>
  <c r="H996" i="1"/>
  <c r="G996" i="1"/>
  <c r="I996" i="1" s="1"/>
  <c r="AE1967" i="1"/>
  <c r="AB1967" i="1"/>
  <c r="T1967" i="1"/>
  <c r="Y1967" i="1" s="1"/>
  <c r="R1967" i="1"/>
  <c r="Q1967" i="1"/>
  <c r="S1967" i="1" s="1"/>
  <c r="J1967" i="1"/>
  <c r="M1967" i="1" s="1"/>
  <c r="H1967" i="1"/>
  <c r="G1967" i="1"/>
  <c r="I1967" i="1" s="1"/>
  <c r="AE3935" i="1"/>
  <c r="AB3935" i="1"/>
  <c r="T3935" i="1"/>
  <c r="Y3935" i="1" s="1"/>
  <c r="R3935" i="1"/>
  <c r="Q3935" i="1"/>
  <c r="S3935" i="1" s="1"/>
  <c r="J3935" i="1"/>
  <c r="Z3935" i="1" s="1"/>
  <c r="H3935" i="1"/>
  <c r="G3935" i="1"/>
  <c r="I3935" i="1" s="1"/>
  <c r="AE3419" i="1"/>
  <c r="AB3419" i="1"/>
  <c r="T3419" i="1"/>
  <c r="Y3419" i="1" s="1"/>
  <c r="R3419" i="1"/>
  <c r="Q3419" i="1"/>
  <c r="S3419" i="1" s="1"/>
  <c r="J3419" i="1"/>
  <c r="Z3419" i="1" s="1"/>
  <c r="H3419" i="1"/>
  <c r="G3419" i="1"/>
  <c r="I3419" i="1" s="1"/>
  <c r="AE1579" i="1"/>
  <c r="AB1579" i="1"/>
  <c r="T1579" i="1"/>
  <c r="Y1579" i="1" s="1"/>
  <c r="R1579" i="1"/>
  <c r="Q1579" i="1"/>
  <c r="S1579" i="1" s="1"/>
  <c r="J1579" i="1"/>
  <c r="Z1579" i="1" s="1"/>
  <c r="H1579" i="1"/>
  <c r="G1579" i="1"/>
  <c r="I1579" i="1" s="1"/>
  <c r="AE1198" i="1"/>
  <c r="AB1198" i="1"/>
  <c r="T1198" i="1"/>
  <c r="Y1198" i="1" s="1"/>
  <c r="R1198" i="1"/>
  <c r="Q1198" i="1"/>
  <c r="S1198" i="1" s="1"/>
  <c r="J1198" i="1"/>
  <c r="M1198" i="1" s="1"/>
  <c r="H1198" i="1"/>
  <c r="G1198" i="1"/>
  <c r="I1198" i="1" s="1"/>
  <c r="AE2115" i="1"/>
  <c r="AB2115" i="1"/>
  <c r="W2115" i="1"/>
  <c r="T2115" i="1"/>
  <c r="Y2115" i="1" s="1"/>
  <c r="R2115" i="1"/>
  <c r="Q2115" i="1"/>
  <c r="S2115" i="1" s="1"/>
  <c r="J2115" i="1"/>
  <c r="Z2115" i="1" s="1"/>
  <c r="H2115" i="1"/>
  <c r="G2115" i="1"/>
  <c r="I2115" i="1" s="1"/>
  <c r="AE2704" i="1"/>
  <c r="AB2704" i="1"/>
  <c r="T2704" i="1"/>
  <c r="Y2704" i="1" s="1"/>
  <c r="R2704" i="1"/>
  <c r="Q2704" i="1"/>
  <c r="S2704" i="1" s="1"/>
  <c r="J2704" i="1"/>
  <c r="Z2704" i="1" s="1"/>
  <c r="H2704" i="1"/>
  <c r="G2704" i="1"/>
  <c r="I2704" i="1" s="1"/>
  <c r="AE3952" i="1"/>
  <c r="AB3952" i="1"/>
  <c r="T3952" i="1"/>
  <c r="Y3952" i="1" s="1"/>
  <c r="R3952" i="1"/>
  <c r="Q3952" i="1"/>
  <c r="S3952" i="1" s="1"/>
  <c r="J3952" i="1"/>
  <c r="Z3952" i="1" s="1"/>
  <c r="H3952" i="1"/>
  <c r="G3952" i="1"/>
  <c r="I3952" i="1" s="1"/>
  <c r="AE2635" i="1"/>
  <c r="AB2635" i="1"/>
  <c r="T2635" i="1"/>
  <c r="Y2635" i="1" s="1"/>
  <c r="R2635" i="1"/>
  <c r="Q2635" i="1"/>
  <c r="S2635" i="1" s="1"/>
  <c r="J2635" i="1"/>
  <c r="M2635" i="1" s="1"/>
  <c r="H2635" i="1"/>
  <c r="G2635" i="1"/>
  <c r="I2635" i="1" s="1"/>
  <c r="AE3155" i="1"/>
  <c r="AB3155" i="1"/>
  <c r="W3155" i="1"/>
  <c r="T3155" i="1"/>
  <c r="Y3155" i="1" s="1"/>
  <c r="R3155" i="1"/>
  <c r="Q3155" i="1"/>
  <c r="S3155" i="1" s="1"/>
  <c r="J3155" i="1"/>
  <c r="Z3155" i="1" s="1"/>
  <c r="H3155" i="1"/>
  <c r="G3155" i="1"/>
  <c r="I3155" i="1" s="1"/>
  <c r="AE3493" i="1"/>
  <c r="AB3493" i="1"/>
  <c r="T3493" i="1"/>
  <c r="Y3493" i="1" s="1"/>
  <c r="R3493" i="1"/>
  <c r="Q3493" i="1"/>
  <c r="S3493" i="1" s="1"/>
  <c r="J3493" i="1"/>
  <c r="Z3493" i="1" s="1"/>
  <c r="H3493" i="1"/>
  <c r="G3493" i="1"/>
  <c r="I3493" i="1" s="1"/>
  <c r="AE4163" i="1"/>
  <c r="AB4163" i="1"/>
  <c r="T4163" i="1"/>
  <c r="Y4163" i="1" s="1"/>
  <c r="R4163" i="1"/>
  <c r="Q4163" i="1"/>
  <c r="S4163" i="1" s="1"/>
  <c r="J4163" i="1"/>
  <c r="Z4163" i="1" s="1"/>
  <c r="H4163" i="1"/>
  <c r="G4163" i="1"/>
  <c r="I4163" i="1" s="1"/>
  <c r="AE2252" i="1"/>
  <c r="AB2252" i="1"/>
  <c r="T2252" i="1"/>
  <c r="Y2252" i="1" s="1"/>
  <c r="R2252" i="1"/>
  <c r="Q2252" i="1"/>
  <c r="S2252" i="1" s="1"/>
  <c r="J2252" i="1"/>
  <c r="M2252" i="1" s="1"/>
  <c r="H2252" i="1"/>
  <c r="G2252" i="1"/>
  <c r="I2252" i="1" s="1"/>
  <c r="AE508" i="1"/>
  <c r="AB508" i="1"/>
  <c r="T508" i="1"/>
  <c r="Y508" i="1" s="1"/>
  <c r="R508" i="1"/>
  <c r="Q508" i="1"/>
  <c r="S508" i="1" s="1"/>
  <c r="J508" i="1"/>
  <c r="Z508" i="1" s="1"/>
  <c r="H508" i="1"/>
  <c r="G508" i="1"/>
  <c r="I508" i="1" s="1"/>
  <c r="AE3550" i="1"/>
  <c r="AB3550" i="1"/>
  <c r="T3550" i="1"/>
  <c r="Y3550" i="1" s="1"/>
  <c r="R3550" i="1"/>
  <c r="Q3550" i="1"/>
  <c r="S3550" i="1" s="1"/>
  <c r="J3550" i="1"/>
  <c r="Z3550" i="1" s="1"/>
  <c r="H3550" i="1"/>
  <c r="G3550" i="1"/>
  <c r="I3550" i="1" s="1"/>
  <c r="AE786" i="1"/>
  <c r="AB786" i="1"/>
  <c r="T786" i="1"/>
  <c r="Y786" i="1" s="1"/>
  <c r="R786" i="1"/>
  <c r="Q786" i="1"/>
  <c r="S786" i="1" s="1"/>
  <c r="J786" i="1"/>
  <c r="Z786" i="1" s="1"/>
  <c r="H786" i="1"/>
  <c r="G786" i="1"/>
  <c r="I786" i="1" s="1"/>
  <c r="AE954" i="1"/>
  <c r="AB954" i="1"/>
  <c r="T954" i="1"/>
  <c r="Y954" i="1" s="1"/>
  <c r="R954" i="1"/>
  <c r="Q954" i="1"/>
  <c r="S954" i="1" s="1"/>
  <c r="J954" i="1"/>
  <c r="M954" i="1" s="1"/>
  <c r="H954" i="1"/>
  <c r="G954" i="1"/>
  <c r="I954" i="1" s="1"/>
  <c r="AE3418" i="1"/>
  <c r="AB3418" i="1"/>
  <c r="T3418" i="1"/>
  <c r="Y3418" i="1" s="1"/>
  <c r="R3418" i="1"/>
  <c r="Q3418" i="1"/>
  <c r="S3418" i="1" s="1"/>
  <c r="J3418" i="1"/>
  <c r="Z3418" i="1" s="1"/>
  <c r="H3418" i="1"/>
  <c r="G3418" i="1"/>
  <c r="I3418" i="1" s="1"/>
  <c r="AE3756" i="1"/>
  <c r="AB3756" i="1"/>
  <c r="T3756" i="1"/>
  <c r="Y3756" i="1" s="1"/>
  <c r="R3756" i="1"/>
  <c r="Q3756" i="1"/>
  <c r="S3756" i="1" s="1"/>
  <c r="J3756" i="1"/>
  <c r="Z3756" i="1" s="1"/>
  <c r="H3756" i="1"/>
  <c r="G3756" i="1"/>
  <c r="I3756" i="1" s="1"/>
  <c r="AE3760" i="1"/>
  <c r="AB3760" i="1"/>
  <c r="T3760" i="1"/>
  <c r="Y3760" i="1" s="1"/>
  <c r="R3760" i="1"/>
  <c r="Q3760" i="1"/>
  <c r="S3760" i="1" s="1"/>
  <c r="J3760" i="1"/>
  <c r="H3760" i="1"/>
  <c r="G3760" i="1"/>
  <c r="I3760" i="1" s="1"/>
  <c r="AE2244" i="1"/>
  <c r="AB2244" i="1"/>
  <c r="W2244" i="1"/>
  <c r="T2244" i="1"/>
  <c r="Y2244" i="1" s="1"/>
  <c r="R2244" i="1"/>
  <c r="Q2244" i="1"/>
  <c r="S2244" i="1" s="1"/>
  <c r="J2244" i="1"/>
  <c r="M2244" i="1" s="1"/>
  <c r="H2244" i="1"/>
  <c r="G2244" i="1"/>
  <c r="I2244" i="1" s="1"/>
  <c r="AE2787" i="1"/>
  <c r="AB2787" i="1"/>
  <c r="T2787" i="1"/>
  <c r="Y2787" i="1" s="1"/>
  <c r="R2787" i="1"/>
  <c r="Q2787" i="1"/>
  <c r="S2787" i="1" s="1"/>
  <c r="J2787" i="1"/>
  <c r="Z2787" i="1" s="1"/>
  <c r="H2787" i="1"/>
  <c r="G2787" i="1"/>
  <c r="I2787" i="1" s="1"/>
  <c r="AE3091" i="1"/>
  <c r="AB3091" i="1"/>
  <c r="T3091" i="1"/>
  <c r="Y3091" i="1" s="1"/>
  <c r="R3091" i="1"/>
  <c r="Q3091" i="1"/>
  <c r="S3091" i="1" s="1"/>
  <c r="J3091" i="1"/>
  <c r="Z3091" i="1" s="1"/>
  <c r="H3091" i="1"/>
  <c r="G3091" i="1"/>
  <c r="I3091" i="1" s="1"/>
  <c r="AE912" i="1"/>
  <c r="AB912" i="1"/>
  <c r="T912" i="1"/>
  <c r="Y912" i="1" s="1"/>
  <c r="R912" i="1"/>
  <c r="Q912" i="1"/>
  <c r="S912" i="1" s="1"/>
  <c r="J912" i="1"/>
  <c r="Z912" i="1" s="1"/>
  <c r="H912" i="1"/>
  <c r="G912" i="1"/>
  <c r="I912" i="1" s="1"/>
  <c r="AE2842" i="1"/>
  <c r="AB2842" i="1"/>
  <c r="T2842" i="1"/>
  <c r="Y2842" i="1" s="1"/>
  <c r="R2842" i="1"/>
  <c r="Q2842" i="1"/>
  <c r="S2842" i="1" s="1"/>
  <c r="J2842" i="1"/>
  <c r="M2842" i="1" s="1"/>
  <c r="H2842" i="1"/>
  <c r="G2842" i="1"/>
  <c r="I2842" i="1" s="1"/>
  <c r="AE2899" i="1"/>
  <c r="AB2899" i="1"/>
  <c r="T2899" i="1"/>
  <c r="Y2899" i="1" s="1"/>
  <c r="R2899" i="1"/>
  <c r="Q2899" i="1"/>
  <c r="S2899" i="1" s="1"/>
  <c r="J2899" i="1"/>
  <c r="Z2899" i="1" s="1"/>
  <c r="H2899" i="1"/>
  <c r="G2899" i="1"/>
  <c r="I2899" i="1" s="1"/>
  <c r="AE3154" i="1"/>
  <c r="AB3154" i="1"/>
  <c r="T3154" i="1"/>
  <c r="Y3154" i="1" s="1"/>
  <c r="R3154" i="1"/>
  <c r="Q3154" i="1"/>
  <c r="S3154" i="1" s="1"/>
  <c r="J3154" i="1"/>
  <c r="Z3154" i="1" s="1"/>
  <c r="H3154" i="1"/>
  <c r="G3154" i="1"/>
  <c r="I3154" i="1" s="1"/>
  <c r="AE1717" i="1"/>
  <c r="AB1717" i="1"/>
  <c r="T1717" i="1"/>
  <c r="Y1717" i="1" s="1"/>
  <c r="R1717" i="1"/>
  <c r="Q1717" i="1"/>
  <c r="S1717" i="1" s="1"/>
  <c r="J1717" i="1"/>
  <c r="Z1717" i="1" s="1"/>
  <c r="H1717" i="1"/>
  <c r="G1717" i="1"/>
  <c r="I1717" i="1" s="1"/>
  <c r="AE1332" i="1"/>
  <c r="AB1332" i="1"/>
  <c r="T1332" i="1"/>
  <c r="R1332" i="1"/>
  <c r="Q1332" i="1"/>
  <c r="S1332" i="1" s="1"/>
  <c r="J1332" i="1"/>
  <c r="M1332" i="1" s="1"/>
  <c r="H1332" i="1"/>
  <c r="G1332" i="1"/>
  <c r="I1332" i="1" s="1"/>
  <c r="AE1706" i="1"/>
  <c r="AB1706" i="1"/>
  <c r="T1706" i="1"/>
  <c r="Y1706" i="1" s="1"/>
  <c r="R1706" i="1"/>
  <c r="Q1706" i="1"/>
  <c r="S1706" i="1" s="1"/>
  <c r="J1706" i="1"/>
  <c r="Z1706" i="1" s="1"/>
  <c r="H1706" i="1"/>
  <c r="G1706" i="1"/>
  <c r="I1706" i="1" s="1"/>
  <c r="AE3549" i="1"/>
  <c r="AB3549" i="1"/>
  <c r="T3549" i="1"/>
  <c r="Y3549" i="1" s="1"/>
  <c r="R3549" i="1"/>
  <c r="Q3549" i="1"/>
  <c r="S3549" i="1" s="1"/>
  <c r="J3549" i="1"/>
  <c r="Z3549" i="1" s="1"/>
  <c r="H3549" i="1"/>
  <c r="G3549" i="1"/>
  <c r="I3549" i="1" s="1"/>
  <c r="AE1219" i="1"/>
  <c r="AB1219" i="1"/>
  <c r="T1219" i="1"/>
  <c r="Y1219" i="1" s="1"/>
  <c r="R1219" i="1"/>
  <c r="Q1219" i="1"/>
  <c r="S1219" i="1" s="1"/>
  <c r="J1219" i="1"/>
  <c r="Z1219" i="1" s="1"/>
  <c r="H1219" i="1"/>
  <c r="G1219" i="1"/>
  <c r="I1219" i="1" s="1"/>
  <c r="AE20" i="1"/>
  <c r="AB20" i="1"/>
  <c r="T20" i="1"/>
  <c r="Y20" i="1" s="1"/>
  <c r="R20" i="1"/>
  <c r="Q20" i="1"/>
  <c r="S20" i="1" s="1"/>
  <c r="J20" i="1"/>
  <c r="M20" i="1" s="1"/>
  <c r="H20" i="1"/>
  <c r="G20" i="1"/>
  <c r="I20" i="1" s="1"/>
  <c r="AE1297" i="1"/>
  <c r="AB1297" i="1"/>
  <c r="T1297" i="1"/>
  <c r="Y1297" i="1" s="1"/>
  <c r="R1297" i="1"/>
  <c r="Q1297" i="1"/>
  <c r="S1297" i="1" s="1"/>
  <c r="J1297" i="1"/>
  <c r="M1297" i="1" s="1"/>
  <c r="H1297" i="1"/>
  <c r="G1297" i="1"/>
  <c r="I1297" i="1" s="1"/>
  <c r="AE1222" i="1"/>
  <c r="AB1222" i="1"/>
  <c r="T1222" i="1"/>
  <c r="Y1222" i="1" s="1"/>
  <c r="R1222" i="1"/>
  <c r="Q1222" i="1"/>
  <c r="S1222" i="1" s="1"/>
  <c r="J1222" i="1"/>
  <c r="Z1222" i="1" s="1"/>
  <c r="H1222" i="1"/>
  <c r="G1222" i="1"/>
  <c r="I1222" i="1" s="1"/>
  <c r="AE851" i="1"/>
  <c r="AB851" i="1"/>
  <c r="T851" i="1"/>
  <c r="Y851" i="1" s="1"/>
  <c r="R851" i="1"/>
  <c r="Q851" i="1"/>
  <c r="S851" i="1" s="1"/>
  <c r="J851" i="1"/>
  <c r="L851" i="1" s="1"/>
  <c r="N851" i="1" s="1"/>
  <c r="H851" i="1"/>
  <c r="G851" i="1"/>
  <c r="I851" i="1" s="1"/>
  <c r="AE850" i="1"/>
  <c r="AB850" i="1"/>
  <c r="T850" i="1"/>
  <c r="Y850" i="1" s="1"/>
  <c r="R850" i="1"/>
  <c r="Q850" i="1"/>
  <c r="S850" i="1" s="1"/>
  <c r="J850" i="1"/>
  <c r="M850" i="1" s="1"/>
  <c r="H850" i="1"/>
  <c r="G850" i="1"/>
  <c r="I850" i="1" s="1"/>
  <c r="AE2747" i="1"/>
  <c r="AB2747" i="1"/>
  <c r="T2747" i="1"/>
  <c r="Y2747" i="1" s="1"/>
  <c r="R2747" i="1"/>
  <c r="Q2747" i="1"/>
  <c r="S2747" i="1" s="1"/>
  <c r="J2747" i="1"/>
  <c r="M2747" i="1" s="1"/>
  <c r="H2747" i="1"/>
  <c r="G2747" i="1"/>
  <c r="I2747" i="1" s="1"/>
  <c r="AE4178" i="1"/>
  <c r="AB4178" i="1"/>
  <c r="T4178" i="1"/>
  <c r="Y4178" i="1" s="1"/>
  <c r="R4178" i="1"/>
  <c r="Q4178" i="1"/>
  <c r="S4178" i="1" s="1"/>
  <c r="J4178" i="1"/>
  <c r="Z4178" i="1" s="1"/>
  <c r="H4178" i="1"/>
  <c r="G4178" i="1"/>
  <c r="I4178" i="1" s="1"/>
  <c r="AE3973" i="1"/>
  <c r="AB3973" i="1"/>
  <c r="T3973" i="1"/>
  <c r="Y3973" i="1" s="1"/>
  <c r="R3973" i="1"/>
  <c r="Q3973" i="1"/>
  <c r="S3973" i="1" s="1"/>
  <c r="J3973" i="1"/>
  <c r="M3973" i="1" s="1"/>
  <c r="H3973" i="1"/>
  <c r="G3973" i="1"/>
  <c r="I3973" i="1" s="1"/>
  <c r="AE2263" i="1"/>
  <c r="AB2263" i="1"/>
  <c r="T2263" i="1"/>
  <c r="Y2263" i="1" s="1"/>
  <c r="R2263" i="1"/>
  <c r="Q2263" i="1"/>
  <c r="S2263" i="1" s="1"/>
  <c r="J2263" i="1"/>
  <c r="M2263" i="1" s="1"/>
  <c r="H2263" i="1"/>
  <c r="G2263" i="1"/>
  <c r="I2263" i="1" s="1"/>
  <c r="AE2852" i="1"/>
  <c r="AB2852" i="1"/>
  <c r="T2852" i="1"/>
  <c r="R2852" i="1"/>
  <c r="Q2852" i="1"/>
  <c r="S2852" i="1" s="1"/>
  <c r="J2852" i="1"/>
  <c r="M2852" i="1" s="1"/>
  <c r="H2852" i="1"/>
  <c r="G2852" i="1"/>
  <c r="I2852" i="1" s="1"/>
  <c r="AE2634" i="1"/>
  <c r="AB2634" i="1"/>
  <c r="T2634" i="1"/>
  <c r="Y2634" i="1" s="1"/>
  <c r="R2634" i="1"/>
  <c r="Q2634" i="1"/>
  <c r="S2634" i="1" s="1"/>
  <c r="J2634" i="1"/>
  <c r="Z2634" i="1" s="1"/>
  <c r="H2634" i="1"/>
  <c r="G2634" i="1"/>
  <c r="I2634" i="1" s="1"/>
  <c r="AE3237" i="1"/>
  <c r="AB3237" i="1"/>
  <c r="T3237" i="1"/>
  <c r="Y3237" i="1" s="1"/>
  <c r="R3237" i="1"/>
  <c r="Q3237" i="1"/>
  <c r="S3237" i="1" s="1"/>
  <c r="J3237" i="1"/>
  <c r="Z3237" i="1" s="1"/>
  <c r="H3237" i="1"/>
  <c r="G3237" i="1"/>
  <c r="I3237" i="1" s="1"/>
  <c r="AE241" i="1"/>
  <c r="AB241" i="1"/>
  <c r="T241" i="1"/>
  <c r="Y241" i="1" s="1"/>
  <c r="R241" i="1"/>
  <c r="Q241" i="1"/>
  <c r="S241" i="1" s="1"/>
  <c r="J241" i="1"/>
  <c r="M241" i="1" s="1"/>
  <c r="H241" i="1"/>
  <c r="G241" i="1"/>
  <c r="I241" i="1" s="1"/>
  <c r="AE4243" i="1"/>
  <c r="AB4243" i="1"/>
  <c r="T4243" i="1"/>
  <c r="Y4243" i="1" s="1"/>
  <c r="R4243" i="1"/>
  <c r="Q4243" i="1"/>
  <c r="S4243" i="1" s="1"/>
  <c r="J4243" i="1"/>
  <c r="M4243" i="1" s="1"/>
  <c r="H4243" i="1"/>
  <c r="G4243" i="1"/>
  <c r="I4243" i="1" s="1"/>
  <c r="AE1981" i="1"/>
  <c r="AB1981" i="1"/>
  <c r="T1981" i="1"/>
  <c r="Y1981" i="1" s="1"/>
  <c r="R1981" i="1"/>
  <c r="Q1981" i="1"/>
  <c r="S1981" i="1" s="1"/>
  <c r="J1981" i="1"/>
  <c r="Z1981" i="1" s="1"/>
  <c r="H1981" i="1"/>
  <c r="G1981" i="1"/>
  <c r="I1981" i="1" s="1"/>
  <c r="AE3932" i="1"/>
  <c r="AB3932" i="1"/>
  <c r="T3932" i="1"/>
  <c r="Y3932" i="1" s="1"/>
  <c r="R3932" i="1"/>
  <c r="Q3932" i="1"/>
  <c r="S3932" i="1" s="1"/>
  <c r="J3932" i="1"/>
  <c r="Z3932" i="1" s="1"/>
  <c r="H3932" i="1"/>
  <c r="G3932" i="1"/>
  <c r="I3932" i="1" s="1"/>
  <c r="AE3672" i="1"/>
  <c r="AB3672" i="1"/>
  <c r="W3672" i="1"/>
  <c r="T3672" i="1"/>
  <c r="Y3672" i="1" s="1"/>
  <c r="R3672" i="1"/>
  <c r="Q3672" i="1"/>
  <c r="S3672" i="1" s="1"/>
  <c r="M3672" i="1"/>
  <c r="J3672" i="1"/>
  <c r="L3672" i="1" s="1"/>
  <c r="N3672" i="1" s="1"/>
  <c r="H3672" i="1"/>
  <c r="G3672" i="1"/>
  <c r="I3672" i="1" s="1"/>
  <c r="AE478" i="1"/>
  <c r="AB478" i="1"/>
  <c r="T478" i="1"/>
  <c r="Y478" i="1" s="1"/>
  <c r="R478" i="1"/>
  <c r="Q478" i="1"/>
  <c r="S478" i="1" s="1"/>
  <c r="J478" i="1"/>
  <c r="M478" i="1" s="1"/>
  <c r="H478" i="1"/>
  <c r="G478" i="1"/>
  <c r="I478" i="1" s="1"/>
  <c r="AE632" i="1"/>
  <c r="AB632" i="1"/>
  <c r="T632" i="1"/>
  <c r="Y632" i="1" s="1"/>
  <c r="R632" i="1"/>
  <c r="Q632" i="1"/>
  <c r="S632" i="1" s="1"/>
  <c r="J632" i="1"/>
  <c r="Z632" i="1" s="1"/>
  <c r="H632" i="1"/>
  <c r="G632" i="1"/>
  <c r="I632" i="1" s="1"/>
  <c r="AE381" i="1"/>
  <c r="AB381" i="1"/>
  <c r="T381" i="1"/>
  <c r="Y381" i="1" s="1"/>
  <c r="R381" i="1"/>
  <c r="Q381" i="1"/>
  <c r="S381" i="1" s="1"/>
  <c r="J381" i="1"/>
  <c r="M381" i="1" s="1"/>
  <c r="H381" i="1"/>
  <c r="G381" i="1"/>
  <c r="I381" i="1" s="1"/>
  <c r="AE1188" i="1"/>
  <c r="AB1188" i="1"/>
  <c r="T1188" i="1"/>
  <c r="Y1188" i="1" s="1"/>
  <c r="R1188" i="1"/>
  <c r="Q1188" i="1"/>
  <c r="S1188" i="1" s="1"/>
  <c r="J1188" i="1"/>
  <c r="M1188" i="1" s="1"/>
  <c r="H1188" i="1"/>
  <c r="G1188" i="1"/>
  <c r="I1188" i="1" s="1"/>
  <c r="AE170" i="1"/>
  <c r="AB170" i="1"/>
  <c r="T170" i="1"/>
  <c r="Y170" i="1" s="1"/>
  <c r="R170" i="1"/>
  <c r="Q170" i="1"/>
  <c r="S170" i="1" s="1"/>
  <c r="J170" i="1"/>
  <c r="M170" i="1" s="1"/>
  <c r="H170" i="1"/>
  <c r="G170" i="1"/>
  <c r="I170" i="1" s="1"/>
  <c r="AE1296" i="1"/>
  <c r="AB1296" i="1"/>
  <c r="T1296" i="1"/>
  <c r="Y1296" i="1" s="1"/>
  <c r="R1296" i="1"/>
  <c r="Q1296" i="1"/>
  <c r="S1296" i="1" s="1"/>
  <c r="J1296" i="1"/>
  <c r="Z1296" i="1" s="1"/>
  <c r="H1296" i="1"/>
  <c r="G1296" i="1"/>
  <c r="I1296" i="1" s="1"/>
  <c r="AE3397" i="1"/>
  <c r="AB3397" i="1"/>
  <c r="T3397" i="1"/>
  <c r="Y3397" i="1" s="1"/>
  <c r="R3397" i="1"/>
  <c r="Q3397" i="1"/>
  <c r="S3397" i="1" s="1"/>
  <c r="J3397" i="1"/>
  <c r="M3397" i="1" s="1"/>
  <c r="H3397" i="1"/>
  <c r="G3397" i="1"/>
  <c r="I3397" i="1" s="1"/>
  <c r="AE716" i="1"/>
  <c r="AB716" i="1"/>
  <c r="T716" i="1"/>
  <c r="Y716" i="1" s="1"/>
  <c r="R716" i="1"/>
  <c r="Q716" i="1"/>
  <c r="S716" i="1" s="1"/>
  <c r="J716" i="1"/>
  <c r="M716" i="1" s="1"/>
  <c r="H716" i="1"/>
  <c r="G716" i="1"/>
  <c r="I716" i="1" s="1"/>
  <c r="AE3931" i="1"/>
  <c r="AB3931" i="1"/>
  <c r="T3931" i="1"/>
  <c r="Y3931" i="1" s="1"/>
  <c r="R3931" i="1"/>
  <c r="Q3931" i="1"/>
  <c r="S3931" i="1" s="1"/>
  <c r="J3931" i="1"/>
  <c r="M3931" i="1" s="1"/>
  <c r="H3931" i="1"/>
  <c r="G3931" i="1"/>
  <c r="I3931" i="1" s="1"/>
  <c r="AE3090" i="1"/>
  <c r="AB3090" i="1"/>
  <c r="T3090" i="1"/>
  <c r="Y3090" i="1" s="1"/>
  <c r="R3090" i="1"/>
  <c r="Q3090" i="1"/>
  <c r="S3090" i="1" s="1"/>
  <c r="J3090" i="1"/>
  <c r="Z3090" i="1" s="1"/>
  <c r="H3090" i="1"/>
  <c r="G3090" i="1"/>
  <c r="I3090" i="1" s="1"/>
  <c r="AE169" i="1"/>
  <c r="AB169" i="1"/>
  <c r="T169" i="1"/>
  <c r="Y169" i="1" s="1"/>
  <c r="R169" i="1"/>
  <c r="Q169" i="1"/>
  <c r="S169" i="1" s="1"/>
  <c r="J169" i="1"/>
  <c r="M169" i="1" s="1"/>
  <c r="H169" i="1"/>
  <c r="G169" i="1"/>
  <c r="I169" i="1" s="1"/>
  <c r="AE1778" i="1"/>
  <c r="AB1778" i="1"/>
  <c r="T1778" i="1"/>
  <c r="Y1778" i="1" s="1"/>
  <c r="R1778" i="1"/>
  <c r="Q1778" i="1"/>
  <c r="S1778" i="1" s="1"/>
  <c r="J1778" i="1"/>
  <c r="M1778" i="1" s="1"/>
  <c r="H1778" i="1"/>
  <c r="G1778" i="1"/>
  <c r="I1778" i="1" s="1"/>
  <c r="AE956" i="1"/>
  <c r="AB956" i="1"/>
  <c r="T956" i="1"/>
  <c r="Y956" i="1" s="1"/>
  <c r="R956" i="1"/>
  <c r="Q956" i="1"/>
  <c r="S956" i="1" s="1"/>
  <c r="J956" i="1"/>
  <c r="M956" i="1" s="1"/>
  <c r="H956" i="1"/>
  <c r="G956" i="1"/>
  <c r="I956" i="1" s="1"/>
  <c r="AE1295" i="1"/>
  <c r="AB1295" i="1"/>
  <c r="T1295" i="1"/>
  <c r="Y1295" i="1" s="1"/>
  <c r="R1295" i="1"/>
  <c r="Q1295" i="1"/>
  <c r="S1295" i="1" s="1"/>
  <c r="J1295" i="1"/>
  <c r="Z1295" i="1" s="1"/>
  <c r="H1295" i="1"/>
  <c r="G1295" i="1"/>
  <c r="I1295" i="1" s="1"/>
  <c r="AE3422" i="1"/>
  <c r="AB3422" i="1"/>
  <c r="T3422" i="1"/>
  <c r="Y3422" i="1" s="1"/>
  <c r="R3422" i="1"/>
  <c r="Q3422" i="1"/>
  <c r="S3422" i="1" s="1"/>
  <c r="J3422" i="1"/>
  <c r="M3422" i="1" s="1"/>
  <c r="H3422" i="1"/>
  <c r="G3422" i="1"/>
  <c r="I3422" i="1" s="1"/>
  <c r="AE715" i="1"/>
  <c r="AB715" i="1"/>
  <c r="T715" i="1"/>
  <c r="Y715" i="1" s="1"/>
  <c r="R715" i="1"/>
  <c r="Q715" i="1"/>
  <c r="S715" i="1" s="1"/>
  <c r="J715" i="1"/>
  <c r="M715" i="1" s="1"/>
  <c r="H715" i="1"/>
  <c r="G715" i="1"/>
  <c r="I715" i="1" s="1"/>
  <c r="AE916" i="1"/>
  <c r="AB916" i="1"/>
  <c r="T916" i="1"/>
  <c r="R916" i="1"/>
  <c r="Q916" i="1"/>
  <c r="S916" i="1" s="1"/>
  <c r="J916" i="1"/>
  <c r="M916" i="1" s="1"/>
  <c r="H916" i="1"/>
  <c r="G916" i="1"/>
  <c r="I916" i="1" s="1"/>
  <c r="AE108" i="1"/>
  <c r="AB108" i="1"/>
  <c r="T108" i="1"/>
  <c r="Y108" i="1" s="1"/>
  <c r="R108" i="1"/>
  <c r="Q108" i="1"/>
  <c r="S108" i="1" s="1"/>
  <c r="J108" i="1"/>
  <c r="Z108" i="1" s="1"/>
  <c r="H108" i="1"/>
  <c r="G108" i="1"/>
  <c r="I108" i="1" s="1"/>
  <c r="AE1046" i="1"/>
  <c r="AB1046" i="1"/>
  <c r="T1046" i="1"/>
  <c r="Y1046" i="1" s="1"/>
  <c r="R1046" i="1"/>
  <c r="Q1046" i="1"/>
  <c r="S1046" i="1" s="1"/>
  <c r="J1046" i="1"/>
  <c r="M1046" i="1" s="1"/>
  <c r="H1046" i="1"/>
  <c r="G1046" i="1"/>
  <c r="I1046" i="1" s="1"/>
  <c r="AE919" i="1"/>
  <c r="AB919" i="1"/>
  <c r="T919" i="1"/>
  <c r="Y919" i="1" s="1"/>
  <c r="R919" i="1"/>
  <c r="Q919" i="1"/>
  <c r="S919" i="1" s="1"/>
  <c r="J919" i="1"/>
  <c r="M919" i="1" s="1"/>
  <c r="H919" i="1"/>
  <c r="G919" i="1"/>
  <c r="I919" i="1" s="1"/>
  <c r="AE2420" i="1"/>
  <c r="AB2420" i="1"/>
  <c r="W2420" i="1"/>
  <c r="T2420" i="1"/>
  <c r="Y2420" i="1" s="1"/>
  <c r="R2420" i="1"/>
  <c r="Q2420" i="1"/>
  <c r="S2420" i="1" s="1"/>
  <c r="J2420" i="1"/>
  <c r="M2420" i="1" s="1"/>
  <c r="H2420" i="1"/>
  <c r="G2420" i="1"/>
  <c r="I2420" i="1" s="1"/>
  <c r="AE477" i="1"/>
  <c r="AB477" i="1"/>
  <c r="T477" i="1"/>
  <c r="Y477" i="1" s="1"/>
  <c r="R477" i="1"/>
  <c r="Q477" i="1"/>
  <c r="S477" i="1" s="1"/>
  <c r="J477" i="1"/>
  <c r="Z477" i="1" s="1"/>
  <c r="H477" i="1"/>
  <c r="G477" i="1"/>
  <c r="I477" i="1" s="1"/>
  <c r="AE586" i="1"/>
  <c r="AB586" i="1"/>
  <c r="T586" i="1"/>
  <c r="Y586" i="1" s="1"/>
  <c r="R586" i="1"/>
  <c r="Q586" i="1"/>
  <c r="S586" i="1" s="1"/>
  <c r="J586" i="1"/>
  <c r="H586" i="1"/>
  <c r="G586" i="1"/>
  <c r="I586" i="1" s="1"/>
  <c r="AE585" i="1"/>
  <c r="AB585" i="1"/>
  <c r="T585" i="1"/>
  <c r="Y585" i="1" s="1"/>
  <c r="R585" i="1"/>
  <c r="Q585" i="1"/>
  <c r="S585" i="1" s="1"/>
  <c r="J585" i="1"/>
  <c r="M585" i="1" s="1"/>
  <c r="H585" i="1"/>
  <c r="G585" i="1"/>
  <c r="I585" i="1" s="1"/>
  <c r="AE3089" i="1"/>
  <c r="AB3089" i="1"/>
  <c r="T3089" i="1"/>
  <c r="Y3089" i="1" s="1"/>
  <c r="R3089" i="1"/>
  <c r="Q3089" i="1"/>
  <c r="S3089" i="1" s="1"/>
  <c r="J3089" i="1"/>
  <c r="M3089" i="1" s="1"/>
  <c r="H3089" i="1"/>
  <c r="G3089" i="1"/>
  <c r="I3089" i="1" s="1"/>
  <c r="AE3858" i="1"/>
  <c r="AB3858" i="1"/>
  <c r="T3858" i="1"/>
  <c r="Y3858" i="1" s="1"/>
  <c r="R3858" i="1"/>
  <c r="Q3858" i="1"/>
  <c r="S3858" i="1" s="1"/>
  <c r="M3858" i="1"/>
  <c r="J3858" i="1"/>
  <c r="Z3858" i="1" s="1"/>
  <c r="H3858" i="1"/>
  <c r="G3858" i="1"/>
  <c r="I3858" i="1" s="1"/>
  <c r="AE259" i="1"/>
  <c r="AB259" i="1"/>
  <c r="T259" i="1"/>
  <c r="Y259" i="1" s="1"/>
  <c r="R259" i="1"/>
  <c r="Q259" i="1"/>
  <c r="S259" i="1" s="1"/>
  <c r="J259" i="1"/>
  <c r="M259" i="1" s="1"/>
  <c r="H259" i="1"/>
  <c r="G259" i="1"/>
  <c r="I259" i="1" s="1"/>
  <c r="AE3024" i="1"/>
  <c r="AB3024" i="1"/>
  <c r="T3024" i="1"/>
  <c r="Y3024" i="1" s="1"/>
  <c r="R3024" i="1"/>
  <c r="Q3024" i="1"/>
  <c r="S3024" i="1" s="1"/>
  <c r="J3024" i="1"/>
  <c r="M3024" i="1" s="1"/>
  <c r="H3024" i="1"/>
  <c r="G3024" i="1"/>
  <c r="I3024" i="1" s="1"/>
  <c r="AE200" i="1"/>
  <c r="AB200" i="1"/>
  <c r="T200" i="1"/>
  <c r="Y200" i="1" s="1"/>
  <c r="R200" i="1"/>
  <c r="Q200" i="1"/>
  <c r="S200" i="1" s="1"/>
  <c r="J200" i="1"/>
  <c r="M200" i="1" s="1"/>
  <c r="H200" i="1"/>
  <c r="G200" i="1"/>
  <c r="I200" i="1" s="1"/>
  <c r="AE1026" i="1"/>
  <c r="AB1026" i="1"/>
  <c r="T1026" i="1"/>
  <c r="Y1026" i="1" s="1"/>
  <c r="R1026" i="1"/>
  <c r="Q1026" i="1"/>
  <c r="S1026" i="1" s="1"/>
  <c r="J1026" i="1"/>
  <c r="Z1026" i="1" s="1"/>
  <c r="H1026" i="1"/>
  <c r="G1026" i="1"/>
  <c r="I1026" i="1" s="1"/>
  <c r="AE252" i="1"/>
  <c r="AB252" i="1"/>
  <c r="V252" i="1"/>
  <c r="X252" i="1" s="1"/>
  <c r="T252" i="1"/>
  <c r="Y252" i="1" s="1"/>
  <c r="R252" i="1"/>
  <c r="Q252" i="1"/>
  <c r="S252" i="1" s="1"/>
  <c r="L252" i="1"/>
  <c r="N252" i="1" s="1"/>
  <c r="J252" i="1"/>
  <c r="M252" i="1" s="1"/>
  <c r="H252" i="1"/>
  <c r="G252" i="1"/>
  <c r="I252" i="1" s="1"/>
  <c r="AE915" i="1"/>
  <c r="AB915" i="1"/>
  <c r="T915" i="1"/>
  <c r="R915" i="1"/>
  <c r="Q915" i="1"/>
  <c r="S915" i="1" s="1"/>
  <c r="J915" i="1"/>
  <c r="M915" i="1" s="1"/>
  <c r="H915" i="1"/>
  <c r="G915" i="1"/>
  <c r="I915" i="1" s="1"/>
  <c r="AE107" i="1"/>
  <c r="AB107" i="1"/>
  <c r="T107" i="1"/>
  <c r="Y107" i="1" s="1"/>
  <c r="R107" i="1"/>
  <c r="Q107" i="1"/>
  <c r="S107" i="1" s="1"/>
  <c r="J107" i="1"/>
  <c r="M107" i="1" s="1"/>
  <c r="H107" i="1"/>
  <c r="G107" i="1"/>
  <c r="I107" i="1" s="1"/>
  <c r="AE105" i="1"/>
  <c r="AB105" i="1"/>
  <c r="T105" i="1"/>
  <c r="Y105" i="1" s="1"/>
  <c r="R105" i="1"/>
  <c r="Q105" i="1"/>
  <c r="S105" i="1" s="1"/>
  <c r="J105" i="1"/>
  <c r="Z105" i="1" s="1"/>
  <c r="H105" i="1"/>
  <c r="G105" i="1"/>
  <c r="I105" i="1" s="1"/>
  <c r="AE1045" i="1"/>
  <c r="AB1045" i="1"/>
  <c r="T1045" i="1"/>
  <c r="Y1045" i="1" s="1"/>
  <c r="R1045" i="1"/>
  <c r="Q1045" i="1"/>
  <c r="S1045" i="1" s="1"/>
  <c r="J1045" i="1"/>
  <c r="L1045" i="1" s="1"/>
  <c r="N1045" i="1" s="1"/>
  <c r="H1045" i="1"/>
  <c r="G1045" i="1"/>
  <c r="I1045" i="1" s="1"/>
  <c r="AE370" i="1"/>
  <c r="AB370" i="1"/>
  <c r="T370" i="1"/>
  <c r="Y370" i="1" s="1"/>
  <c r="R370" i="1"/>
  <c r="Q370" i="1"/>
  <c r="S370" i="1" s="1"/>
  <c r="J370" i="1"/>
  <c r="M370" i="1" s="1"/>
  <c r="H370" i="1"/>
  <c r="G370" i="1"/>
  <c r="I370" i="1" s="1"/>
  <c r="AE4110" i="1"/>
  <c r="AB4110" i="1"/>
  <c r="T4110" i="1"/>
  <c r="Y4110" i="1" s="1"/>
  <c r="R4110" i="1"/>
  <c r="Q4110" i="1"/>
  <c r="S4110" i="1" s="1"/>
  <c r="J4110" i="1"/>
  <c r="M4110" i="1" s="1"/>
  <c r="H4110" i="1"/>
  <c r="G4110" i="1"/>
  <c r="I4110" i="1" s="1"/>
  <c r="AE2087" i="1"/>
  <c r="AB2087" i="1"/>
  <c r="T2087" i="1"/>
  <c r="Y2087" i="1" s="1"/>
  <c r="R2087" i="1"/>
  <c r="Q2087" i="1"/>
  <c r="S2087" i="1" s="1"/>
  <c r="J2087" i="1"/>
  <c r="Z2087" i="1" s="1"/>
  <c r="H2087" i="1"/>
  <c r="G2087" i="1"/>
  <c r="I2087" i="1" s="1"/>
  <c r="AE1748" i="1"/>
  <c r="AB1748" i="1"/>
  <c r="T1748" i="1"/>
  <c r="Y1748" i="1" s="1"/>
  <c r="R1748" i="1"/>
  <c r="Q1748" i="1"/>
  <c r="S1748" i="1" s="1"/>
  <c r="J1748" i="1"/>
  <c r="M1748" i="1" s="1"/>
  <c r="H1748" i="1"/>
  <c r="G1748" i="1"/>
  <c r="I1748" i="1" s="1"/>
  <c r="AE1569" i="1"/>
  <c r="AB1569" i="1"/>
  <c r="T1569" i="1"/>
  <c r="Y1569" i="1" s="1"/>
  <c r="R1569" i="1"/>
  <c r="Q1569" i="1"/>
  <c r="S1569" i="1" s="1"/>
  <c r="J1569" i="1"/>
  <c r="M1569" i="1" s="1"/>
  <c r="H1569" i="1"/>
  <c r="G1569" i="1"/>
  <c r="I1569" i="1" s="1"/>
  <c r="AE4138" i="1"/>
  <c r="AB4138" i="1"/>
  <c r="T4138" i="1"/>
  <c r="Y4138" i="1" s="1"/>
  <c r="R4138" i="1"/>
  <c r="Q4138" i="1"/>
  <c r="S4138" i="1" s="1"/>
  <c r="J4138" i="1"/>
  <c r="M4138" i="1" s="1"/>
  <c r="H4138" i="1"/>
  <c r="G4138" i="1"/>
  <c r="I4138" i="1" s="1"/>
  <c r="AE563" i="1"/>
  <c r="AB563" i="1"/>
  <c r="T563" i="1"/>
  <c r="Y563" i="1" s="1"/>
  <c r="R563" i="1"/>
  <c r="Q563" i="1"/>
  <c r="S563" i="1" s="1"/>
  <c r="J563" i="1"/>
  <c r="Z563" i="1" s="1"/>
  <c r="H563" i="1"/>
  <c r="G563" i="1"/>
  <c r="I563" i="1" s="1"/>
  <c r="AE462" i="1"/>
  <c r="AB462" i="1"/>
  <c r="T462" i="1"/>
  <c r="Y462" i="1" s="1"/>
  <c r="R462" i="1"/>
  <c r="Q462" i="1"/>
  <c r="S462" i="1" s="1"/>
  <c r="J462" i="1"/>
  <c r="M462" i="1" s="1"/>
  <c r="H462" i="1"/>
  <c r="G462" i="1"/>
  <c r="I462" i="1" s="1"/>
  <c r="AE104" i="1"/>
  <c r="AB104" i="1"/>
  <c r="T104" i="1"/>
  <c r="Y104" i="1" s="1"/>
  <c r="R104" i="1"/>
  <c r="Q104" i="1"/>
  <c r="S104" i="1" s="1"/>
  <c r="J104" i="1"/>
  <c r="M104" i="1" s="1"/>
  <c r="H104" i="1"/>
  <c r="G104" i="1"/>
  <c r="I104" i="1" s="1"/>
  <c r="AE3340" i="1"/>
  <c r="AB3340" i="1"/>
  <c r="T3340" i="1"/>
  <c r="Y3340" i="1" s="1"/>
  <c r="R3340" i="1"/>
  <c r="Q3340" i="1"/>
  <c r="S3340" i="1" s="1"/>
  <c r="J3340" i="1"/>
  <c r="M3340" i="1" s="1"/>
  <c r="H3340" i="1"/>
  <c r="G3340" i="1"/>
  <c r="I3340" i="1" s="1"/>
  <c r="AE3671" i="1"/>
  <c r="AB3671" i="1"/>
  <c r="T3671" i="1"/>
  <c r="Y3671" i="1" s="1"/>
  <c r="R3671" i="1"/>
  <c r="Q3671" i="1"/>
  <c r="S3671" i="1" s="1"/>
  <c r="M3671" i="1"/>
  <c r="J3671" i="1"/>
  <c r="Z3671" i="1" s="1"/>
  <c r="H3671" i="1"/>
  <c r="G3671" i="1"/>
  <c r="I3671" i="1" s="1"/>
  <c r="AE476" i="1"/>
  <c r="AB476" i="1"/>
  <c r="T476" i="1"/>
  <c r="Y476" i="1" s="1"/>
  <c r="R476" i="1"/>
  <c r="Q476" i="1"/>
  <c r="S476" i="1" s="1"/>
  <c r="J476" i="1"/>
  <c r="Z476" i="1" s="1"/>
  <c r="H476" i="1"/>
  <c r="G476" i="1"/>
  <c r="I476" i="1" s="1"/>
  <c r="AE631" i="1"/>
  <c r="AB631" i="1"/>
  <c r="W631" i="1"/>
  <c r="T631" i="1"/>
  <c r="Y631" i="1" s="1"/>
  <c r="R631" i="1"/>
  <c r="Q631" i="1"/>
  <c r="S631" i="1" s="1"/>
  <c r="J631" i="1"/>
  <c r="M631" i="1" s="1"/>
  <c r="H631" i="1"/>
  <c r="G631" i="1"/>
  <c r="I631" i="1" s="1"/>
  <c r="AE593" i="1"/>
  <c r="AB593" i="1"/>
  <c r="T593" i="1"/>
  <c r="Y593" i="1" s="1"/>
  <c r="R593" i="1"/>
  <c r="Q593" i="1"/>
  <c r="S593" i="1" s="1"/>
  <c r="J593" i="1"/>
  <c r="M593" i="1" s="1"/>
  <c r="H593" i="1"/>
  <c r="G593" i="1"/>
  <c r="I593" i="1" s="1"/>
  <c r="AE4105" i="1"/>
  <c r="AB4105" i="1"/>
  <c r="T4105" i="1"/>
  <c r="Y4105" i="1" s="1"/>
  <c r="R4105" i="1"/>
  <c r="Q4105" i="1"/>
  <c r="S4105" i="1" s="1"/>
  <c r="J4105" i="1"/>
  <c r="H4105" i="1"/>
  <c r="G4105" i="1"/>
  <c r="I4105" i="1" s="1"/>
  <c r="AE1326" i="1"/>
  <c r="AB1326" i="1"/>
  <c r="T1326" i="1"/>
  <c r="Y1326" i="1" s="1"/>
  <c r="R1326" i="1"/>
  <c r="Q1326" i="1"/>
  <c r="S1326" i="1" s="1"/>
  <c r="J1326" i="1"/>
  <c r="M1326" i="1" s="1"/>
  <c r="H1326" i="1"/>
  <c r="G1326" i="1"/>
  <c r="I1326" i="1" s="1"/>
  <c r="AE3117" i="1"/>
  <c r="AB3117" i="1"/>
  <c r="T3117" i="1"/>
  <c r="Y3117" i="1" s="1"/>
  <c r="R3117" i="1"/>
  <c r="Q3117" i="1"/>
  <c r="S3117" i="1" s="1"/>
  <c r="J3117" i="1"/>
  <c r="M3117" i="1" s="1"/>
  <c r="H3117" i="1"/>
  <c r="G3117" i="1"/>
  <c r="I3117" i="1" s="1"/>
  <c r="AE2480" i="1"/>
  <c r="AB2480" i="1"/>
  <c r="T2480" i="1"/>
  <c r="R2480" i="1"/>
  <c r="Q2480" i="1"/>
  <c r="S2480" i="1" s="1"/>
  <c r="J2480" i="1"/>
  <c r="M2480" i="1" s="1"/>
  <c r="H2480" i="1"/>
  <c r="G2480" i="1"/>
  <c r="I2480" i="1" s="1"/>
  <c r="AE3023" i="1"/>
  <c r="AB3023" i="1"/>
  <c r="T3023" i="1"/>
  <c r="Y3023" i="1" s="1"/>
  <c r="R3023" i="1"/>
  <c r="Q3023" i="1"/>
  <c r="S3023" i="1" s="1"/>
  <c r="J3023" i="1"/>
  <c r="Z3023" i="1" s="1"/>
  <c r="H3023" i="1"/>
  <c r="G3023" i="1"/>
  <c r="I3023" i="1" s="1"/>
  <c r="AE1231" i="1"/>
  <c r="AB1231" i="1"/>
  <c r="T1231" i="1"/>
  <c r="Y1231" i="1" s="1"/>
  <c r="R1231" i="1"/>
  <c r="Q1231" i="1"/>
  <c r="S1231" i="1" s="1"/>
  <c r="J1231" i="1"/>
  <c r="M1231" i="1" s="1"/>
  <c r="H1231" i="1"/>
  <c r="G1231" i="1"/>
  <c r="I1231" i="1" s="1"/>
  <c r="AE3541" i="1"/>
  <c r="AB3541" i="1"/>
  <c r="T3541" i="1"/>
  <c r="Y3541" i="1" s="1"/>
  <c r="R3541" i="1"/>
  <c r="Q3541" i="1"/>
  <c r="S3541" i="1" s="1"/>
  <c r="J3541" i="1"/>
  <c r="M3541" i="1" s="1"/>
  <c r="H3541" i="1"/>
  <c r="G3541" i="1"/>
  <c r="I3541" i="1" s="1"/>
  <c r="AE2402" i="1"/>
  <c r="AB2402" i="1"/>
  <c r="T2402" i="1"/>
  <c r="Y2402" i="1" s="1"/>
  <c r="R2402" i="1"/>
  <c r="Q2402" i="1"/>
  <c r="S2402" i="1" s="1"/>
  <c r="J2402" i="1"/>
  <c r="M2402" i="1" s="1"/>
  <c r="H2402" i="1"/>
  <c r="G2402" i="1"/>
  <c r="I2402" i="1" s="1"/>
  <c r="AE524" i="1"/>
  <c r="AB524" i="1"/>
  <c r="T524" i="1"/>
  <c r="Y524" i="1" s="1"/>
  <c r="R524" i="1"/>
  <c r="Q524" i="1"/>
  <c r="S524" i="1" s="1"/>
  <c r="J524" i="1"/>
  <c r="Z524" i="1" s="1"/>
  <c r="H524" i="1"/>
  <c r="G524" i="1"/>
  <c r="I524" i="1" s="1"/>
  <c r="AE3328" i="1"/>
  <c r="AB3328" i="1"/>
  <c r="T3328" i="1"/>
  <c r="Y3328" i="1" s="1"/>
  <c r="R3328" i="1"/>
  <c r="Q3328" i="1"/>
  <c r="S3328" i="1" s="1"/>
  <c r="J3328" i="1"/>
  <c r="M3328" i="1" s="1"/>
  <c r="H3328" i="1"/>
  <c r="G3328" i="1"/>
  <c r="I3328" i="1" s="1"/>
  <c r="AE2401" i="1"/>
  <c r="AB2401" i="1"/>
  <c r="T2401" i="1"/>
  <c r="Y2401" i="1" s="1"/>
  <c r="R2401" i="1"/>
  <c r="Q2401" i="1"/>
  <c r="S2401" i="1" s="1"/>
  <c r="J2401" i="1"/>
  <c r="M2401" i="1" s="1"/>
  <c r="H2401" i="1"/>
  <c r="G2401" i="1"/>
  <c r="I2401" i="1" s="1"/>
  <c r="AE461" i="1"/>
  <c r="AB461" i="1"/>
  <c r="T461" i="1"/>
  <c r="Y461" i="1" s="1"/>
  <c r="R461" i="1"/>
  <c r="Q461" i="1"/>
  <c r="S461" i="1" s="1"/>
  <c r="J461" i="1"/>
  <c r="H461" i="1"/>
  <c r="G461" i="1"/>
  <c r="I461" i="1" s="1"/>
  <c r="AE911" i="1"/>
  <c r="AB911" i="1"/>
  <c r="T911" i="1"/>
  <c r="Y911" i="1" s="1"/>
  <c r="R911" i="1"/>
  <c r="Q911" i="1"/>
  <c r="S911" i="1" s="1"/>
  <c r="J911" i="1"/>
  <c r="Z911" i="1" s="1"/>
  <c r="H911" i="1"/>
  <c r="G911" i="1"/>
  <c r="I911" i="1" s="1"/>
  <c r="AE543" i="1"/>
  <c r="AB543" i="1"/>
  <c r="T543" i="1"/>
  <c r="Y543" i="1" s="1"/>
  <c r="R543" i="1"/>
  <c r="Q543" i="1"/>
  <c r="S543" i="1" s="1"/>
  <c r="J543" i="1"/>
  <c r="M543" i="1" s="1"/>
  <c r="H543" i="1"/>
  <c r="G543" i="1"/>
  <c r="I543" i="1" s="1"/>
  <c r="AE2171" i="1"/>
  <c r="AB2171" i="1"/>
  <c r="T2171" i="1"/>
  <c r="Y2171" i="1" s="1"/>
  <c r="R2171" i="1"/>
  <c r="Q2171" i="1"/>
  <c r="S2171" i="1" s="1"/>
  <c r="J2171" i="1"/>
  <c r="M2171" i="1" s="1"/>
  <c r="H2171" i="1"/>
  <c r="G2171" i="1"/>
  <c r="I2171" i="1" s="1"/>
  <c r="AE2151" i="1"/>
  <c r="AB2151" i="1"/>
  <c r="T2151" i="1"/>
  <c r="Y2151" i="1" s="1"/>
  <c r="R2151" i="1"/>
  <c r="Q2151" i="1"/>
  <c r="S2151" i="1" s="1"/>
  <c r="J2151" i="1"/>
  <c r="M2151" i="1" s="1"/>
  <c r="H2151" i="1"/>
  <c r="G2151" i="1"/>
  <c r="I2151" i="1" s="1"/>
  <c r="AE475" i="1"/>
  <c r="AB475" i="1"/>
  <c r="T475" i="1"/>
  <c r="Y475" i="1" s="1"/>
  <c r="R475" i="1"/>
  <c r="Q475" i="1"/>
  <c r="S475" i="1" s="1"/>
  <c r="J475" i="1"/>
  <c r="Z475" i="1" s="1"/>
  <c r="H475" i="1"/>
  <c r="G475" i="1"/>
  <c r="I475" i="1" s="1"/>
  <c r="AE3893" i="1"/>
  <c r="AB3893" i="1"/>
  <c r="T3893" i="1"/>
  <c r="Y3893" i="1" s="1"/>
  <c r="R3893" i="1"/>
  <c r="Q3893" i="1"/>
  <c r="S3893" i="1" s="1"/>
  <c r="M3893" i="1"/>
  <c r="J3893" i="1"/>
  <c r="Z3893" i="1" s="1"/>
  <c r="H3893" i="1"/>
  <c r="G3893" i="1"/>
  <c r="I3893" i="1" s="1"/>
  <c r="AE432" i="1"/>
  <c r="AB432" i="1"/>
  <c r="T432" i="1"/>
  <c r="Y432" i="1" s="1"/>
  <c r="R432" i="1"/>
  <c r="Q432" i="1"/>
  <c r="S432" i="1" s="1"/>
  <c r="J432" i="1"/>
  <c r="M432" i="1" s="1"/>
  <c r="H432" i="1"/>
  <c r="G432" i="1"/>
  <c r="I432" i="1" s="1"/>
  <c r="AE2304" i="1"/>
  <c r="AB2304" i="1"/>
  <c r="T2304" i="1"/>
  <c r="Y2304" i="1" s="1"/>
  <c r="R2304" i="1"/>
  <c r="Q2304" i="1"/>
  <c r="S2304" i="1" s="1"/>
  <c r="J2304" i="1"/>
  <c r="M2304" i="1" s="1"/>
  <c r="H2304" i="1"/>
  <c r="G2304" i="1"/>
  <c r="I2304" i="1" s="1"/>
  <c r="AE1050" i="1"/>
  <c r="AB1050" i="1"/>
  <c r="T1050" i="1"/>
  <c r="Y1050" i="1" s="1"/>
  <c r="R1050" i="1"/>
  <c r="Q1050" i="1"/>
  <c r="S1050" i="1" s="1"/>
  <c r="J1050" i="1"/>
  <c r="Z1050" i="1" s="1"/>
  <c r="H1050" i="1"/>
  <c r="G1050" i="1"/>
  <c r="I1050" i="1" s="1"/>
  <c r="AE1013" i="1"/>
  <c r="AB1013" i="1"/>
  <c r="T1013" i="1"/>
  <c r="Y1013" i="1" s="1"/>
  <c r="R1013" i="1"/>
  <c r="Q1013" i="1"/>
  <c r="S1013" i="1" s="1"/>
  <c r="J1013" i="1"/>
  <c r="M1013" i="1" s="1"/>
  <c r="H1013" i="1"/>
  <c r="G1013" i="1"/>
  <c r="I1013" i="1" s="1"/>
  <c r="AE3116" i="1"/>
  <c r="AB3116" i="1"/>
  <c r="T3116" i="1"/>
  <c r="Y3116" i="1" s="1"/>
  <c r="R3116" i="1"/>
  <c r="Q3116" i="1"/>
  <c r="S3116" i="1" s="1"/>
  <c r="J3116" i="1"/>
  <c r="M3116" i="1" s="1"/>
  <c r="H3116" i="1"/>
  <c r="G3116" i="1"/>
  <c r="I3116" i="1" s="1"/>
  <c r="AE2086" i="1"/>
  <c r="AB2086" i="1"/>
  <c r="T2086" i="1"/>
  <c r="Y2086" i="1" s="1"/>
  <c r="R2086" i="1"/>
  <c r="Q2086" i="1"/>
  <c r="S2086" i="1" s="1"/>
  <c r="J2086" i="1"/>
  <c r="M2086" i="1" s="1"/>
  <c r="H2086" i="1"/>
  <c r="G2086" i="1"/>
  <c r="I2086" i="1" s="1"/>
  <c r="AE251" i="1"/>
  <c r="AB251" i="1"/>
  <c r="T251" i="1"/>
  <c r="Y251" i="1" s="1"/>
  <c r="S251" i="1"/>
  <c r="R251" i="1"/>
  <c r="Q251" i="1"/>
  <c r="J251" i="1"/>
  <c r="Z251" i="1" s="1"/>
  <c r="H251" i="1"/>
  <c r="G251" i="1"/>
  <c r="I251" i="1" s="1"/>
  <c r="AE102" i="1"/>
  <c r="AB102" i="1"/>
  <c r="T102" i="1"/>
  <c r="Y102" i="1" s="1"/>
  <c r="R102" i="1"/>
  <c r="Q102" i="1"/>
  <c r="S102" i="1" s="1"/>
  <c r="J102" i="1"/>
  <c r="M102" i="1" s="1"/>
  <c r="H102" i="1"/>
  <c r="G102" i="1"/>
  <c r="I102" i="1" s="1"/>
  <c r="AE100" i="1"/>
  <c r="AB100" i="1"/>
  <c r="T100" i="1"/>
  <c r="Y100" i="1" s="1"/>
  <c r="R100" i="1"/>
  <c r="Q100" i="1"/>
  <c r="S100" i="1" s="1"/>
  <c r="J100" i="1"/>
  <c r="M100" i="1" s="1"/>
  <c r="H100" i="1"/>
  <c r="G100" i="1"/>
  <c r="I100" i="1" s="1"/>
  <c r="AE3270" i="1"/>
  <c r="AB3270" i="1"/>
  <c r="T3270" i="1"/>
  <c r="Y3270" i="1" s="1"/>
  <c r="R3270" i="1"/>
  <c r="Q3270" i="1"/>
  <c r="S3270" i="1" s="1"/>
  <c r="J3270" i="1"/>
  <c r="M3270" i="1" s="1"/>
  <c r="H3270" i="1"/>
  <c r="G3270" i="1"/>
  <c r="I3270" i="1" s="1"/>
  <c r="AE416" i="1"/>
  <c r="AB416" i="1"/>
  <c r="T416" i="1"/>
  <c r="Y416" i="1" s="1"/>
  <c r="R416" i="1"/>
  <c r="Q416" i="1"/>
  <c r="S416" i="1" s="1"/>
  <c r="J416" i="1"/>
  <c r="Z416" i="1" s="1"/>
  <c r="H416" i="1"/>
  <c r="G416" i="1"/>
  <c r="I416" i="1" s="1"/>
  <c r="AE1349" i="1"/>
  <c r="AB1349" i="1"/>
  <c r="T1349" i="1"/>
  <c r="Y1349" i="1" s="1"/>
  <c r="R1349" i="1"/>
  <c r="Q1349" i="1"/>
  <c r="S1349" i="1" s="1"/>
  <c r="J1349" i="1"/>
  <c r="H1349" i="1"/>
  <c r="G1349" i="1"/>
  <c r="I1349" i="1" s="1"/>
  <c r="AE411" i="1"/>
  <c r="AB411" i="1"/>
  <c r="T411" i="1"/>
  <c r="R411" i="1"/>
  <c r="Q411" i="1"/>
  <c r="S411" i="1" s="1"/>
  <c r="J411" i="1"/>
  <c r="M411" i="1" s="1"/>
  <c r="H411" i="1"/>
  <c r="G411" i="1"/>
  <c r="I411" i="1" s="1"/>
  <c r="AE3885" i="1"/>
  <c r="AB3885" i="1"/>
  <c r="T3885" i="1"/>
  <c r="Y3885" i="1" s="1"/>
  <c r="R3885" i="1"/>
  <c r="Q3885" i="1"/>
  <c r="S3885" i="1" s="1"/>
  <c r="M3885" i="1"/>
  <c r="J3885" i="1"/>
  <c r="Z3885" i="1" s="1"/>
  <c r="H3885" i="1"/>
  <c r="G3885" i="1"/>
  <c r="I3885" i="1" s="1"/>
  <c r="AE1291" i="1"/>
  <c r="AB1291" i="1"/>
  <c r="T1291" i="1"/>
  <c r="Y1291" i="1" s="1"/>
  <c r="R1291" i="1"/>
  <c r="Q1291" i="1"/>
  <c r="S1291" i="1" s="1"/>
  <c r="J1291" i="1"/>
  <c r="Z1291" i="1" s="1"/>
  <c r="H1291" i="1"/>
  <c r="G1291" i="1"/>
  <c r="I1291" i="1" s="1"/>
  <c r="AE521" i="1"/>
  <c r="AB521" i="1"/>
  <c r="T521" i="1"/>
  <c r="Y521" i="1" s="1"/>
  <c r="R521" i="1"/>
  <c r="Q521" i="1"/>
  <c r="S521" i="1" s="1"/>
  <c r="J521" i="1"/>
  <c r="M521" i="1" s="1"/>
  <c r="H521" i="1"/>
  <c r="G521" i="1"/>
  <c r="I521" i="1" s="1"/>
  <c r="AE1980" i="1"/>
  <c r="AB1980" i="1"/>
  <c r="T1980" i="1"/>
  <c r="Y1980" i="1" s="1"/>
  <c r="R1980" i="1"/>
  <c r="Q1980" i="1"/>
  <c r="S1980" i="1" s="1"/>
  <c r="J1980" i="1"/>
  <c r="M1980" i="1" s="1"/>
  <c r="H1980" i="1"/>
  <c r="G1980" i="1"/>
  <c r="I1980" i="1" s="1"/>
  <c r="AE2253" i="1"/>
  <c r="AB2253" i="1"/>
  <c r="T2253" i="1"/>
  <c r="R2253" i="1"/>
  <c r="Q2253" i="1"/>
  <c r="S2253" i="1" s="1"/>
  <c r="J2253" i="1"/>
  <c r="M2253" i="1" s="1"/>
  <c r="H2253" i="1"/>
  <c r="G2253" i="1"/>
  <c r="I2253" i="1" s="1"/>
  <c r="AE3088" i="1"/>
  <c r="AB3088" i="1"/>
  <c r="T3088" i="1"/>
  <c r="Y3088" i="1" s="1"/>
  <c r="R3088" i="1"/>
  <c r="Q3088" i="1"/>
  <c r="S3088" i="1" s="1"/>
  <c r="J3088" i="1"/>
  <c r="Z3088" i="1" s="1"/>
  <c r="H3088" i="1"/>
  <c r="G3088" i="1"/>
  <c r="I3088" i="1" s="1"/>
  <c r="AE1049" i="1"/>
  <c r="AB1049" i="1"/>
  <c r="T1049" i="1"/>
  <c r="Y1049" i="1" s="1"/>
  <c r="R1049" i="1"/>
  <c r="Q1049" i="1"/>
  <c r="S1049" i="1" s="1"/>
  <c r="J1049" i="1"/>
  <c r="H1049" i="1"/>
  <c r="G1049" i="1"/>
  <c r="I1049" i="1" s="1"/>
  <c r="AE201" i="1"/>
  <c r="AB201" i="1"/>
  <c r="T201" i="1"/>
  <c r="R201" i="1"/>
  <c r="Q201" i="1"/>
  <c r="S201" i="1" s="1"/>
  <c r="J201" i="1"/>
  <c r="M201" i="1" s="1"/>
  <c r="H201" i="1"/>
  <c r="G201" i="1"/>
  <c r="I201" i="1" s="1"/>
  <c r="AE258" i="1"/>
  <c r="AB258" i="1"/>
  <c r="T258" i="1"/>
  <c r="Y258" i="1" s="1"/>
  <c r="R258" i="1"/>
  <c r="Q258" i="1"/>
  <c r="S258" i="1" s="1"/>
  <c r="J258" i="1"/>
  <c r="M258" i="1" s="1"/>
  <c r="H258" i="1"/>
  <c r="G258" i="1"/>
  <c r="I258" i="1" s="1"/>
  <c r="AE3053" i="1"/>
  <c r="AB3053" i="1"/>
  <c r="T3053" i="1"/>
  <c r="Y3053" i="1" s="1"/>
  <c r="R3053" i="1"/>
  <c r="Q3053" i="1"/>
  <c r="S3053" i="1" s="1"/>
  <c r="J3053" i="1"/>
  <c r="Z3053" i="1" s="1"/>
  <c r="H3053" i="1"/>
  <c r="G3053" i="1"/>
  <c r="I3053" i="1" s="1"/>
  <c r="AE2200" i="1"/>
  <c r="AB2200" i="1"/>
  <c r="T2200" i="1"/>
  <c r="R2200" i="1"/>
  <c r="Q2200" i="1"/>
  <c r="S2200" i="1" s="1"/>
  <c r="M2200" i="1"/>
  <c r="J2200" i="1"/>
  <c r="Z2200" i="1" s="1"/>
  <c r="H2200" i="1"/>
  <c r="G2200" i="1"/>
  <c r="I2200" i="1" s="1"/>
  <c r="AE168" i="1"/>
  <c r="AB168" i="1"/>
  <c r="W168" i="1"/>
  <c r="T168" i="1"/>
  <c r="Y168" i="1" s="1"/>
  <c r="R168" i="1"/>
  <c r="Q168" i="1"/>
  <c r="S168" i="1" s="1"/>
  <c r="J168" i="1"/>
  <c r="M168" i="1" s="1"/>
  <c r="H168" i="1"/>
  <c r="G168" i="1"/>
  <c r="I168" i="1" s="1"/>
  <c r="AE1747" i="1"/>
  <c r="AB1747" i="1"/>
  <c r="T1747" i="1"/>
  <c r="Y1747" i="1" s="1"/>
  <c r="S1747" i="1"/>
  <c r="R1747" i="1"/>
  <c r="Q1747" i="1"/>
  <c r="J1747" i="1"/>
  <c r="H1747" i="1"/>
  <c r="G1747" i="1"/>
  <c r="I1747" i="1" s="1"/>
  <c r="AE955" i="1"/>
  <c r="AB955" i="1"/>
  <c r="T955" i="1"/>
  <c r="Y955" i="1" s="1"/>
  <c r="R955" i="1"/>
  <c r="Q955" i="1"/>
  <c r="S955" i="1" s="1"/>
  <c r="J955" i="1"/>
  <c r="H955" i="1"/>
  <c r="G955" i="1"/>
  <c r="I955" i="1" s="1"/>
  <c r="AE1396" i="1"/>
  <c r="AB1396" i="1"/>
  <c r="T1396" i="1"/>
  <c r="Y1396" i="1" s="1"/>
  <c r="R1396" i="1"/>
  <c r="Q1396" i="1"/>
  <c r="S1396" i="1" s="1"/>
  <c r="J1396" i="1"/>
  <c r="Z1396" i="1" s="1"/>
  <c r="H1396" i="1"/>
  <c r="G1396" i="1"/>
  <c r="I1396" i="1" s="1"/>
  <c r="AE1620" i="1"/>
  <c r="AB1620" i="1"/>
  <c r="W1620" i="1"/>
  <c r="T1620" i="1"/>
  <c r="Y1620" i="1" s="1"/>
  <c r="R1620" i="1"/>
  <c r="Q1620" i="1"/>
  <c r="S1620" i="1" s="1"/>
  <c r="J1620" i="1"/>
  <c r="M1620" i="1" s="1"/>
  <c r="H1620" i="1"/>
  <c r="G1620" i="1"/>
  <c r="I1620" i="1" s="1"/>
  <c r="AE990" i="1"/>
  <c r="AB990" i="1"/>
  <c r="T990" i="1"/>
  <c r="R990" i="1"/>
  <c r="Q990" i="1"/>
  <c r="S990" i="1" s="1"/>
  <c r="J990" i="1"/>
  <c r="M990" i="1" s="1"/>
  <c r="H990" i="1"/>
  <c r="G990" i="1"/>
  <c r="I990" i="1" s="1"/>
  <c r="AE1348" i="1"/>
  <c r="AB1348" i="1"/>
  <c r="T1348" i="1"/>
  <c r="Y1348" i="1" s="1"/>
  <c r="R1348" i="1"/>
  <c r="Q1348" i="1"/>
  <c r="S1348" i="1" s="1"/>
  <c r="J1348" i="1"/>
  <c r="Z1348" i="1" s="1"/>
  <c r="H1348" i="1"/>
  <c r="G1348" i="1"/>
  <c r="I1348" i="1" s="1"/>
  <c r="AE1080" i="1"/>
  <c r="AB1080" i="1"/>
  <c r="T1080" i="1"/>
  <c r="Y1080" i="1" s="1"/>
  <c r="R1080" i="1"/>
  <c r="Q1080" i="1"/>
  <c r="S1080" i="1" s="1"/>
  <c r="J1080" i="1"/>
  <c r="M1080" i="1" s="1"/>
  <c r="H1080" i="1"/>
  <c r="G1080" i="1"/>
  <c r="I1080" i="1" s="1"/>
  <c r="AE369" i="1"/>
  <c r="AB369" i="1"/>
  <c r="T369" i="1"/>
  <c r="Y369" i="1" s="1"/>
  <c r="R369" i="1"/>
  <c r="Q369" i="1"/>
  <c r="S369" i="1" s="1"/>
  <c r="J369" i="1"/>
  <c r="M369" i="1" s="1"/>
  <c r="H369" i="1"/>
  <c r="G369" i="1"/>
  <c r="I369" i="1" s="1"/>
  <c r="AE1979" i="1"/>
  <c r="AB1979" i="1"/>
  <c r="T1979" i="1"/>
  <c r="Y1979" i="1" s="1"/>
  <c r="R1979" i="1"/>
  <c r="Q1979" i="1"/>
  <c r="S1979" i="1" s="1"/>
  <c r="J1979" i="1"/>
  <c r="M1979" i="1" s="1"/>
  <c r="H1979" i="1"/>
  <c r="G1979" i="1"/>
  <c r="I1979" i="1" s="1"/>
  <c r="AE2419" i="1"/>
  <c r="AB2419" i="1"/>
  <c r="T2419" i="1"/>
  <c r="Y2419" i="1" s="1"/>
  <c r="R2419" i="1"/>
  <c r="Q2419" i="1"/>
  <c r="S2419" i="1" s="1"/>
  <c r="J2419" i="1"/>
  <c r="Z2419" i="1" s="1"/>
  <c r="H2419" i="1"/>
  <c r="G2419" i="1"/>
  <c r="I2419" i="1" s="1"/>
  <c r="AE4202" i="1"/>
  <c r="AB4202" i="1"/>
  <c r="T4202" i="1"/>
  <c r="Y4202" i="1" s="1"/>
  <c r="R4202" i="1"/>
  <c r="Q4202" i="1"/>
  <c r="S4202" i="1" s="1"/>
  <c r="J4202" i="1"/>
  <c r="M4202" i="1" s="1"/>
  <c r="H4202" i="1"/>
  <c r="G4202" i="1"/>
  <c r="I4202" i="1" s="1"/>
  <c r="AE584" i="1"/>
  <c r="AB584" i="1"/>
  <c r="T584" i="1"/>
  <c r="R584" i="1"/>
  <c r="Q584" i="1"/>
  <c r="S584" i="1" s="1"/>
  <c r="J584" i="1"/>
  <c r="M584" i="1" s="1"/>
  <c r="H584" i="1"/>
  <c r="G584" i="1"/>
  <c r="I584" i="1" s="1"/>
  <c r="AE3857" i="1"/>
  <c r="AB3857" i="1"/>
  <c r="T3857" i="1"/>
  <c r="Y3857" i="1" s="1"/>
  <c r="R3857" i="1"/>
  <c r="Q3857" i="1"/>
  <c r="S3857" i="1" s="1"/>
  <c r="M3857" i="1"/>
  <c r="J3857" i="1"/>
  <c r="L3857" i="1" s="1"/>
  <c r="N3857" i="1" s="1"/>
  <c r="H3857" i="1"/>
  <c r="G3857" i="1"/>
  <c r="I3857" i="1" s="1"/>
  <c r="AE3856" i="1"/>
  <c r="AB3856" i="1"/>
  <c r="T3856" i="1"/>
  <c r="Y3856" i="1" s="1"/>
  <c r="R3856" i="1"/>
  <c r="Q3856" i="1"/>
  <c r="S3856" i="1" s="1"/>
  <c r="J3856" i="1"/>
  <c r="H3856" i="1"/>
  <c r="G3856" i="1"/>
  <c r="I3856" i="1" s="1"/>
  <c r="AE1160" i="1"/>
  <c r="AB1160" i="1"/>
  <c r="T1160" i="1"/>
  <c r="Y1160" i="1" s="1"/>
  <c r="R1160" i="1"/>
  <c r="Q1160" i="1"/>
  <c r="S1160" i="1" s="1"/>
  <c r="J1160" i="1"/>
  <c r="H1160" i="1"/>
  <c r="G1160" i="1"/>
  <c r="I1160" i="1" s="1"/>
  <c r="AE3115" i="1"/>
  <c r="AB3115" i="1"/>
  <c r="T3115" i="1"/>
  <c r="Y3115" i="1" s="1"/>
  <c r="R3115" i="1"/>
  <c r="Q3115" i="1"/>
  <c r="S3115" i="1" s="1"/>
  <c r="J3115" i="1"/>
  <c r="M3115" i="1" s="1"/>
  <c r="H3115" i="1"/>
  <c r="G3115" i="1"/>
  <c r="I3115" i="1" s="1"/>
  <c r="AE214" i="1"/>
  <c r="AB214" i="1"/>
  <c r="T214" i="1"/>
  <c r="Y214" i="1" s="1"/>
  <c r="R214" i="1"/>
  <c r="Q214" i="1"/>
  <c r="S214" i="1" s="1"/>
  <c r="J214" i="1"/>
  <c r="H214" i="1"/>
  <c r="G214" i="1"/>
  <c r="I214" i="1" s="1"/>
  <c r="AE4015" i="1"/>
  <c r="AB4015" i="1"/>
  <c r="T4015" i="1"/>
  <c r="Y4015" i="1" s="1"/>
  <c r="S4015" i="1"/>
  <c r="R4015" i="1"/>
  <c r="Q4015" i="1"/>
  <c r="J4015" i="1"/>
  <c r="H4015" i="1"/>
  <c r="G4015" i="1"/>
  <c r="I4015" i="1" s="1"/>
  <c r="AE167" i="1"/>
  <c r="AB167" i="1"/>
  <c r="T167" i="1"/>
  <c r="Y167" i="1" s="1"/>
  <c r="R167" i="1"/>
  <c r="Q167" i="1"/>
  <c r="S167" i="1" s="1"/>
  <c r="M167" i="1"/>
  <c r="J167" i="1"/>
  <c r="Z167" i="1" s="1"/>
  <c r="H167" i="1"/>
  <c r="G167" i="1"/>
  <c r="I167" i="1" s="1"/>
  <c r="AE2085" i="1"/>
  <c r="AB2085" i="1"/>
  <c r="T2085" i="1"/>
  <c r="Y2085" i="1" s="1"/>
  <c r="R2085" i="1"/>
  <c r="Q2085" i="1"/>
  <c r="S2085" i="1" s="1"/>
  <c r="J2085" i="1"/>
  <c r="M2085" i="1" s="1"/>
  <c r="H2085" i="1"/>
  <c r="G2085" i="1"/>
  <c r="I2085" i="1" s="1"/>
  <c r="AE1843" i="1"/>
  <c r="AB1843" i="1"/>
  <c r="T1843" i="1"/>
  <c r="R1843" i="1"/>
  <c r="Q1843" i="1"/>
  <c r="S1843" i="1" s="1"/>
  <c r="J1843" i="1"/>
  <c r="L1843" i="1" s="1"/>
  <c r="N1843" i="1" s="1"/>
  <c r="H1843" i="1"/>
  <c r="G1843" i="1"/>
  <c r="I1843" i="1" s="1"/>
  <c r="AE250" i="1"/>
  <c r="AB250" i="1"/>
  <c r="T250" i="1"/>
  <c r="Y250" i="1" s="1"/>
  <c r="R250" i="1"/>
  <c r="Q250" i="1"/>
  <c r="S250" i="1" s="1"/>
  <c r="J250" i="1"/>
  <c r="Z250" i="1" s="1"/>
  <c r="H250" i="1"/>
  <c r="G250" i="1"/>
  <c r="I250" i="1" s="1"/>
  <c r="AE3421" i="1"/>
  <c r="AB3421" i="1"/>
  <c r="T3421" i="1"/>
  <c r="Y3421" i="1" s="1"/>
  <c r="R3421" i="1"/>
  <c r="Q3421" i="1"/>
  <c r="S3421" i="1" s="1"/>
  <c r="J3421" i="1"/>
  <c r="Z3421" i="1" s="1"/>
  <c r="H3421" i="1"/>
  <c r="G3421" i="1"/>
  <c r="I3421" i="1" s="1"/>
  <c r="AE3366" i="1"/>
  <c r="AB3366" i="1"/>
  <c r="T3366" i="1"/>
  <c r="Y3366" i="1" s="1"/>
  <c r="R3366" i="1"/>
  <c r="Q3366" i="1"/>
  <c r="S3366" i="1" s="1"/>
  <c r="J3366" i="1"/>
  <c r="M3366" i="1" s="1"/>
  <c r="H3366" i="1"/>
  <c r="G3366" i="1"/>
  <c r="I3366" i="1" s="1"/>
  <c r="AE101" i="1"/>
  <c r="AB101" i="1"/>
  <c r="T101" i="1"/>
  <c r="Y101" i="1" s="1"/>
  <c r="S101" i="1"/>
  <c r="R101" i="1"/>
  <c r="Q101" i="1"/>
  <c r="J101" i="1"/>
  <c r="M101" i="1" s="1"/>
  <c r="H101" i="1"/>
  <c r="G101" i="1"/>
  <c r="I101" i="1" s="1"/>
  <c r="AE3254" i="1"/>
  <c r="AB3254" i="1"/>
  <c r="T3254" i="1"/>
  <c r="Y3254" i="1" s="1"/>
  <c r="R3254" i="1"/>
  <c r="Q3254" i="1"/>
  <c r="S3254" i="1" s="1"/>
  <c r="J3254" i="1"/>
  <c r="Z3254" i="1" s="1"/>
  <c r="H3254" i="1"/>
  <c r="G3254" i="1"/>
  <c r="I3254" i="1" s="1"/>
  <c r="AE1347" i="1"/>
  <c r="AB1347" i="1"/>
  <c r="T1347" i="1"/>
  <c r="R1347" i="1"/>
  <c r="Q1347" i="1"/>
  <c r="S1347" i="1" s="1"/>
  <c r="J1347" i="1"/>
  <c r="Z1347" i="1" s="1"/>
  <c r="H1347" i="1"/>
  <c r="G1347" i="1"/>
  <c r="I1347" i="1" s="1"/>
  <c r="AE368" i="1"/>
  <c r="AB368" i="1"/>
  <c r="T368" i="1"/>
  <c r="Y368" i="1" s="1"/>
  <c r="R368" i="1"/>
  <c r="Q368" i="1"/>
  <c r="S368" i="1" s="1"/>
  <c r="J368" i="1"/>
  <c r="M368" i="1" s="1"/>
  <c r="H368" i="1"/>
  <c r="G368" i="1"/>
  <c r="I368" i="1" s="1"/>
  <c r="AE1978" i="1"/>
  <c r="AB1978" i="1"/>
  <c r="T1978" i="1"/>
  <c r="Y1978" i="1" s="1"/>
  <c r="R1978" i="1"/>
  <c r="Q1978" i="1"/>
  <c r="S1978" i="1" s="1"/>
  <c r="J1978" i="1"/>
  <c r="H1978" i="1"/>
  <c r="G1978" i="1"/>
  <c r="I1978" i="1" s="1"/>
  <c r="AE3884" i="1"/>
  <c r="AB3884" i="1"/>
  <c r="T3884" i="1"/>
  <c r="Y3884" i="1" s="1"/>
  <c r="R3884" i="1"/>
  <c r="Q3884" i="1"/>
  <c r="S3884" i="1" s="1"/>
  <c r="M3884" i="1"/>
  <c r="J3884" i="1"/>
  <c r="Z3884" i="1" s="1"/>
  <c r="H3884" i="1"/>
  <c r="G3884" i="1"/>
  <c r="I3884" i="1" s="1"/>
  <c r="AE928" i="1"/>
  <c r="AB928" i="1"/>
  <c r="T928" i="1"/>
  <c r="Y928" i="1" s="1"/>
  <c r="R928" i="1"/>
  <c r="Q928" i="1"/>
  <c r="S928" i="1" s="1"/>
  <c r="J928" i="1"/>
  <c r="L928" i="1" s="1"/>
  <c r="N928" i="1" s="1"/>
  <c r="H928" i="1"/>
  <c r="G928" i="1"/>
  <c r="I928" i="1" s="1"/>
  <c r="AE230" i="1"/>
  <c r="AB230" i="1"/>
  <c r="T230" i="1"/>
  <c r="R230" i="1"/>
  <c r="Q230" i="1"/>
  <c r="S230" i="1" s="1"/>
  <c r="J230" i="1"/>
  <c r="M230" i="1" s="1"/>
  <c r="H230" i="1"/>
  <c r="G230" i="1"/>
  <c r="I230" i="1" s="1"/>
  <c r="AE3052" i="1"/>
  <c r="AB3052" i="1"/>
  <c r="T3052" i="1"/>
  <c r="Y3052" i="1" s="1"/>
  <c r="R3052" i="1"/>
  <c r="Q3052" i="1"/>
  <c r="S3052" i="1" s="1"/>
  <c r="J3052" i="1"/>
  <c r="M3052" i="1" s="1"/>
  <c r="H3052" i="1"/>
  <c r="G3052" i="1"/>
  <c r="I3052" i="1" s="1"/>
  <c r="AE1395" i="1"/>
  <c r="AB1395" i="1"/>
  <c r="T1395" i="1"/>
  <c r="Y1395" i="1" s="1"/>
  <c r="R1395" i="1"/>
  <c r="Q1395" i="1"/>
  <c r="S1395" i="1" s="1"/>
  <c r="J1395" i="1"/>
  <c r="Z1395" i="1" s="1"/>
  <c r="H1395" i="1"/>
  <c r="G1395" i="1"/>
  <c r="I1395" i="1" s="1"/>
  <c r="AE3396" i="1"/>
  <c r="AB3396" i="1"/>
  <c r="T3396" i="1"/>
  <c r="Y3396" i="1" s="1"/>
  <c r="R3396" i="1"/>
  <c r="Q3396" i="1"/>
  <c r="S3396" i="1" s="1"/>
  <c r="J3396" i="1"/>
  <c r="Z3396" i="1" s="1"/>
  <c r="H3396" i="1"/>
  <c r="G3396" i="1"/>
  <c r="I3396" i="1" s="1"/>
  <c r="AE769" i="1"/>
  <c r="AB769" i="1"/>
  <c r="T769" i="1"/>
  <c r="Y769" i="1" s="1"/>
  <c r="R769" i="1"/>
  <c r="Q769" i="1"/>
  <c r="S769" i="1" s="1"/>
  <c r="J769" i="1"/>
  <c r="M769" i="1" s="1"/>
  <c r="H769" i="1"/>
  <c r="G769" i="1"/>
  <c r="I769" i="1" s="1"/>
  <c r="AE1079" i="1"/>
  <c r="AB1079" i="1"/>
  <c r="T1079" i="1"/>
  <c r="Y1079" i="1" s="1"/>
  <c r="R1079" i="1"/>
  <c r="Q1079" i="1"/>
  <c r="S1079" i="1" s="1"/>
  <c r="J1079" i="1"/>
  <c r="M1079" i="1" s="1"/>
  <c r="H1079" i="1"/>
  <c r="G1079" i="1"/>
  <c r="I1079" i="1" s="1"/>
  <c r="AE2362" i="1"/>
  <c r="AB2362" i="1"/>
  <c r="T2362" i="1"/>
  <c r="Y2362" i="1" s="1"/>
  <c r="R2362" i="1"/>
  <c r="Q2362" i="1"/>
  <c r="S2362" i="1" s="1"/>
  <c r="J2362" i="1"/>
  <c r="Z2362" i="1" s="1"/>
  <c r="H2362" i="1"/>
  <c r="G2362" i="1"/>
  <c r="I2362" i="1" s="1"/>
  <c r="AE3339" i="1"/>
  <c r="AB3339" i="1"/>
  <c r="T3339" i="1"/>
  <c r="Y3339" i="1" s="1"/>
  <c r="R3339" i="1"/>
  <c r="Q3339" i="1"/>
  <c r="S3339" i="1" s="1"/>
  <c r="J3339" i="1"/>
  <c r="Z3339" i="1" s="1"/>
  <c r="H3339" i="1"/>
  <c r="G3339" i="1"/>
  <c r="I3339" i="1" s="1"/>
  <c r="AE583" i="1"/>
  <c r="AB583" i="1"/>
  <c r="T583" i="1"/>
  <c r="Y583" i="1" s="1"/>
  <c r="R583" i="1"/>
  <c r="Q583" i="1"/>
  <c r="S583" i="1" s="1"/>
  <c r="J583" i="1"/>
  <c r="M583" i="1" s="1"/>
  <c r="H583" i="1"/>
  <c r="G583" i="1"/>
  <c r="I583" i="1" s="1"/>
  <c r="AE630" i="1"/>
  <c r="AB630" i="1"/>
  <c r="T630" i="1"/>
  <c r="Y630" i="1" s="1"/>
  <c r="R630" i="1"/>
  <c r="Q630" i="1"/>
  <c r="S630" i="1" s="1"/>
  <c r="J630" i="1"/>
  <c r="M630" i="1" s="1"/>
  <c r="H630" i="1"/>
  <c r="G630" i="1"/>
  <c r="I630" i="1" s="1"/>
  <c r="AE4104" i="1"/>
  <c r="AB4104" i="1"/>
  <c r="T4104" i="1"/>
  <c r="Y4104" i="1" s="1"/>
  <c r="R4104" i="1"/>
  <c r="Q4104" i="1"/>
  <c r="S4104" i="1" s="1"/>
  <c r="J4104" i="1"/>
  <c r="Z4104" i="1" s="1"/>
  <c r="H4104" i="1"/>
  <c r="G4104" i="1"/>
  <c r="I4104" i="1" s="1"/>
  <c r="AE4170" i="1"/>
  <c r="AB4170" i="1"/>
  <c r="T4170" i="1"/>
  <c r="Y4170" i="1" s="1"/>
  <c r="R4170" i="1"/>
  <c r="Q4170" i="1"/>
  <c r="S4170" i="1" s="1"/>
  <c r="J4170" i="1"/>
  <c r="Z4170" i="1" s="1"/>
  <c r="H4170" i="1"/>
  <c r="G4170" i="1"/>
  <c r="I4170" i="1" s="1"/>
  <c r="AE1230" i="1"/>
  <c r="AB1230" i="1"/>
  <c r="T1230" i="1"/>
  <c r="Y1230" i="1" s="1"/>
  <c r="R1230" i="1"/>
  <c r="Q1230" i="1"/>
  <c r="S1230" i="1" s="1"/>
  <c r="J1230" i="1"/>
  <c r="M1230" i="1" s="1"/>
  <c r="H1230" i="1"/>
  <c r="G1230" i="1"/>
  <c r="I1230" i="1" s="1"/>
  <c r="AE3540" i="1"/>
  <c r="AB3540" i="1"/>
  <c r="T3540" i="1"/>
  <c r="Y3540" i="1" s="1"/>
  <c r="R3540" i="1"/>
  <c r="Q3540" i="1"/>
  <c r="S3540" i="1" s="1"/>
  <c r="J3540" i="1"/>
  <c r="M3540" i="1" s="1"/>
  <c r="H3540" i="1"/>
  <c r="G3540" i="1"/>
  <c r="I3540" i="1" s="1"/>
  <c r="AE1568" i="1"/>
  <c r="AB1568" i="1"/>
  <c r="T1568" i="1"/>
  <c r="Y1568" i="1" s="1"/>
  <c r="R1568" i="1"/>
  <c r="Q1568" i="1"/>
  <c r="S1568" i="1" s="1"/>
  <c r="J1568" i="1"/>
  <c r="Z1568" i="1" s="1"/>
  <c r="H1568" i="1"/>
  <c r="G1568" i="1"/>
  <c r="I1568" i="1" s="1"/>
  <c r="AE1558" i="1"/>
  <c r="AB1558" i="1"/>
  <c r="T1558" i="1"/>
  <c r="Y1558" i="1" s="1"/>
  <c r="R1558" i="1"/>
  <c r="Q1558" i="1"/>
  <c r="S1558" i="1" s="1"/>
  <c r="J1558" i="1"/>
  <c r="L1558" i="1" s="1"/>
  <c r="N1558" i="1" s="1"/>
  <c r="H1558" i="1"/>
  <c r="G1558" i="1"/>
  <c r="I1558" i="1" s="1"/>
  <c r="AE2464" i="1"/>
  <c r="AB2464" i="1"/>
  <c r="T2464" i="1"/>
  <c r="Y2464" i="1" s="1"/>
  <c r="R2464" i="1"/>
  <c r="Q2464" i="1"/>
  <c r="S2464" i="1" s="1"/>
  <c r="J2464" i="1"/>
  <c r="M2464" i="1" s="1"/>
  <c r="H2464" i="1"/>
  <c r="G2464" i="1"/>
  <c r="I2464" i="1" s="1"/>
  <c r="AE3365" i="1"/>
  <c r="AB3365" i="1"/>
  <c r="T3365" i="1"/>
  <c r="Y3365" i="1" s="1"/>
  <c r="R3365" i="1"/>
  <c r="Q3365" i="1"/>
  <c r="S3365" i="1" s="1"/>
  <c r="J3365" i="1"/>
  <c r="M3365" i="1" s="1"/>
  <c r="H3365" i="1"/>
  <c r="G3365" i="1"/>
  <c r="I3365" i="1" s="1"/>
  <c r="AE523" i="1"/>
  <c r="AB523" i="1"/>
  <c r="T523" i="1"/>
  <c r="Y523" i="1" s="1"/>
  <c r="R523" i="1"/>
  <c r="Q523" i="1"/>
  <c r="S523" i="1" s="1"/>
  <c r="J523" i="1"/>
  <c r="Z523" i="1" s="1"/>
  <c r="H523" i="1"/>
  <c r="G523" i="1"/>
  <c r="I523" i="1" s="1"/>
  <c r="AE714" i="1"/>
  <c r="AB714" i="1"/>
  <c r="T714" i="1"/>
  <c r="Y714" i="1" s="1"/>
  <c r="R714" i="1"/>
  <c r="Q714" i="1"/>
  <c r="S714" i="1" s="1"/>
  <c r="J714" i="1"/>
  <c r="Z714" i="1" s="1"/>
  <c r="H714" i="1"/>
  <c r="G714" i="1"/>
  <c r="I714" i="1" s="1"/>
  <c r="AE103" i="1"/>
  <c r="AB103" i="1"/>
  <c r="T103" i="1"/>
  <c r="Y103" i="1" s="1"/>
  <c r="R103" i="1"/>
  <c r="Q103" i="1"/>
  <c r="S103" i="1" s="1"/>
  <c r="J103" i="1"/>
  <c r="M103" i="1" s="1"/>
  <c r="H103" i="1"/>
  <c r="G103" i="1"/>
  <c r="I103" i="1" s="1"/>
  <c r="AE399" i="1"/>
  <c r="AB399" i="1"/>
  <c r="T399" i="1"/>
  <c r="Y399" i="1" s="1"/>
  <c r="R399" i="1"/>
  <c r="Q399" i="1"/>
  <c r="S399" i="1" s="1"/>
  <c r="J399" i="1"/>
  <c r="M399" i="1" s="1"/>
  <c r="H399" i="1"/>
  <c r="G399" i="1"/>
  <c r="I399" i="1" s="1"/>
  <c r="AE3206" i="1"/>
  <c r="AB3206" i="1"/>
  <c r="T3206" i="1"/>
  <c r="Y3206" i="1" s="1"/>
  <c r="R3206" i="1"/>
  <c r="Q3206" i="1"/>
  <c r="S3206" i="1" s="1"/>
  <c r="J3206" i="1"/>
  <c r="Z3206" i="1" s="1"/>
  <c r="H3206" i="1"/>
  <c r="G3206" i="1"/>
  <c r="I3206" i="1" s="1"/>
  <c r="AE3642" i="1"/>
  <c r="AB3642" i="1"/>
  <c r="T3642" i="1"/>
  <c r="Y3642" i="1" s="1"/>
  <c r="R3642" i="1"/>
  <c r="Q3642" i="1"/>
  <c r="S3642" i="1" s="1"/>
  <c r="J3642" i="1"/>
  <c r="Z3642" i="1" s="1"/>
  <c r="H3642" i="1"/>
  <c r="G3642" i="1"/>
  <c r="I3642" i="1" s="1"/>
  <c r="AE592" i="1"/>
  <c r="AB592" i="1"/>
  <c r="T592" i="1"/>
  <c r="Y592" i="1" s="1"/>
  <c r="R592" i="1"/>
  <c r="Q592" i="1"/>
  <c r="S592" i="1" s="1"/>
  <c r="J592" i="1"/>
  <c r="M592" i="1" s="1"/>
  <c r="H592" i="1"/>
  <c r="G592" i="1"/>
  <c r="I592" i="1" s="1"/>
  <c r="AE1325" i="1"/>
  <c r="AB1325" i="1"/>
  <c r="T1325" i="1"/>
  <c r="Y1325" i="1" s="1"/>
  <c r="R1325" i="1"/>
  <c r="Q1325" i="1"/>
  <c r="S1325" i="1" s="1"/>
  <c r="J1325" i="1"/>
  <c r="M1325" i="1" s="1"/>
  <c r="H1325" i="1"/>
  <c r="G1325" i="1"/>
  <c r="I1325" i="1" s="1"/>
  <c r="AE2479" i="1"/>
  <c r="AB2479" i="1"/>
  <c r="T2479" i="1"/>
  <c r="Y2479" i="1" s="1"/>
  <c r="R2479" i="1"/>
  <c r="Q2479" i="1"/>
  <c r="S2479" i="1" s="1"/>
  <c r="J2479" i="1"/>
  <c r="Z2479" i="1" s="1"/>
  <c r="H2479" i="1"/>
  <c r="G2479" i="1"/>
  <c r="I2479" i="1" s="1"/>
  <c r="AE2360" i="1"/>
  <c r="AB2360" i="1"/>
  <c r="T2360" i="1"/>
  <c r="Y2360" i="1" s="1"/>
  <c r="R2360" i="1"/>
  <c r="Q2360" i="1"/>
  <c r="S2360" i="1" s="1"/>
  <c r="J2360" i="1"/>
  <c r="Z2360" i="1" s="1"/>
  <c r="H2360" i="1"/>
  <c r="G2360" i="1"/>
  <c r="I2360" i="1" s="1"/>
  <c r="AE2199" i="1"/>
  <c r="AB2199" i="1"/>
  <c r="T2199" i="1"/>
  <c r="Y2199" i="1" s="1"/>
  <c r="R2199" i="1"/>
  <c r="Q2199" i="1"/>
  <c r="S2199" i="1" s="1"/>
  <c r="J2199" i="1"/>
  <c r="M2199" i="1" s="1"/>
  <c r="H2199" i="1"/>
  <c r="G2199" i="1"/>
  <c r="I2199" i="1" s="1"/>
  <c r="AE1437" i="1"/>
  <c r="AB1437" i="1"/>
  <c r="T1437" i="1"/>
  <c r="Y1437" i="1" s="1"/>
  <c r="R1437" i="1"/>
  <c r="Q1437" i="1"/>
  <c r="S1437" i="1" s="1"/>
  <c r="J1437" i="1"/>
  <c r="M1437" i="1" s="1"/>
  <c r="H1437" i="1"/>
  <c r="G1437" i="1"/>
  <c r="I1437" i="1" s="1"/>
  <c r="AE1229" i="1"/>
  <c r="AB1229" i="1"/>
  <c r="T1229" i="1"/>
  <c r="S1229" i="1"/>
  <c r="R1229" i="1"/>
  <c r="Q1229" i="1"/>
  <c r="J1229" i="1"/>
  <c r="Z1229" i="1" s="1"/>
  <c r="H1229" i="1"/>
  <c r="G1229" i="1"/>
  <c r="I1229" i="1" s="1"/>
  <c r="AE2722" i="1"/>
  <c r="AB2722" i="1"/>
  <c r="T2722" i="1"/>
  <c r="Y2722" i="1" s="1"/>
  <c r="R2722" i="1"/>
  <c r="Q2722" i="1"/>
  <c r="S2722" i="1" s="1"/>
  <c r="J2722" i="1"/>
  <c r="M2722" i="1" s="1"/>
  <c r="H2722" i="1"/>
  <c r="G2722" i="1"/>
  <c r="I2722" i="1" s="1"/>
  <c r="AE522" i="1"/>
  <c r="AB522" i="1"/>
  <c r="T522" i="1"/>
  <c r="Y522" i="1" s="1"/>
  <c r="R522" i="1"/>
  <c r="Q522" i="1"/>
  <c r="S522" i="1" s="1"/>
  <c r="J522" i="1"/>
  <c r="H522" i="1"/>
  <c r="G522" i="1"/>
  <c r="I522" i="1" s="1"/>
  <c r="AE3364" i="1"/>
  <c r="AB3364" i="1"/>
  <c r="T3364" i="1"/>
  <c r="Y3364" i="1" s="1"/>
  <c r="R3364" i="1"/>
  <c r="Q3364" i="1"/>
  <c r="S3364" i="1" s="1"/>
  <c r="J3364" i="1"/>
  <c r="Z3364" i="1" s="1"/>
  <c r="H3364" i="1"/>
  <c r="G3364" i="1"/>
  <c r="I3364" i="1" s="1"/>
  <c r="AE2463" i="1"/>
  <c r="AB2463" i="1"/>
  <c r="T2463" i="1"/>
  <c r="R2463" i="1"/>
  <c r="Q2463" i="1"/>
  <c r="S2463" i="1" s="1"/>
  <c r="J2463" i="1"/>
  <c r="Z2463" i="1" s="1"/>
  <c r="H2463" i="1"/>
  <c r="G2463" i="1"/>
  <c r="I2463" i="1" s="1"/>
  <c r="AE914" i="1"/>
  <c r="AB914" i="1"/>
  <c r="V914" i="1"/>
  <c r="X914" i="1" s="1"/>
  <c r="T914" i="1"/>
  <c r="Y914" i="1" s="1"/>
  <c r="R914" i="1"/>
  <c r="Q914" i="1"/>
  <c r="S914" i="1" s="1"/>
  <c r="M914" i="1"/>
  <c r="J914" i="1"/>
  <c r="Z914" i="1" s="1"/>
  <c r="H914" i="1"/>
  <c r="G914" i="1"/>
  <c r="I914" i="1" s="1"/>
  <c r="AE415" i="1"/>
  <c r="AB415" i="1"/>
  <c r="T415" i="1"/>
  <c r="Y415" i="1" s="1"/>
  <c r="R415" i="1"/>
  <c r="Q415" i="1"/>
  <c r="S415" i="1" s="1"/>
  <c r="J415" i="1"/>
  <c r="Z415" i="1" s="1"/>
  <c r="H415" i="1"/>
  <c r="G415" i="1"/>
  <c r="I415" i="1" s="1"/>
  <c r="AE910" i="1"/>
  <c r="AB910" i="1"/>
  <c r="T910" i="1"/>
  <c r="Y910" i="1" s="1"/>
  <c r="R910" i="1"/>
  <c r="Q910" i="1"/>
  <c r="S910" i="1" s="1"/>
  <c r="J910" i="1"/>
  <c r="L910" i="1" s="1"/>
  <c r="N910" i="1" s="1"/>
  <c r="H910" i="1"/>
  <c r="G910" i="1"/>
  <c r="I910" i="1" s="1"/>
  <c r="AE564" i="1"/>
  <c r="AB564" i="1"/>
  <c r="T564" i="1"/>
  <c r="W564" i="1" s="1"/>
  <c r="R564" i="1"/>
  <c r="Q564" i="1"/>
  <c r="S564" i="1" s="1"/>
  <c r="J564" i="1"/>
  <c r="Z564" i="1" s="1"/>
  <c r="H564" i="1"/>
  <c r="G564" i="1"/>
  <c r="I564" i="1" s="1"/>
  <c r="AE19" i="1"/>
  <c r="AB19" i="1"/>
  <c r="T19" i="1"/>
  <c r="Y19" i="1" s="1"/>
  <c r="R19" i="1"/>
  <c r="Q19" i="1"/>
  <c r="S19" i="1" s="1"/>
  <c r="J19" i="1"/>
  <c r="H19" i="1"/>
  <c r="G19" i="1"/>
  <c r="I19" i="1" s="1"/>
  <c r="AE256" i="1"/>
  <c r="AB256" i="1"/>
  <c r="T256" i="1"/>
  <c r="Y256" i="1" s="1"/>
  <c r="R256" i="1"/>
  <c r="Q256" i="1"/>
  <c r="S256" i="1" s="1"/>
  <c r="J256" i="1"/>
  <c r="L256" i="1" s="1"/>
  <c r="N256" i="1" s="1"/>
  <c r="H256" i="1"/>
  <c r="G256" i="1"/>
  <c r="I256" i="1" s="1"/>
  <c r="AE255" i="1"/>
  <c r="AB255" i="1"/>
  <c r="T255" i="1"/>
  <c r="Y255" i="1" s="1"/>
  <c r="R255" i="1"/>
  <c r="Q255" i="1"/>
  <c r="S255" i="1" s="1"/>
  <c r="J255" i="1"/>
  <c r="M255" i="1" s="1"/>
  <c r="H255" i="1"/>
  <c r="G255" i="1"/>
  <c r="I255" i="1" s="1"/>
  <c r="AE2150" i="1"/>
  <c r="AB2150" i="1"/>
  <c r="T2150" i="1"/>
  <c r="Y2150" i="1" s="1"/>
  <c r="R2150" i="1"/>
  <c r="Q2150" i="1"/>
  <c r="S2150" i="1" s="1"/>
  <c r="J2150" i="1"/>
  <c r="Z2150" i="1" s="1"/>
  <c r="H2150" i="1"/>
  <c r="G2150" i="1"/>
  <c r="I2150" i="1" s="1"/>
  <c r="AE2435" i="1"/>
  <c r="AB2435" i="1"/>
  <c r="T2435" i="1"/>
  <c r="Y2435" i="1" s="1"/>
  <c r="S2435" i="1"/>
  <c r="R2435" i="1"/>
  <c r="Q2435" i="1"/>
  <c r="J2435" i="1"/>
  <c r="Z2435" i="1" s="1"/>
  <c r="H2435" i="1"/>
  <c r="G2435" i="1"/>
  <c r="I2435" i="1" s="1"/>
  <c r="AE3114" i="1"/>
  <c r="AB3114" i="1"/>
  <c r="T3114" i="1"/>
  <c r="Y3114" i="1" s="1"/>
  <c r="R3114" i="1"/>
  <c r="Q3114" i="1"/>
  <c r="S3114" i="1" s="1"/>
  <c r="J3114" i="1"/>
  <c r="L3114" i="1" s="1"/>
  <c r="N3114" i="1" s="1"/>
  <c r="H3114" i="1"/>
  <c r="G3114" i="1"/>
  <c r="I3114" i="1" s="1"/>
  <c r="AE1995" i="1"/>
  <c r="AB1995" i="1"/>
  <c r="T1995" i="1"/>
  <c r="Y1995" i="1" s="1"/>
  <c r="R1995" i="1"/>
  <c r="Q1995" i="1"/>
  <c r="S1995" i="1" s="1"/>
  <c r="J1995" i="1"/>
  <c r="M1995" i="1" s="1"/>
  <c r="H1995" i="1"/>
  <c r="G1995" i="1"/>
  <c r="I1995" i="1" s="1"/>
  <c r="AE3579" i="1"/>
  <c r="AB3579" i="1"/>
  <c r="T3579" i="1"/>
  <c r="Y3579" i="1" s="1"/>
  <c r="R3579" i="1"/>
  <c r="Q3579" i="1"/>
  <c r="S3579" i="1" s="1"/>
  <c r="J3579" i="1"/>
  <c r="Z3579" i="1" s="1"/>
  <c r="H3579" i="1"/>
  <c r="G3579" i="1"/>
  <c r="I3579" i="1" s="1"/>
  <c r="AE3528" i="1"/>
  <c r="AB3528" i="1"/>
  <c r="T3528" i="1"/>
  <c r="Y3528" i="1" s="1"/>
  <c r="R3528" i="1"/>
  <c r="Q3528" i="1"/>
  <c r="S3528" i="1" s="1"/>
  <c r="J3528" i="1"/>
  <c r="Z3528" i="1" s="1"/>
  <c r="H3528" i="1"/>
  <c r="G3528" i="1"/>
  <c r="I3528" i="1" s="1"/>
  <c r="AE1567" i="1"/>
  <c r="AB1567" i="1"/>
  <c r="T1567" i="1"/>
  <c r="Y1567" i="1" s="1"/>
  <c r="R1567" i="1"/>
  <c r="Q1567" i="1"/>
  <c r="S1567" i="1" s="1"/>
  <c r="J1567" i="1"/>
  <c r="L1567" i="1" s="1"/>
  <c r="N1567" i="1" s="1"/>
  <c r="H1567" i="1"/>
  <c r="G1567" i="1"/>
  <c r="I1567" i="1" s="1"/>
  <c r="AE106" i="1"/>
  <c r="AB106" i="1"/>
  <c r="T106" i="1"/>
  <c r="Y106" i="1" s="1"/>
  <c r="R106" i="1"/>
  <c r="Q106" i="1"/>
  <c r="S106" i="1" s="1"/>
  <c r="J106" i="1"/>
  <c r="M106" i="1" s="1"/>
  <c r="H106" i="1"/>
  <c r="G106" i="1"/>
  <c r="I106" i="1" s="1"/>
  <c r="AE4235" i="1"/>
  <c r="AB4235" i="1"/>
  <c r="T4235" i="1"/>
  <c r="Y4235" i="1" s="1"/>
  <c r="R4235" i="1"/>
  <c r="Q4235" i="1"/>
  <c r="S4235" i="1" s="1"/>
  <c r="J4235" i="1"/>
  <c r="Z4235" i="1" s="1"/>
  <c r="H4235" i="1"/>
  <c r="G4235" i="1"/>
  <c r="I4235" i="1" s="1"/>
  <c r="AE34" i="1"/>
  <c r="AB34" i="1"/>
  <c r="T34" i="1"/>
  <c r="Y34" i="1" s="1"/>
  <c r="R34" i="1"/>
  <c r="Q34" i="1"/>
  <c r="S34" i="1" s="1"/>
  <c r="J34" i="1"/>
  <c r="Z34" i="1" s="1"/>
  <c r="H34" i="1"/>
  <c r="G34" i="1"/>
  <c r="I34" i="1" s="1"/>
  <c r="AE1464" i="1"/>
  <c r="AB1464" i="1"/>
  <c r="T1464" i="1"/>
  <c r="Y1464" i="1" s="1"/>
  <c r="R1464" i="1"/>
  <c r="Q1464" i="1"/>
  <c r="S1464" i="1" s="1"/>
  <c r="J1464" i="1"/>
  <c r="L1464" i="1" s="1"/>
  <c r="N1464" i="1" s="1"/>
  <c r="H1464" i="1"/>
  <c r="G1464" i="1"/>
  <c r="I1464" i="1" s="1"/>
  <c r="AE1324" i="1"/>
  <c r="AB1324" i="1"/>
  <c r="T1324" i="1"/>
  <c r="V1324" i="1" s="1"/>
  <c r="X1324" i="1" s="1"/>
  <c r="R1324" i="1"/>
  <c r="Q1324" i="1"/>
  <c r="S1324" i="1" s="1"/>
  <c r="J1324" i="1"/>
  <c r="M1324" i="1" s="1"/>
  <c r="H1324" i="1"/>
  <c r="G1324" i="1"/>
  <c r="I1324" i="1" s="1"/>
  <c r="AE3887" i="1"/>
  <c r="AB3887" i="1"/>
  <c r="T3887" i="1"/>
  <c r="Y3887" i="1" s="1"/>
  <c r="R3887" i="1"/>
  <c r="Q3887" i="1"/>
  <c r="S3887" i="1" s="1"/>
  <c r="J3887" i="1"/>
  <c r="Z3887" i="1" s="1"/>
  <c r="H3887" i="1"/>
  <c r="G3887" i="1"/>
  <c r="I3887" i="1" s="1"/>
  <c r="AE3744" i="1"/>
  <c r="AB3744" i="1"/>
  <c r="T3744" i="1"/>
  <c r="Y3744" i="1" s="1"/>
  <c r="R3744" i="1"/>
  <c r="Q3744" i="1"/>
  <c r="S3744" i="1" s="1"/>
  <c r="M3744" i="1"/>
  <c r="J3744" i="1"/>
  <c r="Z3744" i="1" s="1"/>
  <c r="H3744" i="1"/>
  <c r="G3744" i="1"/>
  <c r="I3744" i="1" s="1"/>
  <c r="AE1521" i="1"/>
  <c r="AB1521" i="1"/>
  <c r="T1521" i="1"/>
  <c r="Y1521" i="1" s="1"/>
  <c r="R1521" i="1"/>
  <c r="Q1521" i="1"/>
  <c r="S1521" i="1" s="1"/>
  <c r="J1521" i="1"/>
  <c r="L1521" i="1" s="1"/>
  <c r="N1521" i="1" s="1"/>
  <c r="H1521" i="1"/>
  <c r="G1521" i="1"/>
  <c r="I1521" i="1" s="1"/>
  <c r="AE469" i="1"/>
  <c r="AB469" i="1"/>
  <c r="T469" i="1"/>
  <c r="Y469" i="1" s="1"/>
  <c r="R469" i="1"/>
  <c r="Q469" i="1"/>
  <c r="S469" i="1" s="1"/>
  <c r="J469" i="1"/>
  <c r="M469" i="1" s="1"/>
  <c r="H469" i="1"/>
  <c r="G469" i="1"/>
  <c r="I469" i="1" s="1"/>
  <c r="AE3556" i="1"/>
  <c r="AB3556" i="1"/>
  <c r="T3556" i="1"/>
  <c r="Y3556" i="1" s="1"/>
  <c r="R3556" i="1"/>
  <c r="Q3556" i="1"/>
  <c r="S3556" i="1" s="1"/>
  <c r="J3556" i="1"/>
  <c r="Z3556" i="1" s="1"/>
  <c r="H3556" i="1"/>
  <c r="G3556" i="1"/>
  <c r="I3556" i="1" s="1"/>
  <c r="AE1497" i="1"/>
  <c r="AB1497" i="1"/>
  <c r="T1497" i="1"/>
  <c r="Y1497" i="1" s="1"/>
  <c r="R1497" i="1"/>
  <c r="Q1497" i="1"/>
  <c r="S1497" i="1" s="1"/>
  <c r="J1497" i="1"/>
  <c r="H1497" i="1"/>
  <c r="G1497" i="1"/>
  <c r="I1497" i="1" s="1"/>
  <c r="AE203" i="1"/>
  <c r="AB203" i="1"/>
  <c r="T203" i="1"/>
  <c r="Y203" i="1" s="1"/>
  <c r="R203" i="1"/>
  <c r="Q203" i="1"/>
  <c r="S203" i="1" s="1"/>
  <c r="J203" i="1"/>
  <c r="L203" i="1" s="1"/>
  <c r="N203" i="1" s="1"/>
  <c r="H203" i="1"/>
  <c r="G203" i="1"/>
  <c r="I203" i="1" s="1"/>
  <c r="AE873" i="1"/>
  <c r="AB873" i="1"/>
  <c r="T873" i="1"/>
  <c r="Y873" i="1" s="1"/>
  <c r="R873" i="1"/>
  <c r="Q873" i="1"/>
  <c r="S873" i="1" s="1"/>
  <c r="J873" i="1"/>
  <c r="M873" i="1" s="1"/>
  <c r="H873" i="1"/>
  <c r="G873" i="1"/>
  <c r="I873" i="1" s="1"/>
  <c r="AE3934" i="1"/>
  <c r="AB3934" i="1"/>
  <c r="T3934" i="1"/>
  <c r="Y3934" i="1" s="1"/>
  <c r="R3934" i="1"/>
  <c r="Q3934" i="1"/>
  <c r="S3934" i="1" s="1"/>
  <c r="J3934" i="1"/>
  <c r="Z3934" i="1" s="1"/>
  <c r="H3934" i="1"/>
  <c r="G3934" i="1"/>
  <c r="I3934" i="1" s="1"/>
  <c r="AE3201" i="1"/>
  <c r="AB3201" i="1"/>
  <c r="T3201" i="1"/>
  <c r="Y3201" i="1" s="1"/>
  <c r="R3201" i="1"/>
  <c r="Q3201" i="1"/>
  <c r="S3201" i="1" s="1"/>
  <c r="J3201" i="1"/>
  <c r="Z3201" i="1" s="1"/>
  <c r="H3201" i="1"/>
  <c r="G3201" i="1"/>
  <c r="I3201" i="1" s="1"/>
  <c r="AE2202" i="1"/>
  <c r="AB2202" i="1"/>
  <c r="T2202" i="1"/>
  <c r="Y2202" i="1" s="1"/>
  <c r="R2202" i="1"/>
  <c r="Q2202" i="1"/>
  <c r="S2202" i="1" s="1"/>
  <c r="J2202" i="1"/>
  <c r="L2202" i="1" s="1"/>
  <c r="N2202" i="1" s="1"/>
  <c r="H2202" i="1"/>
  <c r="G2202" i="1"/>
  <c r="I2202" i="1" s="1"/>
  <c r="AE1563" i="1"/>
  <c r="AB1563" i="1"/>
  <c r="T1563" i="1"/>
  <c r="Y1563" i="1" s="1"/>
  <c r="R1563" i="1"/>
  <c r="Q1563" i="1"/>
  <c r="S1563" i="1" s="1"/>
  <c r="J1563" i="1"/>
  <c r="M1563" i="1" s="1"/>
  <c r="H1563" i="1"/>
  <c r="G1563" i="1"/>
  <c r="I1563" i="1" s="1"/>
  <c r="AE3555" i="1"/>
  <c r="AB3555" i="1"/>
  <c r="T3555" i="1"/>
  <c r="Y3555" i="1" s="1"/>
  <c r="R3555" i="1"/>
  <c r="Q3555" i="1"/>
  <c r="S3555" i="1" s="1"/>
  <c r="J3555" i="1"/>
  <c r="Z3555" i="1" s="1"/>
  <c r="H3555" i="1"/>
  <c r="G3555" i="1"/>
  <c r="I3555" i="1" s="1"/>
  <c r="AE1401" i="1"/>
  <c r="AB1401" i="1"/>
  <c r="T1401" i="1"/>
  <c r="Y1401" i="1" s="1"/>
  <c r="R1401" i="1"/>
  <c r="Q1401" i="1"/>
  <c r="S1401" i="1" s="1"/>
  <c r="J1401" i="1"/>
  <c r="Z1401" i="1" s="1"/>
  <c r="H1401" i="1"/>
  <c r="G1401" i="1"/>
  <c r="I1401" i="1" s="1"/>
  <c r="AE186" i="1"/>
  <c r="AB186" i="1"/>
  <c r="T186" i="1"/>
  <c r="Y186" i="1" s="1"/>
  <c r="R186" i="1"/>
  <c r="Q186" i="1"/>
  <c r="S186" i="1" s="1"/>
  <c r="J186" i="1"/>
  <c r="L186" i="1" s="1"/>
  <c r="N186" i="1" s="1"/>
  <c r="H186" i="1"/>
  <c r="G186" i="1"/>
  <c r="I186" i="1" s="1"/>
  <c r="AE1434" i="1"/>
  <c r="AB1434" i="1"/>
  <c r="T1434" i="1"/>
  <c r="Y1434" i="1" s="1"/>
  <c r="R1434" i="1"/>
  <c r="Q1434" i="1"/>
  <c r="S1434" i="1" s="1"/>
  <c r="J1434" i="1"/>
  <c r="M1434" i="1" s="1"/>
  <c r="H1434" i="1"/>
  <c r="G1434" i="1"/>
  <c r="I1434" i="1" s="1"/>
  <c r="AE872" i="1"/>
  <c r="AB872" i="1"/>
  <c r="T872" i="1"/>
  <c r="Y872" i="1" s="1"/>
  <c r="R872" i="1"/>
  <c r="Q872" i="1"/>
  <c r="S872" i="1" s="1"/>
  <c r="J872" i="1"/>
  <c r="Z872" i="1" s="1"/>
  <c r="H872" i="1"/>
  <c r="G872" i="1"/>
  <c r="I872" i="1" s="1"/>
  <c r="AE147" i="1"/>
  <c r="AB147" i="1"/>
  <c r="T147" i="1"/>
  <c r="Y147" i="1" s="1"/>
  <c r="R147" i="1"/>
  <c r="Q147" i="1"/>
  <c r="S147" i="1" s="1"/>
  <c r="J147" i="1"/>
  <c r="Z147" i="1" s="1"/>
  <c r="H147" i="1"/>
  <c r="G147" i="1"/>
  <c r="I147" i="1" s="1"/>
  <c r="AE1406" i="1"/>
  <c r="AB1406" i="1"/>
  <c r="T1406" i="1"/>
  <c r="Y1406" i="1" s="1"/>
  <c r="R1406" i="1"/>
  <c r="Q1406" i="1"/>
  <c r="S1406" i="1" s="1"/>
  <c r="J1406" i="1"/>
  <c r="L1406" i="1" s="1"/>
  <c r="N1406" i="1" s="1"/>
  <c r="H1406" i="1"/>
  <c r="G1406" i="1"/>
  <c r="I1406" i="1" s="1"/>
  <c r="AE1292" i="1"/>
  <c r="AB1292" i="1"/>
  <c r="T1292" i="1"/>
  <c r="Y1292" i="1" s="1"/>
  <c r="R1292" i="1"/>
  <c r="Q1292" i="1"/>
  <c r="S1292" i="1" s="1"/>
  <c r="J1292" i="1"/>
  <c r="M1292" i="1" s="1"/>
  <c r="H1292" i="1"/>
  <c r="G1292" i="1"/>
  <c r="I1292" i="1" s="1"/>
  <c r="AE2255" i="1"/>
  <c r="AB2255" i="1"/>
  <c r="T2255" i="1"/>
  <c r="Y2255" i="1" s="1"/>
  <c r="R2255" i="1"/>
  <c r="Q2255" i="1"/>
  <c r="S2255" i="1" s="1"/>
  <c r="J2255" i="1"/>
  <c r="Z2255" i="1" s="1"/>
  <c r="H2255" i="1"/>
  <c r="G2255" i="1"/>
  <c r="I2255" i="1" s="1"/>
  <c r="AE1463" i="1"/>
  <c r="AB1463" i="1"/>
  <c r="T1463" i="1"/>
  <c r="Y1463" i="1" s="1"/>
  <c r="R1463" i="1"/>
  <c r="Q1463" i="1"/>
  <c r="S1463" i="1" s="1"/>
  <c r="J1463" i="1"/>
  <c r="Z1463" i="1" s="1"/>
  <c r="H1463" i="1"/>
  <c r="G1463" i="1"/>
  <c r="I1463" i="1" s="1"/>
  <c r="AE843" i="1"/>
  <c r="AB843" i="1"/>
  <c r="T843" i="1"/>
  <c r="Y843" i="1" s="1"/>
  <c r="R843" i="1"/>
  <c r="Q843" i="1"/>
  <c r="S843" i="1" s="1"/>
  <c r="J843" i="1"/>
  <c r="L843" i="1" s="1"/>
  <c r="N843" i="1" s="1"/>
  <c r="H843" i="1"/>
  <c r="G843" i="1"/>
  <c r="I843" i="1" s="1"/>
  <c r="AE842" i="1"/>
  <c r="AB842" i="1"/>
  <c r="T842" i="1"/>
  <c r="Y842" i="1" s="1"/>
  <c r="R842" i="1"/>
  <c r="Q842" i="1"/>
  <c r="S842" i="1" s="1"/>
  <c r="J842" i="1"/>
  <c r="M842" i="1" s="1"/>
  <c r="H842" i="1"/>
  <c r="G842" i="1"/>
  <c r="I842" i="1" s="1"/>
  <c r="AE3200" i="1"/>
  <c r="AB3200" i="1"/>
  <c r="T3200" i="1"/>
  <c r="Y3200" i="1" s="1"/>
  <c r="R3200" i="1"/>
  <c r="Q3200" i="1"/>
  <c r="S3200" i="1" s="1"/>
  <c r="J3200" i="1"/>
  <c r="Z3200" i="1" s="1"/>
  <c r="H3200" i="1"/>
  <c r="G3200" i="1"/>
  <c r="I3200" i="1" s="1"/>
  <c r="AE3792" i="1"/>
  <c r="AB3792" i="1"/>
  <c r="T3792" i="1"/>
  <c r="Y3792" i="1" s="1"/>
  <c r="R3792" i="1"/>
  <c r="Q3792" i="1"/>
  <c r="S3792" i="1" s="1"/>
  <c r="J3792" i="1"/>
  <c r="Z3792" i="1" s="1"/>
  <c r="H3792" i="1"/>
  <c r="G3792" i="1"/>
  <c r="I3792" i="1" s="1"/>
  <c r="AE406" i="1"/>
  <c r="AB406" i="1"/>
  <c r="T406" i="1"/>
  <c r="Y406" i="1" s="1"/>
  <c r="R406" i="1"/>
  <c r="Q406" i="1"/>
  <c r="S406" i="1" s="1"/>
  <c r="J406" i="1"/>
  <c r="L406" i="1" s="1"/>
  <c r="N406" i="1" s="1"/>
  <c r="H406" i="1"/>
  <c r="G406" i="1"/>
  <c r="I406" i="1" s="1"/>
  <c r="AE3062" i="1"/>
  <c r="AB3062" i="1"/>
  <c r="T3062" i="1"/>
  <c r="Y3062" i="1" s="1"/>
  <c r="R3062" i="1"/>
  <c r="Q3062" i="1"/>
  <c r="S3062" i="1" s="1"/>
  <c r="J3062" i="1"/>
  <c r="M3062" i="1" s="1"/>
  <c r="H3062" i="1"/>
  <c r="G3062" i="1"/>
  <c r="I3062" i="1" s="1"/>
  <c r="AE1562" i="1"/>
  <c r="AB1562" i="1"/>
  <c r="T1562" i="1"/>
  <c r="Y1562" i="1" s="1"/>
  <c r="R1562" i="1"/>
  <c r="Q1562" i="1"/>
  <c r="S1562" i="1" s="1"/>
  <c r="J1562" i="1"/>
  <c r="Z1562" i="1" s="1"/>
  <c r="H1562" i="1"/>
  <c r="G1562" i="1"/>
  <c r="I1562" i="1" s="1"/>
  <c r="AE538" i="1"/>
  <c r="AB538" i="1"/>
  <c r="T538" i="1"/>
  <c r="Y538" i="1" s="1"/>
  <c r="R538" i="1"/>
  <c r="Q538" i="1"/>
  <c r="S538" i="1" s="1"/>
  <c r="J538" i="1"/>
  <c r="Z538" i="1" s="1"/>
  <c r="H538" i="1"/>
  <c r="G538" i="1"/>
  <c r="I538" i="1" s="1"/>
  <c r="AE202" i="1"/>
  <c r="AB202" i="1"/>
  <c r="T202" i="1"/>
  <c r="Y202" i="1" s="1"/>
  <c r="R202" i="1"/>
  <c r="Q202" i="1"/>
  <c r="S202" i="1" s="1"/>
  <c r="J202" i="1"/>
  <c r="L202" i="1" s="1"/>
  <c r="N202" i="1" s="1"/>
  <c r="H202" i="1"/>
  <c r="G202" i="1"/>
  <c r="I202" i="1" s="1"/>
  <c r="AE1433" i="1"/>
  <c r="AB1433" i="1"/>
  <c r="T1433" i="1"/>
  <c r="Y1433" i="1" s="1"/>
  <c r="R1433" i="1"/>
  <c r="Q1433" i="1"/>
  <c r="S1433" i="1" s="1"/>
  <c r="J1433" i="1"/>
  <c r="M1433" i="1" s="1"/>
  <c r="H1433" i="1"/>
  <c r="G1433" i="1"/>
  <c r="I1433" i="1" s="1"/>
  <c r="AE154" i="1"/>
  <c r="AB154" i="1"/>
  <c r="T154" i="1"/>
  <c r="Y154" i="1" s="1"/>
  <c r="R154" i="1"/>
  <c r="Q154" i="1"/>
  <c r="S154" i="1" s="1"/>
  <c r="J154" i="1"/>
  <c r="Z154" i="1" s="1"/>
  <c r="H154" i="1"/>
  <c r="G154" i="1"/>
  <c r="I154" i="1" s="1"/>
  <c r="AE135" i="1"/>
  <c r="AB135" i="1"/>
  <c r="T135" i="1"/>
  <c r="Y135" i="1" s="1"/>
  <c r="R135" i="1"/>
  <c r="Q135" i="1"/>
  <c r="S135" i="1" s="1"/>
  <c r="J135" i="1"/>
  <c r="Z135" i="1" s="1"/>
  <c r="H135" i="1"/>
  <c r="G135" i="1"/>
  <c r="I135" i="1" s="1"/>
  <c r="AE1445" i="1"/>
  <c r="AB1445" i="1"/>
  <c r="T1445" i="1"/>
  <c r="Y1445" i="1" s="1"/>
  <c r="R1445" i="1"/>
  <c r="Q1445" i="1"/>
  <c r="S1445" i="1" s="1"/>
  <c r="J1445" i="1"/>
  <c r="L1445" i="1" s="1"/>
  <c r="N1445" i="1" s="1"/>
  <c r="H1445" i="1"/>
  <c r="G1445" i="1"/>
  <c r="I1445" i="1" s="1"/>
  <c r="AE601" i="1"/>
  <c r="AB601" i="1"/>
  <c r="T601" i="1"/>
  <c r="R601" i="1"/>
  <c r="Q601" i="1"/>
  <c r="S601" i="1" s="1"/>
  <c r="J601" i="1"/>
  <c r="M601" i="1" s="1"/>
  <c r="H601" i="1"/>
  <c r="G601" i="1"/>
  <c r="I601" i="1" s="1"/>
  <c r="AE4084" i="1"/>
  <c r="AB4084" i="1"/>
  <c r="W4084" i="1"/>
  <c r="T4084" i="1"/>
  <c r="Y4084" i="1" s="1"/>
  <c r="R4084" i="1"/>
  <c r="Q4084" i="1"/>
  <c r="S4084" i="1" s="1"/>
  <c r="L4084" i="1"/>
  <c r="N4084" i="1" s="1"/>
  <c r="J4084" i="1"/>
  <c r="Z4084" i="1" s="1"/>
  <c r="H4084" i="1"/>
  <c r="G4084" i="1"/>
  <c r="I4084" i="1" s="1"/>
  <c r="AE2396" i="1"/>
  <c r="AB2396" i="1"/>
  <c r="T2396" i="1"/>
  <c r="Y2396" i="1" s="1"/>
  <c r="R2396" i="1"/>
  <c r="Q2396" i="1"/>
  <c r="S2396" i="1" s="1"/>
  <c r="J2396" i="1"/>
  <c r="Z2396" i="1" s="1"/>
  <c r="H2396" i="1"/>
  <c r="G2396" i="1"/>
  <c r="I2396" i="1" s="1"/>
  <c r="AE1905" i="1"/>
  <c r="AB1905" i="1"/>
  <c r="T1905" i="1"/>
  <c r="Y1905" i="1" s="1"/>
  <c r="R1905" i="1"/>
  <c r="Q1905" i="1"/>
  <c r="S1905" i="1" s="1"/>
  <c r="J1905" i="1"/>
  <c r="L1905" i="1" s="1"/>
  <c r="N1905" i="1" s="1"/>
  <c r="H1905" i="1"/>
  <c r="G1905" i="1"/>
  <c r="I1905" i="1" s="1"/>
  <c r="AE1804" i="1"/>
  <c r="AB1804" i="1"/>
  <c r="T1804" i="1"/>
  <c r="Y1804" i="1" s="1"/>
  <c r="R1804" i="1"/>
  <c r="Q1804" i="1"/>
  <c r="S1804" i="1" s="1"/>
  <c r="J1804" i="1"/>
  <c r="M1804" i="1" s="1"/>
  <c r="H1804" i="1"/>
  <c r="G1804" i="1"/>
  <c r="I1804" i="1" s="1"/>
  <c r="AE4142" i="1"/>
  <c r="AB4142" i="1"/>
  <c r="T4142" i="1"/>
  <c r="Y4142" i="1" s="1"/>
  <c r="R4142" i="1"/>
  <c r="Q4142" i="1"/>
  <c r="S4142" i="1" s="1"/>
  <c r="J4142" i="1"/>
  <c r="Z4142" i="1" s="1"/>
  <c r="H4142" i="1"/>
  <c r="G4142" i="1"/>
  <c r="I4142" i="1" s="1"/>
  <c r="AE729" i="1"/>
  <c r="AB729" i="1"/>
  <c r="T729" i="1"/>
  <c r="Y729" i="1" s="1"/>
  <c r="R729" i="1"/>
  <c r="Q729" i="1"/>
  <c r="S729" i="1" s="1"/>
  <c r="J729" i="1"/>
  <c r="Z729" i="1" s="1"/>
  <c r="H729" i="1"/>
  <c r="G729" i="1"/>
  <c r="I729" i="1" s="1"/>
  <c r="AE166" i="1"/>
  <c r="AB166" i="1"/>
  <c r="T166" i="1"/>
  <c r="Y166" i="1" s="1"/>
  <c r="R166" i="1"/>
  <c r="Q166" i="1"/>
  <c r="S166" i="1" s="1"/>
  <c r="J166" i="1"/>
  <c r="H166" i="1"/>
  <c r="G166" i="1"/>
  <c r="I166" i="1" s="1"/>
  <c r="AE602" i="1"/>
  <c r="AB602" i="1"/>
  <c r="T602" i="1"/>
  <c r="Y602" i="1" s="1"/>
  <c r="R602" i="1"/>
  <c r="Q602" i="1"/>
  <c r="S602" i="1" s="1"/>
  <c r="J602" i="1"/>
  <c r="M602" i="1" s="1"/>
  <c r="H602" i="1"/>
  <c r="G602" i="1"/>
  <c r="I602" i="1" s="1"/>
  <c r="AE3305" i="1"/>
  <c r="AB3305" i="1"/>
  <c r="T3305" i="1"/>
  <c r="Y3305" i="1" s="1"/>
  <c r="R3305" i="1"/>
  <c r="Q3305" i="1"/>
  <c r="S3305" i="1" s="1"/>
  <c r="J3305" i="1"/>
  <c r="Z3305" i="1" s="1"/>
  <c r="H3305" i="1"/>
  <c r="G3305" i="1"/>
  <c r="I3305" i="1" s="1"/>
  <c r="AE3743" i="1"/>
  <c r="AB3743" i="1"/>
  <c r="T3743" i="1"/>
  <c r="Y3743" i="1" s="1"/>
  <c r="R3743" i="1"/>
  <c r="Q3743" i="1"/>
  <c r="S3743" i="1" s="1"/>
  <c r="M3743" i="1"/>
  <c r="J3743" i="1"/>
  <c r="Z3743" i="1" s="1"/>
  <c r="H3743" i="1"/>
  <c r="G3743" i="1"/>
  <c r="I3743" i="1" s="1"/>
  <c r="AE841" i="1"/>
  <c r="AB841" i="1"/>
  <c r="T841" i="1"/>
  <c r="Y841" i="1" s="1"/>
  <c r="R841" i="1"/>
  <c r="Q841" i="1"/>
  <c r="S841" i="1" s="1"/>
  <c r="J841" i="1"/>
  <c r="L841" i="1" s="1"/>
  <c r="N841" i="1" s="1"/>
  <c r="H841" i="1"/>
  <c r="G841" i="1"/>
  <c r="I841" i="1" s="1"/>
  <c r="AE684" i="1"/>
  <c r="AB684" i="1"/>
  <c r="T684" i="1"/>
  <c r="Y684" i="1" s="1"/>
  <c r="R684" i="1"/>
  <c r="Q684" i="1"/>
  <c r="S684" i="1" s="1"/>
  <c r="J684" i="1"/>
  <c r="M684" i="1" s="1"/>
  <c r="H684" i="1"/>
  <c r="G684" i="1"/>
  <c r="I684" i="1" s="1"/>
  <c r="AE1520" i="1"/>
  <c r="AB1520" i="1"/>
  <c r="T1520" i="1"/>
  <c r="Y1520" i="1" s="1"/>
  <c r="R1520" i="1"/>
  <c r="Q1520" i="1"/>
  <c r="S1520" i="1" s="1"/>
  <c r="J1520" i="1"/>
  <c r="Z1520" i="1" s="1"/>
  <c r="H1520" i="1"/>
  <c r="G1520" i="1"/>
  <c r="I1520" i="1" s="1"/>
  <c r="AE4091" i="1"/>
  <c r="AB4091" i="1"/>
  <c r="T4091" i="1"/>
  <c r="Y4091" i="1" s="1"/>
  <c r="R4091" i="1"/>
  <c r="Q4091" i="1"/>
  <c r="S4091" i="1" s="1"/>
  <c r="J4091" i="1"/>
  <c r="Z4091" i="1" s="1"/>
  <c r="H4091" i="1"/>
  <c r="G4091" i="1"/>
  <c r="I4091" i="1" s="1"/>
  <c r="AE2651" i="1"/>
  <c r="AB2651" i="1"/>
  <c r="T2651" i="1"/>
  <c r="Y2651" i="1" s="1"/>
  <c r="R2651" i="1"/>
  <c r="Q2651" i="1"/>
  <c r="S2651" i="1" s="1"/>
  <c r="J2651" i="1"/>
  <c r="L2651" i="1" s="1"/>
  <c r="N2651" i="1" s="1"/>
  <c r="H2651" i="1"/>
  <c r="G2651" i="1"/>
  <c r="I2651" i="1" s="1"/>
  <c r="AE547" i="1"/>
  <c r="AB547" i="1"/>
  <c r="T547" i="1"/>
  <c r="Y547" i="1" s="1"/>
  <c r="R547" i="1"/>
  <c r="Q547" i="1"/>
  <c r="S547" i="1" s="1"/>
  <c r="J547" i="1"/>
  <c r="M547" i="1" s="1"/>
  <c r="H547" i="1"/>
  <c r="G547" i="1"/>
  <c r="I547" i="1" s="1"/>
  <c r="AE3212" i="1"/>
  <c r="AB3212" i="1"/>
  <c r="T3212" i="1"/>
  <c r="Y3212" i="1" s="1"/>
  <c r="R3212" i="1"/>
  <c r="Q3212" i="1"/>
  <c r="S3212" i="1" s="1"/>
  <c r="J3212" i="1"/>
  <c r="Z3212" i="1" s="1"/>
  <c r="H3212" i="1"/>
  <c r="G3212" i="1"/>
  <c r="I3212" i="1" s="1"/>
  <c r="AE1623" i="1"/>
  <c r="AB1623" i="1"/>
  <c r="T1623" i="1"/>
  <c r="Y1623" i="1" s="1"/>
  <c r="R1623" i="1"/>
  <c r="Q1623" i="1"/>
  <c r="S1623" i="1" s="1"/>
  <c r="M1623" i="1"/>
  <c r="J1623" i="1"/>
  <c r="Z1623" i="1" s="1"/>
  <c r="H1623" i="1"/>
  <c r="G1623" i="1"/>
  <c r="I1623" i="1" s="1"/>
  <c r="AE3666" i="1"/>
  <c r="AB3666" i="1"/>
  <c r="T3666" i="1"/>
  <c r="Y3666" i="1" s="1"/>
  <c r="R3666" i="1"/>
  <c r="Q3666" i="1"/>
  <c r="S3666" i="1" s="1"/>
  <c r="J3666" i="1"/>
  <c r="L3666" i="1" s="1"/>
  <c r="N3666" i="1" s="1"/>
  <c r="H3666" i="1"/>
  <c r="G3666" i="1"/>
  <c r="I3666" i="1" s="1"/>
  <c r="AE3061" i="1"/>
  <c r="AB3061" i="1"/>
  <c r="W3061" i="1"/>
  <c r="T3061" i="1"/>
  <c r="Y3061" i="1" s="1"/>
  <c r="R3061" i="1"/>
  <c r="Q3061" i="1"/>
  <c r="S3061" i="1" s="1"/>
  <c r="J3061" i="1"/>
  <c r="M3061" i="1" s="1"/>
  <c r="H3061" i="1"/>
  <c r="G3061" i="1"/>
  <c r="I3061" i="1" s="1"/>
  <c r="AE728" i="1"/>
  <c r="AB728" i="1"/>
  <c r="T728" i="1"/>
  <c r="Y728" i="1" s="1"/>
  <c r="R728" i="1"/>
  <c r="Q728" i="1"/>
  <c r="S728" i="1" s="1"/>
  <c r="J728" i="1"/>
  <c r="Z728" i="1" s="1"/>
  <c r="H728" i="1"/>
  <c r="G728" i="1"/>
  <c r="I728" i="1" s="1"/>
  <c r="AE2559" i="1"/>
  <c r="AB2559" i="1"/>
  <c r="T2559" i="1"/>
  <c r="Y2559" i="1" s="1"/>
  <c r="R2559" i="1"/>
  <c r="Q2559" i="1"/>
  <c r="S2559" i="1" s="1"/>
  <c r="J2559" i="1"/>
  <c r="Z2559" i="1" s="1"/>
  <c r="H2559" i="1"/>
  <c r="G2559" i="1"/>
  <c r="I2559" i="1" s="1"/>
  <c r="AE2604" i="1"/>
  <c r="AB2604" i="1"/>
  <c r="T2604" i="1"/>
  <c r="Y2604" i="1" s="1"/>
  <c r="R2604" i="1"/>
  <c r="Q2604" i="1"/>
  <c r="S2604" i="1" s="1"/>
  <c r="J2604" i="1"/>
  <c r="Z2604" i="1" s="1"/>
  <c r="H2604" i="1"/>
  <c r="G2604" i="1"/>
  <c r="I2604" i="1" s="1"/>
  <c r="AE3377" i="1"/>
  <c r="AB3377" i="1"/>
  <c r="T3377" i="1"/>
  <c r="Y3377" i="1" s="1"/>
  <c r="R3377" i="1"/>
  <c r="Q3377" i="1"/>
  <c r="S3377" i="1" s="1"/>
  <c r="J3377" i="1"/>
  <c r="M3377" i="1" s="1"/>
  <c r="H3377" i="1"/>
  <c r="G3377" i="1"/>
  <c r="I3377" i="1" s="1"/>
  <c r="AE562" i="1"/>
  <c r="AB562" i="1"/>
  <c r="T562" i="1"/>
  <c r="Y562" i="1" s="1"/>
  <c r="R562" i="1"/>
  <c r="Q562" i="1"/>
  <c r="S562" i="1" s="1"/>
  <c r="J562" i="1"/>
  <c r="Z562" i="1" s="1"/>
  <c r="H562" i="1"/>
  <c r="G562" i="1"/>
  <c r="I562" i="1" s="1"/>
  <c r="AE1190" i="1"/>
  <c r="AB1190" i="1"/>
  <c r="T1190" i="1"/>
  <c r="Y1190" i="1" s="1"/>
  <c r="R1190" i="1"/>
  <c r="Q1190" i="1"/>
  <c r="S1190" i="1" s="1"/>
  <c r="L1190" i="1"/>
  <c r="N1190" i="1" s="1"/>
  <c r="J1190" i="1"/>
  <c r="Z1190" i="1" s="1"/>
  <c r="H1190" i="1"/>
  <c r="G1190" i="1"/>
  <c r="I1190" i="1" s="1"/>
  <c r="AE766" i="1"/>
  <c r="AB766" i="1"/>
  <c r="T766" i="1"/>
  <c r="Y766" i="1" s="1"/>
  <c r="R766" i="1"/>
  <c r="Q766" i="1"/>
  <c r="S766" i="1" s="1"/>
  <c r="J766" i="1"/>
  <c r="Z766" i="1" s="1"/>
  <c r="H766" i="1"/>
  <c r="G766" i="1"/>
  <c r="I766" i="1" s="1"/>
  <c r="AE2016" i="1"/>
  <c r="AB2016" i="1"/>
  <c r="T2016" i="1"/>
  <c r="Y2016" i="1" s="1"/>
  <c r="R2016" i="1"/>
  <c r="Q2016" i="1"/>
  <c r="S2016" i="1" s="1"/>
  <c r="J2016" i="1"/>
  <c r="M2016" i="1" s="1"/>
  <c r="H2016" i="1"/>
  <c r="G2016" i="1"/>
  <c r="I2016" i="1" s="1"/>
  <c r="AE2534" i="1"/>
  <c r="AB2534" i="1"/>
  <c r="T2534" i="1"/>
  <c r="Y2534" i="1" s="1"/>
  <c r="R2534" i="1"/>
  <c r="Q2534" i="1"/>
  <c r="S2534" i="1" s="1"/>
  <c r="J2534" i="1"/>
  <c r="Z2534" i="1" s="1"/>
  <c r="H2534" i="1"/>
  <c r="G2534" i="1"/>
  <c r="I2534" i="1" s="1"/>
  <c r="AE1462" i="1"/>
  <c r="AB1462" i="1"/>
  <c r="T1462" i="1"/>
  <c r="Y1462" i="1" s="1"/>
  <c r="R1462" i="1"/>
  <c r="Q1462" i="1"/>
  <c r="S1462" i="1" s="1"/>
  <c r="J1462" i="1"/>
  <c r="Z1462" i="1" s="1"/>
  <c r="H1462" i="1"/>
  <c r="G1462" i="1"/>
  <c r="I1462" i="1" s="1"/>
  <c r="AE907" i="1"/>
  <c r="AB907" i="1"/>
  <c r="T907" i="1"/>
  <c r="Y907" i="1" s="1"/>
  <c r="R907" i="1"/>
  <c r="Q907" i="1"/>
  <c r="S907" i="1" s="1"/>
  <c r="J907" i="1"/>
  <c r="L907" i="1" s="1"/>
  <c r="N907" i="1" s="1"/>
  <c r="H907" i="1"/>
  <c r="G907" i="1"/>
  <c r="I907" i="1" s="1"/>
  <c r="AE2328" i="1"/>
  <c r="AB2328" i="1"/>
  <c r="T2328" i="1"/>
  <c r="Y2328" i="1" s="1"/>
  <c r="R2328" i="1"/>
  <c r="Q2328" i="1"/>
  <c r="S2328" i="1" s="1"/>
  <c r="J2328" i="1"/>
  <c r="M2328" i="1" s="1"/>
  <c r="H2328" i="1"/>
  <c r="G2328" i="1"/>
  <c r="I2328" i="1" s="1"/>
  <c r="AE3833" i="1"/>
  <c r="AB3833" i="1"/>
  <c r="V3833" i="1"/>
  <c r="X3833" i="1" s="1"/>
  <c r="T3833" i="1"/>
  <c r="R3833" i="1"/>
  <c r="Q3833" i="1"/>
  <c r="S3833" i="1" s="1"/>
  <c r="J3833" i="1"/>
  <c r="Z3833" i="1" s="1"/>
  <c r="H3833" i="1"/>
  <c r="G3833" i="1"/>
  <c r="I3833" i="1" s="1"/>
  <c r="AE1459" i="1"/>
  <c r="AB1459" i="1"/>
  <c r="T1459" i="1"/>
  <c r="Y1459" i="1" s="1"/>
  <c r="R1459" i="1"/>
  <c r="Q1459" i="1"/>
  <c r="S1459" i="1" s="1"/>
  <c r="M1459" i="1"/>
  <c r="J1459" i="1"/>
  <c r="Z1459" i="1" s="1"/>
  <c r="H1459" i="1"/>
  <c r="G1459" i="1"/>
  <c r="I1459" i="1" s="1"/>
  <c r="AE1416" i="1"/>
  <c r="AB1416" i="1"/>
  <c r="T1416" i="1"/>
  <c r="Y1416" i="1" s="1"/>
  <c r="R1416" i="1"/>
  <c r="Q1416" i="1"/>
  <c r="S1416" i="1" s="1"/>
  <c r="J1416" i="1"/>
  <c r="L1416" i="1" s="1"/>
  <c r="N1416" i="1" s="1"/>
  <c r="H1416" i="1"/>
  <c r="G1416" i="1"/>
  <c r="I1416" i="1" s="1"/>
  <c r="AE3240" i="1"/>
  <c r="AB3240" i="1"/>
  <c r="T3240" i="1"/>
  <c r="Y3240" i="1" s="1"/>
  <c r="R3240" i="1"/>
  <c r="Q3240" i="1"/>
  <c r="S3240" i="1" s="1"/>
  <c r="J3240" i="1"/>
  <c r="M3240" i="1" s="1"/>
  <c r="H3240" i="1"/>
  <c r="G3240" i="1"/>
  <c r="I3240" i="1" s="1"/>
  <c r="AE2395" i="1"/>
  <c r="AB2395" i="1"/>
  <c r="T2395" i="1"/>
  <c r="Y2395" i="1" s="1"/>
  <c r="R2395" i="1"/>
  <c r="Q2395" i="1"/>
  <c r="S2395" i="1" s="1"/>
  <c r="J2395" i="1"/>
  <c r="Z2395" i="1" s="1"/>
  <c r="H2395" i="1"/>
  <c r="G2395" i="1"/>
  <c r="I2395" i="1" s="1"/>
  <c r="AE537" i="1"/>
  <c r="AB537" i="1"/>
  <c r="T537" i="1"/>
  <c r="Y537" i="1" s="1"/>
  <c r="R537" i="1"/>
  <c r="Q537" i="1"/>
  <c r="S537" i="1" s="1"/>
  <c r="J537" i="1"/>
  <c r="Z537" i="1" s="1"/>
  <c r="H537" i="1"/>
  <c r="G537" i="1"/>
  <c r="I537" i="1" s="1"/>
  <c r="AE153" i="1"/>
  <c r="AB153" i="1"/>
  <c r="T153" i="1"/>
  <c r="Y153" i="1" s="1"/>
  <c r="R153" i="1"/>
  <c r="Q153" i="1"/>
  <c r="S153" i="1" s="1"/>
  <c r="J153" i="1"/>
  <c r="L153" i="1" s="1"/>
  <c r="N153" i="1" s="1"/>
  <c r="H153" i="1"/>
  <c r="G153" i="1"/>
  <c r="I153" i="1" s="1"/>
  <c r="AE146" i="1"/>
  <c r="AB146" i="1"/>
  <c r="T146" i="1"/>
  <c r="Y146" i="1" s="1"/>
  <c r="R146" i="1"/>
  <c r="Q146" i="1"/>
  <c r="S146" i="1" s="1"/>
  <c r="J146" i="1"/>
  <c r="M146" i="1" s="1"/>
  <c r="H146" i="1"/>
  <c r="G146" i="1"/>
  <c r="I146" i="1" s="1"/>
  <c r="AE3264" i="1"/>
  <c r="AB3264" i="1"/>
  <c r="T3264" i="1"/>
  <c r="Y3264" i="1" s="1"/>
  <c r="R3264" i="1"/>
  <c r="Q3264" i="1"/>
  <c r="S3264" i="1" s="1"/>
  <c r="J3264" i="1"/>
  <c r="Z3264" i="1" s="1"/>
  <c r="H3264" i="1"/>
  <c r="G3264" i="1"/>
  <c r="I3264" i="1" s="1"/>
  <c r="AE595" i="1"/>
  <c r="AB595" i="1"/>
  <c r="T595" i="1"/>
  <c r="Y595" i="1" s="1"/>
  <c r="R595" i="1"/>
  <c r="Q595" i="1"/>
  <c r="S595" i="1" s="1"/>
  <c r="J595" i="1"/>
  <c r="Z595" i="1" s="1"/>
  <c r="H595" i="1"/>
  <c r="G595" i="1"/>
  <c r="I595" i="1" s="1"/>
  <c r="AE1669" i="1"/>
  <c r="AB1669" i="1"/>
  <c r="T1669" i="1"/>
  <c r="Y1669" i="1" s="1"/>
  <c r="R1669" i="1"/>
  <c r="Q1669" i="1"/>
  <c r="S1669" i="1" s="1"/>
  <c r="J1669" i="1"/>
  <c r="L1669" i="1" s="1"/>
  <c r="N1669" i="1" s="1"/>
  <c r="H1669" i="1"/>
  <c r="G1669" i="1"/>
  <c r="I1669" i="1" s="1"/>
  <c r="AE615" i="1"/>
  <c r="AB615" i="1"/>
  <c r="T615" i="1"/>
  <c r="Y615" i="1" s="1"/>
  <c r="R615" i="1"/>
  <c r="Q615" i="1"/>
  <c r="S615" i="1" s="1"/>
  <c r="J615" i="1"/>
  <c r="M615" i="1" s="1"/>
  <c r="H615" i="1"/>
  <c r="G615" i="1"/>
  <c r="I615" i="1" s="1"/>
  <c r="AE3886" i="1"/>
  <c r="AB3886" i="1"/>
  <c r="T3886" i="1"/>
  <c r="Y3886" i="1" s="1"/>
  <c r="R3886" i="1"/>
  <c r="Q3886" i="1"/>
  <c r="S3886" i="1" s="1"/>
  <c r="M3886" i="1"/>
  <c r="J3886" i="1"/>
  <c r="Z3886" i="1" s="1"/>
  <c r="H3886" i="1"/>
  <c r="G3886" i="1"/>
  <c r="I3886" i="1" s="1"/>
  <c r="AE1668" i="1"/>
  <c r="AB1668" i="1"/>
  <c r="T1668" i="1"/>
  <c r="Y1668" i="1" s="1"/>
  <c r="R1668" i="1"/>
  <c r="Q1668" i="1"/>
  <c r="S1668" i="1" s="1"/>
  <c r="J1668" i="1"/>
  <c r="Z1668" i="1" s="1"/>
  <c r="H1668" i="1"/>
  <c r="G1668" i="1"/>
  <c r="I1668" i="1" s="1"/>
  <c r="AE99" i="1"/>
  <c r="AB99" i="1"/>
  <c r="T99" i="1"/>
  <c r="Y99" i="1" s="1"/>
  <c r="R99" i="1"/>
  <c r="Q99" i="1"/>
  <c r="S99" i="1" s="1"/>
  <c r="J99" i="1"/>
  <c r="L99" i="1" s="1"/>
  <c r="N99" i="1" s="1"/>
  <c r="H99" i="1"/>
  <c r="G99" i="1"/>
  <c r="I99" i="1" s="1"/>
  <c r="AE33" i="1"/>
  <c r="AB33" i="1"/>
  <c r="T33" i="1"/>
  <c r="R33" i="1"/>
  <c r="Q33" i="1"/>
  <c r="S33" i="1" s="1"/>
  <c r="J33" i="1"/>
  <c r="M33" i="1" s="1"/>
  <c r="H33" i="1"/>
  <c r="G33" i="1"/>
  <c r="I33" i="1" s="1"/>
  <c r="AE2424" i="1"/>
  <c r="AB2424" i="1"/>
  <c r="T2424" i="1"/>
  <c r="Y2424" i="1" s="1"/>
  <c r="R2424" i="1"/>
  <c r="Q2424" i="1"/>
  <c r="S2424" i="1" s="1"/>
  <c r="J2424" i="1"/>
  <c r="Z2424" i="1" s="1"/>
  <c r="H2424" i="1"/>
  <c r="G2424" i="1"/>
  <c r="I2424" i="1" s="1"/>
  <c r="AE3243" i="1"/>
  <c r="AB3243" i="1"/>
  <c r="T3243" i="1"/>
  <c r="Y3243" i="1" s="1"/>
  <c r="S3243" i="1"/>
  <c r="R3243" i="1"/>
  <c r="Q3243" i="1"/>
  <c r="J3243" i="1"/>
  <c r="Z3243" i="1" s="1"/>
  <c r="H3243" i="1"/>
  <c r="G3243" i="1"/>
  <c r="I3243" i="1" s="1"/>
  <c r="AE608" i="1"/>
  <c r="AB608" i="1"/>
  <c r="V608" i="1"/>
  <c r="X608" i="1" s="1"/>
  <c r="T608" i="1"/>
  <c r="Y608" i="1" s="1"/>
  <c r="R608" i="1"/>
  <c r="Q608" i="1"/>
  <c r="S608" i="1" s="1"/>
  <c r="M608" i="1"/>
  <c r="J608" i="1"/>
  <c r="L608" i="1" s="1"/>
  <c r="N608" i="1" s="1"/>
  <c r="H608" i="1"/>
  <c r="G608" i="1"/>
  <c r="I608" i="1" s="1"/>
  <c r="AE1285" i="1"/>
  <c r="AB1285" i="1"/>
  <c r="T1285" i="1"/>
  <c r="Y1285" i="1" s="1"/>
  <c r="R1285" i="1"/>
  <c r="Q1285" i="1"/>
  <c r="S1285" i="1" s="1"/>
  <c r="J1285" i="1"/>
  <c r="M1285" i="1" s="1"/>
  <c r="H1285" i="1"/>
  <c r="G1285" i="1"/>
  <c r="I1285" i="1" s="1"/>
  <c r="AE405" i="1"/>
  <c r="AB405" i="1"/>
  <c r="T405" i="1"/>
  <c r="Y405" i="1" s="1"/>
  <c r="R405" i="1"/>
  <c r="Q405" i="1"/>
  <c r="S405" i="1" s="1"/>
  <c r="J405" i="1"/>
  <c r="Z405" i="1" s="1"/>
  <c r="H405" i="1"/>
  <c r="G405" i="1"/>
  <c r="I405" i="1" s="1"/>
  <c r="AE2513" i="1"/>
  <c r="AB2513" i="1"/>
  <c r="T2513" i="1"/>
  <c r="Y2513" i="1" s="1"/>
  <c r="R2513" i="1"/>
  <c r="Q2513" i="1"/>
  <c r="S2513" i="1" s="1"/>
  <c r="J2513" i="1"/>
  <c r="Z2513" i="1" s="1"/>
  <c r="H2513" i="1"/>
  <c r="G2513" i="1"/>
  <c r="I2513" i="1" s="1"/>
  <c r="AE3060" i="1"/>
  <c r="AB3060" i="1"/>
  <c r="T3060" i="1"/>
  <c r="R3060" i="1"/>
  <c r="Q3060" i="1"/>
  <c r="S3060" i="1" s="1"/>
  <c r="J3060" i="1"/>
  <c r="H3060" i="1"/>
  <c r="G3060" i="1"/>
  <c r="I3060" i="1" s="1"/>
  <c r="AE1561" i="1"/>
  <c r="AB1561" i="1"/>
  <c r="T1561" i="1"/>
  <c r="Y1561" i="1" s="1"/>
  <c r="R1561" i="1"/>
  <c r="Q1561" i="1"/>
  <c r="S1561" i="1" s="1"/>
  <c r="J1561" i="1"/>
  <c r="M1561" i="1" s="1"/>
  <c r="H1561" i="1"/>
  <c r="G1561" i="1"/>
  <c r="I1561" i="1" s="1"/>
  <c r="AE2009" i="1"/>
  <c r="AB2009" i="1"/>
  <c r="T2009" i="1"/>
  <c r="Y2009" i="1" s="1"/>
  <c r="R2009" i="1"/>
  <c r="Q2009" i="1"/>
  <c r="S2009" i="1" s="1"/>
  <c r="J2009" i="1"/>
  <c r="Z2009" i="1" s="1"/>
  <c r="H2009" i="1"/>
  <c r="G2009" i="1"/>
  <c r="I2009" i="1" s="1"/>
  <c r="AE1739" i="1"/>
  <c r="AB1739" i="1"/>
  <c r="T1739" i="1"/>
  <c r="Y1739" i="1" s="1"/>
  <c r="R1739" i="1"/>
  <c r="Q1739" i="1"/>
  <c r="S1739" i="1" s="1"/>
  <c r="J1739" i="1"/>
  <c r="Z1739" i="1" s="1"/>
  <c r="H1739" i="1"/>
  <c r="G1739" i="1"/>
  <c r="I1739" i="1" s="1"/>
  <c r="AE1400" i="1"/>
  <c r="AB1400" i="1"/>
  <c r="T1400" i="1"/>
  <c r="Y1400" i="1" s="1"/>
  <c r="R1400" i="1"/>
  <c r="Q1400" i="1"/>
  <c r="S1400" i="1" s="1"/>
  <c r="J1400" i="1"/>
  <c r="L1400" i="1" s="1"/>
  <c r="N1400" i="1" s="1"/>
  <c r="H1400" i="1"/>
  <c r="G1400" i="1"/>
  <c r="I1400" i="1" s="1"/>
  <c r="AE185" i="1"/>
  <c r="AB185" i="1"/>
  <c r="T185" i="1"/>
  <c r="Y185" i="1" s="1"/>
  <c r="R185" i="1"/>
  <c r="Q185" i="1"/>
  <c r="S185" i="1" s="1"/>
  <c r="J185" i="1"/>
  <c r="M185" i="1" s="1"/>
  <c r="H185" i="1"/>
  <c r="G185" i="1"/>
  <c r="I185" i="1" s="1"/>
  <c r="AE1329" i="1"/>
  <c r="AB1329" i="1"/>
  <c r="T1329" i="1"/>
  <c r="R1329" i="1"/>
  <c r="Q1329" i="1"/>
  <c r="S1329" i="1" s="1"/>
  <c r="J1329" i="1"/>
  <c r="Z1329" i="1" s="1"/>
  <c r="H1329" i="1"/>
  <c r="G1329" i="1"/>
  <c r="I1329" i="1" s="1"/>
  <c r="AE1667" i="1"/>
  <c r="AB1667" i="1"/>
  <c r="T1667" i="1"/>
  <c r="Y1667" i="1" s="1"/>
  <c r="R1667" i="1"/>
  <c r="Q1667" i="1"/>
  <c r="S1667" i="1" s="1"/>
  <c r="J1667" i="1"/>
  <c r="Z1667" i="1" s="1"/>
  <c r="H1667" i="1"/>
  <c r="G1667" i="1"/>
  <c r="I1667" i="1" s="1"/>
  <c r="AE1405" i="1"/>
  <c r="AB1405" i="1"/>
  <c r="T1405" i="1"/>
  <c r="Y1405" i="1" s="1"/>
  <c r="R1405" i="1"/>
  <c r="Q1405" i="1"/>
  <c r="S1405" i="1" s="1"/>
  <c r="J1405" i="1"/>
  <c r="M1405" i="1" s="1"/>
  <c r="H1405" i="1"/>
  <c r="G1405" i="1"/>
  <c r="I1405" i="1" s="1"/>
  <c r="AE600" i="1"/>
  <c r="AB600" i="1"/>
  <c r="T600" i="1"/>
  <c r="Y600" i="1" s="1"/>
  <c r="R600" i="1"/>
  <c r="Q600" i="1"/>
  <c r="S600" i="1" s="1"/>
  <c r="J600" i="1"/>
  <c r="M600" i="1" s="1"/>
  <c r="H600" i="1"/>
  <c r="G600" i="1"/>
  <c r="I600" i="1" s="1"/>
  <c r="AE2533" i="1"/>
  <c r="AB2533" i="1"/>
  <c r="T2533" i="1"/>
  <c r="Y2533" i="1" s="1"/>
  <c r="R2533" i="1"/>
  <c r="Q2533" i="1"/>
  <c r="S2533" i="1" s="1"/>
  <c r="J2533" i="1"/>
  <c r="Z2533" i="1" s="1"/>
  <c r="H2533" i="1"/>
  <c r="G2533" i="1"/>
  <c r="I2533" i="1" s="1"/>
  <c r="AE2423" i="1"/>
  <c r="AB2423" i="1"/>
  <c r="T2423" i="1"/>
  <c r="Y2423" i="1" s="1"/>
  <c r="R2423" i="1"/>
  <c r="Q2423" i="1"/>
  <c r="S2423" i="1" s="1"/>
  <c r="J2423" i="1"/>
  <c r="Z2423" i="1" s="1"/>
  <c r="H2423" i="1"/>
  <c r="G2423" i="1"/>
  <c r="I2423" i="1" s="1"/>
  <c r="AE1461" i="1"/>
  <c r="AB1461" i="1"/>
  <c r="T1461" i="1"/>
  <c r="Y1461" i="1" s="1"/>
  <c r="R1461" i="1"/>
  <c r="Q1461" i="1"/>
  <c r="S1461" i="1" s="1"/>
  <c r="J1461" i="1"/>
  <c r="M1461" i="1" s="1"/>
  <c r="H1461" i="1"/>
  <c r="G1461" i="1"/>
  <c r="I1461" i="1" s="1"/>
  <c r="AE4213" i="1"/>
  <c r="AB4213" i="1"/>
  <c r="T4213" i="1"/>
  <c r="Y4213" i="1" s="1"/>
  <c r="R4213" i="1"/>
  <c r="Q4213" i="1"/>
  <c r="S4213" i="1" s="1"/>
  <c r="J4213" i="1"/>
  <c r="M4213" i="1" s="1"/>
  <c r="H4213" i="1"/>
  <c r="G4213" i="1"/>
  <c r="I4213" i="1" s="1"/>
  <c r="AE3791" i="1"/>
  <c r="AB3791" i="1"/>
  <c r="T3791" i="1"/>
  <c r="Y3791" i="1" s="1"/>
  <c r="R3791" i="1"/>
  <c r="Q3791" i="1"/>
  <c r="S3791" i="1" s="1"/>
  <c r="J3791" i="1"/>
  <c r="Z3791" i="1" s="1"/>
  <c r="H3791" i="1"/>
  <c r="G3791" i="1"/>
  <c r="I3791" i="1" s="1"/>
  <c r="AE3790" i="1"/>
  <c r="AB3790" i="1"/>
  <c r="T3790" i="1"/>
  <c r="Y3790" i="1" s="1"/>
  <c r="R3790" i="1"/>
  <c r="Q3790" i="1"/>
  <c r="S3790" i="1" s="1"/>
  <c r="M3790" i="1"/>
  <c r="J3790" i="1"/>
  <c r="Z3790" i="1" s="1"/>
  <c r="H3790" i="1"/>
  <c r="G3790" i="1"/>
  <c r="I3790" i="1" s="1"/>
  <c r="AE1415" i="1"/>
  <c r="AB1415" i="1"/>
  <c r="T1415" i="1"/>
  <c r="Y1415" i="1" s="1"/>
  <c r="R1415" i="1"/>
  <c r="Q1415" i="1"/>
  <c r="S1415" i="1" s="1"/>
  <c r="J1415" i="1"/>
  <c r="M1415" i="1" s="1"/>
  <c r="H1415" i="1"/>
  <c r="G1415" i="1"/>
  <c r="I1415" i="1" s="1"/>
  <c r="AE3211" i="1"/>
  <c r="AB3211" i="1"/>
  <c r="T3211" i="1"/>
  <c r="Y3211" i="1" s="1"/>
  <c r="R3211" i="1"/>
  <c r="Q3211" i="1"/>
  <c r="S3211" i="1" s="1"/>
  <c r="J3211" i="1"/>
  <c r="M3211" i="1" s="1"/>
  <c r="H3211" i="1"/>
  <c r="G3211" i="1"/>
  <c r="I3211" i="1" s="1"/>
  <c r="AE404" i="1"/>
  <c r="AB404" i="1"/>
  <c r="T404" i="1"/>
  <c r="Y404" i="1" s="1"/>
  <c r="R404" i="1"/>
  <c r="Q404" i="1"/>
  <c r="S404" i="1" s="1"/>
  <c r="J404" i="1"/>
  <c r="Z404" i="1" s="1"/>
  <c r="H404" i="1"/>
  <c r="G404" i="1"/>
  <c r="I404" i="1" s="1"/>
  <c r="AE3689" i="1"/>
  <c r="AB3689" i="1"/>
  <c r="T3689" i="1"/>
  <c r="Y3689" i="1" s="1"/>
  <c r="R3689" i="1"/>
  <c r="Q3689" i="1"/>
  <c r="S3689" i="1" s="1"/>
  <c r="J3689" i="1"/>
  <c r="Z3689" i="1" s="1"/>
  <c r="H3689" i="1"/>
  <c r="G3689" i="1"/>
  <c r="I3689" i="1" s="1"/>
  <c r="AE2394" i="1"/>
  <c r="AB2394" i="1"/>
  <c r="T2394" i="1"/>
  <c r="Y2394" i="1" s="1"/>
  <c r="R2394" i="1"/>
  <c r="Q2394" i="1"/>
  <c r="S2394" i="1" s="1"/>
  <c r="J2394" i="1"/>
  <c r="L2394" i="1" s="1"/>
  <c r="N2394" i="1" s="1"/>
  <c r="H2394" i="1"/>
  <c r="G2394" i="1"/>
  <c r="I2394" i="1" s="1"/>
  <c r="AE1904" i="1"/>
  <c r="AB1904" i="1"/>
  <c r="T1904" i="1"/>
  <c r="Y1904" i="1" s="1"/>
  <c r="R1904" i="1"/>
  <c r="Q1904" i="1"/>
  <c r="S1904" i="1" s="1"/>
  <c r="J1904" i="1"/>
  <c r="M1904" i="1" s="1"/>
  <c r="H1904" i="1"/>
  <c r="G1904" i="1"/>
  <c r="I1904" i="1" s="1"/>
  <c r="AE3554" i="1"/>
  <c r="AB3554" i="1"/>
  <c r="T3554" i="1"/>
  <c r="Y3554" i="1" s="1"/>
  <c r="R3554" i="1"/>
  <c r="Q3554" i="1"/>
  <c r="S3554" i="1" s="1"/>
  <c r="J3554" i="1"/>
  <c r="Z3554" i="1" s="1"/>
  <c r="H3554" i="1"/>
  <c r="G3554" i="1"/>
  <c r="I3554" i="1" s="1"/>
  <c r="AE589" i="1"/>
  <c r="AB589" i="1"/>
  <c r="T589" i="1"/>
  <c r="Y589" i="1" s="1"/>
  <c r="R589" i="1"/>
  <c r="Q589" i="1"/>
  <c r="S589" i="1" s="1"/>
  <c r="J589" i="1"/>
  <c r="Z589" i="1" s="1"/>
  <c r="H589" i="1"/>
  <c r="G589" i="1"/>
  <c r="I589" i="1" s="1"/>
  <c r="AE184" i="1"/>
  <c r="AB184" i="1"/>
  <c r="T184" i="1"/>
  <c r="Y184" i="1" s="1"/>
  <c r="R184" i="1"/>
  <c r="Q184" i="1"/>
  <c r="S184" i="1" s="1"/>
  <c r="J184" i="1"/>
  <c r="L184" i="1" s="1"/>
  <c r="N184" i="1" s="1"/>
  <c r="H184" i="1"/>
  <c r="G184" i="1"/>
  <c r="I184" i="1" s="1"/>
  <c r="AE3355" i="1"/>
  <c r="AB3355" i="1"/>
  <c r="T3355" i="1"/>
  <c r="Y3355" i="1" s="1"/>
  <c r="R3355" i="1"/>
  <c r="Q3355" i="1"/>
  <c r="S3355" i="1" s="1"/>
  <c r="J3355" i="1"/>
  <c r="M3355" i="1" s="1"/>
  <c r="H3355" i="1"/>
  <c r="G3355" i="1"/>
  <c r="I3355" i="1" s="1"/>
  <c r="AE134" i="1"/>
  <c r="AB134" i="1"/>
  <c r="T134" i="1"/>
  <c r="Y134" i="1" s="1"/>
  <c r="R134" i="1"/>
  <c r="Q134" i="1"/>
  <c r="S134" i="1" s="1"/>
  <c r="J134" i="1"/>
  <c r="Z134" i="1" s="1"/>
  <c r="H134" i="1"/>
  <c r="G134" i="1"/>
  <c r="I134" i="1" s="1"/>
  <c r="AE3263" i="1"/>
  <c r="AB3263" i="1"/>
  <c r="T3263" i="1"/>
  <c r="Y3263" i="1" s="1"/>
  <c r="R3263" i="1"/>
  <c r="Q3263" i="1"/>
  <c r="S3263" i="1" s="1"/>
  <c r="J3263" i="1"/>
  <c r="Z3263" i="1" s="1"/>
  <c r="H3263" i="1"/>
  <c r="G3263" i="1"/>
  <c r="I3263" i="1" s="1"/>
  <c r="AE1704" i="1"/>
  <c r="AB1704" i="1"/>
  <c r="T1704" i="1"/>
  <c r="Y1704" i="1" s="1"/>
  <c r="R1704" i="1"/>
  <c r="Q1704" i="1"/>
  <c r="S1704" i="1" s="1"/>
  <c r="J1704" i="1"/>
  <c r="L1704" i="1" s="1"/>
  <c r="N1704" i="1" s="1"/>
  <c r="H1704" i="1"/>
  <c r="G1704" i="1"/>
  <c r="I1704" i="1" s="1"/>
  <c r="AE614" i="1"/>
  <c r="AB614" i="1"/>
  <c r="W614" i="1"/>
  <c r="T614" i="1"/>
  <c r="Y614" i="1" s="1"/>
  <c r="R614" i="1"/>
  <c r="Q614" i="1"/>
  <c r="S614" i="1" s="1"/>
  <c r="J614" i="1"/>
  <c r="M614" i="1" s="1"/>
  <c r="H614" i="1"/>
  <c r="G614" i="1"/>
  <c r="I614" i="1" s="1"/>
  <c r="AE72" i="1"/>
  <c r="AB72" i="1"/>
  <c r="T72" i="1"/>
  <c r="Y72" i="1" s="1"/>
  <c r="R72" i="1"/>
  <c r="Q72" i="1"/>
  <c r="S72" i="1" s="1"/>
  <c r="J72" i="1"/>
  <c r="Z72" i="1" s="1"/>
  <c r="H72" i="1"/>
  <c r="G72" i="1"/>
  <c r="I72" i="1" s="1"/>
  <c r="AE3933" i="1"/>
  <c r="AB3933" i="1"/>
  <c r="T3933" i="1"/>
  <c r="Y3933" i="1" s="1"/>
  <c r="R3933" i="1"/>
  <c r="Q3933" i="1"/>
  <c r="S3933" i="1" s="1"/>
  <c r="M3933" i="1"/>
  <c r="J3933" i="1"/>
  <c r="Z3933" i="1" s="1"/>
  <c r="H3933" i="1"/>
  <c r="G3933" i="1"/>
  <c r="I3933" i="1" s="1"/>
  <c r="AE607" i="1"/>
  <c r="AB607" i="1"/>
  <c r="T607" i="1"/>
  <c r="Y607" i="1" s="1"/>
  <c r="R607" i="1"/>
  <c r="Q607" i="1"/>
  <c r="S607" i="1" s="1"/>
  <c r="J607" i="1"/>
  <c r="L607" i="1" s="1"/>
  <c r="N607" i="1" s="1"/>
  <c r="H607" i="1"/>
  <c r="G607" i="1"/>
  <c r="I607" i="1" s="1"/>
  <c r="AE1284" i="1"/>
  <c r="AB1284" i="1"/>
  <c r="T1284" i="1"/>
  <c r="Y1284" i="1" s="1"/>
  <c r="R1284" i="1"/>
  <c r="Q1284" i="1"/>
  <c r="S1284" i="1" s="1"/>
  <c r="J1284" i="1"/>
  <c r="M1284" i="1" s="1"/>
  <c r="H1284" i="1"/>
  <c r="G1284" i="1"/>
  <c r="I1284" i="1" s="1"/>
  <c r="AE3059" i="1"/>
  <c r="AB3059" i="1"/>
  <c r="T3059" i="1"/>
  <c r="R3059" i="1"/>
  <c r="Q3059" i="1"/>
  <c r="S3059" i="1" s="1"/>
  <c r="J3059" i="1"/>
  <c r="Z3059" i="1" s="1"/>
  <c r="H3059" i="1"/>
  <c r="G3059" i="1"/>
  <c r="I3059" i="1" s="1"/>
  <c r="AE3583" i="1"/>
  <c r="AB3583" i="1"/>
  <c r="T3583" i="1"/>
  <c r="Y3583" i="1" s="1"/>
  <c r="R3583" i="1"/>
  <c r="Q3583" i="1"/>
  <c r="S3583" i="1" s="1"/>
  <c r="J3583" i="1"/>
  <c r="Z3583" i="1" s="1"/>
  <c r="H3583" i="1"/>
  <c r="G3583" i="1"/>
  <c r="I3583" i="1" s="1"/>
  <c r="AE1496" i="1"/>
  <c r="AB1496" i="1"/>
  <c r="T1496" i="1"/>
  <c r="Y1496" i="1" s="1"/>
  <c r="R1496" i="1"/>
  <c r="Q1496" i="1"/>
  <c r="S1496" i="1" s="1"/>
  <c r="J1496" i="1"/>
  <c r="L1496" i="1" s="1"/>
  <c r="N1496" i="1" s="1"/>
  <c r="H1496" i="1"/>
  <c r="G1496" i="1"/>
  <c r="I1496" i="1" s="1"/>
  <c r="AE942" i="1"/>
  <c r="AB942" i="1"/>
  <c r="T942" i="1"/>
  <c r="Y942" i="1" s="1"/>
  <c r="R942" i="1"/>
  <c r="Q942" i="1"/>
  <c r="S942" i="1" s="1"/>
  <c r="J942" i="1"/>
  <c r="M942" i="1" s="1"/>
  <c r="H942" i="1"/>
  <c r="G942" i="1"/>
  <c r="I942" i="1" s="1"/>
  <c r="AE1404" i="1"/>
  <c r="AB1404" i="1"/>
  <c r="T1404" i="1"/>
  <c r="Y1404" i="1" s="1"/>
  <c r="R1404" i="1"/>
  <c r="Q1404" i="1"/>
  <c r="S1404" i="1" s="1"/>
  <c r="J1404" i="1"/>
  <c r="Z1404" i="1" s="1"/>
  <c r="H1404" i="1"/>
  <c r="G1404" i="1"/>
  <c r="I1404" i="1" s="1"/>
  <c r="AE2484" i="1"/>
  <c r="AB2484" i="1"/>
  <c r="T2484" i="1"/>
  <c r="Y2484" i="1" s="1"/>
  <c r="R2484" i="1"/>
  <c r="Q2484" i="1"/>
  <c r="S2484" i="1" s="1"/>
  <c r="J2484" i="1"/>
  <c r="Z2484" i="1" s="1"/>
  <c r="H2484" i="1"/>
  <c r="G2484" i="1"/>
  <c r="I2484" i="1" s="1"/>
  <c r="AE3247" i="1"/>
  <c r="AB3247" i="1"/>
  <c r="T3247" i="1"/>
  <c r="Y3247" i="1" s="1"/>
  <c r="R3247" i="1"/>
  <c r="Q3247" i="1"/>
  <c r="S3247" i="1" s="1"/>
  <c r="J3247" i="1"/>
  <c r="L3247" i="1" s="1"/>
  <c r="N3247" i="1" s="1"/>
  <c r="H3247" i="1"/>
  <c r="G3247" i="1"/>
  <c r="I3247" i="1" s="1"/>
  <c r="AE682" i="1"/>
  <c r="AB682" i="1"/>
  <c r="T682" i="1"/>
  <c r="Y682" i="1" s="1"/>
  <c r="R682" i="1"/>
  <c r="Q682" i="1"/>
  <c r="S682" i="1" s="1"/>
  <c r="J682" i="1"/>
  <c r="M682" i="1" s="1"/>
  <c r="H682" i="1"/>
  <c r="G682" i="1"/>
  <c r="I682" i="1" s="1"/>
  <c r="AE4083" i="1"/>
  <c r="AB4083" i="1"/>
  <c r="T4083" i="1"/>
  <c r="Y4083" i="1" s="1"/>
  <c r="R4083" i="1"/>
  <c r="Q4083" i="1"/>
  <c r="S4083" i="1" s="1"/>
  <c r="J4083" i="1"/>
  <c r="Z4083" i="1" s="1"/>
  <c r="H4083" i="1"/>
  <c r="G4083" i="1"/>
  <c r="I4083" i="1" s="1"/>
  <c r="AE468" i="1"/>
  <c r="AB468" i="1"/>
  <c r="T468" i="1"/>
  <c r="Y468" i="1" s="1"/>
  <c r="S468" i="1"/>
  <c r="R468" i="1"/>
  <c r="Q468" i="1"/>
  <c r="J468" i="1"/>
  <c r="Z468" i="1" s="1"/>
  <c r="H468" i="1"/>
  <c r="G468" i="1"/>
  <c r="I468" i="1" s="1"/>
  <c r="AE4175" i="1"/>
  <c r="AB4175" i="1"/>
  <c r="T4175" i="1"/>
  <c r="Y4175" i="1" s="1"/>
  <c r="R4175" i="1"/>
  <c r="Q4175" i="1"/>
  <c r="S4175" i="1" s="1"/>
  <c r="J4175" i="1"/>
  <c r="L4175" i="1" s="1"/>
  <c r="N4175" i="1" s="1"/>
  <c r="H4175" i="1"/>
  <c r="G4175" i="1"/>
  <c r="I4175" i="1" s="1"/>
  <c r="AE1622" i="1"/>
  <c r="AB1622" i="1"/>
  <c r="T1622" i="1"/>
  <c r="Y1622" i="1" s="1"/>
  <c r="R1622" i="1"/>
  <c r="Q1622" i="1"/>
  <c r="S1622" i="1" s="1"/>
  <c r="J1622" i="1"/>
  <c r="M1622" i="1" s="1"/>
  <c r="H1622" i="1"/>
  <c r="G1622" i="1"/>
  <c r="I1622" i="1" s="1"/>
  <c r="AE3665" i="1"/>
  <c r="AB3665" i="1"/>
  <c r="W3665" i="1"/>
  <c r="V3665" i="1"/>
  <c r="X3665" i="1" s="1"/>
  <c r="T3665" i="1"/>
  <c r="Y3665" i="1" s="1"/>
  <c r="R3665" i="1"/>
  <c r="Q3665" i="1"/>
  <c r="S3665" i="1" s="1"/>
  <c r="J3665" i="1"/>
  <c r="Z3665" i="1" s="1"/>
  <c r="H3665" i="1"/>
  <c r="G3665" i="1"/>
  <c r="I3665" i="1" s="1"/>
  <c r="AE1803" i="1"/>
  <c r="AB1803" i="1"/>
  <c r="T1803" i="1"/>
  <c r="Y1803" i="1" s="1"/>
  <c r="R1803" i="1"/>
  <c r="Q1803" i="1"/>
  <c r="S1803" i="1" s="1"/>
  <c r="J1803" i="1"/>
  <c r="Z1803" i="1" s="1"/>
  <c r="H1803" i="1"/>
  <c r="G1803" i="1"/>
  <c r="I1803" i="1" s="1"/>
  <c r="AE1819" i="1"/>
  <c r="AB1819" i="1"/>
  <c r="T1819" i="1"/>
  <c r="Y1819" i="1" s="1"/>
  <c r="R1819" i="1"/>
  <c r="Q1819" i="1"/>
  <c r="S1819" i="1" s="1"/>
  <c r="J1819" i="1"/>
  <c r="L1819" i="1" s="1"/>
  <c r="N1819" i="1" s="1"/>
  <c r="H1819" i="1"/>
  <c r="G1819" i="1"/>
  <c r="I1819" i="1" s="1"/>
  <c r="AE727" i="1"/>
  <c r="AB727" i="1"/>
  <c r="T727" i="1"/>
  <c r="Y727" i="1" s="1"/>
  <c r="R727" i="1"/>
  <c r="Q727" i="1"/>
  <c r="S727" i="1" s="1"/>
  <c r="J727" i="1"/>
  <c r="M727" i="1" s="1"/>
  <c r="H727" i="1"/>
  <c r="G727" i="1"/>
  <c r="I727" i="1" s="1"/>
  <c r="AE2603" i="1"/>
  <c r="AB2603" i="1"/>
  <c r="T2603" i="1"/>
  <c r="Y2603" i="1" s="1"/>
  <c r="R2603" i="1"/>
  <c r="Q2603" i="1"/>
  <c r="S2603" i="1" s="1"/>
  <c r="J2603" i="1"/>
  <c r="Z2603" i="1" s="1"/>
  <c r="H2603" i="1"/>
  <c r="G2603" i="1"/>
  <c r="I2603" i="1" s="1"/>
  <c r="AE871" i="1"/>
  <c r="AB871" i="1"/>
  <c r="T871" i="1"/>
  <c r="Y871" i="1" s="1"/>
  <c r="R871" i="1"/>
  <c r="Q871" i="1"/>
  <c r="S871" i="1" s="1"/>
  <c r="J871" i="1"/>
  <c r="Z871" i="1" s="1"/>
  <c r="H871" i="1"/>
  <c r="G871" i="1"/>
  <c r="I871" i="1" s="1"/>
  <c r="AE3376" i="1"/>
  <c r="AB3376" i="1"/>
  <c r="T3376" i="1"/>
  <c r="Y3376" i="1" s="1"/>
  <c r="R3376" i="1"/>
  <c r="Q3376" i="1"/>
  <c r="S3376" i="1" s="1"/>
  <c r="J3376" i="1"/>
  <c r="L3376" i="1" s="1"/>
  <c r="N3376" i="1" s="1"/>
  <c r="H3376" i="1"/>
  <c r="G3376" i="1"/>
  <c r="I3376" i="1" s="1"/>
  <c r="AE165" i="1"/>
  <c r="AB165" i="1"/>
  <c r="T165" i="1"/>
  <c r="Y165" i="1" s="1"/>
  <c r="R165" i="1"/>
  <c r="Q165" i="1"/>
  <c r="S165" i="1" s="1"/>
  <c r="J165" i="1"/>
  <c r="M165" i="1" s="1"/>
  <c r="H165" i="1"/>
  <c r="G165" i="1"/>
  <c r="I165" i="1" s="1"/>
  <c r="AE561" i="1"/>
  <c r="AB561" i="1"/>
  <c r="T561" i="1"/>
  <c r="V561" i="1" s="1"/>
  <c r="X561" i="1" s="1"/>
  <c r="R561" i="1"/>
  <c r="Q561" i="1"/>
  <c r="S561" i="1" s="1"/>
  <c r="J561" i="1"/>
  <c r="Z561" i="1" s="1"/>
  <c r="H561" i="1"/>
  <c r="G561" i="1"/>
  <c r="I561" i="1" s="1"/>
  <c r="AE3246" i="1"/>
  <c r="AB3246" i="1"/>
  <c r="T3246" i="1"/>
  <c r="Y3246" i="1" s="1"/>
  <c r="R3246" i="1"/>
  <c r="Q3246" i="1"/>
  <c r="S3246" i="1" s="1"/>
  <c r="J3246" i="1"/>
  <c r="H3246" i="1"/>
  <c r="G3246" i="1"/>
  <c r="I3246" i="1" s="1"/>
  <c r="AE3805" i="1"/>
  <c r="AB3805" i="1"/>
  <c r="T3805" i="1"/>
  <c r="Y3805" i="1" s="1"/>
  <c r="R3805" i="1"/>
  <c r="Q3805" i="1"/>
  <c r="S3805" i="1" s="1"/>
  <c r="J3805" i="1"/>
  <c r="M3805" i="1" s="1"/>
  <c r="H3805" i="1"/>
  <c r="G3805" i="1"/>
  <c r="I3805" i="1" s="1"/>
  <c r="AE683" i="1"/>
  <c r="AB683" i="1"/>
  <c r="T683" i="1"/>
  <c r="Y683" i="1" s="1"/>
  <c r="R683" i="1"/>
  <c r="Q683" i="1"/>
  <c r="S683" i="1" s="1"/>
  <c r="J683" i="1"/>
  <c r="M683" i="1" s="1"/>
  <c r="H683" i="1"/>
  <c r="G683" i="1"/>
  <c r="I683" i="1" s="1"/>
  <c r="AE1637" i="1"/>
  <c r="AB1637" i="1"/>
  <c r="T1637" i="1"/>
  <c r="Y1637" i="1" s="1"/>
  <c r="R1637" i="1"/>
  <c r="Q1637" i="1"/>
  <c r="S1637" i="1" s="1"/>
  <c r="J1637" i="1"/>
  <c r="Z1637" i="1" s="1"/>
  <c r="H1637" i="1"/>
  <c r="G1637" i="1"/>
  <c r="I1637" i="1" s="1"/>
  <c r="AE2703" i="1"/>
  <c r="AB2703" i="1"/>
  <c r="T2703" i="1"/>
  <c r="Y2703" i="1" s="1"/>
  <c r="R2703" i="1"/>
  <c r="Q2703" i="1"/>
  <c r="S2703" i="1" s="1"/>
  <c r="J2703" i="1"/>
  <c r="Z2703" i="1" s="1"/>
  <c r="H2703" i="1"/>
  <c r="G2703" i="1"/>
  <c r="I2703" i="1" s="1"/>
  <c r="AE2650" i="1"/>
  <c r="AB2650" i="1"/>
  <c r="T2650" i="1"/>
  <c r="Y2650" i="1" s="1"/>
  <c r="R2650" i="1"/>
  <c r="Q2650" i="1"/>
  <c r="S2650" i="1" s="1"/>
  <c r="J2650" i="1"/>
  <c r="M2650" i="1" s="1"/>
  <c r="H2650" i="1"/>
  <c r="G2650" i="1"/>
  <c r="I2650" i="1" s="1"/>
  <c r="AE1621" i="1"/>
  <c r="AB1621" i="1"/>
  <c r="T1621" i="1"/>
  <c r="Y1621" i="1" s="1"/>
  <c r="R1621" i="1"/>
  <c r="Q1621" i="1"/>
  <c r="S1621" i="1" s="1"/>
  <c r="J1621" i="1"/>
  <c r="M1621" i="1" s="1"/>
  <c r="H1621" i="1"/>
  <c r="G1621" i="1"/>
  <c r="I1621" i="1" s="1"/>
  <c r="AE2416" i="1"/>
  <c r="AB2416" i="1"/>
  <c r="T2416" i="1"/>
  <c r="R2416" i="1"/>
  <c r="Q2416" i="1"/>
  <c r="S2416" i="1" s="1"/>
  <c r="J2416" i="1"/>
  <c r="Z2416" i="1" s="1"/>
  <c r="H2416" i="1"/>
  <c r="G2416" i="1"/>
  <c r="I2416" i="1" s="1"/>
  <c r="AE1448" i="1"/>
  <c r="AB1448" i="1"/>
  <c r="T1448" i="1"/>
  <c r="Y1448" i="1" s="1"/>
  <c r="R1448" i="1"/>
  <c r="Q1448" i="1"/>
  <c r="S1448" i="1" s="1"/>
  <c r="J1448" i="1"/>
  <c r="Z1448" i="1" s="1"/>
  <c r="H1448" i="1"/>
  <c r="G1448" i="1"/>
  <c r="I1448" i="1" s="1"/>
  <c r="AE2950" i="1"/>
  <c r="AB2950" i="1"/>
  <c r="T2950" i="1"/>
  <c r="Y2950" i="1" s="1"/>
  <c r="R2950" i="1"/>
  <c r="Q2950" i="1"/>
  <c r="S2950" i="1" s="1"/>
  <c r="J2950" i="1"/>
  <c r="M2950" i="1" s="1"/>
  <c r="H2950" i="1"/>
  <c r="G2950" i="1"/>
  <c r="I2950" i="1" s="1"/>
  <c r="AE726" i="1"/>
  <c r="AB726" i="1"/>
  <c r="T726" i="1"/>
  <c r="Y726" i="1" s="1"/>
  <c r="R726" i="1"/>
  <c r="Q726" i="1"/>
  <c r="S726" i="1" s="1"/>
  <c r="J726" i="1"/>
  <c r="M726" i="1" s="1"/>
  <c r="H726" i="1"/>
  <c r="G726" i="1"/>
  <c r="I726" i="1" s="1"/>
  <c r="AE2558" i="1"/>
  <c r="AB2558" i="1"/>
  <c r="T2558" i="1"/>
  <c r="Y2558" i="1" s="1"/>
  <c r="R2558" i="1"/>
  <c r="Q2558" i="1"/>
  <c r="S2558" i="1" s="1"/>
  <c r="J2558" i="1"/>
  <c r="Z2558" i="1" s="1"/>
  <c r="H2558" i="1"/>
  <c r="G2558" i="1"/>
  <c r="I2558" i="1" s="1"/>
  <c r="AE1328" i="1"/>
  <c r="AB1328" i="1"/>
  <c r="T1328" i="1"/>
  <c r="Y1328" i="1" s="1"/>
  <c r="R1328" i="1"/>
  <c r="Q1328" i="1"/>
  <c r="S1328" i="1" s="1"/>
  <c r="J1328" i="1"/>
  <c r="Z1328" i="1" s="1"/>
  <c r="H1328" i="1"/>
  <c r="G1328" i="1"/>
  <c r="I1328" i="1" s="1"/>
  <c r="AE3375" i="1"/>
  <c r="AB3375" i="1"/>
  <c r="T3375" i="1"/>
  <c r="Y3375" i="1" s="1"/>
  <c r="R3375" i="1"/>
  <c r="Q3375" i="1"/>
  <c r="S3375" i="1" s="1"/>
  <c r="J3375" i="1"/>
  <c r="M3375" i="1" s="1"/>
  <c r="H3375" i="1"/>
  <c r="G3375" i="1"/>
  <c r="I3375" i="1" s="1"/>
  <c r="AE594" i="1"/>
  <c r="AB594" i="1"/>
  <c r="T594" i="1"/>
  <c r="Y594" i="1" s="1"/>
  <c r="R594" i="1"/>
  <c r="Q594" i="1"/>
  <c r="S594" i="1" s="1"/>
  <c r="J594" i="1"/>
  <c r="M594" i="1" s="1"/>
  <c r="H594" i="1"/>
  <c r="G594" i="1"/>
  <c r="I594" i="1" s="1"/>
  <c r="AE1189" i="1"/>
  <c r="AB1189" i="1"/>
  <c r="T1189" i="1"/>
  <c r="Y1189" i="1" s="1"/>
  <c r="R1189" i="1"/>
  <c r="Q1189" i="1"/>
  <c r="S1189" i="1" s="1"/>
  <c r="J1189" i="1"/>
  <c r="Z1189" i="1" s="1"/>
  <c r="H1189" i="1"/>
  <c r="G1189" i="1"/>
  <c r="I1189" i="1" s="1"/>
  <c r="AE765" i="1"/>
  <c r="AB765" i="1"/>
  <c r="T765" i="1"/>
  <c r="Y765" i="1" s="1"/>
  <c r="R765" i="1"/>
  <c r="Q765" i="1"/>
  <c r="S765" i="1" s="1"/>
  <c r="M765" i="1"/>
  <c r="J765" i="1"/>
  <c r="Z765" i="1" s="1"/>
  <c r="H765" i="1"/>
  <c r="G765" i="1"/>
  <c r="I765" i="1" s="1"/>
  <c r="AE65" i="1"/>
  <c r="AB65" i="1"/>
  <c r="T65" i="1"/>
  <c r="Y65" i="1" s="1"/>
  <c r="R65" i="1"/>
  <c r="Q65" i="1"/>
  <c r="S65" i="1" s="1"/>
  <c r="J65" i="1"/>
  <c r="M65" i="1" s="1"/>
  <c r="H65" i="1"/>
  <c r="G65" i="1"/>
  <c r="I65" i="1" s="1"/>
  <c r="AE526" i="1"/>
  <c r="AB526" i="1"/>
  <c r="T526" i="1"/>
  <c r="Y526" i="1" s="1"/>
  <c r="R526" i="1"/>
  <c r="Q526" i="1"/>
  <c r="S526" i="1" s="1"/>
  <c r="J526" i="1"/>
  <c r="M526" i="1" s="1"/>
  <c r="H526" i="1"/>
  <c r="G526" i="1"/>
  <c r="I526" i="1" s="1"/>
  <c r="AE525" i="1"/>
  <c r="AB525" i="1"/>
  <c r="T525" i="1"/>
  <c r="Y525" i="1" s="1"/>
  <c r="R525" i="1"/>
  <c r="Q525" i="1"/>
  <c r="S525" i="1" s="1"/>
  <c r="J525" i="1"/>
  <c r="Z525" i="1" s="1"/>
  <c r="H525" i="1"/>
  <c r="G525" i="1"/>
  <c r="I525" i="1" s="1"/>
  <c r="AE2532" i="1"/>
  <c r="AB2532" i="1"/>
  <c r="T2532" i="1"/>
  <c r="Y2532" i="1" s="1"/>
  <c r="R2532" i="1"/>
  <c r="Q2532" i="1"/>
  <c r="S2532" i="1" s="1"/>
  <c r="J2532" i="1"/>
  <c r="Z2532" i="1" s="1"/>
  <c r="H2532" i="1"/>
  <c r="G2532" i="1"/>
  <c r="I2532" i="1" s="1"/>
  <c r="AE2204" i="1"/>
  <c r="AB2204" i="1"/>
  <c r="T2204" i="1"/>
  <c r="Y2204" i="1" s="1"/>
  <c r="R2204" i="1"/>
  <c r="Q2204" i="1"/>
  <c r="S2204" i="1" s="1"/>
  <c r="J2204" i="1"/>
  <c r="M2204" i="1" s="1"/>
  <c r="H2204" i="1"/>
  <c r="G2204" i="1"/>
  <c r="I2204" i="1" s="1"/>
  <c r="AE3210" i="1"/>
  <c r="AB3210" i="1"/>
  <c r="T3210" i="1"/>
  <c r="Y3210" i="1" s="1"/>
  <c r="R3210" i="1"/>
  <c r="Q3210" i="1"/>
  <c r="S3210" i="1" s="1"/>
  <c r="J3210" i="1"/>
  <c r="M3210" i="1" s="1"/>
  <c r="H3210" i="1"/>
  <c r="G3210" i="1"/>
  <c r="I3210" i="1" s="1"/>
  <c r="AE3690" i="1"/>
  <c r="AB3690" i="1"/>
  <c r="T3690" i="1"/>
  <c r="Y3690" i="1" s="1"/>
  <c r="R3690" i="1"/>
  <c r="Q3690" i="1"/>
  <c r="S3690" i="1" s="1"/>
  <c r="J3690" i="1"/>
  <c r="Z3690" i="1" s="1"/>
  <c r="H3690" i="1"/>
  <c r="G3690" i="1"/>
  <c r="I3690" i="1" s="1"/>
  <c r="AE4053" i="1"/>
  <c r="AB4053" i="1"/>
  <c r="T4053" i="1"/>
  <c r="Y4053" i="1" s="1"/>
  <c r="R4053" i="1"/>
  <c r="Q4053" i="1"/>
  <c r="S4053" i="1" s="1"/>
  <c r="J4053" i="1"/>
  <c r="H4053" i="1"/>
  <c r="G4053" i="1"/>
  <c r="I4053" i="1" s="1"/>
  <c r="AE2393" i="1"/>
  <c r="AB2393" i="1"/>
  <c r="T2393" i="1"/>
  <c r="Y2393" i="1" s="1"/>
  <c r="R2393" i="1"/>
  <c r="Q2393" i="1"/>
  <c r="S2393" i="1" s="1"/>
  <c r="J2393" i="1"/>
  <c r="L2393" i="1" s="1"/>
  <c r="N2393" i="1" s="1"/>
  <c r="H2393" i="1"/>
  <c r="G2393" i="1"/>
  <c r="I2393" i="1" s="1"/>
  <c r="AE1802" i="1"/>
  <c r="AB1802" i="1"/>
  <c r="T1802" i="1"/>
  <c r="Y1802" i="1" s="1"/>
  <c r="R1802" i="1"/>
  <c r="Q1802" i="1"/>
  <c r="S1802" i="1" s="1"/>
  <c r="J1802" i="1"/>
  <c r="M1802" i="1" s="1"/>
  <c r="H1802" i="1"/>
  <c r="G1802" i="1"/>
  <c r="I1802" i="1" s="1"/>
  <c r="AE145" i="1"/>
  <c r="AB145" i="1"/>
  <c r="T145" i="1"/>
  <c r="Y145" i="1" s="1"/>
  <c r="R145" i="1"/>
  <c r="Q145" i="1"/>
  <c r="S145" i="1" s="1"/>
  <c r="J145" i="1"/>
  <c r="Z145" i="1" s="1"/>
  <c r="H145" i="1"/>
  <c r="G145" i="1"/>
  <c r="I145" i="1" s="1"/>
  <c r="AE4228" i="1"/>
  <c r="AB4228" i="1"/>
  <c r="T4228" i="1"/>
  <c r="Y4228" i="1" s="1"/>
  <c r="R4228" i="1"/>
  <c r="Q4228" i="1"/>
  <c r="S4228" i="1" s="1"/>
  <c r="J4228" i="1"/>
  <c r="Z4228" i="1" s="1"/>
  <c r="H4228" i="1"/>
  <c r="G4228" i="1"/>
  <c r="I4228" i="1" s="1"/>
  <c r="AE32" i="1"/>
  <c r="AB32" i="1"/>
  <c r="T32" i="1"/>
  <c r="Y32" i="1" s="1"/>
  <c r="R32" i="1"/>
  <c r="Q32" i="1"/>
  <c r="S32" i="1" s="1"/>
  <c r="J32" i="1"/>
  <c r="L32" i="1" s="1"/>
  <c r="N32" i="1" s="1"/>
  <c r="H32" i="1"/>
  <c r="G32" i="1"/>
  <c r="I32" i="1" s="1"/>
  <c r="AE1842" i="1"/>
  <c r="AB1842" i="1"/>
  <c r="T1842" i="1"/>
  <c r="Y1842" i="1" s="1"/>
  <c r="R1842" i="1"/>
  <c r="Q1842" i="1"/>
  <c r="S1842" i="1" s="1"/>
  <c r="J1842" i="1"/>
  <c r="M1842" i="1" s="1"/>
  <c r="H1842" i="1"/>
  <c r="G1842" i="1"/>
  <c r="I1842" i="1" s="1"/>
  <c r="AE1674" i="1"/>
  <c r="AB1674" i="1"/>
  <c r="T1674" i="1"/>
  <c r="Y1674" i="1" s="1"/>
  <c r="R1674" i="1"/>
  <c r="Q1674" i="1"/>
  <c r="S1674" i="1" s="1"/>
  <c r="J1674" i="1"/>
  <c r="Z1674" i="1" s="1"/>
  <c r="H1674" i="1"/>
  <c r="G1674" i="1"/>
  <c r="I1674" i="1" s="1"/>
  <c r="AE3748" i="1"/>
  <c r="AB3748" i="1"/>
  <c r="T3748" i="1"/>
  <c r="Y3748" i="1" s="1"/>
  <c r="R3748" i="1"/>
  <c r="Q3748" i="1"/>
  <c r="S3748" i="1" s="1"/>
  <c r="M3748" i="1"/>
  <c r="J3748" i="1"/>
  <c r="Z3748" i="1" s="1"/>
  <c r="H3748" i="1"/>
  <c r="G3748" i="1"/>
  <c r="I3748" i="1" s="1"/>
  <c r="AE3747" i="1"/>
  <c r="AB3747" i="1"/>
  <c r="T3747" i="1"/>
  <c r="Y3747" i="1" s="1"/>
  <c r="R3747" i="1"/>
  <c r="Q3747" i="1"/>
  <c r="S3747" i="1" s="1"/>
  <c r="J3747" i="1"/>
  <c r="H3747" i="1"/>
  <c r="G3747" i="1"/>
  <c r="I3747" i="1" s="1"/>
  <c r="AE1636" i="1"/>
  <c r="AB1636" i="1"/>
  <c r="W1636" i="1"/>
  <c r="T1636" i="1"/>
  <c r="Y1636" i="1" s="1"/>
  <c r="R1636" i="1"/>
  <c r="Q1636" i="1"/>
  <c r="S1636" i="1" s="1"/>
  <c r="J1636" i="1"/>
  <c r="M1636" i="1" s="1"/>
  <c r="H1636" i="1"/>
  <c r="G1636" i="1"/>
  <c r="I1636" i="1" s="1"/>
  <c r="AE424" i="1"/>
  <c r="AB424" i="1"/>
  <c r="T424" i="1"/>
  <c r="Y424" i="1" s="1"/>
  <c r="R424" i="1"/>
  <c r="Q424" i="1"/>
  <c r="S424" i="1" s="1"/>
  <c r="J424" i="1"/>
  <c r="Z424" i="1" s="1"/>
  <c r="H424" i="1"/>
  <c r="G424" i="1"/>
  <c r="I424" i="1" s="1"/>
  <c r="AE3622" i="1"/>
  <c r="AB3622" i="1"/>
  <c r="T3622" i="1"/>
  <c r="Y3622" i="1" s="1"/>
  <c r="R3622" i="1"/>
  <c r="Q3622" i="1"/>
  <c r="S3622" i="1" s="1"/>
  <c r="J3622" i="1"/>
  <c r="Z3622" i="1" s="1"/>
  <c r="H3622" i="1"/>
  <c r="G3622" i="1"/>
  <c r="I3622" i="1" s="1"/>
  <c r="AE1553" i="1"/>
  <c r="AB1553" i="1"/>
  <c r="T1553" i="1"/>
  <c r="Y1553" i="1" s="1"/>
  <c r="R1553" i="1"/>
  <c r="Q1553" i="1"/>
  <c r="S1553" i="1" s="1"/>
  <c r="J1553" i="1"/>
  <c r="L1553" i="1" s="1"/>
  <c r="N1553" i="1" s="1"/>
  <c r="H1553" i="1"/>
  <c r="G1553" i="1"/>
  <c r="I1553" i="1" s="1"/>
  <c r="AE199" i="1"/>
  <c r="AB199" i="1"/>
  <c r="T199" i="1"/>
  <c r="Y199" i="1" s="1"/>
  <c r="R199" i="1"/>
  <c r="Q199" i="1"/>
  <c r="S199" i="1" s="1"/>
  <c r="J199" i="1"/>
  <c r="M199" i="1" s="1"/>
  <c r="H199" i="1"/>
  <c r="G199" i="1"/>
  <c r="I199" i="1" s="1"/>
  <c r="AE879" i="1"/>
  <c r="AB879" i="1"/>
  <c r="T879" i="1"/>
  <c r="Y879" i="1" s="1"/>
  <c r="R879" i="1"/>
  <c r="Q879" i="1"/>
  <c r="S879" i="1" s="1"/>
  <c r="J879" i="1"/>
  <c r="Z879" i="1" s="1"/>
  <c r="H879" i="1"/>
  <c r="G879" i="1"/>
  <c r="I879" i="1" s="1"/>
  <c r="AE3696" i="1"/>
  <c r="AB3696" i="1"/>
  <c r="T3696" i="1"/>
  <c r="Y3696" i="1" s="1"/>
  <c r="R3696" i="1"/>
  <c r="Q3696" i="1"/>
  <c r="S3696" i="1" s="1"/>
  <c r="M3696" i="1"/>
  <c r="J3696" i="1"/>
  <c r="Z3696" i="1" s="1"/>
  <c r="H3696" i="1"/>
  <c r="G3696" i="1"/>
  <c r="I3696" i="1" s="1"/>
  <c r="AE3130" i="1"/>
  <c r="AB3130" i="1"/>
  <c r="T3130" i="1"/>
  <c r="Y3130" i="1" s="1"/>
  <c r="R3130" i="1"/>
  <c r="Q3130" i="1"/>
  <c r="S3130" i="1" s="1"/>
  <c r="J3130" i="1"/>
  <c r="L3130" i="1" s="1"/>
  <c r="N3130" i="1" s="1"/>
  <c r="H3130" i="1"/>
  <c r="G3130" i="1"/>
  <c r="I3130" i="1" s="1"/>
  <c r="AE1650" i="1"/>
  <c r="AB1650" i="1"/>
  <c r="W1650" i="1"/>
  <c r="V1650" i="1"/>
  <c r="X1650" i="1" s="1"/>
  <c r="T1650" i="1"/>
  <c r="Y1650" i="1" s="1"/>
  <c r="R1650" i="1"/>
  <c r="Q1650" i="1"/>
  <c r="S1650" i="1" s="1"/>
  <c r="J1650" i="1"/>
  <c r="M1650" i="1" s="1"/>
  <c r="H1650" i="1"/>
  <c r="G1650" i="1"/>
  <c r="I1650" i="1" s="1"/>
  <c r="AE2353" i="1"/>
  <c r="AB2353" i="1"/>
  <c r="T2353" i="1"/>
  <c r="Y2353" i="1" s="1"/>
  <c r="R2353" i="1"/>
  <c r="Q2353" i="1"/>
  <c r="S2353" i="1" s="1"/>
  <c r="J2353" i="1"/>
  <c r="Z2353" i="1" s="1"/>
  <c r="H2353" i="1"/>
  <c r="G2353" i="1"/>
  <c r="I2353" i="1" s="1"/>
  <c r="AE3600" i="1"/>
  <c r="AB3600" i="1"/>
  <c r="T3600" i="1"/>
  <c r="Y3600" i="1" s="1"/>
  <c r="R3600" i="1"/>
  <c r="Q3600" i="1"/>
  <c r="S3600" i="1" s="1"/>
  <c r="J3600" i="1"/>
  <c r="Z3600" i="1" s="1"/>
  <c r="H3600" i="1"/>
  <c r="G3600" i="1"/>
  <c r="I3600" i="1" s="1"/>
  <c r="AE1613" i="1"/>
  <c r="AB1613" i="1"/>
  <c r="T1613" i="1"/>
  <c r="Y1613" i="1" s="1"/>
  <c r="R1613" i="1"/>
  <c r="Q1613" i="1"/>
  <c r="S1613" i="1" s="1"/>
  <c r="J1613" i="1"/>
  <c r="L1613" i="1" s="1"/>
  <c r="N1613" i="1" s="1"/>
  <c r="H1613" i="1"/>
  <c r="G1613" i="1"/>
  <c r="I1613" i="1" s="1"/>
  <c r="AE182" i="1"/>
  <c r="AB182" i="1"/>
  <c r="T182" i="1"/>
  <c r="Y182" i="1" s="1"/>
  <c r="R182" i="1"/>
  <c r="Q182" i="1"/>
  <c r="S182" i="1" s="1"/>
  <c r="J182" i="1"/>
  <c r="M182" i="1" s="1"/>
  <c r="H182" i="1"/>
  <c r="G182" i="1"/>
  <c r="I182" i="1" s="1"/>
  <c r="AE1187" i="1"/>
  <c r="AB1187" i="1"/>
  <c r="T1187" i="1"/>
  <c r="Y1187" i="1" s="1"/>
  <c r="R1187" i="1"/>
  <c r="Q1187" i="1"/>
  <c r="S1187" i="1" s="1"/>
  <c r="J1187" i="1"/>
  <c r="Z1187" i="1" s="1"/>
  <c r="H1187" i="1"/>
  <c r="G1187" i="1"/>
  <c r="I1187" i="1" s="1"/>
  <c r="AE161" i="1"/>
  <c r="AB161" i="1"/>
  <c r="T161" i="1"/>
  <c r="Y161" i="1" s="1"/>
  <c r="R161" i="1"/>
  <c r="Q161" i="1"/>
  <c r="S161" i="1" s="1"/>
  <c r="J161" i="1"/>
  <c r="Z161" i="1" s="1"/>
  <c r="H161" i="1"/>
  <c r="G161" i="1"/>
  <c r="I161" i="1" s="1"/>
  <c r="AE878" i="1"/>
  <c r="AB878" i="1"/>
  <c r="T878" i="1"/>
  <c r="Y878" i="1" s="1"/>
  <c r="R878" i="1"/>
  <c r="Q878" i="1"/>
  <c r="S878" i="1" s="1"/>
  <c r="J878" i="1"/>
  <c r="M878" i="1" s="1"/>
  <c r="H878" i="1"/>
  <c r="G878" i="1"/>
  <c r="I878" i="1" s="1"/>
  <c r="AE1442" i="1"/>
  <c r="AB1442" i="1"/>
  <c r="T1442" i="1"/>
  <c r="Y1442" i="1" s="1"/>
  <c r="R1442" i="1"/>
  <c r="Q1442" i="1"/>
  <c r="S1442" i="1" s="1"/>
  <c r="J1442" i="1"/>
  <c r="Z1442" i="1" s="1"/>
  <c r="H1442" i="1"/>
  <c r="G1442" i="1"/>
  <c r="I1442" i="1" s="1"/>
  <c r="AE1235" i="1"/>
  <c r="AB1235" i="1"/>
  <c r="T1235" i="1"/>
  <c r="W1235" i="1" s="1"/>
  <c r="R1235" i="1"/>
  <c r="Q1235" i="1"/>
  <c r="S1235" i="1" s="1"/>
  <c r="J1235" i="1"/>
  <c r="Z1235" i="1" s="1"/>
  <c r="H1235" i="1"/>
  <c r="G1235" i="1"/>
  <c r="I1235" i="1" s="1"/>
  <c r="AE2254" i="1"/>
  <c r="AB2254" i="1"/>
  <c r="T2254" i="1"/>
  <c r="W2254" i="1" s="1"/>
  <c r="R2254" i="1"/>
  <c r="Q2254" i="1"/>
  <c r="S2254" i="1" s="1"/>
  <c r="J2254" i="1"/>
  <c r="Z2254" i="1" s="1"/>
  <c r="H2254" i="1"/>
  <c r="G2254" i="1"/>
  <c r="I2254" i="1" s="1"/>
  <c r="AE1607" i="1"/>
  <c r="AB1607" i="1"/>
  <c r="T1607" i="1"/>
  <c r="W1607" i="1" s="1"/>
  <c r="R1607" i="1"/>
  <c r="Q1607" i="1"/>
  <c r="S1607" i="1" s="1"/>
  <c r="L1607" i="1"/>
  <c r="N1607" i="1" s="1"/>
  <c r="J1607" i="1"/>
  <c r="Z1607" i="1" s="1"/>
  <c r="H1607" i="1"/>
  <c r="G1607" i="1"/>
  <c r="I1607" i="1" s="1"/>
  <c r="AE773" i="1"/>
  <c r="AB773" i="1"/>
  <c r="T773" i="1"/>
  <c r="W773" i="1" s="1"/>
  <c r="R773" i="1"/>
  <c r="Q773" i="1"/>
  <c r="S773" i="1" s="1"/>
  <c r="J773" i="1"/>
  <c r="H773" i="1"/>
  <c r="G773" i="1"/>
  <c r="I773" i="1" s="1"/>
  <c r="AE1095" i="1"/>
  <c r="AB1095" i="1"/>
  <c r="T1095" i="1"/>
  <c r="W1095" i="1" s="1"/>
  <c r="R1095" i="1"/>
  <c r="Q1095" i="1"/>
  <c r="S1095" i="1" s="1"/>
  <c r="J1095" i="1"/>
  <c r="M1095" i="1" s="1"/>
  <c r="H1095" i="1"/>
  <c r="G1095" i="1"/>
  <c r="I1095" i="1" s="1"/>
  <c r="AE3081" i="1"/>
  <c r="AB3081" i="1"/>
  <c r="T3081" i="1"/>
  <c r="W3081" i="1" s="1"/>
  <c r="R3081" i="1"/>
  <c r="Q3081" i="1"/>
  <c r="S3081" i="1" s="1"/>
  <c r="J3081" i="1"/>
  <c r="Z3081" i="1" s="1"/>
  <c r="H3081" i="1"/>
  <c r="G3081" i="1"/>
  <c r="I3081" i="1" s="1"/>
  <c r="AE3789" i="1"/>
  <c r="AB3789" i="1"/>
  <c r="T3789" i="1"/>
  <c r="W3789" i="1" s="1"/>
  <c r="R3789" i="1"/>
  <c r="Q3789" i="1"/>
  <c r="S3789" i="1" s="1"/>
  <c r="J3789" i="1"/>
  <c r="M3789" i="1" s="1"/>
  <c r="H3789" i="1"/>
  <c r="G3789" i="1"/>
  <c r="I3789" i="1" s="1"/>
  <c r="AE423" i="1"/>
  <c r="AB423" i="1"/>
  <c r="T423" i="1"/>
  <c r="W423" i="1" s="1"/>
  <c r="R423" i="1"/>
  <c r="Q423" i="1"/>
  <c r="S423" i="1" s="1"/>
  <c r="J423" i="1"/>
  <c r="Z423" i="1" s="1"/>
  <c r="H423" i="1"/>
  <c r="G423" i="1"/>
  <c r="I423" i="1" s="1"/>
  <c r="AE3139" i="1"/>
  <c r="AB3139" i="1"/>
  <c r="T3139" i="1"/>
  <c r="W3139" i="1" s="1"/>
  <c r="R3139" i="1"/>
  <c r="Q3139" i="1"/>
  <c r="S3139" i="1" s="1"/>
  <c r="J3139" i="1"/>
  <c r="M3139" i="1" s="1"/>
  <c r="H3139" i="1"/>
  <c r="G3139" i="1"/>
  <c r="I3139" i="1" s="1"/>
  <c r="AE1649" i="1"/>
  <c r="AB1649" i="1"/>
  <c r="T1649" i="1"/>
  <c r="W1649" i="1" s="1"/>
  <c r="R1649" i="1"/>
  <c r="Q1649" i="1"/>
  <c r="S1649" i="1" s="1"/>
  <c r="M1649" i="1"/>
  <c r="J1649" i="1"/>
  <c r="Z1649" i="1" s="1"/>
  <c r="H1649" i="1"/>
  <c r="G1649" i="1"/>
  <c r="I1649" i="1" s="1"/>
  <c r="AE598" i="1"/>
  <c r="AB598" i="1"/>
  <c r="T598" i="1"/>
  <c r="W598" i="1" s="1"/>
  <c r="R598" i="1"/>
  <c r="Q598" i="1"/>
  <c r="S598" i="1" s="1"/>
  <c r="J598" i="1"/>
  <c r="M598" i="1" s="1"/>
  <c r="H598" i="1"/>
  <c r="G598" i="1"/>
  <c r="I598" i="1" s="1"/>
  <c r="AE181" i="1"/>
  <c r="AB181" i="1"/>
  <c r="T181" i="1"/>
  <c r="W181" i="1" s="1"/>
  <c r="R181" i="1"/>
  <c r="Q181" i="1"/>
  <c r="S181" i="1" s="1"/>
  <c r="J181" i="1"/>
  <c r="H181" i="1"/>
  <c r="G181" i="1"/>
  <c r="I181" i="1" s="1"/>
  <c r="AE1186" i="1"/>
  <c r="AB1186" i="1"/>
  <c r="T1186" i="1"/>
  <c r="W1186" i="1" s="1"/>
  <c r="R1186" i="1"/>
  <c r="Q1186" i="1"/>
  <c r="S1186" i="1" s="1"/>
  <c r="J1186" i="1"/>
  <c r="M1186" i="1" s="1"/>
  <c r="H1186" i="1"/>
  <c r="G1186" i="1"/>
  <c r="I1186" i="1" s="1"/>
  <c r="AE160" i="1"/>
  <c r="AB160" i="1"/>
  <c r="T160" i="1"/>
  <c r="W160" i="1" s="1"/>
  <c r="R160" i="1"/>
  <c r="Q160" i="1"/>
  <c r="S160" i="1" s="1"/>
  <c r="M160" i="1"/>
  <c r="J160" i="1"/>
  <c r="Z160" i="1" s="1"/>
  <c r="H160" i="1"/>
  <c r="G160" i="1"/>
  <c r="I160" i="1" s="1"/>
  <c r="AE137" i="1"/>
  <c r="AB137" i="1"/>
  <c r="T137" i="1"/>
  <c r="W137" i="1" s="1"/>
  <c r="R137" i="1"/>
  <c r="Q137" i="1"/>
  <c r="S137" i="1" s="1"/>
  <c r="J137" i="1"/>
  <c r="M137" i="1" s="1"/>
  <c r="H137" i="1"/>
  <c r="G137" i="1"/>
  <c r="I137" i="1" s="1"/>
  <c r="AE1441" i="1"/>
  <c r="AB1441" i="1"/>
  <c r="T1441" i="1"/>
  <c r="W1441" i="1" s="1"/>
  <c r="R1441" i="1"/>
  <c r="Q1441" i="1"/>
  <c r="S1441" i="1" s="1"/>
  <c r="M1441" i="1"/>
  <c r="J1441" i="1"/>
  <c r="Z1441" i="1" s="1"/>
  <c r="H1441" i="1"/>
  <c r="G1441" i="1"/>
  <c r="I1441" i="1" s="1"/>
  <c r="AE580" i="1"/>
  <c r="AB580" i="1"/>
  <c r="T580" i="1"/>
  <c r="W580" i="1" s="1"/>
  <c r="R580" i="1"/>
  <c r="Q580" i="1"/>
  <c r="S580" i="1" s="1"/>
  <c r="J580" i="1"/>
  <c r="M580" i="1" s="1"/>
  <c r="H580" i="1"/>
  <c r="G580" i="1"/>
  <c r="I580" i="1" s="1"/>
  <c r="AE4086" i="1"/>
  <c r="AB4086" i="1"/>
  <c r="T4086" i="1"/>
  <c r="W4086" i="1" s="1"/>
  <c r="R4086" i="1"/>
  <c r="Q4086" i="1"/>
  <c r="S4086" i="1" s="1"/>
  <c r="M4086" i="1"/>
  <c r="J4086" i="1"/>
  <c r="Z4086" i="1" s="1"/>
  <c r="H4086" i="1"/>
  <c r="G4086" i="1"/>
  <c r="I4086" i="1" s="1"/>
  <c r="AE2432" i="1"/>
  <c r="AB2432" i="1"/>
  <c r="T2432" i="1"/>
  <c r="W2432" i="1" s="1"/>
  <c r="R2432" i="1"/>
  <c r="Q2432" i="1"/>
  <c r="S2432" i="1" s="1"/>
  <c r="J2432" i="1"/>
  <c r="M2432" i="1" s="1"/>
  <c r="H2432" i="1"/>
  <c r="G2432" i="1"/>
  <c r="I2432" i="1" s="1"/>
  <c r="AE2114" i="1"/>
  <c r="AB2114" i="1"/>
  <c r="T2114" i="1"/>
  <c r="W2114" i="1" s="1"/>
  <c r="R2114" i="1"/>
  <c r="Q2114" i="1"/>
  <c r="S2114" i="1" s="1"/>
  <c r="M2114" i="1"/>
  <c r="J2114" i="1"/>
  <c r="Z2114" i="1" s="1"/>
  <c r="H2114" i="1"/>
  <c r="G2114" i="1"/>
  <c r="I2114" i="1" s="1"/>
  <c r="AE1743" i="1"/>
  <c r="AB1743" i="1"/>
  <c r="T1743" i="1"/>
  <c r="W1743" i="1" s="1"/>
  <c r="R1743" i="1"/>
  <c r="Q1743" i="1"/>
  <c r="S1743" i="1" s="1"/>
  <c r="J1743" i="1"/>
  <c r="M1743" i="1" s="1"/>
  <c r="H1743" i="1"/>
  <c r="G1743" i="1"/>
  <c r="I1743" i="1" s="1"/>
  <c r="AE4140" i="1"/>
  <c r="AB4140" i="1"/>
  <c r="T4140" i="1"/>
  <c r="W4140" i="1" s="1"/>
  <c r="R4140" i="1"/>
  <c r="Q4140" i="1"/>
  <c r="S4140" i="1" s="1"/>
  <c r="M4140" i="1"/>
  <c r="J4140" i="1"/>
  <c r="Z4140" i="1" s="1"/>
  <c r="H4140" i="1"/>
  <c r="G4140" i="1"/>
  <c r="I4140" i="1" s="1"/>
  <c r="AE706" i="1"/>
  <c r="AB706" i="1"/>
  <c r="T706" i="1"/>
  <c r="W706" i="1" s="1"/>
  <c r="R706" i="1"/>
  <c r="Q706" i="1"/>
  <c r="S706" i="1" s="1"/>
  <c r="J706" i="1"/>
  <c r="M706" i="1" s="1"/>
  <c r="H706" i="1"/>
  <c r="G706" i="1"/>
  <c r="I706" i="1" s="1"/>
  <c r="AE136" i="1"/>
  <c r="AB136" i="1"/>
  <c r="T136" i="1"/>
  <c r="W136" i="1" s="1"/>
  <c r="R136" i="1"/>
  <c r="Q136" i="1"/>
  <c r="S136" i="1" s="1"/>
  <c r="J136" i="1"/>
  <c r="Z136" i="1" s="1"/>
  <c r="I136" i="1"/>
  <c r="H136" i="1"/>
  <c r="G136" i="1"/>
  <c r="AE491" i="1"/>
  <c r="AB491" i="1"/>
  <c r="T491" i="1"/>
  <c r="W491" i="1" s="1"/>
  <c r="R491" i="1"/>
  <c r="Q491" i="1"/>
  <c r="S491" i="1" s="1"/>
  <c r="J491" i="1"/>
  <c r="H491" i="1"/>
  <c r="G491" i="1"/>
  <c r="I491" i="1" s="1"/>
  <c r="AE3304" i="1"/>
  <c r="AB3304" i="1"/>
  <c r="T3304" i="1"/>
  <c r="W3304" i="1" s="1"/>
  <c r="R3304" i="1"/>
  <c r="Q3304" i="1"/>
  <c r="S3304" i="1" s="1"/>
  <c r="J3304" i="1"/>
  <c r="I3304" i="1"/>
  <c r="H3304" i="1"/>
  <c r="G3304" i="1"/>
  <c r="AE3695" i="1"/>
  <c r="AB3695" i="1"/>
  <c r="T3695" i="1"/>
  <c r="W3695" i="1" s="1"/>
  <c r="S3695" i="1"/>
  <c r="R3695" i="1"/>
  <c r="Q3695" i="1"/>
  <c r="M3695" i="1"/>
  <c r="J3695" i="1"/>
  <c r="L3695" i="1" s="1"/>
  <c r="N3695" i="1" s="1"/>
  <c r="H3695" i="1"/>
  <c r="G3695" i="1"/>
  <c r="I3695" i="1" s="1"/>
  <c r="AE772" i="1"/>
  <c r="AB772" i="1"/>
  <c r="Z772" i="1"/>
  <c r="T772" i="1"/>
  <c r="W772" i="1" s="1"/>
  <c r="R772" i="1"/>
  <c r="Q772" i="1"/>
  <c r="S772" i="1" s="1"/>
  <c r="L772" i="1"/>
  <c r="N772" i="1" s="1"/>
  <c r="J772" i="1"/>
  <c r="M772" i="1" s="1"/>
  <c r="H772" i="1"/>
  <c r="G772" i="1"/>
  <c r="I772" i="1" s="1"/>
  <c r="AE795" i="1"/>
  <c r="AB795" i="1"/>
  <c r="Z795" i="1"/>
  <c r="T795" i="1"/>
  <c r="W795" i="1" s="1"/>
  <c r="R795" i="1"/>
  <c r="Q795" i="1"/>
  <c r="S795" i="1" s="1"/>
  <c r="L795" i="1"/>
  <c r="N795" i="1" s="1"/>
  <c r="J795" i="1"/>
  <c r="M795" i="1" s="1"/>
  <c r="H795" i="1"/>
  <c r="G795" i="1"/>
  <c r="I795" i="1" s="1"/>
  <c r="AE1635" i="1"/>
  <c r="AB1635" i="1"/>
  <c r="T1635" i="1"/>
  <c r="W1635" i="1" s="1"/>
  <c r="R1635" i="1"/>
  <c r="Q1635" i="1"/>
  <c r="S1635" i="1" s="1"/>
  <c r="J1635" i="1"/>
  <c r="H1635" i="1"/>
  <c r="G1635" i="1"/>
  <c r="I1635" i="1" s="1"/>
  <c r="AE4085" i="1"/>
  <c r="AB4085" i="1"/>
  <c r="T4085" i="1"/>
  <c r="W4085" i="1" s="1"/>
  <c r="R4085" i="1"/>
  <c r="Q4085" i="1"/>
  <c r="S4085" i="1" s="1"/>
  <c r="N4085" i="1"/>
  <c r="L4085" i="1"/>
  <c r="J4085" i="1"/>
  <c r="M4085" i="1" s="1"/>
  <c r="I4085" i="1"/>
  <c r="H4085" i="1"/>
  <c r="G4085" i="1"/>
  <c r="AE2555" i="1"/>
  <c r="AB2555" i="1"/>
  <c r="T2555" i="1"/>
  <c r="W2555" i="1" s="1"/>
  <c r="R2555" i="1"/>
  <c r="Q2555" i="1"/>
  <c r="S2555" i="1" s="1"/>
  <c r="J2555" i="1"/>
  <c r="H2555" i="1"/>
  <c r="G2555" i="1"/>
  <c r="I2555" i="1" s="1"/>
  <c r="AE3220" i="1"/>
  <c r="AB3220" i="1"/>
  <c r="T3220" i="1"/>
  <c r="W3220" i="1" s="1"/>
  <c r="R3220" i="1"/>
  <c r="Q3220" i="1"/>
  <c r="S3220" i="1" s="1"/>
  <c r="J3220" i="1"/>
  <c r="H3220" i="1"/>
  <c r="G3220" i="1"/>
  <c r="I3220" i="1" s="1"/>
  <c r="AE1676" i="1"/>
  <c r="AB1676" i="1"/>
  <c r="T1676" i="1"/>
  <c r="W1676" i="1" s="1"/>
  <c r="R1676" i="1"/>
  <c r="Q1676" i="1"/>
  <c r="S1676" i="1" s="1"/>
  <c r="J1676" i="1"/>
  <c r="I1676" i="1"/>
  <c r="H1676" i="1"/>
  <c r="G1676" i="1"/>
  <c r="AE422" i="1"/>
  <c r="AB422" i="1"/>
  <c r="T422" i="1"/>
  <c r="W422" i="1" s="1"/>
  <c r="S422" i="1"/>
  <c r="R422" i="1"/>
  <c r="Q422" i="1"/>
  <c r="M422" i="1"/>
  <c r="J422" i="1"/>
  <c r="L422" i="1" s="1"/>
  <c r="N422" i="1" s="1"/>
  <c r="H422" i="1"/>
  <c r="G422" i="1"/>
  <c r="I422" i="1" s="1"/>
  <c r="AE3688" i="1"/>
  <c r="AB3688" i="1"/>
  <c r="Z3688" i="1"/>
  <c r="T3688" i="1"/>
  <c r="W3688" i="1" s="1"/>
  <c r="R3688" i="1"/>
  <c r="Q3688" i="1"/>
  <c r="S3688" i="1" s="1"/>
  <c r="M3688" i="1"/>
  <c r="L3688" i="1"/>
  <c r="N3688" i="1" s="1"/>
  <c r="J3688" i="1"/>
  <c r="H3688" i="1"/>
  <c r="G3688" i="1"/>
  <c r="I3688" i="1" s="1"/>
  <c r="AE3138" i="1"/>
  <c r="AB3138" i="1"/>
  <c r="T3138" i="1"/>
  <c r="W3138" i="1" s="1"/>
  <c r="R3138" i="1"/>
  <c r="Q3138" i="1"/>
  <c r="S3138" i="1" s="1"/>
  <c r="J3138" i="1"/>
  <c r="M3138" i="1" s="1"/>
  <c r="H3138" i="1"/>
  <c r="G3138" i="1"/>
  <c r="I3138" i="1" s="1"/>
  <c r="AE2677" i="1"/>
  <c r="AB2677" i="1"/>
  <c r="T2677" i="1"/>
  <c r="W2677" i="1" s="1"/>
  <c r="R2677" i="1"/>
  <c r="Q2677" i="1"/>
  <c r="S2677" i="1" s="1"/>
  <c r="J2677" i="1"/>
  <c r="I2677" i="1"/>
  <c r="H2677" i="1"/>
  <c r="G2677" i="1"/>
  <c r="AE2676" i="1"/>
  <c r="AB2676" i="1"/>
  <c r="T2676" i="1"/>
  <c r="W2676" i="1" s="1"/>
  <c r="S2676" i="1"/>
  <c r="R2676" i="1"/>
  <c r="Q2676" i="1"/>
  <c r="M2676" i="1"/>
  <c r="J2676" i="1"/>
  <c r="L2676" i="1" s="1"/>
  <c r="N2676" i="1" s="1"/>
  <c r="I2676" i="1"/>
  <c r="H2676" i="1"/>
  <c r="G2676" i="1"/>
  <c r="AE655" i="1"/>
  <c r="AB655" i="1"/>
  <c r="Z655" i="1"/>
  <c r="T655" i="1"/>
  <c r="W655" i="1" s="1"/>
  <c r="R655" i="1"/>
  <c r="Q655" i="1"/>
  <c r="S655" i="1" s="1"/>
  <c r="L655" i="1"/>
  <c r="N655" i="1" s="1"/>
  <c r="J655" i="1"/>
  <c r="M655" i="1" s="1"/>
  <c r="H655" i="1"/>
  <c r="G655" i="1"/>
  <c r="I655" i="1" s="1"/>
  <c r="AE3320" i="1"/>
  <c r="AB3320" i="1"/>
  <c r="T3320" i="1"/>
  <c r="W3320" i="1" s="1"/>
  <c r="R3320" i="1"/>
  <c r="Q3320" i="1"/>
  <c r="S3320" i="1" s="1"/>
  <c r="J3320" i="1"/>
  <c r="H3320" i="1"/>
  <c r="G3320" i="1"/>
  <c r="I3320" i="1" s="1"/>
  <c r="AE490" i="1"/>
  <c r="AB490" i="1"/>
  <c r="T490" i="1"/>
  <c r="W490" i="1" s="1"/>
  <c r="R490" i="1"/>
  <c r="Q490" i="1"/>
  <c r="S490" i="1" s="1"/>
  <c r="J490" i="1"/>
  <c r="I490" i="1"/>
  <c r="H490" i="1"/>
  <c r="G490" i="1"/>
  <c r="AE1192" i="1"/>
  <c r="AB1192" i="1"/>
  <c r="T1192" i="1"/>
  <c r="W1192" i="1" s="1"/>
  <c r="R1192" i="1"/>
  <c r="Q1192" i="1"/>
  <c r="S1192" i="1" s="1"/>
  <c r="L1192" i="1"/>
  <c r="N1192" i="1" s="1"/>
  <c r="J1192" i="1"/>
  <c r="Z1192" i="1" s="1"/>
  <c r="H1192" i="1"/>
  <c r="G1192" i="1"/>
  <c r="I1192" i="1" s="1"/>
  <c r="AE761" i="1"/>
  <c r="AB761" i="1"/>
  <c r="T761" i="1"/>
  <c r="W761" i="1" s="1"/>
  <c r="R761" i="1"/>
  <c r="Q761" i="1"/>
  <c r="S761" i="1" s="1"/>
  <c r="M761" i="1"/>
  <c r="J761" i="1"/>
  <c r="L761" i="1" s="1"/>
  <c r="N761" i="1" s="1"/>
  <c r="H761" i="1"/>
  <c r="G761" i="1"/>
  <c r="I761" i="1" s="1"/>
  <c r="AE1874" i="1"/>
  <c r="AB1874" i="1"/>
  <c r="T1874" i="1"/>
  <c r="W1874" i="1" s="1"/>
  <c r="R1874" i="1"/>
  <c r="Q1874" i="1"/>
  <c r="S1874" i="1" s="1"/>
  <c r="J1874" i="1"/>
  <c r="M1874" i="1" s="1"/>
  <c r="H1874" i="1"/>
  <c r="G1874" i="1"/>
  <c r="I1874" i="1" s="1"/>
  <c r="AE2531" i="1"/>
  <c r="AB2531" i="1"/>
  <c r="T2531" i="1"/>
  <c r="W2531" i="1" s="1"/>
  <c r="R2531" i="1"/>
  <c r="Q2531" i="1"/>
  <c r="S2531" i="1" s="1"/>
  <c r="J2531" i="1"/>
  <c r="I2531" i="1"/>
  <c r="H2531" i="1"/>
  <c r="G2531" i="1"/>
  <c r="AE1841" i="1"/>
  <c r="AB1841" i="1"/>
  <c r="T1841" i="1"/>
  <c r="W1841" i="1" s="1"/>
  <c r="R1841" i="1"/>
  <c r="Q1841" i="1"/>
  <c r="S1841" i="1" s="1"/>
  <c r="L1841" i="1"/>
  <c r="N1841" i="1" s="1"/>
  <c r="J1841" i="1"/>
  <c r="Z1841" i="1" s="1"/>
  <c r="H1841" i="1"/>
  <c r="G1841" i="1"/>
  <c r="I1841" i="1" s="1"/>
  <c r="AE709" i="1"/>
  <c r="AB709" i="1"/>
  <c r="T709" i="1"/>
  <c r="W709" i="1" s="1"/>
  <c r="R709" i="1"/>
  <c r="Q709" i="1"/>
  <c r="S709" i="1" s="1"/>
  <c r="M709" i="1"/>
  <c r="J709" i="1"/>
  <c r="L709" i="1" s="1"/>
  <c r="N709" i="1" s="1"/>
  <c r="H709" i="1"/>
  <c r="G709" i="1"/>
  <c r="I709" i="1" s="1"/>
  <c r="AE2068" i="1"/>
  <c r="AB2068" i="1"/>
  <c r="T2068" i="1"/>
  <c r="W2068" i="1" s="1"/>
  <c r="R2068" i="1"/>
  <c r="Q2068" i="1"/>
  <c r="S2068" i="1" s="1"/>
  <c r="J2068" i="1"/>
  <c r="H2068" i="1"/>
  <c r="G2068" i="1"/>
  <c r="I2068" i="1" s="1"/>
  <c r="AE3766" i="1"/>
  <c r="AB3766" i="1"/>
  <c r="T3766" i="1"/>
  <c r="W3766" i="1" s="1"/>
  <c r="R3766" i="1"/>
  <c r="Q3766" i="1"/>
  <c r="S3766" i="1" s="1"/>
  <c r="J3766" i="1"/>
  <c r="H3766" i="1"/>
  <c r="G3766" i="1"/>
  <c r="I3766" i="1" s="1"/>
  <c r="AE1458" i="1"/>
  <c r="AB1458" i="1"/>
  <c r="T1458" i="1"/>
  <c r="W1458" i="1" s="1"/>
  <c r="R1458" i="1"/>
  <c r="Q1458" i="1"/>
  <c r="S1458" i="1" s="1"/>
  <c r="J1458" i="1"/>
  <c r="H1458" i="1"/>
  <c r="G1458" i="1"/>
  <c r="I1458" i="1" s="1"/>
  <c r="AE1414" i="1"/>
  <c r="AB1414" i="1"/>
  <c r="Z1414" i="1"/>
  <c r="T1414" i="1"/>
  <c r="W1414" i="1" s="1"/>
  <c r="S1414" i="1"/>
  <c r="R1414" i="1"/>
  <c r="Q1414" i="1"/>
  <c r="L1414" i="1"/>
  <c r="N1414" i="1" s="1"/>
  <c r="J1414" i="1"/>
  <c r="M1414" i="1" s="1"/>
  <c r="H1414" i="1"/>
  <c r="G1414" i="1"/>
  <c r="I1414" i="1" s="1"/>
  <c r="AE3182" i="1"/>
  <c r="AB3182" i="1"/>
  <c r="T3182" i="1"/>
  <c r="W3182" i="1" s="1"/>
  <c r="R3182" i="1"/>
  <c r="Q3182" i="1"/>
  <c r="S3182" i="1" s="1"/>
  <c r="J3182" i="1"/>
  <c r="M3182" i="1" s="1"/>
  <c r="H3182" i="1"/>
  <c r="G3182" i="1"/>
  <c r="I3182" i="1" s="1"/>
  <c r="AE2431" i="1"/>
  <c r="AB2431" i="1"/>
  <c r="T2431" i="1"/>
  <c r="W2431" i="1" s="1"/>
  <c r="R2431" i="1"/>
  <c r="Q2431" i="1"/>
  <c r="S2431" i="1" s="1"/>
  <c r="J2431" i="1"/>
  <c r="I2431" i="1"/>
  <c r="H2431" i="1"/>
  <c r="G2431" i="1"/>
  <c r="AE540" i="1"/>
  <c r="AB540" i="1"/>
  <c r="T540" i="1"/>
  <c r="W540" i="1" s="1"/>
  <c r="R540" i="1"/>
  <c r="Q540" i="1"/>
  <c r="S540" i="1" s="1"/>
  <c r="J540" i="1"/>
  <c r="H540" i="1"/>
  <c r="G540" i="1"/>
  <c r="I540" i="1" s="1"/>
  <c r="AE159" i="1"/>
  <c r="AB159" i="1"/>
  <c r="Z159" i="1"/>
  <c r="T159" i="1"/>
  <c r="W159" i="1" s="1"/>
  <c r="S159" i="1"/>
  <c r="R159" i="1"/>
  <c r="Q159" i="1"/>
  <c r="M159" i="1"/>
  <c r="L159" i="1"/>
  <c r="N159" i="1" s="1"/>
  <c r="J159" i="1"/>
  <c r="H159" i="1"/>
  <c r="G159" i="1"/>
  <c r="I159" i="1" s="1"/>
  <c r="AE152" i="1"/>
  <c r="AB152" i="1"/>
  <c r="T152" i="1"/>
  <c r="W152" i="1" s="1"/>
  <c r="R152" i="1"/>
  <c r="Q152" i="1"/>
  <c r="S152" i="1" s="1"/>
  <c r="J152" i="1"/>
  <c r="H152" i="1"/>
  <c r="G152" i="1"/>
  <c r="I152" i="1" s="1"/>
  <c r="AE3252" i="1"/>
  <c r="AB3252" i="1"/>
  <c r="T3252" i="1"/>
  <c r="W3252" i="1" s="1"/>
  <c r="R3252" i="1"/>
  <c r="Q3252" i="1"/>
  <c r="S3252" i="1" s="1"/>
  <c r="J3252" i="1"/>
  <c r="H3252" i="1"/>
  <c r="G3252" i="1"/>
  <c r="I3252" i="1" s="1"/>
  <c r="AE596" i="1"/>
  <c r="AB596" i="1"/>
  <c r="T596" i="1"/>
  <c r="W596" i="1" s="1"/>
  <c r="R596" i="1"/>
  <c r="Q596" i="1"/>
  <c r="S596" i="1" s="1"/>
  <c r="N596" i="1"/>
  <c r="L596" i="1"/>
  <c r="J596" i="1"/>
  <c r="M596" i="1" s="1"/>
  <c r="I596" i="1"/>
  <c r="H596" i="1"/>
  <c r="G596" i="1"/>
  <c r="AE1699" i="1"/>
  <c r="AB1699" i="1"/>
  <c r="T1699" i="1"/>
  <c r="W1699" i="1" s="1"/>
  <c r="R1699" i="1"/>
  <c r="Q1699" i="1"/>
  <c r="S1699" i="1" s="1"/>
  <c r="J1699" i="1"/>
  <c r="H1699" i="1"/>
  <c r="G1699" i="1"/>
  <c r="I1699" i="1" s="1"/>
  <c r="AE579" i="1"/>
  <c r="AB579" i="1"/>
  <c r="T579" i="1"/>
  <c r="W579" i="1" s="1"/>
  <c r="R579" i="1"/>
  <c r="Q579" i="1"/>
  <c r="S579" i="1" s="1"/>
  <c r="J579" i="1"/>
  <c r="M579" i="1" s="1"/>
  <c r="H579" i="1"/>
  <c r="G579" i="1"/>
  <c r="I579" i="1" s="1"/>
  <c r="AE3746" i="1"/>
  <c r="AB3746" i="1"/>
  <c r="T3746" i="1"/>
  <c r="W3746" i="1" s="1"/>
  <c r="R3746" i="1"/>
  <c r="Q3746" i="1"/>
  <c r="S3746" i="1" s="1"/>
  <c r="M3746" i="1"/>
  <c r="J3746" i="1"/>
  <c r="H3746" i="1"/>
  <c r="G3746" i="1"/>
  <c r="I3746" i="1" s="1"/>
  <c r="AE1698" i="1"/>
  <c r="AB1698" i="1"/>
  <c r="T1698" i="1"/>
  <c r="W1698" i="1" s="1"/>
  <c r="R1698" i="1"/>
  <c r="Q1698" i="1"/>
  <c r="S1698" i="1" s="1"/>
  <c r="J1698" i="1"/>
  <c r="Z1698" i="1" s="1"/>
  <c r="H1698" i="1"/>
  <c r="G1698" i="1"/>
  <c r="I1698" i="1" s="1"/>
  <c r="AE603" i="1"/>
  <c r="AB603" i="1"/>
  <c r="Z603" i="1"/>
  <c r="T603" i="1"/>
  <c r="W603" i="1" s="1"/>
  <c r="S603" i="1"/>
  <c r="R603" i="1"/>
  <c r="Q603" i="1"/>
  <c r="M603" i="1"/>
  <c r="L603" i="1"/>
  <c r="N603" i="1" s="1"/>
  <c r="J603" i="1"/>
  <c r="H603" i="1"/>
  <c r="G603" i="1"/>
  <c r="I603" i="1" s="1"/>
  <c r="AE2221" i="1"/>
  <c r="AB2221" i="1"/>
  <c r="Z2221" i="1"/>
  <c r="T2221" i="1"/>
  <c r="W2221" i="1" s="1"/>
  <c r="R2221" i="1"/>
  <c r="Q2221" i="1"/>
  <c r="S2221" i="1" s="1"/>
  <c r="L2221" i="1"/>
  <c r="N2221" i="1" s="1"/>
  <c r="J2221" i="1"/>
  <c r="M2221" i="1" s="1"/>
  <c r="H2221" i="1"/>
  <c r="G2221" i="1"/>
  <c r="I2221" i="1" s="1"/>
  <c r="AE31" i="1"/>
  <c r="AB31" i="1"/>
  <c r="T31" i="1"/>
  <c r="W31" i="1" s="1"/>
  <c r="R31" i="1"/>
  <c r="Q31" i="1"/>
  <c r="S31" i="1" s="1"/>
  <c r="J31" i="1"/>
  <c r="I31" i="1"/>
  <c r="H31" i="1"/>
  <c r="G31" i="1"/>
  <c r="AE3080" i="1"/>
  <c r="AB3080" i="1"/>
  <c r="T3080" i="1"/>
  <c r="W3080" i="1" s="1"/>
  <c r="S3080" i="1"/>
  <c r="R3080" i="1"/>
  <c r="Q3080" i="1"/>
  <c r="M3080" i="1"/>
  <c r="L3080" i="1"/>
  <c r="N3080" i="1" s="1"/>
  <c r="J3080" i="1"/>
  <c r="Z3080" i="1" s="1"/>
  <c r="H3080" i="1"/>
  <c r="G3080" i="1"/>
  <c r="I3080" i="1" s="1"/>
  <c r="AE1543" i="1"/>
  <c r="AB1543" i="1"/>
  <c r="T1543" i="1"/>
  <c r="W1543" i="1" s="1"/>
  <c r="R1543" i="1"/>
  <c r="Q1543" i="1"/>
  <c r="S1543" i="1" s="1"/>
  <c r="M1543" i="1"/>
  <c r="J1543" i="1"/>
  <c r="L1543" i="1" s="1"/>
  <c r="N1543" i="1" s="1"/>
  <c r="H1543" i="1"/>
  <c r="G1543" i="1"/>
  <c r="I1543" i="1" s="1"/>
  <c r="AE495" i="1"/>
  <c r="AB495" i="1"/>
  <c r="T495" i="1"/>
  <c r="W495" i="1" s="1"/>
  <c r="R495" i="1"/>
  <c r="Q495" i="1"/>
  <c r="S495" i="1" s="1"/>
  <c r="J495" i="1"/>
  <c r="M495" i="1" s="1"/>
  <c r="H495" i="1"/>
  <c r="G495" i="1"/>
  <c r="I495" i="1" s="1"/>
  <c r="AE421" i="1"/>
  <c r="AB421" i="1"/>
  <c r="T421" i="1"/>
  <c r="W421" i="1" s="1"/>
  <c r="R421" i="1"/>
  <c r="Q421" i="1"/>
  <c r="S421" i="1" s="1"/>
  <c r="J421" i="1"/>
  <c r="I421" i="1"/>
  <c r="H421" i="1"/>
  <c r="G421" i="1"/>
  <c r="AE2644" i="1"/>
  <c r="AB2644" i="1"/>
  <c r="T2644" i="1"/>
  <c r="W2644" i="1" s="1"/>
  <c r="R2644" i="1"/>
  <c r="Q2644" i="1"/>
  <c r="S2644" i="1" s="1"/>
  <c r="J2644" i="1"/>
  <c r="H2644" i="1"/>
  <c r="G2644" i="1"/>
  <c r="I2644" i="1" s="1"/>
  <c r="AE1648" i="1"/>
  <c r="AB1648" i="1"/>
  <c r="Z1648" i="1"/>
  <c r="T1648" i="1"/>
  <c r="W1648" i="1" s="1"/>
  <c r="S1648" i="1"/>
  <c r="R1648" i="1"/>
  <c r="Q1648" i="1"/>
  <c r="M1648" i="1"/>
  <c r="L1648" i="1"/>
  <c r="N1648" i="1" s="1"/>
  <c r="J1648" i="1"/>
  <c r="H1648" i="1"/>
  <c r="G1648" i="1"/>
  <c r="I1648" i="1" s="1"/>
  <c r="AE3164" i="1"/>
  <c r="AB3164" i="1"/>
  <c r="Z3164" i="1"/>
  <c r="T3164" i="1"/>
  <c r="W3164" i="1" s="1"/>
  <c r="R3164" i="1"/>
  <c r="Q3164" i="1"/>
  <c r="S3164" i="1" s="1"/>
  <c r="L3164" i="1"/>
  <c r="N3164" i="1" s="1"/>
  <c r="J3164" i="1"/>
  <c r="M3164" i="1" s="1"/>
  <c r="H3164" i="1"/>
  <c r="G3164" i="1"/>
  <c r="I3164" i="1" s="1"/>
  <c r="AE2113" i="1"/>
  <c r="AB2113" i="1"/>
  <c r="T2113" i="1"/>
  <c r="W2113" i="1" s="1"/>
  <c r="R2113" i="1"/>
  <c r="Q2113" i="1"/>
  <c r="S2113" i="1" s="1"/>
  <c r="J2113" i="1"/>
  <c r="I2113" i="1"/>
  <c r="H2113" i="1"/>
  <c r="G2113" i="1"/>
  <c r="AE1552" i="1"/>
  <c r="AB1552" i="1"/>
  <c r="T1552" i="1"/>
  <c r="W1552" i="1" s="1"/>
  <c r="R1552" i="1"/>
  <c r="Q1552" i="1"/>
  <c r="S1552" i="1" s="1"/>
  <c r="L1552" i="1"/>
  <c r="N1552" i="1" s="1"/>
  <c r="J1552" i="1"/>
  <c r="Z1552" i="1" s="1"/>
  <c r="H1552" i="1"/>
  <c r="G1552" i="1"/>
  <c r="I1552" i="1" s="1"/>
  <c r="AE1712" i="1"/>
  <c r="AB1712" i="1"/>
  <c r="T1712" i="1"/>
  <c r="W1712" i="1" s="1"/>
  <c r="R1712" i="1"/>
  <c r="Q1712" i="1"/>
  <c r="S1712" i="1" s="1"/>
  <c r="J1712" i="1"/>
  <c r="H1712" i="1"/>
  <c r="G1712" i="1"/>
  <c r="I1712" i="1" s="1"/>
  <c r="AE180" i="1"/>
  <c r="AB180" i="1"/>
  <c r="T180" i="1"/>
  <c r="W180" i="1" s="1"/>
  <c r="R180" i="1"/>
  <c r="Q180" i="1"/>
  <c r="S180" i="1" s="1"/>
  <c r="J180" i="1"/>
  <c r="M180" i="1" s="1"/>
  <c r="H180" i="1"/>
  <c r="G180" i="1"/>
  <c r="I180" i="1" s="1"/>
  <c r="AE1185" i="1"/>
  <c r="AB1185" i="1"/>
  <c r="T1185" i="1"/>
  <c r="W1185" i="1" s="1"/>
  <c r="R1185" i="1"/>
  <c r="Q1185" i="1"/>
  <c r="S1185" i="1" s="1"/>
  <c r="J1185" i="1"/>
  <c r="H1185" i="1"/>
  <c r="G1185" i="1"/>
  <c r="I1185" i="1" s="1"/>
  <c r="AE1697" i="1"/>
  <c r="AB1697" i="1"/>
  <c r="Z1697" i="1"/>
  <c r="T1697" i="1"/>
  <c r="W1697" i="1" s="1"/>
  <c r="R1697" i="1"/>
  <c r="Q1697" i="1"/>
  <c r="S1697" i="1" s="1"/>
  <c r="M1697" i="1"/>
  <c r="J1697" i="1"/>
  <c r="L1697" i="1" s="1"/>
  <c r="N1697" i="1" s="1"/>
  <c r="H1697" i="1"/>
  <c r="G1697" i="1"/>
  <c r="I1697" i="1" s="1"/>
  <c r="AE1440" i="1"/>
  <c r="AB1440" i="1"/>
  <c r="Z1440" i="1"/>
  <c r="T1440" i="1"/>
  <c r="W1440" i="1" s="1"/>
  <c r="S1440" i="1"/>
  <c r="R1440" i="1"/>
  <c r="Q1440" i="1"/>
  <c r="L1440" i="1"/>
  <c r="N1440" i="1" s="1"/>
  <c r="J1440" i="1"/>
  <c r="M1440" i="1" s="1"/>
  <c r="H1440" i="1"/>
  <c r="G1440" i="1"/>
  <c r="I1440" i="1" s="1"/>
  <c r="AE591" i="1"/>
  <c r="AB591" i="1"/>
  <c r="Z591" i="1"/>
  <c r="T591" i="1"/>
  <c r="W591" i="1" s="1"/>
  <c r="R591" i="1"/>
  <c r="Q591" i="1"/>
  <c r="S591" i="1" s="1"/>
  <c r="L591" i="1"/>
  <c r="N591" i="1" s="1"/>
  <c r="J591" i="1"/>
  <c r="M591" i="1" s="1"/>
  <c r="H591" i="1"/>
  <c r="G591" i="1"/>
  <c r="I591" i="1" s="1"/>
  <c r="AE2515" i="1"/>
  <c r="AB2515" i="1"/>
  <c r="T2515" i="1"/>
  <c r="W2515" i="1" s="1"/>
  <c r="R2515" i="1"/>
  <c r="Q2515" i="1"/>
  <c r="S2515" i="1" s="1"/>
  <c r="J2515" i="1"/>
  <c r="I2515" i="1"/>
  <c r="H2515" i="1"/>
  <c r="G2515" i="1"/>
  <c r="AE2530" i="1"/>
  <c r="AB2530" i="1"/>
  <c r="T2530" i="1"/>
  <c r="W2530" i="1" s="1"/>
  <c r="R2530" i="1"/>
  <c r="Q2530" i="1"/>
  <c r="S2530" i="1" s="1"/>
  <c r="N2530" i="1"/>
  <c r="L2530" i="1"/>
  <c r="J2530" i="1"/>
  <c r="Z2530" i="1" s="1"/>
  <c r="H2530" i="1"/>
  <c r="G2530" i="1"/>
  <c r="I2530" i="1" s="1"/>
  <c r="AE1840" i="1"/>
  <c r="AB1840" i="1"/>
  <c r="T1840" i="1"/>
  <c r="W1840" i="1" s="1"/>
  <c r="R1840" i="1"/>
  <c r="Q1840" i="1"/>
  <c r="S1840" i="1" s="1"/>
  <c r="J1840" i="1"/>
  <c r="H1840" i="1"/>
  <c r="G1840" i="1"/>
  <c r="I1840" i="1" s="1"/>
  <c r="AE4211" i="1"/>
  <c r="AB4211" i="1"/>
  <c r="T4211" i="1"/>
  <c r="W4211" i="1" s="1"/>
  <c r="R4211" i="1"/>
  <c r="Q4211" i="1"/>
  <c r="S4211" i="1" s="1"/>
  <c r="J4211" i="1"/>
  <c r="M4211" i="1" s="1"/>
  <c r="H4211" i="1"/>
  <c r="G4211" i="1"/>
  <c r="I4211" i="1" s="1"/>
  <c r="AE3788" i="1"/>
  <c r="AB3788" i="1"/>
  <c r="T3788" i="1"/>
  <c r="W3788" i="1" s="1"/>
  <c r="R3788" i="1"/>
  <c r="Q3788" i="1"/>
  <c r="S3788" i="1" s="1"/>
  <c r="J3788" i="1"/>
  <c r="I3788" i="1"/>
  <c r="H3788" i="1"/>
  <c r="G3788" i="1"/>
  <c r="AE3787" i="1"/>
  <c r="AB3787" i="1"/>
  <c r="T3787" i="1"/>
  <c r="W3787" i="1" s="1"/>
  <c r="S3787" i="1"/>
  <c r="R3787" i="1"/>
  <c r="Q3787" i="1"/>
  <c r="J3787" i="1"/>
  <c r="H3787" i="1"/>
  <c r="G3787" i="1"/>
  <c r="I3787" i="1" s="1"/>
  <c r="AE1457" i="1"/>
  <c r="AB1457" i="1"/>
  <c r="Z1457" i="1"/>
  <c r="T1457" i="1"/>
  <c r="W1457" i="1" s="1"/>
  <c r="R1457" i="1"/>
  <c r="Q1457" i="1"/>
  <c r="S1457" i="1" s="1"/>
  <c r="M1457" i="1"/>
  <c r="L1457" i="1"/>
  <c r="N1457" i="1" s="1"/>
  <c r="J1457" i="1"/>
  <c r="H1457" i="1"/>
  <c r="G1457" i="1"/>
  <c r="I1457" i="1" s="1"/>
  <c r="AE3219" i="1"/>
  <c r="AB3219" i="1"/>
  <c r="Z3219" i="1"/>
  <c r="T3219" i="1"/>
  <c r="W3219" i="1" s="1"/>
  <c r="R3219" i="1"/>
  <c r="Q3219" i="1"/>
  <c r="S3219" i="1" s="1"/>
  <c r="L3219" i="1"/>
  <c r="N3219" i="1" s="1"/>
  <c r="J3219" i="1"/>
  <c r="M3219" i="1" s="1"/>
  <c r="H3219" i="1"/>
  <c r="G3219" i="1"/>
  <c r="I3219" i="1" s="1"/>
  <c r="AE420" i="1"/>
  <c r="AB420" i="1"/>
  <c r="T420" i="1"/>
  <c r="W420" i="1" s="1"/>
  <c r="R420" i="1"/>
  <c r="Q420" i="1"/>
  <c r="S420" i="1" s="1"/>
  <c r="J420" i="1"/>
  <c r="H420" i="1"/>
  <c r="G420" i="1"/>
  <c r="I420" i="1" s="1"/>
  <c r="AE3687" i="1"/>
  <c r="AB3687" i="1"/>
  <c r="T3687" i="1"/>
  <c r="W3687" i="1" s="1"/>
  <c r="R3687" i="1"/>
  <c r="Q3687" i="1"/>
  <c r="S3687" i="1" s="1"/>
  <c r="M3687" i="1"/>
  <c r="L3687" i="1"/>
  <c r="N3687" i="1" s="1"/>
  <c r="J3687" i="1"/>
  <c r="Z3687" i="1" s="1"/>
  <c r="H3687" i="1"/>
  <c r="G3687" i="1"/>
  <c r="I3687" i="1" s="1"/>
  <c r="AE2330" i="1"/>
  <c r="AB2330" i="1"/>
  <c r="T2330" i="1"/>
  <c r="W2330" i="1" s="1"/>
  <c r="R2330" i="1"/>
  <c r="Q2330" i="1"/>
  <c r="S2330" i="1" s="1"/>
  <c r="J2330" i="1"/>
  <c r="H2330" i="1"/>
  <c r="G2330" i="1"/>
  <c r="I2330" i="1" s="1"/>
  <c r="AE3621" i="1"/>
  <c r="AB3621" i="1"/>
  <c r="T3621" i="1"/>
  <c r="W3621" i="1" s="1"/>
  <c r="R3621" i="1"/>
  <c r="Q3621" i="1"/>
  <c r="S3621" i="1" s="1"/>
  <c r="J3621" i="1"/>
  <c r="M3621" i="1" s="1"/>
  <c r="H3621" i="1"/>
  <c r="G3621" i="1"/>
  <c r="I3621" i="1" s="1"/>
  <c r="AE2047" i="1"/>
  <c r="AB2047" i="1"/>
  <c r="T2047" i="1"/>
  <c r="W2047" i="1" s="1"/>
  <c r="R2047" i="1"/>
  <c r="Q2047" i="1"/>
  <c r="S2047" i="1" s="1"/>
  <c r="J2047" i="1"/>
  <c r="H2047" i="1"/>
  <c r="G2047" i="1"/>
  <c r="I2047" i="1" s="1"/>
  <c r="AE539" i="1"/>
  <c r="AB539" i="1"/>
  <c r="T539" i="1"/>
  <c r="W539" i="1" s="1"/>
  <c r="R539" i="1"/>
  <c r="Q539" i="1"/>
  <c r="S539" i="1" s="1"/>
  <c r="L539" i="1"/>
  <c r="N539" i="1" s="1"/>
  <c r="J539" i="1"/>
  <c r="Z539" i="1" s="1"/>
  <c r="H539" i="1"/>
  <c r="G539" i="1"/>
  <c r="I539" i="1" s="1"/>
  <c r="AE179" i="1"/>
  <c r="AB179" i="1"/>
  <c r="T179" i="1"/>
  <c r="W179" i="1" s="1"/>
  <c r="R179" i="1"/>
  <c r="Q179" i="1"/>
  <c r="S179" i="1" s="1"/>
  <c r="J179" i="1"/>
  <c r="H179" i="1"/>
  <c r="G179" i="1"/>
  <c r="I179" i="1" s="1"/>
  <c r="AE158" i="1"/>
  <c r="AB158" i="1"/>
  <c r="T158" i="1"/>
  <c r="W158" i="1" s="1"/>
  <c r="R158" i="1"/>
  <c r="Q158" i="1"/>
  <c r="S158" i="1" s="1"/>
  <c r="J158" i="1"/>
  <c r="H158" i="1"/>
  <c r="G158" i="1"/>
  <c r="I158" i="1" s="1"/>
  <c r="AE3319" i="1"/>
  <c r="AB3319" i="1"/>
  <c r="T3319" i="1"/>
  <c r="W3319" i="1" s="1"/>
  <c r="R3319" i="1"/>
  <c r="Q3319" i="1"/>
  <c r="S3319" i="1" s="1"/>
  <c r="J3319" i="1"/>
  <c r="I3319" i="1"/>
  <c r="H3319" i="1"/>
  <c r="G3319" i="1"/>
  <c r="AE3251" i="1"/>
  <c r="AB3251" i="1"/>
  <c r="T3251" i="1"/>
  <c r="W3251" i="1" s="1"/>
  <c r="R3251" i="1"/>
  <c r="Q3251" i="1"/>
  <c r="S3251" i="1" s="1"/>
  <c r="N3251" i="1"/>
  <c r="L3251" i="1"/>
  <c r="J3251" i="1"/>
  <c r="Z3251" i="1" s="1"/>
  <c r="I3251" i="1"/>
  <c r="H3251" i="1"/>
  <c r="G3251" i="1"/>
  <c r="AE1696" i="1"/>
  <c r="AB1696" i="1"/>
  <c r="T1696" i="1"/>
  <c r="W1696" i="1" s="1"/>
  <c r="S1696" i="1"/>
  <c r="R1696" i="1"/>
  <c r="Q1696" i="1"/>
  <c r="M1696" i="1"/>
  <c r="J1696" i="1"/>
  <c r="H1696" i="1"/>
  <c r="G1696" i="1"/>
  <c r="I1696" i="1" s="1"/>
  <c r="AE590" i="1"/>
  <c r="AB590" i="1"/>
  <c r="T590" i="1"/>
  <c r="W590" i="1" s="1"/>
  <c r="R590" i="1"/>
  <c r="Q590" i="1"/>
  <c r="S590" i="1" s="1"/>
  <c r="J590" i="1"/>
  <c r="M590" i="1" s="1"/>
  <c r="I590" i="1"/>
  <c r="H590" i="1"/>
  <c r="G590" i="1"/>
  <c r="AE71" i="1"/>
  <c r="AB71" i="1"/>
  <c r="T71" i="1"/>
  <c r="W71" i="1" s="1"/>
  <c r="R71" i="1"/>
  <c r="Q71" i="1"/>
  <c r="S71" i="1" s="1"/>
  <c r="L71" i="1"/>
  <c r="N71" i="1" s="1"/>
  <c r="J71" i="1"/>
  <c r="Z71" i="1" s="1"/>
  <c r="H71" i="1"/>
  <c r="G71" i="1"/>
  <c r="I71" i="1" s="1"/>
  <c r="AE3694" i="1"/>
  <c r="AB3694" i="1"/>
  <c r="T3694" i="1"/>
  <c r="W3694" i="1" s="1"/>
  <c r="S3694" i="1"/>
  <c r="R3694" i="1"/>
  <c r="Q3694" i="1"/>
  <c r="J3694" i="1"/>
  <c r="H3694" i="1"/>
  <c r="G3694" i="1"/>
  <c r="I3694" i="1" s="1"/>
  <c r="AE1413" i="1"/>
  <c r="AB1413" i="1"/>
  <c r="T1413" i="1"/>
  <c r="W1413" i="1" s="1"/>
  <c r="R1413" i="1"/>
  <c r="Q1413" i="1"/>
  <c r="S1413" i="1" s="1"/>
  <c r="J1413" i="1"/>
  <c r="H1413" i="1"/>
  <c r="G1413" i="1"/>
  <c r="I1413" i="1" s="1"/>
  <c r="AE494" i="1"/>
  <c r="AB494" i="1"/>
  <c r="T494" i="1"/>
  <c r="W494" i="1" s="1"/>
  <c r="R494" i="1"/>
  <c r="Q494" i="1"/>
  <c r="S494" i="1" s="1"/>
  <c r="J494" i="1"/>
  <c r="M494" i="1" s="1"/>
  <c r="I494" i="1"/>
  <c r="H494" i="1"/>
  <c r="G494" i="1"/>
  <c r="AE3163" i="1"/>
  <c r="AB3163" i="1"/>
  <c r="T3163" i="1"/>
  <c r="W3163" i="1" s="1"/>
  <c r="R3163" i="1"/>
  <c r="Q3163" i="1"/>
  <c r="S3163" i="1" s="1"/>
  <c r="N3163" i="1"/>
  <c r="L3163" i="1"/>
  <c r="J3163" i="1"/>
  <c r="Z3163" i="1" s="1"/>
  <c r="I3163" i="1"/>
  <c r="H3163" i="1"/>
  <c r="G3163" i="1"/>
  <c r="AE3599" i="1"/>
  <c r="AB3599" i="1"/>
  <c r="T3599" i="1"/>
  <c r="W3599" i="1" s="1"/>
  <c r="S3599" i="1"/>
  <c r="R3599" i="1"/>
  <c r="Q3599" i="1"/>
  <c r="M3599" i="1"/>
  <c r="J3599" i="1"/>
  <c r="H3599" i="1"/>
  <c r="G3599" i="1"/>
  <c r="I3599" i="1" s="1"/>
  <c r="AE1551" i="1"/>
  <c r="AB1551" i="1"/>
  <c r="T1551" i="1"/>
  <c r="W1551" i="1" s="1"/>
  <c r="R1551" i="1"/>
  <c r="Q1551" i="1"/>
  <c r="S1551" i="1" s="1"/>
  <c r="J1551" i="1"/>
  <c r="H1551" i="1"/>
  <c r="G1551" i="1"/>
  <c r="I1551" i="1" s="1"/>
  <c r="AE877" i="1"/>
  <c r="AB877" i="1"/>
  <c r="T877" i="1"/>
  <c r="W877" i="1" s="1"/>
  <c r="R877" i="1"/>
  <c r="Q877" i="1"/>
  <c r="S877" i="1" s="1"/>
  <c r="J877" i="1"/>
  <c r="M877" i="1" s="1"/>
  <c r="I877" i="1"/>
  <c r="H877" i="1"/>
  <c r="G877" i="1"/>
  <c r="AE1393" i="1"/>
  <c r="AB1393" i="1"/>
  <c r="T1393" i="1"/>
  <c r="W1393" i="1" s="1"/>
  <c r="R1393" i="1"/>
  <c r="Q1393" i="1"/>
  <c r="S1393" i="1" s="1"/>
  <c r="L1393" i="1"/>
  <c r="N1393" i="1" s="1"/>
  <c r="J1393" i="1"/>
  <c r="Z1393" i="1" s="1"/>
  <c r="H1393" i="1"/>
  <c r="G1393" i="1"/>
  <c r="I1393" i="1" s="1"/>
  <c r="AE2483" i="1"/>
  <c r="AB2483" i="1"/>
  <c r="T2483" i="1"/>
  <c r="W2483" i="1" s="1"/>
  <c r="R2483" i="1"/>
  <c r="Q2483" i="1"/>
  <c r="S2483" i="1" s="1"/>
  <c r="J2483" i="1"/>
  <c r="H2483" i="1"/>
  <c r="G2483" i="1"/>
  <c r="I2483" i="1" s="1"/>
  <c r="AE3245" i="1"/>
  <c r="AB3245" i="1"/>
  <c r="T3245" i="1"/>
  <c r="W3245" i="1" s="1"/>
  <c r="R3245" i="1"/>
  <c r="Q3245" i="1"/>
  <c r="S3245" i="1" s="1"/>
  <c r="J3245" i="1"/>
  <c r="H3245" i="1"/>
  <c r="G3245" i="1"/>
  <c r="I3245" i="1" s="1"/>
  <c r="AE959" i="1"/>
  <c r="AB959" i="1"/>
  <c r="T959" i="1"/>
  <c r="W959" i="1" s="1"/>
  <c r="R959" i="1"/>
  <c r="Q959" i="1"/>
  <c r="S959" i="1" s="1"/>
  <c r="J959" i="1"/>
  <c r="M959" i="1" s="1"/>
  <c r="I959" i="1"/>
  <c r="H959" i="1"/>
  <c r="G959" i="1"/>
  <c r="AE4092" i="1"/>
  <c r="AB4092" i="1"/>
  <c r="T4092" i="1"/>
  <c r="W4092" i="1" s="1"/>
  <c r="R4092" i="1"/>
  <c r="Q4092" i="1"/>
  <c r="S4092" i="1" s="1"/>
  <c r="M4092" i="1"/>
  <c r="J4092" i="1"/>
  <c r="Z4092" i="1" s="1"/>
  <c r="I4092" i="1"/>
  <c r="H4092" i="1"/>
  <c r="G4092" i="1"/>
  <c r="AE419" i="1"/>
  <c r="AB419" i="1"/>
  <c r="T419" i="1"/>
  <c r="W419" i="1" s="1"/>
  <c r="R419" i="1"/>
  <c r="Q419" i="1"/>
  <c r="S419" i="1" s="1"/>
  <c r="J419" i="1"/>
  <c r="H419" i="1"/>
  <c r="G419" i="1"/>
  <c r="I419" i="1" s="1"/>
  <c r="AE1770" i="1"/>
  <c r="AB1770" i="1"/>
  <c r="T1770" i="1"/>
  <c r="W1770" i="1" s="1"/>
  <c r="R1770" i="1"/>
  <c r="Q1770" i="1"/>
  <c r="S1770" i="1" s="1"/>
  <c r="J1770" i="1"/>
  <c r="H1770" i="1"/>
  <c r="G1770" i="1"/>
  <c r="I1770" i="1" s="1"/>
  <c r="AE3686" i="1"/>
  <c r="AB3686" i="1"/>
  <c r="T3686" i="1"/>
  <c r="W3686" i="1" s="1"/>
  <c r="R3686" i="1"/>
  <c r="Q3686" i="1"/>
  <c r="S3686" i="1" s="1"/>
  <c r="J3686" i="1"/>
  <c r="M3686" i="1" s="1"/>
  <c r="I3686" i="1"/>
  <c r="H3686" i="1"/>
  <c r="G3686" i="1"/>
  <c r="AE4174" i="1"/>
  <c r="AB4174" i="1"/>
  <c r="T4174" i="1"/>
  <c r="W4174" i="1" s="1"/>
  <c r="R4174" i="1"/>
  <c r="Q4174" i="1"/>
  <c r="S4174" i="1" s="1"/>
  <c r="L4174" i="1"/>
  <c r="N4174" i="1" s="1"/>
  <c r="J4174" i="1"/>
  <c r="H4174" i="1"/>
  <c r="G4174" i="1"/>
  <c r="I4174" i="1" s="1"/>
  <c r="AE1830" i="1"/>
  <c r="AB1830" i="1"/>
  <c r="Z1830" i="1"/>
  <c r="T1830" i="1"/>
  <c r="W1830" i="1" s="1"/>
  <c r="S1830" i="1"/>
  <c r="R1830" i="1"/>
  <c r="Q1830" i="1"/>
  <c r="M1830" i="1"/>
  <c r="L1830" i="1"/>
  <c r="N1830" i="1" s="1"/>
  <c r="J1830" i="1"/>
  <c r="H1830" i="1"/>
  <c r="G1830" i="1"/>
  <c r="I1830" i="1" s="1"/>
  <c r="AE1660" i="1"/>
  <c r="AB1660" i="1"/>
  <c r="T1660" i="1"/>
  <c r="W1660" i="1" s="1"/>
  <c r="R1660" i="1"/>
  <c r="Q1660" i="1"/>
  <c r="S1660" i="1" s="1"/>
  <c r="J1660" i="1"/>
  <c r="H1660" i="1"/>
  <c r="G1660" i="1"/>
  <c r="I1660" i="1" s="1"/>
  <c r="AE2699" i="1"/>
  <c r="AB2699" i="1"/>
  <c r="T2699" i="1"/>
  <c r="W2699" i="1" s="1"/>
  <c r="R2699" i="1"/>
  <c r="Q2699" i="1"/>
  <c r="S2699" i="1" s="1"/>
  <c r="J2699" i="1"/>
  <c r="M2699" i="1" s="1"/>
  <c r="H2699" i="1"/>
  <c r="G2699" i="1"/>
  <c r="I2699" i="1" s="1"/>
  <c r="AE654" i="1"/>
  <c r="AB654" i="1"/>
  <c r="T654" i="1"/>
  <c r="W654" i="1" s="1"/>
  <c r="S654" i="1"/>
  <c r="R654" i="1"/>
  <c r="Q654" i="1"/>
  <c r="M654" i="1"/>
  <c r="J654" i="1"/>
  <c r="Z654" i="1" s="1"/>
  <c r="I654" i="1"/>
  <c r="H654" i="1"/>
  <c r="G654" i="1"/>
  <c r="AE876" i="1"/>
  <c r="AB876" i="1"/>
  <c r="T876" i="1"/>
  <c r="W876" i="1" s="1"/>
  <c r="R876" i="1"/>
  <c r="Q876" i="1"/>
  <c r="S876" i="1" s="1"/>
  <c r="J876" i="1"/>
  <c r="H876" i="1"/>
  <c r="G876" i="1"/>
  <c r="I876" i="1" s="1"/>
  <c r="AE3359" i="1"/>
  <c r="AB3359" i="1"/>
  <c r="T3359" i="1"/>
  <c r="W3359" i="1" s="1"/>
  <c r="R3359" i="1"/>
  <c r="Q3359" i="1"/>
  <c r="S3359" i="1" s="1"/>
  <c r="J3359" i="1"/>
  <c r="H3359" i="1"/>
  <c r="G3359" i="1"/>
  <c r="I3359" i="1" s="1"/>
  <c r="AE151" i="1"/>
  <c r="AB151" i="1"/>
  <c r="T151" i="1"/>
  <c r="W151" i="1" s="1"/>
  <c r="R151" i="1"/>
  <c r="Q151" i="1"/>
  <c r="S151" i="1" s="1"/>
  <c r="J151" i="1"/>
  <c r="M151" i="1" s="1"/>
  <c r="I151" i="1"/>
  <c r="H151" i="1"/>
  <c r="G151" i="1"/>
  <c r="AE489" i="1"/>
  <c r="AB489" i="1"/>
  <c r="T489" i="1"/>
  <c r="W489" i="1" s="1"/>
  <c r="R489" i="1"/>
  <c r="Q489" i="1"/>
  <c r="S489" i="1" s="1"/>
  <c r="J489" i="1"/>
  <c r="Z489" i="1" s="1"/>
  <c r="I489" i="1"/>
  <c r="H489" i="1"/>
  <c r="G489" i="1"/>
  <c r="AE3244" i="1"/>
  <c r="AB3244" i="1"/>
  <c r="T3244" i="1"/>
  <c r="W3244" i="1" s="1"/>
  <c r="R3244" i="1"/>
  <c r="Q3244" i="1"/>
  <c r="S3244" i="1" s="1"/>
  <c r="J3244" i="1"/>
  <c r="H3244" i="1"/>
  <c r="G3244" i="1"/>
  <c r="I3244" i="1" s="1"/>
  <c r="AE3745" i="1"/>
  <c r="AB3745" i="1"/>
  <c r="T3745" i="1"/>
  <c r="W3745" i="1" s="1"/>
  <c r="R3745" i="1"/>
  <c r="Q3745" i="1"/>
  <c r="S3745" i="1" s="1"/>
  <c r="J3745" i="1"/>
  <c r="H3745" i="1"/>
  <c r="G3745" i="1"/>
  <c r="I3745" i="1" s="1"/>
  <c r="AE794" i="1"/>
  <c r="AB794" i="1"/>
  <c r="T794" i="1"/>
  <c r="W794" i="1" s="1"/>
  <c r="R794" i="1"/>
  <c r="Q794" i="1"/>
  <c r="S794" i="1" s="1"/>
  <c r="J794" i="1"/>
  <c r="M794" i="1" s="1"/>
  <c r="I794" i="1"/>
  <c r="H794" i="1"/>
  <c r="G794" i="1"/>
  <c r="AE1634" i="1"/>
  <c r="AB1634" i="1"/>
  <c r="T1634" i="1"/>
  <c r="W1634" i="1" s="1"/>
  <c r="R1634" i="1"/>
  <c r="Q1634" i="1"/>
  <c r="S1634" i="1" s="1"/>
  <c r="J1634" i="1"/>
  <c r="Z1634" i="1" s="1"/>
  <c r="I1634" i="1"/>
  <c r="H1634" i="1"/>
  <c r="G1634" i="1"/>
  <c r="AE2554" i="1"/>
  <c r="AB2554" i="1"/>
  <c r="T2554" i="1"/>
  <c r="W2554" i="1" s="1"/>
  <c r="R2554" i="1"/>
  <c r="Q2554" i="1"/>
  <c r="S2554" i="1" s="1"/>
  <c r="J2554" i="1"/>
  <c r="Z2554" i="1" s="1"/>
  <c r="H2554" i="1"/>
  <c r="G2554" i="1"/>
  <c r="I2554" i="1" s="1"/>
  <c r="AE2553" i="1"/>
  <c r="AB2553" i="1"/>
  <c r="T2553" i="1"/>
  <c r="W2553" i="1" s="1"/>
  <c r="R2553" i="1"/>
  <c r="Q2553" i="1"/>
  <c r="S2553" i="1" s="1"/>
  <c r="J2553" i="1"/>
  <c r="H2553" i="1"/>
  <c r="G2553" i="1"/>
  <c r="I2553" i="1" s="1"/>
  <c r="AE1675" i="1"/>
  <c r="AB1675" i="1"/>
  <c r="T1675" i="1"/>
  <c r="W1675" i="1" s="1"/>
  <c r="R1675" i="1"/>
  <c r="Q1675" i="1"/>
  <c r="S1675" i="1" s="1"/>
  <c r="J1675" i="1"/>
  <c r="M1675" i="1" s="1"/>
  <c r="I1675" i="1"/>
  <c r="H1675" i="1"/>
  <c r="G1675" i="1"/>
  <c r="AE2643" i="1"/>
  <c r="AB2643" i="1"/>
  <c r="T2643" i="1"/>
  <c r="W2643" i="1" s="1"/>
  <c r="R2643" i="1"/>
  <c r="Q2643" i="1"/>
  <c r="S2643" i="1" s="1"/>
  <c r="J2643" i="1"/>
  <c r="Z2643" i="1" s="1"/>
  <c r="I2643" i="1"/>
  <c r="H2643" i="1"/>
  <c r="G2643" i="1"/>
  <c r="AE2941" i="1"/>
  <c r="AB2941" i="1"/>
  <c r="T2941" i="1"/>
  <c r="W2941" i="1" s="1"/>
  <c r="R2941" i="1"/>
  <c r="Q2941" i="1"/>
  <c r="S2941" i="1" s="1"/>
  <c r="J2941" i="1"/>
  <c r="H2941" i="1"/>
  <c r="G2941" i="1"/>
  <c r="I2941" i="1" s="1"/>
  <c r="AE1236" i="1"/>
  <c r="AB1236" i="1"/>
  <c r="T1236" i="1"/>
  <c r="W1236" i="1" s="1"/>
  <c r="R1236" i="1"/>
  <c r="Q1236" i="1"/>
  <c r="S1236" i="1" s="1"/>
  <c r="J1236" i="1"/>
  <c r="H1236" i="1"/>
  <c r="G1236" i="1"/>
  <c r="I1236" i="1" s="1"/>
  <c r="AE2675" i="1"/>
  <c r="AB2675" i="1"/>
  <c r="T2675" i="1"/>
  <c r="W2675" i="1" s="1"/>
  <c r="R2675" i="1"/>
  <c r="Q2675" i="1"/>
  <c r="S2675" i="1" s="1"/>
  <c r="J2675" i="1"/>
  <c r="M2675" i="1" s="1"/>
  <c r="I2675" i="1"/>
  <c r="H2675" i="1"/>
  <c r="G2675" i="1"/>
  <c r="AE705" i="1"/>
  <c r="AB705" i="1"/>
  <c r="T705" i="1"/>
  <c r="W705" i="1" s="1"/>
  <c r="R705" i="1"/>
  <c r="Q705" i="1"/>
  <c r="S705" i="1" s="1"/>
  <c r="J705" i="1"/>
  <c r="Z705" i="1" s="1"/>
  <c r="I705" i="1"/>
  <c r="H705" i="1"/>
  <c r="G705" i="1"/>
  <c r="AE1258" i="1"/>
  <c r="AB1258" i="1"/>
  <c r="T1258" i="1"/>
  <c r="W1258" i="1" s="1"/>
  <c r="R1258" i="1"/>
  <c r="Q1258" i="1"/>
  <c r="S1258" i="1" s="1"/>
  <c r="J1258" i="1"/>
  <c r="H1258" i="1"/>
  <c r="G1258" i="1"/>
  <c r="I1258" i="1" s="1"/>
  <c r="AE3318" i="1"/>
  <c r="AB3318" i="1"/>
  <c r="T3318" i="1"/>
  <c r="W3318" i="1" s="1"/>
  <c r="R3318" i="1"/>
  <c r="Q3318" i="1"/>
  <c r="S3318" i="1" s="1"/>
  <c r="J3318" i="1"/>
  <c r="H3318" i="1"/>
  <c r="G3318" i="1"/>
  <c r="I3318" i="1" s="1"/>
  <c r="AE624" i="1"/>
  <c r="AB624" i="1"/>
  <c r="T624" i="1"/>
  <c r="W624" i="1" s="1"/>
  <c r="R624" i="1"/>
  <c r="Q624" i="1"/>
  <c r="S624" i="1" s="1"/>
  <c r="J624" i="1"/>
  <c r="M624" i="1" s="1"/>
  <c r="I624" i="1"/>
  <c r="H624" i="1"/>
  <c r="G624" i="1"/>
  <c r="AE1191" i="1"/>
  <c r="AB1191" i="1"/>
  <c r="T1191" i="1"/>
  <c r="W1191" i="1" s="1"/>
  <c r="R1191" i="1"/>
  <c r="Q1191" i="1"/>
  <c r="S1191" i="1" s="1"/>
  <c r="J1191" i="1"/>
  <c r="Z1191" i="1" s="1"/>
  <c r="I1191" i="1"/>
  <c r="H1191" i="1"/>
  <c r="G1191" i="1"/>
  <c r="AE737" i="1"/>
  <c r="AB737" i="1"/>
  <c r="T737" i="1"/>
  <c r="W737" i="1" s="1"/>
  <c r="R737" i="1"/>
  <c r="Q737" i="1"/>
  <c r="S737" i="1" s="1"/>
  <c r="J737" i="1"/>
  <c r="H737" i="1"/>
  <c r="G737" i="1"/>
  <c r="I737" i="1" s="1"/>
  <c r="AE35" i="1"/>
  <c r="AB35" i="1"/>
  <c r="T35" i="1"/>
  <c r="W35" i="1" s="1"/>
  <c r="R35" i="1"/>
  <c r="Q35" i="1"/>
  <c r="S35" i="1" s="1"/>
  <c r="J35" i="1"/>
  <c r="H35" i="1"/>
  <c r="G35" i="1"/>
  <c r="I35" i="1" s="1"/>
  <c r="AE486" i="1"/>
  <c r="AB486" i="1"/>
  <c r="T486" i="1"/>
  <c r="W486" i="1" s="1"/>
  <c r="R486" i="1"/>
  <c r="Q486" i="1"/>
  <c r="S486" i="1" s="1"/>
  <c r="J486" i="1"/>
  <c r="M486" i="1" s="1"/>
  <c r="I486" i="1"/>
  <c r="H486" i="1"/>
  <c r="G486" i="1"/>
  <c r="AE485" i="1"/>
  <c r="AB485" i="1"/>
  <c r="T485" i="1"/>
  <c r="W485" i="1" s="1"/>
  <c r="R485" i="1"/>
  <c r="Q485" i="1"/>
  <c r="S485" i="1" s="1"/>
  <c r="J485" i="1"/>
  <c r="Z485" i="1" s="1"/>
  <c r="I485" i="1"/>
  <c r="H485" i="1"/>
  <c r="G485" i="1"/>
  <c r="AE2529" i="1"/>
  <c r="AB2529" i="1"/>
  <c r="Z2529" i="1"/>
  <c r="T2529" i="1"/>
  <c r="W2529" i="1" s="1"/>
  <c r="R2529" i="1"/>
  <c r="Q2529" i="1"/>
  <c r="S2529" i="1" s="1"/>
  <c r="J2529" i="1"/>
  <c r="M2529" i="1" s="1"/>
  <c r="H2529" i="1"/>
  <c r="G2529" i="1"/>
  <c r="I2529" i="1" s="1"/>
  <c r="AE1930" i="1"/>
  <c r="AB1930" i="1"/>
  <c r="T1930" i="1"/>
  <c r="W1930" i="1" s="1"/>
  <c r="R1930" i="1"/>
  <c r="Q1930" i="1"/>
  <c r="S1930" i="1" s="1"/>
  <c r="J1930" i="1"/>
  <c r="H1930" i="1"/>
  <c r="G1930" i="1"/>
  <c r="I1930" i="1" s="1"/>
  <c r="AE3181" i="1"/>
  <c r="AB3181" i="1"/>
  <c r="T3181" i="1"/>
  <c r="W3181" i="1" s="1"/>
  <c r="R3181" i="1"/>
  <c r="Q3181" i="1"/>
  <c r="S3181" i="1" s="1"/>
  <c r="J3181" i="1"/>
  <c r="M3181" i="1" s="1"/>
  <c r="H3181" i="1"/>
  <c r="G3181" i="1"/>
  <c r="I3181" i="1" s="1"/>
  <c r="AE3661" i="1"/>
  <c r="AB3661" i="1"/>
  <c r="T3661" i="1"/>
  <c r="W3661" i="1" s="1"/>
  <c r="S3661" i="1"/>
  <c r="R3661" i="1"/>
  <c r="Q3661" i="1"/>
  <c r="N3661" i="1"/>
  <c r="M3661" i="1"/>
  <c r="L3661" i="1"/>
  <c r="J3661" i="1"/>
  <c r="Z3661" i="1" s="1"/>
  <c r="I3661" i="1"/>
  <c r="H3661" i="1"/>
  <c r="G3661" i="1"/>
  <c r="AE4101" i="1"/>
  <c r="AB4101" i="1"/>
  <c r="T4101" i="1"/>
  <c r="W4101" i="1" s="1"/>
  <c r="R4101" i="1"/>
  <c r="Q4101" i="1"/>
  <c r="S4101" i="1" s="1"/>
  <c r="J4101" i="1"/>
  <c r="L4101" i="1" s="1"/>
  <c r="N4101" i="1" s="1"/>
  <c r="H4101" i="1"/>
  <c r="G4101" i="1"/>
  <c r="I4101" i="1" s="1"/>
  <c r="AE2329" i="1"/>
  <c r="AB2329" i="1"/>
  <c r="T2329" i="1"/>
  <c r="W2329" i="1" s="1"/>
  <c r="R2329" i="1"/>
  <c r="Q2329" i="1"/>
  <c r="S2329" i="1" s="1"/>
  <c r="J2329" i="1"/>
  <c r="H2329" i="1"/>
  <c r="G2329" i="1"/>
  <c r="I2329" i="1" s="1"/>
  <c r="AE1829" i="1"/>
  <c r="AB1829" i="1"/>
  <c r="T1829" i="1"/>
  <c r="W1829" i="1" s="1"/>
  <c r="R1829" i="1"/>
  <c r="Q1829" i="1"/>
  <c r="S1829" i="1" s="1"/>
  <c r="J1829" i="1"/>
  <c r="M1829" i="1" s="1"/>
  <c r="I1829" i="1"/>
  <c r="H1829" i="1"/>
  <c r="G1829" i="1"/>
  <c r="AE183" i="1"/>
  <c r="AB183" i="1"/>
  <c r="T183" i="1"/>
  <c r="W183" i="1" s="1"/>
  <c r="R183" i="1"/>
  <c r="Q183" i="1"/>
  <c r="S183" i="1" s="1"/>
  <c r="L183" i="1"/>
  <c r="N183" i="1" s="1"/>
  <c r="J183" i="1"/>
  <c r="H183" i="1"/>
  <c r="G183" i="1"/>
  <c r="I183" i="1" s="1"/>
  <c r="AE4233" i="1"/>
  <c r="AB4233" i="1"/>
  <c r="T4233" i="1"/>
  <c r="W4233" i="1" s="1"/>
  <c r="S4233" i="1"/>
  <c r="R4233" i="1"/>
  <c r="Q4233" i="1"/>
  <c r="M4233" i="1"/>
  <c r="L4233" i="1"/>
  <c r="N4233" i="1" s="1"/>
  <c r="J4233" i="1"/>
  <c r="Z4233" i="1" s="1"/>
  <c r="H4233" i="1"/>
  <c r="G4233" i="1"/>
  <c r="I4233" i="1" s="1"/>
  <c r="AE30" i="1"/>
  <c r="AB30" i="1"/>
  <c r="T30" i="1"/>
  <c r="W30" i="1" s="1"/>
  <c r="R30" i="1"/>
  <c r="Q30" i="1"/>
  <c r="S30" i="1" s="1"/>
  <c r="J30" i="1"/>
  <c r="H30" i="1"/>
  <c r="G30" i="1"/>
  <c r="I30" i="1" s="1"/>
  <c r="AE1606" i="1"/>
  <c r="AB1606" i="1"/>
  <c r="T1606" i="1"/>
  <c r="W1606" i="1" s="1"/>
  <c r="R1606" i="1"/>
  <c r="Q1606" i="1"/>
  <c r="S1606" i="1" s="1"/>
  <c r="J1606" i="1"/>
  <c r="H1606" i="1"/>
  <c r="G1606" i="1"/>
  <c r="I1606" i="1" s="1"/>
  <c r="AE1673" i="1"/>
  <c r="AB1673" i="1"/>
  <c r="T1673" i="1"/>
  <c r="W1673" i="1" s="1"/>
  <c r="S1673" i="1"/>
  <c r="R1673" i="1"/>
  <c r="Q1673" i="1"/>
  <c r="M1673" i="1"/>
  <c r="L1673" i="1"/>
  <c r="N1673" i="1" s="1"/>
  <c r="J1673" i="1"/>
  <c r="Z1673" i="1" s="1"/>
  <c r="H1673" i="1"/>
  <c r="G1673" i="1"/>
  <c r="I1673" i="1" s="1"/>
  <c r="AE3970" i="1"/>
  <c r="AB3970" i="1"/>
  <c r="T3970" i="1"/>
  <c r="W3970" i="1" s="1"/>
  <c r="R3970" i="1"/>
  <c r="Q3970" i="1"/>
  <c r="S3970" i="1" s="1"/>
  <c r="J3970" i="1"/>
  <c r="L3970" i="1" s="1"/>
  <c r="N3970" i="1" s="1"/>
  <c r="H3970" i="1"/>
  <c r="G3970" i="1"/>
  <c r="I3970" i="1" s="1"/>
  <c r="AE3668" i="1"/>
  <c r="AB3668" i="1"/>
  <c r="T3668" i="1"/>
  <c r="W3668" i="1" s="1"/>
  <c r="R3668" i="1"/>
  <c r="Q3668" i="1"/>
  <c r="S3668" i="1" s="1"/>
  <c r="J3668" i="1"/>
  <c r="M3668" i="1" s="1"/>
  <c r="H3668" i="1"/>
  <c r="G3668" i="1"/>
  <c r="I3668" i="1" s="1"/>
  <c r="AE1539" i="1"/>
  <c r="AB1539" i="1"/>
  <c r="T1539" i="1"/>
  <c r="W1539" i="1" s="1"/>
  <c r="R1539" i="1"/>
  <c r="Q1539" i="1"/>
  <c r="S1539" i="1" s="1"/>
  <c r="J1539" i="1"/>
  <c r="H1539" i="1"/>
  <c r="G1539" i="1"/>
  <c r="I1539" i="1" s="1"/>
  <c r="AE418" i="1"/>
  <c r="AB418" i="1"/>
  <c r="T418" i="1"/>
  <c r="W418" i="1" s="1"/>
  <c r="S418" i="1"/>
  <c r="R418" i="1"/>
  <c r="Q418" i="1"/>
  <c r="L418" i="1"/>
  <c r="N418" i="1" s="1"/>
  <c r="J418" i="1"/>
  <c r="Z418" i="1" s="1"/>
  <c r="H418" i="1"/>
  <c r="G418" i="1"/>
  <c r="I418" i="1" s="1"/>
  <c r="AE3620" i="1"/>
  <c r="AB3620" i="1"/>
  <c r="Z3620" i="1"/>
  <c r="T3620" i="1"/>
  <c r="W3620" i="1" s="1"/>
  <c r="S3620" i="1"/>
  <c r="R3620" i="1"/>
  <c r="Q3620" i="1"/>
  <c r="M3620" i="1"/>
  <c r="L3620" i="1"/>
  <c r="N3620" i="1" s="1"/>
  <c r="J3620" i="1"/>
  <c r="H3620" i="1"/>
  <c r="G3620" i="1"/>
  <c r="I3620" i="1" s="1"/>
  <c r="AE1760" i="1"/>
  <c r="AB1760" i="1"/>
  <c r="T1760" i="1"/>
  <c r="W1760" i="1" s="1"/>
  <c r="R1760" i="1"/>
  <c r="Q1760" i="1"/>
  <c r="S1760" i="1" s="1"/>
  <c r="J1760" i="1"/>
  <c r="H1760" i="1"/>
  <c r="G1760" i="1"/>
  <c r="I1760" i="1" s="1"/>
  <c r="AE198" i="1"/>
  <c r="AB198" i="1"/>
  <c r="T198" i="1"/>
  <c r="W198" i="1" s="1"/>
  <c r="R198" i="1"/>
  <c r="Q198" i="1"/>
  <c r="S198" i="1" s="1"/>
  <c r="J198" i="1"/>
  <c r="H198" i="1"/>
  <c r="G198" i="1"/>
  <c r="I198" i="1" s="1"/>
  <c r="AE629" i="1"/>
  <c r="AB629" i="1"/>
  <c r="T629" i="1"/>
  <c r="W629" i="1" s="1"/>
  <c r="S629" i="1"/>
  <c r="R629" i="1"/>
  <c r="Q629" i="1"/>
  <c r="M629" i="1"/>
  <c r="J629" i="1"/>
  <c r="I629" i="1"/>
  <c r="H629" i="1"/>
  <c r="G629" i="1"/>
  <c r="AE4002" i="1"/>
  <c r="AB4002" i="1"/>
  <c r="Z4002" i="1"/>
  <c r="T4002" i="1"/>
  <c r="W4002" i="1" s="1"/>
  <c r="R4002" i="1"/>
  <c r="Q4002" i="1"/>
  <c r="S4002" i="1" s="1"/>
  <c r="L4002" i="1"/>
  <c r="N4002" i="1" s="1"/>
  <c r="J4002" i="1"/>
  <c r="M4002" i="1" s="1"/>
  <c r="H4002" i="1"/>
  <c r="G4002" i="1"/>
  <c r="I4002" i="1" s="1"/>
  <c r="AE3111" i="1"/>
  <c r="AB3111" i="1"/>
  <c r="T3111" i="1"/>
  <c r="W3111" i="1" s="1"/>
  <c r="R3111" i="1"/>
  <c r="Q3111" i="1"/>
  <c r="S3111" i="1" s="1"/>
  <c r="J3111" i="1"/>
  <c r="M3111" i="1" s="1"/>
  <c r="H3111" i="1"/>
  <c r="G3111" i="1"/>
  <c r="I3111" i="1" s="1"/>
  <c r="AE2084" i="1"/>
  <c r="AB2084" i="1"/>
  <c r="T2084" i="1"/>
  <c r="W2084" i="1" s="1"/>
  <c r="R2084" i="1"/>
  <c r="Q2084" i="1"/>
  <c r="S2084" i="1" s="1"/>
  <c r="J2084" i="1"/>
  <c r="H2084" i="1"/>
  <c r="G2084" i="1"/>
  <c r="I2084" i="1" s="1"/>
  <c r="AE2250" i="1"/>
  <c r="AB2250" i="1"/>
  <c r="T2250" i="1"/>
  <c r="W2250" i="1" s="1"/>
  <c r="S2250" i="1"/>
  <c r="R2250" i="1"/>
  <c r="Q2250" i="1"/>
  <c r="M2250" i="1"/>
  <c r="L2250" i="1"/>
  <c r="N2250" i="1" s="1"/>
  <c r="J2250" i="1"/>
  <c r="Z2250" i="1" s="1"/>
  <c r="H2250" i="1"/>
  <c r="G2250" i="1"/>
  <c r="I2250" i="1" s="1"/>
  <c r="AE3598" i="1"/>
  <c r="AB3598" i="1"/>
  <c r="Z3598" i="1"/>
  <c r="T3598" i="1"/>
  <c r="W3598" i="1" s="1"/>
  <c r="R3598" i="1"/>
  <c r="Q3598" i="1"/>
  <c r="S3598" i="1" s="1"/>
  <c r="M3598" i="1"/>
  <c r="J3598" i="1"/>
  <c r="L3598" i="1" s="1"/>
  <c r="N3598" i="1" s="1"/>
  <c r="H3598" i="1"/>
  <c r="G3598" i="1"/>
  <c r="I3598" i="1" s="1"/>
  <c r="AE1703" i="1"/>
  <c r="AB1703" i="1"/>
  <c r="Z1703" i="1"/>
  <c r="T1703" i="1"/>
  <c r="W1703" i="1" s="1"/>
  <c r="R1703" i="1"/>
  <c r="Q1703" i="1"/>
  <c r="S1703" i="1" s="1"/>
  <c r="L1703" i="1"/>
  <c r="N1703" i="1" s="1"/>
  <c r="J1703" i="1"/>
  <c r="M1703" i="1" s="1"/>
  <c r="H1703" i="1"/>
  <c r="G1703" i="1"/>
  <c r="I1703" i="1" s="1"/>
  <c r="AE197" i="1"/>
  <c r="AB197" i="1"/>
  <c r="T197" i="1"/>
  <c r="W197" i="1" s="1"/>
  <c r="R197" i="1"/>
  <c r="Q197" i="1"/>
  <c r="S197" i="1" s="1"/>
  <c r="J197" i="1"/>
  <c r="H197" i="1"/>
  <c r="G197" i="1"/>
  <c r="I197" i="1" s="1"/>
  <c r="AE1107" i="1"/>
  <c r="AB1107" i="1"/>
  <c r="T1107" i="1"/>
  <c r="W1107" i="1" s="1"/>
  <c r="S1107" i="1"/>
  <c r="R1107" i="1"/>
  <c r="Q1107" i="1"/>
  <c r="N1107" i="1"/>
  <c r="M1107" i="1"/>
  <c r="L1107" i="1"/>
  <c r="J1107" i="1"/>
  <c r="Z1107" i="1" s="1"/>
  <c r="I1107" i="1"/>
  <c r="H1107" i="1"/>
  <c r="G1107" i="1"/>
  <c r="AE164" i="1"/>
  <c r="AB164" i="1"/>
  <c r="T164" i="1"/>
  <c r="W164" i="1" s="1"/>
  <c r="R164" i="1"/>
  <c r="Q164" i="1"/>
  <c r="S164" i="1" s="1"/>
  <c r="J164" i="1"/>
  <c r="L164" i="1" s="1"/>
  <c r="N164" i="1" s="1"/>
  <c r="H164" i="1"/>
  <c r="G164" i="1"/>
  <c r="I164" i="1" s="1"/>
  <c r="AE646" i="1"/>
  <c r="AB646" i="1"/>
  <c r="T646" i="1"/>
  <c r="W646" i="1" s="1"/>
  <c r="R646" i="1"/>
  <c r="Q646" i="1"/>
  <c r="S646" i="1" s="1"/>
  <c r="J646" i="1"/>
  <c r="M646" i="1" s="1"/>
  <c r="H646" i="1"/>
  <c r="G646" i="1"/>
  <c r="I646" i="1" s="1"/>
  <c r="AE1392" i="1"/>
  <c r="AB1392" i="1"/>
  <c r="T1392" i="1"/>
  <c r="W1392" i="1" s="1"/>
  <c r="R1392" i="1"/>
  <c r="Q1392" i="1"/>
  <c r="S1392" i="1" s="1"/>
  <c r="J1392" i="1"/>
  <c r="I1392" i="1"/>
  <c r="H1392" i="1"/>
  <c r="G1392" i="1"/>
  <c r="AE1218" i="1"/>
  <c r="AB1218" i="1"/>
  <c r="T1218" i="1"/>
  <c r="W1218" i="1" s="1"/>
  <c r="R1218" i="1"/>
  <c r="Q1218" i="1"/>
  <c r="S1218" i="1" s="1"/>
  <c r="L1218" i="1"/>
  <c r="N1218" i="1" s="1"/>
  <c r="J1218" i="1"/>
  <c r="Z1218" i="1" s="1"/>
  <c r="H1218" i="1"/>
  <c r="G1218" i="1"/>
  <c r="I1218" i="1" s="1"/>
  <c r="AE2153" i="1"/>
  <c r="AB2153" i="1"/>
  <c r="Z2153" i="1"/>
  <c r="T2153" i="1"/>
  <c r="W2153" i="1" s="1"/>
  <c r="R2153" i="1"/>
  <c r="Q2153" i="1"/>
  <c r="S2153" i="1" s="1"/>
  <c r="M2153" i="1"/>
  <c r="L2153" i="1"/>
  <c r="N2153" i="1" s="1"/>
  <c r="J2153" i="1"/>
  <c r="H2153" i="1"/>
  <c r="G2153" i="1"/>
  <c r="I2153" i="1" s="1"/>
  <c r="AE1839" i="1"/>
  <c r="AB1839" i="1"/>
  <c r="T1839" i="1"/>
  <c r="W1839" i="1" s="1"/>
  <c r="R1839" i="1"/>
  <c r="Q1839" i="1"/>
  <c r="S1839" i="1" s="1"/>
  <c r="J1839" i="1"/>
  <c r="H1839" i="1"/>
  <c r="G1839" i="1"/>
  <c r="I1839" i="1" s="1"/>
  <c r="AE856" i="1"/>
  <c r="AB856" i="1"/>
  <c r="T856" i="1"/>
  <c r="W856" i="1" s="1"/>
  <c r="R856" i="1"/>
  <c r="Q856" i="1"/>
  <c r="S856" i="1" s="1"/>
  <c r="J856" i="1"/>
  <c r="I856" i="1"/>
  <c r="H856" i="1"/>
  <c r="G856" i="1"/>
  <c r="AE736" i="1"/>
  <c r="AB736" i="1"/>
  <c r="T736" i="1"/>
  <c r="W736" i="1" s="1"/>
  <c r="R736" i="1"/>
  <c r="Q736" i="1"/>
  <c r="S736" i="1" s="1"/>
  <c r="M736" i="1"/>
  <c r="J736" i="1"/>
  <c r="I736" i="1"/>
  <c r="H736" i="1"/>
  <c r="G736" i="1"/>
  <c r="AE3110" i="1"/>
  <c r="AB3110" i="1"/>
  <c r="Z3110" i="1"/>
  <c r="T3110" i="1"/>
  <c r="W3110" i="1" s="1"/>
  <c r="R3110" i="1"/>
  <c r="Q3110" i="1"/>
  <c r="S3110" i="1" s="1"/>
  <c r="L3110" i="1"/>
  <c r="N3110" i="1" s="1"/>
  <c r="J3110" i="1"/>
  <c r="M3110" i="1" s="1"/>
  <c r="H3110" i="1"/>
  <c r="G3110" i="1"/>
  <c r="I3110" i="1" s="1"/>
  <c r="AE3765" i="1"/>
  <c r="AB3765" i="1"/>
  <c r="T3765" i="1"/>
  <c r="W3765" i="1" s="1"/>
  <c r="R3765" i="1"/>
  <c r="Q3765" i="1"/>
  <c r="S3765" i="1" s="1"/>
  <c r="J3765" i="1"/>
  <c r="M3765" i="1" s="1"/>
  <c r="H3765" i="1"/>
  <c r="G3765" i="1"/>
  <c r="I3765" i="1" s="1"/>
  <c r="AE1955" i="1"/>
  <c r="AB1955" i="1"/>
  <c r="T1955" i="1"/>
  <c r="W1955" i="1" s="1"/>
  <c r="R1955" i="1"/>
  <c r="Q1955" i="1"/>
  <c r="S1955" i="1" s="1"/>
  <c r="J1955" i="1"/>
  <c r="H1955" i="1"/>
  <c r="G1955" i="1"/>
  <c r="I1955" i="1" s="1"/>
  <c r="AE546" i="1"/>
  <c r="AB546" i="1"/>
  <c r="T546" i="1"/>
  <c r="W546" i="1" s="1"/>
  <c r="S546" i="1"/>
  <c r="R546" i="1"/>
  <c r="Q546" i="1"/>
  <c r="M546" i="1"/>
  <c r="L546" i="1"/>
  <c r="N546" i="1" s="1"/>
  <c r="J546" i="1"/>
  <c r="Z546" i="1" s="1"/>
  <c r="H546" i="1"/>
  <c r="G546" i="1"/>
  <c r="I546" i="1" s="1"/>
  <c r="AE3191" i="1"/>
  <c r="AB3191" i="1"/>
  <c r="Z3191" i="1"/>
  <c r="T3191" i="1"/>
  <c r="W3191" i="1" s="1"/>
  <c r="R3191" i="1"/>
  <c r="Q3191" i="1"/>
  <c r="S3191" i="1" s="1"/>
  <c r="M3191" i="1"/>
  <c r="J3191" i="1"/>
  <c r="L3191" i="1" s="1"/>
  <c r="N3191" i="1" s="1"/>
  <c r="H3191" i="1"/>
  <c r="G3191" i="1"/>
  <c r="I3191" i="1" s="1"/>
  <c r="AE965" i="1"/>
  <c r="AB965" i="1"/>
  <c r="Z965" i="1"/>
  <c r="T965" i="1"/>
  <c r="W965" i="1" s="1"/>
  <c r="R965" i="1"/>
  <c r="Q965" i="1"/>
  <c r="S965" i="1" s="1"/>
  <c r="L965" i="1"/>
  <c r="N965" i="1" s="1"/>
  <c r="J965" i="1"/>
  <c r="M965" i="1" s="1"/>
  <c r="H965" i="1"/>
  <c r="G965" i="1"/>
  <c r="I965" i="1" s="1"/>
  <c r="AE196" i="1"/>
  <c r="AB196" i="1"/>
  <c r="T196" i="1"/>
  <c r="W196" i="1" s="1"/>
  <c r="R196" i="1"/>
  <c r="Q196" i="1"/>
  <c r="S196" i="1" s="1"/>
  <c r="J196" i="1"/>
  <c r="H196" i="1"/>
  <c r="G196" i="1"/>
  <c r="I196" i="1" s="1"/>
  <c r="AE1106" i="1"/>
  <c r="AB1106" i="1"/>
  <c r="T1106" i="1"/>
  <c r="W1106" i="1" s="1"/>
  <c r="S1106" i="1"/>
  <c r="R1106" i="1"/>
  <c r="Q1106" i="1"/>
  <c r="M1106" i="1"/>
  <c r="J1106" i="1"/>
  <c r="Z1106" i="1" s="1"/>
  <c r="I1106" i="1"/>
  <c r="H1106" i="1"/>
  <c r="G1106" i="1"/>
  <c r="AE150" i="1"/>
  <c r="AB150" i="1"/>
  <c r="T150" i="1"/>
  <c r="W150" i="1" s="1"/>
  <c r="S150" i="1"/>
  <c r="R150" i="1"/>
  <c r="Q150" i="1"/>
  <c r="L150" i="1"/>
  <c r="N150" i="1" s="1"/>
  <c r="J150" i="1"/>
  <c r="Z150" i="1" s="1"/>
  <c r="H150" i="1"/>
  <c r="G150" i="1"/>
  <c r="I150" i="1" s="1"/>
  <c r="AE157" i="1"/>
  <c r="AB157" i="1"/>
  <c r="T157" i="1"/>
  <c r="W157" i="1" s="1"/>
  <c r="R157" i="1"/>
  <c r="Q157" i="1"/>
  <c r="S157" i="1" s="1"/>
  <c r="J157" i="1"/>
  <c r="H157" i="1"/>
  <c r="G157" i="1"/>
  <c r="I157" i="1" s="1"/>
  <c r="AE1439" i="1"/>
  <c r="AB1439" i="1"/>
  <c r="T1439" i="1"/>
  <c r="W1439" i="1" s="1"/>
  <c r="R1439" i="1"/>
  <c r="Q1439" i="1"/>
  <c r="S1439" i="1" s="1"/>
  <c r="J1439" i="1"/>
  <c r="I1439" i="1"/>
  <c r="H1439" i="1"/>
  <c r="G1439" i="1"/>
  <c r="AE581" i="1"/>
  <c r="AB581" i="1"/>
  <c r="T581" i="1"/>
  <c r="W581" i="1" s="1"/>
  <c r="R581" i="1"/>
  <c r="Q581" i="1"/>
  <c r="S581" i="1" s="1"/>
  <c r="J581" i="1"/>
  <c r="H581" i="1"/>
  <c r="G581" i="1"/>
  <c r="I581" i="1" s="1"/>
  <c r="AE2540" i="1"/>
  <c r="AB2540" i="1"/>
  <c r="T2540" i="1"/>
  <c r="W2540" i="1" s="1"/>
  <c r="S2540" i="1"/>
  <c r="R2540" i="1"/>
  <c r="Q2540" i="1"/>
  <c r="M2540" i="1"/>
  <c r="J2540" i="1"/>
  <c r="Z2540" i="1" s="1"/>
  <c r="H2540" i="1"/>
  <c r="G2540" i="1"/>
  <c r="I2540" i="1" s="1"/>
  <c r="AE3845" i="1"/>
  <c r="AB3845" i="1"/>
  <c r="T3845" i="1"/>
  <c r="W3845" i="1" s="1"/>
  <c r="R3845" i="1"/>
  <c r="Q3845" i="1"/>
  <c r="S3845" i="1" s="1"/>
  <c r="M3845" i="1"/>
  <c r="J3845" i="1"/>
  <c r="H3845" i="1"/>
  <c r="G3845" i="1"/>
  <c r="I3845" i="1" s="1"/>
  <c r="AE2097" i="1"/>
  <c r="AB2097" i="1"/>
  <c r="T2097" i="1"/>
  <c r="W2097" i="1" s="1"/>
  <c r="R2097" i="1"/>
  <c r="Q2097" i="1"/>
  <c r="S2097" i="1" s="1"/>
  <c r="J2097" i="1"/>
  <c r="I2097" i="1"/>
  <c r="H2097" i="1"/>
  <c r="G2097" i="1"/>
  <c r="AE1867" i="1"/>
  <c r="AB1867" i="1"/>
  <c r="T1867" i="1"/>
  <c r="W1867" i="1" s="1"/>
  <c r="R1867" i="1"/>
  <c r="Q1867" i="1"/>
  <c r="S1867" i="1" s="1"/>
  <c r="M1867" i="1"/>
  <c r="J1867" i="1"/>
  <c r="I1867" i="1"/>
  <c r="H1867" i="1"/>
  <c r="G1867" i="1"/>
  <c r="AE817" i="1"/>
  <c r="AB817" i="1"/>
  <c r="Z817" i="1"/>
  <c r="T817" i="1"/>
  <c r="W817" i="1" s="1"/>
  <c r="R817" i="1"/>
  <c r="Q817" i="1"/>
  <c r="S817" i="1" s="1"/>
  <c r="L817" i="1"/>
  <c r="N817" i="1" s="1"/>
  <c r="J817" i="1"/>
  <c r="M817" i="1" s="1"/>
  <c r="H817" i="1"/>
  <c r="G817" i="1"/>
  <c r="I817" i="1" s="1"/>
  <c r="AE4137" i="1"/>
  <c r="AB4137" i="1"/>
  <c r="T4137" i="1"/>
  <c r="W4137" i="1" s="1"/>
  <c r="R4137" i="1"/>
  <c r="Q4137" i="1"/>
  <c r="S4137" i="1" s="1"/>
  <c r="J4137" i="1"/>
  <c r="M4137" i="1" s="1"/>
  <c r="H4137" i="1"/>
  <c r="G4137" i="1"/>
  <c r="I4137" i="1" s="1"/>
  <c r="AE144" i="1"/>
  <c r="AB144" i="1"/>
  <c r="T144" i="1"/>
  <c r="W144" i="1" s="1"/>
  <c r="R144" i="1"/>
  <c r="Q144" i="1"/>
  <c r="S144" i="1" s="1"/>
  <c r="J144" i="1"/>
  <c r="H144" i="1"/>
  <c r="G144" i="1"/>
  <c r="I144" i="1" s="1"/>
  <c r="AE497" i="1"/>
  <c r="AB497" i="1"/>
  <c r="T497" i="1"/>
  <c r="W497" i="1" s="1"/>
  <c r="R497" i="1"/>
  <c r="Q497" i="1"/>
  <c r="S497" i="1" s="1"/>
  <c r="J497" i="1"/>
  <c r="L497" i="1" s="1"/>
  <c r="N497" i="1" s="1"/>
  <c r="I497" i="1"/>
  <c r="H497" i="1"/>
  <c r="G497" i="1"/>
  <c r="AE3454" i="1"/>
  <c r="AB3454" i="1"/>
  <c r="T3454" i="1"/>
  <c r="W3454" i="1" s="1"/>
  <c r="S3454" i="1"/>
  <c r="R3454" i="1"/>
  <c r="Q3454" i="1"/>
  <c r="J3454" i="1"/>
  <c r="M3454" i="1" s="1"/>
  <c r="H3454" i="1"/>
  <c r="G3454" i="1"/>
  <c r="I3454" i="1" s="1"/>
  <c r="AE855" i="1"/>
  <c r="AB855" i="1"/>
  <c r="T855" i="1"/>
  <c r="W855" i="1" s="1"/>
  <c r="R855" i="1"/>
  <c r="Q855" i="1"/>
  <c r="S855" i="1" s="1"/>
  <c r="J855" i="1"/>
  <c r="M855" i="1" s="1"/>
  <c r="H855" i="1"/>
  <c r="G855" i="1"/>
  <c r="I855" i="1" s="1"/>
  <c r="AE3709" i="1"/>
  <c r="AB3709" i="1"/>
  <c r="T3709" i="1"/>
  <c r="W3709" i="1" s="1"/>
  <c r="R3709" i="1"/>
  <c r="Q3709" i="1"/>
  <c r="S3709" i="1" s="1"/>
  <c r="J3709" i="1"/>
  <c r="H3709" i="1"/>
  <c r="G3709" i="1"/>
  <c r="I3709" i="1" s="1"/>
  <c r="AE784" i="1"/>
  <c r="AB784" i="1"/>
  <c r="T784" i="1"/>
  <c r="W784" i="1" s="1"/>
  <c r="S784" i="1"/>
  <c r="R784" i="1"/>
  <c r="Q784" i="1"/>
  <c r="M784" i="1"/>
  <c r="L784" i="1"/>
  <c r="N784" i="1" s="1"/>
  <c r="J784" i="1"/>
  <c r="Z784" i="1" s="1"/>
  <c r="H784" i="1"/>
  <c r="G784" i="1"/>
  <c r="I784" i="1" s="1"/>
  <c r="AE1538" i="1"/>
  <c r="AB1538" i="1"/>
  <c r="T1538" i="1"/>
  <c r="W1538" i="1" s="1"/>
  <c r="R1538" i="1"/>
  <c r="Q1538" i="1"/>
  <c r="S1538" i="1" s="1"/>
  <c r="J1538" i="1"/>
  <c r="L1538" i="1" s="1"/>
  <c r="N1538" i="1" s="1"/>
  <c r="H1538" i="1"/>
  <c r="G1538" i="1"/>
  <c r="I1538" i="1" s="1"/>
  <c r="AE2178" i="1"/>
  <c r="AB2178" i="1"/>
  <c r="T2178" i="1"/>
  <c r="W2178" i="1" s="1"/>
  <c r="R2178" i="1"/>
  <c r="Q2178" i="1"/>
  <c r="S2178" i="1" s="1"/>
  <c r="J2178" i="1"/>
  <c r="H2178" i="1"/>
  <c r="G2178" i="1"/>
  <c r="I2178" i="1" s="1"/>
  <c r="AE3190" i="1"/>
  <c r="AB3190" i="1"/>
  <c r="T3190" i="1"/>
  <c r="W3190" i="1" s="1"/>
  <c r="R3190" i="1"/>
  <c r="Q3190" i="1"/>
  <c r="S3190" i="1" s="1"/>
  <c r="J3190" i="1"/>
  <c r="I3190" i="1"/>
  <c r="H3190" i="1"/>
  <c r="G3190" i="1"/>
  <c r="AE417" i="1"/>
  <c r="AB417" i="1"/>
  <c r="T417" i="1"/>
  <c r="W417" i="1" s="1"/>
  <c r="R417" i="1"/>
  <c r="Q417" i="1"/>
  <c r="S417" i="1" s="1"/>
  <c r="L417" i="1"/>
  <c r="N417" i="1" s="1"/>
  <c r="J417" i="1"/>
  <c r="I417" i="1"/>
  <c r="H417" i="1"/>
  <c r="G417" i="1"/>
  <c r="AE3685" i="1"/>
  <c r="AB3685" i="1"/>
  <c r="T3685" i="1"/>
  <c r="W3685" i="1" s="1"/>
  <c r="S3685" i="1"/>
  <c r="R3685" i="1"/>
  <c r="Q3685" i="1"/>
  <c r="L3685" i="1"/>
  <c r="N3685" i="1" s="1"/>
  <c r="J3685" i="1"/>
  <c r="Z3685" i="1" s="1"/>
  <c r="H3685" i="1"/>
  <c r="G3685" i="1"/>
  <c r="I3685" i="1" s="1"/>
  <c r="AE2537" i="1"/>
  <c r="AB2537" i="1"/>
  <c r="T2537" i="1"/>
  <c r="W2537" i="1" s="1"/>
  <c r="R2537" i="1"/>
  <c r="Q2537" i="1"/>
  <c r="S2537" i="1" s="1"/>
  <c r="L2537" i="1"/>
  <c r="N2537" i="1" s="1"/>
  <c r="J2537" i="1"/>
  <c r="M2537" i="1" s="1"/>
  <c r="H2537" i="1"/>
  <c r="G2537" i="1"/>
  <c r="I2537" i="1" s="1"/>
  <c r="AE3152" i="1"/>
  <c r="AB3152" i="1"/>
  <c r="T3152" i="1"/>
  <c r="W3152" i="1" s="1"/>
  <c r="R3152" i="1"/>
  <c r="Q3152" i="1"/>
  <c r="S3152" i="1" s="1"/>
  <c r="J3152" i="1"/>
  <c r="H3152" i="1"/>
  <c r="G3152" i="1"/>
  <c r="I3152" i="1" s="1"/>
  <c r="AE3859" i="1"/>
  <c r="AB3859" i="1"/>
  <c r="T3859" i="1"/>
  <c r="W3859" i="1" s="1"/>
  <c r="S3859" i="1"/>
  <c r="R3859" i="1"/>
  <c r="Q3859" i="1"/>
  <c r="J3859" i="1"/>
  <c r="I3859" i="1"/>
  <c r="H3859" i="1"/>
  <c r="G3859" i="1"/>
  <c r="AE816" i="1"/>
  <c r="AB816" i="1"/>
  <c r="T816" i="1"/>
  <c r="W816" i="1" s="1"/>
  <c r="S816" i="1"/>
  <c r="R816" i="1"/>
  <c r="Q816" i="1"/>
  <c r="J816" i="1"/>
  <c r="M816" i="1" s="1"/>
  <c r="H816" i="1"/>
  <c r="G816" i="1"/>
  <c r="I816" i="1" s="1"/>
  <c r="AE2707" i="1"/>
  <c r="AB2707" i="1"/>
  <c r="Z2707" i="1"/>
  <c r="T2707" i="1"/>
  <c r="W2707" i="1" s="1"/>
  <c r="R2707" i="1"/>
  <c r="Q2707" i="1"/>
  <c r="S2707" i="1" s="1"/>
  <c r="L2707" i="1"/>
  <c r="N2707" i="1" s="1"/>
  <c r="J2707" i="1"/>
  <c r="M2707" i="1" s="1"/>
  <c r="H2707" i="1"/>
  <c r="G2707" i="1"/>
  <c r="I2707" i="1" s="1"/>
  <c r="AE2766" i="1"/>
  <c r="AB2766" i="1"/>
  <c r="T2766" i="1"/>
  <c r="W2766" i="1" s="1"/>
  <c r="R2766" i="1"/>
  <c r="Q2766" i="1"/>
  <c r="S2766" i="1" s="1"/>
  <c r="J2766" i="1"/>
  <c r="M2766" i="1" s="1"/>
  <c r="H2766" i="1"/>
  <c r="G2766" i="1"/>
  <c r="I2766" i="1" s="1"/>
  <c r="AE3358" i="1"/>
  <c r="AB3358" i="1"/>
  <c r="T3358" i="1"/>
  <c r="W3358" i="1" s="1"/>
  <c r="R3358" i="1"/>
  <c r="Q3358" i="1"/>
  <c r="S3358" i="1" s="1"/>
  <c r="J3358" i="1"/>
  <c r="H3358" i="1"/>
  <c r="G3358" i="1"/>
  <c r="I3358" i="1" s="1"/>
  <c r="AE496" i="1"/>
  <c r="AB496" i="1"/>
  <c r="T496" i="1"/>
  <c r="W496" i="1" s="1"/>
  <c r="S496" i="1"/>
  <c r="R496" i="1"/>
  <c r="Q496" i="1"/>
  <c r="J496" i="1"/>
  <c r="Z496" i="1" s="1"/>
  <c r="H496" i="1"/>
  <c r="G496" i="1"/>
  <c r="I496" i="1" s="1"/>
  <c r="AE921" i="1"/>
  <c r="AB921" i="1"/>
  <c r="T921" i="1"/>
  <c r="W921" i="1" s="1"/>
  <c r="S921" i="1"/>
  <c r="R921" i="1"/>
  <c r="Q921" i="1"/>
  <c r="J921" i="1"/>
  <c r="Z921" i="1" s="1"/>
  <c r="H921" i="1"/>
  <c r="G921" i="1"/>
  <c r="I921" i="1" s="1"/>
  <c r="AE741" i="1"/>
  <c r="AB741" i="1"/>
  <c r="Z741" i="1"/>
  <c r="T741" i="1"/>
  <c r="W741" i="1" s="1"/>
  <c r="R741" i="1"/>
  <c r="Q741" i="1"/>
  <c r="S741" i="1" s="1"/>
  <c r="L741" i="1"/>
  <c r="N741" i="1" s="1"/>
  <c r="J741" i="1"/>
  <c r="M741" i="1" s="1"/>
  <c r="H741" i="1"/>
  <c r="G741" i="1"/>
  <c r="I741" i="1" s="1"/>
  <c r="AE441" i="1"/>
  <c r="AB441" i="1"/>
  <c r="T441" i="1"/>
  <c r="W441" i="1" s="1"/>
  <c r="R441" i="1"/>
  <c r="Q441" i="1"/>
  <c r="S441" i="1" s="1"/>
  <c r="J441" i="1"/>
  <c r="H441" i="1"/>
  <c r="G441" i="1"/>
  <c r="I441" i="1" s="1"/>
  <c r="AE2152" i="1"/>
  <c r="AB2152" i="1"/>
  <c r="T2152" i="1"/>
  <c r="W2152" i="1" s="1"/>
  <c r="S2152" i="1"/>
  <c r="R2152" i="1"/>
  <c r="Q2152" i="1"/>
  <c r="J2152" i="1"/>
  <c r="Z2152" i="1" s="1"/>
  <c r="I2152" i="1"/>
  <c r="H2152" i="1"/>
  <c r="G2152" i="1"/>
  <c r="AE1605" i="1"/>
  <c r="AB1605" i="1"/>
  <c r="T1605" i="1"/>
  <c r="W1605" i="1" s="1"/>
  <c r="R1605" i="1"/>
  <c r="Q1605" i="1"/>
  <c r="S1605" i="1" s="1"/>
  <c r="L1605" i="1"/>
  <c r="N1605" i="1" s="1"/>
  <c r="J1605" i="1"/>
  <c r="H1605" i="1"/>
  <c r="G1605" i="1"/>
  <c r="I1605" i="1" s="1"/>
  <c r="AE710" i="1"/>
  <c r="AB710" i="1"/>
  <c r="T710" i="1"/>
  <c r="W710" i="1" s="1"/>
  <c r="S710" i="1"/>
  <c r="R710" i="1"/>
  <c r="Q710" i="1"/>
  <c r="M710" i="1"/>
  <c r="L710" i="1"/>
  <c r="N710" i="1" s="1"/>
  <c r="J710" i="1"/>
  <c r="Z710" i="1" s="1"/>
  <c r="H710" i="1"/>
  <c r="G710" i="1"/>
  <c r="I710" i="1" s="1"/>
  <c r="AE1530" i="1"/>
  <c r="AB1530" i="1"/>
  <c r="T1530" i="1"/>
  <c r="W1530" i="1" s="1"/>
  <c r="R1530" i="1"/>
  <c r="Q1530" i="1"/>
  <c r="S1530" i="1" s="1"/>
  <c r="J1530" i="1"/>
  <c r="H1530" i="1"/>
  <c r="G1530" i="1"/>
  <c r="I1530" i="1" s="1"/>
  <c r="AE3764" i="1"/>
  <c r="AB3764" i="1"/>
  <c r="T3764" i="1"/>
  <c r="W3764" i="1" s="1"/>
  <c r="R3764" i="1"/>
  <c r="Q3764" i="1"/>
  <c r="S3764" i="1" s="1"/>
  <c r="M3764" i="1"/>
  <c r="J3764" i="1"/>
  <c r="Z3764" i="1" s="1"/>
  <c r="I3764" i="1"/>
  <c r="H3764" i="1"/>
  <c r="G3764" i="1"/>
  <c r="AE1245" i="1"/>
  <c r="AB1245" i="1"/>
  <c r="T1245" i="1"/>
  <c r="W1245" i="1" s="1"/>
  <c r="R1245" i="1"/>
  <c r="Q1245" i="1"/>
  <c r="S1245" i="1" s="1"/>
  <c r="J1245" i="1"/>
  <c r="I1245" i="1"/>
  <c r="H1245" i="1"/>
  <c r="G1245" i="1"/>
  <c r="AE1769" i="1"/>
  <c r="AB1769" i="1"/>
  <c r="Z1769" i="1"/>
  <c r="T1769" i="1"/>
  <c r="W1769" i="1" s="1"/>
  <c r="R1769" i="1"/>
  <c r="Q1769" i="1"/>
  <c r="S1769" i="1" s="1"/>
  <c r="J1769" i="1"/>
  <c r="M1769" i="1" s="1"/>
  <c r="H1769" i="1"/>
  <c r="G1769" i="1"/>
  <c r="I1769" i="1" s="1"/>
  <c r="AE3151" i="1"/>
  <c r="AB3151" i="1"/>
  <c r="T3151" i="1"/>
  <c r="W3151" i="1" s="1"/>
  <c r="R3151" i="1"/>
  <c r="Q3151" i="1"/>
  <c r="S3151" i="1" s="1"/>
  <c r="J3151" i="1"/>
  <c r="I3151" i="1"/>
  <c r="H3151" i="1"/>
  <c r="G3151" i="1"/>
  <c r="AE2601" i="1"/>
  <c r="AB2601" i="1"/>
  <c r="T2601" i="1"/>
  <c r="W2601" i="1" s="1"/>
  <c r="R2601" i="1"/>
  <c r="Q2601" i="1"/>
  <c r="S2601" i="1" s="1"/>
  <c r="M2601" i="1"/>
  <c r="J2601" i="1"/>
  <c r="Z2601" i="1" s="1"/>
  <c r="H2601" i="1"/>
  <c r="G2601" i="1"/>
  <c r="I2601" i="1" s="1"/>
  <c r="AE857" i="1"/>
  <c r="AB857" i="1"/>
  <c r="T857" i="1"/>
  <c r="W857" i="1" s="1"/>
  <c r="R857" i="1"/>
  <c r="Q857" i="1"/>
  <c r="S857" i="1" s="1"/>
  <c r="M857" i="1"/>
  <c r="L857" i="1"/>
  <c r="N857" i="1" s="1"/>
  <c r="J857" i="1"/>
  <c r="Z857" i="1" s="1"/>
  <c r="H857" i="1"/>
  <c r="G857" i="1"/>
  <c r="I857" i="1" s="1"/>
  <c r="AE163" i="1"/>
  <c r="AB163" i="1"/>
  <c r="Z163" i="1"/>
  <c r="T163" i="1"/>
  <c r="W163" i="1" s="1"/>
  <c r="R163" i="1"/>
  <c r="Q163" i="1"/>
  <c r="S163" i="1" s="1"/>
  <c r="M163" i="1"/>
  <c r="J163" i="1"/>
  <c r="L163" i="1" s="1"/>
  <c r="N163" i="1" s="1"/>
  <c r="H163" i="1"/>
  <c r="G163" i="1"/>
  <c r="I163" i="1" s="1"/>
  <c r="AE143" i="1"/>
  <c r="AB143" i="1"/>
  <c r="T143" i="1"/>
  <c r="W143" i="1" s="1"/>
  <c r="R143" i="1"/>
  <c r="Q143" i="1"/>
  <c r="S143" i="1" s="1"/>
  <c r="J143" i="1"/>
  <c r="H143" i="1"/>
  <c r="G143" i="1"/>
  <c r="I143" i="1" s="1"/>
  <c r="AE671" i="1"/>
  <c r="AB671" i="1"/>
  <c r="T671" i="1"/>
  <c r="W671" i="1" s="1"/>
  <c r="R671" i="1"/>
  <c r="Q671" i="1"/>
  <c r="S671" i="1" s="1"/>
  <c r="J671" i="1"/>
  <c r="M671" i="1" s="1"/>
  <c r="I671" i="1"/>
  <c r="H671" i="1"/>
  <c r="G671" i="1"/>
  <c r="AE3250" i="1"/>
  <c r="AB3250" i="1"/>
  <c r="T3250" i="1"/>
  <c r="W3250" i="1" s="1"/>
  <c r="R3250" i="1"/>
  <c r="Q3250" i="1"/>
  <c r="S3250" i="1" s="1"/>
  <c r="J3250" i="1"/>
  <c r="Z3250" i="1" s="1"/>
  <c r="H3250" i="1"/>
  <c r="G3250" i="1"/>
  <c r="I3250" i="1" s="1"/>
  <c r="AE1695" i="1"/>
  <c r="AB1695" i="1"/>
  <c r="Z1695" i="1"/>
  <c r="T1695" i="1"/>
  <c r="W1695" i="1" s="1"/>
  <c r="R1695" i="1"/>
  <c r="Q1695" i="1"/>
  <c r="S1695" i="1" s="1"/>
  <c r="L1695" i="1"/>
  <c r="N1695" i="1" s="1"/>
  <c r="J1695" i="1"/>
  <c r="M1695" i="1" s="1"/>
  <c r="H1695" i="1"/>
  <c r="G1695" i="1"/>
  <c r="I1695" i="1" s="1"/>
  <c r="AE552" i="1"/>
  <c r="AB552" i="1"/>
  <c r="T552" i="1"/>
  <c r="W552" i="1" s="1"/>
  <c r="R552" i="1"/>
  <c r="Q552" i="1"/>
  <c r="S552" i="1" s="1"/>
  <c r="J552" i="1"/>
  <c r="H552" i="1"/>
  <c r="G552" i="1"/>
  <c r="I552" i="1" s="1"/>
  <c r="AE4001" i="1"/>
  <c r="AB4001" i="1"/>
  <c r="T4001" i="1"/>
  <c r="W4001" i="1" s="1"/>
  <c r="R4001" i="1"/>
  <c r="Q4001" i="1"/>
  <c r="S4001" i="1" s="1"/>
  <c r="M4001" i="1"/>
  <c r="J4001" i="1"/>
  <c r="Z4001" i="1" s="1"/>
  <c r="H4001" i="1"/>
  <c r="G4001" i="1"/>
  <c r="I4001" i="1" s="1"/>
  <c r="AE1694" i="1"/>
  <c r="AB1694" i="1"/>
  <c r="T1694" i="1"/>
  <c r="W1694" i="1" s="1"/>
  <c r="R1694" i="1"/>
  <c r="Q1694" i="1"/>
  <c r="S1694" i="1" s="1"/>
  <c r="M1694" i="1"/>
  <c r="J1694" i="1"/>
  <c r="Z1694" i="1" s="1"/>
  <c r="I1694" i="1"/>
  <c r="H1694" i="1"/>
  <c r="G1694" i="1"/>
  <c r="AE204" i="1"/>
  <c r="AB204" i="1"/>
  <c r="T204" i="1"/>
  <c r="W204" i="1" s="1"/>
  <c r="R204" i="1"/>
  <c r="Q204" i="1"/>
  <c r="S204" i="1" s="1"/>
  <c r="J204" i="1"/>
  <c r="Z204" i="1" s="1"/>
  <c r="H204" i="1"/>
  <c r="G204" i="1"/>
  <c r="I204" i="1" s="1"/>
  <c r="AE2385" i="1"/>
  <c r="AB2385" i="1"/>
  <c r="T2385" i="1"/>
  <c r="W2385" i="1" s="1"/>
  <c r="R2385" i="1"/>
  <c r="Q2385" i="1"/>
  <c r="S2385" i="1" s="1"/>
  <c r="J2385" i="1"/>
  <c r="H2385" i="1"/>
  <c r="G2385" i="1"/>
  <c r="I2385" i="1" s="1"/>
  <c r="AE29" i="1"/>
  <c r="AB29" i="1"/>
  <c r="T29" i="1"/>
  <c r="W29" i="1" s="1"/>
  <c r="R29" i="1"/>
  <c r="Q29" i="1"/>
  <c r="S29" i="1" s="1"/>
  <c r="J29" i="1"/>
  <c r="M29" i="1" s="1"/>
  <c r="I29" i="1"/>
  <c r="H29" i="1"/>
  <c r="G29" i="1"/>
  <c r="AE3058" i="1"/>
  <c r="AB3058" i="1"/>
  <c r="T3058" i="1"/>
  <c r="W3058" i="1" s="1"/>
  <c r="R3058" i="1"/>
  <c r="Q3058" i="1"/>
  <c r="S3058" i="1" s="1"/>
  <c r="L3058" i="1"/>
  <c r="N3058" i="1" s="1"/>
  <c r="J3058" i="1"/>
  <c r="Z3058" i="1" s="1"/>
  <c r="H3058" i="1"/>
  <c r="G3058" i="1"/>
  <c r="I3058" i="1" s="1"/>
  <c r="AE1366" i="1"/>
  <c r="AB1366" i="1"/>
  <c r="T1366" i="1"/>
  <c r="W1366" i="1" s="1"/>
  <c r="R1366" i="1"/>
  <c r="Q1366" i="1"/>
  <c r="S1366" i="1" s="1"/>
  <c r="M1366" i="1"/>
  <c r="J1366" i="1"/>
  <c r="L1366" i="1" s="1"/>
  <c r="N1366" i="1" s="1"/>
  <c r="H1366" i="1"/>
  <c r="G1366" i="1"/>
  <c r="I1366" i="1" s="1"/>
  <c r="AE382" i="1"/>
  <c r="AB382" i="1"/>
  <c r="T382" i="1"/>
  <c r="W382" i="1" s="1"/>
  <c r="R382" i="1"/>
  <c r="Q382" i="1"/>
  <c r="S382" i="1" s="1"/>
  <c r="J382" i="1"/>
  <c r="H382" i="1"/>
  <c r="G382" i="1"/>
  <c r="I382" i="1" s="1"/>
  <c r="AE1954" i="1"/>
  <c r="AB1954" i="1"/>
  <c r="T1954" i="1"/>
  <c r="W1954" i="1" s="1"/>
  <c r="R1954" i="1"/>
  <c r="Q1954" i="1"/>
  <c r="S1954" i="1" s="1"/>
  <c r="J1954" i="1"/>
  <c r="M1954" i="1" s="1"/>
  <c r="H1954" i="1"/>
  <c r="G1954" i="1"/>
  <c r="I1954" i="1" s="1"/>
  <c r="AE545" i="1"/>
  <c r="AB545" i="1"/>
  <c r="T545" i="1"/>
  <c r="W545" i="1" s="1"/>
  <c r="R545" i="1"/>
  <c r="Q545" i="1"/>
  <c r="S545" i="1" s="1"/>
  <c r="M545" i="1"/>
  <c r="J545" i="1"/>
  <c r="Z545" i="1" s="1"/>
  <c r="H545" i="1"/>
  <c r="G545" i="1"/>
  <c r="I545" i="1" s="1"/>
  <c r="AE2686" i="1"/>
  <c r="AB2686" i="1"/>
  <c r="T2686" i="1"/>
  <c r="W2686" i="1" s="1"/>
  <c r="R2686" i="1"/>
  <c r="Q2686" i="1"/>
  <c r="S2686" i="1" s="1"/>
  <c r="M2686" i="1"/>
  <c r="J2686" i="1"/>
  <c r="L2686" i="1" s="1"/>
  <c r="N2686" i="1" s="1"/>
  <c r="H2686" i="1"/>
  <c r="G2686" i="1"/>
  <c r="I2686" i="1" s="1"/>
  <c r="AE3189" i="1"/>
  <c r="AB3189" i="1"/>
  <c r="T3189" i="1"/>
  <c r="W3189" i="1" s="1"/>
  <c r="R3189" i="1"/>
  <c r="Q3189" i="1"/>
  <c r="S3189" i="1" s="1"/>
  <c r="J3189" i="1"/>
  <c r="H3189" i="1"/>
  <c r="G3189" i="1"/>
  <c r="I3189" i="1" s="1"/>
  <c r="AE2096" i="1"/>
  <c r="AB2096" i="1"/>
  <c r="T2096" i="1"/>
  <c r="W2096" i="1" s="1"/>
  <c r="R2096" i="1"/>
  <c r="Q2096" i="1"/>
  <c r="S2096" i="1" s="1"/>
  <c r="J2096" i="1"/>
  <c r="M2096" i="1" s="1"/>
  <c r="I2096" i="1"/>
  <c r="H2096" i="1"/>
  <c r="G2096" i="1"/>
  <c r="AE1759" i="1"/>
  <c r="AB1759" i="1"/>
  <c r="T1759" i="1"/>
  <c r="W1759" i="1" s="1"/>
  <c r="R1759" i="1"/>
  <c r="Q1759" i="1"/>
  <c r="S1759" i="1" s="1"/>
  <c r="N1759" i="1"/>
  <c r="L1759" i="1"/>
  <c r="J1759" i="1"/>
  <c r="Z1759" i="1" s="1"/>
  <c r="I1759" i="1"/>
  <c r="H1759" i="1"/>
  <c r="G1759" i="1"/>
  <c r="AE1585" i="1"/>
  <c r="AB1585" i="1"/>
  <c r="T1585" i="1"/>
  <c r="W1585" i="1" s="1"/>
  <c r="R1585" i="1"/>
  <c r="Q1585" i="1"/>
  <c r="S1585" i="1" s="1"/>
  <c r="J1585" i="1"/>
  <c r="Z1585" i="1" s="1"/>
  <c r="H1585" i="1"/>
  <c r="G1585" i="1"/>
  <c r="I1585" i="1" s="1"/>
  <c r="AE178" i="1"/>
  <c r="AB178" i="1"/>
  <c r="T178" i="1"/>
  <c r="W178" i="1" s="1"/>
  <c r="R178" i="1"/>
  <c r="Q178" i="1"/>
  <c r="S178" i="1" s="1"/>
  <c r="J178" i="1"/>
  <c r="H178" i="1"/>
  <c r="G178" i="1"/>
  <c r="I178" i="1" s="1"/>
  <c r="AE1020" i="1"/>
  <c r="AB1020" i="1"/>
  <c r="T1020" i="1"/>
  <c r="W1020" i="1" s="1"/>
  <c r="R1020" i="1"/>
  <c r="Q1020" i="1"/>
  <c r="S1020" i="1" s="1"/>
  <c r="J1020" i="1"/>
  <c r="M1020" i="1" s="1"/>
  <c r="I1020" i="1"/>
  <c r="H1020" i="1"/>
  <c r="G1020" i="1"/>
  <c r="AE1719" i="1"/>
  <c r="AB1719" i="1"/>
  <c r="T1719" i="1"/>
  <c r="W1719" i="1" s="1"/>
  <c r="R1719" i="1"/>
  <c r="Q1719" i="1"/>
  <c r="S1719" i="1" s="1"/>
  <c r="L1719" i="1"/>
  <c r="N1719" i="1" s="1"/>
  <c r="J1719" i="1"/>
  <c r="Z1719" i="1" s="1"/>
  <c r="H1719" i="1"/>
  <c r="G1719" i="1"/>
  <c r="I1719" i="1" s="1"/>
  <c r="AE1391" i="1"/>
  <c r="AB1391" i="1"/>
  <c r="T1391" i="1"/>
  <c r="W1391" i="1" s="1"/>
  <c r="R1391" i="1"/>
  <c r="Q1391" i="1"/>
  <c r="S1391" i="1" s="1"/>
  <c r="M1391" i="1"/>
  <c r="J1391" i="1"/>
  <c r="L1391" i="1" s="1"/>
  <c r="N1391" i="1" s="1"/>
  <c r="H1391" i="1"/>
  <c r="G1391" i="1"/>
  <c r="I1391" i="1" s="1"/>
  <c r="AE551" i="1"/>
  <c r="AB551" i="1"/>
  <c r="T551" i="1"/>
  <c r="W551" i="1" s="1"/>
  <c r="R551" i="1"/>
  <c r="Q551" i="1"/>
  <c r="S551" i="1" s="1"/>
  <c r="J551" i="1"/>
  <c r="H551" i="1"/>
  <c r="G551" i="1"/>
  <c r="I551" i="1" s="1"/>
  <c r="AE2384" i="1"/>
  <c r="AB2384" i="1"/>
  <c r="T2384" i="1"/>
  <c r="W2384" i="1" s="1"/>
  <c r="R2384" i="1"/>
  <c r="Q2384" i="1"/>
  <c r="S2384" i="1" s="1"/>
  <c r="J2384" i="1"/>
  <c r="M2384" i="1" s="1"/>
  <c r="H2384" i="1"/>
  <c r="G2384" i="1"/>
  <c r="I2384" i="1" s="1"/>
  <c r="AE2422" i="1"/>
  <c r="AB2422" i="1"/>
  <c r="T2422" i="1"/>
  <c r="W2422" i="1" s="1"/>
  <c r="R2422" i="1"/>
  <c r="Q2422" i="1"/>
  <c r="S2422" i="1" s="1"/>
  <c r="J2422" i="1"/>
  <c r="M2422" i="1" s="1"/>
  <c r="H2422" i="1"/>
  <c r="G2422" i="1"/>
  <c r="I2422" i="1" s="1"/>
  <c r="AE1604" i="1"/>
  <c r="AB1604" i="1"/>
  <c r="Z1604" i="1"/>
  <c r="T1604" i="1"/>
  <c r="W1604" i="1" s="1"/>
  <c r="S1604" i="1"/>
  <c r="R1604" i="1"/>
  <c r="Q1604" i="1"/>
  <c r="L1604" i="1"/>
  <c r="N1604" i="1" s="1"/>
  <c r="J1604" i="1"/>
  <c r="M1604" i="1" s="1"/>
  <c r="H1604" i="1"/>
  <c r="G1604" i="1"/>
  <c r="I1604" i="1" s="1"/>
  <c r="AE4208" i="1"/>
  <c r="AB4208" i="1"/>
  <c r="T4208" i="1"/>
  <c r="W4208" i="1" s="1"/>
  <c r="R4208" i="1"/>
  <c r="Q4208" i="1"/>
  <c r="S4208" i="1" s="1"/>
  <c r="J4208" i="1"/>
  <c r="H4208" i="1"/>
  <c r="G4208" i="1"/>
  <c r="I4208" i="1" s="1"/>
  <c r="AE3763" i="1"/>
  <c r="AB3763" i="1"/>
  <c r="T3763" i="1"/>
  <c r="W3763" i="1" s="1"/>
  <c r="R3763" i="1"/>
  <c r="Q3763" i="1"/>
  <c r="S3763" i="1" s="1"/>
  <c r="J3763" i="1"/>
  <c r="M3763" i="1" s="1"/>
  <c r="H3763" i="1"/>
  <c r="G3763" i="1"/>
  <c r="I3763" i="1" s="1"/>
  <c r="AE3762" i="1"/>
  <c r="AB3762" i="1"/>
  <c r="T3762" i="1"/>
  <c r="W3762" i="1" s="1"/>
  <c r="R3762" i="1"/>
  <c r="Q3762" i="1"/>
  <c r="S3762" i="1" s="1"/>
  <c r="N3762" i="1"/>
  <c r="L3762" i="1"/>
  <c r="J3762" i="1"/>
  <c r="M3762" i="1" s="1"/>
  <c r="I3762" i="1"/>
  <c r="H3762" i="1"/>
  <c r="G3762" i="1"/>
  <c r="AE544" i="1"/>
  <c r="AB544" i="1"/>
  <c r="T544" i="1"/>
  <c r="W544" i="1" s="1"/>
  <c r="R544" i="1"/>
  <c r="Q544" i="1"/>
  <c r="S544" i="1" s="1"/>
  <c r="J544" i="1"/>
  <c r="Z544" i="1" s="1"/>
  <c r="H544" i="1"/>
  <c r="G544" i="1"/>
  <c r="I544" i="1" s="1"/>
  <c r="AE3896" i="1"/>
  <c r="AB3896" i="1"/>
  <c r="T3896" i="1"/>
  <c r="W3896" i="1" s="1"/>
  <c r="R3896" i="1"/>
  <c r="Q3896" i="1"/>
  <c r="S3896" i="1" s="1"/>
  <c r="J3896" i="1"/>
  <c r="H3896" i="1"/>
  <c r="G3896" i="1"/>
  <c r="I3896" i="1" s="1"/>
  <c r="AE1373" i="1"/>
  <c r="AB1373" i="1"/>
  <c r="T1373" i="1"/>
  <c r="W1373" i="1" s="1"/>
  <c r="R1373" i="1"/>
  <c r="Q1373" i="1"/>
  <c r="S1373" i="1" s="1"/>
  <c r="J1373" i="1"/>
  <c r="M1373" i="1" s="1"/>
  <c r="H1373" i="1"/>
  <c r="G1373" i="1"/>
  <c r="I1373" i="1" s="1"/>
  <c r="AE3150" i="1"/>
  <c r="AB3150" i="1"/>
  <c r="T3150" i="1"/>
  <c r="W3150" i="1" s="1"/>
  <c r="S3150" i="1"/>
  <c r="R3150" i="1"/>
  <c r="Q3150" i="1"/>
  <c r="M3150" i="1"/>
  <c r="J3150" i="1"/>
  <c r="L3150" i="1" s="1"/>
  <c r="N3150" i="1" s="1"/>
  <c r="H3150" i="1"/>
  <c r="G3150" i="1"/>
  <c r="I3150" i="1" s="1"/>
  <c r="AE2600" i="1"/>
  <c r="AB2600" i="1"/>
  <c r="Z2600" i="1"/>
  <c r="T2600" i="1"/>
  <c r="W2600" i="1" s="1"/>
  <c r="R2600" i="1"/>
  <c r="Q2600" i="1"/>
  <c r="S2600" i="1" s="1"/>
  <c r="L2600" i="1"/>
  <c r="N2600" i="1" s="1"/>
  <c r="J2600" i="1"/>
  <c r="M2600" i="1" s="1"/>
  <c r="H2600" i="1"/>
  <c r="G2600" i="1"/>
  <c r="I2600" i="1" s="1"/>
  <c r="AE964" i="1"/>
  <c r="AB964" i="1"/>
  <c r="T964" i="1"/>
  <c r="W964" i="1" s="1"/>
  <c r="R964" i="1"/>
  <c r="Q964" i="1"/>
  <c r="S964" i="1" s="1"/>
  <c r="J964" i="1"/>
  <c r="H964" i="1"/>
  <c r="G964" i="1"/>
  <c r="I964" i="1" s="1"/>
  <c r="AE3619" i="1"/>
  <c r="AB3619" i="1"/>
  <c r="T3619" i="1"/>
  <c r="W3619" i="1" s="1"/>
  <c r="R3619" i="1"/>
  <c r="Q3619" i="1"/>
  <c r="S3619" i="1" s="1"/>
  <c r="J3619" i="1"/>
  <c r="M3619" i="1" s="1"/>
  <c r="I3619" i="1"/>
  <c r="H3619" i="1"/>
  <c r="G3619" i="1"/>
  <c r="AE2095" i="1"/>
  <c r="AB2095" i="1"/>
  <c r="T2095" i="1"/>
  <c r="W2095" i="1" s="1"/>
  <c r="S2095" i="1"/>
  <c r="R2095" i="1"/>
  <c r="Q2095" i="1"/>
  <c r="M2095" i="1"/>
  <c r="L2095" i="1"/>
  <c r="N2095" i="1" s="1"/>
  <c r="J2095" i="1"/>
  <c r="Z2095" i="1" s="1"/>
  <c r="H2095" i="1"/>
  <c r="G2095" i="1"/>
  <c r="I2095" i="1" s="1"/>
  <c r="AE177" i="1"/>
  <c r="AB177" i="1"/>
  <c r="T177" i="1"/>
  <c r="W177" i="1" s="1"/>
  <c r="R177" i="1"/>
  <c r="Q177" i="1"/>
  <c r="S177" i="1" s="1"/>
  <c r="M177" i="1"/>
  <c r="J177" i="1"/>
  <c r="L177" i="1" s="1"/>
  <c r="N177" i="1" s="1"/>
  <c r="H177" i="1"/>
  <c r="G177" i="1"/>
  <c r="I177" i="1" s="1"/>
  <c r="AE149" i="1"/>
  <c r="AB149" i="1"/>
  <c r="T149" i="1"/>
  <c r="W149" i="1" s="1"/>
  <c r="R149" i="1"/>
  <c r="Q149" i="1"/>
  <c r="S149" i="1" s="1"/>
  <c r="J149" i="1"/>
  <c r="H149" i="1"/>
  <c r="G149" i="1"/>
  <c r="I149" i="1" s="1"/>
  <c r="AE3317" i="1"/>
  <c r="AB3317" i="1"/>
  <c r="T3317" i="1"/>
  <c r="W3317" i="1" s="1"/>
  <c r="R3317" i="1"/>
  <c r="Q3317" i="1"/>
  <c r="S3317" i="1" s="1"/>
  <c r="J3317" i="1"/>
  <c r="M3317" i="1" s="1"/>
  <c r="I3317" i="1"/>
  <c r="H3317" i="1"/>
  <c r="G3317" i="1"/>
  <c r="AE3266" i="1"/>
  <c r="AB3266" i="1"/>
  <c r="T3266" i="1"/>
  <c r="W3266" i="1" s="1"/>
  <c r="R3266" i="1"/>
  <c r="Q3266" i="1"/>
  <c r="S3266" i="1" s="1"/>
  <c r="J3266" i="1"/>
  <c r="H3266" i="1"/>
  <c r="G3266" i="1"/>
  <c r="I3266" i="1" s="1"/>
  <c r="AE1718" i="1"/>
  <c r="AB1718" i="1"/>
  <c r="Z1718" i="1"/>
  <c r="T1718" i="1"/>
  <c r="W1718" i="1" s="1"/>
  <c r="S1718" i="1"/>
  <c r="R1718" i="1"/>
  <c r="Q1718" i="1"/>
  <c r="L1718" i="1"/>
  <c r="N1718" i="1" s="1"/>
  <c r="J1718" i="1"/>
  <c r="M1718" i="1" s="1"/>
  <c r="H1718" i="1"/>
  <c r="G1718" i="1"/>
  <c r="I1718" i="1" s="1"/>
  <c r="AE550" i="1"/>
  <c r="AB550" i="1"/>
  <c r="T550" i="1"/>
  <c r="W550" i="1" s="1"/>
  <c r="R550" i="1"/>
  <c r="Q550" i="1"/>
  <c r="S550" i="1" s="1"/>
  <c r="J550" i="1"/>
  <c r="H550" i="1"/>
  <c r="G550" i="1"/>
  <c r="I550" i="1" s="1"/>
  <c r="AE28" i="1"/>
  <c r="AB28" i="1"/>
  <c r="T28" i="1"/>
  <c r="W28" i="1" s="1"/>
  <c r="R28" i="1"/>
  <c r="Q28" i="1"/>
  <c r="S28" i="1" s="1"/>
  <c r="J28" i="1"/>
  <c r="M28" i="1" s="1"/>
  <c r="H28" i="1"/>
  <c r="G28" i="1"/>
  <c r="I28" i="1" s="1"/>
  <c r="AE4000" i="1"/>
  <c r="AB4000" i="1"/>
  <c r="T4000" i="1"/>
  <c r="W4000" i="1" s="1"/>
  <c r="R4000" i="1"/>
  <c r="Q4000" i="1"/>
  <c r="S4000" i="1" s="1"/>
  <c r="N4000" i="1"/>
  <c r="M4000" i="1"/>
  <c r="L4000" i="1"/>
  <c r="J4000" i="1"/>
  <c r="Z4000" i="1" s="1"/>
  <c r="I4000" i="1"/>
  <c r="H4000" i="1"/>
  <c r="G4000" i="1"/>
  <c r="AE1365" i="1"/>
  <c r="AB1365" i="1"/>
  <c r="T1365" i="1"/>
  <c r="W1365" i="1" s="1"/>
  <c r="R1365" i="1"/>
  <c r="Q1365" i="1"/>
  <c r="S1365" i="1" s="1"/>
  <c r="J1365" i="1"/>
  <c r="H1365" i="1"/>
  <c r="G1365" i="1"/>
  <c r="I1365" i="1" s="1"/>
  <c r="AE498" i="1"/>
  <c r="AB498" i="1"/>
  <c r="T498" i="1"/>
  <c r="W498" i="1" s="1"/>
  <c r="R498" i="1"/>
  <c r="Q498" i="1"/>
  <c r="S498" i="1" s="1"/>
  <c r="J498" i="1"/>
  <c r="H498" i="1"/>
  <c r="G498" i="1"/>
  <c r="I498" i="1" s="1"/>
  <c r="AE3188" i="1"/>
  <c r="AB3188" i="1"/>
  <c r="T3188" i="1"/>
  <c r="W3188" i="1" s="1"/>
  <c r="R3188" i="1"/>
  <c r="Q3188" i="1"/>
  <c r="S3188" i="1" s="1"/>
  <c r="J3188" i="1"/>
  <c r="M3188" i="1" s="1"/>
  <c r="H3188" i="1"/>
  <c r="G3188" i="1"/>
  <c r="I3188" i="1" s="1"/>
  <c r="AE3597" i="1"/>
  <c r="AB3597" i="1"/>
  <c r="T3597" i="1"/>
  <c r="W3597" i="1" s="1"/>
  <c r="S3597" i="1"/>
  <c r="R3597" i="1"/>
  <c r="Q3597" i="1"/>
  <c r="M3597" i="1"/>
  <c r="J3597" i="1"/>
  <c r="L3597" i="1" s="1"/>
  <c r="N3597" i="1" s="1"/>
  <c r="H3597" i="1"/>
  <c r="G3597" i="1"/>
  <c r="I3597" i="1" s="1"/>
  <c r="AE1758" i="1"/>
  <c r="AB1758" i="1"/>
  <c r="Z1758" i="1"/>
  <c r="T1758" i="1"/>
  <c r="W1758" i="1" s="1"/>
  <c r="R1758" i="1"/>
  <c r="Q1758" i="1"/>
  <c r="S1758" i="1" s="1"/>
  <c r="L1758" i="1"/>
  <c r="N1758" i="1" s="1"/>
  <c r="J1758" i="1"/>
  <c r="M1758" i="1" s="1"/>
  <c r="H1758" i="1"/>
  <c r="G1758" i="1"/>
  <c r="I1758" i="1" s="1"/>
  <c r="AE628" i="1"/>
  <c r="AB628" i="1"/>
  <c r="T628" i="1"/>
  <c r="W628" i="1" s="1"/>
  <c r="R628" i="1"/>
  <c r="Q628" i="1"/>
  <c r="S628" i="1" s="1"/>
  <c r="J628" i="1"/>
  <c r="H628" i="1"/>
  <c r="G628" i="1"/>
  <c r="I628" i="1" s="1"/>
  <c r="AE1438" i="1"/>
  <c r="AB1438" i="1"/>
  <c r="T1438" i="1"/>
  <c r="W1438" i="1" s="1"/>
  <c r="R1438" i="1"/>
  <c r="Q1438" i="1"/>
  <c r="S1438" i="1" s="1"/>
  <c r="J1438" i="1"/>
  <c r="M1438" i="1" s="1"/>
  <c r="I1438" i="1"/>
  <c r="H1438" i="1"/>
  <c r="G1438" i="1"/>
  <c r="AE2834" i="1"/>
  <c r="AB2834" i="1"/>
  <c r="T2834" i="1"/>
  <c r="W2834" i="1" s="1"/>
  <c r="R2834" i="1"/>
  <c r="Q2834" i="1"/>
  <c r="S2834" i="1" s="1"/>
  <c r="L2834" i="1"/>
  <c r="N2834" i="1" s="1"/>
  <c r="J2834" i="1"/>
  <c r="Z2834" i="1" s="1"/>
  <c r="H2834" i="1"/>
  <c r="G2834" i="1"/>
  <c r="I2834" i="1" s="1"/>
  <c r="AE3379" i="1"/>
  <c r="AB3379" i="1"/>
  <c r="T3379" i="1"/>
  <c r="W3379" i="1" s="1"/>
  <c r="S3379" i="1"/>
  <c r="R3379" i="1"/>
  <c r="Q3379" i="1"/>
  <c r="M3379" i="1"/>
  <c r="J3379" i="1"/>
  <c r="L3379" i="1" s="1"/>
  <c r="N3379" i="1" s="1"/>
  <c r="H3379" i="1"/>
  <c r="G3379" i="1"/>
  <c r="I3379" i="1" s="1"/>
  <c r="AE1027" i="1"/>
  <c r="AB1027" i="1"/>
  <c r="T1027" i="1"/>
  <c r="W1027" i="1" s="1"/>
  <c r="R1027" i="1"/>
  <c r="Q1027" i="1"/>
  <c r="S1027" i="1" s="1"/>
  <c r="J1027" i="1"/>
  <c r="H1027" i="1"/>
  <c r="G1027" i="1"/>
  <c r="I1027" i="1" s="1"/>
  <c r="AE2067" i="1"/>
  <c r="AB2067" i="1"/>
  <c r="T2067" i="1"/>
  <c r="W2067" i="1" s="1"/>
  <c r="R2067" i="1"/>
  <c r="Q2067" i="1"/>
  <c r="S2067" i="1" s="1"/>
  <c r="J2067" i="1"/>
  <c r="M2067" i="1" s="1"/>
  <c r="H2067" i="1"/>
  <c r="G2067" i="1"/>
  <c r="I2067" i="1" s="1"/>
  <c r="AE328" i="1"/>
  <c r="AB328" i="1"/>
  <c r="T328" i="1"/>
  <c r="W328" i="1" s="1"/>
  <c r="R328" i="1"/>
  <c r="Q328" i="1"/>
  <c r="S328" i="1" s="1"/>
  <c r="J328" i="1"/>
  <c r="I328" i="1"/>
  <c r="H328" i="1"/>
  <c r="G328" i="1"/>
  <c r="AE3660" i="1"/>
  <c r="AB3660" i="1"/>
  <c r="Z3660" i="1"/>
  <c r="T3660" i="1"/>
  <c r="W3660" i="1" s="1"/>
  <c r="S3660" i="1"/>
  <c r="R3660" i="1"/>
  <c r="Q3660" i="1"/>
  <c r="M3660" i="1"/>
  <c r="L3660" i="1"/>
  <c r="N3660" i="1" s="1"/>
  <c r="J3660" i="1"/>
  <c r="H3660" i="1"/>
  <c r="G3660" i="1"/>
  <c r="I3660" i="1" s="1"/>
  <c r="AE3844" i="1"/>
  <c r="AB3844" i="1"/>
  <c r="T3844" i="1"/>
  <c r="W3844" i="1" s="1"/>
  <c r="R3844" i="1"/>
  <c r="Q3844" i="1"/>
  <c r="S3844" i="1" s="1"/>
  <c r="J3844" i="1"/>
  <c r="H3844" i="1"/>
  <c r="G3844" i="1"/>
  <c r="I3844" i="1" s="1"/>
  <c r="AE4162" i="1"/>
  <c r="AB4162" i="1"/>
  <c r="T4162" i="1"/>
  <c r="W4162" i="1" s="1"/>
  <c r="R4162" i="1"/>
  <c r="Q4162" i="1"/>
  <c r="S4162" i="1" s="1"/>
  <c r="J4162" i="1"/>
  <c r="M4162" i="1" s="1"/>
  <c r="H4162" i="1"/>
  <c r="G4162" i="1"/>
  <c r="I4162" i="1" s="1"/>
  <c r="AE1764" i="1"/>
  <c r="AB1764" i="1"/>
  <c r="T1764" i="1"/>
  <c r="W1764" i="1" s="1"/>
  <c r="S1764" i="1"/>
  <c r="R1764" i="1"/>
  <c r="Q1764" i="1"/>
  <c r="N1764" i="1"/>
  <c r="M1764" i="1"/>
  <c r="L1764" i="1"/>
  <c r="J1764" i="1"/>
  <c r="Z1764" i="1" s="1"/>
  <c r="I1764" i="1"/>
  <c r="H1764" i="1"/>
  <c r="G1764" i="1"/>
  <c r="AE750" i="1"/>
  <c r="AB750" i="1"/>
  <c r="T750" i="1"/>
  <c r="W750" i="1" s="1"/>
  <c r="R750" i="1"/>
  <c r="Q750" i="1"/>
  <c r="S750" i="1" s="1"/>
  <c r="J750" i="1"/>
  <c r="H750" i="1"/>
  <c r="G750" i="1"/>
  <c r="I750" i="1" s="1"/>
  <c r="AE2765" i="1"/>
  <c r="AB2765" i="1"/>
  <c r="T2765" i="1"/>
  <c r="W2765" i="1" s="1"/>
  <c r="R2765" i="1"/>
  <c r="Q2765" i="1"/>
  <c r="S2765" i="1" s="1"/>
  <c r="J2765" i="1"/>
  <c r="H2765" i="1"/>
  <c r="G2765" i="1"/>
  <c r="I2765" i="1" s="1"/>
  <c r="AE1584" i="1"/>
  <c r="AB1584" i="1"/>
  <c r="T1584" i="1"/>
  <c r="W1584" i="1" s="1"/>
  <c r="R1584" i="1"/>
  <c r="Q1584" i="1"/>
  <c r="S1584" i="1" s="1"/>
  <c r="J1584" i="1"/>
  <c r="M1584" i="1" s="1"/>
  <c r="H1584" i="1"/>
  <c r="G1584" i="1"/>
  <c r="I1584" i="1" s="1"/>
  <c r="AE3316" i="1"/>
  <c r="AB3316" i="1"/>
  <c r="T3316" i="1"/>
  <c r="W3316" i="1" s="1"/>
  <c r="S3316" i="1"/>
  <c r="R3316" i="1"/>
  <c r="Q3316" i="1"/>
  <c r="M3316" i="1"/>
  <c r="J3316" i="1"/>
  <c r="L3316" i="1" s="1"/>
  <c r="N3316" i="1" s="1"/>
  <c r="H3316" i="1"/>
  <c r="G3316" i="1"/>
  <c r="I3316" i="1" s="1"/>
  <c r="AE156" i="1"/>
  <c r="AB156" i="1"/>
  <c r="Z156" i="1"/>
  <c r="T156" i="1"/>
  <c r="W156" i="1" s="1"/>
  <c r="R156" i="1"/>
  <c r="Q156" i="1"/>
  <c r="S156" i="1" s="1"/>
  <c r="L156" i="1"/>
  <c r="N156" i="1" s="1"/>
  <c r="J156" i="1"/>
  <c r="M156" i="1" s="1"/>
  <c r="H156" i="1"/>
  <c r="G156" i="1"/>
  <c r="I156" i="1" s="1"/>
  <c r="AE627" i="1"/>
  <c r="AB627" i="1"/>
  <c r="T627" i="1"/>
  <c r="W627" i="1" s="1"/>
  <c r="R627" i="1"/>
  <c r="Q627" i="1"/>
  <c r="S627" i="1" s="1"/>
  <c r="J627" i="1"/>
  <c r="H627" i="1"/>
  <c r="G627" i="1"/>
  <c r="I627" i="1" s="1"/>
  <c r="AE460" i="1"/>
  <c r="AB460" i="1"/>
  <c r="T460" i="1"/>
  <c r="W460" i="1" s="1"/>
  <c r="R460" i="1"/>
  <c r="Q460" i="1"/>
  <c r="S460" i="1" s="1"/>
  <c r="J460" i="1"/>
  <c r="M460" i="1" s="1"/>
  <c r="I460" i="1"/>
  <c r="H460" i="1"/>
  <c r="G460" i="1"/>
  <c r="AE3453" i="1"/>
  <c r="AB3453" i="1"/>
  <c r="T3453" i="1"/>
  <c r="W3453" i="1" s="1"/>
  <c r="R3453" i="1"/>
  <c r="Q3453" i="1"/>
  <c r="S3453" i="1" s="1"/>
  <c r="M3453" i="1"/>
  <c r="L3453" i="1"/>
  <c r="N3453" i="1" s="1"/>
  <c r="J3453" i="1"/>
  <c r="Z3453" i="1" s="1"/>
  <c r="H3453" i="1"/>
  <c r="G3453" i="1"/>
  <c r="I3453" i="1" s="1"/>
  <c r="AE3667" i="1"/>
  <c r="AB3667" i="1"/>
  <c r="T3667" i="1"/>
  <c r="W3667" i="1" s="1"/>
  <c r="R3667" i="1"/>
  <c r="Q3667" i="1"/>
  <c r="S3667" i="1" s="1"/>
  <c r="M3667" i="1"/>
  <c r="J3667" i="1"/>
  <c r="L3667" i="1" s="1"/>
  <c r="N3667" i="1" s="1"/>
  <c r="H3667" i="1"/>
  <c r="G3667" i="1"/>
  <c r="I3667" i="1" s="1"/>
  <c r="AE783" i="1"/>
  <c r="AB783" i="1"/>
  <c r="T783" i="1"/>
  <c r="W783" i="1" s="1"/>
  <c r="R783" i="1"/>
  <c r="Q783" i="1"/>
  <c r="S783" i="1" s="1"/>
  <c r="J783" i="1"/>
  <c r="H783" i="1"/>
  <c r="G783" i="1"/>
  <c r="I783" i="1" s="1"/>
  <c r="AE1377" i="1"/>
  <c r="AB1377" i="1"/>
  <c r="T1377" i="1"/>
  <c r="W1377" i="1" s="1"/>
  <c r="R1377" i="1"/>
  <c r="Q1377" i="1"/>
  <c r="S1377" i="1" s="1"/>
  <c r="J1377" i="1"/>
  <c r="M1377" i="1" s="1"/>
  <c r="H1377" i="1"/>
  <c r="G1377" i="1"/>
  <c r="I1377" i="1" s="1"/>
  <c r="AE2177" i="1"/>
  <c r="AB2177" i="1"/>
  <c r="T2177" i="1"/>
  <c r="W2177" i="1" s="1"/>
  <c r="R2177" i="1"/>
  <c r="Q2177" i="1"/>
  <c r="S2177" i="1" s="1"/>
  <c r="J2177" i="1"/>
  <c r="H2177" i="1"/>
  <c r="G2177" i="1"/>
  <c r="I2177" i="1" s="1"/>
  <c r="AE3367" i="1"/>
  <c r="AB3367" i="1"/>
  <c r="Z3367" i="1"/>
  <c r="T3367" i="1"/>
  <c r="W3367" i="1" s="1"/>
  <c r="S3367" i="1"/>
  <c r="R3367" i="1"/>
  <c r="Q3367" i="1"/>
  <c r="M3367" i="1"/>
  <c r="L3367" i="1"/>
  <c r="N3367" i="1" s="1"/>
  <c r="J3367" i="1"/>
  <c r="H3367" i="1"/>
  <c r="G3367" i="1"/>
  <c r="I3367" i="1" s="1"/>
  <c r="AE2627" i="1"/>
  <c r="AB2627" i="1"/>
  <c r="T2627" i="1"/>
  <c r="W2627" i="1" s="1"/>
  <c r="R2627" i="1"/>
  <c r="Q2627" i="1"/>
  <c r="S2627" i="1" s="1"/>
  <c r="J2627" i="1"/>
  <c r="H2627" i="1"/>
  <c r="G2627" i="1"/>
  <c r="I2627" i="1" s="1"/>
  <c r="AE2595" i="1"/>
  <c r="AB2595" i="1"/>
  <c r="T2595" i="1"/>
  <c r="W2595" i="1" s="1"/>
  <c r="R2595" i="1"/>
  <c r="Q2595" i="1"/>
  <c r="S2595" i="1" s="1"/>
  <c r="J2595" i="1"/>
  <c r="M2595" i="1" s="1"/>
  <c r="H2595" i="1"/>
  <c r="G2595" i="1"/>
  <c r="I2595" i="1" s="1"/>
  <c r="AE2594" i="1"/>
  <c r="AB2594" i="1"/>
  <c r="T2594" i="1"/>
  <c r="W2594" i="1" s="1"/>
  <c r="R2594" i="1"/>
  <c r="Q2594" i="1"/>
  <c r="S2594" i="1" s="1"/>
  <c r="N2594" i="1"/>
  <c r="L2594" i="1"/>
  <c r="J2594" i="1"/>
  <c r="M2594" i="1" s="1"/>
  <c r="I2594" i="1"/>
  <c r="H2594" i="1"/>
  <c r="G2594" i="1"/>
  <c r="AE1261" i="1"/>
  <c r="AB1261" i="1"/>
  <c r="T1261" i="1"/>
  <c r="W1261" i="1" s="1"/>
  <c r="R1261" i="1"/>
  <c r="Q1261" i="1"/>
  <c r="S1261" i="1" s="1"/>
  <c r="J1261" i="1"/>
  <c r="H1261" i="1"/>
  <c r="G1261" i="1"/>
  <c r="I1261" i="1" s="1"/>
  <c r="AE749" i="1"/>
  <c r="AB749" i="1"/>
  <c r="T749" i="1"/>
  <c r="W749" i="1" s="1"/>
  <c r="R749" i="1"/>
  <c r="Q749" i="1"/>
  <c r="S749" i="1" s="1"/>
  <c r="J749" i="1"/>
  <c r="H749" i="1"/>
  <c r="G749" i="1"/>
  <c r="I749" i="1" s="1"/>
  <c r="AE2706" i="1"/>
  <c r="AB2706" i="1"/>
  <c r="T2706" i="1"/>
  <c r="W2706" i="1" s="1"/>
  <c r="R2706" i="1"/>
  <c r="Q2706" i="1"/>
  <c r="S2706" i="1" s="1"/>
  <c r="J2706" i="1"/>
  <c r="M2706" i="1" s="1"/>
  <c r="I2706" i="1"/>
  <c r="H2706" i="1"/>
  <c r="G2706" i="1"/>
  <c r="AE1105" i="1"/>
  <c r="AB1105" i="1"/>
  <c r="T1105" i="1"/>
  <c r="W1105" i="1" s="1"/>
  <c r="S1105" i="1"/>
  <c r="R1105" i="1"/>
  <c r="Q1105" i="1"/>
  <c r="M1105" i="1"/>
  <c r="J1105" i="1"/>
  <c r="L1105" i="1" s="1"/>
  <c r="N1105" i="1" s="1"/>
  <c r="H1105" i="1"/>
  <c r="G1105" i="1"/>
  <c r="I1105" i="1" s="1"/>
  <c r="AE3315" i="1"/>
  <c r="AB3315" i="1"/>
  <c r="Z3315" i="1"/>
  <c r="T3315" i="1"/>
  <c r="W3315" i="1" s="1"/>
  <c r="R3315" i="1"/>
  <c r="Q3315" i="1"/>
  <c r="S3315" i="1" s="1"/>
  <c r="M3315" i="1"/>
  <c r="L3315" i="1"/>
  <c r="N3315" i="1" s="1"/>
  <c r="J3315" i="1"/>
  <c r="H3315" i="1"/>
  <c r="G3315" i="1"/>
  <c r="I3315" i="1" s="1"/>
  <c r="AE643" i="1"/>
  <c r="AB643" i="1"/>
  <c r="T643" i="1"/>
  <c r="W643" i="1" s="1"/>
  <c r="R643" i="1"/>
  <c r="Q643" i="1"/>
  <c r="S643" i="1" s="1"/>
  <c r="J643" i="1"/>
  <c r="H643" i="1"/>
  <c r="G643" i="1"/>
  <c r="I643" i="1" s="1"/>
  <c r="AE920" i="1"/>
  <c r="AB920" i="1"/>
  <c r="T920" i="1"/>
  <c r="W920" i="1" s="1"/>
  <c r="R920" i="1"/>
  <c r="Q920" i="1"/>
  <c r="S920" i="1" s="1"/>
  <c r="J920" i="1"/>
  <c r="I920" i="1"/>
  <c r="H920" i="1"/>
  <c r="G920" i="1"/>
  <c r="AE768" i="1"/>
  <c r="AB768" i="1"/>
  <c r="T768" i="1"/>
  <c r="W768" i="1" s="1"/>
  <c r="R768" i="1"/>
  <c r="Q768" i="1"/>
  <c r="S768" i="1" s="1"/>
  <c r="L768" i="1"/>
  <c r="N768" i="1" s="1"/>
  <c r="J768" i="1"/>
  <c r="Z768" i="1" s="1"/>
  <c r="H768" i="1"/>
  <c r="G768" i="1"/>
  <c r="I768" i="1" s="1"/>
  <c r="AE12" i="1"/>
  <c r="AB12" i="1"/>
  <c r="T12" i="1"/>
  <c r="W12" i="1" s="1"/>
  <c r="S12" i="1"/>
  <c r="R12" i="1"/>
  <c r="Q12" i="1"/>
  <c r="M12" i="1"/>
  <c r="J12" i="1"/>
  <c r="L12" i="1" s="1"/>
  <c r="N12" i="1" s="1"/>
  <c r="H12" i="1"/>
  <c r="G12" i="1"/>
  <c r="I12" i="1" s="1"/>
  <c r="AE434" i="1"/>
  <c r="AB434" i="1"/>
  <c r="T434" i="1"/>
  <c r="W434" i="1" s="1"/>
  <c r="R434" i="1"/>
  <c r="Q434" i="1"/>
  <c r="S434" i="1" s="1"/>
  <c r="J434" i="1"/>
  <c r="M434" i="1" s="1"/>
  <c r="H434" i="1"/>
  <c r="G434" i="1"/>
  <c r="I434" i="1" s="1"/>
  <c r="AE433" i="1"/>
  <c r="AB433" i="1"/>
  <c r="T433" i="1"/>
  <c r="W433" i="1" s="1"/>
  <c r="R433" i="1"/>
  <c r="Q433" i="1"/>
  <c r="S433" i="1" s="1"/>
  <c r="J433" i="1"/>
  <c r="H433" i="1"/>
  <c r="G433" i="1"/>
  <c r="I433" i="1" s="1"/>
  <c r="AE2421" i="1"/>
  <c r="AB2421" i="1"/>
  <c r="T2421" i="1"/>
  <c r="W2421" i="1" s="1"/>
  <c r="R2421" i="1"/>
  <c r="Q2421" i="1"/>
  <c r="S2421" i="1" s="1"/>
  <c r="J2421" i="1"/>
  <c r="I2421" i="1"/>
  <c r="H2421" i="1"/>
  <c r="G2421" i="1"/>
  <c r="AE4145" i="1"/>
  <c r="AB4145" i="1"/>
  <c r="Z4145" i="1"/>
  <c r="T4145" i="1"/>
  <c r="W4145" i="1" s="1"/>
  <c r="S4145" i="1"/>
  <c r="R4145" i="1"/>
  <c r="Q4145" i="1"/>
  <c r="L4145" i="1"/>
  <c r="N4145" i="1" s="1"/>
  <c r="J4145" i="1"/>
  <c r="M4145" i="1" s="1"/>
  <c r="H4145" i="1"/>
  <c r="G4145" i="1"/>
  <c r="I4145" i="1" s="1"/>
  <c r="AE1899" i="1"/>
  <c r="AB1899" i="1"/>
  <c r="T1899" i="1"/>
  <c r="W1899" i="1" s="1"/>
  <c r="R1899" i="1"/>
  <c r="Q1899" i="1"/>
  <c r="S1899" i="1" s="1"/>
  <c r="J1899" i="1"/>
  <c r="M1899" i="1" s="1"/>
  <c r="H1899" i="1"/>
  <c r="G1899" i="1"/>
  <c r="I1899" i="1" s="1"/>
  <c r="AE3659" i="1"/>
  <c r="AB3659" i="1"/>
  <c r="T3659" i="1"/>
  <c r="W3659" i="1" s="1"/>
  <c r="R3659" i="1"/>
  <c r="Q3659" i="1"/>
  <c r="S3659" i="1" s="1"/>
  <c r="J3659" i="1"/>
  <c r="H3659" i="1"/>
  <c r="G3659" i="1"/>
  <c r="I3659" i="1" s="1"/>
  <c r="AE3122" i="1"/>
  <c r="AB3122" i="1"/>
  <c r="T3122" i="1"/>
  <c r="W3122" i="1" s="1"/>
  <c r="R3122" i="1"/>
  <c r="Q3122" i="1"/>
  <c r="S3122" i="1" s="1"/>
  <c r="J3122" i="1"/>
  <c r="I3122" i="1"/>
  <c r="H3122" i="1"/>
  <c r="G3122" i="1"/>
  <c r="AE2599" i="1"/>
  <c r="AB2599" i="1"/>
  <c r="Z2599" i="1"/>
  <c r="T2599" i="1"/>
  <c r="W2599" i="1" s="1"/>
  <c r="S2599" i="1"/>
  <c r="R2599" i="1"/>
  <c r="Q2599" i="1"/>
  <c r="L2599" i="1"/>
  <c r="N2599" i="1" s="1"/>
  <c r="J2599" i="1"/>
  <c r="M2599" i="1" s="1"/>
  <c r="H2599" i="1"/>
  <c r="G2599" i="1"/>
  <c r="I2599" i="1" s="1"/>
  <c r="AE1763" i="1"/>
  <c r="AB1763" i="1"/>
  <c r="T1763" i="1"/>
  <c r="W1763" i="1" s="1"/>
  <c r="R1763" i="1"/>
  <c r="Q1763" i="1"/>
  <c r="S1763" i="1" s="1"/>
  <c r="J1763" i="1"/>
  <c r="M1763" i="1" s="1"/>
  <c r="H1763" i="1"/>
  <c r="G1763" i="1"/>
  <c r="I1763" i="1" s="1"/>
  <c r="AE148" i="1"/>
  <c r="AB148" i="1"/>
  <c r="T148" i="1"/>
  <c r="W148" i="1" s="1"/>
  <c r="R148" i="1"/>
  <c r="Q148" i="1"/>
  <c r="S148" i="1" s="1"/>
  <c r="J148" i="1"/>
  <c r="H148" i="1"/>
  <c r="G148" i="1"/>
  <c r="I148" i="1" s="1"/>
  <c r="AE4245" i="1"/>
  <c r="AB4245" i="1"/>
  <c r="T4245" i="1"/>
  <c r="W4245" i="1" s="1"/>
  <c r="S4245" i="1"/>
  <c r="R4245" i="1"/>
  <c r="Q4245" i="1"/>
  <c r="J4245" i="1"/>
  <c r="Z4245" i="1" s="1"/>
  <c r="H4245" i="1"/>
  <c r="G4245" i="1"/>
  <c r="I4245" i="1" s="1"/>
  <c r="AE17" i="1"/>
  <c r="AB17" i="1"/>
  <c r="W17" i="1"/>
  <c r="T17" i="1"/>
  <c r="V17" i="1" s="1"/>
  <c r="X17" i="1" s="1"/>
  <c r="R17" i="1"/>
  <c r="Q17" i="1"/>
  <c r="S17" i="1" s="1"/>
  <c r="L17" i="1"/>
  <c r="N17" i="1" s="1"/>
  <c r="J17" i="1"/>
  <c r="M17" i="1" s="1"/>
  <c r="H17" i="1"/>
  <c r="G17" i="1"/>
  <c r="I17" i="1" s="1"/>
  <c r="AE2579" i="1"/>
  <c r="AB2579" i="1"/>
  <c r="W2579" i="1"/>
  <c r="T2579" i="1"/>
  <c r="V2579" i="1" s="1"/>
  <c r="X2579" i="1" s="1"/>
  <c r="R2579" i="1"/>
  <c r="Q2579" i="1"/>
  <c r="S2579" i="1" s="1"/>
  <c r="J2579" i="1"/>
  <c r="M2579" i="1" s="1"/>
  <c r="H2579" i="1"/>
  <c r="G2579" i="1"/>
  <c r="I2579" i="1" s="1"/>
  <c r="AE2108" i="1"/>
  <c r="AB2108" i="1"/>
  <c r="T2108" i="1"/>
  <c r="W2108" i="1" s="1"/>
  <c r="R2108" i="1"/>
  <c r="Q2108" i="1"/>
  <c r="S2108" i="1" s="1"/>
  <c r="J2108" i="1"/>
  <c r="Z2108" i="1" s="1"/>
  <c r="H2108" i="1"/>
  <c r="G2108" i="1"/>
  <c r="I2108" i="1" s="1"/>
  <c r="AE3842" i="1"/>
  <c r="AB3842" i="1"/>
  <c r="T3842" i="1"/>
  <c r="V3842" i="1" s="1"/>
  <c r="X3842" i="1" s="1"/>
  <c r="R3842" i="1"/>
  <c r="Q3842" i="1"/>
  <c r="S3842" i="1" s="1"/>
  <c r="J3842" i="1"/>
  <c r="M3842" i="1" s="1"/>
  <c r="I3842" i="1"/>
  <c r="H3842" i="1"/>
  <c r="G3842" i="1"/>
  <c r="AE3821" i="1"/>
  <c r="AB3821" i="1"/>
  <c r="T3821" i="1"/>
  <c r="V3821" i="1" s="1"/>
  <c r="X3821" i="1" s="1"/>
  <c r="R3821" i="1"/>
  <c r="Q3821" i="1"/>
  <c r="S3821" i="1" s="1"/>
  <c r="M3821" i="1"/>
  <c r="J3821" i="1"/>
  <c r="Z3821" i="1" s="1"/>
  <c r="H3821" i="1"/>
  <c r="G3821" i="1"/>
  <c r="I3821" i="1" s="1"/>
  <c r="AE1925" i="1"/>
  <c r="AB1925" i="1"/>
  <c r="T1925" i="1"/>
  <c r="V1925" i="1" s="1"/>
  <c r="X1925" i="1" s="1"/>
  <c r="R1925" i="1"/>
  <c r="Q1925" i="1"/>
  <c r="S1925" i="1" s="1"/>
  <c r="J1925" i="1"/>
  <c r="L1925" i="1" s="1"/>
  <c r="N1925" i="1" s="1"/>
  <c r="H1925" i="1"/>
  <c r="G1925" i="1"/>
  <c r="I1925" i="1" s="1"/>
  <c r="AE588" i="1"/>
  <c r="AB588" i="1"/>
  <c r="T588" i="1"/>
  <c r="V588" i="1" s="1"/>
  <c r="X588" i="1" s="1"/>
  <c r="R588" i="1"/>
  <c r="Q588" i="1"/>
  <c r="S588" i="1" s="1"/>
  <c r="J588" i="1"/>
  <c r="M588" i="1" s="1"/>
  <c r="H588" i="1"/>
  <c r="G588" i="1"/>
  <c r="I588" i="1" s="1"/>
  <c r="AE3647" i="1"/>
  <c r="AB3647" i="1"/>
  <c r="T3647" i="1"/>
  <c r="V3647" i="1" s="1"/>
  <c r="X3647" i="1" s="1"/>
  <c r="R3647" i="1"/>
  <c r="Q3647" i="1"/>
  <c r="S3647" i="1" s="1"/>
  <c r="J3647" i="1"/>
  <c r="M3647" i="1" s="1"/>
  <c r="H3647" i="1"/>
  <c r="G3647" i="1"/>
  <c r="I3647" i="1" s="1"/>
  <c r="AE2293" i="1"/>
  <c r="AB2293" i="1"/>
  <c r="T2293" i="1"/>
  <c r="V2293" i="1" s="1"/>
  <c r="X2293" i="1" s="1"/>
  <c r="R2293" i="1"/>
  <c r="Q2293" i="1"/>
  <c r="S2293" i="1" s="1"/>
  <c r="J2293" i="1"/>
  <c r="M2293" i="1" s="1"/>
  <c r="H2293" i="1"/>
  <c r="G2293" i="1"/>
  <c r="I2293" i="1" s="1"/>
  <c r="AE396" i="1"/>
  <c r="AB396" i="1"/>
  <c r="T396" i="1"/>
  <c r="V396" i="1" s="1"/>
  <c r="X396" i="1" s="1"/>
  <c r="R396" i="1"/>
  <c r="Q396" i="1"/>
  <c r="S396" i="1" s="1"/>
  <c r="J396" i="1"/>
  <c r="Z396" i="1" s="1"/>
  <c r="H396" i="1"/>
  <c r="G396" i="1"/>
  <c r="I396" i="1" s="1"/>
  <c r="AE971" i="1"/>
  <c r="AB971" i="1"/>
  <c r="T971" i="1"/>
  <c r="V971" i="1" s="1"/>
  <c r="X971" i="1" s="1"/>
  <c r="R971" i="1"/>
  <c r="Q971" i="1"/>
  <c r="S971" i="1" s="1"/>
  <c r="J971" i="1"/>
  <c r="Z971" i="1" s="1"/>
  <c r="H971" i="1"/>
  <c r="G971" i="1"/>
  <c r="I971" i="1" s="1"/>
  <c r="AE3882" i="1"/>
  <c r="AB3882" i="1"/>
  <c r="T3882" i="1"/>
  <c r="V3882" i="1" s="1"/>
  <c r="X3882" i="1" s="1"/>
  <c r="R3882" i="1"/>
  <c r="Q3882" i="1"/>
  <c r="S3882" i="1" s="1"/>
  <c r="M3882" i="1"/>
  <c r="J3882" i="1"/>
  <c r="Z3882" i="1" s="1"/>
  <c r="H3882" i="1"/>
  <c r="G3882" i="1"/>
  <c r="I3882" i="1" s="1"/>
  <c r="AE3133" i="1"/>
  <c r="AB3133" i="1"/>
  <c r="T3133" i="1"/>
  <c r="V3133" i="1" s="1"/>
  <c r="X3133" i="1" s="1"/>
  <c r="R3133" i="1"/>
  <c r="Q3133" i="1"/>
  <c r="S3133" i="1" s="1"/>
  <c r="L3133" i="1"/>
  <c r="N3133" i="1" s="1"/>
  <c r="J3133" i="1"/>
  <c r="Z3133" i="1" s="1"/>
  <c r="H3133" i="1"/>
  <c r="G3133" i="1"/>
  <c r="I3133" i="1" s="1"/>
  <c r="AE2567" i="1"/>
  <c r="AB2567" i="1"/>
  <c r="T2567" i="1"/>
  <c r="V2567" i="1" s="1"/>
  <c r="X2567" i="1" s="1"/>
  <c r="R2567" i="1"/>
  <c r="Q2567" i="1"/>
  <c r="S2567" i="1" s="1"/>
  <c r="J2567" i="1"/>
  <c r="L2567" i="1" s="1"/>
  <c r="N2567" i="1" s="1"/>
  <c r="H2567" i="1"/>
  <c r="G2567" i="1"/>
  <c r="I2567" i="1" s="1"/>
  <c r="AE2772" i="1"/>
  <c r="AB2772" i="1"/>
  <c r="T2772" i="1"/>
  <c r="V2772" i="1" s="1"/>
  <c r="X2772" i="1" s="1"/>
  <c r="R2772" i="1"/>
  <c r="Q2772" i="1"/>
  <c r="S2772" i="1" s="1"/>
  <c r="M2772" i="1"/>
  <c r="L2772" i="1"/>
  <c r="N2772" i="1" s="1"/>
  <c r="J2772" i="1"/>
  <c r="Z2772" i="1" s="1"/>
  <c r="H2772" i="1"/>
  <c r="G2772" i="1"/>
  <c r="I2772" i="1" s="1"/>
  <c r="AE3646" i="1"/>
  <c r="AB3646" i="1"/>
  <c r="T3646" i="1"/>
  <c r="V3646" i="1" s="1"/>
  <c r="X3646" i="1" s="1"/>
  <c r="R3646" i="1"/>
  <c r="Q3646" i="1"/>
  <c r="S3646" i="1" s="1"/>
  <c r="J3646" i="1"/>
  <c r="M3646" i="1" s="1"/>
  <c r="H3646" i="1"/>
  <c r="G3646" i="1"/>
  <c r="I3646" i="1" s="1"/>
  <c r="AE2217" i="1"/>
  <c r="AB2217" i="1"/>
  <c r="T2217" i="1"/>
  <c r="R2217" i="1"/>
  <c r="Q2217" i="1"/>
  <c r="S2217" i="1" s="1"/>
  <c r="J2217" i="1"/>
  <c r="M2217" i="1" s="1"/>
  <c r="H2217" i="1"/>
  <c r="G2217" i="1"/>
  <c r="I2217" i="1" s="1"/>
  <c r="AE395" i="1"/>
  <c r="AB395" i="1"/>
  <c r="X395" i="1"/>
  <c r="T395" i="1"/>
  <c r="V395" i="1" s="1"/>
  <c r="R395" i="1"/>
  <c r="Q395" i="1"/>
  <c r="S395" i="1" s="1"/>
  <c r="J395" i="1"/>
  <c r="Z395" i="1" s="1"/>
  <c r="H395" i="1"/>
  <c r="G395" i="1"/>
  <c r="I395" i="1" s="1"/>
  <c r="AE1503" i="1"/>
  <c r="AB1503" i="1"/>
  <c r="T1503" i="1"/>
  <c r="V1503" i="1" s="1"/>
  <c r="X1503" i="1" s="1"/>
  <c r="R1503" i="1"/>
  <c r="Q1503" i="1"/>
  <c r="S1503" i="1" s="1"/>
  <c r="J1503" i="1"/>
  <c r="Z1503" i="1" s="1"/>
  <c r="H1503" i="1"/>
  <c r="G1503" i="1"/>
  <c r="I1503" i="1" s="1"/>
  <c r="AE277" i="1"/>
  <c r="AB277" i="1"/>
  <c r="T277" i="1"/>
  <c r="V277" i="1" s="1"/>
  <c r="X277" i="1" s="1"/>
  <c r="R277" i="1"/>
  <c r="Q277" i="1"/>
  <c r="S277" i="1" s="1"/>
  <c r="J277" i="1"/>
  <c r="M277" i="1" s="1"/>
  <c r="H277" i="1"/>
  <c r="G277" i="1"/>
  <c r="I277" i="1" s="1"/>
  <c r="AE970" i="1"/>
  <c r="AB970" i="1"/>
  <c r="T970" i="1"/>
  <c r="V970" i="1" s="1"/>
  <c r="X970" i="1" s="1"/>
  <c r="R970" i="1"/>
  <c r="Q970" i="1"/>
  <c r="S970" i="1" s="1"/>
  <c r="J970" i="1"/>
  <c r="Z970" i="1" s="1"/>
  <c r="H970" i="1"/>
  <c r="G970" i="1"/>
  <c r="I970" i="1" s="1"/>
  <c r="AE1836" i="1"/>
  <c r="AB1836" i="1"/>
  <c r="T1836" i="1"/>
  <c r="V1836" i="1" s="1"/>
  <c r="X1836" i="1" s="1"/>
  <c r="R1836" i="1"/>
  <c r="Q1836" i="1"/>
  <c r="S1836" i="1" s="1"/>
  <c r="L1836" i="1"/>
  <c r="N1836" i="1" s="1"/>
  <c r="J1836" i="1"/>
  <c r="H1836" i="1"/>
  <c r="G1836" i="1"/>
  <c r="I1836" i="1" s="1"/>
  <c r="AE1700" i="1"/>
  <c r="AB1700" i="1"/>
  <c r="T1700" i="1"/>
  <c r="V1700" i="1" s="1"/>
  <c r="X1700" i="1" s="1"/>
  <c r="R1700" i="1"/>
  <c r="Q1700" i="1"/>
  <c r="S1700" i="1" s="1"/>
  <c r="J1700" i="1"/>
  <c r="M1700" i="1" s="1"/>
  <c r="H1700" i="1"/>
  <c r="G1700" i="1"/>
  <c r="I1700" i="1" s="1"/>
  <c r="AE2578" i="1"/>
  <c r="AB2578" i="1"/>
  <c r="T2578" i="1"/>
  <c r="V2578" i="1" s="1"/>
  <c r="X2578" i="1" s="1"/>
  <c r="R2578" i="1"/>
  <c r="Q2578" i="1"/>
  <c r="S2578" i="1" s="1"/>
  <c r="J2578" i="1"/>
  <c r="L2578" i="1" s="1"/>
  <c r="N2578" i="1" s="1"/>
  <c r="H2578" i="1"/>
  <c r="G2578" i="1"/>
  <c r="I2578" i="1" s="1"/>
  <c r="AE2577" i="1"/>
  <c r="AB2577" i="1"/>
  <c r="T2577" i="1"/>
  <c r="V2577" i="1" s="1"/>
  <c r="X2577" i="1" s="1"/>
  <c r="R2577" i="1"/>
  <c r="Q2577" i="1"/>
  <c r="S2577" i="1" s="1"/>
  <c r="J2577" i="1"/>
  <c r="M2577" i="1" s="1"/>
  <c r="H2577" i="1"/>
  <c r="G2577" i="1"/>
  <c r="I2577" i="1" s="1"/>
  <c r="AE1948" i="1"/>
  <c r="AB1948" i="1"/>
  <c r="T1948" i="1"/>
  <c r="V1948" i="1" s="1"/>
  <c r="X1948" i="1" s="1"/>
  <c r="R1948" i="1"/>
  <c r="Q1948" i="1"/>
  <c r="S1948" i="1" s="1"/>
  <c r="J1948" i="1"/>
  <c r="Z1948" i="1" s="1"/>
  <c r="H1948" i="1"/>
  <c r="G1948" i="1"/>
  <c r="I1948" i="1" s="1"/>
  <c r="AE1217" i="1"/>
  <c r="AB1217" i="1"/>
  <c r="T1217" i="1"/>
  <c r="V1217" i="1" s="1"/>
  <c r="X1217" i="1" s="1"/>
  <c r="R1217" i="1"/>
  <c r="Q1217" i="1"/>
  <c r="S1217" i="1" s="1"/>
  <c r="J1217" i="1"/>
  <c r="Z1217" i="1" s="1"/>
  <c r="H1217" i="1"/>
  <c r="G1217" i="1"/>
  <c r="I1217" i="1" s="1"/>
  <c r="AE3132" i="1"/>
  <c r="AB3132" i="1"/>
  <c r="T3132" i="1"/>
  <c r="V3132" i="1" s="1"/>
  <c r="X3132" i="1" s="1"/>
  <c r="R3132" i="1"/>
  <c r="Q3132" i="1"/>
  <c r="S3132" i="1" s="1"/>
  <c r="J3132" i="1"/>
  <c r="M3132" i="1" s="1"/>
  <c r="H3132" i="1"/>
  <c r="G3132" i="1"/>
  <c r="I3132" i="1" s="1"/>
  <c r="AE3915" i="1"/>
  <c r="AB3915" i="1"/>
  <c r="T3915" i="1"/>
  <c r="V3915" i="1" s="1"/>
  <c r="X3915" i="1" s="1"/>
  <c r="R3915" i="1"/>
  <c r="Q3915" i="1"/>
  <c r="S3915" i="1" s="1"/>
  <c r="J3915" i="1"/>
  <c r="Z3915" i="1" s="1"/>
  <c r="H3915" i="1"/>
  <c r="G3915" i="1"/>
  <c r="I3915" i="1" s="1"/>
  <c r="AE704" i="1"/>
  <c r="AB704" i="1"/>
  <c r="T704" i="1"/>
  <c r="V704" i="1" s="1"/>
  <c r="X704" i="1" s="1"/>
  <c r="S704" i="1"/>
  <c r="R704" i="1"/>
  <c r="Q704" i="1"/>
  <c r="L704" i="1"/>
  <c r="N704" i="1" s="1"/>
  <c r="J704" i="1"/>
  <c r="H704" i="1"/>
  <c r="G704" i="1"/>
  <c r="I704" i="1" s="1"/>
  <c r="AE2566" i="1"/>
  <c r="AB2566" i="1"/>
  <c r="T2566" i="1"/>
  <c r="R2566" i="1"/>
  <c r="Q2566" i="1"/>
  <c r="S2566" i="1" s="1"/>
  <c r="J2566" i="1"/>
  <c r="M2566" i="1" s="1"/>
  <c r="H2566" i="1"/>
  <c r="G2566" i="1"/>
  <c r="I2566" i="1" s="1"/>
  <c r="AE3357" i="1"/>
  <c r="AB3357" i="1"/>
  <c r="T3357" i="1"/>
  <c r="V3357" i="1" s="1"/>
  <c r="X3357" i="1" s="1"/>
  <c r="R3357" i="1"/>
  <c r="Q3357" i="1"/>
  <c r="S3357" i="1" s="1"/>
  <c r="M3357" i="1"/>
  <c r="L3357" i="1"/>
  <c r="N3357" i="1" s="1"/>
  <c r="J3357" i="1"/>
  <c r="Z3357" i="1" s="1"/>
  <c r="H3357" i="1"/>
  <c r="G3357" i="1"/>
  <c r="I3357" i="1" s="1"/>
  <c r="AE1336" i="1"/>
  <c r="AB1336" i="1"/>
  <c r="T1336" i="1"/>
  <c r="V1336" i="1" s="1"/>
  <c r="X1336" i="1" s="1"/>
  <c r="R1336" i="1"/>
  <c r="Q1336" i="1"/>
  <c r="S1336" i="1" s="1"/>
  <c r="J1336" i="1"/>
  <c r="M1336" i="1" s="1"/>
  <c r="H1336" i="1"/>
  <c r="G1336" i="1"/>
  <c r="I1336" i="1" s="1"/>
  <c r="AE394" i="1"/>
  <c r="AB394" i="1"/>
  <c r="T394" i="1"/>
  <c r="V394" i="1" s="1"/>
  <c r="X394" i="1" s="1"/>
  <c r="R394" i="1"/>
  <c r="Q394" i="1"/>
  <c r="S394" i="1" s="1"/>
  <c r="J394" i="1"/>
  <c r="Z394" i="1" s="1"/>
  <c r="H394" i="1"/>
  <c r="G394" i="1"/>
  <c r="I394" i="1" s="1"/>
  <c r="AE1502" i="1"/>
  <c r="AB1502" i="1"/>
  <c r="W1502" i="1"/>
  <c r="T1502" i="1"/>
  <c r="V1502" i="1" s="1"/>
  <c r="X1502" i="1" s="1"/>
  <c r="R1502" i="1"/>
  <c r="Q1502" i="1"/>
  <c r="S1502" i="1" s="1"/>
  <c r="J1502" i="1"/>
  <c r="Z1502" i="1" s="1"/>
  <c r="H1502" i="1"/>
  <c r="G1502" i="1"/>
  <c r="I1502" i="1" s="1"/>
  <c r="AE276" i="1"/>
  <c r="AB276" i="1"/>
  <c r="T276" i="1"/>
  <c r="V276" i="1" s="1"/>
  <c r="X276" i="1" s="1"/>
  <c r="R276" i="1"/>
  <c r="Q276" i="1"/>
  <c r="S276" i="1" s="1"/>
  <c r="J276" i="1"/>
  <c r="M276" i="1" s="1"/>
  <c r="H276" i="1"/>
  <c r="G276" i="1"/>
  <c r="I276" i="1" s="1"/>
  <c r="AE240" i="1"/>
  <c r="AB240" i="1"/>
  <c r="T240" i="1"/>
  <c r="V240" i="1" s="1"/>
  <c r="X240" i="1" s="1"/>
  <c r="R240" i="1"/>
  <c r="Q240" i="1"/>
  <c r="S240" i="1" s="1"/>
  <c r="M240" i="1"/>
  <c r="J240" i="1"/>
  <c r="Z240" i="1" s="1"/>
  <c r="H240" i="1"/>
  <c r="G240" i="1"/>
  <c r="I240" i="1" s="1"/>
  <c r="AE1815" i="1"/>
  <c r="AB1815" i="1"/>
  <c r="T1815" i="1"/>
  <c r="V1815" i="1" s="1"/>
  <c r="X1815" i="1" s="1"/>
  <c r="R1815" i="1"/>
  <c r="Q1815" i="1"/>
  <c r="S1815" i="1" s="1"/>
  <c r="J1815" i="1"/>
  <c r="M1815" i="1" s="1"/>
  <c r="H1815" i="1"/>
  <c r="G1815" i="1"/>
  <c r="I1815" i="1" s="1"/>
  <c r="AE888" i="1"/>
  <c r="AB888" i="1"/>
  <c r="T888" i="1"/>
  <c r="R888" i="1"/>
  <c r="Q888" i="1"/>
  <c r="S888" i="1" s="1"/>
  <c r="J888" i="1"/>
  <c r="Z888" i="1" s="1"/>
  <c r="H888" i="1"/>
  <c r="G888" i="1"/>
  <c r="I888" i="1" s="1"/>
  <c r="AE2844" i="1"/>
  <c r="AB2844" i="1"/>
  <c r="T2844" i="1"/>
  <c r="V2844" i="1" s="1"/>
  <c r="X2844" i="1" s="1"/>
  <c r="S2844" i="1"/>
  <c r="R2844" i="1"/>
  <c r="Q2844" i="1"/>
  <c r="J2844" i="1"/>
  <c r="H2844" i="1"/>
  <c r="G2844" i="1"/>
  <c r="I2844" i="1" s="1"/>
  <c r="AE4021" i="1"/>
  <c r="AB4021" i="1"/>
  <c r="W4021" i="1"/>
  <c r="T4021" i="1"/>
  <c r="V4021" i="1" s="1"/>
  <c r="X4021" i="1" s="1"/>
  <c r="R4021" i="1"/>
  <c r="Q4021" i="1"/>
  <c r="S4021" i="1" s="1"/>
  <c r="J4021" i="1"/>
  <c r="M4021" i="1" s="1"/>
  <c r="H4021" i="1"/>
  <c r="G4021" i="1"/>
  <c r="I4021" i="1" s="1"/>
  <c r="AE2521" i="1"/>
  <c r="AB2521" i="1"/>
  <c r="T2521" i="1"/>
  <c r="R2521" i="1"/>
  <c r="Q2521" i="1"/>
  <c r="S2521" i="1" s="1"/>
  <c r="J2521" i="1"/>
  <c r="Z2521" i="1" s="1"/>
  <c r="H2521" i="1"/>
  <c r="G2521" i="1"/>
  <c r="I2521" i="1" s="1"/>
  <c r="AE2349" i="1"/>
  <c r="AB2349" i="1"/>
  <c r="W2349" i="1"/>
  <c r="T2349" i="1"/>
  <c r="V2349" i="1" s="1"/>
  <c r="X2349" i="1" s="1"/>
  <c r="R2349" i="1"/>
  <c r="Q2349" i="1"/>
  <c r="S2349" i="1" s="1"/>
  <c r="J2349" i="1"/>
  <c r="Z2349" i="1" s="1"/>
  <c r="H2349" i="1"/>
  <c r="G2349" i="1"/>
  <c r="I2349" i="1" s="1"/>
  <c r="AE1257" i="1"/>
  <c r="AB1257" i="1"/>
  <c r="T1257" i="1"/>
  <c r="V1257" i="1" s="1"/>
  <c r="X1257" i="1" s="1"/>
  <c r="R1257" i="1"/>
  <c r="Q1257" i="1"/>
  <c r="S1257" i="1" s="1"/>
  <c r="J1257" i="1"/>
  <c r="M1257" i="1" s="1"/>
  <c r="H1257" i="1"/>
  <c r="G1257" i="1"/>
  <c r="I1257" i="1" s="1"/>
  <c r="AE4147" i="1"/>
  <c r="AB4147" i="1"/>
  <c r="T4147" i="1"/>
  <c r="V4147" i="1" s="1"/>
  <c r="X4147" i="1" s="1"/>
  <c r="R4147" i="1"/>
  <c r="Q4147" i="1"/>
  <c r="S4147" i="1" s="1"/>
  <c r="J4147" i="1"/>
  <c r="Z4147" i="1" s="1"/>
  <c r="H4147" i="1"/>
  <c r="G4147" i="1"/>
  <c r="I4147" i="1" s="1"/>
  <c r="AE239" i="1"/>
  <c r="AB239" i="1"/>
  <c r="T239" i="1"/>
  <c r="V239" i="1" s="1"/>
  <c r="X239" i="1" s="1"/>
  <c r="R239" i="1"/>
  <c r="Q239" i="1"/>
  <c r="S239" i="1" s="1"/>
  <c r="J239" i="1"/>
  <c r="L239" i="1" s="1"/>
  <c r="N239" i="1" s="1"/>
  <c r="H239" i="1"/>
  <c r="G239" i="1"/>
  <c r="I239" i="1" s="1"/>
  <c r="AE747" i="1"/>
  <c r="AB747" i="1"/>
  <c r="T747" i="1"/>
  <c r="V747" i="1" s="1"/>
  <c r="X747" i="1" s="1"/>
  <c r="R747" i="1"/>
  <c r="Q747" i="1"/>
  <c r="S747" i="1" s="1"/>
  <c r="J747" i="1"/>
  <c r="M747" i="1" s="1"/>
  <c r="H747" i="1"/>
  <c r="G747" i="1"/>
  <c r="I747" i="1" s="1"/>
  <c r="AE3399" i="1"/>
  <c r="AB3399" i="1"/>
  <c r="T3399" i="1"/>
  <c r="V3399" i="1" s="1"/>
  <c r="X3399" i="1" s="1"/>
  <c r="R3399" i="1"/>
  <c r="Q3399" i="1"/>
  <c r="S3399" i="1" s="1"/>
  <c r="J3399" i="1"/>
  <c r="M3399" i="1" s="1"/>
  <c r="H3399" i="1"/>
  <c r="G3399" i="1"/>
  <c r="I3399" i="1" s="1"/>
  <c r="AE1729" i="1"/>
  <c r="AB1729" i="1"/>
  <c r="T1729" i="1"/>
  <c r="V1729" i="1" s="1"/>
  <c r="X1729" i="1" s="1"/>
  <c r="R1729" i="1"/>
  <c r="Q1729" i="1"/>
  <c r="S1729" i="1" s="1"/>
  <c r="J1729" i="1"/>
  <c r="H1729" i="1"/>
  <c r="G1729" i="1"/>
  <c r="I1729" i="1" s="1"/>
  <c r="AE3750" i="1"/>
  <c r="AB3750" i="1"/>
  <c r="T3750" i="1"/>
  <c r="V3750" i="1" s="1"/>
  <c r="X3750" i="1" s="1"/>
  <c r="R3750" i="1"/>
  <c r="Q3750" i="1"/>
  <c r="S3750" i="1" s="1"/>
  <c r="J3750" i="1"/>
  <c r="H3750" i="1"/>
  <c r="G3750" i="1"/>
  <c r="I3750" i="1" s="1"/>
  <c r="AE1924" i="1"/>
  <c r="AB1924" i="1"/>
  <c r="T1924" i="1"/>
  <c r="V1924" i="1" s="1"/>
  <c r="X1924" i="1" s="1"/>
  <c r="R1924" i="1"/>
  <c r="Q1924" i="1"/>
  <c r="S1924" i="1" s="1"/>
  <c r="J1924" i="1"/>
  <c r="H1924" i="1"/>
  <c r="G1924" i="1"/>
  <c r="I1924" i="1" s="1"/>
  <c r="AE1002" i="1"/>
  <c r="AB1002" i="1"/>
  <c r="T1002" i="1"/>
  <c r="V1002" i="1" s="1"/>
  <c r="X1002" i="1" s="1"/>
  <c r="R1002" i="1"/>
  <c r="Q1002" i="1"/>
  <c r="S1002" i="1" s="1"/>
  <c r="J1002" i="1"/>
  <c r="H1002" i="1"/>
  <c r="G1002" i="1"/>
  <c r="I1002" i="1" s="1"/>
  <c r="AE2586" i="1"/>
  <c r="AB2586" i="1"/>
  <c r="T2586" i="1"/>
  <c r="S2586" i="1"/>
  <c r="R2586" i="1"/>
  <c r="Q2586" i="1"/>
  <c r="J2586" i="1"/>
  <c r="Z2586" i="1" s="1"/>
  <c r="H2586" i="1"/>
  <c r="G2586" i="1"/>
  <c r="I2586" i="1" s="1"/>
  <c r="AE3356" i="1"/>
  <c r="AB3356" i="1"/>
  <c r="T3356" i="1"/>
  <c r="R3356" i="1"/>
  <c r="Q3356" i="1"/>
  <c r="S3356" i="1" s="1"/>
  <c r="J3356" i="1"/>
  <c r="Z3356" i="1" s="1"/>
  <c r="H3356" i="1"/>
  <c r="G3356" i="1"/>
  <c r="I3356" i="1" s="1"/>
  <c r="AE3776" i="1"/>
  <c r="AB3776" i="1"/>
  <c r="T3776" i="1"/>
  <c r="V3776" i="1" s="1"/>
  <c r="X3776" i="1" s="1"/>
  <c r="S3776" i="1"/>
  <c r="R3776" i="1"/>
  <c r="Q3776" i="1"/>
  <c r="J3776" i="1"/>
  <c r="H3776" i="1"/>
  <c r="G3776" i="1"/>
  <c r="I3776" i="1" s="1"/>
  <c r="AE3225" i="1"/>
  <c r="AB3225" i="1"/>
  <c r="T3225" i="1"/>
  <c r="V3225" i="1" s="1"/>
  <c r="X3225" i="1" s="1"/>
  <c r="R3225" i="1"/>
  <c r="Q3225" i="1"/>
  <c r="S3225" i="1" s="1"/>
  <c r="J3225" i="1"/>
  <c r="L3225" i="1" s="1"/>
  <c r="N3225" i="1" s="1"/>
  <c r="H3225" i="1"/>
  <c r="G3225" i="1"/>
  <c r="I3225" i="1" s="1"/>
  <c r="AE649" i="1"/>
  <c r="AB649" i="1"/>
  <c r="T649" i="1"/>
  <c r="V649" i="1" s="1"/>
  <c r="X649" i="1" s="1"/>
  <c r="R649" i="1"/>
  <c r="Q649" i="1"/>
  <c r="S649" i="1" s="1"/>
  <c r="J649" i="1"/>
  <c r="H649" i="1"/>
  <c r="G649" i="1"/>
  <c r="I649" i="1" s="1"/>
  <c r="AE2631" i="1"/>
  <c r="AB2631" i="1"/>
  <c r="T2631" i="1"/>
  <c r="V2631" i="1" s="1"/>
  <c r="X2631" i="1" s="1"/>
  <c r="R2631" i="1"/>
  <c r="Q2631" i="1"/>
  <c r="S2631" i="1" s="1"/>
  <c r="J2631" i="1"/>
  <c r="H2631" i="1"/>
  <c r="G2631" i="1"/>
  <c r="I2631" i="1" s="1"/>
  <c r="AE4020" i="1"/>
  <c r="AB4020" i="1"/>
  <c r="T4020" i="1"/>
  <c r="V4020" i="1" s="1"/>
  <c r="X4020" i="1" s="1"/>
  <c r="R4020" i="1"/>
  <c r="Q4020" i="1"/>
  <c r="S4020" i="1" s="1"/>
  <c r="M4020" i="1"/>
  <c r="J4020" i="1"/>
  <c r="H4020" i="1"/>
  <c r="G4020" i="1"/>
  <c r="I4020" i="1" s="1"/>
  <c r="AE2994" i="1"/>
  <c r="AB2994" i="1"/>
  <c r="T2994" i="1"/>
  <c r="V2994" i="1" s="1"/>
  <c r="X2994" i="1" s="1"/>
  <c r="R2994" i="1"/>
  <c r="Q2994" i="1"/>
  <c r="S2994" i="1" s="1"/>
  <c r="J2994" i="1"/>
  <c r="H2994" i="1"/>
  <c r="G2994" i="1"/>
  <c r="I2994" i="1" s="1"/>
  <c r="AE2993" i="1"/>
  <c r="AB2993" i="1"/>
  <c r="T2993" i="1"/>
  <c r="R2993" i="1"/>
  <c r="Q2993" i="1"/>
  <c r="S2993" i="1" s="1"/>
  <c r="J2993" i="1"/>
  <c r="Z2993" i="1" s="1"/>
  <c r="H2993" i="1"/>
  <c r="G2993" i="1"/>
  <c r="I2993" i="1" s="1"/>
  <c r="AE1178" i="1"/>
  <c r="AB1178" i="1"/>
  <c r="T1178" i="1"/>
  <c r="R1178" i="1"/>
  <c r="Q1178" i="1"/>
  <c r="S1178" i="1" s="1"/>
  <c r="J1178" i="1"/>
  <c r="H1178" i="1"/>
  <c r="G1178" i="1"/>
  <c r="I1178" i="1" s="1"/>
  <c r="AE3468" i="1"/>
  <c r="AB3468" i="1"/>
  <c r="T3468" i="1"/>
  <c r="V3468" i="1" s="1"/>
  <c r="X3468" i="1" s="1"/>
  <c r="R3468" i="1"/>
  <c r="Q3468" i="1"/>
  <c r="S3468" i="1" s="1"/>
  <c r="J3468" i="1"/>
  <c r="M3468" i="1" s="1"/>
  <c r="H3468" i="1"/>
  <c r="G3468" i="1"/>
  <c r="I3468" i="1" s="1"/>
  <c r="AE708" i="1"/>
  <c r="AB708" i="1"/>
  <c r="T708" i="1"/>
  <c r="V708" i="1" s="1"/>
  <c r="X708" i="1" s="1"/>
  <c r="R708" i="1"/>
  <c r="Q708" i="1"/>
  <c r="S708" i="1" s="1"/>
  <c r="J708" i="1"/>
  <c r="L708" i="1" s="1"/>
  <c r="N708" i="1" s="1"/>
  <c r="H708" i="1"/>
  <c r="G708" i="1"/>
  <c r="I708" i="1" s="1"/>
  <c r="AE1356" i="1"/>
  <c r="AB1356" i="1"/>
  <c r="T1356" i="1"/>
  <c r="V1356" i="1" s="1"/>
  <c r="X1356" i="1" s="1"/>
  <c r="R1356" i="1"/>
  <c r="Q1356" i="1"/>
  <c r="S1356" i="1" s="1"/>
  <c r="J1356" i="1"/>
  <c r="H1356" i="1"/>
  <c r="G1356" i="1"/>
  <c r="I1356" i="1" s="1"/>
  <c r="AE1196" i="1"/>
  <c r="AB1196" i="1"/>
  <c r="T1196" i="1"/>
  <c r="V1196" i="1" s="1"/>
  <c r="X1196" i="1" s="1"/>
  <c r="R1196" i="1"/>
  <c r="Q1196" i="1"/>
  <c r="S1196" i="1" s="1"/>
  <c r="J1196" i="1"/>
  <c r="H1196" i="1"/>
  <c r="G1196" i="1"/>
  <c r="I1196" i="1" s="1"/>
  <c r="AE739" i="1"/>
  <c r="AB739" i="1"/>
  <c r="T739" i="1"/>
  <c r="Y739" i="1" s="1"/>
  <c r="R739" i="1"/>
  <c r="Q739" i="1"/>
  <c r="S739" i="1" s="1"/>
  <c r="J739" i="1"/>
  <c r="M739" i="1" s="1"/>
  <c r="H739" i="1"/>
  <c r="G739" i="1"/>
  <c r="I739" i="1" s="1"/>
  <c r="AE2576" i="1"/>
  <c r="AB2576" i="1"/>
  <c r="T2576" i="1"/>
  <c r="R2576" i="1"/>
  <c r="Q2576" i="1"/>
  <c r="S2576" i="1" s="1"/>
  <c r="J2576" i="1"/>
  <c r="Z2576" i="1" s="1"/>
  <c r="H2576" i="1"/>
  <c r="G2576" i="1"/>
  <c r="I2576" i="1" s="1"/>
  <c r="AE2575" i="1"/>
  <c r="AB2575" i="1"/>
  <c r="T2575" i="1"/>
  <c r="Y2575" i="1" s="1"/>
  <c r="R2575" i="1"/>
  <c r="Q2575" i="1"/>
  <c r="S2575" i="1" s="1"/>
  <c r="J2575" i="1"/>
  <c r="M2575" i="1" s="1"/>
  <c r="H2575" i="1"/>
  <c r="G2575" i="1"/>
  <c r="I2575" i="1" s="1"/>
  <c r="AE1443" i="1"/>
  <c r="AB1443" i="1"/>
  <c r="T1443" i="1"/>
  <c r="R1443" i="1"/>
  <c r="Q1443" i="1"/>
  <c r="S1443" i="1" s="1"/>
  <c r="J1443" i="1"/>
  <c r="Z1443" i="1" s="1"/>
  <c r="H1443" i="1"/>
  <c r="G1443" i="1"/>
  <c r="I1443" i="1" s="1"/>
  <c r="AE3914" i="1"/>
  <c r="AB3914" i="1"/>
  <c r="T3914" i="1"/>
  <c r="Y3914" i="1" s="1"/>
  <c r="R3914" i="1"/>
  <c r="Q3914" i="1"/>
  <c r="S3914" i="1" s="1"/>
  <c r="J3914" i="1"/>
  <c r="M3914" i="1" s="1"/>
  <c r="H3914" i="1"/>
  <c r="G3914" i="1"/>
  <c r="I3914" i="1" s="1"/>
  <c r="AE1710" i="1"/>
  <c r="AB1710" i="1"/>
  <c r="T1710" i="1"/>
  <c r="R1710" i="1"/>
  <c r="Q1710" i="1"/>
  <c r="S1710" i="1" s="1"/>
  <c r="J1710" i="1"/>
  <c r="Z1710" i="1" s="1"/>
  <c r="H1710" i="1"/>
  <c r="G1710" i="1"/>
  <c r="I1710" i="1" s="1"/>
  <c r="AE1751" i="1"/>
  <c r="AB1751" i="1"/>
  <c r="T1751" i="1"/>
  <c r="Y1751" i="1" s="1"/>
  <c r="R1751" i="1"/>
  <c r="Q1751" i="1"/>
  <c r="S1751" i="1" s="1"/>
  <c r="J1751" i="1"/>
  <c r="M1751" i="1" s="1"/>
  <c r="H1751" i="1"/>
  <c r="G1751" i="1"/>
  <c r="I1751" i="1" s="1"/>
  <c r="AE2786" i="1"/>
  <c r="AB2786" i="1"/>
  <c r="T2786" i="1"/>
  <c r="R2786" i="1"/>
  <c r="Q2786" i="1"/>
  <c r="S2786" i="1" s="1"/>
  <c r="J2786" i="1"/>
  <c r="Z2786" i="1" s="1"/>
  <c r="H2786" i="1"/>
  <c r="G2786" i="1"/>
  <c r="I2786" i="1" s="1"/>
  <c r="AE2281" i="1"/>
  <c r="AB2281" i="1"/>
  <c r="T2281" i="1"/>
  <c r="Y2281" i="1" s="1"/>
  <c r="R2281" i="1"/>
  <c r="Q2281" i="1"/>
  <c r="S2281" i="1" s="1"/>
  <c r="J2281" i="1"/>
  <c r="M2281" i="1" s="1"/>
  <c r="H2281" i="1"/>
  <c r="G2281" i="1"/>
  <c r="I2281" i="1" s="1"/>
  <c r="AE1200" i="1"/>
  <c r="AB1200" i="1"/>
  <c r="T1200" i="1"/>
  <c r="V1200" i="1" s="1"/>
  <c r="X1200" i="1" s="1"/>
  <c r="R1200" i="1"/>
  <c r="Q1200" i="1"/>
  <c r="S1200" i="1" s="1"/>
  <c r="J1200" i="1"/>
  <c r="Z1200" i="1" s="1"/>
  <c r="H1200" i="1"/>
  <c r="G1200" i="1"/>
  <c r="I1200" i="1" s="1"/>
  <c r="AE3224" i="1"/>
  <c r="AB3224" i="1"/>
  <c r="T3224" i="1"/>
  <c r="Y3224" i="1" s="1"/>
  <c r="R3224" i="1"/>
  <c r="Q3224" i="1"/>
  <c r="S3224" i="1" s="1"/>
  <c r="J3224" i="1"/>
  <c r="Z3224" i="1" s="1"/>
  <c r="H3224" i="1"/>
  <c r="G3224" i="1"/>
  <c r="I3224" i="1" s="1"/>
  <c r="AE238" i="1"/>
  <c r="AB238" i="1"/>
  <c r="T238" i="1"/>
  <c r="Y238" i="1" s="1"/>
  <c r="R238" i="1"/>
  <c r="Q238" i="1"/>
  <c r="S238" i="1" s="1"/>
  <c r="J238" i="1"/>
  <c r="H238" i="1"/>
  <c r="G238" i="1"/>
  <c r="I238" i="1" s="1"/>
  <c r="AE275" i="1"/>
  <c r="AB275" i="1"/>
  <c r="T275" i="1"/>
  <c r="R275" i="1"/>
  <c r="Q275" i="1"/>
  <c r="S275" i="1" s="1"/>
  <c r="L275" i="1"/>
  <c r="N275" i="1" s="1"/>
  <c r="J275" i="1"/>
  <c r="H275" i="1"/>
  <c r="G275" i="1"/>
  <c r="I275" i="1" s="1"/>
  <c r="AE1126" i="1"/>
  <c r="AB1126" i="1"/>
  <c r="T1126" i="1"/>
  <c r="V1126" i="1" s="1"/>
  <c r="X1126" i="1" s="1"/>
  <c r="R1126" i="1"/>
  <c r="Q1126" i="1"/>
  <c r="S1126" i="1" s="1"/>
  <c r="J1126" i="1"/>
  <c r="L1126" i="1" s="1"/>
  <c r="N1126" i="1" s="1"/>
  <c r="H1126" i="1"/>
  <c r="G1126" i="1"/>
  <c r="I1126" i="1" s="1"/>
  <c r="AE3427" i="1"/>
  <c r="AB3427" i="1"/>
  <c r="T3427" i="1"/>
  <c r="Y3427" i="1" s="1"/>
  <c r="R3427" i="1"/>
  <c r="Q3427" i="1"/>
  <c r="S3427" i="1" s="1"/>
  <c r="J3427" i="1"/>
  <c r="Z3427" i="1" s="1"/>
  <c r="H3427" i="1"/>
  <c r="G3427" i="1"/>
  <c r="I3427" i="1" s="1"/>
  <c r="AE2322" i="1"/>
  <c r="AB2322" i="1"/>
  <c r="T2322" i="1"/>
  <c r="Y2322" i="1" s="1"/>
  <c r="R2322" i="1"/>
  <c r="Q2322" i="1"/>
  <c r="S2322" i="1" s="1"/>
  <c r="J2322" i="1"/>
  <c r="H2322" i="1"/>
  <c r="G2322" i="1"/>
  <c r="I2322" i="1" s="1"/>
  <c r="AE887" i="1"/>
  <c r="AB887" i="1"/>
  <c r="T887" i="1"/>
  <c r="R887" i="1"/>
  <c r="Q887" i="1"/>
  <c r="S887" i="1" s="1"/>
  <c r="J887" i="1"/>
  <c r="H887" i="1"/>
  <c r="G887" i="1"/>
  <c r="I887" i="1" s="1"/>
  <c r="AE3841" i="1"/>
  <c r="AB3841" i="1"/>
  <c r="T3841" i="1"/>
  <c r="V3841" i="1" s="1"/>
  <c r="X3841" i="1" s="1"/>
  <c r="R3841" i="1"/>
  <c r="Q3841" i="1"/>
  <c r="S3841" i="1" s="1"/>
  <c r="M3841" i="1"/>
  <c r="J3841" i="1"/>
  <c r="L3841" i="1" s="1"/>
  <c r="N3841" i="1" s="1"/>
  <c r="H3841" i="1"/>
  <c r="G3841" i="1"/>
  <c r="I3841" i="1" s="1"/>
  <c r="AE2257" i="1"/>
  <c r="AB2257" i="1"/>
  <c r="T2257" i="1"/>
  <c r="V2257" i="1" s="1"/>
  <c r="X2257" i="1" s="1"/>
  <c r="R2257" i="1"/>
  <c r="Q2257" i="1"/>
  <c r="S2257" i="1" s="1"/>
  <c r="J2257" i="1"/>
  <c r="Z2257" i="1" s="1"/>
  <c r="H2257" i="1"/>
  <c r="G2257" i="1"/>
  <c r="I2257" i="1" s="1"/>
  <c r="AE1444" i="1"/>
  <c r="AB1444" i="1"/>
  <c r="T1444" i="1"/>
  <c r="Y1444" i="1" s="1"/>
  <c r="R1444" i="1"/>
  <c r="Q1444" i="1"/>
  <c r="S1444" i="1" s="1"/>
  <c r="J1444" i="1"/>
  <c r="H1444" i="1"/>
  <c r="G1444" i="1"/>
  <c r="I1444" i="1" s="1"/>
  <c r="AE44" i="1"/>
  <c r="AB44" i="1"/>
  <c r="T44" i="1"/>
  <c r="R44" i="1"/>
  <c r="Q44" i="1"/>
  <c r="S44" i="1" s="1"/>
  <c r="J44" i="1"/>
  <c r="Z44" i="1" s="1"/>
  <c r="H44" i="1"/>
  <c r="G44" i="1"/>
  <c r="I44" i="1" s="1"/>
  <c r="AE2341" i="1"/>
  <c r="AB2341" i="1"/>
  <c r="T2341" i="1"/>
  <c r="V2341" i="1" s="1"/>
  <c r="X2341" i="1" s="1"/>
  <c r="R2341" i="1"/>
  <c r="Q2341" i="1"/>
  <c r="S2341" i="1" s="1"/>
  <c r="M2341" i="1"/>
  <c r="L2341" i="1"/>
  <c r="N2341" i="1" s="1"/>
  <c r="J2341" i="1"/>
  <c r="Z2341" i="1" s="1"/>
  <c r="H2341" i="1"/>
  <c r="G2341" i="1"/>
  <c r="I2341" i="1" s="1"/>
  <c r="AE3131" i="1"/>
  <c r="AB3131" i="1"/>
  <c r="W3131" i="1"/>
  <c r="V3131" i="1"/>
  <c r="X3131" i="1" s="1"/>
  <c r="T3131" i="1"/>
  <c r="Y3131" i="1" s="1"/>
  <c r="R3131" i="1"/>
  <c r="Q3131" i="1"/>
  <c r="S3131" i="1" s="1"/>
  <c r="J3131" i="1"/>
  <c r="Z3131" i="1" s="1"/>
  <c r="H3131" i="1"/>
  <c r="G3131" i="1"/>
  <c r="I3131" i="1" s="1"/>
  <c r="AE890" i="1"/>
  <c r="AB890" i="1"/>
  <c r="T890" i="1"/>
  <c r="Y890" i="1" s="1"/>
  <c r="R890" i="1"/>
  <c r="Q890" i="1"/>
  <c r="S890" i="1" s="1"/>
  <c r="J890" i="1"/>
  <c r="H890" i="1"/>
  <c r="G890" i="1"/>
  <c r="I890" i="1" s="1"/>
  <c r="AE703" i="1"/>
  <c r="AB703" i="1"/>
  <c r="T703" i="1"/>
  <c r="R703" i="1"/>
  <c r="Q703" i="1"/>
  <c r="S703" i="1" s="1"/>
  <c r="J703" i="1"/>
  <c r="Z703" i="1" s="1"/>
  <c r="H703" i="1"/>
  <c r="G703" i="1"/>
  <c r="I703" i="1" s="1"/>
  <c r="AE1709" i="1"/>
  <c r="AB1709" i="1"/>
  <c r="T1709" i="1"/>
  <c r="V1709" i="1" s="1"/>
  <c r="X1709" i="1" s="1"/>
  <c r="R1709" i="1"/>
  <c r="Q1709" i="1"/>
  <c r="S1709" i="1" s="1"/>
  <c r="J1709" i="1"/>
  <c r="Z1709" i="1" s="1"/>
  <c r="H1709" i="1"/>
  <c r="G1709" i="1"/>
  <c r="I1709" i="1" s="1"/>
  <c r="AE2490" i="1"/>
  <c r="AB2490" i="1"/>
  <c r="T2490" i="1"/>
  <c r="Y2490" i="1" s="1"/>
  <c r="R2490" i="1"/>
  <c r="Q2490" i="1"/>
  <c r="S2490" i="1" s="1"/>
  <c r="J2490" i="1"/>
  <c r="Z2490" i="1" s="1"/>
  <c r="H2490" i="1"/>
  <c r="G2490" i="1"/>
  <c r="I2490" i="1" s="1"/>
  <c r="AE2939" i="1"/>
  <c r="AB2939" i="1"/>
  <c r="T2939" i="1"/>
  <c r="Y2939" i="1" s="1"/>
  <c r="R2939" i="1"/>
  <c r="Q2939" i="1"/>
  <c r="S2939" i="1" s="1"/>
  <c r="J2939" i="1"/>
  <c r="H2939" i="1"/>
  <c r="G2939" i="1"/>
  <c r="I2939" i="1" s="1"/>
  <c r="AE3395" i="1"/>
  <c r="AB3395" i="1"/>
  <c r="T3395" i="1"/>
  <c r="R3395" i="1"/>
  <c r="Q3395" i="1"/>
  <c r="S3395" i="1" s="1"/>
  <c r="M3395" i="1"/>
  <c r="J3395" i="1"/>
  <c r="Z3395" i="1" s="1"/>
  <c r="H3395" i="1"/>
  <c r="G3395" i="1"/>
  <c r="I3395" i="1" s="1"/>
  <c r="AE2216" i="1"/>
  <c r="AB2216" i="1"/>
  <c r="V2216" i="1"/>
  <c r="X2216" i="1" s="1"/>
  <c r="T2216" i="1"/>
  <c r="R2216" i="1"/>
  <c r="Q2216" i="1"/>
  <c r="S2216" i="1" s="1"/>
  <c r="J2216" i="1"/>
  <c r="L2216" i="1" s="1"/>
  <c r="N2216" i="1" s="1"/>
  <c r="H2216" i="1"/>
  <c r="G2216" i="1"/>
  <c r="I2216" i="1" s="1"/>
  <c r="AE2348" i="1"/>
  <c r="AB2348" i="1"/>
  <c r="T2348" i="1"/>
  <c r="Y2348" i="1" s="1"/>
  <c r="R2348" i="1"/>
  <c r="Q2348" i="1"/>
  <c r="S2348" i="1" s="1"/>
  <c r="J2348" i="1"/>
  <c r="Z2348" i="1" s="1"/>
  <c r="H2348" i="1"/>
  <c r="G2348" i="1"/>
  <c r="I2348" i="1" s="1"/>
  <c r="AE1907" i="1"/>
  <c r="AB1907" i="1"/>
  <c r="T1907" i="1"/>
  <c r="Y1907" i="1" s="1"/>
  <c r="R1907" i="1"/>
  <c r="Q1907" i="1"/>
  <c r="S1907" i="1" s="1"/>
  <c r="J1907" i="1"/>
  <c r="H1907" i="1"/>
  <c r="G1907" i="1"/>
  <c r="I1907" i="1" s="1"/>
  <c r="AE393" i="1"/>
  <c r="AB393" i="1"/>
  <c r="T393" i="1"/>
  <c r="R393" i="1"/>
  <c r="Q393" i="1"/>
  <c r="S393" i="1" s="1"/>
  <c r="M393" i="1"/>
  <c r="J393" i="1"/>
  <c r="Z393" i="1" s="1"/>
  <c r="H393" i="1"/>
  <c r="G393" i="1"/>
  <c r="I393" i="1" s="1"/>
  <c r="AE1501" i="1"/>
  <c r="AB1501" i="1"/>
  <c r="T1501" i="1"/>
  <c r="V1501" i="1" s="1"/>
  <c r="X1501" i="1" s="1"/>
  <c r="R1501" i="1"/>
  <c r="Q1501" i="1"/>
  <c r="S1501" i="1" s="1"/>
  <c r="J1501" i="1"/>
  <c r="M1501" i="1" s="1"/>
  <c r="H1501" i="1"/>
  <c r="G1501" i="1"/>
  <c r="I1501" i="1" s="1"/>
  <c r="AE2321" i="1"/>
  <c r="AB2321" i="1"/>
  <c r="T2321" i="1"/>
  <c r="R2321" i="1"/>
  <c r="Q2321" i="1"/>
  <c r="S2321" i="1" s="1"/>
  <c r="J2321" i="1"/>
  <c r="Z2321" i="1" s="1"/>
  <c r="H2321" i="1"/>
  <c r="G2321" i="1"/>
  <c r="I2321" i="1" s="1"/>
  <c r="AE1814" i="1"/>
  <c r="AB1814" i="1"/>
  <c r="T1814" i="1"/>
  <c r="S1814" i="1"/>
  <c r="R1814" i="1"/>
  <c r="Q1814" i="1"/>
  <c r="J1814" i="1"/>
  <c r="H1814" i="1"/>
  <c r="G1814" i="1"/>
  <c r="I1814" i="1" s="1"/>
  <c r="AE906" i="1"/>
  <c r="AB906" i="1"/>
  <c r="T906" i="1"/>
  <c r="R906" i="1"/>
  <c r="Q906" i="1"/>
  <c r="S906" i="1" s="1"/>
  <c r="J906" i="1"/>
  <c r="Z906" i="1" s="1"/>
  <c r="H906" i="1"/>
  <c r="G906" i="1"/>
  <c r="I906" i="1" s="1"/>
  <c r="AE2340" i="1"/>
  <c r="AB2340" i="1"/>
  <c r="T2340" i="1"/>
  <c r="V2340" i="1" s="1"/>
  <c r="X2340" i="1" s="1"/>
  <c r="R2340" i="1"/>
  <c r="Q2340" i="1"/>
  <c r="S2340" i="1" s="1"/>
  <c r="J2340" i="1"/>
  <c r="Z2340" i="1" s="1"/>
  <c r="H2340" i="1"/>
  <c r="G2340" i="1"/>
  <c r="I2340" i="1" s="1"/>
  <c r="AE2339" i="1"/>
  <c r="AB2339" i="1"/>
  <c r="W2339" i="1"/>
  <c r="V2339" i="1"/>
  <c r="X2339" i="1" s="1"/>
  <c r="T2339" i="1"/>
  <c r="Y2339" i="1" s="1"/>
  <c r="R2339" i="1"/>
  <c r="Q2339" i="1"/>
  <c r="S2339" i="1" s="1"/>
  <c r="J2339" i="1"/>
  <c r="Z2339" i="1" s="1"/>
  <c r="H2339" i="1"/>
  <c r="G2339" i="1"/>
  <c r="I2339" i="1" s="1"/>
  <c r="AE2574" i="1"/>
  <c r="AB2574" i="1"/>
  <c r="T2574" i="1"/>
  <c r="Y2574" i="1" s="1"/>
  <c r="S2574" i="1"/>
  <c r="R2574" i="1"/>
  <c r="Q2574" i="1"/>
  <c r="J2574" i="1"/>
  <c r="H2574" i="1"/>
  <c r="G2574" i="1"/>
  <c r="I2574" i="1" s="1"/>
  <c r="AE4205" i="1"/>
  <c r="AB4205" i="1"/>
  <c r="T4205" i="1"/>
  <c r="R4205" i="1"/>
  <c r="Q4205" i="1"/>
  <c r="S4205" i="1" s="1"/>
  <c r="J4205" i="1"/>
  <c r="Z4205" i="1" s="1"/>
  <c r="H4205" i="1"/>
  <c r="G4205" i="1"/>
  <c r="I4205" i="1" s="1"/>
  <c r="AE3892" i="1"/>
  <c r="AB3892" i="1"/>
  <c r="T3892" i="1"/>
  <c r="V3892" i="1" s="1"/>
  <c r="X3892" i="1" s="1"/>
  <c r="R3892" i="1"/>
  <c r="Q3892" i="1"/>
  <c r="S3892" i="1" s="1"/>
  <c r="J3892" i="1"/>
  <c r="Z3892" i="1" s="1"/>
  <c r="H3892" i="1"/>
  <c r="G3892" i="1"/>
  <c r="I3892" i="1" s="1"/>
  <c r="AE3891" i="1"/>
  <c r="AB3891" i="1"/>
  <c r="T3891" i="1"/>
  <c r="Y3891" i="1" s="1"/>
  <c r="R3891" i="1"/>
  <c r="Q3891" i="1"/>
  <c r="S3891" i="1" s="1"/>
  <c r="M3891" i="1"/>
  <c r="J3891" i="1"/>
  <c r="L3891" i="1" s="1"/>
  <c r="N3891" i="1" s="1"/>
  <c r="H3891" i="1"/>
  <c r="G3891" i="1"/>
  <c r="I3891" i="1" s="1"/>
  <c r="AE826" i="1"/>
  <c r="AB826" i="1"/>
  <c r="T826" i="1"/>
  <c r="Y826" i="1" s="1"/>
  <c r="R826" i="1"/>
  <c r="Q826" i="1"/>
  <c r="S826" i="1" s="1"/>
  <c r="J826" i="1"/>
  <c r="H826" i="1"/>
  <c r="G826" i="1"/>
  <c r="I826" i="1" s="1"/>
  <c r="AE1640" i="1"/>
  <c r="AB1640" i="1"/>
  <c r="T1640" i="1"/>
  <c r="R1640" i="1"/>
  <c r="Q1640" i="1"/>
  <c r="S1640" i="1" s="1"/>
  <c r="J1640" i="1"/>
  <c r="Z1640" i="1" s="1"/>
  <c r="H1640" i="1"/>
  <c r="G1640" i="1"/>
  <c r="I1640" i="1" s="1"/>
  <c r="AE4033" i="1"/>
  <c r="AB4033" i="1"/>
  <c r="Z4033" i="1"/>
  <c r="T4033" i="1"/>
  <c r="R4033" i="1"/>
  <c r="Q4033" i="1"/>
  <c r="S4033" i="1" s="1"/>
  <c r="M4033" i="1"/>
  <c r="J4033" i="1"/>
  <c r="L4033" i="1" s="1"/>
  <c r="N4033" i="1" s="1"/>
  <c r="H4033" i="1"/>
  <c r="G4033" i="1"/>
  <c r="I4033" i="1" s="1"/>
  <c r="AE2785" i="1"/>
  <c r="AB2785" i="1"/>
  <c r="T2785" i="1"/>
  <c r="Y2785" i="1" s="1"/>
  <c r="R2785" i="1"/>
  <c r="Q2785" i="1"/>
  <c r="S2785" i="1" s="1"/>
  <c r="J2785" i="1"/>
  <c r="H2785" i="1"/>
  <c r="G2785" i="1"/>
  <c r="I2785" i="1" s="1"/>
  <c r="AE1335" i="1"/>
  <c r="AB1335" i="1"/>
  <c r="V1335" i="1"/>
  <c r="X1335" i="1" s="1"/>
  <c r="T1335" i="1"/>
  <c r="Y1335" i="1" s="1"/>
  <c r="R1335" i="1"/>
  <c r="Q1335" i="1"/>
  <c r="S1335" i="1" s="1"/>
  <c r="J1335" i="1"/>
  <c r="H1335" i="1"/>
  <c r="G1335" i="1"/>
  <c r="I1335" i="1" s="1"/>
  <c r="AE3253" i="1"/>
  <c r="AB3253" i="1"/>
  <c r="T3253" i="1"/>
  <c r="R3253" i="1"/>
  <c r="Q3253" i="1"/>
  <c r="S3253" i="1" s="1"/>
  <c r="J3253" i="1"/>
  <c r="Z3253" i="1" s="1"/>
  <c r="H3253" i="1"/>
  <c r="G3253" i="1"/>
  <c r="I3253" i="1" s="1"/>
  <c r="AE3635" i="1"/>
  <c r="AB3635" i="1"/>
  <c r="T3635" i="1"/>
  <c r="R3635" i="1"/>
  <c r="Q3635" i="1"/>
  <c r="S3635" i="1" s="1"/>
  <c r="J3635" i="1"/>
  <c r="L3635" i="1" s="1"/>
  <c r="N3635" i="1" s="1"/>
  <c r="H3635" i="1"/>
  <c r="G3635" i="1"/>
  <c r="I3635" i="1" s="1"/>
  <c r="AE2347" i="1"/>
  <c r="AB2347" i="1"/>
  <c r="T2347" i="1"/>
  <c r="Y2347" i="1" s="1"/>
  <c r="R2347" i="1"/>
  <c r="Q2347" i="1"/>
  <c r="S2347" i="1" s="1"/>
  <c r="J2347" i="1"/>
  <c r="H2347" i="1"/>
  <c r="G2347" i="1"/>
  <c r="I2347" i="1" s="1"/>
  <c r="AE392" i="1"/>
  <c r="AB392" i="1"/>
  <c r="T392" i="1"/>
  <c r="R392" i="1"/>
  <c r="Q392" i="1"/>
  <c r="S392" i="1" s="1"/>
  <c r="J392" i="1"/>
  <c r="H392" i="1"/>
  <c r="G392" i="1"/>
  <c r="I392" i="1" s="1"/>
  <c r="AE3467" i="1"/>
  <c r="AB3467" i="1"/>
  <c r="T3467" i="1"/>
  <c r="R3467" i="1"/>
  <c r="Q3467" i="1"/>
  <c r="S3467" i="1" s="1"/>
  <c r="M3467" i="1"/>
  <c r="L3467" i="1"/>
  <c r="N3467" i="1" s="1"/>
  <c r="J3467" i="1"/>
  <c r="Z3467" i="1" s="1"/>
  <c r="H3467" i="1"/>
  <c r="G3467" i="1"/>
  <c r="I3467" i="1" s="1"/>
  <c r="AE237" i="1"/>
  <c r="AB237" i="1"/>
  <c r="T237" i="1"/>
  <c r="R237" i="1"/>
  <c r="Q237" i="1"/>
  <c r="S237" i="1" s="1"/>
  <c r="J237" i="1"/>
  <c r="H237" i="1"/>
  <c r="G237" i="1"/>
  <c r="I237" i="1" s="1"/>
  <c r="AE3426" i="1"/>
  <c r="AB3426" i="1"/>
  <c r="T3426" i="1"/>
  <c r="Y3426" i="1" s="1"/>
  <c r="R3426" i="1"/>
  <c r="Q3426" i="1"/>
  <c r="S3426" i="1" s="1"/>
  <c r="J3426" i="1"/>
  <c r="H3426" i="1"/>
  <c r="G3426" i="1"/>
  <c r="I3426" i="1" s="1"/>
  <c r="AE2256" i="1"/>
  <c r="AB2256" i="1"/>
  <c r="T2256" i="1"/>
  <c r="Y2256" i="1" s="1"/>
  <c r="R2256" i="1"/>
  <c r="Q2256" i="1"/>
  <c r="S2256" i="1" s="1"/>
  <c r="J2256" i="1"/>
  <c r="H2256" i="1"/>
  <c r="G2256" i="1"/>
  <c r="I2256" i="1" s="1"/>
  <c r="AE905" i="1"/>
  <c r="AB905" i="1"/>
  <c r="T905" i="1"/>
  <c r="R905" i="1"/>
  <c r="Q905" i="1"/>
  <c r="S905" i="1" s="1"/>
  <c r="J905" i="1"/>
  <c r="H905" i="1"/>
  <c r="G905" i="1"/>
  <c r="I905" i="1" s="1"/>
  <c r="AE43" i="1"/>
  <c r="AB43" i="1"/>
  <c r="T43" i="1"/>
  <c r="R43" i="1"/>
  <c r="Q43" i="1"/>
  <c r="S43" i="1" s="1"/>
  <c r="J43" i="1"/>
  <c r="L43" i="1" s="1"/>
  <c r="N43" i="1" s="1"/>
  <c r="H43" i="1"/>
  <c r="G43" i="1"/>
  <c r="I43" i="1" s="1"/>
  <c r="AE3881" i="1"/>
  <c r="AB3881" i="1"/>
  <c r="T3881" i="1"/>
  <c r="Y3881" i="1" s="1"/>
  <c r="R3881" i="1"/>
  <c r="Q3881" i="1"/>
  <c r="S3881" i="1" s="1"/>
  <c r="J3881" i="1"/>
  <c r="H3881" i="1"/>
  <c r="G3881" i="1"/>
  <c r="I3881" i="1" s="1"/>
  <c r="AE889" i="1"/>
  <c r="AB889" i="1"/>
  <c r="T889" i="1"/>
  <c r="Y889" i="1" s="1"/>
  <c r="R889" i="1"/>
  <c r="Q889" i="1"/>
  <c r="S889" i="1" s="1"/>
  <c r="J889" i="1"/>
  <c r="H889" i="1"/>
  <c r="G889" i="1"/>
  <c r="I889" i="1" s="1"/>
  <c r="AE1849" i="1"/>
  <c r="AB1849" i="1"/>
  <c r="T1849" i="1"/>
  <c r="R1849" i="1"/>
  <c r="Q1849" i="1"/>
  <c r="S1849" i="1" s="1"/>
  <c r="J1849" i="1"/>
  <c r="Z1849" i="1" s="1"/>
  <c r="H1849" i="1"/>
  <c r="G1849" i="1"/>
  <c r="I1849" i="1" s="1"/>
  <c r="AE3394" i="1"/>
  <c r="AB3394" i="1"/>
  <c r="T3394" i="1"/>
  <c r="R3394" i="1"/>
  <c r="Q3394" i="1"/>
  <c r="S3394" i="1" s="1"/>
  <c r="J3394" i="1"/>
  <c r="L3394" i="1" s="1"/>
  <c r="N3394" i="1" s="1"/>
  <c r="H3394" i="1"/>
  <c r="G3394" i="1"/>
  <c r="I3394" i="1" s="1"/>
  <c r="AE3634" i="1"/>
  <c r="AB3634" i="1"/>
  <c r="T3634" i="1"/>
  <c r="Y3634" i="1" s="1"/>
  <c r="R3634" i="1"/>
  <c r="Q3634" i="1"/>
  <c r="S3634" i="1" s="1"/>
  <c r="J3634" i="1"/>
  <c r="H3634" i="1"/>
  <c r="G3634" i="1"/>
  <c r="I3634" i="1" s="1"/>
  <c r="AE2215" i="1"/>
  <c r="AB2215" i="1"/>
  <c r="T2215" i="1"/>
  <c r="R2215" i="1"/>
  <c r="Q2215" i="1"/>
  <c r="S2215" i="1" s="1"/>
  <c r="J2215" i="1"/>
  <c r="H2215" i="1"/>
  <c r="G2215" i="1"/>
  <c r="I2215" i="1" s="1"/>
  <c r="AE969" i="1"/>
  <c r="AB969" i="1"/>
  <c r="T969" i="1"/>
  <c r="R969" i="1"/>
  <c r="Q969" i="1"/>
  <c r="S969" i="1" s="1"/>
  <c r="J969" i="1"/>
  <c r="Z969" i="1" s="1"/>
  <c r="H969" i="1"/>
  <c r="G969" i="1"/>
  <c r="I969" i="1" s="1"/>
  <c r="AE1813" i="1"/>
  <c r="AB1813" i="1"/>
  <c r="T1813" i="1"/>
  <c r="R1813" i="1"/>
  <c r="Q1813" i="1"/>
  <c r="S1813" i="1" s="1"/>
  <c r="J1813" i="1"/>
  <c r="L1813" i="1" s="1"/>
  <c r="N1813" i="1" s="1"/>
  <c r="H1813" i="1"/>
  <c r="G1813" i="1"/>
  <c r="I1813" i="1" s="1"/>
  <c r="AE2836" i="1"/>
  <c r="AB2836" i="1"/>
  <c r="T2836" i="1"/>
  <c r="Y2836" i="1" s="1"/>
  <c r="R2836" i="1"/>
  <c r="Q2836" i="1"/>
  <c r="S2836" i="1" s="1"/>
  <c r="J2836" i="1"/>
  <c r="H2836" i="1"/>
  <c r="G2836" i="1"/>
  <c r="I2836" i="1" s="1"/>
  <c r="AE3469" i="1"/>
  <c r="AB3469" i="1"/>
  <c r="T3469" i="1"/>
  <c r="Y3469" i="1" s="1"/>
  <c r="R3469" i="1"/>
  <c r="Q3469" i="1"/>
  <c r="S3469" i="1" s="1"/>
  <c r="J3469" i="1"/>
  <c r="H3469" i="1"/>
  <c r="G3469" i="1"/>
  <c r="I3469" i="1" s="1"/>
  <c r="AE1947" i="1"/>
  <c r="AB1947" i="1"/>
  <c r="T1947" i="1"/>
  <c r="R1947" i="1"/>
  <c r="Q1947" i="1"/>
  <c r="S1947" i="1" s="1"/>
  <c r="J1947" i="1"/>
  <c r="H1947" i="1"/>
  <c r="G1947" i="1"/>
  <c r="I1947" i="1" s="1"/>
  <c r="AE2585" i="1"/>
  <c r="AB2585" i="1"/>
  <c r="T2585" i="1"/>
  <c r="R2585" i="1"/>
  <c r="Q2585" i="1"/>
  <c r="S2585" i="1" s="1"/>
  <c r="J2585" i="1"/>
  <c r="L2585" i="1" s="1"/>
  <c r="N2585" i="1" s="1"/>
  <c r="H2585" i="1"/>
  <c r="G2585" i="1"/>
  <c r="I2585" i="1" s="1"/>
  <c r="AE3727" i="1"/>
  <c r="AB3727" i="1"/>
  <c r="T3727" i="1"/>
  <c r="Y3727" i="1" s="1"/>
  <c r="R3727" i="1"/>
  <c r="Q3727" i="1"/>
  <c r="S3727" i="1" s="1"/>
  <c r="J3727" i="1"/>
  <c r="H3727" i="1"/>
  <c r="G3727" i="1"/>
  <c r="I3727" i="1" s="1"/>
  <c r="AE587" i="1"/>
  <c r="AB587" i="1"/>
  <c r="T587" i="1"/>
  <c r="Y587" i="1" s="1"/>
  <c r="R587" i="1"/>
  <c r="Q587" i="1"/>
  <c r="S587" i="1" s="1"/>
  <c r="J587" i="1"/>
  <c r="H587" i="1"/>
  <c r="G587" i="1"/>
  <c r="I587" i="1" s="1"/>
  <c r="AE4019" i="1"/>
  <c r="AB4019" i="1"/>
  <c r="T4019" i="1"/>
  <c r="R4019" i="1"/>
  <c r="Q4019" i="1"/>
  <c r="S4019" i="1" s="1"/>
  <c r="J4019" i="1"/>
  <c r="H4019" i="1"/>
  <c r="G4019" i="1"/>
  <c r="I4019" i="1" s="1"/>
  <c r="AE2520" i="1"/>
  <c r="AB2520" i="1"/>
  <c r="T2520" i="1"/>
  <c r="R2520" i="1"/>
  <c r="Q2520" i="1"/>
  <c r="S2520" i="1" s="1"/>
  <c r="J2520" i="1"/>
  <c r="L2520" i="1" s="1"/>
  <c r="N2520" i="1" s="1"/>
  <c r="H2520" i="1"/>
  <c r="G2520" i="1"/>
  <c r="I2520" i="1" s="1"/>
  <c r="AE4173" i="1"/>
  <c r="AB4173" i="1"/>
  <c r="T4173" i="1"/>
  <c r="Y4173" i="1" s="1"/>
  <c r="R4173" i="1"/>
  <c r="Q4173" i="1"/>
  <c r="S4173" i="1" s="1"/>
  <c r="J4173" i="1"/>
  <c r="H4173" i="1"/>
  <c r="G4173" i="1"/>
  <c r="I4173" i="1" s="1"/>
  <c r="AE2969" i="1"/>
  <c r="AB2969" i="1"/>
  <c r="T2969" i="1"/>
  <c r="Y2969" i="1" s="1"/>
  <c r="R2969" i="1"/>
  <c r="Q2969" i="1"/>
  <c r="S2969" i="1" s="1"/>
  <c r="J2969" i="1"/>
  <c r="H2969" i="1"/>
  <c r="G2969" i="1"/>
  <c r="I2969" i="1" s="1"/>
  <c r="AE1177" i="1"/>
  <c r="AB1177" i="1"/>
  <c r="T1177" i="1"/>
  <c r="R1177" i="1"/>
  <c r="Q1177" i="1"/>
  <c r="S1177" i="1" s="1"/>
  <c r="J1177" i="1"/>
  <c r="Z1177" i="1" s="1"/>
  <c r="H1177" i="1"/>
  <c r="G1177" i="1"/>
  <c r="I1177" i="1" s="1"/>
  <c r="AE1906" i="1"/>
  <c r="AB1906" i="1"/>
  <c r="T1906" i="1"/>
  <c r="R1906" i="1"/>
  <c r="Q1906" i="1"/>
  <c r="S1906" i="1" s="1"/>
  <c r="J1906" i="1"/>
  <c r="L1906" i="1" s="1"/>
  <c r="N1906" i="1" s="1"/>
  <c r="H1906" i="1"/>
  <c r="G1906" i="1"/>
  <c r="I1906" i="1" s="1"/>
  <c r="AE3487" i="1"/>
  <c r="AB3487" i="1"/>
  <c r="T3487" i="1"/>
  <c r="Y3487" i="1" s="1"/>
  <c r="R3487" i="1"/>
  <c r="Q3487" i="1"/>
  <c r="S3487" i="1" s="1"/>
  <c r="J3487" i="1"/>
  <c r="H3487" i="1"/>
  <c r="G3487" i="1"/>
  <c r="I3487" i="1" s="1"/>
  <c r="AE236" i="1"/>
  <c r="AB236" i="1"/>
  <c r="T236" i="1"/>
  <c r="R236" i="1"/>
  <c r="Q236" i="1"/>
  <c r="S236" i="1" s="1"/>
  <c r="J236" i="1"/>
  <c r="H236" i="1"/>
  <c r="G236" i="1"/>
  <c r="I236" i="1" s="1"/>
  <c r="AE1010" i="1"/>
  <c r="AB1010" i="1"/>
  <c r="T1010" i="1"/>
  <c r="R1010" i="1"/>
  <c r="Q1010" i="1"/>
  <c r="S1010" i="1" s="1"/>
  <c r="J1010" i="1"/>
  <c r="Z1010" i="1" s="1"/>
  <c r="H1010" i="1"/>
  <c r="G1010" i="1"/>
  <c r="I1010" i="1" s="1"/>
  <c r="AE707" i="1"/>
  <c r="AB707" i="1"/>
  <c r="T707" i="1"/>
  <c r="R707" i="1"/>
  <c r="Q707" i="1"/>
  <c r="S707" i="1" s="1"/>
  <c r="J707" i="1"/>
  <c r="L707" i="1" s="1"/>
  <c r="N707" i="1" s="1"/>
  <c r="H707" i="1"/>
  <c r="G707" i="1"/>
  <c r="I707" i="1" s="1"/>
  <c r="AE3398" i="1"/>
  <c r="AB3398" i="1"/>
  <c r="T3398" i="1"/>
  <c r="Y3398" i="1" s="1"/>
  <c r="R3398" i="1"/>
  <c r="Q3398" i="1"/>
  <c r="S3398" i="1" s="1"/>
  <c r="J3398" i="1"/>
  <c r="H3398" i="1"/>
  <c r="G3398" i="1"/>
  <c r="I3398" i="1" s="1"/>
  <c r="AE3749" i="1"/>
  <c r="AB3749" i="1"/>
  <c r="T3749" i="1"/>
  <c r="Y3749" i="1" s="1"/>
  <c r="R3749" i="1"/>
  <c r="Q3749" i="1"/>
  <c r="S3749" i="1" s="1"/>
  <c r="J3749" i="1"/>
  <c r="H3749" i="1"/>
  <c r="G3749" i="1"/>
  <c r="I3749" i="1" s="1"/>
  <c r="AE1923" i="1"/>
  <c r="AB1923" i="1"/>
  <c r="T1923" i="1"/>
  <c r="R1923" i="1"/>
  <c r="Q1923" i="1"/>
  <c r="S1923" i="1" s="1"/>
  <c r="M1923" i="1"/>
  <c r="J1923" i="1"/>
  <c r="Z1923" i="1" s="1"/>
  <c r="H1923" i="1"/>
  <c r="G1923" i="1"/>
  <c r="I1923" i="1" s="1"/>
  <c r="AE1001" i="1"/>
  <c r="AB1001" i="1"/>
  <c r="T1001" i="1"/>
  <c r="R1001" i="1"/>
  <c r="Q1001" i="1"/>
  <c r="S1001" i="1" s="1"/>
  <c r="J1001" i="1"/>
  <c r="L1001" i="1" s="1"/>
  <c r="N1001" i="1" s="1"/>
  <c r="H1001" i="1"/>
  <c r="G1001" i="1"/>
  <c r="I1001" i="1" s="1"/>
  <c r="AE2666" i="1"/>
  <c r="AB2666" i="1"/>
  <c r="T2666" i="1"/>
  <c r="Y2666" i="1" s="1"/>
  <c r="R2666" i="1"/>
  <c r="Q2666" i="1"/>
  <c r="S2666" i="1" s="1"/>
  <c r="J2666" i="1"/>
  <c r="H2666" i="1"/>
  <c r="G2666" i="1"/>
  <c r="I2666" i="1" s="1"/>
  <c r="AE2938" i="1"/>
  <c r="AB2938" i="1"/>
  <c r="T2938" i="1"/>
  <c r="Y2938" i="1" s="1"/>
  <c r="R2938" i="1"/>
  <c r="Q2938" i="1"/>
  <c r="S2938" i="1" s="1"/>
  <c r="J2938" i="1"/>
  <c r="H2938" i="1"/>
  <c r="G2938" i="1"/>
  <c r="I2938" i="1" s="1"/>
  <c r="AE3502" i="1"/>
  <c r="AB3502" i="1"/>
  <c r="T3502" i="1"/>
  <c r="R3502" i="1"/>
  <c r="Q3502" i="1"/>
  <c r="S3502" i="1" s="1"/>
  <c r="J3502" i="1"/>
  <c r="H3502" i="1"/>
  <c r="G3502" i="1"/>
  <c r="I3502" i="1" s="1"/>
  <c r="AE2688" i="1"/>
  <c r="AB2688" i="1"/>
  <c r="T2688" i="1"/>
  <c r="R2688" i="1"/>
  <c r="Q2688" i="1"/>
  <c r="S2688" i="1" s="1"/>
  <c r="J2688" i="1"/>
  <c r="L2688" i="1" s="1"/>
  <c r="N2688" i="1" s="1"/>
  <c r="H2688" i="1"/>
  <c r="G2688" i="1"/>
  <c r="I2688" i="1" s="1"/>
  <c r="AE2687" i="1"/>
  <c r="AB2687" i="1"/>
  <c r="T2687" i="1"/>
  <c r="Y2687" i="1" s="1"/>
  <c r="R2687" i="1"/>
  <c r="Q2687" i="1"/>
  <c r="S2687" i="1" s="1"/>
  <c r="J2687" i="1"/>
  <c r="H2687" i="1"/>
  <c r="G2687" i="1"/>
  <c r="I2687" i="1" s="1"/>
  <c r="AE2992" i="1"/>
  <c r="AB2992" i="1"/>
  <c r="T2992" i="1"/>
  <c r="Y2992" i="1" s="1"/>
  <c r="R2992" i="1"/>
  <c r="Q2992" i="1"/>
  <c r="S2992" i="1" s="1"/>
  <c r="J2992" i="1"/>
  <c r="H2992" i="1"/>
  <c r="G2992" i="1"/>
  <c r="I2992" i="1" s="1"/>
  <c r="AE1588" i="1"/>
  <c r="AB1588" i="1"/>
  <c r="T1588" i="1"/>
  <c r="R1588" i="1"/>
  <c r="Q1588" i="1"/>
  <c r="S1588" i="1" s="1"/>
  <c r="J1588" i="1"/>
  <c r="Z1588" i="1" s="1"/>
  <c r="H1588" i="1"/>
  <c r="G1588" i="1"/>
  <c r="I1588" i="1" s="1"/>
  <c r="AE1176" i="1"/>
  <c r="AB1176" i="1"/>
  <c r="T1176" i="1"/>
  <c r="R1176" i="1"/>
  <c r="Q1176" i="1"/>
  <c r="S1176" i="1" s="1"/>
  <c r="J1176" i="1"/>
  <c r="L1176" i="1" s="1"/>
  <c r="N1176" i="1" s="1"/>
  <c r="H1176" i="1"/>
  <c r="G1176" i="1"/>
  <c r="I1176" i="1" s="1"/>
  <c r="AE3466" i="1"/>
  <c r="AB3466" i="1"/>
  <c r="T3466" i="1"/>
  <c r="R3466" i="1"/>
  <c r="Q3466" i="1"/>
  <c r="S3466" i="1" s="1"/>
  <c r="J3466" i="1"/>
  <c r="H3466" i="1"/>
  <c r="G3466" i="1"/>
  <c r="I3466" i="1" s="1"/>
  <c r="AE1556" i="1"/>
  <c r="AB1556" i="1"/>
  <c r="T1556" i="1"/>
  <c r="R1556" i="1"/>
  <c r="Q1556" i="1"/>
  <c r="S1556" i="1" s="1"/>
  <c r="J1556" i="1"/>
  <c r="H1556" i="1"/>
  <c r="G1556" i="1"/>
  <c r="I1556" i="1" s="1"/>
  <c r="AE1125" i="1"/>
  <c r="AB1125" i="1"/>
  <c r="T1125" i="1"/>
  <c r="R1125" i="1"/>
  <c r="Q1125" i="1"/>
  <c r="S1125" i="1" s="1"/>
  <c r="J1125" i="1"/>
  <c r="Z1125" i="1" s="1"/>
  <c r="H1125" i="1"/>
  <c r="G1125" i="1"/>
  <c r="I1125" i="1" s="1"/>
  <c r="AE1299" i="1"/>
  <c r="AB1299" i="1"/>
  <c r="T1299" i="1"/>
  <c r="V1299" i="1" s="1"/>
  <c r="X1299" i="1" s="1"/>
  <c r="R1299" i="1"/>
  <c r="Q1299" i="1"/>
  <c r="S1299" i="1" s="1"/>
  <c r="J1299" i="1"/>
  <c r="M1299" i="1" s="1"/>
  <c r="H1299" i="1"/>
  <c r="G1299" i="1"/>
  <c r="I1299" i="1" s="1"/>
  <c r="AE1195" i="1"/>
  <c r="AB1195" i="1"/>
  <c r="T1195" i="1"/>
  <c r="Y1195" i="1" s="1"/>
  <c r="R1195" i="1"/>
  <c r="Q1195" i="1"/>
  <c r="S1195" i="1" s="1"/>
  <c r="J1195" i="1"/>
  <c r="H1195" i="1"/>
  <c r="G1195" i="1"/>
  <c r="I1195" i="1" s="1"/>
  <c r="AE10" i="1"/>
  <c r="AB10" i="1"/>
  <c r="T10" i="1"/>
  <c r="Y10" i="1" s="1"/>
  <c r="R10" i="1"/>
  <c r="Q10" i="1"/>
  <c r="S10" i="1" s="1"/>
  <c r="J10" i="1"/>
  <c r="H10" i="1"/>
  <c r="G10" i="1"/>
  <c r="I10" i="1" s="1"/>
  <c r="AE688" i="1"/>
  <c r="AB688" i="1"/>
  <c r="T688" i="1"/>
  <c r="R688" i="1"/>
  <c r="Q688" i="1"/>
  <c r="S688" i="1" s="1"/>
  <c r="J688" i="1"/>
  <c r="H688" i="1"/>
  <c r="G688" i="1"/>
  <c r="I688" i="1" s="1"/>
  <c r="AE687" i="1"/>
  <c r="AB687" i="1"/>
  <c r="T687" i="1"/>
  <c r="V687" i="1" s="1"/>
  <c r="X687" i="1" s="1"/>
  <c r="R687" i="1"/>
  <c r="Q687" i="1"/>
  <c r="S687" i="1" s="1"/>
  <c r="J687" i="1"/>
  <c r="H687" i="1"/>
  <c r="G687" i="1"/>
  <c r="I687" i="1" s="1"/>
  <c r="AE2573" i="1"/>
  <c r="AB2573" i="1"/>
  <c r="T2573" i="1"/>
  <c r="Y2573" i="1" s="1"/>
  <c r="R2573" i="1"/>
  <c r="Q2573" i="1"/>
  <c r="S2573" i="1" s="1"/>
  <c r="J2573" i="1"/>
  <c r="H2573" i="1"/>
  <c r="G2573" i="1"/>
  <c r="I2573" i="1" s="1"/>
  <c r="AE4161" i="1"/>
  <c r="AB4161" i="1"/>
  <c r="T4161" i="1"/>
  <c r="R4161" i="1"/>
  <c r="Q4161" i="1"/>
  <c r="S4161" i="1" s="1"/>
  <c r="J4161" i="1"/>
  <c r="H4161" i="1"/>
  <c r="G4161" i="1"/>
  <c r="I4161" i="1" s="1"/>
  <c r="AE2784" i="1"/>
  <c r="AB2784" i="1"/>
  <c r="T2784" i="1"/>
  <c r="R2784" i="1"/>
  <c r="Q2784" i="1"/>
  <c r="S2784" i="1" s="1"/>
  <c r="L2784" i="1"/>
  <c r="N2784" i="1" s="1"/>
  <c r="J2784" i="1"/>
  <c r="H2784" i="1"/>
  <c r="G2784" i="1"/>
  <c r="I2784" i="1" s="1"/>
  <c r="AE2176" i="1"/>
  <c r="AB2176" i="1"/>
  <c r="V2176" i="1"/>
  <c r="X2176" i="1" s="1"/>
  <c r="T2176" i="1"/>
  <c r="R2176" i="1"/>
  <c r="Q2176" i="1"/>
  <c r="S2176" i="1" s="1"/>
  <c r="M2176" i="1"/>
  <c r="J2176" i="1"/>
  <c r="Z2176" i="1" s="1"/>
  <c r="H2176" i="1"/>
  <c r="G2176" i="1"/>
  <c r="I2176" i="1" s="1"/>
  <c r="AE3726" i="1"/>
  <c r="AB3726" i="1"/>
  <c r="T3726" i="1"/>
  <c r="R3726" i="1"/>
  <c r="Q3726" i="1"/>
  <c r="S3726" i="1" s="1"/>
  <c r="J3726" i="1"/>
  <c r="H3726" i="1"/>
  <c r="G3726" i="1"/>
  <c r="I3726" i="1" s="1"/>
  <c r="AE3223" i="1"/>
  <c r="AB3223" i="1"/>
  <c r="W3223" i="1"/>
  <c r="V3223" i="1"/>
  <c r="X3223" i="1" s="1"/>
  <c r="T3223" i="1"/>
  <c r="Y3223" i="1" s="1"/>
  <c r="R3223" i="1"/>
  <c r="Q3223" i="1"/>
  <c r="S3223" i="1" s="1"/>
  <c r="L3223" i="1"/>
  <c r="N3223" i="1" s="1"/>
  <c r="J3223" i="1"/>
  <c r="M3223" i="1" s="1"/>
  <c r="H3223" i="1"/>
  <c r="G3223" i="1"/>
  <c r="I3223" i="1" s="1"/>
  <c r="AE2519" i="1"/>
  <c r="AB2519" i="1"/>
  <c r="T2519" i="1"/>
  <c r="W2519" i="1" s="1"/>
  <c r="R2519" i="1"/>
  <c r="Q2519" i="1"/>
  <c r="S2519" i="1" s="1"/>
  <c r="J2519" i="1"/>
  <c r="Z2519" i="1" s="1"/>
  <c r="H2519" i="1"/>
  <c r="G2519" i="1"/>
  <c r="I2519" i="1" s="1"/>
  <c r="AE274" i="1"/>
  <c r="AB274" i="1"/>
  <c r="T274" i="1"/>
  <c r="V274" i="1" s="1"/>
  <c r="X274" i="1" s="1"/>
  <c r="R274" i="1"/>
  <c r="Q274" i="1"/>
  <c r="S274" i="1" s="1"/>
  <c r="J274" i="1"/>
  <c r="H274" i="1"/>
  <c r="G274" i="1"/>
  <c r="I274" i="1" s="1"/>
  <c r="AE4226" i="1"/>
  <c r="AB4226" i="1"/>
  <c r="T4226" i="1"/>
  <c r="Y4226" i="1" s="1"/>
  <c r="R4226" i="1"/>
  <c r="Q4226" i="1"/>
  <c r="S4226" i="1" s="1"/>
  <c r="J4226" i="1"/>
  <c r="L4226" i="1" s="1"/>
  <c r="N4226" i="1" s="1"/>
  <c r="H4226" i="1"/>
  <c r="G4226" i="1"/>
  <c r="I4226" i="1" s="1"/>
  <c r="AE16" i="1"/>
  <c r="AB16" i="1"/>
  <c r="T16" i="1"/>
  <c r="R16" i="1"/>
  <c r="Q16" i="1"/>
  <c r="S16" i="1" s="1"/>
  <c r="J16" i="1"/>
  <c r="M16" i="1" s="1"/>
  <c r="H16" i="1"/>
  <c r="G16" i="1"/>
  <c r="I16" i="1" s="1"/>
  <c r="AE2694" i="1"/>
  <c r="AB2694" i="1"/>
  <c r="T2694" i="1"/>
  <c r="Y2694" i="1" s="1"/>
  <c r="R2694" i="1"/>
  <c r="Q2694" i="1"/>
  <c r="S2694" i="1" s="1"/>
  <c r="J2694" i="1"/>
  <c r="M2694" i="1" s="1"/>
  <c r="H2694" i="1"/>
  <c r="G2694" i="1"/>
  <c r="I2694" i="1" s="1"/>
  <c r="AE1966" i="1"/>
  <c r="AB1966" i="1"/>
  <c r="T1966" i="1"/>
  <c r="R1966" i="1"/>
  <c r="Q1966" i="1"/>
  <c r="S1966" i="1" s="1"/>
  <c r="J1966" i="1"/>
  <c r="Z1966" i="1" s="1"/>
  <c r="H1966" i="1"/>
  <c r="G1966" i="1"/>
  <c r="I1966" i="1" s="1"/>
  <c r="AE3840" i="1"/>
  <c r="AB3840" i="1"/>
  <c r="T3840" i="1"/>
  <c r="Y3840" i="1" s="1"/>
  <c r="R3840" i="1"/>
  <c r="Q3840" i="1"/>
  <c r="S3840" i="1" s="1"/>
  <c r="J3840" i="1"/>
  <c r="H3840" i="1"/>
  <c r="G3840" i="1"/>
  <c r="I3840" i="1" s="1"/>
  <c r="AE3704" i="1"/>
  <c r="AB3704" i="1"/>
  <c r="T3704" i="1"/>
  <c r="Y3704" i="1" s="1"/>
  <c r="R3704" i="1"/>
  <c r="Q3704" i="1"/>
  <c r="S3704" i="1" s="1"/>
  <c r="M3704" i="1"/>
  <c r="J3704" i="1"/>
  <c r="H3704" i="1"/>
  <c r="G3704" i="1"/>
  <c r="I3704" i="1" s="1"/>
  <c r="AE2083" i="1"/>
  <c r="AB2083" i="1"/>
  <c r="T2083" i="1"/>
  <c r="Y2083" i="1" s="1"/>
  <c r="R2083" i="1"/>
  <c r="Q2083" i="1"/>
  <c r="S2083" i="1" s="1"/>
  <c r="J2083" i="1"/>
  <c r="M2083" i="1" s="1"/>
  <c r="H2083" i="1"/>
  <c r="G2083" i="1"/>
  <c r="I2083" i="1" s="1"/>
  <c r="AE3775" i="1"/>
  <c r="AB3775" i="1"/>
  <c r="T3775" i="1"/>
  <c r="R3775" i="1"/>
  <c r="Q3775" i="1"/>
  <c r="S3775" i="1" s="1"/>
  <c r="M3775" i="1"/>
  <c r="J3775" i="1"/>
  <c r="Z3775" i="1" s="1"/>
  <c r="H3775" i="1"/>
  <c r="G3775" i="1"/>
  <c r="I3775" i="1" s="1"/>
  <c r="AE2674" i="1"/>
  <c r="AB2674" i="1"/>
  <c r="T2674" i="1"/>
  <c r="Y2674" i="1" s="1"/>
  <c r="R2674" i="1"/>
  <c r="Q2674" i="1"/>
  <c r="S2674" i="1" s="1"/>
  <c r="J2674" i="1"/>
  <c r="Z2674" i="1" s="1"/>
  <c r="H2674" i="1"/>
  <c r="G2674" i="1"/>
  <c r="I2674" i="1" s="1"/>
  <c r="AE573" i="1"/>
  <c r="AB573" i="1"/>
  <c r="T573" i="1"/>
  <c r="Y573" i="1" s="1"/>
  <c r="R573" i="1"/>
  <c r="Q573" i="1"/>
  <c r="S573" i="1" s="1"/>
  <c r="J573" i="1"/>
  <c r="L573" i="1" s="1"/>
  <c r="N573" i="1" s="1"/>
  <c r="H573" i="1"/>
  <c r="G573" i="1"/>
  <c r="I573" i="1" s="1"/>
  <c r="AE290" i="1"/>
  <c r="AB290" i="1"/>
  <c r="T290" i="1"/>
  <c r="R290" i="1"/>
  <c r="Q290" i="1"/>
  <c r="S290" i="1" s="1"/>
  <c r="J290" i="1"/>
  <c r="M290" i="1" s="1"/>
  <c r="H290" i="1"/>
  <c r="G290" i="1"/>
  <c r="I290" i="1" s="1"/>
  <c r="AE978" i="1"/>
  <c r="AB978" i="1"/>
  <c r="T978" i="1"/>
  <c r="R978" i="1"/>
  <c r="Q978" i="1"/>
  <c r="S978" i="1" s="1"/>
  <c r="J978" i="1"/>
  <c r="Z978" i="1" s="1"/>
  <c r="H978" i="1"/>
  <c r="G978" i="1"/>
  <c r="I978" i="1" s="1"/>
  <c r="AE3839" i="1"/>
  <c r="AB3839" i="1"/>
  <c r="T3839" i="1"/>
  <c r="Y3839" i="1" s="1"/>
  <c r="S3839" i="1"/>
  <c r="R3839" i="1"/>
  <c r="Q3839" i="1"/>
  <c r="L3839" i="1"/>
  <c r="N3839" i="1" s="1"/>
  <c r="J3839" i="1"/>
  <c r="Z3839" i="1" s="1"/>
  <c r="H3839" i="1"/>
  <c r="G3839" i="1"/>
  <c r="I3839" i="1" s="1"/>
  <c r="AE3162" i="1"/>
  <c r="AB3162" i="1"/>
  <c r="T3162" i="1"/>
  <c r="Y3162" i="1" s="1"/>
  <c r="R3162" i="1"/>
  <c r="Q3162" i="1"/>
  <c r="S3162" i="1" s="1"/>
  <c r="J3162" i="1"/>
  <c r="H3162" i="1"/>
  <c r="G3162" i="1"/>
  <c r="I3162" i="1" s="1"/>
  <c r="AE2661" i="1"/>
  <c r="AB2661" i="1"/>
  <c r="T2661" i="1"/>
  <c r="R2661" i="1"/>
  <c r="Q2661" i="1"/>
  <c r="S2661" i="1" s="1"/>
  <c r="J2661" i="1"/>
  <c r="M2661" i="1" s="1"/>
  <c r="H2661" i="1"/>
  <c r="G2661" i="1"/>
  <c r="I2661" i="1" s="1"/>
  <c r="AE2698" i="1"/>
  <c r="AB2698" i="1"/>
  <c r="T2698" i="1"/>
  <c r="R2698" i="1"/>
  <c r="Q2698" i="1"/>
  <c r="S2698" i="1" s="1"/>
  <c r="J2698" i="1"/>
  <c r="Z2698" i="1" s="1"/>
  <c r="H2698" i="1"/>
  <c r="G2698" i="1"/>
  <c r="I2698" i="1" s="1"/>
  <c r="AE3725" i="1"/>
  <c r="AB3725" i="1"/>
  <c r="T3725" i="1"/>
  <c r="Y3725" i="1" s="1"/>
  <c r="R3725" i="1"/>
  <c r="Q3725" i="1"/>
  <c r="S3725" i="1" s="1"/>
  <c r="J3725" i="1"/>
  <c r="Z3725" i="1" s="1"/>
  <c r="H3725" i="1"/>
  <c r="G3725" i="1"/>
  <c r="I3725" i="1" s="1"/>
  <c r="AE2615" i="1"/>
  <c r="AB2615" i="1"/>
  <c r="T2615" i="1"/>
  <c r="Y2615" i="1" s="1"/>
  <c r="R2615" i="1"/>
  <c r="Q2615" i="1"/>
  <c r="S2615" i="1" s="1"/>
  <c r="J2615" i="1"/>
  <c r="L2615" i="1" s="1"/>
  <c r="N2615" i="1" s="1"/>
  <c r="H2615" i="1"/>
  <c r="G2615" i="1"/>
  <c r="I2615" i="1" s="1"/>
  <c r="AE327" i="1"/>
  <c r="AB327" i="1"/>
  <c r="T327" i="1"/>
  <c r="R327" i="1"/>
  <c r="Q327" i="1"/>
  <c r="S327" i="1" s="1"/>
  <c r="J327" i="1"/>
  <c r="M327" i="1" s="1"/>
  <c r="H327" i="1"/>
  <c r="G327" i="1"/>
  <c r="I327" i="1" s="1"/>
  <c r="AE233" i="1"/>
  <c r="AB233" i="1"/>
  <c r="T233" i="1"/>
  <c r="Y233" i="1" s="1"/>
  <c r="R233" i="1"/>
  <c r="Q233" i="1"/>
  <c r="S233" i="1" s="1"/>
  <c r="J233" i="1"/>
  <c r="Z233" i="1" s="1"/>
  <c r="H233" i="1"/>
  <c r="G233" i="1"/>
  <c r="I233" i="1" s="1"/>
  <c r="AE1073" i="1"/>
  <c r="AB1073" i="1"/>
  <c r="T1073" i="1"/>
  <c r="Y1073" i="1" s="1"/>
  <c r="R1073" i="1"/>
  <c r="Q1073" i="1"/>
  <c r="S1073" i="1" s="1"/>
  <c r="J1073" i="1"/>
  <c r="H1073" i="1"/>
  <c r="G1073" i="1"/>
  <c r="I1073" i="1" s="1"/>
  <c r="AE977" i="1"/>
  <c r="AB977" i="1"/>
  <c r="T977" i="1"/>
  <c r="Y977" i="1" s="1"/>
  <c r="R977" i="1"/>
  <c r="Q977" i="1"/>
  <c r="S977" i="1" s="1"/>
  <c r="J977" i="1"/>
  <c r="H977" i="1"/>
  <c r="G977" i="1"/>
  <c r="I977" i="1" s="1"/>
  <c r="AE1812" i="1"/>
  <c r="AB1812" i="1"/>
  <c r="T1812" i="1"/>
  <c r="Y1812" i="1" s="1"/>
  <c r="R1812" i="1"/>
  <c r="Q1812" i="1"/>
  <c r="S1812" i="1" s="1"/>
  <c r="J1812" i="1"/>
  <c r="H1812" i="1"/>
  <c r="G1812" i="1"/>
  <c r="I1812" i="1" s="1"/>
  <c r="AE1647" i="1"/>
  <c r="AB1647" i="1"/>
  <c r="T1647" i="1"/>
  <c r="Y1647" i="1" s="1"/>
  <c r="R1647" i="1"/>
  <c r="Q1647" i="1"/>
  <c r="S1647" i="1" s="1"/>
  <c r="J1647" i="1"/>
  <c r="Z1647" i="1" s="1"/>
  <c r="H1647" i="1"/>
  <c r="G1647" i="1"/>
  <c r="I1647" i="1" s="1"/>
  <c r="AE2862" i="1"/>
  <c r="AB2862" i="1"/>
  <c r="T2862" i="1"/>
  <c r="Y2862" i="1" s="1"/>
  <c r="R2862" i="1"/>
  <c r="Q2862" i="1"/>
  <c r="S2862" i="1" s="1"/>
  <c r="J2862" i="1"/>
  <c r="L2862" i="1" s="1"/>
  <c r="N2862" i="1" s="1"/>
  <c r="H2862" i="1"/>
  <c r="G2862" i="1"/>
  <c r="I2862" i="1" s="1"/>
  <c r="AE2180" i="1"/>
  <c r="AB2180" i="1"/>
  <c r="T2180" i="1"/>
  <c r="Y2180" i="1" s="1"/>
  <c r="R2180" i="1"/>
  <c r="Q2180" i="1"/>
  <c r="S2180" i="1" s="1"/>
  <c r="J2180" i="1"/>
  <c r="H2180" i="1"/>
  <c r="G2180" i="1"/>
  <c r="I2180" i="1" s="1"/>
  <c r="AE1828" i="1"/>
  <c r="AB1828" i="1"/>
  <c r="T1828" i="1"/>
  <c r="R1828" i="1"/>
  <c r="Q1828" i="1"/>
  <c r="S1828" i="1" s="1"/>
  <c r="J1828" i="1"/>
  <c r="M1828" i="1" s="1"/>
  <c r="H1828" i="1"/>
  <c r="G1828" i="1"/>
  <c r="I1828" i="1" s="1"/>
  <c r="AE1065" i="1"/>
  <c r="AB1065" i="1"/>
  <c r="T1065" i="1"/>
  <c r="V1065" i="1" s="1"/>
  <c r="X1065" i="1" s="1"/>
  <c r="R1065" i="1"/>
  <c r="Q1065" i="1"/>
  <c r="S1065" i="1" s="1"/>
  <c r="J1065" i="1"/>
  <c r="Z1065" i="1" s="1"/>
  <c r="H1065" i="1"/>
  <c r="G1065" i="1"/>
  <c r="I1065" i="1" s="1"/>
  <c r="AE3161" i="1"/>
  <c r="AB3161" i="1"/>
  <c r="T3161" i="1"/>
  <c r="Y3161" i="1" s="1"/>
  <c r="R3161" i="1"/>
  <c r="Q3161" i="1"/>
  <c r="S3161" i="1" s="1"/>
  <c r="J3161" i="1"/>
  <c r="Z3161" i="1" s="1"/>
  <c r="H3161" i="1"/>
  <c r="G3161" i="1"/>
  <c r="I3161" i="1" s="1"/>
  <c r="AE2660" i="1"/>
  <c r="AB2660" i="1"/>
  <c r="T2660" i="1"/>
  <c r="Y2660" i="1" s="1"/>
  <c r="R2660" i="1"/>
  <c r="Q2660" i="1"/>
  <c r="S2660" i="1" s="1"/>
  <c r="J2660" i="1"/>
  <c r="L2660" i="1" s="1"/>
  <c r="N2660" i="1" s="1"/>
  <c r="H2660" i="1"/>
  <c r="G2660" i="1"/>
  <c r="I2660" i="1" s="1"/>
  <c r="AE1029" i="1"/>
  <c r="AB1029" i="1"/>
  <c r="T1029" i="1"/>
  <c r="R1029" i="1"/>
  <c r="Q1029" i="1"/>
  <c r="S1029" i="1" s="1"/>
  <c r="J1029" i="1"/>
  <c r="M1029" i="1" s="1"/>
  <c r="H1029" i="1"/>
  <c r="G1029" i="1"/>
  <c r="I1029" i="1" s="1"/>
  <c r="AE3386" i="1"/>
  <c r="AB3386" i="1"/>
  <c r="T3386" i="1"/>
  <c r="R3386" i="1"/>
  <c r="Q3386" i="1"/>
  <c r="S3386" i="1" s="1"/>
  <c r="J3386" i="1"/>
  <c r="Z3386" i="1" s="1"/>
  <c r="H3386" i="1"/>
  <c r="G3386" i="1"/>
  <c r="I3386" i="1" s="1"/>
  <c r="AE3773" i="1"/>
  <c r="AB3773" i="1"/>
  <c r="T3773" i="1"/>
  <c r="Y3773" i="1" s="1"/>
  <c r="R3773" i="1"/>
  <c r="Q3773" i="1"/>
  <c r="S3773" i="1" s="1"/>
  <c r="M3773" i="1"/>
  <c r="J3773" i="1"/>
  <c r="Z3773" i="1" s="1"/>
  <c r="H3773" i="1"/>
  <c r="G3773" i="1"/>
  <c r="I3773" i="1" s="1"/>
  <c r="AE1508" i="1"/>
  <c r="AB1508" i="1"/>
  <c r="T1508" i="1"/>
  <c r="Y1508" i="1" s="1"/>
  <c r="R1508" i="1"/>
  <c r="Q1508" i="1"/>
  <c r="S1508" i="1" s="1"/>
  <c r="J1508" i="1"/>
  <c r="L1508" i="1" s="1"/>
  <c r="N1508" i="1" s="1"/>
  <c r="H1508" i="1"/>
  <c r="G1508" i="1"/>
  <c r="I1508" i="1" s="1"/>
  <c r="AE289" i="1"/>
  <c r="AB289" i="1"/>
  <c r="T289" i="1"/>
  <c r="R289" i="1"/>
  <c r="Q289" i="1"/>
  <c r="S289" i="1" s="1"/>
  <c r="J289" i="1"/>
  <c r="H289" i="1"/>
  <c r="G289" i="1"/>
  <c r="I289" i="1" s="1"/>
  <c r="AE268" i="1"/>
  <c r="AB268" i="1"/>
  <c r="T268" i="1"/>
  <c r="R268" i="1"/>
  <c r="Q268" i="1"/>
  <c r="S268" i="1" s="1"/>
  <c r="J268" i="1"/>
  <c r="Z268" i="1" s="1"/>
  <c r="H268" i="1"/>
  <c r="G268" i="1"/>
  <c r="I268" i="1" s="1"/>
  <c r="AE1133" i="1"/>
  <c r="AB1133" i="1"/>
  <c r="T1133" i="1"/>
  <c r="Y1133" i="1" s="1"/>
  <c r="S1133" i="1"/>
  <c r="R1133" i="1"/>
  <c r="Q1133" i="1"/>
  <c r="J1133" i="1"/>
  <c r="Z1133" i="1" s="1"/>
  <c r="H1133" i="1"/>
  <c r="G1133" i="1"/>
  <c r="I1133" i="1" s="1"/>
  <c r="AE224" i="1"/>
  <c r="AB224" i="1"/>
  <c r="T224" i="1"/>
  <c r="Y224" i="1" s="1"/>
  <c r="R224" i="1"/>
  <c r="Q224" i="1"/>
  <c r="S224" i="1" s="1"/>
  <c r="J224" i="1"/>
  <c r="L224" i="1" s="1"/>
  <c r="N224" i="1" s="1"/>
  <c r="H224" i="1"/>
  <c r="G224" i="1"/>
  <c r="I224" i="1" s="1"/>
  <c r="AE1835" i="1"/>
  <c r="AB1835" i="1"/>
  <c r="T1835" i="1"/>
  <c r="V1835" i="1" s="1"/>
  <c r="X1835" i="1" s="1"/>
  <c r="R1835" i="1"/>
  <c r="Q1835" i="1"/>
  <c r="S1835" i="1" s="1"/>
  <c r="J1835" i="1"/>
  <c r="L1835" i="1" s="1"/>
  <c r="N1835" i="1" s="1"/>
  <c r="H1835" i="1"/>
  <c r="G1835" i="1"/>
  <c r="I1835" i="1" s="1"/>
  <c r="AE863" i="1"/>
  <c r="AB863" i="1"/>
  <c r="T863" i="1"/>
  <c r="V863" i="1" s="1"/>
  <c r="X863" i="1" s="1"/>
  <c r="S863" i="1"/>
  <c r="R863" i="1"/>
  <c r="Q863" i="1"/>
  <c r="J863" i="1"/>
  <c r="M863" i="1" s="1"/>
  <c r="H863" i="1"/>
  <c r="G863" i="1"/>
  <c r="I863" i="1" s="1"/>
  <c r="AE2897" i="1"/>
  <c r="AB2897" i="1"/>
  <c r="T2897" i="1"/>
  <c r="V2897" i="1" s="1"/>
  <c r="X2897" i="1" s="1"/>
  <c r="R2897" i="1"/>
  <c r="Q2897" i="1"/>
  <c r="S2897" i="1" s="1"/>
  <c r="J2897" i="1"/>
  <c r="M2897" i="1" s="1"/>
  <c r="H2897" i="1"/>
  <c r="G2897" i="1"/>
  <c r="I2897" i="1" s="1"/>
  <c r="AE4082" i="1"/>
  <c r="AB4082" i="1"/>
  <c r="T4082" i="1"/>
  <c r="V4082" i="1" s="1"/>
  <c r="X4082" i="1" s="1"/>
  <c r="R4082" i="1"/>
  <c r="Q4082" i="1"/>
  <c r="S4082" i="1" s="1"/>
  <c r="M4082" i="1"/>
  <c r="J4082" i="1"/>
  <c r="Z4082" i="1" s="1"/>
  <c r="H4082" i="1"/>
  <c r="G4082" i="1"/>
  <c r="I4082" i="1" s="1"/>
  <c r="AE2542" i="1"/>
  <c r="AB2542" i="1"/>
  <c r="T2542" i="1"/>
  <c r="V2542" i="1" s="1"/>
  <c r="X2542" i="1" s="1"/>
  <c r="R2542" i="1"/>
  <c r="Q2542" i="1"/>
  <c r="S2542" i="1" s="1"/>
  <c r="J2542" i="1"/>
  <c r="H2542" i="1"/>
  <c r="G2542" i="1"/>
  <c r="I2542" i="1" s="1"/>
  <c r="AE2346" i="1"/>
  <c r="AB2346" i="1"/>
  <c r="T2346" i="1"/>
  <c r="V2346" i="1" s="1"/>
  <c r="X2346" i="1" s="1"/>
  <c r="R2346" i="1"/>
  <c r="Q2346" i="1"/>
  <c r="S2346" i="1" s="1"/>
  <c r="J2346" i="1"/>
  <c r="M2346" i="1" s="1"/>
  <c r="H2346" i="1"/>
  <c r="G2346" i="1"/>
  <c r="I2346" i="1" s="1"/>
  <c r="AE1256" i="1"/>
  <c r="AB1256" i="1"/>
  <c r="T1256" i="1"/>
  <c r="V1256" i="1" s="1"/>
  <c r="X1256" i="1" s="1"/>
  <c r="R1256" i="1"/>
  <c r="Q1256" i="1"/>
  <c r="S1256" i="1" s="1"/>
  <c r="J1256" i="1"/>
  <c r="M1256" i="1" s="1"/>
  <c r="H1256" i="1"/>
  <c r="G1256" i="1"/>
  <c r="I1256" i="1" s="1"/>
  <c r="AE4155" i="1"/>
  <c r="AB4155" i="1"/>
  <c r="T4155" i="1"/>
  <c r="V4155" i="1" s="1"/>
  <c r="X4155" i="1" s="1"/>
  <c r="R4155" i="1"/>
  <c r="Q4155" i="1"/>
  <c r="S4155" i="1" s="1"/>
  <c r="J4155" i="1"/>
  <c r="H4155" i="1"/>
  <c r="G4155" i="1"/>
  <c r="I4155" i="1" s="1"/>
  <c r="AE223" i="1"/>
  <c r="AB223" i="1"/>
  <c r="T223" i="1"/>
  <c r="V223" i="1" s="1"/>
  <c r="X223" i="1" s="1"/>
  <c r="R223" i="1"/>
  <c r="Q223" i="1"/>
  <c r="S223" i="1" s="1"/>
  <c r="M223" i="1"/>
  <c r="J223" i="1"/>
  <c r="Z223" i="1" s="1"/>
  <c r="H223" i="1"/>
  <c r="G223" i="1"/>
  <c r="I223" i="1" s="1"/>
  <c r="AE648" i="1"/>
  <c r="AB648" i="1"/>
  <c r="T648" i="1"/>
  <c r="R648" i="1"/>
  <c r="Q648" i="1"/>
  <c r="S648" i="1" s="1"/>
  <c r="J648" i="1"/>
  <c r="M648" i="1" s="1"/>
  <c r="H648" i="1"/>
  <c r="G648" i="1"/>
  <c r="I648" i="1" s="1"/>
  <c r="AE2088" i="1"/>
  <c r="AB2088" i="1"/>
  <c r="T2088" i="1"/>
  <c r="V2088" i="1" s="1"/>
  <c r="X2088" i="1" s="1"/>
  <c r="R2088" i="1"/>
  <c r="Q2088" i="1"/>
  <c r="S2088" i="1" s="1"/>
  <c r="J2088" i="1"/>
  <c r="M2088" i="1" s="1"/>
  <c r="H2088" i="1"/>
  <c r="G2088" i="1"/>
  <c r="I2088" i="1" s="1"/>
  <c r="AE3343" i="1"/>
  <c r="AB3343" i="1"/>
  <c r="T3343" i="1"/>
  <c r="V3343" i="1" s="1"/>
  <c r="X3343" i="1" s="1"/>
  <c r="R3343" i="1"/>
  <c r="Q3343" i="1"/>
  <c r="S3343" i="1" s="1"/>
  <c r="J3343" i="1"/>
  <c r="H3343" i="1"/>
  <c r="G3343" i="1"/>
  <c r="I3343" i="1" s="1"/>
  <c r="AE3703" i="1"/>
  <c r="AB3703" i="1"/>
  <c r="T3703" i="1"/>
  <c r="V3703" i="1" s="1"/>
  <c r="X3703" i="1" s="1"/>
  <c r="R3703" i="1"/>
  <c r="Q3703" i="1"/>
  <c r="S3703" i="1" s="1"/>
  <c r="J3703" i="1"/>
  <c r="H3703" i="1"/>
  <c r="G3703" i="1"/>
  <c r="I3703" i="1" s="1"/>
  <c r="AE2856" i="1"/>
  <c r="AB2856" i="1"/>
  <c r="T2856" i="1"/>
  <c r="Y2856" i="1" s="1"/>
  <c r="R2856" i="1"/>
  <c r="Q2856" i="1"/>
  <c r="S2856" i="1" s="1"/>
  <c r="J2856" i="1"/>
  <c r="L2856" i="1" s="1"/>
  <c r="N2856" i="1" s="1"/>
  <c r="H2856" i="1"/>
  <c r="G2856" i="1"/>
  <c r="I2856" i="1" s="1"/>
  <c r="AE1922" i="1"/>
  <c r="AB1922" i="1"/>
  <c r="W1922" i="1"/>
  <c r="T1922" i="1"/>
  <c r="R1922" i="1"/>
  <c r="Q1922" i="1"/>
  <c r="S1922" i="1" s="1"/>
  <c r="J1922" i="1"/>
  <c r="M1922" i="1" s="1"/>
  <c r="H1922" i="1"/>
  <c r="G1922" i="1"/>
  <c r="I1922" i="1" s="1"/>
  <c r="AE3888" i="1"/>
  <c r="AB3888" i="1"/>
  <c r="T3888" i="1"/>
  <c r="Y3888" i="1" s="1"/>
  <c r="R3888" i="1"/>
  <c r="Q3888" i="1"/>
  <c r="S3888" i="1" s="1"/>
  <c r="J3888" i="1"/>
  <c r="Z3888" i="1" s="1"/>
  <c r="H3888" i="1"/>
  <c r="G3888" i="1"/>
  <c r="I3888" i="1" s="1"/>
  <c r="AE865" i="1"/>
  <c r="AB865" i="1"/>
  <c r="T865" i="1"/>
  <c r="Y865" i="1" s="1"/>
  <c r="R865" i="1"/>
  <c r="Q865" i="1"/>
  <c r="S865" i="1" s="1"/>
  <c r="J865" i="1"/>
  <c r="H865" i="1"/>
  <c r="G865" i="1"/>
  <c r="I865" i="1" s="1"/>
  <c r="AE3327" i="1"/>
  <c r="AB3327" i="1"/>
  <c r="T3327" i="1"/>
  <c r="Y3327" i="1" s="1"/>
  <c r="R3327" i="1"/>
  <c r="Q3327" i="1"/>
  <c r="S3327" i="1" s="1"/>
  <c r="J3327" i="1"/>
  <c r="Z3327" i="1" s="1"/>
  <c r="H3327" i="1"/>
  <c r="G3327" i="1"/>
  <c r="I3327" i="1" s="1"/>
  <c r="AE3171" i="1"/>
  <c r="AB3171" i="1"/>
  <c r="T3171" i="1"/>
  <c r="Y3171" i="1" s="1"/>
  <c r="R3171" i="1"/>
  <c r="Q3171" i="1"/>
  <c r="S3171" i="1" s="1"/>
  <c r="J3171" i="1"/>
  <c r="M3171" i="1" s="1"/>
  <c r="H3171" i="1"/>
  <c r="G3171" i="1"/>
  <c r="I3171" i="1" s="1"/>
  <c r="AE4081" i="1"/>
  <c r="AB4081" i="1"/>
  <c r="T4081" i="1"/>
  <c r="Y4081" i="1" s="1"/>
  <c r="R4081" i="1"/>
  <c r="Q4081" i="1"/>
  <c r="S4081" i="1" s="1"/>
  <c r="M4081" i="1"/>
  <c r="J4081" i="1"/>
  <c r="Z4081" i="1" s="1"/>
  <c r="H4081" i="1"/>
  <c r="G4081" i="1"/>
  <c r="I4081" i="1" s="1"/>
  <c r="AE572" i="1"/>
  <c r="AB572" i="1"/>
  <c r="T572" i="1"/>
  <c r="Y572" i="1" s="1"/>
  <c r="R572" i="1"/>
  <c r="Q572" i="1"/>
  <c r="S572" i="1" s="1"/>
  <c r="J572" i="1"/>
  <c r="H572" i="1"/>
  <c r="G572" i="1"/>
  <c r="I572" i="1" s="1"/>
  <c r="AE2278" i="1"/>
  <c r="AB2278" i="1"/>
  <c r="T2278" i="1"/>
  <c r="Y2278" i="1" s="1"/>
  <c r="R2278" i="1"/>
  <c r="Q2278" i="1"/>
  <c r="S2278" i="1" s="1"/>
  <c r="J2278" i="1"/>
  <c r="M2278" i="1" s="1"/>
  <c r="H2278" i="1"/>
  <c r="G2278" i="1"/>
  <c r="I2278" i="1" s="1"/>
  <c r="AE3007" i="1"/>
  <c r="AB3007" i="1"/>
  <c r="T3007" i="1"/>
  <c r="R3007" i="1"/>
  <c r="Q3007" i="1"/>
  <c r="S3007" i="1" s="1"/>
  <c r="J3007" i="1"/>
  <c r="H3007" i="1"/>
  <c r="G3007" i="1"/>
  <c r="I3007" i="1" s="1"/>
  <c r="AE3006" i="1"/>
  <c r="AB3006" i="1"/>
  <c r="T3006" i="1"/>
  <c r="R3006" i="1"/>
  <c r="Q3006" i="1"/>
  <c r="S3006" i="1" s="1"/>
  <c r="J3006" i="1"/>
  <c r="Z3006" i="1" s="1"/>
  <c r="H3006" i="1"/>
  <c r="G3006" i="1"/>
  <c r="I3006" i="1" s="1"/>
  <c r="AE1255" i="1"/>
  <c r="AB1255" i="1"/>
  <c r="T1255" i="1"/>
  <c r="Y1255" i="1" s="1"/>
  <c r="R1255" i="1"/>
  <c r="Q1255" i="1"/>
  <c r="S1255" i="1" s="1"/>
  <c r="J1255" i="1"/>
  <c r="H1255" i="1"/>
  <c r="G1255" i="1"/>
  <c r="I1255" i="1" s="1"/>
  <c r="AE3388" i="1"/>
  <c r="AB3388" i="1"/>
  <c r="T3388" i="1"/>
  <c r="Y3388" i="1" s="1"/>
  <c r="R3388" i="1"/>
  <c r="Q3388" i="1"/>
  <c r="S3388" i="1" s="1"/>
  <c r="J3388" i="1"/>
  <c r="M3388" i="1" s="1"/>
  <c r="H3388" i="1"/>
  <c r="G3388" i="1"/>
  <c r="I3388" i="1" s="1"/>
  <c r="AE647" i="1"/>
  <c r="AB647" i="1"/>
  <c r="W647" i="1"/>
  <c r="T647" i="1"/>
  <c r="Y647" i="1" s="1"/>
  <c r="R647" i="1"/>
  <c r="Q647" i="1"/>
  <c r="S647" i="1" s="1"/>
  <c r="J647" i="1"/>
  <c r="H647" i="1"/>
  <c r="G647" i="1"/>
  <c r="I647" i="1" s="1"/>
  <c r="AE1290" i="1"/>
  <c r="AB1290" i="1"/>
  <c r="T1290" i="1"/>
  <c r="R1290" i="1"/>
  <c r="Q1290" i="1"/>
  <c r="S1290" i="1" s="1"/>
  <c r="J1290" i="1"/>
  <c r="Z1290" i="1" s="1"/>
  <c r="H1290" i="1"/>
  <c r="G1290" i="1"/>
  <c r="I1290" i="1" s="1"/>
  <c r="AE1159" i="1"/>
  <c r="AB1159" i="1"/>
  <c r="T1159" i="1"/>
  <c r="Y1159" i="1" s="1"/>
  <c r="R1159" i="1"/>
  <c r="Q1159" i="1"/>
  <c r="S1159" i="1" s="1"/>
  <c r="J1159" i="1"/>
  <c r="H1159" i="1"/>
  <c r="G1159" i="1"/>
  <c r="I1159" i="1" s="1"/>
  <c r="AE674" i="1"/>
  <c r="AB674" i="1"/>
  <c r="T674" i="1"/>
  <c r="Y674" i="1" s="1"/>
  <c r="R674" i="1"/>
  <c r="Q674" i="1"/>
  <c r="S674" i="1" s="1"/>
  <c r="J674" i="1"/>
  <c r="M674" i="1" s="1"/>
  <c r="H674" i="1"/>
  <c r="G674" i="1"/>
  <c r="I674" i="1" s="1"/>
  <c r="AE2861" i="1"/>
  <c r="AB2861" i="1"/>
  <c r="T2861" i="1"/>
  <c r="Y2861" i="1" s="1"/>
  <c r="R2861" i="1"/>
  <c r="Q2861" i="1"/>
  <c r="S2861" i="1" s="1"/>
  <c r="J2861" i="1"/>
  <c r="M2861" i="1" s="1"/>
  <c r="H2861" i="1"/>
  <c r="G2861" i="1"/>
  <c r="I2861" i="1" s="1"/>
  <c r="AE1934" i="1"/>
  <c r="AB1934" i="1"/>
  <c r="T1934" i="1"/>
  <c r="Y1934" i="1" s="1"/>
  <c r="R1934" i="1"/>
  <c r="Q1934" i="1"/>
  <c r="S1934" i="1" s="1"/>
  <c r="J1934" i="1"/>
  <c r="Z1934" i="1" s="1"/>
  <c r="H1934" i="1"/>
  <c r="G1934" i="1"/>
  <c r="I1934" i="1" s="1"/>
  <c r="AE1816" i="1"/>
  <c r="AB1816" i="1"/>
  <c r="T1816" i="1"/>
  <c r="Y1816" i="1" s="1"/>
  <c r="R1816" i="1"/>
  <c r="Q1816" i="1"/>
  <c r="S1816" i="1" s="1"/>
  <c r="J1816" i="1"/>
  <c r="Z1816" i="1" s="1"/>
  <c r="H1816" i="1"/>
  <c r="G1816" i="1"/>
  <c r="I1816" i="1" s="1"/>
  <c r="AE1708" i="1"/>
  <c r="AB1708" i="1"/>
  <c r="T1708" i="1"/>
  <c r="Y1708" i="1" s="1"/>
  <c r="R1708" i="1"/>
  <c r="Q1708" i="1"/>
  <c r="S1708" i="1" s="1"/>
  <c r="J1708" i="1"/>
  <c r="L1708" i="1" s="1"/>
  <c r="N1708" i="1" s="1"/>
  <c r="H1708" i="1"/>
  <c r="G1708" i="1"/>
  <c r="I1708" i="1" s="1"/>
  <c r="AE1639" i="1"/>
  <c r="AB1639" i="1"/>
  <c r="T1639" i="1"/>
  <c r="Y1639" i="1" s="1"/>
  <c r="R1639" i="1"/>
  <c r="Q1639" i="1"/>
  <c r="S1639" i="1" s="1"/>
  <c r="J1639" i="1"/>
  <c r="M1639" i="1" s="1"/>
  <c r="H1639" i="1"/>
  <c r="G1639" i="1"/>
  <c r="I1639" i="1" s="1"/>
  <c r="AE2896" i="1"/>
  <c r="AB2896" i="1"/>
  <c r="T2896" i="1"/>
  <c r="Y2896" i="1" s="1"/>
  <c r="R2896" i="1"/>
  <c r="Q2896" i="1"/>
  <c r="S2896" i="1" s="1"/>
  <c r="J2896" i="1"/>
  <c r="Z2896" i="1" s="1"/>
  <c r="H2896" i="1"/>
  <c r="G2896" i="1"/>
  <c r="I2896" i="1" s="1"/>
  <c r="AE3808" i="1"/>
  <c r="AB3808" i="1"/>
  <c r="T3808" i="1"/>
  <c r="Y3808" i="1" s="1"/>
  <c r="R3808" i="1"/>
  <c r="Q3808" i="1"/>
  <c r="S3808" i="1" s="1"/>
  <c r="J3808" i="1"/>
  <c r="Z3808" i="1" s="1"/>
  <c r="H3808" i="1"/>
  <c r="G3808" i="1"/>
  <c r="I3808" i="1" s="1"/>
  <c r="AE1612" i="1"/>
  <c r="AB1612" i="1"/>
  <c r="T1612" i="1"/>
  <c r="Y1612" i="1" s="1"/>
  <c r="R1612" i="1"/>
  <c r="Q1612" i="1"/>
  <c r="S1612" i="1" s="1"/>
  <c r="J1612" i="1"/>
  <c r="L1612" i="1" s="1"/>
  <c r="N1612" i="1" s="1"/>
  <c r="H1612" i="1"/>
  <c r="G1612" i="1"/>
  <c r="I1612" i="1" s="1"/>
  <c r="AE3170" i="1"/>
  <c r="AB3170" i="1"/>
  <c r="T3170" i="1"/>
  <c r="Y3170" i="1" s="1"/>
  <c r="R3170" i="1"/>
  <c r="Q3170" i="1"/>
  <c r="S3170" i="1" s="1"/>
  <c r="J3170" i="1"/>
  <c r="H3170" i="1"/>
  <c r="G3170" i="1"/>
  <c r="I3170" i="1" s="1"/>
  <c r="AE1846" i="1"/>
  <c r="AB1846" i="1"/>
  <c r="T1846" i="1"/>
  <c r="Y1846" i="1" s="1"/>
  <c r="R1846" i="1"/>
  <c r="Q1846" i="1"/>
  <c r="S1846" i="1" s="1"/>
  <c r="J1846" i="1"/>
  <c r="Z1846" i="1" s="1"/>
  <c r="H1846" i="1"/>
  <c r="G1846" i="1"/>
  <c r="I1846" i="1" s="1"/>
  <c r="AE1429" i="1"/>
  <c r="AB1429" i="1"/>
  <c r="T1429" i="1"/>
  <c r="Y1429" i="1" s="1"/>
  <c r="R1429" i="1"/>
  <c r="Q1429" i="1"/>
  <c r="S1429" i="1" s="1"/>
  <c r="J1429" i="1"/>
  <c r="H1429" i="1"/>
  <c r="G1429" i="1"/>
  <c r="I1429" i="1" s="1"/>
  <c r="AE232" i="1"/>
  <c r="AB232" i="1"/>
  <c r="T232" i="1"/>
  <c r="Y232" i="1" s="1"/>
  <c r="R232" i="1"/>
  <c r="Q232" i="1"/>
  <c r="S232" i="1" s="1"/>
  <c r="J232" i="1"/>
  <c r="L232" i="1" s="1"/>
  <c r="N232" i="1" s="1"/>
  <c r="H232" i="1"/>
  <c r="G232" i="1"/>
  <c r="I232" i="1" s="1"/>
  <c r="AE2320" i="1"/>
  <c r="AB2320" i="1"/>
  <c r="T2320" i="1"/>
  <c r="Y2320" i="1" s="1"/>
  <c r="R2320" i="1"/>
  <c r="Q2320" i="1"/>
  <c r="S2320" i="1" s="1"/>
  <c r="J2320" i="1"/>
  <c r="H2320" i="1"/>
  <c r="G2320" i="1"/>
  <c r="I2320" i="1" s="1"/>
  <c r="AE222" i="1"/>
  <c r="AB222" i="1"/>
  <c r="T222" i="1"/>
  <c r="Y222" i="1" s="1"/>
  <c r="R222" i="1"/>
  <c r="Q222" i="1"/>
  <c r="S222" i="1" s="1"/>
  <c r="J222" i="1"/>
  <c r="Z222" i="1" s="1"/>
  <c r="H222" i="1"/>
  <c r="G222" i="1"/>
  <c r="I222" i="1" s="1"/>
  <c r="AE3323" i="1"/>
  <c r="AB3323" i="1"/>
  <c r="T3323" i="1"/>
  <c r="Y3323" i="1" s="1"/>
  <c r="R3323" i="1"/>
  <c r="Q3323" i="1"/>
  <c r="S3323" i="1" s="1"/>
  <c r="J3323" i="1"/>
  <c r="H3323" i="1"/>
  <c r="G3323" i="1"/>
  <c r="I3323" i="1" s="1"/>
  <c r="AE862" i="1"/>
  <c r="AB862" i="1"/>
  <c r="T862" i="1"/>
  <c r="Y862" i="1" s="1"/>
  <c r="R862" i="1"/>
  <c r="Q862" i="1"/>
  <c r="S862" i="1" s="1"/>
  <c r="J862" i="1"/>
  <c r="M862" i="1" s="1"/>
  <c r="H862" i="1"/>
  <c r="G862" i="1"/>
  <c r="I862" i="1" s="1"/>
  <c r="AE3838" i="1"/>
  <c r="AB3838" i="1"/>
  <c r="T3838" i="1"/>
  <c r="Y3838" i="1" s="1"/>
  <c r="R3838" i="1"/>
  <c r="Q3838" i="1"/>
  <c r="S3838" i="1" s="1"/>
  <c r="M3838" i="1"/>
  <c r="J3838" i="1"/>
  <c r="L3838" i="1" s="1"/>
  <c r="N3838" i="1" s="1"/>
  <c r="H3838" i="1"/>
  <c r="G3838" i="1"/>
  <c r="I3838" i="1" s="1"/>
  <c r="AE2319" i="1"/>
  <c r="AB2319" i="1"/>
  <c r="W2319" i="1"/>
  <c r="T2319" i="1"/>
  <c r="Y2319" i="1" s="1"/>
  <c r="R2319" i="1"/>
  <c r="Q2319" i="1"/>
  <c r="S2319" i="1" s="1"/>
  <c r="J2319" i="1"/>
  <c r="Z2319" i="1" s="1"/>
  <c r="H2319" i="1"/>
  <c r="G2319" i="1"/>
  <c r="I2319" i="1" s="1"/>
  <c r="AE116" i="1"/>
  <c r="AB116" i="1"/>
  <c r="T116" i="1"/>
  <c r="Y116" i="1" s="1"/>
  <c r="R116" i="1"/>
  <c r="Q116" i="1"/>
  <c r="S116" i="1" s="1"/>
  <c r="J116" i="1"/>
  <c r="Z116" i="1" s="1"/>
  <c r="H116" i="1"/>
  <c r="G116" i="1"/>
  <c r="I116" i="1" s="1"/>
  <c r="AE42" i="1"/>
  <c r="AB42" i="1"/>
  <c r="T42" i="1"/>
  <c r="Y42" i="1" s="1"/>
  <c r="R42" i="1"/>
  <c r="Q42" i="1"/>
  <c r="S42" i="1" s="1"/>
  <c r="J42" i="1"/>
  <c r="L42" i="1" s="1"/>
  <c r="N42" i="1" s="1"/>
  <c r="H42" i="1"/>
  <c r="G42" i="1"/>
  <c r="I42" i="1" s="1"/>
  <c r="AE2128" i="1"/>
  <c r="AB2128" i="1"/>
  <c r="T2128" i="1"/>
  <c r="Y2128" i="1" s="1"/>
  <c r="R2128" i="1"/>
  <c r="Q2128" i="1"/>
  <c r="S2128" i="1" s="1"/>
  <c r="J2128" i="1"/>
  <c r="M2128" i="1" s="1"/>
  <c r="H2128" i="1"/>
  <c r="G2128" i="1"/>
  <c r="I2128" i="1" s="1"/>
  <c r="AE1216" i="1"/>
  <c r="AB1216" i="1"/>
  <c r="T1216" i="1"/>
  <c r="Y1216" i="1" s="1"/>
  <c r="R1216" i="1"/>
  <c r="Q1216" i="1"/>
  <c r="S1216" i="1" s="1"/>
  <c r="J1216" i="1"/>
  <c r="Z1216" i="1" s="1"/>
  <c r="H1216" i="1"/>
  <c r="G1216" i="1"/>
  <c r="I1216" i="1" s="1"/>
  <c r="AE1064" i="1"/>
  <c r="AB1064" i="1"/>
  <c r="T1064" i="1"/>
  <c r="Y1064" i="1" s="1"/>
  <c r="R1064" i="1"/>
  <c r="Q1064" i="1"/>
  <c r="S1064" i="1" s="1"/>
  <c r="J1064" i="1"/>
  <c r="H1064" i="1"/>
  <c r="G1064" i="1"/>
  <c r="I1064" i="1" s="1"/>
  <c r="AE3160" i="1"/>
  <c r="AB3160" i="1"/>
  <c r="T3160" i="1"/>
  <c r="Y3160" i="1" s="1"/>
  <c r="R3160" i="1"/>
  <c r="Q3160" i="1"/>
  <c r="S3160" i="1" s="1"/>
  <c r="J3160" i="1"/>
  <c r="L3160" i="1" s="1"/>
  <c r="N3160" i="1" s="1"/>
  <c r="H3160" i="1"/>
  <c r="G3160" i="1"/>
  <c r="I3160" i="1" s="1"/>
  <c r="AE2659" i="1"/>
  <c r="AB2659" i="1"/>
  <c r="T2659" i="1"/>
  <c r="Y2659" i="1" s="1"/>
  <c r="R2659" i="1"/>
  <c r="Q2659" i="1"/>
  <c r="S2659" i="1" s="1"/>
  <c r="J2659" i="1"/>
  <c r="M2659" i="1" s="1"/>
  <c r="H2659" i="1"/>
  <c r="G2659" i="1"/>
  <c r="I2659" i="1" s="1"/>
  <c r="AE3038" i="1"/>
  <c r="AB3038" i="1"/>
  <c r="T3038" i="1"/>
  <c r="Y3038" i="1" s="1"/>
  <c r="R3038" i="1"/>
  <c r="Q3038" i="1"/>
  <c r="S3038" i="1" s="1"/>
  <c r="J3038" i="1"/>
  <c r="Z3038" i="1" s="1"/>
  <c r="H3038" i="1"/>
  <c r="G3038" i="1"/>
  <c r="I3038" i="1" s="1"/>
  <c r="AE1848" i="1"/>
  <c r="AB1848" i="1"/>
  <c r="T1848" i="1"/>
  <c r="Y1848" i="1" s="1"/>
  <c r="R1848" i="1"/>
  <c r="Q1848" i="1"/>
  <c r="S1848" i="1" s="1"/>
  <c r="J1848" i="1"/>
  <c r="Z1848" i="1" s="1"/>
  <c r="H1848" i="1"/>
  <c r="G1848" i="1"/>
  <c r="I1848" i="1" s="1"/>
  <c r="AE3326" i="1"/>
  <c r="AB3326" i="1"/>
  <c r="T3326" i="1"/>
  <c r="Y3326" i="1" s="1"/>
  <c r="R3326" i="1"/>
  <c r="Q3326" i="1"/>
  <c r="S3326" i="1" s="1"/>
  <c r="J3326" i="1"/>
  <c r="L3326" i="1" s="1"/>
  <c r="N3326" i="1" s="1"/>
  <c r="H3326" i="1"/>
  <c r="G3326" i="1"/>
  <c r="I3326" i="1" s="1"/>
  <c r="AE2614" i="1"/>
  <c r="AB2614" i="1"/>
  <c r="V2614" i="1"/>
  <c r="X2614" i="1" s="1"/>
  <c r="T2614" i="1"/>
  <c r="Y2614" i="1" s="1"/>
  <c r="R2614" i="1"/>
  <c r="Q2614" i="1"/>
  <c r="S2614" i="1" s="1"/>
  <c r="J2614" i="1"/>
  <c r="M2614" i="1" s="1"/>
  <c r="H2614" i="1"/>
  <c r="G2614" i="1"/>
  <c r="I2614" i="1" s="1"/>
  <c r="AE2345" i="1"/>
  <c r="AB2345" i="1"/>
  <c r="T2345" i="1"/>
  <c r="R2345" i="1"/>
  <c r="Q2345" i="1"/>
  <c r="S2345" i="1" s="1"/>
  <c r="J2345" i="1"/>
  <c r="Z2345" i="1" s="1"/>
  <c r="H2345" i="1"/>
  <c r="G2345" i="1"/>
  <c r="I2345" i="1" s="1"/>
  <c r="AE2038" i="1"/>
  <c r="AB2038" i="1"/>
  <c r="T2038" i="1"/>
  <c r="Y2038" i="1" s="1"/>
  <c r="R2038" i="1"/>
  <c r="Q2038" i="1"/>
  <c r="S2038" i="1" s="1"/>
  <c r="J2038" i="1"/>
  <c r="Z2038" i="1" s="1"/>
  <c r="H2038" i="1"/>
  <c r="G2038" i="1"/>
  <c r="I2038" i="1" s="1"/>
  <c r="AE288" i="1"/>
  <c r="AB288" i="1"/>
  <c r="T288" i="1"/>
  <c r="Y288" i="1" s="1"/>
  <c r="R288" i="1"/>
  <c r="Q288" i="1"/>
  <c r="S288" i="1" s="1"/>
  <c r="J288" i="1"/>
  <c r="L288" i="1" s="1"/>
  <c r="N288" i="1" s="1"/>
  <c r="H288" i="1"/>
  <c r="G288" i="1"/>
  <c r="I288" i="1" s="1"/>
  <c r="AE1132" i="1"/>
  <c r="AB1132" i="1"/>
  <c r="T1132" i="1"/>
  <c r="Y1132" i="1" s="1"/>
  <c r="R1132" i="1"/>
  <c r="Q1132" i="1"/>
  <c r="S1132" i="1" s="1"/>
  <c r="J1132" i="1"/>
  <c r="M1132" i="1" s="1"/>
  <c r="H1132" i="1"/>
  <c r="G1132" i="1"/>
  <c r="I1132" i="1" s="1"/>
  <c r="AE2318" i="1"/>
  <c r="AB2318" i="1"/>
  <c r="T2318" i="1"/>
  <c r="Y2318" i="1" s="1"/>
  <c r="R2318" i="1"/>
  <c r="Q2318" i="1"/>
  <c r="S2318" i="1" s="1"/>
  <c r="J2318" i="1"/>
  <c r="Z2318" i="1" s="1"/>
  <c r="H2318" i="1"/>
  <c r="G2318" i="1"/>
  <c r="I2318" i="1" s="1"/>
  <c r="AE1834" i="1"/>
  <c r="AB1834" i="1"/>
  <c r="T1834" i="1"/>
  <c r="Y1834" i="1" s="1"/>
  <c r="R1834" i="1"/>
  <c r="Q1834" i="1"/>
  <c r="S1834" i="1" s="1"/>
  <c r="J1834" i="1"/>
  <c r="Z1834" i="1" s="1"/>
  <c r="H1834" i="1"/>
  <c r="G1834" i="1"/>
  <c r="I1834" i="1" s="1"/>
  <c r="AE861" i="1"/>
  <c r="AB861" i="1"/>
  <c r="T861" i="1"/>
  <c r="Y861" i="1" s="1"/>
  <c r="R861" i="1"/>
  <c r="Q861" i="1"/>
  <c r="S861" i="1" s="1"/>
  <c r="J861" i="1"/>
  <c r="L861" i="1" s="1"/>
  <c r="N861" i="1" s="1"/>
  <c r="H861" i="1"/>
  <c r="G861" i="1"/>
  <c r="I861" i="1" s="1"/>
  <c r="AE2693" i="1"/>
  <c r="AB2693" i="1"/>
  <c r="T2693" i="1"/>
  <c r="Y2693" i="1" s="1"/>
  <c r="R2693" i="1"/>
  <c r="Q2693" i="1"/>
  <c r="S2693" i="1" s="1"/>
  <c r="J2693" i="1"/>
  <c r="M2693" i="1" s="1"/>
  <c r="H2693" i="1"/>
  <c r="G2693" i="1"/>
  <c r="I2693" i="1" s="1"/>
  <c r="AE2127" i="1"/>
  <c r="AB2127" i="1"/>
  <c r="T2127" i="1"/>
  <c r="Y2127" i="1" s="1"/>
  <c r="R2127" i="1"/>
  <c r="Q2127" i="1"/>
  <c r="S2127" i="1" s="1"/>
  <c r="J2127" i="1"/>
  <c r="Z2127" i="1" s="1"/>
  <c r="H2127" i="1"/>
  <c r="G2127" i="1"/>
  <c r="I2127" i="1" s="1"/>
  <c r="AE1933" i="1"/>
  <c r="AB1933" i="1"/>
  <c r="T1933" i="1"/>
  <c r="Y1933" i="1" s="1"/>
  <c r="R1933" i="1"/>
  <c r="Q1933" i="1"/>
  <c r="S1933" i="1" s="1"/>
  <c r="M1933" i="1"/>
  <c r="J1933" i="1"/>
  <c r="Z1933" i="1" s="1"/>
  <c r="H1933" i="1"/>
  <c r="G1933" i="1"/>
  <c r="I1933" i="1" s="1"/>
  <c r="AE4216" i="1"/>
  <c r="AB4216" i="1"/>
  <c r="T4216" i="1"/>
  <c r="Y4216" i="1" s="1"/>
  <c r="R4216" i="1"/>
  <c r="Q4216" i="1"/>
  <c r="S4216" i="1" s="1"/>
  <c r="J4216" i="1"/>
  <c r="L4216" i="1" s="1"/>
  <c r="N4216" i="1" s="1"/>
  <c r="H4216" i="1"/>
  <c r="G4216" i="1"/>
  <c r="I4216" i="1" s="1"/>
  <c r="AE1063" i="1"/>
  <c r="AB1063" i="1"/>
  <c r="T1063" i="1"/>
  <c r="Y1063" i="1" s="1"/>
  <c r="R1063" i="1"/>
  <c r="Q1063" i="1"/>
  <c r="S1063" i="1" s="1"/>
  <c r="J1063" i="1"/>
  <c r="M1063" i="1" s="1"/>
  <c r="H1063" i="1"/>
  <c r="G1063" i="1"/>
  <c r="I1063" i="1" s="1"/>
  <c r="AE1750" i="1"/>
  <c r="AB1750" i="1"/>
  <c r="T1750" i="1"/>
  <c r="Y1750" i="1" s="1"/>
  <c r="R1750" i="1"/>
  <c r="Q1750" i="1"/>
  <c r="S1750" i="1" s="1"/>
  <c r="J1750" i="1"/>
  <c r="Z1750" i="1" s="1"/>
  <c r="H1750" i="1"/>
  <c r="G1750" i="1"/>
  <c r="I1750" i="1" s="1"/>
  <c r="AE3761" i="1"/>
  <c r="AB3761" i="1"/>
  <c r="T3761" i="1"/>
  <c r="Y3761" i="1" s="1"/>
  <c r="R3761" i="1"/>
  <c r="Q3761" i="1"/>
  <c r="S3761" i="1" s="1"/>
  <c r="J3761" i="1"/>
  <c r="Z3761" i="1" s="1"/>
  <c r="H3761" i="1"/>
  <c r="G3761" i="1"/>
  <c r="I3761" i="1" s="1"/>
  <c r="AE2895" i="1"/>
  <c r="AB2895" i="1"/>
  <c r="T2895" i="1"/>
  <c r="Y2895" i="1" s="1"/>
  <c r="R2895" i="1"/>
  <c r="Q2895" i="1"/>
  <c r="S2895" i="1" s="1"/>
  <c r="J2895" i="1"/>
  <c r="L2895" i="1" s="1"/>
  <c r="N2895" i="1" s="1"/>
  <c r="H2895" i="1"/>
  <c r="G2895" i="1"/>
  <c r="I2895" i="1" s="1"/>
  <c r="AE3807" i="1"/>
  <c r="AB3807" i="1"/>
  <c r="T3807" i="1"/>
  <c r="R3807" i="1"/>
  <c r="Q3807" i="1"/>
  <c r="S3807" i="1" s="1"/>
  <c r="J3807" i="1"/>
  <c r="M3807" i="1" s="1"/>
  <c r="H3807" i="1"/>
  <c r="G3807" i="1"/>
  <c r="I3807" i="1" s="1"/>
  <c r="AE3772" i="1"/>
  <c r="AB3772" i="1"/>
  <c r="T3772" i="1"/>
  <c r="Y3772" i="1" s="1"/>
  <c r="R3772" i="1"/>
  <c r="Q3772" i="1"/>
  <c r="S3772" i="1" s="1"/>
  <c r="M3772" i="1"/>
  <c r="J3772" i="1"/>
  <c r="Z3772" i="1" s="1"/>
  <c r="H3772" i="1"/>
  <c r="G3772" i="1"/>
  <c r="I3772" i="1" s="1"/>
  <c r="AE1507" i="1"/>
  <c r="AB1507" i="1"/>
  <c r="T1507" i="1"/>
  <c r="Y1507" i="1" s="1"/>
  <c r="R1507" i="1"/>
  <c r="Q1507" i="1"/>
  <c r="S1507" i="1" s="1"/>
  <c r="J1507" i="1"/>
  <c r="Z1507" i="1" s="1"/>
  <c r="H1507" i="1"/>
  <c r="G1507" i="1"/>
  <c r="I1507" i="1" s="1"/>
  <c r="AE3724" i="1"/>
  <c r="AB3724" i="1"/>
  <c r="T3724" i="1"/>
  <c r="Y3724" i="1" s="1"/>
  <c r="R3724" i="1"/>
  <c r="Q3724" i="1"/>
  <c r="S3724" i="1" s="1"/>
  <c r="J3724" i="1"/>
  <c r="L3724" i="1" s="1"/>
  <c r="N3724" i="1" s="1"/>
  <c r="H3724" i="1"/>
  <c r="G3724" i="1"/>
  <c r="I3724" i="1" s="1"/>
  <c r="AE3209" i="1"/>
  <c r="AB3209" i="1"/>
  <c r="T3209" i="1"/>
  <c r="R3209" i="1"/>
  <c r="Q3209" i="1"/>
  <c r="S3209" i="1" s="1"/>
  <c r="J3209" i="1"/>
  <c r="M3209" i="1" s="1"/>
  <c r="H3209" i="1"/>
  <c r="G3209" i="1"/>
  <c r="I3209" i="1" s="1"/>
  <c r="AE2260" i="1"/>
  <c r="AB2260" i="1"/>
  <c r="W2260" i="1"/>
  <c r="T2260" i="1"/>
  <c r="Y2260" i="1" s="1"/>
  <c r="R2260" i="1"/>
  <c r="Q2260" i="1"/>
  <c r="S2260" i="1" s="1"/>
  <c r="J2260" i="1"/>
  <c r="Z2260" i="1" s="1"/>
  <c r="H2260" i="1"/>
  <c r="G2260" i="1"/>
  <c r="I2260" i="1" s="1"/>
  <c r="AE287" i="1"/>
  <c r="AB287" i="1"/>
  <c r="T287" i="1"/>
  <c r="Y287" i="1" s="1"/>
  <c r="R287" i="1"/>
  <c r="Q287" i="1"/>
  <c r="S287" i="1" s="1"/>
  <c r="J287" i="1"/>
  <c r="Z287" i="1" s="1"/>
  <c r="H287" i="1"/>
  <c r="G287" i="1"/>
  <c r="I287" i="1" s="1"/>
  <c r="AE3387" i="1"/>
  <c r="AB3387" i="1"/>
  <c r="T3387" i="1"/>
  <c r="Y3387" i="1" s="1"/>
  <c r="R3387" i="1"/>
  <c r="Q3387" i="1"/>
  <c r="S3387" i="1" s="1"/>
  <c r="J3387" i="1"/>
  <c r="L3387" i="1" s="1"/>
  <c r="N3387" i="1" s="1"/>
  <c r="H3387" i="1"/>
  <c r="G3387" i="1"/>
  <c r="I3387" i="1" s="1"/>
  <c r="AE267" i="1"/>
  <c r="AB267" i="1"/>
  <c r="T267" i="1"/>
  <c r="Y267" i="1" s="1"/>
  <c r="R267" i="1"/>
  <c r="Q267" i="1"/>
  <c r="S267" i="1" s="1"/>
  <c r="J267" i="1"/>
  <c r="M267" i="1" s="1"/>
  <c r="H267" i="1"/>
  <c r="G267" i="1"/>
  <c r="I267" i="1" s="1"/>
  <c r="AE2317" i="1"/>
  <c r="AB2317" i="1"/>
  <c r="T2317" i="1"/>
  <c r="Y2317" i="1" s="1"/>
  <c r="R2317" i="1"/>
  <c r="Q2317" i="1"/>
  <c r="S2317" i="1" s="1"/>
  <c r="J2317" i="1"/>
  <c r="Z2317" i="1" s="1"/>
  <c r="H2317" i="1"/>
  <c r="G2317" i="1"/>
  <c r="I2317" i="1" s="1"/>
  <c r="AE3322" i="1"/>
  <c r="AB3322" i="1"/>
  <c r="T3322" i="1"/>
  <c r="Y3322" i="1" s="1"/>
  <c r="R3322" i="1"/>
  <c r="Q3322" i="1"/>
  <c r="S3322" i="1" s="1"/>
  <c r="J3322" i="1"/>
  <c r="Z3322" i="1" s="1"/>
  <c r="H3322" i="1"/>
  <c r="G3322" i="1"/>
  <c r="I3322" i="1" s="1"/>
  <c r="AE860" i="1"/>
  <c r="AB860" i="1"/>
  <c r="T860" i="1"/>
  <c r="Y860" i="1" s="1"/>
  <c r="R860" i="1"/>
  <c r="Q860" i="1"/>
  <c r="S860" i="1" s="1"/>
  <c r="J860" i="1"/>
  <c r="L860" i="1" s="1"/>
  <c r="N860" i="1" s="1"/>
  <c r="H860" i="1"/>
  <c r="G860" i="1"/>
  <c r="I860" i="1" s="1"/>
  <c r="AE41" i="1"/>
  <c r="AB41" i="1"/>
  <c r="T41" i="1"/>
  <c r="Y41" i="1" s="1"/>
  <c r="R41" i="1"/>
  <c r="Q41" i="1"/>
  <c r="S41" i="1" s="1"/>
  <c r="J41" i="1"/>
  <c r="M41" i="1" s="1"/>
  <c r="H41" i="1"/>
  <c r="G41" i="1"/>
  <c r="I41" i="1" s="1"/>
  <c r="AE3837" i="1"/>
  <c r="AB3837" i="1"/>
  <c r="T3837" i="1"/>
  <c r="Y3837" i="1" s="1"/>
  <c r="R3837" i="1"/>
  <c r="Q3837" i="1"/>
  <c r="S3837" i="1" s="1"/>
  <c r="M3837" i="1"/>
  <c r="J3837" i="1"/>
  <c r="Z3837" i="1" s="1"/>
  <c r="H3837" i="1"/>
  <c r="G3837" i="1"/>
  <c r="I3837" i="1" s="1"/>
  <c r="AE1215" i="1"/>
  <c r="AB1215" i="1"/>
  <c r="T1215" i="1"/>
  <c r="Y1215" i="1" s="1"/>
  <c r="R1215" i="1"/>
  <c r="Q1215" i="1"/>
  <c r="S1215" i="1" s="1"/>
  <c r="J1215" i="1"/>
  <c r="Z1215" i="1" s="1"/>
  <c r="H1215" i="1"/>
  <c r="G1215" i="1"/>
  <c r="I1215" i="1" s="1"/>
  <c r="AE1847" i="1"/>
  <c r="AB1847" i="1"/>
  <c r="T1847" i="1"/>
  <c r="Y1847" i="1" s="1"/>
  <c r="R1847" i="1"/>
  <c r="Q1847" i="1"/>
  <c r="S1847" i="1" s="1"/>
  <c r="J1847" i="1"/>
  <c r="L1847" i="1" s="1"/>
  <c r="N1847" i="1" s="1"/>
  <c r="H1847" i="1"/>
  <c r="G1847" i="1"/>
  <c r="I1847" i="1" s="1"/>
  <c r="AE3385" i="1"/>
  <c r="AB3385" i="1"/>
  <c r="T3385" i="1"/>
  <c r="Y3385" i="1" s="1"/>
  <c r="R3385" i="1"/>
  <c r="Q3385" i="1"/>
  <c r="S3385" i="1" s="1"/>
  <c r="J3385" i="1"/>
  <c r="M3385" i="1" s="1"/>
  <c r="H3385" i="1"/>
  <c r="G3385" i="1"/>
  <c r="I3385" i="1" s="1"/>
  <c r="AE3774" i="1"/>
  <c r="AB3774" i="1"/>
  <c r="T3774" i="1"/>
  <c r="Y3774" i="1" s="1"/>
  <c r="R3774" i="1"/>
  <c r="Q3774" i="1"/>
  <c r="S3774" i="1" s="1"/>
  <c r="J3774" i="1"/>
  <c r="Z3774" i="1" s="1"/>
  <c r="H3774" i="1"/>
  <c r="G3774" i="1"/>
  <c r="I3774" i="1" s="1"/>
  <c r="AE2613" i="1"/>
  <c r="AB2613" i="1"/>
  <c r="T2613" i="1"/>
  <c r="Y2613" i="1" s="1"/>
  <c r="S2613" i="1"/>
  <c r="R2613" i="1"/>
  <c r="Q2613" i="1"/>
  <c r="J2613" i="1"/>
  <c r="Z2613" i="1" s="1"/>
  <c r="H2613" i="1"/>
  <c r="G2613" i="1"/>
  <c r="I2613" i="1" s="1"/>
  <c r="AE976" i="1"/>
  <c r="AB976" i="1"/>
  <c r="T976" i="1"/>
  <c r="Y976" i="1" s="1"/>
  <c r="R976" i="1"/>
  <c r="Q976" i="1"/>
  <c r="S976" i="1" s="1"/>
  <c r="J976" i="1"/>
  <c r="L976" i="1" s="1"/>
  <c r="N976" i="1" s="1"/>
  <c r="H976" i="1"/>
  <c r="G976" i="1"/>
  <c r="I976" i="1" s="1"/>
  <c r="AE1811" i="1"/>
  <c r="AB1811" i="1"/>
  <c r="T1811" i="1"/>
  <c r="Y1811" i="1" s="1"/>
  <c r="R1811" i="1"/>
  <c r="Q1811" i="1"/>
  <c r="S1811" i="1" s="1"/>
  <c r="J1811" i="1"/>
  <c r="M1811" i="1" s="1"/>
  <c r="H1811" i="1"/>
  <c r="G1811" i="1"/>
  <c r="I1811" i="1" s="1"/>
  <c r="AE2835" i="1"/>
  <c r="AB2835" i="1"/>
  <c r="T2835" i="1"/>
  <c r="Y2835" i="1" s="1"/>
  <c r="S2835" i="1"/>
  <c r="R2835" i="1"/>
  <c r="Q2835" i="1"/>
  <c r="J2835" i="1"/>
  <c r="Z2835" i="1" s="1"/>
  <c r="H2835" i="1"/>
  <c r="G2835" i="1"/>
  <c r="I2835" i="1" s="1"/>
  <c r="AE1827" i="1"/>
  <c r="AB1827" i="1"/>
  <c r="T1827" i="1"/>
  <c r="Y1827" i="1" s="1"/>
  <c r="R1827" i="1"/>
  <c r="Q1827" i="1"/>
  <c r="S1827" i="1" s="1"/>
  <c r="J1827" i="1"/>
  <c r="Z1827" i="1" s="1"/>
  <c r="H1827" i="1"/>
  <c r="G1827" i="1"/>
  <c r="I1827" i="1" s="1"/>
  <c r="AE3342" i="1"/>
  <c r="AB3342" i="1"/>
  <c r="T3342" i="1"/>
  <c r="Y3342" i="1" s="1"/>
  <c r="R3342" i="1"/>
  <c r="Q3342" i="1"/>
  <c r="S3342" i="1" s="1"/>
  <c r="J3342" i="1"/>
  <c r="L3342" i="1" s="1"/>
  <c r="N3342" i="1" s="1"/>
  <c r="H3342" i="1"/>
  <c r="G3342" i="1"/>
  <c r="I3342" i="1" s="1"/>
  <c r="AE2855" i="1"/>
  <c r="AB2855" i="1"/>
  <c r="T2855" i="1"/>
  <c r="Y2855" i="1" s="1"/>
  <c r="R2855" i="1"/>
  <c r="Q2855" i="1"/>
  <c r="S2855" i="1" s="1"/>
  <c r="J2855" i="1"/>
  <c r="M2855" i="1" s="1"/>
  <c r="H2855" i="1"/>
  <c r="G2855" i="1"/>
  <c r="I2855" i="1" s="1"/>
  <c r="AE3855" i="1"/>
  <c r="AB3855" i="1"/>
  <c r="T3855" i="1"/>
  <c r="Y3855" i="1" s="1"/>
  <c r="R3855" i="1"/>
  <c r="Q3855" i="1"/>
  <c r="S3855" i="1" s="1"/>
  <c r="J3855" i="1"/>
  <c r="Z3855" i="1" s="1"/>
  <c r="H3855" i="1"/>
  <c r="G3855" i="1"/>
  <c r="I3855" i="1" s="1"/>
  <c r="AE4087" i="1"/>
  <c r="AB4087" i="1"/>
  <c r="T4087" i="1"/>
  <c r="Y4087" i="1" s="1"/>
  <c r="R4087" i="1"/>
  <c r="Q4087" i="1"/>
  <c r="S4087" i="1" s="1"/>
  <c r="J4087" i="1"/>
  <c r="Z4087" i="1" s="1"/>
  <c r="H4087" i="1"/>
  <c r="G4087" i="1"/>
  <c r="I4087" i="1" s="1"/>
  <c r="AE2602" i="1"/>
  <c r="AB2602" i="1"/>
  <c r="T2602" i="1"/>
  <c r="Y2602" i="1" s="1"/>
  <c r="R2602" i="1"/>
  <c r="Q2602" i="1"/>
  <c r="S2602" i="1" s="1"/>
  <c r="J2602" i="1"/>
  <c r="L2602" i="1" s="1"/>
  <c r="N2602" i="1" s="1"/>
  <c r="H2602" i="1"/>
  <c r="G2602" i="1"/>
  <c r="I2602" i="1" s="1"/>
  <c r="AE571" i="1"/>
  <c r="AB571" i="1"/>
  <c r="T571" i="1"/>
  <c r="Y571" i="1" s="1"/>
  <c r="R571" i="1"/>
  <c r="Q571" i="1"/>
  <c r="S571" i="1" s="1"/>
  <c r="J571" i="1"/>
  <c r="M571" i="1" s="1"/>
  <c r="H571" i="1"/>
  <c r="G571" i="1"/>
  <c r="I571" i="1" s="1"/>
  <c r="AE4169" i="1"/>
  <c r="AB4169" i="1"/>
  <c r="T4169" i="1"/>
  <c r="Y4169" i="1" s="1"/>
  <c r="R4169" i="1"/>
  <c r="Q4169" i="1"/>
  <c r="S4169" i="1" s="1"/>
  <c r="J4169" i="1"/>
  <c r="Z4169" i="1" s="1"/>
  <c r="H4169" i="1"/>
  <c r="G4169" i="1"/>
  <c r="I4169" i="1" s="1"/>
  <c r="AE3005" i="1"/>
  <c r="AB3005" i="1"/>
  <c r="T3005" i="1"/>
  <c r="Y3005" i="1" s="1"/>
  <c r="R3005" i="1"/>
  <c r="Q3005" i="1"/>
  <c r="S3005" i="1" s="1"/>
  <c r="M3005" i="1"/>
  <c r="J3005" i="1"/>
  <c r="Z3005" i="1" s="1"/>
  <c r="H3005" i="1"/>
  <c r="G3005" i="1"/>
  <c r="I3005" i="1" s="1"/>
  <c r="AE1175" i="1"/>
  <c r="AB1175" i="1"/>
  <c r="T1175" i="1"/>
  <c r="Y1175" i="1" s="1"/>
  <c r="R1175" i="1"/>
  <c r="Q1175" i="1"/>
  <c r="S1175" i="1" s="1"/>
  <c r="J1175" i="1"/>
  <c r="L1175" i="1" s="1"/>
  <c r="N1175" i="1" s="1"/>
  <c r="H1175" i="1"/>
  <c r="G1175" i="1"/>
  <c r="I1175" i="1" s="1"/>
  <c r="AE2037" i="1"/>
  <c r="AB2037" i="1"/>
  <c r="T2037" i="1"/>
  <c r="Y2037" i="1" s="1"/>
  <c r="R2037" i="1"/>
  <c r="Q2037" i="1"/>
  <c r="S2037" i="1" s="1"/>
  <c r="J2037" i="1"/>
  <c r="M2037" i="1" s="1"/>
  <c r="H2037" i="1"/>
  <c r="G2037" i="1"/>
  <c r="I2037" i="1" s="1"/>
  <c r="AE3406" i="1"/>
  <c r="AB3406" i="1"/>
  <c r="T3406" i="1"/>
  <c r="Y3406" i="1" s="1"/>
  <c r="S3406" i="1"/>
  <c r="R3406" i="1"/>
  <c r="Q3406" i="1"/>
  <c r="J3406" i="1"/>
  <c r="Z3406" i="1" s="1"/>
  <c r="H3406" i="1"/>
  <c r="G3406" i="1"/>
  <c r="I3406" i="1" s="1"/>
  <c r="AE975" i="1"/>
  <c r="AB975" i="1"/>
  <c r="T975" i="1"/>
  <c r="Y975" i="1" s="1"/>
  <c r="R975" i="1"/>
  <c r="Q975" i="1"/>
  <c r="S975" i="1" s="1"/>
  <c r="J975" i="1"/>
  <c r="Z975" i="1" s="1"/>
  <c r="H975" i="1"/>
  <c r="G975" i="1"/>
  <c r="I975" i="1" s="1"/>
  <c r="AE249" i="1"/>
  <c r="AB249" i="1"/>
  <c r="T249" i="1"/>
  <c r="Y249" i="1" s="1"/>
  <c r="R249" i="1"/>
  <c r="Q249" i="1"/>
  <c r="S249" i="1" s="1"/>
  <c r="J249" i="1"/>
  <c r="L249" i="1" s="1"/>
  <c r="N249" i="1" s="1"/>
  <c r="H249" i="1"/>
  <c r="G249" i="1"/>
  <c r="I249" i="1" s="1"/>
  <c r="AE677" i="1"/>
  <c r="AB677" i="1"/>
  <c r="T677" i="1"/>
  <c r="Y677" i="1" s="1"/>
  <c r="R677" i="1"/>
  <c r="Q677" i="1"/>
  <c r="S677" i="1" s="1"/>
  <c r="J677" i="1"/>
  <c r="M677" i="1" s="1"/>
  <c r="H677" i="1"/>
  <c r="G677" i="1"/>
  <c r="I677" i="1" s="1"/>
  <c r="AE3341" i="1"/>
  <c r="AB3341" i="1"/>
  <c r="T3341" i="1"/>
  <c r="Y3341" i="1" s="1"/>
  <c r="R3341" i="1"/>
  <c r="Q3341" i="1"/>
  <c r="S3341" i="1" s="1"/>
  <c r="J3341" i="1"/>
  <c r="Z3341" i="1" s="1"/>
  <c r="H3341" i="1"/>
  <c r="G3341" i="1"/>
  <c r="I3341" i="1" s="1"/>
  <c r="AE3702" i="1"/>
  <c r="AB3702" i="1"/>
  <c r="T3702" i="1"/>
  <c r="Y3702" i="1" s="1"/>
  <c r="R3702" i="1"/>
  <c r="Q3702" i="1"/>
  <c r="S3702" i="1" s="1"/>
  <c r="J3702" i="1"/>
  <c r="Z3702" i="1" s="1"/>
  <c r="H3702" i="1"/>
  <c r="G3702" i="1"/>
  <c r="I3702" i="1" s="1"/>
  <c r="AE2854" i="1"/>
  <c r="AB2854" i="1"/>
  <c r="T2854" i="1"/>
  <c r="Y2854" i="1" s="1"/>
  <c r="R2854" i="1"/>
  <c r="Q2854" i="1"/>
  <c r="S2854" i="1" s="1"/>
  <c r="J2854" i="1"/>
  <c r="L2854" i="1" s="1"/>
  <c r="N2854" i="1" s="1"/>
  <c r="H2854" i="1"/>
  <c r="G2854" i="1"/>
  <c r="I2854" i="1" s="1"/>
  <c r="AE2082" i="1"/>
  <c r="AB2082" i="1"/>
  <c r="V2082" i="1"/>
  <c r="X2082" i="1" s="1"/>
  <c r="T2082" i="1"/>
  <c r="Y2082" i="1" s="1"/>
  <c r="R2082" i="1"/>
  <c r="Q2082" i="1"/>
  <c r="S2082" i="1" s="1"/>
  <c r="J2082" i="1"/>
  <c r="M2082" i="1" s="1"/>
  <c r="H2082" i="1"/>
  <c r="G2082" i="1"/>
  <c r="I2082" i="1" s="1"/>
  <c r="AE864" i="1"/>
  <c r="AB864" i="1"/>
  <c r="T864" i="1"/>
  <c r="Y864" i="1" s="1"/>
  <c r="R864" i="1"/>
  <c r="Q864" i="1"/>
  <c r="S864" i="1" s="1"/>
  <c r="J864" i="1"/>
  <c r="Z864" i="1" s="1"/>
  <c r="H864" i="1"/>
  <c r="G864" i="1"/>
  <c r="I864" i="1" s="1"/>
  <c r="AE3037" i="1"/>
  <c r="AB3037" i="1"/>
  <c r="T3037" i="1"/>
  <c r="Y3037" i="1" s="1"/>
  <c r="R3037" i="1"/>
  <c r="Q3037" i="1"/>
  <c r="S3037" i="1" s="1"/>
  <c r="J3037" i="1"/>
  <c r="Z3037" i="1" s="1"/>
  <c r="H3037" i="1"/>
  <c r="G3037" i="1"/>
  <c r="I3037" i="1" s="1"/>
  <c r="AE3618" i="1"/>
  <c r="AB3618" i="1"/>
  <c r="T3618" i="1"/>
  <c r="Y3618" i="1" s="1"/>
  <c r="R3618" i="1"/>
  <c r="Q3618" i="1"/>
  <c r="S3618" i="1" s="1"/>
  <c r="J3618" i="1"/>
  <c r="L3618" i="1" s="1"/>
  <c r="N3618" i="1" s="1"/>
  <c r="H3618" i="1"/>
  <c r="G3618" i="1"/>
  <c r="I3618" i="1" s="1"/>
  <c r="AE2277" i="1"/>
  <c r="AB2277" i="1"/>
  <c r="T2277" i="1"/>
  <c r="R2277" i="1"/>
  <c r="Q2277" i="1"/>
  <c r="S2277" i="1" s="1"/>
  <c r="J2277" i="1"/>
  <c r="M2277" i="1" s="1"/>
  <c r="H2277" i="1"/>
  <c r="G2277" i="1"/>
  <c r="I2277" i="1" s="1"/>
  <c r="AE2198" i="1"/>
  <c r="AB2198" i="1"/>
  <c r="T2198" i="1"/>
  <c r="Y2198" i="1" s="1"/>
  <c r="R2198" i="1"/>
  <c r="Q2198" i="1"/>
  <c r="S2198" i="1" s="1"/>
  <c r="J2198" i="1"/>
  <c r="Z2198" i="1" s="1"/>
  <c r="H2198" i="1"/>
  <c r="G2198" i="1"/>
  <c r="I2198" i="1" s="1"/>
  <c r="AE3030" i="1"/>
  <c r="AB3030" i="1"/>
  <c r="T3030" i="1"/>
  <c r="Y3030" i="1" s="1"/>
  <c r="R3030" i="1"/>
  <c r="Q3030" i="1"/>
  <c r="S3030" i="1" s="1"/>
  <c r="J3030" i="1"/>
  <c r="H3030" i="1"/>
  <c r="G3030" i="1"/>
  <c r="I3030" i="1" s="1"/>
  <c r="AE1174" i="1"/>
  <c r="AB1174" i="1"/>
  <c r="T1174" i="1"/>
  <c r="Y1174" i="1" s="1"/>
  <c r="R1174" i="1"/>
  <c r="Q1174" i="1"/>
  <c r="S1174" i="1" s="1"/>
  <c r="J1174" i="1"/>
  <c r="L1174" i="1" s="1"/>
  <c r="N1174" i="1" s="1"/>
  <c r="H1174" i="1"/>
  <c r="G1174" i="1"/>
  <c r="I1174" i="1" s="1"/>
  <c r="AE1449" i="1"/>
  <c r="AB1449" i="1"/>
  <c r="T1449" i="1"/>
  <c r="Y1449" i="1" s="1"/>
  <c r="R1449" i="1"/>
  <c r="Q1449" i="1"/>
  <c r="S1449" i="1" s="1"/>
  <c r="J1449" i="1"/>
  <c r="M1449" i="1" s="1"/>
  <c r="H1449" i="1"/>
  <c r="G1449" i="1"/>
  <c r="I1449" i="1" s="1"/>
  <c r="AE1428" i="1"/>
  <c r="AB1428" i="1"/>
  <c r="W1428" i="1"/>
  <c r="T1428" i="1"/>
  <c r="Y1428" i="1" s="1"/>
  <c r="R1428" i="1"/>
  <c r="Q1428" i="1"/>
  <c r="S1428" i="1" s="1"/>
  <c r="J1428" i="1"/>
  <c r="Z1428" i="1" s="1"/>
  <c r="H1428" i="1"/>
  <c r="G1428" i="1"/>
  <c r="I1428" i="1" s="1"/>
  <c r="AE3405" i="1"/>
  <c r="AB3405" i="1"/>
  <c r="T3405" i="1"/>
  <c r="Y3405" i="1" s="1"/>
  <c r="R3405" i="1"/>
  <c r="Q3405" i="1"/>
  <c r="S3405" i="1" s="1"/>
  <c r="J3405" i="1"/>
  <c r="Z3405" i="1" s="1"/>
  <c r="H3405" i="1"/>
  <c r="G3405" i="1"/>
  <c r="I3405" i="1" s="1"/>
  <c r="AE1131" i="1"/>
  <c r="AB1131" i="1"/>
  <c r="T1131" i="1"/>
  <c r="Y1131" i="1" s="1"/>
  <c r="R1131" i="1"/>
  <c r="Q1131" i="1"/>
  <c r="S1131" i="1" s="1"/>
  <c r="J1131" i="1"/>
  <c r="L1131" i="1" s="1"/>
  <c r="N1131" i="1" s="1"/>
  <c r="H1131" i="1"/>
  <c r="G1131" i="1"/>
  <c r="I1131" i="1" s="1"/>
  <c r="AE1267" i="1"/>
  <c r="AB1267" i="1"/>
  <c r="T1267" i="1"/>
  <c r="Y1267" i="1" s="1"/>
  <c r="R1267" i="1"/>
  <c r="Q1267" i="1"/>
  <c r="S1267" i="1" s="1"/>
  <c r="J1267" i="1"/>
  <c r="M1267" i="1" s="1"/>
  <c r="H1267" i="1"/>
  <c r="G1267" i="1"/>
  <c r="I1267" i="1" s="1"/>
  <c r="AE1158" i="1"/>
  <c r="AB1158" i="1"/>
  <c r="T1158" i="1"/>
  <c r="Y1158" i="1" s="1"/>
  <c r="R1158" i="1"/>
  <c r="Q1158" i="1"/>
  <c r="S1158" i="1" s="1"/>
  <c r="J1158" i="1"/>
  <c r="Z1158" i="1" s="1"/>
  <c r="H1158" i="1"/>
  <c r="G1158" i="1"/>
  <c r="I1158" i="1" s="1"/>
  <c r="AE6" i="1"/>
  <c r="AB6" i="1"/>
  <c r="T6" i="1"/>
  <c r="Y6" i="1" s="1"/>
  <c r="R6" i="1"/>
  <c r="Q6" i="1"/>
  <c r="S6" i="1" s="1"/>
  <c r="J6" i="1"/>
  <c r="Z6" i="1" s="1"/>
  <c r="H6" i="1"/>
  <c r="G6" i="1"/>
  <c r="I6" i="1" s="1"/>
  <c r="AE605" i="1"/>
  <c r="AB605" i="1"/>
  <c r="T605" i="1"/>
  <c r="Y605" i="1" s="1"/>
  <c r="R605" i="1"/>
  <c r="Q605" i="1"/>
  <c r="S605" i="1" s="1"/>
  <c r="J605" i="1"/>
  <c r="L605" i="1" s="1"/>
  <c r="N605" i="1" s="1"/>
  <c r="H605" i="1"/>
  <c r="G605" i="1"/>
  <c r="I605" i="1" s="1"/>
  <c r="AE604" i="1"/>
  <c r="AB604" i="1"/>
  <c r="T604" i="1"/>
  <c r="Y604" i="1" s="1"/>
  <c r="R604" i="1"/>
  <c r="Q604" i="1"/>
  <c r="S604" i="1" s="1"/>
  <c r="J604" i="1"/>
  <c r="M604" i="1" s="1"/>
  <c r="H604" i="1"/>
  <c r="G604" i="1"/>
  <c r="I604" i="1" s="1"/>
  <c r="AE1932" i="1"/>
  <c r="AB1932" i="1"/>
  <c r="T1932" i="1"/>
  <c r="Y1932" i="1" s="1"/>
  <c r="R1932" i="1"/>
  <c r="Q1932" i="1"/>
  <c r="S1932" i="1" s="1"/>
  <c r="J1932" i="1"/>
  <c r="Z1932" i="1" s="1"/>
  <c r="H1932" i="1"/>
  <c r="G1932" i="1"/>
  <c r="I1932" i="1" s="1"/>
  <c r="AE4191" i="1"/>
  <c r="AB4191" i="1"/>
  <c r="T4191" i="1"/>
  <c r="Y4191" i="1" s="1"/>
  <c r="R4191" i="1"/>
  <c r="Q4191" i="1"/>
  <c r="S4191" i="1" s="1"/>
  <c r="J4191" i="1"/>
  <c r="Z4191" i="1" s="1"/>
  <c r="H4191" i="1"/>
  <c r="G4191" i="1"/>
  <c r="I4191" i="1" s="1"/>
  <c r="AE3854" i="1"/>
  <c r="AB3854" i="1"/>
  <c r="T3854" i="1"/>
  <c r="Y3854" i="1" s="1"/>
  <c r="R3854" i="1"/>
  <c r="Q3854" i="1"/>
  <c r="S3854" i="1" s="1"/>
  <c r="J3854" i="1"/>
  <c r="L3854" i="1" s="1"/>
  <c r="N3854" i="1" s="1"/>
  <c r="H3854" i="1"/>
  <c r="G3854" i="1"/>
  <c r="I3854" i="1" s="1"/>
  <c r="AE2894" i="1"/>
  <c r="AB2894" i="1"/>
  <c r="T2894" i="1"/>
  <c r="Y2894" i="1" s="1"/>
  <c r="R2894" i="1"/>
  <c r="Q2894" i="1"/>
  <c r="S2894" i="1" s="1"/>
  <c r="J2894" i="1"/>
  <c r="M2894" i="1" s="1"/>
  <c r="H2894" i="1"/>
  <c r="G2894" i="1"/>
  <c r="I2894" i="1" s="1"/>
  <c r="AE3169" i="1"/>
  <c r="AB3169" i="1"/>
  <c r="T3169" i="1"/>
  <c r="Y3169" i="1" s="1"/>
  <c r="R3169" i="1"/>
  <c r="Q3169" i="1"/>
  <c r="S3169" i="1" s="1"/>
  <c r="J3169" i="1"/>
  <c r="Z3169" i="1" s="1"/>
  <c r="H3169" i="1"/>
  <c r="G3169" i="1"/>
  <c r="I3169" i="1" s="1"/>
  <c r="AE1962" i="1"/>
  <c r="AB1962" i="1"/>
  <c r="T1962" i="1"/>
  <c r="Y1962" i="1" s="1"/>
  <c r="R1962" i="1"/>
  <c r="Q1962" i="1"/>
  <c r="S1962" i="1" s="1"/>
  <c r="J1962" i="1"/>
  <c r="Z1962" i="1" s="1"/>
  <c r="H1962" i="1"/>
  <c r="G1962" i="1"/>
  <c r="I1962" i="1" s="1"/>
  <c r="AE2541" i="1"/>
  <c r="AB2541" i="1"/>
  <c r="T2541" i="1"/>
  <c r="Y2541" i="1" s="1"/>
  <c r="R2541" i="1"/>
  <c r="Q2541" i="1"/>
  <c r="S2541" i="1" s="1"/>
  <c r="J2541" i="1"/>
  <c r="L2541" i="1" s="1"/>
  <c r="N2541" i="1" s="1"/>
  <c r="H2541" i="1"/>
  <c r="G2541" i="1"/>
  <c r="I2541" i="1" s="1"/>
  <c r="AE231" i="1"/>
  <c r="AB231" i="1"/>
  <c r="T231" i="1"/>
  <c r="Y231" i="1" s="1"/>
  <c r="R231" i="1"/>
  <c r="Q231" i="1"/>
  <c r="S231" i="1" s="1"/>
  <c r="J231" i="1"/>
  <c r="M231" i="1" s="1"/>
  <c r="H231" i="1"/>
  <c r="G231" i="1"/>
  <c r="I231" i="1" s="1"/>
  <c r="AE4236" i="1"/>
  <c r="AB4236" i="1"/>
  <c r="T4236" i="1"/>
  <c r="Y4236" i="1" s="1"/>
  <c r="R4236" i="1"/>
  <c r="Q4236" i="1"/>
  <c r="S4236" i="1" s="1"/>
  <c r="J4236" i="1"/>
  <c r="Z4236" i="1" s="1"/>
  <c r="H4236" i="1"/>
  <c r="G4236" i="1"/>
  <c r="I4236" i="1" s="1"/>
  <c r="AE40" i="1"/>
  <c r="AB40" i="1"/>
  <c r="T40" i="1"/>
  <c r="Y40" i="1" s="1"/>
  <c r="R40" i="1"/>
  <c r="Q40" i="1"/>
  <c r="S40" i="1" s="1"/>
  <c r="J40" i="1"/>
  <c r="Z40" i="1" s="1"/>
  <c r="H40" i="1"/>
  <c r="G40" i="1"/>
  <c r="I40" i="1" s="1"/>
  <c r="AE2860" i="1"/>
  <c r="AB2860" i="1"/>
  <c r="T2860" i="1"/>
  <c r="Y2860" i="1" s="1"/>
  <c r="R2860" i="1"/>
  <c r="Q2860" i="1"/>
  <c r="S2860" i="1" s="1"/>
  <c r="J2860" i="1"/>
  <c r="L2860" i="1" s="1"/>
  <c r="N2860" i="1" s="1"/>
  <c r="H2860" i="1"/>
  <c r="G2860" i="1"/>
  <c r="I2860" i="1" s="1"/>
  <c r="AE1965" i="1"/>
  <c r="AB1965" i="1"/>
  <c r="T1965" i="1"/>
  <c r="Y1965" i="1" s="1"/>
  <c r="R1965" i="1"/>
  <c r="Q1965" i="1"/>
  <c r="S1965" i="1" s="1"/>
  <c r="J1965" i="1"/>
  <c r="M1965" i="1" s="1"/>
  <c r="H1965" i="1"/>
  <c r="G1965" i="1"/>
  <c r="I1965" i="1" s="1"/>
  <c r="AE3701" i="1"/>
  <c r="AB3701" i="1"/>
  <c r="T3701" i="1"/>
  <c r="Y3701" i="1" s="1"/>
  <c r="R3701" i="1"/>
  <c r="Q3701" i="1"/>
  <c r="S3701" i="1" s="1"/>
  <c r="M3701" i="1"/>
  <c r="J3701" i="1"/>
  <c r="Z3701" i="1" s="1"/>
  <c r="H3701" i="1"/>
  <c r="G3701" i="1"/>
  <c r="I3701" i="1" s="1"/>
  <c r="AE3678" i="1"/>
  <c r="AB3678" i="1"/>
  <c r="T3678" i="1"/>
  <c r="Y3678" i="1" s="1"/>
  <c r="R3678" i="1"/>
  <c r="Q3678" i="1"/>
  <c r="S3678" i="1" s="1"/>
  <c r="J3678" i="1"/>
  <c r="Z3678" i="1" s="1"/>
  <c r="H3678" i="1"/>
  <c r="G3678" i="1"/>
  <c r="I3678" i="1" s="1"/>
  <c r="AE2144" i="1"/>
  <c r="AB2144" i="1"/>
  <c r="T2144" i="1"/>
  <c r="Y2144" i="1" s="1"/>
  <c r="R2144" i="1"/>
  <c r="Q2144" i="1"/>
  <c r="S2144" i="1" s="1"/>
  <c r="J2144" i="1"/>
  <c r="L2144" i="1" s="1"/>
  <c r="N2144" i="1" s="1"/>
  <c r="H2144" i="1"/>
  <c r="G2144" i="1"/>
  <c r="I2144" i="1" s="1"/>
  <c r="AE3832" i="1"/>
  <c r="AB3832" i="1"/>
  <c r="W3832" i="1"/>
  <c r="V3832" i="1"/>
  <c r="X3832" i="1" s="1"/>
  <c r="T3832" i="1"/>
  <c r="Y3832" i="1" s="1"/>
  <c r="R3832" i="1"/>
  <c r="Q3832" i="1"/>
  <c r="S3832" i="1" s="1"/>
  <c r="M3832" i="1"/>
  <c r="J3832" i="1"/>
  <c r="L3832" i="1" s="1"/>
  <c r="N3832" i="1" s="1"/>
  <c r="H3832" i="1"/>
  <c r="G3832" i="1"/>
  <c r="I3832" i="1" s="1"/>
  <c r="AE2721" i="1"/>
  <c r="AB2721" i="1"/>
  <c r="T2721" i="1"/>
  <c r="Y2721" i="1" s="1"/>
  <c r="R2721" i="1"/>
  <c r="Q2721" i="1"/>
  <c r="S2721" i="1" s="1"/>
  <c r="J2721" i="1"/>
  <c r="Z2721" i="1" s="1"/>
  <c r="H2721" i="1"/>
  <c r="G2721" i="1"/>
  <c r="I2721" i="1" s="1"/>
  <c r="AE570" i="1"/>
  <c r="AB570" i="1"/>
  <c r="T570" i="1"/>
  <c r="Y570" i="1" s="1"/>
  <c r="R570" i="1"/>
  <c r="Q570" i="1"/>
  <c r="S570" i="1" s="1"/>
  <c r="J570" i="1"/>
  <c r="Z570" i="1" s="1"/>
  <c r="H570" i="1"/>
  <c r="G570" i="1"/>
  <c r="I570" i="1" s="1"/>
  <c r="AE326" i="1"/>
  <c r="AB326" i="1"/>
  <c r="T326" i="1"/>
  <c r="Y326" i="1" s="1"/>
  <c r="R326" i="1"/>
  <c r="Q326" i="1"/>
  <c r="S326" i="1" s="1"/>
  <c r="J326" i="1"/>
  <c r="L326" i="1" s="1"/>
  <c r="N326" i="1" s="1"/>
  <c r="H326" i="1"/>
  <c r="G326" i="1"/>
  <c r="I326" i="1" s="1"/>
  <c r="AE763" i="1"/>
  <c r="AB763" i="1"/>
  <c r="T763" i="1"/>
  <c r="Y763" i="1" s="1"/>
  <c r="R763" i="1"/>
  <c r="Q763" i="1"/>
  <c r="S763" i="1" s="1"/>
  <c r="J763" i="1"/>
  <c r="M763" i="1" s="1"/>
  <c r="H763" i="1"/>
  <c r="G763" i="1"/>
  <c r="I763" i="1" s="1"/>
  <c r="AE3677" i="1"/>
  <c r="AB3677" i="1"/>
  <c r="T3677" i="1"/>
  <c r="Y3677" i="1" s="1"/>
  <c r="R3677" i="1"/>
  <c r="Q3677" i="1"/>
  <c r="S3677" i="1" s="1"/>
  <c r="M3677" i="1"/>
  <c r="J3677" i="1"/>
  <c r="Z3677" i="1" s="1"/>
  <c r="H3677" i="1"/>
  <c r="G3677" i="1"/>
  <c r="I3677" i="1" s="1"/>
  <c r="AE2797" i="1"/>
  <c r="AB2797" i="1"/>
  <c r="T2797" i="1"/>
  <c r="Y2797" i="1" s="1"/>
  <c r="R2797" i="1"/>
  <c r="Q2797" i="1"/>
  <c r="S2797" i="1" s="1"/>
  <c r="J2797" i="1"/>
  <c r="H2797" i="1"/>
  <c r="G2797" i="1"/>
  <c r="I2797" i="1" s="1"/>
  <c r="AE3083" i="1"/>
  <c r="AB3083" i="1"/>
  <c r="T3083" i="1"/>
  <c r="Y3083" i="1" s="1"/>
  <c r="R3083" i="1"/>
  <c r="Q3083" i="1"/>
  <c r="S3083" i="1" s="1"/>
  <c r="J3083" i="1"/>
  <c r="H3083" i="1"/>
  <c r="G3083" i="1"/>
  <c r="I3083" i="1" s="1"/>
  <c r="AE2827" i="1"/>
  <c r="AB2827" i="1"/>
  <c r="T2827" i="1"/>
  <c r="Y2827" i="1" s="1"/>
  <c r="R2827" i="1"/>
  <c r="Q2827" i="1"/>
  <c r="S2827" i="1" s="1"/>
  <c r="J2827" i="1"/>
  <c r="M2827" i="1" s="1"/>
  <c r="H2827" i="1"/>
  <c r="G2827" i="1"/>
  <c r="I2827" i="1" s="1"/>
  <c r="AE3853" i="1"/>
  <c r="AB3853" i="1"/>
  <c r="T3853" i="1"/>
  <c r="Y3853" i="1" s="1"/>
  <c r="R3853" i="1"/>
  <c r="Q3853" i="1"/>
  <c r="S3853" i="1" s="1"/>
  <c r="M3853" i="1"/>
  <c r="J3853" i="1"/>
  <c r="Z3853" i="1" s="1"/>
  <c r="H3853" i="1"/>
  <c r="G3853" i="1"/>
  <c r="I3853" i="1" s="1"/>
  <c r="AE2673" i="1"/>
  <c r="AB2673" i="1"/>
  <c r="T2673" i="1"/>
  <c r="Y2673" i="1" s="1"/>
  <c r="R2673" i="1"/>
  <c r="Q2673" i="1"/>
  <c r="S2673" i="1" s="1"/>
  <c r="J2673" i="1"/>
  <c r="Z2673" i="1" s="1"/>
  <c r="H2673" i="1"/>
  <c r="G2673" i="1"/>
  <c r="I2673" i="1" s="1"/>
  <c r="AE325" i="1"/>
  <c r="AB325" i="1"/>
  <c r="T325" i="1"/>
  <c r="Y325" i="1" s="1"/>
  <c r="R325" i="1"/>
  <c r="Q325" i="1"/>
  <c r="S325" i="1" s="1"/>
  <c r="J325" i="1"/>
  <c r="H325" i="1"/>
  <c r="G325" i="1"/>
  <c r="I325" i="1" s="1"/>
  <c r="AE273" i="1"/>
  <c r="AB273" i="1"/>
  <c r="T273" i="1"/>
  <c r="Y273" i="1" s="1"/>
  <c r="R273" i="1"/>
  <c r="Q273" i="1"/>
  <c r="S273" i="1" s="1"/>
  <c r="J273" i="1"/>
  <c r="M273" i="1" s="1"/>
  <c r="H273" i="1"/>
  <c r="G273" i="1"/>
  <c r="I273" i="1" s="1"/>
  <c r="AE1044" i="1"/>
  <c r="AB1044" i="1"/>
  <c r="T1044" i="1"/>
  <c r="R1044" i="1"/>
  <c r="Q1044" i="1"/>
  <c r="S1044" i="1" s="1"/>
  <c r="J1044" i="1"/>
  <c r="Z1044" i="1" s="1"/>
  <c r="H1044" i="1"/>
  <c r="G1044" i="1"/>
  <c r="I1044" i="1" s="1"/>
  <c r="AE798" i="1"/>
  <c r="AB798" i="1"/>
  <c r="T798" i="1"/>
  <c r="Y798" i="1" s="1"/>
  <c r="R798" i="1"/>
  <c r="Q798" i="1"/>
  <c r="S798" i="1" s="1"/>
  <c r="J798" i="1"/>
  <c r="Z798" i="1" s="1"/>
  <c r="H798" i="1"/>
  <c r="G798" i="1"/>
  <c r="I798" i="1" s="1"/>
  <c r="AE1824" i="1"/>
  <c r="AB1824" i="1"/>
  <c r="T1824" i="1"/>
  <c r="Y1824" i="1" s="1"/>
  <c r="R1824" i="1"/>
  <c r="Q1824" i="1"/>
  <c r="S1824" i="1" s="1"/>
  <c r="J1824" i="1"/>
  <c r="L1824" i="1" s="1"/>
  <c r="N1824" i="1" s="1"/>
  <c r="H1824" i="1"/>
  <c r="G1824" i="1"/>
  <c r="I1824" i="1" s="1"/>
  <c r="AE1632" i="1"/>
  <c r="AB1632" i="1"/>
  <c r="T1632" i="1"/>
  <c r="Y1632" i="1" s="1"/>
  <c r="R1632" i="1"/>
  <c r="Q1632" i="1"/>
  <c r="S1632" i="1" s="1"/>
  <c r="J1632" i="1"/>
  <c r="H1632" i="1"/>
  <c r="G1632" i="1"/>
  <c r="I1632" i="1" s="1"/>
  <c r="AE2859" i="1"/>
  <c r="AB2859" i="1"/>
  <c r="T2859" i="1"/>
  <c r="R2859" i="1"/>
  <c r="Q2859" i="1"/>
  <c r="S2859" i="1" s="1"/>
  <c r="J2859" i="1"/>
  <c r="Z2859" i="1" s="1"/>
  <c r="H2859" i="1"/>
  <c r="G2859" i="1"/>
  <c r="I2859" i="1" s="1"/>
  <c r="AE2344" i="1"/>
  <c r="AB2344" i="1"/>
  <c r="T2344" i="1"/>
  <c r="Y2344" i="1" s="1"/>
  <c r="R2344" i="1"/>
  <c r="Q2344" i="1"/>
  <c r="S2344" i="1" s="1"/>
  <c r="J2344" i="1"/>
  <c r="Z2344" i="1" s="1"/>
  <c r="H2344" i="1"/>
  <c r="G2344" i="1"/>
  <c r="I2344" i="1" s="1"/>
  <c r="AE2371" i="1"/>
  <c r="AB2371" i="1"/>
  <c r="T2371" i="1"/>
  <c r="Y2371" i="1" s="1"/>
  <c r="R2371" i="1"/>
  <c r="Q2371" i="1"/>
  <c r="S2371" i="1" s="1"/>
  <c r="J2371" i="1"/>
  <c r="L2371" i="1" s="1"/>
  <c r="N2371" i="1" s="1"/>
  <c r="H2371" i="1"/>
  <c r="G2371" i="1"/>
  <c r="I2371" i="1" s="1"/>
  <c r="AE1097" i="1"/>
  <c r="AB1097" i="1"/>
  <c r="T1097" i="1"/>
  <c r="Y1097" i="1" s="1"/>
  <c r="R1097" i="1"/>
  <c r="Q1097" i="1"/>
  <c r="S1097" i="1" s="1"/>
  <c r="J1097" i="1"/>
  <c r="M1097" i="1" s="1"/>
  <c r="H1097" i="1"/>
  <c r="G1097" i="1"/>
  <c r="I1097" i="1" s="1"/>
  <c r="AE2710" i="1"/>
  <c r="AB2710" i="1"/>
  <c r="T2710" i="1"/>
  <c r="Y2710" i="1" s="1"/>
  <c r="R2710" i="1"/>
  <c r="Q2710" i="1"/>
  <c r="S2710" i="1" s="1"/>
  <c r="J2710" i="1"/>
  <c r="Z2710" i="1" s="1"/>
  <c r="H2710" i="1"/>
  <c r="G2710" i="1"/>
  <c r="I2710" i="1" s="1"/>
  <c r="AE3082" i="1"/>
  <c r="AB3082" i="1"/>
  <c r="T3082" i="1"/>
  <c r="Y3082" i="1" s="1"/>
  <c r="R3082" i="1"/>
  <c r="Q3082" i="1"/>
  <c r="S3082" i="1" s="1"/>
  <c r="J3082" i="1"/>
  <c r="Z3082" i="1" s="1"/>
  <c r="H3082" i="1"/>
  <c r="G3082" i="1"/>
  <c r="I3082" i="1" s="1"/>
  <c r="AE2147" i="1"/>
  <c r="AB2147" i="1"/>
  <c r="T2147" i="1"/>
  <c r="Y2147" i="1" s="1"/>
  <c r="R2147" i="1"/>
  <c r="Q2147" i="1"/>
  <c r="S2147" i="1" s="1"/>
  <c r="J2147" i="1"/>
  <c r="L2147" i="1" s="1"/>
  <c r="N2147" i="1" s="1"/>
  <c r="H2147" i="1"/>
  <c r="G2147" i="1"/>
  <c r="I2147" i="1" s="1"/>
  <c r="AE894" i="1"/>
  <c r="AB894" i="1"/>
  <c r="T894" i="1"/>
  <c r="Y894" i="1" s="1"/>
  <c r="R894" i="1"/>
  <c r="Q894" i="1"/>
  <c r="S894" i="1" s="1"/>
  <c r="J894" i="1"/>
  <c r="M894" i="1" s="1"/>
  <c r="H894" i="1"/>
  <c r="G894" i="1"/>
  <c r="I894" i="1" s="1"/>
  <c r="AE3325" i="1"/>
  <c r="AB3325" i="1"/>
  <c r="T3325" i="1"/>
  <c r="Y3325" i="1" s="1"/>
  <c r="R3325" i="1"/>
  <c r="Q3325" i="1"/>
  <c r="S3325" i="1" s="1"/>
  <c r="J3325" i="1"/>
  <c r="Z3325" i="1" s="1"/>
  <c r="H3325" i="1"/>
  <c r="G3325" i="1"/>
  <c r="I3325" i="1" s="1"/>
  <c r="AE3670" i="1"/>
  <c r="AB3670" i="1"/>
  <c r="T3670" i="1"/>
  <c r="Y3670" i="1" s="1"/>
  <c r="R3670" i="1"/>
  <c r="Q3670" i="1"/>
  <c r="S3670" i="1" s="1"/>
  <c r="J3670" i="1"/>
  <c r="Z3670" i="1" s="1"/>
  <c r="H3670" i="1"/>
  <c r="G3670" i="1"/>
  <c r="I3670" i="1" s="1"/>
  <c r="AE286" i="1"/>
  <c r="AB286" i="1"/>
  <c r="T286" i="1"/>
  <c r="Y286" i="1" s="1"/>
  <c r="R286" i="1"/>
  <c r="Q286" i="1"/>
  <c r="S286" i="1" s="1"/>
  <c r="J286" i="1"/>
  <c r="L286" i="1" s="1"/>
  <c r="N286" i="1" s="1"/>
  <c r="H286" i="1"/>
  <c r="G286" i="1"/>
  <c r="I286" i="1" s="1"/>
  <c r="AE235" i="1"/>
  <c r="AB235" i="1"/>
  <c r="T235" i="1"/>
  <c r="R235" i="1"/>
  <c r="Q235" i="1"/>
  <c r="S235" i="1" s="1"/>
  <c r="J235" i="1"/>
  <c r="M235" i="1" s="1"/>
  <c r="H235" i="1"/>
  <c r="G235" i="1"/>
  <c r="I235" i="1" s="1"/>
  <c r="AE1043" i="1"/>
  <c r="AB1043" i="1"/>
  <c r="T1043" i="1"/>
  <c r="Y1043" i="1" s="1"/>
  <c r="R1043" i="1"/>
  <c r="Q1043" i="1"/>
  <c r="S1043" i="1" s="1"/>
  <c r="J1043" i="1"/>
  <c r="Z1043" i="1" s="1"/>
  <c r="H1043" i="1"/>
  <c r="G1043" i="1"/>
  <c r="I1043" i="1" s="1"/>
  <c r="AE217" i="1"/>
  <c r="AB217" i="1"/>
  <c r="T217" i="1"/>
  <c r="Y217" i="1" s="1"/>
  <c r="R217" i="1"/>
  <c r="Q217" i="1"/>
  <c r="S217" i="1" s="1"/>
  <c r="J217" i="1"/>
  <c r="Z217" i="1" s="1"/>
  <c r="H217" i="1"/>
  <c r="G217" i="1"/>
  <c r="I217" i="1" s="1"/>
  <c r="AE1859" i="1"/>
  <c r="AB1859" i="1"/>
  <c r="T1859" i="1"/>
  <c r="Y1859" i="1" s="1"/>
  <c r="R1859" i="1"/>
  <c r="Q1859" i="1"/>
  <c r="S1859" i="1" s="1"/>
  <c r="J1859" i="1"/>
  <c r="L1859" i="1" s="1"/>
  <c r="N1859" i="1" s="1"/>
  <c r="H1859" i="1"/>
  <c r="G1859" i="1"/>
  <c r="I1859" i="1" s="1"/>
  <c r="AE839" i="1"/>
  <c r="AB839" i="1"/>
  <c r="T839" i="1"/>
  <c r="V839" i="1" s="1"/>
  <c r="X839" i="1" s="1"/>
  <c r="R839" i="1"/>
  <c r="Q839" i="1"/>
  <c r="S839" i="1" s="1"/>
  <c r="J839" i="1"/>
  <c r="M839" i="1" s="1"/>
  <c r="H839" i="1"/>
  <c r="G839" i="1"/>
  <c r="I839" i="1" s="1"/>
  <c r="AE2962" i="1"/>
  <c r="AB2962" i="1"/>
  <c r="T2962" i="1"/>
  <c r="Y2962" i="1" s="1"/>
  <c r="R2962" i="1"/>
  <c r="Q2962" i="1"/>
  <c r="S2962" i="1" s="1"/>
  <c r="J2962" i="1"/>
  <c r="Z2962" i="1" s="1"/>
  <c r="H2962" i="1"/>
  <c r="G2962" i="1"/>
  <c r="I2962" i="1" s="1"/>
  <c r="AE2557" i="1"/>
  <c r="AB2557" i="1"/>
  <c r="T2557" i="1"/>
  <c r="Y2557" i="1" s="1"/>
  <c r="R2557" i="1"/>
  <c r="Q2557" i="1"/>
  <c r="S2557" i="1" s="1"/>
  <c r="J2557" i="1"/>
  <c r="Z2557" i="1" s="1"/>
  <c r="H2557" i="1"/>
  <c r="G2557" i="1"/>
  <c r="I2557" i="1" s="1"/>
  <c r="AE3972" i="1"/>
  <c r="AB3972" i="1"/>
  <c r="T3972" i="1"/>
  <c r="Y3972" i="1" s="1"/>
  <c r="R3972" i="1"/>
  <c r="Q3972" i="1"/>
  <c r="S3972" i="1" s="1"/>
  <c r="J3972" i="1"/>
  <c r="L3972" i="1" s="1"/>
  <c r="N3972" i="1" s="1"/>
  <c r="H3972" i="1"/>
  <c r="G3972" i="1"/>
  <c r="I3972" i="1" s="1"/>
  <c r="AE2172" i="1"/>
  <c r="AB2172" i="1"/>
  <c r="T2172" i="1"/>
  <c r="R2172" i="1"/>
  <c r="Q2172" i="1"/>
  <c r="S2172" i="1" s="1"/>
  <c r="J2172" i="1"/>
  <c r="M2172" i="1" s="1"/>
  <c r="H2172" i="1"/>
  <c r="G2172" i="1"/>
  <c r="I2172" i="1" s="1"/>
  <c r="AE4168" i="1"/>
  <c r="AB4168" i="1"/>
  <c r="T4168" i="1"/>
  <c r="Y4168" i="1" s="1"/>
  <c r="S4168" i="1"/>
  <c r="R4168" i="1"/>
  <c r="Q4168" i="1"/>
  <c r="J4168" i="1"/>
  <c r="Z4168" i="1" s="1"/>
  <c r="H4168" i="1"/>
  <c r="G4168" i="1"/>
  <c r="I4168" i="1" s="1"/>
  <c r="AE1120" i="1"/>
  <c r="AB1120" i="1"/>
  <c r="T1120" i="1"/>
  <c r="Y1120" i="1" s="1"/>
  <c r="R1120" i="1"/>
  <c r="Q1120" i="1"/>
  <c r="S1120" i="1" s="1"/>
  <c r="J1120" i="1"/>
  <c r="Z1120" i="1" s="1"/>
  <c r="H1120" i="1"/>
  <c r="G1120" i="1"/>
  <c r="I1120" i="1" s="1"/>
  <c r="AE212" i="1"/>
  <c r="AB212" i="1"/>
  <c r="T212" i="1"/>
  <c r="Y212" i="1" s="1"/>
  <c r="R212" i="1"/>
  <c r="Q212" i="1"/>
  <c r="S212" i="1" s="1"/>
  <c r="J212" i="1"/>
  <c r="L212" i="1" s="1"/>
  <c r="N212" i="1" s="1"/>
  <c r="H212" i="1"/>
  <c r="G212" i="1"/>
  <c r="I212" i="1" s="1"/>
  <c r="AE620" i="1"/>
  <c r="AB620" i="1"/>
  <c r="T620" i="1"/>
  <c r="V620" i="1" s="1"/>
  <c r="X620" i="1" s="1"/>
  <c r="R620" i="1"/>
  <c r="Q620" i="1"/>
  <c r="S620" i="1" s="1"/>
  <c r="J620" i="1"/>
  <c r="M620" i="1" s="1"/>
  <c r="H620" i="1"/>
  <c r="G620" i="1"/>
  <c r="I620" i="1" s="1"/>
  <c r="AE2343" i="1"/>
  <c r="AB2343" i="1"/>
  <c r="T2343" i="1"/>
  <c r="Y2343" i="1" s="1"/>
  <c r="R2343" i="1"/>
  <c r="Q2343" i="1"/>
  <c r="S2343" i="1" s="1"/>
  <c r="J2343" i="1"/>
  <c r="Z2343" i="1" s="1"/>
  <c r="H2343" i="1"/>
  <c r="G2343" i="1"/>
  <c r="I2343" i="1" s="1"/>
  <c r="AE3248" i="1"/>
  <c r="AB3248" i="1"/>
  <c r="T3248" i="1"/>
  <c r="Y3248" i="1" s="1"/>
  <c r="R3248" i="1"/>
  <c r="Q3248" i="1"/>
  <c r="S3248" i="1" s="1"/>
  <c r="J3248" i="1"/>
  <c r="Z3248" i="1" s="1"/>
  <c r="H3248" i="1"/>
  <c r="G3248" i="1"/>
  <c r="I3248" i="1" s="1"/>
  <c r="AE3700" i="1"/>
  <c r="AB3700" i="1"/>
  <c r="T3700" i="1"/>
  <c r="Y3700" i="1" s="1"/>
  <c r="R3700" i="1"/>
  <c r="Q3700" i="1"/>
  <c r="S3700" i="1" s="1"/>
  <c r="J3700" i="1"/>
  <c r="L3700" i="1" s="1"/>
  <c r="N3700" i="1" s="1"/>
  <c r="H3700" i="1"/>
  <c r="G3700" i="1"/>
  <c r="I3700" i="1" s="1"/>
  <c r="AE2783" i="1"/>
  <c r="AB2783" i="1"/>
  <c r="T2783" i="1"/>
  <c r="R2783" i="1"/>
  <c r="Q2783" i="1"/>
  <c r="S2783" i="1" s="1"/>
  <c r="J2783" i="1"/>
  <c r="M2783" i="1" s="1"/>
  <c r="H2783" i="1"/>
  <c r="G2783" i="1"/>
  <c r="I2783" i="1" s="1"/>
  <c r="AE2143" i="1"/>
  <c r="AB2143" i="1"/>
  <c r="T2143" i="1"/>
  <c r="R2143" i="1"/>
  <c r="Q2143" i="1"/>
  <c r="S2143" i="1" s="1"/>
  <c r="J2143" i="1"/>
  <c r="Z2143" i="1" s="1"/>
  <c r="H2143" i="1"/>
  <c r="G2143" i="1"/>
  <c r="I2143" i="1" s="1"/>
  <c r="AE3975" i="1"/>
  <c r="AB3975" i="1"/>
  <c r="T3975" i="1"/>
  <c r="Y3975" i="1" s="1"/>
  <c r="R3975" i="1"/>
  <c r="Q3975" i="1"/>
  <c r="S3975" i="1" s="1"/>
  <c r="M3975" i="1"/>
  <c r="J3975" i="1"/>
  <c r="Z3975" i="1" s="1"/>
  <c r="H3975" i="1"/>
  <c r="G3975" i="1"/>
  <c r="I3975" i="1" s="1"/>
  <c r="AE849" i="1"/>
  <c r="AB849" i="1"/>
  <c r="T849" i="1"/>
  <c r="Y849" i="1" s="1"/>
  <c r="R849" i="1"/>
  <c r="Q849" i="1"/>
  <c r="S849" i="1" s="1"/>
  <c r="J849" i="1"/>
  <c r="H849" i="1"/>
  <c r="G849" i="1"/>
  <c r="I849" i="1" s="1"/>
  <c r="AE3384" i="1"/>
  <c r="AB3384" i="1"/>
  <c r="T3384" i="1"/>
  <c r="Y3384" i="1" s="1"/>
  <c r="R3384" i="1"/>
  <c r="Q3384" i="1"/>
  <c r="S3384" i="1" s="1"/>
  <c r="J3384" i="1"/>
  <c r="M3384" i="1" s="1"/>
  <c r="H3384" i="1"/>
  <c r="G3384" i="1"/>
  <c r="I3384" i="1" s="1"/>
  <c r="AE3168" i="1"/>
  <c r="AB3168" i="1"/>
  <c r="T3168" i="1"/>
  <c r="Y3168" i="1" s="1"/>
  <c r="R3168" i="1"/>
  <c r="Q3168" i="1"/>
  <c r="S3168" i="1" s="1"/>
  <c r="J3168" i="1"/>
  <c r="Z3168" i="1" s="1"/>
  <c r="H3168" i="1"/>
  <c r="G3168" i="1"/>
  <c r="I3168" i="1" s="1"/>
  <c r="AE569" i="1"/>
  <c r="AB569" i="1"/>
  <c r="T569" i="1"/>
  <c r="Y569" i="1" s="1"/>
  <c r="R569" i="1"/>
  <c r="Q569" i="1"/>
  <c r="S569" i="1" s="1"/>
  <c r="J569" i="1"/>
  <c r="Z569" i="1" s="1"/>
  <c r="H569" i="1"/>
  <c r="G569" i="1"/>
  <c r="I569" i="1" s="1"/>
  <c r="AE2214" i="1"/>
  <c r="AB2214" i="1"/>
  <c r="T2214" i="1"/>
  <c r="Y2214" i="1" s="1"/>
  <c r="R2214" i="1"/>
  <c r="Q2214" i="1"/>
  <c r="S2214" i="1" s="1"/>
  <c r="J2214" i="1"/>
  <c r="H2214" i="1"/>
  <c r="G2214" i="1"/>
  <c r="I2214" i="1" s="1"/>
  <c r="AE3029" i="1"/>
  <c r="AB3029" i="1"/>
  <c r="T3029" i="1"/>
  <c r="Y3029" i="1" s="1"/>
  <c r="R3029" i="1"/>
  <c r="Q3029" i="1"/>
  <c r="S3029" i="1" s="1"/>
  <c r="J3029" i="1"/>
  <c r="H3029" i="1"/>
  <c r="G3029" i="1"/>
  <c r="I3029" i="1" s="1"/>
  <c r="AE3004" i="1"/>
  <c r="AB3004" i="1"/>
  <c r="T3004" i="1"/>
  <c r="Y3004" i="1" s="1"/>
  <c r="S3004" i="1"/>
  <c r="R3004" i="1"/>
  <c r="Q3004" i="1"/>
  <c r="J3004" i="1"/>
  <c r="Z3004" i="1" s="1"/>
  <c r="H3004" i="1"/>
  <c r="G3004" i="1"/>
  <c r="I3004" i="1" s="1"/>
  <c r="AE3971" i="1"/>
  <c r="AB3971" i="1"/>
  <c r="T3971" i="1"/>
  <c r="Y3971" i="1" s="1"/>
  <c r="R3971" i="1"/>
  <c r="Q3971" i="1"/>
  <c r="S3971" i="1" s="1"/>
  <c r="M3971" i="1"/>
  <c r="J3971" i="1"/>
  <c r="H3971" i="1"/>
  <c r="G3971" i="1"/>
  <c r="I3971" i="1" s="1"/>
  <c r="AE1119" i="1"/>
  <c r="AB1119" i="1"/>
  <c r="T1119" i="1"/>
  <c r="Y1119" i="1" s="1"/>
  <c r="R1119" i="1"/>
  <c r="Q1119" i="1"/>
  <c r="S1119" i="1" s="1"/>
  <c r="J1119" i="1"/>
  <c r="L1119" i="1" s="1"/>
  <c r="N1119" i="1" s="1"/>
  <c r="H1119" i="1"/>
  <c r="G1119" i="1"/>
  <c r="I1119" i="1" s="1"/>
  <c r="AE3311" i="1"/>
  <c r="AB3311" i="1"/>
  <c r="T3311" i="1"/>
  <c r="Y3311" i="1" s="1"/>
  <c r="R3311" i="1"/>
  <c r="Q3311" i="1"/>
  <c r="S3311" i="1" s="1"/>
  <c r="J3311" i="1"/>
  <c r="M3311" i="1" s="1"/>
  <c r="H3311" i="1"/>
  <c r="G3311" i="1"/>
  <c r="I3311" i="1" s="1"/>
  <c r="AE619" i="1"/>
  <c r="AB619" i="1"/>
  <c r="T619" i="1"/>
  <c r="Y619" i="1" s="1"/>
  <c r="R619" i="1"/>
  <c r="Q619" i="1"/>
  <c r="S619" i="1" s="1"/>
  <c r="J619" i="1"/>
  <c r="Z619" i="1" s="1"/>
  <c r="H619" i="1"/>
  <c r="G619" i="1"/>
  <c r="I619" i="1" s="1"/>
  <c r="AE1152" i="1"/>
  <c r="AB1152" i="1"/>
  <c r="T1152" i="1"/>
  <c r="Y1152" i="1" s="1"/>
  <c r="R1152" i="1"/>
  <c r="Q1152" i="1"/>
  <c r="S1152" i="1" s="1"/>
  <c r="J1152" i="1"/>
  <c r="L1152" i="1" s="1"/>
  <c r="N1152" i="1" s="1"/>
  <c r="H1152" i="1"/>
  <c r="G1152" i="1"/>
  <c r="I1152" i="1" s="1"/>
  <c r="AE1022" i="1"/>
  <c r="AB1022" i="1"/>
  <c r="T1022" i="1"/>
  <c r="Y1022" i="1" s="1"/>
  <c r="R1022" i="1"/>
  <c r="Q1022" i="1"/>
  <c r="S1022" i="1" s="1"/>
  <c r="J1022" i="1"/>
  <c r="H1022" i="1"/>
  <c r="G1022" i="1"/>
  <c r="I1022" i="1" s="1"/>
  <c r="AE97" i="1"/>
  <c r="AB97" i="1"/>
  <c r="T97" i="1"/>
  <c r="Y97" i="1" s="1"/>
  <c r="R97" i="1"/>
  <c r="Q97" i="1"/>
  <c r="S97" i="1" s="1"/>
  <c r="J97" i="1"/>
  <c r="M97" i="1" s="1"/>
  <c r="H97" i="1"/>
  <c r="G97" i="1"/>
  <c r="I97" i="1" s="1"/>
  <c r="AE2858" i="1"/>
  <c r="AB2858" i="1"/>
  <c r="T2858" i="1"/>
  <c r="Y2858" i="1" s="1"/>
  <c r="R2858" i="1"/>
  <c r="Q2858" i="1"/>
  <c r="S2858" i="1" s="1"/>
  <c r="J2858" i="1"/>
  <c r="Z2858" i="1" s="1"/>
  <c r="H2858" i="1"/>
  <c r="G2858" i="1"/>
  <c r="I2858" i="1" s="1"/>
  <c r="AE2370" i="1"/>
  <c r="AB2370" i="1"/>
  <c r="T2370" i="1"/>
  <c r="Y2370" i="1" s="1"/>
  <c r="R2370" i="1"/>
  <c r="Q2370" i="1"/>
  <c r="S2370" i="1" s="1"/>
  <c r="J2370" i="1"/>
  <c r="H2370" i="1"/>
  <c r="G2370" i="1"/>
  <c r="I2370" i="1" s="1"/>
  <c r="AE1727" i="1"/>
  <c r="AB1727" i="1"/>
  <c r="T1727" i="1"/>
  <c r="Y1727" i="1" s="1"/>
  <c r="R1727" i="1"/>
  <c r="Q1727" i="1"/>
  <c r="S1727" i="1" s="1"/>
  <c r="J1727" i="1"/>
  <c r="H1727" i="1"/>
  <c r="G1727" i="1"/>
  <c r="I1727" i="1" s="1"/>
  <c r="AE2146" i="1"/>
  <c r="AB2146" i="1"/>
  <c r="T2146" i="1"/>
  <c r="Y2146" i="1" s="1"/>
  <c r="R2146" i="1"/>
  <c r="Q2146" i="1"/>
  <c r="S2146" i="1" s="1"/>
  <c r="J2146" i="1"/>
  <c r="M2146" i="1" s="1"/>
  <c r="H2146" i="1"/>
  <c r="G2146" i="1"/>
  <c r="I2146" i="1" s="1"/>
  <c r="AE1951" i="1"/>
  <c r="AB1951" i="1"/>
  <c r="T1951" i="1"/>
  <c r="Y1951" i="1" s="1"/>
  <c r="R1951" i="1"/>
  <c r="Q1951" i="1"/>
  <c r="S1951" i="1" s="1"/>
  <c r="J1951" i="1"/>
  <c r="Z1951" i="1" s="1"/>
  <c r="H1951" i="1"/>
  <c r="G1951" i="1"/>
  <c r="I1951" i="1" s="1"/>
  <c r="AE3017" i="1"/>
  <c r="AB3017" i="1"/>
  <c r="T3017" i="1"/>
  <c r="Y3017" i="1" s="1"/>
  <c r="R3017" i="1"/>
  <c r="Q3017" i="1"/>
  <c r="S3017" i="1" s="1"/>
  <c r="J3017" i="1"/>
  <c r="H3017" i="1"/>
  <c r="G3017" i="1"/>
  <c r="I3017" i="1" s="1"/>
  <c r="AE1783" i="1"/>
  <c r="AB1783" i="1"/>
  <c r="T1783" i="1"/>
  <c r="Y1783" i="1" s="1"/>
  <c r="R1783" i="1"/>
  <c r="Q1783" i="1"/>
  <c r="S1783" i="1" s="1"/>
  <c r="J1783" i="1"/>
  <c r="L1783" i="1" s="1"/>
  <c r="N1783" i="1" s="1"/>
  <c r="H1783" i="1"/>
  <c r="G1783" i="1"/>
  <c r="I1783" i="1" s="1"/>
  <c r="AE3167" i="1"/>
  <c r="AB3167" i="1"/>
  <c r="T3167" i="1"/>
  <c r="R3167" i="1"/>
  <c r="Q3167" i="1"/>
  <c r="S3167" i="1" s="1"/>
  <c r="J3167" i="1"/>
  <c r="M3167" i="1" s="1"/>
  <c r="H3167" i="1"/>
  <c r="G3167" i="1"/>
  <c r="I3167" i="1" s="1"/>
  <c r="AE3693" i="1"/>
  <c r="AB3693" i="1"/>
  <c r="T3693" i="1"/>
  <c r="Y3693" i="1" s="1"/>
  <c r="R3693" i="1"/>
  <c r="Q3693" i="1"/>
  <c r="S3693" i="1" s="1"/>
  <c r="J3693" i="1"/>
  <c r="Z3693" i="1" s="1"/>
  <c r="H3693" i="1"/>
  <c r="G3693" i="1"/>
  <c r="I3693" i="1" s="1"/>
  <c r="AE1687" i="1"/>
  <c r="AB1687" i="1"/>
  <c r="T1687" i="1"/>
  <c r="Y1687" i="1" s="1"/>
  <c r="R1687" i="1"/>
  <c r="Q1687" i="1"/>
  <c r="S1687" i="1" s="1"/>
  <c r="J1687" i="1"/>
  <c r="Z1687" i="1" s="1"/>
  <c r="H1687" i="1"/>
  <c r="G1687" i="1"/>
  <c r="I1687" i="1" s="1"/>
  <c r="AE1537" i="1"/>
  <c r="AB1537" i="1"/>
  <c r="T1537" i="1"/>
  <c r="Y1537" i="1" s="1"/>
  <c r="R1537" i="1"/>
  <c r="Q1537" i="1"/>
  <c r="S1537" i="1" s="1"/>
  <c r="J1537" i="1"/>
  <c r="L1537" i="1" s="1"/>
  <c r="N1537" i="1" s="1"/>
  <c r="H1537" i="1"/>
  <c r="G1537" i="1"/>
  <c r="I1537" i="1" s="1"/>
  <c r="AE272" i="1"/>
  <c r="AB272" i="1"/>
  <c r="T272" i="1"/>
  <c r="R272" i="1"/>
  <c r="Q272" i="1"/>
  <c r="S272" i="1" s="1"/>
  <c r="J272" i="1"/>
  <c r="M272" i="1" s="1"/>
  <c r="H272" i="1"/>
  <c r="G272" i="1"/>
  <c r="I272" i="1" s="1"/>
  <c r="AE2316" i="1"/>
  <c r="AB2316" i="1"/>
  <c r="T2316" i="1"/>
  <c r="Y2316" i="1" s="1"/>
  <c r="R2316" i="1"/>
  <c r="Q2316" i="1"/>
  <c r="S2316" i="1" s="1"/>
  <c r="J2316" i="1"/>
  <c r="Z2316" i="1" s="1"/>
  <c r="H2316" i="1"/>
  <c r="G2316" i="1"/>
  <c r="I2316" i="1" s="1"/>
  <c r="AE211" i="1"/>
  <c r="AB211" i="1"/>
  <c r="T211" i="1"/>
  <c r="Y211" i="1" s="1"/>
  <c r="R211" i="1"/>
  <c r="Q211" i="1"/>
  <c r="S211" i="1" s="1"/>
  <c r="J211" i="1"/>
  <c r="H211" i="1"/>
  <c r="G211" i="1"/>
  <c r="I211" i="1" s="1"/>
  <c r="AE3269" i="1"/>
  <c r="AB3269" i="1"/>
  <c r="T3269" i="1"/>
  <c r="Y3269" i="1" s="1"/>
  <c r="R3269" i="1"/>
  <c r="Q3269" i="1"/>
  <c r="S3269" i="1" s="1"/>
  <c r="J3269" i="1"/>
  <c r="H3269" i="1"/>
  <c r="G3269" i="1"/>
  <c r="I3269" i="1" s="1"/>
  <c r="AE838" i="1"/>
  <c r="AB838" i="1"/>
  <c r="T838" i="1"/>
  <c r="Y838" i="1" s="1"/>
  <c r="R838" i="1"/>
  <c r="Q838" i="1"/>
  <c r="S838" i="1" s="1"/>
  <c r="J838" i="1"/>
  <c r="M838" i="1" s="1"/>
  <c r="H838" i="1"/>
  <c r="G838" i="1"/>
  <c r="I838" i="1" s="1"/>
  <c r="AE3715" i="1"/>
  <c r="AB3715" i="1"/>
  <c r="T3715" i="1"/>
  <c r="Y3715" i="1" s="1"/>
  <c r="R3715" i="1"/>
  <c r="Q3715" i="1"/>
  <c r="S3715" i="1" s="1"/>
  <c r="J3715" i="1"/>
  <c r="Z3715" i="1" s="1"/>
  <c r="H3715" i="1"/>
  <c r="G3715" i="1"/>
  <c r="I3715" i="1" s="1"/>
  <c r="AE2315" i="1"/>
  <c r="AB2315" i="1"/>
  <c r="T2315" i="1"/>
  <c r="Y2315" i="1" s="1"/>
  <c r="R2315" i="1"/>
  <c r="Q2315" i="1"/>
  <c r="S2315" i="1" s="1"/>
  <c r="J2315" i="1"/>
  <c r="Z2315" i="1" s="1"/>
  <c r="H2315" i="1"/>
  <c r="G2315" i="1"/>
  <c r="I2315" i="1" s="1"/>
  <c r="AE1594" i="1"/>
  <c r="AB1594" i="1"/>
  <c r="T1594" i="1"/>
  <c r="Y1594" i="1" s="1"/>
  <c r="R1594" i="1"/>
  <c r="Q1594" i="1"/>
  <c r="S1594" i="1" s="1"/>
  <c r="J1594" i="1"/>
  <c r="L1594" i="1" s="1"/>
  <c r="N1594" i="1" s="1"/>
  <c r="H1594" i="1"/>
  <c r="G1594" i="1"/>
  <c r="I1594" i="1" s="1"/>
  <c r="AE39" i="1"/>
  <c r="AB39" i="1"/>
  <c r="W39" i="1"/>
  <c r="T39" i="1"/>
  <c r="Y39" i="1" s="1"/>
  <c r="R39" i="1"/>
  <c r="Q39" i="1"/>
  <c r="S39" i="1" s="1"/>
  <c r="J39" i="1"/>
  <c r="M39" i="1" s="1"/>
  <c r="H39" i="1"/>
  <c r="G39" i="1"/>
  <c r="I39" i="1" s="1"/>
  <c r="AE2572" i="1"/>
  <c r="AB2572" i="1"/>
  <c r="T2572" i="1"/>
  <c r="Y2572" i="1" s="1"/>
  <c r="S2572" i="1"/>
  <c r="R2572" i="1"/>
  <c r="Q2572" i="1"/>
  <c r="J2572" i="1"/>
  <c r="Z2572" i="1" s="1"/>
  <c r="H2572" i="1"/>
  <c r="G2572" i="1"/>
  <c r="I2572" i="1" s="1"/>
  <c r="AE1270" i="1"/>
  <c r="AB1270" i="1"/>
  <c r="T1270" i="1"/>
  <c r="Y1270" i="1" s="1"/>
  <c r="R1270" i="1"/>
  <c r="Q1270" i="1"/>
  <c r="S1270" i="1" s="1"/>
  <c r="J1270" i="1"/>
  <c r="Z1270" i="1" s="1"/>
  <c r="H1270" i="1"/>
  <c r="G1270" i="1"/>
  <c r="I1270" i="1" s="1"/>
  <c r="AE2709" i="1"/>
  <c r="AB2709" i="1"/>
  <c r="T2709" i="1"/>
  <c r="Y2709" i="1" s="1"/>
  <c r="R2709" i="1"/>
  <c r="Q2709" i="1"/>
  <c r="S2709" i="1" s="1"/>
  <c r="J2709" i="1"/>
  <c r="L2709" i="1" s="1"/>
  <c r="N2709" i="1" s="1"/>
  <c r="H2709" i="1"/>
  <c r="G2709" i="1"/>
  <c r="I2709" i="1" s="1"/>
  <c r="AE988" i="1"/>
  <c r="AB988" i="1"/>
  <c r="T988" i="1"/>
  <c r="V988" i="1" s="1"/>
  <c r="X988" i="1" s="1"/>
  <c r="R988" i="1"/>
  <c r="Q988" i="1"/>
  <c r="S988" i="1" s="1"/>
  <c r="J988" i="1"/>
  <c r="M988" i="1" s="1"/>
  <c r="H988" i="1"/>
  <c r="G988" i="1"/>
  <c r="I988" i="1" s="1"/>
  <c r="AE3107" i="1"/>
  <c r="AB3107" i="1"/>
  <c r="T3107" i="1"/>
  <c r="Y3107" i="1" s="1"/>
  <c r="R3107" i="1"/>
  <c r="Q3107" i="1"/>
  <c r="S3107" i="1" s="1"/>
  <c r="J3107" i="1"/>
  <c r="Z3107" i="1" s="1"/>
  <c r="H3107" i="1"/>
  <c r="G3107" i="1"/>
  <c r="I3107" i="1" s="1"/>
  <c r="AE3040" i="1"/>
  <c r="AB3040" i="1"/>
  <c r="T3040" i="1"/>
  <c r="Y3040" i="1" s="1"/>
  <c r="R3040" i="1"/>
  <c r="Q3040" i="1"/>
  <c r="S3040" i="1" s="1"/>
  <c r="J3040" i="1"/>
  <c r="Z3040" i="1" s="1"/>
  <c r="H3040" i="1"/>
  <c r="G3040" i="1"/>
  <c r="I3040" i="1" s="1"/>
  <c r="AE1782" i="1"/>
  <c r="AB1782" i="1"/>
  <c r="T1782" i="1"/>
  <c r="Y1782" i="1" s="1"/>
  <c r="R1782" i="1"/>
  <c r="Q1782" i="1"/>
  <c r="S1782" i="1" s="1"/>
  <c r="J1782" i="1"/>
  <c r="L1782" i="1" s="1"/>
  <c r="N1782" i="1" s="1"/>
  <c r="H1782" i="1"/>
  <c r="G1782" i="1"/>
  <c r="I1782" i="1" s="1"/>
  <c r="AE3383" i="1"/>
  <c r="AB3383" i="1"/>
  <c r="T3383" i="1"/>
  <c r="Y3383" i="1" s="1"/>
  <c r="R3383" i="1"/>
  <c r="Q3383" i="1"/>
  <c r="S3383" i="1" s="1"/>
  <c r="J3383" i="1"/>
  <c r="M3383" i="1" s="1"/>
  <c r="H3383" i="1"/>
  <c r="G3383" i="1"/>
  <c r="I3383" i="1" s="1"/>
  <c r="AE2672" i="1"/>
  <c r="AB2672" i="1"/>
  <c r="T2672" i="1"/>
  <c r="Y2672" i="1" s="1"/>
  <c r="R2672" i="1"/>
  <c r="Q2672" i="1"/>
  <c r="S2672" i="1" s="1"/>
  <c r="J2672" i="1"/>
  <c r="Z2672" i="1" s="1"/>
  <c r="H2672" i="1"/>
  <c r="G2672" i="1"/>
  <c r="I2672" i="1" s="1"/>
  <c r="AE2093" i="1"/>
  <c r="AB2093" i="1"/>
  <c r="T2093" i="1"/>
  <c r="Y2093" i="1" s="1"/>
  <c r="R2093" i="1"/>
  <c r="Q2093" i="1"/>
  <c r="S2093" i="1" s="1"/>
  <c r="J2093" i="1"/>
  <c r="Z2093" i="1" s="1"/>
  <c r="H2093" i="1"/>
  <c r="G2093" i="1"/>
  <c r="I2093" i="1" s="1"/>
  <c r="AE1787" i="1"/>
  <c r="AB1787" i="1"/>
  <c r="T1787" i="1"/>
  <c r="Y1787" i="1" s="1"/>
  <c r="R1787" i="1"/>
  <c r="Q1787" i="1"/>
  <c r="S1787" i="1" s="1"/>
  <c r="J1787" i="1"/>
  <c r="L1787" i="1" s="1"/>
  <c r="N1787" i="1" s="1"/>
  <c r="H1787" i="1"/>
  <c r="G1787" i="1"/>
  <c r="I1787" i="1" s="1"/>
  <c r="AE324" i="1"/>
  <c r="AB324" i="1"/>
  <c r="T324" i="1"/>
  <c r="R324" i="1"/>
  <c r="Q324" i="1"/>
  <c r="S324" i="1" s="1"/>
  <c r="J324" i="1"/>
  <c r="M324" i="1" s="1"/>
  <c r="H324" i="1"/>
  <c r="G324" i="1"/>
  <c r="I324" i="1" s="1"/>
  <c r="AE1113" i="1"/>
  <c r="AB1113" i="1"/>
  <c r="T1113" i="1"/>
  <c r="Y1113" i="1" s="1"/>
  <c r="R1113" i="1"/>
  <c r="Q1113" i="1"/>
  <c r="S1113" i="1" s="1"/>
  <c r="J1113" i="1"/>
  <c r="Z1113" i="1" s="1"/>
  <c r="H1113" i="1"/>
  <c r="G1113" i="1"/>
  <c r="I1113" i="1" s="1"/>
  <c r="AE2314" i="1"/>
  <c r="AB2314" i="1"/>
  <c r="T2314" i="1"/>
  <c r="Y2314" i="1" s="1"/>
  <c r="R2314" i="1"/>
  <c r="Q2314" i="1"/>
  <c r="S2314" i="1" s="1"/>
  <c r="J2314" i="1"/>
  <c r="Z2314" i="1" s="1"/>
  <c r="H2314" i="1"/>
  <c r="G2314" i="1"/>
  <c r="I2314" i="1" s="1"/>
  <c r="AE1823" i="1"/>
  <c r="AB1823" i="1"/>
  <c r="T1823" i="1"/>
  <c r="Y1823" i="1" s="1"/>
  <c r="R1823" i="1"/>
  <c r="Q1823" i="1"/>
  <c r="S1823" i="1" s="1"/>
  <c r="J1823" i="1"/>
  <c r="L1823" i="1" s="1"/>
  <c r="N1823" i="1" s="1"/>
  <c r="H1823" i="1"/>
  <c r="G1823" i="1"/>
  <c r="I1823" i="1" s="1"/>
  <c r="AE811" i="1"/>
  <c r="AB811" i="1"/>
  <c r="T811" i="1"/>
  <c r="Y811" i="1" s="1"/>
  <c r="R811" i="1"/>
  <c r="Q811" i="1"/>
  <c r="S811" i="1" s="1"/>
  <c r="J811" i="1"/>
  <c r="M811" i="1" s="1"/>
  <c r="H811" i="1"/>
  <c r="G811" i="1"/>
  <c r="I811" i="1" s="1"/>
  <c r="AE2857" i="1"/>
  <c r="AB2857" i="1"/>
  <c r="T2857" i="1"/>
  <c r="Y2857" i="1" s="1"/>
  <c r="R2857" i="1"/>
  <c r="Q2857" i="1"/>
  <c r="S2857" i="1" s="1"/>
  <c r="J2857" i="1"/>
  <c r="Z2857" i="1" s="1"/>
  <c r="H2857" i="1"/>
  <c r="G2857" i="1"/>
  <c r="I2857" i="1" s="1"/>
  <c r="AE2338" i="1"/>
  <c r="AB2338" i="1"/>
  <c r="T2338" i="1"/>
  <c r="Y2338" i="1" s="1"/>
  <c r="R2338" i="1"/>
  <c r="Q2338" i="1"/>
  <c r="S2338" i="1" s="1"/>
  <c r="J2338" i="1"/>
  <c r="Z2338" i="1" s="1"/>
  <c r="H2338" i="1"/>
  <c r="G2338" i="1"/>
  <c r="I2338" i="1" s="1"/>
  <c r="AE2369" i="1"/>
  <c r="AB2369" i="1"/>
  <c r="T2369" i="1"/>
  <c r="Y2369" i="1" s="1"/>
  <c r="R2369" i="1"/>
  <c r="Q2369" i="1"/>
  <c r="S2369" i="1" s="1"/>
  <c r="J2369" i="1"/>
  <c r="L2369" i="1" s="1"/>
  <c r="N2369" i="1" s="1"/>
  <c r="H2369" i="1"/>
  <c r="G2369" i="1"/>
  <c r="I2369" i="1" s="1"/>
  <c r="AE4221" i="1"/>
  <c r="AB4221" i="1"/>
  <c r="T4221" i="1"/>
  <c r="Y4221" i="1" s="1"/>
  <c r="R4221" i="1"/>
  <c r="Q4221" i="1"/>
  <c r="S4221" i="1" s="1"/>
  <c r="J4221" i="1"/>
  <c r="M4221" i="1" s="1"/>
  <c r="H4221" i="1"/>
  <c r="G4221" i="1"/>
  <c r="I4221" i="1" s="1"/>
  <c r="AE1096" i="1"/>
  <c r="AB1096" i="1"/>
  <c r="T1096" i="1"/>
  <c r="R1096" i="1"/>
  <c r="Q1096" i="1"/>
  <c r="S1096" i="1" s="1"/>
  <c r="J1096" i="1"/>
  <c r="Z1096" i="1" s="1"/>
  <c r="H1096" i="1"/>
  <c r="G1096" i="1"/>
  <c r="I1096" i="1" s="1"/>
  <c r="AE2145" i="1"/>
  <c r="AB2145" i="1"/>
  <c r="T2145" i="1"/>
  <c r="Y2145" i="1" s="1"/>
  <c r="R2145" i="1"/>
  <c r="Q2145" i="1"/>
  <c r="S2145" i="1" s="1"/>
  <c r="J2145" i="1"/>
  <c r="Z2145" i="1" s="1"/>
  <c r="H2145" i="1"/>
  <c r="G2145" i="1"/>
  <c r="I2145" i="1" s="1"/>
  <c r="AE1950" i="1"/>
  <c r="AB1950" i="1"/>
  <c r="T1950" i="1"/>
  <c r="Y1950" i="1" s="1"/>
  <c r="R1950" i="1"/>
  <c r="Q1950" i="1"/>
  <c r="S1950" i="1" s="1"/>
  <c r="J1950" i="1"/>
  <c r="L1950" i="1" s="1"/>
  <c r="N1950" i="1" s="1"/>
  <c r="H1950" i="1"/>
  <c r="G1950" i="1"/>
  <c r="I1950" i="1" s="1"/>
  <c r="AE3016" i="1"/>
  <c r="AB3016" i="1"/>
  <c r="T3016" i="1"/>
  <c r="R3016" i="1"/>
  <c r="Q3016" i="1"/>
  <c r="S3016" i="1" s="1"/>
  <c r="J3016" i="1"/>
  <c r="M3016" i="1" s="1"/>
  <c r="H3016" i="1"/>
  <c r="G3016" i="1"/>
  <c r="I3016" i="1" s="1"/>
  <c r="AE3488" i="1"/>
  <c r="AB3488" i="1"/>
  <c r="T3488" i="1"/>
  <c r="V3488" i="1" s="1"/>
  <c r="X3488" i="1" s="1"/>
  <c r="R3488" i="1"/>
  <c r="Q3488" i="1"/>
  <c r="S3488" i="1" s="1"/>
  <c r="J3488" i="1"/>
  <c r="Z3488" i="1" s="1"/>
  <c r="H3488" i="1"/>
  <c r="G3488" i="1"/>
  <c r="I3488" i="1" s="1"/>
  <c r="AE3831" i="1"/>
  <c r="AB3831" i="1"/>
  <c r="T3831" i="1"/>
  <c r="Y3831" i="1" s="1"/>
  <c r="R3831" i="1"/>
  <c r="Q3831" i="1"/>
  <c r="S3831" i="1" s="1"/>
  <c r="J3831" i="1"/>
  <c r="Z3831" i="1" s="1"/>
  <c r="H3831" i="1"/>
  <c r="G3831" i="1"/>
  <c r="I3831" i="1" s="1"/>
  <c r="AE3208" i="1"/>
  <c r="AB3208" i="1"/>
  <c r="T3208" i="1"/>
  <c r="Y3208" i="1" s="1"/>
  <c r="R3208" i="1"/>
  <c r="Q3208" i="1"/>
  <c r="S3208" i="1" s="1"/>
  <c r="J3208" i="1"/>
  <c r="Z3208" i="1" s="1"/>
  <c r="H3208" i="1"/>
  <c r="G3208" i="1"/>
  <c r="I3208" i="1" s="1"/>
  <c r="AE3692" i="1"/>
  <c r="AB3692" i="1"/>
  <c r="W3692" i="1"/>
  <c r="V3692" i="1"/>
  <c r="X3692" i="1" s="1"/>
  <c r="T3692" i="1"/>
  <c r="Y3692" i="1" s="1"/>
  <c r="R3692" i="1"/>
  <c r="Q3692" i="1"/>
  <c r="S3692" i="1" s="1"/>
  <c r="J3692" i="1"/>
  <c r="M3692" i="1" s="1"/>
  <c r="H3692" i="1"/>
  <c r="G3692" i="1"/>
  <c r="I3692" i="1" s="1"/>
  <c r="AE3691" i="1"/>
  <c r="AB3691" i="1"/>
  <c r="T3691" i="1"/>
  <c r="Y3691" i="1" s="1"/>
  <c r="R3691" i="1"/>
  <c r="Q3691" i="1"/>
  <c r="S3691" i="1" s="1"/>
  <c r="M3691" i="1"/>
  <c r="J3691" i="1"/>
  <c r="Z3691" i="1" s="1"/>
  <c r="H3691" i="1"/>
  <c r="G3691" i="1"/>
  <c r="I3691" i="1" s="1"/>
  <c r="AE2092" i="1"/>
  <c r="AB2092" i="1"/>
  <c r="T2092" i="1"/>
  <c r="Y2092" i="1" s="1"/>
  <c r="R2092" i="1"/>
  <c r="Q2092" i="1"/>
  <c r="S2092" i="1" s="1"/>
  <c r="J2092" i="1"/>
  <c r="Z2092" i="1" s="1"/>
  <c r="H2092" i="1"/>
  <c r="G2092" i="1"/>
  <c r="I2092" i="1" s="1"/>
  <c r="AE323" i="1"/>
  <c r="AB323" i="1"/>
  <c r="T323" i="1"/>
  <c r="Y323" i="1" s="1"/>
  <c r="R323" i="1"/>
  <c r="Q323" i="1"/>
  <c r="S323" i="1" s="1"/>
  <c r="L323" i="1"/>
  <c r="N323" i="1" s="1"/>
  <c r="J323" i="1"/>
  <c r="Z323" i="1" s="1"/>
  <c r="H323" i="1"/>
  <c r="G323" i="1"/>
  <c r="I323" i="1" s="1"/>
  <c r="AE234" i="1"/>
  <c r="AB234" i="1"/>
  <c r="T234" i="1"/>
  <c r="Y234" i="1" s="1"/>
  <c r="R234" i="1"/>
  <c r="Q234" i="1"/>
  <c r="S234" i="1" s="1"/>
  <c r="J234" i="1"/>
  <c r="M234" i="1" s="1"/>
  <c r="H234" i="1"/>
  <c r="G234" i="1"/>
  <c r="I234" i="1" s="1"/>
  <c r="AE2313" i="1"/>
  <c r="AB2313" i="1"/>
  <c r="T2313" i="1"/>
  <c r="Y2313" i="1" s="1"/>
  <c r="R2313" i="1"/>
  <c r="Q2313" i="1"/>
  <c r="S2313" i="1" s="1"/>
  <c r="J2313" i="1"/>
  <c r="Z2313" i="1" s="1"/>
  <c r="H2313" i="1"/>
  <c r="G2313" i="1"/>
  <c r="I2313" i="1" s="1"/>
  <c r="AE3310" i="1"/>
  <c r="AB3310" i="1"/>
  <c r="T3310" i="1"/>
  <c r="Y3310" i="1" s="1"/>
  <c r="R3310" i="1"/>
  <c r="Q3310" i="1"/>
  <c r="S3310" i="1" s="1"/>
  <c r="J3310" i="1"/>
  <c r="Z3310" i="1" s="1"/>
  <c r="H3310" i="1"/>
  <c r="G3310" i="1"/>
  <c r="I3310" i="1" s="1"/>
  <c r="AE3268" i="1"/>
  <c r="AB3268" i="1"/>
  <c r="T3268" i="1"/>
  <c r="Y3268" i="1" s="1"/>
  <c r="R3268" i="1"/>
  <c r="Q3268" i="1"/>
  <c r="S3268" i="1" s="1"/>
  <c r="J3268" i="1"/>
  <c r="L3268" i="1" s="1"/>
  <c r="N3268" i="1" s="1"/>
  <c r="H3268" i="1"/>
  <c r="G3268" i="1"/>
  <c r="I3268" i="1" s="1"/>
  <c r="AE810" i="1"/>
  <c r="AB810" i="1"/>
  <c r="T810" i="1"/>
  <c r="Y810" i="1" s="1"/>
  <c r="R810" i="1"/>
  <c r="Q810" i="1"/>
  <c r="S810" i="1" s="1"/>
  <c r="J810" i="1"/>
  <c r="M810" i="1" s="1"/>
  <c r="H810" i="1"/>
  <c r="G810" i="1"/>
  <c r="I810" i="1" s="1"/>
  <c r="AE15" i="1"/>
  <c r="AB15" i="1"/>
  <c r="T15" i="1"/>
  <c r="Y15" i="1" s="1"/>
  <c r="R15" i="1"/>
  <c r="Q15" i="1"/>
  <c r="S15" i="1" s="1"/>
  <c r="J15" i="1"/>
  <c r="Z15" i="1" s="1"/>
  <c r="H15" i="1"/>
  <c r="G15" i="1"/>
  <c r="I15" i="1" s="1"/>
  <c r="AE3676" i="1"/>
  <c r="AB3676" i="1"/>
  <c r="T3676" i="1"/>
  <c r="Y3676" i="1" s="1"/>
  <c r="R3676" i="1"/>
  <c r="Q3676" i="1"/>
  <c r="S3676" i="1" s="1"/>
  <c r="J3676" i="1"/>
  <c r="H3676" i="1"/>
  <c r="G3676" i="1"/>
  <c r="I3676" i="1" s="1"/>
  <c r="AE987" i="1"/>
  <c r="AB987" i="1"/>
  <c r="T987" i="1"/>
  <c r="Y987" i="1" s="1"/>
  <c r="R987" i="1"/>
  <c r="Q987" i="1"/>
  <c r="S987" i="1" s="1"/>
  <c r="J987" i="1"/>
  <c r="Z987" i="1" s="1"/>
  <c r="H987" i="1"/>
  <c r="G987" i="1"/>
  <c r="I987" i="1" s="1"/>
  <c r="AE3852" i="1"/>
  <c r="AB3852" i="1"/>
  <c r="T3852" i="1"/>
  <c r="Y3852" i="1" s="1"/>
  <c r="R3852" i="1"/>
  <c r="Q3852" i="1"/>
  <c r="S3852" i="1" s="1"/>
  <c r="M3852" i="1"/>
  <c r="J3852" i="1"/>
  <c r="L3852" i="1" s="1"/>
  <c r="N3852" i="1" s="1"/>
  <c r="H3852" i="1"/>
  <c r="G3852" i="1"/>
  <c r="I3852" i="1" s="1"/>
  <c r="AE3324" i="1"/>
  <c r="AB3324" i="1"/>
  <c r="T3324" i="1"/>
  <c r="Y3324" i="1" s="1"/>
  <c r="R3324" i="1"/>
  <c r="Q3324" i="1"/>
  <c r="S3324" i="1" s="1"/>
  <c r="J3324" i="1"/>
  <c r="Z3324" i="1" s="1"/>
  <c r="H3324" i="1"/>
  <c r="G3324" i="1"/>
  <c r="I3324" i="1" s="1"/>
  <c r="AE1781" i="1"/>
  <c r="AB1781" i="1"/>
  <c r="T1781" i="1"/>
  <c r="Y1781" i="1" s="1"/>
  <c r="R1781" i="1"/>
  <c r="Q1781" i="1"/>
  <c r="S1781" i="1" s="1"/>
  <c r="J1781" i="1"/>
  <c r="Z1781" i="1" s="1"/>
  <c r="H1781" i="1"/>
  <c r="G1781" i="1"/>
  <c r="I1781" i="1" s="1"/>
  <c r="AE2720" i="1"/>
  <c r="AB2720" i="1"/>
  <c r="T2720" i="1"/>
  <c r="Y2720" i="1" s="1"/>
  <c r="R2720" i="1"/>
  <c r="Q2720" i="1"/>
  <c r="S2720" i="1" s="1"/>
  <c r="M2720" i="1"/>
  <c r="L2720" i="1"/>
  <c r="N2720" i="1" s="1"/>
  <c r="J2720" i="1"/>
  <c r="Z2720" i="1" s="1"/>
  <c r="H2720" i="1"/>
  <c r="G2720" i="1"/>
  <c r="I2720" i="1" s="1"/>
  <c r="AE797" i="1"/>
  <c r="AB797" i="1"/>
  <c r="T797" i="1"/>
  <c r="Y797" i="1" s="1"/>
  <c r="R797" i="1"/>
  <c r="Q797" i="1"/>
  <c r="S797" i="1" s="1"/>
  <c r="J797" i="1"/>
  <c r="M797" i="1" s="1"/>
  <c r="H797" i="1"/>
  <c r="G797" i="1"/>
  <c r="I797" i="1" s="1"/>
  <c r="AE1858" i="1"/>
  <c r="AB1858" i="1"/>
  <c r="T1858" i="1"/>
  <c r="Y1858" i="1" s="1"/>
  <c r="R1858" i="1"/>
  <c r="Q1858" i="1"/>
  <c r="S1858" i="1" s="1"/>
  <c r="J1858" i="1"/>
  <c r="Z1858" i="1" s="1"/>
  <c r="H1858" i="1"/>
  <c r="G1858" i="1"/>
  <c r="I1858" i="1" s="1"/>
  <c r="AE2771" i="1"/>
  <c r="AB2771" i="1"/>
  <c r="T2771" i="1"/>
  <c r="Y2771" i="1" s="1"/>
  <c r="R2771" i="1"/>
  <c r="Q2771" i="1"/>
  <c r="S2771" i="1" s="1"/>
  <c r="J2771" i="1"/>
  <c r="L2771" i="1" s="1"/>
  <c r="N2771" i="1" s="1"/>
  <c r="H2771" i="1"/>
  <c r="G2771" i="1"/>
  <c r="I2771" i="1" s="1"/>
  <c r="AE2342" i="1"/>
  <c r="AB2342" i="1"/>
  <c r="T2342" i="1"/>
  <c r="Y2342" i="1" s="1"/>
  <c r="R2342" i="1"/>
  <c r="Q2342" i="1"/>
  <c r="S2342" i="1" s="1"/>
  <c r="J2342" i="1"/>
  <c r="L2342" i="1" s="1"/>
  <c r="N2342" i="1" s="1"/>
  <c r="H2342" i="1"/>
  <c r="G2342" i="1"/>
  <c r="I2342" i="1" s="1"/>
  <c r="AE3298" i="1"/>
  <c r="AB3298" i="1"/>
  <c r="T3298" i="1"/>
  <c r="Y3298" i="1" s="1"/>
  <c r="R3298" i="1"/>
  <c r="Q3298" i="1"/>
  <c r="S3298" i="1" s="1"/>
  <c r="J3298" i="1"/>
  <c r="M3298" i="1" s="1"/>
  <c r="H3298" i="1"/>
  <c r="G3298" i="1"/>
  <c r="I3298" i="1" s="1"/>
  <c r="AE2867" i="1"/>
  <c r="AB2867" i="1"/>
  <c r="T2867" i="1"/>
  <c r="Y2867" i="1" s="1"/>
  <c r="R2867" i="1"/>
  <c r="Q2867" i="1"/>
  <c r="S2867" i="1" s="1"/>
  <c r="J2867" i="1"/>
  <c r="Z2867" i="1" s="1"/>
  <c r="H2867" i="1"/>
  <c r="G2867" i="1"/>
  <c r="I2867" i="1" s="1"/>
  <c r="AE3947" i="1"/>
  <c r="AB3947" i="1"/>
  <c r="T3947" i="1"/>
  <c r="Y3947" i="1" s="1"/>
  <c r="R3947" i="1"/>
  <c r="Q3947" i="1"/>
  <c r="S3947" i="1" s="1"/>
  <c r="M3947" i="1"/>
  <c r="J3947" i="1"/>
  <c r="Z3947" i="1" s="1"/>
  <c r="H3947" i="1"/>
  <c r="G3947" i="1"/>
  <c r="I3947" i="1" s="1"/>
  <c r="AE2633" i="1"/>
  <c r="AB2633" i="1"/>
  <c r="T2633" i="1"/>
  <c r="Y2633" i="1" s="1"/>
  <c r="R2633" i="1"/>
  <c r="Q2633" i="1"/>
  <c r="S2633" i="1" s="1"/>
  <c r="J2633" i="1"/>
  <c r="Z2633" i="1" s="1"/>
  <c r="H2633" i="1"/>
  <c r="G2633" i="1"/>
  <c r="I2633" i="1" s="1"/>
  <c r="AE568" i="1"/>
  <c r="AB568" i="1"/>
  <c r="T568" i="1"/>
  <c r="Y568" i="1" s="1"/>
  <c r="R568" i="1"/>
  <c r="Q568" i="1"/>
  <c r="S568" i="1" s="1"/>
  <c r="J568" i="1"/>
  <c r="M568" i="1" s="1"/>
  <c r="H568" i="1"/>
  <c r="G568" i="1"/>
  <c r="I568" i="1" s="1"/>
  <c r="AE3954" i="1"/>
  <c r="AB3954" i="1"/>
  <c r="T3954" i="1"/>
  <c r="Y3954" i="1" s="1"/>
  <c r="R3954" i="1"/>
  <c r="Q3954" i="1"/>
  <c r="S3954" i="1" s="1"/>
  <c r="J3954" i="1"/>
  <c r="Z3954" i="1" s="1"/>
  <c r="H3954" i="1"/>
  <c r="G3954" i="1"/>
  <c r="I3954" i="1" s="1"/>
  <c r="AE3028" i="1"/>
  <c r="AB3028" i="1"/>
  <c r="T3028" i="1"/>
  <c r="Y3028" i="1" s="1"/>
  <c r="R3028" i="1"/>
  <c r="Q3028" i="1"/>
  <c r="S3028" i="1" s="1"/>
  <c r="J3028" i="1"/>
  <c r="Z3028" i="1" s="1"/>
  <c r="H3028" i="1"/>
  <c r="G3028" i="1"/>
  <c r="I3028" i="1" s="1"/>
  <c r="AE1194" i="1"/>
  <c r="AB1194" i="1"/>
  <c r="T1194" i="1"/>
  <c r="Y1194" i="1" s="1"/>
  <c r="R1194" i="1"/>
  <c r="Q1194" i="1"/>
  <c r="S1194" i="1" s="1"/>
  <c r="J1194" i="1"/>
  <c r="L1194" i="1" s="1"/>
  <c r="N1194" i="1" s="1"/>
  <c r="H1194" i="1"/>
  <c r="G1194" i="1"/>
  <c r="I1194" i="1" s="1"/>
  <c r="AE4159" i="1"/>
  <c r="AB4159" i="1"/>
  <c r="T4159" i="1"/>
  <c r="Y4159" i="1" s="1"/>
  <c r="R4159" i="1"/>
  <c r="Q4159" i="1"/>
  <c r="S4159" i="1" s="1"/>
  <c r="J4159" i="1"/>
  <c r="M4159" i="1" s="1"/>
  <c r="H4159" i="1"/>
  <c r="G4159" i="1"/>
  <c r="I4159" i="1" s="1"/>
  <c r="AE1786" i="1"/>
  <c r="AB1786" i="1"/>
  <c r="T1786" i="1"/>
  <c r="Y1786" i="1" s="1"/>
  <c r="S1786" i="1"/>
  <c r="R1786" i="1"/>
  <c r="Q1786" i="1"/>
  <c r="J1786" i="1"/>
  <c r="Z1786" i="1" s="1"/>
  <c r="H1786" i="1"/>
  <c r="G1786" i="1"/>
  <c r="I1786" i="1" s="1"/>
  <c r="AE3351" i="1"/>
  <c r="AB3351" i="1"/>
  <c r="T3351" i="1"/>
  <c r="Y3351" i="1" s="1"/>
  <c r="R3351" i="1"/>
  <c r="Q3351" i="1"/>
  <c r="S3351" i="1" s="1"/>
  <c r="J3351" i="1"/>
  <c r="Z3351" i="1" s="1"/>
  <c r="H3351" i="1"/>
  <c r="G3351" i="1"/>
  <c r="I3351" i="1" s="1"/>
  <c r="AE210" i="1"/>
  <c r="AB210" i="1"/>
  <c r="T210" i="1"/>
  <c r="Y210" i="1" s="1"/>
  <c r="R210" i="1"/>
  <c r="Q210" i="1"/>
  <c r="S210" i="1" s="1"/>
  <c r="J210" i="1"/>
  <c r="L210" i="1" s="1"/>
  <c r="N210" i="1" s="1"/>
  <c r="H210" i="1"/>
  <c r="G210" i="1"/>
  <c r="I210" i="1" s="1"/>
  <c r="AE762" i="1"/>
  <c r="AB762" i="1"/>
  <c r="T762" i="1"/>
  <c r="Y762" i="1" s="1"/>
  <c r="R762" i="1"/>
  <c r="Q762" i="1"/>
  <c r="S762" i="1" s="1"/>
  <c r="J762" i="1"/>
  <c r="M762" i="1" s="1"/>
  <c r="H762" i="1"/>
  <c r="G762" i="1"/>
  <c r="I762" i="1" s="1"/>
  <c r="AE618" i="1"/>
  <c r="AB618" i="1"/>
  <c r="T618" i="1"/>
  <c r="Y618" i="1" s="1"/>
  <c r="R618" i="1"/>
  <c r="Q618" i="1"/>
  <c r="S618" i="1" s="1"/>
  <c r="J618" i="1"/>
  <c r="Z618" i="1" s="1"/>
  <c r="H618" i="1"/>
  <c r="G618" i="1"/>
  <c r="I618" i="1" s="1"/>
  <c r="AE3297" i="1"/>
  <c r="AB3297" i="1"/>
  <c r="T3297" i="1"/>
  <c r="Y3297" i="1" s="1"/>
  <c r="R3297" i="1"/>
  <c r="Q3297" i="1"/>
  <c r="S3297" i="1" s="1"/>
  <c r="J3297" i="1"/>
  <c r="Z3297" i="1" s="1"/>
  <c r="H3297" i="1"/>
  <c r="G3297" i="1"/>
  <c r="I3297" i="1" s="1"/>
  <c r="AE3752" i="1"/>
  <c r="AB3752" i="1"/>
  <c r="T3752" i="1"/>
  <c r="Y3752" i="1" s="1"/>
  <c r="R3752" i="1"/>
  <c r="Q3752" i="1"/>
  <c r="S3752" i="1" s="1"/>
  <c r="J3752" i="1"/>
  <c r="L3752" i="1" s="1"/>
  <c r="N3752" i="1" s="1"/>
  <c r="H3752" i="1"/>
  <c r="G3752" i="1"/>
  <c r="I3752" i="1" s="1"/>
  <c r="AE2866" i="1"/>
  <c r="AB2866" i="1"/>
  <c r="T2866" i="1"/>
  <c r="Y2866" i="1" s="1"/>
  <c r="R2866" i="1"/>
  <c r="Q2866" i="1"/>
  <c r="S2866" i="1" s="1"/>
  <c r="J2866" i="1"/>
  <c r="M2866" i="1" s="1"/>
  <c r="H2866" i="1"/>
  <c r="G2866" i="1"/>
  <c r="I2866" i="1" s="1"/>
  <c r="AE1996" i="1"/>
  <c r="AB1996" i="1"/>
  <c r="T1996" i="1"/>
  <c r="Y1996" i="1" s="1"/>
  <c r="R1996" i="1"/>
  <c r="Q1996" i="1"/>
  <c r="S1996" i="1" s="1"/>
  <c r="J1996" i="1"/>
  <c r="Z1996" i="1" s="1"/>
  <c r="H1996" i="1"/>
  <c r="G1996" i="1"/>
  <c r="I1996" i="1" s="1"/>
  <c r="AE3679" i="1"/>
  <c r="AB3679" i="1"/>
  <c r="T3679" i="1"/>
  <c r="Y3679" i="1" s="1"/>
  <c r="R3679" i="1"/>
  <c r="Q3679" i="1"/>
  <c r="S3679" i="1" s="1"/>
  <c r="J3679" i="1"/>
  <c r="Z3679" i="1" s="1"/>
  <c r="H3679" i="1"/>
  <c r="G3679" i="1"/>
  <c r="I3679" i="1" s="1"/>
  <c r="AE1000" i="1"/>
  <c r="AB1000" i="1"/>
  <c r="T1000" i="1"/>
  <c r="Y1000" i="1" s="1"/>
  <c r="R1000" i="1"/>
  <c r="Q1000" i="1"/>
  <c r="S1000" i="1" s="1"/>
  <c r="J1000" i="1"/>
  <c r="L1000" i="1" s="1"/>
  <c r="N1000" i="1" s="1"/>
  <c r="H1000" i="1"/>
  <c r="G1000" i="1"/>
  <c r="I1000" i="1" s="1"/>
  <c r="AE3106" i="1"/>
  <c r="AB3106" i="1"/>
  <c r="T3106" i="1"/>
  <c r="Y3106" i="1" s="1"/>
  <c r="R3106" i="1"/>
  <c r="Q3106" i="1"/>
  <c r="S3106" i="1" s="1"/>
  <c r="J3106" i="1"/>
  <c r="M3106" i="1" s="1"/>
  <c r="H3106" i="1"/>
  <c r="G3106" i="1"/>
  <c r="I3106" i="1" s="1"/>
  <c r="AE2292" i="1"/>
  <c r="AB2292" i="1"/>
  <c r="T2292" i="1"/>
  <c r="Y2292" i="1" s="1"/>
  <c r="S2292" i="1"/>
  <c r="R2292" i="1"/>
  <c r="Q2292" i="1"/>
  <c r="J2292" i="1"/>
  <c r="Z2292" i="1" s="1"/>
  <c r="H2292" i="1"/>
  <c r="G2292" i="1"/>
  <c r="I2292" i="1" s="1"/>
  <c r="AE2213" i="1"/>
  <c r="AB2213" i="1"/>
  <c r="T2213" i="1"/>
  <c r="Y2213" i="1" s="1"/>
  <c r="R2213" i="1"/>
  <c r="Q2213" i="1"/>
  <c r="S2213" i="1" s="1"/>
  <c r="J2213" i="1"/>
  <c r="Z2213" i="1" s="1"/>
  <c r="H2213" i="1"/>
  <c r="G2213" i="1"/>
  <c r="I2213" i="1" s="1"/>
  <c r="AE3027" i="1"/>
  <c r="AB3027" i="1"/>
  <c r="T3027" i="1"/>
  <c r="Y3027" i="1" s="1"/>
  <c r="R3027" i="1"/>
  <c r="Q3027" i="1"/>
  <c r="S3027" i="1" s="1"/>
  <c r="J3027" i="1"/>
  <c r="L3027" i="1" s="1"/>
  <c r="N3027" i="1" s="1"/>
  <c r="H3027" i="1"/>
  <c r="G3027" i="1"/>
  <c r="I3027" i="1" s="1"/>
  <c r="AE1193" i="1"/>
  <c r="AB1193" i="1"/>
  <c r="T1193" i="1"/>
  <c r="Y1193" i="1" s="1"/>
  <c r="R1193" i="1"/>
  <c r="Q1193" i="1"/>
  <c r="S1193" i="1" s="1"/>
  <c r="J1193" i="1"/>
  <c r="M1193" i="1" s="1"/>
  <c r="H1193" i="1"/>
  <c r="G1193" i="1"/>
  <c r="I1193" i="1" s="1"/>
  <c r="AE1148" i="1"/>
  <c r="AB1148" i="1"/>
  <c r="W1148" i="1"/>
  <c r="V1148" i="1"/>
  <c r="X1148" i="1" s="1"/>
  <c r="T1148" i="1"/>
  <c r="Y1148" i="1" s="1"/>
  <c r="R1148" i="1"/>
  <c r="Q1148" i="1"/>
  <c r="S1148" i="1" s="1"/>
  <c r="J1148" i="1"/>
  <c r="Z1148" i="1" s="1"/>
  <c r="H1148" i="1"/>
  <c r="G1148" i="1"/>
  <c r="I1148" i="1" s="1"/>
  <c r="AE1536" i="1"/>
  <c r="AB1536" i="1"/>
  <c r="T1536" i="1"/>
  <c r="Y1536" i="1" s="1"/>
  <c r="R1536" i="1"/>
  <c r="Q1536" i="1"/>
  <c r="S1536" i="1" s="1"/>
  <c r="J1536" i="1"/>
  <c r="Z1536" i="1" s="1"/>
  <c r="H1536" i="1"/>
  <c r="G1536" i="1"/>
  <c r="I1536" i="1" s="1"/>
  <c r="AE1042" i="1"/>
  <c r="AB1042" i="1"/>
  <c r="T1042" i="1"/>
  <c r="Y1042" i="1" s="1"/>
  <c r="R1042" i="1"/>
  <c r="Q1042" i="1"/>
  <c r="S1042" i="1" s="1"/>
  <c r="J1042" i="1"/>
  <c r="L1042" i="1" s="1"/>
  <c r="N1042" i="1" s="1"/>
  <c r="H1042" i="1"/>
  <c r="G1042" i="1"/>
  <c r="I1042" i="1" s="1"/>
  <c r="AE3309" i="1"/>
  <c r="AB3309" i="1"/>
  <c r="T3309" i="1"/>
  <c r="Y3309" i="1" s="1"/>
  <c r="R3309" i="1"/>
  <c r="Q3309" i="1"/>
  <c r="S3309" i="1" s="1"/>
  <c r="J3309" i="1"/>
  <c r="M3309" i="1" s="1"/>
  <c r="H3309" i="1"/>
  <c r="G3309" i="1"/>
  <c r="I3309" i="1" s="1"/>
  <c r="AE1123" i="1"/>
  <c r="AB1123" i="1"/>
  <c r="T1123" i="1"/>
  <c r="Y1123" i="1" s="1"/>
  <c r="S1123" i="1"/>
  <c r="R1123" i="1"/>
  <c r="Q1123" i="1"/>
  <c r="J1123" i="1"/>
  <c r="Z1123" i="1" s="1"/>
  <c r="H1123" i="1"/>
  <c r="G1123" i="1"/>
  <c r="I1123" i="1" s="1"/>
  <c r="AE1021" i="1"/>
  <c r="AB1021" i="1"/>
  <c r="T1021" i="1"/>
  <c r="Y1021" i="1" s="1"/>
  <c r="R1021" i="1"/>
  <c r="Q1021" i="1"/>
  <c r="S1021" i="1" s="1"/>
  <c r="J1021" i="1"/>
  <c r="Z1021" i="1" s="1"/>
  <c r="H1021" i="1"/>
  <c r="G1021" i="1"/>
  <c r="I1021" i="1" s="1"/>
  <c r="AE2" i="1"/>
  <c r="AB2" i="1"/>
  <c r="T2" i="1"/>
  <c r="Y2" i="1" s="1"/>
  <c r="R2" i="1"/>
  <c r="Q2" i="1"/>
  <c r="S2" i="1" s="1"/>
  <c r="J2" i="1"/>
  <c r="L2" i="1" s="1"/>
  <c r="N2" i="1" s="1"/>
  <c r="H2" i="1"/>
  <c r="G2" i="1"/>
  <c r="I2" i="1" s="1"/>
  <c r="AE554" i="1"/>
  <c r="AB554" i="1"/>
  <c r="V554" i="1"/>
  <c r="X554" i="1" s="1"/>
  <c r="T554" i="1"/>
  <c r="Y554" i="1" s="1"/>
  <c r="R554" i="1"/>
  <c r="Q554" i="1"/>
  <c r="S554" i="1" s="1"/>
  <c r="J554" i="1"/>
  <c r="M554" i="1" s="1"/>
  <c r="H554" i="1"/>
  <c r="G554" i="1"/>
  <c r="I554" i="1" s="1"/>
  <c r="AE553" i="1"/>
  <c r="AB553" i="1"/>
  <c r="T553" i="1"/>
  <c r="Y553" i="1" s="1"/>
  <c r="R553" i="1"/>
  <c r="Q553" i="1"/>
  <c r="S553" i="1" s="1"/>
  <c r="J553" i="1"/>
  <c r="Z553" i="1" s="1"/>
  <c r="H553" i="1"/>
  <c r="G553" i="1"/>
  <c r="I553" i="1" s="1"/>
  <c r="AE2368" i="1"/>
  <c r="AB2368" i="1"/>
  <c r="T2368" i="1"/>
  <c r="Y2368" i="1" s="1"/>
  <c r="R2368" i="1"/>
  <c r="Q2368" i="1"/>
  <c r="S2368" i="1" s="1"/>
  <c r="J2368" i="1"/>
  <c r="Z2368" i="1" s="1"/>
  <c r="H2368" i="1"/>
  <c r="G2368" i="1"/>
  <c r="I2368" i="1" s="1"/>
  <c r="AE4194" i="1"/>
  <c r="AB4194" i="1"/>
  <c r="Z4194" i="1"/>
  <c r="T4194" i="1"/>
  <c r="Y4194" i="1" s="1"/>
  <c r="R4194" i="1"/>
  <c r="Q4194" i="1"/>
  <c r="S4194" i="1" s="1"/>
  <c r="M4194" i="1"/>
  <c r="J4194" i="1"/>
  <c r="L4194" i="1" s="1"/>
  <c r="N4194" i="1" s="1"/>
  <c r="H4194" i="1"/>
  <c r="G4194" i="1"/>
  <c r="I4194" i="1" s="1"/>
  <c r="AE3974" i="1"/>
  <c r="AB3974" i="1"/>
  <c r="T3974" i="1"/>
  <c r="Y3974" i="1" s="1"/>
  <c r="R3974" i="1"/>
  <c r="Q3974" i="1"/>
  <c r="S3974" i="1" s="1"/>
  <c r="J3974" i="1"/>
  <c r="M3974" i="1" s="1"/>
  <c r="H3974" i="1"/>
  <c r="G3974" i="1"/>
  <c r="I3974" i="1" s="1"/>
  <c r="AE3015" i="1"/>
  <c r="AB3015" i="1"/>
  <c r="T3015" i="1"/>
  <c r="Y3015" i="1" s="1"/>
  <c r="R3015" i="1"/>
  <c r="Q3015" i="1"/>
  <c r="S3015" i="1" s="1"/>
  <c r="J3015" i="1"/>
  <c r="Z3015" i="1" s="1"/>
  <c r="H3015" i="1"/>
  <c r="G3015" i="1"/>
  <c r="I3015" i="1" s="1"/>
  <c r="AE2632" i="1"/>
  <c r="AB2632" i="1"/>
  <c r="T2632" i="1"/>
  <c r="Y2632" i="1" s="1"/>
  <c r="R2632" i="1"/>
  <c r="Q2632" i="1"/>
  <c r="S2632" i="1" s="1"/>
  <c r="L2632" i="1"/>
  <c r="N2632" i="1" s="1"/>
  <c r="J2632" i="1"/>
  <c r="Z2632" i="1" s="1"/>
  <c r="H2632" i="1"/>
  <c r="G2632" i="1"/>
  <c r="I2632" i="1" s="1"/>
  <c r="AE3207" i="1"/>
  <c r="AB3207" i="1"/>
  <c r="T3207" i="1"/>
  <c r="Y3207" i="1" s="1"/>
  <c r="R3207" i="1"/>
  <c r="Q3207" i="1"/>
  <c r="S3207" i="1" s="1"/>
  <c r="J3207" i="1"/>
  <c r="L3207" i="1" s="1"/>
  <c r="N3207" i="1" s="1"/>
  <c r="H3207" i="1"/>
  <c r="G3207" i="1"/>
  <c r="I3207" i="1" s="1"/>
  <c r="AE1596" i="1"/>
  <c r="AB1596" i="1"/>
  <c r="T1596" i="1"/>
  <c r="Y1596" i="1" s="1"/>
  <c r="R1596" i="1"/>
  <c r="Q1596" i="1"/>
  <c r="S1596" i="1" s="1"/>
  <c r="J1596" i="1"/>
  <c r="M1596" i="1" s="1"/>
  <c r="H1596" i="1"/>
  <c r="G1596" i="1"/>
  <c r="I1596" i="1" s="1"/>
  <c r="AE271" i="1"/>
  <c r="AB271" i="1"/>
  <c r="T271" i="1"/>
  <c r="Y271" i="1" s="1"/>
  <c r="R271" i="1"/>
  <c r="Q271" i="1"/>
  <c r="S271" i="1" s="1"/>
  <c r="J271" i="1"/>
  <c r="Z271" i="1" s="1"/>
  <c r="H271" i="1"/>
  <c r="G271" i="1"/>
  <c r="I271" i="1" s="1"/>
  <c r="AE4242" i="1"/>
  <c r="AB4242" i="1"/>
  <c r="T4242" i="1"/>
  <c r="Y4242" i="1" s="1"/>
  <c r="R4242" i="1"/>
  <c r="Q4242" i="1"/>
  <c r="S4242" i="1" s="1"/>
  <c r="J4242" i="1"/>
  <c r="Z4242" i="1" s="1"/>
  <c r="H4242" i="1"/>
  <c r="G4242" i="1"/>
  <c r="I4242" i="1" s="1"/>
  <c r="AE2746" i="1"/>
  <c r="AB2746" i="1"/>
  <c r="T2746" i="1"/>
  <c r="Y2746" i="1" s="1"/>
  <c r="R2746" i="1"/>
  <c r="Q2746" i="1"/>
  <c r="S2746" i="1" s="1"/>
  <c r="J2746" i="1"/>
  <c r="L2746" i="1" s="1"/>
  <c r="N2746" i="1" s="1"/>
  <c r="H2746" i="1"/>
  <c r="G2746" i="1"/>
  <c r="I2746" i="1" s="1"/>
  <c r="AE38" i="1"/>
  <c r="AB38" i="1"/>
  <c r="T38" i="1"/>
  <c r="Y38" i="1" s="1"/>
  <c r="R38" i="1"/>
  <c r="Q38" i="1"/>
  <c r="S38" i="1" s="1"/>
  <c r="J38" i="1"/>
  <c r="M38" i="1" s="1"/>
  <c r="H38" i="1"/>
  <c r="G38" i="1"/>
  <c r="I38" i="1" s="1"/>
  <c r="AE2469" i="1"/>
  <c r="AB2469" i="1"/>
  <c r="T2469" i="1"/>
  <c r="Y2469" i="1" s="1"/>
  <c r="R2469" i="1"/>
  <c r="Q2469" i="1"/>
  <c r="S2469" i="1" s="1"/>
  <c r="J2469" i="1"/>
  <c r="Z2469" i="1" s="1"/>
  <c r="H2469" i="1"/>
  <c r="G2469" i="1"/>
  <c r="I2469" i="1" s="1"/>
  <c r="AE4036" i="1"/>
  <c r="AB4036" i="1"/>
  <c r="T4036" i="1"/>
  <c r="Y4036" i="1" s="1"/>
  <c r="R4036" i="1"/>
  <c r="Q4036" i="1"/>
  <c r="S4036" i="1" s="1"/>
  <c r="J4036" i="1"/>
  <c r="Z4036" i="1" s="1"/>
  <c r="H4036" i="1"/>
  <c r="G4036" i="1"/>
  <c r="I4036" i="1" s="1"/>
  <c r="AE3675" i="1"/>
  <c r="AB3675" i="1"/>
  <c r="T3675" i="1"/>
  <c r="Y3675" i="1" s="1"/>
  <c r="R3675" i="1"/>
  <c r="Q3675" i="1"/>
  <c r="S3675" i="1" s="1"/>
  <c r="M3675" i="1"/>
  <c r="J3675" i="1"/>
  <c r="Z3675" i="1" s="1"/>
  <c r="H3675" i="1"/>
  <c r="G3675" i="1"/>
  <c r="I3675" i="1" s="1"/>
  <c r="AE3909" i="1"/>
  <c r="AB3909" i="1"/>
  <c r="T3909" i="1"/>
  <c r="Y3909" i="1" s="1"/>
  <c r="R3909" i="1"/>
  <c r="Q3909" i="1"/>
  <c r="S3909" i="1" s="1"/>
  <c r="J3909" i="1"/>
  <c r="M3909" i="1" s="1"/>
  <c r="H3909" i="1"/>
  <c r="G3909" i="1"/>
  <c r="I3909" i="1" s="1"/>
  <c r="AE2719" i="1"/>
  <c r="AB2719" i="1"/>
  <c r="T2719" i="1"/>
  <c r="Y2719" i="1" s="1"/>
  <c r="R2719" i="1"/>
  <c r="Q2719" i="1"/>
  <c r="S2719" i="1" s="1"/>
  <c r="J2719" i="1"/>
  <c r="Z2719" i="1" s="1"/>
  <c r="H2719" i="1"/>
  <c r="G2719" i="1"/>
  <c r="I2719" i="1" s="1"/>
  <c r="AE518" i="1"/>
  <c r="AB518" i="1"/>
  <c r="T518" i="1"/>
  <c r="Y518" i="1" s="1"/>
  <c r="R518" i="1"/>
  <c r="Q518" i="1"/>
  <c r="S518" i="1" s="1"/>
  <c r="J518" i="1"/>
  <c r="Z518" i="1" s="1"/>
  <c r="H518" i="1"/>
  <c r="G518" i="1"/>
  <c r="I518" i="1" s="1"/>
  <c r="AE1454" i="1"/>
  <c r="AB1454" i="1"/>
  <c r="T1454" i="1"/>
  <c r="Y1454" i="1" s="1"/>
  <c r="R1454" i="1"/>
  <c r="Q1454" i="1"/>
  <c r="S1454" i="1" s="1"/>
  <c r="J1454" i="1"/>
  <c r="L1454" i="1" s="1"/>
  <c r="N1454" i="1" s="1"/>
  <c r="H1454" i="1"/>
  <c r="G1454" i="1"/>
  <c r="I1454" i="1" s="1"/>
  <c r="AE317" i="1"/>
  <c r="AB317" i="1"/>
  <c r="T317" i="1"/>
  <c r="Y317" i="1" s="1"/>
  <c r="R317" i="1"/>
  <c r="Q317" i="1"/>
  <c r="S317" i="1" s="1"/>
  <c r="J317" i="1"/>
  <c r="M317" i="1" s="1"/>
  <c r="H317" i="1"/>
  <c r="G317" i="1"/>
  <c r="I317" i="1" s="1"/>
  <c r="AE994" i="1"/>
  <c r="AB994" i="1"/>
  <c r="T994" i="1"/>
  <c r="R994" i="1"/>
  <c r="Q994" i="1"/>
  <c r="S994" i="1" s="1"/>
  <c r="J994" i="1"/>
  <c r="Z994" i="1" s="1"/>
  <c r="H994" i="1"/>
  <c r="G994" i="1"/>
  <c r="I994" i="1" s="1"/>
  <c r="AE4035" i="1"/>
  <c r="AB4035" i="1"/>
  <c r="T4035" i="1"/>
  <c r="Y4035" i="1" s="1"/>
  <c r="R4035" i="1"/>
  <c r="Q4035" i="1"/>
  <c r="S4035" i="1" s="1"/>
  <c r="J4035" i="1"/>
  <c r="H4035" i="1"/>
  <c r="G4035" i="1"/>
  <c r="I4035" i="1" s="1"/>
  <c r="AE2796" i="1"/>
  <c r="AB2796" i="1"/>
  <c r="T2796" i="1"/>
  <c r="Y2796" i="1" s="1"/>
  <c r="R2796" i="1"/>
  <c r="Q2796" i="1"/>
  <c r="S2796" i="1" s="1"/>
  <c r="J2796" i="1"/>
  <c r="L2796" i="1" s="1"/>
  <c r="N2796" i="1" s="1"/>
  <c r="H2796" i="1"/>
  <c r="G2796" i="1"/>
  <c r="I2796" i="1" s="1"/>
  <c r="AE3077" i="1"/>
  <c r="AB3077" i="1"/>
  <c r="W3077" i="1"/>
  <c r="T3077" i="1"/>
  <c r="Y3077" i="1" s="1"/>
  <c r="R3077" i="1"/>
  <c r="Q3077" i="1"/>
  <c r="S3077" i="1" s="1"/>
  <c r="J3077" i="1"/>
  <c r="M3077" i="1" s="1"/>
  <c r="H3077" i="1"/>
  <c r="G3077" i="1"/>
  <c r="I3077" i="1" s="1"/>
  <c r="AE3890" i="1"/>
  <c r="AB3890" i="1"/>
  <c r="T3890" i="1"/>
  <c r="Y3890" i="1" s="1"/>
  <c r="R3890" i="1"/>
  <c r="Q3890" i="1"/>
  <c r="S3890" i="1" s="1"/>
  <c r="J3890" i="1"/>
  <c r="H3890" i="1"/>
  <c r="G3890" i="1"/>
  <c r="I3890" i="1" s="1"/>
  <c r="AE3014" i="1"/>
  <c r="AB3014" i="1"/>
  <c r="T3014" i="1"/>
  <c r="Y3014" i="1" s="1"/>
  <c r="R3014" i="1"/>
  <c r="Q3014" i="1"/>
  <c r="S3014" i="1" s="1"/>
  <c r="J3014" i="1"/>
  <c r="Z3014" i="1" s="1"/>
  <c r="H3014" i="1"/>
  <c r="G3014" i="1"/>
  <c r="I3014" i="1" s="1"/>
  <c r="AE2718" i="1"/>
  <c r="AB2718" i="1"/>
  <c r="T2718" i="1"/>
  <c r="R2718" i="1"/>
  <c r="Q2718" i="1"/>
  <c r="S2718" i="1" s="1"/>
  <c r="J2718" i="1"/>
  <c r="L2718" i="1" s="1"/>
  <c r="N2718" i="1" s="1"/>
  <c r="H2718" i="1"/>
  <c r="G2718" i="1"/>
  <c r="I2718" i="1" s="1"/>
  <c r="AE316" i="1"/>
  <c r="AB316" i="1"/>
  <c r="T316" i="1"/>
  <c r="Y316" i="1" s="1"/>
  <c r="R316" i="1"/>
  <c r="Q316" i="1"/>
  <c r="S316" i="1" s="1"/>
  <c r="J316" i="1"/>
  <c r="Z316" i="1" s="1"/>
  <c r="H316" i="1"/>
  <c r="G316" i="1"/>
  <c r="I316" i="1" s="1"/>
  <c r="AE943" i="1"/>
  <c r="AB943" i="1"/>
  <c r="T943" i="1"/>
  <c r="Y943" i="1" s="1"/>
  <c r="R943" i="1"/>
  <c r="Q943" i="1"/>
  <c r="S943" i="1" s="1"/>
  <c r="J943" i="1"/>
  <c r="L943" i="1" s="1"/>
  <c r="N943" i="1" s="1"/>
  <c r="H943" i="1"/>
  <c r="G943" i="1"/>
  <c r="I943" i="1" s="1"/>
  <c r="AE1041" i="1"/>
  <c r="AB1041" i="1"/>
  <c r="T1041" i="1"/>
  <c r="R1041" i="1"/>
  <c r="Q1041" i="1"/>
  <c r="S1041" i="1" s="1"/>
  <c r="J1041" i="1"/>
  <c r="Z1041" i="1" s="1"/>
  <c r="H1041" i="1"/>
  <c r="G1041" i="1"/>
  <c r="I1041" i="1" s="1"/>
  <c r="AE221" i="1"/>
  <c r="AB221" i="1"/>
  <c r="T221" i="1"/>
  <c r="R221" i="1"/>
  <c r="Q221" i="1"/>
  <c r="S221" i="1" s="1"/>
  <c r="J221" i="1"/>
  <c r="L221" i="1" s="1"/>
  <c r="N221" i="1" s="1"/>
  <c r="H221" i="1"/>
  <c r="G221" i="1"/>
  <c r="I221" i="1" s="1"/>
  <c r="AE1857" i="1"/>
  <c r="AB1857" i="1"/>
  <c r="T1857" i="1"/>
  <c r="R1857" i="1"/>
  <c r="Q1857" i="1"/>
  <c r="S1857" i="1" s="1"/>
  <c r="J1857" i="1"/>
  <c r="Z1857" i="1" s="1"/>
  <c r="H1857" i="1"/>
  <c r="G1857" i="1"/>
  <c r="I1857" i="1" s="1"/>
  <c r="AE1628" i="1"/>
  <c r="AB1628" i="1"/>
  <c r="T1628" i="1"/>
  <c r="Y1628" i="1" s="1"/>
  <c r="R1628" i="1"/>
  <c r="Q1628" i="1"/>
  <c r="S1628" i="1" s="1"/>
  <c r="J1628" i="1"/>
  <c r="H1628" i="1"/>
  <c r="G1628" i="1"/>
  <c r="I1628" i="1" s="1"/>
  <c r="AE2745" i="1"/>
  <c r="AB2745" i="1"/>
  <c r="T2745" i="1"/>
  <c r="R2745" i="1"/>
  <c r="Q2745" i="1"/>
  <c r="S2745" i="1" s="1"/>
  <c r="J2745" i="1"/>
  <c r="Z2745" i="1" s="1"/>
  <c r="H2745" i="1"/>
  <c r="G2745" i="1"/>
  <c r="I2745" i="1" s="1"/>
  <c r="AE2046" i="1"/>
  <c r="AB2046" i="1"/>
  <c r="T2046" i="1"/>
  <c r="R2046" i="1"/>
  <c r="Q2046" i="1"/>
  <c r="S2046" i="1" s="1"/>
  <c r="J2046" i="1"/>
  <c r="L2046" i="1" s="1"/>
  <c r="N2046" i="1" s="1"/>
  <c r="H2046" i="1"/>
  <c r="G2046" i="1"/>
  <c r="I2046" i="1" s="1"/>
  <c r="AE1821" i="1"/>
  <c r="AB1821" i="1"/>
  <c r="T1821" i="1"/>
  <c r="Y1821" i="1" s="1"/>
  <c r="R1821" i="1"/>
  <c r="Q1821" i="1"/>
  <c r="S1821" i="1" s="1"/>
  <c r="J1821" i="1"/>
  <c r="H1821" i="1"/>
  <c r="G1821" i="1"/>
  <c r="I1821" i="1" s="1"/>
  <c r="AE1582" i="1"/>
  <c r="AB1582" i="1"/>
  <c r="V1582" i="1"/>
  <c r="X1582" i="1" s="1"/>
  <c r="T1582" i="1"/>
  <c r="Y1582" i="1" s="1"/>
  <c r="R1582" i="1"/>
  <c r="Q1582" i="1"/>
  <c r="S1582" i="1" s="1"/>
  <c r="J1582" i="1"/>
  <c r="H1582" i="1"/>
  <c r="G1582" i="1"/>
  <c r="I1582" i="1" s="1"/>
  <c r="AE2795" i="1"/>
  <c r="AB2795" i="1"/>
  <c r="T2795" i="1"/>
  <c r="S2795" i="1"/>
  <c r="R2795" i="1"/>
  <c r="Q2795" i="1"/>
  <c r="J2795" i="1"/>
  <c r="Z2795" i="1" s="1"/>
  <c r="H2795" i="1"/>
  <c r="G2795" i="1"/>
  <c r="I2795" i="1" s="1"/>
  <c r="AE3013" i="1"/>
  <c r="AB3013" i="1"/>
  <c r="T3013" i="1"/>
  <c r="V3013" i="1" s="1"/>
  <c r="X3013" i="1" s="1"/>
  <c r="R3013" i="1"/>
  <c r="Q3013" i="1"/>
  <c r="S3013" i="1" s="1"/>
  <c r="J3013" i="1"/>
  <c r="L3013" i="1" s="1"/>
  <c r="N3013" i="1" s="1"/>
  <c r="H3013" i="1"/>
  <c r="G3013" i="1"/>
  <c r="I3013" i="1" s="1"/>
  <c r="AE3430" i="1"/>
  <c r="AB3430" i="1"/>
  <c r="T3430" i="1"/>
  <c r="Y3430" i="1" s="1"/>
  <c r="R3430" i="1"/>
  <c r="Q3430" i="1"/>
  <c r="S3430" i="1" s="1"/>
  <c r="J3430" i="1"/>
  <c r="Z3430" i="1" s="1"/>
  <c r="H3430" i="1"/>
  <c r="G3430" i="1"/>
  <c r="I3430" i="1" s="1"/>
  <c r="AE702" i="1"/>
  <c r="AB702" i="1"/>
  <c r="T702" i="1"/>
  <c r="Y702" i="1" s="1"/>
  <c r="R702" i="1"/>
  <c r="Q702" i="1"/>
  <c r="S702" i="1" s="1"/>
  <c r="J702" i="1"/>
  <c r="L702" i="1" s="1"/>
  <c r="N702" i="1" s="1"/>
  <c r="H702" i="1"/>
  <c r="G702" i="1"/>
  <c r="I702" i="1" s="1"/>
  <c r="AE1435" i="1"/>
  <c r="AB1435" i="1"/>
  <c r="T1435" i="1"/>
  <c r="R1435" i="1"/>
  <c r="Q1435" i="1"/>
  <c r="S1435" i="1" s="1"/>
  <c r="J1435" i="1"/>
  <c r="Z1435" i="1" s="1"/>
  <c r="H1435" i="1"/>
  <c r="G1435" i="1"/>
  <c r="I1435" i="1" s="1"/>
  <c r="AE3645" i="1"/>
  <c r="AB3645" i="1"/>
  <c r="T3645" i="1"/>
  <c r="R3645" i="1"/>
  <c r="Q3645" i="1"/>
  <c r="S3645" i="1" s="1"/>
  <c r="J3645" i="1"/>
  <c r="L3645" i="1" s="1"/>
  <c r="N3645" i="1" s="1"/>
  <c r="H3645" i="1"/>
  <c r="G3645" i="1"/>
  <c r="I3645" i="1" s="1"/>
  <c r="AE315" i="1"/>
  <c r="AB315" i="1"/>
  <c r="T315" i="1"/>
  <c r="Y315" i="1" s="1"/>
  <c r="R315" i="1"/>
  <c r="Q315" i="1"/>
  <c r="S315" i="1" s="1"/>
  <c r="J315" i="1"/>
  <c r="Z315" i="1" s="1"/>
  <c r="H315" i="1"/>
  <c r="G315" i="1"/>
  <c r="I315" i="1" s="1"/>
  <c r="AE1112" i="1"/>
  <c r="AB1112" i="1"/>
  <c r="T1112" i="1"/>
  <c r="Y1112" i="1" s="1"/>
  <c r="R1112" i="1"/>
  <c r="Q1112" i="1"/>
  <c r="S1112" i="1" s="1"/>
  <c r="J1112" i="1"/>
  <c r="H1112" i="1"/>
  <c r="G1112" i="1"/>
  <c r="I1112" i="1" s="1"/>
  <c r="AE220" i="1"/>
  <c r="AB220" i="1"/>
  <c r="T220" i="1"/>
  <c r="R220" i="1"/>
  <c r="Q220" i="1"/>
  <c r="S220" i="1" s="1"/>
  <c r="J220" i="1"/>
  <c r="Z220" i="1" s="1"/>
  <c r="H220" i="1"/>
  <c r="G220" i="1"/>
  <c r="I220" i="1" s="1"/>
  <c r="AE209" i="1"/>
  <c r="AB209" i="1"/>
  <c r="T209" i="1"/>
  <c r="R209" i="1"/>
  <c r="Q209" i="1"/>
  <c r="S209" i="1" s="1"/>
  <c r="J209" i="1"/>
  <c r="L209" i="1" s="1"/>
  <c r="N209" i="1" s="1"/>
  <c r="H209" i="1"/>
  <c r="G209" i="1"/>
  <c r="I209" i="1" s="1"/>
  <c r="AE1856" i="1"/>
  <c r="AB1856" i="1"/>
  <c r="T1856" i="1"/>
  <c r="R1856" i="1"/>
  <c r="Q1856" i="1"/>
  <c r="S1856" i="1" s="1"/>
  <c r="J1856" i="1"/>
  <c r="H1856" i="1"/>
  <c r="G1856" i="1"/>
  <c r="I1856" i="1" s="1"/>
  <c r="AE821" i="1"/>
  <c r="AB821" i="1"/>
  <c r="W821" i="1"/>
  <c r="V821" i="1"/>
  <c r="X821" i="1" s="1"/>
  <c r="T821" i="1"/>
  <c r="Y821" i="1" s="1"/>
  <c r="R821" i="1"/>
  <c r="Q821" i="1"/>
  <c r="S821" i="1" s="1"/>
  <c r="J821" i="1"/>
  <c r="H821" i="1"/>
  <c r="G821" i="1"/>
  <c r="I821" i="1" s="1"/>
  <c r="AE2987" i="1"/>
  <c r="AB2987" i="1"/>
  <c r="T2987" i="1"/>
  <c r="R2987" i="1"/>
  <c r="Q2987" i="1"/>
  <c r="S2987" i="1" s="1"/>
  <c r="J2987" i="1"/>
  <c r="Z2987" i="1" s="1"/>
  <c r="H2987" i="1"/>
  <c r="G2987" i="1"/>
  <c r="I2987" i="1" s="1"/>
  <c r="AE2779" i="1"/>
  <c r="AB2779" i="1"/>
  <c r="T2779" i="1"/>
  <c r="V2779" i="1" s="1"/>
  <c r="X2779" i="1" s="1"/>
  <c r="R2779" i="1"/>
  <c r="Q2779" i="1"/>
  <c r="S2779" i="1" s="1"/>
  <c r="J2779" i="1"/>
  <c r="L2779" i="1" s="1"/>
  <c r="N2779" i="1" s="1"/>
  <c r="H2779" i="1"/>
  <c r="G2779" i="1"/>
  <c r="I2779" i="1" s="1"/>
  <c r="AE1742" i="1"/>
  <c r="AB1742" i="1"/>
  <c r="T1742" i="1"/>
  <c r="Y1742" i="1" s="1"/>
  <c r="R1742" i="1"/>
  <c r="Q1742" i="1"/>
  <c r="S1742" i="1" s="1"/>
  <c r="J1742" i="1"/>
  <c r="Z1742" i="1" s="1"/>
  <c r="H1742" i="1"/>
  <c r="G1742" i="1"/>
  <c r="I1742" i="1" s="1"/>
  <c r="AE4200" i="1"/>
  <c r="AB4200" i="1"/>
  <c r="T4200" i="1"/>
  <c r="Y4200" i="1" s="1"/>
  <c r="R4200" i="1"/>
  <c r="Q4200" i="1"/>
  <c r="S4200" i="1" s="1"/>
  <c r="J4200" i="1"/>
  <c r="L4200" i="1" s="1"/>
  <c r="N4200" i="1" s="1"/>
  <c r="H4200" i="1"/>
  <c r="G4200" i="1"/>
  <c r="I4200" i="1" s="1"/>
  <c r="AE4109" i="1"/>
  <c r="AB4109" i="1"/>
  <c r="T4109" i="1"/>
  <c r="R4109" i="1"/>
  <c r="Q4109" i="1"/>
  <c r="S4109" i="1" s="1"/>
  <c r="J4109" i="1"/>
  <c r="Z4109" i="1" s="1"/>
  <c r="H4109" i="1"/>
  <c r="G4109" i="1"/>
  <c r="I4109" i="1" s="1"/>
  <c r="AE1845" i="1"/>
  <c r="AB1845" i="1"/>
  <c r="T1845" i="1"/>
  <c r="R1845" i="1"/>
  <c r="Q1845" i="1"/>
  <c r="S1845" i="1" s="1"/>
  <c r="J1845" i="1"/>
  <c r="L1845" i="1" s="1"/>
  <c r="N1845" i="1" s="1"/>
  <c r="H1845" i="1"/>
  <c r="G1845" i="1"/>
  <c r="I1845" i="1" s="1"/>
  <c r="AE216" i="1"/>
  <c r="AB216" i="1"/>
  <c r="T216" i="1"/>
  <c r="Y216" i="1" s="1"/>
  <c r="R216" i="1"/>
  <c r="Q216" i="1"/>
  <c r="S216" i="1" s="1"/>
  <c r="J216" i="1"/>
  <c r="Z216" i="1" s="1"/>
  <c r="H216" i="1"/>
  <c r="G216" i="1"/>
  <c r="I216" i="1" s="1"/>
  <c r="AE617" i="1"/>
  <c r="AB617" i="1"/>
  <c r="T617" i="1"/>
  <c r="Y617" i="1" s="1"/>
  <c r="R617" i="1"/>
  <c r="Q617" i="1"/>
  <c r="S617" i="1" s="1"/>
  <c r="J617" i="1"/>
  <c r="H617" i="1"/>
  <c r="G617" i="1"/>
  <c r="I617" i="1" s="1"/>
  <c r="AE2045" i="1"/>
  <c r="AB2045" i="1"/>
  <c r="T2045" i="1"/>
  <c r="R2045" i="1"/>
  <c r="Q2045" i="1"/>
  <c r="S2045" i="1" s="1"/>
  <c r="J2045" i="1"/>
  <c r="Z2045" i="1" s="1"/>
  <c r="H2045" i="1"/>
  <c r="G2045" i="1"/>
  <c r="I2045" i="1" s="1"/>
  <c r="AE2782" i="1"/>
  <c r="AB2782" i="1"/>
  <c r="T2782" i="1"/>
  <c r="R2782" i="1"/>
  <c r="Q2782" i="1"/>
  <c r="S2782" i="1" s="1"/>
  <c r="J2782" i="1"/>
  <c r="L2782" i="1" s="1"/>
  <c r="N2782" i="1" s="1"/>
  <c r="H2782" i="1"/>
  <c r="G2782" i="1"/>
  <c r="I2782" i="1" s="1"/>
  <c r="AE3674" i="1"/>
  <c r="AB3674" i="1"/>
  <c r="T3674" i="1"/>
  <c r="Y3674" i="1" s="1"/>
  <c r="R3674" i="1"/>
  <c r="Q3674" i="1"/>
  <c r="S3674" i="1" s="1"/>
  <c r="J3674" i="1"/>
  <c r="H3674" i="1"/>
  <c r="G3674" i="1"/>
  <c r="I3674" i="1" s="1"/>
  <c r="AE4012" i="1"/>
  <c r="AB4012" i="1"/>
  <c r="T4012" i="1"/>
  <c r="Y4012" i="1" s="1"/>
  <c r="R4012" i="1"/>
  <c r="Q4012" i="1"/>
  <c r="S4012" i="1" s="1"/>
  <c r="M4012" i="1"/>
  <c r="J4012" i="1"/>
  <c r="Z4012" i="1" s="1"/>
  <c r="H4012" i="1"/>
  <c r="G4012" i="1"/>
  <c r="I4012" i="1" s="1"/>
  <c r="AE3113" i="1"/>
  <c r="AB3113" i="1"/>
  <c r="T3113" i="1"/>
  <c r="R3113" i="1"/>
  <c r="Q3113" i="1"/>
  <c r="S3113" i="1" s="1"/>
  <c r="J3113" i="1"/>
  <c r="Z3113" i="1" s="1"/>
  <c r="H3113" i="1"/>
  <c r="G3113" i="1"/>
  <c r="I3113" i="1" s="1"/>
  <c r="AE3429" i="1"/>
  <c r="AB3429" i="1"/>
  <c r="T3429" i="1"/>
  <c r="R3429" i="1"/>
  <c r="Q3429" i="1"/>
  <c r="S3429" i="1" s="1"/>
  <c r="J3429" i="1"/>
  <c r="L3429" i="1" s="1"/>
  <c r="N3429" i="1" s="1"/>
  <c r="H3429" i="1"/>
  <c r="G3429" i="1"/>
  <c r="I3429" i="1" s="1"/>
  <c r="AE764" i="1"/>
  <c r="AB764" i="1"/>
  <c r="T764" i="1"/>
  <c r="Y764" i="1" s="1"/>
  <c r="R764" i="1"/>
  <c r="Q764" i="1"/>
  <c r="S764" i="1" s="1"/>
  <c r="J764" i="1"/>
  <c r="H764" i="1"/>
  <c r="G764" i="1"/>
  <c r="I764" i="1" s="1"/>
  <c r="AE1646" i="1"/>
  <c r="AB1646" i="1"/>
  <c r="T1646" i="1"/>
  <c r="Y1646" i="1" s="1"/>
  <c r="R1646" i="1"/>
  <c r="Q1646" i="1"/>
  <c r="S1646" i="1" s="1"/>
  <c r="J1646" i="1"/>
  <c r="H1646" i="1"/>
  <c r="G1646" i="1"/>
  <c r="I1646" i="1" s="1"/>
  <c r="AE4108" i="1"/>
  <c r="AB4108" i="1"/>
  <c r="T4108" i="1"/>
  <c r="R4108" i="1"/>
  <c r="Q4108" i="1"/>
  <c r="S4108" i="1" s="1"/>
  <c r="M4108" i="1"/>
  <c r="J4108" i="1"/>
  <c r="Z4108" i="1" s="1"/>
  <c r="H4108" i="1"/>
  <c r="G4108" i="1"/>
  <c r="I4108" i="1" s="1"/>
  <c r="AE3176" i="1"/>
  <c r="AB3176" i="1"/>
  <c r="T3176" i="1"/>
  <c r="V3176" i="1" s="1"/>
  <c r="X3176" i="1" s="1"/>
  <c r="R3176" i="1"/>
  <c r="Q3176" i="1"/>
  <c r="S3176" i="1" s="1"/>
  <c r="J3176" i="1"/>
  <c r="L3176" i="1" s="1"/>
  <c r="N3176" i="1" s="1"/>
  <c r="H3176" i="1"/>
  <c r="G3176" i="1"/>
  <c r="I3176" i="1" s="1"/>
  <c r="AE517" i="1"/>
  <c r="AB517" i="1"/>
  <c r="T517" i="1"/>
  <c r="Y517" i="1" s="1"/>
  <c r="R517" i="1"/>
  <c r="Q517" i="1"/>
  <c r="S517" i="1" s="1"/>
  <c r="J517" i="1"/>
  <c r="Z517" i="1" s="1"/>
  <c r="H517" i="1"/>
  <c r="G517" i="1"/>
  <c r="I517" i="1" s="1"/>
  <c r="AE1453" i="1"/>
  <c r="AB1453" i="1"/>
  <c r="T1453" i="1"/>
  <c r="Y1453" i="1" s="1"/>
  <c r="S1453" i="1"/>
  <c r="R1453" i="1"/>
  <c r="Q1453" i="1"/>
  <c r="J1453" i="1"/>
  <c r="L1453" i="1" s="1"/>
  <c r="N1453" i="1" s="1"/>
  <c r="H1453" i="1"/>
  <c r="G1453" i="1"/>
  <c r="I1453" i="1" s="1"/>
  <c r="AE3047" i="1"/>
  <c r="AB3047" i="1"/>
  <c r="T3047" i="1"/>
  <c r="R3047" i="1"/>
  <c r="Q3047" i="1"/>
  <c r="S3047" i="1" s="1"/>
  <c r="J3047" i="1"/>
  <c r="Z3047" i="1" s="1"/>
  <c r="H3047" i="1"/>
  <c r="G3047" i="1"/>
  <c r="I3047" i="1" s="1"/>
  <c r="AE2212" i="1"/>
  <c r="AB2212" i="1"/>
  <c r="T2212" i="1"/>
  <c r="R2212" i="1"/>
  <c r="Q2212" i="1"/>
  <c r="S2212" i="1" s="1"/>
  <c r="J2212" i="1"/>
  <c r="L2212" i="1" s="1"/>
  <c r="N2212" i="1" s="1"/>
  <c r="H2212" i="1"/>
  <c r="G2212" i="1"/>
  <c r="I2212" i="1" s="1"/>
  <c r="AE3046" i="1"/>
  <c r="AB3046" i="1"/>
  <c r="T3046" i="1"/>
  <c r="Y3046" i="1" s="1"/>
  <c r="R3046" i="1"/>
  <c r="Q3046" i="1"/>
  <c r="S3046" i="1" s="1"/>
  <c r="J3046" i="1"/>
  <c r="Z3046" i="1" s="1"/>
  <c r="H3046" i="1"/>
  <c r="G3046" i="1"/>
  <c r="I3046" i="1" s="1"/>
  <c r="AE3338" i="1"/>
  <c r="AB3338" i="1"/>
  <c r="W3338" i="1"/>
  <c r="T3338" i="1"/>
  <c r="Y3338" i="1" s="1"/>
  <c r="R3338" i="1"/>
  <c r="Q3338" i="1"/>
  <c r="S3338" i="1" s="1"/>
  <c r="J3338" i="1"/>
  <c r="H3338" i="1"/>
  <c r="G3338" i="1"/>
  <c r="I3338" i="1" s="1"/>
  <c r="AE597" i="1"/>
  <c r="AB597" i="1"/>
  <c r="W597" i="1"/>
  <c r="T597" i="1"/>
  <c r="Y597" i="1" s="1"/>
  <c r="R597" i="1"/>
  <c r="Q597" i="1"/>
  <c r="S597" i="1" s="1"/>
  <c r="J597" i="1"/>
  <c r="Z597" i="1" s="1"/>
  <c r="H597" i="1"/>
  <c r="G597" i="1"/>
  <c r="I597" i="1" s="1"/>
  <c r="AE1269" i="1"/>
  <c r="AB1269" i="1"/>
  <c r="T1269" i="1"/>
  <c r="Y1269" i="1" s="1"/>
  <c r="R1269" i="1"/>
  <c r="Q1269" i="1"/>
  <c r="S1269" i="1" s="1"/>
  <c r="J1269" i="1"/>
  <c r="Z1269" i="1" s="1"/>
  <c r="H1269" i="1"/>
  <c r="G1269" i="1"/>
  <c r="I1269" i="1" s="1"/>
  <c r="AE1275" i="1"/>
  <c r="AB1275" i="1"/>
  <c r="T1275" i="1"/>
  <c r="Y1275" i="1" s="1"/>
  <c r="R1275" i="1"/>
  <c r="Q1275" i="1"/>
  <c r="S1275" i="1" s="1"/>
  <c r="J1275" i="1"/>
  <c r="M1275" i="1" s="1"/>
  <c r="H1275" i="1"/>
  <c r="G1275" i="1"/>
  <c r="I1275" i="1" s="1"/>
  <c r="AE1070" i="1"/>
  <c r="AB1070" i="1"/>
  <c r="T1070" i="1"/>
  <c r="Y1070" i="1" s="1"/>
  <c r="R1070" i="1"/>
  <c r="Q1070" i="1"/>
  <c r="S1070" i="1" s="1"/>
  <c r="J1070" i="1"/>
  <c r="L1070" i="1" s="1"/>
  <c r="N1070" i="1" s="1"/>
  <c r="H1070" i="1"/>
  <c r="G1070" i="1"/>
  <c r="I1070" i="1" s="1"/>
  <c r="AE2744" i="1"/>
  <c r="AB2744" i="1"/>
  <c r="W2744" i="1"/>
  <c r="T2744" i="1"/>
  <c r="Y2744" i="1" s="1"/>
  <c r="R2744" i="1"/>
  <c r="Q2744" i="1"/>
  <c r="S2744" i="1" s="1"/>
  <c r="J2744" i="1"/>
  <c r="Z2744" i="1" s="1"/>
  <c r="H2744" i="1"/>
  <c r="G2744" i="1"/>
  <c r="I2744" i="1" s="1"/>
  <c r="AE2004" i="1"/>
  <c r="AB2004" i="1"/>
  <c r="T2004" i="1"/>
  <c r="Y2004" i="1" s="1"/>
  <c r="R2004" i="1"/>
  <c r="Q2004" i="1"/>
  <c r="S2004" i="1" s="1"/>
  <c r="J2004" i="1"/>
  <c r="Z2004" i="1" s="1"/>
  <c r="H2004" i="1"/>
  <c r="G2004" i="1"/>
  <c r="I2004" i="1" s="1"/>
  <c r="AE2076" i="1"/>
  <c r="AB2076" i="1"/>
  <c r="T2076" i="1"/>
  <c r="Y2076" i="1" s="1"/>
  <c r="R2076" i="1"/>
  <c r="Q2076" i="1"/>
  <c r="S2076" i="1" s="1"/>
  <c r="J2076" i="1"/>
  <c r="M2076" i="1" s="1"/>
  <c r="H2076" i="1"/>
  <c r="G2076" i="1"/>
  <c r="I2076" i="1" s="1"/>
  <c r="AE2589" i="1"/>
  <c r="AB2589" i="1"/>
  <c r="T2589" i="1"/>
  <c r="Y2589" i="1" s="1"/>
  <c r="R2589" i="1"/>
  <c r="Q2589" i="1"/>
  <c r="S2589" i="1" s="1"/>
  <c r="J2589" i="1"/>
  <c r="M2589" i="1" s="1"/>
  <c r="H2589" i="1"/>
  <c r="G2589" i="1"/>
  <c r="I2589" i="1" s="1"/>
  <c r="AE3036" i="1"/>
  <c r="AB3036" i="1"/>
  <c r="T3036" i="1"/>
  <c r="Y3036" i="1" s="1"/>
  <c r="R3036" i="1"/>
  <c r="Q3036" i="1"/>
  <c r="S3036" i="1" s="1"/>
  <c r="J3036" i="1"/>
  <c r="Z3036" i="1" s="1"/>
  <c r="H3036" i="1"/>
  <c r="G3036" i="1"/>
  <c r="I3036" i="1" s="1"/>
  <c r="AE1549" i="1"/>
  <c r="AB1549" i="1"/>
  <c r="T1549" i="1"/>
  <c r="Y1549" i="1" s="1"/>
  <c r="R1549" i="1"/>
  <c r="Q1549" i="1"/>
  <c r="S1549" i="1" s="1"/>
  <c r="J1549" i="1"/>
  <c r="Z1549" i="1" s="1"/>
  <c r="H1549" i="1"/>
  <c r="G1549" i="1"/>
  <c r="I1549" i="1" s="1"/>
  <c r="AE3175" i="1"/>
  <c r="AB3175" i="1"/>
  <c r="T3175" i="1"/>
  <c r="Y3175" i="1" s="1"/>
  <c r="R3175" i="1"/>
  <c r="Q3175" i="1"/>
  <c r="S3175" i="1" s="1"/>
  <c r="J3175" i="1"/>
  <c r="M3175" i="1" s="1"/>
  <c r="H3175" i="1"/>
  <c r="G3175" i="1"/>
  <c r="I3175" i="1" s="1"/>
  <c r="AE3644" i="1"/>
  <c r="AB3644" i="1"/>
  <c r="T3644" i="1"/>
  <c r="Y3644" i="1" s="1"/>
  <c r="R3644" i="1"/>
  <c r="Q3644" i="1"/>
  <c r="S3644" i="1" s="1"/>
  <c r="J3644" i="1"/>
  <c r="M3644" i="1" s="1"/>
  <c r="H3644" i="1"/>
  <c r="G3644" i="1"/>
  <c r="I3644" i="1" s="1"/>
  <c r="AE1595" i="1"/>
  <c r="AB1595" i="1"/>
  <c r="T1595" i="1"/>
  <c r="Y1595" i="1" s="1"/>
  <c r="R1595" i="1"/>
  <c r="Q1595" i="1"/>
  <c r="S1595" i="1" s="1"/>
  <c r="J1595" i="1"/>
  <c r="Z1595" i="1" s="1"/>
  <c r="H1595" i="1"/>
  <c r="G1595" i="1"/>
  <c r="I1595" i="1" s="1"/>
  <c r="AE1342" i="1"/>
  <c r="AB1342" i="1"/>
  <c r="T1342" i="1"/>
  <c r="Y1342" i="1" s="1"/>
  <c r="R1342" i="1"/>
  <c r="Q1342" i="1"/>
  <c r="S1342" i="1" s="1"/>
  <c r="J1342" i="1"/>
  <c r="Z1342" i="1" s="1"/>
  <c r="H1342" i="1"/>
  <c r="G1342" i="1"/>
  <c r="I1342" i="1" s="1"/>
  <c r="AE1535" i="1"/>
  <c r="AB1535" i="1"/>
  <c r="T1535" i="1"/>
  <c r="Y1535" i="1" s="1"/>
  <c r="R1535" i="1"/>
  <c r="Q1535" i="1"/>
  <c r="S1535" i="1" s="1"/>
  <c r="J1535" i="1"/>
  <c r="Z1535" i="1" s="1"/>
  <c r="H1535" i="1"/>
  <c r="G1535" i="1"/>
  <c r="I1535" i="1" s="1"/>
  <c r="AE2312" i="1"/>
  <c r="AB2312" i="1"/>
  <c r="V2312" i="1"/>
  <c r="X2312" i="1" s="1"/>
  <c r="T2312" i="1"/>
  <c r="Y2312" i="1" s="1"/>
  <c r="R2312" i="1"/>
  <c r="Q2312" i="1"/>
  <c r="S2312" i="1" s="1"/>
  <c r="J2312" i="1"/>
  <c r="M2312" i="1" s="1"/>
  <c r="H2312" i="1"/>
  <c r="G2312" i="1"/>
  <c r="I2312" i="1" s="1"/>
  <c r="AE248" i="1"/>
  <c r="AB248" i="1"/>
  <c r="T248" i="1"/>
  <c r="Y248" i="1" s="1"/>
  <c r="R248" i="1"/>
  <c r="Q248" i="1"/>
  <c r="S248" i="1" s="1"/>
  <c r="J248" i="1"/>
  <c r="Z248" i="1" s="1"/>
  <c r="H248" i="1"/>
  <c r="G248" i="1"/>
  <c r="I248" i="1" s="1"/>
  <c r="AE215" i="1"/>
  <c r="AB215" i="1"/>
  <c r="T215" i="1"/>
  <c r="Y215" i="1" s="1"/>
  <c r="S215" i="1"/>
  <c r="R215" i="1"/>
  <c r="Q215" i="1"/>
  <c r="J215" i="1"/>
  <c r="Z215" i="1" s="1"/>
  <c r="H215" i="1"/>
  <c r="G215" i="1"/>
  <c r="I215" i="1" s="1"/>
  <c r="AE3281" i="1"/>
  <c r="AB3281" i="1"/>
  <c r="T3281" i="1"/>
  <c r="Y3281" i="1" s="1"/>
  <c r="R3281" i="1"/>
  <c r="Q3281" i="1"/>
  <c r="S3281" i="1" s="1"/>
  <c r="J3281" i="1"/>
  <c r="Z3281" i="1" s="1"/>
  <c r="H3281" i="1"/>
  <c r="G3281" i="1"/>
  <c r="I3281" i="1" s="1"/>
  <c r="AE820" i="1"/>
  <c r="AB820" i="1"/>
  <c r="T820" i="1"/>
  <c r="Y820" i="1" s="1"/>
  <c r="R820" i="1"/>
  <c r="Q820" i="1"/>
  <c r="S820" i="1" s="1"/>
  <c r="J820" i="1"/>
  <c r="M820" i="1" s="1"/>
  <c r="H820" i="1"/>
  <c r="G820" i="1"/>
  <c r="I820" i="1" s="1"/>
  <c r="AE4034" i="1"/>
  <c r="AB4034" i="1"/>
  <c r="T4034" i="1"/>
  <c r="Y4034" i="1" s="1"/>
  <c r="R4034" i="1"/>
  <c r="Q4034" i="1"/>
  <c r="S4034" i="1" s="1"/>
  <c r="M4034" i="1"/>
  <c r="J4034" i="1"/>
  <c r="Z4034" i="1" s="1"/>
  <c r="H4034" i="1"/>
  <c r="G4034" i="1"/>
  <c r="I4034" i="1" s="1"/>
  <c r="AE2311" i="1"/>
  <c r="AB2311" i="1"/>
  <c r="T2311" i="1"/>
  <c r="Y2311" i="1" s="1"/>
  <c r="R2311" i="1"/>
  <c r="Q2311" i="1"/>
  <c r="S2311" i="1" s="1"/>
  <c r="J2311" i="1"/>
  <c r="Z2311" i="1" s="1"/>
  <c r="H2311" i="1"/>
  <c r="G2311" i="1"/>
  <c r="I2311" i="1" s="1"/>
  <c r="AE1638" i="1"/>
  <c r="AB1638" i="1"/>
  <c r="T1638" i="1"/>
  <c r="Y1638" i="1" s="1"/>
  <c r="R1638" i="1"/>
  <c r="Q1638" i="1"/>
  <c r="S1638" i="1" s="1"/>
  <c r="J1638" i="1"/>
  <c r="M1638" i="1" s="1"/>
  <c r="H1638" i="1"/>
  <c r="G1638" i="1"/>
  <c r="I1638" i="1" s="1"/>
  <c r="AE37" i="1"/>
  <c r="AB37" i="1"/>
  <c r="T37" i="1"/>
  <c r="Y37" i="1" s="1"/>
  <c r="R37" i="1"/>
  <c r="Q37" i="1"/>
  <c r="S37" i="1" s="1"/>
  <c r="J37" i="1"/>
  <c r="L37" i="1" s="1"/>
  <c r="N37" i="1" s="1"/>
  <c r="H37" i="1"/>
  <c r="G37" i="1"/>
  <c r="I37" i="1" s="1"/>
  <c r="AE2179" i="1"/>
  <c r="AB2179" i="1"/>
  <c r="T2179" i="1"/>
  <c r="Y2179" i="1" s="1"/>
  <c r="R2179" i="1"/>
  <c r="Q2179" i="1"/>
  <c r="S2179" i="1" s="1"/>
  <c r="J2179" i="1"/>
  <c r="Z2179" i="1" s="1"/>
  <c r="H2179" i="1"/>
  <c r="G2179" i="1"/>
  <c r="I2179" i="1" s="1"/>
  <c r="AE2588" i="1"/>
  <c r="AB2588" i="1"/>
  <c r="T2588" i="1"/>
  <c r="Y2588" i="1" s="1"/>
  <c r="R2588" i="1"/>
  <c r="Q2588" i="1"/>
  <c r="S2588" i="1" s="1"/>
  <c r="J2588" i="1"/>
  <c r="Z2588" i="1" s="1"/>
  <c r="H2588" i="1"/>
  <c r="G2588" i="1"/>
  <c r="I2588" i="1" s="1"/>
  <c r="AE1368" i="1"/>
  <c r="AB1368" i="1"/>
  <c r="T1368" i="1"/>
  <c r="Y1368" i="1" s="1"/>
  <c r="R1368" i="1"/>
  <c r="Q1368" i="1"/>
  <c r="S1368" i="1" s="1"/>
  <c r="J1368" i="1"/>
  <c r="M1368" i="1" s="1"/>
  <c r="H1368" i="1"/>
  <c r="G1368" i="1"/>
  <c r="I1368" i="1" s="1"/>
  <c r="AE1581" i="1"/>
  <c r="AB1581" i="1"/>
  <c r="T1581" i="1"/>
  <c r="Y1581" i="1" s="1"/>
  <c r="R1581" i="1"/>
  <c r="Q1581" i="1"/>
  <c r="S1581" i="1" s="1"/>
  <c r="J1581" i="1"/>
  <c r="L1581" i="1" s="1"/>
  <c r="N1581" i="1" s="1"/>
  <c r="H1581" i="1"/>
  <c r="G1581" i="1"/>
  <c r="I1581" i="1" s="1"/>
  <c r="AE2708" i="1"/>
  <c r="AB2708" i="1"/>
  <c r="T2708" i="1"/>
  <c r="Y2708" i="1" s="1"/>
  <c r="R2708" i="1"/>
  <c r="Q2708" i="1"/>
  <c r="S2708" i="1" s="1"/>
  <c r="J2708" i="1"/>
  <c r="Z2708" i="1" s="1"/>
  <c r="H2708" i="1"/>
  <c r="G2708" i="1"/>
  <c r="I2708" i="1" s="1"/>
  <c r="AE3085" i="1"/>
  <c r="AB3085" i="1"/>
  <c r="T3085" i="1"/>
  <c r="Y3085" i="1" s="1"/>
  <c r="R3085" i="1"/>
  <c r="Q3085" i="1"/>
  <c r="S3085" i="1" s="1"/>
  <c r="L3085" i="1"/>
  <c r="N3085" i="1" s="1"/>
  <c r="J3085" i="1"/>
  <c r="Z3085" i="1" s="1"/>
  <c r="H3085" i="1"/>
  <c r="G3085" i="1"/>
  <c r="I3085" i="1" s="1"/>
  <c r="AE3054" i="1"/>
  <c r="AB3054" i="1"/>
  <c r="T3054" i="1"/>
  <c r="Y3054" i="1" s="1"/>
  <c r="R3054" i="1"/>
  <c r="Q3054" i="1"/>
  <c r="S3054" i="1" s="1"/>
  <c r="J3054" i="1"/>
  <c r="M3054" i="1" s="1"/>
  <c r="H3054" i="1"/>
  <c r="G3054" i="1"/>
  <c r="I3054" i="1" s="1"/>
  <c r="AE3480" i="1"/>
  <c r="AB3480" i="1"/>
  <c r="T3480" i="1"/>
  <c r="Y3480" i="1" s="1"/>
  <c r="R3480" i="1"/>
  <c r="Q3480" i="1"/>
  <c r="S3480" i="1" s="1"/>
  <c r="J3480" i="1"/>
  <c r="L3480" i="1" s="1"/>
  <c r="N3480" i="1" s="1"/>
  <c r="H3480" i="1"/>
  <c r="G3480" i="1"/>
  <c r="I3480" i="1" s="1"/>
  <c r="AE2717" i="1"/>
  <c r="AB2717" i="1"/>
  <c r="T2717" i="1"/>
  <c r="Y2717" i="1" s="1"/>
  <c r="R2717" i="1"/>
  <c r="Q2717" i="1"/>
  <c r="S2717" i="1" s="1"/>
  <c r="J2717" i="1"/>
  <c r="Z2717" i="1" s="1"/>
  <c r="H2717" i="1"/>
  <c r="G2717" i="1"/>
  <c r="I2717" i="1" s="1"/>
  <c r="AE1762" i="1"/>
  <c r="AB1762" i="1"/>
  <c r="T1762" i="1"/>
  <c r="Y1762" i="1" s="1"/>
  <c r="R1762" i="1"/>
  <c r="Q1762" i="1"/>
  <c r="S1762" i="1" s="1"/>
  <c r="J1762" i="1"/>
  <c r="Z1762" i="1" s="1"/>
  <c r="H1762" i="1"/>
  <c r="G1762" i="1"/>
  <c r="I1762" i="1" s="1"/>
  <c r="AE1746" i="1"/>
  <c r="AB1746" i="1"/>
  <c r="T1746" i="1"/>
  <c r="Y1746" i="1" s="1"/>
  <c r="R1746" i="1"/>
  <c r="Q1746" i="1"/>
  <c r="S1746" i="1" s="1"/>
  <c r="J1746" i="1"/>
  <c r="M1746" i="1" s="1"/>
  <c r="H1746" i="1"/>
  <c r="G1746" i="1"/>
  <c r="I1746" i="1" s="1"/>
  <c r="AE314" i="1"/>
  <c r="AB314" i="1"/>
  <c r="T314" i="1"/>
  <c r="Y314" i="1" s="1"/>
  <c r="R314" i="1"/>
  <c r="Q314" i="1"/>
  <c r="S314" i="1" s="1"/>
  <c r="J314" i="1"/>
  <c r="L314" i="1" s="1"/>
  <c r="N314" i="1" s="1"/>
  <c r="H314" i="1"/>
  <c r="G314" i="1"/>
  <c r="I314" i="1" s="1"/>
  <c r="AE1111" i="1"/>
  <c r="AB1111" i="1"/>
  <c r="T1111" i="1"/>
  <c r="R1111" i="1"/>
  <c r="Q1111" i="1"/>
  <c r="S1111" i="1" s="1"/>
  <c r="J1111" i="1"/>
  <c r="Z1111" i="1" s="1"/>
  <c r="H1111" i="1"/>
  <c r="G1111" i="1"/>
  <c r="I1111" i="1" s="1"/>
  <c r="AE2310" i="1"/>
  <c r="AB2310" i="1"/>
  <c r="T2310" i="1"/>
  <c r="Y2310" i="1" s="1"/>
  <c r="R2310" i="1"/>
  <c r="Q2310" i="1"/>
  <c r="S2310" i="1" s="1"/>
  <c r="J2310" i="1"/>
  <c r="Z2310" i="1" s="1"/>
  <c r="H2310" i="1"/>
  <c r="G2310" i="1"/>
  <c r="I2310" i="1" s="1"/>
  <c r="AE1855" i="1"/>
  <c r="AB1855" i="1"/>
  <c r="T1855" i="1"/>
  <c r="Y1855" i="1" s="1"/>
  <c r="R1855" i="1"/>
  <c r="Q1855" i="1"/>
  <c r="S1855" i="1" s="1"/>
  <c r="J1855" i="1"/>
  <c r="M1855" i="1" s="1"/>
  <c r="H1855" i="1"/>
  <c r="G1855" i="1"/>
  <c r="I1855" i="1" s="1"/>
  <c r="AE819" i="1"/>
  <c r="AB819" i="1"/>
  <c r="T819" i="1"/>
  <c r="Y819" i="1" s="1"/>
  <c r="R819" i="1"/>
  <c r="Q819" i="1"/>
  <c r="S819" i="1" s="1"/>
  <c r="J819" i="1"/>
  <c r="L819" i="1" s="1"/>
  <c r="N819" i="1" s="1"/>
  <c r="H819" i="1"/>
  <c r="G819" i="1"/>
  <c r="I819" i="1" s="1"/>
  <c r="AE2551" i="1"/>
  <c r="AB2551" i="1"/>
  <c r="V2551" i="1"/>
  <c r="X2551" i="1" s="1"/>
  <c r="T2551" i="1"/>
  <c r="Y2551" i="1" s="1"/>
  <c r="R2551" i="1"/>
  <c r="Q2551" i="1"/>
  <c r="S2551" i="1" s="1"/>
  <c r="J2551" i="1"/>
  <c r="Z2551" i="1" s="1"/>
  <c r="H2551" i="1"/>
  <c r="G2551" i="1"/>
  <c r="I2551" i="1" s="1"/>
  <c r="AE1931" i="1"/>
  <c r="AB1931" i="1"/>
  <c r="T1931" i="1"/>
  <c r="Y1931" i="1" s="1"/>
  <c r="R1931" i="1"/>
  <c r="Q1931" i="1"/>
  <c r="S1931" i="1" s="1"/>
  <c r="J1931" i="1"/>
  <c r="Z1931" i="1" s="1"/>
  <c r="H1931" i="1"/>
  <c r="G1931" i="1"/>
  <c r="I1931" i="1" s="1"/>
  <c r="AE2075" i="1"/>
  <c r="AB2075" i="1"/>
  <c r="T2075" i="1"/>
  <c r="Y2075" i="1" s="1"/>
  <c r="R2075" i="1"/>
  <c r="Q2075" i="1"/>
  <c r="S2075" i="1" s="1"/>
  <c r="J2075" i="1"/>
  <c r="M2075" i="1" s="1"/>
  <c r="H2075" i="1"/>
  <c r="G2075" i="1"/>
  <c r="I2075" i="1" s="1"/>
  <c r="AE4224" i="1"/>
  <c r="AB4224" i="1"/>
  <c r="T4224" i="1"/>
  <c r="Y4224" i="1" s="1"/>
  <c r="R4224" i="1"/>
  <c r="Q4224" i="1"/>
  <c r="S4224" i="1" s="1"/>
  <c r="J4224" i="1"/>
  <c r="L4224" i="1" s="1"/>
  <c r="N4224" i="1" s="1"/>
  <c r="H4224" i="1"/>
  <c r="G4224" i="1"/>
  <c r="I4224" i="1" s="1"/>
  <c r="AE1386" i="1"/>
  <c r="AB1386" i="1"/>
  <c r="T1386" i="1"/>
  <c r="Y1386" i="1" s="1"/>
  <c r="R1386" i="1"/>
  <c r="Q1386" i="1"/>
  <c r="S1386" i="1" s="1"/>
  <c r="J1386" i="1"/>
  <c r="Z1386" i="1" s="1"/>
  <c r="H1386" i="1"/>
  <c r="G1386" i="1"/>
  <c r="I1386" i="1" s="1"/>
  <c r="AE3908" i="1"/>
  <c r="AB3908" i="1"/>
  <c r="T3908" i="1"/>
  <c r="Y3908" i="1" s="1"/>
  <c r="R3908" i="1"/>
  <c r="Q3908" i="1"/>
  <c r="S3908" i="1" s="1"/>
  <c r="J3908" i="1"/>
  <c r="Z3908" i="1" s="1"/>
  <c r="H3908" i="1"/>
  <c r="G3908" i="1"/>
  <c r="I3908" i="1" s="1"/>
  <c r="AE3533" i="1"/>
  <c r="AB3533" i="1"/>
  <c r="T3533" i="1"/>
  <c r="Y3533" i="1" s="1"/>
  <c r="R3533" i="1"/>
  <c r="Q3533" i="1"/>
  <c r="S3533" i="1" s="1"/>
  <c r="J3533" i="1"/>
  <c r="M3533" i="1" s="1"/>
  <c r="H3533" i="1"/>
  <c r="G3533" i="1"/>
  <c r="I3533" i="1" s="1"/>
  <c r="AE3035" i="1"/>
  <c r="AB3035" i="1"/>
  <c r="T3035" i="1"/>
  <c r="Y3035" i="1" s="1"/>
  <c r="R3035" i="1"/>
  <c r="Q3035" i="1"/>
  <c r="S3035" i="1" s="1"/>
  <c r="J3035" i="1"/>
  <c r="L3035" i="1" s="1"/>
  <c r="N3035" i="1" s="1"/>
  <c r="H3035" i="1"/>
  <c r="G3035" i="1"/>
  <c r="I3035" i="1" s="1"/>
  <c r="AE1548" i="1"/>
  <c r="AB1548" i="1"/>
  <c r="T1548" i="1"/>
  <c r="Y1548" i="1" s="1"/>
  <c r="R1548" i="1"/>
  <c r="Q1548" i="1"/>
  <c r="S1548" i="1" s="1"/>
  <c r="J1548" i="1"/>
  <c r="Z1548" i="1" s="1"/>
  <c r="H1548" i="1"/>
  <c r="G1548" i="1"/>
  <c r="I1548" i="1" s="1"/>
  <c r="AE3174" i="1"/>
  <c r="AB3174" i="1"/>
  <c r="T3174" i="1"/>
  <c r="Y3174" i="1" s="1"/>
  <c r="R3174" i="1"/>
  <c r="Q3174" i="1"/>
  <c r="S3174" i="1" s="1"/>
  <c r="J3174" i="1"/>
  <c r="Z3174" i="1" s="1"/>
  <c r="H3174" i="1"/>
  <c r="G3174" i="1"/>
  <c r="I3174" i="1" s="1"/>
  <c r="AE3654" i="1"/>
  <c r="AB3654" i="1"/>
  <c r="T3654" i="1"/>
  <c r="Y3654" i="1" s="1"/>
  <c r="R3654" i="1"/>
  <c r="Q3654" i="1"/>
  <c r="S3654" i="1" s="1"/>
  <c r="J3654" i="1"/>
  <c r="M3654" i="1" s="1"/>
  <c r="H3654" i="1"/>
  <c r="G3654" i="1"/>
  <c r="I3654" i="1" s="1"/>
  <c r="AE3643" i="1"/>
  <c r="AB3643" i="1"/>
  <c r="T3643" i="1"/>
  <c r="Y3643" i="1" s="1"/>
  <c r="R3643" i="1"/>
  <c r="Q3643" i="1"/>
  <c r="S3643" i="1" s="1"/>
  <c r="M3643" i="1"/>
  <c r="J3643" i="1"/>
  <c r="L3643" i="1" s="1"/>
  <c r="N3643" i="1" s="1"/>
  <c r="H3643" i="1"/>
  <c r="G3643" i="1"/>
  <c r="I3643" i="1" s="1"/>
  <c r="AE1246" i="1"/>
  <c r="AB1246" i="1"/>
  <c r="T1246" i="1"/>
  <c r="Y1246" i="1" s="1"/>
  <c r="R1246" i="1"/>
  <c r="Q1246" i="1"/>
  <c r="S1246" i="1" s="1"/>
  <c r="J1246" i="1"/>
  <c r="Z1246" i="1" s="1"/>
  <c r="H1246" i="1"/>
  <c r="G1246" i="1"/>
  <c r="I1246" i="1" s="1"/>
  <c r="AE1844" i="1"/>
  <c r="AB1844" i="1"/>
  <c r="T1844" i="1"/>
  <c r="Y1844" i="1" s="1"/>
  <c r="R1844" i="1"/>
  <c r="Q1844" i="1"/>
  <c r="S1844" i="1" s="1"/>
  <c r="J1844" i="1"/>
  <c r="Z1844" i="1" s="1"/>
  <c r="H1844" i="1"/>
  <c r="G1844" i="1"/>
  <c r="I1844" i="1" s="1"/>
  <c r="AE313" i="1"/>
  <c r="AB313" i="1"/>
  <c r="T313" i="1"/>
  <c r="Y313" i="1" s="1"/>
  <c r="R313" i="1"/>
  <c r="Q313" i="1"/>
  <c r="S313" i="1" s="1"/>
  <c r="J313" i="1"/>
  <c r="M313" i="1" s="1"/>
  <c r="H313" i="1"/>
  <c r="G313" i="1"/>
  <c r="I313" i="1" s="1"/>
  <c r="AE2309" i="1"/>
  <c r="AB2309" i="1"/>
  <c r="T2309" i="1"/>
  <c r="Y2309" i="1" s="1"/>
  <c r="R2309" i="1"/>
  <c r="Q2309" i="1"/>
  <c r="S2309" i="1" s="1"/>
  <c r="J2309" i="1"/>
  <c r="L2309" i="1" s="1"/>
  <c r="N2309" i="1" s="1"/>
  <c r="H2309" i="1"/>
  <c r="G2309" i="1"/>
  <c r="I2309" i="1" s="1"/>
  <c r="AE219" i="1"/>
  <c r="AB219" i="1"/>
  <c r="T219" i="1"/>
  <c r="Y219" i="1" s="1"/>
  <c r="R219" i="1"/>
  <c r="Q219" i="1"/>
  <c r="S219" i="1" s="1"/>
  <c r="J219" i="1"/>
  <c r="Z219" i="1" s="1"/>
  <c r="H219" i="1"/>
  <c r="G219" i="1"/>
  <c r="I219" i="1" s="1"/>
  <c r="AE3307" i="1"/>
  <c r="AB3307" i="1"/>
  <c r="T3307" i="1"/>
  <c r="Y3307" i="1" s="1"/>
  <c r="R3307" i="1"/>
  <c r="Q3307" i="1"/>
  <c r="S3307" i="1" s="1"/>
  <c r="J3307" i="1"/>
  <c r="Z3307" i="1" s="1"/>
  <c r="H3307" i="1"/>
  <c r="G3307" i="1"/>
  <c r="I3307" i="1" s="1"/>
  <c r="AE3267" i="1"/>
  <c r="AB3267" i="1"/>
  <c r="T3267" i="1"/>
  <c r="Y3267" i="1" s="1"/>
  <c r="R3267" i="1"/>
  <c r="Q3267" i="1"/>
  <c r="S3267" i="1" s="1"/>
  <c r="J3267" i="1"/>
  <c r="M3267" i="1" s="1"/>
  <c r="H3267" i="1"/>
  <c r="G3267" i="1"/>
  <c r="I3267" i="1" s="1"/>
  <c r="AE818" i="1"/>
  <c r="AB818" i="1"/>
  <c r="T818" i="1"/>
  <c r="Y818" i="1" s="1"/>
  <c r="R818" i="1"/>
  <c r="Q818" i="1"/>
  <c r="S818" i="1" s="1"/>
  <c r="J818" i="1"/>
  <c r="L818" i="1" s="1"/>
  <c r="N818" i="1" s="1"/>
  <c r="H818" i="1"/>
  <c r="G818" i="1"/>
  <c r="I818" i="1" s="1"/>
  <c r="AE14" i="1"/>
  <c r="AB14" i="1"/>
  <c r="T14" i="1"/>
  <c r="Y14" i="1" s="1"/>
  <c r="R14" i="1"/>
  <c r="Q14" i="1"/>
  <c r="S14" i="1" s="1"/>
  <c r="J14" i="1"/>
  <c r="Z14" i="1" s="1"/>
  <c r="H14" i="1"/>
  <c r="G14" i="1"/>
  <c r="I14" i="1" s="1"/>
  <c r="AE4025" i="1"/>
  <c r="AB4025" i="1"/>
  <c r="T4025" i="1"/>
  <c r="Y4025" i="1" s="1"/>
  <c r="R4025" i="1"/>
  <c r="Q4025" i="1"/>
  <c r="S4025" i="1" s="1"/>
  <c r="M4025" i="1"/>
  <c r="J4025" i="1"/>
  <c r="Z4025" i="1" s="1"/>
  <c r="H4025" i="1"/>
  <c r="G4025" i="1"/>
  <c r="I4025" i="1" s="1"/>
  <c r="AE2587" i="1"/>
  <c r="AB2587" i="1"/>
  <c r="T2587" i="1"/>
  <c r="Y2587" i="1" s="1"/>
  <c r="R2587" i="1"/>
  <c r="Q2587" i="1"/>
  <c r="S2587" i="1" s="1"/>
  <c r="J2587" i="1"/>
  <c r="M2587" i="1" s="1"/>
  <c r="H2587" i="1"/>
  <c r="G2587" i="1"/>
  <c r="I2587" i="1" s="1"/>
  <c r="AE1367" i="1"/>
  <c r="AB1367" i="1"/>
  <c r="T1367" i="1"/>
  <c r="Y1367" i="1" s="1"/>
  <c r="R1367" i="1"/>
  <c r="Q1367" i="1"/>
  <c r="S1367" i="1" s="1"/>
  <c r="J1367" i="1"/>
  <c r="L1367" i="1" s="1"/>
  <c r="N1367" i="1" s="1"/>
  <c r="H1367" i="1"/>
  <c r="G1367" i="1"/>
  <c r="I1367" i="1" s="1"/>
  <c r="AE3889" i="1"/>
  <c r="AB3889" i="1"/>
  <c r="T3889" i="1"/>
  <c r="Y3889" i="1" s="1"/>
  <c r="R3889" i="1"/>
  <c r="Q3889" i="1"/>
  <c r="S3889" i="1" s="1"/>
  <c r="J3889" i="1"/>
  <c r="Z3889" i="1" s="1"/>
  <c r="H3889" i="1"/>
  <c r="G3889" i="1"/>
  <c r="I3889" i="1" s="1"/>
  <c r="AE3428" i="1"/>
  <c r="AB3428" i="1"/>
  <c r="T3428" i="1"/>
  <c r="Y3428" i="1" s="1"/>
  <c r="R3428" i="1"/>
  <c r="Q3428" i="1"/>
  <c r="S3428" i="1" s="1"/>
  <c r="J3428" i="1"/>
  <c r="Z3428" i="1" s="1"/>
  <c r="H3428" i="1"/>
  <c r="G3428" i="1"/>
  <c r="I3428" i="1" s="1"/>
  <c r="AE2716" i="1"/>
  <c r="AB2716" i="1"/>
  <c r="T2716" i="1"/>
  <c r="Y2716" i="1" s="1"/>
  <c r="R2716" i="1"/>
  <c r="Q2716" i="1"/>
  <c r="S2716" i="1" s="1"/>
  <c r="J2716" i="1"/>
  <c r="M2716" i="1" s="1"/>
  <c r="H2716" i="1"/>
  <c r="G2716" i="1"/>
  <c r="I2716" i="1" s="1"/>
  <c r="AE993" i="1"/>
  <c r="AB993" i="1"/>
  <c r="T993" i="1"/>
  <c r="Y993" i="1" s="1"/>
  <c r="R993" i="1"/>
  <c r="Q993" i="1"/>
  <c r="S993" i="1" s="1"/>
  <c r="J993" i="1"/>
  <c r="L993" i="1" s="1"/>
  <c r="N993" i="1" s="1"/>
  <c r="H993" i="1"/>
  <c r="G993" i="1"/>
  <c r="I993" i="1" s="1"/>
  <c r="AE1854" i="1"/>
  <c r="AB1854" i="1"/>
  <c r="T1854" i="1"/>
  <c r="Y1854" i="1" s="1"/>
  <c r="R1854" i="1"/>
  <c r="Q1854" i="1"/>
  <c r="S1854" i="1" s="1"/>
  <c r="J1854" i="1"/>
  <c r="M1854" i="1" s="1"/>
  <c r="H1854" i="1"/>
  <c r="G1854" i="1"/>
  <c r="I1854" i="1" s="1"/>
  <c r="AE3623" i="1"/>
  <c r="AB3623" i="1"/>
  <c r="T3623" i="1"/>
  <c r="Y3623" i="1" s="1"/>
  <c r="R3623" i="1"/>
  <c r="Q3623" i="1"/>
  <c r="S3623" i="1" s="1"/>
  <c r="J3623" i="1"/>
  <c r="Z3623" i="1" s="1"/>
  <c r="H3623" i="1"/>
  <c r="G3623" i="1"/>
  <c r="I3623" i="1" s="1"/>
  <c r="AE2044" i="1"/>
  <c r="AB2044" i="1"/>
  <c r="T2044" i="1"/>
  <c r="Y2044" i="1" s="1"/>
  <c r="R2044" i="1"/>
  <c r="Q2044" i="1"/>
  <c r="S2044" i="1" s="1"/>
  <c r="J2044" i="1"/>
  <c r="M2044" i="1" s="1"/>
  <c r="H2044" i="1"/>
  <c r="G2044" i="1"/>
  <c r="I2044" i="1" s="1"/>
  <c r="AE2781" i="1"/>
  <c r="AB2781" i="1"/>
  <c r="T2781" i="1"/>
  <c r="Y2781" i="1" s="1"/>
  <c r="R2781" i="1"/>
  <c r="Q2781" i="1"/>
  <c r="S2781" i="1" s="1"/>
  <c r="J2781" i="1"/>
  <c r="L2781" i="1" s="1"/>
  <c r="N2781" i="1" s="1"/>
  <c r="H2781" i="1"/>
  <c r="G2781" i="1"/>
  <c r="I2781" i="1" s="1"/>
  <c r="AE4024" i="1"/>
  <c r="AB4024" i="1"/>
  <c r="W4024" i="1"/>
  <c r="T4024" i="1"/>
  <c r="Y4024" i="1" s="1"/>
  <c r="R4024" i="1"/>
  <c r="Q4024" i="1"/>
  <c r="S4024" i="1" s="1"/>
  <c r="J4024" i="1"/>
  <c r="M4024" i="1" s="1"/>
  <c r="H4024" i="1"/>
  <c r="G4024" i="1"/>
  <c r="I4024" i="1" s="1"/>
  <c r="AE3065" i="1"/>
  <c r="AB3065" i="1"/>
  <c r="T3065" i="1"/>
  <c r="Y3065" i="1" s="1"/>
  <c r="R3065" i="1"/>
  <c r="Q3065" i="1"/>
  <c r="S3065" i="1" s="1"/>
  <c r="J3065" i="1"/>
  <c r="Z3065" i="1" s="1"/>
  <c r="H3065" i="1"/>
  <c r="G3065" i="1"/>
  <c r="I3065" i="1" s="1"/>
  <c r="AE2778" i="1"/>
  <c r="AB2778" i="1"/>
  <c r="T2778" i="1"/>
  <c r="Y2778" i="1" s="1"/>
  <c r="R2778" i="1"/>
  <c r="Q2778" i="1"/>
  <c r="S2778" i="1" s="1"/>
  <c r="J2778" i="1"/>
  <c r="M2778" i="1" s="1"/>
  <c r="H2778" i="1"/>
  <c r="G2778" i="1"/>
  <c r="I2778" i="1" s="1"/>
  <c r="AE1645" i="1"/>
  <c r="AB1645" i="1"/>
  <c r="T1645" i="1"/>
  <c r="Y1645" i="1" s="1"/>
  <c r="R1645" i="1"/>
  <c r="Q1645" i="1"/>
  <c r="S1645" i="1" s="1"/>
  <c r="M1645" i="1"/>
  <c r="J1645" i="1"/>
  <c r="L1645" i="1" s="1"/>
  <c r="N1645" i="1" s="1"/>
  <c r="H1645" i="1"/>
  <c r="G1645" i="1"/>
  <c r="I1645" i="1" s="1"/>
  <c r="AE4111" i="1"/>
  <c r="AB4111" i="1"/>
  <c r="T4111" i="1"/>
  <c r="Y4111" i="1" s="1"/>
  <c r="R4111" i="1"/>
  <c r="Q4111" i="1"/>
  <c r="S4111" i="1" s="1"/>
  <c r="J4111" i="1"/>
  <c r="M4111" i="1" s="1"/>
  <c r="H4111" i="1"/>
  <c r="G4111" i="1"/>
  <c r="I4111" i="1" s="1"/>
  <c r="AE516" i="1"/>
  <c r="AB516" i="1"/>
  <c r="T516" i="1"/>
  <c r="Y516" i="1" s="1"/>
  <c r="R516" i="1"/>
  <c r="Q516" i="1"/>
  <c r="S516" i="1" s="1"/>
  <c r="J516" i="1"/>
  <c r="Z516" i="1" s="1"/>
  <c r="H516" i="1"/>
  <c r="G516" i="1"/>
  <c r="I516" i="1" s="1"/>
  <c r="AE3079" i="1"/>
  <c r="AB3079" i="1"/>
  <c r="T3079" i="1"/>
  <c r="Y3079" i="1" s="1"/>
  <c r="R3079" i="1"/>
  <c r="Q3079" i="1"/>
  <c r="S3079" i="1" s="1"/>
  <c r="J3079" i="1"/>
  <c r="L3079" i="1" s="1"/>
  <c r="N3079" i="1" s="1"/>
  <c r="H3079" i="1"/>
  <c r="G3079" i="1"/>
  <c r="I3079" i="1" s="1"/>
  <c r="AE4167" i="1"/>
  <c r="AB4167" i="1"/>
  <c r="T4167" i="1"/>
  <c r="Y4167" i="1" s="1"/>
  <c r="R4167" i="1"/>
  <c r="Q4167" i="1"/>
  <c r="S4167" i="1" s="1"/>
  <c r="J4167" i="1"/>
  <c r="L4167" i="1" s="1"/>
  <c r="N4167" i="1" s="1"/>
  <c r="H4167" i="1"/>
  <c r="G4167" i="1"/>
  <c r="I4167" i="1" s="1"/>
  <c r="AE1745" i="1"/>
  <c r="AB1745" i="1"/>
  <c r="T1745" i="1"/>
  <c r="Y1745" i="1" s="1"/>
  <c r="R1745" i="1"/>
  <c r="Q1745" i="1"/>
  <c r="S1745" i="1" s="1"/>
  <c r="J1745" i="1"/>
  <c r="M1745" i="1" s="1"/>
  <c r="H1745" i="1"/>
  <c r="G1745" i="1"/>
  <c r="I1745" i="1" s="1"/>
  <c r="AE992" i="1"/>
  <c r="AB992" i="1"/>
  <c r="T992" i="1"/>
  <c r="Y992" i="1" s="1"/>
  <c r="R992" i="1"/>
  <c r="Q992" i="1"/>
  <c r="S992" i="1" s="1"/>
  <c r="J992" i="1"/>
  <c r="Z992" i="1" s="1"/>
  <c r="H992" i="1"/>
  <c r="G992" i="1"/>
  <c r="I992" i="1" s="1"/>
  <c r="AE3337" i="1"/>
  <c r="AB3337" i="1"/>
  <c r="T3337" i="1"/>
  <c r="Y3337" i="1" s="1"/>
  <c r="R3337" i="1"/>
  <c r="Q3337" i="1"/>
  <c r="S3337" i="1" s="1"/>
  <c r="J3337" i="1"/>
  <c r="Z3337" i="1" s="1"/>
  <c r="H3337" i="1"/>
  <c r="G3337" i="1"/>
  <c r="I3337" i="1" s="1"/>
  <c r="AE208" i="1"/>
  <c r="AB208" i="1"/>
  <c r="T208" i="1"/>
  <c r="Y208" i="1" s="1"/>
  <c r="R208" i="1"/>
  <c r="Q208" i="1"/>
  <c r="S208" i="1" s="1"/>
  <c r="J208" i="1"/>
  <c r="L208" i="1" s="1"/>
  <c r="N208" i="1" s="1"/>
  <c r="H208" i="1"/>
  <c r="G208" i="1"/>
  <c r="I208" i="1" s="1"/>
  <c r="AE616" i="1"/>
  <c r="AB616" i="1"/>
  <c r="T616" i="1"/>
  <c r="Y616" i="1" s="1"/>
  <c r="R616" i="1"/>
  <c r="Q616" i="1"/>
  <c r="S616" i="1" s="1"/>
  <c r="J616" i="1"/>
  <c r="M616" i="1" s="1"/>
  <c r="H616" i="1"/>
  <c r="G616" i="1"/>
  <c r="I616" i="1" s="1"/>
  <c r="AE2780" i="1"/>
  <c r="AB2780" i="1"/>
  <c r="T2780" i="1"/>
  <c r="Y2780" i="1" s="1"/>
  <c r="R2780" i="1"/>
  <c r="Q2780" i="1"/>
  <c r="S2780" i="1" s="1"/>
  <c r="J2780" i="1"/>
  <c r="Z2780" i="1" s="1"/>
  <c r="H2780" i="1"/>
  <c r="G2780" i="1"/>
  <c r="I2780" i="1" s="1"/>
  <c r="AE3673" i="1"/>
  <c r="AB3673" i="1"/>
  <c r="T3673" i="1"/>
  <c r="Y3673" i="1" s="1"/>
  <c r="R3673" i="1"/>
  <c r="Q3673" i="1"/>
  <c r="S3673" i="1" s="1"/>
  <c r="J3673" i="1"/>
  <c r="M3673" i="1" s="1"/>
  <c r="H3673" i="1"/>
  <c r="G3673" i="1"/>
  <c r="I3673" i="1" s="1"/>
  <c r="AE3112" i="1"/>
  <c r="AB3112" i="1"/>
  <c r="T3112" i="1"/>
  <c r="Y3112" i="1" s="1"/>
  <c r="R3112" i="1"/>
  <c r="Q3112" i="1"/>
  <c r="S3112" i="1" s="1"/>
  <c r="J3112" i="1"/>
  <c r="L3112" i="1" s="1"/>
  <c r="N3112" i="1" s="1"/>
  <c r="H3112" i="1"/>
  <c r="G3112" i="1"/>
  <c r="I3112" i="1" s="1"/>
  <c r="AE3137" i="1"/>
  <c r="AB3137" i="1"/>
  <c r="T3137" i="1"/>
  <c r="R3137" i="1"/>
  <c r="Q3137" i="1"/>
  <c r="S3137" i="1" s="1"/>
  <c r="J3137" i="1"/>
  <c r="M3137" i="1" s="1"/>
  <c r="H3137" i="1"/>
  <c r="G3137" i="1"/>
  <c r="I3137" i="1" s="1"/>
  <c r="AE3498" i="1"/>
  <c r="AB3498" i="1"/>
  <c r="T3498" i="1"/>
  <c r="Y3498" i="1" s="1"/>
  <c r="R3498" i="1"/>
  <c r="Q3498" i="1"/>
  <c r="S3498" i="1" s="1"/>
  <c r="J3498" i="1"/>
  <c r="Z3498" i="1" s="1"/>
  <c r="H3498" i="1"/>
  <c r="G3498" i="1"/>
  <c r="I3498" i="1" s="1"/>
  <c r="AE672" i="1"/>
  <c r="AB672" i="1"/>
  <c r="T672" i="1"/>
  <c r="Y672" i="1" s="1"/>
  <c r="R672" i="1"/>
  <c r="Q672" i="1"/>
  <c r="S672" i="1" s="1"/>
  <c r="J672" i="1"/>
  <c r="M672" i="1" s="1"/>
  <c r="H672" i="1"/>
  <c r="G672" i="1"/>
  <c r="I672" i="1" s="1"/>
  <c r="AE1644" i="1"/>
  <c r="AB1644" i="1"/>
  <c r="T1644" i="1"/>
  <c r="Y1644" i="1" s="1"/>
  <c r="R1644" i="1"/>
  <c r="Q1644" i="1"/>
  <c r="S1644" i="1" s="1"/>
  <c r="J1644" i="1"/>
  <c r="H1644" i="1"/>
  <c r="G1644" i="1"/>
  <c r="I1644" i="1" s="1"/>
  <c r="AE1452" i="1"/>
  <c r="AB1452" i="1"/>
  <c r="T1452" i="1"/>
  <c r="Y1452" i="1" s="1"/>
  <c r="R1452" i="1"/>
  <c r="Q1452" i="1"/>
  <c r="S1452" i="1" s="1"/>
  <c r="J1452" i="1"/>
  <c r="M1452" i="1" s="1"/>
  <c r="H1452" i="1"/>
  <c r="G1452" i="1"/>
  <c r="I1452" i="1" s="1"/>
  <c r="AE3078" i="1"/>
  <c r="AB3078" i="1"/>
  <c r="T3078" i="1"/>
  <c r="Y3078" i="1" s="1"/>
  <c r="R3078" i="1"/>
  <c r="Q3078" i="1"/>
  <c r="S3078" i="1" s="1"/>
  <c r="J3078" i="1"/>
  <c r="Z3078" i="1" s="1"/>
  <c r="H3078" i="1"/>
  <c r="G3078" i="1"/>
  <c r="I3078" i="1" s="1"/>
  <c r="AE2211" i="1"/>
  <c r="AB2211" i="1"/>
  <c r="T2211" i="1"/>
  <c r="Y2211" i="1" s="1"/>
  <c r="R2211" i="1"/>
  <c r="Q2211" i="1"/>
  <c r="S2211" i="1" s="1"/>
  <c r="J2211" i="1"/>
  <c r="L2211" i="1" s="1"/>
  <c r="N2211" i="1" s="1"/>
  <c r="H2211" i="1"/>
  <c r="G2211" i="1"/>
  <c r="I2211" i="1" s="1"/>
  <c r="AE2210" i="1"/>
  <c r="AB2210" i="1"/>
  <c r="T2210" i="1"/>
  <c r="Y2210" i="1" s="1"/>
  <c r="R2210" i="1"/>
  <c r="Q2210" i="1"/>
  <c r="S2210" i="1" s="1"/>
  <c r="J2210" i="1"/>
  <c r="L2210" i="1" s="1"/>
  <c r="N2210" i="1" s="1"/>
  <c r="H2210" i="1"/>
  <c r="G2210" i="1"/>
  <c r="I2210" i="1" s="1"/>
  <c r="AE1147" i="1"/>
  <c r="AB1147" i="1"/>
  <c r="T1147" i="1"/>
  <c r="Y1147" i="1" s="1"/>
  <c r="R1147" i="1"/>
  <c r="Q1147" i="1"/>
  <c r="S1147" i="1" s="1"/>
  <c r="J1147" i="1"/>
  <c r="M1147" i="1" s="1"/>
  <c r="H1147" i="1"/>
  <c r="G1147" i="1"/>
  <c r="I1147" i="1" s="1"/>
  <c r="AE1534" i="1"/>
  <c r="AB1534" i="1"/>
  <c r="T1534" i="1"/>
  <c r="Y1534" i="1" s="1"/>
  <c r="R1534" i="1"/>
  <c r="Q1534" i="1"/>
  <c r="S1534" i="1" s="1"/>
  <c r="J1534" i="1"/>
  <c r="Z1534" i="1" s="1"/>
  <c r="H1534" i="1"/>
  <c r="G1534" i="1"/>
  <c r="I1534" i="1" s="1"/>
  <c r="AE1040" i="1"/>
  <c r="AB1040" i="1"/>
  <c r="T1040" i="1"/>
  <c r="Y1040" i="1" s="1"/>
  <c r="R1040" i="1"/>
  <c r="Q1040" i="1"/>
  <c r="S1040" i="1" s="1"/>
  <c r="J1040" i="1"/>
  <c r="Z1040" i="1" s="1"/>
  <c r="H1040" i="1"/>
  <c r="G1040" i="1"/>
  <c r="I1040" i="1" s="1"/>
  <c r="AE3306" i="1"/>
  <c r="AB3306" i="1"/>
  <c r="T3306" i="1"/>
  <c r="Y3306" i="1" s="1"/>
  <c r="R3306" i="1"/>
  <c r="Q3306" i="1"/>
  <c r="S3306" i="1" s="1"/>
  <c r="M3306" i="1"/>
  <c r="J3306" i="1"/>
  <c r="L3306" i="1" s="1"/>
  <c r="N3306" i="1" s="1"/>
  <c r="H3306" i="1"/>
  <c r="G3306" i="1"/>
  <c r="I3306" i="1" s="1"/>
  <c r="AE1268" i="1"/>
  <c r="AB1268" i="1"/>
  <c r="T1268" i="1"/>
  <c r="Y1268" i="1" s="1"/>
  <c r="R1268" i="1"/>
  <c r="Q1268" i="1"/>
  <c r="S1268" i="1" s="1"/>
  <c r="J1268" i="1"/>
  <c r="M1268" i="1" s="1"/>
  <c r="H1268" i="1"/>
  <c r="G1268" i="1"/>
  <c r="I1268" i="1" s="1"/>
  <c r="AE3" i="1"/>
  <c r="AB3" i="1"/>
  <c r="T3" i="1"/>
  <c r="Y3" i="1" s="1"/>
  <c r="R3" i="1"/>
  <c r="Q3" i="1"/>
  <c r="S3" i="1" s="1"/>
  <c r="J3" i="1"/>
  <c r="Z3" i="1" s="1"/>
  <c r="H3" i="1"/>
  <c r="G3" i="1"/>
  <c r="I3" i="1" s="1"/>
  <c r="AE1033" i="1"/>
  <c r="AB1033" i="1"/>
  <c r="T1033" i="1"/>
  <c r="Y1033" i="1" s="1"/>
  <c r="R1033" i="1"/>
  <c r="Q1033" i="1"/>
  <c r="S1033" i="1" s="1"/>
  <c r="J1033" i="1"/>
  <c r="M1033" i="1" s="1"/>
  <c r="H1033" i="1"/>
  <c r="G1033" i="1"/>
  <c r="I1033" i="1" s="1"/>
  <c r="AE578" i="1"/>
  <c r="AB578" i="1"/>
  <c r="T578" i="1"/>
  <c r="Y578" i="1" s="1"/>
  <c r="R578" i="1"/>
  <c r="Q578" i="1"/>
  <c r="S578" i="1" s="1"/>
  <c r="J578" i="1"/>
  <c r="L578" i="1" s="1"/>
  <c r="N578" i="1" s="1"/>
  <c r="H578" i="1"/>
  <c r="G578" i="1"/>
  <c r="I578" i="1" s="1"/>
  <c r="AE577" i="1"/>
  <c r="AB577" i="1"/>
  <c r="T577" i="1"/>
  <c r="Y577" i="1" s="1"/>
  <c r="R577" i="1"/>
  <c r="Q577" i="1"/>
  <c r="S577" i="1" s="1"/>
  <c r="J577" i="1"/>
  <c r="M577" i="1" s="1"/>
  <c r="H577" i="1"/>
  <c r="G577" i="1"/>
  <c r="I577" i="1" s="1"/>
  <c r="AE2074" i="1"/>
  <c r="AB2074" i="1"/>
  <c r="T2074" i="1"/>
  <c r="Y2074" i="1" s="1"/>
  <c r="R2074" i="1"/>
  <c r="Q2074" i="1"/>
  <c r="S2074" i="1" s="1"/>
  <c r="J2074" i="1"/>
  <c r="Z2074" i="1" s="1"/>
  <c r="H2074" i="1"/>
  <c r="G2074" i="1"/>
  <c r="I2074" i="1" s="1"/>
  <c r="AE4195" i="1"/>
  <c r="AB4195" i="1"/>
  <c r="T4195" i="1"/>
  <c r="Y4195" i="1" s="1"/>
  <c r="R4195" i="1"/>
  <c r="Q4195" i="1"/>
  <c r="S4195" i="1" s="1"/>
  <c r="J4195" i="1"/>
  <c r="Z4195" i="1" s="1"/>
  <c r="H4195" i="1"/>
  <c r="G4195" i="1"/>
  <c r="I4195" i="1" s="1"/>
  <c r="AE4023" i="1"/>
  <c r="AB4023" i="1"/>
  <c r="T4023" i="1"/>
  <c r="Y4023" i="1" s="1"/>
  <c r="R4023" i="1"/>
  <c r="Q4023" i="1"/>
  <c r="S4023" i="1" s="1"/>
  <c r="J4023" i="1"/>
  <c r="L4023" i="1" s="1"/>
  <c r="N4023" i="1" s="1"/>
  <c r="H4023" i="1"/>
  <c r="G4023" i="1"/>
  <c r="I4023" i="1" s="1"/>
  <c r="AE3034" i="1"/>
  <c r="AB3034" i="1"/>
  <c r="T3034" i="1"/>
  <c r="Y3034" i="1" s="1"/>
  <c r="R3034" i="1"/>
  <c r="Q3034" i="1"/>
  <c r="S3034" i="1" s="1"/>
  <c r="J3034" i="1"/>
  <c r="M3034" i="1" s="1"/>
  <c r="H3034" i="1"/>
  <c r="G3034" i="1"/>
  <c r="I3034" i="1" s="1"/>
  <c r="AE2777" i="1"/>
  <c r="AB2777" i="1"/>
  <c r="T2777" i="1"/>
  <c r="Y2777" i="1" s="1"/>
  <c r="R2777" i="1"/>
  <c r="Q2777" i="1"/>
  <c r="S2777" i="1" s="1"/>
  <c r="J2777" i="1"/>
  <c r="Z2777" i="1" s="1"/>
  <c r="H2777" i="1"/>
  <c r="G2777" i="1"/>
  <c r="I2777" i="1" s="1"/>
  <c r="AE3146" i="1"/>
  <c r="AB3146" i="1"/>
  <c r="T3146" i="1"/>
  <c r="Y3146" i="1" s="1"/>
  <c r="R3146" i="1"/>
  <c r="Q3146" i="1"/>
  <c r="S3146" i="1" s="1"/>
  <c r="J3146" i="1"/>
  <c r="L3146" i="1" s="1"/>
  <c r="N3146" i="1" s="1"/>
  <c r="H3146" i="1"/>
  <c r="G3146" i="1"/>
  <c r="I3146" i="1" s="1"/>
  <c r="AE1686" i="1"/>
  <c r="AB1686" i="1"/>
  <c r="T1686" i="1"/>
  <c r="Y1686" i="1" s="1"/>
  <c r="R1686" i="1"/>
  <c r="Q1686" i="1"/>
  <c r="S1686" i="1" s="1"/>
  <c r="J1686" i="1"/>
  <c r="L1686" i="1" s="1"/>
  <c r="N1686" i="1" s="1"/>
  <c r="H1686" i="1"/>
  <c r="G1686" i="1"/>
  <c r="I1686" i="1" s="1"/>
  <c r="AE218" i="1"/>
  <c r="AB218" i="1"/>
  <c r="T218" i="1"/>
  <c r="Y218" i="1" s="1"/>
  <c r="R218" i="1"/>
  <c r="Q218" i="1"/>
  <c r="S218" i="1" s="1"/>
  <c r="J218" i="1"/>
  <c r="M218" i="1" s="1"/>
  <c r="H218" i="1"/>
  <c r="G218" i="1"/>
  <c r="I218" i="1" s="1"/>
  <c r="AE4248" i="1"/>
  <c r="AB4248" i="1"/>
  <c r="T4248" i="1"/>
  <c r="Y4248" i="1" s="1"/>
  <c r="R4248" i="1"/>
  <c r="Q4248" i="1"/>
  <c r="S4248" i="1" s="1"/>
  <c r="J4248" i="1"/>
  <c r="Z4248" i="1" s="1"/>
  <c r="H4248" i="1"/>
  <c r="G4248" i="1"/>
  <c r="I4248" i="1" s="1"/>
  <c r="AE70" i="1"/>
  <c r="AB70" i="1"/>
  <c r="T70" i="1"/>
  <c r="Y70" i="1" s="1"/>
  <c r="R70" i="1"/>
  <c r="Q70" i="1"/>
  <c r="S70" i="1" s="1"/>
  <c r="J70" i="1"/>
  <c r="Z70" i="1" s="1"/>
  <c r="H70" i="1"/>
  <c r="G70" i="1"/>
  <c r="I70" i="1" s="1"/>
  <c r="AE2126" i="1"/>
  <c r="AB2126" i="1"/>
  <c r="T2126" i="1"/>
  <c r="Y2126" i="1" s="1"/>
  <c r="R2126" i="1"/>
  <c r="Q2126" i="1"/>
  <c r="S2126" i="1" s="1"/>
  <c r="J2126" i="1"/>
  <c r="L2126" i="1" s="1"/>
  <c r="N2126" i="1" s="1"/>
  <c r="H2126" i="1"/>
  <c r="G2126" i="1"/>
  <c r="I2126" i="1" s="1"/>
  <c r="AE4070" i="1"/>
  <c r="AB4070" i="1"/>
  <c r="T4070" i="1"/>
  <c r="Y4070" i="1" s="1"/>
  <c r="R4070" i="1"/>
  <c r="Q4070" i="1"/>
  <c r="S4070" i="1" s="1"/>
  <c r="M4070" i="1"/>
  <c r="J4070" i="1"/>
  <c r="L4070" i="1" s="1"/>
  <c r="N4070" i="1" s="1"/>
  <c r="H4070" i="1"/>
  <c r="G4070" i="1"/>
  <c r="I4070" i="1" s="1"/>
  <c r="AE1545" i="1"/>
  <c r="AB1545" i="1"/>
  <c r="T1545" i="1"/>
  <c r="Y1545" i="1" s="1"/>
  <c r="R1545" i="1"/>
  <c r="Q1545" i="1"/>
  <c r="S1545" i="1" s="1"/>
  <c r="J1545" i="1"/>
  <c r="Z1545" i="1" s="1"/>
  <c r="H1545" i="1"/>
  <c r="G1545" i="1"/>
  <c r="I1545" i="1" s="1"/>
  <c r="AE3547" i="1"/>
  <c r="AB3547" i="1"/>
  <c r="T3547" i="1"/>
  <c r="Y3547" i="1" s="1"/>
  <c r="R3547" i="1"/>
  <c r="Q3547" i="1"/>
  <c r="S3547" i="1" s="1"/>
  <c r="J3547" i="1"/>
  <c r="Z3547" i="1" s="1"/>
  <c r="H3547" i="1"/>
  <c r="G3547" i="1"/>
  <c r="I3547" i="1" s="1"/>
  <c r="AE439" i="1"/>
  <c r="AB439" i="1"/>
  <c r="T439" i="1"/>
  <c r="Y439" i="1" s="1"/>
  <c r="R439" i="1"/>
  <c r="Q439" i="1"/>
  <c r="S439" i="1" s="1"/>
  <c r="J439" i="1"/>
  <c r="L439" i="1" s="1"/>
  <c r="N439" i="1" s="1"/>
  <c r="H439" i="1"/>
  <c r="G439" i="1"/>
  <c r="I439" i="1" s="1"/>
  <c r="AE1017" i="1"/>
  <c r="AB1017" i="1"/>
  <c r="T1017" i="1"/>
  <c r="R1017" i="1"/>
  <c r="Q1017" i="1"/>
  <c r="S1017" i="1" s="1"/>
  <c r="J1017" i="1"/>
  <c r="M1017" i="1" s="1"/>
  <c r="H1017" i="1"/>
  <c r="G1017" i="1"/>
  <c r="I1017" i="1" s="1"/>
  <c r="AE3571" i="1"/>
  <c r="AB3571" i="1"/>
  <c r="T3571" i="1"/>
  <c r="Y3571" i="1" s="1"/>
  <c r="R3571" i="1"/>
  <c r="Q3571" i="1"/>
  <c r="S3571" i="1" s="1"/>
  <c r="J3571" i="1"/>
  <c r="Z3571" i="1" s="1"/>
  <c r="H3571" i="1"/>
  <c r="G3571" i="1"/>
  <c r="I3571" i="1" s="1"/>
  <c r="AE2080" i="1"/>
  <c r="AB2080" i="1"/>
  <c r="T2080" i="1"/>
  <c r="Y2080" i="1" s="1"/>
  <c r="R2080" i="1"/>
  <c r="Q2080" i="1"/>
  <c r="S2080" i="1" s="1"/>
  <c r="J2080" i="1"/>
  <c r="Z2080" i="1" s="1"/>
  <c r="H2080" i="1"/>
  <c r="G2080" i="1"/>
  <c r="I2080" i="1" s="1"/>
  <c r="AE190" i="1"/>
  <c r="AB190" i="1"/>
  <c r="T190" i="1"/>
  <c r="Y190" i="1" s="1"/>
  <c r="R190" i="1"/>
  <c r="Q190" i="1"/>
  <c r="S190" i="1" s="1"/>
  <c r="J190" i="1"/>
  <c r="H190" i="1"/>
  <c r="G190" i="1"/>
  <c r="I190" i="1" s="1"/>
  <c r="AE780" i="1"/>
  <c r="AB780" i="1"/>
  <c r="T780" i="1"/>
  <c r="Y780" i="1" s="1"/>
  <c r="R780" i="1"/>
  <c r="Q780" i="1"/>
  <c r="S780" i="1" s="1"/>
  <c r="J780" i="1"/>
  <c r="M780" i="1" s="1"/>
  <c r="H780" i="1"/>
  <c r="G780" i="1"/>
  <c r="I780" i="1" s="1"/>
  <c r="AE4060" i="1"/>
  <c r="AB4060" i="1"/>
  <c r="T4060" i="1"/>
  <c r="Y4060" i="1" s="1"/>
  <c r="R4060" i="1"/>
  <c r="Q4060" i="1"/>
  <c r="S4060" i="1" s="1"/>
  <c r="J4060" i="1"/>
  <c r="Z4060" i="1" s="1"/>
  <c r="H4060" i="1"/>
  <c r="G4060" i="1"/>
  <c r="I4060" i="1" s="1"/>
  <c r="AE3084" i="1"/>
  <c r="AB3084" i="1"/>
  <c r="T3084" i="1"/>
  <c r="Y3084" i="1" s="1"/>
  <c r="S3084" i="1"/>
  <c r="R3084" i="1"/>
  <c r="Q3084" i="1"/>
  <c r="J3084" i="1"/>
  <c r="Z3084" i="1" s="1"/>
  <c r="H3084" i="1"/>
  <c r="G3084" i="1"/>
  <c r="I3084" i="1" s="1"/>
  <c r="AE2564" i="1"/>
  <c r="AB2564" i="1"/>
  <c r="T2564" i="1"/>
  <c r="Y2564" i="1" s="1"/>
  <c r="R2564" i="1"/>
  <c r="Q2564" i="1"/>
  <c r="S2564" i="1" s="1"/>
  <c r="J2564" i="1"/>
  <c r="L2564" i="1" s="1"/>
  <c r="N2564" i="1" s="1"/>
  <c r="H2564" i="1"/>
  <c r="G2564" i="1"/>
  <c r="I2564" i="1" s="1"/>
  <c r="AE1916" i="1"/>
  <c r="AB1916" i="1"/>
  <c r="T1916" i="1"/>
  <c r="Y1916" i="1" s="1"/>
  <c r="R1916" i="1"/>
  <c r="Q1916" i="1"/>
  <c r="S1916" i="1" s="1"/>
  <c r="J1916" i="1"/>
  <c r="M1916" i="1" s="1"/>
  <c r="H1916" i="1"/>
  <c r="G1916" i="1"/>
  <c r="I1916" i="1" s="1"/>
  <c r="AE3570" i="1"/>
  <c r="AB3570" i="1"/>
  <c r="T3570" i="1"/>
  <c r="Y3570" i="1" s="1"/>
  <c r="R3570" i="1"/>
  <c r="Q3570" i="1"/>
  <c r="S3570" i="1" s="1"/>
  <c r="J3570" i="1"/>
  <c r="Z3570" i="1" s="1"/>
  <c r="H3570" i="1"/>
  <c r="G3570" i="1"/>
  <c r="I3570" i="1" s="1"/>
  <c r="AE1982" i="1"/>
  <c r="AB1982" i="1"/>
  <c r="T1982" i="1"/>
  <c r="Y1982" i="1" s="1"/>
  <c r="R1982" i="1"/>
  <c r="Q1982" i="1"/>
  <c r="S1982" i="1" s="1"/>
  <c r="J1982" i="1"/>
  <c r="Z1982" i="1" s="1"/>
  <c r="H1982" i="1"/>
  <c r="G1982" i="1"/>
  <c r="I1982" i="1" s="1"/>
  <c r="AE189" i="1"/>
  <c r="AB189" i="1"/>
  <c r="T189" i="1"/>
  <c r="Y189" i="1" s="1"/>
  <c r="R189" i="1"/>
  <c r="Q189" i="1"/>
  <c r="S189" i="1" s="1"/>
  <c r="J189" i="1"/>
  <c r="L189" i="1" s="1"/>
  <c r="N189" i="1" s="1"/>
  <c r="H189" i="1"/>
  <c r="G189" i="1"/>
  <c r="I189" i="1" s="1"/>
  <c r="AE779" i="1"/>
  <c r="AB779" i="1"/>
  <c r="T779" i="1"/>
  <c r="Y779" i="1" s="1"/>
  <c r="R779" i="1"/>
  <c r="Q779" i="1"/>
  <c r="S779" i="1" s="1"/>
  <c r="J779" i="1"/>
  <c r="M779" i="1" s="1"/>
  <c r="H779" i="1"/>
  <c r="G779" i="1"/>
  <c r="I779" i="1" s="1"/>
  <c r="AE829" i="1"/>
  <c r="AB829" i="1"/>
  <c r="T829" i="1"/>
  <c r="Y829" i="1" s="1"/>
  <c r="R829" i="1"/>
  <c r="Q829" i="1"/>
  <c r="S829" i="1" s="1"/>
  <c r="J829" i="1"/>
  <c r="Z829" i="1" s="1"/>
  <c r="H829" i="1"/>
  <c r="G829" i="1"/>
  <c r="I829" i="1" s="1"/>
  <c r="AE126" i="1"/>
  <c r="AB126" i="1"/>
  <c r="T126" i="1"/>
  <c r="Y126" i="1" s="1"/>
  <c r="R126" i="1"/>
  <c r="Q126" i="1"/>
  <c r="S126" i="1" s="1"/>
  <c r="J126" i="1"/>
  <c r="H126" i="1"/>
  <c r="G126" i="1"/>
  <c r="I126" i="1" s="1"/>
  <c r="AE1351" i="1"/>
  <c r="AB1351" i="1"/>
  <c r="T1351" i="1"/>
  <c r="Y1351" i="1" s="1"/>
  <c r="R1351" i="1"/>
  <c r="Q1351" i="1"/>
  <c r="S1351" i="1" s="1"/>
  <c r="J1351" i="1"/>
  <c r="L1351" i="1" s="1"/>
  <c r="N1351" i="1" s="1"/>
  <c r="H1351" i="1"/>
  <c r="G1351" i="1"/>
  <c r="I1351" i="1" s="1"/>
  <c r="AE1075" i="1"/>
  <c r="AB1075" i="1"/>
  <c r="T1075" i="1"/>
  <c r="Y1075" i="1" s="1"/>
  <c r="R1075" i="1"/>
  <c r="Q1075" i="1"/>
  <c r="S1075" i="1" s="1"/>
  <c r="J1075" i="1"/>
  <c r="M1075" i="1" s="1"/>
  <c r="H1075" i="1"/>
  <c r="G1075" i="1"/>
  <c r="I1075" i="1" s="1"/>
  <c r="AE2231" i="1"/>
  <c r="AB2231" i="1"/>
  <c r="T2231" i="1"/>
  <c r="Y2231" i="1" s="1"/>
  <c r="R2231" i="1"/>
  <c r="Q2231" i="1"/>
  <c r="S2231" i="1" s="1"/>
  <c r="J2231" i="1"/>
  <c r="Z2231" i="1" s="1"/>
  <c r="H2231" i="1"/>
  <c r="G2231" i="1"/>
  <c r="I2231" i="1" s="1"/>
  <c r="AE2125" i="1"/>
  <c r="AB2125" i="1"/>
  <c r="T2125" i="1"/>
  <c r="Y2125" i="1" s="1"/>
  <c r="R2125" i="1"/>
  <c r="Q2125" i="1"/>
  <c r="S2125" i="1" s="1"/>
  <c r="J2125" i="1"/>
  <c r="Z2125" i="1" s="1"/>
  <c r="H2125" i="1"/>
  <c r="G2125" i="1"/>
  <c r="I2125" i="1" s="1"/>
  <c r="AE1204" i="1"/>
  <c r="AB1204" i="1"/>
  <c r="T1204" i="1"/>
  <c r="Y1204" i="1" s="1"/>
  <c r="R1204" i="1"/>
  <c r="Q1204" i="1"/>
  <c r="S1204" i="1" s="1"/>
  <c r="J1204" i="1"/>
  <c r="L1204" i="1" s="1"/>
  <c r="N1204" i="1" s="1"/>
  <c r="H1204" i="1"/>
  <c r="G1204" i="1"/>
  <c r="I1204" i="1" s="1"/>
  <c r="AE613" i="1"/>
  <c r="AB613" i="1"/>
  <c r="T613" i="1"/>
  <c r="Y613" i="1" s="1"/>
  <c r="R613" i="1"/>
  <c r="Q613" i="1"/>
  <c r="S613" i="1" s="1"/>
  <c r="J613" i="1"/>
  <c r="M613" i="1" s="1"/>
  <c r="H613" i="1"/>
  <c r="G613" i="1"/>
  <c r="I613" i="1" s="1"/>
  <c r="AE3045" i="1"/>
  <c r="AB3045" i="1"/>
  <c r="T3045" i="1"/>
  <c r="Y3045" i="1" s="1"/>
  <c r="R3045" i="1"/>
  <c r="Q3045" i="1"/>
  <c r="S3045" i="1" s="1"/>
  <c r="J3045" i="1"/>
  <c r="Z3045" i="1" s="1"/>
  <c r="H3045" i="1"/>
  <c r="G3045" i="1"/>
  <c r="I3045" i="1" s="1"/>
  <c r="AE3354" i="1"/>
  <c r="AB3354" i="1"/>
  <c r="T3354" i="1"/>
  <c r="Y3354" i="1" s="1"/>
  <c r="R3354" i="1"/>
  <c r="Q3354" i="1"/>
  <c r="S3354" i="1" s="1"/>
  <c r="J3354" i="1"/>
  <c r="Z3354" i="1" s="1"/>
  <c r="H3354" i="1"/>
  <c r="G3354" i="1"/>
  <c r="I3354" i="1" s="1"/>
  <c r="AE3798" i="1"/>
  <c r="AB3798" i="1"/>
  <c r="T3798" i="1"/>
  <c r="Y3798" i="1" s="1"/>
  <c r="R3798" i="1"/>
  <c r="Q3798" i="1"/>
  <c r="S3798" i="1" s="1"/>
  <c r="J3798" i="1"/>
  <c r="L3798" i="1" s="1"/>
  <c r="N3798" i="1" s="1"/>
  <c r="H3798" i="1"/>
  <c r="G3798" i="1"/>
  <c r="I3798" i="1" s="1"/>
  <c r="AE528" i="1"/>
  <c r="AB528" i="1"/>
  <c r="T528" i="1"/>
  <c r="Y528" i="1" s="1"/>
  <c r="R528" i="1"/>
  <c r="Q528" i="1"/>
  <c r="S528" i="1" s="1"/>
  <c r="J528" i="1"/>
  <c r="M528" i="1" s="1"/>
  <c r="H528" i="1"/>
  <c r="G528" i="1"/>
  <c r="I528" i="1" s="1"/>
  <c r="AE1915" i="1"/>
  <c r="AB1915" i="1"/>
  <c r="T1915" i="1"/>
  <c r="Y1915" i="1" s="1"/>
  <c r="R1915" i="1"/>
  <c r="Q1915" i="1"/>
  <c r="S1915" i="1" s="1"/>
  <c r="J1915" i="1"/>
  <c r="Z1915" i="1" s="1"/>
  <c r="H1915" i="1"/>
  <c r="G1915" i="1"/>
  <c r="I1915" i="1" s="1"/>
  <c r="AE713" i="1"/>
  <c r="AB713" i="1"/>
  <c r="T713" i="1"/>
  <c r="Y713" i="1" s="1"/>
  <c r="R713" i="1"/>
  <c r="Q713" i="1"/>
  <c r="S713" i="1" s="1"/>
  <c r="J713" i="1"/>
  <c r="Z713" i="1" s="1"/>
  <c r="H713" i="1"/>
  <c r="G713" i="1"/>
  <c r="I713" i="1" s="1"/>
  <c r="AE188" i="1"/>
  <c r="AB188" i="1"/>
  <c r="T188" i="1"/>
  <c r="Y188" i="1" s="1"/>
  <c r="R188" i="1"/>
  <c r="Q188" i="1"/>
  <c r="S188" i="1" s="1"/>
  <c r="J188" i="1"/>
  <c r="L188" i="1" s="1"/>
  <c r="N188" i="1" s="1"/>
  <c r="H188" i="1"/>
  <c r="G188" i="1"/>
  <c r="I188" i="1" s="1"/>
  <c r="AE142" i="1"/>
  <c r="AB142" i="1"/>
  <c r="T142" i="1"/>
  <c r="Y142" i="1" s="1"/>
  <c r="R142" i="1"/>
  <c r="Q142" i="1"/>
  <c r="S142" i="1" s="1"/>
  <c r="J142" i="1"/>
  <c r="M142" i="1" s="1"/>
  <c r="H142" i="1"/>
  <c r="G142" i="1"/>
  <c r="I142" i="1" s="1"/>
  <c r="AE828" i="1"/>
  <c r="AB828" i="1"/>
  <c r="T828" i="1"/>
  <c r="Y828" i="1" s="1"/>
  <c r="R828" i="1"/>
  <c r="Q828" i="1"/>
  <c r="S828" i="1" s="1"/>
  <c r="J828" i="1"/>
  <c r="Z828" i="1" s="1"/>
  <c r="H828" i="1"/>
  <c r="G828" i="1"/>
  <c r="I828" i="1" s="1"/>
  <c r="AE115" i="1"/>
  <c r="AB115" i="1"/>
  <c r="T115" i="1"/>
  <c r="Y115" i="1" s="1"/>
  <c r="R115" i="1"/>
  <c r="Q115" i="1"/>
  <c r="S115" i="1" s="1"/>
  <c r="J115" i="1"/>
  <c r="Z115" i="1" s="1"/>
  <c r="H115" i="1"/>
  <c r="G115" i="1"/>
  <c r="I115" i="1" s="1"/>
  <c r="AE1376" i="1"/>
  <c r="AB1376" i="1"/>
  <c r="T1376" i="1"/>
  <c r="Y1376" i="1" s="1"/>
  <c r="R1376" i="1"/>
  <c r="Q1376" i="1"/>
  <c r="S1376" i="1" s="1"/>
  <c r="J1376" i="1"/>
  <c r="Z1376" i="1" s="1"/>
  <c r="H1376" i="1"/>
  <c r="G1376" i="1"/>
  <c r="I1376" i="1" s="1"/>
  <c r="AE549" i="1"/>
  <c r="AB549" i="1"/>
  <c r="T549" i="1"/>
  <c r="Y549" i="1" s="1"/>
  <c r="R549" i="1"/>
  <c r="Q549" i="1"/>
  <c r="S549" i="1" s="1"/>
  <c r="J549" i="1"/>
  <c r="M549" i="1" s="1"/>
  <c r="H549" i="1"/>
  <c r="G549" i="1"/>
  <c r="I549" i="1" s="1"/>
  <c r="AE4198" i="1"/>
  <c r="AB4198" i="1"/>
  <c r="V4198" i="1"/>
  <c r="X4198" i="1" s="1"/>
  <c r="T4198" i="1"/>
  <c r="Y4198" i="1" s="1"/>
  <c r="R4198" i="1"/>
  <c r="Q4198" i="1"/>
  <c r="S4198" i="1" s="1"/>
  <c r="J4198" i="1"/>
  <c r="Z4198" i="1" s="1"/>
  <c r="H4198" i="1"/>
  <c r="G4198" i="1"/>
  <c r="I4198" i="1" s="1"/>
  <c r="AE4116" i="1"/>
  <c r="AB4116" i="1"/>
  <c r="T4116" i="1"/>
  <c r="Y4116" i="1" s="1"/>
  <c r="R4116" i="1"/>
  <c r="Q4116" i="1"/>
  <c r="S4116" i="1" s="1"/>
  <c r="J4116" i="1"/>
  <c r="H4116" i="1"/>
  <c r="G4116" i="1"/>
  <c r="I4116" i="1" s="1"/>
  <c r="AE2597" i="1"/>
  <c r="AB2597" i="1"/>
  <c r="T2597" i="1"/>
  <c r="Y2597" i="1" s="1"/>
  <c r="R2597" i="1"/>
  <c r="Q2597" i="1"/>
  <c r="S2597" i="1" s="1"/>
  <c r="J2597" i="1"/>
  <c r="Z2597" i="1" s="1"/>
  <c r="H2597" i="1"/>
  <c r="G2597" i="1"/>
  <c r="I2597" i="1" s="1"/>
  <c r="AE1141" i="1"/>
  <c r="AB1141" i="1"/>
  <c r="T1141" i="1"/>
  <c r="Y1141" i="1" s="1"/>
  <c r="R1141" i="1"/>
  <c r="Q1141" i="1"/>
  <c r="S1141" i="1" s="1"/>
  <c r="J1141" i="1"/>
  <c r="L1141" i="1" s="1"/>
  <c r="N1141" i="1" s="1"/>
  <c r="H1141" i="1"/>
  <c r="G1141" i="1"/>
  <c r="I1141" i="1" s="1"/>
  <c r="AE2291" i="1"/>
  <c r="AB2291" i="1"/>
  <c r="T2291" i="1"/>
  <c r="Y2291" i="1" s="1"/>
  <c r="R2291" i="1"/>
  <c r="Q2291" i="1"/>
  <c r="S2291" i="1" s="1"/>
  <c r="J2291" i="1"/>
  <c r="Z2291" i="1" s="1"/>
  <c r="H2291" i="1"/>
  <c r="G2291" i="1"/>
  <c r="I2291" i="1" s="1"/>
  <c r="AE1659" i="1"/>
  <c r="AB1659" i="1"/>
  <c r="T1659" i="1"/>
  <c r="Y1659" i="1" s="1"/>
  <c r="R1659" i="1"/>
  <c r="Q1659" i="1"/>
  <c r="S1659" i="1" s="1"/>
  <c r="J1659" i="1"/>
  <c r="Z1659" i="1" s="1"/>
  <c r="H1659" i="1"/>
  <c r="G1659" i="1"/>
  <c r="I1659" i="1" s="1"/>
  <c r="AE141" i="1"/>
  <c r="AB141" i="1"/>
  <c r="T141" i="1"/>
  <c r="Y141" i="1" s="1"/>
  <c r="R141" i="1"/>
  <c r="Q141" i="1"/>
  <c r="S141" i="1" s="1"/>
  <c r="J141" i="1"/>
  <c r="L141" i="1" s="1"/>
  <c r="N141" i="1" s="1"/>
  <c r="H141" i="1"/>
  <c r="G141" i="1"/>
  <c r="I141" i="1" s="1"/>
  <c r="AE445" i="1"/>
  <c r="AB445" i="1"/>
  <c r="T445" i="1"/>
  <c r="R445" i="1"/>
  <c r="Q445" i="1"/>
  <c r="S445" i="1" s="1"/>
  <c r="J445" i="1"/>
  <c r="M445" i="1" s="1"/>
  <c r="H445" i="1"/>
  <c r="G445" i="1"/>
  <c r="I445" i="1" s="1"/>
  <c r="AE1203" i="1"/>
  <c r="AB1203" i="1"/>
  <c r="T1203" i="1"/>
  <c r="R1203" i="1"/>
  <c r="Q1203" i="1"/>
  <c r="S1203" i="1" s="1"/>
  <c r="J1203" i="1"/>
  <c r="Z1203" i="1" s="1"/>
  <c r="H1203" i="1"/>
  <c r="G1203" i="1"/>
  <c r="I1203" i="1" s="1"/>
  <c r="AE3157" i="1"/>
  <c r="AB3157" i="1"/>
  <c r="T3157" i="1"/>
  <c r="Y3157" i="1" s="1"/>
  <c r="R3157" i="1"/>
  <c r="Q3157" i="1"/>
  <c r="S3157" i="1" s="1"/>
  <c r="J3157" i="1"/>
  <c r="Z3157" i="1" s="1"/>
  <c r="H3157" i="1"/>
  <c r="G3157" i="1"/>
  <c r="I3157" i="1" s="1"/>
  <c r="AE3546" i="1"/>
  <c r="AB3546" i="1"/>
  <c r="T3546" i="1"/>
  <c r="Y3546" i="1" s="1"/>
  <c r="R3546" i="1"/>
  <c r="Q3546" i="1"/>
  <c r="S3546" i="1" s="1"/>
  <c r="J3546" i="1"/>
  <c r="Z3546" i="1" s="1"/>
  <c r="H3546" i="1"/>
  <c r="G3546" i="1"/>
  <c r="I3546" i="1" s="1"/>
  <c r="AE3402" i="1"/>
  <c r="AB3402" i="1"/>
  <c r="V3402" i="1"/>
  <c r="X3402" i="1" s="1"/>
  <c r="T3402" i="1"/>
  <c r="Y3402" i="1" s="1"/>
  <c r="R3402" i="1"/>
  <c r="Q3402" i="1"/>
  <c r="S3402" i="1" s="1"/>
  <c r="M3402" i="1"/>
  <c r="J3402" i="1"/>
  <c r="L3402" i="1" s="1"/>
  <c r="N3402" i="1" s="1"/>
  <c r="H3402" i="1"/>
  <c r="G3402" i="1"/>
  <c r="I3402" i="1" s="1"/>
  <c r="AE2066" i="1"/>
  <c r="AB2066" i="1"/>
  <c r="T2066" i="1"/>
  <c r="W2066" i="1" s="1"/>
  <c r="R2066" i="1"/>
  <c r="Q2066" i="1"/>
  <c r="S2066" i="1" s="1"/>
  <c r="J2066" i="1"/>
  <c r="Z2066" i="1" s="1"/>
  <c r="H2066" i="1"/>
  <c r="G2066" i="1"/>
  <c r="I2066" i="1" s="1"/>
  <c r="AE4113" i="1"/>
  <c r="AB4113" i="1"/>
  <c r="T4113" i="1"/>
  <c r="R4113" i="1"/>
  <c r="Q4113" i="1"/>
  <c r="S4113" i="1" s="1"/>
  <c r="J4113" i="1"/>
  <c r="H4113" i="1"/>
  <c r="G4113" i="1"/>
  <c r="I4113" i="1" s="1"/>
  <c r="AE343" i="1"/>
  <c r="AB343" i="1"/>
  <c r="T343" i="1"/>
  <c r="Y343" i="1" s="1"/>
  <c r="R343" i="1"/>
  <c r="Q343" i="1"/>
  <c r="S343" i="1" s="1"/>
  <c r="J343" i="1"/>
  <c r="H343" i="1"/>
  <c r="G343" i="1"/>
  <c r="I343" i="1" s="1"/>
  <c r="AE3648" i="1"/>
  <c r="AB3648" i="1"/>
  <c r="T3648" i="1"/>
  <c r="Y3648" i="1" s="1"/>
  <c r="R3648" i="1"/>
  <c r="Q3648" i="1"/>
  <c r="S3648" i="1" s="1"/>
  <c r="J3648" i="1"/>
  <c r="L3648" i="1" s="1"/>
  <c r="N3648" i="1" s="1"/>
  <c r="H3648" i="1"/>
  <c r="G3648" i="1"/>
  <c r="I3648" i="1" s="1"/>
  <c r="AE345" i="1"/>
  <c r="AB345" i="1"/>
  <c r="T345" i="1"/>
  <c r="Y345" i="1" s="1"/>
  <c r="R345" i="1"/>
  <c r="Q345" i="1"/>
  <c r="S345" i="1" s="1"/>
  <c r="J345" i="1"/>
  <c r="Z345" i="1" s="1"/>
  <c r="H345" i="1"/>
  <c r="G345" i="1"/>
  <c r="I345" i="1" s="1"/>
  <c r="AE1140" i="1"/>
  <c r="AB1140" i="1"/>
  <c r="T1140" i="1"/>
  <c r="Y1140" i="1" s="1"/>
  <c r="R1140" i="1"/>
  <c r="Q1140" i="1"/>
  <c r="S1140" i="1" s="1"/>
  <c r="J1140" i="1"/>
  <c r="Z1140" i="1" s="1"/>
  <c r="H1140" i="1"/>
  <c r="G1140" i="1"/>
  <c r="I1140" i="1" s="1"/>
  <c r="AE2276" i="1"/>
  <c r="AB2276" i="1"/>
  <c r="T2276" i="1"/>
  <c r="Y2276" i="1" s="1"/>
  <c r="S2276" i="1"/>
  <c r="R2276" i="1"/>
  <c r="Q2276" i="1"/>
  <c r="J2276" i="1"/>
  <c r="Z2276" i="1" s="1"/>
  <c r="H2276" i="1"/>
  <c r="G2276" i="1"/>
  <c r="I2276" i="1" s="1"/>
  <c r="AE1016" i="1"/>
  <c r="AB1016" i="1"/>
  <c r="T1016" i="1"/>
  <c r="R1016" i="1"/>
  <c r="Q1016" i="1"/>
  <c r="S1016" i="1" s="1"/>
  <c r="J1016" i="1"/>
  <c r="H1016" i="1"/>
  <c r="G1016" i="1"/>
  <c r="I1016" i="1" s="1"/>
  <c r="AE2943" i="1"/>
  <c r="AB2943" i="1"/>
  <c r="T2943" i="1"/>
  <c r="R2943" i="1"/>
  <c r="Q2943" i="1"/>
  <c r="S2943" i="1" s="1"/>
  <c r="J2943" i="1"/>
  <c r="Z2943" i="1" s="1"/>
  <c r="H2943" i="1"/>
  <c r="G2943" i="1"/>
  <c r="I2943" i="1" s="1"/>
  <c r="AE2917" i="1"/>
  <c r="AB2917" i="1"/>
  <c r="T2917" i="1"/>
  <c r="Y2917" i="1" s="1"/>
  <c r="R2917" i="1"/>
  <c r="Q2917" i="1"/>
  <c r="S2917" i="1" s="1"/>
  <c r="J2917" i="1"/>
  <c r="Z2917" i="1" s="1"/>
  <c r="H2917" i="1"/>
  <c r="G2917" i="1"/>
  <c r="I2917" i="1" s="1"/>
  <c r="AE2947" i="1"/>
  <c r="AB2947" i="1"/>
  <c r="T2947" i="1"/>
  <c r="Y2947" i="1" s="1"/>
  <c r="R2947" i="1"/>
  <c r="Q2947" i="1"/>
  <c r="S2947" i="1" s="1"/>
  <c r="J2947" i="1"/>
  <c r="Z2947" i="1" s="1"/>
  <c r="H2947" i="1"/>
  <c r="G2947" i="1"/>
  <c r="I2947" i="1" s="1"/>
  <c r="AE3346" i="1"/>
  <c r="AB3346" i="1"/>
  <c r="T3346" i="1"/>
  <c r="Y3346" i="1" s="1"/>
  <c r="R3346" i="1"/>
  <c r="Q3346" i="1"/>
  <c r="S3346" i="1" s="1"/>
  <c r="J3346" i="1"/>
  <c r="L3346" i="1" s="1"/>
  <c r="N3346" i="1" s="1"/>
  <c r="H3346" i="1"/>
  <c r="G3346" i="1"/>
  <c r="I3346" i="1" s="1"/>
  <c r="AE444" i="1"/>
  <c r="AB444" i="1"/>
  <c r="T444" i="1"/>
  <c r="R444" i="1"/>
  <c r="Q444" i="1"/>
  <c r="S444" i="1" s="1"/>
  <c r="J444" i="1"/>
  <c r="Z444" i="1" s="1"/>
  <c r="H444" i="1"/>
  <c r="G444" i="1"/>
  <c r="I444" i="1" s="1"/>
  <c r="AE1060" i="1"/>
  <c r="AB1060" i="1"/>
  <c r="T1060" i="1"/>
  <c r="Y1060" i="1" s="1"/>
  <c r="R1060" i="1"/>
  <c r="Q1060" i="1"/>
  <c r="S1060" i="1" s="1"/>
  <c r="L1060" i="1"/>
  <c r="N1060" i="1" s="1"/>
  <c r="J1060" i="1"/>
  <c r="Z1060" i="1" s="1"/>
  <c r="H1060" i="1"/>
  <c r="G1060" i="1"/>
  <c r="I1060" i="1" s="1"/>
  <c r="AE2898" i="1"/>
  <c r="AB2898" i="1"/>
  <c r="T2898" i="1"/>
  <c r="Y2898" i="1" s="1"/>
  <c r="S2898" i="1"/>
  <c r="R2898" i="1"/>
  <c r="Q2898" i="1"/>
  <c r="J2898" i="1"/>
  <c r="Z2898" i="1" s="1"/>
  <c r="H2898" i="1"/>
  <c r="G2898" i="1"/>
  <c r="I2898" i="1" s="1"/>
  <c r="AE698" i="1"/>
  <c r="AB698" i="1"/>
  <c r="T698" i="1"/>
  <c r="Y698" i="1" s="1"/>
  <c r="R698" i="1"/>
  <c r="Q698" i="1"/>
  <c r="S698" i="1" s="1"/>
  <c r="J698" i="1"/>
  <c r="L698" i="1" s="1"/>
  <c r="N698" i="1" s="1"/>
  <c r="H698" i="1"/>
  <c r="G698" i="1"/>
  <c r="I698" i="1" s="1"/>
  <c r="AE1964" i="1"/>
  <c r="AB1964" i="1"/>
  <c r="T1964" i="1"/>
  <c r="Y1964" i="1" s="1"/>
  <c r="R1964" i="1"/>
  <c r="Q1964" i="1"/>
  <c r="S1964" i="1" s="1"/>
  <c r="J1964" i="1"/>
  <c r="Z1964" i="1" s="1"/>
  <c r="H1964" i="1"/>
  <c r="G1964" i="1"/>
  <c r="I1964" i="1" s="1"/>
  <c r="AE1853" i="1"/>
  <c r="AB1853" i="1"/>
  <c r="T1853" i="1"/>
  <c r="Y1853" i="1" s="1"/>
  <c r="R1853" i="1"/>
  <c r="Q1853" i="1"/>
  <c r="S1853" i="1" s="1"/>
  <c r="J1853" i="1"/>
  <c r="Z1853" i="1" s="1"/>
  <c r="H1853" i="1"/>
  <c r="G1853" i="1"/>
  <c r="I1853" i="1" s="1"/>
  <c r="AE1818" i="1"/>
  <c r="AB1818" i="1"/>
  <c r="T1818" i="1"/>
  <c r="Y1818" i="1" s="1"/>
  <c r="S1818" i="1"/>
  <c r="R1818" i="1"/>
  <c r="Q1818" i="1"/>
  <c r="J1818" i="1"/>
  <c r="L1818" i="1" s="1"/>
  <c r="N1818" i="1" s="1"/>
  <c r="H1818" i="1"/>
  <c r="G1818" i="1"/>
  <c r="I1818" i="1" s="1"/>
  <c r="AE1852" i="1"/>
  <c r="AB1852" i="1"/>
  <c r="V1852" i="1"/>
  <c r="X1852" i="1" s="1"/>
  <c r="T1852" i="1"/>
  <c r="Y1852" i="1" s="1"/>
  <c r="R1852" i="1"/>
  <c r="Q1852" i="1"/>
  <c r="S1852" i="1" s="1"/>
  <c r="M1852" i="1"/>
  <c r="J1852" i="1"/>
  <c r="L1852" i="1" s="1"/>
  <c r="N1852" i="1" s="1"/>
  <c r="H1852" i="1"/>
  <c r="G1852" i="1"/>
  <c r="I1852" i="1" s="1"/>
  <c r="AE3797" i="1"/>
  <c r="AB3797" i="1"/>
  <c r="T3797" i="1"/>
  <c r="Y3797" i="1" s="1"/>
  <c r="R3797" i="1"/>
  <c r="Q3797" i="1"/>
  <c r="S3797" i="1" s="1"/>
  <c r="J3797" i="1"/>
  <c r="Z3797" i="1" s="1"/>
  <c r="H3797" i="1"/>
  <c r="G3797" i="1"/>
  <c r="I3797" i="1" s="1"/>
  <c r="AE1736" i="1"/>
  <c r="AB1736" i="1"/>
  <c r="T1736" i="1"/>
  <c r="S1736" i="1"/>
  <c r="R1736" i="1"/>
  <c r="Q1736" i="1"/>
  <c r="J1736" i="1"/>
  <c r="Z1736" i="1" s="1"/>
  <c r="H1736" i="1"/>
  <c r="G1736" i="1"/>
  <c r="I1736" i="1" s="1"/>
  <c r="AE2596" i="1"/>
  <c r="AB2596" i="1"/>
  <c r="T2596" i="1"/>
  <c r="Y2596" i="1" s="1"/>
  <c r="R2596" i="1"/>
  <c r="Q2596" i="1"/>
  <c r="S2596" i="1" s="1"/>
  <c r="J2596" i="1"/>
  <c r="H2596" i="1"/>
  <c r="G2596" i="1"/>
  <c r="I2596" i="1" s="1"/>
  <c r="AE2942" i="1"/>
  <c r="AB2942" i="1"/>
  <c r="T2942" i="1"/>
  <c r="R2942" i="1"/>
  <c r="Q2942" i="1"/>
  <c r="S2942" i="1" s="1"/>
  <c r="J2942" i="1"/>
  <c r="H2942" i="1"/>
  <c r="G2942" i="1"/>
  <c r="I2942" i="1" s="1"/>
  <c r="AE782" i="1"/>
  <c r="AB782" i="1"/>
  <c r="T782" i="1"/>
  <c r="Y782" i="1" s="1"/>
  <c r="R782" i="1"/>
  <c r="Q782" i="1"/>
  <c r="S782" i="1" s="1"/>
  <c r="J782" i="1"/>
  <c r="Z782" i="1" s="1"/>
  <c r="H782" i="1"/>
  <c r="G782" i="1"/>
  <c r="I782" i="1" s="1"/>
  <c r="AE901" i="1"/>
  <c r="AB901" i="1"/>
  <c r="T901" i="1"/>
  <c r="Y901" i="1" s="1"/>
  <c r="R901" i="1"/>
  <c r="Q901" i="1"/>
  <c r="S901" i="1" s="1"/>
  <c r="J901" i="1"/>
  <c r="Z901" i="1" s="1"/>
  <c r="H901" i="1"/>
  <c r="G901" i="1"/>
  <c r="I901" i="1" s="1"/>
  <c r="AE155" i="1"/>
  <c r="AB155" i="1"/>
  <c r="T155" i="1"/>
  <c r="Y155" i="1" s="1"/>
  <c r="R155" i="1"/>
  <c r="Q155" i="1"/>
  <c r="S155" i="1" s="1"/>
  <c r="J155" i="1"/>
  <c r="Z155" i="1" s="1"/>
  <c r="H155" i="1"/>
  <c r="G155" i="1"/>
  <c r="I155" i="1" s="1"/>
  <c r="AE776" i="1"/>
  <c r="AB776" i="1"/>
  <c r="T776" i="1"/>
  <c r="Y776" i="1" s="1"/>
  <c r="R776" i="1"/>
  <c r="Q776" i="1"/>
  <c r="S776" i="1" s="1"/>
  <c r="J776" i="1"/>
  <c r="L776" i="1" s="1"/>
  <c r="N776" i="1" s="1"/>
  <c r="H776" i="1"/>
  <c r="G776" i="1"/>
  <c r="I776" i="1" s="1"/>
  <c r="AE3262" i="1"/>
  <c r="AB3262" i="1"/>
  <c r="T3262" i="1"/>
  <c r="R3262" i="1"/>
  <c r="Q3262" i="1"/>
  <c r="S3262" i="1" s="1"/>
  <c r="J3262" i="1"/>
  <c r="Z3262" i="1" s="1"/>
  <c r="H3262" i="1"/>
  <c r="G3262" i="1"/>
  <c r="I3262" i="1" s="1"/>
  <c r="AE125" i="1"/>
  <c r="AB125" i="1"/>
  <c r="T125" i="1"/>
  <c r="Y125" i="1" s="1"/>
  <c r="R125" i="1"/>
  <c r="Q125" i="1"/>
  <c r="S125" i="1" s="1"/>
  <c r="J125" i="1"/>
  <c r="H125" i="1"/>
  <c r="G125" i="1"/>
  <c r="I125" i="1" s="1"/>
  <c r="AE1796" i="1"/>
  <c r="AB1796" i="1"/>
  <c r="T1796" i="1"/>
  <c r="Y1796" i="1" s="1"/>
  <c r="R1796" i="1"/>
  <c r="Q1796" i="1"/>
  <c r="S1796" i="1" s="1"/>
  <c r="J1796" i="1"/>
  <c r="Z1796" i="1" s="1"/>
  <c r="H1796" i="1"/>
  <c r="G1796" i="1"/>
  <c r="I1796" i="1" s="1"/>
  <c r="AE576" i="1"/>
  <c r="AB576" i="1"/>
  <c r="Z576" i="1"/>
  <c r="T576" i="1"/>
  <c r="Y576" i="1" s="1"/>
  <c r="R576" i="1"/>
  <c r="Q576" i="1"/>
  <c r="S576" i="1" s="1"/>
  <c r="J576" i="1"/>
  <c r="L576" i="1" s="1"/>
  <c r="N576" i="1" s="1"/>
  <c r="H576" i="1"/>
  <c r="G576" i="1"/>
  <c r="I576" i="1" s="1"/>
  <c r="AE4059" i="1"/>
  <c r="AB4059" i="1"/>
  <c r="T4059" i="1"/>
  <c r="Y4059" i="1" s="1"/>
  <c r="R4059" i="1"/>
  <c r="Q4059" i="1"/>
  <c r="S4059" i="1" s="1"/>
  <c r="M4059" i="1"/>
  <c r="J4059" i="1"/>
  <c r="Z4059" i="1" s="1"/>
  <c r="H4059" i="1"/>
  <c r="G4059" i="1"/>
  <c r="I4059" i="1" s="1"/>
  <c r="AE1795" i="1"/>
  <c r="AB1795" i="1"/>
  <c r="T1795" i="1"/>
  <c r="Y1795" i="1" s="1"/>
  <c r="R1795" i="1"/>
  <c r="Q1795" i="1"/>
  <c r="S1795" i="1" s="1"/>
  <c r="J1795" i="1"/>
  <c r="Z1795" i="1" s="1"/>
  <c r="H1795" i="1"/>
  <c r="G1795" i="1"/>
  <c r="I1795" i="1" s="1"/>
  <c r="AE353" i="1"/>
  <c r="AB353" i="1"/>
  <c r="T353" i="1"/>
  <c r="Y353" i="1" s="1"/>
  <c r="R353" i="1"/>
  <c r="Q353" i="1"/>
  <c r="S353" i="1" s="1"/>
  <c r="J353" i="1"/>
  <c r="Z353" i="1" s="1"/>
  <c r="H353" i="1"/>
  <c r="G353" i="1"/>
  <c r="I353" i="1" s="1"/>
  <c r="AE27" i="1"/>
  <c r="AB27" i="1"/>
  <c r="T27" i="1"/>
  <c r="R27" i="1"/>
  <c r="Q27" i="1"/>
  <c r="S27" i="1" s="1"/>
  <c r="J27" i="1"/>
  <c r="H27" i="1"/>
  <c r="G27" i="1"/>
  <c r="I27" i="1" s="1"/>
  <c r="AE1611" i="1"/>
  <c r="AB1611" i="1"/>
  <c r="T1611" i="1"/>
  <c r="Y1611" i="1" s="1"/>
  <c r="R1611" i="1"/>
  <c r="Q1611" i="1"/>
  <c r="S1611" i="1" s="1"/>
  <c r="J1611" i="1"/>
  <c r="Z1611" i="1" s="1"/>
  <c r="H1611" i="1"/>
  <c r="G1611" i="1"/>
  <c r="I1611" i="1" s="1"/>
  <c r="AE1851" i="1"/>
  <c r="AB1851" i="1"/>
  <c r="T1851" i="1"/>
  <c r="R1851" i="1"/>
  <c r="Q1851" i="1"/>
  <c r="S1851" i="1" s="1"/>
  <c r="J1851" i="1"/>
  <c r="Z1851" i="1" s="1"/>
  <c r="H1851" i="1"/>
  <c r="G1851" i="1"/>
  <c r="I1851" i="1" s="1"/>
  <c r="AE958" i="1"/>
  <c r="AB958" i="1"/>
  <c r="T958" i="1"/>
  <c r="Y958" i="1" s="1"/>
  <c r="R958" i="1"/>
  <c r="Q958" i="1"/>
  <c r="S958" i="1" s="1"/>
  <c r="M958" i="1"/>
  <c r="J958" i="1"/>
  <c r="Z958" i="1" s="1"/>
  <c r="H958" i="1"/>
  <c r="G958" i="1"/>
  <c r="I958" i="1" s="1"/>
  <c r="AE3044" i="1"/>
  <c r="AB3044" i="1"/>
  <c r="T3044" i="1"/>
  <c r="Y3044" i="1" s="1"/>
  <c r="R3044" i="1"/>
  <c r="Q3044" i="1"/>
  <c r="S3044" i="1" s="1"/>
  <c r="J3044" i="1"/>
  <c r="L3044" i="1" s="1"/>
  <c r="N3044" i="1" s="1"/>
  <c r="H3044" i="1"/>
  <c r="G3044" i="1"/>
  <c r="I3044" i="1" s="1"/>
  <c r="AE3401" i="1"/>
  <c r="AB3401" i="1"/>
  <c r="T3401" i="1"/>
  <c r="Y3401" i="1" s="1"/>
  <c r="R3401" i="1"/>
  <c r="Q3401" i="1"/>
  <c r="S3401" i="1" s="1"/>
  <c r="J3401" i="1"/>
  <c r="Z3401" i="1" s="1"/>
  <c r="H3401" i="1"/>
  <c r="G3401" i="1"/>
  <c r="I3401" i="1" s="1"/>
  <c r="AE612" i="1"/>
  <c r="AB612" i="1"/>
  <c r="T612" i="1"/>
  <c r="R612" i="1"/>
  <c r="Q612" i="1"/>
  <c r="S612" i="1" s="1"/>
  <c r="J612" i="1"/>
  <c r="H612" i="1"/>
  <c r="G612" i="1"/>
  <c r="I612" i="1" s="1"/>
  <c r="AE2692" i="1"/>
  <c r="AB2692" i="1"/>
  <c r="T2692" i="1"/>
  <c r="Y2692" i="1" s="1"/>
  <c r="R2692" i="1"/>
  <c r="Q2692" i="1"/>
  <c r="S2692" i="1" s="1"/>
  <c r="J2692" i="1"/>
  <c r="Z2692" i="1" s="1"/>
  <c r="H2692" i="1"/>
  <c r="G2692" i="1"/>
  <c r="I2692" i="1" s="1"/>
  <c r="AE1914" i="1"/>
  <c r="AB1914" i="1"/>
  <c r="T1914" i="1"/>
  <c r="R1914" i="1"/>
  <c r="Q1914" i="1"/>
  <c r="S1914" i="1" s="1"/>
  <c r="J1914" i="1"/>
  <c r="H1914" i="1"/>
  <c r="G1914" i="1"/>
  <c r="I1914" i="1" s="1"/>
  <c r="AE2079" i="1"/>
  <c r="AB2079" i="1"/>
  <c r="T2079" i="1"/>
  <c r="Y2079" i="1" s="1"/>
  <c r="R2079" i="1"/>
  <c r="Q2079" i="1"/>
  <c r="S2079" i="1" s="1"/>
  <c r="J2079" i="1"/>
  <c r="Z2079" i="1" s="1"/>
  <c r="H2079" i="1"/>
  <c r="G2079" i="1"/>
  <c r="I2079" i="1" s="1"/>
  <c r="AE1658" i="1"/>
  <c r="AB1658" i="1"/>
  <c r="T1658" i="1"/>
  <c r="Y1658" i="1" s="1"/>
  <c r="S1658" i="1"/>
  <c r="R1658" i="1"/>
  <c r="Q1658" i="1"/>
  <c r="J1658" i="1"/>
  <c r="Z1658" i="1" s="1"/>
  <c r="H1658" i="1"/>
  <c r="G1658" i="1"/>
  <c r="I1658" i="1" s="1"/>
  <c r="AE1666" i="1"/>
  <c r="AB1666" i="1"/>
  <c r="T1666" i="1"/>
  <c r="Y1666" i="1" s="1"/>
  <c r="R1666" i="1"/>
  <c r="Q1666" i="1"/>
  <c r="S1666" i="1" s="1"/>
  <c r="J1666" i="1"/>
  <c r="Z1666" i="1" s="1"/>
  <c r="H1666" i="1"/>
  <c r="G1666" i="1"/>
  <c r="I1666" i="1" s="1"/>
  <c r="AE162" i="1"/>
  <c r="AB162" i="1"/>
  <c r="T162" i="1"/>
  <c r="Y162" i="1" s="1"/>
  <c r="R162" i="1"/>
  <c r="Q162" i="1"/>
  <c r="S162" i="1" s="1"/>
  <c r="J162" i="1"/>
  <c r="L162" i="1" s="1"/>
  <c r="N162" i="1" s="1"/>
  <c r="H162" i="1"/>
  <c r="G162" i="1"/>
  <c r="I162" i="1" s="1"/>
  <c r="AE827" i="1"/>
  <c r="AB827" i="1"/>
  <c r="T827" i="1"/>
  <c r="R827" i="1"/>
  <c r="Q827" i="1"/>
  <c r="S827" i="1" s="1"/>
  <c r="J827" i="1"/>
  <c r="Z827" i="1" s="1"/>
  <c r="H827" i="1"/>
  <c r="G827" i="1"/>
  <c r="I827" i="1" s="1"/>
  <c r="AE1794" i="1"/>
  <c r="AB1794" i="1"/>
  <c r="T1794" i="1"/>
  <c r="Y1794" i="1" s="1"/>
  <c r="R1794" i="1"/>
  <c r="Q1794" i="1"/>
  <c r="S1794" i="1" s="1"/>
  <c r="J1794" i="1"/>
  <c r="Z1794" i="1" s="1"/>
  <c r="H1794" i="1"/>
  <c r="G1794" i="1"/>
  <c r="I1794" i="1" s="1"/>
  <c r="AE1375" i="1"/>
  <c r="AB1375" i="1"/>
  <c r="T1375" i="1"/>
  <c r="Y1375" i="1" s="1"/>
  <c r="R1375" i="1"/>
  <c r="Q1375" i="1"/>
  <c r="S1375" i="1" s="1"/>
  <c r="J1375" i="1"/>
  <c r="Z1375" i="1" s="1"/>
  <c r="H1375" i="1"/>
  <c r="G1375" i="1"/>
  <c r="I1375" i="1" s="1"/>
  <c r="AE575" i="1"/>
  <c r="AB575" i="1"/>
  <c r="T575" i="1"/>
  <c r="R575" i="1"/>
  <c r="Q575" i="1"/>
  <c r="S575" i="1" s="1"/>
  <c r="J575" i="1"/>
  <c r="H575" i="1"/>
  <c r="G575" i="1"/>
  <c r="I575" i="1" s="1"/>
  <c r="AE2230" i="1"/>
  <c r="AB2230" i="1"/>
  <c r="T2230" i="1"/>
  <c r="Y2230" i="1" s="1"/>
  <c r="R2230" i="1"/>
  <c r="Q2230" i="1"/>
  <c r="S2230" i="1" s="1"/>
  <c r="J2230" i="1"/>
  <c r="Z2230" i="1" s="1"/>
  <c r="H2230" i="1"/>
  <c r="G2230" i="1"/>
  <c r="I2230" i="1" s="1"/>
  <c r="AE2124" i="1"/>
  <c r="AB2124" i="1"/>
  <c r="V2124" i="1"/>
  <c r="X2124" i="1" s="1"/>
  <c r="T2124" i="1"/>
  <c r="Y2124" i="1" s="1"/>
  <c r="R2124" i="1"/>
  <c r="Q2124" i="1"/>
  <c r="S2124" i="1" s="1"/>
  <c r="L2124" i="1"/>
  <c r="N2124" i="1" s="1"/>
  <c r="J2124" i="1"/>
  <c r="Z2124" i="1" s="1"/>
  <c r="H2124" i="1"/>
  <c r="G2124" i="1"/>
  <c r="I2124" i="1" s="1"/>
  <c r="AE1364" i="1"/>
  <c r="AB1364" i="1"/>
  <c r="T1364" i="1"/>
  <c r="Y1364" i="1" s="1"/>
  <c r="R1364" i="1"/>
  <c r="Q1364" i="1"/>
  <c r="S1364" i="1" s="1"/>
  <c r="J1364" i="1"/>
  <c r="Z1364" i="1" s="1"/>
  <c r="H1364" i="1"/>
  <c r="G1364" i="1"/>
  <c r="I1364" i="1" s="1"/>
  <c r="AE4204" i="1"/>
  <c r="AB4204" i="1"/>
  <c r="T4204" i="1"/>
  <c r="Y4204" i="1" s="1"/>
  <c r="R4204" i="1"/>
  <c r="Q4204" i="1"/>
  <c r="S4204" i="1" s="1"/>
  <c r="J4204" i="1"/>
  <c r="L4204" i="1" s="1"/>
  <c r="N4204" i="1" s="1"/>
  <c r="H4204" i="1"/>
  <c r="G4204" i="1"/>
  <c r="I4204" i="1" s="1"/>
  <c r="AE4097" i="1"/>
  <c r="AB4097" i="1"/>
  <c r="T4097" i="1"/>
  <c r="R4097" i="1"/>
  <c r="Q4097" i="1"/>
  <c r="S4097" i="1" s="1"/>
  <c r="J4097" i="1"/>
  <c r="Z4097" i="1" s="1"/>
  <c r="H4097" i="1"/>
  <c r="G4097" i="1"/>
  <c r="I4097" i="1" s="1"/>
  <c r="AE3796" i="1"/>
  <c r="AB3796" i="1"/>
  <c r="T3796" i="1"/>
  <c r="R3796" i="1"/>
  <c r="Q3796" i="1"/>
  <c r="S3796" i="1" s="1"/>
  <c r="J3796" i="1"/>
  <c r="H3796" i="1"/>
  <c r="G3796" i="1"/>
  <c r="I3796" i="1" s="1"/>
  <c r="AE3830" i="1"/>
  <c r="AB3830" i="1"/>
  <c r="T3830" i="1"/>
  <c r="Y3830" i="1" s="1"/>
  <c r="R3830" i="1"/>
  <c r="Q3830" i="1"/>
  <c r="S3830" i="1" s="1"/>
  <c r="J3830" i="1"/>
  <c r="Z3830" i="1" s="1"/>
  <c r="H3830" i="1"/>
  <c r="G3830" i="1"/>
  <c r="I3830" i="1" s="1"/>
  <c r="AE527" i="1"/>
  <c r="AB527" i="1"/>
  <c r="T527" i="1"/>
  <c r="Y527" i="1" s="1"/>
  <c r="R527" i="1"/>
  <c r="Q527" i="1"/>
  <c r="S527" i="1" s="1"/>
  <c r="J527" i="1"/>
  <c r="L527" i="1" s="1"/>
  <c r="N527" i="1" s="1"/>
  <c r="H527" i="1"/>
  <c r="G527" i="1"/>
  <c r="I527" i="1" s="1"/>
  <c r="AE2539" i="1"/>
  <c r="AB2539" i="1"/>
  <c r="W2539" i="1"/>
  <c r="T2539" i="1"/>
  <c r="Y2539" i="1" s="1"/>
  <c r="R2539" i="1"/>
  <c r="Q2539" i="1"/>
  <c r="S2539" i="1" s="1"/>
  <c r="J2539" i="1"/>
  <c r="Z2539" i="1" s="1"/>
  <c r="H2539" i="1"/>
  <c r="G2539" i="1"/>
  <c r="I2539" i="1" s="1"/>
  <c r="AE2977" i="1"/>
  <c r="AB2977" i="1"/>
  <c r="T2977" i="1"/>
  <c r="Y2977" i="1" s="1"/>
  <c r="R2977" i="1"/>
  <c r="Q2977" i="1"/>
  <c r="S2977" i="1" s="1"/>
  <c r="J2977" i="1"/>
  <c r="Z2977" i="1" s="1"/>
  <c r="H2977" i="1"/>
  <c r="G2977" i="1"/>
  <c r="I2977" i="1" s="1"/>
  <c r="AE3569" i="1"/>
  <c r="AB3569" i="1"/>
  <c r="T3569" i="1"/>
  <c r="Y3569" i="1" s="1"/>
  <c r="R3569" i="1"/>
  <c r="Q3569" i="1"/>
  <c r="S3569" i="1" s="1"/>
  <c r="M3569" i="1"/>
  <c r="J3569" i="1"/>
  <c r="Z3569" i="1" s="1"/>
  <c r="H3569" i="1"/>
  <c r="G3569" i="1"/>
  <c r="I3569" i="1" s="1"/>
  <c r="AE781" i="1"/>
  <c r="AB781" i="1"/>
  <c r="T781" i="1"/>
  <c r="Y781" i="1" s="1"/>
  <c r="R781" i="1"/>
  <c r="Q781" i="1"/>
  <c r="S781" i="1" s="1"/>
  <c r="J781" i="1"/>
  <c r="L781" i="1" s="1"/>
  <c r="N781" i="1" s="1"/>
  <c r="H781" i="1"/>
  <c r="G781" i="1"/>
  <c r="I781" i="1" s="1"/>
  <c r="AE796" i="1"/>
  <c r="AB796" i="1"/>
  <c r="T796" i="1"/>
  <c r="R796" i="1"/>
  <c r="Q796" i="1"/>
  <c r="S796" i="1" s="1"/>
  <c r="J796" i="1"/>
  <c r="Z796" i="1" s="1"/>
  <c r="H796" i="1"/>
  <c r="G796" i="1"/>
  <c r="I796" i="1" s="1"/>
  <c r="AE1657" i="1"/>
  <c r="AB1657" i="1"/>
  <c r="T1657" i="1"/>
  <c r="R1657" i="1"/>
  <c r="Q1657" i="1"/>
  <c r="S1657" i="1" s="1"/>
  <c r="J1657" i="1"/>
  <c r="H1657" i="1"/>
  <c r="G1657" i="1"/>
  <c r="I1657" i="1" s="1"/>
  <c r="AE187" i="1"/>
  <c r="AB187" i="1"/>
  <c r="T187" i="1"/>
  <c r="Y187" i="1" s="1"/>
  <c r="R187" i="1"/>
  <c r="Q187" i="1"/>
  <c r="S187" i="1" s="1"/>
  <c r="J187" i="1"/>
  <c r="Z187" i="1" s="1"/>
  <c r="H187" i="1"/>
  <c r="G187" i="1"/>
  <c r="I187" i="1" s="1"/>
  <c r="AE3303" i="1"/>
  <c r="AB3303" i="1"/>
  <c r="T3303" i="1"/>
  <c r="R3303" i="1"/>
  <c r="Q3303" i="1"/>
  <c r="S3303" i="1" s="1"/>
  <c r="J3303" i="1"/>
  <c r="H3303" i="1"/>
  <c r="G3303" i="1"/>
  <c r="I3303" i="1" s="1"/>
  <c r="AE3261" i="1"/>
  <c r="AB3261" i="1"/>
  <c r="T3261" i="1"/>
  <c r="Y3261" i="1" s="1"/>
  <c r="R3261" i="1"/>
  <c r="Q3261" i="1"/>
  <c r="S3261" i="1" s="1"/>
  <c r="J3261" i="1"/>
  <c r="Z3261" i="1" s="1"/>
  <c r="H3261" i="1"/>
  <c r="G3261" i="1"/>
  <c r="I3261" i="1" s="1"/>
  <c r="AE114" i="1"/>
  <c r="AB114" i="1"/>
  <c r="T114" i="1"/>
  <c r="R114" i="1"/>
  <c r="Q114" i="1"/>
  <c r="S114" i="1" s="1"/>
  <c r="J114" i="1"/>
  <c r="Z114" i="1" s="1"/>
  <c r="H114" i="1"/>
  <c r="G114" i="1"/>
  <c r="I114" i="1" s="1"/>
  <c r="AE1793" i="1"/>
  <c r="AB1793" i="1"/>
  <c r="T1793" i="1"/>
  <c r="Y1793" i="1" s="1"/>
  <c r="S1793" i="1"/>
  <c r="R1793" i="1"/>
  <c r="Q1793" i="1"/>
  <c r="J1793" i="1"/>
  <c r="H1793" i="1"/>
  <c r="G1793" i="1"/>
  <c r="I1793" i="1" s="1"/>
  <c r="AE574" i="1"/>
  <c r="AB574" i="1"/>
  <c r="T574" i="1"/>
  <c r="R574" i="1"/>
  <c r="Q574" i="1"/>
  <c r="S574" i="1" s="1"/>
  <c r="J574" i="1"/>
  <c r="H574" i="1"/>
  <c r="G574" i="1"/>
  <c r="I574" i="1" s="1"/>
  <c r="AE26" i="1"/>
  <c r="AB26" i="1"/>
  <c r="T26" i="1"/>
  <c r="Y26" i="1" s="1"/>
  <c r="R26" i="1"/>
  <c r="Q26" i="1"/>
  <c r="S26" i="1" s="1"/>
  <c r="J26" i="1"/>
  <c r="Z26" i="1" s="1"/>
  <c r="H26" i="1"/>
  <c r="G26" i="1"/>
  <c r="I26" i="1" s="1"/>
  <c r="AE4058" i="1"/>
  <c r="AB4058" i="1"/>
  <c r="T4058" i="1"/>
  <c r="Y4058" i="1" s="1"/>
  <c r="R4058" i="1"/>
  <c r="Q4058" i="1"/>
  <c r="S4058" i="1" s="1"/>
  <c r="M4058" i="1"/>
  <c r="J4058" i="1"/>
  <c r="H4058" i="1"/>
  <c r="G4058" i="1"/>
  <c r="I4058" i="1" s="1"/>
  <c r="AE1850" i="1"/>
  <c r="AB1850" i="1"/>
  <c r="T1850" i="1"/>
  <c r="Y1850" i="1" s="1"/>
  <c r="R1850" i="1"/>
  <c r="Q1850" i="1"/>
  <c r="S1850" i="1" s="1"/>
  <c r="L1850" i="1"/>
  <c r="N1850" i="1" s="1"/>
  <c r="J1850" i="1"/>
  <c r="Z1850" i="1" s="1"/>
  <c r="H1850" i="1"/>
  <c r="G1850" i="1"/>
  <c r="I1850" i="1" s="1"/>
  <c r="AE957" i="1"/>
  <c r="AB957" i="1"/>
  <c r="T957" i="1"/>
  <c r="Y957" i="1" s="1"/>
  <c r="R957" i="1"/>
  <c r="Q957" i="1"/>
  <c r="S957" i="1" s="1"/>
  <c r="J957" i="1"/>
  <c r="H957" i="1"/>
  <c r="G957" i="1"/>
  <c r="I957" i="1" s="1"/>
  <c r="AE3400" i="1"/>
  <c r="AB3400" i="1"/>
  <c r="T3400" i="1"/>
  <c r="Y3400" i="1" s="1"/>
  <c r="R3400" i="1"/>
  <c r="Q3400" i="1"/>
  <c r="S3400" i="1" s="1"/>
  <c r="J3400" i="1"/>
  <c r="Z3400" i="1" s="1"/>
  <c r="H3400" i="1"/>
  <c r="G3400" i="1"/>
  <c r="I3400" i="1" s="1"/>
  <c r="AE3568" i="1"/>
  <c r="AB3568" i="1"/>
  <c r="T3568" i="1"/>
  <c r="Y3568" i="1" s="1"/>
  <c r="R3568" i="1"/>
  <c r="Q3568" i="1"/>
  <c r="S3568" i="1" s="1"/>
  <c r="M3568" i="1"/>
  <c r="J3568" i="1"/>
  <c r="H3568" i="1"/>
  <c r="G3568" i="1"/>
  <c r="I3568" i="1" s="1"/>
  <c r="AE2078" i="1"/>
  <c r="AB2078" i="1"/>
  <c r="T2078" i="1"/>
  <c r="Y2078" i="1" s="1"/>
  <c r="R2078" i="1"/>
  <c r="Q2078" i="1"/>
  <c r="S2078" i="1" s="1"/>
  <c r="J2078" i="1"/>
  <c r="H2078" i="1"/>
  <c r="G2078" i="1"/>
  <c r="I2078" i="1" s="1"/>
  <c r="AE733" i="1"/>
  <c r="AB733" i="1"/>
  <c r="T733" i="1"/>
  <c r="Y733" i="1" s="1"/>
  <c r="R733" i="1"/>
  <c r="Q733" i="1"/>
  <c r="S733" i="1" s="1"/>
  <c r="J733" i="1"/>
  <c r="L733" i="1" s="1"/>
  <c r="N733" i="1" s="1"/>
  <c r="H733" i="1"/>
  <c r="G733" i="1"/>
  <c r="I733" i="1" s="1"/>
  <c r="AE1350" i="1"/>
  <c r="AB1350" i="1"/>
  <c r="T1350" i="1"/>
  <c r="Y1350" i="1" s="1"/>
  <c r="R1350" i="1"/>
  <c r="Q1350" i="1"/>
  <c r="S1350" i="1" s="1"/>
  <c r="J1350" i="1"/>
  <c r="Z1350" i="1" s="1"/>
  <c r="H1350" i="1"/>
  <c r="G1350" i="1"/>
  <c r="I1350" i="1" s="1"/>
  <c r="AE3296" i="1"/>
  <c r="AB3296" i="1"/>
  <c r="T3296" i="1"/>
  <c r="R3296" i="1"/>
  <c r="Q3296" i="1"/>
  <c r="S3296" i="1" s="1"/>
  <c r="J3296" i="1"/>
  <c r="H3296" i="1"/>
  <c r="G3296" i="1"/>
  <c r="I3296" i="1" s="1"/>
  <c r="AE3222" i="1"/>
  <c r="AB3222" i="1"/>
  <c r="T3222" i="1"/>
  <c r="Y3222" i="1" s="1"/>
  <c r="R3222" i="1"/>
  <c r="Q3222" i="1"/>
  <c r="S3222" i="1" s="1"/>
  <c r="J3222" i="1"/>
  <c r="H3222" i="1"/>
  <c r="G3222" i="1"/>
  <c r="I3222" i="1" s="1"/>
  <c r="AE1202" i="1"/>
  <c r="AB1202" i="1"/>
  <c r="T1202" i="1"/>
  <c r="Y1202" i="1" s="1"/>
  <c r="R1202" i="1"/>
  <c r="Q1202" i="1"/>
  <c r="S1202" i="1" s="1"/>
  <c r="J1202" i="1"/>
  <c r="Z1202" i="1" s="1"/>
  <c r="H1202" i="1"/>
  <c r="G1202" i="1"/>
  <c r="I1202" i="1" s="1"/>
  <c r="AE2065" i="1"/>
  <c r="AB2065" i="1"/>
  <c r="T2065" i="1"/>
  <c r="Y2065" i="1" s="1"/>
  <c r="R2065" i="1"/>
  <c r="Q2065" i="1"/>
  <c r="S2065" i="1" s="1"/>
  <c r="J2065" i="1"/>
  <c r="M2065" i="1" s="1"/>
  <c r="H2065" i="1"/>
  <c r="G2065" i="1"/>
  <c r="I2065" i="1" s="1"/>
  <c r="AE4112" i="1"/>
  <c r="AB4112" i="1"/>
  <c r="T4112" i="1"/>
  <c r="Y4112" i="1" s="1"/>
  <c r="R4112" i="1"/>
  <c r="Q4112" i="1"/>
  <c r="S4112" i="1" s="1"/>
  <c r="J4112" i="1"/>
  <c r="L4112" i="1" s="1"/>
  <c r="N4112" i="1" s="1"/>
  <c r="H4112" i="1"/>
  <c r="G4112" i="1"/>
  <c r="I4112" i="1" s="1"/>
  <c r="AE3663" i="1"/>
  <c r="AB3663" i="1"/>
  <c r="T3663" i="1"/>
  <c r="Y3663" i="1" s="1"/>
  <c r="R3663" i="1"/>
  <c r="Q3663" i="1"/>
  <c r="S3663" i="1" s="1"/>
  <c r="J3663" i="1"/>
  <c r="M3663" i="1" s="1"/>
  <c r="H3663" i="1"/>
  <c r="G3663" i="1"/>
  <c r="I3663" i="1" s="1"/>
  <c r="AE344" i="1"/>
  <c r="AB344" i="1"/>
  <c r="T344" i="1"/>
  <c r="Y344" i="1" s="1"/>
  <c r="R344" i="1"/>
  <c r="Q344" i="1"/>
  <c r="S344" i="1" s="1"/>
  <c r="J344" i="1"/>
  <c r="Z344" i="1" s="1"/>
  <c r="H344" i="1"/>
  <c r="G344" i="1"/>
  <c r="I344" i="1" s="1"/>
  <c r="AE1254" i="1"/>
  <c r="AB1254" i="1"/>
  <c r="T1254" i="1"/>
  <c r="Y1254" i="1" s="1"/>
  <c r="R1254" i="1"/>
  <c r="Q1254" i="1"/>
  <c r="S1254" i="1" s="1"/>
  <c r="J1254" i="1"/>
  <c r="H1254" i="1"/>
  <c r="G1254" i="1"/>
  <c r="I1254" i="1" s="1"/>
  <c r="AE2201" i="1"/>
  <c r="AB2201" i="1"/>
  <c r="T2201" i="1"/>
  <c r="R2201" i="1"/>
  <c r="Q2201" i="1"/>
  <c r="S2201" i="1" s="1"/>
  <c r="J2201" i="1"/>
  <c r="L2201" i="1" s="1"/>
  <c r="N2201" i="1" s="1"/>
  <c r="H2201" i="1"/>
  <c r="G2201" i="1"/>
  <c r="I2201" i="1" s="1"/>
  <c r="AE4160" i="1"/>
  <c r="AB4160" i="1"/>
  <c r="T4160" i="1"/>
  <c r="R4160" i="1"/>
  <c r="Q4160" i="1"/>
  <c r="S4160" i="1" s="1"/>
  <c r="J4160" i="1"/>
  <c r="H4160" i="1"/>
  <c r="G4160" i="1"/>
  <c r="I4160" i="1" s="1"/>
  <c r="AE2946" i="1"/>
  <c r="AB2946" i="1"/>
  <c r="T2946" i="1"/>
  <c r="Y2946" i="1" s="1"/>
  <c r="R2946" i="1"/>
  <c r="Q2946" i="1"/>
  <c r="S2946" i="1" s="1"/>
  <c r="J2946" i="1"/>
  <c r="Z2946" i="1" s="1"/>
  <c r="H2946" i="1"/>
  <c r="G2946" i="1"/>
  <c r="I2946" i="1" s="1"/>
  <c r="AE1665" i="1"/>
  <c r="AB1665" i="1"/>
  <c r="T1665" i="1"/>
  <c r="Y1665" i="1" s="1"/>
  <c r="R1665" i="1"/>
  <c r="Q1665" i="1"/>
  <c r="S1665" i="1" s="1"/>
  <c r="J1665" i="1"/>
  <c r="M1665" i="1" s="1"/>
  <c r="H1665" i="1"/>
  <c r="G1665" i="1"/>
  <c r="I1665" i="1" s="1"/>
  <c r="AE3345" i="1"/>
  <c r="AB3345" i="1"/>
  <c r="V3345" i="1"/>
  <c r="X3345" i="1" s="1"/>
  <c r="T3345" i="1"/>
  <c r="Y3345" i="1" s="1"/>
  <c r="R3345" i="1"/>
  <c r="Q3345" i="1"/>
  <c r="S3345" i="1" s="1"/>
  <c r="J3345" i="1"/>
  <c r="L3345" i="1" s="1"/>
  <c r="N3345" i="1" s="1"/>
  <c r="H3345" i="1"/>
  <c r="G3345" i="1"/>
  <c r="I3345" i="1" s="1"/>
  <c r="AE778" i="1"/>
  <c r="AB778" i="1"/>
  <c r="T778" i="1"/>
  <c r="Y778" i="1" s="1"/>
  <c r="R778" i="1"/>
  <c r="Q778" i="1"/>
  <c r="S778" i="1" s="1"/>
  <c r="J778" i="1"/>
  <c r="M778" i="1" s="1"/>
  <c r="H778" i="1"/>
  <c r="G778" i="1"/>
  <c r="I778" i="1" s="1"/>
  <c r="AE140" i="1"/>
  <c r="AB140" i="1"/>
  <c r="T140" i="1"/>
  <c r="Y140" i="1" s="1"/>
  <c r="R140" i="1"/>
  <c r="Q140" i="1"/>
  <c r="S140" i="1" s="1"/>
  <c r="J140" i="1"/>
  <c r="Z140" i="1" s="1"/>
  <c r="H140" i="1"/>
  <c r="G140" i="1"/>
  <c r="I140" i="1" s="1"/>
  <c r="AE443" i="1"/>
  <c r="AB443" i="1"/>
  <c r="T443" i="1"/>
  <c r="Y443" i="1" s="1"/>
  <c r="R443" i="1"/>
  <c r="Q443" i="1"/>
  <c r="S443" i="1" s="1"/>
  <c r="J443" i="1"/>
  <c r="H443" i="1"/>
  <c r="G443" i="1"/>
  <c r="I443" i="1" s="1"/>
  <c r="AE3221" i="1"/>
  <c r="AB3221" i="1"/>
  <c r="T3221" i="1"/>
  <c r="Y3221" i="1" s="1"/>
  <c r="R3221" i="1"/>
  <c r="Q3221" i="1"/>
  <c r="S3221" i="1" s="1"/>
  <c r="J3221" i="1"/>
  <c r="L3221" i="1" s="1"/>
  <c r="N3221" i="1" s="1"/>
  <c r="H3221" i="1"/>
  <c r="G3221" i="1"/>
  <c r="I3221" i="1" s="1"/>
  <c r="AE3545" i="1"/>
  <c r="AB3545" i="1"/>
  <c r="T3545" i="1"/>
  <c r="Y3545" i="1" s="1"/>
  <c r="R3545" i="1"/>
  <c r="Q3545" i="1"/>
  <c r="S3545" i="1" s="1"/>
  <c r="J3545" i="1"/>
  <c r="M3545" i="1" s="1"/>
  <c r="H3545" i="1"/>
  <c r="G3545" i="1"/>
  <c r="I3545" i="1" s="1"/>
  <c r="AE1929" i="1"/>
  <c r="AB1929" i="1"/>
  <c r="T1929" i="1"/>
  <c r="Y1929" i="1" s="1"/>
  <c r="R1929" i="1"/>
  <c r="Q1929" i="1"/>
  <c r="S1929" i="1" s="1"/>
  <c r="J1929" i="1"/>
  <c r="Z1929" i="1" s="1"/>
  <c r="H1929" i="1"/>
  <c r="G1929" i="1"/>
  <c r="I1929" i="1" s="1"/>
  <c r="AE2767" i="1"/>
  <c r="AB2767" i="1"/>
  <c r="T2767" i="1"/>
  <c r="Y2767" i="1" s="1"/>
  <c r="R2767" i="1"/>
  <c r="Q2767" i="1"/>
  <c r="S2767" i="1" s="1"/>
  <c r="J2767" i="1"/>
  <c r="M2767" i="1" s="1"/>
  <c r="H2767" i="1"/>
  <c r="G2767" i="1"/>
  <c r="I2767" i="1" s="1"/>
  <c r="AE440" i="1"/>
  <c r="AB440" i="1"/>
  <c r="T440" i="1"/>
  <c r="Y440" i="1" s="1"/>
  <c r="R440" i="1"/>
  <c r="Q440" i="1"/>
  <c r="S440" i="1" s="1"/>
  <c r="J440" i="1"/>
  <c r="L440" i="1" s="1"/>
  <c r="N440" i="1" s="1"/>
  <c r="H440" i="1"/>
  <c r="G440" i="1"/>
  <c r="I440" i="1" s="1"/>
  <c r="AE1253" i="1"/>
  <c r="AB1253" i="1"/>
  <c r="T1253" i="1"/>
  <c r="R1253" i="1"/>
  <c r="Q1253" i="1"/>
  <c r="S1253" i="1" s="1"/>
  <c r="J1253" i="1"/>
  <c r="M1253" i="1" s="1"/>
  <c r="H1253" i="1"/>
  <c r="G1253" i="1"/>
  <c r="I1253" i="1" s="1"/>
  <c r="AE3087" i="1"/>
  <c r="AB3087" i="1"/>
  <c r="T3087" i="1"/>
  <c r="R3087" i="1"/>
  <c r="Q3087" i="1"/>
  <c r="S3087" i="1" s="1"/>
  <c r="J3087" i="1"/>
  <c r="Z3087" i="1" s="1"/>
  <c r="H3087" i="1"/>
  <c r="G3087" i="1"/>
  <c r="I3087" i="1" s="1"/>
  <c r="AE2275" i="1"/>
  <c r="AB2275" i="1"/>
  <c r="T2275" i="1"/>
  <c r="Y2275" i="1" s="1"/>
  <c r="R2275" i="1"/>
  <c r="Q2275" i="1"/>
  <c r="S2275" i="1" s="1"/>
  <c r="J2275" i="1"/>
  <c r="Z2275" i="1" s="1"/>
  <c r="H2275" i="1"/>
  <c r="G2275" i="1"/>
  <c r="I2275" i="1" s="1"/>
  <c r="AE2274" i="1"/>
  <c r="AB2274" i="1"/>
  <c r="T2274" i="1"/>
  <c r="Y2274" i="1" s="1"/>
  <c r="R2274" i="1"/>
  <c r="Q2274" i="1"/>
  <c r="S2274" i="1" s="1"/>
  <c r="J2274" i="1"/>
  <c r="L2274" i="1" s="1"/>
  <c r="N2274" i="1" s="1"/>
  <c r="H2274" i="1"/>
  <c r="G2274" i="1"/>
  <c r="I2274" i="1" s="1"/>
  <c r="AE1015" i="1"/>
  <c r="AB1015" i="1"/>
  <c r="T1015" i="1"/>
  <c r="Y1015" i="1" s="1"/>
  <c r="R1015" i="1"/>
  <c r="Q1015" i="1"/>
  <c r="S1015" i="1" s="1"/>
  <c r="J1015" i="1"/>
  <c r="M1015" i="1" s="1"/>
  <c r="H1015" i="1"/>
  <c r="G1015" i="1"/>
  <c r="I1015" i="1" s="1"/>
  <c r="AE2916" i="1"/>
  <c r="AB2916" i="1"/>
  <c r="T2916" i="1"/>
  <c r="Y2916" i="1" s="1"/>
  <c r="R2916" i="1"/>
  <c r="Q2916" i="1"/>
  <c r="S2916" i="1" s="1"/>
  <c r="J2916" i="1"/>
  <c r="Z2916" i="1" s="1"/>
  <c r="H2916" i="1"/>
  <c r="G2916" i="1"/>
  <c r="I2916" i="1" s="1"/>
  <c r="AE1009" i="1"/>
  <c r="AB1009" i="1"/>
  <c r="T1009" i="1"/>
  <c r="Y1009" i="1" s="1"/>
  <c r="R1009" i="1"/>
  <c r="Q1009" i="1"/>
  <c r="S1009" i="1" s="1"/>
  <c r="J1009" i="1"/>
  <c r="M1009" i="1" s="1"/>
  <c r="H1009" i="1"/>
  <c r="G1009" i="1"/>
  <c r="I1009" i="1" s="1"/>
  <c r="AE3344" i="1"/>
  <c r="AB3344" i="1"/>
  <c r="T3344" i="1"/>
  <c r="Y3344" i="1" s="1"/>
  <c r="R3344" i="1"/>
  <c r="Q3344" i="1"/>
  <c r="S3344" i="1" s="1"/>
  <c r="J3344" i="1"/>
  <c r="L3344" i="1" s="1"/>
  <c r="N3344" i="1" s="1"/>
  <c r="H3344" i="1"/>
  <c r="G3344" i="1"/>
  <c r="I3344" i="1" s="1"/>
  <c r="AE895" i="1"/>
  <c r="AB895" i="1"/>
  <c r="T895" i="1"/>
  <c r="Y895" i="1" s="1"/>
  <c r="R895" i="1"/>
  <c r="Q895" i="1"/>
  <c r="S895" i="1" s="1"/>
  <c r="J895" i="1"/>
  <c r="M895" i="1" s="1"/>
  <c r="H895" i="1"/>
  <c r="G895" i="1"/>
  <c r="I895" i="1" s="1"/>
  <c r="AE775" i="1"/>
  <c r="AB775" i="1"/>
  <c r="W775" i="1"/>
  <c r="V775" i="1"/>
  <c r="X775" i="1" s="1"/>
  <c r="T775" i="1"/>
  <c r="Y775" i="1" s="1"/>
  <c r="R775" i="1"/>
  <c r="Q775" i="1"/>
  <c r="S775" i="1" s="1"/>
  <c r="J775" i="1"/>
  <c r="Z775" i="1" s="1"/>
  <c r="H775" i="1"/>
  <c r="G775" i="1"/>
  <c r="I775" i="1" s="1"/>
  <c r="AE1059" i="1"/>
  <c r="AB1059" i="1"/>
  <c r="T1059" i="1"/>
  <c r="Y1059" i="1" s="1"/>
  <c r="R1059" i="1"/>
  <c r="Q1059" i="1"/>
  <c r="S1059" i="1" s="1"/>
  <c r="J1059" i="1"/>
  <c r="Z1059" i="1" s="1"/>
  <c r="H1059" i="1"/>
  <c r="G1059" i="1"/>
  <c r="I1059" i="1" s="1"/>
  <c r="AE678" i="1"/>
  <c r="AB678" i="1"/>
  <c r="T678" i="1"/>
  <c r="Y678" i="1" s="1"/>
  <c r="R678" i="1"/>
  <c r="Q678" i="1"/>
  <c r="S678" i="1" s="1"/>
  <c r="J678" i="1"/>
  <c r="L678" i="1" s="1"/>
  <c r="N678" i="1" s="1"/>
  <c r="H678" i="1"/>
  <c r="G678" i="1"/>
  <c r="I678" i="1" s="1"/>
  <c r="AE8" i="1"/>
  <c r="AB8" i="1"/>
  <c r="T8" i="1"/>
  <c r="Y8" i="1" s="1"/>
  <c r="R8" i="1"/>
  <c r="Q8" i="1"/>
  <c r="S8" i="1" s="1"/>
  <c r="J8" i="1"/>
  <c r="M8" i="1" s="1"/>
  <c r="H8" i="1"/>
  <c r="G8" i="1"/>
  <c r="I8" i="1" s="1"/>
  <c r="AE340" i="1"/>
  <c r="AB340" i="1"/>
  <c r="T340" i="1"/>
  <c r="Y340" i="1" s="1"/>
  <c r="R340" i="1"/>
  <c r="Q340" i="1"/>
  <c r="S340" i="1" s="1"/>
  <c r="J340" i="1"/>
  <c r="Z340" i="1" s="1"/>
  <c r="H340" i="1"/>
  <c r="G340" i="1"/>
  <c r="I340" i="1" s="1"/>
  <c r="AE352" i="1"/>
  <c r="AB352" i="1"/>
  <c r="T352" i="1"/>
  <c r="Y352" i="1" s="1"/>
  <c r="R352" i="1"/>
  <c r="Q352" i="1"/>
  <c r="S352" i="1" s="1"/>
  <c r="J352" i="1"/>
  <c r="M352" i="1" s="1"/>
  <c r="H352" i="1"/>
  <c r="G352" i="1"/>
  <c r="I352" i="1" s="1"/>
  <c r="AE1963" i="1"/>
  <c r="AB1963" i="1"/>
  <c r="T1963" i="1"/>
  <c r="Y1963" i="1" s="1"/>
  <c r="R1963" i="1"/>
  <c r="Q1963" i="1"/>
  <c r="S1963" i="1" s="1"/>
  <c r="J1963" i="1"/>
  <c r="L1963" i="1" s="1"/>
  <c r="N1963" i="1" s="1"/>
  <c r="H1963" i="1"/>
  <c r="G1963" i="1"/>
  <c r="I1963" i="1" s="1"/>
  <c r="AE4144" i="1"/>
  <c r="AB4144" i="1"/>
  <c r="T4144" i="1"/>
  <c r="Y4144" i="1" s="1"/>
  <c r="R4144" i="1"/>
  <c r="Q4144" i="1"/>
  <c r="S4144" i="1" s="1"/>
  <c r="J4144" i="1"/>
  <c r="M4144" i="1" s="1"/>
  <c r="H4144" i="1"/>
  <c r="G4144" i="1"/>
  <c r="I4144" i="1" s="1"/>
  <c r="AE1866" i="1"/>
  <c r="AB1866" i="1"/>
  <c r="T1866" i="1"/>
  <c r="Y1866" i="1" s="1"/>
  <c r="R1866" i="1"/>
  <c r="Q1866" i="1"/>
  <c r="S1866" i="1" s="1"/>
  <c r="J1866" i="1"/>
  <c r="Z1866" i="1" s="1"/>
  <c r="H1866" i="1"/>
  <c r="G1866" i="1"/>
  <c r="I1866" i="1" s="1"/>
  <c r="AE2538" i="1"/>
  <c r="AB2538" i="1"/>
  <c r="T2538" i="1"/>
  <c r="Y2538" i="1" s="1"/>
  <c r="R2538" i="1"/>
  <c r="Q2538" i="1"/>
  <c r="S2538" i="1" s="1"/>
  <c r="J2538" i="1"/>
  <c r="M2538" i="1" s="1"/>
  <c r="H2538" i="1"/>
  <c r="G2538" i="1"/>
  <c r="I2538" i="1" s="1"/>
  <c r="AE3662" i="1"/>
  <c r="AB3662" i="1"/>
  <c r="T3662" i="1"/>
  <c r="Y3662" i="1" s="1"/>
  <c r="R3662" i="1"/>
  <c r="Q3662" i="1"/>
  <c r="S3662" i="1" s="1"/>
  <c r="J3662" i="1"/>
  <c r="L3662" i="1" s="1"/>
  <c r="N3662" i="1" s="1"/>
  <c r="H3662" i="1"/>
  <c r="G3662" i="1"/>
  <c r="I3662" i="1" s="1"/>
  <c r="AE2290" i="1"/>
  <c r="AB2290" i="1"/>
  <c r="T2290" i="1"/>
  <c r="Y2290" i="1" s="1"/>
  <c r="S2290" i="1"/>
  <c r="R2290" i="1"/>
  <c r="Q2290" i="1"/>
  <c r="J2290" i="1"/>
  <c r="M2290" i="1" s="1"/>
  <c r="H2290" i="1"/>
  <c r="G2290" i="1"/>
  <c r="I2290" i="1" s="1"/>
  <c r="AE2976" i="1"/>
  <c r="AB2976" i="1"/>
  <c r="T2976" i="1"/>
  <c r="Y2976" i="1" s="1"/>
  <c r="R2976" i="1"/>
  <c r="Q2976" i="1"/>
  <c r="S2976" i="1" s="1"/>
  <c r="J2976" i="1"/>
  <c r="Z2976" i="1" s="1"/>
  <c r="H2976" i="1"/>
  <c r="G2976" i="1"/>
  <c r="I2976" i="1" s="1"/>
  <c r="AE113" i="1"/>
  <c r="AB113" i="1"/>
  <c r="T113" i="1"/>
  <c r="Y113" i="1" s="1"/>
  <c r="R113" i="1"/>
  <c r="Q113" i="1"/>
  <c r="S113" i="1" s="1"/>
  <c r="J113" i="1"/>
  <c r="M113" i="1" s="1"/>
  <c r="H113" i="1"/>
  <c r="G113" i="1"/>
  <c r="I113" i="1" s="1"/>
  <c r="AE4240" i="1"/>
  <c r="AB4240" i="1"/>
  <c r="T4240" i="1"/>
  <c r="R4240" i="1"/>
  <c r="Q4240" i="1"/>
  <c r="S4240" i="1" s="1"/>
  <c r="J4240" i="1"/>
  <c r="L4240" i="1" s="1"/>
  <c r="N4240" i="1" s="1"/>
  <c r="H4240" i="1"/>
  <c r="G4240" i="1"/>
  <c r="I4240" i="1" s="1"/>
  <c r="AE25" i="1"/>
  <c r="AB25" i="1"/>
  <c r="T25" i="1"/>
  <c r="Y25" i="1" s="1"/>
  <c r="R25" i="1"/>
  <c r="Q25" i="1"/>
  <c r="S25" i="1" s="1"/>
  <c r="J25" i="1"/>
  <c r="M25" i="1" s="1"/>
  <c r="H25" i="1"/>
  <c r="G25" i="1"/>
  <c r="I25" i="1" s="1"/>
  <c r="AE1838" i="1"/>
  <c r="AB1838" i="1"/>
  <c r="T1838" i="1"/>
  <c r="Y1838" i="1" s="1"/>
  <c r="R1838" i="1"/>
  <c r="Q1838" i="1"/>
  <c r="S1838" i="1" s="1"/>
  <c r="J1838" i="1"/>
  <c r="Z1838" i="1" s="1"/>
  <c r="H1838" i="1"/>
  <c r="G1838" i="1"/>
  <c r="I1838" i="1" s="1"/>
  <c r="AE4057" i="1"/>
  <c r="AB4057" i="1"/>
  <c r="T4057" i="1"/>
  <c r="Y4057" i="1" s="1"/>
  <c r="R4057" i="1"/>
  <c r="Q4057" i="1"/>
  <c r="S4057" i="1" s="1"/>
  <c r="J4057" i="1"/>
  <c r="M4057" i="1" s="1"/>
  <c r="H4057" i="1"/>
  <c r="G4057" i="1"/>
  <c r="I4057" i="1" s="1"/>
  <c r="AE1550" i="1"/>
  <c r="AB1550" i="1"/>
  <c r="W1550" i="1"/>
  <c r="T1550" i="1"/>
  <c r="Y1550" i="1" s="1"/>
  <c r="R1550" i="1"/>
  <c r="Q1550" i="1"/>
  <c r="S1550" i="1" s="1"/>
  <c r="J1550" i="1"/>
  <c r="L1550" i="1" s="1"/>
  <c r="N1550" i="1" s="1"/>
  <c r="H1550" i="1"/>
  <c r="G1550" i="1"/>
  <c r="I1550" i="1" s="1"/>
  <c r="AE3706" i="1"/>
  <c r="AB3706" i="1"/>
  <c r="T3706" i="1"/>
  <c r="R3706" i="1"/>
  <c r="Q3706" i="1"/>
  <c r="S3706" i="1" s="1"/>
  <c r="J3706" i="1"/>
  <c r="H3706" i="1"/>
  <c r="G3706" i="1"/>
  <c r="I3706" i="1" s="1"/>
  <c r="AE383" i="1"/>
  <c r="AB383" i="1"/>
  <c r="T383" i="1"/>
  <c r="Y383" i="1" s="1"/>
  <c r="R383" i="1"/>
  <c r="Q383" i="1"/>
  <c r="S383" i="1" s="1"/>
  <c r="J383" i="1"/>
  <c r="H383" i="1"/>
  <c r="G383" i="1"/>
  <c r="I383" i="1" s="1"/>
  <c r="AE3625" i="1"/>
  <c r="AB3625" i="1"/>
  <c r="T3625" i="1"/>
  <c r="R3625" i="1"/>
  <c r="Q3625" i="1"/>
  <c r="S3625" i="1" s="1"/>
  <c r="J3625" i="1"/>
  <c r="M3625" i="1" s="1"/>
  <c r="H3625" i="1"/>
  <c r="G3625" i="1"/>
  <c r="I3625" i="1" s="1"/>
  <c r="AE1456" i="1"/>
  <c r="AB1456" i="1"/>
  <c r="T1456" i="1"/>
  <c r="Y1456" i="1" s="1"/>
  <c r="R1456" i="1"/>
  <c r="Q1456" i="1"/>
  <c r="S1456" i="1" s="1"/>
  <c r="J1456" i="1"/>
  <c r="L1456" i="1" s="1"/>
  <c r="N1456" i="1" s="1"/>
  <c r="H1456" i="1"/>
  <c r="G1456" i="1"/>
  <c r="I1456" i="1" s="1"/>
  <c r="AE207" i="1"/>
  <c r="AB207" i="1"/>
  <c r="T207" i="1"/>
  <c r="Y207" i="1" s="1"/>
  <c r="R207" i="1"/>
  <c r="Q207" i="1"/>
  <c r="S207" i="1" s="1"/>
  <c r="J207" i="1"/>
  <c r="H207" i="1"/>
  <c r="G207" i="1"/>
  <c r="I207" i="1" s="1"/>
  <c r="AE692" i="1"/>
  <c r="AB692" i="1"/>
  <c r="T692" i="1"/>
  <c r="R692" i="1"/>
  <c r="Q692" i="1"/>
  <c r="S692" i="1" s="1"/>
  <c r="J692" i="1"/>
  <c r="H692" i="1"/>
  <c r="G692" i="1"/>
  <c r="I692" i="1" s="1"/>
  <c r="AE847" i="1"/>
  <c r="AB847" i="1"/>
  <c r="T847" i="1"/>
  <c r="Y847" i="1" s="1"/>
  <c r="R847" i="1"/>
  <c r="Q847" i="1"/>
  <c r="S847" i="1" s="1"/>
  <c r="J847" i="1"/>
  <c r="M847" i="1" s="1"/>
  <c r="H847" i="1"/>
  <c r="G847" i="1"/>
  <c r="I847" i="1" s="1"/>
  <c r="AE4044" i="1"/>
  <c r="AB4044" i="1"/>
  <c r="T4044" i="1"/>
  <c r="Y4044" i="1" s="1"/>
  <c r="R4044" i="1"/>
  <c r="Q4044" i="1"/>
  <c r="S4044" i="1" s="1"/>
  <c r="M4044" i="1"/>
  <c r="J4044" i="1"/>
  <c r="L4044" i="1" s="1"/>
  <c r="N4044" i="1" s="1"/>
  <c r="H4044" i="1"/>
  <c r="G4044" i="1"/>
  <c r="I4044" i="1" s="1"/>
  <c r="AE3003" i="1"/>
  <c r="AB3003" i="1"/>
  <c r="T3003" i="1"/>
  <c r="Y3003" i="1" s="1"/>
  <c r="R3003" i="1"/>
  <c r="Q3003" i="1"/>
  <c r="S3003" i="1" s="1"/>
  <c r="J3003" i="1"/>
  <c r="M3003" i="1" s="1"/>
  <c r="H3003" i="1"/>
  <c r="G3003" i="1"/>
  <c r="I3003" i="1" s="1"/>
  <c r="AE1913" i="1"/>
  <c r="AB1913" i="1"/>
  <c r="T1913" i="1"/>
  <c r="R1913" i="1"/>
  <c r="Q1913" i="1"/>
  <c r="S1913" i="1" s="1"/>
  <c r="J1913" i="1"/>
  <c r="Z1913" i="1" s="1"/>
  <c r="H1913" i="1"/>
  <c r="G1913" i="1"/>
  <c r="I1913" i="1" s="1"/>
  <c r="AE2462" i="1"/>
  <c r="AB2462" i="1"/>
  <c r="T2462" i="1"/>
  <c r="Y2462" i="1" s="1"/>
  <c r="R2462" i="1"/>
  <c r="Q2462" i="1"/>
  <c r="S2462" i="1" s="1"/>
  <c r="J2462" i="1"/>
  <c r="M2462" i="1" s="1"/>
  <c r="H2462" i="1"/>
  <c r="G2462" i="1"/>
  <c r="I2462" i="1" s="1"/>
  <c r="AE3624" i="1"/>
  <c r="AB3624" i="1"/>
  <c r="T3624" i="1"/>
  <c r="Y3624" i="1" s="1"/>
  <c r="R3624" i="1"/>
  <c r="Q3624" i="1"/>
  <c r="S3624" i="1" s="1"/>
  <c r="M3624" i="1"/>
  <c r="J3624" i="1"/>
  <c r="L3624" i="1" s="1"/>
  <c r="N3624" i="1" s="1"/>
  <c r="H3624" i="1"/>
  <c r="G3624" i="1"/>
  <c r="I3624" i="1" s="1"/>
  <c r="AE1533" i="1"/>
  <c r="AB1533" i="1"/>
  <c r="T1533" i="1"/>
  <c r="Y1533" i="1" s="1"/>
  <c r="R1533" i="1"/>
  <c r="Q1533" i="1"/>
  <c r="S1533" i="1" s="1"/>
  <c r="J1533" i="1"/>
  <c r="M1533" i="1" s="1"/>
  <c r="H1533" i="1"/>
  <c r="G1533" i="1"/>
  <c r="I1533" i="1" s="1"/>
  <c r="AE192" i="1"/>
  <c r="AB192" i="1"/>
  <c r="T192" i="1"/>
  <c r="Y192" i="1" s="1"/>
  <c r="R192" i="1"/>
  <c r="Q192" i="1"/>
  <c r="S192" i="1" s="1"/>
  <c r="J192" i="1"/>
  <c r="Z192" i="1" s="1"/>
  <c r="H192" i="1"/>
  <c r="G192" i="1"/>
  <c r="I192" i="1" s="1"/>
  <c r="AE1403" i="1"/>
  <c r="AB1403" i="1"/>
  <c r="T1403" i="1"/>
  <c r="Y1403" i="1" s="1"/>
  <c r="R1403" i="1"/>
  <c r="Q1403" i="1"/>
  <c r="S1403" i="1" s="1"/>
  <c r="J1403" i="1"/>
  <c r="M1403" i="1" s="1"/>
  <c r="H1403" i="1"/>
  <c r="G1403" i="1"/>
  <c r="I1403" i="1" s="1"/>
  <c r="AE846" i="1"/>
  <c r="AB846" i="1"/>
  <c r="T846" i="1"/>
  <c r="R846" i="1"/>
  <c r="Q846" i="1"/>
  <c r="S846" i="1" s="1"/>
  <c r="J846" i="1"/>
  <c r="L846" i="1" s="1"/>
  <c r="N846" i="1" s="1"/>
  <c r="H846" i="1"/>
  <c r="G846" i="1"/>
  <c r="I846" i="1" s="1"/>
  <c r="AE112" i="1"/>
  <c r="AB112" i="1"/>
  <c r="T112" i="1"/>
  <c r="Y112" i="1" s="1"/>
  <c r="R112" i="1"/>
  <c r="Q112" i="1"/>
  <c r="S112" i="1" s="1"/>
  <c r="J112" i="1"/>
  <c r="M112" i="1" s="1"/>
  <c r="H112" i="1"/>
  <c r="G112" i="1"/>
  <c r="I112" i="1" s="1"/>
  <c r="AE1390" i="1"/>
  <c r="AB1390" i="1"/>
  <c r="T1390" i="1"/>
  <c r="Y1390" i="1" s="1"/>
  <c r="R1390" i="1"/>
  <c r="Q1390" i="1"/>
  <c r="S1390" i="1" s="1"/>
  <c r="J1390" i="1"/>
  <c r="Z1390" i="1" s="1"/>
  <c r="H1390" i="1"/>
  <c r="G1390" i="1"/>
  <c r="I1390" i="1" s="1"/>
  <c r="AE1201" i="1"/>
  <c r="AB1201" i="1"/>
  <c r="V1201" i="1"/>
  <c r="X1201" i="1" s="1"/>
  <c r="T1201" i="1"/>
  <c r="Y1201" i="1" s="1"/>
  <c r="R1201" i="1"/>
  <c r="Q1201" i="1"/>
  <c r="S1201" i="1" s="1"/>
  <c r="M1201" i="1"/>
  <c r="J1201" i="1"/>
  <c r="L1201" i="1" s="1"/>
  <c r="N1201" i="1" s="1"/>
  <c r="H1201" i="1"/>
  <c r="G1201" i="1"/>
  <c r="I1201" i="1" s="1"/>
  <c r="AE2043" i="1"/>
  <c r="AB2043" i="1"/>
  <c r="T2043" i="1"/>
  <c r="Y2043" i="1" s="1"/>
  <c r="R2043" i="1"/>
  <c r="Q2043" i="1"/>
  <c r="S2043" i="1" s="1"/>
  <c r="J2043" i="1"/>
  <c r="L2043" i="1" s="1"/>
  <c r="N2043" i="1" s="1"/>
  <c r="H2043" i="1"/>
  <c r="G2043" i="1"/>
  <c r="I2043" i="1" s="1"/>
  <c r="AE1603" i="1"/>
  <c r="AB1603" i="1"/>
  <c r="T1603" i="1"/>
  <c r="Y1603" i="1" s="1"/>
  <c r="R1603" i="1"/>
  <c r="Q1603" i="1"/>
  <c r="S1603" i="1" s="1"/>
  <c r="J1603" i="1"/>
  <c r="M1603" i="1" s="1"/>
  <c r="H1603" i="1"/>
  <c r="G1603" i="1"/>
  <c r="I1603" i="1" s="1"/>
  <c r="AE1560" i="1"/>
  <c r="AB1560" i="1"/>
  <c r="T1560" i="1"/>
  <c r="Y1560" i="1" s="1"/>
  <c r="R1560" i="1"/>
  <c r="Q1560" i="1"/>
  <c r="S1560" i="1" s="1"/>
  <c r="J1560" i="1"/>
  <c r="Z1560" i="1" s="1"/>
  <c r="H1560" i="1"/>
  <c r="G1560" i="1"/>
  <c r="I1560" i="1" s="1"/>
  <c r="AE3051" i="1"/>
  <c r="AB3051" i="1"/>
  <c r="T3051" i="1"/>
  <c r="Y3051" i="1" s="1"/>
  <c r="R3051" i="1"/>
  <c r="Q3051" i="1"/>
  <c r="S3051" i="1" s="1"/>
  <c r="J3051" i="1"/>
  <c r="M3051" i="1" s="1"/>
  <c r="H3051" i="1"/>
  <c r="G3051" i="1"/>
  <c r="I3051" i="1" s="1"/>
  <c r="AE599" i="1"/>
  <c r="AB599" i="1"/>
  <c r="T599" i="1"/>
  <c r="Y599" i="1" s="1"/>
  <c r="R599" i="1"/>
  <c r="Q599" i="1"/>
  <c r="S599" i="1" s="1"/>
  <c r="J599" i="1"/>
  <c r="L599" i="1" s="1"/>
  <c r="N599" i="1" s="1"/>
  <c r="H599" i="1"/>
  <c r="G599" i="1"/>
  <c r="I599" i="1" s="1"/>
  <c r="AE642" i="1"/>
  <c r="AB642" i="1"/>
  <c r="T642" i="1"/>
  <c r="Y642" i="1" s="1"/>
  <c r="R642" i="1"/>
  <c r="Q642" i="1"/>
  <c r="S642" i="1" s="1"/>
  <c r="J642" i="1"/>
  <c r="H642" i="1"/>
  <c r="G642" i="1"/>
  <c r="I642" i="1" s="1"/>
  <c r="AE3769" i="1"/>
  <c r="AB3769" i="1"/>
  <c r="T3769" i="1"/>
  <c r="Y3769" i="1" s="1"/>
  <c r="R3769" i="1"/>
  <c r="Q3769" i="1"/>
  <c r="S3769" i="1" s="1"/>
  <c r="J3769" i="1"/>
  <c r="Z3769" i="1" s="1"/>
  <c r="H3769" i="1"/>
  <c r="G3769" i="1"/>
  <c r="I3769" i="1" s="1"/>
  <c r="AE2060" i="1"/>
  <c r="AB2060" i="1"/>
  <c r="T2060" i="1"/>
  <c r="Y2060" i="1" s="1"/>
  <c r="R2060" i="1"/>
  <c r="Q2060" i="1"/>
  <c r="S2060" i="1" s="1"/>
  <c r="J2060" i="1"/>
  <c r="L2060" i="1" s="1"/>
  <c r="N2060" i="1" s="1"/>
  <c r="H2060" i="1"/>
  <c r="G2060" i="1"/>
  <c r="I2060" i="1" s="1"/>
  <c r="AE3180" i="1"/>
  <c r="AB3180" i="1"/>
  <c r="T3180" i="1"/>
  <c r="Y3180" i="1" s="1"/>
  <c r="R3180" i="1"/>
  <c r="Q3180" i="1"/>
  <c r="S3180" i="1" s="1"/>
  <c r="J3180" i="1"/>
  <c r="L3180" i="1" s="1"/>
  <c r="N3180" i="1" s="1"/>
  <c r="H3180" i="1"/>
  <c r="G3180" i="1"/>
  <c r="I3180" i="1" s="1"/>
  <c r="AE724" i="1"/>
  <c r="AB724" i="1"/>
  <c r="T724" i="1"/>
  <c r="R724" i="1"/>
  <c r="Q724" i="1"/>
  <c r="S724" i="1" s="1"/>
  <c r="J724" i="1"/>
  <c r="M724" i="1" s="1"/>
  <c r="H724" i="1"/>
  <c r="G724" i="1"/>
  <c r="I724" i="1" s="1"/>
  <c r="AE206" i="1"/>
  <c r="AB206" i="1"/>
  <c r="T206" i="1"/>
  <c r="R206" i="1"/>
  <c r="Q206" i="1"/>
  <c r="S206" i="1" s="1"/>
  <c r="J206" i="1"/>
  <c r="Z206" i="1" s="1"/>
  <c r="H206" i="1"/>
  <c r="G206" i="1"/>
  <c r="I206" i="1" s="1"/>
  <c r="AE1313" i="1"/>
  <c r="AB1313" i="1"/>
  <c r="T1313" i="1"/>
  <c r="Y1313" i="1" s="1"/>
  <c r="R1313" i="1"/>
  <c r="Q1313" i="1"/>
  <c r="S1313" i="1" s="1"/>
  <c r="J1313" i="1"/>
  <c r="Z1313" i="1" s="1"/>
  <c r="H1313" i="1"/>
  <c r="G1313" i="1"/>
  <c r="I1313" i="1" s="1"/>
  <c r="AE139" i="1"/>
  <c r="AB139" i="1"/>
  <c r="T139" i="1"/>
  <c r="Y139" i="1" s="1"/>
  <c r="R139" i="1"/>
  <c r="Q139" i="1"/>
  <c r="S139" i="1" s="1"/>
  <c r="J139" i="1"/>
  <c r="L139" i="1" s="1"/>
  <c r="N139" i="1" s="1"/>
  <c r="H139" i="1"/>
  <c r="G139" i="1"/>
  <c r="I139" i="1" s="1"/>
  <c r="AE111" i="1"/>
  <c r="AB111" i="1"/>
  <c r="T111" i="1"/>
  <c r="R111" i="1"/>
  <c r="Q111" i="1"/>
  <c r="S111" i="1" s="1"/>
  <c r="J111" i="1"/>
  <c r="M111" i="1" s="1"/>
  <c r="H111" i="1"/>
  <c r="G111" i="1"/>
  <c r="I111" i="1" s="1"/>
  <c r="AE1389" i="1"/>
  <c r="AB1389" i="1"/>
  <c r="T1389" i="1"/>
  <c r="Y1389" i="1" s="1"/>
  <c r="R1389" i="1"/>
  <c r="Q1389" i="1"/>
  <c r="S1389" i="1" s="1"/>
  <c r="J1389" i="1"/>
  <c r="Z1389" i="1" s="1"/>
  <c r="H1389" i="1"/>
  <c r="G1389" i="1"/>
  <c r="I1389" i="1" s="1"/>
  <c r="AE567" i="1"/>
  <c r="AB567" i="1"/>
  <c r="T567" i="1"/>
  <c r="Y567" i="1" s="1"/>
  <c r="R567" i="1"/>
  <c r="Q567" i="1"/>
  <c r="S567" i="1" s="1"/>
  <c r="J567" i="1"/>
  <c r="H567" i="1"/>
  <c r="G567" i="1"/>
  <c r="I567" i="1" s="1"/>
  <c r="AE1685" i="1"/>
  <c r="AB1685" i="1"/>
  <c r="T1685" i="1"/>
  <c r="R1685" i="1"/>
  <c r="Q1685" i="1"/>
  <c r="S1685" i="1" s="1"/>
  <c r="J1685" i="1"/>
  <c r="L1685" i="1" s="1"/>
  <c r="N1685" i="1" s="1"/>
  <c r="H1685" i="1"/>
  <c r="G1685" i="1"/>
  <c r="I1685" i="1" s="1"/>
  <c r="AE4073" i="1"/>
  <c r="AB4073" i="1"/>
  <c r="T4073" i="1"/>
  <c r="Y4073" i="1" s="1"/>
  <c r="R4073" i="1"/>
  <c r="Q4073" i="1"/>
  <c r="S4073" i="1" s="1"/>
  <c r="M4073" i="1"/>
  <c r="J4073" i="1"/>
  <c r="Z4073" i="1" s="1"/>
  <c r="H4073" i="1"/>
  <c r="G4073" i="1"/>
  <c r="I4073" i="1" s="1"/>
  <c r="AE2630" i="1"/>
  <c r="AB2630" i="1"/>
  <c r="T2630" i="1"/>
  <c r="Y2630" i="1" s="1"/>
  <c r="R2630" i="1"/>
  <c r="Q2630" i="1"/>
  <c r="S2630" i="1" s="1"/>
  <c r="J2630" i="1"/>
  <c r="Z2630" i="1" s="1"/>
  <c r="H2630" i="1"/>
  <c r="G2630" i="1"/>
  <c r="I2630" i="1" s="1"/>
  <c r="AE2262" i="1"/>
  <c r="AB2262" i="1"/>
  <c r="T2262" i="1"/>
  <c r="Y2262" i="1" s="1"/>
  <c r="R2262" i="1"/>
  <c r="Q2262" i="1"/>
  <c r="S2262" i="1" s="1"/>
  <c r="J2262" i="1"/>
  <c r="M2262" i="1" s="1"/>
  <c r="H2262" i="1"/>
  <c r="G2262" i="1"/>
  <c r="I2262" i="1" s="1"/>
  <c r="AE4184" i="1"/>
  <c r="AB4184" i="1"/>
  <c r="T4184" i="1"/>
  <c r="Y4184" i="1" s="1"/>
  <c r="R4184" i="1"/>
  <c r="Q4184" i="1"/>
  <c r="S4184" i="1" s="1"/>
  <c r="J4184" i="1"/>
  <c r="L4184" i="1" s="1"/>
  <c r="N4184" i="1" s="1"/>
  <c r="H4184" i="1"/>
  <c r="G4184" i="1"/>
  <c r="I4184" i="1" s="1"/>
  <c r="AE1885" i="1"/>
  <c r="AB1885" i="1"/>
  <c r="T1885" i="1"/>
  <c r="Y1885" i="1" s="1"/>
  <c r="R1885" i="1"/>
  <c r="Q1885" i="1"/>
  <c r="S1885" i="1" s="1"/>
  <c r="J1885" i="1"/>
  <c r="M1885" i="1" s="1"/>
  <c r="H1885" i="1"/>
  <c r="G1885" i="1"/>
  <c r="I1885" i="1" s="1"/>
  <c r="AE132" i="1"/>
  <c r="AB132" i="1"/>
  <c r="T132" i="1"/>
  <c r="Y132" i="1" s="1"/>
  <c r="R132" i="1"/>
  <c r="Q132" i="1"/>
  <c r="S132" i="1" s="1"/>
  <c r="J132" i="1"/>
  <c r="Z132" i="1" s="1"/>
  <c r="H132" i="1"/>
  <c r="G132" i="1"/>
  <c r="I132" i="1" s="1"/>
  <c r="AE488" i="1"/>
  <c r="AB488" i="1"/>
  <c r="T488" i="1"/>
  <c r="Y488" i="1" s="1"/>
  <c r="R488" i="1"/>
  <c r="Q488" i="1"/>
  <c r="S488" i="1" s="1"/>
  <c r="J488" i="1"/>
  <c r="Z488" i="1" s="1"/>
  <c r="H488" i="1"/>
  <c r="G488" i="1"/>
  <c r="I488" i="1" s="1"/>
  <c r="AE1559" i="1"/>
  <c r="AB1559" i="1"/>
  <c r="T1559" i="1"/>
  <c r="Y1559" i="1" s="1"/>
  <c r="R1559" i="1"/>
  <c r="Q1559" i="1"/>
  <c r="S1559" i="1" s="1"/>
  <c r="J1559" i="1"/>
  <c r="L1559" i="1" s="1"/>
  <c r="N1559" i="1" s="1"/>
  <c r="H1559" i="1"/>
  <c r="G1559" i="1"/>
  <c r="I1559" i="1" s="1"/>
  <c r="AE3284" i="1"/>
  <c r="AB3284" i="1"/>
  <c r="T3284" i="1"/>
  <c r="Y3284" i="1" s="1"/>
  <c r="R3284" i="1"/>
  <c r="Q3284" i="1"/>
  <c r="S3284" i="1" s="1"/>
  <c r="J3284" i="1"/>
  <c r="M3284" i="1" s="1"/>
  <c r="H3284" i="1"/>
  <c r="G3284" i="1"/>
  <c r="I3284" i="1" s="1"/>
  <c r="AE3705" i="1"/>
  <c r="AB3705" i="1"/>
  <c r="T3705" i="1"/>
  <c r="Y3705" i="1" s="1"/>
  <c r="R3705" i="1"/>
  <c r="Q3705" i="1"/>
  <c r="S3705" i="1" s="1"/>
  <c r="J3705" i="1"/>
  <c r="Z3705" i="1" s="1"/>
  <c r="H3705" i="1"/>
  <c r="G3705" i="1"/>
  <c r="I3705" i="1" s="1"/>
  <c r="AE1555" i="1"/>
  <c r="AB1555" i="1"/>
  <c r="T1555" i="1"/>
  <c r="Y1555" i="1" s="1"/>
  <c r="R1555" i="1"/>
  <c r="Q1555" i="1"/>
  <c r="S1555" i="1" s="1"/>
  <c r="J1555" i="1"/>
  <c r="M1555" i="1" s="1"/>
  <c r="H1555" i="1"/>
  <c r="G1555" i="1"/>
  <c r="I1555" i="1" s="1"/>
  <c r="AE2064" i="1"/>
  <c r="AB2064" i="1"/>
  <c r="T2064" i="1"/>
  <c r="Y2064" i="1" s="1"/>
  <c r="R2064" i="1"/>
  <c r="Q2064" i="1"/>
  <c r="S2064" i="1" s="1"/>
  <c r="J2064" i="1"/>
  <c r="L2064" i="1" s="1"/>
  <c r="N2064" i="1" s="1"/>
  <c r="H2064" i="1"/>
  <c r="G2064" i="1"/>
  <c r="I2064" i="1" s="1"/>
  <c r="AE4072" i="1"/>
  <c r="AB4072" i="1"/>
  <c r="T4072" i="1"/>
  <c r="Y4072" i="1" s="1"/>
  <c r="R4072" i="1"/>
  <c r="Q4072" i="1"/>
  <c r="S4072" i="1" s="1"/>
  <c r="J4072" i="1"/>
  <c r="M4072" i="1" s="1"/>
  <c r="H4072" i="1"/>
  <c r="G4072" i="1"/>
  <c r="I4072" i="1" s="1"/>
  <c r="AE2702" i="1"/>
  <c r="AB2702" i="1"/>
  <c r="T2702" i="1"/>
  <c r="Y2702" i="1" s="1"/>
  <c r="R2702" i="1"/>
  <c r="Q2702" i="1"/>
  <c r="S2702" i="1" s="1"/>
  <c r="J2702" i="1"/>
  <c r="Z2702" i="1" s="1"/>
  <c r="H2702" i="1"/>
  <c r="G2702" i="1"/>
  <c r="I2702" i="1" s="1"/>
  <c r="AE493" i="1"/>
  <c r="AB493" i="1"/>
  <c r="T493" i="1"/>
  <c r="Y493" i="1" s="1"/>
  <c r="R493" i="1"/>
  <c r="Q493" i="1"/>
  <c r="S493" i="1" s="1"/>
  <c r="J493" i="1"/>
  <c r="M493" i="1" s="1"/>
  <c r="H493" i="1"/>
  <c r="G493" i="1"/>
  <c r="I493" i="1" s="1"/>
  <c r="AE342" i="1"/>
  <c r="AB342" i="1"/>
  <c r="T342" i="1"/>
  <c r="Y342" i="1" s="1"/>
  <c r="R342" i="1"/>
  <c r="Q342" i="1"/>
  <c r="S342" i="1" s="1"/>
  <c r="J342" i="1"/>
  <c r="L342" i="1" s="1"/>
  <c r="N342" i="1" s="1"/>
  <c r="H342" i="1"/>
  <c r="G342" i="1"/>
  <c r="I342" i="1" s="1"/>
  <c r="AE3179" i="1"/>
  <c r="AB3179" i="1"/>
  <c r="T3179" i="1"/>
  <c r="Y3179" i="1" s="1"/>
  <c r="R3179" i="1"/>
  <c r="Q3179" i="1"/>
  <c r="S3179" i="1" s="1"/>
  <c r="J3179" i="1"/>
  <c r="M3179" i="1" s="1"/>
  <c r="H3179" i="1"/>
  <c r="G3179" i="1"/>
  <c r="I3179" i="1" s="1"/>
  <c r="AE3712" i="1"/>
  <c r="AB3712" i="1"/>
  <c r="T3712" i="1"/>
  <c r="Y3712" i="1" s="1"/>
  <c r="R3712" i="1"/>
  <c r="Q3712" i="1"/>
  <c r="S3712" i="1" s="1"/>
  <c r="J3712" i="1"/>
  <c r="Z3712" i="1" s="1"/>
  <c r="H3712" i="1"/>
  <c r="G3712" i="1"/>
  <c r="I3712" i="1" s="1"/>
  <c r="AE3120" i="1"/>
  <c r="AB3120" i="1"/>
  <c r="T3120" i="1"/>
  <c r="Y3120" i="1" s="1"/>
  <c r="R3120" i="1"/>
  <c r="Q3120" i="1"/>
  <c r="S3120" i="1" s="1"/>
  <c r="J3120" i="1"/>
  <c r="M3120" i="1" s="1"/>
  <c r="H3120" i="1"/>
  <c r="G3120" i="1"/>
  <c r="I3120" i="1" s="1"/>
  <c r="AE2754" i="1"/>
  <c r="AB2754" i="1"/>
  <c r="T2754" i="1"/>
  <c r="Y2754" i="1" s="1"/>
  <c r="R2754" i="1"/>
  <c r="Q2754" i="1"/>
  <c r="S2754" i="1" s="1"/>
  <c r="J2754" i="1"/>
  <c r="L2754" i="1" s="1"/>
  <c r="N2754" i="1" s="1"/>
  <c r="H2754" i="1"/>
  <c r="G2754" i="1"/>
  <c r="I2754" i="1" s="1"/>
  <c r="AE2753" i="1"/>
  <c r="AB2753" i="1"/>
  <c r="V2753" i="1"/>
  <c r="X2753" i="1" s="1"/>
  <c r="T2753" i="1"/>
  <c r="Y2753" i="1" s="1"/>
  <c r="R2753" i="1"/>
  <c r="Q2753" i="1"/>
  <c r="S2753" i="1" s="1"/>
  <c r="J2753" i="1"/>
  <c r="M2753" i="1" s="1"/>
  <c r="H2753" i="1"/>
  <c r="G2753" i="1"/>
  <c r="I2753" i="1" s="1"/>
  <c r="AE753" i="1"/>
  <c r="AB753" i="1"/>
  <c r="T753" i="1"/>
  <c r="Y753" i="1" s="1"/>
  <c r="R753" i="1"/>
  <c r="Q753" i="1"/>
  <c r="S753" i="1" s="1"/>
  <c r="J753" i="1"/>
  <c r="Z753" i="1" s="1"/>
  <c r="H753" i="1"/>
  <c r="G753" i="1"/>
  <c r="I753" i="1" s="1"/>
  <c r="AE3336" i="1"/>
  <c r="AB3336" i="1"/>
  <c r="T3336" i="1"/>
  <c r="Y3336" i="1" s="1"/>
  <c r="R3336" i="1"/>
  <c r="Q3336" i="1"/>
  <c r="S3336" i="1" s="1"/>
  <c r="J3336" i="1"/>
  <c r="M3336" i="1" s="1"/>
  <c r="H3336" i="1"/>
  <c r="G3336" i="1"/>
  <c r="I3336" i="1" s="1"/>
  <c r="AE487" i="1"/>
  <c r="AB487" i="1"/>
  <c r="T487" i="1"/>
  <c r="Y487" i="1" s="1"/>
  <c r="R487" i="1"/>
  <c r="Q487" i="1"/>
  <c r="S487" i="1" s="1"/>
  <c r="J487" i="1"/>
  <c r="L487" i="1" s="1"/>
  <c r="N487" i="1" s="1"/>
  <c r="H487" i="1"/>
  <c r="G487" i="1"/>
  <c r="I487" i="1" s="1"/>
  <c r="AE1154" i="1"/>
  <c r="AB1154" i="1"/>
  <c r="T1154" i="1"/>
  <c r="Y1154" i="1" s="1"/>
  <c r="R1154" i="1"/>
  <c r="Q1154" i="1"/>
  <c r="S1154" i="1" s="1"/>
  <c r="J1154" i="1"/>
  <c r="H1154" i="1"/>
  <c r="G1154" i="1"/>
  <c r="I1154" i="1" s="1"/>
  <c r="AE2184" i="1"/>
  <c r="AB2184" i="1"/>
  <c r="T2184" i="1"/>
  <c r="Y2184" i="1" s="1"/>
  <c r="R2184" i="1"/>
  <c r="Q2184" i="1"/>
  <c r="S2184" i="1" s="1"/>
  <c r="J2184" i="1"/>
  <c r="Z2184" i="1" s="1"/>
  <c r="H2184" i="1"/>
  <c r="G2184" i="1"/>
  <c r="I2184" i="1" s="1"/>
  <c r="AE719" i="1"/>
  <c r="AB719" i="1"/>
  <c r="T719" i="1"/>
  <c r="R719" i="1"/>
  <c r="Q719" i="1"/>
  <c r="S719" i="1" s="1"/>
  <c r="J719" i="1"/>
  <c r="M719" i="1" s="1"/>
  <c r="H719" i="1"/>
  <c r="G719" i="1"/>
  <c r="I719" i="1" s="1"/>
  <c r="AE2770" i="1"/>
  <c r="AB2770" i="1"/>
  <c r="T2770" i="1"/>
  <c r="Y2770" i="1" s="1"/>
  <c r="R2770" i="1"/>
  <c r="Q2770" i="1"/>
  <c r="S2770" i="1" s="1"/>
  <c r="J2770" i="1"/>
  <c r="L2770" i="1" s="1"/>
  <c r="N2770" i="1" s="1"/>
  <c r="H2770" i="1"/>
  <c r="G2770" i="1"/>
  <c r="I2770" i="1" s="1"/>
  <c r="AE2042" i="1"/>
  <c r="AB2042" i="1"/>
  <c r="T2042" i="1"/>
  <c r="Y2042" i="1" s="1"/>
  <c r="R2042" i="1"/>
  <c r="Q2042" i="1"/>
  <c r="S2042" i="1" s="1"/>
  <c r="J2042" i="1"/>
  <c r="M2042" i="1" s="1"/>
  <c r="H2042" i="1"/>
  <c r="G2042" i="1"/>
  <c r="I2042" i="1" s="1"/>
  <c r="AE1602" i="1"/>
  <c r="AB1602" i="1"/>
  <c r="T1602" i="1"/>
  <c r="V1602" i="1" s="1"/>
  <c r="X1602" i="1" s="1"/>
  <c r="R1602" i="1"/>
  <c r="Q1602" i="1"/>
  <c r="S1602" i="1" s="1"/>
  <c r="J1602" i="1"/>
  <c r="M1602" i="1" s="1"/>
  <c r="H1602" i="1"/>
  <c r="G1602" i="1"/>
  <c r="I1602" i="1" s="1"/>
  <c r="AE1817" i="1"/>
  <c r="AB1817" i="1"/>
  <c r="T1817" i="1"/>
  <c r="V1817" i="1" s="1"/>
  <c r="X1817" i="1" s="1"/>
  <c r="R1817" i="1"/>
  <c r="Q1817" i="1"/>
  <c r="S1817" i="1" s="1"/>
  <c r="J1817" i="1"/>
  <c r="M1817" i="1" s="1"/>
  <c r="H1817" i="1"/>
  <c r="G1817" i="1"/>
  <c r="I1817" i="1" s="1"/>
  <c r="AE3768" i="1"/>
  <c r="AB3768" i="1"/>
  <c r="T3768" i="1"/>
  <c r="V3768" i="1" s="1"/>
  <c r="X3768" i="1" s="1"/>
  <c r="R3768" i="1"/>
  <c r="Q3768" i="1"/>
  <c r="S3768" i="1" s="1"/>
  <c r="J3768" i="1"/>
  <c r="M3768" i="1" s="1"/>
  <c r="H3768" i="1"/>
  <c r="G3768" i="1"/>
  <c r="I3768" i="1" s="1"/>
  <c r="AE1865" i="1"/>
  <c r="AB1865" i="1"/>
  <c r="T1865" i="1"/>
  <c r="V1865" i="1" s="1"/>
  <c r="X1865" i="1" s="1"/>
  <c r="R1865" i="1"/>
  <c r="Q1865" i="1"/>
  <c r="S1865" i="1" s="1"/>
  <c r="J1865" i="1"/>
  <c r="Z1865" i="1" s="1"/>
  <c r="H1865" i="1"/>
  <c r="G1865" i="1"/>
  <c r="I1865" i="1" s="1"/>
  <c r="AE2629" i="1"/>
  <c r="AB2629" i="1"/>
  <c r="T2629" i="1"/>
  <c r="V2629" i="1" s="1"/>
  <c r="X2629" i="1" s="1"/>
  <c r="R2629" i="1"/>
  <c r="Q2629" i="1"/>
  <c r="S2629" i="1" s="1"/>
  <c r="J2629" i="1"/>
  <c r="H2629" i="1"/>
  <c r="G2629" i="1"/>
  <c r="I2629" i="1" s="1"/>
  <c r="AE3119" i="1"/>
  <c r="AB3119" i="1"/>
  <c r="T3119" i="1"/>
  <c r="V3119" i="1" s="1"/>
  <c r="X3119" i="1" s="1"/>
  <c r="S3119" i="1"/>
  <c r="R3119" i="1"/>
  <c r="Q3119" i="1"/>
  <c r="J3119" i="1"/>
  <c r="Z3119" i="1" s="1"/>
  <c r="H3119" i="1"/>
  <c r="G3119" i="1"/>
  <c r="I3119" i="1" s="1"/>
  <c r="AE723" i="1"/>
  <c r="AB723" i="1"/>
  <c r="T723" i="1"/>
  <c r="V723" i="1" s="1"/>
  <c r="X723" i="1" s="1"/>
  <c r="R723" i="1"/>
  <c r="Q723" i="1"/>
  <c r="S723" i="1" s="1"/>
  <c r="J723" i="1"/>
  <c r="M723" i="1" s="1"/>
  <c r="H723" i="1"/>
  <c r="G723" i="1"/>
  <c r="I723" i="1" s="1"/>
  <c r="AE637" i="1"/>
  <c r="AB637" i="1"/>
  <c r="T637" i="1"/>
  <c r="V637" i="1" s="1"/>
  <c r="X637" i="1" s="1"/>
  <c r="R637" i="1"/>
  <c r="Q637" i="1"/>
  <c r="S637" i="1" s="1"/>
  <c r="J637" i="1"/>
  <c r="Z637" i="1" s="1"/>
  <c r="H637" i="1"/>
  <c r="G637" i="1"/>
  <c r="I637" i="1" s="1"/>
  <c r="AE138" i="1"/>
  <c r="AB138" i="1"/>
  <c r="T138" i="1"/>
  <c r="V138" i="1" s="1"/>
  <c r="X138" i="1" s="1"/>
  <c r="R138" i="1"/>
  <c r="Q138" i="1"/>
  <c r="S138" i="1" s="1"/>
  <c r="J138" i="1"/>
  <c r="L138" i="1" s="1"/>
  <c r="N138" i="1" s="1"/>
  <c r="H138" i="1"/>
  <c r="G138" i="1"/>
  <c r="I138" i="1" s="1"/>
  <c r="AE3265" i="1"/>
  <c r="AB3265" i="1"/>
  <c r="T3265" i="1"/>
  <c r="V3265" i="1" s="1"/>
  <c r="X3265" i="1" s="1"/>
  <c r="R3265" i="1"/>
  <c r="Q3265" i="1"/>
  <c r="S3265" i="1" s="1"/>
  <c r="J3265" i="1"/>
  <c r="Z3265" i="1" s="1"/>
  <c r="H3265" i="1"/>
  <c r="G3265" i="1"/>
  <c r="I3265" i="1" s="1"/>
  <c r="AE124" i="1"/>
  <c r="AB124" i="1"/>
  <c r="T124" i="1"/>
  <c r="V124" i="1" s="1"/>
  <c r="X124" i="1" s="1"/>
  <c r="R124" i="1"/>
  <c r="Q124" i="1"/>
  <c r="S124" i="1" s="1"/>
  <c r="J124" i="1"/>
  <c r="M124" i="1" s="1"/>
  <c r="H124" i="1"/>
  <c r="G124" i="1"/>
  <c r="I124" i="1" s="1"/>
  <c r="AE626" i="1"/>
  <c r="AB626" i="1"/>
  <c r="T626" i="1"/>
  <c r="V626" i="1" s="1"/>
  <c r="X626" i="1" s="1"/>
  <c r="R626" i="1"/>
  <c r="Q626" i="1"/>
  <c r="S626" i="1" s="1"/>
  <c r="J626" i="1"/>
  <c r="Z626" i="1" s="1"/>
  <c r="H626" i="1"/>
  <c r="G626" i="1"/>
  <c r="I626" i="1" s="1"/>
  <c r="AE1722" i="1"/>
  <c r="AB1722" i="1"/>
  <c r="T1722" i="1"/>
  <c r="V1722" i="1" s="1"/>
  <c r="X1722" i="1" s="1"/>
  <c r="R1722" i="1"/>
  <c r="Q1722" i="1"/>
  <c r="S1722" i="1" s="1"/>
  <c r="J1722" i="1"/>
  <c r="M1722" i="1" s="1"/>
  <c r="H1722" i="1"/>
  <c r="G1722" i="1"/>
  <c r="I1722" i="1" s="1"/>
  <c r="AE566" i="1"/>
  <c r="AB566" i="1"/>
  <c r="T566" i="1"/>
  <c r="V566" i="1" s="1"/>
  <c r="X566" i="1" s="1"/>
  <c r="R566" i="1"/>
  <c r="Q566" i="1"/>
  <c r="S566" i="1" s="1"/>
  <c r="J566" i="1"/>
  <c r="Z566" i="1" s="1"/>
  <c r="H566" i="1"/>
  <c r="G566" i="1"/>
  <c r="I566" i="1" s="1"/>
  <c r="AE4056" i="1"/>
  <c r="AB4056" i="1"/>
  <c r="W4056" i="1"/>
  <c r="T4056" i="1"/>
  <c r="V4056" i="1" s="1"/>
  <c r="X4056" i="1" s="1"/>
  <c r="R4056" i="1"/>
  <c r="Q4056" i="1"/>
  <c r="S4056" i="1" s="1"/>
  <c r="J4056" i="1"/>
  <c r="Z4056" i="1" s="1"/>
  <c r="H4056" i="1"/>
  <c r="G4056" i="1"/>
  <c r="I4056" i="1" s="1"/>
  <c r="AE1721" i="1"/>
  <c r="AB1721" i="1"/>
  <c r="T1721" i="1"/>
  <c r="V1721" i="1" s="1"/>
  <c r="X1721" i="1" s="1"/>
  <c r="R1721" i="1"/>
  <c r="Q1721" i="1"/>
  <c r="S1721" i="1" s="1"/>
  <c r="M1721" i="1"/>
  <c r="J1721" i="1"/>
  <c r="Z1721" i="1" s="1"/>
  <c r="H1721" i="1"/>
  <c r="G1721" i="1"/>
  <c r="I1721" i="1" s="1"/>
  <c r="AE92" i="1"/>
  <c r="AB92" i="1"/>
  <c r="T92" i="1"/>
  <c r="V92" i="1" s="1"/>
  <c r="X92" i="1" s="1"/>
  <c r="R92" i="1"/>
  <c r="Q92" i="1"/>
  <c r="S92" i="1" s="1"/>
  <c r="J92" i="1"/>
  <c r="M92" i="1" s="1"/>
  <c r="H92" i="1"/>
  <c r="G92" i="1"/>
  <c r="I92" i="1" s="1"/>
  <c r="AE69" i="1"/>
  <c r="AB69" i="1"/>
  <c r="T69" i="1"/>
  <c r="V69" i="1" s="1"/>
  <c r="X69" i="1" s="1"/>
  <c r="R69" i="1"/>
  <c r="Q69" i="1"/>
  <c r="S69" i="1" s="1"/>
  <c r="J69" i="1"/>
  <c r="Z69" i="1" s="1"/>
  <c r="H69" i="1"/>
  <c r="G69" i="1"/>
  <c r="I69" i="1" s="1"/>
  <c r="AE2769" i="1"/>
  <c r="AB2769" i="1"/>
  <c r="T2769" i="1"/>
  <c r="V2769" i="1" s="1"/>
  <c r="X2769" i="1" s="1"/>
  <c r="R2769" i="1"/>
  <c r="Q2769" i="1"/>
  <c r="S2769" i="1" s="1"/>
  <c r="J2769" i="1"/>
  <c r="M2769" i="1" s="1"/>
  <c r="H2769" i="1"/>
  <c r="G2769" i="1"/>
  <c r="I2769" i="1" s="1"/>
  <c r="AE1610" i="1"/>
  <c r="AB1610" i="1"/>
  <c r="T1610" i="1"/>
  <c r="V1610" i="1" s="1"/>
  <c r="X1610" i="1" s="1"/>
  <c r="R1610" i="1"/>
  <c r="Q1610" i="1"/>
  <c r="S1610" i="1" s="1"/>
  <c r="J1610" i="1"/>
  <c r="Z1610" i="1" s="1"/>
  <c r="H1610" i="1"/>
  <c r="G1610" i="1"/>
  <c r="I1610" i="1" s="1"/>
  <c r="AE771" i="1"/>
  <c r="AB771" i="1"/>
  <c r="T771" i="1"/>
  <c r="V771" i="1" s="1"/>
  <c r="X771" i="1" s="1"/>
  <c r="R771" i="1"/>
  <c r="Q771" i="1"/>
  <c r="S771" i="1" s="1"/>
  <c r="J771" i="1"/>
  <c r="M771" i="1" s="1"/>
  <c r="H771" i="1"/>
  <c r="G771" i="1"/>
  <c r="I771" i="1" s="1"/>
  <c r="AE3002" i="1"/>
  <c r="AB3002" i="1"/>
  <c r="T3002" i="1"/>
  <c r="V3002" i="1" s="1"/>
  <c r="X3002" i="1" s="1"/>
  <c r="R3002" i="1"/>
  <c r="Q3002" i="1"/>
  <c r="S3002" i="1" s="1"/>
  <c r="J3002" i="1"/>
  <c r="Z3002" i="1" s="1"/>
  <c r="H3002" i="1"/>
  <c r="G3002" i="1"/>
  <c r="I3002" i="1" s="1"/>
  <c r="AE542" i="1"/>
  <c r="AB542" i="1"/>
  <c r="T542" i="1"/>
  <c r="V542" i="1" s="1"/>
  <c r="X542" i="1" s="1"/>
  <c r="R542" i="1"/>
  <c r="Q542" i="1"/>
  <c r="S542" i="1" s="1"/>
  <c r="J542" i="1"/>
  <c r="H542" i="1"/>
  <c r="G542" i="1"/>
  <c r="I542" i="1" s="1"/>
  <c r="AE2790" i="1"/>
  <c r="AB2790" i="1"/>
  <c r="T2790" i="1"/>
  <c r="V2790" i="1" s="1"/>
  <c r="X2790" i="1" s="1"/>
  <c r="R2790" i="1"/>
  <c r="Q2790" i="1"/>
  <c r="S2790" i="1" s="1"/>
  <c r="J2790" i="1"/>
  <c r="Z2790" i="1" s="1"/>
  <c r="H2790" i="1"/>
  <c r="G2790" i="1"/>
  <c r="I2790" i="1" s="1"/>
  <c r="AE2059" i="1"/>
  <c r="AB2059" i="1"/>
  <c r="T2059" i="1"/>
  <c r="V2059" i="1" s="1"/>
  <c r="X2059" i="1" s="1"/>
  <c r="R2059" i="1"/>
  <c r="Q2059" i="1"/>
  <c r="S2059" i="1" s="1"/>
  <c r="J2059" i="1"/>
  <c r="M2059" i="1" s="1"/>
  <c r="H2059" i="1"/>
  <c r="G2059" i="1"/>
  <c r="I2059" i="1" s="1"/>
  <c r="AE3218" i="1"/>
  <c r="AB3218" i="1"/>
  <c r="T3218" i="1"/>
  <c r="V3218" i="1" s="1"/>
  <c r="X3218" i="1" s="1"/>
  <c r="R3218" i="1"/>
  <c r="Q3218" i="1"/>
  <c r="S3218" i="1" s="1"/>
  <c r="J3218" i="1"/>
  <c r="Z3218" i="1" s="1"/>
  <c r="H3218" i="1"/>
  <c r="G3218" i="1"/>
  <c r="I3218" i="1" s="1"/>
  <c r="AE1884" i="1"/>
  <c r="AB1884" i="1"/>
  <c r="T1884" i="1"/>
  <c r="V1884" i="1" s="1"/>
  <c r="X1884" i="1" s="1"/>
  <c r="R1884" i="1"/>
  <c r="Q1884" i="1"/>
  <c r="S1884" i="1" s="1"/>
  <c r="J1884" i="1"/>
  <c r="M1884" i="1" s="1"/>
  <c r="H1884" i="1"/>
  <c r="G1884" i="1"/>
  <c r="I1884" i="1" s="1"/>
  <c r="AE1455" i="1"/>
  <c r="AB1455" i="1"/>
  <c r="T1455" i="1"/>
  <c r="V1455" i="1" s="1"/>
  <c r="X1455" i="1" s="1"/>
  <c r="S1455" i="1"/>
  <c r="R1455" i="1"/>
  <c r="Q1455" i="1"/>
  <c r="J1455" i="1"/>
  <c r="M1455" i="1" s="1"/>
  <c r="H1455" i="1"/>
  <c r="G1455" i="1"/>
  <c r="I1455" i="1" s="1"/>
  <c r="AE205" i="1"/>
  <c r="AB205" i="1"/>
  <c r="T205" i="1"/>
  <c r="V205" i="1" s="1"/>
  <c r="X205" i="1" s="1"/>
  <c r="R205" i="1"/>
  <c r="Q205" i="1"/>
  <c r="S205" i="1" s="1"/>
  <c r="J205" i="1"/>
  <c r="M205" i="1" s="1"/>
  <c r="H205" i="1"/>
  <c r="G205" i="1"/>
  <c r="I205" i="1" s="1"/>
  <c r="AE1601" i="1"/>
  <c r="AB1601" i="1"/>
  <c r="T1601" i="1"/>
  <c r="V1601" i="1" s="1"/>
  <c r="X1601" i="1" s="1"/>
  <c r="R1601" i="1"/>
  <c r="Q1601" i="1"/>
  <c r="S1601" i="1" s="1"/>
  <c r="J1601" i="1"/>
  <c r="Z1601" i="1" s="1"/>
  <c r="H1601" i="1"/>
  <c r="G1601" i="1"/>
  <c r="I1601" i="1" s="1"/>
  <c r="AE1312" i="1"/>
  <c r="AB1312" i="1"/>
  <c r="T1312" i="1"/>
  <c r="Y1312" i="1" s="1"/>
  <c r="R1312" i="1"/>
  <c r="Q1312" i="1"/>
  <c r="S1312" i="1" s="1"/>
  <c r="J1312" i="1"/>
  <c r="M1312" i="1" s="1"/>
  <c r="H1312" i="1"/>
  <c r="G1312" i="1"/>
  <c r="I1312" i="1" s="1"/>
  <c r="AE1757" i="1"/>
  <c r="AB1757" i="1"/>
  <c r="T1757" i="1"/>
  <c r="Y1757" i="1" s="1"/>
  <c r="R1757" i="1"/>
  <c r="Q1757" i="1"/>
  <c r="S1757" i="1" s="1"/>
  <c r="J1757" i="1"/>
  <c r="Z1757" i="1" s="1"/>
  <c r="H1757" i="1"/>
  <c r="G1757" i="1"/>
  <c r="I1757" i="1" s="1"/>
  <c r="AE1388" i="1"/>
  <c r="AB1388" i="1"/>
  <c r="T1388" i="1"/>
  <c r="Y1388" i="1" s="1"/>
  <c r="R1388" i="1"/>
  <c r="Q1388" i="1"/>
  <c r="S1388" i="1" s="1"/>
  <c r="J1388" i="1"/>
  <c r="M1388" i="1" s="1"/>
  <c r="H1388" i="1"/>
  <c r="G1388" i="1"/>
  <c r="I1388" i="1" s="1"/>
  <c r="AE548" i="1"/>
  <c r="AB548" i="1"/>
  <c r="T548" i="1"/>
  <c r="Y548" i="1" s="1"/>
  <c r="R548" i="1"/>
  <c r="Q548" i="1"/>
  <c r="S548" i="1" s="1"/>
  <c r="J548" i="1"/>
  <c r="L548" i="1" s="1"/>
  <c r="N548" i="1" s="1"/>
  <c r="H548" i="1"/>
  <c r="G548" i="1"/>
  <c r="I548" i="1" s="1"/>
  <c r="AE2041" i="1"/>
  <c r="AB2041" i="1"/>
  <c r="T2041" i="1"/>
  <c r="Y2041" i="1" s="1"/>
  <c r="R2041" i="1"/>
  <c r="Q2041" i="1"/>
  <c r="S2041" i="1" s="1"/>
  <c r="J2041" i="1"/>
  <c r="M2041" i="1" s="1"/>
  <c r="H2041" i="1"/>
  <c r="G2041" i="1"/>
  <c r="I2041" i="1" s="1"/>
  <c r="AE1837" i="1"/>
  <c r="AB1837" i="1"/>
  <c r="T1837" i="1"/>
  <c r="Y1837" i="1" s="1"/>
  <c r="R1837" i="1"/>
  <c r="Q1837" i="1"/>
  <c r="S1837" i="1" s="1"/>
  <c r="J1837" i="1"/>
  <c r="Z1837" i="1" s="1"/>
  <c r="H1837" i="1"/>
  <c r="G1837" i="1"/>
  <c r="I1837" i="1" s="1"/>
  <c r="AE1363" i="1"/>
  <c r="AB1363" i="1"/>
  <c r="Z1363" i="1"/>
  <c r="V1363" i="1"/>
  <c r="X1363" i="1" s="1"/>
  <c r="T1363" i="1"/>
  <c r="Y1363" i="1" s="1"/>
  <c r="R1363" i="1"/>
  <c r="Q1363" i="1"/>
  <c r="S1363" i="1" s="1"/>
  <c r="L1363" i="1"/>
  <c r="N1363" i="1" s="1"/>
  <c r="J1363" i="1"/>
  <c r="M1363" i="1" s="1"/>
  <c r="H1363" i="1"/>
  <c r="G1363" i="1"/>
  <c r="I1363" i="1" s="1"/>
  <c r="AE4203" i="1"/>
  <c r="AB4203" i="1"/>
  <c r="T4203" i="1"/>
  <c r="Y4203" i="1" s="1"/>
  <c r="R4203" i="1"/>
  <c r="Q4203" i="1"/>
  <c r="S4203" i="1" s="1"/>
  <c r="J4203" i="1"/>
  <c r="L4203" i="1" s="1"/>
  <c r="N4203" i="1" s="1"/>
  <c r="H4203" i="1"/>
  <c r="G4203" i="1"/>
  <c r="I4203" i="1" s="1"/>
  <c r="AE641" i="1"/>
  <c r="AB641" i="1"/>
  <c r="T641" i="1"/>
  <c r="Y641" i="1" s="1"/>
  <c r="R641" i="1"/>
  <c r="Q641" i="1"/>
  <c r="S641" i="1" s="1"/>
  <c r="J641" i="1"/>
  <c r="M641" i="1" s="1"/>
  <c r="H641" i="1"/>
  <c r="G641" i="1"/>
  <c r="I641" i="1" s="1"/>
  <c r="AE3793" i="1"/>
  <c r="AB3793" i="1"/>
  <c r="T3793" i="1"/>
  <c r="Y3793" i="1" s="1"/>
  <c r="R3793" i="1"/>
  <c r="Q3793" i="1"/>
  <c r="S3793" i="1" s="1"/>
  <c r="J3793" i="1"/>
  <c r="Z3793" i="1" s="1"/>
  <c r="H3793" i="1"/>
  <c r="G3793" i="1"/>
  <c r="I3793" i="1" s="1"/>
  <c r="AE3767" i="1"/>
  <c r="AB3767" i="1"/>
  <c r="T3767" i="1"/>
  <c r="Y3767" i="1" s="1"/>
  <c r="R3767" i="1"/>
  <c r="Q3767" i="1"/>
  <c r="S3767" i="1" s="1"/>
  <c r="J3767" i="1"/>
  <c r="M3767" i="1" s="1"/>
  <c r="H3767" i="1"/>
  <c r="G3767" i="1"/>
  <c r="I3767" i="1" s="1"/>
  <c r="AE3876" i="1"/>
  <c r="AB3876" i="1"/>
  <c r="T3876" i="1"/>
  <c r="Y3876" i="1" s="1"/>
  <c r="R3876" i="1"/>
  <c r="Q3876" i="1"/>
  <c r="S3876" i="1" s="1"/>
  <c r="J3876" i="1"/>
  <c r="L3876" i="1" s="1"/>
  <c r="N3876" i="1" s="1"/>
  <c r="H3876" i="1"/>
  <c r="G3876" i="1"/>
  <c r="I3876" i="1" s="1"/>
  <c r="AE2556" i="1"/>
  <c r="AB2556" i="1"/>
  <c r="V2556" i="1"/>
  <c r="X2556" i="1" s="1"/>
  <c r="T2556" i="1"/>
  <c r="Y2556" i="1" s="1"/>
  <c r="R2556" i="1"/>
  <c r="Q2556" i="1"/>
  <c r="S2556" i="1" s="1"/>
  <c r="L2556" i="1"/>
  <c r="N2556" i="1" s="1"/>
  <c r="J2556" i="1"/>
  <c r="M2556" i="1" s="1"/>
  <c r="H2556" i="1"/>
  <c r="G2556" i="1"/>
  <c r="I2556" i="1" s="1"/>
  <c r="AE3118" i="1"/>
  <c r="AB3118" i="1"/>
  <c r="T3118" i="1"/>
  <c r="Y3118" i="1" s="1"/>
  <c r="R3118" i="1"/>
  <c r="Q3118" i="1"/>
  <c r="S3118" i="1" s="1"/>
  <c r="J3118" i="1"/>
  <c r="Z3118" i="1" s="1"/>
  <c r="H3118" i="1"/>
  <c r="G3118" i="1"/>
  <c r="I3118" i="1" s="1"/>
  <c r="AE3613" i="1"/>
  <c r="AB3613" i="1"/>
  <c r="T3613" i="1"/>
  <c r="Y3613" i="1" s="1"/>
  <c r="R3613" i="1"/>
  <c r="Q3613" i="1"/>
  <c r="S3613" i="1" s="1"/>
  <c r="J3613" i="1"/>
  <c r="H3613" i="1"/>
  <c r="G3613" i="1"/>
  <c r="I3613" i="1" s="1"/>
  <c r="AE666" i="1"/>
  <c r="AB666" i="1"/>
  <c r="T666" i="1"/>
  <c r="Y666" i="1" s="1"/>
  <c r="R666" i="1"/>
  <c r="Q666" i="1"/>
  <c r="S666" i="1" s="1"/>
  <c r="J666" i="1"/>
  <c r="L666" i="1" s="1"/>
  <c r="N666" i="1" s="1"/>
  <c r="H666" i="1"/>
  <c r="G666" i="1"/>
  <c r="I666" i="1" s="1"/>
  <c r="AE1883" i="1"/>
  <c r="AB1883" i="1"/>
  <c r="T1883" i="1"/>
  <c r="Y1883" i="1" s="1"/>
  <c r="R1883" i="1"/>
  <c r="Q1883" i="1"/>
  <c r="S1883" i="1" s="1"/>
  <c r="J1883" i="1"/>
  <c r="M1883" i="1" s="1"/>
  <c r="H1883" i="1"/>
  <c r="G1883" i="1"/>
  <c r="I1883" i="1" s="1"/>
  <c r="AE191" i="1"/>
  <c r="AB191" i="1"/>
  <c r="T191" i="1"/>
  <c r="Y191" i="1" s="1"/>
  <c r="R191" i="1"/>
  <c r="Q191" i="1"/>
  <c r="S191" i="1" s="1"/>
  <c r="J191" i="1"/>
  <c r="Z191" i="1" s="1"/>
  <c r="H191" i="1"/>
  <c r="G191" i="1"/>
  <c r="I191" i="1" s="1"/>
  <c r="AE3302" i="1"/>
  <c r="AB3302" i="1"/>
  <c r="T3302" i="1"/>
  <c r="Y3302" i="1" s="1"/>
  <c r="R3302" i="1"/>
  <c r="Q3302" i="1"/>
  <c r="S3302" i="1" s="1"/>
  <c r="J3302" i="1"/>
  <c r="Z3302" i="1" s="1"/>
  <c r="H3302" i="1"/>
  <c r="G3302" i="1"/>
  <c r="I3302" i="1" s="1"/>
  <c r="AE636" i="1"/>
  <c r="AB636" i="1"/>
  <c r="T636" i="1"/>
  <c r="Y636" i="1" s="1"/>
  <c r="R636" i="1"/>
  <c r="Q636" i="1"/>
  <c r="S636" i="1" s="1"/>
  <c r="J636" i="1"/>
  <c r="L636" i="1" s="1"/>
  <c r="N636" i="1" s="1"/>
  <c r="H636" i="1"/>
  <c r="G636" i="1"/>
  <c r="I636" i="1" s="1"/>
  <c r="AE3249" i="1"/>
  <c r="AB3249" i="1"/>
  <c r="T3249" i="1"/>
  <c r="Y3249" i="1" s="1"/>
  <c r="R3249" i="1"/>
  <c r="Q3249" i="1"/>
  <c r="S3249" i="1" s="1"/>
  <c r="J3249" i="1"/>
  <c r="M3249" i="1" s="1"/>
  <c r="H3249" i="1"/>
  <c r="G3249" i="1"/>
  <c r="I3249" i="1" s="1"/>
  <c r="AE123" i="1"/>
  <c r="AB123" i="1"/>
  <c r="T123" i="1"/>
  <c r="R123" i="1"/>
  <c r="Q123" i="1"/>
  <c r="S123" i="1" s="1"/>
  <c r="J123" i="1"/>
  <c r="Z123" i="1" s="1"/>
  <c r="H123" i="1"/>
  <c r="G123" i="1"/>
  <c r="I123" i="1" s="1"/>
  <c r="AE1720" i="1"/>
  <c r="AB1720" i="1"/>
  <c r="T1720" i="1"/>
  <c r="R1720" i="1"/>
  <c r="Q1720" i="1"/>
  <c r="S1720" i="1" s="1"/>
  <c r="J1720" i="1"/>
  <c r="Z1720" i="1" s="1"/>
  <c r="H1720" i="1"/>
  <c r="G1720" i="1"/>
  <c r="I1720" i="1" s="1"/>
  <c r="AE565" i="1"/>
  <c r="AB565" i="1"/>
  <c r="T565" i="1"/>
  <c r="Y565" i="1" s="1"/>
  <c r="R565" i="1"/>
  <c r="Q565" i="1"/>
  <c r="S565" i="1" s="1"/>
  <c r="J565" i="1"/>
  <c r="L565" i="1" s="1"/>
  <c r="N565" i="1" s="1"/>
  <c r="H565" i="1"/>
  <c r="G565" i="1"/>
  <c r="I565" i="1" s="1"/>
  <c r="AE24" i="1"/>
  <c r="AB24" i="1"/>
  <c r="T24" i="1"/>
  <c r="R24" i="1"/>
  <c r="Q24" i="1"/>
  <c r="S24" i="1" s="1"/>
  <c r="J24" i="1"/>
  <c r="M24" i="1" s="1"/>
  <c r="H24" i="1"/>
  <c r="G24" i="1"/>
  <c r="I24" i="1" s="1"/>
  <c r="AE2768" i="1"/>
  <c r="AB2768" i="1"/>
  <c r="T2768" i="1"/>
  <c r="Y2768" i="1" s="1"/>
  <c r="R2768" i="1"/>
  <c r="Q2768" i="1"/>
  <c r="S2768" i="1" s="1"/>
  <c r="J2768" i="1"/>
  <c r="Z2768" i="1" s="1"/>
  <c r="H2768" i="1"/>
  <c r="G2768" i="1"/>
  <c r="I2768" i="1" s="1"/>
  <c r="AE4055" i="1"/>
  <c r="AB4055" i="1"/>
  <c r="T4055" i="1"/>
  <c r="Y4055" i="1" s="1"/>
  <c r="R4055" i="1"/>
  <c r="Q4055" i="1"/>
  <c r="S4055" i="1" s="1"/>
  <c r="J4055" i="1"/>
  <c r="L4055" i="1" s="1"/>
  <c r="N4055" i="1" s="1"/>
  <c r="H4055" i="1"/>
  <c r="G4055" i="1"/>
  <c r="I4055" i="1" s="1"/>
  <c r="AE770" i="1"/>
  <c r="AB770" i="1"/>
  <c r="T770" i="1"/>
  <c r="Y770" i="1" s="1"/>
  <c r="R770" i="1"/>
  <c r="Q770" i="1"/>
  <c r="S770" i="1" s="1"/>
  <c r="J770" i="1"/>
  <c r="H770" i="1"/>
  <c r="G770" i="1"/>
  <c r="I770" i="1" s="1"/>
  <c r="AE3217" i="1"/>
  <c r="AB3217" i="1"/>
  <c r="T3217" i="1"/>
  <c r="Y3217" i="1" s="1"/>
  <c r="R3217" i="1"/>
  <c r="Q3217" i="1"/>
  <c r="S3217" i="1" s="1"/>
  <c r="J3217" i="1"/>
  <c r="M3217" i="1" s="1"/>
  <c r="H3217" i="1"/>
  <c r="G3217" i="1"/>
  <c r="I3217" i="1" s="1"/>
  <c r="AE3612" i="1"/>
  <c r="AB3612" i="1"/>
  <c r="T3612" i="1"/>
  <c r="Y3612" i="1" s="1"/>
  <c r="R3612" i="1"/>
  <c r="Q3612" i="1"/>
  <c r="S3612" i="1" s="1"/>
  <c r="J3612" i="1"/>
  <c r="Z3612" i="1" s="1"/>
  <c r="H3612" i="1"/>
  <c r="G3612" i="1"/>
  <c r="I3612" i="1" s="1"/>
  <c r="AE1532" i="1"/>
  <c r="AB1532" i="1"/>
  <c r="T1532" i="1"/>
  <c r="Y1532" i="1" s="1"/>
  <c r="R1532" i="1"/>
  <c r="Q1532" i="1"/>
  <c r="S1532" i="1" s="1"/>
  <c r="J1532" i="1"/>
  <c r="Z1532" i="1" s="1"/>
  <c r="H1532" i="1"/>
  <c r="G1532" i="1"/>
  <c r="I1532" i="1" s="1"/>
  <c r="AE845" i="1"/>
  <c r="AB845" i="1"/>
  <c r="T845" i="1"/>
  <c r="Y845" i="1" s="1"/>
  <c r="R845" i="1"/>
  <c r="Q845" i="1"/>
  <c r="S845" i="1" s="1"/>
  <c r="M845" i="1"/>
  <c r="J845" i="1"/>
  <c r="L845" i="1" s="1"/>
  <c r="N845" i="1" s="1"/>
  <c r="H845" i="1"/>
  <c r="G845" i="1"/>
  <c r="I845" i="1" s="1"/>
  <c r="AE1387" i="1"/>
  <c r="AB1387" i="1"/>
  <c r="T1387" i="1"/>
  <c r="Y1387" i="1" s="1"/>
  <c r="R1387" i="1"/>
  <c r="Q1387" i="1"/>
  <c r="S1387" i="1" s="1"/>
  <c r="J1387" i="1"/>
  <c r="M1387" i="1" s="1"/>
  <c r="H1387" i="1"/>
  <c r="G1387" i="1"/>
  <c r="I1387" i="1" s="1"/>
  <c r="AE3800" i="1"/>
  <c r="AB3800" i="1"/>
  <c r="T3800" i="1"/>
  <c r="Y3800" i="1" s="1"/>
  <c r="R3800" i="1"/>
  <c r="Q3800" i="1"/>
  <c r="S3800" i="1" s="1"/>
  <c r="J3800" i="1"/>
  <c r="Z3800" i="1" s="1"/>
  <c r="H3800" i="1"/>
  <c r="G3800" i="1"/>
  <c r="I3800" i="1" s="1"/>
  <c r="AE1323" i="1"/>
  <c r="AB1323" i="1"/>
  <c r="T1323" i="1"/>
  <c r="Y1323" i="1" s="1"/>
  <c r="R1323" i="1"/>
  <c r="Q1323" i="1"/>
  <c r="S1323" i="1" s="1"/>
  <c r="J1323" i="1"/>
  <c r="Z1323" i="1" s="1"/>
  <c r="H1323" i="1"/>
  <c r="G1323" i="1"/>
  <c r="I1323" i="1" s="1"/>
  <c r="AE3231" i="1"/>
  <c r="AB3231" i="1"/>
  <c r="T3231" i="1"/>
  <c r="Y3231" i="1" s="1"/>
  <c r="R3231" i="1"/>
  <c r="Q3231" i="1"/>
  <c r="S3231" i="1" s="1"/>
  <c r="J3231" i="1"/>
  <c r="L3231" i="1" s="1"/>
  <c r="N3231" i="1" s="1"/>
  <c r="H3231" i="1"/>
  <c r="G3231" i="1"/>
  <c r="I3231" i="1" s="1"/>
  <c r="AE1684" i="1"/>
  <c r="AB1684" i="1"/>
  <c r="V1684" i="1"/>
  <c r="X1684" i="1" s="1"/>
  <c r="T1684" i="1"/>
  <c r="Y1684" i="1" s="1"/>
  <c r="R1684" i="1"/>
  <c r="Q1684" i="1"/>
  <c r="S1684" i="1" s="1"/>
  <c r="J1684" i="1"/>
  <c r="M1684" i="1" s="1"/>
  <c r="H1684" i="1"/>
  <c r="G1684" i="1"/>
  <c r="I1684" i="1" s="1"/>
  <c r="AE1928" i="1"/>
  <c r="AB1928" i="1"/>
  <c r="T1928" i="1"/>
  <c r="Y1928" i="1" s="1"/>
  <c r="R1928" i="1"/>
  <c r="Q1928" i="1"/>
  <c r="S1928" i="1" s="1"/>
  <c r="J1928" i="1"/>
  <c r="Z1928" i="1" s="1"/>
  <c r="H1928" i="1"/>
  <c r="G1928" i="1"/>
  <c r="I1928" i="1" s="1"/>
  <c r="AE4071" i="1"/>
  <c r="AB4071" i="1"/>
  <c r="T4071" i="1"/>
  <c r="Y4071" i="1" s="1"/>
  <c r="R4071" i="1"/>
  <c r="Q4071" i="1"/>
  <c r="S4071" i="1" s="1"/>
  <c r="J4071" i="1"/>
  <c r="Z4071" i="1" s="1"/>
  <c r="H4071" i="1"/>
  <c r="G4071" i="1"/>
  <c r="I4071" i="1" s="1"/>
  <c r="AE492" i="1"/>
  <c r="AB492" i="1"/>
  <c r="T492" i="1"/>
  <c r="Y492" i="1" s="1"/>
  <c r="R492" i="1"/>
  <c r="Q492" i="1"/>
  <c r="S492" i="1" s="1"/>
  <c r="J492" i="1"/>
  <c r="L492" i="1" s="1"/>
  <c r="N492" i="1" s="1"/>
  <c r="H492" i="1"/>
  <c r="G492" i="1"/>
  <c r="I492" i="1" s="1"/>
  <c r="AE3711" i="1"/>
  <c r="AB3711" i="1"/>
  <c r="T3711" i="1"/>
  <c r="Y3711" i="1" s="1"/>
  <c r="R3711" i="1"/>
  <c r="Q3711" i="1"/>
  <c r="S3711" i="1" s="1"/>
  <c r="J3711" i="1"/>
  <c r="M3711" i="1" s="1"/>
  <c r="H3711" i="1"/>
  <c r="G3711" i="1"/>
  <c r="I3711" i="1" s="1"/>
  <c r="AE4164" i="1"/>
  <c r="AB4164" i="1"/>
  <c r="T4164" i="1"/>
  <c r="Y4164" i="1" s="1"/>
  <c r="R4164" i="1"/>
  <c r="Q4164" i="1"/>
  <c r="S4164" i="1" s="1"/>
  <c r="J4164" i="1"/>
  <c r="Z4164" i="1" s="1"/>
  <c r="H4164" i="1"/>
  <c r="G4164" i="1"/>
  <c r="I4164" i="1" s="1"/>
  <c r="AE2261" i="1"/>
  <c r="AB2261" i="1"/>
  <c r="T2261" i="1"/>
  <c r="Y2261" i="1" s="1"/>
  <c r="S2261" i="1"/>
  <c r="R2261" i="1"/>
  <c r="Q2261" i="1"/>
  <c r="J2261" i="1"/>
  <c r="Z2261" i="1" s="1"/>
  <c r="H2261" i="1"/>
  <c r="G2261" i="1"/>
  <c r="I2261" i="1" s="1"/>
  <c r="AE2752" i="1"/>
  <c r="AB2752" i="1"/>
  <c r="T2752" i="1"/>
  <c r="Y2752" i="1" s="1"/>
  <c r="R2752" i="1"/>
  <c r="Q2752" i="1"/>
  <c r="S2752" i="1" s="1"/>
  <c r="J2752" i="1"/>
  <c r="H2752" i="1"/>
  <c r="G2752" i="1"/>
  <c r="I2752" i="1" s="1"/>
  <c r="AE1546" i="1"/>
  <c r="AB1546" i="1"/>
  <c r="T1546" i="1"/>
  <c r="Y1546" i="1" s="1"/>
  <c r="R1546" i="1"/>
  <c r="Q1546" i="1"/>
  <c r="S1546" i="1" s="1"/>
  <c r="J1546" i="1"/>
  <c r="M1546" i="1" s="1"/>
  <c r="H1546" i="1"/>
  <c r="G1546" i="1"/>
  <c r="I1546" i="1" s="1"/>
  <c r="AE844" i="1"/>
  <c r="AB844" i="1"/>
  <c r="T844" i="1"/>
  <c r="Y844" i="1" s="1"/>
  <c r="R844" i="1"/>
  <c r="Q844" i="1"/>
  <c r="S844" i="1" s="1"/>
  <c r="J844" i="1"/>
  <c r="Z844" i="1" s="1"/>
  <c r="H844" i="1"/>
  <c r="G844" i="1"/>
  <c r="I844" i="1" s="1"/>
  <c r="AE3335" i="1"/>
  <c r="AB3335" i="1"/>
  <c r="T3335" i="1"/>
  <c r="Y3335" i="1" s="1"/>
  <c r="R3335" i="1"/>
  <c r="Q3335" i="1"/>
  <c r="S3335" i="1" s="1"/>
  <c r="J3335" i="1"/>
  <c r="Z3335" i="1" s="1"/>
  <c r="H3335" i="1"/>
  <c r="G3335" i="1"/>
  <c r="I3335" i="1" s="1"/>
  <c r="AE131" i="1"/>
  <c r="AB131" i="1"/>
  <c r="T131" i="1"/>
  <c r="Y131" i="1" s="1"/>
  <c r="R131" i="1"/>
  <c r="Q131" i="1"/>
  <c r="S131" i="1" s="1"/>
  <c r="J131" i="1"/>
  <c r="L131" i="1" s="1"/>
  <c r="N131" i="1" s="1"/>
  <c r="H131" i="1"/>
  <c r="G131" i="1"/>
  <c r="I131" i="1" s="1"/>
  <c r="AE442" i="1"/>
  <c r="AB442" i="1"/>
  <c r="W442" i="1"/>
  <c r="T442" i="1"/>
  <c r="Y442" i="1" s="1"/>
  <c r="R442" i="1"/>
  <c r="Q442" i="1"/>
  <c r="S442" i="1" s="1"/>
  <c r="J442" i="1"/>
  <c r="M442" i="1" s="1"/>
  <c r="H442" i="1"/>
  <c r="G442" i="1"/>
  <c r="I442" i="1" s="1"/>
  <c r="AE3230" i="1"/>
  <c r="AB3230" i="1"/>
  <c r="T3230" i="1"/>
  <c r="Y3230" i="1" s="1"/>
  <c r="R3230" i="1"/>
  <c r="Q3230" i="1"/>
  <c r="S3230" i="1" s="1"/>
  <c r="J3230" i="1"/>
  <c r="Z3230" i="1" s="1"/>
  <c r="H3230" i="1"/>
  <c r="G3230" i="1"/>
  <c r="I3230" i="1" s="1"/>
  <c r="AE3664" i="1"/>
  <c r="AB3664" i="1"/>
  <c r="T3664" i="1"/>
  <c r="Y3664" i="1" s="1"/>
  <c r="R3664" i="1"/>
  <c r="Q3664" i="1"/>
  <c r="S3664" i="1" s="1"/>
  <c r="L3664" i="1"/>
  <c r="N3664" i="1" s="1"/>
  <c r="J3664" i="1"/>
  <c r="Z3664" i="1" s="1"/>
  <c r="H3664" i="1"/>
  <c r="G3664" i="1"/>
  <c r="I3664" i="1" s="1"/>
  <c r="AE1554" i="1"/>
  <c r="AB1554" i="1"/>
  <c r="T1554" i="1"/>
  <c r="Y1554" i="1" s="1"/>
  <c r="R1554" i="1"/>
  <c r="Q1554" i="1"/>
  <c r="S1554" i="1" s="1"/>
  <c r="J1554" i="1"/>
  <c r="H1554" i="1"/>
  <c r="G1554" i="1"/>
  <c r="I1554" i="1" s="1"/>
  <c r="AE2063" i="1"/>
  <c r="AB2063" i="1"/>
  <c r="T2063" i="1"/>
  <c r="Y2063" i="1" s="1"/>
  <c r="R2063" i="1"/>
  <c r="Q2063" i="1"/>
  <c r="S2063" i="1" s="1"/>
  <c r="J2063" i="1"/>
  <c r="M2063" i="1" s="1"/>
  <c r="H2063" i="1"/>
  <c r="G2063" i="1"/>
  <c r="I2063" i="1" s="1"/>
  <c r="AE2723" i="1"/>
  <c r="AB2723" i="1"/>
  <c r="T2723" i="1"/>
  <c r="R2723" i="1"/>
  <c r="Q2723" i="1"/>
  <c r="S2723" i="1" s="1"/>
  <c r="J2723" i="1"/>
  <c r="Z2723" i="1" s="1"/>
  <c r="H2723" i="1"/>
  <c r="G2723" i="1"/>
  <c r="I2723" i="1" s="1"/>
  <c r="AE2649" i="1"/>
  <c r="AB2649" i="1"/>
  <c r="T2649" i="1"/>
  <c r="Y2649" i="1" s="1"/>
  <c r="R2649" i="1"/>
  <c r="Q2649" i="1"/>
  <c r="S2649" i="1" s="1"/>
  <c r="J2649" i="1"/>
  <c r="Z2649" i="1" s="1"/>
  <c r="H2649" i="1"/>
  <c r="G2649" i="1"/>
  <c r="I2649" i="1" s="1"/>
  <c r="AE2701" i="1"/>
  <c r="AB2701" i="1"/>
  <c r="T2701" i="1"/>
  <c r="Y2701" i="1" s="1"/>
  <c r="R2701" i="1"/>
  <c r="Q2701" i="1"/>
  <c r="S2701" i="1" s="1"/>
  <c r="J2701" i="1"/>
  <c r="L2701" i="1" s="1"/>
  <c r="N2701" i="1" s="1"/>
  <c r="H2701" i="1"/>
  <c r="G2701" i="1"/>
  <c r="I2701" i="1" s="1"/>
  <c r="AE341" i="1"/>
  <c r="AB341" i="1"/>
  <c r="T341" i="1"/>
  <c r="Y341" i="1" s="1"/>
  <c r="R341" i="1"/>
  <c r="Q341" i="1"/>
  <c r="S341" i="1" s="1"/>
  <c r="J341" i="1"/>
  <c r="M341" i="1" s="1"/>
  <c r="H341" i="1"/>
  <c r="G341" i="1"/>
  <c r="I341" i="1" s="1"/>
  <c r="AE3039" i="1"/>
  <c r="AB3039" i="1"/>
  <c r="W3039" i="1"/>
  <c r="T3039" i="1"/>
  <c r="Y3039" i="1" s="1"/>
  <c r="R3039" i="1"/>
  <c r="Q3039" i="1"/>
  <c r="S3039" i="1" s="1"/>
  <c r="J3039" i="1"/>
  <c r="Z3039" i="1" s="1"/>
  <c r="H3039" i="1"/>
  <c r="G3039" i="1"/>
  <c r="I3039" i="1" s="1"/>
  <c r="AE1008" i="1"/>
  <c r="AB1008" i="1"/>
  <c r="T1008" i="1"/>
  <c r="Y1008" i="1" s="1"/>
  <c r="R1008" i="1"/>
  <c r="Q1008" i="1"/>
  <c r="S1008" i="1" s="1"/>
  <c r="J1008" i="1"/>
  <c r="Z1008" i="1" s="1"/>
  <c r="H1008" i="1"/>
  <c r="G1008" i="1"/>
  <c r="I1008" i="1" s="1"/>
  <c r="AE2700" i="1"/>
  <c r="AB2700" i="1"/>
  <c r="T2700" i="1"/>
  <c r="Y2700" i="1" s="1"/>
  <c r="R2700" i="1"/>
  <c r="Q2700" i="1"/>
  <c r="S2700" i="1" s="1"/>
  <c r="J2700" i="1"/>
  <c r="L2700" i="1" s="1"/>
  <c r="N2700" i="1" s="1"/>
  <c r="H2700" i="1"/>
  <c r="G2700" i="1"/>
  <c r="I2700" i="1" s="1"/>
  <c r="AE1402" i="1"/>
  <c r="AB1402" i="1"/>
  <c r="T1402" i="1"/>
  <c r="R1402" i="1"/>
  <c r="Q1402" i="1"/>
  <c r="S1402" i="1" s="1"/>
  <c r="J1402" i="1"/>
  <c r="M1402" i="1" s="1"/>
  <c r="H1402" i="1"/>
  <c r="G1402" i="1"/>
  <c r="I1402" i="1" s="1"/>
  <c r="AE691" i="1"/>
  <c r="AB691" i="1"/>
  <c r="T691" i="1"/>
  <c r="Y691" i="1" s="1"/>
  <c r="R691" i="1"/>
  <c r="Q691" i="1"/>
  <c r="S691" i="1" s="1"/>
  <c r="J691" i="1"/>
  <c r="Z691" i="1" s="1"/>
  <c r="H691" i="1"/>
  <c r="G691" i="1"/>
  <c r="I691" i="1" s="1"/>
  <c r="AE3301" i="1"/>
  <c r="AB3301" i="1"/>
  <c r="T3301" i="1"/>
  <c r="Y3301" i="1" s="1"/>
  <c r="R3301" i="1"/>
  <c r="Q3301" i="1"/>
  <c r="S3301" i="1" s="1"/>
  <c r="J3301" i="1"/>
  <c r="H3301" i="1"/>
  <c r="G3301" i="1"/>
  <c r="I3301" i="1" s="1"/>
  <c r="AE625" i="1"/>
  <c r="AB625" i="1"/>
  <c r="T625" i="1"/>
  <c r="Y625" i="1" s="1"/>
  <c r="R625" i="1"/>
  <c r="Q625" i="1"/>
  <c r="S625" i="1" s="1"/>
  <c r="J625" i="1"/>
  <c r="L625" i="1" s="1"/>
  <c r="N625" i="1" s="1"/>
  <c r="H625" i="1"/>
  <c r="G625" i="1"/>
  <c r="I625" i="1" s="1"/>
  <c r="AE1153" i="1"/>
  <c r="AB1153" i="1"/>
  <c r="T1153" i="1"/>
  <c r="Y1153" i="1" s="1"/>
  <c r="R1153" i="1"/>
  <c r="Q1153" i="1"/>
  <c r="S1153" i="1" s="1"/>
  <c r="J1153" i="1"/>
  <c r="M1153" i="1" s="1"/>
  <c r="H1153" i="1"/>
  <c r="G1153" i="1"/>
  <c r="I1153" i="1" s="1"/>
  <c r="AE36" i="1"/>
  <c r="AB36" i="1"/>
  <c r="T36" i="1"/>
  <c r="Y36" i="1" s="1"/>
  <c r="R36" i="1"/>
  <c r="Q36" i="1"/>
  <c r="S36" i="1" s="1"/>
  <c r="J36" i="1"/>
  <c r="Z36" i="1" s="1"/>
  <c r="H36" i="1"/>
  <c r="G36" i="1"/>
  <c r="I36" i="1" s="1"/>
  <c r="AE740" i="1"/>
  <c r="AB740" i="1"/>
  <c r="T740" i="1"/>
  <c r="Y740" i="1" s="1"/>
  <c r="R740" i="1"/>
  <c r="Q740" i="1"/>
  <c r="S740" i="1" s="1"/>
  <c r="J740" i="1"/>
  <c r="H740" i="1"/>
  <c r="G740" i="1"/>
  <c r="I740" i="1" s="1"/>
  <c r="AE515" i="1"/>
  <c r="AB515" i="1"/>
  <c r="T515" i="1"/>
  <c r="Y515" i="1" s="1"/>
  <c r="R515" i="1"/>
  <c r="Q515" i="1"/>
  <c r="S515" i="1" s="1"/>
  <c r="J515" i="1"/>
  <c r="H515" i="1"/>
  <c r="G515" i="1"/>
  <c r="I515" i="1" s="1"/>
  <c r="AE514" i="1"/>
  <c r="AB514" i="1"/>
  <c r="T514" i="1"/>
  <c r="R514" i="1"/>
  <c r="Q514" i="1"/>
  <c r="S514" i="1" s="1"/>
  <c r="J514" i="1"/>
  <c r="M514" i="1" s="1"/>
  <c r="H514" i="1"/>
  <c r="G514" i="1"/>
  <c r="I514" i="1" s="1"/>
  <c r="AE1749" i="1"/>
  <c r="AB1749" i="1"/>
  <c r="T1749" i="1"/>
  <c r="R1749" i="1"/>
  <c r="Q1749" i="1"/>
  <c r="S1749" i="1" s="1"/>
  <c r="J1749" i="1"/>
  <c r="Z1749" i="1" s="1"/>
  <c r="H1749" i="1"/>
  <c r="G1749" i="1"/>
  <c r="I1749" i="1" s="1"/>
  <c r="AE4143" i="1"/>
  <c r="AB4143" i="1"/>
  <c r="T4143" i="1"/>
  <c r="Y4143" i="1" s="1"/>
  <c r="R4143" i="1"/>
  <c r="Q4143" i="1"/>
  <c r="S4143" i="1" s="1"/>
  <c r="J4143" i="1"/>
  <c r="Z4143" i="1" s="1"/>
  <c r="H4143" i="1"/>
  <c r="G4143" i="1"/>
  <c r="I4143" i="1" s="1"/>
  <c r="AE1864" i="1"/>
  <c r="AB1864" i="1"/>
  <c r="T1864" i="1"/>
  <c r="Y1864" i="1" s="1"/>
  <c r="R1864" i="1"/>
  <c r="Q1864" i="1"/>
  <c r="S1864" i="1" s="1"/>
  <c r="J1864" i="1"/>
  <c r="L1864" i="1" s="1"/>
  <c r="N1864" i="1" s="1"/>
  <c r="H1864" i="1"/>
  <c r="G1864" i="1"/>
  <c r="I1864" i="1" s="1"/>
  <c r="AE3710" i="1"/>
  <c r="AB3710" i="1"/>
  <c r="T3710" i="1"/>
  <c r="Y3710" i="1" s="1"/>
  <c r="R3710" i="1"/>
  <c r="Q3710" i="1"/>
  <c r="S3710" i="1" s="1"/>
  <c r="J3710" i="1"/>
  <c r="M3710" i="1" s="1"/>
  <c r="H3710" i="1"/>
  <c r="G3710" i="1"/>
  <c r="I3710" i="1" s="1"/>
  <c r="AE2628" i="1"/>
  <c r="AB2628" i="1"/>
  <c r="T2628" i="1"/>
  <c r="Y2628" i="1" s="1"/>
  <c r="R2628" i="1"/>
  <c r="Q2628" i="1"/>
  <c r="S2628" i="1" s="1"/>
  <c r="J2628" i="1"/>
  <c r="Z2628" i="1" s="1"/>
  <c r="H2628" i="1"/>
  <c r="G2628" i="1"/>
  <c r="I2628" i="1" s="1"/>
  <c r="AE3147" i="1"/>
  <c r="AB3147" i="1"/>
  <c r="T3147" i="1"/>
  <c r="Y3147" i="1" s="1"/>
  <c r="R3147" i="1"/>
  <c r="Q3147" i="1"/>
  <c r="S3147" i="1" s="1"/>
  <c r="J3147" i="1"/>
  <c r="H3147" i="1"/>
  <c r="G3147" i="1"/>
  <c r="I3147" i="1" s="1"/>
  <c r="AE2183" i="1"/>
  <c r="AB2183" i="1"/>
  <c r="T2183" i="1"/>
  <c r="Y2183" i="1" s="1"/>
  <c r="R2183" i="1"/>
  <c r="Q2183" i="1"/>
  <c r="S2183" i="1" s="1"/>
  <c r="J2183" i="1"/>
  <c r="L2183" i="1" s="1"/>
  <c r="N2183" i="1" s="1"/>
  <c r="H2183" i="1"/>
  <c r="G2183" i="1"/>
  <c r="I2183" i="1" s="1"/>
  <c r="AE122" i="1"/>
  <c r="AB122" i="1"/>
  <c r="T122" i="1"/>
  <c r="Y122" i="1" s="1"/>
  <c r="R122" i="1"/>
  <c r="Q122" i="1"/>
  <c r="S122" i="1" s="1"/>
  <c r="J122" i="1"/>
  <c r="M122" i="1" s="1"/>
  <c r="H122" i="1"/>
  <c r="G122" i="1"/>
  <c r="I122" i="1" s="1"/>
  <c r="AE4227" i="1"/>
  <c r="AB4227" i="1"/>
  <c r="T4227" i="1"/>
  <c r="Y4227" i="1" s="1"/>
  <c r="R4227" i="1"/>
  <c r="Q4227" i="1"/>
  <c r="S4227" i="1" s="1"/>
  <c r="J4227" i="1"/>
  <c r="Z4227" i="1" s="1"/>
  <c r="H4227" i="1"/>
  <c r="G4227" i="1"/>
  <c r="I4227" i="1" s="1"/>
  <c r="AE23" i="1"/>
  <c r="AB23" i="1"/>
  <c r="T23" i="1"/>
  <c r="Y23" i="1" s="1"/>
  <c r="R23" i="1"/>
  <c r="Q23" i="1"/>
  <c r="S23" i="1" s="1"/>
  <c r="J23" i="1"/>
  <c r="L23" i="1" s="1"/>
  <c r="N23" i="1" s="1"/>
  <c r="H23" i="1"/>
  <c r="G23" i="1"/>
  <c r="I23" i="1" s="1"/>
  <c r="AE3742" i="1"/>
  <c r="AB3742" i="1"/>
  <c r="T3742" i="1"/>
  <c r="Y3742" i="1" s="1"/>
  <c r="R3742" i="1"/>
  <c r="Q3742" i="1"/>
  <c r="S3742" i="1" s="1"/>
  <c r="M3742" i="1"/>
  <c r="J3742" i="1"/>
  <c r="H3742" i="1"/>
  <c r="G3742" i="1"/>
  <c r="I3742" i="1" s="1"/>
  <c r="AE3699" i="1"/>
  <c r="AB3699" i="1"/>
  <c r="T3699" i="1"/>
  <c r="Y3699" i="1" s="1"/>
  <c r="R3699" i="1"/>
  <c r="Q3699" i="1"/>
  <c r="S3699" i="1" s="1"/>
  <c r="M3699" i="1"/>
  <c r="J3699" i="1"/>
  <c r="L3699" i="1" s="1"/>
  <c r="N3699" i="1" s="1"/>
  <c r="H3699" i="1"/>
  <c r="G3699" i="1"/>
  <c r="I3699" i="1" s="1"/>
  <c r="AE712" i="1"/>
  <c r="AB712" i="1"/>
  <c r="T712" i="1"/>
  <c r="Y712" i="1" s="1"/>
  <c r="S712" i="1"/>
  <c r="R712" i="1"/>
  <c r="Q712" i="1"/>
  <c r="J712" i="1"/>
  <c r="Z712" i="1" s="1"/>
  <c r="H712" i="1"/>
  <c r="G712" i="1"/>
  <c r="I712" i="1" s="1"/>
  <c r="AE681" i="1"/>
  <c r="AB681" i="1"/>
  <c r="T681" i="1"/>
  <c r="Y681" i="1" s="1"/>
  <c r="R681" i="1"/>
  <c r="Q681" i="1"/>
  <c r="S681" i="1" s="1"/>
  <c r="J681" i="1"/>
  <c r="H681" i="1"/>
  <c r="G681" i="1"/>
  <c r="I681" i="1" s="1"/>
  <c r="AE638" i="1"/>
  <c r="AB638" i="1"/>
  <c r="T638" i="1"/>
  <c r="Y638" i="1" s="1"/>
  <c r="R638" i="1"/>
  <c r="Q638" i="1"/>
  <c r="S638" i="1" s="1"/>
  <c r="J638" i="1"/>
  <c r="H638" i="1"/>
  <c r="G638" i="1"/>
  <c r="I638" i="1" s="1"/>
  <c r="AE502" i="1"/>
  <c r="AB502" i="1"/>
  <c r="T502" i="1"/>
  <c r="R502" i="1"/>
  <c r="Q502" i="1"/>
  <c r="S502" i="1" s="1"/>
  <c r="J502" i="1"/>
  <c r="M502" i="1" s="1"/>
  <c r="H502" i="1"/>
  <c r="G502" i="1"/>
  <c r="I502" i="1" s="1"/>
  <c r="AE3595" i="1"/>
  <c r="AB3595" i="1"/>
  <c r="T3595" i="1"/>
  <c r="V3595" i="1" s="1"/>
  <c r="X3595" i="1" s="1"/>
  <c r="R3595" i="1"/>
  <c r="Q3595" i="1"/>
  <c r="S3595" i="1" s="1"/>
  <c r="M3595" i="1"/>
  <c r="J3595" i="1"/>
  <c r="Z3595" i="1" s="1"/>
  <c r="H3595" i="1"/>
  <c r="G3595" i="1"/>
  <c r="I3595" i="1" s="1"/>
  <c r="AE1399" i="1"/>
  <c r="AB1399" i="1"/>
  <c r="T1399" i="1"/>
  <c r="Y1399" i="1" s="1"/>
  <c r="R1399" i="1"/>
  <c r="Q1399" i="1"/>
  <c r="S1399" i="1" s="1"/>
  <c r="J1399" i="1"/>
  <c r="H1399" i="1"/>
  <c r="G1399" i="1"/>
  <c r="I1399" i="1" s="1"/>
  <c r="AE815" i="1"/>
  <c r="AB815" i="1"/>
  <c r="T815" i="1"/>
  <c r="Y815" i="1" s="1"/>
  <c r="R815" i="1"/>
  <c r="Q815" i="1"/>
  <c r="S815" i="1" s="1"/>
  <c r="J815" i="1"/>
  <c r="L815" i="1" s="1"/>
  <c r="N815" i="1" s="1"/>
  <c r="H815" i="1"/>
  <c r="G815" i="1"/>
  <c r="I815" i="1" s="1"/>
  <c r="AE670" i="1"/>
  <c r="AB670" i="1"/>
  <c r="T670" i="1"/>
  <c r="Y670" i="1" s="1"/>
  <c r="R670" i="1"/>
  <c r="Q670" i="1"/>
  <c r="S670" i="1" s="1"/>
  <c r="J670" i="1"/>
  <c r="M670" i="1" s="1"/>
  <c r="H670" i="1"/>
  <c r="G670" i="1"/>
  <c r="I670" i="1" s="1"/>
  <c r="AE3698" i="1"/>
  <c r="AB3698" i="1"/>
  <c r="T3698" i="1"/>
  <c r="R3698" i="1"/>
  <c r="Q3698" i="1"/>
  <c r="S3698" i="1" s="1"/>
  <c r="M3698" i="1"/>
  <c r="J3698" i="1"/>
  <c r="Z3698" i="1" s="1"/>
  <c r="H3698" i="1"/>
  <c r="G3698" i="1"/>
  <c r="I3698" i="1" s="1"/>
  <c r="AE3199" i="1"/>
  <c r="AB3199" i="1"/>
  <c r="T3199" i="1"/>
  <c r="Y3199" i="1" s="1"/>
  <c r="R3199" i="1"/>
  <c r="Q3199" i="1"/>
  <c r="S3199" i="1" s="1"/>
  <c r="J3199" i="1"/>
  <c r="Z3199" i="1" s="1"/>
  <c r="H3199" i="1"/>
  <c r="G3199" i="1"/>
  <c r="I3199" i="1" s="1"/>
  <c r="AE1735" i="1"/>
  <c r="AB1735" i="1"/>
  <c r="Z1735" i="1"/>
  <c r="T1735" i="1"/>
  <c r="Y1735" i="1" s="1"/>
  <c r="R1735" i="1"/>
  <c r="Q1735" i="1"/>
  <c r="S1735" i="1" s="1"/>
  <c r="M1735" i="1"/>
  <c r="J1735" i="1"/>
  <c r="L1735" i="1" s="1"/>
  <c r="N1735" i="1" s="1"/>
  <c r="H1735" i="1"/>
  <c r="G1735" i="1"/>
  <c r="I1735" i="1" s="1"/>
  <c r="AE501" i="1"/>
  <c r="AB501" i="1"/>
  <c r="T501" i="1"/>
  <c r="R501" i="1"/>
  <c r="Q501" i="1"/>
  <c r="S501" i="1" s="1"/>
  <c r="J501" i="1"/>
  <c r="M501" i="1" s="1"/>
  <c r="H501" i="1"/>
  <c r="G501" i="1"/>
  <c r="I501" i="1" s="1"/>
  <c r="AE2459" i="1"/>
  <c r="AB2459" i="1"/>
  <c r="T2459" i="1"/>
  <c r="Y2459" i="1" s="1"/>
  <c r="R2459" i="1"/>
  <c r="Q2459" i="1"/>
  <c r="S2459" i="1" s="1"/>
  <c r="J2459" i="1"/>
  <c r="Z2459" i="1" s="1"/>
  <c r="H2459" i="1"/>
  <c r="G2459" i="1"/>
  <c r="I2459" i="1" s="1"/>
  <c r="AE3566" i="1"/>
  <c r="AB3566" i="1"/>
  <c r="T3566" i="1"/>
  <c r="Y3566" i="1" s="1"/>
  <c r="S3566" i="1"/>
  <c r="R3566" i="1"/>
  <c r="Q3566" i="1"/>
  <c r="M3566" i="1"/>
  <c r="L3566" i="1"/>
  <c r="N3566" i="1" s="1"/>
  <c r="J3566" i="1"/>
  <c r="Z3566" i="1" s="1"/>
  <c r="H3566" i="1"/>
  <c r="G3566" i="1"/>
  <c r="I3566" i="1" s="1"/>
  <c r="AE1398" i="1"/>
  <c r="AB1398" i="1"/>
  <c r="T1398" i="1"/>
  <c r="Y1398" i="1" s="1"/>
  <c r="R1398" i="1"/>
  <c r="Q1398" i="1"/>
  <c r="S1398" i="1" s="1"/>
  <c r="J1398" i="1"/>
  <c r="L1398" i="1" s="1"/>
  <c r="N1398" i="1" s="1"/>
  <c r="H1398" i="1"/>
  <c r="G1398" i="1"/>
  <c r="I1398" i="1" s="1"/>
  <c r="AE1322" i="1"/>
  <c r="AB1322" i="1"/>
  <c r="T1322" i="1"/>
  <c r="R1322" i="1"/>
  <c r="Q1322" i="1"/>
  <c r="S1322" i="1" s="1"/>
  <c r="J1322" i="1"/>
  <c r="M1322" i="1" s="1"/>
  <c r="H1322" i="1"/>
  <c r="G1322" i="1"/>
  <c r="I1322" i="1" s="1"/>
  <c r="AE669" i="1"/>
  <c r="AB669" i="1"/>
  <c r="T669" i="1"/>
  <c r="Y669" i="1" s="1"/>
  <c r="S669" i="1"/>
  <c r="R669" i="1"/>
  <c r="Q669" i="1"/>
  <c r="J669" i="1"/>
  <c r="Z669" i="1" s="1"/>
  <c r="H669" i="1"/>
  <c r="G669" i="1"/>
  <c r="I669" i="1" s="1"/>
  <c r="AE130" i="1"/>
  <c r="AB130" i="1"/>
  <c r="T130" i="1"/>
  <c r="Y130" i="1" s="1"/>
  <c r="R130" i="1"/>
  <c r="Q130" i="1"/>
  <c r="S130" i="1" s="1"/>
  <c r="J130" i="1"/>
  <c r="H130" i="1"/>
  <c r="G130" i="1"/>
  <c r="I130" i="1" s="1"/>
  <c r="AE1518" i="1"/>
  <c r="AB1518" i="1"/>
  <c r="T1518" i="1"/>
  <c r="Y1518" i="1" s="1"/>
  <c r="R1518" i="1"/>
  <c r="Q1518" i="1"/>
  <c r="S1518" i="1" s="1"/>
  <c r="J1518" i="1"/>
  <c r="H1518" i="1"/>
  <c r="G1518" i="1"/>
  <c r="I1518" i="1" s="1"/>
  <c r="AE1278" i="1"/>
  <c r="AB1278" i="1"/>
  <c r="T1278" i="1"/>
  <c r="Y1278" i="1" s="1"/>
  <c r="R1278" i="1"/>
  <c r="Q1278" i="1"/>
  <c r="S1278" i="1" s="1"/>
  <c r="J1278" i="1"/>
  <c r="M1278" i="1" s="1"/>
  <c r="H1278" i="1"/>
  <c r="G1278" i="1"/>
  <c r="I1278" i="1" s="1"/>
  <c r="AE2606" i="1"/>
  <c r="AB2606" i="1"/>
  <c r="W2606" i="1"/>
  <c r="V2606" i="1"/>
  <c r="X2606" i="1" s="1"/>
  <c r="T2606" i="1"/>
  <c r="Y2606" i="1" s="1"/>
  <c r="R2606" i="1"/>
  <c r="Q2606" i="1"/>
  <c r="S2606" i="1" s="1"/>
  <c r="J2606" i="1"/>
  <c r="Z2606" i="1" s="1"/>
  <c r="H2606" i="1"/>
  <c r="G2606" i="1"/>
  <c r="I2606" i="1" s="1"/>
  <c r="AE1071" i="1"/>
  <c r="AB1071" i="1"/>
  <c r="T1071" i="1"/>
  <c r="Y1071" i="1" s="1"/>
  <c r="R1071" i="1"/>
  <c r="Q1071" i="1"/>
  <c r="S1071" i="1" s="1"/>
  <c r="J1071" i="1"/>
  <c r="H1071" i="1"/>
  <c r="G1071" i="1"/>
  <c r="I1071" i="1" s="1"/>
  <c r="AE840" i="1"/>
  <c r="AB840" i="1"/>
  <c r="T840" i="1"/>
  <c r="Y840" i="1" s="1"/>
  <c r="R840" i="1"/>
  <c r="Q840" i="1"/>
  <c r="S840" i="1" s="1"/>
  <c r="J840" i="1"/>
  <c r="H840" i="1"/>
  <c r="G840" i="1"/>
  <c r="I840" i="1" s="1"/>
  <c r="AE3198" i="1"/>
  <c r="AB3198" i="1"/>
  <c r="T3198" i="1"/>
  <c r="W3198" i="1" s="1"/>
  <c r="R3198" i="1"/>
  <c r="Q3198" i="1"/>
  <c r="S3198" i="1" s="1"/>
  <c r="J3198" i="1"/>
  <c r="M3198" i="1" s="1"/>
  <c r="H3198" i="1"/>
  <c r="G3198" i="1"/>
  <c r="I3198" i="1" s="1"/>
  <c r="AE760" i="1"/>
  <c r="AB760" i="1"/>
  <c r="T760" i="1"/>
  <c r="V760" i="1" s="1"/>
  <c r="X760" i="1" s="1"/>
  <c r="R760" i="1"/>
  <c r="Q760" i="1"/>
  <c r="S760" i="1" s="1"/>
  <c r="J760" i="1"/>
  <c r="Z760" i="1" s="1"/>
  <c r="H760" i="1"/>
  <c r="G760" i="1"/>
  <c r="I760" i="1" s="1"/>
  <c r="AE3795" i="1"/>
  <c r="AB3795" i="1"/>
  <c r="T3795" i="1"/>
  <c r="Y3795" i="1" s="1"/>
  <c r="R3795" i="1"/>
  <c r="Q3795" i="1"/>
  <c r="S3795" i="1" s="1"/>
  <c r="J3795" i="1"/>
  <c r="H3795" i="1"/>
  <c r="G3795" i="1"/>
  <c r="I3795" i="1" s="1"/>
  <c r="AE1863" i="1"/>
  <c r="AB1863" i="1"/>
  <c r="T1863" i="1"/>
  <c r="Y1863" i="1" s="1"/>
  <c r="R1863" i="1"/>
  <c r="Q1863" i="1"/>
  <c r="S1863" i="1" s="1"/>
  <c r="J1863" i="1"/>
  <c r="H1863" i="1"/>
  <c r="G1863" i="1"/>
  <c r="I1863" i="1" s="1"/>
  <c r="AE403" i="1"/>
  <c r="AB403" i="1"/>
  <c r="T403" i="1"/>
  <c r="R403" i="1"/>
  <c r="Q403" i="1"/>
  <c r="S403" i="1" s="1"/>
  <c r="J403" i="1"/>
  <c r="M403" i="1" s="1"/>
  <c r="H403" i="1"/>
  <c r="G403" i="1"/>
  <c r="I403" i="1" s="1"/>
  <c r="AE3145" i="1"/>
  <c r="AB3145" i="1"/>
  <c r="W3145" i="1"/>
  <c r="T3145" i="1"/>
  <c r="Y3145" i="1" s="1"/>
  <c r="R3145" i="1"/>
  <c r="Q3145" i="1"/>
  <c r="S3145" i="1" s="1"/>
  <c r="J3145" i="1"/>
  <c r="Z3145" i="1" s="1"/>
  <c r="H3145" i="1"/>
  <c r="G3145" i="1"/>
  <c r="I3145" i="1" s="1"/>
  <c r="AE436" i="1"/>
  <c r="AB436" i="1"/>
  <c r="T436" i="1"/>
  <c r="Y436" i="1" s="1"/>
  <c r="R436" i="1"/>
  <c r="Q436" i="1"/>
  <c r="S436" i="1" s="1"/>
  <c r="J436" i="1"/>
  <c r="H436" i="1"/>
  <c r="G436" i="1"/>
  <c r="I436" i="1" s="1"/>
  <c r="AE867" i="1"/>
  <c r="AB867" i="1"/>
  <c r="T867" i="1"/>
  <c r="Y867" i="1" s="1"/>
  <c r="R867" i="1"/>
  <c r="Q867" i="1"/>
  <c r="S867" i="1" s="1"/>
  <c r="J867" i="1"/>
  <c r="H867" i="1"/>
  <c r="G867" i="1"/>
  <c r="I867" i="1" s="1"/>
  <c r="AE1321" i="1"/>
  <c r="AB1321" i="1"/>
  <c r="T1321" i="1"/>
  <c r="Y1321" i="1" s="1"/>
  <c r="R1321" i="1"/>
  <c r="Q1321" i="1"/>
  <c r="S1321" i="1" s="1"/>
  <c r="J1321" i="1"/>
  <c r="M1321" i="1" s="1"/>
  <c r="H1321" i="1"/>
  <c r="G1321" i="1"/>
  <c r="I1321" i="1" s="1"/>
  <c r="AE176" i="1"/>
  <c r="AB176" i="1"/>
  <c r="T176" i="1"/>
  <c r="Y176" i="1" s="1"/>
  <c r="R176" i="1"/>
  <c r="Q176" i="1"/>
  <c r="S176" i="1" s="1"/>
  <c r="J176" i="1"/>
  <c r="Z176" i="1" s="1"/>
  <c r="H176" i="1"/>
  <c r="G176" i="1"/>
  <c r="I176" i="1" s="1"/>
  <c r="AE118" i="1"/>
  <c r="AB118" i="1"/>
  <c r="T118" i="1"/>
  <c r="Y118" i="1" s="1"/>
  <c r="R118" i="1"/>
  <c r="Q118" i="1"/>
  <c r="S118" i="1" s="1"/>
  <c r="J118" i="1"/>
  <c r="H118" i="1"/>
  <c r="G118" i="1"/>
  <c r="I118" i="1" s="1"/>
  <c r="AE1500" i="1"/>
  <c r="AB1500" i="1"/>
  <c r="T1500" i="1"/>
  <c r="Y1500" i="1" s="1"/>
  <c r="R1500" i="1"/>
  <c r="Q1500" i="1"/>
  <c r="S1500" i="1" s="1"/>
  <c r="J1500" i="1"/>
  <c r="H1500" i="1"/>
  <c r="G1500" i="1"/>
  <c r="I1500" i="1" s="1"/>
  <c r="AE623" i="1"/>
  <c r="AB623" i="1"/>
  <c r="T623" i="1"/>
  <c r="Y623" i="1" s="1"/>
  <c r="R623" i="1"/>
  <c r="Q623" i="1"/>
  <c r="S623" i="1" s="1"/>
  <c r="J623" i="1"/>
  <c r="M623" i="1" s="1"/>
  <c r="H623" i="1"/>
  <c r="G623" i="1"/>
  <c r="I623" i="1" s="1"/>
  <c r="AE1631" i="1"/>
  <c r="AB1631" i="1"/>
  <c r="T1631" i="1"/>
  <c r="Y1631" i="1" s="1"/>
  <c r="R1631" i="1"/>
  <c r="Q1631" i="1"/>
  <c r="S1631" i="1" s="1"/>
  <c r="J1631" i="1"/>
  <c r="Z1631" i="1" s="1"/>
  <c r="H1631" i="1"/>
  <c r="G1631" i="1"/>
  <c r="I1631" i="1" s="1"/>
  <c r="AE3823" i="1"/>
  <c r="AB3823" i="1"/>
  <c r="T3823" i="1"/>
  <c r="Y3823" i="1" s="1"/>
  <c r="S3823" i="1"/>
  <c r="R3823" i="1"/>
  <c r="Q3823" i="1"/>
  <c r="M3823" i="1"/>
  <c r="L3823" i="1"/>
  <c r="N3823" i="1" s="1"/>
  <c r="J3823" i="1"/>
  <c r="Z3823" i="1" s="1"/>
  <c r="H3823" i="1"/>
  <c r="G3823" i="1"/>
  <c r="I3823" i="1" s="1"/>
  <c r="AE2434" i="1"/>
  <c r="AB2434" i="1"/>
  <c r="T2434" i="1"/>
  <c r="Y2434" i="1" s="1"/>
  <c r="R2434" i="1"/>
  <c r="Q2434" i="1"/>
  <c r="S2434" i="1" s="1"/>
  <c r="J2434" i="1"/>
  <c r="L2434" i="1" s="1"/>
  <c r="N2434" i="1" s="1"/>
  <c r="H2434" i="1"/>
  <c r="G2434" i="1"/>
  <c r="I2434" i="1" s="1"/>
  <c r="AE2165" i="1"/>
  <c r="AB2165" i="1"/>
  <c r="T2165" i="1"/>
  <c r="R2165" i="1"/>
  <c r="Q2165" i="1"/>
  <c r="S2165" i="1" s="1"/>
  <c r="J2165" i="1"/>
  <c r="M2165" i="1" s="1"/>
  <c r="H2165" i="1"/>
  <c r="G2165" i="1"/>
  <c r="I2165" i="1" s="1"/>
  <c r="AE4177" i="1"/>
  <c r="AB4177" i="1"/>
  <c r="T4177" i="1"/>
  <c r="Y4177" i="1" s="1"/>
  <c r="R4177" i="1"/>
  <c r="Q4177" i="1"/>
  <c r="S4177" i="1" s="1"/>
  <c r="J4177" i="1"/>
  <c r="Z4177" i="1" s="1"/>
  <c r="H4177" i="1"/>
  <c r="G4177" i="1"/>
  <c r="I4177" i="1" s="1"/>
  <c r="AE1949" i="1"/>
  <c r="AB1949" i="1"/>
  <c r="T1949" i="1"/>
  <c r="Y1949" i="1" s="1"/>
  <c r="R1949" i="1"/>
  <c r="Q1949" i="1"/>
  <c r="S1949" i="1" s="1"/>
  <c r="J1949" i="1"/>
  <c r="H1949" i="1"/>
  <c r="G1949" i="1"/>
  <c r="I1949" i="1" s="1"/>
  <c r="AE175" i="1"/>
  <c r="AB175" i="1"/>
  <c r="T175" i="1"/>
  <c r="Y175" i="1" s="1"/>
  <c r="R175" i="1"/>
  <c r="Q175" i="1"/>
  <c r="S175" i="1" s="1"/>
  <c r="J175" i="1"/>
  <c r="H175" i="1"/>
  <c r="G175" i="1"/>
  <c r="I175" i="1" s="1"/>
  <c r="AE474" i="1"/>
  <c r="AB474" i="1"/>
  <c r="T474" i="1"/>
  <c r="Y474" i="1" s="1"/>
  <c r="R474" i="1"/>
  <c r="Q474" i="1"/>
  <c r="S474" i="1" s="1"/>
  <c r="J474" i="1"/>
  <c r="M474" i="1" s="1"/>
  <c r="H474" i="1"/>
  <c r="G474" i="1"/>
  <c r="I474" i="1" s="1"/>
  <c r="AE3314" i="1"/>
  <c r="AB3314" i="1"/>
  <c r="T3314" i="1"/>
  <c r="Y3314" i="1" s="1"/>
  <c r="R3314" i="1"/>
  <c r="Q3314" i="1"/>
  <c r="S3314" i="1" s="1"/>
  <c r="J3314" i="1"/>
  <c r="Z3314" i="1" s="1"/>
  <c r="H3314" i="1"/>
  <c r="G3314" i="1"/>
  <c r="I3314" i="1" s="1"/>
  <c r="AE3741" i="1"/>
  <c r="AB3741" i="1"/>
  <c r="T3741" i="1"/>
  <c r="Y3741" i="1" s="1"/>
  <c r="S3741" i="1"/>
  <c r="R3741" i="1"/>
  <c r="Q3741" i="1"/>
  <c r="M3741" i="1"/>
  <c r="J3741" i="1"/>
  <c r="Z3741" i="1" s="1"/>
  <c r="H3741" i="1"/>
  <c r="G3741" i="1"/>
  <c r="I3741" i="1" s="1"/>
  <c r="AE886" i="1"/>
  <c r="AB886" i="1"/>
  <c r="T886" i="1"/>
  <c r="Y886" i="1" s="1"/>
  <c r="R886" i="1"/>
  <c r="Q886" i="1"/>
  <c r="S886" i="1" s="1"/>
  <c r="J886" i="1"/>
  <c r="L886" i="1" s="1"/>
  <c r="N886" i="1" s="1"/>
  <c r="H886" i="1"/>
  <c r="G886" i="1"/>
  <c r="I886" i="1" s="1"/>
  <c r="AE918" i="1"/>
  <c r="AB918" i="1"/>
  <c r="T918" i="1"/>
  <c r="R918" i="1"/>
  <c r="Q918" i="1"/>
  <c r="S918" i="1" s="1"/>
  <c r="J918" i="1"/>
  <c r="M918" i="1" s="1"/>
  <c r="H918" i="1"/>
  <c r="G918" i="1"/>
  <c r="I918" i="1" s="1"/>
  <c r="AE1630" i="1"/>
  <c r="AB1630" i="1"/>
  <c r="T1630" i="1"/>
  <c r="Y1630" i="1" s="1"/>
  <c r="R1630" i="1"/>
  <c r="Q1630" i="1"/>
  <c r="S1630" i="1" s="1"/>
  <c r="J1630" i="1"/>
  <c r="Z1630" i="1" s="1"/>
  <c r="H1630" i="1"/>
  <c r="G1630" i="1"/>
  <c r="I1630" i="1" s="1"/>
  <c r="AE2817" i="1"/>
  <c r="AB2817" i="1"/>
  <c r="T2817" i="1"/>
  <c r="Y2817" i="1" s="1"/>
  <c r="R2817" i="1"/>
  <c r="Q2817" i="1"/>
  <c r="S2817" i="1" s="1"/>
  <c r="J2817" i="1"/>
  <c r="H2817" i="1"/>
  <c r="G2817" i="1"/>
  <c r="I2817" i="1" s="1"/>
  <c r="AE1953" i="1"/>
  <c r="AB1953" i="1"/>
  <c r="T1953" i="1"/>
  <c r="Y1953" i="1" s="1"/>
  <c r="R1953" i="1"/>
  <c r="Q1953" i="1"/>
  <c r="S1953" i="1" s="1"/>
  <c r="J1953" i="1"/>
  <c r="H1953" i="1"/>
  <c r="G1953" i="1"/>
  <c r="I1953" i="1" s="1"/>
  <c r="AE467" i="1"/>
  <c r="AB467" i="1"/>
  <c r="T467" i="1"/>
  <c r="Y467" i="1" s="1"/>
  <c r="R467" i="1"/>
  <c r="Q467" i="1"/>
  <c r="S467" i="1" s="1"/>
  <c r="J467" i="1"/>
  <c r="M467" i="1" s="1"/>
  <c r="H467" i="1"/>
  <c r="G467" i="1"/>
  <c r="I467" i="1" s="1"/>
  <c r="AE3187" i="1"/>
  <c r="AB3187" i="1"/>
  <c r="T3187" i="1"/>
  <c r="Y3187" i="1" s="1"/>
  <c r="R3187" i="1"/>
  <c r="Q3187" i="1"/>
  <c r="S3187" i="1" s="1"/>
  <c r="J3187" i="1"/>
  <c r="Z3187" i="1" s="1"/>
  <c r="H3187" i="1"/>
  <c r="G3187" i="1"/>
  <c r="I3187" i="1" s="1"/>
  <c r="AE3827" i="1"/>
  <c r="AB3827" i="1"/>
  <c r="T3827" i="1"/>
  <c r="Y3827" i="1" s="1"/>
  <c r="R3827" i="1"/>
  <c r="Q3827" i="1"/>
  <c r="S3827" i="1" s="1"/>
  <c r="M3827" i="1"/>
  <c r="J3827" i="1"/>
  <c r="Z3827" i="1" s="1"/>
  <c r="H3827" i="1"/>
  <c r="G3827" i="1"/>
  <c r="I3827" i="1" s="1"/>
  <c r="AE3144" i="1"/>
  <c r="AB3144" i="1"/>
  <c r="T3144" i="1"/>
  <c r="Y3144" i="1" s="1"/>
  <c r="R3144" i="1"/>
  <c r="Q3144" i="1"/>
  <c r="S3144" i="1" s="1"/>
  <c r="J3144" i="1"/>
  <c r="L3144" i="1" s="1"/>
  <c r="N3144" i="1" s="1"/>
  <c r="H3144" i="1"/>
  <c r="G3144" i="1"/>
  <c r="I3144" i="1" s="1"/>
  <c r="AE3684" i="1"/>
  <c r="AB3684" i="1"/>
  <c r="T3684" i="1"/>
  <c r="R3684" i="1"/>
  <c r="Q3684" i="1"/>
  <c r="S3684" i="1" s="1"/>
  <c r="J3684" i="1"/>
  <c r="M3684" i="1" s="1"/>
  <c r="H3684" i="1"/>
  <c r="G3684" i="1"/>
  <c r="I3684" i="1" s="1"/>
  <c r="AE2665" i="1"/>
  <c r="AB2665" i="1"/>
  <c r="T2665" i="1"/>
  <c r="Y2665" i="1" s="1"/>
  <c r="R2665" i="1"/>
  <c r="Q2665" i="1"/>
  <c r="S2665" i="1" s="1"/>
  <c r="J2665" i="1"/>
  <c r="Z2665" i="1" s="1"/>
  <c r="H2665" i="1"/>
  <c r="G2665" i="1"/>
  <c r="I2665" i="1" s="1"/>
  <c r="AE2664" i="1"/>
  <c r="AB2664" i="1"/>
  <c r="T2664" i="1"/>
  <c r="Y2664" i="1" s="1"/>
  <c r="R2664" i="1"/>
  <c r="Q2664" i="1"/>
  <c r="S2664" i="1" s="1"/>
  <c r="J2664" i="1"/>
  <c r="Z2664" i="1" s="1"/>
  <c r="H2664" i="1"/>
  <c r="G2664" i="1"/>
  <c r="I2664" i="1" s="1"/>
  <c r="AE814" i="1"/>
  <c r="AB814" i="1"/>
  <c r="T814" i="1"/>
  <c r="Y814" i="1" s="1"/>
  <c r="R814" i="1"/>
  <c r="Q814" i="1"/>
  <c r="S814" i="1" s="1"/>
  <c r="J814" i="1"/>
  <c r="L814" i="1" s="1"/>
  <c r="N814" i="1" s="1"/>
  <c r="H814" i="1"/>
  <c r="G814" i="1"/>
  <c r="I814" i="1" s="1"/>
  <c r="AE3370" i="1"/>
  <c r="AB3370" i="1"/>
  <c r="T3370" i="1"/>
  <c r="R3370" i="1"/>
  <c r="Q3370" i="1"/>
  <c r="S3370" i="1" s="1"/>
  <c r="J3370" i="1"/>
  <c r="M3370" i="1" s="1"/>
  <c r="H3370" i="1"/>
  <c r="G3370" i="1"/>
  <c r="I3370" i="1" s="1"/>
  <c r="AE473" i="1"/>
  <c r="AB473" i="1"/>
  <c r="V473" i="1"/>
  <c r="X473" i="1" s="1"/>
  <c r="T473" i="1"/>
  <c r="Y473" i="1" s="1"/>
  <c r="R473" i="1"/>
  <c r="Q473" i="1"/>
  <c r="S473" i="1" s="1"/>
  <c r="J473" i="1"/>
  <c r="Z473" i="1" s="1"/>
  <c r="H473" i="1"/>
  <c r="G473" i="1"/>
  <c r="I473" i="1" s="1"/>
  <c r="AE1014" i="1"/>
  <c r="AB1014" i="1"/>
  <c r="T1014" i="1"/>
  <c r="Y1014" i="1" s="1"/>
  <c r="R1014" i="1"/>
  <c r="Q1014" i="1"/>
  <c r="S1014" i="1" s="1"/>
  <c r="J1014" i="1"/>
  <c r="Z1014" i="1" s="1"/>
  <c r="H1014" i="1"/>
  <c r="G1014" i="1"/>
  <c r="I1014" i="1" s="1"/>
  <c r="AE752" i="1"/>
  <c r="AB752" i="1"/>
  <c r="T752" i="1"/>
  <c r="Y752" i="1" s="1"/>
  <c r="R752" i="1"/>
  <c r="Q752" i="1"/>
  <c r="S752" i="1" s="1"/>
  <c r="J752" i="1"/>
  <c r="L752" i="1" s="1"/>
  <c r="N752" i="1" s="1"/>
  <c r="H752" i="1"/>
  <c r="G752" i="1"/>
  <c r="I752" i="1" s="1"/>
  <c r="AE758" i="1"/>
  <c r="AB758" i="1"/>
  <c r="T758" i="1"/>
  <c r="R758" i="1"/>
  <c r="Q758" i="1"/>
  <c r="S758" i="1" s="1"/>
  <c r="J758" i="1"/>
  <c r="M758" i="1" s="1"/>
  <c r="H758" i="1"/>
  <c r="G758" i="1"/>
  <c r="I758" i="1" s="1"/>
  <c r="AE2334" i="1"/>
  <c r="AB2334" i="1"/>
  <c r="T2334" i="1"/>
  <c r="Y2334" i="1" s="1"/>
  <c r="R2334" i="1"/>
  <c r="Q2334" i="1"/>
  <c r="S2334" i="1" s="1"/>
  <c r="J2334" i="1"/>
  <c r="Z2334" i="1" s="1"/>
  <c r="H2334" i="1"/>
  <c r="G2334" i="1"/>
  <c r="I2334" i="1" s="1"/>
  <c r="AE2670" i="1"/>
  <c r="AB2670" i="1"/>
  <c r="T2670" i="1"/>
  <c r="Y2670" i="1" s="1"/>
  <c r="R2670" i="1"/>
  <c r="Q2670" i="1"/>
  <c r="S2670" i="1" s="1"/>
  <c r="J2670" i="1"/>
  <c r="H2670" i="1"/>
  <c r="G2670" i="1"/>
  <c r="I2670" i="1" s="1"/>
  <c r="AE1557" i="1"/>
  <c r="AB1557" i="1"/>
  <c r="T1557" i="1"/>
  <c r="Y1557" i="1" s="1"/>
  <c r="R1557" i="1"/>
  <c r="Q1557" i="1"/>
  <c r="S1557" i="1" s="1"/>
  <c r="J1557" i="1"/>
  <c r="H1557" i="1"/>
  <c r="G1557" i="1"/>
  <c r="I1557" i="1" s="1"/>
  <c r="AE680" i="1"/>
  <c r="AB680" i="1"/>
  <c r="W680" i="1"/>
  <c r="V680" i="1"/>
  <c r="X680" i="1" s="1"/>
  <c r="T680" i="1"/>
  <c r="Y680" i="1" s="1"/>
  <c r="R680" i="1"/>
  <c r="Q680" i="1"/>
  <c r="S680" i="1" s="1"/>
  <c r="J680" i="1"/>
  <c r="M680" i="1" s="1"/>
  <c r="H680" i="1"/>
  <c r="G680" i="1"/>
  <c r="I680" i="1" s="1"/>
  <c r="AE3829" i="1"/>
  <c r="AB3829" i="1"/>
  <c r="T3829" i="1"/>
  <c r="Y3829" i="1" s="1"/>
  <c r="R3829" i="1"/>
  <c r="Q3829" i="1"/>
  <c r="S3829" i="1" s="1"/>
  <c r="M3829" i="1"/>
  <c r="J3829" i="1"/>
  <c r="Z3829" i="1" s="1"/>
  <c r="H3829" i="1"/>
  <c r="G3829" i="1"/>
  <c r="I3829" i="1" s="1"/>
  <c r="AE2058" i="1"/>
  <c r="AB2058" i="1"/>
  <c r="T2058" i="1"/>
  <c r="Y2058" i="1" s="1"/>
  <c r="R2058" i="1"/>
  <c r="Q2058" i="1"/>
  <c r="S2058" i="1" s="1"/>
  <c r="J2058" i="1"/>
  <c r="Z2058" i="1" s="1"/>
  <c r="H2058" i="1"/>
  <c r="G2058" i="1"/>
  <c r="I2058" i="1" s="1"/>
  <c r="AE3186" i="1"/>
  <c r="AB3186" i="1"/>
  <c r="T3186" i="1"/>
  <c r="Y3186" i="1" s="1"/>
  <c r="R3186" i="1"/>
  <c r="Q3186" i="1"/>
  <c r="S3186" i="1" s="1"/>
  <c r="J3186" i="1"/>
  <c r="L3186" i="1" s="1"/>
  <c r="N3186" i="1" s="1"/>
  <c r="H3186" i="1"/>
  <c r="G3186" i="1"/>
  <c r="I3186" i="1" s="1"/>
  <c r="AE2433" i="1"/>
  <c r="AB2433" i="1"/>
  <c r="T2433" i="1"/>
  <c r="Y2433" i="1" s="1"/>
  <c r="R2433" i="1"/>
  <c r="Q2433" i="1"/>
  <c r="S2433" i="1" s="1"/>
  <c r="J2433" i="1"/>
  <c r="H2433" i="1"/>
  <c r="G2433" i="1"/>
  <c r="I2433" i="1" s="1"/>
  <c r="AE972" i="1"/>
  <c r="AB972" i="1"/>
  <c r="T972" i="1"/>
  <c r="S972" i="1"/>
  <c r="R972" i="1"/>
  <c r="Q972" i="1"/>
  <c r="J972" i="1"/>
  <c r="Z972" i="1" s="1"/>
  <c r="H972" i="1"/>
  <c r="G972" i="1"/>
  <c r="I972" i="1" s="1"/>
  <c r="AE174" i="1"/>
  <c r="AB174" i="1"/>
  <c r="T174" i="1"/>
  <c r="Y174" i="1" s="1"/>
  <c r="R174" i="1"/>
  <c r="Q174" i="1"/>
  <c r="S174" i="1" s="1"/>
  <c r="J174" i="1"/>
  <c r="Z174" i="1" s="1"/>
  <c r="H174" i="1"/>
  <c r="G174" i="1"/>
  <c r="I174" i="1" s="1"/>
  <c r="AE635" i="1"/>
  <c r="AB635" i="1"/>
  <c r="T635" i="1"/>
  <c r="Y635" i="1" s="1"/>
  <c r="R635" i="1"/>
  <c r="Q635" i="1"/>
  <c r="S635" i="1" s="1"/>
  <c r="J635" i="1"/>
  <c r="L635" i="1" s="1"/>
  <c r="N635" i="1" s="1"/>
  <c r="H635" i="1"/>
  <c r="G635" i="1"/>
  <c r="I635" i="1" s="1"/>
  <c r="AE3256" i="1"/>
  <c r="AB3256" i="1"/>
  <c r="W3256" i="1"/>
  <c r="T3256" i="1"/>
  <c r="Y3256" i="1" s="1"/>
  <c r="R3256" i="1"/>
  <c r="Q3256" i="1"/>
  <c r="S3256" i="1" s="1"/>
  <c r="J3256" i="1"/>
  <c r="M3256" i="1" s="1"/>
  <c r="H3256" i="1"/>
  <c r="G3256" i="1"/>
  <c r="I3256" i="1" s="1"/>
  <c r="AE129" i="1"/>
  <c r="AB129" i="1"/>
  <c r="T129" i="1"/>
  <c r="Y129" i="1" s="1"/>
  <c r="R129" i="1"/>
  <c r="Q129" i="1"/>
  <c r="S129" i="1" s="1"/>
  <c r="J129" i="1"/>
  <c r="Z129" i="1" s="1"/>
  <c r="H129" i="1"/>
  <c r="G129" i="1"/>
  <c r="I129" i="1" s="1"/>
  <c r="AE560" i="1"/>
  <c r="AB560" i="1"/>
  <c r="T560" i="1"/>
  <c r="Y560" i="1" s="1"/>
  <c r="R560" i="1"/>
  <c r="Q560" i="1"/>
  <c r="S560" i="1" s="1"/>
  <c r="J560" i="1"/>
  <c r="Z560" i="1" s="1"/>
  <c r="H560" i="1"/>
  <c r="G560" i="1"/>
  <c r="I560" i="1" s="1"/>
  <c r="AE1615" i="1"/>
  <c r="AB1615" i="1"/>
  <c r="T1615" i="1"/>
  <c r="Y1615" i="1" s="1"/>
  <c r="R1615" i="1"/>
  <c r="Q1615" i="1"/>
  <c r="S1615" i="1" s="1"/>
  <c r="J1615" i="1"/>
  <c r="L1615" i="1" s="1"/>
  <c r="N1615" i="1" s="1"/>
  <c r="H1615" i="1"/>
  <c r="G1615" i="1"/>
  <c r="I1615" i="1" s="1"/>
  <c r="AE622" i="1"/>
  <c r="AB622" i="1"/>
  <c r="T622" i="1"/>
  <c r="Y622" i="1" s="1"/>
  <c r="R622" i="1"/>
  <c r="Q622" i="1"/>
  <c r="S622" i="1" s="1"/>
  <c r="J622" i="1"/>
  <c r="H622" i="1"/>
  <c r="G622" i="1"/>
  <c r="I622" i="1" s="1"/>
  <c r="AE3697" i="1"/>
  <c r="AB3697" i="1"/>
  <c r="T3697" i="1"/>
  <c r="R3697" i="1"/>
  <c r="Q3697" i="1"/>
  <c r="S3697" i="1" s="1"/>
  <c r="M3697" i="1"/>
  <c r="J3697" i="1"/>
  <c r="Z3697" i="1" s="1"/>
  <c r="H3697" i="1"/>
  <c r="G3697" i="1"/>
  <c r="I3697" i="1" s="1"/>
  <c r="AE1587" i="1"/>
  <c r="AB1587" i="1"/>
  <c r="T1587" i="1"/>
  <c r="Y1587" i="1" s="1"/>
  <c r="S1587" i="1"/>
  <c r="R1587" i="1"/>
  <c r="Q1587" i="1"/>
  <c r="J1587" i="1"/>
  <c r="Z1587" i="1" s="1"/>
  <c r="H1587" i="1"/>
  <c r="G1587" i="1"/>
  <c r="I1587" i="1" s="1"/>
  <c r="AE93" i="1"/>
  <c r="AB93" i="1"/>
  <c r="T93" i="1"/>
  <c r="Y93" i="1" s="1"/>
  <c r="R93" i="1"/>
  <c r="Q93" i="1"/>
  <c r="S93" i="1" s="1"/>
  <c r="J93" i="1"/>
  <c r="L93" i="1" s="1"/>
  <c r="N93" i="1" s="1"/>
  <c r="H93" i="1"/>
  <c r="G93" i="1"/>
  <c r="I93" i="1" s="1"/>
  <c r="AE68" i="1"/>
  <c r="AB68" i="1"/>
  <c r="T68" i="1"/>
  <c r="R68" i="1"/>
  <c r="Q68" i="1"/>
  <c r="S68" i="1" s="1"/>
  <c r="J68" i="1"/>
  <c r="M68" i="1" s="1"/>
  <c r="H68" i="1"/>
  <c r="G68" i="1"/>
  <c r="I68" i="1" s="1"/>
  <c r="AE2669" i="1"/>
  <c r="AB2669" i="1"/>
  <c r="T2669" i="1"/>
  <c r="Y2669" i="1" s="1"/>
  <c r="R2669" i="1"/>
  <c r="Q2669" i="1"/>
  <c r="S2669" i="1" s="1"/>
  <c r="J2669" i="1"/>
  <c r="Z2669" i="1" s="1"/>
  <c r="H2669" i="1"/>
  <c r="G2669" i="1"/>
  <c r="I2669" i="1" s="1"/>
  <c r="AE1460" i="1"/>
  <c r="AB1460" i="1"/>
  <c r="T1460" i="1"/>
  <c r="Y1460" i="1" s="1"/>
  <c r="R1460" i="1"/>
  <c r="Q1460" i="1"/>
  <c r="S1460" i="1" s="1"/>
  <c r="J1460" i="1"/>
  <c r="M1460" i="1" s="1"/>
  <c r="H1460" i="1"/>
  <c r="G1460" i="1"/>
  <c r="I1460" i="1" s="1"/>
  <c r="AE1094" i="1"/>
  <c r="AB1094" i="1"/>
  <c r="T1094" i="1"/>
  <c r="Y1094" i="1" s="1"/>
  <c r="R1094" i="1"/>
  <c r="Q1094" i="1"/>
  <c r="S1094" i="1" s="1"/>
  <c r="J1094" i="1"/>
  <c r="Z1094" i="1" s="1"/>
  <c r="H1094" i="1"/>
  <c r="G1094" i="1"/>
  <c r="I1094" i="1" s="1"/>
  <c r="AE3242" i="1"/>
  <c r="AB3242" i="1"/>
  <c r="T3242" i="1"/>
  <c r="Y3242" i="1" s="1"/>
  <c r="R3242" i="1"/>
  <c r="Q3242" i="1"/>
  <c r="S3242" i="1" s="1"/>
  <c r="J3242" i="1"/>
  <c r="Z3242" i="1" s="1"/>
  <c r="H3242" i="1"/>
  <c r="G3242" i="1"/>
  <c r="I3242" i="1" s="1"/>
  <c r="AE1734" i="1"/>
  <c r="AB1734" i="1"/>
  <c r="T1734" i="1"/>
  <c r="Y1734" i="1" s="1"/>
  <c r="R1734" i="1"/>
  <c r="Q1734" i="1"/>
  <c r="S1734" i="1" s="1"/>
  <c r="J1734" i="1"/>
  <c r="L1734" i="1" s="1"/>
  <c r="N1734" i="1" s="1"/>
  <c r="H1734" i="1"/>
  <c r="G1734" i="1"/>
  <c r="I1734" i="1" s="1"/>
  <c r="AE402" i="1"/>
  <c r="AB402" i="1"/>
  <c r="T402" i="1"/>
  <c r="W402" i="1" s="1"/>
  <c r="R402" i="1"/>
  <c r="Q402" i="1"/>
  <c r="S402" i="1" s="1"/>
  <c r="J402" i="1"/>
  <c r="H402" i="1"/>
  <c r="G402" i="1"/>
  <c r="I402" i="1" s="1"/>
  <c r="AE3102" i="1"/>
  <c r="AB3102" i="1"/>
  <c r="T3102" i="1"/>
  <c r="W3102" i="1" s="1"/>
  <c r="R3102" i="1"/>
  <c r="Q3102" i="1"/>
  <c r="S3102" i="1" s="1"/>
  <c r="J3102" i="1"/>
  <c r="Z3102" i="1" s="1"/>
  <c r="H3102" i="1"/>
  <c r="G3102" i="1"/>
  <c r="I3102" i="1" s="1"/>
  <c r="AE2642" i="1"/>
  <c r="AB2642" i="1"/>
  <c r="T2642" i="1"/>
  <c r="V2642" i="1" s="1"/>
  <c r="X2642" i="1" s="1"/>
  <c r="R2642" i="1"/>
  <c r="Q2642" i="1"/>
  <c r="S2642" i="1" s="1"/>
  <c r="J2642" i="1"/>
  <c r="Z2642" i="1" s="1"/>
  <c r="H2642" i="1"/>
  <c r="G2642" i="1"/>
  <c r="I2642" i="1" s="1"/>
  <c r="AE351" i="1"/>
  <c r="AB351" i="1"/>
  <c r="T351" i="1"/>
  <c r="Y351" i="1" s="1"/>
  <c r="R351" i="1"/>
  <c r="Q351" i="1"/>
  <c r="S351" i="1" s="1"/>
  <c r="J351" i="1"/>
  <c r="Z351" i="1" s="1"/>
  <c r="H351" i="1"/>
  <c r="G351" i="1"/>
  <c r="I351" i="1" s="1"/>
  <c r="AE1873" i="1"/>
  <c r="AB1873" i="1"/>
  <c r="T1873" i="1"/>
  <c r="Y1873" i="1" s="1"/>
  <c r="R1873" i="1"/>
  <c r="Q1873" i="1"/>
  <c r="S1873" i="1" s="1"/>
  <c r="J1873" i="1"/>
  <c r="Z1873" i="1" s="1"/>
  <c r="H1873" i="1"/>
  <c r="G1873" i="1"/>
  <c r="I1873" i="1" s="1"/>
  <c r="AE1738" i="1"/>
  <c r="AB1738" i="1"/>
  <c r="W1738" i="1"/>
  <c r="T1738" i="1"/>
  <c r="Y1738" i="1" s="1"/>
  <c r="R1738" i="1"/>
  <c r="Q1738" i="1"/>
  <c r="S1738" i="1" s="1"/>
  <c r="J1738" i="1"/>
  <c r="Z1738" i="1" s="1"/>
  <c r="H1738" i="1"/>
  <c r="G1738" i="1"/>
  <c r="I1738" i="1" s="1"/>
  <c r="AE1495" i="1"/>
  <c r="AB1495" i="1"/>
  <c r="T1495" i="1"/>
  <c r="Y1495" i="1" s="1"/>
  <c r="R1495" i="1"/>
  <c r="Q1495" i="1"/>
  <c r="S1495" i="1" s="1"/>
  <c r="J1495" i="1"/>
  <c r="Z1495" i="1" s="1"/>
  <c r="H1495" i="1"/>
  <c r="G1495" i="1"/>
  <c r="I1495" i="1" s="1"/>
  <c r="AE1320" i="1"/>
  <c r="AB1320" i="1"/>
  <c r="T1320" i="1"/>
  <c r="Y1320" i="1" s="1"/>
  <c r="R1320" i="1"/>
  <c r="Q1320" i="1"/>
  <c r="S1320" i="1" s="1"/>
  <c r="J1320" i="1"/>
  <c r="Z1320" i="1" s="1"/>
  <c r="H1320" i="1"/>
  <c r="G1320" i="1"/>
  <c r="I1320" i="1" s="1"/>
  <c r="AE1586" i="1"/>
  <c r="AB1586" i="1"/>
  <c r="T1586" i="1"/>
  <c r="Y1586" i="1" s="1"/>
  <c r="R1586" i="1"/>
  <c r="Q1586" i="1"/>
  <c r="S1586" i="1" s="1"/>
  <c r="J1586" i="1"/>
  <c r="L1586" i="1" s="1"/>
  <c r="N1586" i="1" s="1"/>
  <c r="H1586" i="1"/>
  <c r="G1586" i="1"/>
  <c r="I1586" i="1" s="1"/>
  <c r="AE1499" i="1"/>
  <c r="AB1499" i="1"/>
  <c r="T1499" i="1"/>
  <c r="Y1499" i="1" s="1"/>
  <c r="R1499" i="1"/>
  <c r="Q1499" i="1"/>
  <c r="S1499" i="1" s="1"/>
  <c r="J1499" i="1"/>
  <c r="H1499" i="1"/>
  <c r="G1499" i="1"/>
  <c r="I1499" i="1" s="1"/>
  <c r="AE606" i="1"/>
  <c r="AB606" i="1"/>
  <c r="T606" i="1"/>
  <c r="R606" i="1"/>
  <c r="Q606" i="1"/>
  <c r="S606" i="1" s="1"/>
  <c r="J606" i="1"/>
  <c r="Z606" i="1" s="1"/>
  <c r="H606" i="1"/>
  <c r="G606" i="1"/>
  <c r="I606" i="1" s="1"/>
  <c r="AE2333" i="1"/>
  <c r="AB2333" i="1"/>
  <c r="T2333" i="1"/>
  <c r="Y2333" i="1" s="1"/>
  <c r="R2333" i="1"/>
  <c r="Q2333" i="1"/>
  <c r="S2333" i="1" s="1"/>
  <c r="J2333" i="1"/>
  <c r="Z2333" i="1" s="1"/>
  <c r="H2333" i="1"/>
  <c r="G2333" i="1"/>
  <c r="I2333" i="1" s="1"/>
  <c r="AE1671" i="1"/>
  <c r="AB1671" i="1"/>
  <c r="T1671" i="1"/>
  <c r="Y1671" i="1" s="1"/>
  <c r="R1671" i="1"/>
  <c r="Q1671" i="1"/>
  <c r="S1671" i="1" s="1"/>
  <c r="J1671" i="1"/>
  <c r="L1671" i="1" s="1"/>
  <c r="N1671" i="1" s="1"/>
  <c r="H1671" i="1"/>
  <c r="G1671" i="1"/>
  <c r="I1671" i="1" s="1"/>
  <c r="AE4212" i="1"/>
  <c r="AB4212" i="1"/>
  <c r="T4212" i="1"/>
  <c r="Y4212" i="1" s="1"/>
  <c r="R4212" i="1"/>
  <c r="Q4212" i="1"/>
  <c r="S4212" i="1" s="1"/>
  <c r="J4212" i="1"/>
  <c r="M4212" i="1" s="1"/>
  <c r="H4212" i="1"/>
  <c r="G4212" i="1"/>
  <c r="I4212" i="1" s="1"/>
  <c r="AE679" i="1"/>
  <c r="AB679" i="1"/>
  <c r="T679" i="1"/>
  <c r="S679" i="1"/>
  <c r="R679" i="1"/>
  <c r="Q679" i="1"/>
  <c r="J679" i="1"/>
  <c r="Z679" i="1" s="1"/>
  <c r="H679" i="1"/>
  <c r="G679" i="1"/>
  <c r="I679" i="1" s="1"/>
  <c r="AE3828" i="1"/>
  <c r="AB3828" i="1"/>
  <c r="T3828" i="1"/>
  <c r="Y3828" i="1" s="1"/>
  <c r="R3828" i="1"/>
  <c r="Q3828" i="1"/>
  <c r="S3828" i="1" s="1"/>
  <c r="J3828" i="1"/>
  <c r="Z3828" i="1" s="1"/>
  <c r="H3828" i="1"/>
  <c r="G3828" i="1"/>
  <c r="I3828" i="1" s="1"/>
  <c r="AE3794" i="1"/>
  <c r="AB3794" i="1"/>
  <c r="T3794" i="1"/>
  <c r="Y3794" i="1" s="1"/>
  <c r="R3794" i="1"/>
  <c r="Q3794" i="1"/>
  <c r="S3794" i="1" s="1"/>
  <c r="M3794" i="1"/>
  <c r="J3794" i="1"/>
  <c r="L3794" i="1" s="1"/>
  <c r="N3794" i="1" s="1"/>
  <c r="H3794" i="1"/>
  <c r="G3794" i="1"/>
  <c r="I3794" i="1" s="1"/>
  <c r="AE3801" i="1"/>
  <c r="AB3801" i="1"/>
  <c r="T3801" i="1"/>
  <c r="Y3801" i="1" s="1"/>
  <c r="R3801" i="1"/>
  <c r="Q3801" i="1"/>
  <c r="S3801" i="1" s="1"/>
  <c r="M3801" i="1"/>
  <c r="J3801" i="1"/>
  <c r="L3801" i="1" s="1"/>
  <c r="N3801" i="1" s="1"/>
  <c r="H3801" i="1"/>
  <c r="G3801" i="1"/>
  <c r="I3801" i="1" s="1"/>
  <c r="AE3185" i="1"/>
  <c r="AB3185" i="1"/>
  <c r="T3185" i="1"/>
  <c r="Y3185" i="1" s="1"/>
  <c r="R3185" i="1"/>
  <c r="Q3185" i="1"/>
  <c r="S3185" i="1" s="1"/>
  <c r="J3185" i="1"/>
  <c r="Z3185" i="1" s="1"/>
  <c r="H3185" i="1"/>
  <c r="G3185" i="1"/>
  <c r="I3185" i="1" s="1"/>
  <c r="AE401" i="1"/>
  <c r="AB401" i="1"/>
  <c r="T401" i="1"/>
  <c r="Y401" i="1" s="1"/>
  <c r="R401" i="1"/>
  <c r="Q401" i="1"/>
  <c r="S401" i="1" s="1"/>
  <c r="J401" i="1"/>
  <c r="Z401" i="1" s="1"/>
  <c r="H401" i="1"/>
  <c r="G401" i="1"/>
  <c r="I401" i="1" s="1"/>
  <c r="AE435" i="1"/>
  <c r="AB435" i="1"/>
  <c r="T435" i="1"/>
  <c r="Y435" i="1" s="1"/>
  <c r="R435" i="1"/>
  <c r="Q435" i="1"/>
  <c r="S435" i="1" s="1"/>
  <c r="J435" i="1"/>
  <c r="L435" i="1" s="1"/>
  <c r="N435" i="1" s="1"/>
  <c r="H435" i="1"/>
  <c r="G435" i="1"/>
  <c r="I435" i="1" s="1"/>
  <c r="AE2337" i="1"/>
  <c r="AB2337" i="1"/>
  <c r="T2337" i="1"/>
  <c r="R2337" i="1"/>
  <c r="Q2337" i="1"/>
  <c r="S2337" i="1" s="1"/>
  <c r="J2337" i="1"/>
  <c r="M2337" i="1" s="1"/>
  <c r="H2337" i="1"/>
  <c r="G2337" i="1"/>
  <c r="I2337" i="1" s="1"/>
  <c r="AE866" i="1"/>
  <c r="AB866" i="1"/>
  <c r="T866" i="1"/>
  <c r="Y866" i="1" s="1"/>
  <c r="R866" i="1"/>
  <c r="Q866" i="1"/>
  <c r="S866" i="1" s="1"/>
  <c r="J866" i="1"/>
  <c r="Z866" i="1" s="1"/>
  <c r="H866" i="1"/>
  <c r="G866" i="1"/>
  <c r="I866" i="1" s="1"/>
  <c r="AE3565" i="1"/>
  <c r="AB3565" i="1"/>
  <c r="T3565" i="1"/>
  <c r="Y3565" i="1" s="1"/>
  <c r="R3565" i="1"/>
  <c r="Q3565" i="1"/>
  <c r="S3565" i="1" s="1"/>
  <c r="J3565" i="1"/>
  <c r="H3565" i="1"/>
  <c r="G3565" i="1"/>
  <c r="I3565" i="1" s="1"/>
  <c r="AE1872" i="1"/>
  <c r="AB1872" i="1"/>
  <c r="T1872" i="1"/>
  <c r="Y1872" i="1" s="1"/>
  <c r="R1872" i="1"/>
  <c r="Q1872" i="1"/>
  <c r="S1872" i="1" s="1"/>
  <c r="J1872" i="1"/>
  <c r="L1872" i="1" s="1"/>
  <c r="N1872" i="1" s="1"/>
  <c r="H1872" i="1"/>
  <c r="G1872" i="1"/>
  <c r="I1872" i="1" s="1"/>
  <c r="AE3369" i="1"/>
  <c r="AB3369" i="1"/>
  <c r="T3369" i="1"/>
  <c r="R3369" i="1"/>
  <c r="Q3369" i="1"/>
  <c r="S3369" i="1" s="1"/>
  <c r="J3369" i="1"/>
  <c r="M3369" i="1" s="1"/>
  <c r="H3369" i="1"/>
  <c r="G3369" i="1"/>
  <c r="I3369" i="1" s="1"/>
  <c r="AE634" i="1"/>
  <c r="AB634" i="1"/>
  <c r="T634" i="1"/>
  <c r="R634" i="1"/>
  <c r="Q634" i="1"/>
  <c r="S634" i="1" s="1"/>
  <c r="J634" i="1"/>
  <c r="Z634" i="1" s="1"/>
  <c r="H634" i="1"/>
  <c r="G634" i="1"/>
  <c r="I634" i="1" s="1"/>
  <c r="AE3255" i="1"/>
  <c r="AB3255" i="1"/>
  <c r="T3255" i="1"/>
  <c r="Y3255" i="1" s="1"/>
  <c r="R3255" i="1"/>
  <c r="Q3255" i="1"/>
  <c r="S3255" i="1" s="1"/>
  <c r="M3255" i="1"/>
  <c r="J3255" i="1"/>
  <c r="Z3255" i="1" s="1"/>
  <c r="H3255" i="1"/>
  <c r="G3255" i="1"/>
  <c r="I3255" i="1" s="1"/>
  <c r="AE128" i="1"/>
  <c r="AB128" i="1"/>
  <c r="T128" i="1"/>
  <c r="Y128" i="1" s="1"/>
  <c r="R128" i="1"/>
  <c r="Q128" i="1"/>
  <c r="S128" i="1" s="1"/>
  <c r="J128" i="1"/>
  <c r="L128" i="1" s="1"/>
  <c r="N128" i="1" s="1"/>
  <c r="H128" i="1"/>
  <c r="G128" i="1"/>
  <c r="I128" i="1" s="1"/>
  <c r="AE1614" i="1"/>
  <c r="AB1614" i="1"/>
  <c r="T1614" i="1"/>
  <c r="R1614" i="1"/>
  <c r="Q1614" i="1"/>
  <c r="S1614" i="1" s="1"/>
  <c r="J1614" i="1"/>
  <c r="M1614" i="1" s="1"/>
  <c r="H1614" i="1"/>
  <c r="G1614" i="1"/>
  <c r="I1614" i="1" s="1"/>
  <c r="AE621" i="1"/>
  <c r="AB621" i="1"/>
  <c r="T621" i="1"/>
  <c r="Y621" i="1" s="1"/>
  <c r="R621" i="1"/>
  <c r="Q621" i="1"/>
  <c r="S621" i="1" s="1"/>
  <c r="J621" i="1"/>
  <c r="Z621" i="1" s="1"/>
  <c r="H621" i="1"/>
  <c r="G621" i="1"/>
  <c r="I621" i="1" s="1"/>
  <c r="AE67" i="1"/>
  <c r="AB67" i="1"/>
  <c r="T67" i="1"/>
  <c r="Y67" i="1" s="1"/>
  <c r="R67" i="1"/>
  <c r="Q67" i="1"/>
  <c r="S67" i="1" s="1"/>
  <c r="J67" i="1"/>
  <c r="Z67" i="1" s="1"/>
  <c r="H67" i="1"/>
  <c r="G67" i="1"/>
  <c r="I67" i="1" s="1"/>
  <c r="AE2668" i="1"/>
  <c r="AB2668" i="1"/>
  <c r="T2668" i="1"/>
  <c r="Y2668" i="1" s="1"/>
  <c r="R2668" i="1"/>
  <c r="Q2668" i="1"/>
  <c r="S2668" i="1" s="1"/>
  <c r="J2668" i="1"/>
  <c r="L2668" i="1" s="1"/>
  <c r="N2668" i="1" s="1"/>
  <c r="H2668" i="1"/>
  <c r="G2668" i="1"/>
  <c r="I2668" i="1" s="1"/>
  <c r="AE3751" i="1"/>
  <c r="AB3751" i="1"/>
  <c r="T3751" i="1"/>
  <c r="R3751" i="1"/>
  <c r="Q3751" i="1"/>
  <c r="S3751" i="1" s="1"/>
  <c r="J3751" i="1"/>
  <c r="M3751" i="1" s="1"/>
  <c r="H3751" i="1"/>
  <c r="G3751" i="1"/>
  <c r="I3751" i="1" s="1"/>
  <c r="AE1093" i="1"/>
  <c r="AB1093" i="1"/>
  <c r="T1093" i="1"/>
  <c r="Y1093" i="1" s="1"/>
  <c r="R1093" i="1"/>
  <c r="Q1093" i="1"/>
  <c r="S1093" i="1" s="1"/>
  <c r="J1093" i="1"/>
  <c r="Z1093" i="1" s="1"/>
  <c r="H1093" i="1"/>
  <c r="G1093" i="1"/>
  <c r="I1093" i="1" s="1"/>
  <c r="AE3101" i="1"/>
  <c r="AB3101" i="1"/>
  <c r="T3101" i="1"/>
  <c r="Y3101" i="1" s="1"/>
  <c r="R3101" i="1"/>
  <c r="Q3101" i="1"/>
  <c r="S3101" i="1" s="1"/>
  <c r="J3101" i="1"/>
  <c r="Z3101" i="1" s="1"/>
  <c r="H3101" i="1"/>
  <c r="G3101" i="1"/>
  <c r="I3101" i="1" s="1"/>
  <c r="AE3594" i="1"/>
  <c r="AB3594" i="1"/>
  <c r="T3594" i="1"/>
  <c r="Y3594" i="1" s="1"/>
  <c r="R3594" i="1"/>
  <c r="Q3594" i="1"/>
  <c r="S3594" i="1" s="1"/>
  <c r="J3594" i="1"/>
  <c r="L3594" i="1" s="1"/>
  <c r="N3594" i="1" s="1"/>
  <c r="H3594" i="1"/>
  <c r="G3594" i="1"/>
  <c r="I3594" i="1" s="1"/>
  <c r="AE1397" i="1"/>
  <c r="AB1397" i="1"/>
  <c r="T1397" i="1"/>
  <c r="R1397" i="1"/>
  <c r="Q1397" i="1"/>
  <c r="S1397" i="1" s="1"/>
  <c r="J1397" i="1"/>
  <c r="M1397" i="1" s="1"/>
  <c r="H1397" i="1"/>
  <c r="G1397" i="1"/>
  <c r="I1397" i="1" s="1"/>
  <c r="AE668" i="1"/>
  <c r="AB668" i="1"/>
  <c r="T668" i="1"/>
  <c r="R668" i="1"/>
  <c r="Q668" i="1"/>
  <c r="S668" i="1" s="1"/>
  <c r="J668" i="1"/>
  <c r="Z668" i="1" s="1"/>
  <c r="H668" i="1"/>
  <c r="G668" i="1"/>
  <c r="I668" i="1" s="1"/>
  <c r="AE1498" i="1"/>
  <c r="AB1498" i="1"/>
  <c r="T1498" i="1"/>
  <c r="Y1498" i="1" s="1"/>
  <c r="R1498" i="1"/>
  <c r="Q1498" i="1"/>
  <c r="S1498" i="1" s="1"/>
  <c r="J1498" i="1"/>
  <c r="H1498" i="1"/>
  <c r="G1498" i="1"/>
  <c r="I1498" i="1" s="1"/>
  <c r="AE3924" i="1"/>
  <c r="AB3924" i="1"/>
  <c r="T3924" i="1"/>
  <c r="Y3924" i="1" s="1"/>
  <c r="R3924" i="1"/>
  <c r="Q3924" i="1"/>
  <c r="S3924" i="1" s="1"/>
  <c r="J3924" i="1"/>
  <c r="H3924" i="1"/>
  <c r="G3924" i="1"/>
  <c r="I3924" i="1" s="1"/>
  <c r="AE3313" i="1"/>
  <c r="AB3313" i="1"/>
  <c r="T3313" i="1"/>
  <c r="Y3313" i="1" s="1"/>
  <c r="R3313" i="1"/>
  <c r="Q3313" i="1"/>
  <c r="S3313" i="1" s="1"/>
  <c r="J3313" i="1"/>
  <c r="M3313" i="1" s="1"/>
  <c r="H3313" i="1"/>
  <c r="G3313" i="1"/>
  <c r="I3313" i="1" s="1"/>
  <c r="AE711" i="1"/>
  <c r="AB711" i="1"/>
  <c r="T711" i="1"/>
  <c r="Y711" i="1" s="1"/>
  <c r="R711" i="1"/>
  <c r="Q711" i="1"/>
  <c r="S711" i="1" s="1"/>
  <c r="J711" i="1"/>
  <c r="Z711" i="1" s="1"/>
  <c r="H711" i="1"/>
  <c r="G711" i="1"/>
  <c r="I711" i="1" s="1"/>
  <c r="AE917" i="1"/>
  <c r="AB917" i="1"/>
  <c r="T917" i="1"/>
  <c r="Y917" i="1" s="1"/>
  <c r="R917" i="1"/>
  <c r="Q917" i="1"/>
  <c r="S917" i="1" s="1"/>
  <c r="J917" i="1"/>
  <c r="H917" i="1"/>
  <c r="G917" i="1"/>
  <c r="I917" i="1" s="1"/>
  <c r="AE1756" i="1"/>
  <c r="AB1756" i="1"/>
  <c r="T1756" i="1"/>
  <c r="Y1756" i="1" s="1"/>
  <c r="R1756" i="1"/>
  <c r="Q1756" i="1"/>
  <c r="S1756" i="1" s="1"/>
  <c r="J1756" i="1"/>
  <c r="H1756" i="1"/>
  <c r="G1756" i="1"/>
  <c r="I1756" i="1" s="1"/>
  <c r="AE1826" i="1"/>
  <c r="AB1826" i="1"/>
  <c r="T1826" i="1"/>
  <c r="Y1826" i="1" s="1"/>
  <c r="R1826" i="1"/>
  <c r="Q1826" i="1"/>
  <c r="S1826" i="1" s="1"/>
  <c r="J1826" i="1"/>
  <c r="M1826" i="1" s="1"/>
  <c r="H1826" i="1"/>
  <c r="G1826" i="1"/>
  <c r="I1826" i="1" s="1"/>
  <c r="AE3822" i="1"/>
  <c r="AB3822" i="1"/>
  <c r="T3822" i="1"/>
  <c r="Y3822" i="1" s="1"/>
  <c r="S3822" i="1"/>
  <c r="R3822" i="1"/>
  <c r="Q3822" i="1"/>
  <c r="J3822" i="1"/>
  <c r="Z3822" i="1" s="1"/>
  <c r="H3822" i="1"/>
  <c r="G3822" i="1"/>
  <c r="I3822" i="1" s="1"/>
  <c r="AE3658" i="1"/>
  <c r="AB3658" i="1"/>
  <c r="T3658" i="1"/>
  <c r="Y3658" i="1" s="1"/>
  <c r="R3658" i="1"/>
  <c r="Q3658" i="1"/>
  <c r="S3658" i="1" s="1"/>
  <c r="J3658" i="1"/>
  <c r="H3658" i="1"/>
  <c r="G3658" i="1"/>
  <c r="I3658" i="1" s="1"/>
  <c r="AE4158" i="1"/>
  <c r="AB4158" i="1"/>
  <c r="T4158" i="1"/>
  <c r="Y4158" i="1" s="1"/>
  <c r="R4158" i="1"/>
  <c r="Q4158" i="1"/>
  <c r="S4158" i="1" s="1"/>
  <c r="J4158" i="1"/>
  <c r="H4158" i="1"/>
  <c r="G4158" i="1"/>
  <c r="I4158" i="1" s="1"/>
  <c r="AE2164" i="1"/>
  <c r="AB2164" i="1"/>
  <c r="T2164" i="1"/>
  <c r="Y2164" i="1" s="1"/>
  <c r="R2164" i="1"/>
  <c r="Q2164" i="1"/>
  <c r="S2164" i="1" s="1"/>
  <c r="J2164" i="1"/>
  <c r="M2164" i="1" s="1"/>
  <c r="H2164" i="1"/>
  <c r="G2164" i="1"/>
  <c r="I2164" i="1" s="1"/>
  <c r="AE1737" i="1"/>
  <c r="AB1737" i="1"/>
  <c r="T1737" i="1"/>
  <c r="Y1737" i="1" s="1"/>
  <c r="R1737" i="1"/>
  <c r="Q1737" i="1"/>
  <c r="S1737" i="1" s="1"/>
  <c r="J1737" i="1"/>
  <c r="Z1737" i="1" s="1"/>
  <c r="H1737" i="1"/>
  <c r="G1737" i="1"/>
  <c r="I1737" i="1" s="1"/>
  <c r="AE2663" i="1"/>
  <c r="AB2663" i="1"/>
  <c r="T2663" i="1"/>
  <c r="Y2663" i="1" s="1"/>
  <c r="R2663" i="1"/>
  <c r="Q2663" i="1"/>
  <c r="S2663" i="1" s="1"/>
  <c r="J2663" i="1"/>
  <c r="Z2663" i="1" s="1"/>
  <c r="H2663" i="1"/>
  <c r="G2663" i="1"/>
  <c r="I2663" i="1" s="1"/>
  <c r="AE173" i="1"/>
  <c r="AB173" i="1"/>
  <c r="T173" i="1"/>
  <c r="Y173" i="1" s="1"/>
  <c r="R173" i="1"/>
  <c r="Q173" i="1"/>
  <c r="S173" i="1" s="1"/>
  <c r="J173" i="1"/>
  <c r="L173" i="1" s="1"/>
  <c r="N173" i="1" s="1"/>
  <c r="H173" i="1"/>
  <c r="G173" i="1"/>
  <c r="I173" i="1" s="1"/>
  <c r="AE3348" i="1"/>
  <c r="AB3348" i="1"/>
  <c r="T3348" i="1"/>
  <c r="R3348" i="1"/>
  <c r="Q3348" i="1"/>
  <c r="S3348" i="1" s="1"/>
  <c r="J3348" i="1"/>
  <c r="M3348" i="1" s="1"/>
  <c r="H3348" i="1"/>
  <c r="G3348" i="1"/>
  <c r="I3348" i="1" s="1"/>
  <c r="AE667" i="1"/>
  <c r="AB667" i="1"/>
  <c r="T667" i="1"/>
  <c r="Y667" i="1" s="1"/>
  <c r="R667" i="1"/>
  <c r="Q667" i="1"/>
  <c r="S667" i="1" s="1"/>
  <c r="J667" i="1"/>
  <c r="Z667" i="1" s="1"/>
  <c r="H667" i="1"/>
  <c r="G667" i="1"/>
  <c r="I667" i="1" s="1"/>
  <c r="AE513" i="1"/>
  <c r="AB513" i="1"/>
  <c r="T513" i="1"/>
  <c r="Y513" i="1" s="1"/>
  <c r="R513" i="1"/>
  <c r="Q513" i="1"/>
  <c r="S513" i="1" s="1"/>
  <c r="J513" i="1"/>
  <c r="H513" i="1"/>
  <c r="G513" i="1"/>
  <c r="I513" i="1" s="1"/>
  <c r="AE3312" i="1"/>
  <c r="AB3312" i="1"/>
  <c r="T3312" i="1"/>
  <c r="Y3312" i="1" s="1"/>
  <c r="R3312" i="1"/>
  <c r="Q3312" i="1"/>
  <c r="S3312" i="1" s="1"/>
  <c r="J3312" i="1"/>
  <c r="H3312" i="1"/>
  <c r="G3312" i="1"/>
  <c r="I3312" i="1" s="1"/>
  <c r="AE3740" i="1"/>
  <c r="AB3740" i="1"/>
  <c r="T3740" i="1"/>
  <c r="Y3740" i="1" s="1"/>
  <c r="R3740" i="1"/>
  <c r="Q3740" i="1"/>
  <c r="S3740" i="1" s="1"/>
  <c r="J3740" i="1"/>
  <c r="M3740" i="1" s="1"/>
  <c r="H3740" i="1"/>
  <c r="G3740" i="1"/>
  <c r="I3740" i="1" s="1"/>
  <c r="AE1629" i="1"/>
  <c r="AB1629" i="1"/>
  <c r="T1629" i="1"/>
  <c r="Y1629" i="1" s="1"/>
  <c r="R1629" i="1"/>
  <c r="Q1629" i="1"/>
  <c r="S1629" i="1" s="1"/>
  <c r="J1629" i="1"/>
  <c r="Z1629" i="1" s="1"/>
  <c r="H1629" i="1"/>
  <c r="G1629" i="1"/>
  <c r="I1629" i="1" s="1"/>
  <c r="AE2816" i="1"/>
  <c r="AB2816" i="1"/>
  <c r="T2816" i="1"/>
  <c r="Y2816" i="1" s="1"/>
  <c r="R2816" i="1"/>
  <c r="Q2816" i="1"/>
  <c r="S2816" i="1" s="1"/>
  <c r="J2816" i="1"/>
  <c r="H2816" i="1"/>
  <c r="G2816" i="1"/>
  <c r="I2816" i="1" s="1"/>
  <c r="AE2815" i="1"/>
  <c r="AB2815" i="1"/>
  <c r="T2815" i="1"/>
  <c r="Y2815" i="1" s="1"/>
  <c r="R2815" i="1"/>
  <c r="Q2815" i="1"/>
  <c r="S2815" i="1" s="1"/>
  <c r="J2815" i="1"/>
  <c r="H2815" i="1"/>
  <c r="G2815" i="1"/>
  <c r="I2815" i="1" s="1"/>
  <c r="AE1825" i="1"/>
  <c r="AB1825" i="1"/>
  <c r="T1825" i="1"/>
  <c r="Y1825" i="1" s="1"/>
  <c r="R1825" i="1"/>
  <c r="Q1825" i="1"/>
  <c r="S1825" i="1" s="1"/>
  <c r="J1825" i="1"/>
  <c r="M1825" i="1" s="1"/>
  <c r="H1825" i="1"/>
  <c r="G1825" i="1"/>
  <c r="I1825" i="1" s="1"/>
  <c r="AE466" i="1"/>
  <c r="AB466" i="1"/>
  <c r="T466" i="1"/>
  <c r="Y466" i="1" s="1"/>
  <c r="R466" i="1"/>
  <c r="Q466" i="1"/>
  <c r="S466" i="1" s="1"/>
  <c r="J466" i="1"/>
  <c r="Z466" i="1" s="1"/>
  <c r="H466" i="1"/>
  <c r="G466" i="1"/>
  <c r="I466" i="1" s="1"/>
  <c r="AE2584" i="1"/>
  <c r="AB2584" i="1"/>
  <c r="T2584" i="1"/>
  <c r="Y2584" i="1" s="1"/>
  <c r="R2584" i="1"/>
  <c r="Q2584" i="1"/>
  <c r="S2584" i="1" s="1"/>
  <c r="J2584" i="1"/>
  <c r="H2584" i="1"/>
  <c r="G2584" i="1"/>
  <c r="I2584" i="1" s="1"/>
  <c r="AE3193" i="1"/>
  <c r="AB3193" i="1"/>
  <c r="T3193" i="1"/>
  <c r="Y3193" i="1" s="1"/>
  <c r="R3193" i="1"/>
  <c r="Q3193" i="1"/>
  <c r="S3193" i="1" s="1"/>
  <c r="J3193" i="1"/>
  <c r="H3193" i="1"/>
  <c r="G3193" i="1"/>
  <c r="I3193" i="1" s="1"/>
  <c r="AE1260" i="1"/>
  <c r="AB1260" i="1"/>
  <c r="T1260" i="1"/>
  <c r="Y1260" i="1" s="1"/>
  <c r="R1260" i="1"/>
  <c r="Q1260" i="1"/>
  <c r="S1260" i="1" s="1"/>
  <c r="J1260" i="1"/>
  <c r="M1260" i="1" s="1"/>
  <c r="H1260" i="1"/>
  <c r="G1260" i="1"/>
  <c r="I1260" i="1" s="1"/>
  <c r="AE2662" i="1"/>
  <c r="AB2662" i="1"/>
  <c r="T2662" i="1"/>
  <c r="Y2662" i="1" s="1"/>
  <c r="R2662" i="1"/>
  <c r="Q2662" i="1"/>
  <c r="S2662" i="1" s="1"/>
  <c r="J2662" i="1"/>
  <c r="Z2662" i="1" s="1"/>
  <c r="H2662" i="1"/>
  <c r="G2662" i="1"/>
  <c r="I2662" i="1" s="1"/>
  <c r="AE1247" i="1"/>
  <c r="AB1247" i="1"/>
  <c r="T1247" i="1"/>
  <c r="Y1247" i="1" s="1"/>
  <c r="S1247" i="1"/>
  <c r="R1247" i="1"/>
  <c r="Q1247" i="1"/>
  <c r="J1247" i="1"/>
  <c r="H1247" i="1"/>
  <c r="G1247" i="1"/>
  <c r="I1247" i="1" s="1"/>
  <c r="AE754" i="1"/>
  <c r="AB754" i="1"/>
  <c r="T754" i="1"/>
  <c r="Y754" i="1" s="1"/>
  <c r="R754" i="1"/>
  <c r="Q754" i="1"/>
  <c r="S754" i="1" s="1"/>
  <c r="J754" i="1"/>
  <c r="L754" i="1" s="1"/>
  <c r="N754" i="1" s="1"/>
  <c r="H754" i="1"/>
  <c r="G754" i="1"/>
  <c r="I754" i="1" s="1"/>
  <c r="AE3347" i="1"/>
  <c r="AB3347" i="1"/>
  <c r="T3347" i="1"/>
  <c r="R3347" i="1"/>
  <c r="Q3347" i="1"/>
  <c r="S3347" i="1" s="1"/>
  <c r="J3347" i="1"/>
  <c r="M3347" i="1" s="1"/>
  <c r="H3347" i="1"/>
  <c r="G3347" i="1"/>
  <c r="I3347" i="1" s="1"/>
  <c r="AE559" i="1"/>
  <c r="AB559" i="1"/>
  <c r="T559" i="1"/>
  <c r="Y559" i="1" s="1"/>
  <c r="R559" i="1"/>
  <c r="Q559" i="1"/>
  <c r="S559" i="1" s="1"/>
  <c r="J559" i="1"/>
  <c r="Z559" i="1" s="1"/>
  <c r="H559" i="1"/>
  <c r="G559" i="1"/>
  <c r="I559" i="1" s="1"/>
  <c r="AE995" i="1"/>
  <c r="AB995" i="1"/>
  <c r="T995" i="1"/>
  <c r="Y995" i="1" s="1"/>
  <c r="R995" i="1"/>
  <c r="Q995" i="1"/>
  <c r="S995" i="1" s="1"/>
  <c r="J995" i="1"/>
  <c r="H995" i="1"/>
  <c r="G995" i="1"/>
  <c r="I995" i="1" s="1"/>
  <c r="AE74" i="1"/>
  <c r="AB74" i="1"/>
  <c r="T74" i="1"/>
  <c r="Y74" i="1" s="1"/>
  <c r="R74" i="1"/>
  <c r="Q74" i="1"/>
  <c r="S74" i="1" s="1"/>
  <c r="J74" i="1"/>
  <c r="H74" i="1"/>
  <c r="G74" i="1"/>
  <c r="I74" i="1" s="1"/>
  <c r="AE751" i="1"/>
  <c r="AB751" i="1"/>
  <c r="W751" i="1"/>
  <c r="V751" i="1"/>
  <c r="X751" i="1" s="1"/>
  <c r="T751" i="1"/>
  <c r="Y751" i="1" s="1"/>
  <c r="R751" i="1"/>
  <c r="Q751" i="1"/>
  <c r="S751" i="1" s="1"/>
  <c r="J751" i="1"/>
  <c r="M751" i="1" s="1"/>
  <c r="H751" i="1"/>
  <c r="G751" i="1"/>
  <c r="I751" i="1" s="1"/>
  <c r="AE529" i="1"/>
  <c r="AB529" i="1"/>
  <c r="T529" i="1"/>
  <c r="Y529" i="1" s="1"/>
  <c r="R529" i="1"/>
  <c r="Q529" i="1"/>
  <c r="S529" i="1" s="1"/>
  <c r="J529" i="1"/>
  <c r="Z529" i="1" s="1"/>
  <c r="H529" i="1"/>
  <c r="G529" i="1"/>
  <c r="I529" i="1" s="1"/>
  <c r="AE541" i="1"/>
  <c r="AB541" i="1"/>
  <c r="T541" i="1"/>
  <c r="Y541" i="1" s="1"/>
  <c r="R541" i="1"/>
  <c r="Q541" i="1"/>
  <c r="S541" i="1" s="1"/>
  <c r="J541" i="1"/>
  <c r="Z541" i="1" s="1"/>
  <c r="H541" i="1"/>
  <c r="G541" i="1"/>
  <c r="I541" i="1" s="1"/>
  <c r="AE2605" i="1"/>
  <c r="AB2605" i="1"/>
  <c r="T2605" i="1"/>
  <c r="Y2605" i="1" s="1"/>
  <c r="R2605" i="1"/>
  <c r="Q2605" i="1"/>
  <c r="S2605" i="1" s="1"/>
  <c r="J2605" i="1"/>
  <c r="L2605" i="1" s="1"/>
  <c r="N2605" i="1" s="1"/>
  <c r="H2605" i="1"/>
  <c r="G2605" i="1"/>
  <c r="I2605" i="1" s="1"/>
  <c r="AE2057" i="1"/>
  <c r="AB2057" i="1"/>
  <c r="T2057" i="1"/>
  <c r="R2057" i="1"/>
  <c r="Q2057" i="1"/>
  <c r="S2057" i="1" s="1"/>
  <c r="J2057" i="1"/>
  <c r="M2057" i="1" s="1"/>
  <c r="H2057" i="1"/>
  <c r="G2057" i="1"/>
  <c r="I2057" i="1" s="1"/>
  <c r="AE4132" i="1"/>
  <c r="AB4132" i="1"/>
  <c r="W4132" i="1"/>
  <c r="T4132" i="1"/>
  <c r="Y4132" i="1" s="1"/>
  <c r="S4132" i="1"/>
  <c r="R4132" i="1"/>
  <c r="Q4132" i="1"/>
  <c r="J4132" i="1"/>
  <c r="Z4132" i="1" s="1"/>
  <c r="H4132" i="1"/>
  <c r="G4132" i="1"/>
  <c r="I4132" i="1" s="1"/>
  <c r="AE3149" i="1"/>
  <c r="AB3149" i="1"/>
  <c r="T3149" i="1"/>
  <c r="Y3149" i="1" s="1"/>
  <c r="R3149" i="1"/>
  <c r="Q3149" i="1"/>
  <c r="S3149" i="1" s="1"/>
  <c r="J3149" i="1"/>
  <c r="H3149" i="1"/>
  <c r="G3149" i="1"/>
  <c r="I3149" i="1" s="1"/>
  <c r="AE3683" i="1"/>
  <c r="AB3683" i="1"/>
  <c r="T3683" i="1"/>
  <c r="Y3683" i="1" s="1"/>
  <c r="R3683" i="1"/>
  <c r="Q3683" i="1"/>
  <c r="S3683" i="1" s="1"/>
  <c r="J3683" i="1"/>
  <c r="H3683" i="1"/>
  <c r="G3683" i="1"/>
  <c r="I3683" i="1" s="1"/>
  <c r="AE2336" i="1"/>
  <c r="AB2336" i="1"/>
  <c r="T2336" i="1"/>
  <c r="Y2336" i="1" s="1"/>
  <c r="R2336" i="1"/>
  <c r="Q2336" i="1"/>
  <c r="S2336" i="1" s="1"/>
  <c r="J2336" i="1"/>
  <c r="M2336" i="1" s="1"/>
  <c r="H2336" i="1"/>
  <c r="G2336" i="1"/>
  <c r="I2336" i="1" s="1"/>
  <c r="AE2081" i="1"/>
  <c r="AB2081" i="1"/>
  <c r="W2081" i="1"/>
  <c r="V2081" i="1"/>
  <c r="X2081" i="1" s="1"/>
  <c r="T2081" i="1"/>
  <c r="Y2081" i="1" s="1"/>
  <c r="R2081" i="1"/>
  <c r="Q2081" i="1"/>
  <c r="S2081" i="1" s="1"/>
  <c r="J2081" i="1"/>
  <c r="Z2081" i="1" s="1"/>
  <c r="H2081" i="1"/>
  <c r="G2081" i="1"/>
  <c r="I2081" i="1" s="1"/>
  <c r="AE117" i="1"/>
  <c r="AB117" i="1"/>
  <c r="T117" i="1"/>
  <c r="Y117" i="1" s="1"/>
  <c r="R117" i="1"/>
  <c r="Q117" i="1"/>
  <c r="S117" i="1" s="1"/>
  <c r="J117" i="1"/>
  <c r="H117" i="1"/>
  <c r="G117" i="1"/>
  <c r="I117" i="1" s="1"/>
  <c r="AE4232" i="1"/>
  <c r="AB4232" i="1"/>
  <c r="T4232" i="1"/>
  <c r="Y4232" i="1" s="1"/>
  <c r="R4232" i="1"/>
  <c r="Q4232" i="1"/>
  <c r="S4232" i="1" s="1"/>
  <c r="J4232" i="1"/>
  <c r="H4232" i="1"/>
  <c r="G4232" i="1"/>
  <c r="I4232" i="1" s="1"/>
  <c r="AE22" i="1"/>
  <c r="AB22" i="1"/>
  <c r="T22" i="1"/>
  <c r="Y22" i="1" s="1"/>
  <c r="R22" i="1"/>
  <c r="Q22" i="1"/>
  <c r="S22" i="1" s="1"/>
  <c r="J22" i="1"/>
  <c r="M22" i="1" s="1"/>
  <c r="H22" i="1"/>
  <c r="G22" i="1"/>
  <c r="I22" i="1" s="1"/>
  <c r="AE4103" i="1"/>
  <c r="AB4103" i="1"/>
  <c r="T4103" i="1"/>
  <c r="Y4103" i="1" s="1"/>
  <c r="S4103" i="1"/>
  <c r="R4103" i="1"/>
  <c r="Q4103" i="1"/>
  <c r="M4103" i="1"/>
  <c r="J4103" i="1"/>
  <c r="Z4103" i="1" s="1"/>
  <c r="H4103" i="1"/>
  <c r="G4103" i="1"/>
  <c r="I4103" i="1" s="1"/>
  <c r="AE900" i="1"/>
  <c r="AB900" i="1"/>
  <c r="T900" i="1"/>
  <c r="Y900" i="1" s="1"/>
  <c r="R900" i="1"/>
  <c r="Q900" i="1"/>
  <c r="S900" i="1" s="1"/>
  <c r="J900" i="1"/>
  <c r="H900" i="1"/>
  <c r="G900" i="1"/>
  <c r="I900" i="1" s="1"/>
  <c r="AE986" i="1"/>
  <c r="AB986" i="1"/>
  <c r="T986" i="1"/>
  <c r="Y986" i="1" s="1"/>
  <c r="R986" i="1"/>
  <c r="Q986" i="1"/>
  <c r="S986" i="1" s="1"/>
  <c r="J986" i="1"/>
  <c r="L986" i="1" s="1"/>
  <c r="N986" i="1" s="1"/>
  <c r="H986" i="1"/>
  <c r="G986" i="1"/>
  <c r="I986" i="1" s="1"/>
  <c r="AE735" i="1"/>
  <c r="AB735" i="1"/>
  <c r="T735" i="1"/>
  <c r="Y735" i="1" s="1"/>
  <c r="R735" i="1"/>
  <c r="Q735" i="1"/>
  <c r="S735" i="1" s="1"/>
  <c r="J735" i="1"/>
  <c r="M735" i="1" s="1"/>
  <c r="H735" i="1"/>
  <c r="G735" i="1"/>
  <c r="I735" i="1" s="1"/>
  <c r="AE3538" i="1"/>
  <c r="AB3538" i="1"/>
  <c r="T3538" i="1"/>
  <c r="Y3538" i="1" s="1"/>
  <c r="R3538" i="1"/>
  <c r="Q3538" i="1"/>
  <c r="S3538" i="1" s="1"/>
  <c r="M3538" i="1"/>
  <c r="J3538" i="1"/>
  <c r="Z3538" i="1" s="1"/>
  <c r="H3538" i="1"/>
  <c r="G3538" i="1"/>
  <c r="I3538" i="1" s="1"/>
  <c r="AE3653" i="1"/>
  <c r="AB3653" i="1"/>
  <c r="T3653" i="1"/>
  <c r="Y3653" i="1" s="1"/>
  <c r="R3653" i="1"/>
  <c r="Q3653" i="1"/>
  <c r="S3653" i="1" s="1"/>
  <c r="J3653" i="1"/>
  <c r="H3653" i="1"/>
  <c r="G3653" i="1"/>
  <c r="I3653" i="1" s="1"/>
  <c r="AE377" i="1"/>
  <c r="AB377" i="1"/>
  <c r="T377" i="1"/>
  <c r="Y377" i="1" s="1"/>
  <c r="R377" i="1"/>
  <c r="Q377" i="1"/>
  <c r="S377" i="1" s="1"/>
  <c r="J377" i="1"/>
  <c r="H377" i="1"/>
  <c r="G377" i="1"/>
  <c r="I377" i="1" s="1"/>
  <c r="AE1800" i="1"/>
  <c r="AB1800" i="1"/>
  <c r="T1800" i="1"/>
  <c r="Y1800" i="1" s="1"/>
  <c r="R1800" i="1"/>
  <c r="Q1800" i="1"/>
  <c r="S1800" i="1" s="1"/>
  <c r="J1800" i="1"/>
  <c r="M1800" i="1" s="1"/>
  <c r="H1800" i="1"/>
  <c r="G1800" i="1"/>
  <c r="I1800" i="1" s="1"/>
  <c r="AE732" i="1"/>
  <c r="AB732" i="1"/>
  <c r="T732" i="1"/>
  <c r="Y732" i="1" s="1"/>
  <c r="R732" i="1"/>
  <c r="Q732" i="1"/>
  <c r="S732" i="1" s="1"/>
  <c r="J732" i="1"/>
  <c r="Z732" i="1" s="1"/>
  <c r="H732" i="1"/>
  <c r="G732" i="1"/>
  <c r="I732" i="1" s="1"/>
  <c r="AE536" i="1"/>
  <c r="AB536" i="1"/>
  <c r="T536" i="1"/>
  <c r="Y536" i="1" s="1"/>
  <c r="R536" i="1"/>
  <c r="Q536" i="1"/>
  <c r="S536" i="1" s="1"/>
  <c r="J536" i="1"/>
  <c r="H536" i="1"/>
  <c r="G536" i="1"/>
  <c r="I536" i="1" s="1"/>
  <c r="AE4107" i="1"/>
  <c r="AB4107" i="1"/>
  <c r="T4107" i="1"/>
  <c r="Y4107" i="1" s="1"/>
  <c r="R4107" i="1"/>
  <c r="Q4107" i="1"/>
  <c r="S4107" i="1" s="1"/>
  <c r="J4107" i="1"/>
  <c r="H4107" i="1"/>
  <c r="G4107" i="1"/>
  <c r="I4107" i="1" s="1"/>
  <c r="AE3071" i="1"/>
  <c r="AB3071" i="1"/>
  <c r="T3071" i="1"/>
  <c r="Y3071" i="1" s="1"/>
  <c r="R3071" i="1"/>
  <c r="Q3071" i="1"/>
  <c r="S3071" i="1" s="1"/>
  <c r="J3071" i="1"/>
  <c r="M3071" i="1" s="1"/>
  <c r="H3071" i="1"/>
  <c r="G3071" i="1"/>
  <c r="I3071" i="1" s="1"/>
  <c r="AE2029" i="1"/>
  <c r="AB2029" i="1"/>
  <c r="T2029" i="1"/>
  <c r="Y2029" i="1" s="1"/>
  <c r="R2029" i="1"/>
  <c r="Q2029" i="1"/>
  <c r="S2029" i="1" s="1"/>
  <c r="J2029" i="1"/>
  <c r="Z2029" i="1" s="1"/>
  <c r="H2029" i="1"/>
  <c r="G2029" i="1"/>
  <c r="I2029" i="1" s="1"/>
  <c r="AE2510" i="1"/>
  <c r="AB2510" i="1"/>
  <c r="T2510" i="1"/>
  <c r="Y2510" i="1" s="1"/>
  <c r="R2510" i="1"/>
  <c r="Q2510" i="1"/>
  <c r="S2510" i="1" s="1"/>
  <c r="J2510" i="1"/>
  <c r="H2510" i="1"/>
  <c r="G2510" i="1"/>
  <c r="I2510" i="1" s="1"/>
  <c r="AE3652" i="1"/>
  <c r="AB3652" i="1"/>
  <c r="T3652" i="1"/>
  <c r="Y3652" i="1" s="1"/>
  <c r="R3652" i="1"/>
  <c r="Q3652" i="1"/>
  <c r="S3652" i="1" s="1"/>
  <c r="M3652" i="1"/>
  <c r="J3652" i="1"/>
  <c r="H3652" i="1"/>
  <c r="G3652" i="1"/>
  <c r="I3652" i="1" s="1"/>
  <c r="AE310" i="1"/>
  <c r="AB310" i="1"/>
  <c r="T310" i="1"/>
  <c r="Y310" i="1" s="1"/>
  <c r="R310" i="1"/>
  <c r="Q310" i="1"/>
  <c r="S310" i="1" s="1"/>
  <c r="J310" i="1"/>
  <c r="M310" i="1" s="1"/>
  <c r="H310" i="1"/>
  <c r="G310" i="1"/>
  <c r="I310" i="1" s="1"/>
  <c r="AE1799" i="1"/>
  <c r="AB1799" i="1"/>
  <c r="W1799" i="1"/>
  <c r="T1799" i="1"/>
  <c r="Y1799" i="1" s="1"/>
  <c r="R1799" i="1"/>
  <c r="Q1799" i="1"/>
  <c r="S1799" i="1" s="1"/>
  <c r="J1799" i="1"/>
  <c r="Z1799" i="1" s="1"/>
  <c r="H1799" i="1"/>
  <c r="G1799" i="1"/>
  <c r="I1799" i="1" s="1"/>
  <c r="AE1077" i="1"/>
  <c r="AB1077" i="1"/>
  <c r="T1077" i="1"/>
  <c r="Y1077" i="1" s="1"/>
  <c r="R1077" i="1"/>
  <c r="Q1077" i="1"/>
  <c r="S1077" i="1" s="1"/>
  <c r="J1077" i="1"/>
  <c r="H1077" i="1"/>
  <c r="G1077" i="1"/>
  <c r="I1077" i="1" s="1"/>
  <c r="AE121" i="1"/>
  <c r="AB121" i="1"/>
  <c r="T121" i="1"/>
  <c r="Y121" i="1" s="1"/>
  <c r="R121" i="1"/>
  <c r="Q121" i="1"/>
  <c r="S121" i="1" s="1"/>
  <c r="J121" i="1"/>
  <c r="H121" i="1"/>
  <c r="G121" i="1"/>
  <c r="I121" i="1" s="1"/>
  <c r="AE535" i="1"/>
  <c r="AB535" i="1"/>
  <c r="T535" i="1"/>
  <c r="Y535" i="1" s="1"/>
  <c r="R535" i="1"/>
  <c r="Q535" i="1"/>
  <c r="S535" i="1" s="1"/>
  <c r="J535" i="1"/>
  <c r="M535" i="1" s="1"/>
  <c r="H535" i="1"/>
  <c r="G535" i="1"/>
  <c r="I535" i="1" s="1"/>
  <c r="AE1354" i="1"/>
  <c r="AB1354" i="1"/>
  <c r="T1354" i="1"/>
  <c r="Y1354" i="1" s="1"/>
  <c r="R1354" i="1"/>
  <c r="Q1354" i="1"/>
  <c r="S1354" i="1" s="1"/>
  <c r="J1354" i="1"/>
  <c r="Z1354" i="1" s="1"/>
  <c r="H1354" i="1"/>
  <c r="G1354" i="1"/>
  <c r="I1354" i="1" s="1"/>
  <c r="AE1104" i="1"/>
  <c r="AB1104" i="1"/>
  <c r="T1104" i="1"/>
  <c r="Y1104" i="1" s="1"/>
  <c r="R1104" i="1"/>
  <c r="Q1104" i="1"/>
  <c r="S1104" i="1" s="1"/>
  <c r="J1104" i="1"/>
  <c r="Z1104" i="1" s="1"/>
  <c r="H1104" i="1"/>
  <c r="G1104" i="1"/>
  <c r="I1104" i="1" s="1"/>
  <c r="AE2220" i="1"/>
  <c r="AB2220" i="1"/>
  <c r="T2220" i="1"/>
  <c r="Y2220" i="1" s="1"/>
  <c r="R2220" i="1"/>
  <c r="Q2220" i="1"/>
  <c r="S2220" i="1" s="1"/>
  <c r="J2220" i="1"/>
  <c r="L2220" i="1" s="1"/>
  <c r="N2220" i="1" s="1"/>
  <c r="H2220" i="1"/>
  <c r="G2220" i="1"/>
  <c r="I2220" i="1" s="1"/>
  <c r="AE899" i="1"/>
  <c r="AB899" i="1"/>
  <c r="T899" i="1"/>
  <c r="R899" i="1"/>
  <c r="Q899" i="1"/>
  <c r="S899" i="1" s="1"/>
  <c r="J899" i="1"/>
  <c r="M899" i="1" s="1"/>
  <c r="H899" i="1"/>
  <c r="G899" i="1"/>
  <c r="I899" i="1" s="1"/>
  <c r="AE854" i="1"/>
  <c r="AB854" i="1"/>
  <c r="T854" i="1"/>
  <c r="R854" i="1"/>
  <c r="Q854" i="1"/>
  <c r="S854" i="1" s="1"/>
  <c r="J854" i="1"/>
  <c r="Z854" i="1" s="1"/>
  <c r="H854" i="1"/>
  <c r="G854" i="1"/>
  <c r="I854" i="1" s="1"/>
  <c r="AE793" i="1"/>
  <c r="AB793" i="1"/>
  <c r="T793" i="1"/>
  <c r="Y793" i="1" s="1"/>
  <c r="R793" i="1"/>
  <c r="Q793" i="1"/>
  <c r="S793" i="1" s="1"/>
  <c r="J793" i="1"/>
  <c r="H793" i="1"/>
  <c r="G793" i="1"/>
  <c r="I793" i="1" s="1"/>
  <c r="AE3121" i="1"/>
  <c r="AB3121" i="1"/>
  <c r="T3121" i="1"/>
  <c r="Y3121" i="1" s="1"/>
  <c r="R3121" i="1"/>
  <c r="Q3121" i="1"/>
  <c r="S3121" i="1" s="1"/>
  <c r="J3121" i="1"/>
  <c r="H3121" i="1"/>
  <c r="G3121" i="1"/>
  <c r="I3121" i="1" s="1"/>
  <c r="AE3409" i="1"/>
  <c r="AB3409" i="1"/>
  <c r="T3409" i="1"/>
  <c r="Y3409" i="1" s="1"/>
  <c r="R3409" i="1"/>
  <c r="Q3409" i="1"/>
  <c r="S3409" i="1" s="1"/>
  <c r="J3409" i="1"/>
  <c r="M3409" i="1" s="1"/>
  <c r="H3409" i="1"/>
  <c r="G3409" i="1"/>
  <c r="I3409" i="1" s="1"/>
  <c r="AE2028" i="1"/>
  <c r="AB2028" i="1"/>
  <c r="W2028" i="1"/>
  <c r="T2028" i="1"/>
  <c r="Y2028" i="1" s="1"/>
  <c r="R2028" i="1"/>
  <c r="Q2028" i="1"/>
  <c r="S2028" i="1" s="1"/>
  <c r="J2028" i="1"/>
  <c r="Z2028" i="1" s="1"/>
  <c r="H2028" i="1"/>
  <c r="G2028" i="1"/>
  <c r="I2028" i="1" s="1"/>
  <c r="AE1780" i="1"/>
  <c r="AB1780" i="1"/>
  <c r="T1780" i="1"/>
  <c r="Y1780" i="1" s="1"/>
  <c r="R1780" i="1"/>
  <c r="Q1780" i="1"/>
  <c r="S1780" i="1" s="1"/>
  <c r="J1780" i="1"/>
  <c r="Z1780" i="1" s="1"/>
  <c r="H1780" i="1"/>
  <c r="G1780" i="1"/>
  <c r="I1780" i="1" s="1"/>
  <c r="AE3681" i="1"/>
  <c r="AB3681" i="1"/>
  <c r="T3681" i="1"/>
  <c r="Y3681" i="1" s="1"/>
  <c r="R3681" i="1"/>
  <c r="Q3681" i="1"/>
  <c r="S3681" i="1" s="1"/>
  <c r="M3681" i="1"/>
  <c r="J3681" i="1"/>
  <c r="L3681" i="1" s="1"/>
  <c r="N3681" i="1" s="1"/>
  <c r="H3681" i="1"/>
  <c r="G3681" i="1"/>
  <c r="I3681" i="1" s="1"/>
  <c r="AE500" i="1"/>
  <c r="AB500" i="1"/>
  <c r="T500" i="1"/>
  <c r="Y500" i="1" s="1"/>
  <c r="R500" i="1"/>
  <c r="Q500" i="1"/>
  <c r="S500" i="1" s="1"/>
  <c r="J500" i="1"/>
  <c r="M500" i="1" s="1"/>
  <c r="H500" i="1"/>
  <c r="G500" i="1"/>
  <c r="I500" i="1" s="1"/>
  <c r="AE309" i="1"/>
  <c r="AB309" i="1"/>
  <c r="T309" i="1"/>
  <c r="Y309" i="1" s="1"/>
  <c r="R309" i="1"/>
  <c r="Q309" i="1"/>
  <c r="S309" i="1" s="1"/>
  <c r="J309" i="1"/>
  <c r="Z309" i="1" s="1"/>
  <c r="H309" i="1"/>
  <c r="G309" i="1"/>
  <c r="I309" i="1" s="1"/>
  <c r="AE172" i="1"/>
  <c r="AB172" i="1"/>
  <c r="T172" i="1"/>
  <c r="Y172" i="1" s="1"/>
  <c r="R172" i="1"/>
  <c r="Q172" i="1"/>
  <c r="S172" i="1" s="1"/>
  <c r="J172" i="1"/>
  <c r="Z172" i="1" s="1"/>
  <c r="H172" i="1"/>
  <c r="G172" i="1"/>
  <c r="I172" i="1" s="1"/>
  <c r="AE1144" i="1"/>
  <c r="AB1144" i="1"/>
  <c r="T1144" i="1"/>
  <c r="Y1144" i="1" s="1"/>
  <c r="R1144" i="1"/>
  <c r="Q1144" i="1"/>
  <c r="S1144" i="1" s="1"/>
  <c r="J1144" i="1"/>
  <c r="L1144" i="1" s="1"/>
  <c r="N1144" i="1" s="1"/>
  <c r="H1144" i="1"/>
  <c r="G1144" i="1"/>
  <c r="I1144" i="1" s="1"/>
  <c r="AE110" i="1"/>
  <c r="AB110" i="1"/>
  <c r="T110" i="1"/>
  <c r="R110" i="1"/>
  <c r="Q110" i="1"/>
  <c r="S110" i="1" s="1"/>
  <c r="J110" i="1"/>
  <c r="M110" i="1" s="1"/>
  <c r="H110" i="1"/>
  <c r="G110" i="1"/>
  <c r="I110" i="1" s="1"/>
  <c r="AE1381" i="1"/>
  <c r="AB1381" i="1"/>
  <c r="T1381" i="1"/>
  <c r="Y1381" i="1" s="1"/>
  <c r="R1381" i="1"/>
  <c r="Q1381" i="1"/>
  <c r="S1381" i="1" s="1"/>
  <c r="J1381" i="1"/>
  <c r="Z1381" i="1" s="1"/>
  <c r="H1381" i="1"/>
  <c r="G1381" i="1"/>
  <c r="I1381" i="1" s="1"/>
  <c r="AE582" i="1"/>
  <c r="AB582" i="1"/>
  <c r="T582" i="1"/>
  <c r="Y582" i="1" s="1"/>
  <c r="R582" i="1"/>
  <c r="Q582" i="1"/>
  <c r="S582" i="1" s="1"/>
  <c r="J582" i="1"/>
  <c r="H582" i="1"/>
  <c r="G582" i="1"/>
  <c r="I582" i="1" s="1"/>
  <c r="AE1600" i="1"/>
  <c r="AB1600" i="1"/>
  <c r="T1600" i="1"/>
  <c r="Y1600" i="1" s="1"/>
  <c r="R1600" i="1"/>
  <c r="Q1600" i="1"/>
  <c r="S1600" i="1" s="1"/>
  <c r="J1600" i="1"/>
  <c r="L1600" i="1" s="1"/>
  <c r="N1600" i="1" s="1"/>
  <c r="H1600" i="1"/>
  <c r="G1600" i="1"/>
  <c r="I1600" i="1" s="1"/>
  <c r="AE2512" i="1"/>
  <c r="AB2512" i="1"/>
  <c r="T2512" i="1"/>
  <c r="Y2512" i="1" s="1"/>
  <c r="R2512" i="1"/>
  <c r="Q2512" i="1"/>
  <c r="S2512" i="1" s="1"/>
  <c r="J2512" i="1"/>
  <c r="H2512" i="1"/>
  <c r="G2512" i="1"/>
  <c r="I2512" i="1" s="1"/>
  <c r="AE2100" i="1"/>
  <c r="AB2100" i="1"/>
  <c r="T2100" i="1"/>
  <c r="R2100" i="1"/>
  <c r="Q2100" i="1"/>
  <c r="S2100" i="1" s="1"/>
  <c r="J2100" i="1"/>
  <c r="Z2100" i="1" s="1"/>
  <c r="H2100" i="1"/>
  <c r="G2100" i="1"/>
  <c r="I2100" i="1" s="1"/>
  <c r="AE4190" i="1"/>
  <c r="AB4190" i="1"/>
  <c r="T4190" i="1"/>
  <c r="Y4190" i="1" s="1"/>
  <c r="R4190" i="1"/>
  <c r="Q4190" i="1"/>
  <c r="S4190" i="1" s="1"/>
  <c r="J4190" i="1"/>
  <c r="H4190" i="1"/>
  <c r="G4190" i="1"/>
  <c r="I4190" i="1" s="1"/>
  <c r="AE3183" i="1"/>
  <c r="AB3183" i="1"/>
  <c r="T3183" i="1"/>
  <c r="Y3183" i="1" s="1"/>
  <c r="R3183" i="1"/>
  <c r="Q3183" i="1"/>
  <c r="S3183" i="1" s="1"/>
  <c r="J3183" i="1"/>
  <c r="L3183" i="1" s="1"/>
  <c r="N3183" i="1" s="1"/>
  <c r="H3183" i="1"/>
  <c r="G3183" i="1"/>
  <c r="I3183" i="1" s="1"/>
  <c r="AE1715" i="1"/>
  <c r="AB1715" i="1"/>
  <c r="T1715" i="1"/>
  <c r="Y1715" i="1" s="1"/>
  <c r="R1715" i="1"/>
  <c r="Q1715" i="1"/>
  <c r="S1715" i="1" s="1"/>
  <c r="J1715" i="1"/>
  <c r="H1715" i="1"/>
  <c r="G1715" i="1"/>
  <c r="I1715" i="1" s="1"/>
  <c r="AE194" i="1"/>
  <c r="AB194" i="1"/>
  <c r="T194" i="1"/>
  <c r="R194" i="1"/>
  <c r="Q194" i="1"/>
  <c r="S194" i="1" s="1"/>
  <c r="J194" i="1"/>
  <c r="Z194" i="1" s="1"/>
  <c r="H194" i="1"/>
  <c r="G194" i="1"/>
  <c r="I194" i="1" s="1"/>
  <c r="AE398" i="1"/>
  <c r="AB398" i="1"/>
  <c r="T398" i="1"/>
  <c r="Y398" i="1" s="1"/>
  <c r="R398" i="1"/>
  <c r="Q398" i="1"/>
  <c r="S398" i="1" s="1"/>
  <c r="J398" i="1"/>
  <c r="Z398" i="1" s="1"/>
  <c r="H398" i="1"/>
  <c r="G398" i="1"/>
  <c r="I398" i="1" s="1"/>
  <c r="AE3192" i="1"/>
  <c r="AB3192" i="1"/>
  <c r="T3192" i="1"/>
  <c r="Y3192" i="1" s="1"/>
  <c r="R3192" i="1"/>
  <c r="Q3192" i="1"/>
  <c r="S3192" i="1" s="1"/>
  <c r="J3192" i="1"/>
  <c r="L3192" i="1" s="1"/>
  <c r="N3192" i="1" s="1"/>
  <c r="H3192" i="1"/>
  <c r="G3192" i="1"/>
  <c r="I3192" i="1" s="1"/>
  <c r="AE792" i="1"/>
  <c r="AB792" i="1"/>
  <c r="T792" i="1"/>
  <c r="Y792" i="1" s="1"/>
  <c r="R792" i="1"/>
  <c r="Q792" i="1"/>
  <c r="S792" i="1" s="1"/>
  <c r="J792" i="1"/>
  <c r="M792" i="1" s="1"/>
  <c r="H792" i="1"/>
  <c r="G792" i="1"/>
  <c r="I792" i="1" s="1"/>
  <c r="AE734" i="1"/>
  <c r="AB734" i="1"/>
  <c r="T734" i="1"/>
  <c r="Y734" i="1" s="1"/>
  <c r="R734" i="1"/>
  <c r="Q734" i="1"/>
  <c r="S734" i="1" s="1"/>
  <c r="J734" i="1"/>
  <c r="Z734" i="1" s="1"/>
  <c r="H734" i="1"/>
  <c r="G734" i="1"/>
  <c r="I734" i="1" s="1"/>
  <c r="AE3537" i="1"/>
  <c r="AB3537" i="1"/>
  <c r="T3537" i="1"/>
  <c r="Y3537" i="1" s="1"/>
  <c r="R3537" i="1"/>
  <c r="Q3537" i="1"/>
  <c r="S3537" i="1" s="1"/>
  <c r="J3537" i="1"/>
  <c r="H3537" i="1"/>
  <c r="G3537" i="1"/>
  <c r="I3537" i="1" s="1"/>
  <c r="AE1599" i="1"/>
  <c r="AB1599" i="1"/>
  <c r="T1599" i="1"/>
  <c r="Y1599" i="1" s="1"/>
  <c r="R1599" i="1"/>
  <c r="Q1599" i="1"/>
  <c r="S1599" i="1" s="1"/>
  <c r="J1599" i="1"/>
  <c r="L1599" i="1" s="1"/>
  <c r="N1599" i="1" s="1"/>
  <c r="H1599" i="1"/>
  <c r="G1599" i="1"/>
  <c r="I1599" i="1" s="1"/>
  <c r="AE2327" i="1"/>
  <c r="AB2327" i="1"/>
  <c r="T2327" i="1"/>
  <c r="Y2327" i="1" s="1"/>
  <c r="R2327" i="1"/>
  <c r="Q2327" i="1"/>
  <c r="S2327" i="1" s="1"/>
  <c r="J2327" i="1"/>
  <c r="M2327" i="1" s="1"/>
  <c r="H2327" i="1"/>
  <c r="G2327" i="1"/>
  <c r="I2327" i="1" s="1"/>
  <c r="AE3360" i="1"/>
  <c r="AB3360" i="1"/>
  <c r="T3360" i="1"/>
  <c r="Y3360" i="1" s="1"/>
  <c r="R3360" i="1"/>
  <c r="Q3360" i="1"/>
  <c r="S3360" i="1" s="1"/>
  <c r="J3360" i="1"/>
  <c r="Z3360" i="1" s="1"/>
  <c r="H3360" i="1"/>
  <c r="G3360" i="1"/>
  <c r="I3360" i="1" s="1"/>
  <c r="AE3771" i="1"/>
  <c r="AB3771" i="1"/>
  <c r="T3771" i="1"/>
  <c r="Y3771" i="1" s="1"/>
  <c r="R3771" i="1"/>
  <c r="Q3771" i="1"/>
  <c r="S3771" i="1" s="1"/>
  <c r="M3771" i="1"/>
  <c r="J3771" i="1"/>
  <c r="Z3771" i="1" s="1"/>
  <c r="H3771" i="1"/>
  <c r="G3771" i="1"/>
  <c r="I3771" i="1" s="1"/>
  <c r="AE484" i="1"/>
  <c r="AB484" i="1"/>
  <c r="T484" i="1"/>
  <c r="Y484" i="1" s="1"/>
  <c r="R484" i="1"/>
  <c r="Q484" i="1"/>
  <c r="S484" i="1" s="1"/>
  <c r="J484" i="1"/>
  <c r="H484" i="1"/>
  <c r="G484" i="1"/>
  <c r="I484" i="1" s="1"/>
  <c r="AE2466" i="1"/>
  <c r="AB2466" i="1"/>
  <c r="T2466" i="1"/>
  <c r="Y2466" i="1" s="1"/>
  <c r="R2466" i="1"/>
  <c r="Q2466" i="1"/>
  <c r="S2466" i="1" s="1"/>
  <c r="J2466" i="1"/>
  <c r="M2466" i="1" s="1"/>
  <c r="H2466" i="1"/>
  <c r="G2466" i="1"/>
  <c r="I2466" i="1" s="1"/>
  <c r="AE2945" i="1"/>
  <c r="AB2945" i="1"/>
  <c r="W2945" i="1"/>
  <c r="T2945" i="1"/>
  <c r="Y2945" i="1" s="1"/>
  <c r="R2945" i="1"/>
  <c r="Q2945" i="1"/>
  <c r="S2945" i="1" s="1"/>
  <c r="J2945" i="1"/>
  <c r="Z2945" i="1" s="1"/>
  <c r="H2945" i="1"/>
  <c r="G2945" i="1"/>
  <c r="I2945" i="1" s="1"/>
  <c r="AE2865" i="1"/>
  <c r="AB2865" i="1"/>
  <c r="T2865" i="1"/>
  <c r="Y2865" i="1" s="1"/>
  <c r="R2865" i="1"/>
  <c r="Q2865" i="1"/>
  <c r="S2865" i="1" s="1"/>
  <c r="J2865" i="1"/>
  <c r="H2865" i="1"/>
  <c r="G2865" i="1"/>
  <c r="I2865" i="1" s="1"/>
  <c r="AE2904" i="1"/>
  <c r="AB2904" i="1"/>
  <c r="T2904" i="1"/>
  <c r="Y2904" i="1" s="1"/>
  <c r="R2904" i="1"/>
  <c r="Q2904" i="1"/>
  <c r="S2904" i="1" s="1"/>
  <c r="J2904" i="1"/>
  <c r="L2904" i="1" s="1"/>
  <c r="N2904" i="1" s="1"/>
  <c r="H2904" i="1"/>
  <c r="G2904" i="1"/>
  <c r="I2904" i="1" s="1"/>
  <c r="AE3216" i="1"/>
  <c r="AB3216" i="1"/>
  <c r="T3216" i="1"/>
  <c r="Y3216" i="1" s="1"/>
  <c r="R3216" i="1"/>
  <c r="Q3216" i="1"/>
  <c r="S3216" i="1" s="1"/>
  <c r="J3216" i="1"/>
  <c r="M3216" i="1" s="1"/>
  <c r="H3216" i="1"/>
  <c r="G3216" i="1"/>
  <c r="I3216" i="1" s="1"/>
  <c r="AE731" i="1"/>
  <c r="AB731" i="1"/>
  <c r="T731" i="1"/>
  <c r="R731" i="1"/>
  <c r="Q731" i="1"/>
  <c r="S731" i="1" s="1"/>
  <c r="J731" i="1"/>
  <c r="Z731" i="1" s="1"/>
  <c r="H731" i="1"/>
  <c r="G731" i="1"/>
  <c r="I731" i="1" s="1"/>
  <c r="AE3292" i="1"/>
  <c r="AB3292" i="1"/>
  <c r="T3292" i="1"/>
  <c r="Y3292" i="1" s="1"/>
  <c r="R3292" i="1"/>
  <c r="Q3292" i="1"/>
  <c r="S3292" i="1" s="1"/>
  <c r="J3292" i="1"/>
  <c r="H3292" i="1"/>
  <c r="G3292" i="1"/>
  <c r="I3292" i="1" s="1"/>
  <c r="AE364" i="1"/>
  <c r="AB364" i="1"/>
  <c r="T364" i="1"/>
  <c r="Y364" i="1" s="1"/>
  <c r="R364" i="1"/>
  <c r="Q364" i="1"/>
  <c r="S364" i="1" s="1"/>
  <c r="J364" i="1"/>
  <c r="L364" i="1" s="1"/>
  <c r="N364" i="1" s="1"/>
  <c r="H364" i="1"/>
  <c r="G364" i="1"/>
  <c r="I364" i="1" s="1"/>
  <c r="AE718" i="1"/>
  <c r="AB718" i="1"/>
  <c r="T718" i="1"/>
  <c r="R718" i="1"/>
  <c r="Q718" i="1"/>
  <c r="S718" i="1" s="1"/>
  <c r="J718" i="1"/>
  <c r="Z718" i="1" s="1"/>
  <c r="H718" i="1"/>
  <c r="G718" i="1"/>
  <c r="I718" i="1" s="1"/>
  <c r="AE665" i="1"/>
  <c r="AB665" i="1"/>
  <c r="T665" i="1"/>
  <c r="Y665" i="1" s="1"/>
  <c r="R665" i="1"/>
  <c r="Q665" i="1"/>
  <c r="S665" i="1" s="1"/>
  <c r="J665" i="1"/>
  <c r="Z665" i="1" s="1"/>
  <c r="H665" i="1"/>
  <c r="G665" i="1"/>
  <c r="I665" i="1" s="1"/>
  <c r="AE213" i="1"/>
  <c r="AB213" i="1"/>
  <c r="T213" i="1"/>
  <c r="Y213" i="1" s="1"/>
  <c r="R213" i="1"/>
  <c r="Q213" i="1"/>
  <c r="S213" i="1" s="1"/>
  <c r="J213" i="1"/>
  <c r="H213" i="1"/>
  <c r="G213" i="1"/>
  <c r="I213" i="1" s="1"/>
  <c r="AE2514" i="1"/>
  <c r="AB2514" i="1"/>
  <c r="T2514" i="1"/>
  <c r="Y2514" i="1" s="1"/>
  <c r="R2514" i="1"/>
  <c r="Q2514" i="1"/>
  <c r="S2514" i="1" s="1"/>
  <c r="J2514" i="1"/>
  <c r="H2514" i="1"/>
  <c r="G2514" i="1"/>
  <c r="I2514" i="1" s="1"/>
  <c r="AE2562" i="1"/>
  <c r="AB2562" i="1"/>
  <c r="T2562" i="1"/>
  <c r="Y2562" i="1" s="1"/>
  <c r="R2562" i="1"/>
  <c r="Q2562" i="1"/>
  <c r="S2562" i="1" s="1"/>
  <c r="J2562" i="1"/>
  <c r="M2562" i="1" s="1"/>
  <c r="H2562" i="1"/>
  <c r="G2562" i="1"/>
  <c r="I2562" i="1" s="1"/>
  <c r="AE1281" i="1"/>
  <c r="AB1281" i="1"/>
  <c r="W1281" i="1"/>
  <c r="T1281" i="1"/>
  <c r="Y1281" i="1" s="1"/>
  <c r="R1281" i="1"/>
  <c r="Q1281" i="1"/>
  <c r="S1281" i="1" s="1"/>
  <c r="J1281" i="1"/>
  <c r="Z1281" i="1" s="1"/>
  <c r="H1281" i="1"/>
  <c r="G1281" i="1"/>
  <c r="I1281" i="1" s="1"/>
  <c r="AE898" i="1"/>
  <c r="AB898" i="1"/>
  <c r="T898" i="1"/>
  <c r="Y898" i="1" s="1"/>
  <c r="R898" i="1"/>
  <c r="Q898" i="1"/>
  <c r="S898" i="1" s="1"/>
  <c r="J898" i="1"/>
  <c r="M898" i="1" s="1"/>
  <c r="H898" i="1"/>
  <c r="G898" i="1"/>
  <c r="I898" i="1" s="1"/>
  <c r="AE1779" i="1"/>
  <c r="AB1779" i="1"/>
  <c r="T1779" i="1"/>
  <c r="Y1779" i="1" s="1"/>
  <c r="R1779" i="1"/>
  <c r="Q1779" i="1"/>
  <c r="S1779" i="1" s="1"/>
  <c r="M1779" i="1"/>
  <c r="J1779" i="1"/>
  <c r="L1779" i="1" s="1"/>
  <c r="N1779" i="1" s="1"/>
  <c r="H1779" i="1"/>
  <c r="G1779" i="1"/>
  <c r="I1779" i="1" s="1"/>
  <c r="AE3708" i="1"/>
  <c r="AB3708" i="1"/>
  <c r="T3708" i="1"/>
  <c r="Y3708" i="1" s="1"/>
  <c r="R3708" i="1"/>
  <c r="Q3708" i="1"/>
  <c r="S3708" i="1" s="1"/>
  <c r="M3708" i="1"/>
  <c r="J3708" i="1"/>
  <c r="L3708" i="1" s="1"/>
  <c r="N3708" i="1" s="1"/>
  <c r="H3708" i="1"/>
  <c r="G3708" i="1"/>
  <c r="I3708" i="1" s="1"/>
  <c r="AE1761" i="1"/>
  <c r="AB1761" i="1"/>
  <c r="T1761" i="1"/>
  <c r="R1761" i="1"/>
  <c r="Q1761" i="1"/>
  <c r="S1761" i="1" s="1"/>
  <c r="J1761" i="1"/>
  <c r="Z1761" i="1" s="1"/>
  <c r="H1761" i="1"/>
  <c r="G1761" i="1"/>
  <c r="I1761" i="1" s="1"/>
  <c r="AE2561" i="1"/>
  <c r="AB2561" i="1"/>
  <c r="T2561" i="1"/>
  <c r="Y2561" i="1" s="1"/>
  <c r="R2561" i="1"/>
  <c r="Q2561" i="1"/>
  <c r="S2561" i="1" s="1"/>
  <c r="J2561" i="1"/>
  <c r="M2561" i="1" s="1"/>
  <c r="H2561" i="1"/>
  <c r="G2561" i="1"/>
  <c r="I2561" i="1" s="1"/>
  <c r="AE2983" i="1"/>
  <c r="AB2983" i="1"/>
  <c r="T2983" i="1"/>
  <c r="Y2983" i="1" s="1"/>
  <c r="R2983" i="1"/>
  <c r="Q2983" i="1"/>
  <c r="S2983" i="1" s="1"/>
  <c r="J2983" i="1"/>
  <c r="L2983" i="1" s="1"/>
  <c r="N2983" i="1" s="1"/>
  <c r="H2983" i="1"/>
  <c r="G2983" i="1"/>
  <c r="I2983" i="1" s="1"/>
  <c r="AE171" i="1"/>
  <c r="AB171" i="1"/>
  <c r="T171" i="1"/>
  <c r="Y171" i="1" s="1"/>
  <c r="R171" i="1"/>
  <c r="Q171" i="1"/>
  <c r="S171" i="1" s="1"/>
  <c r="J171" i="1"/>
  <c r="M171" i="1" s="1"/>
  <c r="H171" i="1"/>
  <c r="G171" i="1"/>
  <c r="I171" i="1" s="1"/>
  <c r="AE690" i="1"/>
  <c r="AB690" i="1"/>
  <c r="T690" i="1"/>
  <c r="Y690" i="1" s="1"/>
  <c r="R690" i="1"/>
  <c r="Q690" i="1"/>
  <c r="S690" i="1" s="1"/>
  <c r="J690" i="1"/>
  <c r="Z690" i="1" s="1"/>
  <c r="H690" i="1"/>
  <c r="G690" i="1"/>
  <c r="I690" i="1" s="1"/>
  <c r="AE663" i="1"/>
  <c r="AB663" i="1"/>
  <c r="T663" i="1"/>
  <c r="R663" i="1"/>
  <c r="Q663" i="1"/>
  <c r="S663" i="1" s="1"/>
  <c r="J663" i="1"/>
  <c r="M663" i="1" s="1"/>
  <c r="H663" i="1"/>
  <c r="G663" i="1"/>
  <c r="I663" i="1" s="1"/>
  <c r="AE120" i="1"/>
  <c r="AB120" i="1"/>
  <c r="T120" i="1"/>
  <c r="Y120" i="1" s="1"/>
  <c r="R120" i="1"/>
  <c r="Q120" i="1"/>
  <c r="S120" i="1" s="1"/>
  <c r="J120" i="1"/>
  <c r="L120" i="1" s="1"/>
  <c r="N120" i="1" s="1"/>
  <c r="H120" i="1"/>
  <c r="G120" i="1"/>
  <c r="I120" i="1" s="1"/>
  <c r="AE1733" i="1"/>
  <c r="AB1733" i="1"/>
  <c r="T1733" i="1"/>
  <c r="Y1733" i="1" s="1"/>
  <c r="R1733" i="1"/>
  <c r="Q1733" i="1"/>
  <c r="S1733" i="1" s="1"/>
  <c r="J1733" i="1"/>
  <c r="M1733" i="1" s="1"/>
  <c r="H1733" i="1"/>
  <c r="G1733" i="1"/>
  <c r="I1733" i="1" s="1"/>
  <c r="AE3226" i="1"/>
  <c r="AB3226" i="1"/>
  <c r="T3226" i="1"/>
  <c r="R3226" i="1"/>
  <c r="Q3226" i="1"/>
  <c r="S3226" i="1" s="1"/>
  <c r="J3226" i="1"/>
  <c r="Z3226" i="1" s="1"/>
  <c r="H3226" i="1"/>
  <c r="G3226" i="1"/>
  <c r="I3226" i="1" s="1"/>
  <c r="AE557" i="1"/>
  <c r="AB557" i="1"/>
  <c r="T557" i="1"/>
  <c r="R557" i="1"/>
  <c r="Q557" i="1"/>
  <c r="S557" i="1" s="1"/>
  <c r="J557" i="1"/>
  <c r="L557" i="1" s="1"/>
  <c r="N557" i="1" s="1"/>
  <c r="H557" i="1"/>
  <c r="G557" i="1"/>
  <c r="I557" i="1" s="1"/>
  <c r="AE4106" i="1"/>
  <c r="AB4106" i="1"/>
  <c r="T4106" i="1"/>
  <c r="Y4106" i="1" s="1"/>
  <c r="R4106" i="1"/>
  <c r="Q4106" i="1"/>
  <c r="S4106" i="1" s="1"/>
  <c r="M4106" i="1"/>
  <c r="J4106" i="1"/>
  <c r="L4106" i="1" s="1"/>
  <c r="N4106" i="1" s="1"/>
  <c r="H4106" i="1"/>
  <c r="G4106" i="1"/>
  <c r="I4106" i="1" s="1"/>
  <c r="AE1732" i="1"/>
  <c r="AB1732" i="1"/>
  <c r="T1732" i="1"/>
  <c r="Y1732" i="1" s="1"/>
  <c r="R1732" i="1"/>
  <c r="Q1732" i="1"/>
  <c r="S1732" i="1" s="1"/>
  <c r="J1732" i="1"/>
  <c r="M1732" i="1" s="1"/>
  <c r="H1732" i="1"/>
  <c r="G1732" i="1"/>
  <c r="I1732" i="1" s="1"/>
  <c r="AE96" i="1"/>
  <c r="AB96" i="1"/>
  <c r="T96" i="1"/>
  <c r="Y96" i="1" s="1"/>
  <c r="R96" i="1"/>
  <c r="Q96" i="1"/>
  <c r="S96" i="1" s="1"/>
  <c r="J96" i="1"/>
  <c r="Z96" i="1" s="1"/>
  <c r="H96" i="1"/>
  <c r="G96" i="1"/>
  <c r="I96" i="1" s="1"/>
  <c r="AE21" i="1"/>
  <c r="AB21" i="1"/>
  <c r="T21" i="1"/>
  <c r="R21" i="1"/>
  <c r="Q21" i="1"/>
  <c r="S21" i="1" s="1"/>
  <c r="J21" i="1"/>
  <c r="L21" i="1" s="1"/>
  <c r="N21" i="1" s="1"/>
  <c r="H21" i="1"/>
  <c r="G21" i="1"/>
  <c r="I21" i="1" s="1"/>
  <c r="AE2364" i="1"/>
  <c r="AB2364" i="1"/>
  <c r="T2364" i="1"/>
  <c r="Y2364" i="1" s="1"/>
  <c r="R2364" i="1"/>
  <c r="Q2364" i="1"/>
  <c r="S2364" i="1" s="1"/>
  <c r="M2364" i="1"/>
  <c r="J2364" i="1"/>
  <c r="L2364" i="1" s="1"/>
  <c r="N2364" i="1" s="1"/>
  <c r="H2364" i="1"/>
  <c r="G2364" i="1"/>
  <c r="I2364" i="1" s="1"/>
  <c r="AE1609" i="1"/>
  <c r="AB1609" i="1"/>
  <c r="T1609" i="1"/>
  <c r="Y1609" i="1" s="1"/>
  <c r="R1609" i="1"/>
  <c r="Q1609" i="1"/>
  <c r="S1609" i="1" s="1"/>
  <c r="J1609" i="1"/>
  <c r="M1609" i="1" s="1"/>
  <c r="H1609" i="1"/>
  <c r="G1609" i="1"/>
  <c r="I1609" i="1" s="1"/>
  <c r="AE799" i="1"/>
  <c r="AB799" i="1"/>
  <c r="T799" i="1"/>
  <c r="Y799" i="1" s="1"/>
  <c r="R799" i="1"/>
  <c r="Q799" i="1"/>
  <c r="S799" i="1" s="1"/>
  <c r="J799" i="1"/>
  <c r="Z799" i="1" s="1"/>
  <c r="H799" i="1"/>
  <c r="G799" i="1"/>
  <c r="I799" i="1" s="1"/>
  <c r="AE3070" i="1"/>
  <c r="AB3070" i="1"/>
  <c r="T3070" i="1"/>
  <c r="R3070" i="1"/>
  <c r="Q3070" i="1"/>
  <c r="S3070" i="1" s="1"/>
  <c r="M3070" i="1"/>
  <c r="L3070" i="1"/>
  <c r="N3070" i="1" s="1"/>
  <c r="J3070" i="1"/>
  <c r="Z3070" i="1" s="1"/>
  <c r="H3070" i="1"/>
  <c r="G3070" i="1"/>
  <c r="I3070" i="1" s="1"/>
  <c r="AE3408" i="1"/>
  <c r="AB3408" i="1"/>
  <c r="T3408" i="1"/>
  <c r="Y3408" i="1" s="1"/>
  <c r="R3408" i="1"/>
  <c r="Q3408" i="1"/>
  <c r="S3408" i="1" s="1"/>
  <c r="J3408" i="1"/>
  <c r="L3408" i="1" s="1"/>
  <c r="N3408" i="1" s="1"/>
  <c r="H3408" i="1"/>
  <c r="G3408" i="1"/>
  <c r="I3408" i="1" s="1"/>
  <c r="AE2149" i="1"/>
  <c r="AB2149" i="1"/>
  <c r="T2149" i="1"/>
  <c r="R2149" i="1"/>
  <c r="Q2149" i="1"/>
  <c r="S2149" i="1" s="1"/>
  <c r="J2149" i="1"/>
  <c r="H2149" i="1"/>
  <c r="G2149" i="1"/>
  <c r="I2149" i="1" s="1"/>
  <c r="AE2829" i="1"/>
  <c r="AB2829" i="1"/>
  <c r="T2829" i="1"/>
  <c r="R2829" i="1"/>
  <c r="Q2829" i="1"/>
  <c r="S2829" i="1" s="1"/>
  <c r="J2829" i="1"/>
  <c r="Z2829" i="1" s="1"/>
  <c r="H2829" i="1"/>
  <c r="G2829" i="1"/>
  <c r="I2829" i="1" s="1"/>
  <c r="AE499" i="1"/>
  <c r="AB499" i="1"/>
  <c r="T499" i="1"/>
  <c r="Y499" i="1" s="1"/>
  <c r="R499" i="1"/>
  <c r="Q499" i="1"/>
  <c r="S499" i="1" s="1"/>
  <c r="J499" i="1"/>
  <c r="H499" i="1"/>
  <c r="G499" i="1"/>
  <c r="I499" i="1" s="1"/>
  <c r="AE376" i="1"/>
  <c r="AB376" i="1"/>
  <c r="T376" i="1"/>
  <c r="Y376" i="1" s="1"/>
  <c r="R376" i="1"/>
  <c r="Q376" i="1"/>
  <c r="S376" i="1" s="1"/>
  <c r="J376" i="1"/>
  <c r="L376" i="1" s="1"/>
  <c r="N376" i="1" s="1"/>
  <c r="H376" i="1"/>
  <c r="G376" i="1"/>
  <c r="I376" i="1" s="1"/>
  <c r="AE1798" i="1"/>
  <c r="AB1798" i="1"/>
  <c r="T1798" i="1"/>
  <c r="R1798" i="1"/>
  <c r="Q1798" i="1"/>
  <c r="S1798" i="1" s="1"/>
  <c r="J1798" i="1"/>
  <c r="M1798" i="1" s="1"/>
  <c r="H1798" i="1"/>
  <c r="G1798" i="1"/>
  <c r="I1798" i="1" s="1"/>
  <c r="AE1656" i="1"/>
  <c r="AB1656" i="1"/>
  <c r="T1656" i="1"/>
  <c r="Y1656" i="1" s="1"/>
  <c r="R1656" i="1"/>
  <c r="Q1656" i="1"/>
  <c r="S1656" i="1" s="1"/>
  <c r="J1656" i="1"/>
  <c r="Z1656" i="1" s="1"/>
  <c r="H1656" i="1"/>
  <c r="G1656" i="1"/>
  <c r="I1656" i="1" s="1"/>
  <c r="AE1583" i="1"/>
  <c r="AB1583" i="1"/>
  <c r="T1583" i="1"/>
  <c r="R1583" i="1"/>
  <c r="Q1583" i="1"/>
  <c r="S1583" i="1" s="1"/>
  <c r="J1583" i="1"/>
  <c r="H1583" i="1"/>
  <c r="G1583" i="1"/>
  <c r="I1583" i="1" s="1"/>
  <c r="AE1143" i="1"/>
  <c r="AB1143" i="1"/>
  <c r="T1143" i="1"/>
  <c r="Y1143" i="1" s="1"/>
  <c r="R1143" i="1"/>
  <c r="Q1143" i="1"/>
  <c r="S1143" i="1" s="1"/>
  <c r="J1143" i="1"/>
  <c r="H1143" i="1"/>
  <c r="G1143" i="1"/>
  <c r="I1143" i="1" s="1"/>
  <c r="AE1731" i="1"/>
  <c r="AB1731" i="1"/>
  <c r="T1731" i="1"/>
  <c r="Y1731" i="1" s="1"/>
  <c r="R1731" i="1"/>
  <c r="Q1731" i="1"/>
  <c r="S1731" i="1" s="1"/>
  <c r="J1731" i="1"/>
  <c r="M1731" i="1" s="1"/>
  <c r="H1731" i="1"/>
  <c r="G1731" i="1"/>
  <c r="I1731" i="1" s="1"/>
  <c r="AE1353" i="1"/>
  <c r="AB1353" i="1"/>
  <c r="T1353" i="1"/>
  <c r="Y1353" i="1" s="1"/>
  <c r="R1353" i="1"/>
  <c r="Q1353" i="1"/>
  <c r="S1353" i="1" s="1"/>
  <c r="J1353" i="1"/>
  <c r="Z1353" i="1" s="1"/>
  <c r="H1353" i="1"/>
  <c r="G1353" i="1"/>
  <c r="I1353" i="1" s="1"/>
  <c r="AE556" i="1"/>
  <c r="AB556" i="1"/>
  <c r="T556" i="1"/>
  <c r="R556" i="1"/>
  <c r="Q556" i="1"/>
  <c r="S556" i="1" s="1"/>
  <c r="J556" i="1"/>
  <c r="Z556" i="1" s="1"/>
  <c r="H556" i="1"/>
  <c r="G556" i="1"/>
  <c r="I556" i="1" s="1"/>
  <c r="AE2219" i="1"/>
  <c r="AB2219" i="1"/>
  <c r="T2219" i="1"/>
  <c r="Y2219" i="1" s="1"/>
  <c r="R2219" i="1"/>
  <c r="Q2219" i="1"/>
  <c r="S2219" i="1" s="1"/>
  <c r="J2219" i="1"/>
  <c r="L2219" i="1" s="1"/>
  <c r="N2219" i="1" s="1"/>
  <c r="H2219" i="1"/>
  <c r="G2219" i="1"/>
  <c r="I2219" i="1" s="1"/>
  <c r="AE1608" i="1"/>
  <c r="AB1608" i="1"/>
  <c r="T1608" i="1"/>
  <c r="Y1608" i="1" s="1"/>
  <c r="R1608" i="1"/>
  <c r="Q1608" i="1"/>
  <c r="S1608" i="1" s="1"/>
  <c r="J1608" i="1"/>
  <c r="M1608" i="1" s="1"/>
  <c r="H1608" i="1"/>
  <c r="G1608" i="1"/>
  <c r="I1608" i="1" s="1"/>
  <c r="AE4215" i="1"/>
  <c r="AB4215" i="1"/>
  <c r="T4215" i="1"/>
  <c r="Y4215" i="1" s="1"/>
  <c r="R4215" i="1"/>
  <c r="Q4215" i="1"/>
  <c r="S4215" i="1" s="1"/>
  <c r="J4215" i="1"/>
  <c r="Z4215" i="1" s="1"/>
  <c r="H4215" i="1"/>
  <c r="G4215" i="1"/>
  <c r="I4215" i="1" s="1"/>
  <c r="AE1099" i="1"/>
  <c r="AB1099" i="1"/>
  <c r="T1099" i="1"/>
  <c r="Y1099" i="1" s="1"/>
  <c r="R1099" i="1"/>
  <c r="Q1099" i="1"/>
  <c r="S1099" i="1" s="1"/>
  <c r="J1099" i="1"/>
  <c r="M1099" i="1" s="1"/>
  <c r="H1099" i="1"/>
  <c r="G1099" i="1"/>
  <c r="I1099" i="1" s="1"/>
  <c r="AE4046" i="1"/>
  <c r="AB4046" i="1"/>
  <c r="T4046" i="1"/>
  <c r="Y4046" i="1" s="1"/>
  <c r="R4046" i="1"/>
  <c r="Q4046" i="1"/>
  <c r="S4046" i="1" s="1"/>
  <c r="J4046" i="1"/>
  <c r="L4046" i="1" s="1"/>
  <c r="N4046" i="1" s="1"/>
  <c r="H4046" i="1"/>
  <c r="G4046" i="1"/>
  <c r="I4046" i="1" s="1"/>
  <c r="AE1670" i="1"/>
  <c r="AB1670" i="1"/>
  <c r="T1670" i="1"/>
  <c r="Y1670" i="1" s="1"/>
  <c r="R1670" i="1"/>
  <c r="Q1670" i="1"/>
  <c r="S1670" i="1" s="1"/>
  <c r="J1670" i="1"/>
  <c r="M1670" i="1" s="1"/>
  <c r="H1670" i="1"/>
  <c r="G1670" i="1"/>
  <c r="I1670" i="1" s="1"/>
  <c r="AE3680" i="1"/>
  <c r="AB3680" i="1"/>
  <c r="T3680" i="1"/>
  <c r="Y3680" i="1" s="1"/>
  <c r="R3680" i="1"/>
  <c r="Q3680" i="1"/>
  <c r="S3680" i="1" s="1"/>
  <c r="J3680" i="1"/>
  <c r="Z3680" i="1" s="1"/>
  <c r="H3680" i="1"/>
  <c r="G3680" i="1"/>
  <c r="I3680" i="1" s="1"/>
  <c r="AE3707" i="1"/>
  <c r="AB3707" i="1"/>
  <c r="T3707" i="1"/>
  <c r="Y3707" i="1" s="1"/>
  <c r="R3707" i="1"/>
  <c r="Q3707" i="1"/>
  <c r="S3707" i="1" s="1"/>
  <c r="J3707" i="1"/>
  <c r="M3707" i="1" s="1"/>
  <c r="H3707" i="1"/>
  <c r="G3707" i="1"/>
  <c r="I3707" i="1" s="1"/>
  <c r="AE400" i="1"/>
  <c r="AB400" i="1"/>
  <c r="T400" i="1"/>
  <c r="Y400" i="1" s="1"/>
  <c r="R400" i="1"/>
  <c r="Q400" i="1"/>
  <c r="S400" i="1" s="1"/>
  <c r="J400" i="1"/>
  <c r="L400" i="1" s="1"/>
  <c r="N400" i="1" s="1"/>
  <c r="H400" i="1"/>
  <c r="G400" i="1"/>
  <c r="I400" i="1" s="1"/>
  <c r="AE2560" i="1"/>
  <c r="AB2560" i="1"/>
  <c r="T2560" i="1"/>
  <c r="Y2560" i="1" s="1"/>
  <c r="R2560" i="1"/>
  <c r="Q2560" i="1"/>
  <c r="S2560" i="1" s="1"/>
  <c r="J2560" i="1"/>
  <c r="M2560" i="1" s="1"/>
  <c r="H2560" i="1"/>
  <c r="G2560" i="1"/>
  <c r="I2560" i="1" s="1"/>
  <c r="AE3636" i="1"/>
  <c r="AB3636" i="1"/>
  <c r="T3636" i="1"/>
  <c r="Y3636" i="1" s="1"/>
  <c r="R3636" i="1"/>
  <c r="Q3636" i="1"/>
  <c r="S3636" i="1" s="1"/>
  <c r="J3636" i="1"/>
  <c r="Z3636" i="1" s="1"/>
  <c r="H3636" i="1"/>
  <c r="G3636" i="1"/>
  <c r="I3636" i="1" s="1"/>
  <c r="AE308" i="1"/>
  <c r="AB308" i="1"/>
  <c r="T308" i="1"/>
  <c r="Y308" i="1" s="1"/>
  <c r="R308" i="1"/>
  <c r="Q308" i="1"/>
  <c r="S308" i="1" s="1"/>
  <c r="J308" i="1"/>
  <c r="L308" i="1" s="1"/>
  <c r="N308" i="1" s="1"/>
  <c r="H308" i="1"/>
  <c r="G308" i="1"/>
  <c r="I308" i="1" s="1"/>
  <c r="AE2944" i="1"/>
  <c r="AB2944" i="1"/>
  <c r="T2944" i="1"/>
  <c r="Y2944" i="1" s="1"/>
  <c r="R2944" i="1"/>
  <c r="Q2944" i="1"/>
  <c r="S2944" i="1" s="1"/>
  <c r="J2944" i="1"/>
  <c r="L2944" i="1" s="1"/>
  <c r="N2944" i="1" s="1"/>
  <c r="H2944" i="1"/>
  <c r="G2944" i="1"/>
  <c r="I2944" i="1" s="1"/>
  <c r="AE1714" i="1"/>
  <c r="AB1714" i="1"/>
  <c r="T1714" i="1"/>
  <c r="R1714" i="1"/>
  <c r="Q1714" i="1"/>
  <c r="S1714" i="1" s="1"/>
  <c r="J1714" i="1"/>
  <c r="H1714" i="1"/>
  <c r="G1714" i="1"/>
  <c r="I1714" i="1" s="1"/>
  <c r="AE689" i="1"/>
  <c r="AB689" i="1"/>
  <c r="T689" i="1"/>
  <c r="R689" i="1"/>
  <c r="Q689" i="1"/>
  <c r="S689" i="1" s="1"/>
  <c r="J689" i="1"/>
  <c r="Z689" i="1" s="1"/>
  <c r="H689" i="1"/>
  <c r="G689" i="1"/>
  <c r="I689" i="1" s="1"/>
  <c r="AE3283" i="1"/>
  <c r="AB3283" i="1"/>
  <c r="T3283" i="1"/>
  <c r="Y3283" i="1" s="1"/>
  <c r="R3283" i="1"/>
  <c r="Q3283" i="1"/>
  <c r="S3283" i="1" s="1"/>
  <c r="J3283" i="1"/>
  <c r="M3283" i="1" s="1"/>
  <c r="H3283" i="1"/>
  <c r="G3283" i="1"/>
  <c r="I3283" i="1" s="1"/>
  <c r="AE119" i="1"/>
  <c r="AB119" i="1"/>
  <c r="T119" i="1"/>
  <c r="Y119" i="1" s="1"/>
  <c r="R119" i="1"/>
  <c r="Q119" i="1"/>
  <c r="S119" i="1" s="1"/>
  <c r="J119" i="1"/>
  <c r="L119" i="1" s="1"/>
  <c r="N119" i="1" s="1"/>
  <c r="H119" i="1"/>
  <c r="G119" i="1"/>
  <c r="I119" i="1" s="1"/>
  <c r="AE1730" i="1"/>
  <c r="AB1730" i="1"/>
  <c r="T1730" i="1"/>
  <c r="R1730" i="1"/>
  <c r="Q1730" i="1"/>
  <c r="S1730" i="1" s="1"/>
  <c r="J1730" i="1"/>
  <c r="H1730" i="1"/>
  <c r="G1730" i="1"/>
  <c r="I1730" i="1" s="1"/>
  <c r="AE3239" i="1"/>
  <c r="AB3239" i="1"/>
  <c r="T3239" i="1"/>
  <c r="R3239" i="1"/>
  <c r="Q3239" i="1"/>
  <c r="S3239" i="1" s="1"/>
  <c r="J3239" i="1"/>
  <c r="Z3239" i="1" s="1"/>
  <c r="H3239" i="1"/>
  <c r="G3239" i="1"/>
  <c r="I3239" i="1" s="1"/>
  <c r="AE555" i="1"/>
  <c r="AB555" i="1"/>
  <c r="T555" i="1"/>
  <c r="Y555" i="1" s="1"/>
  <c r="R555" i="1"/>
  <c r="Q555" i="1"/>
  <c r="S555" i="1" s="1"/>
  <c r="J555" i="1"/>
  <c r="M555" i="1" s="1"/>
  <c r="H555" i="1"/>
  <c r="G555" i="1"/>
  <c r="I555" i="1" s="1"/>
  <c r="AE66" i="1"/>
  <c r="AB66" i="1"/>
  <c r="T66" i="1"/>
  <c r="Y66" i="1" s="1"/>
  <c r="R66" i="1"/>
  <c r="Q66" i="1"/>
  <c r="S66" i="1" s="1"/>
  <c r="J66" i="1"/>
  <c r="L66" i="1" s="1"/>
  <c r="N66" i="1" s="1"/>
  <c r="H66" i="1"/>
  <c r="G66" i="1"/>
  <c r="I66" i="1" s="1"/>
  <c r="AE4102" i="1"/>
  <c r="AB4102" i="1"/>
  <c r="T4102" i="1"/>
  <c r="R4102" i="1"/>
  <c r="Q4102" i="1"/>
  <c r="S4102" i="1" s="1"/>
  <c r="J4102" i="1"/>
  <c r="H4102" i="1"/>
  <c r="G4102" i="1"/>
  <c r="I4102" i="1" s="1"/>
  <c r="AE2363" i="1"/>
  <c r="AB2363" i="1"/>
  <c r="T2363" i="1"/>
  <c r="R2363" i="1"/>
  <c r="Q2363" i="1"/>
  <c r="S2363" i="1" s="1"/>
  <c r="J2363" i="1"/>
  <c r="Z2363" i="1" s="1"/>
  <c r="H2363" i="1"/>
  <c r="G2363" i="1"/>
  <c r="I2363" i="1" s="1"/>
  <c r="AE999" i="1"/>
  <c r="AB999" i="1"/>
  <c r="T999" i="1"/>
  <c r="Y999" i="1" s="1"/>
  <c r="R999" i="1"/>
  <c r="Q999" i="1"/>
  <c r="S999" i="1" s="1"/>
  <c r="J999" i="1"/>
  <c r="M999" i="1" s="1"/>
  <c r="H999" i="1"/>
  <c r="G999" i="1"/>
  <c r="I999" i="1" s="1"/>
  <c r="AE3407" i="1"/>
  <c r="AB3407" i="1"/>
  <c r="T3407" i="1"/>
  <c r="Y3407" i="1" s="1"/>
  <c r="R3407" i="1"/>
  <c r="Q3407" i="1"/>
  <c r="S3407" i="1" s="1"/>
  <c r="J3407" i="1"/>
  <c r="H3407" i="1"/>
  <c r="G3407" i="1"/>
  <c r="I3407" i="1" s="1"/>
  <c r="AE3651" i="1"/>
  <c r="AB3651" i="1"/>
  <c r="T3651" i="1"/>
  <c r="R3651" i="1"/>
  <c r="Q3651" i="1"/>
  <c r="S3651" i="1" s="1"/>
  <c r="M3651" i="1"/>
  <c r="J3651" i="1"/>
  <c r="Z3651" i="1" s="1"/>
  <c r="H3651" i="1"/>
  <c r="G3651" i="1"/>
  <c r="I3651" i="1" s="1"/>
  <c r="AE1797" i="1"/>
  <c r="AB1797" i="1"/>
  <c r="T1797" i="1"/>
  <c r="Y1797" i="1" s="1"/>
  <c r="R1797" i="1"/>
  <c r="Q1797" i="1"/>
  <c r="S1797" i="1" s="1"/>
  <c r="J1797" i="1"/>
  <c r="Z1797" i="1" s="1"/>
  <c r="H1797" i="1"/>
  <c r="G1797" i="1"/>
  <c r="I1797" i="1" s="1"/>
  <c r="AE534" i="1"/>
  <c r="AB534" i="1"/>
  <c r="T534" i="1"/>
  <c r="Y534" i="1" s="1"/>
  <c r="R534" i="1"/>
  <c r="Q534" i="1"/>
  <c r="S534" i="1" s="1"/>
  <c r="J534" i="1"/>
  <c r="H534" i="1"/>
  <c r="G534" i="1"/>
  <c r="I534" i="1" s="1"/>
  <c r="AE1352" i="1"/>
  <c r="AB1352" i="1"/>
  <c r="T1352" i="1"/>
  <c r="Y1352" i="1" s="1"/>
  <c r="R1352" i="1"/>
  <c r="Q1352" i="1"/>
  <c r="S1352" i="1" s="1"/>
  <c r="J1352" i="1"/>
  <c r="L1352" i="1" s="1"/>
  <c r="N1352" i="1" s="1"/>
  <c r="H1352" i="1"/>
  <c r="G1352" i="1"/>
  <c r="I1352" i="1" s="1"/>
  <c r="AE3657" i="1"/>
  <c r="AB3657" i="1"/>
  <c r="T3657" i="1"/>
  <c r="R3657" i="1"/>
  <c r="Q3657" i="1"/>
  <c r="S3657" i="1" s="1"/>
  <c r="J3657" i="1"/>
  <c r="M3657" i="1" s="1"/>
  <c r="H3657" i="1"/>
  <c r="G3657" i="1"/>
  <c r="I3657" i="1" s="1"/>
  <c r="AE3136" i="1"/>
  <c r="AB3136" i="1"/>
  <c r="T3136" i="1"/>
  <c r="Y3136" i="1" s="1"/>
  <c r="R3136" i="1"/>
  <c r="Q3136" i="1"/>
  <c r="S3136" i="1" s="1"/>
  <c r="J3136" i="1"/>
  <c r="Z3136" i="1" s="1"/>
  <c r="H3136" i="1"/>
  <c r="G3136" i="1"/>
  <c r="I3136" i="1" s="1"/>
  <c r="AE985" i="1"/>
  <c r="AB985" i="1"/>
  <c r="T985" i="1"/>
  <c r="Y985" i="1" s="1"/>
  <c r="R985" i="1"/>
  <c r="Q985" i="1"/>
  <c r="S985" i="1" s="1"/>
  <c r="J985" i="1"/>
  <c r="Z985" i="1" s="1"/>
  <c r="H985" i="1"/>
  <c r="G985" i="1"/>
  <c r="I985" i="1" s="1"/>
  <c r="AE633" i="1"/>
  <c r="AB633" i="1"/>
  <c r="T633" i="1"/>
  <c r="Y633" i="1" s="1"/>
  <c r="R633" i="1"/>
  <c r="Q633" i="1"/>
  <c r="S633" i="1" s="1"/>
  <c r="J633" i="1"/>
  <c r="H633" i="1"/>
  <c r="G633" i="1"/>
  <c r="I633" i="1" s="1"/>
  <c r="AE1482" i="1"/>
  <c r="AB1482" i="1"/>
  <c r="T1482" i="1"/>
  <c r="Y1482" i="1" s="1"/>
  <c r="R1482" i="1"/>
  <c r="Q1482" i="1"/>
  <c r="S1482" i="1" s="1"/>
  <c r="J1482" i="1"/>
  <c r="M1482" i="1" s="1"/>
  <c r="H1482" i="1"/>
  <c r="G1482" i="1"/>
  <c r="I1482" i="1" s="1"/>
  <c r="AE2203" i="1"/>
  <c r="AB2203" i="1"/>
  <c r="T2203" i="1"/>
  <c r="Y2203" i="1" s="1"/>
  <c r="R2203" i="1"/>
  <c r="Q2203" i="1"/>
  <c r="S2203" i="1" s="1"/>
  <c r="J2203" i="1"/>
  <c r="Z2203" i="1" s="1"/>
  <c r="H2203" i="1"/>
  <c r="G2203" i="1"/>
  <c r="I2203" i="1" s="1"/>
  <c r="AE3770" i="1"/>
  <c r="AB3770" i="1"/>
  <c r="T3770" i="1"/>
  <c r="Y3770" i="1" s="1"/>
  <c r="R3770" i="1"/>
  <c r="Q3770" i="1"/>
  <c r="S3770" i="1" s="1"/>
  <c r="J3770" i="1"/>
  <c r="M3770" i="1" s="1"/>
  <c r="H3770" i="1"/>
  <c r="G3770" i="1"/>
  <c r="I3770" i="1" s="1"/>
  <c r="AE2099" i="1"/>
  <c r="AB2099" i="1"/>
  <c r="T2099" i="1"/>
  <c r="Y2099" i="1" s="1"/>
  <c r="R2099" i="1"/>
  <c r="Q2099" i="1"/>
  <c r="S2099" i="1" s="1"/>
  <c r="J2099" i="1"/>
  <c r="L2099" i="1" s="1"/>
  <c r="N2099" i="1" s="1"/>
  <c r="H2099" i="1"/>
  <c r="G2099" i="1"/>
  <c r="I2099" i="1" s="1"/>
  <c r="AE2903" i="1"/>
  <c r="AB2903" i="1"/>
  <c r="T2903" i="1"/>
  <c r="R2903" i="1"/>
  <c r="Q2903" i="1"/>
  <c r="S2903" i="1" s="1"/>
  <c r="J2903" i="1"/>
  <c r="H2903" i="1"/>
  <c r="G2903" i="1"/>
  <c r="I2903" i="1" s="1"/>
  <c r="AE3215" i="1"/>
  <c r="AB3215" i="1"/>
  <c r="T3215" i="1"/>
  <c r="Y3215" i="1" s="1"/>
  <c r="R3215" i="1"/>
  <c r="Q3215" i="1"/>
  <c r="S3215" i="1" s="1"/>
  <c r="J3215" i="1"/>
  <c r="Z3215" i="1" s="1"/>
  <c r="H3215" i="1"/>
  <c r="G3215" i="1"/>
  <c r="I3215" i="1" s="1"/>
  <c r="AE4150" i="1"/>
  <c r="AB4150" i="1"/>
  <c r="T4150" i="1"/>
  <c r="Y4150" i="1" s="1"/>
  <c r="R4150" i="1"/>
  <c r="Q4150" i="1"/>
  <c r="S4150" i="1" s="1"/>
  <c r="J4150" i="1"/>
  <c r="M4150" i="1" s="1"/>
  <c r="H4150" i="1"/>
  <c r="G4150" i="1"/>
  <c r="I4150" i="1" s="1"/>
  <c r="AE1633" i="1"/>
  <c r="AB1633" i="1"/>
  <c r="T1633" i="1"/>
  <c r="Y1633" i="1" s="1"/>
  <c r="R1633" i="1"/>
  <c r="Q1633" i="1"/>
  <c r="S1633" i="1" s="1"/>
  <c r="J1633" i="1"/>
  <c r="L1633" i="1" s="1"/>
  <c r="N1633" i="1" s="1"/>
  <c r="H1633" i="1"/>
  <c r="G1633" i="1"/>
  <c r="I1633" i="1" s="1"/>
  <c r="AE193" i="1"/>
  <c r="AB193" i="1"/>
  <c r="T193" i="1"/>
  <c r="Y193" i="1" s="1"/>
  <c r="R193" i="1"/>
  <c r="Q193" i="1"/>
  <c r="S193" i="1" s="1"/>
  <c r="J193" i="1"/>
  <c r="M193" i="1" s="1"/>
  <c r="H193" i="1"/>
  <c r="G193" i="1"/>
  <c r="I193" i="1" s="1"/>
  <c r="AE3291" i="1"/>
  <c r="AB3291" i="1"/>
  <c r="T3291" i="1"/>
  <c r="Y3291" i="1" s="1"/>
  <c r="R3291" i="1"/>
  <c r="Q3291" i="1"/>
  <c r="S3291" i="1" s="1"/>
  <c r="J3291" i="1"/>
  <c r="Z3291" i="1" s="1"/>
  <c r="H3291" i="1"/>
  <c r="G3291" i="1"/>
  <c r="I3291" i="1" s="1"/>
  <c r="AE397" i="1"/>
  <c r="AB397" i="1"/>
  <c r="T397" i="1"/>
  <c r="Y397" i="1" s="1"/>
  <c r="R397" i="1"/>
  <c r="Q397" i="1"/>
  <c r="S397" i="1" s="1"/>
  <c r="J397" i="1"/>
  <c r="M397" i="1" s="1"/>
  <c r="H397" i="1"/>
  <c r="G397" i="1"/>
  <c r="I397" i="1" s="1"/>
  <c r="AE503" i="1"/>
  <c r="AB503" i="1"/>
  <c r="T503" i="1"/>
  <c r="Y503" i="1" s="1"/>
  <c r="R503" i="1"/>
  <c r="Q503" i="1"/>
  <c r="S503" i="1" s="1"/>
  <c r="J503" i="1"/>
  <c r="L503" i="1" s="1"/>
  <c r="N503" i="1" s="1"/>
  <c r="H503" i="1"/>
  <c r="G503" i="1"/>
  <c r="I503" i="1" s="1"/>
  <c r="AE3135" i="1"/>
  <c r="AB3135" i="1"/>
  <c r="T3135" i="1"/>
  <c r="Y3135" i="1" s="1"/>
  <c r="R3135" i="1"/>
  <c r="Q3135" i="1"/>
  <c r="S3135" i="1" s="1"/>
  <c r="J3135" i="1"/>
  <c r="M3135" i="1" s="1"/>
  <c r="H3135" i="1"/>
  <c r="G3135" i="1"/>
  <c r="I3135" i="1" s="1"/>
  <c r="AE3578" i="1"/>
  <c r="AB3578" i="1"/>
  <c r="T3578" i="1"/>
  <c r="Y3578" i="1" s="1"/>
  <c r="R3578" i="1"/>
  <c r="Q3578" i="1"/>
  <c r="S3578" i="1" s="1"/>
  <c r="J3578" i="1"/>
  <c r="Z3578" i="1" s="1"/>
  <c r="H3578" i="1"/>
  <c r="G3578" i="1"/>
  <c r="I3578" i="1" s="1"/>
  <c r="AE3607" i="1"/>
  <c r="AB3607" i="1"/>
  <c r="T3607" i="1"/>
  <c r="Y3607" i="1" s="1"/>
  <c r="R3607" i="1"/>
  <c r="Q3607" i="1"/>
  <c r="S3607" i="1" s="1"/>
  <c r="J3607" i="1"/>
  <c r="M3607" i="1" s="1"/>
  <c r="H3607" i="1"/>
  <c r="G3607" i="1"/>
  <c r="I3607" i="1" s="1"/>
  <c r="AE1598" i="1"/>
  <c r="AB1598" i="1"/>
  <c r="T1598" i="1"/>
  <c r="Y1598" i="1" s="1"/>
  <c r="R1598" i="1"/>
  <c r="Q1598" i="1"/>
  <c r="S1598" i="1" s="1"/>
  <c r="J1598" i="1"/>
  <c r="L1598" i="1" s="1"/>
  <c r="N1598" i="1" s="1"/>
  <c r="H1598" i="1"/>
  <c r="G1598" i="1"/>
  <c r="I1598" i="1" s="1"/>
  <c r="AE2326" i="1"/>
  <c r="AB2326" i="1"/>
  <c r="T2326" i="1"/>
  <c r="Y2326" i="1" s="1"/>
  <c r="R2326" i="1"/>
  <c r="Q2326" i="1"/>
  <c r="S2326" i="1" s="1"/>
  <c r="J2326" i="1"/>
  <c r="M2326" i="1" s="1"/>
  <c r="H2326" i="1"/>
  <c r="G2326" i="1"/>
  <c r="I2326" i="1" s="1"/>
  <c r="AE2828" i="1"/>
  <c r="AB2828" i="1"/>
  <c r="T2828" i="1"/>
  <c r="Y2828" i="1" s="1"/>
  <c r="R2828" i="1"/>
  <c r="Q2828" i="1"/>
  <c r="S2828" i="1" s="1"/>
  <c r="J2828" i="1"/>
  <c r="Z2828" i="1" s="1"/>
  <c r="H2828" i="1"/>
  <c r="G2828" i="1"/>
  <c r="I2828" i="1" s="1"/>
  <c r="AE483" i="1"/>
  <c r="AB483" i="1"/>
  <c r="T483" i="1"/>
  <c r="Y483" i="1" s="1"/>
  <c r="R483" i="1"/>
  <c r="Q483" i="1"/>
  <c r="S483" i="1" s="1"/>
  <c r="J483" i="1"/>
  <c r="M483" i="1" s="1"/>
  <c r="H483" i="1"/>
  <c r="G483" i="1"/>
  <c r="I483" i="1" s="1"/>
  <c r="AE2465" i="1"/>
  <c r="AB2465" i="1"/>
  <c r="T2465" i="1"/>
  <c r="Y2465" i="1" s="1"/>
  <c r="R2465" i="1"/>
  <c r="Q2465" i="1"/>
  <c r="S2465" i="1" s="1"/>
  <c r="J2465" i="1"/>
  <c r="L2465" i="1" s="1"/>
  <c r="N2465" i="1" s="1"/>
  <c r="H2465" i="1"/>
  <c r="G2465" i="1"/>
  <c r="I2465" i="1" s="1"/>
  <c r="AE2543" i="1"/>
  <c r="AB2543" i="1"/>
  <c r="T2543" i="1"/>
  <c r="Y2543" i="1" s="1"/>
  <c r="R2543" i="1"/>
  <c r="Q2543" i="1"/>
  <c r="S2543" i="1" s="1"/>
  <c r="J2543" i="1"/>
  <c r="M2543" i="1" s="1"/>
  <c r="H2543" i="1"/>
  <c r="G2543" i="1"/>
  <c r="I2543" i="1" s="1"/>
  <c r="AE2902" i="1"/>
  <c r="AB2902" i="1"/>
  <c r="T2902" i="1"/>
  <c r="Y2902" i="1" s="1"/>
  <c r="R2902" i="1"/>
  <c r="Q2902" i="1"/>
  <c r="S2902" i="1" s="1"/>
  <c r="J2902" i="1"/>
  <c r="Z2902" i="1" s="1"/>
  <c r="H2902" i="1"/>
  <c r="G2902" i="1"/>
  <c r="I2902" i="1" s="1"/>
  <c r="AE1081" i="1"/>
  <c r="AB1081" i="1"/>
  <c r="T1081" i="1"/>
  <c r="Y1081" i="1" s="1"/>
  <c r="R1081" i="1"/>
  <c r="Q1081" i="1"/>
  <c r="S1081" i="1" s="1"/>
  <c r="J1081" i="1"/>
  <c r="M1081" i="1" s="1"/>
  <c r="H1081" i="1"/>
  <c r="G1081" i="1"/>
  <c r="I1081" i="1" s="1"/>
  <c r="AE730" i="1"/>
  <c r="AB730" i="1"/>
  <c r="T730" i="1"/>
  <c r="Y730" i="1" s="1"/>
  <c r="R730" i="1"/>
  <c r="Q730" i="1"/>
  <c r="S730" i="1" s="1"/>
  <c r="J730" i="1"/>
  <c r="L730" i="1" s="1"/>
  <c r="N730" i="1" s="1"/>
  <c r="H730" i="1"/>
  <c r="G730" i="1"/>
  <c r="I730" i="1" s="1"/>
  <c r="AE1076" i="1"/>
  <c r="AB1076" i="1"/>
  <c r="T1076" i="1"/>
  <c r="Y1076" i="1" s="1"/>
  <c r="R1076" i="1"/>
  <c r="Q1076" i="1"/>
  <c r="S1076" i="1" s="1"/>
  <c r="J1076" i="1"/>
  <c r="M1076" i="1" s="1"/>
  <c r="H1076" i="1"/>
  <c r="G1076" i="1"/>
  <c r="I1076" i="1" s="1"/>
  <c r="AE3290" i="1"/>
  <c r="AB3290" i="1"/>
  <c r="T3290" i="1"/>
  <c r="Y3290" i="1" s="1"/>
  <c r="R3290" i="1"/>
  <c r="Q3290" i="1"/>
  <c r="S3290" i="1" s="1"/>
  <c r="J3290" i="1"/>
  <c r="Z3290" i="1" s="1"/>
  <c r="H3290" i="1"/>
  <c r="G3290" i="1"/>
  <c r="I3290" i="1" s="1"/>
  <c r="AE662" i="1"/>
  <c r="AB662" i="1"/>
  <c r="T662" i="1"/>
  <c r="Y662" i="1" s="1"/>
  <c r="R662" i="1"/>
  <c r="Q662" i="1"/>
  <c r="S662" i="1" s="1"/>
  <c r="J662" i="1"/>
  <c r="M662" i="1" s="1"/>
  <c r="H662" i="1"/>
  <c r="G662" i="1"/>
  <c r="I662" i="1" s="1"/>
  <c r="AE13" i="1"/>
  <c r="AB13" i="1"/>
  <c r="T13" i="1"/>
  <c r="Y13" i="1" s="1"/>
  <c r="R13" i="1"/>
  <c r="Q13" i="1"/>
  <c r="S13" i="1" s="1"/>
  <c r="J13" i="1"/>
  <c r="L13" i="1" s="1"/>
  <c r="N13" i="1" s="1"/>
  <c r="H13" i="1"/>
  <c r="G13" i="1"/>
  <c r="I13" i="1" s="1"/>
  <c r="AE717" i="1"/>
  <c r="AB717" i="1"/>
  <c r="T717" i="1"/>
  <c r="Y717" i="1" s="1"/>
  <c r="R717" i="1"/>
  <c r="Q717" i="1"/>
  <c r="S717" i="1" s="1"/>
  <c r="J717" i="1"/>
  <c r="M717" i="1" s="1"/>
  <c r="H717" i="1"/>
  <c r="G717" i="1"/>
  <c r="I717" i="1" s="1"/>
  <c r="AE664" i="1"/>
  <c r="AB664" i="1"/>
  <c r="T664" i="1"/>
  <c r="Y664" i="1" s="1"/>
  <c r="R664" i="1"/>
  <c r="Q664" i="1"/>
  <c r="S664" i="1" s="1"/>
  <c r="J664" i="1"/>
  <c r="Z664" i="1" s="1"/>
  <c r="H664" i="1"/>
  <c r="G664" i="1"/>
  <c r="I664" i="1" s="1"/>
  <c r="AE438" i="1"/>
  <c r="AB438" i="1"/>
  <c r="T438" i="1"/>
  <c r="Y438" i="1" s="1"/>
  <c r="R438" i="1"/>
  <c r="Q438" i="1"/>
  <c r="S438" i="1" s="1"/>
  <c r="J438" i="1"/>
  <c r="M438" i="1" s="1"/>
  <c r="H438" i="1"/>
  <c r="G438" i="1"/>
  <c r="I438" i="1" s="1"/>
  <c r="AE437" i="1"/>
  <c r="AB437" i="1"/>
  <c r="T437" i="1"/>
  <c r="Y437" i="1" s="1"/>
  <c r="R437" i="1"/>
  <c r="Q437" i="1"/>
  <c r="S437" i="1" s="1"/>
  <c r="J437" i="1"/>
  <c r="L437" i="1" s="1"/>
  <c r="N437" i="1" s="1"/>
  <c r="H437" i="1"/>
  <c r="G437" i="1"/>
  <c r="I437" i="1" s="1"/>
  <c r="AE2218" i="1"/>
  <c r="AB2218" i="1"/>
  <c r="T2218" i="1"/>
  <c r="Y2218" i="1" s="1"/>
  <c r="R2218" i="1"/>
  <c r="Q2218" i="1"/>
  <c r="S2218" i="1" s="1"/>
  <c r="J2218" i="1"/>
  <c r="M2218" i="1" s="1"/>
  <c r="H2218" i="1"/>
  <c r="G2218" i="1"/>
  <c r="I2218" i="1" s="1"/>
  <c r="AE4157" i="1"/>
  <c r="AB4157" i="1"/>
  <c r="T4157" i="1"/>
  <c r="Y4157" i="1" s="1"/>
  <c r="R4157" i="1"/>
  <c r="Q4157" i="1"/>
  <c r="S4157" i="1" s="1"/>
  <c r="J4157" i="1"/>
  <c r="Z4157" i="1" s="1"/>
  <c r="H4157" i="1"/>
  <c r="G4157" i="1"/>
  <c r="I4157" i="1" s="1"/>
  <c r="AE3799" i="1"/>
  <c r="AB3799" i="1"/>
  <c r="T3799" i="1"/>
  <c r="Y3799" i="1" s="1"/>
  <c r="R3799" i="1"/>
  <c r="Q3799" i="1"/>
  <c r="S3799" i="1" s="1"/>
  <c r="J3799" i="1"/>
  <c r="M3799" i="1" s="1"/>
  <c r="H3799" i="1"/>
  <c r="G3799" i="1"/>
  <c r="I3799" i="1" s="1"/>
  <c r="AE1677" i="1"/>
  <c r="AB1677" i="1"/>
  <c r="T1677" i="1"/>
  <c r="Y1677" i="1" s="1"/>
  <c r="R1677" i="1"/>
  <c r="Q1677" i="1"/>
  <c r="S1677" i="1" s="1"/>
  <c r="J1677" i="1"/>
  <c r="H1677" i="1"/>
  <c r="G1677" i="1"/>
  <c r="I1677" i="1" s="1"/>
  <c r="AE2511" i="1"/>
  <c r="AB2511" i="1"/>
  <c r="T2511" i="1"/>
  <c r="Y2511" i="1" s="1"/>
  <c r="R2511" i="1"/>
  <c r="Q2511" i="1"/>
  <c r="S2511" i="1" s="1"/>
  <c r="J2511" i="1"/>
  <c r="M2511" i="1" s="1"/>
  <c r="H2511" i="1"/>
  <c r="G2511" i="1"/>
  <c r="I2511" i="1" s="1"/>
  <c r="AE2098" i="1"/>
  <c r="AB2098" i="1"/>
  <c r="T2098" i="1"/>
  <c r="Y2098" i="1" s="1"/>
  <c r="R2098" i="1"/>
  <c r="Q2098" i="1"/>
  <c r="S2098" i="1" s="1"/>
  <c r="J2098" i="1"/>
  <c r="Z2098" i="1" s="1"/>
  <c r="H2098" i="1"/>
  <c r="G2098" i="1"/>
  <c r="I2098" i="1" s="1"/>
  <c r="AE2982" i="1"/>
  <c r="AB2982" i="1"/>
  <c r="T2982" i="1"/>
  <c r="Y2982" i="1" s="1"/>
  <c r="R2982" i="1"/>
  <c r="Q2982" i="1"/>
  <c r="S2982" i="1" s="1"/>
  <c r="J2982" i="1"/>
  <c r="M2982" i="1" s="1"/>
  <c r="H2982" i="1"/>
  <c r="G2982" i="1"/>
  <c r="I2982" i="1" s="1"/>
  <c r="AE109" i="1"/>
  <c r="AB109" i="1"/>
  <c r="T109" i="1"/>
  <c r="Y109" i="1" s="1"/>
  <c r="R109" i="1"/>
  <c r="Q109" i="1"/>
  <c r="S109" i="1" s="1"/>
  <c r="J109" i="1"/>
  <c r="L109" i="1" s="1"/>
  <c r="N109" i="1" s="1"/>
  <c r="H109" i="1"/>
  <c r="G109" i="1"/>
  <c r="I109" i="1" s="1"/>
  <c r="L3407" i="1" l="1"/>
  <c r="N3407" i="1" s="1"/>
  <c r="M3407" i="1"/>
  <c r="Y668" i="1"/>
  <c r="W668" i="1"/>
  <c r="Y403" i="1"/>
  <c r="W403" i="1"/>
  <c r="Z2078" i="1"/>
  <c r="L2078" i="1"/>
  <c r="N2078" i="1" s="1"/>
  <c r="L3303" i="1"/>
  <c r="N3303" i="1" s="1"/>
  <c r="M3303" i="1"/>
  <c r="Y1914" i="1"/>
  <c r="V1914" i="1"/>
  <c r="X1914" i="1" s="1"/>
  <c r="L2942" i="1"/>
  <c r="N2942" i="1" s="1"/>
  <c r="M2942" i="1"/>
  <c r="Z698" i="1"/>
  <c r="L190" i="1"/>
  <c r="N190" i="1" s="1"/>
  <c r="M190" i="1"/>
  <c r="L3269" i="1"/>
  <c r="N3269" i="1" s="1"/>
  <c r="M3269" i="1"/>
  <c r="L274" i="1"/>
  <c r="N274" i="1" s="1"/>
  <c r="M274" i="1"/>
  <c r="Y2321" i="1"/>
  <c r="W2321" i="1"/>
  <c r="V2321" i="1"/>
  <c r="X2321" i="1" s="1"/>
  <c r="M328" i="1"/>
  <c r="L328" i="1"/>
  <c r="N328" i="1" s="1"/>
  <c r="Z328" i="1"/>
  <c r="M3266" i="1"/>
  <c r="L3266" i="1"/>
  <c r="N3266" i="1" s="1"/>
  <c r="Z3266" i="1"/>
  <c r="L1677" i="1"/>
  <c r="N1677" i="1" s="1"/>
  <c r="M1677" i="1"/>
  <c r="M2903" i="1"/>
  <c r="L2903" i="1"/>
  <c r="N2903" i="1" s="1"/>
  <c r="Z3348" i="1"/>
  <c r="Y3303" i="1"/>
  <c r="V3303" i="1"/>
  <c r="X3303" i="1" s="1"/>
  <c r="Y2942" i="1"/>
  <c r="V2942" i="1"/>
  <c r="X2942" i="1" s="1"/>
  <c r="Y1017" i="1"/>
  <c r="W1017" i="1"/>
  <c r="Z4035" i="1"/>
  <c r="M4035" i="1"/>
  <c r="Z3030" i="1"/>
  <c r="M3030" i="1"/>
  <c r="Z1828" i="1"/>
  <c r="Z1947" i="1"/>
  <c r="M1947" i="1"/>
  <c r="V888" i="1"/>
  <c r="X888" i="1" s="1"/>
  <c r="W888" i="1"/>
  <c r="M2421" i="1"/>
  <c r="L2421" i="1"/>
  <c r="N2421" i="1" s="1"/>
  <c r="Y634" i="1"/>
  <c r="V634" i="1"/>
  <c r="X634" i="1" s="1"/>
  <c r="Y1402" i="1"/>
  <c r="V1402" i="1"/>
  <c r="X1402" i="1" s="1"/>
  <c r="Y1913" i="1"/>
  <c r="W1913" i="1"/>
  <c r="L1914" i="1"/>
  <c r="N1914" i="1" s="1"/>
  <c r="M1914" i="1"/>
  <c r="Y27" i="1"/>
  <c r="V27" i="1"/>
  <c r="X27" i="1" s="1"/>
  <c r="Y3137" i="1"/>
  <c r="W3137" i="1"/>
  <c r="Z2046" i="1"/>
  <c r="Y1857" i="1"/>
  <c r="V1857" i="1"/>
  <c r="X1857" i="1" s="1"/>
  <c r="Z3383" i="1"/>
  <c r="Y3209" i="1"/>
  <c r="W3209" i="1"/>
  <c r="V648" i="1"/>
  <c r="X648" i="1" s="1"/>
  <c r="W648" i="1"/>
  <c r="Z887" i="1"/>
  <c r="M887" i="1"/>
  <c r="M2177" i="1"/>
  <c r="L2177" i="1"/>
  <c r="N2177" i="1" s="1"/>
  <c r="Z2177" i="1"/>
  <c r="Z1365" i="1"/>
  <c r="M1365" i="1"/>
  <c r="L1365" i="1"/>
  <c r="N1365" i="1" s="1"/>
  <c r="Y1583" i="1"/>
  <c r="V1583" i="1"/>
  <c r="X1583" i="1" s="1"/>
  <c r="Y3226" i="1"/>
  <c r="W3226" i="1"/>
  <c r="Y3262" i="1"/>
  <c r="W3262" i="1"/>
  <c r="V3262" i="1"/>
  <c r="X3262" i="1" s="1"/>
  <c r="Z126" i="1"/>
  <c r="L126" i="1"/>
  <c r="N126" i="1" s="1"/>
  <c r="Y272" i="1"/>
  <c r="W272" i="1"/>
  <c r="V272" i="1"/>
  <c r="X272" i="1" s="1"/>
  <c r="Z3323" i="1"/>
  <c r="M3323" i="1"/>
  <c r="L3323" i="1"/>
  <c r="N3323" i="1" s="1"/>
  <c r="Z2421" i="1"/>
  <c r="Y2903" i="1"/>
  <c r="V2903" i="1"/>
  <c r="X2903" i="1" s="1"/>
  <c r="Y731" i="1"/>
  <c r="W731" i="1"/>
  <c r="Y854" i="1"/>
  <c r="W854" i="1"/>
  <c r="Z900" i="1"/>
  <c r="L900" i="1"/>
  <c r="N900" i="1" s="1"/>
  <c r="Z1247" i="1"/>
  <c r="M1247" i="1"/>
  <c r="L1247" i="1"/>
  <c r="N1247" i="1" s="1"/>
  <c r="Z3565" i="1"/>
  <c r="M3565" i="1"/>
  <c r="L3565" i="1"/>
  <c r="N3565" i="1" s="1"/>
  <c r="Z1399" i="1"/>
  <c r="L1399" i="1"/>
  <c r="N1399" i="1" s="1"/>
  <c r="Z3147" i="1"/>
  <c r="M3147" i="1"/>
  <c r="L3147" i="1"/>
  <c r="N3147" i="1" s="1"/>
  <c r="Z3301" i="1"/>
  <c r="L3301" i="1"/>
  <c r="N3301" i="1" s="1"/>
  <c r="Z4058" i="1"/>
  <c r="L4058" i="1"/>
  <c r="N4058" i="1" s="1"/>
  <c r="L27" i="1"/>
  <c r="N27" i="1" s="1"/>
  <c r="M27" i="1"/>
  <c r="Y444" i="1"/>
  <c r="V444" i="1"/>
  <c r="X444" i="1" s="1"/>
  <c r="L1644" i="1"/>
  <c r="N1644" i="1" s="1"/>
  <c r="M1644" i="1"/>
  <c r="Y1111" i="1"/>
  <c r="V1111" i="1"/>
  <c r="X1111" i="1" s="1"/>
  <c r="Y1856" i="1"/>
  <c r="W1856" i="1"/>
  <c r="Y994" i="1"/>
  <c r="V994" i="1"/>
  <c r="X994" i="1" s="1"/>
  <c r="Z849" i="1"/>
  <c r="L849" i="1"/>
  <c r="N849" i="1" s="1"/>
  <c r="Y2277" i="1"/>
  <c r="V2277" i="1"/>
  <c r="X2277" i="1" s="1"/>
  <c r="M3703" i="1"/>
  <c r="L3703" i="1"/>
  <c r="N3703" i="1" s="1"/>
  <c r="Z687" i="1"/>
  <c r="M687" i="1"/>
  <c r="M3122" i="1"/>
  <c r="L3122" i="1"/>
  <c r="N3122" i="1" s="1"/>
  <c r="Z3122" i="1"/>
  <c r="Z1261" i="1"/>
  <c r="M1261" i="1"/>
  <c r="L1261" i="1"/>
  <c r="N1261" i="1" s="1"/>
  <c r="Z750" i="1"/>
  <c r="M750" i="1"/>
  <c r="L750" i="1"/>
  <c r="N750" i="1" s="1"/>
  <c r="L3787" i="1"/>
  <c r="N3787" i="1" s="1"/>
  <c r="Z3787" i="1"/>
  <c r="M3787" i="1"/>
  <c r="Z2359" i="1"/>
  <c r="M2359" i="1"/>
  <c r="L2359" i="1"/>
  <c r="N2359" i="1" s="1"/>
  <c r="Z3929" i="1"/>
  <c r="Y2625" i="1"/>
  <c r="W2625" i="1"/>
  <c r="Z3859" i="1"/>
  <c r="L3859" i="1"/>
  <c r="N3859" i="1" s="1"/>
  <c r="M2554" i="1"/>
  <c r="L2554" i="1"/>
  <c r="N2554" i="1" s="1"/>
  <c r="M1698" i="1"/>
  <c r="L1698" i="1"/>
  <c r="N1698" i="1" s="1"/>
  <c r="Y329" i="1"/>
  <c r="W329" i="1"/>
  <c r="Z3370" i="1"/>
  <c r="Z2701" i="1"/>
  <c r="Z4023" i="1"/>
  <c r="Z38" i="1"/>
  <c r="Z3974" i="1"/>
  <c r="Z2371" i="1"/>
  <c r="Z605" i="1"/>
  <c r="Z1175" i="1"/>
  <c r="Z3326" i="1"/>
  <c r="M3839" i="1"/>
  <c r="Z2688" i="1"/>
  <c r="Z43" i="1"/>
  <c r="W1335" i="1"/>
  <c r="M3133" i="1"/>
  <c r="Z12" i="1"/>
  <c r="M768" i="1"/>
  <c r="Z2594" i="1"/>
  <c r="Z3667" i="1"/>
  <c r="Z3379" i="1"/>
  <c r="M2834" i="1"/>
  <c r="Z177" i="1"/>
  <c r="L544" i="1"/>
  <c r="N544" i="1" s="1"/>
  <c r="Z3762" i="1"/>
  <c r="L2422" i="1"/>
  <c r="N2422" i="1" s="1"/>
  <c r="Z1391" i="1"/>
  <c r="M1719" i="1"/>
  <c r="L1585" i="1"/>
  <c r="N1585" i="1" s="1"/>
  <c r="Z2686" i="1"/>
  <c r="Z1366" i="1"/>
  <c r="M3058" i="1"/>
  <c r="L204" i="1"/>
  <c r="N204" i="1" s="1"/>
  <c r="L496" i="1"/>
  <c r="N496" i="1" s="1"/>
  <c r="L2766" i="1"/>
  <c r="N2766" i="1" s="1"/>
  <c r="Z2766" i="1"/>
  <c r="L816" i="1"/>
  <c r="N816" i="1" s="1"/>
  <c r="M3859" i="1"/>
  <c r="Z417" i="1"/>
  <c r="M417" i="1"/>
  <c r="M1538" i="1"/>
  <c r="Z1538" i="1"/>
  <c r="L3454" i="1"/>
  <c r="N3454" i="1" s="1"/>
  <c r="M497" i="1"/>
  <c r="L4137" i="1"/>
  <c r="N4137" i="1" s="1"/>
  <c r="Z1867" i="1"/>
  <c r="L1867" i="1"/>
  <c r="N1867" i="1" s="1"/>
  <c r="M157" i="1"/>
  <c r="Z157" i="1"/>
  <c r="L157" i="1"/>
  <c r="N157" i="1" s="1"/>
  <c r="L3765" i="1"/>
  <c r="N3765" i="1" s="1"/>
  <c r="Z736" i="1"/>
  <c r="L736" i="1"/>
  <c r="N736" i="1" s="1"/>
  <c r="Z646" i="1"/>
  <c r="M418" i="1"/>
  <c r="M3970" i="1"/>
  <c r="Z3970" i="1"/>
  <c r="M2941" i="1"/>
  <c r="L2941" i="1"/>
  <c r="N2941" i="1" s="1"/>
  <c r="Z2941" i="1"/>
  <c r="M419" i="1"/>
  <c r="L419" i="1"/>
  <c r="N419" i="1" s="1"/>
  <c r="Z419" i="1"/>
  <c r="L2330" i="1"/>
  <c r="N2330" i="1" s="1"/>
  <c r="Z2330" i="1"/>
  <c r="M2330" i="1"/>
  <c r="M540" i="1"/>
  <c r="L540" i="1"/>
  <c r="N540" i="1" s="1"/>
  <c r="Z540" i="1"/>
  <c r="M1978" i="1"/>
  <c r="L1978" i="1"/>
  <c r="N1978" i="1" s="1"/>
  <c r="Z2422" i="1"/>
  <c r="L2326" i="1"/>
  <c r="N2326" i="1" s="1"/>
  <c r="W2560" i="1"/>
  <c r="L1609" i="1"/>
  <c r="N1609" i="1" s="1"/>
  <c r="V1609" i="1"/>
  <c r="X1609" i="1" s="1"/>
  <c r="Z899" i="1"/>
  <c r="W559" i="1"/>
  <c r="M2663" i="1"/>
  <c r="Z2337" i="1"/>
  <c r="V4212" i="1"/>
  <c r="X4212" i="1" s="1"/>
  <c r="M635" i="1"/>
  <c r="Z758" i="1"/>
  <c r="W1631" i="1"/>
  <c r="V2459" i="1"/>
  <c r="X2459" i="1" s="1"/>
  <c r="L3199" i="1"/>
  <c r="N3199" i="1" s="1"/>
  <c r="V4227" i="1"/>
  <c r="X4227" i="1" s="1"/>
  <c r="V2063" i="1"/>
  <c r="X2063" i="1" s="1"/>
  <c r="M3231" i="1"/>
  <c r="W1387" i="1"/>
  <c r="L1720" i="1"/>
  <c r="N1720" i="1" s="1"/>
  <c r="W1883" i="1"/>
  <c r="L3767" i="1"/>
  <c r="N3767" i="1" s="1"/>
  <c r="Z3767" i="1"/>
  <c r="L771" i="1"/>
  <c r="N771" i="1" s="1"/>
  <c r="W771" i="1"/>
  <c r="V2042" i="1"/>
  <c r="X2042" i="1" s="1"/>
  <c r="M2702" i="1"/>
  <c r="W2702" i="1"/>
  <c r="M2060" i="1"/>
  <c r="V2060" i="1"/>
  <c r="X2060" i="1" s="1"/>
  <c r="M192" i="1"/>
  <c r="V192" i="1"/>
  <c r="X192" i="1" s="1"/>
  <c r="V3662" i="1"/>
  <c r="X3662" i="1" s="1"/>
  <c r="W895" i="1"/>
  <c r="M733" i="1"/>
  <c r="V733" i="1"/>
  <c r="X733" i="1" s="1"/>
  <c r="V3400" i="1"/>
  <c r="X3400" i="1" s="1"/>
  <c r="M527" i="1"/>
  <c r="V527" i="1"/>
  <c r="X527" i="1" s="1"/>
  <c r="W1658" i="1"/>
  <c r="V3401" i="1"/>
  <c r="X3401" i="1" s="1"/>
  <c r="M1818" i="1"/>
  <c r="L2898" i="1"/>
  <c r="N2898" i="1" s="1"/>
  <c r="L3157" i="1"/>
  <c r="N3157" i="1" s="1"/>
  <c r="W1659" i="1"/>
  <c r="M3798" i="1"/>
  <c r="V1075" i="1"/>
  <c r="X1075" i="1" s="1"/>
  <c r="M2564" i="1"/>
  <c r="W1268" i="1"/>
  <c r="W992" i="1"/>
  <c r="V1246" i="1"/>
  <c r="X1246" i="1" s="1"/>
  <c r="W2717" i="1"/>
  <c r="M3281" i="1"/>
  <c r="L1269" i="1"/>
  <c r="N1269" i="1" s="1"/>
  <c r="W1269" i="1"/>
  <c r="M2045" i="1"/>
  <c r="V617" i="1"/>
  <c r="X617" i="1" s="1"/>
  <c r="W943" i="1"/>
  <c r="Z1454" i="1"/>
  <c r="Z2746" i="1"/>
  <c r="W3309" i="1"/>
  <c r="M3310" i="1"/>
  <c r="M3040" i="1"/>
  <c r="Z1824" i="1"/>
  <c r="Z1508" i="1"/>
  <c r="Z1899" i="1"/>
  <c r="Z1105" i="1"/>
  <c r="Z3316" i="1"/>
  <c r="Z3597" i="1"/>
  <c r="Z3150" i="1"/>
  <c r="M544" i="1"/>
  <c r="M1585" i="1"/>
  <c r="M204" i="1"/>
  <c r="Z1245" i="1"/>
  <c r="L1245" i="1"/>
  <c r="N1245" i="1" s="1"/>
  <c r="M496" i="1"/>
  <c r="Z816" i="1"/>
  <c r="Z3454" i="1"/>
  <c r="Z581" i="1"/>
  <c r="M581" i="1"/>
  <c r="M1258" i="1"/>
  <c r="L1258" i="1"/>
  <c r="N1258" i="1" s="1"/>
  <c r="Z1258" i="1"/>
  <c r="M876" i="1"/>
  <c r="L876" i="1"/>
  <c r="N876" i="1" s="1"/>
  <c r="Z876" i="1"/>
  <c r="Z3694" i="1"/>
  <c r="L3694" i="1"/>
  <c r="N3694" i="1" s="1"/>
  <c r="M3694" i="1"/>
  <c r="L1840" i="1"/>
  <c r="N1840" i="1" s="1"/>
  <c r="Z1840" i="1"/>
  <c r="M1840" i="1"/>
  <c r="L3060" i="1"/>
  <c r="N3060" i="1" s="1"/>
  <c r="M3060" i="1"/>
  <c r="Z203" i="1"/>
  <c r="V2326" i="1"/>
  <c r="X2326" i="1" s="1"/>
  <c r="M119" i="1"/>
  <c r="W3215" i="1"/>
  <c r="W1731" i="1"/>
  <c r="M376" i="1"/>
  <c r="L3216" i="1"/>
  <c r="N3216" i="1" s="1"/>
  <c r="V3216" i="1"/>
  <c r="X3216" i="1" s="1"/>
  <c r="M3192" i="1"/>
  <c r="V535" i="1"/>
  <c r="X535" i="1" s="1"/>
  <c r="V735" i="1"/>
  <c r="X735" i="1" s="1"/>
  <c r="W22" i="1"/>
  <c r="Z3347" i="1"/>
  <c r="W2662" i="1"/>
  <c r="W3822" i="1"/>
  <c r="L3255" i="1"/>
  <c r="N3255" i="1" s="1"/>
  <c r="M1872" i="1"/>
  <c r="Z1872" i="1"/>
  <c r="W4212" i="1"/>
  <c r="M2664" i="1"/>
  <c r="V3145" i="1"/>
  <c r="X3145" i="1" s="1"/>
  <c r="M3199" i="1"/>
  <c r="W712" i="1"/>
  <c r="W4227" i="1"/>
  <c r="M4143" i="1"/>
  <c r="V1153" i="1"/>
  <c r="X1153" i="1" s="1"/>
  <c r="M2700" i="1"/>
  <c r="Z2700" i="1"/>
  <c r="M492" i="1"/>
  <c r="W1884" i="1"/>
  <c r="V2184" i="1"/>
  <c r="X2184" i="1" s="1"/>
  <c r="V1885" i="1"/>
  <c r="X1885" i="1" s="1"/>
  <c r="Z1533" i="1"/>
  <c r="L3003" i="1"/>
  <c r="N3003" i="1" s="1"/>
  <c r="Z733" i="1"/>
  <c r="W3261" i="1"/>
  <c r="L3569" i="1"/>
  <c r="N3569" i="1" s="1"/>
  <c r="W2079" i="1"/>
  <c r="L1795" i="1"/>
  <c r="N1795" i="1" s="1"/>
  <c r="W1853" i="1"/>
  <c r="Z1141" i="1"/>
  <c r="W1075" i="1"/>
  <c r="V780" i="1"/>
  <c r="X780" i="1" s="1"/>
  <c r="M439" i="1"/>
  <c r="Z3429" i="1"/>
  <c r="Z1174" i="1"/>
  <c r="Z232" i="1"/>
  <c r="Z2520" i="1"/>
  <c r="L240" i="1"/>
  <c r="N240" i="1" s="1"/>
  <c r="W395" i="1"/>
  <c r="M1759" i="1"/>
  <c r="M3250" i="1"/>
  <c r="L1769" i="1"/>
  <c r="N1769" i="1" s="1"/>
  <c r="M1245" i="1"/>
  <c r="Z1605" i="1"/>
  <c r="M1605" i="1"/>
  <c r="M2152" i="1"/>
  <c r="M921" i="1"/>
  <c r="M3685" i="1"/>
  <c r="Z855" i="1"/>
  <c r="Z497" i="1"/>
  <c r="L2540" i="1"/>
  <c r="N2540" i="1" s="1"/>
  <c r="L581" i="1"/>
  <c r="N581" i="1" s="1"/>
  <c r="M150" i="1"/>
  <c r="M1218" i="1"/>
  <c r="M164" i="1"/>
  <c r="Z164" i="1"/>
  <c r="L3111" i="1"/>
  <c r="N3111" i="1" s="1"/>
  <c r="Z629" i="1"/>
  <c r="L629" i="1"/>
  <c r="N629" i="1" s="1"/>
  <c r="Z3668" i="1"/>
  <c r="Z183" i="1"/>
  <c r="M183" i="1"/>
  <c r="M4101" i="1"/>
  <c r="Z4101" i="1"/>
  <c r="L2529" i="1"/>
  <c r="N2529" i="1" s="1"/>
  <c r="M737" i="1"/>
  <c r="L737" i="1"/>
  <c r="N737" i="1" s="1"/>
  <c r="Z737" i="1"/>
  <c r="M3244" i="1"/>
  <c r="L3244" i="1"/>
  <c r="N3244" i="1" s="1"/>
  <c r="Z3244" i="1"/>
  <c r="Z4174" i="1"/>
  <c r="M4174" i="1"/>
  <c r="Z179" i="1"/>
  <c r="L179" i="1"/>
  <c r="N179" i="1" s="1"/>
  <c r="M179" i="1"/>
  <c r="Z1349" i="1"/>
  <c r="L1349" i="1"/>
  <c r="N1349" i="1" s="1"/>
  <c r="Y916" i="1"/>
  <c r="W916" i="1"/>
  <c r="Y2428" i="1"/>
  <c r="W2428" i="1"/>
  <c r="Y3411" i="1"/>
  <c r="W3411" i="1"/>
  <c r="V3411" i="1"/>
  <c r="X3411" i="1" s="1"/>
  <c r="L2525" i="1"/>
  <c r="N2525" i="1" s="1"/>
  <c r="M2525" i="1"/>
  <c r="L2598" i="1"/>
  <c r="N2598" i="1" s="1"/>
  <c r="M2598" i="1"/>
  <c r="Y3925" i="1"/>
  <c r="W3925" i="1"/>
  <c r="Y2299" i="1"/>
  <c r="V2299" i="1"/>
  <c r="X2299" i="1" s="1"/>
  <c r="Y2012" i="1"/>
  <c r="V2012" i="1"/>
  <c r="X2012" i="1" s="1"/>
  <c r="Z2483" i="1"/>
  <c r="L2483" i="1"/>
  <c r="N2483" i="1" s="1"/>
  <c r="L1712" i="1"/>
  <c r="N1712" i="1" s="1"/>
  <c r="Z1712" i="1"/>
  <c r="Z1699" i="1"/>
  <c r="M1699" i="1"/>
  <c r="L1699" i="1"/>
  <c r="N1699" i="1" s="1"/>
  <c r="M1458" i="1"/>
  <c r="L1458" i="1"/>
  <c r="N1458" i="1" s="1"/>
  <c r="Z1458" i="1"/>
  <c r="Z2555" i="1"/>
  <c r="M2555" i="1"/>
  <c r="L2555" i="1"/>
  <c r="N2555" i="1" s="1"/>
  <c r="Z181" i="1"/>
  <c r="M181" i="1"/>
  <c r="Z3246" i="1"/>
  <c r="M3246" i="1"/>
  <c r="Z1567" i="1"/>
  <c r="Z3936" i="1"/>
  <c r="M3936" i="1"/>
  <c r="Y2907" i="1"/>
  <c r="V2907" i="1"/>
  <c r="X2907" i="1" s="1"/>
  <c r="M2407" i="1"/>
  <c r="L2407" i="1"/>
  <c r="N2407" i="1" s="1"/>
  <c r="Y953" i="1"/>
  <c r="W953" i="1"/>
  <c r="M485" i="1"/>
  <c r="M1191" i="1"/>
  <c r="M705" i="1"/>
  <c r="M2643" i="1"/>
  <c r="M1634" i="1"/>
  <c r="M489" i="1"/>
  <c r="L654" i="1"/>
  <c r="N654" i="1" s="1"/>
  <c r="L4092" i="1"/>
  <c r="N4092" i="1" s="1"/>
  <c r="M2483" i="1"/>
  <c r="L3599" i="1"/>
  <c r="N3599" i="1" s="1"/>
  <c r="Z3599" i="1"/>
  <c r="L1696" i="1"/>
  <c r="N1696" i="1" s="1"/>
  <c r="Z1696" i="1"/>
  <c r="M1712" i="1"/>
  <c r="M2644" i="1"/>
  <c r="L2644" i="1"/>
  <c r="N2644" i="1" s="1"/>
  <c r="Z2644" i="1"/>
  <c r="Z3138" i="1"/>
  <c r="Y3060" i="1"/>
  <c r="V3060" i="1"/>
  <c r="X3060" i="1" s="1"/>
  <c r="Y601" i="1"/>
  <c r="W601" i="1"/>
  <c r="Y2253" i="1"/>
  <c r="W2253" i="1"/>
  <c r="V2253" i="1"/>
  <c r="X2253" i="1" s="1"/>
  <c r="Z2151" i="1"/>
  <c r="Y2480" i="1"/>
  <c r="W2480" i="1"/>
  <c r="Y1332" i="1"/>
  <c r="W1332" i="1"/>
  <c r="Z2907" i="1"/>
  <c r="L2907" i="1"/>
  <c r="N2907" i="1" s="1"/>
  <c r="Y4193" i="1"/>
  <c r="W4193" i="1"/>
  <c r="Y1409" i="1"/>
  <c r="W1409" i="1"/>
  <c r="V1409" i="1"/>
  <c r="X1409" i="1" s="1"/>
  <c r="M3163" i="1"/>
  <c r="M3251" i="1"/>
  <c r="M2530" i="1"/>
  <c r="M1552" i="1"/>
  <c r="Z1543" i="1"/>
  <c r="Z596" i="1"/>
  <c r="Z709" i="1"/>
  <c r="M1841" i="1"/>
  <c r="Z1874" i="1"/>
  <c r="Z761" i="1"/>
  <c r="M1192" i="1"/>
  <c r="Z4085" i="1"/>
  <c r="Z4152" i="1"/>
  <c r="M4152" i="1"/>
  <c r="Y1895" i="1"/>
  <c r="W1895" i="1"/>
  <c r="V1895" i="1"/>
  <c r="X1895" i="1" s="1"/>
  <c r="Y2415" i="1"/>
  <c r="V2415" i="1"/>
  <c r="X2415" i="1" s="1"/>
  <c r="Y2691" i="1"/>
  <c r="W2691" i="1"/>
  <c r="Y659" i="1"/>
  <c r="V659" i="1"/>
  <c r="X659" i="1" s="1"/>
  <c r="Z3585" i="1"/>
  <c r="Y3033" i="1"/>
  <c r="W3033" i="1"/>
  <c r="V3033" i="1"/>
  <c r="X3033" i="1" s="1"/>
  <c r="Y2397" i="1"/>
  <c r="W2397" i="1"/>
  <c r="Y4214" i="1"/>
  <c r="W4214" i="1"/>
  <c r="M3411" i="1"/>
  <c r="L3411" i="1"/>
  <c r="N3411" i="1" s="1"/>
  <c r="L1571" i="1"/>
  <c r="N1571" i="1" s="1"/>
  <c r="M1571" i="1"/>
  <c r="M2299" i="1"/>
  <c r="L2299" i="1"/>
  <c r="N2299" i="1" s="1"/>
  <c r="Y2157" i="1"/>
  <c r="W2157" i="1"/>
  <c r="Y2196" i="1"/>
  <c r="W2196" i="1"/>
  <c r="V2196" i="1"/>
  <c r="X2196" i="1" s="1"/>
  <c r="Y2286" i="1"/>
  <c r="W2286" i="1"/>
  <c r="Z2070" i="1"/>
  <c r="M2070" i="1"/>
  <c r="Z3182" i="1"/>
  <c r="Z2676" i="1"/>
  <c r="Z422" i="1"/>
  <c r="Z3695" i="1"/>
  <c r="V2603" i="1"/>
  <c r="X2603" i="1" s="1"/>
  <c r="V1284" i="1"/>
  <c r="X1284" i="1" s="1"/>
  <c r="V3791" i="1"/>
  <c r="X3791" i="1" s="1"/>
  <c r="V2424" i="1"/>
  <c r="X2424" i="1" s="1"/>
  <c r="Z256" i="1"/>
  <c r="Z3052" i="1"/>
  <c r="W3366" i="1"/>
  <c r="V1979" i="1"/>
  <c r="X1979" i="1" s="1"/>
  <c r="V2086" i="1"/>
  <c r="X2086" i="1" s="1"/>
  <c r="Z169" i="1"/>
  <c r="Z2924" i="1"/>
  <c r="L3779" i="1"/>
  <c r="N3779" i="1" s="1"/>
  <c r="M3779" i="1"/>
  <c r="Y3728" i="1"/>
  <c r="W3728" i="1"/>
  <c r="L4152" i="1"/>
  <c r="N4152" i="1" s="1"/>
  <c r="Y2166" i="1"/>
  <c r="V2166" i="1"/>
  <c r="X2166" i="1" s="1"/>
  <c r="Z3232" i="1"/>
  <c r="M3232" i="1"/>
  <c r="Y300" i="1"/>
  <c r="W300" i="1"/>
  <c r="Y3393" i="1"/>
  <c r="W3393" i="1"/>
  <c r="V3393" i="1"/>
  <c r="X3393" i="1" s="1"/>
  <c r="Y1789" i="1"/>
  <c r="W1789" i="1"/>
  <c r="Z2050" i="1"/>
  <c r="M2050" i="1"/>
  <c r="Y4009" i="1"/>
  <c r="W4009" i="1"/>
  <c r="Y3873" i="1"/>
  <c r="W3873" i="1"/>
  <c r="M2196" i="1"/>
  <c r="L2196" i="1"/>
  <c r="N2196" i="1" s="1"/>
  <c r="Y4029" i="1"/>
  <c r="W4029" i="1"/>
  <c r="V4029" i="1"/>
  <c r="X4029" i="1" s="1"/>
  <c r="Y2375" i="1"/>
  <c r="V2375" i="1"/>
  <c r="X2375" i="1" s="1"/>
  <c r="Z1987" i="1"/>
  <c r="L1987" i="1"/>
  <c r="N1987" i="1" s="1"/>
  <c r="M1393" i="1"/>
  <c r="M71" i="1"/>
  <c r="M539" i="1"/>
  <c r="Z579" i="1"/>
  <c r="M423" i="1"/>
  <c r="W424" i="1"/>
  <c r="M2532" i="1"/>
  <c r="W2009" i="1"/>
  <c r="M2513" i="1"/>
  <c r="W872" i="1"/>
  <c r="W1979" i="1"/>
  <c r="Y2592" i="1"/>
  <c r="V2592" i="1"/>
  <c r="X2592" i="1" s="1"/>
  <c r="Z2773" i="1"/>
  <c r="Z2568" i="1"/>
  <c r="W922" i="1"/>
  <c r="Y2407" i="1"/>
  <c r="V2407" i="1"/>
  <c r="X2407" i="1" s="1"/>
  <c r="L2166" i="1"/>
  <c r="N2166" i="1" s="1"/>
  <c r="M2166" i="1"/>
  <c r="Z300" i="1"/>
  <c r="L300" i="1"/>
  <c r="N300" i="1" s="1"/>
  <c r="Y4153" i="1"/>
  <c r="W4153" i="1"/>
  <c r="Y3153" i="1"/>
  <c r="W3153" i="1"/>
  <c r="Y263" i="1"/>
  <c r="V263" i="1"/>
  <c r="X263" i="1" s="1"/>
  <c r="Y1165" i="1"/>
  <c r="W1165" i="1"/>
  <c r="Y373" i="1"/>
  <c r="V373" i="1"/>
  <c r="X373" i="1" s="1"/>
  <c r="Y1318" i="1"/>
  <c r="W1318" i="1"/>
  <c r="Z3720" i="1"/>
  <c r="L1641" i="1"/>
  <c r="N1641" i="1" s="1"/>
  <c r="Z1641" i="1"/>
  <c r="M1641" i="1"/>
  <c r="Y3021" i="1"/>
  <c r="W3021" i="1"/>
  <c r="Y2658" i="1"/>
  <c r="W2658" i="1"/>
  <c r="Z2926" i="1"/>
  <c r="Z2375" i="1"/>
  <c r="M2375" i="1"/>
  <c r="Z1224" i="1"/>
  <c r="Z1425" i="1"/>
  <c r="Z3489" i="1"/>
  <c r="M3731" i="1"/>
  <c r="W284" i="1"/>
  <c r="W745" i="1"/>
  <c r="V2509" i="1"/>
  <c r="X2509" i="1" s="1"/>
  <c r="W2921" i="1"/>
  <c r="L1926" i="1"/>
  <c r="N1926" i="1" s="1"/>
  <c r="V946" i="1"/>
  <c r="X946" i="1" s="1"/>
  <c r="W3143" i="1"/>
  <c r="M2136" i="1"/>
  <c r="W2136" i="1"/>
  <c r="L3072" i="1"/>
  <c r="N3072" i="1" s="1"/>
  <c r="W3072" i="1"/>
  <c r="W335" i="1"/>
  <c r="V1908" i="1"/>
  <c r="X1908" i="1" s="1"/>
  <c r="W1886" i="1"/>
  <c r="W2680" i="1"/>
  <c r="V3506" i="1"/>
  <c r="X3506" i="1" s="1"/>
  <c r="V1701" i="1"/>
  <c r="X1701" i="1" s="1"/>
  <c r="Z3534" i="1"/>
  <c r="V2522" i="1"/>
  <c r="X2522" i="1" s="1"/>
  <c r="M2731" i="1"/>
  <c r="V366" i="1"/>
  <c r="X366" i="1" s="1"/>
  <c r="V2818" i="1"/>
  <c r="X2818" i="1" s="1"/>
  <c r="M3195" i="1"/>
  <c r="W1005" i="1"/>
  <c r="W2300" i="1"/>
  <c r="W2052" i="1"/>
  <c r="L2295" i="1"/>
  <c r="N2295" i="1" s="1"/>
  <c r="V2295" i="1"/>
  <c r="X2295" i="1" s="1"/>
  <c r="Z3926" i="1"/>
  <c r="W507" i="1"/>
  <c r="L2383" i="1"/>
  <c r="N2383" i="1" s="1"/>
  <c r="V2383" i="1"/>
  <c r="X2383" i="1" s="1"/>
  <c r="W1939" i="1"/>
  <c r="W362" i="1"/>
  <c r="L1307" i="1"/>
  <c r="N1307" i="1" s="1"/>
  <c r="V1307" i="1"/>
  <c r="X1307" i="1" s="1"/>
  <c r="W2107" i="1"/>
  <c r="W933" i="1"/>
  <c r="W2163" i="1"/>
  <c r="L2040" i="1"/>
  <c r="N2040" i="1" s="1"/>
  <c r="V3656" i="1"/>
  <c r="X3656" i="1" s="1"/>
  <c r="Z77" i="1"/>
  <c r="W50" i="1"/>
  <c r="V1653" i="1"/>
  <c r="X1653" i="1" s="1"/>
  <c r="Z2647" i="1"/>
  <c r="Z1890" i="1"/>
  <c r="W2522" i="1"/>
  <c r="W459" i="1"/>
  <c r="M4154" i="1"/>
  <c r="M1052" i="1"/>
  <c r="L2918" i="1"/>
  <c r="N2918" i="1" s="1"/>
  <c r="L4185" i="1"/>
  <c r="N4185" i="1" s="1"/>
  <c r="W4218" i="1"/>
  <c r="L453" i="1"/>
  <c r="N453" i="1" s="1"/>
  <c r="V453" i="1"/>
  <c r="X453" i="1" s="1"/>
  <c r="W2295" i="1"/>
  <c r="M1807" i="1"/>
  <c r="W3812" i="1"/>
  <c r="W4231" i="1"/>
  <c r="Z2011" i="1"/>
  <c r="W1307" i="1"/>
  <c r="Z1541" i="1"/>
  <c r="L1661" i="1"/>
  <c r="N1661" i="1" s="1"/>
  <c r="Z4247" i="1"/>
  <c r="M4247" i="1"/>
  <c r="Y1171" i="1"/>
  <c r="V1171" i="1"/>
  <c r="X1171" i="1" s="1"/>
  <c r="Z3965" i="1"/>
  <c r="M3965" i="1"/>
  <c r="M3948" i="1"/>
  <c r="L3948" i="1"/>
  <c r="N3948" i="1" s="1"/>
  <c r="Z4122" i="1"/>
  <c r="L4122" i="1"/>
  <c r="N4122" i="1" s="1"/>
  <c r="M952" i="1"/>
  <c r="L952" i="1"/>
  <c r="N952" i="1" s="1"/>
  <c r="L3784" i="1"/>
  <c r="N3784" i="1" s="1"/>
  <c r="Z3784" i="1"/>
  <c r="Z924" i="1"/>
  <c r="M924" i="1"/>
  <c r="Y363" i="1"/>
  <c r="V363" i="1"/>
  <c r="X363" i="1" s="1"/>
  <c r="M1832" i="1"/>
  <c r="Z1832" i="1"/>
  <c r="L1832" i="1"/>
  <c r="N1832" i="1" s="1"/>
  <c r="M2988" i="1"/>
  <c r="Z2988" i="1"/>
  <c r="V2982" i="1"/>
  <c r="X2982" i="1" s="1"/>
  <c r="W662" i="1"/>
  <c r="L555" i="1"/>
  <c r="N555" i="1" s="1"/>
  <c r="M308" i="1"/>
  <c r="V1099" i="1"/>
  <c r="X1099" i="1" s="1"/>
  <c r="L556" i="1"/>
  <c r="N556" i="1" s="1"/>
  <c r="W799" i="1"/>
  <c r="M120" i="1"/>
  <c r="W792" i="1"/>
  <c r="V310" i="1"/>
  <c r="X310" i="1" s="1"/>
  <c r="M754" i="1"/>
  <c r="W1260" i="1"/>
  <c r="V866" i="1"/>
  <c r="X866" i="1" s="1"/>
  <c r="L2333" i="1"/>
  <c r="N2333" i="1" s="1"/>
  <c r="W2334" i="1"/>
  <c r="L1014" i="1"/>
  <c r="N1014" i="1" s="1"/>
  <c r="Z814" i="1"/>
  <c r="V474" i="1"/>
  <c r="X474" i="1" s="1"/>
  <c r="M2434" i="1"/>
  <c r="W623" i="1"/>
  <c r="V176" i="1"/>
  <c r="X176" i="1" s="1"/>
  <c r="V670" i="1"/>
  <c r="X670" i="1" s="1"/>
  <c r="M815" i="1"/>
  <c r="M2183" i="1"/>
  <c r="V36" i="1"/>
  <c r="X36" i="1" s="1"/>
  <c r="V691" i="1"/>
  <c r="X691" i="1" s="1"/>
  <c r="W3711" i="1"/>
  <c r="L1323" i="1"/>
  <c r="N1323" i="1" s="1"/>
  <c r="W3118" i="1"/>
  <c r="L641" i="1"/>
  <c r="N641" i="1" s="1"/>
  <c r="V641" i="1"/>
  <c r="X641" i="1" s="1"/>
  <c r="M4203" i="1"/>
  <c r="L2041" i="1"/>
  <c r="N2041" i="1" s="1"/>
  <c r="V2041" i="1"/>
  <c r="X2041" i="1" s="1"/>
  <c r="L1388" i="1"/>
  <c r="N1388" i="1" s="1"/>
  <c r="V1388" i="1"/>
  <c r="X1388" i="1" s="1"/>
  <c r="W92" i="1"/>
  <c r="W124" i="1"/>
  <c r="M138" i="1"/>
  <c r="W138" i="1"/>
  <c r="L493" i="1"/>
  <c r="N493" i="1" s="1"/>
  <c r="V493" i="1"/>
  <c r="X493" i="1" s="1"/>
  <c r="V1555" i="1"/>
  <c r="X1555" i="1" s="1"/>
  <c r="L488" i="1"/>
  <c r="N488" i="1" s="1"/>
  <c r="V599" i="1"/>
  <c r="X599" i="1" s="1"/>
  <c r="V4044" i="1"/>
  <c r="X4044" i="1" s="1"/>
  <c r="V440" i="1"/>
  <c r="X440" i="1" s="1"/>
  <c r="V3568" i="1"/>
  <c r="X3568" i="1" s="1"/>
  <c r="V26" i="1"/>
  <c r="X26" i="1" s="1"/>
  <c r="L2977" i="1"/>
  <c r="N2977" i="1" s="1"/>
  <c r="W2977" i="1"/>
  <c r="L1364" i="1"/>
  <c r="N1364" i="1" s="1"/>
  <c r="W1611" i="1"/>
  <c r="M2898" i="1"/>
  <c r="V528" i="1"/>
  <c r="X528" i="1" s="1"/>
  <c r="W780" i="1"/>
  <c r="M1040" i="1"/>
  <c r="Z1147" i="1"/>
  <c r="W3498" i="1"/>
  <c r="Z3137" i="1"/>
  <c r="M3337" i="1"/>
  <c r="Z1745" i="1"/>
  <c r="M993" i="1"/>
  <c r="V993" i="1"/>
  <c r="X993" i="1" s="1"/>
  <c r="W1548" i="1"/>
  <c r="W1111" i="1"/>
  <c r="V2179" i="1"/>
  <c r="X2179" i="1" s="1"/>
  <c r="Z820" i="1"/>
  <c r="W2312" i="1"/>
  <c r="V3036" i="1"/>
  <c r="X3036" i="1" s="1"/>
  <c r="Z3176" i="1"/>
  <c r="M3113" i="1"/>
  <c r="W4200" i="1"/>
  <c r="L2795" i="1"/>
  <c r="N2795" i="1" s="1"/>
  <c r="V1628" i="1"/>
  <c r="X1628" i="1" s="1"/>
  <c r="Z3909" i="1"/>
  <c r="L4242" i="1"/>
  <c r="N4242" i="1" s="1"/>
  <c r="L2368" i="1"/>
  <c r="N2368" i="1" s="1"/>
  <c r="W3852" i="1"/>
  <c r="V15" i="1"/>
  <c r="X15" i="1" s="1"/>
  <c r="M323" i="1"/>
  <c r="W811" i="1"/>
  <c r="Z3384" i="1"/>
  <c r="W894" i="1"/>
  <c r="Z1097" i="1"/>
  <c r="W3701" i="1"/>
  <c r="M6" i="1"/>
  <c r="W2318" i="1"/>
  <c r="Y2345" i="1"/>
  <c r="W2345" i="1"/>
  <c r="V2345" i="1"/>
  <c r="X2345" i="1" s="1"/>
  <c r="Y3007" i="1"/>
  <c r="W3007" i="1"/>
  <c r="M289" i="1"/>
  <c r="Z289" i="1"/>
  <c r="L3162" i="1"/>
  <c r="N3162" i="1" s="1"/>
  <c r="Z3162" i="1"/>
  <c r="W3469" i="1"/>
  <c r="Y2215" i="1"/>
  <c r="W2215" i="1"/>
  <c r="V2215" i="1"/>
  <c r="X2215" i="1" s="1"/>
  <c r="L237" i="1"/>
  <c r="N237" i="1" s="1"/>
  <c r="Z237" i="1"/>
  <c r="Y1814" i="1"/>
  <c r="W1814" i="1"/>
  <c r="Z1178" i="1"/>
  <c r="M1178" i="1"/>
  <c r="L1178" i="1"/>
  <c r="N1178" i="1" s="1"/>
  <c r="Z3776" i="1"/>
  <c r="M3776" i="1"/>
  <c r="V2521" i="1"/>
  <c r="X2521" i="1" s="1"/>
  <c r="W2521" i="1"/>
  <c r="Z2844" i="1"/>
  <c r="M2844" i="1"/>
  <c r="V2566" i="1"/>
  <c r="X2566" i="1" s="1"/>
  <c r="W2566" i="1"/>
  <c r="Z1836" i="1"/>
  <c r="M1836" i="1"/>
  <c r="V2217" i="1"/>
  <c r="X2217" i="1" s="1"/>
  <c r="W2217" i="1"/>
  <c r="L1763" i="1"/>
  <c r="N1763" i="1" s="1"/>
  <c r="L434" i="1"/>
  <c r="N434" i="1" s="1"/>
  <c r="M3189" i="1"/>
  <c r="Z3189" i="1"/>
  <c r="L3189" i="1"/>
  <c r="N3189" i="1" s="1"/>
  <c r="M2385" i="1"/>
  <c r="Z2385" i="1"/>
  <c r="L2385" i="1"/>
  <c r="N2385" i="1" s="1"/>
  <c r="M2178" i="1"/>
  <c r="Z2178" i="1"/>
  <c r="L2178" i="1"/>
  <c r="N2178" i="1" s="1"/>
  <c r="M1439" i="1"/>
  <c r="Z1439" i="1"/>
  <c r="L1439" i="1"/>
  <c r="N1439" i="1" s="1"/>
  <c r="M1606" i="1"/>
  <c r="Z1606" i="1"/>
  <c r="L1606" i="1"/>
  <c r="N1606" i="1" s="1"/>
  <c r="M1236" i="1"/>
  <c r="Z1236" i="1"/>
  <c r="L1236" i="1"/>
  <c r="N1236" i="1" s="1"/>
  <c r="M3245" i="1"/>
  <c r="Z3245" i="1"/>
  <c r="L3245" i="1"/>
  <c r="N3245" i="1" s="1"/>
  <c r="L862" i="1"/>
  <c r="N862" i="1" s="1"/>
  <c r="Z862" i="1"/>
  <c r="M3170" i="1"/>
  <c r="Z3170" i="1"/>
  <c r="Y392" i="1"/>
  <c r="W392" i="1"/>
  <c r="M3659" i="1"/>
  <c r="Z3659" i="1"/>
  <c r="L3659" i="1"/>
  <c r="N3659" i="1" s="1"/>
  <c r="M143" i="1"/>
  <c r="Z143" i="1"/>
  <c r="L143" i="1"/>
  <c r="N143" i="1" s="1"/>
  <c r="M3151" i="1"/>
  <c r="Z3151" i="1"/>
  <c r="L3151" i="1"/>
  <c r="N3151" i="1" s="1"/>
  <c r="M461" i="1"/>
  <c r="Z461" i="1"/>
  <c r="Z4105" i="1"/>
  <c r="M4105" i="1"/>
  <c r="Y4219" i="1"/>
  <c r="W4219" i="1"/>
  <c r="Z1516" i="1"/>
  <c r="L1516" i="1"/>
  <c r="N1516" i="1" s="1"/>
  <c r="Y882" i="1"/>
  <c r="V882" i="1"/>
  <c r="X882" i="1" s="1"/>
  <c r="M2912" i="1"/>
  <c r="Z2912" i="1"/>
  <c r="L3961" i="1"/>
  <c r="N3961" i="1" s="1"/>
  <c r="M3961" i="1"/>
  <c r="Y3043" i="1"/>
  <c r="V3043" i="1"/>
  <c r="X3043" i="1" s="1"/>
  <c r="Z1039" i="1"/>
  <c r="M1039" i="1"/>
  <c r="L1039" i="1"/>
  <c r="N1039" i="1" s="1"/>
  <c r="Z330" i="1"/>
  <c r="L330" i="1"/>
  <c r="N330" i="1" s="1"/>
  <c r="Z3716" i="1"/>
  <c r="L3716" i="1"/>
  <c r="N3716" i="1" s="1"/>
  <c r="L2609" i="1"/>
  <c r="N2609" i="1" s="1"/>
  <c r="M2609" i="1"/>
  <c r="Y3404" i="1"/>
  <c r="V3404" i="1"/>
  <c r="X3404" i="1" s="1"/>
  <c r="Y3451" i="1"/>
  <c r="W3451" i="1"/>
  <c r="Y3504" i="1"/>
  <c r="W3504" i="1"/>
  <c r="Y2243" i="1"/>
  <c r="V2243" i="1"/>
  <c r="X2243" i="1" s="1"/>
  <c r="Z3912" i="1"/>
  <c r="M3912" i="1"/>
  <c r="L2498" i="1"/>
  <c r="N2498" i="1" s="1"/>
  <c r="M2498" i="1"/>
  <c r="L2982" i="1"/>
  <c r="N2982" i="1" s="1"/>
  <c r="W2828" i="1"/>
  <c r="L397" i="1"/>
  <c r="N397" i="1" s="1"/>
  <c r="V534" i="1"/>
  <c r="X534" i="1" s="1"/>
  <c r="V555" i="1"/>
  <c r="X555" i="1" s="1"/>
  <c r="L1099" i="1"/>
  <c r="N1099" i="1" s="1"/>
  <c r="V499" i="1"/>
  <c r="X499" i="1" s="1"/>
  <c r="V898" i="1"/>
  <c r="X898" i="1" s="1"/>
  <c r="L718" i="1"/>
  <c r="N718" i="1" s="1"/>
  <c r="Z110" i="1"/>
  <c r="V500" i="1"/>
  <c r="X500" i="1" s="1"/>
  <c r="V3071" i="1"/>
  <c r="X3071" i="1" s="1"/>
  <c r="V1800" i="1"/>
  <c r="X1800" i="1" s="1"/>
  <c r="W529" i="1"/>
  <c r="V466" i="1"/>
  <c r="X466" i="1" s="1"/>
  <c r="W3740" i="1"/>
  <c r="W667" i="1"/>
  <c r="W1737" i="1"/>
  <c r="V1826" i="1"/>
  <c r="X1826" i="1" s="1"/>
  <c r="M128" i="1"/>
  <c r="W1081" i="1"/>
  <c r="Z3135" i="1"/>
  <c r="Z397" i="1"/>
  <c r="M1633" i="1"/>
  <c r="V985" i="1"/>
  <c r="X985" i="1" s="1"/>
  <c r="M400" i="1"/>
  <c r="L1733" i="1"/>
  <c r="N1733" i="1" s="1"/>
  <c r="V1733" i="1"/>
  <c r="X1733" i="1" s="1"/>
  <c r="M2983" i="1"/>
  <c r="L2562" i="1"/>
  <c r="N2562" i="1" s="1"/>
  <c r="V2562" i="1"/>
  <c r="X2562" i="1" s="1"/>
  <c r="W665" i="1"/>
  <c r="L2466" i="1"/>
  <c r="N2466" i="1" s="1"/>
  <c r="V2466" i="1"/>
  <c r="X2466" i="1" s="1"/>
  <c r="W1381" i="1"/>
  <c r="L1780" i="1"/>
  <c r="N1780" i="1" s="1"/>
  <c r="W310" i="1"/>
  <c r="W3071" i="1"/>
  <c r="V732" i="1"/>
  <c r="X732" i="1" s="1"/>
  <c r="Z754" i="1"/>
  <c r="W466" i="1"/>
  <c r="Z173" i="1"/>
  <c r="W1826" i="1"/>
  <c r="Z1397" i="1"/>
  <c r="Z128" i="1"/>
  <c r="Z3369" i="1"/>
  <c r="W129" i="1"/>
  <c r="M752" i="1"/>
  <c r="M1014" i="1"/>
  <c r="W474" i="1"/>
  <c r="Z2434" i="1"/>
  <c r="W176" i="1"/>
  <c r="V1278" i="1"/>
  <c r="X1278" i="1" s="1"/>
  <c r="M1398" i="1"/>
  <c r="Z501" i="1"/>
  <c r="W670" i="1"/>
  <c r="V122" i="1"/>
  <c r="X122" i="1" s="1"/>
  <c r="Z2183" i="1"/>
  <c r="W2628" i="1"/>
  <c r="Z1864" i="1"/>
  <c r="M625" i="1"/>
  <c r="W691" i="1"/>
  <c r="L1008" i="1"/>
  <c r="N1008" i="1" s="1"/>
  <c r="M2649" i="1"/>
  <c r="M131" i="1"/>
  <c r="V1546" i="1"/>
  <c r="X1546" i="1" s="1"/>
  <c r="L2261" i="1"/>
  <c r="N2261" i="1" s="1"/>
  <c r="W3800" i="1"/>
  <c r="M4055" i="1"/>
  <c r="V3249" i="1"/>
  <c r="X3249" i="1" s="1"/>
  <c r="L3302" i="1"/>
  <c r="N3302" i="1" s="1"/>
  <c r="W3793" i="1"/>
  <c r="W641" i="1"/>
  <c r="W1837" i="1"/>
  <c r="L4056" i="1"/>
  <c r="N4056" i="1" s="1"/>
  <c r="M1865" i="1"/>
  <c r="L1602" i="1"/>
  <c r="N1602" i="1" s="1"/>
  <c r="W1602" i="1"/>
  <c r="M753" i="1"/>
  <c r="W753" i="1"/>
  <c r="W342" i="1"/>
  <c r="V4072" i="1"/>
  <c r="X4072" i="1" s="1"/>
  <c r="W1555" i="1"/>
  <c r="W1559" i="1"/>
  <c r="V2262" i="1"/>
  <c r="X2262" i="1" s="1"/>
  <c r="M1313" i="1"/>
  <c r="V1313" i="1"/>
  <c r="X1313" i="1" s="1"/>
  <c r="V1390" i="1"/>
  <c r="X1390" i="1" s="1"/>
  <c r="W2462" i="1"/>
  <c r="L4057" i="1"/>
  <c r="N4057" i="1" s="1"/>
  <c r="V4057" i="1"/>
  <c r="X4057" i="1" s="1"/>
  <c r="V1059" i="1"/>
  <c r="X1059" i="1" s="1"/>
  <c r="V4112" i="1"/>
  <c r="X4112" i="1" s="1"/>
  <c r="W3568" i="1"/>
  <c r="M1364" i="1"/>
  <c r="Z1852" i="1"/>
  <c r="L2080" i="1"/>
  <c r="N2080" i="1" s="1"/>
  <c r="M4195" i="1"/>
  <c r="W1534" i="1"/>
  <c r="L3307" i="1"/>
  <c r="N3307" i="1" s="1"/>
  <c r="L3908" i="1"/>
  <c r="N3908" i="1" s="1"/>
  <c r="V2717" i="1"/>
  <c r="X2717" i="1" s="1"/>
  <c r="W3036" i="1"/>
  <c r="M209" i="1"/>
  <c r="W1628" i="1"/>
  <c r="V3077" i="1"/>
  <c r="X3077" i="1" s="1"/>
  <c r="M518" i="1"/>
  <c r="M2746" i="1"/>
  <c r="M4242" i="1"/>
  <c r="M3207" i="1"/>
  <c r="M2368" i="1"/>
  <c r="V3309" i="1"/>
  <c r="X3309" i="1" s="1"/>
  <c r="W15" i="1"/>
  <c r="M3268" i="1"/>
  <c r="Z1782" i="1"/>
  <c r="M1594" i="1"/>
  <c r="M1783" i="1"/>
  <c r="W3029" i="1"/>
  <c r="M798" i="1"/>
  <c r="M1962" i="1"/>
  <c r="M3405" i="1"/>
  <c r="Z1449" i="1"/>
  <c r="M2895" i="1"/>
  <c r="Z1429" i="1"/>
  <c r="M1429" i="1"/>
  <c r="Z2542" i="1"/>
  <c r="M2542" i="1"/>
  <c r="L2180" i="1"/>
  <c r="N2180" i="1" s="1"/>
  <c r="Z2180" i="1"/>
  <c r="M2180" i="1"/>
  <c r="W233" i="1"/>
  <c r="M3162" i="1"/>
  <c r="W3749" i="1"/>
  <c r="Y236" i="1"/>
  <c r="W236" i="1"/>
  <c r="V236" i="1"/>
  <c r="X236" i="1" s="1"/>
  <c r="Z905" i="1"/>
  <c r="M905" i="1"/>
  <c r="Z275" i="1"/>
  <c r="M275" i="1"/>
  <c r="L3776" i="1"/>
  <c r="N3776" i="1" s="1"/>
  <c r="L2844" i="1"/>
  <c r="N2844" i="1" s="1"/>
  <c r="M148" i="1"/>
  <c r="Z148" i="1"/>
  <c r="L148" i="1"/>
  <c r="N148" i="1" s="1"/>
  <c r="Z1763" i="1"/>
  <c r="M433" i="1"/>
  <c r="Z433" i="1"/>
  <c r="L433" i="1"/>
  <c r="N433" i="1" s="1"/>
  <c r="Z434" i="1"/>
  <c r="M643" i="1"/>
  <c r="Z643" i="1"/>
  <c r="M178" i="1"/>
  <c r="Z178" i="1"/>
  <c r="L178" i="1"/>
  <c r="N178" i="1" s="1"/>
  <c r="M382" i="1"/>
  <c r="Z382" i="1"/>
  <c r="L382" i="1"/>
  <c r="N382" i="1" s="1"/>
  <c r="M3358" i="1"/>
  <c r="Z3358" i="1"/>
  <c r="L3358" i="1"/>
  <c r="N3358" i="1" s="1"/>
  <c r="Z3502" i="1"/>
  <c r="M3502" i="1"/>
  <c r="Y2257" i="1"/>
  <c r="W2257" i="1"/>
  <c r="M920" i="1"/>
  <c r="Z920" i="1"/>
  <c r="L920" i="1"/>
  <c r="N920" i="1" s="1"/>
  <c r="M1530" i="1"/>
  <c r="Z1530" i="1"/>
  <c r="L1530" i="1"/>
  <c r="N1530" i="1" s="1"/>
  <c r="M441" i="1"/>
  <c r="Z441" i="1"/>
  <c r="L441" i="1"/>
  <c r="N441" i="1" s="1"/>
  <c r="M197" i="1"/>
  <c r="Z197" i="1"/>
  <c r="L197" i="1"/>
  <c r="N197" i="1" s="1"/>
  <c r="M1760" i="1"/>
  <c r="Z1760" i="1"/>
  <c r="L1760" i="1"/>
  <c r="N1760" i="1" s="1"/>
  <c r="M2068" i="1"/>
  <c r="Z2068" i="1"/>
  <c r="L2068" i="1"/>
  <c r="N2068" i="1" s="1"/>
  <c r="M1635" i="1"/>
  <c r="Z1635" i="1"/>
  <c r="L1635" i="1"/>
  <c r="N1635" i="1" s="1"/>
  <c r="Y915" i="1"/>
  <c r="W915" i="1"/>
  <c r="Y2880" i="1"/>
  <c r="V2880" i="1"/>
  <c r="X2880" i="1" s="1"/>
  <c r="Y2450" i="1"/>
  <c r="W2450" i="1"/>
  <c r="Z2982" i="1"/>
  <c r="W985" i="1"/>
  <c r="Z555" i="1"/>
  <c r="Z1099" i="1"/>
  <c r="W2466" i="1"/>
  <c r="W732" i="1"/>
  <c r="Z752" i="1"/>
  <c r="M1008" i="1"/>
  <c r="M4056" i="1"/>
  <c r="W2262" i="1"/>
  <c r="Y3807" i="1"/>
  <c r="W3807" i="1"/>
  <c r="Z1064" i="1"/>
  <c r="M1064" i="1"/>
  <c r="M2320" i="1"/>
  <c r="Z2320" i="1"/>
  <c r="Z2862" i="1"/>
  <c r="M2862" i="1"/>
  <c r="Y1556" i="1"/>
  <c r="W1556" i="1"/>
  <c r="V1556" i="1"/>
  <c r="X1556" i="1" s="1"/>
  <c r="Z4019" i="1"/>
  <c r="M4019" i="1"/>
  <c r="Z704" i="1"/>
  <c r="M704" i="1"/>
  <c r="L1899" i="1"/>
  <c r="N1899" i="1" s="1"/>
  <c r="L643" i="1"/>
  <c r="N643" i="1" s="1"/>
  <c r="M749" i="1"/>
  <c r="Z749" i="1"/>
  <c r="L749" i="1"/>
  <c r="N749" i="1" s="1"/>
  <c r="M2627" i="1"/>
  <c r="Z2627" i="1"/>
  <c r="L2627" i="1"/>
  <c r="N2627" i="1" s="1"/>
  <c r="M783" i="1"/>
  <c r="Z783" i="1"/>
  <c r="L783" i="1"/>
  <c r="N783" i="1" s="1"/>
  <c r="M627" i="1"/>
  <c r="Z627" i="1"/>
  <c r="L627" i="1"/>
  <c r="N627" i="1" s="1"/>
  <c r="M2765" i="1"/>
  <c r="Z2765" i="1"/>
  <c r="L2765" i="1"/>
  <c r="N2765" i="1" s="1"/>
  <c r="M3844" i="1"/>
  <c r="Z3844" i="1"/>
  <c r="L3844" i="1"/>
  <c r="N3844" i="1" s="1"/>
  <c r="M1027" i="1"/>
  <c r="Z1027" i="1"/>
  <c r="L1027" i="1"/>
  <c r="N1027" i="1" s="1"/>
  <c r="M628" i="1"/>
  <c r="Z628" i="1"/>
  <c r="L628" i="1"/>
  <c r="N628" i="1" s="1"/>
  <c r="M498" i="1"/>
  <c r="Z498" i="1"/>
  <c r="L498" i="1"/>
  <c r="N498" i="1" s="1"/>
  <c r="M550" i="1"/>
  <c r="Z550" i="1"/>
  <c r="L550" i="1"/>
  <c r="N550" i="1" s="1"/>
  <c r="M149" i="1"/>
  <c r="Z149" i="1"/>
  <c r="L149" i="1"/>
  <c r="N149" i="1" s="1"/>
  <c r="M964" i="1"/>
  <c r="Z964" i="1"/>
  <c r="L964" i="1"/>
  <c r="N964" i="1" s="1"/>
  <c r="M3896" i="1"/>
  <c r="Z3896" i="1"/>
  <c r="L3896" i="1"/>
  <c r="N3896" i="1" s="1"/>
  <c r="M4208" i="1"/>
  <c r="Z4208" i="1"/>
  <c r="L4208" i="1"/>
  <c r="N4208" i="1" s="1"/>
  <c r="M551" i="1"/>
  <c r="Z551" i="1"/>
  <c r="L551" i="1"/>
  <c r="N551" i="1" s="1"/>
  <c r="M552" i="1"/>
  <c r="Z552" i="1"/>
  <c r="L552" i="1"/>
  <c r="N552" i="1" s="1"/>
  <c r="Z3845" i="1"/>
  <c r="L3845" i="1"/>
  <c r="N3845" i="1" s="1"/>
  <c r="M196" i="1"/>
  <c r="Z196" i="1"/>
  <c r="L196" i="1"/>
  <c r="N196" i="1" s="1"/>
  <c r="M1839" i="1"/>
  <c r="Z1839" i="1"/>
  <c r="L1839" i="1"/>
  <c r="N1839" i="1" s="1"/>
  <c r="M3152" i="1"/>
  <c r="Z3152" i="1"/>
  <c r="L3152" i="1"/>
  <c r="N3152" i="1" s="1"/>
  <c r="Z2537" i="1"/>
  <c r="M144" i="1"/>
  <c r="Z144" i="1"/>
  <c r="L144" i="1"/>
  <c r="N144" i="1" s="1"/>
  <c r="Z4137" i="1"/>
  <c r="M1955" i="1"/>
  <c r="Z1955" i="1"/>
  <c r="L1955" i="1"/>
  <c r="N1955" i="1" s="1"/>
  <c r="Z3765" i="1"/>
  <c r="M2084" i="1"/>
  <c r="Z2084" i="1"/>
  <c r="L2084" i="1"/>
  <c r="N2084" i="1" s="1"/>
  <c r="Z3111" i="1"/>
  <c r="M2329" i="1"/>
  <c r="Z2329" i="1"/>
  <c r="L2329" i="1"/>
  <c r="N2329" i="1" s="1"/>
  <c r="M1930" i="1"/>
  <c r="Z1930" i="1"/>
  <c r="L1930" i="1"/>
  <c r="N1930" i="1" s="1"/>
  <c r="M2553" i="1"/>
  <c r="Z2553" i="1"/>
  <c r="L2553" i="1"/>
  <c r="N2553" i="1" s="1"/>
  <c r="M1770" i="1"/>
  <c r="Z1770" i="1"/>
  <c r="L1770" i="1"/>
  <c r="N1770" i="1" s="1"/>
  <c r="M152" i="1"/>
  <c r="Z152" i="1"/>
  <c r="L152" i="1"/>
  <c r="N152" i="1" s="1"/>
  <c r="M2677" i="1"/>
  <c r="Z2677" i="1"/>
  <c r="L2677" i="1"/>
  <c r="N2677" i="1" s="1"/>
  <c r="L3747" i="1"/>
  <c r="N3747" i="1" s="1"/>
  <c r="M3747" i="1"/>
  <c r="Y1347" i="1"/>
  <c r="V1347" i="1"/>
  <c r="X1347" i="1" s="1"/>
  <c r="L2706" i="1"/>
  <c r="N2706" i="1" s="1"/>
  <c r="Z2706" i="1"/>
  <c r="L2595" i="1"/>
  <c r="N2595" i="1" s="1"/>
  <c r="Z2595" i="1"/>
  <c r="L1377" i="1"/>
  <c r="N1377" i="1" s="1"/>
  <c r="Z1377" i="1"/>
  <c r="L460" i="1"/>
  <c r="N460" i="1" s="1"/>
  <c r="Z460" i="1"/>
  <c r="L1584" i="1"/>
  <c r="N1584" i="1" s="1"/>
  <c r="Z1584" i="1"/>
  <c r="L4162" i="1"/>
  <c r="N4162" i="1" s="1"/>
  <c r="Z4162" i="1"/>
  <c r="L2067" i="1"/>
  <c r="N2067" i="1" s="1"/>
  <c r="Z2067" i="1"/>
  <c r="L1438" i="1"/>
  <c r="N1438" i="1" s="1"/>
  <c r="Z1438" i="1"/>
  <c r="L3188" i="1"/>
  <c r="N3188" i="1" s="1"/>
  <c r="Z3188" i="1"/>
  <c r="L28" i="1"/>
  <c r="N28" i="1" s="1"/>
  <c r="Z28" i="1"/>
  <c r="L3317" i="1"/>
  <c r="N3317" i="1" s="1"/>
  <c r="Z3317" i="1"/>
  <c r="L3619" i="1"/>
  <c r="N3619" i="1" s="1"/>
  <c r="Z3619" i="1"/>
  <c r="L1373" i="1"/>
  <c r="N1373" i="1" s="1"/>
  <c r="Z1373" i="1"/>
  <c r="L3763" i="1"/>
  <c r="N3763" i="1" s="1"/>
  <c r="Z3763" i="1"/>
  <c r="L2384" i="1"/>
  <c r="N2384" i="1" s="1"/>
  <c r="Z2384" i="1"/>
  <c r="L1020" i="1"/>
  <c r="N1020" i="1" s="1"/>
  <c r="Z1020" i="1"/>
  <c r="L2096" i="1"/>
  <c r="N2096" i="1" s="1"/>
  <c r="Z2096" i="1"/>
  <c r="L1954" i="1"/>
  <c r="N1954" i="1" s="1"/>
  <c r="Z1954" i="1"/>
  <c r="L29" i="1"/>
  <c r="N29" i="1" s="1"/>
  <c r="Z29" i="1"/>
  <c r="L4001" i="1"/>
  <c r="N4001" i="1" s="1"/>
  <c r="L671" i="1"/>
  <c r="N671" i="1" s="1"/>
  <c r="Z671" i="1"/>
  <c r="L2601" i="1"/>
  <c r="N2601" i="1" s="1"/>
  <c r="L3764" i="1"/>
  <c r="N3764" i="1" s="1"/>
  <c r="L2152" i="1"/>
  <c r="N2152" i="1" s="1"/>
  <c r="M3190" i="1"/>
  <c r="Z3190" i="1"/>
  <c r="L3190" i="1"/>
  <c r="N3190" i="1" s="1"/>
  <c r="L855" i="1"/>
  <c r="N855" i="1" s="1"/>
  <c r="M2097" i="1"/>
  <c r="Z2097" i="1"/>
  <c r="L2097" i="1"/>
  <c r="N2097" i="1" s="1"/>
  <c r="M856" i="1"/>
  <c r="Z856" i="1"/>
  <c r="L856" i="1"/>
  <c r="N856" i="1" s="1"/>
  <c r="L646" i="1"/>
  <c r="N646" i="1" s="1"/>
  <c r="M198" i="1"/>
  <c r="Z198" i="1"/>
  <c r="L198" i="1"/>
  <c r="N198" i="1" s="1"/>
  <c r="L3668" i="1"/>
  <c r="N3668" i="1" s="1"/>
  <c r="M30" i="1"/>
  <c r="Z30" i="1"/>
  <c r="L30" i="1"/>
  <c r="N30" i="1" s="1"/>
  <c r="M35" i="1"/>
  <c r="Z35" i="1"/>
  <c r="L35" i="1"/>
  <c r="N35" i="1" s="1"/>
  <c r="M3745" i="1"/>
  <c r="Z3745" i="1"/>
  <c r="L3745" i="1"/>
  <c r="N3745" i="1" s="1"/>
  <c r="M1660" i="1"/>
  <c r="Z1660" i="1"/>
  <c r="L1660" i="1"/>
  <c r="N1660" i="1" s="1"/>
  <c r="M1413" i="1"/>
  <c r="Z1413" i="1"/>
  <c r="L1413" i="1"/>
  <c r="N1413" i="1" s="1"/>
  <c r="M158" i="1"/>
  <c r="Z158" i="1"/>
  <c r="L158" i="1"/>
  <c r="N158" i="1" s="1"/>
  <c r="M2531" i="1"/>
  <c r="Z2531" i="1"/>
  <c r="L2531" i="1"/>
  <c r="N2531" i="1" s="1"/>
  <c r="M3220" i="1"/>
  <c r="Z3220" i="1"/>
  <c r="L3220" i="1"/>
  <c r="N3220" i="1" s="1"/>
  <c r="M491" i="1"/>
  <c r="Z491" i="1"/>
  <c r="L491" i="1"/>
  <c r="N491" i="1" s="1"/>
  <c r="Z1497" i="1"/>
  <c r="M1497" i="1"/>
  <c r="L1497" i="1"/>
  <c r="N1497" i="1" s="1"/>
  <c r="V3209" i="1"/>
  <c r="X3209" i="1" s="1"/>
  <c r="V2319" i="1"/>
  <c r="X2319" i="1" s="1"/>
  <c r="V222" i="1"/>
  <c r="X222" i="1" s="1"/>
  <c r="V1846" i="1"/>
  <c r="X1846" i="1" s="1"/>
  <c r="L223" i="1"/>
  <c r="N223" i="1" s="1"/>
  <c r="L3161" i="1"/>
  <c r="N3161" i="1" s="1"/>
  <c r="W2694" i="1"/>
  <c r="Z1176" i="1"/>
  <c r="L1923" i="1"/>
  <c r="N1923" i="1" s="1"/>
  <c r="Z1906" i="1"/>
  <c r="L1947" i="1"/>
  <c r="N1947" i="1" s="1"/>
  <c r="Z3394" i="1"/>
  <c r="M1640" i="1"/>
  <c r="L3395" i="1"/>
  <c r="N3395" i="1" s="1"/>
  <c r="L1200" i="1"/>
  <c r="N1200" i="1" s="1"/>
  <c r="L545" i="1"/>
  <c r="N545" i="1" s="1"/>
  <c r="L1694" i="1"/>
  <c r="N1694" i="1" s="1"/>
  <c r="L3250" i="1"/>
  <c r="N3250" i="1" s="1"/>
  <c r="L921" i="1"/>
  <c r="N921" i="1" s="1"/>
  <c r="M3709" i="1"/>
  <c r="Z3709" i="1"/>
  <c r="L3709" i="1"/>
  <c r="N3709" i="1" s="1"/>
  <c r="M1392" i="1"/>
  <c r="Z1392" i="1"/>
  <c r="L1392" i="1"/>
  <c r="N1392" i="1" s="1"/>
  <c r="M1539" i="1"/>
  <c r="Z1539" i="1"/>
  <c r="L1539" i="1"/>
  <c r="N1539" i="1" s="1"/>
  <c r="M3318" i="1"/>
  <c r="Z3318" i="1"/>
  <c r="L3318" i="1"/>
  <c r="N3318" i="1" s="1"/>
  <c r="M3359" i="1"/>
  <c r="Z3359" i="1"/>
  <c r="L3359" i="1"/>
  <c r="N3359" i="1" s="1"/>
  <c r="M1551" i="1"/>
  <c r="Z1551" i="1"/>
  <c r="L1551" i="1"/>
  <c r="N1551" i="1" s="1"/>
  <c r="M2431" i="1"/>
  <c r="Z2431" i="1"/>
  <c r="L2431" i="1"/>
  <c r="N2431" i="1" s="1"/>
  <c r="M3320" i="1"/>
  <c r="Z3320" i="1"/>
  <c r="L3320" i="1"/>
  <c r="N3320" i="1" s="1"/>
  <c r="Z166" i="1"/>
  <c r="M166" i="1"/>
  <c r="L166" i="1"/>
  <c r="N166" i="1" s="1"/>
  <c r="Z590" i="1"/>
  <c r="M420" i="1"/>
  <c r="Z420" i="1"/>
  <c r="L420" i="1"/>
  <c r="N420" i="1" s="1"/>
  <c r="M2515" i="1"/>
  <c r="Z2515" i="1"/>
  <c r="L2515" i="1"/>
  <c r="N2515" i="1" s="1"/>
  <c r="M2113" i="1"/>
  <c r="Z2113" i="1"/>
  <c r="L2113" i="1"/>
  <c r="N2113" i="1" s="1"/>
  <c r="M31" i="1"/>
  <c r="Z31" i="1"/>
  <c r="L31" i="1"/>
  <c r="N31" i="1" s="1"/>
  <c r="Z773" i="1"/>
  <c r="M773" i="1"/>
  <c r="Y230" i="1"/>
  <c r="W230" i="1"/>
  <c r="M586" i="1"/>
  <c r="Z586" i="1"/>
  <c r="Y1031" i="1"/>
  <c r="W1031" i="1"/>
  <c r="L2569" i="1"/>
  <c r="N2569" i="1" s="1"/>
  <c r="M2569" i="1"/>
  <c r="Y1753" i="1"/>
  <c r="V1753" i="1"/>
  <c r="X1753" i="1" s="1"/>
  <c r="Y3257" i="1"/>
  <c r="W3257" i="1"/>
  <c r="M48" i="1"/>
  <c r="Z48" i="1"/>
  <c r="L1829" i="1"/>
  <c r="N1829" i="1" s="1"/>
  <c r="Z1829" i="1"/>
  <c r="L3181" i="1"/>
  <c r="N3181" i="1" s="1"/>
  <c r="Z3181" i="1"/>
  <c r="L486" i="1"/>
  <c r="N486" i="1" s="1"/>
  <c r="Z486" i="1"/>
  <c r="L624" i="1"/>
  <c r="N624" i="1" s="1"/>
  <c r="Z624" i="1"/>
  <c r="L2675" i="1"/>
  <c r="N2675" i="1" s="1"/>
  <c r="Z2675" i="1"/>
  <c r="L1675" i="1"/>
  <c r="N1675" i="1" s="1"/>
  <c r="Z1675" i="1"/>
  <c r="L794" i="1"/>
  <c r="N794" i="1" s="1"/>
  <c r="Z794" i="1"/>
  <c r="L151" i="1"/>
  <c r="N151" i="1" s="1"/>
  <c r="Z151" i="1"/>
  <c r="L2699" i="1"/>
  <c r="N2699" i="1" s="1"/>
  <c r="Z2699" i="1"/>
  <c r="L3686" i="1"/>
  <c r="N3686" i="1" s="1"/>
  <c r="Z3686" i="1"/>
  <c r="L959" i="1"/>
  <c r="N959" i="1" s="1"/>
  <c r="Z959" i="1"/>
  <c r="L877" i="1"/>
  <c r="N877" i="1" s="1"/>
  <c r="Z877" i="1"/>
  <c r="L494" i="1"/>
  <c r="N494" i="1" s="1"/>
  <c r="Z494" i="1"/>
  <c r="L590" i="1"/>
  <c r="N590" i="1" s="1"/>
  <c r="M3319" i="1"/>
  <c r="Z3319" i="1"/>
  <c r="L3319" i="1"/>
  <c r="N3319" i="1" s="1"/>
  <c r="L3621" i="1"/>
  <c r="N3621" i="1" s="1"/>
  <c r="L4211" i="1"/>
  <c r="N4211" i="1" s="1"/>
  <c r="L180" i="1"/>
  <c r="N180" i="1" s="1"/>
  <c r="L495" i="1"/>
  <c r="N495" i="1" s="1"/>
  <c r="M3252" i="1"/>
  <c r="Z3252" i="1"/>
  <c r="L3252" i="1"/>
  <c r="N3252" i="1" s="1"/>
  <c r="M3766" i="1"/>
  <c r="Z3766" i="1"/>
  <c r="L3766" i="1"/>
  <c r="N3766" i="1" s="1"/>
  <c r="M490" i="1"/>
  <c r="Z490" i="1"/>
  <c r="L490" i="1"/>
  <c r="N490" i="1" s="1"/>
  <c r="M1676" i="1"/>
  <c r="Z1676" i="1"/>
  <c r="L1676" i="1"/>
  <c r="N1676" i="1" s="1"/>
  <c r="M3304" i="1"/>
  <c r="Z3304" i="1"/>
  <c r="L3304" i="1"/>
  <c r="N3304" i="1" s="1"/>
  <c r="W2558" i="1"/>
  <c r="Y2416" i="1"/>
  <c r="W2416" i="1"/>
  <c r="V2416" i="1"/>
  <c r="X2416" i="1" s="1"/>
  <c r="M2484" i="1"/>
  <c r="Y3059" i="1"/>
  <c r="W3059" i="1"/>
  <c r="V3059" i="1"/>
  <c r="X3059" i="1" s="1"/>
  <c r="L3263" i="1"/>
  <c r="N3263" i="1" s="1"/>
  <c r="Z2394" i="1"/>
  <c r="M1667" i="1"/>
  <c r="Y1329" i="1"/>
  <c r="V1329" i="1"/>
  <c r="X1329" i="1" s="1"/>
  <c r="M99" i="1"/>
  <c r="V99" i="1"/>
  <c r="X99" i="1" s="1"/>
  <c r="L2559" i="1"/>
  <c r="N2559" i="1" s="1"/>
  <c r="Z19" i="1"/>
  <c r="M19" i="1"/>
  <c r="Y3905" i="1"/>
  <c r="W3905" i="1"/>
  <c r="Y1226" i="1"/>
  <c r="W1226" i="1"/>
  <c r="Y2954" i="1"/>
  <c r="W2954" i="1"/>
  <c r="V2954" i="1"/>
  <c r="X2954" i="1" s="1"/>
  <c r="L2187" i="1"/>
  <c r="N2187" i="1" s="1"/>
  <c r="M2187" i="1"/>
  <c r="Z2121" i="1"/>
  <c r="M2121" i="1"/>
  <c r="L1106" i="1"/>
  <c r="N1106" i="1" s="1"/>
  <c r="L485" i="1"/>
  <c r="N485" i="1" s="1"/>
  <c r="L1191" i="1"/>
  <c r="N1191" i="1" s="1"/>
  <c r="L705" i="1"/>
  <c r="N705" i="1" s="1"/>
  <c r="L2643" i="1"/>
  <c r="N2643" i="1" s="1"/>
  <c r="L1634" i="1"/>
  <c r="N1634" i="1" s="1"/>
  <c r="L489" i="1"/>
  <c r="N489" i="1" s="1"/>
  <c r="M2047" i="1"/>
  <c r="Z2047" i="1"/>
  <c r="L2047" i="1"/>
  <c r="N2047" i="1" s="1"/>
  <c r="Z3621" i="1"/>
  <c r="M3788" i="1"/>
  <c r="Z3788" i="1"/>
  <c r="L3788" i="1"/>
  <c r="N3788" i="1" s="1"/>
  <c r="Z4211" i="1"/>
  <c r="M1185" i="1"/>
  <c r="Z1185" i="1"/>
  <c r="L1185" i="1"/>
  <c r="N1185" i="1" s="1"/>
  <c r="Z180" i="1"/>
  <c r="M421" i="1"/>
  <c r="Z421" i="1"/>
  <c r="L421" i="1"/>
  <c r="N421" i="1" s="1"/>
  <c r="Z495" i="1"/>
  <c r="Z3746" i="1"/>
  <c r="L3746" i="1"/>
  <c r="N3746" i="1" s="1"/>
  <c r="L579" i="1"/>
  <c r="N579" i="1" s="1"/>
  <c r="L3182" i="1"/>
  <c r="N3182" i="1" s="1"/>
  <c r="L1874" i="1"/>
  <c r="N1874" i="1" s="1"/>
  <c r="L3138" i="1"/>
  <c r="N3138" i="1" s="1"/>
  <c r="M136" i="1"/>
  <c r="L136" i="1"/>
  <c r="N136" i="1" s="1"/>
  <c r="M4228" i="1"/>
  <c r="Z4053" i="1"/>
  <c r="M4053" i="1"/>
  <c r="Y561" i="1"/>
  <c r="W561" i="1"/>
  <c r="M4175" i="1"/>
  <c r="Y33" i="1"/>
  <c r="W33" i="1"/>
  <c r="Y3833" i="1"/>
  <c r="W3833" i="1"/>
  <c r="Y1324" i="1"/>
  <c r="W1324" i="1"/>
  <c r="M523" i="1"/>
  <c r="Y411" i="1"/>
  <c r="W411" i="1"/>
  <c r="Y2852" i="1"/>
  <c r="V2852" i="1"/>
  <c r="X2852" i="1" s="1"/>
  <c r="M2236" i="1"/>
  <c r="L2236" i="1"/>
  <c r="N2236" i="1" s="1"/>
  <c r="Y1997" i="1"/>
  <c r="V1997" i="1"/>
  <c r="X1997" i="1" s="1"/>
  <c r="Z3760" i="1"/>
  <c r="L3760" i="1"/>
  <c r="N3760" i="1" s="1"/>
  <c r="Y2288" i="1"/>
  <c r="W2288" i="1"/>
  <c r="Y1072" i="1"/>
  <c r="V1072" i="1"/>
  <c r="X1072" i="1" s="1"/>
  <c r="Z997" i="1"/>
  <c r="L997" i="1"/>
  <c r="N997" i="1" s="1"/>
  <c r="Y3522" i="1"/>
  <c r="V3522" i="1"/>
  <c r="X3522" i="1" s="1"/>
  <c r="M2954" i="1"/>
  <c r="L2954" i="1"/>
  <c r="N2954" i="1" s="1"/>
  <c r="Y896" i="1"/>
  <c r="W896" i="1"/>
  <c r="V896" i="1"/>
  <c r="X896" i="1" s="1"/>
  <c r="M4187" i="1"/>
  <c r="Z4187" i="1"/>
  <c r="Y3026" i="1"/>
  <c r="V3026" i="1"/>
  <c r="X3026" i="1" s="1"/>
  <c r="L882" i="1"/>
  <c r="N882" i="1" s="1"/>
  <c r="M882" i="1"/>
  <c r="Z948" i="1"/>
  <c r="M948" i="1"/>
  <c r="L948" i="1"/>
  <c r="N948" i="1" s="1"/>
  <c r="Y2546" i="1"/>
  <c r="V2546" i="1"/>
  <c r="X2546" i="1" s="1"/>
  <c r="Z3362" i="1"/>
  <c r="M3362" i="1"/>
  <c r="L3043" i="1"/>
  <c r="N3043" i="1" s="1"/>
  <c r="M3043" i="1"/>
  <c r="Y3019" i="1"/>
  <c r="W3019" i="1"/>
  <c r="V3019" i="1"/>
  <c r="X3019" i="1" s="1"/>
  <c r="Z3233" i="1"/>
  <c r="M3233" i="1"/>
  <c r="L3197" i="1"/>
  <c r="N3197" i="1" s="1"/>
  <c r="M3197" i="1"/>
  <c r="L2811" i="1"/>
  <c r="N2811" i="1" s="1"/>
  <c r="Z2811" i="1"/>
  <c r="Y1680" i="1"/>
  <c r="V1680" i="1"/>
  <c r="X1680" i="1" s="1"/>
  <c r="Y2495" i="1"/>
  <c r="W2495" i="1"/>
  <c r="Y697" i="1"/>
  <c r="W697" i="1"/>
  <c r="Y2998" i="1"/>
  <c r="W2998" i="1"/>
  <c r="V2998" i="1"/>
  <c r="X2998" i="1" s="1"/>
  <c r="Y3517" i="1"/>
  <c r="V3517" i="1"/>
  <c r="X3517" i="1" s="1"/>
  <c r="Y1912" i="1"/>
  <c r="W1912" i="1"/>
  <c r="V1912" i="1"/>
  <c r="X1912" i="1" s="1"/>
  <c r="Y2026" i="1"/>
  <c r="W2026" i="1"/>
  <c r="Y1643" i="1"/>
  <c r="W1643" i="1"/>
  <c r="Z908" i="1"/>
  <c r="M908" i="1"/>
  <c r="L908" i="1"/>
  <c r="N908" i="1" s="1"/>
  <c r="Z3060" i="1"/>
  <c r="V3857" i="1"/>
  <c r="X3857" i="1" s="1"/>
  <c r="Z4202" i="1"/>
  <c r="L1396" i="1"/>
  <c r="N1396" i="1" s="1"/>
  <c r="L3885" i="1"/>
  <c r="N3885" i="1" s="1"/>
  <c r="W3270" i="1"/>
  <c r="Z2402" i="1"/>
  <c r="M3023" i="1"/>
  <c r="V1326" i="1"/>
  <c r="X1326" i="1" s="1"/>
  <c r="L476" i="1"/>
  <c r="N476" i="1" s="1"/>
  <c r="M2087" i="1"/>
  <c r="Z252" i="1"/>
  <c r="M4178" i="1"/>
  <c r="W2842" i="1"/>
  <c r="L2288" i="1"/>
  <c r="N2288" i="1" s="1"/>
  <c r="M2288" i="1"/>
  <c r="Y3953" i="1"/>
  <c r="V3953" i="1"/>
  <c r="X3953" i="1" s="1"/>
  <c r="V509" i="1"/>
  <c r="X509" i="1" s="1"/>
  <c r="Y701" i="1"/>
  <c r="V701" i="1"/>
  <c r="X701" i="1" s="1"/>
  <c r="Y269" i="1"/>
  <c r="W269" i="1"/>
  <c r="V269" i="1"/>
  <c r="X269" i="1" s="1"/>
  <c r="M3522" i="1"/>
  <c r="L3522" i="1"/>
  <c r="N3522" i="1" s="1"/>
  <c r="W2071" i="1"/>
  <c r="L759" i="1"/>
  <c r="N759" i="1" s="1"/>
  <c r="Y95" i="1"/>
  <c r="V95" i="1"/>
  <c r="X95" i="1" s="1"/>
  <c r="M896" i="1"/>
  <c r="L896" i="1"/>
  <c r="N896" i="1" s="1"/>
  <c r="Y1590" i="1"/>
  <c r="W1590" i="1"/>
  <c r="M875" i="1"/>
  <c r="Y3391" i="1"/>
  <c r="W3391" i="1"/>
  <c r="W3780" i="1"/>
  <c r="Z2678" i="1"/>
  <c r="L2500" i="1"/>
  <c r="N2500" i="1" s="1"/>
  <c r="Z2500" i="1"/>
  <c r="L3026" i="1"/>
  <c r="N3026" i="1" s="1"/>
  <c r="M3026" i="1"/>
  <c r="L3025" i="1"/>
  <c r="N3025" i="1" s="1"/>
  <c r="Z2123" i="1"/>
  <c r="Z3778" i="1"/>
  <c r="M3778" i="1"/>
  <c r="Y2303" i="1"/>
  <c r="V2303" i="1"/>
  <c r="X2303" i="1" s="1"/>
  <c r="Y2264" i="1"/>
  <c r="W2264" i="1"/>
  <c r="Z4209" i="1"/>
  <c r="M4209" i="1"/>
  <c r="Y3166" i="1"/>
  <c r="W3166" i="1"/>
  <c r="Y3272" i="1"/>
  <c r="W3272" i="1"/>
  <c r="Y2849" i="1"/>
  <c r="V2849" i="1"/>
  <c r="X2849" i="1" s="1"/>
  <c r="Y1078" i="1"/>
  <c r="V1078" i="1"/>
  <c r="X1078" i="1" s="1"/>
  <c r="M3517" i="1"/>
  <c r="L3517" i="1"/>
  <c r="N3517" i="1" s="1"/>
  <c r="Y2956" i="1"/>
  <c r="V2956" i="1"/>
  <c r="X2956" i="1" s="1"/>
  <c r="Z511" i="1"/>
  <c r="M511" i="1"/>
  <c r="L511" i="1"/>
  <c r="N511" i="1" s="1"/>
  <c r="Y1938" i="1"/>
  <c r="W1938" i="1"/>
  <c r="V1938" i="1"/>
  <c r="X1938" i="1" s="1"/>
  <c r="Z3247" i="1"/>
  <c r="V614" i="1"/>
  <c r="X614" i="1" s="1"/>
  <c r="M1704" i="1"/>
  <c r="V2009" i="1"/>
  <c r="X2009" i="1" s="1"/>
  <c r="M537" i="1"/>
  <c r="L1462" i="1"/>
  <c r="N1462" i="1" s="1"/>
  <c r="V3061" i="1"/>
  <c r="X3061" i="1" s="1"/>
  <c r="V601" i="1"/>
  <c r="X601" i="1" s="1"/>
  <c r="M1445" i="1"/>
  <c r="V1445" i="1"/>
  <c r="X1445" i="1" s="1"/>
  <c r="W3887" i="1"/>
  <c r="L3052" i="1"/>
  <c r="N3052" i="1" s="1"/>
  <c r="V3052" i="1"/>
  <c r="X3052" i="1" s="1"/>
  <c r="M1396" i="1"/>
  <c r="L2200" i="1"/>
  <c r="N2200" i="1" s="1"/>
  <c r="Z259" i="1"/>
  <c r="L1717" i="1"/>
  <c r="N1717" i="1" s="1"/>
  <c r="M3501" i="1"/>
  <c r="W3551" i="1"/>
  <c r="Y3486" i="1"/>
  <c r="W3486" i="1"/>
  <c r="V700" i="1"/>
  <c r="X700" i="1" s="1"/>
  <c r="M701" i="1"/>
  <c r="L701" i="1"/>
  <c r="N701" i="1" s="1"/>
  <c r="M269" i="1"/>
  <c r="L269" i="1"/>
  <c r="N269" i="1" s="1"/>
  <c r="L1990" i="1"/>
  <c r="N1990" i="1" s="1"/>
  <c r="V1990" i="1"/>
  <c r="X1990" i="1" s="1"/>
  <c r="L2953" i="1"/>
  <c r="N2953" i="1" s="1"/>
  <c r="M2953" i="1"/>
  <c r="W1238" i="1"/>
  <c r="M2091" i="1"/>
  <c r="V2091" i="1"/>
  <c r="X2091" i="1" s="1"/>
  <c r="Z3557" i="1"/>
  <c r="M3557" i="1"/>
  <c r="Y1487" i="1"/>
  <c r="W1487" i="1"/>
  <c r="Y2485" i="1"/>
  <c r="V2485" i="1"/>
  <c r="X2485" i="1" s="1"/>
  <c r="M2486" i="1"/>
  <c r="Z2486" i="1"/>
  <c r="Y3961" i="1"/>
  <c r="V3961" i="1"/>
  <c r="X3961" i="1" s="1"/>
  <c r="L2303" i="1"/>
  <c r="N2303" i="1" s="1"/>
  <c r="Z2303" i="1"/>
  <c r="M2303" i="1"/>
  <c r="Y330" i="1"/>
  <c r="W330" i="1"/>
  <c r="Z346" i="1"/>
  <c r="L346" i="1"/>
  <c r="N346" i="1" s="1"/>
  <c r="Y2609" i="1"/>
  <c r="V2609" i="1"/>
  <c r="X2609" i="1" s="1"/>
  <c r="V3986" i="1"/>
  <c r="X3986" i="1" s="1"/>
  <c r="W3986" i="1"/>
  <c r="Y982" i="1"/>
  <c r="W982" i="1"/>
  <c r="L1426" i="1"/>
  <c r="N1426" i="1" s="1"/>
  <c r="Z1426" i="1"/>
  <c r="Y2750" i="1"/>
  <c r="W2750" i="1"/>
  <c r="Y291" i="1"/>
  <c r="V291" i="1"/>
  <c r="X291" i="1" s="1"/>
  <c r="Y4026" i="1"/>
  <c r="W4026" i="1"/>
  <c r="V4026" i="1"/>
  <c r="X4026" i="1" s="1"/>
  <c r="Y2890" i="1"/>
  <c r="V2890" i="1"/>
  <c r="X2890" i="1" s="1"/>
  <c r="Y2935" i="1"/>
  <c r="V2935" i="1"/>
  <c r="X2935" i="1" s="1"/>
  <c r="Y1421" i="1"/>
  <c r="W1421" i="1"/>
  <c r="W2415" i="1"/>
  <c r="W2952" i="1"/>
  <c r="W3506" i="1"/>
  <c r="L2243" i="1"/>
  <c r="N2243" i="1" s="1"/>
  <c r="M2243" i="1"/>
  <c r="Y303" i="1"/>
  <c r="W303" i="1"/>
  <c r="L1910" i="1"/>
  <c r="N1910" i="1" s="1"/>
  <c r="Z1910" i="1"/>
  <c r="Y3050" i="1"/>
  <c r="W3050" i="1"/>
  <c r="Y1891" i="1"/>
  <c r="W1891" i="1"/>
  <c r="M1171" i="1"/>
  <c r="L1171" i="1"/>
  <c r="N1171" i="1" s="1"/>
  <c r="L3532" i="1"/>
  <c r="N3532" i="1" s="1"/>
  <c r="M3532" i="1"/>
  <c r="Y2918" i="1"/>
  <c r="W2918" i="1"/>
  <c r="Y832" i="1"/>
  <c r="W832" i="1"/>
  <c r="Y2973" i="1"/>
  <c r="V2973" i="1"/>
  <c r="X2973" i="1" s="1"/>
  <c r="Y454" i="1"/>
  <c r="W454" i="1"/>
  <c r="Z1088" i="1"/>
  <c r="L1088" i="1"/>
  <c r="N1088" i="1" s="1"/>
  <c r="Y3863" i="1"/>
  <c r="W3863" i="1"/>
  <c r="Y2949" i="1"/>
  <c r="W2949" i="1"/>
  <c r="L363" i="1"/>
  <c r="N363" i="1" s="1"/>
  <c r="M363" i="1"/>
  <c r="Z1210" i="1"/>
  <c r="M530" i="1"/>
  <c r="M926" i="1"/>
  <c r="V926" i="1"/>
  <c r="X926" i="1" s="1"/>
  <c r="W1346" i="1"/>
  <c r="M3057" i="1"/>
  <c r="V3057" i="1"/>
  <c r="X3057" i="1" s="1"/>
  <c r="M744" i="1"/>
  <c r="V744" i="1"/>
  <c r="X744" i="1" s="1"/>
  <c r="V2487" i="1"/>
  <c r="X2487" i="1" s="1"/>
  <c r="M4189" i="1"/>
  <c r="W243" i="1"/>
  <c r="M2000" i="1"/>
  <c r="V2000" i="1"/>
  <c r="X2000" i="1" s="1"/>
  <c r="W3804" i="1"/>
  <c r="L9" i="1"/>
  <c r="N9" i="1" s="1"/>
  <c r="W9" i="1"/>
  <c r="V1430" i="1"/>
  <c r="X1430" i="1" s="1"/>
  <c r="W4130" i="1"/>
  <c r="L3228" i="1"/>
  <c r="N3228" i="1" s="1"/>
  <c r="M2259" i="1"/>
  <c r="M721" i="1"/>
  <c r="L4133" i="1"/>
  <c r="N4133" i="1" s="1"/>
  <c r="V4133" i="1"/>
  <c r="X4133" i="1" s="1"/>
  <c r="Z3389" i="1"/>
  <c r="V2409" i="1"/>
  <c r="X2409" i="1" s="1"/>
  <c r="W3945" i="1"/>
  <c r="W3308" i="1"/>
  <c r="V963" i="1"/>
  <c r="X963" i="1" s="1"/>
  <c r="V3073" i="1"/>
  <c r="X3073" i="1" s="1"/>
  <c r="V1492" i="1"/>
  <c r="X1492" i="1" s="1"/>
  <c r="V2936" i="1"/>
  <c r="X2936" i="1" s="1"/>
  <c r="L4094" i="1"/>
  <c r="N4094" i="1" s="1"/>
  <c r="V4094" i="1"/>
  <c r="X4094" i="1" s="1"/>
  <c r="Y1755" i="1"/>
  <c r="W1755" i="1"/>
  <c r="V1755" i="1"/>
  <c r="X1755" i="1" s="1"/>
  <c r="L3866" i="1"/>
  <c r="N3866" i="1" s="1"/>
  <c r="Y11" i="1"/>
  <c r="W11" i="1"/>
  <c r="W3530" i="1"/>
  <c r="Y2581" i="1"/>
  <c r="W2581" i="1"/>
  <c r="V2581" i="1"/>
  <c r="X2581" i="1" s="1"/>
  <c r="V1891" i="1"/>
  <c r="X1891" i="1" s="1"/>
  <c r="Y1129" i="1"/>
  <c r="W1129" i="1"/>
  <c r="Z2931" i="1"/>
  <c r="L2931" i="1"/>
  <c r="N2931" i="1" s="1"/>
  <c r="L3412" i="1"/>
  <c r="N3412" i="1" s="1"/>
  <c r="M3412" i="1"/>
  <c r="L1522" i="1"/>
  <c r="N1522" i="1" s="1"/>
  <c r="M1522" i="1"/>
  <c r="M2973" i="1"/>
  <c r="L2973" i="1"/>
  <c r="N2973" i="1" s="1"/>
  <c r="Y2831" i="1"/>
  <c r="W2831" i="1"/>
  <c r="M2226" i="1"/>
  <c r="L2226" i="1"/>
  <c r="N2226" i="1" s="1"/>
  <c r="Y2280" i="1"/>
  <c r="W2280" i="1"/>
  <c r="Y463" i="1"/>
  <c r="W463" i="1"/>
  <c r="V463" i="1"/>
  <c r="X463" i="1" s="1"/>
  <c r="Y1985" i="1"/>
  <c r="V1985" i="1"/>
  <c r="X1985" i="1" s="1"/>
  <c r="Y1986" i="1"/>
  <c r="W1986" i="1"/>
  <c r="Y806" i="1"/>
  <c r="W806" i="1"/>
  <c r="Y870" i="1"/>
  <c r="W870" i="1"/>
  <c r="M1808" i="1"/>
  <c r="Z1808" i="1"/>
  <c r="W2905" i="1"/>
  <c r="L3936" i="1"/>
  <c r="N3936" i="1" s="1"/>
  <c r="V2188" i="1"/>
  <c r="X2188" i="1" s="1"/>
  <c r="W4128" i="1"/>
  <c r="W2417" i="1"/>
  <c r="V913" i="1"/>
  <c r="X913" i="1" s="1"/>
  <c r="L2245" i="1"/>
  <c r="N2245" i="1" s="1"/>
  <c r="L1408" i="1"/>
  <c r="N1408" i="1" s="1"/>
  <c r="V4193" i="1"/>
  <c r="X4193" i="1" s="1"/>
  <c r="M2636" i="1"/>
  <c r="V2636" i="1"/>
  <c r="X2636" i="1" s="1"/>
  <c r="L2246" i="1"/>
  <c r="N2246" i="1" s="1"/>
  <c r="V2246" i="1"/>
  <c r="X2246" i="1" s="1"/>
  <c r="L1766" i="1"/>
  <c r="N1766" i="1" s="1"/>
  <c r="V1969" i="1"/>
  <c r="X1969" i="1" s="1"/>
  <c r="L2773" i="1"/>
  <c r="N2773" i="1" s="1"/>
  <c r="W3420" i="1"/>
  <c r="L2924" i="1"/>
  <c r="N2924" i="1" s="1"/>
  <c r="L1991" i="1"/>
  <c r="N1991" i="1" s="1"/>
  <c r="M1476" i="1"/>
  <c r="V1476" i="1"/>
  <c r="X1476" i="1" s="1"/>
  <c r="M2964" i="1"/>
  <c r="W3476" i="1"/>
  <c r="L3055" i="1"/>
  <c r="N3055" i="1" s="1"/>
  <c r="W2302" i="1"/>
  <c r="L1037" i="1"/>
  <c r="N1037" i="1" s="1"/>
  <c r="L3232" i="1"/>
  <c r="N3232" i="1" s="1"/>
  <c r="W1754" i="1"/>
  <c r="W3442" i="1"/>
  <c r="V3529" i="1"/>
  <c r="X3529" i="1" s="1"/>
  <c r="W2487" i="1"/>
  <c r="M3962" i="1"/>
  <c r="V3962" i="1"/>
  <c r="X3962" i="1" s="1"/>
  <c r="L2506" i="1"/>
  <c r="N2506" i="1" s="1"/>
  <c r="M532" i="1"/>
  <c r="L2758" i="1"/>
  <c r="N2758" i="1" s="1"/>
  <c r="W2758" i="1"/>
  <c r="W1531" i="1"/>
  <c r="Z1447" i="1"/>
  <c r="L4131" i="1"/>
  <c r="N4131" i="1" s="1"/>
  <c r="V4131" i="1"/>
  <c r="X4131" i="1" s="1"/>
  <c r="L2509" i="1"/>
  <c r="N2509" i="1" s="1"/>
  <c r="V4098" i="1"/>
  <c r="X4098" i="1" s="1"/>
  <c r="L3125" i="1"/>
  <c r="N3125" i="1" s="1"/>
  <c r="Z3229" i="1"/>
  <c r="M2714" i="1"/>
  <c r="W944" i="1"/>
  <c r="Z1480" i="1"/>
  <c r="W2019" i="1"/>
  <c r="V2846" i="1"/>
  <c r="X2846" i="1" s="1"/>
  <c r="V2400" i="1"/>
  <c r="X2400" i="1" s="1"/>
  <c r="Y2727" i="1"/>
  <c r="W2727" i="1"/>
  <c r="Z3380" i="1"/>
  <c r="M3380" i="1"/>
  <c r="Y3234" i="1"/>
  <c r="W3234" i="1"/>
  <c r="Y1544" i="1"/>
  <c r="W1544" i="1"/>
  <c r="L2014" i="1"/>
  <c r="N2014" i="1" s="1"/>
  <c r="M2014" i="1"/>
  <c r="M1359" i="1"/>
  <c r="V1359" i="1"/>
  <c r="X1359" i="1" s="1"/>
  <c r="W4141" i="1"/>
  <c r="L2882" i="1"/>
  <c r="N2882" i="1" s="1"/>
  <c r="Z2882" i="1"/>
  <c r="M2882" i="1"/>
  <c r="Y2294" i="1"/>
  <c r="W2294" i="1"/>
  <c r="Y3948" i="1"/>
  <c r="V3948" i="1"/>
  <c r="X3948" i="1" s="1"/>
  <c r="Y952" i="1"/>
  <c r="V952" i="1"/>
  <c r="X952" i="1" s="1"/>
  <c r="Y3552" i="1"/>
  <c r="W3552" i="1"/>
  <c r="M1985" i="1"/>
  <c r="L1985" i="1"/>
  <c r="N1985" i="1" s="1"/>
  <c r="Z1054" i="1"/>
  <c r="M1054" i="1"/>
  <c r="Y984" i="1"/>
  <c r="V984" i="1"/>
  <c r="X984" i="1" s="1"/>
  <c r="Y356" i="1"/>
  <c r="V356" i="1"/>
  <c r="X356" i="1" s="1"/>
  <c r="Z2161" i="1"/>
  <c r="M2161" i="1"/>
  <c r="L4188" i="1"/>
  <c r="N4188" i="1" s="1"/>
  <c r="V4188" i="1"/>
  <c r="X4188" i="1" s="1"/>
  <c r="L4206" i="1"/>
  <c r="N4206" i="1" s="1"/>
  <c r="L1327" i="1"/>
  <c r="N1327" i="1" s="1"/>
  <c r="M2868" i="1"/>
  <c r="V1167" i="1"/>
  <c r="X1167" i="1" s="1"/>
  <c r="W1243" i="1"/>
  <c r="M653" i="1"/>
  <c r="W3577" i="1"/>
  <c r="L1385" i="1"/>
  <c r="N1385" i="1" s="1"/>
  <c r="V1385" i="1"/>
  <c r="X1385" i="1" s="1"/>
  <c r="L3951" i="1"/>
  <c r="N3951" i="1" s="1"/>
  <c r="W4077" i="1"/>
  <c r="W1776" i="1"/>
  <c r="L3510" i="1"/>
  <c r="N3510" i="1" s="1"/>
  <c r="L2011" i="1"/>
  <c r="N2011" i="1" s="1"/>
  <c r="V2011" i="1"/>
  <c r="X2011" i="1" s="1"/>
  <c r="L2887" i="1"/>
  <c r="N2887" i="1" s="1"/>
  <c r="V2887" i="1"/>
  <c r="X2887" i="1" s="1"/>
  <c r="W3485" i="1"/>
  <c r="M2024" i="1"/>
  <c r="L2073" i="1"/>
  <c r="N2073" i="1" s="1"/>
  <c r="V2073" i="1"/>
  <c r="X2073" i="1" s="1"/>
  <c r="W359" i="1"/>
  <c r="W1661" i="1"/>
  <c r="W4134" i="1"/>
  <c r="W3614" i="1"/>
  <c r="M2110" i="1"/>
  <c r="V2283" i="1"/>
  <c r="X2283" i="1" s="1"/>
  <c r="Z2229" i="1"/>
  <c r="M2839" i="1"/>
  <c r="L2284" i="1"/>
  <c r="N2284" i="1" s="1"/>
  <c r="M1166" i="1"/>
  <c r="V2475" i="1"/>
  <c r="X2475" i="1" s="1"/>
  <c r="M1086" i="1"/>
  <c r="V1086" i="1"/>
  <c r="X1086" i="1" s="1"/>
  <c r="W295" i="1"/>
  <c r="W1087" i="1"/>
  <c r="V2233" i="1"/>
  <c r="X2233" i="1" s="1"/>
  <c r="M2646" i="1"/>
  <c r="W3562" i="1"/>
  <c r="Z2814" i="1"/>
  <c r="M2025" i="1"/>
  <c r="V510" i="1"/>
  <c r="X510" i="1" s="1"/>
  <c r="V2915" i="1"/>
  <c r="X2915" i="1" s="1"/>
  <c r="M1214" i="1"/>
  <c r="Z4010" i="1"/>
  <c r="M339" i="1"/>
  <c r="W458" i="1"/>
  <c r="M2550" i="1"/>
  <c r="W365" i="1"/>
  <c r="V4014" i="1"/>
  <c r="X4014" i="1" s="1"/>
  <c r="M1512" i="1"/>
  <c r="W2307" i="1"/>
  <c r="V58" i="1"/>
  <c r="X58" i="1" s="1"/>
  <c r="L470" i="1"/>
  <c r="N470" i="1" s="1"/>
  <c r="W1384" i="1"/>
  <c r="L3783" i="1"/>
  <c r="N3783" i="1" s="1"/>
  <c r="L1792" i="1"/>
  <c r="N1792" i="1" s="1"/>
  <c r="V1792" i="1"/>
  <c r="X1792" i="1" s="1"/>
  <c r="W3981" i="1"/>
  <c r="W2134" i="1"/>
  <c r="W2036" i="1"/>
  <c r="M2792" i="1"/>
  <c r="L3483" i="1"/>
  <c r="N3483" i="1" s="1"/>
  <c r="V3483" i="1"/>
  <c r="X3483" i="1" s="1"/>
  <c r="W2885" i="1"/>
  <c r="V1939" i="1"/>
  <c r="X1939" i="1" s="1"/>
  <c r="L2439" i="1"/>
  <c r="N2439" i="1" s="1"/>
  <c r="V2439" i="1"/>
  <c r="X2439" i="1" s="1"/>
  <c r="W1240" i="1"/>
  <c r="W2892" i="1"/>
  <c r="W2799" i="1"/>
  <c r="V362" i="1"/>
  <c r="X362" i="1" s="1"/>
  <c r="W2105" i="1"/>
  <c r="L2926" i="1"/>
  <c r="N2926" i="1" s="1"/>
  <c r="W3996" i="1"/>
  <c r="L520" i="1"/>
  <c r="N520" i="1" s="1"/>
  <c r="V520" i="1"/>
  <c r="X520" i="1" s="1"/>
  <c r="W2073" i="1"/>
  <c r="M1436" i="1"/>
  <c r="M3639" i="1"/>
  <c r="L2286" i="1"/>
  <c r="N2286" i="1" s="1"/>
  <c r="V2286" i="1"/>
  <c r="X2286" i="1" s="1"/>
  <c r="M2989" i="1"/>
  <c r="W2474" i="1"/>
  <c r="W2802" i="1"/>
  <c r="Z1870" i="1"/>
  <c r="W823" i="1"/>
  <c r="M3448" i="1"/>
  <c r="V2967" i="1"/>
  <c r="X2967" i="1" s="1"/>
  <c r="V3333" i="1"/>
  <c r="X3333" i="1" s="1"/>
  <c r="M109" i="1"/>
  <c r="L3799" i="1"/>
  <c r="N3799" i="1" s="1"/>
  <c r="V3799" i="1"/>
  <c r="X3799" i="1" s="1"/>
  <c r="Z438" i="1"/>
  <c r="M503" i="1"/>
  <c r="Z193" i="1"/>
  <c r="Z1482" i="1"/>
  <c r="M1352" i="1"/>
  <c r="L999" i="1"/>
  <c r="N999" i="1" s="1"/>
  <c r="V999" i="1"/>
  <c r="X999" i="1" s="1"/>
  <c r="M2944" i="1"/>
  <c r="Z308" i="1"/>
  <c r="L3707" i="1"/>
  <c r="N3707" i="1" s="1"/>
  <c r="W3680" i="1"/>
  <c r="L1670" i="1"/>
  <c r="N1670" i="1" s="1"/>
  <c r="V1670" i="1"/>
  <c r="X1670" i="1" s="1"/>
  <c r="W4215" i="1"/>
  <c r="L1608" i="1"/>
  <c r="N1608" i="1" s="1"/>
  <c r="V1608" i="1"/>
  <c r="X1608" i="1" s="1"/>
  <c r="M556" i="1"/>
  <c r="W1353" i="1"/>
  <c r="L1731" i="1"/>
  <c r="N1731" i="1" s="1"/>
  <c r="V1731" i="1"/>
  <c r="X1731" i="1" s="1"/>
  <c r="M3408" i="1"/>
  <c r="L663" i="1"/>
  <c r="N663" i="1" s="1"/>
  <c r="W2561" i="1"/>
  <c r="Z3708" i="1"/>
  <c r="W213" i="1"/>
  <c r="W3292" i="1"/>
  <c r="L398" i="1"/>
  <c r="N398" i="1" s="1"/>
  <c r="V398" i="1"/>
  <c r="X398" i="1" s="1"/>
  <c r="L172" i="1"/>
  <c r="N172" i="1" s="1"/>
  <c r="V2029" i="1"/>
  <c r="X2029" i="1" s="1"/>
  <c r="W1800" i="1"/>
  <c r="W3538" i="1"/>
  <c r="W735" i="1"/>
  <c r="M986" i="1"/>
  <c r="V4103" i="1"/>
  <c r="X4103" i="1" s="1"/>
  <c r="W2336" i="1"/>
  <c r="Z2057" i="1"/>
  <c r="Z2605" i="1"/>
  <c r="M541" i="1"/>
  <c r="W1825" i="1"/>
  <c r="V1629" i="1"/>
  <c r="X1629" i="1" s="1"/>
  <c r="V2164" i="1"/>
  <c r="X2164" i="1" s="1"/>
  <c r="W711" i="1"/>
  <c r="V3313" i="1"/>
  <c r="X3313" i="1" s="1"/>
  <c r="M3594" i="1"/>
  <c r="L3101" i="1"/>
  <c r="N3101" i="1" s="1"/>
  <c r="V1093" i="1"/>
  <c r="X1093" i="1" s="1"/>
  <c r="Z3751" i="1"/>
  <c r="Z2668" i="1"/>
  <c r="M67" i="1"/>
  <c r="M435" i="1"/>
  <c r="L401" i="1"/>
  <c r="N401" i="1" s="1"/>
  <c r="V3185" i="1"/>
  <c r="X3185" i="1" s="1"/>
  <c r="V3801" i="1"/>
  <c r="X3801" i="1" s="1"/>
  <c r="L3828" i="1"/>
  <c r="N3828" i="1" s="1"/>
  <c r="V1499" i="1"/>
  <c r="X1499" i="1" s="1"/>
  <c r="M1586" i="1"/>
  <c r="L1320" i="1"/>
  <c r="N1320" i="1" s="1"/>
  <c r="W351" i="1"/>
  <c r="W3242" i="1"/>
  <c r="V2669" i="1"/>
  <c r="X2669" i="1" s="1"/>
  <c r="Z68" i="1"/>
  <c r="Z93" i="1"/>
  <c r="M1587" i="1"/>
  <c r="Z1615" i="1"/>
  <c r="M560" i="1"/>
  <c r="Z3186" i="1"/>
  <c r="M2058" i="1"/>
  <c r="M3144" i="1"/>
  <c r="L3827" i="1"/>
  <c r="N3827" i="1" s="1"/>
  <c r="W3187" i="1"/>
  <c r="W467" i="1"/>
  <c r="W1630" i="1"/>
  <c r="Z918" i="1"/>
  <c r="Z886" i="1"/>
  <c r="W1321" i="1"/>
  <c r="W1278" i="1"/>
  <c r="W669" i="1"/>
  <c r="Z1322" i="1"/>
  <c r="Z1398" i="1"/>
  <c r="Y3595" i="1"/>
  <c r="W3595" i="1"/>
  <c r="V3699" i="1"/>
  <c r="X3699" i="1" s="1"/>
  <c r="Y514" i="1"/>
  <c r="V514" i="1"/>
  <c r="X514" i="1" s="1"/>
  <c r="Y2723" i="1"/>
  <c r="W2723" i="1"/>
  <c r="L2752" i="1"/>
  <c r="N2752" i="1" s="1"/>
  <c r="M2752" i="1"/>
  <c r="L770" i="1"/>
  <c r="N770" i="1" s="1"/>
  <c r="M770" i="1"/>
  <c r="Y1720" i="1"/>
  <c r="V1720" i="1"/>
  <c r="X1720" i="1" s="1"/>
  <c r="M3613" i="1"/>
  <c r="L3613" i="1"/>
  <c r="N3613" i="1" s="1"/>
  <c r="Z542" i="1"/>
  <c r="M542" i="1"/>
  <c r="L542" i="1"/>
  <c r="N542" i="1" s="1"/>
  <c r="M2629" i="1"/>
  <c r="L2629" i="1"/>
  <c r="N2629" i="1" s="1"/>
  <c r="Y846" i="1"/>
  <c r="V846" i="1"/>
  <c r="X846" i="1" s="1"/>
  <c r="M207" i="1"/>
  <c r="Z207" i="1"/>
  <c r="Y3706" i="1"/>
  <c r="V3706" i="1"/>
  <c r="X3706" i="1" s="1"/>
  <c r="Y3087" i="1"/>
  <c r="W3087" i="1"/>
  <c r="V3087" i="1"/>
  <c r="X3087" i="1" s="1"/>
  <c r="Y2201" i="1"/>
  <c r="W2201" i="1"/>
  <c r="Z3568" i="1"/>
  <c r="L3568" i="1"/>
  <c r="N3568" i="1" s="1"/>
  <c r="Z957" i="1"/>
  <c r="L957" i="1"/>
  <c r="N957" i="1" s="1"/>
  <c r="Y574" i="1"/>
  <c r="V574" i="1"/>
  <c r="X574" i="1" s="1"/>
  <c r="Y3796" i="1"/>
  <c r="W3796" i="1"/>
  <c r="V3796" i="1"/>
  <c r="X3796" i="1" s="1"/>
  <c r="Y575" i="1"/>
  <c r="V575" i="1"/>
  <c r="X575" i="1" s="1"/>
  <c r="Y1851" i="1"/>
  <c r="W1851" i="1"/>
  <c r="Y2943" i="1"/>
  <c r="W2943" i="1"/>
  <c r="Y4113" i="1"/>
  <c r="W4113" i="1"/>
  <c r="Y445" i="1"/>
  <c r="W445" i="1"/>
  <c r="V445" i="1"/>
  <c r="X445" i="1" s="1"/>
  <c r="W3799" i="1"/>
  <c r="L438" i="1"/>
  <c r="N438" i="1" s="1"/>
  <c r="V438" i="1"/>
  <c r="X438" i="1" s="1"/>
  <c r="Z717" i="1"/>
  <c r="Z3707" i="1"/>
  <c r="W1670" i="1"/>
  <c r="W1608" i="1"/>
  <c r="Z663" i="1"/>
  <c r="V2512" i="1"/>
  <c r="X2512" i="1" s="1"/>
  <c r="M1600" i="1"/>
  <c r="M1144" i="1"/>
  <c r="M172" i="1"/>
  <c r="V3409" i="1"/>
  <c r="X3409" i="1" s="1"/>
  <c r="M2220" i="1"/>
  <c r="L1104" i="1"/>
  <c r="N1104" i="1" s="1"/>
  <c r="W1354" i="1"/>
  <c r="W535" i="1"/>
  <c r="V1799" i="1"/>
  <c r="X1799" i="1" s="1"/>
  <c r="W2029" i="1"/>
  <c r="W4103" i="1"/>
  <c r="V22" i="1"/>
  <c r="X22" i="1" s="1"/>
  <c r="V1260" i="1"/>
  <c r="X1260" i="1" s="1"/>
  <c r="W1629" i="1"/>
  <c r="V3740" i="1"/>
  <c r="X3740" i="1" s="1"/>
  <c r="M173" i="1"/>
  <c r="L2663" i="1"/>
  <c r="N2663" i="1" s="1"/>
  <c r="W2164" i="1"/>
  <c r="V3822" i="1"/>
  <c r="X3822" i="1" s="1"/>
  <c r="W3313" i="1"/>
  <c r="Z3594" i="1"/>
  <c r="M3101" i="1"/>
  <c r="Z435" i="1"/>
  <c r="M401" i="1"/>
  <c r="W3801" i="1"/>
  <c r="Z1586" i="1"/>
  <c r="M1320" i="1"/>
  <c r="W1873" i="1"/>
  <c r="W1460" i="1"/>
  <c r="V3256" i="1"/>
  <c r="X3256" i="1" s="1"/>
  <c r="L174" i="1"/>
  <c r="N174" i="1" s="1"/>
  <c r="M814" i="1"/>
  <c r="L2664" i="1"/>
  <c r="N2664" i="1" s="1"/>
  <c r="V2665" i="1"/>
  <c r="X2665" i="1" s="1"/>
  <c r="Z3684" i="1"/>
  <c r="Z3144" i="1"/>
  <c r="V623" i="1"/>
  <c r="X623" i="1" s="1"/>
  <c r="V403" i="1"/>
  <c r="X403" i="1" s="1"/>
  <c r="Y760" i="1"/>
  <c r="W760" i="1"/>
  <c r="Y3198" i="1"/>
  <c r="V3198" i="1"/>
  <c r="X3198" i="1" s="1"/>
  <c r="Z740" i="1"/>
  <c r="M740" i="1"/>
  <c r="L740" i="1"/>
  <c r="N740" i="1" s="1"/>
  <c r="M1154" i="1"/>
  <c r="L1154" i="1"/>
  <c r="N1154" i="1" s="1"/>
  <c r="Y111" i="1"/>
  <c r="W111" i="1"/>
  <c r="Y692" i="1"/>
  <c r="V692" i="1"/>
  <c r="X692" i="1" s="1"/>
  <c r="M3706" i="1"/>
  <c r="L3706" i="1"/>
  <c r="N3706" i="1" s="1"/>
  <c r="Y4240" i="1"/>
  <c r="V4240" i="1"/>
  <c r="X4240" i="1" s="1"/>
  <c r="Z443" i="1"/>
  <c r="M443" i="1"/>
  <c r="L443" i="1"/>
  <c r="N443" i="1" s="1"/>
  <c r="Z3222" i="1"/>
  <c r="M3222" i="1"/>
  <c r="L3222" i="1"/>
  <c r="N3222" i="1" s="1"/>
  <c r="L574" i="1"/>
  <c r="N574" i="1" s="1"/>
  <c r="M574" i="1"/>
  <c r="Y1657" i="1"/>
  <c r="W1657" i="1"/>
  <c r="V1657" i="1"/>
  <c r="X1657" i="1" s="1"/>
  <c r="Z3796" i="1"/>
  <c r="L3796" i="1"/>
  <c r="N3796" i="1" s="1"/>
  <c r="L575" i="1"/>
  <c r="N575" i="1" s="1"/>
  <c r="Z575" i="1"/>
  <c r="M575" i="1"/>
  <c r="Y1736" i="1"/>
  <c r="W1736" i="1"/>
  <c r="M437" i="1"/>
  <c r="W438" i="1"/>
  <c r="V662" i="1"/>
  <c r="X662" i="1" s="1"/>
  <c r="W2326" i="1"/>
  <c r="W3291" i="1"/>
  <c r="L193" i="1"/>
  <c r="N193" i="1" s="1"/>
  <c r="V193" i="1"/>
  <c r="X193" i="1" s="1"/>
  <c r="L4150" i="1"/>
  <c r="N4150" i="1" s="1"/>
  <c r="W2903" i="1"/>
  <c r="W2203" i="1"/>
  <c r="L1482" i="1"/>
  <c r="N1482" i="1" s="1"/>
  <c r="V1482" i="1"/>
  <c r="X1482" i="1" s="1"/>
  <c r="Z999" i="1"/>
  <c r="M66" i="1"/>
  <c r="L3283" i="1"/>
  <c r="N3283" i="1" s="1"/>
  <c r="V3283" i="1"/>
  <c r="X3283" i="1" s="1"/>
  <c r="Z1798" i="1"/>
  <c r="W96" i="1"/>
  <c r="L1732" i="1"/>
  <c r="N1732" i="1" s="1"/>
  <c r="V1732" i="1"/>
  <c r="X1732" i="1" s="1"/>
  <c r="Z171" i="1"/>
  <c r="Z2561" i="1"/>
  <c r="L3771" i="1"/>
  <c r="N3771" i="1" s="1"/>
  <c r="W3360" i="1"/>
  <c r="L2327" i="1"/>
  <c r="N2327" i="1" s="1"/>
  <c r="V2327" i="1"/>
  <c r="X2327" i="1" s="1"/>
  <c r="W734" i="1"/>
  <c r="V1715" i="1"/>
  <c r="X1715" i="1" s="1"/>
  <c r="W3409" i="1"/>
  <c r="Z2220" i="1"/>
  <c r="M1104" i="1"/>
  <c r="Z23" i="1"/>
  <c r="M23" i="1"/>
  <c r="Y1749" i="1"/>
  <c r="W1749" i="1"/>
  <c r="V1749" i="1"/>
  <c r="X1749" i="1" s="1"/>
  <c r="L1554" i="1"/>
  <c r="N1554" i="1" s="1"/>
  <c r="M1554" i="1"/>
  <c r="Y24" i="1"/>
  <c r="W24" i="1"/>
  <c r="V24" i="1"/>
  <c r="X24" i="1" s="1"/>
  <c r="Y123" i="1"/>
  <c r="W123" i="1"/>
  <c r="Z2629" i="1"/>
  <c r="M567" i="1"/>
  <c r="L567" i="1"/>
  <c r="N567" i="1" s="1"/>
  <c r="Z692" i="1"/>
  <c r="M692" i="1"/>
  <c r="Z383" i="1"/>
  <c r="M383" i="1"/>
  <c r="Y1253" i="1"/>
  <c r="W1253" i="1"/>
  <c r="Y4160" i="1"/>
  <c r="V4160" i="1"/>
  <c r="X4160" i="1" s="1"/>
  <c r="Y3296" i="1"/>
  <c r="V3296" i="1"/>
  <c r="X3296" i="1" s="1"/>
  <c r="Y114" i="1"/>
  <c r="W114" i="1"/>
  <c r="V114" i="1"/>
  <c r="X114" i="1" s="1"/>
  <c r="Z1657" i="1"/>
  <c r="L1657" i="1"/>
  <c r="N1657" i="1" s="1"/>
  <c r="Y4097" i="1"/>
  <c r="V4097" i="1"/>
  <c r="X4097" i="1" s="1"/>
  <c r="Y827" i="1"/>
  <c r="W827" i="1"/>
  <c r="V827" i="1"/>
  <c r="X827" i="1" s="1"/>
  <c r="Y612" i="1"/>
  <c r="W612" i="1"/>
  <c r="L2596" i="1"/>
  <c r="N2596" i="1" s="1"/>
  <c r="M2596" i="1"/>
  <c r="Y1016" i="1"/>
  <c r="V1016" i="1"/>
  <c r="X1016" i="1" s="1"/>
  <c r="Y1203" i="1"/>
  <c r="W1203" i="1"/>
  <c r="V1203" i="1"/>
  <c r="X1203" i="1" s="1"/>
  <c r="Z3799" i="1"/>
  <c r="V1081" i="1"/>
  <c r="X1081" i="1" s="1"/>
  <c r="Z4150" i="1"/>
  <c r="V2561" i="1"/>
  <c r="X2561" i="1" s="1"/>
  <c r="W309" i="1"/>
  <c r="W500" i="1"/>
  <c r="M1780" i="1"/>
  <c r="V2336" i="1"/>
  <c r="X2336" i="1" s="1"/>
  <c r="M2605" i="1"/>
  <c r="L541" i="1"/>
  <c r="N541" i="1" s="1"/>
  <c r="V1825" i="1"/>
  <c r="X1825" i="1" s="1"/>
  <c r="V711" i="1"/>
  <c r="X711" i="1" s="1"/>
  <c r="M2668" i="1"/>
  <c r="L67" i="1"/>
  <c r="N67" i="1" s="1"/>
  <c r="V621" i="1"/>
  <c r="X621" i="1" s="1"/>
  <c r="Z1614" i="1"/>
  <c r="M1671" i="1"/>
  <c r="W1495" i="1"/>
  <c r="M93" i="1"/>
  <c r="L1587" i="1"/>
  <c r="N1587" i="1" s="1"/>
  <c r="V622" i="1"/>
  <c r="X622" i="1" s="1"/>
  <c r="M1615" i="1"/>
  <c r="L560" i="1"/>
  <c r="N560" i="1" s="1"/>
  <c r="V2433" i="1"/>
  <c r="X2433" i="1" s="1"/>
  <c r="M3186" i="1"/>
  <c r="L2058" i="1"/>
  <c r="N2058" i="1" s="1"/>
  <c r="W3829" i="1"/>
  <c r="V467" i="1"/>
  <c r="X467" i="1" s="1"/>
  <c r="M886" i="1"/>
  <c r="L3741" i="1"/>
  <c r="N3741" i="1" s="1"/>
  <c r="W3314" i="1"/>
  <c r="W4177" i="1"/>
  <c r="Z2165" i="1"/>
  <c r="V1321" i="1"/>
  <c r="X1321" i="1" s="1"/>
  <c r="Y502" i="1"/>
  <c r="W502" i="1"/>
  <c r="V502" i="1"/>
  <c r="X502" i="1" s="1"/>
  <c r="L3742" i="1"/>
  <c r="N3742" i="1" s="1"/>
  <c r="Z3742" i="1"/>
  <c r="L515" i="1"/>
  <c r="N515" i="1" s="1"/>
  <c r="Z515" i="1"/>
  <c r="M515" i="1"/>
  <c r="Y719" i="1"/>
  <c r="W719" i="1"/>
  <c r="Y1685" i="1"/>
  <c r="W1685" i="1"/>
  <c r="Y3625" i="1"/>
  <c r="W3625" i="1"/>
  <c r="M4160" i="1"/>
  <c r="Z4160" i="1"/>
  <c r="L4160" i="1"/>
  <c r="N4160" i="1" s="1"/>
  <c r="Z1254" i="1"/>
  <c r="M1254" i="1"/>
  <c r="L1254" i="1"/>
  <c r="N1254" i="1" s="1"/>
  <c r="Z3296" i="1"/>
  <c r="L3296" i="1"/>
  <c r="N3296" i="1" s="1"/>
  <c r="Z1793" i="1"/>
  <c r="L1793" i="1"/>
  <c r="N1793" i="1" s="1"/>
  <c r="Y796" i="1"/>
  <c r="V796" i="1"/>
  <c r="X796" i="1" s="1"/>
  <c r="Z612" i="1"/>
  <c r="L612" i="1"/>
  <c r="N612" i="1" s="1"/>
  <c r="Z125" i="1"/>
  <c r="L125" i="1"/>
  <c r="N125" i="1" s="1"/>
  <c r="L1016" i="1"/>
  <c r="N1016" i="1" s="1"/>
  <c r="Z1016" i="1"/>
  <c r="M1016" i="1"/>
  <c r="Z343" i="1"/>
  <c r="M343" i="1"/>
  <c r="L343" i="1"/>
  <c r="N343" i="1" s="1"/>
  <c r="Z4116" i="1"/>
  <c r="L4116" i="1"/>
  <c r="N4116" i="1" s="1"/>
  <c r="Z208" i="1"/>
  <c r="W3065" i="1"/>
  <c r="V1193" i="1"/>
  <c r="X1193" i="1" s="1"/>
  <c r="V3106" i="1"/>
  <c r="X3106" i="1" s="1"/>
  <c r="V2866" i="1"/>
  <c r="X2866" i="1" s="1"/>
  <c r="V762" i="1"/>
  <c r="X762" i="1" s="1"/>
  <c r="V4159" i="1"/>
  <c r="X4159" i="1" s="1"/>
  <c r="V568" i="1"/>
  <c r="X568" i="1" s="1"/>
  <c r="M2342" i="1"/>
  <c r="Z797" i="1"/>
  <c r="Z810" i="1"/>
  <c r="W3691" i="1"/>
  <c r="W2857" i="1"/>
  <c r="Y324" i="1"/>
  <c r="W324" i="1"/>
  <c r="Z3017" i="1"/>
  <c r="L3017" i="1"/>
  <c r="N3017" i="1" s="1"/>
  <c r="L3083" i="1"/>
  <c r="N3083" i="1" s="1"/>
  <c r="Z3083" i="1"/>
  <c r="M3083" i="1"/>
  <c r="W36" i="1"/>
  <c r="Z625" i="1"/>
  <c r="M3301" i="1"/>
  <c r="W2063" i="1"/>
  <c r="W1546" i="1"/>
  <c r="Z3231" i="1"/>
  <c r="M1323" i="1"/>
  <c r="W3249" i="1"/>
  <c r="W2556" i="1"/>
  <c r="W2041" i="1"/>
  <c r="Z138" i="1"/>
  <c r="W2184" i="1"/>
  <c r="W4072" i="1"/>
  <c r="W1885" i="1"/>
  <c r="M2078" i="1"/>
  <c r="W3400" i="1"/>
  <c r="M1850" i="1"/>
  <c r="W26" i="1"/>
  <c r="V142" i="1"/>
  <c r="X142" i="1" s="1"/>
  <c r="M188" i="1"/>
  <c r="W1915" i="1"/>
  <c r="V3045" i="1"/>
  <c r="X3045" i="1" s="1"/>
  <c r="W2231" i="1"/>
  <c r="M1351" i="1"/>
  <c r="V779" i="1"/>
  <c r="X779" i="1" s="1"/>
  <c r="M189" i="1"/>
  <c r="L1982" i="1"/>
  <c r="N1982" i="1" s="1"/>
  <c r="M3146" i="1"/>
  <c r="W577" i="1"/>
  <c r="Z4024" i="1"/>
  <c r="Z993" i="1"/>
  <c r="W3889" i="1"/>
  <c r="M1367" i="1"/>
  <c r="V1367" i="1"/>
  <c r="X1367" i="1" s="1"/>
  <c r="L3174" i="1"/>
  <c r="N3174" i="1" s="1"/>
  <c r="L1762" i="1"/>
  <c r="N1762" i="1" s="1"/>
  <c r="V1595" i="1"/>
  <c r="X1595" i="1" s="1"/>
  <c r="L1549" i="1"/>
  <c r="N1549" i="1" s="1"/>
  <c r="L2004" i="1"/>
  <c r="N2004" i="1" s="1"/>
  <c r="W617" i="1"/>
  <c r="V1742" i="1"/>
  <c r="X1742" i="1" s="1"/>
  <c r="W315" i="1"/>
  <c r="M3645" i="1"/>
  <c r="L1435" i="1"/>
  <c r="N1435" i="1" s="1"/>
  <c r="V3430" i="1"/>
  <c r="X3430" i="1" s="1"/>
  <c r="Z3013" i="1"/>
  <c r="M2795" i="1"/>
  <c r="M2745" i="1"/>
  <c r="W316" i="1"/>
  <c r="M2718" i="1"/>
  <c r="L3014" i="1"/>
  <c r="N3014" i="1" s="1"/>
  <c r="W994" i="1"/>
  <c r="Z317" i="1"/>
  <c r="V2719" i="1"/>
  <c r="X2719" i="1" s="1"/>
  <c r="L3675" i="1"/>
  <c r="N3675" i="1" s="1"/>
  <c r="L4036" i="1"/>
  <c r="N4036" i="1" s="1"/>
  <c r="Z1596" i="1"/>
  <c r="Z3207" i="1"/>
  <c r="M2632" i="1"/>
  <c r="W554" i="1"/>
  <c r="V1123" i="1"/>
  <c r="X1123" i="1" s="1"/>
  <c r="W1193" i="1"/>
  <c r="W2292" i="1"/>
  <c r="W3106" i="1"/>
  <c r="W1996" i="1"/>
  <c r="W2866" i="1"/>
  <c r="W618" i="1"/>
  <c r="W762" i="1"/>
  <c r="W1786" i="1"/>
  <c r="W4159" i="1"/>
  <c r="W3954" i="1"/>
  <c r="W568" i="1"/>
  <c r="V2867" i="1"/>
  <c r="X2867" i="1" s="1"/>
  <c r="Z3676" i="1"/>
  <c r="M3676" i="1"/>
  <c r="Y3016" i="1"/>
  <c r="W3016" i="1"/>
  <c r="V3016" i="1"/>
  <c r="X3016" i="1" s="1"/>
  <c r="Z211" i="1"/>
  <c r="M211" i="1"/>
  <c r="L211" i="1"/>
  <c r="N211" i="1" s="1"/>
  <c r="Z2370" i="1"/>
  <c r="M2370" i="1"/>
  <c r="L1022" i="1"/>
  <c r="N1022" i="1" s="1"/>
  <c r="M1022" i="1"/>
  <c r="Z3971" i="1"/>
  <c r="L3971" i="1"/>
  <c r="N3971" i="1" s="1"/>
  <c r="L569" i="1"/>
  <c r="N569" i="1" s="1"/>
  <c r="Y2783" i="1"/>
  <c r="W2783" i="1"/>
  <c r="Y2172" i="1"/>
  <c r="W2172" i="1"/>
  <c r="Y235" i="1"/>
  <c r="W235" i="1"/>
  <c r="Y1044" i="1"/>
  <c r="W1044" i="1"/>
  <c r="V1044" i="1"/>
  <c r="X1044" i="1" s="1"/>
  <c r="M2673" i="1"/>
  <c r="V712" i="1"/>
  <c r="X712" i="1" s="1"/>
  <c r="V2628" i="1"/>
  <c r="X2628" i="1" s="1"/>
  <c r="V3710" i="1"/>
  <c r="X3710" i="1" s="1"/>
  <c r="M1864" i="1"/>
  <c r="L4143" i="1"/>
  <c r="N4143" i="1" s="1"/>
  <c r="V3039" i="1"/>
  <c r="X3039" i="1" s="1"/>
  <c r="V341" i="1"/>
  <c r="X341" i="1" s="1"/>
  <c r="M2701" i="1"/>
  <c r="L2649" i="1"/>
  <c r="N2649" i="1" s="1"/>
  <c r="V442" i="1"/>
  <c r="X442" i="1" s="1"/>
  <c r="L3335" i="1"/>
  <c r="N3335" i="1" s="1"/>
  <c r="V3711" i="1"/>
  <c r="X3711" i="1" s="1"/>
  <c r="L4071" i="1"/>
  <c r="N4071" i="1" s="1"/>
  <c r="V1387" i="1"/>
  <c r="X1387" i="1" s="1"/>
  <c r="L1532" i="1"/>
  <c r="N1532" i="1" s="1"/>
  <c r="W3612" i="1"/>
  <c r="Z3217" i="1"/>
  <c r="W2768" i="1"/>
  <c r="W191" i="1"/>
  <c r="L1883" i="1"/>
  <c r="N1883" i="1" s="1"/>
  <c r="V1883" i="1"/>
  <c r="X1883" i="1" s="1"/>
  <c r="Z1388" i="1"/>
  <c r="W2059" i="1"/>
  <c r="M2790" i="1"/>
  <c r="W542" i="1"/>
  <c r="W2769" i="1"/>
  <c r="L1722" i="1"/>
  <c r="N1722" i="1" s="1"/>
  <c r="W1722" i="1"/>
  <c r="L723" i="1"/>
  <c r="N723" i="1" s="1"/>
  <c r="W723" i="1"/>
  <c r="W2629" i="1"/>
  <c r="L3768" i="1"/>
  <c r="N3768" i="1" s="1"/>
  <c r="W3768" i="1"/>
  <c r="V2770" i="1"/>
  <c r="X2770" i="1" s="1"/>
  <c r="L3179" i="1"/>
  <c r="N3179" i="1" s="1"/>
  <c r="L724" i="1"/>
  <c r="N724" i="1" s="1"/>
  <c r="V3769" i="1"/>
  <c r="X3769" i="1" s="1"/>
  <c r="V2976" i="1"/>
  <c r="X2976" i="1" s="1"/>
  <c r="M1866" i="1"/>
  <c r="V1866" i="1"/>
  <c r="X1866" i="1" s="1"/>
  <c r="Z4144" i="1"/>
  <c r="W352" i="1"/>
  <c r="V3344" i="1"/>
  <c r="X3344" i="1" s="1"/>
  <c r="V2275" i="1"/>
  <c r="X2275" i="1" s="1"/>
  <c r="V443" i="1"/>
  <c r="X443" i="1" s="1"/>
  <c r="M140" i="1"/>
  <c r="V140" i="1"/>
  <c r="X140" i="1" s="1"/>
  <c r="M2946" i="1"/>
  <c r="V1254" i="1"/>
  <c r="X1254" i="1" s="1"/>
  <c r="M344" i="1"/>
  <c r="V344" i="1"/>
  <c r="X344" i="1" s="1"/>
  <c r="M1202" i="1"/>
  <c r="V3261" i="1"/>
  <c r="X3261" i="1" s="1"/>
  <c r="V2539" i="1"/>
  <c r="X2539" i="1" s="1"/>
  <c r="M1375" i="1"/>
  <c r="L1794" i="1"/>
  <c r="N1794" i="1" s="1"/>
  <c r="M162" i="1"/>
  <c r="V162" i="1"/>
  <c r="X162" i="1" s="1"/>
  <c r="L1666" i="1"/>
  <c r="N1666" i="1" s="1"/>
  <c r="V1658" i="1"/>
  <c r="X1658" i="1" s="1"/>
  <c r="L958" i="1"/>
  <c r="N958" i="1" s="1"/>
  <c r="Z27" i="1"/>
  <c r="W4059" i="1"/>
  <c r="M576" i="1"/>
  <c r="V576" i="1"/>
  <c r="X576" i="1" s="1"/>
  <c r="L155" i="1"/>
  <c r="N155" i="1" s="1"/>
  <c r="W901" i="1"/>
  <c r="Z2942" i="1"/>
  <c r="M698" i="1"/>
  <c r="V698" i="1"/>
  <c r="X698" i="1" s="1"/>
  <c r="W2917" i="1"/>
  <c r="Z3648" i="1"/>
  <c r="Z3402" i="1"/>
  <c r="M141" i="1"/>
  <c r="M1141" i="1"/>
  <c r="V1141" i="1"/>
  <c r="X1141" i="1" s="1"/>
  <c r="V549" i="1"/>
  <c r="X549" i="1" s="1"/>
  <c r="M1376" i="1"/>
  <c r="W828" i="1"/>
  <c r="W3045" i="1"/>
  <c r="Z613" i="1"/>
  <c r="W829" i="1"/>
  <c r="Z189" i="1"/>
  <c r="M1982" i="1"/>
  <c r="V1916" i="1"/>
  <c r="X1916" i="1" s="1"/>
  <c r="L3084" i="1"/>
  <c r="N3084" i="1" s="1"/>
  <c r="L70" i="1"/>
  <c r="N70" i="1" s="1"/>
  <c r="Z1686" i="1"/>
  <c r="W2074" i="1"/>
  <c r="M2211" i="1"/>
  <c r="V1452" i="1"/>
  <c r="X1452" i="1" s="1"/>
  <c r="L672" i="1"/>
  <c r="N672" i="1" s="1"/>
  <c r="M3079" i="1"/>
  <c r="V4111" i="1"/>
  <c r="X4111" i="1" s="1"/>
  <c r="L2778" i="1"/>
  <c r="N2778" i="1" s="1"/>
  <c r="W3428" i="1"/>
  <c r="V219" i="1"/>
  <c r="X219" i="1" s="1"/>
  <c r="L1844" i="1"/>
  <c r="N1844" i="1" s="1"/>
  <c r="V1386" i="1"/>
  <c r="X1386" i="1" s="1"/>
  <c r="W2551" i="1"/>
  <c r="L2310" i="1"/>
  <c r="N2310" i="1" s="1"/>
  <c r="V2708" i="1"/>
  <c r="X2708" i="1" s="1"/>
  <c r="W2179" i="1"/>
  <c r="M2311" i="1"/>
  <c r="W1595" i="1"/>
  <c r="V3644" i="1"/>
  <c r="X3644" i="1" s="1"/>
  <c r="M1549" i="1"/>
  <c r="W3046" i="1"/>
  <c r="M2212" i="1"/>
  <c r="L3047" i="1"/>
  <c r="N3047" i="1" s="1"/>
  <c r="W1742" i="1"/>
  <c r="Z3645" i="1"/>
  <c r="M1435" i="1"/>
  <c r="Z2718" i="1"/>
  <c r="M3014" i="1"/>
  <c r="W2719" i="1"/>
  <c r="W1123" i="1"/>
  <c r="W2867" i="1"/>
  <c r="Z2771" i="1"/>
  <c r="M2771" i="1"/>
  <c r="Y3488" i="1"/>
  <c r="W3488" i="1"/>
  <c r="Y3167" i="1"/>
  <c r="W3167" i="1"/>
  <c r="V3167" i="1"/>
  <c r="X3167" i="1" s="1"/>
  <c r="L2370" i="1"/>
  <c r="N2370" i="1" s="1"/>
  <c r="L2214" i="1"/>
  <c r="N2214" i="1" s="1"/>
  <c r="M2214" i="1"/>
  <c r="V2783" i="1"/>
  <c r="X2783" i="1" s="1"/>
  <c r="V2172" i="1"/>
  <c r="X2172" i="1" s="1"/>
  <c r="V235" i="1"/>
  <c r="X235" i="1" s="1"/>
  <c r="Y2859" i="1"/>
  <c r="W2859" i="1"/>
  <c r="M1632" i="1"/>
  <c r="Z1632" i="1"/>
  <c r="L325" i="1"/>
  <c r="N325" i="1" s="1"/>
  <c r="Z325" i="1"/>
  <c r="Z2797" i="1"/>
  <c r="M2797" i="1"/>
  <c r="L2797" i="1"/>
  <c r="N2797" i="1" s="1"/>
  <c r="M3354" i="1"/>
  <c r="L2125" i="1"/>
  <c r="N2125" i="1" s="1"/>
  <c r="W1916" i="1"/>
  <c r="V1017" i="1"/>
  <c r="X1017" i="1" s="1"/>
  <c r="L3547" i="1"/>
  <c r="N3547" i="1" s="1"/>
  <c r="W1545" i="1"/>
  <c r="V4070" i="1"/>
  <c r="X4070" i="1" s="1"/>
  <c r="M2126" i="1"/>
  <c r="M70" i="1"/>
  <c r="W4248" i="1"/>
  <c r="Z218" i="1"/>
  <c r="V3034" i="1"/>
  <c r="X3034" i="1" s="1"/>
  <c r="M4023" i="1"/>
  <c r="L4195" i="1"/>
  <c r="N4195" i="1" s="1"/>
  <c r="Z577" i="1"/>
  <c r="V1268" i="1"/>
  <c r="X1268" i="1" s="1"/>
  <c r="L1040" i="1"/>
  <c r="N1040" i="1" s="1"/>
  <c r="Z2210" i="1"/>
  <c r="W1452" i="1"/>
  <c r="V616" i="1"/>
  <c r="X616" i="1" s="1"/>
  <c r="M208" i="1"/>
  <c r="L3337" i="1"/>
  <c r="N3337" i="1" s="1"/>
  <c r="Z4167" i="1"/>
  <c r="W4111" i="1"/>
  <c r="V1854" i="1"/>
  <c r="X1854" i="1" s="1"/>
  <c r="L4025" i="1"/>
  <c r="N4025" i="1" s="1"/>
  <c r="V14" i="1"/>
  <c r="X14" i="1" s="1"/>
  <c r="V1548" i="1"/>
  <c r="X1548" i="1" s="1"/>
  <c r="W1386" i="1"/>
  <c r="L1931" i="1"/>
  <c r="N1931" i="1" s="1"/>
  <c r="W2708" i="1"/>
  <c r="L2588" i="1"/>
  <c r="N2588" i="1" s="1"/>
  <c r="L3281" i="1"/>
  <c r="N3281" i="1" s="1"/>
  <c r="W3644" i="1"/>
  <c r="V2744" i="1"/>
  <c r="X2744" i="1" s="1"/>
  <c r="V597" i="1"/>
  <c r="X597" i="1" s="1"/>
  <c r="Z2212" i="1"/>
  <c r="M3047" i="1"/>
  <c r="L4108" i="1"/>
  <c r="N4108" i="1" s="1"/>
  <c r="Z2782" i="1"/>
  <c r="V1856" i="1"/>
  <c r="X1856" i="1" s="1"/>
  <c r="L220" i="1"/>
  <c r="N220" i="1" s="1"/>
  <c r="Y1096" i="1"/>
  <c r="W1096" i="1"/>
  <c r="V1096" i="1"/>
  <c r="X1096" i="1" s="1"/>
  <c r="Y988" i="1"/>
  <c r="W988" i="1"/>
  <c r="L1727" i="1"/>
  <c r="N1727" i="1" s="1"/>
  <c r="M1727" i="1"/>
  <c r="Z1152" i="1"/>
  <c r="M1152" i="1"/>
  <c r="M3029" i="1"/>
  <c r="Z3029" i="1"/>
  <c r="Y2143" i="1"/>
  <c r="W2143" i="1"/>
  <c r="Y620" i="1"/>
  <c r="W620" i="1"/>
  <c r="Y839" i="1"/>
  <c r="W839" i="1"/>
  <c r="V2859" i="1"/>
  <c r="X2859" i="1" s="1"/>
  <c r="Z747" i="1"/>
  <c r="Z588" i="1"/>
  <c r="L4140" i="1"/>
  <c r="N4140" i="1" s="1"/>
  <c r="L2114" i="1"/>
  <c r="N2114" i="1" s="1"/>
  <c r="L4086" i="1"/>
  <c r="N4086" i="1" s="1"/>
  <c r="L1441" i="1"/>
  <c r="N1441" i="1" s="1"/>
  <c r="L160" i="1"/>
  <c r="N160" i="1" s="1"/>
  <c r="L181" i="1"/>
  <c r="N181" i="1" s="1"/>
  <c r="L1649" i="1"/>
  <c r="N1649" i="1" s="1"/>
  <c r="L423" i="1"/>
  <c r="N423" i="1" s="1"/>
  <c r="L3081" i="1"/>
  <c r="N3081" i="1" s="1"/>
  <c r="L773" i="1"/>
  <c r="N773" i="1" s="1"/>
  <c r="Z1613" i="1"/>
  <c r="M3600" i="1"/>
  <c r="V1636" i="1"/>
  <c r="X1636" i="1" s="1"/>
  <c r="L3748" i="1"/>
  <c r="N3748" i="1" s="1"/>
  <c r="Z32" i="1"/>
  <c r="M1328" i="1"/>
  <c r="M1448" i="1"/>
  <c r="M2703" i="1"/>
  <c r="W677" i="1"/>
  <c r="Z2037" i="1"/>
  <c r="V571" i="1"/>
  <c r="X571" i="1" s="1"/>
  <c r="V2855" i="1"/>
  <c r="X2855" i="1" s="1"/>
  <c r="V1811" i="1"/>
  <c r="X1811" i="1" s="1"/>
  <c r="L2613" i="1"/>
  <c r="N2613" i="1" s="1"/>
  <c r="W3772" i="1"/>
  <c r="V1063" i="1"/>
  <c r="X1063" i="1" s="1"/>
  <c r="Z4216" i="1"/>
  <c r="M1834" i="1"/>
  <c r="V3038" i="1"/>
  <c r="X3038" i="1" s="1"/>
  <c r="V2659" i="1"/>
  <c r="X2659" i="1" s="1"/>
  <c r="Z3160" i="1"/>
  <c r="L116" i="1"/>
  <c r="N116" i="1" s="1"/>
  <c r="M1708" i="1"/>
  <c r="L1816" i="1"/>
  <c r="N1816" i="1" s="1"/>
  <c r="V1934" i="1"/>
  <c r="X1934" i="1" s="1"/>
  <c r="Z2861" i="1"/>
  <c r="V4081" i="1"/>
  <c r="X4081" i="1" s="1"/>
  <c r="V3171" i="1"/>
  <c r="X3171" i="1" s="1"/>
  <c r="W3888" i="1"/>
  <c r="M2856" i="1"/>
  <c r="W2088" i="1"/>
  <c r="L1133" i="1"/>
  <c r="N1133" i="1" s="1"/>
  <c r="M2660" i="1"/>
  <c r="Z2661" i="1"/>
  <c r="V10" i="1"/>
  <c r="X10" i="1" s="1"/>
  <c r="L1125" i="1"/>
  <c r="N1125" i="1" s="1"/>
  <c r="V2992" i="1"/>
  <c r="X2992" i="1" s="1"/>
  <c r="Z1001" i="1"/>
  <c r="L1010" i="1"/>
  <c r="N1010" i="1" s="1"/>
  <c r="V2969" i="1"/>
  <c r="X2969" i="1" s="1"/>
  <c r="Z2585" i="1"/>
  <c r="L969" i="1"/>
  <c r="N969" i="1" s="1"/>
  <c r="V889" i="1"/>
  <c r="X889" i="1" s="1"/>
  <c r="L3253" i="1"/>
  <c r="N3253" i="1" s="1"/>
  <c r="L2340" i="1"/>
  <c r="N2340" i="1" s="1"/>
  <c r="L1709" i="1"/>
  <c r="N1709" i="1" s="1"/>
  <c r="Z3468" i="1"/>
  <c r="L4147" i="1"/>
  <c r="N4147" i="1" s="1"/>
  <c r="Z1700" i="1"/>
  <c r="L3821" i="1"/>
  <c r="N3821" i="1" s="1"/>
  <c r="Z706" i="1"/>
  <c r="Z1743" i="1"/>
  <c r="Z2432" i="1"/>
  <c r="Z580" i="1"/>
  <c r="Z137" i="1"/>
  <c r="Z1186" i="1"/>
  <c r="Z598" i="1"/>
  <c r="Z3139" i="1"/>
  <c r="Z3789" i="1"/>
  <c r="M3081" i="1"/>
  <c r="Z1095" i="1"/>
  <c r="M161" i="1"/>
  <c r="Z2393" i="1"/>
  <c r="V763" i="1"/>
  <c r="X763" i="1" s="1"/>
  <c r="Z2541" i="1"/>
  <c r="W2894" i="1"/>
  <c r="Z604" i="1"/>
  <c r="V1158" i="1"/>
  <c r="X1158" i="1" s="1"/>
  <c r="Z1131" i="1"/>
  <c r="W2198" i="1"/>
  <c r="W2277" i="1"/>
  <c r="W2082" i="1"/>
  <c r="W4169" i="1"/>
  <c r="W571" i="1"/>
  <c r="W2855" i="1"/>
  <c r="W1811" i="1"/>
  <c r="M976" i="1"/>
  <c r="L1215" i="1"/>
  <c r="N1215" i="1" s="1"/>
  <c r="V41" i="1"/>
  <c r="X41" i="1" s="1"/>
  <c r="V267" i="1"/>
  <c r="X267" i="1" s="1"/>
  <c r="V2127" i="1"/>
  <c r="X2127" i="1" s="1"/>
  <c r="V2693" i="1"/>
  <c r="X2693" i="1" s="1"/>
  <c r="Z861" i="1"/>
  <c r="M2038" i="1"/>
  <c r="W3038" i="1"/>
  <c r="V1216" i="1"/>
  <c r="X1216" i="1" s="1"/>
  <c r="V2128" i="1"/>
  <c r="X2128" i="1" s="1"/>
  <c r="Z42" i="1"/>
  <c r="M116" i="1"/>
  <c r="M1612" i="1"/>
  <c r="L3808" i="1"/>
  <c r="N3808" i="1" s="1"/>
  <c r="V2896" i="1"/>
  <c r="X2896" i="1" s="1"/>
  <c r="Z1639" i="1"/>
  <c r="Z1708" i="1"/>
  <c r="M1816" i="1"/>
  <c r="W4081" i="1"/>
  <c r="Z1922" i="1"/>
  <c r="W2897" i="1"/>
  <c r="M1133" i="1"/>
  <c r="Z1029" i="1"/>
  <c r="Z2660" i="1"/>
  <c r="M3161" i="1"/>
  <c r="V1812" i="1"/>
  <c r="X1812" i="1" s="1"/>
  <c r="M2615" i="1"/>
  <c r="L3725" i="1"/>
  <c r="N3725" i="1" s="1"/>
  <c r="M573" i="1"/>
  <c r="L2674" i="1"/>
  <c r="N2674" i="1" s="1"/>
  <c r="V2083" i="1"/>
  <c r="X2083" i="1" s="1"/>
  <c r="M4226" i="1"/>
  <c r="V4226" i="1"/>
  <c r="X4226" i="1" s="1"/>
  <c r="Z274" i="1"/>
  <c r="V2573" i="1"/>
  <c r="X2573" i="1" s="1"/>
  <c r="W10" i="1"/>
  <c r="V1195" i="1"/>
  <c r="X1195" i="1" s="1"/>
  <c r="M1125" i="1"/>
  <c r="L1588" i="1"/>
  <c r="N1588" i="1" s="1"/>
  <c r="W2992" i="1"/>
  <c r="V2938" i="1"/>
  <c r="X2938" i="1" s="1"/>
  <c r="Z707" i="1"/>
  <c r="M1010" i="1"/>
  <c r="L1177" i="1"/>
  <c r="N1177" i="1" s="1"/>
  <c r="W2969" i="1"/>
  <c r="V587" i="1"/>
  <c r="X587" i="1" s="1"/>
  <c r="Z1813" i="1"/>
  <c r="M969" i="1"/>
  <c r="L1849" i="1"/>
  <c r="N1849" i="1" s="1"/>
  <c r="W889" i="1"/>
  <c r="V2256" i="1"/>
  <c r="X2256" i="1" s="1"/>
  <c r="Z3635" i="1"/>
  <c r="M3253" i="1"/>
  <c r="V826" i="1"/>
  <c r="X826" i="1" s="1"/>
  <c r="L3892" i="1"/>
  <c r="N3892" i="1" s="1"/>
  <c r="M2340" i="1"/>
  <c r="V1907" i="1"/>
  <c r="X1907" i="1" s="1"/>
  <c r="M1709" i="1"/>
  <c r="V1444" i="1"/>
  <c r="X1444" i="1" s="1"/>
  <c r="V2322" i="1"/>
  <c r="X2322" i="1" s="1"/>
  <c r="M1200" i="1"/>
  <c r="L3468" i="1"/>
  <c r="N3468" i="1" s="1"/>
  <c r="L3356" i="1"/>
  <c r="N3356" i="1" s="1"/>
  <c r="W3750" i="1"/>
  <c r="W1729" i="1"/>
  <c r="L747" i="1"/>
  <c r="N747" i="1" s="1"/>
  <c r="M4147" i="1"/>
  <c r="L1700" i="1"/>
  <c r="N1700" i="1" s="1"/>
  <c r="W396" i="1"/>
  <c r="W2293" i="1"/>
  <c r="L588" i="1"/>
  <c r="N588" i="1" s="1"/>
  <c r="L706" i="1"/>
  <c r="N706" i="1" s="1"/>
  <c r="L1743" i="1"/>
  <c r="N1743" i="1" s="1"/>
  <c r="L2432" i="1"/>
  <c r="N2432" i="1" s="1"/>
  <c r="L580" i="1"/>
  <c r="N580" i="1" s="1"/>
  <c r="L137" i="1"/>
  <c r="N137" i="1" s="1"/>
  <c r="L1186" i="1"/>
  <c r="N1186" i="1" s="1"/>
  <c r="L598" i="1"/>
  <c r="N598" i="1" s="1"/>
  <c r="L3139" i="1"/>
  <c r="N3139" i="1" s="1"/>
  <c r="L3789" i="1"/>
  <c r="N3789" i="1" s="1"/>
  <c r="L1095" i="1"/>
  <c r="N1095" i="1" s="1"/>
  <c r="V182" i="1"/>
  <c r="X182" i="1" s="1"/>
  <c r="V3690" i="1"/>
  <c r="X3690" i="1" s="1"/>
  <c r="V3210" i="1"/>
  <c r="X3210" i="1" s="1"/>
  <c r="V525" i="1"/>
  <c r="X525" i="1" s="1"/>
  <c r="V526" i="1"/>
  <c r="X526" i="1" s="1"/>
  <c r="V1189" i="1"/>
  <c r="X1189" i="1" s="1"/>
  <c r="V594" i="1"/>
  <c r="X594" i="1" s="1"/>
  <c r="V2558" i="1"/>
  <c r="X2558" i="1" s="1"/>
  <c r="V726" i="1"/>
  <c r="X726" i="1" s="1"/>
  <c r="V1621" i="1"/>
  <c r="X1621" i="1" s="1"/>
  <c r="V3852" i="1"/>
  <c r="X3852" i="1" s="1"/>
  <c r="L3310" i="1"/>
  <c r="N3310" i="1" s="1"/>
  <c r="M2338" i="1"/>
  <c r="M1782" i="1"/>
  <c r="L3040" i="1"/>
  <c r="N3040" i="1" s="1"/>
  <c r="L2315" i="1"/>
  <c r="N2315" i="1" s="1"/>
  <c r="W3311" i="1"/>
  <c r="M1119" i="1"/>
  <c r="W3384" i="1"/>
  <c r="M2344" i="1"/>
  <c r="Z273" i="1"/>
  <c r="Z2827" i="1"/>
  <c r="W763" i="1"/>
  <c r="W1965" i="1"/>
  <c r="Z231" i="1"/>
  <c r="W3169" i="1"/>
  <c r="W1158" i="1"/>
  <c r="Z1267" i="1"/>
  <c r="V1428" i="1"/>
  <c r="X1428" i="1" s="1"/>
  <c r="M1174" i="1"/>
  <c r="L3030" i="1"/>
  <c r="N3030" i="1" s="1"/>
  <c r="L3005" i="1"/>
  <c r="N3005" i="1" s="1"/>
  <c r="W3385" i="1"/>
  <c r="M1847" i="1"/>
  <c r="W3837" i="1"/>
  <c r="W41" i="1"/>
  <c r="W2317" i="1"/>
  <c r="W267" i="1"/>
  <c r="V2260" i="1"/>
  <c r="X2260" i="1" s="1"/>
  <c r="L3761" i="1"/>
  <c r="N3761" i="1" s="1"/>
  <c r="W2127" i="1"/>
  <c r="V2318" i="1"/>
  <c r="X2318" i="1" s="1"/>
  <c r="V1132" i="1"/>
  <c r="X1132" i="1" s="1"/>
  <c r="Z288" i="1"/>
  <c r="M1848" i="1"/>
  <c r="W1216" i="1"/>
  <c r="M232" i="1"/>
  <c r="L1429" i="1"/>
  <c r="N1429" i="1" s="1"/>
  <c r="Z1612" i="1"/>
  <c r="M3808" i="1"/>
  <c r="V647" i="1"/>
  <c r="X647" i="1" s="1"/>
  <c r="V3007" i="1"/>
  <c r="X3007" i="1" s="1"/>
  <c r="L2542" i="1"/>
  <c r="N2542" i="1" s="1"/>
  <c r="M1508" i="1"/>
  <c r="L3773" i="1"/>
  <c r="N3773" i="1" s="1"/>
  <c r="W1812" i="1"/>
  <c r="Z327" i="1"/>
  <c r="Z2615" i="1"/>
  <c r="M3725" i="1"/>
  <c r="Z290" i="1"/>
  <c r="Z573" i="1"/>
  <c r="M2674" i="1"/>
  <c r="W2083" i="1"/>
  <c r="V2694" i="1"/>
  <c r="X2694" i="1" s="1"/>
  <c r="W4226" i="1"/>
  <c r="L2176" i="1"/>
  <c r="N2176" i="1" s="1"/>
  <c r="W2573" i="1"/>
  <c r="L687" i="1"/>
  <c r="N687" i="1" s="1"/>
  <c r="W1195" i="1"/>
  <c r="M1588" i="1"/>
  <c r="L3502" i="1"/>
  <c r="N3502" i="1" s="1"/>
  <c r="W2938" i="1"/>
  <c r="V3749" i="1"/>
  <c r="X3749" i="1" s="1"/>
  <c r="M1177" i="1"/>
  <c r="L4019" i="1"/>
  <c r="N4019" i="1" s="1"/>
  <c r="W587" i="1"/>
  <c r="V3469" i="1"/>
  <c r="X3469" i="1" s="1"/>
  <c r="M1849" i="1"/>
  <c r="L905" i="1"/>
  <c r="N905" i="1" s="1"/>
  <c r="W2256" i="1"/>
  <c r="V392" i="1"/>
  <c r="X392" i="1" s="1"/>
  <c r="L1640" i="1"/>
  <c r="N1640" i="1" s="1"/>
  <c r="W826" i="1"/>
  <c r="M3892" i="1"/>
  <c r="V1814" i="1"/>
  <c r="X1814" i="1" s="1"/>
  <c r="L393" i="1"/>
  <c r="N393" i="1" s="1"/>
  <c r="W1907" i="1"/>
  <c r="W1444" i="1"/>
  <c r="L887" i="1"/>
  <c r="N887" i="1" s="1"/>
  <c r="W2322" i="1"/>
  <c r="M3356" i="1"/>
  <c r="M1607" i="1"/>
  <c r="W1187" i="1"/>
  <c r="W182" i="1"/>
  <c r="M1613" i="1"/>
  <c r="L3600" i="1"/>
  <c r="N3600" i="1" s="1"/>
  <c r="W1842" i="1"/>
  <c r="M32" i="1"/>
  <c r="L4228" i="1"/>
  <c r="N4228" i="1" s="1"/>
  <c r="V145" i="1"/>
  <c r="X145" i="1" s="1"/>
  <c r="W3690" i="1"/>
  <c r="W525" i="1"/>
  <c r="W1189" i="1"/>
  <c r="W1637" i="1"/>
  <c r="W1285" i="1"/>
  <c r="V615" i="1"/>
  <c r="X615" i="1" s="1"/>
  <c r="W3377" i="1"/>
  <c r="M2604" i="1"/>
  <c r="V3212" i="1"/>
  <c r="X3212" i="1" s="1"/>
  <c r="W684" i="1"/>
  <c r="W154" i="1"/>
  <c r="L1562" i="1"/>
  <c r="N1562" i="1" s="1"/>
  <c r="W1562" i="1"/>
  <c r="W3062" i="1"/>
  <c r="M406" i="1"/>
  <c r="V406" i="1"/>
  <c r="X406" i="1" s="1"/>
  <c r="W842" i="1"/>
  <c r="M843" i="1"/>
  <c r="V843" i="1"/>
  <c r="X843" i="1" s="1"/>
  <c r="L1463" i="1"/>
  <c r="N1463" i="1" s="1"/>
  <c r="W2255" i="1"/>
  <c r="W1292" i="1"/>
  <c r="M1406" i="1"/>
  <c r="V1406" i="1"/>
  <c r="X1406" i="1" s="1"/>
  <c r="V3555" i="1"/>
  <c r="X3555" i="1" s="1"/>
  <c r="L3934" i="1"/>
  <c r="N3934" i="1" s="1"/>
  <c r="W4235" i="1"/>
  <c r="L3579" i="1"/>
  <c r="N3579" i="1" s="1"/>
  <c r="M2435" i="1"/>
  <c r="V3364" i="1"/>
  <c r="X3364" i="1" s="1"/>
  <c r="W522" i="1"/>
  <c r="L2722" i="1"/>
  <c r="N2722" i="1" s="1"/>
  <c r="V2722" i="1"/>
  <c r="X2722" i="1" s="1"/>
  <c r="W1325" i="1"/>
  <c r="W399" i="1"/>
  <c r="L3365" i="1"/>
  <c r="N3365" i="1" s="1"/>
  <c r="M4170" i="1"/>
  <c r="V4170" i="1"/>
  <c r="X4170" i="1" s="1"/>
  <c r="W630" i="1"/>
  <c r="W583" i="1"/>
  <c r="L3339" i="1"/>
  <c r="N3339" i="1" s="1"/>
  <c r="V1079" i="1"/>
  <c r="X1079" i="1" s="1"/>
  <c r="W368" i="1"/>
  <c r="L1347" i="1"/>
  <c r="N1347" i="1" s="1"/>
  <c r="V101" i="1"/>
  <c r="X101" i="1" s="1"/>
  <c r="M250" i="1"/>
  <c r="W214" i="1"/>
  <c r="W3857" i="1"/>
  <c r="M1348" i="1"/>
  <c r="Z990" i="1"/>
  <c r="V3270" i="1"/>
  <c r="X3270" i="1" s="1"/>
  <c r="L2480" i="1"/>
  <c r="N2480" i="1" s="1"/>
  <c r="V2480" i="1"/>
  <c r="X2480" i="1" s="1"/>
  <c r="W104" i="1"/>
  <c r="L462" i="1"/>
  <c r="N462" i="1" s="1"/>
  <c r="V462" i="1"/>
  <c r="X462" i="1" s="1"/>
  <c r="Z1748" i="1"/>
  <c r="M1045" i="1"/>
  <c r="V1045" i="1"/>
  <c r="X1045" i="1" s="1"/>
  <c r="L200" i="1"/>
  <c r="N200" i="1" s="1"/>
  <c r="L3089" i="1"/>
  <c r="N3089" i="1" s="1"/>
  <c r="W956" i="1"/>
  <c r="W3931" i="1"/>
  <c r="W170" i="1"/>
  <c r="L478" i="1"/>
  <c r="N478" i="1" s="1"/>
  <c r="L3932" i="1"/>
  <c r="N3932" i="1" s="1"/>
  <c r="W4243" i="1"/>
  <c r="Z2747" i="1"/>
  <c r="L2115" i="1"/>
  <c r="N2115" i="1" s="1"/>
  <c r="W3935" i="1"/>
  <c r="V3860" i="1"/>
  <c r="X3860" i="1" s="1"/>
  <c r="W4126" i="1"/>
  <c r="L2354" i="1"/>
  <c r="N2354" i="1" s="1"/>
  <c r="V2354" i="1"/>
  <c r="X2354" i="1" s="1"/>
  <c r="Z2358" i="1"/>
  <c r="M3846" i="1"/>
  <c r="V1622" i="1"/>
  <c r="X1622" i="1" s="1"/>
  <c r="L468" i="1"/>
  <c r="N468" i="1" s="1"/>
  <c r="M1496" i="1"/>
  <c r="L3583" i="1"/>
  <c r="N3583" i="1" s="1"/>
  <c r="W72" i="1"/>
  <c r="V404" i="1"/>
  <c r="X404" i="1" s="1"/>
  <c r="V3211" i="1"/>
  <c r="X3211" i="1" s="1"/>
  <c r="V4213" i="1"/>
  <c r="X4213" i="1" s="1"/>
  <c r="V2533" i="1"/>
  <c r="X2533" i="1" s="1"/>
  <c r="W1329" i="1"/>
  <c r="M1739" i="1"/>
  <c r="W405" i="1"/>
  <c r="W3886" i="1"/>
  <c r="W615" i="1"/>
  <c r="M907" i="1"/>
  <c r="V2016" i="1"/>
  <c r="X2016" i="1" s="1"/>
  <c r="V602" i="1"/>
  <c r="X602" i="1" s="1"/>
  <c r="L4142" i="1"/>
  <c r="N4142" i="1" s="1"/>
  <c r="V4142" i="1"/>
  <c r="X4142" i="1" s="1"/>
  <c r="V1804" i="1"/>
  <c r="X1804" i="1" s="1"/>
  <c r="M538" i="1"/>
  <c r="W3200" i="1"/>
  <c r="V872" i="1"/>
  <c r="X872" i="1" s="1"/>
  <c r="V1434" i="1"/>
  <c r="X1434" i="1" s="1"/>
  <c r="W3555" i="1"/>
  <c r="M3201" i="1"/>
  <c r="M203" i="1"/>
  <c r="V203" i="1"/>
  <c r="X203" i="1" s="1"/>
  <c r="W469" i="1"/>
  <c r="M1521" i="1"/>
  <c r="V1521" i="1"/>
  <c r="X1521" i="1" s="1"/>
  <c r="V3887" i="1"/>
  <c r="X3887" i="1" s="1"/>
  <c r="M3528" i="1"/>
  <c r="M256" i="1"/>
  <c r="V256" i="1"/>
  <c r="X256" i="1" s="1"/>
  <c r="L564" i="1"/>
  <c r="N564" i="1" s="1"/>
  <c r="L914" i="1"/>
  <c r="N914" i="1" s="1"/>
  <c r="W3364" i="1"/>
  <c r="W2199" i="1"/>
  <c r="L2360" i="1"/>
  <c r="N2360" i="1" s="1"/>
  <c r="Z3365" i="1"/>
  <c r="W1079" i="1"/>
  <c r="M928" i="1"/>
  <c r="V928" i="1"/>
  <c r="X928" i="1" s="1"/>
  <c r="M1347" i="1"/>
  <c r="W101" i="1"/>
  <c r="L3421" i="1"/>
  <c r="N3421" i="1" s="1"/>
  <c r="W2085" i="1"/>
  <c r="L167" i="1"/>
  <c r="N167" i="1" s="1"/>
  <c r="Z1979" i="1"/>
  <c r="Z200" i="1"/>
  <c r="Z3089" i="1"/>
  <c r="M477" i="1"/>
  <c r="M632" i="1"/>
  <c r="Z478" i="1"/>
  <c r="M3932" i="1"/>
  <c r="Z2852" i="1"/>
  <c r="M851" i="1"/>
  <c r="V851" i="1"/>
  <c r="X851" i="1" s="1"/>
  <c r="W1706" i="1"/>
  <c r="M1717" i="1"/>
  <c r="W2787" i="1"/>
  <c r="M3760" i="1"/>
  <c r="W2252" i="1"/>
  <c r="L4163" i="1"/>
  <c r="N4163" i="1" s="1"/>
  <c r="M2704" i="1"/>
  <c r="W2354" i="1"/>
  <c r="L2358" i="1"/>
  <c r="N2358" i="1" s="1"/>
  <c r="V2358" i="1"/>
  <c r="X2358" i="1" s="1"/>
  <c r="Z2905" i="1"/>
  <c r="L871" i="1"/>
  <c r="N871" i="1" s="1"/>
  <c r="W2603" i="1"/>
  <c r="W1622" i="1"/>
  <c r="Z1496" i="1"/>
  <c r="M3583" i="1"/>
  <c r="W3355" i="1"/>
  <c r="M184" i="1"/>
  <c r="L589" i="1"/>
  <c r="N589" i="1" s="1"/>
  <c r="V3554" i="1"/>
  <c r="X3554" i="1" s="1"/>
  <c r="W404" i="1"/>
  <c r="W3791" i="1"/>
  <c r="W2533" i="1"/>
  <c r="Z608" i="1"/>
  <c r="Z99" i="1"/>
  <c r="M153" i="1"/>
  <c r="L537" i="1"/>
  <c r="N537" i="1" s="1"/>
  <c r="W2016" i="1"/>
  <c r="M766" i="1"/>
  <c r="Z3666" i="1"/>
  <c r="M2651" i="1"/>
  <c r="L4091" i="1"/>
  <c r="N4091" i="1" s="1"/>
  <c r="L3743" i="1"/>
  <c r="N3743" i="1" s="1"/>
  <c r="W602" i="1"/>
  <c r="W4142" i="1"/>
  <c r="M2360" i="1"/>
  <c r="Z399" i="1"/>
  <c r="M1558" i="1"/>
  <c r="V1558" i="1"/>
  <c r="X1558" i="1" s="1"/>
  <c r="M1395" i="1"/>
  <c r="M1291" i="1"/>
  <c r="M1349" i="1"/>
  <c r="W2086" i="1"/>
  <c r="V2304" i="1"/>
  <c r="X2304" i="1" s="1"/>
  <c r="V2151" i="1"/>
  <c r="X2151" i="1" s="1"/>
  <c r="Z543" i="1"/>
  <c r="V461" i="1"/>
  <c r="X461" i="1" s="1"/>
  <c r="Z3328" i="1"/>
  <c r="V2402" i="1"/>
  <c r="X2402" i="1" s="1"/>
  <c r="Z1231" i="1"/>
  <c r="L593" i="1"/>
  <c r="N593" i="1" s="1"/>
  <c r="M476" i="1"/>
  <c r="V476" i="1"/>
  <c r="X476" i="1" s="1"/>
  <c r="L4138" i="1"/>
  <c r="N4138" i="1" s="1"/>
  <c r="L4110" i="1"/>
  <c r="N4110" i="1" s="1"/>
  <c r="Z2420" i="1"/>
  <c r="Z916" i="1"/>
  <c r="Z956" i="1"/>
  <c r="Z3931" i="1"/>
  <c r="Z170" i="1"/>
  <c r="W20" i="1"/>
  <c r="L1219" i="1"/>
  <c r="N1219" i="1" s="1"/>
  <c r="L912" i="1"/>
  <c r="N912" i="1" s="1"/>
  <c r="W954" i="1"/>
  <c r="L786" i="1"/>
  <c r="N786" i="1" s="1"/>
  <c r="M3550" i="1"/>
  <c r="L508" i="1"/>
  <c r="N508" i="1" s="1"/>
  <c r="W508" i="1"/>
  <c r="W2635" i="1"/>
  <c r="L3952" i="1"/>
  <c r="N3952" i="1" s="1"/>
  <c r="Z4126" i="1"/>
  <c r="Y4076" i="1"/>
  <c r="W4076" i="1"/>
  <c r="V1637" i="1"/>
  <c r="X1637" i="1" s="1"/>
  <c r="V683" i="1"/>
  <c r="X683" i="1" s="1"/>
  <c r="V165" i="1"/>
  <c r="X165" i="1" s="1"/>
  <c r="Z3376" i="1"/>
  <c r="M871" i="1"/>
  <c r="W682" i="1"/>
  <c r="M3247" i="1"/>
  <c r="L2484" i="1"/>
  <c r="N2484" i="1" s="1"/>
  <c r="V1404" i="1"/>
  <c r="X1404" i="1" s="1"/>
  <c r="Z184" i="1"/>
  <c r="M589" i="1"/>
  <c r="M3689" i="1"/>
  <c r="M2423" i="1"/>
  <c r="Z153" i="1"/>
  <c r="V3377" i="1"/>
  <c r="X3377" i="1" s="1"/>
  <c r="Z2651" i="1"/>
  <c r="M4091" i="1"/>
  <c r="V684" i="1"/>
  <c r="X684" i="1" s="1"/>
  <c r="V166" i="1"/>
  <c r="X166" i="1" s="1"/>
  <c r="M2396" i="1"/>
  <c r="V154" i="1"/>
  <c r="X154" i="1" s="1"/>
  <c r="V1433" i="1"/>
  <c r="X1433" i="1" s="1"/>
  <c r="V3062" i="1"/>
  <c r="X3062" i="1" s="1"/>
  <c r="V1292" i="1"/>
  <c r="X1292" i="1" s="1"/>
  <c r="L4235" i="1"/>
  <c r="N4235" i="1" s="1"/>
  <c r="V4235" i="1"/>
  <c r="X4235" i="1" s="1"/>
  <c r="L2435" i="1"/>
  <c r="N2435" i="1" s="1"/>
  <c r="W592" i="1"/>
  <c r="L3642" i="1"/>
  <c r="N3642" i="1" s="1"/>
  <c r="V399" i="1"/>
  <c r="X399" i="1" s="1"/>
  <c r="W1230" i="1"/>
  <c r="L4170" i="1"/>
  <c r="N4170" i="1" s="1"/>
  <c r="V630" i="1"/>
  <c r="X630" i="1" s="1"/>
  <c r="Z1079" i="1"/>
  <c r="L990" i="1"/>
  <c r="N990" i="1" s="1"/>
  <c r="V1396" i="1"/>
  <c r="X1396" i="1" s="1"/>
  <c r="W258" i="1"/>
  <c r="Z2253" i="1"/>
  <c r="W2304" i="1"/>
  <c r="W2151" i="1"/>
  <c r="W461" i="1"/>
  <c r="W2402" i="1"/>
  <c r="Z2480" i="1"/>
  <c r="Z593" i="1"/>
  <c r="Z4138" i="1"/>
  <c r="Z4110" i="1"/>
  <c r="V2420" i="1"/>
  <c r="X2420" i="1" s="1"/>
  <c r="Z1046" i="1"/>
  <c r="V916" i="1"/>
  <c r="X916" i="1" s="1"/>
  <c r="Z3422" i="1"/>
  <c r="V956" i="1"/>
  <c r="X956" i="1" s="1"/>
  <c r="V3931" i="1"/>
  <c r="X3931" i="1" s="1"/>
  <c r="Z3397" i="1"/>
  <c r="V170" i="1"/>
  <c r="X170" i="1" s="1"/>
  <c r="V4243" i="1"/>
  <c r="X4243" i="1" s="1"/>
  <c r="W2852" i="1"/>
  <c r="L2747" i="1"/>
  <c r="N2747" i="1" s="1"/>
  <c r="M1219" i="1"/>
  <c r="W2899" i="1"/>
  <c r="M912" i="1"/>
  <c r="W3418" i="1"/>
  <c r="M786" i="1"/>
  <c r="W1198" i="1"/>
  <c r="L1579" i="1"/>
  <c r="N1579" i="1" s="1"/>
  <c r="V3935" i="1"/>
  <c r="X3935" i="1" s="1"/>
  <c r="W1967" i="1"/>
  <c r="L996" i="1"/>
  <c r="N996" i="1" s="1"/>
  <c r="L4126" i="1"/>
  <c r="N4126" i="1" s="1"/>
  <c r="V4126" i="1"/>
  <c r="X4126" i="1" s="1"/>
  <c r="Z2354" i="1"/>
  <c r="L2905" i="1"/>
  <c r="N2905" i="1" s="1"/>
  <c r="W3936" i="1"/>
  <c r="M3494" i="1"/>
  <c r="M2788" i="1"/>
  <c r="Z3300" i="1"/>
  <c r="Z801" i="1"/>
  <c r="Z1593" i="1"/>
  <c r="Z1283" i="1"/>
  <c r="Z1293" i="1"/>
  <c r="Z725" i="1"/>
  <c r="V1266" i="1"/>
  <c r="X1266" i="1" s="1"/>
  <c r="Z1655" i="1"/>
  <c r="L2412" i="1"/>
  <c r="N2412" i="1" s="1"/>
  <c r="W2873" i="1"/>
  <c r="L981" i="1"/>
  <c r="N981" i="1" s="1"/>
  <c r="M4006" i="1"/>
  <c r="M1068" i="1"/>
  <c r="Z1577" i="1"/>
  <c r="M2477" i="1"/>
  <c r="V1765" i="1"/>
  <c r="X1765" i="1" s="1"/>
  <c r="W3299" i="1"/>
  <c r="V2361" i="1"/>
  <c r="X2361" i="1" s="1"/>
  <c r="M2940" i="1"/>
  <c r="L3214" i="1"/>
  <c r="N3214" i="1" s="1"/>
  <c r="V1408" i="1"/>
  <c r="X1408" i="1" s="1"/>
  <c r="V2005" i="1"/>
  <c r="X2005" i="1" s="1"/>
  <c r="L242" i="1"/>
  <c r="N242" i="1" s="1"/>
  <c r="L700" i="1"/>
  <c r="N700" i="1" s="1"/>
  <c r="V3906" i="1"/>
  <c r="X3906" i="1" s="1"/>
  <c r="L3631" i="1"/>
  <c r="N3631" i="1" s="1"/>
  <c r="V1383" i="1"/>
  <c r="X1383" i="1" s="1"/>
  <c r="L2749" i="1"/>
  <c r="N2749" i="1" s="1"/>
  <c r="V2749" i="1"/>
  <c r="X2749" i="1" s="1"/>
  <c r="V1711" i="1"/>
  <c r="X1711" i="1" s="1"/>
  <c r="M997" i="1"/>
  <c r="L1707" i="1"/>
  <c r="N1707" i="1" s="1"/>
  <c r="L2870" i="1"/>
  <c r="N2870" i="1" s="1"/>
  <c r="V2870" i="1"/>
  <c r="X2870" i="1" s="1"/>
  <c r="L3300" i="1"/>
  <c r="N3300" i="1" s="1"/>
  <c r="V3300" i="1"/>
  <c r="X3300" i="1" s="1"/>
  <c r="L989" i="1"/>
  <c r="N989" i="1" s="1"/>
  <c r="V989" i="1"/>
  <c r="X989" i="1" s="1"/>
  <c r="L1875" i="1"/>
  <c r="N1875" i="1" s="1"/>
  <c r="W2978" i="1"/>
  <c r="L1860" i="1"/>
  <c r="N1860" i="1" s="1"/>
  <c r="V1860" i="1"/>
  <c r="X1860" i="1" s="1"/>
  <c r="V3352" i="1"/>
  <c r="X3352" i="1" s="1"/>
  <c r="W2222" i="1"/>
  <c r="M296" i="1"/>
  <c r="M2504" i="1"/>
  <c r="L801" i="1"/>
  <c r="N801" i="1" s="1"/>
  <c r="V801" i="1"/>
  <c r="X801" i="1" s="1"/>
  <c r="Z4004" i="1"/>
  <c r="W1122" i="1"/>
  <c r="L2090" i="1"/>
  <c r="N2090" i="1" s="1"/>
  <c r="V2090" i="1"/>
  <c r="X2090" i="1" s="1"/>
  <c r="M2186" i="1"/>
  <c r="L1944" i="1"/>
  <c r="N1944" i="1" s="1"/>
  <c r="M2103" i="1"/>
  <c r="L1593" i="1"/>
  <c r="N1593" i="1" s="1"/>
  <c r="V1593" i="1"/>
  <c r="X1593" i="1" s="1"/>
  <c r="M1664" i="1"/>
  <c r="L2981" i="1"/>
  <c r="N2981" i="1" s="1"/>
  <c r="V2981" i="1"/>
  <c r="X2981" i="1" s="1"/>
  <c r="W3898" i="1"/>
  <c r="L3390" i="1"/>
  <c r="N3390" i="1" s="1"/>
  <c r="W923" i="1"/>
  <c r="L2523" i="1"/>
  <c r="N2523" i="1" s="1"/>
  <c r="Z3561" i="1"/>
  <c r="W1945" i="1"/>
  <c r="L1505" i="1"/>
  <c r="N1505" i="1" s="1"/>
  <c r="V2499" i="1"/>
  <c r="X2499" i="1" s="1"/>
  <c r="L2824" i="1"/>
  <c r="N2824" i="1" s="1"/>
  <c r="W2824" i="1"/>
  <c r="V1283" i="1"/>
  <c r="X1283" i="1" s="1"/>
  <c r="V1902" i="1"/>
  <c r="X1902" i="1" s="1"/>
  <c r="Z1061" i="1"/>
  <c r="W3042" i="1"/>
  <c r="W2351" i="1"/>
  <c r="W1169" i="1"/>
  <c r="M283" i="1"/>
  <c r="V283" i="1"/>
  <c r="X283" i="1" s="1"/>
  <c r="L1314" i="1"/>
  <c r="N1314" i="1" s="1"/>
  <c r="V4096" i="1"/>
  <c r="X4096" i="1" s="1"/>
  <c r="V4189" i="1"/>
  <c r="X4189" i="1" s="1"/>
  <c r="L1999" i="1"/>
  <c r="N1999" i="1" s="1"/>
  <c r="L1211" i="1"/>
  <c r="N1211" i="1" s="1"/>
  <c r="V3282" i="1"/>
  <c r="X3282" i="1" s="1"/>
  <c r="L3233" i="1"/>
  <c r="N3233" i="1" s="1"/>
  <c r="L4075" i="1"/>
  <c r="N4075" i="1" s="1"/>
  <c r="L2377" i="1"/>
  <c r="N2377" i="1" s="1"/>
  <c r="V49" i="1"/>
  <c r="X49" i="1" s="1"/>
  <c r="W4241" i="1"/>
  <c r="M245" i="1"/>
  <c r="V245" i="1"/>
  <c r="X245" i="1" s="1"/>
  <c r="L2502" i="1"/>
  <c r="N2502" i="1" s="1"/>
  <c r="L3329" i="1"/>
  <c r="N3329" i="1" s="1"/>
  <c r="W868" i="1"/>
  <c r="M3048" i="1"/>
  <c r="V3048" i="1"/>
  <c r="X3048" i="1" s="1"/>
  <c r="W1430" i="1"/>
  <c r="W3587" i="1"/>
  <c r="M2258" i="1"/>
  <c r="V2258" i="1"/>
  <c r="X2258" i="1" s="1"/>
  <c r="V2618" i="1"/>
  <c r="X2618" i="1" s="1"/>
  <c r="V2476" i="1"/>
  <c r="X2476" i="1" s="1"/>
  <c r="W3524" i="1"/>
  <c r="Z1427" i="1"/>
  <c r="W4124" i="1"/>
  <c r="L4209" i="1"/>
  <c r="N4209" i="1" s="1"/>
  <c r="M2018" i="1"/>
  <c r="W412" i="1"/>
  <c r="W929" i="1"/>
  <c r="W1220" i="1"/>
  <c r="L1277" i="1"/>
  <c r="N1277" i="1" s="1"/>
  <c r="W3238" i="1"/>
  <c r="W2361" i="1"/>
  <c r="L2906" i="1"/>
  <c r="N2906" i="1" s="1"/>
  <c r="M1223" i="1"/>
  <c r="V1223" i="1"/>
  <c r="X1223" i="1" s="1"/>
  <c r="L1298" i="1"/>
  <c r="N1298" i="1" s="1"/>
  <c r="V755" i="1"/>
  <c r="X755" i="1" s="1"/>
  <c r="M3214" i="1"/>
  <c r="V3214" i="1"/>
  <c r="X3214" i="1" s="1"/>
  <c r="L2843" i="1"/>
  <c r="N2843" i="1" s="1"/>
  <c r="M242" i="1"/>
  <c r="M700" i="1"/>
  <c r="W3906" i="1"/>
  <c r="M3631" i="1"/>
  <c r="L3378" i="1"/>
  <c r="N3378" i="1" s="1"/>
  <c r="W1383" i="1"/>
  <c r="L1509" i="1"/>
  <c r="N1509" i="1" s="1"/>
  <c r="W2749" i="1"/>
  <c r="Z701" i="1"/>
  <c r="W3300" i="1"/>
  <c r="W1860" i="1"/>
  <c r="W2234" i="1"/>
  <c r="L3955" i="1"/>
  <c r="N3955" i="1" s="1"/>
  <c r="V3955" i="1"/>
  <c r="X3955" i="1" s="1"/>
  <c r="M77" i="1"/>
  <c r="V77" i="1"/>
  <c r="X77" i="1" s="1"/>
  <c r="Z3522" i="1"/>
  <c r="Z3609" i="1"/>
  <c r="M874" i="1"/>
  <c r="V3991" i="1"/>
  <c r="X3991" i="1" s="1"/>
  <c r="L4004" i="1"/>
  <c r="N4004" i="1" s="1"/>
  <c r="L2832" i="1"/>
  <c r="N2832" i="1" s="1"/>
  <c r="W3496" i="1"/>
  <c r="L1689" i="1"/>
  <c r="N1689" i="1" s="1"/>
  <c r="L3918" i="1"/>
  <c r="N3918" i="1" s="1"/>
  <c r="W1150" i="1"/>
  <c r="L2223" i="1"/>
  <c r="N2223" i="1" s="1"/>
  <c r="V297" i="1"/>
  <c r="X297" i="1" s="1"/>
  <c r="M447" i="1"/>
  <c r="W1593" i="1"/>
  <c r="W1374" i="1"/>
  <c r="L1361" i="1"/>
  <c r="N1361" i="1" s="1"/>
  <c r="M2980" i="1"/>
  <c r="M3390" i="1"/>
  <c r="V3390" i="1"/>
  <c r="X3390" i="1" s="1"/>
  <c r="L3457" i="1"/>
  <c r="N3457" i="1" s="1"/>
  <c r="M2523" i="1"/>
  <c r="V2523" i="1"/>
  <c r="X2523" i="1" s="1"/>
  <c r="L3561" i="1"/>
  <c r="N3561" i="1" s="1"/>
  <c r="V3561" i="1"/>
  <c r="X3561" i="1" s="1"/>
  <c r="V1425" i="1"/>
  <c r="X1425" i="1" s="1"/>
  <c r="W3434" i="1"/>
  <c r="L1465" i="1"/>
  <c r="N1465" i="1" s="1"/>
  <c r="M1728" i="1"/>
  <c r="L2991" i="1"/>
  <c r="N2991" i="1" s="1"/>
  <c r="V1227" i="1"/>
  <c r="X1227" i="1" s="1"/>
  <c r="W1283" i="1"/>
  <c r="L47" i="1"/>
  <c r="N47" i="1" s="1"/>
  <c r="L2958" i="1"/>
  <c r="N2958" i="1" s="1"/>
  <c r="W73" i="1"/>
  <c r="W1753" i="1"/>
  <c r="V743" i="1"/>
  <c r="X743" i="1" s="1"/>
  <c r="W3580" i="1"/>
  <c r="W4016" i="1"/>
  <c r="W1997" i="1"/>
  <c r="V3777" i="1"/>
  <c r="X3777" i="1" s="1"/>
  <c r="M1369" i="1"/>
  <c r="L4078" i="1"/>
  <c r="N4078" i="1" s="1"/>
  <c r="W3518" i="1"/>
  <c r="W471" i="1"/>
  <c r="W2485" i="1"/>
  <c r="V3361" i="1"/>
  <c r="X3361" i="1" s="1"/>
  <c r="M4027" i="1"/>
  <c r="L3960" i="1"/>
  <c r="N3960" i="1" s="1"/>
  <c r="W2546" i="1"/>
  <c r="W2387" i="1"/>
  <c r="W1902" i="1"/>
  <c r="V2061" i="1"/>
  <c r="X2061" i="1" s="1"/>
  <c r="M3490" i="1"/>
  <c r="L2570" i="1"/>
  <c r="N2570" i="1" s="1"/>
  <c r="W2352" i="1"/>
  <c r="M1293" i="1"/>
  <c r="V1293" i="1"/>
  <c r="X1293" i="1" s="1"/>
  <c r="V2501" i="1"/>
  <c r="X2501" i="1" s="1"/>
  <c r="W2129" i="1"/>
  <c r="Z3043" i="1"/>
  <c r="M1314" i="1"/>
  <c r="L3363" i="1"/>
  <c r="N3363" i="1" s="1"/>
  <c r="W4096" i="1"/>
  <c r="M2608" i="1"/>
  <c r="V2608" i="1"/>
  <c r="X2608" i="1" s="1"/>
  <c r="M927" i="1"/>
  <c r="W3443" i="1"/>
  <c r="Z3962" i="1"/>
  <c r="M1211" i="1"/>
  <c r="L1082" i="1"/>
  <c r="N1082" i="1" s="1"/>
  <c r="W3282" i="1"/>
  <c r="M2112" i="1"/>
  <c r="V2112" i="1"/>
  <c r="X2112" i="1" s="1"/>
  <c r="L2130" i="1"/>
  <c r="N2130" i="1" s="1"/>
  <c r="V2548" i="1"/>
  <c r="X2548" i="1" s="1"/>
  <c r="L1489" i="1"/>
  <c r="N1489" i="1" s="1"/>
  <c r="V1489" i="1"/>
  <c r="X1489" i="1" s="1"/>
  <c r="W1989" i="1"/>
  <c r="L472" i="1"/>
  <c r="N472" i="1" s="1"/>
  <c r="L2122" i="1"/>
  <c r="N2122" i="1" s="1"/>
  <c r="L3803" i="1"/>
  <c r="N3803" i="1" s="1"/>
  <c r="V2062" i="1"/>
  <c r="X2062" i="1" s="1"/>
  <c r="M4080" i="1"/>
  <c r="W2535" i="1"/>
  <c r="M725" i="1"/>
  <c r="V725" i="1"/>
  <c r="X725" i="1" s="1"/>
  <c r="L1417" i="1"/>
  <c r="N1417" i="1" s="1"/>
  <c r="M1655" i="1"/>
  <c r="V1655" i="1"/>
  <c r="X1655" i="1" s="1"/>
  <c r="L1651" i="1"/>
  <c r="N1651" i="1" s="1"/>
  <c r="V2734" i="1"/>
  <c r="X2734" i="1" s="1"/>
  <c r="V3499" i="1"/>
  <c r="X3499" i="1" s="1"/>
  <c r="W720" i="1"/>
  <c r="W2618" i="1"/>
  <c r="V3730" i="1"/>
  <c r="X3730" i="1" s="1"/>
  <c r="W2476" i="1"/>
  <c r="W4088" i="1"/>
  <c r="L51" i="1"/>
  <c r="N51" i="1" s="1"/>
  <c r="L2289" i="1"/>
  <c r="N2289" i="1" s="1"/>
  <c r="Z1031" i="1"/>
  <c r="V2428" i="1"/>
  <c r="X2428" i="1" s="1"/>
  <c r="W790" i="1"/>
  <c r="W2667" i="1"/>
  <c r="V1032" i="1"/>
  <c r="X1032" i="1" s="1"/>
  <c r="W279" i="1"/>
  <c r="M1277" i="1"/>
  <c r="V1277" i="1"/>
  <c r="X1277" i="1" s="1"/>
  <c r="V2417" i="1"/>
  <c r="X2417" i="1" s="1"/>
  <c r="V1564" i="1"/>
  <c r="X1564" i="1" s="1"/>
  <c r="W755" i="1"/>
  <c r="V3551" i="1"/>
  <c r="X3551" i="1" s="1"/>
  <c r="L3494" i="1"/>
  <c r="N3494" i="1" s="1"/>
  <c r="L3124" i="1"/>
  <c r="N3124" i="1" s="1"/>
  <c r="V3124" i="1"/>
  <c r="X3124" i="1" s="1"/>
  <c r="W913" i="1"/>
  <c r="V3606" i="1"/>
  <c r="X3606" i="1" s="1"/>
  <c r="L2788" i="1"/>
  <c r="N2788" i="1" s="1"/>
  <c r="V3713" i="1"/>
  <c r="X3713" i="1" s="1"/>
  <c r="L3486" i="1"/>
  <c r="N3486" i="1" s="1"/>
  <c r="V3486" i="1"/>
  <c r="X3486" i="1" s="1"/>
  <c r="V787" i="1"/>
  <c r="X787" i="1" s="1"/>
  <c r="L3465" i="1"/>
  <c r="N3465" i="1" s="1"/>
  <c r="L2636" i="1"/>
  <c r="N2636" i="1" s="1"/>
  <c r="M1509" i="1"/>
  <c r="V1509" i="1"/>
  <c r="X1509" i="1" s="1"/>
  <c r="L998" i="1"/>
  <c r="N998" i="1" s="1"/>
  <c r="V998" i="1"/>
  <c r="X998" i="1" s="1"/>
  <c r="V2430" i="1"/>
  <c r="X2430" i="1" s="1"/>
  <c r="V3862" i="1"/>
  <c r="X3862" i="1" s="1"/>
  <c r="V1566" i="1"/>
  <c r="X1566" i="1" s="1"/>
  <c r="Z269" i="1"/>
  <c r="V3420" i="1"/>
  <c r="X3420" i="1" s="1"/>
  <c r="L1625" i="1"/>
  <c r="N1625" i="1" s="1"/>
  <c r="V1625" i="1"/>
  <c r="X1625" i="1" s="1"/>
  <c r="W1023" i="1"/>
  <c r="L3589" i="1"/>
  <c r="N3589" i="1" s="1"/>
  <c r="V3589" i="1"/>
  <c r="X3589" i="1" s="1"/>
  <c r="Z1875" i="1"/>
  <c r="L3095" i="1"/>
  <c r="N3095" i="1" s="1"/>
  <c r="W1225" i="1"/>
  <c r="L3590" i="1"/>
  <c r="N3590" i="1" s="1"/>
  <c r="V3590" i="1"/>
  <c r="X3590" i="1" s="1"/>
  <c r="W2372" i="1"/>
  <c r="L2681" i="1"/>
  <c r="N2681" i="1" s="1"/>
  <c r="V2681" i="1"/>
  <c r="X2681" i="1" s="1"/>
  <c r="W3982" i="1"/>
  <c r="L2408" i="1"/>
  <c r="N2408" i="1" s="1"/>
  <c r="V2408" i="1"/>
  <c r="X2408" i="1" s="1"/>
  <c r="W1282" i="1"/>
  <c r="L3560" i="1"/>
  <c r="N3560" i="1" s="1"/>
  <c r="V3560" i="1"/>
  <c r="X3560" i="1" s="1"/>
  <c r="Z3728" i="1"/>
  <c r="W3991" i="1"/>
  <c r="W1237" i="1"/>
  <c r="L4219" i="1"/>
  <c r="N4219" i="1" s="1"/>
  <c r="V4219" i="1"/>
  <c r="X4219" i="1" s="1"/>
  <c r="W3353" i="1"/>
  <c r="L2971" i="1"/>
  <c r="N2971" i="1" s="1"/>
  <c r="Z2954" i="1"/>
  <c r="M2223" i="1"/>
  <c r="V2223" i="1"/>
  <c r="X2223" i="1" s="1"/>
  <c r="W297" i="1"/>
  <c r="W3523" i="1"/>
  <c r="L1162" i="1"/>
  <c r="N1162" i="1" s="1"/>
  <c r="L4005" i="1"/>
  <c r="N4005" i="1" s="1"/>
  <c r="L2139" i="1"/>
  <c r="N2139" i="1" s="1"/>
  <c r="Z896" i="1"/>
  <c r="Z2981" i="1"/>
  <c r="W3561" i="1"/>
  <c r="L4187" i="1"/>
  <c r="N4187" i="1" s="1"/>
  <c r="V4187" i="1"/>
  <c r="X4187" i="1" s="1"/>
  <c r="W2682" i="1"/>
  <c r="L2826" i="1"/>
  <c r="N2826" i="1" s="1"/>
  <c r="W1151" i="1"/>
  <c r="L2091" i="1"/>
  <c r="N2091" i="1" s="1"/>
  <c r="L3391" i="1"/>
  <c r="N3391" i="1" s="1"/>
  <c r="V3391" i="1"/>
  <c r="X3391" i="1" s="1"/>
  <c r="M1465" i="1"/>
  <c r="M2120" i="1"/>
  <c r="V2120" i="1"/>
  <c r="X2120" i="1" s="1"/>
  <c r="W1227" i="1"/>
  <c r="Z2824" i="1"/>
  <c r="V2366" i="1"/>
  <c r="X2366" i="1" s="1"/>
  <c r="Z3957" i="1"/>
  <c r="M47" i="1"/>
  <c r="M3403" i="1"/>
  <c r="M2500" i="1"/>
  <c r="V2500" i="1"/>
  <c r="X2500" i="1" s="1"/>
  <c r="W973" i="1"/>
  <c r="M974" i="1"/>
  <c r="V974" i="1"/>
  <c r="X974" i="1" s="1"/>
  <c r="L1988" i="1"/>
  <c r="N1988" i="1" s="1"/>
  <c r="W743" i="1"/>
  <c r="Z2302" i="1"/>
  <c r="W3777" i="1"/>
  <c r="Z1369" i="1"/>
  <c r="M4078" i="1"/>
  <c r="W3361" i="1"/>
  <c r="Z4027" i="1"/>
  <c r="M3960" i="1"/>
  <c r="W2061" i="1"/>
  <c r="Z3490" i="1"/>
  <c r="M2570" i="1"/>
  <c r="L3362" i="1"/>
  <c r="N3362" i="1" s="1"/>
  <c r="W2501" i="1"/>
  <c r="Z3057" i="1"/>
  <c r="M3363" i="1"/>
  <c r="L2960" i="1"/>
  <c r="N2960" i="1" s="1"/>
  <c r="V2960" i="1"/>
  <c r="X2960" i="1" s="1"/>
  <c r="W1903" i="1"/>
  <c r="M531" i="1"/>
  <c r="V531" i="1"/>
  <c r="X531" i="1" s="1"/>
  <c r="W2548" i="1"/>
  <c r="V1820" i="1"/>
  <c r="X1820" i="1" s="1"/>
  <c r="W1489" i="1"/>
  <c r="M2122" i="1"/>
  <c r="L1263" i="1"/>
  <c r="N1263" i="1" s="1"/>
  <c r="V3917" i="1"/>
  <c r="X3917" i="1" s="1"/>
  <c r="Z2154" i="1"/>
  <c r="Z245" i="1"/>
  <c r="V3868" i="1"/>
  <c r="X3868" i="1" s="1"/>
  <c r="Z3048" i="1"/>
  <c r="Z2258" i="1"/>
  <c r="V2696" i="1"/>
  <c r="X2696" i="1" s="1"/>
  <c r="Z2609" i="1"/>
  <c r="Z50" i="1"/>
  <c r="W2619" i="1"/>
  <c r="W2690" i="1"/>
  <c r="L1068" i="1"/>
  <c r="N1068" i="1" s="1"/>
  <c r="L2007" i="1"/>
  <c r="N2007" i="1" s="1"/>
  <c r="L3271" i="1"/>
  <c r="N3271" i="1" s="1"/>
  <c r="M1577" i="1"/>
  <c r="L2477" i="1"/>
  <c r="N2477" i="1" s="1"/>
  <c r="M2241" i="1"/>
  <c r="W384" i="1"/>
  <c r="Z1517" i="1"/>
  <c r="W3205" i="1"/>
  <c r="M1652" i="1"/>
  <c r="Z813" i="1"/>
  <c r="Z3753" i="1"/>
  <c r="Z3786" i="1"/>
  <c r="V1784" i="1"/>
  <c r="X1784" i="1" s="1"/>
  <c r="V2617" i="1"/>
  <c r="X2617" i="1" s="1"/>
  <c r="V1170" i="1"/>
  <c r="X1170" i="1" s="1"/>
  <c r="W1249" i="1"/>
  <c r="L3099" i="1"/>
  <c r="N3099" i="1" s="1"/>
  <c r="W229" i="1"/>
  <c r="W3816" i="1"/>
  <c r="W3516" i="1"/>
  <c r="L1591" i="1"/>
  <c r="N1591" i="1" s="1"/>
  <c r="W2488" i="1"/>
  <c r="W2544" i="1"/>
  <c r="V3474" i="1"/>
  <c r="X3474" i="1" s="1"/>
  <c r="V86" i="1"/>
  <c r="X86" i="1" s="1"/>
  <c r="W374" i="1"/>
  <c r="L1741" i="1"/>
  <c r="N1741" i="1" s="1"/>
  <c r="L1087" i="1"/>
  <c r="N1087" i="1" s="1"/>
  <c r="V375" i="1"/>
  <c r="X375" i="1" s="1"/>
  <c r="V661" i="1"/>
  <c r="X661" i="1" s="1"/>
  <c r="M2791" i="1"/>
  <c r="Y685" i="1"/>
  <c r="W685" i="1"/>
  <c r="Z284" i="1"/>
  <c r="L3588" i="1"/>
  <c r="N3588" i="1" s="1"/>
  <c r="L3628" i="1"/>
  <c r="N3628" i="1" s="1"/>
  <c r="V3628" i="1"/>
  <c r="X3628" i="1" s="1"/>
  <c r="W3717" i="1"/>
  <c r="L1878" i="1"/>
  <c r="N1878" i="1" s="1"/>
  <c r="V1878" i="1"/>
  <c r="X1878" i="1" s="1"/>
  <c r="W347" i="1"/>
  <c r="L2266" i="1"/>
  <c r="N2266" i="1" s="1"/>
  <c r="V2266" i="1"/>
  <c r="X2266" i="1" s="1"/>
  <c r="Z1025" i="1"/>
  <c r="W1478" i="1"/>
  <c r="L348" i="1"/>
  <c r="N348" i="1" s="1"/>
  <c r="V348" i="1"/>
  <c r="X348" i="1" s="1"/>
  <c r="V3601" i="1"/>
  <c r="X3601" i="1" s="1"/>
  <c r="L2621" i="1"/>
  <c r="N2621" i="1" s="1"/>
  <c r="M285" i="1"/>
  <c r="L2563" i="1"/>
  <c r="N2563" i="1" s="1"/>
  <c r="L1432" i="1"/>
  <c r="N1432" i="1" s="1"/>
  <c r="V1432" i="1"/>
  <c r="X1432" i="1" s="1"/>
  <c r="W1897" i="1"/>
  <c r="L3241" i="1"/>
  <c r="N3241" i="1" s="1"/>
  <c r="V3241" i="1"/>
  <c r="X3241" i="1" s="1"/>
  <c r="W1679" i="1"/>
  <c r="L1271" i="1"/>
  <c r="N1271" i="1" s="1"/>
  <c r="W1271" i="1"/>
  <c r="V261" i="1"/>
  <c r="X261" i="1" s="1"/>
  <c r="V1771" i="1"/>
  <c r="X1771" i="1" s="1"/>
  <c r="L1957" i="1"/>
  <c r="N1957" i="1" s="1"/>
  <c r="M386" i="1"/>
  <c r="V386" i="1"/>
  <c r="X386" i="1" s="1"/>
  <c r="V1513" i="1"/>
  <c r="X1513" i="1" s="1"/>
  <c r="V3735" i="1"/>
  <c r="X3735" i="1" s="1"/>
  <c r="V3127" i="1"/>
  <c r="X3127" i="1" s="1"/>
  <c r="V2908" i="1"/>
  <c r="X2908" i="1" s="1"/>
  <c r="V1098" i="1"/>
  <c r="X1098" i="1" s="1"/>
  <c r="V1157" i="1"/>
  <c r="X1157" i="1" s="1"/>
  <c r="V3472" i="1"/>
  <c r="X3472" i="1" s="1"/>
  <c r="W301" i="1"/>
  <c r="V1974" i="1"/>
  <c r="X1974" i="1" s="1"/>
  <c r="V1199" i="1"/>
  <c r="X1199" i="1" s="1"/>
  <c r="V962" i="1"/>
  <c r="X962" i="1" s="1"/>
  <c r="W1898" i="1"/>
  <c r="M696" i="1"/>
  <c r="W696" i="1"/>
  <c r="V3452" i="1"/>
  <c r="X3452" i="1" s="1"/>
  <c r="Z3099" i="1"/>
  <c r="M3274" i="1"/>
  <c r="V3999" i="1"/>
  <c r="X3999" i="1" s="1"/>
  <c r="V1208" i="1"/>
  <c r="X1208" i="1" s="1"/>
  <c r="L1752" i="1"/>
  <c r="N1752" i="1" s="1"/>
  <c r="W2193" i="1"/>
  <c r="L3275" i="1"/>
  <c r="N3275" i="1" s="1"/>
  <c r="W7" i="1"/>
  <c r="L1264" i="1"/>
  <c r="N1264" i="1" s="1"/>
  <c r="V1264" i="1"/>
  <c r="X1264" i="1" s="1"/>
  <c r="V2191" i="1"/>
  <c r="X2191" i="1" s="1"/>
  <c r="V3505" i="1"/>
  <c r="X3505" i="1" s="1"/>
  <c r="V3129" i="1"/>
  <c r="X3129" i="1" s="1"/>
  <c r="V2449" i="1"/>
  <c r="X2449" i="1" s="1"/>
  <c r="W3911" i="1"/>
  <c r="W3075" i="1"/>
  <c r="V3475" i="1"/>
  <c r="X3475" i="1" s="1"/>
  <c r="M1741" i="1"/>
  <c r="W1248" i="1"/>
  <c r="L2761" i="1"/>
  <c r="N2761" i="1" s="1"/>
  <c r="V1288" i="1"/>
  <c r="X1288" i="1" s="1"/>
  <c r="W375" i="1"/>
  <c r="V3866" i="1"/>
  <c r="X3866" i="1" s="1"/>
  <c r="W2248" i="1"/>
  <c r="L3819" i="1"/>
  <c r="N3819" i="1" s="1"/>
  <c r="L3913" i="1"/>
  <c r="N3913" i="1" s="1"/>
  <c r="L4229" i="1"/>
  <c r="N4229" i="1" s="1"/>
  <c r="L2913" i="1"/>
  <c r="N2913" i="1" s="1"/>
  <c r="Z1318" i="1"/>
  <c r="M3596" i="1"/>
  <c r="M1184" i="1"/>
  <c r="Z4181" i="1"/>
  <c r="V685" i="1"/>
  <c r="X685" i="1" s="1"/>
  <c r="L3196" i="1"/>
  <c r="N3196" i="1" s="1"/>
  <c r="W2933" i="1"/>
  <c r="V2442" i="1"/>
  <c r="X2442" i="1" s="1"/>
  <c r="M884" i="1"/>
  <c r="M3588" i="1"/>
  <c r="V1767" i="1"/>
  <c r="X1767" i="1" s="1"/>
  <c r="W3628" i="1"/>
  <c r="W2266" i="1"/>
  <c r="W1702" i="1"/>
  <c r="M1972" i="1"/>
  <c r="W1431" i="1"/>
  <c r="M481" i="1"/>
  <c r="M2563" i="1"/>
  <c r="V260" i="1"/>
  <c r="X260" i="1" s="1"/>
  <c r="L1483" i="1"/>
  <c r="N1483" i="1" s="1"/>
  <c r="Z52" i="1"/>
  <c r="W3433" i="1"/>
  <c r="W261" i="1"/>
  <c r="W3786" i="1"/>
  <c r="W3278" i="1"/>
  <c r="V2019" i="1"/>
  <c r="X2019" i="1" s="1"/>
  <c r="M1957" i="1"/>
  <c r="W2846" i="1"/>
  <c r="W1626" i="1"/>
  <c r="L2242" i="1"/>
  <c r="N2242" i="1" s="1"/>
  <c r="V2242" i="1"/>
  <c r="X2242" i="1" s="1"/>
  <c r="V81" i="1"/>
  <c r="X81" i="1" s="1"/>
  <c r="W946" i="1"/>
  <c r="W3404" i="1"/>
  <c r="W253" i="1"/>
  <c r="W291" i="1"/>
  <c r="W2400" i="1"/>
  <c r="W1680" i="1"/>
  <c r="W1513" i="1"/>
  <c r="V1772" i="1"/>
  <c r="X1772" i="1" s="1"/>
  <c r="V2077" i="1"/>
  <c r="X2077" i="1" s="1"/>
  <c r="W1484" i="1"/>
  <c r="V2847" i="1"/>
  <c r="X2847" i="1" s="1"/>
  <c r="V1575" i="1"/>
  <c r="X1575" i="1" s="1"/>
  <c r="W3757" i="1"/>
  <c r="W2205" i="1"/>
  <c r="V3824" i="1"/>
  <c r="X3824" i="1" s="1"/>
  <c r="V3825" i="1"/>
  <c r="X3825" i="1" s="1"/>
  <c r="V3294" i="1"/>
  <c r="X3294" i="1" s="1"/>
  <c r="V3938" i="1"/>
  <c r="X3938" i="1" s="1"/>
  <c r="V3617" i="1"/>
  <c r="X3617" i="1" s="1"/>
  <c r="V3104" i="1"/>
  <c r="X3104" i="1" s="1"/>
  <c r="V2135" i="1"/>
  <c r="X2135" i="1" s="1"/>
  <c r="V2305" i="1"/>
  <c r="X2305" i="1" s="1"/>
  <c r="V1164" i="1"/>
  <c r="X1164" i="1" s="1"/>
  <c r="V4223" i="1"/>
  <c r="X4223" i="1" s="1"/>
  <c r="V2444" i="1"/>
  <c r="X2444" i="1" s="1"/>
  <c r="V2580" i="1"/>
  <c r="X2580" i="1" s="1"/>
  <c r="V2995" i="1"/>
  <c r="X2995" i="1" s="1"/>
  <c r="V941" i="1"/>
  <c r="X941" i="1" s="1"/>
  <c r="V1935" i="1"/>
  <c r="X1935" i="1" s="1"/>
  <c r="V2456" i="1"/>
  <c r="X2456" i="1" s="1"/>
  <c r="V1274" i="1"/>
  <c r="X1274" i="1" s="1"/>
  <c r="V426" i="1"/>
  <c r="X426" i="1" s="1"/>
  <c r="V1977" i="1"/>
  <c r="X1977" i="1" s="1"/>
  <c r="V2206" i="1"/>
  <c r="X2206" i="1" s="1"/>
  <c r="V2793" i="1"/>
  <c r="X2793" i="1" s="1"/>
  <c r="V3503" i="1"/>
  <c r="X3503" i="1" s="1"/>
  <c r="V1340" i="1"/>
  <c r="X1340" i="1" s="1"/>
  <c r="V228" i="1"/>
  <c r="X228" i="1" s="1"/>
  <c r="V1682" i="1"/>
  <c r="X1682" i="1" s="1"/>
  <c r="W1788" i="1"/>
  <c r="L98" i="1"/>
  <c r="N98" i="1" s="1"/>
  <c r="W2410" i="1"/>
  <c r="M257" i="1"/>
  <c r="V257" i="1"/>
  <c r="X257" i="1" s="1"/>
  <c r="W1208" i="1"/>
  <c r="L302" i="1"/>
  <c r="N302" i="1" s="1"/>
  <c r="W427" i="1"/>
  <c r="V2963" i="1"/>
  <c r="X2963" i="1" s="1"/>
  <c r="L3939" i="1"/>
  <c r="N3939" i="1" s="1"/>
  <c r="V3964" i="1"/>
  <c r="X3964" i="1" s="1"/>
  <c r="V3865" i="1"/>
  <c r="X3865" i="1" s="1"/>
  <c r="V991" i="1"/>
  <c r="X991" i="1" s="1"/>
  <c r="V3258" i="1"/>
  <c r="X3258" i="1" s="1"/>
  <c r="W3464" i="1"/>
  <c r="W1868" i="1"/>
  <c r="W1265" i="1"/>
  <c r="V660" i="1"/>
  <c r="X660" i="1" s="1"/>
  <c r="M3277" i="1"/>
  <c r="W3475" i="1"/>
  <c r="W1058" i="1"/>
  <c r="L3978" i="1"/>
  <c r="N3978" i="1" s="1"/>
  <c r="V3978" i="1"/>
  <c r="X3978" i="1" s="1"/>
  <c r="M2116" i="1"/>
  <c r="L757" i="1"/>
  <c r="N757" i="1" s="1"/>
  <c r="W1942" i="1"/>
  <c r="L266" i="1"/>
  <c r="N266" i="1" s="1"/>
  <c r="M2761" i="1"/>
  <c r="V2761" i="1"/>
  <c r="X2761" i="1" s="1"/>
  <c r="W1288" i="1"/>
  <c r="V2840" i="1"/>
  <c r="X2840" i="1" s="1"/>
  <c r="W2762" i="1"/>
  <c r="L3260" i="1"/>
  <c r="N3260" i="1" s="1"/>
  <c r="L54" i="1"/>
  <c r="N54" i="1" s="1"/>
  <c r="M4229" i="1"/>
  <c r="M2913" i="1"/>
  <c r="L809" i="1"/>
  <c r="N809" i="1" s="1"/>
  <c r="Z2806" i="1"/>
  <c r="W2814" i="1"/>
  <c r="Z788" i="1"/>
  <c r="M1303" i="1"/>
  <c r="M3196" i="1"/>
  <c r="W2442" i="1"/>
  <c r="W2425" i="1"/>
  <c r="Z1692" i="1"/>
  <c r="V3205" i="1"/>
  <c r="X3205" i="1" s="1"/>
  <c r="L1652" i="1"/>
  <c r="N1652" i="1" s="1"/>
  <c r="Z1878" i="1"/>
  <c r="W4199" i="1"/>
  <c r="L1025" i="1"/>
  <c r="N1025" i="1" s="1"/>
  <c r="V1025" i="1"/>
  <c r="X1025" i="1" s="1"/>
  <c r="L247" i="1"/>
  <c r="N247" i="1" s="1"/>
  <c r="Z348" i="1"/>
  <c r="V1315" i="1"/>
  <c r="X1315" i="1" s="1"/>
  <c r="W1479" i="1"/>
  <c r="W2901" i="1"/>
  <c r="L3321" i="1"/>
  <c r="N3321" i="1" s="1"/>
  <c r="V3321" i="1"/>
  <c r="X3321" i="1" s="1"/>
  <c r="L3593" i="1"/>
  <c r="N3593" i="1" s="1"/>
  <c r="L4171" i="1"/>
  <c r="N4171" i="1" s="1"/>
  <c r="L4119" i="1"/>
  <c r="N4119" i="1" s="1"/>
  <c r="W3734" i="1"/>
  <c r="W2242" i="1"/>
  <c r="W81" i="1"/>
  <c r="V3279" i="1"/>
  <c r="X3279" i="1" s="1"/>
  <c r="V2142" i="1"/>
  <c r="X2142" i="1" s="1"/>
  <c r="W1450" i="1"/>
  <c r="V3990" i="1"/>
  <c r="X3990" i="1" s="1"/>
  <c r="V2848" i="1"/>
  <c r="X2848" i="1" s="1"/>
  <c r="V1960" i="1"/>
  <c r="X1960" i="1" s="1"/>
  <c r="W940" i="1"/>
  <c r="W3824" i="1"/>
  <c r="W3825" i="1"/>
  <c r="W3294" i="1"/>
  <c r="W3938" i="1"/>
  <c r="W3617" i="1"/>
  <c r="W3104" i="1"/>
  <c r="W2135" i="1"/>
  <c r="W2305" i="1"/>
  <c r="W1164" i="1"/>
  <c r="W4223" i="1"/>
  <c r="W2444" i="1"/>
  <c r="W2580" i="1"/>
  <c r="W2995" i="1"/>
  <c r="W941" i="1"/>
  <c r="W1935" i="1"/>
  <c r="W2456" i="1"/>
  <c r="W1274" i="1"/>
  <c r="W426" i="1"/>
  <c r="W1977" i="1"/>
  <c r="W2206" i="1"/>
  <c r="W2793" i="1"/>
  <c r="V83" i="1"/>
  <c r="X83" i="1" s="1"/>
  <c r="V334" i="1"/>
  <c r="X334" i="1" s="1"/>
  <c r="V2436" i="1"/>
  <c r="X2436" i="1" s="1"/>
  <c r="V3504" i="1"/>
  <c r="X3504" i="1" s="1"/>
  <c r="W2437" i="1"/>
  <c r="M3177" i="1"/>
  <c r="V3177" i="1"/>
  <c r="X3177" i="1" s="1"/>
  <c r="L2813" i="1"/>
  <c r="N2813" i="1" s="1"/>
  <c r="V2813" i="1"/>
  <c r="X2813" i="1" s="1"/>
  <c r="L1165" i="1"/>
  <c r="N1165" i="1" s="1"/>
  <c r="W1209" i="1"/>
  <c r="L335" i="1"/>
  <c r="N335" i="1" s="1"/>
  <c r="V3816" i="1"/>
  <c r="X3816" i="1" s="1"/>
  <c r="W4192" i="1"/>
  <c r="V1572" i="1"/>
  <c r="X1572" i="1" s="1"/>
  <c r="L2488" i="1"/>
  <c r="N2488" i="1" s="1"/>
  <c r="V2488" i="1"/>
  <c r="X2488" i="1" s="1"/>
  <c r="V2544" i="1"/>
  <c r="X2544" i="1" s="1"/>
  <c r="W3669" i="1"/>
  <c r="W756" i="1"/>
  <c r="W660" i="1"/>
  <c r="W757" i="1"/>
  <c r="L968" i="1"/>
  <c r="N968" i="1" s="1"/>
  <c r="M266" i="1"/>
  <c r="V266" i="1"/>
  <c r="X266" i="1" s="1"/>
  <c r="V295" i="1"/>
  <c r="X295" i="1" s="1"/>
  <c r="M2739" i="1"/>
  <c r="V2739" i="1"/>
  <c r="X2739" i="1" s="1"/>
  <c r="V3849" i="1"/>
  <c r="X3849" i="1" s="1"/>
  <c r="V2727" i="1"/>
  <c r="X2727" i="1" s="1"/>
  <c r="Z3562" i="1"/>
  <c r="Z2805" i="1"/>
  <c r="W3049" i="1"/>
  <c r="Z3478" i="1"/>
  <c r="V303" i="1"/>
  <c r="X303" i="1" s="1"/>
  <c r="Z2101" i="1"/>
  <c r="M4037" i="1"/>
  <c r="L1003" i="1"/>
  <c r="N1003" i="1" s="1"/>
  <c r="Z3535" i="1"/>
  <c r="W1319" i="1"/>
  <c r="W3564" i="1"/>
  <c r="Z2757" i="1"/>
  <c r="W848" i="1"/>
  <c r="W306" i="1"/>
  <c r="M3235" i="1"/>
  <c r="L2732" i="1"/>
  <c r="N2732" i="1" s="1"/>
  <c r="Z2927" i="1"/>
  <c r="M3368" i="1"/>
  <c r="V853" i="1"/>
  <c r="X853" i="1" s="1"/>
  <c r="L3573" i="1"/>
  <c r="N3573" i="1" s="1"/>
  <c r="V3573" i="1"/>
  <c r="X3573" i="1" s="1"/>
  <c r="W2189" i="1"/>
  <c r="L3063" i="1"/>
  <c r="N3063" i="1" s="1"/>
  <c r="W3063" i="1"/>
  <c r="L1380" i="1"/>
  <c r="N1380" i="1" s="1"/>
  <c r="W1380" i="1"/>
  <c r="L4064" i="1"/>
  <c r="N4064" i="1" s="1"/>
  <c r="W3574" i="1"/>
  <c r="W366" i="1"/>
  <c r="M2928" i="1"/>
  <c r="V2010" i="1"/>
  <c r="X2010" i="1" s="1"/>
  <c r="W3966" i="1"/>
  <c r="V2015" i="1"/>
  <c r="X2015" i="1" s="1"/>
  <c r="M3285" i="1"/>
  <c r="W3285" i="1"/>
  <c r="V935" i="1"/>
  <c r="X935" i="1" s="1"/>
  <c r="L3591" i="1"/>
  <c r="N3591" i="1" s="1"/>
  <c r="W830" i="1"/>
  <c r="L2685" i="1"/>
  <c r="N2685" i="1" s="1"/>
  <c r="Z1619" i="1"/>
  <c r="Z3968" i="1"/>
  <c r="M2380" i="1"/>
  <c r="Z1316" i="1"/>
  <c r="Z2972" i="1"/>
  <c r="L1055" i="1"/>
  <c r="N1055" i="1" s="1"/>
  <c r="V1055" i="1"/>
  <c r="X1055" i="1" s="1"/>
  <c r="W358" i="1"/>
  <c r="L2052" i="1"/>
  <c r="N2052" i="1" s="1"/>
  <c r="V2052" i="1"/>
  <c r="X2052" i="1" s="1"/>
  <c r="L2503" i="1"/>
  <c r="N2503" i="1" s="1"/>
  <c r="V2503" i="1"/>
  <c r="X2503" i="1" s="1"/>
  <c r="Z2756" i="1"/>
  <c r="V2496" i="1"/>
  <c r="X2496" i="1" s="1"/>
  <c r="Z3513" i="1"/>
  <c r="M1018" i="1"/>
  <c r="Z2470" i="1"/>
  <c r="V2914" i="1"/>
  <c r="X2914" i="1" s="1"/>
  <c r="Z2451" i="1"/>
  <c r="Z2398" i="1"/>
  <c r="Z3921" i="1"/>
  <c r="M1003" i="1"/>
  <c r="M1515" i="1"/>
  <c r="V1515" i="1"/>
  <c r="X1515" i="1" s="1"/>
  <c r="V458" i="1"/>
  <c r="X458" i="1" s="1"/>
  <c r="L3737" i="1"/>
  <c r="N3737" i="1" s="1"/>
  <c r="W2119" i="1"/>
  <c r="L3922" i="1"/>
  <c r="N3922" i="1" s="1"/>
  <c r="V2182" i="1"/>
  <c r="X2182" i="1" s="1"/>
  <c r="V1379" i="1"/>
  <c r="X1379" i="1" s="1"/>
  <c r="W3573" i="1"/>
  <c r="W1683" i="1"/>
  <c r="Z1618" i="1"/>
  <c r="V2001" i="1"/>
  <c r="X2001" i="1" s="1"/>
  <c r="M2332" i="1"/>
  <c r="V3021" i="1"/>
  <c r="X3021" i="1" s="1"/>
  <c r="L1036" i="1"/>
  <c r="N1036" i="1" s="1"/>
  <c r="V1036" i="1"/>
  <c r="X1036" i="1" s="1"/>
  <c r="M2297" i="1"/>
  <c r="V2297" i="1"/>
  <c r="X2297" i="1" s="1"/>
  <c r="M3519" i="1"/>
  <c r="W349" i="1"/>
  <c r="M430" i="1"/>
  <c r="V430" i="1"/>
  <c r="X430" i="1" s="1"/>
  <c r="Z2685" i="1"/>
  <c r="W3638" i="1"/>
  <c r="L936" i="1"/>
  <c r="N936" i="1" s="1"/>
  <c r="V936" i="1"/>
  <c r="X936" i="1" s="1"/>
  <c r="W367" i="1"/>
  <c r="L1724" i="1"/>
  <c r="N1724" i="1" s="1"/>
  <c r="V1724" i="1"/>
  <c r="X1724" i="1" s="1"/>
  <c r="L1619" i="1"/>
  <c r="N1619" i="1" s="1"/>
  <c r="V1619" i="1"/>
  <c r="X1619" i="1" s="1"/>
  <c r="Z2380" i="1"/>
  <c r="Z1725" i="1"/>
  <c r="V3372" i="1"/>
  <c r="X3372" i="1" s="1"/>
  <c r="L58" i="1"/>
  <c r="N58" i="1" s="1"/>
  <c r="L4125" i="1"/>
  <c r="N4125" i="1" s="1"/>
  <c r="W3575" i="1"/>
  <c r="L1316" i="1"/>
  <c r="N1316" i="1" s="1"/>
  <c r="W1869" i="1"/>
  <c r="L2972" i="1"/>
  <c r="N2972" i="1" s="1"/>
  <c r="L2207" i="1"/>
  <c r="N2207" i="1" s="1"/>
  <c r="V937" i="1"/>
  <c r="X937" i="1" s="1"/>
  <c r="W2249" i="1"/>
  <c r="M2482" i="1"/>
  <c r="M4185" i="1"/>
  <c r="W3902" i="1"/>
  <c r="L832" i="1"/>
  <c r="N832" i="1" s="1"/>
  <c r="V832" i="1"/>
  <c r="X832" i="1" s="1"/>
  <c r="W3783" i="1"/>
  <c r="W3811" i="1"/>
  <c r="V1108" i="1"/>
  <c r="X1108" i="1" s="1"/>
  <c r="L2740" i="1"/>
  <c r="N2740" i="1" s="1"/>
  <c r="V1524" i="1"/>
  <c r="X1524" i="1" s="1"/>
  <c r="Y455" i="1"/>
  <c r="V455" i="1"/>
  <c r="X455" i="1" s="1"/>
  <c r="Z3850" i="1"/>
  <c r="W2496" i="1"/>
  <c r="Z3719" i="1"/>
  <c r="V1109" i="1"/>
  <c r="X1109" i="1" s="1"/>
  <c r="Z87" i="1"/>
  <c r="M3563" i="1"/>
  <c r="W1616" i="1"/>
  <c r="W2914" i="1"/>
  <c r="M3993" i="1"/>
  <c r="L4207" i="1"/>
  <c r="N4207" i="1" s="1"/>
  <c r="V2471" i="1"/>
  <c r="X2471" i="1" s="1"/>
  <c r="M2671" i="1"/>
  <c r="L892" i="1"/>
  <c r="N892" i="1" s="1"/>
  <c r="W1515" i="1"/>
  <c r="W3068" i="1"/>
  <c r="V2760" i="1"/>
  <c r="X2760" i="1" s="1"/>
  <c r="W2118" i="1"/>
  <c r="W1004" i="1"/>
  <c r="W1280" i="1"/>
  <c r="W1943" i="1"/>
  <c r="M1128" i="1"/>
  <c r="L339" i="1"/>
  <c r="N339" i="1" s="1"/>
  <c r="Z3877" i="1"/>
  <c r="M3922" i="1"/>
  <c r="V2516" i="1"/>
  <c r="X2516" i="1" s="1"/>
  <c r="L2807" i="1"/>
  <c r="N2807" i="1" s="1"/>
  <c r="W1183" i="1"/>
  <c r="M3572" i="1"/>
  <c r="L1723" i="1"/>
  <c r="N1723" i="1" s="1"/>
  <c r="Z2611" i="1"/>
  <c r="W3093" i="1"/>
  <c r="V3412" i="1"/>
  <c r="X3412" i="1" s="1"/>
  <c r="Z2871" i="1"/>
  <c r="W1511" i="1"/>
  <c r="W1494" i="1"/>
  <c r="L2489" i="1"/>
  <c r="N2489" i="1" s="1"/>
  <c r="V2489" i="1"/>
  <c r="X2489" i="1" s="1"/>
  <c r="M504" i="1"/>
  <c r="W1619" i="1"/>
  <c r="L3968" i="1"/>
  <c r="N3968" i="1" s="1"/>
  <c r="V3968" i="1"/>
  <c r="X3968" i="1" s="1"/>
  <c r="W3372" i="1"/>
  <c r="W4048" i="1"/>
  <c r="L2279" i="1"/>
  <c r="N2279" i="1" s="1"/>
  <c r="W58" i="1"/>
  <c r="W2775" i="1"/>
  <c r="M3875" i="1"/>
  <c r="M4125" i="1"/>
  <c r="W1135" i="1"/>
  <c r="M1881" i="1"/>
  <c r="W2984" i="1"/>
  <c r="W3979" i="1"/>
  <c r="W952" i="1"/>
  <c r="L2109" i="1"/>
  <c r="N2109" i="1" s="1"/>
  <c r="V2109" i="1"/>
  <c r="X2109" i="1" s="1"/>
  <c r="L3349" i="1"/>
  <c r="N3349" i="1" s="1"/>
  <c r="V3349" i="1"/>
  <c r="X3349" i="1" s="1"/>
  <c r="L1090" i="1"/>
  <c r="N1090" i="1" s="1"/>
  <c r="V1090" i="1"/>
  <c r="X1090" i="1" s="1"/>
  <c r="L3445" i="1"/>
  <c r="N3445" i="1" s="1"/>
  <c r="V3445" i="1"/>
  <c r="X3445" i="1" s="1"/>
  <c r="W3969" i="1"/>
  <c r="W1108" i="1"/>
  <c r="Z2134" i="1"/>
  <c r="W1524" i="1"/>
  <c r="V3530" i="1"/>
  <c r="X3530" i="1" s="1"/>
  <c r="M1127" i="1"/>
  <c r="W1109" i="1"/>
  <c r="Z3941" i="1"/>
  <c r="V2397" i="1"/>
  <c r="X2397" i="1" s="1"/>
  <c r="Z304" i="1"/>
  <c r="L3380" i="1"/>
  <c r="N3380" i="1" s="1"/>
  <c r="Z3993" i="1"/>
  <c r="M4207" i="1"/>
  <c r="W2471" i="1"/>
  <c r="Z2671" i="1"/>
  <c r="M892" i="1"/>
  <c r="V4009" i="1"/>
  <c r="X4009" i="1" s="1"/>
  <c r="V3564" i="1"/>
  <c r="X3564" i="1" s="1"/>
  <c r="W2760" i="1"/>
  <c r="V306" i="1"/>
  <c r="X306" i="1" s="1"/>
  <c r="Z1128" i="1"/>
  <c r="V2725" i="1"/>
  <c r="X2725" i="1" s="1"/>
  <c r="V459" i="1"/>
  <c r="X459" i="1" s="1"/>
  <c r="L3738" i="1"/>
  <c r="N3738" i="1" s="1"/>
  <c r="Z55" i="1"/>
  <c r="W2403" i="1"/>
  <c r="M2927" i="1"/>
  <c r="L3368" i="1"/>
  <c r="N3368" i="1" s="1"/>
  <c r="W2516" i="1"/>
  <c r="W1407" i="1"/>
  <c r="Z3572" i="1"/>
  <c r="M1723" i="1"/>
  <c r="V1034" i="1"/>
  <c r="X1034" i="1" s="1"/>
  <c r="Z2331" i="1"/>
  <c r="V2190" i="1"/>
  <c r="X2190" i="1" s="1"/>
  <c r="M2390" i="1"/>
  <c r="V57" i="1"/>
  <c r="X57" i="1" s="1"/>
  <c r="M2819" i="1"/>
  <c r="M2405" i="1"/>
  <c r="V2405" i="1"/>
  <c r="X2405" i="1" s="1"/>
  <c r="M1880" i="1"/>
  <c r="W2148" i="1"/>
  <c r="M1341" i="1"/>
  <c r="V1341" i="1"/>
  <c r="X1341" i="1" s="1"/>
  <c r="Z1724" i="1"/>
  <c r="L1224" i="1"/>
  <c r="N1224" i="1" s="1"/>
  <c r="V2307" i="1"/>
  <c r="X2307" i="1" s="1"/>
  <c r="Z831" i="1"/>
  <c r="M2279" i="1"/>
  <c r="V2279" i="1"/>
  <c r="X2279" i="1" s="1"/>
  <c r="V63" i="1"/>
  <c r="X63" i="1" s="1"/>
  <c r="Z3575" i="1"/>
  <c r="Z1869" i="1"/>
  <c r="M1233" i="1"/>
  <c r="V1233" i="1"/>
  <c r="X1233" i="1" s="1"/>
  <c r="W1578" i="1"/>
  <c r="L3508" i="1"/>
  <c r="N3508" i="1" s="1"/>
  <c r="V3508" i="1"/>
  <c r="X3508" i="1" s="1"/>
  <c r="W1091" i="1"/>
  <c r="W1090" i="1"/>
  <c r="W1792" i="1"/>
  <c r="W318" i="1"/>
  <c r="Z4017" i="1"/>
  <c r="Z2269" i="1"/>
  <c r="V312" i="1"/>
  <c r="X312" i="1" s="1"/>
  <c r="V3996" i="1"/>
  <c r="X3996" i="1" s="1"/>
  <c r="V3436" i="1"/>
  <c r="X3436" i="1" s="1"/>
  <c r="L1469" i="1"/>
  <c r="N1469" i="1" s="1"/>
  <c r="Z2741" i="1"/>
  <c r="Z1921" i="1"/>
  <c r="W465" i="1"/>
  <c r="W1542" i="1"/>
  <c r="Z3959" i="1"/>
  <c r="W3446" i="1"/>
  <c r="Z64" i="1"/>
  <c r="W1309" i="1"/>
  <c r="L3140" i="1"/>
  <c r="N3140" i="1" s="1"/>
  <c r="V3140" i="1"/>
  <c r="X3140" i="1" s="1"/>
  <c r="L2251" i="1"/>
  <c r="N2251" i="1" s="1"/>
  <c r="V2251" i="1"/>
  <c r="X2251" i="1" s="1"/>
  <c r="Z2930" i="1"/>
  <c r="L1100" i="1"/>
  <c r="N1100" i="1" s="1"/>
  <c r="W3381" i="1"/>
  <c r="Z933" i="1"/>
  <c r="M361" i="1"/>
  <c r="M1970" i="1"/>
  <c r="Z4067" i="1"/>
  <c r="W1419" i="1"/>
  <c r="V2072" i="1"/>
  <c r="X2072" i="1" s="1"/>
  <c r="L1136" i="1"/>
  <c r="N1136" i="1" s="1"/>
  <c r="L90" i="1"/>
  <c r="N90" i="1" s="1"/>
  <c r="V2308" i="1"/>
  <c r="X2308" i="1" s="1"/>
  <c r="V3526" i="1"/>
  <c r="X3526" i="1" s="1"/>
  <c r="M3484" i="1"/>
  <c r="W3994" i="1"/>
  <c r="L3995" i="1"/>
  <c r="N3995" i="1" s="1"/>
  <c r="V3995" i="1"/>
  <c r="X3995" i="1" s="1"/>
  <c r="W2374" i="1"/>
  <c r="L2565" i="1"/>
  <c r="N2565" i="1" s="1"/>
  <c r="V2565" i="1"/>
  <c r="X2565" i="1" s="1"/>
  <c r="W2878" i="1"/>
  <c r="L805" i="1"/>
  <c r="N805" i="1" s="1"/>
  <c r="V805" i="1"/>
  <c r="X805" i="1" s="1"/>
  <c r="V2269" i="1"/>
  <c r="X2269" i="1" s="1"/>
  <c r="W1526" i="1"/>
  <c r="W1777" i="1"/>
  <c r="L1048" i="1"/>
  <c r="N1048" i="1" s="1"/>
  <c r="V1048" i="1"/>
  <c r="X1048" i="1" s="1"/>
  <c r="V3553" i="1"/>
  <c r="X3553" i="1" s="1"/>
  <c r="W2056" i="1"/>
  <c r="W312" i="1"/>
  <c r="L806" i="1"/>
  <c r="N806" i="1" s="1"/>
  <c r="L2024" i="1"/>
  <c r="N2024" i="1" s="1"/>
  <c r="W1114" i="1"/>
  <c r="L1808" i="1"/>
  <c r="N1808" i="1" s="1"/>
  <c r="V1808" i="1"/>
  <c r="X1808" i="1" s="1"/>
  <c r="L2988" i="1"/>
  <c r="N2988" i="1" s="1"/>
  <c r="W2251" i="1"/>
  <c r="Z2286" i="1"/>
  <c r="V3923" i="1"/>
  <c r="X3923" i="1" s="1"/>
  <c r="M3548" i="1"/>
  <c r="Z1100" i="1"/>
  <c r="Z3640" i="1"/>
  <c r="W3649" i="1"/>
  <c r="W1894" i="1"/>
  <c r="W650" i="1"/>
  <c r="M3447" i="1"/>
  <c r="L2110" i="1"/>
  <c r="N2110" i="1" s="1"/>
  <c r="W2283" i="1"/>
  <c r="Z1882" i="1"/>
  <c r="V2625" i="1"/>
  <c r="X2625" i="1" s="1"/>
  <c r="Z651" i="1"/>
  <c r="M2654" i="1"/>
  <c r="W4050" i="1"/>
  <c r="M1130" i="1"/>
  <c r="V3616" i="1"/>
  <c r="X3616" i="1" s="1"/>
  <c r="Z3448" i="1"/>
  <c r="M1987" i="1"/>
  <c r="L2743" i="1"/>
  <c r="N2743" i="1" s="1"/>
  <c r="M2841" i="1"/>
  <c r="W3633" i="1"/>
  <c r="V4135" i="1"/>
  <c r="X4135" i="1" s="1"/>
  <c r="M1242" i="1"/>
  <c r="V3943" i="1"/>
  <c r="X3943" i="1" s="1"/>
  <c r="V1424" i="1"/>
  <c r="X1424" i="1" s="1"/>
  <c r="W4136" i="1"/>
  <c r="W3439" i="1"/>
  <c r="M1473" i="1"/>
  <c r="V1473" i="1"/>
  <c r="X1473" i="1" s="1"/>
  <c r="W2170" i="1"/>
  <c r="L1083" i="1"/>
  <c r="N1083" i="1" s="1"/>
  <c r="Z2226" i="1"/>
  <c r="Z507" i="1"/>
  <c r="W837" i="1"/>
  <c r="L2209" i="1"/>
  <c r="N2209" i="1" s="1"/>
  <c r="V2209" i="1"/>
  <c r="X2209" i="1" s="1"/>
  <c r="W354" i="1"/>
  <c r="L2438" i="1"/>
  <c r="N2438" i="1" s="1"/>
  <c r="V2438" i="1"/>
  <c r="X2438" i="1" s="1"/>
  <c r="W979" i="1"/>
  <c r="L980" i="1"/>
  <c r="N980" i="1" s="1"/>
  <c r="V980" i="1"/>
  <c r="X980" i="1" s="1"/>
  <c r="W2837" i="1"/>
  <c r="L2195" i="1"/>
  <c r="N2195" i="1" s="1"/>
  <c r="V2195" i="1"/>
  <c r="X2195" i="1" s="1"/>
  <c r="W2285" i="1"/>
  <c r="L1251" i="1"/>
  <c r="N1251" i="1" s="1"/>
  <c r="V1251" i="1"/>
  <c r="X1251" i="1" s="1"/>
  <c r="M3997" i="1"/>
  <c r="V3286" i="1"/>
  <c r="X3286" i="1" s="1"/>
  <c r="M1892" i="1"/>
  <c r="W2308" i="1"/>
  <c r="Z2799" i="1"/>
  <c r="Z1985" i="1"/>
  <c r="M1940" i="1"/>
  <c r="V1940" i="1"/>
  <c r="X1940" i="1" s="1"/>
  <c r="M1993" i="1"/>
  <c r="L464" i="1"/>
  <c r="N464" i="1" s="1"/>
  <c r="M2173" i="1"/>
  <c r="L3287" i="1"/>
  <c r="N3287" i="1" s="1"/>
  <c r="W3497" i="1"/>
  <c r="L2810" i="1"/>
  <c r="N2810" i="1" s="1"/>
  <c r="V2810" i="1"/>
  <c r="X2810" i="1" s="1"/>
  <c r="W2268" i="1"/>
  <c r="W2269" i="1"/>
  <c r="L1420" i="1"/>
  <c r="N1420" i="1" s="1"/>
  <c r="W1048" i="1"/>
  <c r="Z3140" i="1"/>
  <c r="L3640" i="1"/>
  <c r="N3640" i="1" s="1"/>
  <c r="Z3447" i="1"/>
  <c r="M2743" i="1"/>
  <c r="V2227" i="1"/>
  <c r="X2227" i="1" s="1"/>
  <c r="M3784" i="1"/>
  <c r="L2792" i="1"/>
  <c r="N2792" i="1" s="1"/>
  <c r="V507" i="1"/>
  <c r="X507" i="1" s="1"/>
  <c r="Z1939" i="1"/>
  <c r="L924" i="1"/>
  <c r="N924" i="1" s="1"/>
  <c r="Z463" i="1"/>
  <c r="V2799" i="1"/>
  <c r="X2799" i="1" s="1"/>
  <c r="V2886" i="1"/>
  <c r="X2886" i="1" s="1"/>
  <c r="Z2565" i="1"/>
  <c r="W1137" i="1"/>
  <c r="M1139" i="1"/>
  <c r="Z362" i="1"/>
  <c r="W2053" i="1"/>
  <c r="L4011" i="1"/>
  <c r="N4011" i="1" s="1"/>
  <c r="V4011" i="1"/>
  <c r="X4011" i="1" s="1"/>
  <c r="L3864" i="1"/>
  <c r="N3864" i="1" s="1"/>
  <c r="L2966" i="1"/>
  <c r="N2966" i="1" s="1"/>
  <c r="V2966" i="1"/>
  <c r="X2966" i="1" s="1"/>
  <c r="W4123" i="1"/>
  <c r="M2168" i="1"/>
  <c r="V4151" i="1"/>
  <c r="X4151" i="1" s="1"/>
  <c r="L2440" i="1"/>
  <c r="N2440" i="1" s="1"/>
  <c r="V2440" i="1"/>
  <c r="X2440" i="1" s="1"/>
  <c r="L519" i="1"/>
  <c r="N519" i="1" s="1"/>
  <c r="W519" i="1"/>
  <c r="W984" i="1"/>
  <c r="M2174" i="1"/>
  <c r="V2174" i="1"/>
  <c r="X2174" i="1" s="1"/>
  <c r="M1921" i="1"/>
  <c r="L2013" i="1"/>
  <c r="N2013" i="1" s="1"/>
  <c r="W2013" i="1"/>
  <c r="V465" i="1"/>
  <c r="X465" i="1" s="1"/>
  <c r="L2175" i="1"/>
  <c r="N2175" i="1" s="1"/>
  <c r="L1542" i="1"/>
  <c r="N1542" i="1" s="1"/>
  <c r="V1542" i="1"/>
  <c r="X1542" i="1" s="1"/>
  <c r="W4239" i="1"/>
  <c r="W869" i="1"/>
  <c r="Z2251" i="1"/>
  <c r="M2974" i="1"/>
  <c r="L2375" i="1"/>
  <c r="N2375" i="1" s="1"/>
  <c r="V2474" i="1"/>
  <c r="X2474" i="1" s="1"/>
  <c r="V4134" i="1"/>
  <c r="X4134" i="1" s="1"/>
  <c r="W1527" i="1"/>
  <c r="L3381" i="1"/>
  <c r="N3381" i="1" s="1"/>
  <c r="V3381" i="1"/>
  <c r="X3381" i="1" s="1"/>
  <c r="W822" i="1"/>
  <c r="M1472" i="1"/>
  <c r="V2653" i="1"/>
  <c r="X2653" i="1" s="1"/>
  <c r="Z1102" i="1"/>
  <c r="M2461" i="1"/>
  <c r="W3382" i="1"/>
  <c r="W3438" i="1"/>
  <c r="M2287" i="1"/>
  <c r="M2039" i="1"/>
  <c r="V2039" i="1"/>
  <c r="X2039" i="1" s="1"/>
  <c r="L361" i="1"/>
  <c r="N361" i="1" s="1"/>
  <c r="M824" i="1"/>
  <c r="V824" i="1"/>
  <c r="X824" i="1" s="1"/>
  <c r="L1970" i="1"/>
  <c r="N1970" i="1" s="1"/>
  <c r="L2889" i="1"/>
  <c r="N2889" i="1" s="1"/>
  <c r="V2889" i="1"/>
  <c r="X2889" i="1" s="1"/>
  <c r="M2040" i="1"/>
  <c r="M4067" i="1"/>
  <c r="Y3657" i="1"/>
  <c r="W3657" i="1"/>
  <c r="M534" i="1"/>
  <c r="Z534" i="1"/>
  <c r="L534" i="1"/>
  <c r="N534" i="1" s="1"/>
  <c r="Y4102" i="1"/>
  <c r="W4102" i="1"/>
  <c r="V4102" i="1"/>
  <c r="X4102" i="1" s="1"/>
  <c r="M1730" i="1"/>
  <c r="L1730" i="1"/>
  <c r="N1730" i="1" s="1"/>
  <c r="Z1583" i="1"/>
  <c r="M1583" i="1"/>
  <c r="M2149" i="1"/>
  <c r="L2149" i="1"/>
  <c r="N2149" i="1" s="1"/>
  <c r="Y3070" i="1"/>
  <c r="W3070" i="1"/>
  <c r="V3070" i="1"/>
  <c r="X3070" i="1" s="1"/>
  <c r="Y21" i="1"/>
  <c r="W21" i="1"/>
  <c r="V21" i="1"/>
  <c r="X21" i="1" s="1"/>
  <c r="Y557" i="1"/>
  <c r="W557" i="1"/>
  <c r="V557" i="1"/>
  <c r="X557" i="1" s="1"/>
  <c r="L2514" i="1"/>
  <c r="N2514" i="1" s="1"/>
  <c r="M2514" i="1"/>
  <c r="M3292" i="1"/>
  <c r="Z3292" i="1"/>
  <c r="L3292" i="1"/>
  <c r="N3292" i="1" s="1"/>
  <c r="M1715" i="1"/>
  <c r="Z1715" i="1"/>
  <c r="Y2100" i="1"/>
  <c r="W2100" i="1"/>
  <c r="Z1077" i="1"/>
  <c r="M1077" i="1"/>
  <c r="L1077" i="1"/>
  <c r="N1077" i="1" s="1"/>
  <c r="L3652" i="1"/>
  <c r="N3652" i="1" s="1"/>
  <c r="Z3652" i="1"/>
  <c r="Y2057" i="1"/>
  <c r="W2057" i="1"/>
  <c r="V2057" i="1"/>
  <c r="X2057" i="1" s="1"/>
  <c r="L74" i="1"/>
  <c r="N74" i="1" s="1"/>
  <c r="Z74" i="1"/>
  <c r="M74" i="1"/>
  <c r="Z3658" i="1"/>
  <c r="M3658" i="1"/>
  <c r="L3658" i="1"/>
  <c r="N3658" i="1" s="1"/>
  <c r="L1756" i="1"/>
  <c r="N1756" i="1" s="1"/>
  <c r="Z1756" i="1"/>
  <c r="M1756" i="1"/>
  <c r="Z1498" i="1"/>
  <c r="M1498" i="1"/>
  <c r="L1498" i="1"/>
  <c r="N1498" i="1" s="1"/>
  <c r="Y3751" i="1"/>
  <c r="W3751" i="1"/>
  <c r="V3751" i="1"/>
  <c r="X3751" i="1" s="1"/>
  <c r="Y68" i="1"/>
  <c r="W68" i="1"/>
  <c r="V68" i="1"/>
  <c r="X68" i="1" s="1"/>
  <c r="L1557" i="1"/>
  <c r="N1557" i="1" s="1"/>
  <c r="Z1557" i="1"/>
  <c r="M1557" i="1"/>
  <c r="Y918" i="1"/>
  <c r="W918" i="1"/>
  <c r="V918" i="1"/>
  <c r="X918" i="1" s="1"/>
  <c r="L175" i="1"/>
  <c r="N175" i="1" s="1"/>
  <c r="Z175" i="1"/>
  <c r="M175" i="1"/>
  <c r="L638" i="1"/>
  <c r="N638" i="1" s="1"/>
  <c r="Z638" i="1"/>
  <c r="M638" i="1"/>
  <c r="Z2511" i="1"/>
  <c r="Z2218" i="1"/>
  <c r="W3290" i="1"/>
  <c r="L1076" i="1"/>
  <c r="N1076" i="1" s="1"/>
  <c r="V1076" i="1"/>
  <c r="X1076" i="1" s="1"/>
  <c r="W2902" i="1"/>
  <c r="L2543" i="1"/>
  <c r="N2543" i="1" s="1"/>
  <c r="V2543" i="1"/>
  <c r="X2543" i="1" s="1"/>
  <c r="L483" i="1"/>
  <c r="N483" i="1" s="1"/>
  <c r="L3607" i="1"/>
  <c r="N3607" i="1" s="1"/>
  <c r="Z3607" i="1"/>
  <c r="V397" i="1"/>
  <c r="X397" i="1" s="1"/>
  <c r="V4150" i="1"/>
  <c r="X4150" i="1" s="1"/>
  <c r="L3770" i="1"/>
  <c r="N3770" i="1" s="1"/>
  <c r="Z3770" i="1"/>
  <c r="W3136" i="1"/>
  <c r="L3657" i="1"/>
  <c r="N3657" i="1" s="1"/>
  <c r="V3657" i="1"/>
  <c r="X3657" i="1" s="1"/>
  <c r="W1797" i="1"/>
  <c r="L3651" i="1"/>
  <c r="N3651" i="1" s="1"/>
  <c r="Y3651" i="1"/>
  <c r="W3651" i="1"/>
  <c r="V3651" i="1"/>
  <c r="X3651" i="1" s="1"/>
  <c r="M4102" i="1"/>
  <c r="L4102" i="1"/>
  <c r="N4102" i="1" s="1"/>
  <c r="Y3239" i="1"/>
  <c r="W3239" i="1"/>
  <c r="Z1730" i="1"/>
  <c r="Y1714" i="1"/>
  <c r="W1714" i="1"/>
  <c r="V1714" i="1"/>
  <c r="X1714" i="1" s="1"/>
  <c r="V308" i="1"/>
  <c r="X308" i="1" s="1"/>
  <c r="M4046" i="1"/>
  <c r="L1583" i="1"/>
  <c r="N1583" i="1" s="1"/>
  <c r="Y1798" i="1"/>
  <c r="W1798" i="1"/>
  <c r="Z499" i="1"/>
  <c r="M499" i="1"/>
  <c r="L499" i="1"/>
  <c r="N499" i="1" s="1"/>
  <c r="Y2829" i="1"/>
  <c r="W2829" i="1"/>
  <c r="Z2149" i="1"/>
  <c r="L484" i="1"/>
  <c r="N484" i="1" s="1"/>
  <c r="M484" i="1"/>
  <c r="Z3537" i="1"/>
  <c r="L3537" i="1"/>
  <c r="N3537" i="1" s="1"/>
  <c r="Y194" i="1"/>
  <c r="W194" i="1"/>
  <c r="Z4190" i="1"/>
  <c r="L4190" i="1"/>
  <c r="N4190" i="1" s="1"/>
  <c r="Z582" i="1"/>
  <c r="M582" i="1"/>
  <c r="L582" i="1"/>
  <c r="N582" i="1" s="1"/>
  <c r="Z793" i="1"/>
  <c r="M793" i="1"/>
  <c r="L793" i="1"/>
  <c r="N793" i="1" s="1"/>
  <c r="Z536" i="1"/>
  <c r="M536" i="1"/>
  <c r="L536" i="1"/>
  <c r="N536" i="1" s="1"/>
  <c r="L377" i="1"/>
  <c r="N377" i="1" s="1"/>
  <c r="Z377" i="1"/>
  <c r="M377" i="1"/>
  <c r="Z117" i="1"/>
  <c r="M117" i="1"/>
  <c r="L117" i="1"/>
  <c r="N117" i="1" s="1"/>
  <c r="L3683" i="1"/>
  <c r="N3683" i="1" s="1"/>
  <c r="Z3683" i="1"/>
  <c r="M3683" i="1"/>
  <c r="Z2584" i="1"/>
  <c r="M2584" i="1"/>
  <c r="L2584" i="1"/>
  <c r="N2584" i="1" s="1"/>
  <c r="L2815" i="1"/>
  <c r="N2815" i="1" s="1"/>
  <c r="Z2815" i="1"/>
  <c r="M2815" i="1"/>
  <c r="Z513" i="1"/>
  <c r="M513" i="1"/>
  <c r="L513" i="1"/>
  <c r="N513" i="1" s="1"/>
  <c r="Y1397" i="1"/>
  <c r="W1397" i="1"/>
  <c r="V1397" i="1"/>
  <c r="X1397" i="1" s="1"/>
  <c r="Y2337" i="1"/>
  <c r="W2337" i="1"/>
  <c r="V2337" i="1"/>
  <c r="X2337" i="1" s="1"/>
  <c r="Y679" i="1"/>
  <c r="W679" i="1"/>
  <c r="V679" i="1"/>
  <c r="X679" i="1" s="1"/>
  <c r="Z402" i="1"/>
  <c r="M402" i="1"/>
  <c r="M622" i="1"/>
  <c r="Z622" i="1"/>
  <c r="M2433" i="1"/>
  <c r="Z2433" i="1"/>
  <c r="Y3684" i="1"/>
  <c r="W3684" i="1"/>
  <c r="V3684" i="1"/>
  <c r="X3684" i="1" s="1"/>
  <c r="L1953" i="1"/>
  <c r="N1953" i="1" s="1"/>
  <c r="Z1953" i="1"/>
  <c r="M1953" i="1"/>
  <c r="Z118" i="1"/>
  <c r="M118" i="1"/>
  <c r="L118" i="1"/>
  <c r="N118" i="1" s="1"/>
  <c r="L867" i="1"/>
  <c r="N867" i="1" s="1"/>
  <c r="Z867" i="1"/>
  <c r="M867" i="1"/>
  <c r="Z3795" i="1"/>
  <c r="M3795" i="1"/>
  <c r="L3795" i="1"/>
  <c r="N3795" i="1" s="1"/>
  <c r="L840" i="1"/>
  <c r="N840" i="1" s="1"/>
  <c r="Z840" i="1"/>
  <c r="M840" i="1"/>
  <c r="Z130" i="1"/>
  <c r="M130" i="1"/>
  <c r="L130" i="1"/>
  <c r="N130" i="1" s="1"/>
  <c r="Y501" i="1"/>
  <c r="W501" i="1"/>
  <c r="V501" i="1"/>
  <c r="X501" i="1" s="1"/>
  <c r="W2098" i="1"/>
  <c r="L2511" i="1"/>
  <c r="N2511" i="1" s="1"/>
  <c r="V2511" i="1"/>
  <c r="X2511" i="1" s="1"/>
  <c r="W4157" i="1"/>
  <c r="L2218" i="1"/>
  <c r="N2218" i="1" s="1"/>
  <c r="V2218" i="1"/>
  <c r="X2218" i="1" s="1"/>
  <c r="W664" i="1"/>
  <c r="L717" i="1"/>
  <c r="N717" i="1" s="1"/>
  <c r="V717" i="1"/>
  <c r="X717" i="1" s="1"/>
  <c r="L662" i="1"/>
  <c r="N662" i="1" s="1"/>
  <c r="M730" i="1"/>
  <c r="L1081" i="1"/>
  <c r="N1081" i="1" s="1"/>
  <c r="M2465" i="1"/>
  <c r="V483" i="1"/>
  <c r="X483" i="1" s="1"/>
  <c r="Z483" i="1"/>
  <c r="M1598" i="1"/>
  <c r="V3607" i="1"/>
  <c r="X3607" i="1" s="1"/>
  <c r="W397" i="1"/>
  <c r="W4150" i="1"/>
  <c r="M2099" i="1"/>
  <c r="V3770" i="1"/>
  <c r="X3770" i="1" s="1"/>
  <c r="M985" i="1"/>
  <c r="L985" i="1"/>
  <c r="N985" i="1" s="1"/>
  <c r="Y2363" i="1"/>
  <c r="W2363" i="1"/>
  <c r="Z4102" i="1"/>
  <c r="M1714" i="1"/>
  <c r="L1714" i="1"/>
  <c r="N1714" i="1" s="1"/>
  <c r="M2219" i="1"/>
  <c r="Y556" i="1"/>
  <c r="V556" i="1"/>
  <c r="X556" i="1" s="1"/>
  <c r="L1143" i="1"/>
  <c r="N1143" i="1" s="1"/>
  <c r="M1143" i="1"/>
  <c r="W1656" i="1"/>
  <c r="L1798" i="1"/>
  <c r="N1798" i="1" s="1"/>
  <c r="V1798" i="1"/>
  <c r="X1798" i="1" s="1"/>
  <c r="Y663" i="1"/>
  <c r="W663" i="1"/>
  <c r="M2865" i="1"/>
  <c r="Z2865" i="1"/>
  <c r="L2865" i="1"/>
  <c r="N2865" i="1" s="1"/>
  <c r="Y110" i="1"/>
  <c r="W110" i="1"/>
  <c r="V110" i="1"/>
  <c r="X110" i="1" s="1"/>
  <c r="Y899" i="1"/>
  <c r="W899" i="1"/>
  <c r="V899" i="1"/>
  <c r="X899" i="1" s="1"/>
  <c r="L121" i="1"/>
  <c r="N121" i="1" s="1"/>
  <c r="Z121" i="1"/>
  <c r="M121" i="1"/>
  <c r="Z995" i="1"/>
  <c r="M995" i="1"/>
  <c r="L995" i="1"/>
  <c r="N995" i="1" s="1"/>
  <c r="Y3348" i="1"/>
  <c r="W3348" i="1"/>
  <c r="V3348" i="1"/>
  <c r="X3348" i="1" s="1"/>
  <c r="L4158" i="1"/>
  <c r="N4158" i="1" s="1"/>
  <c r="Z4158" i="1"/>
  <c r="M4158" i="1"/>
  <c r="Z917" i="1"/>
  <c r="M917" i="1"/>
  <c r="L917" i="1"/>
  <c r="N917" i="1" s="1"/>
  <c r="L3924" i="1"/>
  <c r="N3924" i="1" s="1"/>
  <c r="Z3924" i="1"/>
  <c r="M3924" i="1"/>
  <c r="Y3369" i="1"/>
  <c r="W3369" i="1"/>
  <c r="V3369" i="1"/>
  <c r="X3369" i="1" s="1"/>
  <c r="M1499" i="1"/>
  <c r="Z1499" i="1"/>
  <c r="Y3697" i="1"/>
  <c r="W3697" i="1"/>
  <c r="Y972" i="1"/>
  <c r="W972" i="1"/>
  <c r="Z2670" i="1"/>
  <c r="M2670" i="1"/>
  <c r="L2670" i="1"/>
  <c r="N2670" i="1" s="1"/>
  <c r="Y3370" i="1"/>
  <c r="W3370" i="1"/>
  <c r="V3370" i="1"/>
  <c r="X3370" i="1" s="1"/>
  <c r="Z1949" i="1"/>
  <c r="M1949" i="1"/>
  <c r="L1949" i="1"/>
  <c r="N1949" i="1" s="1"/>
  <c r="Y1322" i="1"/>
  <c r="W1322" i="1"/>
  <c r="V1322" i="1"/>
  <c r="X1322" i="1" s="1"/>
  <c r="Z681" i="1"/>
  <c r="M681" i="1"/>
  <c r="L681" i="1"/>
  <c r="N681" i="1" s="1"/>
  <c r="W2511" i="1"/>
  <c r="W2218" i="1"/>
  <c r="M13" i="1"/>
  <c r="Z662" i="1"/>
  <c r="Z1076" i="1"/>
  <c r="Z1081" i="1"/>
  <c r="Z2543" i="1"/>
  <c r="W483" i="1"/>
  <c r="Z2326" i="1"/>
  <c r="W3578" i="1"/>
  <c r="L3135" i="1"/>
  <c r="N3135" i="1" s="1"/>
  <c r="V3135" i="1"/>
  <c r="X3135" i="1" s="1"/>
  <c r="Z2903" i="1"/>
  <c r="L633" i="1"/>
  <c r="N633" i="1" s="1"/>
  <c r="M633" i="1"/>
  <c r="Z3657" i="1"/>
  <c r="Y1730" i="1"/>
  <c r="W1730" i="1"/>
  <c r="V1730" i="1"/>
  <c r="X1730" i="1" s="1"/>
  <c r="Y689" i="1"/>
  <c r="W689" i="1"/>
  <c r="Z1714" i="1"/>
  <c r="V3707" i="1"/>
  <c r="X3707" i="1" s="1"/>
  <c r="Y2149" i="1"/>
  <c r="W2149" i="1"/>
  <c r="V2149" i="1"/>
  <c r="X2149" i="1" s="1"/>
  <c r="M21" i="1"/>
  <c r="Z21" i="1"/>
  <c r="M557" i="1"/>
  <c r="Z557" i="1"/>
  <c r="V663" i="1"/>
  <c r="X663" i="1" s="1"/>
  <c r="Y1761" i="1"/>
  <c r="W1761" i="1"/>
  <c r="M213" i="1"/>
  <c r="Z213" i="1"/>
  <c r="L213" i="1"/>
  <c r="N213" i="1" s="1"/>
  <c r="Y718" i="1"/>
  <c r="V718" i="1"/>
  <c r="X718" i="1" s="1"/>
  <c r="M2512" i="1"/>
  <c r="Z2512" i="1"/>
  <c r="L3121" i="1"/>
  <c r="N3121" i="1" s="1"/>
  <c r="Z3121" i="1"/>
  <c r="M3121" i="1"/>
  <c r="Z2510" i="1"/>
  <c r="M2510" i="1"/>
  <c r="L2510" i="1"/>
  <c r="N2510" i="1" s="1"/>
  <c r="L4107" i="1"/>
  <c r="N4107" i="1" s="1"/>
  <c r="Z4107" i="1"/>
  <c r="M4107" i="1"/>
  <c r="Z3653" i="1"/>
  <c r="M3653" i="1"/>
  <c r="L3653" i="1"/>
  <c r="N3653" i="1" s="1"/>
  <c r="L4232" i="1"/>
  <c r="N4232" i="1" s="1"/>
  <c r="Z4232" i="1"/>
  <c r="M4232" i="1"/>
  <c r="Z3149" i="1"/>
  <c r="M3149" i="1"/>
  <c r="L3149" i="1"/>
  <c r="N3149" i="1" s="1"/>
  <c r="Y3347" i="1"/>
  <c r="W3347" i="1"/>
  <c r="V3347" i="1"/>
  <c r="X3347" i="1" s="1"/>
  <c r="L3193" i="1"/>
  <c r="N3193" i="1" s="1"/>
  <c r="Z3193" i="1"/>
  <c r="M3193" i="1"/>
  <c r="Z2816" i="1"/>
  <c r="M2816" i="1"/>
  <c r="L2816" i="1"/>
  <c r="N2816" i="1" s="1"/>
  <c r="L3312" i="1"/>
  <c r="N3312" i="1" s="1"/>
  <c r="Z3312" i="1"/>
  <c r="M3312" i="1"/>
  <c r="Y1614" i="1"/>
  <c r="W1614" i="1"/>
  <c r="V1614" i="1"/>
  <c r="X1614" i="1" s="1"/>
  <c r="Y606" i="1"/>
  <c r="W606" i="1"/>
  <c r="Y758" i="1"/>
  <c r="W758" i="1"/>
  <c r="V758" i="1"/>
  <c r="X758" i="1" s="1"/>
  <c r="Z2817" i="1"/>
  <c r="M2817" i="1"/>
  <c r="L2817" i="1"/>
  <c r="N2817" i="1" s="1"/>
  <c r="Y2165" i="1"/>
  <c r="W2165" i="1"/>
  <c r="V2165" i="1"/>
  <c r="X2165" i="1" s="1"/>
  <c r="L1500" i="1"/>
  <c r="N1500" i="1" s="1"/>
  <c r="Z1500" i="1"/>
  <c r="M1500" i="1"/>
  <c r="Z436" i="1"/>
  <c r="M436" i="1"/>
  <c r="L436" i="1"/>
  <c r="N436" i="1" s="1"/>
  <c r="L1863" i="1"/>
  <c r="N1863" i="1" s="1"/>
  <c r="Z1863" i="1"/>
  <c r="M1863" i="1"/>
  <c r="Z1071" i="1"/>
  <c r="M1071" i="1"/>
  <c r="L1071" i="1"/>
  <c r="N1071" i="1" s="1"/>
  <c r="L1518" i="1"/>
  <c r="N1518" i="1" s="1"/>
  <c r="Z1518" i="1"/>
  <c r="M1518" i="1"/>
  <c r="Y3698" i="1"/>
  <c r="W3698" i="1"/>
  <c r="V3698" i="1"/>
  <c r="X3698" i="1" s="1"/>
  <c r="Z1312" i="1"/>
  <c r="Z1884" i="1"/>
  <c r="Z2059" i="1"/>
  <c r="Z2769" i="1"/>
  <c r="Z92" i="1"/>
  <c r="Z124" i="1"/>
  <c r="M340" i="1"/>
  <c r="L8" i="1"/>
  <c r="N8" i="1" s="1"/>
  <c r="V8" i="1"/>
  <c r="X8" i="1" s="1"/>
  <c r="W678" i="1"/>
  <c r="L1059" i="1"/>
  <c r="N1059" i="1" s="1"/>
  <c r="W1009" i="1"/>
  <c r="M2916" i="1"/>
  <c r="L1015" i="1"/>
  <c r="N1015" i="1" s="1"/>
  <c r="V1015" i="1"/>
  <c r="X1015" i="1" s="1"/>
  <c r="W2274" i="1"/>
  <c r="L2275" i="1"/>
  <c r="N2275" i="1" s="1"/>
  <c r="W2767" i="1"/>
  <c r="M1929" i="1"/>
  <c r="L3545" i="1"/>
  <c r="N3545" i="1" s="1"/>
  <c r="V3545" i="1"/>
  <c r="X3545" i="1" s="1"/>
  <c r="V3221" i="1"/>
  <c r="X3221" i="1" s="1"/>
  <c r="W140" i="1"/>
  <c r="V778" i="1"/>
  <c r="X778" i="1" s="1"/>
  <c r="V1665" i="1"/>
  <c r="X1665" i="1" s="1"/>
  <c r="W344" i="1"/>
  <c r="V3663" i="1"/>
  <c r="X3663" i="1" s="1"/>
  <c r="V2065" i="1"/>
  <c r="X2065" i="1" s="1"/>
  <c r="W3296" i="1"/>
  <c r="V1350" i="1"/>
  <c r="X1350" i="1" s="1"/>
  <c r="M957" i="1"/>
  <c r="V957" i="1"/>
  <c r="X957" i="1" s="1"/>
  <c r="V4058" i="1"/>
  <c r="X4058" i="1" s="1"/>
  <c r="Z574" i="1"/>
  <c r="M1793" i="1"/>
  <c r="L114" i="1"/>
  <c r="N114" i="1" s="1"/>
  <c r="L187" i="1"/>
  <c r="N187" i="1" s="1"/>
  <c r="W796" i="1"/>
  <c r="M781" i="1"/>
  <c r="V781" i="1"/>
  <c r="X781" i="1" s="1"/>
  <c r="L3830" i="1"/>
  <c r="N3830" i="1" s="1"/>
  <c r="W4097" i="1"/>
  <c r="M4204" i="1"/>
  <c r="V4204" i="1"/>
  <c r="X4204" i="1" s="1"/>
  <c r="W2124" i="1"/>
  <c r="V2230" i="1"/>
  <c r="X2230" i="1" s="1"/>
  <c r="V1794" i="1"/>
  <c r="X1794" i="1" s="1"/>
  <c r="Z162" i="1"/>
  <c r="M1666" i="1"/>
  <c r="L1658" i="1"/>
  <c r="N1658" i="1" s="1"/>
  <c r="L2692" i="1"/>
  <c r="N2692" i="1" s="1"/>
  <c r="W3401" i="1"/>
  <c r="M3044" i="1"/>
  <c r="V3044" i="1"/>
  <c r="X3044" i="1" s="1"/>
  <c r="L353" i="1"/>
  <c r="N353" i="1" s="1"/>
  <c r="L1796" i="1"/>
  <c r="N1796" i="1" s="1"/>
  <c r="Z776" i="1"/>
  <c r="M155" i="1"/>
  <c r="L901" i="1"/>
  <c r="N901" i="1" s="1"/>
  <c r="V782" i="1"/>
  <c r="X782" i="1" s="1"/>
  <c r="L1736" i="1"/>
  <c r="N1736" i="1" s="1"/>
  <c r="V3797" i="1"/>
  <c r="X3797" i="1" s="1"/>
  <c r="L1853" i="1"/>
  <c r="N1853" i="1" s="1"/>
  <c r="V1964" i="1"/>
  <c r="X1964" i="1" s="1"/>
  <c r="W1060" i="1"/>
  <c r="W444" i="1"/>
  <c r="M3346" i="1"/>
  <c r="V3346" i="1"/>
  <c r="X3346" i="1" s="1"/>
  <c r="L2276" i="1"/>
  <c r="N2276" i="1" s="1"/>
  <c r="Z2560" i="1"/>
  <c r="Z1670" i="1"/>
  <c r="Z1608" i="1"/>
  <c r="Z1609" i="1"/>
  <c r="Z1732" i="1"/>
  <c r="Z1733" i="1"/>
  <c r="M718" i="1"/>
  <c r="W3216" i="1"/>
  <c r="W2327" i="1"/>
  <c r="Z792" i="1"/>
  <c r="W1715" i="1"/>
  <c r="W2512" i="1"/>
  <c r="Z500" i="1"/>
  <c r="Z735" i="1"/>
  <c r="Z986" i="1"/>
  <c r="M900" i="1"/>
  <c r="W1093" i="1"/>
  <c r="W621" i="1"/>
  <c r="W634" i="1"/>
  <c r="W866" i="1"/>
  <c r="W3185" i="1"/>
  <c r="Z3801" i="1"/>
  <c r="Z3794" i="1"/>
  <c r="M3828" i="1"/>
  <c r="Z4212" i="1"/>
  <c r="Z1671" i="1"/>
  <c r="M2333" i="1"/>
  <c r="W1499" i="1"/>
  <c r="W2669" i="1"/>
  <c r="W622" i="1"/>
  <c r="Z3256" i="1"/>
  <c r="Z635" i="1"/>
  <c r="M174" i="1"/>
  <c r="W2433" i="1"/>
  <c r="W473" i="1"/>
  <c r="W2665" i="1"/>
  <c r="W2459" i="1"/>
  <c r="Z670" i="1"/>
  <c r="Z815" i="1"/>
  <c r="M1399" i="1"/>
  <c r="W3699" i="1"/>
  <c r="W122" i="1"/>
  <c r="W3710" i="1"/>
  <c r="W514" i="1"/>
  <c r="W1153" i="1"/>
  <c r="W1402" i="1"/>
  <c r="W341" i="1"/>
  <c r="Z2063" i="1"/>
  <c r="Z1554" i="1"/>
  <c r="M3664" i="1"/>
  <c r="V3230" i="1"/>
  <c r="X3230" i="1" s="1"/>
  <c r="Z442" i="1"/>
  <c r="Z131" i="1"/>
  <c r="M3335" i="1"/>
  <c r="V844" i="1"/>
  <c r="X844" i="1" s="1"/>
  <c r="Z1546" i="1"/>
  <c r="Z2752" i="1"/>
  <c r="M2261" i="1"/>
  <c r="V4164" i="1"/>
  <c r="X4164" i="1" s="1"/>
  <c r="Z3711" i="1"/>
  <c r="Z492" i="1"/>
  <c r="M4071" i="1"/>
  <c r="W1928" i="1"/>
  <c r="W1684" i="1"/>
  <c r="Z1387" i="1"/>
  <c r="Z845" i="1"/>
  <c r="M1532" i="1"/>
  <c r="V3217" i="1"/>
  <c r="X3217" i="1" s="1"/>
  <c r="Z4055" i="1"/>
  <c r="M565" i="1"/>
  <c r="M1720" i="1"/>
  <c r="M636" i="1"/>
  <c r="M3302" i="1"/>
  <c r="M666" i="1"/>
  <c r="V3613" i="1"/>
  <c r="X3613" i="1" s="1"/>
  <c r="Z3613" i="1"/>
  <c r="M3876" i="1"/>
  <c r="V3767" i="1"/>
  <c r="X3767" i="1" s="1"/>
  <c r="Z641" i="1"/>
  <c r="Z2041" i="1"/>
  <c r="W1757" i="1"/>
  <c r="L1312" i="1"/>
  <c r="N1312" i="1" s="1"/>
  <c r="V1312" i="1"/>
  <c r="X1312" i="1" s="1"/>
  <c r="L205" i="1"/>
  <c r="N205" i="1" s="1"/>
  <c r="W205" i="1"/>
  <c r="L1884" i="1"/>
  <c r="N1884" i="1" s="1"/>
  <c r="L2059" i="1"/>
  <c r="N2059" i="1" s="1"/>
  <c r="M1610" i="1"/>
  <c r="L2769" i="1"/>
  <c r="N2769" i="1" s="1"/>
  <c r="L92" i="1"/>
  <c r="N92" i="1" s="1"/>
  <c r="M626" i="1"/>
  <c r="L124" i="1"/>
  <c r="N124" i="1" s="1"/>
  <c r="M637" i="1"/>
  <c r="W2042" i="1"/>
  <c r="W487" i="1"/>
  <c r="L3336" i="1"/>
  <c r="N3336" i="1" s="1"/>
  <c r="V3336" i="1"/>
  <c r="X3336" i="1" s="1"/>
  <c r="V2754" i="1"/>
  <c r="X2754" i="1" s="1"/>
  <c r="W3120" i="1"/>
  <c r="V3712" i="1"/>
  <c r="X3712" i="1" s="1"/>
  <c r="Z3284" i="1"/>
  <c r="M488" i="1"/>
  <c r="V488" i="1"/>
  <c r="X488" i="1" s="1"/>
  <c r="M132" i="1"/>
  <c r="V132" i="1"/>
  <c r="X132" i="1" s="1"/>
  <c r="W1313" i="1"/>
  <c r="Z724" i="1"/>
  <c r="W3769" i="1"/>
  <c r="W642" i="1"/>
  <c r="Z1603" i="1"/>
  <c r="W1390" i="1"/>
  <c r="W112" i="1"/>
  <c r="V1533" i="1"/>
  <c r="X1533" i="1" s="1"/>
  <c r="V207" i="1"/>
  <c r="X207" i="1" s="1"/>
  <c r="W4057" i="1"/>
  <c r="W1838" i="1"/>
  <c r="L25" i="1"/>
  <c r="N25" i="1" s="1"/>
  <c r="W4240" i="1"/>
  <c r="L113" i="1"/>
  <c r="N113" i="1" s="1"/>
  <c r="V113" i="1"/>
  <c r="X113" i="1" s="1"/>
  <c r="W2976" i="1"/>
  <c r="W2290" i="1"/>
  <c r="V4144" i="1"/>
  <c r="X4144" i="1" s="1"/>
  <c r="M1059" i="1"/>
  <c r="M2275" i="1"/>
  <c r="W3221" i="1"/>
  <c r="W778" i="1"/>
  <c r="W1665" i="1"/>
  <c r="W3663" i="1"/>
  <c r="W2065" i="1"/>
  <c r="W1350" i="1"/>
  <c r="W4058" i="1"/>
  <c r="Z3303" i="1"/>
  <c r="M187" i="1"/>
  <c r="Z527" i="1"/>
  <c r="M3830" i="1"/>
  <c r="W2230" i="1"/>
  <c r="W1794" i="1"/>
  <c r="Z1914" i="1"/>
  <c r="M2692" i="1"/>
  <c r="M353" i="1"/>
  <c r="M1796" i="1"/>
  <c r="W782" i="1"/>
  <c r="Z2596" i="1"/>
  <c r="W3797" i="1"/>
  <c r="Z1818" i="1"/>
  <c r="W1964" i="1"/>
  <c r="L2947" i="1"/>
  <c r="N2947" i="1" s="1"/>
  <c r="M2276" i="1"/>
  <c r="L1140" i="1"/>
  <c r="N1140" i="1" s="1"/>
  <c r="V345" i="1"/>
  <c r="X345" i="1" s="1"/>
  <c r="Z3283" i="1"/>
  <c r="W3636" i="1"/>
  <c r="L2560" i="1"/>
  <c r="N2560" i="1" s="1"/>
  <c r="V2560" i="1"/>
  <c r="X2560" i="1" s="1"/>
  <c r="Z1731" i="1"/>
  <c r="W690" i="1"/>
  <c r="L171" i="1"/>
  <c r="N171" i="1" s="1"/>
  <c r="V171" i="1"/>
  <c r="X171" i="1" s="1"/>
  <c r="L2561" i="1"/>
  <c r="N2561" i="1" s="1"/>
  <c r="V3708" i="1"/>
  <c r="X3708" i="1" s="1"/>
  <c r="L898" i="1"/>
  <c r="N898" i="1" s="1"/>
  <c r="Z898" i="1"/>
  <c r="Z2562" i="1"/>
  <c r="V213" i="1"/>
  <c r="X213" i="1" s="1"/>
  <c r="M364" i="1"/>
  <c r="V3292" i="1"/>
  <c r="X3292" i="1" s="1"/>
  <c r="M2904" i="1"/>
  <c r="V2865" i="1"/>
  <c r="X2865" i="1" s="1"/>
  <c r="Z2466" i="1"/>
  <c r="V3771" i="1"/>
  <c r="X3771" i="1" s="1"/>
  <c r="M1599" i="1"/>
  <c r="V3537" i="1"/>
  <c r="X3537" i="1" s="1"/>
  <c r="V792" i="1"/>
  <c r="X792" i="1" s="1"/>
  <c r="M3183" i="1"/>
  <c r="Z3409" i="1"/>
  <c r="Z535" i="1"/>
  <c r="Z310" i="1"/>
  <c r="Z3071" i="1"/>
  <c r="Z1800" i="1"/>
  <c r="Z22" i="1"/>
  <c r="Z2336" i="1"/>
  <c r="Z751" i="1"/>
  <c r="Z1260" i="1"/>
  <c r="Z1825" i="1"/>
  <c r="Z3740" i="1"/>
  <c r="Z2164" i="1"/>
  <c r="Z1826" i="1"/>
  <c r="Z3313" i="1"/>
  <c r="Z680" i="1"/>
  <c r="Z467" i="1"/>
  <c r="Z474" i="1"/>
  <c r="Z623" i="1"/>
  <c r="Z1321" i="1"/>
  <c r="Z403" i="1"/>
  <c r="Z3198" i="1"/>
  <c r="Z1278" i="1"/>
  <c r="Z502" i="1"/>
  <c r="W3230" i="1"/>
  <c r="W844" i="1"/>
  <c r="W4164" i="1"/>
  <c r="W3217" i="1"/>
  <c r="Z24" i="1"/>
  <c r="Z3249" i="1"/>
  <c r="V3302" i="1"/>
  <c r="X3302" i="1" s="1"/>
  <c r="Z1883" i="1"/>
  <c r="W3613" i="1"/>
  <c r="Z2556" i="1"/>
  <c r="W1312" i="1"/>
  <c r="Z771" i="1"/>
  <c r="Z1722" i="1"/>
  <c r="Z723" i="1"/>
  <c r="Z1602" i="1"/>
  <c r="W3336" i="1"/>
  <c r="W2754" i="1"/>
  <c r="W3712" i="1"/>
  <c r="W132" i="1"/>
  <c r="Z111" i="1"/>
  <c r="Z2060" i="1"/>
  <c r="Z1201" i="1"/>
  <c r="W1533" i="1"/>
  <c r="W207" i="1"/>
  <c r="Z3706" i="1"/>
  <c r="W4144" i="1"/>
  <c r="Z8" i="1"/>
  <c r="Z1015" i="1"/>
  <c r="Z3545" i="1"/>
  <c r="Z781" i="1"/>
  <c r="Z4204" i="1"/>
  <c r="L1375" i="1"/>
  <c r="N1375" i="1" s="1"/>
  <c r="V2079" i="1"/>
  <c r="X2079" i="1" s="1"/>
  <c r="V612" i="1"/>
  <c r="X612" i="1" s="1"/>
  <c r="Z3044" i="1"/>
  <c r="L1851" i="1"/>
  <c r="N1851" i="1" s="1"/>
  <c r="V1611" i="1"/>
  <c r="X1611" i="1" s="1"/>
  <c r="W1795" i="1"/>
  <c r="V4059" i="1"/>
  <c r="X4059" i="1" s="1"/>
  <c r="W125" i="1"/>
  <c r="M776" i="1"/>
  <c r="V776" i="1"/>
  <c r="X776" i="1" s="1"/>
  <c r="Z3346" i="1"/>
  <c r="M2947" i="1"/>
  <c r="L2917" i="1"/>
  <c r="N2917" i="1" s="1"/>
  <c r="V2943" i="1"/>
  <c r="X2943" i="1" s="1"/>
  <c r="W1140" i="1"/>
  <c r="W345" i="1"/>
  <c r="M3648" i="1"/>
  <c r="V3648" i="1"/>
  <c r="X3648" i="1" s="1"/>
  <c r="Y2066" i="1"/>
  <c r="V2066" i="1"/>
  <c r="X2066" i="1" s="1"/>
  <c r="Z3216" i="1"/>
  <c r="Z2327" i="1"/>
  <c r="Z3699" i="1"/>
  <c r="Z122" i="1"/>
  <c r="Z3710" i="1"/>
  <c r="Z514" i="1"/>
  <c r="Z1153" i="1"/>
  <c r="Z1402" i="1"/>
  <c r="Z341" i="1"/>
  <c r="Z1684" i="1"/>
  <c r="Z205" i="1"/>
  <c r="V2064" i="1"/>
  <c r="X2064" i="1" s="1"/>
  <c r="M3705" i="1"/>
  <c r="L3284" i="1"/>
  <c r="N3284" i="1" s="1"/>
  <c r="V3284" i="1"/>
  <c r="X3284" i="1" s="1"/>
  <c r="V1559" i="1"/>
  <c r="X1559" i="1" s="1"/>
  <c r="V4184" i="1"/>
  <c r="X4184" i="1" s="1"/>
  <c r="M2630" i="1"/>
  <c r="L4073" i="1"/>
  <c r="N4073" i="1" s="1"/>
  <c r="V1685" i="1"/>
  <c r="X1685" i="1" s="1"/>
  <c r="M1389" i="1"/>
  <c r="V1389" i="1"/>
  <c r="X1389" i="1" s="1"/>
  <c r="L111" i="1"/>
  <c r="N111" i="1" s="1"/>
  <c r="V111" i="1"/>
  <c r="X111" i="1" s="1"/>
  <c r="L1313" i="1"/>
  <c r="N1313" i="1" s="1"/>
  <c r="W3180" i="1"/>
  <c r="W3051" i="1"/>
  <c r="M1560" i="1"/>
  <c r="L1603" i="1"/>
  <c r="N1603" i="1" s="1"/>
  <c r="V1603" i="1"/>
  <c r="X1603" i="1" s="1"/>
  <c r="W2043" i="1"/>
  <c r="W3624" i="1"/>
  <c r="L2462" i="1"/>
  <c r="N2462" i="1" s="1"/>
  <c r="V2462" i="1"/>
  <c r="X2462" i="1" s="1"/>
  <c r="Z4113" i="1"/>
  <c r="L4113" i="1"/>
  <c r="N4113" i="1" s="1"/>
  <c r="W2291" i="1"/>
  <c r="Z549" i="1"/>
  <c r="Z1033" i="1"/>
  <c r="Z3673" i="1"/>
  <c r="Z2044" i="1"/>
  <c r="Z2716" i="1"/>
  <c r="Z2587" i="1"/>
  <c r="Z1638" i="1"/>
  <c r="Z3175" i="1"/>
  <c r="V317" i="1"/>
  <c r="X317" i="1" s="1"/>
  <c r="V3909" i="1"/>
  <c r="X3909" i="1" s="1"/>
  <c r="M4036" i="1"/>
  <c r="V2469" i="1"/>
  <c r="X2469" i="1" s="1"/>
  <c r="V271" i="1"/>
  <c r="X271" i="1" s="1"/>
  <c r="V3015" i="1"/>
  <c r="X3015" i="1" s="1"/>
  <c r="W553" i="1"/>
  <c r="V3298" i="1"/>
  <c r="X3298" i="1" s="1"/>
  <c r="Z2342" i="1"/>
  <c r="V1858" i="1"/>
  <c r="X1858" i="1" s="1"/>
  <c r="L1781" i="1"/>
  <c r="N1781" i="1" s="1"/>
  <c r="V810" i="1"/>
  <c r="X810" i="1" s="1"/>
  <c r="Z3268" i="1"/>
  <c r="V2313" i="1"/>
  <c r="X2313" i="1" s="1"/>
  <c r="Z234" i="1"/>
  <c r="L2092" i="1"/>
  <c r="N2092" i="1" s="1"/>
  <c r="V4221" i="1"/>
  <c r="X4221" i="1" s="1"/>
  <c r="M1823" i="1"/>
  <c r="L2314" i="1"/>
  <c r="N2314" i="1" s="1"/>
  <c r="V324" i="1"/>
  <c r="X324" i="1" s="1"/>
  <c r="W2672" i="1"/>
  <c r="V3383" i="1"/>
  <c r="X3383" i="1" s="1"/>
  <c r="M2709" i="1"/>
  <c r="L1270" i="1"/>
  <c r="N1270" i="1" s="1"/>
  <c r="Z1063" i="1"/>
  <c r="Z2693" i="1"/>
  <c r="Z1132" i="1"/>
  <c r="Z2614" i="1"/>
  <c r="Z2659" i="1"/>
  <c r="Z2128" i="1"/>
  <c r="Z3171" i="1"/>
  <c r="Z3703" i="1"/>
  <c r="Z4155" i="1"/>
  <c r="M4155" i="1"/>
  <c r="Y289" i="1"/>
  <c r="V289" i="1"/>
  <c r="X289" i="1" s="1"/>
  <c r="W289" i="1"/>
  <c r="Y3386" i="1"/>
  <c r="W3386" i="1"/>
  <c r="Z1073" i="1"/>
  <c r="L1073" i="1"/>
  <c r="N1073" i="1" s="1"/>
  <c r="M1073" i="1"/>
  <c r="Y2661" i="1"/>
  <c r="V2661" i="1"/>
  <c r="X2661" i="1" s="1"/>
  <c r="W2661" i="1"/>
  <c r="Y978" i="1"/>
  <c r="W978" i="1"/>
  <c r="Z3840" i="1"/>
  <c r="M3840" i="1"/>
  <c r="Y1966" i="1"/>
  <c r="V1966" i="1"/>
  <c r="X1966" i="1" s="1"/>
  <c r="W1966" i="1"/>
  <c r="Y16" i="1"/>
  <c r="W16" i="1"/>
  <c r="L3726" i="1"/>
  <c r="N3726" i="1" s="1"/>
  <c r="M3726" i="1"/>
  <c r="Z688" i="1"/>
  <c r="L688" i="1"/>
  <c r="N688" i="1" s="1"/>
  <c r="M688" i="1"/>
  <c r="L3546" i="1"/>
  <c r="N3546" i="1" s="1"/>
  <c r="Z445" i="1"/>
  <c r="L2597" i="1"/>
  <c r="N2597" i="1" s="1"/>
  <c r="W142" i="1"/>
  <c r="L713" i="1"/>
  <c r="N713" i="1" s="1"/>
  <c r="V1915" i="1"/>
  <c r="X1915" i="1" s="1"/>
  <c r="Z528" i="1"/>
  <c r="V613" i="1"/>
  <c r="X613" i="1" s="1"/>
  <c r="W779" i="1"/>
  <c r="Z1916" i="1"/>
  <c r="Z2564" i="1"/>
  <c r="M3084" i="1"/>
  <c r="W4060" i="1"/>
  <c r="Z1017" i="1"/>
  <c r="Z439" i="1"/>
  <c r="M3547" i="1"/>
  <c r="Z4070" i="1"/>
  <c r="Z2126" i="1"/>
  <c r="V218" i="1"/>
  <c r="X218" i="1" s="1"/>
  <c r="W2777" i="1"/>
  <c r="W3034" i="1"/>
  <c r="M578" i="1"/>
  <c r="L1033" i="1"/>
  <c r="N1033" i="1" s="1"/>
  <c r="Z1268" i="1"/>
  <c r="Z3306" i="1"/>
  <c r="V1147" i="1"/>
  <c r="X1147" i="1" s="1"/>
  <c r="W3078" i="1"/>
  <c r="Z672" i="1"/>
  <c r="M3112" i="1"/>
  <c r="L3673" i="1"/>
  <c r="N3673" i="1" s="1"/>
  <c r="Z616" i="1"/>
  <c r="V1745" i="1"/>
  <c r="X1745" i="1" s="1"/>
  <c r="W516" i="1"/>
  <c r="Z2778" i="1"/>
  <c r="M2781" i="1"/>
  <c r="L2044" i="1"/>
  <c r="N2044" i="1" s="1"/>
  <c r="Z1854" i="1"/>
  <c r="L2716" i="1"/>
  <c r="N2716" i="1" s="1"/>
  <c r="L2587" i="1"/>
  <c r="N2587" i="1" s="1"/>
  <c r="W4025" i="1"/>
  <c r="W14" i="1"/>
  <c r="M818" i="1"/>
  <c r="V818" i="1"/>
  <c r="X818" i="1" s="1"/>
  <c r="Z3267" i="1"/>
  <c r="W3307" i="1"/>
  <c r="W219" i="1"/>
  <c r="M2309" i="1"/>
  <c r="V2309" i="1"/>
  <c r="X2309" i="1" s="1"/>
  <c r="Z313" i="1"/>
  <c r="W1844" i="1"/>
  <c r="W1246" i="1"/>
  <c r="V3643" i="1"/>
  <c r="X3643" i="1" s="1"/>
  <c r="Z3654" i="1"/>
  <c r="W3174" i="1"/>
  <c r="M3035" i="1"/>
  <c r="V3035" i="1"/>
  <c r="X3035" i="1" s="1"/>
  <c r="Z3533" i="1"/>
  <c r="W3908" i="1"/>
  <c r="M4224" i="1"/>
  <c r="V4224" i="1"/>
  <c r="X4224" i="1" s="1"/>
  <c r="Z2075" i="1"/>
  <c r="W1931" i="1"/>
  <c r="M819" i="1"/>
  <c r="V819" i="1"/>
  <c r="X819" i="1" s="1"/>
  <c r="Z1855" i="1"/>
  <c r="W2310" i="1"/>
  <c r="M314" i="1"/>
  <c r="V314" i="1"/>
  <c r="X314" i="1" s="1"/>
  <c r="Z1746" i="1"/>
  <c r="W1762" i="1"/>
  <c r="M3480" i="1"/>
  <c r="V3480" i="1"/>
  <c r="X3480" i="1" s="1"/>
  <c r="Z3054" i="1"/>
  <c r="W3085" i="1"/>
  <c r="M1581" i="1"/>
  <c r="V1581" i="1"/>
  <c r="X1581" i="1" s="1"/>
  <c r="Z1368" i="1"/>
  <c r="W2588" i="1"/>
  <c r="M37" i="1"/>
  <c r="V37" i="1"/>
  <c r="X37" i="1" s="1"/>
  <c r="V4034" i="1"/>
  <c r="X4034" i="1" s="1"/>
  <c r="L215" i="1"/>
  <c r="N215" i="1" s="1"/>
  <c r="L1535" i="1"/>
  <c r="N1535" i="1" s="1"/>
  <c r="V2589" i="1"/>
  <c r="X2589" i="1" s="1"/>
  <c r="Z2076" i="1"/>
  <c r="W2004" i="1"/>
  <c r="M1070" i="1"/>
  <c r="V1070" i="1"/>
  <c r="X1070" i="1" s="1"/>
  <c r="Z1275" i="1"/>
  <c r="V517" i="1"/>
  <c r="X517" i="1" s="1"/>
  <c r="V1646" i="1"/>
  <c r="X1646" i="1" s="1"/>
  <c r="V4012" i="1"/>
  <c r="X4012" i="1" s="1"/>
  <c r="V216" i="1"/>
  <c r="X216" i="1" s="1"/>
  <c r="M2779" i="1"/>
  <c r="W3890" i="1"/>
  <c r="W317" i="1"/>
  <c r="W3909" i="1"/>
  <c r="W2469" i="1"/>
  <c r="V38" i="1"/>
  <c r="X38" i="1" s="1"/>
  <c r="W271" i="1"/>
  <c r="V1596" i="1"/>
  <c r="X1596" i="1" s="1"/>
  <c r="W3015" i="1"/>
  <c r="V3974" i="1"/>
  <c r="X3974" i="1" s="1"/>
  <c r="M2" i="1"/>
  <c r="L1021" i="1"/>
  <c r="N1021" i="1" s="1"/>
  <c r="M1042" i="1"/>
  <c r="L1536" i="1"/>
  <c r="N1536" i="1" s="1"/>
  <c r="M3027" i="1"/>
  <c r="L2213" i="1"/>
  <c r="N2213" i="1" s="1"/>
  <c r="M1000" i="1"/>
  <c r="L3679" i="1"/>
  <c r="N3679" i="1" s="1"/>
  <c r="M3752" i="1"/>
  <c r="L3297" i="1"/>
  <c r="N3297" i="1" s="1"/>
  <c r="M210" i="1"/>
  <c r="L3351" i="1"/>
  <c r="N3351" i="1" s="1"/>
  <c r="M1194" i="1"/>
  <c r="L3028" i="1"/>
  <c r="N3028" i="1" s="1"/>
  <c r="L2633" i="1"/>
  <c r="N2633" i="1" s="1"/>
  <c r="W3298" i="1"/>
  <c r="W1858" i="1"/>
  <c r="V797" i="1"/>
  <c r="X797" i="1" s="1"/>
  <c r="M1781" i="1"/>
  <c r="V3324" i="1"/>
  <c r="X3324" i="1" s="1"/>
  <c r="L987" i="1"/>
  <c r="N987" i="1" s="1"/>
  <c r="W810" i="1"/>
  <c r="W2313" i="1"/>
  <c r="V234" i="1"/>
  <c r="X234" i="1" s="1"/>
  <c r="M2092" i="1"/>
  <c r="L3208" i="1"/>
  <c r="N3208" i="1" s="1"/>
  <c r="W4221" i="1"/>
  <c r="Z811" i="1"/>
  <c r="Z1823" i="1"/>
  <c r="M2314" i="1"/>
  <c r="W1113" i="1"/>
  <c r="W3383" i="1"/>
  <c r="Z988" i="1"/>
  <c r="Z2709" i="1"/>
  <c r="M1270" i="1"/>
  <c r="V2572" i="1"/>
  <c r="X2572" i="1" s="1"/>
  <c r="Z39" i="1"/>
  <c r="Z1594" i="1"/>
  <c r="M2315" i="1"/>
  <c r="V3715" i="1"/>
  <c r="X3715" i="1" s="1"/>
  <c r="Z838" i="1"/>
  <c r="Z3269" i="1"/>
  <c r="W2316" i="1"/>
  <c r="Z3167" i="1"/>
  <c r="Z1783" i="1"/>
  <c r="M3017" i="1"/>
  <c r="V1951" i="1"/>
  <c r="X1951" i="1" s="1"/>
  <c r="Z2146" i="1"/>
  <c r="Z1727" i="1"/>
  <c r="V2858" i="1"/>
  <c r="X2858" i="1" s="1"/>
  <c r="Z97" i="1"/>
  <c r="Z1022" i="1"/>
  <c r="V619" i="1"/>
  <c r="X619" i="1" s="1"/>
  <c r="Z3311" i="1"/>
  <c r="Z1119" i="1"/>
  <c r="V3004" i="1"/>
  <c r="X3004" i="1" s="1"/>
  <c r="Z2214" i="1"/>
  <c r="M569" i="1"/>
  <c r="V3168" i="1"/>
  <c r="X3168" i="1" s="1"/>
  <c r="M849" i="1"/>
  <c r="L3975" i="1"/>
  <c r="N3975" i="1" s="1"/>
  <c r="M3700" i="1"/>
  <c r="L3248" i="1"/>
  <c r="N3248" i="1" s="1"/>
  <c r="M212" i="1"/>
  <c r="L1120" i="1"/>
  <c r="N1120" i="1" s="1"/>
  <c r="M3972" i="1"/>
  <c r="L2557" i="1"/>
  <c r="N2557" i="1" s="1"/>
  <c r="M1859" i="1"/>
  <c r="L217" i="1"/>
  <c r="N217" i="1" s="1"/>
  <c r="M286" i="1"/>
  <c r="L3670" i="1"/>
  <c r="N3670" i="1" s="1"/>
  <c r="M2147" i="1"/>
  <c r="L3082" i="1"/>
  <c r="N3082" i="1" s="1"/>
  <c r="V1097" i="1"/>
  <c r="X1097" i="1" s="1"/>
  <c r="V1632" i="1"/>
  <c r="X1632" i="1" s="1"/>
  <c r="V273" i="1"/>
  <c r="X273" i="1" s="1"/>
  <c r="V3853" i="1"/>
  <c r="X3853" i="1" s="1"/>
  <c r="M326" i="1"/>
  <c r="L570" i="1"/>
  <c r="N570" i="1" s="1"/>
  <c r="M2860" i="1"/>
  <c r="L40" i="1"/>
  <c r="N40" i="1" s="1"/>
  <c r="V231" i="1"/>
  <c r="X231" i="1" s="1"/>
  <c r="M3854" i="1"/>
  <c r="L4191" i="1"/>
  <c r="N4191" i="1" s="1"/>
  <c r="V604" i="1"/>
  <c r="X604" i="1" s="1"/>
  <c r="V1267" i="1"/>
  <c r="X1267" i="1" s="1"/>
  <c r="V1449" i="1"/>
  <c r="X1449" i="1" s="1"/>
  <c r="M3618" i="1"/>
  <c r="L3037" i="1"/>
  <c r="N3037" i="1" s="1"/>
  <c r="M2854" i="1"/>
  <c r="L3702" i="1"/>
  <c r="N3702" i="1" s="1"/>
  <c r="M249" i="1"/>
  <c r="L975" i="1"/>
  <c r="N975" i="1" s="1"/>
  <c r="V2037" i="1"/>
  <c r="X2037" i="1" s="1"/>
  <c r="M2602" i="1"/>
  <c r="L4087" i="1"/>
  <c r="N4087" i="1" s="1"/>
  <c r="M3342" i="1"/>
  <c r="L1827" i="1"/>
  <c r="N1827" i="1" s="1"/>
  <c r="Z3838" i="1"/>
  <c r="Z865" i="1"/>
  <c r="L865" i="1"/>
  <c r="N865" i="1" s="1"/>
  <c r="Y268" i="1"/>
  <c r="W268" i="1"/>
  <c r="V3386" i="1"/>
  <c r="X3386" i="1" s="1"/>
  <c r="Y327" i="1"/>
  <c r="V327" i="1"/>
  <c r="X327" i="1" s="1"/>
  <c r="W327" i="1"/>
  <c r="Y2698" i="1"/>
  <c r="W2698" i="1"/>
  <c r="V978" i="1"/>
  <c r="X978" i="1" s="1"/>
  <c r="Y3775" i="1"/>
  <c r="V3775" i="1"/>
  <c r="X3775" i="1" s="1"/>
  <c r="W3775" i="1"/>
  <c r="L3704" i="1"/>
  <c r="N3704" i="1" s="1"/>
  <c r="Z3704" i="1"/>
  <c r="L3840" i="1"/>
  <c r="N3840" i="1" s="1"/>
  <c r="L16" i="1"/>
  <c r="N16" i="1" s="1"/>
  <c r="V16" i="1"/>
  <c r="X16" i="1" s="1"/>
  <c r="L1299" i="1"/>
  <c r="N1299" i="1" s="1"/>
  <c r="M3546" i="1"/>
  <c r="M2597" i="1"/>
  <c r="W613" i="1"/>
  <c r="W218" i="1"/>
  <c r="Z3146" i="1"/>
  <c r="Z578" i="1"/>
  <c r="W1147" i="1"/>
  <c r="Z2211" i="1"/>
  <c r="Z3112" i="1"/>
  <c r="W1745" i="1"/>
  <c r="Z3079" i="1"/>
  <c r="Z2781" i="1"/>
  <c r="Z1367" i="1"/>
  <c r="L3267" i="1"/>
  <c r="N3267" i="1" s="1"/>
  <c r="L313" i="1"/>
  <c r="N313" i="1" s="1"/>
  <c r="L3654" i="1"/>
  <c r="N3654" i="1" s="1"/>
  <c r="L3533" i="1"/>
  <c r="N3533" i="1" s="1"/>
  <c r="L2075" i="1"/>
  <c r="N2075" i="1" s="1"/>
  <c r="L1855" i="1"/>
  <c r="N1855" i="1" s="1"/>
  <c r="L1746" i="1"/>
  <c r="N1746" i="1" s="1"/>
  <c r="L3054" i="1"/>
  <c r="N3054" i="1" s="1"/>
  <c r="L1368" i="1"/>
  <c r="N1368" i="1" s="1"/>
  <c r="L1638" i="1"/>
  <c r="N1638" i="1" s="1"/>
  <c r="W4034" i="1"/>
  <c r="V820" i="1"/>
  <c r="X820" i="1" s="1"/>
  <c r="M215" i="1"/>
  <c r="V248" i="1"/>
  <c r="X248" i="1" s="1"/>
  <c r="Z2312" i="1"/>
  <c r="M1535" i="1"/>
  <c r="L1342" i="1"/>
  <c r="N1342" i="1" s="1"/>
  <c r="L3175" i="1"/>
  <c r="N3175" i="1" s="1"/>
  <c r="L2076" i="1"/>
  <c r="N2076" i="1" s="1"/>
  <c r="L1275" i="1"/>
  <c r="N1275" i="1" s="1"/>
  <c r="W1453" i="1"/>
  <c r="W517" i="1"/>
  <c r="W1646" i="1"/>
  <c r="V764" i="1"/>
  <c r="X764" i="1" s="1"/>
  <c r="W4012" i="1"/>
  <c r="V3674" i="1"/>
  <c r="X3674" i="1" s="1"/>
  <c r="W216" i="1"/>
  <c r="M1845" i="1"/>
  <c r="L4109" i="1"/>
  <c r="N4109" i="1" s="1"/>
  <c r="L2987" i="1"/>
  <c r="N2987" i="1" s="1"/>
  <c r="Z209" i="1"/>
  <c r="M220" i="1"/>
  <c r="V1112" i="1"/>
  <c r="X1112" i="1" s="1"/>
  <c r="W702" i="1"/>
  <c r="W3430" i="1"/>
  <c r="W1582" i="1"/>
  <c r="V1821" i="1"/>
  <c r="X1821" i="1" s="1"/>
  <c r="W1857" i="1"/>
  <c r="M221" i="1"/>
  <c r="L1041" i="1"/>
  <c r="N1041" i="1" s="1"/>
  <c r="M2796" i="1"/>
  <c r="L4035" i="1"/>
  <c r="N4035" i="1" s="1"/>
  <c r="M1454" i="1"/>
  <c r="L518" i="1"/>
  <c r="N518" i="1" s="1"/>
  <c r="W38" i="1"/>
  <c r="W1596" i="1"/>
  <c r="W3974" i="1"/>
  <c r="Z554" i="1"/>
  <c r="Z2" i="1"/>
  <c r="M1021" i="1"/>
  <c r="Z3309" i="1"/>
  <c r="Z1042" i="1"/>
  <c r="M1536" i="1"/>
  <c r="Z1193" i="1"/>
  <c r="Z3027" i="1"/>
  <c r="M2213" i="1"/>
  <c r="V2292" i="1"/>
  <c r="X2292" i="1" s="1"/>
  <c r="Z3106" i="1"/>
  <c r="Z1000" i="1"/>
  <c r="M3679" i="1"/>
  <c r="V1996" i="1"/>
  <c r="X1996" i="1" s="1"/>
  <c r="Z2866" i="1"/>
  <c r="Z3752" i="1"/>
  <c r="M3297" i="1"/>
  <c r="V618" i="1"/>
  <c r="X618" i="1" s="1"/>
  <c r="Z762" i="1"/>
  <c r="Z210" i="1"/>
  <c r="M3351" i="1"/>
  <c r="V1786" i="1"/>
  <c r="X1786" i="1" s="1"/>
  <c r="Z4159" i="1"/>
  <c r="Z1194" i="1"/>
  <c r="M3028" i="1"/>
  <c r="V3954" i="1"/>
  <c r="X3954" i="1" s="1"/>
  <c r="Z568" i="1"/>
  <c r="M2633" i="1"/>
  <c r="L3947" i="1"/>
  <c r="N3947" i="1" s="1"/>
  <c r="W797" i="1"/>
  <c r="W3324" i="1"/>
  <c r="Z3852" i="1"/>
  <c r="M987" i="1"/>
  <c r="L3676" i="1"/>
  <c r="N3676" i="1" s="1"/>
  <c r="W234" i="1"/>
  <c r="V3691" i="1"/>
  <c r="X3691" i="1" s="1"/>
  <c r="Z3692" i="1"/>
  <c r="M3208" i="1"/>
  <c r="L3831" i="1"/>
  <c r="N3831" i="1" s="1"/>
  <c r="M1950" i="1"/>
  <c r="L2145" i="1"/>
  <c r="N2145" i="1" s="1"/>
  <c r="M2369" i="1"/>
  <c r="L2338" i="1"/>
  <c r="N2338" i="1" s="1"/>
  <c r="V811" i="1"/>
  <c r="X811" i="1" s="1"/>
  <c r="M1787" i="1"/>
  <c r="L2093" i="1"/>
  <c r="N2093" i="1" s="1"/>
  <c r="W2572" i="1"/>
  <c r="V39" i="1"/>
  <c r="X39" i="1" s="1"/>
  <c r="W3715" i="1"/>
  <c r="V838" i="1"/>
  <c r="X838" i="1" s="1"/>
  <c r="M1537" i="1"/>
  <c r="L1687" i="1"/>
  <c r="N1687" i="1" s="1"/>
  <c r="W1951" i="1"/>
  <c r="V2146" i="1"/>
  <c r="X2146" i="1" s="1"/>
  <c r="W2858" i="1"/>
  <c r="V97" i="1"/>
  <c r="X97" i="1" s="1"/>
  <c r="W619" i="1"/>
  <c r="V3311" i="1"/>
  <c r="X3311" i="1" s="1"/>
  <c r="W3004" i="1"/>
  <c r="V3029" i="1"/>
  <c r="X3029" i="1" s="1"/>
  <c r="W3168" i="1"/>
  <c r="V3384" i="1"/>
  <c r="X3384" i="1" s="1"/>
  <c r="V2143" i="1"/>
  <c r="X2143" i="1" s="1"/>
  <c r="Z2783" i="1"/>
  <c r="Z3700" i="1"/>
  <c r="M3248" i="1"/>
  <c r="V2343" i="1"/>
  <c r="X2343" i="1" s="1"/>
  <c r="Z620" i="1"/>
  <c r="Z212" i="1"/>
  <c r="M1120" i="1"/>
  <c r="V4168" i="1"/>
  <c r="X4168" i="1" s="1"/>
  <c r="Z2172" i="1"/>
  <c r="Z3972" i="1"/>
  <c r="M2557" i="1"/>
  <c r="V2962" i="1"/>
  <c r="X2962" i="1" s="1"/>
  <c r="Z839" i="1"/>
  <c r="Z1859" i="1"/>
  <c r="M217" i="1"/>
  <c r="V1043" i="1"/>
  <c r="X1043" i="1" s="1"/>
  <c r="Z235" i="1"/>
  <c r="Z286" i="1"/>
  <c r="M3670" i="1"/>
  <c r="V3325" i="1"/>
  <c r="X3325" i="1" s="1"/>
  <c r="Z894" i="1"/>
  <c r="Z2147" i="1"/>
  <c r="M3082" i="1"/>
  <c r="W2710" i="1"/>
  <c r="W1097" i="1"/>
  <c r="W1632" i="1"/>
  <c r="W273" i="1"/>
  <c r="W3853" i="1"/>
  <c r="V2827" i="1"/>
  <c r="X2827" i="1" s="1"/>
  <c r="V3677" i="1"/>
  <c r="X3677" i="1" s="1"/>
  <c r="Z763" i="1"/>
  <c r="Z326" i="1"/>
  <c r="M570" i="1"/>
  <c r="V2721" i="1"/>
  <c r="X2721" i="1" s="1"/>
  <c r="M2144" i="1"/>
  <c r="L3678" i="1"/>
  <c r="N3678" i="1" s="1"/>
  <c r="Z1965" i="1"/>
  <c r="Z2860" i="1"/>
  <c r="M40" i="1"/>
  <c r="W4236" i="1"/>
  <c r="W231" i="1"/>
  <c r="Z2894" i="1"/>
  <c r="Z3854" i="1"/>
  <c r="M4191" i="1"/>
  <c r="W1932" i="1"/>
  <c r="W604" i="1"/>
  <c r="W1267" i="1"/>
  <c r="W1449" i="1"/>
  <c r="Z2277" i="1"/>
  <c r="Z3618" i="1"/>
  <c r="M3037" i="1"/>
  <c r="V864" i="1"/>
  <c r="X864" i="1" s="1"/>
  <c r="Z2082" i="1"/>
  <c r="Z2854" i="1"/>
  <c r="M3702" i="1"/>
  <c r="V3341" i="1"/>
  <c r="X3341" i="1" s="1"/>
  <c r="Z677" i="1"/>
  <c r="Z249" i="1"/>
  <c r="M975" i="1"/>
  <c r="W3406" i="1"/>
  <c r="W2037" i="1"/>
  <c r="Z571" i="1"/>
  <c r="Z2602" i="1"/>
  <c r="M4087" i="1"/>
  <c r="V3855" i="1"/>
  <c r="X3855" i="1" s="1"/>
  <c r="Z2855" i="1"/>
  <c r="Z3342" i="1"/>
  <c r="M1827" i="1"/>
  <c r="V2835" i="1"/>
  <c r="X2835" i="1" s="1"/>
  <c r="Z1811" i="1"/>
  <c r="Z976" i="1"/>
  <c r="M2613" i="1"/>
  <c r="V3774" i="1"/>
  <c r="X3774" i="1" s="1"/>
  <c r="Z3385" i="1"/>
  <c r="Z1847" i="1"/>
  <c r="M1215" i="1"/>
  <c r="M860" i="1"/>
  <c r="L3322" i="1"/>
  <c r="N3322" i="1" s="1"/>
  <c r="M3387" i="1"/>
  <c r="L287" i="1"/>
  <c r="N287" i="1" s="1"/>
  <c r="M3724" i="1"/>
  <c r="L1507" i="1"/>
  <c r="N1507" i="1" s="1"/>
  <c r="Z3807" i="1"/>
  <c r="Z2895" i="1"/>
  <c r="M3761" i="1"/>
  <c r="W1750" i="1"/>
  <c r="W1063" i="1"/>
  <c r="W2693" i="1"/>
  <c r="W1132" i="1"/>
  <c r="W2614" i="1"/>
  <c r="W2659" i="1"/>
  <c r="W2128" i="1"/>
  <c r="V3838" i="1"/>
  <c r="X3838" i="1" s="1"/>
  <c r="W222" i="1"/>
  <c r="V2320" i="1"/>
  <c r="X2320" i="1" s="1"/>
  <c r="W1846" i="1"/>
  <c r="V3170" i="1"/>
  <c r="X3170" i="1" s="1"/>
  <c r="W2896" i="1"/>
  <c r="V1639" i="1"/>
  <c r="X1639" i="1" s="1"/>
  <c r="W1934" i="1"/>
  <c r="V2861" i="1"/>
  <c r="X2861" i="1" s="1"/>
  <c r="Z1159" i="1"/>
  <c r="M1159" i="1"/>
  <c r="Y1290" i="1"/>
  <c r="V1290" i="1"/>
  <c r="X1290" i="1" s="1"/>
  <c r="Z1255" i="1"/>
  <c r="M1255" i="1"/>
  <c r="Y3006" i="1"/>
  <c r="V3006" i="1"/>
  <c r="X3006" i="1" s="1"/>
  <c r="Z572" i="1"/>
  <c r="M572" i="1"/>
  <c r="W3171" i="1"/>
  <c r="L3327" i="1"/>
  <c r="N3327" i="1" s="1"/>
  <c r="M3327" i="1"/>
  <c r="M865" i="1"/>
  <c r="Z2856" i="1"/>
  <c r="Z3343" i="1"/>
  <c r="M3343" i="1"/>
  <c r="W1256" i="1"/>
  <c r="M1835" i="1"/>
  <c r="M224" i="1"/>
  <c r="V268" i="1"/>
  <c r="X268" i="1" s="1"/>
  <c r="Y1828" i="1"/>
  <c r="V1828" i="1"/>
  <c r="X1828" i="1" s="1"/>
  <c r="W1828" i="1"/>
  <c r="M1812" i="1"/>
  <c r="Z1812" i="1"/>
  <c r="L977" i="1"/>
  <c r="N977" i="1" s="1"/>
  <c r="M977" i="1"/>
  <c r="Z977" i="1"/>
  <c r="V2698" i="1"/>
  <c r="X2698" i="1" s="1"/>
  <c r="Z1299" i="1"/>
  <c r="W3157" i="1"/>
  <c r="L1659" i="1"/>
  <c r="N1659" i="1" s="1"/>
  <c r="V2291" i="1"/>
  <c r="X2291" i="1" s="1"/>
  <c r="W4116" i="1"/>
  <c r="W4198" i="1"/>
  <c r="L1376" i="1"/>
  <c r="N1376" i="1" s="1"/>
  <c r="L115" i="1"/>
  <c r="N115" i="1" s="1"/>
  <c r="V828" i="1"/>
  <c r="X828" i="1" s="1"/>
  <c r="Z142" i="1"/>
  <c r="W528" i="1"/>
  <c r="L3354" i="1"/>
  <c r="N3354" i="1" s="1"/>
  <c r="M1204" i="1"/>
  <c r="M2125" i="1"/>
  <c r="V2231" i="1"/>
  <c r="X2231" i="1" s="1"/>
  <c r="Z1075" i="1"/>
  <c r="Z1351" i="1"/>
  <c r="M126" i="1"/>
  <c r="V829" i="1"/>
  <c r="X829" i="1" s="1"/>
  <c r="Z779" i="1"/>
  <c r="W3570" i="1"/>
  <c r="Z780" i="1"/>
  <c r="Z190" i="1"/>
  <c r="M2080" i="1"/>
  <c r="W3571" i="1"/>
  <c r="W4070" i="1"/>
  <c r="M1686" i="1"/>
  <c r="Z3034" i="1"/>
  <c r="V577" i="1"/>
  <c r="X577" i="1" s="1"/>
  <c r="W3" i="1"/>
  <c r="M2210" i="1"/>
  <c r="Z1452" i="1"/>
  <c r="Z1644" i="1"/>
  <c r="V3137" i="1"/>
  <c r="X3137" i="1" s="1"/>
  <c r="W2780" i="1"/>
  <c r="W616" i="1"/>
  <c r="M4167" i="1"/>
  <c r="Z4111" i="1"/>
  <c r="Z1645" i="1"/>
  <c r="V4024" i="1"/>
  <c r="X4024" i="1" s="1"/>
  <c r="W3623" i="1"/>
  <c r="W1854" i="1"/>
  <c r="L3428" i="1"/>
  <c r="N3428" i="1" s="1"/>
  <c r="V3889" i="1"/>
  <c r="X3889" i="1" s="1"/>
  <c r="Z818" i="1"/>
  <c r="Z2309" i="1"/>
  <c r="Z3643" i="1"/>
  <c r="Z3035" i="1"/>
  <c r="Z4224" i="1"/>
  <c r="Z819" i="1"/>
  <c r="Z314" i="1"/>
  <c r="Z3480" i="1"/>
  <c r="Z1581" i="1"/>
  <c r="Z37" i="1"/>
  <c r="L2311" i="1"/>
  <c r="N2311" i="1" s="1"/>
  <c r="W820" i="1"/>
  <c r="W248" i="1"/>
  <c r="M1342" i="1"/>
  <c r="Z3644" i="1"/>
  <c r="Z2589" i="1"/>
  <c r="Z1070" i="1"/>
  <c r="V3046" i="1"/>
  <c r="X3046" i="1" s="1"/>
  <c r="M3176" i="1"/>
  <c r="W764" i="1"/>
  <c r="M3429" i="1"/>
  <c r="L3113" i="1"/>
  <c r="N3113" i="1" s="1"/>
  <c r="W3674" i="1"/>
  <c r="M2782" i="1"/>
  <c r="L2045" i="1"/>
  <c r="N2045" i="1" s="1"/>
  <c r="Z1845" i="1"/>
  <c r="M4109" i="1"/>
  <c r="Z2779" i="1"/>
  <c r="M2987" i="1"/>
  <c r="W1112" i="1"/>
  <c r="V315" i="1"/>
  <c r="X315" i="1" s="1"/>
  <c r="M3013" i="1"/>
  <c r="W1821" i="1"/>
  <c r="M2046" i="1"/>
  <c r="L2745" i="1"/>
  <c r="N2745" i="1" s="1"/>
  <c r="Z221" i="1"/>
  <c r="M1041" i="1"/>
  <c r="V316" i="1"/>
  <c r="X316" i="1" s="1"/>
  <c r="Z3077" i="1"/>
  <c r="Z2796" i="1"/>
  <c r="Z3298" i="1"/>
  <c r="M3831" i="1"/>
  <c r="Z3016" i="1"/>
  <c r="Z1950" i="1"/>
  <c r="M2145" i="1"/>
  <c r="Z4221" i="1"/>
  <c r="Z2369" i="1"/>
  <c r="Z324" i="1"/>
  <c r="Z1787" i="1"/>
  <c r="M2093" i="1"/>
  <c r="V2672" i="1"/>
  <c r="X2672" i="1" s="1"/>
  <c r="W3107" i="1"/>
  <c r="W838" i="1"/>
  <c r="Z272" i="1"/>
  <c r="Z1537" i="1"/>
  <c r="M1687" i="1"/>
  <c r="W3693" i="1"/>
  <c r="W2146" i="1"/>
  <c r="W97" i="1"/>
  <c r="W2343" i="1"/>
  <c r="W4168" i="1"/>
  <c r="W2962" i="1"/>
  <c r="W1043" i="1"/>
  <c r="W3325" i="1"/>
  <c r="V894" i="1"/>
  <c r="X894" i="1" s="1"/>
  <c r="M2371" i="1"/>
  <c r="L2344" i="1"/>
  <c r="N2344" i="1" s="1"/>
  <c r="M1824" i="1"/>
  <c r="L798" i="1"/>
  <c r="N798" i="1" s="1"/>
  <c r="M325" i="1"/>
  <c r="L2673" i="1"/>
  <c r="N2673" i="1" s="1"/>
  <c r="W2827" i="1"/>
  <c r="W3677" i="1"/>
  <c r="W2721" i="1"/>
  <c r="Z3832" i="1"/>
  <c r="Z2144" i="1"/>
  <c r="M3678" i="1"/>
  <c r="V1965" i="1"/>
  <c r="X1965" i="1" s="1"/>
  <c r="M2541" i="1"/>
  <c r="L1962" i="1"/>
  <c r="N1962" i="1" s="1"/>
  <c r="V2894" i="1"/>
  <c r="X2894" i="1" s="1"/>
  <c r="M605" i="1"/>
  <c r="L6" i="1"/>
  <c r="N6" i="1" s="1"/>
  <c r="M1131" i="1"/>
  <c r="L3405" i="1"/>
  <c r="N3405" i="1" s="1"/>
  <c r="W864" i="1"/>
  <c r="W3341" i="1"/>
  <c r="V677" i="1"/>
  <c r="X677" i="1" s="1"/>
  <c r="M1175" i="1"/>
  <c r="W3855" i="1"/>
  <c r="W2835" i="1"/>
  <c r="W3774" i="1"/>
  <c r="V3385" i="1"/>
  <c r="X3385" i="1" s="1"/>
  <c r="V3837" i="1"/>
  <c r="X3837" i="1" s="1"/>
  <c r="Z41" i="1"/>
  <c r="Z860" i="1"/>
  <c r="M3322" i="1"/>
  <c r="V2317" i="1"/>
  <c r="X2317" i="1" s="1"/>
  <c r="Z267" i="1"/>
  <c r="Z3387" i="1"/>
  <c r="M287" i="1"/>
  <c r="Z3209" i="1"/>
  <c r="Z3724" i="1"/>
  <c r="M1507" i="1"/>
  <c r="V3807" i="1"/>
  <c r="X3807" i="1" s="1"/>
  <c r="M4216" i="1"/>
  <c r="L1933" i="1"/>
  <c r="N1933" i="1" s="1"/>
  <c r="M861" i="1"/>
  <c r="L1834" i="1"/>
  <c r="N1834" i="1" s="1"/>
  <c r="M288" i="1"/>
  <c r="L2038" i="1"/>
  <c r="N2038" i="1" s="1"/>
  <c r="M3326" i="1"/>
  <c r="L1848" i="1"/>
  <c r="N1848" i="1" s="1"/>
  <c r="M3160" i="1"/>
  <c r="L1064" i="1"/>
  <c r="N1064" i="1" s="1"/>
  <c r="M42" i="1"/>
  <c r="W3838" i="1"/>
  <c r="W2320" i="1"/>
  <c r="W3170" i="1"/>
  <c r="W1639" i="1"/>
  <c r="W2861" i="1"/>
  <c r="L674" i="1"/>
  <c r="N674" i="1" s="1"/>
  <c r="Z674" i="1"/>
  <c r="L1159" i="1"/>
  <c r="N1159" i="1" s="1"/>
  <c r="W1290" i="1"/>
  <c r="M647" i="1"/>
  <c r="Z647" i="1"/>
  <c r="L3388" i="1"/>
  <c r="N3388" i="1" s="1"/>
  <c r="Z3388" i="1"/>
  <c r="L1255" i="1"/>
  <c r="N1255" i="1" s="1"/>
  <c r="W3006" i="1"/>
  <c r="M3007" i="1"/>
  <c r="Z3007" i="1"/>
  <c r="L2278" i="1"/>
  <c r="N2278" i="1" s="1"/>
  <c r="Z2278" i="1"/>
  <c r="L572" i="1"/>
  <c r="N572" i="1" s="1"/>
  <c r="Y1922" i="1"/>
  <c r="V1922" i="1"/>
  <c r="X1922" i="1" s="1"/>
  <c r="Z1835" i="1"/>
  <c r="Z224" i="1"/>
  <c r="Y1029" i="1"/>
  <c r="V1029" i="1"/>
  <c r="X1029" i="1" s="1"/>
  <c r="W1029" i="1"/>
  <c r="Y1065" i="1"/>
  <c r="W1065" i="1"/>
  <c r="W1647" i="1"/>
  <c r="Y290" i="1"/>
  <c r="V290" i="1"/>
  <c r="X290" i="1" s="1"/>
  <c r="W290" i="1"/>
  <c r="Z16" i="1"/>
  <c r="Y3726" i="1"/>
  <c r="V3726" i="1"/>
  <c r="X3726" i="1" s="1"/>
  <c r="W3726" i="1"/>
  <c r="Z2784" i="1"/>
  <c r="M2784" i="1"/>
  <c r="Y4161" i="1"/>
  <c r="V4161" i="1"/>
  <c r="X4161" i="1" s="1"/>
  <c r="W4161" i="1"/>
  <c r="Y3466" i="1"/>
  <c r="W3466" i="1"/>
  <c r="V3466" i="1"/>
  <c r="X3466" i="1" s="1"/>
  <c r="Z3223" i="1"/>
  <c r="M1176" i="1"/>
  <c r="M2688" i="1"/>
  <c r="M1001" i="1"/>
  <c r="M707" i="1"/>
  <c r="M1906" i="1"/>
  <c r="M2520" i="1"/>
  <c r="M2585" i="1"/>
  <c r="M1813" i="1"/>
  <c r="M3394" i="1"/>
  <c r="M43" i="1"/>
  <c r="M237" i="1"/>
  <c r="M3635" i="1"/>
  <c r="W3891" i="1"/>
  <c r="W2574" i="1"/>
  <c r="M906" i="1"/>
  <c r="M2216" i="1"/>
  <c r="W2490" i="1"/>
  <c r="W890" i="1"/>
  <c r="M44" i="1"/>
  <c r="M1126" i="1"/>
  <c r="W3224" i="1"/>
  <c r="M708" i="1"/>
  <c r="M3225" i="1"/>
  <c r="M239" i="1"/>
  <c r="M888" i="1"/>
  <c r="M3915" i="1"/>
  <c r="M2578" i="1"/>
  <c r="M2567" i="1"/>
  <c r="M1925" i="1"/>
  <c r="Z2204" i="1"/>
  <c r="Z65" i="1"/>
  <c r="Z3375" i="1"/>
  <c r="Z2950" i="1"/>
  <c r="Z2650" i="1"/>
  <c r="Z3805" i="1"/>
  <c r="Z165" i="1"/>
  <c r="Z1415" i="1"/>
  <c r="Z1461" i="1"/>
  <c r="Z1405" i="1"/>
  <c r="Z1400" i="1"/>
  <c r="W146" i="1"/>
  <c r="Z1416" i="1"/>
  <c r="W2534" i="1"/>
  <c r="W562" i="1"/>
  <c r="W728" i="1"/>
  <c r="W547" i="1"/>
  <c r="W3305" i="1"/>
  <c r="M729" i="1"/>
  <c r="L2396" i="1"/>
  <c r="N2396" i="1" s="1"/>
  <c r="Z1445" i="1"/>
  <c r="M135" i="1"/>
  <c r="L154" i="1"/>
  <c r="N154" i="1" s="1"/>
  <c r="L538" i="1"/>
  <c r="N538" i="1" s="1"/>
  <c r="Z406" i="1"/>
  <c r="M3792" i="1"/>
  <c r="L3200" i="1"/>
  <c r="N3200" i="1" s="1"/>
  <c r="V842" i="1"/>
  <c r="X842" i="1" s="1"/>
  <c r="V2255" i="1"/>
  <c r="X2255" i="1" s="1"/>
  <c r="Z1406" i="1"/>
  <c r="M147" i="1"/>
  <c r="L872" i="1"/>
  <c r="N872" i="1" s="1"/>
  <c r="L1401" i="1"/>
  <c r="N1401" i="1" s="1"/>
  <c r="W1563" i="1"/>
  <c r="M2202" i="1"/>
  <c r="V2202" i="1"/>
  <c r="X2202" i="1" s="1"/>
  <c r="W3934" i="1"/>
  <c r="V873" i="1"/>
  <c r="X873" i="1" s="1"/>
  <c r="V3556" i="1"/>
  <c r="X3556" i="1" s="1"/>
  <c r="Z1521" i="1"/>
  <c r="L3887" i="1"/>
  <c r="N3887" i="1" s="1"/>
  <c r="L34" i="1"/>
  <c r="N34" i="1" s="1"/>
  <c r="W106" i="1"/>
  <c r="M1567" i="1"/>
  <c r="V1567" i="1"/>
  <c r="X1567" i="1" s="1"/>
  <c r="W3579" i="1"/>
  <c r="V1995" i="1"/>
  <c r="X1995" i="1" s="1"/>
  <c r="W2150" i="1"/>
  <c r="W255" i="1"/>
  <c r="W910" i="1"/>
  <c r="W415" i="1"/>
  <c r="M2463" i="1"/>
  <c r="L3364" i="1"/>
  <c r="N3364" i="1" s="1"/>
  <c r="Z2722" i="1"/>
  <c r="V1437" i="1"/>
  <c r="X1437" i="1" s="1"/>
  <c r="Z1437" i="1"/>
  <c r="M2479" i="1"/>
  <c r="L1325" i="1"/>
  <c r="N1325" i="1" s="1"/>
  <c r="M3642" i="1"/>
  <c r="V3642" i="1"/>
  <c r="X3642" i="1" s="1"/>
  <c r="W103" i="1"/>
  <c r="L714" i="1"/>
  <c r="N714" i="1" s="1"/>
  <c r="W3365" i="1"/>
  <c r="Z1558" i="1"/>
  <c r="V3540" i="1"/>
  <c r="X3540" i="1" s="1"/>
  <c r="Z3540" i="1"/>
  <c r="M4104" i="1"/>
  <c r="L630" i="1"/>
  <c r="N630" i="1" s="1"/>
  <c r="M3339" i="1"/>
  <c r="V3339" i="1"/>
  <c r="X3339" i="1" s="1"/>
  <c r="W769" i="1"/>
  <c r="L3396" i="1"/>
  <c r="N3396" i="1" s="1"/>
  <c r="W3052" i="1"/>
  <c r="Z928" i="1"/>
  <c r="V1978" i="1"/>
  <c r="X1978" i="1" s="1"/>
  <c r="Z1978" i="1"/>
  <c r="M3254" i="1"/>
  <c r="L101" i="1"/>
  <c r="N101" i="1" s="1"/>
  <c r="M3421" i="1"/>
  <c r="V3421" i="1"/>
  <c r="X3421" i="1" s="1"/>
  <c r="M1843" i="1"/>
  <c r="Z1843" i="1"/>
  <c r="M214" i="1"/>
  <c r="Z214" i="1"/>
  <c r="L214" i="1"/>
  <c r="N214" i="1" s="1"/>
  <c r="M1160" i="1"/>
  <c r="Z1160" i="1"/>
  <c r="Z3856" i="1"/>
  <c r="M3856" i="1"/>
  <c r="Y584" i="1"/>
  <c r="W584" i="1"/>
  <c r="Y990" i="1"/>
  <c r="W990" i="1"/>
  <c r="V990" i="1"/>
  <c r="X990" i="1" s="1"/>
  <c r="Z955" i="1"/>
  <c r="M955" i="1"/>
  <c r="Y201" i="1"/>
  <c r="W201" i="1"/>
  <c r="Z1501" i="1"/>
  <c r="Z3841" i="1"/>
  <c r="Z3399" i="1"/>
  <c r="Z1815" i="1"/>
  <c r="Z3646" i="1"/>
  <c r="Z3647" i="1"/>
  <c r="L1235" i="1"/>
  <c r="N1235" i="1" s="1"/>
  <c r="W2353" i="1"/>
  <c r="M3130" i="1"/>
  <c r="L3696" i="1"/>
  <c r="N3696" i="1" s="1"/>
  <c r="V199" i="1"/>
  <c r="X199" i="1" s="1"/>
  <c r="V727" i="1"/>
  <c r="X727" i="1" s="1"/>
  <c r="V600" i="1"/>
  <c r="X600" i="1" s="1"/>
  <c r="V185" i="1"/>
  <c r="X185" i="1" s="1"/>
  <c r="V1561" i="1"/>
  <c r="X1561" i="1" s="1"/>
  <c r="L3243" i="1"/>
  <c r="N3243" i="1" s="1"/>
  <c r="L1668" i="1"/>
  <c r="N1668" i="1" s="1"/>
  <c r="M1669" i="1"/>
  <c r="L595" i="1"/>
  <c r="N595" i="1" s="1"/>
  <c r="V2395" i="1"/>
  <c r="X2395" i="1" s="1"/>
  <c r="V2328" i="1"/>
  <c r="X2328" i="1" s="1"/>
  <c r="L766" i="1"/>
  <c r="N766" i="1" s="1"/>
  <c r="L2604" i="1"/>
  <c r="N2604" i="1" s="1"/>
  <c r="M3666" i="1"/>
  <c r="L1623" i="1"/>
  <c r="N1623" i="1" s="1"/>
  <c r="W1520" i="1"/>
  <c r="M841" i="1"/>
  <c r="V841" i="1"/>
  <c r="X841" i="1" s="1"/>
  <c r="Z1905" i="1"/>
  <c r="Z202" i="1"/>
  <c r="Z186" i="1"/>
  <c r="M1401" i="1"/>
  <c r="L3555" i="1"/>
  <c r="N3555" i="1" s="1"/>
  <c r="L3201" i="1"/>
  <c r="N3201" i="1" s="1"/>
  <c r="W873" i="1"/>
  <c r="W3556" i="1"/>
  <c r="V469" i="1"/>
  <c r="X469" i="1" s="1"/>
  <c r="Z1464" i="1"/>
  <c r="M34" i="1"/>
  <c r="L3528" i="1"/>
  <c r="N3528" i="1" s="1"/>
  <c r="W1995" i="1"/>
  <c r="M3114" i="1"/>
  <c r="V3114" i="1"/>
  <c r="X3114" i="1" s="1"/>
  <c r="L19" i="1"/>
  <c r="N19" i="1" s="1"/>
  <c r="W1437" i="1"/>
  <c r="V1325" i="1"/>
  <c r="X1325" i="1" s="1"/>
  <c r="Z1325" i="1"/>
  <c r="M3206" i="1"/>
  <c r="L399" i="1"/>
  <c r="N399" i="1" s="1"/>
  <c r="M714" i="1"/>
  <c r="V714" i="1"/>
  <c r="X714" i="1" s="1"/>
  <c r="W2464" i="1"/>
  <c r="W3540" i="1"/>
  <c r="Z630" i="1"/>
  <c r="M2362" i="1"/>
  <c r="L1079" i="1"/>
  <c r="N1079" i="1" s="1"/>
  <c r="M3396" i="1"/>
  <c r="V3396" i="1"/>
  <c r="X3396" i="1" s="1"/>
  <c r="W1978" i="1"/>
  <c r="Z101" i="1"/>
  <c r="Y1843" i="1"/>
  <c r="W1843" i="1"/>
  <c r="V1843" i="1"/>
  <c r="X1843" i="1" s="1"/>
  <c r="Z4015" i="1"/>
  <c r="M4015" i="1"/>
  <c r="W3115" i="1"/>
  <c r="L1160" i="1"/>
  <c r="N1160" i="1" s="1"/>
  <c r="V1160" i="1"/>
  <c r="X1160" i="1" s="1"/>
  <c r="V2687" i="1"/>
  <c r="X2687" i="1" s="1"/>
  <c r="V2666" i="1"/>
  <c r="X2666" i="1" s="1"/>
  <c r="V3398" i="1"/>
  <c r="X3398" i="1" s="1"/>
  <c r="V3487" i="1"/>
  <c r="X3487" i="1" s="1"/>
  <c r="V4173" i="1"/>
  <c r="X4173" i="1" s="1"/>
  <c r="V3727" i="1"/>
  <c r="X3727" i="1" s="1"/>
  <c r="V2836" i="1"/>
  <c r="X2836" i="1" s="1"/>
  <c r="V3634" i="1"/>
  <c r="X3634" i="1" s="1"/>
  <c r="V3881" i="1"/>
  <c r="X3881" i="1" s="1"/>
  <c r="V3426" i="1"/>
  <c r="X3426" i="1" s="1"/>
  <c r="V2347" i="1"/>
  <c r="X2347" i="1" s="1"/>
  <c r="V2785" i="1"/>
  <c r="X2785" i="1" s="1"/>
  <c r="L4205" i="1"/>
  <c r="N4205" i="1" s="1"/>
  <c r="L1501" i="1"/>
  <c r="N1501" i="1" s="1"/>
  <c r="V2348" i="1"/>
  <c r="X2348" i="1" s="1"/>
  <c r="Z2216" i="1"/>
  <c r="V2939" i="1"/>
  <c r="X2939" i="1" s="1"/>
  <c r="L703" i="1"/>
  <c r="N703" i="1" s="1"/>
  <c r="V3427" i="1"/>
  <c r="X3427" i="1" s="1"/>
  <c r="Z1126" i="1"/>
  <c r="V238" i="1"/>
  <c r="X238" i="1" s="1"/>
  <c r="L2281" i="1"/>
  <c r="N2281" i="1" s="1"/>
  <c r="V2281" i="1"/>
  <c r="X2281" i="1" s="1"/>
  <c r="L1751" i="1"/>
  <c r="N1751" i="1" s="1"/>
  <c r="V1751" i="1"/>
  <c r="X1751" i="1" s="1"/>
  <c r="L3914" i="1"/>
  <c r="N3914" i="1" s="1"/>
  <c r="V3914" i="1"/>
  <c r="X3914" i="1" s="1"/>
  <c r="L2575" i="1"/>
  <c r="N2575" i="1" s="1"/>
  <c r="V2575" i="1"/>
  <c r="X2575" i="1" s="1"/>
  <c r="L739" i="1"/>
  <c r="N739" i="1" s="1"/>
  <c r="V739" i="1"/>
  <c r="X739" i="1" s="1"/>
  <c r="W1196" i="1"/>
  <c r="W1356" i="1"/>
  <c r="Z708" i="1"/>
  <c r="L2993" i="1"/>
  <c r="N2993" i="1" s="1"/>
  <c r="W2631" i="1"/>
  <c r="W649" i="1"/>
  <c r="Z3225" i="1"/>
  <c r="L2586" i="1"/>
  <c r="N2586" i="1" s="1"/>
  <c r="W1924" i="1"/>
  <c r="L3399" i="1"/>
  <c r="N3399" i="1" s="1"/>
  <c r="W747" i="1"/>
  <c r="Z239" i="1"/>
  <c r="L1815" i="1"/>
  <c r="N1815" i="1" s="1"/>
  <c r="L2566" i="1"/>
  <c r="N2566" i="1" s="1"/>
  <c r="Z2566" i="1"/>
  <c r="W1948" i="1"/>
  <c r="W2577" i="1"/>
  <c r="Z2578" i="1"/>
  <c r="L970" i="1"/>
  <c r="N970" i="1" s="1"/>
  <c r="W1503" i="1"/>
  <c r="L3646" i="1"/>
  <c r="N3646" i="1" s="1"/>
  <c r="W2772" i="1"/>
  <c r="Z2567" i="1"/>
  <c r="W971" i="1"/>
  <c r="L3647" i="1"/>
  <c r="N3647" i="1" s="1"/>
  <c r="W588" i="1"/>
  <c r="Z1925" i="1"/>
  <c r="L4245" i="1"/>
  <c r="N4245" i="1" s="1"/>
  <c r="L2254" i="1"/>
  <c r="N2254" i="1" s="1"/>
  <c r="M1235" i="1"/>
  <c r="Z3130" i="1"/>
  <c r="W879" i="1"/>
  <c r="W199" i="1"/>
  <c r="M1553" i="1"/>
  <c r="L3622" i="1"/>
  <c r="N3622" i="1" s="1"/>
  <c r="Z3747" i="1"/>
  <c r="V1674" i="1"/>
  <c r="X1674" i="1" s="1"/>
  <c r="W145" i="1"/>
  <c r="V1802" i="1"/>
  <c r="X1802" i="1" s="1"/>
  <c r="W3210" i="1"/>
  <c r="L2204" i="1"/>
  <c r="N2204" i="1" s="1"/>
  <c r="W526" i="1"/>
  <c r="L65" i="1"/>
  <c r="N65" i="1" s="1"/>
  <c r="W594" i="1"/>
  <c r="L3375" i="1"/>
  <c r="N3375" i="1" s="1"/>
  <c r="W726" i="1"/>
  <c r="L2950" i="1"/>
  <c r="N2950" i="1" s="1"/>
  <c r="W1621" i="1"/>
  <c r="L2650" i="1"/>
  <c r="N2650" i="1" s="1"/>
  <c r="W683" i="1"/>
  <c r="L3805" i="1"/>
  <c r="N3805" i="1" s="1"/>
  <c r="W165" i="1"/>
  <c r="W727" i="1"/>
  <c r="M1819" i="1"/>
  <c r="L1803" i="1"/>
  <c r="N1803" i="1" s="1"/>
  <c r="Z4175" i="1"/>
  <c r="M468" i="1"/>
  <c r="V4083" i="1"/>
  <c r="X4083" i="1" s="1"/>
  <c r="W1404" i="1"/>
  <c r="V942" i="1"/>
  <c r="X942" i="1" s="1"/>
  <c r="W1284" i="1"/>
  <c r="M607" i="1"/>
  <c r="L3933" i="1"/>
  <c r="N3933" i="1" s="1"/>
  <c r="Z1704" i="1"/>
  <c r="M3263" i="1"/>
  <c r="V134" i="1"/>
  <c r="X134" i="1" s="1"/>
  <c r="W3554" i="1"/>
  <c r="V1904" i="1"/>
  <c r="X1904" i="1" s="1"/>
  <c r="W3211" i="1"/>
  <c r="L1415" i="1"/>
  <c r="N1415" i="1" s="1"/>
  <c r="W4213" i="1"/>
  <c r="L1461" i="1"/>
  <c r="N1461" i="1" s="1"/>
  <c r="W600" i="1"/>
  <c r="L1405" i="1"/>
  <c r="N1405" i="1" s="1"/>
  <c r="W185" i="1"/>
  <c r="M1400" i="1"/>
  <c r="V1400" i="1"/>
  <c r="X1400" i="1" s="1"/>
  <c r="W1561" i="1"/>
  <c r="M3243" i="1"/>
  <c r="M1668" i="1"/>
  <c r="Z1669" i="1"/>
  <c r="M595" i="1"/>
  <c r="V3264" i="1"/>
  <c r="X3264" i="1" s="1"/>
  <c r="W2395" i="1"/>
  <c r="V3240" i="1"/>
  <c r="X3240" i="1" s="1"/>
  <c r="W2328" i="1"/>
  <c r="Z2202" i="1"/>
  <c r="V167" i="1"/>
  <c r="X167" i="1" s="1"/>
  <c r="Z2083" i="1"/>
  <c r="Z2694" i="1"/>
  <c r="W2687" i="1"/>
  <c r="W2666" i="1"/>
  <c r="W3398" i="1"/>
  <c r="W3487" i="1"/>
  <c r="W4173" i="1"/>
  <c r="W3727" i="1"/>
  <c r="W2836" i="1"/>
  <c r="W3634" i="1"/>
  <c r="W3881" i="1"/>
  <c r="W3426" i="1"/>
  <c r="W2347" i="1"/>
  <c r="W2785" i="1"/>
  <c r="V3891" i="1"/>
  <c r="X3891" i="1" s="1"/>
  <c r="M4205" i="1"/>
  <c r="V2574" i="1"/>
  <c r="X2574" i="1" s="1"/>
  <c r="L906" i="1"/>
  <c r="N906" i="1" s="1"/>
  <c r="W2348" i="1"/>
  <c r="W2939" i="1"/>
  <c r="V2490" i="1"/>
  <c r="X2490" i="1" s="1"/>
  <c r="M703" i="1"/>
  <c r="V890" i="1"/>
  <c r="X890" i="1" s="1"/>
  <c r="L44" i="1"/>
  <c r="N44" i="1" s="1"/>
  <c r="W3427" i="1"/>
  <c r="W238" i="1"/>
  <c r="V3224" i="1"/>
  <c r="X3224" i="1" s="1"/>
  <c r="W2281" i="1"/>
  <c r="W1751" i="1"/>
  <c r="W3914" i="1"/>
  <c r="W2575" i="1"/>
  <c r="W739" i="1"/>
  <c r="W3468" i="1"/>
  <c r="M2993" i="1"/>
  <c r="W4020" i="1"/>
  <c r="W3776" i="1"/>
  <c r="M2586" i="1"/>
  <c r="L888" i="1"/>
  <c r="N888" i="1" s="1"/>
  <c r="W394" i="1"/>
  <c r="W1336" i="1"/>
  <c r="L3915" i="1"/>
  <c r="N3915" i="1" s="1"/>
  <c r="W1217" i="1"/>
  <c r="W1700" i="1"/>
  <c r="M970" i="1"/>
  <c r="Z17" i="1"/>
  <c r="M4245" i="1"/>
  <c r="M2254" i="1"/>
  <c r="L161" i="1"/>
  <c r="N161" i="1" s="1"/>
  <c r="Z1553" i="1"/>
  <c r="M3622" i="1"/>
  <c r="V424" i="1"/>
  <c r="X424" i="1" s="1"/>
  <c r="W1674" i="1"/>
  <c r="V1842" i="1"/>
  <c r="X1842" i="1" s="1"/>
  <c r="W1802" i="1"/>
  <c r="M2393" i="1"/>
  <c r="L4053" i="1"/>
  <c r="N4053" i="1" s="1"/>
  <c r="L2532" i="1"/>
  <c r="N2532" i="1" s="1"/>
  <c r="L765" i="1"/>
  <c r="N765" i="1" s="1"/>
  <c r="L1328" i="1"/>
  <c r="N1328" i="1" s="1"/>
  <c r="L1448" i="1"/>
  <c r="N1448" i="1" s="1"/>
  <c r="L2703" i="1"/>
  <c r="N2703" i="1" s="1"/>
  <c r="L3246" i="1"/>
  <c r="N3246" i="1" s="1"/>
  <c r="M3376" i="1"/>
  <c r="Z1819" i="1"/>
  <c r="M1803" i="1"/>
  <c r="W4083" i="1"/>
  <c r="V682" i="1"/>
  <c r="X682" i="1" s="1"/>
  <c r="W942" i="1"/>
  <c r="Z607" i="1"/>
  <c r="V72" i="1"/>
  <c r="X72" i="1" s="1"/>
  <c r="W134" i="1"/>
  <c r="V3355" i="1"/>
  <c r="X3355" i="1" s="1"/>
  <c r="W1904" i="1"/>
  <c r="M2394" i="1"/>
  <c r="L3689" i="1"/>
  <c r="N3689" i="1" s="1"/>
  <c r="L3790" i="1"/>
  <c r="N3790" i="1" s="1"/>
  <c r="L2423" i="1"/>
  <c r="N2423" i="1" s="1"/>
  <c r="L1667" i="1"/>
  <c r="N1667" i="1" s="1"/>
  <c r="L1739" i="1"/>
  <c r="N1739" i="1" s="1"/>
  <c r="L2513" i="1"/>
  <c r="N2513" i="1" s="1"/>
  <c r="V1285" i="1"/>
  <c r="X1285" i="1" s="1"/>
  <c r="W2424" i="1"/>
  <c r="V33" i="1"/>
  <c r="X33" i="1" s="1"/>
  <c r="V3886" i="1"/>
  <c r="X3886" i="1" s="1"/>
  <c r="W3264" i="1"/>
  <c r="V146" i="1"/>
  <c r="X146" i="1" s="1"/>
  <c r="W3240" i="1"/>
  <c r="M1416" i="1"/>
  <c r="L1459" i="1"/>
  <c r="N1459" i="1" s="1"/>
  <c r="Z907" i="1"/>
  <c r="M1462" i="1"/>
  <c r="V2534" i="1"/>
  <c r="X2534" i="1" s="1"/>
  <c r="M1190" i="1"/>
  <c r="V562" i="1"/>
  <c r="X562" i="1" s="1"/>
  <c r="M2559" i="1"/>
  <c r="V728" i="1"/>
  <c r="X728" i="1" s="1"/>
  <c r="W3212" i="1"/>
  <c r="V547" i="1"/>
  <c r="X547" i="1" s="1"/>
  <c r="Z841" i="1"/>
  <c r="V3305" i="1"/>
  <c r="X3305" i="1" s="1"/>
  <c r="L729" i="1"/>
  <c r="N729" i="1" s="1"/>
  <c r="W1804" i="1"/>
  <c r="M1905" i="1"/>
  <c r="V1905" i="1"/>
  <c r="X1905" i="1" s="1"/>
  <c r="L135" i="1"/>
  <c r="N135" i="1" s="1"/>
  <c r="W1433" i="1"/>
  <c r="M202" i="1"/>
  <c r="V202" i="1"/>
  <c r="X202" i="1" s="1"/>
  <c r="L3792" i="1"/>
  <c r="N3792" i="1" s="1"/>
  <c r="Z843" i="1"/>
  <c r="M1463" i="1"/>
  <c r="L2255" i="1"/>
  <c r="N2255" i="1" s="1"/>
  <c r="L147" i="1"/>
  <c r="N147" i="1" s="1"/>
  <c r="W1434" i="1"/>
  <c r="M186" i="1"/>
  <c r="V186" i="1"/>
  <c r="X186" i="1" s="1"/>
  <c r="V1563" i="1"/>
  <c r="X1563" i="1" s="1"/>
  <c r="V3934" i="1"/>
  <c r="X3934" i="1" s="1"/>
  <c r="L3556" i="1"/>
  <c r="N3556" i="1" s="1"/>
  <c r="L3744" i="1"/>
  <c r="N3744" i="1" s="1"/>
  <c r="M1464" i="1"/>
  <c r="V1464" i="1"/>
  <c r="X1464" i="1" s="1"/>
  <c r="V106" i="1"/>
  <c r="X106" i="1" s="1"/>
  <c r="V3579" i="1"/>
  <c r="X3579" i="1" s="1"/>
  <c r="Z3114" i="1"/>
  <c r="L2150" i="1"/>
  <c r="N2150" i="1" s="1"/>
  <c r="V255" i="1"/>
  <c r="X255" i="1" s="1"/>
  <c r="V910" i="1"/>
  <c r="X910" i="1" s="1"/>
  <c r="V415" i="1"/>
  <c r="X415" i="1" s="1"/>
  <c r="L2463" i="1"/>
  <c r="N2463" i="1" s="1"/>
  <c r="M1229" i="1"/>
  <c r="L1437" i="1"/>
  <c r="N1437" i="1" s="1"/>
  <c r="V2360" i="1"/>
  <c r="X2360" i="1" s="1"/>
  <c r="V3365" i="1"/>
  <c r="X3365" i="1" s="1"/>
  <c r="M1568" i="1"/>
  <c r="L3540" i="1"/>
  <c r="N3540" i="1" s="1"/>
  <c r="Z3857" i="1"/>
  <c r="M1747" i="1"/>
  <c r="Z1747" i="1"/>
  <c r="L1747" i="1"/>
  <c r="N1747" i="1" s="1"/>
  <c r="Y2200" i="1"/>
  <c r="V2200" i="1"/>
  <c r="X2200" i="1" s="1"/>
  <c r="Z1049" i="1"/>
  <c r="M1049" i="1"/>
  <c r="L1049" i="1"/>
  <c r="N1049" i="1" s="1"/>
  <c r="Z1080" i="1"/>
  <c r="Z521" i="1"/>
  <c r="V1349" i="1"/>
  <c r="X1349" i="1" s="1"/>
  <c r="W100" i="1"/>
  <c r="L102" i="1"/>
  <c r="N102" i="1" s="1"/>
  <c r="V102" i="1"/>
  <c r="X102" i="1" s="1"/>
  <c r="W3116" i="1"/>
  <c r="L1013" i="1"/>
  <c r="N1013" i="1" s="1"/>
  <c r="V1013" i="1"/>
  <c r="X1013" i="1" s="1"/>
  <c r="W432" i="1"/>
  <c r="L3893" i="1"/>
  <c r="N3893" i="1" s="1"/>
  <c r="Z1326" i="1"/>
  <c r="V593" i="1"/>
  <c r="X593" i="1" s="1"/>
  <c r="L3340" i="1"/>
  <c r="N3340" i="1" s="1"/>
  <c r="M563" i="1"/>
  <c r="V4138" i="1"/>
  <c r="X4138" i="1" s="1"/>
  <c r="V4110" i="1"/>
  <c r="X4110" i="1" s="1"/>
  <c r="M105" i="1"/>
  <c r="L107" i="1"/>
  <c r="N107" i="1" s="1"/>
  <c r="M1026" i="1"/>
  <c r="V200" i="1"/>
  <c r="X200" i="1" s="1"/>
  <c r="V3089" i="1"/>
  <c r="X3089" i="1" s="1"/>
  <c r="Z381" i="1"/>
  <c r="V478" i="1"/>
  <c r="X478" i="1" s="1"/>
  <c r="V3932" i="1"/>
  <c r="X3932" i="1" s="1"/>
  <c r="W241" i="1"/>
  <c r="L3237" i="1"/>
  <c r="N3237" i="1" s="1"/>
  <c r="Z3973" i="1"/>
  <c r="V2747" i="1"/>
  <c r="X2747" i="1" s="1"/>
  <c r="M1222" i="1"/>
  <c r="L1297" i="1"/>
  <c r="N1297" i="1" s="1"/>
  <c r="V1219" i="1"/>
  <c r="X1219" i="1" s="1"/>
  <c r="V1717" i="1"/>
  <c r="X1717" i="1" s="1"/>
  <c r="V912" i="1"/>
  <c r="X912" i="1" s="1"/>
  <c r="V3760" i="1"/>
  <c r="X3760" i="1" s="1"/>
  <c r="V786" i="1"/>
  <c r="X786" i="1" s="1"/>
  <c r="M4163" i="1"/>
  <c r="V4163" i="1"/>
  <c r="X4163" i="1" s="1"/>
  <c r="M3952" i="1"/>
  <c r="V3952" i="1"/>
  <c r="X3952" i="1" s="1"/>
  <c r="M1579" i="1"/>
  <c r="V1579" i="1"/>
  <c r="X1579" i="1" s="1"/>
  <c r="M996" i="1"/>
  <c r="V996" i="1"/>
  <c r="X996" i="1" s="1"/>
  <c r="W3860" i="1"/>
  <c r="W3629" i="1"/>
  <c r="L1624" i="1"/>
  <c r="N1624" i="1" s="1"/>
  <c r="V1624" i="1"/>
  <c r="X1624" i="1" s="1"/>
  <c r="W76" i="1"/>
  <c r="L1030" i="1"/>
  <c r="N1030" i="1" s="1"/>
  <c r="V1030" i="1"/>
  <c r="X1030" i="1" s="1"/>
  <c r="W278" i="1"/>
  <c r="L3539" i="1"/>
  <c r="N3539" i="1" s="1"/>
  <c r="V3539" i="1"/>
  <c r="X3539" i="1" s="1"/>
  <c r="W3213" i="1"/>
  <c r="L699" i="1"/>
  <c r="N699" i="1" s="1"/>
  <c r="V699" i="1"/>
  <c r="X699" i="1" s="1"/>
  <c r="V1726" i="1"/>
  <c r="X1726" i="1" s="1"/>
  <c r="M4222" i="1"/>
  <c r="V4222" i="1"/>
  <c r="X4222" i="1" s="1"/>
  <c r="V2238" i="1"/>
  <c r="X2238" i="1" s="1"/>
  <c r="V2748" i="1"/>
  <c r="X2748" i="1" s="1"/>
  <c r="L2355" i="1"/>
  <c r="N2355" i="1" s="1"/>
  <c r="W2355" i="1"/>
  <c r="Z929" i="1"/>
  <c r="W127" i="1"/>
  <c r="M456" i="1"/>
  <c r="L3238" i="1"/>
  <c r="N3238" i="1" s="1"/>
  <c r="M2906" i="1"/>
  <c r="V2906" i="1"/>
  <c r="X2906" i="1" s="1"/>
  <c r="W1564" i="1"/>
  <c r="L1917" i="1"/>
  <c r="N1917" i="1" s="1"/>
  <c r="W2907" i="1"/>
  <c r="V558" i="1"/>
  <c r="X558" i="1" s="1"/>
  <c r="Z1223" i="1"/>
  <c r="M1298" i="1"/>
  <c r="L755" i="1"/>
  <c r="N755" i="1" s="1"/>
  <c r="M1333" i="1"/>
  <c r="V1333" i="1"/>
  <c r="X1333" i="1" s="1"/>
  <c r="W3124" i="1"/>
  <c r="V3156" i="1"/>
  <c r="X3156" i="1" s="1"/>
  <c r="M2843" i="1"/>
  <c r="L913" i="1"/>
  <c r="N913" i="1" s="1"/>
  <c r="W3953" i="1"/>
  <c r="L3606" i="1"/>
  <c r="N3606" i="1" s="1"/>
  <c r="V2245" i="1"/>
  <c r="X2245" i="1" s="1"/>
  <c r="L1382" i="1"/>
  <c r="N1382" i="1" s="1"/>
  <c r="W787" i="1"/>
  <c r="L509" i="1"/>
  <c r="N509" i="1" s="1"/>
  <c r="V3465" i="1"/>
  <c r="X3465" i="1" s="1"/>
  <c r="L2853" i="1"/>
  <c r="N2853" i="1" s="1"/>
  <c r="W1072" i="1"/>
  <c r="L2005" i="1"/>
  <c r="N2005" i="1" s="1"/>
  <c r="V1766" i="1"/>
  <c r="X1766" i="1" s="1"/>
  <c r="Y457" i="1"/>
  <c r="V457" i="1"/>
  <c r="X457" i="1" s="1"/>
  <c r="Z1565" i="1"/>
  <c r="M1565" i="1"/>
  <c r="L1565" i="1"/>
  <c r="N1565" i="1" s="1"/>
  <c r="L4202" i="1"/>
  <c r="N4202" i="1" s="1"/>
  <c r="V4202" i="1"/>
  <c r="X4202" i="1" s="1"/>
  <c r="W369" i="1"/>
  <c r="L1080" i="1"/>
  <c r="N1080" i="1" s="1"/>
  <c r="V1747" i="1"/>
  <c r="X1747" i="1" s="1"/>
  <c r="M3053" i="1"/>
  <c r="L258" i="1"/>
  <c r="N258" i="1" s="1"/>
  <c r="V1049" i="1"/>
  <c r="X1049" i="1" s="1"/>
  <c r="W1980" i="1"/>
  <c r="L521" i="1"/>
  <c r="N521" i="1" s="1"/>
  <c r="V3885" i="1"/>
  <c r="X3885" i="1" s="1"/>
  <c r="M416" i="1"/>
  <c r="L3270" i="1"/>
  <c r="N3270" i="1" s="1"/>
  <c r="M251" i="1"/>
  <c r="L2086" i="1"/>
  <c r="N2086" i="1" s="1"/>
  <c r="M1050" i="1"/>
  <c r="L2304" i="1"/>
  <c r="N2304" i="1" s="1"/>
  <c r="V3893" i="1"/>
  <c r="X3893" i="1" s="1"/>
  <c r="W2171" i="1"/>
  <c r="L543" i="1"/>
  <c r="N543" i="1" s="1"/>
  <c r="V543" i="1"/>
  <c r="X543" i="1" s="1"/>
  <c r="W2401" i="1"/>
  <c r="L3328" i="1"/>
  <c r="N3328" i="1" s="1"/>
  <c r="V3328" i="1"/>
  <c r="X3328" i="1" s="1"/>
  <c r="W3541" i="1"/>
  <c r="L1231" i="1"/>
  <c r="N1231" i="1" s="1"/>
  <c r="V1231" i="1"/>
  <c r="X1231" i="1" s="1"/>
  <c r="W3117" i="1"/>
  <c r="L1326" i="1"/>
  <c r="N1326" i="1" s="1"/>
  <c r="W593" i="1"/>
  <c r="V3340" i="1"/>
  <c r="X3340" i="1" s="1"/>
  <c r="Z3340" i="1"/>
  <c r="Z462" i="1"/>
  <c r="W4138" i="1"/>
  <c r="W4110" i="1"/>
  <c r="Z1045" i="1"/>
  <c r="V107" i="1"/>
  <c r="X107" i="1" s="1"/>
  <c r="Z107" i="1"/>
  <c r="W200" i="1"/>
  <c r="W3089" i="1"/>
  <c r="W919" i="1"/>
  <c r="L1046" i="1"/>
  <c r="N1046" i="1" s="1"/>
  <c r="V1046" i="1"/>
  <c r="X1046" i="1" s="1"/>
  <c r="W715" i="1"/>
  <c r="L3422" i="1"/>
  <c r="N3422" i="1" s="1"/>
  <c r="V3422" i="1"/>
  <c r="X3422" i="1" s="1"/>
  <c r="W1778" i="1"/>
  <c r="L169" i="1"/>
  <c r="N169" i="1" s="1"/>
  <c r="V169" i="1"/>
  <c r="X169" i="1" s="1"/>
  <c r="W716" i="1"/>
  <c r="L3397" i="1"/>
  <c r="N3397" i="1" s="1"/>
  <c r="V3397" i="1"/>
  <c r="X3397" i="1" s="1"/>
  <c r="W1188" i="1"/>
  <c r="L381" i="1"/>
  <c r="N381" i="1" s="1"/>
  <c r="W478" i="1"/>
  <c r="M1981" i="1"/>
  <c r="L4243" i="1"/>
  <c r="N4243" i="1" s="1"/>
  <c r="M3237" i="1"/>
  <c r="V3237" i="1"/>
  <c r="X3237" i="1" s="1"/>
  <c r="W2263" i="1"/>
  <c r="L3973" i="1"/>
  <c r="N3973" i="1" s="1"/>
  <c r="W2747" i="1"/>
  <c r="Z851" i="1"/>
  <c r="V1297" i="1"/>
  <c r="X1297" i="1" s="1"/>
  <c r="Z1297" i="1"/>
  <c r="M3549" i="1"/>
  <c r="L1706" i="1"/>
  <c r="N1706" i="1" s="1"/>
  <c r="M3154" i="1"/>
  <c r="L2899" i="1"/>
  <c r="N2899" i="1" s="1"/>
  <c r="M3091" i="1"/>
  <c r="L2787" i="1"/>
  <c r="N2787" i="1" s="1"/>
  <c r="M3756" i="1"/>
  <c r="L3418" i="1"/>
  <c r="N3418" i="1" s="1"/>
  <c r="M3493" i="1"/>
  <c r="L3155" i="1"/>
  <c r="N3155" i="1" s="1"/>
  <c r="M3419" i="1"/>
  <c r="L3935" i="1"/>
  <c r="N3935" i="1" s="1"/>
  <c r="M2427" i="1"/>
  <c r="L3860" i="1"/>
  <c r="N3860" i="1" s="1"/>
  <c r="W1624" i="1"/>
  <c r="W1030" i="1"/>
  <c r="W3539" i="1"/>
  <c r="W699" i="1"/>
  <c r="W4222" i="1"/>
  <c r="W2748" i="1"/>
  <c r="L2667" i="1"/>
  <c r="N2667" i="1" s="1"/>
  <c r="V2239" i="1"/>
  <c r="X2239" i="1" s="1"/>
  <c r="V2823" i="1"/>
  <c r="X2823" i="1" s="1"/>
  <c r="W45" i="1"/>
  <c r="V3495" i="1"/>
  <c r="X3495" i="1" s="1"/>
  <c r="V3238" i="1"/>
  <c r="X3238" i="1" s="1"/>
  <c r="L2417" i="1"/>
  <c r="N2417" i="1" s="1"/>
  <c r="M1917" i="1"/>
  <c r="V1917" i="1"/>
  <c r="X1917" i="1" s="1"/>
  <c r="W558" i="1"/>
  <c r="W3156" i="1"/>
  <c r="M3606" i="1"/>
  <c r="W2245" i="1"/>
  <c r="M1382" i="1"/>
  <c r="M509" i="1"/>
  <c r="W3465" i="1"/>
  <c r="M2853" i="1"/>
  <c r="M2005" i="1"/>
  <c r="W1766" i="1"/>
  <c r="Z930" i="1"/>
  <c r="M930" i="1"/>
  <c r="Z3906" i="1"/>
  <c r="L3906" i="1"/>
  <c r="N3906" i="1" s="1"/>
  <c r="Y2418" i="1"/>
  <c r="W2418" i="1"/>
  <c r="M2592" i="1"/>
  <c r="L2592" i="1"/>
  <c r="N2592" i="1" s="1"/>
  <c r="V214" i="1"/>
  <c r="X214" i="1" s="1"/>
  <c r="M2419" i="1"/>
  <c r="L1979" i="1"/>
  <c r="N1979" i="1" s="1"/>
  <c r="V1080" i="1"/>
  <c r="X1080" i="1" s="1"/>
  <c r="W1747" i="1"/>
  <c r="V258" i="1"/>
  <c r="X258" i="1" s="1"/>
  <c r="Z258" i="1"/>
  <c r="M3088" i="1"/>
  <c r="L2253" i="1"/>
  <c r="N2253" i="1" s="1"/>
  <c r="V521" i="1"/>
  <c r="X521" i="1" s="1"/>
  <c r="W3885" i="1"/>
  <c r="Z3270" i="1"/>
  <c r="Z102" i="1"/>
  <c r="Z2086" i="1"/>
  <c r="Z1013" i="1"/>
  <c r="Z2304" i="1"/>
  <c r="M475" i="1"/>
  <c r="L2151" i="1"/>
  <c r="N2151" i="1" s="1"/>
  <c r="M911" i="1"/>
  <c r="L461" i="1"/>
  <c r="N461" i="1" s="1"/>
  <c r="M524" i="1"/>
  <c r="L2402" i="1"/>
  <c r="N2402" i="1" s="1"/>
  <c r="W3340" i="1"/>
  <c r="W1569" i="1"/>
  <c r="L1748" i="1"/>
  <c r="N1748" i="1" s="1"/>
  <c r="V1748" i="1"/>
  <c r="X1748" i="1" s="1"/>
  <c r="W370" i="1"/>
  <c r="W107" i="1"/>
  <c r="W3024" i="1"/>
  <c r="L259" i="1"/>
  <c r="N259" i="1" s="1"/>
  <c r="V259" i="1"/>
  <c r="X259" i="1" s="1"/>
  <c r="W585" i="1"/>
  <c r="L586" i="1"/>
  <c r="N586" i="1" s="1"/>
  <c r="V586" i="1"/>
  <c r="X586" i="1" s="1"/>
  <c r="L2420" i="1"/>
  <c r="N2420" i="1" s="1"/>
  <c r="M108" i="1"/>
  <c r="L916" i="1"/>
  <c r="N916" i="1" s="1"/>
  <c r="M1295" i="1"/>
  <c r="L956" i="1"/>
  <c r="N956" i="1" s="1"/>
  <c r="M3090" i="1"/>
  <c r="L3931" i="1"/>
  <c r="N3931" i="1" s="1"/>
  <c r="M1296" i="1"/>
  <c r="L170" i="1"/>
  <c r="N170" i="1" s="1"/>
  <c r="V381" i="1"/>
  <c r="X381" i="1" s="1"/>
  <c r="Z4243" i="1"/>
  <c r="M2634" i="1"/>
  <c r="L2852" i="1"/>
  <c r="N2852" i="1" s="1"/>
  <c r="V3973" i="1"/>
  <c r="X3973" i="1" s="1"/>
  <c r="W850" i="1"/>
  <c r="W1297" i="1"/>
  <c r="V1706" i="1"/>
  <c r="X1706" i="1" s="1"/>
  <c r="V2899" i="1"/>
  <c r="X2899" i="1" s="1"/>
  <c r="V2787" i="1"/>
  <c r="X2787" i="1" s="1"/>
  <c r="V3418" i="1"/>
  <c r="X3418" i="1" s="1"/>
  <c r="V508" i="1"/>
  <c r="X508" i="1" s="1"/>
  <c r="V3155" i="1"/>
  <c r="X3155" i="1" s="1"/>
  <c r="V2115" i="1"/>
  <c r="X2115" i="1" s="1"/>
  <c r="Z1624" i="1"/>
  <c r="Z1030" i="1"/>
  <c r="Z3539" i="1"/>
  <c r="Z699" i="1"/>
  <c r="Y3378" i="1"/>
  <c r="W3378" i="1"/>
  <c r="V3378" i="1"/>
  <c r="X3378" i="1" s="1"/>
  <c r="W1711" i="1"/>
  <c r="L1969" i="1"/>
  <c r="N1969" i="1" s="1"/>
  <c r="V1707" i="1"/>
  <c r="X1707" i="1" s="1"/>
  <c r="W701" i="1"/>
  <c r="Z998" i="1"/>
  <c r="L2430" i="1"/>
  <c r="N2430" i="1" s="1"/>
  <c r="L3862" i="1"/>
  <c r="N3862" i="1" s="1"/>
  <c r="Z3862" i="1"/>
  <c r="L1409" i="1"/>
  <c r="N1409" i="1" s="1"/>
  <c r="L1566" i="1"/>
  <c r="N1566" i="1" s="1"/>
  <c r="L46" i="1"/>
  <c r="N46" i="1" s="1"/>
  <c r="Z46" i="1"/>
  <c r="V2773" i="1"/>
  <c r="X2773" i="1" s="1"/>
  <c r="L3420" i="1"/>
  <c r="N3420" i="1" s="1"/>
  <c r="V2568" i="1"/>
  <c r="X2568" i="1" s="1"/>
  <c r="Z989" i="1"/>
  <c r="L1360" i="1"/>
  <c r="N1360" i="1" s="1"/>
  <c r="V1360" i="1"/>
  <c r="X1360" i="1" s="1"/>
  <c r="M1362" i="1"/>
  <c r="V1875" i="1"/>
  <c r="X1875" i="1" s="1"/>
  <c r="M3441" i="1"/>
  <c r="V2924" i="1"/>
  <c r="X2924" i="1" s="1"/>
  <c r="M3094" i="1"/>
  <c r="M3095" i="1"/>
  <c r="W3955" i="1"/>
  <c r="L953" i="1"/>
  <c r="N953" i="1" s="1"/>
  <c r="W3590" i="1"/>
  <c r="L2979" i="1"/>
  <c r="N2979" i="1" s="1"/>
  <c r="Z2979" i="1"/>
  <c r="W2681" i="1"/>
  <c r="L3870" i="1"/>
  <c r="N3870" i="1" s="1"/>
  <c r="Z3870" i="1"/>
  <c r="W2408" i="1"/>
  <c r="L1589" i="1"/>
  <c r="N1589" i="1" s="1"/>
  <c r="Z1589" i="1"/>
  <c r="W3560" i="1"/>
  <c r="L2089" i="1"/>
  <c r="N2089" i="1" s="1"/>
  <c r="Z2089" i="1"/>
  <c r="W1990" i="1"/>
  <c r="L3352" i="1"/>
  <c r="N3352" i="1" s="1"/>
  <c r="W1688" i="1"/>
  <c r="L3940" i="1"/>
  <c r="N3940" i="1" s="1"/>
  <c r="V3940" i="1"/>
  <c r="X3940" i="1" s="1"/>
  <c r="Z2222" i="1"/>
  <c r="W3522" i="1"/>
  <c r="W1504" i="1"/>
  <c r="L2774" i="1"/>
  <c r="N2774" i="1" s="1"/>
  <c r="V2774" i="1"/>
  <c r="X2774" i="1" s="1"/>
  <c r="W3455" i="1"/>
  <c r="L3991" i="1"/>
  <c r="N3991" i="1" s="1"/>
  <c r="V4004" i="1"/>
  <c r="X4004" i="1" s="1"/>
  <c r="M2335" i="1"/>
  <c r="V2832" i="1"/>
  <c r="X2832" i="1" s="1"/>
  <c r="Z2832" i="1"/>
  <c r="Z2090" i="1"/>
  <c r="V1944" i="1"/>
  <c r="X1944" i="1" s="1"/>
  <c r="Z1944" i="1"/>
  <c r="Z2373" i="1"/>
  <c r="V759" i="1"/>
  <c r="X759" i="1" s="1"/>
  <c r="Z759" i="1"/>
  <c r="M802" i="1"/>
  <c r="L2365" i="1"/>
  <c r="N2365" i="1" s="1"/>
  <c r="M1689" i="1"/>
  <c r="V1689" i="1"/>
  <c r="X1689" i="1" s="1"/>
  <c r="W78" i="1"/>
  <c r="L95" i="1"/>
  <c r="N95" i="1" s="1"/>
  <c r="V3918" i="1"/>
  <c r="X3918" i="1" s="1"/>
  <c r="M1024" i="1"/>
  <c r="L297" i="1"/>
  <c r="N297" i="1" s="1"/>
  <c r="M1162" i="1"/>
  <c r="V1162" i="1"/>
  <c r="X1162" i="1" s="1"/>
  <c r="W2825" i="1"/>
  <c r="L3456" i="1"/>
  <c r="N3456" i="1" s="1"/>
  <c r="V4005" i="1"/>
  <c r="X4005" i="1" s="1"/>
  <c r="M2955" i="1"/>
  <c r="L2833" i="1"/>
  <c r="N2833" i="1" s="1"/>
  <c r="M1361" i="1"/>
  <c r="V1361" i="1"/>
  <c r="X1361" i="1" s="1"/>
  <c r="W3610" i="1"/>
  <c r="L1475" i="1"/>
  <c r="N1475" i="1" s="1"/>
  <c r="W2981" i="1"/>
  <c r="V3457" i="1"/>
  <c r="X3457" i="1" s="1"/>
  <c r="Z3457" i="1"/>
  <c r="M3096" i="1"/>
  <c r="L2235" i="1"/>
  <c r="N2235" i="1" s="1"/>
  <c r="M1516" i="1"/>
  <c r="V1516" i="1"/>
  <c r="X1516" i="1" s="1"/>
  <c r="W897" i="1"/>
  <c r="L448" i="1"/>
  <c r="N448" i="1" s="1"/>
  <c r="W4187" i="1"/>
  <c r="V2236" i="1"/>
  <c r="X2236" i="1" s="1"/>
  <c r="Z2236" i="1"/>
  <c r="M270" i="1"/>
  <c r="L449" i="1"/>
  <c r="N449" i="1" s="1"/>
  <c r="M1505" i="1"/>
  <c r="V1505" i="1"/>
  <c r="X1505" i="1" s="1"/>
  <c r="W803" i="1"/>
  <c r="L2499" i="1"/>
  <c r="N2499" i="1" s="1"/>
  <c r="W1425" i="1"/>
  <c r="V2991" i="1"/>
  <c r="X2991" i="1" s="1"/>
  <c r="Z2991" i="1"/>
  <c r="M298" i="1"/>
  <c r="L1227" i="1"/>
  <c r="N1227" i="1" s="1"/>
  <c r="M1991" i="1"/>
  <c r="V1991" i="1"/>
  <c r="X1991" i="1" s="1"/>
  <c r="W931" i="1"/>
  <c r="L2366" i="1"/>
  <c r="N2366" i="1" s="1"/>
  <c r="V3919" i="1"/>
  <c r="X3919" i="1" s="1"/>
  <c r="Z3919" i="1"/>
  <c r="M1969" i="1"/>
  <c r="Z2870" i="1"/>
  <c r="Z2430" i="1"/>
  <c r="Z1409" i="1"/>
  <c r="M1566" i="1"/>
  <c r="V46" i="1"/>
  <c r="X46" i="1" s="1"/>
  <c r="Z3420" i="1"/>
  <c r="W1360" i="1"/>
  <c r="Z1625" i="1"/>
  <c r="Z3589" i="1"/>
  <c r="Z1860" i="1"/>
  <c r="Z2407" i="1"/>
  <c r="V3095" i="1"/>
  <c r="X3095" i="1" s="1"/>
  <c r="M3559" i="1"/>
  <c r="V953" i="1"/>
  <c r="X953" i="1" s="1"/>
  <c r="Z953" i="1"/>
  <c r="M446" i="1"/>
  <c r="V2979" i="1"/>
  <c r="X2979" i="1" s="1"/>
  <c r="M4180" i="1"/>
  <c r="V3870" i="1"/>
  <c r="X3870" i="1" s="1"/>
  <c r="M2386" i="1"/>
  <c r="V1589" i="1"/>
  <c r="X1589" i="1" s="1"/>
  <c r="M4054" i="1"/>
  <c r="V2089" i="1"/>
  <c r="X2089" i="1" s="1"/>
  <c r="M3352" i="1"/>
  <c r="W3940" i="1"/>
  <c r="W1149" i="1"/>
  <c r="L2222" i="1"/>
  <c r="N2222" i="1" s="1"/>
  <c r="V2222" i="1"/>
  <c r="X2222" i="1" s="1"/>
  <c r="W2774" i="1"/>
  <c r="Z4219" i="1"/>
  <c r="W2832" i="1"/>
  <c r="W1944" i="1"/>
  <c r="W759" i="1"/>
  <c r="V2365" i="1"/>
  <c r="X2365" i="1" s="1"/>
  <c r="Z2365" i="1"/>
  <c r="M95" i="1"/>
  <c r="W3918" i="1"/>
  <c r="Z297" i="1"/>
  <c r="M3456" i="1"/>
  <c r="W4005" i="1"/>
  <c r="V2833" i="1"/>
  <c r="X2833" i="1" s="1"/>
  <c r="Z2833" i="1"/>
  <c r="M1475" i="1"/>
  <c r="V1475" i="1"/>
  <c r="X1475" i="1" s="1"/>
  <c r="W3457" i="1"/>
  <c r="V2235" i="1"/>
  <c r="X2235" i="1" s="1"/>
  <c r="Z2235" i="1"/>
  <c r="M448" i="1"/>
  <c r="V448" i="1"/>
  <c r="X448" i="1" s="1"/>
  <c r="W2236" i="1"/>
  <c r="V449" i="1"/>
  <c r="X449" i="1" s="1"/>
  <c r="Z449" i="1"/>
  <c r="M2499" i="1"/>
  <c r="W2991" i="1"/>
  <c r="Z2120" i="1"/>
  <c r="Z1227" i="1"/>
  <c r="M2366" i="1"/>
  <c r="W3919" i="1"/>
  <c r="Z1707" i="1"/>
  <c r="Z3955" i="1"/>
  <c r="Z3590" i="1"/>
  <c r="Z2681" i="1"/>
  <c r="Z2408" i="1"/>
  <c r="Z3560" i="1"/>
  <c r="Z1990" i="1"/>
  <c r="W449" i="1"/>
  <c r="Z3391" i="1"/>
  <c r="M3985" i="1"/>
  <c r="L1425" i="1"/>
  <c r="N1425" i="1" s="1"/>
  <c r="V1465" i="1"/>
  <c r="X1465" i="1" s="1"/>
  <c r="W1901" i="1"/>
  <c r="V2824" i="1"/>
  <c r="X2824" i="1" s="1"/>
  <c r="M3435" i="1"/>
  <c r="W1228" i="1"/>
  <c r="M1992" i="1"/>
  <c r="L3780" i="1"/>
  <c r="N3780" i="1" s="1"/>
  <c r="M1181" i="1"/>
  <c r="L1181" i="1"/>
  <c r="N1181" i="1" s="1"/>
  <c r="Z1360" i="1"/>
  <c r="Z3940" i="1"/>
  <c r="Z2774" i="1"/>
  <c r="Y932" i="1"/>
  <c r="W932" i="1"/>
  <c r="Z1168" i="1"/>
  <c r="Z3018" i="1"/>
  <c r="Z299" i="1"/>
  <c r="Z1488" i="1"/>
  <c r="Z1197" i="1"/>
  <c r="Z2194" i="1"/>
  <c r="Z1038" i="1"/>
  <c r="Z2111" i="1"/>
  <c r="Z472" i="1"/>
  <c r="Z2506" i="1"/>
  <c r="L532" i="1"/>
  <c r="N532" i="1" s="1"/>
  <c r="V3804" i="1"/>
  <c r="X3804" i="1" s="1"/>
  <c r="W3917" i="1"/>
  <c r="L2154" i="1"/>
  <c r="N2154" i="1" s="1"/>
  <c r="L4080" i="1"/>
  <c r="N4080" i="1" s="1"/>
  <c r="W49" i="1"/>
  <c r="V4241" i="1"/>
  <c r="X4241" i="1" s="1"/>
  <c r="V2758" i="1"/>
  <c r="X2758" i="1" s="1"/>
  <c r="Z2872" i="1"/>
  <c r="M2502" i="1"/>
  <c r="L4153" i="1"/>
  <c r="N4153" i="1" s="1"/>
  <c r="V2535" i="1"/>
  <c r="X2535" i="1" s="1"/>
  <c r="V9" i="1"/>
  <c r="X9" i="1" s="1"/>
  <c r="Z1691" i="1"/>
  <c r="M1417" i="1"/>
  <c r="L1531" i="1"/>
  <c r="N1531" i="1" s="1"/>
  <c r="V3586" i="1"/>
  <c r="X3586" i="1" s="1"/>
  <c r="V1651" i="1"/>
  <c r="X1651" i="1" s="1"/>
  <c r="Z2735" i="1"/>
  <c r="M3329" i="1"/>
  <c r="L1895" i="1"/>
  <c r="N1895" i="1" s="1"/>
  <c r="L2527" i="1"/>
  <c r="N2527" i="1" s="1"/>
  <c r="Z883" i="1"/>
  <c r="M346" i="1"/>
  <c r="L1430" i="1"/>
  <c r="N1430" i="1" s="1"/>
  <c r="L3204" i="1"/>
  <c r="N3204" i="1" s="1"/>
  <c r="W2696" i="1"/>
  <c r="M1896" i="1"/>
  <c r="V1896" i="1"/>
  <c r="X1896" i="1" s="1"/>
  <c r="L1877" i="1"/>
  <c r="N1877" i="1" s="1"/>
  <c r="V50" i="1"/>
  <c r="X50" i="1" s="1"/>
  <c r="M3567" i="1"/>
  <c r="V479" i="1"/>
  <c r="X479" i="1" s="1"/>
  <c r="V1427" i="1"/>
  <c r="X1427" i="1" s="1"/>
  <c r="M981" i="1"/>
  <c r="W2413" i="1"/>
  <c r="W1477" i="1"/>
  <c r="L2259" i="1"/>
  <c r="N2259" i="1" s="1"/>
  <c r="M2507" i="1"/>
  <c r="Z3271" i="1"/>
  <c r="V284" i="1"/>
  <c r="X284" i="1" s="1"/>
  <c r="M1447" i="1"/>
  <c r="V2425" i="1"/>
  <c r="X2425" i="1" s="1"/>
  <c r="Z1767" i="1"/>
  <c r="Z3851" i="1"/>
  <c r="Z885" i="1"/>
  <c r="Z1768" i="1"/>
  <c r="W2508" i="1"/>
  <c r="L982" i="1"/>
  <c r="N982" i="1" s="1"/>
  <c r="V982" i="1"/>
  <c r="X982" i="1" s="1"/>
  <c r="L3601" i="1"/>
  <c r="N3601" i="1" s="1"/>
  <c r="V1163" i="1"/>
  <c r="X1163" i="1" s="1"/>
  <c r="V2621" i="1"/>
  <c r="X2621" i="1" s="1"/>
  <c r="V1702" i="1"/>
  <c r="X1702" i="1" s="1"/>
  <c r="L285" i="1"/>
  <c r="N285" i="1" s="1"/>
  <c r="V1431" i="1"/>
  <c r="X1431" i="1" s="1"/>
  <c r="Z3321" i="1"/>
  <c r="Z1432" i="1"/>
  <c r="Z2622" i="1"/>
  <c r="L3718" i="1"/>
  <c r="N3718" i="1" s="1"/>
  <c r="V3718" i="1"/>
  <c r="X3718" i="1" s="1"/>
  <c r="L4098" i="1"/>
  <c r="N4098" i="1" s="1"/>
  <c r="Z3125" i="1"/>
  <c r="L644" i="1"/>
  <c r="N644" i="1" s="1"/>
  <c r="W644" i="1"/>
  <c r="W3389" i="1"/>
  <c r="L4230" i="1"/>
  <c r="N4230" i="1" s="1"/>
  <c r="V281" i="1"/>
  <c r="X281" i="1" s="1"/>
  <c r="V2958" i="1"/>
  <c r="X2958" i="1" s="1"/>
  <c r="L2306" i="1"/>
  <c r="N2306" i="1" s="1"/>
  <c r="L1355" i="1"/>
  <c r="N1355" i="1" s="1"/>
  <c r="L1168" i="1"/>
  <c r="N1168" i="1" s="1"/>
  <c r="V1988" i="1"/>
  <c r="X1988" i="1" s="1"/>
  <c r="L1654" i="1"/>
  <c r="N1654" i="1" s="1"/>
  <c r="L3018" i="1"/>
  <c r="N3018" i="1" s="1"/>
  <c r="V3025" i="1"/>
  <c r="X3025" i="1" s="1"/>
  <c r="L3880" i="1"/>
  <c r="N3880" i="1" s="1"/>
  <c r="L299" i="1"/>
  <c r="N299" i="1" s="1"/>
  <c r="L2711" i="1"/>
  <c r="N2711" i="1" s="1"/>
  <c r="V4183" i="1"/>
  <c r="X4183" i="1" s="1"/>
  <c r="L4095" i="1"/>
  <c r="N4095" i="1" s="1"/>
  <c r="L3477" i="1"/>
  <c r="N3477" i="1" s="1"/>
  <c r="V3489" i="1"/>
  <c r="X3489" i="1" s="1"/>
  <c r="V3041" i="1"/>
  <c r="X3041" i="1" s="1"/>
  <c r="L2350" i="1"/>
  <c r="N2350" i="1" s="1"/>
  <c r="L1145" i="1"/>
  <c r="N1145" i="1" s="1"/>
  <c r="V2912" i="1"/>
  <c r="X2912" i="1" s="1"/>
  <c r="V3976" i="1"/>
  <c r="X3976" i="1" s="1"/>
  <c r="L2017" i="1"/>
  <c r="N2017" i="1" s="1"/>
  <c r="L1011" i="1"/>
  <c r="N1011" i="1" s="1"/>
  <c r="V2486" i="1"/>
  <c r="X2486" i="1" s="1"/>
  <c r="V3076" i="1"/>
  <c r="X3076" i="1" s="1"/>
  <c r="L1370" i="1"/>
  <c r="N1370" i="1" s="1"/>
  <c r="L79" i="1"/>
  <c r="N79" i="1" s="1"/>
  <c r="L3531" i="1"/>
  <c r="N3531" i="1" s="1"/>
  <c r="L2959" i="1"/>
  <c r="N2959" i="1" s="1"/>
  <c r="L2441" i="1"/>
  <c r="N2441" i="1" s="1"/>
  <c r="L2689" i="1"/>
  <c r="N2689" i="1" s="1"/>
  <c r="L3581" i="1"/>
  <c r="N3581" i="1" s="1"/>
  <c r="L3930" i="1"/>
  <c r="N3930" i="1" s="1"/>
  <c r="L949" i="1"/>
  <c r="N949" i="1" s="1"/>
  <c r="L1294" i="1"/>
  <c r="N1294" i="1" s="1"/>
  <c r="W3586" i="1"/>
  <c r="M2527" i="1"/>
  <c r="M3204" i="1"/>
  <c r="L3869" i="1"/>
  <c r="N3869" i="1" s="1"/>
  <c r="M1877" i="1"/>
  <c r="L3500" i="1"/>
  <c r="N3500" i="1" s="1"/>
  <c r="V3536" i="1"/>
  <c r="X3536" i="1" s="1"/>
  <c r="V1971" i="1"/>
  <c r="X1971" i="1" s="1"/>
  <c r="V3626" i="1"/>
  <c r="X3626" i="1" s="1"/>
  <c r="Z3524" i="1"/>
  <c r="W1427" i="1"/>
  <c r="Z3008" i="1"/>
  <c r="Z80" i="1"/>
  <c r="V3542" i="1"/>
  <c r="X3542" i="1" s="1"/>
  <c r="Z3989" i="1"/>
  <c r="V3433" i="1"/>
  <c r="X3433" i="1" s="1"/>
  <c r="L385" i="1"/>
  <c r="N385" i="1" s="1"/>
  <c r="V3278" i="1"/>
  <c r="X3278" i="1" s="1"/>
  <c r="L3632" i="1"/>
  <c r="N3632" i="1" s="1"/>
  <c r="Y4225" i="1"/>
  <c r="V4225" i="1"/>
  <c r="X4225" i="1" s="1"/>
  <c r="W4225" i="1"/>
  <c r="Z1476" i="1"/>
  <c r="V1181" i="1"/>
  <c r="X1181" i="1" s="1"/>
  <c r="W4230" i="1"/>
  <c r="W281" i="1"/>
  <c r="M2678" i="1"/>
  <c r="V2678" i="1"/>
  <c r="X2678" i="1" s="1"/>
  <c r="W2958" i="1"/>
  <c r="V3928" i="1"/>
  <c r="X3928" i="1" s="1"/>
  <c r="V2306" i="1"/>
  <c r="X2306" i="1" s="1"/>
  <c r="Z974" i="1"/>
  <c r="M1355" i="1"/>
  <c r="L73" i="1"/>
  <c r="N73" i="1" s="1"/>
  <c r="V1168" i="1"/>
  <c r="X1168" i="1" s="1"/>
  <c r="W1988" i="1"/>
  <c r="V1262" i="1"/>
  <c r="X1262" i="1" s="1"/>
  <c r="Z3026" i="1"/>
  <c r="M1654" i="1"/>
  <c r="L3257" i="1"/>
  <c r="N3257" i="1" s="1"/>
  <c r="V3018" i="1"/>
  <c r="X3018" i="1" s="1"/>
  <c r="W3025" i="1"/>
  <c r="V2607" i="1"/>
  <c r="X2607" i="1" s="1"/>
  <c r="Z2166" i="1"/>
  <c r="M3880" i="1"/>
  <c r="L3476" i="1"/>
  <c r="N3476" i="1" s="1"/>
  <c r="Z882" i="1"/>
  <c r="W4183" i="1"/>
  <c r="V3929" i="1"/>
  <c r="X3929" i="1" s="1"/>
  <c r="M4095" i="1"/>
  <c r="V2526" i="1"/>
  <c r="X2526" i="1" s="1"/>
  <c r="M3477" i="1"/>
  <c r="L1887" i="1"/>
  <c r="N1887" i="1" s="1"/>
  <c r="L1488" i="1"/>
  <c r="N1488" i="1" s="1"/>
  <c r="W3489" i="1"/>
  <c r="W3041" i="1"/>
  <c r="V48" i="1"/>
  <c r="X48" i="1" s="1"/>
  <c r="M2350" i="1"/>
  <c r="V282" i="1"/>
  <c r="X282" i="1" s="1"/>
  <c r="Z3518" i="1"/>
  <c r="M1145" i="1"/>
  <c r="L3558" i="1"/>
  <c r="N3558" i="1" s="1"/>
  <c r="L1197" i="1"/>
  <c r="N1197" i="1" s="1"/>
  <c r="W2912" i="1"/>
  <c r="W3976" i="1"/>
  <c r="V1210" i="1"/>
  <c r="X1210" i="1" s="1"/>
  <c r="M2017" i="1"/>
  <c r="V2376" i="1"/>
  <c r="X2376" i="1" s="1"/>
  <c r="Z2546" i="1"/>
  <c r="M1011" i="1"/>
  <c r="L1998" i="1"/>
  <c r="N1998" i="1" s="1"/>
  <c r="L2194" i="1"/>
  <c r="N2194" i="1" s="1"/>
  <c r="W2486" i="1"/>
  <c r="W3076" i="1"/>
  <c r="V1061" i="1"/>
  <c r="X1061" i="1" s="1"/>
  <c r="M1370" i="1"/>
  <c r="V2240" i="1"/>
  <c r="X2240" i="1" s="1"/>
  <c r="Z3042" i="1"/>
  <c r="M79" i="1"/>
  <c r="L94" i="1"/>
  <c r="N94" i="1" s="1"/>
  <c r="L1038" i="1"/>
  <c r="N1038" i="1" s="1"/>
  <c r="Z283" i="1"/>
  <c r="M3531" i="1"/>
  <c r="L329" i="1"/>
  <c r="N329" i="1" s="1"/>
  <c r="V1146" i="1"/>
  <c r="X1146" i="1" s="1"/>
  <c r="V2959" i="1"/>
  <c r="X2959" i="1" s="1"/>
  <c r="Z3961" i="1"/>
  <c r="M2441" i="1"/>
  <c r="L2129" i="1"/>
  <c r="N2129" i="1" s="1"/>
  <c r="V2547" i="1"/>
  <c r="X2547" i="1" s="1"/>
  <c r="V2689" i="1"/>
  <c r="X2689" i="1" s="1"/>
  <c r="Z926" i="1"/>
  <c r="M3581" i="1"/>
  <c r="L1346" i="1"/>
  <c r="N1346" i="1" s="1"/>
  <c r="V3056" i="1"/>
  <c r="X3056" i="1" s="1"/>
  <c r="V3930" i="1"/>
  <c r="X3930" i="1" s="1"/>
  <c r="Z744" i="1"/>
  <c r="M949" i="1"/>
  <c r="L3019" i="1"/>
  <c r="N3019" i="1" s="1"/>
  <c r="L2167" i="1"/>
  <c r="N2167" i="1" s="1"/>
  <c r="W3529" i="1"/>
  <c r="M2111" i="1"/>
  <c r="V2111" i="1"/>
  <c r="X2111" i="1" s="1"/>
  <c r="L2712" i="1"/>
  <c r="N2712" i="1" s="1"/>
  <c r="V4100" i="1"/>
  <c r="X4100" i="1" s="1"/>
  <c r="V1999" i="1"/>
  <c r="X1999" i="1" s="1"/>
  <c r="Z531" i="1"/>
  <c r="M1294" i="1"/>
  <c r="L3443" i="1"/>
  <c r="N3443" i="1" s="1"/>
  <c r="V2571" i="1"/>
  <c r="X2571" i="1" s="1"/>
  <c r="V1082" i="1"/>
  <c r="X1082" i="1" s="1"/>
  <c r="Z2112" i="1"/>
  <c r="M2130" i="1"/>
  <c r="L2548" i="1"/>
  <c r="N2548" i="1" s="1"/>
  <c r="L244" i="1"/>
  <c r="N244" i="1" s="1"/>
  <c r="W472" i="1"/>
  <c r="W3803" i="1"/>
  <c r="W2506" i="1"/>
  <c r="W4075" i="1"/>
  <c r="L2062" i="1"/>
  <c r="N2062" i="1" s="1"/>
  <c r="Z2062" i="1"/>
  <c r="M2377" i="1"/>
  <c r="L49" i="1"/>
  <c r="N49" i="1" s="1"/>
  <c r="L3227" i="1"/>
  <c r="N3227" i="1" s="1"/>
  <c r="W3868" i="1"/>
  <c r="M2872" i="1"/>
  <c r="V2872" i="1"/>
  <c r="X2872" i="1" s="1"/>
  <c r="L746" i="1"/>
  <c r="N746" i="1" s="1"/>
  <c r="W1266" i="1"/>
  <c r="M1691" i="1"/>
  <c r="V1691" i="1"/>
  <c r="X1691" i="1" s="1"/>
  <c r="L3165" i="1"/>
  <c r="N3165" i="1" s="1"/>
  <c r="M2735" i="1"/>
  <c r="V2735" i="1"/>
  <c r="X2735" i="1" s="1"/>
  <c r="V868" i="1"/>
  <c r="X868" i="1" s="1"/>
  <c r="W3716" i="1"/>
  <c r="W3499" i="1"/>
  <c r="M883" i="1"/>
  <c r="V883" i="1"/>
  <c r="X883" i="1" s="1"/>
  <c r="V3587" i="1"/>
  <c r="X3587" i="1" s="1"/>
  <c r="V4179" i="1"/>
  <c r="X4179" i="1" s="1"/>
  <c r="Z1896" i="1"/>
  <c r="M3869" i="1"/>
  <c r="L720" i="1"/>
  <c r="N720" i="1" s="1"/>
  <c r="V4130" i="1"/>
  <c r="X4130" i="1" s="1"/>
  <c r="W3500" i="1"/>
  <c r="W3536" i="1"/>
  <c r="M1337" i="1"/>
  <c r="L2618" i="1"/>
  <c r="N2618" i="1" s="1"/>
  <c r="W3730" i="1"/>
  <c r="M1576" i="1"/>
  <c r="L2476" i="1"/>
  <c r="N2476" i="1" s="1"/>
  <c r="M1067" i="1"/>
  <c r="V2412" i="1"/>
  <c r="X2412" i="1" s="1"/>
  <c r="V3524" i="1"/>
  <c r="X3524" i="1" s="1"/>
  <c r="M1446" i="1"/>
  <c r="M3228" i="1"/>
  <c r="L3731" i="1"/>
  <c r="N3731" i="1" s="1"/>
  <c r="M2007" i="1"/>
  <c r="L412" i="1"/>
  <c r="N412" i="1" s="1"/>
  <c r="W2265" i="1"/>
  <c r="W2620" i="1"/>
  <c r="L3008" i="1"/>
  <c r="N3008" i="1" s="1"/>
  <c r="W1121" i="1"/>
  <c r="Z2241" i="1"/>
  <c r="M51" i="1"/>
  <c r="W742" i="1"/>
  <c r="W2414" i="1"/>
  <c r="L1069" i="1"/>
  <c r="N1069" i="1" s="1"/>
  <c r="M3525" i="1"/>
  <c r="L1418" i="1"/>
  <c r="N1418" i="1" s="1"/>
  <c r="V1517" i="1"/>
  <c r="X1517" i="1" s="1"/>
  <c r="M3987" i="1"/>
  <c r="L2478" i="1"/>
  <c r="N2478" i="1" s="1"/>
  <c r="M2536" i="1"/>
  <c r="L1286" i="1"/>
  <c r="N1286" i="1" s="1"/>
  <c r="V1692" i="1"/>
  <c r="X1692" i="1" s="1"/>
  <c r="Z3205" i="1"/>
  <c r="W2736" i="1"/>
  <c r="W1767" i="1"/>
  <c r="L3851" i="1"/>
  <c r="N3851" i="1" s="1"/>
  <c r="V3851" i="1"/>
  <c r="X3851" i="1" s="1"/>
  <c r="Z4131" i="1"/>
  <c r="L885" i="1"/>
  <c r="N885" i="1" s="1"/>
  <c r="V885" i="1"/>
  <c r="X885" i="1" s="1"/>
  <c r="L1768" i="1"/>
  <c r="N1768" i="1" s="1"/>
  <c r="V1768" i="1"/>
  <c r="X1768" i="1" s="1"/>
  <c r="W4133" i="1"/>
  <c r="V247" i="1"/>
  <c r="X247" i="1" s="1"/>
  <c r="L1315" i="1"/>
  <c r="N1315" i="1" s="1"/>
  <c r="V2563" i="1"/>
  <c r="X2563" i="1" s="1"/>
  <c r="W3321" i="1"/>
  <c r="W1432" i="1"/>
  <c r="W482" i="1"/>
  <c r="L2622" i="1"/>
  <c r="N2622" i="1" s="1"/>
  <c r="V2622" i="1"/>
  <c r="X2622" i="1" s="1"/>
  <c r="L1653" i="1"/>
  <c r="N1653" i="1" s="1"/>
  <c r="Z3718" i="1"/>
  <c r="W4098" i="1"/>
  <c r="W2623" i="1"/>
  <c r="L80" i="1"/>
  <c r="N80" i="1" s="1"/>
  <c r="V80" i="1"/>
  <c r="X80" i="1" s="1"/>
  <c r="L260" i="1"/>
  <c r="N260" i="1" s="1"/>
  <c r="Z260" i="1"/>
  <c r="W3241" i="1"/>
  <c r="V3125" i="1"/>
  <c r="X3125" i="1" s="1"/>
  <c r="L4197" i="1"/>
  <c r="N4197" i="1" s="1"/>
  <c r="W4197" i="1"/>
  <c r="L1142" i="1"/>
  <c r="N1142" i="1" s="1"/>
  <c r="W1142" i="1"/>
  <c r="L1205" i="1"/>
  <c r="N1205" i="1" s="1"/>
  <c r="W1205" i="1"/>
  <c r="W2492" i="1"/>
  <c r="L1573" i="1"/>
  <c r="N1573" i="1" s="1"/>
  <c r="W1573" i="1"/>
  <c r="L2874" i="1"/>
  <c r="N2874" i="1" s="1"/>
  <c r="L693" i="1"/>
  <c r="N693" i="1" s="1"/>
  <c r="L225" i="1"/>
  <c r="N225" i="1" s="1"/>
  <c r="L3462" i="1"/>
  <c r="N3462" i="1" s="1"/>
  <c r="L1155" i="1"/>
  <c r="N1155" i="1" s="1"/>
  <c r="M385" i="1"/>
  <c r="M3632" i="1"/>
  <c r="L4225" i="1"/>
  <c r="N4225" i="1" s="1"/>
  <c r="M4225" i="1"/>
  <c r="V3780" i="1"/>
  <c r="X3780" i="1" s="1"/>
  <c r="M1239" i="1"/>
  <c r="L1283" i="1"/>
  <c r="N1283" i="1" s="1"/>
  <c r="W3920" i="1"/>
  <c r="V3957" i="1"/>
  <c r="X3957" i="1" s="1"/>
  <c r="L3403" i="1"/>
  <c r="N3403" i="1" s="1"/>
  <c r="W3928" i="1"/>
  <c r="W2306" i="1"/>
  <c r="V973" i="1"/>
  <c r="X973" i="1" s="1"/>
  <c r="V73" i="1"/>
  <c r="X73" i="1" s="1"/>
  <c r="L3557" i="1"/>
  <c r="N3557" i="1" s="1"/>
  <c r="W1262" i="1"/>
  <c r="V3257" i="1"/>
  <c r="X3257" i="1" s="1"/>
  <c r="L2964" i="1"/>
  <c r="N2964" i="1" s="1"/>
  <c r="W2607" i="1"/>
  <c r="V3476" i="1"/>
  <c r="X3476" i="1" s="1"/>
  <c r="L3580" i="1"/>
  <c r="N3580" i="1" s="1"/>
  <c r="V1487" i="1"/>
  <c r="X1487" i="1" s="1"/>
  <c r="V2123" i="1"/>
  <c r="X2123" i="1" s="1"/>
  <c r="W3929" i="1"/>
  <c r="W2526" i="1"/>
  <c r="V2302" i="1"/>
  <c r="X2302" i="1" s="1"/>
  <c r="M1887" i="1"/>
  <c r="V4016" i="1"/>
  <c r="X4016" i="1" s="1"/>
  <c r="Z1997" i="1"/>
  <c r="L2121" i="1"/>
  <c r="N2121" i="1" s="1"/>
  <c r="W48" i="1"/>
  <c r="W282" i="1"/>
  <c r="M3558" i="1"/>
  <c r="V471" i="1"/>
  <c r="X471" i="1" s="1"/>
  <c r="Z2485" i="1"/>
  <c r="L3778" i="1"/>
  <c r="N3778" i="1" s="1"/>
  <c r="W1210" i="1"/>
  <c r="W2376" i="1"/>
  <c r="M1998" i="1"/>
  <c r="V2387" i="1"/>
  <c r="X2387" i="1" s="1"/>
  <c r="Z1902" i="1"/>
  <c r="L530" i="1"/>
  <c r="N530" i="1" s="1"/>
  <c r="W1061" i="1"/>
  <c r="W2240" i="1"/>
  <c r="V3042" i="1"/>
  <c r="X3042" i="1" s="1"/>
  <c r="M94" i="1"/>
  <c r="V2351" i="1"/>
  <c r="X2351" i="1" s="1"/>
  <c r="Z4079" i="1"/>
  <c r="L2352" i="1"/>
  <c r="N2352" i="1" s="1"/>
  <c r="V1169" i="1"/>
  <c r="X1169" i="1" s="1"/>
  <c r="W1146" i="1"/>
  <c r="W2959" i="1"/>
  <c r="W2547" i="1"/>
  <c r="W2689" i="1"/>
  <c r="V1754" i="1"/>
  <c r="X1754" i="1" s="1"/>
  <c r="W3056" i="1"/>
  <c r="W3930" i="1"/>
  <c r="V3442" i="1"/>
  <c r="X3442" i="1" s="1"/>
  <c r="Z2608" i="1"/>
  <c r="M2167" i="1"/>
  <c r="L927" i="1"/>
  <c r="N927" i="1" s="1"/>
  <c r="Z4189" i="1"/>
  <c r="M2712" i="1"/>
  <c r="W4100" i="1"/>
  <c r="W1999" i="1"/>
  <c r="V1903" i="1"/>
  <c r="X1903" i="1" s="1"/>
  <c r="W2571" i="1"/>
  <c r="W1082" i="1"/>
  <c r="Z2000" i="1"/>
  <c r="M244" i="1"/>
  <c r="M3227" i="1"/>
  <c r="M746" i="1"/>
  <c r="M3165" i="1"/>
  <c r="Z1971" i="1"/>
  <c r="Z3626" i="1"/>
  <c r="L479" i="1"/>
  <c r="N479" i="1" s="1"/>
  <c r="M412" i="1"/>
  <c r="Z4089" i="1"/>
  <c r="M1069" i="1"/>
  <c r="Z3525" i="1"/>
  <c r="M1418" i="1"/>
  <c r="W1517" i="1"/>
  <c r="Z2367" i="1"/>
  <c r="Z3987" i="1"/>
  <c r="M2478" i="1"/>
  <c r="Z2425" i="1"/>
  <c r="Z2536" i="1"/>
  <c r="M1286" i="1"/>
  <c r="W1692" i="1"/>
  <c r="W247" i="1"/>
  <c r="Z982" i="1"/>
  <c r="Z2509" i="1"/>
  <c r="Z1653" i="1"/>
  <c r="W80" i="1"/>
  <c r="L2491" i="1"/>
  <c r="N2491" i="1" s="1"/>
  <c r="L3172" i="1"/>
  <c r="N3172" i="1" s="1"/>
  <c r="Z693" i="1"/>
  <c r="Z3462" i="1"/>
  <c r="Z1926" i="1"/>
  <c r="Z4171" i="1"/>
  <c r="L3159" i="1"/>
  <c r="N3159" i="1" s="1"/>
  <c r="M944" i="1"/>
  <c r="V944" i="1"/>
  <c r="X944" i="1" s="1"/>
  <c r="V3389" i="1"/>
  <c r="X3389" i="1" s="1"/>
  <c r="V3734" i="1"/>
  <c r="X3734" i="1" s="1"/>
  <c r="V3786" i="1"/>
  <c r="X3786" i="1" s="1"/>
  <c r="W1771" i="1"/>
  <c r="W2141" i="1"/>
  <c r="W1952" i="1"/>
  <c r="M3148" i="1"/>
  <c r="W1716" i="1"/>
  <c r="W2399" i="1"/>
  <c r="Z1898" i="1"/>
  <c r="W1180" i="1"/>
  <c r="L2877" i="1"/>
  <c r="N2877" i="1" s="1"/>
  <c r="L4172" i="1"/>
  <c r="N4172" i="1" s="1"/>
  <c r="V4172" i="1"/>
  <c r="X4172" i="1" s="1"/>
  <c r="L2270" i="1"/>
  <c r="N2270" i="1" s="1"/>
  <c r="W371" i="1"/>
  <c r="V1936" i="1"/>
  <c r="X1936" i="1" s="1"/>
  <c r="M2881" i="1"/>
  <c r="V2881" i="1"/>
  <c r="X2881" i="1" s="1"/>
  <c r="W3758" i="1"/>
  <c r="W428" i="1"/>
  <c r="W658" i="1"/>
  <c r="L2850" i="1"/>
  <c r="N2850" i="1" s="1"/>
  <c r="V3939" i="1"/>
  <c r="X3939" i="1" s="1"/>
  <c r="W2325" i="1"/>
  <c r="M3759" i="1"/>
  <c r="V3759" i="1"/>
  <c r="X3759" i="1" s="1"/>
  <c r="W3275" i="1"/>
  <c r="W1343" i="1"/>
  <c r="V2247" i="1"/>
  <c r="X2247" i="1" s="1"/>
  <c r="L3423" i="1"/>
  <c r="N3423" i="1" s="1"/>
  <c r="V3423" i="1"/>
  <c r="X3423" i="1" s="1"/>
  <c r="V785" i="1"/>
  <c r="X785" i="1" s="1"/>
  <c r="W292" i="1"/>
  <c r="V4176" i="1"/>
  <c r="X4176" i="1" s="1"/>
  <c r="V4099" i="1"/>
  <c r="X4099" i="1" s="1"/>
  <c r="V1918" i="1"/>
  <c r="X1918" i="1" s="1"/>
  <c r="V2737" i="1"/>
  <c r="X2737" i="1" s="1"/>
  <c r="V1491" i="1"/>
  <c r="X1491" i="1" s="1"/>
  <c r="Z3475" i="1"/>
  <c r="Z3425" i="1"/>
  <c r="W2468" i="1"/>
  <c r="Z4094" i="1"/>
  <c r="W968" i="1"/>
  <c r="V322" i="1"/>
  <c r="X322" i="1" s="1"/>
  <c r="Z322" i="1"/>
  <c r="L3506" i="1"/>
  <c r="N3506" i="1" s="1"/>
  <c r="M3259" i="1"/>
  <c r="L1288" i="1"/>
  <c r="N1288" i="1" s="1"/>
  <c r="M3000" i="1"/>
  <c r="L1755" i="1"/>
  <c r="N1755" i="1" s="1"/>
  <c r="M1279" i="1"/>
  <c r="L295" i="1"/>
  <c r="N295" i="1" s="1"/>
  <c r="M3848" i="1"/>
  <c r="L2840" i="1"/>
  <c r="N2840" i="1" s="1"/>
  <c r="M3260" i="1"/>
  <c r="V3260" i="1"/>
  <c r="X3260" i="1" s="1"/>
  <c r="L661" i="1"/>
  <c r="N661" i="1" s="1"/>
  <c r="V3819" i="1"/>
  <c r="X3819" i="1" s="1"/>
  <c r="V2864" i="1"/>
  <c r="X2864" i="1" s="1"/>
  <c r="Z54" i="1"/>
  <c r="L336" i="1"/>
  <c r="N336" i="1" s="1"/>
  <c r="V3330" i="1"/>
  <c r="X3330" i="1" s="1"/>
  <c r="Z2426" i="1"/>
  <c r="W4166" i="1"/>
  <c r="M808" i="1"/>
  <c r="M1514" i="1"/>
  <c r="L1338" i="1"/>
  <c r="N1338" i="1" s="1"/>
  <c r="M1302" i="1"/>
  <c r="L1705" i="1"/>
  <c r="N1705" i="1" s="1"/>
  <c r="V2805" i="1"/>
  <c r="X2805" i="1" s="1"/>
  <c r="M1213" i="1"/>
  <c r="L2117" i="1"/>
  <c r="N2117" i="1" s="1"/>
  <c r="V3478" i="1"/>
  <c r="X3478" i="1" s="1"/>
  <c r="V3585" i="1"/>
  <c r="X3585" i="1" s="1"/>
  <c r="V4181" i="1"/>
  <c r="X4181" i="1" s="1"/>
  <c r="V3850" i="1"/>
  <c r="X3850" i="1" s="1"/>
  <c r="Y3719" i="1"/>
  <c r="W3719" i="1"/>
  <c r="Y2470" i="1"/>
  <c r="W2470" i="1"/>
  <c r="V2470" i="1"/>
  <c r="X2470" i="1" s="1"/>
  <c r="Y2102" i="1"/>
  <c r="W2102" i="1"/>
  <c r="V2750" i="1"/>
  <c r="X2750" i="1" s="1"/>
  <c r="M1626" i="1"/>
  <c r="V1626" i="1"/>
  <c r="X1626" i="1" s="1"/>
  <c r="V1206" i="1"/>
  <c r="X1206" i="1" s="1"/>
  <c r="V3109" i="1"/>
  <c r="X3109" i="1" s="1"/>
  <c r="V4062" i="1"/>
  <c r="X4062" i="1" s="1"/>
  <c r="V611" i="1"/>
  <c r="X611" i="1" s="1"/>
  <c r="V960" i="1"/>
  <c r="X960" i="1" s="1"/>
  <c r="W1028" i="1"/>
  <c r="W3414" i="1"/>
  <c r="W425" i="1"/>
  <c r="W3503" i="1"/>
  <c r="V2812" i="1"/>
  <c r="X2812" i="1" s="1"/>
  <c r="V1693" i="1"/>
  <c r="X1693" i="1" s="1"/>
  <c r="V3415" i="1"/>
  <c r="X3415" i="1" s="1"/>
  <c r="L3273" i="1"/>
  <c r="N3273" i="1" s="1"/>
  <c r="V1975" i="1"/>
  <c r="X1975" i="1" s="1"/>
  <c r="V3105" i="1"/>
  <c r="X3105" i="1" s="1"/>
  <c r="W2445" i="1"/>
  <c r="V2996" i="1"/>
  <c r="X2996" i="1" s="1"/>
  <c r="V3998" i="1"/>
  <c r="X3998" i="1" s="1"/>
  <c r="V2495" i="1"/>
  <c r="X2495" i="1" s="1"/>
  <c r="W4032" i="1"/>
  <c r="M3308" i="1"/>
  <c r="V3308" i="1"/>
  <c r="X3308" i="1" s="1"/>
  <c r="V2410" i="1"/>
  <c r="X2410" i="1" s="1"/>
  <c r="V229" i="1"/>
  <c r="X229" i="1" s="1"/>
  <c r="W257" i="1"/>
  <c r="L1208" i="1"/>
  <c r="N1208" i="1" s="1"/>
  <c r="V2446" i="1"/>
  <c r="X2446" i="1" s="1"/>
  <c r="V427" i="1"/>
  <c r="X427" i="1" s="1"/>
  <c r="W2881" i="1"/>
  <c r="L3758" i="1"/>
  <c r="N3758" i="1" s="1"/>
  <c r="L904" i="1"/>
  <c r="N904" i="1" s="1"/>
  <c r="V2850" i="1"/>
  <c r="X2850" i="1" s="1"/>
  <c r="W3759" i="1"/>
  <c r="L3816" i="1"/>
  <c r="N3816" i="1" s="1"/>
  <c r="M4237" i="1"/>
  <c r="M2193" i="1"/>
  <c r="V2193" i="1"/>
  <c r="X2193" i="1" s="1"/>
  <c r="L3009" i="1"/>
  <c r="N3009" i="1" s="1"/>
  <c r="W2020" i="1"/>
  <c r="V675" i="1"/>
  <c r="X675" i="1" s="1"/>
  <c r="W676" i="1"/>
  <c r="M7" i="1"/>
  <c r="V7" i="1"/>
  <c r="X7" i="1" s="1"/>
  <c r="V1481" i="1"/>
  <c r="X1481" i="1" s="1"/>
  <c r="W3128" i="1"/>
  <c r="L1057" i="1"/>
  <c r="N1057" i="1" s="1"/>
  <c r="V1057" i="1"/>
  <c r="X1057" i="1" s="1"/>
  <c r="W3423" i="1"/>
  <c r="W785" i="1"/>
  <c r="V1301" i="1"/>
  <c r="X1301" i="1" s="1"/>
  <c r="V2713" i="1"/>
  <c r="X2713" i="1" s="1"/>
  <c r="V3424" i="1"/>
  <c r="X3424" i="1" s="1"/>
  <c r="V1085" i="1"/>
  <c r="X1085" i="1" s="1"/>
  <c r="V2048" i="1"/>
  <c r="X2048" i="1" s="1"/>
  <c r="V3871" i="1"/>
  <c r="X3871" i="1" s="1"/>
  <c r="V3899" i="1"/>
  <c r="X3899" i="1" s="1"/>
  <c r="V3010" i="1"/>
  <c r="X3010" i="1" s="1"/>
  <c r="V3883" i="1"/>
  <c r="X3883" i="1" s="1"/>
  <c r="V1937" i="1"/>
  <c r="X1937" i="1" s="1"/>
  <c r="V1287" i="1"/>
  <c r="X1287" i="1" s="1"/>
  <c r="V4217" i="1"/>
  <c r="X4217" i="1" s="1"/>
  <c r="V2021" i="1"/>
  <c r="X2021" i="1" s="1"/>
  <c r="V2378" i="1"/>
  <c r="X2378" i="1" s="1"/>
  <c r="V2863" i="1"/>
  <c r="X2863" i="1" s="1"/>
  <c r="V1344" i="1"/>
  <c r="X1344" i="1" s="1"/>
  <c r="V2738" i="1"/>
  <c r="X2738" i="1" s="1"/>
  <c r="V2821" i="1"/>
  <c r="X2821" i="1" s="1"/>
  <c r="V2379" i="1"/>
  <c r="X2379" i="1" s="1"/>
  <c r="W967" i="1"/>
  <c r="W294" i="1"/>
  <c r="W3900" i="1"/>
  <c r="W1889" i="1"/>
  <c r="W767" i="1"/>
  <c r="W3512" i="1"/>
  <c r="W2545" i="1"/>
  <c r="L4093" i="1"/>
  <c r="N4093" i="1" s="1"/>
  <c r="Z3978" i="1"/>
  <c r="W3818" i="1"/>
  <c r="L3425" i="1"/>
  <c r="N3425" i="1" s="1"/>
  <c r="V3425" i="1"/>
  <c r="X3425" i="1" s="1"/>
  <c r="W265" i="1"/>
  <c r="L4156" i="1"/>
  <c r="N4156" i="1" s="1"/>
  <c r="V4156" i="1"/>
  <c r="X4156" i="1" s="1"/>
  <c r="W322" i="1"/>
  <c r="Z2243" i="1"/>
  <c r="Z1086" i="1"/>
  <c r="Z2739" i="1"/>
  <c r="M661" i="1"/>
  <c r="W2864" i="1"/>
  <c r="W3330" i="1"/>
  <c r="Z1514" i="1"/>
  <c r="M1338" i="1"/>
  <c r="Z1302" i="1"/>
  <c r="M1705" i="1"/>
  <c r="W2805" i="1"/>
  <c r="Z1213" i="1"/>
  <c r="M2117" i="1"/>
  <c r="W3835" i="1"/>
  <c r="W3478" i="1"/>
  <c r="W3585" i="1"/>
  <c r="W4181" i="1"/>
  <c r="W3850" i="1"/>
  <c r="Z2957" i="1"/>
  <c r="V3719" i="1"/>
  <c r="X3719" i="1" s="1"/>
  <c r="Z1790" i="1"/>
  <c r="M1790" i="1"/>
  <c r="L1790" i="1"/>
  <c r="N1790" i="1" s="1"/>
  <c r="M2581" i="1"/>
  <c r="Z2581" i="1"/>
  <c r="M3234" i="1"/>
  <c r="Z3234" i="1"/>
  <c r="Y3331" i="1"/>
  <c r="W3331" i="1"/>
  <c r="W1975" i="1"/>
  <c r="W3105" i="1"/>
  <c r="W3871" i="1"/>
  <c r="W3899" i="1"/>
  <c r="W3010" i="1"/>
  <c r="W3883" i="1"/>
  <c r="W1937" i="1"/>
  <c r="W1287" i="1"/>
  <c r="W4217" i="1"/>
  <c r="W2021" i="1"/>
  <c r="W2378" i="1"/>
  <c r="V2448" i="1"/>
  <c r="X2448" i="1" s="1"/>
  <c r="V2467" i="1"/>
  <c r="X2467" i="1" s="1"/>
  <c r="V4093" i="1"/>
  <c r="X4093" i="1" s="1"/>
  <c r="W3425" i="1"/>
  <c r="M1422" i="1"/>
  <c r="L2468" i="1"/>
  <c r="N2468" i="1" s="1"/>
  <c r="W1919" i="1"/>
  <c r="W1909" i="1"/>
  <c r="W429" i="1"/>
  <c r="W2840" i="1"/>
  <c r="V2762" i="1"/>
  <c r="X2762" i="1" s="1"/>
  <c r="V1087" i="1"/>
  <c r="X1087" i="1" s="1"/>
  <c r="L2791" i="1"/>
  <c r="N2791" i="1" s="1"/>
  <c r="W3866" i="1"/>
  <c r="V2248" i="1"/>
  <c r="X2248" i="1" s="1"/>
  <c r="M3913" i="1"/>
  <c r="L2233" i="1"/>
  <c r="N2233" i="1" s="1"/>
  <c r="V54" i="1"/>
  <c r="X54" i="1" s="1"/>
  <c r="L2646" i="1"/>
  <c r="N2646" i="1" s="1"/>
  <c r="W3849" i="1"/>
  <c r="M2426" i="1"/>
  <c r="Z808" i="1"/>
  <c r="M809" i="1"/>
  <c r="V1318" i="1"/>
  <c r="X1318" i="1" s="1"/>
  <c r="W1701" i="1"/>
  <c r="V3562" i="1"/>
  <c r="X3562" i="1" s="1"/>
  <c r="M2806" i="1"/>
  <c r="L3596" i="1"/>
  <c r="N3596" i="1" s="1"/>
  <c r="V2814" i="1"/>
  <c r="X2814" i="1" s="1"/>
  <c r="M788" i="1"/>
  <c r="L1184" i="1"/>
  <c r="N1184" i="1" s="1"/>
  <c r="M2101" i="1"/>
  <c r="L1303" i="1"/>
  <c r="N1303" i="1" s="1"/>
  <c r="M2647" i="1"/>
  <c r="L4037" i="1"/>
  <c r="N4037" i="1" s="1"/>
  <c r="M2756" i="1"/>
  <c r="L2025" i="1"/>
  <c r="N2025" i="1" s="1"/>
  <c r="Y2957" i="1"/>
  <c r="W2957" i="1"/>
  <c r="Y3941" i="1"/>
  <c r="W3941" i="1"/>
  <c r="V3941" i="1"/>
  <c r="X3941" i="1" s="1"/>
  <c r="L4069" i="1"/>
  <c r="N4069" i="1" s="1"/>
  <c r="Z4069" i="1"/>
  <c r="Y2728" i="1"/>
  <c r="W2728" i="1"/>
  <c r="Y1110" i="1"/>
  <c r="W1110" i="1"/>
  <c r="V2141" i="1"/>
  <c r="X2141" i="1" s="1"/>
  <c r="Z1272" i="1"/>
  <c r="W386" i="1"/>
  <c r="W1927" i="1"/>
  <c r="V1952" i="1"/>
  <c r="X1952" i="1" s="1"/>
  <c r="L3148" i="1"/>
  <c r="N3148" i="1" s="1"/>
  <c r="L1716" i="1"/>
  <c r="N1716" i="1" s="1"/>
  <c r="V1716" i="1"/>
  <c r="X1716" i="1" s="1"/>
  <c r="V2399" i="1"/>
  <c r="X2399" i="1" s="1"/>
  <c r="W3735" i="1"/>
  <c r="W1784" i="1"/>
  <c r="W3279" i="1"/>
  <c r="W1772" i="1"/>
  <c r="W3127" i="1"/>
  <c r="W2617" i="1"/>
  <c r="W2142" i="1"/>
  <c r="W2077" i="1"/>
  <c r="W2908" i="1"/>
  <c r="W1170" i="1"/>
  <c r="L1450" i="1"/>
  <c r="N1450" i="1" s="1"/>
  <c r="V1450" i="1"/>
  <c r="X1450" i="1" s="1"/>
  <c r="V1484" i="1"/>
  <c r="X1484" i="1" s="1"/>
  <c r="V388" i="1"/>
  <c r="X388" i="1" s="1"/>
  <c r="V3134" i="1"/>
  <c r="X3134" i="1" s="1"/>
  <c r="V389" i="1"/>
  <c r="X389" i="1" s="1"/>
  <c r="V4008" i="1"/>
  <c r="X4008" i="1" s="1"/>
  <c r="W2890" i="1"/>
  <c r="V1973" i="1"/>
  <c r="X1973" i="1" s="1"/>
  <c r="W53" i="1"/>
  <c r="W2455" i="1"/>
  <c r="V3143" i="1"/>
  <c r="X3143" i="1" s="1"/>
  <c r="V3203" i="1"/>
  <c r="X3203" i="1" s="1"/>
  <c r="V2726" i="1"/>
  <c r="X2726" i="1" s="1"/>
  <c r="V3820" i="1"/>
  <c r="X3820" i="1" s="1"/>
  <c r="V2458" i="1"/>
  <c r="X2458" i="1" s="1"/>
  <c r="M1180" i="1"/>
  <c r="V1180" i="1"/>
  <c r="X1180" i="1" s="1"/>
  <c r="V371" i="1"/>
  <c r="X371" i="1" s="1"/>
  <c r="W3806" i="1"/>
  <c r="M2997" i="1"/>
  <c r="W961" i="1"/>
  <c r="V3758" i="1"/>
  <c r="X3758" i="1" s="1"/>
  <c r="V428" i="1"/>
  <c r="X428" i="1" s="1"/>
  <c r="V658" i="1"/>
  <c r="X658" i="1" s="1"/>
  <c r="L2232" i="1"/>
  <c r="N2232" i="1" s="1"/>
  <c r="W2232" i="1"/>
  <c r="V293" i="1"/>
  <c r="X293" i="1" s="1"/>
  <c r="V3275" i="1"/>
  <c r="X3275" i="1" s="1"/>
  <c r="V3963" i="1"/>
  <c r="X3963" i="1" s="1"/>
  <c r="V1941" i="1"/>
  <c r="X1941" i="1" s="1"/>
  <c r="V2192" i="1"/>
  <c r="X2192" i="1" s="1"/>
  <c r="V2049" i="1"/>
  <c r="X2049" i="1" s="1"/>
  <c r="V1134" i="1"/>
  <c r="X1134" i="1" s="1"/>
  <c r="V133" i="1"/>
  <c r="X133" i="1" s="1"/>
  <c r="W264" i="1"/>
  <c r="W2094" i="1"/>
  <c r="W3011" i="1"/>
  <c r="W2022" i="1"/>
  <c r="W1506" i="1"/>
  <c r="W3074" i="1"/>
  <c r="W4093" i="1"/>
  <c r="L3475" i="1"/>
  <c r="N3475" i="1" s="1"/>
  <c r="W3978" i="1"/>
  <c r="L2936" i="1"/>
  <c r="N2936" i="1" s="1"/>
  <c r="Z2936" i="1"/>
  <c r="M2155" i="1"/>
  <c r="V757" i="1"/>
  <c r="X757" i="1" s="1"/>
  <c r="Z757" i="1"/>
  <c r="Z4156" i="1"/>
  <c r="V2468" i="1"/>
  <c r="X2468" i="1" s="1"/>
  <c r="Z2468" i="1"/>
  <c r="M3012" i="1"/>
  <c r="V968" i="1"/>
  <c r="X968" i="1" s="1"/>
  <c r="Z968" i="1"/>
  <c r="M1345" i="1"/>
  <c r="L322" i="1"/>
  <c r="N322" i="1" s="1"/>
  <c r="V1741" i="1"/>
  <c r="X1741" i="1" s="1"/>
  <c r="Y3534" i="1"/>
  <c r="W3534" i="1"/>
  <c r="V3534" i="1"/>
  <c r="X3534" i="1" s="1"/>
  <c r="M2471" i="1"/>
  <c r="Z2471" i="1"/>
  <c r="Y3535" i="1"/>
  <c r="W3535" i="1"/>
  <c r="V3535" i="1"/>
  <c r="X3535" i="1" s="1"/>
  <c r="Z305" i="1"/>
  <c r="M305" i="1"/>
  <c r="Z1570" i="1"/>
  <c r="M4022" i="1"/>
  <c r="L4022" i="1"/>
  <c r="N4022" i="1" s="1"/>
  <c r="M1486" i="1"/>
  <c r="Z1486" i="1"/>
  <c r="L1486" i="1"/>
  <c r="N1486" i="1" s="1"/>
  <c r="M1511" i="1"/>
  <c r="Z1511" i="1"/>
  <c r="L1511" i="1"/>
  <c r="N1511" i="1" s="1"/>
  <c r="Z4014" i="1"/>
  <c r="L4014" i="1"/>
  <c r="N4014" i="1" s="1"/>
  <c r="Y2869" i="1"/>
  <c r="W2869" i="1"/>
  <c r="Y2380" i="1"/>
  <c r="V2380" i="1"/>
  <c r="X2380" i="1" s="1"/>
  <c r="Y3782" i="1"/>
  <c r="W3782" i="1"/>
  <c r="Y1173" i="1"/>
  <c r="V1173" i="1"/>
  <c r="X1173" i="1" s="1"/>
  <c r="Y2528" i="1"/>
  <c r="W2528" i="1"/>
  <c r="V2528" i="1"/>
  <c r="X2528" i="1" s="1"/>
  <c r="M63" i="1"/>
  <c r="Z63" i="1"/>
  <c r="Y1316" i="1"/>
  <c r="V1316" i="1"/>
  <c r="X1316" i="1" s="1"/>
  <c r="Y2972" i="1"/>
  <c r="V2972" i="1"/>
  <c r="X2972" i="1" s="1"/>
  <c r="L2919" i="1"/>
  <c r="N2919" i="1" s="1"/>
  <c r="M2919" i="1"/>
  <c r="M3417" i="1"/>
  <c r="L3417" i="1"/>
  <c r="N3417" i="1" s="1"/>
  <c r="Y2751" i="1"/>
  <c r="W2751" i="1"/>
  <c r="V2751" i="1"/>
  <c r="X2751" i="1" s="1"/>
  <c r="Y2382" i="1"/>
  <c r="W2382" i="1"/>
  <c r="V2382" i="1"/>
  <c r="X2382" i="1" s="1"/>
  <c r="Y4117" i="1"/>
  <c r="W4117" i="1"/>
  <c r="V4117" i="1"/>
  <c r="X4117" i="1" s="1"/>
  <c r="Y3927" i="1"/>
  <c r="W3927" i="1"/>
  <c r="V3927" i="1"/>
  <c r="X3927" i="1" s="1"/>
  <c r="M2885" i="1"/>
  <c r="Z2885" i="1"/>
  <c r="L2885" i="1"/>
  <c r="N2885" i="1" s="1"/>
  <c r="Z75" i="1"/>
  <c r="M75" i="1"/>
  <c r="Y2925" i="1"/>
  <c r="W2925" i="1"/>
  <c r="Z3509" i="1"/>
  <c r="M3509" i="1"/>
  <c r="L3509" i="1"/>
  <c r="N3509" i="1" s="1"/>
  <c r="Y1306" i="1"/>
  <c r="W1306" i="1"/>
  <c r="V1306" i="1"/>
  <c r="X1306" i="1" s="1"/>
  <c r="Y2106" i="1"/>
  <c r="W2106" i="1"/>
  <c r="V2106" i="1"/>
  <c r="X2106" i="1" s="1"/>
  <c r="Y1541" i="1"/>
  <c r="W1541" i="1"/>
  <c r="V1541" i="1"/>
  <c r="X1541" i="1" s="1"/>
  <c r="M3723" i="1"/>
  <c r="L3723" i="1"/>
  <c r="N3723" i="1" s="1"/>
  <c r="Y2742" i="1"/>
  <c r="V2742" i="1"/>
  <c r="X2742" i="1" s="1"/>
  <c r="Y2988" i="1"/>
  <c r="W2988" i="1"/>
  <c r="V2988" i="1"/>
  <c r="X2988" i="1" s="1"/>
  <c r="Z3992" i="1"/>
  <c r="V1510" i="1"/>
  <c r="X1510" i="1" s="1"/>
  <c r="W789" i="1"/>
  <c r="W4038" i="1"/>
  <c r="V3836" i="1"/>
  <c r="X3836" i="1" s="1"/>
  <c r="M4149" i="1"/>
  <c r="L1423" i="1"/>
  <c r="N1423" i="1" s="1"/>
  <c r="V2648" i="1"/>
  <c r="X2648" i="1" s="1"/>
  <c r="M338" i="1"/>
  <c r="L307" i="1"/>
  <c r="N307" i="1" s="1"/>
  <c r="V512" i="1"/>
  <c r="X512" i="1" s="1"/>
  <c r="Z2731" i="1"/>
  <c r="M2732" i="1"/>
  <c r="V1822" i="1"/>
  <c r="X1822" i="1" s="1"/>
  <c r="Z2498" i="1"/>
  <c r="M3737" i="1"/>
  <c r="W2900" i="1"/>
  <c r="W2725" i="1"/>
  <c r="M3236" i="1"/>
  <c r="L3942" i="1"/>
  <c r="N3942" i="1" s="1"/>
  <c r="Z2550" i="1"/>
  <c r="M3738" i="1"/>
  <c r="V686" i="1"/>
  <c r="X686" i="1" s="1"/>
  <c r="W2182" i="1"/>
  <c r="V2733" i="1"/>
  <c r="X2733" i="1" s="1"/>
  <c r="Z4154" i="1"/>
  <c r="M2807" i="1"/>
  <c r="W852" i="1"/>
  <c r="W853" i="1"/>
  <c r="M18" i="1"/>
  <c r="L1570" i="1"/>
  <c r="N1570" i="1" s="1"/>
  <c r="W3031" i="1"/>
  <c r="W1379" i="1"/>
  <c r="M1876" i="1"/>
  <c r="M2931" i="1"/>
  <c r="V2970" i="1"/>
  <c r="X2970" i="1" s="1"/>
  <c r="W3608" i="1"/>
  <c r="W3878" i="1"/>
  <c r="L3637" i="1"/>
  <c r="N3637" i="1" s="1"/>
  <c r="V3637" i="1"/>
  <c r="X3637" i="1" s="1"/>
  <c r="W1171" i="1"/>
  <c r="Z2189" i="1"/>
  <c r="L4013" i="1"/>
  <c r="N4013" i="1" s="1"/>
  <c r="W4013" i="1"/>
  <c r="L3874" i="1"/>
  <c r="N3874" i="1" s="1"/>
  <c r="W3874" i="1"/>
  <c r="W1172" i="1"/>
  <c r="Z2014" i="1"/>
  <c r="W56" i="1"/>
  <c r="W1034" i="1"/>
  <c r="Z3532" i="1"/>
  <c r="M450" i="1"/>
  <c r="M2637" i="1"/>
  <c r="V1618" i="1"/>
  <c r="X1618" i="1" s="1"/>
  <c r="W2010" i="1"/>
  <c r="W4028" i="1"/>
  <c r="V1678" i="1"/>
  <c r="X1678" i="1" s="1"/>
  <c r="M451" i="1"/>
  <c r="V2638" i="1"/>
  <c r="X2638" i="1" s="1"/>
  <c r="M3459" i="1"/>
  <c r="V2296" i="1"/>
  <c r="X2296" i="1" s="1"/>
  <c r="Y858" i="1"/>
  <c r="V858" i="1"/>
  <c r="X858" i="1" s="1"/>
  <c r="W3032" i="1"/>
  <c r="V3064" i="1"/>
  <c r="X3064" i="1" s="1"/>
  <c r="Y3901" i="1"/>
  <c r="W3901" i="1"/>
  <c r="Y2137" i="1"/>
  <c r="W2137" i="1"/>
  <c r="L2002" i="1"/>
  <c r="N2002" i="1" s="1"/>
  <c r="M2002" i="1"/>
  <c r="M1173" i="1"/>
  <c r="Z1173" i="1"/>
  <c r="L1173" i="1"/>
  <c r="N1173" i="1" s="1"/>
  <c r="Y2391" i="1"/>
  <c r="W2391" i="1"/>
  <c r="V2391" i="1"/>
  <c r="X2391" i="1" s="1"/>
  <c r="Y470" i="1"/>
  <c r="V470" i="1"/>
  <c r="X470" i="1" s="1"/>
  <c r="Y909" i="1"/>
  <c r="W909" i="1"/>
  <c r="M1791" i="1"/>
  <c r="L1791" i="1"/>
  <c r="N1791" i="1" s="1"/>
  <c r="Y3592" i="1"/>
  <c r="W3592" i="1"/>
  <c r="V3592" i="1"/>
  <c r="X3592" i="1" s="1"/>
  <c r="Y2003" i="1"/>
  <c r="W2003" i="1"/>
  <c r="V2003" i="1"/>
  <c r="X2003" i="1" s="1"/>
  <c r="Y3520" i="1"/>
  <c r="W3520" i="1"/>
  <c r="Y2883" i="1"/>
  <c r="W2883" i="1"/>
  <c r="M2751" i="1"/>
  <c r="L2751" i="1"/>
  <c r="N2751" i="1" s="1"/>
  <c r="M2382" i="1"/>
  <c r="L2382" i="1"/>
  <c r="N2382" i="1" s="1"/>
  <c r="M4117" i="1"/>
  <c r="L4117" i="1"/>
  <c r="N4117" i="1" s="1"/>
  <c r="Y4148" i="1"/>
  <c r="W4148" i="1"/>
  <c r="Z410" i="1"/>
  <c r="M410" i="1"/>
  <c r="L410" i="1"/>
  <c r="N410" i="1" s="1"/>
  <c r="M3812" i="1"/>
  <c r="Z3812" i="1"/>
  <c r="L3812" i="1"/>
  <c r="N3812" i="1" s="1"/>
  <c r="Z3950" i="1"/>
  <c r="M3950" i="1"/>
  <c r="M4077" i="1"/>
  <c r="Z4077" i="1"/>
  <c r="L4077" i="1"/>
  <c r="N4077" i="1" s="1"/>
  <c r="Z2705" i="1"/>
  <c r="M2705" i="1"/>
  <c r="Y413" i="1"/>
  <c r="W413" i="1"/>
  <c r="V413" i="1"/>
  <c r="X413" i="1" s="1"/>
  <c r="M1306" i="1"/>
  <c r="L1306" i="1"/>
  <c r="N1306" i="1" s="1"/>
  <c r="L3286" i="1"/>
  <c r="N3286" i="1" s="1"/>
  <c r="Z3286" i="1"/>
  <c r="M3286" i="1"/>
  <c r="Y4017" i="1"/>
  <c r="W4017" i="1"/>
  <c r="V4017" i="1"/>
  <c r="X4017" i="1" s="1"/>
  <c r="Y2800" i="1"/>
  <c r="V2800" i="1"/>
  <c r="X2800" i="1" s="1"/>
  <c r="Z2914" i="1"/>
  <c r="W1012" i="1"/>
  <c r="V3992" i="1"/>
  <c r="X3992" i="1" s="1"/>
  <c r="M2582" i="1"/>
  <c r="L1019" i="1"/>
  <c r="N1019" i="1" s="1"/>
  <c r="V2451" i="1"/>
  <c r="X2451" i="1" s="1"/>
  <c r="M2497" i="1"/>
  <c r="L3514" i="1"/>
  <c r="N3514" i="1" s="1"/>
  <c r="V1890" i="1"/>
  <c r="X1890" i="1" s="1"/>
  <c r="M2583" i="1"/>
  <c r="L88" i="1"/>
  <c r="N88" i="1" s="1"/>
  <c r="V2398" i="1"/>
  <c r="X2398" i="1" s="1"/>
  <c r="W2452" i="1"/>
  <c r="M337" i="1"/>
  <c r="W1510" i="1"/>
  <c r="L2730" i="1"/>
  <c r="N2730" i="1" s="1"/>
  <c r="V2730" i="1"/>
  <c r="X2730" i="1" s="1"/>
  <c r="M777" i="1"/>
  <c r="L3332" i="1"/>
  <c r="N3332" i="1" s="1"/>
  <c r="V3481" i="1"/>
  <c r="X3481" i="1" s="1"/>
  <c r="W3836" i="1"/>
  <c r="M1801" i="1"/>
  <c r="L3479" i="1"/>
  <c r="N3479" i="1" s="1"/>
  <c r="Z4149" i="1"/>
  <c r="M1423" i="1"/>
  <c r="W2472" i="1"/>
  <c r="W2648" i="1"/>
  <c r="M4039" i="1"/>
  <c r="L2961" i="1"/>
  <c r="N2961" i="1" s="1"/>
  <c r="Z338" i="1"/>
  <c r="M307" i="1"/>
  <c r="W1642" i="1"/>
  <c r="W512" i="1"/>
  <c r="M1617" i="1"/>
  <c r="L3482" i="1"/>
  <c r="N3482" i="1" s="1"/>
  <c r="V893" i="1"/>
  <c r="X893" i="1" s="1"/>
  <c r="W1822" i="1"/>
  <c r="V1943" i="1"/>
  <c r="X1943" i="1" s="1"/>
  <c r="Z3236" i="1"/>
  <c r="V1129" i="1"/>
  <c r="X1129" i="1" s="1"/>
  <c r="W686" i="1"/>
  <c r="V2119" i="1"/>
  <c r="X2119" i="1" s="1"/>
  <c r="W2733" i="1"/>
  <c r="M55" i="1"/>
  <c r="L4247" i="1"/>
  <c r="N4247" i="1" s="1"/>
  <c r="V2403" i="1"/>
  <c r="X2403" i="1" s="1"/>
  <c r="Z18" i="1"/>
  <c r="V1183" i="1"/>
  <c r="X1183" i="1" s="1"/>
  <c r="W2932" i="1"/>
  <c r="W2970" i="1"/>
  <c r="W2006" i="1"/>
  <c r="L1485" i="1"/>
  <c r="N1485" i="1" s="1"/>
  <c r="V1485" i="1"/>
  <c r="X1485" i="1" s="1"/>
  <c r="W3637" i="1"/>
  <c r="Z4182" i="1"/>
  <c r="V1683" i="1"/>
  <c r="X1683" i="1" s="1"/>
  <c r="V3093" i="1"/>
  <c r="X3093" i="1" s="1"/>
  <c r="W3458" i="1"/>
  <c r="M2331" i="1"/>
  <c r="Z366" i="1"/>
  <c r="W3809" i="1"/>
  <c r="W1618" i="1"/>
  <c r="M3410" i="1"/>
  <c r="V3966" i="1"/>
  <c r="X3966" i="1" s="1"/>
  <c r="M2808" i="1"/>
  <c r="V2524" i="1"/>
  <c r="X2524" i="1" s="1"/>
  <c r="M774" i="1"/>
  <c r="M533" i="1"/>
  <c r="V1232" i="1"/>
  <c r="X1232" i="1" s="1"/>
  <c r="L349" i="1"/>
  <c r="N349" i="1" s="1"/>
  <c r="V349" i="1"/>
  <c r="X349" i="1" s="1"/>
  <c r="W1519" i="1"/>
  <c r="V2929" i="1"/>
  <c r="X2929" i="1" s="1"/>
  <c r="V3967" i="1"/>
  <c r="X3967" i="1" s="1"/>
  <c r="L2148" i="1"/>
  <c r="N2148" i="1" s="1"/>
  <c r="V2148" i="1"/>
  <c r="X2148" i="1" s="1"/>
  <c r="W2132" i="1"/>
  <c r="V2657" i="1"/>
  <c r="X2657" i="1" s="1"/>
  <c r="M858" i="1"/>
  <c r="L858" i="1"/>
  <c r="N858" i="1" s="1"/>
  <c r="W858" i="1"/>
  <c r="Y1493" i="1"/>
  <c r="V1493" i="1"/>
  <c r="X1493" i="1" s="1"/>
  <c r="Y2871" i="1"/>
  <c r="V2871" i="1"/>
  <c r="X2871" i="1" s="1"/>
  <c r="V2685" i="1"/>
  <c r="X2685" i="1" s="1"/>
  <c r="M4141" i="1"/>
  <c r="Z4141" i="1"/>
  <c r="L4141" i="1"/>
  <c r="N4141" i="1" s="1"/>
  <c r="Y1074" i="1"/>
  <c r="V1074" i="1"/>
  <c r="X1074" i="1" s="1"/>
  <c r="Y2715" i="1"/>
  <c r="W2715" i="1"/>
  <c r="V2715" i="1"/>
  <c r="X2715" i="1" s="1"/>
  <c r="Y4066" i="1"/>
  <c r="W4066" i="1"/>
  <c r="M2391" i="1"/>
  <c r="L2391" i="1"/>
  <c r="N2391" i="1" s="1"/>
  <c r="Z1791" i="1"/>
  <c r="M3592" i="1"/>
  <c r="L3592" i="1"/>
  <c r="N3592" i="1" s="1"/>
  <c r="M2003" i="1"/>
  <c r="L2003" i="1"/>
  <c r="N2003" i="1" s="1"/>
  <c r="Y59" i="1"/>
  <c r="V59" i="1"/>
  <c r="X59" i="1" s="1"/>
  <c r="Y1006" i="1"/>
  <c r="W1006" i="1"/>
  <c r="V1006" i="1"/>
  <c r="X1006" i="1" s="1"/>
  <c r="Y2985" i="1"/>
  <c r="W2985" i="1"/>
  <c r="V2985" i="1"/>
  <c r="X2985" i="1" s="1"/>
  <c r="Y836" i="1"/>
  <c r="W836" i="1"/>
  <c r="V836" i="1"/>
  <c r="X836" i="1" s="1"/>
  <c r="Z1861" i="1"/>
  <c r="M1861" i="1"/>
  <c r="L1861" i="1"/>
  <c r="N1861" i="1" s="1"/>
  <c r="M2227" i="1"/>
  <c r="Z2227" i="1"/>
  <c r="M4231" i="1"/>
  <c r="Z4231" i="1"/>
  <c r="L4231" i="1"/>
  <c r="N4231" i="1" s="1"/>
  <c r="Z2798" i="1"/>
  <c r="M2798" i="1"/>
  <c r="Y1305" i="1"/>
  <c r="V1305" i="1"/>
  <c r="X1305" i="1" s="1"/>
  <c r="M413" i="1"/>
  <c r="L413" i="1"/>
  <c r="N413" i="1" s="1"/>
  <c r="Y2948" i="1"/>
  <c r="W2948" i="1"/>
  <c r="Z1306" i="1"/>
  <c r="Y3739" i="1"/>
  <c r="W3739" i="1"/>
  <c r="M1910" i="1"/>
  <c r="L1127" i="1"/>
  <c r="N1127" i="1" s="1"/>
  <c r="M3513" i="1"/>
  <c r="L2050" i="1"/>
  <c r="N2050" i="1" s="1"/>
  <c r="M87" i="1"/>
  <c r="L1018" i="1"/>
  <c r="N1018" i="1" s="1"/>
  <c r="M304" i="1"/>
  <c r="L3563" i="1"/>
  <c r="N3563" i="1" s="1"/>
  <c r="M3720" i="1"/>
  <c r="W3992" i="1"/>
  <c r="Z2582" i="1"/>
  <c r="M1019" i="1"/>
  <c r="W2451" i="1"/>
  <c r="Z2497" i="1"/>
  <c r="M3514" i="1"/>
  <c r="W1890" i="1"/>
  <c r="Z2583" i="1"/>
  <c r="M88" i="1"/>
  <c r="W2398" i="1"/>
  <c r="M1339" i="1"/>
  <c r="W2730" i="1"/>
  <c r="V3068" i="1"/>
  <c r="X3068" i="1" s="1"/>
  <c r="Z2760" i="1"/>
  <c r="Z777" i="1"/>
  <c r="M3332" i="1"/>
  <c r="W3867" i="1"/>
  <c r="W3481" i="1"/>
  <c r="M2757" i="1"/>
  <c r="L1214" i="1"/>
  <c r="N1214" i="1" s="1"/>
  <c r="Z1801" i="1"/>
  <c r="M3479" i="1"/>
  <c r="V848" i="1"/>
  <c r="X848" i="1" s="1"/>
  <c r="Z4039" i="1"/>
  <c r="M2961" i="1"/>
  <c r="V1004" i="1"/>
  <c r="X1004" i="1" s="1"/>
  <c r="Z1617" i="1"/>
  <c r="M3482" i="1"/>
  <c r="W2724" i="1"/>
  <c r="W893" i="1"/>
  <c r="M4010" i="1"/>
  <c r="L3235" i="1"/>
  <c r="N3235" i="1" s="1"/>
  <c r="V2026" i="1"/>
  <c r="X2026" i="1" s="1"/>
  <c r="Z1034" i="1"/>
  <c r="Y3591" i="1"/>
  <c r="W3591" i="1"/>
  <c r="L1493" i="1"/>
  <c r="N1493" i="1" s="1"/>
  <c r="M1493" i="1"/>
  <c r="Y4022" i="1"/>
  <c r="V4022" i="1"/>
  <c r="X4022" i="1" s="1"/>
  <c r="Y1486" i="1"/>
  <c r="V1486" i="1"/>
  <c r="X1486" i="1" s="1"/>
  <c r="M1074" i="1"/>
  <c r="Z1074" i="1"/>
  <c r="L1074" i="1"/>
  <c r="N1074" i="1" s="1"/>
  <c r="M391" i="1"/>
  <c r="Z391" i="1"/>
  <c r="L391" i="1"/>
  <c r="N391" i="1" s="1"/>
  <c r="Y1224" i="1"/>
  <c r="V1224" i="1"/>
  <c r="X1224" i="1" s="1"/>
  <c r="M2715" i="1"/>
  <c r="L2715" i="1"/>
  <c r="N2715" i="1" s="1"/>
  <c r="Z937" i="1"/>
  <c r="M937" i="1"/>
  <c r="L937" i="1"/>
  <c r="N937" i="1" s="1"/>
  <c r="Y357" i="1"/>
  <c r="W357" i="1"/>
  <c r="Y4185" i="1"/>
  <c r="V4185" i="1"/>
  <c r="X4185" i="1" s="1"/>
  <c r="L2406" i="1"/>
  <c r="N2406" i="1" s="1"/>
  <c r="M2406" i="1"/>
  <c r="Y3903" i="1"/>
  <c r="W3903" i="1"/>
  <c r="Y3417" i="1"/>
  <c r="W3417" i="1"/>
  <c r="V3417" i="1"/>
  <c r="X3417" i="1" s="1"/>
  <c r="M59" i="1"/>
  <c r="L59" i="1"/>
  <c r="N59" i="1" s="1"/>
  <c r="M1006" i="1"/>
  <c r="L1006" i="1"/>
  <c r="N1006" i="1" s="1"/>
  <c r="M2985" i="1"/>
  <c r="L2985" i="1"/>
  <c r="N2985" i="1" s="1"/>
  <c r="L836" i="1"/>
  <c r="N836" i="1" s="1"/>
  <c r="M836" i="1"/>
  <c r="Y2226" i="1"/>
  <c r="V2226" i="1"/>
  <c r="X2226" i="1" s="1"/>
  <c r="Z60" i="1"/>
  <c r="M60" i="1"/>
  <c r="M1419" i="1"/>
  <c r="Z1419" i="1"/>
  <c r="L1419" i="1"/>
  <c r="N1419" i="1" s="1"/>
  <c r="Y1088" i="1"/>
  <c r="V1088" i="1"/>
  <c r="X1088" i="1" s="1"/>
  <c r="M1305" i="1"/>
  <c r="Z1305" i="1"/>
  <c r="L1305" i="1"/>
  <c r="N1305" i="1" s="1"/>
  <c r="M2027" i="1"/>
  <c r="Z2027" i="1"/>
  <c r="L2027" i="1"/>
  <c r="N2027" i="1" s="1"/>
  <c r="M3020" i="1"/>
  <c r="Z3020" i="1"/>
  <c r="L3020" i="1"/>
  <c r="N3020" i="1" s="1"/>
  <c r="Y1047" i="1"/>
  <c r="W1047" i="1"/>
  <c r="Z1540" i="1"/>
  <c r="M1540" i="1"/>
  <c r="L1540" i="1"/>
  <c r="N1540" i="1" s="1"/>
  <c r="Y3510" i="1"/>
  <c r="W3510" i="1"/>
  <c r="V3510" i="1"/>
  <c r="X3510" i="1" s="1"/>
  <c r="M311" i="1"/>
  <c r="Z311" i="1"/>
  <c r="L311" i="1"/>
  <c r="N311" i="1" s="1"/>
  <c r="Y1066" i="1"/>
  <c r="W1066" i="1"/>
  <c r="Y2926" i="1"/>
  <c r="V2926" i="1"/>
  <c r="X2926" i="1" s="1"/>
  <c r="Z3288" i="1"/>
  <c r="M3288" i="1"/>
  <c r="W936" i="1"/>
  <c r="W2489" i="1"/>
  <c r="Z1053" i="1"/>
  <c r="Z1410" i="1"/>
  <c r="Z3879" i="1"/>
  <c r="Z2775" i="1"/>
  <c r="W63" i="1"/>
  <c r="M2207" i="1"/>
  <c r="W3948" i="1"/>
  <c r="Z2249" i="1"/>
  <c r="M4122" i="1"/>
  <c r="W3508" i="1"/>
  <c r="W2299" i="1"/>
  <c r="W2973" i="1"/>
  <c r="W3349" i="1"/>
  <c r="W1055" i="1"/>
  <c r="W3445" i="1"/>
  <c r="W2503" i="1"/>
  <c r="W3373" i="1"/>
  <c r="W1385" i="1"/>
  <c r="W1372" i="1"/>
  <c r="M2740" i="1"/>
  <c r="W2227" i="1"/>
  <c r="M1088" i="1"/>
  <c r="W2195" i="1"/>
  <c r="W1251" i="1"/>
  <c r="Z2196" i="1"/>
  <c r="W2072" i="1"/>
  <c r="Z90" i="1"/>
  <c r="Y804" i="1"/>
  <c r="W804" i="1"/>
  <c r="V804" i="1"/>
  <c r="X804" i="1" s="1"/>
  <c r="M195" i="1"/>
  <c r="Z195" i="1"/>
  <c r="L195" i="1"/>
  <c r="N195" i="1" s="1"/>
  <c r="Y3527" i="1"/>
  <c r="V3527" i="1"/>
  <c r="X3527" i="1" s="1"/>
  <c r="M2800" i="1"/>
  <c r="Z2800" i="1"/>
  <c r="L2800" i="1"/>
  <c r="N2800" i="1" s="1"/>
  <c r="M1986" i="1"/>
  <c r="Z1986" i="1"/>
  <c r="L1986" i="1"/>
  <c r="N1986" i="1" s="1"/>
  <c r="Z3604" i="1"/>
  <c r="M3604" i="1"/>
  <c r="M1308" i="1"/>
  <c r="L1308" i="1"/>
  <c r="N1308" i="1" s="1"/>
  <c r="Y2801" i="1"/>
  <c r="W2801" i="1"/>
  <c r="V2801" i="1"/>
  <c r="X2801" i="1" s="1"/>
  <c r="Z2056" i="1"/>
  <c r="L2056" i="1"/>
  <c r="N2056" i="1" s="1"/>
  <c r="M3289" i="1"/>
  <c r="L3289" i="1"/>
  <c r="N3289" i="1" s="1"/>
  <c r="Y3437" i="1"/>
  <c r="W3437" i="1"/>
  <c r="V3437" i="1"/>
  <c r="X3437" i="1" s="1"/>
  <c r="M3907" i="1"/>
  <c r="V1511" i="1"/>
  <c r="X1511" i="1" s="1"/>
  <c r="M350" i="1"/>
  <c r="V4141" i="1"/>
  <c r="X4141" i="1" s="1"/>
  <c r="M2639" i="1"/>
  <c r="M2033" i="1"/>
  <c r="V391" i="1"/>
  <c r="X391" i="1" s="1"/>
  <c r="W3461" i="1"/>
  <c r="L1053" i="1"/>
  <c r="N1053" i="1" s="1"/>
  <c r="V1053" i="1"/>
  <c r="X1053" i="1" s="1"/>
  <c r="W3371" i="1"/>
  <c r="L1410" i="1"/>
  <c r="N1410" i="1" s="1"/>
  <c r="V1410" i="1"/>
  <c r="X1410" i="1" s="1"/>
  <c r="Z1831" i="1"/>
  <c r="W431" i="1"/>
  <c r="L1725" i="1"/>
  <c r="N1725" i="1" s="1"/>
  <c r="V1725" i="1"/>
  <c r="X1725" i="1" s="1"/>
  <c r="L2307" i="1"/>
  <c r="N2307" i="1" s="1"/>
  <c r="L3372" i="1"/>
  <c r="N3372" i="1" s="1"/>
  <c r="W3810" i="1"/>
  <c r="L831" i="1"/>
  <c r="N831" i="1" s="1"/>
  <c r="V831" i="1"/>
  <c r="X831" i="1" s="1"/>
  <c r="L3879" i="1"/>
  <c r="N3879" i="1" s="1"/>
  <c r="V3879" i="1"/>
  <c r="X3879" i="1" s="1"/>
  <c r="W2481" i="1"/>
  <c r="L2775" i="1"/>
  <c r="N2775" i="1" s="1"/>
  <c r="V2775" i="1"/>
  <c r="X2775" i="1" s="1"/>
  <c r="W3444" i="1"/>
  <c r="M1357" i="1"/>
  <c r="V3575" i="1"/>
  <c r="X3575" i="1" s="1"/>
  <c r="V1869" i="1"/>
  <c r="X1869" i="1" s="1"/>
  <c r="Z2918" i="1"/>
  <c r="V2207" i="1"/>
  <c r="X2207" i="1" s="1"/>
  <c r="M3507" i="1"/>
  <c r="L1233" i="1"/>
  <c r="N1233" i="1" s="1"/>
  <c r="W3022" i="1"/>
  <c r="L2249" i="1"/>
  <c r="N2249" i="1" s="1"/>
  <c r="V2249" i="1"/>
  <c r="X2249" i="1" s="1"/>
  <c r="Z832" i="1"/>
  <c r="V4122" i="1"/>
  <c r="X4122" i="1" s="1"/>
  <c r="M2891" i="1"/>
  <c r="L1523" i="1"/>
  <c r="N1523" i="1" s="1"/>
  <c r="V1523" i="1"/>
  <c r="X1523" i="1" s="1"/>
  <c r="L2156" i="1"/>
  <c r="N2156" i="1" s="1"/>
  <c r="V2156" i="1"/>
  <c r="X2156" i="1" s="1"/>
  <c r="W951" i="1"/>
  <c r="W407" i="1"/>
  <c r="W3491" i="1"/>
  <c r="W1092" i="1"/>
  <c r="L2157" i="1"/>
  <c r="N2157" i="1" s="1"/>
  <c r="V2157" i="1"/>
  <c r="X2157" i="1" s="1"/>
  <c r="L1116" i="1"/>
  <c r="N1116" i="1" s="1"/>
  <c r="V1116" i="1"/>
  <c r="X1116" i="1" s="1"/>
  <c r="L2300" i="1"/>
  <c r="N2300" i="1" s="1"/>
  <c r="V2300" i="1"/>
  <c r="X2300" i="1" s="1"/>
  <c r="L358" i="1"/>
  <c r="N358" i="1" s="1"/>
  <c r="V358" i="1"/>
  <c r="X358" i="1" s="1"/>
  <c r="L3969" i="1"/>
  <c r="N3969" i="1" s="1"/>
  <c r="V3969" i="1"/>
  <c r="X3969" i="1" s="1"/>
  <c r="L3577" i="1"/>
  <c r="N3577" i="1" s="1"/>
  <c r="V3577" i="1"/>
  <c r="X3577" i="1" s="1"/>
  <c r="L3492" i="1"/>
  <c r="N3492" i="1" s="1"/>
  <c r="V3492" i="1"/>
  <c r="X3492" i="1" s="1"/>
  <c r="W2641" i="1"/>
  <c r="L2831" i="1"/>
  <c r="N2831" i="1" s="1"/>
  <c r="V2831" i="1"/>
  <c r="X2831" i="1" s="1"/>
  <c r="W2035" i="1"/>
  <c r="W319" i="1"/>
  <c r="M454" i="1"/>
  <c r="V454" i="1"/>
  <c r="X454" i="1" s="1"/>
  <c r="V3981" i="1"/>
  <c r="X3981" i="1" s="1"/>
  <c r="V2134" i="1"/>
  <c r="X2134" i="1" s="1"/>
  <c r="V2036" i="1"/>
  <c r="X2036" i="1" s="1"/>
  <c r="Z1524" i="1"/>
  <c r="L1807" i="1"/>
  <c r="N1807" i="1" s="1"/>
  <c r="L507" i="1"/>
  <c r="N507" i="1" s="1"/>
  <c r="M2158" i="1"/>
  <c r="V3812" i="1"/>
  <c r="X3812" i="1" s="1"/>
  <c r="Z2209" i="1"/>
  <c r="V3951" i="1"/>
  <c r="X3951" i="1" s="1"/>
  <c r="Z2383" i="1"/>
  <c r="V4231" i="1"/>
  <c r="X4231" i="1" s="1"/>
  <c r="Z2438" i="1"/>
  <c r="V4077" i="1"/>
  <c r="X4077" i="1" s="1"/>
  <c r="Z3483" i="1"/>
  <c r="V2885" i="1"/>
  <c r="X2885" i="1" s="1"/>
  <c r="Z980" i="1"/>
  <c r="V1419" i="1"/>
  <c r="X1419" i="1" s="1"/>
  <c r="M3602" i="1"/>
  <c r="L1939" i="1"/>
  <c r="N1939" i="1" s="1"/>
  <c r="M3194" i="1"/>
  <c r="V2027" i="1"/>
  <c r="X2027" i="1" s="1"/>
  <c r="M2965" i="1"/>
  <c r="V3020" i="1"/>
  <c r="X3020" i="1" s="1"/>
  <c r="Y1136" i="1"/>
  <c r="W1136" i="1"/>
  <c r="V1136" i="1"/>
  <c r="X1136" i="1" s="1"/>
  <c r="Y3721" i="1"/>
  <c r="V3721" i="1"/>
  <c r="X3721" i="1" s="1"/>
  <c r="M804" i="1"/>
  <c r="L804" i="1"/>
  <c r="N804" i="1" s="1"/>
  <c r="Y2104" i="1"/>
  <c r="V2104" i="1"/>
  <c r="X2104" i="1" s="1"/>
  <c r="M3527" i="1"/>
  <c r="Z3527" i="1"/>
  <c r="L3527" i="1"/>
  <c r="N3527" i="1" s="1"/>
  <c r="Y983" i="1"/>
  <c r="W983" i="1"/>
  <c r="Y1420" i="1"/>
  <c r="W1420" i="1"/>
  <c r="V1420" i="1"/>
  <c r="X1420" i="1" s="1"/>
  <c r="Z4123" i="1"/>
  <c r="L4123" i="1"/>
  <c r="N4123" i="1" s="1"/>
  <c r="Y414" i="1"/>
  <c r="W414" i="1"/>
  <c r="Y2518" i="1"/>
  <c r="V2518" i="1"/>
  <c r="X2518" i="1" s="1"/>
  <c r="Z1118" i="1"/>
  <c r="M1118" i="1"/>
  <c r="M2023" i="1"/>
  <c r="L2023" i="1"/>
  <c r="N2023" i="1" s="1"/>
  <c r="Z3289" i="1"/>
  <c r="Z1470" i="1"/>
  <c r="L1470" i="1"/>
  <c r="N1470" i="1" s="1"/>
  <c r="Y2741" i="1"/>
  <c r="V2741" i="1"/>
  <c r="X2741" i="1" s="1"/>
  <c r="Z936" i="1"/>
  <c r="Z2489" i="1"/>
  <c r="W1053" i="1"/>
  <c r="W1410" i="1"/>
  <c r="Z2307" i="1"/>
  <c r="Z3372" i="1"/>
  <c r="W3879" i="1"/>
  <c r="Z58" i="1"/>
  <c r="Z3948" i="1"/>
  <c r="Z3508" i="1"/>
  <c r="Z2195" i="1"/>
  <c r="Z1251" i="1"/>
  <c r="V3509" i="1"/>
  <c r="X3509" i="1" s="1"/>
  <c r="V1540" i="1"/>
  <c r="X1540" i="1" s="1"/>
  <c r="M2460" i="1"/>
  <c r="M2439" i="1"/>
  <c r="V924" i="1"/>
  <c r="X924" i="1" s="1"/>
  <c r="L1240" i="1"/>
  <c r="N1240" i="1" s="1"/>
  <c r="V1240" i="1"/>
  <c r="X1240" i="1" s="1"/>
  <c r="M1597" i="1"/>
  <c r="L2072" i="1"/>
  <c r="N2072" i="1" s="1"/>
  <c r="Y90" i="1"/>
  <c r="V90" i="1"/>
  <c r="X90" i="1" s="1"/>
  <c r="Y311" i="1"/>
  <c r="V311" i="1"/>
  <c r="X311" i="1" s="1"/>
  <c r="M3721" i="1"/>
  <c r="Z3721" i="1"/>
  <c r="L3721" i="1"/>
  <c r="N3721" i="1" s="1"/>
  <c r="Y3895" i="1"/>
  <c r="W3895" i="1"/>
  <c r="Z804" i="1"/>
  <c r="Z2104" i="1"/>
  <c r="M2104" i="1"/>
  <c r="Y464" i="1"/>
  <c r="W464" i="1"/>
  <c r="V464" i="1"/>
  <c r="X464" i="1" s="1"/>
  <c r="Y3287" i="1"/>
  <c r="W3287" i="1"/>
  <c r="V3287" i="1"/>
  <c r="X3287" i="1" s="1"/>
  <c r="M1137" i="1"/>
  <c r="Z1137" i="1"/>
  <c r="L1137" i="1"/>
  <c r="N1137" i="1" s="1"/>
  <c r="Y1089" i="1"/>
  <c r="W1089" i="1"/>
  <c r="M1526" i="1"/>
  <c r="Z1526" i="1"/>
  <c r="L1526" i="1"/>
  <c r="N1526" i="1" s="1"/>
  <c r="Z2590" i="1"/>
  <c r="M2590" i="1"/>
  <c r="Y3864" i="1"/>
  <c r="W3864" i="1"/>
  <c r="V3864" i="1"/>
  <c r="X3864" i="1" s="1"/>
  <c r="Z2518" i="1"/>
  <c r="M2518" i="1"/>
  <c r="Z2023" i="1"/>
  <c r="Y2175" i="1"/>
  <c r="V2175" i="1"/>
  <c r="X2175" i="1" s="1"/>
  <c r="W3526" i="1"/>
  <c r="W1985" i="1"/>
  <c r="W3995" i="1"/>
  <c r="Z1940" i="1"/>
  <c r="Z464" i="1"/>
  <c r="Z3287" i="1"/>
  <c r="W805" i="1"/>
  <c r="W2810" i="1"/>
  <c r="W4011" i="1"/>
  <c r="Z1420" i="1"/>
  <c r="Z3485" i="1"/>
  <c r="W2440" i="1"/>
  <c r="Z3436" i="1"/>
  <c r="M1469" i="1"/>
  <c r="W356" i="1"/>
  <c r="Y925" i="1"/>
  <c r="W925" i="1"/>
  <c r="V925" i="1"/>
  <c r="X925" i="1" s="1"/>
  <c r="M2742" i="1"/>
  <c r="L2742" i="1"/>
  <c r="N2742" i="1" s="1"/>
  <c r="Y1832" i="1"/>
  <c r="W1832" i="1"/>
  <c r="V1832" i="1"/>
  <c r="X1832" i="1" s="1"/>
  <c r="M1138" i="1"/>
  <c r="L2308" i="1"/>
  <c r="N2308" i="1" s="1"/>
  <c r="M3584" i="1"/>
  <c r="L463" i="1"/>
  <c r="N463" i="1" s="1"/>
  <c r="M2517" i="1"/>
  <c r="L2799" i="1"/>
  <c r="N2799" i="1" s="1"/>
  <c r="M4220" i="1"/>
  <c r="M1893" i="1"/>
  <c r="V1137" i="1"/>
  <c r="X1137" i="1" s="1"/>
  <c r="M61" i="1"/>
  <c r="V195" i="1"/>
  <c r="X195" i="1" s="1"/>
  <c r="L2269" i="1"/>
  <c r="N2269" i="1" s="1"/>
  <c r="M355" i="1"/>
  <c r="L362" i="1"/>
  <c r="N362" i="1" s="1"/>
  <c r="M3515" i="1"/>
  <c r="V1986" i="1"/>
  <c r="X1986" i="1" s="1"/>
  <c r="M2789" i="1"/>
  <c r="V1526" i="1"/>
  <c r="X1526" i="1" s="1"/>
  <c r="Z2887" i="1"/>
  <c r="Z1048" i="1"/>
  <c r="Z1307" i="1"/>
  <c r="W2197" i="1"/>
  <c r="L3485" i="1"/>
  <c r="N3485" i="1" s="1"/>
  <c r="V3485" i="1"/>
  <c r="X3485" i="1" s="1"/>
  <c r="V4123" i="1"/>
  <c r="X4123" i="1" s="1"/>
  <c r="V1252" i="1"/>
  <c r="X1252" i="1" s="1"/>
  <c r="M1468" i="1"/>
  <c r="V2056" i="1"/>
  <c r="X2056" i="1" s="1"/>
  <c r="Z363" i="1"/>
  <c r="Z2174" i="1"/>
  <c r="W1470" i="1"/>
  <c r="Z1994" i="1"/>
  <c r="M1994" i="1"/>
  <c r="M465" i="1"/>
  <c r="L465" i="1"/>
  <c r="N465" i="1" s="1"/>
  <c r="M925" i="1"/>
  <c r="L925" i="1"/>
  <c r="N925" i="1" s="1"/>
  <c r="Y3813" i="1"/>
  <c r="W3813" i="1"/>
  <c r="Z3995" i="1"/>
  <c r="Z805" i="1"/>
  <c r="Z2810" i="1"/>
  <c r="Z4011" i="1"/>
  <c r="Z2175" i="1"/>
  <c r="M3437" i="1"/>
  <c r="Z3437" i="1"/>
  <c r="Y3723" i="1"/>
  <c r="V3723" i="1"/>
  <c r="X3723" i="1" s="1"/>
  <c r="Y2473" i="1"/>
  <c r="W2473" i="1"/>
  <c r="Y1100" i="1"/>
  <c r="W1100" i="1"/>
  <c r="V1100" i="1"/>
  <c r="X1100" i="1" s="1"/>
  <c r="L1894" i="1"/>
  <c r="N1894" i="1" s="1"/>
  <c r="V1894" i="1"/>
  <c r="X1894" i="1" s="1"/>
  <c r="L2652" i="1"/>
  <c r="N2652" i="1" s="1"/>
  <c r="Z3605" i="1"/>
  <c r="W2683" i="1"/>
  <c r="L2802" i="1"/>
  <c r="N2802" i="1" s="1"/>
  <c r="V2802" i="1"/>
  <c r="X2802" i="1" s="1"/>
  <c r="Z1472" i="1"/>
  <c r="M4206" i="1"/>
  <c r="W2888" i="1"/>
  <c r="W2653" i="1"/>
  <c r="M1102" i="1"/>
  <c r="L2070" i="1"/>
  <c r="N2070" i="1" s="1"/>
  <c r="M2229" i="1"/>
  <c r="L2461" i="1"/>
  <c r="N2461" i="1" s="1"/>
  <c r="M651" i="1"/>
  <c r="L2839" i="1"/>
  <c r="N2839" i="1" s="1"/>
  <c r="V933" i="1"/>
  <c r="X933" i="1" s="1"/>
  <c r="Z2654" i="1"/>
  <c r="M1327" i="1"/>
  <c r="W2237" i="1"/>
  <c r="V4050" i="1"/>
  <c r="X4050" i="1" s="1"/>
  <c r="W2055" i="1"/>
  <c r="L2868" i="1"/>
  <c r="N2868" i="1" s="1"/>
  <c r="W1182" i="1"/>
  <c r="W1833" i="1"/>
  <c r="W2967" i="1"/>
  <c r="V2163" i="1"/>
  <c r="X2163" i="1" s="1"/>
  <c r="W3333" i="1"/>
  <c r="W3449" i="1"/>
  <c r="L2975" i="1"/>
  <c r="N2975" i="1" s="1"/>
  <c r="V2975" i="1"/>
  <c r="X2975" i="1" s="1"/>
  <c r="L4135" i="1"/>
  <c r="N4135" i="1" s="1"/>
  <c r="Z1528" i="1"/>
  <c r="Z1167" i="1"/>
  <c r="W4146" i="1"/>
  <c r="W2475" i="1"/>
  <c r="V1103" i="1"/>
  <c r="X1103" i="1" s="1"/>
  <c r="L2039" i="1"/>
  <c r="N2039" i="1" s="1"/>
  <c r="M1809" i="1"/>
  <c r="V1809" i="1"/>
  <c r="X1809" i="1" s="1"/>
  <c r="L824" i="1"/>
  <c r="N824" i="1" s="1"/>
  <c r="Z2889" i="1"/>
  <c r="W1810" i="1"/>
  <c r="M3656" i="1"/>
  <c r="Z3656" i="1"/>
  <c r="W1871" i="1"/>
  <c r="M652" i="1"/>
  <c r="V652" i="1"/>
  <c r="X652" i="1" s="1"/>
  <c r="Z3923" i="1"/>
  <c r="L2169" i="1"/>
  <c r="N2169" i="1" s="1"/>
  <c r="V2169" i="1"/>
  <c r="X2169" i="1" s="1"/>
  <c r="W4018" i="1"/>
  <c r="W3843" i="1"/>
  <c r="W2838" i="1"/>
  <c r="L2930" i="1"/>
  <c r="N2930" i="1" s="1"/>
  <c r="V2930" i="1"/>
  <c r="X2930" i="1" s="1"/>
  <c r="W1411" i="1"/>
  <c r="L3923" i="1"/>
  <c r="N3923" i="1" s="1"/>
  <c r="W3640" i="1"/>
  <c r="Z4188" i="1"/>
  <c r="W2069" i="1"/>
  <c r="W331" i="1"/>
  <c r="W4040" i="1"/>
  <c r="V4041" i="1"/>
  <c r="X4041" i="1" s="1"/>
  <c r="V1882" i="1"/>
  <c r="X1882" i="1" s="1"/>
  <c r="V1870" i="1"/>
  <c r="X1870" i="1" s="1"/>
  <c r="M748" i="1"/>
  <c r="L2054" i="1"/>
  <c r="N2054" i="1" s="1"/>
  <c r="V2820" i="1"/>
  <c r="X2820" i="1" s="1"/>
  <c r="Z1130" i="1"/>
  <c r="M2284" i="1"/>
  <c r="W1115" i="1"/>
  <c r="W3616" i="1"/>
  <c r="M320" i="1"/>
  <c r="L332" i="1"/>
  <c r="N332" i="1" s="1"/>
  <c r="V2803" i="1"/>
  <c r="X2803" i="1" s="1"/>
  <c r="L1833" i="1"/>
  <c r="N1833" i="1" s="1"/>
  <c r="Z1833" i="1"/>
  <c r="W1311" i="1"/>
  <c r="L2968" i="1"/>
  <c r="N2968" i="1" s="1"/>
  <c r="W2968" i="1"/>
  <c r="L3333" i="1"/>
  <c r="N3333" i="1" s="1"/>
  <c r="Z2975" i="1"/>
  <c r="W4135" i="1"/>
  <c r="W1412" i="1"/>
  <c r="L1528" i="1"/>
  <c r="N1528" i="1" s="1"/>
  <c r="V1528" i="1"/>
  <c r="X1528" i="1" s="1"/>
  <c r="W3943" i="1"/>
  <c r="W3615" i="1"/>
  <c r="W1167" i="1"/>
  <c r="L1424" i="1"/>
  <c r="N1424" i="1" s="1"/>
  <c r="L2804" i="1"/>
  <c r="N2804" i="1" s="1"/>
  <c r="V2804" i="1"/>
  <c r="X2804" i="1" s="1"/>
  <c r="V361" i="1"/>
  <c r="X361" i="1" s="1"/>
  <c r="L379" i="1"/>
  <c r="N379" i="1" s="1"/>
  <c r="V4042" i="1"/>
  <c r="X4042" i="1" s="1"/>
  <c r="V2040" i="1"/>
  <c r="X2040" i="1" s="1"/>
  <c r="Z1810" i="1"/>
  <c r="Z1871" i="1"/>
  <c r="Z652" i="1"/>
  <c r="V4067" i="1"/>
  <c r="X4067" i="1" s="1"/>
  <c r="M4068" i="1"/>
  <c r="M2655" i="1"/>
  <c r="Z3813" i="1"/>
  <c r="W4041" i="1"/>
  <c r="W1882" i="1"/>
  <c r="W1870" i="1"/>
  <c r="Z748" i="1"/>
  <c r="M2054" i="1"/>
  <c r="W2820" i="1"/>
  <c r="Z320" i="1"/>
  <c r="M332" i="1"/>
  <c r="W2803" i="1"/>
  <c r="M379" i="1"/>
  <c r="V379" i="1"/>
  <c r="X379" i="1" s="1"/>
  <c r="L1809" i="1"/>
  <c r="N1809" i="1" s="1"/>
  <c r="M3334" i="1"/>
  <c r="W380" i="1"/>
  <c r="L1810" i="1"/>
  <c r="N1810" i="1" s="1"/>
  <c r="V1810" i="1"/>
  <c r="X1810" i="1" s="1"/>
  <c r="W2159" i="1"/>
  <c r="L1871" i="1"/>
  <c r="N1871" i="1" s="1"/>
  <c r="V1871" i="1"/>
  <c r="X1871" i="1" s="1"/>
  <c r="M3650" i="1"/>
  <c r="W1529" i="1"/>
  <c r="L1244" i="1"/>
  <c r="N1244" i="1" s="1"/>
  <c r="M548" i="1"/>
  <c r="M1601" i="1"/>
  <c r="M3218" i="1"/>
  <c r="M3002" i="1"/>
  <c r="M69" i="1"/>
  <c r="M566" i="1"/>
  <c r="M3265" i="1"/>
  <c r="M3119" i="1"/>
  <c r="Z3768" i="1"/>
  <c r="Z719" i="1"/>
  <c r="W1154" i="1"/>
  <c r="Z2753" i="1"/>
  <c r="Z567" i="1"/>
  <c r="V109" i="1"/>
  <c r="X109" i="1" s="1"/>
  <c r="Z109" i="1"/>
  <c r="L2098" i="1"/>
  <c r="N2098" i="1" s="1"/>
  <c r="V1677" i="1"/>
  <c r="X1677" i="1" s="1"/>
  <c r="Z1677" i="1"/>
  <c r="L4157" i="1"/>
  <c r="N4157" i="1" s="1"/>
  <c r="V437" i="1"/>
  <c r="X437" i="1" s="1"/>
  <c r="Z437" i="1"/>
  <c r="L664" i="1"/>
  <c r="N664" i="1" s="1"/>
  <c r="W717" i="1"/>
  <c r="V13" i="1"/>
  <c r="X13" i="1" s="1"/>
  <c r="Z13" i="1"/>
  <c r="L3290" i="1"/>
  <c r="N3290" i="1" s="1"/>
  <c r="W1076" i="1"/>
  <c r="V730" i="1"/>
  <c r="X730" i="1" s="1"/>
  <c r="Z730" i="1"/>
  <c r="L2902" i="1"/>
  <c r="N2902" i="1" s="1"/>
  <c r="W2543" i="1"/>
  <c r="V2465" i="1"/>
  <c r="X2465" i="1" s="1"/>
  <c r="Z2465" i="1"/>
  <c r="L2828" i="1"/>
  <c r="N2828" i="1" s="1"/>
  <c r="V1598" i="1"/>
  <c r="X1598" i="1" s="1"/>
  <c r="Z1598" i="1"/>
  <c r="L3578" i="1"/>
  <c r="N3578" i="1" s="1"/>
  <c r="W3135" i="1"/>
  <c r="V503" i="1"/>
  <c r="X503" i="1" s="1"/>
  <c r="Z503" i="1"/>
  <c r="L3291" i="1"/>
  <c r="N3291" i="1" s="1"/>
  <c r="W193" i="1"/>
  <c r="V1633" i="1"/>
  <c r="X1633" i="1" s="1"/>
  <c r="Z1633" i="1"/>
  <c r="L3215" i="1"/>
  <c r="N3215" i="1" s="1"/>
  <c r="V2099" i="1"/>
  <c r="X2099" i="1" s="1"/>
  <c r="Z2099" i="1"/>
  <c r="L2203" i="1"/>
  <c r="N2203" i="1" s="1"/>
  <c r="W1482" i="1"/>
  <c r="V633" i="1"/>
  <c r="X633" i="1" s="1"/>
  <c r="Z633" i="1"/>
  <c r="L3136" i="1"/>
  <c r="N3136" i="1" s="1"/>
  <c r="V1352" i="1"/>
  <c r="X1352" i="1" s="1"/>
  <c r="Z1352" i="1"/>
  <c r="L1797" i="1"/>
  <c r="N1797" i="1" s="1"/>
  <c r="V3407" i="1"/>
  <c r="X3407" i="1" s="1"/>
  <c r="Z3407" i="1"/>
  <c r="L2363" i="1"/>
  <c r="N2363" i="1" s="1"/>
  <c r="V66" i="1"/>
  <c r="X66" i="1" s="1"/>
  <c r="Z66" i="1"/>
  <c r="L3239" i="1"/>
  <c r="N3239" i="1" s="1"/>
  <c r="V119" i="1"/>
  <c r="X119" i="1" s="1"/>
  <c r="Z119" i="1"/>
  <c r="L689" i="1"/>
  <c r="N689" i="1" s="1"/>
  <c r="V2944" i="1"/>
  <c r="X2944" i="1" s="1"/>
  <c r="Z2944" i="1"/>
  <c r="L3636" i="1"/>
  <c r="N3636" i="1" s="1"/>
  <c r="V400" i="1"/>
  <c r="X400" i="1" s="1"/>
  <c r="Z400" i="1"/>
  <c r="L3680" i="1"/>
  <c r="N3680" i="1" s="1"/>
  <c r="V4046" i="1"/>
  <c r="X4046" i="1" s="1"/>
  <c r="Z4046" i="1"/>
  <c r="L4215" i="1"/>
  <c r="N4215" i="1" s="1"/>
  <c r="V2219" i="1"/>
  <c r="X2219" i="1" s="1"/>
  <c r="Z2219" i="1"/>
  <c r="L1353" i="1"/>
  <c r="N1353" i="1" s="1"/>
  <c r="V1143" i="1"/>
  <c r="X1143" i="1" s="1"/>
  <c r="Z1143" i="1"/>
  <c r="L1656" i="1"/>
  <c r="N1656" i="1" s="1"/>
  <c r="V376" i="1"/>
  <c r="X376" i="1" s="1"/>
  <c r="Z376" i="1"/>
  <c r="L2829" i="1"/>
  <c r="N2829" i="1" s="1"/>
  <c r="V3408" i="1"/>
  <c r="X3408" i="1" s="1"/>
  <c r="Z3408" i="1"/>
  <c r="L799" i="1"/>
  <c r="N799" i="1" s="1"/>
  <c r="W1609" i="1"/>
  <c r="V2364" i="1"/>
  <c r="X2364" i="1" s="1"/>
  <c r="Z2364" i="1"/>
  <c r="L96" i="1"/>
  <c r="N96" i="1" s="1"/>
  <c r="W1732" i="1"/>
  <c r="V4106" i="1"/>
  <c r="X4106" i="1" s="1"/>
  <c r="Z4106" i="1"/>
  <c r="L3226" i="1"/>
  <c r="N3226" i="1" s="1"/>
  <c r="W1733" i="1"/>
  <c r="V120" i="1"/>
  <c r="X120" i="1" s="1"/>
  <c r="Z120" i="1"/>
  <c r="L690" i="1"/>
  <c r="N690" i="1" s="1"/>
  <c r="W171" i="1"/>
  <c r="V2983" i="1"/>
  <c r="X2983" i="1" s="1"/>
  <c r="Z2983" i="1"/>
  <c r="L1761" i="1"/>
  <c r="N1761" i="1" s="1"/>
  <c r="W3708" i="1"/>
  <c r="V1779" i="1"/>
  <c r="X1779" i="1" s="1"/>
  <c r="Z1779" i="1"/>
  <c r="L1281" i="1"/>
  <c r="N1281" i="1" s="1"/>
  <c r="W2562" i="1"/>
  <c r="V2514" i="1"/>
  <c r="X2514" i="1" s="1"/>
  <c r="Z2514" i="1"/>
  <c r="L665" i="1"/>
  <c r="N665" i="1" s="1"/>
  <c r="W718" i="1"/>
  <c r="V364" i="1"/>
  <c r="X364" i="1" s="1"/>
  <c r="Z364" i="1"/>
  <c r="L731" i="1"/>
  <c r="N731" i="1" s="1"/>
  <c r="V2904" i="1"/>
  <c r="X2904" i="1" s="1"/>
  <c r="Z2904" i="1"/>
  <c r="L2945" i="1"/>
  <c r="N2945" i="1" s="1"/>
  <c r="V484" i="1"/>
  <c r="X484" i="1" s="1"/>
  <c r="Z484" i="1"/>
  <c r="L3360" i="1"/>
  <c r="N3360" i="1" s="1"/>
  <c r="V1599" i="1"/>
  <c r="X1599" i="1" s="1"/>
  <c r="Z1599" i="1"/>
  <c r="M3537" i="1"/>
  <c r="L734" i="1"/>
  <c r="N734" i="1" s="1"/>
  <c r="V3192" i="1"/>
  <c r="X3192" i="1" s="1"/>
  <c r="Z3192" i="1"/>
  <c r="M398" i="1"/>
  <c r="L194" i="1"/>
  <c r="N194" i="1" s="1"/>
  <c r="V3183" i="1"/>
  <c r="X3183" i="1" s="1"/>
  <c r="Z3183" i="1"/>
  <c r="M4190" i="1"/>
  <c r="L2100" i="1"/>
  <c r="N2100" i="1" s="1"/>
  <c r="V1600" i="1"/>
  <c r="X1600" i="1" s="1"/>
  <c r="Z1600" i="1"/>
  <c r="L1381" i="1"/>
  <c r="N1381" i="1" s="1"/>
  <c r="V1144" i="1"/>
  <c r="X1144" i="1" s="1"/>
  <c r="Z1144" i="1"/>
  <c r="L309" i="1"/>
  <c r="N309" i="1" s="1"/>
  <c r="V3681" i="1"/>
  <c r="X3681" i="1" s="1"/>
  <c r="Z3681" i="1"/>
  <c r="L2028" i="1"/>
  <c r="N2028" i="1" s="1"/>
  <c r="V3121" i="1"/>
  <c r="X3121" i="1" s="1"/>
  <c r="L854" i="1"/>
  <c r="N854" i="1" s="1"/>
  <c r="V2220" i="1"/>
  <c r="X2220" i="1" s="1"/>
  <c r="L1354" i="1"/>
  <c r="N1354" i="1" s="1"/>
  <c r="V121" i="1"/>
  <c r="X121" i="1" s="1"/>
  <c r="L1799" i="1"/>
  <c r="N1799" i="1" s="1"/>
  <c r="V3652" i="1"/>
  <c r="X3652" i="1" s="1"/>
  <c r="L2029" i="1"/>
  <c r="N2029" i="1" s="1"/>
  <c r="V4107" i="1"/>
  <c r="X4107" i="1" s="1"/>
  <c r="L732" i="1"/>
  <c r="N732" i="1" s="1"/>
  <c r="V377" i="1"/>
  <c r="X377" i="1" s="1"/>
  <c r="L3538" i="1"/>
  <c r="N3538" i="1" s="1"/>
  <c r="V986" i="1"/>
  <c r="X986" i="1" s="1"/>
  <c r="L4103" i="1"/>
  <c r="N4103" i="1" s="1"/>
  <c r="V4232" i="1"/>
  <c r="X4232" i="1" s="1"/>
  <c r="L2081" i="1"/>
  <c r="N2081" i="1" s="1"/>
  <c r="V3683" i="1"/>
  <c r="X3683" i="1" s="1"/>
  <c r="L4132" i="1"/>
  <c r="N4132" i="1" s="1"/>
  <c r="V2605" i="1"/>
  <c r="X2605" i="1" s="1"/>
  <c r="L529" i="1"/>
  <c r="N529" i="1" s="1"/>
  <c r="V74" i="1"/>
  <c r="X74" i="1" s="1"/>
  <c r="L559" i="1"/>
  <c r="N559" i="1" s="1"/>
  <c r="V754" i="1"/>
  <c r="X754" i="1" s="1"/>
  <c r="L2662" i="1"/>
  <c r="N2662" i="1" s="1"/>
  <c r="V3193" i="1"/>
  <c r="X3193" i="1" s="1"/>
  <c r="L466" i="1"/>
  <c r="N466" i="1" s="1"/>
  <c r="V2815" i="1"/>
  <c r="X2815" i="1" s="1"/>
  <c r="L1629" i="1"/>
  <c r="N1629" i="1" s="1"/>
  <c r="V3312" i="1"/>
  <c r="X3312" i="1" s="1"/>
  <c r="L667" i="1"/>
  <c r="N667" i="1" s="1"/>
  <c r="V173" i="1"/>
  <c r="X173" i="1" s="1"/>
  <c r="L1737" i="1"/>
  <c r="N1737" i="1" s="1"/>
  <c r="V4158" i="1"/>
  <c r="X4158" i="1" s="1"/>
  <c r="L3822" i="1"/>
  <c r="N3822" i="1" s="1"/>
  <c r="V1756" i="1"/>
  <c r="X1756" i="1" s="1"/>
  <c r="L711" i="1"/>
  <c r="N711" i="1" s="1"/>
  <c r="V3924" i="1"/>
  <c r="X3924" i="1" s="1"/>
  <c r="L668" i="1"/>
  <c r="N668" i="1" s="1"/>
  <c r="V3594" i="1"/>
  <c r="X3594" i="1" s="1"/>
  <c r="L1093" i="1"/>
  <c r="N1093" i="1" s="1"/>
  <c r="V2668" i="1"/>
  <c r="X2668" i="1" s="1"/>
  <c r="L621" i="1"/>
  <c r="N621" i="1" s="1"/>
  <c r="V128" i="1"/>
  <c r="X128" i="1" s="1"/>
  <c r="L634" i="1"/>
  <c r="N634" i="1" s="1"/>
  <c r="V1872" i="1"/>
  <c r="X1872" i="1" s="1"/>
  <c r="L866" i="1"/>
  <c r="N866" i="1" s="1"/>
  <c r="V435" i="1"/>
  <c r="X435" i="1" s="1"/>
  <c r="L3185" i="1"/>
  <c r="N3185" i="1" s="1"/>
  <c r="V3794" i="1"/>
  <c r="X3794" i="1" s="1"/>
  <c r="L679" i="1"/>
  <c r="N679" i="1" s="1"/>
  <c r="V1671" i="1"/>
  <c r="X1671" i="1" s="1"/>
  <c r="L606" i="1"/>
  <c r="N606" i="1" s="1"/>
  <c r="V1586" i="1"/>
  <c r="X1586" i="1" s="1"/>
  <c r="L1495" i="1"/>
  <c r="N1495" i="1" s="1"/>
  <c r="L1738" i="1"/>
  <c r="N1738" i="1" s="1"/>
  <c r="L1873" i="1"/>
  <c r="N1873" i="1" s="1"/>
  <c r="L351" i="1"/>
  <c r="N351" i="1" s="1"/>
  <c r="L2642" i="1"/>
  <c r="N2642" i="1" s="1"/>
  <c r="M1734" i="1"/>
  <c r="V1734" i="1"/>
  <c r="X1734" i="1" s="1"/>
  <c r="V1094" i="1"/>
  <c r="X1094" i="1" s="1"/>
  <c r="L2669" i="1"/>
  <c r="N2669" i="1" s="1"/>
  <c r="V93" i="1"/>
  <c r="X93" i="1" s="1"/>
  <c r="L3697" i="1"/>
  <c r="N3697" i="1" s="1"/>
  <c r="V1615" i="1"/>
  <c r="X1615" i="1" s="1"/>
  <c r="L129" i="1"/>
  <c r="N129" i="1" s="1"/>
  <c r="V635" i="1"/>
  <c r="X635" i="1" s="1"/>
  <c r="L972" i="1"/>
  <c r="N972" i="1" s="1"/>
  <c r="V3186" i="1"/>
  <c r="X3186" i="1" s="1"/>
  <c r="L3829" i="1"/>
  <c r="N3829" i="1" s="1"/>
  <c r="V1557" i="1"/>
  <c r="X1557" i="1" s="1"/>
  <c r="L2334" i="1"/>
  <c r="N2334" i="1" s="1"/>
  <c r="V752" i="1"/>
  <c r="X752" i="1" s="1"/>
  <c r="L473" i="1"/>
  <c r="N473" i="1" s="1"/>
  <c r="V814" i="1"/>
  <c r="X814" i="1" s="1"/>
  <c r="L2665" i="1"/>
  <c r="N2665" i="1" s="1"/>
  <c r="V3144" i="1"/>
  <c r="X3144" i="1" s="1"/>
  <c r="L3187" i="1"/>
  <c r="N3187" i="1" s="1"/>
  <c r="V1953" i="1"/>
  <c r="X1953" i="1" s="1"/>
  <c r="L1630" i="1"/>
  <c r="N1630" i="1" s="1"/>
  <c r="V886" i="1"/>
  <c r="X886" i="1" s="1"/>
  <c r="L3314" i="1"/>
  <c r="N3314" i="1" s="1"/>
  <c r="V175" i="1"/>
  <c r="X175" i="1" s="1"/>
  <c r="L4177" i="1"/>
  <c r="N4177" i="1" s="1"/>
  <c r="V2434" i="1"/>
  <c r="X2434" i="1" s="1"/>
  <c r="L1631" i="1"/>
  <c r="N1631" i="1" s="1"/>
  <c r="V1500" i="1"/>
  <c r="X1500" i="1" s="1"/>
  <c r="L176" i="1"/>
  <c r="N176" i="1" s="1"/>
  <c r="V867" i="1"/>
  <c r="X867" i="1" s="1"/>
  <c r="L3145" i="1"/>
  <c r="N3145" i="1" s="1"/>
  <c r="V1863" i="1"/>
  <c r="X1863" i="1" s="1"/>
  <c r="L760" i="1"/>
  <c r="N760" i="1" s="1"/>
  <c r="V840" i="1"/>
  <c r="X840" i="1" s="1"/>
  <c r="L2606" i="1"/>
  <c r="N2606" i="1" s="1"/>
  <c r="V1518" i="1"/>
  <c r="X1518" i="1" s="1"/>
  <c r="L669" i="1"/>
  <c r="N669" i="1" s="1"/>
  <c r="V1398" i="1"/>
  <c r="X1398" i="1" s="1"/>
  <c r="L2459" i="1"/>
  <c r="N2459" i="1" s="1"/>
  <c r="V1735" i="1"/>
  <c r="X1735" i="1" s="1"/>
  <c r="L3698" i="1"/>
  <c r="N3698" i="1" s="1"/>
  <c r="V815" i="1"/>
  <c r="X815" i="1" s="1"/>
  <c r="L3595" i="1"/>
  <c r="N3595" i="1" s="1"/>
  <c r="V638" i="1"/>
  <c r="X638" i="1" s="1"/>
  <c r="L712" i="1"/>
  <c r="N712" i="1" s="1"/>
  <c r="V3742" i="1"/>
  <c r="X3742" i="1" s="1"/>
  <c r="L4227" i="1"/>
  <c r="N4227" i="1" s="1"/>
  <c r="V2183" i="1"/>
  <c r="X2183" i="1" s="1"/>
  <c r="L2628" i="1"/>
  <c r="N2628" i="1" s="1"/>
  <c r="V1864" i="1"/>
  <c r="X1864" i="1" s="1"/>
  <c r="L1749" i="1"/>
  <c r="N1749" i="1" s="1"/>
  <c r="V515" i="1"/>
  <c r="X515" i="1" s="1"/>
  <c r="L36" i="1"/>
  <c r="N36" i="1" s="1"/>
  <c r="V625" i="1"/>
  <c r="X625" i="1" s="1"/>
  <c r="L691" i="1"/>
  <c r="N691" i="1" s="1"/>
  <c r="V2700" i="1"/>
  <c r="X2700" i="1" s="1"/>
  <c r="L3039" i="1"/>
  <c r="N3039" i="1" s="1"/>
  <c r="V2701" i="1"/>
  <c r="X2701" i="1" s="1"/>
  <c r="L2723" i="1"/>
  <c r="N2723" i="1" s="1"/>
  <c r="V1554" i="1"/>
  <c r="X1554" i="1" s="1"/>
  <c r="L3230" i="1"/>
  <c r="N3230" i="1" s="1"/>
  <c r="V131" i="1"/>
  <c r="X131" i="1" s="1"/>
  <c r="L844" i="1"/>
  <c r="N844" i="1" s="1"/>
  <c r="V2752" i="1"/>
  <c r="X2752" i="1" s="1"/>
  <c r="L4164" i="1"/>
  <c r="N4164" i="1" s="1"/>
  <c r="V492" i="1"/>
  <c r="X492" i="1" s="1"/>
  <c r="L1928" i="1"/>
  <c r="N1928" i="1" s="1"/>
  <c r="V3231" i="1"/>
  <c r="X3231" i="1" s="1"/>
  <c r="L3800" i="1"/>
  <c r="N3800" i="1" s="1"/>
  <c r="V845" i="1"/>
  <c r="X845" i="1" s="1"/>
  <c r="L3612" i="1"/>
  <c r="N3612" i="1" s="1"/>
  <c r="V770" i="1"/>
  <c r="X770" i="1" s="1"/>
  <c r="Z770" i="1"/>
  <c r="L2768" i="1"/>
  <c r="N2768" i="1" s="1"/>
  <c r="V565" i="1"/>
  <c r="X565" i="1" s="1"/>
  <c r="Z565" i="1"/>
  <c r="L123" i="1"/>
  <c r="N123" i="1" s="1"/>
  <c r="V636" i="1"/>
  <c r="X636" i="1" s="1"/>
  <c r="Z636" i="1"/>
  <c r="L191" i="1"/>
  <c r="N191" i="1" s="1"/>
  <c r="V666" i="1"/>
  <c r="X666" i="1" s="1"/>
  <c r="Z666" i="1"/>
  <c r="L3118" i="1"/>
  <c r="N3118" i="1" s="1"/>
  <c r="V3876" i="1"/>
  <c r="X3876" i="1" s="1"/>
  <c r="Z3876" i="1"/>
  <c r="L3793" i="1"/>
  <c r="N3793" i="1" s="1"/>
  <c r="V4203" i="1"/>
  <c r="X4203" i="1" s="1"/>
  <c r="Z4203" i="1"/>
  <c r="L1837" i="1"/>
  <c r="N1837" i="1" s="1"/>
  <c r="V548" i="1"/>
  <c r="X548" i="1" s="1"/>
  <c r="Z548" i="1"/>
  <c r="L1757" i="1"/>
  <c r="N1757" i="1" s="1"/>
  <c r="W1601" i="1"/>
  <c r="L1455" i="1"/>
  <c r="N1455" i="1" s="1"/>
  <c r="Z1455" i="1"/>
  <c r="W3218" i="1"/>
  <c r="L2790" i="1"/>
  <c r="N2790" i="1" s="1"/>
  <c r="W3002" i="1"/>
  <c r="L1610" i="1"/>
  <c r="N1610" i="1" s="1"/>
  <c r="W69" i="1"/>
  <c r="L1721" i="1"/>
  <c r="N1721" i="1" s="1"/>
  <c r="W566" i="1"/>
  <c r="L626" i="1"/>
  <c r="N626" i="1" s="1"/>
  <c r="W3265" i="1"/>
  <c r="L637" i="1"/>
  <c r="N637" i="1" s="1"/>
  <c r="W3119" i="1"/>
  <c r="L1865" i="1"/>
  <c r="N1865" i="1" s="1"/>
  <c r="Z1817" i="1"/>
  <c r="L2042" i="1"/>
  <c r="N2042" i="1" s="1"/>
  <c r="W2770" i="1"/>
  <c r="L719" i="1"/>
  <c r="N719" i="1" s="1"/>
  <c r="V719" i="1"/>
  <c r="X719" i="1" s="1"/>
  <c r="V487" i="1"/>
  <c r="X487" i="1" s="1"/>
  <c r="Z3336" i="1"/>
  <c r="V753" i="1"/>
  <c r="X753" i="1" s="1"/>
  <c r="W2753" i="1"/>
  <c r="M3712" i="1"/>
  <c r="V3179" i="1"/>
  <c r="X3179" i="1" s="1"/>
  <c r="Z3179" i="1"/>
  <c r="W493" i="1"/>
  <c r="L4072" i="1"/>
  <c r="N4072" i="1" s="1"/>
  <c r="W2064" i="1"/>
  <c r="L1555" i="1"/>
  <c r="N1555" i="1" s="1"/>
  <c r="Z1555" i="1"/>
  <c r="V3705" i="1"/>
  <c r="X3705" i="1" s="1"/>
  <c r="W3284" i="1"/>
  <c r="W488" i="1"/>
  <c r="L1885" i="1"/>
  <c r="N1885" i="1" s="1"/>
  <c r="W4184" i="1"/>
  <c r="L2262" i="1"/>
  <c r="N2262" i="1" s="1"/>
  <c r="Z2262" i="1"/>
  <c r="V2630" i="1"/>
  <c r="X2630" i="1" s="1"/>
  <c r="V4073" i="1"/>
  <c r="X4073" i="1" s="1"/>
  <c r="V567" i="1"/>
  <c r="X567" i="1" s="1"/>
  <c r="W1389" i="1"/>
  <c r="V139" i="1"/>
  <c r="X139" i="1" s="1"/>
  <c r="M206" i="1"/>
  <c r="Y206" i="1"/>
  <c r="W206" i="1"/>
  <c r="V206" i="1"/>
  <c r="X206" i="1" s="1"/>
  <c r="Y724" i="1"/>
  <c r="W724" i="1"/>
  <c r="W109" i="1"/>
  <c r="M2098" i="1"/>
  <c r="W1677" i="1"/>
  <c r="M4157" i="1"/>
  <c r="W437" i="1"/>
  <c r="M664" i="1"/>
  <c r="W13" i="1"/>
  <c r="M3290" i="1"/>
  <c r="W730" i="1"/>
  <c r="M2902" i="1"/>
  <c r="W2465" i="1"/>
  <c r="M2828" i="1"/>
  <c r="W1598" i="1"/>
  <c r="M3578" i="1"/>
  <c r="W503" i="1"/>
  <c r="M3291" i="1"/>
  <c r="W1633" i="1"/>
  <c r="M3215" i="1"/>
  <c r="W2099" i="1"/>
  <c r="M2203" i="1"/>
  <c r="W633" i="1"/>
  <c r="M3136" i="1"/>
  <c r="W1352" i="1"/>
  <c r="M1797" i="1"/>
  <c r="W3407" i="1"/>
  <c r="M2363" i="1"/>
  <c r="W66" i="1"/>
  <c r="M3239" i="1"/>
  <c r="W119" i="1"/>
  <c r="M689" i="1"/>
  <c r="W2944" i="1"/>
  <c r="M3636" i="1"/>
  <c r="W400" i="1"/>
  <c r="M3680" i="1"/>
  <c r="W4046" i="1"/>
  <c r="M4215" i="1"/>
  <c r="W2219" i="1"/>
  <c r="M1353" i="1"/>
  <c r="W1143" i="1"/>
  <c r="M1656" i="1"/>
  <c r="W376" i="1"/>
  <c r="M2829" i="1"/>
  <c r="W3408" i="1"/>
  <c r="M799" i="1"/>
  <c r="W2364" i="1"/>
  <c r="M96" i="1"/>
  <c r="W4106" i="1"/>
  <c r="M3226" i="1"/>
  <c r="W120" i="1"/>
  <c r="M690" i="1"/>
  <c r="W2983" i="1"/>
  <c r="M1761" i="1"/>
  <c r="W1779" i="1"/>
  <c r="M1281" i="1"/>
  <c r="W2514" i="1"/>
  <c r="M665" i="1"/>
  <c r="W364" i="1"/>
  <c r="M731" i="1"/>
  <c r="W2904" i="1"/>
  <c r="M2945" i="1"/>
  <c r="W484" i="1"/>
  <c r="M3360" i="1"/>
  <c r="W1599" i="1"/>
  <c r="M734" i="1"/>
  <c r="L792" i="1"/>
  <c r="N792" i="1" s="1"/>
  <c r="W3192" i="1"/>
  <c r="M194" i="1"/>
  <c r="L1715" i="1"/>
  <c r="N1715" i="1" s="1"/>
  <c r="W3183" i="1"/>
  <c r="V4190" i="1"/>
  <c r="X4190" i="1" s="1"/>
  <c r="M2100" i="1"/>
  <c r="L2512" i="1"/>
  <c r="N2512" i="1" s="1"/>
  <c r="W1600" i="1"/>
  <c r="V582" i="1"/>
  <c r="X582" i="1" s="1"/>
  <c r="M1381" i="1"/>
  <c r="L110" i="1"/>
  <c r="N110" i="1" s="1"/>
  <c r="W1144" i="1"/>
  <c r="V172" i="1"/>
  <c r="X172" i="1" s="1"/>
  <c r="M309" i="1"/>
  <c r="L500" i="1"/>
  <c r="N500" i="1" s="1"/>
  <c r="W3681" i="1"/>
  <c r="V1780" i="1"/>
  <c r="X1780" i="1" s="1"/>
  <c r="M2028" i="1"/>
  <c r="L3409" i="1"/>
  <c r="N3409" i="1" s="1"/>
  <c r="W3121" i="1"/>
  <c r="V793" i="1"/>
  <c r="X793" i="1" s="1"/>
  <c r="M854" i="1"/>
  <c r="L899" i="1"/>
  <c r="N899" i="1" s="1"/>
  <c r="W2220" i="1"/>
  <c r="V1104" i="1"/>
  <c r="X1104" i="1" s="1"/>
  <c r="M1354" i="1"/>
  <c r="L535" i="1"/>
  <c r="N535" i="1" s="1"/>
  <c r="W121" i="1"/>
  <c r="V1077" i="1"/>
  <c r="X1077" i="1" s="1"/>
  <c r="M1799" i="1"/>
  <c r="L310" i="1"/>
  <c r="N310" i="1" s="1"/>
  <c r="W3652" i="1"/>
  <c r="V2510" i="1"/>
  <c r="X2510" i="1" s="1"/>
  <c r="M2029" i="1"/>
  <c r="L3071" i="1"/>
  <c r="N3071" i="1" s="1"/>
  <c r="W4107" i="1"/>
  <c r="V536" i="1"/>
  <c r="X536" i="1" s="1"/>
  <c r="M732" i="1"/>
  <c r="L1800" i="1"/>
  <c r="N1800" i="1" s="1"/>
  <c r="W377" i="1"/>
  <c r="V3653" i="1"/>
  <c r="X3653" i="1" s="1"/>
  <c r="L735" i="1"/>
  <c r="N735" i="1" s="1"/>
  <c r="W986" i="1"/>
  <c r="V900" i="1"/>
  <c r="X900" i="1" s="1"/>
  <c r="L22" i="1"/>
  <c r="N22" i="1" s="1"/>
  <c r="W4232" i="1"/>
  <c r="V117" i="1"/>
  <c r="X117" i="1" s="1"/>
  <c r="M2081" i="1"/>
  <c r="L2336" i="1"/>
  <c r="N2336" i="1" s="1"/>
  <c r="W3683" i="1"/>
  <c r="V3149" i="1"/>
  <c r="X3149" i="1" s="1"/>
  <c r="M4132" i="1"/>
  <c r="L2057" i="1"/>
  <c r="N2057" i="1" s="1"/>
  <c r="W2605" i="1"/>
  <c r="V541" i="1"/>
  <c r="X541" i="1" s="1"/>
  <c r="M529" i="1"/>
  <c r="L751" i="1"/>
  <c r="N751" i="1" s="1"/>
  <c r="W74" i="1"/>
  <c r="V995" i="1"/>
  <c r="X995" i="1" s="1"/>
  <c r="M559" i="1"/>
  <c r="L3347" i="1"/>
  <c r="N3347" i="1" s="1"/>
  <c r="W754" i="1"/>
  <c r="V1247" i="1"/>
  <c r="X1247" i="1" s="1"/>
  <c r="M2662" i="1"/>
  <c r="L1260" i="1"/>
  <c r="N1260" i="1" s="1"/>
  <c r="W3193" i="1"/>
  <c r="V2584" i="1"/>
  <c r="X2584" i="1" s="1"/>
  <c r="M466" i="1"/>
  <c r="L1825" i="1"/>
  <c r="N1825" i="1" s="1"/>
  <c r="W2815" i="1"/>
  <c r="V2816" i="1"/>
  <c r="X2816" i="1" s="1"/>
  <c r="M1629" i="1"/>
  <c r="L3740" i="1"/>
  <c r="N3740" i="1" s="1"/>
  <c r="W3312" i="1"/>
  <c r="V513" i="1"/>
  <c r="X513" i="1" s="1"/>
  <c r="M667" i="1"/>
  <c r="L3348" i="1"/>
  <c r="N3348" i="1" s="1"/>
  <c r="W173" i="1"/>
  <c r="V2663" i="1"/>
  <c r="X2663" i="1" s="1"/>
  <c r="M1737" i="1"/>
  <c r="L2164" i="1"/>
  <c r="N2164" i="1" s="1"/>
  <c r="W4158" i="1"/>
  <c r="V3658" i="1"/>
  <c r="X3658" i="1" s="1"/>
  <c r="M3822" i="1"/>
  <c r="L1826" i="1"/>
  <c r="N1826" i="1" s="1"/>
  <c r="W1756" i="1"/>
  <c r="V917" i="1"/>
  <c r="X917" i="1" s="1"/>
  <c r="M711" i="1"/>
  <c r="L3313" i="1"/>
  <c r="N3313" i="1" s="1"/>
  <c r="W3924" i="1"/>
  <c r="V1498" i="1"/>
  <c r="X1498" i="1" s="1"/>
  <c r="M668" i="1"/>
  <c r="L1397" i="1"/>
  <c r="N1397" i="1" s="1"/>
  <c r="W3594" i="1"/>
  <c r="V3101" i="1"/>
  <c r="X3101" i="1" s="1"/>
  <c r="M1093" i="1"/>
  <c r="L3751" i="1"/>
  <c r="N3751" i="1" s="1"/>
  <c r="W2668" i="1"/>
  <c r="V67" i="1"/>
  <c r="X67" i="1" s="1"/>
  <c r="M621" i="1"/>
  <c r="L1614" i="1"/>
  <c r="N1614" i="1" s="1"/>
  <c r="W128" i="1"/>
  <c r="V3255" i="1"/>
  <c r="X3255" i="1" s="1"/>
  <c r="M634" i="1"/>
  <c r="L3369" i="1"/>
  <c r="N3369" i="1" s="1"/>
  <c r="W1872" i="1"/>
  <c r="V3565" i="1"/>
  <c r="X3565" i="1" s="1"/>
  <c r="M866" i="1"/>
  <c r="L2337" i="1"/>
  <c r="N2337" i="1" s="1"/>
  <c r="W435" i="1"/>
  <c r="V401" i="1"/>
  <c r="X401" i="1" s="1"/>
  <c r="M3185" i="1"/>
  <c r="W3794" i="1"/>
  <c r="V3828" i="1"/>
  <c r="X3828" i="1" s="1"/>
  <c r="M679" i="1"/>
  <c r="L4212" i="1"/>
  <c r="N4212" i="1" s="1"/>
  <c r="W1671" i="1"/>
  <c r="V2333" i="1"/>
  <c r="X2333" i="1" s="1"/>
  <c r="M606" i="1"/>
  <c r="L1499" i="1"/>
  <c r="N1499" i="1" s="1"/>
  <c r="W1586" i="1"/>
  <c r="V1320" i="1"/>
  <c r="X1320" i="1" s="1"/>
  <c r="M1495" i="1"/>
  <c r="M1738" i="1"/>
  <c r="M1873" i="1"/>
  <c r="M351" i="1"/>
  <c r="M2642" i="1"/>
  <c r="W1734" i="1"/>
  <c r="L3242" i="1"/>
  <c r="N3242" i="1" s="1"/>
  <c r="W1094" i="1"/>
  <c r="M2669" i="1"/>
  <c r="L68" i="1"/>
  <c r="N68" i="1" s="1"/>
  <c r="W93" i="1"/>
  <c r="V1587" i="1"/>
  <c r="X1587" i="1" s="1"/>
  <c r="L622" i="1"/>
  <c r="N622" i="1" s="1"/>
  <c r="W1615" i="1"/>
  <c r="V560" i="1"/>
  <c r="X560" i="1" s="1"/>
  <c r="M129" i="1"/>
  <c r="L3256" i="1"/>
  <c r="N3256" i="1" s="1"/>
  <c r="W635" i="1"/>
  <c r="V174" i="1"/>
  <c r="X174" i="1" s="1"/>
  <c r="M972" i="1"/>
  <c r="L2433" i="1"/>
  <c r="N2433" i="1" s="1"/>
  <c r="W3186" i="1"/>
  <c r="V2058" i="1"/>
  <c r="X2058" i="1" s="1"/>
  <c r="L680" i="1"/>
  <c r="N680" i="1" s="1"/>
  <c r="W1557" i="1"/>
  <c r="V2670" i="1"/>
  <c r="X2670" i="1" s="1"/>
  <c r="M2334" i="1"/>
  <c r="L758" i="1"/>
  <c r="N758" i="1" s="1"/>
  <c r="W752" i="1"/>
  <c r="V1014" i="1"/>
  <c r="X1014" i="1" s="1"/>
  <c r="M473" i="1"/>
  <c r="L3370" i="1"/>
  <c r="N3370" i="1" s="1"/>
  <c r="W814" i="1"/>
  <c r="V2664" i="1"/>
  <c r="X2664" i="1" s="1"/>
  <c r="M2665" i="1"/>
  <c r="L3684" i="1"/>
  <c r="N3684" i="1" s="1"/>
  <c r="W3144" i="1"/>
  <c r="V3827" i="1"/>
  <c r="X3827" i="1" s="1"/>
  <c r="M3187" i="1"/>
  <c r="L467" i="1"/>
  <c r="N467" i="1" s="1"/>
  <c r="W1953" i="1"/>
  <c r="V2817" i="1"/>
  <c r="X2817" i="1" s="1"/>
  <c r="M1630" i="1"/>
  <c r="L918" i="1"/>
  <c r="N918" i="1" s="1"/>
  <c r="W886" i="1"/>
  <c r="V3741" i="1"/>
  <c r="X3741" i="1" s="1"/>
  <c r="M3314" i="1"/>
  <c r="L474" i="1"/>
  <c r="N474" i="1" s="1"/>
  <c r="W175" i="1"/>
  <c r="V1949" i="1"/>
  <c r="X1949" i="1" s="1"/>
  <c r="M4177" i="1"/>
  <c r="L2165" i="1"/>
  <c r="N2165" i="1" s="1"/>
  <c r="W2434" i="1"/>
  <c r="V3823" i="1"/>
  <c r="X3823" i="1" s="1"/>
  <c r="M1631" i="1"/>
  <c r="L623" i="1"/>
  <c r="N623" i="1" s="1"/>
  <c r="W1500" i="1"/>
  <c r="V118" i="1"/>
  <c r="X118" i="1" s="1"/>
  <c r="M176" i="1"/>
  <c r="L1321" i="1"/>
  <c r="N1321" i="1" s="1"/>
  <c r="W867" i="1"/>
  <c r="V436" i="1"/>
  <c r="X436" i="1" s="1"/>
  <c r="M3145" i="1"/>
  <c r="L403" i="1"/>
  <c r="N403" i="1" s="1"/>
  <c r="W1863" i="1"/>
  <c r="V3795" i="1"/>
  <c r="X3795" i="1" s="1"/>
  <c r="M760" i="1"/>
  <c r="L3198" i="1"/>
  <c r="N3198" i="1" s="1"/>
  <c r="W840" i="1"/>
  <c r="V1071" i="1"/>
  <c r="X1071" i="1" s="1"/>
  <c r="M2606" i="1"/>
  <c r="L1278" i="1"/>
  <c r="N1278" i="1" s="1"/>
  <c r="W1518" i="1"/>
  <c r="V130" i="1"/>
  <c r="X130" i="1" s="1"/>
  <c r="M669" i="1"/>
  <c r="L1322" i="1"/>
  <c r="N1322" i="1" s="1"/>
  <c r="W1398" i="1"/>
  <c r="V3566" i="1"/>
  <c r="X3566" i="1" s="1"/>
  <c r="M2459" i="1"/>
  <c r="L501" i="1"/>
  <c r="N501" i="1" s="1"/>
  <c r="W1735" i="1"/>
  <c r="V3199" i="1"/>
  <c r="X3199" i="1" s="1"/>
  <c r="L670" i="1"/>
  <c r="N670" i="1" s="1"/>
  <c r="W815" i="1"/>
  <c r="V1399" i="1"/>
  <c r="X1399" i="1" s="1"/>
  <c r="L502" i="1"/>
  <c r="N502" i="1" s="1"/>
  <c r="W638" i="1"/>
  <c r="V681" i="1"/>
  <c r="X681" i="1" s="1"/>
  <c r="M712" i="1"/>
  <c r="W3742" i="1"/>
  <c r="V23" i="1"/>
  <c r="X23" i="1" s="1"/>
  <c r="M4227" i="1"/>
  <c r="L122" i="1"/>
  <c r="N122" i="1" s="1"/>
  <c r="W2183" i="1"/>
  <c r="V3147" i="1"/>
  <c r="X3147" i="1" s="1"/>
  <c r="M2628" i="1"/>
  <c r="L3710" i="1"/>
  <c r="N3710" i="1" s="1"/>
  <c r="W1864" i="1"/>
  <c r="V4143" i="1"/>
  <c r="X4143" i="1" s="1"/>
  <c r="M1749" i="1"/>
  <c r="L514" i="1"/>
  <c r="N514" i="1" s="1"/>
  <c r="W515" i="1"/>
  <c r="V740" i="1"/>
  <c r="X740" i="1" s="1"/>
  <c r="M36" i="1"/>
  <c r="L1153" i="1"/>
  <c r="N1153" i="1" s="1"/>
  <c r="W625" i="1"/>
  <c r="V3301" i="1"/>
  <c r="X3301" i="1" s="1"/>
  <c r="M691" i="1"/>
  <c r="L1402" i="1"/>
  <c r="N1402" i="1" s="1"/>
  <c r="W2700" i="1"/>
  <c r="V1008" i="1"/>
  <c r="X1008" i="1" s="1"/>
  <c r="M3039" i="1"/>
  <c r="L341" i="1"/>
  <c r="N341" i="1" s="1"/>
  <c r="W2701" i="1"/>
  <c r="V2649" i="1"/>
  <c r="X2649" i="1" s="1"/>
  <c r="M2723" i="1"/>
  <c r="L2063" i="1"/>
  <c r="N2063" i="1" s="1"/>
  <c r="W1554" i="1"/>
  <c r="V3664" i="1"/>
  <c r="X3664" i="1" s="1"/>
  <c r="M3230" i="1"/>
  <c r="L442" i="1"/>
  <c r="N442" i="1" s="1"/>
  <c r="W131" i="1"/>
  <c r="V3335" i="1"/>
  <c r="X3335" i="1" s="1"/>
  <c r="M844" i="1"/>
  <c r="L1546" i="1"/>
  <c r="N1546" i="1" s="1"/>
  <c r="W2752" i="1"/>
  <c r="V2261" i="1"/>
  <c r="X2261" i="1" s="1"/>
  <c r="M4164" i="1"/>
  <c r="L3711" i="1"/>
  <c r="N3711" i="1" s="1"/>
  <c r="W492" i="1"/>
  <c r="V4071" i="1"/>
  <c r="X4071" i="1" s="1"/>
  <c r="M1928" i="1"/>
  <c r="L1684" i="1"/>
  <c r="N1684" i="1" s="1"/>
  <c r="W3231" i="1"/>
  <c r="V1323" i="1"/>
  <c r="X1323" i="1" s="1"/>
  <c r="M3800" i="1"/>
  <c r="L1387" i="1"/>
  <c r="N1387" i="1" s="1"/>
  <c r="W845" i="1"/>
  <c r="V1532" i="1"/>
  <c r="X1532" i="1" s="1"/>
  <c r="M3612" i="1"/>
  <c r="L3217" i="1"/>
  <c r="N3217" i="1" s="1"/>
  <c r="W770" i="1"/>
  <c r="V4055" i="1"/>
  <c r="X4055" i="1" s="1"/>
  <c r="M2768" i="1"/>
  <c r="L24" i="1"/>
  <c r="N24" i="1" s="1"/>
  <c r="W565" i="1"/>
  <c r="M123" i="1"/>
  <c r="L3249" i="1"/>
  <c r="N3249" i="1" s="1"/>
  <c r="W636" i="1"/>
  <c r="M191" i="1"/>
  <c r="W666" i="1"/>
  <c r="M3118" i="1"/>
  <c r="W3876" i="1"/>
  <c r="M3793" i="1"/>
  <c r="W4203" i="1"/>
  <c r="M1837" i="1"/>
  <c r="W548" i="1"/>
  <c r="M1757" i="1"/>
  <c r="Z2042" i="1"/>
  <c r="Z3120" i="1"/>
  <c r="W3179" i="1"/>
  <c r="Z4072" i="1"/>
  <c r="W3705" i="1"/>
  <c r="Z1885" i="1"/>
  <c r="W2630" i="1"/>
  <c r="W4073" i="1"/>
  <c r="W567" i="1"/>
  <c r="W139" i="1"/>
  <c r="V724" i="1"/>
  <c r="X724" i="1" s="1"/>
  <c r="W2982" i="1"/>
  <c r="V2098" i="1"/>
  <c r="X2098" i="1" s="1"/>
  <c r="V4157" i="1"/>
  <c r="X4157" i="1" s="1"/>
  <c r="V664" i="1"/>
  <c r="X664" i="1" s="1"/>
  <c r="V3290" i="1"/>
  <c r="X3290" i="1" s="1"/>
  <c r="V2902" i="1"/>
  <c r="X2902" i="1" s="1"/>
  <c r="V2828" i="1"/>
  <c r="X2828" i="1" s="1"/>
  <c r="W3607" i="1"/>
  <c r="V3578" i="1"/>
  <c r="X3578" i="1" s="1"/>
  <c r="V3291" i="1"/>
  <c r="X3291" i="1" s="1"/>
  <c r="V3215" i="1"/>
  <c r="X3215" i="1" s="1"/>
  <c r="W3770" i="1"/>
  <c r="V2203" i="1"/>
  <c r="X2203" i="1" s="1"/>
  <c r="V3136" i="1"/>
  <c r="X3136" i="1" s="1"/>
  <c r="W534" i="1"/>
  <c r="V1797" i="1"/>
  <c r="X1797" i="1" s="1"/>
  <c r="W999" i="1"/>
  <c r="V2363" i="1"/>
  <c r="X2363" i="1" s="1"/>
  <c r="W555" i="1"/>
  <c r="V3239" i="1"/>
  <c r="X3239" i="1" s="1"/>
  <c r="W3283" i="1"/>
  <c r="V689" i="1"/>
  <c r="X689" i="1" s="1"/>
  <c r="W308" i="1"/>
  <c r="V3636" i="1"/>
  <c r="X3636" i="1" s="1"/>
  <c r="W3707" i="1"/>
  <c r="V3680" i="1"/>
  <c r="X3680" i="1" s="1"/>
  <c r="W1099" i="1"/>
  <c r="V4215" i="1"/>
  <c r="X4215" i="1" s="1"/>
  <c r="W556" i="1"/>
  <c r="V1353" i="1"/>
  <c r="X1353" i="1" s="1"/>
  <c r="W1583" i="1"/>
  <c r="V1656" i="1"/>
  <c r="X1656" i="1" s="1"/>
  <c r="W499" i="1"/>
  <c r="V2829" i="1"/>
  <c r="X2829" i="1" s="1"/>
  <c r="V799" i="1"/>
  <c r="X799" i="1" s="1"/>
  <c r="V96" i="1"/>
  <c r="X96" i="1" s="1"/>
  <c r="V3226" i="1"/>
  <c r="X3226" i="1" s="1"/>
  <c r="V690" i="1"/>
  <c r="X690" i="1" s="1"/>
  <c r="V1761" i="1"/>
  <c r="X1761" i="1" s="1"/>
  <c r="W898" i="1"/>
  <c r="V1281" i="1"/>
  <c r="X1281" i="1" s="1"/>
  <c r="V665" i="1"/>
  <c r="X665" i="1" s="1"/>
  <c r="V731" i="1"/>
  <c r="X731" i="1" s="1"/>
  <c r="W2865" i="1"/>
  <c r="V2945" i="1"/>
  <c r="X2945" i="1" s="1"/>
  <c r="W3771" i="1"/>
  <c r="V3360" i="1"/>
  <c r="X3360" i="1" s="1"/>
  <c r="W3537" i="1"/>
  <c r="V734" i="1"/>
  <c r="X734" i="1" s="1"/>
  <c r="W398" i="1"/>
  <c r="V194" i="1"/>
  <c r="X194" i="1" s="1"/>
  <c r="W4190" i="1"/>
  <c r="V2100" i="1"/>
  <c r="X2100" i="1" s="1"/>
  <c r="W582" i="1"/>
  <c r="V1381" i="1"/>
  <c r="X1381" i="1" s="1"/>
  <c r="W172" i="1"/>
  <c r="V309" i="1"/>
  <c r="X309" i="1" s="1"/>
  <c r="W1780" i="1"/>
  <c r="V2028" i="1"/>
  <c r="X2028" i="1" s="1"/>
  <c r="W793" i="1"/>
  <c r="V854" i="1"/>
  <c r="X854" i="1" s="1"/>
  <c r="W1104" i="1"/>
  <c r="V1354" i="1"/>
  <c r="X1354" i="1" s="1"/>
  <c r="W1077" i="1"/>
  <c r="W2510" i="1"/>
  <c r="W536" i="1"/>
  <c r="W3653" i="1"/>
  <c r="V3538" i="1"/>
  <c r="X3538" i="1" s="1"/>
  <c r="W900" i="1"/>
  <c r="W117" i="1"/>
  <c r="W3149" i="1"/>
  <c r="V4132" i="1"/>
  <c r="X4132" i="1" s="1"/>
  <c r="W541" i="1"/>
  <c r="V529" i="1"/>
  <c r="X529" i="1" s="1"/>
  <c r="W995" i="1"/>
  <c r="V559" i="1"/>
  <c r="X559" i="1" s="1"/>
  <c r="W1247" i="1"/>
  <c r="V2662" i="1"/>
  <c r="X2662" i="1" s="1"/>
  <c r="W2584" i="1"/>
  <c r="W2816" i="1"/>
  <c r="W513" i="1"/>
  <c r="V667" i="1"/>
  <c r="X667" i="1" s="1"/>
  <c r="W2663" i="1"/>
  <c r="V1737" i="1"/>
  <c r="X1737" i="1" s="1"/>
  <c r="W3658" i="1"/>
  <c r="W917" i="1"/>
  <c r="W1498" i="1"/>
  <c r="V668" i="1"/>
  <c r="X668" i="1" s="1"/>
  <c r="W3101" i="1"/>
  <c r="W67" i="1"/>
  <c r="W3255" i="1"/>
  <c r="W3565" i="1"/>
  <c r="W401" i="1"/>
  <c r="W3828" i="1"/>
  <c r="W2333" i="1"/>
  <c r="V606" i="1"/>
  <c r="X606" i="1" s="1"/>
  <c r="W1320" i="1"/>
  <c r="V1495" i="1"/>
  <c r="X1495" i="1" s="1"/>
  <c r="V1738" i="1"/>
  <c r="X1738" i="1" s="1"/>
  <c r="V1873" i="1"/>
  <c r="X1873" i="1" s="1"/>
  <c r="V351" i="1"/>
  <c r="X351" i="1" s="1"/>
  <c r="W2642" i="1"/>
  <c r="M3102" i="1"/>
  <c r="V3242" i="1"/>
  <c r="X3242" i="1" s="1"/>
  <c r="V1460" i="1"/>
  <c r="X1460" i="1" s="1"/>
  <c r="W1587" i="1"/>
  <c r="V3697" i="1"/>
  <c r="X3697" i="1" s="1"/>
  <c r="W560" i="1"/>
  <c r="V129" i="1"/>
  <c r="X129" i="1" s="1"/>
  <c r="W174" i="1"/>
  <c r="V972" i="1"/>
  <c r="X972" i="1" s="1"/>
  <c r="W2058" i="1"/>
  <c r="V3829" i="1"/>
  <c r="X3829" i="1" s="1"/>
  <c r="W2670" i="1"/>
  <c r="V2334" i="1"/>
  <c r="X2334" i="1" s="1"/>
  <c r="W1014" i="1"/>
  <c r="W2664" i="1"/>
  <c r="W3827" i="1"/>
  <c r="V3187" i="1"/>
  <c r="X3187" i="1" s="1"/>
  <c r="W2817" i="1"/>
  <c r="V1630" i="1"/>
  <c r="X1630" i="1" s="1"/>
  <c r="W3741" i="1"/>
  <c r="V3314" i="1"/>
  <c r="X3314" i="1" s="1"/>
  <c r="W1949" i="1"/>
  <c r="V4177" i="1"/>
  <c r="X4177" i="1" s="1"/>
  <c r="W3823" i="1"/>
  <c r="V1631" i="1"/>
  <c r="X1631" i="1" s="1"/>
  <c r="W118" i="1"/>
  <c r="W436" i="1"/>
  <c r="W3795" i="1"/>
  <c r="W1071" i="1"/>
  <c r="W130" i="1"/>
  <c r="V669" i="1"/>
  <c r="X669" i="1" s="1"/>
  <c r="W3566" i="1"/>
  <c r="W3199" i="1"/>
  <c r="W1399" i="1"/>
  <c r="W681" i="1"/>
  <c r="W23" i="1"/>
  <c r="W3147" i="1"/>
  <c r="W4143" i="1"/>
  <c r="W740" i="1"/>
  <c r="W3301" i="1"/>
  <c r="W1008" i="1"/>
  <c r="W2649" i="1"/>
  <c r="V2723" i="1"/>
  <c r="X2723" i="1" s="1"/>
  <c r="W3664" i="1"/>
  <c r="W3335" i="1"/>
  <c r="W2261" i="1"/>
  <c r="W4071" i="1"/>
  <c r="V1928" i="1"/>
  <c r="X1928" i="1" s="1"/>
  <c r="W1323" i="1"/>
  <c r="V3800" i="1"/>
  <c r="X3800" i="1" s="1"/>
  <c r="W1532" i="1"/>
  <c r="V3612" i="1"/>
  <c r="X3612" i="1" s="1"/>
  <c r="W4055" i="1"/>
  <c r="V2768" i="1"/>
  <c r="X2768" i="1" s="1"/>
  <c r="W1720" i="1"/>
  <c r="V123" i="1"/>
  <c r="X123" i="1" s="1"/>
  <c r="W3302" i="1"/>
  <c r="V191" i="1"/>
  <c r="X191" i="1" s="1"/>
  <c r="V3118" i="1"/>
  <c r="X3118" i="1" s="1"/>
  <c r="W3767" i="1"/>
  <c r="V3793" i="1"/>
  <c r="X3793" i="1" s="1"/>
  <c r="W1363" i="1"/>
  <c r="V1837" i="1"/>
  <c r="X1837" i="1" s="1"/>
  <c r="W1388" i="1"/>
  <c r="V1757" i="1"/>
  <c r="X1757" i="1" s="1"/>
  <c r="L1601" i="1"/>
  <c r="N1601" i="1" s="1"/>
  <c r="W1455" i="1"/>
  <c r="L3218" i="1"/>
  <c r="N3218" i="1" s="1"/>
  <c r="W2790" i="1"/>
  <c r="L3002" i="1"/>
  <c r="N3002" i="1" s="1"/>
  <c r="W1610" i="1"/>
  <c r="L69" i="1"/>
  <c r="N69" i="1" s="1"/>
  <c r="W1721" i="1"/>
  <c r="L566" i="1"/>
  <c r="N566" i="1" s="1"/>
  <c r="W626" i="1"/>
  <c r="L3265" i="1"/>
  <c r="N3265" i="1" s="1"/>
  <c r="W637" i="1"/>
  <c r="L3119" i="1"/>
  <c r="N3119" i="1" s="1"/>
  <c r="W1865" i="1"/>
  <c r="L1817" i="1"/>
  <c r="N1817" i="1" s="1"/>
  <c r="W1817" i="1"/>
  <c r="M2184" i="1"/>
  <c r="V1154" i="1"/>
  <c r="X1154" i="1" s="1"/>
  <c r="Z1154" i="1"/>
  <c r="L2753" i="1"/>
  <c r="N2753" i="1" s="1"/>
  <c r="L3120" i="1"/>
  <c r="N3120" i="1" s="1"/>
  <c r="V3120" i="1"/>
  <c r="X3120" i="1" s="1"/>
  <c r="V342" i="1"/>
  <c r="X342" i="1" s="1"/>
  <c r="Z493" i="1"/>
  <c r="V2702" i="1"/>
  <c r="X2702" i="1" s="1"/>
  <c r="M642" i="1"/>
  <c r="Z642" i="1"/>
  <c r="L642" i="1"/>
  <c r="N642" i="1" s="1"/>
  <c r="W2060" i="1"/>
  <c r="W599" i="1"/>
  <c r="L3051" i="1"/>
  <c r="N3051" i="1" s="1"/>
  <c r="Z3051" i="1"/>
  <c r="V1560" i="1"/>
  <c r="X1560" i="1" s="1"/>
  <c r="W1603" i="1"/>
  <c r="W1201" i="1"/>
  <c r="L112" i="1"/>
  <c r="N112" i="1" s="1"/>
  <c r="W846" i="1"/>
  <c r="L1403" i="1"/>
  <c r="N1403" i="1" s="1"/>
  <c r="V1403" i="1"/>
  <c r="X1403" i="1" s="1"/>
  <c r="W192" i="1"/>
  <c r="M1913" i="1"/>
  <c r="V3003" i="1"/>
  <c r="X3003" i="1" s="1"/>
  <c r="Z3003" i="1"/>
  <c r="W4044" i="1"/>
  <c r="L847" i="1"/>
  <c r="N847" i="1" s="1"/>
  <c r="V847" i="1"/>
  <c r="X847" i="1" s="1"/>
  <c r="W692" i="1"/>
  <c r="V1456" i="1"/>
  <c r="X1456" i="1" s="1"/>
  <c r="Z3625" i="1"/>
  <c r="V383" i="1"/>
  <c r="X383" i="1" s="1"/>
  <c r="W3706" i="1"/>
  <c r="M1838" i="1"/>
  <c r="V25" i="1"/>
  <c r="X25" i="1" s="1"/>
  <c r="Z25" i="1"/>
  <c r="W113" i="1"/>
  <c r="L2290" i="1"/>
  <c r="N2290" i="1" s="1"/>
  <c r="W3662" i="1"/>
  <c r="L2538" i="1"/>
  <c r="N2538" i="1" s="1"/>
  <c r="V2538" i="1"/>
  <c r="X2538" i="1" s="1"/>
  <c r="W1866" i="1"/>
  <c r="V1963" i="1"/>
  <c r="X1963" i="1" s="1"/>
  <c r="Z352" i="1"/>
  <c r="V340" i="1"/>
  <c r="X340" i="1" s="1"/>
  <c r="W8" i="1"/>
  <c r="W1059" i="1"/>
  <c r="L895" i="1"/>
  <c r="N895" i="1" s="1"/>
  <c r="W3344" i="1"/>
  <c r="L1009" i="1"/>
  <c r="N1009" i="1" s="1"/>
  <c r="Z1009" i="1"/>
  <c r="V2916" i="1"/>
  <c r="X2916" i="1" s="1"/>
  <c r="W1015" i="1"/>
  <c r="W2275" i="1"/>
  <c r="L1253" i="1"/>
  <c r="N1253" i="1" s="1"/>
  <c r="W440" i="1"/>
  <c r="L2767" i="1"/>
  <c r="N2767" i="1" s="1"/>
  <c r="Z2767" i="1"/>
  <c r="V1929" i="1"/>
  <c r="X1929" i="1" s="1"/>
  <c r="W3545" i="1"/>
  <c r="W443" i="1"/>
  <c r="L778" i="1"/>
  <c r="N778" i="1" s="1"/>
  <c r="W3345" i="1"/>
  <c r="L1665" i="1"/>
  <c r="N1665" i="1" s="1"/>
  <c r="Z1665" i="1"/>
  <c r="V2946" i="1"/>
  <c r="X2946" i="1" s="1"/>
  <c r="W4160" i="1"/>
  <c r="W1254" i="1"/>
  <c r="L3663" i="1"/>
  <c r="N3663" i="1" s="1"/>
  <c r="W4112" i="1"/>
  <c r="L2065" i="1"/>
  <c r="N2065" i="1" s="1"/>
  <c r="Z2065" i="1"/>
  <c r="V1202" i="1"/>
  <c r="X1202" i="1" s="1"/>
  <c r="V3222" i="1"/>
  <c r="X3222" i="1" s="1"/>
  <c r="M3296" i="1"/>
  <c r="L1350" i="1"/>
  <c r="N1350" i="1" s="1"/>
  <c r="W733" i="1"/>
  <c r="V2078" i="1"/>
  <c r="X2078" i="1" s="1"/>
  <c r="L3400" i="1"/>
  <c r="N3400" i="1" s="1"/>
  <c r="W957" i="1"/>
  <c r="V1850" i="1"/>
  <c r="X1850" i="1" s="1"/>
  <c r="L26" i="1"/>
  <c r="N26" i="1" s="1"/>
  <c r="W574" i="1"/>
  <c r="V1793" i="1"/>
  <c r="X1793" i="1" s="1"/>
  <c r="M114" i="1"/>
  <c r="L3261" i="1"/>
  <c r="N3261" i="1" s="1"/>
  <c r="W3303" i="1"/>
  <c r="V187" i="1"/>
  <c r="X187" i="1" s="1"/>
  <c r="M1657" i="1"/>
  <c r="L796" i="1"/>
  <c r="N796" i="1" s="1"/>
  <c r="W781" i="1"/>
  <c r="V3569" i="1"/>
  <c r="X3569" i="1" s="1"/>
  <c r="M2977" i="1"/>
  <c r="L2539" i="1"/>
  <c r="N2539" i="1" s="1"/>
  <c r="W527" i="1"/>
  <c r="V3830" i="1"/>
  <c r="X3830" i="1" s="1"/>
  <c r="M3796" i="1"/>
  <c r="L4097" i="1"/>
  <c r="N4097" i="1" s="1"/>
  <c r="W4204" i="1"/>
  <c r="V1364" i="1"/>
  <c r="X1364" i="1" s="1"/>
  <c r="M2124" i="1"/>
  <c r="L2230" i="1"/>
  <c r="N2230" i="1" s="1"/>
  <c r="W575" i="1"/>
  <c r="V1375" i="1"/>
  <c r="X1375" i="1" s="1"/>
  <c r="M1794" i="1"/>
  <c r="L827" i="1"/>
  <c r="N827" i="1" s="1"/>
  <c r="W162" i="1"/>
  <c r="V1666" i="1"/>
  <c r="X1666" i="1" s="1"/>
  <c r="M1658" i="1"/>
  <c r="L2079" i="1"/>
  <c r="N2079" i="1" s="1"/>
  <c r="W1914" i="1"/>
  <c r="V2692" i="1"/>
  <c r="X2692" i="1" s="1"/>
  <c r="M612" i="1"/>
  <c r="L3401" i="1"/>
  <c r="N3401" i="1" s="1"/>
  <c r="W3044" i="1"/>
  <c r="V958" i="1"/>
  <c r="X958" i="1" s="1"/>
  <c r="M1851" i="1"/>
  <c r="L1611" i="1"/>
  <c r="N1611" i="1" s="1"/>
  <c r="W27" i="1"/>
  <c r="V353" i="1"/>
  <c r="X353" i="1" s="1"/>
  <c r="M1795" i="1"/>
  <c r="L4059" i="1"/>
  <c r="N4059" i="1" s="1"/>
  <c r="W576" i="1"/>
  <c r="V1796" i="1"/>
  <c r="X1796" i="1" s="1"/>
  <c r="M125" i="1"/>
  <c r="L3262" i="1"/>
  <c r="N3262" i="1" s="1"/>
  <c r="W776" i="1"/>
  <c r="V155" i="1"/>
  <c r="X155" i="1" s="1"/>
  <c r="M901" i="1"/>
  <c r="L782" i="1"/>
  <c r="N782" i="1" s="1"/>
  <c r="W2942" i="1"/>
  <c r="V2596" i="1"/>
  <c r="X2596" i="1" s="1"/>
  <c r="M1736" i="1"/>
  <c r="L3797" i="1"/>
  <c r="N3797" i="1" s="1"/>
  <c r="W1852" i="1"/>
  <c r="V1818" i="1"/>
  <c r="X1818" i="1" s="1"/>
  <c r="M1853" i="1"/>
  <c r="L1964" i="1"/>
  <c r="N1964" i="1" s="1"/>
  <c r="W698" i="1"/>
  <c r="V2898" i="1"/>
  <c r="X2898" i="1" s="1"/>
  <c r="M1060" i="1"/>
  <c r="L444" i="1"/>
  <c r="N444" i="1" s="1"/>
  <c r="W3346" i="1"/>
  <c r="V2947" i="1"/>
  <c r="X2947" i="1" s="1"/>
  <c r="M2917" i="1"/>
  <c r="L2943" i="1"/>
  <c r="N2943" i="1" s="1"/>
  <c r="W1016" i="1"/>
  <c r="V2276" i="1"/>
  <c r="X2276" i="1" s="1"/>
  <c r="M1140" i="1"/>
  <c r="L345" i="1"/>
  <c r="N345" i="1" s="1"/>
  <c r="W3648" i="1"/>
  <c r="V343" i="1"/>
  <c r="X343" i="1" s="1"/>
  <c r="M4113" i="1"/>
  <c r="L2066" i="1"/>
  <c r="N2066" i="1" s="1"/>
  <c r="W3402" i="1"/>
  <c r="V3546" i="1"/>
  <c r="X3546" i="1" s="1"/>
  <c r="M3157" i="1"/>
  <c r="L1203" i="1"/>
  <c r="N1203" i="1" s="1"/>
  <c r="V141" i="1"/>
  <c r="X141" i="1" s="1"/>
  <c r="Z141" i="1"/>
  <c r="M1659" i="1"/>
  <c r="L2291" i="1"/>
  <c r="N2291" i="1" s="1"/>
  <c r="W1141" i="1"/>
  <c r="V2597" i="1"/>
  <c r="X2597" i="1" s="1"/>
  <c r="M4116" i="1"/>
  <c r="L4198" i="1"/>
  <c r="N4198" i="1" s="1"/>
  <c r="W549" i="1"/>
  <c r="V1376" i="1"/>
  <c r="X1376" i="1" s="1"/>
  <c r="M115" i="1"/>
  <c r="L828" i="1"/>
  <c r="N828" i="1" s="1"/>
  <c r="V188" i="1"/>
  <c r="X188" i="1" s="1"/>
  <c r="Z188" i="1"/>
  <c r="M713" i="1"/>
  <c r="L1915" i="1"/>
  <c r="N1915" i="1" s="1"/>
  <c r="V3798" i="1"/>
  <c r="X3798" i="1" s="1"/>
  <c r="Z3798" i="1"/>
  <c r="L3045" i="1"/>
  <c r="N3045" i="1" s="1"/>
  <c r="V1204" i="1"/>
  <c r="X1204" i="1" s="1"/>
  <c r="Z1204" i="1"/>
  <c r="L2231" i="1"/>
  <c r="N2231" i="1" s="1"/>
  <c r="V1351" i="1"/>
  <c r="X1351" i="1" s="1"/>
  <c r="L829" i="1"/>
  <c r="N829" i="1" s="1"/>
  <c r="V189" i="1"/>
  <c r="X189" i="1" s="1"/>
  <c r="L3570" i="1"/>
  <c r="N3570" i="1" s="1"/>
  <c r="V2564" i="1"/>
  <c r="X2564" i="1" s="1"/>
  <c r="L4060" i="1"/>
  <c r="N4060" i="1" s="1"/>
  <c r="V190" i="1"/>
  <c r="X190" i="1" s="1"/>
  <c r="L3571" i="1"/>
  <c r="N3571" i="1" s="1"/>
  <c r="V439" i="1"/>
  <c r="X439" i="1" s="1"/>
  <c r="L1545" i="1"/>
  <c r="N1545" i="1" s="1"/>
  <c r="V2126" i="1"/>
  <c r="X2126" i="1" s="1"/>
  <c r="L4248" i="1"/>
  <c r="N4248" i="1" s="1"/>
  <c r="V1686" i="1"/>
  <c r="X1686" i="1" s="1"/>
  <c r="L2777" i="1"/>
  <c r="N2777" i="1" s="1"/>
  <c r="V4023" i="1"/>
  <c r="X4023" i="1" s="1"/>
  <c r="L2074" i="1"/>
  <c r="N2074" i="1" s="1"/>
  <c r="V578" i="1"/>
  <c r="X578" i="1" s="1"/>
  <c r="L3" i="1"/>
  <c r="N3" i="1" s="1"/>
  <c r="V3306" i="1"/>
  <c r="X3306" i="1" s="1"/>
  <c r="L1534" i="1"/>
  <c r="N1534" i="1" s="1"/>
  <c r="V2210" i="1"/>
  <c r="X2210" i="1" s="1"/>
  <c r="L3078" i="1"/>
  <c r="N3078" i="1" s="1"/>
  <c r="V1644" i="1"/>
  <c r="X1644" i="1" s="1"/>
  <c r="L3498" i="1"/>
  <c r="N3498" i="1" s="1"/>
  <c r="V3112" i="1"/>
  <c r="X3112" i="1" s="1"/>
  <c r="L2780" i="1"/>
  <c r="N2780" i="1" s="1"/>
  <c r="V208" i="1"/>
  <c r="X208" i="1" s="1"/>
  <c r="L992" i="1"/>
  <c r="N992" i="1" s="1"/>
  <c r="V4167" i="1"/>
  <c r="X4167" i="1" s="1"/>
  <c r="L516" i="1"/>
  <c r="N516" i="1" s="1"/>
  <c r="V1645" i="1"/>
  <c r="X1645" i="1" s="1"/>
  <c r="L3065" i="1"/>
  <c r="N3065" i="1" s="1"/>
  <c r="V2781" i="1"/>
  <c r="X2781" i="1" s="1"/>
  <c r="L3623" i="1"/>
  <c r="N3623" i="1" s="1"/>
  <c r="Y2212" i="1"/>
  <c r="W2212" i="1"/>
  <c r="M764" i="1"/>
  <c r="L764" i="1"/>
  <c r="N764" i="1" s="1"/>
  <c r="Y3113" i="1"/>
  <c r="W3113" i="1"/>
  <c r="V3113" i="1"/>
  <c r="X3113" i="1" s="1"/>
  <c r="M3674" i="1"/>
  <c r="L3674" i="1"/>
  <c r="N3674" i="1" s="1"/>
  <c r="Y2045" i="1"/>
  <c r="W2045" i="1"/>
  <c r="V2045" i="1"/>
  <c r="X2045" i="1" s="1"/>
  <c r="Z617" i="1"/>
  <c r="M617" i="1"/>
  <c r="Y1845" i="1"/>
  <c r="W1845" i="1"/>
  <c r="M1856" i="1"/>
  <c r="L1856" i="1"/>
  <c r="N1856" i="1" s="1"/>
  <c r="Y220" i="1"/>
  <c r="W220" i="1"/>
  <c r="V220" i="1"/>
  <c r="X220" i="1" s="1"/>
  <c r="Z1112" i="1"/>
  <c r="M1112" i="1"/>
  <c r="Y3645" i="1"/>
  <c r="W3645" i="1"/>
  <c r="M1821" i="1"/>
  <c r="L1821" i="1"/>
  <c r="N1821" i="1" s="1"/>
  <c r="Y2745" i="1"/>
  <c r="W2745" i="1"/>
  <c r="V2745" i="1"/>
  <c r="X2745" i="1" s="1"/>
  <c r="Z1628" i="1"/>
  <c r="M1628" i="1"/>
  <c r="Y221" i="1"/>
  <c r="W221" i="1"/>
  <c r="V3180" i="1"/>
  <c r="X3180" i="1" s="1"/>
  <c r="M3769" i="1"/>
  <c r="V642" i="1"/>
  <c r="X642" i="1" s="1"/>
  <c r="V3051" i="1"/>
  <c r="X3051" i="1" s="1"/>
  <c r="W1560" i="1"/>
  <c r="V2043" i="1"/>
  <c r="X2043" i="1" s="1"/>
  <c r="M1390" i="1"/>
  <c r="V112" i="1"/>
  <c r="X112" i="1" s="1"/>
  <c r="Z112" i="1"/>
  <c r="W1403" i="1"/>
  <c r="L1533" i="1"/>
  <c r="N1533" i="1" s="1"/>
  <c r="V3624" i="1"/>
  <c r="X3624" i="1" s="1"/>
  <c r="Z2462" i="1"/>
  <c r="V1913" i="1"/>
  <c r="X1913" i="1" s="1"/>
  <c r="W3003" i="1"/>
  <c r="W847" i="1"/>
  <c r="L207" i="1"/>
  <c r="N207" i="1" s="1"/>
  <c r="W1456" i="1"/>
  <c r="L3625" i="1"/>
  <c r="N3625" i="1" s="1"/>
  <c r="V3625" i="1"/>
  <c r="X3625" i="1" s="1"/>
  <c r="W383" i="1"/>
  <c r="V1550" i="1"/>
  <c r="X1550" i="1" s="1"/>
  <c r="Z4057" i="1"/>
  <c r="V1838" i="1"/>
  <c r="X1838" i="1" s="1"/>
  <c r="W25" i="1"/>
  <c r="M2976" i="1"/>
  <c r="V2290" i="1"/>
  <c r="X2290" i="1" s="1"/>
  <c r="Z2290" i="1"/>
  <c r="W2538" i="1"/>
  <c r="L4144" i="1"/>
  <c r="N4144" i="1" s="1"/>
  <c r="W1963" i="1"/>
  <c r="L352" i="1"/>
  <c r="N352" i="1" s="1"/>
  <c r="V352" i="1"/>
  <c r="X352" i="1" s="1"/>
  <c r="W340" i="1"/>
  <c r="V678" i="1"/>
  <c r="X678" i="1" s="1"/>
  <c r="M775" i="1"/>
  <c r="V895" i="1"/>
  <c r="X895" i="1" s="1"/>
  <c r="Z895" i="1"/>
  <c r="V1009" i="1"/>
  <c r="X1009" i="1" s="1"/>
  <c r="W2916" i="1"/>
  <c r="V2274" i="1"/>
  <c r="X2274" i="1" s="1"/>
  <c r="M3087" i="1"/>
  <c r="V1253" i="1"/>
  <c r="X1253" i="1" s="1"/>
  <c r="Z1253" i="1"/>
  <c r="V2767" i="1"/>
  <c r="X2767" i="1" s="1"/>
  <c r="W1929" i="1"/>
  <c r="Z778" i="1"/>
  <c r="W2946" i="1"/>
  <c r="V2201" i="1"/>
  <c r="X2201" i="1" s="1"/>
  <c r="Z3663" i="1"/>
  <c r="W1202" i="1"/>
  <c r="W3222" i="1"/>
  <c r="M1350" i="1"/>
  <c r="W2078" i="1"/>
  <c r="M3400" i="1"/>
  <c r="W1850" i="1"/>
  <c r="M26" i="1"/>
  <c r="W1793" i="1"/>
  <c r="M3261" i="1"/>
  <c r="W187" i="1"/>
  <c r="M796" i="1"/>
  <c r="W3569" i="1"/>
  <c r="V2977" i="1"/>
  <c r="X2977" i="1" s="1"/>
  <c r="M2539" i="1"/>
  <c r="W3830" i="1"/>
  <c r="M4097" i="1"/>
  <c r="W1364" i="1"/>
  <c r="M2230" i="1"/>
  <c r="W1375" i="1"/>
  <c r="M827" i="1"/>
  <c r="W1666" i="1"/>
  <c r="M2079" i="1"/>
  <c r="W2692" i="1"/>
  <c r="M3401" i="1"/>
  <c r="W958" i="1"/>
  <c r="V1851" i="1"/>
  <c r="X1851" i="1" s="1"/>
  <c r="M1611" i="1"/>
  <c r="W353" i="1"/>
  <c r="V1795" i="1"/>
  <c r="X1795" i="1" s="1"/>
  <c r="W1796" i="1"/>
  <c r="V125" i="1"/>
  <c r="X125" i="1" s="1"/>
  <c r="M3262" i="1"/>
  <c r="W155" i="1"/>
  <c r="V901" i="1"/>
  <c r="X901" i="1" s="1"/>
  <c r="M782" i="1"/>
  <c r="W2596" i="1"/>
  <c r="V1736" i="1"/>
  <c r="X1736" i="1" s="1"/>
  <c r="M3797" i="1"/>
  <c r="W1818" i="1"/>
  <c r="V1853" i="1"/>
  <c r="X1853" i="1" s="1"/>
  <c r="M1964" i="1"/>
  <c r="W2898" i="1"/>
  <c r="V1060" i="1"/>
  <c r="X1060" i="1" s="1"/>
  <c r="M444" i="1"/>
  <c r="W2947" i="1"/>
  <c r="V2917" i="1"/>
  <c r="X2917" i="1" s="1"/>
  <c r="M2943" i="1"/>
  <c r="W2276" i="1"/>
  <c r="V1140" i="1"/>
  <c r="X1140" i="1" s="1"/>
  <c r="M345" i="1"/>
  <c r="W343" i="1"/>
  <c r="V4113" i="1"/>
  <c r="X4113" i="1" s="1"/>
  <c r="M2066" i="1"/>
  <c r="W3546" i="1"/>
  <c r="V3157" i="1"/>
  <c r="X3157" i="1" s="1"/>
  <c r="M1203" i="1"/>
  <c r="L445" i="1"/>
  <c r="N445" i="1" s="1"/>
  <c r="W141" i="1"/>
  <c r="V1659" i="1"/>
  <c r="X1659" i="1" s="1"/>
  <c r="M2291" i="1"/>
  <c r="W2597" i="1"/>
  <c r="V4116" i="1"/>
  <c r="X4116" i="1" s="1"/>
  <c r="M4198" i="1"/>
  <c r="L549" i="1"/>
  <c r="N549" i="1" s="1"/>
  <c r="W1376" i="1"/>
  <c r="V115" i="1"/>
  <c r="X115" i="1" s="1"/>
  <c r="M828" i="1"/>
  <c r="L142" i="1"/>
  <c r="N142" i="1" s="1"/>
  <c r="W188" i="1"/>
  <c r="V713" i="1"/>
  <c r="X713" i="1" s="1"/>
  <c r="M1915" i="1"/>
  <c r="L528" i="1"/>
  <c r="N528" i="1" s="1"/>
  <c r="W3798" i="1"/>
  <c r="V3354" i="1"/>
  <c r="X3354" i="1" s="1"/>
  <c r="M3045" i="1"/>
  <c r="L613" i="1"/>
  <c r="N613" i="1" s="1"/>
  <c r="W1204" i="1"/>
  <c r="V2125" i="1"/>
  <c r="X2125" i="1" s="1"/>
  <c r="M2231" i="1"/>
  <c r="L1075" i="1"/>
  <c r="N1075" i="1" s="1"/>
  <c r="W1351" i="1"/>
  <c r="V126" i="1"/>
  <c r="X126" i="1" s="1"/>
  <c r="M829" i="1"/>
  <c r="L779" i="1"/>
  <c r="N779" i="1" s="1"/>
  <c r="W189" i="1"/>
  <c r="V1982" i="1"/>
  <c r="X1982" i="1" s="1"/>
  <c r="M3570" i="1"/>
  <c r="L1916" i="1"/>
  <c r="N1916" i="1" s="1"/>
  <c r="W2564" i="1"/>
  <c r="V3084" i="1"/>
  <c r="X3084" i="1" s="1"/>
  <c r="M4060" i="1"/>
  <c r="L780" i="1"/>
  <c r="N780" i="1" s="1"/>
  <c r="W190" i="1"/>
  <c r="V2080" i="1"/>
  <c r="X2080" i="1" s="1"/>
  <c r="M3571" i="1"/>
  <c r="L1017" i="1"/>
  <c r="N1017" i="1" s="1"/>
  <c r="W439" i="1"/>
  <c r="V3547" i="1"/>
  <c r="X3547" i="1" s="1"/>
  <c r="M1545" i="1"/>
  <c r="W2126" i="1"/>
  <c r="V70" i="1"/>
  <c r="X70" i="1" s="1"/>
  <c r="M4248" i="1"/>
  <c r="L218" i="1"/>
  <c r="N218" i="1" s="1"/>
  <c r="W1686" i="1"/>
  <c r="V3146" i="1"/>
  <c r="X3146" i="1" s="1"/>
  <c r="M2777" i="1"/>
  <c r="L3034" i="1"/>
  <c r="N3034" i="1" s="1"/>
  <c r="W4023" i="1"/>
  <c r="V4195" i="1"/>
  <c r="X4195" i="1" s="1"/>
  <c r="M2074" i="1"/>
  <c r="L577" i="1"/>
  <c r="N577" i="1" s="1"/>
  <c r="W578" i="1"/>
  <c r="V1033" i="1"/>
  <c r="X1033" i="1" s="1"/>
  <c r="M3" i="1"/>
  <c r="L1268" i="1"/>
  <c r="N1268" i="1" s="1"/>
  <c r="W3306" i="1"/>
  <c r="V1040" i="1"/>
  <c r="X1040" i="1" s="1"/>
  <c r="M1534" i="1"/>
  <c r="L1147" i="1"/>
  <c r="N1147" i="1" s="1"/>
  <c r="W2210" i="1"/>
  <c r="V2211" i="1"/>
  <c r="X2211" i="1" s="1"/>
  <c r="M3078" i="1"/>
  <c r="L1452" i="1"/>
  <c r="N1452" i="1" s="1"/>
  <c r="W1644" i="1"/>
  <c r="V672" i="1"/>
  <c r="X672" i="1" s="1"/>
  <c r="M3498" i="1"/>
  <c r="L3137" i="1"/>
  <c r="N3137" i="1" s="1"/>
  <c r="W3112" i="1"/>
  <c r="V3673" i="1"/>
  <c r="X3673" i="1" s="1"/>
  <c r="M2780" i="1"/>
  <c r="L616" i="1"/>
  <c r="N616" i="1" s="1"/>
  <c r="W208" i="1"/>
  <c r="V3337" i="1"/>
  <c r="X3337" i="1" s="1"/>
  <c r="M992" i="1"/>
  <c r="L1745" i="1"/>
  <c r="N1745" i="1" s="1"/>
  <c r="W4167" i="1"/>
  <c r="V3079" i="1"/>
  <c r="X3079" i="1" s="1"/>
  <c r="M516" i="1"/>
  <c r="L4111" i="1"/>
  <c r="N4111" i="1" s="1"/>
  <c r="W1645" i="1"/>
  <c r="V2778" i="1"/>
  <c r="X2778" i="1" s="1"/>
  <c r="M3065" i="1"/>
  <c r="L4024" i="1"/>
  <c r="N4024" i="1" s="1"/>
  <c r="W2781" i="1"/>
  <c r="V2044" i="1"/>
  <c r="X2044" i="1" s="1"/>
  <c r="M3623" i="1"/>
  <c r="L1854" i="1"/>
  <c r="N1854" i="1" s="1"/>
  <c r="W993" i="1"/>
  <c r="V2716" i="1"/>
  <c r="X2716" i="1" s="1"/>
  <c r="M3428" i="1"/>
  <c r="L3889" i="1"/>
  <c r="N3889" i="1" s="1"/>
  <c r="W1367" i="1"/>
  <c r="V2587" i="1"/>
  <c r="X2587" i="1" s="1"/>
  <c r="L14" i="1"/>
  <c r="N14" i="1" s="1"/>
  <c r="W818" i="1"/>
  <c r="V3267" i="1"/>
  <c r="X3267" i="1" s="1"/>
  <c r="M3307" i="1"/>
  <c r="L219" i="1"/>
  <c r="N219" i="1" s="1"/>
  <c r="W2309" i="1"/>
  <c r="V313" i="1"/>
  <c r="X313" i="1" s="1"/>
  <c r="M1844" i="1"/>
  <c r="L1246" i="1"/>
  <c r="N1246" i="1" s="1"/>
  <c r="W3643" i="1"/>
  <c r="V3654" i="1"/>
  <c r="X3654" i="1" s="1"/>
  <c r="M3174" i="1"/>
  <c r="L1548" i="1"/>
  <c r="N1548" i="1" s="1"/>
  <c r="W3035" i="1"/>
  <c r="V3533" i="1"/>
  <c r="X3533" i="1" s="1"/>
  <c r="M3908" i="1"/>
  <c r="L1386" i="1"/>
  <c r="N1386" i="1" s="1"/>
  <c r="W4224" i="1"/>
  <c r="V2075" i="1"/>
  <c r="X2075" i="1" s="1"/>
  <c r="M1931" i="1"/>
  <c r="L2551" i="1"/>
  <c r="N2551" i="1" s="1"/>
  <c r="W819" i="1"/>
  <c r="V1855" i="1"/>
  <c r="X1855" i="1" s="1"/>
  <c r="M2310" i="1"/>
  <c r="L1111" i="1"/>
  <c r="N1111" i="1" s="1"/>
  <c r="W314" i="1"/>
  <c r="V1746" i="1"/>
  <c r="X1746" i="1" s="1"/>
  <c r="M1762" i="1"/>
  <c r="L2717" i="1"/>
  <c r="N2717" i="1" s="1"/>
  <c r="W3480" i="1"/>
  <c r="V3054" i="1"/>
  <c r="X3054" i="1" s="1"/>
  <c r="M3085" i="1"/>
  <c r="L2708" i="1"/>
  <c r="N2708" i="1" s="1"/>
  <c r="W1581" i="1"/>
  <c r="V1368" i="1"/>
  <c r="X1368" i="1" s="1"/>
  <c r="M2588" i="1"/>
  <c r="L2179" i="1"/>
  <c r="N2179" i="1" s="1"/>
  <c r="W37" i="1"/>
  <c r="V1638" i="1"/>
  <c r="X1638" i="1" s="1"/>
  <c r="L4034" i="1"/>
  <c r="N4034" i="1" s="1"/>
  <c r="V3281" i="1"/>
  <c r="X3281" i="1" s="1"/>
  <c r="L248" i="1"/>
  <c r="N248" i="1" s="1"/>
  <c r="V1535" i="1"/>
  <c r="X1535" i="1" s="1"/>
  <c r="L1595" i="1"/>
  <c r="N1595" i="1" s="1"/>
  <c r="V3175" i="1"/>
  <c r="X3175" i="1" s="1"/>
  <c r="L3036" i="1"/>
  <c r="N3036" i="1" s="1"/>
  <c r="W2589" i="1"/>
  <c r="V2076" i="1"/>
  <c r="X2076" i="1" s="1"/>
  <c r="M2004" i="1"/>
  <c r="L2744" i="1"/>
  <c r="N2744" i="1" s="1"/>
  <c r="W1070" i="1"/>
  <c r="V1275" i="1"/>
  <c r="X1275" i="1" s="1"/>
  <c r="M1269" i="1"/>
  <c r="L597" i="1"/>
  <c r="N597" i="1" s="1"/>
  <c r="Z3338" i="1"/>
  <c r="M3338" i="1"/>
  <c r="V2212" i="1"/>
  <c r="X2212" i="1" s="1"/>
  <c r="M517" i="1"/>
  <c r="L517" i="1"/>
  <c r="N517" i="1" s="1"/>
  <c r="Y4108" i="1"/>
  <c r="W4108" i="1"/>
  <c r="V4108" i="1"/>
  <c r="X4108" i="1" s="1"/>
  <c r="Z1646" i="1"/>
  <c r="M1646" i="1"/>
  <c r="Y3429" i="1"/>
  <c r="W3429" i="1"/>
  <c r="L4012" i="1"/>
  <c r="N4012" i="1" s="1"/>
  <c r="Y2782" i="1"/>
  <c r="W2782" i="1"/>
  <c r="L617" i="1"/>
  <c r="N617" i="1" s="1"/>
  <c r="V1845" i="1"/>
  <c r="X1845" i="1" s="1"/>
  <c r="M1742" i="1"/>
  <c r="L1742" i="1"/>
  <c r="N1742" i="1" s="1"/>
  <c r="Y2987" i="1"/>
  <c r="W2987" i="1"/>
  <c r="V2987" i="1"/>
  <c r="X2987" i="1" s="1"/>
  <c r="Z821" i="1"/>
  <c r="M821" i="1"/>
  <c r="Y209" i="1"/>
  <c r="W209" i="1"/>
  <c r="L1112" i="1"/>
  <c r="N1112" i="1" s="1"/>
  <c r="V3645" i="1"/>
  <c r="X3645" i="1" s="1"/>
  <c r="M3430" i="1"/>
  <c r="L3430" i="1"/>
  <c r="N3430" i="1" s="1"/>
  <c r="Y2795" i="1"/>
  <c r="W2795" i="1"/>
  <c r="V2795" i="1"/>
  <c r="X2795" i="1" s="1"/>
  <c r="Z1582" i="1"/>
  <c r="M1582" i="1"/>
  <c r="Y2046" i="1"/>
  <c r="W2046" i="1"/>
  <c r="L1628" i="1"/>
  <c r="N1628" i="1" s="1"/>
  <c r="V221" i="1"/>
  <c r="X221" i="1" s="1"/>
  <c r="M316" i="1"/>
  <c r="L316" i="1"/>
  <c r="N316" i="1" s="1"/>
  <c r="Z3890" i="1"/>
  <c r="M3890" i="1"/>
  <c r="L3890" i="1"/>
  <c r="N3890" i="1" s="1"/>
  <c r="Z113" i="1"/>
  <c r="W115" i="1"/>
  <c r="W713" i="1"/>
  <c r="W3354" i="1"/>
  <c r="W2125" i="1"/>
  <c r="W126" i="1"/>
  <c r="W1982" i="1"/>
  <c r="V3570" i="1"/>
  <c r="X3570" i="1" s="1"/>
  <c r="W3084" i="1"/>
  <c r="V4060" i="1"/>
  <c r="X4060" i="1" s="1"/>
  <c r="W2080" i="1"/>
  <c r="V3571" i="1"/>
  <c r="X3571" i="1" s="1"/>
  <c r="W3547" i="1"/>
  <c r="V1545" i="1"/>
  <c r="X1545" i="1" s="1"/>
  <c r="W70" i="1"/>
  <c r="V4248" i="1"/>
  <c r="X4248" i="1" s="1"/>
  <c r="W3146" i="1"/>
  <c r="V2777" i="1"/>
  <c r="X2777" i="1" s="1"/>
  <c r="W4195" i="1"/>
  <c r="V2074" i="1"/>
  <c r="X2074" i="1" s="1"/>
  <c r="W1033" i="1"/>
  <c r="V3" i="1"/>
  <c r="X3" i="1" s="1"/>
  <c r="W1040" i="1"/>
  <c r="V1534" i="1"/>
  <c r="X1534" i="1" s="1"/>
  <c r="W2211" i="1"/>
  <c r="V3078" i="1"/>
  <c r="X3078" i="1" s="1"/>
  <c r="W672" i="1"/>
  <c r="V3498" i="1"/>
  <c r="X3498" i="1" s="1"/>
  <c r="W3673" i="1"/>
  <c r="V2780" i="1"/>
  <c r="X2780" i="1" s="1"/>
  <c r="W3337" i="1"/>
  <c r="V992" i="1"/>
  <c r="X992" i="1" s="1"/>
  <c r="W3079" i="1"/>
  <c r="V516" i="1"/>
  <c r="X516" i="1" s="1"/>
  <c r="W2778" i="1"/>
  <c r="V3065" i="1"/>
  <c r="X3065" i="1" s="1"/>
  <c r="W2044" i="1"/>
  <c r="V3623" i="1"/>
  <c r="X3623" i="1" s="1"/>
  <c r="W2716" i="1"/>
  <c r="V3428" i="1"/>
  <c r="X3428" i="1" s="1"/>
  <c r="M3889" i="1"/>
  <c r="W2587" i="1"/>
  <c r="V4025" i="1"/>
  <c r="X4025" i="1" s="1"/>
  <c r="M14" i="1"/>
  <c r="W3267" i="1"/>
  <c r="V3307" i="1"/>
  <c r="X3307" i="1" s="1"/>
  <c r="M219" i="1"/>
  <c r="W313" i="1"/>
  <c r="V1844" i="1"/>
  <c r="X1844" i="1" s="1"/>
  <c r="M1246" i="1"/>
  <c r="W3654" i="1"/>
  <c r="V3174" i="1"/>
  <c r="X3174" i="1" s="1"/>
  <c r="M1548" i="1"/>
  <c r="W3533" i="1"/>
  <c r="V3908" i="1"/>
  <c r="X3908" i="1" s="1"/>
  <c r="M1386" i="1"/>
  <c r="W2075" i="1"/>
  <c r="V1931" i="1"/>
  <c r="X1931" i="1" s="1"/>
  <c r="M2551" i="1"/>
  <c r="W1855" i="1"/>
  <c r="V2310" i="1"/>
  <c r="X2310" i="1" s="1"/>
  <c r="M1111" i="1"/>
  <c r="W1746" i="1"/>
  <c r="V1762" i="1"/>
  <c r="X1762" i="1" s="1"/>
  <c r="M2717" i="1"/>
  <c r="W3054" i="1"/>
  <c r="V3085" i="1"/>
  <c r="X3085" i="1" s="1"/>
  <c r="M2708" i="1"/>
  <c r="W1368" i="1"/>
  <c r="V2588" i="1"/>
  <c r="X2588" i="1" s="1"/>
  <c r="M2179" i="1"/>
  <c r="W1638" i="1"/>
  <c r="V2311" i="1"/>
  <c r="X2311" i="1" s="1"/>
  <c r="L820" i="1"/>
  <c r="N820" i="1" s="1"/>
  <c r="W3281" i="1"/>
  <c r="V215" i="1"/>
  <c r="X215" i="1" s="1"/>
  <c r="M248" i="1"/>
  <c r="L2312" i="1"/>
  <c r="N2312" i="1" s="1"/>
  <c r="W1535" i="1"/>
  <c r="V1342" i="1"/>
  <c r="X1342" i="1" s="1"/>
  <c r="M1595" i="1"/>
  <c r="L3644" i="1"/>
  <c r="N3644" i="1" s="1"/>
  <c r="W3175" i="1"/>
  <c r="V1549" i="1"/>
  <c r="X1549" i="1" s="1"/>
  <c r="M3036" i="1"/>
  <c r="L2589" i="1"/>
  <c r="N2589" i="1" s="1"/>
  <c r="W2076" i="1"/>
  <c r="V2004" i="1"/>
  <c r="X2004" i="1" s="1"/>
  <c r="M2744" i="1"/>
  <c r="W1275" i="1"/>
  <c r="V1269" i="1"/>
  <c r="X1269" i="1" s="1"/>
  <c r="M597" i="1"/>
  <c r="L3338" i="1"/>
  <c r="N3338" i="1" s="1"/>
  <c r="Y3176" i="1"/>
  <c r="W3176" i="1"/>
  <c r="L1646" i="1"/>
  <c r="N1646" i="1" s="1"/>
  <c r="V3429" i="1"/>
  <c r="X3429" i="1" s="1"/>
  <c r="V2782" i="1"/>
  <c r="X2782" i="1" s="1"/>
  <c r="Y2779" i="1"/>
  <c r="W2779" i="1"/>
  <c r="L821" i="1"/>
  <c r="N821" i="1" s="1"/>
  <c r="V209" i="1"/>
  <c r="X209" i="1" s="1"/>
  <c r="Y3013" i="1"/>
  <c r="W3013" i="1"/>
  <c r="L1582" i="1"/>
  <c r="N1582" i="1" s="1"/>
  <c r="V2046" i="1"/>
  <c r="X2046" i="1" s="1"/>
  <c r="Y2718" i="1"/>
  <c r="W2718" i="1"/>
  <c r="Z1403" i="1"/>
  <c r="Z847" i="1"/>
  <c r="Z2538" i="1"/>
  <c r="W2311" i="1"/>
  <c r="W215" i="1"/>
  <c r="W1342" i="1"/>
  <c r="W1549" i="1"/>
  <c r="M3046" i="1"/>
  <c r="L3046" i="1"/>
  <c r="N3046" i="1" s="1"/>
  <c r="Y3047" i="1"/>
  <c r="W3047" i="1"/>
  <c r="V3047" i="1"/>
  <c r="X3047" i="1" s="1"/>
  <c r="Z1453" i="1"/>
  <c r="M1453" i="1"/>
  <c r="Z764" i="1"/>
  <c r="Z3674" i="1"/>
  <c r="M216" i="1"/>
  <c r="L216" i="1"/>
  <c r="N216" i="1" s="1"/>
  <c r="Y4109" i="1"/>
  <c r="W4109" i="1"/>
  <c r="V4109" i="1"/>
  <c r="X4109" i="1" s="1"/>
  <c r="Z4200" i="1"/>
  <c r="M4200" i="1"/>
  <c r="Z1856" i="1"/>
  <c r="M315" i="1"/>
  <c r="L315" i="1"/>
  <c r="N315" i="1" s="1"/>
  <c r="Y1435" i="1"/>
  <c r="W1435" i="1"/>
  <c r="V1435" i="1"/>
  <c r="X1435" i="1" s="1"/>
  <c r="Z702" i="1"/>
  <c r="M702" i="1"/>
  <c r="Z1821" i="1"/>
  <c r="M1857" i="1"/>
  <c r="L1857" i="1"/>
  <c r="N1857" i="1" s="1"/>
  <c r="Y1041" i="1"/>
  <c r="W1041" i="1"/>
  <c r="V1041" i="1"/>
  <c r="X1041" i="1" s="1"/>
  <c r="Z943" i="1"/>
  <c r="M943" i="1"/>
  <c r="V2718" i="1"/>
  <c r="X2718" i="1" s="1"/>
  <c r="M2573" i="1"/>
  <c r="L2573" i="1"/>
  <c r="N2573" i="1" s="1"/>
  <c r="M1195" i="1"/>
  <c r="L1195" i="1"/>
  <c r="N1195" i="1" s="1"/>
  <c r="M3466" i="1"/>
  <c r="L3466" i="1"/>
  <c r="N3466" i="1" s="1"/>
  <c r="M2687" i="1"/>
  <c r="L2687" i="1"/>
  <c r="N2687" i="1" s="1"/>
  <c r="M2666" i="1"/>
  <c r="L2666" i="1"/>
  <c r="N2666" i="1" s="1"/>
  <c r="M3398" i="1"/>
  <c r="L3398" i="1"/>
  <c r="N3398" i="1" s="1"/>
  <c r="M3487" i="1"/>
  <c r="L3487" i="1"/>
  <c r="N3487" i="1" s="1"/>
  <c r="M4173" i="1"/>
  <c r="L4173" i="1"/>
  <c r="N4173" i="1" s="1"/>
  <c r="M3727" i="1"/>
  <c r="L3727" i="1"/>
  <c r="N3727" i="1" s="1"/>
  <c r="M2836" i="1"/>
  <c r="L2836" i="1"/>
  <c r="N2836" i="1" s="1"/>
  <c r="M3634" i="1"/>
  <c r="L3634" i="1"/>
  <c r="N3634" i="1" s="1"/>
  <c r="M3881" i="1"/>
  <c r="L3881" i="1"/>
  <c r="N3881" i="1" s="1"/>
  <c r="M3426" i="1"/>
  <c r="L3426" i="1"/>
  <c r="N3426" i="1" s="1"/>
  <c r="M2347" i="1"/>
  <c r="L2347" i="1"/>
  <c r="N2347" i="1" s="1"/>
  <c r="M2785" i="1"/>
  <c r="L2785" i="1"/>
  <c r="N2785" i="1" s="1"/>
  <c r="Z3891" i="1"/>
  <c r="Y2786" i="1"/>
  <c r="W2786" i="1"/>
  <c r="V2786" i="1"/>
  <c r="X2786" i="1" s="1"/>
  <c r="Y1710" i="1"/>
  <c r="W1710" i="1"/>
  <c r="V1710" i="1"/>
  <c r="X1710" i="1" s="1"/>
  <c r="Y1443" i="1"/>
  <c r="W1443" i="1"/>
  <c r="V1443" i="1"/>
  <c r="X1443" i="1" s="1"/>
  <c r="Y2576" i="1"/>
  <c r="W2576" i="1"/>
  <c r="V2576" i="1"/>
  <c r="X2576" i="1" s="1"/>
  <c r="V1178" i="1"/>
  <c r="X1178" i="1" s="1"/>
  <c r="W1178" i="1"/>
  <c r="V3356" i="1"/>
  <c r="X3356" i="1" s="1"/>
  <c r="W3356" i="1"/>
  <c r="Z3750" i="1"/>
  <c r="M3750" i="1"/>
  <c r="L3750" i="1"/>
  <c r="N3750" i="1" s="1"/>
  <c r="M1729" i="1"/>
  <c r="L1729" i="1"/>
  <c r="N1729" i="1" s="1"/>
  <c r="Z1729" i="1"/>
  <c r="V2796" i="1"/>
  <c r="X2796" i="1" s="1"/>
  <c r="L994" i="1"/>
  <c r="N994" i="1" s="1"/>
  <c r="V1454" i="1"/>
  <c r="X1454" i="1" s="1"/>
  <c r="L2719" i="1"/>
  <c r="N2719" i="1" s="1"/>
  <c r="V3675" i="1"/>
  <c r="X3675" i="1" s="1"/>
  <c r="L2469" i="1"/>
  <c r="N2469" i="1" s="1"/>
  <c r="V2746" i="1"/>
  <c r="X2746" i="1" s="1"/>
  <c r="L271" i="1"/>
  <c r="N271" i="1" s="1"/>
  <c r="V3207" i="1"/>
  <c r="X3207" i="1" s="1"/>
  <c r="L3015" i="1"/>
  <c r="N3015" i="1" s="1"/>
  <c r="V4194" i="1"/>
  <c r="X4194" i="1" s="1"/>
  <c r="L553" i="1"/>
  <c r="N553" i="1" s="1"/>
  <c r="V2" i="1"/>
  <c r="X2" i="1" s="1"/>
  <c r="L1123" i="1"/>
  <c r="N1123" i="1" s="1"/>
  <c r="V1042" i="1"/>
  <c r="X1042" i="1" s="1"/>
  <c r="L1148" i="1"/>
  <c r="N1148" i="1" s="1"/>
  <c r="V3027" i="1"/>
  <c r="X3027" i="1" s="1"/>
  <c r="L2292" i="1"/>
  <c r="N2292" i="1" s="1"/>
  <c r="V1000" i="1"/>
  <c r="X1000" i="1" s="1"/>
  <c r="L1996" i="1"/>
  <c r="N1996" i="1" s="1"/>
  <c r="V3752" i="1"/>
  <c r="X3752" i="1" s="1"/>
  <c r="L618" i="1"/>
  <c r="N618" i="1" s="1"/>
  <c r="V210" i="1"/>
  <c r="X210" i="1" s="1"/>
  <c r="L1786" i="1"/>
  <c r="N1786" i="1" s="1"/>
  <c r="V1194" i="1"/>
  <c r="X1194" i="1" s="1"/>
  <c r="L3954" i="1"/>
  <c r="N3954" i="1" s="1"/>
  <c r="V2633" i="1"/>
  <c r="X2633" i="1" s="1"/>
  <c r="L2867" i="1"/>
  <c r="N2867" i="1" s="1"/>
  <c r="V2342" i="1"/>
  <c r="X2342" i="1" s="1"/>
  <c r="L1858" i="1"/>
  <c r="N1858" i="1" s="1"/>
  <c r="V2720" i="1"/>
  <c r="X2720" i="1" s="1"/>
  <c r="L3324" i="1"/>
  <c r="N3324" i="1" s="1"/>
  <c r="V987" i="1"/>
  <c r="X987" i="1" s="1"/>
  <c r="L15" i="1"/>
  <c r="N15" i="1" s="1"/>
  <c r="V3268" i="1"/>
  <c r="X3268" i="1" s="1"/>
  <c r="L2313" i="1"/>
  <c r="N2313" i="1" s="1"/>
  <c r="V323" i="1"/>
  <c r="X323" i="1" s="1"/>
  <c r="L3691" i="1"/>
  <c r="N3691" i="1" s="1"/>
  <c r="V3208" i="1"/>
  <c r="X3208" i="1" s="1"/>
  <c r="L3488" i="1"/>
  <c r="N3488" i="1" s="1"/>
  <c r="V1950" i="1"/>
  <c r="X1950" i="1" s="1"/>
  <c r="L1096" i="1"/>
  <c r="N1096" i="1" s="1"/>
  <c r="V2369" i="1"/>
  <c r="X2369" i="1" s="1"/>
  <c r="L2857" i="1"/>
  <c r="N2857" i="1" s="1"/>
  <c r="V1823" i="1"/>
  <c r="X1823" i="1" s="1"/>
  <c r="L1113" i="1"/>
  <c r="N1113" i="1" s="1"/>
  <c r="V1787" i="1"/>
  <c r="X1787" i="1" s="1"/>
  <c r="L2672" i="1"/>
  <c r="N2672" i="1" s="1"/>
  <c r="V1782" i="1"/>
  <c r="X1782" i="1" s="1"/>
  <c r="L3107" i="1"/>
  <c r="N3107" i="1" s="1"/>
  <c r="V2709" i="1"/>
  <c r="X2709" i="1" s="1"/>
  <c r="L2572" i="1"/>
  <c r="N2572" i="1" s="1"/>
  <c r="V1594" i="1"/>
  <c r="X1594" i="1" s="1"/>
  <c r="L3715" i="1"/>
  <c r="N3715" i="1" s="1"/>
  <c r="V3269" i="1"/>
  <c r="X3269" i="1" s="1"/>
  <c r="L2316" i="1"/>
  <c r="N2316" i="1" s="1"/>
  <c r="V1537" i="1"/>
  <c r="X1537" i="1" s="1"/>
  <c r="L3693" i="1"/>
  <c r="N3693" i="1" s="1"/>
  <c r="V1783" i="1"/>
  <c r="X1783" i="1" s="1"/>
  <c r="L1951" i="1"/>
  <c r="N1951" i="1" s="1"/>
  <c r="V1727" i="1"/>
  <c r="X1727" i="1" s="1"/>
  <c r="L2858" i="1"/>
  <c r="N2858" i="1" s="1"/>
  <c r="V1022" i="1"/>
  <c r="X1022" i="1" s="1"/>
  <c r="L619" i="1"/>
  <c r="N619" i="1" s="1"/>
  <c r="V1119" i="1"/>
  <c r="X1119" i="1" s="1"/>
  <c r="L3004" i="1"/>
  <c r="N3004" i="1" s="1"/>
  <c r="V2214" i="1"/>
  <c r="X2214" i="1" s="1"/>
  <c r="L3168" i="1"/>
  <c r="N3168" i="1" s="1"/>
  <c r="V849" i="1"/>
  <c r="X849" i="1" s="1"/>
  <c r="L2143" i="1"/>
  <c r="N2143" i="1" s="1"/>
  <c r="V3700" i="1"/>
  <c r="X3700" i="1" s="1"/>
  <c r="L2343" i="1"/>
  <c r="N2343" i="1" s="1"/>
  <c r="V212" i="1"/>
  <c r="X212" i="1" s="1"/>
  <c r="L4168" i="1"/>
  <c r="N4168" i="1" s="1"/>
  <c r="V3972" i="1"/>
  <c r="X3972" i="1" s="1"/>
  <c r="L2962" i="1"/>
  <c r="N2962" i="1" s="1"/>
  <c r="V1859" i="1"/>
  <c r="X1859" i="1" s="1"/>
  <c r="L1043" i="1"/>
  <c r="N1043" i="1" s="1"/>
  <c r="V286" i="1"/>
  <c r="X286" i="1" s="1"/>
  <c r="L3325" i="1"/>
  <c r="N3325" i="1" s="1"/>
  <c r="V2147" i="1"/>
  <c r="X2147" i="1" s="1"/>
  <c r="L2710" i="1"/>
  <c r="N2710" i="1" s="1"/>
  <c r="V2371" i="1"/>
  <c r="X2371" i="1" s="1"/>
  <c r="L2859" i="1"/>
  <c r="N2859" i="1" s="1"/>
  <c r="V1824" i="1"/>
  <c r="X1824" i="1" s="1"/>
  <c r="L1044" i="1"/>
  <c r="N1044" i="1" s="1"/>
  <c r="V325" i="1"/>
  <c r="X325" i="1" s="1"/>
  <c r="L3853" i="1"/>
  <c r="N3853" i="1" s="1"/>
  <c r="V3083" i="1"/>
  <c r="X3083" i="1" s="1"/>
  <c r="L3677" i="1"/>
  <c r="N3677" i="1" s="1"/>
  <c r="V326" i="1"/>
  <c r="X326" i="1" s="1"/>
  <c r="L2721" i="1"/>
  <c r="N2721" i="1" s="1"/>
  <c r="V2144" i="1"/>
  <c r="X2144" i="1" s="1"/>
  <c r="L3701" i="1"/>
  <c r="N3701" i="1" s="1"/>
  <c r="V2860" i="1"/>
  <c r="X2860" i="1" s="1"/>
  <c r="L4236" i="1"/>
  <c r="N4236" i="1" s="1"/>
  <c r="V2541" i="1"/>
  <c r="X2541" i="1" s="1"/>
  <c r="L3169" i="1"/>
  <c r="N3169" i="1" s="1"/>
  <c r="V3854" i="1"/>
  <c r="X3854" i="1" s="1"/>
  <c r="L1932" i="1"/>
  <c r="N1932" i="1" s="1"/>
  <c r="V605" i="1"/>
  <c r="X605" i="1" s="1"/>
  <c r="L1158" i="1"/>
  <c r="N1158" i="1" s="1"/>
  <c r="V1131" i="1"/>
  <c r="X1131" i="1" s="1"/>
  <c r="L1428" i="1"/>
  <c r="N1428" i="1" s="1"/>
  <c r="V1174" i="1"/>
  <c r="X1174" i="1" s="1"/>
  <c r="L2198" i="1"/>
  <c r="N2198" i="1" s="1"/>
  <c r="V3618" i="1"/>
  <c r="X3618" i="1" s="1"/>
  <c r="L864" i="1"/>
  <c r="N864" i="1" s="1"/>
  <c r="V2854" i="1"/>
  <c r="X2854" i="1" s="1"/>
  <c r="L3341" i="1"/>
  <c r="N3341" i="1" s="1"/>
  <c r="V249" i="1"/>
  <c r="X249" i="1" s="1"/>
  <c r="L3406" i="1"/>
  <c r="N3406" i="1" s="1"/>
  <c r="V1175" i="1"/>
  <c r="X1175" i="1" s="1"/>
  <c r="L4169" i="1"/>
  <c r="N4169" i="1" s="1"/>
  <c r="V2602" i="1"/>
  <c r="X2602" i="1" s="1"/>
  <c r="L3855" i="1"/>
  <c r="N3855" i="1" s="1"/>
  <c r="V3342" i="1"/>
  <c r="X3342" i="1" s="1"/>
  <c r="L2835" i="1"/>
  <c r="N2835" i="1" s="1"/>
  <c r="V976" i="1"/>
  <c r="X976" i="1" s="1"/>
  <c r="L3774" i="1"/>
  <c r="N3774" i="1" s="1"/>
  <c r="V1847" i="1"/>
  <c r="X1847" i="1" s="1"/>
  <c r="L3837" i="1"/>
  <c r="N3837" i="1" s="1"/>
  <c r="V860" i="1"/>
  <c r="X860" i="1" s="1"/>
  <c r="L2317" i="1"/>
  <c r="N2317" i="1" s="1"/>
  <c r="V3387" i="1"/>
  <c r="X3387" i="1" s="1"/>
  <c r="L2260" i="1"/>
  <c r="N2260" i="1" s="1"/>
  <c r="V3724" i="1"/>
  <c r="X3724" i="1" s="1"/>
  <c r="L3772" i="1"/>
  <c r="N3772" i="1" s="1"/>
  <c r="V2895" i="1"/>
  <c r="X2895" i="1" s="1"/>
  <c r="L1750" i="1"/>
  <c r="N1750" i="1" s="1"/>
  <c r="V4216" i="1"/>
  <c r="X4216" i="1" s="1"/>
  <c r="L2127" i="1"/>
  <c r="N2127" i="1" s="1"/>
  <c r="V861" i="1"/>
  <c r="X861" i="1" s="1"/>
  <c r="L2318" i="1"/>
  <c r="N2318" i="1" s="1"/>
  <c r="V288" i="1"/>
  <c r="X288" i="1" s="1"/>
  <c r="L2345" i="1"/>
  <c r="N2345" i="1" s="1"/>
  <c r="V3326" i="1"/>
  <c r="X3326" i="1" s="1"/>
  <c r="L3038" i="1"/>
  <c r="N3038" i="1" s="1"/>
  <c r="V3160" i="1"/>
  <c r="X3160" i="1" s="1"/>
  <c r="L1216" i="1"/>
  <c r="N1216" i="1" s="1"/>
  <c r="V42" i="1"/>
  <c r="X42" i="1" s="1"/>
  <c r="L2319" i="1"/>
  <c r="N2319" i="1" s="1"/>
  <c r="V862" i="1"/>
  <c r="X862" i="1" s="1"/>
  <c r="L222" i="1"/>
  <c r="N222" i="1" s="1"/>
  <c r="V232" i="1"/>
  <c r="X232" i="1" s="1"/>
  <c r="L1846" i="1"/>
  <c r="N1846" i="1" s="1"/>
  <c r="V1612" i="1"/>
  <c r="X1612" i="1" s="1"/>
  <c r="L2896" i="1"/>
  <c r="N2896" i="1" s="1"/>
  <c r="V1708" i="1"/>
  <c r="X1708" i="1" s="1"/>
  <c r="L1934" i="1"/>
  <c r="N1934" i="1" s="1"/>
  <c r="V674" i="1"/>
  <c r="X674" i="1" s="1"/>
  <c r="L1290" i="1"/>
  <c r="N1290" i="1" s="1"/>
  <c r="V3388" i="1"/>
  <c r="X3388" i="1" s="1"/>
  <c r="L3006" i="1"/>
  <c r="N3006" i="1" s="1"/>
  <c r="V2278" i="1"/>
  <c r="X2278" i="1" s="1"/>
  <c r="L4081" i="1"/>
  <c r="N4081" i="1" s="1"/>
  <c r="V3327" i="1"/>
  <c r="X3327" i="1" s="1"/>
  <c r="L3888" i="1"/>
  <c r="N3888" i="1" s="1"/>
  <c r="V2856" i="1"/>
  <c r="X2856" i="1" s="1"/>
  <c r="W3343" i="1"/>
  <c r="L648" i="1"/>
  <c r="N648" i="1" s="1"/>
  <c r="Z648" i="1"/>
  <c r="W4155" i="1"/>
  <c r="L2346" i="1"/>
  <c r="N2346" i="1" s="1"/>
  <c r="Z2346" i="1"/>
  <c r="W4082" i="1"/>
  <c r="L863" i="1"/>
  <c r="N863" i="1" s="1"/>
  <c r="Z863" i="1"/>
  <c r="V224" i="1"/>
  <c r="X224" i="1" s="1"/>
  <c r="L268" i="1"/>
  <c r="N268" i="1" s="1"/>
  <c r="V1508" i="1"/>
  <c r="X1508" i="1" s="1"/>
  <c r="L3386" i="1"/>
  <c r="N3386" i="1" s="1"/>
  <c r="V2660" i="1"/>
  <c r="X2660" i="1" s="1"/>
  <c r="L1065" i="1"/>
  <c r="N1065" i="1" s="1"/>
  <c r="V2180" i="1"/>
  <c r="X2180" i="1" s="1"/>
  <c r="L1647" i="1"/>
  <c r="N1647" i="1" s="1"/>
  <c r="V977" i="1"/>
  <c r="X977" i="1" s="1"/>
  <c r="L233" i="1"/>
  <c r="N233" i="1" s="1"/>
  <c r="V2615" i="1"/>
  <c r="X2615" i="1" s="1"/>
  <c r="L2698" i="1"/>
  <c r="N2698" i="1" s="1"/>
  <c r="V3162" i="1"/>
  <c r="X3162" i="1" s="1"/>
  <c r="L978" i="1"/>
  <c r="N978" i="1" s="1"/>
  <c r="V573" i="1"/>
  <c r="X573" i="1" s="1"/>
  <c r="L3775" i="1"/>
  <c r="N3775" i="1" s="1"/>
  <c r="V3704" i="1"/>
  <c r="X3704" i="1" s="1"/>
  <c r="L1966" i="1"/>
  <c r="N1966" i="1" s="1"/>
  <c r="L2519" i="1"/>
  <c r="N2519" i="1" s="1"/>
  <c r="Y2784" i="1"/>
  <c r="W2784" i="1"/>
  <c r="V2784" i="1"/>
  <c r="X2784" i="1" s="1"/>
  <c r="Z4161" i="1"/>
  <c r="M4161" i="1"/>
  <c r="Y688" i="1"/>
  <c r="W688" i="1"/>
  <c r="V688" i="1"/>
  <c r="X688" i="1" s="1"/>
  <c r="Z10" i="1"/>
  <c r="M10" i="1"/>
  <c r="Y1125" i="1"/>
  <c r="W1125" i="1"/>
  <c r="V1125" i="1"/>
  <c r="X1125" i="1" s="1"/>
  <c r="Z1556" i="1"/>
  <c r="M1556" i="1"/>
  <c r="Y1588" i="1"/>
  <c r="W1588" i="1"/>
  <c r="V1588" i="1"/>
  <c r="X1588" i="1" s="1"/>
  <c r="Z2992" i="1"/>
  <c r="M2992" i="1"/>
  <c r="Y3502" i="1"/>
  <c r="W3502" i="1"/>
  <c r="V3502" i="1"/>
  <c r="X3502" i="1" s="1"/>
  <c r="Z2938" i="1"/>
  <c r="M2938" i="1"/>
  <c r="Y1923" i="1"/>
  <c r="W1923" i="1"/>
  <c r="V1923" i="1"/>
  <c r="X1923" i="1" s="1"/>
  <c r="Z3749" i="1"/>
  <c r="M3749" i="1"/>
  <c r="Y1010" i="1"/>
  <c r="W1010" i="1"/>
  <c r="V1010" i="1"/>
  <c r="X1010" i="1" s="1"/>
  <c r="Z236" i="1"/>
  <c r="M236" i="1"/>
  <c r="Y1177" i="1"/>
  <c r="W1177" i="1"/>
  <c r="V1177" i="1"/>
  <c r="X1177" i="1" s="1"/>
  <c r="Z2969" i="1"/>
  <c r="M2969" i="1"/>
  <c r="Y4019" i="1"/>
  <c r="W4019" i="1"/>
  <c r="V4019" i="1"/>
  <c r="X4019" i="1" s="1"/>
  <c r="Z587" i="1"/>
  <c r="M587" i="1"/>
  <c r="Y1947" i="1"/>
  <c r="W1947" i="1"/>
  <c r="V1947" i="1"/>
  <c r="X1947" i="1" s="1"/>
  <c r="Z3469" i="1"/>
  <c r="M3469" i="1"/>
  <c r="Y969" i="1"/>
  <c r="W969" i="1"/>
  <c r="V969" i="1"/>
  <c r="X969" i="1" s="1"/>
  <c r="Z2215" i="1"/>
  <c r="M2215" i="1"/>
  <c r="Y1849" i="1"/>
  <c r="W1849" i="1"/>
  <c r="V1849" i="1"/>
  <c r="X1849" i="1" s="1"/>
  <c r="Z889" i="1"/>
  <c r="M889" i="1"/>
  <c r="Y905" i="1"/>
  <c r="W905" i="1"/>
  <c r="V905" i="1"/>
  <c r="X905" i="1" s="1"/>
  <c r="Z2256" i="1"/>
  <c r="M2256" i="1"/>
  <c r="Y3467" i="1"/>
  <c r="W3467" i="1"/>
  <c r="V3467" i="1"/>
  <c r="X3467" i="1" s="1"/>
  <c r="Z392" i="1"/>
  <c r="M392" i="1"/>
  <c r="Y3253" i="1"/>
  <c r="W3253" i="1"/>
  <c r="V3253" i="1"/>
  <c r="X3253" i="1" s="1"/>
  <c r="Z1335" i="1"/>
  <c r="M1335" i="1"/>
  <c r="Y1640" i="1"/>
  <c r="W1640" i="1"/>
  <c r="V1640" i="1"/>
  <c r="X1640" i="1" s="1"/>
  <c r="Z826" i="1"/>
  <c r="M826" i="1"/>
  <c r="M2339" i="1"/>
  <c r="L2339" i="1"/>
  <c r="N2339" i="1" s="1"/>
  <c r="M2321" i="1"/>
  <c r="L2321" i="1"/>
  <c r="N2321" i="1" s="1"/>
  <c r="M2348" i="1"/>
  <c r="L2348" i="1"/>
  <c r="N2348" i="1" s="1"/>
  <c r="M2490" i="1"/>
  <c r="L2490" i="1"/>
  <c r="N2490" i="1" s="1"/>
  <c r="M3131" i="1"/>
  <c r="L3131" i="1"/>
  <c r="N3131" i="1" s="1"/>
  <c r="M2257" i="1"/>
  <c r="L2257" i="1"/>
  <c r="N2257" i="1" s="1"/>
  <c r="M3427" i="1"/>
  <c r="L3427" i="1"/>
  <c r="N3427" i="1" s="1"/>
  <c r="M3224" i="1"/>
  <c r="L3224" i="1"/>
  <c r="N3224" i="1" s="1"/>
  <c r="M2786" i="1"/>
  <c r="L2786" i="1"/>
  <c r="N2786" i="1" s="1"/>
  <c r="M1710" i="1"/>
  <c r="L1710" i="1"/>
  <c r="N1710" i="1" s="1"/>
  <c r="M1443" i="1"/>
  <c r="L1443" i="1"/>
  <c r="N1443" i="1" s="1"/>
  <c r="M2576" i="1"/>
  <c r="L2576" i="1"/>
  <c r="N2576" i="1" s="1"/>
  <c r="Z1196" i="1"/>
  <c r="M1196" i="1"/>
  <c r="L1196" i="1"/>
  <c r="N1196" i="1" s="1"/>
  <c r="M1356" i="1"/>
  <c r="L1356" i="1"/>
  <c r="N1356" i="1" s="1"/>
  <c r="Z1356" i="1"/>
  <c r="Z4020" i="1"/>
  <c r="L4020" i="1"/>
  <c r="N4020" i="1" s="1"/>
  <c r="Z2631" i="1"/>
  <c r="M2631" i="1"/>
  <c r="L2631" i="1"/>
  <c r="N2631" i="1" s="1"/>
  <c r="M649" i="1"/>
  <c r="L649" i="1"/>
  <c r="N649" i="1" s="1"/>
  <c r="Z649" i="1"/>
  <c r="Z1924" i="1"/>
  <c r="M1924" i="1"/>
  <c r="L1924" i="1"/>
  <c r="N1924" i="1" s="1"/>
  <c r="V3014" i="1"/>
  <c r="X3014" i="1" s="1"/>
  <c r="L3077" i="1"/>
  <c r="N3077" i="1" s="1"/>
  <c r="W2796" i="1"/>
  <c r="V4035" i="1"/>
  <c r="X4035" i="1" s="1"/>
  <c r="M994" i="1"/>
  <c r="L317" i="1"/>
  <c r="N317" i="1" s="1"/>
  <c r="W1454" i="1"/>
  <c r="V518" i="1"/>
  <c r="X518" i="1" s="1"/>
  <c r="M2719" i="1"/>
  <c r="L3909" i="1"/>
  <c r="N3909" i="1" s="1"/>
  <c r="W3675" i="1"/>
  <c r="V4036" i="1"/>
  <c r="X4036" i="1" s="1"/>
  <c r="M2469" i="1"/>
  <c r="L38" i="1"/>
  <c r="N38" i="1" s="1"/>
  <c r="W2746" i="1"/>
  <c r="V4242" i="1"/>
  <c r="X4242" i="1" s="1"/>
  <c r="M271" i="1"/>
  <c r="L1596" i="1"/>
  <c r="N1596" i="1" s="1"/>
  <c r="W3207" i="1"/>
  <c r="V2632" i="1"/>
  <c r="X2632" i="1" s="1"/>
  <c r="M3015" i="1"/>
  <c r="L3974" i="1"/>
  <c r="N3974" i="1" s="1"/>
  <c r="W4194" i="1"/>
  <c r="V2368" i="1"/>
  <c r="X2368" i="1" s="1"/>
  <c r="M553" i="1"/>
  <c r="L554" i="1"/>
  <c r="N554" i="1" s="1"/>
  <c r="W2" i="1"/>
  <c r="V1021" i="1"/>
  <c r="X1021" i="1" s="1"/>
  <c r="M1123" i="1"/>
  <c r="L3309" i="1"/>
  <c r="N3309" i="1" s="1"/>
  <c r="W1042" i="1"/>
  <c r="V1536" i="1"/>
  <c r="X1536" i="1" s="1"/>
  <c r="M1148" i="1"/>
  <c r="L1193" i="1"/>
  <c r="N1193" i="1" s="1"/>
  <c r="W3027" i="1"/>
  <c r="V2213" i="1"/>
  <c r="X2213" i="1" s="1"/>
  <c r="M2292" i="1"/>
  <c r="L3106" i="1"/>
  <c r="N3106" i="1" s="1"/>
  <c r="W1000" i="1"/>
  <c r="V3679" i="1"/>
  <c r="X3679" i="1" s="1"/>
  <c r="M1996" i="1"/>
  <c r="L2866" i="1"/>
  <c r="N2866" i="1" s="1"/>
  <c r="W3752" i="1"/>
  <c r="V3297" i="1"/>
  <c r="X3297" i="1" s="1"/>
  <c r="M618" i="1"/>
  <c r="L762" i="1"/>
  <c r="N762" i="1" s="1"/>
  <c r="W210" i="1"/>
  <c r="V3351" i="1"/>
  <c r="X3351" i="1" s="1"/>
  <c r="M1786" i="1"/>
  <c r="L4159" i="1"/>
  <c r="N4159" i="1" s="1"/>
  <c r="W1194" i="1"/>
  <c r="V3028" i="1"/>
  <c r="X3028" i="1" s="1"/>
  <c r="M3954" i="1"/>
  <c r="L568" i="1"/>
  <c r="N568" i="1" s="1"/>
  <c r="W2633" i="1"/>
  <c r="V3947" i="1"/>
  <c r="X3947" i="1" s="1"/>
  <c r="M2867" i="1"/>
  <c r="L3298" i="1"/>
  <c r="N3298" i="1" s="1"/>
  <c r="W2342" i="1"/>
  <c r="V2771" i="1"/>
  <c r="X2771" i="1" s="1"/>
  <c r="M1858" i="1"/>
  <c r="L797" i="1"/>
  <c r="N797" i="1" s="1"/>
  <c r="W2720" i="1"/>
  <c r="V1781" i="1"/>
  <c r="X1781" i="1" s="1"/>
  <c r="M3324" i="1"/>
  <c r="W987" i="1"/>
  <c r="V3676" i="1"/>
  <c r="X3676" i="1" s="1"/>
  <c r="M15" i="1"/>
  <c r="L810" i="1"/>
  <c r="N810" i="1" s="1"/>
  <c r="W3268" i="1"/>
  <c r="V3310" i="1"/>
  <c r="X3310" i="1" s="1"/>
  <c r="M2313" i="1"/>
  <c r="L234" i="1"/>
  <c r="N234" i="1" s="1"/>
  <c r="W323" i="1"/>
  <c r="V2092" i="1"/>
  <c r="X2092" i="1" s="1"/>
  <c r="L3692" i="1"/>
  <c r="N3692" i="1" s="1"/>
  <c r="W3208" i="1"/>
  <c r="V3831" i="1"/>
  <c r="X3831" i="1" s="1"/>
  <c r="M3488" i="1"/>
  <c r="L3016" i="1"/>
  <c r="N3016" i="1" s="1"/>
  <c r="W1950" i="1"/>
  <c r="V2145" i="1"/>
  <c r="X2145" i="1" s="1"/>
  <c r="M1096" i="1"/>
  <c r="L4221" i="1"/>
  <c r="N4221" i="1" s="1"/>
  <c r="W2369" i="1"/>
  <c r="V2338" i="1"/>
  <c r="X2338" i="1" s="1"/>
  <c r="M2857" i="1"/>
  <c r="L811" i="1"/>
  <c r="N811" i="1" s="1"/>
  <c r="W1823" i="1"/>
  <c r="V2314" i="1"/>
  <c r="X2314" i="1" s="1"/>
  <c r="M1113" i="1"/>
  <c r="L324" i="1"/>
  <c r="N324" i="1" s="1"/>
  <c r="W1787" i="1"/>
  <c r="V2093" i="1"/>
  <c r="X2093" i="1" s="1"/>
  <c r="M2672" i="1"/>
  <c r="L3383" i="1"/>
  <c r="N3383" i="1" s="1"/>
  <c r="W1782" i="1"/>
  <c r="V3040" i="1"/>
  <c r="X3040" i="1" s="1"/>
  <c r="M3107" i="1"/>
  <c r="L988" i="1"/>
  <c r="N988" i="1" s="1"/>
  <c r="W2709" i="1"/>
  <c r="V1270" i="1"/>
  <c r="X1270" i="1" s="1"/>
  <c r="M2572" i="1"/>
  <c r="L39" i="1"/>
  <c r="N39" i="1" s="1"/>
  <c r="W1594" i="1"/>
  <c r="V2315" i="1"/>
  <c r="X2315" i="1" s="1"/>
  <c r="M3715" i="1"/>
  <c r="L838" i="1"/>
  <c r="N838" i="1" s="1"/>
  <c r="W3269" i="1"/>
  <c r="V211" i="1"/>
  <c r="X211" i="1" s="1"/>
  <c r="M2316" i="1"/>
  <c r="L272" i="1"/>
  <c r="N272" i="1" s="1"/>
  <c r="W1537" i="1"/>
  <c r="V1687" i="1"/>
  <c r="X1687" i="1" s="1"/>
  <c r="M3693" i="1"/>
  <c r="L3167" i="1"/>
  <c r="N3167" i="1" s="1"/>
  <c r="W1783" i="1"/>
  <c r="V3017" i="1"/>
  <c r="X3017" i="1" s="1"/>
  <c r="M1951" i="1"/>
  <c r="L2146" i="1"/>
  <c r="N2146" i="1" s="1"/>
  <c r="W1727" i="1"/>
  <c r="V2370" i="1"/>
  <c r="X2370" i="1" s="1"/>
  <c r="M2858" i="1"/>
  <c r="L97" i="1"/>
  <c r="N97" i="1" s="1"/>
  <c r="W1022" i="1"/>
  <c r="V1152" i="1"/>
  <c r="X1152" i="1" s="1"/>
  <c r="M619" i="1"/>
  <c r="L3311" i="1"/>
  <c r="N3311" i="1" s="1"/>
  <c r="W1119" i="1"/>
  <c r="V3971" i="1"/>
  <c r="X3971" i="1" s="1"/>
  <c r="M3004" i="1"/>
  <c r="L3029" i="1"/>
  <c r="N3029" i="1" s="1"/>
  <c r="W2214" i="1"/>
  <c r="V569" i="1"/>
  <c r="X569" i="1" s="1"/>
  <c r="M3168" i="1"/>
  <c r="L3384" i="1"/>
  <c r="N3384" i="1" s="1"/>
  <c r="W849" i="1"/>
  <c r="V3975" i="1"/>
  <c r="X3975" i="1" s="1"/>
  <c r="M2143" i="1"/>
  <c r="L2783" i="1"/>
  <c r="N2783" i="1" s="1"/>
  <c r="W3700" i="1"/>
  <c r="V3248" i="1"/>
  <c r="X3248" i="1" s="1"/>
  <c r="M2343" i="1"/>
  <c r="L620" i="1"/>
  <c r="N620" i="1" s="1"/>
  <c r="W212" i="1"/>
  <c r="V1120" i="1"/>
  <c r="X1120" i="1" s="1"/>
  <c r="M4168" i="1"/>
  <c r="L2172" i="1"/>
  <c r="N2172" i="1" s="1"/>
  <c r="W3972" i="1"/>
  <c r="V2557" i="1"/>
  <c r="X2557" i="1" s="1"/>
  <c r="M2962" i="1"/>
  <c r="L839" i="1"/>
  <c r="N839" i="1" s="1"/>
  <c r="W1859" i="1"/>
  <c r="V217" i="1"/>
  <c r="X217" i="1" s="1"/>
  <c r="M1043" i="1"/>
  <c r="L235" i="1"/>
  <c r="N235" i="1" s="1"/>
  <c r="W286" i="1"/>
  <c r="V3670" i="1"/>
  <c r="X3670" i="1" s="1"/>
  <c r="M3325" i="1"/>
  <c r="L894" i="1"/>
  <c r="N894" i="1" s="1"/>
  <c r="W2147" i="1"/>
  <c r="V3082" i="1"/>
  <c r="X3082" i="1" s="1"/>
  <c r="M2710" i="1"/>
  <c r="L1097" i="1"/>
  <c r="N1097" i="1" s="1"/>
  <c r="W2371" i="1"/>
  <c r="V2344" i="1"/>
  <c r="X2344" i="1" s="1"/>
  <c r="M2859" i="1"/>
  <c r="L1632" i="1"/>
  <c r="N1632" i="1" s="1"/>
  <c r="W1824" i="1"/>
  <c r="V798" i="1"/>
  <c r="X798" i="1" s="1"/>
  <c r="M1044" i="1"/>
  <c r="L273" i="1"/>
  <c r="N273" i="1" s="1"/>
  <c r="W325" i="1"/>
  <c r="V2673" i="1"/>
  <c r="X2673" i="1" s="1"/>
  <c r="L2827" i="1"/>
  <c r="N2827" i="1" s="1"/>
  <c r="W3083" i="1"/>
  <c r="V2797" i="1"/>
  <c r="X2797" i="1" s="1"/>
  <c r="L763" i="1"/>
  <c r="N763" i="1" s="1"/>
  <c r="W326" i="1"/>
  <c r="V570" i="1"/>
  <c r="X570" i="1" s="1"/>
  <c r="M2721" i="1"/>
  <c r="W2144" i="1"/>
  <c r="V3678" i="1"/>
  <c r="X3678" i="1" s="1"/>
  <c r="L1965" i="1"/>
  <c r="N1965" i="1" s="1"/>
  <c r="W2860" i="1"/>
  <c r="V40" i="1"/>
  <c r="X40" i="1" s="1"/>
  <c r="M4236" i="1"/>
  <c r="L231" i="1"/>
  <c r="N231" i="1" s="1"/>
  <c r="W2541" i="1"/>
  <c r="V1962" i="1"/>
  <c r="X1962" i="1" s="1"/>
  <c r="M3169" i="1"/>
  <c r="L2894" i="1"/>
  <c r="N2894" i="1" s="1"/>
  <c r="W3854" i="1"/>
  <c r="V4191" i="1"/>
  <c r="X4191" i="1" s="1"/>
  <c r="M1932" i="1"/>
  <c r="L604" i="1"/>
  <c r="N604" i="1" s="1"/>
  <c r="W605" i="1"/>
  <c r="V6" i="1"/>
  <c r="X6" i="1" s="1"/>
  <c r="M1158" i="1"/>
  <c r="L1267" i="1"/>
  <c r="N1267" i="1" s="1"/>
  <c r="W1131" i="1"/>
  <c r="V3405" i="1"/>
  <c r="X3405" i="1" s="1"/>
  <c r="M1428" i="1"/>
  <c r="L1449" i="1"/>
  <c r="N1449" i="1" s="1"/>
  <c r="W1174" i="1"/>
  <c r="V3030" i="1"/>
  <c r="X3030" i="1" s="1"/>
  <c r="M2198" i="1"/>
  <c r="L2277" i="1"/>
  <c r="N2277" i="1" s="1"/>
  <c r="W3618" i="1"/>
  <c r="V3037" i="1"/>
  <c r="X3037" i="1" s="1"/>
  <c r="M864" i="1"/>
  <c r="L2082" i="1"/>
  <c r="N2082" i="1" s="1"/>
  <c r="W2854" i="1"/>
  <c r="V3702" i="1"/>
  <c r="X3702" i="1" s="1"/>
  <c r="M3341" i="1"/>
  <c r="L677" i="1"/>
  <c r="N677" i="1" s="1"/>
  <c r="W249" i="1"/>
  <c r="V975" i="1"/>
  <c r="X975" i="1" s="1"/>
  <c r="M3406" i="1"/>
  <c r="L2037" i="1"/>
  <c r="N2037" i="1" s="1"/>
  <c r="W1175" i="1"/>
  <c r="V3005" i="1"/>
  <c r="X3005" i="1" s="1"/>
  <c r="M4169" i="1"/>
  <c r="L571" i="1"/>
  <c r="N571" i="1" s="1"/>
  <c r="W2602" i="1"/>
  <c r="V4087" i="1"/>
  <c r="X4087" i="1" s="1"/>
  <c r="M3855" i="1"/>
  <c r="L2855" i="1"/>
  <c r="N2855" i="1" s="1"/>
  <c r="W3342" i="1"/>
  <c r="V1827" i="1"/>
  <c r="X1827" i="1" s="1"/>
  <c r="M2835" i="1"/>
  <c r="L1811" i="1"/>
  <c r="N1811" i="1" s="1"/>
  <c r="W976" i="1"/>
  <c r="V2613" i="1"/>
  <c r="X2613" i="1" s="1"/>
  <c r="M3774" i="1"/>
  <c r="L3385" i="1"/>
  <c r="N3385" i="1" s="1"/>
  <c r="W1847" i="1"/>
  <c r="V1215" i="1"/>
  <c r="X1215" i="1" s="1"/>
  <c r="L41" i="1"/>
  <c r="N41" i="1" s="1"/>
  <c r="W860" i="1"/>
  <c r="V3322" i="1"/>
  <c r="X3322" i="1" s="1"/>
  <c r="M2317" i="1"/>
  <c r="L267" i="1"/>
  <c r="N267" i="1" s="1"/>
  <c r="W3387" i="1"/>
  <c r="V287" i="1"/>
  <c r="X287" i="1" s="1"/>
  <c r="M2260" i="1"/>
  <c r="L3209" i="1"/>
  <c r="N3209" i="1" s="1"/>
  <c r="W3724" i="1"/>
  <c r="V1507" i="1"/>
  <c r="X1507" i="1" s="1"/>
  <c r="L3807" i="1"/>
  <c r="N3807" i="1" s="1"/>
  <c r="W2895" i="1"/>
  <c r="V3761" i="1"/>
  <c r="X3761" i="1" s="1"/>
  <c r="M1750" i="1"/>
  <c r="L1063" i="1"/>
  <c r="N1063" i="1" s="1"/>
  <c r="W4216" i="1"/>
  <c r="V1933" i="1"/>
  <c r="X1933" i="1" s="1"/>
  <c r="M2127" i="1"/>
  <c r="L2693" i="1"/>
  <c r="N2693" i="1" s="1"/>
  <c r="W861" i="1"/>
  <c r="V1834" i="1"/>
  <c r="X1834" i="1" s="1"/>
  <c r="M2318" i="1"/>
  <c r="L1132" i="1"/>
  <c r="N1132" i="1" s="1"/>
  <c r="W288" i="1"/>
  <c r="V2038" i="1"/>
  <c r="X2038" i="1" s="1"/>
  <c r="M2345" i="1"/>
  <c r="L2614" i="1"/>
  <c r="N2614" i="1" s="1"/>
  <c r="W3326" i="1"/>
  <c r="V1848" i="1"/>
  <c r="X1848" i="1" s="1"/>
  <c r="M3038" i="1"/>
  <c r="L2659" i="1"/>
  <c r="N2659" i="1" s="1"/>
  <c r="W3160" i="1"/>
  <c r="V1064" i="1"/>
  <c r="X1064" i="1" s="1"/>
  <c r="M1216" i="1"/>
  <c r="L2128" i="1"/>
  <c r="N2128" i="1" s="1"/>
  <c r="W42" i="1"/>
  <c r="V116" i="1"/>
  <c r="X116" i="1" s="1"/>
  <c r="M2319" i="1"/>
  <c r="W862" i="1"/>
  <c r="V3323" i="1"/>
  <c r="X3323" i="1" s="1"/>
  <c r="M222" i="1"/>
  <c r="L2320" i="1"/>
  <c r="N2320" i="1" s="1"/>
  <c r="W232" i="1"/>
  <c r="V1429" i="1"/>
  <c r="X1429" i="1" s="1"/>
  <c r="M1846" i="1"/>
  <c r="L3170" i="1"/>
  <c r="N3170" i="1" s="1"/>
  <c r="W1612" i="1"/>
  <c r="V3808" i="1"/>
  <c r="X3808" i="1" s="1"/>
  <c r="M2896" i="1"/>
  <c r="L1639" i="1"/>
  <c r="N1639" i="1" s="1"/>
  <c r="W1708" i="1"/>
  <c r="V1816" i="1"/>
  <c r="X1816" i="1" s="1"/>
  <c r="M1934" i="1"/>
  <c r="L2861" i="1"/>
  <c r="N2861" i="1" s="1"/>
  <c r="W674" i="1"/>
  <c r="V1159" i="1"/>
  <c r="X1159" i="1" s="1"/>
  <c r="M1290" i="1"/>
  <c r="L647" i="1"/>
  <c r="N647" i="1" s="1"/>
  <c r="W3388" i="1"/>
  <c r="V1255" i="1"/>
  <c r="X1255" i="1" s="1"/>
  <c r="M3006" i="1"/>
  <c r="L3007" i="1"/>
  <c r="N3007" i="1" s="1"/>
  <c r="W2278" i="1"/>
  <c r="V572" i="1"/>
  <c r="X572" i="1" s="1"/>
  <c r="L3171" i="1"/>
  <c r="N3171" i="1" s="1"/>
  <c r="W3327" i="1"/>
  <c r="V865" i="1"/>
  <c r="X865" i="1" s="1"/>
  <c r="M3888" i="1"/>
  <c r="L1922" i="1"/>
  <c r="N1922" i="1" s="1"/>
  <c r="W2856" i="1"/>
  <c r="W3703" i="1"/>
  <c r="L2088" i="1"/>
  <c r="N2088" i="1" s="1"/>
  <c r="Z2088" i="1"/>
  <c r="W223" i="1"/>
  <c r="L1256" i="1"/>
  <c r="N1256" i="1" s="1"/>
  <c r="Z1256" i="1"/>
  <c r="W2542" i="1"/>
  <c r="L2897" i="1"/>
  <c r="N2897" i="1" s="1"/>
  <c r="Z2897" i="1"/>
  <c r="W1835" i="1"/>
  <c r="W224" i="1"/>
  <c r="V1133" i="1"/>
  <c r="X1133" i="1" s="1"/>
  <c r="M268" i="1"/>
  <c r="L289" i="1"/>
  <c r="N289" i="1" s="1"/>
  <c r="W1508" i="1"/>
  <c r="V3773" i="1"/>
  <c r="X3773" i="1" s="1"/>
  <c r="M3386" i="1"/>
  <c r="L1029" i="1"/>
  <c r="N1029" i="1" s="1"/>
  <c r="W2660" i="1"/>
  <c r="V3161" i="1"/>
  <c r="X3161" i="1" s="1"/>
  <c r="M1065" i="1"/>
  <c r="L1828" i="1"/>
  <c r="N1828" i="1" s="1"/>
  <c r="W2180" i="1"/>
  <c r="V2862" i="1"/>
  <c r="X2862" i="1" s="1"/>
  <c r="M1647" i="1"/>
  <c r="L1812" i="1"/>
  <c r="N1812" i="1" s="1"/>
  <c r="W977" i="1"/>
  <c r="V1073" i="1"/>
  <c r="X1073" i="1" s="1"/>
  <c r="M233" i="1"/>
  <c r="L327" i="1"/>
  <c r="N327" i="1" s="1"/>
  <c r="W2615" i="1"/>
  <c r="V3725" i="1"/>
  <c r="X3725" i="1" s="1"/>
  <c r="M2698" i="1"/>
  <c r="L2661" i="1"/>
  <c r="N2661" i="1" s="1"/>
  <c r="W3162" i="1"/>
  <c r="V3839" i="1"/>
  <c r="X3839" i="1" s="1"/>
  <c r="M978" i="1"/>
  <c r="L290" i="1"/>
  <c r="N290" i="1" s="1"/>
  <c r="W573" i="1"/>
  <c r="V2674" i="1"/>
  <c r="X2674" i="1" s="1"/>
  <c r="L2083" i="1"/>
  <c r="N2083" i="1" s="1"/>
  <c r="W3704" i="1"/>
  <c r="V3840" i="1"/>
  <c r="X3840" i="1" s="1"/>
  <c r="M1966" i="1"/>
  <c r="L2694" i="1"/>
  <c r="N2694" i="1" s="1"/>
  <c r="Z4226" i="1"/>
  <c r="Y274" i="1"/>
  <c r="W274" i="1"/>
  <c r="M2519" i="1"/>
  <c r="Y2519" i="1"/>
  <c r="V2519" i="1"/>
  <c r="X2519" i="1" s="1"/>
  <c r="Y2176" i="1"/>
  <c r="W2176" i="1"/>
  <c r="L4161" i="1"/>
  <c r="N4161" i="1" s="1"/>
  <c r="Y687" i="1"/>
  <c r="W687" i="1"/>
  <c r="L10" i="1"/>
  <c r="N10" i="1" s="1"/>
  <c r="Y1299" i="1"/>
  <c r="W1299" i="1"/>
  <c r="L1556" i="1"/>
  <c r="N1556" i="1" s="1"/>
  <c r="Y1176" i="1"/>
  <c r="W1176" i="1"/>
  <c r="L2992" i="1"/>
  <c r="N2992" i="1" s="1"/>
  <c r="Y2688" i="1"/>
  <c r="W2688" i="1"/>
  <c r="L2938" i="1"/>
  <c r="N2938" i="1" s="1"/>
  <c r="Y1001" i="1"/>
  <c r="W1001" i="1"/>
  <c r="L3749" i="1"/>
  <c r="N3749" i="1" s="1"/>
  <c r="Y707" i="1"/>
  <c r="W707" i="1"/>
  <c r="L236" i="1"/>
  <c r="N236" i="1" s="1"/>
  <c r="Y1906" i="1"/>
  <c r="W1906" i="1"/>
  <c r="L2969" i="1"/>
  <c r="N2969" i="1" s="1"/>
  <c r="Y2520" i="1"/>
  <c r="W2520" i="1"/>
  <c r="L587" i="1"/>
  <c r="N587" i="1" s="1"/>
  <c r="Y2585" i="1"/>
  <c r="W2585" i="1"/>
  <c r="L3469" i="1"/>
  <c r="N3469" i="1" s="1"/>
  <c r="Y1813" i="1"/>
  <c r="W1813" i="1"/>
  <c r="L2215" i="1"/>
  <c r="N2215" i="1" s="1"/>
  <c r="Y3394" i="1"/>
  <c r="W3394" i="1"/>
  <c r="L889" i="1"/>
  <c r="N889" i="1" s="1"/>
  <c r="Y43" i="1"/>
  <c r="W43" i="1"/>
  <c r="L2256" i="1"/>
  <c r="N2256" i="1" s="1"/>
  <c r="Y237" i="1"/>
  <c r="W237" i="1"/>
  <c r="L392" i="1"/>
  <c r="N392" i="1" s="1"/>
  <c r="Y3635" i="1"/>
  <c r="W3635" i="1"/>
  <c r="L1335" i="1"/>
  <c r="N1335" i="1" s="1"/>
  <c r="Y4033" i="1"/>
  <c r="W4033" i="1"/>
  <c r="L826" i="1"/>
  <c r="N826" i="1" s="1"/>
  <c r="Y4205" i="1"/>
  <c r="W4205" i="1"/>
  <c r="V4205" i="1"/>
  <c r="X4205" i="1" s="1"/>
  <c r="Z2574" i="1"/>
  <c r="M2574" i="1"/>
  <c r="Y906" i="1"/>
  <c r="W906" i="1"/>
  <c r="V906" i="1"/>
  <c r="X906" i="1" s="1"/>
  <c r="Z1814" i="1"/>
  <c r="M1814" i="1"/>
  <c r="Y393" i="1"/>
  <c r="W393" i="1"/>
  <c r="V393" i="1"/>
  <c r="X393" i="1" s="1"/>
  <c r="Z1907" i="1"/>
  <c r="M1907" i="1"/>
  <c r="Y3395" i="1"/>
  <c r="W3395" i="1"/>
  <c r="V3395" i="1"/>
  <c r="X3395" i="1" s="1"/>
  <c r="Z2939" i="1"/>
  <c r="M2939" i="1"/>
  <c r="Y703" i="1"/>
  <c r="W703" i="1"/>
  <c r="V703" i="1"/>
  <c r="X703" i="1" s="1"/>
  <c r="Z890" i="1"/>
  <c r="M890" i="1"/>
  <c r="Y44" i="1"/>
  <c r="W44" i="1"/>
  <c r="V44" i="1"/>
  <c r="X44" i="1" s="1"/>
  <c r="Z1444" i="1"/>
  <c r="M1444" i="1"/>
  <c r="Y887" i="1"/>
  <c r="W887" i="1"/>
  <c r="V887" i="1"/>
  <c r="X887" i="1" s="1"/>
  <c r="Z2322" i="1"/>
  <c r="M2322" i="1"/>
  <c r="Y275" i="1"/>
  <c r="W275" i="1"/>
  <c r="V275" i="1"/>
  <c r="X275" i="1" s="1"/>
  <c r="Z238" i="1"/>
  <c r="M238" i="1"/>
  <c r="V2993" i="1"/>
  <c r="X2993" i="1" s="1"/>
  <c r="W2993" i="1"/>
  <c r="Y2993" i="1"/>
  <c r="M2994" i="1"/>
  <c r="Z2994" i="1"/>
  <c r="L2994" i="1"/>
  <c r="N2994" i="1" s="1"/>
  <c r="V2586" i="1"/>
  <c r="X2586" i="1" s="1"/>
  <c r="W2586" i="1"/>
  <c r="Y2586" i="1"/>
  <c r="M1002" i="1"/>
  <c r="Z1002" i="1"/>
  <c r="L1002" i="1"/>
  <c r="N1002" i="1" s="1"/>
  <c r="V3338" i="1"/>
  <c r="X3338" i="1" s="1"/>
  <c r="V1453" i="1"/>
  <c r="X1453" i="1" s="1"/>
  <c r="V4200" i="1"/>
  <c r="X4200" i="1" s="1"/>
  <c r="V702" i="1"/>
  <c r="X702" i="1" s="1"/>
  <c r="V943" i="1"/>
  <c r="X943" i="1" s="1"/>
  <c r="W3014" i="1"/>
  <c r="V3890" i="1"/>
  <c r="X3890" i="1" s="1"/>
  <c r="W4035" i="1"/>
  <c r="W518" i="1"/>
  <c r="W4036" i="1"/>
  <c r="W4242" i="1"/>
  <c r="W2632" i="1"/>
  <c r="W2368" i="1"/>
  <c r="V553" i="1"/>
  <c r="X553" i="1" s="1"/>
  <c r="W1021" i="1"/>
  <c r="W1536" i="1"/>
  <c r="W2213" i="1"/>
  <c r="W3679" i="1"/>
  <c r="W3297" i="1"/>
  <c r="W3351" i="1"/>
  <c r="W3028" i="1"/>
  <c r="W3947" i="1"/>
  <c r="W2771" i="1"/>
  <c r="W1781" i="1"/>
  <c r="W3676" i="1"/>
  <c r="W3310" i="1"/>
  <c r="W2092" i="1"/>
  <c r="W3831" i="1"/>
  <c r="W2145" i="1"/>
  <c r="W2338" i="1"/>
  <c r="V2857" i="1"/>
  <c r="X2857" i="1" s="1"/>
  <c r="W2314" i="1"/>
  <c r="V1113" i="1"/>
  <c r="X1113" i="1" s="1"/>
  <c r="W2093" i="1"/>
  <c r="W3040" i="1"/>
  <c r="V3107" i="1"/>
  <c r="X3107" i="1" s="1"/>
  <c r="W1270" i="1"/>
  <c r="W2315" i="1"/>
  <c r="W211" i="1"/>
  <c r="V2316" i="1"/>
  <c r="X2316" i="1" s="1"/>
  <c r="W1687" i="1"/>
  <c r="V3693" i="1"/>
  <c r="X3693" i="1" s="1"/>
  <c r="W3017" i="1"/>
  <c r="W2370" i="1"/>
  <c r="W1152" i="1"/>
  <c r="W3971" i="1"/>
  <c r="W569" i="1"/>
  <c r="W3975" i="1"/>
  <c r="W3248" i="1"/>
  <c r="W1120" i="1"/>
  <c r="W2557" i="1"/>
  <c r="W217" i="1"/>
  <c r="W3670" i="1"/>
  <c r="W3082" i="1"/>
  <c r="V2710" i="1"/>
  <c r="X2710" i="1" s="1"/>
  <c r="W2344" i="1"/>
  <c r="W798" i="1"/>
  <c r="W2673" i="1"/>
  <c r="W2797" i="1"/>
  <c r="W570" i="1"/>
  <c r="W3678" i="1"/>
  <c r="V3701" i="1"/>
  <c r="X3701" i="1" s="1"/>
  <c r="W40" i="1"/>
  <c r="V4236" i="1"/>
  <c r="X4236" i="1" s="1"/>
  <c r="W1962" i="1"/>
  <c r="V3169" i="1"/>
  <c r="X3169" i="1" s="1"/>
  <c r="W4191" i="1"/>
  <c r="V1932" i="1"/>
  <c r="X1932" i="1" s="1"/>
  <c r="W6" i="1"/>
  <c r="W3405" i="1"/>
  <c r="W3030" i="1"/>
  <c r="V2198" i="1"/>
  <c r="X2198" i="1" s="1"/>
  <c r="W3037" i="1"/>
  <c r="W3702" i="1"/>
  <c r="W975" i="1"/>
  <c r="V3406" i="1"/>
  <c r="X3406" i="1" s="1"/>
  <c r="W3005" i="1"/>
  <c r="V4169" i="1"/>
  <c r="X4169" i="1" s="1"/>
  <c r="W4087" i="1"/>
  <c r="W1827" i="1"/>
  <c r="W2613" i="1"/>
  <c r="W1215" i="1"/>
  <c r="W3322" i="1"/>
  <c r="W287" i="1"/>
  <c r="W1507" i="1"/>
  <c r="V3772" i="1"/>
  <c r="X3772" i="1" s="1"/>
  <c r="W3761" i="1"/>
  <c r="V1750" i="1"/>
  <c r="X1750" i="1" s="1"/>
  <c r="W1933" i="1"/>
  <c r="W1834" i="1"/>
  <c r="W2038" i="1"/>
  <c r="W1848" i="1"/>
  <c r="W1064" i="1"/>
  <c r="W116" i="1"/>
  <c r="W3323" i="1"/>
  <c r="W1429" i="1"/>
  <c r="W3808" i="1"/>
  <c r="W1816" i="1"/>
  <c r="W1159" i="1"/>
  <c r="W1255" i="1"/>
  <c r="W572" i="1"/>
  <c r="W865" i="1"/>
  <c r="V3888" i="1"/>
  <c r="X3888" i="1" s="1"/>
  <c r="L3343" i="1"/>
  <c r="N3343" i="1" s="1"/>
  <c r="L4155" i="1"/>
  <c r="N4155" i="1" s="1"/>
  <c r="W2346" i="1"/>
  <c r="L4082" i="1"/>
  <c r="N4082" i="1" s="1"/>
  <c r="W863" i="1"/>
  <c r="W1133" i="1"/>
  <c r="W3773" i="1"/>
  <c r="W3161" i="1"/>
  <c r="W2862" i="1"/>
  <c r="V1647" i="1"/>
  <c r="X1647" i="1" s="1"/>
  <c r="W1073" i="1"/>
  <c r="V233" i="1"/>
  <c r="X233" i="1" s="1"/>
  <c r="W3725" i="1"/>
  <c r="W3839" i="1"/>
  <c r="W2674" i="1"/>
  <c r="W3840" i="1"/>
  <c r="Z3726" i="1"/>
  <c r="Z2573" i="1"/>
  <c r="Z1195" i="1"/>
  <c r="Z3466" i="1"/>
  <c r="V1176" i="1"/>
  <c r="X1176" i="1" s="1"/>
  <c r="Z2687" i="1"/>
  <c r="V2688" i="1"/>
  <c r="X2688" i="1" s="1"/>
  <c r="Z2666" i="1"/>
  <c r="V1001" i="1"/>
  <c r="X1001" i="1" s="1"/>
  <c r="Z3398" i="1"/>
  <c r="V707" i="1"/>
  <c r="X707" i="1" s="1"/>
  <c r="Z3487" i="1"/>
  <c r="V1906" i="1"/>
  <c r="X1906" i="1" s="1"/>
  <c r="Z4173" i="1"/>
  <c r="V2520" i="1"/>
  <c r="X2520" i="1" s="1"/>
  <c r="Z3727" i="1"/>
  <c r="V2585" i="1"/>
  <c r="X2585" i="1" s="1"/>
  <c r="Z2836" i="1"/>
  <c r="V1813" i="1"/>
  <c r="X1813" i="1" s="1"/>
  <c r="Z3634" i="1"/>
  <c r="V3394" i="1"/>
  <c r="X3394" i="1" s="1"/>
  <c r="Z3881" i="1"/>
  <c r="V43" i="1"/>
  <c r="X43" i="1" s="1"/>
  <c r="Z3426" i="1"/>
  <c r="V237" i="1"/>
  <c r="X237" i="1" s="1"/>
  <c r="Z2347" i="1"/>
  <c r="V3635" i="1"/>
  <c r="X3635" i="1" s="1"/>
  <c r="Z2785" i="1"/>
  <c r="V4033" i="1"/>
  <c r="X4033" i="1" s="1"/>
  <c r="Y3892" i="1"/>
  <c r="W3892" i="1"/>
  <c r="L2574" i="1"/>
  <c r="N2574" i="1" s="1"/>
  <c r="Y2340" i="1"/>
  <c r="W2340" i="1"/>
  <c r="L1814" i="1"/>
  <c r="N1814" i="1" s="1"/>
  <c r="Y1501" i="1"/>
  <c r="W1501" i="1"/>
  <c r="L1907" i="1"/>
  <c r="N1907" i="1" s="1"/>
  <c r="Y2216" i="1"/>
  <c r="W2216" i="1"/>
  <c r="L2939" i="1"/>
  <c r="N2939" i="1" s="1"/>
  <c r="Y1709" i="1"/>
  <c r="W1709" i="1"/>
  <c r="L890" i="1"/>
  <c r="N890" i="1" s="1"/>
  <c r="Y2341" i="1"/>
  <c r="W2341" i="1"/>
  <c r="L1444" i="1"/>
  <c r="N1444" i="1" s="1"/>
  <c r="Y3841" i="1"/>
  <c r="W3841" i="1"/>
  <c r="L2322" i="1"/>
  <c r="N2322" i="1" s="1"/>
  <c r="Y1126" i="1"/>
  <c r="W1126" i="1"/>
  <c r="L238" i="1"/>
  <c r="N238" i="1" s="1"/>
  <c r="Y1200" i="1"/>
  <c r="W1200" i="1"/>
  <c r="Y4147" i="1"/>
  <c r="Z4021" i="1"/>
  <c r="Y240" i="1"/>
  <c r="Z1336" i="1"/>
  <c r="Y3915" i="1"/>
  <c r="Z2577" i="1"/>
  <c r="Y970" i="1"/>
  <c r="Z2217" i="1"/>
  <c r="Y3133" i="1"/>
  <c r="Z2293" i="1"/>
  <c r="Y3821" i="1"/>
  <c r="Z182" i="1"/>
  <c r="Z1650" i="1"/>
  <c r="Z199" i="1"/>
  <c r="Z1636" i="1"/>
  <c r="Z1842" i="1"/>
  <c r="Z1802" i="1"/>
  <c r="Z3210" i="1"/>
  <c r="Z526" i="1"/>
  <c r="Z594" i="1"/>
  <c r="Z726" i="1"/>
  <c r="Z1621" i="1"/>
  <c r="Z683" i="1"/>
  <c r="Z727" i="1"/>
  <c r="Z1622" i="1"/>
  <c r="Z682" i="1"/>
  <c r="Z942" i="1"/>
  <c r="Z1284" i="1"/>
  <c r="Z614" i="1"/>
  <c r="Z3355" i="1"/>
  <c r="Z1904" i="1"/>
  <c r="Z3211" i="1"/>
  <c r="Z4213" i="1"/>
  <c r="Z600" i="1"/>
  <c r="Z185" i="1"/>
  <c r="Z1561" i="1"/>
  <c r="Z1285" i="1"/>
  <c r="Z33" i="1"/>
  <c r="Z615" i="1"/>
  <c r="Z146" i="1"/>
  <c r="Z3240" i="1"/>
  <c r="Z2328" i="1"/>
  <c r="Z2016" i="1"/>
  <c r="Z3377" i="1"/>
  <c r="Z3061" i="1"/>
  <c r="Z547" i="1"/>
  <c r="Z684" i="1"/>
  <c r="Z602" i="1"/>
  <c r="Z1804" i="1"/>
  <c r="Z601" i="1"/>
  <c r="Z1433" i="1"/>
  <c r="Z3062" i="1"/>
  <c r="Z842" i="1"/>
  <c r="Z1292" i="1"/>
  <c r="Z1434" i="1"/>
  <c r="Z1563" i="1"/>
  <c r="Z873" i="1"/>
  <c r="Z469" i="1"/>
  <c r="Z1324" i="1"/>
  <c r="Z106" i="1"/>
  <c r="Z1995" i="1"/>
  <c r="Z255" i="1"/>
  <c r="V1442" i="1"/>
  <c r="X1442" i="1" s="1"/>
  <c r="Z878" i="1"/>
  <c r="L1187" i="1"/>
  <c r="N1187" i="1" s="1"/>
  <c r="V1613" i="1"/>
  <c r="X1613" i="1" s="1"/>
  <c r="L2353" i="1"/>
  <c r="N2353" i="1" s="1"/>
  <c r="V3130" i="1"/>
  <c r="X3130" i="1" s="1"/>
  <c r="L879" i="1"/>
  <c r="N879" i="1" s="1"/>
  <c r="V1553" i="1"/>
  <c r="X1553" i="1" s="1"/>
  <c r="L424" i="1"/>
  <c r="N424" i="1" s="1"/>
  <c r="V3747" i="1"/>
  <c r="X3747" i="1" s="1"/>
  <c r="L1674" i="1"/>
  <c r="N1674" i="1" s="1"/>
  <c r="V32" i="1"/>
  <c r="X32" i="1" s="1"/>
  <c r="L145" i="1"/>
  <c r="N145" i="1" s="1"/>
  <c r="V2393" i="1"/>
  <c r="X2393" i="1" s="1"/>
  <c r="L3690" i="1"/>
  <c r="N3690" i="1" s="1"/>
  <c r="V2204" i="1"/>
  <c r="X2204" i="1" s="1"/>
  <c r="L525" i="1"/>
  <c r="N525" i="1" s="1"/>
  <c r="V65" i="1"/>
  <c r="X65" i="1" s="1"/>
  <c r="L1189" i="1"/>
  <c r="N1189" i="1" s="1"/>
  <c r="V3375" i="1"/>
  <c r="X3375" i="1" s="1"/>
  <c r="L2558" i="1"/>
  <c r="N2558" i="1" s="1"/>
  <c r="V2950" i="1"/>
  <c r="X2950" i="1" s="1"/>
  <c r="L2416" i="1"/>
  <c r="N2416" i="1" s="1"/>
  <c r="V2650" i="1"/>
  <c r="X2650" i="1" s="1"/>
  <c r="L1637" i="1"/>
  <c r="N1637" i="1" s="1"/>
  <c r="V3805" i="1"/>
  <c r="X3805" i="1" s="1"/>
  <c r="L561" i="1"/>
  <c r="N561" i="1" s="1"/>
  <c r="V3376" i="1"/>
  <c r="X3376" i="1" s="1"/>
  <c r="L2603" i="1"/>
  <c r="N2603" i="1" s="1"/>
  <c r="V1819" i="1"/>
  <c r="X1819" i="1" s="1"/>
  <c r="L3665" i="1"/>
  <c r="N3665" i="1" s="1"/>
  <c r="V4175" i="1"/>
  <c r="X4175" i="1" s="1"/>
  <c r="L4083" i="1"/>
  <c r="N4083" i="1" s="1"/>
  <c r="V3247" i="1"/>
  <c r="X3247" i="1" s="1"/>
  <c r="L1404" i="1"/>
  <c r="N1404" i="1" s="1"/>
  <c r="V1496" i="1"/>
  <c r="X1496" i="1" s="1"/>
  <c r="L3059" i="1"/>
  <c r="N3059" i="1" s="1"/>
  <c r="V607" i="1"/>
  <c r="X607" i="1" s="1"/>
  <c r="L72" i="1"/>
  <c r="N72" i="1" s="1"/>
  <c r="V1704" i="1"/>
  <c r="X1704" i="1" s="1"/>
  <c r="L134" i="1"/>
  <c r="N134" i="1" s="1"/>
  <c r="V184" i="1"/>
  <c r="X184" i="1" s="1"/>
  <c r="L3554" i="1"/>
  <c r="N3554" i="1" s="1"/>
  <c r="V2394" i="1"/>
  <c r="X2394" i="1" s="1"/>
  <c r="L404" i="1"/>
  <c r="N404" i="1" s="1"/>
  <c r="V1415" i="1"/>
  <c r="X1415" i="1" s="1"/>
  <c r="L3791" i="1"/>
  <c r="N3791" i="1" s="1"/>
  <c r="V1461" i="1"/>
  <c r="X1461" i="1" s="1"/>
  <c r="L2533" i="1"/>
  <c r="N2533" i="1" s="1"/>
  <c r="V1405" i="1"/>
  <c r="X1405" i="1" s="1"/>
  <c r="L1329" i="1"/>
  <c r="N1329" i="1" s="1"/>
  <c r="L2009" i="1"/>
  <c r="N2009" i="1" s="1"/>
  <c r="L405" i="1"/>
  <c r="N405" i="1" s="1"/>
  <c r="L2424" i="1"/>
  <c r="N2424" i="1" s="1"/>
  <c r="L3886" i="1"/>
  <c r="N3886" i="1" s="1"/>
  <c r="V1669" i="1"/>
  <c r="X1669" i="1" s="1"/>
  <c r="L3264" i="1"/>
  <c r="N3264" i="1" s="1"/>
  <c r="V153" i="1"/>
  <c r="X153" i="1" s="1"/>
  <c r="L2395" i="1"/>
  <c r="N2395" i="1" s="1"/>
  <c r="V1416" i="1"/>
  <c r="X1416" i="1" s="1"/>
  <c r="L3833" i="1"/>
  <c r="N3833" i="1" s="1"/>
  <c r="V907" i="1"/>
  <c r="X907" i="1" s="1"/>
  <c r="L2534" i="1"/>
  <c r="N2534" i="1" s="1"/>
  <c r="V766" i="1"/>
  <c r="X766" i="1" s="1"/>
  <c r="L562" i="1"/>
  <c r="N562" i="1" s="1"/>
  <c r="V2604" i="1"/>
  <c r="X2604" i="1" s="1"/>
  <c r="L728" i="1"/>
  <c r="N728" i="1" s="1"/>
  <c r="V3666" i="1"/>
  <c r="X3666" i="1" s="1"/>
  <c r="L3212" i="1"/>
  <c r="N3212" i="1" s="1"/>
  <c r="V2651" i="1"/>
  <c r="X2651" i="1" s="1"/>
  <c r="L1520" i="1"/>
  <c r="N1520" i="1" s="1"/>
  <c r="L3305" i="1"/>
  <c r="N3305" i="1" s="1"/>
  <c r="M522" i="1"/>
  <c r="L522" i="1"/>
  <c r="N522" i="1" s="1"/>
  <c r="Z522" i="1"/>
  <c r="Y1356" i="1"/>
  <c r="Y649" i="1"/>
  <c r="Y1729" i="1"/>
  <c r="W239" i="1"/>
  <c r="W4147" i="1"/>
  <c r="L1257" i="1"/>
  <c r="N1257" i="1" s="1"/>
  <c r="Z1257" i="1"/>
  <c r="L2349" i="1"/>
  <c r="N2349" i="1" s="1"/>
  <c r="L2521" i="1"/>
  <c r="N2521" i="1" s="1"/>
  <c r="L4021" i="1"/>
  <c r="N4021" i="1" s="1"/>
  <c r="Y4021" i="1"/>
  <c r="W1815" i="1"/>
  <c r="W240" i="1"/>
  <c r="L276" i="1"/>
  <c r="N276" i="1" s="1"/>
  <c r="Z276" i="1"/>
  <c r="L1502" i="1"/>
  <c r="N1502" i="1" s="1"/>
  <c r="L394" i="1"/>
  <c r="N394" i="1" s="1"/>
  <c r="L1336" i="1"/>
  <c r="N1336" i="1" s="1"/>
  <c r="Y1336" i="1"/>
  <c r="W704" i="1"/>
  <c r="W3915" i="1"/>
  <c r="L3132" i="1"/>
  <c r="N3132" i="1" s="1"/>
  <c r="Z3132" i="1"/>
  <c r="L1217" i="1"/>
  <c r="N1217" i="1" s="1"/>
  <c r="L1948" i="1"/>
  <c r="N1948" i="1" s="1"/>
  <c r="L2577" i="1"/>
  <c r="N2577" i="1" s="1"/>
  <c r="Y2577" i="1"/>
  <c r="W1836" i="1"/>
  <c r="W970" i="1"/>
  <c r="L277" i="1"/>
  <c r="N277" i="1" s="1"/>
  <c r="Z277" i="1"/>
  <c r="L1503" i="1"/>
  <c r="N1503" i="1" s="1"/>
  <c r="L395" i="1"/>
  <c r="N395" i="1" s="1"/>
  <c r="L2217" i="1"/>
  <c r="N2217" i="1" s="1"/>
  <c r="Y2217" i="1"/>
  <c r="W2567" i="1"/>
  <c r="W3133" i="1"/>
  <c r="L3882" i="1"/>
  <c r="N3882" i="1" s="1"/>
  <c r="L971" i="1"/>
  <c r="N971" i="1" s="1"/>
  <c r="L396" i="1"/>
  <c r="N396" i="1" s="1"/>
  <c r="L2293" i="1"/>
  <c r="N2293" i="1" s="1"/>
  <c r="Y2293" i="1"/>
  <c r="W1925" i="1"/>
  <c r="W3821" i="1"/>
  <c r="L3842" i="1"/>
  <c r="N3842" i="1" s="1"/>
  <c r="Z3842" i="1"/>
  <c r="L2108" i="1"/>
  <c r="N2108" i="1" s="1"/>
  <c r="L2579" i="1"/>
  <c r="N2579" i="1" s="1"/>
  <c r="Z2579" i="1"/>
  <c r="W1442" i="1"/>
  <c r="L878" i="1"/>
  <c r="N878" i="1" s="1"/>
  <c r="V878" i="1"/>
  <c r="X878" i="1" s="1"/>
  <c r="V161" i="1"/>
  <c r="X161" i="1" s="1"/>
  <c r="M1187" i="1"/>
  <c r="L182" i="1"/>
  <c r="N182" i="1" s="1"/>
  <c r="W1613" i="1"/>
  <c r="V3600" i="1"/>
  <c r="X3600" i="1" s="1"/>
  <c r="M2353" i="1"/>
  <c r="L1650" i="1"/>
  <c r="N1650" i="1" s="1"/>
  <c r="W3130" i="1"/>
  <c r="V3696" i="1"/>
  <c r="X3696" i="1" s="1"/>
  <c r="M879" i="1"/>
  <c r="L199" i="1"/>
  <c r="N199" i="1" s="1"/>
  <c r="W1553" i="1"/>
  <c r="V3622" i="1"/>
  <c r="X3622" i="1" s="1"/>
  <c r="M424" i="1"/>
  <c r="L1636" i="1"/>
  <c r="N1636" i="1" s="1"/>
  <c r="W3747" i="1"/>
  <c r="V3748" i="1"/>
  <c r="X3748" i="1" s="1"/>
  <c r="M1674" i="1"/>
  <c r="L1842" i="1"/>
  <c r="N1842" i="1" s="1"/>
  <c r="W32" i="1"/>
  <c r="V4228" i="1"/>
  <c r="X4228" i="1" s="1"/>
  <c r="M145" i="1"/>
  <c r="L1802" i="1"/>
  <c r="N1802" i="1" s="1"/>
  <c r="W2393" i="1"/>
  <c r="V4053" i="1"/>
  <c r="X4053" i="1" s="1"/>
  <c r="M3690" i="1"/>
  <c r="L3210" i="1"/>
  <c r="N3210" i="1" s="1"/>
  <c r="W2204" i="1"/>
  <c r="V2532" i="1"/>
  <c r="X2532" i="1" s="1"/>
  <c r="M525" i="1"/>
  <c r="L526" i="1"/>
  <c r="N526" i="1" s="1"/>
  <c r="W65" i="1"/>
  <c r="V765" i="1"/>
  <c r="X765" i="1" s="1"/>
  <c r="M1189" i="1"/>
  <c r="L594" i="1"/>
  <c r="N594" i="1" s="1"/>
  <c r="W3375" i="1"/>
  <c r="V1328" i="1"/>
  <c r="X1328" i="1" s="1"/>
  <c r="M2558" i="1"/>
  <c r="L726" i="1"/>
  <c r="N726" i="1" s="1"/>
  <c r="W2950" i="1"/>
  <c r="V1448" i="1"/>
  <c r="X1448" i="1" s="1"/>
  <c r="M2416" i="1"/>
  <c r="L1621" i="1"/>
  <c r="N1621" i="1" s="1"/>
  <c r="W2650" i="1"/>
  <c r="V2703" i="1"/>
  <c r="X2703" i="1" s="1"/>
  <c r="M1637" i="1"/>
  <c r="L683" i="1"/>
  <c r="N683" i="1" s="1"/>
  <c r="W3805" i="1"/>
  <c r="V3246" i="1"/>
  <c r="X3246" i="1" s="1"/>
  <c r="M561" i="1"/>
  <c r="L165" i="1"/>
  <c r="N165" i="1" s="1"/>
  <c r="W3376" i="1"/>
  <c r="V871" i="1"/>
  <c r="X871" i="1" s="1"/>
  <c r="M2603" i="1"/>
  <c r="L727" i="1"/>
  <c r="N727" i="1" s="1"/>
  <c r="W1819" i="1"/>
  <c r="V1803" i="1"/>
  <c r="X1803" i="1" s="1"/>
  <c r="M3665" i="1"/>
  <c r="L1622" i="1"/>
  <c r="N1622" i="1" s="1"/>
  <c r="W4175" i="1"/>
  <c r="V468" i="1"/>
  <c r="X468" i="1" s="1"/>
  <c r="M4083" i="1"/>
  <c r="L682" i="1"/>
  <c r="N682" i="1" s="1"/>
  <c r="W3247" i="1"/>
  <c r="V2484" i="1"/>
  <c r="X2484" i="1" s="1"/>
  <c r="M1404" i="1"/>
  <c r="L942" i="1"/>
  <c r="N942" i="1" s="1"/>
  <c r="W1496" i="1"/>
  <c r="V3583" i="1"/>
  <c r="X3583" i="1" s="1"/>
  <c r="M3059" i="1"/>
  <c r="L1284" i="1"/>
  <c r="N1284" i="1" s="1"/>
  <c r="W607" i="1"/>
  <c r="V3933" i="1"/>
  <c r="X3933" i="1" s="1"/>
  <c r="M72" i="1"/>
  <c r="L614" i="1"/>
  <c r="N614" i="1" s="1"/>
  <c r="W1704" i="1"/>
  <c r="V3263" i="1"/>
  <c r="X3263" i="1" s="1"/>
  <c r="M134" i="1"/>
  <c r="L3355" i="1"/>
  <c r="N3355" i="1" s="1"/>
  <c r="W184" i="1"/>
  <c r="V589" i="1"/>
  <c r="X589" i="1" s="1"/>
  <c r="M3554" i="1"/>
  <c r="L1904" i="1"/>
  <c r="N1904" i="1" s="1"/>
  <c r="W2394" i="1"/>
  <c r="V3689" i="1"/>
  <c r="X3689" i="1" s="1"/>
  <c r="M404" i="1"/>
  <c r="L3211" i="1"/>
  <c r="N3211" i="1" s="1"/>
  <c r="W1415" i="1"/>
  <c r="V3790" i="1"/>
  <c r="X3790" i="1" s="1"/>
  <c r="M3791" i="1"/>
  <c r="L4213" i="1"/>
  <c r="N4213" i="1" s="1"/>
  <c r="W1461" i="1"/>
  <c r="V2423" i="1"/>
  <c r="X2423" i="1" s="1"/>
  <c r="M2533" i="1"/>
  <c r="L600" i="1"/>
  <c r="N600" i="1" s="1"/>
  <c r="W1405" i="1"/>
  <c r="V1667" i="1"/>
  <c r="X1667" i="1" s="1"/>
  <c r="M1329" i="1"/>
  <c r="L185" i="1"/>
  <c r="N185" i="1" s="1"/>
  <c r="W1400" i="1"/>
  <c r="V1739" i="1"/>
  <c r="X1739" i="1" s="1"/>
  <c r="M2009" i="1"/>
  <c r="L1561" i="1"/>
  <c r="N1561" i="1" s="1"/>
  <c r="W3060" i="1"/>
  <c r="V2513" i="1"/>
  <c r="X2513" i="1" s="1"/>
  <c r="M405" i="1"/>
  <c r="L1285" i="1"/>
  <c r="N1285" i="1" s="1"/>
  <c r="W608" i="1"/>
  <c r="V3243" i="1"/>
  <c r="X3243" i="1" s="1"/>
  <c r="M2424" i="1"/>
  <c r="L33" i="1"/>
  <c r="N33" i="1" s="1"/>
  <c r="W99" i="1"/>
  <c r="V1668" i="1"/>
  <c r="X1668" i="1" s="1"/>
  <c r="L615" i="1"/>
  <c r="N615" i="1" s="1"/>
  <c r="W1669" i="1"/>
  <c r="V595" i="1"/>
  <c r="X595" i="1" s="1"/>
  <c r="M3264" i="1"/>
  <c r="L146" i="1"/>
  <c r="N146" i="1" s="1"/>
  <c r="W153" i="1"/>
  <c r="V537" i="1"/>
  <c r="X537" i="1" s="1"/>
  <c r="M2395" i="1"/>
  <c r="L3240" i="1"/>
  <c r="N3240" i="1" s="1"/>
  <c r="W1416" i="1"/>
  <c r="V1459" i="1"/>
  <c r="X1459" i="1" s="1"/>
  <c r="M3833" i="1"/>
  <c r="L2328" i="1"/>
  <c r="N2328" i="1" s="1"/>
  <c r="W907" i="1"/>
  <c r="V1462" i="1"/>
  <c r="X1462" i="1" s="1"/>
  <c r="M2534" i="1"/>
  <c r="L2016" i="1"/>
  <c r="N2016" i="1" s="1"/>
  <c r="W766" i="1"/>
  <c r="V1190" i="1"/>
  <c r="X1190" i="1" s="1"/>
  <c r="M562" i="1"/>
  <c r="L3377" i="1"/>
  <c r="N3377" i="1" s="1"/>
  <c r="W2604" i="1"/>
  <c r="V2559" i="1"/>
  <c r="X2559" i="1" s="1"/>
  <c r="M728" i="1"/>
  <c r="L3061" i="1"/>
  <c r="N3061" i="1" s="1"/>
  <c r="W3666" i="1"/>
  <c r="V1623" i="1"/>
  <c r="X1623" i="1" s="1"/>
  <c r="M3212" i="1"/>
  <c r="L547" i="1"/>
  <c r="N547" i="1" s="1"/>
  <c r="W2651" i="1"/>
  <c r="V4091" i="1"/>
  <c r="X4091" i="1" s="1"/>
  <c r="M1520" i="1"/>
  <c r="L684" i="1"/>
  <c r="N684" i="1" s="1"/>
  <c r="W841" i="1"/>
  <c r="V3743" i="1"/>
  <c r="X3743" i="1" s="1"/>
  <c r="M3305" i="1"/>
  <c r="L602" i="1"/>
  <c r="N602" i="1" s="1"/>
  <c r="W166" i="1"/>
  <c r="V729" i="1"/>
  <c r="X729" i="1" s="1"/>
  <c r="M4142" i="1"/>
  <c r="L1804" i="1"/>
  <c r="N1804" i="1" s="1"/>
  <c r="W1905" i="1"/>
  <c r="V2396" i="1"/>
  <c r="X2396" i="1" s="1"/>
  <c r="M4084" i="1"/>
  <c r="L601" i="1"/>
  <c r="N601" i="1" s="1"/>
  <c r="W1445" i="1"/>
  <c r="V135" i="1"/>
  <c r="X135" i="1" s="1"/>
  <c r="M154" i="1"/>
  <c r="L1433" i="1"/>
  <c r="N1433" i="1" s="1"/>
  <c r="W202" i="1"/>
  <c r="V538" i="1"/>
  <c r="X538" i="1" s="1"/>
  <c r="M1562" i="1"/>
  <c r="L3062" i="1"/>
  <c r="N3062" i="1" s="1"/>
  <c r="W406" i="1"/>
  <c r="V3792" i="1"/>
  <c r="X3792" i="1" s="1"/>
  <c r="M3200" i="1"/>
  <c r="L842" i="1"/>
  <c r="N842" i="1" s="1"/>
  <c r="W843" i="1"/>
  <c r="V1463" i="1"/>
  <c r="X1463" i="1" s="1"/>
  <c r="M2255" i="1"/>
  <c r="L1292" i="1"/>
  <c r="N1292" i="1" s="1"/>
  <c r="W1406" i="1"/>
  <c r="V147" i="1"/>
  <c r="X147" i="1" s="1"/>
  <c r="M872" i="1"/>
  <c r="L1434" i="1"/>
  <c r="N1434" i="1" s="1"/>
  <c r="W186" i="1"/>
  <c r="V1401" i="1"/>
  <c r="X1401" i="1" s="1"/>
  <c r="M3555" i="1"/>
  <c r="L1563" i="1"/>
  <c r="N1563" i="1" s="1"/>
  <c r="W2202" i="1"/>
  <c r="V3201" i="1"/>
  <c r="X3201" i="1" s="1"/>
  <c r="M3934" i="1"/>
  <c r="L873" i="1"/>
  <c r="N873" i="1" s="1"/>
  <c r="W203" i="1"/>
  <c r="V1497" i="1"/>
  <c r="X1497" i="1" s="1"/>
  <c r="M3556" i="1"/>
  <c r="L469" i="1"/>
  <c r="N469" i="1" s="1"/>
  <c r="W1521" i="1"/>
  <c r="V3744" i="1"/>
  <c r="X3744" i="1" s="1"/>
  <c r="M3887" i="1"/>
  <c r="L1324" i="1"/>
  <c r="N1324" i="1" s="1"/>
  <c r="W1464" i="1"/>
  <c r="V34" i="1"/>
  <c r="X34" i="1" s="1"/>
  <c r="M4235" i="1"/>
  <c r="L106" i="1"/>
  <c r="N106" i="1" s="1"/>
  <c r="W1567" i="1"/>
  <c r="V3528" i="1"/>
  <c r="X3528" i="1" s="1"/>
  <c r="M3579" i="1"/>
  <c r="L1995" i="1"/>
  <c r="N1995" i="1" s="1"/>
  <c r="W3114" i="1"/>
  <c r="V2435" i="1"/>
  <c r="X2435" i="1" s="1"/>
  <c r="M2150" i="1"/>
  <c r="L255" i="1"/>
  <c r="N255" i="1" s="1"/>
  <c r="W256" i="1"/>
  <c r="V19" i="1"/>
  <c r="X19" i="1" s="1"/>
  <c r="M564" i="1"/>
  <c r="Y564" i="1"/>
  <c r="V564" i="1"/>
  <c r="X564" i="1" s="1"/>
  <c r="M415" i="1"/>
  <c r="L415" i="1"/>
  <c r="N415" i="1" s="1"/>
  <c r="Y1229" i="1"/>
  <c r="W1229" i="1"/>
  <c r="V1229" i="1"/>
  <c r="X1229" i="1" s="1"/>
  <c r="Z2281" i="1"/>
  <c r="Z1751" i="1"/>
  <c r="Z3914" i="1"/>
  <c r="Z2575" i="1"/>
  <c r="Z739" i="1"/>
  <c r="M2349" i="1"/>
  <c r="M2521" i="1"/>
  <c r="M1502" i="1"/>
  <c r="M394" i="1"/>
  <c r="M1217" i="1"/>
  <c r="M1948" i="1"/>
  <c r="M1503" i="1"/>
  <c r="M395" i="1"/>
  <c r="M971" i="1"/>
  <c r="M396" i="1"/>
  <c r="M2108" i="1"/>
  <c r="W878" i="1"/>
  <c r="W161" i="1"/>
  <c r="V1187" i="1"/>
  <c r="X1187" i="1" s="1"/>
  <c r="W3600" i="1"/>
  <c r="V2353" i="1"/>
  <c r="X2353" i="1" s="1"/>
  <c r="W3696" i="1"/>
  <c r="V879" i="1"/>
  <c r="X879" i="1" s="1"/>
  <c r="W3622" i="1"/>
  <c r="W3748" i="1"/>
  <c r="W4228" i="1"/>
  <c r="W4053" i="1"/>
  <c r="W2532" i="1"/>
  <c r="W765" i="1"/>
  <c r="W1328" i="1"/>
  <c r="W1448" i="1"/>
  <c r="W2703" i="1"/>
  <c r="W3246" i="1"/>
  <c r="W871" i="1"/>
  <c r="W1803" i="1"/>
  <c r="W468" i="1"/>
  <c r="W2484" i="1"/>
  <c r="W3583" i="1"/>
  <c r="W3933" i="1"/>
  <c r="W3263" i="1"/>
  <c r="W589" i="1"/>
  <c r="W3689" i="1"/>
  <c r="W3790" i="1"/>
  <c r="W2423" i="1"/>
  <c r="W1667" i="1"/>
  <c r="W1739" i="1"/>
  <c r="W2513" i="1"/>
  <c r="V405" i="1"/>
  <c r="X405" i="1" s="1"/>
  <c r="W3243" i="1"/>
  <c r="W1668" i="1"/>
  <c r="W595" i="1"/>
  <c r="W537" i="1"/>
  <c r="W1459" i="1"/>
  <c r="W1462" i="1"/>
  <c r="W1190" i="1"/>
  <c r="W2559" i="1"/>
  <c r="W1623" i="1"/>
  <c r="W4091" i="1"/>
  <c r="V1520" i="1"/>
  <c r="X1520" i="1" s="1"/>
  <c r="W3743" i="1"/>
  <c r="W729" i="1"/>
  <c r="W2396" i="1"/>
  <c r="V4084" i="1"/>
  <c r="X4084" i="1" s="1"/>
  <c r="W135" i="1"/>
  <c r="W538" i="1"/>
  <c r="V1562" i="1"/>
  <c r="X1562" i="1" s="1"/>
  <c r="W3792" i="1"/>
  <c r="V3200" i="1"/>
  <c r="X3200" i="1" s="1"/>
  <c r="W1463" i="1"/>
  <c r="W147" i="1"/>
  <c r="W1401" i="1"/>
  <c r="W3201" i="1"/>
  <c r="W1497" i="1"/>
  <c r="W3744" i="1"/>
  <c r="W34" i="1"/>
  <c r="W3528" i="1"/>
  <c r="W2435" i="1"/>
  <c r="V2150" i="1"/>
  <c r="X2150" i="1" s="1"/>
  <c r="W19" i="1"/>
  <c r="Z910" i="1"/>
  <c r="M910" i="1"/>
  <c r="Y2463" i="1"/>
  <c r="W2463" i="1"/>
  <c r="V2463" i="1"/>
  <c r="X2463" i="1" s="1"/>
  <c r="V522" i="1"/>
  <c r="X522" i="1" s="1"/>
  <c r="L1229" i="1"/>
  <c r="N1229" i="1" s="1"/>
  <c r="V2199" i="1"/>
  <c r="X2199" i="1" s="1"/>
  <c r="Z2199" i="1"/>
  <c r="L2479" i="1"/>
  <c r="N2479" i="1" s="1"/>
  <c r="V592" i="1"/>
  <c r="X592" i="1" s="1"/>
  <c r="Z592" i="1"/>
  <c r="L3206" i="1"/>
  <c r="N3206" i="1" s="1"/>
  <c r="V103" i="1"/>
  <c r="X103" i="1" s="1"/>
  <c r="Z103" i="1"/>
  <c r="L523" i="1"/>
  <c r="N523" i="1" s="1"/>
  <c r="V2464" i="1"/>
  <c r="X2464" i="1" s="1"/>
  <c r="Z2464" i="1"/>
  <c r="L1568" i="1"/>
  <c r="N1568" i="1" s="1"/>
  <c r="V1230" i="1"/>
  <c r="X1230" i="1" s="1"/>
  <c r="Z1230" i="1"/>
  <c r="L4104" i="1"/>
  <c r="N4104" i="1" s="1"/>
  <c r="V583" i="1"/>
  <c r="X583" i="1" s="1"/>
  <c r="Z583" i="1"/>
  <c r="L2362" i="1"/>
  <c r="N2362" i="1" s="1"/>
  <c r="V769" i="1"/>
  <c r="X769" i="1" s="1"/>
  <c r="Z769" i="1"/>
  <c r="L1395" i="1"/>
  <c r="N1395" i="1" s="1"/>
  <c r="V230" i="1"/>
  <c r="X230" i="1" s="1"/>
  <c r="Z230" i="1"/>
  <c r="L3884" i="1"/>
  <c r="N3884" i="1" s="1"/>
  <c r="V368" i="1"/>
  <c r="X368" i="1" s="1"/>
  <c r="Z368" i="1"/>
  <c r="L3254" i="1"/>
  <c r="N3254" i="1" s="1"/>
  <c r="V3366" i="1"/>
  <c r="X3366" i="1" s="1"/>
  <c r="Z3366" i="1"/>
  <c r="L250" i="1"/>
  <c r="N250" i="1" s="1"/>
  <c r="V2085" i="1"/>
  <c r="X2085" i="1" s="1"/>
  <c r="Z2085" i="1"/>
  <c r="L4015" i="1"/>
  <c r="N4015" i="1" s="1"/>
  <c r="V3115" i="1"/>
  <c r="X3115" i="1" s="1"/>
  <c r="Z3115" i="1"/>
  <c r="L3856" i="1"/>
  <c r="N3856" i="1" s="1"/>
  <c r="V584" i="1"/>
  <c r="X584" i="1" s="1"/>
  <c r="Z584" i="1"/>
  <c r="L2419" i="1"/>
  <c r="N2419" i="1" s="1"/>
  <c r="V369" i="1"/>
  <c r="X369" i="1" s="1"/>
  <c r="Z369" i="1"/>
  <c r="L1348" i="1"/>
  <c r="N1348" i="1" s="1"/>
  <c r="V1620" i="1"/>
  <c r="X1620" i="1" s="1"/>
  <c r="Z1620" i="1"/>
  <c r="L955" i="1"/>
  <c r="N955" i="1" s="1"/>
  <c r="V168" i="1"/>
  <c r="X168" i="1" s="1"/>
  <c r="Z168" i="1"/>
  <c r="L3053" i="1"/>
  <c r="N3053" i="1" s="1"/>
  <c r="V201" i="1"/>
  <c r="X201" i="1" s="1"/>
  <c r="Z201" i="1"/>
  <c r="L3088" i="1"/>
  <c r="N3088" i="1" s="1"/>
  <c r="V1980" i="1"/>
  <c r="X1980" i="1" s="1"/>
  <c r="Z1980" i="1"/>
  <c r="L1291" i="1"/>
  <c r="N1291" i="1" s="1"/>
  <c r="V411" i="1"/>
  <c r="X411" i="1" s="1"/>
  <c r="Z411" i="1"/>
  <c r="L416" i="1"/>
  <c r="N416" i="1" s="1"/>
  <c r="V100" i="1"/>
  <c r="X100" i="1" s="1"/>
  <c r="Z100" i="1"/>
  <c r="L251" i="1"/>
  <c r="N251" i="1" s="1"/>
  <c r="V3116" i="1"/>
  <c r="X3116" i="1" s="1"/>
  <c r="Z3116" i="1"/>
  <c r="L1050" i="1"/>
  <c r="N1050" i="1" s="1"/>
  <c r="V432" i="1"/>
  <c r="X432" i="1" s="1"/>
  <c r="Z432" i="1"/>
  <c r="L475" i="1"/>
  <c r="N475" i="1" s="1"/>
  <c r="V2171" i="1"/>
  <c r="X2171" i="1" s="1"/>
  <c r="Z2171" i="1"/>
  <c r="L911" i="1"/>
  <c r="N911" i="1" s="1"/>
  <c r="V2401" i="1"/>
  <c r="X2401" i="1" s="1"/>
  <c r="Z2401" i="1"/>
  <c r="L524" i="1"/>
  <c r="N524" i="1" s="1"/>
  <c r="V3541" i="1"/>
  <c r="X3541" i="1" s="1"/>
  <c r="Z3541" i="1"/>
  <c r="L3023" i="1"/>
  <c r="N3023" i="1" s="1"/>
  <c r="V3117" i="1"/>
  <c r="X3117" i="1" s="1"/>
  <c r="Z3117" i="1"/>
  <c r="L4105" i="1"/>
  <c r="N4105" i="1" s="1"/>
  <c r="V631" i="1"/>
  <c r="X631" i="1" s="1"/>
  <c r="Z631" i="1"/>
  <c r="L3671" i="1"/>
  <c r="N3671" i="1" s="1"/>
  <c r="V104" i="1"/>
  <c r="X104" i="1" s="1"/>
  <c r="Z104" i="1"/>
  <c r="L563" i="1"/>
  <c r="N563" i="1" s="1"/>
  <c r="V1569" i="1"/>
  <c r="X1569" i="1" s="1"/>
  <c r="Z1569" i="1"/>
  <c r="L2087" i="1"/>
  <c r="N2087" i="1" s="1"/>
  <c r="V370" i="1"/>
  <c r="X370" i="1" s="1"/>
  <c r="Z370" i="1"/>
  <c r="L105" i="1"/>
  <c r="N105" i="1" s="1"/>
  <c r="V915" i="1"/>
  <c r="X915" i="1" s="1"/>
  <c r="Z915" i="1"/>
  <c r="L1026" i="1"/>
  <c r="N1026" i="1" s="1"/>
  <c r="V3024" i="1"/>
  <c r="X3024" i="1" s="1"/>
  <c r="Z3024" i="1"/>
  <c r="L3858" i="1"/>
  <c r="N3858" i="1" s="1"/>
  <c r="V585" i="1"/>
  <c r="X585" i="1" s="1"/>
  <c r="Z585" i="1"/>
  <c r="L477" i="1"/>
  <c r="N477" i="1" s="1"/>
  <c r="V919" i="1"/>
  <c r="X919" i="1" s="1"/>
  <c r="Z919" i="1"/>
  <c r="L108" i="1"/>
  <c r="N108" i="1" s="1"/>
  <c r="V715" i="1"/>
  <c r="X715" i="1" s="1"/>
  <c r="Z715" i="1"/>
  <c r="L1295" i="1"/>
  <c r="N1295" i="1" s="1"/>
  <c r="V1778" i="1"/>
  <c r="X1778" i="1" s="1"/>
  <c r="Z1778" i="1"/>
  <c r="L3090" i="1"/>
  <c r="N3090" i="1" s="1"/>
  <c r="V716" i="1"/>
  <c r="X716" i="1" s="1"/>
  <c r="Z716" i="1"/>
  <c r="L1296" i="1"/>
  <c r="N1296" i="1" s="1"/>
  <c r="V1188" i="1"/>
  <c r="X1188" i="1" s="1"/>
  <c r="Z1188" i="1"/>
  <c r="L632" i="1"/>
  <c r="N632" i="1" s="1"/>
  <c r="V3672" i="1"/>
  <c r="X3672" i="1" s="1"/>
  <c r="Z3672" i="1"/>
  <c r="L1981" i="1"/>
  <c r="N1981" i="1" s="1"/>
  <c r="V241" i="1"/>
  <c r="X241" i="1" s="1"/>
  <c r="Z241" i="1"/>
  <c r="L2634" i="1"/>
  <c r="N2634" i="1" s="1"/>
  <c r="V2263" i="1"/>
  <c r="X2263" i="1" s="1"/>
  <c r="Z2263" i="1"/>
  <c r="L4178" i="1"/>
  <c r="N4178" i="1" s="1"/>
  <c r="V850" i="1"/>
  <c r="X850" i="1" s="1"/>
  <c r="Z850" i="1"/>
  <c r="L1222" i="1"/>
  <c r="N1222" i="1" s="1"/>
  <c r="V20" i="1"/>
  <c r="X20" i="1" s="1"/>
  <c r="Z20" i="1"/>
  <c r="L3549" i="1"/>
  <c r="N3549" i="1" s="1"/>
  <c r="V1332" i="1"/>
  <c r="X1332" i="1" s="1"/>
  <c r="Z1332" i="1"/>
  <c r="L3154" i="1"/>
  <c r="N3154" i="1" s="1"/>
  <c r="V2842" i="1"/>
  <c r="X2842" i="1" s="1"/>
  <c r="Z2842" i="1"/>
  <c r="L3091" i="1"/>
  <c r="N3091" i="1" s="1"/>
  <c r="V2244" i="1"/>
  <c r="X2244" i="1" s="1"/>
  <c r="Z2244" i="1"/>
  <c r="L3756" i="1"/>
  <c r="N3756" i="1" s="1"/>
  <c r="V954" i="1"/>
  <c r="X954" i="1" s="1"/>
  <c r="Z954" i="1"/>
  <c r="L3550" i="1"/>
  <c r="N3550" i="1" s="1"/>
  <c r="V2252" i="1"/>
  <c r="X2252" i="1" s="1"/>
  <c r="Z2252" i="1"/>
  <c r="L3493" i="1"/>
  <c r="N3493" i="1" s="1"/>
  <c r="V2635" i="1"/>
  <c r="X2635" i="1" s="1"/>
  <c r="Z2635" i="1"/>
  <c r="L2704" i="1"/>
  <c r="N2704" i="1" s="1"/>
  <c r="V1198" i="1"/>
  <c r="X1198" i="1" s="1"/>
  <c r="Z1198" i="1"/>
  <c r="L3419" i="1"/>
  <c r="N3419" i="1" s="1"/>
  <c r="V1967" i="1"/>
  <c r="X1967" i="1" s="1"/>
  <c r="Z1967" i="1"/>
  <c r="L2427" i="1"/>
  <c r="N2427" i="1" s="1"/>
  <c r="V3629" i="1"/>
  <c r="X3629" i="1" s="1"/>
  <c r="Z3629" i="1"/>
  <c r="L2822" i="1"/>
  <c r="N2822" i="1" s="1"/>
  <c r="V76" i="1"/>
  <c r="X76" i="1" s="1"/>
  <c r="Z76" i="1"/>
  <c r="L3501" i="1"/>
  <c r="N3501" i="1" s="1"/>
  <c r="V278" i="1"/>
  <c r="X278" i="1" s="1"/>
  <c r="Z278" i="1"/>
  <c r="L1276" i="1"/>
  <c r="N1276" i="1" s="1"/>
  <c r="W2358" i="1"/>
  <c r="V3213" i="1"/>
  <c r="X3213" i="1" s="1"/>
  <c r="Z3213" i="1"/>
  <c r="L3846" i="1"/>
  <c r="N3846" i="1" s="1"/>
  <c r="W800" i="1"/>
  <c r="M3905" i="1"/>
  <c r="V3905" i="1"/>
  <c r="X3905" i="1" s="1"/>
  <c r="V4076" i="1"/>
  <c r="X4076" i="1" s="1"/>
  <c r="Z1726" i="1"/>
  <c r="L2238" i="1"/>
  <c r="N2238" i="1" s="1"/>
  <c r="V1031" i="1"/>
  <c r="X1031" i="1" s="1"/>
  <c r="V2355" i="1"/>
  <c r="X2355" i="1" s="1"/>
  <c r="Z2188" i="1"/>
  <c r="V2288" i="1"/>
  <c r="X2288" i="1" s="1"/>
  <c r="V790" i="1"/>
  <c r="X790" i="1" s="1"/>
  <c r="V929" i="1"/>
  <c r="X929" i="1" s="1"/>
  <c r="V2667" i="1"/>
  <c r="X2667" i="1" s="1"/>
  <c r="V3299" i="1"/>
  <c r="X3299" i="1" s="1"/>
  <c r="V1451" i="1"/>
  <c r="X1451" i="1" s="1"/>
  <c r="W2823" i="1"/>
  <c r="V45" i="1"/>
  <c r="X45" i="1" s="1"/>
  <c r="V127" i="1"/>
  <c r="X127" i="1" s="1"/>
  <c r="V4128" i="1"/>
  <c r="X4128" i="1" s="1"/>
  <c r="V279" i="1"/>
  <c r="X279" i="1" s="1"/>
  <c r="V1220" i="1"/>
  <c r="X1220" i="1" s="1"/>
  <c r="Z1220" i="1"/>
  <c r="L456" i="1"/>
  <c r="N456" i="1" s="1"/>
  <c r="Z2361" i="1"/>
  <c r="L3937" i="1"/>
  <c r="N3937" i="1" s="1"/>
  <c r="Z1564" i="1"/>
  <c r="L2940" i="1"/>
  <c r="N2940" i="1" s="1"/>
  <c r="Z558" i="1"/>
  <c r="Z3551" i="1"/>
  <c r="Z3156" i="1"/>
  <c r="Z3953" i="1"/>
  <c r="Z3713" i="1"/>
  <c r="Z787" i="1"/>
  <c r="Z4193" i="1"/>
  <c r="Z1072" i="1"/>
  <c r="Z457" i="1"/>
  <c r="Z2418" i="1"/>
  <c r="Z1383" i="1"/>
  <c r="Z1711" i="1"/>
  <c r="L280" i="1"/>
  <c r="N280" i="1" s="1"/>
  <c r="Z280" i="1"/>
  <c r="Y280" i="1"/>
  <c r="V280" i="1"/>
  <c r="X280" i="1" s="1"/>
  <c r="Y2429" i="1"/>
  <c r="V2429" i="1"/>
  <c r="X2429" i="1" s="1"/>
  <c r="L3861" i="1"/>
  <c r="N3861" i="1" s="1"/>
  <c r="Z3861" i="1"/>
  <c r="Y3861" i="1"/>
  <c r="V3861" i="1"/>
  <c r="X3861" i="1" s="1"/>
  <c r="Y2593" i="1"/>
  <c r="V2593" i="1"/>
  <c r="X2593" i="1" s="1"/>
  <c r="L4129" i="1"/>
  <c r="N4129" i="1" s="1"/>
  <c r="Z4129" i="1"/>
  <c r="Y4129" i="1"/>
  <c r="V4129" i="1"/>
  <c r="X4129" i="1" s="1"/>
  <c r="Y1334" i="1"/>
  <c r="V1334" i="1"/>
  <c r="X1334" i="1" s="1"/>
  <c r="L791" i="1"/>
  <c r="N791" i="1" s="1"/>
  <c r="Z791" i="1"/>
  <c r="Y791" i="1"/>
  <c r="V791" i="1"/>
  <c r="X791" i="1" s="1"/>
  <c r="Y3714" i="1"/>
  <c r="V3714" i="1"/>
  <c r="X3714" i="1" s="1"/>
  <c r="L1580" i="1"/>
  <c r="N1580" i="1" s="1"/>
  <c r="Z1580" i="1"/>
  <c r="Y1580" i="1"/>
  <c r="V1580" i="1"/>
  <c r="X1580" i="1" s="1"/>
  <c r="Z4127" i="1"/>
  <c r="L4127" i="1"/>
  <c r="N4127" i="1" s="1"/>
  <c r="L3897" i="1"/>
  <c r="N3897" i="1" s="1"/>
  <c r="Z3897" i="1"/>
  <c r="Y3897" i="1"/>
  <c r="V3897" i="1"/>
  <c r="X3897" i="1" s="1"/>
  <c r="Z4139" i="1"/>
  <c r="L4139" i="1"/>
  <c r="N4139" i="1" s="1"/>
  <c r="Y4139" i="1"/>
  <c r="V4139" i="1"/>
  <c r="X4139" i="1" s="1"/>
  <c r="Y3559" i="1"/>
  <c r="W3559" i="1"/>
  <c r="V3559" i="1"/>
  <c r="X3559" i="1" s="1"/>
  <c r="Y446" i="1"/>
  <c r="W446" i="1"/>
  <c r="V446" i="1"/>
  <c r="X446" i="1" s="1"/>
  <c r="Y4180" i="1"/>
  <c r="W4180" i="1"/>
  <c r="V4180" i="1"/>
  <c r="X4180" i="1" s="1"/>
  <c r="Y2386" i="1"/>
  <c r="W2386" i="1"/>
  <c r="V2386" i="1"/>
  <c r="X2386" i="1" s="1"/>
  <c r="Y4054" i="1"/>
  <c r="W4054" i="1"/>
  <c r="V4054" i="1"/>
  <c r="X4054" i="1" s="1"/>
  <c r="Y3779" i="1"/>
  <c r="W3779" i="1"/>
  <c r="V3779" i="1"/>
  <c r="X3779" i="1" s="1"/>
  <c r="Z1149" i="1"/>
  <c r="M1149" i="1"/>
  <c r="L1149" i="1"/>
  <c r="N1149" i="1" s="1"/>
  <c r="Z1504" i="1"/>
  <c r="M1504" i="1"/>
  <c r="L1504" i="1"/>
  <c r="N1504" i="1" s="1"/>
  <c r="Y802" i="1"/>
  <c r="W802" i="1"/>
  <c r="V802" i="1"/>
  <c r="X802" i="1" s="1"/>
  <c r="Z78" i="1"/>
  <c r="M78" i="1"/>
  <c r="L78" i="1"/>
  <c r="N78" i="1" s="1"/>
  <c r="Y1024" i="1"/>
  <c r="W1024" i="1"/>
  <c r="V1024" i="1"/>
  <c r="X1024" i="1" s="1"/>
  <c r="Z2825" i="1"/>
  <c r="M2825" i="1"/>
  <c r="L2825" i="1"/>
  <c r="N2825" i="1" s="1"/>
  <c r="Y2955" i="1"/>
  <c r="W2955" i="1"/>
  <c r="V2955" i="1"/>
  <c r="X2955" i="1" s="1"/>
  <c r="Z3610" i="1"/>
  <c r="M3610" i="1"/>
  <c r="L3610" i="1"/>
  <c r="N3610" i="1" s="1"/>
  <c r="Y3096" i="1"/>
  <c r="W3096" i="1"/>
  <c r="V3096" i="1"/>
  <c r="X3096" i="1" s="1"/>
  <c r="Z897" i="1"/>
  <c r="M897" i="1"/>
  <c r="L897" i="1"/>
  <c r="N897" i="1" s="1"/>
  <c r="Y270" i="1"/>
  <c r="W270" i="1"/>
  <c r="V270" i="1"/>
  <c r="X270" i="1" s="1"/>
  <c r="Z803" i="1"/>
  <c r="M803" i="1"/>
  <c r="L803" i="1"/>
  <c r="N803" i="1" s="1"/>
  <c r="Y298" i="1"/>
  <c r="W298" i="1"/>
  <c r="V298" i="1"/>
  <c r="X298" i="1" s="1"/>
  <c r="Z931" i="1"/>
  <c r="M931" i="1"/>
  <c r="L931" i="1"/>
  <c r="N931" i="1" s="1"/>
  <c r="Y1992" i="1"/>
  <c r="W1992" i="1"/>
  <c r="V1992" i="1"/>
  <c r="X1992" i="1" s="1"/>
  <c r="Z932" i="1"/>
  <c r="M932" i="1"/>
  <c r="L932" i="1"/>
  <c r="N932" i="1" s="1"/>
  <c r="Y47" i="1"/>
  <c r="W47" i="1"/>
  <c r="V47" i="1"/>
  <c r="X47" i="1" s="1"/>
  <c r="Y3403" i="1"/>
  <c r="W3403" i="1"/>
  <c r="V3403" i="1"/>
  <c r="X3403" i="1" s="1"/>
  <c r="Z1753" i="1"/>
  <c r="M1753" i="1"/>
  <c r="L1753" i="1"/>
  <c r="N1753" i="1" s="1"/>
  <c r="Y3557" i="1"/>
  <c r="W3557" i="1"/>
  <c r="V3557" i="1"/>
  <c r="X3557" i="1" s="1"/>
  <c r="Z743" i="1"/>
  <c r="M743" i="1"/>
  <c r="L743" i="1"/>
  <c r="N743" i="1" s="1"/>
  <c r="Y2964" i="1"/>
  <c r="W2964" i="1"/>
  <c r="V2964" i="1"/>
  <c r="X2964" i="1" s="1"/>
  <c r="Y4127" i="1"/>
  <c r="V4127" i="1"/>
  <c r="X4127" i="1" s="1"/>
  <c r="L4234" i="1"/>
  <c r="N4234" i="1" s="1"/>
  <c r="Z4234" i="1"/>
  <c r="Y4234" i="1"/>
  <c r="V4234" i="1"/>
  <c r="X4234" i="1" s="1"/>
  <c r="Z2624" i="1"/>
  <c r="L2624" i="1"/>
  <c r="N2624" i="1" s="1"/>
  <c r="Y2624" i="1"/>
  <c r="V2624" i="1"/>
  <c r="X2624" i="1" s="1"/>
  <c r="M3897" i="1"/>
  <c r="W3897" i="1"/>
  <c r="M4139" i="1"/>
  <c r="Z2978" i="1"/>
  <c r="M2978" i="1"/>
  <c r="L2978" i="1"/>
  <c r="N2978" i="1" s="1"/>
  <c r="Z922" i="1"/>
  <c r="M922" i="1"/>
  <c r="L922" i="1"/>
  <c r="N922" i="1" s="1"/>
  <c r="Y2953" i="1"/>
  <c r="W2953" i="1"/>
  <c r="V2953" i="1"/>
  <c r="X2953" i="1" s="1"/>
  <c r="Z1161" i="1"/>
  <c r="M1161" i="1"/>
  <c r="L1161" i="1"/>
  <c r="N1161" i="1" s="1"/>
  <c r="Y2504" i="1"/>
  <c r="W2504" i="1"/>
  <c r="V2504" i="1"/>
  <c r="X2504" i="1" s="1"/>
  <c r="Y874" i="1"/>
  <c r="W874" i="1"/>
  <c r="V874" i="1"/>
  <c r="X874" i="1" s="1"/>
  <c r="Z1237" i="1"/>
  <c r="M1237" i="1"/>
  <c r="L1237" i="1"/>
  <c r="N1237" i="1" s="1"/>
  <c r="Y2103" i="1"/>
  <c r="W2103" i="1"/>
  <c r="V2103" i="1"/>
  <c r="X2103" i="1" s="1"/>
  <c r="Y447" i="1"/>
  <c r="W447" i="1"/>
  <c r="V447" i="1"/>
  <c r="X447" i="1" s="1"/>
  <c r="Y1664" i="1"/>
  <c r="W1664" i="1"/>
  <c r="V1664" i="1"/>
  <c r="X1664" i="1" s="1"/>
  <c r="Z3898" i="1"/>
  <c r="M3898" i="1"/>
  <c r="L3898" i="1"/>
  <c r="N3898" i="1" s="1"/>
  <c r="Y3956" i="1"/>
  <c r="W3956" i="1"/>
  <c r="V3956" i="1"/>
  <c r="X3956" i="1" s="1"/>
  <c r="Z2682" i="1"/>
  <c r="M2682" i="1"/>
  <c r="L2682" i="1"/>
  <c r="N2682" i="1" s="1"/>
  <c r="Y875" i="1"/>
  <c r="W875" i="1"/>
  <c r="V875" i="1"/>
  <c r="X875" i="1" s="1"/>
  <c r="Z3434" i="1"/>
  <c r="M3434" i="1"/>
  <c r="L3434" i="1"/>
  <c r="N3434" i="1" s="1"/>
  <c r="Y3729" i="1"/>
  <c r="W3729" i="1"/>
  <c r="V3729" i="1"/>
  <c r="X3729" i="1" s="1"/>
  <c r="Z3920" i="1"/>
  <c r="L3920" i="1"/>
  <c r="N3920" i="1" s="1"/>
  <c r="Z281" i="1"/>
  <c r="M281" i="1"/>
  <c r="L281" i="1"/>
  <c r="N281" i="1" s="1"/>
  <c r="Y4152" i="1"/>
  <c r="W4152" i="1"/>
  <c r="V4152" i="1"/>
  <c r="X4152" i="1" s="1"/>
  <c r="W914" i="1"/>
  <c r="M3364" i="1"/>
  <c r="W2722" i="1"/>
  <c r="L2199" i="1"/>
  <c r="N2199" i="1" s="1"/>
  <c r="W2360" i="1"/>
  <c r="V2479" i="1"/>
  <c r="X2479" i="1" s="1"/>
  <c r="L592" i="1"/>
  <c r="N592" i="1" s="1"/>
  <c r="W3642" i="1"/>
  <c r="V3206" i="1"/>
  <c r="X3206" i="1" s="1"/>
  <c r="L103" i="1"/>
  <c r="N103" i="1" s="1"/>
  <c r="W714" i="1"/>
  <c r="V523" i="1"/>
  <c r="X523" i="1" s="1"/>
  <c r="L2464" i="1"/>
  <c r="N2464" i="1" s="1"/>
  <c r="W1558" i="1"/>
  <c r="V1568" i="1"/>
  <c r="X1568" i="1" s="1"/>
  <c r="L1230" i="1"/>
  <c r="N1230" i="1" s="1"/>
  <c r="W4170" i="1"/>
  <c r="V4104" i="1"/>
  <c r="X4104" i="1" s="1"/>
  <c r="L583" i="1"/>
  <c r="N583" i="1" s="1"/>
  <c r="W3339" i="1"/>
  <c r="V2362" i="1"/>
  <c r="X2362" i="1" s="1"/>
  <c r="L769" i="1"/>
  <c r="N769" i="1" s="1"/>
  <c r="W3396" i="1"/>
  <c r="V1395" i="1"/>
  <c r="X1395" i="1" s="1"/>
  <c r="L230" i="1"/>
  <c r="N230" i="1" s="1"/>
  <c r="W928" i="1"/>
  <c r="V3884" i="1"/>
  <c r="X3884" i="1" s="1"/>
  <c r="L368" i="1"/>
  <c r="N368" i="1" s="1"/>
  <c r="W1347" i="1"/>
  <c r="V3254" i="1"/>
  <c r="X3254" i="1" s="1"/>
  <c r="L3366" i="1"/>
  <c r="N3366" i="1" s="1"/>
  <c r="W3421" i="1"/>
  <c r="V250" i="1"/>
  <c r="X250" i="1" s="1"/>
  <c r="L2085" i="1"/>
  <c r="N2085" i="1" s="1"/>
  <c r="W167" i="1"/>
  <c r="V4015" i="1"/>
  <c r="X4015" i="1" s="1"/>
  <c r="L3115" i="1"/>
  <c r="N3115" i="1" s="1"/>
  <c r="W1160" i="1"/>
  <c r="V3856" i="1"/>
  <c r="X3856" i="1" s="1"/>
  <c r="L584" i="1"/>
  <c r="N584" i="1" s="1"/>
  <c r="W4202" i="1"/>
  <c r="V2419" i="1"/>
  <c r="X2419" i="1" s="1"/>
  <c r="L369" i="1"/>
  <c r="N369" i="1" s="1"/>
  <c r="W1080" i="1"/>
  <c r="V1348" i="1"/>
  <c r="X1348" i="1" s="1"/>
  <c r="L1620" i="1"/>
  <c r="N1620" i="1" s="1"/>
  <c r="W1396" i="1"/>
  <c r="V955" i="1"/>
  <c r="X955" i="1" s="1"/>
  <c r="L168" i="1"/>
  <c r="N168" i="1" s="1"/>
  <c r="W2200" i="1"/>
  <c r="V3053" i="1"/>
  <c r="X3053" i="1" s="1"/>
  <c r="L201" i="1"/>
  <c r="N201" i="1" s="1"/>
  <c r="W1049" i="1"/>
  <c r="V3088" i="1"/>
  <c r="X3088" i="1" s="1"/>
  <c r="L1980" i="1"/>
  <c r="N1980" i="1" s="1"/>
  <c r="W521" i="1"/>
  <c r="V1291" i="1"/>
  <c r="X1291" i="1" s="1"/>
  <c r="L411" i="1"/>
  <c r="N411" i="1" s="1"/>
  <c r="W1349" i="1"/>
  <c r="V416" i="1"/>
  <c r="X416" i="1" s="1"/>
  <c r="L100" i="1"/>
  <c r="N100" i="1" s="1"/>
  <c r="W102" i="1"/>
  <c r="V251" i="1"/>
  <c r="X251" i="1" s="1"/>
  <c r="L3116" i="1"/>
  <c r="N3116" i="1" s="1"/>
  <c r="W1013" i="1"/>
  <c r="V1050" i="1"/>
  <c r="X1050" i="1" s="1"/>
  <c r="L432" i="1"/>
  <c r="N432" i="1" s="1"/>
  <c r="W3893" i="1"/>
  <c r="V475" i="1"/>
  <c r="X475" i="1" s="1"/>
  <c r="L2171" i="1"/>
  <c r="N2171" i="1" s="1"/>
  <c r="W543" i="1"/>
  <c r="V911" i="1"/>
  <c r="X911" i="1" s="1"/>
  <c r="L2401" i="1"/>
  <c r="N2401" i="1" s="1"/>
  <c r="W3328" i="1"/>
  <c r="V524" i="1"/>
  <c r="X524" i="1" s="1"/>
  <c r="L3541" i="1"/>
  <c r="N3541" i="1" s="1"/>
  <c r="W1231" i="1"/>
  <c r="V3023" i="1"/>
  <c r="X3023" i="1" s="1"/>
  <c r="L3117" i="1"/>
  <c r="N3117" i="1" s="1"/>
  <c r="W1326" i="1"/>
  <c r="V4105" i="1"/>
  <c r="X4105" i="1" s="1"/>
  <c r="L631" i="1"/>
  <c r="N631" i="1" s="1"/>
  <c r="W476" i="1"/>
  <c r="V3671" i="1"/>
  <c r="X3671" i="1" s="1"/>
  <c r="L104" i="1"/>
  <c r="N104" i="1" s="1"/>
  <c r="W462" i="1"/>
  <c r="V563" i="1"/>
  <c r="X563" i="1" s="1"/>
  <c r="L1569" i="1"/>
  <c r="N1569" i="1" s="1"/>
  <c r="W1748" i="1"/>
  <c r="V2087" i="1"/>
  <c r="X2087" i="1" s="1"/>
  <c r="L370" i="1"/>
  <c r="N370" i="1" s="1"/>
  <c r="W1045" i="1"/>
  <c r="V105" i="1"/>
  <c r="X105" i="1" s="1"/>
  <c r="L915" i="1"/>
  <c r="N915" i="1" s="1"/>
  <c r="W252" i="1"/>
  <c r="V1026" i="1"/>
  <c r="X1026" i="1" s="1"/>
  <c r="L3024" i="1"/>
  <c r="N3024" i="1" s="1"/>
  <c r="W259" i="1"/>
  <c r="V3858" i="1"/>
  <c r="X3858" i="1" s="1"/>
  <c r="L585" i="1"/>
  <c r="N585" i="1" s="1"/>
  <c r="W586" i="1"/>
  <c r="V477" i="1"/>
  <c r="X477" i="1" s="1"/>
  <c r="L919" i="1"/>
  <c r="N919" i="1" s="1"/>
  <c r="W1046" i="1"/>
  <c r="V108" i="1"/>
  <c r="X108" i="1" s="1"/>
  <c r="L715" i="1"/>
  <c r="N715" i="1" s="1"/>
  <c r="W3422" i="1"/>
  <c r="V1295" i="1"/>
  <c r="X1295" i="1" s="1"/>
  <c r="L1778" i="1"/>
  <c r="N1778" i="1" s="1"/>
  <c r="W169" i="1"/>
  <c r="V3090" i="1"/>
  <c r="X3090" i="1" s="1"/>
  <c r="L716" i="1"/>
  <c r="N716" i="1" s="1"/>
  <c r="W3397" i="1"/>
  <c r="V1296" i="1"/>
  <c r="X1296" i="1" s="1"/>
  <c r="L1188" i="1"/>
  <c r="N1188" i="1" s="1"/>
  <c r="W381" i="1"/>
  <c r="V632" i="1"/>
  <c r="X632" i="1" s="1"/>
  <c r="W3932" i="1"/>
  <c r="V1981" i="1"/>
  <c r="X1981" i="1" s="1"/>
  <c r="L241" i="1"/>
  <c r="N241" i="1" s="1"/>
  <c r="W3237" i="1"/>
  <c r="V2634" i="1"/>
  <c r="X2634" i="1" s="1"/>
  <c r="L2263" i="1"/>
  <c r="N2263" i="1" s="1"/>
  <c r="W3973" i="1"/>
  <c r="V4178" i="1"/>
  <c r="X4178" i="1" s="1"/>
  <c r="L850" i="1"/>
  <c r="N850" i="1" s="1"/>
  <c r="W851" i="1"/>
  <c r="V1222" i="1"/>
  <c r="X1222" i="1" s="1"/>
  <c r="L20" i="1"/>
  <c r="N20" i="1" s="1"/>
  <c r="W1219" i="1"/>
  <c r="V3549" i="1"/>
  <c r="X3549" i="1" s="1"/>
  <c r="M1706" i="1"/>
  <c r="L1332" i="1"/>
  <c r="N1332" i="1" s="1"/>
  <c r="W1717" i="1"/>
  <c r="V3154" i="1"/>
  <c r="X3154" i="1" s="1"/>
  <c r="M2899" i="1"/>
  <c r="L2842" i="1"/>
  <c r="N2842" i="1" s="1"/>
  <c r="W912" i="1"/>
  <c r="V3091" i="1"/>
  <c r="X3091" i="1" s="1"/>
  <c r="M2787" i="1"/>
  <c r="L2244" i="1"/>
  <c r="N2244" i="1" s="1"/>
  <c r="W3760" i="1"/>
  <c r="V3756" i="1"/>
  <c r="X3756" i="1" s="1"/>
  <c r="M3418" i="1"/>
  <c r="L954" i="1"/>
  <c r="N954" i="1" s="1"/>
  <c r="W786" i="1"/>
  <c r="V3550" i="1"/>
  <c r="X3550" i="1" s="1"/>
  <c r="M508" i="1"/>
  <c r="L2252" i="1"/>
  <c r="N2252" i="1" s="1"/>
  <c r="W4163" i="1"/>
  <c r="V3493" i="1"/>
  <c r="X3493" i="1" s="1"/>
  <c r="M3155" i="1"/>
  <c r="L2635" i="1"/>
  <c r="N2635" i="1" s="1"/>
  <c r="W3952" i="1"/>
  <c r="V2704" i="1"/>
  <c r="X2704" i="1" s="1"/>
  <c r="M2115" i="1"/>
  <c r="L1198" i="1"/>
  <c r="N1198" i="1" s="1"/>
  <c r="W1579" i="1"/>
  <c r="V3419" i="1"/>
  <c r="X3419" i="1" s="1"/>
  <c r="M3935" i="1"/>
  <c r="L1967" i="1"/>
  <c r="N1967" i="1" s="1"/>
  <c r="W996" i="1"/>
  <c r="V2427" i="1"/>
  <c r="X2427" i="1" s="1"/>
  <c r="L3629" i="1"/>
  <c r="N3629" i="1" s="1"/>
  <c r="V2822" i="1"/>
  <c r="X2822" i="1" s="1"/>
  <c r="L76" i="1"/>
  <c r="N76" i="1" s="1"/>
  <c r="V3501" i="1"/>
  <c r="X3501" i="1" s="1"/>
  <c r="L278" i="1"/>
  <c r="N278" i="1" s="1"/>
  <c r="V1276" i="1"/>
  <c r="X1276" i="1" s="1"/>
  <c r="L3213" i="1"/>
  <c r="N3213" i="1" s="1"/>
  <c r="W3846" i="1"/>
  <c r="L800" i="1"/>
  <c r="N800" i="1" s="1"/>
  <c r="Z800" i="1"/>
  <c r="V2289" i="1"/>
  <c r="X2289" i="1" s="1"/>
  <c r="W1726" i="1"/>
  <c r="W2238" i="1"/>
  <c r="M1968" i="1"/>
  <c r="V1968" i="1"/>
  <c r="X1968" i="1" s="1"/>
  <c r="W1765" i="1"/>
  <c r="W2188" i="1"/>
  <c r="L2428" i="1"/>
  <c r="N2428" i="1" s="1"/>
  <c r="M3092" i="1"/>
  <c r="V3092" i="1"/>
  <c r="X3092" i="1" s="1"/>
  <c r="V3630" i="1"/>
  <c r="X3630" i="1" s="1"/>
  <c r="W2239" i="1"/>
  <c r="W2356" i="1"/>
  <c r="W1032" i="1"/>
  <c r="W3495" i="1"/>
  <c r="V2357" i="1"/>
  <c r="X2357" i="1" s="1"/>
  <c r="L1220" i="1"/>
  <c r="N1220" i="1" s="1"/>
  <c r="W1277" i="1"/>
  <c r="V456" i="1"/>
  <c r="X456" i="1" s="1"/>
  <c r="M3238" i="1"/>
  <c r="L2361" i="1"/>
  <c r="N2361" i="1" s="1"/>
  <c r="W2906" i="1"/>
  <c r="V3937" i="1"/>
  <c r="X3937" i="1" s="1"/>
  <c r="M2417" i="1"/>
  <c r="L1564" i="1"/>
  <c r="N1564" i="1" s="1"/>
  <c r="W1917" i="1"/>
  <c r="V2940" i="1"/>
  <c r="X2940" i="1" s="1"/>
  <c r="M2907" i="1"/>
  <c r="L558" i="1"/>
  <c r="N558" i="1" s="1"/>
  <c r="W1223" i="1"/>
  <c r="V1298" i="1"/>
  <c r="X1298" i="1" s="1"/>
  <c r="M755" i="1"/>
  <c r="L3551" i="1"/>
  <c r="N3551" i="1" s="1"/>
  <c r="W1333" i="1"/>
  <c r="V3494" i="1"/>
  <c r="X3494" i="1" s="1"/>
  <c r="M3124" i="1"/>
  <c r="L3156" i="1"/>
  <c r="N3156" i="1" s="1"/>
  <c r="W3214" i="1"/>
  <c r="V2843" i="1"/>
  <c r="X2843" i="1" s="1"/>
  <c r="M913" i="1"/>
  <c r="W3606" i="1"/>
  <c r="V2788" i="1"/>
  <c r="X2788" i="1" s="1"/>
  <c r="M2245" i="1"/>
  <c r="L3713" i="1"/>
  <c r="N3713" i="1" s="1"/>
  <c r="W1408" i="1"/>
  <c r="V1382" i="1"/>
  <c r="X1382" i="1" s="1"/>
  <c r="M3486" i="1"/>
  <c r="L787" i="1"/>
  <c r="N787" i="1" s="1"/>
  <c r="W509" i="1"/>
  <c r="V2359" i="1"/>
  <c r="X2359" i="1" s="1"/>
  <c r="M3465" i="1"/>
  <c r="L4193" i="1"/>
  <c r="N4193" i="1" s="1"/>
  <c r="W2636" i="1"/>
  <c r="V2853" i="1"/>
  <c r="X2853" i="1" s="1"/>
  <c r="M2246" i="1"/>
  <c r="L1072" i="1"/>
  <c r="N1072" i="1" s="1"/>
  <c r="W2005" i="1"/>
  <c r="V242" i="1"/>
  <c r="X242" i="1" s="1"/>
  <c r="M1766" i="1"/>
  <c r="L457" i="1"/>
  <c r="N457" i="1" s="1"/>
  <c r="W700" i="1"/>
  <c r="V930" i="1"/>
  <c r="X930" i="1" s="1"/>
  <c r="L2418" i="1"/>
  <c r="N2418" i="1" s="1"/>
  <c r="W2592" i="1"/>
  <c r="V3631" i="1"/>
  <c r="X3631" i="1" s="1"/>
  <c r="M3378" i="1"/>
  <c r="L1383" i="1"/>
  <c r="N1383" i="1" s="1"/>
  <c r="W1509" i="1"/>
  <c r="V1565" i="1"/>
  <c r="X1565" i="1" s="1"/>
  <c r="M2749" i="1"/>
  <c r="L1711" i="1"/>
  <c r="N1711" i="1" s="1"/>
  <c r="W1969" i="1"/>
  <c r="V997" i="1"/>
  <c r="X997" i="1" s="1"/>
  <c r="W4127" i="1"/>
  <c r="M4234" i="1"/>
  <c r="W4234" i="1"/>
  <c r="M2624" i="1"/>
  <c r="W2624" i="1"/>
  <c r="Z1007" i="1"/>
  <c r="L1007" i="1"/>
  <c r="N1007" i="1" s="1"/>
  <c r="Z2234" i="1"/>
  <c r="M2234" i="1"/>
  <c r="L2234" i="1"/>
  <c r="N2234" i="1" s="1"/>
  <c r="Z2372" i="1"/>
  <c r="M2372" i="1"/>
  <c r="L2372" i="1"/>
  <c r="N2372" i="1" s="1"/>
  <c r="Z3982" i="1"/>
  <c r="M3982" i="1"/>
  <c r="L3982" i="1"/>
  <c r="N3982" i="1" s="1"/>
  <c r="Z1282" i="1"/>
  <c r="M1282" i="1"/>
  <c r="L1282" i="1"/>
  <c r="N1282" i="1" s="1"/>
  <c r="Z1226" i="1"/>
  <c r="M1226" i="1"/>
  <c r="L1226" i="1"/>
  <c r="N1226" i="1" s="1"/>
  <c r="Y296" i="1"/>
  <c r="W296" i="1"/>
  <c r="V296" i="1"/>
  <c r="X296" i="1" s="1"/>
  <c r="Y3984" i="1"/>
  <c r="W3984" i="1"/>
  <c r="V3984" i="1"/>
  <c r="X3984" i="1" s="1"/>
  <c r="Z1122" i="1"/>
  <c r="M1122" i="1"/>
  <c r="L1122" i="1"/>
  <c r="N1122" i="1" s="1"/>
  <c r="Z2071" i="1"/>
  <c r="M2071" i="1"/>
  <c r="L2071" i="1"/>
  <c r="N2071" i="1" s="1"/>
  <c r="Z3353" i="1"/>
  <c r="M3353" i="1"/>
  <c r="L3353" i="1"/>
  <c r="N3353" i="1" s="1"/>
  <c r="Y2187" i="1"/>
  <c r="W2187" i="1"/>
  <c r="V2187" i="1"/>
  <c r="X2187" i="1" s="1"/>
  <c r="Z1150" i="1"/>
  <c r="M1150" i="1"/>
  <c r="L1150" i="1"/>
  <c r="N1150" i="1" s="1"/>
  <c r="Y2569" i="1"/>
  <c r="W2569" i="1"/>
  <c r="V2569" i="1"/>
  <c r="X2569" i="1" s="1"/>
  <c r="Z1238" i="1"/>
  <c r="M1238" i="1"/>
  <c r="L1238" i="1"/>
  <c r="N1238" i="1" s="1"/>
  <c r="Y2980" i="1"/>
  <c r="W2980" i="1"/>
  <c r="V2980" i="1"/>
  <c r="X2980" i="1" s="1"/>
  <c r="Z923" i="1"/>
  <c r="M923" i="1"/>
  <c r="L923" i="1"/>
  <c r="N923" i="1" s="1"/>
  <c r="Y2552" i="1"/>
  <c r="W2552" i="1"/>
  <c r="V2552" i="1"/>
  <c r="X2552" i="1" s="1"/>
  <c r="Z1151" i="1"/>
  <c r="M1151" i="1"/>
  <c r="L1151" i="1"/>
  <c r="N1151" i="1" s="1"/>
  <c r="Y3985" i="1"/>
  <c r="W3985" i="1"/>
  <c r="V3985" i="1"/>
  <c r="X3985" i="1" s="1"/>
  <c r="Z1901" i="1"/>
  <c r="M1901" i="1"/>
  <c r="L1901" i="1"/>
  <c r="N1901" i="1" s="1"/>
  <c r="Y3435" i="1"/>
  <c r="W3435" i="1"/>
  <c r="V3435" i="1"/>
  <c r="X3435" i="1" s="1"/>
  <c r="Z1228" i="1"/>
  <c r="M1228" i="1"/>
  <c r="L1228" i="1"/>
  <c r="N1228" i="1" s="1"/>
  <c r="Y1239" i="1"/>
  <c r="W1239" i="1"/>
  <c r="V1239" i="1"/>
  <c r="X1239" i="1" s="1"/>
  <c r="Z3928" i="1"/>
  <c r="M3928" i="1"/>
  <c r="L3928" i="1"/>
  <c r="N3928" i="1" s="1"/>
  <c r="Y1355" i="1"/>
  <c r="W1355" i="1"/>
  <c r="V1355" i="1"/>
  <c r="X1355" i="1" s="1"/>
  <c r="Z1262" i="1"/>
  <c r="M1262" i="1"/>
  <c r="L1262" i="1"/>
  <c r="N1262" i="1" s="1"/>
  <c r="Y1654" i="1"/>
  <c r="W1654" i="1"/>
  <c r="V1654" i="1"/>
  <c r="X1654" i="1" s="1"/>
  <c r="Z2607" i="1"/>
  <c r="M2607" i="1"/>
  <c r="L2607" i="1"/>
  <c r="N2607" i="1" s="1"/>
  <c r="Y3880" i="1"/>
  <c r="W3880" i="1"/>
  <c r="V3880" i="1"/>
  <c r="X3880" i="1" s="1"/>
  <c r="W2479" i="1"/>
  <c r="W3206" i="1"/>
  <c r="W523" i="1"/>
  <c r="W1568" i="1"/>
  <c r="W4104" i="1"/>
  <c r="W2362" i="1"/>
  <c r="W1395" i="1"/>
  <c r="W3884" i="1"/>
  <c r="W3254" i="1"/>
  <c r="W250" i="1"/>
  <c r="W4015" i="1"/>
  <c r="W3856" i="1"/>
  <c r="W2419" i="1"/>
  <c r="W1348" i="1"/>
  <c r="W955" i="1"/>
  <c r="W3053" i="1"/>
  <c r="W3088" i="1"/>
  <c r="W1291" i="1"/>
  <c r="W416" i="1"/>
  <c r="W251" i="1"/>
  <c r="W1050" i="1"/>
  <c r="W475" i="1"/>
  <c r="W911" i="1"/>
  <c r="W524" i="1"/>
  <c r="W3023" i="1"/>
  <c r="W4105" i="1"/>
  <c r="W3671" i="1"/>
  <c r="W563" i="1"/>
  <c r="W2087" i="1"/>
  <c r="W105" i="1"/>
  <c r="W1026" i="1"/>
  <c r="W3858" i="1"/>
  <c r="W477" i="1"/>
  <c r="W108" i="1"/>
  <c r="W1295" i="1"/>
  <c r="W3090" i="1"/>
  <c r="W1296" i="1"/>
  <c r="W632" i="1"/>
  <c r="W1981" i="1"/>
  <c r="W2634" i="1"/>
  <c r="W4178" i="1"/>
  <c r="W1222" i="1"/>
  <c r="W3549" i="1"/>
  <c r="W3154" i="1"/>
  <c r="W3091" i="1"/>
  <c r="W3756" i="1"/>
  <c r="W3550" i="1"/>
  <c r="W3493" i="1"/>
  <c r="W2704" i="1"/>
  <c r="W3419" i="1"/>
  <c r="W2427" i="1"/>
  <c r="W2822" i="1"/>
  <c r="W3501" i="1"/>
  <c r="W1276" i="1"/>
  <c r="W2289" i="1"/>
  <c r="W1968" i="1"/>
  <c r="W3092" i="1"/>
  <c r="W3630" i="1"/>
  <c r="W2357" i="1"/>
  <c r="W456" i="1"/>
  <c r="W3937" i="1"/>
  <c r="W2940" i="1"/>
  <c r="W1298" i="1"/>
  <c r="W3494" i="1"/>
  <c r="W2843" i="1"/>
  <c r="W2788" i="1"/>
  <c r="W1382" i="1"/>
  <c r="W2359" i="1"/>
  <c r="W2853" i="1"/>
  <c r="W242" i="1"/>
  <c r="W930" i="1"/>
  <c r="W3631" i="1"/>
  <c r="W1565" i="1"/>
  <c r="W997" i="1"/>
  <c r="Z2429" i="1"/>
  <c r="L2429" i="1"/>
  <c r="N2429" i="1" s="1"/>
  <c r="Z2593" i="1"/>
  <c r="L2593" i="1"/>
  <c r="N2593" i="1" s="1"/>
  <c r="Z1334" i="1"/>
  <c r="L1334" i="1"/>
  <c r="N1334" i="1" s="1"/>
  <c r="Z3714" i="1"/>
  <c r="L3714" i="1"/>
  <c r="N3714" i="1" s="1"/>
  <c r="L2990" i="1"/>
  <c r="N2990" i="1" s="1"/>
  <c r="Z2990" i="1"/>
  <c r="Y2990" i="1"/>
  <c r="V2990" i="1"/>
  <c r="X2990" i="1" s="1"/>
  <c r="Y1007" i="1"/>
  <c r="V1007" i="1"/>
  <c r="X1007" i="1" s="1"/>
  <c r="L91" i="1"/>
  <c r="N91" i="1" s="1"/>
  <c r="Z91" i="1"/>
  <c r="Y91" i="1"/>
  <c r="V91" i="1"/>
  <c r="X91" i="1" s="1"/>
  <c r="Z1023" i="1"/>
  <c r="M1023" i="1"/>
  <c r="L1023" i="1"/>
  <c r="N1023" i="1" s="1"/>
  <c r="Y1362" i="1"/>
  <c r="W1362" i="1"/>
  <c r="V1362" i="1"/>
  <c r="X1362" i="1" s="1"/>
  <c r="Y3441" i="1"/>
  <c r="W3441" i="1"/>
  <c r="V3441" i="1"/>
  <c r="X3441" i="1" s="1"/>
  <c r="Y3094" i="1"/>
  <c r="W3094" i="1"/>
  <c r="V3094" i="1"/>
  <c r="X3094" i="1" s="1"/>
  <c r="Z1225" i="1"/>
  <c r="M1225" i="1"/>
  <c r="L1225" i="1"/>
  <c r="N1225" i="1" s="1"/>
  <c r="Z1688" i="1"/>
  <c r="M1688" i="1"/>
  <c r="L1688" i="1"/>
  <c r="N1688" i="1" s="1"/>
  <c r="Z3455" i="1"/>
  <c r="M3455" i="1"/>
  <c r="L3455" i="1"/>
  <c r="N3455" i="1" s="1"/>
  <c r="Y2335" i="1"/>
  <c r="W2335" i="1"/>
  <c r="V2335" i="1"/>
  <c r="X2335" i="1" s="1"/>
  <c r="Y2186" i="1"/>
  <c r="W2186" i="1"/>
  <c r="V2186" i="1"/>
  <c r="X2186" i="1" s="1"/>
  <c r="Y2505" i="1"/>
  <c r="W2505" i="1"/>
  <c r="V2505" i="1"/>
  <c r="X2505" i="1" s="1"/>
  <c r="Z3496" i="1"/>
  <c r="M3496" i="1"/>
  <c r="L3496" i="1"/>
  <c r="N3496" i="1" s="1"/>
  <c r="Z3523" i="1"/>
  <c r="M3523" i="1"/>
  <c r="L3523" i="1"/>
  <c r="N3523" i="1" s="1"/>
  <c r="Z1374" i="1"/>
  <c r="M1374" i="1"/>
  <c r="L1374" i="1"/>
  <c r="N1374" i="1" s="1"/>
  <c r="Y4003" i="1"/>
  <c r="W4003" i="1"/>
  <c r="V4003" i="1"/>
  <c r="X4003" i="1" s="1"/>
  <c r="Z1590" i="1"/>
  <c r="M1590" i="1"/>
  <c r="L1590" i="1"/>
  <c r="N1590" i="1" s="1"/>
  <c r="Y3983" i="1"/>
  <c r="W3983" i="1"/>
  <c r="V3983" i="1"/>
  <c r="X3983" i="1" s="1"/>
  <c r="Z1945" i="1"/>
  <c r="M1945" i="1"/>
  <c r="L1945" i="1"/>
  <c r="N1945" i="1" s="1"/>
  <c r="Y1728" i="1"/>
  <c r="W1728" i="1"/>
  <c r="V1728" i="1"/>
  <c r="X1728" i="1" s="1"/>
  <c r="Z1946" i="1"/>
  <c r="M1946" i="1"/>
  <c r="L1946" i="1"/>
  <c r="N1946" i="1" s="1"/>
  <c r="Z973" i="1"/>
  <c r="M973" i="1"/>
  <c r="L973" i="1"/>
  <c r="N973" i="1" s="1"/>
  <c r="W882" i="1"/>
  <c r="V299" i="1"/>
  <c r="X299" i="1" s="1"/>
  <c r="M3580" i="1"/>
  <c r="L1487" i="1"/>
  <c r="N1487" i="1" s="1"/>
  <c r="W2123" i="1"/>
  <c r="V3055" i="1"/>
  <c r="X3055" i="1" s="1"/>
  <c r="M2711" i="1"/>
  <c r="L4183" i="1"/>
  <c r="N4183" i="1" s="1"/>
  <c r="V948" i="1"/>
  <c r="X948" i="1" s="1"/>
  <c r="L2526" i="1"/>
  <c r="N2526" i="1" s="1"/>
  <c r="V3477" i="1"/>
  <c r="X3477" i="1" s="1"/>
  <c r="L4016" i="1"/>
  <c r="N4016" i="1" s="1"/>
  <c r="V1488" i="1"/>
  <c r="X1488" i="1" s="1"/>
  <c r="L3777" i="1"/>
  <c r="N3777" i="1" s="1"/>
  <c r="V1369" i="1"/>
  <c r="X1369" i="1" s="1"/>
  <c r="L3041" i="1"/>
  <c r="N3041" i="1" s="1"/>
  <c r="V1037" i="1"/>
  <c r="X1037" i="1" s="1"/>
  <c r="L282" i="1"/>
  <c r="N282" i="1" s="1"/>
  <c r="V1145" i="1"/>
  <c r="X1145" i="1" s="1"/>
  <c r="L471" i="1"/>
  <c r="N471" i="1" s="1"/>
  <c r="V1197" i="1"/>
  <c r="X1197" i="1" s="1"/>
  <c r="L3361" i="1"/>
  <c r="N3361" i="1" s="1"/>
  <c r="V4027" i="1"/>
  <c r="X4027" i="1" s="1"/>
  <c r="L3976" i="1"/>
  <c r="N3976" i="1" s="1"/>
  <c r="V4210" i="1"/>
  <c r="X4210" i="1" s="1"/>
  <c r="L2376" i="1"/>
  <c r="N2376" i="1" s="1"/>
  <c r="V1011" i="1"/>
  <c r="X1011" i="1" s="1"/>
  <c r="L2387" i="1"/>
  <c r="N2387" i="1" s="1"/>
  <c r="V2194" i="1"/>
  <c r="X2194" i="1" s="1"/>
  <c r="L2061" i="1"/>
  <c r="N2061" i="1" s="1"/>
  <c r="V3490" i="1"/>
  <c r="X3490" i="1" s="1"/>
  <c r="L3076" i="1"/>
  <c r="N3076" i="1" s="1"/>
  <c r="V3232" i="1"/>
  <c r="X3232" i="1" s="1"/>
  <c r="L2240" i="1"/>
  <c r="N2240" i="1" s="1"/>
  <c r="V79" i="1"/>
  <c r="X79" i="1" s="1"/>
  <c r="L2351" i="1"/>
  <c r="N2351" i="1" s="1"/>
  <c r="V1038" i="1"/>
  <c r="X1038" i="1" s="1"/>
  <c r="M2352" i="1"/>
  <c r="L1169" i="1"/>
  <c r="N1169" i="1" s="1"/>
  <c r="W283" i="1"/>
  <c r="V3531" i="1"/>
  <c r="X3531" i="1" s="1"/>
  <c r="M329" i="1"/>
  <c r="L1146" i="1"/>
  <c r="N1146" i="1" s="1"/>
  <c r="W1293" i="1"/>
  <c r="V3362" i="1"/>
  <c r="X3362" i="1" s="1"/>
  <c r="M2959" i="1"/>
  <c r="L2501" i="1"/>
  <c r="N2501" i="1" s="1"/>
  <c r="W3961" i="1"/>
  <c r="V2441" i="1"/>
  <c r="X2441" i="1" s="1"/>
  <c r="M2129" i="1"/>
  <c r="L2547" i="1"/>
  <c r="N2547" i="1" s="1"/>
  <c r="W3043" i="1"/>
  <c r="V1314" i="1"/>
  <c r="X1314" i="1" s="1"/>
  <c r="M2689" i="1"/>
  <c r="L1754" i="1"/>
  <c r="N1754" i="1" s="1"/>
  <c r="W926" i="1"/>
  <c r="V3581" i="1"/>
  <c r="X3581" i="1" s="1"/>
  <c r="M1346" i="1"/>
  <c r="L3056" i="1"/>
  <c r="N3056" i="1" s="1"/>
  <c r="W3057" i="1"/>
  <c r="V3363" i="1"/>
  <c r="X3363" i="1" s="1"/>
  <c r="M3930" i="1"/>
  <c r="L3442" i="1"/>
  <c r="N3442" i="1" s="1"/>
  <c r="W744" i="1"/>
  <c r="V949" i="1"/>
  <c r="X949" i="1" s="1"/>
  <c r="M3019" i="1"/>
  <c r="L4096" i="1"/>
  <c r="N4096" i="1" s="1"/>
  <c r="W2608" i="1"/>
  <c r="V2167" i="1"/>
  <c r="X2167" i="1" s="1"/>
  <c r="M3916" i="1"/>
  <c r="L3529" i="1"/>
  <c r="N3529" i="1" s="1"/>
  <c r="W2111" i="1"/>
  <c r="V927" i="1"/>
  <c r="X927" i="1" s="1"/>
  <c r="M300" i="1"/>
  <c r="L2487" i="1"/>
  <c r="N2487" i="1" s="1"/>
  <c r="W4189" i="1"/>
  <c r="V2712" i="1"/>
  <c r="X2712" i="1" s="1"/>
  <c r="M2960" i="1"/>
  <c r="L4100" i="1"/>
  <c r="N4100" i="1" s="1"/>
  <c r="W2303" i="1"/>
  <c r="V1039" i="1"/>
  <c r="X1039" i="1" s="1"/>
  <c r="M1999" i="1"/>
  <c r="L243" i="1"/>
  <c r="N243" i="1" s="1"/>
  <c r="Z243" i="1"/>
  <c r="M330" i="1"/>
  <c r="L1903" i="1"/>
  <c r="N1903" i="1" s="1"/>
  <c r="W531" i="1"/>
  <c r="V1294" i="1"/>
  <c r="X1294" i="1" s="1"/>
  <c r="M3443" i="1"/>
  <c r="L2571" i="1"/>
  <c r="N2571" i="1" s="1"/>
  <c r="W3962" i="1"/>
  <c r="V1211" i="1"/>
  <c r="X1211" i="1" s="1"/>
  <c r="M1082" i="1"/>
  <c r="L3282" i="1"/>
  <c r="N3282" i="1" s="1"/>
  <c r="W2112" i="1"/>
  <c r="V2130" i="1"/>
  <c r="X2130" i="1" s="1"/>
  <c r="M2548" i="1"/>
  <c r="L1820" i="1"/>
  <c r="N1820" i="1" s="1"/>
  <c r="W2000" i="1"/>
  <c r="V244" i="1"/>
  <c r="X244" i="1" s="1"/>
  <c r="M1489" i="1"/>
  <c r="L1989" i="1"/>
  <c r="N1989" i="1" s="1"/>
  <c r="Z1989" i="1"/>
  <c r="W2122" i="1"/>
  <c r="L2851" i="1"/>
  <c r="N2851" i="1" s="1"/>
  <c r="Z2851" i="1"/>
  <c r="W3233" i="1"/>
  <c r="L1490" i="1"/>
  <c r="N1490" i="1" s="1"/>
  <c r="M1263" i="1"/>
  <c r="L3804" i="1"/>
  <c r="N3804" i="1" s="1"/>
  <c r="V812" i="1"/>
  <c r="X812" i="1" s="1"/>
  <c r="Z3917" i="1"/>
  <c r="V2154" i="1"/>
  <c r="X2154" i="1" s="1"/>
  <c r="V4080" i="1"/>
  <c r="X4080" i="1" s="1"/>
  <c r="V2377" i="1"/>
  <c r="X2377" i="1" s="1"/>
  <c r="M49" i="1"/>
  <c r="L4241" i="1"/>
  <c r="N4241" i="1" s="1"/>
  <c r="W245" i="1"/>
  <c r="V3227" i="1"/>
  <c r="X3227" i="1" s="1"/>
  <c r="M2758" i="1"/>
  <c r="L3868" i="1"/>
  <c r="N3868" i="1" s="1"/>
  <c r="W2872" i="1"/>
  <c r="V2502" i="1"/>
  <c r="X2502" i="1" s="1"/>
  <c r="M4153" i="1"/>
  <c r="L2535" i="1"/>
  <c r="N2535" i="1" s="1"/>
  <c r="W725" i="1"/>
  <c r="V746" i="1"/>
  <c r="X746" i="1" s="1"/>
  <c r="M9" i="1"/>
  <c r="L1266" i="1"/>
  <c r="N1266" i="1" s="1"/>
  <c r="W1691" i="1"/>
  <c r="V1417" i="1"/>
  <c r="X1417" i="1" s="1"/>
  <c r="M1531" i="1"/>
  <c r="L3586" i="1"/>
  <c r="N3586" i="1" s="1"/>
  <c r="W1655" i="1"/>
  <c r="V3165" i="1"/>
  <c r="X3165" i="1" s="1"/>
  <c r="M1651" i="1"/>
  <c r="L2734" i="1"/>
  <c r="N2734" i="1" s="1"/>
  <c r="W2735" i="1"/>
  <c r="V3329" i="1"/>
  <c r="X3329" i="1" s="1"/>
  <c r="M1895" i="1"/>
  <c r="L868" i="1"/>
  <c r="N868" i="1" s="1"/>
  <c r="W3048" i="1"/>
  <c r="V2527" i="1"/>
  <c r="X2527" i="1" s="1"/>
  <c r="M3716" i="1"/>
  <c r="L3499" i="1"/>
  <c r="N3499" i="1" s="1"/>
  <c r="W883" i="1"/>
  <c r="V346" i="1"/>
  <c r="X346" i="1" s="1"/>
  <c r="M1430" i="1"/>
  <c r="L3587" i="1"/>
  <c r="N3587" i="1" s="1"/>
  <c r="W2258" i="1"/>
  <c r="V3204" i="1"/>
  <c r="X3204" i="1" s="1"/>
  <c r="M4179" i="1"/>
  <c r="L2696" i="1"/>
  <c r="N2696" i="1" s="1"/>
  <c r="W1896" i="1"/>
  <c r="V3869" i="1"/>
  <c r="X3869" i="1" s="1"/>
  <c r="M720" i="1"/>
  <c r="L4130" i="1"/>
  <c r="N4130" i="1" s="1"/>
  <c r="W2609" i="1"/>
  <c r="V1877" i="1"/>
  <c r="X1877" i="1" s="1"/>
  <c r="M3500" i="1"/>
  <c r="L3536" i="1"/>
  <c r="N3536" i="1" s="1"/>
  <c r="W1971" i="1"/>
  <c r="V1337" i="1"/>
  <c r="X1337" i="1" s="1"/>
  <c r="Z1337" i="1"/>
  <c r="M2618" i="1"/>
  <c r="L3730" i="1"/>
  <c r="N3730" i="1" s="1"/>
  <c r="W3626" i="1"/>
  <c r="V1576" i="1"/>
  <c r="X1576" i="1" s="1"/>
  <c r="Z1576" i="1"/>
  <c r="M2476" i="1"/>
  <c r="L4088" i="1"/>
  <c r="N4088" i="1" s="1"/>
  <c r="V1067" i="1"/>
  <c r="X1067" i="1" s="1"/>
  <c r="Z1067" i="1"/>
  <c r="M2412" i="1"/>
  <c r="L246" i="1"/>
  <c r="N246" i="1" s="1"/>
  <c r="V3567" i="1"/>
  <c r="X3567" i="1" s="1"/>
  <c r="Z3567" i="1"/>
  <c r="M479" i="1"/>
  <c r="L2264" i="1"/>
  <c r="N2264" i="1" s="1"/>
  <c r="V1446" i="1"/>
  <c r="X1446" i="1" s="1"/>
  <c r="Z1446" i="1"/>
  <c r="L2873" i="1"/>
  <c r="N2873" i="1" s="1"/>
  <c r="Z2873" i="1"/>
  <c r="V981" i="1"/>
  <c r="X981" i="1" s="1"/>
  <c r="W981" i="1"/>
  <c r="W46" i="1"/>
  <c r="W2773" i="1"/>
  <c r="W2568" i="1"/>
  <c r="W3589" i="1"/>
  <c r="Z1362" i="1"/>
  <c r="Z3441" i="1"/>
  <c r="Z3094" i="1"/>
  <c r="Z3559" i="1"/>
  <c r="Z446" i="1"/>
  <c r="Z4180" i="1"/>
  <c r="Z2386" i="1"/>
  <c r="Z4054" i="1"/>
  <c r="Z3779" i="1"/>
  <c r="Z2953" i="1"/>
  <c r="Z296" i="1"/>
  <c r="W3609" i="1"/>
  <c r="Z2504" i="1"/>
  <c r="Z874" i="1"/>
  <c r="Z3984" i="1"/>
  <c r="Z2335" i="1"/>
  <c r="W2090" i="1"/>
  <c r="Z2186" i="1"/>
  <c r="W2373" i="1"/>
  <c r="Z2505" i="1"/>
  <c r="W2971" i="1"/>
  <c r="Z802" i="1"/>
  <c r="W1689" i="1"/>
  <c r="Z2103" i="1"/>
  <c r="W95" i="1"/>
  <c r="Z2187" i="1"/>
  <c r="W2223" i="1"/>
  <c r="Z1024" i="1"/>
  <c r="W1162" i="1"/>
  <c r="Z447" i="1"/>
  <c r="W3456" i="1"/>
  <c r="Z2569" i="1"/>
  <c r="W2139" i="1"/>
  <c r="Z2955" i="1"/>
  <c r="W1361" i="1"/>
  <c r="Z1664" i="1"/>
  <c r="W1475" i="1"/>
  <c r="Z2980" i="1"/>
  <c r="W3390" i="1"/>
  <c r="Z4003" i="1"/>
  <c r="W2523" i="1"/>
  <c r="Z3096" i="1"/>
  <c r="W1516" i="1"/>
  <c r="Z3956" i="1"/>
  <c r="W448" i="1"/>
  <c r="Z2552" i="1"/>
  <c r="W2826" i="1"/>
  <c r="Z3983" i="1"/>
  <c r="W2091" i="1"/>
  <c r="Z270" i="1"/>
  <c r="W1505" i="1"/>
  <c r="Z875" i="1"/>
  <c r="W2499" i="1"/>
  <c r="Z3985" i="1"/>
  <c r="W1465" i="1"/>
  <c r="Z1728" i="1"/>
  <c r="W2120" i="1"/>
  <c r="Z298" i="1"/>
  <c r="W1991" i="1"/>
  <c r="Z3729" i="1"/>
  <c r="W2366" i="1"/>
  <c r="Z3435" i="1"/>
  <c r="W1476" i="1"/>
  <c r="Z1992" i="1"/>
  <c r="W1181" i="1"/>
  <c r="Z1239" i="1"/>
  <c r="W3957" i="1"/>
  <c r="M4230" i="1"/>
  <c r="W2678" i="1"/>
  <c r="M2958" i="1"/>
  <c r="W2500" i="1"/>
  <c r="M2306" i="1"/>
  <c r="W974" i="1"/>
  <c r="M73" i="1"/>
  <c r="W1168" i="1"/>
  <c r="M1988" i="1"/>
  <c r="W3026" i="1"/>
  <c r="M3257" i="1"/>
  <c r="W3018" i="1"/>
  <c r="M3025" i="1"/>
  <c r="W2166" i="1"/>
  <c r="M3476" i="1"/>
  <c r="W299" i="1"/>
  <c r="V3580" i="1"/>
  <c r="X3580" i="1" s="1"/>
  <c r="M1487" i="1"/>
  <c r="L2123" i="1"/>
  <c r="N2123" i="1" s="1"/>
  <c r="W3055" i="1"/>
  <c r="V2711" i="1"/>
  <c r="X2711" i="1" s="1"/>
  <c r="M4183" i="1"/>
  <c r="L3929" i="1"/>
  <c r="N3929" i="1" s="1"/>
  <c r="W948" i="1"/>
  <c r="V4095" i="1"/>
  <c r="X4095" i="1" s="1"/>
  <c r="M2526" i="1"/>
  <c r="L2302" i="1"/>
  <c r="N2302" i="1" s="1"/>
  <c r="W3477" i="1"/>
  <c r="V1887" i="1"/>
  <c r="X1887" i="1" s="1"/>
  <c r="M4016" i="1"/>
  <c r="L1997" i="1"/>
  <c r="N1997" i="1" s="1"/>
  <c r="W1488" i="1"/>
  <c r="V2121" i="1"/>
  <c r="X2121" i="1" s="1"/>
  <c r="M3777" i="1"/>
  <c r="L3489" i="1"/>
  <c r="N3489" i="1" s="1"/>
  <c r="W1369" i="1"/>
  <c r="V4078" i="1"/>
  <c r="X4078" i="1" s="1"/>
  <c r="M3041" i="1"/>
  <c r="L48" i="1"/>
  <c r="N48" i="1" s="1"/>
  <c r="W1037" i="1"/>
  <c r="V2350" i="1"/>
  <c r="X2350" i="1" s="1"/>
  <c r="M282" i="1"/>
  <c r="L3518" i="1"/>
  <c r="N3518" i="1" s="1"/>
  <c r="W1145" i="1"/>
  <c r="V3558" i="1"/>
  <c r="X3558" i="1" s="1"/>
  <c r="M471" i="1"/>
  <c r="L2485" i="1"/>
  <c r="N2485" i="1" s="1"/>
  <c r="W1197" i="1"/>
  <c r="V3778" i="1"/>
  <c r="X3778" i="1" s="1"/>
  <c r="M3361" i="1"/>
  <c r="L2912" i="1"/>
  <c r="N2912" i="1" s="1"/>
  <c r="W4027" i="1"/>
  <c r="V3960" i="1"/>
  <c r="X3960" i="1" s="1"/>
  <c r="M3976" i="1"/>
  <c r="L1210" i="1"/>
  <c r="N1210" i="1" s="1"/>
  <c r="W4210" i="1"/>
  <c r="V2017" i="1"/>
  <c r="X2017" i="1" s="1"/>
  <c r="M2376" i="1"/>
  <c r="L2546" i="1"/>
  <c r="N2546" i="1" s="1"/>
  <c r="W1011" i="1"/>
  <c r="V1998" i="1"/>
  <c r="X1998" i="1" s="1"/>
  <c r="M2387" i="1"/>
  <c r="L1902" i="1"/>
  <c r="N1902" i="1" s="1"/>
  <c r="W2194" i="1"/>
  <c r="V530" i="1"/>
  <c r="X530" i="1" s="1"/>
  <c r="M2061" i="1"/>
  <c r="L2486" i="1"/>
  <c r="N2486" i="1" s="1"/>
  <c r="W3490" i="1"/>
  <c r="V2570" i="1"/>
  <c r="X2570" i="1" s="1"/>
  <c r="M3076" i="1"/>
  <c r="L1061" i="1"/>
  <c r="N1061" i="1" s="1"/>
  <c r="W3232" i="1"/>
  <c r="V1370" i="1"/>
  <c r="X1370" i="1" s="1"/>
  <c r="M2240" i="1"/>
  <c r="L3042" i="1"/>
  <c r="N3042" i="1" s="1"/>
  <c r="W79" i="1"/>
  <c r="V94" i="1"/>
  <c r="X94" i="1" s="1"/>
  <c r="M2351" i="1"/>
  <c r="L4079" i="1"/>
  <c r="N4079" i="1" s="1"/>
  <c r="W1038" i="1"/>
  <c r="V2352" i="1"/>
  <c r="X2352" i="1" s="1"/>
  <c r="M1169" i="1"/>
  <c r="W3531" i="1"/>
  <c r="V329" i="1"/>
  <c r="X329" i="1" s="1"/>
  <c r="M1146" i="1"/>
  <c r="W3362" i="1"/>
  <c r="M2501" i="1"/>
  <c r="W2441" i="1"/>
  <c r="V2129" i="1"/>
  <c r="X2129" i="1" s="1"/>
  <c r="M2547" i="1"/>
  <c r="W1314" i="1"/>
  <c r="M1754" i="1"/>
  <c r="W3581" i="1"/>
  <c r="V1346" i="1"/>
  <c r="X1346" i="1" s="1"/>
  <c r="M3056" i="1"/>
  <c r="W3363" i="1"/>
  <c r="M3442" i="1"/>
  <c r="W949" i="1"/>
  <c r="M4096" i="1"/>
  <c r="W2167" i="1"/>
  <c r="M3529" i="1"/>
  <c r="W927" i="1"/>
  <c r="V300" i="1"/>
  <c r="X300" i="1" s="1"/>
  <c r="M2487" i="1"/>
  <c r="W2712" i="1"/>
  <c r="W1039" i="1"/>
  <c r="V330" i="1"/>
  <c r="X330" i="1" s="1"/>
  <c r="M1903" i="1"/>
  <c r="W1294" i="1"/>
  <c r="V3443" i="1"/>
  <c r="X3443" i="1" s="1"/>
  <c r="M2571" i="1"/>
  <c r="W1211" i="1"/>
  <c r="M3282" i="1"/>
  <c r="W2130" i="1"/>
  <c r="M1820" i="1"/>
  <c r="W244" i="1"/>
  <c r="M1490" i="1"/>
  <c r="M3804" i="1"/>
  <c r="W812" i="1"/>
  <c r="W2154" i="1"/>
  <c r="W4080" i="1"/>
  <c r="W2377" i="1"/>
  <c r="M4241" i="1"/>
  <c r="W3227" i="1"/>
  <c r="M3868" i="1"/>
  <c r="W2502" i="1"/>
  <c r="V4153" i="1"/>
  <c r="X4153" i="1" s="1"/>
  <c r="M2535" i="1"/>
  <c r="W746" i="1"/>
  <c r="M1266" i="1"/>
  <c r="W1417" i="1"/>
  <c r="V1531" i="1"/>
  <c r="X1531" i="1" s="1"/>
  <c r="M3586" i="1"/>
  <c r="W3165" i="1"/>
  <c r="M2734" i="1"/>
  <c r="W3329" i="1"/>
  <c r="M868" i="1"/>
  <c r="W2527" i="1"/>
  <c r="V3716" i="1"/>
  <c r="X3716" i="1" s="1"/>
  <c r="M3499" i="1"/>
  <c r="W346" i="1"/>
  <c r="M3587" i="1"/>
  <c r="W3204" i="1"/>
  <c r="M2696" i="1"/>
  <c r="W3869" i="1"/>
  <c r="V720" i="1"/>
  <c r="X720" i="1" s="1"/>
  <c r="M4130" i="1"/>
  <c r="W1877" i="1"/>
  <c r="V3500" i="1"/>
  <c r="X3500" i="1" s="1"/>
  <c r="M3536" i="1"/>
  <c r="L1971" i="1"/>
  <c r="N1971" i="1" s="1"/>
  <c r="W1337" i="1"/>
  <c r="L3626" i="1"/>
  <c r="N3626" i="1" s="1"/>
  <c r="W1576" i="1"/>
  <c r="L50" i="1"/>
  <c r="N50" i="1" s="1"/>
  <c r="W1067" i="1"/>
  <c r="M246" i="1"/>
  <c r="L3524" i="1"/>
  <c r="N3524" i="1" s="1"/>
  <c r="W3567" i="1"/>
  <c r="M2264" i="1"/>
  <c r="L1427" i="1"/>
  <c r="N1427" i="1" s="1"/>
  <c r="W1446" i="1"/>
  <c r="W3228" i="1"/>
  <c r="V3731" i="1"/>
  <c r="X3731" i="1" s="1"/>
  <c r="V4230" i="1"/>
  <c r="X4230" i="1" s="1"/>
  <c r="W2711" i="1"/>
  <c r="W4095" i="1"/>
  <c r="W1887" i="1"/>
  <c r="W2121" i="1"/>
  <c r="W4078" i="1"/>
  <c r="W2350" i="1"/>
  <c r="W3558" i="1"/>
  <c r="W3778" i="1"/>
  <c r="W3960" i="1"/>
  <c r="W2017" i="1"/>
  <c r="W1998" i="1"/>
  <c r="W530" i="1"/>
  <c r="W2570" i="1"/>
  <c r="W1370" i="1"/>
  <c r="W94" i="1"/>
  <c r="V4088" i="1"/>
  <c r="X4088" i="1" s="1"/>
  <c r="W2412" i="1"/>
  <c r="V246" i="1"/>
  <c r="X246" i="1" s="1"/>
  <c r="W479" i="1"/>
  <c r="V2264" i="1"/>
  <c r="X2264" i="1" s="1"/>
  <c r="W3731" i="1"/>
  <c r="W1707" i="1"/>
  <c r="W2870" i="1"/>
  <c r="W998" i="1"/>
  <c r="W3862" i="1"/>
  <c r="W1566" i="1"/>
  <c r="W989" i="1"/>
  <c r="V1023" i="1"/>
  <c r="X1023" i="1" s="1"/>
  <c r="W1875" i="1"/>
  <c r="V2978" i="1"/>
  <c r="X2978" i="1" s="1"/>
  <c r="W2924" i="1"/>
  <c r="V922" i="1"/>
  <c r="X922" i="1" s="1"/>
  <c r="W3095" i="1"/>
  <c r="V2234" i="1"/>
  <c r="X2234" i="1" s="1"/>
  <c r="V1225" i="1"/>
  <c r="X1225" i="1" s="1"/>
  <c r="W2979" i="1"/>
  <c r="V2372" i="1"/>
  <c r="X2372" i="1" s="1"/>
  <c r="W3870" i="1"/>
  <c r="V3982" i="1"/>
  <c r="X3982" i="1" s="1"/>
  <c r="W1589" i="1"/>
  <c r="V1282" i="1"/>
  <c r="X1282" i="1" s="1"/>
  <c r="W2089" i="1"/>
  <c r="V1226" i="1"/>
  <c r="X1226" i="1" s="1"/>
  <c r="W3352" i="1"/>
  <c r="V1688" i="1"/>
  <c r="X1688" i="1" s="1"/>
  <c r="W77" i="1"/>
  <c r="V1149" i="1"/>
  <c r="X1149" i="1" s="1"/>
  <c r="V1161" i="1"/>
  <c r="X1161" i="1" s="1"/>
  <c r="V1504" i="1"/>
  <c r="X1504" i="1" s="1"/>
  <c r="W801" i="1"/>
  <c r="V3455" i="1"/>
  <c r="X3455" i="1" s="1"/>
  <c r="W4004" i="1"/>
  <c r="V1237" i="1"/>
  <c r="X1237" i="1" s="1"/>
  <c r="V1122" i="1"/>
  <c r="X1122" i="1" s="1"/>
  <c r="V2071" i="1"/>
  <c r="X2071" i="1" s="1"/>
  <c r="V3353" i="1"/>
  <c r="X3353" i="1" s="1"/>
  <c r="V3496" i="1"/>
  <c r="X3496" i="1" s="1"/>
  <c r="V78" i="1"/>
  <c r="X78" i="1" s="1"/>
  <c r="V1150" i="1"/>
  <c r="X1150" i="1" s="1"/>
  <c r="V3523" i="1"/>
  <c r="X3523" i="1" s="1"/>
  <c r="V2825" i="1"/>
  <c r="X2825" i="1" s="1"/>
  <c r="V1238" i="1"/>
  <c r="X1238" i="1" s="1"/>
  <c r="V1374" i="1"/>
  <c r="X1374" i="1" s="1"/>
  <c r="V3610" i="1"/>
  <c r="X3610" i="1" s="1"/>
  <c r="V3898" i="1"/>
  <c r="X3898" i="1" s="1"/>
  <c r="V923" i="1"/>
  <c r="X923" i="1" s="1"/>
  <c r="V1590" i="1"/>
  <c r="X1590" i="1" s="1"/>
  <c r="V897" i="1"/>
  <c r="X897" i="1" s="1"/>
  <c r="V2682" i="1"/>
  <c r="X2682" i="1" s="1"/>
  <c r="V1151" i="1"/>
  <c r="X1151" i="1" s="1"/>
  <c r="V1945" i="1"/>
  <c r="X1945" i="1" s="1"/>
  <c r="V803" i="1"/>
  <c r="X803" i="1" s="1"/>
  <c r="V3434" i="1"/>
  <c r="X3434" i="1" s="1"/>
  <c r="V1901" i="1"/>
  <c r="X1901" i="1" s="1"/>
  <c r="V1946" i="1"/>
  <c r="X1946" i="1" s="1"/>
  <c r="V931" i="1"/>
  <c r="X931" i="1" s="1"/>
  <c r="V1228" i="1"/>
  <c r="X1228" i="1" s="1"/>
  <c r="V932" i="1"/>
  <c r="X932" i="1" s="1"/>
  <c r="V3920" i="1"/>
  <c r="X3920" i="1" s="1"/>
  <c r="Z2414" i="1"/>
  <c r="M2610" i="1"/>
  <c r="M3431" i="1"/>
  <c r="Z2266" i="1"/>
  <c r="M2759" i="1"/>
  <c r="W2934" i="1"/>
  <c r="Z4133" i="1"/>
  <c r="M4199" i="1"/>
  <c r="W2008" i="1"/>
  <c r="Z247" i="1"/>
  <c r="M1478" i="1"/>
  <c r="W480" i="1"/>
  <c r="Z1315" i="1"/>
  <c r="M2508" i="1"/>
  <c r="W3988" i="1"/>
  <c r="Z3601" i="1"/>
  <c r="M3272" i="1"/>
  <c r="L1163" i="1"/>
  <c r="N1163" i="1" s="1"/>
  <c r="W1879" i="1"/>
  <c r="Z2621" i="1"/>
  <c r="M2691" i="1"/>
  <c r="L1702" i="1"/>
  <c r="N1702" i="1" s="1"/>
  <c r="W1972" i="1"/>
  <c r="V285" i="1"/>
  <c r="X285" i="1" s="1"/>
  <c r="M1479" i="1"/>
  <c r="L1431" i="1"/>
  <c r="N1431" i="1" s="1"/>
  <c r="W481" i="1"/>
  <c r="M3732" i="1"/>
  <c r="M4090" i="1"/>
  <c r="M3733" i="1"/>
  <c r="W825" i="1"/>
  <c r="M2181" i="1"/>
  <c r="M4249" i="1"/>
  <c r="Z3241" i="1"/>
  <c r="M2921" i="1"/>
  <c r="W4051" i="1"/>
  <c r="Z4197" i="1"/>
  <c r="Z1142" i="1"/>
  <c r="Z1205" i="1"/>
  <c r="Z2491" i="1"/>
  <c r="W1466" i="1"/>
  <c r="W2714" i="1"/>
  <c r="W4047" i="1"/>
  <c r="V52" i="1"/>
  <c r="X52" i="1" s="1"/>
  <c r="L3389" i="1"/>
  <c r="N3389" i="1" s="1"/>
  <c r="M2453" i="1"/>
  <c r="V2453" i="1"/>
  <c r="X2453" i="1" s="1"/>
  <c r="V385" i="1"/>
  <c r="X385" i="1" s="1"/>
  <c r="W2030" i="1"/>
  <c r="V1426" i="1"/>
  <c r="X1426" i="1" s="1"/>
  <c r="L3786" i="1"/>
  <c r="N3786" i="1" s="1"/>
  <c r="M3126" i="1"/>
  <c r="V3126" i="1"/>
  <c r="X3126" i="1" s="1"/>
  <c r="V3632" i="1"/>
  <c r="X3632" i="1" s="1"/>
  <c r="W4007" i="1"/>
  <c r="V1480" i="1"/>
  <c r="X1480" i="1" s="1"/>
  <c r="L2141" i="1"/>
  <c r="N2141" i="1" s="1"/>
  <c r="M945" i="1"/>
  <c r="V945" i="1"/>
  <c r="X945" i="1" s="1"/>
  <c r="V1957" i="1"/>
  <c r="X1957" i="1" s="1"/>
  <c r="W2454" i="1"/>
  <c r="V1272" i="1"/>
  <c r="X1272" i="1" s="1"/>
  <c r="L1927" i="1"/>
  <c r="N1927" i="1" s="1"/>
  <c r="M3582" i="1"/>
  <c r="V3582" i="1"/>
  <c r="X3582" i="1" s="1"/>
  <c r="V3148" i="1"/>
  <c r="X3148" i="1" s="1"/>
  <c r="W3184" i="1"/>
  <c r="V2811" i="1"/>
  <c r="X2811" i="1" s="1"/>
  <c r="L1467" i="1"/>
  <c r="N1467" i="1" s="1"/>
  <c r="V1467" i="1"/>
  <c r="X1467" i="1" s="1"/>
  <c r="V2616" i="1"/>
  <c r="X2616" i="1" s="1"/>
  <c r="V4061" i="1"/>
  <c r="X4061" i="1" s="1"/>
  <c r="W673" i="1"/>
  <c r="W3463" i="1"/>
  <c r="W2493" i="1"/>
  <c r="W3141" i="1"/>
  <c r="W3142" i="1"/>
  <c r="W1574" i="1"/>
  <c r="W610" i="1"/>
  <c r="W3280" i="1"/>
  <c r="W4114" i="1"/>
  <c r="W1775" i="1"/>
  <c r="W950" i="1"/>
  <c r="W3543" i="1"/>
  <c r="W3173" i="1"/>
  <c r="V4043" i="1"/>
  <c r="X4043" i="1" s="1"/>
  <c r="V3754" i="1"/>
  <c r="X3754" i="1" s="1"/>
  <c r="V2876" i="1"/>
  <c r="X2876" i="1" s="1"/>
  <c r="V2272" i="1"/>
  <c r="X2272" i="1" s="1"/>
  <c r="V694" i="1"/>
  <c r="X694" i="1" s="1"/>
  <c r="V254" i="1"/>
  <c r="X254" i="1" s="1"/>
  <c r="V2031" i="1"/>
  <c r="X2031" i="1" s="1"/>
  <c r="V4115" i="1"/>
  <c r="X4115" i="1" s="1"/>
  <c r="V4201" i="1"/>
  <c r="X4201" i="1" s="1"/>
  <c r="V1920" i="1"/>
  <c r="X1920" i="1" s="1"/>
  <c r="V2923" i="1"/>
  <c r="X2923" i="1" s="1"/>
  <c r="V3086" i="1"/>
  <c r="X3086" i="1" s="1"/>
  <c r="V947" i="1"/>
  <c r="X947" i="1" s="1"/>
  <c r="V1958" i="1"/>
  <c r="X1958" i="1" s="1"/>
  <c r="V226" i="1"/>
  <c r="X226" i="1" s="1"/>
  <c r="V262" i="1"/>
  <c r="X262" i="1" s="1"/>
  <c r="V1273" i="1"/>
  <c r="X1273" i="1" s="1"/>
  <c r="V387" i="1"/>
  <c r="X387" i="1" s="1"/>
  <c r="V3736" i="1"/>
  <c r="X3736" i="1" s="1"/>
  <c r="V1672" i="1"/>
  <c r="X1672" i="1" s="1"/>
  <c r="V880" i="1"/>
  <c r="X880" i="1" s="1"/>
  <c r="V3544" i="1"/>
  <c r="X3544" i="1" s="1"/>
  <c r="V3108" i="1"/>
  <c r="X3108" i="1" s="1"/>
  <c r="V2879" i="1"/>
  <c r="X2879" i="1" s="1"/>
  <c r="V1627" i="1"/>
  <c r="X1627" i="1" s="1"/>
  <c r="V1900" i="1"/>
  <c r="X1900" i="1" s="1"/>
  <c r="V2273" i="1"/>
  <c r="X2273" i="1" s="1"/>
  <c r="V2909" i="1"/>
  <c r="X2909" i="1" s="1"/>
  <c r="V1744" i="1"/>
  <c r="X1744" i="1" s="1"/>
  <c r="V1959" i="1"/>
  <c r="X1959" i="1" s="1"/>
  <c r="W3826" i="1"/>
  <c r="Z2445" i="1"/>
  <c r="W98" i="1"/>
  <c r="V1259" i="1"/>
  <c r="X1259" i="1" s="1"/>
  <c r="W3099" i="1"/>
  <c r="M657" i="1"/>
  <c r="V657" i="1"/>
  <c r="X657" i="1" s="1"/>
  <c r="W3274" i="1"/>
  <c r="W1062" i="1"/>
  <c r="L4032" i="1"/>
  <c r="N4032" i="1" s="1"/>
  <c r="V2324" i="1"/>
  <c r="X2324" i="1" s="1"/>
  <c r="W2877" i="1"/>
  <c r="V3815" i="1"/>
  <c r="X3815" i="1" s="1"/>
  <c r="L2410" i="1"/>
  <c r="N2410" i="1" s="1"/>
  <c r="L697" i="1"/>
  <c r="N697" i="1" s="1"/>
  <c r="M1250" i="1"/>
  <c r="V1250" i="1"/>
  <c r="X1250" i="1" s="1"/>
  <c r="Y1961" i="1"/>
  <c r="W1961" i="1"/>
  <c r="V1961" i="1"/>
  <c r="X1961" i="1" s="1"/>
  <c r="W4006" i="1"/>
  <c r="L4124" i="1"/>
  <c r="N4124" i="1" s="1"/>
  <c r="Z4124" i="1"/>
  <c r="W2018" i="1"/>
  <c r="L2690" i="1"/>
  <c r="N2690" i="1" s="1"/>
  <c r="Z2690" i="1"/>
  <c r="W2007" i="1"/>
  <c r="L1477" i="1"/>
  <c r="N1477" i="1" s="1"/>
  <c r="Z1477" i="1"/>
  <c r="L2620" i="1"/>
  <c r="N2620" i="1" s="1"/>
  <c r="Z2620" i="1"/>
  <c r="W2507" i="1"/>
  <c r="L3627" i="1"/>
  <c r="N3627" i="1" s="1"/>
  <c r="Z3627" i="1"/>
  <c r="V1577" i="1"/>
  <c r="X1577" i="1" s="1"/>
  <c r="V2241" i="1"/>
  <c r="X2241" i="1" s="1"/>
  <c r="L742" i="1"/>
  <c r="N742" i="1" s="1"/>
  <c r="V4089" i="1"/>
  <c r="X4089" i="1" s="1"/>
  <c r="L2415" i="1"/>
  <c r="N2415" i="1" s="1"/>
  <c r="V3525" i="1"/>
  <c r="X3525" i="1" s="1"/>
  <c r="L384" i="1"/>
  <c r="N384" i="1" s="1"/>
  <c r="V1447" i="1"/>
  <c r="X1447" i="1" s="1"/>
  <c r="L2933" i="1"/>
  <c r="N2933" i="1" s="1"/>
  <c r="V3987" i="1"/>
  <c r="X3987" i="1" s="1"/>
  <c r="L2442" i="1"/>
  <c r="N2442" i="1" s="1"/>
  <c r="V2536" i="1"/>
  <c r="X2536" i="1" s="1"/>
  <c r="L3153" i="1"/>
  <c r="N3153" i="1" s="1"/>
  <c r="V884" i="1"/>
  <c r="X884" i="1" s="1"/>
  <c r="Z884" i="1"/>
  <c r="L3166" i="1"/>
  <c r="N3166" i="1" s="1"/>
  <c r="V3197" i="1"/>
  <c r="X3197" i="1" s="1"/>
  <c r="Z3197" i="1"/>
  <c r="L2736" i="1"/>
  <c r="N2736" i="1" s="1"/>
  <c r="V721" i="1"/>
  <c r="X721" i="1" s="1"/>
  <c r="Z721" i="1"/>
  <c r="L745" i="1"/>
  <c r="N745" i="1" s="1"/>
  <c r="V2610" i="1"/>
  <c r="X2610" i="1" s="1"/>
  <c r="Z2610" i="1"/>
  <c r="M3628" i="1"/>
  <c r="L3717" i="1"/>
  <c r="N3717" i="1" s="1"/>
  <c r="W1878" i="1"/>
  <c r="V3431" i="1"/>
  <c r="X3431" i="1" s="1"/>
  <c r="Z3431" i="1"/>
  <c r="L347" i="1"/>
  <c r="N347" i="1" s="1"/>
  <c r="V2759" i="1"/>
  <c r="X2759" i="1" s="1"/>
  <c r="Z2759" i="1"/>
  <c r="L2934" i="1"/>
  <c r="N2934" i="1" s="1"/>
  <c r="V4199" i="1"/>
  <c r="X4199" i="1" s="1"/>
  <c r="Z4199" i="1"/>
  <c r="L2008" i="1"/>
  <c r="N2008" i="1" s="1"/>
  <c r="V1478" i="1"/>
  <c r="X1478" i="1" s="1"/>
  <c r="Z1478" i="1"/>
  <c r="L480" i="1"/>
  <c r="N480" i="1" s="1"/>
  <c r="W1315" i="1"/>
  <c r="V2508" i="1"/>
  <c r="X2508" i="1" s="1"/>
  <c r="Z2508" i="1"/>
  <c r="L3988" i="1"/>
  <c r="N3988" i="1" s="1"/>
  <c r="W3601" i="1"/>
  <c r="V3272" i="1"/>
  <c r="X3272" i="1" s="1"/>
  <c r="Z3272" i="1"/>
  <c r="M1163" i="1"/>
  <c r="L1879" i="1"/>
  <c r="N1879" i="1" s="1"/>
  <c r="W2621" i="1"/>
  <c r="V2691" i="1"/>
  <c r="X2691" i="1" s="1"/>
  <c r="Z2691" i="1"/>
  <c r="M1702" i="1"/>
  <c r="L1972" i="1"/>
  <c r="N1972" i="1" s="1"/>
  <c r="W285" i="1"/>
  <c r="V1479" i="1"/>
  <c r="X1479" i="1" s="1"/>
  <c r="Z1479" i="1"/>
  <c r="M1431" i="1"/>
  <c r="L481" i="1"/>
  <c r="N481" i="1" s="1"/>
  <c r="W2563" i="1"/>
  <c r="V3732" i="1"/>
  <c r="X3732" i="1" s="1"/>
  <c r="Z3732" i="1"/>
  <c r="L2901" i="1"/>
  <c r="N2901" i="1" s="1"/>
  <c r="V4090" i="1"/>
  <c r="X4090" i="1" s="1"/>
  <c r="Z4090" i="1"/>
  <c r="L482" i="1"/>
  <c r="N482" i="1" s="1"/>
  <c r="W2622" i="1"/>
  <c r="V3733" i="1"/>
  <c r="X3733" i="1" s="1"/>
  <c r="Z3733" i="1"/>
  <c r="L825" i="1"/>
  <c r="N825" i="1" s="1"/>
  <c r="W3718" i="1"/>
  <c r="V2181" i="1"/>
  <c r="X2181" i="1" s="1"/>
  <c r="Z2181" i="1"/>
  <c r="L2623" i="1"/>
  <c r="N2623" i="1" s="1"/>
  <c r="V4249" i="1"/>
  <c r="X4249" i="1" s="1"/>
  <c r="Z4249" i="1"/>
  <c r="L1897" i="1"/>
  <c r="N1897" i="1" s="1"/>
  <c r="V2921" i="1"/>
  <c r="X2921" i="1" s="1"/>
  <c r="Z2921" i="1"/>
  <c r="L4051" i="1"/>
  <c r="N4051" i="1" s="1"/>
  <c r="Z2140" i="1"/>
  <c r="L645" i="1"/>
  <c r="N645" i="1" s="1"/>
  <c r="W645" i="1"/>
  <c r="Z5" i="1"/>
  <c r="L3432" i="1"/>
  <c r="N3432" i="1" s="1"/>
  <c r="W3432" i="1"/>
  <c r="Z1679" i="1"/>
  <c r="L3158" i="1"/>
  <c r="N3158" i="1" s="1"/>
  <c r="W3158" i="1"/>
  <c r="Z2492" i="1"/>
  <c r="L1773" i="1"/>
  <c r="N1773" i="1" s="1"/>
  <c r="L1774" i="1"/>
  <c r="N1774" i="1" s="1"/>
  <c r="W3542" i="1"/>
  <c r="V3989" i="1"/>
  <c r="X3989" i="1" s="1"/>
  <c r="L2714" i="1"/>
  <c r="N2714" i="1" s="1"/>
  <c r="W52" i="1"/>
  <c r="Z944" i="1"/>
  <c r="Z261" i="1"/>
  <c r="W2453" i="1"/>
  <c r="W385" i="1"/>
  <c r="W1426" i="1"/>
  <c r="Z3734" i="1"/>
  <c r="Z1771" i="1"/>
  <c r="W3126" i="1"/>
  <c r="W3632" i="1"/>
  <c r="W1480" i="1"/>
  <c r="Z4225" i="1"/>
  <c r="M2141" i="1"/>
  <c r="Z2750" i="1"/>
  <c r="W945" i="1"/>
  <c r="W1957" i="1"/>
  <c r="W1272" i="1"/>
  <c r="Z386" i="1"/>
  <c r="M1927" i="1"/>
  <c r="Z2846" i="1"/>
  <c r="W3582" i="1"/>
  <c r="W3148" i="1"/>
  <c r="W2811" i="1"/>
  <c r="Z1626" i="1"/>
  <c r="W1467" i="1"/>
  <c r="W2616" i="1"/>
  <c r="W4061" i="1"/>
  <c r="W4043" i="1"/>
  <c r="W3754" i="1"/>
  <c r="W2876" i="1"/>
  <c r="W2272" i="1"/>
  <c r="W694" i="1"/>
  <c r="W254" i="1"/>
  <c r="W2031" i="1"/>
  <c r="W4115" i="1"/>
  <c r="W4201" i="1"/>
  <c r="W1920" i="1"/>
  <c r="W2923" i="1"/>
  <c r="W3086" i="1"/>
  <c r="W947" i="1"/>
  <c r="W1958" i="1"/>
  <c r="W226" i="1"/>
  <c r="W262" i="1"/>
  <c r="W1273" i="1"/>
  <c r="W387" i="1"/>
  <c r="W3736" i="1"/>
  <c r="W1672" i="1"/>
  <c r="W880" i="1"/>
  <c r="W3544" i="1"/>
  <c r="W3108" i="1"/>
  <c r="W2879" i="1"/>
  <c r="W1627" i="1"/>
  <c r="W1900" i="1"/>
  <c r="W2273" i="1"/>
  <c r="W2909" i="1"/>
  <c r="W1744" i="1"/>
  <c r="W1959" i="1"/>
  <c r="W263" i="1"/>
  <c r="W1206" i="1"/>
  <c r="W1098" i="1"/>
  <c r="W388" i="1"/>
  <c r="W2847" i="1"/>
  <c r="W3109" i="1"/>
  <c r="W3990" i="1"/>
  <c r="W3134" i="1"/>
  <c r="W2880" i="1"/>
  <c r="W4062" i="1"/>
  <c r="W1157" i="1"/>
  <c r="W389" i="1"/>
  <c r="W1575" i="1"/>
  <c r="W611" i="1"/>
  <c r="W2848" i="1"/>
  <c r="W4008" i="1"/>
  <c r="V3755" i="1"/>
  <c r="X3755" i="1" s="1"/>
  <c r="V4063" i="1"/>
  <c r="X4063" i="1" s="1"/>
  <c r="V2656" i="1"/>
  <c r="X2656" i="1" s="1"/>
  <c r="V82" i="1"/>
  <c r="X82" i="1" s="1"/>
  <c r="V2910" i="1"/>
  <c r="X2910" i="1" s="1"/>
  <c r="V4244" i="1"/>
  <c r="X4244" i="1" s="1"/>
  <c r="V333" i="1"/>
  <c r="X333" i="1" s="1"/>
  <c r="V1785" i="1"/>
  <c r="X1785" i="1" s="1"/>
  <c r="V3293" i="1"/>
  <c r="X3293" i="1" s="1"/>
  <c r="V2763" i="1"/>
  <c r="X2763" i="1" s="1"/>
  <c r="V3103" i="1"/>
  <c r="X3103" i="1" s="1"/>
  <c r="V4031" i="1"/>
  <c r="X4031" i="1" s="1"/>
  <c r="V4196" i="1"/>
  <c r="X4196" i="1" s="1"/>
  <c r="V2443" i="1"/>
  <c r="X2443" i="1" s="1"/>
  <c r="V639" i="1"/>
  <c r="X639" i="1" s="1"/>
  <c r="V640" i="1"/>
  <c r="X640" i="1" s="1"/>
  <c r="V4" i="1"/>
  <c r="X4" i="1" s="1"/>
  <c r="V1179" i="1"/>
  <c r="X1179" i="1" s="1"/>
  <c r="V1221" i="1"/>
  <c r="X1221" i="1" s="1"/>
  <c r="V3450" i="1"/>
  <c r="X3450" i="1" s="1"/>
  <c r="V1207" i="1"/>
  <c r="X1207" i="1" s="1"/>
  <c r="V1681" i="1"/>
  <c r="X1681" i="1" s="1"/>
  <c r="V1358" i="1"/>
  <c r="X1358" i="1" s="1"/>
  <c r="V1330" i="1"/>
  <c r="X1330" i="1" s="1"/>
  <c r="V3097" i="1"/>
  <c r="X3097" i="1" s="1"/>
  <c r="V2494" i="1"/>
  <c r="X2494" i="1" s="1"/>
  <c r="V2549" i="1"/>
  <c r="X2549" i="1" s="1"/>
  <c r="V3202" i="1"/>
  <c r="X3202" i="1" s="1"/>
  <c r="V1212" i="1"/>
  <c r="X1212" i="1" s="1"/>
  <c r="V2185" i="1"/>
  <c r="X2185" i="1" s="1"/>
  <c r="V3802" i="1"/>
  <c r="X3802" i="1" s="1"/>
  <c r="V2951" i="1"/>
  <c r="X2951" i="1" s="1"/>
  <c r="V3834" i="1"/>
  <c r="X3834" i="1" s="1"/>
  <c r="V3392" i="1"/>
  <c r="X3392" i="1" s="1"/>
  <c r="V695" i="1"/>
  <c r="X695" i="1" s="1"/>
  <c r="V903" i="1"/>
  <c r="X903" i="1" s="1"/>
  <c r="V227" i="1"/>
  <c r="X227" i="1" s="1"/>
  <c r="V3470" i="1"/>
  <c r="X3470" i="1" s="1"/>
  <c r="V1976" i="1"/>
  <c r="X1976" i="1" s="1"/>
  <c r="V4165" i="1"/>
  <c r="X4165" i="1" s="1"/>
  <c r="V1331" i="1"/>
  <c r="X1331" i="1" s="1"/>
  <c r="V3098" i="1"/>
  <c r="X3098" i="1" s="1"/>
  <c r="V3977" i="1"/>
  <c r="X3977" i="1" s="1"/>
  <c r="V656" i="1"/>
  <c r="X656" i="1" s="1"/>
  <c r="V2764" i="1"/>
  <c r="X2764" i="1" s="1"/>
  <c r="W1974" i="1"/>
  <c r="W3203" i="1"/>
  <c r="W1199" i="1"/>
  <c r="W2812" i="1"/>
  <c r="W1340" i="1"/>
  <c r="W2726" i="1"/>
  <c r="W83" i="1"/>
  <c r="W1693" i="1"/>
  <c r="W2457" i="1"/>
  <c r="W3820" i="1"/>
  <c r="W962" i="1"/>
  <c r="W3415" i="1"/>
  <c r="W228" i="1"/>
  <c r="W2458" i="1"/>
  <c r="L334" i="1"/>
  <c r="N334" i="1" s="1"/>
  <c r="W1682" i="1"/>
  <c r="V1898" i="1"/>
  <c r="X1898" i="1" s="1"/>
  <c r="V3273" i="1"/>
  <c r="X3273" i="1" s="1"/>
  <c r="Z3105" i="1"/>
  <c r="V2136" i="1"/>
  <c r="X2136" i="1" s="1"/>
  <c r="W2436" i="1"/>
  <c r="V1788" i="1"/>
  <c r="X1788" i="1" s="1"/>
  <c r="V2445" i="1"/>
  <c r="X2445" i="1" s="1"/>
  <c r="W2996" i="1"/>
  <c r="W1259" i="1"/>
  <c r="L1180" i="1"/>
  <c r="N1180" i="1" s="1"/>
  <c r="V696" i="1"/>
  <c r="X696" i="1" s="1"/>
  <c r="W3452" i="1"/>
  <c r="V1249" i="1"/>
  <c r="X1249" i="1" s="1"/>
  <c r="V3072" i="1"/>
  <c r="X3072" i="1" s="1"/>
  <c r="W657" i="1"/>
  <c r="L3504" i="1"/>
  <c r="N3504" i="1" s="1"/>
  <c r="V4032" i="1"/>
  <c r="X4032" i="1" s="1"/>
  <c r="W2324" i="1"/>
  <c r="W3815" i="1"/>
  <c r="L3308" i="1"/>
  <c r="N3308" i="1" s="1"/>
  <c r="M2410" i="1"/>
  <c r="V697" i="1"/>
  <c r="X697" i="1" s="1"/>
  <c r="W1250" i="1"/>
  <c r="Y2695" i="1"/>
  <c r="V2695" i="1"/>
  <c r="X2695" i="1" s="1"/>
  <c r="L3986" i="1"/>
  <c r="N3986" i="1" s="1"/>
  <c r="Z3986" i="1"/>
  <c r="W4209" i="1"/>
  <c r="L2619" i="1"/>
  <c r="N2619" i="1" s="1"/>
  <c r="Z2619" i="1"/>
  <c r="W1068" i="1"/>
  <c r="L2413" i="1"/>
  <c r="N2413" i="1" s="1"/>
  <c r="Z2413" i="1"/>
  <c r="W2259" i="1"/>
  <c r="L2265" i="1"/>
  <c r="N2265" i="1" s="1"/>
  <c r="Z2265" i="1"/>
  <c r="W3008" i="1"/>
  <c r="L1121" i="1"/>
  <c r="N1121" i="1" s="1"/>
  <c r="Z1121" i="1"/>
  <c r="W3271" i="1"/>
  <c r="W1577" i="1"/>
  <c r="W2477" i="1"/>
  <c r="W2241" i="1"/>
  <c r="V51" i="1"/>
  <c r="X51" i="1" s="1"/>
  <c r="M742" i="1"/>
  <c r="L2414" i="1"/>
  <c r="N2414" i="1" s="1"/>
  <c r="W4089" i="1"/>
  <c r="V1069" i="1"/>
  <c r="X1069" i="1" s="1"/>
  <c r="M2415" i="1"/>
  <c r="L284" i="1"/>
  <c r="N284" i="1" s="1"/>
  <c r="W3525" i="1"/>
  <c r="V1418" i="1"/>
  <c r="X1418" i="1" s="1"/>
  <c r="M384" i="1"/>
  <c r="L1517" i="1"/>
  <c r="N1517" i="1" s="1"/>
  <c r="W1447" i="1"/>
  <c r="V3196" i="1"/>
  <c r="X3196" i="1" s="1"/>
  <c r="M2933" i="1"/>
  <c r="L2367" i="1"/>
  <c r="N2367" i="1" s="1"/>
  <c r="W3987" i="1"/>
  <c r="V2478" i="1"/>
  <c r="X2478" i="1" s="1"/>
  <c r="M2442" i="1"/>
  <c r="L2425" i="1"/>
  <c r="N2425" i="1" s="1"/>
  <c r="W2536" i="1"/>
  <c r="V1286" i="1"/>
  <c r="X1286" i="1" s="1"/>
  <c r="M3153" i="1"/>
  <c r="L1692" i="1"/>
  <c r="N1692" i="1" s="1"/>
  <c r="W884" i="1"/>
  <c r="V3588" i="1"/>
  <c r="X3588" i="1" s="1"/>
  <c r="M3166" i="1"/>
  <c r="L3205" i="1"/>
  <c r="N3205" i="1" s="1"/>
  <c r="W3197" i="1"/>
  <c r="V1652" i="1"/>
  <c r="X1652" i="1" s="1"/>
  <c r="M2736" i="1"/>
  <c r="L1767" i="1"/>
  <c r="N1767" i="1" s="1"/>
  <c r="W721" i="1"/>
  <c r="M745" i="1"/>
  <c r="W2610" i="1"/>
  <c r="M3717" i="1"/>
  <c r="W3431" i="1"/>
  <c r="M347" i="1"/>
  <c r="W2759" i="1"/>
  <c r="M2934" i="1"/>
  <c r="M2008" i="1"/>
  <c r="M480" i="1"/>
  <c r="M3988" i="1"/>
  <c r="M1879" i="1"/>
  <c r="W3732" i="1"/>
  <c r="M2901" i="1"/>
  <c r="W4090" i="1"/>
  <c r="M482" i="1"/>
  <c r="W3733" i="1"/>
  <c r="M825" i="1"/>
  <c r="W2181" i="1"/>
  <c r="M2623" i="1"/>
  <c r="W4249" i="1"/>
  <c r="M1897" i="1"/>
  <c r="M4051" i="1"/>
  <c r="Z644" i="1"/>
  <c r="Z1483" i="1"/>
  <c r="Z1271" i="1"/>
  <c r="Z1573" i="1"/>
  <c r="Z1773" i="1"/>
  <c r="L813" i="1"/>
  <c r="N813" i="1" s="1"/>
  <c r="Z3593" i="1"/>
  <c r="L3229" i="1"/>
  <c r="N3229" i="1" s="1"/>
  <c r="Z3172" i="1"/>
  <c r="L3753" i="1"/>
  <c r="N3753" i="1" s="1"/>
  <c r="Z2874" i="1"/>
  <c r="Z225" i="1"/>
  <c r="Z1155" i="1"/>
  <c r="W3989" i="1"/>
  <c r="Z1466" i="1"/>
  <c r="W3755" i="1"/>
  <c r="W4063" i="1"/>
  <c r="W2656" i="1"/>
  <c r="W82" i="1"/>
  <c r="W2910" i="1"/>
  <c r="W4244" i="1"/>
  <c r="W333" i="1"/>
  <c r="W1785" i="1"/>
  <c r="W3293" i="1"/>
  <c r="W2763" i="1"/>
  <c r="W3103" i="1"/>
  <c r="W4031" i="1"/>
  <c r="W4196" i="1"/>
  <c r="W2443" i="1"/>
  <c r="W639" i="1"/>
  <c r="W640" i="1"/>
  <c r="W4" i="1"/>
  <c r="W1179" i="1"/>
  <c r="W1221" i="1"/>
  <c r="W3450" i="1"/>
  <c r="W1207" i="1"/>
  <c r="W1681" i="1"/>
  <c r="W1358" i="1"/>
  <c r="W1330" i="1"/>
  <c r="W3097" i="1"/>
  <c r="W2494" i="1"/>
  <c r="W2549" i="1"/>
  <c r="W3202" i="1"/>
  <c r="W1212" i="1"/>
  <c r="W2185" i="1"/>
  <c r="W3802" i="1"/>
  <c r="W2951" i="1"/>
  <c r="W3834" i="1"/>
  <c r="W3392" i="1"/>
  <c r="W695" i="1"/>
  <c r="W903" i="1"/>
  <c r="W227" i="1"/>
  <c r="W3470" i="1"/>
  <c r="W1976" i="1"/>
  <c r="W4165" i="1"/>
  <c r="W1331" i="1"/>
  <c r="W3098" i="1"/>
  <c r="W3977" i="1"/>
  <c r="W656" i="1"/>
  <c r="W2764" i="1"/>
  <c r="L2695" i="1"/>
  <c r="N2695" i="1" s="1"/>
  <c r="M2695" i="1"/>
  <c r="Z3066" i="1"/>
  <c r="L3066" i="1"/>
  <c r="N3066" i="1" s="1"/>
  <c r="Y3066" i="1"/>
  <c r="V3066" i="1"/>
  <c r="X3066" i="1" s="1"/>
  <c r="L4006" i="1"/>
  <c r="N4006" i="1" s="1"/>
  <c r="L2018" i="1"/>
  <c r="N2018" i="1" s="1"/>
  <c r="L2507" i="1"/>
  <c r="N2507" i="1" s="1"/>
  <c r="W3627" i="1"/>
  <c r="W51" i="1"/>
  <c r="V742" i="1"/>
  <c r="X742" i="1" s="1"/>
  <c r="W1069" i="1"/>
  <c r="W1418" i="1"/>
  <c r="V384" i="1"/>
  <c r="X384" i="1" s="1"/>
  <c r="W3196" i="1"/>
  <c r="V2933" i="1"/>
  <c r="X2933" i="1" s="1"/>
  <c r="W2478" i="1"/>
  <c r="W1286" i="1"/>
  <c r="V3153" i="1"/>
  <c r="X3153" i="1" s="1"/>
  <c r="W3588" i="1"/>
  <c r="V3166" i="1"/>
  <c r="X3166" i="1" s="1"/>
  <c r="W1652" i="1"/>
  <c r="V2736" i="1"/>
  <c r="X2736" i="1" s="1"/>
  <c r="W3851" i="1"/>
  <c r="V745" i="1"/>
  <c r="X745" i="1" s="1"/>
  <c r="V3717" i="1"/>
  <c r="X3717" i="1" s="1"/>
  <c r="W885" i="1"/>
  <c r="V347" i="1"/>
  <c r="X347" i="1" s="1"/>
  <c r="W1768" i="1"/>
  <c r="V2934" i="1"/>
  <c r="X2934" i="1" s="1"/>
  <c r="W1025" i="1"/>
  <c r="V2008" i="1"/>
  <c r="X2008" i="1" s="1"/>
  <c r="W348" i="1"/>
  <c r="V480" i="1"/>
  <c r="X480" i="1" s="1"/>
  <c r="V3988" i="1"/>
  <c r="X3988" i="1" s="1"/>
  <c r="V1879" i="1"/>
  <c r="X1879" i="1" s="1"/>
  <c r="V1972" i="1"/>
  <c r="X1972" i="1" s="1"/>
  <c r="V481" i="1"/>
  <c r="X481" i="1" s="1"/>
  <c r="W2509" i="1"/>
  <c r="V2901" i="1"/>
  <c r="X2901" i="1" s="1"/>
  <c r="V482" i="1"/>
  <c r="X482" i="1" s="1"/>
  <c r="V825" i="1"/>
  <c r="X825" i="1" s="1"/>
  <c r="V2623" i="1"/>
  <c r="X2623" i="1" s="1"/>
  <c r="W260" i="1"/>
  <c r="V1897" i="1"/>
  <c r="X1897" i="1" s="1"/>
  <c r="W3125" i="1"/>
  <c r="V4051" i="1"/>
  <c r="X4051" i="1" s="1"/>
  <c r="L2140" i="1"/>
  <c r="N2140" i="1" s="1"/>
  <c r="W2140" i="1"/>
  <c r="Z645" i="1"/>
  <c r="L5" i="1"/>
  <c r="N5" i="1" s="1"/>
  <c r="W5" i="1"/>
  <c r="Z3432" i="1"/>
  <c r="L1679" i="1"/>
  <c r="N1679" i="1" s="1"/>
  <c r="Z3158" i="1"/>
  <c r="L2492" i="1"/>
  <c r="N2492" i="1" s="1"/>
  <c r="L609" i="1"/>
  <c r="N609" i="1" s="1"/>
  <c r="M1466" i="1"/>
  <c r="V1466" i="1"/>
  <c r="X1466" i="1" s="1"/>
  <c r="V2714" i="1"/>
  <c r="X2714" i="1" s="1"/>
  <c r="V4047" i="1"/>
  <c r="X4047" i="1" s="1"/>
  <c r="Z2453" i="1"/>
  <c r="V2030" i="1"/>
  <c r="X2030" i="1" s="1"/>
  <c r="Z3126" i="1"/>
  <c r="V4007" i="1"/>
  <c r="X4007" i="1" s="1"/>
  <c r="Z945" i="1"/>
  <c r="V2454" i="1"/>
  <c r="X2454" i="1" s="1"/>
  <c r="Z3582" i="1"/>
  <c r="V3184" i="1"/>
  <c r="X3184" i="1" s="1"/>
  <c r="L4061" i="1"/>
  <c r="N4061" i="1" s="1"/>
  <c r="L673" i="1"/>
  <c r="N673" i="1" s="1"/>
  <c r="V673" i="1"/>
  <c r="X673" i="1" s="1"/>
  <c r="V3463" i="1"/>
  <c r="X3463" i="1" s="1"/>
  <c r="V2493" i="1"/>
  <c r="X2493" i="1" s="1"/>
  <c r="V3141" i="1"/>
  <c r="X3141" i="1" s="1"/>
  <c r="V3142" i="1"/>
  <c r="X3142" i="1" s="1"/>
  <c r="V1574" i="1"/>
  <c r="X1574" i="1" s="1"/>
  <c r="V610" i="1"/>
  <c r="X610" i="1" s="1"/>
  <c r="V3280" i="1"/>
  <c r="X3280" i="1" s="1"/>
  <c r="V4114" i="1"/>
  <c r="X4114" i="1" s="1"/>
  <c r="V1775" i="1"/>
  <c r="X1775" i="1" s="1"/>
  <c r="V950" i="1"/>
  <c r="X950" i="1" s="1"/>
  <c r="V3543" i="1"/>
  <c r="X3543" i="1" s="1"/>
  <c r="V3173" i="1"/>
  <c r="X3173" i="1" s="1"/>
  <c r="W1960" i="1"/>
  <c r="W960" i="1"/>
  <c r="W2849" i="1"/>
  <c r="W1973" i="1"/>
  <c r="W3472" i="1"/>
  <c r="V3945" i="1"/>
  <c r="X3945" i="1" s="1"/>
  <c r="V1028" i="1"/>
  <c r="X1028" i="1" s="1"/>
  <c r="V3757" i="1"/>
  <c r="X3757" i="1" s="1"/>
  <c r="V53" i="1"/>
  <c r="X53" i="1" s="1"/>
  <c r="V940" i="1"/>
  <c r="X940" i="1" s="1"/>
  <c r="V3414" i="1"/>
  <c r="X3414" i="1" s="1"/>
  <c r="V3451" i="1"/>
  <c r="X3451" i="1" s="1"/>
  <c r="V2455" i="1"/>
  <c r="X2455" i="1" s="1"/>
  <c r="V301" i="1"/>
  <c r="X301" i="1" s="1"/>
  <c r="V425" i="1"/>
  <c r="X425" i="1" s="1"/>
  <c r="V2205" i="1"/>
  <c r="X2205" i="1" s="1"/>
  <c r="W334" i="1"/>
  <c r="M3826" i="1"/>
  <c r="V3826" i="1"/>
  <c r="X3826" i="1" s="1"/>
  <c r="L2436" i="1"/>
  <c r="N2436" i="1" s="1"/>
  <c r="M2996" i="1"/>
  <c r="V98" i="1"/>
  <c r="X98" i="1" s="1"/>
  <c r="L3452" i="1"/>
  <c r="N3452" i="1" s="1"/>
  <c r="V3099" i="1"/>
  <c r="X3099" i="1" s="1"/>
  <c r="L657" i="1"/>
  <c r="N657" i="1" s="1"/>
  <c r="V3274" i="1"/>
  <c r="X3274" i="1" s="1"/>
  <c r="V1062" i="1"/>
  <c r="X1062" i="1" s="1"/>
  <c r="M2324" i="1"/>
  <c r="V2877" i="1"/>
  <c r="X2877" i="1" s="1"/>
  <c r="L1250" i="1"/>
  <c r="N1250" i="1" s="1"/>
  <c r="Y2270" i="1"/>
  <c r="V2270" i="1"/>
  <c r="X2270" i="1" s="1"/>
  <c r="M3066" i="1"/>
  <c r="W3066" i="1"/>
  <c r="M4172" i="1"/>
  <c r="L963" i="1"/>
  <c r="N963" i="1" s="1"/>
  <c r="M3806" i="1"/>
  <c r="V3806" i="1"/>
  <c r="X3806" i="1" s="1"/>
  <c r="V3473" i="1"/>
  <c r="X3473" i="1" s="1"/>
  <c r="W1078" i="1"/>
  <c r="V2437" i="1"/>
  <c r="X2437" i="1" s="1"/>
  <c r="Z3177" i="1"/>
  <c r="M2813" i="1"/>
  <c r="V1165" i="1"/>
  <c r="X1165" i="1" s="1"/>
  <c r="L2997" i="1"/>
  <c r="N2997" i="1" s="1"/>
  <c r="W1936" i="1"/>
  <c r="M961" i="1"/>
  <c r="V961" i="1"/>
  <c r="X961" i="1" s="1"/>
  <c r="V1209" i="1"/>
  <c r="X1209" i="1" s="1"/>
  <c r="Z1209" i="1"/>
  <c r="V335" i="1"/>
  <c r="X335" i="1" s="1"/>
  <c r="L3946" i="1"/>
  <c r="N3946" i="1" s="1"/>
  <c r="L2963" i="1"/>
  <c r="N2963" i="1" s="1"/>
  <c r="W2850" i="1"/>
  <c r="W3939" i="1"/>
  <c r="V2325" i="1"/>
  <c r="X2325" i="1" s="1"/>
  <c r="Z3759" i="1"/>
  <c r="V2232" i="1"/>
  <c r="X2232" i="1" s="1"/>
  <c r="L4237" i="1"/>
  <c r="N4237" i="1" s="1"/>
  <c r="L293" i="1"/>
  <c r="N293" i="1" s="1"/>
  <c r="W3963" i="1"/>
  <c r="M4192" i="1"/>
  <c r="V4192" i="1"/>
  <c r="X4192" i="1" s="1"/>
  <c r="V2020" i="1"/>
  <c r="X2020" i="1" s="1"/>
  <c r="W675" i="1"/>
  <c r="V676" i="1"/>
  <c r="X676" i="1" s="1"/>
  <c r="Z7" i="1"/>
  <c r="W1264" i="1"/>
  <c r="W1481" i="1"/>
  <c r="L1343" i="1"/>
  <c r="N1343" i="1" s="1"/>
  <c r="V1343" i="1"/>
  <c r="X1343" i="1" s="1"/>
  <c r="V3516" i="1"/>
  <c r="X3516" i="1" s="1"/>
  <c r="L3669" i="1"/>
  <c r="N3669" i="1" s="1"/>
  <c r="V3669" i="1"/>
  <c r="X3669" i="1" s="1"/>
  <c r="V3128" i="1"/>
  <c r="X3128" i="1" s="1"/>
  <c r="L292" i="1"/>
  <c r="N292" i="1" s="1"/>
  <c r="V292" i="1"/>
  <c r="X292" i="1" s="1"/>
  <c r="V1084" i="1"/>
  <c r="X1084" i="1" s="1"/>
  <c r="W2863" i="1"/>
  <c r="W991" i="1"/>
  <c r="W1941" i="1"/>
  <c r="W2448" i="1"/>
  <c r="W1344" i="1"/>
  <c r="W373" i="1"/>
  <c r="W2192" i="1"/>
  <c r="W2467" i="1"/>
  <c r="W2738" i="1"/>
  <c r="W3474" i="1"/>
  <c r="W2049" i="1"/>
  <c r="W3129" i="1"/>
  <c r="W2821" i="1"/>
  <c r="W3258" i="1"/>
  <c r="W1134" i="1"/>
  <c r="W1492" i="1"/>
  <c r="W2379" i="1"/>
  <c r="W86" i="1"/>
  <c r="W133" i="1"/>
  <c r="W2449" i="1"/>
  <c r="V3911" i="1"/>
  <c r="X3911" i="1" s="1"/>
  <c r="V967" i="1"/>
  <c r="X967" i="1" s="1"/>
  <c r="V3464" i="1"/>
  <c r="X3464" i="1" s="1"/>
  <c r="V264" i="1"/>
  <c r="X264" i="1" s="1"/>
  <c r="V2450" i="1"/>
  <c r="X2450" i="1" s="1"/>
  <c r="V294" i="1"/>
  <c r="X294" i="1" s="1"/>
  <c r="V1592" i="1"/>
  <c r="X1592" i="1" s="1"/>
  <c r="V2094" i="1"/>
  <c r="X2094" i="1" s="1"/>
  <c r="V3276" i="1"/>
  <c r="X3276" i="1" s="1"/>
  <c r="V3900" i="1"/>
  <c r="X3900" i="1" s="1"/>
  <c r="V1868" i="1"/>
  <c r="X1868" i="1" s="1"/>
  <c r="V3011" i="1"/>
  <c r="X3011" i="1" s="1"/>
  <c r="V1789" i="1"/>
  <c r="X1789" i="1" s="1"/>
  <c r="V1889" i="1"/>
  <c r="X1889" i="1" s="1"/>
  <c r="V1886" i="1"/>
  <c r="X1886" i="1" s="1"/>
  <c r="V2022" i="1"/>
  <c r="X2022" i="1" s="1"/>
  <c r="V2999" i="1"/>
  <c r="X2999" i="1" s="1"/>
  <c r="V767" i="1"/>
  <c r="X767" i="1" s="1"/>
  <c r="V1265" i="1"/>
  <c r="X1265" i="1" s="1"/>
  <c r="V1506" i="1"/>
  <c r="X1506" i="1" s="1"/>
  <c r="V756" i="1"/>
  <c r="X756" i="1" s="1"/>
  <c r="V3512" i="1"/>
  <c r="X3512" i="1" s="1"/>
  <c r="V1421" i="1"/>
  <c r="X1421" i="1" s="1"/>
  <c r="V3074" i="1"/>
  <c r="X3074" i="1" s="1"/>
  <c r="V3075" i="1"/>
  <c r="X3075" i="1" s="1"/>
  <c r="V2545" i="1"/>
  <c r="X2545" i="1" s="1"/>
  <c r="L3277" i="1"/>
  <c r="N3277" i="1" s="1"/>
  <c r="V1058" i="1"/>
  <c r="X1058" i="1" s="1"/>
  <c r="Z1058" i="1"/>
  <c r="L2116" i="1"/>
  <c r="N2116" i="1" s="1"/>
  <c r="W2936" i="1"/>
  <c r="V3818" i="1"/>
  <c r="X3818" i="1" s="1"/>
  <c r="Z3818" i="1"/>
  <c r="L2155" i="1"/>
  <c r="N2155" i="1" s="1"/>
  <c r="V265" i="1"/>
  <c r="X265" i="1" s="1"/>
  <c r="Z265" i="1"/>
  <c r="L1422" i="1"/>
  <c r="N1422" i="1" s="1"/>
  <c r="V2680" i="1"/>
  <c r="X2680" i="1" s="1"/>
  <c r="Z2680" i="1"/>
  <c r="L3012" i="1"/>
  <c r="N3012" i="1" s="1"/>
  <c r="V1942" i="1"/>
  <c r="X1942" i="1" s="1"/>
  <c r="Z1942" i="1"/>
  <c r="L1345" i="1"/>
  <c r="N1345" i="1" s="1"/>
  <c r="V374" i="1"/>
  <c r="X374" i="1" s="1"/>
  <c r="Z374" i="1"/>
  <c r="L3872" i="1"/>
  <c r="N3872" i="1" s="1"/>
  <c r="V1248" i="1"/>
  <c r="X1248" i="1" s="1"/>
  <c r="Z1248" i="1"/>
  <c r="L3259" i="1"/>
  <c r="N3259" i="1" s="1"/>
  <c r="V1919" i="1"/>
  <c r="X1919" i="1" s="1"/>
  <c r="Z1919" i="1"/>
  <c r="L3000" i="1"/>
  <c r="N3000" i="1" s="1"/>
  <c r="V1909" i="1"/>
  <c r="X1909" i="1" s="1"/>
  <c r="Z1909" i="1"/>
  <c r="L1279" i="1"/>
  <c r="N1279" i="1" s="1"/>
  <c r="V429" i="1"/>
  <c r="X429" i="1" s="1"/>
  <c r="Z429" i="1"/>
  <c r="L3848" i="1"/>
  <c r="N3848" i="1" s="1"/>
  <c r="Z2762" i="1"/>
  <c r="L3912" i="1"/>
  <c r="N3912" i="1" s="1"/>
  <c r="Z375" i="1"/>
  <c r="Z2248" i="1"/>
  <c r="Z2864" i="1"/>
  <c r="Y808" i="1"/>
  <c r="W808" i="1"/>
  <c r="Z1701" i="1"/>
  <c r="M1701" i="1"/>
  <c r="L1701" i="1"/>
  <c r="N1701" i="1" s="1"/>
  <c r="Z2411" i="1"/>
  <c r="Z2794" i="1"/>
  <c r="Z84" i="1"/>
  <c r="M3849" i="1"/>
  <c r="L3849" i="1"/>
  <c r="N3849" i="1" s="1"/>
  <c r="Y2913" i="1"/>
  <c r="W2913" i="1"/>
  <c r="V2913" i="1"/>
  <c r="X2913" i="1" s="1"/>
  <c r="Z4166" i="1"/>
  <c r="M4166" i="1"/>
  <c r="W4172" i="1"/>
  <c r="W3999" i="1"/>
  <c r="W963" i="1"/>
  <c r="Z257" i="1"/>
  <c r="M1208" i="1"/>
  <c r="V302" i="1"/>
  <c r="X302" i="1" s="1"/>
  <c r="L3473" i="1"/>
  <c r="N3473" i="1" s="1"/>
  <c r="L1078" i="1"/>
  <c r="N1078" i="1" s="1"/>
  <c r="W3177" i="1"/>
  <c r="W2813" i="1"/>
  <c r="W2446" i="1"/>
  <c r="M2411" i="1"/>
  <c r="V2411" i="1"/>
  <c r="X2411" i="1" s="1"/>
  <c r="V2997" i="1"/>
  <c r="X2997" i="1" s="1"/>
  <c r="V1752" i="1"/>
  <c r="X1752" i="1" s="1"/>
  <c r="L1209" i="1"/>
  <c r="N1209" i="1" s="1"/>
  <c r="M2794" i="1"/>
  <c r="V2794" i="1"/>
  <c r="X2794" i="1" s="1"/>
  <c r="V3946" i="1"/>
  <c r="X3946" i="1" s="1"/>
  <c r="W2963" i="1"/>
  <c r="V3178" i="1"/>
  <c r="X3178" i="1" s="1"/>
  <c r="Z2881" i="1"/>
  <c r="V904" i="1"/>
  <c r="X904" i="1" s="1"/>
  <c r="Z658" i="1"/>
  <c r="M2850" i="1"/>
  <c r="M84" i="1"/>
  <c r="V84" i="1"/>
  <c r="X84" i="1" s="1"/>
  <c r="V4237" i="1"/>
  <c r="X4237" i="1" s="1"/>
  <c r="W293" i="1"/>
  <c r="V2679" i="1"/>
  <c r="X2679" i="1" s="1"/>
  <c r="Z2193" i="1"/>
  <c r="M3275" i="1"/>
  <c r="V3009" i="1"/>
  <c r="X3009" i="1" s="1"/>
  <c r="L2020" i="1"/>
  <c r="N2020" i="1" s="1"/>
  <c r="L675" i="1"/>
  <c r="N675" i="1" s="1"/>
  <c r="W1591" i="1"/>
  <c r="W1572" i="1"/>
  <c r="L1300" i="1"/>
  <c r="N1300" i="1" s="1"/>
  <c r="V1300" i="1"/>
  <c r="X1300" i="1" s="1"/>
  <c r="V3100" i="1"/>
  <c r="X3100" i="1" s="1"/>
  <c r="W1057" i="1"/>
  <c r="W2247" i="1"/>
  <c r="L3001" i="1"/>
  <c r="N3001" i="1" s="1"/>
  <c r="V3001" i="1"/>
  <c r="X3001" i="1" s="1"/>
  <c r="V3817" i="1"/>
  <c r="X3817" i="1" s="1"/>
  <c r="W3517" i="1"/>
  <c r="W2191" i="1"/>
  <c r="W1301" i="1"/>
  <c r="W4176" i="1"/>
  <c r="W3073" i="1"/>
  <c r="W659" i="1"/>
  <c r="W2713" i="1"/>
  <c r="W4099" i="1"/>
  <c r="W3964" i="1"/>
  <c r="W2935" i="1"/>
  <c r="W3424" i="1"/>
  <c r="W1918" i="1"/>
  <c r="W2956" i="1"/>
  <c r="W1908" i="1"/>
  <c r="W1085" i="1"/>
  <c r="W2737" i="1"/>
  <c r="W3865" i="1"/>
  <c r="W3505" i="1"/>
  <c r="W2048" i="1"/>
  <c r="W1491" i="1"/>
  <c r="V3910" i="1"/>
  <c r="X3910" i="1" s="1"/>
  <c r="V85" i="1"/>
  <c r="X85" i="1" s="1"/>
  <c r="V966" i="1"/>
  <c r="X966" i="1" s="1"/>
  <c r="V3471" i="1"/>
  <c r="X3471" i="1" s="1"/>
  <c r="V2447" i="1"/>
  <c r="X2447" i="1" s="1"/>
  <c r="V321" i="1"/>
  <c r="X321" i="1" s="1"/>
  <c r="V3511" i="1"/>
  <c r="X3511" i="1" s="1"/>
  <c r="V372" i="1"/>
  <c r="X372" i="1" s="1"/>
  <c r="V2388" i="1"/>
  <c r="X2388" i="1" s="1"/>
  <c r="V3295" i="1"/>
  <c r="X3295" i="1" s="1"/>
  <c r="V3847" i="1"/>
  <c r="X3847" i="1" s="1"/>
  <c r="V1740" i="1"/>
  <c r="X1740" i="1" s="1"/>
  <c r="V3277" i="1"/>
  <c r="X3277" i="1" s="1"/>
  <c r="L1058" i="1"/>
  <c r="N1058" i="1" s="1"/>
  <c r="V2116" i="1"/>
  <c r="X2116" i="1" s="1"/>
  <c r="L3818" i="1"/>
  <c r="N3818" i="1" s="1"/>
  <c r="V2155" i="1"/>
  <c r="X2155" i="1" s="1"/>
  <c r="L265" i="1"/>
  <c r="N265" i="1" s="1"/>
  <c r="W4156" i="1"/>
  <c r="V1422" i="1"/>
  <c r="X1422" i="1" s="1"/>
  <c r="L2680" i="1"/>
  <c r="N2680" i="1" s="1"/>
  <c r="V3012" i="1"/>
  <c r="X3012" i="1" s="1"/>
  <c r="L1942" i="1"/>
  <c r="N1942" i="1" s="1"/>
  <c r="W266" i="1"/>
  <c r="V1345" i="1"/>
  <c r="X1345" i="1" s="1"/>
  <c r="L374" i="1"/>
  <c r="N374" i="1" s="1"/>
  <c r="W1741" i="1"/>
  <c r="V3872" i="1"/>
  <c r="X3872" i="1" s="1"/>
  <c r="M3506" i="1"/>
  <c r="L1248" i="1"/>
  <c r="N1248" i="1" s="1"/>
  <c r="W2761" i="1"/>
  <c r="V3259" i="1"/>
  <c r="X3259" i="1" s="1"/>
  <c r="M1288" i="1"/>
  <c r="L1919" i="1"/>
  <c r="N1919" i="1" s="1"/>
  <c r="W2243" i="1"/>
  <c r="V3000" i="1"/>
  <c r="X3000" i="1" s="1"/>
  <c r="M1755" i="1"/>
  <c r="L1909" i="1"/>
  <c r="N1909" i="1" s="1"/>
  <c r="W1086" i="1"/>
  <c r="V1279" i="1"/>
  <c r="X1279" i="1" s="1"/>
  <c r="M295" i="1"/>
  <c r="L429" i="1"/>
  <c r="N429" i="1" s="1"/>
  <c r="W2739" i="1"/>
  <c r="V3848" i="1"/>
  <c r="X3848" i="1" s="1"/>
  <c r="M2840" i="1"/>
  <c r="L2762" i="1"/>
  <c r="N2762" i="1" s="1"/>
  <c r="W3260" i="1"/>
  <c r="V3912" i="1"/>
  <c r="X3912" i="1" s="1"/>
  <c r="M1087" i="1"/>
  <c r="L375" i="1"/>
  <c r="N375" i="1" s="1"/>
  <c r="W661" i="1"/>
  <c r="V2791" i="1"/>
  <c r="X2791" i="1" s="1"/>
  <c r="L2248" i="1"/>
  <c r="N2248" i="1" s="1"/>
  <c r="W3819" i="1"/>
  <c r="V3913" i="1"/>
  <c r="X3913" i="1" s="1"/>
  <c r="M2233" i="1"/>
  <c r="L2864" i="1"/>
  <c r="N2864" i="1" s="1"/>
  <c r="W54" i="1"/>
  <c r="V4229" i="1"/>
  <c r="X4229" i="1" s="1"/>
  <c r="M336" i="1"/>
  <c r="Y336" i="1"/>
  <c r="W336" i="1"/>
  <c r="Y2646" i="1"/>
  <c r="W2646" i="1"/>
  <c r="V2646" i="1"/>
  <c r="X2646" i="1" s="1"/>
  <c r="Z3330" i="1"/>
  <c r="M3330" i="1"/>
  <c r="Y2426" i="1"/>
  <c r="W2426" i="1"/>
  <c r="L4166" i="1"/>
  <c r="N4166" i="1" s="1"/>
  <c r="Y1514" i="1"/>
  <c r="W1514" i="1"/>
  <c r="V1514" i="1"/>
  <c r="X1514" i="1" s="1"/>
  <c r="W302" i="1"/>
  <c r="Z3806" i="1"/>
  <c r="M3473" i="1"/>
  <c r="W2411" i="1"/>
  <c r="W2997" i="1"/>
  <c r="W1752" i="1"/>
  <c r="Z961" i="1"/>
  <c r="W2794" i="1"/>
  <c r="W3946" i="1"/>
  <c r="W3178" i="1"/>
  <c r="W904" i="1"/>
  <c r="W84" i="1"/>
  <c r="W4237" i="1"/>
  <c r="W2679" i="1"/>
  <c r="W3009" i="1"/>
  <c r="Z4192" i="1"/>
  <c r="M2020" i="1"/>
  <c r="W1300" i="1"/>
  <c r="W3100" i="1"/>
  <c r="W3001" i="1"/>
  <c r="W3817" i="1"/>
  <c r="W3910" i="1"/>
  <c r="W85" i="1"/>
  <c r="W966" i="1"/>
  <c r="W3471" i="1"/>
  <c r="W2447" i="1"/>
  <c r="W321" i="1"/>
  <c r="W3511" i="1"/>
  <c r="W372" i="1"/>
  <c r="W2388" i="1"/>
  <c r="W3295" i="1"/>
  <c r="W3847" i="1"/>
  <c r="W1740" i="1"/>
  <c r="W3277" i="1"/>
  <c r="W2116" i="1"/>
  <c r="W2155" i="1"/>
  <c r="W1422" i="1"/>
  <c r="W3012" i="1"/>
  <c r="W1345" i="1"/>
  <c r="W3872" i="1"/>
  <c r="W3259" i="1"/>
  <c r="W3000" i="1"/>
  <c r="W1279" i="1"/>
  <c r="W3848" i="1"/>
  <c r="W3912" i="1"/>
  <c r="W2791" i="1"/>
  <c r="W3913" i="1"/>
  <c r="W4229" i="1"/>
  <c r="M2727" i="1"/>
  <c r="L2727" i="1"/>
  <c r="N2727" i="1" s="1"/>
  <c r="Y809" i="1"/>
  <c r="W809" i="1"/>
  <c r="V809" i="1"/>
  <c r="X809" i="1" s="1"/>
  <c r="Z11" i="1"/>
  <c r="M11" i="1"/>
  <c r="Z1304" i="1"/>
  <c r="Z3481" i="1"/>
  <c r="Z3836" i="1"/>
  <c r="Z306" i="1"/>
  <c r="Z2648" i="1"/>
  <c r="Z1912" i="1"/>
  <c r="Z512" i="1"/>
  <c r="Z893" i="1"/>
  <c r="Z2026" i="1"/>
  <c r="Z1943" i="1"/>
  <c r="Z458" i="1"/>
  <c r="Z2725" i="1"/>
  <c r="Z459" i="1"/>
  <c r="Z2119" i="1"/>
  <c r="Z2733" i="1"/>
  <c r="Z2403" i="1"/>
  <c r="Z2516" i="1"/>
  <c r="Z853" i="1"/>
  <c r="Z1183" i="1"/>
  <c r="Z1379" i="1"/>
  <c r="Z2970" i="1"/>
  <c r="Z2684" i="1"/>
  <c r="Z1485" i="1"/>
  <c r="Z3637" i="1"/>
  <c r="W891" i="1"/>
  <c r="Z1171" i="1"/>
  <c r="W390" i="1"/>
  <c r="Z3573" i="1"/>
  <c r="Z2404" i="1"/>
  <c r="Z722" i="1"/>
  <c r="W3611" i="1"/>
  <c r="W2032" i="1"/>
  <c r="V1302" i="1"/>
  <c r="X1302" i="1" s="1"/>
  <c r="L3067" i="1"/>
  <c r="N3067" i="1" s="1"/>
  <c r="V2806" i="1"/>
  <c r="X2806" i="1" s="1"/>
  <c r="L3049" i="1"/>
  <c r="N3049" i="1" s="1"/>
  <c r="V1213" i="1"/>
  <c r="X1213" i="1" s="1"/>
  <c r="L3835" i="1"/>
  <c r="N3835" i="1" s="1"/>
  <c r="V788" i="1"/>
  <c r="X788" i="1" s="1"/>
  <c r="L303" i="1"/>
  <c r="N303" i="1" s="1"/>
  <c r="V2101" i="1"/>
  <c r="X2101" i="1" s="1"/>
  <c r="L3033" i="1"/>
  <c r="N3033" i="1" s="1"/>
  <c r="V2647" i="1"/>
  <c r="X2647" i="1" s="1"/>
  <c r="L685" i="1"/>
  <c r="N685" i="1" s="1"/>
  <c r="V2756" i="1"/>
  <c r="X2756" i="1" s="1"/>
  <c r="L3530" i="1"/>
  <c r="N3530" i="1" s="1"/>
  <c r="V1910" i="1"/>
  <c r="X1910" i="1" s="1"/>
  <c r="L2496" i="1"/>
  <c r="N2496" i="1" s="1"/>
  <c r="V3513" i="1"/>
  <c r="X3513" i="1" s="1"/>
  <c r="L1109" i="1"/>
  <c r="N1109" i="1" s="1"/>
  <c r="V87" i="1"/>
  <c r="X87" i="1" s="1"/>
  <c r="L2397" i="1"/>
  <c r="N2397" i="1" s="1"/>
  <c r="V304" i="1"/>
  <c r="X304" i="1" s="1"/>
  <c r="L510" i="1"/>
  <c r="N510" i="1" s="1"/>
  <c r="V3720" i="1"/>
  <c r="X3720" i="1" s="1"/>
  <c r="L1616" i="1"/>
  <c r="N1616" i="1" s="1"/>
  <c r="V4069" i="1"/>
  <c r="X4069" i="1" s="1"/>
  <c r="L1012" i="1"/>
  <c r="N1012" i="1" s="1"/>
  <c r="V3993" i="1"/>
  <c r="X3993" i="1" s="1"/>
  <c r="L2728" i="1"/>
  <c r="N2728" i="1" s="1"/>
  <c r="V2582" i="1"/>
  <c r="X2582" i="1" s="1"/>
  <c r="L1911" i="1"/>
  <c r="N1911" i="1" s="1"/>
  <c r="V1641" i="1"/>
  <c r="X1641" i="1" s="1"/>
  <c r="L2102" i="1"/>
  <c r="N2102" i="1" s="1"/>
  <c r="V2497" i="1"/>
  <c r="X2497" i="1" s="1"/>
  <c r="L3050" i="1"/>
  <c r="N3050" i="1" s="1"/>
  <c r="V2671" i="1"/>
  <c r="X2671" i="1" s="1"/>
  <c r="L1110" i="1"/>
  <c r="N1110" i="1" s="1"/>
  <c r="V2583" i="1"/>
  <c r="X2583" i="1" s="1"/>
  <c r="L1544" i="1"/>
  <c r="N1544" i="1" s="1"/>
  <c r="V3921" i="1"/>
  <c r="X3921" i="1" s="1"/>
  <c r="L2452" i="1"/>
  <c r="N2452" i="1" s="1"/>
  <c r="V1339" i="1"/>
  <c r="X1339" i="1" s="1"/>
  <c r="V337" i="1"/>
  <c r="X337" i="1" s="1"/>
  <c r="V305" i="1"/>
  <c r="X305" i="1" s="1"/>
  <c r="L1510" i="1"/>
  <c r="N1510" i="1" s="1"/>
  <c r="V859" i="1"/>
  <c r="X859" i="1" s="1"/>
  <c r="V1547" i="1"/>
  <c r="X1547" i="1" s="1"/>
  <c r="L1304" i="1"/>
  <c r="N1304" i="1" s="1"/>
  <c r="V1304" i="1"/>
  <c r="X1304" i="1" s="1"/>
  <c r="L3069" i="1"/>
  <c r="N3069" i="1" s="1"/>
  <c r="L4038" i="1"/>
  <c r="N4038" i="1" s="1"/>
  <c r="V777" i="1"/>
  <c r="X777" i="1" s="1"/>
  <c r="L3867" i="1"/>
  <c r="N3867" i="1" s="1"/>
  <c r="V2757" i="1"/>
  <c r="X2757" i="1" s="1"/>
  <c r="L2118" i="1"/>
  <c r="N2118" i="1" s="1"/>
  <c r="V1801" i="1"/>
  <c r="X1801" i="1" s="1"/>
  <c r="L848" i="1"/>
  <c r="N848" i="1" s="1"/>
  <c r="V4149" i="1"/>
  <c r="X4149" i="1" s="1"/>
  <c r="L2472" i="1"/>
  <c r="N2472" i="1" s="1"/>
  <c r="V4039" i="1"/>
  <c r="X4039" i="1" s="1"/>
  <c r="L1004" i="1"/>
  <c r="N1004" i="1" s="1"/>
  <c r="V338" i="1"/>
  <c r="X338" i="1" s="1"/>
  <c r="L1642" i="1"/>
  <c r="N1642" i="1" s="1"/>
  <c r="V1617" i="1"/>
  <c r="X1617" i="1" s="1"/>
  <c r="L2724" i="1"/>
  <c r="N2724" i="1" s="1"/>
  <c r="V4010" i="1"/>
  <c r="X4010" i="1" s="1"/>
  <c r="L1280" i="1"/>
  <c r="N1280" i="1" s="1"/>
  <c r="V2731" i="1"/>
  <c r="X2731" i="1" s="1"/>
  <c r="L1822" i="1"/>
  <c r="N1822" i="1" s="1"/>
  <c r="V1128" i="1"/>
  <c r="X1128" i="1" s="1"/>
  <c r="L1643" i="1"/>
  <c r="N1643" i="1" s="1"/>
  <c r="V2498" i="1"/>
  <c r="X2498" i="1" s="1"/>
  <c r="L2900" i="1"/>
  <c r="N2900" i="1" s="1"/>
  <c r="V3236" i="1"/>
  <c r="X3236" i="1" s="1"/>
  <c r="L1129" i="1"/>
  <c r="N1129" i="1" s="1"/>
  <c r="V2550" i="1"/>
  <c r="X2550" i="1" s="1"/>
  <c r="L686" i="1"/>
  <c r="N686" i="1" s="1"/>
  <c r="V3877" i="1"/>
  <c r="X3877" i="1" s="1"/>
  <c r="L2182" i="1"/>
  <c r="N2182" i="1" s="1"/>
  <c r="V55" i="1"/>
  <c r="X55" i="1" s="1"/>
  <c r="L365" i="1"/>
  <c r="N365" i="1" s="1"/>
  <c r="V2927" i="1"/>
  <c r="X2927" i="1" s="1"/>
  <c r="L3873" i="1"/>
  <c r="N3873" i="1" s="1"/>
  <c r="V4154" i="1"/>
  <c r="X4154" i="1" s="1"/>
  <c r="L852" i="1"/>
  <c r="N852" i="1" s="1"/>
  <c r="V18" i="1"/>
  <c r="X18" i="1" s="1"/>
  <c r="L1407" i="1"/>
  <c r="N1407" i="1" s="1"/>
  <c r="V3572" i="1"/>
  <c r="X3572" i="1" s="1"/>
  <c r="L3031" i="1"/>
  <c r="N3031" i="1" s="1"/>
  <c r="V1876" i="1"/>
  <c r="X1876" i="1" s="1"/>
  <c r="Z1876" i="1"/>
  <c r="L2932" i="1"/>
  <c r="N2932" i="1" s="1"/>
  <c r="L2684" i="1"/>
  <c r="N2684" i="1" s="1"/>
  <c r="V2684" i="1"/>
  <c r="X2684" i="1" s="1"/>
  <c r="M2389" i="1"/>
  <c r="Z2389" i="1"/>
  <c r="L2389" i="1"/>
  <c r="N2389" i="1" s="1"/>
  <c r="Y3781" i="1"/>
  <c r="W3781" i="1"/>
  <c r="V3781" i="1"/>
  <c r="X3781" i="1" s="1"/>
  <c r="Y2014" i="1"/>
  <c r="W2014" i="1"/>
  <c r="V2014" i="1"/>
  <c r="X2014" i="1" s="1"/>
  <c r="L1318" i="1"/>
  <c r="N1318" i="1" s="1"/>
  <c r="V1338" i="1"/>
  <c r="X1338" i="1" s="1"/>
  <c r="L3562" i="1"/>
  <c r="N3562" i="1" s="1"/>
  <c r="W1302" i="1"/>
  <c r="V1705" i="1"/>
  <c r="X1705" i="1" s="1"/>
  <c r="M3067" i="1"/>
  <c r="L2805" i="1"/>
  <c r="N2805" i="1" s="1"/>
  <c r="W2806" i="1"/>
  <c r="V3596" i="1"/>
  <c r="X3596" i="1" s="1"/>
  <c r="M3049" i="1"/>
  <c r="L2814" i="1"/>
  <c r="N2814" i="1" s="1"/>
  <c r="W1213" i="1"/>
  <c r="V2117" i="1"/>
  <c r="X2117" i="1" s="1"/>
  <c r="M3835" i="1"/>
  <c r="L3478" i="1"/>
  <c r="N3478" i="1" s="1"/>
  <c r="W788" i="1"/>
  <c r="V1184" i="1"/>
  <c r="X1184" i="1" s="1"/>
  <c r="M303" i="1"/>
  <c r="L3585" i="1"/>
  <c r="N3585" i="1" s="1"/>
  <c r="W2101" i="1"/>
  <c r="V1303" i="1"/>
  <c r="X1303" i="1" s="1"/>
  <c r="M3033" i="1"/>
  <c r="L4181" i="1"/>
  <c r="N4181" i="1" s="1"/>
  <c r="W2647" i="1"/>
  <c r="V4037" i="1"/>
  <c r="X4037" i="1" s="1"/>
  <c r="M685" i="1"/>
  <c r="L3850" i="1"/>
  <c r="N3850" i="1" s="1"/>
  <c r="W2756" i="1"/>
  <c r="V2025" i="1"/>
  <c r="X2025" i="1" s="1"/>
  <c r="M3530" i="1"/>
  <c r="L2957" i="1"/>
  <c r="N2957" i="1" s="1"/>
  <c r="W1910" i="1"/>
  <c r="V1127" i="1"/>
  <c r="X1127" i="1" s="1"/>
  <c r="M2496" i="1"/>
  <c r="L3719" i="1"/>
  <c r="N3719" i="1" s="1"/>
  <c r="W3513" i="1"/>
  <c r="V2050" i="1"/>
  <c r="X2050" i="1" s="1"/>
  <c r="M1109" i="1"/>
  <c r="L3941" i="1"/>
  <c r="N3941" i="1" s="1"/>
  <c r="W87" i="1"/>
  <c r="V1018" i="1"/>
  <c r="X1018" i="1" s="1"/>
  <c r="M2397" i="1"/>
  <c r="L3534" i="1"/>
  <c r="N3534" i="1" s="1"/>
  <c r="W304" i="1"/>
  <c r="V3563" i="1"/>
  <c r="X3563" i="1" s="1"/>
  <c r="M510" i="1"/>
  <c r="L2470" i="1"/>
  <c r="N2470" i="1" s="1"/>
  <c r="W3720" i="1"/>
  <c r="V3380" i="1"/>
  <c r="X3380" i="1" s="1"/>
  <c r="M1616" i="1"/>
  <c r="L2914" i="1"/>
  <c r="N2914" i="1" s="1"/>
  <c r="W4069" i="1"/>
  <c r="V1790" i="1"/>
  <c r="X1790" i="1" s="1"/>
  <c r="M1012" i="1"/>
  <c r="W3993" i="1"/>
  <c r="V4207" i="1"/>
  <c r="X4207" i="1" s="1"/>
  <c r="M2728" i="1"/>
  <c r="L2581" i="1"/>
  <c r="N2581" i="1" s="1"/>
  <c r="W2582" i="1"/>
  <c r="V1019" i="1"/>
  <c r="X1019" i="1" s="1"/>
  <c r="M1911" i="1"/>
  <c r="L2451" i="1"/>
  <c r="N2451" i="1" s="1"/>
  <c r="W1641" i="1"/>
  <c r="V511" i="1"/>
  <c r="X511" i="1" s="1"/>
  <c r="M2102" i="1"/>
  <c r="L2471" i="1"/>
  <c r="N2471" i="1" s="1"/>
  <c r="W2497" i="1"/>
  <c r="V3514" i="1"/>
  <c r="X3514" i="1" s="1"/>
  <c r="M3050" i="1"/>
  <c r="L1890" i="1"/>
  <c r="N1890" i="1" s="1"/>
  <c r="W2671" i="1"/>
  <c r="V892" i="1"/>
  <c r="X892" i="1" s="1"/>
  <c r="M1110" i="1"/>
  <c r="L3234" i="1"/>
  <c r="N3234" i="1" s="1"/>
  <c r="W2583" i="1"/>
  <c r="V88" i="1"/>
  <c r="X88" i="1" s="1"/>
  <c r="M1544" i="1"/>
  <c r="L2398" i="1"/>
  <c r="N2398" i="1" s="1"/>
  <c r="W3921" i="1"/>
  <c r="V1003" i="1"/>
  <c r="X1003" i="1" s="1"/>
  <c r="M2452" i="1"/>
  <c r="L3535" i="1"/>
  <c r="N3535" i="1" s="1"/>
  <c r="W1339" i="1"/>
  <c r="W337" i="1"/>
  <c r="W305" i="1"/>
  <c r="M3331" i="1"/>
  <c r="M1510" i="1"/>
  <c r="V2729" i="1"/>
  <c r="X2729" i="1" s="1"/>
  <c r="W859" i="1"/>
  <c r="L1319" i="1"/>
  <c r="N1319" i="1" s="1"/>
  <c r="Z1319" i="1"/>
  <c r="W1547" i="1"/>
  <c r="Z789" i="1"/>
  <c r="W1304" i="1"/>
  <c r="V3069" i="1"/>
  <c r="X3069" i="1" s="1"/>
  <c r="Z3069" i="1"/>
  <c r="L2760" i="1"/>
  <c r="N2760" i="1" s="1"/>
  <c r="W777" i="1"/>
  <c r="V3332" i="1"/>
  <c r="X3332" i="1" s="1"/>
  <c r="M3867" i="1"/>
  <c r="L3481" i="1"/>
  <c r="N3481" i="1" s="1"/>
  <c r="W2757" i="1"/>
  <c r="V1214" i="1"/>
  <c r="X1214" i="1" s="1"/>
  <c r="M2118" i="1"/>
  <c r="L3836" i="1"/>
  <c r="N3836" i="1" s="1"/>
  <c r="W1801" i="1"/>
  <c r="V3479" i="1"/>
  <c r="X3479" i="1" s="1"/>
  <c r="M848" i="1"/>
  <c r="L306" i="1"/>
  <c r="N306" i="1" s="1"/>
  <c r="W4149" i="1"/>
  <c r="V1423" i="1"/>
  <c r="X1423" i="1" s="1"/>
  <c r="M2472" i="1"/>
  <c r="L2648" i="1"/>
  <c r="N2648" i="1" s="1"/>
  <c r="W4039" i="1"/>
  <c r="V2961" i="1"/>
  <c r="X2961" i="1" s="1"/>
  <c r="M1004" i="1"/>
  <c r="L1912" i="1"/>
  <c r="N1912" i="1" s="1"/>
  <c r="W338" i="1"/>
  <c r="V307" i="1"/>
  <c r="X307" i="1" s="1"/>
  <c r="M1642" i="1"/>
  <c r="L512" i="1"/>
  <c r="N512" i="1" s="1"/>
  <c r="W1617" i="1"/>
  <c r="V3482" i="1"/>
  <c r="X3482" i="1" s="1"/>
  <c r="M2724" i="1"/>
  <c r="L893" i="1"/>
  <c r="N893" i="1" s="1"/>
  <c r="W4010" i="1"/>
  <c r="V3235" i="1"/>
  <c r="X3235" i="1" s="1"/>
  <c r="M1280" i="1"/>
  <c r="L2026" i="1"/>
  <c r="N2026" i="1" s="1"/>
  <c r="W2731" i="1"/>
  <c r="V2732" i="1"/>
  <c r="X2732" i="1" s="1"/>
  <c r="M1822" i="1"/>
  <c r="L1943" i="1"/>
  <c r="N1943" i="1" s="1"/>
  <c r="W1128" i="1"/>
  <c r="V339" i="1"/>
  <c r="X339" i="1" s="1"/>
  <c r="M1643" i="1"/>
  <c r="L458" i="1"/>
  <c r="N458" i="1" s="1"/>
  <c r="W2498" i="1"/>
  <c r="V3737" i="1"/>
  <c r="X3737" i="1" s="1"/>
  <c r="M2900" i="1"/>
  <c r="L2725" i="1"/>
  <c r="N2725" i="1" s="1"/>
  <c r="W3236" i="1"/>
  <c r="V3942" i="1"/>
  <c r="X3942" i="1" s="1"/>
  <c r="M1129" i="1"/>
  <c r="L459" i="1"/>
  <c r="N459" i="1" s="1"/>
  <c r="W2550" i="1"/>
  <c r="V3738" i="1"/>
  <c r="X3738" i="1" s="1"/>
  <c r="M686" i="1"/>
  <c r="L2119" i="1"/>
  <c r="N2119" i="1" s="1"/>
  <c r="W3877" i="1"/>
  <c r="V3922" i="1"/>
  <c r="X3922" i="1" s="1"/>
  <c r="M2182" i="1"/>
  <c r="L2733" i="1"/>
  <c r="N2733" i="1" s="1"/>
  <c r="W55" i="1"/>
  <c r="V4247" i="1"/>
  <c r="X4247" i="1" s="1"/>
  <c r="M365" i="1"/>
  <c r="L2403" i="1"/>
  <c r="N2403" i="1" s="1"/>
  <c r="W2927" i="1"/>
  <c r="V3368" i="1"/>
  <c r="X3368" i="1" s="1"/>
  <c r="M3873" i="1"/>
  <c r="L2516" i="1"/>
  <c r="N2516" i="1" s="1"/>
  <c r="W4154" i="1"/>
  <c r="V2807" i="1"/>
  <c r="X2807" i="1" s="1"/>
  <c r="M852" i="1"/>
  <c r="L853" i="1"/>
  <c r="N853" i="1" s="1"/>
  <c r="W18" i="1"/>
  <c r="V1570" i="1"/>
  <c r="X1570" i="1" s="1"/>
  <c r="M1407" i="1"/>
  <c r="L1183" i="1"/>
  <c r="N1183" i="1" s="1"/>
  <c r="W3572" i="1"/>
  <c r="V1723" i="1"/>
  <c r="X1723" i="1" s="1"/>
  <c r="M3031" i="1"/>
  <c r="L1379" i="1"/>
  <c r="N1379" i="1" s="1"/>
  <c r="W1876" i="1"/>
  <c r="V2931" i="1"/>
  <c r="X2931" i="1" s="1"/>
  <c r="M2932" i="1"/>
  <c r="L2970" i="1"/>
  <c r="N2970" i="1" s="1"/>
  <c r="Z3608" i="1"/>
  <c r="W2684" i="1"/>
  <c r="Z2006" i="1"/>
  <c r="W1485" i="1"/>
  <c r="Z3878" i="1"/>
  <c r="Z891" i="1"/>
  <c r="Z390" i="1"/>
  <c r="Z3063" i="1"/>
  <c r="L2404" i="1"/>
  <c r="N2404" i="1" s="1"/>
  <c r="W2404" i="1"/>
  <c r="Z4013" i="1"/>
  <c r="L722" i="1"/>
  <c r="N722" i="1" s="1"/>
  <c r="W722" i="1"/>
  <c r="L3611" i="1"/>
  <c r="N3611" i="1" s="1"/>
  <c r="L2032" i="1"/>
  <c r="N2032" i="1" s="1"/>
  <c r="Z2032" i="1"/>
  <c r="Y902" i="1"/>
  <c r="W902" i="1"/>
  <c r="V902" i="1"/>
  <c r="X902" i="1" s="1"/>
  <c r="V4166" i="1"/>
  <c r="X4166" i="1" s="1"/>
  <c r="V11" i="1"/>
  <c r="X11" i="1" s="1"/>
  <c r="W1338" i="1"/>
  <c r="W1705" i="1"/>
  <c r="V3067" i="1"/>
  <c r="X3067" i="1" s="1"/>
  <c r="W3596" i="1"/>
  <c r="V3049" i="1"/>
  <c r="X3049" i="1" s="1"/>
  <c r="W2117" i="1"/>
  <c r="V3835" i="1"/>
  <c r="X3835" i="1" s="1"/>
  <c r="W1184" i="1"/>
  <c r="W1303" i="1"/>
  <c r="W4037" i="1"/>
  <c r="W2025" i="1"/>
  <c r="W1127" i="1"/>
  <c r="W2050" i="1"/>
  <c r="W1018" i="1"/>
  <c r="W3563" i="1"/>
  <c r="W3380" i="1"/>
  <c r="V1616" i="1"/>
  <c r="X1616" i="1" s="1"/>
  <c r="W1790" i="1"/>
  <c r="V1012" i="1"/>
  <c r="X1012" i="1" s="1"/>
  <c r="W4207" i="1"/>
  <c r="V2728" i="1"/>
  <c r="X2728" i="1" s="1"/>
  <c r="W1019" i="1"/>
  <c r="V1911" i="1"/>
  <c r="X1911" i="1" s="1"/>
  <c r="W511" i="1"/>
  <c r="V2102" i="1"/>
  <c r="X2102" i="1" s="1"/>
  <c r="W3514" i="1"/>
  <c r="V3050" i="1"/>
  <c r="X3050" i="1" s="1"/>
  <c r="W892" i="1"/>
  <c r="V1110" i="1"/>
  <c r="X1110" i="1" s="1"/>
  <c r="W88" i="1"/>
  <c r="V1544" i="1"/>
  <c r="X1544" i="1" s="1"/>
  <c r="W1003" i="1"/>
  <c r="V2452" i="1"/>
  <c r="X2452" i="1" s="1"/>
  <c r="L1339" i="1"/>
  <c r="N1339" i="1" s="1"/>
  <c r="L337" i="1"/>
  <c r="N337" i="1" s="1"/>
  <c r="L305" i="1"/>
  <c r="N305" i="1" s="1"/>
  <c r="V3331" i="1"/>
  <c r="X3331" i="1" s="1"/>
  <c r="W2729" i="1"/>
  <c r="Z2730" i="1"/>
  <c r="V1319" i="1"/>
  <c r="X1319" i="1" s="1"/>
  <c r="L789" i="1"/>
  <c r="N789" i="1" s="1"/>
  <c r="V789" i="1"/>
  <c r="X789" i="1" s="1"/>
  <c r="W3069" i="1"/>
  <c r="V4038" i="1"/>
  <c r="X4038" i="1" s="1"/>
  <c r="W3332" i="1"/>
  <c r="V3867" i="1"/>
  <c r="X3867" i="1" s="1"/>
  <c r="W1214" i="1"/>
  <c r="W3479" i="1"/>
  <c r="W1423" i="1"/>
  <c r="V2472" i="1"/>
  <c r="X2472" i="1" s="1"/>
  <c r="W2961" i="1"/>
  <c r="W307" i="1"/>
  <c r="V1642" i="1"/>
  <c r="X1642" i="1" s="1"/>
  <c r="W3482" i="1"/>
  <c r="V2724" i="1"/>
  <c r="X2724" i="1" s="1"/>
  <c r="W3235" i="1"/>
  <c r="V1280" i="1"/>
  <c r="X1280" i="1" s="1"/>
  <c r="W2732" i="1"/>
  <c r="W339" i="1"/>
  <c r="V1643" i="1"/>
  <c r="X1643" i="1" s="1"/>
  <c r="W3737" i="1"/>
  <c r="V2900" i="1"/>
  <c r="X2900" i="1" s="1"/>
  <c r="W3942" i="1"/>
  <c r="W3738" i="1"/>
  <c r="W3922" i="1"/>
  <c r="W4247" i="1"/>
  <c r="V365" i="1"/>
  <c r="X365" i="1" s="1"/>
  <c r="W3368" i="1"/>
  <c r="V3873" i="1"/>
  <c r="X3873" i="1" s="1"/>
  <c r="W2807" i="1"/>
  <c r="V852" i="1"/>
  <c r="X852" i="1" s="1"/>
  <c r="W1570" i="1"/>
  <c r="V1407" i="1"/>
  <c r="X1407" i="1" s="1"/>
  <c r="W1723" i="1"/>
  <c r="V3031" i="1"/>
  <c r="X3031" i="1" s="1"/>
  <c r="W2931" i="1"/>
  <c r="V2932" i="1"/>
  <c r="X2932" i="1" s="1"/>
  <c r="L3608" i="1"/>
  <c r="N3608" i="1" s="1"/>
  <c r="V3608" i="1"/>
  <c r="X3608" i="1" s="1"/>
  <c r="L2006" i="1"/>
  <c r="N2006" i="1" s="1"/>
  <c r="V2006" i="1"/>
  <c r="X2006" i="1" s="1"/>
  <c r="L3878" i="1"/>
  <c r="N3878" i="1" s="1"/>
  <c r="V3878" i="1"/>
  <c r="X3878" i="1" s="1"/>
  <c r="L891" i="1"/>
  <c r="N891" i="1" s="1"/>
  <c r="V891" i="1"/>
  <c r="X891" i="1" s="1"/>
  <c r="L390" i="1"/>
  <c r="N390" i="1" s="1"/>
  <c r="V390" i="1"/>
  <c r="X390" i="1" s="1"/>
  <c r="L2189" i="1"/>
  <c r="N2189" i="1" s="1"/>
  <c r="Z1380" i="1"/>
  <c r="L4182" i="1"/>
  <c r="N4182" i="1" s="1"/>
  <c r="W4182" i="1"/>
  <c r="Z3874" i="1"/>
  <c r="L2611" i="1"/>
  <c r="N2611" i="1" s="1"/>
  <c r="W2611" i="1"/>
  <c r="V3611" i="1"/>
  <c r="X3611" i="1" s="1"/>
  <c r="Z3611" i="1"/>
  <c r="V2032" i="1"/>
  <c r="X2032" i="1" s="1"/>
  <c r="Z56" i="1"/>
  <c r="M56" i="1"/>
  <c r="L56" i="1"/>
  <c r="N56" i="1" s="1"/>
  <c r="W451" i="1"/>
  <c r="W3459" i="1"/>
  <c r="W774" i="1"/>
  <c r="Z3460" i="1"/>
  <c r="M506" i="1"/>
  <c r="M2138" i="1"/>
  <c r="M2133" i="1"/>
  <c r="W4238" i="1"/>
  <c r="M2481" i="1"/>
  <c r="W3875" i="1"/>
  <c r="Y2882" i="1"/>
  <c r="W2882" i="1"/>
  <c r="V2882" i="1"/>
  <c r="X2882" i="1" s="1"/>
  <c r="Y1357" i="1"/>
  <c r="W1357" i="1"/>
  <c r="V1357" i="1"/>
  <c r="X1357" i="1" s="1"/>
  <c r="V2331" i="1"/>
  <c r="X2331" i="1" s="1"/>
  <c r="L3574" i="1"/>
  <c r="N3574" i="1" s="1"/>
  <c r="V450" i="1"/>
  <c r="X450" i="1" s="1"/>
  <c r="Z450" i="1"/>
  <c r="L3809" i="1"/>
  <c r="N3809" i="1" s="1"/>
  <c r="V2928" i="1"/>
  <c r="X2928" i="1" s="1"/>
  <c r="V3410" i="1"/>
  <c r="X3410" i="1" s="1"/>
  <c r="M1051" i="1"/>
  <c r="V3965" i="1"/>
  <c r="X3965" i="1" s="1"/>
  <c r="M2131" i="1"/>
  <c r="V2808" i="1"/>
  <c r="X2808" i="1" s="1"/>
  <c r="W2818" i="1"/>
  <c r="M2001" i="1"/>
  <c r="V2332" i="1"/>
  <c r="X2332" i="1" s="1"/>
  <c r="W1678" i="1"/>
  <c r="M2190" i="1"/>
  <c r="V2390" i="1"/>
  <c r="X2390" i="1" s="1"/>
  <c r="W2638" i="1"/>
  <c r="M3021" i="1"/>
  <c r="V1052" i="1"/>
  <c r="X1052" i="1" s="1"/>
  <c r="W2524" i="1"/>
  <c r="M2015" i="1"/>
  <c r="V3285" i="1"/>
  <c r="X3285" i="1" s="1"/>
  <c r="W57" i="1"/>
  <c r="V533" i="1"/>
  <c r="X533" i="1" s="1"/>
  <c r="W1036" i="1"/>
  <c r="V3519" i="1"/>
  <c r="X3519" i="1" s="1"/>
  <c r="Z3519" i="1"/>
  <c r="W1232" i="1"/>
  <c r="Z349" i="1"/>
  <c r="W430" i="1"/>
  <c r="L1519" i="1"/>
  <c r="N1519" i="1" s="1"/>
  <c r="V1880" i="1"/>
  <c r="X1880" i="1" s="1"/>
  <c r="Z1880" i="1"/>
  <c r="W3967" i="1"/>
  <c r="Z2148" i="1"/>
  <c r="W1341" i="1"/>
  <c r="L2132" i="1"/>
  <c r="N2132" i="1" s="1"/>
  <c r="V1571" i="1"/>
  <c r="X1571" i="1" s="1"/>
  <c r="Z1571" i="1"/>
  <c r="W935" i="1"/>
  <c r="Z3591" i="1"/>
  <c r="W1493" i="1"/>
  <c r="L3032" i="1"/>
  <c r="N3032" i="1" s="1"/>
  <c r="W2871" i="1"/>
  <c r="L3460" i="1"/>
  <c r="N3460" i="1" s="1"/>
  <c r="V3460" i="1"/>
  <c r="X3460" i="1" s="1"/>
  <c r="L2137" i="1"/>
  <c r="N2137" i="1" s="1"/>
  <c r="W1486" i="1"/>
  <c r="V3907" i="1"/>
  <c r="X3907" i="1" s="1"/>
  <c r="Z3907" i="1"/>
  <c r="L3638" i="1"/>
  <c r="N3638" i="1" s="1"/>
  <c r="V350" i="1"/>
  <c r="X350" i="1" s="1"/>
  <c r="Z350" i="1"/>
  <c r="L1494" i="1"/>
  <c r="N1494" i="1" s="1"/>
  <c r="V2639" i="1"/>
  <c r="X2639" i="1" s="1"/>
  <c r="Z2639" i="1"/>
  <c r="L2869" i="1"/>
  <c r="N2869" i="1" s="1"/>
  <c r="W1074" i="1"/>
  <c r="V2033" i="1"/>
  <c r="X2033" i="1" s="1"/>
  <c r="Z2033" i="1"/>
  <c r="L367" i="1"/>
  <c r="N367" i="1" s="1"/>
  <c r="W1724" i="1"/>
  <c r="V504" i="1"/>
  <c r="X504" i="1" s="1"/>
  <c r="Z504" i="1"/>
  <c r="L3461" i="1"/>
  <c r="N3461" i="1" s="1"/>
  <c r="V2525" i="1"/>
  <c r="X2525" i="1" s="1"/>
  <c r="Z2525" i="1"/>
  <c r="L3371" i="1"/>
  <c r="N3371" i="1" s="1"/>
  <c r="V1512" i="1"/>
  <c r="X1512" i="1" s="1"/>
  <c r="Z1512" i="1"/>
  <c r="L2658" i="1"/>
  <c r="N2658" i="1" s="1"/>
  <c r="V2002" i="1"/>
  <c r="X2002" i="1" s="1"/>
  <c r="Z2002" i="1"/>
  <c r="L431" i="1"/>
  <c r="N431" i="1" s="1"/>
  <c r="W1725" i="1"/>
  <c r="V505" i="1"/>
  <c r="X505" i="1" s="1"/>
  <c r="Z505" i="1"/>
  <c r="L3782" i="1"/>
  <c r="N3782" i="1" s="1"/>
  <c r="V2598" i="1"/>
  <c r="X2598" i="1" s="1"/>
  <c r="Z2598" i="1"/>
  <c r="L4066" i="1"/>
  <c r="N4066" i="1" s="1"/>
  <c r="W1173" i="1"/>
  <c r="V506" i="1"/>
  <c r="X506" i="1" s="1"/>
  <c r="Z506" i="1"/>
  <c r="L3810" i="1"/>
  <c r="N3810" i="1" s="1"/>
  <c r="W831" i="1"/>
  <c r="V2138" i="1"/>
  <c r="X2138" i="1" s="1"/>
  <c r="Z2138" i="1"/>
  <c r="L4048" i="1"/>
  <c r="N4048" i="1" s="1"/>
  <c r="W2279" i="1"/>
  <c r="V2133" i="1"/>
  <c r="X2133" i="1" s="1"/>
  <c r="Z2133" i="1"/>
  <c r="L4238" i="1"/>
  <c r="N4238" i="1" s="1"/>
  <c r="W470" i="1"/>
  <c r="V2481" i="1"/>
  <c r="X2481" i="1" s="1"/>
  <c r="Z2481" i="1"/>
  <c r="L3875" i="1"/>
  <c r="N3875" i="1" s="1"/>
  <c r="Z3444" i="1"/>
  <c r="M3444" i="1"/>
  <c r="V2389" i="1"/>
  <c r="X2389" i="1" s="1"/>
  <c r="L3458" i="1"/>
  <c r="N3458" i="1" s="1"/>
  <c r="Z3458" i="1"/>
  <c r="V4064" i="1"/>
  <c r="X4064" i="1" s="1"/>
  <c r="L1034" i="1"/>
  <c r="N1034" i="1" s="1"/>
  <c r="W2331" i="1"/>
  <c r="V3532" i="1"/>
  <c r="X3532" i="1" s="1"/>
  <c r="M3574" i="1"/>
  <c r="L366" i="1"/>
  <c r="N366" i="1" s="1"/>
  <c r="W450" i="1"/>
  <c r="V2637" i="1"/>
  <c r="X2637" i="1" s="1"/>
  <c r="M3809" i="1"/>
  <c r="L1618" i="1"/>
  <c r="N1618" i="1" s="1"/>
  <c r="W2928" i="1"/>
  <c r="W3410" i="1"/>
  <c r="M4028" i="1"/>
  <c r="V1051" i="1"/>
  <c r="X1051" i="1" s="1"/>
  <c r="W3965" i="1"/>
  <c r="M4214" i="1"/>
  <c r="V2131" i="1"/>
  <c r="X2131" i="1" s="1"/>
  <c r="W2808" i="1"/>
  <c r="W2332" i="1"/>
  <c r="W2390" i="1"/>
  <c r="W1052" i="1"/>
  <c r="W3519" i="1"/>
  <c r="M1519" i="1"/>
  <c r="W1880" i="1"/>
  <c r="M2132" i="1"/>
  <c r="W1571" i="1"/>
  <c r="M3032" i="1"/>
  <c r="W3460" i="1"/>
  <c r="M2137" i="1"/>
  <c r="W3907" i="1"/>
  <c r="M3638" i="1"/>
  <c r="W350" i="1"/>
  <c r="M1494" i="1"/>
  <c r="W2639" i="1"/>
  <c r="M2869" i="1"/>
  <c r="W2033" i="1"/>
  <c r="M367" i="1"/>
  <c r="W504" i="1"/>
  <c r="M3461" i="1"/>
  <c r="W2525" i="1"/>
  <c r="M3371" i="1"/>
  <c r="W1512" i="1"/>
  <c r="M2658" i="1"/>
  <c r="W2002" i="1"/>
  <c r="M431" i="1"/>
  <c r="W505" i="1"/>
  <c r="M3782" i="1"/>
  <c r="W2598" i="1"/>
  <c r="M4066" i="1"/>
  <c r="W506" i="1"/>
  <c r="M3810" i="1"/>
  <c r="W2138" i="1"/>
  <c r="M4048" i="1"/>
  <c r="W2133" i="1"/>
  <c r="M4238" i="1"/>
  <c r="Z1135" i="1"/>
  <c r="M1135" i="1"/>
  <c r="L1135" i="1"/>
  <c r="N1135" i="1" s="1"/>
  <c r="V1172" i="1"/>
  <c r="X1172" i="1" s="1"/>
  <c r="W2389" i="1"/>
  <c r="V3458" i="1"/>
  <c r="X3458" i="1" s="1"/>
  <c r="W4064" i="1"/>
  <c r="V56" i="1"/>
  <c r="X56" i="1" s="1"/>
  <c r="W3532" i="1"/>
  <c r="V3574" i="1"/>
  <c r="X3574" i="1" s="1"/>
  <c r="W2637" i="1"/>
  <c r="V3809" i="1"/>
  <c r="X3809" i="1" s="1"/>
  <c r="L2928" i="1"/>
  <c r="N2928" i="1" s="1"/>
  <c r="L3410" i="1"/>
  <c r="N3410" i="1" s="1"/>
  <c r="M2010" i="1"/>
  <c r="V4028" i="1"/>
  <c r="X4028" i="1" s="1"/>
  <c r="W1051" i="1"/>
  <c r="M3966" i="1"/>
  <c r="V4214" i="1"/>
  <c r="X4214" i="1" s="1"/>
  <c r="W2131" i="1"/>
  <c r="M2818" i="1"/>
  <c r="V1035" i="1"/>
  <c r="X1035" i="1" s="1"/>
  <c r="W2001" i="1"/>
  <c r="M1678" i="1"/>
  <c r="V451" i="1"/>
  <c r="X451" i="1" s="1"/>
  <c r="W2190" i="1"/>
  <c r="M2638" i="1"/>
  <c r="V3459" i="1"/>
  <c r="X3459" i="1" s="1"/>
  <c r="M2524" i="1"/>
  <c r="V774" i="1"/>
  <c r="X774" i="1" s="1"/>
  <c r="W2015" i="1"/>
  <c r="M57" i="1"/>
  <c r="V2819" i="1"/>
  <c r="X2819" i="1" s="1"/>
  <c r="M2296" i="1"/>
  <c r="V4065" i="1"/>
  <c r="X4065" i="1" s="1"/>
  <c r="Z1036" i="1"/>
  <c r="W2297" i="1"/>
  <c r="V1519" i="1"/>
  <c r="X1519" i="1" s="1"/>
  <c r="W2929" i="1"/>
  <c r="Z3411" i="1"/>
  <c r="W2405" i="1"/>
  <c r="V2132" i="1"/>
  <c r="X2132" i="1" s="1"/>
  <c r="W2657" i="1"/>
  <c r="Z858" i="1"/>
  <c r="W1359" i="1"/>
  <c r="V3032" i="1"/>
  <c r="X3032" i="1" s="1"/>
  <c r="W3064" i="1"/>
  <c r="Z4022" i="1"/>
  <c r="W3412" i="1"/>
  <c r="L2871" i="1"/>
  <c r="N2871" i="1" s="1"/>
  <c r="V3901" i="1"/>
  <c r="X3901" i="1" s="1"/>
  <c r="M830" i="1"/>
  <c r="V830" i="1"/>
  <c r="X830" i="1" s="1"/>
  <c r="W2685" i="1"/>
  <c r="V2137" i="1"/>
  <c r="X2137" i="1" s="1"/>
  <c r="V3638" i="1"/>
  <c r="X3638" i="1" s="1"/>
  <c r="V1494" i="1"/>
  <c r="X1494" i="1" s="1"/>
  <c r="V2869" i="1"/>
  <c r="X2869" i="1" s="1"/>
  <c r="W391" i="1"/>
  <c r="V367" i="1"/>
  <c r="X367" i="1" s="1"/>
  <c r="V3461" i="1"/>
  <c r="X3461" i="1" s="1"/>
  <c r="W3968" i="1"/>
  <c r="V3371" i="1"/>
  <c r="X3371" i="1" s="1"/>
  <c r="W2380" i="1"/>
  <c r="V2658" i="1"/>
  <c r="X2658" i="1" s="1"/>
  <c r="W1224" i="1"/>
  <c r="V431" i="1"/>
  <c r="X431" i="1" s="1"/>
  <c r="V3782" i="1"/>
  <c r="X3782" i="1" s="1"/>
  <c r="V4066" i="1"/>
  <c r="X4066" i="1" s="1"/>
  <c r="V3810" i="1"/>
  <c r="X3810" i="1" s="1"/>
  <c r="V4048" i="1"/>
  <c r="X4048" i="1" s="1"/>
  <c r="V4238" i="1"/>
  <c r="X4238" i="1" s="1"/>
  <c r="V3875" i="1"/>
  <c r="X3875" i="1" s="1"/>
  <c r="Y4125" i="1"/>
  <c r="W4125" i="1"/>
  <c r="M2528" i="1"/>
  <c r="L2528" i="1"/>
  <c r="N2528" i="1" s="1"/>
  <c r="Z909" i="1"/>
  <c r="M909" i="1"/>
  <c r="L909" i="1"/>
  <c r="N909" i="1" s="1"/>
  <c r="Z3416" i="1"/>
  <c r="Z1983" i="1"/>
  <c r="Z89" i="1"/>
  <c r="Z2298" i="1"/>
  <c r="Z3576" i="1"/>
  <c r="Z452" i="1"/>
  <c r="Z2591" i="1"/>
  <c r="Z2776" i="1"/>
  <c r="Z833" i="1"/>
  <c r="Z2051" i="1"/>
  <c r="Z3980" i="1"/>
  <c r="Z2381" i="1"/>
  <c r="Z2911" i="1"/>
  <c r="Z2034" i="1"/>
  <c r="Z1805" i="1"/>
  <c r="Z2323" i="1"/>
  <c r="Z2640" i="1"/>
  <c r="Z2224" i="1"/>
  <c r="Z834" i="1"/>
  <c r="Z2109" i="1"/>
  <c r="Z59" i="1"/>
  <c r="Z1116" i="1"/>
  <c r="Z939" i="1"/>
  <c r="Z1317" i="1"/>
  <c r="Z2392" i="1"/>
  <c r="Y3413" i="1"/>
  <c r="V3413" i="1"/>
  <c r="X3413" i="1" s="1"/>
  <c r="Z1357" i="1"/>
  <c r="V1881" i="1"/>
  <c r="X1881" i="1" s="1"/>
  <c r="Z1881" i="1"/>
  <c r="L2984" i="1"/>
  <c r="N2984" i="1" s="1"/>
  <c r="V3195" i="1"/>
  <c r="X3195" i="1" s="1"/>
  <c r="Z3195" i="1"/>
  <c r="L2294" i="1"/>
  <c r="N2294" i="1" s="1"/>
  <c r="V2919" i="1"/>
  <c r="X2919" i="1" s="1"/>
  <c r="Z2919" i="1"/>
  <c r="L1384" i="1"/>
  <c r="N1384" i="1" s="1"/>
  <c r="V3507" i="1"/>
  <c r="X3507" i="1" s="1"/>
  <c r="Z3507" i="1"/>
  <c r="L357" i="1"/>
  <c r="N357" i="1" s="1"/>
  <c r="V1522" i="1"/>
  <c r="X1522" i="1" s="1"/>
  <c r="Z1522" i="1"/>
  <c r="L3022" i="1"/>
  <c r="N3022" i="1" s="1"/>
  <c r="V2482" i="1"/>
  <c r="X2482" i="1" s="1"/>
  <c r="Z2482" i="1"/>
  <c r="L3902" i="1"/>
  <c r="N3902" i="1" s="1"/>
  <c r="V2406" i="1"/>
  <c r="X2406" i="1" s="1"/>
  <c r="Z2406" i="1"/>
  <c r="L1578" i="1"/>
  <c r="N1578" i="1" s="1"/>
  <c r="V2891" i="1"/>
  <c r="X2891" i="1" s="1"/>
  <c r="Z2891" i="1"/>
  <c r="Z1523" i="1"/>
  <c r="L3416" i="1"/>
  <c r="N3416" i="1" s="1"/>
  <c r="V3416" i="1"/>
  <c r="X3416" i="1" s="1"/>
  <c r="L1983" i="1"/>
  <c r="N1983" i="1" s="1"/>
  <c r="V1983" i="1"/>
  <c r="X1983" i="1" s="1"/>
  <c r="L89" i="1"/>
  <c r="N89" i="1" s="1"/>
  <c r="V89" i="1"/>
  <c r="X89" i="1" s="1"/>
  <c r="L2298" i="1"/>
  <c r="N2298" i="1" s="1"/>
  <c r="V2298" i="1"/>
  <c r="X2298" i="1" s="1"/>
  <c r="L3576" i="1"/>
  <c r="N3576" i="1" s="1"/>
  <c r="V3576" i="1"/>
  <c r="X3576" i="1" s="1"/>
  <c r="L452" i="1"/>
  <c r="N452" i="1" s="1"/>
  <c r="V452" i="1"/>
  <c r="X452" i="1" s="1"/>
  <c r="L2591" i="1"/>
  <c r="N2591" i="1" s="1"/>
  <c r="V2591" i="1"/>
  <c r="X2591" i="1" s="1"/>
  <c r="L2776" i="1"/>
  <c r="N2776" i="1" s="1"/>
  <c r="V2776" i="1"/>
  <c r="X2776" i="1" s="1"/>
  <c r="L833" i="1"/>
  <c r="N833" i="1" s="1"/>
  <c r="V833" i="1"/>
  <c r="X833" i="1" s="1"/>
  <c r="L2051" i="1"/>
  <c r="N2051" i="1" s="1"/>
  <c r="V2051" i="1"/>
  <c r="X2051" i="1" s="1"/>
  <c r="L3980" i="1"/>
  <c r="N3980" i="1" s="1"/>
  <c r="V3980" i="1"/>
  <c r="X3980" i="1" s="1"/>
  <c r="L2381" i="1"/>
  <c r="N2381" i="1" s="1"/>
  <c r="V2381" i="1"/>
  <c r="X2381" i="1" s="1"/>
  <c r="L2911" i="1"/>
  <c r="N2911" i="1" s="1"/>
  <c r="V2911" i="1"/>
  <c r="X2911" i="1" s="1"/>
  <c r="L2034" i="1"/>
  <c r="N2034" i="1" s="1"/>
  <c r="V2034" i="1"/>
  <c r="X2034" i="1" s="1"/>
  <c r="L1805" i="1"/>
  <c r="N1805" i="1" s="1"/>
  <c r="V1805" i="1"/>
  <c r="X1805" i="1" s="1"/>
  <c r="L2323" i="1"/>
  <c r="N2323" i="1" s="1"/>
  <c r="V2323" i="1"/>
  <c r="X2323" i="1" s="1"/>
  <c r="L2640" i="1"/>
  <c r="N2640" i="1" s="1"/>
  <c r="V2640" i="1"/>
  <c r="X2640" i="1" s="1"/>
  <c r="L2224" i="1"/>
  <c r="N2224" i="1" s="1"/>
  <c r="V2224" i="1"/>
  <c r="X2224" i="1" s="1"/>
  <c r="L834" i="1"/>
  <c r="N834" i="1" s="1"/>
  <c r="V834" i="1"/>
  <c r="X834" i="1" s="1"/>
  <c r="Z2301" i="1"/>
  <c r="Z3521" i="1"/>
  <c r="Z408" i="1"/>
  <c r="Z2830" i="1"/>
  <c r="Z1984" i="1"/>
  <c r="Z2612" i="1"/>
  <c r="Z1289" i="1"/>
  <c r="Z2884" i="1"/>
  <c r="Z1394" i="1"/>
  <c r="Z938" i="1"/>
  <c r="Z1234" i="1"/>
  <c r="Z2986" i="1"/>
  <c r="Z3904" i="1"/>
  <c r="Z835" i="1"/>
  <c r="Z2920" i="1"/>
  <c r="Z2208" i="1"/>
  <c r="Z1371" i="1"/>
  <c r="V3926" i="1"/>
  <c r="X3926" i="1" s="1"/>
  <c r="L939" i="1"/>
  <c r="N939" i="1" s="1"/>
  <c r="V939" i="1"/>
  <c r="X939" i="1" s="1"/>
  <c r="L1317" i="1"/>
  <c r="N1317" i="1" s="1"/>
  <c r="V1317" i="1"/>
  <c r="X1317" i="1" s="1"/>
  <c r="L2392" i="1"/>
  <c r="N2392" i="1" s="1"/>
  <c r="V2392" i="1"/>
  <c r="X2392" i="1" s="1"/>
  <c r="L4118" i="1"/>
  <c r="N4118" i="1" s="1"/>
  <c r="V4118" i="1"/>
  <c r="X4118" i="1" s="1"/>
  <c r="L319" i="1"/>
  <c r="N319" i="1" s="1"/>
  <c r="V409" i="1"/>
  <c r="X409" i="1" s="1"/>
  <c r="L1108" i="1"/>
  <c r="N1108" i="1" s="1"/>
  <c r="V2225" i="1"/>
  <c r="X2225" i="1" s="1"/>
  <c r="L3981" i="1"/>
  <c r="N3981" i="1" s="1"/>
  <c r="V3350" i="1"/>
  <c r="X3350" i="1" s="1"/>
  <c r="V2740" i="1"/>
  <c r="X2740" i="1" s="1"/>
  <c r="L2036" i="1"/>
  <c r="N2036" i="1" s="1"/>
  <c r="V410" i="1"/>
  <c r="X410" i="1" s="1"/>
  <c r="L455" i="1"/>
  <c r="N455" i="1" s="1"/>
  <c r="V3784" i="1"/>
  <c r="X3784" i="1" s="1"/>
  <c r="W3413" i="1"/>
  <c r="L1525" i="1"/>
  <c r="N1525" i="1" s="1"/>
  <c r="Z1525" i="1"/>
  <c r="Y1525" i="1"/>
  <c r="V1525" i="1"/>
  <c r="X1525" i="1" s="1"/>
  <c r="Y2158" i="1"/>
  <c r="V2158" i="1"/>
  <c r="X2158" i="1" s="1"/>
  <c r="W2158" i="1"/>
  <c r="V908" i="1"/>
  <c r="X908" i="1" s="1"/>
  <c r="L63" i="1"/>
  <c r="N63" i="1" s="1"/>
  <c r="V1791" i="1"/>
  <c r="X1791" i="1" s="1"/>
  <c r="L3575" i="1"/>
  <c r="N3575" i="1" s="1"/>
  <c r="W1881" i="1"/>
  <c r="M2984" i="1"/>
  <c r="L1869" i="1"/>
  <c r="N1869" i="1" s="1"/>
  <c r="W3195" i="1"/>
  <c r="M2294" i="1"/>
  <c r="W2919" i="1"/>
  <c r="M1384" i="1"/>
  <c r="W3507" i="1"/>
  <c r="M357" i="1"/>
  <c r="W1522" i="1"/>
  <c r="M3022" i="1"/>
  <c r="W2482" i="1"/>
  <c r="M3902" i="1"/>
  <c r="W2406" i="1"/>
  <c r="M1578" i="1"/>
  <c r="W2891" i="1"/>
  <c r="W3416" i="1"/>
  <c r="Z951" i="1"/>
  <c r="W1983" i="1"/>
  <c r="Z3925" i="1"/>
  <c r="W89" i="1"/>
  <c r="Z1091" i="1"/>
  <c r="W2298" i="1"/>
  <c r="Z3520" i="1"/>
  <c r="W3576" i="1"/>
  <c r="Z407" i="1"/>
  <c r="W452" i="1"/>
  <c r="Z1005" i="1"/>
  <c r="W2591" i="1"/>
  <c r="Z3811" i="1"/>
  <c r="W2776" i="1"/>
  <c r="Z3903" i="1"/>
  <c r="W833" i="1"/>
  <c r="Z3491" i="1"/>
  <c r="W2051" i="1"/>
  <c r="Z3979" i="1"/>
  <c r="W3980" i="1"/>
  <c r="Z4218" i="1"/>
  <c r="W2381" i="1"/>
  <c r="Z2883" i="1"/>
  <c r="W2911" i="1"/>
  <c r="Z1092" i="1"/>
  <c r="W2034" i="1"/>
  <c r="Z2299" i="1"/>
  <c r="W1805" i="1"/>
  <c r="Z453" i="1"/>
  <c r="W2323" i="1"/>
  <c r="Z2157" i="1"/>
  <c r="W2640" i="1"/>
  <c r="Z3417" i="1"/>
  <c r="W2224" i="1"/>
  <c r="Z2973" i="1"/>
  <c r="W834" i="1"/>
  <c r="Z952" i="1"/>
  <c r="W2109" i="1"/>
  <c r="Z3349" i="1"/>
  <c r="W59" i="1"/>
  <c r="Z2751" i="1"/>
  <c r="W1116" i="1"/>
  <c r="Z2300" i="1"/>
  <c r="V3949" i="1"/>
  <c r="X3949" i="1" s="1"/>
  <c r="L2301" i="1"/>
  <c r="N2301" i="1" s="1"/>
  <c r="V2301" i="1"/>
  <c r="X2301" i="1" s="1"/>
  <c r="L3521" i="1"/>
  <c r="N3521" i="1" s="1"/>
  <c r="V3521" i="1"/>
  <c r="X3521" i="1" s="1"/>
  <c r="L408" i="1"/>
  <c r="N408" i="1" s="1"/>
  <c r="V408" i="1"/>
  <c r="X408" i="1" s="1"/>
  <c r="L2830" i="1"/>
  <c r="N2830" i="1" s="1"/>
  <c r="V2830" i="1"/>
  <c r="X2830" i="1" s="1"/>
  <c r="L1984" i="1"/>
  <c r="N1984" i="1" s="1"/>
  <c r="V1984" i="1"/>
  <c r="X1984" i="1" s="1"/>
  <c r="L2612" i="1"/>
  <c r="N2612" i="1" s="1"/>
  <c r="V2612" i="1"/>
  <c r="X2612" i="1" s="1"/>
  <c r="L1289" i="1"/>
  <c r="N1289" i="1" s="1"/>
  <c r="V1289" i="1"/>
  <c r="X1289" i="1" s="1"/>
  <c r="L2884" i="1"/>
  <c r="N2884" i="1" s="1"/>
  <c r="V2884" i="1"/>
  <c r="X2884" i="1" s="1"/>
  <c r="L1394" i="1"/>
  <c r="N1394" i="1" s="1"/>
  <c r="V1394" i="1"/>
  <c r="X1394" i="1" s="1"/>
  <c r="L938" i="1"/>
  <c r="N938" i="1" s="1"/>
  <c r="V938" i="1"/>
  <c r="X938" i="1" s="1"/>
  <c r="L1234" i="1"/>
  <c r="N1234" i="1" s="1"/>
  <c r="V1234" i="1"/>
  <c r="X1234" i="1" s="1"/>
  <c r="L2986" i="1"/>
  <c r="N2986" i="1" s="1"/>
  <c r="V2986" i="1"/>
  <c r="X2986" i="1" s="1"/>
  <c r="L3904" i="1"/>
  <c r="N3904" i="1" s="1"/>
  <c r="V3904" i="1"/>
  <c r="X3904" i="1" s="1"/>
  <c r="L835" i="1"/>
  <c r="N835" i="1" s="1"/>
  <c r="V835" i="1"/>
  <c r="X835" i="1" s="1"/>
  <c r="L2920" i="1"/>
  <c r="N2920" i="1" s="1"/>
  <c r="V2920" i="1"/>
  <c r="X2920" i="1" s="1"/>
  <c r="L2208" i="1"/>
  <c r="N2208" i="1" s="1"/>
  <c r="V2208" i="1"/>
  <c r="X2208" i="1" s="1"/>
  <c r="L1371" i="1"/>
  <c r="N1371" i="1" s="1"/>
  <c r="V1371" i="1"/>
  <c r="X1371" i="1" s="1"/>
  <c r="W3926" i="1"/>
  <c r="Z3552" i="1"/>
  <c r="W939" i="1"/>
  <c r="Z318" i="1"/>
  <c r="W1317" i="1"/>
  <c r="Z4148" i="1"/>
  <c r="W2392" i="1"/>
  <c r="W4118" i="1"/>
  <c r="L1056" i="1"/>
  <c r="N1056" i="1" s="1"/>
  <c r="V1056" i="1"/>
  <c r="X1056" i="1" s="1"/>
  <c r="Z2035" i="1"/>
  <c r="M319" i="1"/>
  <c r="W409" i="1"/>
  <c r="V1806" i="1"/>
  <c r="X1806" i="1" s="1"/>
  <c r="Z454" i="1"/>
  <c r="M1108" i="1"/>
  <c r="W2225" i="1"/>
  <c r="V3374" i="1"/>
  <c r="X3374" i="1" s="1"/>
  <c r="Z836" i="1"/>
  <c r="M3981" i="1"/>
  <c r="W3350" i="1"/>
  <c r="V1690" i="1"/>
  <c r="X1690" i="1" s="1"/>
  <c r="L2134" i="1"/>
  <c r="N2134" i="1" s="1"/>
  <c r="W2740" i="1"/>
  <c r="V1861" i="1"/>
  <c r="X1861" i="1" s="1"/>
  <c r="M2036" i="1"/>
  <c r="L1524" i="1"/>
  <c r="N1524" i="1" s="1"/>
  <c r="W410" i="1"/>
  <c r="V1807" i="1"/>
  <c r="X1807" i="1" s="1"/>
  <c r="M455" i="1"/>
  <c r="L2227" i="1"/>
  <c r="N2227" i="1" s="1"/>
  <c r="W3784" i="1"/>
  <c r="V2792" i="1"/>
  <c r="X2792" i="1" s="1"/>
  <c r="M1525" i="1"/>
  <c r="W1525" i="1"/>
  <c r="V3444" i="1"/>
  <c r="X3444" i="1" s="1"/>
  <c r="W908" i="1"/>
  <c r="V909" i="1"/>
  <c r="X909" i="1" s="1"/>
  <c r="W1791" i="1"/>
  <c r="V1135" i="1"/>
  <c r="X1135" i="1" s="1"/>
  <c r="W1316" i="1"/>
  <c r="V2984" i="1"/>
  <c r="X2984" i="1" s="1"/>
  <c r="W2972" i="1"/>
  <c r="V2294" i="1"/>
  <c r="X2294" i="1" s="1"/>
  <c r="W2207" i="1"/>
  <c r="V1384" i="1"/>
  <c r="X1384" i="1" s="1"/>
  <c r="W937" i="1"/>
  <c r="V357" i="1"/>
  <c r="X357" i="1" s="1"/>
  <c r="W1233" i="1"/>
  <c r="V3022" i="1"/>
  <c r="X3022" i="1" s="1"/>
  <c r="W4185" i="1"/>
  <c r="V3902" i="1"/>
  <c r="X3902" i="1" s="1"/>
  <c r="W4122" i="1"/>
  <c r="V1578" i="1"/>
  <c r="X1578" i="1" s="1"/>
  <c r="Z2003" i="1"/>
  <c r="W1523" i="1"/>
  <c r="Z2156" i="1"/>
  <c r="V3783" i="1"/>
  <c r="X3783" i="1" s="1"/>
  <c r="L951" i="1"/>
  <c r="N951" i="1" s="1"/>
  <c r="V951" i="1"/>
  <c r="X951" i="1" s="1"/>
  <c r="L3925" i="1"/>
  <c r="N3925" i="1" s="1"/>
  <c r="V3925" i="1"/>
  <c r="X3925" i="1" s="1"/>
  <c r="L1091" i="1"/>
  <c r="N1091" i="1" s="1"/>
  <c r="V1091" i="1"/>
  <c r="X1091" i="1" s="1"/>
  <c r="L3520" i="1"/>
  <c r="N3520" i="1" s="1"/>
  <c r="V3520" i="1"/>
  <c r="X3520" i="1" s="1"/>
  <c r="L407" i="1"/>
  <c r="N407" i="1" s="1"/>
  <c r="V407" i="1"/>
  <c r="X407" i="1" s="1"/>
  <c r="L1005" i="1"/>
  <c r="N1005" i="1" s="1"/>
  <c r="V1005" i="1"/>
  <c r="X1005" i="1" s="1"/>
  <c r="L3811" i="1"/>
  <c r="N3811" i="1" s="1"/>
  <c r="V3811" i="1"/>
  <c r="X3811" i="1" s="1"/>
  <c r="L3903" i="1"/>
  <c r="N3903" i="1" s="1"/>
  <c r="V3903" i="1"/>
  <c r="X3903" i="1" s="1"/>
  <c r="L3491" i="1"/>
  <c r="N3491" i="1" s="1"/>
  <c r="V3491" i="1"/>
  <c r="X3491" i="1" s="1"/>
  <c r="L3979" i="1"/>
  <c r="N3979" i="1" s="1"/>
  <c r="V3979" i="1"/>
  <c r="X3979" i="1" s="1"/>
  <c r="L4218" i="1"/>
  <c r="N4218" i="1" s="1"/>
  <c r="V4218" i="1"/>
  <c r="X4218" i="1" s="1"/>
  <c r="L2883" i="1"/>
  <c r="N2883" i="1" s="1"/>
  <c r="V2883" i="1"/>
  <c r="X2883" i="1" s="1"/>
  <c r="L1092" i="1"/>
  <c r="N1092" i="1" s="1"/>
  <c r="V1092" i="1"/>
  <c r="X1092" i="1" s="1"/>
  <c r="W3949" i="1"/>
  <c r="Z1055" i="1"/>
  <c r="W2301" i="1"/>
  <c r="Z1090" i="1"/>
  <c r="W3521" i="1"/>
  <c r="Z358" i="1"/>
  <c r="W408" i="1"/>
  <c r="Z1006" i="1"/>
  <c r="W2830" i="1"/>
  <c r="Z3445" i="1"/>
  <c r="W1984" i="1"/>
  <c r="Z2052" i="1"/>
  <c r="W2612" i="1"/>
  <c r="Z3969" i="1"/>
  <c r="W1289" i="1"/>
  <c r="Z2382" i="1"/>
  <c r="W2884" i="1"/>
  <c r="Z2503" i="1"/>
  <c r="W1394" i="1"/>
  <c r="Z1792" i="1"/>
  <c r="W938" i="1"/>
  <c r="Z3577" i="1"/>
  <c r="W1234" i="1"/>
  <c r="Z2985" i="1"/>
  <c r="W2986" i="1"/>
  <c r="Z3373" i="1"/>
  <c r="W3904" i="1"/>
  <c r="Z2295" i="1"/>
  <c r="W835" i="1"/>
  <c r="Z3492" i="1"/>
  <c r="W2920" i="1"/>
  <c r="Z4117" i="1"/>
  <c r="W2208" i="1"/>
  <c r="Z1385" i="1"/>
  <c r="W1371" i="1"/>
  <c r="L3552" i="1"/>
  <c r="N3552" i="1" s="1"/>
  <c r="V3552" i="1"/>
  <c r="X3552" i="1" s="1"/>
  <c r="L318" i="1"/>
  <c r="N318" i="1" s="1"/>
  <c r="V318" i="1"/>
  <c r="X318" i="1" s="1"/>
  <c r="L4148" i="1"/>
  <c r="N4148" i="1" s="1"/>
  <c r="V4148" i="1"/>
  <c r="X4148" i="1" s="1"/>
  <c r="L2641" i="1"/>
  <c r="N2641" i="1" s="1"/>
  <c r="V2641" i="1"/>
  <c r="X2641" i="1" s="1"/>
  <c r="W1056" i="1"/>
  <c r="M2035" i="1"/>
  <c r="V2035" i="1"/>
  <c r="X2035" i="1" s="1"/>
  <c r="V319" i="1"/>
  <c r="X319" i="1" s="1"/>
  <c r="W1806" i="1"/>
  <c r="W3374" i="1"/>
  <c r="W1690" i="1"/>
  <c r="W1861" i="1"/>
  <c r="W1807" i="1"/>
  <c r="W2792" i="1"/>
  <c r="Z3413" i="1"/>
  <c r="L3413" i="1"/>
  <c r="N3413" i="1" s="1"/>
  <c r="M837" i="1"/>
  <c r="W3950" i="1"/>
  <c r="M2280" i="1"/>
  <c r="W60" i="1"/>
  <c r="M354" i="1"/>
  <c r="W2798" i="1"/>
  <c r="M3894" i="1"/>
  <c r="W2705" i="1"/>
  <c r="M979" i="1"/>
  <c r="W75" i="1"/>
  <c r="M1776" i="1"/>
  <c r="W3602" i="1"/>
  <c r="M2925" i="1"/>
  <c r="W3194" i="1"/>
  <c r="M2837" i="1"/>
  <c r="W2965" i="1"/>
  <c r="M2285" i="1"/>
  <c r="W3997" i="1"/>
  <c r="M1047" i="1"/>
  <c r="W3603" i="1"/>
  <c r="M2948" i="1"/>
  <c r="W2460" i="1"/>
  <c r="M3863" i="1"/>
  <c r="W4186" i="1"/>
  <c r="M4120" i="1"/>
  <c r="L2158" i="1"/>
  <c r="N2158" i="1" s="1"/>
  <c r="V837" i="1"/>
  <c r="X837" i="1" s="1"/>
  <c r="Z837" i="1"/>
  <c r="L3950" i="1"/>
  <c r="N3950" i="1" s="1"/>
  <c r="W3951" i="1"/>
  <c r="V2280" i="1"/>
  <c r="X2280" i="1" s="1"/>
  <c r="Z2280" i="1"/>
  <c r="L60" i="1"/>
  <c r="N60" i="1" s="1"/>
  <c r="V354" i="1"/>
  <c r="X354" i="1" s="1"/>
  <c r="Z354" i="1"/>
  <c r="L2798" i="1"/>
  <c r="N2798" i="1" s="1"/>
  <c r="V3894" i="1"/>
  <c r="X3894" i="1" s="1"/>
  <c r="Z3894" i="1"/>
  <c r="L2705" i="1"/>
  <c r="N2705" i="1" s="1"/>
  <c r="V979" i="1"/>
  <c r="X979" i="1" s="1"/>
  <c r="Z979" i="1"/>
  <c r="L75" i="1"/>
  <c r="N75" i="1" s="1"/>
  <c r="V1776" i="1"/>
  <c r="X1776" i="1" s="1"/>
  <c r="Z1776" i="1"/>
  <c r="L3602" i="1"/>
  <c r="N3602" i="1" s="1"/>
  <c r="V2925" i="1"/>
  <c r="X2925" i="1" s="1"/>
  <c r="Z2925" i="1"/>
  <c r="L3194" i="1"/>
  <c r="N3194" i="1" s="1"/>
  <c r="W2027" i="1"/>
  <c r="V2837" i="1"/>
  <c r="X2837" i="1" s="1"/>
  <c r="Z2837" i="1"/>
  <c r="L2965" i="1"/>
  <c r="N2965" i="1" s="1"/>
  <c r="W3020" i="1"/>
  <c r="V2285" i="1"/>
  <c r="X2285" i="1" s="1"/>
  <c r="Z2285" i="1"/>
  <c r="L3997" i="1"/>
  <c r="N3997" i="1" s="1"/>
  <c r="W3509" i="1"/>
  <c r="V1047" i="1"/>
  <c r="X1047" i="1" s="1"/>
  <c r="Z1047" i="1"/>
  <c r="L3603" i="1"/>
  <c r="N3603" i="1" s="1"/>
  <c r="W1540" i="1"/>
  <c r="V2948" i="1"/>
  <c r="X2948" i="1" s="1"/>
  <c r="Z2948" i="1"/>
  <c r="L2460" i="1"/>
  <c r="N2460" i="1" s="1"/>
  <c r="W2439" i="1"/>
  <c r="V3863" i="1"/>
  <c r="X3863" i="1" s="1"/>
  <c r="Z3863" i="1"/>
  <c r="L4186" i="1"/>
  <c r="N4186" i="1" s="1"/>
  <c r="W924" i="1"/>
  <c r="V4120" i="1"/>
  <c r="X4120" i="1" s="1"/>
  <c r="Z4120" i="1"/>
  <c r="M1240" i="1"/>
  <c r="M3603" i="1"/>
  <c r="M4186" i="1"/>
  <c r="W4120" i="1"/>
  <c r="M2892" i="1"/>
  <c r="L2892" i="1"/>
  <c r="N2892" i="1" s="1"/>
  <c r="Z2892" i="1"/>
  <c r="W2226" i="1"/>
  <c r="W2209" i="1"/>
  <c r="V3950" i="1"/>
  <c r="X3950" i="1" s="1"/>
  <c r="W2383" i="1"/>
  <c r="V60" i="1"/>
  <c r="X60" i="1" s="1"/>
  <c r="W2438" i="1"/>
  <c r="V2798" i="1"/>
  <c r="X2798" i="1" s="1"/>
  <c r="W3483" i="1"/>
  <c r="V2705" i="1"/>
  <c r="X2705" i="1" s="1"/>
  <c r="W980" i="1"/>
  <c r="V75" i="1"/>
  <c r="X75" i="1" s="1"/>
  <c r="W1088" i="1"/>
  <c r="V3602" i="1"/>
  <c r="X3602" i="1" s="1"/>
  <c r="W1305" i="1"/>
  <c r="V3194" i="1"/>
  <c r="X3194" i="1" s="1"/>
  <c r="V2965" i="1"/>
  <c r="X2965" i="1" s="1"/>
  <c r="V3997" i="1"/>
  <c r="X3997" i="1" s="1"/>
  <c r="V3603" i="1"/>
  <c r="X3603" i="1" s="1"/>
  <c r="V2460" i="1"/>
  <c r="X2460" i="1" s="1"/>
  <c r="V4186" i="1"/>
  <c r="X4186" i="1" s="1"/>
  <c r="Y1597" i="1"/>
  <c r="W1597" i="1"/>
  <c r="V1597" i="1"/>
  <c r="X1597" i="1" s="1"/>
  <c r="V2892" i="1"/>
  <c r="X2892" i="1" s="1"/>
  <c r="L1597" i="1"/>
  <c r="N1597" i="1" s="1"/>
  <c r="V3739" i="1"/>
  <c r="X3739" i="1" s="1"/>
  <c r="Z3739" i="1"/>
  <c r="L1892" i="1"/>
  <c r="N1892" i="1" s="1"/>
  <c r="Z4029" i="1"/>
  <c r="L1138" i="1"/>
  <c r="N1138" i="1" s="1"/>
  <c r="Z3526" i="1"/>
  <c r="L3584" i="1"/>
  <c r="N3584" i="1" s="1"/>
  <c r="V1066" i="1"/>
  <c r="X1066" i="1" s="1"/>
  <c r="Z1066" i="1"/>
  <c r="L2517" i="1"/>
  <c r="N2517" i="1" s="1"/>
  <c r="V3895" i="1"/>
  <c r="X3895" i="1" s="1"/>
  <c r="Z3895" i="1"/>
  <c r="L3484" i="1"/>
  <c r="N3484" i="1" s="1"/>
  <c r="V3994" i="1"/>
  <c r="X3994" i="1" s="1"/>
  <c r="Z3994" i="1"/>
  <c r="L4220" i="1"/>
  <c r="N4220" i="1" s="1"/>
  <c r="L2104" i="1"/>
  <c r="N2104" i="1" s="1"/>
  <c r="V1117" i="1"/>
  <c r="X1117" i="1" s="1"/>
  <c r="L2012" i="1"/>
  <c r="N2012" i="1" s="1"/>
  <c r="L1993" i="1"/>
  <c r="N1993" i="1" s="1"/>
  <c r="V2374" i="1"/>
  <c r="X2374" i="1" s="1"/>
  <c r="Z2374" i="1"/>
  <c r="L2173" i="1"/>
  <c r="N2173" i="1" s="1"/>
  <c r="V2878" i="1"/>
  <c r="X2878" i="1" s="1"/>
  <c r="Z2878" i="1"/>
  <c r="L1893" i="1"/>
  <c r="N1893" i="1" s="1"/>
  <c r="V3497" i="1"/>
  <c r="X3497" i="1" s="1"/>
  <c r="Z3497" i="1"/>
  <c r="L61" i="1"/>
  <c r="N61" i="1" s="1"/>
  <c r="W195" i="1"/>
  <c r="V2268" i="1"/>
  <c r="X2268" i="1" s="1"/>
  <c r="Z2268" i="1"/>
  <c r="L1139" i="1"/>
  <c r="N1139" i="1" s="1"/>
  <c r="V1089" i="1"/>
  <c r="X1089" i="1" s="1"/>
  <c r="Z1089" i="1"/>
  <c r="L355" i="1"/>
  <c r="N355" i="1" s="1"/>
  <c r="V983" i="1"/>
  <c r="X983" i="1" s="1"/>
  <c r="Z983" i="1"/>
  <c r="L3515" i="1"/>
  <c r="N3515" i="1" s="1"/>
  <c r="V2053" i="1"/>
  <c r="X2053" i="1" s="1"/>
  <c r="Z2053" i="1"/>
  <c r="L2789" i="1"/>
  <c r="N2789" i="1" s="1"/>
  <c r="V2105" i="1"/>
  <c r="X2105" i="1" s="1"/>
  <c r="Z2105" i="1"/>
  <c r="L2590" i="1"/>
  <c r="N2590" i="1" s="1"/>
  <c r="V1777" i="1"/>
  <c r="X1777" i="1" s="1"/>
  <c r="Z1777" i="1"/>
  <c r="L3604" i="1"/>
  <c r="N3604" i="1" s="1"/>
  <c r="W2926" i="1"/>
  <c r="V2949" i="1"/>
  <c r="X2949" i="1" s="1"/>
  <c r="Z2949" i="1"/>
  <c r="L3288" i="1"/>
  <c r="N3288" i="1" s="1"/>
  <c r="V2197" i="1"/>
  <c r="X2197" i="1" s="1"/>
  <c r="Z2197" i="1"/>
  <c r="L1054" i="1"/>
  <c r="N1054" i="1" s="1"/>
  <c r="W2966" i="1"/>
  <c r="M1252" i="1"/>
  <c r="V1468" i="1"/>
  <c r="X1468" i="1" s="1"/>
  <c r="M3553" i="1"/>
  <c r="M414" i="1"/>
  <c r="V414" i="1"/>
  <c r="X414" i="1" s="1"/>
  <c r="L1118" i="1"/>
  <c r="N1118" i="1" s="1"/>
  <c r="Z312" i="1"/>
  <c r="Z984" i="1"/>
  <c r="Z3996" i="1"/>
  <c r="M3436" i="1"/>
  <c r="Z2106" i="1"/>
  <c r="M2741" i="1"/>
  <c r="Z356" i="1"/>
  <c r="M1541" i="1"/>
  <c r="Z1124" i="1"/>
  <c r="L2697" i="1"/>
  <c r="N2697" i="1" s="1"/>
  <c r="Z2697" i="1"/>
  <c r="Y2697" i="1"/>
  <c r="V2697" i="1"/>
  <c r="X2697" i="1" s="1"/>
  <c r="Z4030" i="1"/>
  <c r="L4030" i="1"/>
  <c r="N4030" i="1" s="1"/>
  <c r="Y4030" i="1"/>
  <c r="W4030" i="1"/>
  <c r="V4030" i="1"/>
  <c r="X4030" i="1" s="1"/>
  <c r="M3510" i="1"/>
  <c r="W2011" i="1"/>
  <c r="M2072" i="1"/>
  <c r="L3739" i="1"/>
  <c r="N3739" i="1" s="1"/>
  <c r="W3286" i="1"/>
  <c r="V1892" i="1"/>
  <c r="X1892" i="1" s="1"/>
  <c r="M1136" i="1"/>
  <c r="W90" i="1"/>
  <c r="V1138" i="1"/>
  <c r="X1138" i="1" s="1"/>
  <c r="M2308" i="1"/>
  <c r="L3526" i="1"/>
  <c r="N3526" i="1" s="1"/>
  <c r="W311" i="1"/>
  <c r="V3584" i="1"/>
  <c r="X3584" i="1" s="1"/>
  <c r="L1066" i="1"/>
  <c r="N1066" i="1" s="1"/>
  <c r="W3721" i="1"/>
  <c r="V2517" i="1"/>
  <c r="X2517" i="1" s="1"/>
  <c r="L3895" i="1"/>
  <c r="N3895" i="1" s="1"/>
  <c r="V3484" i="1"/>
  <c r="X3484" i="1" s="1"/>
  <c r="V4220" i="1"/>
  <c r="X4220" i="1" s="1"/>
  <c r="W2104" i="1"/>
  <c r="W2809" i="1"/>
  <c r="W2012" i="1"/>
  <c r="V2267" i="1"/>
  <c r="X2267" i="1" s="1"/>
  <c r="W1940" i="1"/>
  <c r="V1993" i="1"/>
  <c r="X1993" i="1" s="1"/>
  <c r="L2374" i="1"/>
  <c r="N2374" i="1" s="1"/>
  <c r="W2565" i="1"/>
  <c r="V2173" i="1"/>
  <c r="X2173" i="1" s="1"/>
  <c r="L2878" i="1"/>
  <c r="N2878" i="1" s="1"/>
  <c r="V1893" i="1"/>
  <c r="X1893" i="1" s="1"/>
  <c r="L3497" i="1"/>
  <c r="N3497" i="1" s="1"/>
  <c r="V61" i="1"/>
  <c r="X61" i="1" s="1"/>
  <c r="L2268" i="1"/>
  <c r="N2268" i="1" s="1"/>
  <c r="V1139" i="1"/>
  <c r="X1139" i="1" s="1"/>
  <c r="L1089" i="1"/>
  <c r="N1089" i="1" s="1"/>
  <c r="W3527" i="1"/>
  <c r="V355" i="1"/>
  <c r="X355" i="1" s="1"/>
  <c r="L983" i="1"/>
  <c r="N983" i="1" s="1"/>
  <c r="W2800" i="1"/>
  <c r="V3515" i="1"/>
  <c r="X3515" i="1" s="1"/>
  <c r="L2053" i="1"/>
  <c r="N2053" i="1" s="1"/>
  <c r="V2789" i="1"/>
  <c r="X2789" i="1" s="1"/>
  <c r="L2105" i="1"/>
  <c r="N2105" i="1" s="1"/>
  <c r="W2887" i="1"/>
  <c r="V2590" i="1"/>
  <c r="X2590" i="1" s="1"/>
  <c r="L1777" i="1"/>
  <c r="N1777" i="1" s="1"/>
  <c r="V3604" i="1"/>
  <c r="X3604" i="1" s="1"/>
  <c r="L2949" i="1"/>
  <c r="N2949" i="1" s="1"/>
  <c r="V3288" i="1"/>
  <c r="X3288" i="1" s="1"/>
  <c r="M3864" i="1"/>
  <c r="L2197" i="1"/>
  <c r="N2197" i="1" s="1"/>
  <c r="V1054" i="1"/>
  <c r="X1054" i="1" s="1"/>
  <c r="M2966" i="1"/>
  <c r="M4123" i="1"/>
  <c r="V2168" i="1"/>
  <c r="X2168" i="1" s="1"/>
  <c r="W1252" i="1"/>
  <c r="V3958" i="1"/>
  <c r="X3958" i="1" s="1"/>
  <c r="L1124" i="1"/>
  <c r="N1124" i="1" s="1"/>
  <c r="V1124" i="1"/>
  <c r="X1124" i="1" s="1"/>
  <c r="V1308" i="1"/>
  <c r="X1308" i="1" s="1"/>
  <c r="Z1308" i="1"/>
  <c r="W4151" i="1"/>
  <c r="Z2440" i="1"/>
  <c r="W2518" i="1"/>
  <c r="L2801" i="1"/>
  <c r="N2801" i="1" s="1"/>
  <c r="V4121" i="1"/>
  <c r="X4121" i="1" s="1"/>
  <c r="V1118" i="1"/>
  <c r="X1118" i="1" s="1"/>
  <c r="M2056" i="1"/>
  <c r="L312" i="1"/>
  <c r="N312" i="1" s="1"/>
  <c r="W363" i="1"/>
  <c r="V2023" i="1"/>
  <c r="X2023" i="1" s="1"/>
  <c r="M519" i="1"/>
  <c r="L984" i="1"/>
  <c r="N984" i="1" s="1"/>
  <c r="W2174" i="1"/>
  <c r="V3289" i="1"/>
  <c r="X3289" i="1" s="1"/>
  <c r="M806" i="1"/>
  <c r="L3996" i="1"/>
  <c r="N3996" i="1" s="1"/>
  <c r="W3436" i="1"/>
  <c r="V1469" i="1"/>
  <c r="X1469" i="1" s="1"/>
  <c r="M1470" i="1"/>
  <c r="L2106" i="1"/>
  <c r="N2106" i="1" s="1"/>
  <c r="W2741" i="1"/>
  <c r="V1921" i="1"/>
  <c r="X1921" i="1" s="1"/>
  <c r="M2013" i="1"/>
  <c r="L356" i="1"/>
  <c r="N356" i="1" s="1"/>
  <c r="V2024" i="1"/>
  <c r="X2024" i="1" s="1"/>
  <c r="Y1994" i="1"/>
  <c r="V1994" i="1"/>
  <c r="X1994" i="1" s="1"/>
  <c r="Z3722" i="1"/>
  <c r="L3722" i="1"/>
  <c r="N3722" i="1" s="1"/>
  <c r="Y3722" i="1"/>
  <c r="V3722" i="1"/>
  <c r="X3722" i="1" s="1"/>
  <c r="M2697" i="1"/>
  <c r="W2697" i="1"/>
  <c r="M4030" i="1"/>
  <c r="W1892" i="1"/>
  <c r="W1138" i="1"/>
  <c r="W3584" i="1"/>
  <c r="W2517" i="1"/>
  <c r="W3484" i="1"/>
  <c r="W4220" i="1"/>
  <c r="W2267" i="1"/>
  <c r="W1993" i="1"/>
  <c r="W2173" i="1"/>
  <c r="W1893" i="1"/>
  <c r="W61" i="1"/>
  <c r="W1139" i="1"/>
  <c r="W355" i="1"/>
  <c r="W3515" i="1"/>
  <c r="W2789" i="1"/>
  <c r="W2590" i="1"/>
  <c r="W3604" i="1"/>
  <c r="W3288" i="1"/>
  <c r="W1054" i="1"/>
  <c r="W2168" i="1"/>
  <c r="W1124" i="1"/>
  <c r="W1308" i="1"/>
  <c r="Z2801" i="1"/>
  <c r="W4121" i="1"/>
  <c r="W1118" i="1"/>
  <c r="W2023" i="1"/>
  <c r="V519" i="1"/>
  <c r="X519" i="1" s="1"/>
  <c r="W3289" i="1"/>
  <c r="V806" i="1"/>
  <c r="X806" i="1" s="1"/>
  <c r="W1469" i="1"/>
  <c r="V1470" i="1"/>
  <c r="X1470" i="1" s="1"/>
  <c r="W1921" i="1"/>
  <c r="V2013" i="1"/>
  <c r="X2013" i="1" s="1"/>
  <c r="W2024" i="1"/>
  <c r="W1994" i="1"/>
  <c r="M3722" i="1"/>
  <c r="W3722" i="1"/>
  <c r="W2175" i="1"/>
  <c r="Z1542" i="1"/>
  <c r="W520" i="1"/>
  <c r="Z2073" i="1"/>
  <c r="W3723" i="1"/>
  <c r="Z925" i="1"/>
  <c r="W2169" i="1"/>
  <c r="L4018" i="1"/>
  <c r="N4018" i="1" s="1"/>
  <c r="V4018" i="1"/>
  <c r="X4018" i="1" s="1"/>
  <c r="L2107" i="1"/>
  <c r="N2107" i="1" s="1"/>
  <c r="V2107" i="1"/>
  <c r="X2107" i="1" s="1"/>
  <c r="L4239" i="1"/>
  <c r="N4239" i="1" s="1"/>
  <c r="V4239" i="1"/>
  <c r="X4239" i="1" s="1"/>
  <c r="L2473" i="1"/>
  <c r="N2473" i="1" s="1"/>
  <c r="V2473" i="1"/>
  <c r="X2473" i="1" s="1"/>
  <c r="L3843" i="1"/>
  <c r="N3843" i="1" s="1"/>
  <c r="V3843" i="1"/>
  <c r="X3843" i="1" s="1"/>
  <c r="L3446" i="1"/>
  <c r="N3446" i="1" s="1"/>
  <c r="V3446" i="1"/>
  <c r="X3446" i="1" s="1"/>
  <c r="W2742" i="1"/>
  <c r="M869" i="1"/>
  <c r="V869" i="1"/>
  <c r="X869" i="1" s="1"/>
  <c r="V870" i="1"/>
  <c r="X870" i="1" s="1"/>
  <c r="Z870" i="1"/>
  <c r="L1436" i="1"/>
  <c r="N1436" i="1" s="1"/>
  <c r="V1114" i="1"/>
  <c r="X1114" i="1" s="1"/>
  <c r="Z1114" i="1"/>
  <c r="L3639" i="1"/>
  <c r="N3639" i="1" s="1"/>
  <c r="V1309" i="1"/>
  <c r="X1309" i="1" s="1"/>
  <c r="Z1309" i="1"/>
  <c r="L2161" i="1"/>
  <c r="N2161" i="1" s="1"/>
  <c r="V2838" i="1"/>
  <c r="X2838" i="1" s="1"/>
  <c r="Z2838" i="1"/>
  <c r="L2974" i="1"/>
  <c r="N2974" i="1" s="1"/>
  <c r="V1411" i="1"/>
  <c r="X1411" i="1" s="1"/>
  <c r="Z1411" i="1"/>
  <c r="L3548" i="1"/>
  <c r="N3548" i="1" s="1"/>
  <c r="V359" i="1"/>
  <c r="X359" i="1" s="1"/>
  <c r="Z359" i="1"/>
  <c r="W1310" i="1"/>
  <c r="L2989" i="1"/>
  <c r="N2989" i="1" s="1"/>
  <c r="V3813" i="1"/>
  <c r="X3813" i="1" s="1"/>
  <c r="L1527" i="1"/>
  <c r="N1527" i="1" s="1"/>
  <c r="V1527" i="1"/>
  <c r="X1527" i="1" s="1"/>
  <c r="L3614" i="1"/>
  <c r="N3614" i="1" s="1"/>
  <c r="V3614" i="1"/>
  <c r="X3614" i="1" s="1"/>
  <c r="L2069" i="1"/>
  <c r="N2069" i="1" s="1"/>
  <c r="V2069" i="1"/>
  <c r="X2069" i="1" s="1"/>
  <c r="L3649" i="1"/>
  <c r="N3649" i="1" s="1"/>
  <c r="V3649" i="1"/>
  <c r="X3649" i="1" s="1"/>
  <c r="W4049" i="1"/>
  <c r="Y2652" i="1"/>
  <c r="V2652" i="1"/>
  <c r="X2652" i="1" s="1"/>
  <c r="Z1888" i="1"/>
  <c r="Z62" i="1"/>
  <c r="Z378" i="1"/>
  <c r="Z3785" i="1"/>
  <c r="Z2755" i="1"/>
  <c r="Z1471" i="1"/>
  <c r="Z2893" i="1"/>
  <c r="Z1713" i="1"/>
  <c r="Z2228" i="1"/>
  <c r="Z881" i="1"/>
  <c r="Z1101" i="1"/>
  <c r="Y3641" i="1"/>
  <c r="W3641" i="1"/>
  <c r="V3641" i="1"/>
  <c r="X3641" i="1" s="1"/>
  <c r="Z520" i="1"/>
  <c r="Z3723" i="1"/>
  <c r="Z2169" i="1"/>
  <c r="V3959" i="1"/>
  <c r="X3959" i="1" s="1"/>
  <c r="L1888" i="1"/>
  <c r="N1888" i="1" s="1"/>
  <c r="V1888" i="1"/>
  <c r="X1888" i="1" s="1"/>
  <c r="L62" i="1"/>
  <c r="N62" i="1" s="1"/>
  <c r="V62" i="1"/>
  <c r="X62" i="1" s="1"/>
  <c r="L378" i="1"/>
  <c r="N378" i="1" s="1"/>
  <c r="V378" i="1"/>
  <c r="X378" i="1" s="1"/>
  <c r="L3785" i="1"/>
  <c r="N3785" i="1" s="1"/>
  <c r="V3785" i="1"/>
  <c r="X3785" i="1" s="1"/>
  <c r="L2755" i="1"/>
  <c r="N2755" i="1" s="1"/>
  <c r="V2755" i="1"/>
  <c r="X2755" i="1" s="1"/>
  <c r="L2937" i="1"/>
  <c r="N2937" i="1" s="1"/>
  <c r="V2937" i="1"/>
  <c r="X2937" i="1" s="1"/>
  <c r="L870" i="1"/>
  <c r="N870" i="1" s="1"/>
  <c r="W64" i="1"/>
  <c r="V1436" i="1"/>
  <c r="X1436" i="1" s="1"/>
  <c r="L1114" i="1"/>
  <c r="N1114" i="1" s="1"/>
  <c r="W1808" i="1"/>
  <c r="V3639" i="1"/>
  <c r="X3639" i="1" s="1"/>
  <c r="L1309" i="1"/>
  <c r="N1309" i="1" s="1"/>
  <c r="W3140" i="1"/>
  <c r="V2161" i="1"/>
  <c r="X2161" i="1" s="1"/>
  <c r="L2838" i="1"/>
  <c r="N2838" i="1" s="1"/>
  <c r="W2930" i="1"/>
  <c r="V2974" i="1"/>
  <c r="X2974" i="1" s="1"/>
  <c r="L1411" i="1"/>
  <c r="N1411" i="1" s="1"/>
  <c r="W3923" i="1"/>
  <c r="V3548" i="1"/>
  <c r="X3548" i="1" s="1"/>
  <c r="L359" i="1"/>
  <c r="N359" i="1" s="1"/>
  <c r="L1310" i="1"/>
  <c r="N1310" i="1" s="1"/>
  <c r="Z1310" i="1"/>
  <c r="W2989" i="1"/>
  <c r="W2375" i="1"/>
  <c r="M2162" i="1"/>
  <c r="V2162" i="1"/>
  <c r="X2162" i="1" s="1"/>
  <c r="W4188" i="1"/>
  <c r="L1471" i="1"/>
  <c r="N1471" i="1" s="1"/>
  <c r="V1471" i="1"/>
  <c r="X1471" i="1" s="1"/>
  <c r="L2893" i="1"/>
  <c r="N2893" i="1" s="1"/>
  <c r="V2893" i="1"/>
  <c r="X2893" i="1" s="1"/>
  <c r="L1713" i="1"/>
  <c r="N1713" i="1" s="1"/>
  <c r="V1713" i="1"/>
  <c r="X1713" i="1" s="1"/>
  <c r="L2228" i="1"/>
  <c r="N2228" i="1" s="1"/>
  <c r="V2228" i="1"/>
  <c r="X2228" i="1" s="1"/>
  <c r="L881" i="1"/>
  <c r="N881" i="1" s="1"/>
  <c r="V881" i="1"/>
  <c r="X881" i="1" s="1"/>
  <c r="L4049" i="1"/>
  <c r="N4049" i="1" s="1"/>
  <c r="L1101" i="1"/>
  <c r="N1101" i="1" s="1"/>
  <c r="V1101" i="1"/>
  <c r="X1101" i="1" s="1"/>
  <c r="Y2282" i="1"/>
  <c r="V2282" i="1"/>
  <c r="X2282" i="1" s="1"/>
  <c r="Y3605" i="1"/>
  <c r="W3605" i="1"/>
  <c r="M3641" i="1"/>
  <c r="L3641" i="1"/>
  <c r="N3641" i="1" s="1"/>
  <c r="W3959" i="1"/>
  <c r="Z4018" i="1"/>
  <c r="W1888" i="1"/>
  <c r="Z2107" i="1"/>
  <c r="W62" i="1"/>
  <c r="Z4239" i="1"/>
  <c r="W378" i="1"/>
  <c r="Z2473" i="1"/>
  <c r="W3785" i="1"/>
  <c r="Z3843" i="1"/>
  <c r="W2755" i="1"/>
  <c r="Z3446" i="1"/>
  <c r="W2937" i="1"/>
  <c r="Z869" i="1"/>
  <c r="W1436" i="1"/>
  <c r="W3639" i="1"/>
  <c r="W2161" i="1"/>
  <c r="W2974" i="1"/>
  <c r="W3548" i="1"/>
  <c r="W2162" i="1"/>
  <c r="Z1527" i="1"/>
  <c r="W1471" i="1"/>
  <c r="Z3614" i="1"/>
  <c r="W2893" i="1"/>
  <c r="Z2069" i="1"/>
  <c r="W1713" i="1"/>
  <c r="Z3649" i="1"/>
  <c r="W2228" i="1"/>
  <c r="Z3381" i="1"/>
  <c r="W881" i="1"/>
  <c r="Z1894" i="1"/>
  <c r="V4049" i="1"/>
  <c r="X4049" i="1" s="1"/>
  <c r="Z2652" i="1"/>
  <c r="W1101" i="1"/>
  <c r="M2282" i="1"/>
  <c r="L2282" i="1"/>
  <c r="N2282" i="1" s="1"/>
  <c r="Z2282" i="1"/>
  <c r="W2282" i="1"/>
  <c r="L3605" i="1"/>
  <c r="N3605" i="1" s="1"/>
  <c r="V3605" i="1"/>
  <c r="X3605" i="1" s="1"/>
  <c r="Z3641" i="1"/>
  <c r="Z3655" i="1"/>
  <c r="Z4041" i="1"/>
  <c r="Z2653" i="1"/>
  <c r="Z2820" i="1"/>
  <c r="Z4050" i="1"/>
  <c r="Z3616" i="1"/>
  <c r="Z2803" i="1"/>
  <c r="L3655" i="1"/>
  <c r="N3655" i="1" s="1"/>
  <c r="V3655" i="1"/>
  <c r="X3655" i="1" s="1"/>
  <c r="L650" i="1"/>
  <c r="N650" i="1" s="1"/>
  <c r="V4074" i="1"/>
  <c r="X4074" i="1" s="1"/>
  <c r="V3447" i="1"/>
  <c r="X3447" i="1" s="1"/>
  <c r="L4040" i="1"/>
  <c r="N4040" i="1" s="1"/>
  <c r="V1472" i="1"/>
  <c r="X1472" i="1" s="1"/>
  <c r="L2888" i="1"/>
  <c r="N2888" i="1" s="1"/>
  <c r="V1102" i="1"/>
  <c r="X1102" i="1" s="1"/>
  <c r="L2283" i="1"/>
  <c r="N2283" i="1" s="1"/>
  <c r="V2229" i="1"/>
  <c r="X2229" i="1" s="1"/>
  <c r="L2625" i="1"/>
  <c r="N2625" i="1" s="1"/>
  <c r="V651" i="1"/>
  <c r="X651" i="1" s="1"/>
  <c r="L3382" i="1"/>
  <c r="N3382" i="1" s="1"/>
  <c r="V748" i="1"/>
  <c r="X748" i="1" s="1"/>
  <c r="L3438" i="1"/>
  <c r="N3438" i="1" s="1"/>
  <c r="V2654" i="1"/>
  <c r="X2654" i="1" s="1"/>
  <c r="L2237" i="1"/>
  <c r="N2237" i="1" s="1"/>
  <c r="V1130" i="1"/>
  <c r="X1130" i="1" s="1"/>
  <c r="L1115" i="1"/>
  <c r="N1115" i="1" s="1"/>
  <c r="V320" i="1"/>
  <c r="X320" i="1" s="1"/>
  <c r="L823" i="1"/>
  <c r="N823" i="1" s="1"/>
  <c r="V3448" i="1"/>
  <c r="X3448" i="1" s="1"/>
  <c r="L2055" i="1"/>
  <c r="N2055" i="1" s="1"/>
  <c r="Z2055" i="1"/>
  <c r="W4045" i="1"/>
  <c r="L1241" i="1"/>
  <c r="N1241" i="1" s="1"/>
  <c r="Z1241" i="1"/>
  <c r="W2841" i="1"/>
  <c r="Z1378" i="1"/>
  <c r="Z331" i="1"/>
  <c r="Z822" i="1"/>
  <c r="W3655" i="1"/>
  <c r="M650" i="1"/>
  <c r="W4074" i="1"/>
  <c r="V807" i="1"/>
  <c r="X807" i="1" s="1"/>
  <c r="W3447" i="1"/>
  <c r="V2110" i="1"/>
  <c r="X2110" i="1" s="1"/>
  <c r="M4040" i="1"/>
  <c r="W1472" i="1"/>
  <c r="V4206" i="1"/>
  <c r="X4206" i="1" s="1"/>
  <c r="M2888" i="1"/>
  <c r="L2653" i="1"/>
  <c r="N2653" i="1" s="1"/>
  <c r="W1102" i="1"/>
  <c r="V2070" i="1"/>
  <c r="X2070" i="1" s="1"/>
  <c r="M2283" i="1"/>
  <c r="L1882" i="1"/>
  <c r="N1882" i="1" s="1"/>
  <c r="W2229" i="1"/>
  <c r="V2461" i="1"/>
  <c r="X2461" i="1" s="1"/>
  <c r="M2625" i="1"/>
  <c r="L1870" i="1"/>
  <c r="N1870" i="1" s="1"/>
  <c r="W651" i="1"/>
  <c r="V2839" i="1"/>
  <c r="X2839" i="1" s="1"/>
  <c r="M3382" i="1"/>
  <c r="L933" i="1"/>
  <c r="N933" i="1" s="1"/>
  <c r="W748" i="1"/>
  <c r="V2054" i="1"/>
  <c r="X2054" i="1" s="1"/>
  <c r="M3438" i="1"/>
  <c r="L2820" i="1"/>
  <c r="N2820" i="1" s="1"/>
  <c r="W2654" i="1"/>
  <c r="V1327" i="1"/>
  <c r="X1327" i="1" s="1"/>
  <c r="M2237" i="1"/>
  <c r="W1130" i="1"/>
  <c r="V2284" i="1"/>
  <c r="X2284" i="1" s="1"/>
  <c r="M1115" i="1"/>
  <c r="L3616" i="1"/>
  <c r="N3616" i="1" s="1"/>
  <c r="W320" i="1"/>
  <c r="V332" i="1"/>
  <c r="X332" i="1" s="1"/>
  <c r="M823" i="1"/>
  <c r="L2803" i="1"/>
  <c r="N2803" i="1" s="1"/>
  <c r="W3448" i="1"/>
  <c r="V1987" i="1"/>
  <c r="X1987" i="1" s="1"/>
  <c r="W2868" i="1"/>
  <c r="L1182" i="1"/>
  <c r="N1182" i="1" s="1"/>
  <c r="Z1182" i="1"/>
  <c r="W2743" i="1"/>
  <c r="L1378" i="1"/>
  <c r="N1378" i="1" s="1"/>
  <c r="L331" i="1"/>
  <c r="N331" i="1" s="1"/>
  <c r="V331" i="1"/>
  <c r="X331" i="1" s="1"/>
  <c r="L822" i="1"/>
  <c r="N822" i="1" s="1"/>
  <c r="V822" i="1"/>
  <c r="X822" i="1" s="1"/>
  <c r="L2683" i="1"/>
  <c r="N2683" i="1" s="1"/>
  <c r="V2683" i="1"/>
  <c r="X2683" i="1" s="1"/>
  <c r="V650" i="1"/>
  <c r="X650" i="1" s="1"/>
  <c r="W807" i="1"/>
  <c r="W2110" i="1"/>
  <c r="V4040" i="1"/>
  <c r="X4040" i="1" s="1"/>
  <c r="W4206" i="1"/>
  <c r="V2888" i="1"/>
  <c r="X2888" i="1" s="1"/>
  <c r="W2070" i="1"/>
  <c r="W2461" i="1"/>
  <c r="W2839" i="1"/>
  <c r="V3382" i="1"/>
  <c r="X3382" i="1" s="1"/>
  <c r="W2054" i="1"/>
  <c r="V3438" i="1"/>
  <c r="X3438" i="1" s="1"/>
  <c r="W1327" i="1"/>
  <c r="V2237" i="1"/>
  <c r="X2237" i="1" s="1"/>
  <c r="W2284" i="1"/>
  <c r="V1115" i="1"/>
  <c r="X1115" i="1" s="1"/>
  <c r="W332" i="1"/>
  <c r="V823" i="1"/>
  <c r="X823" i="1" s="1"/>
  <c r="W1987" i="1"/>
  <c r="L4045" i="1"/>
  <c r="N4045" i="1" s="1"/>
  <c r="W1241" i="1"/>
  <c r="L2841" i="1"/>
  <c r="N2841" i="1" s="1"/>
  <c r="V1378" i="1"/>
  <c r="X1378" i="1" s="1"/>
  <c r="W1378" i="1"/>
  <c r="L1166" i="1"/>
  <c r="N1166" i="1" s="1"/>
  <c r="M2967" i="1"/>
  <c r="L3633" i="1"/>
  <c r="N3633" i="1" s="1"/>
  <c r="Z1311" i="1"/>
  <c r="L3814" i="1"/>
  <c r="N3814" i="1" s="1"/>
  <c r="W3814" i="1"/>
  <c r="L2163" i="1"/>
  <c r="N2163" i="1" s="1"/>
  <c r="M3333" i="1"/>
  <c r="L3449" i="1"/>
  <c r="N3449" i="1" s="1"/>
  <c r="W2975" i="1"/>
  <c r="V2287" i="1"/>
  <c r="X2287" i="1" s="1"/>
  <c r="Z2287" i="1"/>
  <c r="M4135" i="1"/>
  <c r="L1412" i="1"/>
  <c r="N1412" i="1" s="1"/>
  <c r="W1528" i="1"/>
  <c r="V1242" i="1"/>
  <c r="X1242" i="1" s="1"/>
  <c r="Z1242" i="1"/>
  <c r="L3615" i="1"/>
  <c r="N3615" i="1" s="1"/>
  <c r="V360" i="1"/>
  <c r="X360" i="1" s="1"/>
  <c r="Z360" i="1"/>
  <c r="M1424" i="1"/>
  <c r="L4146" i="1"/>
  <c r="N4146" i="1" s="1"/>
  <c r="V2626" i="1"/>
  <c r="X2626" i="1" s="1"/>
  <c r="Z2626" i="1"/>
  <c r="M2804" i="1"/>
  <c r="L4136" i="1"/>
  <c r="N4136" i="1" s="1"/>
  <c r="W1103" i="1"/>
  <c r="W2039" i="1"/>
  <c r="W361" i="1"/>
  <c r="W379" i="1"/>
  <c r="W1809" i="1"/>
  <c r="W824" i="1"/>
  <c r="W4042" i="1"/>
  <c r="L3439" i="1"/>
  <c r="N3439" i="1" s="1"/>
  <c r="L1243" i="1"/>
  <c r="N1243" i="1" s="1"/>
  <c r="W1473" i="1"/>
  <c r="V1474" i="1"/>
  <c r="X1474" i="1" s="1"/>
  <c r="Z1474" i="1"/>
  <c r="L1862" i="1"/>
  <c r="N1862" i="1" s="1"/>
  <c r="W2040" i="1"/>
  <c r="V380" i="1"/>
  <c r="X380" i="1" s="1"/>
  <c r="Z380" i="1"/>
  <c r="L1662" i="1"/>
  <c r="N1662" i="1" s="1"/>
  <c r="W3656" i="1"/>
  <c r="V2159" i="1"/>
  <c r="X2159" i="1" s="1"/>
  <c r="Z2159" i="1"/>
  <c r="L2645" i="1"/>
  <c r="N2645" i="1" s="1"/>
  <c r="W652" i="1"/>
  <c r="W3440" i="1"/>
  <c r="W4067" i="1"/>
  <c r="W1663" i="1"/>
  <c r="L3650" i="1"/>
  <c r="N3650" i="1" s="1"/>
  <c r="W2160" i="1"/>
  <c r="L653" i="1"/>
  <c r="N653" i="1" s="1"/>
  <c r="V2170" i="1"/>
  <c r="X2170" i="1" s="1"/>
  <c r="W1083" i="1"/>
  <c r="L1529" i="1"/>
  <c r="N1529" i="1" s="1"/>
  <c r="Z2967" i="1"/>
  <c r="M3633" i="1"/>
  <c r="Z2968" i="1"/>
  <c r="M3449" i="1"/>
  <c r="W2287" i="1"/>
  <c r="M1412" i="1"/>
  <c r="W1242" i="1"/>
  <c r="M3615" i="1"/>
  <c r="L1167" i="1"/>
  <c r="N1167" i="1" s="1"/>
  <c r="W360" i="1"/>
  <c r="M4146" i="1"/>
  <c r="L2475" i="1"/>
  <c r="N2475" i="1" s="1"/>
  <c r="W2626" i="1"/>
  <c r="M4136" i="1"/>
  <c r="L1103" i="1"/>
  <c r="N1103" i="1" s="1"/>
  <c r="M3439" i="1"/>
  <c r="M1243" i="1"/>
  <c r="W1474" i="1"/>
  <c r="M1862" i="1"/>
  <c r="M1662" i="1"/>
  <c r="M2645" i="1"/>
  <c r="M1529" i="1"/>
  <c r="L4068" i="1"/>
  <c r="N4068" i="1" s="1"/>
  <c r="W1166" i="1"/>
  <c r="L1311" i="1"/>
  <c r="N1311" i="1" s="1"/>
  <c r="V3449" i="1"/>
  <c r="X3449" i="1" s="1"/>
  <c r="V1412" i="1"/>
  <c r="X1412" i="1" s="1"/>
  <c r="V3615" i="1"/>
  <c r="X3615" i="1" s="1"/>
  <c r="W1424" i="1"/>
  <c r="V4146" i="1"/>
  <c r="X4146" i="1" s="1"/>
  <c r="M2475" i="1"/>
  <c r="L2626" i="1"/>
  <c r="N2626" i="1" s="1"/>
  <c r="W2804" i="1"/>
  <c r="V4136" i="1"/>
  <c r="X4136" i="1" s="1"/>
  <c r="M1103" i="1"/>
  <c r="M738" i="1"/>
  <c r="V3439" i="1"/>
  <c r="X3439" i="1" s="1"/>
  <c r="V1243" i="1"/>
  <c r="X1243" i="1" s="1"/>
  <c r="L1474" i="1"/>
  <c r="N1474" i="1" s="1"/>
  <c r="V1862" i="1"/>
  <c r="X1862" i="1" s="1"/>
  <c r="L380" i="1"/>
  <c r="N380" i="1" s="1"/>
  <c r="V1662" i="1"/>
  <c r="X1662" i="1" s="1"/>
  <c r="L2159" i="1"/>
  <c r="N2159" i="1" s="1"/>
  <c r="V2645" i="1"/>
  <c r="X2645" i="1" s="1"/>
  <c r="L3440" i="1"/>
  <c r="N3440" i="1" s="1"/>
  <c r="Z3440" i="1"/>
  <c r="L1663" i="1"/>
  <c r="N1663" i="1" s="1"/>
  <c r="W3650" i="1"/>
  <c r="L2160" i="1"/>
  <c r="N2160" i="1" s="1"/>
  <c r="W653" i="1"/>
  <c r="L2170" i="1"/>
  <c r="N2170" i="1" s="1"/>
  <c r="W1862" i="1"/>
  <c r="W1662" i="1"/>
  <c r="W2645" i="1"/>
  <c r="M1663" i="1"/>
  <c r="M2160" i="1"/>
  <c r="M2170" i="1"/>
  <c r="M1083" i="1"/>
  <c r="M1244" i="1"/>
  <c r="L3944" i="1"/>
  <c r="N3944" i="1" s="1"/>
  <c r="Z1460" i="1"/>
  <c r="Y2642" i="1"/>
  <c r="Y3102" i="1"/>
  <c r="Y402" i="1"/>
  <c r="Z1734" i="1"/>
  <c r="M3242" i="1"/>
  <c r="L1094" i="1"/>
  <c r="N1094" i="1" s="1"/>
  <c r="V3102" i="1"/>
  <c r="X3102" i="1" s="1"/>
  <c r="V402" i="1"/>
  <c r="X402" i="1" s="1"/>
  <c r="M1094" i="1"/>
  <c r="L1460" i="1"/>
  <c r="N1460" i="1" s="1"/>
  <c r="L3102" i="1"/>
  <c r="N3102" i="1" s="1"/>
  <c r="L402" i="1"/>
  <c r="N402" i="1" s="1"/>
  <c r="Y1601" i="1"/>
  <c r="Y205" i="1"/>
  <c r="Y1455" i="1"/>
  <c r="Y1884" i="1"/>
  <c r="Y3218" i="1"/>
  <c r="Y2059" i="1"/>
  <c r="Y2790" i="1"/>
  <c r="Y542" i="1"/>
  <c r="Y3002" i="1"/>
  <c r="Y771" i="1"/>
  <c r="Y1610" i="1"/>
  <c r="Y2769" i="1"/>
  <c r="Y69" i="1"/>
  <c r="Y92" i="1"/>
  <c r="Y1721" i="1"/>
  <c r="Y4056" i="1"/>
  <c r="Y566" i="1"/>
  <c r="Y1722" i="1"/>
  <c r="Y626" i="1"/>
  <c r="Y124" i="1"/>
  <c r="Y3265" i="1"/>
  <c r="Y138" i="1"/>
  <c r="Y637" i="1"/>
  <c r="Y723" i="1"/>
  <c r="Y3119" i="1"/>
  <c r="Y2629" i="1"/>
  <c r="Y1865" i="1"/>
  <c r="Y3768" i="1"/>
  <c r="Y1817" i="1"/>
  <c r="Y1602" i="1"/>
  <c r="M2770" i="1"/>
  <c r="M487" i="1"/>
  <c r="M2754" i="1"/>
  <c r="M342" i="1"/>
  <c r="M2064" i="1"/>
  <c r="M1559" i="1"/>
  <c r="M4184" i="1"/>
  <c r="M1685" i="1"/>
  <c r="M139" i="1"/>
  <c r="M3180" i="1"/>
  <c r="M599" i="1"/>
  <c r="M2043" i="1"/>
  <c r="M846" i="1"/>
  <c r="M1456" i="1"/>
  <c r="M1550" i="1"/>
  <c r="M4240" i="1"/>
  <c r="M3662" i="1"/>
  <c r="M1963" i="1"/>
  <c r="M678" i="1"/>
  <c r="M3344" i="1"/>
  <c r="M2274" i="1"/>
  <c r="M440" i="1"/>
  <c r="M3221" i="1"/>
  <c r="M3345" i="1"/>
  <c r="M2201" i="1"/>
  <c r="M4112" i="1"/>
  <c r="Z2770" i="1"/>
  <c r="L2184" i="1"/>
  <c r="N2184" i="1" s="1"/>
  <c r="Z487" i="1"/>
  <c r="L753" i="1"/>
  <c r="N753" i="1" s="1"/>
  <c r="Z2754" i="1"/>
  <c r="L3712" i="1"/>
  <c r="N3712" i="1" s="1"/>
  <c r="Z342" i="1"/>
  <c r="L2702" i="1"/>
  <c r="N2702" i="1" s="1"/>
  <c r="Z2064" i="1"/>
  <c r="L3705" i="1"/>
  <c r="N3705" i="1" s="1"/>
  <c r="Z1559" i="1"/>
  <c r="L132" i="1"/>
  <c r="N132" i="1" s="1"/>
  <c r="Z4184" i="1"/>
  <c r="L2630" i="1"/>
  <c r="N2630" i="1" s="1"/>
  <c r="Z1685" i="1"/>
  <c r="L1389" i="1"/>
  <c r="N1389" i="1" s="1"/>
  <c r="Z139" i="1"/>
  <c r="L206" i="1"/>
  <c r="N206" i="1" s="1"/>
  <c r="Z3180" i="1"/>
  <c r="L3769" i="1"/>
  <c r="N3769" i="1" s="1"/>
  <c r="Z599" i="1"/>
  <c r="L1560" i="1"/>
  <c r="N1560" i="1" s="1"/>
  <c r="Z2043" i="1"/>
  <c r="L1390" i="1"/>
  <c r="N1390" i="1" s="1"/>
  <c r="Z846" i="1"/>
  <c r="L192" i="1"/>
  <c r="N192" i="1" s="1"/>
  <c r="Z3624" i="1"/>
  <c r="L1913" i="1"/>
  <c r="N1913" i="1" s="1"/>
  <c r="Z4044" i="1"/>
  <c r="L692" i="1"/>
  <c r="N692" i="1" s="1"/>
  <c r="Z1456" i="1"/>
  <c r="L383" i="1"/>
  <c r="N383" i="1" s="1"/>
  <c r="Z1550" i="1"/>
  <c r="L1838" i="1"/>
  <c r="N1838" i="1" s="1"/>
  <c r="Z4240" i="1"/>
  <c r="L2976" i="1"/>
  <c r="N2976" i="1" s="1"/>
  <c r="Z3662" i="1"/>
  <c r="L1866" i="1"/>
  <c r="N1866" i="1" s="1"/>
  <c r="Z1963" i="1"/>
  <c r="L340" i="1"/>
  <c r="N340" i="1" s="1"/>
  <c r="Z678" i="1"/>
  <c r="L775" i="1"/>
  <c r="N775" i="1" s="1"/>
  <c r="Z3344" i="1"/>
  <c r="L2916" i="1"/>
  <c r="N2916" i="1" s="1"/>
  <c r="Z2274" i="1"/>
  <c r="L3087" i="1"/>
  <c r="N3087" i="1" s="1"/>
  <c r="Z440" i="1"/>
  <c r="L1929" i="1"/>
  <c r="N1929" i="1" s="1"/>
  <c r="Z3221" i="1"/>
  <c r="L140" i="1"/>
  <c r="N140" i="1" s="1"/>
  <c r="Z3345" i="1"/>
  <c r="L2946" i="1"/>
  <c r="N2946" i="1" s="1"/>
  <c r="Z2201" i="1"/>
  <c r="L344" i="1"/>
  <c r="N344" i="1" s="1"/>
  <c r="Z4112" i="1"/>
  <c r="L1202" i="1"/>
  <c r="N1202" i="1" s="1"/>
  <c r="Y1196" i="1"/>
  <c r="W708" i="1"/>
  <c r="Y1178" i="1"/>
  <c r="W2994" i="1"/>
  <c r="Y2631" i="1"/>
  <c r="W3225" i="1"/>
  <c r="Y3356" i="1"/>
  <c r="W1002" i="1"/>
  <c r="Y3750" i="1"/>
  <c r="W3399" i="1"/>
  <c r="Y239" i="1"/>
  <c r="W1257" i="1"/>
  <c r="Y2521" i="1"/>
  <c r="W2844" i="1"/>
  <c r="Y1815" i="1"/>
  <c r="W276" i="1"/>
  <c r="Y394" i="1"/>
  <c r="W3357" i="1"/>
  <c r="Y704" i="1"/>
  <c r="W3132" i="1"/>
  <c r="Y1948" i="1"/>
  <c r="W2578" i="1"/>
  <c r="Y1836" i="1"/>
  <c r="W277" i="1"/>
  <c r="Y395" i="1"/>
  <c r="W3646" i="1"/>
  <c r="Y2567" i="1"/>
  <c r="W3882" i="1"/>
  <c r="Y396" i="1"/>
  <c r="W3647" i="1"/>
  <c r="Y1925" i="1"/>
  <c r="W3842" i="1"/>
  <c r="Y3703" i="1"/>
  <c r="Y3343" i="1"/>
  <c r="Y2088" i="1"/>
  <c r="Y648" i="1"/>
  <c r="Y223" i="1"/>
  <c r="Y4155" i="1"/>
  <c r="Y1256" i="1"/>
  <c r="Y2346" i="1"/>
  <c r="Y2542" i="1"/>
  <c r="Y4082" i="1"/>
  <c r="Y2897" i="1"/>
  <c r="Y863" i="1"/>
  <c r="Y1835" i="1"/>
  <c r="Y3468" i="1"/>
  <c r="Y4020" i="1"/>
  <c r="Y3776" i="1"/>
  <c r="Y1924" i="1"/>
  <c r="Y747" i="1"/>
  <c r="Y2349" i="1"/>
  <c r="Y888" i="1"/>
  <c r="Y1502" i="1"/>
  <c r="Y2566" i="1"/>
  <c r="Y1217" i="1"/>
  <c r="Y1700" i="1"/>
  <c r="Y1503" i="1"/>
  <c r="Y2772" i="1"/>
  <c r="Y971" i="1"/>
  <c r="Y588" i="1"/>
  <c r="Y708" i="1"/>
  <c r="Y2994" i="1"/>
  <c r="Y3225" i="1"/>
  <c r="Y1002" i="1"/>
  <c r="Y3399" i="1"/>
  <c r="Y1257" i="1"/>
  <c r="Y2844" i="1"/>
  <c r="Y276" i="1"/>
  <c r="Y3357" i="1"/>
  <c r="Y3132" i="1"/>
  <c r="Y2578" i="1"/>
  <c r="Y277" i="1"/>
  <c r="Y3646" i="1"/>
  <c r="Y3882" i="1"/>
  <c r="Y3647" i="1"/>
  <c r="Y3842" i="1"/>
  <c r="V2108" i="1"/>
  <c r="X2108" i="1" s="1"/>
  <c r="Y2108" i="1"/>
  <c r="Y2579" i="1"/>
  <c r="Y17" i="1"/>
  <c r="Y4245" i="1"/>
  <c r="Y148" i="1"/>
  <c r="Y1763" i="1"/>
  <c r="Y2599" i="1"/>
  <c r="Y3122" i="1"/>
  <c r="Y3659" i="1"/>
  <c r="Y1899" i="1"/>
  <c r="Y4145" i="1"/>
  <c r="Y2421" i="1"/>
  <c r="Y433" i="1"/>
  <c r="Y434" i="1"/>
  <c r="Y12" i="1"/>
  <c r="Y768" i="1"/>
  <c r="Y920" i="1"/>
  <c r="Y643" i="1"/>
  <c r="Y3315" i="1"/>
  <c r="Y1105" i="1"/>
  <c r="Y2706" i="1"/>
  <c r="Y749" i="1"/>
  <c r="Y1261" i="1"/>
  <c r="Y2594" i="1"/>
  <c r="Y2595" i="1"/>
  <c r="Y2627" i="1"/>
  <c r="Y3367" i="1"/>
  <c r="Y2177" i="1"/>
  <c r="Y1377" i="1"/>
  <c r="Y783" i="1"/>
  <c r="Y3667" i="1"/>
  <c r="Y3453" i="1"/>
  <c r="Y460" i="1"/>
  <c r="Y627" i="1"/>
  <c r="Y156" i="1"/>
  <c r="Y3316" i="1"/>
  <c r="Y1584" i="1"/>
  <c r="Y2765" i="1"/>
  <c r="Y750" i="1"/>
  <c r="Y1764" i="1"/>
  <c r="Y4162" i="1"/>
  <c r="Y3844" i="1"/>
  <c r="Y3660" i="1"/>
  <c r="Y328" i="1"/>
  <c r="Y2067" i="1"/>
  <c r="Y1027" i="1"/>
  <c r="Y3379" i="1"/>
  <c r="Y2834" i="1"/>
  <c r="Y1438" i="1"/>
  <c r="Y628" i="1"/>
  <c r="Y1758" i="1"/>
  <c r="Y3597" i="1"/>
  <c r="Y3188" i="1"/>
  <c r="Y498" i="1"/>
  <c r="Y1365" i="1"/>
  <c r="Y4000" i="1"/>
  <c r="Y28" i="1"/>
  <c r="Y550" i="1"/>
  <c r="Y1718" i="1"/>
  <c r="Y3266" i="1"/>
  <c r="Y3317" i="1"/>
  <c r="Y149" i="1"/>
  <c r="Y177" i="1"/>
  <c r="Y2095" i="1"/>
  <c r="Y3619" i="1"/>
  <c r="Y964" i="1"/>
  <c r="Y2600" i="1"/>
  <c r="Y3150" i="1"/>
  <c r="Y1373" i="1"/>
  <c r="Y3896" i="1"/>
  <c r="Y544" i="1"/>
  <c r="Y3762" i="1"/>
  <c r="Y3763" i="1"/>
  <c r="Y4208" i="1"/>
  <c r="Y1604" i="1"/>
  <c r="Y2422" i="1"/>
  <c r="Y2384" i="1"/>
  <c r="Y551" i="1"/>
  <c r="Y1391" i="1"/>
  <c r="Y1719" i="1"/>
  <c r="Y1020" i="1"/>
  <c r="Y178" i="1"/>
  <c r="Y1585" i="1"/>
  <c r="Y1759" i="1"/>
  <c r="Y2096" i="1"/>
  <c r="Y3189" i="1"/>
  <c r="Y2686" i="1"/>
  <c r="Y545" i="1"/>
  <c r="Y1954" i="1"/>
  <c r="Y382" i="1"/>
  <c r="Y1366" i="1"/>
  <c r="Y3058" i="1"/>
  <c r="Y29" i="1"/>
  <c r="Y2385" i="1"/>
  <c r="Y204" i="1"/>
  <c r="Y1694" i="1"/>
  <c r="Y4001" i="1"/>
  <c r="Y552" i="1"/>
  <c r="Y1695" i="1"/>
  <c r="Y3250" i="1"/>
  <c r="Y671" i="1"/>
  <c r="Y143" i="1"/>
  <c r="Y163" i="1"/>
  <c r="Y857" i="1"/>
  <c r="Y2601" i="1"/>
  <c r="Y3151" i="1"/>
  <c r="Y1769" i="1"/>
  <c r="Y1245" i="1"/>
  <c r="Y3764" i="1"/>
  <c r="Y1530" i="1"/>
  <c r="Y710" i="1"/>
  <c r="Y1605" i="1"/>
  <c r="Y2152" i="1"/>
  <c r="Y441" i="1"/>
  <c r="Y741" i="1"/>
  <c r="Y921" i="1"/>
  <c r="Y496" i="1"/>
  <c r="Y3358" i="1"/>
  <c r="Y2766" i="1"/>
  <c r="Y2707" i="1"/>
  <c r="Y816" i="1"/>
  <c r="Y3859" i="1"/>
  <c r="Y3152" i="1"/>
  <c r="Y2537" i="1"/>
  <c r="Y3685" i="1"/>
  <c r="Y417" i="1"/>
  <c r="Y3190" i="1"/>
  <c r="Y2178" i="1"/>
  <c r="Y1538" i="1"/>
  <c r="Y784" i="1"/>
  <c r="Y3709" i="1"/>
  <c r="Y855" i="1"/>
  <c r="Y3454" i="1"/>
  <c r="Y497" i="1"/>
  <c r="Y144" i="1"/>
  <c r="Y4137" i="1"/>
  <c r="Y817" i="1"/>
  <c r="Y1867" i="1"/>
  <c r="Y2097" i="1"/>
  <c r="Y3845" i="1"/>
  <c r="Y2540" i="1"/>
  <c r="Y581" i="1"/>
  <c r="Y1439" i="1"/>
  <c r="Y157" i="1"/>
  <c r="Y150" i="1"/>
  <c r="Y1106" i="1"/>
  <c r="Y196" i="1"/>
  <c r="Y965" i="1"/>
  <c r="Y3191" i="1"/>
  <c r="Y546" i="1"/>
  <c r="Y1955" i="1"/>
  <c r="Y3765" i="1"/>
  <c r="Y3110" i="1"/>
  <c r="Y736" i="1"/>
  <c r="Y856" i="1"/>
  <c r="Y1839" i="1"/>
  <c r="Y2153" i="1"/>
  <c r="Y1218" i="1"/>
  <c r="Y1392" i="1"/>
  <c r="Y646" i="1"/>
  <c r="Y164" i="1"/>
  <c r="Y1107" i="1"/>
  <c r="Y197" i="1"/>
  <c r="Y1703" i="1"/>
  <c r="Y3598" i="1"/>
  <c r="Y2250" i="1"/>
  <c r="Y2084" i="1"/>
  <c r="Y3111" i="1"/>
  <c r="Y4002" i="1"/>
  <c r="Y629" i="1"/>
  <c r="Y198" i="1"/>
  <c r="Y1760" i="1"/>
  <c r="Y3620" i="1"/>
  <c r="Y418" i="1"/>
  <c r="Y1539" i="1"/>
  <c r="Y3668" i="1"/>
  <c r="Y3970" i="1"/>
  <c r="Y1673" i="1"/>
  <c r="Y1606" i="1"/>
  <c r="Y30" i="1"/>
  <c r="Y4233" i="1"/>
  <c r="Y183" i="1"/>
  <c r="Y1829" i="1"/>
  <c r="Y2329" i="1"/>
  <c r="Y4101" i="1"/>
  <c r="Y3661" i="1"/>
  <c r="Y3181" i="1"/>
  <c r="Y1930" i="1"/>
  <c r="Y2529" i="1"/>
  <c r="Y485" i="1"/>
  <c r="Y486" i="1"/>
  <c r="Y35" i="1"/>
  <c r="Y737" i="1"/>
  <c r="Y1191" i="1"/>
  <c r="Y624" i="1"/>
  <c r="Y3318" i="1"/>
  <c r="Y1258" i="1"/>
  <c r="Y705" i="1"/>
  <c r="Y2675" i="1"/>
  <c r="Y1236" i="1"/>
  <c r="Y2941" i="1"/>
  <c r="Y2643" i="1"/>
  <c r="Y1675" i="1"/>
  <c r="Y2553" i="1"/>
  <c r="Y2554" i="1"/>
  <c r="Y1634" i="1"/>
  <c r="Y794" i="1"/>
  <c r="Y3745" i="1"/>
  <c r="Y3244" i="1"/>
  <c r="Y489" i="1"/>
  <c r="Y151" i="1"/>
  <c r="Y3359" i="1"/>
  <c r="Y876" i="1"/>
  <c r="Y654" i="1"/>
  <c r="Y2699" i="1"/>
  <c r="Y1660" i="1"/>
  <c r="Y1830" i="1"/>
  <c r="Y4174" i="1"/>
  <c r="Y3686" i="1"/>
  <c r="Y1770" i="1"/>
  <c r="Y419" i="1"/>
  <c r="Y4092" i="1"/>
  <c r="Y959" i="1"/>
  <c r="Y3245" i="1"/>
  <c r="Y2483" i="1"/>
  <c r="Y1393" i="1"/>
  <c r="Y877" i="1"/>
  <c r="Y1551" i="1"/>
  <c r="Y3599" i="1"/>
  <c r="Y3163" i="1"/>
  <c r="Y494" i="1"/>
  <c r="Y1413" i="1"/>
  <c r="Y3694" i="1"/>
  <c r="Y71" i="1"/>
  <c r="Y590" i="1"/>
  <c r="Y1696" i="1"/>
  <c r="Y3251" i="1"/>
  <c r="Y3319" i="1"/>
  <c r="Y158" i="1"/>
  <c r="Y179" i="1"/>
  <c r="Y539" i="1"/>
  <c r="Y2047" i="1"/>
  <c r="Y3621" i="1"/>
  <c r="Y2330" i="1"/>
  <c r="Y3687" i="1"/>
  <c r="Y420" i="1"/>
  <c r="Y3219" i="1"/>
  <c r="Y1457" i="1"/>
  <c r="Y3787" i="1"/>
  <c r="Y3788" i="1"/>
  <c r="Y4211" i="1"/>
  <c r="Y1840" i="1"/>
  <c r="Y2530" i="1"/>
  <c r="Y2515" i="1"/>
  <c r="Y591" i="1"/>
  <c r="Y1440" i="1"/>
  <c r="Y1697" i="1"/>
  <c r="Y1185" i="1"/>
  <c r="Y180" i="1"/>
  <c r="Y1712" i="1"/>
  <c r="Y1552" i="1"/>
  <c r="Y2113" i="1"/>
  <c r="Y3164" i="1"/>
  <c r="Y1648" i="1"/>
  <c r="Y2644" i="1"/>
  <c r="Y421" i="1"/>
  <c r="Y495" i="1"/>
  <c r="Y1543" i="1"/>
  <c r="Y3080" i="1"/>
  <c r="Y31" i="1"/>
  <c r="Y2221" i="1"/>
  <c r="Y603" i="1"/>
  <c r="Y1698" i="1"/>
  <c r="Y3746" i="1"/>
  <c r="Y579" i="1"/>
  <c r="Y1699" i="1"/>
  <c r="Y596" i="1"/>
  <c r="Y3252" i="1"/>
  <c r="Y152" i="1"/>
  <c r="Y159" i="1"/>
  <c r="Y540" i="1"/>
  <c r="Y2431" i="1"/>
  <c r="Y3182" i="1"/>
  <c r="Y1414" i="1"/>
  <c r="Y1458" i="1"/>
  <c r="Y3766" i="1"/>
  <c r="Y2068" i="1"/>
  <c r="Y709" i="1"/>
  <c r="Y1841" i="1"/>
  <c r="Y2531" i="1"/>
  <c r="Y1874" i="1"/>
  <c r="Y761" i="1"/>
  <c r="Y1192" i="1"/>
  <c r="Y490" i="1"/>
  <c r="Y3320" i="1"/>
  <c r="Y655" i="1"/>
  <c r="Y2676" i="1"/>
  <c r="Y2677" i="1"/>
  <c r="Y3138" i="1"/>
  <c r="Y3688" i="1"/>
  <c r="Y422" i="1"/>
  <c r="Y1676" i="1"/>
  <c r="Y3220" i="1"/>
  <c r="Y2555" i="1"/>
  <c r="Y4085" i="1"/>
  <c r="Y1635" i="1"/>
  <c r="Y795" i="1"/>
  <c r="Y772" i="1"/>
  <c r="Y3695" i="1"/>
  <c r="Y3304" i="1"/>
  <c r="Y491" i="1"/>
  <c r="Y136" i="1"/>
  <c r="Y706" i="1"/>
  <c r="Y4140" i="1"/>
  <c r="Y1743" i="1"/>
  <c r="Y2114" i="1"/>
  <c r="Y2432" i="1"/>
  <c r="Y4086" i="1"/>
  <c r="Y580" i="1"/>
  <c r="Y1441" i="1"/>
  <c r="Y137" i="1"/>
  <c r="Y160" i="1"/>
  <c r="Y1186" i="1"/>
  <c r="Y181" i="1"/>
  <c r="Y598" i="1"/>
  <c r="Y1649" i="1"/>
  <c r="Y3139" i="1"/>
  <c r="Y423" i="1"/>
  <c r="Y3789" i="1"/>
  <c r="Y3081" i="1"/>
  <c r="Y1095" i="1"/>
  <c r="Y773" i="1"/>
  <c r="Y1607" i="1"/>
  <c r="Y2254" i="1"/>
  <c r="Y1235" i="1"/>
  <c r="V4245" i="1"/>
  <c r="X4245" i="1" s="1"/>
  <c r="V148" i="1"/>
  <c r="X148" i="1" s="1"/>
  <c r="V1763" i="1"/>
  <c r="X1763" i="1" s="1"/>
  <c r="V2599" i="1"/>
  <c r="X2599" i="1" s="1"/>
  <c r="V3122" i="1"/>
  <c r="X3122" i="1" s="1"/>
  <c r="V3659" i="1"/>
  <c r="X3659" i="1" s="1"/>
  <c r="V1899" i="1"/>
  <c r="X1899" i="1" s="1"/>
  <c r="V4145" i="1"/>
  <c r="X4145" i="1" s="1"/>
  <c r="V2421" i="1"/>
  <c r="X2421" i="1" s="1"/>
  <c r="V433" i="1"/>
  <c r="X433" i="1" s="1"/>
  <c r="V434" i="1"/>
  <c r="X434" i="1" s="1"/>
  <c r="V12" i="1"/>
  <c r="X12" i="1" s="1"/>
  <c r="V768" i="1"/>
  <c r="X768" i="1" s="1"/>
  <c r="V920" i="1"/>
  <c r="X920" i="1" s="1"/>
  <c r="V643" i="1"/>
  <c r="X643" i="1" s="1"/>
  <c r="V3315" i="1"/>
  <c r="X3315" i="1" s="1"/>
  <c r="V1105" i="1"/>
  <c r="X1105" i="1" s="1"/>
  <c r="V2706" i="1"/>
  <c r="X2706" i="1" s="1"/>
  <c r="V749" i="1"/>
  <c r="X749" i="1" s="1"/>
  <c r="V1261" i="1"/>
  <c r="X1261" i="1" s="1"/>
  <c r="V2594" i="1"/>
  <c r="X2594" i="1" s="1"/>
  <c r="V2595" i="1"/>
  <c r="X2595" i="1" s="1"/>
  <c r="V2627" i="1"/>
  <c r="X2627" i="1" s="1"/>
  <c r="V3367" i="1"/>
  <c r="X3367" i="1" s="1"/>
  <c r="V2177" i="1"/>
  <c r="X2177" i="1" s="1"/>
  <c r="V1377" i="1"/>
  <c r="X1377" i="1" s="1"/>
  <c r="V783" i="1"/>
  <c r="X783" i="1" s="1"/>
  <c r="V3667" i="1"/>
  <c r="X3667" i="1" s="1"/>
  <c r="V3453" i="1"/>
  <c r="X3453" i="1" s="1"/>
  <c r="V460" i="1"/>
  <c r="X460" i="1" s="1"/>
  <c r="V627" i="1"/>
  <c r="X627" i="1" s="1"/>
  <c r="V156" i="1"/>
  <c r="X156" i="1" s="1"/>
  <c r="V3316" i="1"/>
  <c r="X3316" i="1" s="1"/>
  <c r="V1584" i="1"/>
  <c r="X1584" i="1" s="1"/>
  <c r="V2765" i="1"/>
  <c r="X2765" i="1" s="1"/>
  <c r="V750" i="1"/>
  <c r="X750" i="1" s="1"/>
  <c r="V1764" i="1"/>
  <c r="X1764" i="1" s="1"/>
  <c r="V4162" i="1"/>
  <c r="X4162" i="1" s="1"/>
  <c r="V3844" i="1"/>
  <c r="X3844" i="1" s="1"/>
  <c r="V3660" i="1"/>
  <c r="X3660" i="1" s="1"/>
  <c r="V328" i="1"/>
  <c r="X328" i="1" s="1"/>
  <c r="V2067" i="1"/>
  <c r="X2067" i="1" s="1"/>
  <c r="V1027" i="1"/>
  <c r="X1027" i="1" s="1"/>
  <c r="V3379" i="1"/>
  <c r="X3379" i="1" s="1"/>
  <c r="V2834" i="1"/>
  <c r="X2834" i="1" s="1"/>
  <c r="V1438" i="1"/>
  <c r="X1438" i="1" s="1"/>
  <c r="V628" i="1"/>
  <c r="X628" i="1" s="1"/>
  <c r="V1758" i="1"/>
  <c r="X1758" i="1" s="1"/>
  <c r="V3597" i="1"/>
  <c r="X3597" i="1" s="1"/>
  <c r="V3188" i="1"/>
  <c r="X3188" i="1" s="1"/>
  <c r="V498" i="1"/>
  <c r="X498" i="1" s="1"/>
  <c r="V1365" i="1"/>
  <c r="X1365" i="1" s="1"/>
  <c r="V4000" i="1"/>
  <c r="X4000" i="1" s="1"/>
  <c r="V28" i="1"/>
  <c r="X28" i="1" s="1"/>
  <c r="V550" i="1"/>
  <c r="X550" i="1" s="1"/>
  <c r="V1718" i="1"/>
  <c r="X1718" i="1" s="1"/>
  <c r="V3266" i="1"/>
  <c r="X3266" i="1" s="1"/>
  <c r="V3317" i="1"/>
  <c r="X3317" i="1" s="1"/>
  <c r="V149" i="1"/>
  <c r="X149" i="1" s="1"/>
  <c r="V177" i="1"/>
  <c r="X177" i="1" s="1"/>
  <c r="V2095" i="1"/>
  <c r="X2095" i="1" s="1"/>
  <c r="V3619" i="1"/>
  <c r="X3619" i="1" s="1"/>
  <c r="V964" i="1"/>
  <c r="X964" i="1" s="1"/>
  <c r="V2600" i="1"/>
  <c r="X2600" i="1" s="1"/>
  <c r="V3150" i="1"/>
  <c r="X3150" i="1" s="1"/>
  <c r="V1373" i="1"/>
  <c r="X1373" i="1" s="1"/>
  <c r="V3896" i="1"/>
  <c r="X3896" i="1" s="1"/>
  <c r="V544" i="1"/>
  <c r="X544" i="1" s="1"/>
  <c r="V3762" i="1"/>
  <c r="X3762" i="1" s="1"/>
  <c r="V3763" i="1"/>
  <c r="X3763" i="1" s="1"/>
  <c r="V4208" i="1"/>
  <c r="X4208" i="1" s="1"/>
  <c r="V1604" i="1"/>
  <c r="X1604" i="1" s="1"/>
  <c r="V2422" i="1"/>
  <c r="X2422" i="1" s="1"/>
  <c r="V2384" i="1"/>
  <c r="X2384" i="1" s="1"/>
  <c r="V551" i="1"/>
  <c r="X551" i="1" s="1"/>
  <c r="V1391" i="1"/>
  <c r="X1391" i="1" s="1"/>
  <c r="V1719" i="1"/>
  <c r="X1719" i="1" s="1"/>
  <c r="V1020" i="1"/>
  <c r="X1020" i="1" s="1"/>
  <c r="V178" i="1"/>
  <c r="X178" i="1" s="1"/>
  <c r="V1585" i="1"/>
  <c r="X1585" i="1" s="1"/>
  <c r="V1759" i="1"/>
  <c r="X1759" i="1" s="1"/>
  <c r="V2096" i="1"/>
  <c r="X2096" i="1" s="1"/>
  <c r="V3189" i="1"/>
  <c r="X3189" i="1" s="1"/>
  <c r="V2686" i="1"/>
  <c r="X2686" i="1" s="1"/>
  <c r="V545" i="1"/>
  <c r="X545" i="1" s="1"/>
  <c r="V1954" i="1"/>
  <c r="X1954" i="1" s="1"/>
  <c r="V382" i="1"/>
  <c r="X382" i="1" s="1"/>
  <c r="V1366" i="1"/>
  <c r="X1366" i="1" s="1"/>
  <c r="V3058" i="1"/>
  <c r="X3058" i="1" s="1"/>
  <c r="V29" i="1"/>
  <c r="X29" i="1" s="1"/>
  <c r="V2385" i="1"/>
  <c r="X2385" i="1" s="1"/>
  <c r="V204" i="1"/>
  <c r="X204" i="1" s="1"/>
  <c r="V1694" i="1"/>
  <c r="X1694" i="1" s="1"/>
  <c r="V4001" i="1"/>
  <c r="X4001" i="1" s="1"/>
  <c r="V552" i="1"/>
  <c r="X552" i="1" s="1"/>
  <c r="V1695" i="1"/>
  <c r="X1695" i="1" s="1"/>
  <c r="V3250" i="1"/>
  <c r="X3250" i="1" s="1"/>
  <c r="V671" i="1"/>
  <c r="X671" i="1" s="1"/>
  <c r="V143" i="1"/>
  <c r="X143" i="1" s="1"/>
  <c r="V163" i="1"/>
  <c r="X163" i="1" s="1"/>
  <c r="V857" i="1"/>
  <c r="X857" i="1" s="1"/>
  <c r="V2601" i="1"/>
  <c r="X2601" i="1" s="1"/>
  <c r="V3151" i="1"/>
  <c r="X3151" i="1" s="1"/>
  <c r="V1769" i="1"/>
  <c r="X1769" i="1" s="1"/>
  <c r="V1245" i="1"/>
  <c r="X1245" i="1" s="1"/>
  <c r="V3764" i="1"/>
  <c r="X3764" i="1" s="1"/>
  <c r="V1530" i="1"/>
  <c r="X1530" i="1" s="1"/>
  <c r="V710" i="1"/>
  <c r="X710" i="1" s="1"/>
  <c r="V1605" i="1"/>
  <c r="X1605" i="1" s="1"/>
  <c r="V2152" i="1"/>
  <c r="X2152" i="1" s="1"/>
  <c r="V441" i="1"/>
  <c r="X441" i="1" s="1"/>
  <c r="V741" i="1"/>
  <c r="X741" i="1" s="1"/>
  <c r="V921" i="1"/>
  <c r="X921" i="1" s="1"/>
  <c r="V496" i="1"/>
  <c r="X496" i="1" s="1"/>
  <c r="V3358" i="1"/>
  <c r="X3358" i="1" s="1"/>
  <c r="V2766" i="1"/>
  <c r="X2766" i="1" s="1"/>
  <c r="V2707" i="1"/>
  <c r="X2707" i="1" s="1"/>
  <c r="V816" i="1"/>
  <c r="X816" i="1" s="1"/>
  <c r="V3859" i="1"/>
  <c r="X3859" i="1" s="1"/>
  <c r="V3152" i="1"/>
  <c r="X3152" i="1" s="1"/>
  <c r="V2537" i="1"/>
  <c r="X2537" i="1" s="1"/>
  <c r="V3685" i="1"/>
  <c r="X3685" i="1" s="1"/>
  <c r="V417" i="1"/>
  <c r="X417" i="1" s="1"/>
  <c r="V3190" i="1"/>
  <c r="X3190" i="1" s="1"/>
  <c r="V2178" i="1"/>
  <c r="X2178" i="1" s="1"/>
  <c r="V1538" i="1"/>
  <c r="X1538" i="1" s="1"/>
  <c r="V784" i="1"/>
  <c r="X784" i="1" s="1"/>
  <c r="V3709" i="1"/>
  <c r="X3709" i="1" s="1"/>
  <c r="V855" i="1"/>
  <c r="X855" i="1" s="1"/>
  <c r="V3454" i="1"/>
  <c r="X3454" i="1" s="1"/>
  <c r="V497" i="1"/>
  <c r="X497" i="1" s="1"/>
  <c r="V144" i="1"/>
  <c r="X144" i="1" s="1"/>
  <c r="V4137" i="1"/>
  <c r="X4137" i="1" s="1"/>
  <c r="V817" i="1"/>
  <c r="X817" i="1" s="1"/>
  <c r="V1867" i="1"/>
  <c r="X1867" i="1" s="1"/>
  <c r="V2097" i="1"/>
  <c r="X2097" i="1" s="1"/>
  <c r="V3845" i="1"/>
  <c r="X3845" i="1" s="1"/>
  <c r="V2540" i="1"/>
  <c r="X2540" i="1" s="1"/>
  <c r="V581" i="1"/>
  <c r="X581" i="1" s="1"/>
  <c r="V1439" i="1"/>
  <c r="X1439" i="1" s="1"/>
  <c r="V157" i="1"/>
  <c r="X157" i="1" s="1"/>
  <c r="V150" i="1"/>
  <c r="X150" i="1" s="1"/>
  <c r="V1106" i="1"/>
  <c r="X1106" i="1" s="1"/>
  <c r="V196" i="1"/>
  <c r="X196" i="1" s="1"/>
  <c r="V965" i="1"/>
  <c r="X965" i="1" s="1"/>
  <c r="V3191" i="1"/>
  <c r="X3191" i="1" s="1"/>
  <c r="V546" i="1"/>
  <c r="X546" i="1" s="1"/>
  <c r="V1955" i="1"/>
  <c r="X1955" i="1" s="1"/>
  <c r="V3765" i="1"/>
  <c r="X3765" i="1" s="1"/>
  <c r="V3110" i="1"/>
  <c r="X3110" i="1" s="1"/>
  <c r="V736" i="1"/>
  <c r="X736" i="1" s="1"/>
  <c r="V856" i="1"/>
  <c r="X856" i="1" s="1"/>
  <c r="V1839" i="1"/>
  <c r="X1839" i="1" s="1"/>
  <c r="V2153" i="1"/>
  <c r="X2153" i="1" s="1"/>
  <c r="V1218" i="1"/>
  <c r="X1218" i="1" s="1"/>
  <c r="V1392" i="1"/>
  <c r="X1392" i="1" s="1"/>
  <c r="V646" i="1"/>
  <c r="X646" i="1" s="1"/>
  <c r="V164" i="1"/>
  <c r="X164" i="1" s="1"/>
  <c r="V1107" i="1"/>
  <c r="X1107" i="1" s="1"/>
  <c r="V197" i="1"/>
  <c r="X197" i="1" s="1"/>
  <c r="V1703" i="1"/>
  <c r="X1703" i="1" s="1"/>
  <c r="V3598" i="1"/>
  <c r="X3598" i="1" s="1"/>
  <c r="V2250" i="1"/>
  <c r="X2250" i="1" s="1"/>
  <c r="V2084" i="1"/>
  <c r="X2084" i="1" s="1"/>
  <c r="V3111" i="1"/>
  <c r="X3111" i="1" s="1"/>
  <c r="V4002" i="1"/>
  <c r="X4002" i="1" s="1"/>
  <c r="V629" i="1"/>
  <c r="X629" i="1" s="1"/>
  <c r="V198" i="1"/>
  <c r="X198" i="1" s="1"/>
  <c r="V1760" i="1"/>
  <c r="X1760" i="1" s="1"/>
  <c r="V3620" i="1"/>
  <c r="X3620" i="1" s="1"/>
  <c r="V418" i="1"/>
  <c r="X418" i="1" s="1"/>
  <c r="V1539" i="1"/>
  <c r="X1539" i="1" s="1"/>
  <c r="V3668" i="1"/>
  <c r="X3668" i="1" s="1"/>
  <c r="V3970" i="1"/>
  <c r="X3970" i="1" s="1"/>
  <c r="V1673" i="1"/>
  <c r="X1673" i="1" s="1"/>
  <c r="V1606" i="1"/>
  <c r="X1606" i="1" s="1"/>
  <c r="V30" i="1"/>
  <c r="X30" i="1" s="1"/>
  <c r="V4233" i="1"/>
  <c r="X4233" i="1" s="1"/>
  <c r="V183" i="1"/>
  <c r="X183" i="1" s="1"/>
  <c r="V1829" i="1"/>
  <c r="X1829" i="1" s="1"/>
  <c r="V2329" i="1"/>
  <c r="X2329" i="1" s="1"/>
  <c r="V4101" i="1"/>
  <c r="X4101" i="1" s="1"/>
  <c r="V3661" i="1"/>
  <c r="X3661" i="1" s="1"/>
  <c r="V3181" i="1"/>
  <c r="X3181" i="1" s="1"/>
  <c r="V1930" i="1"/>
  <c r="X1930" i="1" s="1"/>
  <c r="V2529" i="1"/>
  <c r="X2529" i="1" s="1"/>
  <c r="V485" i="1"/>
  <c r="X485" i="1" s="1"/>
  <c r="V486" i="1"/>
  <c r="X486" i="1" s="1"/>
  <c r="V35" i="1"/>
  <c r="X35" i="1" s="1"/>
  <c r="V737" i="1"/>
  <c r="X737" i="1" s="1"/>
  <c r="V1191" i="1"/>
  <c r="X1191" i="1" s="1"/>
  <c r="V624" i="1"/>
  <c r="X624" i="1" s="1"/>
  <c r="V3318" i="1"/>
  <c r="X3318" i="1" s="1"/>
  <c r="V1258" i="1"/>
  <c r="X1258" i="1" s="1"/>
  <c r="V705" i="1"/>
  <c r="X705" i="1" s="1"/>
  <c r="V2675" i="1"/>
  <c r="X2675" i="1" s="1"/>
  <c r="V1236" i="1"/>
  <c r="X1236" i="1" s="1"/>
  <c r="V2941" i="1"/>
  <c r="X2941" i="1" s="1"/>
  <c r="V2643" i="1"/>
  <c r="X2643" i="1" s="1"/>
  <c r="V1675" i="1"/>
  <c r="X1675" i="1" s="1"/>
  <c r="V2553" i="1"/>
  <c r="X2553" i="1" s="1"/>
  <c r="V2554" i="1"/>
  <c r="X2554" i="1" s="1"/>
  <c r="V1634" i="1"/>
  <c r="X1634" i="1" s="1"/>
  <c r="V794" i="1"/>
  <c r="X794" i="1" s="1"/>
  <c r="V3745" i="1"/>
  <c r="X3745" i="1" s="1"/>
  <c r="V3244" i="1"/>
  <c r="X3244" i="1" s="1"/>
  <c r="V489" i="1"/>
  <c r="X489" i="1" s="1"/>
  <c r="V151" i="1"/>
  <c r="X151" i="1" s="1"/>
  <c r="V3359" i="1"/>
  <c r="X3359" i="1" s="1"/>
  <c r="V876" i="1"/>
  <c r="X876" i="1" s="1"/>
  <c r="V654" i="1"/>
  <c r="X654" i="1" s="1"/>
  <c r="V2699" i="1"/>
  <c r="X2699" i="1" s="1"/>
  <c r="V1660" i="1"/>
  <c r="X1660" i="1" s="1"/>
  <c r="V1830" i="1"/>
  <c r="X1830" i="1" s="1"/>
  <c r="V4174" i="1"/>
  <c r="X4174" i="1" s="1"/>
  <c r="V3686" i="1"/>
  <c r="X3686" i="1" s="1"/>
  <c r="V1770" i="1"/>
  <c r="X1770" i="1" s="1"/>
  <c r="V419" i="1"/>
  <c r="X419" i="1" s="1"/>
  <c r="V4092" i="1"/>
  <c r="X4092" i="1" s="1"/>
  <c r="V959" i="1"/>
  <c r="X959" i="1" s="1"/>
  <c r="V3245" i="1"/>
  <c r="X3245" i="1" s="1"/>
  <c r="V2483" i="1"/>
  <c r="X2483" i="1" s="1"/>
  <c r="V1393" i="1"/>
  <c r="X1393" i="1" s="1"/>
  <c r="V877" i="1"/>
  <c r="X877" i="1" s="1"/>
  <c r="V1551" i="1"/>
  <c r="X1551" i="1" s="1"/>
  <c r="V3599" i="1"/>
  <c r="X3599" i="1" s="1"/>
  <c r="V3163" i="1"/>
  <c r="X3163" i="1" s="1"/>
  <c r="V494" i="1"/>
  <c r="X494" i="1" s="1"/>
  <c r="V1413" i="1"/>
  <c r="X1413" i="1" s="1"/>
  <c r="V3694" i="1"/>
  <c r="X3694" i="1" s="1"/>
  <c r="V71" i="1"/>
  <c r="X71" i="1" s="1"/>
  <c r="V590" i="1"/>
  <c r="X590" i="1" s="1"/>
  <c r="V1696" i="1"/>
  <c r="X1696" i="1" s="1"/>
  <c r="V3251" i="1"/>
  <c r="X3251" i="1" s="1"/>
  <c r="V3319" i="1"/>
  <c r="X3319" i="1" s="1"/>
  <c r="V158" i="1"/>
  <c r="X158" i="1" s="1"/>
  <c r="V179" i="1"/>
  <c r="X179" i="1" s="1"/>
  <c r="V539" i="1"/>
  <c r="X539" i="1" s="1"/>
  <c r="V2047" i="1"/>
  <c r="X2047" i="1" s="1"/>
  <c r="V3621" i="1"/>
  <c r="X3621" i="1" s="1"/>
  <c r="V2330" i="1"/>
  <c r="X2330" i="1" s="1"/>
  <c r="V3687" i="1"/>
  <c r="X3687" i="1" s="1"/>
  <c r="V420" i="1"/>
  <c r="X420" i="1" s="1"/>
  <c r="V3219" i="1"/>
  <c r="X3219" i="1" s="1"/>
  <c r="V1457" i="1"/>
  <c r="X1457" i="1" s="1"/>
  <c r="V3787" i="1"/>
  <c r="X3787" i="1" s="1"/>
  <c r="V3788" i="1"/>
  <c r="X3788" i="1" s="1"/>
  <c r="V4211" i="1"/>
  <c r="X4211" i="1" s="1"/>
  <c r="V1840" i="1"/>
  <c r="X1840" i="1" s="1"/>
  <c r="V2530" i="1"/>
  <c r="X2530" i="1" s="1"/>
  <c r="V2515" i="1"/>
  <c r="X2515" i="1" s="1"/>
  <c r="V591" i="1"/>
  <c r="X591" i="1" s="1"/>
  <c r="V1440" i="1"/>
  <c r="X1440" i="1" s="1"/>
  <c r="V1697" i="1"/>
  <c r="X1697" i="1" s="1"/>
  <c r="V1185" i="1"/>
  <c r="X1185" i="1" s="1"/>
  <c r="V180" i="1"/>
  <c r="X180" i="1" s="1"/>
  <c r="V1712" i="1"/>
  <c r="X1712" i="1" s="1"/>
  <c r="V1552" i="1"/>
  <c r="X1552" i="1" s="1"/>
  <c r="V2113" i="1"/>
  <c r="X2113" i="1" s="1"/>
  <c r="V3164" i="1"/>
  <c r="X3164" i="1" s="1"/>
  <c r="V1648" i="1"/>
  <c r="X1648" i="1" s="1"/>
  <c r="V2644" i="1"/>
  <c r="X2644" i="1" s="1"/>
  <c r="V421" i="1"/>
  <c r="X421" i="1" s="1"/>
  <c r="V495" i="1"/>
  <c r="X495" i="1" s="1"/>
  <c r="V1543" i="1"/>
  <c r="X1543" i="1" s="1"/>
  <c r="V3080" i="1"/>
  <c r="X3080" i="1" s="1"/>
  <c r="V31" i="1"/>
  <c r="X31" i="1" s="1"/>
  <c r="V2221" i="1"/>
  <c r="X2221" i="1" s="1"/>
  <c r="V603" i="1"/>
  <c r="X603" i="1" s="1"/>
  <c r="V1698" i="1"/>
  <c r="X1698" i="1" s="1"/>
  <c r="V3746" i="1"/>
  <c r="X3746" i="1" s="1"/>
  <c r="V579" i="1"/>
  <c r="X579" i="1" s="1"/>
  <c r="V1699" i="1"/>
  <c r="X1699" i="1" s="1"/>
  <c r="V596" i="1"/>
  <c r="X596" i="1" s="1"/>
  <c r="V3252" i="1"/>
  <c r="X3252" i="1" s="1"/>
  <c r="V152" i="1"/>
  <c r="X152" i="1" s="1"/>
  <c r="V159" i="1"/>
  <c r="X159" i="1" s="1"/>
  <c r="V540" i="1"/>
  <c r="X540" i="1" s="1"/>
  <c r="V2431" i="1"/>
  <c r="X2431" i="1" s="1"/>
  <c r="V3182" i="1"/>
  <c r="X3182" i="1" s="1"/>
  <c r="V1414" i="1"/>
  <c r="X1414" i="1" s="1"/>
  <c r="V1458" i="1"/>
  <c r="X1458" i="1" s="1"/>
  <c r="V3766" i="1"/>
  <c r="X3766" i="1" s="1"/>
  <c r="V2068" i="1"/>
  <c r="X2068" i="1" s="1"/>
  <c r="V709" i="1"/>
  <c r="X709" i="1" s="1"/>
  <c r="V1841" i="1"/>
  <c r="X1841" i="1" s="1"/>
  <c r="V2531" i="1"/>
  <c r="X2531" i="1" s="1"/>
  <c r="V1874" i="1"/>
  <c r="X1874" i="1" s="1"/>
  <c r="V761" i="1"/>
  <c r="X761" i="1" s="1"/>
  <c r="V1192" i="1"/>
  <c r="X1192" i="1" s="1"/>
  <c r="V490" i="1"/>
  <c r="X490" i="1" s="1"/>
  <c r="V3320" i="1"/>
  <c r="X3320" i="1" s="1"/>
  <c r="V655" i="1"/>
  <c r="X655" i="1" s="1"/>
  <c r="V2676" i="1"/>
  <c r="X2676" i="1" s="1"/>
  <c r="V2677" i="1"/>
  <c r="X2677" i="1" s="1"/>
  <c r="V3138" i="1"/>
  <c r="X3138" i="1" s="1"/>
  <c r="V3688" i="1"/>
  <c r="X3688" i="1" s="1"/>
  <c r="V422" i="1"/>
  <c r="X422" i="1" s="1"/>
  <c r="V1676" i="1"/>
  <c r="X1676" i="1" s="1"/>
  <c r="V3220" i="1"/>
  <c r="X3220" i="1" s="1"/>
  <c r="V2555" i="1"/>
  <c r="X2555" i="1" s="1"/>
  <c r="V4085" i="1"/>
  <c r="X4085" i="1" s="1"/>
  <c r="V1635" i="1"/>
  <c r="X1635" i="1" s="1"/>
  <c r="V795" i="1"/>
  <c r="X795" i="1" s="1"/>
  <c r="V772" i="1"/>
  <c r="X772" i="1" s="1"/>
  <c r="V3695" i="1"/>
  <c r="X3695" i="1" s="1"/>
  <c r="V3304" i="1"/>
  <c r="X3304" i="1" s="1"/>
  <c r="V491" i="1"/>
  <c r="X491" i="1" s="1"/>
  <c r="V136" i="1"/>
  <c r="X136" i="1" s="1"/>
  <c r="V706" i="1"/>
  <c r="X706" i="1" s="1"/>
  <c r="V4140" i="1"/>
  <c r="X4140" i="1" s="1"/>
  <c r="V1743" i="1"/>
  <c r="X1743" i="1" s="1"/>
  <c r="V2114" i="1"/>
  <c r="X2114" i="1" s="1"/>
  <c r="V2432" i="1"/>
  <c r="X2432" i="1" s="1"/>
  <c r="V4086" i="1"/>
  <c r="X4086" i="1" s="1"/>
  <c r="V580" i="1"/>
  <c r="X580" i="1" s="1"/>
  <c r="V1441" i="1"/>
  <c r="X1441" i="1" s="1"/>
  <c r="V137" i="1"/>
  <c r="X137" i="1" s="1"/>
  <c r="V160" i="1"/>
  <c r="X160" i="1" s="1"/>
  <c r="V1186" i="1"/>
  <c r="X1186" i="1" s="1"/>
  <c r="V181" i="1"/>
  <c r="X181" i="1" s="1"/>
  <c r="V598" i="1"/>
  <c r="X598" i="1" s="1"/>
  <c r="V1649" i="1"/>
  <c r="X1649" i="1" s="1"/>
  <c r="V3139" i="1"/>
  <c r="X3139" i="1" s="1"/>
  <c r="V423" i="1"/>
  <c r="X423" i="1" s="1"/>
  <c r="V3789" i="1"/>
  <c r="X3789" i="1" s="1"/>
  <c r="V3081" i="1"/>
  <c r="X3081" i="1" s="1"/>
  <c r="V1095" i="1"/>
  <c r="X1095" i="1" s="1"/>
  <c r="V773" i="1"/>
  <c r="X773" i="1" s="1"/>
  <c r="V1607" i="1"/>
  <c r="X1607" i="1" s="1"/>
  <c r="V2254" i="1"/>
  <c r="X2254" i="1" s="1"/>
  <c r="V1235" i="1"/>
  <c r="X1235" i="1" s="1"/>
  <c r="L1442" i="1"/>
  <c r="N1442" i="1" s="1"/>
  <c r="M1442" i="1"/>
  <c r="Z3299" i="1"/>
  <c r="M1451" i="1"/>
  <c r="L2239" i="1"/>
  <c r="N2239" i="1" s="1"/>
  <c r="Z45" i="1"/>
  <c r="M127" i="1"/>
  <c r="L2356" i="1"/>
  <c r="N2356" i="1" s="1"/>
  <c r="Z1032" i="1"/>
  <c r="M3495" i="1"/>
  <c r="L2357" i="1"/>
  <c r="N2357" i="1" s="1"/>
  <c r="Z3905" i="1"/>
  <c r="M2289" i="1"/>
  <c r="L4076" i="1"/>
  <c r="N4076" i="1" s="1"/>
  <c r="Z4222" i="1"/>
  <c r="M2238" i="1"/>
  <c r="L2748" i="1"/>
  <c r="N2748" i="1" s="1"/>
  <c r="Z1968" i="1"/>
  <c r="M2355" i="1"/>
  <c r="L1765" i="1"/>
  <c r="N1765" i="1" s="1"/>
  <c r="Z2288" i="1"/>
  <c r="M2428" i="1"/>
  <c r="L790" i="1"/>
  <c r="N790" i="1" s="1"/>
  <c r="Z3092" i="1"/>
  <c r="M2667" i="1"/>
  <c r="L3630" i="1"/>
  <c r="N3630" i="1" s="1"/>
  <c r="Z1451" i="1"/>
  <c r="M2239" i="1"/>
  <c r="L2823" i="1"/>
  <c r="N2823" i="1" s="1"/>
  <c r="Z127" i="1"/>
  <c r="M2356" i="1"/>
  <c r="L4128" i="1"/>
  <c r="N4128" i="1" s="1"/>
  <c r="Z3495" i="1"/>
  <c r="M2357" i="1"/>
  <c r="L279" i="1"/>
  <c r="N279" i="1" s="1"/>
  <c r="Y3846" i="1"/>
  <c r="Y2905" i="1"/>
  <c r="Y800" i="1"/>
  <c r="Y3936" i="1"/>
  <c r="M4076" i="1"/>
  <c r="L1726" i="1"/>
  <c r="N1726" i="1" s="1"/>
  <c r="M2748" i="1"/>
  <c r="L1031" i="1"/>
  <c r="N1031" i="1" s="1"/>
  <c r="M1765" i="1"/>
  <c r="L2188" i="1"/>
  <c r="N2188" i="1" s="1"/>
  <c r="M790" i="1"/>
  <c r="L929" i="1"/>
  <c r="N929" i="1" s="1"/>
  <c r="M3630" i="1"/>
  <c r="M2823" i="1"/>
  <c r="L45" i="1"/>
  <c r="N45" i="1" s="1"/>
  <c r="L1032" i="1"/>
  <c r="N1032" i="1" s="1"/>
  <c r="M279" i="1"/>
  <c r="Y243" i="1"/>
  <c r="Y1989" i="1"/>
  <c r="Y472" i="1"/>
  <c r="Y2122" i="1"/>
  <c r="Y3803" i="1"/>
  <c r="Y2851" i="1"/>
  <c r="Y2506" i="1"/>
  <c r="Y3233" i="1"/>
  <c r="Y4075" i="1"/>
  <c r="Y1490" i="1"/>
  <c r="Y1263" i="1"/>
  <c r="Y532" i="1"/>
  <c r="L812" i="1"/>
  <c r="N812" i="1" s="1"/>
  <c r="V1490" i="1"/>
  <c r="X1490" i="1" s="1"/>
  <c r="V1263" i="1"/>
  <c r="X1263" i="1" s="1"/>
  <c r="V532" i="1"/>
  <c r="X532" i="1" s="1"/>
  <c r="M812" i="1"/>
  <c r="L3917" i="1"/>
  <c r="N3917" i="1" s="1"/>
  <c r="M3159" i="1"/>
  <c r="M609" i="1"/>
  <c r="M4119" i="1"/>
  <c r="M1774" i="1"/>
  <c r="M2922" i="1"/>
  <c r="M3123" i="1"/>
  <c r="M4052" i="1"/>
  <c r="M2875" i="1"/>
  <c r="M2271" i="1"/>
  <c r="M3682" i="1"/>
  <c r="M1956" i="1"/>
  <c r="M1156" i="1"/>
  <c r="M2845" i="1"/>
  <c r="Z3542" i="1"/>
  <c r="M3989" i="1"/>
  <c r="Z4047" i="1"/>
  <c r="M52" i="1"/>
  <c r="Z3433" i="1"/>
  <c r="M261" i="1"/>
  <c r="Z2030" i="1"/>
  <c r="M1426" i="1"/>
  <c r="Z3278" i="1"/>
  <c r="M1771" i="1"/>
  <c r="Z4007" i="1"/>
  <c r="M1480" i="1"/>
  <c r="Z2019" i="1"/>
  <c r="M2750" i="1"/>
  <c r="Z2454" i="1"/>
  <c r="M1272" i="1"/>
  <c r="Z1952" i="1"/>
  <c r="M2846" i="1"/>
  <c r="Z3184" i="1"/>
  <c r="M2811" i="1"/>
  <c r="Z1467" i="1"/>
  <c r="Z2242" i="1"/>
  <c r="Z1716" i="1"/>
  <c r="L946" i="1"/>
  <c r="N946" i="1" s="1"/>
  <c r="L253" i="1"/>
  <c r="N253" i="1" s="1"/>
  <c r="L2400" i="1"/>
  <c r="N2400" i="1" s="1"/>
  <c r="L1513" i="1"/>
  <c r="N1513" i="1" s="1"/>
  <c r="L1784" i="1"/>
  <c r="N1784" i="1" s="1"/>
  <c r="L1772" i="1"/>
  <c r="N1772" i="1" s="1"/>
  <c r="L2617" i="1"/>
  <c r="N2617" i="1" s="1"/>
  <c r="L2077" i="1"/>
  <c r="N2077" i="1" s="1"/>
  <c r="L1170" i="1"/>
  <c r="N1170" i="1" s="1"/>
  <c r="L1484" i="1"/>
  <c r="N1484" i="1" s="1"/>
  <c r="M2493" i="1"/>
  <c r="Z2493" i="1"/>
  <c r="L2493" i="1"/>
  <c r="N2493" i="1" s="1"/>
  <c r="M3141" i="1"/>
  <c r="Z3141" i="1"/>
  <c r="L3141" i="1"/>
  <c r="N3141" i="1" s="1"/>
  <c r="M3142" i="1"/>
  <c r="Z3142" i="1"/>
  <c r="L3142" i="1"/>
  <c r="N3142" i="1" s="1"/>
  <c r="M1574" i="1"/>
  <c r="Z1574" i="1"/>
  <c r="L1574" i="1"/>
  <c r="N1574" i="1" s="1"/>
  <c r="M610" i="1"/>
  <c r="Z610" i="1"/>
  <c r="L610" i="1"/>
  <c r="N610" i="1" s="1"/>
  <c r="M3280" i="1"/>
  <c r="Z3280" i="1"/>
  <c r="L3280" i="1"/>
  <c r="N3280" i="1" s="1"/>
  <c r="M4114" i="1"/>
  <c r="Z4114" i="1"/>
  <c r="L4114" i="1"/>
  <c r="N4114" i="1" s="1"/>
  <c r="M1775" i="1"/>
  <c r="Z1775" i="1"/>
  <c r="L1775" i="1"/>
  <c r="N1775" i="1" s="1"/>
  <c r="M950" i="1"/>
  <c r="Z950" i="1"/>
  <c r="L950" i="1"/>
  <c r="N950" i="1" s="1"/>
  <c r="M3543" i="1"/>
  <c r="Z3543" i="1"/>
  <c r="L3543" i="1"/>
  <c r="N3543" i="1" s="1"/>
  <c r="M3173" i="1"/>
  <c r="Z3173" i="1"/>
  <c r="L3173" i="1"/>
  <c r="N3173" i="1" s="1"/>
  <c r="Z4043" i="1"/>
  <c r="L4043" i="1"/>
  <c r="N4043" i="1" s="1"/>
  <c r="Y3228" i="1"/>
  <c r="Y2873" i="1"/>
  <c r="Y981" i="1"/>
  <c r="Y4006" i="1"/>
  <c r="Y3986" i="1"/>
  <c r="Y4124" i="1"/>
  <c r="Y4209" i="1"/>
  <c r="Y2018" i="1"/>
  <c r="Y2619" i="1"/>
  <c r="Y2690" i="1"/>
  <c r="Y1068" i="1"/>
  <c r="Y2007" i="1"/>
  <c r="Y2413" i="1"/>
  <c r="Y1477" i="1"/>
  <c r="Y2259" i="1"/>
  <c r="Y412" i="1"/>
  <c r="Y2265" i="1"/>
  <c r="Y2620" i="1"/>
  <c r="Y3008" i="1"/>
  <c r="Y2507" i="1"/>
  <c r="Y1121" i="1"/>
  <c r="Y3627" i="1"/>
  <c r="Y3271" i="1"/>
  <c r="Y2477" i="1"/>
  <c r="Y4197" i="1"/>
  <c r="Y2140" i="1"/>
  <c r="Y644" i="1"/>
  <c r="Y645" i="1"/>
  <c r="Y1142" i="1"/>
  <c r="Y5" i="1"/>
  <c r="Y1483" i="1"/>
  <c r="Y3432" i="1"/>
  <c r="Y1205" i="1"/>
  <c r="Y1679" i="1"/>
  <c r="Y1271" i="1"/>
  <c r="Y3158" i="1"/>
  <c r="Y2491" i="1"/>
  <c r="Y2492" i="1"/>
  <c r="Y1573" i="1"/>
  <c r="Y1773" i="1"/>
  <c r="Y813" i="1"/>
  <c r="Y3593" i="1"/>
  <c r="Y3229" i="1"/>
  <c r="Y3172" i="1"/>
  <c r="Y3753" i="1"/>
  <c r="Y2874" i="1"/>
  <c r="Y693" i="1"/>
  <c r="Y225" i="1"/>
  <c r="Y3462" i="1"/>
  <c r="Y1155" i="1"/>
  <c r="Y1926" i="1"/>
  <c r="Y4171" i="1"/>
  <c r="Y3159" i="1"/>
  <c r="Y609" i="1"/>
  <c r="Y4119" i="1"/>
  <c r="Y1774" i="1"/>
  <c r="Y2922" i="1"/>
  <c r="Y3123" i="1"/>
  <c r="Y4052" i="1"/>
  <c r="Y2875" i="1"/>
  <c r="Y2271" i="1"/>
  <c r="Y3682" i="1"/>
  <c r="Y1956" i="1"/>
  <c r="Y1156" i="1"/>
  <c r="Y2845" i="1"/>
  <c r="Z3404" i="1"/>
  <c r="Z291" i="1"/>
  <c r="Z1680" i="1"/>
  <c r="Z3735" i="1"/>
  <c r="Z3279" i="1"/>
  <c r="Z3127" i="1"/>
  <c r="Z2142" i="1"/>
  <c r="Z2908" i="1"/>
  <c r="Z1450" i="1"/>
  <c r="Z673" i="1"/>
  <c r="M3754" i="1"/>
  <c r="Z3754" i="1"/>
  <c r="L3754" i="1"/>
  <c r="N3754" i="1" s="1"/>
  <c r="M2876" i="1"/>
  <c r="Z2876" i="1"/>
  <c r="L2876" i="1"/>
  <c r="N2876" i="1" s="1"/>
  <c r="M2272" i="1"/>
  <c r="Z2272" i="1"/>
  <c r="L2272" i="1"/>
  <c r="N2272" i="1" s="1"/>
  <c r="M694" i="1"/>
  <c r="Z694" i="1"/>
  <c r="L694" i="1"/>
  <c r="N694" i="1" s="1"/>
  <c r="M254" i="1"/>
  <c r="Z254" i="1"/>
  <c r="L254" i="1"/>
  <c r="N254" i="1" s="1"/>
  <c r="M2031" i="1"/>
  <c r="Z2031" i="1"/>
  <c r="L2031" i="1"/>
  <c r="N2031" i="1" s="1"/>
  <c r="M4115" i="1"/>
  <c r="Z4115" i="1"/>
  <c r="L4115" i="1"/>
  <c r="N4115" i="1" s="1"/>
  <c r="M4201" i="1"/>
  <c r="Z4201" i="1"/>
  <c r="L4201" i="1"/>
  <c r="N4201" i="1" s="1"/>
  <c r="M1920" i="1"/>
  <c r="Z1920" i="1"/>
  <c r="L1920" i="1"/>
  <c r="N1920" i="1" s="1"/>
  <c r="M2923" i="1"/>
  <c r="Z2923" i="1"/>
  <c r="L2923" i="1"/>
  <c r="N2923" i="1" s="1"/>
  <c r="M3086" i="1"/>
  <c r="Z3086" i="1"/>
  <c r="L3086" i="1"/>
  <c r="N3086" i="1" s="1"/>
  <c r="M947" i="1"/>
  <c r="Z947" i="1"/>
  <c r="L947" i="1"/>
  <c r="N947" i="1" s="1"/>
  <c r="M1958" i="1"/>
  <c r="Z1958" i="1"/>
  <c r="L1958" i="1"/>
  <c r="N1958" i="1" s="1"/>
  <c r="M226" i="1"/>
  <c r="Z226" i="1"/>
  <c r="L226" i="1"/>
  <c r="N226" i="1" s="1"/>
  <c r="M262" i="1"/>
  <c r="Z262" i="1"/>
  <c r="L262" i="1"/>
  <c r="N262" i="1" s="1"/>
  <c r="M1273" i="1"/>
  <c r="Z1273" i="1"/>
  <c r="L1273" i="1"/>
  <c r="N1273" i="1" s="1"/>
  <c r="M387" i="1"/>
  <c r="Z387" i="1"/>
  <c r="L387" i="1"/>
  <c r="N387" i="1" s="1"/>
  <c r="M3736" i="1"/>
  <c r="Z3736" i="1"/>
  <c r="L3736" i="1"/>
  <c r="N3736" i="1" s="1"/>
  <c r="M1672" i="1"/>
  <c r="Z1672" i="1"/>
  <c r="L1672" i="1"/>
  <c r="N1672" i="1" s="1"/>
  <c r="M880" i="1"/>
  <c r="Z880" i="1"/>
  <c r="L880" i="1"/>
  <c r="N880" i="1" s="1"/>
  <c r="M3544" i="1"/>
  <c r="Z3544" i="1"/>
  <c r="L3544" i="1"/>
  <c r="N3544" i="1" s="1"/>
  <c r="M3108" i="1"/>
  <c r="Z3108" i="1"/>
  <c r="L3108" i="1"/>
  <c r="N3108" i="1" s="1"/>
  <c r="M2879" i="1"/>
  <c r="Z2879" i="1"/>
  <c r="L2879" i="1"/>
  <c r="N2879" i="1" s="1"/>
  <c r="M1627" i="1"/>
  <c r="Z1627" i="1"/>
  <c r="L1627" i="1"/>
  <c r="N1627" i="1" s="1"/>
  <c r="M1900" i="1"/>
  <c r="Z1900" i="1"/>
  <c r="L1900" i="1"/>
  <c r="N1900" i="1" s="1"/>
  <c r="M2273" i="1"/>
  <c r="Z2273" i="1"/>
  <c r="L2273" i="1"/>
  <c r="N2273" i="1" s="1"/>
  <c r="M2909" i="1"/>
  <c r="Z2909" i="1"/>
  <c r="L2909" i="1"/>
  <c r="N2909" i="1" s="1"/>
  <c r="M1744" i="1"/>
  <c r="Z1744" i="1"/>
  <c r="L1744" i="1"/>
  <c r="N1744" i="1" s="1"/>
  <c r="M1959" i="1"/>
  <c r="Z1959" i="1"/>
  <c r="L1959" i="1"/>
  <c r="N1959" i="1" s="1"/>
  <c r="M263" i="1"/>
  <c r="Z263" i="1"/>
  <c r="L263" i="1"/>
  <c r="N263" i="1" s="1"/>
  <c r="M1206" i="1"/>
  <c r="Z1206" i="1"/>
  <c r="L1206" i="1"/>
  <c r="N1206" i="1" s="1"/>
  <c r="M1098" i="1"/>
  <c r="Z1098" i="1"/>
  <c r="L1098" i="1"/>
  <c r="N1098" i="1" s="1"/>
  <c r="M388" i="1"/>
  <c r="Z388" i="1"/>
  <c r="L388" i="1"/>
  <c r="N388" i="1" s="1"/>
  <c r="M2847" i="1"/>
  <c r="Z2847" i="1"/>
  <c r="L2847" i="1"/>
  <c r="N2847" i="1" s="1"/>
  <c r="M3109" i="1"/>
  <c r="Z3109" i="1"/>
  <c r="L3109" i="1"/>
  <c r="N3109" i="1" s="1"/>
  <c r="M3990" i="1"/>
  <c r="Z3990" i="1"/>
  <c r="L3990" i="1"/>
  <c r="N3990" i="1" s="1"/>
  <c r="M3134" i="1"/>
  <c r="Z3134" i="1"/>
  <c r="L3134" i="1"/>
  <c r="N3134" i="1" s="1"/>
  <c r="M2880" i="1"/>
  <c r="Z2880" i="1"/>
  <c r="L2880" i="1"/>
  <c r="N2880" i="1" s="1"/>
  <c r="M4062" i="1"/>
  <c r="Z4062" i="1"/>
  <c r="L4062" i="1"/>
  <c r="N4062" i="1" s="1"/>
  <c r="M1157" i="1"/>
  <c r="Z1157" i="1"/>
  <c r="L1157" i="1"/>
  <c r="N1157" i="1" s="1"/>
  <c r="M389" i="1"/>
  <c r="Z389" i="1"/>
  <c r="L389" i="1"/>
  <c r="N389" i="1" s="1"/>
  <c r="M1575" i="1"/>
  <c r="Z1575" i="1"/>
  <c r="L1575" i="1"/>
  <c r="N1575" i="1" s="1"/>
  <c r="M611" i="1"/>
  <c r="Z611" i="1"/>
  <c r="L611" i="1"/>
  <c r="N611" i="1" s="1"/>
  <c r="M2848" i="1"/>
  <c r="Z2848" i="1"/>
  <c r="L2848" i="1"/>
  <c r="N2848" i="1" s="1"/>
  <c r="M4008" i="1"/>
  <c r="Z4008" i="1"/>
  <c r="L4008" i="1"/>
  <c r="N4008" i="1" s="1"/>
  <c r="Z3755" i="1"/>
  <c r="L3755" i="1"/>
  <c r="N3755" i="1" s="1"/>
  <c r="V1773" i="1"/>
  <c r="X1773" i="1" s="1"/>
  <c r="V813" i="1"/>
  <c r="X813" i="1" s="1"/>
  <c r="V3593" i="1"/>
  <c r="X3593" i="1" s="1"/>
  <c r="V3229" i="1"/>
  <c r="X3229" i="1" s="1"/>
  <c r="V3172" i="1"/>
  <c r="X3172" i="1" s="1"/>
  <c r="V3753" i="1"/>
  <c r="X3753" i="1" s="1"/>
  <c r="V2874" i="1"/>
  <c r="X2874" i="1" s="1"/>
  <c r="V693" i="1"/>
  <c r="X693" i="1" s="1"/>
  <c r="V225" i="1"/>
  <c r="X225" i="1" s="1"/>
  <c r="V3462" i="1"/>
  <c r="X3462" i="1" s="1"/>
  <c r="V1155" i="1"/>
  <c r="X1155" i="1" s="1"/>
  <c r="V1926" i="1"/>
  <c r="X1926" i="1" s="1"/>
  <c r="V4171" i="1"/>
  <c r="X4171" i="1" s="1"/>
  <c r="V3159" i="1"/>
  <c r="X3159" i="1" s="1"/>
  <c r="V609" i="1"/>
  <c r="X609" i="1" s="1"/>
  <c r="V4119" i="1"/>
  <c r="X4119" i="1" s="1"/>
  <c r="V1774" i="1"/>
  <c r="X1774" i="1" s="1"/>
  <c r="V2922" i="1"/>
  <c r="X2922" i="1" s="1"/>
  <c r="V3123" i="1"/>
  <c r="X3123" i="1" s="1"/>
  <c r="V4052" i="1"/>
  <c r="X4052" i="1" s="1"/>
  <c r="V2875" i="1"/>
  <c r="X2875" i="1" s="1"/>
  <c r="V2271" i="1"/>
  <c r="X2271" i="1" s="1"/>
  <c r="V3682" i="1"/>
  <c r="X3682" i="1" s="1"/>
  <c r="V1956" i="1"/>
  <c r="X1956" i="1" s="1"/>
  <c r="V1156" i="1"/>
  <c r="X1156" i="1" s="1"/>
  <c r="V2845" i="1"/>
  <c r="X2845" i="1" s="1"/>
  <c r="L3542" i="1"/>
  <c r="N3542" i="1" s="1"/>
  <c r="L3433" i="1"/>
  <c r="N3433" i="1" s="1"/>
  <c r="L2030" i="1"/>
  <c r="N2030" i="1" s="1"/>
  <c r="L3278" i="1"/>
  <c r="N3278" i="1" s="1"/>
  <c r="L4007" i="1"/>
  <c r="N4007" i="1" s="1"/>
  <c r="L2019" i="1"/>
  <c r="N2019" i="1" s="1"/>
  <c r="L2454" i="1"/>
  <c r="N2454" i="1" s="1"/>
  <c r="L1952" i="1"/>
  <c r="N1952" i="1" s="1"/>
  <c r="L3184" i="1"/>
  <c r="N3184" i="1" s="1"/>
  <c r="Z2616" i="1"/>
  <c r="Z81" i="1"/>
  <c r="Z2399" i="1"/>
  <c r="L3404" i="1"/>
  <c r="N3404" i="1" s="1"/>
  <c r="L291" i="1"/>
  <c r="N291" i="1" s="1"/>
  <c r="L1680" i="1"/>
  <c r="N1680" i="1" s="1"/>
  <c r="L3735" i="1"/>
  <c r="N3735" i="1" s="1"/>
  <c r="L3279" i="1"/>
  <c r="N3279" i="1" s="1"/>
  <c r="L3127" i="1"/>
  <c r="N3127" i="1" s="1"/>
  <c r="L2142" i="1"/>
  <c r="N2142" i="1" s="1"/>
  <c r="L2908" i="1"/>
  <c r="N2908" i="1" s="1"/>
  <c r="M4063" i="1"/>
  <c r="Z4063" i="1"/>
  <c r="L4063" i="1"/>
  <c r="N4063" i="1" s="1"/>
  <c r="M2656" i="1"/>
  <c r="Z2656" i="1"/>
  <c r="L2656" i="1"/>
  <c r="N2656" i="1" s="1"/>
  <c r="M82" i="1"/>
  <c r="Z82" i="1"/>
  <c r="L82" i="1"/>
  <c r="N82" i="1" s="1"/>
  <c r="M2910" i="1"/>
  <c r="Z2910" i="1"/>
  <c r="L2910" i="1"/>
  <c r="N2910" i="1" s="1"/>
  <c r="M4244" i="1"/>
  <c r="Z4244" i="1"/>
  <c r="L4244" i="1"/>
  <c r="N4244" i="1" s="1"/>
  <c r="M333" i="1"/>
  <c r="Z333" i="1"/>
  <c r="L333" i="1"/>
  <c r="N333" i="1" s="1"/>
  <c r="M1785" i="1"/>
  <c r="Z1785" i="1"/>
  <c r="L1785" i="1"/>
  <c r="N1785" i="1" s="1"/>
  <c r="M3293" i="1"/>
  <c r="Z3293" i="1"/>
  <c r="L3293" i="1"/>
  <c r="N3293" i="1" s="1"/>
  <c r="M2763" i="1"/>
  <c r="Z2763" i="1"/>
  <c r="L2763" i="1"/>
  <c r="N2763" i="1" s="1"/>
  <c r="M3103" i="1"/>
  <c r="Z3103" i="1"/>
  <c r="L3103" i="1"/>
  <c r="N3103" i="1" s="1"/>
  <c r="M4031" i="1"/>
  <c r="Z4031" i="1"/>
  <c r="L4031" i="1"/>
  <c r="N4031" i="1" s="1"/>
  <c r="M4196" i="1"/>
  <c r="Z4196" i="1"/>
  <c r="L4196" i="1"/>
  <c r="N4196" i="1" s="1"/>
  <c r="M2443" i="1"/>
  <c r="Z2443" i="1"/>
  <c r="L2443" i="1"/>
  <c r="N2443" i="1" s="1"/>
  <c r="M639" i="1"/>
  <c r="Z639" i="1"/>
  <c r="L639" i="1"/>
  <c r="N639" i="1" s="1"/>
  <c r="M640" i="1"/>
  <c r="Z640" i="1"/>
  <c r="L640" i="1"/>
  <c r="N640" i="1" s="1"/>
  <c r="M4" i="1"/>
  <c r="Z4" i="1"/>
  <c r="L4" i="1"/>
  <c r="N4" i="1" s="1"/>
  <c r="M1179" i="1"/>
  <c r="Z1179" i="1"/>
  <c r="L1179" i="1"/>
  <c r="N1179" i="1" s="1"/>
  <c r="M1221" i="1"/>
  <c r="Z1221" i="1"/>
  <c r="L1221" i="1"/>
  <c r="N1221" i="1" s="1"/>
  <c r="M3450" i="1"/>
  <c r="Z3450" i="1"/>
  <c r="L3450" i="1"/>
  <c r="N3450" i="1" s="1"/>
  <c r="M1207" i="1"/>
  <c r="Z1207" i="1"/>
  <c r="L1207" i="1"/>
  <c r="N1207" i="1" s="1"/>
  <c r="M1681" i="1"/>
  <c r="Z1681" i="1"/>
  <c r="L1681" i="1"/>
  <c r="N1681" i="1" s="1"/>
  <c r="M1358" i="1"/>
  <c r="Z1358" i="1"/>
  <c r="L1358" i="1"/>
  <c r="N1358" i="1" s="1"/>
  <c r="M1330" i="1"/>
  <c r="Z1330" i="1"/>
  <c r="L1330" i="1"/>
  <c r="N1330" i="1" s="1"/>
  <c r="M3097" i="1"/>
  <c r="Z3097" i="1"/>
  <c r="L3097" i="1"/>
  <c r="N3097" i="1" s="1"/>
  <c r="M2494" i="1"/>
  <c r="Z2494" i="1"/>
  <c r="L2494" i="1"/>
  <c r="N2494" i="1" s="1"/>
  <c r="M2549" i="1"/>
  <c r="Z2549" i="1"/>
  <c r="L2549" i="1"/>
  <c r="N2549" i="1" s="1"/>
  <c r="M3202" i="1"/>
  <c r="Z3202" i="1"/>
  <c r="L3202" i="1"/>
  <c r="N3202" i="1" s="1"/>
  <c r="M1212" i="1"/>
  <c r="Z1212" i="1"/>
  <c r="L1212" i="1"/>
  <c r="N1212" i="1" s="1"/>
  <c r="M2185" i="1"/>
  <c r="Z2185" i="1"/>
  <c r="L2185" i="1"/>
  <c r="N2185" i="1" s="1"/>
  <c r="L2922" i="1"/>
  <c r="N2922" i="1" s="1"/>
  <c r="L3123" i="1"/>
  <c r="N3123" i="1" s="1"/>
  <c r="L4052" i="1"/>
  <c r="N4052" i="1" s="1"/>
  <c r="L2875" i="1"/>
  <c r="N2875" i="1" s="1"/>
  <c r="L2271" i="1"/>
  <c r="N2271" i="1" s="1"/>
  <c r="L3682" i="1"/>
  <c r="N3682" i="1" s="1"/>
  <c r="L1956" i="1"/>
  <c r="N1956" i="1" s="1"/>
  <c r="L1156" i="1"/>
  <c r="N1156" i="1" s="1"/>
  <c r="L2845" i="1"/>
  <c r="N2845" i="1" s="1"/>
  <c r="L2616" i="1"/>
  <c r="N2616" i="1" s="1"/>
  <c r="L81" i="1"/>
  <c r="N81" i="1" s="1"/>
  <c r="L2399" i="1"/>
  <c r="N2399" i="1" s="1"/>
  <c r="Z946" i="1"/>
  <c r="Z253" i="1"/>
  <c r="Z2400" i="1"/>
  <c r="Z1513" i="1"/>
  <c r="Z1784" i="1"/>
  <c r="Z1772" i="1"/>
  <c r="Z2617" i="1"/>
  <c r="Z2077" i="1"/>
  <c r="Z1170" i="1"/>
  <c r="Z1484" i="1"/>
  <c r="M3463" i="1"/>
  <c r="Z3463" i="1"/>
  <c r="Z1481" i="1"/>
  <c r="Z3516" i="1"/>
  <c r="Z1572" i="1"/>
  <c r="Z3100" i="1"/>
  <c r="Z2544" i="1"/>
  <c r="Z3128" i="1"/>
  <c r="Z2247" i="1"/>
  <c r="Z3817" i="1"/>
  <c r="Z785" i="1"/>
  <c r="Z1084" i="1"/>
  <c r="M2191" i="1"/>
  <c r="Z2191" i="1"/>
  <c r="M967" i="1"/>
  <c r="Z967" i="1"/>
  <c r="L967" i="1"/>
  <c r="N967" i="1" s="1"/>
  <c r="M3464" i="1"/>
  <c r="Z3464" i="1"/>
  <c r="L3464" i="1"/>
  <c r="N3464" i="1" s="1"/>
  <c r="M264" i="1"/>
  <c r="Z264" i="1"/>
  <c r="L264" i="1"/>
  <c r="N264" i="1" s="1"/>
  <c r="M2450" i="1"/>
  <c r="Z2450" i="1"/>
  <c r="L2450" i="1"/>
  <c r="N2450" i="1" s="1"/>
  <c r="M294" i="1"/>
  <c r="Z294" i="1"/>
  <c r="L294" i="1"/>
  <c r="N294" i="1" s="1"/>
  <c r="M1592" i="1"/>
  <c r="Z1592" i="1"/>
  <c r="L1592" i="1"/>
  <c r="N1592" i="1" s="1"/>
  <c r="M2094" i="1"/>
  <c r="Z2094" i="1"/>
  <c r="L2094" i="1"/>
  <c r="N2094" i="1" s="1"/>
  <c r="M3276" i="1"/>
  <c r="Z3276" i="1"/>
  <c r="L3276" i="1"/>
  <c r="N3276" i="1" s="1"/>
  <c r="M3900" i="1"/>
  <c r="Z3900" i="1"/>
  <c r="L3900" i="1"/>
  <c r="N3900" i="1" s="1"/>
  <c r="M1868" i="1"/>
  <c r="Z1868" i="1"/>
  <c r="L1868" i="1"/>
  <c r="N1868" i="1" s="1"/>
  <c r="M3011" i="1"/>
  <c r="Z3011" i="1"/>
  <c r="L3011" i="1"/>
  <c r="N3011" i="1" s="1"/>
  <c r="M1789" i="1"/>
  <c r="Z1789" i="1"/>
  <c r="L1789" i="1"/>
  <c r="N1789" i="1" s="1"/>
  <c r="M1889" i="1"/>
  <c r="Z1889" i="1"/>
  <c r="L1889" i="1"/>
  <c r="N1889" i="1" s="1"/>
  <c r="M1886" i="1"/>
  <c r="Z1886" i="1"/>
  <c r="L1886" i="1"/>
  <c r="N1886" i="1" s="1"/>
  <c r="M2022" i="1"/>
  <c r="Z2022" i="1"/>
  <c r="L2022" i="1"/>
  <c r="N2022" i="1" s="1"/>
  <c r="M2999" i="1"/>
  <c r="Z2999" i="1"/>
  <c r="L2999" i="1"/>
  <c r="N2999" i="1" s="1"/>
  <c r="M767" i="1"/>
  <c r="Z767" i="1"/>
  <c r="L767" i="1"/>
  <c r="N767" i="1" s="1"/>
  <c r="M1265" i="1"/>
  <c r="Z1265" i="1"/>
  <c r="L1265" i="1"/>
  <c r="N1265" i="1" s="1"/>
  <c r="M1506" i="1"/>
  <c r="Z1506" i="1"/>
  <c r="L1506" i="1"/>
  <c r="N1506" i="1" s="1"/>
  <c r="M756" i="1"/>
  <c r="Z756" i="1"/>
  <c r="L756" i="1"/>
  <c r="N756" i="1" s="1"/>
  <c r="M3512" i="1"/>
  <c r="Z3512" i="1"/>
  <c r="L3512" i="1"/>
  <c r="N3512" i="1" s="1"/>
  <c r="M1421" i="1"/>
  <c r="Z1421" i="1"/>
  <c r="L1421" i="1"/>
  <c r="N1421" i="1" s="1"/>
  <c r="M3074" i="1"/>
  <c r="Z3074" i="1"/>
  <c r="L3074" i="1"/>
  <c r="N3074" i="1" s="1"/>
  <c r="M3075" i="1"/>
  <c r="Z3075" i="1"/>
  <c r="L3075" i="1"/>
  <c r="N3075" i="1" s="1"/>
  <c r="M2545" i="1"/>
  <c r="Z2545" i="1"/>
  <c r="L2545" i="1"/>
  <c r="N2545" i="1" s="1"/>
  <c r="L3802" i="1"/>
  <c r="N3802" i="1" s="1"/>
  <c r="Z3802" i="1"/>
  <c r="L2951" i="1"/>
  <c r="N2951" i="1" s="1"/>
  <c r="Z2951" i="1"/>
  <c r="L3834" i="1"/>
  <c r="N3834" i="1" s="1"/>
  <c r="Z3834" i="1"/>
  <c r="L3392" i="1"/>
  <c r="N3392" i="1" s="1"/>
  <c r="Z3392" i="1"/>
  <c r="L695" i="1"/>
  <c r="N695" i="1" s="1"/>
  <c r="Z695" i="1"/>
  <c r="L903" i="1"/>
  <c r="N903" i="1" s="1"/>
  <c r="Z903" i="1"/>
  <c r="L227" i="1"/>
  <c r="N227" i="1" s="1"/>
  <c r="Z227" i="1"/>
  <c r="L3470" i="1"/>
  <c r="N3470" i="1" s="1"/>
  <c r="Z3470" i="1"/>
  <c r="L1976" i="1"/>
  <c r="N1976" i="1" s="1"/>
  <c r="Z1976" i="1"/>
  <c r="L4165" i="1"/>
  <c r="N4165" i="1" s="1"/>
  <c r="Z4165" i="1"/>
  <c r="L1331" i="1"/>
  <c r="N1331" i="1" s="1"/>
  <c r="Z1331" i="1"/>
  <c r="L3098" i="1"/>
  <c r="N3098" i="1" s="1"/>
  <c r="Z3098" i="1"/>
  <c r="L3977" i="1"/>
  <c r="N3977" i="1" s="1"/>
  <c r="Z3977" i="1"/>
  <c r="L656" i="1"/>
  <c r="N656" i="1" s="1"/>
  <c r="Z656" i="1"/>
  <c r="L2764" i="1"/>
  <c r="N2764" i="1" s="1"/>
  <c r="Z2764" i="1"/>
  <c r="L4026" i="1"/>
  <c r="N4026" i="1" s="1"/>
  <c r="L2952" i="1"/>
  <c r="N2952" i="1" s="1"/>
  <c r="Z2952" i="1"/>
  <c r="L3393" i="1"/>
  <c r="N3393" i="1" s="1"/>
  <c r="Z3393" i="1"/>
  <c r="L2409" i="1"/>
  <c r="N2409" i="1" s="1"/>
  <c r="Z2409" i="1"/>
  <c r="L2890" i="1"/>
  <c r="N2890" i="1" s="1"/>
  <c r="Z2890" i="1"/>
  <c r="L1960" i="1"/>
  <c r="N1960" i="1" s="1"/>
  <c r="Z1960" i="1"/>
  <c r="L960" i="1"/>
  <c r="N960" i="1" s="1"/>
  <c r="Z960" i="1"/>
  <c r="L2849" i="1"/>
  <c r="N2849" i="1" s="1"/>
  <c r="Z2849" i="1"/>
  <c r="L1973" i="1"/>
  <c r="N1973" i="1" s="1"/>
  <c r="Z1973" i="1"/>
  <c r="L3472" i="1"/>
  <c r="N3472" i="1" s="1"/>
  <c r="Z3472" i="1"/>
  <c r="L3945" i="1"/>
  <c r="N3945" i="1" s="1"/>
  <c r="L1028" i="1"/>
  <c r="N1028" i="1" s="1"/>
  <c r="Z1028" i="1"/>
  <c r="L3757" i="1"/>
  <c r="N3757" i="1" s="1"/>
  <c r="Z3757" i="1"/>
  <c r="L53" i="1"/>
  <c r="N53" i="1" s="1"/>
  <c r="Z53" i="1"/>
  <c r="L940" i="1"/>
  <c r="N940" i="1" s="1"/>
  <c r="Z940" i="1"/>
  <c r="L3414" i="1"/>
  <c r="N3414" i="1" s="1"/>
  <c r="Z3414" i="1"/>
  <c r="L3451" i="1"/>
  <c r="N3451" i="1" s="1"/>
  <c r="Z3451" i="1"/>
  <c r="L2455" i="1"/>
  <c r="N2455" i="1" s="1"/>
  <c r="Z2455" i="1"/>
  <c r="L301" i="1"/>
  <c r="N301" i="1" s="1"/>
  <c r="Z301" i="1"/>
  <c r="L425" i="1"/>
  <c r="N425" i="1" s="1"/>
  <c r="Z425" i="1"/>
  <c r="L2205" i="1"/>
  <c r="N2205" i="1" s="1"/>
  <c r="Z2205" i="1"/>
  <c r="L3824" i="1"/>
  <c r="N3824" i="1" s="1"/>
  <c r="L3825" i="1"/>
  <c r="N3825" i="1" s="1"/>
  <c r="Z3825" i="1"/>
  <c r="L3294" i="1"/>
  <c r="N3294" i="1" s="1"/>
  <c r="Z3294" i="1"/>
  <c r="L3938" i="1"/>
  <c r="N3938" i="1" s="1"/>
  <c r="Z3938" i="1"/>
  <c r="L3617" i="1"/>
  <c r="N3617" i="1" s="1"/>
  <c r="Z3617" i="1"/>
  <c r="L3104" i="1"/>
  <c r="N3104" i="1" s="1"/>
  <c r="Z3104" i="1"/>
  <c r="L2135" i="1"/>
  <c r="N2135" i="1" s="1"/>
  <c r="Z2135" i="1"/>
  <c r="L2305" i="1"/>
  <c r="N2305" i="1" s="1"/>
  <c r="Z2305" i="1"/>
  <c r="L1164" i="1"/>
  <c r="N1164" i="1" s="1"/>
  <c r="Z1164" i="1"/>
  <c r="L4223" i="1"/>
  <c r="N4223" i="1" s="1"/>
  <c r="Z4223" i="1"/>
  <c r="L2444" i="1"/>
  <c r="N2444" i="1" s="1"/>
  <c r="Z2444" i="1"/>
  <c r="L2580" i="1"/>
  <c r="N2580" i="1" s="1"/>
  <c r="Z2580" i="1"/>
  <c r="L2995" i="1"/>
  <c r="N2995" i="1" s="1"/>
  <c r="Z2995" i="1"/>
  <c r="L941" i="1"/>
  <c r="N941" i="1" s="1"/>
  <c r="Z941" i="1"/>
  <c r="L1935" i="1"/>
  <c r="N1935" i="1" s="1"/>
  <c r="Z1935" i="1"/>
  <c r="L2456" i="1"/>
  <c r="N2456" i="1" s="1"/>
  <c r="Z2456" i="1"/>
  <c r="L1274" i="1"/>
  <c r="N1274" i="1" s="1"/>
  <c r="Z1274" i="1"/>
  <c r="L426" i="1"/>
  <c r="N426" i="1" s="1"/>
  <c r="Z426" i="1"/>
  <c r="L1977" i="1"/>
  <c r="N1977" i="1" s="1"/>
  <c r="Z1977" i="1"/>
  <c r="L2206" i="1"/>
  <c r="N2206" i="1" s="1"/>
  <c r="Z2206" i="1"/>
  <c r="L2793" i="1"/>
  <c r="N2793" i="1" s="1"/>
  <c r="Z2793" i="1"/>
  <c r="L3503" i="1"/>
  <c r="N3503" i="1" s="1"/>
  <c r="Z3503" i="1"/>
  <c r="L1974" i="1"/>
  <c r="N1974" i="1" s="1"/>
  <c r="Z1974" i="1"/>
  <c r="L3143" i="1"/>
  <c r="N3143" i="1" s="1"/>
  <c r="Z3143" i="1"/>
  <c r="L3203" i="1"/>
  <c r="N3203" i="1" s="1"/>
  <c r="Z3203" i="1"/>
  <c r="L1199" i="1"/>
  <c r="N1199" i="1" s="1"/>
  <c r="Z1199" i="1"/>
  <c r="L2812" i="1"/>
  <c r="N2812" i="1" s="1"/>
  <c r="Z2812" i="1"/>
  <c r="L1340" i="1"/>
  <c r="N1340" i="1" s="1"/>
  <c r="Z1340" i="1"/>
  <c r="L2726" i="1"/>
  <c r="N2726" i="1" s="1"/>
  <c r="Z2726" i="1"/>
  <c r="L83" i="1"/>
  <c r="N83" i="1" s="1"/>
  <c r="Z83" i="1"/>
  <c r="L1693" i="1"/>
  <c r="N1693" i="1" s="1"/>
  <c r="Z1693" i="1"/>
  <c r="L2457" i="1"/>
  <c r="N2457" i="1" s="1"/>
  <c r="Z2457" i="1"/>
  <c r="L3820" i="1"/>
  <c r="N3820" i="1" s="1"/>
  <c r="Z3820" i="1"/>
  <c r="L962" i="1"/>
  <c r="N962" i="1" s="1"/>
  <c r="Z962" i="1"/>
  <c r="L3415" i="1"/>
  <c r="N3415" i="1" s="1"/>
  <c r="Z3415" i="1"/>
  <c r="L228" i="1"/>
  <c r="N228" i="1" s="1"/>
  <c r="Z228" i="1"/>
  <c r="L2458" i="1"/>
  <c r="N2458" i="1" s="1"/>
  <c r="Z2458" i="1"/>
  <c r="M334" i="1"/>
  <c r="L1682" i="1"/>
  <c r="N1682" i="1" s="1"/>
  <c r="Z3826" i="1"/>
  <c r="M3273" i="1"/>
  <c r="L1975" i="1"/>
  <c r="N1975" i="1" s="1"/>
  <c r="Z2136" i="1"/>
  <c r="M2436" i="1"/>
  <c r="L1788" i="1"/>
  <c r="N1788" i="1" s="1"/>
  <c r="Z2996" i="1"/>
  <c r="M98" i="1"/>
  <c r="L1259" i="1"/>
  <c r="N1259" i="1" s="1"/>
  <c r="Z696" i="1"/>
  <c r="M3452" i="1"/>
  <c r="L1249" i="1"/>
  <c r="N1249" i="1" s="1"/>
  <c r="Z3998" i="1"/>
  <c r="M3072" i="1"/>
  <c r="L2495" i="1"/>
  <c r="N2495" i="1" s="1"/>
  <c r="Z3274" i="1"/>
  <c r="M3504" i="1"/>
  <c r="L1062" i="1"/>
  <c r="N1062" i="1" s="1"/>
  <c r="Z2324" i="1"/>
  <c r="M2877" i="1"/>
  <c r="L3815" i="1"/>
  <c r="N3815" i="1" s="1"/>
  <c r="M697" i="1"/>
  <c r="L229" i="1"/>
  <c r="N229" i="1" s="1"/>
  <c r="M2270" i="1"/>
  <c r="L3999" i="1"/>
  <c r="N3999" i="1" s="1"/>
  <c r="M963" i="1"/>
  <c r="L1961" i="1"/>
  <c r="N1961" i="1" s="1"/>
  <c r="M302" i="1"/>
  <c r="L371" i="1"/>
  <c r="N371" i="1" s="1"/>
  <c r="M1078" i="1"/>
  <c r="L2437" i="1"/>
  <c r="N2437" i="1" s="1"/>
  <c r="M1165" i="1"/>
  <c r="L2446" i="1"/>
  <c r="N2446" i="1" s="1"/>
  <c r="M1752" i="1"/>
  <c r="L1936" i="1"/>
  <c r="N1936" i="1" s="1"/>
  <c r="M335" i="1"/>
  <c r="L427" i="1"/>
  <c r="N427" i="1" s="1"/>
  <c r="M2963" i="1"/>
  <c r="L3178" i="1"/>
  <c r="N3178" i="1" s="1"/>
  <c r="M904" i="1"/>
  <c r="L428" i="1"/>
  <c r="N428" i="1" s="1"/>
  <c r="L2325" i="1"/>
  <c r="N2325" i="1" s="1"/>
  <c r="M2232" i="1"/>
  <c r="L2998" i="1"/>
  <c r="N2998" i="1" s="1"/>
  <c r="M293" i="1"/>
  <c r="L2679" i="1"/>
  <c r="N2679" i="1" s="1"/>
  <c r="M3009" i="1"/>
  <c r="L3963" i="1"/>
  <c r="N3963" i="1" s="1"/>
  <c r="M675" i="1"/>
  <c r="L676" i="1"/>
  <c r="N676" i="1" s="1"/>
  <c r="L1481" i="1"/>
  <c r="N1481" i="1" s="1"/>
  <c r="L3516" i="1"/>
  <c r="N3516" i="1" s="1"/>
  <c r="L1572" i="1"/>
  <c r="N1572" i="1" s="1"/>
  <c r="L3100" i="1"/>
  <c r="N3100" i="1" s="1"/>
  <c r="L2544" i="1"/>
  <c r="N2544" i="1" s="1"/>
  <c r="L3128" i="1"/>
  <c r="N3128" i="1" s="1"/>
  <c r="L2247" i="1"/>
  <c r="N2247" i="1" s="1"/>
  <c r="L3817" i="1"/>
  <c r="N3817" i="1" s="1"/>
  <c r="L785" i="1"/>
  <c r="N785" i="1" s="1"/>
  <c r="L1084" i="1"/>
  <c r="N1084" i="1" s="1"/>
  <c r="L2191" i="1"/>
  <c r="N2191" i="1" s="1"/>
  <c r="M1301" i="1"/>
  <c r="Z1301" i="1"/>
  <c r="L1301" i="1"/>
  <c r="N1301" i="1" s="1"/>
  <c r="M4176" i="1"/>
  <c r="Z4176" i="1"/>
  <c r="L4176" i="1"/>
  <c r="N4176" i="1" s="1"/>
  <c r="M3073" i="1"/>
  <c r="Z3073" i="1"/>
  <c r="L3073" i="1"/>
  <c r="N3073" i="1" s="1"/>
  <c r="M659" i="1"/>
  <c r="Z659" i="1"/>
  <c r="L659" i="1"/>
  <c r="N659" i="1" s="1"/>
  <c r="M2713" i="1"/>
  <c r="Z2713" i="1"/>
  <c r="L2713" i="1"/>
  <c r="N2713" i="1" s="1"/>
  <c r="M4099" i="1"/>
  <c r="Z4099" i="1"/>
  <c r="L4099" i="1"/>
  <c r="N4099" i="1" s="1"/>
  <c r="M3964" i="1"/>
  <c r="Z3964" i="1"/>
  <c r="L3964" i="1"/>
  <c r="N3964" i="1" s="1"/>
  <c r="M2935" i="1"/>
  <c r="Z2935" i="1"/>
  <c r="L2935" i="1"/>
  <c r="N2935" i="1" s="1"/>
  <c r="M3424" i="1"/>
  <c r="Z3424" i="1"/>
  <c r="L3424" i="1"/>
  <c r="N3424" i="1" s="1"/>
  <c r="M1918" i="1"/>
  <c r="Z1918" i="1"/>
  <c r="L1918" i="1"/>
  <c r="N1918" i="1" s="1"/>
  <c r="M2956" i="1"/>
  <c r="Z2956" i="1"/>
  <c r="L2956" i="1"/>
  <c r="N2956" i="1" s="1"/>
  <c r="M1908" i="1"/>
  <c r="Z1908" i="1"/>
  <c r="L1908" i="1"/>
  <c r="N1908" i="1" s="1"/>
  <c r="M1085" i="1"/>
  <c r="Z1085" i="1"/>
  <c r="L1085" i="1"/>
  <c r="N1085" i="1" s="1"/>
  <c r="M2737" i="1"/>
  <c r="Z2737" i="1"/>
  <c r="L2737" i="1"/>
  <c r="N2737" i="1" s="1"/>
  <c r="M3865" i="1"/>
  <c r="Z3865" i="1"/>
  <c r="L3865" i="1"/>
  <c r="N3865" i="1" s="1"/>
  <c r="M3505" i="1"/>
  <c r="Z3505" i="1"/>
  <c r="L3505" i="1"/>
  <c r="N3505" i="1" s="1"/>
  <c r="M2048" i="1"/>
  <c r="Z2048" i="1"/>
  <c r="L2048" i="1"/>
  <c r="N2048" i="1" s="1"/>
  <c r="M1491" i="1"/>
  <c r="Z1491" i="1"/>
  <c r="L1491" i="1"/>
  <c r="N1491" i="1" s="1"/>
  <c r="Z3910" i="1"/>
  <c r="L3910" i="1"/>
  <c r="N3910" i="1" s="1"/>
  <c r="M1682" i="1"/>
  <c r="L1898" i="1"/>
  <c r="N1898" i="1" s="1"/>
  <c r="M1975" i="1"/>
  <c r="L3105" i="1"/>
  <c r="N3105" i="1" s="1"/>
  <c r="M1788" i="1"/>
  <c r="L2445" i="1"/>
  <c r="N2445" i="1" s="1"/>
  <c r="M1259" i="1"/>
  <c r="M1249" i="1"/>
  <c r="M2495" i="1"/>
  <c r="M1062" i="1"/>
  <c r="M3815" i="1"/>
  <c r="M229" i="1"/>
  <c r="M3999" i="1"/>
  <c r="M1961" i="1"/>
  <c r="M371" i="1"/>
  <c r="M2437" i="1"/>
  <c r="M2446" i="1"/>
  <c r="M1936" i="1"/>
  <c r="M427" i="1"/>
  <c r="M3178" i="1"/>
  <c r="M428" i="1"/>
  <c r="L658" i="1"/>
  <c r="N658" i="1" s="1"/>
  <c r="M2325" i="1"/>
  <c r="M2998" i="1"/>
  <c r="M2679" i="1"/>
  <c r="M3963" i="1"/>
  <c r="M676" i="1"/>
  <c r="Z1264" i="1"/>
  <c r="Z1343" i="1"/>
  <c r="Z1591" i="1"/>
  <c r="Z1300" i="1"/>
  <c r="Z2488" i="1"/>
  <c r="Z3669" i="1"/>
  <c r="Z1057" i="1"/>
  <c r="Z3001" i="1"/>
  <c r="Z3423" i="1"/>
  <c r="Z292" i="1"/>
  <c r="Z3517" i="1"/>
  <c r="M85" i="1"/>
  <c r="Z85" i="1"/>
  <c r="L85" i="1"/>
  <c r="N85" i="1" s="1"/>
  <c r="M966" i="1"/>
  <c r="Z966" i="1"/>
  <c r="L966" i="1"/>
  <c r="N966" i="1" s="1"/>
  <c r="M3471" i="1"/>
  <c r="Z3471" i="1"/>
  <c r="L3471" i="1"/>
  <c r="N3471" i="1" s="1"/>
  <c r="M2447" i="1"/>
  <c r="Z2447" i="1"/>
  <c r="L2447" i="1"/>
  <c r="N2447" i="1" s="1"/>
  <c r="M321" i="1"/>
  <c r="Z321" i="1"/>
  <c r="L321" i="1"/>
  <c r="N321" i="1" s="1"/>
  <c r="M3511" i="1"/>
  <c r="Z3511" i="1"/>
  <c r="L3511" i="1"/>
  <c r="N3511" i="1" s="1"/>
  <c r="M372" i="1"/>
  <c r="Z372" i="1"/>
  <c r="L372" i="1"/>
  <c r="N372" i="1" s="1"/>
  <c r="M2388" i="1"/>
  <c r="Z2388" i="1"/>
  <c r="L2388" i="1"/>
  <c r="N2388" i="1" s="1"/>
  <c r="M3295" i="1"/>
  <c r="Z3295" i="1"/>
  <c r="L3295" i="1"/>
  <c r="N3295" i="1" s="1"/>
  <c r="M3847" i="1"/>
  <c r="Z3847" i="1"/>
  <c r="L3847" i="1"/>
  <c r="N3847" i="1" s="1"/>
  <c r="M1740" i="1"/>
  <c r="Z1740" i="1"/>
  <c r="L1740" i="1"/>
  <c r="N1740" i="1" s="1"/>
  <c r="Z3871" i="1"/>
  <c r="L3871" i="1"/>
  <c r="N3871" i="1" s="1"/>
  <c r="M3899" i="1"/>
  <c r="Z3899" i="1"/>
  <c r="L3899" i="1"/>
  <c r="N3899" i="1" s="1"/>
  <c r="M3010" i="1"/>
  <c r="Z3010" i="1"/>
  <c r="L3010" i="1"/>
  <c r="N3010" i="1" s="1"/>
  <c r="M3883" i="1"/>
  <c r="Z3883" i="1"/>
  <c r="L3883" i="1"/>
  <c r="N3883" i="1" s="1"/>
  <c r="M1937" i="1"/>
  <c r="Z1937" i="1"/>
  <c r="L1937" i="1"/>
  <c r="N1937" i="1" s="1"/>
  <c r="M1287" i="1"/>
  <c r="Z1287" i="1"/>
  <c r="L1287" i="1"/>
  <c r="N1287" i="1" s="1"/>
  <c r="M4217" i="1"/>
  <c r="Z4217" i="1"/>
  <c r="L4217" i="1"/>
  <c r="N4217" i="1" s="1"/>
  <c r="M2021" i="1"/>
  <c r="Z2021" i="1"/>
  <c r="L2021" i="1"/>
  <c r="N2021" i="1" s="1"/>
  <c r="M2378" i="1"/>
  <c r="Z2378" i="1"/>
  <c r="L2378" i="1"/>
  <c r="N2378" i="1" s="1"/>
  <c r="M2863" i="1"/>
  <c r="Z2863" i="1"/>
  <c r="L2863" i="1"/>
  <c r="N2863" i="1" s="1"/>
  <c r="M991" i="1"/>
  <c r="Z991" i="1"/>
  <c r="L991" i="1"/>
  <c r="N991" i="1" s="1"/>
  <c r="M1941" i="1"/>
  <c r="Z1941" i="1"/>
  <c r="L1941" i="1"/>
  <c r="N1941" i="1" s="1"/>
  <c r="M2448" i="1"/>
  <c r="Z2448" i="1"/>
  <c r="L2448" i="1"/>
  <c r="N2448" i="1" s="1"/>
  <c r="M1344" i="1"/>
  <c r="Z1344" i="1"/>
  <c r="L1344" i="1"/>
  <c r="N1344" i="1" s="1"/>
  <c r="M373" i="1"/>
  <c r="Z373" i="1"/>
  <c r="L373" i="1"/>
  <c r="N373" i="1" s="1"/>
  <c r="M2192" i="1"/>
  <c r="Z2192" i="1"/>
  <c r="L2192" i="1"/>
  <c r="N2192" i="1" s="1"/>
  <c r="M2467" i="1"/>
  <c r="Z2467" i="1"/>
  <c r="L2467" i="1"/>
  <c r="N2467" i="1" s="1"/>
  <c r="M2738" i="1"/>
  <c r="Z2738" i="1"/>
  <c r="L2738" i="1"/>
  <c r="N2738" i="1" s="1"/>
  <c r="M3474" i="1"/>
  <c r="Z3474" i="1"/>
  <c r="L3474" i="1"/>
  <c r="N3474" i="1" s="1"/>
  <c r="M2049" i="1"/>
  <c r="Z2049" i="1"/>
  <c r="L2049" i="1"/>
  <c r="N2049" i="1" s="1"/>
  <c r="M3129" i="1"/>
  <c r="Z3129" i="1"/>
  <c r="L3129" i="1"/>
  <c r="N3129" i="1" s="1"/>
  <c r="M2821" i="1"/>
  <c r="Z2821" i="1"/>
  <c r="L2821" i="1"/>
  <c r="N2821" i="1" s="1"/>
  <c r="M3258" i="1"/>
  <c r="Z3258" i="1"/>
  <c r="L3258" i="1"/>
  <c r="N3258" i="1" s="1"/>
  <c r="M1134" i="1"/>
  <c r="Z1134" i="1"/>
  <c r="L1134" i="1"/>
  <c r="N1134" i="1" s="1"/>
  <c r="M1492" i="1"/>
  <c r="Z1492" i="1"/>
  <c r="L1492" i="1"/>
  <c r="N1492" i="1" s="1"/>
  <c r="M2379" i="1"/>
  <c r="Z2379" i="1"/>
  <c r="L2379" i="1"/>
  <c r="N2379" i="1" s="1"/>
  <c r="M86" i="1"/>
  <c r="Z86" i="1"/>
  <c r="L86" i="1"/>
  <c r="N86" i="1" s="1"/>
  <c r="M133" i="1"/>
  <c r="Z133" i="1"/>
  <c r="L133" i="1"/>
  <c r="N133" i="1" s="1"/>
  <c r="M2449" i="1"/>
  <c r="Z2449" i="1"/>
  <c r="L2449" i="1"/>
  <c r="N2449" i="1" s="1"/>
  <c r="Z3911" i="1"/>
  <c r="L3911" i="1"/>
  <c r="N3911" i="1" s="1"/>
  <c r="M859" i="1"/>
  <c r="M3564" i="1"/>
  <c r="L660" i="1"/>
  <c r="N660" i="1" s="1"/>
  <c r="Z660" i="1"/>
  <c r="L1515" i="1"/>
  <c r="N1515" i="1" s="1"/>
  <c r="L3331" i="1"/>
  <c r="N3331" i="1" s="1"/>
  <c r="L2522" i="1"/>
  <c r="N2522" i="1" s="1"/>
  <c r="Z2522" i="1"/>
  <c r="L2915" i="1"/>
  <c r="N2915" i="1" s="1"/>
  <c r="Z2915" i="1"/>
  <c r="L1938" i="1"/>
  <c r="N1938" i="1" s="1"/>
  <c r="Z1938" i="1"/>
  <c r="L1891" i="1"/>
  <c r="N1891" i="1" s="1"/>
  <c r="Z1891" i="1"/>
  <c r="L4009" i="1"/>
  <c r="N4009" i="1" s="1"/>
  <c r="Z4009" i="1"/>
  <c r="L2729" i="1"/>
  <c r="N2729" i="1" s="1"/>
  <c r="Z859" i="1"/>
  <c r="L1547" i="1"/>
  <c r="N1547" i="1" s="1"/>
  <c r="Z3564" i="1"/>
  <c r="L3068" i="1"/>
  <c r="N3068" i="1" s="1"/>
  <c r="M2729" i="1"/>
  <c r="M1547" i="1"/>
  <c r="M3068" i="1"/>
  <c r="Z1683" i="1"/>
  <c r="L3093" i="1"/>
  <c r="N3093" i="1" s="1"/>
  <c r="Z1172" i="1"/>
  <c r="L3781" i="1"/>
  <c r="N3781" i="1" s="1"/>
  <c r="Z902" i="1"/>
  <c r="Y2189" i="1"/>
  <c r="Y3063" i="1"/>
  <c r="Y1380" i="1"/>
  <c r="Y2404" i="1"/>
  <c r="Y4182" i="1"/>
  <c r="Y4013" i="1"/>
  <c r="Y3874" i="1"/>
  <c r="Y722" i="1"/>
  <c r="Y2611" i="1"/>
  <c r="M3093" i="1"/>
  <c r="L1683" i="1"/>
  <c r="N1683" i="1" s="1"/>
  <c r="L1172" i="1"/>
  <c r="N1172" i="1" s="1"/>
  <c r="L902" i="1"/>
  <c r="N902" i="1" s="1"/>
  <c r="Y2819" i="1"/>
  <c r="Y533" i="1"/>
  <c r="Y2296" i="1"/>
  <c r="Y4065" i="1"/>
  <c r="Z2297" i="1"/>
  <c r="L1232" i="1"/>
  <c r="N1232" i="1" s="1"/>
  <c r="Z430" i="1"/>
  <c r="L2929" i="1"/>
  <c r="N2929" i="1" s="1"/>
  <c r="Z2405" i="1"/>
  <c r="L3967" i="1"/>
  <c r="N3967" i="1" s="1"/>
  <c r="Z1341" i="1"/>
  <c r="L2657" i="1"/>
  <c r="N2657" i="1" s="1"/>
  <c r="Z1359" i="1"/>
  <c r="L935" i="1"/>
  <c r="N935" i="1" s="1"/>
  <c r="Z1493" i="1"/>
  <c r="L3064" i="1"/>
  <c r="N3064" i="1" s="1"/>
  <c r="Z3412" i="1"/>
  <c r="L3901" i="1"/>
  <c r="N3901" i="1" s="1"/>
  <c r="Z830" i="1"/>
  <c r="M1232" i="1"/>
  <c r="M2929" i="1"/>
  <c r="M3967" i="1"/>
  <c r="M2657" i="1"/>
  <c r="M935" i="1"/>
  <c r="M3064" i="1"/>
  <c r="M3901" i="1"/>
  <c r="L2010" i="1"/>
  <c r="N2010" i="1" s="1"/>
  <c r="L4028" i="1"/>
  <c r="N4028" i="1" s="1"/>
  <c r="L1051" i="1"/>
  <c r="N1051" i="1" s="1"/>
  <c r="L3965" i="1"/>
  <c r="N3965" i="1" s="1"/>
  <c r="L3966" i="1"/>
  <c r="N3966" i="1" s="1"/>
  <c r="L4214" i="1"/>
  <c r="N4214" i="1" s="1"/>
  <c r="L2131" i="1"/>
  <c r="N2131" i="1" s="1"/>
  <c r="L2808" i="1"/>
  <c r="N2808" i="1" s="1"/>
  <c r="L2818" i="1"/>
  <c r="N2818" i="1" s="1"/>
  <c r="L1035" i="1"/>
  <c r="N1035" i="1" s="1"/>
  <c r="L2001" i="1"/>
  <c r="N2001" i="1" s="1"/>
  <c r="L2332" i="1"/>
  <c r="N2332" i="1" s="1"/>
  <c r="L1678" i="1"/>
  <c r="N1678" i="1" s="1"/>
  <c r="L451" i="1"/>
  <c r="N451" i="1" s="1"/>
  <c r="L2190" i="1"/>
  <c r="N2190" i="1" s="1"/>
  <c r="L2390" i="1"/>
  <c r="N2390" i="1" s="1"/>
  <c r="L2638" i="1"/>
  <c r="N2638" i="1" s="1"/>
  <c r="L3459" i="1"/>
  <c r="N3459" i="1" s="1"/>
  <c r="L3021" i="1"/>
  <c r="N3021" i="1" s="1"/>
  <c r="L1052" i="1"/>
  <c r="N1052" i="1" s="1"/>
  <c r="L2524" i="1"/>
  <c r="N2524" i="1" s="1"/>
  <c r="L774" i="1"/>
  <c r="N774" i="1" s="1"/>
  <c r="L2015" i="1"/>
  <c r="N2015" i="1" s="1"/>
  <c r="L3285" i="1"/>
  <c r="N3285" i="1" s="1"/>
  <c r="L57" i="1"/>
  <c r="N57" i="1" s="1"/>
  <c r="L2819" i="1"/>
  <c r="N2819" i="1" s="1"/>
  <c r="L533" i="1"/>
  <c r="N533" i="1" s="1"/>
  <c r="L2296" i="1"/>
  <c r="N2296" i="1" s="1"/>
  <c r="L4065" i="1"/>
  <c r="N4065" i="1" s="1"/>
  <c r="Z1056" i="1"/>
  <c r="Z1806" i="1"/>
  <c r="Z3374" i="1"/>
  <c r="Z1690" i="1"/>
  <c r="Z2641" i="1"/>
  <c r="Z2831" i="1"/>
  <c r="Z4118" i="1"/>
  <c r="L409" i="1"/>
  <c r="N409" i="1" s="1"/>
  <c r="L2225" i="1"/>
  <c r="N2225" i="1" s="1"/>
  <c r="L3350" i="1"/>
  <c r="N3350" i="1" s="1"/>
  <c r="M409" i="1"/>
  <c r="L1806" i="1"/>
  <c r="N1806" i="1" s="1"/>
  <c r="M2225" i="1"/>
  <c r="L3374" i="1"/>
  <c r="N3374" i="1" s="1"/>
  <c r="M3350" i="1"/>
  <c r="L1690" i="1"/>
  <c r="N1690" i="1" s="1"/>
  <c r="L2809" i="1"/>
  <c r="N2809" i="1" s="1"/>
  <c r="Z2809" i="1"/>
  <c r="L2886" i="1"/>
  <c r="N2886" i="1" s="1"/>
  <c r="W2886" i="1"/>
  <c r="Z2886" i="1"/>
  <c r="L1117" i="1"/>
  <c r="N1117" i="1" s="1"/>
  <c r="W1117" i="1"/>
  <c r="Z1117" i="1"/>
  <c r="M2012" i="1"/>
  <c r="L2267" i="1"/>
  <c r="N2267" i="1" s="1"/>
  <c r="M2267" i="1"/>
  <c r="L2168" i="1"/>
  <c r="N2168" i="1" s="1"/>
  <c r="L1252" i="1"/>
  <c r="N1252" i="1" s="1"/>
  <c r="L1468" i="1"/>
  <c r="N1468" i="1" s="1"/>
  <c r="W1468" i="1"/>
  <c r="L3958" i="1"/>
  <c r="N3958" i="1" s="1"/>
  <c r="W3958" i="1"/>
  <c r="L3553" i="1"/>
  <c r="N3553" i="1" s="1"/>
  <c r="W3553" i="1"/>
  <c r="L414" i="1"/>
  <c r="N414" i="1" s="1"/>
  <c r="Z4151" i="1"/>
  <c r="L2518" i="1"/>
  <c r="N2518" i="1" s="1"/>
  <c r="Z4121" i="1"/>
  <c r="L4151" i="1"/>
  <c r="N4151" i="1" s="1"/>
  <c r="L4121" i="1"/>
  <c r="N4121" i="1" s="1"/>
  <c r="Z2742" i="1"/>
  <c r="Z2937" i="1"/>
  <c r="L2474" i="1"/>
  <c r="N2474" i="1" s="1"/>
  <c r="Z2162" i="1"/>
  <c r="L4134" i="1"/>
  <c r="N4134" i="1" s="1"/>
  <c r="Y1661" i="1"/>
  <c r="Y1310" i="1"/>
  <c r="Y3640" i="1"/>
  <c r="Y2989" i="1"/>
  <c r="M2474" i="1"/>
  <c r="L3813" i="1"/>
  <c r="N3813" i="1" s="1"/>
  <c r="Z4134" i="1"/>
  <c r="Z807" i="1"/>
  <c r="Z2683" i="1"/>
  <c r="Z2802" i="1"/>
  <c r="L4074" i="1"/>
  <c r="N4074" i="1" s="1"/>
  <c r="M4074" i="1"/>
  <c r="L807" i="1"/>
  <c r="N807" i="1" s="1"/>
  <c r="Y2055" i="1"/>
  <c r="Y2868" i="1"/>
  <c r="Y4045" i="1"/>
  <c r="Y1182" i="1"/>
  <c r="Y1241" i="1"/>
  <c r="Y2743" i="1"/>
  <c r="Y2841" i="1"/>
  <c r="Y1378" i="1"/>
  <c r="Y1833" i="1"/>
  <c r="Y1166" i="1"/>
  <c r="Y3633" i="1"/>
  <c r="Y1311" i="1"/>
  <c r="Y2968" i="1"/>
  <c r="Y3814" i="1"/>
  <c r="Z2163" i="1"/>
  <c r="Z3814" i="1"/>
  <c r="Y1970" i="1"/>
  <c r="Y738" i="1"/>
  <c r="Y3334" i="1"/>
  <c r="Y934" i="1"/>
  <c r="Z4042" i="1"/>
  <c r="V1970" i="1"/>
  <c r="X1970" i="1" s="1"/>
  <c r="V738" i="1"/>
  <c r="X738" i="1" s="1"/>
  <c r="V3334" i="1"/>
  <c r="X3334" i="1" s="1"/>
  <c r="V934" i="1"/>
  <c r="X934" i="1" s="1"/>
  <c r="L738" i="1"/>
  <c r="N738" i="1" s="1"/>
  <c r="L3334" i="1"/>
  <c r="N3334" i="1" s="1"/>
  <c r="L934" i="1"/>
  <c r="N934" i="1" s="1"/>
  <c r="Z934" i="1"/>
  <c r="W1244" i="1"/>
  <c r="W3944" i="1"/>
  <c r="W4068" i="1"/>
  <c r="L2655" i="1"/>
  <c r="N2655" i="1" s="1"/>
  <c r="W2655" i="1"/>
  <c r="L4246" i="1"/>
  <c r="N4246" i="1" s="1"/>
  <c r="W4246" i="1"/>
  <c r="Z4246" i="1"/>
  <c r="Y3440" i="1"/>
  <c r="Y1663" i="1"/>
  <c r="Y3650" i="1"/>
  <c r="Y2160" i="1"/>
  <c r="Y653" i="1"/>
  <c r="Y1083" i="1"/>
  <c r="Y1529" i="1"/>
  <c r="Y1244" i="1"/>
  <c r="Y3944" i="1"/>
  <c r="Y4068" i="1"/>
  <c r="Y2655" i="1"/>
  <c r="Y424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22C886-289E-41B3-B340-69DE8301567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A5FBE11-287B-4FE5-AFB1-C9ED60B33542}" name="WorksheetConnection_sales (version 1).xlsx!Table1" type="102" refreshedVersion="8" minRefreshableVersion="5">
    <extLst>
      <ext xmlns:x15="http://schemas.microsoft.com/office/spreadsheetml/2010/11/main" uri="{DE250136-89BD-433C-8126-D09CA5730AF9}">
        <x15:connection id="Table1">
          <x15:rangePr sourceName="_xlcn.WorksheetConnection_salesversion1.xlsxTable11"/>
        </x15:connection>
      </ext>
    </extLst>
  </connection>
  <connection id="3" xr16:uid="{4BF37F23-1272-4E9A-A117-791C1B252639}" name="WorksheetConnection_sales (version 1).xlsx!Table5" type="102" refreshedVersion="8" minRefreshableVersion="5">
    <extLst>
      <ext xmlns:x15="http://schemas.microsoft.com/office/spreadsheetml/2010/11/main" uri="{DE250136-89BD-433C-8126-D09CA5730AF9}">
        <x15:connection id="Table5">
          <x15:rangePr sourceName="_xlcn.WorksheetConnection_salesversion1.xlsxTable51"/>
        </x15:connection>
      </ext>
    </extLst>
  </connection>
  <connection id="4" xr16:uid="{647DE257-C852-40E2-9C6F-EAF63F2EF542}" name="WorksheetConnection_sales (version 1).xlsx!Table6" type="102" refreshedVersion="8" minRefreshableVersion="5">
    <extLst>
      <ext xmlns:x15="http://schemas.microsoft.com/office/spreadsheetml/2010/11/main" uri="{DE250136-89BD-433C-8126-D09CA5730AF9}">
        <x15:connection id="Table6">
          <x15:rangePr sourceName="_xlcn.WorksheetConnection_salesversion1.xlsxTable61"/>
        </x15:connection>
      </ext>
    </extLst>
  </connection>
</connections>
</file>

<file path=xl/sharedStrings.xml><?xml version="1.0" encoding="utf-8"?>
<sst xmlns="http://schemas.openxmlformats.org/spreadsheetml/2006/main" count="26119" uniqueCount="113">
  <si>
    <t>Area Code</t>
  </si>
  <si>
    <t>State</t>
  </si>
  <si>
    <t>Market</t>
  </si>
  <si>
    <t>Market Size</t>
  </si>
  <si>
    <t>Profit</t>
  </si>
  <si>
    <t>Margin</t>
  </si>
  <si>
    <t>Sales</t>
  </si>
  <si>
    <t>COGS</t>
  </si>
  <si>
    <t>Total Expenses</t>
  </si>
  <si>
    <t>Marketing</t>
  </si>
  <si>
    <t>Inventory</t>
  </si>
  <si>
    <t>Budget Profit</t>
  </si>
  <si>
    <t>Budget COGS</t>
  </si>
  <si>
    <t>Budget Margin</t>
  </si>
  <si>
    <t>Budget Sales</t>
  </si>
  <si>
    <t>ProductId</t>
  </si>
  <si>
    <t>Date</t>
  </si>
  <si>
    <t>Product Type</t>
  </si>
  <si>
    <t>Product</t>
  </si>
  <si>
    <t>Type</t>
  </si>
  <si>
    <t>Connecticut</t>
  </si>
  <si>
    <t>East</t>
  </si>
  <si>
    <t>Small Market</t>
  </si>
  <si>
    <t>Coffee</t>
  </si>
  <si>
    <t>Columbian</t>
  </si>
  <si>
    <t>Regular</t>
  </si>
  <si>
    <t>Tea</t>
  </si>
  <si>
    <t>Green Tea</t>
  </si>
  <si>
    <t>Espresso</t>
  </si>
  <si>
    <t>Caffe Mocha</t>
  </si>
  <si>
    <t>Decaf Espresso</t>
  </si>
  <si>
    <t>Decaf</t>
  </si>
  <si>
    <t>Herbal Tea</t>
  </si>
  <si>
    <t>Lemon</t>
  </si>
  <si>
    <t>Mint</t>
  </si>
  <si>
    <t>Darjeeling</t>
  </si>
  <si>
    <t>Washington</t>
  </si>
  <si>
    <t>West</t>
  </si>
  <si>
    <t>Decaf Irish Cream</t>
  </si>
  <si>
    <t>Chamomile</t>
  </si>
  <si>
    <t>Earl Grey</t>
  </si>
  <si>
    <t>Caffe Latte</t>
  </si>
  <si>
    <t>California</t>
  </si>
  <si>
    <t>Major Market</t>
  </si>
  <si>
    <t>Amaretto</t>
  </si>
  <si>
    <t>Texas</t>
  </si>
  <si>
    <t>South</t>
  </si>
  <si>
    <t>New York</t>
  </si>
  <si>
    <t>Regular Espresso</t>
  </si>
  <si>
    <t>Ohio</t>
  </si>
  <si>
    <t>Central</t>
  </si>
  <si>
    <t>Illinois</t>
  </si>
  <si>
    <t>Louisiana</t>
  </si>
  <si>
    <t>Florida</t>
  </si>
  <si>
    <t>Wisconsin</t>
  </si>
  <si>
    <t>Colorado</t>
  </si>
  <si>
    <t>Missouri</t>
  </si>
  <si>
    <t>Iowa</t>
  </si>
  <si>
    <t>Massachusetts</t>
  </si>
  <si>
    <t>Oklahoma</t>
  </si>
  <si>
    <t>Utah</t>
  </si>
  <si>
    <t>Oregon</t>
  </si>
  <si>
    <t>New Mexico</t>
  </si>
  <si>
    <t>New Hampshire</t>
  </si>
  <si>
    <t>Nevada</t>
  </si>
  <si>
    <t>Row Labels</t>
  </si>
  <si>
    <t>Grand Total</t>
  </si>
  <si>
    <t>Expenses</t>
  </si>
  <si>
    <t>Inventory Ratio</t>
  </si>
  <si>
    <t>Margin_Status</t>
  </si>
  <si>
    <t>Budget_Sales</t>
  </si>
  <si>
    <t>Sales_Var</t>
  </si>
  <si>
    <t>Sales_Var_%</t>
  </si>
  <si>
    <t>Sales_Status</t>
  </si>
  <si>
    <t>Budget_Profit</t>
  </si>
  <si>
    <t>Profit_Var</t>
  </si>
  <si>
    <t>Profit_Var_%</t>
  </si>
  <si>
    <t>Profit_Status</t>
  </si>
  <si>
    <t>Budget_COGS</t>
  </si>
  <si>
    <t>COGS _Var</t>
  </si>
  <si>
    <t>COGS_Var_%</t>
  </si>
  <si>
    <t>COGS_Status</t>
  </si>
  <si>
    <t>Gross_Margin</t>
  </si>
  <si>
    <t>Budget_Margin</t>
  </si>
  <si>
    <t>Margin_Var</t>
  </si>
  <si>
    <t>Margin_Var %</t>
  </si>
  <si>
    <t>Margin_%</t>
  </si>
  <si>
    <t>Net_Margin_%</t>
  </si>
  <si>
    <t>Expense_Ratio</t>
  </si>
  <si>
    <t>Transaction_Key</t>
  </si>
  <si>
    <t>Product_Key</t>
  </si>
  <si>
    <t>Product_Type</t>
  </si>
  <si>
    <t>Strength</t>
  </si>
  <si>
    <t>Market_Key</t>
  </si>
  <si>
    <t>Market_Size</t>
  </si>
  <si>
    <t>2010</t>
  </si>
  <si>
    <t>2011</t>
  </si>
  <si>
    <t>average_margin_%</t>
  </si>
  <si>
    <t>average_net_margin_%</t>
  </si>
  <si>
    <t>total_profit</t>
  </si>
  <si>
    <t>total_profit_var</t>
  </si>
  <si>
    <t>average_expense_ratio</t>
  </si>
  <si>
    <t>average_profit_var</t>
  </si>
  <si>
    <t>Jan</t>
  </si>
  <si>
    <t>Feb</t>
  </si>
  <si>
    <t>Nov</t>
  </si>
  <si>
    <t>Dec</t>
  </si>
  <si>
    <t>Total Sales</t>
  </si>
  <si>
    <t>Total Budget Sales</t>
  </si>
  <si>
    <t>Total Margin</t>
  </si>
  <si>
    <t>Total Budget Margin</t>
  </si>
  <si>
    <t>Actual_Sales</t>
  </si>
  <si>
    <t>Actual_Profit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</si>
</sst>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409]#,##0_);\([$$-409]#,##0\)"/>
    <numFmt numFmtId="166" formatCode="0.0%"/>
    <numFmt numFmtId="167" formatCode="&quot;$&quot;#,##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5B532C"/>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4">
    <xf numFmtId="0" fontId="0" fillId="0" borderId="0" xfId="0"/>
    <xf numFmtId="22" fontId="0" fillId="0" borderId="0" xfId="0" applyNumberFormat="1"/>
    <xf numFmtId="14" fontId="0" fillId="0" borderId="0" xfId="0" applyNumberFormat="1"/>
    <xf numFmtId="0" fontId="0" fillId="0" borderId="0" xfId="0" pivotButton="1"/>
    <xf numFmtId="0" fontId="0" fillId="0" borderId="0" xfId="0" applyAlignment="1">
      <alignment horizontal="left"/>
    </xf>
    <xf numFmtId="9" fontId="0" fillId="0" borderId="0" xfId="42" applyFont="1"/>
    <xf numFmtId="0" fontId="0" fillId="0" borderId="0" xfId="0" applyAlignment="1">
      <alignment horizontal="left" indent="1"/>
    </xf>
    <xf numFmtId="164" fontId="0" fillId="0" borderId="0" xfId="0" applyNumberFormat="1"/>
    <xf numFmtId="10" fontId="0" fillId="0" borderId="0" xfId="0" applyNumberFormat="1"/>
    <xf numFmtId="165" fontId="0" fillId="0" borderId="0" xfId="0" applyNumberFormat="1"/>
    <xf numFmtId="166" fontId="0" fillId="0" borderId="0" xfId="0" applyNumberFormat="1"/>
    <xf numFmtId="0" fontId="0" fillId="33" borderId="0" xfId="0" applyFill="1"/>
    <xf numFmtId="0" fontId="0" fillId="34" borderId="0" xfId="0" applyFill="1"/>
    <xf numFmtId="167"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59">
    <dxf>
      <numFmt numFmtId="168" formatCode="_([$$-409]* #,##0.00_);_([$$-409]* \(#,##0.00\);_([$$-409]* &quot;-&quot;??_);_(@_)"/>
    </dxf>
    <dxf>
      <numFmt numFmtId="165" formatCode="[$$-409]#,##0_);\([$$-409]#,##0\)"/>
    </dxf>
    <dxf>
      <numFmt numFmtId="164" formatCode="&quot;$&quot;#,##0"/>
    </dxf>
    <dxf>
      <numFmt numFmtId="13" formatCode="0%"/>
    </dxf>
    <dxf>
      <numFmt numFmtId="166" formatCode="0.0%"/>
    </dxf>
    <dxf>
      <numFmt numFmtId="166" formatCode="0.0%"/>
    </dxf>
    <dxf>
      <numFmt numFmtId="164" formatCode="&quot;$&quot;#,##0"/>
    </dxf>
    <dxf>
      <numFmt numFmtId="168" formatCode="_([$$-409]* #,##0.00_);_([$$-409]* \(#,##0.00\);_([$$-409]* &quot;-&quot;??_);_(@_)"/>
    </dxf>
    <dxf>
      <numFmt numFmtId="165" formatCode="[$$-409]#,##0_);\([$$-409]#,##0\)"/>
    </dxf>
    <dxf>
      <numFmt numFmtId="164" formatCode="&quot;$&quot;#,##0"/>
    </dxf>
    <dxf>
      <numFmt numFmtId="13" formatCode="0%"/>
    </dxf>
    <dxf>
      <numFmt numFmtId="166" formatCode="0.0%"/>
    </dxf>
    <dxf>
      <numFmt numFmtId="166" formatCode="0.0%"/>
    </dxf>
    <dxf>
      <numFmt numFmtId="164" formatCode="&quot;$&quot;#,##0"/>
    </dxf>
    <dxf>
      <numFmt numFmtId="168" formatCode="_([$$-409]* #,##0.00_);_([$$-409]* \(#,##0.00\);_([$$-409]* &quot;-&quot;??_);_(@_)"/>
    </dxf>
    <dxf>
      <numFmt numFmtId="165" formatCode="[$$-409]#,##0_);\([$$-409]#,##0\)"/>
    </dxf>
    <dxf>
      <numFmt numFmtId="164" formatCode="&quot;$&quot;#,##0"/>
    </dxf>
    <dxf>
      <numFmt numFmtId="13" formatCode="0%"/>
    </dxf>
    <dxf>
      <numFmt numFmtId="166" formatCode="0.0%"/>
    </dxf>
    <dxf>
      <numFmt numFmtId="166" formatCode="0.0%"/>
    </dxf>
    <dxf>
      <numFmt numFmtId="164" formatCode="&quot;$&quot;#,##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numFmt numFmtId="27" formatCode="m/d/yyyy\ h:mm"/>
    </dxf>
    <dxf>
      <numFmt numFmtId="19" formatCode="m/d/yyyy"/>
    </dxf>
    <dxf>
      <font>
        <b val="0"/>
        <i val="0"/>
        <strike val="0"/>
        <condense val="0"/>
        <extend val="0"/>
        <outline val="0"/>
        <shadow val="0"/>
        <u val="none"/>
        <vertAlign val="baseline"/>
        <sz val="11"/>
        <color theme="1"/>
        <name val="Aptos Narrow"/>
        <family val="2"/>
        <scheme val="minor"/>
      </font>
      <numFmt numFmtId="13" formatCode="0%"/>
    </dxf>
    <dxf>
      <font>
        <b val="0"/>
        <i val="0"/>
        <strike val="0"/>
        <condense val="0"/>
        <extend val="0"/>
        <outline val="0"/>
        <shadow val="0"/>
        <u val="none"/>
        <vertAlign val="baseline"/>
        <sz val="11"/>
        <color theme="1"/>
        <name val="Aptos Narrow"/>
        <family val="2"/>
        <scheme val="minor"/>
      </font>
      <numFmt numFmtId="13" formatCode="0%"/>
    </dxf>
    <dxf>
      <font>
        <b val="0"/>
        <i val="0"/>
        <strike val="0"/>
        <condense val="0"/>
        <extend val="0"/>
        <outline val="0"/>
        <shadow val="0"/>
        <u val="none"/>
        <vertAlign val="baseline"/>
        <sz val="11"/>
        <color theme="1"/>
        <name val="Aptos Narrow"/>
        <family val="2"/>
        <scheme val="minor"/>
      </font>
      <numFmt numFmtId="13" formatCode="0%"/>
    </dxf>
    <dxf>
      <numFmt numFmtId="13" formatCode="0%"/>
    </dxf>
    <dxf>
      <numFmt numFmtId="0" formatCode="General"/>
    </dxf>
    <dxf>
      <font>
        <b val="0"/>
        <i val="0"/>
        <strike val="0"/>
        <condense val="0"/>
        <extend val="0"/>
        <outline val="0"/>
        <shadow val="0"/>
        <u val="none"/>
        <vertAlign val="baseline"/>
        <sz val="11"/>
        <color theme="1"/>
        <name val="Aptos Narrow"/>
        <family val="2"/>
        <scheme val="minor"/>
      </font>
      <numFmt numFmtId="13" formatCode="0%"/>
    </dxf>
    <dxf>
      <numFmt numFmtId="13" formatCode="0%"/>
    </dxf>
    <dxf>
      <numFmt numFmtId="0" formatCode="General"/>
    </dxf>
    <dxf>
      <font>
        <b val="0"/>
        <i val="0"/>
        <strike val="0"/>
        <condense val="0"/>
        <extend val="0"/>
        <outline val="0"/>
        <shadow val="0"/>
        <u val="none"/>
        <vertAlign val="baseline"/>
        <sz val="11"/>
        <color theme="1"/>
        <name val="Aptos Narrow"/>
        <family val="2"/>
        <scheme val="minor"/>
      </font>
      <numFmt numFmtId="13" formatCode="0%"/>
    </dxf>
    <dxf>
      <numFmt numFmtId="13" formatCode="0%"/>
    </dxf>
    <dxf>
      <numFmt numFmtId="0" formatCode="General"/>
    </dxf>
    <dxf>
      <numFmt numFmtId="19" formatCode="m/d/yyyy"/>
    </dxf>
    <dxf>
      <font>
        <b val="0"/>
        <i val="0"/>
        <strike val="0"/>
        <condense val="0"/>
        <extend val="0"/>
        <outline val="0"/>
        <shadow val="0"/>
        <u val="none"/>
        <vertAlign val="baseline"/>
        <sz val="11"/>
        <color theme="1"/>
        <name val="Aptos Narrow"/>
        <family val="2"/>
        <scheme val="minor"/>
      </font>
      <numFmt numFmtId="13" formatCode="0%"/>
    </dxf>
    <dxf>
      <numFmt numFmtId="13" formatCode="0%"/>
    </dxf>
    <dxf>
      <numFmt numFmtId="0" formatCode="General"/>
    </dxf>
    <dxf>
      <numFmt numFmtId="19" formatCode="m/d/yyyy"/>
    </dxf>
    <dxf>
      <numFmt numFmtId="19" formatCode="m/d/yyyy"/>
    </dxf>
    <dxf>
      <numFmt numFmtId="164" formatCode="&quot;$&quot;#,##0"/>
    </dxf>
    <dxf>
      <numFmt numFmtId="166" formatCode="0.0%"/>
    </dxf>
    <dxf>
      <numFmt numFmtId="166" formatCode="0.0%"/>
    </dxf>
    <dxf>
      <numFmt numFmtId="13" formatCode="0%"/>
    </dxf>
    <dxf>
      <numFmt numFmtId="164" formatCode="&quot;$&quot;#,##0"/>
    </dxf>
    <dxf>
      <numFmt numFmtId="165" formatCode="[$$-409]#,##0_);\([$$-409]#,##0\)"/>
    </dxf>
    <dxf>
      <numFmt numFmtId="168" formatCode="_([$$-409]* #,##0.00_);_([$$-409]* \(#,##0.00\);_([$$-409]* &quot;-&quot;??_);_(@_)"/>
    </dxf>
    <dxf>
      <font>
        <b/>
        <i val="0"/>
        <sz val="10"/>
        <color rgb="FFFFC50F"/>
      </font>
      <fill>
        <patternFill>
          <bgColor rgb="FF5B532C"/>
        </patternFill>
      </fill>
    </dxf>
    <dxf>
      <font>
        <b/>
        <i val="0"/>
        <color rgb="FFFFC50F"/>
      </font>
      <fill>
        <patternFill>
          <bgColor rgb="FF62A260"/>
        </patternFill>
      </fill>
      <border diagonalUp="0" diagonalDown="0">
        <left/>
        <right/>
        <top/>
        <bottom/>
        <vertical/>
        <horizontal/>
      </border>
    </dxf>
    <dxf>
      <font>
        <b/>
        <i val="0"/>
        <sz val="10"/>
        <color rgb="FFFFC50F"/>
      </font>
      <fill>
        <patternFill>
          <bgColor rgb="FF5B532C"/>
        </patternFill>
      </fill>
    </dxf>
    <dxf>
      <font>
        <b/>
        <i val="0"/>
        <color rgb="FFFFC50F"/>
      </font>
      <fill>
        <patternFill>
          <bgColor rgb="FF63A361"/>
        </patternFill>
      </fill>
      <border diagonalUp="0" diagonalDown="0">
        <left/>
        <right/>
        <top/>
        <bottom/>
        <vertical/>
        <horizontal/>
      </border>
    </dxf>
  </dxfs>
  <tableStyles count="2" defaultTableStyle="TableStyleMedium2" defaultPivotStyle="PivotStyleLight16">
    <tableStyle name="Slicer Style 1" pivot="0" table="0" count="9" xr9:uid="{B88FC9E2-AF1F-4E0E-B962-C77912C3CF97}">
      <tableStyleElement type="wholeTable" dxfId="58"/>
      <tableStyleElement type="headerRow" dxfId="57"/>
    </tableStyle>
    <tableStyle name="Slicer Style 1 2" pivot="0" table="0" count="9" xr9:uid="{2823F95E-99C1-4A8D-84A6-7316AF62C0DE}">
      <tableStyleElement type="wholeTable" dxfId="56"/>
      <tableStyleElement type="headerRow" dxfId="55"/>
    </tableStyle>
  </tableStyles>
  <colors>
    <mruColors>
      <color rgb="FF5B532C"/>
      <color rgb="FF63A361"/>
      <color rgb="FFFDE7B3"/>
      <color rgb="FFFFC50F"/>
      <color rgb="FF62A260"/>
      <color rgb="FFF6F0D7"/>
      <color rgb="FF663300"/>
      <color rgb="FF85409D"/>
      <color rgb="FF4D2B8C"/>
      <color rgb="FFD3D3FF"/>
    </mruColors>
  </colors>
  <extLst>
    <ext xmlns:x14="http://schemas.microsoft.com/office/spreadsheetml/2009/9/main" uri="{46F421CA-312F-682f-3DD2-61675219B42D}">
      <x14:dxfs count="14">
        <dxf>
          <fill>
            <patternFill>
              <bgColor rgb="FF5B532C"/>
            </patternFill>
          </fill>
        </dxf>
        <dxf>
          <font>
            <color rgb="FFFFC50F"/>
          </font>
          <fill>
            <patternFill>
              <bgColor rgb="FF5B532C"/>
            </patternFill>
          </fill>
        </dxf>
        <dxf>
          <fill>
            <patternFill>
              <bgColor rgb="FFFDE7B3"/>
            </patternFill>
          </fill>
        </dxf>
        <dxf>
          <font>
            <b/>
            <i val="0"/>
            <color rgb="FFFFC50F"/>
          </font>
          <fill>
            <patternFill>
              <bgColor rgb="FFFDE7B3"/>
            </patternFill>
          </fill>
        </dxf>
        <dxf>
          <font>
            <b/>
            <i val="0"/>
            <color rgb="FFFFC50F"/>
          </font>
          <fill>
            <patternFill>
              <bgColor rgb="FFFDE7B3"/>
            </patternFill>
          </fill>
        </dxf>
        <dxf>
          <font>
            <color rgb="FFFFC50F"/>
          </font>
          <fill>
            <patternFill>
              <bgColor rgb="FF5B532C"/>
            </patternFill>
          </fill>
        </dxf>
        <dxf>
          <font>
            <color rgb="FFFFC50F"/>
          </font>
          <fill>
            <patternFill>
              <bgColor rgb="FF5B532C"/>
            </patternFill>
          </fill>
        </dxf>
        <dxf>
          <fill>
            <patternFill>
              <bgColor rgb="FF5B532C"/>
            </patternFill>
          </fill>
        </dxf>
        <dxf>
          <font>
            <color rgb="FFFFC50F"/>
          </font>
          <fill>
            <patternFill>
              <bgColor rgb="FF5B532C"/>
            </patternFill>
          </fill>
        </dxf>
        <dxf>
          <fill>
            <patternFill>
              <bgColor rgb="FFFDE7B3"/>
            </patternFill>
          </fill>
        </dxf>
        <dxf>
          <font>
            <b/>
            <i val="0"/>
            <color rgb="FFFFC50F"/>
          </font>
          <fill>
            <patternFill>
              <bgColor rgb="FF5B532C"/>
            </patternFill>
          </fill>
        </dxf>
        <dxf>
          <font>
            <b/>
            <i val="0"/>
            <color rgb="FFFFC50F"/>
          </font>
          <fill>
            <patternFill>
              <bgColor rgb="FF5B532C"/>
            </patternFill>
          </fill>
        </dxf>
        <dxf>
          <font>
            <color rgb="FFFFC50F"/>
          </font>
          <fill>
            <patternFill>
              <bgColor rgb="FFFDE7B3"/>
            </patternFill>
          </fill>
        </dxf>
        <dxf>
          <font>
            <color rgb="FFFFC50F"/>
          </font>
          <fill>
            <patternFill>
              <bgColor rgb="FFFDE7B3"/>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3"/>
            <x14:slicerStyleElement type="unselectedItemWithNoData" dxfId="12"/>
            <x14:slicerStyleElement type="selectedItemWithData" dxfId="11"/>
            <x14:slicerStyleElement type="selectedItemWithNoData" dxfId="10"/>
            <x14:slicerStyleElement type="hoveredUnselectedItemWithData" dxfId="9"/>
            <x14:slicerStyleElement type="hoveredSelectedItemWithData" dxfId="8"/>
            <x14:slicerStyleElement type="hoveredSelectedItemWithNoData" dxfId="7"/>
          </x14:slicerStyleElements>
        </x14:slicerStyle>
        <x14:slicerStyle name="Slicer Style 1 2">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connections" Target="connections.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powerPivotData" Target="model/item.data"/><Relationship Id="rId34" Type="http://schemas.openxmlformats.org/officeDocument/2006/relationships/customXml" Target="../customXml/item11.xml"/><Relationship Id="rId42" Type="http://schemas.openxmlformats.org/officeDocument/2006/relationships/customXml" Target="../customXml/item19.xml"/><Relationship Id="rId47" Type="http://schemas.openxmlformats.org/officeDocument/2006/relationships/customXml" Target="../customXml/item24.xml"/><Relationship Id="rId50" Type="http://schemas.openxmlformats.org/officeDocument/2006/relationships/customXml" Target="../customXml/item27.xml"/><Relationship Id="rId55" Type="http://schemas.openxmlformats.org/officeDocument/2006/relationships/customXml" Target="../customXml/item32.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3.xml"/><Relationship Id="rId29" Type="http://schemas.openxmlformats.org/officeDocument/2006/relationships/customXml" Target="../customXml/item6.xml"/><Relationship Id="rId11" Type="http://schemas.openxmlformats.org/officeDocument/2006/relationships/pivotCacheDefinition" Target="pivotCache/pivotCacheDefinition5.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3" Type="http://schemas.openxmlformats.org/officeDocument/2006/relationships/customXml" Target="../customXml/item30.xml"/><Relationship Id="rId5" Type="http://schemas.openxmlformats.org/officeDocument/2006/relationships/worksheet" Target="worksheets/sheet5.xml"/><Relationship Id="rId10" Type="http://schemas.openxmlformats.org/officeDocument/2006/relationships/pivotCacheDefinition" Target="pivotCache/pivotCacheDefinition4.xml"/><Relationship Id="rId19" Type="http://schemas.openxmlformats.org/officeDocument/2006/relationships/styles" Target="styles.xml"/><Relationship Id="rId31" Type="http://schemas.openxmlformats.org/officeDocument/2006/relationships/customXml" Target="../customXml/item8.xml"/><Relationship Id="rId44" Type="http://schemas.openxmlformats.org/officeDocument/2006/relationships/customXml" Target="../customXml/item21.xml"/><Relationship Id="rId52" Type="http://schemas.openxmlformats.org/officeDocument/2006/relationships/customXml" Target="../customXml/item2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1.xml"/><Relationship Id="rId22" Type="http://schemas.microsoft.com/office/2017/10/relationships/person" Target="persons/person.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48" Type="http://schemas.openxmlformats.org/officeDocument/2006/relationships/customXml" Target="../customXml/item25.xml"/><Relationship Id="rId8" Type="http://schemas.openxmlformats.org/officeDocument/2006/relationships/pivotCacheDefinition" Target="pivotCache/pivotCacheDefinition2.xml"/><Relationship Id="rId51" Type="http://schemas.openxmlformats.org/officeDocument/2006/relationships/customXml" Target="../customXml/item28.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theme" Target="theme/them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20" Type="http://schemas.openxmlformats.org/officeDocument/2006/relationships/sharedStrings" Target="sharedStrings.xml"/><Relationship Id="rId41" Type="http://schemas.openxmlformats.org/officeDocument/2006/relationships/customXml" Target="../customXml/item18.xml"/><Relationship Id="rId54" Type="http://schemas.openxmlformats.org/officeDocument/2006/relationships/customXml" Target="../customXml/item31.xml"/><Relationship Id="rId1" Type="http://schemas.openxmlformats.org/officeDocument/2006/relationships/worksheet" Target="worksheets/sheet1.xml"/><Relationship Id="rId6" Type="http://schemas.openxmlformats.org/officeDocument/2006/relationships/worksheet" Target="worksheets/sheet6.xml"/><Relationship Id="rId15" Type="http://schemas.microsoft.com/office/2007/relationships/slicerCache" Target="slicerCaches/slicerCache2.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49" Type="http://schemas.openxmlformats.org/officeDocument/2006/relationships/customXml" Target="../customXml/item26.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[budget_variance_analysis_dashboard_excel.xlsx]pivot!PivotTable4</c:name>
    <c:fmtId val="3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6"/>
        <c:spPr>
          <a:ln w="28575">
            <a:solidFill>
              <a:srgbClr val="63A361"/>
            </a:solidFill>
          </a:ln>
        </c:spPr>
        <c:marker>
          <c:symbol val="circle"/>
          <c:size val="5"/>
          <c:spPr>
            <a:solidFill>
              <a:srgbClr val="5B532C"/>
            </a:solidFill>
            <a:ln w="9525" cmpd="sng">
              <a:noFill/>
              <a:prstDash val="solid"/>
            </a:ln>
          </c:spPr>
        </c:marker>
        <c:dLbl>
          <c:idx val="0"/>
          <c:delete val="1"/>
          <c:extLst>
            <c:ext xmlns:c15="http://schemas.microsoft.com/office/drawing/2012/chart" uri="{CE6537A1-D6FC-4f65-9D91-7224C49458BB}"/>
          </c:extLst>
        </c:dLbl>
      </c:pivotFmt>
      <c:pivotFmt>
        <c:idx val="7"/>
        <c:spPr>
          <a:ln w="28575">
            <a:solidFill>
              <a:srgbClr val="FFC50F"/>
            </a:solidFill>
          </a:ln>
        </c:spPr>
        <c:marker>
          <c:symbol val="circle"/>
          <c:size val="5"/>
          <c:spPr>
            <a:solidFill>
              <a:srgbClr val="5B532C"/>
            </a:solidFill>
            <a:ln>
              <a:noFill/>
            </a:ln>
          </c:spPr>
        </c:marker>
        <c:dLbl>
          <c:idx val="0"/>
          <c:delete val="1"/>
          <c:extLst>
            <c:ext xmlns:c15="http://schemas.microsoft.com/office/drawing/2012/chart" uri="{CE6537A1-D6FC-4f65-9D91-7224C49458BB}"/>
          </c:extLst>
        </c:dLbl>
      </c:pivotFmt>
    </c:pivotFmts>
    <c:plotArea>
      <c:layout/>
      <c:lineChart>
        <c:grouping val="standard"/>
        <c:varyColors val="0"/>
        <c:ser>
          <c:idx val="2"/>
          <c:order val="0"/>
          <c:tx>
            <c:strRef>
              <c:f>pivot!$H$2</c:f>
              <c:strCache>
                <c:ptCount val="1"/>
                <c:pt idx="0">
                  <c:v>Total Sales</c:v>
                </c:pt>
              </c:strCache>
            </c:strRef>
          </c:tx>
          <c:spPr>
            <a:ln w="28575">
              <a:solidFill>
                <a:srgbClr val="63A361"/>
              </a:solidFill>
            </a:ln>
          </c:spPr>
          <c:marker>
            <c:symbol val="circle"/>
            <c:size val="5"/>
            <c:spPr>
              <a:solidFill>
                <a:srgbClr val="5B532C"/>
              </a:solidFill>
              <a:ln w="9525" cmpd="sng">
                <a:noFill/>
                <a:prstDash val="solid"/>
              </a:ln>
            </c:spPr>
          </c:marker>
          <c:cat>
            <c:multiLvlStrRef>
              <c:f>pivot!$G$3:$G$13</c:f>
              <c:multiLvlStrCache>
                <c:ptCount val="8"/>
                <c:lvl>
                  <c:pt idx="0">
                    <c:v>Jan</c:v>
                  </c:pt>
                  <c:pt idx="1">
                    <c:v>Feb</c:v>
                  </c:pt>
                  <c:pt idx="2">
                    <c:v>Nov</c:v>
                  </c:pt>
                  <c:pt idx="3">
                    <c:v>Dec</c:v>
                  </c:pt>
                  <c:pt idx="4">
                    <c:v>Jan</c:v>
                  </c:pt>
                  <c:pt idx="5">
                    <c:v>Feb</c:v>
                  </c:pt>
                  <c:pt idx="6">
                    <c:v>Nov</c:v>
                  </c:pt>
                  <c:pt idx="7">
                    <c:v>Dec</c:v>
                  </c:pt>
                </c:lvl>
                <c:lvl>
                  <c:pt idx="0">
                    <c:v>2010</c:v>
                  </c:pt>
                  <c:pt idx="4">
                    <c:v>2011</c:v>
                  </c:pt>
                </c:lvl>
              </c:multiLvlStrCache>
            </c:multiLvlStrRef>
          </c:cat>
          <c:val>
            <c:numRef>
              <c:f>pivot!$H$3:$H$13</c:f>
              <c:numCache>
                <c:formatCode>"$"#,##0</c:formatCode>
                <c:ptCount val="8"/>
                <c:pt idx="0">
                  <c:v>31555</c:v>
                </c:pt>
                <c:pt idx="1">
                  <c:v>32092</c:v>
                </c:pt>
                <c:pt idx="2">
                  <c:v>32003</c:v>
                </c:pt>
                <c:pt idx="3">
                  <c:v>33373</c:v>
                </c:pt>
                <c:pt idx="4">
                  <c:v>35316</c:v>
                </c:pt>
                <c:pt idx="5">
                  <c:v>34192</c:v>
                </c:pt>
                <c:pt idx="6">
                  <c:v>34103</c:v>
                </c:pt>
                <c:pt idx="7">
                  <c:v>35580</c:v>
                </c:pt>
              </c:numCache>
            </c:numRef>
          </c:val>
          <c:smooth val="0"/>
          <c:extLst>
            <c:ext xmlns:c16="http://schemas.microsoft.com/office/drawing/2014/chart" uri="{C3380CC4-5D6E-409C-BE32-E72D297353CC}">
              <c16:uniqueId val="{00000006-B5A5-4E01-9125-BEAA06290C3B}"/>
            </c:ext>
          </c:extLst>
        </c:ser>
        <c:ser>
          <c:idx val="3"/>
          <c:order val="1"/>
          <c:tx>
            <c:strRef>
              <c:f>pivot!$I$2</c:f>
              <c:strCache>
                <c:ptCount val="1"/>
                <c:pt idx="0">
                  <c:v>Total Budget Sales</c:v>
                </c:pt>
              </c:strCache>
            </c:strRef>
          </c:tx>
          <c:spPr>
            <a:ln w="28575">
              <a:solidFill>
                <a:srgbClr val="FFC50F"/>
              </a:solidFill>
            </a:ln>
          </c:spPr>
          <c:marker>
            <c:symbol val="circle"/>
            <c:size val="5"/>
            <c:spPr>
              <a:solidFill>
                <a:srgbClr val="5B532C"/>
              </a:solidFill>
              <a:ln>
                <a:noFill/>
              </a:ln>
            </c:spPr>
          </c:marker>
          <c:cat>
            <c:multiLvlStrRef>
              <c:f>pivot!$G$3:$G$13</c:f>
              <c:multiLvlStrCache>
                <c:ptCount val="8"/>
                <c:lvl>
                  <c:pt idx="0">
                    <c:v>Jan</c:v>
                  </c:pt>
                  <c:pt idx="1">
                    <c:v>Feb</c:v>
                  </c:pt>
                  <c:pt idx="2">
                    <c:v>Nov</c:v>
                  </c:pt>
                  <c:pt idx="3">
                    <c:v>Dec</c:v>
                  </c:pt>
                  <c:pt idx="4">
                    <c:v>Jan</c:v>
                  </c:pt>
                  <c:pt idx="5">
                    <c:v>Feb</c:v>
                  </c:pt>
                  <c:pt idx="6">
                    <c:v>Nov</c:v>
                  </c:pt>
                  <c:pt idx="7">
                    <c:v>Dec</c:v>
                  </c:pt>
                </c:lvl>
                <c:lvl>
                  <c:pt idx="0">
                    <c:v>2010</c:v>
                  </c:pt>
                  <c:pt idx="4">
                    <c:v>2011</c:v>
                  </c:pt>
                </c:lvl>
              </c:multiLvlStrCache>
            </c:multiLvlStrRef>
          </c:cat>
          <c:val>
            <c:numRef>
              <c:f>pivot!$I$3:$I$13</c:f>
              <c:numCache>
                <c:formatCode>"$"#,##0</c:formatCode>
                <c:ptCount val="8"/>
                <c:pt idx="0">
                  <c:v>29480</c:v>
                </c:pt>
                <c:pt idx="1">
                  <c:v>30000</c:v>
                </c:pt>
                <c:pt idx="2">
                  <c:v>29540</c:v>
                </c:pt>
                <c:pt idx="3">
                  <c:v>30820</c:v>
                </c:pt>
                <c:pt idx="4">
                  <c:v>29480</c:v>
                </c:pt>
                <c:pt idx="5">
                  <c:v>30000</c:v>
                </c:pt>
                <c:pt idx="6">
                  <c:v>29540</c:v>
                </c:pt>
                <c:pt idx="7">
                  <c:v>30820</c:v>
                </c:pt>
              </c:numCache>
            </c:numRef>
          </c:val>
          <c:smooth val="0"/>
          <c:extLst>
            <c:ext xmlns:c16="http://schemas.microsoft.com/office/drawing/2014/chart" uri="{C3380CC4-5D6E-409C-BE32-E72D297353CC}">
              <c16:uniqueId val="{00000007-B5A5-4E01-9125-BEAA06290C3B}"/>
            </c:ext>
          </c:extLst>
        </c:ser>
        <c:dLbls>
          <c:showLegendKey val="0"/>
          <c:showVal val="0"/>
          <c:showCatName val="0"/>
          <c:showSerName val="0"/>
          <c:showPercent val="0"/>
          <c:showBubbleSize val="0"/>
        </c:dLbls>
        <c:marker val="1"/>
        <c:smooth val="0"/>
        <c:axId val="483700015"/>
        <c:axId val="483696175"/>
      </c:lineChart>
      <c:catAx>
        <c:axId val="483700015"/>
        <c:scaling>
          <c:orientation val="minMax"/>
        </c:scaling>
        <c:delete val="0"/>
        <c:axPos val="b"/>
        <c:numFmt formatCode="General" sourceLinked="1"/>
        <c:majorTickMark val="none"/>
        <c:minorTickMark val="out"/>
        <c:tickLblPos val="nextTo"/>
        <c:spPr>
          <a:noFill/>
          <a:ln w="9525" cap="flat" cmpd="sng" algn="ctr">
            <a:solidFill>
              <a:srgbClr val="5B532C"/>
            </a:solidFill>
            <a:round/>
          </a:ln>
          <a:effectLst/>
        </c:spPr>
        <c:txPr>
          <a:bodyPr rot="5400000" vert="horz"/>
          <a:lstStyle/>
          <a:p>
            <a:pPr>
              <a:defRPr>
                <a:solidFill>
                  <a:srgbClr val="5B532C"/>
                </a:solidFill>
              </a:defRPr>
            </a:pPr>
            <a:endParaRPr lang="en-US"/>
          </a:p>
        </c:txPr>
        <c:crossAx val="483696175"/>
        <c:crosses val="autoZero"/>
        <c:auto val="1"/>
        <c:lblAlgn val="ctr"/>
        <c:lblOffset val="100"/>
        <c:noMultiLvlLbl val="0"/>
      </c:catAx>
      <c:valAx>
        <c:axId val="483696175"/>
        <c:scaling>
          <c:orientation val="minMax"/>
        </c:scaling>
        <c:delete val="0"/>
        <c:axPos val="l"/>
        <c:numFmt formatCode="&quot;$&quot;#,##0" sourceLinked="1"/>
        <c:majorTickMark val="out"/>
        <c:minorTickMark val="none"/>
        <c:tickLblPos val="nextTo"/>
        <c:spPr>
          <a:noFill/>
          <a:ln>
            <a:noFill/>
          </a:ln>
          <a:effectLst/>
        </c:spPr>
        <c:txPr>
          <a:bodyPr rot="-60000000" vert="horz"/>
          <a:lstStyle/>
          <a:p>
            <a:pPr>
              <a:defRPr/>
            </a:pPr>
            <a:endParaRPr lang="en-US"/>
          </a:p>
        </c:txPr>
        <c:crossAx val="483700015"/>
        <c:crosses val="autoZero"/>
        <c:crossBetween val="between"/>
      </c:valAx>
      <c:spPr>
        <a:noFill/>
        <a:ln>
          <a:noFill/>
        </a:ln>
      </c:spPr>
    </c:plotArea>
    <c:legend>
      <c:legendPos val="t"/>
      <c:overlay val="0"/>
    </c:legend>
    <c:plotVisOnly val="1"/>
    <c:dispBlanksAs val="gap"/>
    <c:showDLblsOverMax val="0"/>
    <c:extLst/>
  </c:chart>
  <c:spPr>
    <a:solidFill>
      <a:srgbClr val="FDE7B3"/>
    </a:solidFill>
  </c:spPr>
  <c:txPr>
    <a:bodyPr/>
    <a:lstStyle/>
    <a:p>
      <a:pPr algn="ctr">
        <a:defRPr lang="en-US" sz="1000" b="0" i="0" u="none" strike="noStrike" kern="1200" baseline="0">
          <a:solidFill>
            <a:srgbClr val="5B532C"/>
          </a:solidFill>
          <a:effectLst>
            <a:outerShdw blurRad="127000" dist="38100" dir="2700000" algn="tl" rotWithShape="0">
              <a:prstClr val="black">
                <a:alpha val="15000"/>
              </a:prst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[budget_variance_analysis_dashboard_excel.xlsx]pivot!PivotTable5</c:name>
    <c:fmtId val="18"/>
  </c:pivotSource>
  <c:chart>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ln w="28575">
            <a:solidFill>
              <a:srgbClr val="63A361"/>
            </a:solidFill>
          </a:ln>
        </c:spPr>
        <c:marker>
          <c:symbol val="circle"/>
          <c:size val="5"/>
          <c:spPr>
            <a:solidFill>
              <a:srgbClr val="5B532C"/>
            </a:solidFill>
            <a:ln>
              <a:noFill/>
            </a:ln>
          </c:spPr>
        </c:marker>
        <c:dLbl>
          <c:idx val="0"/>
          <c:delete val="1"/>
          <c:extLst>
            <c:ext xmlns:c15="http://schemas.microsoft.com/office/drawing/2012/chart" uri="{CE6537A1-D6FC-4f65-9D91-7224C49458BB}"/>
          </c:extLst>
        </c:dLbl>
      </c:pivotFmt>
      <c:pivotFmt>
        <c:idx val="7"/>
        <c:spPr>
          <a:ln>
            <a:solidFill>
              <a:srgbClr val="FFC50F"/>
            </a:solidFill>
          </a:ln>
        </c:spPr>
        <c:marker>
          <c:symbol val="circle"/>
          <c:size val="5"/>
          <c:spPr>
            <a:solidFill>
              <a:srgbClr val="5B532C"/>
            </a:solidFill>
            <a:ln>
              <a:noFill/>
            </a:ln>
          </c:spPr>
        </c:marker>
        <c:dLbl>
          <c:idx val="0"/>
          <c:delete val="1"/>
          <c:extLst>
            <c:ext xmlns:c15="http://schemas.microsoft.com/office/drawing/2012/chart" uri="{CE6537A1-D6FC-4f65-9D91-7224C49458BB}"/>
          </c:extLst>
        </c:dLbl>
      </c:pivotFmt>
      <c:pivotFmt>
        <c:idx val="8"/>
        <c:spPr>
          <a:ln w="28575">
            <a:solidFill>
              <a:srgbClr val="63A361"/>
            </a:solidFill>
          </a:ln>
        </c:spPr>
        <c:marker>
          <c:symbol val="circle"/>
          <c:size val="5"/>
          <c:spPr>
            <a:solidFill>
              <a:srgbClr val="5B532C"/>
            </a:solidFill>
            <a:ln>
              <a:noFill/>
            </a:ln>
          </c:spPr>
        </c:marker>
        <c:dLbl>
          <c:idx val="0"/>
          <c:delete val="1"/>
          <c:extLst>
            <c:ext xmlns:c15="http://schemas.microsoft.com/office/drawing/2012/chart" uri="{CE6537A1-D6FC-4f65-9D91-7224C49458BB}"/>
          </c:extLst>
        </c:dLbl>
      </c:pivotFmt>
      <c:pivotFmt>
        <c:idx val="9"/>
        <c:spPr>
          <a:ln>
            <a:solidFill>
              <a:srgbClr val="FFC50F"/>
            </a:solidFill>
          </a:ln>
        </c:spPr>
        <c:marker>
          <c:symbol val="circle"/>
          <c:size val="5"/>
          <c:spPr>
            <a:solidFill>
              <a:srgbClr val="5B532C"/>
            </a:solidFill>
            <a:ln>
              <a:noFill/>
            </a:ln>
          </c:spPr>
        </c:marker>
        <c:dLbl>
          <c:idx val="0"/>
          <c:delete val="1"/>
          <c:extLst>
            <c:ext xmlns:c15="http://schemas.microsoft.com/office/drawing/2012/chart" uri="{CE6537A1-D6FC-4f65-9D91-7224C49458BB}"/>
          </c:extLst>
        </c:dLbl>
      </c:pivotFmt>
    </c:pivotFmts>
    <c:plotArea>
      <c:layout/>
      <c:lineChart>
        <c:grouping val="standard"/>
        <c:varyColors val="0"/>
        <c:ser>
          <c:idx val="2"/>
          <c:order val="0"/>
          <c:tx>
            <c:strRef>
              <c:f>pivot!$L$2</c:f>
              <c:strCache>
                <c:ptCount val="1"/>
                <c:pt idx="0">
                  <c:v>Total Margin</c:v>
                </c:pt>
              </c:strCache>
            </c:strRef>
          </c:tx>
          <c:spPr>
            <a:ln w="28575">
              <a:solidFill>
                <a:srgbClr val="63A361"/>
              </a:solidFill>
            </a:ln>
          </c:spPr>
          <c:marker>
            <c:symbol val="circle"/>
            <c:size val="5"/>
            <c:spPr>
              <a:solidFill>
                <a:srgbClr val="5B532C"/>
              </a:solidFill>
              <a:ln>
                <a:noFill/>
              </a:ln>
            </c:spPr>
          </c:marker>
          <c:cat>
            <c:multiLvlStrRef>
              <c:f>pivot!$K$3:$K$13</c:f>
              <c:multiLvlStrCache>
                <c:ptCount val="8"/>
                <c:lvl>
                  <c:pt idx="0">
                    <c:v>Jan</c:v>
                  </c:pt>
                  <c:pt idx="1">
                    <c:v>Feb</c:v>
                  </c:pt>
                  <c:pt idx="2">
                    <c:v>Nov</c:v>
                  </c:pt>
                  <c:pt idx="3">
                    <c:v>Dec</c:v>
                  </c:pt>
                  <c:pt idx="4">
                    <c:v>Jan</c:v>
                  </c:pt>
                  <c:pt idx="5">
                    <c:v>Feb</c:v>
                  </c:pt>
                  <c:pt idx="6">
                    <c:v>Nov</c:v>
                  </c:pt>
                  <c:pt idx="7">
                    <c:v>Dec</c:v>
                  </c:pt>
                </c:lvl>
                <c:lvl>
                  <c:pt idx="0">
                    <c:v>2010</c:v>
                  </c:pt>
                  <c:pt idx="4">
                    <c:v>2011</c:v>
                  </c:pt>
                </c:lvl>
              </c:multiLvlStrCache>
            </c:multiLvlStrRef>
          </c:cat>
          <c:val>
            <c:numRef>
              <c:f>pivot!$L$3:$L$13</c:f>
              <c:numCache>
                <c:formatCode>"$"#,##0</c:formatCode>
                <c:ptCount val="8"/>
                <c:pt idx="0">
                  <c:v>17395</c:v>
                </c:pt>
                <c:pt idx="1">
                  <c:v>17785</c:v>
                </c:pt>
                <c:pt idx="2">
                  <c:v>17798</c:v>
                </c:pt>
                <c:pt idx="3">
                  <c:v>18466</c:v>
                </c:pt>
                <c:pt idx="4">
                  <c:v>21156</c:v>
                </c:pt>
                <c:pt idx="5">
                  <c:v>19885</c:v>
                </c:pt>
                <c:pt idx="6">
                  <c:v>19898</c:v>
                </c:pt>
                <c:pt idx="7">
                  <c:v>20673</c:v>
                </c:pt>
              </c:numCache>
            </c:numRef>
          </c:val>
          <c:smooth val="0"/>
          <c:extLst>
            <c:ext xmlns:c16="http://schemas.microsoft.com/office/drawing/2014/chart" uri="{C3380CC4-5D6E-409C-BE32-E72D297353CC}">
              <c16:uniqueId val="{00000006-96C8-4E0E-94F4-F778F3FD2A8A}"/>
            </c:ext>
          </c:extLst>
        </c:ser>
        <c:ser>
          <c:idx val="3"/>
          <c:order val="1"/>
          <c:tx>
            <c:strRef>
              <c:f>pivot!$M$2</c:f>
              <c:strCache>
                <c:ptCount val="1"/>
                <c:pt idx="0">
                  <c:v>Total Budget Margin</c:v>
                </c:pt>
              </c:strCache>
            </c:strRef>
          </c:tx>
          <c:spPr>
            <a:ln>
              <a:solidFill>
                <a:srgbClr val="FFC50F"/>
              </a:solidFill>
            </a:ln>
          </c:spPr>
          <c:marker>
            <c:symbol val="circle"/>
            <c:size val="5"/>
            <c:spPr>
              <a:solidFill>
                <a:srgbClr val="5B532C"/>
              </a:solidFill>
              <a:ln>
                <a:noFill/>
              </a:ln>
            </c:spPr>
          </c:marker>
          <c:cat>
            <c:multiLvlStrRef>
              <c:f>pivot!$K$3:$K$13</c:f>
              <c:multiLvlStrCache>
                <c:ptCount val="8"/>
                <c:lvl>
                  <c:pt idx="0">
                    <c:v>Jan</c:v>
                  </c:pt>
                  <c:pt idx="1">
                    <c:v>Feb</c:v>
                  </c:pt>
                  <c:pt idx="2">
                    <c:v>Nov</c:v>
                  </c:pt>
                  <c:pt idx="3">
                    <c:v>Dec</c:v>
                  </c:pt>
                  <c:pt idx="4">
                    <c:v>Jan</c:v>
                  </c:pt>
                  <c:pt idx="5">
                    <c:v>Feb</c:v>
                  </c:pt>
                  <c:pt idx="6">
                    <c:v>Nov</c:v>
                  </c:pt>
                  <c:pt idx="7">
                    <c:v>Dec</c:v>
                  </c:pt>
                </c:lvl>
                <c:lvl>
                  <c:pt idx="0">
                    <c:v>2010</c:v>
                  </c:pt>
                  <c:pt idx="4">
                    <c:v>2011</c:v>
                  </c:pt>
                </c:lvl>
              </c:multiLvlStrCache>
            </c:multiLvlStrRef>
          </c:cat>
          <c:val>
            <c:numRef>
              <c:f>pivot!$M$3:$M$13</c:f>
              <c:numCache>
                <c:formatCode>"$"#,##0</c:formatCode>
                <c:ptCount val="8"/>
                <c:pt idx="0">
                  <c:v>16850</c:v>
                </c:pt>
                <c:pt idx="1">
                  <c:v>17330</c:v>
                </c:pt>
                <c:pt idx="2">
                  <c:v>16770</c:v>
                </c:pt>
                <c:pt idx="3">
                  <c:v>17360</c:v>
                </c:pt>
                <c:pt idx="4">
                  <c:v>16850</c:v>
                </c:pt>
                <c:pt idx="5">
                  <c:v>17330</c:v>
                </c:pt>
                <c:pt idx="6">
                  <c:v>16770</c:v>
                </c:pt>
                <c:pt idx="7">
                  <c:v>17360</c:v>
                </c:pt>
              </c:numCache>
            </c:numRef>
          </c:val>
          <c:smooth val="0"/>
          <c:extLst>
            <c:ext xmlns:c16="http://schemas.microsoft.com/office/drawing/2014/chart" uri="{C3380CC4-5D6E-409C-BE32-E72D297353CC}">
              <c16:uniqueId val="{00000007-96C8-4E0E-94F4-F778F3FD2A8A}"/>
            </c:ext>
          </c:extLst>
        </c:ser>
        <c:dLbls>
          <c:showLegendKey val="0"/>
          <c:showVal val="0"/>
          <c:showCatName val="0"/>
          <c:showSerName val="0"/>
          <c:showPercent val="0"/>
          <c:showBubbleSize val="0"/>
        </c:dLbls>
        <c:marker val="1"/>
        <c:smooth val="0"/>
        <c:axId val="1824658144"/>
        <c:axId val="1824657184"/>
      </c:lineChart>
      <c:catAx>
        <c:axId val="1824658144"/>
        <c:scaling>
          <c:orientation val="minMax"/>
        </c:scaling>
        <c:delete val="0"/>
        <c:axPos val="b"/>
        <c:numFmt formatCode="General" sourceLinked="1"/>
        <c:majorTickMark val="none"/>
        <c:minorTickMark val="out"/>
        <c:tickLblPos val="nextTo"/>
        <c:spPr>
          <a:noFill/>
          <a:ln w="9525" cap="flat" cmpd="sng" algn="ctr">
            <a:solidFill>
              <a:srgbClr val="5B532C"/>
            </a:solidFill>
            <a:round/>
          </a:ln>
          <a:effectLst/>
        </c:spPr>
        <c:txPr>
          <a:bodyPr rot="5400000" vert="horz"/>
          <a:lstStyle/>
          <a:p>
            <a:pPr>
              <a:defRPr/>
            </a:pPr>
            <a:endParaRPr lang="en-US"/>
          </a:p>
        </c:txPr>
        <c:crossAx val="1824657184"/>
        <c:crosses val="autoZero"/>
        <c:auto val="1"/>
        <c:lblAlgn val="ctr"/>
        <c:lblOffset val="100"/>
        <c:noMultiLvlLbl val="0"/>
      </c:catAx>
      <c:valAx>
        <c:axId val="1824657184"/>
        <c:scaling>
          <c:orientation val="minMax"/>
        </c:scaling>
        <c:delete val="0"/>
        <c:axPos val="l"/>
        <c:numFmt formatCode="&quot;$&quot;#,##0" sourceLinked="1"/>
        <c:majorTickMark val="none"/>
        <c:minorTickMark val="none"/>
        <c:tickLblPos val="nextTo"/>
        <c:spPr>
          <a:noFill/>
          <a:ln>
            <a:noFill/>
          </a:ln>
          <a:effectLst/>
        </c:spPr>
        <c:txPr>
          <a:bodyPr rot="-60000000" vert="horz"/>
          <a:lstStyle/>
          <a:p>
            <a:pPr>
              <a:defRPr/>
            </a:pPr>
            <a:endParaRPr lang="en-US"/>
          </a:p>
        </c:txPr>
        <c:crossAx val="1824658144"/>
        <c:crosses val="autoZero"/>
        <c:crossBetween val="between"/>
      </c:valAx>
      <c:spPr>
        <a:solidFill>
          <a:srgbClr val="FDE7B3"/>
        </a:solidFill>
        <a:ln>
          <a:noFill/>
        </a:ln>
      </c:spPr>
    </c:plotArea>
    <c:legend>
      <c:legendPos val="t"/>
      <c:overlay val="0"/>
      <c:spPr>
        <a:noFill/>
        <a:ln>
          <a:noFill/>
        </a:ln>
        <a:effectLst/>
      </c:spPr>
      <c:txPr>
        <a:bodyPr rot="0" vert="horz"/>
        <a:lstStyle/>
        <a:p>
          <a:pPr>
            <a:defRPr/>
          </a:pPr>
          <a:endParaRPr lang="en-US"/>
        </a:p>
      </c:txPr>
    </c:legend>
    <c:plotVisOnly val="1"/>
    <c:dispBlanksAs val="gap"/>
    <c:showDLblsOverMax val="0"/>
    <c:extLst/>
  </c:chart>
  <c:spPr>
    <a:solidFill>
      <a:srgbClr val="FDE7B3"/>
    </a:solidFill>
  </c:spPr>
  <c:txPr>
    <a:bodyPr rot="0" vert="horz"/>
    <a:lstStyle/>
    <a:p>
      <a:pPr algn="ctr">
        <a:defRPr lang="en-US" sz="1000" b="0" i="0" u="none" strike="noStrike" kern="1200" baseline="0">
          <a:solidFill>
            <a:srgbClr val="5B532C"/>
          </a:solidFill>
          <a:effectLst>
            <a:outerShdw blurRad="127000" dist="38100" dir="2700000" algn="tl" rotWithShape="0">
              <a:prstClr val="black">
                <a:alpha val="15000"/>
              </a:prst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[budget_variance_analysis_dashboard_excel.xlsx]pivot!PivotTable3</c:name>
    <c:fmtId val="29"/>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rgbClr val="63A361"/>
          </a:solidFill>
          <a:ln>
            <a:noFill/>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1"/>
          <c:order val="0"/>
          <c:tx>
            <c:strRef>
              <c:f>pivot!$E$2</c:f>
              <c:strCache>
                <c:ptCount val="1"/>
                <c:pt idx="0">
                  <c:v>Total</c:v>
                </c:pt>
              </c:strCache>
            </c:strRef>
          </c:tx>
          <c:spPr>
            <a:solidFill>
              <a:srgbClr val="63A361"/>
            </a:solidFill>
            <a:ln>
              <a:noFill/>
            </a:ln>
          </c:spPr>
          <c:invertIfNegative val="0"/>
          <c:cat>
            <c:strRef>
              <c:f>pivot!$D$3:$D$16</c:f>
              <c:strCache>
                <c:ptCount val="13"/>
                <c:pt idx="0">
                  <c:v>Caffe Latte</c:v>
                </c:pt>
                <c:pt idx="1">
                  <c:v>Columbian</c:v>
                </c:pt>
                <c:pt idx="2">
                  <c:v>Decaf Espresso</c:v>
                </c:pt>
                <c:pt idx="3">
                  <c:v>Darjeeling</c:v>
                </c:pt>
                <c:pt idx="4">
                  <c:v>Chamomile</c:v>
                </c:pt>
                <c:pt idx="5">
                  <c:v>Earl Grey</c:v>
                </c:pt>
                <c:pt idx="6">
                  <c:v>Regular Espresso</c:v>
                </c:pt>
                <c:pt idx="7">
                  <c:v>Lemon</c:v>
                </c:pt>
                <c:pt idx="8">
                  <c:v>Amaretto</c:v>
                </c:pt>
                <c:pt idx="9">
                  <c:v>Decaf Irish Cream</c:v>
                </c:pt>
                <c:pt idx="10">
                  <c:v>Caffe Mocha</c:v>
                </c:pt>
                <c:pt idx="11">
                  <c:v>Mint</c:v>
                </c:pt>
                <c:pt idx="12">
                  <c:v>Green Tea</c:v>
                </c:pt>
              </c:strCache>
            </c:strRef>
          </c:cat>
          <c:val>
            <c:numRef>
              <c:f>pivot!$E$3:$E$16</c:f>
              <c:numCache>
                <c:formatCode>0.00%</c:formatCode>
                <c:ptCount val="13"/>
                <c:pt idx="0">
                  <c:v>0.61909130279859226</c:v>
                </c:pt>
                <c:pt idx="1">
                  <c:v>0.60908083143806369</c:v>
                </c:pt>
                <c:pt idx="2">
                  <c:v>0.60563096235776526</c:v>
                </c:pt>
                <c:pt idx="3">
                  <c:v>0.60146941684106481</c:v>
                </c:pt>
                <c:pt idx="4">
                  <c:v>0.59670951670865324</c:v>
                </c:pt>
                <c:pt idx="5">
                  <c:v>0.58812951849731621</c:v>
                </c:pt>
                <c:pt idx="6">
                  <c:v>0.57227386917485956</c:v>
                </c:pt>
                <c:pt idx="7">
                  <c:v>0.57212975189808701</c:v>
                </c:pt>
                <c:pt idx="8">
                  <c:v>0.53318389831756496</c:v>
                </c:pt>
                <c:pt idx="9">
                  <c:v>0.52692022280728446</c:v>
                </c:pt>
                <c:pt idx="10">
                  <c:v>0.5202549728920306</c:v>
                </c:pt>
                <c:pt idx="11">
                  <c:v>0.43718279122046283</c:v>
                </c:pt>
                <c:pt idx="12">
                  <c:v>-0.18248792876362149</c:v>
                </c:pt>
              </c:numCache>
            </c:numRef>
          </c:val>
          <c:extLst>
            <c:ext xmlns:c16="http://schemas.microsoft.com/office/drawing/2014/chart" uri="{C3380CC4-5D6E-409C-BE32-E72D297353CC}">
              <c16:uniqueId val="{00000009-6454-48B3-A52C-A8C191DE7797}"/>
            </c:ext>
          </c:extLst>
        </c:ser>
        <c:dLbls>
          <c:showLegendKey val="0"/>
          <c:showVal val="0"/>
          <c:showCatName val="0"/>
          <c:showSerName val="0"/>
          <c:showPercent val="0"/>
          <c:showBubbleSize val="0"/>
        </c:dLbls>
        <c:gapWidth val="50"/>
        <c:overlap val="-50"/>
        <c:axId val="946137471"/>
        <c:axId val="946136031"/>
      </c:barChart>
      <c:catAx>
        <c:axId val="946137471"/>
        <c:scaling>
          <c:orientation val="minMax"/>
        </c:scaling>
        <c:delete val="0"/>
        <c:axPos val="b"/>
        <c:numFmt formatCode="General" sourceLinked="1"/>
        <c:majorTickMark val="none"/>
        <c:minorTickMark val="none"/>
        <c:tickLblPos val="nextTo"/>
        <c:spPr>
          <a:noFill/>
          <a:ln w="9525" cap="flat" cmpd="sng" algn="ctr">
            <a:solidFill>
              <a:srgbClr val="5B532C"/>
            </a:solidFill>
            <a:round/>
          </a:ln>
          <a:effectLst/>
        </c:spPr>
        <c:txPr>
          <a:bodyPr rot="5400000" vert="horz"/>
          <a:lstStyle/>
          <a:p>
            <a:pPr>
              <a:defRPr/>
            </a:pPr>
            <a:endParaRPr lang="en-US"/>
          </a:p>
        </c:txPr>
        <c:crossAx val="946136031"/>
        <c:crosses val="autoZero"/>
        <c:auto val="1"/>
        <c:lblAlgn val="ctr"/>
        <c:lblOffset val="100"/>
        <c:noMultiLvlLbl val="0"/>
      </c:catAx>
      <c:valAx>
        <c:axId val="946136031"/>
        <c:scaling>
          <c:orientation val="minMax"/>
        </c:scaling>
        <c:delete val="0"/>
        <c:axPos val="l"/>
        <c:numFmt formatCode="0.00%" sourceLinked="1"/>
        <c:majorTickMark val="none"/>
        <c:minorTickMark val="none"/>
        <c:tickLblPos val="nextTo"/>
        <c:spPr>
          <a:noFill/>
          <a:ln>
            <a:noFill/>
          </a:ln>
          <a:effectLst/>
        </c:spPr>
        <c:txPr>
          <a:bodyPr rot="-60000000" vert="horz"/>
          <a:lstStyle/>
          <a:p>
            <a:pPr>
              <a:defRPr/>
            </a:pPr>
            <a:endParaRPr lang="en-US"/>
          </a:p>
        </c:txPr>
        <c:crossAx val="946137471"/>
        <c:crosses val="autoZero"/>
        <c:crossBetween val="between"/>
      </c:valAx>
      <c:spPr>
        <a:noFill/>
        <a:ln>
          <a:noFill/>
        </a:ln>
      </c:spPr>
    </c:plotArea>
    <c:plotVisOnly val="1"/>
    <c:dispBlanksAs val="gap"/>
    <c:showDLblsOverMax val="0"/>
    <c:extLst/>
  </c:chart>
  <c:spPr>
    <a:solidFill>
      <a:srgbClr val="FDE7B3"/>
    </a:solidFill>
  </c:spPr>
  <c:txPr>
    <a:bodyPr/>
    <a:lstStyle/>
    <a:p>
      <a:pPr>
        <a:defRPr lang="en-US" sz="1000" b="0" i="0" u="none" strike="noStrike" kern="1200" baseline="0">
          <a:solidFill>
            <a:srgbClr val="5B532C"/>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[budget_variance_analysis_dashboard_excel.xlsx]pivot!profit_variance_by_product</c:name>
    <c:fmtId val="26"/>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rgbClr val="63A361"/>
          </a:solidFill>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1"/>
          <c:order val="0"/>
          <c:tx>
            <c:strRef>
              <c:f>pivot!$B$2</c:f>
              <c:strCache>
                <c:ptCount val="1"/>
                <c:pt idx="0">
                  <c:v>Total</c:v>
                </c:pt>
              </c:strCache>
            </c:strRef>
          </c:tx>
          <c:spPr>
            <a:solidFill>
              <a:srgbClr val="63A361"/>
            </a:solidFill>
          </c:spPr>
          <c:invertIfNegative val="0"/>
          <c:cat>
            <c:strRef>
              <c:f>pivot!$A$3:$A$16</c:f>
              <c:strCache>
                <c:ptCount val="13"/>
                <c:pt idx="0">
                  <c:v>Earl Grey</c:v>
                </c:pt>
                <c:pt idx="1">
                  <c:v>Darjeeling</c:v>
                </c:pt>
                <c:pt idx="2">
                  <c:v>Caffe Latte</c:v>
                </c:pt>
                <c:pt idx="3">
                  <c:v>Lemon</c:v>
                </c:pt>
                <c:pt idx="4">
                  <c:v>Chamomile</c:v>
                </c:pt>
                <c:pt idx="5">
                  <c:v>Regular Espresso</c:v>
                </c:pt>
                <c:pt idx="6">
                  <c:v>Mint</c:v>
                </c:pt>
                <c:pt idx="7">
                  <c:v>Decaf Espresso</c:v>
                </c:pt>
                <c:pt idx="8">
                  <c:v>Green Tea</c:v>
                </c:pt>
                <c:pt idx="9">
                  <c:v>Amaretto</c:v>
                </c:pt>
                <c:pt idx="10">
                  <c:v>Caffe Mocha</c:v>
                </c:pt>
                <c:pt idx="11">
                  <c:v>Decaf Irish Cream</c:v>
                </c:pt>
                <c:pt idx="12">
                  <c:v>Columbian</c:v>
                </c:pt>
              </c:strCache>
            </c:strRef>
          </c:cat>
          <c:val>
            <c:numRef>
              <c:f>pivot!$B$3:$B$16</c:f>
              <c:numCache>
                <c:formatCode>"$"#,##0.0</c:formatCode>
                <c:ptCount val="13"/>
                <c:pt idx="0">
                  <c:v>17.114583333333332</c:v>
                </c:pt>
                <c:pt idx="1">
                  <c:v>9.6875</c:v>
                </c:pt>
                <c:pt idx="2">
                  <c:v>5.3194444444444446</c:v>
                </c:pt>
                <c:pt idx="3">
                  <c:v>4.2874999999999996</c:v>
                </c:pt>
                <c:pt idx="4">
                  <c:v>4.0703125</c:v>
                </c:pt>
                <c:pt idx="5">
                  <c:v>2.75</c:v>
                </c:pt>
                <c:pt idx="6">
                  <c:v>1.234375</c:v>
                </c:pt>
                <c:pt idx="7">
                  <c:v>-4.8161764705882355</c:v>
                </c:pt>
                <c:pt idx="8">
                  <c:v>-6.770833333333333</c:v>
                </c:pt>
                <c:pt idx="9">
                  <c:v>-9.21875</c:v>
                </c:pt>
                <c:pt idx="10">
                  <c:v>-9.4</c:v>
                </c:pt>
                <c:pt idx="11">
                  <c:v>-9.4375</c:v>
                </c:pt>
                <c:pt idx="12">
                  <c:v>-9.625</c:v>
                </c:pt>
              </c:numCache>
            </c:numRef>
          </c:val>
          <c:extLst>
            <c:ext xmlns:c16="http://schemas.microsoft.com/office/drawing/2014/chart" uri="{C3380CC4-5D6E-409C-BE32-E72D297353CC}">
              <c16:uniqueId val="{00000010-6C05-49B7-B3F1-C55A00D52E3D}"/>
            </c:ext>
          </c:extLst>
        </c:ser>
        <c:dLbls>
          <c:showLegendKey val="0"/>
          <c:showVal val="0"/>
          <c:showCatName val="0"/>
          <c:showSerName val="0"/>
          <c:showPercent val="0"/>
          <c:showBubbleSize val="0"/>
        </c:dLbls>
        <c:gapWidth val="50"/>
        <c:overlap val="-50"/>
        <c:axId val="1142042863"/>
        <c:axId val="1142043823"/>
      </c:barChart>
      <c:catAx>
        <c:axId val="1142042863"/>
        <c:scaling>
          <c:orientation val="minMax"/>
        </c:scaling>
        <c:delete val="0"/>
        <c:axPos val="b"/>
        <c:numFmt formatCode="General" sourceLinked="1"/>
        <c:majorTickMark val="none"/>
        <c:minorTickMark val="none"/>
        <c:tickLblPos val="nextTo"/>
        <c:spPr>
          <a:noFill/>
          <a:ln w="9525" cap="flat" cmpd="sng" algn="ctr">
            <a:solidFill>
              <a:srgbClr val="5B532C"/>
            </a:solidFill>
            <a:round/>
          </a:ln>
          <a:effectLst/>
        </c:spPr>
        <c:txPr>
          <a:bodyPr rot="5400000" vert="horz"/>
          <a:lstStyle/>
          <a:p>
            <a:pPr>
              <a:defRPr/>
            </a:pPr>
            <a:endParaRPr lang="en-US"/>
          </a:p>
        </c:txPr>
        <c:crossAx val="1142043823"/>
        <c:crosses val="autoZero"/>
        <c:auto val="1"/>
        <c:lblAlgn val="ctr"/>
        <c:lblOffset val="100"/>
        <c:noMultiLvlLbl val="0"/>
      </c:catAx>
      <c:valAx>
        <c:axId val="1142043823"/>
        <c:scaling>
          <c:orientation val="minMax"/>
        </c:scaling>
        <c:delete val="0"/>
        <c:axPos val="l"/>
        <c:numFmt formatCode="&quot;$&quot;#,##0.0" sourceLinked="1"/>
        <c:majorTickMark val="none"/>
        <c:minorTickMark val="none"/>
        <c:tickLblPos val="nextTo"/>
        <c:spPr>
          <a:noFill/>
          <a:ln>
            <a:noFill/>
          </a:ln>
          <a:effectLst/>
        </c:spPr>
        <c:txPr>
          <a:bodyPr rot="-60000000" vert="horz"/>
          <a:lstStyle/>
          <a:p>
            <a:pPr>
              <a:defRPr/>
            </a:pPr>
            <a:endParaRPr lang="en-US"/>
          </a:p>
        </c:txPr>
        <c:crossAx val="1142042863"/>
        <c:crosses val="autoZero"/>
        <c:crossBetween val="between"/>
      </c:valAx>
      <c:spPr>
        <a:noFill/>
        <a:ln>
          <a:noFill/>
        </a:ln>
      </c:spPr>
    </c:plotArea>
    <c:plotVisOnly val="1"/>
    <c:dispBlanksAs val="gap"/>
    <c:showDLblsOverMax val="0"/>
    <c:extLst/>
  </c:chart>
  <c:spPr>
    <a:solidFill>
      <a:srgbClr val="FDE7B3"/>
    </a:solidFill>
  </c:spPr>
  <c:txPr>
    <a:bodyPr/>
    <a:lstStyle/>
    <a:p>
      <a:pPr>
        <a:defRPr>
          <a:solidFill>
            <a:srgbClr val="5B532C"/>
          </a:solidFill>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0</xdr:rowOff>
    </xdr:from>
    <xdr:to>
      <xdr:col>27</xdr:col>
      <xdr:colOff>0</xdr:colOff>
      <xdr:row>31</xdr:row>
      <xdr:rowOff>0</xdr:rowOff>
    </xdr:to>
    <xdr:sp macro="" textlink="">
      <xdr:nvSpPr>
        <xdr:cNvPr id="9" name="Rectangle 8">
          <a:extLst>
            <a:ext uri="{FF2B5EF4-FFF2-40B4-BE49-F238E27FC236}">
              <a16:creationId xmlns:a16="http://schemas.microsoft.com/office/drawing/2014/main" id="{EF1A8A8C-3DD2-BD94-A3FF-F38A77E80F3C}"/>
            </a:ext>
          </a:extLst>
        </xdr:cNvPr>
        <xdr:cNvSpPr/>
      </xdr:nvSpPr>
      <xdr:spPr>
        <a:xfrm>
          <a:off x="95250" y="0"/>
          <a:ext cx="15759545" cy="5810250"/>
        </a:xfrm>
        <a:prstGeom prst="rect">
          <a:avLst/>
        </a:prstGeom>
        <a:solidFill>
          <a:srgbClr val="5B532C"/>
        </a:solidFill>
        <a:ln>
          <a:noFill/>
        </a:ln>
        <a:effectLst>
          <a:innerShdw blurRad="63500" dist="50800" dir="2700000">
            <a:prstClr val="black">
              <a:alpha val="15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5B532C"/>
              </a:solidFill>
            </a:rPr>
            <a:t>a</a:t>
          </a:r>
        </a:p>
      </xdr:txBody>
    </xdr:sp>
    <xdr:clientData/>
  </xdr:twoCellAnchor>
  <xdr:twoCellAnchor>
    <xdr:from>
      <xdr:col>1</xdr:col>
      <xdr:colOff>0</xdr:colOff>
      <xdr:row>1</xdr:row>
      <xdr:rowOff>0</xdr:rowOff>
    </xdr:from>
    <xdr:to>
      <xdr:col>4</xdr:col>
      <xdr:colOff>0</xdr:colOff>
      <xdr:row>31</xdr:row>
      <xdr:rowOff>0</xdr:rowOff>
    </xdr:to>
    <xdr:sp macro="" textlink="">
      <xdr:nvSpPr>
        <xdr:cNvPr id="7" name="Rectangle 6">
          <a:extLst>
            <a:ext uri="{FF2B5EF4-FFF2-40B4-BE49-F238E27FC236}">
              <a16:creationId xmlns:a16="http://schemas.microsoft.com/office/drawing/2014/main" id="{D92B52AC-D8AD-DB71-D715-E03BFE3499DE}"/>
            </a:ext>
          </a:extLst>
        </xdr:cNvPr>
        <xdr:cNvSpPr/>
      </xdr:nvSpPr>
      <xdr:spPr>
        <a:xfrm>
          <a:off x="95250" y="95250"/>
          <a:ext cx="1818409" cy="5715000"/>
        </a:xfrm>
        <a:prstGeom prst="rect">
          <a:avLst/>
        </a:prstGeom>
        <a:solidFill>
          <a:srgbClr val="63A36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0</xdr:colOff>
      <xdr:row>16</xdr:row>
      <xdr:rowOff>0</xdr:rowOff>
    </xdr:from>
    <xdr:to>
      <xdr:col>15</xdr:col>
      <xdr:colOff>0</xdr:colOff>
      <xdr:row>28</xdr:row>
      <xdr:rowOff>0</xdr:rowOff>
    </xdr:to>
    <xdr:graphicFrame macro="">
      <xdr:nvGraphicFramePr>
        <xdr:cNvPr id="2" name="Chart 1">
          <a:extLst>
            <a:ext uri="{FF2B5EF4-FFF2-40B4-BE49-F238E27FC236}">
              <a16:creationId xmlns:a16="http://schemas.microsoft.com/office/drawing/2014/main" id="{B25BAAA8-777D-47AE-9B9A-E4CF2AC23B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0</xdr:colOff>
      <xdr:row>16</xdr:row>
      <xdr:rowOff>0</xdr:rowOff>
    </xdr:from>
    <xdr:to>
      <xdr:col>26</xdr:col>
      <xdr:colOff>0</xdr:colOff>
      <xdr:row>28</xdr:row>
      <xdr:rowOff>0</xdr:rowOff>
    </xdr:to>
    <xdr:graphicFrame macro="">
      <xdr:nvGraphicFramePr>
        <xdr:cNvPr id="49" name="Chart 2">
          <a:extLst>
            <a:ext uri="{FF2B5EF4-FFF2-40B4-BE49-F238E27FC236}">
              <a16:creationId xmlns:a16="http://schemas.microsoft.com/office/drawing/2014/main" id="{ACFCE717-5CB1-4406-B8C0-39FD2E4AB1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2</xdr:row>
      <xdr:rowOff>0</xdr:rowOff>
    </xdr:from>
    <xdr:to>
      <xdr:col>26</xdr:col>
      <xdr:colOff>0</xdr:colOff>
      <xdr:row>14</xdr:row>
      <xdr:rowOff>0</xdr:rowOff>
    </xdr:to>
    <xdr:graphicFrame macro="">
      <xdr:nvGraphicFramePr>
        <xdr:cNvPr id="10" name="Chart 9">
          <a:extLst>
            <a:ext uri="{FF2B5EF4-FFF2-40B4-BE49-F238E27FC236}">
              <a16:creationId xmlns:a16="http://schemas.microsoft.com/office/drawing/2014/main" id="{42A24550-D148-47C9-8F0B-2371FEC0F2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2</xdr:row>
      <xdr:rowOff>0</xdr:rowOff>
    </xdr:from>
    <xdr:to>
      <xdr:col>15</xdr:col>
      <xdr:colOff>0</xdr:colOff>
      <xdr:row>14</xdr:row>
      <xdr:rowOff>0</xdr:rowOff>
    </xdr:to>
    <xdr:graphicFrame macro="">
      <xdr:nvGraphicFramePr>
        <xdr:cNvPr id="11" name="Chart 10">
          <a:extLst>
            <a:ext uri="{FF2B5EF4-FFF2-40B4-BE49-F238E27FC236}">
              <a16:creationId xmlns:a16="http://schemas.microsoft.com/office/drawing/2014/main" id="{99CABDC7-E920-4AC8-AC02-3CC3A4391F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1</xdr:row>
      <xdr:rowOff>0</xdr:rowOff>
    </xdr:from>
    <xdr:to>
      <xdr:col>4</xdr:col>
      <xdr:colOff>0</xdr:colOff>
      <xdr:row>4</xdr:row>
      <xdr:rowOff>0</xdr:rowOff>
    </xdr:to>
    <xdr:sp macro="" textlink="">
      <xdr:nvSpPr>
        <xdr:cNvPr id="15" name="TextBox 14">
          <a:extLst>
            <a:ext uri="{FF2B5EF4-FFF2-40B4-BE49-F238E27FC236}">
              <a16:creationId xmlns:a16="http://schemas.microsoft.com/office/drawing/2014/main" id="{37A4F57B-3F00-E242-35B9-8B2ED7A82857}"/>
            </a:ext>
          </a:extLst>
        </xdr:cNvPr>
        <xdr:cNvSpPr txBox="1"/>
      </xdr:nvSpPr>
      <xdr:spPr>
        <a:xfrm>
          <a:off x="112568" y="112568"/>
          <a:ext cx="1922318"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FFC50F"/>
              </a:solidFill>
            </a:rPr>
            <a:t>Budget Analysis</a:t>
          </a:r>
        </a:p>
      </xdr:txBody>
    </xdr:sp>
    <xdr:clientData/>
  </xdr:twoCellAnchor>
  <xdr:twoCellAnchor>
    <xdr:from>
      <xdr:col>5</xdr:col>
      <xdr:colOff>0</xdr:colOff>
      <xdr:row>15</xdr:row>
      <xdr:rowOff>1</xdr:rowOff>
    </xdr:from>
    <xdr:to>
      <xdr:col>10</xdr:col>
      <xdr:colOff>0</xdr:colOff>
      <xdr:row>16</xdr:row>
      <xdr:rowOff>0</xdr:rowOff>
    </xdr:to>
    <xdr:sp macro="" textlink="">
      <xdr:nvSpPr>
        <xdr:cNvPr id="17" name="TextBox 16">
          <a:extLst>
            <a:ext uri="{FF2B5EF4-FFF2-40B4-BE49-F238E27FC236}">
              <a16:creationId xmlns:a16="http://schemas.microsoft.com/office/drawing/2014/main" id="{4E5314F4-7795-784D-ED2C-2772CA073E5E}"/>
            </a:ext>
          </a:extLst>
        </xdr:cNvPr>
        <xdr:cNvSpPr txBox="1"/>
      </xdr:nvSpPr>
      <xdr:spPr>
        <a:xfrm>
          <a:off x="2502477" y="2788228"/>
          <a:ext cx="3030682" cy="190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baseline="0">
              <a:solidFill>
                <a:srgbClr val="FFC50F"/>
              </a:solidFill>
            </a:rPr>
            <a:t>Revenue Trend (Actual vs Budget)</a:t>
          </a:r>
          <a:endParaRPr lang="en-US" sz="1100" b="1">
            <a:solidFill>
              <a:srgbClr val="FFC50F"/>
            </a:solidFill>
          </a:endParaRPr>
        </a:p>
      </xdr:txBody>
    </xdr:sp>
    <xdr:clientData/>
  </xdr:twoCellAnchor>
  <xdr:twoCellAnchor>
    <xdr:from>
      <xdr:col>5</xdr:col>
      <xdr:colOff>0</xdr:colOff>
      <xdr:row>1</xdr:row>
      <xdr:rowOff>0</xdr:rowOff>
    </xdr:from>
    <xdr:to>
      <xdr:col>10</xdr:col>
      <xdr:colOff>0</xdr:colOff>
      <xdr:row>1</xdr:row>
      <xdr:rowOff>190499</xdr:rowOff>
    </xdr:to>
    <xdr:sp macro="" textlink="">
      <xdr:nvSpPr>
        <xdr:cNvPr id="19" name="TextBox 18">
          <a:extLst>
            <a:ext uri="{FF2B5EF4-FFF2-40B4-BE49-F238E27FC236}">
              <a16:creationId xmlns:a16="http://schemas.microsoft.com/office/drawing/2014/main" id="{C0D5755F-10AC-4044-B4B8-7A9D95550D55}"/>
            </a:ext>
          </a:extLst>
        </xdr:cNvPr>
        <xdr:cNvSpPr txBox="1"/>
      </xdr:nvSpPr>
      <xdr:spPr>
        <a:xfrm>
          <a:off x="2502477" y="60614"/>
          <a:ext cx="3030682" cy="190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baseline="0">
              <a:solidFill>
                <a:srgbClr val="FFC50F"/>
              </a:solidFill>
            </a:rPr>
            <a:t>Profit Variance by Product</a:t>
          </a:r>
        </a:p>
      </xdr:txBody>
    </xdr:sp>
    <xdr:clientData/>
  </xdr:twoCellAnchor>
  <xdr:twoCellAnchor>
    <xdr:from>
      <xdr:col>16</xdr:col>
      <xdr:colOff>0</xdr:colOff>
      <xdr:row>1</xdr:row>
      <xdr:rowOff>8660</xdr:rowOff>
    </xdr:from>
    <xdr:to>
      <xdr:col>21</xdr:col>
      <xdr:colOff>0</xdr:colOff>
      <xdr:row>2</xdr:row>
      <xdr:rowOff>8659</xdr:rowOff>
    </xdr:to>
    <xdr:sp macro="" textlink="">
      <xdr:nvSpPr>
        <xdr:cNvPr id="20" name="TextBox 19">
          <a:extLst>
            <a:ext uri="{FF2B5EF4-FFF2-40B4-BE49-F238E27FC236}">
              <a16:creationId xmlns:a16="http://schemas.microsoft.com/office/drawing/2014/main" id="{9B2331B7-1228-475E-822F-F6EFCB4D5212}"/>
            </a:ext>
          </a:extLst>
        </xdr:cNvPr>
        <xdr:cNvSpPr txBox="1"/>
      </xdr:nvSpPr>
      <xdr:spPr>
        <a:xfrm>
          <a:off x="9169977" y="69274"/>
          <a:ext cx="3030682" cy="190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a:solidFill>
                <a:srgbClr val="FFC50F"/>
              </a:solidFill>
            </a:rPr>
            <a:t>Gross</a:t>
          </a:r>
          <a:r>
            <a:rPr lang="en-US" sz="1100" b="1" baseline="0">
              <a:solidFill>
                <a:srgbClr val="FFC50F"/>
              </a:solidFill>
            </a:rPr>
            <a:t> </a:t>
          </a:r>
          <a:r>
            <a:rPr lang="en-US" sz="1100" b="1">
              <a:solidFill>
                <a:srgbClr val="FFC50F"/>
              </a:solidFill>
            </a:rPr>
            <a:t>Margin % by Product</a:t>
          </a:r>
        </a:p>
      </xdr:txBody>
    </xdr:sp>
    <xdr:clientData/>
  </xdr:twoCellAnchor>
  <xdr:twoCellAnchor>
    <xdr:from>
      <xdr:col>16</xdr:col>
      <xdr:colOff>0</xdr:colOff>
      <xdr:row>15</xdr:row>
      <xdr:rowOff>0</xdr:rowOff>
    </xdr:from>
    <xdr:to>
      <xdr:col>21</xdr:col>
      <xdr:colOff>0</xdr:colOff>
      <xdr:row>15</xdr:row>
      <xdr:rowOff>190499</xdr:rowOff>
    </xdr:to>
    <xdr:sp macro="" textlink="">
      <xdr:nvSpPr>
        <xdr:cNvPr id="21" name="TextBox 20">
          <a:extLst>
            <a:ext uri="{FF2B5EF4-FFF2-40B4-BE49-F238E27FC236}">
              <a16:creationId xmlns:a16="http://schemas.microsoft.com/office/drawing/2014/main" id="{AB3AAA5A-3346-4CBD-9A3D-C77AC5112952}"/>
            </a:ext>
          </a:extLst>
        </xdr:cNvPr>
        <xdr:cNvSpPr txBox="1"/>
      </xdr:nvSpPr>
      <xdr:spPr>
        <a:xfrm>
          <a:off x="9169977" y="2788227"/>
          <a:ext cx="3030682" cy="190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a:solidFill>
                <a:srgbClr val="FFC50F"/>
              </a:solidFill>
            </a:rPr>
            <a:t>Margin Trend (Actual</a:t>
          </a:r>
          <a:r>
            <a:rPr lang="en-US" sz="1100" b="1" baseline="0">
              <a:solidFill>
                <a:srgbClr val="FFC50F"/>
              </a:solidFill>
            </a:rPr>
            <a:t> vs Budget)</a:t>
          </a:r>
        </a:p>
      </xdr:txBody>
    </xdr:sp>
    <xdr:clientData/>
  </xdr:twoCellAnchor>
  <xdr:twoCellAnchor>
    <xdr:from>
      <xdr:col>1</xdr:col>
      <xdr:colOff>218208</xdr:colOff>
      <xdr:row>3</xdr:row>
      <xdr:rowOff>190499</xdr:rowOff>
    </xdr:from>
    <xdr:to>
      <xdr:col>3</xdr:col>
      <xdr:colOff>527303</xdr:colOff>
      <xdr:row>6</xdr:row>
      <xdr:rowOff>181840</xdr:rowOff>
    </xdr:to>
    <xdr:sp macro="" textlink="">
      <xdr:nvSpPr>
        <xdr:cNvPr id="4" name="Rectangle: Rounded Corners 3">
          <a:extLst>
            <a:ext uri="{FF2B5EF4-FFF2-40B4-BE49-F238E27FC236}">
              <a16:creationId xmlns:a16="http://schemas.microsoft.com/office/drawing/2014/main" id="{26B5E9AC-2640-9FF8-6369-0805D1BB254F}"/>
            </a:ext>
          </a:extLst>
        </xdr:cNvPr>
        <xdr:cNvSpPr/>
      </xdr:nvSpPr>
      <xdr:spPr>
        <a:xfrm>
          <a:off x="330776" y="684067"/>
          <a:ext cx="1746504" cy="562841"/>
        </a:xfrm>
        <a:prstGeom prst="roundRect">
          <a:avLst/>
        </a:prstGeom>
        <a:solidFill>
          <a:srgbClr val="FDE7B3"/>
        </a:solidFill>
        <a:ln>
          <a:noFill/>
        </a:ln>
        <a:effectLst>
          <a:outerShdw blurRad="63500" dist="38100" dir="2700000" algn="tl"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0</xdr:colOff>
      <xdr:row>4</xdr:row>
      <xdr:rowOff>1</xdr:rowOff>
    </xdr:from>
    <xdr:to>
      <xdr:col>4</xdr:col>
      <xdr:colOff>0</xdr:colOff>
      <xdr:row>6</xdr:row>
      <xdr:rowOff>1</xdr:rowOff>
    </xdr:to>
    <xdr:sp macro="" textlink="">
      <xdr:nvSpPr>
        <xdr:cNvPr id="6" name="TextBox 5">
          <a:extLst>
            <a:ext uri="{FF2B5EF4-FFF2-40B4-BE49-F238E27FC236}">
              <a16:creationId xmlns:a16="http://schemas.microsoft.com/office/drawing/2014/main" id="{3778029E-3452-4E24-235C-35CBDC2FF552}"/>
            </a:ext>
          </a:extLst>
        </xdr:cNvPr>
        <xdr:cNvSpPr txBox="1"/>
      </xdr:nvSpPr>
      <xdr:spPr>
        <a:xfrm>
          <a:off x="112568" y="684069"/>
          <a:ext cx="2156114"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solidFill>
                <a:srgbClr val="5B532C"/>
              </a:solidFill>
            </a:rPr>
            <a:t>Total Revenue</a:t>
          </a:r>
        </a:p>
      </xdr:txBody>
    </xdr:sp>
    <xdr:clientData/>
  </xdr:twoCellAnchor>
  <xdr:twoCellAnchor>
    <xdr:from>
      <xdr:col>1</xdr:col>
      <xdr:colOff>0</xdr:colOff>
      <xdr:row>5</xdr:row>
      <xdr:rowOff>2</xdr:rowOff>
    </xdr:from>
    <xdr:to>
      <xdr:col>4</xdr:col>
      <xdr:colOff>0</xdr:colOff>
      <xdr:row>7</xdr:row>
      <xdr:rowOff>0</xdr:rowOff>
    </xdr:to>
    <xdr:sp macro="" textlink="pivot!$E$22">
      <xdr:nvSpPr>
        <xdr:cNvPr id="8" name="TextBox 7">
          <a:extLst>
            <a:ext uri="{FF2B5EF4-FFF2-40B4-BE49-F238E27FC236}">
              <a16:creationId xmlns:a16="http://schemas.microsoft.com/office/drawing/2014/main" id="{0B384144-DDA6-E283-7647-81082F5593A6}"/>
            </a:ext>
          </a:extLst>
        </xdr:cNvPr>
        <xdr:cNvSpPr txBox="1"/>
      </xdr:nvSpPr>
      <xdr:spPr>
        <a:xfrm>
          <a:off x="112568" y="874570"/>
          <a:ext cx="2156114" cy="3809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41A77EF-47A2-4547-BB6C-D703A0319869}" type="TxLink">
            <a:rPr lang="en-US" sz="1200" b="1" i="0" u="none" strike="noStrike">
              <a:solidFill>
                <a:srgbClr val="5B532C"/>
              </a:solidFill>
              <a:latin typeface="Aptos Narrow"/>
              <a:ea typeface="+mn-ea"/>
              <a:cs typeface="+mn-cs"/>
            </a:rPr>
            <a:pPr marL="0" indent="0" algn="ctr"/>
            <a:t>$268,214</a:t>
          </a:fld>
          <a:endParaRPr lang="en-US" sz="1200" b="1" i="0" u="none" strike="noStrike">
            <a:solidFill>
              <a:srgbClr val="5B532C"/>
            </a:solidFill>
            <a:latin typeface="Aptos Narrow"/>
            <a:ea typeface="+mn-ea"/>
            <a:cs typeface="+mn-cs"/>
          </a:endParaRPr>
        </a:p>
      </xdr:txBody>
    </xdr:sp>
    <xdr:clientData/>
  </xdr:twoCellAnchor>
  <xdr:twoCellAnchor>
    <xdr:from>
      <xdr:col>1</xdr:col>
      <xdr:colOff>218209</xdr:colOff>
      <xdr:row>8</xdr:row>
      <xdr:rowOff>0</xdr:rowOff>
    </xdr:from>
    <xdr:to>
      <xdr:col>3</xdr:col>
      <xdr:colOff>527304</xdr:colOff>
      <xdr:row>11</xdr:row>
      <xdr:rowOff>0</xdr:rowOff>
    </xdr:to>
    <xdr:sp macro="" textlink="">
      <xdr:nvSpPr>
        <xdr:cNvPr id="13" name="Rectangle: Rounded Corners 12">
          <a:extLst>
            <a:ext uri="{FF2B5EF4-FFF2-40B4-BE49-F238E27FC236}">
              <a16:creationId xmlns:a16="http://schemas.microsoft.com/office/drawing/2014/main" id="{01C9F21F-7D9B-41F9-8FEF-6E0B8D7A7467}"/>
            </a:ext>
          </a:extLst>
        </xdr:cNvPr>
        <xdr:cNvSpPr/>
      </xdr:nvSpPr>
      <xdr:spPr>
        <a:xfrm>
          <a:off x="330777" y="1446068"/>
          <a:ext cx="1746504" cy="571500"/>
        </a:xfrm>
        <a:prstGeom prst="roundRect">
          <a:avLst/>
        </a:prstGeom>
        <a:solidFill>
          <a:srgbClr val="FDE7B3"/>
        </a:solidFill>
        <a:ln>
          <a:noFill/>
        </a:ln>
        <a:effectLst>
          <a:outerShdw blurRad="63500" dist="38100" dir="2700000" algn="tl"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218209</xdr:colOff>
      <xdr:row>12</xdr:row>
      <xdr:rowOff>0</xdr:rowOff>
    </xdr:from>
    <xdr:to>
      <xdr:col>3</xdr:col>
      <xdr:colOff>527304</xdr:colOff>
      <xdr:row>15</xdr:row>
      <xdr:rowOff>0</xdr:rowOff>
    </xdr:to>
    <xdr:sp macro="" textlink="">
      <xdr:nvSpPr>
        <xdr:cNvPr id="14" name="Rectangle: Rounded Corners 13">
          <a:extLst>
            <a:ext uri="{FF2B5EF4-FFF2-40B4-BE49-F238E27FC236}">
              <a16:creationId xmlns:a16="http://schemas.microsoft.com/office/drawing/2014/main" id="{4A04E6D5-3C4E-4966-AEEB-B695DE5E82B2}"/>
            </a:ext>
          </a:extLst>
        </xdr:cNvPr>
        <xdr:cNvSpPr/>
      </xdr:nvSpPr>
      <xdr:spPr>
        <a:xfrm>
          <a:off x="330777" y="2208068"/>
          <a:ext cx="1746504" cy="571500"/>
        </a:xfrm>
        <a:prstGeom prst="roundRect">
          <a:avLst/>
        </a:prstGeom>
        <a:solidFill>
          <a:srgbClr val="FDE7B3"/>
        </a:solidFill>
        <a:ln>
          <a:noFill/>
        </a:ln>
        <a:effectLst>
          <a:outerShdw blurRad="63500" dist="38100" dir="2700000" algn="tl"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218209</xdr:colOff>
      <xdr:row>16</xdr:row>
      <xdr:rowOff>0</xdr:rowOff>
    </xdr:from>
    <xdr:to>
      <xdr:col>3</xdr:col>
      <xdr:colOff>527304</xdr:colOff>
      <xdr:row>19</xdr:row>
      <xdr:rowOff>0</xdr:rowOff>
    </xdr:to>
    <xdr:sp macro="" textlink="">
      <xdr:nvSpPr>
        <xdr:cNvPr id="18" name="Rectangle: Rounded Corners 17">
          <a:extLst>
            <a:ext uri="{FF2B5EF4-FFF2-40B4-BE49-F238E27FC236}">
              <a16:creationId xmlns:a16="http://schemas.microsoft.com/office/drawing/2014/main" id="{F95B67A3-898F-492B-BD9C-D75D900CE647}"/>
            </a:ext>
          </a:extLst>
        </xdr:cNvPr>
        <xdr:cNvSpPr/>
      </xdr:nvSpPr>
      <xdr:spPr>
        <a:xfrm>
          <a:off x="330777" y="2970068"/>
          <a:ext cx="1746504" cy="571500"/>
        </a:xfrm>
        <a:prstGeom prst="roundRect">
          <a:avLst/>
        </a:prstGeom>
        <a:solidFill>
          <a:srgbClr val="FDE7B3"/>
        </a:solidFill>
        <a:ln>
          <a:noFill/>
        </a:ln>
        <a:effectLst>
          <a:outerShdw blurRad="63500" dist="38100" dir="2700000" algn="tl"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0</xdr:colOff>
      <xdr:row>8</xdr:row>
      <xdr:rowOff>0</xdr:rowOff>
    </xdr:from>
    <xdr:to>
      <xdr:col>4</xdr:col>
      <xdr:colOff>0</xdr:colOff>
      <xdr:row>10</xdr:row>
      <xdr:rowOff>0</xdr:rowOff>
    </xdr:to>
    <xdr:sp macro="" textlink="">
      <xdr:nvSpPr>
        <xdr:cNvPr id="26" name="TextBox 25">
          <a:extLst>
            <a:ext uri="{FF2B5EF4-FFF2-40B4-BE49-F238E27FC236}">
              <a16:creationId xmlns:a16="http://schemas.microsoft.com/office/drawing/2014/main" id="{03D756EC-4B83-DE34-042B-A9DAD381E57C}"/>
            </a:ext>
          </a:extLst>
        </xdr:cNvPr>
        <xdr:cNvSpPr txBox="1"/>
      </xdr:nvSpPr>
      <xdr:spPr>
        <a:xfrm>
          <a:off x="112568" y="1446068"/>
          <a:ext cx="1922318"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solidFill>
                <a:srgbClr val="5B532C"/>
              </a:solidFill>
              <a:latin typeface="+mn-lt"/>
              <a:ea typeface="+mn-ea"/>
              <a:cs typeface="+mn-cs"/>
            </a:rPr>
            <a:t>Total</a:t>
          </a:r>
          <a:r>
            <a:rPr lang="en-US" sz="1000" b="1">
              <a:solidFill>
                <a:srgbClr val="5B532C"/>
              </a:solidFill>
            </a:rPr>
            <a:t> Profit</a:t>
          </a:r>
        </a:p>
      </xdr:txBody>
    </xdr:sp>
    <xdr:clientData/>
  </xdr:twoCellAnchor>
  <xdr:twoCellAnchor>
    <xdr:from>
      <xdr:col>1</xdr:col>
      <xdr:colOff>0</xdr:colOff>
      <xdr:row>9</xdr:row>
      <xdr:rowOff>0</xdr:rowOff>
    </xdr:from>
    <xdr:to>
      <xdr:col>4</xdr:col>
      <xdr:colOff>0</xdr:colOff>
      <xdr:row>11</xdr:row>
      <xdr:rowOff>0</xdr:rowOff>
    </xdr:to>
    <xdr:sp macro="" textlink="pivot!$A$22">
      <xdr:nvSpPr>
        <xdr:cNvPr id="27" name="TextBox 26">
          <a:extLst>
            <a:ext uri="{FF2B5EF4-FFF2-40B4-BE49-F238E27FC236}">
              <a16:creationId xmlns:a16="http://schemas.microsoft.com/office/drawing/2014/main" id="{6743D294-F497-57E1-B1E5-6A1B91526C49}"/>
            </a:ext>
          </a:extLst>
        </xdr:cNvPr>
        <xdr:cNvSpPr txBox="1"/>
      </xdr:nvSpPr>
      <xdr:spPr>
        <a:xfrm>
          <a:off x="112568" y="1636568"/>
          <a:ext cx="2156114"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827C8A1-9416-4EB0-944F-A392F3AEF014}" type="TxLink">
            <a:rPr lang="en-US" sz="1200" b="1" i="0" u="none" strike="noStrike">
              <a:solidFill>
                <a:srgbClr val="5B532C"/>
              </a:solidFill>
              <a:latin typeface="Aptos Narrow"/>
            </a:rPr>
            <a:pPr algn="ctr"/>
            <a:t>$76,951 </a:t>
          </a:fld>
          <a:endParaRPr lang="en-US" sz="1200" b="1">
            <a:solidFill>
              <a:srgbClr val="5B532C"/>
            </a:solidFill>
          </a:endParaRPr>
        </a:p>
      </xdr:txBody>
    </xdr:sp>
    <xdr:clientData/>
  </xdr:twoCellAnchor>
  <xdr:twoCellAnchor>
    <xdr:from>
      <xdr:col>1</xdr:col>
      <xdr:colOff>218209</xdr:colOff>
      <xdr:row>20</xdr:row>
      <xdr:rowOff>0</xdr:rowOff>
    </xdr:from>
    <xdr:to>
      <xdr:col>3</xdr:col>
      <xdr:colOff>527304</xdr:colOff>
      <xdr:row>23</xdr:row>
      <xdr:rowOff>0</xdr:rowOff>
    </xdr:to>
    <xdr:sp macro="" textlink="">
      <xdr:nvSpPr>
        <xdr:cNvPr id="28" name="Rectangle: Rounded Corners 27">
          <a:extLst>
            <a:ext uri="{FF2B5EF4-FFF2-40B4-BE49-F238E27FC236}">
              <a16:creationId xmlns:a16="http://schemas.microsoft.com/office/drawing/2014/main" id="{1C0ADC76-A31C-4A52-A9A0-0DA30998FDD0}"/>
            </a:ext>
          </a:extLst>
        </xdr:cNvPr>
        <xdr:cNvSpPr/>
      </xdr:nvSpPr>
      <xdr:spPr>
        <a:xfrm>
          <a:off x="330777" y="3732068"/>
          <a:ext cx="1746504" cy="571500"/>
        </a:xfrm>
        <a:prstGeom prst="roundRect">
          <a:avLst/>
        </a:prstGeom>
        <a:solidFill>
          <a:srgbClr val="FDE7B3"/>
        </a:solidFill>
        <a:ln>
          <a:noFill/>
        </a:ln>
        <a:effectLst>
          <a:outerShdw blurRad="63500" dist="38100" dir="2700000" algn="tl"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xdr:colOff>
      <xdr:row>12</xdr:row>
      <xdr:rowOff>0</xdr:rowOff>
    </xdr:from>
    <xdr:to>
      <xdr:col>4</xdr:col>
      <xdr:colOff>0</xdr:colOff>
      <xdr:row>13</xdr:row>
      <xdr:rowOff>190499</xdr:rowOff>
    </xdr:to>
    <xdr:sp macro="" textlink="">
      <xdr:nvSpPr>
        <xdr:cNvPr id="30" name="TextBox 29">
          <a:extLst>
            <a:ext uri="{FF2B5EF4-FFF2-40B4-BE49-F238E27FC236}">
              <a16:creationId xmlns:a16="http://schemas.microsoft.com/office/drawing/2014/main" id="{CB17E9C4-D553-0F61-6396-0538ECF03C1C}"/>
            </a:ext>
          </a:extLst>
        </xdr:cNvPr>
        <xdr:cNvSpPr txBox="1"/>
      </xdr:nvSpPr>
      <xdr:spPr>
        <a:xfrm>
          <a:off x="112569" y="2208068"/>
          <a:ext cx="2156113"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solidFill>
                <a:srgbClr val="5B532C"/>
              </a:solidFill>
            </a:rPr>
            <a:t>Profit</a:t>
          </a:r>
          <a:r>
            <a:rPr lang="en-US" sz="1000" b="1" baseline="0">
              <a:solidFill>
                <a:srgbClr val="5B532C"/>
              </a:solidFill>
            </a:rPr>
            <a:t> </a:t>
          </a:r>
          <a:r>
            <a:rPr lang="en-US" sz="1000" b="1">
              <a:solidFill>
                <a:srgbClr val="5B532C"/>
              </a:solidFill>
              <a:latin typeface="+mn-lt"/>
              <a:ea typeface="+mn-ea"/>
              <a:cs typeface="+mn-cs"/>
            </a:rPr>
            <a:t>Variance</a:t>
          </a:r>
          <a:r>
            <a:rPr lang="en-US" sz="1000" b="1" baseline="0">
              <a:solidFill>
                <a:srgbClr val="5B532C"/>
              </a:solidFill>
            </a:rPr>
            <a:t> v Budget</a:t>
          </a:r>
        </a:p>
      </xdr:txBody>
    </xdr:sp>
    <xdr:clientData/>
  </xdr:twoCellAnchor>
  <xdr:twoCellAnchor>
    <xdr:from>
      <xdr:col>1</xdr:col>
      <xdr:colOff>0</xdr:colOff>
      <xdr:row>13</xdr:row>
      <xdr:rowOff>0</xdr:rowOff>
    </xdr:from>
    <xdr:to>
      <xdr:col>4</xdr:col>
      <xdr:colOff>0</xdr:colOff>
      <xdr:row>15</xdr:row>
      <xdr:rowOff>1</xdr:rowOff>
    </xdr:to>
    <xdr:sp macro="" textlink="pivot!$B$22">
      <xdr:nvSpPr>
        <xdr:cNvPr id="31" name="TextBox 30">
          <a:extLst>
            <a:ext uri="{FF2B5EF4-FFF2-40B4-BE49-F238E27FC236}">
              <a16:creationId xmlns:a16="http://schemas.microsoft.com/office/drawing/2014/main" id="{138E9FDD-3221-C097-5225-204B07FD9743}"/>
            </a:ext>
          </a:extLst>
        </xdr:cNvPr>
        <xdr:cNvSpPr txBox="1"/>
      </xdr:nvSpPr>
      <xdr:spPr>
        <a:xfrm>
          <a:off x="112568" y="2398568"/>
          <a:ext cx="2156114" cy="381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F68D7E1-6773-409A-96CD-2EE92B963A03}" type="TxLink">
            <a:rPr lang="en-US" sz="1200" b="1" i="0" u="none" strike="noStrike">
              <a:solidFill>
                <a:srgbClr val="5B532C"/>
              </a:solidFill>
              <a:latin typeface="Aptos Narrow"/>
              <a:ea typeface="+mn-ea"/>
              <a:cs typeface="+mn-cs"/>
            </a:rPr>
            <a:pPr marL="0" indent="0" algn="ctr"/>
            <a:t>-$1,529</a:t>
          </a:fld>
          <a:endParaRPr lang="en-US" sz="1200" b="1" i="0" u="none" strike="noStrike">
            <a:solidFill>
              <a:srgbClr val="5B532C"/>
            </a:solidFill>
            <a:latin typeface="Aptos Narrow"/>
            <a:ea typeface="+mn-ea"/>
            <a:cs typeface="+mn-cs"/>
          </a:endParaRPr>
        </a:p>
      </xdr:txBody>
    </xdr:sp>
    <xdr:clientData/>
  </xdr:twoCellAnchor>
  <xdr:twoCellAnchor>
    <xdr:from>
      <xdr:col>1</xdr:col>
      <xdr:colOff>0</xdr:colOff>
      <xdr:row>16</xdr:row>
      <xdr:rowOff>0</xdr:rowOff>
    </xdr:from>
    <xdr:to>
      <xdr:col>4</xdr:col>
      <xdr:colOff>0</xdr:colOff>
      <xdr:row>18</xdr:row>
      <xdr:rowOff>0</xdr:rowOff>
    </xdr:to>
    <xdr:sp macro="" textlink="">
      <xdr:nvSpPr>
        <xdr:cNvPr id="32" name="TextBox 31">
          <a:extLst>
            <a:ext uri="{FF2B5EF4-FFF2-40B4-BE49-F238E27FC236}">
              <a16:creationId xmlns:a16="http://schemas.microsoft.com/office/drawing/2014/main" id="{8730026C-D6F3-B4AE-3613-7D33C5DE7E46}"/>
            </a:ext>
          </a:extLst>
        </xdr:cNvPr>
        <xdr:cNvSpPr txBox="1"/>
      </xdr:nvSpPr>
      <xdr:spPr>
        <a:xfrm>
          <a:off x="95250" y="2952750"/>
          <a:ext cx="1818409"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solidFill>
                <a:srgbClr val="5B532C"/>
              </a:solidFill>
              <a:latin typeface="+mn-lt"/>
              <a:ea typeface="+mn-ea"/>
              <a:cs typeface="+mn-cs"/>
            </a:rPr>
            <a:t>Profit</a:t>
          </a:r>
          <a:r>
            <a:rPr lang="en-US" sz="1000" b="1">
              <a:solidFill>
                <a:srgbClr val="5B532C"/>
              </a:solidFill>
            </a:rPr>
            <a:t> Margin</a:t>
          </a:r>
          <a:r>
            <a:rPr lang="en-US" sz="1000" b="1" baseline="0">
              <a:solidFill>
                <a:srgbClr val="5B532C"/>
              </a:solidFill>
            </a:rPr>
            <a:t> %</a:t>
          </a:r>
          <a:endParaRPr lang="en-US" sz="1000" b="1">
            <a:solidFill>
              <a:srgbClr val="5B532C"/>
            </a:solidFill>
          </a:endParaRPr>
        </a:p>
      </xdr:txBody>
    </xdr:sp>
    <xdr:clientData/>
  </xdr:twoCellAnchor>
  <xdr:twoCellAnchor>
    <xdr:from>
      <xdr:col>1</xdr:col>
      <xdr:colOff>1</xdr:colOff>
      <xdr:row>17</xdr:row>
      <xdr:rowOff>0</xdr:rowOff>
    </xdr:from>
    <xdr:to>
      <xdr:col>4</xdr:col>
      <xdr:colOff>0</xdr:colOff>
      <xdr:row>18</xdr:row>
      <xdr:rowOff>190499</xdr:rowOff>
    </xdr:to>
    <xdr:sp macro="" textlink="pivot!$C$22">
      <xdr:nvSpPr>
        <xdr:cNvPr id="33" name="TextBox 32">
          <a:extLst>
            <a:ext uri="{FF2B5EF4-FFF2-40B4-BE49-F238E27FC236}">
              <a16:creationId xmlns:a16="http://schemas.microsoft.com/office/drawing/2014/main" id="{75ACD0D0-B0B2-4C27-4496-CC248FD9CE42}"/>
            </a:ext>
          </a:extLst>
        </xdr:cNvPr>
        <xdr:cNvSpPr txBox="1"/>
      </xdr:nvSpPr>
      <xdr:spPr>
        <a:xfrm>
          <a:off x="112569" y="3160568"/>
          <a:ext cx="2156113"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B8F9553-E8ED-495F-A6F4-937EA1786A74}" type="TxLink">
            <a:rPr lang="en-US" sz="1200" b="1" i="0" u="none" strike="noStrike">
              <a:solidFill>
                <a:srgbClr val="5B532C"/>
              </a:solidFill>
              <a:latin typeface="Aptos Narrow"/>
              <a:ea typeface="+mn-ea"/>
              <a:cs typeface="+mn-cs"/>
            </a:rPr>
            <a:pPr marL="0" indent="0" algn="ctr"/>
            <a:t>15.8%</a:t>
          </a:fld>
          <a:endParaRPr lang="en-US" sz="1200" b="1" i="0" u="none" strike="noStrike">
            <a:solidFill>
              <a:srgbClr val="5B532C"/>
            </a:solidFill>
            <a:latin typeface="Aptos Narrow"/>
            <a:ea typeface="+mn-ea"/>
            <a:cs typeface="+mn-cs"/>
          </a:endParaRPr>
        </a:p>
      </xdr:txBody>
    </xdr:sp>
    <xdr:clientData/>
  </xdr:twoCellAnchor>
  <xdr:twoCellAnchor>
    <xdr:from>
      <xdr:col>0</xdr:col>
      <xdr:colOff>77931</xdr:colOff>
      <xdr:row>20</xdr:row>
      <xdr:rowOff>1</xdr:rowOff>
    </xdr:from>
    <xdr:to>
      <xdr:col>4</xdr:col>
      <xdr:colOff>0</xdr:colOff>
      <xdr:row>22</xdr:row>
      <xdr:rowOff>1</xdr:rowOff>
    </xdr:to>
    <xdr:sp macro="" textlink="">
      <xdr:nvSpPr>
        <xdr:cNvPr id="34" name="TextBox 33">
          <a:extLst>
            <a:ext uri="{FF2B5EF4-FFF2-40B4-BE49-F238E27FC236}">
              <a16:creationId xmlns:a16="http://schemas.microsoft.com/office/drawing/2014/main" id="{F85E3416-BB6D-D6F7-EF76-AFE178FFD474}"/>
            </a:ext>
          </a:extLst>
        </xdr:cNvPr>
        <xdr:cNvSpPr txBox="1"/>
      </xdr:nvSpPr>
      <xdr:spPr>
        <a:xfrm>
          <a:off x="77931" y="3732069"/>
          <a:ext cx="2190751"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solidFill>
                <a:srgbClr val="5B532C"/>
              </a:solidFill>
            </a:rPr>
            <a:t>Expense Ratio %</a:t>
          </a:r>
        </a:p>
      </xdr:txBody>
    </xdr:sp>
    <xdr:clientData/>
  </xdr:twoCellAnchor>
  <xdr:twoCellAnchor>
    <xdr:from>
      <xdr:col>1</xdr:col>
      <xdr:colOff>0</xdr:colOff>
      <xdr:row>21</xdr:row>
      <xdr:rowOff>0</xdr:rowOff>
    </xdr:from>
    <xdr:to>
      <xdr:col>4</xdr:col>
      <xdr:colOff>0</xdr:colOff>
      <xdr:row>23</xdr:row>
      <xdr:rowOff>0</xdr:rowOff>
    </xdr:to>
    <xdr:sp macro="" textlink="pivot!$D$22">
      <xdr:nvSpPr>
        <xdr:cNvPr id="35" name="TextBox 34">
          <a:extLst>
            <a:ext uri="{FF2B5EF4-FFF2-40B4-BE49-F238E27FC236}">
              <a16:creationId xmlns:a16="http://schemas.microsoft.com/office/drawing/2014/main" id="{F5663D5E-CFEE-F83E-9ED1-379BE9FB32DB}"/>
            </a:ext>
          </a:extLst>
        </xdr:cNvPr>
        <xdr:cNvSpPr txBox="1"/>
      </xdr:nvSpPr>
      <xdr:spPr>
        <a:xfrm>
          <a:off x="112568" y="3922568"/>
          <a:ext cx="2156114"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C0134DB-C004-4335-9644-D07F8564AA79}" type="TxLink">
            <a:rPr lang="en-US" sz="1200" b="1" i="0" u="none" strike="noStrike">
              <a:solidFill>
                <a:srgbClr val="5B532C"/>
              </a:solidFill>
              <a:latin typeface="Aptos Narrow"/>
              <a:ea typeface="+mn-ea"/>
              <a:cs typeface="+mn-cs"/>
            </a:rPr>
            <a:pPr marL="0" indent="0" algn="ctr"/>
            <a:t>36.0%</a:t>
          </a:fld>
          <a:endParaRPr lang="en-US" sz="1200" b="1" i="0" u="none" strike="noStrike">
            <a:solidFill>
              <a:srgbClr val="5B532C"/>
            </a:solidFill>
            <a:latin typeface="Aptos Narrow"/>
            <a:ea typeface="+mn-ea"/>
            <a:cs typeface="+mn-cs"/>
          </a:endParaRPr>
        </a:p>
      </xdr:txBody>
    </xdr:sp>
    <xdr:clientData/>
  </xdr:twoCellAnchor>
  <xdr:twoCellAnchor editAs="oneCell">
    <xdr:from>
      <xdr:col>4</xdr:col>
      <xdr:colOff>0</xdr:colOff>
      <xdr:row>29</xdr:row>
      <xdr:rowOff>1796</xdr:rowOff>
    </xdr:from>
    <xdr:to>
      <xdr:col>26</xdr:col>
      <xdr:colOff>0</xdr:colOff>
      <xdr:row>31</xdr:row>
      <xdr:rowOff>0</xdr:rowOff>
    </xdr:to>
    <mc:AlternateContent xmlns:mc="http://schemas.openxmlformats.org/markup-compatibility/2006" xmlns:a14="http://schemas.microsoft.com/office/drawing/2010/main">
      <mc:Choice Requires="a14">
        <xdr:graphicFrame macro="">
          <xdr:nvGraphicFramePr>
            <xdr:cNvPr id="37" name="Date (Month)">
              <a:extLst>
                <a:ext uri="{FF2B5EF4-FFF2-40B4-BE49-F238E27FC236}">
                  <a16:creationId xmlns:a16="http://schemas.microsoft.com/office/drawing/2014/main" id="{C775A594-B512-EEFE-E08B-9D8A13D78D49}"/>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905000" y="5429249"/>
              <a:ext cx="13854546" cy="3810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xdr:colOff>
      <xdr:row>24</xdr:row>
      <xdr:rowOff>0</xdr:rowOff>
    </xdr:from>
    <xdr:to>
      <xdr:col>2</xdr:col>
      <xdr:colOff>235051</xdr:colOff>
      <xdr:row>31</xdr:row>
      <xdr:rowOff>0</xdr:rowOff>
    </xdr:to>
    <mc:AlternateContent xmlns:mc="http://schemas.openxmlformats.org/markup-compatibility/2006" xmlns:a14="http://schemas.microsoft.com/office/drawing/2010/main">
      <mc:Choice Requires="a14">
        <xdr:graphicFrame macro="">
          <xdr:nvGraphicFramePr>
            <xdr:cNvPr id="38" name="Product_Type">
              <a:extLst>
                <a:ext uri="{FF2B5EF4-FFF2-40B4-BE49-F238E27FC236}">
                  <a16:creationId xmlns:a16="http://schemas.microsoft.com/office/drawing/2014/main" id="{DB36EF90-A6EB-B150-2D21-D94F41FD622C}"/>
                </a:ext>
              </a:extLst>
            </xdr:cNvPr>
            <xdr:cNvGraphicFramePr/>
          </xdr:nvGraphicFramePr>
          <xdr:xfrm>
            <a:off x="0" y="0"/>
            <a:ext cx="0" cy="0"/>
          </xdr:xfrm>
          <a:graphic>
            <a:graphicData uri="http://schemas.microsoft.com/office/drawing/2010/slicer">
              <sle:slicer xmlns:sle="http://schemas.microsoft.com/office/drawing/2010/slicer" name="Product_Type"/>
            </a:graphicData>
          </a:graphic>
        </xdr:graphicFrame>
      </mc:Choice>
      <mc:Fallback xmlns="">
        <xdr:sp macro="" textlink="">
          <xdr:nvSpPr>
            <xdr:cNvPr id="0" name=""/>
            <xdr:cNvSpPr>
              <a:spLocks noTextEdit="1"/>
            </xdr:cNvSpPr>
          </xdr:nvSpPr>
          <xdr:spPr>
            <a:xfrm>
              <a:off x="114302" y="4495800"/>
              <a:ext cx="949424" cy="1333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314505</xdr:colOff>
      <xdr:row>24</xdr:row>
      <xdr:rowOff>1</xdr:rowOff>
    </xdr:from>
    <xdr:to>
      <xdr:col>4</xdr:col>
      <xdr:colOff>0</xdr:colOff>
      <xdr:row>31</xdr:row>
      <xdr:rowOff>0</xdr:rowOff>
    </xdr:to>
    <mc:AlternateContent xmlns:mc="http://schemas.openxmlformats.org/markup-compatibility/2006" xmlns:a14="http://schemas.microsoft.com/office/drawing/2010/main">
      <mc:Choice Requires="a14">
        <xdr:graphicFrame macro="">
          <xdr:nvGraphicFramePr>
            <xdr:cNvPr id="50" name="Product">
              <a:extLst>
                <a:ext uri="{FF2B5EF4-FFF2-40B4-BE49-F238E27FC236}">
                  <a16:creationId xmlns:a16="http://schemas.microsoft.com/office/drawing/2014/main" id="{9830B362-4993-4AEA-7FA0-A7A4D1551A9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143180" y="4495801"/>
              <a:ext cx="1114245" cy="1333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0.90143</cdr:x>
      <cdr:y>0.31439</cdr:y>
    </cdr:from>
    <cdr:to>
      <cdr:x>0.96571</cdr:x>
      <cdr:y>0.49621</cdr:y>
    </cdr:to>
    <cdr:sp macro="" textlink="">
      <cdr:nvSpPr>
        <cdr:cNvPr id="2" name="TextBox 1">
          <a:extLst xmlns:a="http://schemas.openxmlformats.org/drawingml/2006/main">
            <a:ext uri="{FF2B5EF4-FFF2-40B4-BE49-F238E27FC236}">
              <a16:creationId xmlns:a16="http://schemas.microsoft.com/office/drawing/2014/main" id="{5DDF875E-2158-EDE1-B71A-1BFCE96A672E}"/>
            </a:ext>
          </a:extLst>
        </cdr:cNvPr>
        <cdr:cNvSpPr txBox="1"/>
      </cdr:nvSpPr>
      <cdr:spPr>
        <a:xfrm xmlns:a="http://schemas.openxmlformats.org/drawingml/2006/main">
          <a:off x="5463887" y="718706"/>
          <a:ext cx="389659" cy="41563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userShapes>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cas" refreshedDate="46020.534423958336" backgroundQuery="1" createdVersion="8" refreshedVersion="8" minRefreshableVersion="3" recordCount="0" supportSubquery="1" supportAdvancedDrill="1" xr:uid="{E0BD0BE5-6329-4942-9561-8CE4CE4CCAFD}">
  <cacheSource type="external" connectionId="1"/>
  <cacheFields count="3">
    <cacheField name="[Measures].[average_margin_%]" caption="average_margin_%" numFmtId="0" hierarchy="57" level="32767"/>
    <cacheField name="[product].[Product].[Product]" caption="Product" numFmtId="0" hierarchy="42" level="1">
      <sharedItems count="13">
        <s v="Amaretto"/>
        <s v="Caffe Latte"/>
        <s v="Caffe Mocha"/>
        <s v="Chamomile"/>
        <s v="Columbian"/>
        <s v="Darjeeling"/>
        <s v="Decaf Espresso"/>
        <s v="Decaf Irish Cream"/>
        <s v="Earl Grey"/>
        <s v="Green Tea"/>
        <s v="Lemon"/>
        <s v="Mint"/>
        <s v="Regular Espresso"/>
      </sharedItems>
    </cacheField>
    <cacheField name="[fact_sales].[Date (Month)].[Date (Month)]" caption="Date (Month)" numFmtId="0" hierarchy="35" level="1">
      <sharedItems containsSemiMixedTypes="0" containsNonDate="0" containsString="0"/>
    </cacheField>
  </cacheFields>
  <cacheHierarchies count="71">
    <cacheHierarchy uniqueName="[fact_sales].[Transaction_Key]" caption="Transaction_Key" attribute="1" defaultMemberUniqueName="[fact_sales].[Transaction_Key].[All]" allUniqueName="[fact_sales].[Transaction_Key].[All]" dimensionUniqueName="[fact_sales]" displayFolder="" count="0" memberValueDatatype="20" unbalanced="0"/>
    <cacheHierarchy uniqueName="[fact_sales].[Market_Key]" caption="Market_Key" attribute="1" defaultMemberUniqueName="[fact_sales].[Market_Key].[All]" allUniqueName="[fact_sales].[Market_Key].[All]" dimensionUniqueName="[fact_sales]" displayFolder="" count="0" memberValueDatatype="20"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Date]" caption="Date" attribute="1" time="1" defaultMemberUniqueName="[fact_sales].[Date].[All]" allUniqueName="[fact_sales].[Date].[All]" dimensionUniqueName="[fact_sales]" displayFolder="" count="0" memberValueDatatype="7" unbalanced="0"/>
    <cacheHierarchy uniqueName="[fact_sales].[Sales]" caption="Sales" attribute="1" defaultMemberUniqueName="[fact_sales].[Sales].[All]" allUniqueName="[fact_sales].[Sales].[All]" dimensionUniqueName="[fact_sales]" displayFolder="" count="0" memberValueDatatype="20" unbalanced="0"/>
    <cacheHierarchy uniqueName="[fact_sales].[Budget_Sales]" caption="Budget_Sales" attribute="1" defaultMemberUniqueName="[fact_sales].[Budget_Sales].[All]" allUniqueName="[fact_sales].[Budget_Sales].[All]" dimensionUniqueName="[fact_sales]" displayFolder="" count="0" memberValueDatatype="20" unbalanced="0"/>
    <cacheHierarchy uniqueName="[fact_sales].[Sales_Var]" caption="Sales_Var" attribute="1" defaultMemberUniqueName="[fact_sales].[Sales_Var].[All]" allUniqueName="[fact_sales].[Sales_Var].[All]" dimensionUniqueName="[fact_sales]" displayFolder="" count="0" memberValueDatatype="20" unbalanced="0"/>
    <cacheHierarchy uniqueName="[fact_sales].[Sales_Var_%]" caption="Sales_Var_%" attribute="1" defaultMemberUniqueName="[fact_sales].[Sales_Var_%].[All]" allUniqueName="[fact_sales].[Sales_Var_%].[All]" dimensionUniqueName="[fact_sales]" displayFolder="" count="0" memberValueDatatype="130" unbalanced="0"/>
    <cacheHierarchy uniqueName="[fact_sales].[Sales_Status]" caption="Sales_Status" attribute="1" defaultMemberUniqueName="[fact_sales].[Sales_Status].[All]" allUniqueName="[fact_sales].[Sales_Status].[All]" dimensionUniqueName="[fact_sales]" displayFolder="" count="0" memberValueDatatype="130" unbalanced="0"/>
    <cacheHierarchy uniqueName="[fact_sales].[Profit]" caption="Profit" attribute="1" defaultMemberUniqueName="[fact_sales].[Profit].[All]" allUniqueName="[fact_sales].[Profit].[All]" dimensionUniqueName="[fact_sales]" displayFolder="" count="0" memberValueDatatype="20" unbalanced="0"/>
    <cacheHierarchy uniqueName="[fact_sales].[Budget_Profit]" caption="Budget_Profit" attribute="1" defaultMemberUniqueName="[fact_sales].[Budget_Profit].[All]" allUniqueName="[fact_sales].[Budget_Profit].[All]" dimensionUniqueName="[fact_sales]" displayFolder="" count="0" memberValueDatatype="20" unbalanced="0"/>
    <cacheHierarchy uniqueName="[fact_sales].[Profit_Var]" caption="Profit_Var" attribute="1" defaultMemberUniqueName="[fact_sales].[Profit_Var].[All]" allUniqueName="[fact_sales].[Profit_Var].[All]" dimensionUniqueName="[fact_sales]" displayFolder="" count="0" memberValueDatatype="20" unbalanced="0"/>
    <cacheHierarchy uniqueName="[fact_sales].[Profit_Var_%]" caption="Profit_Var_%" attribute="1" defaultMemberUniqueName="[fact_sales].[Profit_Var_%].[All]" allUniqueName="[fact_sales].[Profit_Var_%].[All]" dimensionUniqueName="[fact_sales]" displayFolder="" count="0" memberValueDatatype="130" unbalanced="0"/>
    <cacheHierarchy uniqueName="[fact_sales].[Profit_Status]" caption="Profit_Status" attribute="1" defaultMemberUniqueName="[fact_sales].[Profit_Status].[All]" allUniqueName="[fact_sales].[Profit_Status].[All]" dimensionUniqueName="[fact_sales]" displayFolder="" count="0" memberValueDatatype="130" unbalanced="0"/>
    <cacheHierarchy uniqueName="[fact_sales].[COGS]" caption="COGS" attribute="1" defaultMemberUniqueName="[fact_sales].[COGS].[All]" allUniqueName="[fact_sales].[COGS].[All]" dimensionUniqueName="[fact_sales]" displayFolder="" count="0" memberValueDatatype="20" unbalanced="0"/>
    <cacheHierarchy uniqueName="[fact_sales].[Budget_COGS]" caption="Budget_COGS" attribute="1" defaultMemberUniqueName="[fact_sales].[Budget_COGS].[All]" allUniqueName="[fact_sales].[Budget_COGS].[All]" dimensionUniqueName="[fact_sales]" displayFolder="" count="0" memberValueDatatype="20" unbalanced="0"/>
    <cacheHierarchy uniqueName="[fact_sales].[COGS _Var]" caption="COGS _Var" attribute="1" defaultMemberUniqueName="[fact_sales].[COGS _Var].[All]" allUniqueName="[fact_sales].[COGS _Var].[All]" dimensionUniqueName="[fact_sales]" displayFolder="" count="0" memberValueDatatype="20" unbalanced="0"/>
    <cacheHierarchy uniqueName="[fact_sales].[COGS_Var_%]" caption="COGS_Var_%" attribute="1" defaultMemberUniqueName="[fact_sales].[COGS_Var_%].[All]" allUniqueName="[fact_sales].[COGS_Var_%].[All]" dimensionUniqueName="[fact_sales]" displayFolder="" count="0" memberValueDatatype="130" unbalanced="0"/>
    <cacheHierarchy uniqueName="[fact_sales].[COGS_Status]" caption="COGS_Status" attribute="1" defaultMemberUniqueName="[fact_sales].[COGS_Status].[All]" allUniqueName="[fact_sales].[COGS_Status].[All]" dimensionUniqueName="[fact_sales]" displayFolder="" count="0" memberValueDatatype="130" unbalanced="0"/>
    <cacheHierarchy uniqueName="[fact_sales].[Gross_Margin]" caption="Gross_Margin" attribute="1" defaultMemberUniqueName="[fact_sales].[Gross_Margin].[All]" allUniqueName="[fact_sales].[Gross_Margin].[All]" dimensionUniqueName="[fact_sales]" displayFolder="" count="0" memberValueDatatype="20" unbalanced="0"/>
    <cacheHierarchy uniqueName="[fact_sales].[Budget_Margin]" caption="Budget_Margin" attribute="1" defaultMemberUniqueName="[fact_sales].[Budget_Margin].[All]" allUniqueName="[fact_sales].[Budget_Margin].[All]" dimensionUniqueName="[fact_sales]" displayFolder="" count="0" memberValueDatatype="20" unbalanced="0"/>
    <cacheHierarchy uniqueName="[fact_sales].[Margin_Var]" caption="Margin_Var" attribute="1" defaultMemberUniqueName="[fact_sales].[Margin_Var].[All]" allUniqueName="[fact_sales].[Margin_Var].[All]" dimensionUniqueName="[fact_sales]" displayFolder="" count="0" memberValueDatatype="20" unbalanced="0"/>
    <cacheHierarchy uniqueName="[fact_sales].[Margin_Var %]" caption="Margin_Var %" attribute="1" defaultMemberUniqueName="[fact_sales].[Margin_Var %].[All]" allUniqueName="[fact_sales].[Margin_Var %].[All]" dimensionUniqueName="[fact_sales]" displayFolder="" count="0" memberValueDatatype="130" unbalanced="0"/>
    <cacheHierarchy uniqueName="[fact_sales].[Margin_Status]" caption="Margin_Status" attribute="1" defaultMemberUniqueName="[fact_sales].[Margin_Status].[All]" allUniqueName="[fact_sales].[Margin_Status].[All]" dimensionUniqueName="[fact_sales]" displayFolder="" count="0" memberValueDatatype="130" unbalanced="0"/>
    <cacheHierarchy uniqueName="[fact_sales].[Margin_%]" caption="Margin_%" attribute="1" defaultMemberUniqueName="[fact_sales].[Margin_%].[All]" allUniqueName="[fact_sales].[Margin_%].[All]" dimensionUniqueName="[fact_sales]" displayFolder="" count="0" memberValueDatatype="5" unbalanced="0"/>
    <cacheHierarchy uniqueName="[fact_sales].[Budget_Margin_%]" caption="Budget_Margin_%" attribute="1" defaultMemberUniqueName="[fact_sales].[Budget_Margin_%].[All]" allUniqueName="[fact_sales].[Budget_Margin_%].[All]" dimensionUniqueName="[fact_sales]" displayFolder="" count="0" memberValueDatatype="5" unbalanced="0"/>
    <cacheHierarchy uniqueName="[fact_sales].[Net_Margin_%]" caption="Net_Margin_%" attribute="1" defaultMemberUniqueName="[fact_sales].[Net_Margin_%].[All]" allUniqueName="[fact_sales].[Net_Margin_%].[All]" dimensionUniqueName="[fact_sales]" displayFolder="" count="0" memberValueDatatype="5" unbalanced="0"/>
    <cacheHierarchy uniqueName="[fact_sales].[Expenses]" caption="Expenses" attribute="1" defaultMemberUniqueName="[fact_sales].[Expenses].[All]" allUniqueName="[fact_sales].[Expenses].[All]" dimensionUniqueName="[fact_sales]" displayFolder="" count="0" memberValueDatatype="20" unbalanced="0"/>
    <cacheHierarchy uniqueName="[fact_sales].[Expense_Ratio]" caption="Expense_Ratio" attribute="1" defaultMemberUniqueName="[fact_sales].[Expense_Ratio].[All]" allUniqueName="[fact_sales].[Expense_Ratio].[All]" dimensionUniqueName="[fact_sales]" displayFolder="" count="0" memberValueDatatype="5" unbalanced="0"/>
    <cacheHierarchy uniqueName="[fact_sales].[Marketing]" caption="Marketing" attribute="1" defaultMemberUniqueName="[fact_sales].[Marketing].[All]" allUniqueName="[fact_sales].[Marketing].[All]" dimensionUniqueName="[fact_sales]" displayFolder="" count="0" memberValueDatatype="20" unbalanced="0"/>
    <cacheHierarchy uniqueName="[fact_sales].[Marketing Ratio]" caption="Marketing Ratio" attribute="1" defaultMemberUniqueName="[fact_sales].[Marketing Ratio].[All]" allUniqueName="[fact_sales].[Marketing Ratio].[All]" dimensionUniqueName="[fact_sales]" displayFolder="" count="0" memberValueDatatype="5" unbalanced="0"/>
    <cacheHierarchy uniqueName="[fact_sales].[Inventory]" caption="Inventory" attribute="1" defaultMemberUniqueName="[fact_sales].[Inventory].[All]" allUniqueName="[fact_sales].[Inventory].[All]" dimensionUniqueName="[fact_sales]" displayFolder="" count="0" memberValueDatatype="20" unbalanced="0"/>
    <cacheHierarchy uniqueName="[fact_sales].[Inventory Ratio]" caption="Inventory Ratio" attribute="1" defaultMemberUniqueName="[fact_sales].[Inventory Ratio].[All]" allUniqueName="[fact_sales].[Inventory Ratio].[All]" dimensionUniqueName="[fact_sales]" displayFolder="" count="0" memberValueDatatype="5" unbalanced="0"/>
    <cacheHierarchy uniqueName="[fact_sales].[Date (Year)]" caption="Date (Year)" attribute="1" defaultMemberUniqueName="[fact_sales].[Date (Year)].[All]" allUniqueName="[fact_sales].[Date (Year)].[All]" dimensionUniqueName="[fact_sales]" displayFolder="" count="0" memberValueDatatype="130" unbalanced="0"/>
    <cacheHierarchy uniqueName="[fact_sales].[Date (Quarter)]" caption="Date (Quarter)" attribute="1" defaultMemberUniqueName="[fact_sales].[Date (Quarter)].[All]" allUniqueName="[fact_sales].[Date (Quarter)].[All]" dimensionUniqueName="[fact_sales]" displayFolder="" count="0" memberValueDatatype="130" unbalanced="0"/>
    <cacheHierarchy uniqueName="[fact_sales].[Date (Month)]" caption="Date (Month)" attribute="1" defaultMemberUniqueName="[fact_sales].[Date (Month)].[All]" allUniqueName="[fact_sales].[Date (Month)].[All]" dimensionUniqueName="[fact_sales]" displayFolder="" count="2" memberValueDatatype="130" unbalanced="0">
      <fieldsUsage count="2">
        <fieldUsage x="-1"/>
        <fieldUsage x="2"/>
      </fieldsUsage>
    </cacheHierarchy>
    <cacheHierarchy uniqueName="[geography].[Market_Key]" caption="Market_Key" attribute="1" defaultMemberUniqueName="[geography].[Market_Key].[All]" allUniqueName="[geography].[Market_Key].[All]" dimensionUniqueName="[geography]" displayFolder="" count="0" memberValueDatatype="20" unbalanced="0"/>
    <cacheHierarchy uniqueName="[geography].[State]" caption="State" attribute="1" defaultMemberUniqueName="[geography].[State].[All]" allUniqueName="[geography].[State].[All]" dimensionUniqueName="[geography]" displayFolder="" count="0" memberValueDatatype="130" unbalanced="0"/>
    <cacheHierarchy uniqueName="[geography].[Market]" caption="Market" attribute="1" defaultMemberUniqueName="[geography].[Market].[All]" allUniqueName="[geography].[Market].[All]" dimensionUniqueName="[geography]" displayFolder="" count="0" memberValueDatatype="130" unbalanced="0"/>
    <cacheHierarchy uniqueName="[geography].[Market_Size]" caption="Market_Size" attribute="1" defaultMemberUniqueName="[geography].[Market_Size].[All]" allUniqueName="[geography].[Market_Size].[All]" dimensionUniqueName="[geography]" displayFolder="" count="0" memberValueDatatype="130" unbalanced="0"/>
    <cacheHierarchy uniqueName="[product].[Product_Key]" caption="Product_Key" attribute="1" defaultMemberUniqueName="[product].[Product_Key].[All]" allUniqueName="[product].[Product_Key].[All]" dimensionUniqueName="[product]" displayFolder="" count="0" memberValueDatatype="20" unbalanced="0"/>
    <cacheHierarchy uniqueName="[product].[Product_Type]" caption="Product_Type" attribute="1" defaultMemberUniqueName="[product].[Product_Type].[All]" allUniqueName="[product].[Product_Type].[All]" dimensionUniqueName="[product]" displayFolder="" count="2" memberValueDatatype="130" unbalanced="0"/>
    <cacheHierarchy uniqueName="[product].[Product]" caption="Product" attribute="1" defaultMemberUniqueName="[product].[Product].[All]" allUniqueName="[product].[Product].[All]" dimensionUniqueName="[product]" displayFolder="" count="2" memberValueDatatype="130" unbalanced="0">
      <fieldsUsage count="2">
        <fieldUsage x="-1"/>
        <fieldUsage x="1"/>
      </fieldsUsage>
    </cacheHierarchy>
    <cacheHierarchy uniqueName="[product].[Strength]" caption="Strength" attribute="1" defaultMemberUniqueName="[product].[Strength].[All]" allUniqueName="[product].[Strength].[All]" dimensionUniqueName="[product]" displayFolder="" count="0" memberValueDatatype="130" unbalanced="0"/>
    <cacheHierarchy uniqueName="[fact_sales].[Date (Month Index)]" caption="Date (Month Index)" attribute="1" defaultMemberUniqueName="[fact_sales].[Date (Month Index)].[All]" allUniqueName="[fact_sales].[Date (Month Index)].[All]" dimensionUniqueName="[fact_sales]" displayFolder="" count="0" memberValueDatatype="20" unbalanced="0" hidden="1"/>
    <cacheHierarchy uniqueName="[Measures].[Sum of Sales]" caption="Sum of Sales" measure="1" displayFolder="" measureGroup="fact_sales" count="0">
      <extLst>
        <ext xmlns:x15="http://schemas.microsoft.com/office/spreadsheetml/2010/11/main" uri="{B97F6D7D-B522-45F9-BDA1-12C45D357490}">
          <x15:cacheHierarchy aggregatedColumn="4"/>
        </ext>
      </extLst>
    </cacheHierarchy>
    <cacheHierarchy uniqueName="[Measures].[Sum of Market_Key]" caption="Sum of Market_Key" measure="1" displayFolder="" measureGroup="geography" count="0">
      <extLst>
        <ext xmlns:x15="http://schemas.microsoft.com/office/spreadsheetml/2010/11/main" uri="{B97F6D7D-B522-45F9-BDA1-12C45D357490}">
          <x15:cacheHierarchy aggregatedColumn="36"/>
        </ext>
      </extLst>
    </cacheHierarchy>
    <cacheHierarchy uniqueName="[Measures].[Count of Date]" caption="Count of Date" measure="1" displayFolder="" measureGroup="fact_sales" count="0">
      <extLst>
        <ext xmlns:x15="http://schemas.microsoft.com/office/spreadsheetml/2010/11/main" uri="{B97F6D7D-B522-45F9-BDA1-12C45D357490}">
          <x15:cacheHierarchy aggregatedColumn="3"/>
        </ext>
      </extLst>
    </cacheHierarchy>
    <cacheHierarchy uniqueName="[Measures].[Sum of Budget_Sales]" caption="Sum of Budget_Sales" measure="1" displayFolder="" measureGroup="fact_sales" count="0">
      <extLst>
        <ext xmlns:x15="http://schemas.microsoft.com/office/spreadsheetml/2010/11/main" uri="{B97F6D7D-B522-45F9-BDA1-12C45D357490}">
          <x15:cacheHierarchy aggregatedColumn="5"/>
        </ext>
      </extLst>
    </cacheHierarchy>
    <cacheHierarchy uniqueName="[Measures].[Sum of Product_Key]" caption="Sum of Product_Key" measure="1" displayFolder="" measureGroup="product" count="0">
      <extLst>
        <ext xmlns:x15="http://schemas.microsoft.com/office/spreadsheetml/2010/11/main" uri="{B97F6D7D-B522-45F9-BDA1-12C45D357490}">
          <x15:cacheHierarchy aggregatedColumn="40"/>
        </ext>
      </extLst>
    </cacheHierarchy>
    <cacheHierarchy uniqueName="[Measures].[Sum of Net_Margin_%]" caption="Sum of Net_Margin_%" measure="1" displayFolder="" measureGroup="fact_sales" count="0">
      <extLst>
        <ext xmlns:x15="http://schemas.microsoft.com/office/spreadsheetml/2010/11/main" uri="{B97F6D7D-B522-45F9-BDA1-12C45D357490}">
          <x15:cacheHierarchy aggregatedColumn="26"/>
        </ext>
      </extLst>
    </cacheHierarchy>
    <cacheHierarchy uniqueName="[Measures].[Average of Net_Margin_%]" caption="Average of Net_Margin_%" measure="1" displayFolder="" measureGroup="fact_sales" count="0">
      <extLst>
        <ext xmlns:x15="http://schemas.microsoft.com/office/spreadsheetml/2010/11/main" uri="{B97F6D7D-B522-45F9-BDA1-12C45D357490}">
          <x15:cacheHierarchy aggregatedColumn="26"/>
        </ext>
      </extLst>
    </cacheHierarchy>
    <cacheHierarchy uniqueName="[Measures].[Sum of Expense_Ratio]" caption="Sum of Expense_Ratio" measure="1" displayFolder="" measureGroup="fact_sales" count="0">
      <extLst>
        <ext xmlns:x15="http://schemas.microsoft.com/office/spreadsheetml/2010/11/main" uri="{B97F6D7D-B522-45F9-BDA1-12C45D357490}">
          <x15:cacheHierarchy aggregatedColumn="28"/>
        </ext>
      </extLst>
    </cacheHierarchy>
    <cacheHierarchy uniqueName="[Measures].[Total Sales]" caption="Total Sales" measure="1" displayFolder="" measureGroup="fact_sales" count="0"/>
    <cacheHierarchy uniqueName="[Measures].[total_profit]" caption="total_profit" measure="1" displayFolder="" measureGroup="fact_sales" count="0"/>
    <cacheHierarchy uniqueName="[Measures].[total_profit_var]" caption="total_profit_var" measure="1" displayFolder="" measureGroup="fact_sales" count="0"/>
    <cacheHierarchy uniqueName="[Measures].[Total Budget Sales]" caption="Total Budget Sales" measure="1" displayFolder="" measureGroup="fact_sales" count="0"/>
    <cacheHierarchy uniqueName="[Measures].[average_margin_%]" caption="average_margin_%" measure="1" displayFolder="" measureGroup="fact_sales" count="0" oneField="1">
      <fieldsUsage count="1">
        <fieldUsage x="0"/>
      </fieldsUsage>
    </cacheHierarchy>
    <cacheHierarchy uniqueName="[Measures].[average_profit_var]" caption="average_profit_var" measure="1" displayFolder="" measureGroup="fact_sales" count="0"/>
    <cacheHierarchy uniqueName="[Measures].[Total Margin]" caption="Total Margin" measure="1" displayFolder="" measureGroup="fact_sales" count="0"/>
    <cacheHierarchy uniqueName="[Measures].[Total Budget Margin]" caption="Total Budget Margin" measure="1" displayFolder="" measureGroup="fact_sales" count="0"/>
    <cacheHierarchy uniqueName="[Measures].[average_net_margin_%]" caption="average_net_margin_%" measure="1" displayFolder="" measureGroup="fact_sales" count="0"/>
    <cacheHierarchy uniqueName="[Measures].[total_expenses]" caption="total_expenses" measure="1" displayFolder="" measureGroup="fact_sales" count="0"/>
    <cacheHierarchy uniqueName="[Measures].[average_expense_ratio]" caption="average_expense_ratio" measure="1" displayFolder="" measureGroup="fact_sales" count="0"/>
    <cacheHierarchy uniqueName="[Measures].[green_tea_profit_margin]" caption="green_tea_profit_margin" measure="1" displayFolder="" measureGroup="fact_sales" count="0"/>
    <cacheHierarchy uniqueName="[Measures].[=total_sales (viz)]" caption="=total_sales (viz)" measure="1" displayFolder="" measureGroup="fact_sales" count="0"/>
    <cacheHierarchy uniqueName="[Measures].[total_budget_sales (viz)]" caption="total_budget_sales (viz)" measure="1" displayFolder="" measureGroup="fact_sales" count="0"/>
    <cacheHierarchy uniqueName="[Measures].[__XL_Count Table1]" caption="__XL_Count Table1" measure="1" displayFolder="" measureGroup="fact_sales" count="0" hidden="1"/>
    <cacheHierarchy uniqueName="[Measures].[__XL_Count Table5]" caption="__XL_Count Table5" measure="1" displayFolder="" measureGroup="product" count="0" hidden="1"/>
    <cacheHierarchy uniqueName="[Measures].[__XL_Count Table6]" caption="__XL_Count Table6" measure="1" displayFolder="" measureGroup="geography" count="0" hidden="1"/>
    <cacheHierarchy uniqueName="[Measures].[__No measures defined]" caption="__No measures defined" measure="1" displayFolder="" count="0" hidden="1"/>
  </cacheHierarchies>
  <kpis count="0"/>
  <dimensions count="4">
    <dimension name="fact_sales" uniqueName="[fact_sales]" caption="fact_sales"/>
    <dimension name="geography" uniqueName="[geography]" caption="geography"/>
    <dimension measure="1" name="Measures" uniqueName="[Measures]" caption="Measures"/>
    <dimension name="product" uniqueName="[product]" caption="product"/>
  </dimensions>
  <measureGroups count="3">
    <measureGroup name="fact_sales" caption="fact_sales"/>
    <measureGroup name="geography" caption="geography"/>
    <measureGroup name="product" caption="product"/>
  </measureGroups>
  <maps count="5">
    <map measureGroup="0" dimension="0"/>
    <map measureGroup="0" dimension="1"/>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cas" refreshedDate="46020.534424421297" backgroundQuery="1" createdVersion="8" refreshedVersion="8" minRefreshableVersion="3" recordCount="0" supportSubquery="1" supportAdvancedDrill="1" xr:uid="{497B01B2-5CDA-4121-86BD-2721AD65CC1E}">
  <cacheSource type="external" connectionId="1"/>
  <cacheFields count="4">
    <cacheField name="[Measures].[Total Budget Sales]" caption="Total Budget Sales" numFmtId="0" hierarchy="56" level="32767"/>
    <cacheField name="[Measures].[Total Sales]" caption="Total Sales" numFmtId="0" hierarchy="53" level="32767"/>
    <cacheField name="[fact_sales].[Date (Year)].[Date (Year)]" caption="Date (Year)" numFmtId="0" hierarchy="33" level="1">
      <sharedItems count="2">
        <s v="2010"/>
        <s v="2011"/>
      </sharedItems>
    </cacheField>
    <cacheField name="[fact_sales].[Date (Month)].[Date (Month)]" caption="Date (Month)" numFmtId="0" hierarchy="35" level="1">
      <sharedItems count="4">
        <s v="Jan"/>
        <s v="Feb"/>
        <s v="Nov"/>
        <s v="Dec"/>
      </sharedItems>
    </cacheField>
  </cacheFields>
  <cacheHierarchies count="71">
    <cacheHierarchy uniqueName="[fact_sales].[Transaction_Key]" caption="Transaction_Key" attribute="1" defaultMemberUniqueName="[fact_sales].[Transaction_Key].[All]" allUniqueName="[fact_sales].[Transaction_Key].[All]" dimensionUniqueName="[fact_sales]" displayFolder="" count="0" memberValueDatatype="20" unbalanced="0"/>
    <cacheHierarchy uniqueName="[fact_sales].[Market_Key]" caption="Market_Key" attribute="1" defaultMemberUniqueName="[fact_sales].[Market_Key].[All]" allUniqueName="[fact_sales].[Market_Key].[All]" dimensionUniqueName="[fact_sales]" displayFolder="" count="0" memberValueDatatype="20"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Date]" caption="Date" attribute="1" time="1" defaultMemberUniqueName="[fact_sales].[Date].[All]" allUniqueName="[fact_sales].[Date].[All]" dimensionUniqueName="[fact_sales]" displayFolder="" count="0" memberValueDatatype="7" unbalanced="0"/>
    <cacheHierarchy uniqueName="[fact_sales].[Sales]" caption="Sales" attribute="1" defaultMemberUniqueName="[fact_sales].[Sales].[All]" allUniqueName="[fact_sales].[Sales].[All]" dimensionUniqueName="[fact_sales]" displayFolder="" count="0" memberValueDatatype="20" unbalanced="0"/>
    <cacheHierarchy uniqueName="[fact_sales].[Budget_Sales]" caption="Budget_Sales" attribute="1" defaultMemberUniqueName="[fact_sales].[Budget_Sales].[All]" allUniqueName="[fact_sales].[Budget_Sales].[All]" dimensionUniqueName="[fact_sales]" displayFolder="" count="0" memberValueDatatype="20" unbalanced="0"/>
    <cacheHierarchy uniqueName="[fact_sales].[Sales_Var]" caption="Sales_Var" attribute="1" defaultMemberUniqueName="[fact_sales].[Sales_Var].[All]" allUniqueName="[fact_sales].[Sales_Var].[All]" dimensionUniqueName="[fact_sales]" displayFolder="" count="0" memberValueDatatype="20" unbalanced="0"/>
    <cacheHierarchy uniqueName="[fact_sales].[Sales_Var_%]" caption="Sales_Var_%" attribute="1" defaultMemberUniqueName="[fact_sales].[Sales_Var_%].[All]" allUniqueName="[fact_sales].[Sales_Var_%].[All]" dimensionUniqueName="[fact_sales]" displayFolder="" count="0" memberValueDatatype="130" unbalanced="0"/>
    <cacheHierarchy uniqueName="[fact_sales].[Sales_Status]" caption="Sales_Status" attribute="1" defaultMemberUniqueName="[fact_sales].[Sales_Status].[All]" allUniqueName="[fact_sales].[Sales_Status].[All]" dimensionUniqueName="[fact_sales]" displayFolder="" count="0" memberValueDatatype="130" unbalanced="0"/>
    <cacheHierarchy uniqueName="[fact_sales].[Profit]" caption="Profit" attribute="1" defaultMemberUniqueName="[fact_sales].[Profit].[All]" allUniqueName="[fact_sales].[Profit].[All]" dimensionUniqueName="[fact_sales]" displayFolder="" count="0" memberValueDatatype="20" unbalanced="0"/>
    <cacheHierarchy uniqueName="[fact_sales].[Budget_Profit]" caption="Budget_Profit" attribute="1" defaultMemberUniqueName="[fact_sales].[Budget_Profit].[All]" allUniqueName="[fact_sales].[Budget_Profit].[All]" dimensionUniqueName="[fact_sales]" displayFolder="" count="0" memberValueDatatype="20" unbalanced="0"/>
    <cacheHierarchy uniqueName="[fact_sales].[Profit_Var]" caption="Profit_Var" attribute="1" defaultMemberUniqueName="[fact_sales].[Profit_Var].[All]" allUniqueName="[fact_sales].[Profit_Var].[All]" dimensionUniqueName="[fact_sales]" displayFolder="" count="0" memberValueDatatype="20" unbalanced="0"/>
    <cacheHierarchy uniqueName="[fact_sales].[Profit_Var_%]" caption="Profit_Var_%" attribute="1" defaultMemberUniqueName="[fact_sales].[Profit_Var_%].[All]" allUniqueName="[fact_sales].[Profit_Var_%].[All]" dimensionUniqueName="[fact_sales]" displayFolder="" count="0" memberValueDatatype="130" unbalanced="0"/>
    <cacheHierarchy uniqueName="[fact_sales].[Profit_Status]" caption="Profit_Status" attribute="1" defaultMemberUniqueName="[fact_sales].[Profit_Status].[All]" allUniqueName="[fact_sales].[Profit_Status].[All]" dimensionUniqueName="[fact_sales]" displayFolder="" count="0" memberValueDatatype="130" unbalanced="0"/>
    <cacheHierarchy uniqueName="[fact_sales].[COGS]" caption="COGS" attribute="1" defaultMemberUniqueName="[fact_sales].[COGS].[All]" allUniqueName="[fact_sales].[COGS].[All]" dimensionUniqueName="[fact_sales]" displayFolder="" count="0" memberValueDatatype="20" unbalanced="0"/>
    <cacheHierarchy uniqueName="[fact_sales].[Budget_COGS]" caption="Budget_COGS" attribute="1" defaultMemberUniqueName="[fact_sales].[Budget_COGS].[All]" allUniqueName="[fact_sales].[Budget_COGS].[All]" dimensionUniqueName="[fact_sales]" displayFolder="" count="0" memberValueDatatype="20" unbalanced="0"/>
    <cacheHierarchy uniqueName="[fact_sales].[COGS _Var]" caption="COGS _Var" attribute="1" defaultMemberUniqueName="[fact_sales].[COGS _Var].[All]" allUniqueName="[fact_sales].[COGS _Var].[All]" dimensionUniqueName="[fact_sales]" displayFolder="" count="0" memberValueDatatype="20" unbalanced="0"/>
    <cacheHierarchy uniqueName="[fact_sales].[COGS_Var_%]" caption="COGS_Var_%" attribute="1" defaultMemberUniqueName="[fact_sales].[COGS_Var_%].[All]" allUniqueName="[fact_sales].[COGS_Var_%].[All]" dimensionUniqueName="[fact_sales]" displayFolder="" count="0" memberValueDatatype="130" unbalanced="0"/>
    <cacheHierarchy uniqueName="[fact_sales].[COGS_Status]" caption="COGS_Status" attribute="1" defaultMemberUniqueName="[fact_sales].[COGS_Status].[All]" allUniqueName="[fact_sales].[COGS_Status].[All]" dimensionUniqueName="[fact_sales]" displayFolder="" count="0" memberValueDatatype="130" unbalanced="0"/>
    <cacheHierarchy uniqueName="[fact_sales].[Gross_Margin]" caption="Gross_Margin" attribute="1" defaultMemberUniqueName="[fact_sales].[Gross_Margin].[All]" allUniqueName="[fact_sales].[Gross_Margin].[All]" dimensionUniqueName="[fact_sales]" displayFolder="" count="0" memberValueDatatype="20" unbalanced="0"/>
    <cacheHierarchy uniqueName="[fact_sales].[Budget_Margin]" caption="Budget_Margin" attribute="1" defaultMemberUniqueName="[fact_sales].[Budget_Margin].[All]" allUniqueName="[fact_sales].[Budget_Margin].[All]" dimensionUniqueName="[fact_sales]" displayFolder="" count="0" memberValueDatatype="20" unbalanced="0"/>
    <cacheHierarchy uniqueName="[fact_sales].[Margin_Var]" caption="Margin_Var" attribute="1" defaultMemberUniqueName="[fact_sales].[Margin_Var].[All]" allUniqueName="[fact_sales].[Margin_Var].[All]" dimensionUniqueName="[fact_sales]" displayFolder="" count="0" memberValueDatatype="20" unbalanced="0"/>
    <cacheHierarchy uniqueName="[fact_sales].[Margin_Var %]" caption="Margin_Var %" attribute="1" defaultMemberUniqueName="[fact_sales].[Margin_Var %].[All]" allUniqueName="[fact_sales].[Margin_Var %].[All]" dimensionUniqueName="[fact_sales]" displayFolder="" count="0" memberValueDatatype="130" unbalanced="0"/>
    <cacheHierarchy uniqueName="[fact_sales].[Margin_Status]" caption="Margin_Status" attribute="1" defaultMemberUniqueName="[fact_sales].[Margin_Status].[All]" allUniqueName="[fact_sales].[Margin_Status].[All]" dimensionUniqueName="[fact_sales]" displayFolder="" count="0" memberValueDatatype="130" unbalanced="0"/>
    <cacheHierarchy uniqueName="[fact_sales].[Margin_%]" caption="Margin_%" attribute="1" defaultMemberUniqueName="[fact_sales].[Margin_%].[All]" allUniqueName="[fact_sales].[Margin_%].[All]" dimensionUniqueName="[fact_sales]" displayFolder="" count="0" memberValueDatatype="5" unbalanced="0"/>
    <cacheHierarchy uniqueName="[fact_sales].[Budget_Margin_%]" caption="Budget_Margin_%" attribute="1" defaultMemberUniqueName="[fact_sales].[Budget_Margin_%].[All]" allUniqueName="[fact_sales].[Budget_Margin_%].[All]" dimensionUniqueName="[fact_sales]" displayFolder="" count="0" memberValueDatatype="5" unbalanced="0"/>
    <cacheHierarchy uniqueName="[fact_sales].[Net_Margin_%]" caption="Net_Margin_%" attribute="1" defaultMemberUniqueName="[fact_sales].[Net_Margin_%].[All]" allUniqueName="[fact_sales].[Net_Margin_%].[All]" dimensionUniqueName="[fact_sales]" displayFolder="" count="0" memberValueDatatype="5" unbalanced="0"/>
    <cacheHierarchy uniqueName="[fact_sales].[Expenses]" caption="Expenses" attribute="1" defaultMemberUniqueName="[fact_sales].[Expenses].[All]" allUniqueName="[fact_sales].[Expenses].[All]" dimensionUniqueName="[fact_sales]" displayFolder="" count="0" memberValueDatatype="20" unbalanced="0"/>
    <cacheHierarchy uniqueName="[fact_sales].[Expense_Ratio]" caption="Expense_Ratio" attribute="1" defaultMemberUniqueName="[fact_sales].[Expense_Ratio].[All]" allUniqueName="[fact_sales].[Expense_Ratio].[All]" dimensionUniqueName="[fact_sales]" displayFolder="" count="0" memberValueDatatype="5" unbalanced="0"/>
    <cacheHierarchy uniqueName="[fact_sales].[Marketing]" caption="Marketing" attribute="1" defaultMemberUniqueName="[fact_sales].[Marketing].[All]" allUniqueName="[fact_sales].[Marketing].[All]" dimensionUniqueName="[fact_sales]" displayFolder="" count="0" memberValueDatatype="20" unbalanced="0"/>
    <cacheHierarchy uniqueName="[fact_sales].[Marketing Ratio]" caption="Marketing Ratio" attribute="1" defaultMemberUniqueName="[fact_sales].[Marketing Ratio].[All]" allUniqueName="[fact_sales].[Marketing Ratio].[All]" dimensionUniqueName="[fact_sales]" displayFolder="" count="0" memberValueDatatype="5" unbalanced="0"/>
    <cacheHierarchy uniqueName="[fact_sales].[Inventory]" caption="Inventory" attribute="1" defaultMemberUniqueName="[fact_sales].[Inventory].[All]" allUniqueName="[fact_sales].[Inventory].[All]" dimensionUniqueName="[fact_sales]" displayFolder="" count="0" memberValueDatatype="20" unbalanced="0"/>
    <cacheHierarchy uniqueName="[fact_sales].[Inventory Ratio]" caption="Inventory Ratio" attribute="1" defaultMemberUniqueName="[fact_sales].[Inventory Ratio].[All]" allUniqueName="[fact_sales].[Inventory Ratio].[All]" dimensionUniqueName="[fact_sales]" displayFolder="" count="0" memberValueDatatype="5" unbalanced="0"/>
    <cacheHierarchy uniqueName="[fact_sales].[Date (Year)]" caption="Date (Year)" attribute="1" defaultMemberUniqueName="[fact_sales].[Date (Year)].[All]" allUniqueName="[fact_sales].[Date (Year)].[All]" dimensionUniqueName="[fact_sales]" displayFolder="" count="2" memberValueDatatype="130" unbalanced="0">
      <fieldsUsage count="2">
        <fieldUsage x="-1"/>
        <fieldUsage x="2"/>
      </fieldsUsage>
    </cacheHierarchy>
    <cacheHierarchy uniqueName="[fact_sales].[Date (Quarter)]" caption="Date (Quarter)" attribute="1" defaultMemberUniqueName="[fact_sales].[Date (Quarter)].[All]" allUniqueName="[fact_sales].[Date (Quarter)].[All]" dimensionUniqueName="[fact_sales]" displayFolder="" count="0" memberValueDatatype="130" unbalanced="0"/>
    <cacheHierarchy uniqueName="[fact_sales].[Date (Month)]" caption="Date (Month)" attribute="1" defaultMemberUniqueName="[fact_sales].[Date (Month)].[All]" allUniqueName="[fact_sales].[Date (Month)].[All]" dimensionUniqueName="[fact_sales]" displayFolder="" count="2" memberValueDatatype="130" unbalanced="0">
      <fieldsUsage count="2">
        <fieldUsage x="-1"/>
        <fieldUsage x="3"/>
      </fieldsUsage>
    </cacheHierarchy>
    <cacheHierarchy uniqueName="[geography].[Market_Key]" caption="Market_Key" attribute="1" defaultMemberUniqueName="[geography].[Market_Key].[All]" allUniqueName="[geography].[Market_Key].[All]" dimensionUniqueName="[geography]" displayFolder="" count="0" memberValueDatatype="20" unbalanced="0"/>
    <cacheHierarchy uniqueName="[geography].[State]" caption="State" attribute="1" defaultMemberUniqueName="[geography].[State].[All]" allUniqueName="[geography].[State].[All]" dimensionUniqueName="[geography]" displayFolder="" count="0" memberValueDatatype="130" unbalanced="0"/>
    <cacheHierarchy uniqueName="[geography].[Market]" caption="Market" attribute="1" defaultMemberUniqueName="[geography].[Market].[All]" allUniqueName="[geography].[Market].[All]" dimensionUniqueName="[geography]" displayFolder="" count="0" memberValueDatatype="130" unbalanced="0"/>
    <cacheHierarchy uniqueName="[geography].[Market_Size]" caption="Market_Size" attribute="1" defaultMemberUniqueName="[geography].[Market_Size].[All]" allUniqueName="[geography].[Market_Size].[All]" dimensionUniqueName="[geography]" displayFolder="" count="0" memberValueDatatype="130" unbalanced="0"/>
    <cacheHierarchy uniqueName="[product].[Product_Key]" caption="Product_Key" attribute="1" defaultMemberUniqueName="[product].[Product_Key].[All]" allUniqueName="[product].[Product_Key].[All]" dimensionUniqueName="[product]" displayFolder="" count="0" memberValueDatatype="20" unbalanced="0"/>
    <cacheHierarchy uniqueName="[product].[Product_Type]" caption="Product_Type" attribute="1" defaultMemberUniqueName="[product].[Product_Type].[All]" allUniqueName="[product].[Product_Type].[All]" dimensionUniqueName="[product]" displayFolder="" count="2" memberValueDatatype="130" unbalanced="0"/>
    <cacheHierarchy uniqueName="[product].[Product]" caption="Product" attribute="1" defaultMemberUniqueName="[product].[Product].[All]" allUniqueName="[product].[Product].[All]" dimensionUniqueName="[product]" displayFolder="" count="2" memberValueDatatype="130" unbalanced="0"/>
    <cacheHierarchy uniqueName="[product].[Strength]" caption="Strength" attribute="1" defaultMemberUniqueName="[product].[Strength].[All]" allUniqueName="[product].[Strength].[All]" dimensionUniqueName="[product]" displayFolder="" count="0" memberValueDatatype="130" unbalanced="0"/>
    <cacheHierarchy uniqueName="[fact_sales].[Date (Month Index)]" caption="Date (Month Index)" attribute="1" defaultMemberUniqueName="[fact_sales].[Date (Month Index)].[All]" allUniqueName="[fact_sales].[Date (Month Index)].[All]" dimensionUniqueName="[fact_sales]" displayFolder="" count="0" memberValueDatatype="20" unbalanced="0" hidden="1"/>
    <cacheHierarchy uniqueName="[Measures].[Sum of Sales]" caption="Sum of Sales" measure="1" displayFolder="" measureGroup="fact_sales" count="0">
      <extLst>
        <ext xmlns:x15="http://schemas.microsoft.com/office/spreadsheetml/2010/11/main" uri="{B97F6D7D-B522-45F9-BDA1-12C45D357490}">
          <x15:cacheHierarchy aggregatedColumn="4"/>
        </ext>
      </extLst>
    </cacheHierarchy>
    <cacheHierarchy uniqueName="[Measures].[Sum of Market_Key]" caption="Sum of Market_Key" measure="1" displayFolder="" measureGroup="geography" count="0">
      <extLst>
        <ext xmlns:x15="http://schemas.microsoft.com/office/spreadsheetml/2010/11/main" uri="{B97F6D7D-B522-45F9-BDA1-12C45D357490}">
          <x15:cacheHierarchy aggregatedColumn="36"/>
        </ext>
      </extLst>
    </cacheHierarchy>
    <cacheHierarchy uniqueName="[Measures].[Count of Date]" caption="Count of Date" measure="1" displayFolder="" measureGroup="fact_sales" count="0">
      <extLst>
        <ext xmlns:x15="http://schemas.microsoft.com/office/spreadsheetml/2010/11/main" uri="{B97F6D7D-B522-45F9-BDA1-12C45D357490}">
          <x15:cacheHierarchy aggregatedColumn="3"/>
        </ext>
      </extLst>
    </cacheHierarchy>
    <cacheHierarchy uniqueName="[Measures].[Sum of Budget_Sales]" caption="Sum of Budget_Sales" measure="1" displayFolder="" measureGroup="fact_sales" count="0">
      <extLst>
        <ext xmlns:x15="http://schemas.microsoft.com/office/spreadsheetml/2010/11/main" uri="{B97F6D7D-B522-45F9-BDA1-12C45D357490}">
          <x15:cacheHierarchy aggregatedColumn="5"/>
        </ext>
      </extLst>
    </cacheHierarchy>
    <cacheHierarchy uniqueName="[Measures].[Sum of Product_Key]" caption="Sum of Product_Key" measure="1" displayFolder="" measureGroup="product" count="0">
      <extLst>
        <ext xmlns:x15="http://schemas.microsoft.com/office/spreadsheetml/2010/11/main" uri="{B97F6D7D-B522-45F9-BDA1-12C45D357490}">
          <x15:cacheHierarchy aggregatedColumn="40"/>
        </ext>
      </extLst>
    </cacheHierarchy>
    <cacheHierarchy uniqueName="[Measures].[Sum of Net_Margin_%]" caption="Sum of Net_Margin_%" measure="1" displayFolder="" measureGroup="fact_sales" count="0">
      <extLst>
        <ext xmlns:x15="http://schemas.microsoft.com/office/spreadsheetml/2010/11/main" uri="{B97F6D7D-B522-45F9-BDA1-12C45D357490}">
          <x15:cacheHierarchy aggregatedColumn="26"/>
        </ext>
      </extLst>
    </cacheHierarchy>
    <cacheHierarchy uniqueName="[Measures].[Average of Net_Margin_%]" caption="Average of Net_Margin_%" measure="1" displayFolder="" measureGroup="fact_sales" count="0">
      <extLst>
        <ext xmlns:x15="http://schemas.microsoft.com/office/spreadsheetml/2010/11/main" uri="{B97F6D7D-B522-45F9-BDA1-12C45D357490}">
          <x15:cacheHierarchy aggregatedColumn="26"/>
        </ext>
      </extLst>
    </cacheHierarchy>
    <cacheHierarchy uniqueName="[Measures].[Sum of Expense_Ratio]" caption="Sum of Expense_Ratio" measure="1" displayFolder="" measureGroup="fact_sales" count="0">
      <extLst>
        <ext xmlns:x15="http://schemas.microsoft.com/office/spreadsheetml/2010/11/main" uri="{B97F6D7D-B522-45F9-BDA1-12C45D357490}">
          <x15:cacheHierarchy aggregatedColumn="28"/>
        </ext>
      </extLst>
    </cacheHierarchy>
    <cacheHierarchy uniqueName="[Measures].[Total Sales]" caption="Total Sales" measure="1" displayFolder="" measureGroup="fact_sales" count="0" oneField="1">
      <fieldsUsage count="1">
        <fieldUsage x="1"/>
      </fieldsUsage>
    </cacheHierarchy>
    <cacheHierarchy uniqueName="[Measures].[total_profit]" caption="total_profit" measure="1" displayFolder="" measureGroup="fact_sales" count="0"/>
    <cacheHierarchy uniqueName="[Measures].[total_profit_var]" caption="total_profit_var" measure="1" displayFolder="" measureGroup="fact_sales" count="0"/>
    <cacheHierarchy uniqueName="[Measures].[Total Budget Sales]" caption="Total Budget Sales" measure="1" displayFolder="" measureGroup="fact_sales" count="0" oneField="1">
      <fieldsUsage count="1">
        <fieldUsage x="0"/>
      </fieldsUsage>
    </cacheHierarchy>
    <cacheHierarchy uniqueName="[Measures].[average_margin_%]" caption="average_margin_%" measure="1" displayFolder="" measureGroup="fact_sales" count="0"/>
    <cacheHierarchy uniqueName="[Measures].[average_profit_var]" caption="average_profit_var" measure="1" displayFolder="" measureGroup="fact_sales" count="0"/>
    <cacheHierarchy uniqueName="[Measures].[Total Margin]" caption="Total Margin" measure="1" displayFolder="" measureGroup="fact_sales" count="0"/>
    <cacheHierarchy uniqueName="[Measures].[Total Budget Margin]" caption="Total Budget Margin" measure="1" displayFolder="" measureGroup="fact_sales" count="0"/>
    <cacheHierarchy uniqueName="[Measures].[average_net_margin_%]" caption="average_net_margin_%" measure="1" displayFolder="" measureGroup="fact_sales" count="0"/>
    <cacheHierarchy uniqueName="[Measures].[total_expenses]" caption="total_expenses" measure="1" displayFolder="" measureGroup="fact_sales" count="0"/>
    <cacheHierarchy uniqueName="[Measures].[average_expense_ratio]" caption="average_expense_ratio" measure="1" displayFolder="" measureGroup="fact_sales" count="0"/>
    <cacheHierarchy uniqueName="[Measures].[green_tea_profit_margin]" caption="green_tea_profit_margin" measure="1" displayFolder="" measureGroup="fact_sales" count="0"/>
    <cacheHierarchy uniqueName="[Measures].[=total_sales (viz)]" caption="=total_sales (viz)" measure="1" displayFolder="" measureGroup="fact_sales" count="0"/>
    <cacheHierarchy uniqueName="[Measures].[total_budget_sales (viz)]" caption="total_budget_sales (viz)" measure="1" displayFolder="" measureGroup="fact_sales" count="0"/>
    <cacheHierarchy uniqueName="[Measures].[__XL_Count Table1]" caption="__XL_Count Table1" measure="1" displayFolder="" measureGroup="fact_sales" count="0" hidden="1"/>
    <cacheHierarchy uniqueName="[Measures].[__XL_Count Table5]" caption="__XL_Count Table5" measure="1" displayFolder="" measureGroup="product" count="0" hidden="1"/>
    <cacheHierarchy uniqueName="[Measures].[__XL_Count Table6]" caption="__XL_Count Table6" measure="1" displayFolder="" measureGroup="geography" count="0" hidden="1"/>
    <cacheHierarchy uniqueName="[Measures].[__No measures defined]" caption="__No measures defined" measure="1" displayFolder="" count="0" hidden="1"/>
  </cacheHierarchies>
  <kpis count="0"/>
  <dimensions count="4">
    <dimension name="fact_sales" uniqueName="[fact_sales]" caption="fact_sales"/>
    <dimension name="geography" uniqueName="[geography]" caption="geography"/>
    <dimension measure="1" name="Measures" uniqueName="[Measures]" caption="Measures"/>
    <dimension name="product" uniqueName="[product]" caption="product"/>
  </dimensions>
  <measureGroups count="3">
    <measureGroup name="fact_sales" caption="fact_sales"/>
    <measureGroup name="geography" caption="geography"/>
    <measureGroup name="product" caption="product"/>
  </measureGroups>
  <maps count="5">
    <map measureGroup="0" dimension="0"/>
    <map measureGroup="0" dimension="1"/>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cas" refreshedDate="46020.534424768521" backgroundQuery="1" createdVersion="8" refreshedVersion="8" minRefreshableVersion="3" recordCount="0" supportSubquery="1" supportAdvancedDrill="1" xr:uid="{0FD1F406-E544-4A45-9FD7-DC6D33206050}">
  <cacheSource type="external" connectionId="1"/>
  <cacheFields count="4">
    <cacheField name="[Measures].[Total Margin]" caption="Total Margin" numFmtId="0" hierarchy="59" level="32767"/>
    <cacheField name="[Measures].[Total Budget Margin]" caption="Total Budget Margin" numFmtId="0" hierarchy="60" level="32767"/>
    <cacheField name="[fact_sales].[Date (Year)].[Date (Year)]" caption="Date (Year)" numFmtId="0" hierarchy="33" level="1">
      <sharedItems count="2">
        <s v="2010"/>
        <s v="2011"/>
      </sharedItems>
    </cacheField>
    <cacheField name="[fact_sales].[Date (Month)].[Date (Month)]" caption="Date (Month)" numFmtId="0" hierarchy="35" level="1">
      <sharedItems count="4">
        <s v="Jan"/>
        <s v="Feb"/>
        <s v="Nov"/>
        <s v="Dec"/>
      </sharedItems>
    </cacheField>
  </cacheFields>
  <cacheHierarchies count="71">
    <cacheHierarchy uniqueName="[fact_sales].[Transaction_Key]" caption="Transaction_Key" attribute="1" defaultMemberUniqueName="[fact_sales].[Transaction_Key].[All]" allUniqueName="[fact_sales].[Transaction_Key].[All]" dimensionUniqueName="[fact_sales]" displayFolder="" count="0" memberValueDatatype="20" unbalanced="0"/>
    <cacheHierarchy uniqueName="[fact_sales].[Market_Key]" caption="Market_Key" attribute="1" defaultMemberUniqueName="[fact_sales].[Market_Key].[All]" allUniqueName="[fact_sales].[Market_Key].[All]" dimensionUniqueName="[fact_sales]" displayFolder="" count="0" memberValueDatatype="20"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Date]" caption="Date" attribute="1" time="1" defaultMemberUniqueName="[fact_sales].[Date].[All]" allUniqueName="[fact_sales].[Date].[All]" dimensionUniqueName="[fact_sales]" displayFolder="" count="0" memberValueDatatype="7" unbalanced="0"/>
    <cacheHierarchy uniqueName="[fact_sales].[Sales]" caption="Sales" attribute="1" defaultMemberUniqueName="[fact_sales].[Sales].[All]" allUniqueName="[fact_sales].[Sales].[All]" dimensionUniqueName="[fact_sales]" displayFolder="" count="0" memberValueDatatype="20" unbalanced="0"/>
    <cacheHierarchy uniqueName="[fact_sales].[Budget_Sales]" caption="Budget_Sales" attribute="1" defaultMemberUniqueName="[fact_sales].[Budget_Sales].[All]" allUniqueName="[fact_sales].[Budget_Sales].[All]" dimensionUniqueName="[fact_sales]" displayFolder="" count="0" memberValueDatatype="20" unbalanced="0"/>
    <cacheHierarchy uniqueName="[fact_sales].[Sales_Var]" caption="Sales_Var" attribute="1" defaultMemberUniqueName="[fact_sales].[Sales_Var].[All]" allUniqueName="[fact_sales].[Sales_Var].[All]" dimensionUniqueName="[fact_sales]" displayFolder="" count="0" memberValueDatatype="20" unbalanced="0"/>
    <cacheHierarchy uniqueName="[fact_sales].[Sales_Var_%]" caption="Sales_Var_%" attribute="1" defaultMemberUniqueName="[fact_sales].[Sales_Var_%].[All]" allUniqueName="[fact_sales].[Sales_Var_%].[All]" dimensionUniqueName="[fact_sales]" displayFolder="" count="0" memberValueDatatype="130" unbalanced="0"/>
    <cacheHierarchy uniqueName="[fact_sales].[Sales_Status]" caption="Sales_Status" attribute="1" defaultMemberUniqueName="[fact_sales].[Sales_Status].[All]" allUniqueName="[fact_sales].[Sales_Status].[All]" dimensionUniqueName="[fact_sales]" displayFolder="" count="0" memberValueDatatype="130" unbalanced="0"/>
    <cacheHierarchy uniqueName="[fact_sales].[Profit]" caption="Profit" attribute="1" defaultMemberUniqueName="[fact_sales].[Profit].[All]" allUniqueName="[fact_sales].[Profit].[All]" dimensionUniqueName="[fact_sales]" displayFolder="" count="0" memberValueDatatype="20" unbalanced="0"/>
    <cacheHierarchy uniqueName="[fact_sales].[Budget_Profit]" caption="Budget_Profit" attribute="1" defaultMemberUniqueName="[fact_sales].[Budget_Profit].[All]" allUniqueName="[fact_sales].[Budget_Profit].[All]" dimensionUniqueName="[fact_sales]" displayFolder="" count="0" memberValueDatatype="20" unbalanced="0"/>
    <cacheHierarchy uniqueName="[fact_sales].[Profit_Var]" caption="Profit_Var" attribute="1" defaultMemberUniqueName="[fact_sales].[Profit_Var].[All]" allUniqueName="[fact_sales].[Profit_Var].[All]" dimensionUniqueName="[fact_sales]" displayFolder="" count="0" memberValueDatatype="20" unbalanced="0"/>
    <cacheHierarchy uniqueName="[fact_sales].[Profit_Var_%]" caption="Profit_Var_%" attribute="1" defaultMemberUniqueName="[fact_sales].[Profit_Var_%].[All]" allUniqueName="[fact_sales].[Profit_Var_%].[All]" dimensionUniqueName="[fact_sales]" displayFolder="" count="0" memberValueDatatype="130" unbalanced="0"/>
    <cacheHierarchy uniqueName="[fact_sales].[Profit_Status]" caption="Profit_Status" attribute="1" defaultMemberUniqueName="[fact_sales].[Profit_Status].[All]" allUniqueName="[fact_sales].[Profit_Status].[All]" dimensionUniqueName="[fact_sales]" displayFolder="" count="0" memberValueDatatype="130" unbalanced="0"/>
    <cacheHierarchy uniqueName="[fact_sales].[COGS]" caption="COGS" attribute="1" defaultMemberUniqueName="[fact_sales].[COGS].[All]" allUniqueName="[fact_sales].[COGS].[All]" dimensionUniqueName="[fact_sales]" displayFolder="" count="0" memberValueDatatype="20" unbalanced="0"/>
    <cacheHierarchy uniqueName="[fact_sales].[Budget_COGS]" caption="Budget_COGS" attribute="1" defaultMemberUniqueName="[fact_sales].[Budget_COGS].[All]" allUniqueName="[fact_sales].[Budget_COGS].[All]" dimensionUniqueName="[fact_sales]" displayFolder="" count="0" memberValueDatatype="20" unbalanced="0"/>
    <cacheHierarchy uniqueName="[fact_sales].[COGS _Var]" caption="COGS _Var" attribute="1" defaultMemberUniqueName="[fact_sales].[COGS _Var].[All]" allUniqueName="[fact_sales].[COGS _Var].[All]" dimensionUniqueName="[fact_sales]" displayFolder="" count="0" memberValueDatatype="20" unbalanced="0"/>
    <cacheHierarchy uniqueName="[fact_sales].[COGS_Var_%]" caption="COGS_Var_%" attribute="1" defaultMemberUniqueName="[fact_sales].[COGS_Var_%].[All]" allUniqueName="[fact_sales].[COGS_Var_%].[All]" dimensionUniqueName="[fact_sales]" displayFolder="" count="0" memberValueDatatype="130" unbalanced="0"/>
    <cacheHierarchy uniqueName="[fact_sales].[COGS_Status]" caption="COGS_Status" attribute="1" defaultMemberUniqueName="[fact_sales].[COGS_Status].[All]" allUniqueName="[fact_sales].[COGS_Status].[All]" dimensionUniqueName="[fact_sales]" displayFolder="" count="0" memberValueDatatype="130" unbalanced="0"/>
    <cacheHierarchy uniqueName="[fact_sales].[Gross_Margin]" caption="Gross_Margin" attribute="1" defaultMemberUniqueName="[fact_sales].[Gross_Margin].[All]" allUniqueName="[fact_sales].[Gross_Margin].[All]" dimensionUniqueName="[fact_sales]" displayFolder="" count="0" memberValueDatatype="20" unbalanced="0"/>
    <cacheHierarchy uniqueName="[fact_sales].[Budget_Margin]" caption="Budget_Margin" attribute="1" defaultMemberUniqueName="[fact_sales].[Budget_Margin].[All]" allUniqueName="[fact_sales].[Budget_Margin].[All]" dimensionUniqueName="[fact_sales]" displayFolder="" count="0" memberValueDatatype="20" unbalanced="0"/>
    <cacheHierarchy uniqueName="[fact_sales].[Margin_Var]" caption="Margin_Var" attribute="1" defaultMemberUniqueName="[fact_sales].[Margin_Var].[All]" allUniqueName="[fact_sales].[Margin_Var].[All]" dimensionUniqueName="[fact_sales]" displayFolder="" count="0" memberValueDatatype="20" unbalanced="0"/>
    <cacheHierarchy uniqueName="[fact_sales].[Margin_Var %]" caption="Margin_Var %" attribute="1" defaultMemberUniqueName="[fact_sales].[Margin_Var %].[All]" allUniqueName="[fact_sales].[Margin_Var %].[All]" dimensionUniqueName="[fact_sales]" displayFolder="" count="0" memberValueDatatype="130" unbalanced="0"/>
    <cacheHierarchy uniqueName="[fact_sales].[Margin_Status]" caption="Margin_Status" attribute="1" defaultMemberUniqueName="[fact_sales].[Margin_Status].[All]" allUniqueName="[fact_sales].[Margin_Status].[All]" dimensionUniqueName="[fact_sales]" displayFolder="" count="0" memberValueDatatype="130" unbalanced="0"/>
    <cacheHierarchy uniqueName="[fact_sales].[Margin_%]" caption="Margin_%" attribute="1" defaultMemberUniqueName="[fact_sales].[Margin_%].[All]" allUniqueName="[fact_sales].[Margin_%].[All]" dimensionUniqueName="[fact_sales]" displayFolder="" count="0" memberValueDatatype="5" unbalanced="0"/>
    <cacheHierarchy uniqueName="[fact_sales].[Budget_Margin_%]" caption="Budget_Margin_%" attribute="1" defaultMemberUniqueName="[fact_sales].[Budget_Margin_%].[All]" allUniqueName="[fact_sales].[Budget_Margin_%].[All]" dimensionUniqueName="[fact_sales]" displayFolder="" count="0" memberValueDatatype="5" unbalanced="0"/>
    <cacheHierarchy uniqueName="[fact_sales].[Net_Margin_%]" caption="Net_Margin_%" attribute="1" defaultMemberUniqueName="[fact_sales].[Net_Margin_%].[All]" allUniqueName="[fact_sales].[Net_Margin_%].[All]" dimensionUniqueName="[fact_sales]" displayFolder="" count="0" memberValueDatatype="5" unbalanced="0"/>
    <cacheHierarchy uniqueName="[fact_sales].[Expenses]" caption="Expenses" attribute="1" defaultMemberUniqueName="[fact_sales].[Expenses].[All]" allUniqueName="[fact_sales].[Expenses].[All]" dimensionUniqueName="[fact_sales]" displayFolder="" count="0" memberValueDatatype="20" unbalanced="0"/>
    <cacheHierarchy uniqueName="[fact_sales].[Expense_Ratio]" caption="Expense_Ratio" attribute="1" defaultMemberUniqueName="[fact_sales].[Expense_Ratio].[All]" allUniqueName="[fact_sales].[Expense_Ratio].[All]" dimensionUniqueName="[fact_sales]" displayFolder="" count="0" memberValueDatatype="5" unbalanced="0"/>
    <cacheHierarchy uniqueName="[fact_sales].[Marketing]" caption="Marketing" attribute="1" defaultMemberUniqueName="[fact_sales].[Marketing].[All]" allUniqueName="[fact_sales].[Marketing].[All]" dimensionUniqueName="[fact_sales]" displayFolder="" count="0" memberValueDatatype="20" unbalanced="0"/>
    <cacheHierarchy uniqueName="[fact_sales].[Marketing Ratio]" caption="Marketing Ratio" attribute="1" defaultMemberUniqueName="[fact_sales].[Marketing Ratio].[All]" allUniqueName="[fact_sales].[Marketing Ratio].[All]" dimensionUniqueName="[fact_sales]" displayFolder="" count="0" memberValueDatatype="5" unbalanced="0"/>
    <cacheHierarchy uniqueName="[fact_sales].[Inventory]" caption="Inventory" attribute="1" defaultMemberUniqueName="[fact_sales].[Inventory].[All]" allUniqueName="[fact_sales].[Inventory].[All]" dimensionUniqueName="[fact_sales]" displayFolder="" count="0" memberValueDatatype="20" unbalanced="0"/>
    <cacheHierarchy uniqueName="[fact_sales].[Inventory Ratio]" caption="Inventory Ratio" attribute="1" defaultMemberUniqueName="[fact_sales].[Inventory Ratio].[All]" allUniqueName="[fact_sales].[Inventory Ratio].[All]" dimensionUniqueName="[fact_sales]" displayFolder="" count="0" memberValueDatatype="5" unbalanced="0"/>
    <cacheHierarchy uniqueName="[fact_sales].[Date (Year)]" caption="Date (Year)" attribute="1" defaultMemberUniqueName="[fact_sales].[Date (Year)].[All]" allUniqueName="[fact_sales].[Date (Year)].[All]" dimensionUniqueName="[fact_sales]" displayFolder="" count="2" memberValueDatatype="130" unbalanced="0">
      <fieldsUsage count="2">
        <fieldUsage x="-1"/>
        <fieldUsage x="2"/>
      </fieldsUsage>
    </cacheHierarchy>
    <cacheHierarchy uniqueName="[fact_sales].[Date (Quarter)]" caption="Date (Quarter)" attribute="1" defaultMemberUniqueName="[fact_sales].[Date (Quarter)].[All]" allUniqueName="[fact_sales].[Date (Quarter)].[All]" dimensionUniqueName="[fact_sales]" displayFolder="" count="0" memberValueDatatype="130" unbalanced="0"/>
    <cacheHierarchy uniqueName="[fact_sales].[Date (Month)]" caption="Date (Month)" attribute="1" defaultMemberUniqueName="[fact_sales].[Date (Month)].[All]" allUniqueName="[fact_sales].[Date (Month)].[All]" dimensionUniqueName="[fact_sales]" displayFolder="" count="2" memberValueDatatype="130" unbalanced="0">
      <fieldsUsage count="2">
        <fieldUsage x="-1"/>
        <fieldUsage x="3"/>
      </fieldsUsage>
    </cacheHierarchy>
    <cacheHierarchy uniqueName="[geography].[Market_Key]" caption="Market_Key" attribute="1" defaultMemberUniqueName="[geography].[Market_Key].[All]" allUniqueName="[geography].[Market_Key].[All]" dimensionUniqueName="[geography]" displayFolder="" count="0" memberValueDatatype="20" unbalanced="0"/>
    <cacheHierarchy uniqueName="[geography].[State]" caption="State" attribute="1" defaultMemberUniqueName="[geography].[State].[All]" allUniqueName="[geography].[State].[All]" dimensionUniqueName="[geography]" displayFolder="" count="0" memberValueDatatype="130" unbalanced="0"/>
    <cacheHierarchy uniqueName="[geography].[Market]" caption="Market" attribute="1" defaultMemberUniqueName="[geography].[Market].[All]" allUniqueName="[geography].[Market].[All]" dimensionUniqueName="[geography]" displayFolder="" count="0" memberValueDatatype="130" unbalanced="0"/>
    <cacheHierarchy uniqueName="[geography].[Market_Size]" caption="Market_Size" attribute="1" defaultMemberUniqueName="[geography].[Market_Size].[All]" allUniqueName="[geography].[Market_Size].[All]" dimensionUniqueName="[geography]" displayFolder="" count="0" memberValueDatatype="130" unbalanced="0"/>
    <cacheHierarchy uniqueName="[product].[Product_Key]" caption="Product_Key" attribute="1" defaultMemberUniqueName="[product].[Product_Key].[All]" allUniqueName="[product].[Product_Key].[All]" dimensionUniqueName="[product]" displayFolder="" count="0" memberValueDatatype="20" unbalanced="0"/>
    <cacheHierarchy uniqueName="[product].[Product_Type]" caption="Product_Type" attribute="1" defaultMemberUniqueName="[product].[Product_Type].[All]" allUniqueName="[product].[Product_Type].[All]" dimensionUniqueName="[product]" displayFolder="" count="2" memberValueDatatype="130" unbalanced="0"/>
    <cacheHierarchy uniqueName="[product].[Product]" caption="Product" attribute="1" defaultMemberUniqueName="[product].[Product].[All]" allUniqueName="[product].[Product].[All]" dimensionUniqueName="[product]" displayFolder="" count="2" memberValueDatatype="130" unbalanced="0"/>
    <cacheHierarchy uniqueName="[product].[Strength]" caption="Strength" attribute="1" defaultMemberUniqueName="[product].[Strength].[All]" allUniqueName="[product].[Strength].[All]" dimensionUniqueName="[product]" displayFolder="" count="0" memberValueDatatype="130" unbalanced="0"/>
    <cacheHierarchy uniqueName="[fact_sales].[Date (Month Index)]" caption="Date (Month Index)" attribute="1" defaultMemberUniqueName="[fact_sales].[Date (Month Index)].[All]" allUniqueName="[fact_sales].[Date (Month Index)].[All]" dimensionUniqueName="[fact_sales]" displayFolder="" count="0" memberValueDatatype="20" unbalanced="0" hidden="1"/>
    <cacheHierarchy uniqueName="[Measures].[Sum of Sales]" caption="Sum of Sales" measure="1" displayFolder="" measureGroup="fact_sales" count="0">
      <extLst>
        <ext xmlns:x15="http://schemas.microsoft.com/office/spreadsheetml/2010/11/main" uri="{B97F6D7D-B522-45F9-BDA1-12C45D357490}">
          <x15:cacheHierarchy aggregatedColumn="4"/>
        </ext>
      </extLst>
    </cacheHierarchy>
    <cacheHierarchy uniqueName="[Measures].[Sum of Market_Key]" caption="Sum of Market_Key" measure="1" displayFolder="" measureGroup="geography" count="0">
      <extLst>
        <ext xmlns:x15="http://schemas.microsoft.com/office/spreadsheetml/2010/11/main" uri="{B97F6D7D-B522-45F9-BDA1-12C45D357490}">
          <x15:cacheHierarchy aggregatedColumn="36"/>
        </ext>
      </extLst>
    </cacheHierarchy>
    <cacheHierarchy uniqueName="[Measures].[Count of Date]" caption="Count of Date" measure="1" displayFolder="" measureGroup="fact_sales" count="0">
      <extLst>
        <ext xmlns:x15="http://schemas.microsoft.com/office/spreadsheetml/2010/11/main" uri="{B97F6D7D-B522-45F9-BDA1-12C45D357490}">
          <x15:cacheHierarchy aggregatedColumn="3"/>
        </ext>
      </extLst>
    </cacheHierarchy>
    <cacheHierarchy uniqueName="[Measures].[Sum of Budget_Sales]" caption="Sum of Budget_Sales" measure="1" displayFolder="" measureGroup="fact_sales" count="0">
      <extLst>
        <ext xmlns:x15="http://schemas.microsoft.com/office/spreadsheetml/2010/11/main" uri="{B97F6D7D-B522-45F9-BDA1-12C45D357490}">
          <x15:cacheHierarchy aggregatedColumn="5"/>
        </ext>
      </extLst>
    </cacheHierarchy>
    <cacheHierarchy uniqueName="[Measures].[Sum of Product_Key]" caption="Sum of Product_Key" measure="1" displayFolder="" measureGroup="product" count="0">
      <extLst>
        <ext xmlns:x15="http://schemas.microsoft.com/office/spreadsheetml/2010/11/main" uri="{B97F6D7D-B522-45F9-BDA1-12C45D357490}">
          <x15:cacheHierarchy aggregatedColumn="40"/>
        </ext>
      </extLst>
    </cacheHierarchy>
    <cacheHierarchy uniqueName="[Measures].[Sum of Net_Margin_%]" caption="Sum of Net_Margin_%" measure="1" displayFolder="" measureGroup="fact_sales" count="0">
      <extLst>
        <ext xmlns:x15="http://schemas.microsoft.com/office/spreadsheetml/2010/11/main" uri="{B97F6D7D-B522-45F9-BDA1-12C45D357490}">
          <x15:cacheHierarchy aggregatedColumn="26"/>
        </ext>
      </extLst>
    </cacheHierarchy>
    <cacheHierarchy uniqueName="[Measures].[Average of Net_Margin_%]" caption="Average of Net_Margin_%" measure="1" displayFolder="" measureGroup="fact_sales" count="0">
      <extLst>
        <ext xmlns:x15="http://schemas.microsoft.com/office/spreadsheetml/2010/11/main" uri="{B97F6D7D-B522-45F9-BDA1-12C45D357490}">
          <x15:cacheHierarchy aggregatedColumn="26"/>
        </ext>
      </extLst>
    </cacheHierarchy>
    <cacheHierarchy uniqueName="[Measures].[Sum of Expense_Ratio]" caption="Sum of Expense_Ratio" measure="1" displayFolder="" measureGroup="fact_sales" count="0">
      <extLst>
        <ext xmlns:x15="http://schemas.microsoft.com/office/spreadsheetml/2010/11/main" uri="{B97F6D7D-B522-45F9-BDA1-12C45D357490}">
          <x15:cacheHierarchy aggregatedColumn="28"/>
        </ext>
      </extLst>
    </cacheHierarchy>
    <cacheHierarchy uniqueName="[Measures].[Total Sales]" caption="Total Sales" measure="1" displayFolder="" measureGroup="fact_sales" count="0"/>
    <cacheHierarchy uniqueName="[Measures].[total_profit]" caption="total_profit" measure="1" displayFolder="" measureGroup="fact_sales" count="0"/>
    <cacheHierarchy uniqueName="[Measures].[total_profit_var]" caption="total_profit_var" measure="1" displayFolder="" measureGroup="fact_sales" count="0"/>
    <cacheHierarchy uniqueName="[Measures].[Total Budget Sales]" caption="Total Budget Sales" measure="1" displayFolder="" measureGroup="fact_sales" count="0"/>
    <cacheHierarchy uniqueName="[Measures].[average_margin_%]" caption="average_margin_%" measure="1" displayFolder="" measureGroup="fact_sales" count="0"/>
    <cacheHierarchy uniqueName="[Measures].[average_profit_var]" caption="average_profit_var" measure="1" displayFolder="" measureGroup="fact_sales" count="0"/>
    <cacheHierarchy uniqueName="[Measures].[Total Margin]" caption="Total Margin" measure="1" displayFolder="" measureGroup="fact_sales" count="0" oneField="1">
      <fieldsUsage count="1">
        <fieldUsage x="0"/>
      </fieldsUsage>
    </cacheHierarchy>
    <cacheHierarchy uniqueName="[Measures].[Total Budget Margin]" caption="Total Budget Margin" measure="1" displayFolder="" measureGroup="fact_sales" count="0" oneField="1">
      <fieldsUsage count="1">
        <fieldUsage x="1"/>
      </fieldsUsage>
    </cacheHierarchy>
    <cacheHierarchy uniqueName="[Measures].[average_net_margin_%]" caption="average_net_margin_%" measure="1" displayFolder="" measureGroup="fact_sales" count="0"/>
    <cacheHierarchy uniqueName="[Measures].[total_expenses]" caption="total_expenses" measure="1" displayFolder="" measureGroup="fact_sales" count="0"/>
    <cacheHierarchy uniqueName="[Measures].[average_expense_ratio]" caption="average_expense_ratio" measure="1" displayFolder="" measureGroup="fact_sales" count="0"/>
    <cacheHierarchy uniqueName="[Measures].[green_tea_profit_margin]" caption="green_tea_profit_margin" measure="1" displayFolder="" measureGroup="fact_sales" count="0"/>
    <cacheHierarchy uniqueName="[Measures].[=total_sales (viz)]" caption="=total_sales (viz)" measure="1" displayFolder="" measureGroup="fact_sales" count="0"/>
    <cacheHierarchy uniqueName="[Measures].[total_budget_sales (viz)]" caption="total_budget_sales (viz)" measure="1" displayFolder="" measureGroup="fact_sales" count="0"/>
    <cacheHierarchy uniqueName="[Measures].[__XL_Count Table1]" caption="__XL_Count Table1" measure="1" displayFolder="" measureGroup="fact_sales" count="0" hidden="1"/>
    <cacheHierarchy uniqueName="[Measures].[__XL_Count Table5]" caption="__XL_Count Table5" measure="1" displayFolder="" measureGroup="product" count="0" hidden="1"/>
    <cacheHierarchy uniqueName="[Measures].[__XL_Count Table6]" caption="__XL_Count Table6" measure="1" displayFolder="" measureGroup="geography" count="0" hidden="1"/>
    <cacheHierarchy uniqueName="[Measures].[__No measures defined]" caption="__No measures defined" measure="1" displayFolder="" count="0" hidden="1"/>
  </cacheHierarchies>
  <kpis count="0"/>
  <dimensions count="4">
    <dimension name="fact_sales" uniqueName="[fact_sales]" caption="fact_sales"/>
    <dimension name="geography" uniqueName="[geography]" caption="geography"/>
    <dimension measure="1" name="Measures" uniqueName="[Measures]" caption="Measures"/>
    <dimension name="product" uniqueName="[product]" caption="product"/>
  </dimensions>
  <measureGroups count="3">
    <measureGroup name="fact_sales" caption="fact_sales"/>
    <measureGroup name="geography" caption="geography"/>
    <measureGroup name="product" caption="product"/>
  </measureGroups>
  <maps count="5">
    <map measureGroup="0" dimension="0"/>
    <map measureGroup="0" dimension="1"/>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cas" refreshedDate="46020.534425115744" backgroundQuery="1" createdVersion="8" refreshedVersion="8" minRefreshableVersion="3" recordCount="0" supportSubquery="1" supportAdvancedDrill="1" xr:uid="{ABC0BAB9-AC84-4E2E-9568-F2CEAF47DCB3}">
  <cacheSource type="external" connectionId="1"/>
  <cacheFields count="6">
    <cacheField name="[Measures].[total_profit]" caption="total_profit" numFmtId="0" hierarchy="54" level="32767"/>
    <cacheField name="[Measures].[total_profit_var]" caption="total_profit_var" numFmtId="0" hierarchy="55" level="32767"/>
    <cacheField name="[Measures].[average_net_margin_%]" caption="average_net_margin_%" numFmtId="0" hierarchy="61" level="32767"/>
    <cacheField name="[Measures].[average_expense_ratio]" caption="average_expense_ratio" numFmtId="0" hierarchy="63" level="32767"/>
    <cacheField name="[Measures].[Total Sales]" caption="Total Sales" numFmtId="0" hierarchy="53" level="32767"/>
    <cacheField name="[fact_sales].[Date (Month)].[Date (Month)]" caption="Date (Month)" numFmtId="0" hierarchy="35" level="1">
      <sharedItems containsSemiMixedTypes="0" containsNonDate="0" containsString="0"/>
    </cacheField>
  </cacheFields>
  <cacheHierarchies count="71">
    <cacheHierarchy uniqueName="[fact_sales].[Transaction_Key]" caption="Transaction_Key" attribute="1" defaultMemberUniqueName="[fact_sales].[Transaction_Key].[All]" allUniqueName="[fact_sales].[Transaction_Key].[All]" dimensionUniqueName="[fact_sales]" displayFolder="" count="0" memberValueDatatype="20" unbalanced="0"/>
    <cacheHierarchy uniqueName="[fact_sales].[Market_Key]" caption="Market_Key" attribute="1" defaultMemberUniqueName="[fact_sales].[Market_Key].[All]" allUniqueName="[fact_sales].[Market_Key].[All]" dimensionUniqueName="[fact_sales]" displayFolder="" count="0" memberValueDatatype="20"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Date]" caption="Date" attribute="1" time="1" defaultMemberUniqueName="[fact_sales].[Date].[All]" allUniqueName="[fact_sales].[Date].[All]" dimensionUniqueName="[fact_sales]" displayFolder="" count="0" memberValueDatatype="7" unbalanced="0"/>
    <cacheHierarchy uniqueName="[fact_sales].[Sales]" caption="Sales" attribute="1" defaultMemberUniqueName="[fact_sales].[Sales].[All]" allUniqueName="[fact_sales].[Sales].[All]" dimensionUniqueName="[fact_sales]" displayFolder="" count="0" memberValueDatatype="20" unbalanced="0"/>
    <cacheHierarchy uniqueName="[fact_sales].[Budget_Sales]" caption="Budget_Sales" attribute="1" defaultMemberUniqueName="[fact_sales].[Budget_Sales].[All]" allUniqueName="[fact_sales].[Budget_Sales].[All]" dimensionUniqueName="[fact_sales]" displayFolder="" count="0" memberValueDatatype="20" unbalanced="0"/>
    <cacheHierarchy uniqueName="[fact_sales].[Sales_Var]" caption="Sales_Var" attribute="1" defaultMemberUniqueName="[fact_sales].[Sales_Var].[All]" allUniqueName="[fact_sales].[Sales_Var].[All]" dimensionUniqueName="[fact_sales]" displayFolder="" count="0" memberValueDatatype="20" unbalanced="0"/>
    <cacheHierarchy uniqueName="[fact_sales].[Sales_Var_%]" caption="Sales_Var_%" attribute="1" defaultMemberUniqueName="[fact_sales].[Sales_Var_%].[All]" allUniqueName="[fact_sales].[Sales_Var_%].[All]" dimensionUniqueName="[fact_sales]" displayFolder="" count="0" memberValueDatatype="130" unbalanced="0"/>
    <cacheHierarchy uniqueName="[fact_sales].[Sales_Status]" caption="Sales_Status" attribute="1" defaultMemberUniqueName="[fact_sales].[Sales_Status].[All]" allUniqueName="[fact_sales].[Sales_Status].[All]" dimensionUniqueName="[fact_sales]" displayFolder="" count="0" memberValueDatatype="130" unbalanced="0"/>
    <cacheHierarchy uniqueName="[fact_sales].[Profit]" caption="Profit" attribute="1" defaultMemberUniqueName="[fact_sales].[Profit].[All]" allUniqueName="[fact_sales].[Profit].[All]" dimensionUniqueName="[fact_sales]" displayFolder="" count="0" memberValueDatatype="20" unbalanced="0"/>
    <cacheHierarchy uniqueName="[fact_sales].[Budget_Profit]" caption="Budget_Profit" attribute="1" defaultMemberUniqueName="[fact_sales].[Budget_Profit].[All]" allUniqueName="[fact_sales].[Budget_Profit].[All]" dimensionUniqueName="[fact_sales]" displayFolder="" count="0" memberValueDatatype="20" unbalanced="0"/>
    <cacheHierarchy uniqueName="[fact_sales].[Profit_Var]" caption="Profit_Var" attribute="1" defaultMemberUniqueName="[fact_sales].[Profit_Var].[All]" allUniqueName="[fact_sales].[Profit_Var].[All]" dimensionUniqueName="[fact_sales]" displayFolder="" count="0" memberValueDatatype="20" unbalanced="0"/>
    <cacheHierarchy uniqueName="[fact_sales].[Profit_Var_%]" caption="Profit_Var_%" attribute="1" defaultMemberUniqueName="[fact_sales].[Profit_Var_%].[All]" allUniqueName="[fact_sales].[Profit_Var_%].[All]" dimensionUniqueName="[fact_sales]" displayFolder="" count="0" memberValueDatatype="130" unbalanced="0"/>
    <cacheHierarchy uniqueName="[fact_sales].[Profit_Status]" caption="Profit_Status" attribute="1" defaultMemberUniqueName="[fact_sales].[Profit_Status].[All]" allUniqueName="[fact_sales].[Profit_Status].[All]" dimensionUniqueName="[fact_sales]" displayFolder="" count="0" memberValueDatatype="130" unbalanced="0"/>
    <cacheHierarchy uniqueName="[fact_sales].[COGS]" caption="COGS" attribute="1" defaultMemberUniqueName="[fact_sales].[COGS].[All]" allUniqueName="[fact_sales].[COGS].[All]" dimensionUniqueName="[fact_sales]" displayFolder="" count="0" memberValueDatatype="20" unbalanced="0"/>
    <cacheHierarchy uniqueName="[fact_sales].[Budget_COGS]" caption="Budget_COGS" attribute="1" defaultMemberUniqueName="[fact_sales].[Budget_COGS].[All]" allUniqueName="[fact_sales].[Budget_COGS].[All]" dimensionUniqueName="[fact_sales]" displayFolder="" count="0" memberValueDatatype="20" unbalanced="0"/>
    <cacheHierarchy uniqueName="[fact_sales].[COGS _Var]" caption="COGS _Var" attribute="1" defaultMemberUniqueName="[fact_sales].[COGS _Var].[All]" allUniqueName="[fact_sales].[COGS _Var].[All]" dimensionUniqueName="[fact_sales]" displayFolder="" count="0" memberValueDatatype="20" unbalanced="0"/>
    <cacheHierarchy uniqueName="[fact_sales].[COGS_Var_%]" caption="COGS_Var_%" attribute="1" defaultMemberUniqueName="[fact_sales].[COGS_Var_%].[All]" allUniqueName="[fact_sales].[COGS_Var_%].[All]" dimensionUniqueName="[fact_sales]" displayFolder="" count="0" memberValueDatatype="130" unbalanced="0"/>
    <cacheHierarchy uniqueName="[fact_sales].[COGS_Status]" caption="COGS_Status" attribute="1" defaultMemberUniqueName="[fact_sales].[COGS_Status].[All]" allUniqueName="[fact_sales].[COGS_Status].[All]" dimensionUniqueName="[fact_sales]" displayFolder="" count="0" memberValueDatatype="130" unbalanced="0"/>
    <cacheHierarchy uniqueName="[fact_sales].[Gross_Margin]" caption="Gross_Margin" attribute="1" defaultMemberUniqueName="[fact_sales].[Gross_Margin].[All]" allUniqueName="[fact_sales].[Gross_Margin].[All]" dimensionUniqueName="[fact_sales]" displayFolder="" count="0" memberValueDatatype="20" unbalanced="0"/>
    <cacheHierarchy uniqueName="[fact_sales].[Budget_Margin]" caption="Budget_Margin" attribute="1" defaultMemberUniqueName="[fact_sales].[Budget_Margin].[All]" allUniqueName="[fact_sales].[Budget_Margin].[All]" dimensionUniqueName="[fact_sales]" displayFolder="" count="0" memberValueDatatype="20" unbalanced="0"/>
    <cacheHierarchy uniqueName="[fact_sales].[Margin_Var]" caption="Margin_Var" attribute="1" defaultMemberUniqueName="[fact_sales].[Margin_Var].[All]" allUniqueName="[fact_sales].[Margin_Var].[All]" dimensionUniqueName="[fact_sales]" displayFolder="" count="0" memberValueDatatype="20" unbalanced="0"/>
    <cacheHierarchy uniqueName="[fact_sales].[Margin_Var %]" caption="Margin_Var %" attribute="1" defaultMemberUniqueName="[fact_sales].[Margin_Var %].[All]" allUniqueName="[fact_sales].[Margin_Var %].[All]" dimensionUniqueName="[fact_sales]" displayFolder="" count="0" memberValueDatatype="130" unbalanced="0"/>
    <cacheHierarchy uniqueName="[fact_sales].[Margin_Status]" caption="Margin_Status" attribute="1" defaultMemberUniqueName="[fact_sales].[Margin_Status].[All]" allUniqueName="[fact_sales].[Margin_Status].[All]" dimensionUniqueName="[fact_sales]" displayFolder="" count="0" memberValueDatatype="130" unbalanced="0"/>
    <cacheHierarchy uniqueName="[fact_sales].[Margin_%]" caption="Margin_%" attribute="1" defaultMemberUniqueName="[fact_sales].[Margin_%].[All]" allUniqueName="[fact_sales].[Margin_%].[All]" dimensionUniqueName="[fact_sales]" displayFolder="" count="0" memberValueDatatype="5" unbalanced="0"/>
    <cacheHierarchy uniqueName="[fact_sales].[Budget_Margin_%]" caption="Budget_Margin_%" attribute="1" defaultMemberUniqueName="[fact_sales].[Budget_Margin_%].[All]" allUniqueName="[fact_sales].[Budget_Margin_%].[All]" dimensionUniqueName="[fact_sales]" displayFolder="" count="0" memberValueDatatype="5" unbalanced="0"/>
    <cacheHierarchy uniqueName="[fact_sales].[Net_Margin_%]" caption="Net_Margin_%" attribute="1" defaultMemberUniqueName="[fact_sales].[Net_Margin_%].[All]" allUniqueName="[fact_sales].[Net_Margin_%].[All]" dimensionUniqueName="[fact_sales]" displayFolder="" count="0" memberValueDatatype="5" unbalanced="0"/>
    <cacheHierarchy uniqueName="[fact_sales].[Expenses]" caption="Expenses" attribute="1" defaultMemberUniqueName="[fact_sales].[Expenses].[All]" allUniqueName="[fact_sales].[Expenses].[All]" dimensionUniqueName="[fact_sales]" displayFolder="" count="0" memberValueDatatype="20" unbalanced="0"/>
    <cacheHierarchy uniqueName="[fact_sales].[Expense_Ratio]" caption="Expense_Ratio" attribute="1" defaultMemberUniqueName="[fact_sales].[Expense_Ratio].[All]" allUniqueName="[fact_sales].[Expense_Ratio].[All]" dimensionUniqueName="[fact_sales]" displayFolder="" count="0" memberValueDatatype="5" unbalanced="0"/>
    <cacheHierarchy uniqueName="[fact_sales].[Marketing]" caption="Marketing" attribute="1" defaultMemberUniqueName="[fact_sales].[Marketing].[All]" allUniqueName="[fact_sales].[Marketing].[All]" dimensionUniqueName="[fact_sales]" displayFolder="" count="0" memberValueDatatype="20" unbalanced="0"/>
    <cacheHierarchy uniqueName="[fact_sales].[Marketing Ratio]" caption="Marketing Ratio" attribute="1" defaultMemberUniqueName="[fact_sales].[Marketing Ratio].[All]" allUniqueName="[fact_sales].[Marketing Ratio].[All]" dimensionUniqueName="[fact_sales]" displayFolder="" count="0" memberValueDatatype="5" unbalanced="0"/>
    <cacheHierarchy uniqueName="[fact_sales].[Inventory]" caption="Inventory" attribute="1" defaultMemberUniqueName="[fact_sales].[Inventory].[All]" allUniqueName="[fact_sales].[Inventory].[All]" dimensionUniqueName="[fact_sales]" displayFolder="" count="0" memberValueDatatype="20" unbalanced="0"/>
    <cacheHierarchy uniqueName="[fact_sales].[Inventory Ratio]" caption="Inventory Ratio" attribute="1" defaultMemberUniqueName="[fact_sales].[Inventory Ratio].[All]" allUniqueName="[fact_sales].[Inventory Ratio].[All]" dimensionUniqueName="[fact_sales]" displayFolder="" count="0" memberValueDatatype="5" unbalanced="0"/>
    <cacheHierarchy uniqueName="[fact_sales].[Date (Year)]" caption="Date (Year)" attribute="1" defaultMemberUniqueName="[fact_sales].[Date (Year)].[All]" allUniqueName="[fact_sales].[Date (Year)].[All]" dimensionUniqueName="[fact_sales]" displayFolder="" count="0" memberValueDatatype="130" unbalanced="0"/>
    <cacheHierarchy uniqueName="[fact_sales].[Date (Quarter)]" caption="Date (Quarter)" attribute="1" defaultMemberUniqueName="[fact_sales].[Date (Quarter)].[All]" allUniqueName="[fact_sales].[Date (Quarter)].[All]" dimensionUniqueName="[fact_sales]" displayFolder="" count="0" memberValueDatatype="130" unbalanced="0"/>
    <cacheHierarchy uniqueName="[fact_sales].[Date (Month)]" caption="Date (Month)" attribute="1" defaultMemberUniqueName="[fact_sales].[Date (Month)].[All]" allUniqueName="[fact_sales].[Date (Month)].[All]" dimensionUniqueName="[fact_sales]" displayFolder="" count="2" memberValueDatatype="130" unbalanced="0">
      <fieldsUsage count="2">
        <fieldUsage x="-1"/>
        <fieldUsage x="5"/>
      </fieldsUsage>
    </cacheHierarchy>
    <cacheHierarchy uniqueName="[geography].[Market_Key]" caption="Market_Key" attribute="1" defaultMemberUniqueName="[geography].[Market_Key].[All]" allUniqueName="[geography].[Market_Key].[All]" dimensionUniqueName="[geography]" displayFolder="" count="0" memberValueDatatype="20" unbalanced="0"/>
    <cacheHierarchy uniqueName="[geography].[State]" caption="State" attribute="1" defaultMemberUniqueName="[geography].[State].[All]" allUniqueName="[geography].[State].[All]" dimensionUniqueName="[geography]" displayFolder="" count="0" memberValueDatatype="130" unbalanced="0"/>
    <cacheHierarchy uniqueName="[geography].[Market]" caption="Market" attribute="1" defaultMemberUniqueName="[geography].[Market].[All]" allUniqueName="[geography].[Market].[All]" dimensionUniqueName="[geography]" displayFolder="" count="0" memberValueDatatype="130" unbalanced="0"/>
    <cacheHierarchy uniqueName="[geography].[Market_Size]" caption="Market_Size" attribute="1" defaultMemberUniqueName="[geography].[Market_Size].[All]" allUniqueName="[geography].[Market_Size].[All]" dimensionUniqueName="[geography]" displayFolder="" count="0" memberValueDatatype="130" unbalanced="0"/>
    <cacheHierarchy uniqueName="[product].[Product_Key]" caption="Product_Key" attribute="1" defaultMemberUniqueName="[product].[Product_Key].[All]" allUniqueName="[product].[Product_Key].[All]" dimensionUniqueName="[product]" displayFolder="" count="0" memberValueDatatype="20" unbalanced="0"/>
    <cacheHierarchy uniqueName="[product].[Product_Type]" caption="Product_Type" attribute="1" defaultMemberUniqueName="[product].[Product_Type].[All]" allUniqueName="[product].[Product_Type].[All]" dimensionUniqueName="[product]" displayFolder="" count="2" memberValueDatatype="130" unbalanced="0"/>
    <cacheHierarchy uniqueName="[product].[Product]" caption="Product" attribute="1" defaultMemberUniqueName="[product].[Product].[All]" allUniqueName="[product].[Product].[All]" dimensionUniqueName="[product]" displayFolder="" count="2" memberValueDatatype="130" unbalanced="0"/>
    <cacheHierarchy uniqueName="[product].[Strength]" caption="Strength" attribute="1" defaultMemberUniqueName="[product].[Strength].[All]" allUniqueName="[product].[Strength].[All]" dimensionUniqueName="[product]" displayFolder="" count="0" memberValueDatatype="130" unbalanced="0"/>
    <cacheHierarchy uniqueName="[fact_sales].[Date (Month Index)]" caption="Date (Month Index)" attribute="1" defaultMemberUniqueName="[fact_sales].[Date (Month Index)].[All]" allUniqueName="[fact_sales].[Date (Month Index)].[All]" dimensionUniqueName="[fact_sales]" displayFolder="" count="0" memberValueDatatype="20" unbalanced="0" hidden="1"/>
    <cacheHierarchy uniqueName="[Measures].[Sum of Sales]" caption="Sum of Sales" measure="1" displayFolder="" measureGroup="fact_sales" count="0">
      <extLst>
        <ext xmlns:x15="http://schemas.microsoft.com/office/spreadsheetml/2010/11/main" uri="{B97F6D7D-B522-45F9-BDA1-12C45D357490}">
          <x15:cacheHierarchy aggregatedColumn="4"/>
        </ext>
      </extLst>
    </cacheHierarchy>
    <cacheHierarchy uniqueName="[Measures].[Sum of Market_Key]" caption="Sum of Market_Key" measure="1" displayFolder="" measureGroup="geography" count="0">
      <extLst>
        <ext xmlns:x15="http://schemas.microsoft.com/office/spreadsheetml/2010/11/main" uri="{B97F6D7D-B522-45F9-BDA1-12C45D357490}">
          <x15:cacheHierarchy aggregatedColumn="36"/>
        </ext>
      </extLst>
    </cacheHierarchy>
    <cacheHierarchy uniqueName="[Measures].[Count of Date]" caption="Count of Date" measure="1" displayFolder="" measureGroup="fact_sales" count="0">
      <extLst>
        <ext xmlns:x15="http://schemas.microsoft.com/office/spreadsheetml/2010/11/main" uri="{B97F6D7D-B522-45F9-BDA1-12C45D357490}">
          <x15:cacheHierarchy aggregatedColumn="3"/>
        </ext>
      </extLst>
    </cacheHierarchy>
    <cacheHierarchy uniqueName="[Measures].[Sum of Budget_Sales]" caption="Sum of Budget_Sales" measure="1" displayFolder="" measureGroup="fact_sales" count="0">
      <extLst>
        <ext xmlns:x15="http://schemas.microsoft.com/office/spreadsheetml/2010/11/main" uri="{B97F6D7D-B522-45F9-BDA1-12C45D357490}">
          <x15:cacheHierarchy aggregatedColumn="5"/>
        </ext>
      </extLst>
    </cacheHierarchy>
    <cacheHierarchy uniqueName="[Measures].[Sum of Product_Key]" caption="Sum of Product_Key" measure="1" displayFolder="" measureGroup="product" count="0">
      <extLst>
        <ext xmlns:x15="http://schemas.microsoft.com/office/spreadsheetml/2010/11/main" uri="{B97F6D7D-B522-45F9-BDA1-12C45D357490}">
          <x15:cacheHierarchy aggregatedColumn="40"/>
        </ext>
      </extLst>
    </cacheHierarchy>
    <cacheHierarchy uniqueName="[Measures].[Sum of Net_Margin_%]" caption="Sum of Net_Margin_%" measure="1" displayFolder="" measureGroup="fact_sales" count="0">
      <extLst>
        <ext xmlns:x15="http://schemas.microsoft.com/office/spreadsheetml/2010/11/main" uri="{B97F6D7D-B522-45F9-BDA1-12C45D357490}">
          <x15:cacheHierarchy aggregatedColumn="26"/>
        </ext>
      </extLst>
    </cacheHierarchy>
    <cacheHierarchy uniqueName="[Measures].[Average of Net_Margin_%]" caption="Average of Net_Margin_%" measure="1" displayFolder="" measureGroup="fact_sales" count="0">
      <extLst>
        <ext xmlns:x15="http://schemas.microsoft.com/office/spreadsheetml/2010/11/main" uri="{B97F6D7D-B522-45F9-BDA1-12C45D357490}">
          <x15:cacheHierarchy aggregatedColumn="26"/>
        </ext>
      </extLst>
    </cacheHierarchy>
    <cacheHierarchy uniqueName="[Measures].[Sum of Expense_Ratio]" caption="Sum of Expense_Ratio" measure="1" displayFolder="" measureGroup="fact_sales" count="0">
      <extLst>
        <ext xmlns:x15="http://schemas.microsoft.com/office/spreadsheetml/2010/11/main" uri="{B97F6D7D-B522-45F9-BDA1-12C45D357490}">
          <x15:cacheHierarchy aggregatedColumn="28"/>
        </ext>
      </extLst>
    </cacheHierarchy>
    <cacheHierarchy uniqueName="[Measures].[Total Sales]" caption="Total Sales" measure="1" displayFolder="" measureGroup="fact_sales" count="0" oneField="1">
      <fieldsUsage count="1">
        <fieldUsage x="4"/>
      </fieldsUsage>
    </cacheHierarchy>
    <cacheHierarchy uniqueName="[Measures].[total_profit]" caption="total_profit" measure="1" displayFolder="" measureGroup="fact_sales" count="0" oneField="1">
      <fieldsUsage count="1">
        <fieldUsage x="0"/>
      </fieldsUsage>
    </cacheHierarchy>
    <cacheHierarchy uniqueName="[Measures].[total_profit_var]" caption="total_profit_var" measure="1" displayFolder="" measureGroup="fact_sales" count="0" oneField="1">
      <fieldsUsage count="1">
        <fieldUsage x="1"/>
      </fieldsUsage>
    </cacheHierarchy>
    <cacheHierarchy uniqueName="[Measures].[Total Budget Sales]" caption="Total Budget Sales" measure="1" displayFolder="" measureGroup="fact_sales" count="0"/>
    <cacheHierarchy uniqueName="[Measures].[average_margin_%]" caption="average_margin_%" measure="1" displayFolder="" measureGroup="fact_sales" count="0"/>
    <cacheHierarchy uniqueName="[Measures].[average_profit_var]" caption="average_profit_var" measure="1" displayFolder="" measureGroup="fact_sales" count="0"/>
    <cacheHierarchy uniqueName="[Measures].[Total Margin]" caption="Total Margin" measure="1" displayFolder="" measureGroup="fact_sales" count="0"/>
    <cacheHierarchy uniqueName="[Measures].[Total Budget Margin]" caption="Total Budget Margin" measure="1" displayFolder="" measureGroup="fact_sales" count="0"/>
    <cacheHierarchy uniqueName="[Measures].[average_net_margin_%]" caption="average_net_margin_%" measure="1" displayFolder="" measureGroup="fact_sales" count="0" oneField="1">
      <fieldsUsage count="1">
        <fieldUsage x="2"/>
      </fieldsUsage>
    </cacheHierarchy>
    <cacheHierarchy uniqueName="[Measures].[total_expenses]" caption="total_expenses" measure="1" displayFolder="" measureGroup="fact_sales" count="0"/>
    <cacheHierarchy uniqueName="[Measures].[average_expense_ratio]" caption="average_expense_ratio" measure="1" displayFolder="" measureGroup="fact_sales" count="0" oneField="1">
      <fieldsUsage count="1">
        <fieldUsage x="3"/>
      </fieldsUsage>
    </cacheHierarchy>
    <cacheHierarchy uniqueName="[Measures].[green_tea_profit_margin]" caption="green_tea_profit_margin" measure="1" displayFolder="" measureGroup="fact_sales" count="0"/>
    <cacheHierarchy uniqueName="[Measures].[=total_sales (viz)]" caption="=total_sales (viz)" measure="1" displayFolder="" measureGroup="fact_sales" count="0"/>
    <cacheHierarchy uniqueName="[Measures].[total_budget_sales (viz)]" caption="total_budget_sales (viz)" measure="1" displayFolder="" measureGroup="fact_sales" count="0"/>
    <cacheHierarchy uniqueName="[Measures].[__XL_Count Table1]" caption="__XL_Count Table1" measure="1" displayFolder="" measureGroup="fact_sales" count="0" hidden="1"/>
    <cacheHierarchy uniqueName="[Measures].[__XL_Count Table5]" caption="__XL_Count Table5" measure="1" displayFolder="" measureGroup="product" count="0" hidden="1"/>
    <cacheHierarchy uniqueName="[Measures].[__XL_Count Table6]" caption="__XL_Count Table6" measure="1" displayFolder="" measureGroup="geography" count="0" hidden="1"/>
    <cacheHierarchy uniqueName="[Measures].[__No measures defined]" caption="__No measures defined" measure="1" displayFolder="" count="0" hidden="1"/>
  </cacheHierarchies>
  <kpis count="0"/>
  <dimensions count="4">
    <dimension name="fact_sales" uniqueName="[fact_sales]" caption="fact_sales"/>
    <dimension name="geography" uniqueName="[geography]" caption="geography"/>
    <dimension measure="1" name="Measures" uniqueName="[Measures]" caption="Measures"/>
    <dimension name="product" uniqueName="[product]" caption="product"/>
  </dimensions>
  <measureGroups count="3">
    <measureGroup name="fact_sales" caption="fact_sales"/>
    <measureGroup name="geography" caption="geography"/>
    <measureGroup name="product" caption="product"/>
  </measureGroups>
  <maps count="5">
    <map measureGroup="0" dimension="0"/>
    <map measureGroup="0" dimension="1"/>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cas" refreshedDate="46020.53442546296" backgroundQuery="1" createdVersion="8" refreshedVersion="8" minRefreshableVersion="3" recordCount="0" supportSubquery="1" supportAdvancedDrill="1" xr:uid="{C0C22732-F567-451A-B91F-5BBB0C8E96A6}">
  <cacheSource type="external" connectionId="1"/>
  <cacheFields count="3">
    <cacheField name="[product].[Product].[Product]" caption="Product" numFmtId="0" hierarchy="42" level="1">
      <sharedItems count="13">
        <s v="Amaretto"/>
        <s v="Caffe Latte"/>
        <s v="Caffe Mocha"/>
        <s v="Chamomile"/>
        <s v="Columbian"/>
        <s v="Darjeeling"/>
        <s v="Decaf Espresso"/>
        <s v="Decaf Irish Cream"/>
        <s v="Earl Grey"/>
        <s v="Green Tea"/>
        <s v="Lemon"/>
        <s v="Mint"/>
        <s v="Regular Espresso"/>
      </sharedItems>
    </cacheField>
    <cacheField name="[Measures].[average_profit_var]" caption="average_profit_var" numFmtId="0" hierarchy="58" level="32767"/>
    <cacheField name="[fact_sales].[Date (Month)].[Date (Month)]" caption="Date (Month)" numFmtId="0" hierarchy="35" level="1">
      <sharedItems containsSemiMixedTypes="0" containsNonDate="0" containsString="0"/>
    </cacheField>
  </cacheFields>
  <cacheHierarchies count="71">
    <cacheHierarchy uniqueName="[fact_sales].[Transaction_Key]" caption="Transaction_Key" attribute="1" defaultMemberUniqueName="[fact_sales].[Transaction_Key].[All]" allUniqueName="[fact_sales].[Transaction_Key].[All]" dimensionUniqueName="[fact_sales]" displayFolder="" count="0" memberValueDatatype="20" unbalanced="0"/>
    <cacheHierarchy uniqueName="[fact_sales].[Market_Key]" caption="Market_Key" attribute="1" defaultMemberUniqueName="[fact_sales].[Market_Key].[All]" allUniqueName="[fact_sales].[Market_Key].[All]" dimensionUniqueName="[fact_sales]" displayFolder="" count="0" memberValueDatatype="20"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Date]" caption="Date" attribute="1" time="1" defaultMemberUniqueName="[fact_sales].[Date].[All]" allUniqueName="[fact_sales].[Date].[All]" dimensionUniqueName="[fact_sales]" displayFolder="" count="0" memberValueDatatype="7" unbalanced="0"/>
    <cacheHierarchy uniqueName="[fact_sales].[Sales]" caption="Sales" attribute="1" defaultMemberUniqueName="[fact_sales].[Sales].[All]" allUniqueName="[fact_sales].[Sales].[All]" dimensionUniqueName="[fact_sales]" displayFolder="" count="0" memberValueDatatype="20" unbalanced="0"/>
    <cacheHierarchy uniqueName="[fact_sales].[Budget_Sales]" caption="Budget_Sales" attribute="1" defaultMemberUniqueName="[fact_sales].[Budget_Sales].[All]" allUniqueName="[fact_sales].[Budget_Sales].[All]" dimensionUniqueName="[fact_sales]" displayFolder="" count="0" memberValueDatatype="20" unbalanced="0"/>
    <cacheHierarchy uniqueName="[fact_sales].[Sales_Var]" caption="Sales_Var" attribute="1" defaultMemberUniqueName="[fact_sales].[Sales_Var].[All]" allUniqueName="[fact_sales].[Sales_Var].[All]" dimensionUniqueName="[fact_sales]" displayFolder="" count="0" memberValueDatatype="20" unbalanced="0"/>
    <cacheHierarchy uniqueName="[fact_sales].[Sales_Var_%]" caption="Sales_Var_%" attribute="1" defaultMemberUniqueName="[fact_sales].[Sales_Var_%].[All]" allUniqueName="[fact_sales].[Sales_Var_%].[All]" dimensionUniqueName="[fact_sales]" displayFolder="" count="0" memberValueDatatype="130" unbalanced="0"/>
    <cacheHierarchy uniqueName="[fact_sales].[Sales_Status]" caption="Sales_Status" attribute="1" defaultMemberUniqueName="[fact_sales].[Sales_Status].[All]" allUniqueName="[fact_sales].[Sales_Status].[All]" dimensionUniqueName="[fact_sales]" displayFolder="" count="0" memberValueDatatype="130" unbalanced="0"/>
    <cacheHierarchy uniqueName="[fact_sales].[Profit]" caption="Profit" attribute="1" defaultMemberUniqueName="[fact_sales].[Profit].[All]" allUniqueName="[fact_sales].[Profit].[All]" dimensionUniqueName="[fact_sales]" displayFolder="" count="0" memberValueDatatype="20" unbalanced="0"/>
    <cacheHierarchy uniqueName="[fact_sales].[Budget_Profit]" caption="Budget_Profit" attribute="1" defaultMemberUniqueName="[fact_sales].[Budget_Profit].[All]" allUniqueName="[fact_sales].[Budget_Profit].[All]" dimensionUniqueName="[fact_sales]" displayFolder="" count="0" memberValueDatatype="20" unbalanced="0"/>
    <cacheHierarchy uniqueName="[fact_sales].[Profit_Var]" caption="Profit_Var" attribute="1" defaultMemberUniqueName="[fact_sales].[Profit_Var].[All]" allUniqueName="[fact_sales].[Profit_Var].[All]" dimensionUniqueName="[fact_sales]" displayFolder="" count="0" memberValueDatatype="20" unbalanced="0"/>
    <cacheHierarchy uniqueName="[fact_sales].[Profit_Var_%]" caption="Profit_Var_%" attribute="1" defaultMemberUniqueName="[fact_sales].[Profit_Var_%].[All]" allUniqueName="[fact_sales].[Profit_Var_%].[All]" dimensionUniqueName="[fact_sales]" displayFolder="" count="0" memberValueDatatype="130" unbalanced="0"/>
    <cacheHierarchy uniqueName="[fact_sales].[Profit_Status]" caption="Profit_Status" attribute="1" defaultMemberUniqueName="[fact_sales].[Profit_Status].[All]" allUniqueName="[fact_sales].[Profit_Status].[All]" dimensionUniqueName="[fact_sales]" displayFolder="" count="0" memberValueDatatype="130" unbalanced="0"/>
    <cacheHierarchy uniqueName="[fact_sales].[COGS]" caption="COGS" attribute="1" defaultMemberUniqueName="[fact_sales].[COGS].[All]" allUniqueName="[fact_sales].[COGS].[All]" dimensionUniqueName="[fact_sales]" displayFolder="" count="0" memberValueDatatype="20" unbalanced="0"/>
    <cacheHierarchy uniqueName="[fact_sales].[Budget_COGS]" caption="Budget_COGS" attribute="1" defaultMemberUniqueName="[fact_sales].[Budget_COGS].[All]" allUniqueName="[fact_sales].[Budget_COGS].[All]" dimensionUniqueName="[fact_sales]" displayFolder="" count="0" memberValueDatatype="20" unbalanced="0"/>
    <cacheHierarchy uniqueName="[fact_sales].[COGS _Var]" caption="COGS _Var" attribute="1" defaultMemberUniqueName="[fact_sales].[COGS _Var].[All]" allUniqueName="[fact_sales].[COGS _Var].[All]" dimensionUniqueName="[fact_sales]" displayFolder="" count="0" memberValueDatatype="20" unbalanced="0"/>
    <cacheHierarchy uniqueName="[fact_sales].[COGS_Var_%]" caption="COGS_Var_%" attribute="1" defaultMemberUniqueName="[fact_sales].[COGS_Var_%].[All]" allUniqueName="[fact_sales].[COGS_Var_%].[All]" dimensionUniqueName="[fact_sales]" displayFolder="" count="0" memberValueDatatype="130" unbalanced="0"/>
    <cacheHierarchy uniqueName="[fact_sales].[COGS_Status]" caption="COGS_Status" attribute="1" defaultMemberUniqueName="[fact_sales].[COGS_Status].[All]" allUniqueName="[fact_sales].[COGS_Status].[All]" dimensionUniqueName="[fact_sales]" displayFolder="" count="0" memberValueDatatype="130" unbalanced="0"/>
    <cacheHierarchy uniqueName="[fact_sales].[Gross_Margin]" caption="Gross_Margin" attribute="1" defaultMemberUniqueName="[fact_sales].[Gross_Margin].[All]" allUniqueName="[fact_sales].[Gross_Margin].[All]" dimensionUniqueName="[fact_sales]" displayFolder="" count="0" memberValueDatatype="20" unbalanced="0"/>
    <cacheHierarchy uniqueName="[fact_sales].[Budget_Margin]" caption="Budget_Margin" attribute="1" defaultMemberUniqueName="[fact_sales].[Budget_Margin].[All]" allUniqueName="[fact_sales].[Budget_Margin].[All]" dimensionUniqueName="[fact_sales]" displayFolder="" count="0" memberValueDatatype="20" unbalanced="0"/>
    <cacheHierarchy uniqueName="[fact_sales].[Margin_Var]" caption="Margin_Var" attribute="1" defaultMemberUniqueName="[fact_sales].[Margin_Var].[All]" allUniqueName="[fact_sales].[Margin_Var].[All]" dimensionUniqueName="[fact_sales]" displayFolder="" count="0" memberValueDatatype="20" unbalanced="0"/>
    <cacheHierarchy uniqueName="[fact_sales].[Margin_Var %]" caption="Margin_Var %" attribute="1" defaultMemberUniqueName="[fact_sales].[Margin_Var %].[All]" allUniqueName="[fact_sales].[Margin_Var %].[All]" dimensionUniqueName="[fact_sales]" displayFolder="" count="0" memberValueDatatype="130" unbalanced="0"/>
    <cacheHierarchy uniqueName="[fact_sales].[Margin_Status]" caption="Margin_Status" attribute="1" defaultMemberUniqueName="[fact_sales].[Margin_Status].[All]" allUniqueName="[fact_sales].[Margin_Status].[All]" dimensionUniqueName="[fact_sales]" displayFolder="" count="0" memberValueDatatype="130" unbalanced="0"/>
    <cacheHierarchy uniqueName="[fact_sales].[Margin_%]" caption="Margin_%" attribute="1" defaultMemberUniqueName="[fact_sales].[Margin_%].[All]" allUniqueName="[fact_sales].[Margin_%].[All]" dimensionUniqueName="[fact_sales]" displayFolder="" count="0" memberValueDatatype="5" unbalanced="0"/>
    <cacheHierarchy uniqueName="[fact_sales].[Budget_Margin_%]" caption="Budget_Margin_%" attribute="1" defaultMemberUniqueName="[fact_sales].[Budget_Margin_%].[All]" allUniqueName="[fact_sales].[Budget_Margin_%].[All]" dimensionUniqueName="[fact_sales]" displayFolder="" count="0" memberValueDatatype="5" unbalanced="0"/>
    <cacheHierarchy uniqueName="[fact_sales].[Net_Margin_%]" caption="Net_Margin_%" attribute="1" defaultMemberUniqueName="[fact_sales].[Net_Margin_%].[All]" allUniqueName="[fact_sales].[Net_Margin_%].[All]" dimensionUniqueName="[fact_sales]" displayFolder="" count="0" memberValueDatatype="5" unbalanced="0"/>
    <cacheHierarchy uniqueName="[fact_sales].[Expenses]" caption="Expenses" attribute="1" defaultMemberUniqueName="[fact_sales].[Expenses].[All]" allUniqueName="[fact_sales].[Expenses].[All]" dimensionUniqueName="[fact_sales]" displayFolder="" count="0" memberValueDatatype="20" unbalanced="0"/>
    <cacheHierarchy uniqueName="[fact_sales].[Expense_Ratio]" caption="Expense_Ratio" attribute="1" defaultMemberUniqueName="[fact_sales].[Expense_Ratio].[All]" allUniqueName="[fact_sales].[Expense_Ratio].[All]" dimensionUniqueName="[fact_sales]" displayFolder="" count="0" memberValueDatatype="5" unbalanced="0"/>
    <cacheHierarchy uniqueName="[fact_sales].[Marketing]" caption="Marketing" attribute="1" defaultMemberUniqueName="[fact_sales].[Marketing].[All]" allUniqueName="[fact_sales].[Marketing].[All]" dimensionUniqueName="[fact_sales]" displayFolder="" count="0" memberValueDatatype="20" unbalanced="0"/>
    <cacheHierarchy uniqueName="[fact_sales].[Marketing Ratio]" caption="Marketing Ratio" attribute="1" defaultMemberUniqueName="[fact_sales].[Marketing Ratio].[All]" allUniqueName="[fact_sales].[Marketing Ratio].[All]" dimensionUniqueName="[fact_sales]" displayFolder="" count="0" memberValueDatatype="5" unbalanced="0"/>
    <cacheHierarchy uniqueName="[fact_sales].[Inventory]" caption="Inventory" attribute="1" defaultMemberUniqueName="[fact_sales].[Inventory].[All]" allUniqueName="[fact_sales].[Inventory].[All]" dimensionUniqueName="[fact_sales]" displayFolder="" count="0" memberValueDatatype="20" unbalanced="0"/>
    <cacheHierarchy uniqueName="[fact_sales].[Inventory Ratio]" caption="Inventory Ratio" attribute="1" defaultMemberUniqueName="[fact_sales].[Inventory Ratio].[All]" allUniqueName="[fact_sales].[Inventory Ratio].[All]" dimensionUniqueName="[fact_sales]" displayFolder="" count="0" memberValueDatatype="5" unbalanced="0"/>
    <cacheHierarchy uniqueName="[fact_sales].[Date (Year)]" caption="Date (Year)" attribute="1" defaultMemberUniqueName="[fact_sales].[Date (Year)].[All]" allUniqueName="[fact_sales].[Date (Year)].[All]" dimensionUniqueName="[fact_sales]" displayFolder="" count="0" memberValueDatatype="130" unbalanced="0"/>
    <cacheHierarchy uniqueName="[fact_sales].[Date (Quarter)]" caption="Date (Quarter)" attribute="1" defaultMemberUniqueName="[fact_sales].[Date (Quarter)].[All]" allUniqueName="[fact_sales].[Date (Quarter)].[All]" dimensionUniqueName="[fact_sales]" displayFolder="" count="0" memberValueDatatype="130" unbalanced="0"/>
    <cacheHierarchy uniqueName="[fact_sales].[Date (Month)]" caption="Date (Month)" attribute="1" defaultMemberUniqueName="[fact_sales].[Date (Month)].[All]" allUniqueName="[fact_sales].[Date (Month)].[All]" dimensionUniqueName="[fact_sales]" displayFolder="" count="2" memberValueDatatype="130" unbalanced="0">
      <fieldsUsage count="2">
        <fieldUsage x="-1"/>
        <fieldUsage x="2"/>
      </fieldsUsage>
    </cacheHierarchy>
    <cacheHierarchy uniqueName="[geography].[Market_Key]" caption="Market_Key" attribute="1" defaultMemberUniqueName="[geography].[Market_Key].[All]" allUniqueName="[geography].[Market_Key].[All]" dimensionUniqueName="[geography]" displayFolder="" count="0" memberValueDatatype="20" unbalanced="0"/>
    <cacheHierarchy uniqueName="[geography].[State]" caption="State" attribute="1" defaultMemberUniqueName="[geography].[State].[All]" allUniqueName="[geography].[State].[All]" dimensionUniqueName="[geography]" displayFolder="" count="0" memberValueDatatype="130" unbalanced="0"/>
    <cacheHierarchy uniqueName="[geography].[Market]" caption="Market" attribute="1" defaultMemberUniqueName="[geography].[Market].[All]" allUniqueName="[geography].[Market].[All]" dimensionUniqueName="[geography]" displayFolder="" count="0" memberValueDatatype="130" unbalanced="0"/>
    <cacheHierarchy uniqueName="[geography].[Market_Size]" caption="Market_Size" attribute="1" defaultMemberUniqueName="[geography].[Market_Size].[All]" allUniqueName="[geography].[Market_Size].[All]" dimensionUniqueName="[geography]" displayFolder="" count="0" memberValueDatatype="130" unbalanced="0"/>
    <cacheHierarchy uniqueName="[product].[Product_Key]" caption="Product_Key" attribute="1" defaultMemberUniqueName="[product].[Product_Key].[All]" allUniqueName="[product].[Product_Key].[All]" dimensionUniqueName="[product]" displayFolder="" count="0" memberValueDatatype="20" unbalanced="0"/>
    <cacheHierarchy uniqueName="[product].[Product_Type]" caption="Product_Type" attribute="1" defaultMemberUniqueName="[product].[Product_Type].[All]" allUniqueName="[product].[Product_Type].[All]" dimensionUniqueName="[product]" displayFolder="" count="2" memberValueDatatype="130" unbalanced="0"/>
    <cacheHierarchy uniqueName="[product].[Product]" caption="Product" attribute="1" defaultMemberUniqueName="[product].[Product].[All]" allUniqueName="[product].[Product].[All]" dimensionUniqueName="[product]" displayFolder="" count="2" memberValueDatatype="130" unbalanced="0">
      <fieldsUsage count="2">
        <fieldUsage x="-1"/>
        <fieldUsage x="0"/>
      </fieldsUsage>
    </cacheHierarchy>
    <cacheHierarchy uniqueName="[product].[Strength]" caption="Strength" attribute="1" defaultMemberUniqueName="[product].[Strength].[All]" allUniqueName="[product].[Strength].[All]" dimensionUniqueName="[product]" displayFolder="" count="0" memberValueDatatype="130" unbalanced="0"/>
    <cacheHierarchy uniqueName="[fact_sales].[Date (Month Index)]" caption="Date (Month Index)" attribute="1" defaultMemberUniqueName="[fact_sales].[Date (Month Index)].[All]" allUniqueName="[fact_sales].[Date (Month Index)].[All]" dimensionUniqueName="[fact_sales]" displayFolder="" count="0" memberValueDatatype="20" unbalanced="0" hidden="1"/>
    <cacheHierarchy uniqueName="[Measures].[Sum of Sales]" caption="Sum of Sales" measure="1" displayFolder="" measureGroup="fact_sales" count="0">
      <extLst>
        <ext xmlns:x15="http://schemas.microsoft.com/office/spreadsheetml/2010/11/main" uri="{B97F6D7D-B522-45F9-BDA1-12C45D357490}">
          <x15:cacheHierarchy aggregatedColumn="4"/>
        </ext>
      </extLst>
    </cacheHierarchy>
    <cacheHierarchy uniqueName="[Measures].[Sum of Market_Key]" caption="Sum of Market_Key" measure="1" displayFolder="" measureGroup="geography" count="0">
      <extLst>
        <ext xmlns:x15="http://schemas.microsoft.com/office/spreadsheetml/2010/11/main" uri="{B97F6D7D-B522-45F9-BDA1-12C45D357490}">
          <x15:cacheHierarchy aggregatedColumn="36"/>
        </ext>
      </extLst>
    </cacheHierarchy>
    <cacheHierarchy uniqueName="[Measures].[Count of Date]" caption="Count of Date" measure="1" displayFolder="" measureGroup="fact_sales" count="0">
      <extLst>
        <ext xmlns:x15="http://schemas.microsoft.com/office/spreadsheetml/2010/11/main" uri="{B97F6D7D-B522-45F9-BDA1-12C45D357490}">
          <x15:cacheHierarchy aggregatedColumn="3"/>
        </ext>
      </extLst>
    </cacheHierarchy>
    <cacheHierarchy uniqueName="[Measures].[Sum of Budget_Sales]" caption="Sum of Budget_Sales" measure="1" displayFolder="" measureGroup="fact_sales" count="0">
      <extLst>
        <ext xmlns:x15="http://schemas.microsoft.com/office/spreadsheetml/2010/11/main" uri="{B97F6D7D-B522-45F9-BDA1-12C45D357490}">
          <x15:cacheHierarchy aggregatedColumn="5"/>
        </ext>
      </extLst>
    </cacheHierarchy>
    <cacheHierarchy uniqueName="[Measures].[Sum of Product_Key]" caption="Sum of Product_Key" measure="1" displayFolder="" measureGroup="product" count="0">
      <extLst>
        <ext xmlns:x15="http://schemas.microsoft.com/office/spreadsheetml/2010/11/main" uri="{B97F6D7D-B522-45F9-BDA1-12C45D357490}">
          <x15:cacheHierarchy aggregatedColumn="40"/>
        </ext>
      </extLst>
    </cacheHierarchy>
    <cacheHierarchy uniqueName="[Measures].[Sum of Net_Margin_%]" caption="Sum of Net_Margin_%" measure="1" displayFolder="" measureGroup="fact_sales" count="0">
      <extLst>
        <ext xmlns:x15="http://schemas.microsoft.com/office/spreadsheetml/2010/11/main" uri="{B97F6D7D-B522-45F9-BDA1-12C45D357490}">
          <x15:cacheHierarchy aggregatedColumn="26"/>
        </ext>
      </extLst>
    </cacheHierarchy>
    <cacheHierarchy uniqueName="[Measures].[Average of Net_Margin_%]" caption="Average of Net_Margin_%" measure="1" displayFolder="" measureGroup="fact_sales" count="0">
      <extLst>
        <ext xmlns:x15="http://schemas.microsoft.com/office/spreadsheetml/2010/11/main" uri="{B97F6D7D-B522-45F9-BDA1-12C45D357490}">
          <x15:cacheHierarchy aggregatedColumn="26"/>
        </ext>
      </extLst>
    </cacheHierarchy>
    <cacheHierarchy uniqueName="[Measures].[Sum of Expense_Ratio]" caption="Sum of Expense_Ratio" measure="1" displayFolder="" measureGroup="fact_sales" count="0">
      <extLst>
        <ext xmlns:x15="http://schemas.microsoft.com/office/spreadsheetml/2010/11/main" uri="{B97F6D7D-B522-45F9-BDA1-12C45D357490}">
          <x15:cacheHierarchy aggregatedColumn="28"/>
        </ext>
      </extLst>
    </cacheHierarchy>
    <cacheHierarchy uniqueName="[Measures].[Total Sales]" caption="Total Sales" measure="1" displayFolder="" measureGroup="fact_sales" count="0"/>
    <cacheHierarchy uniqueName="[Measures].[total_profit]" caption="total_profit" measure="1" displayFolder="" measureGroup="fact_sales" count="0"/>
    <cacheHierarchy uniqueName="[Measures].[total_profit_var]" caption="total_profit_var" measure="1" displayFolder="" measureGroup="fact_sales" count="0"/>
    <cacheHierarchy uniqueName="[Measures].[Total Budget Sales]" caption="Total Budget Sales" measure="1" displayFolder="" measureGroup="fact_sales" count="0"/>
    <cacheHierarchy uniqueName="[Measures].[average_margin_%]" caption="average_margin_%" measure="1" displayFolder="" measureGroup="fact_sales" count="0"/>
    <cacheHierarchy uniqueName="[Measures].[average_profit_var]" caption="average_profit_var" measure="1" displayFolder="" measureGroup="fact_sales" count="0" oneField="1">
      <fieldsUsage count="1">
        <fieldUsage x="1"/>
      </fieldsUsage>
    </cacheHierarchy>
    <cacheHierarchy uniqueName="[Measures].[Total Margin]" caption="Total Margin" measure="1" displayFolder="" measureGroup="fact_sales" count="0"/>
    <cacheHierarchy uniqueName="[Measures].[Total Budget Margin]" caption="Total Budget Margin" measure="1" displayFolder="" measureGroup="fact_sales" count="0"/>
    <cacheHierarchy uniqueName="[Measures].[average_net_margin_%]" caption="average_net_margin_%" measure="1" displayFolder="" measureGroup="fact_sales" count="0"/>
    <cacheHierarchy uniqueName="[Measures].[total_expenses]" caption="total_expenses" measure="1" displayFolder="" measureGroup="fact_sales" count="0"/>
    <cacheHierarchy uniqueName="[Measures].[average_expense_ratio]" caption="average_expense_ratio" measure="1" displayFolder="" measureGroup="fact_sales" count="0"/>
    <cacheHierarchy uniqueName="[Measures].[green_tea_profit_margin]" caption="green_tea_profit_margin" measure="1" displayFolder="" measureGroup="fact_sales" count="0"/>
    <cacheHierarchy uniqueName="[Measures].[=total_sales (viz)]" caption="=total_sales (viz)" measure="1" displayFolder="" measureGroup="fact_sales" count="0"/>
    <cacheHierarchy uniqueName="[Measures].[total_budget_sales (viz)]" caption="total_budget_sales (viz)" measure="1" displayFolder="" measureGroup="fact_sales" count="0"/>
    <cacheHierarchy uniqueName="[Measures].[__XL_Count Table1]" caption="__XL_Count Table1" measure="1" displayFolder="" measureGroup="fact_sales" count="0" hidden="1"/>
    <cacheHierarchy uniqueName="[Measures].[__XL_Count Table5]" caption="__XL_Count Table5" measure="1" displayFolder="" measureGroup="product" count="0" hidden="1"/>
    <cacheHierarchy uniqueName="[Measures].[__XL_Count Table6]" caption="__XL_Count Table6" measure="1" displayFolder="" measureGroup="geography" count="0" hidden="1"/>
    <cacheHierarchy uniqueName="[Measures].[__No measures defined]" caption="__No measures defined" measure="1" displayFolder="" count="0" hidden="1"/>
  </cacheHierarchies>
  <kpis count="0"/>
  <dimensions count="4">
    <dimension name="fact_sales" uniqueName="[fact_sales]" caption="fact_sales"/>
    <dimension name="geography" uniqueName="[geography]" caption="geography"/>
    <dimension measure="1" name="Measures" uniqueName="[Measures]" caption="Measures"/>
    <dimension name="product" uniqueName="[product]" caption="product"/>
  </dimensions>
  <measureGroups count="3">
    <measureGroup name="fact_sales" caption="fact_sales"/>
    <measureGroup name="geography" caption="geography"/>
    <measureGroup name="product" caption="product"/>
  </measureGroups>
  <maps count="5">
    <map measureGroup="0" dimension="0"/>
    <map measureGroup="0" dimension="1"/>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cas" refreshedDate="46020.454358449075" backgroundQuery="1" createdVersion="3" refreshedVersion="8" minRefreshableVersion="3" recordCount="0" supportSubquery="1" supportAdvancedDrill="1" xr:uid="{819717DE-FDC5-474B-B47C-8721061391E1}">
  <cacheSource type="external" connectionId="1">
    <extLst>
      <ext xmlns:x14="http://schemas.microsoft.com/office/spreadsheetml/2009/9/main" uri="{F057638F-6D5F-4e77-A914-E7F072B9BCA8}">
        <x14:sourceConnection name="ThisWorkbookDataModel"/>
      </ext>
    </extLst>
  </cacheSource>
  <cacheFields count="0"/>
  <cacheHierarchies count="71">
    <cacheHierarchy uniqueName="[fact_sales].[Transaction_Key]" caption="Transaction_Key" attribute="1" defaultMemberUniqueName="[fact_sales].[Transaction_Key].[All]" allUniqueName="[fact_sales].[Transaction_Key].[All]" dimensionUniqueName="[fact_sales]" displayFolder="" count="0" memberValueDatatype="20" unbalanced="0"/>
    <cacheHierarchy uniqueName="[fact_sales].[Market_Key]" caption="Market_Key" attribute="1" defaultMemberUniqueName="[fact_sales].[Market_Key].[All]" allUniqueName="[fact_sales].[Market_Key].[All]" dimensionUniqueName="[fact_sales]" displayFolder="" count="0" memberValueDatatype="20"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Date]" caption="Date" attribute="1" time="1" defaultMemberUniqueName="[fact_sales].[Date].[All]" allUniqueName="[fact_sales].[Date].[All]" dimensionUniqueName="[fact_sales]" displayFolder="" count="0" memberValueDatatype="7" unbalanced="0"/>
    <cacheHierarchy uniqueName="[fact_sales].[Sales]" caption="Sales" attribute="1" defaultMemberUniqueName="[fact_sales].[Sales].[All]" allUniqueName="[fact_sales].[Sales].[All]" dimensionUniqueName="[fact_sales]" displayFolder="" count="0" memberValueDatatype="20" unbalanced="0"/>
    <cacheHierarchy uniqueName="[fact_sales].[Budget_Sales]" caption="Budget_Sales" attribute="1" defaultMemberUniqueName="[fact_sales].[Budget_Sales].[All]" allUniqueName="[fact_sales].[Budget_Sales].[All]" dimensionUniqueName="[fact_sales]" displayFolder="" count="0" memberValueDatatype="20" unbalanced="0"/>
    <cacheHierarchy uniqueName="[fact_sales].[Sales_Var]" caption="Sales_Var" attribute="1" defaultMemberUniqueName="[fact_sales].[Sales_Var].[All]" allUniqueName="[fact_sales].[Sales_Var].[All]" dimensionUniqueName="[fact_sales]" displayFolder="" count="0" memberValueDatatype="20" unbalanced="0"/>
    <cacheHierarchy uniqueName="[fact_sales].[Sales_Var_%]" caption="Sales_Var_%" attribute="1" defaultMemberUniqueName="[fact_sales].[Sales_Var_%].[All]" allUniqueName="[fact_sales].[Sales_Var_%].[All]" dimensionUniqueName="[fact_sales]" displayFolder="" count="0" memberValueDatatype="130" unbalanced="0"/>
    <cacheHierarchy uniqueName="[fact_sales].[Sales_Status]" caption="Sales_Status" attribute="1" defaultMemberUniqueName="[fact_sales].[Sales_Status].[All]" allUniqueName="[fact_sales].[Sales_Status].[All]" dimensionUniqueName="[fact_sales]" displayFolder="" count="0" memberValueDatatype="130" unbalanced="0"/>
    <cacheHierarchy uniqueName="[fact_sales].[Profit]" caption="Profit" attribute="1" defaultMemberUniqueName="[fact_sales].[Profit].[All]" allUniqueName="[fact_sales].[Profit].[All]" dimensionUniqueName="[fact_sales]" displayFolder="" count="0" memberValueDatatype="20" unbalanced="0"/>
    <cacheHierarchy uniqueName="[fact_sales].[Budget_Profit]" caption="Budget_Profit" attribute="1" defaultMemberUniqueName="[fact_sales].[Budget_Profit].[All]" allUniqueName="[fact_sales].[Budget_Profit].[All]" dimensionUniqueName="[fact_sales]" displayFolder="" count="0" memberValueDatatype="20" unbalanced="0"/>
    <cacheHierarchy uniqueName="[fact_sales].[Profit_Var]" caption="Profit_Var" attribute="1" defaultMemberUniqueName="[fact_sales].[Profit_Var].[All]" allUniqueName="[fact_sales].[Profit_Var].[All]" dimensionUniqueName="[fact_sales]" displayFolder="" count="0" memberValueDatatype="20" unbalanced="0"/>
    <cacheHierarchy uniqueName="[fact_sales].[Profit_Var_%]" caption="Profit_Var_%" attribute="1" defaultMemberUniqueName="[fact_sales].[Profit_Var_%].[All]" allUniqueName="[fact_sales].[Profit_Var_%].[All]" dimensionUniqueName="[fact_sales]" displayFolder="" count="0" memberValueDatatype="130" unbalanced="0"/>
    <cacheHierarchy uniqueName="[fact_sales].[Profit_Status]" caption="Profit_Status" attribute="1" defaultMemberUniqueName="[fact_sales].[Profit_Status].[All]" allUniqueName="[fact_sales].[Profit_Status].[All]" dimensionUniqueName="[fact_sales]" displayFolder="" count="0" memberValueDatatype="130" unbalanced="0"/>
    <cacheHierarchy uniqueName="[fact_sales].[COGS]" caption="COGS" attribute="1" defaultMemberUniqueName="[fact_sales].[COGS].[All]" allUniqueName="[fact_sales].[COGS].[All]" dimensionUniqueName="[fact_sales]" displayFolder="" count="0" memberValueDatatype="20" unbalanced="0"/>
    <cacheHierarchy uniqueName="[fact_sales].[Budget_COGS]" caption="Budget_COGS" attribute="1" defaultMemberUniqueName="[fact_sales].[Budget_COGS].[All]" allUniqueName="[fact_sales].[Budget_COGS].[All]" dimensionUniqueName="[fact_sales]" displayFolder="" count="0" memberValueDatatype="20" unbalanced="0"/>
    <cacheHierarchy uniqueName="[fact_sales].[COGS _Var]" caption="COGS _Var" attribute="1" defaultMemberUniqueName="[fact_sales].[COGS _Var].[All]" allUniqueName="[fact_sales].[COGS _Var].[All]" dimensionUniqueName="[fact_sales]" displayFolder="" count="0" memberValueDatatype="20" unbalanced="0"/>
    <cacheHierarchy uniqueName="[fact_sales].[COGS_Var_%]" caption="COGS_Var_%" attribute="1" defaultMemberUniqueName="[fact_sales].[COGS_Var_%].[All]" allUniqueName="[fact_sales].[COGS_Var_%].[All]" dimensionUniqueName="[fact_sales]" displayFolder="" count="0" memberValueDatatype="130" unbalanced="0"/>
    <cacheHierarchy uniqueName="[fact_sales].[COGS_Status]" caption="COGS_Status" attribute="1" defaultMemberUniqueName="[fact_sales].[COGS_Status].[All]" allUniqueName="[fact_sales].[COGS_Status].[All]" dimensionUniqueName="[fact_sales]" displayFolder="" count="0" memberValueDatatype="130" unbalanced="0"/>
    <cacheHierarchy uniqueName="[fact_sales].[Gross_Margin]" caption="Gross_Margin" attribute="1" defaultMemberUniqueName="[fact_sales].[Gross_Margin].[All]" allUniqueName="[fact_sales].[Gross_Margin].[All]" dimensionUniqueName="[fact_sales]" displayFolder="" count="0" memberValueDatatype="20" unbalanced="0"/>
    <cacheHierarchy uniqueName="[fact_sales].[Budget_Margin]" caption="Budget_Margin" attribute="1" defaultMemberUniqueName="[fact_sales].[Budget_Margin].[All]" allUniqueName="[fact_sales].[Budget_Margin].[All]" dimensionUniqueName="[fact_sales]" displayFolder="" count="0" memberValueDatatype="20" unbalanced="0"/>
    <cacheHierarchy uniqueName="[fact_sales].[Margin_Var]" caption="Margin_Var" attribute="1" defaultMemberUniqueName="[fact_sales].[Margin_Var].[All]" allUniqueName="[fact_sales].[Margin_Var].[All]" dimensionUniqueName="[fact_sales]" displayFolder="" count="0" memberValueDatatype="20" unbalanced="0"/>
    <cacheHierarchy uniqueName="[fact_sales].[Margin_Var %]" caption="Margin_Var %" attribute="1" defaultMemberUniqueName="[fact_sales].[Margin_Var %].[All]" allUniqueName="[fact_sales].[Margin_Var %].[All]" dimensionUniqueName="[fact_sales]" displayFolder="" count="0" memberValueDatatype="130" unbalanced="0"/>
    <cacheHierarchy uniqueName="[fact_sales].[Margin_Status]" caption="Margin_Status" attribute="1" defaultMemberUniqueName="[fact_sales].[Margin_Status].[All]" allUniqueName="[fact_sales].[Margin_Status].[All]" dimensionUniqueName="[fact_sales]" displayFolder="" count="0" memberValueDatatype="130" unbalanced="0"/>
    <cacheHierarchy uniqueName="[fact_sales].[Margin_%]" caption="Margin_%" attribute="1" defaultMemberUniqueName="[fact_sales].[Margin_%].[All]" allUniqueName="[fact_sales].[Margin_%].[All]" dimensionUniqueName="[fact_sales]" displayFolder="" count="0" memberValueDatatype="5" unbalanced="0"/>
    <cacheHierarchy uniqueName="[fact_sales].[Budget_Margin_%]" caption="Budget_Margin_%" attribute="1" defaultMemberUniqueName="[fact_sales].[Budget_Margin_%].[All]" allUniqueName="[fact_sales].[Budget_Margin_%].[All]" dimensionUniqueName="[fact_sales]" displayFolder="" count="0" memberValueDatatype="5" unbalanced="0"/>
    <cacheHierarchy uniqueName="[fact_sales].[Net_Margin_%]" caption="Net_Margin_%" attribute="1" defaultMemberUniqueName="[fact_sales].[Net_Margin_%].[All]" allUniqueName="[fact_sales].[Net_Margin_%].[All]" dimensionUniqueName="[fact_sales]" displayFolder="" count="0" memberValueDatatype="5" unbalanced="0"/>
    <cacheHierarchy uniqueName="[fact_sales].[Expenses]" caption="Expenses" attribute="1" defaultMemberUniqueName="[fact_sales].[Expenses].[All]" allUniqueName="[fact_sales].[Expenses].[All]" dimensionUniqueName="[fact_sales]" displayFolder="" count="0" memberValueDatatype="20" unbalanced="0"/>
    <cacheHierarchy uniqueName="[fact_sales].[Expense_Ratio]" caption="Expense_Ratio" attribute="1" defaultMemberUniqueName="[fact_sales].[Expense_Ratio].[All]" allUniqueName="[fact_sales].[Expense_Ratio].[All]" dimensionUniqueName="[fact_sales]" displayFolder="" count="0" memberValueDatatype="5" unbalanced="0"/>
    <cacheHierarchy uniqueName="[fact_sales].[Marketing]" caption="Marketing" attribute="1" defaultMemberUniqueName="[fact_sales].[Marketing].[All]" allUniqueName="[fact_sales].[Marketing].[All]" dimensionUniqueName="[fact_sales]" displayFolder="" count="0" memberValueDatatype="20" unbalanced="0"/>
    <cacheHierarchy uniqueName="[fact_sales].[Marketing Ratio]" caption="Marketing Ratio" attribute="1" defaultMemberUniqueName="[fact_sales].[Marketing Ratio].[All]" allUniqueName="[fact_sales].[Marketing Ratio].[All]" dimensionUniqueName="[fact_sales]" displayFolder="" count="0" memberValueDatatype="5" unbalanced="0"/>
    <cacheHierarchy uniqueName="[fact_sales].[Inventory]" caption="Inventory" attribute="1" defaultMemberUniqueName="[fact_sales].[Inventory].[All]" allUniqueName="[fact_sales].[Inventory].[All]" dimensionUniqueName="[fact_sales]" displayFolder="" count="0" memberValueDatatype="20" unbalanced="0"/>
    <cacheHierarchy uniqueName="[fact_sales].[Inventory Ratio]" caption="Inventory Ratio" attribute="1" defaultMemberUniqueName="[fact_sales].[Inventory Ratio].[All]" allUniqueName="[fact_sales].[Inventory Ratio].[All]" dimensionUniqueName="[fact_sales]" displayFolder="" count="0" memberValueDatatype="5" unbalanced="0"/>
    <cacheHierarchy uniqueName="[fact_sales].[Date (Year)]" caption="Date (Year)" attribute="1" defaultMemberUniqueName="[fact_sales].[Date (Year)].[All]" allUniqueName="[fact_sales].[Date (Year)].[All]" dimensionUniqueName="[fact_sales]" displayFolder="" count="0" memberValueDatatype="130" unbalanced="0"/>
    <cacheHierarchy uniqueName="[fact_sales].[Date (Quarter)]" caption="Date (Quarter)" attribute="1" defaultMemberUniqueName="[fact_sales].[Date (Quarter)].[All]" allUniqueName="[fact_sales].[Date (Quarter)].[All]" dimensionUniqueName="[fact_sales]" displayFolder="" count="0" memberValueDatatype="130" unbalanced="0"/>
    <cacheHierarchy uniqueName="[fact_sales].[Date (Month)]" caption="Date (Month)" attribute="1" defaultMemberUniqueName="[fact_sales].[Date (Month)].[All]" allUniqueName="[fact_sales].[Date (Month)].[All]" dimensionUniqueName="[fact_sales]" displayFolder="" count="2" memberValueDatatype="130" unbalanced="0"/>
    <cacheHierarchy uniqueName="[geography].[Market_Key]" caption="Market_Key" attribute="1" defaultMemberUniqueName="[geography].[Market_Key].[All]" allUniqueName="[geography].[Market_Key].[All]" dimensionUniqueName="[geography]" displayFolder="" count="0" memberValueDatatype="20" unbalanced="0"/>
    <cacheHierarchy uniqueName="[geography].[State]" caption="State" attribute="1" defaultMemberUniqueName="[geography].[State].[All]" allUniqueName="[geography].[State].[All]" dimensionUniqueName="[geography]" displayFolder="" count="0" memberValueDatatype="130" unbalanced="0"/>
    <cacheHierarchy uniqueName="[geography].[Market]" caption="Market" attribute="1" defaultMemberUniqueName="[geography].[Market].[All]" allUniqueName="[geography].[Market].[All]" dimensionUniqueName="[geography]" displayFolder="" count="0" memberValueDatatype="130" unbalanced="0"/>
    <cacheHierarchy uniqueName="[geography].[Market_Size]" caption="Market_Size" attribute="1" defaultMemberUniqueName="[geography].[Market_Size].[All]" allUniqueName="[geography].[Market_Size].[All]" dimensionUniqueName="[geography]" displayFolder="" count="0" memberValueDatatype="130" unbalanced="0"/>
    <cacheHierarchy uniqueName="[product].[Product_Key]" caption="Product_Key" attribute="1" defaultMemberUniqueName="[product].[Product_Key].[All]" allUniqueName="[product].[Product_Key].[All]" dimensionUniqueName="[product]" displayFolder="" count="0" memberValueDatatype="20" unbalanced="0"/>
    <cacheHierarchy uniqueName="[product].[Product_Type]" caption="Product_Type" attribute="1" defaultMemberUniqueName="[product].[Product_Type].[All]" allUniqueName="[product].[Product_Type].[All]" dimensionUniqueName="[product]" displayFolder="" count="2" memberValueDatatype="130" unbalanced="0"/>
    <cacheHierarchy uniqueName="[product].[Product]" caption="Product" attribute="1" defaultMemberUniqueName="[product].[Product].[All]" allUniqueName="[product].[Product].[All]" dimensionUniqueName="[product]" displayFolder="" count="0" memberValueDatatype="130" unbalanced="0"/>
    <cacheHierarchy uniqueName="[product].[Strength]" caption="Strength" attribute="1" defaultMemberUniqueName="[product].[Strength].[All]" allUniqueName="[product].[Strength].[All]" dimensionUniqueName="[product]" displayFolder="" count="0" memberValueDatatype="130" unbalanced="0"/>
    <cacheHierarchy uniqueName="[fact_sales].[Date (Month Index)]" caption="Date (Month Index)" attribute="1" defaultMemberUniqueName="[fact_sales].[Date (Month Index)].[All]" allUniqueName="[fact_sales].[Date (Month Index)].[All]" dimensionUniqueName="[fact_sales]" displayFolder="" count="0" memberValueDatatype="20" unbalanced="0" hidden="1"/>
    <cacheHierarchy uniqueName="[Measures].[Sum of Sales]" caption="Sum of Sales" measure="1" displayFolder="" measureGroup="fact_sales" count="0">
      <extLst>
        <ext xmlns:x15="http://schemas.microsoft.com/office/spreadsheetml/2010/11/main" uri="{B97F6D7D-B522-45F9-BDA1-12C45D357490}">
          <x15:cacheHierarchy aggregatedColumn="4"/>
        </ext>
      </extLst>
    </cacheHierarchy>
    <cacheHierarchy uniqueName="[Measures].[Sum of Market_Key]" caption="Sum of Market_Key" measure="1" displayFolder="" measureGroup="geography" count="0">
      <extLst>
        <ext xmlns:x15="http://schemas.microsoft.com/office/spreadsheetml/2010/11/main" uri="{B97F6D7D-B522-45F9-BDA1-12C45D357490}">
          <x15:cacheHierarchy aggregatedColumn="36"/>
        </ext>
      </extLst>
    </cacheHierarchy>
    <cacheHierarchy uniqueName="[Measures].[Count of Date]" caption="Count of Date" measure="1" displayFolder="" measureGroup="fact_sales" count="0">
      <extLst>
        <ext xmlns:x15="http://schemas.microsoft.com/office/spreadsheetml/2010/11/main" uri="{B97F6D7D-B522-45F9-BDA1-12C45D357490}">
          <x15:cacheHierarchy aggregatedColumn="3"/>
        </ext>
      </extLst>
    </cacheHierarchy>
    <cacheHierarchy uniqueName="[Measures].[Sum of Budget_Sales]" caption="Sum of Budget_Sales" measure="1" displayFolder="" measureGroup="fact_sales" count="0">
      <extLst>
        <ext xmlns:x15="http://schemas.microsoft.com/office/spreadsheetml/2010/11/main" uri="{B97F6D7D-B522-45F9-BDA1-12C45D357490}">
          <x15:cacheHierarchy aggregatedColumn="5"/>
        </ext>
      </extLst>
    </cacheHierarchy>
    <cacheHierarchy uniqueName="[Measures].[Sum of Product_Key]" caption="Sum of Product_Key" measure="1" displayFolder="" measureGroup="product" count="0">
      <extLst>
        <ext xmlns:x15="http://schemas.microsoft.com/office/spreadsheetml/2010/11/main" uri="{B97F6D7D-B522-45F9-BDA1-12C45D357490}">
          <x15:cacheHierarchy aggregatedColumn="40"/>
        </ext>
      </extLst>
    </cacheHierarchy>
    <cacheHierarchy uniqueName="[Measures].[Sum of Net_Margin_%]" caption="Sum of Net_Margin_%" measure="1" displayFolder="" measureGroup="fact_sales" count="0">
      <extLst>
        <ext xmlns:x15="http://schemas.microsoft.com/office/spreadsheetml/2010/11/main" uri="{B97F6D7D-B522-45F9-BDA1-12C45D357490}">
          <x15:cacheHierarchy aggregatedColumn="26"/>
        </ext>
      </extLst>
    </cacheHierarchy>
    <cacheHierarchy uniqueName="[Measures].[Average of Net_Margin_%]" caption="Average of Net_Margin_%" measure="1" displayFolder="" measureGroup="fact_sales" count="0">
      <extLst>
        <ext xmlns:x15="http://schemas.microsoft.com/office/spreadsheetml/2010/11/main" uri="{B97F6D7D-B522-45F9-BDA1-12C45D357490}">
          <x15:cacheHierarchy aggregatedColumn="26"/>
        </ext>
      </extLst>
    </cacheHierarchy>
    <cacheHierarchy uniqueName="[Measures].[Sum of Expense_Ratio]" caption="Sum of Expense_Ratio" measure="1" displayFolder="" measureGroup="fact_sales" count="0">
      <extLst>
        <ext xmlns:x15="http://schemas.microsoft.com/office/spreadsheetml/2010/11/main" uri="{B97F6D7D-B522-45F9-BDA1-12C45D357490}">
          <x15:cacheHierarchy aggregatedColumn="28"/>
        </ext>
      </extLst>
    </cacheHierarchy>
    <cacheHierarchy uniqueName="[Measures].[Total Sales]" caption="Total Sales" measure="1" displayFolder="" measureGroup="fact_sales" count="0"/>
    <cacheHierarchy uniqueName="[Measures].[total_profit]" caption="total_profit" measure="1" displayFolder="" measureGroup="fact_sales" count="0"/>
    <cacheHierarchy uniqueName="[Measures].[total_profit_var]" caption="total_profit_var" measure="1" displayFolder="" measureGroup="fact_sales" count="0"/>
    <cacheHierarchy uniqueName="[Measures].[Total Budget Sales]" caption="Total Budget Sales" measure="1" displayFolder="" measureGroup="fact_sales" count="0"/>
    <cacheHierarchy uniqueName="[Measures].[average_margin_%]" caption="average_margin_%" measure="1" displayFolder="" measureGroup="fact_sales" count="0"/>
    <cacheHierarchy uniqueName="[Measures].[average_profit_var]" caption="average_profit_var" measure="1" displayFolder="" measureGroup="fact_sales" count="0"/>
    <cacheHierarchy uniqueName="[Measures].[Total Margin]" caption="Total Margin" measure="1" displayFolder="" measureGroup="fact_sales" count="0"/>
    <cacheHierarchy uniqueName="[Measures].[Total Budget Margin]" caption="Total Budget Margin" measure="1" displayFolder="" measureGroup="fact_sales" count="0"/>
    <cacheHierarchy uniqueName="[Measures].[average_net_margin_%]" caption="average_net_margin_%" measure="1" displayFolder="" measureGroup="fact_sales" count="0"/>
    <cacheHierarchy uniqueName="[Measures].[total_expenses]" caption="total_expenses" measure="1" displayFolder="" measureGroup="fact_sales" count="0"/>
    <cacheHierarchy uniqueName="[Measures].[average_expense_ratio]" caption="average_expense_ratio" measure="1" displayFolder="" measureGroup="fact_sales" count="0"/>
    <cacheHierarchy uniqueName="[Measures].[green_tea_profit_margin]" caption="green_tea_profit_margin" measure="1" displayFolder="" measureGroup="fact_sales" count="0"/>
    <cacheHierarchy uniqueName="[Measures].[=total_sales (viz)]" caption="=total_sales (viz)" measure="1" displayFolder="" measureGroup="fact_sales" count="0"/>
    <cacheHierarchy uniqueName="[Measures].[total_budget_sales (viz)]" caption="total_budget_sales (viz)" measure="1" displayFolder="" measureGroup="fact_sales" count="0"/>
    <cacheHierarchy uniqueName="[Measures].[__XL_Count Table1]" caption="__XL_Count Table1" measure="1" displayFolder="" measureGroup="fact_sales" count="0" hidden="1"/>
    <cacheHierarchy uniqueName="[Measures].[__XL_Count Table5]" caption="__XL_Count Table5" measure="1" displayFolder="" measureGroup="product" count="0" hidden="1"/>
    <cacheHierarchy uniqueName="[Measures].[__XL_Count Table6]" caption="__XL_Count Table6" measure="1" displayFolder="" measureGroup="geograph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53878229"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cas" refreshedDate="46020.500668749999" backgroundQuery="1" createdVersion="3" refreshedVersion="8" minRefreshableVersion="3" recordCount="0" supportSubquery="1" supportAdvancedDrill="1" xr:uid="{C8CDE507-58CE-4557-A6E3-AF9C2351D781}">
  <cacheSource type="external" connectionId="1">
    <extLst>
      <ext xmlns:x14="http://schemas.microsoft.com/office/spreadsheetml/2009/9/main" uri="{F057638F-6D5F-4e77-A914-E7F072B9BCA8}">
        <x14:sourceConnection name="ThisWorkbookDataModel"/>
      </ext>
    </extLst>
  </cacheSource>
  <cacheFields count="0"/>
  <cacheHierarchies count="72">
    <cacheHierarchy uniqueName="[fact_sales].[Transaction_Key]" caption="Transaction_Key" attribute="1" defaultMemberUniqueName="[fact_sales].[Transaction_Key].[All]" allUniqueName="[fact_sales].[Transaction_Key].[All]" dimensionUniqueName="[fact_sales]" displayFolder="" count="2" memberValueDatatype="20" unbalanced="0"/>
    <cacheHierarchy uniqueName="[fact_sales].[Market_Key]" caption="Market_Key" attribute="1" defaultMemberUniqueName="[fact_sales].[Market_Key].[All]" allUniqueName="[fact_sales].[Market_Key].[All]" dimensionUniqueName="[fact_sales]" displayFolder="" count="2" memberValueDatatype="20" unbalanced="0"/>
    <cacheHierarchy uniqueName="[fact_sales].[Product_Key]" caption="Product_Key" attribute="1" defaultMemberUniqueName="[fact_sales].[Product_Key].[All]" allUniqueName="[fact_sales].[Product_Key].[All]" dimensionUniqueName="[fact_sales]" displayFolder="" count="2" memberValueDatatype="20" unbalanced="0"/>
    <cacheHierarchy uniqueName="[fact_sales].[Date]" caption="Date" attribute="1" time="1" defaultMemberUniqueName="[fact_sales].[Date].[All]" allUniqueName="[fact_sales].[Date].[All]" dimensionUniqueName="[fact_sales]" displayFolder="" count="2" memberValueDatatype="7" unbalanced="0"/>
    <cacheHierarchy uniqueName="[fact_sales].[Sales]" caption="Sales" attribute="1" defaultMemberUniqueName="[fact_sales].[Sales].[All]" allUniqueName="[fact_sales].[Sales].[All]" dimensionUniqueName="[fact_sales]" displayFolder="" count="2" memberValueDatatype="20" unbalanced="0"/>
    <cacheHierarchy uniqueName="[fact_sales].[Budget_Sales]" caption="Budget_Sales" attribute="1" defaultMemberUniqueName="[fact_sales].[Budget_Sales].[All]" allUniqueName="[fact_sales].[Budget_Sales].[All]" dimensionUniqueName="[fact_sales]" displayFolder="" count="2" memberValueDatatype="20" unbalanced="0"/>
    <cacheHierarchy uniqueName="[fact_sales].[Sales_Var]" caption="Sales_Var" attribute="1" defaultMemberUniqueName="[fact_sales].[Sales_Var].[All]" allUniqueName="[fact_sales].[Sales_Var].[All]" dimensionUniqueName="[fact_sales]" displayFolder="" count="2" memberValueDatatype="20" unbalanced="0"/>
    <cacheHierarchy uniqueName="[fact_sales].[Sales_Var_%]" caption="Sales_Var_%" attribute="1" defaultMemberUniqueName="[fact_sales].[Sales_Var_%].[All]" allUniqueName="[fact_sales].[Sales_Var_%].[All]" dimensionUniqueName="[fact_sales]" displayFolder="" count="2" memberValueDatatype="130" unbalanced="0"/>
    <cacheHierarchy uniqueName="[fact_sales].[Sales_Status]" caption="Sales_Status" attribute="1" defaultMemberUniqueName="[fact_sales].[Sales_Status].[All]" allUniqueName="[fact_sales].[Sales_Status].[All]" dimensionUniqueName="[fact_sales]" displayFolder="" count="2" memberValueDatatype="130" unbalanced="0"/>
    <cacheHierarchy uniqueName="[fact_sales].[Profit]" caption="Profit" attribute="1" defaultMemberUniqueName="[fact_sales].[Profit].[All]" allUniqueName="[fact_sales].[Profit].[All]" dimensionUniqueName="[fact_sales]" displayFolder="" count="2" memberValueDatatype="20" unbalanced="0"/>
    <cacheHierarchy uniqueName="[fact_sales].[Budget_Profit]" caption="Budget_Profit" attribute="1" defaultMemberUniqueName="[fact_sales].[Budget_Profit].[All]" allUniqueName="[fact_sales].[Budget_Profit].[All]" dimensionUniqueName="[fact_sales]" displayFolder="" count="2" memberValueDatatype="20" unbalanced="0"/>
    <cacheHierarchy uniqueName="[fact_sales].[Profit_Var]" caption="Profit_Var" attribute="1" defaultMemberUniqueName="[fact_sales].[Profit_Var].[All]" allUniqueName="[fact_sales].[Profit_Var].[All]" dimensionUniqueName="[fact_sales]" displayFolder="" count="2" memberValueDatatype="20" unbalanced="0"/>
    <cacheHierarchy uniqueName="[fact_sales].[Profit_Var_%]" caption="Profit_Var_%" attribute="1" defaultMemberUniqueName="[fact_sales].[Profit_Var_%].[All]" allUniqueName="[fact_sales].[Profit_Var_%].[All]" dimensionUniqueName="[fact_sales]" displayFolder="" count="2" memberValueDatatype="130" unbalanced="0"/>
    <cacheHierarchy uniqueName="[fact_sales].[Profit_Status]" caption="Profit_Status" attribute="1" defaultMemberUniqueName="[fact_sales].[Profit_Status].[All]" allUniqueName="[fact_sales].[Profit_Status].[All]" dimensionUniqueName="[fact_sales]" displayFolder="" count="2" memberValueDatatype="130" unbalanced="0"/>
    <cacheHierarchy uniqueName="[fact_sales].[COGS]" caption="COGS" attribute="1" defaultMemberUniqueName="[fact_sales].[COGS].[All]" allUniqueName="[fact_sales].[COGS].[All]" dimensionUniqueName="[fact_sales]" displayFolder="" count="2" memberValueDatatype="20" unbalanced="0"/>
    <cacheHierarchy uniqueName="[fact_sales].[Budget_COGS]" caption="Budget_COGS" attribute="1" defaultMemberUniqueName="[fact_sales].[Budget_COGS].[All]" allUniqueName="[fact_sales].[Budget_COGS].[All]" dimensionUniqueName="[fact_sales]" displayFolder="" count="2" memberValueDatatype="20" unbalanced="0"/>
    <cacheHierarchy uniqueName="[fact_sales].[COGS _Var]" caption="COGS _Var" attribute="1" defaultMemberUniqueName="[fact_sales].[COGS _Var].[All]" allUniqueName="[fact_sales].[COGS _Var].[All]" dimensionUniqueName="[fact_sales]" displayFolder="" count="2" memberValueDatatype="20" unbalanced="0"/>
    <cacheHierarchy uniqueName="[fact_sales].[COGS_Var_%]" caption="COGS_Var_%" attribute="1" defaultMemberUniqueName="[fact_sales].[COGS_Var_%].[All]" allUniqueName="[fact_sales].[COGS_Var_%].[All]" dimensionUniqueName="[fact_sales]" displayFolder="" count="2" memberValueDatatype="130" unbalanced="0"/>
    <cacheHierarchy uniqueName="[fact_sales].[COGS_Status]" caption="COGS_Status" attribute="1" defaultMemberUniqueName="[fact_sales].[COGS_Status].[All]" allUniqueName="[fact_sales].[COGS_Status].[All]" dimensionUniqueName="[fact_sales]" displayFolder="" count="2" memberValueDatatype="130" unbalanced="0"/>
    <cacheHierarchy uniqueName="[fact_sales].[Gross_Margin]" caption="Gross_Margin" attribute="1" defaultMemberUniqueName="[fact_sales].[Gross_Margin].[All]" allUniqueName="[fact_sales].[Gross_Margin].[All]" dimensionUniqueName="[fact_sales]" displayFolder="" count="2" memberValueDatatype="20" unbalanced="0"/>
    <cacheHierarchy uniqueName="[fact_sales].[Budget_Margin]" caption="Budget_Margin" attribute="1" defaultMemberUniqueName="[fact_sales].[Budget_Margin].[All]" allUniqueName="[fact_sales].[Budget_Margin].[All]" dimensionUniqueName="[fact_sales]" displayFolder="" count="2" memberValueDatatype="20" unbalanced="0"/>
    <cacheHierarchy uniqueName="[fact_sales].[Margin_Var]" caption="Margin_Var" attribute="1" defaultMemberUniqueName="[fact_sales].[Margin_Var].[All]" allUniqueName="[fact_sales].[Margin_Var].[All]" dimensionUniqueName="[fact_sales]" displayFolder="" count="2" memberValueDatatype="20" unbalanced="0"/>
    <cacheHierarchy uniqueName="[fact_sales].[Margin_Var %]" caption="Margin_Var %" attribute="1" defaultMemberUniqueName="[fact_sales].[Margin_Var %].[All]" allUniqueName="[fact_sales].[Margin_Var %].[All]" dimensionUniqueName="[fact_sales]" displayFolder="" count="2" memberValueDatatype="130" unbalanced="0"/>
    <cacheHierarchy uniqueName="[fact_sales].[Margin_Status]" caption="Margin_Status" attribute="1" defaultMemberUniqueName="[fact_sales].[Margin_Status].[All]" allUniqueName="[fact_sales].[Margin_Status].[All]" dimensionUniqueName="[fact_sales]" displayFolder="" count="2" memberValueDatatype="130" unbalanced="0"/>
    <cacheHierarchy uniqueName="[fact_sales].[Margin_%]" caption="Margin_%" attribute="1" defaultMemberUniqueName="[fact_sales].[Margin_%].[All]" allUniqueName="[fact_sales].[Margin_%].[All]" dimensionUniqueName="[fact_sales]" displayFolder="" count="2" memberValueDatatype="5" unbalanced="0"/>
    <cacheHierarchy uniqueName="[fact_sales].[Budget_Margin_%]" caption="Budget_Margin_%" attribute="1" defaultMemberUniqueName="[fact_sales].[Budget_Margin_%].[All]" allUniqueName="[fact_sales].[Budget_Margin_%].[All]" dimensionUniqueName="[fact_sales]" displayFolder="" count="2" memberValueDatatype="5" unbalanced="0"/>
    <cacheHierarchy uniqueName="[fact_sales].[Net_Margin_%]" caption="Net_Margin_%" attribute="1" defaultMemberUniqueName="[fact_sales].[Net_Margin_%].[All]" allUniqueName="[fact_sales].[Net_Margin_%].[All]" dimensionUniqueName="[fact_sales]" displayFolder="" count="2" memberValueDatatype="5" unbalanced="0"/>
    <cacheHierarchy uniqueName="[fact_sales].[Expenses]" caption="Expenses" attribute="1" defaultMemberUniqueName="[fact_sales].[Expenses].[All]" allUniqueName="[fact_sales].[Expenses].[All]" dimensionUniqueName="[fact_sales]" displayFolder="" count="2" memberValueDatatype="20" unbalanced="0"/>
    <cacheHierarchy uniqueName="[fact_sales].[Expense_Ratio]" caption="Expense_Ratio" attribute="1" defaultMemberUniqueName="[fact_sales].[Expense_Ratio].[All]" allUniqueName="[fact_sales].[Expense_Ratio].[All]" dimensionUniqueName="[fact_sales]" displayFolder="" count="2" memberValueDatatype="5" unbalanced="0"/>
    <cacheHierarchy uniqueName="[fact_sales].[Marketing]" caption="Marketing" attribute="1" defaultMemberUniqueName="[fact_sales].[Marketing].[All]" allUniqueName="[fact_sales].[Marketing].[All]" dimensionUniqueName="[fact_sales]" displayFolder="" count="2" memberValueDatatype="20" unbalanced="0"/>
    <cacheHierarchy uniqueName="[fact_sales].[Marketing Ratio]" caption="Marketing Ratio" attribute="1" defaultMemberUniqueName="[fact_sales].[Marketing Ratio].[All]" allUniqueName="[fact_sales].[Marketing Ratio].[All]" dimensionUniqueName="[fact_sales]" displayFolder="" count="2" memberValueDatatype="5" unbalanced="0"/>
    <cacheHierarchy uniqueName="[fact_sales].[Inventory]" caption="Inventory" attribute="1" defaultMemberUniqueName="[fact_sales].[Inventory].[All]" allUniqueName="[fact_sales].[Inventory].[All]" dimensionUniqueName="[fact_sales]" displayFolder="" count="2" memberValueDatatype="20" unbalanced="0"/>
    <cacheHierarchy uniqueName="[fact_sales].[Inventory Ratio]" caption="Inventory Ratio" attribute="1" defaultMemberUniqueName="[fact_sales].[Inventory Ratio].[All]" allUniqueName="[fact_sales].[Inventory Ratio].[All]" dimensionUniqueName="[fact_sales]" displayFolder="" count="2" memberValueDatatype="5" unbalanced="0"/>
    <cacheHierarchy uniqueName="[fact_sales].[Date (Year)]" caption="Date (Year)" attribute="1" defaultMemberUniqueName="[fact_sales].[Date (Year)].[All]" allUniqueName="[fact_sales].[Date (Year)].[All]" dimensionUniqueName="[fact_sales]" displayFolder="" count="2" memberValueDatatype="130" unbalanced="0"/>
    <cacheHierarchy uniqueName="[fact_sales].[Date (Quarter)]" caption="Date (Quarter)" attribute="1" defaultMemberUniqueName="[fact_sales].[Date (Quarter)].[All]" allUniqueName="[fact_sales].[Date (Quarter)].[All]" dimensionUniqueName="[fact_sales]" displayFolder="" count="2" memberValueDatatype="130" unbalanced="0"/>
    <cacheHierarchy uniqueName="[fact_sales].[Date (Month)]" caption="Date (Month)" attribute="1" defaultMemberUniqueName="[fact_sales].[Date (Month)].[All]" allUniqueName="[fact_sales].[Date (Month)].[All]" dimensionUniqueName="[fact_sales]" displayFolder="" count="2" memberValueDatatype="130" unbalanced="0"/>
    <cacheHierarchy uniqueName="[geography].[Market_Key]" caption="Market_Key" attribute="1" defaultMemberUniqueName="[geography].[Market_Key].[All]" allUniqueName="[geography].[Market_Key].[All]" dimensionUniqueName="[geography]" displayFolder="" count="2" memberValueDatatype="20" unbalanced="0"/>
    <cacheHierarchy uniqueName="[geography].[State]" caption="State" attribute="1" defaultMemberUniqueName="[geography].[State].[All]" allUniqueName="[geography].[State].[All]" dimensionUniqueName="[geography]" displayFolder="" count="2" memberValueDatatype="130" unbalanced="0"/>
    <cacheHierarchy uniqueName="[geography].[Market]" caption="Market" attribute="1" defaultMemberUniqueName="[geography].[Market].[All]" allUniqueName="[geography].[Market].[All]" dimensionUniqueName="[geography]" displayFolder="" count="2" memberValueDatatype="130" unbalanced="0"/>
    <cacheHierarchy uniqueName="[geography].[Market_Size]" caption="Market_Size" attribute="1" defaultMemberUniqueName="[geography].[Market_Size].[All]" allUniqueName="[geography].[Market_Size].[All]" dimensionUniqueName="[geography]"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product].[Product_Key]" caption="Product_Key" attribute="1" defaultMemberUniqueName="[product].[Product_Key].[All]" allUniqueName="[product].[Product_Key].[All]" dimensionUniqueName="[product]" displayFolder="" count="2" memberValueDatatype="20" unbalanced="0"/>
    <cacheHierarchy uniqueName="[product].[Product_Type]" caption="Product_Type" attribute="1" defaultMemberUniqueName="[product].[Product_Type].[All]" allUniqueName="[product].[Product_Type].[All]" dimensionUniqueName="[product]" displayFolder="" count="2" memberValueDatatype="130" unbalanced="0"/>
    <cacheHierarchy uniqueName="[product].[Product]" caption="Product" attribute="1" defaultMemberUniqueName="[product].[Product].[All]" allUniqueName="[product].[Product].[All]" dimensionUniqueName="[product]" displayFolder="" count="2" memberValueDatatype="130" unbalanced="0"/>
    <cacheHierarchy uniqueName="[product].[Strength]" caption="Strength" attribute="1" defaultMemberUniqueName="[product].[Strength].[All]" allUniqueName="[product].[Strength].[All]" dimensionUniqueName="[product]" displayFolder="" count="2" memberValueDatatype="130" unbalanced="0"/>
    <cacheHierarchy uniqueName="[fact_sales].[Date (Month Index)]" caption="Date (Month Index)" attribute="1" defaultMemberUniqueName="[fact_sales].[Date (Month Index)].[All]" allUniqueName="[fact_sales].[Date (Month Index)].[All]" dimensionUniqueName="[fact_sales]" displayFolder="" count="2" memberValueDatatype="20" unbalanced="0" hidden="1"/>
    <cacheHierarchy uniqueName="[Measures].[Sum of Sales]" caption="Sum of Sales" measure="1" displayFolder="" measureGroup="fact_sales" count="0">
      <extLst>
        <ext xmlns:x15="http://schemas.microsoft.com/office/spreadsheetml/2010/11/main" uri="{B97F6D7D-B522-45F9-BDA1-12C45D357490}">
          <x15:cacheHierarchy aggregatedColumn="4"/>
        </ext>
      </extLst>
    </cacheHierarchy>
    <cacheHierarchy uniqueName="[Measures].[Sum of Market_Key]" caption="Sum of Market_Key" measure="1" displayFolder="" measureGroup="geography" count="0">
      <extLst>
        <ext xmlns:x15="http://schemas.microsoft.com/office/spreadsheetml/2010/11/main" uri="{B97F6D7D-B522-45F9-BDA1-12C45D357490}">
          <x15:cacheHierarchy aggregatedColumn="36"/>
        </ext>
      </extLst>
    </cacheHierarchy>
    <cacheHierarchy uniqueName="[Measures].[Count of Date]" caption="Count of Date" measure="1" displayFolder="" measureGroup="fact_sales" count="0">
      <extLst>
        <ext xmlns:x15="http://schemas.microsoft.com/office/spreadsheetml/2010/11/main" uri="{B97F6D7D-B522-45F9-BDA1-12C45D357490}">
          <x15:cacheHierarchy aggregatedColumn="3"/>
        </ext>
      </extLst>
    </cacheHierarchy>
    <cacheHierarchy uniqueName="[Measures].[Sum of Budget_Sales]" caption="Sum of Budget_Sales" measure="1" displayFolder="" measureGroup="fact_sales" count="0">
      <extLst>
        <ext xmlns:x15="http://schemas.microsoft.com/office/spreadsheetml/2010/11/main" uri="{B97F6D7D-B522-45F9-BDA1-12C45D357490}">
          <x15:cacheHierarchy aggregatedColumn="5"/>
        </ext>
      </extLst>
    </cacheHierarchy>
    <cacheHierarchy uniqueName="[Measures].[Sum of Product_Key]" caption="Sum of Product_Key" measure="1" displayFolder="" measureGroup="product" count="0">
      <extLst>
        <ext xmlns:x15="http://schemas.microsoft.com/office/spreadsheetml/2010/11/main" uri="{B97F6D7D-B522-45F9-BDA1-12C45D357490}">
          <x15:cacheHierarchy aggregatedColumn="41"/>
        </ext>
      </extLst>
    </cacheHierarchy>
    <cacheHierarchy uniqueName="[Measures].[Sum of Net_Margin_%]" caption="Sum of Net_Margin_%" measure="1" displayFolder="" measureGroup="fact_sales" count="0">
      <extLst>
        <ext xmlns:x15="http://schemas.microsoft.com/office/spreadsheetml/2010/11/main" uri="{B97F6D7D-B522-45F9-BDA1-12C45D357490}">
          <x15:cacheHierarchy aggregatedColumn="26"/>
        </ext>
      </extLst>
    </cacheHierarchy>
    <cacheHierarchy uniqueName="[Measures].[Average of Net_Margin_%]" caption="Average of Net_Margin_%" measure="1" displayFolder="" measureGroup="fact_sales" count="0">
      <extLst>
        <ext xmlns:x15="http://schemas.microsoft.com/office/spreadsheetml/2010/11/main" uri="{B97F6D7D-B522-45F9-BDA1-12C45D357490}">
          <x15:cacheHierarchy aggregatedColumn="26"/>
        </ext>
      </extLst>
    </cacheHierarchy>
    <cacheHierarchy uniqueName="[Measures].[Sum of Expense_Ratio]" caption="Sum of Expense_Ratio" measure="1" displayFolder="" measureGroup="fact_sales" count="0">
      <extLst>
        <ext xmlns:x15="http://schemas.microsoft.com/office/spreadsheetml/2010/11/main" uri="{B97F6D7D-B522-45F9-BDA1-12C45D357490}">
          <x15:cacheHierarchy aggregatedColumn="28"/>
        </ext>
      </extLst>
    </cacheHierarchy>
    <cacheHierarchy uniqueName="[Measures].[Total Sales]" caption="Total Sales" measure="1" displayFolder="" measureGroup="fact_sales" count="0"/>
    <cacheHierarchy uniqueName="[Measures].[total_profit]" caption="total_profit" measure="1" displayFolder="" measureGroup="fact_sales" count="0"/>
    <cacheHierarchy uniqueName="[Measures].[total_profit_var]" caption="total_profit_var" measure="1" displayFolder="" measureGroup="fact_sales" count="0"/>
    <cacheHierarchy uniqueName="[Measures].[Total Budget Sales]" caption="Total Budget Sales" measure="1" displayFolder="" measureGroup="fact_sales" count="0"/>
    <cacheHierarchy uniqueName="[Measures].[average_margin_%]" caption="average_margin_%" measure="1" displayFolder="" measureGroup="fact_sales" count="0"/>
    <cacheHierarchy uniqueName="[Measures].[average_profit_var]" caption="average_profit_var" measure="1" displayFolder="" measureGroup="fact_sales" count="0"/>
    <cacheHierarchy uniqueName="[Measures].[Total Margin]" caption="Total Margin" measure="1" displayFolder="" measureGroup="fact_sales" count="0"/>
    <cacheHierarchy uniqueName="[Measures].[Total Budget Margin]" caption="Total Budget Margin" measure="1" displayFolder="" measureGroup="fact_sales" count="0"/>
    <cacheHierarchy uniqueName="[Measures].[average_net_margin_%]" caption="average_net_margin_%" measure="1" displayFolder="" measureGroup="fact_sales" count="0"/>
    <cacheHierarchy uniqueName="[Measures].[total_expenses]" caption="total_expenses" measure="1" displayFolder="" measureGroup="fact_sales" count="0"/>
    <cacheHierarchy uniqueName="[Measures].[average_expense_ratio]" caption="average_expense_ratio" measure="1" displayFolder="" measureGroup="fact_sales" count="0"/>
    <cacheHierarchy uniqueName="[Measures].[green_tea_profit_margin]" caption="green_tea_profit_margin" measure="1" displayFolder="" measureGroup="fact_sales" count="0"/>
    <cacheHierarchy uniqueName="[Measures].[=total_sales (viz)]" caption="=total_sales (viz)" measure="1" displayFolder="" measureGroup="fact_sales" count="0"/>
    <cacheHierarchy uniqueName="[Measures].[total_budget_sales (viz)]" caption="total_budget_sales (viz)" measure="1" displayFolder="" measureGroup="fact_sales" count="0"/>
    <cacheHierarchy uniqueName="[Measures].[__XL_Count Table1]" caption="__XL_Count Table1" measure="1" displayFolder="" measureGroup="fact_sales" count="0" hidden="1"/>
    <cacheHierarchy uniqueName="[Measures].[__XL_Count Table5]" caption="__XL_Count Table5" measure="1" displayFolder="" measureGroup="product" count="0" hidden="1"/>
    <cacheHierarchy uniqueName="[Measures].[__XL_Count Table6]" caption="__XL_Count Table6" measure="1" displayFolder="" measureGroup="geography" count="0" hidden="1"/>
    <cacheHierarchy uniqueName="[Measures].[__No measures defined]" caption="__No measures defined" measure="1" displayFolder="" count="0" hidden="1"/>
  </cacheHierarchies>
  <kpis count="0"/>
  <dimensions count="4">
    <dimension name="fact_sales" uniqueName="[fact_sales]" caption="fact_sales"/>
    <dimension name="geography" uniqueName="[geography]" caption="geography"/>
    <dimension measure="1" name="Measures" uniqueName="[Measures]" caption="Measures"/>
    <dimension name="product" uniqueName="[product]" caption="product"/>
  </dimensions>
  <measureGroups count="3">
    <measureGroup name="fact_sales" caption="fact_sales"/>
    <measureGroup name="geography" caption="geography"/>
    <measureGroup name="product" caption="product"/>
  </measureGroups>
  <maps count="5">
    <map measureGroup="0" dimension="0"/>
    <map measureGroup="0" dimension="1"/>
    <map measureGroup="0" dimension="3"/>
    <map measureGroup="1" dimension="1"/>
    <map measureGroup="2" dimension="3"/>
  </maps>
  <extLst>
    <ext xmlns:x14="http://schemas.microsoft.com/office/spreadsheetml/2009/9/main" uri="{725AE2AE-9491-48be-B2B4-4EB974FC3084}">
      <x14:pivotCacheDefinition slicerData="1" pivotCacheId="83450692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5D3CB0-F713-4D29-8CE3-52065FD20A49}" name="PivotTable3" cacheId="39" applyNumberFormats="0" applyBorderFormats="0" applyFontFormats="0" applyPatternFormats="0" applyAlignmentFormats="0" applyWidthHeightFormats="1" dataCaption="Values" tag="0a7ef0e5-31db-44fd-ac62-b5d439c29c46" updatedVersion="8" minRefreshableVersion="3" useAutoFormatting="1" subtotalHiddenItems="1" itemPrintTitles="1" createdVersion="8" indent="0" outline="1" outlineData="1" multipleFieldFilters="0" chartFormat="31">
  <location ref="D2:E16" firstHeaderRow="1" firstDataRow="1" firstDataCol="1"/>
  <pivotFields count="3">
    <pivotField dataField="1" subtotalTop="0" showAll="0" defaultSubtotal="0"/>
    <pivotField axis="axisRow" allDrilled="1" subtotalTop="0" showAll="0" sortType="descending" defaultSubtotal="0" defaultAttributeDrillState="1">
      <items count="13">
        <item x="0"/>
        <item x="1"/>
        <item x="2"/>
        <item x="3"/>
        <item x="4"/>
        <item x="5"/>
        <item x="6"/>
        <item x="7"/>
        <item x="8"/>
        <item x="9"/>
        <item x="10"/>
        <item x="11"/>
        <item x="1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4">
    <i>
      <x v="1"/>
    </i>
    <i>
      <x v="4"/>
    </i>
    <i>
      <x v="6"/>
    </i>
    <i>
      <x v="5"/>
    </i>
    <i>
      <x v="3"/>
    </i>
    <i>
      <x v="8"/>
    </i>
    <i>
      <x v="12"/>
    </i>
    <i>
      <x v="10"/>
    </i>
    <i>
      <x/>
    </i>
    <i>
      <x v="7"/>
    </i>
    <i>
      <x v="2"/>
    </i>
    <i>
      <x v="11"/>
    </i>
    <i>
      <x v="9"/>
    </i>
    <i t="grand">
      <x/>
    </i>
  </rowItems>
  <colItems count="1">
    <i/>
  </colItems>
  <dataFields count="1">
    <dataField fld="0" subtotal="count" baseField="1" baseItem="12" numFmtId="10"/>
  </dataFields>
  <chartFormats count="10">
    <chartFormat chart="14" format="0" series="1">
      <pivotArea type="data" outline="0" fieldPosition="0">
        <references count="1">
          <reference field="4294967294" count="1" selected="0">
            <x v="0"/>
          </reference>
        </references>
      </pivotArea>
    </chartFormat>
    <chartFormat chart="19" format="26" series="1">
      <pivotArea type="data" outline="0" fieldPosition="0">
        <references count="1">
          <reference field="4294967294" count="1" selected="0">
            <x v="0"/>
          </reference>
        </references>
      </pivotArea>
    </chartFormat>
    <chartFormat chart="19" format="27">
      <pivotArea type="data" outline="0" fieldPosition="0">
        <references count="2">
          <reference field="4294967294" count="1" selected="0">
            <x v="0"/>
          </reference>
          <reference field="1" count="1" selected="0">
            <x v="4"/>
          </reference>
        </references>
      </pivotArea>
    </chartFormat>
    <chartFormat chart="19" format="28">
      <pivotArea type="data" outline="0" fieldPosition="0">
        <references count="2">
          <reference field="4294967294" count="1" selected="0">
            <x v="0"/>
          </reference>
          <reference field="1" count="1" selected="0">
            <x v="5"/>
          </reference>
        </references>
      </pivotArea>
    </chartFormat>
    <chartFormat chart="19" format="29">
      <pivotArea type="data" outline="0" fieldPosition="0">
        <references count="2">
          <reference field="4294967294" count="1" selected="0">
            <x v="0"/>
          </reference>
          <reference field="1" count="1" selected="0">
            <x v="8"/>
          </reference>
        </references>
      </pivotArea>
    </chartFormat>
    <chartFormat chart="19" format="30">
      <pivotArea type="data" outline="0" fieldPosition="0">
        <references count="2">
          <reference field="4294967294" count="1" selected="0">
            <x v="0"/>
          </reference>
          <reference field="1" count="1" selected="0">
            <x v="12"/>
          </reference>
        </references>
      </pivotArea>
    </chartFormat>
    <chartFormat chart="19" format="31">
      <pivotArea type="data" outline="0" fieldPosition="0">
        <references count="2">
          <reference field="4294967294" count="1" selected="0">
            <x v="0"/>
          </reference>
          <reference field="1" count="1" selected="0">
            <x v="2"/>
          </reference>
        </references>
      </pivotArea>
    </chartFormat>
    <chartFormat chart="19" format="32">
      <pivotArea type="data" outline="0" fieldPosition="0">
        <references count="2">
          <reference field="4294967294" count="1" selected="0">
            <x v="0"/>
          </reference>
          <reference field="1" count="1" selected="0">
            <x v="11"/>
          </reference>
        </references>
      </pivotArea>
    </chartFormat>
    <chartFormat chart="23" format="0" series="1">
      <pivotArea type="data" outline="0" fieldPosition="0">
        <references count="1">
          <reference field="4294967294" count="1" selected="0">
            <x v="0"/>
          </reference>
        </references>
      </pivotArea>
    </chartFormat>
    <chartFormat chart="29" format="3"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fact_sales].[Date (Month)].&amp;[Dec]"/>
        <member name="[fact_sales].[Date (Month)].&amp;[Feb]"/>
        <member name="[fact_sales].[Date (Month)].&amp;[Jan]"/>
        <member name="[fact_sales].[Date (Month)].&amp;[Nov]"/>
      </members>
    </pivotHierarchy>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5" showRowHeaders="1" showColHeaders="1" showRowStripes="0" showColStripes="0" showLastColumn="1"/>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fact_sales]"/>
        <x15:activeTabTopLevelEntity name="[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911C44-1F0C-4471-877D-B79AA424253F}" name="profit_variance_by_product" cacheId="51" applyNumberFormats="0" applyBorderFormats="0" applyFontFormats="0" applyPatternFormats="0" applyAlignmentFormats="0" applyWidthHeightFormats="1" dataCaption="Values" tag="92a0f60f-0f4d-499d-b830-5e7d5dc84593" updatedVersion="8" minRefreshableVersion="3" useAutoFormatting="1" subtotalHiddenItems="1" itemPrintTitles="1" createdVersion="8" indent="0" outline="1" outlineData="1" multipleFieldFilters="0" chartFormat="28">
  <location ref="A2:B16" firstHeaderRow="1" firstDataRow="1" firstDataCol="1"/>
  <pivotFields count="3">
    <pivotField axis="axisRow" allDrilled="1" subtotalTop="0" showAll="0" sortType="descending" defaultSubtotal="0" defaultAttributeDrillState="1">
      <items count="13">
        <item x="0"/>
        <item x="1"/>
        <item x="2"/>
        <item x="3"/>
        <item x="4"/>
        <item x="5"/>
        <item x="6"/>
        <item x="7"/>
        <item x="8"/>
        <item x="9"/>
        <item x="10"/>
        <item x="11"/>
        <item x="1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4">
    <i>
      <x v="8"/>
    </i>
    <i>
      <x v="5"/>
    </i>
    <i>
      <x v="1"/>
    </i>
    <i>
      <x v="10"/>
    </i>
    <i>
      <x v="3"/>
    </i>
    <i>
      <x v="12"/>
    </i>
    <i>
      <x v="11"/>
    </i>
    <i>
      <x v="6"/>
    </i>
    <i>
      <x v="9"/>
    </i>
    <i>
      <x/>
    </i>
    <i>
      <x v="2"/>
    </i>
    <i>
      <x v="7"/>
    </i>
    <i>
      <x v="4"/>
    </i>
    <i t="grand">
      <x/>
    </i>
  </rowItems>
  <colItems count="1">
    <i/>
  </colItems>
  <dataFields count="1">
    <dataField fld="1" subtotal="count" baseField="0" baseItem="2" numFmtId="167"/>
  </dataFields>
  <chartFormats count="2">
    <chartFormat chart="7" format="17" series="1">
      <pivotArea type="data" outline="0" fieldPosition="0">
        <references count="1">
          <reference field="4294967294" count="1" selected="0">
            <x v="0"/>
          </reference>
        </references>
      </pivotArea>
    </chartFormat>
    <chartFormat chart="26" format="3"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fact_sales].[Date (Month)].&amp;[Dec]"/>
        <member name="[fact_sales].[Date (Month)].&amp;[Feb]"/>
        <member name="[fact_sales].[Date (Month)].&amp;[Jan]"/>
        <member name="[fact_sales].[Date (Month)].&amp;[Nov]"/>
      </members>
    </pivotHierarchy>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Average of Net_Margin_%"/>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5" showRowHeaders="1" showColHeaders="1" showRowStripes="0" showColStripes="0" showLastColumn="1"/>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49BD08-3DE9-43BF-B3DD-F9C29CFE9DD0}" name="PivotTable4" cacheId="42" applyNumberFormats="0" applyBorderFormats="0" applyFontFormats="0" applyPatternFormats="0" applyAlignmentFormats="0" applyWidthHeightFormats="1" dataCaption="Values" showMissing="0" tag="a2308148-ef41-4b8b-9615-5d343791b2a8" updatedVersion="8" minRefreshableVersion="3" useAutoFormatting="1" subtotalHiddenItems="1" colGrandTotals="0" itemPrintTitles="1" createdVersion="8" indent="0" outline="1" outlineData="1" multipleFieldFilters="0" chartFormat="37">
  <location ref="G2:I13"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4">
        <item s="1" x="0"/>
        <item s="1" x="1"/>
        <item s="1" x="2"/>
        <item s="1" x="3"/>
      </items>
    </pivotField>
  </pivotFields>
  <rowFields count="2">
    <field x="2"/>
    <field x="3"/>
  </rowFields>
  <rowItems count="11">
    <i>
      <x/>
    </i>
    <i r="1">
      <x/>
    </i>
    <i r="1">
      <x v="1"/>
    </i>
    <i r="1">
      <x v="2"/>
    </i>
    <i r="1">
      <x v="3"/>
    </i>
    <i>
      <x v="1"/>
    </i>
    <i r="1">
      <x/>
    </i>
    <i r="1">
      <x v="1"/>
    </i>
    <i r="1">
      <x v="2"/>
    </i>
    <i r="1">
      <x v="3"/>
    </i>
    <i t="grand">
      <x/>
    </i>
  </rowItems>
  <colFields count="1">
    <field x="-2"/>
  </colFields>
  <colItems count="2">
    <i>
      <x/>
    </i>
    <i i="1">
      <x v="1"/>
    </i>
  </colItems>
  <dataFields count="2">
    <dataField fld="1" subtotal="count" baseField="0" baseItem="0" numFmtId="164"/>
    <dataField fld="0" subtotal="count" baseField="0" baseItem="0" numFmtId="164"/>
  </dataFields>
  <chartFormats count="8">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30"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1"/>
          </reference>
        </references>
      </pivotArea>
    </chartFormat>
    <chartFormat chart="33" format="6" series="1">
      <pivotArea type="data" outline="0" fieldPosition="0">
        <references count="1">
          <reference field="4294967294" count="1" selected="0">
            <x v="0"/>
          </reference>
        </references>
      </pivotArea>
    </chartFormat>
    <chartFormat chart="33" format="7" series="1">
      <pivotArea type="data" outline="0" fieldPosition="0">
        <references count="1">
          <reference field="4294967294" count="1" selected="0">
            <x v="1"/>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5" showRowHeaders="1" showColHeaders="1" showRowStripes="0" showColStripes="0" showLastColumn="1"/>
  <rowHierarchiesUsage count="2">
    <rowHierarchyUsage hierarchyUsage="33"/>
    <rowHierarchyUsage hierarchyUsage="3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product]"/>
        <x15:activeTabTopLevelEntity name="[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861C34-EA42-4D15-8378-9974960604CD}" name="PivotTable6" cacheId="48" applyNumberFormats="0" applyBorderFormats="0" applyFontFormats="0" applyPatternFormats="0" applyAlignmentFormats="0" applyWidthHeightFormats="1" dataCaption="Values" tag="ef0deab5-e435-42ca-a577-585c3f3e1bd2" updatedVersion="8" minRefreshableVersion="3" useAutoFormatting="1" subtotalHiddenItems="1" itemPrintTitles="1" createdVersion="8" indent="0" outline="1" outlineData="1" multipleFieldFilters="0">
  <location ref="A21:E2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1" numFmtId="165"/>
    <dataField fld="1" subtotal="count" baseField="0" baseItem="1" numFmtId="164"/>
    <dataField fld="2" subtotal="count" baseField="0" baseItem="2" numFmtId="166"/>
    <dataField fld="3" subtotal="count" baseField="0" baseItem="4" numFmtId="166"/>
    <dataField fld="4" subtotal="count" baseField="0" baseItem="1" numFmtId="164"/>
  </dataFields>
  <formats count="7">
    <format dxfId="54">
      <pivotArea outline="0" collapsedLevelsAreSubtotals="1" fieldPosition="0">
        <references count="1">
          <reference field="4294967294" count="1" selected="0">
            <x v="0"/>
          </reference>
        </references>
      </pivotArea>
    </format>
    <format dxfId="53">
      <pivotArea outline="0" fieldPosition="0">
        <references count="1">
          <reference field="4294967294" count="1">
            <x v="0"/>
          </reference>
        </references>
      </pivotArea>
    </format>
    <format dxfId="52">
      <pivotArea outline="0" fieldPosition="0">
        <references count="1">
          <reference field="4294967294" count="1">
            <x v="1"/>
          </reference>
        </references>
      </pivotArea>
    </format>
    <format dxfId="51">
      <pivotArea outline="0" collapsedLevelsAreSubtotals="1" fieldPosition="0">
        <references count="1">
          <reference field="4294967294" count="1" selected="0">
            <x v="3"/>
          </reference>
        </references>
      </pivotArea>
    </format>
    <format dxfId="50">
      <pivotArea outline="0" fieldPosition="0">
        <references count="1">
          <reference field="4294967294" count="1">
            <x v="3"/>
          </reference>
        </references>
      </pivotArea>
    </format>
    <format dxfId="49">
      <pivotArea outline="0" fieldPosition="0">
        <references count="1">
          <reference field="4294967294" count="1">
            <x v="2"/>
          </reference>
        </references>
      </pivotArea>
    </format>
    <format dxfId="48">
      <pivotArea outline="0" fieldPosition="0">
        <references count="1">
          <reference field="4294967294" count="1">
            <x v="4"/>
          </reference>
        </references>
      </pivotArea>
    </format>
  </formats>
  <pivotHierarchies count="7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fact_sales].[Date (Month)].&amp;[Dec]"/>
        <member name="[fact_sales].[Date (Month)].&amp;[Feb]"/>
        <member name="[fact_sales].[Date (Month)].&amp;[Jan]"/>
        <member name="[fact_sales].[Date (Month)].&amp;[Nov]"/>
      </members>
    </pivotHierarchy>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5"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A2C586-0EE4-48F3-A123-DB093A72740D}" name="PivotTable5" cacheId="45" applyNumberFormats="0" applyBorderFormats="0" applyFontFormats="0" applyPatternFormats="0" applyAlignmentFormats="0" applyWidthHeightFormats="1" dataCaption="Values" tag="151419f5-addc-43ae-b266-fcd8cba681a4" updatedVersion="8" minRefreshableVersion="3" useAutoFormatting="1" subtotalHiddenItems="1" itemPrintTitles="1" createdVersion="8" indent="0" outline="1" outlineData="1" multipleFieldFilters="0" chartFormat="20">
  <location ref="K2:M13"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4">
        <item s="1" x="0"/>
        <item s="1" x="1"/>
        <item s="1" x="2"/>
        <item s="1" x="3"/>
      </items>
    </pivotField>
  </pivotFields>
  <rowFields count="2">
    <field x="2"/>
    <field x="3"/>
  </rowFields>
  <rowItems count="11">
    <i>
      <x/>
    </i>
    <i r="1">
      <x/>
    </i>
    <i r="1">
      <x v="1"/>
    </i>
    <i r="1">
      <x v="2"/>
    </i>
    <i r="1">
      <x v="3"/>
    </i>
    <i>
      <x v="1"/>
    </i>
    <i r="1">
      <x/>
    </i>
    <i r="1">
      <x v="1"/>
    </i>
    <i r="1">
      <x v="2"/>
    </i>
    <i r="1">
      <x v="3"/>
    </i>
    <i t="grand">
      <x/>
    </i>
  </rowItems>
  <colFields count="1">
    <field x="-2"/>
  </colFields>
  <colItems count="2">
    <i>
      <x/>
    </i>
    <i i="1">
      <x v="1"/>
    </i>
  </colItems>
  <dataFields count="2">
    <dataField fld="0" subtotal="count" baseField="0" baseItem="0" numFmtId="164"/>
    <dataField fld="1" subtotal="count" baseField="0" baseItem="0" numFmtId="164"/>
  </dataFields>
  <chartFormats count="12">
    <chartFormat chart="5" format="72" series="1">
      <pivotArea type="data" outline="0" fieldPosition="0">
        <references count="1">
          <reference field="4294967294" count="1" selected="0">
            <x v="0"/>
          </reference>
        </references>
      </pivotArea>
    </chartFormat>
    <chartFormat chart="5" format="73" series="1">
      <pivotArea type="data" outline="0" fieldPosition="0">
        <references count="1">
          <reference field="4294967294" count="1" selected="0">
            <x v="1"/>
          </reference>
        </references>
      </pivotArea>
    </chartFormat>
    <chartFormat chart="7" format="12" series="1">
      <pivotArea type="data" outline="0" fieldPosition="0">
        <references count="1">
          <reference field="4294967294" count="1" selected="0">
            <x v="0"/>
          </reference>
        </references>
      </pivotArea>
    </chartFormat>
    <chartFormat chart="7" format="13" series="1">
      <pivotArea type="data" outline="0" fieldPosition="0">
        <references count="1">
          <reference field="4294967294" count="1" selected="0">
            <x v="1"/>
          </reference>
        </references>
      </pivotArea>
    </chartFormat>
    <chartFormat chart="12" format="74" series="1">
      <pivotArea type="data" outline="0" fieldPosition="0">
        <references count="1">
          <reference field="4294967294" count="1" selected="0">
            <x v="0"/>
          </reference>
        </references>
      </pivotArea>
    </chartFormat>
    <chartFormat chart="12" format="75" series="1">
      <pivotArea type="data" outline="0" fieldPosition="0">
        <references count="1">
          <reference field="4294967294" count="1" selected="0">
            <x v="1"/>
          </reference>
        </references>
      </pivotArea>
    </chartFormat>
    <chartFormat chart="16"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 chart="18" format="8" series="1">
      <pivotArea type="data" outline="0" fieldPosition="0">
        <references count="1">
          <reference field="4294967294" count="1" selected="0">
            <x v="0"/>
          </reference>
        </references>
      </pivotArea>
    </chartFormat>
    <chartFormat chart="18" format="9" series="1">
      <pivotArea type="data" outline="0" fieldPosition="0">
        <references count="1">
          <reference field="4294967294" count="1" selected="0">
            <x v="1"/>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5" showRowHeaders="1" showColHeaders="1" showRowStripes="0" showColStripes="0" showLastColumn="1"/>
  <rowHierarchiesUsage count="2">
    <rowHierarchyUsage hierarchyUsage="33"/>
    <rowHierarchyUsage hierarchyUsage="3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product]"/>
        <x15:activeTabTopLevelEntity name="[geograph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6F196B65-C89C-4E44-87F1-55109B3816AC}" sourceName="[product].[Product_Type]">
  <pivotTables>
    <pivotTable tabId="7" name="PivotTable3"/>
    <pivotTable tabId="7" name="PivotTable4"/>
    <pivotTable tabId="7" name="PivotTable5"/>
    <pivotTable tabId="7" name="PivotTable6"/>
    <pivotTable tabId="7" name="profit_variance_by_product"/>
  </pivotTables>
  <data>
    <olap pivotCacheId="253878229">
      <levels count="2">
        <level uniqueName="[product].[Product_Type].[(All)]" sourceCaption="(All)" count="0"/>
        <level uniqueName="[product].[Product_Type].[Product_Type]" sourceCaption="Product_Type" count="4">
          <ranges>
            <range startItem="0">
              <i n="[product].[Product_Type].&amp;[Coffee]" c="Coffee"/>
              <i n="[product].[Product_Type].&amp;[Espresso]" c="Espresso"/>
              <i n="[product].[Product_Type].&amp;[Herbal Tea]" c="Herbal Tea"/>
              <i n="[product].[Product_Type].&amp;[Tea]" c="Tea"/>
            </range>
          </ranges>
        </level>
      </levels>
      <selections count="1">
        <selection n="[product].[Product_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FF71AF1-38B5-4FDD-9BCB-E6C21D387E47}" sourceName="[product].[Product]">
  <pivotTables>
    <pivotTable tabId="7" name="PivotTable3"/>
    <pivotTable tabId="7" name="PivotTable4"/>
    <pivotTable tabId="7" name="PivotTable5"/>
    <pivotTable tabId="7" name="PivotTable6"/>
    <pivotTable tabId="7" name="profit_variance_by_product"/>
  </pivotTables>
  <data>
    <olap pivotCacheId="834506922">
      <levels count="2">
        <level uniqueName="[product].[Product].[(All)]" sourceCaption="(All)" count="0"/>
        <level uniqueName="[product].[Product].[Product]" sourceCaption="Product" count="13">
          <ranges>
            <range startItem="0">
              <i n="[product].[Product].&amp;[Amaretto]" c="Amaretto"/>
              <i n="[product].[Product].&amp;[Caffe Latte]" c="Caffe Latte"/>
              <i n="[product].[Product].&amp;[Caffe Mocha]" c="Caffe Mocha"/>
              <i n="[product].[Product].&amp;[Chamomile]" c="Chamomile"/>
              <i n="[product].[Product].&amp;[Columbian]" c="Columbian"/>
              <i n="[product].[Product].&amp;[Darjeeling]" c="Darjeeling"/>
              <i n="[product].[Product].&amp;[Decaf Espresso]" c="Decaf Espresso"/>
              <i n="[product].[Product].&amp;[Decaf Irish Cream]" c="Decaf Irish Cream"/>
              <i n="[product].[Product].&amp;[Earl Grey]" c="Earl Grey"/>
              <i n="[product].[Product].&amp;[Green Tea]" c="Green Tea"/>
              <i n="[product].[Product].&amp;[Lemon]" c="Lemon"/>
              <i n="[product].[Product].&amp;[Mint]" c="Mint"/>
              <i n="[product].[Product].&amp;[Regular Espresso]" c="Regular Espresso"/>
            </range>
          </ranges>
        </level>
      </levels>
      <selections count="1">
        <selection n="[product].[Produc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B63A408F-F8C8-4FCB-B04A-6E7CC7A387E7}" sourceName="[fact_sales].[Date (Month)]">
  <pivotTables>
    <pivotTable tabId="7" name="PivotTable3"/>
    <pivotTable tabId="7" name="PivotTable4"/>
    <pivotTable tabId="7" name="PivotTable5"/>
    <pivotTable tabId="7" name="PivotTable6"/>
    <pivotTable tabId="7" name="profit_variance_by_product"/>
  </pivotTables>
  <data>
    <olap pivotCacheId="253878229">
      <levels count="2">
        <level uniqueName="[fact_sales].[Date (Month)].[(All)]" sourceCaption="(All)" count="0"/>
        <level uniqueName="[fact_sales].[Date (Month)].[Date (Month)]" sourceCaption="Date (Month)" count="12">
          <ranges>
            <range startItem="0">
              <i n="[fact_sales].[Date (Month)].&amp;[Jan]" c="Jan"/>
              <i n="[fact_sales].[Date (Month)].&amp;[Feb]" c="Feb"/>
              <i n="[fact_sales].[Date (Month)].&amp;[Mar]" c="Mar"/>
              <i n="[fact_sales].[Date (Month)].&amp;[Apr]" c="Apr"/>
              <i n="[fact_sales].[Date (Month)].&amp;[May]" c="May"/>
              <i n="[fact_sales].[Date (Month)].&amp;[Jun]" c="Jun"/>
              <i n="[fact_sales].[Date (Month)].&amp;[Jul]" c="Jul"/>
              <i n="[fact_sales].[Date (Month)].&amp;[Aug]" c="Aug"/>
              <i n="[fact_sales].[Date (Month)].&amp;[Sep]" c="Sep"/>
              <i n="[fact_sales].[Date (Month)].&amp;[Oct]" c="Oct"/>
              <i n="[fact_sales].[Date (Month)].&amp;[Nov]" c="Nov"/>
              <i n="[fact_sales].[Date (Month)].&amp;[Dec]" c="Dec"/>
            </range>
          </ranges>
        </level>
      </levels>
      <selections count="4">
        <selection n="[fact_sales].[Date (Month)].&amp;[Dec]"/>
        <selection n="[fact_sales].[Date (Month)].&amp;[Feb]"/>
        <selection n="[fact_sales].[Date (Month)].&amp;[Jan]"/>
        <selection n="[fact_sales].[Date (Month)].&amp;[Nov]"/>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Type" xr10:uid="{7EA989F7-3856-4D3B-B669-5A3E6C7373FE}" cache="Slicer_Product_Type" caption="Product_Type" showCaption="0" level="1" style="Slicer Style 1" rowHeight="257175"/>
  <slicer name="Product" xr10:uid="{56E3BE8B-13AD-4753-9E1D-2729016EB974}" cache="Slicer_Product" caption="Product" showCaption="0" level="1" style="Slicer Style 1" rowHeight="257175"/>
  <slicer name="Date (Month)" xr10:uid="{B4EA2A25-1EB1-4AAE-BAB1-65F1D7F2F3BF}" cache="Slicer_Date__Month" caption="Date (Month)" columnCount="12" showCaption="0" level="1" style="Slicer Style 1" rowHeight="210312"/>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3D2CE4-4669-4C89-9FE2-92C2E3DFB945}" name="Table1" displayName="Table1" ref="A1:AE4249" totalsRowShown="0">
  <autoFilter ref="A1:AE4249" xr:uid="{793D2CE4-4669-4C89-9FE2-92C2E3DFB945}"/>
  <sortState xmlns:xlrd2="http://schemas.microsoft.com/office/spreadsheetml/2017/richdata2" ref="A2:AE4249">
    <sortCondition descending="1" ref="Z1:Z4249"/>
  </sortState>
  <tableColumns count="31">
    <tableColumn id="35" xr3:uid="{1BA1EAC4-CED7-4D40-830C-4502B73B7B64}" name="Transaction_Key">
      <calculatedColumnFormula>ROW()-1</calculatedColumnFormula>
    </tableColumn>
    <tableColumn id="1" xr3:uid="{BD03825A-2F98-4D93-9026-BA891534ADA6}" name="Market_Key"/>
    <tableColumn id="27" xr3:uid="{DEFD16A4-4779-4B3E-9E45-FB9FC01B4511}" name="Product_Key"/>
    <tableColumn id="25" xr3:uid="{C85C7A92-489E-4AF3-B071-768D768F3C88}" name="Date" dataDxfId="47"/>
    <tableColumn id="28" xr3:uid="{9A2E8B76-E65A-4A21-9690-D30A45FCA0BA}" name="Actual_Sales" dataDxfId="46"/>
    <tableColumn id="15" xr3:uid="{009CE310-46CB-4A1A-A85E-B812FCB32589}" name="Budget_Sales"/>
    <tableColumn id="2" xr3:uid="{3759EC37-7075-450C-A6E2-C9DC336E7F73}" name="Sales_Var" dataDxfId="45">
      <calculatedColumnFormula>Table1[[#This Row],[Actual_Sales]]-Table1[[#This Row],[Budget_Sales]]</calculatedColumnFormula>
    </tableColumn>
    <tableColumn id="5" xr3:uid="{C5D35DC5-3DE8-48DD-8CDD-52151435B5D1}" name="Sales_Var_%" dataDxfId="44" dataCellStyle="Percent">
      <calculatedColumnFormula>IF(
Table1[[#This Row],[Budget_Sales]]=0,
"",
IF(
Table1[[#This Row],[Budget_Sales]]&gt;0,
(Table1[[#This Row],[Actual_Sales]]-Table1[[#This Row],[Budget_Sales]])/Table1[[#This Row],[Budget_Sales]],
(Table1[[#This Row],[Actual_Sales]]-Table1[[#This Row],[Budget_Sales]])/ABS(Table1[[#This Row],[Budget_Sales]])
)
)</calculatedColumnFormula>
    </tableColumn>
    <tableColumn id="23" xr3:uid="{BD3DB899-A9F6-4FA8-BF79-B8B7897918F7}" name="Sales_Status" dataDxfId="43" dataCellStyle="Percent">
      <calculatedColumnFormula>IF(Table1[[#This Row],[Sales_Var]]&gt;=0,"Above Budget","Below Budget")</calculatedColumnFormula>
    </tableColumn>
    <tableColumn id="30" xr3:uid="{CC3E6613-A74C-43BD-A8FD-0B9A6D9C3BB3}" name="Actual_Profit" dataDxfId="42">
      <calculatedColumnFormula>Table1[[#This Row],[Actual_Sales]]-(Table1[[#This Row],[COGS]]+Table1[[#This Row],[Expenses]])</calculatedColumnFormula>
    </tableColumn>
    <tableColumn id="12" xr3:uid="{4571BF6B-D7E3-465D-A287-36DDE931E49E}" name="Budget_Profit"/>
    <tableColumn id="3" xr3:uid="{B99F7F0F-FB89-4152-AB85-E52339408BE5}" name="Profit_Var" dataDxfId="41">
      <calculatedColumnFormula>Table1[[#This Row],[Actual_Profit]]-Table1[[#This Row],[Budget_Profit]]</calculatedColumnFormula>
    </tableColumn>
    <tableColumn id="6" xr3:uid="{59A41ABD-3F79-4AC8-91DE-26D05732620C}" name="Profit_Var_%" dataDxfId="40" dataCellStyle="Percent">
      <calculatedColumnFormula>IF(
Table1[[#This Row],[Budget_Profit]]=0,
"",
IF(
Table1[[#This Row],[Budget_Profit]]&gt;0,
(Table1[[#This Row],[Actual_Profit]]-Table1[[#This Row],[Budget_Profit]])/Table1[[#This Row],[Budget_Profit]],
(Table1[[#This Row],[Actual_Profit]]-Table1[[#This Row],[Budget_Profit]])/ABS(Table1[[#This Row],[Budget_Profit]])
)
)</calculatedColumnFormula>
    </tableColumn>
    <tableColumn id="24" xr3:uid="{A7D70FC4-6364-4EFB-8971-09A5217E1C8B}" name="Profit_Status" dataDxfId="39" dataCellStyle="Percent">
      <calculatedColumnFormula>IF(Table1[[#This Row],[Profit_Var]]&gt;=0, "Above Budget", "Below Budget")</calculatedColumnFormula>
    </tableColumn>
    <tableColumn id="29" xr3:uid="{E8EF7AF8-83AD-4D26-AC01-AA5A0B89576F}" name="COGS"/>
    <tableColumn id="13" xr3:uid="{2BE87FF1-5175-43A0-AD33-7A0B01603E17}" name="Budget_COGS"/>
    <tableColumn id="4" xr3:uid="{9C7C88CA-33AA-4DC2-B9EC-86E57ADAE28D}" name="COGS _Var" dataDxfId="38">
      <calculatedColumnFormula>Table1[[#This Row],[COGS]]-Table1[[#This Row],[Budget_COGS]]</calculatedColumnFormula>
    </tableColumn>
    <tableColumn id="9" xr3:uid="{8D181C1B-2C2C-44E9-89EC-50BCB1C14D8C}" name="COGS_Var_%" dataDxfId="37" dataCellStyle="Percent">
      <calculatedColumnFormula>IF(
Table1[[#This Row],[Budget_COGS]]=0,
"",
IF(
Table1[[#This Row],[Budget_COGS]]&gt;0,
(Table1[[#This Row],[Budget_COGS]]-Table1[[#This Row],[COGS]]) / Table1[[#This Row],[Budget_COGS]],
(Table1[[#This Row],[Budget_COGS]]-Table1[[#This Row],[COGS]]) / ABS(Table1[[#This Row],[Budget_COGS]])
)
)</calculatedColumnFormula>
    </tableColumn>
    <tableColumn id="26" xr3:uid="{4C24B6D5-30FB-469D-A84B-7488A932CE13}" name="COGS_Status" dataDxfId="36" dataCellStyle="Percent">
      <calculatedColumnFormula>IF(Table1[[#This Row],[COGS _Var]]&gt;=0, "Above Budget", "Below Budget")</calculatedColumnFormula>
    </tableColumn>
    <tableColumn id="8" xr3:uid="{C65639CE-337E-4985-B0EE-AEECCC042C1F}" name="Gross_Margin">
      <calculatedColumnFormula>Table1[[#This Row],[Actual_Sales]]-Table1[[#This Row],[COGS]]</calculatedColumnFormula>
    </tableColumn>
    <tableColumn id="7" xr3:uid="{A25B9788-F36E-4A54-AD7F-DF7F3B5E33B7}" name="Budget_Margin"/>
    <tableColumn id="10" xr3:uid="{0D488E17-9C7B-4973-8C4F-AA4D81D708D0}" name="Margin_Var" dataDxfId="35">
      <calculatedColumnFormula>Table1[[#This Row],[Gross_Margin]]-Table1[[#This Row],[Budget_Margin]]</calculatedColumnFormula>
    </tableColumn>
    <tableColumn id="11" xr3:uid="{35034BEF-F092-4878-BAAE-42C39AE7CE8E}" name="Margin_Var %" dataDxfId="34" dataCellStyle="Percent">
      <calculatedColumnFormula>IF(
Table1[[#This Row],[Budget_Margin]]=0,
"",
IF(
Table1[[#This Row],[Budget_Margin]]&gt;0,
(Table1[[#This Row],[Gross_Margin]]-Table1[[#This Row],[Budget_Margin]]) / Table1[[#This Row],[Budget_Margin]],
(Table1[[#This Row],[Gross_Margin]]-Table1[[#This Row],[Budget_Margin]]) / ABS(Table1[[#This Row],[Budget_Margin]])
)
)</calculatedColumnFormula>
    </tableColumn>
    <tableColumn id="34" xr3:uid="{222762A0-1B4D-4FDD-8239-EB45EBBD0C2B}" name="Margin_Status" dataDxfId="33" dataCellStyle="Percent">
      <calculatedColumnFormula>IF(Table1[[#This Row],[Margin_Var]]&gt;=0, "Above Budget", "Below Budget")</calculatedColumnFormula>
    </tableColumn>
    <tableColumn id="16" xr3:uid="{B5D000D0-2EB0-4A23-A8F3-94B48432E276}" name="Margin_%" dataDxfId="32" dataCellStyle="Percent">
      <calculatedColumnFormula>IFERROR(Table1[[#This Row],[Gross_Margin]]/Table1[[#This Row],[Actual_Sales]],0)</calculatedColumnFormula>
    </tableColumn>
    <tableColumn id="19" xr3:uid="{37F72C8C-B36A-4C3E-AE24-DC0319EC77B9}" name="Net_Margin_%" dataDxfId="31" dataCellStyle="Percent">
      <calculatedColumnFormula>Table1[[#This Row],[Actual_Profit]]/Table1[[#This Row],[Actual_Sales]]</calculatedColumnFormula>
    </tableColumn>
    <tableColumn id="31" xr3:uid="{F44089C2-A71F-4BDA-AE4B-2BC55B1FFC56}" name="Expenses" dataDxfId="30"/>
    <tableColumn id="20" xr3:uid="{B006D95D-7AF1-4285-9617-CDD347A0964D}" name="Expense_Ratio" dataCellStyle="Percent">
      <calculatedColumnFormula>IFERROR(Table1[[#This Row],[Expenses]]/Table1[[#This Row],[Actual_Sales]],0)</calculatedColumnFormula>
    </tableColumn>
    <tableColumn id="32" xr3:uid="{2D4B812D-DF64-41DA-814A-CC481DE8CB20}" name="Marketing"/>
    <tableColumn id="33" xr3:uid="{493D4891-594C-4DEB-8851-45614818D0FC}" name="Inventory"/>
    <tableColumn id="22" xr3:uid="{7EA63FC6-B744-4687-965A-EC5DF62086DE}" name="Inventory Ratio" dataCellStyle="Percent">
      <calculatedColumnFormula>IFERROR(Table1[[#This Row],[Inventory]]/Table1[[#This Row],[Actual_Sales]],0)</calculatedColumnFormula>
    </tableColumn>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0EA6297-9F9A-4AC9-AA42-7056BD2074DB}" name="Table5" displayName="Table5" ref="A1:D14" totalsRowShown="0">
  <autoFilter ref="A1:D14" xr:uid="{20EA6297-9F9A-4AC9-AA42-7056BD2074DB}"/>
  <sortState xmlns:xlrd2="http://schemas.microsoft.com/office/spreadsheetml/2017/richdata2" ref="A2:D14">
    <sortCondition ref="A1:A14"/>
  </sortState>
  <tableColumns count="4">
    <tableColumn id="1" xr3:uid="{FF70D707-01C1-4ED0-997F-01287548F2B7}" name="Product_Key"/>
    <tableColumn id="2" xr3:uid="{92F7237A-A219-4951-B79C-7471FDAAEF31}" name="Product_Type"/>
    <tableColumn id="3" xr3:uid="{EC2D530D-A999-419A-BF43-620460120453}" name="Product"/>
    <tableColumn id="4" xr3:uid="{03BCB012-3568-440C-81B0-3A16FB76362F}" name="Strength"/>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C9D2FC8-1B33-4DA2-985E-86CEB17A05DD}" name="Table6" displayName="Table6" ref="A1:D157" totalsRowShown="0">
  <autoFilter ref="A1:D157" xr:uid="{DC9D2FC8-1B33-4DA2-985E-86CEB17A05DD}"/>
  <sortState xmlns:xlrd2="http://schemas.microsoft.com/office/spreadsheetml/2017/richdata2" ref="A2:D157">
    <sortCondition ref="B1:B157"/>
  </sortState>
  <tableColumns count="4">
    <tableColumn id="1" xr3:uid="{ACA7B2D8-1795-40B3-A8DC-9EBA1A954E2F}" name="Market_Key"/>
    <tableColumn id="2" xr3:uid="{CC1C33AC-A285-4232-A284-92B5DC058631}" name="State"/>
    <tableColumn id="3" xr3:uid="{A0F886D6-6466-4D7F-83A3-2C129861AF93}" name="Market"/>
    <tableColumn id="4" xr3:uid="{422A013D-D990-4154-B1D9-95EA0939CCD7}" name="Market_Size"/>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AFF96D2-8A2D-4640-B2CA-B2CDEE8F0E67}" name="Table3" displayName="Table3" ref="A1:T4249" totalsRowShown="0">
  <autoFilter ref="A1:T4249" xr:uid="{DAFF96D2-8A2D-4640-B2CA-B2CDEE8F0E67}"/>
  <tableColumns count="20">
    <tableColumn id="1" xr3:uid="{B93866BA-A3C8-4DF4-9E1E-261A2DE3AD53}" name="Area Code"/>
    <tableColumn id="2" xr3:uid="{6EFD6511-247B-4922-886A-F3B34AA6B45C}" name="State"/>
    <tableColumn id="3" xr3:uid="{84B2CB84-939F-4219-802B-99ED32FEE8EA}" name="Market"/>
    <tableColumn id="4" xr3:uid="{9BAC652C-F773-46C1-BABD-54FE1A80ECEA}" name="Market Size"/>
    <tableColumn id="5" xr3:uid="{A7491F34-2B5D-437B-90B1-E7F8564458D7}" name="Profit"/>
    <tableColumn id="6" xr3:uid="{1FD8E195-0008-4D15-85F8-624B2DAA5920}" name="Margin"/>
    <tableColumn id="7" xr3:uid="{5745E0FF-C5F8-44FC-B24E-78E01ED2AB0B}" name="Sales"/>
    <tableColumn id="8" xr3:uid="{1DDE6346-4D73-4FA5-BA3B-ACFE844B7C9A}" name="COGS"/>
    <tableColumn id="9" xr3:uid="{DE5F857E-94F2-4DB3-BC79-688956D10642}" name="Total Expenses"/>
    <tableColumn id="10" xr3:uid="{6D04D65D-0B96-4173-94BD-61A7B66E38AB}" name="Marketing"/>
    <tableColumn id="11" xr3:uid="{55554A7F-3A37-464F-83BB-0E581644E102}" name="Inventory"/>
    <tableColumn id="12" xr3:uid="{22E68AC1-D288-4642-8FB0-9FB35988A91F}" name="Budget Profit"/>
    <tableColumn id="13" xr3:uid="{831C0922-0572-4DC1-B13C-BBC0CE48000C}" name="Budget COGS"/>
    <tableColumn id="14" xr3:uid="{4EEDDD0C-B8D8-4E05-AF3C-043F54FB9885}" name="Budget Margin"/>
    <tableColumn id="15" xr3:uid="{0D2AEB89-BE1C-446C-8972-464A19979C06}" name="Budget Sales"/>
    <tableColumn id="16" xr3:uid="{56279F49-4551-4EE0-B391-53C56F1FD5E9}" name="ProductId"/>
    <tableColumn id="17" xr3:uid="{A7561B1F-D18D-45D9-8059-FC0BC4DDA3F1}" name="Date" dataDxfId="29"/>
    <tableColumn id="18" xr3:uid="{F603664B-463A-4917-96AB-6FEC599EBAFC}" name="Product Type"/>
    <tableColumn id="19" xr3:uid="{11F9689F-0429-4DD5-8AEB-4A02A4D3B4C7}" name="Product"/>
    <tableColumn id="20" xr3:uid="{0D20DBC1-AFF2-4D89-BEFB-E762B795B585}" name="Type"/>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7A3B8-30BC-4FD4-87E5-89BCD4760FA9}">
  <dimension ref="A1:AB32"/>
  <sheetViews>
    <sheetView tabSelected="1" zoomScaleNormal="100" workbookViewId="0">
      <selection activeCell="AD16" sqref="AD16"/>
    </sheetView>
  </sheetViews>
  <sheetFormatPr defaultRowHeight="15" x14ac:dyDescent="0.25"/>
  <cols>
    <col min="1" max="1" width="1.7109375" style="11" customWidth="1"/>
    <col min="2" max="4" width="10.7109375" customWidth="1"/>
    <col min="5" max="5" width="5.7109375" customWidth="1"/>
    <col min="6" max="15" width="9.5703125" customWidth="1"/>
    <col min="16" max="16" width="5.7109375" customWidth="1"/>
    <col min="17" max="26" width="9.5703125" customWidth="1"/>
    <col min="27" max="27" width="4.5703125" customWidth="1"/>
  </cols>
  <sheetData>
    <row r="1" spans="28:28" s="11" customFormat="1" ht="9" customHeight="1" x14ac:dyDescent="0.25">
      <c r="AB1"/>
    </row>
    <row r="32" spans="28:28" s="11" customFormat="1" ht="9" customHeight="1" x14ac:dyDescent="0.25">
      <c r="AB32"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05D71-73F4-47C9-8C21-E7014FD84AC8}">
  <dimension ref="A2:M22"/>
  <sheetViews>
    <sheetView workbookViewId="0">
      <selection activeCell="D35" sqref="D35"/>
    </sheetView>
  </sheetViews>
  <sheetFormatPr defaultRowHeight="15" x14ac:dyDescent="0.25"/>
  <cols>
    <col min="1" max="1" width="16.7109375" bestFit="1" customWidth="1"/>
    <col min="2" max="2" width="17.28515625" bestFit="1" customWidth="1"/>
    <col min="3" max="3" width="21.42578125" bestFit="1" customWidth="1"/>
    <col min="4" max="4" width="21.140625" bestFit="1" customWidth="1"/>
    <col min="5" max="5" width="10.5703125" bestFit="1" customWidth="1"/>
    <col min="6" max="6" width="18.42578125" customWidth="1"/>
    <col min="7" max="7" width="13.140625" bestFit="1" customWidth="1"/>
    <col min="8" max="8" width="10.5703125" bestFit="1" customWidth="1"/>
    <col min="9" max="9" width="17.28515625" bestFit="1" customWidth="1"/>
    <col min="10" max="10" width="18.42578125" customWidth="1"/>
    <col min="11" max="11" width="13.140625" bestFit="1" customWidth="1"/>
    <col min="12" max="12" width="12" bestFit="1" customWidth="1"/>
    <col min="13" max="13" width="18.7109375" bestFit="1" customWidth="1"/>
    <col min="14" max="14" width="18.42578125" customWidth="1"/>
  </cols>
  <sheetData>
    <row r="2" spans="1:13" x14ac:dyDescent="0.25">
      <c r="A2" s="3" t="s">
        <v>65</v>
      </c>
      <c r="B2" t="s">
        <v>102</v>
      </c>
      <c r="D2" s="3" t="s">
        <v>65</v>
      </c>
      <c r="E2" t="s">
        <v>97</v>
      </c>
      <c r="G2" s="3" t="s">
        <v>65</v>
      </c>
      <c r="H2" t="s">
        <v>107</v>
      </c>
      <c r="I2" t="s">
        <v>108</v>
      </c>
      <c r="K2" s="3" t="s">
        <v>65</v>
      </c>
      <c r="L2" t="s">
        <v>109</v>
      </c>
      <c r="M2" t="s">
        <v>110</v>
      </c>
    </row>
    <row r="3" spans="1:13" x14ac:dyDescent="0.25">
      <c r="A3" s="4" t="s">
        <v>40</v>
      </c>
      <c r="B3" s="13">
        <v>17.114583333333332</v>
      </c>
      <c r="D3" s="4" t="s">
        <v>41</v>
      </c>
      <c r="E3" s="8">
        <v>0.61909130279859226</v>
      </c>
      <c r="G3" s="4" t="s">
        <v>95</v>
      </c>
      <c r="H3" s="7"/>
      <c r="I3" s="7"/>
      <c r="K3" s="4" t="s">
        <v>95</v>
      </c>
      <c r="L3" s="7"/>
      <c r="M3" s="7"/>
    </row>
    <row r="4" spans="1:13" x14ac:dyDescent="0.25">
      <c r="A4" s="4" t="s">
        <v>35</v>
      </c>
      <c r="B4" s="13">
        <v>9.6875</v>
      </c>
      <c r="D4" s="4" t="s">
        <v>24</v>
      </c>
      <c r="E4" s="8">
        <v>0.60908083143806369</v>
      </c>
      <c r="G4" s="6" t="s">
        <v>103</v>
      </c>
      <c r="H4" s="7">
        <v>31555</v>
      </c>
      <c r="I4" s="7">
        <v>29480</v>
      </c>
      <c r="K4" s="6" t="s">
        <v>103</v>
      </c>
      <c r="L4" s="7">
        <v>17395</v>
      </c>
      <c r="M4" s="7">
        <v>16850</v>
      </c>
    </row>
    <row r="5" spans="1:13" x14ac:dyDescent="0.25">
      <c r="A5" s="4" t="s">
        <v>41</v>
      </c>
      <c r="B5" s="13">
        <v>5.3194444444444446</v>
      </c>
      <c r="D5" s="4" t="s">
        <v>30</v>
      </c>
      <c r="E5" s="8">
        <v>0.60563096235776526</v>
      </c>
      <c r="G5" s="6" t="s">
        <v>104</v>
      </c>
      <c r="H5" s="7">
        <v>32092</v>
      </c>
      <c r="I5" s="7">
        <v>30000</v>
      </c>
      <c r="K5" s="6" t="s">
        <v>104</v>
      </c>
      <c r="L5" s="7">
        <v>17785</v>
      </c>
      <c r="M5" s="7">
        <v>17330</v>
      </c>
    </row>
    <row r="6" spans="1:13" x14ac:dyDescent="0.25">
      <c r="A6" s="4" t="s">
        <v>33</v>
      </c>
      <c r="B6" s="13">
        <v>4.2874999999999996</v>
      </c>
      <c r="D6" s="4" t="s">
        <v>35</v>
      </c>
      <c r="E6" s="8">
        <v>0.60146941684106481</v>
      </c>
      <c r="G6" s="6" t="s">
        <v>105</v>
      </c>
      <c r="H6" s="7">
        <v>32003</v>
      </c>
      <c r="I6" s="7">
        <v>29540</v>
      </c>
      <c r="K6" s="6" t="s">
        <v>105</v>
      </c>
      <c r="L6" s="7">
        <v>17798</v>
      </c>
      <c r="M6" s="7">
        <v>16770</v>
      </c>
    </row>
    <row r="7" spans="1:13" x14ac:dyDescent="0.25">
      <c r="A7" s="4" t="s">
        <v>39</v>
      </c>
      <c r="B7" s="13">
        <v>4.0703125</v>
      </c>
      <c r="D7" s="4" t="s">
        <v>39</v>
      </c>
      <c r="E7" s="8">
        <v>0.59670951670865324</v>
      </c>
      <c r="G7" s="6" t="s">
        <v>106</v>
      </c>
      <c r="H7" s="7">
        <v>33373</v>
      </c>
      <c r="I7" s="7">
        <v>30820</v>
      </c>
      <c r="K7" s="6" t="s">
        <v>106</v>
      </c>
      <c r="L7" s="7">
        <v>18466</v>
      </c>
      <c r="M7" s="7">
        <v>17360</v>
      </c>
    </row>
    <row r="8" spans="1:13" x14ac:dyDescent="0.25">
      <c r="A8" s="4" t="s">
        <v>48</v>
      </c>
      <c r="B8" s="13">
        <v>2.75</v>
      </c>
      <c r="D8" s="4" t="s">
        <v>40</v>
      </c>
      <c r="E8" s="8">
        <v>0.58812951849731621</v>
      </c>
      <c r="G8" s="4" t="s">
        <v>96</v>
      </c>
      <c r="H8" s="7"/>
      <c r="I8" s="7"/>
      <c r="K8" s="4" t="s">
        <v>96</v>
      </c>
      <c r="L8" s="7"/>
      <c r="M8" s="7"/>
    </row>
    <row r="9" spans="1:13" x14ac:dyDescent="0.25">
      <c r="A9" s="4" t="s">
        <v>34</v>
      </c>
      <c r="B9" s="13">
        <v>1.234375</v>
      </c>
      <c r="D9" s="4" t="s">
        <v>48</v>
      </c>
      <c r="E9" s="8">
        <v>0.57227386917485956</v>
      </c>
      <c r="G9" s="6" t="s">
        <v>103</v>
      </c>
      <c r="H9" s="7">
        <v>35316</v>
      </c>
      <c r="I9" s="7">
        <v>29480</v>
      </c>
      <c r="K9" s="6" t="s">
        <v>103</v>
      </c>
      <c r="L9" s="7">
        <v>21156</v>
      </c>
      <c r="M9" s="7">
        <v>16850</v>
      </c>
    </row>
    <row r="10" spans="1:13" x14ac:dyDescent="0.25">
      <c r="A10" s="4" t="s">
        <v>30</v>
      </c>
      <c r="B10" s="13">
        <v>-4.8161764705882355</v>
      </c>
      <c r="D10" s="4" t="s">
        <v>33</v>
      </c>
      <c r="E10" s="8">
        <v>0.57212975189808701</v>
      </c>
      <c r="G10" s="6" t="s">
        <v>104</v>
      </c>
      <c r="H10" s="7">
        <v>34192</v>
      </c>
      <c r="I10" s="7">
        <v>30000</v>
      </c>
      <c r="K10" s="6" t="s">
        <v>104</v>
      </c>
      <c r="L10" s="7">
        <v>19885</v>
      </c>
      <c r="M10" s="7">
        <v>17330</v>
      </c>
    </row>
    <row r="11" spans="1:13" x14ac:dyDescent="0.25">
      <c r="A11" s="4" t="s">
        <v>27</v>
      </c>
      <c r="B11" s="13">
        <v>-6.770833333333333</v>
      </c>
      <c r="D11" s="4" t="s">
        <v>44</v>
      </c>
      <c r="E11" s="8">
        <v>0.53318389831756496</v>
      </c>
      <c r="G11" s="6" t="s">
        <v>105</v>
      </c>
      <c r="H11" s="7">
        <v>34103</v>
      </c>
      <c r="I11" s="7">
        <v>29540</v>
      </c>
      <c r="K11" s="6" t="s">
        <v>105</v>
      </c>
      <c r="L11" s="7">
        <v>19898</v>
      </c>
      <c r="M11" s="7">
        <v>16770</v>
      </c>
    </row>
    <row r="12" spans="1:13" x14ac:dyDescent="0.25">
      <c r="A12" s="4" t="s">
        <v>44</v>
      </c>
      <c r="B12" s="13">
        <v>-9.21875</v>
      </c>
      <c r="D12" s="4" t="s">
        <v>38</v>
      </c>
      <c r="E12" s="8">
        <v>0.52692022280728446</v>
      </c>
      <c r="G12" s="6" t="s">
        <v>106</v>
      </c>
      <c r="H12" s="7">
        <v>35580</v>
      </c>
      <c r="I12" s="7">
        <v>30820</v>
      </c>
      <c r="K12" s="6" t="s">
        <v>106</v>
      </c>
      <c r="L12" s="7">
        <v>20673</v>
      </c>
      <c r="M12" s="7">
        <v>17360</v>
      </c>
    </row>
    <row r="13" spans="1:13" x14ac:dyDescent="0.25">
      <c r="A13" s="4" t="s">
        <v>29</v>
      </c>
      <c r="B13" s="13">
        <v>-9.4</v>
      </c>
      <c r="D13" s="4" t="s">
        <v>29</v>
      </c>
      <c r="E13" s="8">
        <v>0.5202549728920306</v>
      </c>
      <c r="G13" s="4" t="s">
        <v>66</v>
      </c>
      <c r="H13" s="7">
        <v>268214</v>
      </c>
      <c r="I13" s="7">
        <v>239680</v>
      </c>
      <c r="K13" s="4" t="s">
        <v>66</v>
      </c>
      <c r="L13" s="7">
        <v>153056</v>
      </c>
      <c r="M13" s="7">
        <v>136620</v>
      </c>
    </row>
    <row r="14" spans="1:13" x14ac:dyDescent="0.25">
      <c r="A14" s="4" t="s">
        <v>38</v>
      </c>
      <c r="B14" s="13">
        <v>-9.4375</v>
      </c>
      <c r="D14" s="4" t="s">
        <v>34</v>
      </c>
      <c r="E14" s="8">
        <v>0.43718279122046283</v>
      </c>
    </row>
    <row r="15" spans="1:13" x14ac:dyDescent="0.25">
      <c r="A15" s="4" t="s">
        <v>24</v>
      </c>
      <c r="B15" s="13">
        <v>-9.625</v>
      </c>
      <c r="D15" s="4" t="s">
        <v>27</v>
      </c>
      <c r="E15" s="8">
        <v>-0.18248792876362149</v>
      </c>
    </row>
    <row r="16" spans="1:13" x14ac:dyDescent="0.25">
      <c r="A16" s="4" t="s">
        <v>66</v>
      </c>
      <c r="B16" s="13">
        <v>-1.0798022598870056</v>
      </c>
      <c r="D16" s="4" t="s">
        <v>66</v>
      </c>
      <c r="E16" s="8">
        <v>0.51890338933434055</v>
      </c>
    </row>
    <row r="21" spans="1:5" x14ac:dyDescent="0.25">
      <c r="A21" t="s">
        <v>99</v>
      </c>
      <c r="B21" t="s">
        <v>100</v>
      </c>
      <c r="C21" t="s">
        <v>98</v>
      </c>
      <c r="D21" t="s">
        <v>101</v>
      </c>
      <c r="E21" t="s">
        <v>107</v>
      </c>
    </row>
    <row r="22" spans="1:5" x14ac:dyDescent="0.25">
      <c r="A22" s="9">
        <v>76951</v>
      </c>
      <c r="B22" s="7">
        <v>-1529</v>
      </c>
      <c r="C22" s="10">
        <v>0.15841642176065088</v>
      </c>
      <c r="D22" s="10">
        <v>0.36048696757368903</v>
      </c>
      <c r="E22" s="7">
        <v>268214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8733B-9270-40A6-AEAA-92F084A3017B}">
  <dimension ref="A1:AE4249"/>
  <sheetViews>
    <sheetView topLeftCell="O1" zoomScale="110" zoomScaleNormal="110" workbookViewId="0">
      <pane ySplit="1" topLeftCell="A2" activePane="bottomLeft" state="frozen"/>
      <selection activeCell="F1" sqref="F1"/>
      <selection pane="bottomLeft" activeCell="Z2" sqref="Z2"/>
    </sheetView>
  </sheetViews>
  <sheetFormatPr defaultRowHeight="15" x14ac:dyDescent="0.25"/>
  <cols>
    <col min="1" max="1" width="11.5703125" customWidth="1"/>
    <col min="2" max="3" width="12" customWidth="1"/>
    <col min="4" max="4" width="10.85546875" style="2" customWidth="1"/>
    <col min="5" max="5" width="10.140625" customWidth="1"/>
    <col min="6" max="6" width="16.140625" customWidth="1"/>
    <col min="7" max="7" width="11.42578125" customWidth="1"/>
    <col min="8" max="8" width="13.42578125" style="5" customWidth="1"/>
    <col min="9" max="9" width="13.85546875" customWidth="1"/>
    <col min="10" max="10" width="8.42578125" customWidth="1"/>
    <col min="11" max="11" width="16.5703125" customWidth="1"/>
    <col min="12" max="12" width="13.140625" style="5" customWidth="1"/>
    <col min="13" max="13" width="12.140625" customWidth="1"/>
    <col min="14" max="14" width="15.28515625" customWidth="1"/>
    <col min="15" max="15" width="12" customWidth="1"/>
    <col min="16" max="16" width="13.85546875" style="5" customWidth="1"/>
    <col min="17" max="17" width="13" style="2" customWidth="1"/>
    <col min="18" max="18" width="16.42578125" customWidth="1"/>
    <col min="19" max="19" width="13.7109375" customWidth="1"/>
    <col min="20" max="20" width="13.42578125" style="5" customWidth="1"/>
    <col min="21" max="21" width="12.85546875" customWidth="1"/>
    <col min="22" max="22" width="16.42578125" customWidth="1"/>
    <col min="23" max="24" width="13.7109375" customWidth="1"/>
    <col min="25" max="25" width="11.85546875" customWidth="1"/>
    <col min="26" max="26" width="16" style="5" customWidth="1"/>
    <col min="27" max="27" width="18" style="5" customWidth="1"/>
    <col min="28" max="28" width="12" customWidth="1"/>
    <col min="29" max="29" width="17.85546875" style="5" customWidth="1"/>
    <col min="30" max="30" width="13" customWidth="1"/>
  </cols>
  <sheetData>
    <row r="1" spans="1:31" x14ac:dyDescent="0.25">
      <c r="A1" t="s">
        <v>89</v>
      </c>
      <c r="B1" t="s">
        <v>93</v>
      </c>
      <c r="C1" t="s">
        <v>90</v>
      </c>
      <c r="D1" s="2" t="s">
        <v>16</v>
      </c>
      <c r="E1" t="s">
        <v>111</v>
      </c>
      <c r="F1" t="s">
        <v>70</v>
      </c>
      <c r="G1" t="s">
        <v>71</v>
      </c>
      <c r="H1" s="5" t="s">
        <v>72</v>
      </c>
      <c r="I1" s="5" t="s">
        <v>73</v>
      </c>
      <c r="J1" t="s">
        <v>112</v>
      </c>
      <c r="K1" t="s">
        <v>74</v>
      </c>
      <c r="L1" t="s">
        <v>75</v>
      </c>
      <c r="M1" s="5" t="s">
        <v>76</v>
      </c>
      <c r="N1" s="5" t="s">
        <v>77</v>
      </c>
      <c r="O1" t="s">
        <v>7</v>
      </c>
      <c r="P1" t="s">
        <v>78</v>
      </c>
      <c r="Q1" t="s">
        <v>79</v>
      </c>
      <c r="R1" s="5" t="s">
        <v>80</v>
      </c>
      <c r="S1" s="5" t="s">
        <v>81</v>
      </c>
      <c r="T1" t="s">
        <v>82</v>
      </c>
      <c r="U1" t="s">
        <v>83</v>
      </c>
      <c r="V1" t="s">
        <v>84</v>
      </c>
      <c r="W1" s="5" t="s">
        <v>85</v>
      </c>
      <c r="X1" s="5" t="s">
        <v>69</v>
      </c>
      <c r="Y1" s="5" t="s">
        <v>86</v>
      </c>
      <c r="Z1" s="5" t="s">
        <v>87</v>
      </c>
      <c r="AA1" t="s">
        <v>67</v>
      </c>
      <c r="AB1" s="5" t="s">
        <v>88</v>
      </c>
      <c r="AC1" t="s">
        <v>9</v>
      </c>
      <c r="AD1" t="s">
        <v>10</v>
      </c>
      <c r="AE1" s="5" t="s">
        <v>68</v>
      </c>
    </row>
    <row r="2" spans="1:31" x14ac:dyDescent="0.25">
      <c r="A2">
        <v>3361</v>
      </c>
      <c r="B2">
        <v>978</v>
      </c>
      <c r="C2">
        <v>2</v>
      </c>
      <c r="D2" s="2">
        <v>40725</v>
      </c>
      <c r="E2">
        <v>659</v>
      </c>
      <c r="F2">
        <v>630</v>
      </c>
      <c r="G2">
        <f>Table1[[#This Row],[Actual_Sales]]-Table1[[#This Row],[Budget_Sales]]</f>
        <v>29</v>
      </c>
      <c r="H2" s="5">
        <f>IF(
Table1[[#This Row],[Budget_Sales]]=0,
"",
IF(
Table1[[#This Row],[Budget_Sales]]&gt;0,
(Table1[[#This Row],[Actual_Sales]]-Table1[[#This Row],[Budget_Sales]])/Table1[[#This Row],[Budget_Sales]],
(Table1[[#This Row],[Actual_Sales]]-Table1[[#This Row],[Budget_Sales]])/ABS(Table1[[#This Row],[Budget_Sales]])
)
)</f>
        <v>4.6031746031746035E-2</v>
      </c>
      <c r="I2" s="5" t="str">
        <f>IF(Table1[[#This Row],[Sales_Var]]&gt;=0,"Above Budget","Below Budget")</f>
        <v>Above Budget</v>
      </c>
      <c r="J2">
        <f>Table1[[#This Row],[Actual_Sales]]-(Table1[[#This Row],[COGS]]+Table1[[#This Row],[Expenses]])</f>
        <v>561</v>
      </c>
      <c r="K2">
        <v>560</v>
      </c>
      <c r="L2">
        <f>Table1[[#This Row],[Actual_Profit]]-Table1[[#This Row],[Budget_Profit]]</f>
        <v>1</v>
      </c>
      <c r="M2" s="5">
        <f>IF(
Table1[[#This Row],[Budget_Profit]]=0,
"",
IF(
Table1[[#This Row],[Budget_Profit]]&gt;0,
(Table1[[#This Row],[Actual_Profit]]-Table1[[#This Row],[Budget_Profit]])/Table1[[#This Row],[Budget_Profit]],
(Table1[[#This Row],[Actual_Profit]]-Table1[[#This Row],[Budget_Profit]])/ABS(Table1[[#This Row],[Budget_Profit]])
)
)</f>
        <v>1.7857142857142857E-3</v>
      </c>
      <c r="N2" s="5" t="str">
        <f>IF(Table1[[#This Row],[Profit_Var]]&gt;=0, "Above Budget", "Below Budget")</f>
        <v>Above Budget</v>
      </c>
      <c r="O2">
        <v>52</v>
      </c>
      <c r="P2">
        <v>40</v>
      </c>
      <c r="Q2">
        <f>Table1[[#This Row],[COGS]]-Table1[[#This Row],[Budget_COGS]]</f>
        <v>12</v>
      </c>
      <c r="R2" s="5">
        <f>IF(
Table1[[#This Row],[Budget_COGS]]=0,
"",
IF(
Table1[[#This Row],[Budget_COGS]]&gt;0,
(Table1[[#This Row],[Budget_COGS]]-Table1[[#This Row],[COGS]]) / Table1[[#This Row],[Budget_COGS]],
(Table1[[#This Row],[Budget_COGS]]-Table1[[#This Row],[COGS]]) / ABS(Table1[[#This Row],[Budget_COGS]])
)
)</f>
        <v>-0.3</v>
      </c>
      <c r="S2" s="5" t="str">
        <f>IF(Table1[[#This Row],[COGS _Var]]&gt;=0, "Above Budget", "Below Budget")</f>
        <v>Above Budget</v>
      </c>
      <c r="T2">
        <f>Table1[[#This Row],[Actual_Sales]]-Table1[[#This Row],[COGS]]</f>
        <v>607</v>
      </c>
      <c r="U2">
        <v>590</v>
      </c>
      <c r="V2">
        <f>Table1[[#This Row],[Gross_Margin]]-Table1[[#This Row],[Budget_Margin]]</f>
        <v>17</v>
      </c>
      <c r="W2" s="5">
        <f>IF(
Table1[[#This Row],[Budget_Margin]]=0,
"",
IF(
Table1[[#This Row],[Budget_Margin]]&gt;0,
(Table1[[#This Row],[Gross_Margin]]-Table1[[#This Row],[Budget_Margin]]) / Table1[[#This Row],[Budget_Margin]],
(Table1[[#This Row],[Gross_Margin]]-Table1[[#This Row],[Budget_Margin]]) / ABS(Table1[[#This Row],[Budget_Margin]])
)
)</f>
        <v>2.8813559322033899E-2</v>
      </c>
      <c r="X2" s="5" t="str">
        <f>IF(Table1[[#This Row],[Margin_Var]]&gt;=0, "Above Budget", "Below Budget")</f>
        <v>Above Budget</v>
      </c>
      <c r="Y2" s="5">
        <f>IFERROR(Table1[[#This Row],[Gross_Margin]]/Table1[[#This Row],[Actual_Sales]],0)</f>
        <v>0.921092564491654</v>
      </c>
      <c r="Z2" s="5">
        <f>Table1[[#This Row],[Actual_Profit]]/Table1[[#This Row],[Actual_Sales]]</f>
        <v>0.85128983308042494</v>
      </c>
      <c r="AA2">
        <v>46</v>
      </c>
      <c r="AB2" s="5">
        <f>IFERROR(Table1[[#This Row],[Expenses]]/Table1[[#This Row],[Actual_Sales]],0)</f>
        <v>6.9802731411229141E-2</v>
      </c>
      <c r="AC2">
        <v>17</v>
      </c>
      <c r="AD2">
        <v>-1493</v>
      </c>
      <c r="AE2" s="5">
        <f>IFERROR(Table1[[#This Row],[Inventory]]/Table1[[#This Row],[Actual_Sales]],0)</f>
        <v>-2.2655538694992412</v>
      </c>
    </row>
    <row r="3" spans="1:31" x14ac:dyDescent="0.25">
      <c r="A3">
        <v>3466</v>
      </c>
      <c r="B3">
        <v>617</v>
      </c>
      <c r="C3">
        <v>2</v>
      </c>
      <c r="D3" s="2">
        <v>40756</v>
      </c>
      <c r="E3">
        <v>658</v>
      </c>
      <c r="F3">
        <v>630</v>
      </c>
      <c r="G3">
        <f>Table1[[#This Row],[Actual_Sales]]-Table1[[#This Row],[Budget_Sales]]</f>
        <v>28</v>
      </c>
      <c r="H3" s="5">
        <f>IF(
Table1[[#This Row],[Budget_Sales]]=0,
"",
IF(
Table1[[#This Row],[Budget_Sales]]&gt;0,
(Table1[[#This Row],[Actual_Sales]]-Table1[[#This Row],[Budget_Sales]])/Table1[[#This Row],[Budget_Sales]],
(Table1[[#This Row],[Actual_Sales]]-Table1[[#This Row],[Budget_Sales]])/ABS(Table1[[#This Row],[Budget_Sales]])
)
)</f>
        <v>4.4444444444444446E-2</v>
      </c>
      <c r="I3" s="5" t="str">
        <f>IF(Table1[[#This Row],[Sales_Var]]&gt;=0,"Above Budget","Below Budget")</f>
        <v>Above Budget</v>
      </c>
      <c r="J3">
        <f>Table1[[#This Row],[Actual_Sales]]-(Table1[[#This Row],[COGS]]+Table1[[#This Row],[Expenses]])</f>
        <v>560</v>
      </c>
      <c r="K3">
        <v>560</v>
      </c>
      <c r="L3">
        <f>Table1[[#This Row],[Actual_Profit]]-Table1[[#This Row],[Budget_Profit]]</f>
        <v>0</v>
      </c>
      <c r="M3" s="5">
        <f>IF(
Table1[[#This Row],[Budget_Profit]]=0,
"",
IF(
Table1[[#This Row],[Budget_Profit]]&gt;0,
(Table1[[#This Row],[Actual_Profit]]-Table1[[#This Row],[Budget_Profit]])/Table1[[#This Row],[Budget_Profit]],
(Table1[[#This Row],[Actual_Profit]]-Table1[[#This Row],[Budget_Profit]])/ABS(Table1[[#This Row],[Budget_Profit]])
)
)</f>
        <v>0</v>
      </c>
      <c r="N3" s="5" t="str">
        <f>IF(Table1[[#This Row],[Profit_Var]]&gt;=0, "Above Budget", "Below Budget")</f>
        <v>Above Budget</v>
      </c>
      <c r="O3">
        <v>52</v>
      </c>
      <c r="P3">
        <v>40</v>
      </c>
      <c r="Q3">
        <f>Table1[[#This Row],[COGS]]-Table1[[#This Row],[Budget_COGS]]</f>
        <v>12</v>
      </c>
      <c r="R3" s="5">
        <f>IF(
Table1[[#This Row],[Budget_COGS]]=0,
"",
IF(
Table1[[#This Row],[Budget_COGS]]&gt;0,
(Table1[[#This Row],[Budget_COGS]]-Table1[[#This Row],[COGS]]) / Table1[[#This Row],[Budget_COGS]],
(Table1[[#This Row],[Budget_COGS]]-Table1[[#This Row],[COGS]]) / ABS(Table1[[#This Row],[Budget_COGS]])
)
)</f>
        <v>-0.3</v>
      </c>
      <c r="S3" s="5" t="str">
        <f>IF(Table1[[#This Row],[COGS _Var]]&gt;=0, "Above Budget", "Below Budget")</f>
        <v>Above Budget</v>
      </c>
      <c r="T3">
        <f>Table1[[#This Row],[Actual_Sales]]-Table1[[#This Row],[COGS]]</f>
        <v>606</v>
      </c>
      <c r="U3">
        <v>590</v>
      </c>
      <c r="V3">
        <f>Table1[[#This Row],[Gross_Margin]]-Table1[[#This Row],[Budget_Margin]]</f>
        <v>16</v>
      </c>
      <c r="W3" s="5">
        <f>IF(
Table1[[#This Row],[Budget_Margin]]=0,
"",
IF(
Table1[[#This Row],[Budget_Margin]]&gt;0,
(Table1[[#This Row],[Gross_Margin]]-Table1[[#This Row],[Budget_Margin]]) / Table1[[#This Row],[Budget_Margin]],
(Table1[[#This Row],[Gross_Margin]]-Table1[[#This Row],[Budget_Margin]]) / ABS(Table1[[#This Row],[Budget_Margin]])
)
)</f>
        <v>2.7118644067796609E-2</v>
      </c>
      <c r="X3" s="5" t="str">
        <f>IF(Table1[[#This Row],[Margin_Var]]&gt;=0, "Above Budget", "Below Budget")</f>
        <v>Above Budget</v>
      </c>
      <c r="Y3" s="5">
        <f>IFERROR(Table1[[#This Row],[Gross_Margin]]/Table1[[#This Row],[Actual_Sales]],0)</f>
        <v>0.92097264437689974</v>
      </c>
      <c r="Z3" s="5">
        <f>Table1[[#This Row],[Actual_Profit]]/Table1[[#This Row],[Actual_Sales]]</f>
        <v>0.85106382978723405</v>
      </c>
      <c r="AA3">
        <v>46</v>
      </c>
      <c r="AB3" s="5">
        <f>IFERROR(Table1[[#This Row],[Expenses]]/Table1[[#This Row],[Actual_Sales]],0)</f>
        <v>6.9908814589665649E-2</v>
      </c>
      <c r="AC3">
        <v>17</v>
      </c>
      <c r="AD3">
        <v>-2033</v>
      </c>
      <c r="AE3" s="5">
        <f>IFERROR(Table1[[#This Row],[Inventory]]/Table1[[#This Row],[Actual_Sales]],0)</f>
        <v>-3.0896656534954405</v>
      </c>
    </row>
    <row r="4" spans="1:31" x14ac:dyDescent="0.25">
      <c r="A4">
        <v>1137</v>
      </c>
      <c r="B4">
        <v>508</v>
      </c>
      <c r="C4">
        <v>2</v>
      </c>
      <c r="D4" s="2">
        <v>40360</v>
      </c>
      <c r="E4">
        <v>665</v>
      </c>
      <c r="F4">
        <v>630</v>
      </c>
      <c r="G4">
        <f>Table1[[#This Row],[Actual_Sales]]-Table1[[#This Row],[Budget_Sales]]</f>
        <v>35</v>
      </c>
      <c r="H4" s="5">
        <f>IF(
Table1[[#This Row],[Budget_Sales]]=0,
"",
IF(
Table1[[#This Row],[Budget_Sales]]&gt;0,
(Table1[[#This Row],[Actual_Sales]]-Table1[[#This Row],[Budget_Sales]])/Table1[[#This Row],[Budget_Sales]],
(Table1[[#This Row],[Actual_Sales]]-Table1[[#This Row],[Budget_Sales]])/ABS(Table1[[#This Row],[Budget_Sales]])
)
)</f>
        <v>5.5555555555555552E-2</v>
      </c>
      <c r="I4" s="5" t="str">
        <f>IF(Table1[[#This Row],[Sales_Var]]&gt;=0,"Above Budget","Below Budget")</f>
        <v>Above Budget</v>
      </c>
      <c r="J4">
        <f>Table1[[#This Row],[Actual_Sales]]-(Table1[[#This Row],[COGS]]+Table1[[#This Row],[Expenses]])</f>
        <v>564</v>
      </c>
      <c r="K4">
        <v>560</v>
      </c>
      <c r="L4">
        <f>Table1[[#This Row],[Actual_Profit]]-Table1[[#This Row],[Budget_Profit]]</f>
        <v>4</v>
      </c>
      <c r="M4" s="5">
        <f>IF(
Table1[[#This Row],[Budget_Profit]]=0,
"",
IF(
Table1[[#This Row],[Budget_Profit]]&gt;0,
(Table1[[#This Row],[Actual_Profit]]-Table1[[#This Row],[Budget_Profit]])/Table1[[#This Row],[Budget_Profit]],
(Table1[[#This Row],[Actual_Profit]]-Table1[[#This Row],[Budget_Profit]])/ABS(Table1[[#This Row],[Budget_Profit]])
)
)</f>
        <v>7.1428571428571426E-3</v>
      </c>
      <c r="N4" s="5" t="str">
        <f>IF(Table1[[#This Row],[Profit_Var]]&gt;=0, "Above Budget", "Below Budget")</f>
        <v>Above Budget</v>
      </c>
      <c r="O4">
        <v>52</v>
      </c>
      <c r="P4">
        <v>40</v>
      </c>
      <c r="Q4">
        <f>Table1[[#This Row],[COGS]]-Table1[[#This Row],[Budget_COGS]]</f>
        <v>12</v>
      </c>
      <c r="R4" s="5">
        <f>IF(
Table1[[#This Row],[Budget_COGS]]=0,
"",
IF(
Table1[[#This Row],[Budget_COGS]]&gt;0,
(Table1[[#This Row],[Budget_COGS]]-Table1[[#This Row],[COGS]]) / Table1[[#This Row],[Budget_COGS]],
(Table1[[#This Row],[Budget_COGS]]-Table1[[#This Row],[COGS]]) / ABS(Table1[[#This Row],[Budget_COGS]])
)
)</f>
        <v>-0.3</v>
      </c>
      <c r="S4" s="5" t="str">
        <f>IF(Table1[[#This Row],[COGS _Var]]&gt;=0, "Above Budget", "Below Budget")</f>
        <v>Above Budget</v>
      </c>
      <c r="T4">
        <f>Table1[[#This Row],[Actual_Sales]]-Table1[[#This Row],[COGS]]</f>
        <v>613</v>
      </c>
      <c r="U4">
        <v>590</v>
      </c>
      <c r="V4">
        <f>Table1[[#This Row],[Gross_Margin]]-Table1[[#This Row],[Budget_Margin]]</f>
        <v>23</v>
      </c>
      <c r="W4" s="5">
        <f>IF(
Table1[[#This Row],[Budget_Margin]]=0,
"",
IF(
Table1[[#This Row],[Budget_Margin]]&gt;0,
(Table1[[#This Row],[Gross_Margin]]-Table1[[#This Row],[Budget_Margin]]) / Table1[[#This Row],[Budget_Margin]],
(Table1[[#This Row],[Gross_Margin]]-Table1[[#This Row],[Budget_Margin]]) / ABS(Table1[[#This Row],[Budget_Margin]])
)
)</f>
        <v>3.898305084745763E-2</v>
      </c>
      <c r="X4" s="5" t="str">
        <f>IF(Table1[[#This Row],[Margin_Var]]&gt;=0, "Above Budget", "Below Budget")</f>
        <v>Above Budget</v>
      </c>
      <c r="Y4" s="5">
        <f>IFERROR(Table1[[#This Row],[Gross_Margin]]/Table1[[#This Row],[Actual_Sales]],0)</f>
        <v>0.92180451127819552</v>
      </c>
      <c r="Z4" s="5">
        <f>Table1[[#This Row],[Actual_Profit]]/Table1[[#This Row],[Actual_Sales]]</f>
        <v>0.84812030075187972</v>
      </c>
      <c r="AA4">
        <v>49</v>
      </c>
      <c r="AB4" s="5">
        <f>IFERROR(Table1[[#This Row],[Expenses]]/Table1[[#This Row],[Actual_Sales]],0)</f>
        <v>7.3684210526315783E-2</v>
      </c>
      <c r="AC4">
        <v>17</v>
      </c>
      <c r="AD4">
        <v>-1493</v>
      </c>
      <c r="AE4" s="5">
        <f>IFERROR(Table1[[#This Row],[Inventory]]/Table1[[#This Row],[Actual_Sales]],0)</f>
        <v>-2.2451127819548873</v>
      </c>
    </row>
    <row r="5" spans="1:31" x14ac:dyDescent="0.25">
      <c r="A5">
        <v>1306</v>
      </c>
      <c r="B5">
        <v>508</v>
      </c>
      <c r="C5">
        <v>2</v>
      </c>
      <c r="D5" s="2">
        <v>40391</v>
      </c>
      <c r="E5">
        <v>664</v>
      </c>
      <c r="F5">
        <v>630</v>
      </c>
      <c r="G5">
        <f>Table1[[#This Row],[Actual_Sales]]-Table1[[#This Row],[Budget_Sales]]</f>
        <v>34</v>
      </c>
      <c r="H5" s="5">
        <f>IF(
Table1[[#This Row],[Budget_Sales]]=0,
"",
IF(
Table1[[#This Row],[Budget_Sales]]&gt;0,
(Table1[[#This Row],[Actual_Sales]]-Table1[[#This Row],[Budget_Sales]])/Table1[[#This Row],[Budget_Sales]],
(Table1[[#This Row],[Actual_Sales]]-Table1[[#This Row],[Budget_Sales]])/ABS(Table1[[#This Row],[Budget_Sales]])
)
)</f>
        <v>5.3968253968253971E-2</v>
      </c>
      <c r="I5" s="5" t="str">
        <f>IF(Table1[[#This Row],[Sales_Var]]&gt;=0,"Above Budget","Below Budget")</f>
        <v>Above Budget</v>
      </c>
      <c r="J5">
        <f>Table1[[#This Row],[Actual_Sales]]-(Table1[[#This Row],[COGS]]+Table1[[#This Row],[Expenses]])</f>
        <v>563</v>
      </c>
      <c r="K5">
        <v>560</v>
      </c>
      <c r="L5">
        <f>Table1[[#This Row],[Actual_Profit]]-Table1[[#This Row],[Budget_Profit]]</f>
        <v>3</v>
      </c>
      <c r="M5" s="5">
        <f>IF(
Table1[[#This Row],[Budget_Profit]]=0,
"",
IF(
Table1[[#This Row],[Budget_Profit]]&gt;0,
(Table1[[#This Row],[Actual_Profit]]-Table1[[#This Row],[Budget_Profit]])/Table1[[#This Row],[Budget_Profit]],
(Table1[[#This Row],[Actual_Profit]]-Table1[[#This Row],[Budget_Profit]])/ABS(Table1[[#This Row],[Budget_Profit]])
)
)</f>
        <v>5.3571428571428572E-3</v>
      </c>
      <c r="N5" s="5" t="str">
        <f>IF(Table1[[#This Row],[Profit_Var]]&gt;=0, "Above Budget", "Below Budget")</f>
        <v>Above Budget</v>
      </c>
      <c r="O5">
        <v>52</v>
      </c>
      <c r="P5">
        <v>40</v>
      </c>
      <c r="Q5">
        <f>Table1[[#This Row],[COGS]]-Table1[[#This Row],[Budget_COGS]]</f>
        <v>12</v>
      </c>
      <c r="R5" s="5">
        <f>IF(
Table1[[#This Row],[Budget_COGS]]=0,
"",
IF(
Table1[[#This Row],[Budget_COGS]]&gt;0,
(Table1[[#This Row],[Budget_COGS]]-Table1[[#This Row],[COGS]]) / Table1[[#This Row],[Budget_COGS]],
(Table1[[#This Row],[Budget_COGS]]-Table1[[#This Row],[COGS]]) / ABS(Table1[[#This Row],[Budget_COGS]])
)
)</f>
        <v>-0.3</v>
      </c>
      <c r="S5" s="5" t="str">
        <f>IF(Table1[[#This Row],[COGS _Var]]&gt;=0, "Above Budget", "Below Budget")</f>
        <v>Above Budget</v>
      </c>
      <c r="T5">
        <f>Table1[[#This Row],[Actual_Sales]]-Table1[[#This Row],[COGS]]</f>
        <v>612</v>
      </c>
      <c r="U5">
        <v>590</v>
      </c>
      <c r="V5">
        <f>Table1[[#This Row],[Gross_Margin]]-Table1[[#This Row],[Budget_Margin]]</f>
        <v>22</v>
      </c>
      <c r="W5" s="5">
        <f>IF(
Table1[[#This Row],[Budget_Margin]]=0,
"",
IF(
Table1[[#This Row],[Budget_Margin]]&gt;0,
(Table1[[#This Row],[Gross_Margin]]-Table1[[#This Row],[Budget_Margin]]) / Table1[[#This Row],[Budget_Margin]],
(Table1[[#This Row],[Gross_Margin]]-Table1[[#This Row],[Budget_Margin]]) / ABS(Table1[[#This Row],[Budget_Margin]])
)
)</f>
        <v>3.7288135593220341E-2</v>
      </c>
      <c r="X5" s="5" t="str">
        <f>IF(Table1[[#This Row],[Margin_Var]]&gt;=0, "Above Budget", "Below Budget")</f>
        <v>Above Budget</v>
      </c>
      <c r="Y5" s="5">
        <f>IFERROR(Table1[[#This Row],[Gross_Margin]]/Table1[[#This Row],[Actual_Sales]],0)</f>
        <v>0.92168674698795183</v>
      </c>
      <c r="Z5" s="5">
        <f>Table1[[#This Row],[Actual_Profit]]/Table1[[#This Row],[Actual_Sales]]</f>
        <v>0.84789156626506024</v>
      </c>
      <c r="AA5">
        <v>49</v>
      </c>
      <c r="AB5" s="5">
        <f>IFERROR(Table1[[#This Row],[Expenses]]/Table1[[#This Row],[Actual_Sales]],0)</f>
        <v>7.3795180722891568E-2</v>
      </c>
      <c r="AC5">
        <v>17</v>
      </c>
      <c r="AD5">
        <v>-2033</v>
      </c>
      <c r="AE5" s="5">
        <f>IFERROR(Table1[[#This Row],[Inventory]]/Table1[[#This Row],[Actual_Sales]],0)</f>
        <v>-3.0617469879518073</v>
      </c>
    </row>
    <row r="6" spans="1:31" x14ac:dyDescent="0.25">
      <c r="A6">
        <v>3142</v>
      </c>
      <c r="B6">
        <v>774</v>
      </c>
      <c r="C6">
        <v>2</v>
      </c>
      <c r="D6" s="2">
        <v>40695</v>
      </c>
      <c r="E6">
        <v>643</v>
      </c>
      <c r="F6">
        <v>610</v>
      </c>
      <c r="G6">
        <f>Table1[[#This Row],[Actual_Sales]]-Table1[[#This Row],[Budget_Sales]]</f>
        <v>33</v>
      </c>
      <c r="H6" s="5">
        <f>IF(
Table1[[#This Row],[Budget_Sales]]=0,
"",
IF(
Table1[[#This Row],[Budget_Sales]]&gt;0,
(Table1[[#This Row],[Actual_Sales]]-Table1[[#This Row],[Budget_Sales]])/Table1[[#This Row],[Budget_Sales]],
(Table1[[#This Row],[Actual_Sales]]-Table1[[#This Row],[Budget_Sales]])/ABS(Table1[[#This Row],[Budget_Sales]])
)
)</f>
        <v>5.4098360655737705E-2</v>
      </c>
      <c r="I6" s="5" t="str">
        <f>IF(Table1[[#This Row],[Sales_Var]]&gt;=0,"Above Budget","Below Budget")</f>
        <v>Above Budget</v>
      </c>
      <c r="J6">
        <f>Table1[[#This Row],[Actual_Sales]]-(Table1[[#This Row],[COGS]]+Table1[[#This Row],[Expenses]])</f>
        <v>544</v>
      </c>
      <c r="K6">
        <v>530</v>
      </c>
      <c r="L6">
        <f>Table1[[#This Row],[Actual_Profit]]-Table1[[#This Row],[Budget_Profit]]</f>
        <v>14</v>
      </c>
      <c r="M6" s="5">
        <f>IF(
Table1[[#This Row],[Budget_Profit]]=0,
"",
IF(
Table1[[#This Row],[Budget_Profit]]&gt;0,
(Table1[[#This Row],[Actual_Profit]]-Table1[[#This Row],[Budget_Profit]])/Table1[[#This Row],[Budget_Profit]],
(Table1[[#This Row],[Actual_Profit]]-Table1[[#This Row],[Budget_Profit]])/ABS(Table1[[#This Row],[Budget_Profit]])
)
)</f>
        <v>2.6415094339622643E-2</v>
      </c>
      <c r="N6" s="5" t="str">
        <f>IF(Table1[[#This Row],[Profit_Var]]&gt;=0, "Above Budget", "Below Budget")</f>
        <v>Above Budget</v>
      </c>
      <c r="O6">
        <v>54</v>
      </c>
      <c r="P6">
        <v>50</v>
      </c>
      <c r="Q6">
        <f>Table1[[#This Row],[COGS]]-Table1[[#This Row],[Budget_COGS]]</f>
        <v>4</v>
      </c>
      <c r="R6" s="5">
        <f>IF(
Table1[[#This Row],[Budget_COGS]]=0,
"",
IF(
Table1[[#This Row],[Budget_COGS]]&gt;0,
(Table1[[#This Row],[Budget_COGS]]-Table1[[#This Row],[COGS]]) / Table1[[#This Row],[Budget_COGS]],
(Table1[[#This Row],[Budget_COGS]]-Table1[[#This Row],[COGS]]) / ABS(Table1[[#This Row],[Budget_COGS]])
)
)</f>
        <v>-0.08</v>
      </c>
      <c r="S6" s="5" t="str">
        <f>IF(Table1[[#This Row],[COGS _Var]]&gt;=0, "Above Budget", "Below Budget")</f>
        <v>Above Budget</v>
      </c>
      <c r="T6">
        <f>Table1[[#This Row],[Actual_Sales]]-Table1[[#This Row],[COGS]]</f>
        <v>589</v>
      </c>
      <c r="U6">
        <v>560</v>
      </c>
      <c r="V6">
        <f>Table1[[#This Row],[Gross_Margin]]-Table1[[#This Row],[Budget_Margin]]</f>
        <v>29</v>
      </c>
      <c r="W6" s="5">
        <f>IF(
Table1[[#This Row],[Budget_Margin]]=0,
"",
IF(
Table1[[#This Row],[Budget_Margin]]&gt;0,
(Table1[[#This Row],[Gross_Margin]]-Table1[[#This Row],[Budget_Margin]]) / Table1[[#This Row],[Budget_Margin]],
(Table1[[#This Row],[Gross_Margin]]-Table1[[#This Row],[Budget_Margin]]) / ABS(Table1[[#This Row],[Budget_Margin]])
)
)</f>
        <v>5.1785714285714289E-2</v>
      </c>
      <c r="X6" s="5" t="str">
        <f>IF(Table1[[#This Row],[Margin_Var]]&gt;=0, "Above Budget", "Below Budget")</f>
        <v>Above Budget</v>
      </c>
      <c r="Y6" s="5">
        <f>IFERROR(Table1[[#This Row],[Gross_Margin]]/Table1[[#This Row],[Actual_Sales]],0)</f>
        <v>0.91601866251944009</v>
      </c>
      <c r="Z6" s="5">
        <f>Table1[[#This Row],[Actual_Profit]]/Table1[[#This Row],[Actual_Sales]]</f>
        <v>0.84603421461897355</v>
      </c>
      <c r="AA6">
        <v>45</v>
      </c>
      <c r="AB6" s="5">
        <f>IFERROR(Table1[[#This Row],[Expenses]]/Table1[[#This Row],[Actual_Sales]],0)</f>
        <v>6.9984447900466568E-2</v>
      </c>
      <c r="AC6">
        <v>17</v>
      </c>
      <c r="AD6">
        <v>-1006</v>
      </c>
      <c r="AE6" s="5">
        <f>IFERROR(Table1[[#This Row],[Inventory]]/Table1[[#This Row],[Actual_Sales]],0)</f>
        <v>-1.5645412130637637</v>
      </c>
    </row>
    <row r="7" spans="1:31" x14ac:dyDescent="0.25">
      <c r="A7">
        <v>987</v>
      </c>
      <c r="B7">
        <v>617</v>
      </c>
      <c r="C7">
        <v>2</v>
      </c>
      <c r="D7" s="2">
        <v>40330</v>
      </c>
      <c r="E7">
        <v>649</v>
      </c>
      <c r="F7">
        <v>610</v>
      </c>
      <c r="G7">
        <f>Table1[[#This Row],[Actual_Sales]]-Table1[[#This Row],[Budget_Sales]]</f>
        <v>39</v>
      </c>
      <c r="H7" s="5">
        <f>IF(
Table1[[#This Row],[Budget_Sales]]=0,
"",
IF(
Table1[[#This Row],[Budget_Sales]]&gt;0,
(Table1[[#This Row],[Actual_Sales]]-Table1[[#This Row],[Budget_Sales]])/Table1[[#This Row],[Budget_Sales]],
(Table1[[#This Row],[Actual_Sales]]-Table1[[#This Row],[Budget_Sales]])/ABS(Table1[[#This Row],[Budget_Sales]])
)
)</f>
        <v>6.3934426229508193E-2</v>
      </c>
      <c r="I7" s="5" t="str">
        <f>IF(Table1[[#This Row],[Sales_Var]]&gt;=0,"Above Budget","Below Budget")</f>
        <v>Above Budget</v>
      </c>
      <c r="J7">
        <f>Table1[[#This Row],[Actual_Sales]]-(Table1[[#This Row],[COGS]]+Table1[[#This Row],[Expenses]])</f>
        <v>547</v>
      </c>
      <c r="K7">
        <v>530</v>
      </c>
      <c r="L7">
        <f>Table1[[#This Row],[Actual_Profit]]-Table1[[#This Row],[Budget_Profit]]</f>
        <v>17</v>
      </c>
      <c r="M7" s="5">
        <f>IF(
Table1[[#This Row],[Budget_Profit]]=0,
"",
IF(
Table1[[#This Row],[Budget_Profit]]&gt;0,
(Table1[[#This Row],[Actual_Profit]]-Table1[[#This Row],[Budget_Profit]])/Table1[[#This Row],[Budget_Profit]],
(Table1[[#This Row],[Actual_Profit]]-Table1[[#This Row],[Budget_Profit]])/ABS(Table1[[#This Row],[Budget_Profit]])
)
)</f>
        <v>3.2075471698113207E-2</v>
      </c>
      <c r="N7" s="5" t="str">
        <f>IF(Table1[[#This Row],[Profit_Var]]&gt;=0, "Above Budget", "Below Budget")</f>
        <v>Above Budget</v>
      </c>
      <c r="O7">
        <v>54</v>
      </c>
      <c r="P7">
        <v>50</v>
      </c>
      <c r="Q7">
        <f>Table1[[#This Row],[COGS]]-Table1[[#This Row],[Budget_COGS]]</f>
        <v>4</v>
      </c>
      <c r="R7" s="5">
        <f>IF(
Table1[[#This Row],[Budget_COGS]]=0,
"",
IF(
Table1[[#This Row],[Budget_COGS]]&gt;0,
(Table1[[#This Row],[Budget_COGS]]-Table1[[#This Row],[COGS]]) / Table1[[#This Row],[Budget_COGS]],
(Table1[[#This Row],[Budget_COGS]]-Table1[[#This Row],[COGS]]) / ABS(Table1[[#This Row],[Budget_COGS]])
)
)</f>
        <v>-0.08</v>
      </c>
      <c r="S7" s="5" t="str">
        <f>IF(Table1[[#This Row],[COGS _Var]]&gt;=0, "Above Budget", "Below Budget")</f>
        <v>Above Budget</v>
      </c>
      <c r="T7">
        <f>Table1[[#This Row],[Actual_Sales]]-Table1[[#This Row],[COGS]]</f>
        <v>595</v>
      </c>
      <c r="U7">
        <v>560</v>
      </c>
      <c r="V7">
        <f>Table1[[#This Row],[Gross_Margin]]-Table1[[#This Row],[Budget_Margin]]</f>
        <v>35</v>
      </c>
      <c r="W7" s="5">
        <f>IF(
Table1[[#This Row],[Budget_Margin]]=0,
"",
IF(
Table1[[#This Row],[Budget_Margin]]&gt;0,
(Table1[[#This Row],[Gross_Margin]]-Table1[[#This Row],[Budget_Margin]]) / Table1[[#This Row],[Budget_Margin]],
(Table1[[#This Row],[Gross_Margin]]-Table1[[#This Row],[Budget_Margin]]) / ABS(Table1[[#This Row],[Budget_Margin]])
)
)</f>
        <v>6.25E-2</v>
      </c>
      <c r="X7" s="5" t="str">
        <f>IF(Table1[[#This Row],[Margin_Var]]&gt;=0, "Above Budget", "Below Budget")</f>
        <v>Above Budget</v>
      </c>
      <c r="Y7" s="5">
        <f>IFERROR(Table1[[#This Row],[Gross_Margin]]/Table1[[#This Row],[Actual_Sales]],0)</f>
        <v>0.91679506933744226</v>
      </c>
      <c r="Z7" s="5">
        <f>Table1[[#This Row],[Actual_Profit]]/Table1[[#This Row],[Actual_Sales]]</f>
        <v>0.84283513097072416</v>
      </c>
      <c r="AA7">
        <v>48</v>
      </c>
      <c r="AB7" s="5">
        <f>IFERROR(Table1[[#This Row],[Expenses]]/Table1[[#This Row],[Actual_Sales]],0)</f>
        <v>7.3959938366718034E-2</v>
      </c>
      <c r="AC7">
        <v>17</v>
      </c>
      <c r="AD7">
        <v>-1006</v>
      </c>
      <c r="AE7" s="5">
        <f>IFERROR(Table1[[#This Row],[Inventory]]/Table1[[#This Row],[Actual_Sales]],0)</f>
        <v>-1.5500770416024654</v>
      </c>
    </row>
    <row r="8" spans="1:31" x14ac:dyDescent="0.25">
      <c r="A8">
        <v>3683</v>
      </c>
      <c r="B8">
        <v>774</v>
      </c>
      <c r="C8">
        <v>2</v>
      </c>
      <c r="D8" s="2">
        <v>40787</v>
      </c>
      <c r="E8">
        <v>614</v>
      </c>
      <c r="F8">
        <v>540</v>
      </c>
      <c r="G8">
        <f>Table1[[#This Row],[Actual_Sales]]-Table1[[#This Row],[Budget_Sales]]</f>
        <v>74</v>
      </c>
      <c r="H8" s="5">
        <f>IF(
Table1[[#This Row],[Budget_Sales]]=0,
"",
IF(
Table1[[#This Row],[Budget_Sales]]&gt;0,
(Table1[[#This Row],[Actual_Sales]]-Table1[[#This Row],[Budget_Sales]])/Table1[[#This Row],[Budget_Sales]],
(Table1[[#This Row],[Actual_Sales]]-Table1[[#This Row],[Budget_Sales]])/ABS(Table1[[#This Row],[Budget_Sales]])
)
)</f>
        <v>0.13703703703703704</v>
      </c>
      <c r="I8" s="5" t="str">
        <f>IF(Table1[[#This Row],[Sales_Var]]&gt;=0,"Above Budget","Below Budget")</f>
        <v>Above Budget</v>
      </c>
      <c r="J8">
        <f>Table1[[#This Row],[Actual_Sales]]-(Table1[[#This Row],[COGS]]+Table1[[#This Row],[Expenses]])</f>
        <v>503</v>
      </c>
      <c r="K8">
        <v>460</v>
      </c>
      <c r="L8">
        <f>Table1[[#This Row],[Actual_Profit]]-Table1[[#This Row],[Budget_Profit]]</f>
        <v>43</v>
      </c>
      <c r="M8" s="5">
        <f>IF(
Table1[[#This Row],[Budget_Profit]]=0,
"",
IF(
Table1[[#This Row],[Budget_Profit]]&gt;0,
(Table1[[#This Row],[Actual_Profit]]-Table1[[#This Row],[Budget_Profit]])/Table1[[#This Row],[Budget_Profit]],
(Table1[[#This Row],[Actual_Profit]]-Table1[[#This Row],[Budget_Profit]])/ABS(Table1[[#This Row],[Budget_Profit]])
)
)</f>
        <v>9.3478260869565219E-2</v>
      </c>
      <c r="N8" s="5" t="str">
        <f>IF(Table1[[#This Row],[Profit_Var]]&gt;=0, "Above Budget", "Below Budget")</f>
        <v>Above Budget</v>
      </c>
      <c r="O8">
        <v>60</v>
      </c>
      <c r="P8">
        <v>50</v>
      </c>
      <c r="Q8">
        <f>Table1[[#This Row],[COGS]]-Table1[[#This Row],[Budget_COGS]]</f>
        <v>10</v>
      </c>
      <c r="R8" s="5">
        <f>IF(
Table1[[#This Row],[Budget_COGS]]=0,
"",
IF(
Table1[[#This Row],[Budget_COGS]]&gt;0,
(Table1[[#This Row],[Budget_COGS]]-Table1[[#This Row],[COGS]]) / Table1[[#This Row],[Budget_COGS]],
(Table1[[#This Row],[Budget_COGS]]-Table1[[#This Row],[COGS]]) / ABS(Table1[[#This Row],[Budget_COGS]])
)
)</f>
        <v>-0.2</v>
      </c>
      <c r="S8" s="5" t="str">
        <f>IF(Table1[[#This Row],[COGS _Var]]&gt;=0, "Above Budget", "Below Budget")</f>
        <v>Above Budget</v>
      </c>
      <c r="T8">
        <f>Table1[[#This Row],[Actual_Sales]]-Table1[[#This Row],[COGS]]</f>
        <v>554</v>
      </c>
      <c r="U8">
        <v>490</v>
      </c>
      <c r="V8">
        <f>Table1[[#This Row],[Gross_Margin]]-Table1[[#This Row],[Budget_Margin]]</f>
        <v>64</v>
      </c>
      <c r="W8" s="5">
        <f>IF(
Table1[[#This Row],[Budget_Margin]]=0,
"",
IF(
Table1[[#This Row],[Budget_Margin]]&gt;0,
(Table1[[#This Row],[Gross_Margin]]-Table1[[#This Row],[Budget_Margin]]) / Table1[[#This Row],[Budget_Margin]],
(Table1[[#This Row],[Gross_Margin]]-Table1[[#This Row],[Budget_Margin]]) / ABS(Table1[[#This Row],[Budget_Margin]])
)
)</f>
        <v>0.1306122448979592</v>
      </c>
      <c r="X8" s="5" t="str">
        <f>IF(Table1[[#This Row],[Margin_Var]]&gt;=0, "Above Budget", "Below Budget")</f>
        <v>Above Budget</v>
      </c>
      <c r="Y8" s="5">
        <f>IFERROR(Table1[[#This Row],[Gross_Margin]]/Table1[[#This Row],[Actual_Sales]],0)</f>
        <v>0.90228013029315957</v>
      </c>
      <c r="Z8" s="5">
        <f>Table1[[#This Row],[Actual_Profit]]/Table1[[#This Row],[Actual_Sales]]</f>
        <v>0.81921824104234531</v>
      </c>
      <c r="AA8">
        <v>51</v>
      </c>
      <c r="AB8" s="5">
        <f>IFERROR(Table1[[#This Row],[Expenses]]/Table1[[#This Row],[Actual_Sales]],0)</f>
        <v>8.3061889250814328E-2</v>
      </c>
      <c r="AC8">
        <v>19</v>
      </c>
      <c r="AD8">
        <v>-2572</v>
      </c>
      <c r="AE8" s="5">
        <f>IFERROR(Table1[[#This Row],[Inventory]]/Table1[[#This Row],[Actual_Sales]],0)</f>
        <v>-4.1889250814332248</v>
      </c>
    </row>
    <row r="9" spans="1:31" x14ac:dyDescent="0.25">
      <c r="A9">
        <v>1454</v>
      </c>
      <c r="B9">
        <v>413</v>
      </c>
      <c r="C9">
        <v>2</v>
      </c>
      <c r="D9" s="2">
        <v>40422</v>
      </c>
      <c r="E9">
        <v>576</v>
      </c>
      <c r="F9">
        <v>540</v>
      </c>
      <c r="G9">
        <f>Table1[[#This Row],[Actual_Sales]]-Table1[[#This Row],[Budget_Sales]]</f>
        <v>36</v>
      </c>
      <c r="H9" s="5">
        <f>IF(
Table1[[#This Row],[Budget_Sales]]=0,
"",
IF(
Table1[[#This Row],[Budget_Sales]]&gt;0,
(Table1[[#This Row],[Actual_Sales]]-Table1[[#This Row],[Budget_Sales]])/Table1[[#This Row],[Budget_Sales]],
(Table1[[#This Row],[Actual_Sales]]-Table1[[#This Row],[Budget_Sales]])/ABS(Table1[[#This Row],[Budget_Sales]])
)
)</f>
        <v>6.6666666666666666E-2</v>
      </c>
      <c r="I9" s="5" t="str">
        <f>IF(Table1[[#This Row],[Sales_Var]]&gt;=0,"Above Budget","Below Budget")</f>
        <v>Above Budget</v>
      </c>
      <c r="J9">
        <f>Table1[[#This Row],[Actual_Sales]]-(Table1[[#This Row],[COGS]]+Table1[[#This Row],[Expenses]])</f>
        <v>465</v>
      </c>
      <c r="K9">
        <v>460</v>
      </c>
      <c r="L9">
        <f>Table1[[#This Row],[Actual_Profit]]-Table1[[#This Row],[Budget_Profit]]</f>
        <v>5</v>
      </c>
      <c r="M9" s="5">
        <f>IF(
Table1[[#This Row],[Budget_Profit]]=0,
"",
IF(
Table1[[#This Row],[Budget_Profit]]&gt;0,
(Table1[[#This Row],[Actual_Profit]]-Table1[[#This Row],[Budget_Profit]])/Table1[[#This Row],[Budget_Profit]],
(Table1[[#This Row],[Actual_Profit]]-Table1[[#This Row],[Budget_Profit]])/ABS(Table1[[#This Row],[Budget_Profit]])
)
)</f>
        <v>1.0869565217391304E-2</v>
      </c>
      <c r="N9" s="5" t="str">
        <f>IF(Table1[[#This Row],[Profit_Var]]&gt;=0, "Above Budget", "Below Budget")</f>
        <v>Above Budget</v>
      </c>
      <c r="O9">
        <v>60</v>
      </c>
      <c r="P9">
        <v>50</v>
      </c>
      <c r="Q9">
        <f>Table1[[#This Row],[COGS]]-Table1[[#This Row],[Budget_COGS]]</f>
        <v>10</v>
      </c>
      <c r="R9" s="5">
        <f>IF(
Table1[[#This Row],[Budget_COGS]]=0,
"",
IF(
Table1[[#This Row],[Budget_COGS]]&gt;0,
(Table1[[#This Row],[Budget_COGS]]-Table1[[#This Row],[COGS]]) / Table1[[#This Row],[Budget_COGS]],
(Table1[[#This Row],[Budget_COGS]]-Table1[[#This Row],[COGS]]) / ABS(Table1[[#This Row],[Budget_COGS]])
)
)</f>
        <v>-0.2</v>
      </c>
      <c r="S9" s="5" t="str">
        <f>IF(Table1[[#This Row],[COGS _Var]]&gt;=0, "Above Budget", "Below Budget")</f>
        <v>Above Budget</v>
      </c>
      <c r="T9">
        <f>Table1[[#This Row],[Actual_Sales]]-Table1[[#This Row],[COGS]]</f>
        <v>516</v>
      </c>
      <c r="U9">
        <v>490</v>
      </c>
      <c r="V9">
        <f>Table1[[#This Row],[Gross_Margin]]-Table1[[#This Row],[Budget_Margin]]</f>
        <v>26</v>
      </c>
      <c r="W9" s="5">
        <f>IF(
Table1[[#This Row],[Budget_Margin]]=0,
"",
IF(
Table1[[#This Row],[Budget_Margin]]&gt;0,
(Table1[[#This Row],[Gross_Margin]]-Table1[[#This Row],[Budget_Margin]]) / Table1[[#This Row],[Budget_Margin]],
(Table1[[#This Row],[Gross_Margin]]-Table1[[#This Row],[Budget_Margin]]) / ABS(Table1[[#This Row],[Budget_Margin]])
)
)</f>
        <v>5.3061224489795916E-2</v>
      </c>
      <c r="X9" s="5" t="str">
        <f>IF(Table1[[#This Row],[Margin_Var]]&gt;=0, "Above Budget", "Below Budget")</f>
        <v>Above Budget</v>
      </c>
      <c r="Y9" s="5">
        <f>IFERROR(Table1[[#This Row],[Gross_Margin]]/Table1[[#This Row],[Actual_Sales]],0)</f>
        <v>0.89583333333333337</v>
      </c>
      <c r="Z9" s="5">
        <f>Table1[[#This Row],[Actual_Profit]]/Table1[[#This Row],[Actual_Sales]]</f>
        <v>0.80729166666666663</v>
      </c>
      <c r="AA9">
        <v>51</v>
      </c>
      <c r="AB9" s="5">
        <f>IFERROR(Table1[[#This Row],[Expenses]]/Table1[[#This Row],[Actual_Sales]],0)</f>
        <v>8.8541666666666671E-2</v>
      </c>
      <c r="AC9">
        <v>19</v>
      </c>
      <c r="AD9">
        <v>-2572</v>
      </c>
      <c r="AE9" s="5">
        <f>IFERROR(Table1[[#This Row],[Inventory]]/Table1[[#This Row],[Actual_Sales]],0)</f>
        <v>-4.4652777777777777</v>
      </c>
    </row>
    <row r="10" spans="1:31" x14ac:dyDescent="0.25">
      <c r="A10">
        <v>2867</v>
      </c>
      <c r="B10">
        <v>351</v>
      </c>
      <c r="C10">
        <v>2</v>
      </c>
      <c r="D10" s="2">
        <v>40664</v>
      </c>
      <c r="E10">
        <v>546</v>
      </c>
      <c r="F10">
        <v>520</v>
      </c>
      <c r="G10">
        <f>Table1[[#This Row],[Actual_Sales]]-Table1[[#This Row],[Budget_Sales]]</f>
        <v>26</v>
      </c>
      <c r="H10" s="5">
        <f>IF(
Table1[[#This Row],[Budget_Sales]]=0,
"",
IF(
Table1[[#This Row],[Budget_Sales]]&gt;0,
(Table1[[#This Row],[Actual_Sales]]-Table1[[#This Row],[Budget_Sales]])/Table1[[#This Row],[Budget_Sales]],
(Table1[[#This Row],[Actual_Sales]]-Table1[[#This Row],[Budget_Sales]])/ABS(Table1[[#This Row],[Budget_Sales]])
)
)</f>
        <v>0.05</v>
      </c>
      <c r="I10" s="5" t="str">
        <f>IF(Table1[[#This Row],[Sales_Var]]&gt;=0,"Above Budget","Below Budget")</f>
        <v>Above Budget</v>
      </c>
      <c r="J10">
        <f>Table1[[#This Row],[Actual_Sales]]-(Table1[[#This Row],[COGS]]+Table1[[#This Row],[Expenses]])</f>
        <v>433</v>
      </c>
      <c r="K10">
        <v>430</v>
      </c>
      <c r="L10">
        <f>Table1[[#This Row],[Actual_Profit]]-Table1[[#This Row],[Budget_Profit]]</f>
        <v>3</v>
      </c>
      <c r="M10" s="5">
        <f>IF(
Table1[[#This Row],[Budget_Profit]]=0,
"",
IF(
Table1[[#This Row],[Budget_Profit]]&gt;0,
(Table1[[#This Row],[Actual_Profit]]-Table1[[#This Row],[Budget_Profit]])/Table1[[#This Row],[Budget_Profit]],
(Table1[[#This Row],[Actual_Profit]]-Table1[[#This Row],[Budget_Profit]])/ABS(Table1[[#This Row],[Budget_Profit]])
)
)</f>
        <v>6.9767441860465115E-3</v>
      </c>
      <c r="N10" s="5" t="str">
        <f>IF(Table1[[#This Row],[Profit_Var]]&gt;=0, "Above Budget", "Below Budget")</f>
        <v>Above Budget</v>
      </c>
      <c r="O10">
        <v>64</v>
      </c>
      <c r="P10">
        <v>60</v>
      </c>
      <c r="Q10">
        <f>Table1[[#This Row],[COGS]]-Table1[[#This Row],[Budget_COGS]]</f>
        <v>4</v>
      </c>
      <c r="R10" s="5">
        <f>IF(
Table1[[#This Row],[Budget_COGS]]=0,
"",
IF(
Table1[[#This Row],[Budget_COGS]]&gt;0,
(Table1[[#This Row],[Budget_COGS]]-Table1[[#This Row],[COGS]]) / Table1[[#This Row],[Budget_COGS]],
(Table1[[#This Row],[Budget_COGS]]-Table1[[#This Row],[COGS]]) / ABS(Table1[[#This Row],[Budget_COGS]])
)
)</f>
        <v>-6.6666666666666666E-2</v>
      </c>
      <c r="S10" s="5" t="str">
        <f>IF(Table1[[#This Row],[COGS _Var]]&gt;=0, "Above Budget", "Below Budget")</f>
        <v>Above Budget</v>
      </c>
      <c r="T10">
        <f>Table1[[#This Row],[Actual_Sales]]-Table1[[#This Row],[COGS]]</f>
        <v>482</v>
      </c>
      <c r="U10">
        <v>460</v>
      </c>
      <c r="V10">
        <f>Table1[[#This Row],[Gross_Margin]]-Table1[[#This Row],[Budget_Margin]]</f>
        <v>22</v>
      </c>
      <c r="W10" s="5">
        <f>IF(
Table1[[#This Row],[Budget_Margin]]=0,
"",
IF(
Table1[[#This Row],[Budget_Margin]]&gt;0,
(Table1[[#This Row],[Gross_Margin]]-Table1[[#This Row],[Budget_Margin]]) / Table1[[#This Row],[Budget_Margin]],
(Table1[[#This Row],[Gross_Margin]]-Table1[[#This Row],[Budget_Margin]]) / ABS(Table1[[#This Row],[Budget_Margin]])
)
)</f>
        <v>4.7826086956521741E-2</v>
      </c>
      <c r="X10" s="5" t="str">
        <f>IF(Table1[[#This Row],[Margin_Var]]&gt;=0, "Above Budget", "Below Budget")</f>
        <v>Above Budget</v>
      </c>
      <c r="Y10" s="5">
        <f>IFERROR(Table1[[#This Row],[Gross_Margin]]/Table1[[#This Row],[Actual_Sales]],0)</f>
        <v>0.88278388278388276</v>
      </c>
      <c r="Z10" s="5">
        <f>Table1[[#This Row],[Actual_Profit]]/Table1[[#This Row],[Actual_Sales]]</f>
        <v>0.793040293040293</v>
      </c>
      <c r="AA10">
        <v>49</v>
      </c>
      <c r="AB10" s="5">
        <f>IFERROR(Table1[[#This Row],[Expenses]]/Table1[[#This Row],[Actual_Sales]],0)</f>
        <v>8.9743589743589744E-2</v>
      </c>
      <c r="AC10">
        <v>21</v>
      </c>
      <c r="AD10">
        <v>-663</v>
      </c>
      <c r="AE10" s="5">
        <f>IFERROR(Table1[[#This Row],[Inventory]]/Table1[[#This Row],[Actual_Sales]],0)</f>
        <v>-1.2142857142857142</v>
      </c>
    </row>
    <row r="11" spans="1:31" x14ac:dyDescent="0.25">
      <c r="A11">
        <v>883</v>
      </c>
      <c r="B11">
        <v>978</v>
      </c>
      <c r="C11">
        <v>2</v>
      </c>
      <c r="D11" s="2">
        <v>40299</v>
      </c>
      <c r="E11">
        <v>551</v>
      </c>
      <c r="F11">
        <v>520</v>
      </c>
      <c r="G11">
        <f>Table1[[#This Row],[Actual_Sales]]-Table1[[#This Row],[Budget_Sales]]</f>
        <v>31</v>
      </c>
      <c r="H11" s="5">
        <f>IF(
Table1[[#This Row],[Budget_Sales]]=0,
"",
IF(
Table1[[#This Row],[Budget_Sales]]&gt;0,
(Table1[[#This Row],[Actual_Sales]]-Table1[[#This Row],[Budget_Sales]])/Table1[[#This Row],[Budget_Sales]],
(Table1[[#This Row],[Actual_Sales]]-Table1[[#This Row],[Budget_Sales]])/ABS(Table1[[#This Row],[Budget_Sales]])
)
)</f>
        <v>5.9615384615384619E-2</v>
      </c>
      <c r="I11" s="5" t="str">
        <f>IF(Table1[[#This Row],[Sales_Var]]&gt;=0,"Above Budget","Below Budget")</f>
        <v>Above Budget</v>
      </c>
      <c r="J11">
        <f>Table1[[#This Row],[Actual_Sales]]-(Table1[[#This Row],[COGS]]+Table1[[#This Row],[Expenses]])</f>
        <v>434</v>
      </c>
      <c r="K11">
        <v>430</v>
      </c>
      <c r="L11">
        <f>Table1[[#This Row],[Actual_Profit]]-Table1[[#This Row],[Budget_Profit]]</f>
        <v>4</v>
      </c>
      <c r="M11" s="5">
        <f>IF(
Table1[[#This Row],[Budget_Profit]]=0,
"",
IF(
Table1[[#This Row],[Budget_Profit]]&gt;0,
(Table1[[#This Row],[Actual_Profit]]-Table1[[#This Row],[Budget_Profit]])/Table1[[#This Row],[Budget_Profit]],
(Table1[[#This Row],[Actual_Profit]]-Table1[[#This Row],[Budget_Profit]])/ABS(Table1[[#This Row],[Budget_Profit]])
)
)</f>
        <v>9.3023255813953487E-3</v>
      </c>
      <c r="N11" s="5" t="str">
        <f>IF(Table1[[#This Row],[Profit_Var]]&gt;=0, "Above Budget", "Below Budget")</f>
        <v>Above Budget</v>
      </c>
      <c r="O11">
        <v>64</v>
      </c>
      <c r="P11">
        <v>60</v>
      </c>
      <c r="Q11">
        <f>Table1[[#This Row],[COGS]]-Table1[[#This Row],[Budget_COGS]]</f>
        <v>4</v>
      </c>
      <c r="R11" s="5">
        <f>IF(
Table1[[#This Row],[Budget_COGS]]=0,
"",
IF(
Table1[[#This Row],[Budget_COGS]]&gt;0,
(Table1[[#This Row],[Budget_COGS]]-Table1[[#This Row],[COGS]]) / Table1[[#This Row],[Budget_COGS]],
(Table1[[#This Row],[Budget_COGS]]-Table1[[#This Row],[COGS]]) / ABS(Table1[[#This Row],[Budget_COGS]])
)
)</f>
        <v>-6.6666666666666666E-2</v>
      </c>
      <c r="S11" s="5" t="str">
        <f>IF(Table1[[#This Row],[COGS _Var]]&gt;=0, "Above Budget", "Below Budget")</f>
        <v>Above Budget</v>
      </c>
      <c r="T11">
        <f>Table1[[#This Row],[Actual_Sales]]-Table1[[#This Row],[COGS]]</f>
        <v>487</v>
      </c>
      <c r="U11">
        <v>460</v>
      </c>
      <c r="V11">
        <f>Table1[[#This Row],[Gross_Margin]]-Table1[[#This Row],[Budget_Margin]]</f>
        <v>27</v>
      </c>
      <c r="W11" s="5">
        <f>IF(
Table1[[#This Row],[Budget_Margin]]=0,
"",
IF(
Table1[[#This Row],[Budget_Margin]]&gt;0,
(Table1[[#This Row],[Gross_Margin]]-Table1[[#This Row],[Budget_Margin]]) / Table1[[#This Row],[Budget_Margin]],
(Table1[[#This Row],[Gross_Margin]]-Table1[[#This Row],[Budget_Margin]]) / ABS(Table1[[#This Row],[Budget_Margin]])
)
)</f>
        <v>5.8695652173913045E-2</v>
      </c>
      <c r="X11" s="5" t="str">
        <f>IF(Table1[[#This Row],[Margin_Var]]&gt;=0, "Above Budget", "Below Budget")</f>
        <v>Above Budget</v>
      </c>
      <c r="Y11" s="5">
        <f>IFERROR(Table1[[#This Row],[Gross_Margin]]/Table1[[#This Row],[Actual_Sales]],0)</f>
        <v>0.88384754990925585</v>
      </c>
      <c r="Z11" s="5">
        <f>Table1[[#This Row],[Actual_Profit]]/Table1[[#This Row],[Actual_Sales]]</f>
        <v>0.78765880217785844</v>
      </c>
      <c r="AA11">
        <v>53</v>
      </c>
      <c r="AB11" s="5">
        <f>IFERROR(Table1[[#This Row],[Expenses]]/Table1[[#This Row],[Actual_Sales]],0)</f>
        <v>9.6188747731397461E-2</v>
      </c>
      <c r="AC11">
        <v>21</v>
      </c>
      <c r="AD11">
        <v>-663</v>
      </c>
      <c r="AE11" s="5">
        <f>IFERROR(Table1[[#This Row],[Inventory]]/Table1[[#This Row],[Actual_Sales]],0)</f>
        <v>-1.2032667876588021</v>
      </c>
    </row>
    <row r="12" spans="1:31" x14ac:dyDescent="0.25">
      <c r="A12">
        <v>2693</v>
      </c>
      <c r="B12">
        <v>339</v>
      </c>
      <c r="C12">
        <v>2</v>
      </c>
      <c r="D12" s="2">
        <v>40634</v>
      </c>
      <c r="E12">
        <v>553</v>
      </c>
      <c r="F12">
        <v>490</v>
      </c>
      <c r="G12">
        <f>Table1[[#This Row],[Actual_Sales]]-Table1[[#This Row],[Budget_Sales]]</f>
        <v>63</v>
      </c>
      <c r="H12" s="5">
        <f>IF(
Table1[[#This Row],[Budget_Sales]]=0,
"",
IF(
Table1[[#This Row],[Budget_Sales]]&gt;0,
(Table1[[#This Row],[Actual_Sales]]-Table1[[#This Row],[Budget_Sales]])/Table1[[#This Row],[Budget_Sales]],
(Table1[[#This Row],[Actual_Sales]]-Table1[[#This Row],[Budget_Sales]])/ABS(Table1[[#This Row],[Budget_Sales]])
)
)</f>
        <v>0.12857142857142856</v>
      </c>
      <c r="I12" s="5" t="str">
        <f>IF(Table1[[#This Row],[Sales_Var]]&gt;=0,"Above Budget","Below Budget")</f>
        <v>Above Budget</v>
      </c>
      <c r="J12">
        <f>Table1[[#This Row],[Actual_Sales]]-(Table1[[#This Row],[COGS]]+Table1[[#This Row],[Expenses]])</f>
        <v>431</v>
      </c>
      <c r="K12">
        <v>400</v>
      </c>
      <c r="L12">
        <f>Table1[[#This Row],[Actual_Profit]]-Table1[[#This Row],[Budget_Profit]]</f>
        <v>31</v>
      </c>
      <c r="M12" s="5">
        <f>IF(
Table1[[#This Row],[Budget_Profit]]=0,
"",
IF(
Table1[[#This Row],[Budget_Profit]]&gt;0,
(Table1[[#This Row],[Actual_Profit]]-Table1[[#This Row],[Budget_Profit]])/Table1[[#This Row],[Budget_Profit]],
(Table1[[#This Row],[Actual_Profit]]-Table1[[#This Row],[Budget_Profit]])/ABS(Table1[[#This Row],[Budget_Profit]])
)
)</f>
        <v>7.7499999999999999E-2</v>
      </c>
      <c r="N12" s="5" t="str">
        <f>IF(Table1[[#This Row],[Profit_Var]]&gt;=0, "Above Budget", "Below Budget")</f>
        <v>Above Budget</v>
      </c>
      <c r="O12">
        <v>68</v>
      </c>
      <c r="P12">
        <v>60</v>
      </c>
      <c r="Q12">
        <f>Table1[[#This Row],[COGS]]-Table1[[#This Row],[Budget_COGS]]</f>
        <v>8</v>
      </c>
      <c r="R12" s="5">
        <f>IF(
Table1[[#This Row],[Budget_COGS]]=0,
"",
IF(
Table1[[#This Row],[Budget_COGS]]&gt;0,
(Table1[[#This Row],[Budget_COGS]]-Table1[[#This Row],[COGS]]) / Table1[[#This Row],[Budget_COGS]],
(Table1[[#This Row],[Budget_COGS]]-Table1[[#This Row],[COGS]]) / ABS(Table1[[#This Row],[Budget_COGS]])
)
)</f>
        <v>-0.13333333333333333</v>
      </c>
      <c r="S12" s="5" t="str">
        <f>IF(Table1[[#This Row],[COGS _Var]]&gt;=0, "Above Budget", "Below Budget")</f>
        <v>Above Budget</v>
      </c>
      <c r="T12">
        <f>Table1[[#This Row],[Actual_Sales]]-Table1[[#This Row],[COGS]]</f>
        <v>485</v>
      </c>
      <c r="U12">
        <v>430</v>
      </c>
      <c r="V12">
        <f>Table1[[#This Row],[Gross_Margin]]-Table1[[#This Row],[Budget_Margin]]</f>
        <v>55</v>
      </c>
      <c r="W12" s="5">
        <f>IF(
Table1[[#This Row],[Budget_Margin]]=0,
"",
IF(
Table1[[#This Row],[Budget_Margin]]&gt;0,
(Table1[[#This Row],[Gross_Margin]]-Table1[[#This Row],[Budget_Margin]]) / Table1[[#This Row],[Budget_Margin]],
(Table1[[#This Row],[Gross_Margin]]-Table1[[#This Row],[Budget_Margin]]) / ABS(Table1[[#This Row],[Budget_Margin]])
)
)</f>
        <v>0.12790697674418605</v>
      </c>
      <c r="X12" s="5" t="str">
        <f>IF(Table1[[#This Row],[Margin_Var]]&gt;=0, "Above Budget", "Below Budget")</f>
        <v>Above Budget</v>
      </c>
      <c r="Y12" s="5">
        <f>IFERROR(Table1[[#This Row],[Gross_Margin]]/Table1[[#This Row],[Actual_Sales]],0)</f>
        <v>0.87703435804701624</v>
      </c>
      <c r="Z12" s="5">
        <f>Table1[[#This Row],[Actual_Profit]]/Table1[[#This Row],[Actual_Sales]]</f>
        <v>0.77938517179023503</v>
      </c>
      <c r="AA12">
        <v>54</v>
      </c>
      <c r="AB12" s="5">
        <f>IFERROR(Table1[[#This Row],[Expenses]]/Table1[[#This Row],[Actual_Sales]],0)</f>
        <v>9.7649186256781192E-2</v>
      </c>
      <c r="AC12">
        <v>22</v>
      </c>
      <c r="AD12">
        <v>-348</v>
      </c>
      <c r="AE12" s="5">
        <f>IFERROR(Table1[[#This Row],[Inventory]]/Table1[[#This Row],[Actual_Sales]],0)</f>
        <v>-0.62929475587703432</v>
      </c>
    </row>
    <row r="13" spans="1:31" x14ac:dyDescent="0.25">
      <c r="A13">
        <v>4110</v>
      </c>
      <c r="B13">
        <v>351</v>
      </c>
      <c r="C13">
        <v>2</v>
      </c>
      <c r="D13" s="2">
        <v>40878</v>
      </c>
      <c r="E13">
        <v>543</v>
      </c>
      <c r="F13">
        <v>450</v>
      </c>
      <c r="G13">
        <f>Table1[[#This Row],[Actual_Sales]]-Table1[[#This Row],[Budget_Sales]]</f>
        <v>93</v>
      </c>
      <c r="H13" s="5">
        <f>IF(
Table1[[#This Row],[Budget_Sales]]=0,
"",
IF(
Table1[[#This Row],[Budget_Sales]]&gt;0,
(Table1[[#This Row],[Actual_Sales]]-Table1[[#This Row],[Budget_Sales]])/Table1[[#This Row],[Budget_Sales]],
(Table1[[#This Row],[Actual_Sales]]-Table1[[#This Row],[Budget_Sales]])/ABS(Table1[[#This Row],[Budget_Sales]])
)
)</f>
        <v>0.20666666666666667</v>
      </c>
      <c r="I13" s="5" t="str">
        <f>IF(Table1[[#This Row],[Sales_Var]]&gt;=0,"Above Budget","Below Budget")</f>
        <v>Above Budget</v>
      </c>
      <c r="J13">
        <f>Table1[[#This Row],[Actual_Sales]]-(Table1[[#This Row],[COGS]]+Table1[[#This Row],[Expenses]])</f>
        <v>423</v>
      </c>
      <c r="K13">
        <v>360</v>
      </c>
      <c r="L13">
        <f>Table1[[#This Row],[Actual_Profit]]-Table1[[#This Row],[Budget_Profit]]</f>
        <v>63</v>
      </c>
      <c r="M13" s="5">
        <f>IF(
Table1[[#This Row],[Budget_Profit]]=0,
"",
IF(
Table1[[#This Row],[Budget_Profit]]&gt;0,
(Table1[[#This Row],[Actual_Profit]]-Table1[[#This Row],[Budget_Profit]])/Table1[[#This Row],[Budget_Profit]],
(Table1[[#This Row],[Actual_Profit]]-Table1[[#This Row],[Budget_Profit]])/ABS(Table1[[#This Row],[Budget_Profit]])
)
)</f>
        <v>0.17499999999999999</v>
      </c>
      <c r="N13" s="5" t="str">
        <f>IF(Table1[[#This Row],[Profit_Var]]&gt;=0, "Above Budget", "Below Budget")</f>
        <v>Above Budget</v>
      </c>
      <c r="O13">
        <v>67</v>
      </c>
      <c r="P13">
        <v>60</v>
      </c>
      <c r="Q13">
        <f>Table1[[#This Row],[COGS]]-Table1[[#This Row],[Budget_COGS]]</f>
        <v>7</v>
      </c>
      <c r="R13" s="5">
        <f>IF(
Table1[[#This Row],[Budget_COGS]]=0,
"",
IF(
Table1[[#This Row],[Budget_COGS]]&gt;0,
(Table1[[#This Row],[Budget_COGS]]-Table1[[#This Row],[COGS]]) / Table1[[#This Row],[Budget_COGS]],
(Table1[[#This Row],[Budget_COGS]]-Table1[[#This Row],[COGS]]) / ABS(Table1[[#This Row],[Budget_COGS]])
)
)</f>
        <v>-0.11666666666666667</v>
      </c>
      <c r="S13" s="5" t="str">
        <f>IF(Table1[[#This Row],[COGS _Var]]&gt;=0, "Above Budget", "Below Budget")</f>
        <v>Above Budget</v>
      </c>
      <c r="T13">
        <f>Table1[[#This Row],[Actual_Sales]]-Table1[[#This Row],[COGS]]</f>
        <v>476</v>
      </c>
      <c r="U13">
        <v>390</v>
      </c>
      <c r="V13">
        <f>Table1[[#This Row],[Gross_Margin]]-Table1[[#This Row],[Budget_Margin]]</f>
        <v>86</v>
      </c>
      <c r="W13" s="5">
        <f>IF(
Table1[[#This Row],[Budget_Margin]]=0,
"",
IF(
Table1[[#This Row],[Budget_Margin]]&gt;0,
(Table1[[#This Row],[Gross_Margin]]-Table1[[#This Row],[Budget_Margin]]) / Table1[[#This Row],[Budget_Margin]],
(Table1[[#This Row],[Gross_Margin]]-Table1[[#This Row],[Budget_Margin]]) / ABS(Table1[[#This Row],[Budget_Margin]])
)
)</f>
        <v>0.22051282051282051</v>
      </c>
      <c r="X13" s="5" t="str">
        <f>IF(Table1[[#This Row],[Margin_Var]]&gt;=0, "Above Budget", "Below Budget")</f>
        <v>Above Budget</v>
      </c>
      <c r="Y13" s="5">
        <f>IFERROR(Table1[[#This Row],[Gross_Margin]]/Table1[[#This Row],[Actual_Sales]],0)</f>
        <v>0.87661141804788212</v>
      </c>
      <c r="Z13" s="5">
        <f>Table1[[#This Row],[Actual_Profit]]/Table1[[#This Row],[Actual_Sales]]</f>
        <v>0.77900552486187846</v>
      </c>
      <c r="AA13">
        <v>53</v>
      </c>
      <c r="AB13" s="5">
        <f>IFERROR(Table1[[#This Row],[Expenses]]/Table1[[#This Row],[Actual_Sales]],0)</f>
        <v>9.7605893186003684E-2</v>
      </c>
      <c r="AC13">
        <v>22</v>
      </c>
      <c r="AD13">
        <v>-3534</v>
      </c>
      <c r="AE13" s="5">
        <f>IFERROR(Table1[[#This Row],[Inventory]]/Table1[[#This Row],[Actual_Sales]],0)</f>
        <v>-6.5082872928176796</v>
      </c>
    </row>
    <row r="14" spans="1:31" x14ac:dyDescent="0.25">
      <c r="A14">
        <v>3497</v>
      </c>
      <c r="B14">
        <v>775</v>
      </c>
      <c r="C14">
        <v>4</v>
      </c>
      <c r="D14" s="2">
        <v>40756</v>
      </c>
      <c r="E14">
        <v>43</v>
      </c>
      <c r="F14">
        <v>40</v>
      </c>
      <c r="G14">
        <f>Table1[[#This Row],[Actual_Sales]]-Table1[[#This Row],[Budget_Sales]]</f>
        <v>3</v>
      </c>
      <c r="H14" s="5">
        <f>IF(
Table1[[#This Row],[Budget_Sales]]=0,
"",
IF(
Table1[[#This Row],[Budget_Sales]]&gt;0,
(Table1[[#This Row],[Actual_Sales]]-Table1[[#This Row],[Budget_Sales]])/Table1[[#This Row],[Budget_Sales]],
(Table1[[#This Row],[Actual_Sales]]-Table1[[#This Row],[Budget_Sales]])/ABS(Table1[[#This Row],[Budget_Sales]])
)
)</f>
        <v>7.4999999999999997E-2</v>
      </c>
      <c r="I14" s="5" t="str">
        <f>IF(Table1[[#This Row],[Sales_Var]]&gt;=0,"Above Budget","Below Budget")</f>
        <v>Above Budget</v>
      </c>
      <c r="J14">
        <f>Table1[[#This Row],[Actual_Sales]]-(Table1[[#This Row],[COGS]]+Table1[[#This Row],[Expenses]])</f>
        <v>33</v>
      </c>
      <c r="K14">
        <v>30</v>
      </c>
      <c r="L14">
        <f>Table1[[#This Row],[Actual_Profit]]-Table1[[#This Row],[Budget_Profit]]</f>
        <v>3</v>
      </c>
      <c r="M14" s="5">
        <f>IF(
Table1[[#This Row],[Budget_Profit]]=0,
"",
IF(
Table1[[#This Row],[Budget_Profit]]&gt;0,
(Table1[[#This Row],[Actual_Profit]]-Table1[[#This Row],[Budget_Profit]])/Table1[[#This Row],[Budget_Profit]],
(Table1[[#This Row],[Actual_Profit]]-Table1[[#This Row],[Budget_Profit]])/ABS(Table1[[#This Row],[Budget_Profit]])
)
)</f>
        <v>0.1</v>
      </c>
      <c r="N14" s="5" t="str">
        <f>IF(Table1[[#This Row],[Profit_Var]]&gt;=0, "Above Budget", "Below Budget")</f>
        <v>Above Budget</v>
      </c>
      <c r="O14">
        <v>0</v>
      </c>
      <c r="P14">
        <v>0</v>
      </c>
      <c r="Q14">
        <f>Table1[[#This Row],[COGS]]-Table1[[#This Row],[Budget_COGS]]</f>
        <v>0</v>
      </c>
      <c r="R14" s="5" t="str">
        <f>IF(
Table1[[#This Row],[Budget_COGS]]=0,
"",
IF(
Table1[[#This Row],[Budget_COGS]]&gt;0,
(Table1[[#This Row],[Budget_COGS]]-Table1[[#This Row],[COGS]]) / Table1[[#This Row],[Budget_COGS]],
(Table1[[#This Row],[Budget_COGS]]-Table1[[#This Row],[COGS]]) / ABS(Table1[[#This Row],[Budget_COGS]])
)
)</f>
        <v/>
      </c>
      <c r="S14" s="5" t="str">
        <f>IF(Table1[[#This Row],[COGS _Var]]&gt;=0, "Above Budget", "Below Budget")</f>
        <v>Above Budget</v>
      </c>
      <c r="T14">
        <f>Table1[[#This Row],[Actual_Sales]]-Table1[[#This Row],[COGS]]</f>
        <v>43</v>
      </c>
      <c r="U14">
        <v>40</v>
      </c>
      <c r="V14">
        <f>Table1[[#This Row],[Gross_Margin]]-Table1[[#This Row],[Budget_Margin]]</f>
        <v>3</v>
      </c>
      <c r="W14" s="5">
        <f>IF(
Table1[[#This Row],[Budget_Margin]]=0,
"",
IF(
Table1[[#This Row],[Budget_Margin]]&gt;0,
(Table1[[#This Row],[Gross_Margin]]-Table1[[#This Row],[Budget_Margin]]) / Table1[[#This Row],[Budget_Margin]],
(Table1[[#This Row],[Gross_Margin]]-Table1[[#This Row],[Budget_Margin]]) / ABS(Table1[[#This Row],[Budget_Margin]])
)
)</f>
        <v>7.4999999999999997E-2</v>
      </c>
      <c r="X14" s="5" t="str">
        <f>IF(Table1[[#This Row],[Margin_Var]]&gt;=0, "Above Budget", "Below Budget")</f>
        <v>Above Budget</v>
      </c>
      <c r="Y14" s="5">
        <f>IFERROR(Table1[[#This Row],[Gross_Margin]]/Table1[[#This Row],[Actual_Sales]],0)</f>
        <v>1</v>
      </c>
      <c r="Z14" s="5">
        <f>Table1[[#This Row],[Actual_Profit]]/Table1[[#This Row],[Actual_Sales]]</f>
        <v>0.76744186046511631</v>
      </c>
      <c r="AA14">
        <v>10</v>
      </c>
      <c r="AB14" s="5">
        <f>IFERROR(Table1[[#This Row],[Expenses]]/Table1[[#This Row],[Actual_Sales]],0)</f>
        <v>0.23255813953488372</v>
      </c>
      <c r="AC14">
        <v>0</v>
      </c>
      <c r="AD14">
        <v>516</v>
      </c>
      <c r="AE14" s="5">
        <f>IFERROR(Table1[[#This Row],[Inventory]]/Table1[[#This Row],[Actual_Sales]],0)</f>
        <v>12</v>
      </c>
    </row>
    <row r="15" spans="1:31" x14ac:dyDescent="0.25">
      <c r="A15">
        <v>3333</v>
      </c>
      <c r="B15">
        <v>775</v>
      </c>
      <c r="C15">
        <v>4</v>
      </c>
      <c r="D15" s="2">
        <v>40725</v>
      </c>
      <c r="E15">
        <v>43</v>
      </c>
      <c r="F15">
        <v>40</v>
      </c>
      <c r="G15">
        <f>Table1[[#This Row],[Actual_Sales]]-Table1[[#This Row],[Budget_Sales]]</f>
        <v>3</v>
      </c>
      <c r="H15" s="5">
        <f>IF(
Table1[[#This Row],[Budget_Sales]]=0,
"",
IF(
Table1[[#This Row],[Budget_Sales]]&gt;0,
(Table1[[#This Row],[Actual_Sales]]-Table1[[#This Row],[Budget_Sales]])/Table1[[#This Row],[Budget_Sales]],
(Table1[[#This Row],[Actual_Sales]]-Table1[[#This Row],[Budget_Sales]])/ABS(Table1[[#This Row],[Budget_Sales]])
)
)</f>
        <v>7.4999999999999997E-2</v>
      </c>
      <c r="I15" s="5" t="str">
        <f>IF(Table1[[#This Row],[Sales_Var]]&gt;=0,"Above Budget","Below Budget")</f>
        <v>Above Budget</v>
      </c>
      <c r="J15">
        <f>Table1[[#This Row],[Actual_Sales]]-(Table1[[#This Row],[COGS]]+Table1[[#This Row],[Expenses]])</f>
        <v>33</v>
      </c>
      <c r="K15">
        <v>30</v>
      </c>
      <c r="L15">
        <f>Table1[[#This Row],[Actual_Profit]]-Table1[[#This Row],[Budget_Profit]]</f>
        <v>3</v>
      </c>
      <c r="M15" s="5">
        <f>IF(
Table1[[#This Row],[Budget_Profit]]=0,
"",
IF(
Table1[[#This Row],[Budget_Profit]]&gt;0,
(Table1[[#This Row],[Actual_Profit]]-Table1[[#This Row],[Budget_Profit]])/Table1[[#This Row],[Budget_Profit]],
(Table1[[#This Row],[Actual_Profit]]-Table1[[#This Row],[Budget_Profit]])/ABS(Table1[[#This Row],[Budget_Profit]])
)
)</f>
        <v>0.1</v>
      </c>
      <c r="N15" s="5" t="str">
        <f>IF(Table1[[#This Row],[Profit_Var]]&gt;=0, "Above Budget", "Below Budget")</f>
        <v>Above Budget</v>
      </c>
      <c r="O15">
        <v>0</v>
      </c>
      <c r="P15">
        <v>0</v>
      </c>
      <c r="Q15">
        <f>Table1[[#This Row],[COGS]]-Table1[[#This Row],[Budget_COGS]]</f>
        <v>0</v>
      </c>
      <c r="R15" s="5" t="str">
        <f>IF(
Table1[[#This Row],[Budget_COGS]]=0,
"",
IF(
Table1[[#This Row],[Budget_COGS]]&gt;0,
(Table1[[#This Row],[Budget_COGS]]-Table1[[#This Row],[COGS]]) / Table1[[#This Row],[Budget_COGS]],
(Table1[[#This Row],[Budget_COGS]]-Table1[[#This Row],[COGS]]) / ABS(Table1[[#This Row],[Budget_COGS]])
)
)</f>
        <v/>
      </c>
      <c r="S15" s="5" t="str">
        <f>IF(Table1[[#This Row],[COGS _Var]]&gt;=0, "Above Budget", "Below Budget")</f>
        <v>Above Budget</v>
      </c>
      <c r="T15">
        <f>Table1[[#This Row],[Actual_Sales]]-Table1[[#This Row],[COGS]]</f>
        <v>43</v>
      </c>
      <c r="U15">
        <v>40</v>
      </c>
      <c r="V15">
        <f>Table1[[#This Row],[Gross_Margin]]-Table1[[#This Row],[Budget_Margin]]</f>
        <v>3</v>
      </c>
      <c r="W15" s="5">
        <f>IF(
Table1[[#This Row],[Budget_Margin]]=0,
"",
IF(
Table1[[#This Row],[Budget_Margin]]&gt;0,
(Table1[[#This Row],[Gross_Margin]]-Table1[[#This Row],[Budget_Margin]]) / Table1[[#This Row],[Budget_Margin]],
(Table1[[#This Row],[Gross_Margin]]-Table1[[#This Row],[Budget_Margin]]) / ABS(Table1[[#This Row],[Budget_Margin]])
)
)</f>
        <v>7.4999999999999997E-2</v>
      </c>
      <c r="X15" s="5" t="str">
        <f>IF(Table1[[#This Row],[Margin_Var]]&gt;=0, "Above Budget", "Below Budget")</f>
        <v>Above Budget</v>
      </c>
      <c r="Y15" s="5">
        <f>IFERROR(Table1[[#This Row],[Gross_Margin]]/Table1[[#This Row],[Actual_Sales]],0)</f>
        <v>1</v>
      </c>
      <c r="Z15" s="5">
        <f>Table1[[#This Row],[Actual_Profit]]/Table1[[#This Row],[Actual_Sales]]</f>
        <v>0.76744186046511631</v>
      </c>
      <c r="AA15">
        <v>10</v>
      </c>
      <c r="AB15" s="5">
        <f>IFERROR(Table1[[#This Row],[Expenses]]/Table1[[#This Row],[Actual_Sales]],0)</f>
        <v>0.23255813953488372</v>
      </c>
      <c r="AC15">
        <v>0</v>
      </c>
      <c r="AD15">
        <v>559</v>
      </c>
      <c r="AE15" s="5">
        <f>IFERROR(Table1[[#This Row],[Inventory]]/Table1[[#This Row],[Actual_Sales]],0)</f>
        <v>13</v>
      </c>
    </row>
    <row r="16" spans="1:31" x14ac:dyDescent="0.25">
      <c r="A16">
        <v>3104</v>
      </c>
      <c r="B16">
        <v>603</v>
      </c>
      <c r="C16">
        <v>13</v>
      </c>
      <c r="D16" s="2">
        <v>40695</v>
      </c>
      <c r="E16">
        <v>43</v>
      </c>
      <c r="F16">
        <v>40</v>
      </c>
      <c r="G16">
        <f>Table1[[#This Row],[Actual_Sales]]-Table1[[#This Row],[Budget_Sales]]</f>
        <v>3</v>
      </c>
      <c r="H16" s="5">
        <f>IF(
Table1[[#This Row],[Budget_Sales]]=0,
"",
IF(
Table1[[#This Row],[Budget_Sales]]&gt;0,
(Table1[[#This Row],[Actual_Sales]]-Table1[[#This Row],[Budget_Sales]])/Table1[[#This Row],[Budget_Sales]],
(Table1[[#This Row],[Actual_Sales]]-Table1[[#This Row],[Budget_Sales]])/ABS(Table1[[#This Row],[Budget_Sales]])
)
)</f>
        <v>7.4999999999999997E-2</v>
      </c>
      <c r="I16" s="5" t="str">
        <f>IF(Table1[[#This Row],[Sales_Var]]&gt;=0,"Above Budget","Below Budget")</f>
        <v>Above Budget</v>
      </c>
      <c r="J16">
        <f>Table1[[#This Row],[Actual_Sales]]-(Table1[[#This Row],[COGS]]+Table1[[#This Row],[Expenses]])</f>
        <v>33</v>
      </c>
      <c r="K16">
        <v>30</v>
      </c>
      <c r="L16">
        <f>Table1[[#This Row],[Actual_Profit]]-Table1[[#This Row],[Budget_Profit]]</f>
        <v>3</v>
      </c>
      <c r="M16" s="5">
        <f>IF(
Table1[[#This Row],[Budget_Profit]]=0,
"",
IF(
Table1[[#This Row],[Budget_Profit]]&gt;0,
(Table1[[#This Row],[Actual_Profit]]-Table1[[#This Row],[Budget_Profit]])/Table1[[#This Row],[Budget_Profit]],
(Table1[[#This Row],[Actual_Profit]]-Table1[[#This Row],[Budget_Profit]])/ABS(Table1[[#This Row],[Budget_Profit]])
)
)</f>
        <v>0.1</v>
      </c>
      <c r="N16" s="5" t="str">
        <f>IF(Table1[[#This Row],[Profit_Var]]&gt;=0, "Above Budget", "Below Budget")</f>
        <v>Above Budget</v>
      </c>
      <c r="O16">
        <v>0</v>
      </c>
      <c r="P16">
        <v>0</v>
      </c>
      <c r="Q16">
        <f>Table1[[#This Row],[COGS]]-Table1[[#This Row],[Budget_COGS]]</f>
        <v>0</v>
      </c>
      <c r="R16" s="5" t="str">
        <f>IF(
Table1[[#This Row],[Budget_COGS]]=0,
"",
IF(
Table1[[#This Row],[Budget_COGS]]&gt;0,
(Table1[[#This Row],[Budget_COGS]]-Table1[[#This Row],[COGS]]) / Table1[[#This Row],[Budget_COGS]],
(Table1[[#This Row],[Budget_COGS]]-Table1[[#This Row],[COGS]]) / ABS(Table1[[#This Row],[Budget_COGS]])
)
)</f>
        <v/>
      </c>
      <c r="S16" s="5" t="str">
        <f>IF(Table1[[#This Row],[COGS _Var]]&gt;=0, "Above Budget", "Below Budget")</f>
        <v>Above Budget</v>
      </c>
      <c r="T16">
        <f>Table1[[#This Row],[Actual_Sales]]-Table1[[#This Row],[COGS]]</f>
        <v>43</v>
      </c>
      <c r="U16">
        <v>40</v>
      </c>
      <c r="V16">
        <f>Table1[[#This Row],[Gross_Margin]]-Table1[[#This Row],[Budget_Margin]]</f>
        <v>3</v>
      </c>
      <c r="W16" s="5">
        <f>IF(
Table1[[#This Row],[Budget_Margin]]=0,
"",
IF(
Table1[[#This Row],[Budget_Margin]]&gt;0,
(Table1[[#This Row],[Gross_Margin]]-Table1[[#This Row],[Budget_Margin]]) / Table1[[#This Row],[Budget_Margin]],
(Table1[[#This Row],[Gross_Margin]]-Table1[[#This Row],[Budget_Margin]]) / ABS(Table1[[#This Row],[Budget_Margin]])
)
)</f>
        <v>7.4999999999999997E-2</v>
      </c>
      <c r="X16" s="5" t="str">
        <f>IF(Table1[[#This Row],[Margin_Var]]&gt;=0, "Above Budget", "Below Budget")</f>
        <v>Above Budget</v>
      </c>
      <c r="Y16" s="5">
        <f>IFERROR(Table1[[#This Row],[Gross_Margin]]/Table1[[#This Row],[Actual_Sales]],0)</f>
        <v>1</v>
      </c>
      <c r="Z16" s="5">
        <f>Table1[[#This Row],[Actual_Profit]]/Table1[[#This Row],[Actual_Sales]]</f>
        <v>0.76744186046511631</v>
      </c>
      <c r="AA16">
        <v>10</v>
      </c>
      <c r="AB16" s="5">
        <f>IFERROR(Table1[[#This Row],[Expenses]]/Table1[[#This Row],[Actual_Sales]],0)</f>
        <v>0.23255813953488372</v>
      </c>
      <c r="AC16">
        <v>0</v>
      </c>
      <c r="AD16">
        <v>602</v>
      </c>
      <c r="AE16" s="5">
        <f>IFERROR(Table1[[#This Row],[Inventory]]/Table1[[#This Row],[Actual_Sales]],0)</f>
        <v>14</v>
      </c>
    </row>
    <row r="17" spans="1:31" x14ac:dyDescent="0.25">
      <c r="A17">
        <v>2924</v>
      </c>
      <c r="B17">
        <v>603</v>
      </c>
      <c r="C17">
        <v>13</v>
      </c>
      <c r="D17" s="2">
        <v>40664</v>
      </c>
      <c r="E17">
        <v>43</v>
      </c>
      <c r="F17">
        <v>40</v>
      </c>
      <c r="G17">
        <f>Table1[[#This Row],[Actual_Sales]]-Table1[[#This Row],[Budget_Sales]]</f>
        <v>3</v>
      </c>
      <c r="H17" s="5">
        <f>IF(
Table1[[#This Row],[Budget_Sales]]=0,
"",
IF(
Table1[[#This Row],[Budget_Sales]]&gt;0,
(Table1[[#This Row],[Actual_Sales]]-Table1[[#This Row],[Budget_Sales]])/Table1[[#This Row],[Budget_Sales]],
(Table1[[#This Row],[Actual_Sales]]-Table1[[#This Row],[Budget_Sales]])/ABS(Table1[[#This Row],[Budget_Sales]])
)
)</f>
        <v>7.4999999999999997E-2</v>
      </c>
      <c r="I17" s="5" t="str">
        <f>IF(Table1[[#This Row],[Sales_Var]]&gt;=0,"Above Budget","Below Budget")</f>
        <v>Above Budget</v>
      </c>
      <c r="J17">
        <f>Table1[[#This Row],[Actual_Sales]]-(Table1[[#This Row],[COGS]]+Table1[[#This Row],[Expenses]])</f>
        <v>33</v>
      </c>
      <c r="K17">
        <v>30</v>
      </c>
      <c r="L17">
        <f>Table1[[#This Row],[Actual_Profit]]-Table1[[#This Row],[Budget_Profit]]</f>
        <v>3</v>
      </c>
      <c r="M17" s="5">
        <f>IF(
Table1[[#This Row],[Budget_Profit]]=0,
"",
IF(
Table1[[#This Row],[Budget_Profit]]&gt;0,
(Table1[[#This Row],[Actual_Profit]]-Table1[[#This Row],[Budget_Profit]])/Table1[[#This Row],[Budget_Profit]],
(Table1[[#This Row],[Actual_Profit]]-Table1[[#This Row],[Budget_Profit]])/ABS(Table1[[#This Row],[Budget_Profit]])
)
)</f>
        <v>0.1</v>
      </c>
      <c r="N17" s="5" t="str">
        <f>IF(Table1[[#This Row],[Profit_Var]]&gt;=0, "Above Budget", "Below Budget")</f>
        <v>Above Budget</v>
      </c>
      <c r="O17">
        <v>0</v>
      </c>
      <c r="P17">
        <v>0</v>
      </c>
      <c r="Q17">
        <f>Table1[[#This Row],[COGS]]-Table1[[#This Row],[Budget_COGS]]</f>
        <v>0</v>
      </c>
      <c r="R17" s="5" t="str">
        <f>IF(
Table1[[#This Row],[Budget_COGS]]=0,
"",
IF(
Table1[[#This Row],[Budget_COGS]]&gt;0,
(Table1[[#This Row],[Budget_COGS]]-Table1[[#This Row],[COGS]]) / Table1[[#This Row],[Budget_COGS]],
(Table1[[#This Row],[Budget_COGS]]-Table1[[#This Row],[COGS]]) / ABS(Table1[[#This Row],[Budget_COGS]])
)
)</f>
        <v/>
      </c>
      <c r="S17" s="5" t="str">
        <f>IF(Table1[[#This Row],[COGS _Var]]&gt;=0, "Above Budget", "Below Budget")</f>
        <v>Above Budget</v>
      </c>
      <c r="T17">
        <f>Table1[[#This Row],[Actual_Sales]]-Table1[[#This Row],[COGS]]</f>
        <v>43</v>
      </c>
      <c r="U17">
        <v>40</v>
      </c>
      <c r="V17">
        <f>Table1[[#This Row],[Gross_Margin]]-Table1[[#This Row],[Budget_Margin]]</f>
        <v>3</v>
      </c>
      <c r="W17" s="5">
        <f>IF(
Table1[[#This Row],[Budget_Margin]]=0,
"",
IF(
Table1[[#This Row],[Budget_Margin]]&gt;0,
(Table1[[#This Row],[Gross_Margin]]-Table1[[#This Row],[Budget_Margin]]) / Table1[[#This Row],[Budget_Margin]],
(Table1[[#This Row],[Gross_Margin]]-Table1[[#This Row],[Budget_Margin]]) / ABS(Table1[[#This Row],[Budget_Margin]])
)
)</f>
        <v>7.4999999999999997E-2</v>
      </c>
      <c r="X17" s="5" t="str">
        <f>IF(Table1[[#This Row],[Margin_Var]]&gt;=0, "Above Budget", "Below Budget")</f>
        <v>Above Budget</v>
      </c>
      <c r="Y17" s="5">
        <f>IFERROR(Table1[[#This Row],[Gross_Margin]]/Table1[[#This Row],[Actual_Sales]],0)</f>
        <v>1</v>
      </c>
      <c r="Z17" s="5">
        <f>Table1[[#This Row],[Actual_Profit]]/Table1[[#This Row],[Actual_Sales]]</f>
        <v>0.76744186046511631</v>
      </c>
      <c r="AA17">
        <v>10</v>
      </c>
      <c r="AB17" s="5">
        <f>IFERROR(Table1[[#This Row],[Expenses]]/Table1[[#This Row],[Actual_Sales]],0)</f>
        <v>0.23255813953488372</v>
      </c>
      <c r="AC17">
        <v>0</v>
      </c>
      <c r="AD17">
        <v>645</v>
      </c>
      <c r="AE17" s="5">
        <f>IFERROR(Table1[[#This Row],[Inventory]]/Table1[[#This Row],[Actual_Sales]],0)</f>
        <v>15</v>
      </c>
    </row>
    <row r="18" spans="1:31" x14ac:dyDescent="0.25">
      <c r="A18">
        <v>667</v>
      </c>
      <c r="B18">
        <v>774</v>
      </c>
      <c r="C18">
        <v>2</v>
      </c>
      <c r="D18" s="2">
        <v>40269</v>
      </c>
      <c r="E18">
        <v>519</v>
      </c>
      <c r="F18">
        <v>490</v>
      </c>
      <c r="G18">
        <f>Table1[[#This Row],[Actual_Sales]]-Table1[[#This Row],[Budget_Sales]]</f>
        <v>29</v>
      </c>
      <c r="H18" s="5">
        <f>IF(
Table1[[#This Row],[Budget_Sales]]=0,
"",
IF(
Table1[[#This Row],[Budget_Sales]]&gt;0,
(Table1[[#This Row],[Actual_Sales]]-Table1[[#This Row],[Budget_Sales]])/Table1[[#This Row],[Budget_Sales]],
(Table1[[#This Row],[Actual_Sales]]-Table1[[#This Row],[Budget_Sales]])/ABS(Table1[[#This Row],[Budget_Sales]])
)
)</f>
        <v>5.9183673469387757E-2</v>
      </c>
      <c r="I18" s="5" t="str">
        <f>IF(Table1[[#This Row],[Sales_Var]]&gt;=0,"Above Budget","Below Budget")</f>
        <v>Above Budget</v>
      </c>
      <c r="J18">
        <f>Table1[[#This Row],[Actual_Sales]]-(Table1[[#This Row],[COGS]]+Table1[[#This Row],[Expenses]])</f>
        <v>397</v>
      </c>
      <c r="K18">
        <v>400</v>
      </c>
      <c r="L18">
        <f>Table1[[#This Row],[Actual_Profit]]-Table1[[#This Row],[Budget_Profit]]</f>
        <v>-3</v>
      </c>
      <c r="M18" s="5">
        <f>IF(
Table1[[#This Row],[Budget_Profit]]=0,
"",
IF(
Table1[[#This Row],[Budget_Profit]]&gt;0,
(Table1[[#This Row],[Actual_Profit]]-Table1[[#This Row],[Budget_Profit]])/Table1[[#This Row],[Budget_Profit]],
(Table1[[#This Row],[Actual_Profit]]-Table1[[#This Row],[Budget_Profit]])/ABS(Table1[[#This Row],[Budget_Profit]])
)
)</f>
        <v>-7.4999999999999997E-3</v>
      </c>
      <c r="N18" s="5" t="str">
        <f>IF(Table1[[#This Row],[Profit_Var]]&gt;=0, "Above Budget", "Below Budget")</f>
        <v>Below Budget</v>
      </c>
      <c r="O18">
        <v>68</v>
      </c>
      <c r="P18">
        <v>60</v>
      </c>
      <c r="Q18">
        <f>Table1[[#This Row],[COGS]]-Table1[[#This Row],[Budget_COGS]]</f>
        <v>8</v>
      </c>
      <c r="R18" s="5">
        <f>IF(
Table1[[#This Row],[Budget_COGS]]=0,
"",
IF(
Table1[[#This Row],[Budget_COGS]]&gt;0,
(Table1[[#This Row],[Budget_COGS]]-Table1[[#This Row],[COGS]]) / Table1[[#This Row],[Budget_COGS]],
(Table1[[#This Row],[Budget_COGS]]-Table1[[#This Row],[COGS]]) / ABS(Table1[[#This Row],[Budget_COGS]])
)
)</f>
        <v>-0.13333333333333333</v>
      </c>
      <c r="S18" s="5" t="str">
        <f>IF(Table1[[#This Row],[COGS _Var]]&gt;=0, "Above Budget", "Below Budget")</f>
        <v>Above Budget</v>
      </c>
      <c r="T18">
        <f>Table1[[#This Row],[Actual_Sales]]-Table1[[#This Row],[COGS]]</f>
        <v>451</v>
      </c>
      <c r="U18">
        <v>430</v>
      </c>
      <c r="V18">
        <f>Table1[[#This Row],[Gross_Margin]]-Table1[[#This Row],[Budget_Margin]]</f>
        <v>21</v>
      </c>
      <c r="W18" s="5">
        <f>IF(
Table1[[#This Row],[Budget_Margin]]=0,
"",
IF(
Table1[[#This Row],[Budget_Margin]]&gt;0,
(Table1[[#This Row],[Gross_Margin]]-Table1[[#This Row],[Budget_Margin]]) / Table1[[#This Row],[Budget_Margin]],
(Table1[[#This Row],[Gross_Margin]]-Table1[[#This Row],[Budget_Margin]]) / ABS(Table1[[#This Row],[Budget_Margin]])
)
)</f>
        <v>4.8837209302325581E-2</v>
      </c>
      <c r="X18" s="5" t="str">
        <f>IF(Table1[[#This Row],[Margin_Var]]&gt;=0, "Above Budget", "Below Budget")</f>
        <v>Above Budget</v>
      </c>
      <c r="Y18" s="5">
        <f>IFERROR(Table1[[#This Row],[Gross_Margin]]/Table1[[#This Row],[Actual_Sales]],0)</f>
        <v>0.86897880539499039</v>
      </c>
      <c r="Z18" s="5">
        <f>Table1[[#This Row],[Actual_Profit]]/Table1[[#This Row],[Actual_Sales]]</f>
        <v>0.76493256262042386</v>
      </c>
      <c r="AA18">
        <v>54</v>
      </c>
      <c r="AB18" s="5">
        <f>IFERROR(Table1[[#This Row],[Expenses]]/Table1[[#This Row],[Actual_Sales]],0)</f>
        <v>0.10404624277456648</v>
      </c>
      <c r="AC18">
        <v>22</v>
      </c>
      <c r="AD18">
        <v>-348</v>
      </c>
      <c r="AE18" s="5">
        <f>IFERROR(Table1[[#This Row],[Inventory]]/Table1[[#This Row],[Actual_Sales]],0)</f>
        <v>-0.67052023121387283</v>
      </c>
    </row>
    <row r="19" spans="1:31" x14ac:dyDescent="0.25">
      <c r="A19">
        <v>2169</v>
      </c>
      <c r="B19">
        <v>413</v>
      </c>
      <c r="C19">
        <v>2</v>
      </c>
      <c r="D19" s="2">
        <v>40544</v>
      </c>
      <c r="E19">
        <v>553</v>
      </c>
      <c r="F19">
        <v>460</v>
      </c>
      <c r="G19">
        <f>Table1[[#This Row],[Actual_Sales]]-Table1[[#This Row],[Budget_Sales]]</f>
        <v>93</v>
      </c>
      <c r="H19" s="5">
        <f>IF(
Table1[[#This Row],[Budget_Sales]]=0,
"",
IF(
Table1[[#This Row],[Budget_Sales]]&gt;0,
(Table1[[#This Row],[Actual_Sales]]-Table1[[#This Row],[Budget_Sales]])/Table1[[#This Row],[Budget_Sales]],
(Table1[[#This Row],[Actual_Sales]]-Table1[[#This Row],[Budget_Sales]])/ABS(Table1[[#This Row],[Budget_Sales]])
)
)</f>
        <v>0.20217391304347826</v>
      </c>
      <c r="I19" s="5" t="str">
        <f>IF(Table1[[#This Row],[Sales_Var]]&gt;=0,"Above Budget","Below Budget")</f>
        <v>Above Budget</v>
      </c>
      <c r="J19">
        <f>Table1[[#This Row],[Actual_Sales]]-(Table1[[#This Row],[COGS]]+Table1[[#This Row],[Expenses]])</f>
        <v>423</v>
      </c>
      <c r="K19">
        <v>360</v>
      </c>
      <c r="L19">
        <f>Table1[[#This Row],[Actual_Profit]]-Table1[[#This Row],[Budget_Profit]]</f>
        <v>63</v>
      </c>
      <c r="M19" s="5">
        <f>IF(
Table1[[#This Row],[Budget_Profit]]=0,
"",
IF(
Table1[[#This Row],[Budget_Profit]]&gt;0,
(Table1[[#This Row],[Actual_Profit]]-Table1[[#This Row],[Budget_Profit]])/Table1[[#This Row],[Budget_Profit]],
(Table1[[#This Row],[Actual_Profit]]-Table1[[#This Row],[Budget_Profit]])/ABS(Table1[[#This Row],[Budget_Profit]])
)
)</f>
        <v>0.17499999999999999</v>
      </c>
      <c r="N19" s="5" t="str">
        <f>IF(Table1[[#This Row],[Profit_Var]]&gt;=0, "Above Budget", "Below Budget")</f>
        <v>Above Budget</v>
      </c>
      <c r="O19">
        <v>72</v>
      </c>
      <c r="P19">
        <v>60</v>
      </c>
      <c r="Q19">
        <f>Table1[[#This Row],[COGS]]-Table1[[#This Row],[Budget_COGS]]</f>
        <v>12</v>
      </c>
      <c r="R19" s="5">
        <f>IF(
Table1[[#This Row],[Budget_COGS]]=0,
"",
IF(
Table1[[#This Row],[Budget_COGS]]&gt;0,
(Table1[[#This Row],[Budget_COGS]]-Table1[[#This Row],[COGS]]) / Table1[[#This Row],[Budget_COGS]],
(Table1[[#This Row],[Budget_COGS]]-Table1[[#This Row],[COGS]]) / ABS(Table1[[#This Row],[Budget_COGS]])
)
)</f>
        <v>-0.2</v>
      </c>
      <c r="S19" s="5" t="str">
        <f>IF(Table1[[#This Row],[COGS _Var]]&gt;=0, "Above Budget", "Below Budget")</f>
        <v>Above Budget</v>
      </c>
      <c r="T19">
        <f>Table1[[#This Row],[Actual_Sales]]-Table1[[#This Row],[COGS]]</f>
        <v>481</v>
      </c>
      <c r="U19">
        <v>400</v>
      </c>
      <c r="V19">
        <f>Table1[[#This Row],[Gross_Margin]]-Table1[[#This Row],[Budget_Margin]]</f>
        <v>81</v>
      </c>
      <c r="W19" s="5">
        <f>IF(
Table1[[#This Row],[Budget_Margin]]=0,
"",
IF(
Table1[[#This Row],[Budget_Margin]]&gt;0,
(Table1[[#This Row],[Gross_Margin]]-Table1[[#This Row],[Budget_Margin]]) / Table1[[#This Row],[Budget_Margin]],
(Table1[[#This Row],[Gross_Margin]]-Table1[[#This Row],[Budget_Margin]]) / ABS(Table1[[#This Row],[Budget_Margin]])
)
)</f>
        <v>0.20250000000000001</v>
      </c>
      <c r="X19" s="5" t="str">
        <f>IF(Table1[[#This Row],[Margin_Var]]&gt;=0, "Above Budget", "Below Budget")</f>
        <v>Above Budget</v>
      </c>
      <c r="Y19" s="5">
        <f>IFERROR(Table1[[#This Row],[Gross_Margin]]/Table1[[#This Row],[Actual_Sales]],0)</f>
        <v>0.86980108499095843</v>
      </c>
      <c r="Z19" s="5">
        <f>Table1[[#This Row],[Actual_Profit]]/Table1[[#This Row],[Actual_Sales]]</f>
        <v>0.7649186256781193</v>
      </c>
      <c r="AA19">
        <v>58</v>
      </c>
      <c r="AB19" s="5">
        <f>IFERROR(Table1[[#This Row],[Expenses]]/Table1[[#This Row],[Actual_Sales]],0)</f>
        <v>0.10488245931283906</v>
      </c>
      <c r="AC19">
        <v>23</v>
      </c>
      <c r="AD19">
        <v>558</v>
      </c>
      <c r="AE19" s="5">
        <f>IFERROR(Table1[[#This Row],[Inventory]]/Table1[[#This Row],[Actual_Sales]],0)</f>
        <v>1.0090415913200723</v>
      </c>
    </row>
    <row r="20" spans="1:31" x14ac:dyDescent="0.25">
      <c r="A20">
        <v>1977</v>
      </c>
      <c r="B20">
        <v>351</v>
      </c>
      <c r="C20">
        <v>2</v>
      </c>
      <c r="D20" s="2">
        <v>40513</v>
      </c>
      <c r="E20">
        <v>510</v>
      </c>
      <c r="F20">
        <v>450</v>
      </c>
      <c r="G20">
        <f>Table1[[#This Row],[Actual_Sales]]-Table1[[#This Row],[Budget_Sales]]</f>
        <v>60</v>
      </c>
      <c r="H20" s="5">
        <f>IF(
Table1[[#This Row],[Budget_Sales]]=0,
"",
IF(
Table1[[#This Row],[Budget_Sales]]&gt;0,
(Table1[[#This Row],[Actual_Sales]]-Table1[[#This Row],[Budget_Sales]])/Table1[[#This Row],[Budget_Sales]],
(Table1[[#This Row],[Actual_Sales]]-Table1[[#This Row],[Budget_Sales]])/ABS(Table1[[#This Row],[Budget_Sales]])
)
)</f>
        <v>0.13333333333333333</v>
      </c>
      <c r="I20" s="5" t="str">
        <f>IF(Table1[[#This Row],[Sales_Var]]&gt;=0,"Above Budget","Below Budget")</f>
        <v>Above Budget</v>
      </c>
      <c r="J20">
        <f>Table1[[#This Row],[Actual_Sales]]-(Table1[[#This Row],[COGS]]+Table1[[#This Row],[Expenses]])</f>
        <v>390</v>
      </c>
      <c r="K20">
        <v>360</v>
      </c>
      <c r="L20">
        <f>Table1[[#This Row],[Actual_Profit]]-Table1[[#This Row],[Budget_Profit]]</f>
        <v>30</v>
      </c>
      <c r="M20" s="5">
        <f>IF(
Table1[[#This Row],[Budget_Profit]]=0,
"",
IF(
Table1[[#This Row],[Budget_Profit]]&gt;0,
(Table1[[#This Row],[Actual_Profit]]-Table1[[#This Row],[Budget_Profit]])/Table1[[#This Row],[Budget_Profit]],
(Table1[[#This Row],[Actual_Profit]]-Table1[[#This Row],[Budget_Profit]])/ABS(Table1[[#This Row],[Budget_Profit]])
)
)</f>
        <v>8.3333333333333329E-2</v>
      </c>
      <c r="N20" s="5" t="str">
        <f>IF(Table1[[#This Row],[Profit_Var]]&gt;=0, "Above Budget", "Below Budget")</f>
        <v>Above Budget</v>
      </c>
      <c r="O20">
        <v>67</v>
      </c>
      <c r="P20">
        <v>60</v>
      </c>
      <c r="Q20">
        <f>Table1[[#This Row],[COGS]]-Table1[[#This Row],[Budget_COGS]]</f>
        <v>7</v>
      </c>
      <c r="R20" s="5">
        <f>IF(
Table1[[#This Row],[Budget_COGS]]=0,
"",
IF(
Table1[[#This Row],[Budget_COGS]]&gt;0,
(Table1[[#This Row],[Budget_COGS]]-Table1[[#This Row],[COGS]]) / Table1[[#This Row],[Budget_COGS]],
(Table1[[#This Row],[Budget_COGS]]-Table1[[#This Row],[COGS]]) / ABS(Table1[[#This Row],[Budget_COGS]])
)
)</f>
        <v>-0.11666666666666667</v>
      </c>
      <c r="S20" s="5" t="str">
        <f>IF(Table1[[#This Row],[COGS _Var]]&gt;=0, "Above Budget", "Below Budget")</f>
        <v>Above Budget</v>
      </c>
      <c r="T20">
        <f>Table1[[#This Row],[Actual_Sales]]-Table1[[#This Row],[COGS]]</f>
        <v>443</v>
      </c>
      <c r="U20">
        <v>390</v>
      </c>
      <c r="V20">
        <f>Table1[[#This Row],[Gross_Margin]]-Table1[[#This Row],[Budget_Margin]]</f>
        <v>53</v>
      </c>
      <c r="W20" s="5">
        <f>IF(
Table1[[#This Row],[Budget_Margin]]=0,
"",
IF(
Table1[[#This Row],[Budget_Margin]]&gt;0,
(Table1[[#This Row],[Gross_Margin]]-Table1[[#This Row],[Budget_Margin]]) / Table1[[#This Row],[Budget_Margin]],
(Table1[[#This Row],[Gross_Margin]]-Table1[[#This Row],[Budget_Margin]]) / ABS(Table1[[#This Row],[Budget_Margin]])
)
)</f>
        <v>0.13589743589743589</v>
      </c>
      <c r="X20" s="5" t="str">
        <f>IF(Table1[[#This Row],[Margin_Var]]&gt;=0, "Above Budget", "Below Budget")</f>
        <v>Above Budget</v>
      </c>
      <c r="Y20" s="5">
        <f>IFERROR(Table1[[#This Row],[Gross_Margin]]/Table1[[#This Row],[Actual_Sales]],0)</f>
        <v>0.86862745098039218</v>
      </c>
      <c r="Z20" s="5">
        <f>Table1[[#This Row],[Actual_Profit]]/Table1[[#This Row],[Actual_Sales]]</f>
        <v>0.76470588235294112</v>
      </c>
      <c r="AA20">
        <v>53</v>
      </c>
      <c r="AB20" s="5">
        <f>IFERROR(Table1[[#This Row],[Expenses]]/Table1[[#This Row],[Actual_Sales]],0)</f>
        <v>0.10392156862745099</v>
      </c>
      <c r="AC20">
        <v>22</v>
      </c>
      <c r="AD20">
        <v>-3534</v>
      </c>
      <c r="AE20" s="5">
        <f>IFERROR(Table1[[#This Row],[Inventory]]/Table1[[#This Row],[Actual_Sales]],0)</f>
        <v>-6.9294117647058826</v>
      </c>
    </row>
    <row r="21" spans="1:31" x14ac:dyDescent="0.25">
      <c r="A21">
        <v>4167</v>
      </c>
      <c r="B21">
        <v>563</v>
      </c>
      <c r="C21">
        <v>6</v>
      </c>
      <c r="D21" s="2">
        <v>40878</v>
      </c>
      <c r="E21">
        <v>46</v>
      </c>
      <c r="F21">
        <v>50</v>
      </c>
      <c r="G21">
        <f>Table1[[#This Row],[Actual_Sales]]-Table1[[#This Row],[Budget_Sales]]</f>
        <v>-4</v>
      </c>
      <c r="H21" s="5">
        <f>IF(
Table1[[#This Row],[Budget_Sales]]=0,
"",
IF(
Table1[[#This Row],[Budget_Sales]]&gt;0,
(Table1[[#This Row],[Actual_Sales]]-Table1[[#This Row],[Budget_Sales]])/Table1[[#This Row],[Budget_Sales]],
(Table1[[#This Row],[Actual_Sales]]-Table1[[#This Row],[Budget_Sales]])/ABS(Table1[[#This Row],[Budget_Sales]])
)
)</f>
        <v>-0.08</v>
      </c>
      <c r="I21" s="5" t="str">
        <f>IF(Table1[[#This Row],[Sales_Var]]&gt;=0,"Above Budget","Below Budget")</f>
        <v>Below Budget</v>
      </c>
      <c r="J21">
        <f>Table1[[#This Row],[Actual_Sales]]-(Table1[[#This Row],[COGS]]+Table1[[#This Row],[Expenses]])</f>
        <v>35</v>
      </c>
      <c r="K21">
        <v>40</v>
      </c>
      <c r="L21">
        <f>Table1[[#This Row],[Actual_Profit]]-Table1[[#This Row],[Budget_Profit]]</f>
        <v>-5</v>
      </c>
      <c r="M21" s="5">
        <f>IF(
Table1[[#This Row],[Budget_Profit]]=0,
"",
IF(
Table1[[#This Row],[Budget_Profit]]&gt;0,
(Table1[[#This Row],[Actual_Profit]]-Table1[[#This Row],[Budget_Profit]])/Table1[[#This Row],[Budget_Profit]],
(Table1[[#This Row],[Actual_Profit]]-Table1[[#This Row],[Budget_Profit]])/ABS(Table1[[#This Row],[Budget_Profit]])
)
)</f>
        <v>-0.125</v>
      </c>
      <c r="N21" s="5" t="str">
        <f>IF(Table1[[#This Row],[Profit_Var]]&gt;=0, "Above Budget", "Below Budget")</f>
        <v>Below Budget</v>
      </c>
      <c r="O21">
        <v>0</v>
      </c>
      <c r="P21">
        <v>0</v>
      </c>
      <c r="Q21">
        <f>Table1[[#This Row],[COGS]]-Table1[[#This Row],[Budget_COGS]]</f>
        <v>0</v>
      </c>
      <c r="R21" s="5" t="str">
        <f>IF(
Table1[[#This Row],[Budget_COGS]]=0,
"",
IF(
Table1[[#This Row],[Budget_COGS]]&gt;0,
(Table1[[#This Row],[Budget_COGS]]-Table1[[#This Row],[COGS]]) / Table1[[#This Row],[Budget_COGS]],
(Table1[[#This Row],[Budget_COGS]]-Table1[[#This Row],[COGS]]) / ABS(Table1[[#This Row],[Budget_COGS]])
)
)</f>
        <v/>
      </c>
      <c r="S21" s="5" t="str">
        <f>IF(Table1[[#This Row],[COGS _Var]]&gt;=0, "Above Budget", "Below Budget")</f>
        <v>Above Budget</v>
      </c>
      <c r="T21">
        <f>Table1[[#This Row],[Actual_Sales]]-Table1[[#This Row],[COGS]]</f>
        <v>46</v>
      </c>
      <c r="U21">
        <v>50</v>
      </c>
      <c r="V21">
        <f>Table1[[#This Row],[Gross_Margin]]-Table1[[#This Row],[Budget_Margin]]</f>
        <v>-4</v>
      </c>
      <c r="W21" s="5">
        <f>IF(
Table1[[#This Row],[Budget_Margin]]=0,
"",
IF(
Table1[[#This Row],[Budget_Margin]]&gt;0,
(Table1[[#This Row],[Gross_Margin]]-Table1[[#This Row],[Budget_Margin]]) / Table1[[#This Row],[Budget_Margin]],
(Table1[[#This Row],[Gross_Margin]]-Table1[[#This Row],[Budget_Margin]]) / ABS(Table1[[#This Row],[Budget_Margin]])
)
)</f>
        <v>-0.08</v>
      </c>
      <c r="X21" s="5" t="str">
        <f>IF(Table1[[#This Row],[Margin_Var]]&gt;=0, "Above Budget", "Below Budget")</f>
        <v>Below Budget</v>
      </c>
      <c r="Y21" s="5">
        <f>IFERROR(Table1[[#This Row],[Gross_Margin]]/Table1[[#This Row],[Actual_Sales]],0)</f>
        <v>1</v>
      </c>
      <c r="Z21" s="5">
        <f>Table1[[#This Row],[Actual_Profit]]/Table1[[#This Row],[Actual_Sales]]</f>
        <v>0.76086956521739135</v>
      </c>
      <c r="AA21">
        <v>11</v>
      </c>
      <c r="AB21" s="5">
        <f>IFERROR(Table1[[#This Row],[Expenses]]/Table1[[#This Row],[Actual_Sales]],0)</f>
        <v>0.2391304347826087</v>
      </c>
      <c r="AC21">
        <v>0</v>
      </c>
      <c r="AD21">
        <v>344</v>
      </c>
      <c r="AE21" s="5">
        <f>IFERROR(Table1[[#This Row],[Inventory]]/Table1[[#This Row],[Actual_Sales]],0)</f>
        <v>7.4782608695652177</v>
      </c>
    </row>
    <row r="22" spans="1:31" x14ac:dyDescent="0.25">
      <c r="A22">
        <v>4176</v>
      </c>
      <c r="B22">
        <v>603</v>
      </c>
      <c r="C22">
        <v>13</v>
      </c>
      <c r="D22" s="2">
        <v>40878</v>
      </c>
      <c r="E22">
        <v>46</v>
      </c>
      <c r="F22">
        <v>40</v>
      </c>
      <c r="G22">
        <f>Table1[[#This Row],[Actual_Sales]]-Table1[[#This Row],[Budget_Sales]]</f>
        <v>6</v>
      </c>
      <c r="H22" s="5">
        <f>IF(
Table1[[#This Row],[Budget_Sales]]=0,
"",
IF(
Table1[[#This Row],[Budget_Sales]]&gt;0,
(Table1[[#This Row],[Actual_Sales]]-Table1[[#This Row],[Budget_Sales]])/Table1[[#This Row],[Budget_Sales]],
(Table1[[#This Row],[Actual_Sales]]-Table1[[#This Row],[Budget_Sales]])/ABS(Table1[[#This Row],[Budget_Sales]])
)
)</f>
        <v>0.15</v>
      </c>
      <c r="I22" s="5" t="str">
        <f>IF(Table1[[#This Row],[Sales_Var]]&gt;=0,"Above Budget","Below Budget")</f>
        <v>Above Budget</v>
      </c>
      <c r="J22">
        <f>Table1[[#This Row],[Actual_Sales]]-(Table1[[#This Row],[COGS]]+Table1[[#This Row],[Expenses]])</f>
        <v>35</v>
      </c>
      <c r="K22">
        <v>30</v>
      </c>
      <c r="L22">
        <f>Table1[[#This Row],[Actual_Profit]]-Table1[[#This Row],[Budget_Profit]]</f>
        <v>5</v>
      </c>
      <c r="M22" s="5">
        <f>IF(
Table1[[#This Row],[Budget_Profit]]=0,
"",
IF(
Table1[[#This Row],[Budget_Profit]]&gt;0,
(Table1[[#This Row],[Actual_Profit]]-Table1[[#This Row],[Budget_Profit]])/Table1[[#This Row],[Budget_Profit]],
(Table1[[#This Row],[Actual_Profit]]-Table1[[#This Row],[Budget_Profit]])/ABS(Table1[[#This Row],[Budget_Profit]])
)
)</f>
        <v>0.16666666666666666</v>
      </c>
      <c r="N22" s="5" t="str">
        <f>IF(Table1[[#This Row],[Profit_Var]]&gt;=0, "Above Budget", "Below Budget")</f>
        <v>Above Budget</v>
      </c>
      <c r="O22">
        <v>0</v>
      </c>
      <c r="P22">
        <v>0</v>
      </c>
      <c r="Q22">
        <f>Table1[[#This Row],[COGS]]-Table1[[#This Row],[Budget_COGS]]</f>
        <v>0</v>
      </c>
      <c r="R22" s="5" t="str">
        <f>IF(
Table1[[#This Row],[Budget_COGS]]=0,
"",
IF(
Table1[[#This Row],[Budget_COGS]]&gt;0,
(Table1[[#This Row],[Budget_COGS]]-Table1[[#This Row],[COGS]]) / Table1[[#This Row],[Budget_COGS]],
(Table1[[#This Row],[Budget_COGS]]-Table1[[#This Row],[COGS]]) / ABS(Table1[[#This Row],[Budget_COGS]])
)
)</f>
        <v/>
      </c>
      <c r="S22" s="5" t="str">
        <f>IF(Table1[[#This Row],[COGS _Var]]&gt;=0, "Above Budget", "Below Budget")</f>
        <v>Above Budget</v>
      </c>
      <c r="T22">
        <f>Table1[[#This Row],[Actual_Sales]]-Table1[[#This Row],[COGS]]</f>
        <v>46</v>
      </c>
      <c r="U22">
        <v>40</v>
      </c>
      <c r="V22">
        <f>Table1[[#This Row],[Gross_Margin]]-Table1[[#This Row],[Budget_Margin]]</f>
        <v>6</v>
      </c>
      <c r="W22" s="5">
        <f>IF(
Table1[[#This Row],[Budget_Margin]]=0,
"",
IF(
Table1[[#This Row],[Budget_Margin]]&gt;0,
(Table1[[#This Row],[Gross_Margin]]-Table1[[#This Row],[Budget_Margin]]) / Table1[[#This Row],[Budget_Margin]],
(Table1[[#This Row],[Gross_Margin]]-Table1[[#This Row],[Budget_Margin]]) / ABS(Table1[[#This Row],[Budget_Margin]])
)
)</f>
        <v>0.15</v>
      </c>
      <c r="X22" s="5" t="str">
        <f>IF(Table1[[#This Row],[Margin_Var]]&gt;=0, "Above Budget", "Below Budget")</f>
        <v>Above Budget</v>
      </c>
      <c r="Y22" s="5">
        <f>IFERROR(Table1[[#This Row],[Gross_Margin]]/Table1[[#This Row],[Actual_Sales]],0)</f>
        <v>1</v>
      </c>
      <c r="Z22" s="5">
        <f>Table1[[#This Row],[Actual_Profit]]/Table1[[#This Row],[Actual_Sales]]</f>
        <v>0.76086956521739135</v>
      </c>
      <c r="AA22">
        <v>11</v>
      </c>
      <c r="AB22" s="5">
        <f>IFERROR(Table1[[#This Row],[Expenses]]/Table1[[#This Row],[Actual_Sales]],0)</f>
        <v>0.2391304347826087</v>
      </c>
      <c r="AC22">
        <v>0</v>
      </c>
      <c r="AD22">
        <v>344</v>
      </c>
      <c r="AE22" s="5">
        <f>IFERROR(Table1[[#This Row],[Inventory]]/Table1[[#This Row],[Actual_Sales]],0)</f>
        <v>7.4782608695652177</v>
      </c>
    </row>
    <row r="23" spans="1:31" x14ac:dyDescent="0.25">
      <c r="A23">
        <v>3986</v>
      </c>
      <c r="B23">
        <v>603</v>
      </c>
      <c r="C23">
        <v>13</v>
      </c>
      <c r="D23" s="2">
        <v>40848</v>
      </c>
      <c r="E23">
        <v>46</v>
      </c>
      <c r="F23">
        <v>40</v>
      </c>
      <c r="G23">
        <f>Table1[[#This Row],[Actual_Sales]]-Table1[[#This Row],[Budget_Sales]]</f>
        <v>6</v>
      </c>
      <c r="H23" s="5">
        <f>IF(
Table1[[#This Row],[Budget_Sales]]=0,
"",
IF(
Table1[[#This Row],[Budget_Sales]]&gt;0,
(Table1[[#This Row],[Actual_Sales]]-Table1[[#This Row],[Budget_Sales]])/Table1[[#This Row],[Budget_Sales]],
(Table1[[#This Row],[Actual_Sales]]-Table1[[#This Row],[Budget_Sales]])/ABS(Table1[[#This Row],[Budget_Sales]])
)
)</f>
        <v>0.15</v>
      </c>
      <c r="I23" s="5" t="str">
        <f>IF(Table1[[#This Row],[Sales_Var]]&gt;=0,"Above Budget","Below Budget")</f>
        <v>Above Budget</v>
      </c>
      <c r="J23">
        <f>Table1[[#This Row],[Actual_Sales]]-(Table1[[#This Row],[COGS]]+Table1[[#This Row],[Expenses]])</f>
        <v>35</v>
      </c>
      <c r="K23">
        <v>30</v>
      </c>
      <c r="L23">
        <f>Table1[[#This Row],[Actual_Profit]]-Table1[[#This Row],[Budget_Profit]]</f>
        <v>5</v>
      </c>
      <c r="M23" s="5">
        <f>IF(
Table1[[#This Row],[Budget_Profit]]=0,
"",
IF(
Table1[[#This Row],[Budget_Profit]]&gt;0,
(Table1[[#This Row],[Actual_Profit]]-Table1[[#This Row],[Budget_Profit]])/Table1[[#This Row],[Budget_Profit]],
(Table1[[#This Row],[Actual_Profit]]-Table1[[#This Row],[Budget_Profit]])/ABS(Table1[[#This Row],[Budget_Profit]])
)
)</f>
        <v>0.16666666666666666</v>
      </c>
      <c r="N23" s="5" t="str">
        <f>IF(Table1[[#This Row],[Profit_Var]]&gt;=0, "Above Budget", "Below Budget")</f>
        <v>Above Budget</v>
      </c>
      <c r="O23">
        <v>0</v>
      </c>
      <c r="P23">
        <v>0</v>
      </c>
      <c r="Q23">
        <f>Table1[[#This Row],[COGS]]-Table1[[#This Row],[Budget_COGS]]</f>
        <v>0</v>
      </c>
      <c r="R23" s="5" t="str">
        <f>IF(
Table1[[#This Row],[Budget_COGS]]=0,
"",
IF(
Table1[[#This Row],[Budget_COGS]]&gt;0,
(Table1[[#This Row],[Budget_COGS]]-Table1[[#This Row],[COGS]]) / Table1[[#This Row],[Budget_COGS]],
(Table1[[#This Row],[Budget_COGS]]-Table1[[#This Row],[COGS]]) / ABS(Table1[[#This Row],[Budget_COGS]])
)
)</f>
        <v/>
      </c>
      <c r="S23" s="5" t="str">
        <f>IF(Table1[[#This Row],[COGS _Var]]&gt;=0, "Above Budget", "Below Budget")</f>
        <v>Above Budget</v>
      </c>
      <c r="T23">
        <f>Table1[[#This Row],[Actual_Sales]]-Table1[[#This Row],[COGS]]</f>
        <v>46</v>
      </c>
      <c r="U23">
        <v>40</v>
      </c>
      <c r="V23">
        <f>Table1[[#This Row],[Gross_Margin]]-Table1[[#This Row],[Budget_Margin]]</f>
        <v>6</v>
      </c>
      <c r="W23" s="5">
        <f>IF(
Table1[[#This Row],[Budget_Margin]]=0,
"",
IF(
Table1[[#This Row],[Budget_Margin]]&gt;0,
(Table1[[#This Row],[Gross_Margin]]-Table1[[#This Row],[Budget_Margin]]) / Table1[[#This Row],[Budget_Margin]],
(Table1[[#This Row],[Gross_Margin]]-Table1[[#This Row],[Budget_Margin]]) / ABS(Table1[[#This Row],[Budget_Margin]])
)
)</f>
        <v>0.15</v>
      </c>
      <c r="X23" s="5" t="str">
        <f>IF(Table1[[#This Row],[Margin_Var]]&gt;=0, "Above Budget", "Below Budget")</f>
        <v>Above Budget</v>
      </c>
      <c r="Y23" s="5">
        <f>IFERROR(Table1[[#This Row],[Gross_Margin]]/Table1[[#This Row],[Actual_Sales]],0)</f>
        <v>1</v>
      </c>
      <c r="Z23" s="5">
        <f>Table1[[#This Row],[Actual_Profit]]/Table1[[#This Row],[Actual_Sales]]</f>
        <v>0.76086956521739135</v>
      </c>
      <c r="AA23">
        <v>11</v>
      </c>
      <c r="AB23" s="5">
        <f>IFERROR(Table1[[#This Row],[Expenses]]/Table1[[#This Row],[Actual_Sales]],0)</f>
        <v>0.2391304347826087</v>
      </c>
      <c r="AC23">
        <v>0</v>
      </c>
      <c r="AD23">
        <v>387</v>
      </c>
      <c r="AE23" s="5">
        <f>IFERROR(Table1[[#This Row],[Inventory]]/Table1[[#This Row],[Actual_Sales]],0)</f>
        <v>8.4130434782608692</v>
      </c>
    </row>
    <row r="24" spans="1:31" x14ac:dyDescent="0.25">
      <c r="A24">
        <v>3832</v>
      </c>
      <c r="B24">
        <v>702</v>
      </c>
      <c r="C24">
        <v>4</v>
      </c>
      <c r="D24" s="2">
        <v>40817</v>
      </c>
      <c r="E24">
        <v>46</v>
      </c>
      <c r="F24">
        <v>30</v>
      </c>
      <c r="G24">
        <f>Table1[[#This Row],[Actual_Sales]]-Table1[[#This Row],[Budget_Sales]]</f>
        <v>16</v>
      </c>
      <c r="H24" s="5">
        <f>IF(
Table1[[#This Row],[Budget_Sales]]=0,
"",
IF(
Table1[[#This Row],[Budget_Sales]]&gt;0,
(Table1[[#This Row],[Actual_Sales]]-Table1[[#This Row],[Budget_Sales]])/Table1[[#This Row],[Budget_Sales]],
(Table1[[#This Row],[Actual_Sales]]-Table1[[#This Row],[Budget_Sales]])/ABS(Table1[[#This Row],[Budget_Sales]])
)
)</f>
        <v>0.53333333333333333</v>
      </c>
      <c r="I24" s="5" t="str">
        <f>IF(Table1[[#This Row],[Sales_Var]]&gt;=0,"Above Budget","Below Budget")</f>
        <v>Above Budget</v>
      </c>
      <c r="J24">
        <f>Table1[[#This Row],[Actual_Sales]]-(Table1[[#This Row],[COGS]]+Table1[[#This Row],[Expenses]])</f>
        <v>35</v>
      </c>
      <c r="K24">
        <v>30</v>
      </c>
      <c r="L24">
        <f>Table1[[#This Row],[Actual_Profit]]-Table1[[#This Row],[Budget_Profit]]</f>
        <v>5</v>
      </c>
      <c r="M24" s="5">
        <f>IF(
Table1[[#This Row],[Budget_Profit]]=0,
"",
IF(
Table1[[#This Row],[Budget_Profit]]&gt;0,
(Table1[[#This Row],[Actual_Profit]]-Table1[[#This Row],[Budget_Profit]])/Table1[[#This Row],[Budget_Profit]],
(Table1[[#This Row],[Actual_Profit]]-Table1[[#This Row],[Budget_Profit]])/ABS(Table1[[#This Row],[Budget_Profit]])
)
)</f>
        <v>0.16666666666666666</v>
      </c>
      <c r="N24" s="5" t="str">
        <f>IF(Table1[[#This Row],[Profit_Var]]&gt;=0, "Above Budget", "Below Budget")</f>
        <v>Above Budget</v>
      </c>
      <c r="O24">
        <v>0</v>
      </c>
      <c r="P24">
        <v>0</v>
      </c>
      <c r="Q24">
        <f>Table1[[#This Row],[COGS]]-Table1[[#This Row],[Budget_COGS]]</f>
        <v>0</v>
      </c>
      <c r="R24" s="5" t="str">
        <f>IF(
Table1[[#This Row],[Budget_COGS]]=0,
"",
IF(
Table1[[#This Row],[Budget_COGS]]&gt;0,
(Table1[[#This Row],[Budget_COGS]]-Table1[[#This Row],[COGS]]) / Table1[[#This Row],[Budget_COGS]],
(Table1[[#This Row],[Budget_COGS]]-Table1[[#This Row],[COGS]]) / ABS(Table1[[#This Row],[Budget_COGS]])
)
)</f>
        <v/>
      </c>
      <c r="S24" s="5" t="str">
        <f>IF(Table1[[#This Row],[COGS _Var]]&gt;=0, "Above Budget", "Below Budget")</f>
        <v>Above Budget</v>
      </c>
      <c r="T24">
        <f>Table1[[#This Row],[Actual_Sales]]-Table1[[#This Row],[COGS]]</f>
        <v>46</v>
      </c>
      <c r="U24">
        <v>30</v>
      </c>
      <c r="V24">
        <f>Table1[[#This Row],[Gross_Margin]]-Table1[[#This Row],[Budget_Margin]]</f>
        <v>16</v>
      </c>
      <c r="W24" s="5">
        <f>IF(
Table1[[#This Row],[Budget_Margin]]=0,
"",
IF(
Table1[[#This Row],[Budget_Margin]]&gt;0,
(Table1[[#This Row],[Gross_Margin]]-Table1[[#This Row],[Budget_Margin]]) / Table1[[#This Row],[Budget_Margin]],
(Table1[[#This Row],[Gross_Margin]]-Table1[[#This Row],[Budget_Margin]]) / ABS(Table1[[#This Row],[Budget_Margin]])
)
)</f>
        <v>0.53333333333333333</v>
      </c>
      <c r="X24" s="5" t="str">
        <f>IF(Table1[[#This Row],[Margin_Var]]&gt;=0, "Above Budget", "Below Budget")</f>
        <v>Above Budget</v>
      </c>
      <c r="Y24" s="5">
        <f>IFERROR(Table1[[#This Row],[Gross_Margin]]/Table1[[#This Row],[Actual_Sales]],0)</f>
        <v>1</v>
      </c>
      <c r="Z24" s="5">
        <f>Table1[[#This Row],[Actual_Profit]]/Table1[[#This Row],[Actual_Sales]]</f>
        <v>0.76086956521739135</v>
      </c>
      <c r="AA24">
        <v>11</v>
      </c>
      <c r="AB24" s="5">
        <f>IFERROR(Table1[[#This Row],[Expenses]]/Table1[[#This Row],[Actual_Sales]],0)</f>
        <v>0.2391304347826087</v>
      </c>
      <c r="AC24">
        <v>0</v>
      </c>
      <c r="AD24">
        <v>430</v>
      </c>
      <c r="AE24" s="5">
        <f>IFERROR(Table1[[#This Row],[Inventory]]/Table1[[#This Row],[Actual_Sales]],0)</f>
        <v>9.3478260869565215</v>
      </c>
    </row>
    <row r="25" spans="1:31" x14ac:dyDescent="0.25">
      <c r="A25">
        <v>3815</v>
      </c>
      <c r="B25">
        <v>603</v>
      </c>
      <c r="C25">
        <v>13</v>
      </c>
      <c r="D25" s="2">
        <v>40817</v>
      </c>
      <c r="E25">
        <v>46</v>
      </c>
      <c r="F25">
        <v>40</v>
      </c>
      <c r="G25">
        <f>Table1[[#This Row],[Actual_Sales]]-Table1[[#This Row],[Budget_Sales]]</f>
        <v>6</v>
      </c>
      <c r="H25" s="5">
        <f>IF(
Table1[[#This Row],[Budget_Sales]]=0,
"",
IF(
Table1[[#This Row],[Budget_Sales]]&gt;0,
(Table1[[#This Row],[Actual_Sales]]-Table1[[#This Row],[Budget_Sales]])/Table1[[#This Row],[Budget_Sales]],
(Table1[[#This Row],[Actual_Sales]]-Table1[[#This Row],[Budget_Sales]])/ABS(Table1[[#This Row],[Budget_Sales]])
)
)</f>
        <v>0.15</v>
      </c>
      <c r="I25" s="5" t="str">
        <f>IF(Table1[[#This Row],[Sales_Var]]&gt;=0,"Above Budget","Below Budget")</f>
        <v>Above Budget</v>
      </c>
      <c r="J25">
        <f>Table1[[#This Row],[Actual_Sales]]-(Table1[[#This Row],[COGS]]+Table1[[#This Row],[Expenses]])</f>
        <v>35</v>
      </c>
      <c r="K25">
        <v>40</v>
      </c>
      <c r="L25">
        <f>Table1[[#This Row],[Actual_Profit]]-Table1[[#This Row],[Budget_Profit]]</f>
        <v>-5</v>
      </c>
      <c r="M25" s="5">
        <f>IF(
Table1[[#This Row],[Budget_Profit]]=0,
"",
IF(
Table1[[#This Row],[Budget_Profit]]&gt;0,
(Table1[[#This Row],[Actual_Profit]]-Table1[[#This Row],[Budget_Profit]])/Table1[[#This Row],[Budget_Profit]],
(Table1[[#This Row],[Actual_Profit]]-Table1[[#This Row],[Budget_Profit]])/ABS(Table1[[#This Row],[Budget_Profit]])
)
)</f>
        <v>-0.125</v>
      </c>
      <c r="N25" s="5" t="str">
        <f>IF(Table1[[#This Row],[Profit_Var]]&gt;=0, "Above Budget", "Below Budget")</f>
        <v>Below Budget</v>
      </c>
      <c r="O25">
        <v>0</v>
      </c>
      <c r="P25">
        <v>0</v>
      </c>
      <c r="Q25">
        <f>Table1[[#This Row],[COGS]]-Table1[[#This Row],[Budget_COGS]]</f>
        <v>0</v>
      </c>
      <c r="R25" s="5" t="str">
        <f>IF(
Table1[[#This Row],[Budget_COGS]]=0,
"",
IF(
Table1[[#This Row],[Budget_COGS]]&gt;0,
(Table1[[#This Row],[Budget_COGS]]-Table1[[#This Row],[COGS]]) / Table1[[#This Row],[Budget_COGS]],
(Table1[[#This Row],[Budget_COGS]]-Table1[[#This Row],[COGS]]) / ABS(Table1[[#This Row],[Budget_COGS]])
)
)</f>
        <v/>
      </c>
      <c r="S25" s="5" t="str">
        <f>IF(Table1[[#This Row],[COGS _Var]]&gt;=0, "Above Budget", "Below Budget")</f>
        <v>Above Budget</v>
      </c>
      <c r="T25">
        <f>Table1[[#This Row],[Actual_Sales]]-Table1[[#This Row],[COGS]]</f>
        <v>46</v>
      </c>
      <c r="U25">
        <v>40</v>
      </c>
      <c r="V25">
        <f>Table1[[#This Row],[Gross_Margin]]-Table1[[#This Row],[Budget_Margin]]</f>
        <v>6</v>
      </c>
      <c r="W25" s="5">
        <f>IF(
Table1[[#This Row],[Budget_Margin]]=0,
"",
IF(
Table1[[#This Row],[Budget_Margin]]&gt;0,
(Table1[[#This Row],[Gross_Margin]]-Table1[[#This Row],[Budget_Margin]]) / Table1[[#This Row],[Budget_Margin]],
(Table1[[#This Row],[Gross_Margin]]-Table1[[#This Row],[Budget_Margin]]) / ABS(Table1[[#This Row],[Budget_Margin]])
)
)</f>
        <v>0.15</v>
      </c>
      <c r="X25" s="5" t="str">
        <f>IF(Table1[[#This Row],[Margin_Var]]&gt;=0, "Above Budget", "Below Budget")</f>
        <v>Above Budget</v>
      </c>
      <c r="Y25" s="5">
        <f>IFERROR(Table1[[#This Row],[Gross_Margin]]/Table1[[#This Row],[Actual_Sales]],0)</f>
        <v>1</v>
      </c>
      <c r="Z25" s="5">
        <f>Table1[[#This Row],[Actual_Profit]]/Table1[[#This Row],[Actual_Sales]]</f>
        <v>0.76086956521739135</v>
      </c>
      <c r="AA25">
        <v>11</v>
      </c>
      <c r="AB25" s="5">
        <f>IFERROR(Table1[[#This Row],[Expenses]]/Table1[[#This Row],[Actual_Sales]],0)</f>
        <v>0.2391304347826087</v>
      </c>
      <c r="AC25">
        <v>0</v>
      </c>
      <c r="AD25">
        <v>430</v>
      </c>
      <c r="AE25" s="5">
        <f>IFERROR(Table1[[#This Row],[Inventory]]/Table1[[#This Row],[Actual_Sales]],0)</f>
        <v>9.3478260869565215</v>
      </c>
    </row>
    <row r="26" spans="1:31" x14ac:dyDescent="0.25">
      <c r="A26">
        <v>3685</v>
      </c>
      <c r="B26">
        <v>775</v>
      </c>
      <c r="C26">
        <v>4</v>
      </c>
      <c r="D26" s="2">
        <v>40787</v>
      </c>
      <c r="E26">
        <v>46</v>
      </c>
      <c r="F26">
        <v>40</v>
      </c>
      <c r="G26">
        <f>Table1[[#This Row],[Actual_Sales]]-Table1[[#This Row],[Budget_Sales]]</f>
        <v>6</v>
      </c>
      <c r="H26" s="5">
        <f>IF(
Table1[[#This Row],[Budget_Sales]]=0,
"",
IF(
Table1[[#This Row],[Budget_Sales]]&gt;0,
(Table1[[#This Row],[Actual_Sales]]-Table1[[#This Row],[Budget_Sales]])/Table1[[#This Row],[Budget_Sales]],
(Table1[[#This Row],[Actual_Sales]]-Table1[[#This Row],[Budget_Sales]])/ABS(Table1[[#This Row],[Budget_Sales]])
)
)</f>
        <v>0.15</v>
      </c>
      <c r="I26" s="5" t="str">
        <f>IF(Table1[[#This Row],[Sales_Var]]&gt;=0,"Above Budget","Below Budget")</f>
        <v>Above Budget</v>
      </c>
      <c r="J26">
        <f>Table1[[#This Row],[Actual_Sales]]-(Table1[[#This Row],[COGS]]+Table1[[#This Row],[Expenses]])</f>
        <v>35</v>
      </c>
      <c r="K26">
        <v>30</v>
      </c>
      <c r="L26">
        <f>Table1[[#This Row],[Actual_Profit]]-Table1[[#This Row],[Budget_Profit]]</f>
        <v>5</v>
      </c>
      <c r="M26" s="5">
        <f>IF(
Table1[[#This Row],[Budget_Profit]]=0,
"",
IF(
Table1[[#This Row],[Budget_Profit]]&gt;0,
(Table1[[#This Row],[Actual_Profit]]-Table1[[#This Row],[Budget_Profit]])/Table1[[#This Row],[Budget_Profit]],
(Table1[[#This Row],[Actual_Profit]]-Table1[[#This Row],[Budget_Profit]])/ABS(Table1[[#This Row],[Budget_Profit]])
)
)</f>
        <v>0.16666666666666666</v>
      </c>
      <c r="N26" s="5" t="str">
        <f>IF(Table1[[#This Row],[Profit_Var]]&gt;=0, "Above Budget", "Below Budget")</f>
        <v>Above Budget</v>
      </c>
      <c r="O26">
        <v>0</v>
      </c>
      <c r="P26">
        <v>0</v>
      </c>
      <c r="Q26">
        <f>Table1[[#This Row],[COGS]]-Table1[[#This Row],[Budget_COGS]]</f>
        <v>0</v>
      </c>
      <c r="R26" s="5" t="str">
        <f>IF(
Table1[[#This Row],[Budget_COGS]]=0,
"",
IF(
Table1[[#This Row],[Budget_COGS]]&gt;0,
(Table1[[#This Row],[Budget_COGS]]-Table1[[#This Row],[COGS]]) / Table1[[#This Row],[Budget_COGS]],
(Table1[[#This Row],[Budget_COGS]]-Table1[[#This Row],[COGS]]) / ABS(Table1[[#This Row],[Budget_COGS]])
)
)</f>
        <v/>
      </c>
      <c r="S26" s="5" t="str">
        <f>IF(Table1[[#This Row],[COGS _Var]]&gt;=0, "Above Budget", "Below Budget")</f>
        <v>Above Budget</v>
      </c>
      <c r="T26">
        <f>Table1[[#This Row],[Actual_Sales]]-Table1[[#This Row],[COGS]]</f>
        <v>46</v>
      </c>
      <c r="U26">
        <v>40</v>
      </c>
      <c r="V26">
        <f>Table1[[#This Row],[Gross_Margin]]-Table1[[#This Row],[Budget_Margin]]</f>
        <v>6</v>
      </c>
      <c r="W26" s="5">
        <f>IF(
Table1[[#This Row],[Budget_Margin]]=0,
"",
IF(
Table1[[#This Row],[Budget_Margin]]&gt;0,
(Table1[[#This Row],[Gross_Margin]]-Table1[[#This Row],[Budget_Margin]]) / Table1[[#This Row],[Budget_Margin]],
(Table1[[#This Row],[Gross_Margin]]-Table1[[#This Row],[Budget_Margin]]) / ABS(Table1[[#This Row],[Budget_Margin]])
)
)</f>
        <v>0.15</v>
      </c>
      <c r="X26" s="5" t="str">
        <f>IF(Table1[[#This Row],[Margin_Var]]&gt;=0, "Above Budget", "Below Budget")</f>
        <v>Above Budget</v>
      </c>
      <c r="Y26" s="5">
        <f>IFERROR(Table1[[#This Row],[Gross_Margin]]/Table1[[#This Row],[Actual_Sales]],0)</f>
        <v>1</v>
      </c>
      <c r="Z26" s="5">
        <f>Table1[[#This Row],[Actual_Profit]]/Table1[[#This Row],[Actual_Sales]]</f>
        <v>0.76086956521739135</v>
      </c>
      <c r="AA26">
        <v>11</v>
      </c>
      <c r="AB26" s="5">
        <f>IFERROR(Table1[[#This Row],[Expenses]]/Table1[[#This Row],[Actual_Sales]],0)</f>
        <v>0.2391304347826087</v>
      </c>
      <c r="AC26">
        <v>0</v>
      </c>
      <c r="AD26">
        <v>473</v>
      </c>
      <c r="AE26" s="5">
        <f>IFERROR(Table1[[#This Row],[Inventory]]/Table1[[#This Row],[Actual_Sales]],0)</f>
        <v>10.282608695652174</v>
      </c>
    </row>
    <row r="27" spans="1:31" x14ac:dyDescent="0.25">
      <c r="A27">
        <v>3662</v>
      </c>
      <c r="B27">
        <v>712</v>
      </c>
      <c r="C27">
        <v>6</v>
      </c>
      <c r="D27" s="2">
        <v>40787</v>
      </c>
      <c r="E27">
        <v>46</v>
      </c>
      <c r="F27">
        <v>50</v>
      </c>
      <c r="G27">
        <f>Table1[[#This Row],[Actual_Sales]]-Table1[[#This Row],[Budget_Sales]]</f>
        <v>-4</v>
      </c>
      <c r="H27" s="5">
        <f>IF(
Table1[[#This Row],[Budget_Sales]]=0,
"",
IF(
Table1[[#This Row],[Budget_Sales]]&gt;0,
(Table1[[#This Row],[Actual_Sales]]-Table1[[#This Row],[Budget_Sales]])/Table1[[#This Row],[Budget_Sales]],
(Table1[[#This Row],[Actual_Sales]]-Table1[[#This Row],[Budget_Sales]])/ABS(Table1[[#This Row],[Budget_Sales]])
)
)</f>
        <v>-0.08</v>
      </c>
      <c r="I27" s="5" t="str">
        <f>IF(Table1[[#This Row],[Sales_Var]]&gt;=0,"Above Budget","Below Budget")</f>
        <v>Below Budget</v>
      </c>
      <c r="J27">
        <f>Table1[[#This Row],[Actual_Sales]]-(Table1[[#This Row],[COGS]]+Table1[[#This Row],[Expenses]])</f>
        <v>35</v>
      </c>
      <c r="K27">
        <v>40</v>
      </c>
      <c r="L27">
        <f>Table1[[#This Row],[Actual_Profit]]-Table1[[#This Row],[Budget_Profit]]</f>
        <v>-5</v>
      </c>
      <c r="M27" s="5">
        <f>IF(
Table1[[#This Row],[Budget_Profit]]=0,
"",
IF(
Table1[[#This Row],[Budget_Profit]]&gt;0,
(Table1[[#This Row],[Actual_Profit]]-Table1[[#This Row],[Budget_Profit]])/Table1[[#This Row],[Budget_Profit]],
(Table1[[#This Row],[Actual_Profit]]-Table1[[#This Row],[Budget_Profit]])/ABS(Table1[[#This Row],[Budget_Profit]])
)
)</f>
        <v>-0.125</v>
      </c>
      <c r="N27" s="5" t="str">
        <f>IF(Table1[[#This Row],[Profit_Var]]&gt;=0, "Above Budget", "Below Budget")</f>
        <v>Below Budget</v>
      </c>
      <c r="O27">
        <v>0</v>
      </c>
      <c r="P27">
        <v>0</v>
      </c>
      <c r="Q27">
        <f>Table1[[#This Row],[COGS]]-Table1[[#This Row],[Budget_COGS]]</f>
        <v>0</v>
      </c>
      <c r="R27" s="5" t="str">
        <f>IF(
Table1[[#This Row],[Budget_COGS]]=0,
"",
IF(
Table1[[#This Row],[Budget_COGS]]&gt;0,
(Table1[[#This Row],[Budget_COGS]]-Table1[[#This Row],[COGS]]) / Table1[[#This Row],[Budget_COGS]],
(Table1[[#This Row],[Budget_COGS]]-Table1[[#This Row],[COGS]]) / ABS(Table1[[#This Row],[Budget_COGS]])
)
)</f>
        <v/>
      </c>
      <c r="S27" s="5" t="str">
        <f>IF(Table1[[#This Row],[COGS _Var]]&gt;=0, "Above Budget", "Below Budget")</f>
        <v>Above Budget</v>
      </c>
      <c r="T27">
        <f>Table1[[#This Row],[Actual_Sales]]-Table1[[#This Row],[COGS]]</f>
        <v>46</v>
      </c>
      <c r="U27">
        <v>50</v>
      </c>
      <c r="V27">
        <f>Table1[[#This Row],[Gross_Margin]]-Table1[[#This Row],[Budget_Margin]]</f>
        <v>-4</v>
      </c>
      <c r="W27" s="5">
        <f>IF(
Table1[[#This Row],[Budget_Margin]]=0,
"",
IF(
Table1[[#This Row],[Budget_Margin]]&gt;0,
(Table1[[#This Row],[Gross_Margin]]-Table1[[#This Row],[Budget_Margin]]) / Table1[[#This Row],[Budget_Margin]],
(Table1[[#This Row],[Gross_Margin]]-Table1[[#This Row],[Budget_Margin]]) / ABS(Table1[[#This Row],[Budget_Margin]])
)
)</f>
        <v>-0.08</v>
      </c>
      <c r="X27" s="5" t="str">
        <f>IF(Table1[[#This Row],[Margin_Var]]&gt;=0, "Above Budget", "Below Budget")</f>
        <v>Below Budget</v>
      </c>
      <c r="Y27" s="5">
        <f>IFERROR(Table1[[#This Row],[Gross_Margin]]/Table1[[#This Row],[Actual_Sales]],0)</f>
        <v>1</v>
      </c>
      <c r="Z27" s="5">
        <f>Table1[[#This Row],[Actual_Profit]]/Table1[[#This Row],[Actual_Sales]]</f>
        <v>0.76086956521739135</v>
      </c>
      <c r="AA27">
        <v>11</v>
      </c>
      <c r="AB27" s="5">
        <f>IFERROR(Table1[[#This Row],[Expenses]]/Table1[[#This Row],[Actual_Sales]],0)</f>
        <v>0.2391304347826087</v>
      </c>
      <c r="AC27">
        <v>0</v>
      </c>
      <c r="AD27">
        <v>473</v>
      </c>
      <c r="AE27" s="5">
        <f>IFERROR(Table1[[#This Row],[Inventory]]/Table1[[#This Row],[Actual_Sales]],0)</f>
        <v>10.282608695652174</v>
      </c>
    </row>
    <row r="28" spans="1:31" x14ac:dyDescent="0.25">
      <c r="A28">
        <v>2791</v>
      </c>
      <c r="B28">
        <v>775</v>
      </c>
      <c r="C28">
        <v>4</v>
      </c>
      <c r="D28" s="2">
        <v>40634</v>
      </c>
      <c r="E28">
        <v>46</v>
      </c>
      <c r="F28">
        <v>40</v>
      </c>
      <c r="G28">
        <f>Table1[[#This Row],[Actual_Sales]]-Table1[[#This Row],[Budget_Sales]]</f>
        <v>6</v>
      </c>
      <c r="H28" s="5">
        <f>IF(
Table1[[#This Row],[Budget_Sales]]=0,
"",
IF(
Table1[[#This Row],[Budget_Sales]]&gt;0,
(Table1[[#This Row],[Actual_Sales]]-Table1[[#This Row],[Budget_Sales]])/Table1[[#This Row],[Budget_Sales]],
(Table1[[#This Row],[Actual_Sales]]-Table1[[#This Row],[Budget_Sales]])/ABS(Table1[[#This Row],[Budget_Sales]])
)
)</f>
        <v>0.15</v>
      </c>
      <c r="I28" s="5" t="str">
        <f>IF(Table1[[#This Row],[Sales_Var]]&gt;=0,"Above Budget","Below Budget")</f>
        <v>Above Budget</v>
      </c>
      <c r="J28">
        <f>Table1[[#This Row],[Actual_Sales]]-(Table1[[#This Row],[COGS]]+Table1[[#This Row],[Expenses]])</f>
        <v>35</v>
      </c>
      <c r="K28">
        <v>30</v>
      </c>
      <c r="L28">
        <f>Table1[[#This Row],[Actual_Profit]]-Table1[[#This Row],[Budget_Profit]]</f>
        <v>5</v>
      </c>
      <c r="M28" s="5">
        <f>IF(
Table1[[#This Row],[Budget_Profit]]=0,
"",
IF(
Table1[[#This Row],[Budget_Profit]]&gt;0,
(Table1[[#This Row],[Actual_Profit]]-Table1[[#This Row],[Budget_Profit]])/Table1[[#This Row],[Budget_Profit]],
(Table1[[#This Row],[Actual_Profit]]-Table1[[#This Row],[Budget_Profit]])/ABS(Table1[[#This Row],[Budget_Profit]])
)
)</f>
        <v>0.16666666666666666</v>
      </c>
      <c r="N28" s="5" t="str">
        <f>IF(Table1[[#This Row],[Profit_Var]]&gt;=0, "Above Budget", "Below Budget")</f>
        <v>Above Budget</v>
      </c>
      <c r="O28">
        <v>0</v>
      </c>
      <c r="P28">
        <v>0</v>
      </c>
      <c r="Q28">
        <f>Table1[[#This Row],[COGS]]-Table1[[#This Row],[Budget_COGS]]</f>
        <v>0</v>
      </c>
      <c r="R28" s="5" t="str">
        <f>IF(
Table1[[#This Row],[Budget_COGS]]=0,
"",
IF(
Table1[[#This Row],[Budget_COGS]]&gt;0,
(Table1[[#This Row],[Budget_COGS]]-Table1[[#This Row],[COGS]]) / Table1[[#This Row],[Budget_COGS]],
(Table1[[#This Row],[Budget_COGS]]-Table1[[#This Row],[COGS]]) / ABS(Table1[[#This Row],[Budget_COGS]])
)
)</f>
        <v/>
      </c>
      <c r="S28" s="5" t="str">
        <f>IF(Table1[[#This Row],[COGS _Var]]&gt;=0, "Above Budget", "Below Budget")</f>
        <v>Above Budget</v>
      </c>
      <c r="T28">
        <f>Table1[[#This Row],[Actual_Sales]]-Table1[[#This Row],[COGS]]</f>
        <v>46</v>
      </c>
      <c r="U28">
        <v>40</v>
      </c>
      <c r="V28">
        <f>Table1[[#This Row],[Gross_Margin]]-Table1[[#This Row],[Budget_Margin]]</f>
        <v>6</v>
      </c>
      <c r="W28" s="5">
        <f>IF(
Table1[[#This Row],[Budget_Margin]]=0,
"",
IF(
Table1[[#This Row],[Budget_Margin]]&gt;0,
(Table1[[#This Row],[Gross_Margin]]-Table1[[#This Row],[Budget_Margin]]) / Table1[[#This Row],[Budget_Margin]],
(Table1[[#This Row],[Gross_Margin]]-Table1[[#This Row],[Budget_Margin]]) / ABS(Table1[[#This Row],[Budget_Margin]])
)
)</f>
        <v>0.15</v>
      </c>
      <c r="X28" s="5" t="str">
        <f>IF(Table1[[#This Row],[Margin_Var]]&gt;=0, "Above Budget", "Below Budget")</f>
        <v>Above Budget</v>
      </c>
      <c r="Y28" s="5">
        <f>IFERROR(Table1[[#This Row],[Gross_Margin]]/Table1[[#This Row],[Actual_Sales]],0)</f>
        <v>1</v>
      </c>
      <c r="Z28" s="5">
        <f>Table1[[#This Row],[Actual_Profit]]/Table1[[#This Row],[Actual_Sales]]</f>
        <v>0.76086956521739135</v>
      </c>
      <c r="AA28">
        <v>11</v>
      </c>
      <c r="AB28" s="5">
        <f>IFERROR(Table1[[#This Row],[Expenses]]/Table1[[#This Row],[Actual_Sales]],0)</f>
        <v>0.2391304347826087</v>
      </c>
      <c r="AC28">
        <v>0</v>
      </c>
      <c r="AD28">
        <v>688</v>
      </c>
      <c r="AE28" s="5">
        <f>IFERROR(Table1[[#This Row],[Inventory]]/Table1[[#This Row],[Actual_Sales]],0)</f>
        <v>14.956521739130435</v>
      </c>
    </row>
    <row r="29" spans="1:31" x14ac:dyDescent="0.25">
      <c r="A29">
        <v>2775</v>
      </c>
      <c r="B29">
        <v>712</v>
      </c>
      <c r="C29">
        <v>6</v>
      </c>
      <c r="D29" s="2">
        <v>40634</v>
      </c>
      <c r="E29">
        <v>46</v>
      </c>
      <c r="F29">
        <v>50</v>
      </c>
      <c r="G29">
        <f>Table1[[#This Row],[Actual_Sales]]-Table1[[#This Row],[Budget_Sales]]</f>
        <v>-4</v>
      </c>
      <c r="H29" s="5">
        <f>IF(
Table1[[#This Row],[Budget_Sales]]=0,
"",
IF(
Table1[[#This Row],[Budget_Sales]]&gt;0,
(Table1[[#This Row],[Actual_Sales]]-Table1[[#This Row],[Budget_Sales]])/Table1[[#This Row],[Budget_Sales]],
(Table1[[#This Row],[Actual_Sales]]-Table1[[#This Row],[Budget_Sales]])/ABS(Table1[[#This Row],[Budget_Sales]])
)
)</f>
        <v>-0.08</v>
      </c>
      <c r="I29" s="5" t="str">
        <f>IF(Table1[[#This Row],[Sales_Var]]&gt;=0,"Above Budget","Below Budget")</f>
        <v>Below Budget</v>
      </c>
      <c r="J29">
        <f>Table1[[#This Row],[Actual_Sales]]-(Table1[[#This Row],[COGS]]+Table1[[#This Row],[Expenses]])</f>
        <v>35</v>
      </c>
      <c r="K29">
        <v>40</v>
      </c>
      <c r="L29">
        <f>Table1[[#This Row],[Actual_Profit]]-Table1[[#This Row],[Budget_Profit]]</f>
        <v>-5</v>
      </c>
      <c r="M29" s="5">
        <f>IF(
Table1[[#This Row],[Budget_Profit]]=0,
"",
IF(
Table1[[#This Row],[Budget_Profit]]&gt;0,
(Table1[[#This Row],[Actual_Profit]]-Table1[[#This Row],[Budget_Profit]])/Table1[[#This Row],[Budget_Profit]],
(Table1[[#This Row],[Actual_Profit]]-Table1[[#This Row],[Budget_Profit]])/ABS(Table1[[#This Row],[Budget_Profit]])
)
)</f>
        <v>-0.125</v>
      </c>
      <c r="N29" s="5" t="str">
        <f>IF(Table1[[#This Row],[Profit_Var]]&gt;=0, "Above Budget", "Below Budget")</f>
        <v>Below Budget</v>
      </c>
      <c r="O29">
        <v>0</v>
      </c>
      <c r="P29">
        <v>0</v>
      </c>
      <c r="Q29">
        <f>Table1[[#This Row],[COGS]]-Table1[[#This Row],[Budget_COGS]]</f>
        <v>0</v>
      </c>
      <c r="R29" s="5" t="str">
        <f>IF(
Table1[[#This Row],[Budget_COGS]]=0,
"",
IF(
Table1[[#This Row],[Budget_COGS]]&gt;0,
(Table1[[#This Row],[Budget_COGS]]-Table1[[#This Row],[COGS]]) / Table1[[#This Row],[Budget_COGS]],
(Table1[[#This Row],[Budget_COGS]]-Table1[[#This Row],[COGS]]) / ABS(Table1[[#This Row],[Budget_COGS]])
)
)</f>
        <v/>
      </c>
      <c r="S29" s="5" t="str">
        <f>IF(Table1[[#This Row],[COGS _Var]]&gt;=0, "Above Budget", "Below Budget")</f>
        <v>Above Budget</v>
      </c>
      <c r="T29">
        <f>Table1[[#This Row],[Actual_Sales]]-Table1[[#This Row],[COGS]]</f>
        <v>46</v>
      </c>
      <c r="U29">
        <v>50</v>
      </c>
      <c r="V29">
        <f>Table1[[#This Row],[Gross_Margin]]-Table1[[#This Row],[Budget_Margin]]</f>
        <v>-4</v>
      </c>
      <c r="W29" s="5">
        <f>IF(
Table1[[#This Row],[Budget_Margin]]=0,
"",
IF(
Table1[[#This Row],[Budget_Margin]]&gt;0,
(Table1[[#This Row],[Gross_Margin]]-Table1[[#This Row],[Budget_Margin]]) / Table1[[#This Row],[Budget_Margin]],
(Table1[[#This Row],[Gross_Margin]]-Table1[[#This Row],[Budget_Margin]]) / ABS(Table1[[#This Row],[Budget_Margin]])
)
)</f>
        <v>-0.08</v>
      </c>
      <c r="X29" s="5" t="str">
        <f>IF(Table1[[#This Row],[Margin_Var]]&gt;=0, "Above Budget", "Below Budget")</f>
        <v>Below Budget</v>
      </c>
      <c r="Y29" s="5">
        <f>IFERROR(Table1[[#This Row],[Gross_Margin]]/Table1[[#This Row],[Actual_Sales]],0)</f>
        <v>1</v>
      </c>
      <c r="Z29" s="5">
        <f>Table1[[#This Row],[Actual_Profit]]/Table1[[#This Row],[Actual_Sales]]</f>
        <v>0.76086956521739135</v>
      </c>
      <c r="AA29">
        <v>11</v>
      </c>
      <c r="AB29" s="5">
        <f>IFERROR(Table1[[#This Row],[Expenses]]/Table1[[#This Row],[Actual_Sales]],0)</f>
        <v>0.2391304347826087</v>
      </c>
      <c r="AC29">
        <v>0</v>
      </c>
      <c r="AD29">
        <v>688</v>
      </c>
      <c r="AE29" s="5">
        <f>IFERROR(Table1[[#This Row],[Inventory]]/Table1[[#This Row],[Actual_Sales]],0)</f>
        <v>14.956521739130435</v>
      </c>
    </row>
    <row r="30" spans="1:31" x14ac:dyDescent="0.25">
      <c r="A30">
        <v>2753</v>
      </c>
      <c r="B30">
        <v>603</v>
      </c>
      <c r="C30">
        <v>13</v>
      </c>
      <c r="D30" s="2">
        <v>40634</v>
      </c>
      <c r="E30">
        <v>46</v>
      </c>
      <c r="F30">
        <v>40</v>
      </c>
      <c r="G30">
        <f>Table1[[#This Row],[Actual_Sales]]-Table1[[#This Row],[Budget_Sales]]</f>
        <v>6</v>
      </c>
      <c r="H30" s="5">
        <f>IF(
Table1[[#This Row],[Budget_Sales]]=0,
"",
IF(
Table1[[#This Row],[Budget_Sales]]&gt;0,
(Table1[[#This Row],[Actual_Sales]]-Table1[[#This Row],[Budget_Sales]])/Table1[[#This Row],[Budget_Sales]],
(Table1[[#This Row],[Actual_Sales]]-Table1[[#This Row],[Budget_Sales]])/ABS(Table1[[#This Row],[Budget_Sales]])
)
)</f>
        <v>0.15</v>
      </c>
      <c r="I30" s="5" t="str">
        <f>IF(Table1[[#This Row],[Sales_Var]]&gt;=0,"Above Budget","Below Budget")</f>
        <v>Above Budget</v>
      </c>
      <c r="J30">
        <f>Table1[[#This Row],[Actual_Sales]]-(Table1[[#This Row],[COGS]]+Table1[[#This Row],[Expenses]])</f>
        <v>35</v>
      </c>
      <c r="K30">
        <v>30</v>
      </c>
      <c r="L30">
        <f>Table1[[#This Row],[Actual_Profit]]-Table1[[#This Row],[Budget_Profit]]</f>
        <v>5</v>
      </c>
      <c r="M30" s="5">
        <f>IF(
Table1[[#This Row],[Budget_Profit]]=0,
"",
IF(
Table1[[#This Row],[Budget_Profit]]&gt;0,
(Table1[[#This Row],[Actual_Profit]]-Table1[[#This Row],[Budget_Profit]])/Table1[[#This Row],[Budget_Profit]],
(Table1[[#This Row],[Actual_Profit]]-Table1[[#This Row],[Budget_Profit]])/ABS(Table1[[#This Row],[Budget_Profit]])
)
)</f>
        <v>0.16666666666666666</v>
      </c>
      <c r="N30" s="5" t="str">
        <f>IF(Table1[[#This Row],[Profit_Var]]&gt;=0, "Above Budget", "Below Budget")</f>
        <v>Above Budget</v>
      </c>
      <c r="O30">
        <v>0</v>
      </c>
      <c r="P30">
        <v>0</v>
      </c>
      <c r="Q30">
        <f>Table1[[#This Row],[COGS]]-Table1[[#This Row],[Budget_COGS]]</f>
        <v>0</v>
      </c>
      <c r="R30" s="5" t="str">
        <f>IF(
Table1[[#This Row],[Budget_COGS]]=0,
"",
IF(
Table1[[#This Row],[Budget_COGS]]&gt;0,
(Table1[[#This Row],[Budget_COGS]]-Table1[[#This Row],[COGS]]) / Table1[[#This Row],[Budget_COGS]],
(Table1[[#This Row],[Budget_COGS]]-Table1[[#This Row],[COGS]]) / ABS(Table1[[#This Row],[Budget_COGS]])
)
)</f>
        <v/>
      </c>
      <c r="S30" s="5" t="str">
        <f>IF(Table1[[#This Row],[COGS _Var]]&gt;=0, "Above Budget", "Below Budget")</f>
        <v>Above Budget</v>
      </c>
      <c r="T30">
        <f>Table1[[#This Row],[Actual_Sales]]-Table1[[#This Row],[COGS]]</f>
        <v>46</v>
      </c>
      <c r="U30">
        <v>40</v>
      </c>
      <c r="V30">
        <f>Table1[[#This Row],[Gross_Margin]]-Table1[[#This Row],[Budget_Margin]]</f>
        <v>6</v>
      </c>
      <c r="W30" s="5">
        <f>IF(
Table1[[#This Row],[Budget_Margin]]=0,
"",
IF(
Table1[[#This Row],[Budget_Margin]]&gt;0,
(Table1[[#This Row],[Gross_Margin]]-Table1[[#This Row],[Budget_Margin]]) / Table1[[#This Row],[Budget_Margin]],
(Table1[[#This Row],[Gross_Margin]]-Table1[[#This Row],[Budget_Margin]]) / ABS(Table1[[#This Row],[Budget_Margin]])
)
)</f>
        <v>0.15</v>
      </c>
      <c r="X30" s="5" t="str">
        <f>IF(Table1[[#This Row],[Margin_Var]]&gt;=0, "Above Budget", "Below Budget")</f>
        <v>Above Budget</v>
      </c>
      <c r="Y30" s="5">
        <f>IFERROR(Table1[[#This Row],[Gross_Margin]]/Table1[[#This Row],[Actual_Sales]],0)</f>
        <v>1</v>
      </c>
      <c r="Z30" s="5">
        <f>Table1[[#This Row],[Actual_Profit]]/Table1[[#This Row],[Actual_Sales]]</f>
        <v>0.76086956521739135</v>
      </c>
      <c r="AA30">
        <v>11</v>
      </c>
      <c r="AB30" s="5">
        <f>IFERROR(Table1[[#This Row],[Expenses]]/Table1[[#This Row],[Actual_Sales]],0)</f>
        <v>0.2391304347826087</v>
      </c>
      <c r="AC30">
        <v>0</v>
      </c>
      <c r="AD30">
        <v>688</v>
      </c>
      <c r="AE30" s="5">
        <f>IFERROR(Table1[[#This Row],[Inventory]]/Table1[[#This Row],[Actual_Sales]],0)</f>
        <v>14.956521739130435</v>
      </c>
    </row>
    <row r="31" spans="1:31" x14ac:dyDescent="0.25">
      <c r="A31">
        <v>2588</v>
      </c>
      <c r="B31">
        <v>712</v>
      </c>
      <c r="C31">
        <v>6</v>
      </c>
      <c r="D31" s="2">
        <v>40603</v>
      </c>
      <c r="E31">
        <v>46</v>
      </c>
      <c r="F31">
        <v>50</v>
      </c>
      <c r="G31">
        <f>Table1[[#This Row],[Actual_Sales]]-Table1[[#This Row],[Budget_Sales]]</f>
        <v>-4</v>
      </c>
      <c r="H31" s="5">
        <f>IF(
Table1[[#This Row],[Budget_Sales]]=0,
"",
IF(
Table1[[#This Row],[Budget_Sales]]&gt;0,
(Table1[[#This Row],[Actual_Sales]]-Table1[[#This Row],[Budget_Sales]])/Table1[[#This Row],[Budget_Sales]],
(Table1[[#This Row],[Actual_Sales]]-Table1[[#This Row],[Budget_Sales]])/ABS(Table1[[#This Row],[Budget_Sales]])
)
)</f>
        <v>-0.08</v>
      </c>
      <c r="I31" s="5" t="str">
        <f>IF(Table1[[#This Row],[Sales_Var]]&gt;=0,"Above Budget","Below Budget")</f>
        <v>Below Budget</v>
      </c>
      <c r="J31">
        <f>Table1[[#This Row],[Actual_Sales]]-(Table1[[#This Row],[COGS]]+Table1[[#This Row],[Expenses]])</f>
        <v>35</v>
      </c>
      <c r="K31">
        <v>40</v>
      </c>
      <c r="L31">
        <f>Table1[[#This Row],[Actual_Profit]]-Table1[[#This Row],[Budget_Profit]]</f>
        <v>-5</v>
      </c>
      <c r="M31" s="5">
        <f>IF(
Table1[[#This Row],[Budget_Profit]]=0,
"",
IF(
Table1[[#This Row],[Budget_Profit]]&gt;0,
(Table1[[#This Row],[Actual_Profit]]-Table1[[#This Row],[Budget_Profit]])/Table1[[#This Row],[Budget_Profit]],
(Table1[[#This Row],[Actual_Profit]]-Table1[[#This Row],[Budget_Profit]])/ABS(Table1[[#This Row],[Budget_Profit]])
)
)</f>
        <v>-0.125</v>
      </c>
      <c r="N31" s="5" t="str">
        <f>IF(Table1[[#This Row],[Profit_Var]]&gt;=0, "Above Budget", "Below Budget")</f>
        <v>Below Budget</v>
      </c>
      <c r="O31">
        <v>0</v>
      </c>
      <c r="P31">
        <v>0</v>
      </c>
      <c r="Q31">
        <f>Table1[[#This Row],[COGS]]-Table1[[#This Row],[Budget_COGS]]</f>
        <v>0</v>
      </c>
      <c r="R31" s="5" t="str">
        <f>IF(
Table1[[#This Row],[Budget_COGS]]=0,
"",
IF(
Table1[[#This Row],[Budget_COGS]]&gt;0,
(Table1[[#This Row],[Budget_COGS]]-Table1[[#This Row],[COGS]]) / Table1[[#This Row],[Budget_COGS]],
(Table1[[#This Row],[Budget_COGS]]-Table1[[#This Row],[COGS]]) / ABS(Table1[[#This Row],[Budget_COGS]])
)
)</f>
        <v/>
      </c>
      <c r="S31" s="5" t="str">
        <f>IF(Table1[[#This Row],[COGS _Var]]&gt;=0, "Above Budget", "Below Budget")</f>
        <v>Above Budget</v>
      </c>
      <c r="T31">
        <f>Table1[[#This Row],[Actual_Sales]]-Table1[[#This Row],[COGS]]</f>
        <v>46</v>
      </c>
      <c r="U31">
        <v>50</v>
      </c>
      <c r="V31">
        <f>Table1[[#This Row],[Gross_Margin]]-Table1[[#This Row],[Budget_Margin]]</f>
        <v>-4</v>
      </c>
      <c r="W31" s="5">
        <f>IF(
Table1[[#This Row],[Budget_Margin]]=0,
"",
IF(
Table1[[#This Row],[Budget_Margin]]&gt;0,
(Table1[[#This Row],[Gross_Margin]]-Table1[[#This Row],[Budget_Margin]]) / Table1[[#This Row],[Budget_Margin]],
(Table1[[#This Row],[Gross_Margin]]-Table1[[#This Row],[Budget_Margin]]) / ABS(Table1[[#This Row],[Budget_Margin]])
)
)</f>
        <v>-0.08</v>
      </c>
      <c r="X31" s="5" t="str">
        <f>IF(Table1[[#This Row],[Margin_Var]]&gt;=0, "Above Budget", "Below Budget")</f>
        <v>Below Budget</v>
      </c>
      <c r="Y31" s="5">
        <f>IFERROR(Table1[[#This Row],[Gross_Margin]]/Table1[[#This Row],[Actual_Sales]],0)</f>
        <v>1</v>
      </c>
      <c r="Z31" s="5">
        <f>Table1[[#This Row],[Actual_Profit]]/Table1[[#This Row],[Actual_Sales]]</f>
        <v>0.76086956521739135</v>
      </c>
      <c r="AA31">
        <v>11</v>
      </c>
      <c r="AB31" s="5">
        <f>IFERROR(Table1[[#This Row],[Expenses]]/Table1[[#This Row],[Actual_Sales]],0)</f>
        <v>0.2391304347826087</v>
      </c>
      <c r="AC31">
        <v>0</v>
      </c>
      <c r="AD31">
        <v>731</v>
      </c>
      <c r="AE31" s="5">
        <f>IFERROR(Table1[[#This Row],[Inventory]]/Table1[[#This Row],[Actual_Sales]],0)</f>
        <v>15.891304347826088</v>
      </c>
    </row>
    <row r="32" spans="1:31" x14ac:dyDescent="0.25">
      <c r="A32">
        <v>2567</v>
      </c>
      <c r="B32">
        <v>603</v>
      </c>
      <c r="C32">
        <v>13</v>
      </c>
      <c r="D32" s="2">
        <v>40603</v>
      </c>
      <c r="E32">
        <v>46</v>
      </c>
      <c r="F32">
        <v>40</v>
      </c>
      <c r="G32">
        <f>Table1[[#This Row],[Actual_Sales]]-Table1[[#This Row],[Budget_Sales]]</f>
        <v>6</v>
      </c>
      <c r="H32" s="5">
        <f>IF(
Table1[[#This Row],[Budget_Sales]]=0,
"",
IF(
Table1[[#This Row],[Budget_Sales]]&gt;0,
(Table1[[#This Row],[Actual_Sales]]-Table1[[#This Row],[Budget_Sales]])/Table1[[#This Row],[Budget_Sales]],
(Table1[[#This Row],[Actual_Sales]]-Table1[[#This Row],[Budget_Sales]])/ABS(Table1[[#This Row],[Budget_Sales]])
)
)</f>
        <v>0.15</v>
      </c>
      <c r="I32" s="5" t="str">
        <f>IF(Table1[[#This Row],[Sales_Var]]&gt;=0,"Above Budget","Below Budget")</f>
        <v>Above Budget</v>
      </c>
      <c r="J32">
        <f>Table1[[#This Row],[Actual_Sales]]-(Table1[[#This Row],[COGS]]+Table1[[#This Row],[Expenses]])</f>
        <v>35</v>
      </c>
      <c r="K32">
        <v>30</v>
      </c>
      <c r="L32">
        <f>Table1[[#This Row],[Actual_Profit]]-Table1[[#This Row],[Budget_Profit]]</f>
        <v>5</v>
      </c>
      <c r="M32" s="5">
        <f>IF(
Table1[[#This Row],[Budget_Profit]]=0,
"",
IF(
Table1[[#This Row],[Budget_Profit]]&gt;0,
(Table1[[#This Row],[Actual_Profit]]-Table1[[#This Row],[Budget_Profit]])/Table1[[#This Row],[Budget_Profit]],
(Table1[[#This Row],[Actual_Profit]]-Table1[[#This Row],[Budget_Profit]])/ABS(Table1[[#This Row],[Budget_Profit]])
)
)</f>
        <v>0.16666666666666666</v>
      </c>
      <c r="N32" s="5" t="str">
        <f>IF(Table1[[#This Row],[Profit_Var]]&gt;=0, "Above Budget", "Below Budget")</f>
        <v>Above Budget</v>
      </c>
      <c r="O32">
        <v>0</v>
      </c>
      <c r="P32">
        <v>0</v>
      </c>
      <c r="Q32">
        <f>Table1[[#This Row],[COGS]]-Table1[[#This Row],[Budget_COGS]]</f>
        <v>0</v>
      </c>
      <c r="R32" s="5" t="str">
        <f>IF(
Table1[[#This Row],[Budget_COGS]]=0,
"",
IF(
Table1[[#This Row],[Budget_COGS]]&gt;0,
(Table1[[#This Row],[Budget_COGS]]-Table1[[#This Row],[COGS]]) / Table1[[#This Row],[Budget_COGS]],
(Table1[[#This Row],[Budget_COGS]]-Table1[[#This Row],[COGS]]) / ABS(Table1[[#This Row],[Budget_COGS]])
)
)</f>
        <v/>
      </c>
      <c r="S32" s="5" t="str">
        <f>IF(Table1[[#This Row],[COGS _Var]]&gt;=0, "Above Budget", "Below Budget")</f>
        <v>Above Budget</v>
      </c>
      <c r="T32">
        <f>Table1[[#This Row],[Actual_Sales]]-Table1[[#This Row],[COGS]]</f>
        <v>46</v>
      </c>
      <c r="U32">
        <v>40</v>
      </c>
      <c r="V32">
        <f>Table1[[#This Row],[Gross_Margin]]-Table1[[#This Row],[Budget_Margin]]</f>
        <v>6</v>
      </c>
      <c r="W32" s="5">
        <f>IF(
Table1[[#This Row],[Budget_Margin]]=0,
"",
IF(
Table1[[#This Row],[Budget_Margin]]&gt;0,
(Table1[[#This Row],[Gross_Margin]]-Table1[[#This Row],[Budget_Margin]]) / Table1[[#This Row],[Budget_Margin]],
(Table1[[#This Row],[Gross_Margin]]-Table1[[#This Row],[Budget_Margin]]) / ABS(Table1[[#This Row],[Budget_Margin]])
)
)</f>
        <v>0.15</v>
      </c>
      <c r="X32" s="5" t="str">
        <f>IF(Table1[[#This Row],[Margin_Var]]&gt;=0, "Above Budget", "Below Budget")</f>
        <v>Above Budget</v>
      </c>
      <c r="Y32" s="5">
        <f>IFERROR(Table1[[#This Row],[Gross_Margin]]/Table1[[#This Row],[Actual_Sales]],0)</f>
        <v>1</v>
      </c>
      <c r="Z32" s="5">
        <f>Table1[[#This Row],[Actual_Profit]]/Table1[[#This Row],[Actual_Sales]]</f>
        <v>0.76086956521739135</v>
      </c>
      <c r="AA32">
        <v>11</v>
      </c>
      <c r="AB32" s="5">
        <f>IFERROR(Table1[[#This Row],[Expenses]]/Table1[[#This Row],[Actual_Sales]],0)</f>
        <v>0.2391304347826087</v>
      </c>
      <c r="AC32">
        <v>0</v>
      </c>
      <c r="AD32">
        <v>731</v>
      </c>
      <c r="AE32" s="5">
        <f>IFERROR(Table1[[#This Row],[Inventory]]/Table1[[#This Row],[Actual_Sales]],0)</f>
        <v>15.891304347826088</v>
      </c>
    </row>
    <row r="33" spans="1:31" x14ac:dyDescent="0.25">
      <c r="A33">
        <v>2322</v>
      </c>
      <c r="B33">
        <v>319</v>
      </c>
      <c r="C33">
        <v>6</v>
      </c>
      <c r="D33" s="2">
        <v>40575</v>
      </c>
      <c r="E33">
        <v>46</v>
      </c>
      <c r="F33">
        <v>50</v>
      </c>
      <c r="G33">
        <f>Table1[[#This Row],[Actual_Sales]]-Table1[[#This Row],[Budget_Sales]]</f>
        <v>-4</v>
      </c>
      <c r="H33" s="5">
        <f>IF(
Table1[[#This Row],[Budget_Sales]]=0,
"",
IF(
Table1[[#This Row],[Budget_Sales]]&gt;0,
(Table1[[#This Row],[Actual_Sales]]-Table1[[#This Row],[Budget_Sales]])/Table1[[#This Row],[Budget_Sales]],
(Table1[[#This Row],[Actual_Sales]]-Table1[[#This Row],[Budget_Sales]])/ABS(Table1[[#This Row],[Budget_Sales]])
)
)</f>
        <v>-0.08</v>
      </c>
      <c r="I33" s="5" t="str">
        <f>IF(Table1[[#This Row],[Sales_Var]]&gt;=0,"Above Budget","Below Budget")</f>
        <v>Below Budget</v>
      </c>
      <c r="J33">
        <f>Table1[[#This Row],[Actual_Sales]]-(Table1[[#This Row],[COGS]]+Table1[[#This Row],[Expenses]])</f>
        <v>35</v>
      </c>
      <c r="K33">
        <v>40</v>
      </c>
      <c r="L33">
        <f>Table1[[#This Row],[Actual_Profit]]-Table1[[#This Row],[Budget_Profit]]</f>
        <v>-5</v>
      </c>
      <c r="M33" s="5">
        <f>IF(
Table1[[#This Row],[Budget_Profit]]=0,
"",
IF(
Table1[[#This Row],[Budget_Profit]]&gt;0,
(Table1[[#This Row],[Actual_Profit]]-Table1[[#This Row],[Budget_Profit]])/Table1[[#This Row],[Budget_Profit]],
(Table1[[#This Row],[Actual_Profit]]-Table1[[#This Row],[Budget_Profit]])/ABS(Table1[[#This Row],[Budget_Profit]])
)
)</f>
        <v>-0.125</v>
      </c>
      <c r="N33" s="5" t="str">
        <f>IF(Table1[[#This Row],[Profit_Var]]&gt;=0, "Above Budget", "Below Budget")</f>
        <v>Below Budget</v>
      </c>
      <c r="O33">
        <v>0</v>
      </c>
      <c r="P33">
        <v>0</v>
      </c>
      <c r="Q33">
        <f>Table1[[#This Row],[COGS]]-Table1[[#This Row],[Budget_COGS]]</f>
        <v>0</v>
      </c>
      <c r="R33" s="5" t="str">
        <f>IF(
Table1[[#This Row],[Budget_COGS]]=0,
"",
IF(
Table1[[#This Row],[Budget_COGS]]&gt;0,
(Table1[[#This Row],[Budget_COGS]]-Table1[[#This Row],[COGS]]) / Table1[[#This Row],[Budget_COGS]],
(Table1[[#This Row],[Budget_COGS]]-Table1[[#This Row],[COGS]]) / ABS(Table1[[#This Row],[Budget_COGS]])
)
)</f>
        <v/>
      </c>
      <c r="S33" s="5" t="str">
        <f>IF(Table1[[#This Row],[COGS _Var]]&gt;=0, "Above Budget", "Below Budget")</f>
        <v>Above Budget</v>
      </c>
      <c r="T33">
        <f>Table1[[#This Row],[Actual_Sales]]-Table1[[#This Row],[COGS]]</f>
        <v>46</v>
      </c>
      <c r="U33">
        <v>50</v>
      </c>
      <c r="V33">
        <f>Table1[[#This Row],[Gross_Margin]]-Table1[[#This Row],[Budget_Margin]]</f>
        <v>-4</v>
      </c>
      <c r="W33" s="5">
        <f>IF(
Table1[[#This Row],[Budget_Margin]]=0,
"",
IF(
Table1[[#This Row],[Budget_Margin]]&gt;0,
(Table1[[#This Row],[Gross_Margin]]-Table1[[#This Row],[Budget_Margin]]) / Table1[[#This Row],[Budget_Margin]],
(Table1[[#This Row],[Gross_Margin]]-Table1[[#This Row],[Budget_Margin]]) / ABS(Table1[[#This Row],[Budget_Margin]])
)
)</f>
        <v>-0.08</v>
      </c>
      <c r="X33" s="5" t="str">
        <f>IF(Table1[[#This Row],[Margin_Var]]&gt;=0, "Above Budget", "Below Budget")</f>
        <v>Below Budget</v>
      </c>
      <c r="Y33" s="5">
        <f>IFERROR(Table1[[#This Row],[Gross_Margin]]/Table1[[#This Row],[Actual_Sales]],0)</f>
        <v>1</v>
      </c>
      <c r="Z33" s="5">
        <f>Table1[[#This Row],[Actual_Profit]]/Table1[[#This Row],[Actual_Sales]]</f>
        <v>0.76086956521739135</v>
      </c>
      <c r="AA33">
        <v>11</v>
      </c>
      <c r="AB33" s="5">
        <f>IFERROR(Table1[[#This Row],[Expenses]]/Table1[[#This Row],[Actual_Sales]],0)</f>
        <v>0.2391304347826087</v>
      </c>
      <c r="AC33">
        <v>0</v>
      </c>
      <c r="AD33">
        <v>774</v>
      </c>
      <c r="AE33" s="5">
        <f>IFERROR(Table1[[#This Row],[Inventory]]/Table1[[#This Row],[Actual_Sales]],0)</f>
        <v>16.826086956521738</v>
      </c>
    </row>
    <row r="34" spans="1:31" x14ac:dyDescent="0.25">
      <c r="A34">
        <v>2396</v>
      </c>
      <c r="B34">
        <v>603</v>
      </c>
      <c r="C34">
        <v>13</v>
      </c>
      <c r="D34" s="2">
        <v>40575</v>
      </c>
      <c r="E34">
        <v>46</v>
      </c>
      <c r="F34">
        <v>40</v>
      </c>
      <c r="G34">
        <f>Table1[[#This Row],[Actual_Sales]]-Table1[[#This Row],[Budget_Sales]]</f>
        <v>6</v>
      </c>
      <c r="H34" s="5">
        <f>IF(
Table1[[#This Row],[Budget_Sales]]=0,
"",
IF(
Table1[[#This Row],[Budget_Sales]]&gt;0,
(Table1[[#This Row],[Actual_Sales]]-Table1[[#This Row],[Budget_Sales]])/Table1[[#This Row],[Budget_Sales]],
(Table1[[#This Row],[Actual_Sales]]-Table1[[#This Row],[Budget_Sales]])/ABS(Table1[[#This Row],[Budget_Sales]])
)
)</f>
        <v>0.15</v>
      </c>
      <c r="I34" s="5" t="str">
        <f>IF(Table1[[#This Row],[Sales_Var]]&gt;=0,"Above Budget","Below Budget")</f>
        <v>Above Budget</v>
      </c>
      <c r="J34">
        <f>Table1[[#This Row],[Actual_Sales]]-(Table1[[#This Row],[COGS]]+Table1[[#This Row],[Expenses]])</f>
        <v>35</v>
      </c>
      <c r="K34">
        <v>30</v>
      </c>
      <c r="L34">
        <f>Table1[[#This Row],[Actual_Profit]]-Table1[[#This Row],[Budget_Profit]]</f>
        <v>5</v>
      </c>
      <c r="M34" s="5">
        <f>IF(
Table1[[#This Row],[Budget_Profit]]=0,
"",
IF(
Table1[[#This Row],[Budget_Profit]]&gt;0,
(Table1[[#This Row],[Actual_Profit]]-Table1[[#This Row],[Budget_Profit]])/Table1[[#This Row],[Budget_Profit]],
(Table1[[#This Row],[Actual_Profit]]-Table1[[#This Row],[Budget_Profit]])/ABS(Table1[[#This Row],[Budget_Profit]])
)
)</f>
        <v>0.16666666666666666</v>
      </c>
      <c r="N34" s="5" t="str">
        <f>IF(Table1[[#This Row],[Profit_Var]]&gt;=0, "Above Budget", "Below Budget")</f>
        <v>Above Budget</v>
      </c>
      <c r="O34">
        <v>0</v>
      </c>
      <c r="P34">
        <v>0</v>
      </c>
      <c r="Q34">
        <f>Table1[[#This Row],[COGS]]-Table1[[#This Row],[Budget_COGS]]</f>
        <v>0</v>
      </c>
      <c r="R34" s="5" t="str">
        <f>IF(
Table1[[#This Row],[Budget_COGS]]=0,
"",
IF(
Table1[[#This Row],[Budget_COGS]]&gt;0,
(Table1[[#This Row],[Budget_COGS]]-Table1[[#This Row],[COGS]]) / Table1[[#This Row],[Budget_COGS]],
(Table1[[#This Row],[Budget_COGS]]-Table1[[#This Row],[COGS]]) / ABS(Table1[[#This Row],[Budget_COGS]])
)
)</f>
        <v/>
      </c>
      <c r="S34" s="5" t="str">
        <f>IF(Table1[[#This Row],[COGS _Var]]&gt;=0, "Above Budget", "Below Budget")</f>
        <v>Above Budget</v>
      </c>
      <c r="T34">
        <f>Table1[[#This Row],[Actual_Sales]]-Table1[[#This Row],[COGS]]</f>
        <v>46</v>
      </c>
      <c r="U34">
        <v>40</v>
      </c>
      <c r="V34">
        <f>Table1[[#This Row],[Gross_Margin]]-Table1[[#This Row],[Budget_Margin]]</f>
        <v>6</v>
      </c>
      <c r="W34" s="5">
        <f>IF(
Table1[[#This Row],[Budget_Margin]]=0,
"",
IF(
Table1[[#This Row],[Budget_Margin]]&gt;0,
(Table1[[#This Row],[Gross_Margin]]-Table1[[#This Row],[Budget_Margin]]) / Table1[[#This Row],[Budget_Margin]],
(Table1[[#This Row],[Gross_Margin]]-Table1[[#This Row],[Budget_Margin]]) / ABS(Table1[[#This Row],[Budget_Margin]])
)
)</f>
        <v>0.15</v>
      </c>
      <c r="X34" s="5" t="str">
        <f>IF(Table1[[#This Row],[Margin_Var]]&gt;=0, "Above Budget", "Below Budget")</f>
        <v>Above Budget</v>
      </c>
      <c r="Y34" s="5">
        <f>IFERROR(Table1[[#This Row],[Gross_Margin]]/Table1[[#This Row],[Actual_Sales]],0)</f>
        <v>1</v>
      </c>
      <c r="Z34" s="5">
        <f>Table1[[#This Row],[Actual_Profit]]/Table1[[#This Row],[Actual_Sales]]</f>
        <v>0.76086956521739135</v>
      </c>
      <c r="AA34">
        <v>11</v>
      </c>
      <c r="AB34" s="5">
        <f>IFERROR(Table1[[#This Row],[Expenses]]/Table1[[#This Row],[Actual_Sales]],0)</f>
        <v>0.2391304347826087</v>
      </c>
      <c r="AC34">
        <v>0</v>
      </c>
      <c r="AD34">
        <v>774</v>
      </c>
      <c r="AE34" s="5">
        <f>IFERROR(Table1[[#This Row],[Inventory]]/Table1[[#This Row],[Actual_Sales]],0)</f>
        <v>16.826086956521738</v>
      </c>
    </row>
    <row r="35" spans="1:31" x14ac:dyDescent="0.25">
      <c r="A35">
        <v>2603</v>
      </c>
      <c r="B35">
        <v>774</v>
      </c>
      <c r="C35">
        <v>2</v>
      </c>
      <c r="D35" s="2">
        <v>40603</v>
      </c>
      <c r="E35">
        <v>524</v>
      </c>
      <c r="F35">
        <v>460</v>
      </c>
      <c r="G35">
        <f>Table1[[#This Row],[Actual_Sales]]-Table1[[#This Row],[Budget_Sales]]</f>
        <v>64</v>
      </c>
      <c r="H35" s="5">
        <f>IF(
Table1[[#This Row],[Budget_Sales]]=0,
"",
IF(
Table1[[#This Row],[Budget_Sales]]&gt;0,
(Table1[[#This Row],[Actual_Sales]]-Table1[[#This Row],[Budget_Sales]])/Table1[[#This Row],[Budget_Sales]],
(Table1[[#This Row],[Actual_Sales]]-Table1[[#This Row],[Budget_Sales]])/ABS(Table1[[#This Row],[Budget_Sales]])
)
)</f>
        <v>0.1391304347826087</v>
      </c>
      <c r="I35" s="5" t="str">
        <f>IF(Table1[[#This Row],[Sales_Var]]&gt;=0,"Above Budget","Below Budget")</f>
        <v>Above Budget</v>
      </c>
      <c r="J35">
        <f>Table1[[#This Row],[Actual_Sales]]-(Table1[[#This Row],[COGS]]+Table1[[#This Row],[Expenses]])</f>
        <v>398</v>
      </c>
      <c r="K35">
        <v>360</v>
      </c>
      <c r="L35">
        <f>Table1[[#This Row],[Actual_Profit]]-Table1[[#This Row],[Budget_Profit]]</f>
        <v>38</v>
      </c>
      <c r="M35" s="5">
        <f>IF(
Table1[[#This Row],[Budget_Profit]]=0,
"",
IF(
Table1[[#This Row],[Budget_Profit]]&gt;0,
(Table1[[#This Row],[Actual_Profit]]-Table1[[#This Row],[Budget_Profit]])/Table1[[#This Row],[Budget_Profit]],
(Table1[[#This Row],[Actual_Profit]]-Table1[[#This Row],[Budget_Profit]])/ABS(Table1[[#This Row],[Budget_Profit]])
)
)</f>
        <v>0.10555555555555556</v>
      </c>
      <c r="N35" s="5" t="str">
        <f>IF(Table1[[#This Row],[Profit_Var]]&gt;=0, "Above Budget", "Below Budget")</f>
        <v>Above Budget</v>
      </c>
      <c r="O35">
        <v>72</v>
      </c>
      <c r="P35">
        <v>60</v>
      </c>
      <c r="Q35">
        <f>Table1[[#This Row],[COGS]]-Table1[[#This Row],[Budget_COGS]]</f>
        <v>12</v>
      </c>
      <c r="R35" s="5">
        <f>IF(
Table1[[#This Row],[Budget_COGS]]=0,
"",
IF(
Table1[[#This Row],[Budget_COGS]]&gt;0,
(Table1[[#This Row],[Budget_COGS]]-Table1[[#This Row],[COGS]]) / Table1[[#This Row],[Budget_COGS]],
(Table1[[#This Row],[Budget_COGS]]-Table1[[#This Row],[COGS]]) / ABS(Table1[[#This Row],[Budget_COGS]])
)
)</f>
        <v>-0.2</v>
      </c>
      <c r="S35" s="5" t="str">
        <f>IF(Table1[[#This Row],[COGS _Var]]&gt;=0, "Above Budget", "Below Budget")</f>
        <v>Above Budget</v>
      </c>
      <c r="T35">
        <f>Table1[[#This Row],[Actual_Sales]]-Table1[[#This Row],[COGS]]</f>
        <v>452</v>
      </c>
      <c r="U35">
        <v>400</v>
      </c>
      <c r="V35">
        <f>Table1[[#This Row],[Gross_Margin]]-Table1[[#This Row],[Budget_Margin]]</f>
        <v>52</v>
      </c>
      <c r="W35" s="5">
        <f>IF(
Table1[[#This Row],[Budget_Margin]]=0,
"",
IF(
Table1[[#This Row],[Budget_Margin]]&gt;0,
(Table1[[#This Row],[Gross_Margin]]-Table1[[#This Row],[Budget_Margin]]) / Table1[[#This Row],[Budget_Margin]],
(Table1[[#This Row],[Gross_Margin]]-Table1[[#This Row],[Budget_Margin]]) / ABS(Table1[[#This Row],[Budget_Margin]])
)
)</f>
        <v>0.13</v>
      </c>
      <c r="X35" s="5" t="str">
        <f>IF(Table1[[#This Row],[Margin_Var]]&gt;=0, "Above Budget", "Below Budget")</f>
        <v>Above Budget</v>
      </c>
      <c r="Y35" s="5">
        <f>IFERROR(Table1[[#This Row],[Gross_Margin]]/Table1[[#This Row],[Actual_Sales]],0)</f>
        <v>0.86259541984732824</v>
      </c>
      <c r="Z35" s="5">
        <f>Table1[[#This Row],[Actual_Profit]]/Table1[[#This Row],[Actual_Sales]]</f>
        <v>0.75954198473282442</v>
      </c>
      <c r="AA35">
        <v>54</v>
      </c>
      <c r="AB35" s="5">
        <f>IFERROR(Table1[[#This Row],[Expenses]]/Table1[[#This Row],[Actual_Sales]],0)</f>
        <v>0.10305343511450382</v>
      </c>
      <c r="AC35">
        <v>23</v>
      </c>
      <c r="AD35">
        <v>-54</v>
      </c>
      <c r="AE35" s="5">
        <f>IFERROR(Table1[[#This Row],[Inventory]]/Table1[[#This Row],[Actual_Sales]],0)</f>
        <v>-0.10305343511450382</v>
      </c>
    </row>
    <row r="36" spans="1:31" x14ac:dyDescent="0.25">
      <c r="A36">
        <v>3869</v>
      </c>
      <c r="B36">
        <v>857</v>
      </c>
      <c r="C36">
        <v>2</v>
      </c>
      <c r="D36" s="2">
        <v>40817</v>
      </c>
      <c r="E36">
        <v>505</v>
      </c>
      <c r="F36">
        <v>400</v>
      </c>
      <c r="G36">
        <f>Table1[[#This Row],[Actual_Sales]]-Table1[[#This Row],[Budget_Sales]]</f>
        <v>105</v>
      </c>
      <c r="H36" s="5">
        <f>IF(
Table1[[#This Row],[Budget_Sales]]=0,
"",
IF(
Table1[[#This Row],[Budget_Sales]]&gt;0,
(Table1[[#This Row],[Actual_Sales]]-Table1[[#This Row],[Budget_Sales]])/Table1[[#This Row],[Budget_Sales]],
(Table1[[#This Row],[Actual_Sales]]-Table1[[#This Row],[Budget_Sales]])/ABS(Table1[[#This Row],[Budget_Sales]])
)
)</f>
        <v>0.26250000000000001</v>
      </c>
      <c r="I36" s="5" t="str">
        <f>IF(Table1[[#This Row],[Sales_Var]]&gt;=0,"Above Budget","Below Budget")</f>
        <v>Above Budget</v>
      </c>
      <c r="J36">
        <f>Table1[[#This Row],[Actual_Sales]]-(Table1[[#This Row],[COGS]]+Table1[[#This Row],[Expenses]])</f>
        <v>379</v>
      </c>
      <c r="K36">
        <v>330</v>
      </c>
      <c r="L36">
        <f>Table1[[#This Row],[Actual_Profit]]-Table1[[#This Row],[Budget_Profit]]</f>
        <v>49</v>
      </c>
      <c r="M36" s="5">
        <f>IF(
Table1[[#This Row],[Budget_Profit]]=0,
"",
IF(
Table1[[#This Row],[Budget_Profit]]&gt;0,
(Table1[[#This Row],[Actual_Profit]]-Table1[[#This Row],[Budget_Profit]])/Table1[[#This Row],[Budget_Profit]],
(Table1[[#This Row],[Actual_Profit]]-Table1[[#This Row],[Budget_Profit]])/ABS(Table1[[#This Row],[Budget_Profit]])
)
)</f>
        <v>0.1484848484848485</v>
      </c>
      <c r="N36" s="5" t="str">
        <f>IF(Table1[[#This Row],[Profit_Var]]&gt;=0, "Above Budget", "Below Budget")</f>
        <v>Above Budget</v>
      </c>
      <c r="O36">
        <v>72</v>
      </c>
      <c r="P36">
        <v>50</v>
      </c>
      <c r="Q36">
        <f>Table1[[#This Row],[COGS]]-Table1[[#This Row],[Budget_COGS]]</f>
        <v>22</v>
      </c>
      <c r="R36" s="5">
        <f>IF(
Table1[[#This Row],[Budget_COGS]]=0,
"",
IF(
Table1[[#This Row],[Budget_COGS]]&gt;0,
(Table1[[#This Row],[Budget_COGS]]-Table1[[#This Row],[COGS]]) / Table1[[#This Row],[Budget_COGS]],
(Table1[[#This Row],[Budget_COGS]]-Table1[[#This Row],[COGS]]) / ABS(Table1[[#This Row],[Budget_COGS]])
)
)</f>
        <v>-0.44</v>
      </c>
      <c r="S36" s="5" t="str">
        <f>IF(Table1[[#This Row],[COGS _Var]]&gt;=0, "Above Budget", "Below Budget")</f>
        <v>Above Budget</v>
      </c>
      <c r="T36">
        <f>Table1[[#This Row],[Actual_Sales]]-Table1[[#This Row],[COGS]]</f>
        <v>433</v>
      </c>
      <c r="U36">
        <v>350</v>
      </c>
      <c r="V36">
        <f>Table1[[#This Row],[Gross_Margin]]-Table1[[#This Row],[Budget_Margin]]</f>
        <v>83</v>
      </c>
      <c r="W36" s="5">
        <f>IF(
Table1[[#This Row],[Budget_Margin]]=0,
"",
IF(
Table1[[#This Row],[Budget_Margin]]&gt;0,
(Table1[[#This Row],[Gross_Margin]]-Table1[[#This Row],[Budget_Margin]]) / Table1[[#This Row],[Budget_Margin]],
(Table1[[#This Row],[Gross_Margin]]-Table1[[#This Row],[Budget_Margin]]) / ABS(Table1[[#This Row],[Budget_Margin]])
)
)</f>
        <v>0.23714285714285716</v>
      </c>
      <c r="X36" s="5" t="str">
        <f>IF(Table1[[#This Row],[Margin_Var]]&gt;=0, "Above Budget", "Below Budget")</f>
        <v>Above Budget</v>
      </c>
      <c r="Y36" s="5">
        <f>IFERROR(Table1[[#This Row],[Gross_Margin]]/Table1[[#This Row],[Actual_Sales]],0)</f>
        <v>0.85742574257425741</v>
      </c>
      <c r="Z36" s="5">
        <f>Table1[[#This Row],[Actual_Profit]]/Table1[[#This Row],[Actual_Sales]]</f>
        <v>0.7504950495049505</v>
      </c>
      <c r="AA36">
        <v>54</v>
      </c>
      <c r="AB36" s="5">
        <f>IFERROR(Table1[[#This Row],[Expenses]]/Table1[[#This Row],[Actual_Sales]],0)</f>
        <v>0.10693069306930693</v>
      </c>
      <c r="AC36">
        <v>23</v>
      </c>
      <c r="AD36">
        <v>-3004</v>
      </c>
      <c r="AE36" s="5">
        <f>IFERROR(Table1[[#This Row],[Inventory]]/Table1[[#This Row],[Actual_Sales]],0)</f>
        <v>-5.9485148514851485</v>
      </c>
    </row>
    <row r="37" spans="1:31" x14ac:dyDescent="0.25">
      <c r="A37">
        <v>3449</v>
      </c>
      <c r="B37">
        <v>563</v>
      </c>
      <c r="C37">
        <v>6</v>
      </c>
      <c r="D37" s="2">
        <v>40756</v>
      </c>
      <c r="E37">
        <v>43</v>
      </c>
      <c r="F37">
        <v>50</v>
      </c>
      <c r="G37">
        <f>Table1[[#This Row],[Actual_Sales]]-Table1[[#This Row],[Budget_Sales]]</f>
        <v>-7</v>
      </c>
      <c r="H37" s="5">
        <f>IF(
Table1[[#This Row],[Budget_Sales]]=0,
"",
IF(
Table1[[#This Row],[Budget_Sales]]&gt;0,
(Table1[[#This Row],[Actual_Sales]]-Table1[[#This Row],[Budget_Sales]])/Table1[[#This Row],[Budget_Sales]],
(Table1[[#This Row],[Actual_Sales]]-Table1[[#This Row],[Budget_Sales]])/ABS(Table1[[#This Row],[Budget_Sales]])
)
)</f>
        <v>-0.14000000000000001</v>
      </c>
      <c r="I37" s="5" t="str">
        <f>IF(Table1[[#This Row],[Sales_Var]]&gt;=0,"Above Budget","Below Budget")</f>
        <v>Below Budget</v>
      </c>
      <c r="J37">
        <f>Table1[[#This Row],[Actual_Sales]]-(Table1[[#This Row],[COGS]]+Table1[[#This Row],[Expenses]])</f>
        <v>32</v>
      </c>
      <c r="K37">
        <v>40</v>
      </c>
      <c r="L37">
        <f>Table1[[#This Row],[Actual_Profit]]-Table1[[#This Row],[Budget_Profit]]</f>
        <v>-8</v>
      </c>
      <c r="M37" s="5">
        <f>IF(
Table1[[#This Row],[Budget_Profit]]=0,
"",
IF(
Table1[[#This Row],[Budget_Profit]]&gt;0,
(Table1[[#This Row],[Actual_Profit]]-Table1[[#This Row],[Budget_Profit]])/Table1[[#This Row],[Budget_Profit]],
(Table1[[#This Row],[Actual_Profit]]-Table1[[#This Row],[Budget_Profit]])/ABS(Table1[[#This Row],[Budget_Profit]])
)
)</f>
        <v>-0.2</v>
      </c>
      <c r="N37" s="5" t="str">
        <f>IF(Table1[[#This Row],[Profit_Var]]&gt;=0, "Above Budget", "Below Budget")</f>
        <v>Below Budget</v>
      </c>
      <c r="O37">
        <v>0</v>
      </c>
      <c r="P37">
        <v>0</v>
      </c>
      <c r="Q37">
        <f>Table1[[#This Row],[COGS]]-Table1[[#This Row],[Budget_COGS]]</f>
        <v>0</v>
      </c>
      <c r="R37" s="5" t="str">
        <f>IF(
Table1[[#This Row],[Budget_COGS]]=0,
"",
IF(
Table1[[#This Row],[Budget_COGS]]&gt;0,
(Table1[[#This Row],[Budget_COGS]]-Table1[[#This Row],[COGS]]) / Table1[[#This Row],[Budget_COGS]],
(Table1[[#This Row],[Budget_COGS]]-Table1[[#This Row],[COGS]]) / ABS(Table1[[#This Row],[Budget_COGS]])
)
)</f>
        <v/>
      </c>
      <c r="S37" s="5" t="str">
        <f>IF(Table1[[#This Row],[COGS _Var]]&gt;=0, "Above Budget", "Below Budget")</f>
        <v>Above Budget</v>
      </c>
      <c r="T37">
        <f>Table1[[#This Row],[Actual_Sales]]-Table1[[#This Row],[COGS]]</f>
        <v>43</v>
      </c>
      <c r="U37">
        <v>50</v>
      </c>
      <c r="V37">
        <f>Table1[[#This Row],[Gross_Margin]]-Table1[[#This Row],[Budget_Margin]]</f>
        <v>-7</v>
      </c>
      <c r="W37" s="5">
        <f>IF(
Table1[[#This Row],[Budget_Margin]]=0,
"",
IF(
Table1[[#This Row],[Budget_Margin]]&gt;0,
(Table1[[#This Row],[Gross_Margin]]-Table1[[#This Row],[Budget_Margin]]) / Table1[[#This Row],[Budget_Margin]],
(Table1[[#This Row],[Gross_Margin]]-Table1[[#This Row],[Budget_Margin]]) / ABS(Table1[[#This Row],[Budget_Margin]])
)
)</f>
        <v>-0.14000000000000001</v>
      </c>
      <c r="X37" s="5" t="str">
        <f>IF(Table1[[#This Row],[Margin_Var]]&gt;=0, "Above Budget", "Below Budget")</f>
        <v>Below Budget</v>
      </c>
      <c r="Y37" s="5">
        <f>IFERROR(Table1[[#This Row],[Gross_Margin]]/Table1[[#This Row],[Actual_Sales]],0)</f>
        <v>1</v>
      </c>
      <c r="Z37" s="5">
        <f>Table1[[#This Row],[Actual_Profit]]/Table1[[#This Row],[Actual_Sales]]</f>
        <v>0.7441860465116279</v>
      </c>
      <c r="AA37">
        <v>11</v>
      </c>
      <c r="AB37" s="5">
        <f>IFERROR(Table1[[#This Row],[Expenses]]/Table1[[#This Row],[Actual_Sales]],0)</f>
        <v>0.2558139534883721</v>
      </c>
      <c r="AC37">
        <v>0</v>
      </c>
      <c r="AD37">
        <v>516</v>
      </c>
      <c r="AE37" s="5">
        <f>IFERROR(Table1[[#This Row],[Inventory]]/Table1[[#This Row],[Actual_Sales]],0)</f>
        <v>12</v>
      </c>
    </row>
    <row r="38" spans="1:31" x14ac:dyDescent="0.25">
      <c r="A38">
        <v>3458</v>
      </c>
      <c r="B38">
        <v>603</v>
      </c>
      <c r="C38">
        <v>13</v>
      </c>
      <c r="D38" s="2">
        <v>40756</v>
      </c>
      <c r="E38">
        <v>43</v>
      </c>
      <c r="F38">
        <v>40</v>
      </c>
      <c r="G38">
        <f>Table1[[#This Row],[Actual_Sales]]-Table1[[#This Row],[Budget_Sales]]</f>
        <v>3</v>
      </c>
      <c r="H38" s="5">
        <f>IF(
Table1[[#This Row],[Budget_Sales]]=0,
"",
IF(
Table1[[#This Row],[Budget_Sales]]&gt;0,
(Table1[[#This Row],[Actual_Sales]]-Table1[[#This Row],[Budget_Sales]])/Table1[[#This Row],[Budget_Sales]],
(Table1[[#This Row],[Actual_Sales]]-Table1[[#This Row],[Budget_Sales]])/ABS(Table1[[#This Row],[Budget_Sales]])
)
)</f>
        <v>7.4999999999999997E-2</v>
      </c>
      <c r="I38" s="5" t="str">
        <f>IF(Table1[[#This Row],[Sales_Var]]&gt;=0,"Above Budget","Below Budget")</f>
        <v>Above Budget</v>
      </c>
      <c r="J38">
        <f>Table1[[#This Row],[Actual_Sales]]-(Table1[[#This Row],[COGS]]+Table1[[#This Row],[Expenses]])</f>
        <v>32</v>
      </c>
      <c r="K38">
        <v>30</v>
      </c>
      <c r="L38">
        <f>Table1[[#This Row],[Actual_Profit]]-Table1[[#This Row],[Budget_Profit]]</f>
        <v>2</v>
      </c>
      <c r="M38" s="5">
        <f>IF(
Table1[[#This Row],[Budget_Profit]]=0,
"",
IF(
Table1[[#This Row],[Budget_Profit]]&gt;0,
(Table1[[#This Row],[Actual_Profit]]-Table1[[#This Row],[Budget_Profit]])/Table1[[#This Row],[Budget_Profit]],
(Table1[[#This Row],[Actual_Profit]]-Table1[[#This Row],[Budget_Profit]])/ABS(Table1[[#This Row],[Budget_Profit]])
)
)</f>
        <v>6.6666666666666666E-2</v>
      </c>
      <c r="N38" s="5" t="str">
        <f>IF(Table1[[#This Row],[Profit_Var]]&gt;=0, "Above Budget", "Below Budget")</f>
        <v>Above Budget</v>
      </c>
      <c r="O38">
        <v>0</v>
      </c>
      <c r="P38">
        <v>0</v>
      </c>
      <c r="Q38">
        <f>Table1[[#This Row],[COGS]]-Table1[[#This Row],[Budget_COGS]]</f>
        <v>0</v>
      </c>
      <c r="R38" s="5" t="str">
        <f>IF(
Table1[[#This Row],[Budget_COGS]]=0,
"",
IF(
Table1[[#This Row],[Budget_COGS]]&gt;0,
(Table1[[#This Row],[Budget_COGS]]-Table1[[#This Row],[COGS]]) / Table1[[#This Row],[Budget_COGS]],
(Table1[[#This Row],[Budget_COGS]]-Table1[[#This Row],[COGS]]) / ABS(Table1[[#This Row],[Budget_COGS]])
)
)</f>
        <v/>
      </c>
      <c r="S38" s="5" t="str">
        <f>IF(Table1[[#This Row],[COGS _Var]]&gt;=0, "Above Budget", "Below Budget")</f>
        <v>Above Budget</v>
      </c>
      <c r="T38">
        <f>Table1[[#This Row],[Actual_Sales]]-Table1[[#This Row],[COGS]]</f>
        <v>43</v>
      </c>
      <c r="U38">
        <v>40</v>
      </c>
      <c r="V38">
        <f>Table1[[#This Row],[Gross_Margin]]-Table1[[#This Row],[Budget_Margin]]</f>
        <v>3</v>
      </c>
      <c r="W38" s="5">
        <f>IF(
Table1[[#This Row],[Budget_Margin]]=0,
"",
IF(
Table1[[#This Row],[Budget_Margin]]&gt;0,
(Table1[[#This Row],[Gross_Margin]]-Table1[[#This Row],[Budget_Margin]]) / Table1[[#This Row],[Budget_Margin]],
(Table1[[#This Row],[Gross_Margin]]-Table1[[#This Row],[Budget_Margin]]) / ABS(Table1[[#This Row],[Budget_Margin]])
)
)</f>
        <v>7.4999999999999997E-2</v>
      </c>
      <c r="X38" s="5" t="str">
        <f>IF(Table1[[#This Row],[Margin_Var]]&gt;=0, "Above Budget", "Below Budget")</f>
        <v>Above Budget</v>
      </c>
      <c r="Y38" s="5">
        <f>IFERROR(Table1[[#This Row],[Gross_Margin]]/Table1[[#This Row],[Actual_Sales]],0)</f>
        <v>1</v>
      </c>
      <c r="Z38" s="5">
        <f>Table1[[#This Row],[Actual_Profit]]/Table1[[#This Row],[Actual_Sales]]</f>
        <v>0.7441860465116279</v>
      </c>
      <c r="AA38">
        <v>11</v>
      </c>
      <c r="AB38" s="5">
        <f>IFERROR(Table1[[#This Row],[Expenses]]/Table1[[#This Row],[Actual_Sales]],0)</f>
        <v>0.2558139534883721</v>
      </c>
      <c r="AC38">
        <v>0</v>
      </c>
      <c r="AD38">
        <v>516</v>
      </c>
      <c r="AE38" s="5">
        <f>IFERROR(Table1[[#This Row],[Inventory]]/Table1[[#This Row],[Actual_Sales]],0)</f>
        <v>12</v>
      </c>
    </row>
    <row r="39" spans="1:31" x14ac:dyDescent="0.25">
      <c r="A39">
        <v>3275</v>
      </c>
      <c r="B39">
        <v>563</v>
      </c>
      <c r="C39">
        <v>6</v>
      </c>
      <c r="D39" s="2">
        <v>40725</v>
      </c>
      <c r="E39">
        <v>43</v>
      </c>
      <c r="F39">
        <v>50</v>
      </c>
      <c r="G39">
        <f>Table1[[#This Row],[Actual_Sales]]-Table1[[#This Row],[Budget_Sales]]</f>
        <v>-7</v>
      </c>
      <c r="H39" s="5">
        <f>IF(
Table1[[#This Row],[Budget_Sales]]=0,
"",
IF(
Table1[[#This Row],[Budget_Sales]]&gt;0,
(Table1[[#This Row],[Actual_Sales]]-Table1[[#This Row],[Budget_Sales]])/Table1[[#This Row],[Budget_Sales]],
(Table1[[#This Row],[Actual_Sales]]-Table1[[#This Row],[Budget_Sales]])/ABS(Table1[[#This Row],[Budget_Sales]])
)
)</f>
        <v>-0.14000000000000001</v>
      </c>
      <c r="I39" s="5" t="str">
        <f>IF(Table1[[#This Row],[Sales_Var]]&gt;=0,"Above Budget","Below Budget")</f>
        <v>Below Budget</v>
      </c>
      <c r="J39">
        <f>Table1[[#This Row],[Actual_Sales]]-(Table1[[#This Row],[COGS]]+Table1[[#This Row],[Expenses]])</f>
        <v>32</v>
      </c>
      <c r="K39">
        <v>40</v>
      </c>
      <c r="L39">
        <f>Table1[[#This Row],[Actual_Profit]]-Table1[[#This Row],[Budget_Profit]]</f>
        <v>-8</v>
      </c>
      <c r="M39" s="5">
        <f>IF(
Table1[[#This Row],[Budget_Profit]]=0,
"",
IF(
Table1[[#This Row],[Budget_Profit]]&gt;0,
(Table1[[#This Row],[Actual_Profit]]-Table1[[#This Row],[Budget_Profit]])/Table1[[#This Row],[Budget_Profit]],
(Table1[[#This Row],[Actual_Profit]]-Table1[[#This Row],[Budget_Profit]])/ABS(Table1[[#This Row],[Budget_Profit]])
)
)</f>
        <v>-0.2</v>
      </c>
      <c r="N39" s="5" t="str">
        <f>IF(Table1[[#This Row],[Profit_Var]]&gt;=0, "Above Budget", "Below Budget")</f>
        <v>Below Budget</v>
      </c>
      <c r="O39">
        <v>0</v>
      </c>
      <c r="P39">
        <v>0</v>
      </c>
      <c r="Q39">
        <f>Table1[[#This Row],[COGS]]-Table1[[#This Row],[Budget_COGS]]</f>
        <v>0</v>
      </c>
      <c r="R39" s="5" t="str">
        <f>IF(
Table1[[#This Row],[Budget_COGS]]=0,
"",
IF(
Table1[[#This Row],[Budget_COGS]]&gt;0,
(Table1[[#This Row],[Budget_COGS]]-Table1[[#This Row],[COGS]]) / Table1[[#This Row],[Budget_COGS]],
(Table1[[#This Row],[Budget_COGS]]-Table1[[#This Row],[COGS]]) / ABS(Table1[[#This Row],[Budget_COGS]])
)
)</f>
        <v/>
      </c>
      <c r="S39" s="5" t="str">
        <f>IF(Table1[[#This Row],[COGS _Var]]&gt;=0, "Above Budget", "Below Budget")</f>
        <v>Above Budget</v>
      </c>
      <c r="T39">
        <f>Table1[[#This Row],[Actual_Sales]]-Table1[[#This Row],[COGS]]</f>
        <v>43</v>
      </c>
      <c r="U39">
        <v>50</v>
      </c>
      <c r="V39">
        <f>Table1[[#This Row],[Gross_Margin]]-Table1[[#This Row],[Budget_Margin]]</f>
        <v>-7</v>
      </c>
      <c r="W39" s="5">
        <f>IF(
Table1[[#This Row],[Budget_Margin]]=0,
"",
IF(
Table1[[#This Row],[Budget_Margin]]&gt;0,
(Table1[[#This Row],[Gross_Margin]]-Table1[[#This Row],[Budget_Margin]]) / Table1[[#This Row],[Budget_Margin]],
(Table1[[#This Row],[Gross_Margin]]-Table1[[#This Row],[Budget_Margin]]) / ABS(Table1[[#This Row],[Budget_Margin]])
)
)</f>
        <v>-0.14000000000000001</v>
      </c>
      <c r="X39" s="5" t="str">
        <f>IF(Table1[[#This Row],[Margin_Var]]&gt;=0, "Above Budget", "Below Budget")</f>
        <v>Below Budget</v>
      </c>
      <c r="Y39" s="5">
        <f>IFERROR(Table1[[#This Row],[Gross_Margin]]/Table1[[#This Row],[Actual_Sales]],0)</f>
        <v>1</v>
      </c>
      <c r="Z39" s="5">
        <f>Table1[[#This Row],[Actual_Profit]]/Table1[[#This Row],[Actual_Sales]]</f>
        <v>0.7441860465116279</v>
      </c>
      <c r="AA39">
        <v>11</v>
      </c>
      <c r="AB39" s="5">
        <f>IFERROR(Table1[[#This Row],[Expenses]]/Table1[[#This Row],[Actual_Sales]],0)</f>
        <v>0.2558139534883721</v>
      </c>
      <c r="AC39">
        <v>0</v>
      </c>
      <c r="AD39">
        <v>559</v>
      </c>
      <c r="AE39" s="5">
        <f>IFERROR(Table1[[#This Row],[Inventory]]/Table1[[#This Row],[Actual_Sales]],0)</f>
        <v>13</v>
      </c>
    </row>
    <row r="40" spans="1:31" x14ac:dyDescent="0.25">
      <c r="A40">
        <v>3281</v>
      </c>
      <c r="B40">
        <v>603</v>
      </c>
      <c r="C40">
        <v>13</v>
      </c>
      <c r="D40" s="2">
        <v>40725</v>
      </c>
      <c r="E40">
        <v>43</v>
      </c>
      <c r="F40">
        <v>40</v>
      </c>
      <c r="G40">
        <f>Table1[[#This Row],[Actual_Sales]]-Table1[[#This Row],[Budget_Sales]]</f>
        <v>3</v>
      </c>
      <c r="H40" s="5">
        <f>IF(
Table1[[#This Row],[Budget_Sales]]=0,
"",
IF(
Table1[[#This Row],[Budget_Sales]]&gt;0,
(Table1[[#This Row],[Actual_Sales]]-Table1[[#This Row],[Budget_Sales]])/Table1[[#This Row],[Budget_Sales]],
(Table1[[#This Row],[Actual_Sales]]-Table1[[#This Row],[Budget_Sales]])/ABS(Table1[[#This Row],[Budget_Sales]])
)
)</f>
        <v>7.4999999999999997E-2</v>
      </c>
      <c r="I40" s="5" t="str">
        <f>IF(Table1[[#This Row],[Sales_Var]]&gt;=0,"Above Budget","Below Budget")</f>
        <v>Above Budget</v>
      </c>
      <c r="J40">
        <f>Table1[[#This Row],[Actual_Sales]]-(Table1[[#This Row],[COGS]]+Table1[[#This Row],[Expenses]])</f>
        <v>32</v>
      </c>
      <c r="K40">
        <v>30</v>
      </c>
      <c r="L40">
        <f>Table1[[#This Row],[Actual_Profit]]-Table1[[#This Row],[Budget_Profit]]</f>
        <v>2</v>
      </c>
      <c r="M40" s="5">
        <f>IF(
Table1[[#This Row],[Budget_Profit]]=0,
"",
IF(
Table1[[#This Row],[Budget_Profit]]&gt;0,
(Table1[[#This Row],[Actual_Profit]]-Table1[[#This Row],[Budget_Profit]])/Table1[[#This Row],[Budget_Profit]],
(Table1[[#This Row],[Actual_Profit]]-Table1[[#This Row],[Budget_Profit]])/ABS(Table1[[#This Row],[Budget_Profit]])
)
)</f>
        <v>6.6666666666666666E-2</v>
      </c>
      <c r="N40" s="5" t="str">
        <f>IF(Table1[[#This Row],[Profit_Var]]&gt;=0, "Above Budget", "Below Budget")</f>
        <v>Above Budget</v>
      </c>
      <c r="O40">
        <v>0</v>
      </c>
      <c r="P40">
        <v>0</v>
      </c>
      <c r="Q40">
        <f>Table1[[#This Row],[COGS]]-Table1[[#This Row],[Budget_COGS]]</f>
        <v>0</v>
      </c>
      <c r="R40" s="5" t="str">
        <f>IF(
Table1[[#This Row],[Budget_COGS]]=0,
"",
IF(
Table1[[#This Row],[Budget_COGS]]&gt;0,
(Table1[[#This Row],[Budget_COGS]]-Table1[[#This Row],[COGS]]) / Table1[[#This Row],[Budget_COGS]],
(Table1[[#This Row],[Budget_COGS]]-Table1[[#This Row],[COGS]]) / ABS(Table1[[#This Row],[Budget_COGS]])
)
)</f>
        <v/>
      </c>
      <c r="S40" s="5" t="str">
        <f>IF(Table1[[#This Row],[COGS _Var]]&gt;=0, "Above Budget", "Below Budget")</f>
        <v>Above Budget</v>
      </c>
      <c r="T40">
        <f>Table1[[#This Row],[Actual_Sales]]-Table1[[#This Row],[COGS]]</f>
        <v>43</v>
      </c>
      <c r="U40">
        <v>40</v>
      </c>
      <c r="V40">
        <f>Table1[[#This Row],[Gross_Margin]]-Table1[[#This Row],[Budget_Margin]]</f>
        <v>3</v>
      </c>
      <c r="W40" s="5">
        <f>IF(
Table1[[#This Row],[Budget_Margin]]=0,
"",
IF(
Table1[[#This Row],[Budget_Margin]]&gt;0,
(Table1[[#This Row],[Gross_Margin]]-Table1[[#This Row],[Budget_Margin]]) / Table1[[#This Row],[Budget_Margin]],
(Table1[[#This Row],[Gross_Margin]]-Table1[[#This Row],[Budget_Margin]]) / ABS(Table1[[#This Row],[Budget_Margin]])
)
)</f>
        <v>7.4999999999999997E-2</v>
      </c>
      <c r="X40" s="5" t="str">
        <f>IF(Table1[[#This Row],[Margin_Var]]&gt;=0, "Above Budget", "Below Budget")</f>
        <v>Above Budget</v>
      </c>
      <c r="Y40" s="5">
        <f>IFERROR(Table1[[#This Row],[Gross_Margin]]/Table1[[#This Row],[Actual_Sales]],0)</f>
        <v>1</v>
      </c>
      <c r="Z40" s="5">
        <f>Table1[[#This Row],[Actual_Profit]]/Table1[[#This Row],[Actual_Sales]]</f>
        <v>0.7441860465116279</v>
      </c>
      <c r="AA40">
        <v>11</v>
      </c>
      <c r="AB40" s="5">
        <f>IFERROR(Table1[[#This Row],[Expenses]]/Table1[[#This Row],[Actual_Sales]],0)</f>
        <v>0.2558139534883721</v>
      </c>
      <c r="AC40">
        <v>0</v>
      </c>
      <c r="AD40">
        <v>559</v>
      </c>
      <c r="AE40" s="5">
        <f>IFERROR(Table1[[#This Row],[Inventory]]/Table1[[#This Row],[Actual_Sales]],0)</f>
        <v>13</v>
      </c>
    </row>
    <row r="41" spans="1:31" x14ac:dyDescent="0.25">
      <c r="A41">
        <v>3144</v>
      </c>
      <c r="B41">
        <v>775</v>
      </c>
      <c r="C41">
        <v>4</v>
      </c>
      <c r="D41" s="2">
        <v>40695</v>
      </c>
      <c r="E41">
        <v>43</v>
      </c>
      <c r="F41">
        <v>40</v>
      </c>
      <c r="G41">
        <f>Table1[[#This Row],[Actual_Sales]]-Table1[[#This Row],[Budget_Sales]]</f>
        <v>3</v>
      </c>
      <c r="H41" s="5">
        <f>IF(
Table1[[#This Row],[Budget_Sales]]=0,
"",
IF(
Table1[[#This Row],[Budget_Sales]]&gt;0,
(Table1[[#This Row],[Actual_Sales]]-Table1[[#This Row],[Budget_Sales]])/Table1[[#This Row],[Budget_Sales]],
(Table1[[#This Row],[Actual_Sales]]-Table1[[#This Row],[Budget_Sales]])/ABS(Table1[[#This Row],[Budget_Sales]])
)
)</f>
        <v>7.4999999999999997E-2</v>
      </c>
      <c r="I41" s="5" t="str">
        <f>IF(Table1[[#This Row],[Sales_Var]]&gt;=0,"Above Budget","Below Budget")</f>
        <v>Above Budget</v>
      </c>
      <c r="J41">
        <f>Table1[[#This Row],[Actual_Sales]]-(Table1[[#This Row],[COGS]]+Table1[[#This Row],[Expenses]])</f>
        <v>32</v>
      </c>
      <c r="K41">
        <v>30</v>
      </c>
      <c r="L41">
        <f>Table1[[#This Row],[Actual_Profit]]-Table1[[#This Row],[Budget_Profit]]</f>
        <v>2</v>
      </c>
      <c r="M41" s="5">
        <f>IF(
Table1[[#This Row],[Budget_Profit]]=0,
"",
IF(
Table1[[#This Row],[Budget_Profit]]&gt;0,
(Table1[[#This Row],[Actual_Profit]]-Table1[[#This Row],[Budget_Profit]])/Table1[[#This Row],[Budget_Profit]],
(Table1[[#This Row],[Actual_Profit]]-Table1[[#This Row],[Budget_Profit]])/ABS(Table1[[#This Row],[Budget_Profit]])
)
)</f>
        <v>6.6666666666666666E-2</v>
      </c>
      <c r="N41" s="5" t="str">
        <f>IF(Table1[[#This Row],[Profit_Var]]&gt;=0, "Above Budget", "Below Budget")</f>
        <v>Above Budget</v>
      </c>
      <c r="O41">
        <v>0</v>
      </c>
      <c r="P41">
        <v>0</v>
      </c>
      <c r="Q41">
        <f>Table1[[#This Row],[COGS]]-Table1[[#This Row],[Budget_COGS]]</f>
        <v>0</v>
      </c>
      <c r="R41" s="5" t="str">
        <f>IF(
Table1[[#This Row],[Budget_COGS]]=0,
"",
IF(
Table1[[#This Row],[Budget_COGS]]&gt;0,
(Table1[[#This Row],[Budget_COGS]]-Table1[[#This Row],[COGS]]) / Table1[[#This Row],[Budget_COGS]],
(Table1[[#This Row],[Budget_COGS]]-Table1[[#This Row],[COGS]]) / ABS(Table1[[#This Row],[Budget_COGS]])
)
)</f>
        <v/>
      </c>
      <c r="S41" s="5" t="str">
        <f>IF(Table1[[#This Row],[COGS _Var]]&gt;=0, "Above Budget", "Below Budget")</f>
        <v>Above Budget</v>
      </c>
      <c r="T41">
        <f>Table1[[#This Row],[Actual_Sales]]-Table1[[#This Row],[COGS]]</f>
        <v>43</v>
      </c>
      <c r="U41">
        <v>40</v>
      </c>
      <c r="V41">
        <f>Table1[[#This Row],[Gross_Margin]]-Table1[[#This Row],[Budget_Margin]]</f>
        <v>3</v>
      </c>
      <c r="W41" s="5">
        <f>IF(
Table1[[#This Row],[Budget_Margin]]=0,
"",
IF(
Table1[[#This Row],[Budget_Margin]]&gt;0,
(Table1[[#This Row],[Gross_Margin]]-Table1[[#This Row],[Budget_Margin]]) / Table1[[#This Row],[Budget_Margin]],
(Table1[[#This Row],[Gross_Margin]]-Table1[[#This Row],[Budget_Margin]]) / ABS(Table1[[#This Row],[Budget_Margin]])
)
)</f>
        <v>7.4999999999999997E-2</v>
      </c>
      <c r="X41" s="5" t="str">
        <f>IF(Table1[[#This Row],[Margin_Var]]&gt;=0, "Above Budget", "Below Budget")</f>
        <v>Above Budget</v>
      </c>
      <c r="Y41" s="5">
        <f>IFERROR(Table1[[#This Row],[Gross_Margin]]/Table1[[#This Row],[Actual_Sales]],0)</f>
        <v>1</v>
      </c>
      <c r="Z41" s="5">
        <f>Table1[[#This Row],[Actual_Profit]]/Table1[[#This Row],[Actual_Sales]]</f>
        <v>0.7441860465116279</v>
      </c>
      <c r="AA41">
        <v>11</v>
      </c>
      <c r="AB41" s="5">
        <f>IFERROR(Table1[[#This Row],[Expenses]]/Table1[[#This Row],[Actual_Sales]],0)</f>
        <v>0.2558139534883721</v>
      </c>
      <c r="AC41">
        <v>0</v>
      </c>
      <c r="AD41">
        <v>602</v>
      </c>
      <c r="AE41" s="5">
        <f>IFERROR(Table1[[#This Row],[Inventory]]/Table1[[#This Row],[Actual_Sales]],0)</f>
        <v>14</v>
      </c>
    </row>
    <row r="42" spans="1:31" x14ac:dyDescent="0.25">
      <c r="A42">
        <v>3097</v>
      </c>
      <c r="B42">
        <v>563</v>
      </c>
      <c r="C42">
        <v>6</v>
      </c>
      <c r="D42" s="2">
        <v>40695</v>
      </c>
      <c r="E42">
        <v>43</v>
      </c>
      <c r="F42">
        <v>50</v>
      </c>
      <c r="G42">
        <f>Table1[[#This Row],[Actual_Sales]]-Table1[[#This Row],[Budget_Sales]]</f>
        <v>-7</v>
      </c>
      <c r="H42" s="5">
        <f>IF(
Table1[[#This Row],[Budget_Sales]]=0,
"",
IF(
Table1[[#This Row],[Budget_Sales]]&gt;0,
(Table1[[#This Row],[Actual_Sales]]-Table1[[#This Row],[Budget_Sales]])/Table1[[#This Row],[Budget_Sales]],
(Table1[[#This Row],[Actual_Sales]]-Table1[[#This Row],[Budget_Sales]])/ABS(Table1[[#This Row],[Budget_Sales]])
)
)</f>
        <v>-0.14000000000000001</v>
      </c>
      <c r="I42" s="5" t="str">
        <f>IF(Table1[[#This Row],[Sales_Var]]&gt;=0,"Above Budget","Below Budget")</f>
        <v>Below Budget</v>
      </c>
      <c r="J42">
        <f>Table1[[#This Row],[Actual_Sales]]-(Table1[[#This Row],[COGS]]+Table1[[#This Row],[Expenses]])</f>
        <v>32</v>
      </c>
      <c r="K42">
        <v>40</v>
      </c>
      <c r="L42">
        <f>Table1[[#This Row],[Actual_Profit]]-Table1[[#This Row],[Budget_Profit]]</f>
        <v>-8</v>
      </c>
      <c r="M42" s="5">
        <f>IF(
Table1[[#This Row],[Budget_Profit]]=0,
"",
IF(
Table1[[#This Row],[Budget_Profit]]&gt;0,
(Table1[[#This Row],[Actual_Profit]]-Table1[[#This Row],[Budget_Profit]])/Table1[[#This Row],[Budget_Profit]],
(Table1[[#This Row],[Actual_Profit]]-Table1[[#This Row],[Budget_Profit]])/ABS(Table1[[#This Row],[Budget_Profit]])
)
)</f>
        <v>-0.2</v>
      </c>
      <c r="N42" s="5" t="str">
        <f>IF(Table1[[#This Row],[Profit_Var]]&gt;=0, "Above Budget", "Below Budget")</f>
        <v>Below Budget</v>
      </c>
      <c r="O42">
        <v>0</v>
      </c>
      <c r="P42">
        <v>0</v>
      </c>
      <c r="Q42">
        <f>Table1[[#This Row],[COGS]]-Table1[[#This Row],[Budget_COGS]]</f>
        <v>0</v>
      </c>
      <c r="R42" s="5" t="str">
        <f>IF(
Table1[[#This Row],[Budget_COGS]]=0,
"",
IF(
Table1[[#This Row],[Budget_COGS]]&gt;0,
(Table1[[#This Row],[Budget_COGS]]-Table1[[#This Row],[COGS]]) / Table1[[#This Row],[Budget_COGS]],
(Table1[[#This Row],[Budget_COGS]]-Table1[[#This Row],[COGS]]) / ABS(Table1[[#This Row],[Budget_COGS]])
)
)</f>
        <v/>
      </c>
      <c r="S42" s="5" t="str">
        <f>IF(Table1[[#This Row],[COGS _Var]]&gt;=0, "Above Budget", "Below Budget")</f>
        <v>Above Budget</v>
      </c>
      <c r="T42">
        <f>Table1[[#This Row],[Actual_Sales]]-Table1[[#This Row],[COGS]]</f>
        <v>43</v>
      </c>
      <c r="U42">
        <v>50</v>
      </c>
      <c r="V42">
        <f>Table1[[#This Row],[Gross_Margin]]-Table1[[#This Row],[Budget_Margin]]</f>
        <v>-7</v>
      </c>
      <c r="W42" s="5">
        <f>IF(
Table1[[#This Row],[Budget_Margin]]=0,
"",
IF(
Table1[[#This Row],[Budget_Margin]]&gt;0,
(Table1[[#This Row],[Gross_Margin]]-Table1[[#This Row],[Budget_Margin]]) / Table1[[#This Row],[Budget_Margin]],
(Table1[[#This Row],[Gross_Margin]]-Table1[[#This Row],[Budget_Margin]]) / ABS(Table1[[#This Row],[Budget_Margin]])
)
)</f>
        <v>-0.14000000000000001</v>
      </c>
      <c r="X42" s="5" t="str">
        <f>IF(Table1[[#This Row],[Margin_Var]]&gt;=0, "Above Budget", "Below Budget")</f>
        <v>Below Budget</v>
      </c>
      <c r="Y42" s="5">
        <f>IFERROR(Table1[[#This Row],[Gross_Margin]]/Table1[[#This Row],[Actual_Sales]],0)</f>
        <v>1</v>
      </c>
      <c r="Z42" s="5">
        <f>Table1[[#This Row],[Actual_Profit]]/Table1[[#This Row],[Actual_Sales]]</f>
        <v>0.7441860465116279</v>
      </c>
      <c r="AA42">
        <v>11</v>
      </c>
      <c r="AB42" s="5">
        <f>IFERROR(Table1[[#This Row],[Expenses]]/Table1[[#This Row],[Actual_Sales]],0)</f>
        <v>0.2558139534883721</v>
      </c>
      <c r="AC42">
        <v>0</v>
      </c>
      <c r="AD42">
        <v>602</v>
      </c>
      <c r="AE42" s="5">
        <f>IFERROR(Table1[[#This Row],[Inventory]]/Table1[[#This Row],[Actual_Sales]],0)</f>
        <v>14</v>
      </c>
    </row>
    <row r="43" spans="1:31" x14ac:dyDescent="0.25">
      <c r="A43">
        <v>2970</v>
      </c>
      <c r="B43">
        <v>775</v>
      </c>
      <c r="C43">
        <v>4</v>
      </c>
      <c r="D43" s="2">
        <v>40664</v>
      </c>
      <c r="E43">
        <v>43</v>
      </c>
      <c r="F43">
        <v>40</v>
      </c>
      <c r="G43">
        <f>Table1[[#This Row],[Actual_Sales]]-Table1[[#This Row],[Budget_Sales]]</f>
        <v>3</v>
      </c>
      <c r="H43" s="5">
        <f>IF(
Table1[[#This Row],[Budget_Sales]]=0,
"",
IF(
Table1[[#This Row],[Budget_Sales]]&gt;0,
(Table1[[#This Row],[Actual_Sales]]-Table1[[#This Row],[Budget_Sales]])/Table1[[#This Row],[Budget_Sales]],
(Table1[[#This Row],[Actual_Sales]]-Table1[[#This Row],[Budget_Sales]])/ABS(Table1[[#This Row],[Budget_Sales]])
)
)</f>
        <v>7.4999999999999997E-2</v>
      </c>
      <c r="I43" s="5" t="str">
        <f>IF(Table1[[#This Row],[Sales_Var]]&gt;=0,"Above Budget","Below Budget")</f>
        <v>Above Budget</v>
      </c>
      <c r="J43">
        <f>Table1[[#This Row],[Actual_Sales]]-(Table1[[#This Row],[COGS]]+Table1[[#This Row],[Expenses]])</f>
        <v>32</v>
      </c>
      <c r="K43">
        <v>30</v>
      </c>
      <c r="L43">
        <f>Table1[[#This Row],[Actual_Profit]]-Table1[[#This Row],[Budget_Profit]]</f>
        <v>2</v>
      </c>
      <c r="M43" s="5">
        <f>IF(
Table1[[#This Row],[Budget_Profit]]=0,
"",
IF(
Table1[[#This Row],[Budget_Profit]]&gt;0,
(Table1[[#This Row],[Actual_Profit]]-Table1[[#This Row],[Budget_Profit]])/Table1[[#This Row],[Budget_Profit]],
(Table1[[#This Row],[Actual_Profit]]-Table1[[#This Row],[Budget_Profit]])/ABS(Table1[[#This Row],[Budget_Profit]])
)
)</f>
        <v>6.6666666666666666E-2</v>
      </c>
      <c r="N43" s="5" t="str">
        <f>IF(Table1[[#This Row],[Profit_Var]]&gt;=0, "Above Budget", "Below Budget")</f>
        <v>Above Budget</v>
      </c>
      <c r="O43">
        <v>0</v>
      </c>
      <c r="P43">
        <v>0</v>
      </c>
      <c r="Q43">
        <f>Table1[[#This Row],[COGS]]-Table1[[#This Row],[Budget_COGS]]</f>
        <v>0</v>
      </c>
      <c r="R43" s="5" t="str">
        <f>IF(
Table1[[#This Row],[Budget_COGS]]=0,
"",
IF(
Table1[[#This Row],[Budget_COGS]]&gt;0,
(Table1[[#This Row],[Budget_COGS]]-Table1[[#This Row],[COGS]]) / Table1[[#This Row],[Budget_COGS]],
(Table1[[#This Row],[Budget_COGS]]-Table1[[#This Row],[COGS]]) / ABS(Table1[[#This Row],[Budget_COGS]])
)
)</f>
        <v/>
      </c>
      <c r="S43" s="5" t="str">
        <f>IF(Table1[[#This Row],[COGS _Var]]&gt;=0, "Above Budget", "Below Budget")</f>
        <v>Above Budget</v>
      </c>
      <c r="T43">
        <f>Table1[[#This Row],[Actual_Sales]]-Table1[[#This Row],[COGS]]</f>
        <v>43</v>
      </c>
      <c r="U43">
        <v>40</v>
      </c>
      <c r="V43">
        <f>Table1[[#This Row],[Gross_Margin]]-Table1[[#This Row],[Budget_Margin]]</f>
        <v>3</v>
      </c>
      <c r="W43" s="5">
        <f>IF(
Table1[[#This Row],[Budget_Margin]]=0,
"",
IF(
Table1[[#This Row],[Budget_Margin]]&gt;0,
(Table1[[#This Row],[Gross_Margin]]-Table1[[#This Row],[Budget_Margin]]) / Table1[[#This Row],[Budget_Margin]],
(Table1[[#This Row],[Gross_Margin]]-Table1[[#This Row],[Budget_Margin]]) / ABS(Table1[[#This Row],[Budget_Margin]])
)
)</f>
        <v>7.4999999999999997E-2</v>
      </c>
      <c r="X43" s="5" t="str">
        <f>IF(Table1[[#This Row],[Margin_Var]]&gt;=0, "Above Budget", "Below Budget")</f>
        <v>Above Budget</v>
      </c>
      <c r="Y43" s="5">
        <f>IFERROR(Table1[[#This Row],[Gross_Margin]]/Table1[[#This Row],[Actual_Sales]],0)</f>
        <v>1</v>
      </c>
      <c r="Z43" s="5">
        <f>Table1[[#This Row],[Actual_Profit]]/Table1[[#This Row],[Actual_Sales]]</f>
        <v>0.7441860465116279</v>
      </c>
      <c r="AA43">
        <v>11</v>
      </c>
      <c r="AB43" s="5">
        <f>IFERROR(Table1[[#This Row],[Expenses]]/Table1[[#This Row],[Actual_Sales]],0)</f>
        <v>0.2558139534883721</v>
      </c>
      <c r="AC43">
        <v>0</v>
      </c>
      <c r="AD43">
        <v>645</v>
      </c>
      <c r="AE43" s="5">
        <f>IFERROR(Table1[[#This Row],[Inventory]]/Table1[[#This Row],[Actual_Sales]],0)</f>
        <v>15</v>
      </c>
    </row>
    <row r="44" spans="1:31" x14ac:dyDescent="0.25">
      <c r="A44">
        <v>2919</v>
      </c>
      <c r="B44">
        <v>563</v>
      </c>
      <c r="C44">
        <v>6</v>
      </c>
      <c r="D44" s="2">
        <v>40664</v>
      </c>
      <c r="E44">
        <v>43</v>
      </c>
      <c r="F44">
        <v>50</v>
      </c>
      <c r="G44">
        <f>Table1[[#This Row],[Actual_Sales]]-Table1[[#This Row],[Budget_Sales]]</f>
        <v>-7</v>
      </c>
      <c r="H44" s="5">
        <f>IF(
Table1[[#This Row],[Budget_Sales]]=0,
"",
IF(
Table1[[#This Row],[Budget_Sales]]&gt;0,
(Table1[[#This Row],[Actual_Sales]]-Table1[[#This Row],[Budget_Sales]])/Table1[[#This Row],[Budget_Sales]],
(Table1[[#This Row],[Actual_Sales]]-Table1[[#This Row],[Budget_Sales]])/ABS(Table1[[#This Row],[Budget_Sales]])
)
)</f>
        <v>-0.14000000000000001</v>
      </c>
      <c r="I44" s="5" t="str">
        <f>IF(Table1[[#This Row],[Sales_Var]]&gt;=0,"Above Budget","Below Budget")</f>
        <v>Below Budget</v>
      </c>
      <c r="J44">
        <f>Table1[[#This Row],[Actual_Sales]]-(Table1[[#This Row],[COGS]]+Table1[[#This Row],[Expenses]])</f>
        <v>32</v>
      </c>
      <c r="K44">
        <v>40</v>
      </c>
      <c r="L44">
        <f>Table1[[#This Row],[Actual_Profit]]-Table1[[#This Row],[Budget_Profit]]</f>
        <v>-8</v>
      </c>
      <c r="M44" s="5">
        <f>IF(
Table1[[#This Row],[Budget_Profit]]=0,
"",
IF(
Table1[[#This Row],[Budget_Profit]]&gt;0,
(Table1[[#This Row],[Actual_Profit]]-Table1[[#This Row],[Budget_Profit]])/Table1[[#This Row],[Budget_Profit]],
(Table1[[#This Row],[Actual_Profit]]-Table1[[#This Row],[Budget_Profit]])/ABS(Table1[[#This Row],[Budget_Profit]])
)
)</f>
        <v>-0.2</v>
      </c>
      <c r="N44" s="5" t="str">
        <f>IF(Table1[[#This Row],[Profit_Var]]&gt;=0, "Above Budget", "Below Budget")</f>
        <v>Below Budget</v>
      </c>
      <c r="O44">
        <v>0</v>
      </c>
      <c r="P44">
        <v>0</v>
      </c>
      <c r="Q44">
        <f>Table1[[#This Row],[COGS]]-Table1[[#This Row],[Budget_COGS]]</f>
        <v>0</v>
      </c>
      <c r="R44" s="5" t="str">
        <f>IF(
Table1[[#This Row],[Budget_COGS]]=0,
"",
IF(
Table1[[#This Row],[Budget_COGS]]&gt;0,
(Table1[[#This Row],[Budget_COGS]]-Table1[[#This Row],[COGS]]) / Table1[[#This Row],[Budget_COGS]],
(Table1[[#This Row],[Budget_COGS]]-Table1[[#This Row],[COGS]]) / ABS(Table1[[#This Row],[Budget_COGS]])
)
)</f>
        <v/>
      </c>
      <c r="S44" s="5" t="str">
        <f>IF(Table1[[#This Row],[COGS _Var]]&gt;=0, "Above Budget", "Below Budget")</f>
        <v>Above Budget</v>
      </c>
      <c r="T44">
        <f>Table1[[#This Row],[Actual_Sales]]-Table1[[#This Row],[COGS]]</f>
        <v>43</v>
      </c>
      <c r="U44">
        <v>50</v>
      </c>
      <c r="V44">
        <f>Table1[[#This Row],[Gross_Margin]]-Table1[[#This Row],[Budget_Margin]]</f>
        <v>-7</v>
      </c>
      <c r="W44" s="5">
        <f>IF(
Table1[[#This Row],[Budget_Margin]]=0,
"",
IF(
Table1[[#This Row],[Budget_Margin]]&gt;0,
(Table1[[#This Row],[Gross_Margin]]-Table1[[#This Row],[Budget_Margin]]) / Table1[[#This Row],[Budget_Margin]],
(Table1[[#This Row],[Gross_Margin]]-Table1[[#This Row],[Budget_Margin]]) / ABS(Table1[[#This Row],[Budget_Margin]])
)
)</f>
        <v>-0.14000000000000001</v>
      </c>
      <c r="X44" s="5" t="str">
        <f>IF(Table1[[#This Row],[Margin_Var]]&gt;=0, "Above Budget", "Below Budget")</f>
        <v>Below Budget</v>
      </c>
      <c r="Y44" s="5">
        <f>IFERROR(Table1[[#This Row],[Gross_Margin]]/Table1[[#This Row],[Actual_Sales]],0)</f>
        <v>1</v>
      </c>
      <c r="Z44" s="5">
        <f>Table1[[#This Row],[Actual_Profit]]/Table1[[#This Row],[Actual_Sales]]</f>
        <v>0.7441860465116279</v>
      </c>
      <c r="AA44">
        <v>11</v>
      </c>
      <c r="AB44" s="5">
        <f>IFERROR(Table1[[#This Row],[Expenses]]/Table1[[#This Row],[Actual_Sales]],0)</f>
        <v>0.2558139534883721</v>
      </c>
      <c r="AC44">
        <v>0</v>
      </c>
      <c r="AD44">
        <v>645</v>
      </c>
      <c r="AE44" s="5">
        <f>IFERROR(Table1[[#This Row],[Inventory]]/Table1[[#This Row],[Actual_Sales]],0)</f>
        <v>15</v>
      </c>
    </row>
    <row r="45" spans="1:31" x14ac:dyDescent="0.25">
      <c r="A45">
        <v>2053</v>
      </c>
      <c r="B45">
        <v>641</v>
      </c>
      <c r="C45">
        <v>6</v>
      </c>
      <c r="D45" s="2">
        <v>40513</v>
      </c>
      <c r="E45">
        <v>43</v>
      </c>
      <c r="F45">
        <v>50</v>
      </c>
      <c r="G45">
        <f>Table1[[#This Row],[Actual_Sales]]-Table1[[#This Row],[Budget_Sales]]</f>
        <v>-7</v>
      </c>
      <c r="H45" s="5">
        <f>IF(
Table1[[#This Row],[Budget_Sales]]=0,
"",
IF(
Table1[[#This Row],[Budget_Sales]]&gt;0,
(Table1[[#This Row],[Actual_Sales]]-Table1[[#This Row],[Budget_Sales]])/Table1[[#This Row],[Budget_Sales]],
(Table1[[#This Row],[Actual_Sales]]-Table1[[#This Row],[Budget_Sales]])/ABS(Table1[[#This Row],[Budget_Sales]])
)
)</f>
        <v>-0.14000000000000001</v>
      </c>
      <c r="I45" s="5" t="str">
        <f>IF(Table1[[#This Row],[Sales_Var]]&gt;=0,"Above Budget","Below Budget")</f>
        <v>Below Budget</v>
      </c>
      <c r="J45">
        <f>Table1[[#This Row],[Actual_Sales]]-(Table1[[#This Row],[COGS]]+Table1[[#This Row],[Expenses]])</f>
        <v>32</v>
      </c>
      <c r="K45">
        <v>40</v>
      </c>
      <c r="L45">
        <f>Table1[[#This Row],[Actual_Profit]]-Table1[[#This Row],[Budget_Profit]]</f>
        <v>-8</v>
      </c>
      <c r="M45" s="5">
        <f>IF(
Table1[[#This Row],[Budget_Profit]]=0,
"",
IF(
Table1[[#This Row],[Budget_Profit]]&gt;0,
(Table1[[#This Row],[Actual_Profit]]-Table1[[#This Row],[Budget_Profit]])/Table1[[#This Row],[Budget_Profit]],
(Table1[[#This Row],[Actual_Profit]]-Table1[[#This Row],[Budget_Profit]])/ABS(Table1[[#This Row],[Budget_Profit]])
)
)</f>
        <v>-0.2</v>
      </c>
      <c r="N45" s="5" t="str">
        <f>IF(Table1[[#This Row],[Profit_Var]]&gt;=0, "Above Budget", "Below Budget")</f>
        <v>Below Budget</v>
      </c>
      <c r="O45">
        <v>0</v>
      </c>
      <c r="P45">
        <v>0</v>
      </c>
      <c r="Q45">
        <f>Table1[[#This Row],[COGS]]-Table1[[#This Row],[Budget_COGS]]</f>
        <v>0</v>
      </c>
      <c r="R45" s="5" t="str">
        <f>IF(
Table1[[#This Row],[Budget_COGS]]=0,
"",
IF(
Table1[[#This Row],[Budget_COGS]]&gt;0,
(Table1[[#This Row],[Budget_COGS]]-Table1[[#This Row],[COGS]]) / Table1[[#This Row],[Budget_COGS]],
(Table1[[#This Row],[Budget_COGS]]-Table1[[#This Row],[COGS]]) / ABS(Table1[[#This Row],[Budget_COGS]])
)
)</f>
        <v/>
      </c>
      <c r="S45" s="5" t="str">
        <f>IF(Table1[[#This Row],[COGS _Var]]&gt;=0, "Above Budget", "Below Budget")</f>
        <v>Above Budget</v>
      </c>
      <c r="T45">
        <f>Table1[[#This Row],[Actual_Sales]]-Table1[[#This Row],[COGS]]</f>
        <v>43</v>
      </c>
      <c r="U45">
        <v>50</v>
      </c>
      <c r="V45">
        <f>Table1[[#This Row],[Gross_Margin]]-Table1[[#This Row],[Budget_Margin]]</f>
        <v>-7</v>
      </c>
      <c r="W45" s="5">
        <f>IF(
Table1[[#This Row],[Budget_Margin]]=0,
"",
IF(
Table1[[#This Row],[Budget_Margin]]&gt;0,
(Table1[[#This Row],[Gross_Margin]]-Table1[[#This Row],[Budget_Margin]]) / Table1[[#This Row],[Budget_Margin]],
(Table1[[#This Row],[Gross_Margin]]-Table1[[#This Row],[Budget_Margin]]) / ABS(Table1[[#This Row],[Budget_Margin]])
)
)</f>
        <v>-0.14000000000000001</v>
      </c>
      <c r="X45" s="5" t="str">
        <f>IF(Table1[[#This Row],[Margin_Var]]&gt;=0, "Above Budget", "Below Budget")</f>
        <v>Below Budget</v>
      </c>
      <c r="Y45" s="5">
        <f>IFERROR(Table1[[#This Row],[Gross_Margin]]/Table1[[#This Row],[Actual_Sales]],0)</f>
        <v>1</v>
      </c>
      <c r="Z45" s="5">
        <f>Table1[[#This Row],[Actual_Profit]]/Table1[[#This Row],[Actual_Sales]]</f>
        <v>0.7441860465116279</v>
      </c>
      <c r="AA45">
        <v>11</v>
      </c>
      <c r="AB45" s="5">
        <f>IFERROR(Table1[[#This Row],[Expenses]]/Table1[[#This Row],[Actual_Sales]],0)</f>
        <v>0.2558139534883721</v>
      </c>
      <c r="AC45">
        <v>0</v>
      </c>
      <c r="AD45">
        <v>344</v>
      </c>
      <c r="AE45" s="5">
        <f>IFERROR(Table1[[#This Row],[Inventory]]/Table1[[#This Row],[Actual_Sales]],0)</f>
        <v>8</v>
      </c>
    </row>
    <row r="46" spans="1:31" x14ac:dyDescent="0.25">
      <c r="A46">
        <v>2036</v>
      </c>
      <c r="B46">
        <v>603</v>
      </c>
      <c r="C46">
        <v>13</v>
      </c>
      <c r="D46" s="2">
        <v>40513</v>
      </c>
      <c r="E46">
        <v>43</v>
      </c>
      <c r="F46">
        <v>40</v>
      </c>
      <c r="G46">
        <f>Table1[[#This Row],[Actual_Sales]]-Table1[[#This Row],[Budget_Sales]]</f>
        <v>3</v>
      </c>
      <c r="H46" s="5">
        <f>IF(
Table1[[#This Row],[Budget_Sales]]=0,
"",
IF(
Table1[[#This Row],[Budget_Sales]]&gt;0,
(Table1[[#This Row],[Actual_Sales]]-Table1[[#This Row],[Budget_Sales]])/Table1[[#This Row],[Budget_Sales]],
(Table1[[#This Row],[Actual_Sales]]-Table1[[#This Row],[Budget_Sales]])/ABS(Table1[[#This Row],[Budget_Sales]])
)
)</f>
        <v>7.4999999999999997E-2</v>
      </c>
      <c r="I46" s="5" t="str">
        <f>IF(Table1[[#This Row],[Sales_Var]]&gt;=0,"Above Budget","Below Budget")</f>
        <v>Above Budget</v>
      </c>
      <c r="J46">
        <f>Table1[[#This Row],[Actual_Sales]]-(Table1[[#This Row],[COGS]]+Table1[[#This Row],[Expenses]])</f>
        <v>32</v>
      </c>
      <c r="K46">
        <v>30</v>
      </c>
      <c r="L46">
        <f>Table1[[#This Row],[Actual_Profit]]-Table1[[#This Row],[Budget_Profit]]</f>
        <v>2</v>
      </c>
      <c r="M46" s="5">
        <f>IF(
Table1[[#This Row],[Budget_Profit]]=0,
"",
IF(
Table1[[#This Row],[Budget_Profit]]&gt;0,
(Table1[[#This Row],[Actual_Profit]]-Table1[[#This Row],[Budget_Profit]])/Table1[[#This Row],[Budget_Profit]],
(Table1[[#This Row],[Actual_Profit]]-Table1[[#This Row],[Budget_Profit]])/ABS(Table1[[#This Row],[Budget_Profit]])
)
)</f>
        <v>6.6666666666666666E-2</v>
      </c>
      <c r="N46" s="5" t="str">
        <f>IF(Table1[[#This Row],[Profit_Var]]&gt;=0, "Above Budget", "Below Budget")</f>
        <v>Above Budget</v>
      </c>
      <c r="O46">
        <v>0</v>
      </c>
      <c r="P46">
        <v>0</v>
      </c>
      <c r="Q46">
        <f>Table1[[#This Row],[COGS]]-Table1[[#This Row],[Budget_COGS]]</f>
        <v>0</v>
      </c>
      <c r="R46" s="5" t="str">
        <f>IF(
Table1[[#This Row],[Budget_COGS]]=0,
"",
IF(
Table1[[#This Row],[Budget_COGS]]&gt;0,
(Table1[[#This Row],[Budget_COGS]]-Table1[[#This Row],[COGS]]) / Table1[[#This Row],[Budget_COGS]],
(Table1[[#This Row],[Budget_COGS]]-Table1[[#This Row],[COGS]]) / ABS(Table1[[#This Row],[Budget_COGS]])
)
)</f>
        <v/>
      </c>
      <c r="S46" s="5" t="str">
        <f>IF(Table1[[#This Row],[COGS _Var]]&gt;=0, "Above Budget", "Below Budget")</f>
        <v>Above Budget</v>
      </c>
      <c r="T46">
        <f>Table1[[#This Row],[Actual_Sales]]-Table1[[#This Row],[COGS]]</f>
        <v>43</v>
      </c>
      <c r="U46">
        <v>40</v>
      </c>
      <c r="V46">
        <f>Table1[[#This Row],[Gross_Margin]]-Table1[[#This Row],[Budget_Margin]]</f>
        <v>3</v>
      </c>
      <c r="W46" s="5">
        <f>IF(
Table1[[#This Row],[Budget_Margin]]=0,
"",
IF(
Table1[[#This Row],[Budget_Margin]]&gt;0,
(Table1[[#This Row],[Gross_Margin]]-Table1[[#This Row],[Budget_Margin]]) / Table1[[#This Row],[Budget_Margin]],
(Table1[[#This Row],[Gross_Margin]]-Table1[[#This Row],[Budget_Margin]]) / ABS(Table1[[#This Row],[Budget_Margin]])
)
)</f>
        <v>7.4999999999999997E-2</v>
      </c>
      <c r="X46" s="5" t="str">
        <f>IF(Table1[[#This Row],[Margin_Var]]&gt;=0, "Above Budget", "Below Budget")</f>
        <v>Above Budget</v>
      </c>
      <c r="Y46" s="5">
        <f>IFERROR(Table1[[#This Row],[Gross_Margin]]/Table1[[#This Row],[Actual_Sales]],0)</f>
        <v>1</v>
      </c>
      <c r="Z46" s="5">
        <f>Table1[[#This Row],[Actual_Profit]]/Table1[[#This Row],[Actual_Sales]]</f>
        <v>0.7441860465116279</v>
      </c>
      <c r="AA46">
        <v>11</v>
      </c>
      <c r="AB46" s="5">
        <f>IFERROR(Table1[[#This Row],[Expenses]]/Table1[[#This Row],[Actual_Sales]],0)</f>
        <v>0.2558139534883721</v>
      </c>
      <c r="AC46">
        <v>0</v>
      </c>
      <c r="AD46">
        <v>344</v>
      </c>
      <c r="AE46" s="5">
        <f>IFERROR(Table1[[#This Row],[Inventory]]/Table1[[#This Row],[Actual_Sales]],0)</f>
        <v>8</v>
      </c>
    </row>
    <row r="47" spans="1:31" x14ac:dyDescent="0.25">
      <c r="A47">
        <v>1862</v>
      </c>
      <c r="B47">
        <v>603</v>
      </c>
      <c r="C47">
        <v>13</v>
      </c>
      <c r="D47" s="2">
        <v>40483</v>
      </c>
      <c r="E47">
        <v>43</v>
      </c>
      <c r="F47">
        <v>40</v>
      </c>
      <c r="G47">
        <f>Table1[[#This Row],[Actual_Sales]]-Table1[[#This Row],[Budget_Sales]]</f>
        <v>3</v>
      </c>
      <c r="H47" s="5">
        <f>IF(
Table1[[#This Row],[Budget_Sales]]=0,
"",
IF(
Table1[[#This Row],[Budget_Sales]]&gt;0,
(Table1[[#This Row],[Actual_Sales]]-Table1[[#This Row],[Budget_Sales]])/Table1[[#This Row],[Budget_Sales]],
(Table1[[#This Row],[Actual_Sales]]-Table1[[#This Row],[Budget_Sales]])/ABS(Table1[[#This Row],[Budget_Sales]])
)
)</f>
        <v>7.4999999999999997E-2</v>
      </c>
      <c r="I47" s="5" t="str">
        <f>IF(Table1[[#This Row],[Sales_Var]]&gt;=0,"Above Budget","Below Budget")</f>
        <v>Above Budget</v>
      </c>
      <c r="J47">
        <f>Table1[[#This Row],[Actual_Sales]]-(Table1[[#This Row],[COGS]]+Table1[[#This Row],[Expenses]])</f>
        <v>32</v>
      </c>
      <c r="K47">
        <v>30</v>
      </c>
      <c r="L47">
        <f>Table1[[#This Row],[Actual_Profit]]-Table1[[#This Row],[Budget_Profit]]</f>
        <v>2</v>
      </c>
      <c r="M47" s="5">
        <f>IF(
Table1[[#This Row],[Budget_Profit]]=0,
"",
IF(
Table1[[#This Row],[Budget_Profit]]&gt;0,
(Table1[[#This Row],[Actual_Profit]]-Table1[[#This Row],[Budget_Profit]])/Table1[[#This Row],[Budget_Profit]],
(Table1[[#This Row],[Actual_Profit]]-Table1[[#This Row],[Budget_Profit]])/ABS(Table1[[#This Row],[Budget_Profit]])
)
)</f>
        <v>6.6666666666666666E-2</v>
      </c>
      <c r="N47" s="5" t="str">
        <f>IF(Table1[[#This Row],[Profit_Var]]&gt;=0, "Above Budget", "Below Budget")</f>
        <v>Above Budget</v>
      </c>
      <c r="O47">
        <v>0</v>
      </c>
      <c r="P47">
        <v>0</v>
      </c>
      <c r="Q47">
        <f>Table1[[#This Row],[COGS]]-Table1[[#This Row],[Budget_COGS]]</f>
        <v>0</v>
      </c>
      <c r="R47" s="5" t="str">
        <f>IF(
Table1[[#This Row],[Budget_COGS]]=0,
"",
IF(
Table1[[#This Row],[Budget_COGS]]&gt;0,
(Table1[[#This Row],[Budget_COGS]]-Table1[[#This Row],[COGS]]) / Table1[[#This Row],[Budget_COGS]],
(Table1[[#This Row],[Budget_COGS]]-Table1[[#This Row],[COGS]]) / ABS(Table1[[#This Row],[Budget_COGS]])
)
)</f>
        <v/>
      </c>
      <c r="S47" s="5" t="str">
        <f>IF(Table1[[#This Row],[COGS _Var]]&gt;=0, "Above Budget", "Below Budget")</f>
        <v>Above Budget</v>
      </c>
      <c r="T47">
        <f>Table1[[#This Row],[Actual_Sales]]-Table1[[#This Row],[COGS]]</f>
        <v>43</v>
      </c>
      <c r="U47">
        <v>40</v>
      </c>
      <c r="V47">
        <f>Table1[[#This Row],[Gross_Margin]]-Table1[[#This Row],[Budget_Margin]]</f>
        <v>3</v>
      </c>
      <c r="W47" s="5">
        <f>IF(
Table1[[#This Row],[Budget_Margin]]=0,
"",
IF(
Table1[[#This Row],[Budget_Margin]]&gt;0,
(Table1[[#This Row],[Gross_Margin]]-Table1[[#This Row],[Budget_Margin]]) / Table1[[#This Row],[Budget_Margin]],
(Table1[[#This Row],[Gross_Margin]]-Table1[[#This Row],[Budget_Margin]]) / ABS(Table1[[#This Row],[Budget_Margin]])
)
)</f>
        <v>7.4999999999999997E-2</v>
      </c>
      <c r="X47" s="5" t="str">
        <f>IF(Table1[[#This Row],[Margin_Var]]&gt;=0, "Above Budget", "Below Budget")</f>
        <v>Above Budget</v>
      </c>
      <c r="Y47" s="5">
        <f>IFERROR(Table1[[#This Row],[Gross_Margin]]/Table1[[#This Row],[Actual_Sales]],0)</f>
        <v>1</v>
      </c>
      <c r="Z47" s="5">
        <f>Table1[[#This Row],[Actual_Profit]]/Table1[[#This Row],[Actual_Sales]]</f>
        <v>0.7441860465116279</v>
      </c>
      <c r="AA47">
        <v>11</v>
      </c>
      <c r="AB47" s="5">
        <f>IFERROR(Table1[[#This Row],[Expenses]]/Table1[[#This Row],[Actual_Sales]],0)</f>
        <v>0.2558139534883721</v>
      </c>
      <c r="AC47">
        <v>0</v>
      </c>
      <c r="AD47">
        <v>387</v>
      </c>
      <c r="AE47" s="5">
        <f>IFERROR(Table1[[#This Row],[Inventory]]/Table1[[#This Row],[Actual_Sales]],0)</f>
        <v>9</v>
      </c>
    </row>
    <row r="48" spans="1:31" x14ac:dyDescent="0.25">
      <c r="A48">
        <v>1700</v>
      </c>
      <c r="B48">
        <v>702</v>
      </c>
      <c r="C48">
        <v>4</v>
      </c>
      <c r="D48" s="2">
        <v>40452</v>
      </c>
      <c r="E48">
        <v>43</v>
      </c>
      <c r="F48">
        <v>30</v>
      </c>
      <c r="G48">
        <f>Table1[[#This Row],[Actual_Sales]]-Table1[[#This Row],[Budget_Sales]]</f>
        <v>13</v>
      </c>
      <c r="H48" s="5">
        <f>IF(
Table1[[#This Row],[Budget_Sales]]=0,
"",
IF(
Table1[[#This Row],[Budget_Sales]]&gt;0,
(Table1[[#This Row],[Actual_Sales]]-Table1[[#This Row],[Budget_Sales]])/Table1[[#This Row],[Budget_Sales]],
(Table1[[#This Row],[Actual_Sales]]-Table1[[#This Row],[Budget_Sales]])/ABS(Table1[[#This Row],[Budget_Sales]])
)
)</f>
        <v>0.43333333333333335</v>
      </c>
      <c r="I48" s="5" t="str">
        <f>IF(Table1[[#This Row],[Sales_Var]]&gt;=0,"Above Budget","Below Budget")</f>
        <v>Above Budget</v>
      </c>
      <c r="J48">
        <f>Table1[[#This Row],[Actual_Sales]]-(Table1[[#This Row],[COGS]]+Table1[[#This Row],[Expenses]])</f>
        <v>32</v>
      </c>
      <c r="K48">
        <v>30</v>
      </c>
      <c r="L48">
        <f>Table1[[#This Row],[Actual_Profit]]-Table1[[#This Row],[Budget_Profit]]</f>
        <v>2</v>
      </c>
      <c r="M48" s="5">
        <f>IF(
Table1[[#This Row],[Budget_Profit]]=0,
"",
IF(
Table1[[#This Row],[Budget_Profit]]&gt;0,
(Table1[[#This Row],[Actual_Profit]]-Table1[[#This Row],[Budget_Profit]])/Table1[[#This Row],[Budget_Profit]],
(Table1[[#This Row],[Actual_Profit]]-Table1[[#This Row],[Budget_Profit]])/ABS(Table1[[#This Row],[Budget_Profit]])
)
)</f>
        <v>6.6666666666666666E-2</v>
      </c>
      <c r="N48" s="5" t="str">
        <f>IF(Table1[[#This Row],[Profit_Var]]&gt;=0, "Above Budget", "Below Budget")</f>
        <v>Above Budget</v>
      </c>
      <c r="O48">
        <v>0</v>
      </c>
      <c r="P48">
        <v>0</v>
      </c>
      <c r="Q48">
        <f>Table1[[#This Row],[COGS]]-Table1[[#This Row],[Budget_COGS]]</f>
        <v>0</v>
      </c>
      <c r="R48" s="5" t="str">
        <f>IF(
Table1[[#This Row],[Budget_COGS]]=0,
"",
IF(
Table1[[#This Row],[Budget_COGS]]&gt;0,
(Table1[[#This Row],[Budget_COGS]]-Table1[[#This Row],[COGS]]) / Table1[[#This Row],[Budget_COGS]],
(Table1[[#This Row],[Budget_COGS]]-Table1[[#This Row],[COGS]]) / ABS(Table1[[#This Row],[Budget_COGS]])
)
)</f>
        <v/>
      </c>
      <c r="S48" s="5" t="str">
        <f>IF(Table1[[#This Row],[COGS _Var]]&gt;=0, "Above Budget", "Below Budget")</f>
        <v>Above Budget</v>
      </c>
      <c r="T48">
        <f>Table1[[#This Row],[Actual_Sales]]-Table1[[#This Row],[COGS]]</f>
        <v>43</v>
      </c>
      <c r="U48">
        <v>30</v>
      </c>
      <c r="V48">
        <f>Table1[[#This Row],[Gross_Margin]]-Table1[[#This Row],[Budget_Margin]]</f>
        <v>13</v>
      </c>
      <c r="W48" s="5">
        <f>IF(
Table1[[#This Row],[Budget_Margin]]=0,
"",
IF(
Table1[[#This Row],[Budget_Margin]]&gt;0,
(Table1[[#This Row],[Gross_Margin]]-Table1[[#This Row],[Budget_Margin]]) / Table1[[#This Row],[Budget_Margin]],
(Table1[[#This Row],[Gross_Margin]]-Table1[[#This Row],[Budget_Margin]]) / ABS(Table1[[#This Row],[Budget_Margin]])
)
)</f>
        <v>0.43333333333333335</v>
      </c>
      <c r="X48" s="5" t="str">
        <f>IF(Table1[[#This Row],[Margin_Var]]&gt;=0, "Above Budget", "Below Budget")</f>
        <v>Above Budget</v>
      </c>
      <c r="Y48" s="5">
        <f>IFERROR(Table1[[#This Row],[Gross_Margin]]/Table1[[#This Row],[Actual_Sales]],0)</f>
        <v>1</v>
      </c>
      <c r="Z48" s="5">
        <f>Table1[[#This Row],[Actual_Profit]]/Table1[[#This Row],[Actual_Sales]]</f>
        <v>0.7441860465116279</v>
      </c>
      <c r="AA48">
        <v>11</v>
      </c>
      <c r="AB48" s="5">
        <f>IFERROR(Table1[[#This Row],[Expenses]]/Table1[[#This Row],[Actual_Sales]],0)</f>
        <v>0.2558139534883721</v>
      </c>
      <c r="AC48">
        <v>0</v>
      </c>
      <c r="AD48">
        <v>430</v>
      </c>
      <c r="AE48" s="5">
        <f>IFERROR(Table1[[#This Row],[Inventory]]/Table1[[#This Row],[Actual_Sales]],0)</f>
        <v>10</v>
      </c>
    </row>
    <row r="49" spans="1:31" x14ac:dyDescent="0.25">
      <c r="A49">
        <v>1681</v>
      </c>
      <c r="B49">
        <v>603</v>
      </c>
      <c r="C49">
        <v>13</v>
      </c>
      <c r="D49" s="2">
        <v>40452</v>
      </c>
      <c r="E49">
        <v>43</v>
      </c>
      <c r="F49">
        <v>40</v>
      </c>
      <c r="G49">
        <f>Table1[[#This Row],[Actual_Sales]]-Table1[[#This Row],[Budget_Sales]]</f>
        <v>3</v>
      </c>
      <c r="H49" s="5">
        <f>IF(
Table1[[#This Row],[Budget_Sales]]=0,
"",
IF(
Table1[[#This Row],[Budget_Sales]]&gt;0,
(Table1[[#This Row],[Actual_Sales]]-Table1[[#This Row],[Budget_Sales]])/Table1[[#This Row],[Budget_Sales]],
(Table1[[#This Row],[Actual_Sales]]-Table1[[#This Row],[Budget_Sales]])/ABS(Table1[[#This Row],[Budget_Sales]])
)
)</f>
        <v>7.4999999999999997E-2</v>
      </c>
      <c r="I49" s="5" t="str">
        <f>IF(Table1[[#This Row],[Sales_Var]]&gt;=0,"Above Budget","Below Budget")</f>
        <v>Above Budget</v>
      </c>
      <c r="J49">
        <f>Table1[[#This Row],[Actual_Sales]]-(Table1[[#This Row],[COGS]]+Table1[[#This Row],[Expenses]])</f>
        <v>32</v>
      </c>
      <c r="K49">
        <v>40</v>
      </c>
      <c r="L49">
        <f>Table1[[#This Row],[Actual_Profit]]-Table1[[#This Row],[Budget_Profit]]</f>
        <v>-8</v>
      </c>
      <c r="M49" s="5">
        <f>IF(
Table1[[#This Row],[Budget_Profit]]=0,
"",
IF(
Table1[[#This Row],[Budget_Profit]]&gt;0,
(Table1[[#This Row],[Actual_Profit]]-Table1[[#This Row],[Budget_Profit]])/Table1[[#This Row],[Budget_Profit]],
(Table1[[#This Row],[Actual_Profit]]-Table1[[#This Row],[Budget_Profit]])/ABS(Table1[[#This Row],[Budget_Profit]])
)
)</f>
        <v>-0.2</v>
      </c>
      <c r="N49" s="5" t="str">
        <f>IF(Table1[[#This Row],[Profit_Var]]&gt;=0, "Above Budget", "Below Budget")</f>
        <v>Below Budget</v>
      </c>
      <c r="O49">
        <v>0</v>
      </c>
      <c r="P49">
        <v>0</v>
      </c>
      <c r="Q49">
        <f>Table1[[#This Row],[COGS]]-Table1[[#This Row],[Budget_COGS]]</f>
        <v>0</v>
      </c>
      <c r="R49" s="5" t="str">
        <f>IF(
Table1[[#This Row],[Budget_COGS]]=0,
"",
IF(
Table1[[#This Row],[Budget_COGS]]&gt;0,
(Table1[[#This Row],[Budget_COGS]]-Table1[[#This Row],[COGS]]) / Table1[[#This Row],[Budget_COGS]],
(Table1[[#This Row],[Budget_COGS]]-Table1[[#This Row],[COGS]]) / ABS(Table1[[#This Row],[Budget_COGS]])
)
)</f>
        <v/>
      </c>
      <c r="S49" s="5" t="str">
        <f>IF(Table1[[#This Row],[COGS _Var]]&gt;=0, "Above Budget", "Below Budget")</f>
        <v>Above Budget</v>
      </c>
      <c r="T49">
        <f>Table1[[#This Row],[Actual_Sales]]-Table1[[#This Row],[COGS]]</f>
        <v>43</v>
      </c>
      <c r="U49">
        <v>40</v>
      </c>
      <c r="V49">
        <f>Table1[[#This Row],[Gross_Margin]]-Table1[[#This Row],[Budget_Margin]]</f>
        <v>3</v>
      </c>
      <c r="W49" s="5">
        <f>IF(
Table1[[#This Row],[Budget_Margin]]=0,
"",
IF(
Table1[[#This Row],[Budget_Margin]]&gt;0,
(Table1[[#This Row],[Gross_Margin]]-Table1[[#This Row],[Budget_Margin]]) / Table1[[#This Row],[Budget_Margin]],
(Table1[[#This Row],[Gross_Margin]]-Table1[[#This Row],[Budget_Margin]]) / ABS(Table1[[#This Row],[Budget_Margin]])
)
)</f>
        <v>7.4999999999999997E-2</v>
      </c>
      <c r="X49" s="5" t="str">
        <f>IF(Table1[[#This Row],[Margin_Var]]&gt;=0, "Above Budget", "Below Budget")</f>
        <v>Above Budget</v>
      </c>
      <c r="Y49" s="5">
        <f>IFERROR(Table1[[#This Row],[Gross_Margin]]/Table1[[#This Row],[Actual_Sales]],0)</f>
        <v>1</v>
      </c>
      <c r="Z49" s="5">
        <f>Table1[[#This Row],[Actual_Profit]]/Table1[[#This Row],[Actual_Sales]]</f>
        <v>0.7441860465116279</v>
      </c>
      <c r="AA49">
        <v>11</v>
      </c>
      <c r="AB49" s="5">
        <f>IFERROR(Table1[[#This Row],[Expenses]]/Table1[[#This Row],[Actual_Sales]],0)</f>
        <v>0.2558139534883721</v>
      </c>
      <c r="AC49">
        <v>0</v>
      </c>
      <c r="AD49">
        <v>430</v>
      </c>
      <c r="AE49" s="5">
        <f>IFERROR(Table1[[#This Row],[Inventory]]/Table1[[#This Row],[Actual_Sales]],0)</f>
        <v>10</v>
      </c>
    </row>
    <row r="50" spans="1:31" x14ac:dyDescent="0.25">
      <c r="A50">
        <v>1527</v>
      </c>
      <c r="B50">
        <v>702</v>
      </c>
      <c r="C50">
        <v>4</v>
      </c>
      <c r="D50" s="2">
        <v>40422</v>
      </c>
      <c r="E50">
        <v>43</v>
      </c>
      <c r="F50">
        <v>40</v>
      </c>
      <c r="G50">
        <f>Table1[[#This Row],[Actual_Sales]]-Table1[[#This Row],[Budget_Sales]]</f>
        <v>3</v>
      </c>
      <c r="H50" s="5">
        <f>IF(
Table1[[#This Row],[Budget_Sales]]=0,
"",
IF(
Table1[[#This Row],[Budget_Sales]]&gt;0,
(Table1[[#This Row],[Actual_Sales]]-Table1[[#This Row],[Budget_Sales]])/Table1[[#This Row],[Budget_Sales]],
(Table1[[#This Row],[Actual_Sales]]-Table1[[#This Row],[Budget_Sales]])/ABS(Table1[[#This Row],[Budget_Sales]])
)
)</f>
        <v>7.4999999999999997E-2</v>
      </c>
      <c r="I50" s="5" t="str">
        <f>IF(Table1[[#This Row],[Sales_Var]]&gt;=0,"Above Budget","Below Budget")</f>
        <v>Above Budget</v>
      </c>
      <c r="J50">
        <f>Table1[[#This Row],[Actual_Sales]]-(Table1[[#This Row],[COGS]]+Table1[[#This Row],[Expenses]])</f>
        <v>32</v>
      </c>
      <c r="K50">
        <v>30</v>
      </c>
      <c r="L50">
        <f>Table1[[#This Row],[Actual_Profit]]-Table1[[#This Row],[Budget_Profit]]</f>
        <v>2</v>
      </c>
      <c r="M50" s="5">
        <f>IF(
Table1[[#This Row],[Budget_Profit]]=0,
"",
IF(
Table1[[#This Row],[Budget_Profit]]&gt;0,
(Table1[[#This Row],[Actual_Profit]]-Table1[[#This Row],[Budget_Profit]])/Table1[[#This Row],[Budget_Profit]],
(Table1[[#This Row],[Actual_Profit]]-Table1[[#This Row],[Budget_Profit]])/ABS(Table1[[#This Row],[Budget_Profit]])
)
)</f>
        <v>6.6666666666666666E-2</v>
      </c>
      <c r="N50" s="5" t="str">
        <f>IF(Table1[[#This Row],[Profit_Var]]&gt;=0, "Above Budget", "Below Budget")</f>
        <v>Above Budget</v>
      </c>
      <c r="O50">
        <v>0</v>
      </c>
      <c r="P50">
        <v>0</v>
      </c>
      <c r="Q50">
        <f>Table1[[#This Row],[COGS]]-Table1[[#This Row],[Budget_COGS]]</f>
        <v>0</v>
      </c>
      <c r="R50" s="5" t="str">
        <f>IF(
Table1[[#This Row],[Budget_COGS]]=0,
"",
IF(
Table1[[#This Row],[Budget_COGS]]&gt;0,
(Table1[[#This Row],[Budget_COGS]]-Table1[[#This Row],[COGS]]) / Table1[[#This Row],[Budget_COGS]],
(Table1[[#This Row],[Budget_COGS]]-Table1[[#This Row],[COGS]]) / ABS(Table1[[#This Row],[Budget_COGS]])
)
)</f>
        <v/>
      </c>
      <c r="S50" s="5" t="str">
        <f>IF(Table1[[#This Row],[COGS _Var]]&gt;=0, "Above Budget", "Below Budget")</f>
        <v>Above Budget</v>
      </c>
      <c r="T50">
        <f>Table1[[#This Row],[Actual_Sales]]-Table1[[#This Row],[COGS]]</f>
        <v>43</v>
      </c>
      <c r="U50">
        <v>40</v>
      </c>
      <c r="V50">
        <f>Table1[[#This Row],[Gross_Margin]]-Table1[[#This Row],[Budget_Margin]]</f>
        <v>3</v>
      </c>
      <c r="W50" s="5">
        <f>IF(
Table1[[#This Row],[Budget_Margin]]=0,
"",
IF(
Table1[[#This Row],[Budget_Margin]]&gt;0,
(Table1[[#This Row],[Gross_Margin]]-Table1[[#This Row],[Budget_Margin]]) / Table1[[#This Row],[Budget_Margin]],
(Table1[[#This Row],[Gross_Margin]]-Table1[[#This Row],[Budget_Margin]]) / ABS(Table1[[#This Row],[Budget_Margin]])
)
)</f>
        <v>7.4999999999999997E-2</v>
      </c>
      <c r="X50" s="5" t="str">
        <f>IF(Table1[[#This Row],[Margin_Var]]&gt;=0, "Above Budget", "Below Budget")</f>
        <v>Above Budget</v>
      </c>
      <c r="Y50" s="5">
        <f>IFERROR(Table1[[#This Row],[Gross_Margin]]/Table1[[#This Row],[Actual_Sales]],0)</f>
        <v>1</v>
      </c>
      <c r="Z50" s="5">
        <f>Table1[[#This Row],[Actual_Profit]]/Table1[[#This Row],[Actual_Sales]]</f>
        <v>0.7441860465116279</v>
      </c>
      <c r="AA50">
        <v>11</v>
      </c>
      <c r="AB50" s="5">
        <f>IFERROR(Table1[[#This Row],[Expenses]]/Table1[[#This Row],[Actual_Sales]],0)</f>
        <v>0.2558139534883721</v>
      </c>
      <c r="AC50">
        <v>0</v>
      </c>
      <c r="AD50">
        <v>473</v>
      </c>
      <c r="AE50" s="5">
        <f>IFERROR(Table1[[#This Row],[Inventory]]/Table1[[#This Row],[Actual_Sales]],0)</f>
        <v>11</v>
      </c>
    </row>
    <row r="51" spans="1:31" x14ac:dyDescent="0.25">
      <c r="A51">
        <v>1442</v>
      </c>
      <c r="B51">
        <v>319</v>
      </c>
      <c r="C51">
        <v>6</v>
      </c>
      <c r="D51" s="2">
        <v>40422</v>
      </c>
      <c r="E51">
        <v>43</v>
      </c>
      <c r="F51">
        <v>50</v>
      </c>
      <c r="G51">
        <f>Table1[[#This Row],[Actual_Sales]]-Table1[[#This Row],[Budget_Sales]]</f>
        <v>-7</v>
      </c>
      <c r="H51" s="5">
        <f>IF(
Table1[[#This Row],[Budget_Sales]]=0,
"",
IF(
Table1[[#This Row],[Budget_Sales]]&gt;0,
(Table1[[#This Row],[Actual_Sales]]-Table1[[#This Row],[Budget_Sales]])/Table1[[#This Row],[Budget_Sales]],
(Table1[[#This Row],[Actual_Sales]]-Table1[[#This Row],[Budget_Sales]])/ABS(Table1[[#This Row],[Budget_Sales]])
)
)</f>
        <v>-0.14000000000000001</v>
      </c>
      <c r="I51" s="5" t="str">
        <f>IF(Table1[[#This Row],[Sales_Var]]&gt;=0,"Above Budget","Below Budget")</f>
        <v>Below Budget</v>
      </c>
      <c r="J51">
        <f>Table1[[#This Row],[Actual_Sales]]-(Table1[[#This Row],[COGS]]+Table1[[#This Row],[Expenses]])</f>
        <v>32</v>
      </c>
      <c r="K51">
        <v>40</v>
      </c>
      <c r="L51">
        <f>Table1[[#This Row],[Actual_Profit]]-Table1[[#This Row],[Budget_Profit]]</f>
        <v>-8</v>
      </c>
      <c r="M51" s="5">
        <f>IF(
Table1[[#This Row],[Budget_Profit]]=0,
"",
IF(
Table1[[#This Row],[Budget_Profit]]&gt;0,
(Table1[[#This Row],[Actual_Profit]]-Table1[[#This Row],[Budget_Profit]])/Table1[[#This Row],[Budget_Profit]],
(Table1[[#This Row],[Actual_Profit]]-Table1[[#This Row],[Budget_Profit]])/ABS(Table1[[#This Row],[Budget_Profit]])
)
)</f>
        <v>-0.2</v>
      </c>
      <c r="N51" s="5" t="str">
        <f>IF(Table1[[#This Row],[Profit_Var]]&gt;=0, "Above Budget", "Below Budget")</f>
        <v>Below Budget</v>
      </c>
      <c r="O51">
        <v>0</v>
      </c>
      <c r="P51">
        <v>0</v>
      </c>
      <c r="Q51">
        <f>Table1[[#This Row],[COGS]]-Table1[[#This Row],[Budget_COGS]]</f>
        <v>0</v>
      </c>
      <c r="R51" s="5" t="str">
        <f>IF(
Table1[[#This Row],[Budget_COGS]]=0,
"",
IF(
Table1[[#This Row],[Budget_COGS]]&gt;0,
(Table1[[#This Row],[Budget_COGS]]-Table1[[#This Row],[COGS]]) / Table1[[#This Row],[Budget_COGS]],
(Table1[[#This Row],[Budget_COGS]]-Table1[[#This Row],[COGS]]) / ABS(Table1[[#This Row],[Budget_COGS]])
)
)</f>
        <v/>
      </c>
      <c r="S51" s="5" t="str">
        <f>IF(Table1[[#This Row],[COGS _Var]]&gt;=0, "Above Budget", "Below Budget")</f>
        <v>Above Budget</v>
      </c>
      <c r="T51">
        <f>Table1[[#This Row],[Actual_Sales]]-Table1[[#This Row],[COGS]]</f>
        <v>43</v>
      </c>
      <c r="U51">
        <v>50</v>
      </c>
      <c r="V51">
        <f>Table1[[#This Row],[Gross_Margin]]-Table1[[#This Row],[Budget_Margin]]</f>
        <v>-7</v>
      </c>
      <c r="W51" s="5">
        <f>IF(
Table1[[#This Row],[Budget_Margin]]=0,
"",
IF(
Table1[[#This Row],[Budget_Margin]]&gt;0,
(Table1[[#This Row],[Gross_Margin]]-Table1[[#This Row],[Budget_Margin]]) / Table1[[#This Row],[Budget_Margin]],
(Table1[[#This Row],[Gross_Margin]]-Table1[[#This Row],[Budget_Margin]]) / ABS(Table1[[#This Row],[Budget_Margin]])
)
)</f>
        <v>-0.14000000000000001</v>
      </c>
      <c r="X51" s="5" t="str">
        <f>IF(Table1[[#This Row],[Margin_Var]]&gt;=0, "Above Budget", "Below Budget")</f>
        <v>Below Budget</v>
      </c>
      <c r="Y51" s="5">
        <f>IFERROR(Table1[[#This Row],[Gross_Margin]]/Table1[[#This Row],[Actual_Sales]],0)</f>
        <v>1</v>
      </c>
      <c r="Z51" s="5">
        <f>Table1[[#This Row],[Actual_Profit]]/Table1[[#This Row],[Actual_Sales]]</f>
        <v>0.7441860465116279</v>
      </c>
      <c r="AA51">
        <v>11</v>
      </c>
      <c r="AB51" s="5">
        <f>IFERROR(Table1[[#This Row],[Expenses]]/Table1[[#This Row],[Actual_Sales]],0)</f>
        <v>0.2558139534883721</v>
      </c>
      <c r="AC51">
        <v>0</v>
      </c>
      <c r="AD51">
        <v>473</v>
      </c>
      <c r="AE51" s="5">
        <f>IFERROR(Table1[[#This Row],[Inventory]]/Table1[[#This Row],[Actual_Sales]],0)</f>
        <v>11</v>
      </c>
    </row>
    <row r="52" spans="1:31" x14ac:dyDescent="0.25">
      <c r="A52">
        <v>1349</v>
      </c>
      <c r="B52">
        <v>702</v>
      </c>
      <c r="C52">
        <v>4</v>
      </c>
      <c r="D52" s="2">
        <v>40391</v>
      </c>
      <c r="E52">
        <v>43</v>
      </c>
      <c r="F52">
        <v>40</v>
      </c>
      <c r="G52">
        <f>Table1[[#This Row],[Actual_Sales]]-Table1[[#This Row],[Budget_Sales]]</f>
        <v>3</v>
      </c>
      <c r="H52" s="5">
        <f>IF(
Table1[[#This Row],[Budget_Sales]]=0,
"",
IF(
Table1[[#This Row],[Budget_Sales]]&gt;0,
(Table1[[#This Row],[Actual_Sales]]-Table1[[#This Row],[Budget_Sales]])/Table1[[#This Row],[Budget_Sales]],
(Table1[[#This Row],[Actual_Sales]]-Table1[[#This Row],[Budget_Sales]])/ABS(Table1[[#This Row],[Budget_Sales]])
)
)</f>
        <v>7.4999999999999997E-2</v>
      </c>
      <c r="I52" s="5" t="str">
        <f>IF(Table1[[#This Row],[Sales_Var]]&gt;=0,"Above Budget","Below Budget")</f>
        <v>Above Budget</v>
      </c>
      <c r="J52">
        <f>Table1[[#This Row],[Actual_Sales]]-(Table1[[#This Row],[COGS]]+Table1[[#This Row],[Expenses]])</f>
        <v>32</v>
      </c>
      <c r="K52">
        <v>30</v>
      </c>
      <c r="L52">
        <f>Table1[[#This Row],[Actual_Profit]]-Table1[[#This Row],[Budget_Profit]]</f>
        <v>2</v>
      </c>
      <c r="M52" s="5">
        <f>IF(
Table1[[#This Row],[Budget_Profit]]=0,
"",
IF(
Table1[[#This Row],[Budget_Profit]]&gt;0,
(Table1[[#This Row],[Actual_Profit]]-Table1[[#This Row],[Budget_Profit]])/Table1[[#This Row],[Budget_Profit]],
(Table1[[#This Row],[Actual_Profit]]-Table1[[#This Row],[Budget_Profit]])/ABS(Table1[[#This Row],[Budget_Profit]])
)
)</f>
        <v>6.6666666666666666E-2</v>
      </c>
      <c r="N52" s="5" t="str">
        <f>IF(Table1[[#This Row],[Profit_Var]]&gt;=0, "Above Budget", "Below Budget")</f>
        <v>Above Budget</v>
      </c>
      <c r="O52">
        <v>0</v>
      </c>
      <c r="P52">
        <v>0</v>
      </c>
      <c r="Q52">
        <f>Table1[[#This Row],[COGS]]-Table1[[#This Row],[Budget_COGS]]</f>
        <v>0</v>
      </c>
      <c r="R52" s="5" t="str">
        <f>IF(
Table1[[#This Row],[Budget_COGS]]=0,
"",
IF(
Table1[[#This Row],[Budget_COGS]]&gt;0,
(Table1[[#This Row],[Budget_COGS]]-Table1[[#This Row],[COGS]]) / Table1[[#This Row],[Budget_COGS]],
(Table1[[#This Row],[Budget_COGS]]-Table1[[#This Row],[COGS]]) / ABS(Table1[[#This Row],[Budget_COGS]])
)
)</f>
        <v/>
      </c>
      <c r="S52" s="5" t="str">
        <f>IF(Table1[[#This Row],[COGS _Var]]&gt;=0, "Above Budget", "Below Budget")</f>
        <v>Above Budget</v>
      </c>
      <c r="T52">
        <f>Table1[[#This Row],[Actual_Sales]]-Table1[[#This Row],[COGS]]</f>
        <v>43</v>
      </c>
      <c r="U52">
        <v>40</v>
      </c>
      <c r="V52">
        <f>Table1[[#This Row],[Gross_Margin]]-Table1[[#This Row],[Budget_Margin]]</f>
        <v>3</v>
      </c>
      <c r="W52" s="5">
        <f>IF(
Table1[[#This Row],[Budget_Margin]]=0,
"",
IF(
Table1[[#This Row],[Budget_Margin]]&gt;0,
(Table1[[#This Row],[Gross_Margin]]-Table1[[#This Row],[Budget_Margin]]) / Table1[[#This Row],[Budget_Margin]],
(Table1[[#This Row],[Gross_Margin]]-Table1[[#This Row],[Budget_Margin]]) / ABS(Table1[[#This Row],[Budget_Margin]])
)
)</f>
        <v>7.4999999999999997E-2</v>
      </c>
      <c r="X52" s="5" t="str">
        <f>IF(Table1[[#This Row],[Margin_Var]]&gt;=0, "Above Budget", "Below Budget")</f>
        <v>Above Budget</v>
      </c>
      <c r="Y52" s="5">
        <f>IFERROR(Table1[[#This Row],[Gross_Margin]]/Table1[[#This Row],[Actual_Sales]],0)</f>
        <v>1</v>
      </c>
      <c r="Z52" s="5">
        <f>Table1[[#This Row],[Actual_Profit]]/Table1[[#This Row],[Actual_Sales]]</f>
        <v>0.7441860465116279</v>
      </c>
      <c r="AA52">
        <v>11</v>
      </c>
      <c r="AB52" s="5">
        <f>IFERROR(Table1[[#This Row],[Expenses]]/Table1[[#This Row],[Actual_Sales]],0)</f>
        <v>0.2558139534883721</v>
      </c>
      <c r="AC52">
        <v>0</v>
      </c>
      <c r="AD52">
        <v>516</v>
      </c>
      <c r="AE52" s="5">
        <f>IFERROR(Table1[[#This Row],[Inventory]]/Table1[[#This Row],[Actual_Sales]],0)</f>
        <v>12</v>
      </c>
    </row>
    <row r="53" spans="1:31" x14ac:dyDescent="0.25">
      <c r="A53">
        <v>1175</v>
      </c>
      <c r="B53">
        <v>702</v>
      </c>
      <c r="C53">
        <v>4</v>
      </c>
      <c r="D53" s="2">
        <v>40360</v>
      </c>
      <c r="E53">
        <v>43</v>
      </c>
      <c r="F53">
        <v>40</v>
      </c>
      <c r="G53">
        <f>Table1[[#This Row],[Actual_Sales]]-Table1[[#This Row],[Budget_Sales]]</f>
        <v>3</v>
      </c>
      <c r="H53" s="5">
        <f>IF(
Table1[[#This Row],[Budget_Sales]]=0,
"",
IF(
Table1[[#This Row],[Budget_Sales]]&gt;0,
(Table1[[#This Row],[Actual_Sales]]-Table1[[#This Row],[Budget_Sales]])/Table1[[#This Row],[Budget_Sales]],
(Table1[[#This Row],[Actual_Sales]]-Table1[[#This Row],[Budget_Sales]])/ABS(Table1[[#This Row],[Budget_Sales]])
)
)</f>
        <v>7.4999999999999997E-2</v>
      </c>
      <c r="I53" s="5" t="str">
        <f>IF(Table1[[#This Row],[Sales_Var]]&gt;=0,"Above Budget","Below Budget")</f>
        <v>Above Budget</v>
      </c>
      <c r="J53">
        <f>Table1[[#This Row],[Actual_Sales]]-(Table1[[#This Row],[COGS]]+Table1[[#This Row],[Expenses]])</f>
        <v>32</v>
      </c>
      <c r="K53">
        <v>30</v>
      </c>
      <c r="L53">
        <f>Table1[[#This Row],[Actual_Profit]]-Table1[[#This Row],[Budget_Profit]]</f>
        <v>2</v>
      </c>
      <c r="M53" s="5">
        <f>IF(
Table1[[#This Row],[Budget_Profit]]=0,
"",
IF(
Table1[[#This Row],[Budget_Profit]]&gt;0,
(Table1[[#This Row],[Actual_Profit]]-Table1[[#This Row],[Budget_Profit]])/Table1[[#This Row],[Budget_Profit]],
(Table1[[#This Row],[Actual_Profit]]-Table1[[#This Row],[Budget_Profit]])/ABS(Table1[[#This Row],[Budget_Profit]])
)
)</f>
        <v>6.6666666666666666E-2</v>
      </c>
      <c r="N53" s="5" t="str">
        <f>IF(Table1[[#This Row],[Profit_Var]]&gt;=0, "Above Budget", "Below Budget")</f>
        <v>Above Budget</v>
      </c>
      <c r="O53">
        <v>0</v>
      </c>
      <c r="P53">
        <v>0</v>
      </c>
      <c r="Q53">
        <f>Table1[[#This Row],[COGS]]-Table1[[#This Row],[Budget_COGS]]</f>
        <v>0</v>
      </c>
      <c r="R53" s="5" t="str">
        <f>IF(
Table1[[#This Row],[Budget_COGS]]=0,
"",
IF(
Table1[[#This Row],[Budget_COGS]]&gt;0,
(Table1[[#This Row],[Budget_COGS]]-Table1[[#This Row],[COGS]]) / Table1[[#This Row],[Budget_COGS]],
(Table1[[#This Row],[Budget_COGS]]-Table1[[#This Row],[COGS]]) / ABS(Table1[[#This Row],[Budget_COGS]])
)
)</f>
        <v/>
      </c>
      <c r="S53" s="5" t="str">
        <f>IF(Table1[[#This Row],[COGS _Var]]&gt;=0, "Above Budget", "Below Budget")</f>
        <v>Above Budget</v>
      </c>
      <c r="T53">
        <f>Table1[[#This Row],[Actual_Sales]]-Table1[[#This Row],[COGS]]</f>
        <v>43</v>
      </c>
      <c r="U53">
        <v>40</v>
      </c>
      <c r="V53">
        <f>Table1[[#This Row],[Gross_Margin]]-Table1[[#This Row],[Budget_Margin]]</f>
        <v>3</v>
      </c>
      <c r="W53" s="5">
        <f>IF(
Table1[[#This Row],[Budget_Margin]]=0,
"",
IF(
Table1[[#This Row],[Budget_Margin]]&gt;0,
(Table1[[#This Row],[Gross_Margin]]-Table1[[#This Row],[Budget_Margin]]) / Table1[[#This Row],[Budget_Margin]],
(Table1[[#This Row],[Gross_Margin]]-Table1[[#This Row],[Budget_Margin]]) / ABS(Table1[[#This Row],[Budget_Margin]])
)
)</f>
        <v>7.4999999999999997E-2</v>
      </c>
      <c r="X53" s="5" t="str">
        <f>IF(Table1[[#This Row],[Margin_Var]]&gt;=0, "Above Budget", "Below Budget")</f>
        <v>Above Budget</v>
      </c>
      <c r="Y53" s="5">
        <f>IFERROR(Table1[[#This Row],[Gross_Margin]]/Table1[[#This Row],[Actual_Sales]],0)</f>
        <v>1</v>
      </c>
      <c r="Z53" s="5">
        <f>Table1[[#This Row],[Actual_Profit]]/Table1[[#This Row],[Actual_Sales]]</f>
        <v>0.7441860465116279</v>
      </c>
      <c r="AA53">
        <v>11</v>
      </c>
      <c r="AB53" s="5">
        <f>IFERROR(Table1[[#This Row],[Expenses]]/Table1[[#This Row],[Actual_Sales]],0)</f>
        <v>0.2558139534883721</v>
      </c>
      <c r="AC53">
        <v>0</v>
      </c>
      <c r="AD53">
        <v>559</v>
      </c>
      <c r="AE53" s="5">
        <f>IFERROR(Table1[[#This Row],[Inventory]]/Table1[[#This Row],[Actual_Sales]],0)</f>
        <v>13</v>
      </c>
    </row>
    <row r="54" spans="1:31" x14ac:dyDescent="0.25">
      <c r="A54">
        <v>976</v>
      </c>
      <c r="B54">
        <v>603</v>
      </c>
      <c r="C54">
        <v>13</v>
      </c>
      <c r="D54" s="2">
        <v>40330</v>
      </c>
      <c r="E54">
        <v>43</v>
      </c>
      <c r="F54">
        <v>40</v>
      </c>
      <c r="G54">
        <f>Table1[[#This Row],[Actual_Sales]]-Table1[[#This Row],[Budget_Sales]]</f>
        <v>3</v>
      </c>
      <c r="H54" s="5">
        <f>IF(
Table1[[#This Row],[Budget_Sales]]=0,
"",
IF(
Table1[[#This Row],[Budget_Sales]]&gt;0,
(Table1[[#This Row],[Actual_Sales]]-Table1[[#This Row],[Budget_Sales]])/Table1[[#This Row],[Budget_Sales]],
(Table1[[#This Row],[Actual_Sales]]-Table1[[#This Row],[Budget_Sales]])/ABS(Table1[[#This Row],[Budget_Sales]])
)
)</f>
        <v>7.4999999999999997E-2</v>
      </c>
      <c r="I54" s="5" t="str">
        <f>IF(Table1[[#This Row],[Sales_Var]]&gt;=0,"Above Budget","Below Budget")</f>
        <v>Above Budget</v>
      </c>
      <c r="J54">
        <f>Table1[[#This Row],[Actual_Sales]]-(Table1[[#This Row],[COGS]]+Table1[[#This Row],[Expenses]])</f>
        <v>32</v>
      </c>
      <c r="K54">
        <v>30</v>
      </c>
      <c r="L54">
        <f>Table1[[#This Row],[Actual_Profit]]-Table1[[#This Row],[Budget_Profit]]</f>
        <v>2</v>
      </c>
      <c r="M54" s="5">
        <f>IF(
Table1[[#This Row],[Budget_Profit]]=0,
"",
IF(
Table1[[#This Row],[Budget_Profit]]&gt;0,
(Table1[[#This Row],[Actual_Profit]]-Table1[[#This Row],[Budget_Profit]])/Table1[[#This Row],[Budget_Profit]],
(Table1[[#This Row],[Actual_Profit]]-Table1[[#This Row],[Budget_Profit]])/ABS(Table1[[#This Row],[Budget_Profit]])
)
)</f>
        <v>6.6666666666666666E-2</v>
      </c>
      <c r="N54" s="5" t="str">
        <f>IF(Table1[[#This Row],[Profit_Var]]&gt;=0, "Above Budget", "Below Budget")</f>
        <v>Above Budget</v>
      </c>
      <c r="O54">
        <v>0</v>
      </c>
      <c r="P54">
        <v>0</v>
      </c>
      <c r="Q54">
        <f>Table1[[#This Row],[COGS]]-Table1[[#This Row],[Budget_COGS]]</f>
        <v>0</v>
      </c>
      <c r="R54" s="5" t="str">
        <f>IF(
Table1[[#This Row],[Budget_COGS]]=0,
"",
IF(
Table1[[#This Row],[Budget_COGS]]&gt;0,
(Table1[[#This Row],[Budget_COGS]]-Table1[[#This Row],[COGS]]) / Table1[[#This Row],[Budget_COGS]],
(Table1[[#This Row],[Budget_COGS]]-Table1[[#This Row],[COGS]]) / ABS(Table1[[#This Row],[Budget_COGS]])
)
)</f>
        <v/>
      </c>
      <c r="S54" s="5" t="str">
        <f>IF(Table1[[#This Row],[COGS _Var]]&gt;=0, "Above Budget", "Below Budget")</f>
        <v>Above Budget</v>
      </c>
      <c r="T54">
        <f>Table1[[#This Row],[Actual_Sales]]-Table1[[#This Row],[COGS]]</f>
        <v>43</v>
      </c>
      <c r="U54">
        <v>40</v>
      </c>
      <c r="V54">
        <f>Table1[[#This Row],[Gross_Margin]]-Table1[[#This Row],[Budget_Margin]]</f>
        <v>3</v>
      </c>
      <c r="W54" s="5">
        <f>IF(
Table1[[#This Row],[Budget_Margin]]=0,
"",
IF(
Table1[[#This Row],[Budget_Margin]]&gt;0,
(Table1[[#This Row],[Gross_Margin]]-Table1[[#This Row],[Budget_Margin]]) / Table1[[#This Row],[Budget_Margin]],
(Table1[[#This Row],[Gross_Margin]]-Table1[[#This Row],[Budget_Margin]]) / ABS(Table1[[#This Row],[Budget_Margin]])
)
)</f>
        <v>7.4999999999999997E-2</v>
      </c>
      <c r="X54" s="5" t="str">
        <f>IF(Table1[[#This Row],[Margin_Var]]&gt;=0, "Above Budget", "Below Budget")</f>
        <v>Above Budget</v>
      </c>
      <c r="Y54" s="5">
        <f>IFERROR(Table1[[#This Row],[Gross_Margin]]/Table1[[#This Row],[Actual_Sales]],0)</f>
        <v>1</v>
      </c>
      <c r="Z54" s="5">
        <f>Table1[[#This Row],[Actual_Profit]]/Table1[[#This Row],[Actual_Sales]]</f>
        <v>0.7441860465116279</v>
      </c>
      <c r="AA54">
        <v>11</v>
      </c>
      <c r="AB54" s="5">
        <f>IFERROR(Table1[[#This Row],[Expenses]]/Table1[[#This Row],[Actual_Sales]],0)</f>
        <v>0.2558139534883721</v>
      </c>
      <c r="AC54">
        <v>0</v>
      </c>
      <c r="AD54">
        <v>602</v>
      </c>
      <c r="AE54" s="5">
        <f>IFERROR(Table1[[#This Row],[Inventory]]/Table1[[#This Row],[Actual_Sales]],0)</f>
        <v>14</v>
      </c>
    </row>
    <row r="55" spans="1:31" x14ac:dyDescent="0.25">
      <c r="A55">
        <v>810</v>
      </c>
      <c r="B55">
        <v>603</v>
      </c>
      <c r="C55">
        <v>13</v>
      </c>
      <c r="D55" s="2">
        <v>40299</v>
      </c>
      <c r="E55">
        <v>43</v>
      </c>
      <c r="F55">
        <v>40</v>
      </c>
      <c r="G55">
        <f>Table1[[#This Row],[Actual_Sales]]-Table1[[#This Row],[Budget_Sales]]</f>
        <v>3</v>
      </c>
      <c r="H55" s="5">
        <f>IF(
Table1[[#This Row],[Budget_Sales]]=0,
"",
IF(
Table1[[#This Row],[Budget_Sales]]&gt;0,
(Table1[[#This Row],[Actual_Sales]]-Table1[[#This Row],[Budget_Sales]])/Table1[[#This Row],[Budget_Sales]],
(Table1[[#This Row],[Actual_Sales]]-Table1[[#This Row],[Budget_Sales]])/ABS(Table1[[#This Row],[Budget_Sales]])
)
)</f>
        <v>7.4999999999999997E-2</v>
      </c>
      <c r="I55" s="5" t="str">
        <f>IF(Table1[[#This Row],[Sales_Var]]&gt;=0,"Above Budget","Below Budget")</f>
        <v>Above Budget</v>
      </c>
      <c r="J55">
        <f>Table1[[#This Row],[Actual_Sales]]-(Table1[[#This Row],[COGS]]+Table1[[#This Row],[Expenses]])</f>
        <v>32</v>
      </c>
      <c r="K55">
        <v>30</v>
      </c>
      <c r="L55">
        <f>Table1[[#This Row],[Actual_Profit]]-Table1[[#This Row],[Budget_Profit]]</f>
        <v>2</v>
      </c>
      <c r="M55" s="5">
        <f>IF(
Table1[[#This Row],[Budget_Profit]]=0,
"",
IF(
Table1[[#This Row],[Budget_Profit]]&gt;0,
(Table1[[#This Row],[Actual_Profit]]-Table1[[#This Row],[Budget_Profit]])/Table1[[#This Row],[Budget_Profit]],
(Table1[[#This Row],[Actual_Profit]]-Table1[[#This Row],[Budget_Profit]])/ABS(Table1[[#This Row],[Budget_Profit]])
)
)</f>
        <v>6.6666666666666666E-2</v>
      </c>
      <c r="N55" s="5" t="str">
        <f>IF(Table1[[#This Row],[Profit_Var]]&gt;=0, "Above Budget", "Below Budget")</f>
        <v>Above Budget</v>
      </c>
      <c r="O55">
        <v>0</v>
      </c>
      <c r="P55">
        <v>0</v>
      </c>
      <c r="Q55">
        <f>Table1[[#This Row],[COGS]]-Table1[[#This Row],[Budget_COGS]]</f>
        <v>0</v>
      </c>
      <c r="R55" s="5" t="str">
        <f>IF(
Table1[[#This Row],[Budget_COGS]]=0,
"",
IF(
Table1[[#This Row],[Budget_COGS]]&gt;0,
(Table1[[#This Row],[Budget_COGS]]-Table1[[#This Row],[COGS]]) / Table1[[#This Row],[Budget_COGS]],
(Table1[[#This Row],[Budget_COGS]]-Table1[[#This Row],[COGS]]) / ABS(Table1[[#This Row],[Budget_COGS]])
)
)</f>
        <v/>
      </c>
      <c r="S55" s="5" t="str">
        <f>IF(Table1[[#This Row],[COGS _Var]]&gt;=0, "Above Budget", "Below Budget")</f>
        <v>Above Budget</v>
      </c>
      <c r="T55">
        <f>Table1[[#This Row],[Actual_Sales]]-Table1[[#This Row],[COGS]]</f>
        <v>43</v>
      </c>
      <c r="U55">
        <v>40</v>
      </c>
      <c r="V55">
        <f>Table1[[#This Row],[Gross_Margin]]-Table1[[#This Row],[Budget_Margin]]</f>
        <v>3</v>
      </c>
      <c r="W55" s="5">
        <f>IF(
Table1[[#This Row],[Budget_Margin]]=0,
"",
IF(
Table1[[#This Row],[Budget_Margin]]&gt;0,
(Table1[[#This Row],[Gross_Margin]]-Table1[[#This Row],[Budget_Margin]]) / Table1[[#This Row],[Budget_Margin]],
(Table1[[#This Row],[Gross_Margin]]-Table1[[#This Row],[Budget_Margin]]) / ABS(Table1[[#This Row],[Budget_Margin]])
)
)</f>
        <v>7.4999999999999997E-2</v>
      </c>
      <c r="X55" s="5" t="str">
        <f>IF(Table1[[#This Row],[Margin_Var]]&gt;=0, "Above Budget", "Below Budget")</f>
        <v>Above Budget</v>
      </c>
      <c r="Y55" s="5">
        <f>IFERROR(Table1[[#This Row],[Gross_Margin]]/Table1[[#This Row],[Actual_Sales]],0)</f>
        <v>1</v>
      </c>
      <c r="Z55" s="5">
        <f>Table1[[#This Row],[Actual_Profit]]/Table1[[#This Row],[Actual_Sales]]</f>
        <v>0.7441860465116279</v>
      </c>
      <c r="AA55">
        <v>11</v>
      </c>
      <c r="AB55" s="5">
        <f>IFERROR(Table1[[#This Row],[Expenses]]/Table1[[#This Row],[Actual_Sales]],0)</f>
        <v>0.2558139534883721</v>
      </c>
      <c r="AC55">
        <v>0</v>
      </c>
      <c r="AD55">
        <v>645</v>
      </c>
      <c r="AE55" s="5">
        <f>IFERROR(Table1[[#This Row],[Inventory]]/Table1[[#This Row],[Actual_Sales]],0)</f>
        <v>15</v>
      </c>
    </row>
    <row r="56" spans="1:31" x14ac:dyDescent="0.25">
      <c r="A56">
        <v>668</v>
      </c>
      <c r="B56">
        <v>775</v>
      </c>
      <c r="C56">
        <v>4</v>
      </c>
      <c r="D56" s="2">
        <v>40269</v>
      </c>
      <c r="E56">
        <v>43</v>
      </c>
      <c r="F56">
        <v>40</v>
      </c>
      <c r="G56">
        <f>Table1[[#This Row],[Actual_Sales]]-Table1[[#This Row],[Budget_Sales]]</f>
        <v>3</v>
      </c>
      <c r="H56" s="5">
        <f>IF(
Table1[[#This Row],[Budget_Sales]]=0,
"",
IF(
Table1[[#This Row],[Budget_Sales]]&gt;0,
(Table1[[#This Row],[Actual_Sales]]-Table1[[#This Row],[Budget_Sales]])/Table1[[#This Row],[Budget_Sales]],
(Table1[[#This Row],[Actual_Sales]]-Table1[[#This Row],[Budget_Sales]])/ABS(Table1[[#This Row],[Budget_Sales]])
)
)</f>
        <v>7.4999999999999997E-2</v>
      </c>
      <c r="I56" s="5" t="str">
        <f>IF(Table1[[#This Row],[Sales_Var]]&gt;=0,"Above Budget","Below Budget")</f>
        <v>Above Budget</v>
      </c>
      <c r="J56">
        <f>Table1[[#This Row],[Actual_Sales]]-(Table1[[#This Row],[COGS]]+Table1[[#This Row],[Expenses]])</f>
        <v>32</v>
      </c>
      <c r="K56">
        <v>30</v>
      </c>
      <c r="L56">
        <f>Table1[[#This Row],[Actual_Profit]]-Table1[[#This Row],[Budget_Profit]]</f>
        <v>2</v>
      </c>
      <c r="M56" s="5">
        <f>IF(
Table1[[#This Row],[Budget_Profit]]=0,
"",
IF(
Table1[[#This Row],[Budget_Profit]]&gt;0,
(Table1[[#This Row],[Actual_Profit]]-Table1[[#This Row],[Budget_Profit]])/Table1[[#This Row],[Budget_Profit]],
(Table1[[#This Row],[Actual_Profit]]-Table1[[#This Row],[Budget_Profit]])/ABS(Table1[[#This Row],[Budget_Profit]])
)
)</f>
        <v>6.6666666666666666E-2</v>
      </c>
      <c r="N56" s="5" t="str">
        <f>IF(Table1[[#This Row],[Profit_Var]]&gt;=0, "Above Budget", "Below Budget")</f>
        <v>Above Budget</v>
      </c>
      <c r="O56">
        <v>0</v>
      </c>
      <c r="P56">
        <v>0</v>
      </c>
      <c r="Q56">
        <f>Table1[[#This Row],[COGS]]-Table1[[#This Row],[Budget_COGS]]</f>
        <v>0</v>
      </c>
      <c r="R56" s="5" t="str">
        <f>IF(
Table1[[#This Row],[Budget_COGS]]=0,
"",
IF(
Table1[[#This Row],[Budget_COGS]]&gt;0,
(Table1[[#This Row],[Budget_COGS]]-Table1[[#This Row],[COGS]]) / Table1[[#This Row],[Budget_COGS]],
(Table1[[#This Row],[Budget_COGS]]-Table1[[#This Row],[COGS]]) / ABS(Table1[[#This Row],[Budget_COGS]])
)
)</f>
        <v/>
      </c>
      <c r="S56" s="5" t="str">
        <f>IF(Table1[[#This Row],[COGS _Var]]&gt;=0, "Above Budget", "Below Budget")</f>
        <v>Above Budget</v>
      </c>
      <c r="T56">
        <f>Table1[[#This Row],[Actual_Sales]]-Table1[[#This Row],[COGS]]</f>
        <v>43</v>
      </c>
      <c r="U56">
        <v>40</v>
      </c>
      <c r="V56">
        <f>Table1[[#This Row],[Gross_Margin]]-Table1[[#This Row],[Budget_Margin]]</f>
        <v>3</v>
      </c>
      <c r="W56" s="5">
        <f>IF(
Table1[[#This Row],[Budget_Margin]]=0,
"",
IF(
Table1[[#This Row],[Budget_Margin]]&gt;0,
(Table1[[#This Row],[Gross_Margin]]-Table1[[#This Row],[Budget_Margin]]) / Table1[[#This Row],[Budget_Margin]],
(Table1[[#This Row],[Gross_Margin]]-Table1[[#This Row],[Budget_Margin]]) / ABS(Table1[[#This Row],[Budget_Margin]])
)
)</f>
        <v>7.4999999999999997E-2</v>
      </c>
      <c r="X56" s="5" t="str">
        <f>IF(Table1[[#This Row],[Margin_Var]]&gt;=0, "Above Budget", "Below Budget")</f>
        <v>Above Budget</v>
      </c>
      <c r="Y56" s="5">
        <f>IFERROR(Table1[[#This Row],[Gross_Margin]]/Table1[[#This Row],[Actual_Sales]],0)</f>
        <v>1</v>
      </c>
      <c r="Z56" s="5">
        <f>Table1[[#This Row],[Actual_Profit]]/Table1[[#This Row],[Actual_Sales]]</f>
        <v>0.7441860465116279</v>
      </c>
      <c r="AA56">
        <v>11</v>
      </c>
      <c r="AB56" s="5">
        <f>IFERROR(Table1[[#This Row],[Expenses]]/Table1[[#This Row],[Actual_Sales]],0)</f>
        <v>0.2558139534883721</v>
      </c>
      <c r="AC56">
        <v>0</v>
      </c>
      <c r="AD56">
        <v>688</v>
      </c>
      <c r="AE56" s="5">
        <f>IFERROR(Table1[[#This Row],[Inventory]]/Table1[[#This Row],[Actual_Sales]],0)</f>
        <v>16</v>
      </c>
    </row>
    <row r="57" spans="1:31" x14ac:dyDescent="0.25">
      <c r="A57">
        <v>652</v>
      </c>
      <c r="B57">
        <v>712</v>
      </c>
      <c r="C57">
        <v>6</v>
      </c>
      <c r="D57" s="2">
        <v>40269</v>
      </c>
      <c r="E57">
        <v>43</v>
      </c>
      <c r="F57">
        <v>50</v>
      </c>
      <c r="G57">
        <f>Table1[[#This Row],[Actual_Sales]]-Table1[[#This Row],[Budget_Sales]]</f>
        <v>-7</v>
      </c>
      <c r="H57" s="5">
        <f>IF(
Table1[[#This Row],[Budget_Sales]]=0,
"",
IF(
Table1[[#This Row],[Budget_Sales]]&gt;0,
(Table1[[#This Row],[Actual_Sales]]-Table1[[#This Row],[Budget_Sales]])/Table1[[#This Row],[Budget_Sales]],
(Table1[[#This Row],[Actual_Sales]]-Table1[[#This Row],[Budget_Sales]])/ABS(Table1[[#This Row],[Budget_Sales]])
)
)</f>
        <v>-0.14000000000000001</v>
      </c>
      <c r="I57" s="5" t="str">
        <f>IF(Table1[[#This Row],[Sales_Var]]&gt;=0,"Above Budget","Below Budget")</f>
        <v>Below Budget</v>
      </c>
      <c r="J57">
        <f>Table1[[#This Row],[Actual_Sales]]-(Table1[[#This Row],[COGS]]+Table1[[#This Row],[Expenses]])</f>
        <v>32</v>
      </c>
      <c r="K57">
        <v>40</v>
      </c>
      <c r="L57">
        <f>Table1[[#This Row],[Actual_Profit]]-Table1[[#This Row],[Budget_Profit]]</f>
        <v>-8</v>
      </c>
      <c r="M57" s="5">
        <f>IF(
Table1[[#This Row],[Budget_Profit]]=0,
"",
IF(
Table1[[#This Row],[Budget_Profit]]&gt;0,
(Table1[[#This Row],[Actual_Profit]]-Table1[[#This Row],[Budget_Profit]])/Table1[[#This Row],[Budget_Profit]],
(Table1[[#This Row],[Actual_Profit]]-Table1[[#This Row],[Budget_Profit]])/ABS(Table1[[#This Row],[Budget_Profit]])
)
)</f>
        <v>-0.2</v>
      </c>
      <c r="N57" s="5" t="str">
        <f>IF(Table1[[#This Row],[Profit_Var]]&gt;=0, "Above Budget", "Below Budget")</f>
        <v>Below Budget</v>
      </c>
      <c r="O57">
        <v>0</v>
      </c>
      <c r="P57">
        <v>0</v>
      </c>
      <c r="Q57">
        <f>Table1[[#This Row],[COGS]]-Table1[[#This Row],[Budget_COGS]]</f>
        <v>0</v>
      </c>
      <c r="R57" s="5" t="str">
        <f>IF(
Table1[[#This Row],[Budget_COGS]]=0,
"",
IF(
Table1[[#This Row],[Budget_COGS]]&gt;0,
(Table1[[#This Row],[Budget_COGS]]-Table1[[#This Row],[COGS]]) / Table1[[#This Row],[Budget_COGS]],
(Table1[[#This Row],[Budget_COGS]]-Table1[[#This Row],[COGS]]) / ABS(Table1[[#This Row],[Budget_COGS]])
)
)</f>
        <v/>
      </c>
      <c r="S57" s="5" t="str">
        <f>IF(Table1[[#This Row],[COGS _Var]]&gt;=0, "Above Budget", "Below Budget")</f>
        <v>Above Budget</v>
      </c>
      <c r="T57">
        <f>Table1[[#This Row],[Actual_Sales]]-Table1[[#This Row],[COGS]]</f>
        <v>43</v>
      </c>
      <c r="U57">
        <v>50</v>
      </c>
      <c r="V57">
        <f>Table1[[#This Row],[Gross_Margin]]-Table1[[#This Row],[Budget_Margin]]</f>
        <v>-7</v>
      </c>
      <c r="W57" s="5">
        <f>IF(
Table1[[#This Row],[Budget_Margin]]=0,
"",
IF(
Table1[[#This Row],[Budget_Margin]]&gt;0,
(Table1[[#This Row],[Gross_Margin]]-Table1[[#This Row],[Budget_Margin]]) / Table1[[#This Row],[Budget_Margin]],
(Table1[[#This Row],[Gross_Margin]]-Table1[[#This Row],[Budget_Margin]]) / ABS(Table1[[#This Row],[Budget_Margin]])
)
)</f>
        <v>-0.14000000000000001</v>
      </c>
      <c r="X57" s="5" t="str">
        <f>IF(Table1[[#This Row],[Margin_Var]]&gt;=0, "Above Budget", "Below Budget")</f>
        <v>Below Budget</v>
      </c>
      <c r="Y57" s="5">
        <f>IFERROR(Table1[[#This Row],[Gross_Margin]]/Table1[[#This Row],[Actual_Sales]],0)</f>
        <v>1</v>
      </c>
      <c r="Z57" s="5">
        <f>Table1[[#This Row],[Actual_Profit]]/Table1[[#This Row],[Actual_Sales]]</f>
        <v>0.7441860465116279</v>
      </c>
      <c r="AA57">
        <v>11</v>
      </c>
      <c r="AB57" s="5">
        <f>IFERROR(Table1[[#This Row],[Expenses]]/Table1[[#This Row],[Actual_Sales]],0)</f>
        <v>0.2558139534883721</v>
      </c>
      <c r="AC57">
        <v>0</v>
      </c>
      <c r="AD57">
        <v>688</v>
      </c>
      <c r="AE57" s="5">
        <f>IFERROR(Table1[[#This Row],[Inventory]]/Table1[[#This Row],[Actual_Sales]],0)</f>
        <v>16</v>
      </c>
    </row>
    <row r="58" spans="1:31" x14ac:dyDescent="0.25">
      <c r="A58">
        <v>628</v>
      </c>
      <c r="B58">
        <v>603</v>
      </c>
      <c r="C58">
        <v>13</v>
      </c>
      <c r="D58" s="2">
        <v>40269</v>
      </c>
      <c r="E58">
        <v>43</v>
      </c>
      <c r="F58">
        <v>40</v>
      </c>
      <c r="G58">
        <f>Table1[[#This Row],[Actual_Sales]]-Table1[[#This Row],[Budget_Sales]]</f>
        <v>3</v>
      </c>
      <c r="H58" s="5">
        <f>IF(
Table1[[#This Row],[Budget_Sales]]=0,
"",
IF(
Table1[[#This Row],[Budget_Sales]]&gt;0,
(Table1[[#This Row],[Actual_Sales]]-Table1[[#This Row],[Budget_Sales]])/Table1[[#This Row],[Budget_Sales]],
(Table1[[#This Row],[Actual_Sales]]-Table1[[#This Row],[Budget_Sales]])/ABS(Table1[[#This Row],[Budget_Sales]])
)
)</f>
        <v>7.4999999999999997E-2</v>
      </c>
      <c r="I58" s="5" t="str">
        <f>IF(Table1[[#This Row],[Sales_Var]]&gt;=0,"Above Budget","Below Budget")</f>
        <v>Above Budget</v>
      </c>
      <c r="J58">
        <f>Table1[[#This Row],[Actual_Sales]]-(Table1[[#This Row],[COGS]]+Table1[[#This Row],[Expenses]])</f>
        <v>32</v>
      </c>
      <c r="K58">
        <v>30</v>
      </c>
      <c r="L58">
        <f>Table1[[#This Row],[Actual_Profit]]-Table1[[#This Row],[Budget_Profit]]</f>
        <v>2</v>
      </c>
      <c r="M58" s="5">
        <f>IF(
Table1[[#This Row],[Budget_Profit]]=0,
"",
IF(
Table1[[#This Row],[Budget_Profit]]&gt;0,
(Table1[[#This Row],[Actual_Profit]]-Table1[[#This Row],[Budget_Profit]])/Table1[[#This Row],[Budget_Profit]],
(Table1[[#This Row],[Actual_Profit]]-Table1[[#This Row],[Budget_Profit]])/ABS(Table1[[#This Row],[Budget_Profit]])
)
)</f>
        <v>6.6666666666666666E-2</v>
      </c>
      <c r="N58" s="5" t="str">
        <f>IF(Table1[[#This Row],[Profit_Var]]&gt;=0, "Above Budget", "Below Budget")</f>
        <v>Above Budget</v>
      </c>
      <c r="O58">
        <v>0</v>
      </c>
      <c r="P58">
        <v>0</v>
      </c>
      <c r="Q58">
        <f>Table1[[#This Row],[COGS]]-Table1[[#This Row],[Budget_COGS]]</f>
        <v>0</v>
      </c>
      <c r="R58" s="5" t="str">
        <f>IF(
Table1[[#This Row],[Budget_COGS]]=0,
"",
IF(
Table1[[#This Row],[Budget_COGS]]&gt;0,
(Table1[[#This Row],[Budget_COGS]]-Table1[[#This Row],[COGS]]) / Table1[[#This Row],[Budget_COGS]],
(Table1[[#This Row],[Budget_COGS]]-Table1[[#This Row],[COGS]]) / ABS(Table1[[#This Row],[Budget_COGS]])
)
)</f>
        <v/>
      </c>
      <c r="S58" s="5" t="str">
        <f>IF(Table1[[#This Row],[COGS _Var]]&gt;=0, "Above Budget", "Below Budget")</f>
        <v>Above Budget</v>
      </c>
      <c r="T58">
        <f>Table1[[#This Row],[Actual_Sales]]-Table1[[#This Row],[COGS]]</f>
        <v>43</v>
      </c>
      <c r="U58">
        <v>40</v>
      </c>
      <c r="V58">
        <f>Table1[[#This Row],[Gross_Margin]]-Table1[[#This Row],[Budget_Margin]]</f>
        <v>3</v>
      </c>
      <c r="W58" s="5">
        <f>IF(
Table1[[#This Row],[Budget_Margin]]=0,
"",
IF(
Table1[[#This Row],[Budget_Margin]]&gt;0,
(Table1[[#This Row],[Gross_Margin]]-Table1[[#This Row],[Budget_Margin]]) / Table1[[#This Row],[Budget_Margin]],
(Table1[[#This Row],[Gross_Margin]]-Table1[[#This Row],[Budget_Margin]]) / ABS(Table1[[#This Row],[Budget_Margin]])
)
)</f>
        <v>7.4999999999999997E-2</v>
      </c>
      <c r="X58" s="5" t="str">
        <f>IF(Table1[[#This Row],[Margin_Var]]&gt;=0, "Above Budget", "Below Budget")</f>
        <v>Above Budget</v>
      </c>
      <c r="Y58" s="5">
        <f>IFERROR(Table1[[#This Row],[Gross_Margin]]/Table1[[#This Row],[Actual_Sales]],0)</f>
        <v>1</v>
      </c>
      <c r="Z58" s="5">
        <f>Table1[[#This Row],[Actual_Profit]]/Table1[[#This Row],[Actual_Sales]]</f>
        <v>0.7441860465116279</v>
      </c>
      <c r="AA58">
        <v>11</v>
      </c>
      <c r="AB58" s="5">
        <f>IFERROR(Table1[[#This Row],[Expenses]]/Table1[[#This Row],[Actual_Sales]],0)</f>
        <v>0.2558139534883721</v>
      </c>
      <c r="AC58">
        <v>0</v>
      </c>
      <c r="AD58">
        <v>688</v>
      </c>
      <c r="AE58" s="5">
        <f>IFERROR(Table1[[#This Row],[Inventory]]/Table1[[#This Row],[Actual_Sales]],0)</f>
        <v>16</v>
      </c>
    </row>
    <row r="59" spans="1:31" x14ac:dyDescent="0.25">
      <c r="A59">
        <v>438</v>
      </c>
      <c r="B59">
        <v>563</v>
      </c>
      <c r="C59">
        <v>6</v>
      </c>
      <c r="D59" s="2">
        <v>40238</v>
      </c>
      <c r="E59">
        <v>43</v>
      </c>
      <c r="F59">
        <v>50</v>
      </c>
      <c r="G59">
        <f>Table1[[#This Row],[Actual_Sales]]-Table1[[#This Row],[Budget_Sales]]</f>
        <v>-7</v>
      </c>
      <c r="H59" s="5">
        <f>IF(
Table1[[#This Row],[Budget_Sales]]=0,
"",
IF(
Table1[[#This Row],[Budget_Sales]]&gt;0,
(Table1[[#This Row],[Actual_Sales]]-Table1[[#This Row],[Budget_Sales]])/Table1[[#This Row],[Budget_Sales]],
(Table1[[#This Row],[Actual_Sales]]-Table1[[#This Row],[Budget_Sales]])/ABS(Table1[[#This Row],[Budget_Sales]])
)
)</f>
        <v>-0.14000000000000001</v>
      </c>
      <c r="I59" s="5" t="str">
        <f>IF(Table1[[#This Row],[Sales_Var]]&gt;=0,"Above Budget","Below Budget")</f>
        <v>Below Budget</v>
      </c>
      <c r="J59">
        <f>Table1[[#This Row],[Actual_Sales]]-(Table1[[#This Row],[COGS]]+Table1[[#This Row],[Expenses]])</f>
        <v>32</v>
      </c>
      <c r="K59">
        <v>40</v>
      </c>
      <c r="L59">
        <f>Table1[[#This Row],[Actual_Profit]]-Table1[[#This Row],[Budget_Profit]]</f>
        <v>-8</v>
      </c>
      <c r="M59" s="5">
        <f>IF(
Table1[[#This Row],[Budget_Profit]]=0,
"",
IF(
Table1[[#This Row],[Budget_Profit]]&gt;0,
(Table1[[#This Row],[Actual_Profit]]-Table1[[#This Row],[Budget_Profit]])/Table1[[#This Row],[Budget_Profit]],
(Table1[[#This Row],[Actual_Profit]]-Table1[[#This Row],[Budget_Profit]])/ABS(Table1[[#This Row],[Budget_Profit]])
)
)</f>
        <v>-0.2</v>
      </c>
      <c r="N59" s="5" t="str">
        <f>IF(Table1[[#This Row],[Profit_Var]]&gt;=0, "Above Budget", "Below Budget")</f>
        <v>Below Budget</v>
      </c>
      <c r="O59">
        <v>0</v>
      </c>
      <c r="P59">
        <v>0</v>
      </c>
      <c r="Q59">
        <f>Table1[[#This Row],[COGS]]-Table1[[#This Row],[Budget_COGS]]</f>
        <v>0</v>
      </c>
      <c r="R59" s="5" t="str">
        <f>IF(
Table1[[#This Row],[Budget_COGS]]=0,
"",
IF(
Table1[[#This Row],[Budget_COGS]]&gt;0,
(Table1[[#This Row],[Budget_COGS]]-Table1[[#This Row],[COGS]]) / Table1[[#This Row],[Budget_COGS]],
(Table1[[#This Row],[Budget_COGS]]-Table1[[#This Row],[COGS]]) / ABS(Table1[[#This Row],[Budget_COGS]])
)
)</f>
        <v/>
      </c>
      <c r="S59" s="5" t="str">
        <f>IF(Table1[[#This Row],[COGS _Var]]&gt;=0, "Above Budget", "Below Budget")</f>
        <v>Above Budget</v>
      </c>
      <c r="T59">
        <f>Table1[[#This Row],[Actual_Sales]]-Table1[[#This Row],[COGS]]</f>
        <v>43</v>
      </c>
      <c r="U59">
        <v>50</v>
      </c>
      <c r="V59">
        <f>Table1[[#This Row],[Gross_Margin]]-Table1[[#This Row],[Budget_Margin]]</f>
        <v>-7</v>
      </c>
      <c r="W59" s="5">
        <f>IF(
Table1[[#This Row],[Budget_Margin]]=0,
"",
IF(
Table1[[#This Row],[Budget_Margin]]&gt;0,
(Table1[[#This Row],[Gross_Margin]]-Table1[[#This Row],[Budget_Margin]]) / Table1[[#This Row],[Budget_Margin]],
(Table1[[#This Row],[Gross_Margin]]-Table1[[#This Row],[Budget_Margin]]) / ABS(Table1[[#This Row],[Budget_Margin]])
)
)</f>
        <v>-0.14000000000000001</v>
      </c>
      <c r="X59" s="5" t="str">
        <f>IF(Table1[[#This Row],[Margin_Var]]&gt;=0, "Above Budget", "Below Budget")</f>
        <v>Below Budget</v>
      </c>
      <c r="Y59" s="5">
        <f>IFERROR(Table1[[#This Row],[Gross_Margin]]/Table1[[#This Row],[Actual_Sales]],0)</f>
        <v>1</v>
      </c>
      <c r="Z59" s="5">
        <f>Table1[[#This Row],[Actual_Profit]]/Table1[[#This Row],[Actual_Sales]]</f>
        <v>0.7441860465116279</v>
      </c>
      <c r="AA59">
        <v>11</v>
      </c>
      <c r="AB59" s="5">
        <f>IFERROR(Table1[[#This Row],[Expenses]]/Table1[[#This Row],[Actual_Sales]],0)</f>
        <v>0.2558139534883721</v>
      </c>
      <c r="AC59">
        <v>0</v>
      </c>
      <c r="AD59">
        <v>731</v>
      </c>
      <c r="AE59" s="5">
        <f>IFERROR(Table1[[#This Row],[Inventory]]/Table1[[#This Row],[Actual_Sales]],0)</f>
        <v>17</v>
      </c>
    </row>
    <row r="60" spans="1:31" x14ac:dyDescent="0.25">
      <c r="A60">
        <v>446</v>
      </c>
      <c r="B60">
        <v>603</v>
      </c>
      <c r="C60">
        <v>13</v>
      </c>
      <c r="D60" s="2">
        <v>40238</v>
      </c>
      <c r="E60">
        <v>43</v>
      </c>
      <c r="F60">
        <v>40</v>
      </c>
      <c r="G60">
        <f>Table1[[#This Row],[Actual_Sales]]-Table1[[#This Row],[Budget_Sales]]</f>
        <v>3</v>
      </c>
      <c r="H60" s="5">
        <f>IF(
Table1[[#This Row],[Budget_Sales]]=0,
"",
IF(
Table1[[#This Row],[Budget_Sales]]&gt;0,
(Table1[[#This Row],[Actual_Sales]]-Table1[[#This Row],[Budget_Sales]])/Table1[[#This Row],[Budget_Sales]],
(Table1[[#This Row],[Actual_Sales]]-Table1[[#This Row],[Budget_Sales]])/ABS(Table1[[#This Row],[Budget_Sales]])
)
)</f>
        <v>7.4999999999999997E-2</v>
      </c>
      <c r="I60" s="5" t="str">
        <f>IF(Table1[[#This Row],[Sales_Var]]&gt;=0,"Above Budget","Below Budget")</f>
        <v>Above Budget</v>
      </c>
      <c r="J60">
        <f>Table1[[#This Row],[Actual_Sales]]-(Table1[[#This Row],[COGS]]+Table1[[#This Row],[Expenses]])</f>
        <v>32</v>
      </c>
      <c r="K60">
        <v>30</v>
      </c>
      <c r="L60">
        <f>Table1[[#This Row],[Actual_Profit]]-Table1[[#This Row],[Budget_Profit]]</f>
        <v>2</v>
      </c>
      <c r="M60" s="5">
        <f>IF(
Table1[[#This Row],[Budget_Profit]]=0,
"",
IF(
Table1[[#This Row],[Budget_Profit]]&gt;0,
(Table1[[#This Row],[Actual_Profit]]-Table1[[#This Row],[Budget_Profit]])/Table1[[#This Row],[Budget_Profit]],
(Table1[[#This Row],[Actual_Profit]]-Table1[[#This Row],[Budget_Profit]])/ABS(Table1[[#This Row],[Budget_Profit]])
)
)</f>
        <v>6.6666666666666666E-2</v>
      </c>
      <c r="N60" s="5" t="str">
        <f>IF(Table1[[#This Row],[Profit_Var]]&gt;=0, "Above Budget", "Below Budget")</f>
        <v>Above Budget</v>
      </c>
      <c r="O60">
        <v>0</v>
      </c>
      <c r="P60">
        <v>0</v>
      </c>
      <c r="Q60">
        <f>Table1[[#This Row],[COGS]]-Table1[[#This Row],[Budget_COGS]]</f>
        <v>0</v>
      </c>
      <c r="R60" s="5" t="str">
        <f>IF(
Table1[[#This Row],[Budget_COGS]]=0,
"",
IF(
Table1[[#This Row],[Budget_COGS]]&gt;0,
(Table1[[#This Row],[Budget_COGS]]-Table1[[#This Row],[COGS]]) / Table1[[#This Row],[Budget_COGS]],
(Table1[[#This Row],[Budget_COGS]]-Table1[[#This Row],[COGS]]) / ABS(Table1[[#This Row],[Budget_COGS]])
)
)</f>
        <v/>
      </c>
      <c r="S60" s="5" t="str">
        <f>IF(Table1[[#This Row],[COGS _Var]]&gt;=0, "Above Budget", "Below Budget")</f>
        <v>Above Budget</v>
      </c>
      <c r="T60">
        <f>Table1[[#This Row],[Actual_Sales]]-Table1[[#This Row],[COGS]]</f>
        <v>43</v>
      </c>
      <c r="U60">
        <v>40</v>
      </c>
      <c r="V60">
        <f>Table1[[#This Row],[Gross_Margin]]-Table1[[#This Row],[Budget_Margin]]</f>
        <v>3</v>
      </c>
      <c r="W60" s="5">
        <f>IF(
Table1[[#This Row],[Budget_Margin]]=0,
"",
IF(
Table1[[#This Row],[Budget_Margin]]&gt;0,
(Table1[[#This Row],[Gross_Margin]]-Table1[[#This Row],[Budget_Margin]]) / Table1[[#This Row],[Budget_Margin]],
(Table1[[#This Row],[Gross_Margin]]-Table1[[#This Row],[Budget_Margin]]) / ABS(Table1[[#This Row],[Budget_Margin]])
)
)</f>
        <v>7.4999999999999997E-2</v>
      </c>
      <c r="X60" s="5" t="str">
        <f>IF(Table1[[#This Row],[Margin_Var]]&gt;=0, "Above Budget", "Below Budget")</f>
        <v>Above Budget</v>
      </c>
      <c r="Y60" s="5">
        <f>IFERROR(Table1[[#This Row],[Gross_Margin]]/Table1[[#This Row],[Actual_Sales]],0)</f>
        <v>1</v>
      </c>
      <c r="Z60" s="5">
        <f>Table1[[#This Row],[Actual_Profit]]/Table1[[#This Row],[Actual_Sales]]</f>
        <v>0.7441860465116279</v>
      </c>
      <c r="AA60">
        <v>11</v>
      </c>
      <c r="AB60" s="5">
        <f>IFERROR(Table1[[#This Row],[Expenses]]/Table1[[#This Row],[Actual_Sales]],0)</f>
        <v>0.2558139534883721</v>
      </c>
      <c r="AC60">
        <v>0</v>
      </c>
      <c r="AD60">
        <v>731</v>
      </c>
      <c r="AE60" s="5">
        <f>IFERROR(Table1[[#This Row],[Inventory]]/Table1[[#This Row],[Actual_Sales]],0)</f>
        <v>17</v>
      </c>
    </row>
    <row r="61" spans="1:31" x14ac:dyDescent="0.25">
      <c r="A61">
        <v>289</v>
      </c>
      <c r="B61">
        <v>712</v>
      </c>
      <c r="C61">
        <v>6</v>
      </c>
      <c r="D61" s="2">
        <v>40210</v>
      </c>
      <c r="E61">
        <v>43</v>
      </c>
      <c r="F61">
        <v>50</v>
      </c>
      <c r="G61">
        <f>Table1[[#This Row],[Actual_Sales]]-Table1[[#This Row],[Budget_Sales]]</f>
        <v>-7</v>
      </c>
      <c r="H61" s="5">
        <f>IF(
Table1[[#This Row],[Budget_Sales]]=0,
"",
IF(
Table1[[#This Row],[Budget_Sales]]&gt;0,
(Table1[[#This Row],[Actual_Sales]]-Table1[[#This Row],[Budget_Sales]])/Table1[[#This Row],[Budget_Sales]],
(Table1[[#This Row],[Actual_Sales]]-Table1[[#This Row],[Budget_Sales]])/ABS(Table1[[#This Row],[Budget_Sales]])
)
)</f>
        <v>-0.14000000000000001</v>
      </c>
      <c r="I61" s="5" t="str">
        <f>IF(Table1[[#This Row],[Sales_Var]]&gt;=0,"Above Budget","Below Budget")</f>
        <v>Below Budget</v>
      </c>
      <c r="J61">
        <f>Table1[[#This Row],[Actual_Sales]]-(Table1[[#This Row],[COGS]]+Table1[[#This Row],[Expenses]])</f>
        <v>32</v>
      </c>
      <c r="K61">
        <v>40</v>
      </c>
      <c r="L61">
        <f>Table1[[#This Row],[Actual_Profit]]-Table1[[#This Row],[Budget_Profit]]</f>
        <v>-8</v>
      </c>
      <c r="M61" s="5">
        <f>IF(
Table1[[#This Row],[Budget_Profit]]=0,
"",
IF(
Table1[[#This Row],[Budget_Profit]]&gt;0,
(Table1[[#This Row],[Actual_Profit]]-Table1[[#This Row],[Budget_Profit]])/Table1[[#This Row],[Budget_Profit]],
(Table1[[#This Row],[Actual_Profit]]-Table1[[#This Row],[Budget_Profit]])/ABS(Table1[[#This Row],[Budget_Profit]])
)
)</f>
        <v>-0.2</v>
      </c>
      <c r="N61" s="5" t="str">
        <f>IF(Table1[[#This Row],[Profit_Var]]&gt;=0, "Above Budget", "Below Budget")</f>
        <v>Below Budget</v>
      </c>
      <c r="O61">
        <v>0</v>
      </c>
      <c r="P61">
        <v>0</v>
      </c>
      <c r="Q61">
        <f>Table1[[#This Row],[COGS]]-Table1[[#This Row],[Budget_COGS]]</f>
        <v>0</v>
      </c>
      <c r="R61" s="5" t="str">
        <f>IF(
Table1[[#This Row],[Budget_COGS]]=0,
"",
IF(
Table1[[#This Row],[Budget_COGS]]&gt;0,
(Table1[[#This Row],[Budget_COGS]]-Table1[[#This Row],[COGS]]) / Table1[[#This Row],[Budget_COGS]],
(Table1[[#This Row],[Budget_COGS]]-Table1[[#This Row],[COGS]]) / ABS(Table1[[#This Row],[Budget_COGS]])
)
)</f>
        <v/>
      </c>
      <c r="S61" s="5" t="str">
        <f>IF(Table1[[#This Row],[COGS _Var]]&gt;=0, "Above Budget", "Below Budget")</f>
        <v>Above Budget</v>
      </c>
      <c r="T61">
        <f>Table1[[#This Row],[Actual_Sales]]-Table1[[#This Row],[COGS]]</f>
        <v>43</v>
      </c>
      <c r="U61">
        <v>50</v>
      </c>
      <c r="V61">
        <f>Table1[[#This Row],[Gross_Margin]]-Table1[[#This Row],[Budget_Margin]]</f>
        <v>-7</v>
      </c>
      <c r="W61" s="5">
        <f>IF(
Table1[[#This Row],[Budget_Margin]]=0,
"",
IF(
Table1[[#This Row],[Budget_Margin]]&gt;0,
(Table1[[#This Row],[Gross_Margin]]-Table1[[#This Row],[Budget_Margin]]) / Table1[[#This Row],[Budget_Margin]],
(Table1[[#This Row],[Gross_Margin]]-Table1[[#This Row],[Budget_Margin]]) / ABS(Table1[[#This Row],[Budget_Margin]])
)
)</f>
        <v>-0.14000000000000001</v>
      </c>
      <c r="X61" s="5" t="str">
        <f>IF(Table1[[#This Row],[Margin_Var]]&gt;=0, "Above Budget", "Below Budget")</f>
        <v>Below Budget</v>
      </c>
      <c r="Y61" s="5">
        <f>IFERROR(Table1[[#This Row],[Gross_Margin]]/Table1[[#This Row],[Actual_Sales]],0)</f>
        <v>1</v>
      </c>
      <c r="Z61" s="5">
        <f>Table1[[#This Row],[Actual_Profit]]/Table1[[#This Row],[Actual_Sales]]</f>
        <v>0.7441860465116279</v>
      </c>
      <c r="AA61">
        <v>11</v>
      </c>
      <c r="AB61" s="5">
        <f>IFERROR(Table1[[#This Row],[Expenses]]/Table1[[#This Row],[Actual_Sales]],0)</f>
        <v>0.2558139534883721</v>
      </c>
      <c r="AC61">
        <v>0</v>
      </c>
      <c r="AD61">
        <v>774</v>
      </c>
      <c r="AE61" s="5">
        <f>IFERROR(Table1[[#This Row],[Inventory]]/Table1[[#This Row],[Actual_Sales]],0)</f>
        <v>18</v>
      </c>
    </row>
    <row r="62" spans="1:31" x14ac:dyDescent="0.25">
      <c r="A62">
        <v>268</v>
      </c>
      <c r="B62">
        <v>603</v>
      </c>
      <c r="C62">
        <v>13</v>
      </c>
      <c r="D62" s="2">
        <v>40210</v>
      </c>
      <c r="E62">
        <v>43</v>
      </c>
      <c r="F62">
        <v>40</v>
      </c>
      <c r="G62">
        <f>Table1[[#This Row],[Actual_Sales]]-Table1[[#This Row],[Budget_Sales]]</f>
        <v>3</v>
      </c>
      <c r="H62" s="5">
        <f>IF(
Table1[[#This Row],[Budget_Sales]]=0,
"",
IF(
Table1[[#This Row],[Budget_Sales]]&gt;0,
(Table1[[#This Row],[Actual_Sales]]-Table1[[#This Row],[Budget_Sales]])/Table1[[#This Row],[Budget_Sales]],
(Table1[[#This Row],[Actual_Sales]]-Table1[[#This Row],[Budget_Sales]])/ABS(Table1[[#This Row],[Budget_Sales]])
)
)</f>
        <v>7.4999999999999997E-2</v>
      </c>
      <c r="I62" s="5" t="str">
        <f>IF(Table1[[#This Row],[Sales_Var]]&gt;=0,"Above Budget","Below Budget")</f>
        <v>Above Budget</v>
      </c>
      <c r="J62">
        <f>Table1[[#This Row],[Actual_Sales]]-(Table1[[#This Row],[COGS]]+Table1[[#This Row],[Expenses]])</f>
        <v>32</v>
      </c>
      <c r="K62">
        <v>30</v>
      </c>
      <c r="L62">
        <f>Table1[[#This Row],[Actual_Profit]]-Table1[[#This Row],[Budget_Profit]]</f>
        <v>2</v>
      </c>
      <c r="M62" s="5">
        <f>IF(
Table1[[#This Row],[Budget_Profit]]=0,
"",
IF(
Table1[[#This Row],[Budget_Profit]]&gt;0,
(Table1[[#This Row],[Actual_Profit]]-Table1[[#This Row],[Budget_Profit]])/Table1[[#This Row],[Budget_Profit]],
(Table1[[#This Row],[Actual_Profit]]-Table1[[#This Row],[Budget_Profit]])/ABS(Table1[[#This Row],[Budget_Profit]])
)
)</f>
        <v>6.6666666666666666E-2</v>
      </c>
      <c r="N62" s="5" t="str">
        <f>IF(Table1[[#This Row],[Profit_Var]]&gt;=0, "Above Budget", "Below Budget")</f>
        <v>Above Budget</v>
      </c>
      <c r="O62">
        <v>0</v>
      </c>
      <c r="P62">
        <v>0</v>
      </c>
      <c r="Q62">
        <f>Table1[[#This Row],[COGS]]-Table1[[#This Row],[Budget_COGS]]</f>
        <v>0</v>
      </c>
      <c r="R62" s="5" t="str">
        <f>IF(
Table1[[#This Row],[Budget_COGS]]=0,
"",
IF(
Table1[[#This Row],[Budget_COGS]]&gt;0,
(Table1[[#This Row],[Budget_COGS]]-Table1[[#This Row],[COGS]]) / Table1[[#This Row],[Budget_COGS]],
(Table1[[#This Row],[Budget_COGS]]-Table1[[#This Row],[COGS]]) / ABS(Table1[[#This Row],[Budget_COGS]])
)
)</f>
        <v/>
      </c>
      <c r="S62" s="5" t="str">
        <f>IF(Table1[[#This Row],[COGS _Var]]&gt;=0, "Above Budget", "Below Budget")</f>
        <v>Above Budget</v>
      </c>
      <c r="T62">
        <f>Table1[[#This Row],[Actual_Sales]]-Table1[[#This Row],[COGS]]</f>
        <v>43</v>
      </c>
      <c r="U62">
        <v>40</v>
      </c>
      <c r="V62">
        <f>Table1[[#This Row],[Gross_Margin]]-Table1[[#This Row],[Budget_Margin]]</f>
        <v>3</v>
      </c>
      <c r="W62" s="5">
        <f>IF(
Table1[[#This Row],[Budget_Margin]]=0,
"",
IF(
Table1[[#This Row],[Budget_Margin]]&gt;0,
(Table1[[#This Row],[Gross_Margin]]-Table1[[#This Row],[Budget_Margin]]) / Table1[[#This Row],[Budget_Margin]],
(Table1[[#This Row],[Gross_Margin]]-Table1[[#This Row],[Budget_Margin]]) / ABS(Table1[[#This Row],[Budget_Margin]])
)
)</f>
        <v>7.4999999999999997E-2</v>
      </c>
      <c r="X62" s="5" t="str">
        <f>IF(Table1[[#This Row],[Margin_Var]]&gt;=0, "Above Budget", "Below Budget")</f>
        <v>Above Budget</v>
      </c>
      <c r="Y62" s="5">
        <f>IFERROR(Table1[[#This Row],[Gross_Margin]]/Table1[[#This Row],[Actual_Sales]],0)</f>
        <v>1</v>
      </c>
      <c r="Z62" s="5">
        <f>Table1[[#This Row],[Actual_Profit]]/Table1[[#This Row],[Actual_Sales]]</f>
        <v>0.7441860465116279</v>
      </c>
      <c r="AA62">
        <v>11</v>
      </c>
      <c r="AB62" s="5">
        <f>IFERROR(Table1[[#This Row],[Expenses]]/Table1[[#This Row],[Actual_Sales]],0)</f>
        <v>0.2558139534883721</v>
      </c>
      <c r="AC62">
        <v>0</v>
      </c>
      <c r="AD62">
        <v>774</v>
      </c>
      <c r="AE62" s="5">
        <f>IFERROR(Table1[[#This Row],[Inventory]]/Table1[[#This Row],[Actual_Sales]],0)</f>
        <v>18</v>
      </c>
    </row>
    <row r="63" spans="1:31" x14ac:dyDescent="0.25">
      <c r="A63">
        <v>531</v>
      </c>
      <c r="B63">
        <v>978</v>
      </c>
      <c r="C63">
        <v>2</v>
      </c>
      <c r="D63" s="2">
        <v>40238</v>
      </c>
      <c r="E63">
        <v>492</v>
      </c>
      <c r="F63">
        <v>460</v>
      </c>
      <c r="G63">
        <f>Table1[[#This Row],[Actual_Sales]]-Table1[[#This Row],[Budget_Sales]]</f>
        <v>32</v>
      </c>
      <c r="H63" s="5">
        <f>IF(
Table1[[#This Row],[Budget_Sales]]=0,
"",
IF(
Table1[[#This Row],[Budget_Sales]]&gt;0,
(Table1[[#This Row],[Actual_Sales]]-Table1[[#This Row],[Budget_Sales]])/Table1[[#This Row],[Budget_Sales]],
(Table1[[#This Row],[Actual_Sales]]-Table1[[#This Row],[Budget_Sales]])/ABS(Table1[[#This Row],[Budget_Sales]])
)
)</f>
        <v>6.9565217391304349E-2</v>
      </c>
      <c r="I63" s="5" t="str">
        <f>IF(Table1[[#This Row],[Sales_Var]]&gt;=0,"Above Budget","Below Budget")</f>
        <v>Above Budget</v>
      </c>
      <c r="J63">
        <f>Table1[[#This Row],[Actual_Sales]]-(Table1[[#This Row],[COGS]]+Table1[[#This Row],[Expenses]])</f>
        <v>366</v>
      </c>
      <c r="K63">
        <v>360</v>
      </c>
      <c r="L63">
        <f>Table1[[#This Row],[Actual_Profit]]-Table1[[#This Row],[Budget_Profit]]</f>
        <v>6</v>
      </c>
      <c r="M63" s="5">
        <f>IF(
Table1[[#This Row],[Budget_Profit]]=0,
"",
IF(
Table1[[#This Row],[Budget_Profit]]&gt;0,
(Table1[[#This Row],[Actual_Profit]]-Table1[[#This Row],[Budget_Profit]])/Table1[[#This Row],[Budget_Profit]],
(Table1[[#This Row],[Actual_Profit]]-Table1[[#This Row],[Budget_Profit]])/ABS(Table1[[#This Row],[Budget_Profit]])
)
)</f>
        <v>1.6666666666666666E-2</v>
      </c>
      <c r="N63" s="5" t="str">
        <f>IF(Table1[[#This Row],[Profit_Var]]&gt;=0, "Above Budget", "Below Budget")</f>
        <v>Above Budget</v>
      </c>
      <c r="O63">
        <v>72</v>
      </c>
      <c r="P63">
        <v>60</v>
      </c>
      <c r="Q63">
        <f>Table1[[#This Row],[COGS]]-Table1[[#This Row],[Budget_COGS]]</f>
        <v>12</v>
      </c>
      <c r="R63" s="5">
        <f>IF(
Table1[[#This Row],[Budget_COGS]]=0,
"",
IF(
Table1[[#This Row],[Budget_COGS]]&gt;0,
(Table1[[#This Row],[Budget_COGS]]-Table1[[#This Row],[COGS]]) / Table1[[#This Row],[Budget_COGS]],
(Table1[[#This Row],[Budget_COGS]]-Table1[[#This Row],[COGS]]) / ABS(Table1[[#This Row],[Budget_COGS]])
)
)</f>
        <v>-0.2</v>
      </c>
      <c r="S63" s="5" t="str">
        <f>IF(Table1[[#This Row],[COGS _Var]]&gt;=0, "Above Budget", "Below Budget")</f>
        <v>Above Budget</v>
      </c>
      <c r="T63">
        <f>Table1[[#This Row],[Actual_Sales]]-Table1[[#This Row],[COGS]]</f>
        <v>420</v>
      </c>
      <c r="U63">
        <v>400</v>
      </c>
      <c r="V63">
        <f>Table1[[#This Row],[Gross_Margin]]-Table1[[#This Row],[Budget_Margin]]</f>
        <v>20</v>
      </c>
      <c r="W63" s="5">
        <f>IF(
Table1[[#This Row],[Budget_Margin]]=0,
"",
IF(
Table1[[#This Row],[Budget_Margin]]&gt;0,
(Table1[[#This Row],[Gross_Margin]]-Table1[[#This Row],[Budget_Margin]]) / Table1[[#This Row],[Budget_Margin]],
(Table1[[#This Row],[Gross_Margin]]-Table1[[#This Row],[Budget_Margin]]) / ABS(Table1[[#This Row],[Budget_Margin]])
)
)</f>
        <v>0.05</v>
      </c>
      <c r="X63" s="5" t="str">
        <f>IF(Table1[[#This Row],[Margin_Var]]&gt;=0, "Above Budget", "Below Budget")</f>
        <v>Above Budget</v>
      </c>
      <c r="Y63" s="5">
        <f>IFERROR(Table1[[#This Row],[Gross_Margin]]/Table1[[#This Row],[Actual_Sales]],0)</f>
        <v>0.85365853658536583</v>
      </c>
      <c r="Z63" s="5">
        <f>Table1[[#This Row],[Actual_Profit]]/Table1[[#This Row],[Actual_Sales]]</f>
        <v>0.74390243902439024</v>
      </c>
      <c r="AA63">
        <v>54</v>
      </c>
      <c r="AB63" s="5">
        <f>IFERROR(Table1[[#This Row],[Expenses]]/Table1[[#This Row],[Actual_Sales]],0)</f>
        <v>0.10975609756097561</v>
      </c>
      <c r="AC63">
        <v>23</v>
      </c>
      <c r="AD63">
        <v>-54</v>
      </c>
      <c r="AE63" s="5">
        <f>IFERROR(Table1[[#This Row],[Inventory]]/Table1[[#This Row],[Actual_Sales]],0)</f>
        <v>-0.10975609756097561</v>
      </c>
    </row>
    <row r="64" spans="1:31" x14ac:dyDescent="0.25">
      <c r="A64">
        <v>46</v>
      </c>
      <c r="B64">
        <v>413</v>
      </c>
      <c r="C64">
        <v>2</v>
      </c>
      <c r="D64" s="2">
        <v>40179</v>
      </c>
      <c r="E64">
        <v>494</v>
      </c>
      <c r="F64">
        <v>460</v>
      </c>
      <c r="G64">
        <f>Table1[[#This Row],[Actual_Sales]]-Table1[[#This Row],[Budget_Sales]]</f>
        <v>34</v>
      </c>
      <c r="H64" s="5">
        <f>IF(
Table1[[#This Row],[Budget_Sales]]=0,
"",
IF(
Table1[[#This Row],[Budget_Sales]]&gt;0,
(Table1[[#This Row],[Actual_Sales]]-Table1[[#This Row],[Budget_Sales]])/Table1[[#This Row],[Budget_Sales]],
(Table1[[#This Row],[Actual_Sales]]-Table1[[#This Row],[Budget_Sales]])/ABS(Table1[[#This Row],[Budget_Sales]])
)
)</f>
        <v>7.3913043478260873E-2</v>
      </c>
      <c r="I64" s="5" t="str">
        <f>IF(Table1[[#This Row],[Sales_Var]]&gt;=0,"Above Budget","Below Budget")</f>
        <v>Above Budget</v>
      </c>
      <c r="J64">
        <f>Table1[[#This Row],[Actual_Sales]]-(Table1[[#This Row],[COGS]]+Table1[[#This Row],[Expenses]])</f>
        <v>367</v>
      </c>
      <c r="K64">
        <v>360</v>
      </c>
      <c r="L64">
        <f>Table1[[#This Row],[Actual_Profit]]-Table1[[#This Row],[Budget_Profit]]</f>
        <v>7</v>
      </c>
      <c r="M64" s="5">
        <f>IF(
Table1[[#This Row],[Budget_Profit]]=0,
"",
IF(
Table1[[#This Row],[Budget_Profit]]&gt;0,
(Table1[[#This Row],[Actual_Profit]]-Table1[[#This Row],[Budget_Profit]])/Table1[[#This Row],[Budget_Profit]],
(Table1[[#This Row],[Actual_Profit]]-Table1[[#This Row],[Budget_Profit]])/ABS(Table1[[#This Row],[Budget_Profit]])
)
)</f>
        <v>1.9444444444444445E-2</v>
      </c>
      <c r="N64" s="5" t="str">
        <f>IF(Table1[[#This Row],[Profit_Var]]&gt;=0, "Above Budget", "Below Budget")</f>
        <v>Above Budget</v>
      </c>
      <c r="O64">
        <v>72</v>
      </c>
      <c r="P64">
        <v>60</v>
      </c>
      <c r="Q64">
        <f>Table1[[#This Row],[COGS]]-Table1[[#This Row],[Budget_COGS]]</f>
        <v>12</v>
      </c>
      <c r="R64" s="5">
        <f>IF(
Table1[[#This Row],[Budget_COGS]]=0,
"",
IF(
Table1[[#This Row],[Budget_COGS]]&gt;0,
(Table1[[#This Row],[Budget_COGS]]-Table1[[#This Row],[COGS]]) / Table1[[#This Row],[Budget_COGS]],
(Table1[[#This Row],[Budget_COGS]]-Table1[[#This Row],[COGS]]) / ABS(Table1[[#This Row],[Budget_COGS]])
)
)</f>
        <v>-0.2</v>
      </c>
      <c r="S64" s="5" t="str">
        <f>IF(Table1[[#This Row],[COGS _Var]]&gt;=0, "Above Budget", "Below Budget")</f>
        <v>Above Budget</v>
      </c>
      <c r="T64">
        <f>Table1[[#This Row],[Actual_Sales]]-Table1[[#This Row],[COGS]]</f>
        <v>422</v>
      </c>
      <c r="U64">
        <v>400</v>
      </c>
      <c r="V64">
        <f>Table1[[#This Row],[Gross_Margin]]-Table1[[#This Row],[Budget_Margin]]</f>
        <v>22</v>
      </c>
      <c r="W64" s="5">
        <f>IF(
Table1[[#This Row],[Budget_Margin]]=0,
"",
IF(
Table1[[#This Row],[Budget_Margin]]&gt;0,
(Table1[[#This Row],[Gross_Margin]]-Table1[[#This Row],[Budget_Margin]]) / Table1[[#This Row],[Budget_Margin]],
(Table1[[#This Row],[Gross_Margin]]-Table1[[#This Row],[Budget_Margin]]) / ABS(Table1[[#This Row],[Budget_Margin]])
)
)</f>
        <v>5.5E-2</v>
      </c>
      <c r="X64" s="5" t="str">
        <f>IF(Table1[[#This Row],[Margin_Var]]&gt;=0, "Above Budget", "Below Budget")</f>
        <v>Above Budget</v>
      </c>
      <c r="Y64" s="5">
        <f>IFERROR(Table1[[#This Row],[Gross_Margin]]/Table1[[#This Row],[Actual_Sales]],0)</f>
        <v>0.85425101214574894</v>
      </c>
      <c r="Z64" s="5">
        <f>Table1[[#This Row],[Actual_Profit]]/Table1[[#This Row],[Actual_Sales]]</f>
        <v>0.74291497975708498</v>
      </c>
      <c r="AA64">
        <v>55</v>
      </c>
      <c r="AB64" s="5">
        <f>IFERROR(Table1[[#This Row],[Expenses]]/Table1[[#This Row],[Actual_Sales]],0)</f>
        <v>0.11133603238866396</v>
      </c>
      <c r="AC64">
        <v>23</v>
      </c>
      <c r="AD64">
        <v>558</v>
      </c>
      <c r="AE64" s="5">
        <f>IFERROR(Table1[[#This Row],[Inventory]]/Table1[[#This Row],[Actual_Sales]],0)</f>
        <v>1.1295546558704452</v>
      </c>
    </row>
    <row r="65" spans="1:31" x14ac:dyDescent="0.25">
      <c r="A65">
        <v>2456</v>
      </c>
      <c r="B65">
        <v>857</v>
      </c>
      <c r="C65">
        <v>2</v>
      </c>
      <c r="D65" s="2">
        <v>40575</v>
      </c>
      <c r="E65">
        <v>501</v>
      </c>
      <c r="F65">
        <v>440</v>
      </c>
      <c r="G65">
        <f>Table1[[#This Row],[Actual_Sales]]-Table1[[#This Row],[Budget_Sales]]</f>
        <v>61</v>
      </c>
      <c r="H65" s="5">
        <f>IF(
Table1[[#This Row],[Budget_Sales]]=0,
"",
IF(
Table1[[#This Row],[Budget_Sales]]&gt;0,
(Table1[[#This Row],[Actual_Sales]]-Table1[[#This Row],[Budget_Sales]])/Table1[[#This Row],[Budget_Sales]],
(Table1[[#This Row],[Actual_Sales]]-Table1[[#This Row],[Budget_Sales]])/ABS(Table1[[#This Row],[Budget_Sales]])
)
)</f>
        <v>0.13863636363636364</v>
      </c>
      <c r="I65" s="5" t="str">
        <f>IF(Table1[[#This Row],[Sales_Var]]&gt;=0,"Above Budget","Below Budget")</f>
        <v>Above Budget</v>
      </c>
      <c r="J65">
        <f>Table1[[#This Row],[Actual_Sales]]-(Table1[[#This Row],[COGS]]+Table1[[#This Row],[Expenses]])</f>
        <v>371</v>
      </c>
      <c r="K65">
        <v>330</v>
      </c>
      <c r="L65">
        <f>Table1[[#This Row],[Actual_Profit]]-Table1[[#This Row],[Budget_Profit]]</f>
        <v>41</v>
      </c>
      <c r="M65" s="5">
        <f>IF(
Table1[[#This Row],[Budget_Profit]]=0,
"",
IF(
Table1[[#This Row],[Budget_Profit]]&gt;0,
(Table1[[#This Row],[Actual_Profit]]-Table1[[#This Row],[Budget_Profit]])/Table1[[#This Row],[Budget_Profit]],
(Table1[[#This Row],[Actual_Profit]]-Table1[[#This Row],[Budget_Profit]])/ABS(Table1[[#This Row],[Budget_Profit]])
)
)</f>
        <v>0.12424242424242424</v>
      </c>
      <c r="N65" s="5" t="str">
        <f>IF(Table1[[#This Row],[Profit_Var]]&gt;=0, "Above Budget", "Below Budget")</f>
        <v>Above Budget</v>
      </c>
      <c r="O65">
        <v>75</v>
      </c>
      <c r="P65">
        <v>70</v>
      </c>
      <c r="Q65">
        <f>Table1[[#This Row],[COGS]]-Table1[[#This Row],[Budget_COGS]]</f>
        <v>5</v>
      </c>
      <c r="R65" s="5">
        <f>IF(
Table1[[#This Row],[Budget_COGS]]=0,
"",
IF(
Table1[[#This Row],[Budget_COGS]]&gt;0,
(Table1[[#This Row],[Budget_COGS]]-Table1[[#This Row],[COGS]]) / Table1[[#This Row],[Budget_COGS]],
(Table1[[#This Row],[Budget_COGS]]-Table1[[#This Row],[COGS]]) / ABS(Table1[[#This Row],[Budget_COGS]])
)
)</f>
        <v>-7.1428571428571425E-2</v>
      </c>
      <c r="S65" s="5" t="str">
        <f>IF(Table1[[#This Row],[COGS _Var]]&gt;=0, "Above Budget", "Below Budget")</f>
        <v>Above Budget</v>
      </c>
      <c r="T65">
        <f>Table1[[#This Row],[Actual_Sales]]-Table1[[#This Row],[COGS]]</f>
        <v>426</v>
      </c>
      <c r="U65">
        <v>370</v>
      </c>
      <c r="V65">
        <f>Table1[[#This Row],[Gross_Margin]]-Table1[[#This Row],[Budget_Margin]]</f>
        <v>56</v>
      </c>
      <c r="W65" s="5">
        <f>IF(
Table1[[#This Row],[Budget_Margin]]=0,
"",
IF(
Table1[[#This Row],[Budget_Margin]]&gt;0,
(Table1[[#This Row],[Gross_Margin]]-Table1[[#This Row],[Budget_Margin]]) / Table1[[#This Row],[Budget_Margin]],
(Table1[[#This Row],[Gross_Margin]]-Table1[[#This Row],[Budget_Margin]]) / ABS(Table1[[#This Row],[Budget_Margin]])
)
)</f>
        <v>0.15135135135135136</v>
      </c>
      <c r="X65" s="5" t="str">
        <f>IF(Table1[[#This Row],[Margin_Var]]&gt;=0, "Above Budget", "Below Budget")</f>
        <v>Above Budget</v>
      </c>
      <c r="Y65" s="5">
        <f>IFERROR(Table1[[#This Row],[Gross_Margin]]/Table1[[#This Row],[Actual_Sales]],0)</f>
        <v>0.85029940119760483</v>
      </c>
      <c r="Z65" s="5">
        <f>Table1[[#This Row],[Actual_Profit]]/Table1[[#This Row],[Actual_Sales]]</f>
        <v>0.74051896207584833</v>
      </c>
      <c r="AA65">
        <v>55</v>
      </c>
      <c r="AB65" s="5">
        <f>IFERROR(Table1[[#This Row],[Expenses]]/Table1[[#This Row],[Actual_Sales]],0)</f>
        <v>0.10978043912175649</v>
      </c>
      <c r="AC65">
        <v>24</v>
      </c>
      <c r="AD65">
        <v>235</v>
      </c>
      <c r="AE65" s="5">
        <f>IFERROR(Table1[[#This Row],[Inventory]]/Table1[[#This Row],[Actual_Sales]],0)</f>
        <v>0.46906187624750501</v>
      </c>
    </row>
    <row r="66" spans="1:31" x14ac:dyDescent="0.25">
      <c r="A66">
        <v>4211</v>
      </c>
      <c r="B66">
        <v>775</v>
      </c>
      <c r="C66">
        <v>4</v>
      </c>
      <c r="D66" s="2">
        <v>40878</v>
      </c>
      <c r="E66">
        <v>46</v>
      </c>
      <c r="F66">
        <v>40</v>
      </c>
      <c r="G66">
        <f>Table1[[#This Row],[Actual_Sales]]-Table1[[#This Row],[Budget_Sales]]</f>
        <v>6</v>
      </c>
      <c r="H66" s="5">
        <f>IF(
Table1[[#This Row],[Budget_Sales]]=0,
"",
IF(
Table1[[#This Row],[Budget_Sales]]&gt;0,
(Table1[[#This Row],[Actual_Sales]]-Table1[[#This Row],[Budget_Sales]])/Table1[[#This Row],[Budget_Sales]],
(Table1[[#This Row],[Actual_Sales]]-Table1[[#This Row],[Budget_Sales]])/ABS(Table1[[#This Row],[Budget_Sales]])
)
)</f>
        <v>0.15</v>
      </c>
      <c r="I66" s="5" t="str">
        <f>IF(Table1[[#This Row],[Sales_Var]]&gt;=0,"Above Budget","Below Budget")</f>
        <v>Above Budget</v>
      </c>
      <c r="J66">
        <f>Table1[[#This Row],[Actual_Sales]]-(Table1[[#This Row],[COGS]]+Table1[[#This Row],[Expenses]])</f>
        <v>34</v>
      </c>
      <c r="K66">
        <v>30</v>
      </c>
      <c r="L66">
        <f>Table1[[#This Row],[Actual_Profit]]-Table1[[#This Row],[Budget_Profit]]</f>
        <v>4</v>
      </c>
      <c r="M66" s="5">
        <f>IF(
Table1[[#This Row],[Budget_Profit]]=0,
"",
IF(
Table1[[#This Row],[Budget_Profit]]&gt;0,
(Table1[[#This Row],[Actual_Profit]]-Table1[[#This Row],[Budget_Profit]])/Table1[[#This Row],[Budget_Profit]],
(Table1[[#This Row],[Actual_Profit]]-Table1[[#This Row],[Budget_Profit]])/ABS(Table1[[#This Row],[Budget_Profit]])
)
)</f>
        <v>0.13333333333333333</v>
      </c>
      <c r="N66" s="5" t="str">
        <f>IF(Table1[[#This Row],[Profit_Var]]&gt;=0, "Above Budget", "Below Budget")</f>
        <v>Above Budget</v>
      </c>
      <c r="O66">
        <v>0</v>
      </c>
      <c r="P66">
        <v>0</v>
      </c>
      <c r="Q66">
        <f>Table1[[#This Row],[COGS]]-Table1[[#This Row],[Budget_COGS]]</f>
        <v>0</v>
      </c>
      <c r="R66" s="5" t="str">
        <f>IF(
Table1[[#This Row],[Budget_COGS]]=0,
"",
IF(
Table1[[#This Row],[Budget_COGS]]&gt;0,
(Table1[[#This Row],[Budget_COGS]]-Table1[[#This Row],[COGS]]) / Table1[[#This Row],[Budget_COGS]],
(Table1[[#This Row],[Budget_COGS]]-Table1[[#This Row],[COGS]]) / ABS(Table1[[#This Row],[Budget_COGS]])
)
)</f>
        <v/>
      </c>
      <c r="S66" s="5" t="str">
        <f>IF(Table1[[#This Row],[COGS _Var]]&gt;=0, "Above Budget", "Below Budget")</f>
        <v>Above Budget</v>
      </c>
      <c r="T66">
        <f>Table1[[#This Row],[Actual_Sales]]-Table1[[#This Row],[COGS]]</f>
        <v>46</v>
      </c>
      <c r="U66">
        <v>40</v>
      </c>
      <c r="V66">
        <f>Table1[[#This Row],[Gross_Margin]]-Table1[[#This Row],[Budget_Margin]]</f>
        <v>6</v>
      </c>
      <c r="W66" s="5">
        <f>IF(
Table1[[#This Row],[Budget_Margin]]=0,
"",
IF(
Table1[[#This Row],[Budget_Margin]]&gt;0,
(Table1[[#This Row],[Gross_Margin]]-Table1[[#This Row],[Budget_Margin]]) / Table1[[#This Row],[Budget_Margin]],
(Table1[[#This Row],[Gross_Margin]]-Table1[[#This Row],[Budget_Margin]]) / ABS(Table1[[#This Row],[Budget_Margin]])
)
)</f>
        <v>0.15</v>
      </c>
      <c r="X66" s="5" t="str">
        <f>IF(Table1[[#This Row],[Margin_Var]]&gt;=0, "Above Budget", "Below Budget")</f>
        <v>Above Budget</v>
      </c>
      <c r="Y66" s="5">
        <f>IFERROR(Table1[[#This Row],[Gross_Margin]]/Table1[[#This Row],[Actual_Sales]],0)</f>
        <v>1</v>
      </c>
      <c r="Z66" s="5">
        <f>Table1[[#This Row],[Actual_Profit]]/Table1[[#This Row],[Actual_Sales]]</f>
        <v>0.73913043478260865</v>
      </c>
      <c r="AA66">
        <v>12</v>
      </c>
      <c r="AB66" s="5">
        <f>IFERROR(Table1[[#This Row],[Expenses]]/Table1[[#This Row],[Actual_Sales]],0)</f>
        <v>0.2608695652173913</v>
      </c>
      <c r="AC66">
        <v>0</v>
      </c>
      <c r="AD66">
        <v>344</v>
      </c>
      <c r="AE66" s="5">
        <f>IFERROR(Table1[[#This Row],[Inventory]]/Table1[[#This Row],[Actual_Sales]],0)</f>
        <v>7.4782608695652177</v>
      </c>
    </row>
    <row r="67" spans="1:31" x14ac:dyDescent="0.25">
      <c r="A67">
        <v>4028</v>
      </c>
      <c r="B67">
        <v>775</v>
      </c>
      <c r="C67">
        <v>4</v>
      </c>
      <c r="D67" s="2">
        <v>40848</v>
      </c>
      <c r="E67">
        <v>46</v>
      </c>
      <c r="F67">
        <v>40</v>
      </c>
      <c r="G67">
        <f>Table1[[#This Row],[Actual_Sales]]-Table1[[#This Row],[Budget_Sales]]</f>
        <v>6</v>
      </c>
      <c r="H67" s="5">
        <f>IF(
Table1[[#This Row],[Budget_Sales]]=0,
"",
IF(
Table1[[#This Row],[Budget_Sales]]&gt;0,
(Table1[[#This Row],[Actual_Sales]]-Table1[[#This Row],[Budget_Sales]])/Table1[[#This Row],[Budget_Sales]],
(Table1[[#This Row],[Actual_Sales]]-Table1[[#This Row],[Budget_Sales]])/ABS(Table1[[#This Row],[Budget_Sales]])
)
)</f>
        <v>0.15</v>
      </c>
      <c r="I67" s="5" t="str">
        <f>IF(Table1[[#This Row],[Sales_Var]]&gt;=0,"Above Budget","Below Budget")</f>
        <v>Above Budget</v>
      </c>
      <c r="J67">
        <f>Table1[[#This Row],[Actual_Sales]]-(Table1[[#This Row],[COGS]]+Table1[[#This Row],[Expenses]])</f>
        <v>34</v>
      </c>
      <c r="K67">
        <v>30</v>
      </c>
      <c r="L67">
        <f>Table1[[#This Row],[Actual_Profit]]-Table1[[#This Row],[Budget_Profit]]</f>
        <v>4</v>
      </c>
      <c r="M67" s="5">
        <f>IF(
Table1[[#This Row],[Budget_Profit]]=0,
"",
IF(
Table1[[#This Row],[Budget_Profit]]&gt;0,
(Table1[[#This Row],[Actual_Profit]]-Table1[[#This Row],[Budget_Profit]])/Table1[[#This Row],[Budget_Profit]],
(Table1[[#This Row],[Actual_Profit]]-Table1[[#This Row],[Budget_Profit]])/ABS(Table1[[#This Row],[Budget_Profit]])
)
)</f>
        <v>0.13333333333333333</v>
      </c>
      <c r="N67" s="5" t="str">
        <f>IF(Table1[[#This Row],[Profit_Var]]&gt;=0, "Above Budget", "Below Budget")</f>
        <v>Above Budget</v>
      </c>
      <c r="O67">
        <v>0</v>
      </c>
      <c r="P67">
        <v>0</v>
      </c>
      <c r="Q67">
        <f>Table1[[#This Row],[COGS]]-Table1[[#This Row],[Budget_COGS]]</f>
        <v>0</v>
      </c>
      <c r="R67" s="5" t="str">
        <f>IF(
Table1[[#This Row],[Budget_COGS]]=0,
"",
IF(
Table1[[#This Row],[Budget_COGS]]&gt;0,
(Table1[[#This Row],[Budget_COGS]]-Table1[[#This Row],[COGS]]) / Table1[[#This Row],[Budget_COGS]],
(Table1[[#This Row],[Budget_COGS]]-Table1[[#This Row],[COGS]]) / ABS(Table1[[#This Row],[Budget_COGS]])
)
)</f>
        <v/>
      </c>
      <c r="S67" s="5" t="str">
        <f>IF(Table1[[#This Row],[COGS _Var]]&gt;=0, "Above Budget", "Below Budget")</f>
        <v>Above Budget</v>
      </c>
      <c r="T67">
        <f>Table1[[#This Row],[Actual_Sales]]-Table1[[#This Row],[COGS]]</f>
        <v>46</v>
      </c>
      <c r="U67">
        <v>40</v>
      </c>
      <c r="V67">
        <f>Table1[[#This Row],[Gross_Margin]]-Table1[[#This Row],[Budget_Margin]]</f>
        <v>6</v>
      </c>
      <c r="W67" s="5">
        <f>IF(
Table1[[#This Row],[Budget_Margin]]=0,
"",
IF(
Table1[[#This Row],[Budget_Margin]]&gt;0,
(Table1[[#This Row],[Gross_Margin]]-Table1[[#This Row],[Budget_Margin]]) / Table1[[#This Row],[Budget_Margin]],
(Table1[[#This Row],[Gross_Margin]]-Table1[[#This Row],[Budget_Margin]]) / ABS(Table1[[#This Row],[Budget_Margin]])
)
)</f>
        <v>0.15</v>
      </c>
      <c r="X67" s="5" t="str">
        <f>IF(Table1[[#This Row],[Margin_Var]]&gt;=0, "Above Budget", "Below Budget")</f>
        <v>Above Budget</v>
      </c>
      <c r="Y67" s="5">
        <f>IFERROR(Table1[[#This Row],[Gross_Margin]]/Table1[[#This Row],[Actual_Sales]],0)</f>
        <v>1</v>
      </c>
      <c r="Z67" s="5">
        <f>Table1[[#This Row],[Actual_Profit]]/Table1[[#This Row],[Actual_Sales]]</f>
        <v>0.73913043478260865</v>
      </c>
      <c r="AA67">
        <v>12</v>
      </c>
      <c r="AB67" s="5">
        <f>IFERROR(Table1[[#This Row],[Expenses]]/Table1[[#This Row],[Actual_Sales]],0)</f>
        <v>0.2608695652173913</v>
      </c>
      <c r="AC67">
        <v>0</v>
      </c>
      <c r="AD67">
        <v>387</v>
      </c>
      <c r="AE67" s="5">
        <f>IFERROR(Table1[[#This Row],[Inventory]]/Table1[[#This Row],[Actual_Sales]],0)</f>
        <v>8.4130434782608692</v>
      </c>
    </row>
    <row r="68" spans="1:31" x14ac:dyDescent="0.25">
      <c r="A68">
        <v>3965</v>
      </c>
      <c r="B68">
        <v>515</v>
      </c>
      <c r="C68">
        <v>6</v>
      </c>
      <c r="D68" s="2">
        <v>40848</v>
      </c>
      <c r="E68">
        <v>46</v>
      </c>
      <c r="F68">
        <v>50</v>
      </c>
      <c r="G68">
        <f>Table1[[#This Row],[Actual_Sales]]-Table1[[#This Row],[Budget_Sales]]</f>
        <v>-4</v>
      </c>
      <c r="H68" s="5">
        <f>IF(
Table1[[#This Row],[Budget_Sales]]=0,
"",
IF(
Table1[[#This Row],[Budget_Sales]]&gt;0,
(Table1[[#This Row],[Actual_Sales]]-Table1[[#This Row],[Budget_Sales]])/Table1[[#This Row],[Budget_Sales]],
(Table1[[#This Row],[Actual_Sales]]-Table1[[#This Row],[Budget_Sales]])/ABS(Table1[[#This Row],[Budget_Sales]])
)
)</f>
        <v>-0.08</v>
      </c>
      <c r="I68" s="5" t="str">
        <f>IF(Table1[[#This Row],[Sales_Var]]&gt;=0,"Above Budget","Below Budget")</f>
        <v>Below Budget</v>
      </c>
      <c r="J68">
        <f>Table1[[#This Row],[Actual_Sales]]-(Table1[[#This Row],[COGS]]+Table1[[#This Row],[Expenses]])</f>
        <v>34</v>
      </c>
      <c r="K68">
        <v>40</v>
      </c>
      <c r="L68">
        <f>Table1[[#This Row],[Actual_Profit]]-Table1[[#This Row],[Budget_Profit]]</f>
        <v>-6</v>
      </c>
      <c r="M68" s="5">
        <f>IF(
Table1[[#This Row],[Budget_Profit]]=0,
"",
IF(
Table1[[#This Row],[Budget_Profit]]&gt;0,
(Table1[[#This Row],[Actual_Profit]]-Table1[[#This Row],[Budget_Profit]])/Table1[[#This Row],[Budget_Profit]],
(Table1[[#This Row],[Actual_Profit]]-Table1[[#This Row],[Budget_Profit]])/ABS(Table1[[#This Row],[Budget_Profit]])
)
)</f>
        <v>-0.15</v>
      </c>
      <c r="N68" s="5" t="str">
        <f>IF(Table1[[#This Row],[Profit_Var]]&gt;=0, "Above Budget", "Below Budget")</f>
        <v>Below Budget</v>
      </c>
      <c r="O68">
        <v>0</v>
      </c>
      <c r="P68">
        <v>0</v>
      </c>
      <c r="Q68">
        <f>Table1[[#This Row],[COGS]]-Table1[[#This Row],[Budget_COGS]]</f>
        <v>0</v>
      </c>
      <c r="R68" s="5" t="str">
        <f>IF(
Table1[[#This Row],[Budget_COGS]]=0,
"",
IF(
Table1[[#This Row],[Budget_COGS]]&gt;0,
(Table1[[#This Row],[Budget_COGS]]-Table1[[#This Row],[COGS]]) / Table1[[#This Row],[Budget_COGS]],
(Table1[[#This Row],[Budget_COGS]]-Table1[[#This Row],[COGS]]) / ABS(Table1[[#This Row],[Budget_COGS]])
)
)</f>
        <v/>
      </c>
      <c r="S68" s="5" t="str">
        <f>IF(Table1[[#This Row],[COGS _Var]]&gt;=0, "Above Budget", "Below Budget")</f>
        <v>Above Budget</v>
      </c>
      <c r="T68">
        <f>Table1[[#This Row],[Actual_Sales]]-Table1[[#This Row],[COGS]]</f>
        <v>46</v>
      </c>
      <c r="U68">
        <v>50</v>
      </c>
      <c r="V68">
        <f>Table1[[#This Row],[Gross_Margin]]-Table1[[#This Row],[Budget_Margin]]</f>
        <v>-4</v>
      </c>
      <c r="W68" s="5">
        <f>IF(
Table1[[#This Row],[Budget_Margin]]=0,
"",
IF(
Table1[[#This Row],[Budget_Margin]]&gt;0,
(Table1[[#This Row],[Gross_Margin]]-Table1[[#This Row],[Budget_Margin]]) / Table1[[#This Row],[Budget_Margin]],
(Table1[[#This Row],[Gross_Margin]]-Table1[[#This Row],[Budget_Margin]]) / ABS(Table1[[#This Row],[Budget_Margin]])
)
)</f>
        <v>-0.08</v>
      </c>
      <c r="X68" s="5" t="str">
        <f>IF(Table1[[#This Row],[Margin_Var]]&gt;=0, "Above Budget", "Below Budget")</f>
        <v>Below Budget</v>
      </c>
      <c r="Y68" s="5">
        <f>IFERROR(Table1[[#This Row],[Gross_Margin]]/Table1[[#This Row],[Actual_Sales]],0)</f>
        <v>1</v>
      </c>
      <c r="Z68" s="5">
        <f>Table1[[#This Row],[Actual_Profit]]/Table1[[#This Row],[Actual_Sales]]</f>
        <v>0.73913043478260865</v>
      </c>
      <c r="AA68">
        <v>12</v>
      </c>
      <c r="AB68" s="5">
        <f>IFERROR(Table1[[#This Row],[Expenses]]/Table1[[#This Row],[Actual_Sales]],0)</f>
        <v>0.2608695652173913</v>
      </c>
      <c r="AC68">
        <v>0</v>
      </c>
      <c r="AD68">
        <v>387</v>
      </c>
      <c r="AE68" s="5">
        <f>IFERROR(Table1[[#This Row],[Inventory]]/Table1[[#This Row],[Actual_Sales]],0)</f>
        <v>8.4130434782608692</v>
      </c>
    </row>
    <row r="69" spans="1:31" x14ac:dyDescent="0.25">
      <c r="A69">
        <v>3806</v>
      </c>
      <c r="B69">
        <v>563</v>
      </c>
      <c r="C69">
        <v>6</v>
      </c>
      <c r="D69" s="2">
        <v>40817</v>
      </c>
      <c r="E69">
        <v>46</v>
      </c>
      <c r="F69">
        <v>60</v>
      </c>
      <c r="G69">
        <f>Table1[[#This Row],[Actual_Sales]]-Table1[[#This Row],[Budget_Sales]]</f>
        <v>-14</v>
      </c>
      <c r="H69" s="5">
        <f>IF(
Table1[[#This Row],[Budget_Sales]]=0,
"",
IF(
Table1[[#This Row],[Budget_Sales]]&gt;0,
(Table1[[#This Row],[Actual_Sales]]-Table1[[#This Row],[Budget_Sales]])/Table1[[#This Row],[Budget_Sales]],
(Table1[[#This Row],[Actual_Sales]]-Table1[[#This Row],[Budget_Sales]])/ABS(Table1[[#This Row],[Budget_Sales]])
)
)</f>
        <v>-0.23333333333333334</v>
      </c>
      <c r="I69" s="5" t="str">
        <f>IF(Table1[[#This Row],[Sales_Var]]&gt;=0,"Above Budget","Below Budget")</f>
        <v>Below Budget</v>
      </c>
      <c r="J69">
        <f>Table1[[#This Row],[Actual_Sales]]-(Table1[[#This Row],[COGS]]+Table1[[#This Row],[Expenses]])</f>
        <v>34</v>
      </c>
      <c r="K69">
        <v>60</v>
      </c>
      <c r="L69">
        <f>Table1[[#This Row],[Actual_Profit]]-Table1[[#This Row],[Budget_Profit]]</f>
        <v>-26</v>
      </c>
      <c r="M69" s="5">
        <f>IF(
Table1[[#This Row],[Budget_Profit]]=0,
"",
IF(
Table1[[#This Row],[Budget_Profit]]&gt;0,
(Table1[[#This Row],[Actual_Profit]]-Table1[[#This Row],[Budget_Profit]])/Table1[[#This Row],[Budget_Profit]],
(Table1[[#This Row],[Actual_Profit]]-Table1[[#This Row],[Budget_Profit]])/ABS(Table1[[#This Row],[Budget_Profit]])
)
)</f>
        <v>-0.43333333333333335</v>
      </c>
      <c r="N69" s="5" t="str">
        <f>IF(Table1[[#This Row],[Profit_Var]]&gt;=0, "Above Budget", "Below Budget")</f>
        <v>Below Budget</v>
      </c>
      <c r="O69">
        <v>0</v>
      </c>
      <c r="P69">
        <v>0</v>
      </c>
      <c r="Q69">
        <f>Table1[[#This Row],[COGS]]-Table1[[#This Row],[Budget_COGS]]</f>
        <v>0</v>
      </c>
      <c r="R69" s="5" t="str">
        <f>IF(
Table1[[#This Row],[Budget_COGS]]=0,
"",
IF(
Table1[[#This Row],[Budget_COGS]]&gt;0,
(Table1[[#This Row],[Budget_COGS]]-Table1[[#This Row],[COGS]]) / Table1[[#This Row],[Budget_COGS]],
(Table1[[#This Row],[Budget_COGS]]-Table1[[#This Row],[COGS]]) / ABS(Table1[[#This Row],[Budget_COGS]])
)
)</f>
        <v/>
      </c>
      <c r="S69" s="5" t="str">
        <f>IF(Table1[[#This Row],[COGS _Var]]&gt;=0, "Above Budget", "Below Budget")</f>
        <v>Above Budget</v>
      </c>
      <c r="T69">
        <f>Table1[[#This Row],[Actual_Sales]]-Table1[[#This Row],[COGS]]</f>
        <v>46</v>
      </c>
      <c r="U69">
        <v>60</v>
      </c>
      <c r="V69">
        <f>Table1[[#This Row],[Gross_Margin]]-Table1[[#This Row],[Budget_Margin]]</f>
        <v>-14</v>
      </c>
      <c r="W69" s="5">
        <f>IF(
Table1[[#This Row],[Budget_Margin]]=0,
"",
IF(
Table1[[#This Row],[Budget_Margin]]&gt;0,
(Table1[[#This Row],[Gross_Margin]]-Table1[[#This Row],[Budget_Margin]]) / Table1[[#This Row],[Budget_Margin]],
(Table1[[#This Row],[Gross_Margin]]-Table1[[#This Row],[Budget_Margin]]) / ABS(Table1[[#This Row],[Budget_Margin]])
)
)</f>
        <v>-0.23333333333333334</v>
      </c>
      <c r="X69" s="5" t="str">
        <f>IF(Table1[[#This Row],[Margin_Var]]&gt;=0, "Above Budget", "Below Budget")</f>
        <v>Below Budget</v>
      </c>
      <c r="Y69" s="5">
        <f>IFERROR(Table1[[#This Row],[Gross_Margin]]/Table1[[#This Row],[Actual_Sales]],0)</f>
        <v>1</v>
      </c>
      <c r="Z69" s="5">
        <f>Table1[[#This Row],[Actual_Profit]]/Table1[[#This Row],[Actual_Sales]]</f>
        <v>0.73913043478260865</v>
      </c>
      <c r="AA69">
        <v>12</v>
      </c>
      <c r="AB69" s="5">
        <f>IFERROR(Table1[[#This Row],[Expenses]]/Table1[[#This Row],[Actual_Sales]],0)</f>
        <v>0.2608695652173913</v>
      </c>
      <c r="AC69">
        <v>0</v>
      </c>
      <c r="AD69">
        <v>430</v>
      </c>
      <c r="AE69" s="5">
        <f>IFERROR(Table1[[#This Row],[Inventory]]/Table1[[#This Row],[Actual_Sales]],0)</f>
        <v>9.3478260869565215</v>
      </c>
    </row>
    <row r="70" spans="1:31" x14ac:dyDescent="0.25">
      <c r="A70">
        <v>3635</v>
      </c>
      <c r="B70">
        <v>603</v>
      </c>
      <c r="C70">
        <v>13</v>
      </c>
      <c r="D70" s="2">
        <v>40787</v>
      </c>
      <c r="E70">
        <v>46</v>
      </c>
      <c r="F70">
        <v>40</v>
      </c>
      <c r="G70">
        <f>Table1[[#This Row],[Actual_Sales]]-Table1[[#This Row],[Budget_Sales]]</f>
        <v>6</v>
      </c>
      <c r="H70" s="5">
        <f>IF(
Table1[[#This Row],[Budget_Sales]]=0,
"",
IF(
Table1[[#This Row],[Budget_Sales]]&gt;0,
(Table1[[#This Row],[Actual_Sales]]-Table1[[#This Row],[Budget_Sales]])/Table1[[#This Row],[Budget_Sales]],
(Table1[[#This Row],[Actual_Sales]]-Table1[[#This Row],[Budget_Sales]])/ABS(Table1[[#This Row],[Budget_Sales]])
)
)</f>
        <v>0.15</v>
      </c>
      <c r="I70" s="5" t="str">
        <f>IF(Table1[[#This Row],[Sales_Var]]&gt;=0,"Above Budget","Below Budget")</f>
        <v>Above Budget</v>
      </c>
      <c r="J70">
        <f>Table1[[#This Row],[Actual_Sales]]-(Table1[[#This Row],[COGS]]+Table1[[#This Row],[Expenses]])</f>
        <v>34</v>
      </c>
      <c r="K70">
        <v>30</v>
      </c>
      <c r="L70">
        <f>Table1[[#This Row],[Actual_Profit]]-Table1[[#This Row],[Budget_Profit]]</f>
        <v>4</v>
      </c>
      <c r="M70" s="5">
        <f>IF(
Table1[[#This Row],[Budget_Profit]]=0,
"",
IF(
Table1[[#This Row],[Budget_Profit]]&gt;0,
(Table1[[#This Row],[Actual_Profit]]-Table1[[#This Row],[Budget_Profit]])/Table1[[#This Row],[Budget_Profit]],
(Table1[[#This Row],[Actual_Profit]]-Table1[[#This Row],[Budget_Profit]])/ABS(Table1[[#This Row],[Budget_Profit]])
)
)</f>
        <v>0.13333333333333333</v>
      </c>
      <c r="N70" s="5" t="str">
        <f>IF(Table1[[#This Row],[Profit_Var]]&gt;=0, "Above Budget", "Below Budget")</f>
        <v>Above Budget</v>
      </c>
      <c r="O70">
        <v>0</v>
      </c>
      <c r="P70">
        <v>0</v>
      </c>
      <c r="Q70">
        <f>Table1[[#This Row],[COGS]]-Table1[[#This Row],[Budget_COGS]]</f>
        <v>0</v>
      </c>
      <c r="R70" s="5" t="str">
        <f>IF(
Table1[[#This Row],[Budget_COGS]]=0,
"",
IF(
Table1[[#This Row],[Budget_COGS]]&gt;0,
(Table1[[#This Row],[Budget_COGS]]-Table1[[#This Row],[COGS]]) / Table1[[#This Row],[Budget_COGS]],
(Table1[[#This Row],[Budget_COGS]]-Table1[[#This Row],[COGS]]) / ABS(Table1[[#This Row],[Budget_COGS]])
)
)</f>
        <v/>
      </c>
      <c r="S70" s="5" t="str">
        <f>IF(Table1[[#This Row],[COGS _Var]]&gt;=0, "Above Budget", "Below Budget")</f>
        <v>Above Budget</v>
      </c>
      <c r="T70">
        <f>Table1[[#This Row],[Actual_Sales]]-Table1[[#This Row],[COGS]]</f>
        <v>46</v>
      </c>
      <c r="U70">
        <v>40</v>
      </c>
      <c r="V70">
        <f>Table1[[#This Row],[Gross_Margin]]-Table1[[#This Row],[Budget_Margin]]</f>
        <v>6</v>
      </c>
      <c r="W70" s="5">
        <f>IF(
Table1[[#This Row],[Budget_Margin]]=0,
"",
IF(
Table1[[#This Row],[Budget_Margin]]&gt;0,
(Table1[[#This Row],[Gross_Margin]]-Table1[[#This Row],[Budget_Margin]]) / Table1[[#This Row],[Budget_Margin]],
(Table1[[#This Row],[Gross_Margin]]-Table1[[#This Row],[Budget_Margin]]) / ABS(Table1[[#This Row],[Budget_Margin]])
)
)</f>
        <v>0.15</v>
      </c>
      <c r="X70" s="5" t="str">
        <f>IF(Table1[[#This Row],[Margin_Var]]&gt;=0, "Above Budget", "Below Budget")</f>
        <v>Above Budget</v>
      </c>
      <c r="Y70" s="5">
        <f>IFERROR(Table1[[#This Row],[Gross_Margin]]/Table1[[#This Row],[Actual_Sales]],0)</f>
        <v>1</v>
      </c>
      <c r="Z70" s="5">
        <f>Table1[[#This Row],[Actual_Profit]]/Table1[[#This Row],[Actual_Sales]]</f>
        <v>0.73913043478260865</v>
      </c>
      <c r="AA70">
        <v>12</v>
      </c>
      <c r="AB70" s="5">
        <f>IFERROR(Table1[[#This Row],[Expenses]]/Table1[[#This Row],[Actual_Sales]],0)</f>
        <v>0.2608695652173913</v>
      </c>
      <c r="AC70">
        <v>0</v>
      </c>
      <c r="AD70">
        <v>473</v>
      </c>
      <c r="AE70" s="5">
        <f>IFERROR(Table1[[#This Row],[Inventory]]/Table1[[#This Row],[Actual_Sales]],0)</f>
        <v>10.282608695652174</v>
      </c>
    </row>
    <row r="71" spans="1:31" x14ac:dyDescent="0.25">
      <c r="A71">
        <v>2606</v>
      </c>
      <c r="B71">
        <v>775</v>
      </c>
      <c r="C71">
        <v>4</v>
      </c>
      <c r="D71" s="2">
        <v>40603</v>
      </c>
      <c r="E71">
        <v>46</v>
      </c>
      <c r="F71">
        <v>40</v>
      </c>
      <c r="G71">
        <f>Table1[[#This Row],[Actual_Sales]]-Table1[[#This Row],[Budget_Sales]]</f>
        <v>6</v>
      </c>
      <c r="H71" s="5">
        <f>IF(
Table1[[#This Row],[Budget_Sales]]=0,
"",
IF(
Table1[[#This Row],[Budget_Sales]]&gt;0,
(Table1[[#This Row],[Actual_Sales]]-Table1[[#This Row],[Budget_Sales]])/Table1[[#This Row],[Budget_Sales]],
(Table1[[#This Row],[Actual_Sales]]-Table1[[#This Row],[Budget_Sales]])/ABS(Table1[[#This Row],[Budget_Sales]])
)
)</f>
        <v>0.15</v>
      </c>
      <c r="I71" s="5" t="str">
        <f>IF(Table1[[#This Row],[Sales_Var]]&gt;=0,"Above Budget","Below Budget")</f>
        <v>Above Budget</v>
      </c>
      <c r="J71">
        <f>Table1[[#This Row],[Actual_Sales]]-(Table1[[#This Row],[COGS]]+Table1[[#This Row],[Expenses]])</f>
        <v>34</v>
      </c>
      <c r="K71">
        <v>30</v>
      </c>
      <c r="L71">
        <f>Table1[[#This Row],[Actual_Profit]]-Table1[[#This Row],[Budget_Profit]]</f>
        <v>4</v>
      </c>
      <c r="M71" s="5">
        <f>IF(
Table1[[#This Row],[Budget_Profit]]=0,
"",
IF(
Table1[[#This Row],[Budget_Profit]]&gt;0,
(Table1[[#This Row],[Actual_Profit]]-Table1[[#This Row],[Budget_Profit]])/Table1[[#This Row],[Budget_Profit]],
(Table1[[#This Row],[Actual_Profit]]-Table1[[#This Row],[Budget_Profit]])/ABS(Table1[[#This Row],[Budget_Profit]])
)
)</f>
        <v>0.13333333333333333</v>
      </c>
      <c r="N71" s="5" t="str">
        <f>IF(Table1[[#This Row],[Profit_Var]]&gt;=0, "Above Budget", "Below Budget")</f>
        <v>Above Budget</v>
      </c>
      <c r="O71">
        <v>0</v>
      </c>
      <c r="P71">
        <v>0</v>
      </c>
      <c r="Q71">
        <f>Table1[[#This Row],[COGS]]-Table1[[#This Row],[Budget_COGS]]</f>
        <v>0</v>
      </c>
      <c r="R71" s="5" t="str">
        <f>IF(
Table1[[#This Row],[Budget_COGS]]=0,
"",
IF(
Table1[[#This Row],[Budget_COGS]]&gt;0,
(Table1[[#This Row],[Budget_COGS]]-Table1[[#This Row],[COGS]]) / Table1[[#This Row],[Budget_COGS]],
(Table1[[#This Row],[Budget_COGS]]-Table1[[#This Row],[COGS]]) / ABS(Table1[[#This Row],[Budget_COGS]])
)
)</f>
        <v/>
      </c>
      <c r="S71" s="5" t="str">
        <f>IF(Table1[[#This Row],[COGS _Var]]&gt;=0, "Above Budget", "Below Budget")</f>
        <v>Above Budget</v>
      </c>
      <c r="T71">
        <f>Table1[[#This Row],[Actual_Sales]]-Table1[[#This Row],[COGS]]</f>
        <v>46</v>
      </c>
      <c r="U71">
        <v>40</v>
      </c>
      <c r="V71">
        <f>Table1[[#This Row],[Gross_Margin]]-Table1[[#This Row],[Budget_Margin]]</f>
        <v>6</v>
      </c>
      <c r="W71" s="5">
        <f>IF(
Table1[[#This Row],[Budget_Margin]]=0,
"",
IF(
Table1[[#This Row],[Budget_Margin]]&gt;0,
(Table1[[#This Row],[Gross_Margin]]-Table1[[#This Row],[Budget_Margin]]) / Table1[[#This Row],[Budget_Margin]],
(Table1[[#This Row],[Gross_Margin]]-Table1[[#This Row],[Budget_Margin]]) / ABS(Table1[[#This Row],[Budget_Margin]])
)
)</f>
        <v>0.15</v>
      </c>
      <c r="X71" s="5" t="str">
        <f>IF(Table1[[#This Row],[Margin_Var]]&gt;=0, "Above Budget", "Below Budget")</f>
        <v>Above Budget</v>
      </c>
      <c r="Y71" s="5">
        <f>IFERROR(Table1[[#This Row],[Gross_Margin]]/Table1[[#This Row],[Actual_Sales]],0)</f>
        <v>1</v>
      </c>
      <c r="Z71" s="5">
        <f>Table1[[#This Row],[Actual_Profit]]/Table1[[#This Row],[Actual_Sales]]</f>
        <v>0.73913043478260865</v>
      </c>
      <c r="AA71">
        <v>12</v>
      </c>
      <c r="AB71" s="5">
        <f>IFERROR(Table1[[#This Row],[Expenses]]/Table1[[#This Row],[Actual_Sales]],0)</f>
        <v>0.2608695652173913</v>
      </c>
      <c r="AC71">
        <v>0</v>
      </c>
      <c r="AD71">
        <v>731</v>
      </c>
      <c r="AE71" s="5">
        <f>IFERROR(Table1[[#This Row],[Inventory]]/Table1[[#This Row],[Actual_Sales]],0)</f>
        <v>15.891304347826088</v>
      </c>
    </row>
    <row r="72" spans="1:31" x14ac:dyDescent="0.25">
      <c r="A72">
        <v>2440</v>
      </c>
      <c r="B72">
        <v>775</v>
      </c>
      <c r="C72">
        <v>4</v>
      </c>
      <c r="D72" s="2">
        <v>40575</v>
      </c>
      <c r="E72">
        <v>46</v>
      </c>
      <c r="F72">
        <v>40</v>
      </c>
      <c r="G72">
        <f>Table1[[#This Row],[Actual_Sales]]-Table1[[#This Row],[Budget_Sales]]</f>
        <v>6</v>
      </c>
      <c r="H72" s="5">
        <f>IF(
Table1[[#This Row],[Budget_Sales]]=0,
"",
IF(
Table1[[#This Row],[Budget_Sales]]&gt;0,
(Table1[[#This Row],[Actual_Sales]]-Table1[[#This Row],[Budget_Sales]])/Table1[[#This Row],[Budget_Sales]],
(Table1[[#This Row],[Actual_Sales]]-Table1[[#This Row],[Budget_Sales]])/ABS(Table1[[#This Row],[Budget_Sales]])
)
)</f>
        <v>0.15</v>
      </c>
      <c r="I72" s="5" t="str">
        <f>IF(Table1[[#This Row],[Sales_Var]]&gt;=0,"Above Budget","Below Budget")</f>
        <v>Above Budget</v>
      </c>
      <c r="J72">
        <f>Table1[[#This Row],[Actual_Sales]]-(Table1[[#This Row],[COGS]]+Table1[[#This Row],[Expenses]])</f>
        <v>34</v>
      </c>
      <c r="K72">
        <v>30</v>
      </c>
      <c r="L72">
        <f>Table1[[#This Row],[Actual_Profit]]-Table1[[#This Row],[Budget_Profit]]</f>
        <v>4</v>
      </c>
      <c r="M72" s="5">
        <f>IF(
Table1[[#This Row],[Budget_Profit]]=0,
"",
IF(
Table1[[#This Row],[Budget_Profit]]&gt;0,
(Table1[[#This Row],[Actual_Profit]]-Table1[[#This Row],[Budget_Profit]])/Table1[[#This Row],[Budget_Profit]],
(Table1[[#This Row],[Actual_Profit]]-Table1[[#This Row],[Budget_Profit]])/ABS(Table1[[#This Row],[Budget_Profit]])
)
)</f>
        <v>0.13333333333333333</v>
      </c>
      <c r="N72" s="5" t="str">
        <f>IF(Table1[[#This Row],[Profit_Var]]&gt;=0, "Above Budget", "Below Budget")</f>
        <v>Above Budget</v>
      </c>
      <c r="O72">
        <v>0</v>
      </c>
      <c r="P72">
        <v>0</v>
      </c>
      <c r="Q72">
        <f>Table1[[#This Row],[COGS]]-Table1[[#This Row],[Budget_COGS]]</f>
        <v>0</v>
      </c>
      <c r="R72" s="5" t="str">
        <f>IF(
Table1[[#This Row],[Budget_COGS]]=0,
"",
IF(
Table1[[#This Row],[Budget_COGS]]&gt;0,
(Table1[[#This Row],[Budget_COGS]]-Table1[[#This Row],[COGS]]) / Table1[[#This Row],[Budget_COGS]],
(Table1[[#This Row],[Budget_COGS]]-Table1[[#This Row],[COGS]]) / ABS(Table1[[#This Row],[Budget_COGS]])
)
)</f>
        <v/>
      </c>
      <c r="S72" s="5" t="str">
        <f>IF(Table1[[#This Row],[COGS _Var]]&gt;=0, "Above Budget", "Below Budget")</f>
        <v>Above Budget</v>
      </c>
      <c r="T72">
        <f>Table1[[#This Row],[Actual_Sales]]-Table1[[#This Row],[COGS]]</f>
        <v>46</v>
      </c>
      <c r="U72">
        <v>40</v>
      </c>
      <c r="V72">
        <f>Table1[[#This Row],[Gross_Margin]]-Table1[[#This Row],[Budget_Margin]]</f>
        <v>6</v>
      </c>
      <c r="W72" s="5">
        <f>IF(
Table1[[#This Row],[Budget_Margin]]=0,
"",
IF(
Table1[[#This Row],[Budget_Margin]]&gt;0,
(Table1[[#This Row],[Gross_Margin]]-Table1[[#This Row],[Budget_Margin]]) / Table1[[#This Row],[Budget_Margin]],
(Table1[[#This Row],[Gross_Margin]]-Table1[[#This Row],[Budget_Margin]]) / ABS(Table1[[#This Row],[Budget_Margin]])
)
)</f>
        <v>0.15</v>
      </c>
      <c r="X72" s="5" t="str">
        <f>IF(Table1[[#This Row],[Margin_Var]]&gt;=0, "Above Budget", "Below Budget")</f>
        <v>Above Budget</v>
      </c>
      <c r="Y72" s="5">
        <f>IFERROR(Table1[[#This Row],[Gross_Margin]]/Table1[[#This Row],[Actual_Sales]],0)</f>
        <v>1</v>
      </c>
      <c r="Z72" s="5">
        <f>Table1[[#This Row],[Actual_Profit]]/Table1[[#This Row],[Actual_Sales]]</f>
        <v>0.73913043478260865</v>
      </c>
      <c r="AA72">
        <v>12</v>
      </c>
      <c r="AB72" s="5">
        <f>IFERROR(Table1[[#This Row],[Expenses]]/Table1[[#This Row],[Actual_Sales]],0)</f>
        <v>0.2608695652173913</v>
      </c>
      <c r="AC72">
        <v>0</v>
      </c>
      <c r="AD72">
        <v>774</v>
      </c>
      <c r="AE72" s="5">
        <f>IFERROR(Table1[[#This Row],[Inventory]]/Table1[[#This Row],[Actual_Sales]],0)</f>
        <v>16.826086956521738</v>
      </c>
    </row>
    <row r="73" spans="1:31" x14ac:dyDescent="0.25">
      <c r="A73">
        <v>1745</v>
      </c>
      <c r="B73">
        <v>857</v>
      </c>
      <c r="C73">
        <v>2</v>
      </c>
      <c r="D73" s="2">
        <v>40452</v>
      </c>
      <c r="E73">
        <v>474</v>
      </c>
      <c r="F73">
        <v>400</v>
      </c>
      <c r="G73">
        <f>Table1[[#This Row],[Actual_Sales]]-Table1[[#This Row],[Budget_Sales]]</f>
        <v>74</v>
      </c>
      <c r="H73" s="5">
        <f>IF(
Table1[[#This Row],[Budget_Sales]]=0,
"",
IF(
Table1[[#This Row],[Budget_Sales]]&gt;0,
(Table1[[#This Row],[Actual_Sales]]-Table1[[#This Row],[Budget_Sales]])/Table1[[#This Row],[Budget_Sales]],
(Table1[[#This Row],[Actual_Sales]]-Table1[[#This Row],[Budget_Sales]])/ABS(Table1[[#This Row],[Budget_Sales]])
)
)</f>
        <v>0.185</v>
      </c>
      <c r="I73" s="5" t="str">
        <f>IF(Table1[[#This Row],[Sales_Var]]&gt;=0,"Above Budget","Below Budget")</f>
        <v>Above Budget</v>
      </c>
      <c r="J73">
        <f>Table1[[#This Row],[Actual_Sales]]-(Table1[[#This Row],[COGS]]+Table1[[#This Row],[Expenses]])</f>
        <v>348</v>
      </c>
      <c r="K73">
        <v>330</v>
      </c>
      <c r="L73">
        <f>Table1[[#This Row],[Actual_Profit]]-Table1[[#This Row],[Budget_Profit]]</f>
        <v>18</v>
      </c>
      <c r="M73" s="5">
        <f>IF(
Table1[[#This Row],[Budget_Profit]]=0,
"",
IF(
Table1[[#This Row],[Budget_Profit]]&gt;0,
(Table1[[#This Row],[Actual_Profit]]-Table1[[#This Row],[Budget_Profit]])/Table1[[#This Row],[Budget_Profit]],
(Table1[[#This Row],[Actual_Profit]]-Table1[[#This Row],[Budget_Profit]])/ABS(Table1[[#This Row],[Budget_Profit]])
)
)</f>
        <v>5.4545454545454543E-2</v>
      </c>
      <c r="N73" s="5" t="str">
        <f>IF(Table1[[#This Row],[Profit_Var]]&gt;=0, "Above Budget", "Below Budget")</f>
        <v>Above Budget</v>
      </c>
      <c r="O73">
        <v>72</v>
      </c>
      <c r="P73">
        <v>50</v>
      </c>
      <c r="Q73">
        <f>Table1[[#This Row],[COGS]]-Table1[[#This Row],[Budget_COGS]]</f>
        <v>22</v>
      </c>
      <c r="R73" s="5">
        <f>IF(
Table1[[#This Row],[Budget_COGS]]=0,
"",
IF(
Table1[[#This Row],[Budget_COGS]]&gt;0,
(Table1[[#This Row],[Budget_COGS]]-Table1[[#This Row],[COGS]]) / Table1[[#This Row],[Budget_COGS]],
(Table1[[#This Row],[Budget_COGS]]-Table1[[#This Row],[COGS]]) / ABS(Table1[[#This Row],[Budget_COGS]])
)
)</f>
        <v>-0.44</v>
      </c>
      <c r="S73" s="5" t="str">
        <f>IF(Table1[[#This Row],[COGS _Var]]&gt;=0, "Above Budget", "Below Budget")</f>
        <v>Above Budget</v>
      </c>
      <c r="T73">
        <f>Table1[[#This Row],[Actual_Sales]]-Table1[[#This Row],[COGS]]</f>
        <v>402</v>
      </c>
      <c r="U73">
        <v>350</v>
      </c>
      <c r="V73">
        <f>Table1[[#This Row],[Gross_Margin]]-Table1[[#This Row],[Budget_Margin]]</f>
        <v>52</v>
      </c>
      <c r="W73" s="5">
        <f>IF(
Table1[[#This Row],[Budget_Margin]]=0,
"",
IF(
Table1[[#This Row],[Budget_Margin]]&gt;0,
(Table1[[#This Row],[Gross_Margin]]-Table1[[#This Row],[Budget_Margin]]) / Table1[[#This Row],[Budget_Margin]],
(Table1[[#This Row],[Gross_Margin]]-Table1[[#This Row],[Budget_Margin]]) / ABS(Table1[[#This Row],[Budget_Margin]])
)
)</f>
        <v>0.14857142857142858</v>
      </c>
      <c r="X73" s="5" t="str">
        <f>IF(Table1[[#This Row],[Margin_Var]]&gt;=0, "Above Budget", "Below Budget")</f>
        <v>Above Budget</v>
      </c>
      <c r="Y73" s="5">
        <f>IFERROR(Table1[[#This Row],[Gross_Margin]]/Table1[[#This Row],[Actual_Sales]],0)</f>
        <v>0.84810126582278478</v>
      </c>
      <c r="Z73" s="5">
        <f>Table1[[#This Row],[Actual_Profit]]/Table1[[#This Row],[Actual_Sales]]</f>
        <v>0.73417721518987344</v>
      </c>
      <c r="AA73">
        <v>54</v>
      </c>
      <c r="AB73" s="5">
        <f>IFERROR(Table1[[#This Row],[Expenses]]/Table1[[#This Row],[Actual_Sales]],0)</f>
        <v>0.11392405063291139</v>
      </c>
      <c r="AC73">
        <v>23</v>
      </c>
      <c r="AD73">
        <v>-3004</v>
      </c>
      <c r="AE73" s="5">
        <f>IFERROR(Table1[[#This Row],[Inventory]]/Table1[[#This Row],[Actual_Sales]],0)</f>
        <v>-6.3375527426160341</v>
      </c>
    </row>
    <row r="74" spans="1:31" x14ac:dyDescent="0.25">
      <c r="A74">
        <v>4043</v>
      </c>
      <c r="B74">
        <v>857</v>
      </c>
      <c r="C74">
        <v>2</v>
      </c>
      <c r="D74" s="2">
        <v>40848</v>
      </c>
      <c r="E74">
        <v>484</v>
      </c>
      <c r="F74">
        <v>400</v>
      </c>
      <c r="G74">
        <f>Table1[[#This Row],[Actual_Sales]]-Table1[[#This Row],[Budget_Sales]]</f>
        <v>84</v>
      </c>
      <c r="H74" s="5">
        <f>IF(
Table1[[#This Row],[Budget_Sales]]=0,
"",
IF(
Table1[[#This Row],[Budget_Sales]]&gt;0,
(Table1[[#This Row],[Actual_Sales]]-Table1[[#This Row],[Budget_Sales]])/Table1[[#This Row],[Budget_Sales]],
(Table1[[#This Row],[Actual_Sales]]-Table1[[#This Row],[Budget_Sales]])/ABS(Table1[[#This Row],[Budget_Sales]])
)
)</f>
        <v>0.21</v>
      </c>
      <c r="I74" s="5" t="str">
        <f>IF(Table1[[#This Row],[Sales_Var]]&gt;=0,"Above Budget","Below Budget")</f>
        <v>Above Budget</v>
      </c>
      <c r="J74">
        <f>Table1[[#This Row],[Actual_Sales]]-(Table1[[#This Row],[COGS]]+Table1[[#This Row],[Expenses]])</f>
        <v>354</v>
      </c>
      <c r="K74">
        <v>300</v>
      </c>
      <c r="L74">
        <f>Table1[[#This Row],[Actual_Profit]]-Table1[[#This Row],[Budget_Profit]]</f>
        <v>54</v>
      </c>
      <c r="M74" s="5">
        <f>IF(
Table1[[#This Row],[Budget_Profit]]=0,
"",
IF(
Table1[[#This Row],[Budget_Profit]]&gt;0,
(Table1[[#This Row],[Actual_Profit]]-Table1[[#This Row],[Budget_Profit]])/Table1[[#This Row],[Budget_Profit]],
(Table1[[#This Row],[Actual_Profit]]-Table1[[#This Row],[Budget_Profit]])/ABS(Table1[[#This Row],[Budget_Profit]])
)
)</f>
        <v>0.18</v>
      </c>
      <c r="N74" s="5" t="str">
        <f>IF(Table1[[#This Row],[Profit_Var]]&gt;=0, "Above Budget", "Below Budget")</f>
        <v>Above Budget</v>
      </c>
      <c r="O74">
        <v>75</v>
      </c>
      <c r="P74">
        <v>60</v>
      </c>
      <c r="Q74">
        <f>Table1[[#This Row],[COGS]]-Table1[[#This Row],[Budget_COGS]]</f>
        <v>15</v>
      </c>
      <c r="R74" s="5">
        <f>IF(
Table1[[#This Row],[Budget_COGS]]=0,
"",
IF(
Table1[[#This Row],[Budget_COGS]]&gt;0,
(Table1[[#This Row],[Budget_COGS]]-Table1[[#This Row],[COGS]]) / Table1[[#This Row],[Budget_COGS]],
(Table1[[#This Row],[Budget_COGS]]-Table1[[#This Row],[COGS]]) / ABS(Table1[[#This Row],[Budget_COGS]])
)
)</f>
        <v>-0.25</v>
      </c>
      <c r="S74" s="5" t="str">
        <f>IF(Table1[[#This Row],[COGS _Var]]&gt;=0, "Above Budget", "Below Budget")</f>
        <v>Above Budget</v>
      </c>
      <c r="T74">
        <f>Table1[[#This Row],[Actual_Sales]]-Table1[[#This Row],[COGS]]</f>
        <v>409</v>
      </c>
      <c r="U74">
        <v>340</v>
      </c>
      <c r="V74">
        <f>Table1[[#This Row],[Gross_Margin]]-Table1[[#This Row],[Budget_Margin]]</f>
        <v>69</v>
      </c>
      <c r="W74" s="5">
        <f>IF(
Table1[[#This Row],[Budget_Margin]]=0,
"",
IF(
Table1[[#This Row],[Budget_Margin]]&gt;0,
(Table1[[#This Row],[Gross_Margin]]-Table1[[#This Row],[Budget_Margin]]) / Table1[[#This Row],[Budget_Margin]],
(Table1[[#This Row],[Gross_Margin]]-Table1[[#This Row],[Budget_Margin]]) / ABS(Table1[[#This Row],[Budget_Margin]])
)
)</f>
        <v>0.20294117647058824</v>
      </c>
      <c r="X74" s="5" t="str">
        <f>IF(Table1[[#This Row],[Margin_Var]]&gt;=0, "Above Budget", "Below Budget")</f>
        <v>Above Budget</v>
      </c>
      <c r="Y74" s="5">
        <f>IFERROR(Table1[[#This Row],[Gross_Margin]]/Table1[[#This Row],[Actual_Sales]],0)</f>
        <v>0.8450413223140496</v>
      </c>
      <c r="Z74" s="5">
        <f>Table1[[#This Row],[Actual_Profit]]/Table1[[#This Row],[Actual_Sales]]</f>
        <v>0.73140495867768596</v>
      </c>
      <c r="AA74">
        <v>55</v>
      </c>
      <c r="AB74" s="5">
        <f>IFERROR(Table1[[#This Row],[Expenses]]/Table1[[#This Row],[Actual_Sales]],0)</f>
        <v>0.11363636363636363</v>
      </c>
      <c r="AC74">
        <v>24</v>
      </c>
      <c r="AD74">
        <v>-3287</v>
      </c>
      <c r="AE74" s="5">
        <f>IFERROR(Table1[[#This Row],[Inventory]]/Table1[[#This Row],[Actual_Sales]],0)</f>
        <v>-6.7913223140495864</v>
      </c>
    </row>
    <row r="75" spans="1:31" x14ac:dyDescent="0.25">
      <c r="A75">
        <v>305</v>
      </c>
      <c r="B75">
        <v>774</v>
      </c>
      <c r="C75">
        <v>2</v>
      </c>
      <c r="D75" s="2">
        <v>40210</v>
      </c>
      <c r="E75">
        <v>470</v>
      </c>
      <c r="F75">
        <v>440</v>
      </c>
      <c r="G75">
        <f>Table1[[#This Row],[Actual_Sales]]-Table1[[#This Row],[Budget_Sales]]</f>
        <v>30</v>
      </c>
      <c r="H75" s="5">
        <f>IF(
Table1[[#This Row],[Budget_Sales]]=0,
"",
IF(
Table1[[#This Row],[Budget_Sales]]&gt;0,
(Table1[[#This Row],[Actual_Sales]]-Table1[[#This Row],[Budget_Sales]])/Table1[[#This Row],[Budget_Sales]],
(Table1[[#This Row],[Actual_Sales]]-Table1[[#This Row],[Budget_Sales]])/ABS(Table1[[#This Row],[Budget_Sales]])
)
)</f>
        <v>6.8181818181818177E-2</v>
      </c>
      <c r="I75" s="5" t="str">
        <f>IF(Table1[[#This Row],[Sales_Var]]&gt;=0,"Above Budget","Below Budget")</f>
        <v>Above Budget</v>
      </c>
      <c r="J75">
        <f>Table1[[#This Row],[Actual_Sales]]-(Table1[[#This Row],[COGS]]+Table1[[#This Row],[Expenses]])</f>
        <v>340</v>
      </c>
      <c r="K75">
        <v>330</v>
      </c>
      <c r="L75">
        <f>Table1[[#This Row],[Actual_Profit]]-Table1[[#This Row],[Budget_Profit]]</f>
        <v>10</v>
      </c>
      <c r="M75" s="5">
        <f>IF(
Table1[[#This Row],[Budget_Profit]]=0,
"",
IF(
Table1[[#This Row],[Budget_Profit]]&gt;0,
(Table1[[#This Row],[Actual_Profit]]-Table1[[#This Row],[Budget_Profit]])/Table1[[#This Row],[Budget_Profit]],
(Table1[[#This Row],[Actual_Profit]]-Table1[[#This Row],[Budget_Profit]])/ABS(Table1[[#This Row],[Budget_Profit]])
)
)</f>
        <v>3.0303030303030304E-2</v>
      </c>
      <c r="N75" s="5" t="str">
        <f>IF(Table1[[#This Row],[Profit_Var]]&gt;=0, "Above Budget", "Below Budget")</f>
        <v>Above Budget</v>
      </c>
      <c r="O75">
        <v>75</v>
      </c>
      <c r="P75">
        <v>70</v>
      </c>
      <c r="Q75">
        <f>Table1[[#This Row],[COGS]]-Table1[[#This Row],[Budget_COGS]]</f>
        <v>5</v>
      </c>
      <c r="R75" s="5">
        <f>IF(
Table1[[#This Row],[Budget_COGS]]=0,
"",
IF(
Table1[[#This Row],[Budget_COGS]]&gt;0,
(Table1[[#This Row],[Budget_COGS]]-Table1[[#This Row],[COGS]]) / Table1[[#This Row],[Budget_COGS]],
(Table1[[#This Row],[Budget_COGS]]-Table1[[#This Row],[COGS]]) / ABS(Table1[[#This Row],[Budget_COGS]])
)
)</f>
        <v>-7.1428571428571425E-2</v>
      </c>
      <c r="S75" s="5" t="str">
        <f>IF(Table1[[#This Row],[COGS _Var]]&gt;=0, "Above Budget", "Below Budget")</f>
        <v>Above Budget</v>
      </c>
      <c r="T75">
        <f>Table1[[#This Row],[Actual_Sales]]-Table1[[#This Row],[COGS]]</f>
        <v>395</v>
      </c>
      <c r="U75">
        <v>370</v>
      </c>
      <c r="V75">
        <f>Table1[[#This Row],[Gross_Margin]]-Table1[[#This Row],[Budget_Margin]]</f>
        <v>25</v>
      </c>
      <c r="W75" s="5">
        <f>IF(
Table1[[#This Row],[Budget_Margin]]=0,
"",
IF(
Table1[[#This Row],[Budget_Margin]]&gt;0,
(Table1[[#This Row],[Gross_Margin]]-Table1[[#This Row],[Budget_Margin]]) / Table1[[#This Row],[Budget_Margin]],
(Table1[[#This Row],[Gross_Margin]]-Table1[[#This Row],[Budget_Margin]]) / ABS(Table1[[#This Row],[Budget_Margin]])
)
)</f>
        <v>6.7567567567567571E-2</v>
      </c>
      <c r="X75" s="5" t="str">
        <f>IF(Table1[[#This Row],[Margin_Var]]&gt;=0, "Above Budget", "Below Budget")</f>
        <v>Above Budget</v>
      </c>
      <c r="Y75" s="5">
        <f>IFERROR(Table1[[#This Row],[Gross_Margin]]/Table1[[#This Row],[Actual_Sales]],0)</f>
        <v>0.84042553191489366</v>
      </c>
      <c r="Z75" s="5">
        <f>Table1[[#This Row],[Actual_Profit]]/Table1[[#This Row],[Actual_Sales]]</f>
        <v>0.72340425531914898</v>
      </c>
      <c r="AA75">
        <v>55</v>
      </c>
      <c r="AB75" s="5">
        <f>IFERROR(Table1[[#This Row],[Expenses]]/Table1[[#This Row],[Actual_Sales]],0)</f>
        <v>0.11702127659574468</v>
      </c>
      <c r="AC75">
        <v>24</v>
      </c>
      <c r="AD75">
        <v>235</v>
      </c>
      <c r="AE75" s="5">
        <f>IFERROR(Table1[[#This Row],[Inventory]]/Table1[[#This Row],[Actual_Sales]],0)</f>
        <v>0.5</v>
      </c>
    </row>
    <row r="76" spans="1:31" x14ac:dyDescent="0.25">
      <c r="A76">
        <v>2058</v>
      </c>
      <c r="B76">
        <v>702</v>
      </c>
      <c r="C76">
        <v>4</v>
      </c>
      <c r="D76" s="2">
        <v>40513</v>
      </c>
      <c r="E76">
        <v>43</v>
      </c>
      <c r="F76">
        <v>40</v>
      </c>
      <c r="G76">
        <f>Table1[[#This Row],[Actual_Sales]]-Table1[[#This Row],[Budget_Sales]]</f>
        <v>3</v>
      </c>
      <c r="H76" s="5">
        <f>IF(
Table1[[#This Row],[Budget_Sales]]=0,
"",
IF(
Table1[[#This Row],[Budget_Sales]]&gt;0,
(Table1[[#This Row],[Actual_Sales]]-Table1[[#This Row],[Budget_Sales]])/Table1[[#This Row],[Budget_Sales]],
(Table1[[#This Row],[Actual_Sales]]-Table1[[#This Row],[Budget_Sales]])/ABS(Table1[[#This Row],[Budget_Sales]])
)
)</f>
        <v>7.4999999999999997E-2</v>
      </c>
      <c r="I76" s="5" t="str">
        <f>IF(Table1[[#This Row],[Sales_Var]]&gt;=0,"Above Budget","Below Budget")</f>
        <v>Above Budget</v>
      </c>
      <c r="J76">
        <f>Table1[[#This Row],[Actual_Sales]]-(Table1[[#This Row],[COGS]]+Table1[[#This Row],[Expenses]])</f>
        <v>31</v>
      </c>
      <c r="K76">
        <v>30</v>
      </c>
      <c r="L76">
        <f>Table1[[#This Row],[Actual_Profit]]-Table1[[#This Row],[Budget_Profit]]</f>
        <v>1</v>
      </c>
      <c r="M76" s="5">
        <f>IF(
Table1[[#This Row],[Budget_Profit]]=0,
"",
IF(
Table1[[#This Row],[Budget_Profit]]&gt;0,
(Table1[[#This Row],[Actual_Profit]]-Table1[[#This Row],[Budget_Profit]])/Table1[[#This Row],[Budget_Profit]],
(Table1[[#This Row],[Actual_Profit]]-Table1[[#This Row],[Budget_Profit]])/ABS(Table1[[#This Row],[Budget_Profit]])
)
)</f>
        <v>3.3333333333333333E-2</v>
      </c>
      <c r="N76" s="5" t="str">
        <f>IF(Table1[[#This Row],[Profit_Var]]&gt;=0, "Above Budget", "Below Budget")</f>
        <v>Above Budget</v>
      </c>
      <c r="O76">
        <v>0</v>
      </c>
      <c r="P76">
        <v>0</v>
      </c>
      <c r="Q76">
        <f>Table1[[#This Row],[COGS]]-Table1[[#This Row],[Budget_COGS]]</f>
        <v>0</v>
      </c>
      <c r="R76" s="5" t="str">
        <f>IF(
Table1[[#This Row],[Budget_COGS]]=0,
"",
IF(
Table1[[#This Row],[Budget_COGS]]&gt;0,
(Table1[[#This Row],[Budget_COGS]]-Table1[[#This Row],[COGS]]) / Table1[[#This Row],[Budget_COGS]],
(Table1[[#This Row],[Budget_COGS]]-Table1[[#This Row],[COGS]]) / ABS(Table1[[#This Row],[Budget_COGS]])
)
)</f>
        <v/>
      </c>
      <c r="S76" s="5" t="str">
        <f>IF(Table1[[#This Row],[COGS _Var]]&gt;=0, "Above Budget", "Below Budget")</f>
        <v>Above Budget</v>
      </c>
      <c r="T76">
        <f>Table1[[#This Row],[Actual_Sales]]-Table1[[#This Row],[COGS]]</f>
        <v>43</v>
      </c>
      <c r="U76">
        <v>40</v>
      </c>
      <c r="V76">
        <f>Table1[[#This Row],[Gross_Margin]]-Table1[[#This Row],[Budget_Margin]]</f>
        <v>3</v>
      </c>
      <c r="W76" s="5">
        <f>IF(
Table1[[#This Row],[Budget_Margin]]=0,
"",
IF(
Table1[[#This Row],[Budget_Margin]]&gt;0,
(Table1[[#This Row],[Gross_Margin]]-Table1[[#This Row],[Budget_Margin]]) / Table1[[#This Row],[Budget_Margin]],
(Table1[[#This Row],[Gross_Margin]]-Table1[[#This Row],[Budget_Margin]]) / ABS(Table1[[#This Row],[Budget_Margin]])
)
)</f>
        <v>7.4999999999999997E-2</v>
      </c>
      <c r="X76" s="5" t="str">
        <f>IF(Table1[[#This Row],[Margin_Var]]&gt;=0, "Above Budget", "Below Budget")</f>
        <v>Above Budget</v>
      </c>
      <c r="Y76" s="5">
        <f>IFERROR(Table1[[#This Row],[Gross_Margin]]/Table1[[#This Row],[Actual_Sales]],0)</f>
        <v>1</v>
      </c>
      <c r="Z76" s="5">
        <f>Table1[[#This Row],[Actual_Profit]]/Table1[[#This Row],[Actual_Sales]]</f>
        <v>0.72093023255813948</v>
      </c>
      <c r="AA76">
        <v>12</v>
      </c>
      <c r="AB76" s="5">
        <f>IFERROR(Table1[[#This Row],[Expenses]]/Table1[[#This Row],[Actual_Sales]],0)</f>
        <v>0.27906976744186046</v>
      </c>
      <c r="AC76">
        <v>0</v>
      </c>
      <c r="AD76">
        <v>344</v>
      </c>
      <c r="AE76" s="5">
        <f>IFERROR(Table1[[#This Row],[Inventory]]/Table1[[#This Row],[Actual_Sales]],0)</f>
        <v>8</v>
      </c>
    </row>
    <row r="77" spans="1:31" x14ac:dyDescent="0.25">
      <c r="A77">
        <v>1905</v>
      </c>
      <c r="B77">
        <v>775</v>
      </c>
      <c r="C77">
        <v>4</v>
      </c>
      <c r="D77" s="2">
        <v>40483</v>
      </c>
      <c r="E77">
        <v>43</v>
      </c>
      <c r="F77">
        <v>40</v>
      </c>
      <c r="G77">
        <f>Table1[[#This Row],[Actual_Sales]]-Table1[[#This Row],[Budget_Sales]]</f>
        <v>3</v>
      </c>
      <c r="H77" s="5">
        <f>IF(
Table1[[#This Row],[Budget_Sales]]=0,
"",
IF(
Table1[[#This Row],[Budget_Sales]]&gt;0,
(Table1[[#This Row],[Actual_Sales]]-Table1[[#This Row],[Budget_Sales]])/Table1[[#This Row],[Budget_Sales]],
(Table1[[#This Row],[Actual_Sales]]-Table1[[#This Row],[Budget_Sales]])/ABS(Table1[[#This Row],[Budget_Sales]])
)
)</f>
        <v>7.4999999999999997E-2</v>
      </c>
      <c r="I77" s="5" t="str">
        <f>IF(Table1[[#This Row],[Sales_Var]]&gt;=0,"Above Budget","Below Budget")</f>
        <v>Above Budget</v>
      </c>
      <c r="J77">
        <f>Table1[[#This Row],[Actual_Sales]]-(Table1[[#This Row],[COGS]]+Table1[[#This Row],[Expenses]])</f>
        <v>31</v>
      </c>
      <c r="K77">
        <v>30</v>
      </c>
      <c r="L77">
        <f>Table1[[#This Row],[Actual_Profit]]-Table1[[#This Row],[Budget_Profit]]</f>
        <v>1</v>
      </c>
      <c r="M77" s="5">
        <f>IF(
Table1[[#This Row],[Budget_Profit]]=0,
"",
IF(
Table1[[#This Row],[Budget_Profit]]&gt;0,
(Table1[[#This Row],[Actual_Profit]]-Table1[[#This Row],[Budget_Profit]])/Table1[[#This Row],[Budget_Profit]],
(Table1[[#This Row],[Actual_Profit]]-Table1[[#This Row],[Budget_Profit]])/ABS(Table1[[#This Row],[Budget_Profit]])
)
)</f>
        <v>3.3333333333333333E-2</v>
      </c>
      <c r="N77" s="5" t="str">
        <f>IF(Table1[[#This Row],[Profit_Var]]&gt;=0, "Above Budget", "Below Budget")</f>
        <v>Above Budget</v>
      </c>
      <c r="O77">
        <v>0</v>
      </c>
      <c r="P77">
        <v>0</v>
      </c>
      <c r="Q77">
        <f>Table1[[#This Row],[COGS]]-Table1[[#This Row],[Budget_COGS]]</f>
        <v>0</v>
      </c>
      <c r="R77" s="5" t="str">
        <f>IF(
Table1[[#This Row],[Budget_COGS]]=0,
"",
IF(
Table1[[#This Row],[Budget_COGS]]&gt;0,
(Table1[[#This Row],[Budget_COGS]]-Table1[[#This Row],[COGS]]) / Table1[[#This Row],[Budget_COGS]],
(Table1[[#This Row],[Budget_COGS]]-Table1[[#This Row],[COGS]]) / ABS(Table1[[#This Row],[Budget_COGS]])
)
)</f>
        <v/>
      </c>
      <c r="S77" s="5" t="str">
        <f>IF(Table1[[#This Row],[COGS _Var]]&gt;=0, "Above Budget", "Below Budget")</f>
        <v>Above Budget</v>
      </c>
      <c r="T77">
        <f>Table1[[#This Row],[Actual_Sales]]-Table1[[#This Row],[COGS]]</f>
        <v>43</v>
      </c>
      <c r="U77">
        <v>40</v>
      </c>
      <c r="V77">
        <f>Table1[[#This Row],[Gross_Margin]]-Table1[[#This Row],[Budget_Margin]]</f>
        <v>3</v>
      </c>
      <c r="W77" s="5">
        <f>IF(
Table1[[#This Row],[Budget_Margin]]=0,
"",
IF(
Table1[[#This Row],[Budget_Margin]]&gt;0,
(Table1[[#This Row],[Gross_Margin]]-Table1[[#This Row],[Budget_Margin]]) / Table1[[#This Row],[Budget_Margin]],
(Table1[[#This Row],[Gross_Margin]]-Table1[[#This Row],[Budget_Margin]]) / ABS(Table1[[#This Row],[Budget_Margin]])
)
)</f>
        <v>7.4999999999999997E-2</v>
      </c>
      <c r="X77" s="5" t="str">
        <f>IF(Table1[[#This Row],[Margin_Var]]&gt;=0, "Above Budget", "Below Budget")</f>
        <v>Above Budget</v>
      </c>
      <c r="Y77" s="5">
        <f>IFERROR(Table1[[#This Row],[Gross_Margin]]/Table1[[#This Row],[Actual_Sales]],0)</f>
        <v>1</v>
      </c>
      <c r="Z77" s="5">
        <f>Table1[[#This Row],[Actual_Profit]]/Table1[[#This Row],[Actual_Sales]]</f>
        <v>0.72093023255813948</v>
      </c>
      <c r="AA77">
        <v>12</v>
      </c>
      <c r="AB77" s="5">
        <f>IFERROR(Table1[[#This Row],[Expenses]]/Table1[[#This Row],[Actual_Sales]],0)</f>
        <v>0.27906976744186046</v>
      </c>
      <c r="AC77">
        <v>0</v>
      </c>
      <c r="AD77">
        <v>387</v>
      </c>
      <c r="AE77" s="5">
        <f>IFERROR(Table1[[#This Row],[Inventory]]/Table1[[#This Row],[Actual_Sales]],0)</f>
        <v>9</v>
      </c>
    </row>
    <row r="78" spans="1:31" x14ac:dyDescent="0.25">
      <c r="A78">
        <v>1887</v>
      </c>
      <c r="B78">
        <v>712</v>
      </c>
      <c r="C78">
        <v>6</v>
      </c>
      <c r="D78" s="2">
        <v>40483</v>
      </c>
      <c r="E78">
        <v>43</v>
      </c>
      <c r="F78">
        <v>50</v>
      </c>
      <c r="G78">
        <f>Table1[[#This Row],[Actual_Sales]]-Table1[[#This Row],[Budget_Sales]]</f>
        <v>-7</v>
      </c>
      <c r="H78" s="5">
        <f>IF(
Table1[[#This Row],[Budget_Sales]]=0,
"",
IF(
Table1[[#This Row],[Budget_Sales]]&gt;0,
(Table1[[#This Row],[Actual_Sales]]-Table1[[#This Row],[Budget_Sales]])/Table1[[#This Row],[Budget_Sales]],
(Table1[[#This Row],[Actual_Sales]]-Table1[[#This Row],[Budget_Sales]])/ABS(Table1[[#This Row],[Budget_Sales]])
)
)</f>
        <v>-0.14000000000000001</v>
      </c>
      <c r="I78" s="5" t="str">
        <f>IF(Table1[[#This Row],[Sales_Var]]&gt;=0,"Above Budget","Below Budget")</f>
        <v>Below Budget</v>
      </c>
      <c r="J78">
        <f>Table1[[#This Row],[Actual_Sales]]-(Table1[[#This Row],[COGS]]+Table1[[#This Row],[Expenses]])</f>
        <v>31</v>
      </c>
      <c r="K78">
        <v>40</v>
      </c>
      <c r="L78">
        <f>Table1[[#This Row],[Actual_Profit]]-Table1[[#This Row],[Budget_Profit]]</f>
        <v>-9</v>
      </c>
      <c r="M78" s="5">
        <f>IF(
Table1[[#This Row],[Budget_Profit]]=0,
"",
IF(
Table1[[#This Row],[Budget_Profit]]&gt;0,
(Table1[[#This Row],[Actual_Profit]]-Table1[[#This Row],[Budget_Profit]])/Table1[[#This Row],[Budget_Profit]],
(Table1[[#This Row],[Actual_Profit]]-Table1[[#This Row],[Budget_Profit]])/ABS(Table1[[#This Row],[Budget_Profit]])
)
)</f>
        <v>-0.22500000000000001</v>
      </c>
      <c r="N78" s="5" t="str">
        <f>IF(Table1[[#This Row],[Profit_Var]]&gt;=0, "Above Budget", "Below Budget")</f>
        <v>Below Budget</v>
      </c>
      <c r="O78">
        <v>0</v>
      </c>
      <c r="P78">
        <v>0</v>
      </c>
      <c r="Q78">
        <f>Table1[[#This Row],[COGS]]-Table1[[#This Row],[Budget_COGS]]</f>
        <v>0</v>
      </c>
      <c r="R78" s="5" t="str">
        <f>IF(
Table1[[#This Row],[Budget_COGS]]=0,
"",
IF(
Table1[[#This Row],[Budget_COGS]]&gt;0,
(Table1[[#This Row],[Budget_COGS]]-Table1[[#This Row],[COGS]]) / Table1[[#This Row],[Budget_COGS]],
(Table1[[#This Row],[Budget_COGS]]-Table1[[#This Row],[COGS]]) / ABS(Table1[[#This Row],[Budget_COGS]])
)
)</f>
        <v/>
      </c>
      <c r="S78" s="5" t="str">
        <f>IF(Table1[[#This Row],[COGS _Var]]&gt;=0, "Above Budget", "Below Budget")</f>
        <v>Above Budget</v>
      </c>
      <c r="T78">
        <f>Table1[[#This Row],[Actual_Sales]]-Table1[[#This Row],[COGS]]</f>
        <v>43</v>
      </c>
      <c r="U78">
        <v>50</v>
      </c>
      <c r="V78">
        <f>Table1[[#This Row],[Gross_Margin]]-Table1[[#This Row],[Budget_Margin]]</f>
        <v>-7</v>
      </c>
      <c r="W78" s="5">
        <f>IF(
Table1[[#This Row],[Budget_Margin]]=0,
"",
IF(
Table1[[#This Row],[Budget_Margin]]&gt;0,
(Table1[[#This Row],[Gross_Margin]]-Table1[[#This Row],[Budget_Margin]]) / Table1[[#This Row],[Budget_Margin]],
(Table1[[#This Row],[Gross_Margin]]-Table1[[#This Row],[Budget_Margin]]) / ABS(Table1[[#This Row],[Budget_Margin]])
)
)</f>
        <v>-0.14000000000000001</v>
      </c>
      <c r="X78" s="5" t="str">
        <f>IF(Table1[[#This Row],[Margin_Var]]&gt;=0, "Above Budget", "Below Budget")</f>
        <v>Below Budget</v>
      </c>
      <c r="Y78" s="5">
        <f>IFERROR(Table1[[#This Row],[Gross_Margin]]/Table1[[#This Row],[Actual_Sales]],0)</f>
        <v>1</v>
      </c>
      <c r="Z78" s="5">
        <f>Table1[[#This Row],[Actual_Profit]]/Table1[[#This Row],[Actual_Sales]]</f>
        <v>0.72093023255813948</v>
      </c>
      <c r="AA78">
        <v>12</v>
      </c>
      <c r="AB78" s="5">
        <f>IFERROR(Table1[[#This Row],[Expenses]]/Table1[[#This Row],[Actual_Sales]],0)</f>
        <v>0.27906976744186046</v>
      </c>
      <c r="AC78">
        <v>0</v>
      </c>
      <c r="AD78">
        <v>387</v>
      </c>
      <c r="AE78" s="5">
        <f>IFERROR(Table1[[#This Row],[Inventory]]/Table1[[#This Row],[Actual_Sales]],0)</f>
        <v>9</v>
      </c>
    </row>
    <row r="79" spans="1:31" x14ac:dyDescent="0.25">
      <c r="A79">
        <v>1707</v>
      </c>
      <c r="B79">
        <v>712</v>
      </c>
      <c r="C79">
        <v>6</v>
      </c>
      <c r="D79" s="2">
        <v>40452</v>
      </c>
      <c r="E79">
        <v>43</v>
      </c>
      <c r="F79">
        <v>60</v>
      </c>
      <c r="G79">
        <f>Table1[[#This Row],[Actual_Sales]]-Table1[[#This Row],[Budget_Sales]]</f>
        <v>-17</v>
      </c>
      <c r="H79" s="5">
        <f>IF(
Table1[[#This Row],[Budget_Sales]]=0,
"",
IF(
Table1[[#This Row],[Budget_Sales]]&gt;0,
(Table1[[#This Row],[Actual_Sales]]-Table1[[#This Row],[Budget_Sales]])/Table1[[#This Row],[Budget_Sales]],
(Table1[[#This Row],[Actual_Sales]]-Table1[[#This Row],[Budget_Sales]])/ABS(Table1[[#This Row],[Budget_Sales]])
)
)</f>
        <v>-0.28333333333333333</v>
      </c>
      <c r="I79" s="5" t="str">
        <f>IF(Table1[[#This Row],[Sales_Var]]&gt;=0,"Above Budget","Below Budget")</f>
        <v>Below Budget</v>
      </c>
      <c r="J79">
        <f>Table1[[#This Row],[Actual_Sales]]-(Table1[[#This Row],[COGS]]+Table1[[#This Row],[Expenses]])</f>
        <v>31</v>
      </c>
      <c r="K79">
        <v>60</v>
      </c>
      <c r="L79">
        <f>Table1[[#This Row],[Actual_Profit]]-Table1[[#This Row],[Budget_Profit]]</f>
        <v>-29</v>
      </c>
      <c r="M79" s="5">
        <f>IF(
Table1[[#This Row],[Budget_Profit]]=0,
"",
IF(
Table1[[#This Row],[Budget_Profit]]&gt;0,
(Table1[[#This Row],[Actual_Profit]]-Table1[[#This Row],[Budget_Profit]])/Table1[[#This Row],[Budget_Profit]],
(Table1[[#This Row],[Actual_Profit]]-Table1[[#This Row],[Budget_Profit]])/ABS(Table1[[#This Row],[Budget_Profit]])
)
)</f>
        <v>-0.48333333333333334</v>
      </c>
      <c r="N79" s="5" t="str">
        <f>IF(Table1[[#This Row],[Profit_Var]]&gt;=0, "Above Budget", "Below Budget")</f>
        <v>Below Budget</v>
      </c>
      <c r="O79">
        <v>0</v>
      </c>
      <c r="P79">
        <v>0</v>
      </c>
      <c r="Q79">
        <f>Table1[[#This Row],[COGS]]-Table1[[#This Row],[Budget_COGS]]</f>
        <v>0</v>
      </c>
      <c r="R79" s="5" t="str">
        <f>IF(
Table1[[#This Row],[Budget_COGS]]=0,
"",
IF(
Table1[[#This Row],[Budget_COGS]]&gt;0,
(Table1[[#This Row],[Budget_COGS]]-Table1[[#This Row],[COGS]]) / Table1[[#This Row],[Budget_COGS]],
(Table1[[#This Row],[Budget_COGS]]-Table1[[#This Row],[COGS]]) / ABS(Table1[[#This Row],[Budget_COGS]])
)
)</f>
        <v/>
      </c>
      <c r="S79" s="5" t="str">
        <f>IF(Table1[[#This Row],[COGS _Var]]&gt;=0, "Above Budget", "Below Budget")</f>
        <v>Above Budget</v>
      </c>
      <c r="T79">
        <f>Table1[[#This Row],[Actual_Sales]]-Table1[[#This Row],[COGS]]</f>
        <v>43</v>
      </c>
      <c r="U79">
        <v>60</v>
      </c>
      <c r="V79">
        <f>Table1[[#This Row],[Gross_Margin]]-Table1[[#This Row],[Budget_Margin]]</f>
        <v>-17</v>
      </c>
      <c r="W79" s="5">
        <f>IF(
Table1[[#This Row],[Budget_Margin]]=0,
"",
IF(
Table1[[#This Row],[Budget_Margin]]&gt;0,
(Table1[[#This Row],[Gross_Margin]]-Table1[[#This Row],[Budget_Margin]]) / Table1[[#This Row],[Budget_Margin]],
(Table1[[#This Row],[Gross_Margin]]-Table1[[#This Row],[Budget_Margin]]) / ABS(Table1[[#This Row],[Budget_Margin]])
)
)</f>
        <v>-0.28333333333333333</v>
      </c>
      <c r="X79" s="5" t="str">
        <f>IF(Table1[[#This Row],[Margin_Var]]&gt;=0, "Above Budget", "Below Budget")</f>
        <v>Below Budget</v>
      </c>
      <c r="Y79" s="5">
        <f>IFERROR(Table1[[#This Row],[Gross_Margin]]/Table1[[#This Row],[Actual_Sales]],0)</f>
        <v>1</v>
      </c>
      <c r="Z79" s="5">
        <f>Table1[[#This Row],[Actual_Profit]]/Table1[[#This Row],[Actual_Sales]]</f>
        <v>0.72093023255813948</v>
      </c>
      <c r="AA79">
        <v>12</v>
      </c>
      <c r="AB79" s="5">
        <f>IFERROR(Table1[[#This Row],[Expenses]]/Table1[[#This Row],[Actual_Sales]],0)</f>
        <v>0.27906976744186046</v>
      </c>
      <c r="AC79">
        <v>0</v>
      </c>
      <c r="AD79">
        <v>430</v>
      </c>
      <c r="AE79" s="5">
        <f>IFERROR(Table1[[#This Row],[Inventory]]/Table1[[#This Row],[Actual_Sales]],0)</f>
        <v>10</v>
      </c>
    </row>
    <row r="80" spans="1:31" x14ac:dyDescent="0.25">
      <c r="A80">
        <v>1508</v>
      </c>
      <c r="B80">
        <v>603</v>
      </c>
      <c r="C80">
        <v>13</v>
      </c>
      <c r="D80" s="2">
        <v>40422</v>
      </c>
      <c r="E80">
        <v>43</v>
      </c>
      <c r="F80">
        <v>40</v>
      </c>
      <c r="G80">
        <f>Table1[[#This Row],[Actual_Sales]]-Table1[[#This Row],[Budget_Sales]]</f>
        <v>3</v>
      </c>
      <c r="H80" s="5">
        <f>IF(
Table1[[#This Row],[Budget_Sales]]=0,
"",
IF(
Table1[[#This Row],[Budget_Sales]]&gt;0,
(Table1[[#This Row],[Actual_Sales]]-Table1[[#This Row],[Budget_Sales]])/Table1[[#This Row],[Budget_Sales]],
(Table1[[#This Row],[Actual_Sales]]-Table1[[#This Row],[Budget_Sales]])/ABS(Table1[[#This Row],[Budget_Sales]])
)
)</f>
        <v>7.4999999999999997E-2</v>
      </c>
      <c r="I80" s="5" t="str">
        <f>IF(Table1[[#This Row],[Sales_Var]]&gt;=0,"Above Budget","Below Budget")</f>
        <v>Above Budget</v>
      </c>
      <c r="J80">
        <f>Table1[[#This Row],[Actual_Sales]]-(Table1[[#This Row],[COGS]]+Table1[[#This Row],[Expenses]])</f>
        <v>31</v>
      </c>
      <c r="K80">
        <v>30</v>
      </c>
      <c r="L80">
        <f>Table1[[#This Row],[Actual_Profit]]-Table1[[#This Row],[Budget_Profit]]</f>
        <v>1</v>
      </c>
      <c r="M80" s="5">
        <f>IF(
Table1[[#This Row],[Budget_Profit]]=0,
"",
IF(
Table1[[#This Row],[Budget_Profit]]&gt;0,
(Table1[[#This Row],[Actual_Profit]]-Table1[[#This Row],[Budget_Profit]])/Table1[[#This Row],[Budget_Profit]],
(Table1[[#This Row],[Actual_Profit]]-Table1[[#This Row],[Budget_Profit]])/ABS(Table1[[#This Row],[Budget_Profit]])
)
)</f>
        <v>3.3333333333333333E-2</v>
      </c>
      <c r="N80" s="5" t="str">
        <f>IF(Table1[[#This Row],[Profit_Var]]&gt;=0, "Above Budget", "Below Budget")</f>
        <v>Above Budget</v>
      </c>
      <c r="O80">
        <v>0</v>
      </c>
      <c r="P80">
        <v>0</v>
      </c>
      <c r="Q80">
        <f>Table1[[#This Row],[COGS]]-Table1[[#This Row],[Budget_COGS]]</f>
        <v>0</v>
      </c>
      <c r="R80" s="5" t="str">
        <f>IF(
Table1[[#This Row],[Budget_COGS]]=0,
"",
IF(
Table1[[#This Row],[Budget_COGS]]&gt;0,
(Table1[[#This Row],[Budget_COGS]]-Table1[[#This Row],[COGS]]) / Table1[[#This Row],[Budget_COGS]],
(Table1[[#This Row],[Budget_COGS]]-Table1[[#This Row],[COGS]]) / ABS(Table1[[#This Row],[Budget_COGS]])
)
)</f>
        <v/>
      </c>
      <c r="S80" s="5" t="str">
        <f>IF(Table1[[#This Row],[COGS _Var]]&gt;=0, "Above Budget", "Below Budget")</f>
        <v>Above Budget</v>
      </c>
      <c r="T80">
        <f>Table1[[#This Row],[Actual_Sales]]-Table1[[#This Row],[COGS]]</f>
        <v>43</v>
      </c>
      <c r="U80">
        <v>40</v>
      </c>
      <c r="V80">
        <f>Table1[[#This Row],[Gross_Margin]]-Table1[[#This Row],[Budget_Margin]]</f>
        <v>3</v>
      </c>
      <c r="W80" s="5">
        <f>IF(
Table1[[#This Row],[Budget_Margin]]=0,
"",
IF(
Table1[[#This Row],[Budget_Margin]]&gt;0,
(Table1[[#This Row],[Gross_Margin]]-Table1[[#This Row],[Budget_Margin]]) / Table1[[#This Row],[Budget_Margin]],
(Table1[[#This Row],[Gross_Margin]]-Table1[[#This Row],[Budget_Margin]]) / ABS(Table1[[#This Row],[Budget_Margin]])
)
)</f>
        <v>7.4999999999999997E-2</v>
      </c>
      <c r="X80" s="5" t="str">
        <f>IF(Table1[[#This Row],[Margin_Var]]&gt;=0, "Above Budget", "Below Budget")</f>
        <v>Above Budget</v>
      </c>
      <c r="Y80" s="5">
        <f>IFERROR(Table1[[#This Row],[Gross_Margin]]/Table1[[#This Row],[Actual_Sales]],0)</f>
        <v>1</v>
      </c>
      <c r="Z80" s="5">
        <f>Table1[[#This Row],[Actual_Profit]]/Table1[[#This Row],[Actual_Sales]]</f>
        <v>0.72093023255813948</v>
      </c>
      <c r="AA80">
        <v>12</v>
      </c>
      <c r="AB80" s="5">
        <f>IFERROR(Table1[[#This Row],[Expenses]]/Table1[[#This Row],[Actual_Sales]],0)</f>
        <v>0.27906976744186046</v>
      </c>
      <c r="AC80">
        <v>0</v>
      </c>
      <c r="AD80">
        <v>473</v>
      </c>
      <c r="AE80" s="5">
        <f>IFERROR(Table1[[#This Row],[Inventory]]/Table1[[#This Row],[Actual_Sales]],0)</f>
        <v>11</v>
      </c>
    </row>
    <row r="81" spans="1:31" x14ac:dyDescent="0.25">
      <c r="A81">
        <v>1310</v>
      </c>
      <c r="B81">
        <v>515</v>
      </c>
      <c r="C81">
        <v>6</v>
      </c>
      <c r="D81" s="2">
        <v>40391</v>
      </c>
      <c r="E81">
        <v>43</v>
      </c>
      <c r="F81">
        <v>50</v>
      </c>
      <c r="G81">
        <f>Table1[[#This Row],[Actual_Sales]]-Table1[[#This Row],[Budget_Sales]]</f>
        <v>-7</v>
      </c>
      <c r="H81" s="5">
        <f>IF(
Table1[[#This Row],[Budget_Sales]]=0,
"",
IF(
Table1[[#This Row],[Budget_Sales]]&gt;0,
(Table1[[#This Row],[Actual_Sales]]-Table1[[#This Row],[Budget_Sales]])/Table1[[#This Row],[Budget_Sales]],
(Table1[[#This Row],[Actual_Sales]]-Table1[[#This Row],[Budget_Sales]])/ABS(Table1[[#This Row],[Budget_Sales]])
)
)</f>
        <v>-0.14000000000000001</v>
      </c>
      <c r="I81" s="5" t="str">
        <f>IF(Table1[[#This Row],[Sales_Var]]&gt;=0,"Above Budget","Below Budget")</f>
        <v>Below Budget</v>
      </c>
      <c r="J81">
        <f>Table1[[#This Row],[Actual_Sales]]-(Table1[[#This Row],[COGS]]+Table1[[#This Row],[Expenses]])</f>
        <v>31</v>
      </c>
      <c r="K81">
        <v>40</v>
      </c>
      <c r="L81">
        <f>Table1[[#This Row],[Actual_Profit]]-Table1[[#This Row],[Budget_Profit]]</f>
        <v>-9</v>
      </c>
      <c r="M81" s="5">
        <f>IF(
Table1[[#This Row],[Budget_Profit]]=0,
"",
IF(
Table1[[#This Row],[Budget_Profit]]&gt;0,
(Table1[[#This Row],[Actual_Profit]]-Table1[[#This Row],[Budget_Profit]])/Table1[[#This Row],[Budget_Profit]],
(Table1[[#This Row],[Actual_Profit]]-Table1[[#This Row],[Budget_Profit]])/ABS(Table1[[#This Row],[Budget_Profit]])
)
)</f>
        <v>-0.22500000000000001</v>
      </c>
      <c r="N81" s="5" t="str">
        <f>IF(Table1[[#This Row],[Profit_Var]]&gt;=0, "Above Budget", "Below Budget")</f>
        <v>Below Budget</v>
      </c>
      <c r="O81">
        <v>0</v>
      </c>
      <c r="P81">
        <v>0</v>
      </c>
      <c r="Q81">
        <f>Table1[[#This Row],[COGS]]-Table1[[#This Row],[Budget_COGS]]</f>
        <v>0</v>
      </c>
      <c r="R81" s="5" t="str">
        <f>IF(
Table1[[#This Row],[Budget_COGS]]=0,
"",
IF(
Table1[[#This Row],[Budget_COGS]]&gt;0,
(Table1[[#This Row],[Budget_COGS]]-Table1[[#This Row],[COGS]]) / Table1[[#This Row],[Budget_COGS]],
(Table1[[#This Row],[Budget_COGS]]-Table1[[#This Row],[COGS]]) / ABS(Table1[[#This Row],[Budget_COGS]])
)
)</f>
        <v/>
      </c>
      <c r="S81" s="5" t="str">
        <f>IF(Table1[[#This Row],[COGS _Var]]&gt;=0, "Above Budget", "Below Budget")</f>
        <v>Above Budget</v>
      </c>
      <c r="T81">
        <f>Table1[[#This Row],[Actual_Sales]]-Table1[[#This Row],[COGS]]</f>
        <v>43</v>
      </c>
      <c r="U81">
        <v>50</v>
      </c>
      <c r="V81">
        <f>Table1[[#This Row],[Gross_Margin]]-Table1[[#This Row],[Budget_Margin]]</f>
        <v>-7</v>
      </c>
      <c r="W81" s="5">
        <f>IF(
Table1[[#This Row],[Budget_Margin]]=0,
"",
IF(
Table1[[#This Row],[Budget_Margin]]&gt;0,
(Table1[[#This Row],[Gross_Margin]]-Table1[[#This Row],[Budget_Margin]]) / Table1[[#This Row],[Budget_Margin]],
(Table1[[#This Row],[Gross_Margin]]-Table1[[#This Row],[Budget_Margin]]) / ABS(Table1[[#This Row],[Budget_Margin]])
)
)</f>
        <v>-0.14000000000000001</v>
      </c>
      <c r="X81" s="5" t="str">
        <f>IF(Table1[[#This Row],[Margin_Var]]&gt;=0, "Above Budget", "Below Budget")</f>
        <v>Below Budget</v>
      </c>
      <c r="Y81" s="5">
        <f>IFERROR(Table1[[#This Row],[Gross_Margin]]/Table1[[#This Row],[Actual_Sales]],0)</f>
        <v>1</v>
      </c>
      <c r="Z81" s="5">
        <f>Table1[[#This Row],[Actual_Profit]]/Table1[[#This Row],[Actual_Sales]]</f>
        <v>0.72093023255813948</v>
      </c>
      <c r="AA81">
        <v>12</v>
      </c>
      <c r="AB81" s="5">
        <f>IFERROR(Table1[[#This Row],[Expenses]]/Table1[[#This Row],[Actual_Sales]],0)</f>
        <v>0.27906976744186046</v>
      </c>
      <c r="AC81">
        <v>0</v>
      </c>
      <c r="AD81">
        <v>516</v>
      </c>
      <c r="AE81" s="5">
        <f>IFERROR(Table1[[#This Row],[Inventory]]/Table1[[#This Row],[Actual_Sales]],0)</f>
        <v>12</v>
      </c>
    </row>
    <row r="82" spans="1:31" x14ac:dyDescent="0.25">
      <c r="A82">
        <v>1325</v>
      </c>
      <c r="B82">
        <v>603</v>
      </c>
      <c r="C82">
        <v>13</v>
      </c>
      <c r="D82" s="2">
        <v>40391</v>
      </c>
      <c r="E82">
        <v>43</v>
      </c>
      <c r="F82">
        <v>40</v>
      </c>
      <c r="G82">
        <f>Table1[[#This Row],[Actual_Sales]]-Table1[[#This Row],[Budget_Sales]]</f>
        <v>3</v>
      </c>
      <c r="H82" s="5">
        <f>IF(
Table1[[#This Row],[Budget_Sales]]=0,
"",
IF(
Table1[[#This Row],[Budget_Sales]]&gt;0,
(Table1[[#This Row],[Actual_Sales]]-Table1[[#This Row],[Budget_Sales]])/Table1[[#This Row],[Budget_Sales]],
(Table1[[#This Row],[Actual_Sales]]-Table1[[#This Row],[Budget_Sales]])/ABS(Table1[[#This Row],[Budget_Sales]])
)
)</f>
        <v>7.4999999999999997E-2</v>
      </c>
      <c r="I82" s="5" t="str">
        <f>IF(Table1[[#This Row],[Sales_Var]]&gt;=0,"Above Budget","Below Budget")</f>
        <v>Above Budget</v>
      </c>
      <c r="J82">
        <f>Table1[[#This Row],[Actual_Sales]]-(Table1[[#This Row],[COGS]]+Table1[[#This Row],[Expenses]])</f>
        <v>31</v>
      </c>
      <c r="K82">
        <v>30</v>
      </c>
      <c r="L82">
        <f>Table1[[#This Row],[Actual_Profit]]-Table1[[#This Row],[Budget_Profit]]</f>
        <v>1</v>
      </c>
      <c r="M82" s="5">
        <f>IF(
Table1[[#This Row],[Budget_Profit]]=0,
"",
IF(
Table1[[#This Row],[Budget_Profit]]&gt;0,
(Table1[[#This Row],[Actual_Profit]]-Table1[[#This Row],[Budget_Profit]])/Table1[[#This Row],[Budget_Profit]],
(Table1[[#This Row],[Actual_Profit]]-Table1[[#This Row],[Budget_Profit]])/ABS(Table1[[#This Row],[Budget_Profit]])
)
)</f>
        <v>3.3333333333333333E-2</v>
      </c>
      <c r="N82" s="5" t="str">
        <f>IF(Table1[[#This Row],[Profit_Var]]&gt;=0, "Above Budget", "Below Budget")</f>
        <v>Above Budget</v>
      </c>
      <c r="O82">
        <v>0</v>
      </c>
      <c r="P82">
        <v>0</v>
      </c>
      <c r="Q82">
        <f>Table1[[#This Row],[COGS]]-Table1[[#This Row],[Budget_COGS]]</f>
        <v>0</v>
      </c>
      <c r="R82" s="5" t="str">
        <f>IF(
Table1[[#This Row],[Budget_COGS]]=0,
"",
IF(
Table1[[#This Row],[Budget_COGS]]&gt;0,
(Table1[[#This Row],[Budget_COGS]]-Table1[[#This Row],[COGS]]) / Table1[[#This Row],[Budget_COGS]],
(Table1[[#This Row],[Budget_COGS]]-Table1[[#This Row],[COGS]]) / ABS(Table1[[#This Row],[Budget_COGS]])
)
)</f>
        <v/>
      </c>
      <c r="S82" s="5" t="str">
        <f>IF(Table1[[#This Row],[COGS _Var]]&gt;=0, "Above Budget", "Below Budget")</f>
        <v>Above Budget</v>
      </c>
      <c r="T82">
        <f>Table1[[#This Row],[Actual_Sales]]-Table1[[#This Row],[COGS]]</f>
        <v>43</v>
      </c>
      <c r="U82">
        <v>40</v>
      </c>
      <c r="V82">
        <f>Table1[[#This Row],[Gross_Margin]]-Table1[[#This Row],[Budget_Margin]]</f>
        <v>3</v>
      </c>
      <c r="W82" s="5">
        <f>IF(
Table1[[#This Row],[Budget_Margin]]=0,
"",
IF(
Table1[[#This Row],[Budget_Margin]]&gt;0,
(Table1[[#This Row],[Gross_Margin]]-Table1[[#This Row],[Budget_Margin]]) / Table1[[#This Row],[Budget_Margin]],
(Table1[[#This Row],[Gross_Margin]]-Table1[[#This Row],[Budget_Margin]]) / ABS(Table1[[#This Row],[Budget_Margin]])
)
)</f>
        <v>7.4999999999999997E-2</v>
      </c>
      <c r="X82" s="5" t="str">
        <f>IF(Table1[[#This Row],[Margin_Var]]&gt;=0, "Above Budget", "Below Budget")</f>
        <v>Above Budget</v>
      </c>
      <c r="Y82" s="5">
        <f>IFERROR(Table1[[#This Row],[Gross_Margin]]/Table1[[#This Row],[Actual_Sales]],0)</f>
        <v>1</v>
      </c>
      <c r="Z82" s="5">
        <f>Table1[[#This Row],[Actual_Profit]]/Table1[[#This Row],[Actual_Sales]]</f>
        <v>0.72093023255813948</v>
      </c>
      <c r="AA82">
        <v>12</v>
      </c>
      <c r="AB82" s="5">
        <f>IFERROR(Table1[[#This Row],[Expenses]]/Table1[[#This Row],[Actual_Sales]],0)</f>
        <v>0.27906976744186046</v>
      </c>
      <c r="AC82">
        <v>0</v>
      </c>
      <c r="AD82">
        <v>516</v>
      </c>
      <c r="AE82" s="5">
        <f>IFERROR(Table1[[#This Row],[Inventory]]/Table1[[#This Row],[Actual_Sales]],0)</f>
        <v>12</v>
      </c>
    </row>
    <row r="83" spans="1:31" x14ac:dyDescent="0.25">
      <c r="A83">
        <v>1170</v>
      </c>
      <c r="B83">
        <v>641</v>
      </c>
      <c r="C83">
        <v>6</v>
      </c>
      <c r="D83" s="2">
        <v>40360</v>
      </c>
      <c r="E83">
        <v>43</v>
      </c>
      <c r="F83">
        <v>50</v>
      </c>
      <c r="G83">
        <f>Table1[[#This Row],[Actual_Sales]]-Table1[[#This Row],[Budget_Sales]]</f>
        <v>-7</v>
      </c>
      <c r="H83" s="5">
        <f>IF(
Table1[[#This Row],[Budget_Sales]]=0,
"",
IF(
Table1[[#This Row],[Budget_Sales]]&gt;0,
(Table1[[#This Row],[Actual_Sales]]-Table1[[#This Row],[Budget_Sales]])/Table1[[#This Row],[Budget_Sales]],
(Table1[[#This Row],[Actual_Sales]]-Table1[[#This Row],[Budget_Sales]])/ABS(Table1[[#This Row],[Budget_Sales]])
)
)</f>
        <v>-0.14000000000000001</v>
      </c>
      <c r="I83" s="5" t="str">
        <f>IF(Table1[[#This Row],[Sales_Var]]&gt;=0,"Above Budget","Below Budget")</f>
        <v>Below Budget</v>
      </c>
      <c r="J83">
        <f>Table1[[#This Row],[Actual_Sales]]-(Table1[[#This Row],[COGS]]+Table1[[#This Row],[Expenses]])</f>
        <v>31</v>
      </c>
      <c r="K83">
        <v>40</v>
      </c>
      <c r="L83">
        <f>Table1[[#This Row],[Actual_Profit]]-Table1[[#This Row],[Budget_Profit]]</f>
        <v>-9</v>
      </c>
      <c r="M83" s="5">
        <f>IF(
Table1[[#This Row],[Budget_Profit]]=0,
"",
IF(
Table1[[#This Row],[Budget_Profit]]&gt;0,
(Table1[[#This Row],[Actual_Profit]]-Table1[[#This Row],[Budget_Profit]])/Table1[[#This Row],[Budget_Profit]],
(Table1[[#This Row],[Actual_Profit]]-Table1[[#This Row],[Budget_Profit]])/ABS(Table1[[#This Row],[Budget_Profit]])
)
)</f>
        <v>-0.22500000000000001</v>
      </c>
      <c r="N83" s="5" t="str">
        <f>IF(Table1[[#This Row],[Profit_Var]]&gt;=0, "Above Budget", "Below Budget")</f>
        <v>Below Budget</v>
      </c>
      <c r="O83">
        <v>0</v>
      </c>
      <c r="P83">
        <v>0</v>
      </c>
      <c r="Q83">
        <f>Table1[[#This Row],[COGS]]-Table1[[#This Row],[Budget_COGS]]</f>
        <v>0</v>
      </c>
      <c r="R83" s="5" t="str">
        <f>IF(
Table1[[#This Row],[Budget_COGS]]=0,
"",
IF(
Table1[[#This Row],[Budget_COGS]]&gt;0,
(Table1[[#This Row],[Budget_COGS]]-Table1[[#This Row],[COGS]]) / Table1[[#This Row],[Budget_COGS]],
(Table1[[#This Row],[Budget_COGS]]-Table1[[#This Row],[COGS]]) / ABS(Table1[[#This Row],[Budget_COGS]])
)
)</f>
        <v/>
      </c>
      <c r="S83" s="5" t="str">
        <f>IF(Table1[[#This Row],[COGS _Var]]&gt;=0, "Above Budget", "Below Budget")</f>
        <v>Above Budget</v>
      </c>
      <c r="T83">
        <f>Table1[[#This Row],[Actual_Sales]]-Table1[[#This Row],[COGS]]</f>
        <v>43</v>
      </c>
      <c r="U83">
        <v>50</v>
      </c>
      <c r="V83">
        <f>Table1[[#This Row],[Gross_Margin]]-Table1[[#This Row],[Budget_Margin]]</f>
        <v>-7</v>
      </c>
      <c r="W83" s="5">
        <f>IF(
Table1[[#This Row],[Budget_Margin]]=0,
"",
IF(
Table1[[#This Row],[Budget_Margin]]&gt;0,
(Table1[[#This Row],[Gross_Margin]]-Table1[[#This Row],[Budget_Margin]]) / Table1[[#This Row],[Budget_Margin]],
(Table1[[#This Row],[Gross_Margin]]-Table1[[#This Row],[Budget_Margin]]) / ABS(Table1[[#This Row],[Budget_Margin]])
)
)</f>
        <v>-0.14000000000000001</v>
      </c>
      <c r="X83" s="5" t="str">
        <f>IF(Table1[[#This Row],[Margin_Var]]&gt;=0, "Above Budget", "Below Budget")</f>
        <v>Below Budget</v>
      </c>
      <c r="Y83" s="5">
        <f>IFERROR(Table1[[#This Row],[Gross_Margin]]/Table1[[#This Row],[Actual_Sales]],0)</f>
        <v>1</v>
      </c>
      <c r="Z83" s="5">
        <f>Table1[[#This Row],[Actual_Profit]]/Table1[[#This Row],[Actual_Sales]]</f>
        <v>0.72093023255813948</v>
      </c>
      <c r="AA83">
        <v>12</v>
      </c>
      <c r="AB83" s="5">
        <f>IFERROR(Table1[[#This Row],[Expenses]]/Table1[[#This Row],[Actual_Sales]],0)</f>
        <v>0.27906976744186046</v>
      </c>
      <c r="AC83">
        <v>0</v>
      </c>
      <c r="AD83">
        <v>559</v>
      </c>
      <c r="AE83" s="5">
        <f>IFERROR(Table1[[#This Row],[Inventory]]/Table1[[#This Row],[Actual_Sales]],0)</f>
        <v>13</v>
      </c>
    </row>
    <row r="84" spans="1:31" x14ac:dyDescent="0.25">
      <c r="A84">
        <v>1156</v>
      </c>
      <c r="B84">
        <v>603</v>
      </c>
      <c r="C84">
        <v>13</v>
      </c>
      <c r="D84" s="2">
        <v>40360</v>
      </c>
      <c r="E84">
        <v>43</v>
      </c>
      <c r="F84">
        <v>40</v>
      </c>
      <c r="G84">
        <f>Table1[[#This Row],[Actual_Sales]]-Table1[[#This Row],[Budget_Sales]]</f>
        <v>3</v>
      </c>
      <c r="H84" s="5">
        <f>IF(
Table1[[#This Row],[Budget_Sales]]=0,
"",
IF(
Table1[[#This Row],[Budget_Sales]]&gt;0,
(Table1[[#This Row],[Actual_Sales]]-Table1[[#This Row],[Budget_Sales]])/Table1[[#This Row],[Budget_Sales]],
(Table1[[#This Row],[Actual_Sales]]-Table1[[#This Row],[Budget_Sales]])/ABS(Table1[[#This Row],[Budget_Sales]])
)
)</f>
        <v>7.4999999999999997E-2</v>
      </c>
      <c r="I84" s="5" t="str">
        <f>IF(Table1[[#This Row],[Sales_Var]]&gt;=0,"Above Budget","Below Budget")</f>
        <v>Above Budget</v>
      </c>
      <c r="J84">
        <f>Table1[[#This Row],[Actual_Sales]]-(Table1[[#This Row],[COGS]]+Table1[[#This Row],[Expenses]])</f>
        <v>31</v>
      </c>
      <c r="K84">
        <v>30</v>
      </c>
      <c r="L84">
        <f>Table1[[#This Row],[Actual_Profit]]-Table1[[#This Row],[Budget_Profit]]</f>
        <v>1</v>
      </c>
      <c r="M84" s="5">
        <f>IF(
Table1[[#This Row],[Budget_Profit]]=0,
"",
IF(
Table1[[#This Row],[Budget_Profit]]&gt;0,
(Table1[[#This Row],[Actual_Profit]]-Table1[[#This Row],[Budget_Profit]])/Table1[[#This Row],[Budget_Profit]],
(Table1[[#This Row],[Actual_Profit]]-Table1[[#This Row],[Budget_Profit]])/ABS(Table1[[#This Row],[Budget_Profit]])
)
)</f>
        <v>3.3333333333333333E-2</v>
      </c>
      <c r="N84" s="5" t="str">
        <f>IF(Table1[[#This Row],[Profit_Var]]&gt;=0, "Above Budget", "Below Budget")</f>
        <v>Above Budget</v>
      </c>
      <c r="O84">
        <v>0</v>
      </c>
      <c r="P84">
        <v>0</v>
      </c>
      <c r="Q84">
        <f>Table1[[#This Row],[COGS]]-Table1[[#This Row],[Budget_COGS]]</f>
        <v>0</v>
      </c>
      <c r="R84" s="5" t="str">
        <f>IF(
Table1[[#This Row],[Budget_COGS]]=0,
"",
IF(
Table1[[#This Row],[Budget_COGS]]&gt;0,
(Table1[[#This Row],[Budget_COGS]]-Table1[[#This Row],[COGS]]) / Table1[[#This Row],[Budget_COGS]],
(Table1[[#This Row],[Budget_COGS]]-Table1[[#This Row],[COGS]]) / ABS(Table1[[#This Row],[Budget_COGS]])
)
)</f>
        <v/>
      </c>
      <c r="S84" s="5" t="str">
        <f>IF(Table1[[#This Row],[COGS _Var]]&gt;=0, "Above Budget", "Below Budget")</f>
        <v>Above Budget</v>
      </c>
      <c r="T84">
        <f>Table1[[#This Row],[Actual_Sales]]-Table1[[#This Row],[COGS]]</f>
        <v>43</v>
      </c>
      <c r="U84">
        <v>40</v>
      </c>
      <c r="V84">
        <f>Table1[[#This Row],[Gross_Margin]]-Table1[[#This Row],[Budget_Margin]]</f>
        <v>3</v>
      </c>
      <c r="W84" s="5">
        <f>IF(
Table1[[#This Row],[Budget_Margin]]=0,
"",
IF(
Table1[[#This Row],[Budget_Margin]]&gt;0,
(Table1[[#This Row],[Gross_Margin]]-Table1[[#This Row],[Budget_Margin]]) / Table1[[#This Row],[Budget_Margin]],
(Table1[[#This Row],[Gross_Margin]]-Table1[[#This Row],[Budget_Margin]]) / ABS(Table1[[#This Row],[Budget_Margin]])
)
)</f>
        <v>7.4999999999999997E-2</v>
      </c>
      <c r="X84" s="5" t="str">
        <f>IF(Table1[[#This Row],[Margin_Var]]&gt;=0, "Above Budget", "Below Budget")</f>
        <v>Above Budget</v>
      </c>
      <c r="Y84" s="5">
        <f>IFERROR(Table1[[#This Row],[Gross_Margin]]/Table1[[#This Row],[Actual_Sales]],0)</f>
        <v>1</v>
      </c>
      <c r="Z84" s="5">
        <f>Table1[[#This Row],[Actual_Profit]]/Table1[[#This Row],[Actual_Sales]]</f>
        <v>0.72093023255813948</v>
      </c>
      <c r="AA84">
        <v>12</v>
      </c>
      <c r="AB84" s="5">
        <f>IFERROR(Table1[[#This Row],[Expenses]]/Table1[[#This Row],[Actual_Sales]],0)</f>
        <v>0.27906976744186046</v>
      </c>
      <c r="AC84">
        <v>0</v>
      </c>
      <c r="AD84">
        <v>559</v>
      </c>
      <c r="AE84" s="5">
        <f>IFERROR(Table1[[#This Row],[Inventory]]/Table1[[#This Row],[Actual_Sales]],0)</f>
        <v>13</v>
      </c>
    </row>
    <row r="85" spans="1:31" x14ac:dyDescent="0.25">
      <c r="A85">
        <v>1026</v>
      </c>
      <c r="B85">
        <v>775</v>
      </c>
      <c r="C85">
        <v>4</v>
      </c>
      <c r="D85" s="2">
        <v>40330</v>
      </c>
      <c r="E85">
        <v>43</v>
      </c>
      <c r="F85">
        <v>40</v>
      </c>
      <c r="G85">
        <f>Table1[[#This Row],[Actual_Sales]]-Table1[[#This Row],[Budget_Sales]]</f>
        <v>3</v>
      </c>
      <c r="H85" s="5">
        <f>IF(
Table1[[#This Row],[Budget_Sales]]=0,
"",
IF(
Table1[[#This Row],[Budget_Sales]]&gt;0,
(Table1[[#This Row],[Actual_Sales]]-Table1[[#This Row],[Budget_Sales]])/Table1[[#This Row],[Budget_Sales]],
(Table1[[#This Row],[Actual_Sales]]-Table1[[#This Row],[Budget_Sales]])/ABS(Table1[[#This Row],[Budget_Sales]])
)
)</f>
        <v>7.4999999999999997E-2</v>
      </c>
      <c r="I85" s="5" t="str">
        <f>IF(Table1[[#This Row],[Sales_Var]]&gt;=0,"Above Budget","Below Budget")</f>
        <v>Above Budget</v>
      </c>
      <c r="J85">
        <f>Table1[[#This Row],[Actual_Sales]]-(Table1[[#This Row],[COGS]]+Table1[[#This Row],[Expenses]])</f>
        <v>31</v>
      </c>
      <c r="K85">
        <v>30</v>
      </c>
      <c r="L85">
        <f>Table1[[#This Row],[Actual_Profit]]-Table1[[#This Row],[Budget_Profit]]</f>
        <v>1</v>
      </c>
      <c r="M85" s="5">
        <f>IF(
Table1[[#This Row],[Budget_Profit]]=0,
"",
IF(
Table1[[#This Row],[Budget_Profit]]&gt;0,
(Table1[[#This Row],[Actual_Profit]]-Table1[[#This Row],[Budget_Profit]])/Table1[[#This Row],[Budget_Profit]],
(Table1[[#This Row],[Actual_Profit]]-Table1[[#This Row],[Budget_Profit]])/ABS(Table1[[#This Row],[Budget_Profit]])
)
)</f>
        <v>3.3333333333333333E-2</v>
      </c>
      <c r="N85" s="5" t="str">
        <f>IF(Table1[[#This Row],[Profit_Var]]&gt;=0, "Above Budget", "Below Budget")</f>
        <v>Above Budget</v>
      </c>
      <c r="O85">
        <v>0</v>
      </c>
      <c r="P85">
        <v>0</v>
      </c>
      <c r="Q85">
        <f>Table1[[#This Row],[COGS]]-Table1[[#This Row],[Budget_COGS]]</f>
        <v>0</v>
      </c>
      <c r="R85" s="5" t="str">
        <f>IF(
Table1[[#This Row],[Budget_COGS]]=0,
"",
IF(
Table1[[#This Row],[Budget_COGS]]&gt;0,
(Table1[[#This Row],[Budget_COGS]]-Table1[[#This Row],[COGS]]) / Table1[[#This Row],[Budget_COGS]],
(Table1[[#This Row],[Budget_COGS]]-Table1[[#This Row],[COGS]]) / ABS(Table1[[#This Row],[Budget_COGS]])
)
)</f>
        <v/>
      </c>
      <c r="S85" s="5" t="str">
        <f>IF(Table1[[#This Row],[COGS _Var]]&gt;=0, "Above Budget", "Below Budget")</f>
        <v>Above Budget</v>
      </c>
      <c r="T85">
        <f>Table1[[#This Row],[Actual_Sales]]-Table1[[#This Row],[COGS]]</f>
        <v>43</v>
      </c>
      <c r="U85">
        <v>40</v>
      </c>
      <c r="V85">
        <f>Table1[[#This Row],[Gross_Margin]]-Table1[[#This Row],[Budget_Margin]]</f>
        <v>3</v>
      </c>
      <c r="W85" s="5">
        <f>IF(
Table1[[#This Row],[Budget_Margin]]=0,
"",
IF(
Table1[[#This Row],[Budget_Margin]]&gt;0,
(Table1[[#This Row],[Gross_Margin]]-Table1[[#This Row],[Budget_Margin]]) / Table1[[#This Row],[Budget_Margin]],
(Table1[[#This Row],[Gross_Margin]]-Table1[[#This Row],[Budget_Margin]]) / ABS(Table1[[#This Row],[Budget_Margin]])
)
)</f>
        <v>7.4999999999999997E-2</v>
      </c>
      <c r="X85" s="5" t="str">
        <f>IF(Table1[[#This Row],[Margin_Var]]&gt;=0, "Above Budget", "Below Budget")</f>
        <v>Above Budget</v>
      </c>
      <c r="Y85" s="5">
        <f>IFERROR(Table1[[#This Row],[Gross_Margin]]/Table1[[#This Row],[Actual_Sales]],0)</f>
        <v>1</v>
      </c>
      <c r="Z85" s="5">
        <f>Table1[[#This Row],[Actual_Profit]]/Table1[[#This Row],[Actual_Sales]]</f>
        <v>0.72093023255813948</v>
      </c>
      <c r="AA85">
        <v>12</v>
      </c>
      <c r="AB85" s="5">
        <f>IFERROR(Table1[[#This Row],[Expenses]]/Table1[[#This Row],[Actual_Sales]],0)</f>
        <v>0.27906976744186046</v>
      </c>
      <c r="AC85">
        <v>0</v>
      </c>
      <c r="AD85">
        <v>602</v>
      </c>
      <c r="AE85" s="5">
        <f>IFERROR(Table1[[#This Row],[Inventory]]/Table1[[#This Row],[Actual_Sales]],0)</f>
        <v>14</v>
      </c>
    </row>
    <row r="86" spans="1:31" x14ac:dyDescent="0.25">
      <c r="A86">
        <v>913</v>
      </c>
      <c r="B86">
        <v>319</v>
      </c>
      <c r="C86">
        <v>6</v>
      </c>
      <c r="D86" s="2">
        <v>40330</v>
      </c>
      <c r="E86">
        <v>43</v>
      </c>
      <c r="F86">
        <v>50</v>
      </c>
      <c r="G86">
        <f>Table1[[#This Row],[Actual_Sales]]-Table1[[#This Row],[Budget_Sales]]</f>
        <v>-7</v>
      </c>
      <c r="H86" s="5">
        <f>IF(
Table1[[#This Row],[Budget_Sales]]=0,
"",
IF(
Table1[[#This Row],[Budget_Sales]]&gt;0,
(Table1[[#This Row],[Actual_Sales]]-Table1[[#This Row],[Budget_Sales]])/Table1[[#This Row],[Budget_Sales]],
(Table1[[#This Row],[Actual_Sales]]-Table1[[#This Row],[Budget_Sales]])/ABS(Table1[[#This Row],[Budget_Sales]])
)
)</f>
        <v>-0.14000000000000001</v>
      </c>
      <c r="I86" s="5" t="str">
        <f>IF(Table1[[#This Row],[Sales_Var]]&gt;=0,"Above Budget","Below Budget")</f>
        <v>Below Budget</v>
      </c>
      <c r="J86">
        <f>Table1[[#This Row],[Actual_Sales]]-(Table1[[#This Row],[COGS]]+Table1[[#This Row],[Expenses]])</f>
        <v>31</v>
      </c>
      <c r="K86">
        <v>40</v>
      </c>
      <c r="L86">
        <f>Table1[[#This Row],[Actual_Profit]]-Table1[[#This Row],[Budget_Profit]]</f>
        <v>-9</v>
      </c>
      <c r="M86" s="5">
        <f>IF(
Table1[[#This Row],[Budget_Profit]]=0,
"",
IF(
Table1[[#This Row],[Budget_Profit]]&gt;0,
(Table1[[#This Row],[Actual_Profit]]-Table1[[#This Row],[Budget_Profit]])/Table1[[#This Row],[Budget_Profit]],
(Table1[[#This Row],[Actual_Profit]]-Table1[[#This Row],[Budget_Profit]])/ABS(Table1[[#This Row],[Budget_Profit]])
)
)</f>
        <v>-0.22500000000000001</v>
      </c>
      <c r="N86" s="5" t="str">
        <f>IF(Table1[[#This Row],[Profit_Var]]&gt;=0, "Above Budget", "Below Budget")</f>
        <v>Below Budget</v>
      </c>
      <c r="O86">
        <v>0</v>
      </c>
      <c r="P86">
        <v>0</v>
      </c>
      <c r="Q86">
        <f>Table1[[#This Row],[COGS]]-Table1[[#This Row],[Budget_COGS]]</f>
        <v>0</v>
      </c>
      <c r="R86" s="5" t="str">
        <f>IF(
Table1[[#This Row],[Budget_COGS]]=0,
"",
IF(
Table1[[#This Row],[Budget_COGS]]&gt;0,
(Table1[[#This Row],[Budget_COGS]]-Table1[[#This Row],[COGS]]) / Table1[[#This Row],[Budget_COGS]],
(Table1[[#This Row],[Budget_COGS]]-Table1[[#This Row],[COGS]]) / ABS(Table1[[#This Row],[Budget_COGS]])
)
)</f>
        <v/>
      </c>
      <c r="S86" s="5" t="str">
        <f>IF(Table1[[#This Row],[COGS _Var]]&gt;=0, "Above Budget", "Below Budget")</f>
        <v>Above Budget</v>
      </c>
      <c r="T86">
        <f>Table1[[#This Row],[Actual_Sales]]-Table1[[#This Row],[COGS]]</f>
        <v>43</v>
      </c>
      <c r="U86">
        <v>50</v>
      </c>
      <c r="V86">
        <f>Table1[[#This Row],[Gross_Margin]]-Table1[[#This Row],[Budget_Margin]]</f>
        <v>-7</v>
      </c>
      <c r="W86" s="5">
        <f>IF(
Table1[[#This Row],[Budget_Margin]]=0,
"",
IF(
Table1[[#This Row],[Budget_Margin]]&gt;0,
(Table1[[#This Row],[Gross_Margin]]-Table1[[#This Row],[Budget_Margin]]) / Table1[[#This Row],[Budget_Margin]],
(Table1[[#This Row],[Gross_Margin]]-Table1[[#This Row],[Budget_Margin]]) / ABS(Table1[[#This Row],[Budget_Margin]])
)
)</f>
        <v>-0.14000000000000001</v>
      </c>
      <c r="X86" s="5" t="str">
        <f>IF(Table1[[#This Row],[Margin_Var]]&gt;=0, "Above Budget", "Below Budget")</f>
        <v>Below Budget</v>
      </c>
      <c r="Y86" s="5">
        <f>IFERROR(Table1[[#This Row],[Gross_Margin]]/Table1[[#This Row],[Actual_Sales]],0)</f>
        <v>1</v>
      </c>
      <c r="Z86" s="5">
        <f>Table1[[#This Row],[Actual_Profit]]/Table1[[#This Row],[Actual_Sales]]</f>
        <v>0.72093023255813948</v>
      </c>
      <c r="AA86">
        <v>12</v>
      </c>
      <c r="AB86" s="5">
        <f>IFERROR(Table1[[#This Row],[Expenses]]/Table1[[#This Row],[Actual_Sales]],0)</f>
        <v>0.27906976744186046</v>
      </c>
      <c r="AC86">
        <v>0</v>
      </c>
      <c r="AD86">
        <v>602</v>
      </c>
      <c r="AE86" s="5">
        <f>IFERROR(Table1[[#This Row],[Inventory]]/Table1[[#This Row],[Actual_Sales]],0)</f>
        <v>14</v>
      </c>
    </row>
    <row r="87" spans="1:31" x14ac:dyDescent="0.25">
      <c r="A87">
        <v>849</v>
      </c>
      <c r="B87">
        <v>775</v>
      </c>
      <c r="C87">
        <v>4</v>
      </c>
      <c r="D87" s="2">
        <v>40299</v>
      </c>
      <c r="E87">
        <v>43</v>
      </c>
      <c r="F87">
        <v>40</v>
      </c>
      <c r="G87">
        <f>Table1[[#This Row],[Actual_Sales]]-Table1[[#This Row],[Budget_Sales]]</f>
        <v>3</v>
      </c>
      <c r="H87" s="5">
        <f>IF(
Table1[[#This Row],[Budget_Sales]]=0,
"",
IF(
Table1[[#This Row],[Budget_Sales]]&gt;0,
(Table1[[#This Row],[Actual_Sales]]-Table1[[#This Row],[Budget_Sales]])/Table1[[#This Row],[Budget_Sales]],
(Table1[[#This Row],[Actual_Sales]]-Table1[[#This Row],[Budget_Sales]])/ABS(Table1[[#This Row],[Budget_Sales]])
)
)</f>
        <v>7.4999999999999997E-2</v>
      </c>
      <c r="I87" s="5" t="str">
        <f>IF(Table1[[#This Row],[Sales_Var]]&gt;=0,"Above Budget","Below Budget")</f>
        <v>Above Budget</v>
      </c>
      <c r="J87">
        <f>Table1[[#This Row],[Actual_Sales]]-(Table1[[#This Row],[COGS]]+Table1[[#This Row],[Expenses]])</f>
        <v>31</v>
      </c>
      <c r="K87">
        <v>30</v>
      </c>
      <c r="L87">
        <f>Table1[[#This Row],[Actual_Profit]]-Table1[[#This Row],[Budget_Profit]]</f>
        <v>1</v>
      </c>
      <c r="M87" s="5">
        <f>IF(
Table1[[#This Row],[Budget_Profit]]=0,
"",
IF(
Table1[[#This Row],[Budget_Profit]]&gt;0,
(Table1[[#This Row],[Actual_Profit]]-Table1[[#This Row],[Budget_Profit]])/Table1[[#This Row],[Budget_Profit]],
(Table1[[#This Row],[Actual_Profit]]-Table1[[#This Row],[Budget_Profit]])/ABS(Table1[[#This Row],[Budget_Profit]])
)
)</f>
        <v>3.3333333333333333E-2</v>
      </c>
      <c r="N87" s="5" t="str">
        <f>IF(Table1[[#This Row],[Profit_Var]]&gt;=0, "Above Budget", "Below Budget")</f>
        <v>Above Budget</v>
      </c>
      <c r="O87">
        <v>0</v>
      </c>
      <c r="P87">
        <v>0</v>
      </c>
      <c r="Q87">
        <f>Table1[[#This Row],[COGS]]-Table1[[#This Row],[Budget_COGS]]</f>
        <v>0</v>
      </c>
      <c r="R87" s="5" t="str">
        <f>IF(
Table1[[#This Row],[Budget_COGS]]=0,
"",
IF(
Table1[[#This Row],[Budget_COGS]]&gt;0,
(Table1[[#This Row],[Budget_COGS]]-Table1[[#This Row],[COGS]]) / Table1[[#This Row],[Budget_COGS]],
(Table1[[#This Row],[Budget_COGS]]-Table1[[#This Row],[COGS]]) / ABS(Table1[[#This Row],[Budget_COGS]])
)
)</f>
        <v/>
      </c>
      <c r="S87" s="5" t="str">
        <f>IF(Table1[[#This Row],[COGS _Var]]&gt;=0, "Above Budget", "Below Budget")</f>
        <v>Above Budget</v>
      </c>
      <c r="T87">
        <f>Table1[[#This Row],[Actual_Sales]]-Table1[[#This Row],[COGS]]</f>
        <v>43</v>
      </c>
      <c r="U87">
        <v>40</v>
      </c>
      <c r="V87">
        <f>Table1[[#This Row],[Gross_Margin]]-Table1[[#This Row],[Budget_Margin]]</f>
        <v>3</v>
      </c>
      <c r="W87" s="5">
        <f>IF(
Table1[[#This Row],[Budget_Margin]]=0,
"",
IF(
Table1[[#This Row],[Budget_Margin]]&gt;0,
(Table1[[#This Row],[Gross_Margin]]-Table1[[#This Row],[Budget_Margin]]) / Table1[[#This Row],[Budget_Margin]],
(Table1[[#This Row],[Gross_Margin]]-Table1[[#This Row],[Budget_Margin]]) / ABS(Table1[[#This Row],[Budget_Margin]])
)
)</f>
        <v>7.4999999999999997E-2</v>
      </c>
      <c r="X87" s="5" t="str">
        <f>IF(Table1[[#This Row],[Margin_Var]]&gt;=0, "Above Budget", "Below Budget")</f>
        <v>Above Budget</v>
      </c>
      <c r="Y87" s="5">
        <f>IFERROR(Table1[[#This Row],[Gross_Margin]]/Table1[[#This Row],[Actual_Sales]],0)</f>
        <v>1</v>
      </c>
      <c r="Z87" s="5">
        <f>Table1[[#This Row],[Actual_Profit]]/Table1[[#This Row],[Actual_Sales]]</f>
        <v>0.72093023255813948</v>
      </c>
      <c r="AA87">
        <v>12</v>
      </c>
      <c r="AB87" s="5">
        <f>IFERROR(Table1[[#This Row],[Expenses]]/Table1[[#This Row],[Actual_Sales]],0)</f>
        <v>0.27906976744186046</v>
      </c>
      <c r="AC87">
        <v>0</v>
      </c>
      <c r="AD87">
        <v>645</v>
      </c>
      <c r="AE87" s="5">
        <f>IFERROR(Table1[[#This Row],[Inventory]]/Table1[[#This Row],[Actual_Sales]],0)</f>
        <v>15</v>
      </c>
    </row>
    <row r="88" spans="1:31" x14ac:dyDescent="0.25">
      <c r="A88">
        <v>793</v>
      </c>
      <c r="B88">
        <v>515</v>
      </c>
      <c r="C88">
        <v>6</v>
      </c>
      <c r="D88" s="2">
        <v>40299</v>
      </c>
      <c r="E88">
        <v>43</v>
      </c>
      <c r="F88">
        <v>50</v>
      </c>
      <c r="G88">
        <f>Table1[[#This Row],[Actual_Sales]]-Table1[[#This Row],[Budget_Sales]]</f>
        <v>-7</v>
      </c>
      <c r="H88" s="5">
        <f>IF(
Table1[[#This Row],[Budget_Sales]]=0,
"",
IF(
Table1[[#This Row],[Budget_Sales]]&gt;0,
(Table1[[#This Row],[Actual_Sales]]-Table1[[#This Row],[Budget_Sales]])/Table1[[#This Row],[Budget_Sales]],
(Table1[[#This Row],[Actual_Sales]]-Table1[[#This Row],[Budget_Sales]])/ABS(Table1[[#This Row],[Budget_Sales]])
)
)</f>
        <v>-0.14000000000000001</v>
      </c>
      <c r="I88" s="5" t="str">
        <f>IF(Table1[[#This Row],[Sales_Var]]&gt;=0,"Above Budget","Below Budget")</f>
        <v>Below Budget</v>
      </c>
      <c r="J88">
        <f>Table1[[#This Row],[Actual_Sales]]-(Table1[[#This Row],[COGS]]+Table1[[#This Row],[Expenses]])</f>
        <v>31</v>
      </c>
      <c r="K88">
        <v>40</v>
      </c>
      <c r="L88">
        <f>Table1[[#This Row],[Actual_Profit]]-Table1[[#This Row],[Budget_Profit]]</f>
        <v>-9</v>
      </c>
      <c r="M88" s="5">
        <f>IF(
Table1[[#This Row],[Budget_Profit]]=0,
"",
IF(
Table1[[#This Row],[Budget_Profit]]&gt;0,
(Table1[[#This Row],[Actual_Profit]]-Table1[[#This Row],[Budget_Profit]])/Table1[[#This Row],[Budget_Profit]],
(Table1[[#This Row],[Actual_Profit]]-Table1[[#This Row],[Budget_Profit]])/ABS(Table1[[#This Row],[Budget_Profit]])
)
)</f>
        <v>-0.22500000000000001</v>
      </c>
      <c r="N88" s="5" t="str">
        <f>IF(Table1[[#This Row],[Profit_Var]]&gt;=0, "Above Budget", "Below Budget")</f>
        <v>Below Budget</v>
      </c>
      <c r="O88">
        <v>0</v>
      </c>
      <c r="P88">
        <v>0</v>
      </c>
      <c r="Q88">
        <f>Table1[[#This Row],[COGS]]-Table1[[#This Row],[Budget_COGS]]</f>
        <v>0</v>
      </c>
      <c r="R88" s="5" t="str">
        <f>IF(
Table1[[#This Row],[Budget_COGS]]=0,
"",
IF(
Table1[[#This Row],[Budget_COGS]]&gt;0,
(Table1[[#This Row],[Budget_COGS]]-Table1[[#This Row],[COGS]]) / Table1[[#This Row],[Budget_COGS]],
(Table1[[#This Row],[Budget_COGS]]-Table1[[#This Row],[COGS]]) / ABS(Table1[[#This Row],[Budget_COGS]])
)
)</f>
        <v/>
      </c>
      <c r="S88" s="5" t="str">
        <f>IF(Table1[[#This Row],[COGS _Var]]&gt;=0, "Above Budget", "Below Budget")</f>
        <v>Above Budget</v>
      </c>
      <c r="T88">
        <f>Table1[[#This Row],[Actual_Sales]]-Table1[[#This Row],[COGS]]</f>
        <v>43</v>
      </c>
      <c r="U88">
        <v>50</v>
      </c>
      <c r="V88">
        <f>Table1[[#This Row],[Gross_Margin]]-Table1[[#This Row],[Budget_Margin]]</f>
        <v>-7</v>
      </c>
      <c r="W88" s="5">
        <f>IF(
Table1[[#This Row],[Budget_Margin]]=0,
"",
IF(
Table1[[#This Row],[Budget_Margin]]&gt;0,
(Table1[[#This Row],[Gross_Margin]]-Table1[[#This Row],[Budget_Margin]]) / Table1[[#This Row],[Budget_Margin]],
(Table1[[#This Row],[Gross_Margin]]-Table1[[#This Row],[Budget_Margin]]) / ABS(Table1[[#This Row],[Budget_Margin]])
)
)</f>
        <v>-0.14000000000000001</v>
      </c>
      <c r="X88" s="5" t="str">
        <f>IF(Table1[[#This Row],[Margin_Var]]&gt;=0, "Above Budget", "Below Budget")</f>
        <v>Below Budget</v>
      </c>
      <c r="Y88" s="5">
        <f>IFERROR(Table1[[#This Row],[Gross_Margin]]/Table1[[#This Row],[Actual_Sales]],0)</f>
        <v>1</v>
      </c>
      <c r="Z88" s="5">
        <f>Table1[[#This Row],[Actual_Profit]]/Table1[[#This Row],[Actual_Sales]]</f>
        <v>0.72093023255813948</v>
      </c>
      <c r="AA88">
        <v>12</v>
      </c>
      <c r="AB88" s="5">
        <f>IFERROR(Table1[[#This Row],[Expenses]]/Table1[[#This Row],[Actual_Sales]],0)</f>
        <v>0.27906976744186046</v>
      </c>
      <c r="AC88">
        <v>0</v>
      </c>
      <c r="AD88">
        <v>645</v>
      </c>
      <c r="AE88" s="5">
        <f>IFERROR(Table1[[#This Row],[Inventory]]/Table1[[#This Row],[Actual_Sales]],0)</f>
        <v>15</v>
      </c>
    </row>
    <row r="89" spans="1:31" x14ac:dyDescent="0.25">
      <c r="A89">
        <v>491</v>
      </c>
      <c r="B89">
        <v>775</v>
      </c>
      <c r="C89">
        <v>4</v>
      </c>
      <c r="D89" s="2">
        <v>40238</v>
      </c>
      <c r="E89">
        <v>43</v>
      </c>
      <c r="F89">
        <v>40</v>
      </c>
      <c r="G89">
        <f>Table1[[#This Row],[Actual_Sales]]-Table1[[#This Row],[Budget_Sales]]</f>
        <v>3</v>
      </c>
      <c r="H89" s="5">
        <f>IF(
Table1[[#This Row],[Budget_Sales]]=0,
"",
IF(
Table1[[#This Row],[Budget_Sales]]&gt;0,
(Table1[[#This Row],[Actual_Sales]]-Table1[[#This Row],[Budget_Sales]])/Table1[[#This Row],[Budget_Sales]],
(Table1[[#This Row],[Actual_Sales]]-Table1[[#This Row],[Budget_Sales]])/ABS(Table1[[#This Row],[Budget_Sales]])
)
)</f>
        <v>7.4999999999999997E-2</v>
      </c>
      <c r="I89" s="5" t="str">
        <f>IF(Table1[[#This Row],[Sales_Var]]&gt;=0,"Above Budget","Below Budget")</f>
        <v>Above Budget</v>
      </c>
      <c r="J89">
        <f>Table1[[#This Row],[Actual_Sales]]-(Table1[[#This Row],[COGS]]+Table1[[#This Row],[Expenses]])</f>
        <v>31</v>
      </c>
      <c r="K89">
        <v>30</v>
      </c>
      <c r="L89">
        <f>Table1[[#This Row],[Actual_Profit]]-Table1[[#This Row],[Budget_Profit]]</f>
        <v>1</v>
      </c>
      <c r="M89" s="5">
        <f>IF(
Table1[[#This Row],[Budget_Profit]]=0,
"",
IF(
Table1[[#This Row],[Budget_Profit]]&gt;0,
(Table1[[#This Row],[Actual_Profit]]-Table1[[#This Row],[Budget_Profit]])/Table1[[#This Row],[Budget_Profit]],
(Table1[[#This Row],[Actual_Profit]]-Table1[[#This Row],[Budget_Profit]])/ABS(Table1[[#This Row],[Budget_Profit]])
)
)</f>
        <v>3.3333333333333333E-2</v>
      </c>
      <c r="N89" s="5" t="str">
        <f>IF(Table1[[#This Row],[Profit_Var]]&gt;=0, "Above Budget", "Below Budget")</f>
        <v>Above Budget</v>
      </c>
      <c r="O89">
        <v>0</v>
      </c>
      <c r="P89">
        <v>0</v>
      </c>
      <c r="Q89">
        <f>Table1[[#This Row],[COGS]]-Table1[[#This Row],[Budget_COGS]]</f>
        <v>0</v>
      </c>
      <c r="R89" s="5" t="str">
        <f>IF(
Table1[[#This Row],[Budget_COGS]]=0,
"",
IF(
Table1[[#This Row],[Budget_COGS]]&gt;0,
(Table1[[#This Row],[Budget_COGS]]-Table1[[#This Row],[COGS]]) / Table1[[#This Row],[Budget_COGS]],
(Table1[[#This Row],[Budget_COGS]]-Table1[[#This Row],[COGS]]) / ABS(Table1[[#This Row],[Budget_COGS]])
)
)</f>
        <v/>
      </c>
      <c r="S89" s="5" t="str">
        <f>IF(Table1[[#This Row],[COGS _Var]]&gt;=0, "Above Budget", "Below Budget")</f>
        <v>Above Budget</v>
      </c>
      <c r="T89">
        <f>Table1[[#This Row],[Actual_Sales]]-Table1[[#This Row],[COGS]]</f>
        <v>43</v>
      </c>
      <c r="U89">
        <v>40</v>
      </c>
      <c r="V89">
        <f>Table1[[#This Row],[Gross_Margin]]-Table1[[#This Row],[Budget_Margin]]</f>
        <v>3</v>
      </c>
      <c r="W89" s="5">
        <f>IF(
Table1[[#This Row],[Budget_Margin]]=0,
"",
IF(
Table1[[#This Row],[Budget_Margin]]&gt;0,
(Table1[[#This Row],[Gross_Margin]]-Table1[[#This Row],[Budget_Margin]]) / Table1[[#This Row],[Budget_Margin]],
(Table1[[#This Row],[Gross_Margin]]-Table1[[#This Row],[Budget_Margin]]) / ABS(Table1[[#This Row],[Budget_Margin]])
)
)</f>
        <v>7.4999999999999997E-2</v>
      </c>
      <c r="X89" s="5" t="str">
        <f>IF(Table1[[#This Row],[Margin_Var]]&gt;=0, "Above Budget", "Below Budget")</f>
        <v>Above Budget</v>
      </c>
      <c r="Y89" s="5">
        <f>IFERROR(Table1[[#This Row],[Gross_Margin]]/Table1[[#This Row],[Actual_Sales]],0)</f>
        <v>1</v>
      </c>
      <c r="Z89" s="5">
        <f>Table1[[#This Row],[Actual_Profit]]/Table1[[#This Row],[Actual_Sales]]</f>
        <v>0.72093023255813948</v>
      </c>
      <c r="AA89">
        <v>12</v>
      </c>
      <c r="AB89" s="5">
        <f>IFERROR(Table1[[#This Row],[Expenses]]/Table1[[#This Row],[Actual_Sales]],0)</f>
        <v>0.27906976744186046</v>
      </c>
      <c r="AC89">
        <v>0</v>
      </c>
      <c r="AD89">
        <v>731</v>
      </c>
      <c r="AE89" s="5">
        <f>IFERROR(Table1[[#This Row],[Inventory]]/Table1[[#This Row],[Actual_Sales]],0)</f>
        <v>17</v>
      </c>
    </row>
    <row r="90" spans="1:31" x14ac:dyDescent="0.25">
      <c r="A90">
        <v>284</v>
      </c>
      <c r="B90">
        <v>702</v>
      </c>
      <c r="C90">
        <v>4</v>
      </c>
      <c r="D90" s="2">
        <v>40210</v>
      </c>
      <c r="E90">
        <v>43</v>
      </c>
      <c r="F90">
        <v>40</v>
      </c>
      <c r="G90">
        <f>Table1[[#This Row],[Actual_Sales]]-Table1[[#This Row],[Budget_Sales]]</f>
        <v>3</v>
      </c>
      <c r="H90" s="5">
        <f>IF(
Table1[[#This Row],[Budget_Sales]]=0,
"",
IF(
Table1[[#This Row],[Budget_Sales]]&gt;0,
(Table1[[#This Row],[Actual_Sales]]-Table1[[#This Row],[Budget_Sales]])/Table1[[#This Row],[Budget_Sales]],
(Table1[[#This Row],[Actual_Sales]]-Table1[[#This Row],[Budget_Sales]])/ABS(Table1[[#This Row],[Budget_Sales]])
)
)</f>
        <v>7.4999999999999997E-2</v>
      </c>
      <c r="I90" s="5" t="str">
        <f>IF(Table1[[#This Row],[Sales_Var]]&gt;=0,"Above Budget","Below Budget")</f>
        <v>Above Budget</v>
      </c>
      <c r="J90">
        <f>Table1[[#This Row],[Actual_Sales]]-(Table1[[#This Row],[COGS]]+Table1[[#This Row],[Expenses]])</f>
        <v>31</v>
      </c>
      <c r="K90">
        <v>30</v>
      </c>
      <c r="L90">
        <f>Table1[[#This Row],[Actual_Profit]]-Table1[[#This Row],[Budget_Profit]]</f>
        <v>1</v>
      </c>
      <c r="M90" s="5">
        <f>IF(
Table1[[#This Row],[Budget_Profit]]=0,
"",
IF(
Table1[[#This Row],[Budget_Profit]]&gt;0,
(Table1[[#This Row],[Actual_Profit]]-Table1[[#This Row],[Budget_Profit]])/Table1[[#This Row],[Budget_Profit]],
(Table1[[#This Row],[Actual_Profit]]-Table1[[#This Row],[Budget_Profit]])/ABS(Table1[[#This Row],[Budget_Profit]])
)
)</f>
        <v>3.3333333333333333E-2</v>
      </c>
      <c r="N90" s="5" t="str">
        <f>IF(Table1[[#This Row],[Profit_Var]]&gt;=0, "Above Budget", "Below Budget")</f>
        <v>Above Budget</v>
      </c>
      <c r="O90">
        <v>0</v>
      </c>
      <c r="P90">
        <v>0</v>
      </c>
      <c r="Q90">
        <f>Table1[[#This Row],[COGS]]-Table1[[#This Row],[Budget_COGS]]</f>
        <v>0</v>
      </c>
      <c r="R90" s="5" t="str">
        <f>IF(
Table1[[#This Row],[Budget_COGS]]=0,
"",
IF(
Table1[[#This Row],[Budget_COGS]]&gt;0,
(Table1[[#This Row],[Budget_COGS]]-Table1[[#This Row],[COGS]]) / Table1[[#This Row],[Budget_COGS]],
(Table1[[#This Row],[Budget_COGS]]-Table1[[#This Row],[COGS]]) / ABS(Table1[[#This Row],[Budget_COGS]])
)
)</f>
        <v/>
      </c>
      <c r="S90" s="5" t="str">
        <f>IF(Table1[[#This Row],[COGS _Var]]&gt;=0, "Above Budget", "Below Budget")</f>
        <v>Above Budget</v>
      </c>
      <c r="T90">
        <f>Table1[[#This Row],[Actual_Sales]]-Table1[[#This Row],[COGS]]</f>
        <v>43</v>
      </c>
      <c r="U90">
        <v>40</v>
      </c>
      <c r="V90">
        <f>Table1[[#This Row],[Gross_Margin]]-Table1[[#This Row],[Budget_Margin]]</f>
        <v>3</v>
      </c>
      <c r="W90" s="5">
        <f>IF(
Table1[[#This Row],[Budget_Margin]]=0,
"",
IF(
Table1[[#This Row],[Budget_Margin]]&gt;0,
(Table1[[#This Row],[Gross_Margin]]-Table1[[#This Row],[Budget_Margin]]) / Table1[[#This Row],[Budget_Margin]],
(Table1[[#This Row],[Gross_Margin]]-Table1[[#This Row],[Budget_Margin]]) / ABS(Table1[[#This Row],[Budget_Margin]])
)
)</f>
        <v>7.4999999999999997E-2</v>
      </c>
      <c r="X90" s="5" t="str">
        <f>IF(Table1[[#This Row],[Margin_Var]]&gt;=0, "Above Budget", "Below Budget")</f>
        <v>Above Budget</v>
      </c>
      <c r="Y90" s="5">
        <f>IFERROR(Table1[[#This Row],[Gross_Margin]]/Table1[[#This Row],[Actual_Sales]],0)</f>
        <v>1</v>
      </c>
      <c r="Z90" s="5">
        <f>Table1[[#This Row],[Actual_Profit]]/Table1[[#This Row],[Actual_Sales]]</f>
        <v>0.72093023255813948</v>
      </c>
      <c r="AA90">
        <v>12</v>
      </c>
      <c r="AB90" s="5">
        <f>IFERROR(Table1[[#This Row],[Expenses]]/Table1[[#This Row],[Actual_Sales]],0)</f>
        <v>0.27906976744186046</v>
      </c>
      <c r="AC90">
        <v>0</v>
      </c>
      <c r="AD90">
        <v>774</v>
      </c>
      <c r="AE90" s="5">
        <f>IFERROR(Table1[[#This Row],[Inventory]]/Table1[[#This Row],[Actual_Sales]],0)</f>
        <v>18</v>
      </c>
    </row>
    <row r="91" spans="1:31" x14ac:dyDescent="0.25">
      <c r="A91">
        <v>1947</v>
      </c>
      <c r="B91">
        <v>978</v>
      </c>
      <c r="C91">
        <v>2</v>
      </c>
      <c r="D91" s="2">
        <v>40483</v>
      </c>
      <c r="E91">
        <v>454</v>
      </c>
      <c r="F91">
        <v>400</v>
      </c>
      <c r="G91">
        <f>Table1[[#This Row],[Actual_Sales]]-Table1[[#This Row],[Budget_Sales]]</f>
        <v>54</v>
      </c>
      <c r="H91" s="5">
        <f>IF(
Table1[[#This Row],[Budget_Sales]]=0,
"",
IF(
Table1[[#This Row],[Budget_Sales]]&gt;0,
(Table1[[#This Row],[Actual_Sales]]-Table1[[#This Row],[Budget_Sales]])/Table1[[#This Row],[Budget_Sales]],
(Table1[[#This Row],[Actual_Sales]]-Table1[[#This Row],[Budget_Sales]])/ABS(Table1[[#This Row],[Budget_Sales]])
)
)</f>
        <v>0.13500000000000001</v>
      </c>
      <c r="I91" s="5" t="str">
        <f>IF(Table1[[#This Row],[Sales_Var]]&gt;=0,"Above Budget","Below Budget")</f>
        <v>Above Budget</v>
      </c>
      <c r="J91">
        <f>Table1[[#This Row],[Actual_Sales]]-(Table1[[#This Row],[COGS]]+Table1[[#This Row],[Expenses]])</f>
        <v>324</v>
      </c>
      <c r="K91">
        <v>300</v>
      </c>
      <c r="L91">
        <f>Table1[[#This Row],[Actual_Profit]]-Table1[[#This Row],[Budget_Profit]]</f>
        <v>24</v>
      </c>
      <c r="M91" s="5">
        <f>IF(
Table1[[#This Row],[Budget_Profit]]=0,
"",
IF(
Table1[[#This Row],[Budget_Profit]]&gt;0,
(Table1[[#This Row],[Actual_Profit]]-Table1[[#This Row],[Budget_Profit]])/Table1[[#This Row],[Budget_Profit]],
(Table1[[#This Row],[Actual_Profit]]-Table1[[#This Row],[Budget_Profit]])/ABS(Table1[[#This Row],[Budget_Profit]])
)
)</f>
        <v>0.08</v>
      </c>
      <c r="N91" s="5" t="str">
        <f>IF(Table1[[#This Row],[Profit_Var]]&gt;=0, "Above Budget", "Below Budget")</f>
        <v>Above Budget</v>
      </c>
      <c r="O91">
        <v>75</v>
      </c>
      <c r="P91">
        <v>60</v>
      </c>
      <c r="Q91">
        <f>Table1[[#This Row],[COGS]]-Table1[[#This Row],[Budget_COGS]]</f>
        <v>15</v>
      </c>
      <c r="R91" s="5">
        <f>IF(
Table1[[#This Row],[Budget_COGS]]=0,
"",
IF(
Table1[[#This Row],[Budget_COGS]]&gt;0,
(Table1[[#This Row],[Budget_COGS]]-Table1[[#This Row],[COGS]]) / Table1[[#This Row],[Budget_COGS]],
(Table1[[#This Row],[Budget_COGS]]-Table1[[#This Row],[COGS]]) / ABS(Table1[[#This Row],[Budget_COGS]])
)
)</f>
        <v>-0.25</v>
      </c>
      <c r="S91" s="5" t="str">
        <f>IF(Table1[[#This Row],[COGS _Var]]&gt;=0, "Above Budget", "Below Budget")</f>
        <v>Above Budget</v>
      </c>
      <c r="T91">
        <f>Table1[[#This Row],[Actual_Sales]]-Table1[[#This Row],[COGS]]</f>
        <v>379</v>
      </c>
      <c r="U91">
        <v>340</v>
      </c>
      <c r="V91">
        <f>Table1[[#This Row],[Gross_Margin]]-Table1[[#This Row],[Budget_Margin]]</f>
        <v>39</v>
      </c>
      <c r="W91" s="5">
        <f>IF(
Table1[[#This Row],[Budget_Margin]]=0,
"",
IF(
Table1[[#This Row],[Budget_Margin]]&gt;0,
(Table1[[#This Row],[Gross_Margin]]-Table1[[#This Row],[Budget_Margin]]) / Table1[[#This Row],[Budget_Margin]],
(Table1[[#This Row],[Gross_Margin]]-Table1[[#This Row],[Budget_Margin]]) / ABS(Table1[[#This Row],[Budget_Margin]])
)
)</f>
        <v>0.11470588235294117</v>
      </c>
      <c r="X91" s="5" t="str">
        <f>IF(Table1[[#This Row],[Margin_Var]]&gt;=0, "Above Budget", "Below Budget")</f>
        <v>Above Budget</v>
      </c>
      <c r="Y91" s="5">
        <f>IFERROR(Table1[[#This Row],[Gross_Margin]]/Table1[[#This Row],[Actual_Sales]],0)</f>
        <v>0.83480176211453749</v>
      </c>
      <c r="Z91" s="5">
        <f>Table1[[#This Row],[Actual_Profit]]/Table1[[#This Row],[Actual_Sales]]</f>
        <v>0.71365638766519823</v>
      </c>
      <c r="AA91">
        <v>55</v>
      </c>
      <c r="AB91" s="5">
        <f>IFERROR(Table1[[#This Row],[Expenses]]/Table1[[#This Row],[Actual_Sales]],0)</f>
        <v>0.1211453744493392</v>
      </c>
      <c r="AC91">
        <v>24</v>
      </c>
      <c r="AD91">
        <v>-3287</v>
      </c>
      <c r="AE91" s="5">
        <f>IFERROR(Table1[[#This Row],[Inventory]]/Table1[[#This Row],[Actual_Sales]],0)</f>
        <v>-7.2400881057268727</v>
      </c>
    </row>
    <row r="92" spans="1:31" x14ac:dyDescent="0.25">
      <c r="A92">
        <v>3726</v>
      </c>
      <c r="B92">
        <v>212</v>
      </c>
      <c r="C92">
        <v>7</v>
      </c>
      <c r="D92" s="2">
        <v>40817</v>
      </c>
      <c r="E92">
        <v>815</v>
      </c>
      <c r="F92">
        <v>720</v>
      </c>
      <c r="G92">
        <f>Table1[[#This Row],[Actual_Sales]]-Table1[[#This Row],[Budget_Sales]]</f>
        <v>95</v>
      </c>
      <c r="H92" s="5">
        <f>IF(
Table1[[#This Row],[Budget_Sales]]=0,
"",
IF(
Table1[[#This Row],[Budget_Sales]]&gt;0,
(Table1[[#This Row],[Actual_Sales]]-Table1[[#This Row],[Budget_Sales]])/Table1[[#This Row],[Budget_Sales]],
(Table1[[#This Row],[Actual_Sales]]-Table1[[#This Row],[Budget_Sales]])/ABS(Table1[[#This Row],[Budget_Sales]])
)
)</f>
        <v>0.13194444444444445</v>
      </c>
      <c r="I92" s="5" t="str">
        <f>IF(Table1[[#This Row],[Sales_Var]]&gt;=0,"Above Budget","Below Budget")</f>
        <v>Above Budget</v>
      </c>
      <c r="J92">
        <f>Table1[[#This Row],[Actual_Sales]]-(Table1[[#This Row],[COGS]]+Table1[[#This Row],[Expenses]])</f>
        <v>485</v>
      </c>
      <c r="K92">
        <v>450</v>
      </c>
      <c r="L92">
        <f>Table1[[#This Row],[Actual_Profit]]-Table1[[#This Row],[Budget_Profit]]</f>
        <v>35</v>
      </c>
      <c r="M92" s="5">
        <f>IF(
Table1[[#This Row],[Budget_Profit]]=0,
"",
IF(
Table1[[#This Row],[Budget_Profit]]&gt;0,
(Table1[[#This Row],[Actual_Profit]]-Table1[[#This Row],[Budget_Profit]])/Table1[[#This Row],[Budget_Profit]],
(Table1[[#This Row],[Actual_Profit]]-Table1[[#This Row],[Budget_Profit]])/ABS(Table1[[#This Row],[Budget_Profit]])
)
)</f>
        <v>7.7777777777777779E-2</v>
      </c>
      <c r="N92" s="5" t="str">
        <f>IF(Table1[[#This Row],[Profit_Var]]&gt;=0, "Above Budget", "Below Budget")</f>
        <v>Above Budget</v>
      </c>
      <c r="O92">
        <v>239</v>
      </c>
      <c r="P92">
        <v>210</v>
      </c>
      <c r="Q92">
        <f>Table1[[#This Row],[COGS]]-Table1[[#This Row],[Budget_COGS]]</f>
        <v>29</v>
      </c>
      <c r="R92" s="5">
        <f>IF(
Table1[[#This Row],[Budget_COGS]]=0,
"",
IF(
Table1[[#This Row],[Budget_COGS]]&gt;0,
(Table1[[#This Row],[Budget_COGS]]-Table1[[#This Row],[COGS]]) / Table1[[#This Row],[Budget_COGS]],
(Table1[[#This Row],[Budget_COGS]]-Table1[[#This Row],[COGS]]) / ABS(Table1[[#This Row],[Budget_COGS]])
)
)</f>
        <v>-0.1380952380952381</v>
      </c>
      <c r="S92" s="5" t="str">
        <f>IF(Table1[[#This Row],[COGS _Var]]&gt;=0, "Above Budget", "Below Budget")</f>
        <v>Above Budget</v>
      </c>
      <c r="T92">
        <f>Table1[[#This Row],[Actual_Sales]]-Table1[[#This Row],[COGS]]</f>
        <v>576</v>
      </c>
      <c r="U92">
        <v>510</v>
      </c>
      <c r="V92">
        <f>Table1[[#This Row],[Gross_Margin]]-Table1[[#This Row],[Budget_Margin]]</f>
        <v>66</v>
      </c>
      <c r="W92" s="5">
        <f>IF(
Table1[[#This Row],[Budget_Margin]]=0,
"",
IF(
Table1[[#This Row],[Budget_Margin]]&gt;0,
(Table1[[#This Row],[Gross_Margin]]-Table1[[#This Row],[Budget_Margin]]) / Table1[[#This Row],[Budget_Margin]],
(Table1[[#This Row],[Gross_Margin]]-Table1[[#This Row],[Budget_Margin]]) / ABS(Table1[[#This Row],[Budget_Margin]])
)
)</f>
        <v>0.12941176470588237</v>
      </c>
      <c r="X92" s="5" t="str">
        <f>IF(Table1[[#This Row],[Margin_Var]]&gt;=0, "Above Budget", "Below Budget")</f>
        <v>Above Budget</v>
      </c>
      <c r="Y92" s="5">
        <f>IFERROR(Table1[[#This Row],[Gross_Margin]]/Table1[[#This Row],[Actual_Sales]],0)</f>
        <v>0.70674846625766874</v>
      </c>
      <c r="Z92" s="5">
        <f>Table1[[#This Row],[Actual_Profit]]/Table1[[#This Row],[Actual_Sales]]</f>
        <v>0.59509202453987731</v>
      </c>
      <c r="AA92">
        <v>91</v>
      </c>
      <c r="AB92" s="5">
        <f>IFERROR(Table1[[#This Row],[Expenses]]/Table1[[#This Row],[Actual_Sales]],0)</f>
        <v>0.1116564417177914</v>
      </c>
      <c r="AC92">
        <v>66</v>
      </c>
      <c r="AD92">
        <v>1197</v>
      </c>
      <c r="AE92" s="5">
        <f>IFERROR(Table1[[#This Row],[Inventory]]/Table1[[#This Row],[Actual_Sales]],0)</f>
        <v>1.4687116564417177</v>
      </c>
    </row>
    <row r="93" spans="1:31" x14ac:dyDescent="0.25">
      <c r="A93">
        <v>4053</v>
      </c>
      <c r="B93">
        <v>917</v>
      </c>
      <c r="C93">
        <v>7</v>
      </c>
      <c r="D93" s="2">
        <v>40848</v>
      </c>
      <c r="E93">
        <v>719</v>
      </c>
      <c r="F93">
        <v>660</v>
      </c>
      <c r="G93">
        <f>Table1[[#This Row],[Actual_Sales]]-Table1[[#This Row],[Budget_Sales]]</f>
        <v>59</v>
      </c>
      <c r="H93" s="5">
        <f>IF(
Table1[[#This Row],[Budget_Sales]]=0,
"",
IF(
Table1[[#This Row],[Budget_Sales]]&gt;0,
(Table1[[#This Row],[Actual_Sales]]-Table1[[#This Row],[Budget_Sales]])/Table1[[#This Row],[Budget_Sales]],
(Table1[[#This Row],[Actual_Sales]]-Table1[[#This Row],[Budget_Sales]])/ABS(Table1[[#This Row],[Budget_Sales]])
)
)</f>
        <v>8.9393939393939401E-2</v>
      </c>
      <c r="I93" s="5" t="str">
        <f>IF(Table1[[#This Row],[Sales_Var]]&gt;=0,"Above Budget","Below Budget")</f>
        <v>Above Budget</v>
      </c>
      <c r="J93">
        <f>Table1[[#This Row],[Actual_Sales]]-(Table1[[#This Row],[COGS]]+Table1[[#This Row],[Expenses]])</f>
        <v>425</v>
      </c>
      <c r="K93">
        <v>390</v>
      </c>
      <c r="L93">
        <f>Table1[[#This Row],[Actual_Profit]]-Table1[[#This Row],[Budget_Profit]]</f>
        <v>35</v>
      </c>
      <c r="M93" s="5">
        <f>IF(
Table1[[#This Row],[Budget_Profit]]=0,
"",
IF(
Table1[[#This Row],[Budget_Profit]]&gt;0,
(Table1[[#This Row],[Actual_Profit]]-Table1[[#This Row],[Budget_Profit]])/Table1[[#This Row],[Budget_Profit]],
(Table1[[#This Row],[Actual_Profit]]-Table1[[#This Row],[Budget_Profit]])/ABS(Table1[[#This Row],[Budget_Profit]])
)
)</f>
        <v>8.9743589743589744E-2</v>
      </c>
      <c r="N93" s="5" t="str">
        <f>IF(Table1[[#This Row],[Profit_Var]]&gt;=0, "Above Budget", "Below Budget")</f>
        <v>Above Budget</v>
      </c>
      <c r="O93">
        <v>211</v>
      </c>
      <c r="P93">
        <v>200</v>
      </c>
      <c r="Q93">
        <f>Table1[[#This Row],[COGS]]-Table1[[#This Row],[Budget_COGS]]</f>
        <v>11</v>
      </c>
      <c r="R93" s="5">
        <f>IF(
Table1[[#This Row],[Budget_COGS]]=0,
"",
IF(
Table1[[#This Row],[Budget_COGS]]&gt;0,
(Table1[[#This Row],[Budget_COGS]]-Table1[[#This Row],[COGS]]) / Table1[[#This Row],[Budget_COGS]],
(Table1[[#This Row],[Budget_COGS]]-Table1[[#This Row],[COGS]]) / ABS(Table1[[#This Row],[Budget_COGS]])
)
)</f>
        <v>-5.5E-2</v>
      </c>
      <c r="S93" s="5" t="str">
        <f>IF(Table1[[#This Row],[COGS _Var]]&gt;=0, "Above Budget", "Below Budget")</f>
        <v>Above Budget</v>
      </c>
      <c r="T93">
        <f>Table1[[#This Row],[Actual_Sales]]-Table1[[#This Row],[COGS]]</f>
        <v>508</v>
      </c>
      <c r="U93">
        <v>460</v>
      </c>
      <c r="V93">
        <f>Table1[[#This Row],[Gross_Margin]]-Table1[[#This Row],[Budget_Margin]]</f>
        <v>48</v>
      </c>
      <c r="W93" s="5">
        <f>IF(
Table1[[#This Row],[Budget_Margin]]=0,
"",
IF(
Table1[[#This Row],[Budget_Margin]]&gt;0,
(Table1[[#This Row],[Gross_Margin]]-Table1[[#This Row],[Budget_Margin]]) / Table1[[#This Row],[Budget_Margin]],
(Table1[[#This Row],[Gross_Margin]]-Table1[[#This Row],[Budget_Margin]]) / ABS(Table1[[#This Row],[Budget_Margin]])
)
)</f>
        <v>0.10434782608695652</v>
      </c>
      <c r="X93" s="5" t="str">
        <f>IF(Table1[[#This Row],[Margin_Var]]&gt;=0, "Above Budget", "Below Budget")</f>
        <v>Above Budget</v>
      </c>
      <c r="Y93" s="5">
        <f>IFERROR(Table1[[#This Row],[Gross_Margin]]/Table1[[#This Row],[Actual_Sales]],0)</f>
        <v>0.70653685674547984</v>
      </c>
      <c r="Z93" s="5">
        <f>Table1[[#This Row],[Actual_Profit]]/Table1[[#This Row],[Actual_Sales]]</f>
        <v>0.59109874826147424</v>
      </c>
      <c r="AA93">
        <v>83</v>
      </c>
      <c r="AB93" s="5">
        <f>IFERROR(Table1[[#This Row],[Expenses]]/Table1[[#This Row],[Actual_Sales]],0)</f>
        <v>0.11543810848400557</v>
      </c>
      <c r="AC93">
        <v>59</v>
      </c>
      <c r="AD93">
        <v>933</v>
      </c>
      <c r="AE93" s="5">
        <f>IFERROR(Table1[[#This Row],[Inventory]]/Table1[[#This Row],[Actual_Sales]],0)</f>
        <v>1.2976356050069542</v>
      </c>
    </row>
    <row r="94" spans="1:31" x14ac:dyDescent="0.25">
      <c r="A94">
        <v>1717</v>
      </c>
      <c r="B94">
        <v>718</v>
      </c>
      <c r="C94">
        <v>7</v>
      </c>
      <c r="D94" s="2">
        <v>40452</v>
      </c>
      <c r="E94">
        <v>765</v>
      </c>
      <c r="F94">
        <v>720</v>
      </c>
      <c r="G94">
        <f>Table1[[#This Row],[Actual_Sales]]-Table1[[#This Row],[Budget_Sales]]</f>
        <v>45</v>
      </c>
      <c r="H94" s="5">
        <f>IF(
Table1[[#This Row],[Budget_Sales]]=0,
"",
IF(
Table1[[#This Row],[Budget_Sales]]&gt;0,
(Table1[[#This Row],[Actual_Sales]]-Table1[[#This Row],[Budget_Sales]])/Table1[[#This Row],[Budget_Sales]],
(Table1[[#This Row],[Actual_Sales]]-Table1[[#This Row],[Budget_Sales]])/ABS(Table1[[#This Row],[Budget_Sales]])
)
)</f>
        <v>6.25E-2</v>
      </c>
      <c r="I94" s="5" t="str">
        <f>IF(Table1[[#This Row],[Sales_Var]]&gt;=0,"Above Budget","Below Budget")</f>
        <v>Above Budget</v>
      </c>
      <c r="J94">
        <f>Table1[[#This Row],[Actual_Sales]]-(Table1[[#This Row],[COGS]]+Table1[[#This Row],[Expenses]])</f>
        <v>435</v>
      </c>
      <c r="K94">
        <v>450</v>
      </c>
      <c r="L94">
        <f>Table1[[#This Row],[Actual_Profit]]-Table1[[#This Row],[Budget_Profit]]</f>
        <v>-15</v>
      </c>
      <c r="M94" s="5">
        <f>IF(
Table1[[#This Row],[Budget_Profit]]=0,
"",
IF(
Table1[[#This Row],[Budget_Profit]]&gt;0,
(Table1[[#This Row],[Actual_Profit]]-Table1[[#This Row],[Budget_Profit]])/Table1[[#This Row],[Budget_Profit]],
(Table1[[#This Row],[Actual_Profit]]-Table1[[#This Row],[Budget_Profit]])/ABS(Table1[[#This Row],[Budget_Profit]])
)
)</f>
        <v>-3.3333333333333333E-2</v>
      </c>
      <c r="N94" s="5" t="str">
        <f>IF(Table1[[#This Row],[Profit_Var]]&gt;=0, "Above Budget", "Below Budget")</f>
        <v>Below Budget</v>
      </c>
      <c r="O94">
        <v>239</v>
      </c>
      <c r="P94">
        <v>210</v>
      </c>
      <c r="Q94">
        <f>Table1[[#This Row],[COGS]]-Table1[[#This Row],[Budget_COGS]]</f>
        <v>29</v>
      </c>
      <c r="R94" s="5">
        <f>IF(
Table1[[#This Row],[Budget_COGS]]=0,
"",
IF(
Table1[[#This Row],[Budget_COGS]]&gt;0,
(Table1[[#This Row],[Budget_COGS]]-Table1[[#This Row],[COGS]]) / Table1[[#This Row],[Budget_COGS]],
(Table1[[#This Row],[Budget_COGS]]-Table1[[#This Row],[COGS]]) / ABS(Table1[[#This Row],[Budget_COGS]])
)
)</f>
        <v>-0.1380952380952381</v>
      </c>
      <c r="S94" s="5" t="str">
        <f>IF(Table1[[#This Row],[COGS _Var]]&gt;=0, "Above Budget", "Below Budget")</f>
        <v>Above Budget</v>
      </c>
      <c r="T94">
        <f>Table1[[#This Row],[Actual_Sales]]-Table1[[#This Row],[COGS]]</f>
        <v>526</v>
      </c>
      <c r="U94">
        <v>510</v>
      </c>
      <c r="V94">
        <f>Table1[[#This Row],[Gross_Margin]]-Table1[[#This Row],[Budget_Margin]]</f>
        <v>16</v>
      </c>
      <c r="W94" s="5">
        <f>IF(
Table1[[#This Row],[Budget_Margin]]=0,
"",
IF(
Table1[[#This Row],[Budget_Margin]]&gt;0,
(Table1[[#This Row],[Gross_Margin]]-Table1[[#This Row],[Budget_Margin]]) / Table1[[#This Row],[Budget_Margin]],
(Table1[[#This Row],[Gross_Margin]]-Table1[[#This Row],[Budget_Margin]]) / ABS(Table1[[#This Row],[Budget_Margin]])
)
)</f>
        <v>3.1372549019607843E-2</v>
      </c>
      <c r="X94" s="5" t="str">
        <f>IF(Table1[[#This Row],[Margin_Var]]&gt;=0, "Above Budget", "Below Budget")</f>
        <v>Above Budget</v>
      </c>
      <c r="Y94" s="5">
        <f>IFERROR(Table1[[#This Row],[Gross_Margin]]/Table1[[#This Row],[Actual_Sales]],0)</f>
        <v>0.68758169934640523</v>
      </c>
      <c r="Z94" s="5">
        <f>Table1[[#This Row],[Actual_Profit]]/Table1[[#This Row],[Actual_Sales]]</f>
        <v>0.56862745098039214</v>
      </c>
      <c r="AA94">
        <v>91</v>
      </c>
      <c r="AB94" s="5">
        <f>IFERROR(Table1[[#This Row],[Expenses]]/Table1[[#This Row],[Actual_Sales]],0)</f>
        <v>0.11895424836601307</v>
      </c>
      <c r="AC94">
        <v>66</v>
      </c>
      <c r="AD94">
        <v>1197</v>
      </c>
      <c r="AE94" s="5">
        <f>IFERROR(Table1[[#This Row],[Inventory]]/Table1[[#This Row],[Actual_Sales]],0)</f>
        <v>1.5647058823529412</v>
      </c>
    </row>
    <row r="95" spans="1:31" x14ac:dyDescent="0.25">
      <c r="A95">
        <v>1877</v>
      </c>
      <c r="B95">
        <v>646</v>
      </c>
      <c r="C95">
        <v>7</v>
      </c>
      <c r="D95" s="2">
        <v>40483</v>
      </c>
      <c r="E95">
        <v>675</v>
      </c>
      <c r="F95">
        <v>660</v>
      </c>
      <c r="G95">
        <f>Table1[[#This Row],[Actual_Sales]]-Table1[[#This Row],[Budget_Sales]]</f>
        <v>15</v>
      </c>
      <c r="H95" s="5">
        <f>IF(
Table1[[#This Row],[Budget_Sales]]=0,
"",
IF(
Table1[[#This Row],[Budget_Sales]]&gt;0,
(Table1[[#This Row],[Actual_Sales]]-Table1[[#This Row],[Budget_Sales]])/Table1[[#This Row],[Budget_Sales]],
(Table1[[#This Row],[Actual_Sales]]-Table1[[#This Row],[Budget_Sales]])/ABS(Table1[[#This Row],[Budget_Sales]])
)
)</f>
        <v>2.2727272727272728E-2</v>
      </c>
      <c r="I95" s="5" t="str">
        <f>IF(Table1[[#This Row],[Sales_Var]]&gt;=0,"Above Budget","Below Budget")</f>
        <v>Above Budget</v>
      </c>
      <c r="J95">
        <f>Table1[[#This Row],[Actual_Sales]]-(Table1[[#This Row],[COGS]]+Table1[[#This Row],[Expenses]])</f>
        <v>381</v>
      </c>
      <c r="K95">
        <v>390</v>
      </c>
      <c r="L95">
        <f>Table1[[#This Row],[Actual_Profit]]-Table1[[#This Row],[Budget_Profit]]</f>
        <v>-9</v>
      </c>
      <c r="M95" s="5">
        <f>IF(
Table1[[#This Row],[Budget_Profit]]=0,
"",
IF(
Table1[[#This Row],[Budget_Profit]]&gt;0,
(Table1[[#This Row],[Actual_Profit]]-Table1[[#This Row],[Budget_Profit]])/Table1[[#This Row],[Budget_Profit]],
(Table1[[#This Row],[Actual_Profit]]-Table1[[#This Row],[Budget_Profit]])/ABS(Table1[[#This Row],[Budget_Profit]])
)
)</f>
        <v>-2.3076923076923078E-2</v>
      </c>
      <c r="N95" s="5" t="str">
        <f>IF(Table1[[#This Row],[Profit_Var]]&gt;=0, "Above Budget", "Below Budget")</f>
        <v>Below Budget</v>
      </c>
      <c r="O95">
        <v>211</v>
      </c>
      <c r="P95">
        <v>200</v>
      </c>
      <c r="Q95">
        <f>Table1[[#This Row],[COGS]]-Table1[[#This Row],[Budget_COGS]]</f>
        <v>11</v>
      </c>
      <c r="R95" s="5">
        <f>IF(
Table1[[#This Row],[Budget_COGS]]=0,
"",
IF(
Table1[[#This Row],[Budget_COGS]]&gt;0,
(Table1[[#This Row],[Budget_COGS]]-Table1[[#This Row],[COGS]]) / Table1[[#This Row],[Budget_COGS]],
(Table1[[#This Row],[Budget_COGS]]-Table1[[#This Row],[COGS]]) / ABS(Table1[[#This Row],[Budget_COGS]])
)
)</f>
        <v>-5.5E-2</v>
      </c>
      <c r="S95" s="5" t="str">
        <f>IF(Table1[[#This Row],[COGS _Var]]&gt;=0, "Above Budget", "Below Budget")</f>
        <v>Above Budget</v>
      </c>
      <c r="T95">
        <f>Table1[[#This Row],[Actual_Sales]]-Table1[[#This Row],[COGS]]</f>
        <v>464</v>
      </c>
      <c r="U95">
        <v>460</v>
      </c>
      <c r="V95">
        <f>Table1[[#This Row],[Gross_Margin]]-Table1[[#This Row],[Budget_Margin]]</f>
        <v>4</v>
      </c>
      <c r="W95" s="5">
        <f>IF(
Table1[[#This Row],[Budget_Margin]]=0,
"",
IF(
Table1[[#This Row],[Budget_Margin]]&gt;0,
(Table1[[#This Row],[Gross_Margin]]-Table1[[#This Row],[Budget_Margin]]) / Table1[[#This Row],[Budget_Margin]],
(Table1[[#This Row],[Gross_Margin]]-Table1[[#This Row],[Budget_Margin]]) / ABS(Table1[[#This Row],[Budget_Margin]])
)
)</f>
        <v>8.6956521739130436E-3</v>
      </c>
      <c r="X95" s="5" t="str">
        <f>IF(Table1[[#This Row],[Margin_Var]]&gt;=0, "Above Budget", "Below Budget")</f>
        <v>Above Budget</v>
      </c>
      <c r="Y95" s="5">
        <f>IFERROR(Table1[[#This Row],[Gross_Margin]]/Table1[[#This Row],[Actual_Sales]],0)</f>
        <v>0.68740740740740736</v>
      </c>
      <c r="Z95" s="5">
        <f>Table1[[#This Row],[Actual_Profit]]/Table1[[#This Row],[Actual_Sales]]</f>
        <v>0.56444444444444442</v>
      </c>
      <c r="AA95">
        <v>83</v>
      </c>
      <c r="AB95" s="5">
        <f>IFERROR(Table1[[#This Row],[Expenses]]/Table1[[#This Row],[Actual_Sales]],0)</f>
        <v>0.12296296296296297</v>
      </c>
      <c r="AC95">
        <v>59</v>
      </c>
      <c r="AD95">
        <v>933</v>
      </c>
      <c r="AE95" s="5">
        <f>IFERROR(Table1[[#This Row],[Inventory]]/Table1[[#This Row],[Actual_Sales]],0)</f>
        <v>1.3822222222222222</v>
      </c>
    </row>
    <row r="96" spans="1:31" x14ac:dyDescent="0.25">
      <c r="A96">
        <v>4159</v>
      </c>
      <c r="B96">
        <v>518</v>
      </c>
      <c r="C96">
        <v>7</v>
      </c>
      <c r="D96" s="2">
        <v>40878</v>
      </c>
      <c r="E96">
        <v>700</v>
      </c>
      <c r="F96">
        <v>640</v>
      </c>
      <c r="G96">
        <f>Table1[[#This Row],[Actual_Sales]]-Table1[[#This Row],[Budget_Sales]]</f>
        <v>60</v>
      </c>
      <c r="H96" s="5">
        <f>IF(
Table1[[#This Row],[Budget_Sales]]=0,
"",
IF(
Table1[[#This Row],[Budget_Sales]]&gt;0,
(Table1[[#This Row],[Actual_Sales]]-Table1[[#This Row],[Budget_Sales]])/Table1[[#This Row],[Budget_Sales]],
(Table1[[#This Row],[Actual_Sales]]-Table1[[#This Row],[Budget_Sales]])/ABS(Table1[[#This Row],[Budget_Sales]])
)
)</f>
        <v>9.375E-2</v>
      </c>
      <c r="I96" s="5" t="str">
        <f>IF(Table1[[#This Row],[Sales_Var]]&gt;=0,"Above Budget","Below Budget")</f>
        <v>Above Budget</v>
      </c>
      <c r="J96">
        <f>Table1[[#This Row],[Actual_Sales]]-(Table1[[#This Row],[COGS]]+Table1[[#This Row],[Expenses]])</f>
        <v>355</v>
      </c>
      <c r="K96">
        <v>320</v>
      </c>
      <c r="L96">
        <f>Table1[[#This Row],[Actual_Profit]]-Table1[[#This Row],[Budget_Profit]]</f>
        <v>35</v>
      </c>
      <c r="M96" s="5">
        <f>IF(
Table1[[#This Row],[Budget_Profit]]=0,
"",
IF(
Table1[[#This Row],[Budget_Profit]]&gt;0,
(Table1[[#This Row],[Actual_Profit]]-Table1[[#This Row],[Budget_Profit]])/Table1[[#This Row],[Budget_Profit]],
(Table1[[#This Row],[Actual_Profit]]-Table1[[#This Row],[Budget_Profit]])/ABS(Table1[[#This Row],[Budget_Profit]])
)
)</f>
        <v>0.109375</v>
      </c>
      <c r="N96" s="5" t="str">
        <f>IF(Table1[[#This Row],[Profit_Var]]&gt;=0, "Above Budget", "Below Budget")</f>
        <v>Above Budget</v>
      </c>
      <c r="O96">
        <v>250</v>
      </c>
      <c r="P96">
        <v>240</v>
      </c>
      <c r="Q96">
        <f>Table1[[#This Row],[COGS]]-Table1[[#This Row],[Budget_COGS]]</f>
        <v>10</v>
      </c>
      <c r="R96" s="5">
        <f>IF(
Table1[[#This Row],[Budget_COGS]]=0,
"",
IF(
Table1[[#This Row],[Budget_COGS]]&gt;0,
(Table1[[#This Row],[Budget_COGS]]-Table1[[#This Row],[COGS]]) / Table1[[#This Row],[Budget_COGS]],
(Table1[[#This Row],[Budget_COGS]]-Table1[[#This Row],[COGS]]) / ABS(Table1[[#This Row],[Budget_COGS]])
)
)</f>
        <v>-4.1666666666666664E-2</v>
      </c>
      <c r="S96" s="5" t="str">
        <f>IF(Table1[[#This Row],[COGS _Var]]&gt;=0, "Above Budget", "Below Budget")</f>
        <v>Above Budget</v>
      </c>
      <c r="T96">
        <f>Table1[[#This Row],[Actual_Sales]]-Table1[[#This Row],[COGS]]</f>
        <v>450</v>
      </c>
      <c r="U96">
        <v>400</v>
      </c>
      <c r="V96">
        <f>Table1[[#This Row],[Gross_Margin]]-Table1[[#This Row],[Budget_Margin]]</f>
        <v>50</v>
      </c>
      <c r="W96" s="5">
        <f>IF(
Table1[[#This Row],[Budget_Margin]]=0,
"",
IF(
Table1[[#This Row],[Budget_Margin]]&gt;0,
(Table1[[#This Row],[Gross_Margin]]-Table1[[#This Row],[Budget_Margin]]) / Table1[[#This Row],[Budget_Margin]],
(Table1[[#This Row],[Gross_Margin]]-Table1[[#This Row],[Budget_Margin]]) / ABS(Table1[[#This Row],[Budget_Margin]])
)
)</f>
        <v>0.125</v>
      </c>
      <c r="X96" s="5" t="str">
        <f>IF(Table1[[#This Row],[Margin_Var]]&gt;=0, "Above Budget", "Below Budget")</f>
        <v>Above Budget</v>
      </c>
      <c r="Y96" s="5">
        <f>IFERROR(Table1[[#This Row],[Gross_Margin]]/Table1[[#This Row],[Actual_Sales]],0)</f>
        <v>0.6428571428571429</v>
      </c>
      <c r="Z96" s="5">
        <f>Table1[[#This Row],[Actual_Profit]]/Table1[[#This Row],[Actual_Sales]]</f>
        <v>0.50714285714285712</v>
      </c>
      <c r="AA96">
        <v>95</v>
      </c>
      <c r="AB96" s="5">
        <f>IFERROR(Table1[[#This Row],[Expenses]]/Table1[[#This Row],[Actual_Sales]],0)</f>
        <v>0.1357142857142857</v>
      </c>
      <c r="AC96">
        <v>70</v>
      </c>
      <c r="AD96">
        <v>723</v>
      </c>
      <c r="AE96" s="5">
        <f>IFERROR(Table1[[#This Row],[Inventory]]/Table1[[#This Row],[Actual_Sales]],0)</f>
        <v>1.0328571428571429</v>
      </c>
    </row>
    <row r="97" spans="1:31" x14ac:dyDescent="0.25">
      <c r="A97">
        <v>3269</v>
      </c>
      <c r="B97">
        <v>516</v>
      </c>
      <c r="C97">
        <v>9</v>
      </c>
      <c r="D97" s="2">
        <v>40725</v>
      </c>
      <c r="E97">
        <v>786</v>
      </c>
      <c r="F97">
        <v>610</v>
      </c>
      <c r="G97">
        <f>Table1[[#This Row],[Actual_Sales]]-Table1[[#This Row],[Budget_Sales]]</f>
        <v>176</v>
      </c>
      <c r="H97" s="5">
        <f>IF(
Table1[[#This Row],[Budget_Sales]]=0,
"",
IF(
Table1[[#This Row],[Budget_Sales]]&gt;0,
(Table1[[#This Row],[Actual_Sales]]-Table1[[#This Row],[Budget_Sales]])/Table1[[#This Row],[Budget_Sales]],
(Table1[[#This Row],[Actual_Sales]]-Table1[[#This Row],[Budget_Sales]])/ABS(Table1[[#This Row],[Budget_Sales]])
)
)</f>
        <v>0.28852459016393445</v>
      </c>
      <c r="I97" s="5" t="str">
        <f>IF(Table1[[#This Row],[Sales_Var]]&gt;=0,"Above Budget","Below Budget")</f>
        <v>Above Budget</v>
      </c>
      <c r="J97">
        <f>Table1[[#This Row],[Actual_Sales]]-(Table1[[#This Row],[COGS]]+Table1[[#This Row],[Expenses]])</f>
        <v>390</v>
      </c>
      <c r="K97">
        <v>310</v>
      </c>
      <c r="L97">
        <f>Table1[[#This Row],[Actual_Profit]]-Table1[[#This Row],[Budget_Profit]]</f>
        <v>80</v>
      </c>
      <c r="M97" s="5">
        <f>IF(
Table1[[#This Row],[Budget_Profit]]=0,
"",
IF(
Table1[[#This Row],[Budget_Profit]]&gt;0,
(Table1[[#This Row],[Actual_Profit]]-Table1[[#This Row],[Budget_Profit]])/Table1[[#This Row],[Budget_Profit]],
(Table1[[#This Row],[Actual_Profit]]-Table1[[#This Row],[Budget_Profit]])/ABS(Table1[[#This Row],[Budget_Profit]])
)
)</f>
        <v>0.25806451612903225</v>
      </c>
      <c r="N97" s="5" t="str">
        <f>IF(Table1[[#This Row],[Profit_Var]]&gt;=0, "Above Budget", "Below Budget")</f>
        <v>Above Budget</v>
      </c>
      <c r="O97">
        <v>270</v>
      </c>
      <c r="P97">
        <v>200</v>
      </c>
      <c r="Q97">
        <f>Table1[[#This Row],[COGS]]-Table1[[#This Row],[Budget_COGS]]</f>
        <v>70</v>
      </c>
      <c r="R97" s="5">
        <f>IF(
Table1[[#This Row],[Budget_COGS]]=0,
"",
IF(
Table1[[#This Row],[Budget_COGS]]&gt;0,
(Table1[[#This Row],[Budget_COGS]]-Table1[[#This Row],[COGS]]) / Table1[[#This Row],[Budget_COGS]],
(Table1[[#This Row],[Budget_COGS]]-Table1[[#This Row],[COGS]]) / ABS(Table1[[#This Row],[Budget_COGS]])
)
)</f>
        <v>-0.35</v>
      </c>
      <c r="S97" s="5" t="str">
        <f>IF(Table1[[#This Row],[COGS _Var]]&gt;=0, "Above Budget", "Below Budget")</f>
        <v>Above Budget</v>
      </c>
      <c r="T97">
        <f>Table1[[#This Row],[Actual_Sales]]-Table1[[#This Row],[COGS]]</f>
        <v>516</v>
      </c>
      <c r="U97">
        <v>410</v>
      </c>
      <c r="V97">
        <f>Table1[[#This Row],[Gross_Margin]]-Table1[[#This Row],[Budget_Margin]]</f>
        <v>106</v>
      </c>
      <c r="W97" s="5">
        <f>IF(
Table1[[#This Row],[Budget_Margin]]=0,
"",
IF(
Table1[[#This Row],[Budget_Margin]]&gt;0,
(Table1[[#This Row],[Gross_Margin]]-Table1[[#This Row],[Budget_Margin]]) / Table1[[#This Row],[Budget_Margin]],
(Table1[[#This Row],[Gross_Margin]]-Table1[[#This Row],[Budget_Margin]]) / ABS(Table1[[#This Row],[Budget_Margin]])
)
)</f>
        <v>0.25853658536585367</v>
      </c>
      <c r="X97" s="5" t="str">
        <f>IF(Table1[[#This Row],[Margin_Var]]&gt;=0, "Above Budget", "Below Budget")</f>
        <v>Above Budget</v>
      </c>
      <c r="Y97" s="5">
        <f>IFERROR(Table1[[#This Row],[Gross_Margin]]/Table1[[#This Row],[Actual_Sales]],0)</f>
        <v>0.65648854961832059</v>
      </c>
      <c r="Z97" s="5">
        <f>Table1[[#This Row],[Actual_Profit]]/Table1[[#This Row],[Actual_Sales]]</f>
        <v>0.49618320610687022</v>
      </c>
      <c r="AA97">
        <v>126</v>
      </c>
      <c r="AB97" s="5">
        <f>IFERROR(Table1[[#This Row],[Expenses]]/Table1[[#This Row],[Actual_Sales]],0)</f>
        <v>0.16030534351145037</v>
      </c>
      <c r="AC97">
        <v>102</v>
      </c>
      <c r="AD97">
        <v>1781</v>
      </c>
      <c r="AE97" s="5">
        <f>IFERROR(Table1[[#This Row],[Inventory]]/Table1[[#This Row],[Actual_Sales]],0)</f>
        <v>2.2659033078880406</v>
      </c>
    </row>
    <row r="98" spans="1:31" x14ac:dyDescent="0.25">
      <c r="A98">
        <v>1145</v>
      </c>
      <c r="B98">
        <v>516</v>
      </c>
      <c r="C98">
        <v>9</v>
      </c>
      <c r="D98" s="2">
        <v>40360</v>
      </c>
      <c r="E98">
        <v>793</v>
      </c>
      <c r="F98">
        <v>610</v>
      </c>
      <c r="G98">
        <f>Table1[[#This Row],[Actual_Sales]]-Table1[[#This Row],[Budget_Sales]]</f>
        <v>183</v>
      </c>
      <c r="H98" s="5">
        <f>IF(
Table1[[#This Row],[Budget_Sales]]=0,
"",
IF(
Table1[[#This Row],[Budget_Sales]]&gt;0,
(Table1[[#This Row],[Actual_Sales]]-Table1[[#This Row],[Budget_Sales]])/Table1[[#This Row],[Budget_Sales]],
(Table1[[#This Row],[Actual_Sales]]-Table1[[#This Row],[Budget_Sales]])/ABS(Table1[[#This Row],[Budget_Sales]])
)
)</f>
        <v>0.3</v>
      </c>
      <c r="I98" s="5" t="str">
        <f>IF(Table1[[#This Row],[Sales_Var]]&gt;=0,"Above Budget","Below Budget")</f>
        <v>Above Budget</v>
      </c>
      <c r="J98">
        <f>Table1[[#This Row],[Actual_Sales]]-(Table1[[#This Row],[COGS]]+Table1[[#This Row],[Expenses]])</f>
        <v>388</v>
      </c>
      <c r="K98">
        <v>310</v>
      </c>
      <c r="L98">
        <f>Table1[[#This Row],[Actual_Profit]]-Table1[[#This Row],[Budget_Profit]]</f>
        <v>78</v>
      </c>
      <c r="M98" s="5">
        <f>IF(
Table1[[#This Row],[Budget_Profit]]=0,
"",
IF(
Table1[[#This Row],[Budget_Profit]]&gt;0,
(Table1[[#This Row],[Actual_Profit]]-Table1[[#This Row],[Budget_Profit]])/Table1[[#This Row],[Budget_Profit]],
(Table1[[#This Row],[Actual_Profit]]-Table1[[#This Row],[Budget_Profit]])/ABS(Table1[[#This Row],[Budget_Profit]])
)
)</f>
        <v>0.25161290322580643</v>
      </c>
      <c r="N98" s="5" t="str">
        <f>IF(Table1[[#This Row],[Profit_Var]]&gt;=0, "Above Budget", "Below Budget")</f>
        <v>Above Budget</v>
      </c>
      <c r="O98">
        <v>270</v>
      </c>
      <c r="P98">
        <v>200</v>
      </c>
      <c r="Q98">
        <f>Table1[[#This Row],[COGS]]-Table1[[#This Row],[Budget_COGS]]</f>
        <v>70</v>
      </c>
      <c r="R98" s="5">
        <f>IF(
Table1[[#This Row],[Budget_COGS]]=0,
"",
IF(
Table1[[#This Row],[Budget_COGS]]&gt;0,
(Table1[[#This Row],[Budget_COGS]]-Table1[[#This Row],[COGS]]) / Table1[[#This Row],[Budget_COGS]],
(Table1[[#This Row],[Budget_COGS]]-Table1[[#This Row],[COGS]]) / ABS(Table1[[#This Row],[Budget_COGS]])
)
)</f>
        <v>-0.35</v>
      </c>
      <c r="S98" s="5" t="str">
        <f>IF(Table1[[#This Row],[COGS _Var]]&gt;=0, "Above Budget", "Below Budget")</f>
        <v>Above Budget</v>
      </c>
      <c r="T98">
        <f>Table1[[#This Row],[Actual_Sales]]-Table1[[#This Row],[COGS]]</f>
        <v>523</v>
      </c>
      <c r="U98">
        <v>410</v>
      </c>
      <c r="V98">
        <f>Table1[[#This Row],[Gross_Margin]]-Table1[[#This Row],[Budget_Margin]]</f>
        <v>113</v>
      </c>
      <c r="W98" s="5">
        <f>IF(
Table1[[#This Row],[Budget_Margin]]=0,
"",
IF(
Table1[[#This Row],[Budget_Margin]]&gt;0,
(Table1[[#This Row],[Gross_Margin]]-Table1[[#This Row],[Budget_Margin]]) / Table1[[#This Row],[Budget_Margin]],
(Table1[[#This Row],[Gross_Margin]]-Table1[[#This Row],[Budget_Margin]]) / ABS(Table1[[#This Row],[Budget_Margin]])
)
)</f>
        <v>0.275609756097561</v>
      </c>
      <c r="X98" s="5" t="str">
        <f>IF(Table1[[#This Row],[Margin_Var]]&gt;=0, "Above Budget", "Below Budget")</f>
        <v>Above Budget</v>
      </c>
      <c r="Y98" s="5">
        <f>IFERROR(Table1[[#This Row],[Gross_Margin]]/Table1[[#This Row],[Actual_Sales]],0)</f>
        <v>0.65952080706179061</v>
      </c>
      <c r="Z98" s="5">
        <f>Table1[[#This Row],[Actual_Profit]]/Table1[[#This Row],[Actual_Sales]]</f>
        <v>0.48928121059268598</v>
      </c>
      <c r="AA98">
        <v>135</v>
      </c>
      <c r="AB98" s="5">
        <f>IFERROR(Table1[[#This Row],[Expenses]]/Table1[[#This Row],[Actual_Sales]],0)</f>
        <v>0.17023959646910466</v>
      </c>
      <c r="AC98">
        <v>102</v>
      </c>
      <c r="AD98">
        <v>1781</v>
      </c>
      <c r="AE98" s="5">
        <f>IFERROR(Table1[[#This Row],[Inventory]]/Table1[[#This Row],[Actual_Sales]],0)</f>
        <v>2.2459016393442623</v>
      </c>
    </row>
    <row r="99" spans="1:31" x14ac:dyDescent="0.25">
      <c r="A99">
        <v>2461</v>
      </c>
      <c r="B99">
        <v>917</v>
      </c>
      <c r="C99">
        <v>7</v>
      </c>
      <c r="D99" s="2">
        <v>40575</v>
      </c>
      <c r="E99">
        <v>618</v>
      </c>
      <c r="F99">
        <v>560</v>
      </c>
      <c r="G99">
        <f>Table1[[#This Row],[Actual_Sales]]-Table1[[#This Row],[Budget_Sales]]</f>
        <v>58</v>
      </c>
      <c r="H99" s="5">
        <f>IF(
Table1[[#This Row],[Budget_Sales]]=0,
"",
IF(
Table1[[#This Row],[Budget_Sales]]&gt;0,
(Table1[[#This Row],[Actual_Sales]]-Table1[[#This Row],[Budget_Sales]])/Table1[[#This Row],[Budget_Sales]],
(Table1[[#This Row],[Actual_Sales]]-Table1[[#This Row],[Budget_Sales]])/ABS(Table1[[#This Row],[Budget_Sales]])
)
)</f>
        <v>0.10357142857142858</v>
      </c>
      <c r="I99" s="5" t="str">
        <f>IF(Table1[[#This Row],[Sales_Var]]&gt;=0,"Above Budget","Below Budget")</f>
        <v>Above Budget</v>
      </c>
      <c r="J99">
        <f>Table1[[#This Row],[Actual_Sales]]-(Table1[[#This Row],[COGS]]+Table1[[#This Row],[Expenses]])</f>
        <v>302</v>
      </c>
      <c r="K99">
        <v>280</v>
      </c>
      <c r="L99">
        <f>Table1[[#This Row],[Actual_Profit]]-Table1[[#This Row],[Budget_Profit]]</f>
        <v>22</v>
      </c>
      <c r="M99" s="5">
        <f>IF(
Table1[[#This Row],[Budget_Profit]]=0,
"",
IF(
Table1[[#This Row],[Budget_Profit]]&gt;0,
(Table1[[#This Row],[Actual_Profit]]-Table1[[#This Row],[Budget_Profit]])/Table1[[#This Row],[Budget_Profit]],
(Table1[[#This Row],[Actual_Profit]]-Table1[[#This Row],[Budget_Profit]])/ABS(Table1[[#This Row],[Budget_Profit]])
)
)</f>
        <v>7.857142857142857E-2</v>
      </c>
      <c r="N99" s="5" t="str">
        <f>IF(Table1[[#This Row],[Profit_Var]]&gt;=0, "Above Budget", "Below Budget")</f>
        <v>Above Budget</v>
      </c>
      <c r="O99">
        <v>228</v>
      </c>
      <c r="P99">
        <v>210</v>
      </c>
      <c r="Q99">
        <f>Table1[[#This Row],[COGS]]-Table1[[#This Row],[Budget_COGS]]</f>
        <v>18</v>
      </c>
      <c r="R99" s="5">
        <f>IF(
Table1[[#This Row],[Budget_COGS]]=0,
"",
IF(
Table1[[#This Row],[Budget_COGS]]&gt;0,
(Table1[[#This Row],[Budget_COGS]]-Table1[[#This Row],[COGS]]) / Table1[[#This Row],[Budget_COGS]],
(Table1[[#This Row],[Budget_COGS]]-Table1[[#This Row],[COGS]]) / ABS(Table1[[#This Row],[Budget_COGS]])
)
)</f>
        <v>-8.5714285714285715E-2</v>
      </c>
      <c r="S99" s="5" t="str">
        <f>IF(Table1[[#This Row],[COGS _Var]]&gt;=0, "Above Budget", "Below Budget")</f>
        <v>Above Budget</v>
      </c>
      <c r="T99">
        <f>Table1[[#This Row],[Actual_Sales]]-Table1[[#This Row],[COGS]]</f>
        <v>390</v>
      </c>
      <c r="U99">
        <v>350</v>
      </c>
      <c r="V99">
        <f>Table1[[#This Row],[Gross_Margin]]-Table1[[#This Row],[Budget_Margin]]</f>
        <v>40</v>
      </c>
      <c r="W99" s="5">
        <f>IF(
Table1[[#This Row],[Budget_Margin]]=0,
"",
IF(
Table1[[#This Row],[Budget_Margin]]&gt;0,
(Table1[[#This Row],[Gross_Margin]]-Table1[[#This Row],[Budget_Margin]]) / Table1[[#This Row],[Budget_Margin]],
(Table1[[#This Row],[Gross_Margin]]-Table1[[#This Row],[Budget_Margin]]) / ABS(Table1[[#This Row],[Budget_Margin]])
)
)</f>
        <v>0.11428571428571428</v>
      </c>
      <c r="X99" s="5" t="str">
        <f>IF(Table1[[#This Row],[Margin_Var]]&gt;=0, "Above Budget", "Below Budget")</f>
        <v>Above Budget</v>
      </c>
      <c r="Y99" s="5">
        <f>IFERROR(Table1[[#This Row],[Gross_Margin]]/Table1[[#This Row],[Actual_Sales]],0)</f>
        <v>0.6310679611650486</v>
      </c>
      <c r="Z99" s="5">
        <f>Table1[[#This Row],[Actual_Profit]]/Table1[[#This Row],[Actual_Sales]]</f>
        <v>0.48867313915857608</v>
      </c>
      <c r="AA99">
        <v>88</v>
      </c>
      <c r="AB99" s="5">
        <f>IFERROR(Table1[[#This Row],[Expenses]]/Table1[[#This Row],[Actual_Sales]],0)</f>
        <v>0.14239482200647249</v>
      </c>
      <c r="AC99">
        <v>63</v>
      </c>
      <c r="AD99">
        <v>1402</v>
      </c>
      <c r="AE99" s="5">
        <f>IFERROR(Table1[[#This Row],[Inventory]]/Table1[[#This Row],[Actual_Sales]],0)</f>
        <v>2.2686084142394822</v>
      </c>
    </row>
    <row r="100" spans="1:31" x14ac:dyDescent="0.25">
      <c r="A100">
        <v>2246</v>
      </c>
      <c r="B100">
        <v>650</v>
      </c>
      <c r="C100">
        <v>8</v>
      </c>
      <c r="D100" s="2">
        <v>40544</v>
      </c>
      <c r="E100">
        <v>262</v>
      </c>
      <c r="F100">
        <v>200</v>
      </c>
      <c r="G100">
        <f>Table1[[#This Row],[Actual_Sales]]-Table1[[#This Row],[Budget_Sales]]</f>
        <v>62</v>
      </c>
      <c r="H100" s="5">
        <f>IF(
Table1[[#This Row],[Budget_Sales]]=0,
"",
IF(
Table1[[#This Row],[Budget_Sales]]&gt;0,
(Table1[[#This Row],[Actual_Sales]]-Table1[[#This Row],[Budget_Sales]])/Table1[[#This Row],[Budget_Sales]],
(Table1[[#This Row],[Actual_Sales]]-Table1[[#This Row],[Budget_Sales]])/ABS(Table1[[#This Row],[Budget_Sales]])
)
)</f>
        <v>0.31</v>
      </c>
      <c r="I100" s="5" t="str">
        <f>IF(Table1[[#This Row],[Sales_Var]]&gt;=0,"Above Budget","Below Budget")</f>
        <v>Above Budget</v>
      </c>
      <c r="J100">
        <f>Table1[[#This Row],[Actual_Sales]]-(Table1[[#This Row],[COGS]]+Table1[[#This Row],[Expenses]])</f>
        <v>128</v>
      </c>
      <c r="K100">
        <v>100</v>
      </c>
      <c r="L100">
        <f>Table1[[#This Row],[Actual_Profit]]-Table1[[#This Row],[Budget_Profit]]</f>
        <v>28</v>
      </c>
      <c r="M100" s="5">
        <f>IF(
Table1[[#This Row],[Budget_Profit]]=0,
"",
IF(
Table1[[#This Row],[Budget_Profit]]&gt;0,
(Table1[[#This Row],[Actual_Profit]]-Table1[[#This Row],[Budget_Profit]])/Table1[[#This Row],[Budget_Profit]],
(Table1[[#This Row],[Actual_Profit]]-Table1[[#This Row],[Budget_Profit]])/ABS(Table1[[#This Row],[Budget_Profit]])
)
)</f>
        <v>0.28000000000000003</v>
      </c>
      <c r="N100" s="5" t="str">
        <f>IF(Table1[[#This Row],[Profit_Var]]&gt;=0, "Above Budget", "Below Budget")</f>
        <v>Above Budget</v>
      </c>
      <c r="O100">
        <v>95</v>
      </c>
      <c r="P100">
        <v>80</v>
      </c>
      <c r="Q100">
        <f>Table1[[#This Row],[COGS]]-Table1[[#This Row],[Budget_COGS]]</f>
        <v>15</v>
      </c>
      <c r="R100" s="5">
        <f>IF(
Table1[[#This Row],[Budget_COGS]]=0,
"",
IF(
Table1[[#This Row],[Budget_COGS]]&gt;0,
(Table1[[#This Row],[Budget_COGS]]-Table1[[#This Row],[COGS]]) / Table1[[#This Row],[Budget_COGS]],
(Table1[[#This Row],[Budget_COGS]]-Table1[[#This Row],[COGS]]) / ABS(Table1[[#This Row],[Budget_COGS]])
)
)</f>
        <v>-0.1875</v>
      </c>
      <c r="S100" s="5" t="str">
        <f>IF(Table1[[#This Row],[COGS _Var]]&gt;=0, "Above Budget", "Below Budget")</f>
        <v>Above Budget</v>
      </c>
      <c r="T100">
        <f>Table1[[#This Row],[Actual_Sales]]-Table1[[#This Row],[COGS]]</f>
        <v>167</v>
      </c>
      <c r="U100">
        <v>120</v>
      </c>
      <c r="V100">
        <f>Table1[[#This Row],[Gross_Margin]]-Table1[[#This Row],[Budget_Margin]]</f>
        <v>47</v>
      </c>
      <c r="W100" s="5">
        <f>IF(
Table1[[#This Row],[Budget_Margin]]=0,
"",
IF(
Table1[[#This Row],[Budget_Margin]]&gt;0,
(Table1[[#This Row],[Gross_Margin]]-Table1[[#This Row],[Budget_Margin]]) / Table1[[#This Row],[Budget_Margin]],
(Table1[[#This Row],[Gross_Margin]]-Table1[[#This Row],[Budget_Margin]]) / ABS(Table1[[#This Row],[Budget_Margin]])
)
)</f>
        <v>0.39166666666666666</v>
      </c>
      <c r="X100" s="5" t="str">
        <f>IF(Table1[[#This Row],[Margin_Var]]&gt;=0, "Above Budget", "Below Budget")</f>
        <v>Above Budget</v>
      </c>
      <c r="Y100" s="5">
        <f>IFERROR(Table1[[#This Row],[Gross_Margin]]/Table1[[#This Row],[Actual_Sales]],0)</f>
        <v>0.63740458015267176</v>
      </c>
      <c r="Z100" s="5">
        <f>Table1[[#This Row],[Actual_Profit]]/Table1[[#This Row],[Actual_Sales]]</f>
        <v>0.48854961832061067</v>
      </c>
      <c r="AA100">
        <v>39</v>
      </c>
      <c r="AB100" s="5">
        <f>IFERROR(Table1[[#This Row],[Expenses]]/Table1[[#This Row],[Actual_Sales]],0)</f>
        <v>0.14885496183206107</v>
      </c>
      <c r="AC100">
        <v>26</v>
      </c>
      <c r="AD100">
        <v>821</v>
      </c>
      <c r="AE100" s="5">
        <f>IFERROR(Table1[[#This Row],[Inventory]]/Table1[[#This Row],[Actual_Sales]],0)</f>
        <v>3.1335877862595418</v>
      </c>
    </row>
    <row r="101" spans="1:31" x14ac:dyDescent="0.25">
      <c r="A101">
        <v>2200</v>
      </c>
      <c r="B101">
        <v>512</v>
      </c>
      <c r="C101">
        <v>5</v>
      </c>
      <c r="D101" s="2">
        <v>40544</v>
      </c>
      <c r="E101">
        <v>245</v>
      </c>
      <c r="F101">
        <v>180</v>
      </c>
      <c r="G101">
        <f>Table1[[#This Row],[Actual_Sales]]-Table1[[#This Row],[Budget_Sales]]</f>
        <v>65</v>
      </c>
      <c r="H101" s="5">
        <f>IF(
Table1[[#This Row],[Budget_Sales]]=0,
"",
IF(
Table1[[#This Row],[Budget_Sales]]&gt;0,
(Table1[[#This Row],[Actual_Sales]]-Table1[[#This Row],[Budget_Sales]])/Table1[[#This Row],[Budget_Sales]],
(Table1[[#This Row],[Actual_Sales]]-Table1[[#This Row],[Budget_Sales]])/ABS(Table1[[#This Row],[Budget_Sales]])
)
)</f>
        <v>0.3611111111111111</v>
      </c>
      <c r="I101" s="5" t="str">
        <f>IF(Table1[[#This Row],[Sales_Var]]&gt;=0,"Above Budget","Below Budget")</f>
        <v>Above Budget</v>
      </c>
      <c r="J101">
        <f>Table1[[#This Row],[Actual_Sales]]-(Table1[[#This Row],[COGS]]+Table1[[#This Row],[Expenses]])</f>
        <v>119</v>
      </c>
      <c r="K101">
        <v>90</v>
      </c>
      <c r="L101">
        <f>Table1[[#This Row],[Actual_Profit]]-Table1[[#This Row],[Budget_Profit]]</f>
        <v>29</v>
      </c>
      <c r="M101" s="5">
        <f>IF(
Table1[[#This Row],[Budget_Profit]]=0,
"",
IF(
Table1[[#This Row],[Budget_Profit]]&gt;0,
(Table1[[#This Row],[Actual_Profit]]-Table1[[#This Row],[Budget_Profit]])/Table1[[#This Row],[Budget_Profit]],
(Table1[[#This Row],[Actual_Profit]]-Table1[[#This Row],[Budget_Profit]])/ABS(Table1[[#This Row],[Budget_Profit]])
)
)</f>
        <v>0.32222222222222224</v>
      </c>
      <c r="N101" s="5" t="str">
        <f>IF(Table1[[#This Row],[Profit_Var]]&gt;=0, "Above Budget", "Below Budget")</f>
        <v>Above Budget</v>
      </c>
      <c r="O101">
        <v>89</v>
      </c>
      <c r="P101">
        <v>70</v>
      </c>
      <c r="Q101">
        <f>Table1[[#This Row],[COGS]]-Table1[[#This Row],[Budget_COGS]]</f>
        <v>19</v>
      </c>
      <c r="R101" s="5">
        <f>IF(
Table1[[#This Row],[Budget_COGS]]=0,
"",
IF(
Table1[[#This Row],[Budget_COGS]]&gt;0,
(Table1[[#This Row],[Budget_COGS]]-Table1[[#This Row],[COGS]]) / Table1[[#This Row],[Budget_COGS]],
(Table1[[#This Row],[Budget_COGS]]-Table1[[#This Row],[COGS]]) / ABS(Table1[[#This Row],[Budget_COGS]])
)
)</f>
        <v>-0.27142857142857141</v>
      </c>
      <c r="S101" s="5" t="str">
        <f>IF(Table1[[#This Row],[COGS _Var]]&gt;=0, "Above Budget", "Below Budget")</f>
        <v>Above Budget</v>
      </c>
      <c r="T101">
        <f>Table1[[#This Row],[Actual_Sales]]-Table1[[#This Row],[COGS]]</f>
        <v>156</v>
      </c>
      <c r="U101">
        <v>110</v>
      </c>
      <c r="V101">
        <f>Table1[[#This Row],[Gross_Margin]]-Table1[[#This Row],[Budget_Margin]]</f>
        <v>46</v>
      </c>
      <c r="W101" s="5">
        <f>IF(
Table1[[#This Row],[Budget_Margin]]=0,
"",
IF(
Table1[[#This Row],[Budget_Margin]]&gt;0,
(Table1[[#This Row],[Gross_Margin]]-Table1[[#This Row],[Budget_Margin]]) / Table1[[#This Row],[Budget_Margin]],
(Table1[[#This Row],[Gross_Margin]]-Table1[[#This Row],[Budget_Margin]]) / ABS(Table1[[#This Row],[Budget_Margin]])
)
)</f>
        <v>0.41818181818181815</v>
      </c>
      <c r="X101" s="5" t="str">
        <f>IF(Table1[[#This Row],[Margin_Var]]&gt;=0, "Above Budget", "Below Budget")</f>
        <v>Above Budget</v>
      </c>
      <c r="Y101" s="5">
        <f>IFERROR(Table1[[#This Row],[Gross_Margin]]/Table1[[#This Row],[Actual_Sales]],0)</f>
        <v>0.63673469387755099</v>
      </c>
      <c r="Z101" s="5">
        <f>Table1[[#This Row],[Actual_Profit]]/Table1[[#This Row],[Actual_Sales]]</f>
        <v>0.48571428571428571</v>
      </c>
      <c r="AA101">
        <v>37</v>
      </c>
      <c r="AB101" s="5">
        <f>IFERROR(Table1[[#This Row],[Expenses]]/Table1[[#This Row],[Actual_Sales]],0)</f>
        <v>0.15102040816326531</v>
      </c>
      <c r="AC101">
        <v>24</v>
      </c>
      <c r="AD101">
        <v>777</v>
      </c>
      <c r="AE101" s="5">
        <f>IFERROR(Table1[[#This Row],[Inventory]]/Table1[[#This Row],[Actual_Sales]],0)</f>
        <v>3.1714285714285713</v>
      </c>
    </row>
    <row r="102" spans="1:31" x14ac:dyDescent="0.25">
      <c r="A102">
        <v>2268</v>
      </c>
      <c r="B102">
        <v>773</v>
      </c>
      <c r="C102">
        <v>8</v>
      </c>
      <c r="D102" s="2">
        <v>40544</v>
      </c>
      <c r="E102">
        <v>245</v>
      </c>
      <c r="F102">
        <v>190</v>
      </c>
      <c r="G102">
        <f>Table1[[#This Row],[Actual_Sales]]-Table1[[#This Row],[Budget_Sales]]</f>
        <v>55</v>
      </c>
      <c r="H102" s="5">
        <f>IF(
Table1[[#This Row],[Budget_Sales]]=0,
"",
IF(
Table1[[#This Row],[Budget_Sales]]&gt;0,
(Table1[[#This Row],[Actual_Sales]]-Table1[[#This Row],[Budget_Sales]])/Table1[[#This Row],[Budget_Sales]],
(Table1[[#This Row],[Actual_Sales]]-Table1[[#This Row],[Budget_Sales]])/ABS(Table1[[#This Row],[Budget_Sales]])
)
)</f>
        <v>0.28947368421052633</v>
      </c>
      <c r="I102" s="5" t="str">
        <f>IF(Table1[[#This Row],[Sales_Var]]&gt;=0,"Above Budget","Below Budget")</f>
        <v>Above Budget</v>
      </c>
      <c r="J102">
        <f>Table1[[#This Row],[Actual_Sales]]-(Table1[[#This Row],[COGS]]+Table1[[#This Row],[Expenses]])</f>
        <v>119</v>
      </c>
      <c r="K102">
        <v>100</v>
      </c>
      <c r="L102">
        <f>Table1[[#This Row],[Actual_Profit]]-Table1[[#This Row],[Budget_Profit]]</f>
        <v>19</v>
      </c>
      <c r="M102" s="5">
        <f>IF(
Table1[[#This Row],[Budget_Profit]]=0,
"",
IF(
Table1[[#This Row],[Budget_Profit]]&gt;0,
(Table1[[#This Row],[Actual_Profit]]-Table1[[#This Row],[Budget_Profit]])/Table1[[#This Row],[Budget_Profit]],
(Table1[[#This Row],[Actual_Profit]]-Table1[[#This Row],[Budget_Profit]])/ABS(Table1[[#This Row],[Budget_Profit]])
)
)</f>
        <v>0.19</v>
      </c>
      <c r="N102" s="5" t="str">
        <f>IF(Table1[[#This Row],[Profit_Var]]&gt;=0, "Above Budget", "Below Budget")</f>
        <v>Above Budget</v>
      </c>
      <c r="O102">
        <v>89</v>
      </c>
      <c r="P102">
        <v>70</v>
      </c>
      <c r="Q102">
        <f>Table1[[#This Row],[COGS]]-Table1[[#This Row],[Budget_COGS]]</f>
        <v>19</v>
      </c>
      <c r="R102" s="5">
        <f>IF(
Table1[[#This Row],[Budget_COGS]]=0,
"",
IF(
Table1[[#This Row],[Budget_COGS]]&gt;0,
(Table1[[#This Row],[Budget_COGS]]-Table1[[#This Row],[COGS]]) / Table1[[#This Row],[Budget_COGS]],
(Table1[[#This Row],[Budget_COGS]]-Table1[[#This Row],[COGS]]) / ABS(Table1[[#This Row],[Budget_COGS]])
)
)</f>
        <v>-0.27142857142857141</v>
      </c>
      <c r="S102" s="5" t="str">
        <f>IF(Table1[[#This Row],[COGS _Var]]&gt;=0, "Above Budget", "Below Budget")</f>
        <v>Above Budget</v>
      </c>
      <c r="T102">
        <f>Table1[[#This Row],[Actual_Sales]]-Table1[[#This Row],[COGS]]</f>
        <v>156</v>
      </c>
      <c r="U102">
        <v>120</v>
      </c>
      <c r="V102">
        <f>Table1[[#This Row],[Gross_Margin]]-Table1[[#This Row],[Budget_Margin]]</f>
        <v>36</v>
      </c>
      <c r="W102" s="5">
        <f>IF(
Table1[[#This Row],[Budget_Margin]]=0,
"",
IF(
Table1[[#This Row],[Budget_Margin]]&gt;0,
(Table1[[#This Row],[Gross_Margin]]-Table1[[#This Row],[Budget_Margin]]) / Table1[[#This Row],[Budget_Margin]],
(Table1[[#This Row],[Gross_Margin]]-Table1[[#This Row],[Budget_Margin]]) / ABS(Table1[[#This Row],[Budget_Margin]])
)
)</f>
        <v>0.3</v>
      </c>
      <c r="X102" s="5" t="str">
        <f>IF(Table1[[#This Row],[Margin_Var]]&gt;=0, "Above Budget", "Below Budget")</f>
        <v>Above Budget</v>
      </c>
      <c r="Y102" s="5">
        <f>IFERROR(Table1[[#This Row],[Gross_Margin]]/Table1[[#This Row],[Actual_Sales]],0)</f>
        <v>0.63673469387755099</v>
      </c>
      <c r="Z102" s="5">
        <f>Table1[[#This Row],[Actual_Profit]]/Table1[[#This Row],[Actual_Sales]]</f>
        <v>0.48571428571428571</v>
      </c>
      <c r="AA102">
        <v>37</v>
      </c>
      <c r="AB102" s="5">
        <f>IFERROR(Table1[[#This Row],[Expenses]]/Table1[[#This Row],[Actual_Sales]],0)</f>
        <v>0.15102040816326531</v>
      </c>
      <c r="AC102">
        <v>24</v>
      </c>
      <c r="AD102">
        <v>777</v>
      </c>
      <c r="AE102" s="5">
        <f>IFERROR(Table1[[#This Row],[Inventory]]/Table1[[#This Row],[Actual_Sales]],0)</f>
        <v>3.1714285714285713</v>
      </c>
    </row>
    <row r="103" spans="1:31" x14ac:dyDescent="0.25">
      <c r="A103">
        <v>2262</v>
      </c>
      <c r="B103">
        <v>719</v>
      </c>
      <c r="C103">
        <v>3</v>
      </c>
      <c r="D103" s="2">
        <v>40544</v>
      </c>
      <c r="E103">
        <v>262</v>
      </c>
      <c r="F103">
        <v>240</v>
      </c>
      <c r="G103">
        <f>Table1[[#This Row],[Actual_Sales]]-Table1[[#This Row],[Budget_Sales]]</f>
        <v>22</v>
      </c>
      <c r="H103" s="5">
        <f>IF(
Table1[[#This Row],[Budget_Sales]]=0,
"",
IF(
Table1[[#This Row],[Budget_Sales]]&gt;0,
(Table1[[#This Row],[Actual_Sales]]-Table1[[#This Row],[Budget_Sales]])/Table1[[#This Row],[Budget_Sales]],
(Table1[[#This Row],[Actual_Sales]]-Table1[[#This Row],[Budget_Sales]])/ABS(Table1[[#This Row],[Budget_Sales]])
)
)</f>
        <v>9.166666666666666E-2</v>
      </c>
      <c r="I103" s="5" t="str">
        <f>IF(Table1[[#This Row],[Sales_Var]]&gt;=0,"Above Budget","Below Budget")</f>
        <v>Above Budget</v>
      </c>
      <c r="J103">
        <f>Table1[[#This Row],[Actual_Sales]]-(Table1[[#This Row],[COGS]]+Table1[[#This Row],[Expenses]])</f>
        <v>127</v>
      </c>
      <c r="K103">
        <v>110</v>
      </c>
      <c r="L103">
        <f>Table1[[#This Row],[Actual_Profit]]-Table1[[#This Row],[Budget_Profit]]</f>
        <v>17</v>
      </c>
      <c r="M103" s="5">
        <f>IF(
Table1[[#This Row],[Budget_Profit]]=0,
"",
IF(
Table1[[#This Row],[Budget_Profit]]&gt;0,
(Table1[[#This Row],[Actual_Profit]]-Table1[[#This Row],[Budget_Profit]])/Table1[[#This Row],[Budget_Profit]],
(Table1[[#This Row],[Actual_Profit]]-Table1[[#This Row],[Budget_Profit]])/ABS(Table1[[#This Row],[Budget_Profit]])
)
)</f>
        <v>0.15454545454545454</v>
      </c>
      <c r="N103" s="5" t="str">
        <f>IF(Table1[[#This Row],[Profit_Var]]&gt;=0, "Above Budget", "Below Budget")</f>
        <v>Above Budget</v>
      </c>
      <c r="O103">
        <v>95</v>
      </c>
      <c r="P103">
        <v>100</v>
      </c>
      <c r="Q103">
        <f>Table1[[#This Row],[COGS]]-Table1[[#This Row],[Budget_COGS]]</f>
        <v>-5</v>
      </c>
      <c r="R103" s="5">
        <f>IF(
Table1[[#This Row],[Budget_COGS]]=0,
"",
IF(
Table1[[#This Row],[Budget_COGS]]&gt;0,
(Table1[[#This Row],[Budget_COGS]]-Table1[[#This Row],[COGS]]) / Table1[[#This Row],[Budget_COGS]],
(Table1[[#This Row],[Budget_COGS]]-Table1[[#This Row],[COGS]]) / ABS(Table1[[#This Row],[Budget_COGS]])
)
)</f>
        <v>0.05</v>
      </c>
      <c r="S103" s="5" t="str">
        <f>IF(Table1[[#This Row],[COGS _Var]]&gt;=0, "Above Budget", "Below Budget")</f>
        <v>Below Budget</v>
      </c>
      <c r="T103">
        <f>Table1[[#This Row],[Actual_Sales]]-Table1[[#This Row],[COGS]]</f>
        <v>167</v>
      </c>
      <c r="U103">
        <v>140</v>
      </c>
      <c r="V103">
        <f>Table1[[#This Row],[Gross_Margin]]-Table1[[#This Row],[Budget_Margin]]</f>
        <v>27</v>
      </c>
      <c r="W103" s="5">
        <f>IF(
Table1[[#This Row],[Budget_Margin]]=0,
"",
IF(
Table1[[#This Row],[Budget_Margin]]&gt;0,
(Table1[[#This Row],[Gross_Margin]]-Table1[[#This Row],[Budget_Margin]]) / Table1[[#This Row],[Budget_Margin]],
(Table1[[#This Row],[Gross_Margin]]-Table1[[#This Row],[Budget_Margin]]) / ABS(Table1[[#This Row],[Budget_Margin]])
)
)</f>
        <v>0.19285714285714287</v>
      </c>
      <c r="X103" s="5" t="str">
        <f>IF(Table1[[#This Row],[Margin_Var]]&gt;=0, "Above Budget", "Below Budget")</f>
        <v>Above Budget</v>
      </c>
      <c r="Y103" s="5">
        <f>IFERROR(Table1[[#This Row],[Gross_Margin]]/Table1[[#This Row],[Actual_Sales]],0)</f>
        <v>0.63740458015267176</v>
      </c>
      <c r="Z103" s="5">
        <f>Table1[[#This Row],[Actual_Profit]]/Table1[[#This Row],[Actual_Sales]]</f>
        <v>0.48473282442748089</v>
      </c>
      <c r="AA103">
        <v>40</v>
      </c>
      <c r="AB103" s="5">
        <f>IFERROR(Table1[[#This Row],[Expenses]]/Table1[[#This Row],[Actual_Sales]],0)</f>
        <v>0.15267175572519084</v>
      </c>
      <c r="AC103">
        <v>26</v>
      </c>
      <c r="AD103">
        <v>821</v>
      </c>
      <c r="AE103" s="5">
        <f>IFERROR(Table1[[#This Row],[Inventory]]/Table1[[#This Row],[Actual_Sales]],0)</f>
        <v>3.1335877862595418</v>
      </c>
    </row>
    <row r="104" spans="1:31" x14ac:dyDescent="0.25">
      <c r="A104">
        <v>2135</v>
      </c>
      <c r="B104">
        <v>224</v>
      </c>
      <c r="C104">
        <v>10</v>
      </c>
      <c r="D104" s="2">
        <v>40544</v>
      </c>
      <c r="E104">
        <v>262</v>
      </c>
      <c r="F104">
        <v>200</v>
      </c>
      <c r="G104">
        <f>Table1[[#This Row],[Actual_Sales]]-Table1[[#This Row],[Budget_Sales]]</f>
        <v>62</v>
      </c>
      <c r="H104" s="5">
        <f>IF(
Table1[[#This Row],[Budget_Sales]]=0,
"",
IF(
Table1[[#This Row],[Budget_Sales]]&gt;0,
(Table1[[#This Row],[Actual_Sales]]-Table1[[#This Row],[Budget_Sales]])/Table1[[#This Row],[Budget_Sales]],
(Table1[[#This Row],[Actual_Sales]]-Table1[[#This Row],[Budget_Sales]])/ABS(Table1[[#This Row],[Budget_Sales]])
)
)</f>
        <v>0.31</v>
      </c>
      <c r="I104" s="5" t="str">
        <f>IF(Table1[[#This Row],[Sales_Var]]&gt;=0,"Above Budget","Below Budget")</f>
        <v>Above Budget</v>
      </c>
      <c r="J104">
        <f>Table1[[#This Row],[Actual_Sales]]-(Table1[[#This Row],[COGS]]+Table1[[#This Row],[Expenses]])</f>
        <v>127</v>
      </c>
      <c r="K104">
        <v>100</v>
      </c>
      <c r="L104">
        <f>Table1[[#This Row],[Actual_Profit]]-Table1[[#This Row],[Budget_Profit]]</f>
        <v>27</v>
      </c>
      <c r="M104" s="5">
        <f>IF(
Table1[[#This Row],[Budget_Profit]]=0,
"",
IF(
Table1[[#This Row],[Budget_Profit]]&gt;0,
(Table1[[#This Row],[Actual_Profit]]-Table1[[#This Row],[Budget_Profit]])/Table1[[#This Row],[Budget_Profit]],
(Table1[[#This Row],[Actual_Profit]]-Table1[[#This Row],[Budget_Profit]])/ABS(Table1[[#This Row],[Budget_Profit]])
)
)</f>
        <v>0.27</v>
      </c>
      <c r="N104" s="5" t="str">
        <f>IF(Table1[[#This Row],[Profit_Var]]&gt;=0, "Above Budget", "Below Budget")</f>
        <v>Above Budget</v>
      </c>
      <c r="O104">
        <v>95</v>
      </c>
      <c r="P104">
        <v>80</v>
      </c>
      <c r="Q104">
        <f>Table1[[#This Row],[COGS]]-Table1[[#This Row],[Budget_COGS]]</f>
        <v>15</v>
      </c>
      <c r="R104" s="5">
        <f>IF(
Table1[[#This Row],[Budget_COGS]]=0,
"",
IF(
Table1[[#This Row],[Budget_COGS]]&gt;0,
(Table1[[#This Row],[Budget_COGS]]-Table1[[#This Row],[COGS]]) / Table1[[#This Row],[Budget_COGS]],
(Table1[[#This Row],[Budget_COGS]]-Table1[[#This Row],[COGS]]) / ABS(Table1[[#This Row],[Budget_COGS]])
)
)</f>
        <v>-0.1875</v>
      </c>
      <c r="S104" s="5" t="str">
        <f>IF(Table1[[#This Row],[COGS _Var]]&gt;=0, "Above Budget", "Below Budget")</f>
        <v>Above Budget</v>
      </c>
      <c r="T104">
        <f>Table1[[#This Row],[Actual_Sales]]-Table1[[#This Row],[COGS]]</f>
        <v>167</v>
      </c>
      <c r="U104">
        <v>120</v>
      </c>
      <c r="V104">
        <f>Table1[[#This Row],[Gross_Margin]]-Table1[[#This Row],[Budget_Margin]]</f>
        <v>47</v>
      </c>
      <c r="W104" s="5">
        <f>IF(
Table1[[#This Row],[Budget_Margin]]=0,
"",
IF(
Table1[[#This Row],[Budget_Margin]]&gt;0,
(Table1[[#This Row],[Gross_Margin]]-Table1[[#This Row],[Budget_Margin]]) / Table1[[#This Row],[Budget_Margin]],
(Table1[[#This Row],[Gross_Margin]]-Table1[[#This Row],[Budget_Margin]]) / ABS(Table1[[#This Row],[Budget_Margin]])
)
)</f>
        <v>0.39166666666666666</v>
      </c>
      <c r="X104" s="5" t="str">
        <f>IF(Table1[[#This Row],[Margin_Var]]&gt;=0, "Above Budget", "Below Budget")</f>
        <v>Above Budget</v>
      </c>
      <c r="Y104" s="5">
        <f>IFERROR(Table1[[#This Row],[Gross_Margin]]/Table1[[#This Row],[Actual_Sales]],0)</f>
        <v>0.63740458015267176</v>
      </c>
      <c r="Z104" s="5">
        <f>Table1[[#This Row],[Actual_Profit]]/Table1[[#This Row],[Actual_Sales]]</f>
        <v>0.48473282442748089</v>
      </c>
      <c r="AA104">
        <v>40</v>
      </c>
      <c r="AB104" s="5">
        <f>IFERROR(Table1[[#This Row],[Expenses]]/Table1[[#This Row],[Actual_Sales]],0)</f>
        <v>0.15267175572519084</v>
      </c>
      <c r="AC104">
        <v>26</v>
      </c>
      <c r="AD104">
        <v>821</v>
      </c>
      <c r="AE104" s="5">
        <f>IFERROR(Table1[[#This Row],[Inventory]]/Table1[[#This Row],[Actual_Sales]],0)</f>
        <v>3.1335877862595418</v>
      </c>
    </row>
    <row r="105" spans="1:31" x14ac:dyDescent="0.25">
      <c r="A105">
        <v>2232</v>
      </c>
      <c r="B105">
        <v>607</v>
      </c>
      <c r="C105">
        <v>11</v>
      </c>
      <c r="D105" s="2">
        <v>40544</v>
      </c>
      <c r="E105">
        <v>262</v>
      </c>
      <c r="F105">
        <v>250</v>
      </c>
      <c r="G105">
        <f>Table1[[#This Row],[Actual_Sales]]-Table1[[#This Row],[Budget_Sales]]</f>
        <v>12</v>
      </c>
      <c r="H105" s="5">
        <f>IF(
Table1[[#This Row],[Budget_Sales]]=0,
"",
IF(
Table1[[#This Row],[Budget_Sales]]&gt;0,
(Table1[[#This Row],[Actual_Sales]]-Table1[[#This Row],[Budget_Sales]])/Table1[[#This Row],[Budget_Sales]],
(Table1[[#This Row],[Actual_Sales]]-Table1[[#This Row],[Budget_Sales]])/ABS(Table1[[#This Row],[Budget_Sales]])
)
)</f>
        <v>4.8000000000000001E-2</v>
      </c>
      <c r="I105" s="5" t="str">
        <f>IF(Table1[[#This Row],[Sales_Var]]&gt;=0,"Above Budget","Below Budget")</f>
        <v>Above Budget</v>
      </c>
      <c r="J105">
        <f>Table1[[#This Row],[Actual_Sales]]-(Table1[[#This Row],[COGS]]+Table1[[#This Row],[Expenses]])</f>
        <v>127</v>
      </c>
      <c r="K105">
        <v>120</v>
      </c>
      <c r="L105">
        <f>Table1[[#This Row],[Actual_Profit]]-Table1[[#This Row],[Budget_Profit]]</f>
        <v>7</v>
      </c>
      <c r="M105" s="5">
        <f>IF(
Table1[[#This Row],[Budget_Profit]]=0,
"",
IF(
Table1[[#This Row],[Budget_Profit]]&gt;0,
(Table1[[#This Row],[Actual_Profit]]-Table1[[#This Row],[Budget_Profit]])/Table1[[#This Row],[Budget_Profit]],
(Table1[[#This Row],[Actual_Profit]]-Table1[[#This Row],[Budget_Profit]])/ABS(Table1[[#This Row],[Budget_Profit]])
)
)</f>
        <v>5.8333333333333334E-2</v>
      </c>
      <c r="N105" s="5" t="str">
        <f>IF(Table1[[#This Row],[Profit_Var]]&gt;=0, "Above Budget", "Below Budget")</f>
        <v>Above Budget</v>
      </c>
      <c r="O105">
        <v>95</v>
      </c>
      <c r="P105">
        <v>100</v>
      </c>
      <c r="Q105">
        <f>Table1[[#This Row],[COGS]]-Table1[[#This Row],[Budget_COGS]]</f>
        <v>-5</v>
      </c>
      <c r="R105" s="5">
        <f>IF(
Table1[[#This Row],[Budget_COGS]]=0,
"",
IF(
Table1[[#This Row],[Budget_COGS]]&gt;0,
(Table1[[#This Row],[Budget_COGS]]-Table1[[#This Row],[COGS]]) / Table1[[#This Row],[Budget_COGS]],
(Table1[[#This Row],[Budget_COGS]]-Table1[[#This Row],[COGS]]) / ABS(Table1[[#This Row],[Budget_COGS]])
)
)</f>
        <v>0.05</v>
      </c>
      <c r="S105" s="5" t="str">
        <f>IF(Table1[[#This Row],[COGS _Var]]&gt;=0, "Above Budget", "Below Budget")</f>
        <v>Below Budget</v>
      </c>
      <c r="T105">
        <f>Table1[[#This Row],[Actual_Sales]]-Table1[[#This Row],[COGS]]</f>
        <v>167</v>
      </c>
      <c r="U105">
        <v>150</v>
      </c>
      <c r="V105">
        <f>Table1[[#This Row],[Gross_Margin]]-Table1[[#This Row],[Budget_Margin]]</f>
        <v>17</v>
      </c>
      <c r="W105" s="5">
        <f>IF(
Table1[[#This Row],[Budget_Margin]]=0,
"",
IF(
Table1[[#This Row],[Budget_Margin]]&gt;0,
(Table1[[#This Row],[Gross_Margin]]-Table1[[#This Row],[Budget_Margin]]) / Table1[[#This Row],[Budget_Margin]],
(Table1[[#This Row],[Gross_Margin]]-Table1[[#This Row],[Budget_Margin]]) / ABS(Table1[[#This Row],[Budget_Margin]])
)
)</f>
        <v>0.11333333333333333</v>
      </c>
      <c r="X105" s="5" t="str">
        <f>IF(Table1[[#This Row],[Margin_Var]]&gt;=0, "Above Budget", "Below Budget")</f>
        <v>Above Budget</v>
      </c>
      <c r="Y105" s="5">
        <f>IFERROR(Table1[[#This Row],[Gross_Margin]]/Table1[[#This Row],[Actual_Sales]],0)</f>
        <v>0.63740458015267176</v>
      </c>
      <c r="Z105" s="5">
        <f>Table1[[#This Row],[Actual_Profit]]/Table1[[#This Row],[Actual_Sales]]</f>
        <v>0.48473282442748089</v>
      </c>
      <c r="AA105">
        <v>40</v>
      </c>
      <c r="AB105" s="5">
        <f>IFERROR(Table1[[#This Row],[Expenses]]/Table1[[#This Row],[Actual_Sales]],0)</f>
        <v>0.15267175572519084</v>
      </c>
      <c r="AC105">
        <v>26</v>
      </c>
      <c r="AD105">
        <v>821</v>
      </c>
      <c r="AE105" s="5">
        <f>IFERROR(Table1[[#This Row],[Inventory]]/Table1[[#This Row],[Actual_Sales]],0)</f>
        <v>3.1335877862595418</v>
      </c>
    </row>
    <row r="106" spans="1:31" x14ac:dyDescent="0.25">
      <c r="A106">
        <v>2261</v>
      </c>
      <c r="B106">
        <v>719</v>
      </c>
      <c r="C106">
        <v>1</v>
      </c>
      <c r="D106" s="2">
        <v>40544</v>
      </c>
      <c r="E106">
        <v>245</v>
      </c>
      <c r="F106">
        <v>220</v>
      </c>
      <c r="G106">
        <f>Table1[[#This Row],[Actual_Sales]]-Table1[[#This Row],[Budget_Sales]]</f>
        <v>25</v>
      </c>
      <c r="H106" s="5">
        <f>IF(
Table1[[#This Row],[Budget_Sales]]=0,
"",
IF(
Table1[[#This Row],[Budget_Sales]]&gt;0,
(Table1[[#This Row],[Actual_Sales]]-Table1[[#This Row],[Budget_Sales]])/Table1[[#This Row],[Budget_Sales]],
(Table1[[#This Row],[Actual_Sales]]-Table1[[#This Row],[Budget_Sales]])/ABS(Table1[[#This Row],[Budget_Sales]])
)
)</f>
        <v>0.11363636363636363</v>
      </c>
      <c r="I106" s="5" t="str">
        <f>IF(Table1[[#This Row],[Sales_Var]]&gt;=0,"Above Budget","Below Budget")</f>
        <v>Above Budget</v>
      </c>
      <c r="J106">
        <f>Table1[[#This Row],[Actual_Sales]]-(Table1[[#This Row],[COGS]]+Table1[[#This Row],[Expenses]])</f>
        <v>118</v>
      </c>
      <c r="K106">
        <v>100</v>
      </c>
      <c r="L106">
        <f>Table1[[#This Row],[Actual_Profit]]-Table1[[#This Row],[Budget_Profit]]</f>
        <v>18</v>
      </c>
      <c r="M106" s="5">
        <f>IF(
Table1[[#This Row],[Budget_Profit]]=0,
"",
IF(
Table1[[#This Row],[Budget_Profit]]&gt;0,
(Table1[[#This Row],[Actual_Profit]]-Table1[[#This Row],[Budget_Profit]])/Table1[[#This Row],[Budget_Profit]],
(Table1[[#This Row],[Actual_Profit]]-Table1[[#This Row],[Budget_Profit]])/ABS(Table1[[#This Row],[Budget_Profit]])
)
)</f>
        <v>0.18</v>
      </c>
      <c r="N106" s="5" t="str">
        <f>IF(Table1[[#This Row],[Profit_Var]]&gt;=0, "Above Budget", "Below Budget")</f>
        <v>Above Budget</v>
      </c>
      <c r="O106">
        <v>89</v>
      </c>
      <c r="P106">
        <v>90</v>
      </c>
      <c r="Q106">
        <f>Table1[[#This Row],[COGS]]-Table1[[#This Row],[Budget_COGS]]</f>
        <v>-1</v>
      </c>
      <c r="R106" s="5">
        <f>IF(
Table1[[#This Row],[Budget_COGS]]=0,
"",
IF(
Table1[[#This Row],[Budget_COGS]]&gt;0,
(Table1[[#This Row],[Budget_COGS]]-Table1[[#This Row],[COGS]]) / Table1[[#This Row],[Budget_COGS]],
(Table1[[#This Row],[Budget_COGS]]-Table1[[#This Row],[COGS]]) / ABS(Table1[[#This Row],[Budget_COGS]])
)
)</f>
        <v>1.1111111111111112E-2</v>
      </c>
      <c r="S106" s="5" t="str">
        <f>IF(Table1[[#This Row],[COGS _Var]]&gt;=0, "Above Budget", "Below Budget")</f>
        <v>Below Budget</v>
      </c>
      <c r="T106">
        <f>Table1[[#This Row],[Actual_Sales]]-Table1[[#This Row],[COGS]]</f>
        <v>156</v>
      </c>
      <c r="U106">
        <v>130</v>
      </c>
      <c r="V106">
        <f>Table1[[#This Row],[Gross_Margin]]-Table1[[#This Row],[Budget_Margin]]</f>
        <v>26</v>
      </c>
      <c r="W106" s="5">
        <f>IF(
Table1[[#This Row],[Budget_Margin]]=0,
"",
IF(
Table1[[#This Row],[Budget_Margin]]&gt;0,
(Table1[[#This Row],[Gross_Margin]]-Table1[[#This Row],[Budget_Margin]]) / Table1[[#This Row],[Budget_Margin]],
(Table1[[#This Row],[Gross_Margin]]-Table1[[#This Row],[Budget_Margin]]) / ABS(Table1[[#This Row],[Budget_Margin]])
)
)</f>
        <v>0.2</v>
      </c>
      <c r="X106" s="5" t="str">
        <f>IF(Table1[[#This Row],[Margin_Var]]&gt;=0, "Above Budget", "Below Budget")</f>
        <v>Above Budget</v>
      </c>
      <c r="Y106" s="5">
        <f>IFERROR(Table1[[#This Row],[Gross_Margin]]/Table1[[#This Row],[Actual_Sales]],0)</f>
        <v>0.63673469387755099</v>
      </c>
      <c r="Z106" s="5">
        <f>Table1[[#This Row],[Actual_Profit]]/Table1[[#This Row],[Actual_Sales]]</f>
        <v>0.48163265306122449</v>
      </c>
      <c r="AA106">
        <v>38</v>
      </c>
      <c r="AB106" s="5">
        <f>IFERROR(Table1[[#This Row],[Expenses]]/Table1[[#This Row],[Actual_Sales]],0)</f>
        <v>0.15510204081632653</v>
      </c>
      <c r="AC106">
        <v>24</v>
      </c>
      <c r="AD106">
        <v>777</v>
      </c>
      <c r="AE106" s="5">
        <f>IFERROR(Table1[[#This Row],[Inventory]]/Table1[[#This Row],[Actual_Sales]],0)</f>
        <v>3.1714285714285713</v>
      </c>
    </row>
    <row r="107" spans="1:31" x14ac:dyDescent="0.25">
      <c r="A107">
        <v>2214</v>
      </c>
      <c r="B107">
        <v>562</v>
      </c>
      <c r="C107">
        <v>11</v>
      </c>
      <c r="D107" s="2">
        <v>40544</v>
      </c>
      <c r="E107">
        <v>245</v>
      </c>
      <c r="F107">
        <v>140</v>
      </c>
      <c r="G107">
        <f>Table1[[#This Row],[Actual_Sales]]-Table1[[#This Row],[Budget_Sales]]</f>
        <v>105</v>
      </c>
      <c r="H107" s="5">
        <f>IF(
Table1[[#This Row],[Budget_Sales]]=0,
"",
IF(
Table1[[#This Row],[Budget_Sales]]&gt;0,
(Table1[[#This Row],[Actual_Sales]]-Table1[[#This Row],[Budget_Sales]])/Table1[[#This Row],[Budget_Sales]],
(Table1[[#This Row],[Actual_Sales]]-Table1[[#This Row],[Budget_Sales]])/ABS(Table1[[#This Row],[Budget_Sales]])
)
)</f>
        <v>0.75</v>
      </c>
      <c r="I107" s="5" t="str">
        <f>IF(Table1[[#This Row],[Sales_Var]]&gt;=0,"Above Budget","Below Budget")</f>
        <v>Above Budget</v>
      </c>
      <c r="J107">
        <f>Table1[[#This Row],[Actual_Sales]]-(Table1[[#This Row],[COGS]]+Table1[[#This Row],[Expenses]])</f>
        <v>118</v>
      </c>
      <c r="K107">
        <v>80</v>
      </c>
      <c r="L107">
        <f>Table1[[#This Row],[Actual_Profit]]-Table1[[#This Row],[Budget_Profit]]</f>
        <v>38</v>
      </c>
      <c r="M107" s="5">
        <f>IF(
Table1[[#This Row],[Budget_Profit]]=0,
"",
IF(
Table1[[#This Row],[Budget_Profit]]&gt;0,
(Table1[[#This Row],[Actual_Profit]]-Table1[[#This Row],[Budget_Profit]])/Table1[[#This Row],[Budget_Profit]],
(Table1[[#This Row],[Actual_Profit]]-Table1[[#This Row],[Budget_Profit]])/ABS(Table1[[#This Row],[Budget_Profit]])
)
)</f>
        <v>0.47499999999999998</v>
      </c>
      <c r="N107" s="5" t="str">
        <f>IF(Table1[[#This Row],[Profit_Var]]&gt;=0, "Above Budget", "Below Budget")</f>
        <v>Above Budget</v>
      </c>
      <c r="O107">
        <v>89</v>
      </c>
      <c r="P107">
        <v>50</v>
      </c>
      <c r="Q107">
        <f>Table1[[#This Row],[COGS]]-Table1[[#This Row],[Budget_COGS]]</f>
        <v>39</v>
      </c>
      <c r="R107" s="5">
        <f>IF(
Table1[[#This Row],[Budget_COGS]]=0,
"",
IF(
Table1[[#This Row],[Budget_COGS]]&gt;0,
(Table1[[#This Row],[Budget_COGS]]-Table1[[#This Row],[COGS]]) / Table1[[#This Row],[Budget_COGS]],
(Table1[[#This Row],[Budget_COGS]]-Table1[[#This Row],[COGS]]) / ABS(Table1[[#This Row],[Budget_COGS]])
)
)</f>
        <v>-0.78</v>
      </c>
      <c r="S107" s="5" t="str">
        <f>IF(Table1[[#This Row],[COGS _Var]]&gt;=0, "Above Budget", "Below Budget")</f>
        <v>Above Budget</v>
      </c>
      <c r="T107">
        <f>Table1[[#This Row],[Actual_Sales]]-Table1[[#This Row],[COGS]]</f>
        <v>156</v>
      </c>
      <c r="U107">
        <v>90</v>
      </c>
      <c r="V107">
        <f>Table1[[#This Row],[Gross_Margin]]-Table1[[#This Row],[Budget_Margin]]</f>
        <v>66</v>
      </c>
      <c r="W107" s="5">
        <f>IF(
Table1[[#This Row],[Budget_Margin]]=0,
"",
IF(
Table1[[#This Row],[Budget_Margin]]&gt;0,
(Table1[[#This Row],[Gross_Margin]]-Table1[[#This Row],[Budget_Margin]]) / Table1[[#This Row],[Budget_Margin]],
(Table1[[#This Row],[Gross_Margin]]-Table1[[#This Row],[Budget_Margin]]) / ABS(Table1[[#This Row],[Budget_Margin]])
)
)</f>
        <v>0.73333333333333328</v>
      </c>
      <c r="X107" s="5" t="str">
        <f>IF(Table1[[#This Row],[Margin_Var]]&gt;=0, "Above Budget", "Below Budget")</f>
        <v>Above Budget</v>
      </c>
      <c r="Y107" s="5">
        <f>IFERROR(Table1[[#This Row],[Gross_Margin]]/Table1[[#This Row],[Actual_Sales]],0)</f>
        <v>0.63673469387755099</v>
      </c>
      <c r="Z107" s="5">
        <f>Table1[[#This Row],[Actual_Profit]]/Table1[[#This Row],[Actual_Sales]]</f>
        <v>0.48163265306122449</v>
      </c>
      <c r="AA107">
        <v>38</v>
      </c>
      <c r="AB107" s="5">
        <f>IFERROR(Table1[[#This Row],[Expenses]]/Table1[[#This Row],[Actual_Sales]],0)</f>
        <v>0.15510204081632653</v>
      </c>
      <c r="AC107">
        <v>24</v>
      </c>
      <c r="AD107">
        <v>777</v>
      </c>
      <c r="AE107" s="5">
        <f>IFERROR(Table1[[#This Row],[Inventory]]/Table1[[#This Row],[Actual_Sales]],0)</f>
        <v>3.1714285714285713</v>
      </c>
    </row>
    <row r="108" spans="1:31" x14ac:dyDescent="0.25">
      <c r="A108">
        <v>2257</v>
      </c>
      <c r="B108">
        <v>716</v>
      </c>
      <c r="C108">
        <v>12</v>
      </c>
      <c r="D108" s="2">
        <v>40544</v>
      </c>
      <c r="E108">
        <v>245</v>
      </c>
      <c r="F108">
        <v>230</v>
      </c>
      <c r="G108">
        <f>Table1[[#This Row],[Actual_Sales]]-Table1[[#This Row],[Budget_Sales]]</f>
        <v>15</v>
      </c>
      <c r="H108" s="5">
        <f>IF(
Table1[[#This Row],[Budget_Sales]]=0,
"",
IF(
Table1[[#This Row],[Budget_Sales]]&gt;0,
(Table1[[#This Row],[Actual_Sales]]-Table1[[#This Row],[Budget_Sales]])/Table1[[#This Row],[Budget_Sales]],
(Table1[[#This Row],[Actual_Sales]]-Table1[[#This Row],[Budget_Sales]])/ABS(Table1[[#This Row],[Budget_Sales]])
)
)</f>
        <v>6.5217391304347824E-2</v>
      </c>
      <c r="I108" s="5" t="str">
        <f>IF(Table1[[#This Row],[Sales_Var]]&gt;=0,"Above Budget","Below Budget")</f>
        <v>Above Budget</v>
      </c>
      <c r="J108">
        <f>Table1[[#This Row],[Actual_Sales]]-(Table1[[#This Row],[COGS]]+Table1[[#This Row],[Expenses]])</f>
        <v>118</v>
      </c>
      <c r="K108">
        <v>110</v>
      </c>
      <c r="L108">
        <f>Table1[[#This Row],[Actual_Profit]]-Table1[[#This Row],[Budget_Profit]]</f>
        <v>8</v>
      </c>
      <c r="M108" s="5">
        <f>IF(
Table1[[#This Row],[Budget_Profit]]=0,
"",
IF(
Table1[[#This Row],[Budget_Profit]]&gt;0,
(Table1[[#This Row],[Actual_Profit]]-Table1[[#This Row],[Budget_Profit]])/Table1[[#This Row],[Budget_Profit]],
(Table1[[#This Row],[Actual_Profit]]-Table1[[#This Row],[Budget_Profit]])/ABS(Table1[[#This Row],[Budget_Profit]])
)
)</f>
        <v>7.2727272727272724E-2</v>
      </c>
      <c r="N108" s="5" t="str">
        <f>IF(Table1[[#This Row],[Profit_Var]]&gt;=0, "Above Budget", "Below Budget")</f>
        <v>Above Budget</v>
      </c>
      <c r="O108">
        <v>89</v>
      </c>
      <c r="P108">
        <v>90</v>
      </c>
      <c r="Q108">
        <f>Table1[[#This Row],[COGS]]-Table1[[#This Row],[Budget_COGS]]</f>
        <v>-1</v>
      </c>
      <c r="R108" s="5">
        <f>IF(
Table1[[#This Row],[Budget_COGS]]=0,
"",
IF(
Table1[[#This Row],[Budget_COGS]]&gt;0,
(Table1[[#This Row],[Budget_COGS]]-Table1[[#This Row],[COGS]]) / Table1[[#This Row],[Budget_COGS]],
(Table1[[#This Row],[Budget_COGS]]-Table1[[#This Row],[COGS]]) / ABS(Table1[[#This Row],[Budget_COGS]])
)
)</f>
        <v>1.1111111111111112E-2</v>
      </c>
      <c r="S108" s="5" t="str">
        <f>IF(Table1[[#This Row],[COGS _Var]]&gt;=0, "Above Budget", "Below Budget")</f>
        <v>Below Budget</v>
      </c>
      <c r="T108">
        <f>Table1[[#This Row],[Actual_Sales]]-Table1[[#This Row],[COGS]]</f>
        <v>156</v>
      </c>
      <c r="U108">
        <v>140</v>
      </c>
      <c r="V108">
        <f>Table1[[#This Row],[Gross_Margin]]-Table1[[#This Row],[Budget_Margin]]</f>
        <v>16</v>
      </c>
      <c r="W108" s="5">
        <f>IF(
Table1[[#This Row],[Budget_Margin]]=0,
"",
IF(
Table1[[#This Row],[Budget_Margin]]&gt;0,
(Table1[[#This Row],[Gross_Margin]]-Table1[[#This Row],[Budget_Margin]]) / Table1[[#This Row],[Budget_Margin]],
(Table1[[#This Row],[Gross_Margin]]-Table1[[#This Row],[Budget_Margin]]) / ABS(Table1[[#This Row],[Budget_Margin]])
)
)</f>
        <v>0.11428571428571428</v>
      </c>
      <c r="X108" s="5" t="str">
        <f>IF(Table1[[#This Row],[Margin_Var]]&gt;=0, "Above Budget", "Below Budget")</f>
        <v>Above Budget</v>
      </c>
      <c r="Y108" s="5">
        <f>IFERROR(Table1[[#This Row],[Gross_Margin]]/Table1[[#This Row],[Actual_Sales]],0)</f>
        <v>0.63673469387755099</v>
      </c>
      <c r="Z108" s="5">
        <f>Table1[[#This Row],[Actual_Profit]]/Table1[[#This Row],[Actual_Sales]]</f>
        <v>0.48163265306122449</v>
      </c>
      <c r="AA108">
        <v>38</v>
      </c>
      <c r="AB108" s="5">
        <f>IFERROR(Table1[[#This Row],[Expenses]]/Table1[[#This Row],[Actual_Sales]],0)</f>
        <v>0.15510204081632653</v>
      </c>
      <c r="AC108">
        <v>24</v>
      </c>
      <c r="AD108">
        <v>777</v>
      </c>
      <c r="AE108" s="5">
        <f>IFERROR(Table1[[#This Row],[Inventory]]/Table1[[#This Row],[Actual_Sales]],0)</f>
        <v>3.1714285714285713</v>
      </c>
    </row>
    <row r="109" spans="1:31" x14ac:dyDescent="0.25">
      <c r="A109">
        <v>4091</v>
      </c>
      <c r="B109">
        <v>303</v>
      </c>
      <c r="C109">
        <v>1</v>
      </c>
      <c r="D109" s="2">
        <v>40878</v>
      </c>
      <c r="E109">
        <v>322</v>
      </c>
      <c r="F109">
        <v>290</v>
      </c>
      <c r="G109">
        <f>Table1[[#This Row],[Actual_Sales]]-Table1[[#This Row],[Budget_Sales]]</f>
        <v>32</v>
      </c>
      <c r="H109" s="5">
        <f>IF(
Table1[[#This Row],[Budget_Sales]]=0,
"",
IF(
Table1[[#This Row],[Budget_Sales]]&gt;0,
(Table1[[#This Row],[Actual_Sales]]-Table1[[#This Row],[Budget_Sales]])/Table1[[#This Row],[Budget_Sales]],
(Table1[[#This Row],[Actual_Sales]]-Table1[[#This Row],[Budget_Sales]])/ABS(Table1[[#This Row],[Budget_Sales]])
)
)</f>
        <v>0.1103448275862069</v>
      </c>
      <c r="I109" s="5" t="str">
        <f>IF(Table1[[#This Row],[Sales_Var]]&gt;=0,"Above Budget","Below Budget")</f>
        <v>Above Budget</v>
      </c>
      <c r="J109">
        <f>Table1[[#This Row],[Actual_Sales]]-(Table1[[#This Row],[COGS]]+Table1[[#This Row],[Expenses]])</f>
        <v>154</v>
      </c>
      <c r="K109">
        <v>130</v>
      </c>
      <c r="L109">
        <f>Table1[[#This Row],[Actual_Profit]]-Table1[[#This Row],[Budget_Profit]]</f>
        <v>24</v>
      </c>
      <c r="M109" s="5">
        <f>IF(
Table1[[#This Row],[Budget_Profit]]=0,
"",
IF(
Table1[[#This Row],[Budget_Profit]]&gt;0,
(Table1[[#This Row],[Actual_Profit]]-Table1[[#This Row],[Budget_Profit]])/Table1[[#This Row],[Budget_Profit]],
(Table1[[#This Row],[Actual_Profit]]-Table1[[#This Row],[Budget_Profit]])/ABS(Table1[[#This Row],[Budget_Profit]])
)
)</f>
        <v>0.18461538461538463</v>
      </c>
      <c r="N109" s="5" t="str">
        <f>IF(Table1[[#This Row],[Profit_Var]]&gt;=0, "Above Budget", "Below Budget")</f>
        <v>Above Budget</v>
      </c>
      <c r="O109">
        <v>123</v>
      </c>
      <c r="P109">
        <v>120</v>
      </c>
      <c r="Q109">
        <f>Table1[[#This Row],[COGS]]-Table1[[#This Row],[Budget_COGS]]</f>
        <v>3</v>
      </c>
      <c r="R109" s="5">
        <f>IF(
Table1[[#This Row],[Budget_COGS]]=0,
"",
IF(
Table1[[#This Row],[Budget_COGS]]&gt;0,
(Table1[[#This Row],[Budget_COGS]]-Table1[[#This Row],[COGS]]) / Table1[[#This Row],[Budget_COGS]],
(Table1[[#This Row],[Budget_COGS]]-Table1[[#This Row],[COGS]]) / ABS(Table1[[#This Row],[Budget_COGS]])
)
)</f>
        <v>-2.5000000000000001E-2</v>
      </c>
      <c r="S109" s="5" t="str">
        <f>IF(Table1[[#This Row],[COGS _Var]]&gt;=0, "Above Budget", "Below Budget")</f>
        <v>Above Budget</v>
      </c>
      <c r="T109">
        <f>Table1[[#This Row],[Actual_Sales]]-Table1[[#This Row],[COGS]]</f>
        <v>199</v>
      </c>
      <c r="U109">
        <v>170</v>
      </c>
      <c r="V109">
        <f>Table1[[#This Row],[Gross_Margin]]-Table1[[#This Row],[Budget_Margin]]</f>
        <v>29</v>
      </c>
      <c r="W109" s="5">
        <f>IF(
Table1[[#This Row],[Budget_Margin]]=0,
"",
IF(
Table1[[#This Row],[Budget_Margin]]&gt;0,
(Table1[[#This Row],[Gross_Margin]]-Table1[[#This Row],[Budget_Margin]]) / Table1[[#This Row],[Budget_Margin]],
(Table1[[#This Row],[Gross_Margin]]-Table1[[#This Row],[Budget_Margin]]) / ABS(Table1[[#This Row],[Budget_Margin]])
)
)</f>
        <v>0.17058823529411765</v>
      </c>
      <c r="X109" s="5" t="str">
        <f>IF(Table1[[#This Row],[Margin_Var]]&gt;=0, "Above Budget", "Below Budget")</f>
        <v>Above Budget</v>
      </c>
      <c r="Y109" s="5">
        <f>IFERROR(Table1[[#This Row],[Gross_Margin]]/Table1[[#This Row],[Actual_Sales]],0)</f>
        <v>0.61801242236024845</v>
      </c>
      <c r="Z109" s="5">
        <f>Table1[[#This Row],[Actual_Profit]]/Table1[[#This Row],[Actual_Sales]]</f>
        <v>0.47826086956521741</v>
      </c>
      <c r="AA109">
        <v>45</v>
      </c>
      <c r="AB109" s="5">
        <f>IFERROR(Table1[[#This Row],[Expenses]]/Table1[[#This Row],[Actual_Sales]],0)</f>
        <v>0.13975155279503104</v>
      </c>
      <c r="AC109">
        <v>34</v>
      </c>
      <c r="AD109">
        <v>959</v>
      </c>
      <c r="AE109" s="5">
        <f>IFERROR(Table1[[#This Row],[Inventory]]/Table1[[#This Row],[Actual_Sales]],0)</f>
        <v>2.9782608695652173</v>
      </c>
    </row>
    <row r="110" spans="1:31" x14ac:dyDescent="0.25">
      <c r="A110">
        <v>4106</v>
      </c>
      <c r="B110">
        <v>323</v>
      </c>
      <c r="C110">
        <v>11</v>
      </c>
      <c r="D110" s="2">
        <v>40878</v>
      </c>
      <c r="E110">
        <v>322</v>
      </c>
      <c r="F110">
        <v>220</v>
      </c>
      <c r="G110">
        <f>Table1[[#This Row],[Actual_Sales]]-Table1[[#This Row],[Budget_Sales]]</f>
        <v>102</v>
      </c>
      <c r="H110" s="5">
        <f>IF(
Table1[[#This Row],[Budget_Sales]]=0,
"",
IF(
Table1[[#This Row],[Budget_Sales]]&gt;0,
(Table1[[#This Row],[Actual_Sales]]-Table1[[#This Row],[Budget_Sales]])/Table1[[#This Row],[Budget_Sales]],
(Table1[[#This Row],[Actual_Sales]]-Table1[[#This Row],[Budget_Sales]])/ABS(Table1[[#This Row],[Budget_Sales]])
)
)</f>
        <v>0.46363636363636362</v>
      </c>
      <c r="I110" s="5" t="str">
        <f>IF(Table1[[#This Row],[Sales_Var]]&gt;=0,"Above Budget","Below Budget")</f>
        <v>Above Budget</v>
      </c>
      <c r="J110">
        <f>Table1[[#This Row],[Actual_Sales]]-(Table1[[#This Row],[COGS]]+Table1[[#This Row],[Expenses]])</f>
        <v>154</v>
      </c>
      <c r="K110">
        <v>110</v>
      </c>
      <c r="L110">
        <f>Table1[[#This Row],[Actual_Profit]]-Table1[[#This Row],[Budget_Profit]]</f>
        <v>44</v>
      </c>
      <c r="M110" s="5">
        <f>IF(
Table1[[#This Row],[Budget_Profit]]=0,
"",
IF(
Table1[[#This Row],[Budget_Profit]]&gt;0,
(Table1[[#This Row],[Actual_Profit]]-Table1[[#This Row],[Budget_Profit]])/Table1[[#This Row],[Budget_Profit]],
(Table1[[#This Row],[Actual_Profit]]-Table1[[#This Row],[Budget_Profit]])/ABS(Table1[[#This Row],[Budget_Profit]])
)
)</f>
        <v>0.4</v>
      </c>
      <c r="N110" s="5" t="str">
        <f>IF(Table1[[#This Row],[Profit_Var]]&gt;=0, "Above Budget", "Below Budget")</f>
        <v>Above Budget</v>
      </c>
      <c r="O110">
        <v>123</v>
      </c>
      <c r="P110">
        <v>90</v>
      </c>
      <c r="Q110">
        <f>Table1[[#This Row],[COGS]]-Table1[[#This Row],[Budget_COGS]]</f>
        <v>33</v>
      </c>
      <c r="R110" s="5">
        <f>IF(
Table1[[#This Row],[Budget_COGS]]=0,
"",
IF(
Table1[[#This Row],[Budget_COGS]]&gt;0,
(Table1[[#This Row],[Budget_COGS]]-Table1[[#This Row],[COGS]]) / Table1[[#This Row],[Budget_COGS]],
(Table1[[#This Row],[Budget_COGS]]-Table1[[#This Row],[COGS]]) / ABS(Table1[[#This Row],[Budget_COGS]])
)
)</f>
        <v>-0.36666666666666664</v>
      </c>
      <c r="S110" s="5" t="str">
        <f>IF(Table1[[#This Row],[COGS _Var]]&gt;=0, "Above Budget", "Below Budget")</f>
        <v>Above Budget</v>
      </c>
      <c r="T110">
        <f>Table1[[#This Row],[Actual_Sales]]-Table1[[#This Row],[COGS]]</f>
        <v>199</v>
      </c>
      <c r="U110">
        <v>130</v>
      </c>
      <c r="V110">
        <f>Table1[[#This Row],[Gross_Margin]]-Table1[[#This Row],[Budget_Margin]]</f>
        <v>69</v>
      </c>
      <c r="W110" s="5">
        <f>IF(
Table1[[#This Row],[Budget_Margin]]=0,
"",
IF(
Table1[[#This Row],[Budget_Margin]]&gt;0,
(Table1[[#This Row],[Gross_Margin]]-Table1[[#This Row],[Budget_Margin]]) / Table1[[#This Row],[Budget_Margin]],
(Table1[[#This Row],[Gross_Margin]]-Table1[[#This Row],[Budget_Margin]]) / ABS(Table1[[#This Row],[Budget_Margin]])
)
)</f>
        <v>0.53076923076923077</v>
      </c>
      <c r="X110" s="5" t="str">
        <f>IF(Table1[[#This Row],[Margin_Var]]&gt;=0, "Above Budget", "Below Budget")</f>
        <v>Above Budget</v>
      </c>
      <c r="Y110" s="5">
        <f>IFERROR(Table1[[#This Row],[Gross_Margin]]/Table1[[#This Row],[Actual_Sales]],0)</f>
        <v>0.61801242236024845</v>
      </c>
      <c r="Z110" s="5">
        <f>Table1[[#This Row],[Actual_Profit]]/Table1[[#This Row],[Actual_Sales]]</f>
        <v>0.47826086956521741</v>
      </c>
      <c r="AA110">
        <v>45</v>
      </c>
      <c r="AB110" s="5">
        <f>IFERROR(Table1[[#This Row],[Expenses]]/Table1[[#This Row],[Actual_Sales]],0)</f>
        <v>0.13975155279503104</v>
      </c>
      <c r="AC110">
        <v>34</v>
      </c>
      <c r="AD110">
        <v>959</v>
      </c>
      <c r="AE110" s="5">
        <f>IFERROR(Table1[[#This Row],[Inventory]]/Table1[[#This Row],[Actual_Sales]],0)</f>
        <v>2.9782608695652173</v>
      </c>
    </row>
    <row r="111" spans="1:31" x14ac:dyDescent="0.25">
      <c r="A111">
        <v>3868</v>
      </c>
      <c r="B111">
        <v>831</v>
      </c>
      <c r="C111">
        <v>11</v>
      </c>
      <c r="D111" s="2">
        <v>40817</v>
      </c>
      <c r="E111">
        <v>322</v>
      </c>
      <c r="F111">
        <v>140</v>
      </c>
      <c r="G111">
        <f>Table1[[#This Row],[Actual_Sales]]-Table1[[#This Row],[Budget_Sales]]</f>
        <v>182</v>
      </c>
      <c r="H111" s="5">
        <f>IF(
Table1[[#This Row],[Budget_Sales]]=0,
"",
IF(
Table1[[#This Row],[Budget_Sales]]&gt;0,
(Table1[[#This Row],[Actual_Sales]]-Table1[[#This Row],[Budget_Sales]])/Table1[[#This Row],[Budget_Sales]],
(Table1[[#This Row],[Actual_Sales]]-Table1[[#This Row],[Budget_Sales]])/ABS(Table1[[#This Row],[Budget_Sales]])
)
)</f>
        <v>1.3</v>
      </c>
      <c r="I111" s="5" t="str">
        <f>IF(Table1[[#This Row],[Sales_Var]]&gt;=0,"Above Budget","Below Budget")</f>
        <v>Above Budget</v>
      </c>
      <c r="J111">
        <f>Table1[[#This Row],[Actual_Sales]]-(Table1[[#This Row],[COGS]]+Table1[[#This Row],[Expenses]])</f>
        <v>154</v>
      </c>
      <c r="K111">
        <v>80</v>
      </c>
      <c r="L111">
        <f>Table1[[#This Row],[Actual_Profit]]-Table1[[#This Row],[Budget_Profit]]</f>
        <v>74</v>
      </c>
      <c r="M111" s="5">
        <f>IF(
Table1[[#This Row],[Budget_Profit]]=0,
"",
IF(
Table1[[#This Row],[Budget_Profit]]&gt;0,
(Table1[[#This Row],[Actual_Profit]]-Table1[[#This Row],[Budget_Profit]])/Table1[[#This Row],[Budget_Profit]],
(Table1[[#This Row],[Actual_Profit]]-Table1[[#This Row],[Budget_Profit]])/ABS(Table1[[#This Row],[Budget_Profit]])
)
)</f>
        <v>0.92500000000000004</v>
      </c>
      <c r="N111" s="5" t="str">
        <f>IF(Table1[[#This Row],[Profit_Var]]&gt;=0, "Above Budget", "Below Budget")</f>
        <v>Above Budget</v>
      </c>
      <c r="O111">
        <v>123</v>
      </c>
      <c r="P111">
        <v>50</v>
      </c>
      <c r="Q111">
        <f>Table1[[#This Row],[COGS]]-Table1[[#This Row],[Budget_COGS]]</f>
        <v>73</v>
      </c>
      <c r="R111" s="5">
        <f>IF(
Table1[[#This Row],[Budget_COGS]]=0,
"",
IF(
Table1[[#This Row],[Budget_COGS]]&gt;0,
(Table1[[#This Row],[Budget_COGS]]-Table1[[#This Row],[COGS]]) / Table1[[#This Row],[Budget_COGS]],
(Table1[[#This Row],[Budget_COGS]]-Table1[[#This Row],[COGS]]) / ABS(Table1[[#This Row],[Budget_COGS]])
)
)</f>
        <v>-1.46</v>
      </c>
      <c r="S111" s="5" t="str">
        <f>IF(Table1[[#This Row],[COGS _Var]]&gt;=0, "Above Budget", "Below Budget")</f>
        <v>Above Budget</v>
      </c>
      <c r="T111">
        <f>Table1[[#This Row],[Actual_Sales]]-Table1[[#This Row],[COGS]]</f>
        <v>199</v>
      </c>
      <c r="U111">
        <v>90</v>
      </c>
      <c r="V111">
        <f>Table1[[#This Row],[Gross_Margin]]-Table1[[#This Row],[Budget_Margin]]</f>
        <v>109</v>
      </c>
      <c r="W111" s="5">
        <f>IF(
Table1[[#This Row],[Budget_Margin]]=0,
"",
IF(
Table1[[#This Row],[Budget_Margin]]&gt;0,
(Table1[[#This Row],[Gross_Margin]]-Table1[[#This Row],[Budget_Margin]]) / Table1[[#This Row],[Budget_Margin]],
(Table1[[#This Row],[Gross_Margin]]-Table1[[#This Row],[Budget_Margin]]) / ABS(Table1[[#This Row],[Budget_Margin]])
)
)</f>
        <v>1.211111111111111</v>
      </c>
      <c r="X111" s="5" t="str">
        <f>IF(Table1[[#This Row],[Margin_Var]]&gt;=0, "Above Budget", "Below Budget")</f>
        <v>Above Budget</v>
      </c>
      <c r="Y111" s="5">
        <f>IFERROR(Table1[[#This Row],[Gross_Margin]]/Table1[[#This Row],[Actual_Sales]],0)</f>
        <v>0.61801242236024845</v>
      </c>
      <c r="Z111" s="5">
        <f>Table1[[#This Row],[Actual_Profit]]/Table1[[#This Row],[Actual_Sales]]</f>
        <v>0.47826086956521741</v>
      </c>
      <c r="AA111">
        <v>45</v>
      </c>
      <c r="AB111" s="5">
        <f>IFERROR(Table1[[#This Row],[Expenses]]/Table1[[#This Row],[Actual_Sales]],0)</f>
        <v>0.13975155279503104</v>
      </c>
      <c r="AC111">
        <v>34</v>
      </c>
      <c r="AD111">
        <v>915</v>
      </c>
      <c r="AE111" s="5">
        <f>IFERROR(Table1[[#This Row],[Inventory]]/Table1[[#This Row],[Actual_Sales]],0)</f>
        <v>2.841614906832298</v>
      </c>
    </row>
    <row r="112" spans="1:31" x14ac:dyDescent="0.25">
      <c r="A112">
        <v>3839</v>
      </c>
      <c r="B112">
        <v>718</v>
      </c>
      <c r="C112">
        <v>12</v>
      </c>
      <c r="D112" s="2">
        <v>40817</v>
      </c>
      <c r="E112">
        <v>322</v>
      </c>
      <c r="F112">
        <v>320</v>
      </c>
      <c r="G112">
        <f>Table1[[#This Row],[Actual_Sales]]-Table1[[#This Row],[Budget_Sales]]</f>
        <v>2</v>
      </c>
      <c r="H112" s="5">
        <f>IF(
Table1[[#This Row],[Budget_Sales]]=0,
"",
IF(
Table1[[#This Row],[Budget_Sales]]&gt;0,
(Table1[[#This Row],[Actual_Sales]]-Table1[[#This Row],[Budget_Sales]])/Table1[[#This Row],[Budget_Sales]],
(Table1[[#This Row],[Actual_Sales]]-Table1[[#This Row],[Budget_Sales]])/ABS(Table1[[#This Row],[Budget_Sales]])
)
)</f>
        <v>6.2500000000000003E-3</v>
      </c>
      <c r="I112" s="5" t="str">
        <f>IF(Table1[[#This Row],[Sales_Var]]&gt;=0,"Above Budget","Below Budget")</f>
        <v>Above Budget</v>
      </c>
      <c r="J112">
        <f>Table1[[#This Row],[Actual_Sales]]-(Table1[[#This Row],[COGS]]+Table1[[#This Row],[Expenses]])</f>
        <v>154</v>
      </c>
      <c r="K112">
        <v>160</v>
      </c>
      <c r="L112">
        <f>Table1[[#This Row],[Actual_Profit]]-Table1[[#This Row],[Budget_Profit]]</f>
        <v>-6</v>
      </c>
      <c r="M112" s="5">
        <f>IF(
Table1[[#This Row],[Budget_Profit]]=0,
"",
IF(
Table1[[#This Row],[Budget_Profit]]&gt;0,
(Table1[[#This Row],[Actual_Profit]]-Table1[[#This Row],[Budget_Profit]])/Table1[[#This Row],[Budget_Profit]],
(Table1[[#This Row],[Actual_Profit]]-Table1[[#This Row],[Budget_Profit]])/ABS(Table1[[#This Row],[Budget_Profit]])
)
)</f>
        <v>-3.7499999999999999E-2</v>
      </c>
      <c r="N112" s="5" t="str">
        <f>IF(Table1[[#This Row],[Profit_Var]]&gt;=0, "Above Budget", "Below Budget")</f>
        <v>Below Budget</v>
      </c>
      <c r="O112">
        <v>123</v>
      </c>
      <c r="P112">
        <v>130</v>
      </c>
      <c r="Q112">
        <f>Table1[[#This Row],[COGS]]-Table1[[#This Row],[Budget_COGS]]</f>
        <v>-7</v>
      </c>
      <c r="R112" s="5">
        <f>IF(
Table1[[#This Row],[Budget_COGS]]=0,
"",
IF(
Table1[[#This Row],[Budget_COGS]]&gt;0,
(Table1[[#This Row],[Budget_COGS]]-Table1[[#This Row],[COGS]]) / Table1[[#This Row],[Budget_COGS]],
(Table1[[#This Row],[Budget_COGS]]-Table1[[#This Row],[COGS]]) / ABS(Table1[[#This Row],[Budget_COGS]])
)
)</f>
        <v>5.3846153846153849E-2</v>
      </c>
      <c r="S112" s="5" t="str">
        <f>IF(Table1[[#This Row],[COGS _Var]]&gt;=0, "Above Budget", "Below Budget")</f>
        <v>Below Budget</v>
      </c>
      <c r="T112">
        <f>Table1[[#This Row],[Actual_Sales]]-Table1[[#This Row],[COGS]]</f>
        <v>199</v>
      </c>
      <c r="U112">
        <v>190</v>
      </c>
      <c r="V112">
        <f>Table1[[#This Row],[Gross_Margin]]-Table1[[#This Row],[Budget_Margin]]</f>
        <v>9</v>
      </c>
      <c r="W112" s="5">
        <f>IF(
Table1[[#This Row],[Budget_Margin]]=0,
"",
IF(
Table1[[#This Row],[Budget_Margin]]&gt;0,
(Table1[[#This Row],[Gross_Margin]]-Table1[[#This Row],[Budget_Margin]]) / Table1[[#This Row],[Budget_Margin]],
(Table1[[#This Row],[Gross_Margin]]-Table1[[#This Row],[Budget_Margin]]) / ABS(Table1[[#This Row],[Budget_Margin]])
)
)</f>
        <v>4.736842105263158E-2</v>
      </c>
      <c r="X112" s="5" t="str">
        <f>IF(Table1[[#This Row],[Margin_Var]]&gt;=0, "Above Budget", "Below Budget")</f>
        <v>Above Budget</v>
      </c>
      <c r="Y112" s="5">
        <f>IFERROR(Table1[[#This Row],[Gross_Margin]]/Table1[[#This Row],[Actual_Sales]],0)</f>
        <v>0.61801242236024845</v>
      </c>
      <c r="Z112" s="5">
        <f>Table1[[#This Row],[Actual_Profit]]/Table1[[#This Row],[Actual_Sales]]</f>
        <v>0.47826086956521741</v>
      </c>
      <c r="AA112">
        <v>45</v>
      </c>
      <c r="AB112" s="5">
        <f>IFERROR(Table1[[#This Row],[Expenses]]/Table1[[#This Row],[Actual_Sales]],0)</f>
        <v>0.13975155279503104</v>
      </c>
      <c r="AC112">
        <v>34</v>
      </c>
      <c r="AD112">
        <v>915</v>
      </c>
      <c r="AE112" s="5">
        <f>IFERROR(Table1[[#This Row],[Inventory]]/Table1[[#This Row],[Actual_Sales]],0)</f>
        <v>2.841614906832298</v>
      </c>
    </row>
    <row r="113" spans="1:31" x14ac:dyDescent="0.25">
      <c r="A113">
        <v>3713</v>
      </c>
      <c r="B113">
        <v>970</v>
      </c>
      <c r="C113">
        <v>1</v>
      </c>
      <c r="D113" s="2">
        <v>40787</v>
      </c>
      <c r="E113">
        <v>322</v>
      </c>
      <c r="F113">
        <v>310</v>
      </c>
      <c r="G113">
        <f>Table1[[#This Row],[Actual_Sales]]-Table1[[#This Row],[Budget_Sales]]</f>
        <v>12</v>
      </c>
      <c r="H113" s="5">
        <f>IF(
Table1[[#This Row],[Budget_Sales]]=0,
"",
IF(
Table1[[#This Row],[Budget_Sales]]&gt;0,
(Table1[[#This Row],[Actual_Sales]]-Table1[[#This Row],[Budget_Sales]])/Table1[[#This Row],[Budget_Sales]],
(Table1[[#This Row],[Actual_Sales]]-Table1[[#This Row],[Budget_Sales]])/ABS(Table1[[#This Row],[Budget_Sales]])
)
)</f>
        <v>3.870967741935484E-2</v>
      </c>
      <c r="I113" s="5" t="str">
        <f>IF(Table1[[#This Row],[Sales_Var]]&gt;=0,"Above Budget","Below Budget")</f>
        <v>Above Budget</v>
      </c>
      <c r="J113">
        <f>Table1[[#This Row],[Actual_Sales]]-(Table1[[#This Row],[COGS]]+Table1[[#This Row],[Expenses]])</f>
        <v>154</v>
      </c>
      <c r="K113">
        <v>140</v>
      </c>
      <c r="L113">
        <f>Table1[[#This Row],[Actual_Profit]]-Table1[[#This Row],[Budget_Profit]]</f>
        <v>14</v>
      </c>
      <c r="M113" s="5">
        <f>IF(
Table1[[#This Row],[Budget_Profit]]=0,
"",
IF(
Table1[[#This Row],[Budget_Profit]]&gt;0,
(Table1[[#This Row],[Actual_Profit]]-Table1[[#This Row],[Budget_Profit]])/Table1[[#This Row],[Budget_Profit]],
(Table1[[#This Row],[Actual_Profit]]-Table1[[#This Row],[Budget_Profit]])/ABS(Table1[[#This Row],[Budget_Profit]])
)
)</f>
        <v>0.1</v>
      </c>
      <c r="N113" s="5" t="str">
        <f>IF(Table1[[#This Row],[Profit_Var]]&gt;=0, "Above Budget", "Below Budget")</f>
        <v>Above Budget</v>
      </c>
      <c r="O113">
        <v>123</v>
      </c>
      <c r="P113">
        <v>130</v>
      </c>
      <c r="Q113">
        <f>Table1[[#This Row],[COGS]]-Table1[[#This Row],[Budget_COGS]]</f>
        <v>-7</v>
      </c>
      <c r="R113" s="5">
        <f>IF(
Table1[[#This Row],[Budget_COGS]]=0,
"",
IF(
Table1[[#This Row],[Budget_COGS]]&gt;0,
(Table1[[#This Row],[Budget_COGS]]-Table1[[#This Row],[COGS]]) / Table1[[#This Row],[Budget_COGS]],
(Table1[[#This Row],[Budget_COGS]]-Table1[[#This Row],[COGS]]) / ABS(Table1[[#This Row],[Budget_COGS]])
)
)</f>
        <v>5.3846153846153849E-2</v>
      </c>
      <c r="S113" s="5" t="str">
        <f>IF(Table1[[#This Row],[COGS _Var]]&gt;=0, "Above Budget", "Below Budget")</f>
        <v>Below Budget</v>
      </c>
      <c r="T113">
        <f>Table1[[#This Row],[Actual_Sales]]-Table1[[#This Row],[COGS]]</f>
        <v>199</v>
      </c>
      <c r="U113">
        <v>180</v>
      </c>
      <c r="V113">
        <f>Table1[[#This Row],[Gross_Margin]]-Table1[[#This Row],[Budget_Margin]]</f>
        <v>19</v>
      </c>
      <c r="W113" s="5">
        <f>IF(
Table1[[#This Row],[Budget_Margin]]=0,
"",
IF(
Table1[[#This Row],[Budget_Margin]]&gt;0,
(Table1[[#This Row],[Gross_Margin]]-Table1[[#This Row],[Budget_Margin]]) / Table1[[#This Row],[Budget_Margin]],
(Table1[[#This Row],[Gross_Margin]]-Table1[[#This Row],[Budget_Margin]]) / ABS(Table1[[#This Row],[Budget_Margin]])
)
)</f>
        <v>0.10555555555555556</v>
      </c>
      <c r="X113" s="5" t="str">
        <f>IF(Table1[[#This Row],[Margin_Var]]&gt;=0, "Above Budget", "Below Budget")</f>
        <v>Above Budget</v>
      </c>
      <c r="Y113" s="5">
        <f>IFERROR(Table1[[#This Row],[Gross_Margin]]/Table1[[#This Row],[Actual_Sales]],0)</f>
        <v>0.61801242236024845</v>
      </c>
      <c r="Z113" s="5">
        <f>Table1[[#This Row],[Actual_Profit]]/Table1[[#This Row],[Actual_Sales]]</f>
        <v>0.47826086956521741</v>
      </c>
      <c r="AA113">
        <v>45</v>
      </c>
      <c r="AB113" s="5">
        <f>IFERROR(Table1[[#This Row],[Expenses]]/Table1[[#This Row],[Actual_Sales]],0)</f>
        <v>0.13975155279503104</v>
      </c>
      <c r="AC113">
        <v>34</v>
      </c>
      <c r="AD113">
        <v>928</v>
      </c>
      <c r="AE113" s="5">
        <f>IFERROR(Table1[[#This Row],[Inventory]]/Table1[[#This Row],[Actual_Sales]],0)</f>
        <v>2.8819875776397517</v>
      </c>
    </row>
    <row r="114" spans="1:31" x14ac:dyDescent="0.25">
      <c r="A114">
        <v>3663</v>
      </c>
      <c r="B114">
        <v>713</v>
      </c>
      <c r="C114">
        <v>5</v>
      </c>
      <c r="D114" s="2">
        <v>40787</v>
      </c>
      <c r="E114">
        <v>322</v>
      </c>
      <c r="F114">
        <v>250</v>
      </c>
      <c r="G114">
        <f>Table1[[#This Row],[Actual_Sales]]-Table1[[#This Row],[Budget_Sales]]</f>
        <v>72</v>
      </c>
      <c r="H114" s="5">
        <f>IF(
Table1[[#This Row],[Budget_Sales]]=0,
"",
IF(
Table1[[#This Row],[Budget_Sales]]&gt;0,
(Table1[[#This Row],[Actual_Sales]]-Table1[[#This Row],[Budget_Sales]])/Table1[[#This Row],[Budget_Sales]],
(Table1[[#This Row],[Actual_Sales]]-Table1[[#This Row],[Budget_Sales]])/ABS(Table1[[#This Row],[Budget_Sales]])
)
)</f>
        <v>0.28799999999999998</v>
      </c>
      <c r="I114" s="5" t="str">
        <f>IF(Table1[[#This Row],[Sales_Var]]&gt;=0,"Above Budget","Below Budget")</f>
        <v>Above Budget</v>
      </c>
      <c r="J114">
        <f>Table1[[#This Row],[Actual_Sales]]-(Table1[[#This Row],[COGS]]+Table1[[#This Row],[Expenses]])</f>
        <v>154</v>
      </c>
      <c r="K114">
        <v>120</v>
      </c>
      <c r="L114">
        <f>Table1[[#This Row],[Actual_Profit]]-Table1[[#This Row],[Budget_Profit]]</f>
        <v>34</v>
      </c>
      <c r="M114" s="5">
        <f>IF(
Table1[[#This Row],[Budget_Profit]]=0,
"",
IF(
Table1[[#This Row],[Budget_Profit]]&gt;0,
(Table1[[#This Row],[Actual_Profit]]-Table1[[#This Row],[Budget_Profit]])/Table1[[#This Row],[Budget_Profit]],
(Table1[[#This Row],[Actual_Profit]]-Table1[[#This Row],[Budget_Profit]])/ABS(Table1[[#This Row],[Budget_Profit]])
)
)</f>
        <v>0.28333333333333333</v>
      </c>
      <c r="N114" s="5" t="str">
        <f>IF(Table1[[#This Row],[Profit_Var]]&gt;=0, "Above Budget", "Below Budget")</f>
        <v>Above Budget</v>
      </c>
      <c r="O114">
        <v>123</v>
      </c>
      <c r="P114">
        <v>100</v>
      </c>
      <c r="Q114">
        <f>Table1[[#This Row],[COGS]]-Table1[[#This Row],[Budget_COGS]]</f>
        <v>23</v>
      </c>
      <c r="R114" s="5">
        <f>IF(
Table1[[#This Row],[Budget_COGS]]=0,
"",
IF(
Table1[[#This Row],[Budget_COGS]]&gt;0,
(Table1[[#This Row],[Budget_COGS]]-Table1[[#This Row],[COGS]]) / Table1[[#This Row],[Budget_COGS]],
(Table1[[#This Row],[Budget_COGS]]-Table1[[#This Row],[COGS]]) / ABS(Table1[[#This Row],[Budget_COGS]])
)
)</f>
        <v>-0.23</v>
      </c>
      <c r="S114" s="5" t="str">
        <f>IF(Table1[[#This Row],[COGS _Var]]&gt;=0, "Above Budget", "Below Budget")</f>
        <v>Above Budget</v>
      </c>
      <c r="T114">
        <f>Table1[[#This Row],[Actual_Sales]]-Table1[[#This Row],[COGS]]</f>
        <v>199</v>
      </c>
      <c r="U114">
        <v>150</v>
      </c>
      <c r="V114">
        <f>Table1[[#This Row],[Gross_Margin]]-Table1[[#This Row],[Budget_Margin]]</f>
        <v>49</v>
      </c>
      <c r="W114" s="5">
        <f>IF(
Table1[[#This Row],[Budget_Margin]]=0,
"",
IF(
Table1[[#This Row],[Budget_Margin]]&gt;0,
(Table1[[#This Row],[Gross_Margin]]-Table1[[#This Row],[Budget_Margin]]) / Table1[[#This Row],[Budget_Margin]],
(Table1[[#This Row],[Gross_Margin]]-Table1[[#This Row],[Budget_Margin]]) / ABS(Table1[[#This Row],[Budget_Margin]])
)
)</f>
        <v>0.32666666666666666</v>
      </c>
      <c r="X114" s="5" t="str">
        <f>IF(Table1[[#This Row],[Margin_Var]]&gt;=0, "Above Budget", "Below Budget")</f>
        <v>Above Budget</v>
      </c>
      <c r="Y114" s="5">
        <f>IFERROR(Table1[[#This Row],[Gross_Margin]]/Table1[[#This Row],[Actual_Sales]],0)</f>
        <v>0.61801242236024845</v>
      </c>
      <c r="Z114" s="5">
        <f>Table1[[#This Row],[Actual_Profit]]/Table1[[#This Row],[Actual_Sales]]</f>
        <v>0.47826086956521741</v>
      </c>
      <c r="AA114">
        <v>45</v>
      </c>
      <c r="AB114" s="5">
        <f>IFERROR(Table1[[#This Row],[Expenses]]/Table1[[#This Row],[Actual_Sales]],0)</f>
        <v>0.13975155279503104</v>
      </c>
      <c r="AC114">
        <v>34</v>
      </c>
      <c r="AD114">
        <v>928</v>
      </c>
      <c r="AE114" s="5">
        <f>IFERROR(Table1[[#This Row],[Inventory]]/Table1[[#This Row],[Actual_Sales]],0)</f>
        <v>2.8819875776397517</v>
      </c>
    </row>
    <row r="115" spans="1:31" x14ac:dyDescent="0.25">
      <c r="A115">
        <v>3558</v>
      </c>
      <c r="B115">
        <v>310</v>
      </c>
      <c r="C115">
        <v>11</v>
      </c>
      <c r="D115" s="2">
        <v>40787</v>
      </c>
      <c r="E115">
        <v>322</v>
      </c>
      <c r="F115">
        <v>200</v>
      </c>
      <c r="G115">
        <f>Table1[[#This Row],[Actual_Sales]]-Table1[[#This Row],[Budget_Sales]]</f>
        <v>122</v>
      </c>
      <c r="H115" s="5">
        <f>IF(
Table1[[#This Row],[Budget_Sales]]=0,
"",
IF(
Table1[[#This Row],[Budget_Sales]]&gt;0,
(Table1[[#This Row],[Actual_Sales]]-Table1[[#This Row],[Budget_Sales]])/Table1[[#This Row],[Budget_Sales]],
(Table1[[#This Row],[Actual_Sales]]-Table1[[#This Row],[Budget_Sales]])/ABS(Table1[[#This Row],[Budget_Sales]])
)
)</f>
        <v>0.61</v>
      </c>
      <c r="I115" s="5" t="str">
        <f>IF(Table1[[#This Row],[Sales_Var]]&gt;=0,"Above Budget","Below Budget")</f>
        <v>Above Budget</v>
      </c>
      <c r="J115">
        <f>Table1[[#This Row],[Actual_Sales]]-(Table1[[#This Row],[COGS]]+Table1[[#This Row],[Expenses]])</f>
        <v>154</v>
      </c>
      <c r="K115">
        <v>100</v>
      </c>
      <c r="L115">
        <f>Table1[[#This Row],[Actual_Profit]]-Table1[[#This Row],[Budget_Profit]]</f>
        <v>54</v>
      </c>
      <c r="M115" s="5">
        <f>IF(
Table1[[#This Row],[Budget_Profit]]=0,
"",
IF(
Table1[[#This Row],[Budget_Profit]]&gt;0,
(Table1[[#This Row],[Actual_Profit]]-Table1[[#This Row],[Budget_Profit]])/Table1[[#This Row],[Budget_Profit]],
(Table1[[#This Row],[Actual_Profit]]-Table1[[#This Row],[Budget_Profit]])/ABS(Table1[[#This Row],[Budget_Profit]])
)
)</f>
        <v>0.54</v>
      </c>
      <c r="N115" s="5" t="str">
        <f>IF(Table1[[#This Row],[Profit_Var]]&gt;=0, "Above Budget", "Below Budget")</f>
        <v>Above Budget</v>
      </c>
      <c r="O115">
        <v>123</v>
      </c>
      <c r="P115">
        <v>80</v>
      </c>
      <c r="Q115">
        <f>Table1[[#This Row],[COGS]]-Table1[[#This Row],[Budget_COGS]]</f>
        <v>43</v>
      </c>
      <c r="R115" s="5">
        <f>IF(
Table1[[#This Row],[Budget_COGS]]=0,
"",
IF(
Table1[[#This Row],[Budget_COGS]]&gt;0,
(Table1[[#This Row],[Budget_COGS]]-Table1[[#This Row],[COGS]]) / Table1[[#This Row],[Budget_COGS]],
(Table1[[#This Row],[Budget_COGS]]-Table1[[#This Row],[COGS]]) / ABS(Table1[[#This Row],[Budget_COGS]])
)
)</f>
        <v>-0.53749999999999998</v>
      </c>
      <c r="S115" s="5" t="str">
        <f>IF(Table1[[#This Row],[COGS _Var]]&gt;=0, "Above Budget", "Below Budget")</f>
        <v>Above Budget</v>
      </c>
      <c r="T115">
        <f>Table1[[#This Row],[Actual_Sales]]-Table1[[#This Row],[COGS]]</f>
        <v>199</v>
      </c>
      <c r="U115">
        <v>120</v>
      </c>
      <c r="V115">
        <f>Table1[[#This Row],[Gross_Margin]]-Table1[[#This Row],[Budget_Margin]]</f>
        <v>79</v>
      </c>
      <c r="W115" s="5">
        <f>IF(
Table1[[#This Row],[Budget_Margin]]=0,
"",
IF(
Table1[[#This Row],[Budget_Margin]]&gt;0,
(Table1[[#This Row],[Gross_Margin]]-Table1[[#This Row],[Budget_Margin]]) / Table1[[#This Row],[Budget_Margin]],
(Table1[[#This Row],[Gross_Margin]]-Table1[[#This Row],[Budget_Margin]]) / ABS(Table1[[#This Row],[Budget_Margin]])
)
)</f>
        <v>0.65833333333333333</v>
      </c>
      <c r="X115" s="5" t="str">
        <f>IF(Table1[[#This Row],[Margin_Var]]&gt;=0, "Above Budget", "Below Budget")</f>
        <v>Above Budget</v>
      </c>
      <c r="Y115" s="5">
        <f>IFERROR(Table1[[#This Row],[Gross_Margin]]/Table1[[#This Row],[Actual_Sales]],0)</f>
        <v>0.61801242236024845</v>
      </c>
      <c r="Z115" s="5">
        <f>Table1[[#This Row],[Actual_Profit]]/Table1[[#This Row],[Actual_Sales]]</f>
        <v>0.47826086956521741</v>
      </c>
      <c r="AA115">
        <v>45</v>
      </c>
      <c r="AB115" s="5">
        <f>IFERROR(Table1[[#This Row],[Expenses]]/Table1[[#This Row],[Actual_Sales]],0)</f>
        <v>0.13975155279503104</v>
      </c>
      <c r="AC115">
        <v>34</v>
      </c>
      <c r="AD115">
        <v>928</v>
      </c>
      <c r="AE115" s="5">
        <f>IFERROR(Table1[[#This Row],[Inventory]]/Table1[[#This Row],[Actual_Sales]],0)</f>
        <v>2.8819875776397517</v>
      </c>
    </row>
    <row r="116" spans="1:31" x14ac:dyDescent="0.25">
      <c r="A116">
        <v>3130</v>
      </c>
      <c r="B116">
        <v>718</v>
      </c>
      <c r="C116">
        <v>7</v>
      </c>
      <c r="D116" s="2">
        <v>40695</v>
      </c>
      <c r="E116">
        <v>669</v>
      </c>
      <c r="F116">
        <v>660</v>
      </c>
      <c r="G116">
        <f>Table1[[#This Row],[Actual_Sales]]-Table1[[#This Row],[Budget_Sales]]</f>
        <v>9</v>
      </c>
      <c r="H116" s="5">
        <f>IF(
Table1[[#This Row],[Budget_Sales]]=0,
"",
IF(
Table1[[#This Row],[Budget_Sales]]&gt;0,
(Table1[[#This Row],[Actual_Sales]]-Table1[[#This Row],[Budget_Sales]])/Table1[[#This Row],[Budget_Sales]],
(Table1[[#This Row],[Actual_Sales]]-Table1[[#This Row],[Budget_Sales]])/ABS(Table1[[#This Row],[Budget_Sales]])
)
)</f>
        <v>1.3636363636363636E-2</v>
      </c>
      <c r="I116" s="5" t="str">
        <f>IF(Table1[[#This Row],[Sales_Var]]&gt;=0,"Above Budget","Below Budget")</f>
        <v>Above Budget</v>
      </c>
      <c r="J116">
        <f>Table1[[#This Row],[Actual_Sales]]-(Table1[[#This Row],[COGS]]+Table1[[#This Row],[Expenses]])</f>
        <v>319</v>
      </c>
      <c r="K116">
        <v>340</v>
      </c>
      <c r="L116">
        <f>Table1[[#This Row],[Actual_Profit]]-Table1[[#This Row],[Budget_Profit]]</f>
        <v>-21</v>
      </c>
      <c r="M116" s="5">
        <f>IF(
Table1[[#This Row],[Budget_Profit]]=0,
"",
IF(
Table1[[#This Row],[Budget_Profit]]&gt;0,
(Table1[[#This Row],[Actual_Profit]]-Table1[[#This Row],[Budget_Profit]])/Table1[[#This Row],[Budget_Profit]],
(Table1[[#This Row],[Actual_Profit]]-Table1[[#This Row],[Budget_Profit]])/ABS(Table1[[#This Row],[Budget_Profit]])
)
)</f>
        <v>-6.1764705882352944E-2</v>
      </c>
      <c r="N116" s="5" t="str">
        <f>IF(Table1[[#This Row],[Profit_Var]]&gt;=0, "Above Budget", "Below Budget")</f>
        <v>Below Budget</v>
      </c>
      <c r="O116">
        <v>260</v>
      </c>
      <c r="P116">
        <v>240</v>
      </c>
      <c r="Q116">
        <f>Table1[[#This Row],[COGS]]-Table1[[#This Row],[Budget_COGS]]</f>
        <v>20</v>
      </c>
      <c r="R116" s="5">
        <f>IF(
Table1[[#This Row],[Budget_COGS]]=0,
"",
IF(
Table1[[#This Row],[Budget_COGS]]&gt;0,
(Table1[[#This Row],[Budget_COGS]]-Table1[[#This Row],[COGS]]) / Table1[[#This Row],[Budget_COGS]],
(Table1[[#This Row],[Budget_COGS]]-Table1[[#This Row],[COGS]]) / ABS(Table1[[#This Row],[Budget_COGS]])
)
)</f>
        <v>-8.3333333333333329E-2</v>
      </c>
      <c r="S116" s="5" t="str">
        <f>IF(Table1[[#This Row],[COGS _Var]]&gt;=0, "Above Budget", "Below Budget")</f>
        <v>Above Budget</v>
      </c>
      <c r="T116">
        <f>Table1[[#This Row],[Actual_Sales]]-Table1[[#This Row],[COGS]]</f>
        <v>409</v>
      </c>
      <c r="U116">
        <v>420</v>
      </c>
      <c r="V116">
        <f>Table1[[#This Row],[Gross_Margin]]-Table1[[#This Row],[Budget_Margin]]</f>
        <v>-11</v>
      </c>
      <c r="W116" s="5">
        <f>IF(
Table1[[#This Row],[Budget_Margin]]=0,
"",
IF(
Table1[[#This Row],[Budget_Margin]]&gt;0,
(Table1[[#This Row],[Gross_Margin]]-Table1[[#This Row],[Budget_Margin]]) / Table1[[#This Row],[Budget_Margin]],
(Table1[[#This Row],[Gross_Margin]]-Table1[[#This Row],[Budget_Margin]]) / ABS(Table1[[#This Row],[Budget_Margin]])
)
)</f>
        <v>-2.6190476190476191E-2</v>
      </c>
      <c r="X116" s="5" t="str">
        <f>IF(Table1[[#This Row],[Margin_Var]]&gt;=0, "Above Budget", "Below Budget")</f>
        <v>Below Budget</v>
      </c>
      <c r="Y116" s="5">
        <f>IFERROR(Table1[[#This Row],[Gross_Margin]]/Table1[[#This Row],[Actual_Sales]],0)</f>
        <v>0.6113602391629297</v>
      </c>
      <c r="Z116" s="5">
        <f>Table1[[#This Row],[Actual_Profit]]/Table1[[#This Row],[Actual_Sales]]</f>
        <v>0.47683109118086697</v>
      </c>
      <c r="AA116">
        <v>90</v>
      </c>
      <c r="AB116" s="5">
        <f>IFERROR(Table1[[#This Row],[Expenses]]/Table1[[#This Row],[Actual_Sales]],0)</f>
        <v>0.13452914798206278</v>
      </c>
      <c r="AC116">
        <v>72</v>
      </c>
      <c r="AD116">
        <v>1405</v>
      </c>
      <c r="AE116" s="5">
        <f>IFERROR(Table1[[#This Row],[Inventory]]/Table1[[#This Row],[Actual_Sales]],0)</f>
        <v>2.1001494768310911</v>
      </c>
    </row>
    <row r="117" spans="1:31" x14ac:dyDescent="0.25">
      <c r="A117">
        <v>4019</v>
      </c>
      <c r="B117">
        <v>719</v>
      </c>
      <c r="C117">
        <v>1</v>
      </c>
      <c r="D117" s="2">
        <v>40848</v>
      </c>
      <c r="E117">
        <v>309</v>
      </c>
      <c r="F117">
        <v>280</v>
      </c>
      <c r="G117">
        <f>Table1[[#This Row],[Actual_Sales]]-Table1[[#This Row],[Budget_Sales]]</f>
        <v>29</v>
      </c>
      <c r="H117" s="5">
        <f>IF(
Table1[[#This Row],[Budget_Sales]]=0,
"",
IF(
Table1[[#This Row],[Budget_Sales]]&gt;0,
(Table1[[#This Row],[Actual_Sales]]-Table1[[#This Row],[Budget_Sales]])/Table1[[#This Row],[Budget_Sales]],
(Table1[[#This Row],[Actual_Sales]]-Table1[[#This Row],[Budget_Sales]])/ABS(Table1[[#This Row],[Budget_Sales]])
)
)</f>
        <v>0.10357142857142858</v>
      </c>
      <c r="I117" s="5" t="str">
        <f>IF(Table1[[#This Row],[Sales_Var]]&gt;=0,"Above Budget","Below Budget")</f>
        <v>Above Budget</v>
      </c>
      <c r="J117">
        <f>Table1[[#This Row],[Actual_Sales]]-(Table1[[#This Row],[COGS]]+Table1[[#This Row],[Expenses]])</f>
        <v>147</v>
      </c>
      <c r="K117">
        <v>130</v>
      </c>
      <c r="L117">
        <f>Table1[[#This Row],[Actual_Profit]]-Table1[[#This Row],[Budget_Profit]]</f>
        <v>17</v>
      </c>
      <c r="M117" s="5">
        <f>IF(
Table1[[#This Row],[Budget_Profit]]=0,
"",
IF(
Table1[[#This Row],[Budget_Profit]]&gt;0,
(Table1[[#This Row],[Actual_Profit]]-Table1[[#This Row],[Budget_Profit]])/Table1[[#This Row],[Budget_Profit]],
(Table1[[#This Row],[Actual_Profit]]-Table1[[#This Row],[Budget_Profit]])/ABS(Table1[[#This Row],[Budget_Profit]])
)
)</f>
        <v>0.13076923076923078</v>
      </c>
      <c r="N117" s="5" t="str">
        <f>IF(Table1[[#This Row],[Profit_Var]]&gt;=0, "Above Budget", "Below Budget")</f>
        <v>Above Budget</v>
      </c>
      <c r="O117">
        <v>118</v>
      </c>
      <c r="P117">
        <v>110</v>
      </c>
      <c r="Q117">
        <f>Table1[[#This Row],[COGS]]-Table1[[#This Row],[Budget_COGS]]</f>
        <v>8</v>
      </c>
      <c r="R117" s="5">
        <f>IF(
Table1[[#This Row],[Budget_COGS]]=0,
"",
IF(
Table1[[#This Row],[Budget_COGS]]&gt;0,
(Table1[[#This Row],[Budget_COGS]]-Table1[[#This Row],[COGS]]) / Table1[[#This Row],[Budget_COGS]],
(Table1[[#This Row],[Budget_COGS]]-Table1[[#This Row],[COGS]]) / ABS(Table1[[#This Row],[Budget_COGS]])
)
)</f>
        <v>-7.2727272727272724E-2</v>
      </c>
      <c r="S117" s="5" t="str">
        <f>IF(Table1[[#This Row],[COGS _Var]]&gt;=0, "Above Budget", "Below Budget")</f>
        <v>Above Budget</v>
      </c>
      <c r="T117">
        <f>Table1[[#This Row],[Actual_Sales]]-Table1[[#This Row],[COGS]]</f>
        <v>191</v>
      </c>
      <c r="U117">
        <v>170</v>
      </c>
      <c r="V117">
        <f>Table1[[#This Row],[Gross_Margin]]-Table1[[#This Row],[Budget_Margin]]</f>
        <v>21</v>
      </c>
      <c r="W117" s="5">
        <f>IF(
Table1[[#This Row],[Budget_Margin]]=0,
"",
IF(
Table1[[#This Row],[Budget_Margin]]&gt;0,
(Table1[[#This Row],[Gross_Margin]]-Table1[[#This Row],[Budget_Margin]]) / Table1[[#This Row],[Budget_Margin]],
(Table1[[#This Row],[Gross_Margin]]-Table1[[#This Row],[Budget_Margin]]) / ABS(Table1[[#This Row],[Budget_Margin]])
)
)</f>
        <v>0.12352941176470589</v>
      </c>
      <c r="X117" s="5" t="str">
        <f>IF(Table1[[#This Row],[Margin_Var]]&gt;=0, "Above Budget", "Below Budget")</f>
        <v>Above Budget</v>
      </c>
      <c r="Y117" s="5">
        <f>IFERROR(Table1[[#This Row],[Gross_Margin]]/Table1[[#This Row],[Actual_Sales]],0)</f>
        <v>0.6181229773462783</v>
      </c>
      <c r="Z117" s="5">
        <f>Table1[[#This Row],[Actual_Profit]]/Table1[[#This Row],[Actual_Sales]]</f>
        <v>0.47572815533980584</v>
      </c>
      <c r="AA117">
        <v>44</v>
      </c>
      <c r="AB117" s="5">
        <f>IFERROR(Table1[[#This Row],[Expenses]]/Table1[[#This Row],[Actual_Sales]],0)</f>
        <v>0.14239482200647249</v>
      </c>
      <c r="AC117">
        <v>33</v>
      </c>
      <c r="AD117">
        <v>930</v>
      </c>
      <c r="AE117" s="5">
        <f>IFERROR(Table1[[#This Row],[Inventory]]/Table1[[#This Row],[Actual_Sales]],0)</f>
        <v>3.0097087378640777</v>
      </c>
    </row>
    <row r="118" spans="1:31" x14ac:dyDescent="0.25">
      <c r="A118">
        <v>4035</v>
      </c>
      <c r="B118">
        <v>805</v>
      </c>
      <c r="C118">
        <v>11</v>
      </c>
      <c r="D118" s="2">
        <v>40848</v>
      </c>
      <c r="E118">
        <v>309</v>
      </c>
      <c r="F118">
        <v>210</v>
      </c>
      <c r="G118">
        <f>Table1[[#This Row],[Actual_Sales]]-Table1[[#This Row],[Budget_Sales]]</f>
        <v>99</v>
      </c>
      <c r="H118" s="5">
        <f>IF(
Table1[[#This Row],[Budget_Sales]]=0,
"",
IF(
Table1[[#This Row],[Budget_Sales]]&gt;0,
(Table1[[#This Row],[Actual_Sales]]-Table1[[#This Row],[Budget_Sales]])/Table1[[#This Row],[Budget_Sales]],
(Table1[[#This Row],[Actual_Sales]]-Table1[[#This Row],[Budget_Sales]])/ABS(Table1[[#This Row],[Budget_Sales]])
)
)</f>
        <v>0.47142857142857142</v>
      </c>
      <c r="I118" s="5" t="str">
        <f>IF(Table1[[#This Row],[Sales_Var]]&gt;=0,"Above Budget","Below Budget")</f>
        <v>Above Budget</v>
      </c>
      <c r="J118">
        <f>Table1[[#This Row],[Actual_Sales]]-(Table1[[#This Row],[COGS]]+Table1[[#This Row],[Expenses]])</f>
        <v>147</v>
      </c>
      <c r="K118">
        <v>110</v>
      </c>
      <c r="L118">
        <f>Table1[[#This Row],[Actual_Profit]]-Table1[[#This Row],[Budget_Profit]]</f>
        <v>37</v>
      </c>
      <c r="M118" s="5">
        <f>IF(
Table1[[#This Row],[Budget_Profit]]=0,
"",
IF(
Table1[[#This Row],[Budget_Profit]]&gt;0,
(Table1[[#This Row],[Actual_Profit]]-Table1[[#This Row],[Budget_Profit]])/Table1[[#This Row],[Budget_Profit]],
(Table1[[#This Row],[Actual_Profit]]-Table1[[#This Row],[Budget_Profit]])/ABS(Table1[[#This Row],[Budget_Profit]])
)
)</f>
        <v>0.33636363636363636</v>
      </c>
      <c r="N118" s="5" t="str">
        <f>IF(Table1[[#This Row],[Profit_Var]]&gt;=0, "Above Budget", "Below Budget")</f>
        <v>Above Budget</v>
      </c>
      <c r="O118">
        <v>118</v>
      </c>
      <c r="P118">
        <v>80</v>
      </c>
      <c r="Q118">
        <f>Table1[[#This Row],[COGS]]-Table1[[#This Row],[Budget_COGS]]</f>
        <v>38</v>
      </c>
      <c r="R118" s="5">
        <f>IF(
Table1[[#This Row],[Budget_COGS]]=0,
"",
IF(
Table1[[#This Row],[Budget_COGS]]&gt;0,
(Table1[[#This Row],[Budget_COGS]]-Table1[[#This Row],[COGS]]) / Table1[[#This Row],[Budget_COGS]],
(Table1[[#This Row],[Budget_COGS]]-Table1[[#This Row],[COGS]]) / ABS(Table1[[#This Row],[Budget_COGS]])
)
)</f>
        <v>-0.47499999999999998</v>
      </c>
      <c r="S118" s="5" t="str">
        <f>IF(Table1[[#This Row],[COGS _Var]]&gt;=0, "Above Budget", "Below Budget")</f>
        <v>Above Budget</v>
      </c>
      <c r="T118">
        <f>Table1[[#This Row],[Actual_Sales]]-Table1[[#This Row],[COGS]]</f>
        <v>191</v>
      </c>
      <c r="U118">
        <v>130</v>
      </c>
      <c r="V118">
        <f>Table1[[#This Row],[Gross_Margin]]-Table1[[#This Row],[Budget_Margin]]</f>
        <v>61</v>
      </c>
      <c r="W118" s="5">
        <f>IF(
Table1[[#This Row],[Budget_Margin]]=0,
"",
IF(
Table1[[#This Row],[Budget_Margin]]&gt;0,
(Table1[[#This Row],[Gross_Margin]]-Table1[[#This Row],[Budget_Margin]]) / Table1[[#This Row],[Budget_Margin]],
(Table1[[#This Row],[Gross_Margin]]-Table1[[#This Row],[Budget_Margin]]) / ABS(Table1[[#This Row],[Budget_Margin]])
)
)</f>
        <v>0.46923076923076923</v>
      </c>
      <c r="X118" s="5" t="str">
        <f>IF(Table1[[#This Row],[Margin_Var]]&gt;=0, "Above Budget", "Below Budget")</f>
        <v>Above Budget</v>
      </c>
      <c r="Y118" s="5">
        <f>IFERROR(Table1[[#This Row],[Gross_Margin]]/Table1[[#This Row],[Actual_Sales]],0)</f>
        <v>0.6181229773462783</v>
      </c>
      <c r="Z118" s="5">
        <f>Table1[[#This Row],[Actual_Profit]]/Table1[[#This Row],[Actual_Sales]]</f>
        <v>0.47572815533980584</v>
      </c>
      <c r="AA118">
        <v>44</v>
      </c>
      <c r="AB118" s="5">
        <f>IFERROR(Table1[[#This Row],[Expenses]]/Table1[[#This Row],[Actual_Sales]],0)</f>
        <v>0.14239482200647249</v>
      </c>
      <c r="AC118">
        <v>33</v>
      </c>
      <c r="AD118">
        <v>930</v>
      </c>
      <c r="AE118" s="5">
        <f>IFERROR(Table1[[#This Row],[Inventory]]/Table1[[#This Row],[Actual_Sales]],0)</f>
        <v>3.0097087378640777</v>
      </c>
    </row>
    <row r="119" spans="1:31" x14ac:dyDescent="0.25">
      <c r="A119">
        <v>4085</v>
      </c>
      <c r="B119">
        <v>254</v>
      </c>
      <c r="C119">
        <v>5</v>
      </c>
      <c r="D119" s="2">
        <v>40878</v>
      </c>
      <c r="E119">
        <v>322</v>
      </c>
      <c r="F119">
        <v>230</v>
      </c>
      <c r="G119">
        <f>Table1[[#This Row],[Actual_Sales]]-Table1[[#This Row],[Budget_Sales]]</f>
        <v>92</v>
      </c>
      <c r="H119" s="5">
        <f>IF(
Table1[[#This Row],[Budget_Sales]]=0,
"",
IF(
Table1[[#This Row],[Budget_Sales]]&gt;0,
(Table1[[#This Row],[Actual_Sales]]-Table1[[#This Row],[Budget_Sales]])/Table1[[#This Row],[Budget_Sales]],
(Table1[[#This Row],[Actual_Sales]]-Table1[[#This Row],[Budget_Sales]])/ABS(Table1[[#This Row],[Budget_Sales]])
)
)</f>
        <v>0.4</v>
      </c>
      <c r="I119" s="5" t="str">
        <f>IF(Table1[[#This Row],[Sales_Var]]&gt;=0,"Above Budget","Below Budget")</f>
        <v>Above Budget</v>
      </c>
      <c r="J119">
        <f>Table1[[#This Row],[Actual_Sales]]-(Table1[[#This Row],[COGS]]+Table1[[#This Row],[Expenses]])</f>
        <v>153</v>
      </c>
      <c r="K119">
        <v>110</v>
      </c>
      <c r="L119">
        <f>Table1[[#This Row],[Actual_Profit]]-Table1[[#This Row],[Budget_Profit]]</f>
        <v>43</v>
      </c>
      <c r="M119" s="5">
        <f>IF(
Table1[[#This Row],[Budget_Profit]]=0,
"",
IF(
Table1[[#This Row],[Budget_Profit]]&gt;0,
(Table1[[#This Row],[Actual_Profit]]-Table1[[#This Row],[Budget_Profit]])/Table1[[#This Row],[Budget_Profit]],
(Table1[[#This Row],[Actual_Profit]]-Table1[[#This Row],[Budget_Profit]])/ABS(Table1[[#This Row],[Budget_Profit]])
)
)</f>
        <v>0.39090909090909093</v>
      </c>
      <c r="N119" s="5" t="str">
        <f>IF(Table1[[#This Row],[Profit_Var]]&gt;=0, "Above Budget", "Below Budget")</f>
        <v>Above Budget</v>
      </c>
      <c r="O119">
        <v>123</v>
      </c>
      <c r="P119">
        <v>90</v>
      </c>
      <c r="Q119">
        <f>Table1[[#This Row],[COGS]]-Table1[[#This Row],[Budget_COGS]]</f>
        <v>33</v>
      </c>
      <c r="R119" s="5">
        <f>IF(
Table1[[#This Row],[Budget_COGS]]=0,
"",
IF(
Table1[[#This Row],[Budget_COGS]]&gt;0,
(Table1[[#This Row],[Budget_COGS]]-Table1[[#This Row],[COGS]]) / Table1[[#This Row],[Budget_COGS]],
(Table1[[#This Row],[Budget_COGS]]-Table1[[#This Row],[COGS]]) / ABS(Table1[[#This Row],[Budget_COGS]])
)
)</f>
        <v>-0.36666666666666664</v>
      </c>
      <c r="S119" s="5" t="str">
        <f>IF(Table1[[#This Row],[COGS _Var]]&gt;=0, "Above Budget", "Below Budget")</f>
        <v>Above Budget</v>
      </c>
      <c r="T119">
        <f>Table1[[#This Row],[Actual_Sales]]-Table1[[#This Row],[COGS]]</f>
        <v>199</v>
      </c>
      <c r="U119">
        <v>140</v>
      </c>
      <c r="V119">
        <f>Table1[[#This Row],[Gross_Margin]]-Table1[[#This Row],[Budget_Margin]]</f>
        <v>59</v>
      </c>
      <c r="W119" s="5">
        <f>IF(
Table1[[#This Row],[Budget_Margin]]=0,
"",
IF(
Table1[[#This Row],[Budget_Margin]]&gt;0,
(Table1[[#This Row],[Gross_Margin]]-Table1[[#This Row],[Budget_Margin]]) / Table1[[#This Row],[Budget_Margin]],
(Table1[[#This Row],[Gross_Margin]]-Table1[[#This Row],[Budget_Margin]]) / ABS(Table1[[#This Row],[Budget_Margin]])
)
)</f>
        <v>0.42142857142857143</v>
      </c>
      <c r="X119" s="5" t="str">
        <f>IF(Table1[[#This Row],[Margin_Var]]&gt;=0, "Above Budget", "Below Budget")</f>
        <v>Above Budget</v>
      </c>
      <c r="Y119" s="5">
        <f>IFERROR(Table1[[#This Row],[Gross_Margin]]/Table1[[#This Row],[Actual_Sales]],0)</f>
        <v>0.61801242236024845</v>
      </c>
      <c r="Z119" s="5">
        <f>Table1[[#This Row],[Actual_Profit]]/Table1[[#This Row],[Actual_Sales]]</f>
        <v>0.4751552795031056</v>
      </c>
      <c r="AA119">
        <v>46</v>
      </c>
      <c r="AB119" s="5">
        <f>IFERROR(Table1[[#This Row],[Expenses]]/Table1[[#This Row],[Actual_Sales]],0)</f>
        <v>0.14285714285714285</v>
      </c>
      <c r="AC119">
        <v>34</v>
      </c>
      <c r="AD119">
        <v>959</v>
      </c>
      <c r="AE119" s="5">
        <f>IFERROR(Table1[[#This Row],[Inventory]]/Table1[[#This Row],[Actual_Sales]],0)</f>
        <v>2.9782608695652173</v>
      </c>
    </row>
    <row r="120" spans="1:31" x14ac:dyDescent="0.25">
      <c r="A120">
        <v>4184</v>
      </c>
      <c r="B120">
        <v>618</v>
      </c>
      <c r="C120">
        <v>8</v>
      </c>
      <c r="D120" s="2">
        <v>40878</v>
      </c>
      <c r="E120">
        <v>322</v>
      </c>
      <c r="F120">
        <v>280</v>
      </c>
      <c r="G120">
        <f>Table1[[#This Row],[Actual_Sales]]-Table1[[#This Row],[Budget_Sales]]</f>
        <v>42</v>
      </c>
      <c r="H120" s="5">
        <f>IF(
Table1[[#This Row],[Budget_Sales]]=0,
"",
IF(
Table1[[#This Row],[Budget_Sales]]&gt;0,
(Table1[[#This Row],[Actual_Sales]]-Table1[[#This Row],[Budget_Sales]])/Table1[[#This Row],[Budget_Sales]],
(Table1[[#This Row],[Actual_Sales]]-Table1[[#This Row],[Budget_Sales]])/ABS(Table1[[#This Row],[Budget_Sales]])
)
)</f>
        <v>0.15</v>
      </c>
      <c r="I120" s="5" t="str">
        <f>IF(Table1[[#This Row],[Sales_Var]]&gt;=0,"Above Budget","Below Budget")</f>
        <v>Above Budget</v>
      </c>
      <c r="J120">
        <f>Table1[[#This Row],[Actual_Sales]]-(Table1[[#This Row],[COGS]]+Table1[[#This Row],[Expenses]])</f>
        <v>153</v>
      </c>
      <c r="K120">
        <v>130</v>
      </c>
      <c r="L120">
        <f>Table1[[#This Row],[Actual_Profit]]-Table1[[#This Row],[Budget_Profit]]</f>
        <v>23</v>
      </c>
      <c r="M120" s="5">
        <f>IF(
Table1[[#This Row],[Budget_Profit]]=0,
"",
IF(
Table1[[#This Row],[Budget_Profit]]&gt;0,
(Table1[[#This Row],[Actual_Profit]]-Table1[[#This Row],[Budget_Profit]])/Table1[[#This Row],[Budget_Profit]],
(Table1[[#This Row],[Actual_Profit]]-Table1[[#This Row],[Budget_Profit]])/ABS(Table1[[#This Row],[Budget_Profit]])
)
)</f>
        <v>0.17692307692307693</v>
      </c>
      <c r="N120" s="5" t="str">
        <f>IF(Table1[[#This Row],[Profit_Var]]&gt;=0, "Above Budget", "Below Budget")</f>
        <v>Above Budget</v>
      </c>
      <c r="O120">
        <v>123</v>
      </c>
      <c r="P120">
        <v>110</v>
      </c>
      <c r="Q120">
        <f>Table1[[#This Row],[COGS]]-Table1[[#This Row],[Budget_COGS]]</f>
        <v>13</v>
      </c>
      <c r="R120" s="5">
        <f>IF(
Table1[[#This Row],[Budget_COGS]]=0,
"",
IF(
Table1[[#This Row],[Budget_COGS]]&gt;0,
(Table1[[#This Row],[Budget_COGS]]-Table1[[#This Row],[COGS]]) / Table1[[#This Row],[Budget_COGS]],
(Table1[[#This Row],[Budget_COGS]]-Table1[[#This Row],[COGS]]) / ABS(Table1[[#This Row],[Budget_COGS]])
)
)</f>
        <v>-0.11818181818181818</v>
      </c>
      <c r="S120" s="5" t="str">
        <f>IF(Table1[[#This Row],[COGS _Var]]&gt;=0, "Above Budget", "Below Budget")</f>
        <v>Above Budget</v>
      </c>
      <c r="T120">
        <f>Table1[[#This Row],[Actual_Sales]]-Table1[[#This Row],[COGS]]</f>
        <v>199</v>
      </c>
      <c r="U120">
        <v>170</v>
      </c>
      <c r="V120">
        <f>Table1[[#This Row],[Gross_Margin]]-Table1[[#This Row],[Budget_Margin]]</f>
        <v>29</v>
      </c>
      <c r="W120" s="5">
        <f>IF(
Table1[[#This Row],[Budget_Margin]]=0,
"",
IF(
Table1[[#This Row],[Budget_Margin]]&gt;0,
(Table1[[#This Row],[Gross_Margin]]-Table1[[#This Row],[Budget_Margin]]) / Table1[[#This Row],[Budget_Margin]],
(Table1[[#This Row],[Gross_Margin]]-Table1[[#This Row],[Budget_Margin]]) / ABS(Table1[[#This Row],[Budget_Margin]])
)
)</f>
        <v>0.17058823529411765</v>
      </c>
      <c r="X120" s="5" t="str">
        <f>IF(Table1[[#This Row],[Margin_Var]]&gt;=0, "Above Budget", "Below Budget")</f>
        <v>Above Budget</v>
      </c>
      <c r="Y120" s="5">
        <f>IFERROR(Table1[[#This Row],[Gross_Margin]]/Table1[[#This Row],[Actual_Sales]],0)</f>
        <v>0.61801242236024845</v>
      </c>
      <c r="Z120" s="5">
        <f>Table1[[#This Row],[Actual_Profit]]/Table1[[#This Row],[Actual_Sales]]</f>
        <v>0.4751552795031056</v>
      </c>
      <c r="AA120">
        <v>46</v>
      </c>
      <c r="AB120" s="5">
        <f>IFERROR(Table1[[#This Row],[Expenses]]/Table1[[#This Row],[Actual_Sales]],0)</f>
        <v>0.14285714285714285</v>
      </c>
      <c r="AC120">
        <v>34</v>
      </c>
      <c r="AD120">
        <v>959</v>
      </c>
      <c r="AE120" s="5">
        <f>IFERROR(Table1[[#This Row],[Inventory]]/Table1[[#This Row],[Actual_Sales]],0)</f>
        <v>2.9782608695652173</v>
      </c>
    </row>
    <row r="121" spans="1:31" x14ac:dyDescent="0.25">
      <c r="A121">
        <v>4158</v>
      </c>
      <c r="B121">
        <v>518</v>
      </c>
      <c r="C121">
        <v>12</v>
      </c>
      <c r="D121" s="2">
        <v>40878</v>
      </c>
      <c r="E121">
        <v>322</v>
      </c>
      <c r="F121">
        <v>310</v>
      </c>
      <c r="G121">
        <f>Table1[[#This Row],[Actual_Sales]]-Table1[[#This Row],[Budget_Sales]]</f>
        <v>12</v>
      </c>
      <c r="H121" s="5">
        <f>IF(
Table1[[#This Row],[Budget_Sales]]=0,
"",
IF(
Table1[[#This Row],[Budget_Sales]]&gt;0,
(Table1[[#This Row],[Actual_Sales]]-Table1[[#This Row],[Budget_Sales]])/Table1[[#This Row],[Budget_Sales]],
(Table1[[#This Row],[Actual_Sales]]-Table1[[#This Row],[Budget_Sales]])/ABS(Table1[[#This Row],[Budget_Sales]])
)
)</f>
        <v>3.870967741935484E-2</v>
      </c>
      <c r="I121" s="5" t="str">
        <f>IF(Table1[[#This Row],[Sales_Var]]&gt;=0,"Above Budget","Below Budget")</f>
        <v>Above Budget</v>
      </c>
      <c r="J121">
        <f>Table1[[#This Row],[Actual_Sales]]-(Table1[[#This Row],[COGS]]+Table1[[#This Row],[Expenses]])</f>
        <v>153</v>
      </c>
      <c r="K121">
        <v>150</v>
      </c>
      <c r="L121">
        <f>Table1[[#This Row],[Actual_Profit]]-Table1[[#This Row],[Budget_Profit]]</f>
        <v>3</v>
      </c>
      <c r="M121" s="5">
        <f>IF(
Table1[[#This Row],[Budget_Profit]]=0,
"",
IF(
Table1[[#This Row],[Budget_Profit]]&gt;0,
(Table1[[#This Row],[Actual_Profit]]-Table1[[#This Row],[Budget_Profit]])/Table1[[#This Row],[Budget_Profit]],
(Table1[[#This Row],[Actual_Profit]]-Table1[[#This Row],[Budget_Profit]])/ABS(Table1[[#This Row],[Budget_Profit]])
)
)</f>
        <v>0.02</v>
      </c>
      <c r="N121" s="5" t="str">
        <f>IF(Table1[[#This Row],[Profit_Var]]&gt;=0, "Above Budget", "Below Budget")</f>
        <v>Above Budget</v>
      </c>
      <c r="O121">
        <v>123</v>
      </c>
      <c r="P121">
        <v>120</v>
      </c>
      <c r="Q121">
        <f>Table1[[#This Row],[COGS]]-Table1[[#This Row],[Budget_COGS]]</f>
        <v>3</v>
      </c>
      <c r="R121" s="5">
        <f>IF(
Table1[[#This Row],[Budget_COGS]]=0,
"",
IF(
Table1[[#This Row],[Budget_COGS]]&gt;0,
(Table1[[#This Row],[Budget_COGS]]-Table1[[#This Row],[COGS]]) / Table1[[#This Row],[Budget_COGS]],
(Table1[[#This Row],[Budget_COGS]]-Table1[[#This Row],[COGS]]) / ABS(Table1[[#This Row],[Budget_COGS]])
)
)</f>
        <v>-2.5000000000000001E-2</v>
      </c>
      <c r="S121" s="5" t="str">
        <f>IF(Table1[[#This Row],[COGS _Var]]&gt;=0, "Above Budget", "Below Budget")</f>
        <v>Above Budget</v>
      </c>
      <c r="T121">
        <f>Table1[[#This Row],[Actual_Sales]]-Table1[[#This Row],[COGS]]</f>
        <v>199</v>
      </c>
      <c r="U121">
        <v>190</v>
      </c>
      <c r="V121">
        <f>Table1[[#This Row],[Gross_Margin]]-Table1[[#This Row],[Budget_Margin]]</f>
        <v>9</v>
      </c>
      <c r="W121" s="5">
        <f>IF(
Table1[[#This Row],[Budget_Margin]]=0,
"",
IF(
Table1[[#This Row],[Budget_Margin]]&gt;0,
(Table1[[#This Row],[Gross_Margin]]-Table1[[#This Row],[Budget_Margin]]) / Table1[[#This Row],[Budget_Margin]],
(Table1[[#This Row],[Gross_Margin]]-Table1[[#This Row],[Budget_Margin]]) / ABS(Table1[[#This Row],[Budget_Margin]])
)
)</f>
        <v>4.736842105263158E-2</v>
      </c>
      <c r="X121" s="5" t="str">
        <f>IF(Table1[[#This Row],[Margin_Var]]&gt;=0, "Above Budget", "Below Budget")</f>
        <v>Above Budget</v>
      </c>
      <c r="Y121" s="5">
        <f>IFERROR(Table1[[#This Row],[Gross_Margin]]/Table1[[#This Row],[Actual_Sales]],0)</f>
        <v>0.61801242236024845</v>
      </c>
      <c r="Z121" s="5">
        <f>Table1[[#This Row],[Actual_Profit]]/Table1[[#This Row],[Actual_Sales]]</f>
        <v>0.4751552795031056</v>
      </c>
      <c r="AA121">
        <v>46</v>
      </c>
      <c r="AB121" s="5">
        <f>IFERROR(Table1[[#This Row],[Expenses]]/Table1[[#This Row],[Actual_Sales]],0)</f>
        <v>0.14285714285714285</v>
      </c>
      <c r="AC121">
        <v>34</v>
      </c>
      <c r="AD121">
        <v>959</v>
      </c>
      <c r="AE121" s="5">
        <f>IFERROR(Table1[[#This Row],[Inventory]]/Table1[[#This Row],[Actual_Sales]],0)</f>
        <v>2.9782608695652173</v>
      </c>
    </row>
    <row r="122" spans="1:31" x14ac:dyDescent="0.25">
      <c r="A122">
        <v>3841</v>
      </c>
      <c r="B122">
        <v>719</v>
      </c>
      <c r="C122">
        <v>1</v>
      </c>
      <c r="D122" s="2">
        <v>40817</v>
      </c>
      <c r="E122">
        <v>322</v>
      </c>
      <c r="F122">
        <v>300</v>
      </c>
      <c r="G122">
        <f>Table1[[#This Row],[Actual_Sales]]-Table1[[#This Row],[Budget_Sales]]</f>
        <v>22</v>
      </c>
      <c r="H122" s="5">
        <f>IF(
Table1[[#This Row],[Budget_Sales]]=0,
"",
IF(
Table1[[#This Row],[Budget_Sales]]&gt;0,
(Table1[[#This Row],[Actual_Sales]]-Table1[[#This Row],[Budget_Sales]])/Table1[[#This Row],[Budget_Sales]],
(Table1[[#This Row],[Actual_Sales]]-Table1[[#This Row],[Budget_Sales]])/ABS(Table1[[#This Row],[Budget_Sales]])
)
)</f>
        <v>7.3333333333333334E-2</v>
      </c>
      <c r="I122" s="5" t="str">
        <f>IF(Table1[[#This Row],[Sales_Var]]&gt;=0,"Above Budget","Below Budget")</f>
        <v>Above Budget</v>
      </c>
      <c r="J122">
        <f>Table1[[#This Row],[Actual_Sales]]-(Table1[[#This Row],[COGS]]+Table1[[#This Row],[Expenses]])</f>
        <v>153</v>
      </c>
      <c r="K122">
        <v>160</v>
      </c>
      <c r="L122">
        <f>Table1[[#This Row],[Actual_Profit]]-Table1[[#This Row],[Budget_Profit]]</f>
        <v>-7</v>
      </c>
      <c r="M122" s="5">
        <f>IF(
Table1[[#This Row],[Budget_Profit]]=0,
"",
IF(
Table1[[#This Row],[Budget_Profit]]&gt;0,
(Table1[[#This Row],[Actual_Profit]]-Table1[[#This Row],[Budget_Profit]])/Table1[[#This Row],[Budget_Profit]],
(Table1[[#This Row],[Actual_Profit]]-Table1[[#This Row],[Budget_Profit]])/ABS(Table1[[#This Row],[Budget_Profit]])
)
)</f>
        <v>-4.3749999999999997E-2</v>
      </c>
      <c r="N122" s="5" t="str">
        <f>IF(Table1[[#This Row],[Profit_Var]]&gt;=0, "Above Budget", "Below Budget")</f>
        <v>Below Budget</v>
      </c>
      <c r="O122">
        <v>123</v>
      </c>
      <c r="P122">
        <v>120</v>
      </c>
      <c r="Q122">
        <f>Table1[[#This Row],[COGS]]-Table1[[#This Row],[Budget_COGS]]</f>
        <v>3</v>
      </c>
      <c r="R122" s="5">
        <f>IF(
Table1[[#This Row],[Budget_COGS]]=0,
"",
IF(
Table1[[#This Row],[Budget_COGS]]&gt;0,
(Table1[[#This Row],[Budget_COGS]]-Table1[[#This Row],[COGS]]) / Table1[[#This Row],[Budget_COGS]],
(Table1[[#This Row],[Budget_COGS]]-Table1[[#This Row],[COGS]]) / ABS(Table1[[#This Row],[Budget_COGS]])
)
)</f>
        <v>-2.5000000000000001E-2</v>
      </c>
      <c r="S122" s="5" t="str">
        <f>IF(Table1[[#This Row],[COGS _Var]]&gt;=0, "Above Budget", "Below Budget")</f>
        <v>Above Budget</v>
      </c>
      <c r="T122">
        <f>Table1[[#This Row],[Actual_Sales]]-Table1[[#This Row],[COGS]]</f>
        <v>199</v>
      </c>
      <c r="U122">
        <v>180</v>
      </c>
      <c r="V122">
        <f>Table1[[#This Row],[Gross_Margin]]-Table1[[#This Row],[Budget_Margin]]</f>
        <v>19</v>
      </c>
      <c r="W122" s="5">
        <f>IF(
Table1[[#This Row],[Budget_Margin]]=0,
"",
IF(
Table1[[#This Row],[Budget_Margin]]&gt;0,
(Table1[[#This Row],[Gross_Margin]]-Table1[[#This Row],[Budget_Margin]]) / Table1[[#This Row],[Budget_Margin]],
(Table1[[#This Row],[Gross_Margin]]-Table1[[#This Row],[Budget_Margin]]) / ABS(Table1[[#This Row],[Budget_Margin]])
)
)</f>
        <v>0.10555555555555556</v>
      </c>
      <c r="X122" s="5" t="str">
        <f>IF(Table1[[#This Row],[Margin_Var]]&gt;=0, "Above Budget", "Below Budget")</f>
        <v>Above Budget</v>
      </c>
      <c r="Y122" s="5">
        <f>IFERROR(Table1[[#This Row],[Gross_Margin]]/Table1[[#This Row],[Actual_Sales]],0)</f>
        <v>0.61801242236024845</v>
      </c>
      <c r="Z122" s="5">
        <f>Table1[[#This Row],[Actual_Profit]]/Table1[[#This Row],[Actual_Sales]]</f>
        <v>0.4751552795031056</v>
      </c>
      <c r="AA122">
        <v>46</v>
      </c>
      <c r="AB122" s="5">
        <f>IFERROR(Table1[[#This Row],[Expenses]]/Table1[[#This Row],[Actual_Sales]],0)</f>
        <v>0.14285714285714285</v>
      </c>
      <c r="AC122">
        <v>34</v>
      </c>
      <c r="AD122">
        <v>915</v>
      </c>
      <c r="AE122" s="5">
        <f>IFERROR(Table1[[#This Row],[Inventory]]/Table1[[#This Row],[Actual_Sales]],0)</f>
        <v>2.841614906832298</v>
      </c>
    </row>
    <row r="123" spans="1:31" x14ac:dyDescent="0.25">
      <c r="A123">
        <v>3866</v>
      </c>
      <c r="B123">
        <v>817</v>
      </c>
      <c r="C123">
        <v>5</v>
      </c>
      <c r="D123" s="2">
        <v>40817</v>
      </c>
      <c r="E123">
        <v>322</v>
      </c>
      <c r="F123">
        <v>190</v>
      </c>
      <c r="G123">
        <f>Table1[[#This Row],[Actual_Sales]]-Table1[[#This Row],[Budget_Sales]]</f>
        <v>132</v>
      </c>
      <c r="H123" s="5">
        <f>IF(
Table1[[#This Row],[Budget_Sales]]=0,
"",
IF(
Table1[[#This Row],[Budget_Sales]]&gt;0,
(Table1[[#This Row],[Actual_Sales]]-Table1[[#This Row],[Budget_Sales]])/Table1[[#This Row],[Budget_Sales]],
(Table1[[#This Row],[Actual_Sales]]-Table1[[#This Row],[Budget_Sales]])/ABS(Table1[[#This Row],[Budget_Sales]])
)
)</f>
        <v>0.69473684210526321</v>
      </c>
      <c r="I123" s="5" t="str">
        <f>IF(Table1[[#This Row],[Sales_Var]]&gt;=0,"Above Budget","Below Budget")</f>
        <v>Above Budget</v>
      </c>
      <c r="J123">
        <f>Table1[[#This Row],[Actual_Sales]]-(Table1[[#This Row],[COGS]]+Table1[[#This Row],[Expenses]])</f>
        <v>153</v>
      </c>
      <c r="K123">
        <v>100</v>
      </c>
      <c r="L123">
        <f>Table1[[#This Row],[Actual_Profit]]-Table1[[#This Row],[Budget_Profit]]</f>
        <v>53</v>
      </c>
      <c r="M123" s="5">
        <f>IF(
Table1[[#This Row],[Budget_Profit]]=0,
"",
IF(
Table1[[#This Row],[Budget_Profit]]&gt;0,
(Table1[[#This Row],[Actual_Profit]]-Table1[[#This Row],[Budget_Profit]])/Table1[[#This Row],[Budget_Profit]],
(Table1[[#This Row],[Actual_Profit]]-Table1[[#This Row],[Budget_Profit]])/ABS(Table1[[#This Row],[Budget_Profit]])
)
)</f>
        <v>0.53</v>
      </c>
      <c r="N123" s="5" t="str">
        <f>IF(Table1[[#This Row],[Profit_Var]]&gt;=0, "Above Budget", "Below Budget")</f>
        <v>Above Budget</v>
      </c>
      <c r="O123">
        <v>123</v>
      </c>
      <c r="P123">
        <v>70</v>
      </c>
      <c r="Q123">
        <f>Table1[[#This Row],[COGS]]-Table1[[#This Row],[Budget_COGS]]</f>
        <v>53</v>
      </c>
      <c r="R123" s="5">
        <f>IF(
Table1[[#This Row],[Budget_COGS]]=0,
"",
IF(
Table1[[#This Row],[Budget_COGS]]&gt;0,
(Table1[[#This Row],[Budget_COGS]]-Table1[[#This Row],[COGS]]) / Table1[[#This Row],[Budget_COGS]],
(Table1[[#This Row],[Budget_COGS]]-Table1[[#This Row],[COGS]]) / ABS(Table1[[#This Row],[Budget_COGS]])
)
)</f>
        <v>-0.75714285714285712</v>
      </c>
      <c r="S123" s="5" t="str">
        <f>IF(Table1[[#This Row],[COGS _Var]]&gt;=0, "Above Budget", "Below Budget")</f>
        <v>Above Budget</v>
      </c>
      <c r="T123">
        <f>Table1[[#This Row],[Actual_Sales]]-Table1[[#This Row],[COGS]]</f>
        <v>199</v>
      </c>
      <c r="U123">
        <v>120</v>
      </c>
      <c r="V123">
        <f>Table1[[#This Row],[Gross_Margin]]-Table1[[#This Row],[Budget_Margin]]</f>
        <v>79</v>
      </c>
      <c r="W123" s="5">
        <f>IF(
Table1[[#This Row],[Budget_Margin]]=0,
"",
IF(
Table1[[#This Row],[Budget_Margin]]&gt;0,
(Table1[[#This Row],[Gross_Margin]]-Table1[[#This Row],[Budget_Margin]]) / Table1[[#This Row],[Budget_Margin]],
(Table1[[#This Row],[Gross_Margin]]-Table1[[#This Row],[Budget_Margin]]) / ABS(Table1[[#This Row],[Budget_Margin]])
)
)</f>
        <v>0.65833333333333333</v>
      </c>
      <c r="X123" s="5" t="str">
        <f>IF(Table1[[#This Row],[Margin_Var]]&gt;=0, "Above Budget", "Below Budget")</f>
        <v>Above Budget</v>
      </c>
      <c r="Y123" s="5">
        <f>IFERROR(Table1[[#This Row],[Gross_Margin]]/Table1[[#This Row],[Actual_Sales]],0)</f>
        <v>0.61801242236024845</v>
      </c>
      <c r="Z123" s="5">
        <f>Table1[[#This Row],[Actual_Profit]]/Table1[[#This Row],[Actual_Sales]]</f>
        <v>0.4751552795031056</v>
      </c>
      <c r="AA123">
        <v>46</v>
      </c>
      <c r="AB123" s="5">
        <f>IFERROR(Table1[[#This Row],[Expenses]]/Table1[[#This Row],[Actual_Sales]],0)</f>
        <v>0.14285714285714285</v>
      </c>
      <c r="AC123">
        <v>34</v>
      </c>
      <c r="AD123">
        <v>915</v>
      </c>
      <c r="AE123" s="5">
        <f>IFERROR(Table1[[#This Row],[Inventory]]/Table1[[#This Row],[Actual_Sales]],0)</f>
        <v>2.841614906832298</v>
      </c>
    </row>
    <row r="124" spans="1:31" x14ac:dyDescent="0.25">
      <c r="A124">
        <v>3835</v>
      </c>
      <c r="B124">
        <v>708</v>
      </c>
      <c r="C124">
        <v>8</v>
      </c>
      <c r="D124" s="2">
        <v>40817</v>
      </c>
      <c r="E124">
        <v>322</v>
      </c>
      <c r="F124">
        <v>240</v>
      </c>
      <c r="G124">
        <f>Table1[[#This Row],[Actual_Sales]]-Table1[[#This Row],[Budget_Sales]]</f>
        <v>82</v>
      </c>
      <c r="H124" s="5">
        <f>IF(
Table1[[#This Row],[Budget_Sales]]=0,
"",
IF(
Table1[[#This Row],[Budget_Sales]]&gt;0,
(Table1[[#This Row],[Actual_Sales]]-Table1[[#This Row],[Budget_Sales]])/Table1[[#This Row],[Budget_Sales]],
(Table1[[#This Row],[Actual_Sales]]-Table1[[#This Row],[Budget_Sales]])/ABS(Table1[[#This Row],[Budget_Sales]])
)
)</f>
        <v>0.34166666666666667</v>
      </c>
      <c r="I124" s="5" t="str">
        <f>IF(Table1[[#This Row],[Sales_Var]]&gt;=0,"Above Budget","Below Budget")</f>
        <v>Above Budget</v>
      </c>
      <c r="J124">
        <f>Table1[[#This Row],[Actual_Sales]]-(Table1[[#This Row],[COGS]]+Table1[[#This Row],[Expenses]])</f>
        <v>153</v>
      </c>
      <c r="K124">
        <v>140</v>
      </c>
      <c r="L124">
        <f>Table1[[#This Row],[Actual_Profit]]-Table1[[#This Row],[Budget_Profit]]</f>
        <v>13</v>
      </c>
      <c r="M124" s="5">
        <f>IF(
Table1[[#This Row],[Budget_Profit]]=0,
"",
IF(
Table1[[#This Row],[Budget_Profit]]&gt;0,
(Table1[[#This Row],[Actual_Profit]]-Table1[[#This Row],[Budget_Profit]])/Table1[[#This Row],[Budget_Profit]],
(Table1[[#This Row],[Actual_Profit]]-Table1[[#This Row],[Budget_Profit]])/ABS(Table1[[#This Row],[Budget_Profit]])
)
)</f>
        <v>9.285714285714286E-2</v>
      </c>
      <c r="N124" s="5" t="str">
        <f>IF(Table1[[#This Row],[Profit_Var]]&gt;=0, "Above Budget", "Below Budget")</f>
        <v>Above Budget</v>
      </c>
      <c r="O124">
        <v>123</v>
      </c>
      <c r="P124">
        <v>90</v>
      </c>
      <c r="Q124">
        <f>Table1[[#This Row],[COGS]]-Table1[[#This Row],[Budget_COGS]]</f>
        <v>33</v>
      </c>
      <c r="R124" s="5">
        <f>IF(
Table1[[#This Row],[Budget_COGS]]=0,
"",
IF(
Table1[[#This Row],[Budget_COGS]]&gt;0,
(Table1[[#This Row],[Budget_COGS]]-Table1[[#This Row],[COGS]]) / Table1[[#This Row],[Budget_COGS]],
(Table1[[#This Row],[Budget_COGS]]-Table1[[#This Row],[COGS]]) / ABS(Table1[[#This Row],[Budget_COGS]])
)
)</f>
        <v>-0.36666666666666664</v>
      </c>
      <c r="S124" s="5" t="str">
        <f>IF(Table1[[#This Row],[COGS _Var]]&gt;=0, "Above Budget", "Below Budget")</f>
        <v>Above Budget</v>
      </c>
      <c r="T124">
        <f>Table1[[#This Row],[Actual_Sales]]-Table1[[#This Row],[COGS]]</f>
        <v>199</v>
      </c>
      <c r="U124">
        <v>150</v>
      </c>
      <c r="V124">
        <f>Table1[[#This Row],[Gross_Margin]]-Table1[[#This Row],[Budget_Margin]]</f>
        <v>49</v>
      </c>
      <c r="W124" s="5">
        <f>IF(
Table1[[#This Row],[Budget_Margin]]=0,
"",
IF(
Table1[[#This Row],[Budget_Margin]]&gt;0,
(Table1[[#This Row],[Gross_Margin]]-Table1[[#This Row],[Budget_Margin]]) / Table1[[#This Row],[Budget_Margin]],
(Table1[[#This Row],[Gross_Margin]]-Table1[[#This Row],[Budget_Margin]]) / ABS(Table1[[#This Row],[Budget_Margin]])
)
)</f>
        <v>0.32666666666666666</v>
      </c>
      <c r="X124" s="5" t="str">
        <f>IF(Table1[[#This Row],[Margin_Var]]&gt;=0, "Above Budget", "Below Budget")</f>
        <v>Above Budget</v>
      </c>
      <c r="Y124" s="5">
        <f>IFERROR(Table1[[#This Row],[Gross_Margin]]/Table1[[#This Row],[Actual_Sales]],0)</f>
        <v>0.61801242236024845</v>
      </c>
      <c r="Z124" s="5">
        <f>Table1[[#This Row],[Actual_Profit]]/Table1[[#This Row],[Actual_Sales]]</f>
        <v>0.4751552795031056</v>
      </c>
      <c r="AA124">
        <v>46</v>
      </c>
      <c r="AB124" s="5">
        <f>IFERROR(Table1[[#This Row],[Expenses]]/Table1[[#This Row],[Actual_Sales]],0)</f>
        <v>0.14285714285714285</v>
      </c>
      <c r="AC124">
        <v>34</v>
      </c>
      <c r="AD124">
        <v>915</v>
      </c>
      <c r="AE124" s="5">
        <f>IFERROR(Table1[[#This Row],[Inventory]]/Table1[[#This Row],[Actual_Sales]],0)</f>
        <v>2.841614906832298</v>
      </c>
    </row>
    <row r="125" spans="1:31" x14ac:dyDescent="0.25">
      <c r="A125">
        <v>3561</v>
      </c>
      <c r="B125">
        <v>312</v>
      </c>
      <c r="C125">
        <v>8</v>
      </c>
      <c r="D125" s="2">
        <v>40787</v>
      </c>
      <c r="E125">
        <v>322</v>
      </c>
      <c r="F125">
        <v>260</v>
      </c>
      <c r="G125">
        <f>Table1[[#This Row],[Actual_Sales]]-Table1[[#This Row],[Budget_Sales]]</f>
        <v>62</v>
      </c>
      <c r="H125" s="5">
        <f>IF(
Table1[[#This Row],[Budget_Sales]]=0,
"",
IF(
Table1[[#This Row],[Budget_Sales]]&gt;0,
(Table1[[#This Row],[Actual_Sales]]-Table1[[#This Row],[Budget_Sales]])/Table1[[#This Row],[Budget_Sales]],
(Table1[[#This Row],[Actual_Sales]]-Table1[[#This Row],[Budget_Sales]])/ABS(Table1[[#This Row],[Budget_Sales]])
)
)</f>
        <v>0.23846153846153847</v>
      </c>
      <c r="I125" s="5" t="str">
        <f>IF(Table1[[#This Row],[Sales_Var]]&gt;=0,"Above Budget","Below Budget")</f>
        <v>Above Budget</v>
      </c>
      <c r="J125">
        <f>Table1[[#This Row],[Actual_Sales]]-(Table1[[#This Row],[COGS]]+Table1[[#This Row],[Expenses]])</f>
        <v>153</v>
      </c>
      <c r="K125">
        <v>140</v>
      </c>
      <c r="L125">
        <f>Table1[[#This Row],[Actual_Profit]]-Table1[[#This Row],[Budget_Profit]]</f>
        <v>13</v>
      </c>
      <c r="M125" s="5">
        <f>IF(
Table1[[#This Row],[Budget_Profit]]=0,
"",
IF(
Table1[[#This Row],[Budget_Profit]]&gt;0,
(Table1[[#This Row],[Actual_Profit]]-Table1[[#This Row],[Budget_Profit]])/Table1[[#This Row],[Budget_Profit]],
(Table1[[#This Row],[Actual_Profit]]-Table1[[#This Row],[Budget_Profit]])/ABS(Table1[[#This Row],[Budget_Profit]])
)
)</f>
        <v>9.285714285714286E-2</v>
      </c>
      <c r="N125" s="5" t="str">
        <f>IF(Table1[[#This Row],[Profit_Var]]&gt;=0, "Above Budget", "Below Budget")</f>
        <v>Above Budget</v>
      </c>
      <c r="O125">
        <v>123</v>
      </c>
      <c r="P125">
        <v>100</v>
      </c>
      <c r="Q125">
        <f>Table1[[#This Row],[COGS]]-Table1[[#This Row],[Budget_COGS]]</f>
        <v>23</v>
      </c>
      <c r="R125" s="5">
        <f>IF(
Table1[[#This Row],[Budget_COGS]]=0,
"",
IF(
Table1[[#This Row],[Budget_COGS]]&gt;0,
(Table1[[#This Row],[Budget_COGS]]-Table1[[#This Row],[COGS]]) / Table1[[#This Row],[Budget_COGS]],
(Table1[[#This Row],[Budget_COGS]]-Table1[[#This Row],[COGS]]) / ABS(Table1[[#This Row],[Budget_COGS]])
)
)</f>
        <v>-0.23</v>
      </c>
      <c r="S125" s="5" t="str">
        <f>IF(Table1[[#This Row],[COGS _Var]]&gt;=0, "Above Budget", "Below Budget")</f>
        <v>Above Budget</v>
      </c>
      <c r="T125">
        <f>Table1[[#This Row],[Actual_Sales]]-Table1[[#This Row],[COGS]]</f>
        <v>199</v>
      </c>
      <c r="U125">
        <v>160</v>
      </c>
      <c r="V125">
        <f>Table1[[#This Row],[Gross_Margin]]-Table1[[#This Row],[Budget_Margin]]</f>
        <v>39</v>
      </c>
      <c r="W125" s="5">
        <f>IF(
Table1[[#This Row],[Budget_Margin]]=0,
"",
IF(
Table1[[#This Row],[Budget_Margin]]&gt;0,
(Table1[[#This Row],[Gross_Margin]]-Table1[[#This Row],[Budget_Margin]]) / Table1[[#This Row],[Budget_Margin]],
(Table1[[#This Row],[Gross_Margin]]-Table1[[#This Row],[Budget_Margin]]) / ABS(Table1[[#This Row],[Budget_Margin]])
)
)</f>
        <v>0.24374999999999999</v>
      </c>
      <c r="X125" s="5" t="str">
        <f>IF(Table1[[#This Row],[Margin_Var]]&gt;=0, "Above Budget", "Below Budget")</f>
        <v>Above Budget</v>
      </c>
      <c r="Y125" s="5">
        <f>IFERROR(Table1[[#This Row],[Gross_Margin]]/Table1[[#This Row],[Actual_Sales]],0)</f>
        <v>0.61801242236024845</v>
      </c>
      <c r="Z125" s="5">
        <f>Table1[[#This Row],[Actual_Profit]]/Table1[[#This Row],[Actual_Sales]]</f>
        <v>0.4751552795031056</v>
      </c>
      <c r="AA125">
        <v>46</v>
      </c>
      <c r="AB125" s="5">
        <f>IFERROR(Table1[[#This Row],[Expenses]]/Table1[[#This Row],[Actual_Sales]],0)</f>
        <v>0.14285714285714285</v>
      </c>
      <c r="AC125">
        <v>34</v>
      </c>
      <c r="AD125">
        <v>928</v>
      </c>
      <c r="AE125" s="5">
        <f>IFERROR(Table1[[#This Row],[Inventory]]/Table1[[#This Row],[Actual_Sales]],0)</f>
        <v>2.8819875776397517</v>
      </c>
    </row>
    <row r="126" spans="1:31" x14ac:dyDescent="0.25">
      <c r="A126">
        <v>3617</v>
      </c>
      <c r="B126">
        <v>518</v>
      </c>
      <c r="C126">
        <v>12</v>
      </c>
      <c r="D126" s="2">
        <v>40787</v>
      </c>
      <c r="E126">
        <v>322</v>
      </c>
      <c r="F126">
        <v>320</v>
      </c>
      <c r="G126">
        <f>Table1[[#This Row],[Actual_Sales]]-Table1[[#This Row],[Budget_Sales]]</f>
        <v>2</v>
      </c>
      <c r="H126" s="5">
        <f>IF(
Table1[[#This Row],[Budget_Sales]]=0,
"",
IF(
Table1[[#This Row],[Budget_Sales]]&gt;0,
(Table1[[#This Row],[Actual_Sales]]-Table1[[#This Row],[Budget_Sales]])/Table1[[#This Row],[Budget_Sales]],
(Table1[[#This Row],[Actual_Sales]]-Table1[[#This Row],[Budget_Sales]])/ABS(Table1[[#This Row],[Budget_Sales]])
)
)</f>
        <v>6.2500000000000003E-3</v>
      </c>
      <c r="I126" s="5" t="str">
        <f>IF(Table1[[#This Row],[Sales_Var]]&gt;=0,"Above Budget","Below Budget")</f>
        <v>Above Budget</v>
      </c>
      <c r="J126">
        <f>Table1[[#This Row],[Actual_Sales]]-(Table1[[#This Row],[COGS]]+Table1[[#This Row],[Expenses]])</f>
        <v>153</v>
      </c>
      <c r="K126">
        <v>150</v>
      </c>
      <c r="L126">
        <f>Table1[[#This Row],[Actual_Profit]]-Table1[[#This Row],[Budget_Profit]]</f>
        <v>3</v>
      </c>
      <c r="M126" s="5">
        <f>IF(
Table1[[#This Row],[Budget_Profit]]=0,
"",
IF(
Table1[[#This Row],[Budget_Profit]]&gt;0,
(Table1[[#This Row],[Actual_Profit]]-Table1[[#This Row],[Budget_Profit]])/Table1[[#This Row],[Budget_Profit]],
(Table1[[#This Row],[Actual_Profit]]-Table1[[#This Row],[Budget_Profit]])/ABS(Table1[[#This Row],[Budget_Profit]])
)
)</f>
        <v>0.02</v>
      </c>
      <c r="N126" s="5" t="str">
        <f>IF(Table1[[#This Row],[Profit_Var]]&gt;=0, "Above Budget", "Below Budget")</f>
        <v>Above Budget</v>
      </c>
      <c r="O126">
        <v>123</v>
      </c>
      <c r="P126">
        <v>130</v>
      </c>
      <c r="Q126">
        <f>Table1[[#This Row],[COGS]]-Table1[[#This Row],[Budget_COGS]]</f>
        <v>-7</v>
      </c>
      <c r="R126" s="5">
        <f>IF(
Table1[[#This Row],[Budget_COGS]]=0,
"",
IF(
Table1[[#This Row],[Budget_COGS]]&gt;0,
(Table1[[#This Row],[Budget_COGS]]-Table1[[#This Row],[COGS]]) / Table1[[#This Row],[Budget_COGS]],
(Table1[[#This Row],[Budget_COGS]]-Table1[[#This Row],[COGS]]) / ABS(Table1[[#This Row],[Budget_COGS]])
)
)</f>
        <v>5.3846153846153849E-2</v>
      </c>
      <c r="S126" s="5" t="str">
        <f>IF(Table1[[#This Row],[COGS _Var]]&gt;=0, "Above Budget", "Below Budget")</f>
        <v>Below Budget</v>
      </c>
      <c r="T126">
        <f>Table1[[#This Row],[Actual_Sales]]-Table1[[#This Row],[COGS]]</f>
        <v>199</v>
      </c>
      <c r="U126">
        <v>190</v>
      </c>
      <c r="V126">
        <f>Table1[[#This Row],[Gross_Margin]]-Table1[[#This Row],[Budget_Margin]]</f>
        <v>9</v>
      </c>
      <c r="W126" s="5">
        <f>IF(
Table1[[#This Row],[Budget_Margin]]=0,
"",
IF(
Table1[[#This Row],[Budget_Margin]]&gt;0,
(Table1[[#This Row],[Gross_Margin]]-Table1[[#This Row],[Budget_Margin]]) / Table1[[#This Row],[Budget_Margin]],
(Table1[[#This Row],[Gross_Margin]]-Table1[[#This Row],[Budget_Margin]]) / ABS(Table1[[#This Row],[Budget_Margin]])
)
)</f>
        <v>4.736842105263158E-2</v>
      </c>
      <c r="X126" s="5" t="str">
        <f>IF(Table1[[#This Row],[Margin_Var]]&gt;=0, "Above Budget", "Below Budget")</f>
        <v>Above Budget</v>
      </c>
      <c r="Y126" s="5">
        <f>IFERROR(Table1[[#This Row],[Gross_Margin]]/Table1[[#This Row],[Actual_Sales]],0)</f>
        <v>0.61801242236024845</v>
      </c>
      <c r="Z126" s="5">
        <f>Table1[[#This Row],[Actual_Profit]]/Table1[[#This Row],[Actual_Sales]]</f>
        <v>0.4751552795031056</v>
      </c>
      <c r="AA126">
        <v>46</v>
      </c>
      <c r="AB126" s="5">
        <f>IFERROR(Table1[[#This Row],[Expenses]]/Table1[[#This Row],[Actual_Sales]],0)</f>
        <v>0.14285714285714285</v>
      </c>
      <c r="AC126">
        <v>34</v>
      </c>
      <c r="AD126">
        <v>928</v>
      </c>
      <c r="AE126" s="5">
        <f>IFERROR(Table1[[#This Row],[Inventory]]/Table1[[#This Row],[Actual_Sales]],0)</f>
        <v>2.8819875776397517</v>
      </c>
    </row>
    <row r="127" spans="1:31" x14ac:dyDescent="0.25">
      <c r="A127">
        <v>2074</v>
      </c>
      <c r="B127">
        <v>718</v>
      </c>
      <c r="C127">
        <v>7</v>
      </c>
      <c r="D127" s="2">
        <v>40513</v>
      </c>
      <c r="E127">
        <v>657</v>
      </c>
      <c r="F127">
        <v>640</v>
      </c>
      <c r="G127">
        <f>Table1[[#This Row],[Actual_Sales]]-Table1[[#This Row],[Budget_Sales]]</f>
        <v>17</v>
      </c>
      <c r="H127" s="5">
        <f>IF(
Table1[[#This Row],[Budget_Sales]]=0,
"",
IF(
Table1[[#This Row],[Budget_Sales]]&gt;0,
(Table1[[#This Row],[Actual_Sales]]-Table1[[#This Row],[Budget_Sales]])/Table1[[#This Row],[Budget_Sales]],
(Table1[[#This Row],[Actual_Sales]]-Table1[[#This Row],[Budget_Sales]])/ABS(Table1[[#This Row],[Budget_Sales]])
)
)</f>
        <v>2.6562499999999999E-2</v>
      </c>
      <c r="I127" s="5" t="str">
        <f>IF(Table1[[#This Row],[Sales_Var]]&gt;=0,"Above Budget","Below Budget")</f>
        <v>Above Budget</v>
      </c>
      <c r="J127">
        <f>Table1[[#This Row],[Actual_Sales]]-(Table1[[#This Row],[COGS]]+Table1[[#This Row],[Expenses]])</f>
        <v>312</v>
      </c>
      <c r="K127">
        <v>320</v>
      </c>
      <c r="L127">
        <f>Table1[[#This Row],[Actual_Profit]]-Table1[[#This Row],[Budget_Profit]]</f>
        <v>-8</v>
      </c>
      <c r="M127" s="5">
        <f>IF(
Table1[[#This Row],[Budget_Profit]]=0,
"",
IF(
Table1[[#This Row],[Budget_Profit]]&gt;0,
(Table1[[#This Row],[Actual_Profit]]-Table1[[#This Row],[Budget_Profit]])/Table1[[#This Row],[Budget_Profit]],
(Table1[[#This Row],[Actual_Profit]]-Table1[[#This Row],[Budget_Profit]])/ABS(Table1[[#This Row],[Budget_Profit]])
)
)</f>
        <v>-2.5000000000000001E-2</v>
      </c>
      <c r="N127" s="5" t="str">
        <f>IF(Table1[[#This Row],[Profit_Var]]&gt;=0, "Above Budget", "Below Budget")</f>
        <v>Below Budget</v>
      </c>
      <c r="O127">
        <v>250</v>
      </c>
      <c r="P127">
        <v>240</v>
      </c>
      <c r="Q127">
        <f>Table1[[#This Row],[COGS]]-Table1[[#This Row],[Budget_COGS]]</f>
        <v>10</v>
      </c>
      <c r="R127" s="5">
        <f>IF(
Table1[[#This Row],[Budget_COGS]]=0,
"",
IF(
Table1[[#This Row],[Budget_COGS]]&gt;0,
(Table1[[#This Row],[Budget_COGS]]-Table1[[#This Row],[COGS]]) / Table1[[#This Row],[Budget_COGS]],
(Table1[[#This Row],[Budget_COGS]]-Table1[[#This Row],[COGS]]) / ABS(Table1[[#This Row],[Budget_COGS]])
)
)</f>
        <v>-4.1666666666666664E-2</v>
      </c>
      <c r="S127" s="5" t="str">
        <f>IF(Table1[[#This Row],[COGS _Var]]&gt;=0, "Above Budget", "Below Budget")</f>
        <v>Above Budget</v>
      </c>
      <c r="T127">
        <f>Table1[[#This Row],[Actual_Sales]]-Table1[[#This Row],[COGS]]</f>
        <v>407</v>
      </c>
      <c r="U127">
        <v>400</v>
      </c>
      <c r="V127">
        <f>Table1[[#This Row],[Gross_Margin]]-Table1[[#This Row],[Budget_Margin]]</f>
        <v>7</v>
      </c>
      <c r="W127" s="5">
        <f>IF(
Table1[[#This Row],[Budget_Margin]]=0,
"",
IF(
Table1[[#This Row],[Budget_Margin]]&gt;0,
(Table1[[#This Row],[Gross_Margin]]-Table1[[#This Row],[Budget_Margin]]) / Table1[[#This Row],[Budget_Margin]],
(Table1[[#This Row],[Gross_Margin]]-Table1[[#This Row],[Budget_Margin]]) / ABS(Table1[[#This Row],[Budget_Margin]])
)
)</f>
        <v>1.7500000000000002E-2</v>
      </c>
      <c r="X127" s="5" t="str">
        <f>IF(Table1[[#This Row],[Margin_Var]]&gt;=0, "Above Budget", "Below Budget")</f>
        <v>Above Budget</v>
      </c>
      <c r="Y127" s="5">
        <f>IFERROR(Table1[[#This Row],[Gross_Margin]]/Table1[[#This Row],[Actual_Sales]],0)</f>
        <v>0.61948249619482498</v>
      </c>
      <c r="Z127" s="5">
        <f>Table1[[#This Row],[Actual_Profit]]/Table1[[#This Row],[Actual_Sales]]</f>
        <v>0.47488584474885842</v>
      </c>
      <c r="AA127">
        <v>95</v>
      </c>
      <c r="AB127" s="5">
        <f>IFERROR(Table1[[#This Row],[Expenses]]/Table1[[#This Row],[Actual_Sales]],0)</f>
        <v>0.14459665144596651</v>
      </c>
      <c r="AC127">
        <v>70</v>
      </c>
      <c r="AD127">
        <v>723</v>
      </c>
      <c r="AE127" s="5">
        <f>IFERROR(Table1[[#This Row],[Inventory]]/Table1[[#This Row],[Actual_Sales]],0)</f>
        <v>1.1004566210045663</v>
      </c>
    </row>
    <row r="128" spans="1:31" x14ac:dyDescent="0.25">
      <c r="A128">
        <v>4050</v>
      </c>
      <c r="B128">
        <v>915</v>
      </c>
      <c r="C128">
        <v>5</v>
      </c>
      <c r="D128" s="2">
        <v>40848</v>
      </c>
      <c r="E128">
        <v>309</v>
      </c>
      <c r="F128">
        <v>220</v>
      </c>
      <c r="G128">
        <f>Table1[[#This Row],[Actual_Sales]]-Table1[[#This Row],[Budget_Sales]]</f>
        <v>89</v>
      </c>
      <c r="H128" s="5">
        <f>IF(
Table1[[#This Row],[Budget_Sales]]=0,
"",
IF(
Table1[[#This Row],[Budget_Sales]]&gt;0,
(Table1[[#This Row],[Actual_Sales]]-Table1[[#This Row],[Budget_Sales]])/Table1[[#This Row],[Budget_Sales]],
(Table1[[#This Row],[Actual_Sales]]-Table1[[#This Row],[Budget_Sales]])/ABS(Table1[[#This Row],[Budget_Sales]])
)
)</f>
        <v>0.40454545454545454</v>
      </c>
      <c r="I128" s="5" t="str">
        <f>IF(Table1[[#This Row],[Sales_Var]]&gt;=0,"Above Budget","Below Budget")</f>
        <v>Above Budget</v>
      </c>
      <c r="J128">
        <f>Table1[[#This Row],[Actual_Sales]]-(Table1[[#This Row],[COGS]]+Table1[[#This Row],[Expenses]])</f>
        <v>146</v>
      </c>
      <c r="K128">
        <v>100</v>
      </c>
      <c r="L128">
        <f>Table1[[#This Row],[Actual_Profit]]-Table1[[#This Row],[Budget_Profit]]</f>
        <v>46</v>
      </c>
      <c r="M128" s="5">
        <f>IF(
Table1[[#This Row],[Budget_Profit]]=0,
"",
IF(
Table1[[#This Row],[Budget_Profit]]&gt;0,
(Table1[[#This Row],[Actual_Profit]]-Table1[[#This Row],[Budget_Profit]])/Table1[[#This Row],[Budget_Profit]],
(Table1[[#This Row],[Actual_Profit]]-Table1[[#This Row],[Budget_Profit]])/ABS(Table1[[#This Row],[Budget_Profit]])
)
)</f>
        <v>0.46</v>
      </c>
      <c r="N128" s="5" t="str">
        <f>IF(Table1[[#This Row],[Profit_Var]]&gt;=0, "Above Budget", "Below Budget")</f>
        <v>Above Budget</v>
      </c>
      <c r="O128">
        <v>118</v>
      </c>
      <c r="P128">
        <v>90</v>
      </c>
      <c r="Q128">
        <f>Table1[[#This Row],[COGS]]-Table1[[#This Row],[Budget_COGS]]</f>
        <v>28</v>
      </c>
      <c r="R128" s="5">
        <f>IF(
Table1[[#This Row],[Budget_COGS]]=0,
"",
IF(
Table1[[#This Row],[Budget_COGS]]&gt;0,
(Table1[[#This Row],[Budget_COGS]]-Table1[[#This Row],[COGS]]) / Table1[[#This Row],[Budget_COGS]],
(Table1[[#This Row],[Budget_COGS]]-Table1[[#This Row],[COGS]]) / ABS(Table1[[#This Row],[Budget_COGS]])
)
)</f>
        <v>-0.31111111111111112</v>
      </c>
      <c r="S128" s="5" t="str">
        <f>IF(Table1[[#This Row],[COGS _Var]]&gt;=0, "Above Budget", "Below Budget")</f>
        <v>Above Budget</v>
      </c>
      <c r="T128">
        <f>Table1[[#This Row],[Actual_Sales]]-Table1[[#This Row],[COGS]]</f>
        <v>191</v>
      </c>
      <c r="U128">
        <v>130</v>
      </c>
      <c r="V128">
        <f>Table1[[#This Row],[Gross_Margin]]-Table1[[#This Row],[Budget_Margin]]</f>
        <v>61</v>
      </c>
      <c r="W128" s="5">
        <f>IF(
Table1[[#This Row],[Budget_Margin]]=0,
"",
IF(
Table1[[#This Row],[Budget_Margin]]&gt;0,
(Table1[[#This Row],[Gross_Margin]]-Table1[[#This Row],[Budget_Margin]]) / Table1[[#This Row],[Budget_Margin]],
(Table1[[#This Row],[Gross_Margin]]-Table1[[#This Row],[Budget_Margin]]) / ABS(Table1[[#This Row],[Budget_Margin]])
)
)</f>
        <v>0.46923076923076923</v>
      </c>
      <c r="X128" s="5" t="str">
        <f>IF(Table1[[#This Row],[Margin_Var]]&gt;=0, "Above Budget", "Below Budget")</f>
        <v>Above Budget</v>
      </c>
      <c r="Y128" s="5">
        <f>IFERROR(Table1[[#This Row],[Gross_Margin]]/Table1[[#This Row],[Actual_Sales]],0)</f>
        <v>0.6181229773462783</v>
      </c>
      <c r="Z128" s="5">
        <f>Table1[[#This Row],[Actual_Profit]]/Table1[[#This Row],[Actual_Sales]]</f>
        <v>0.47249190938511326</v>
      </c>
      <c r="AA128">
        <v>45</v>
      </c>
      <c r="AB128" s="5">
        <f>IFERROR(Table1[[#This Row],[Expenses]]/Table1[[#This Row],[Actual_Sales]],0)</f>
        <v>0.14563106796116504</v>
      </c>
      <c r="AC128">
        <v>33</v>
      </c>
      <c r="AD128">
        <v>930</v>
      </c>
      <c r="AE128" s="5">
        <f>IFERROR(Table1[[#This Row],[Inventory]]/Table1[[#This Row],[Actual_Sales]],0)</f>
        <v>3.0097087378640777</v>
      </c>
    </row>
    <row r="129" spans="1:31" x14ac:dyDescent="0.25">
      <c r="A129">
        <v>4010</v>
      </c>
      <c r="B129">
        <v>708</v>
      </c>
      <c r="C129">
        <v>8</v>
      </c>
      <c r="D129" s="2">
        <v>40848</v>
      </c>
      <c r="E129">
        <v>309</v>
      </c>
      <c r="F129">
        <v>260</v>
      </c>
      <c r="G129">
        <f>Table1[[#This Row],[Actual_Sales]]-Table1[[#This Row],[Budget_Sales]]</f>
        <v>49</v>
      </c>
      <c r="H129" s="5">
        <f>IF(
Table1[[#This Row],[Budget_Sales]]=0,
"",
IF(
Table1[[#This Row],[Budget_Sales]]&gt;0,
(Table1[[#This Row],[Actual_Sales]]-Table1[[#This Row],[Budget_Sales]])/Table1[[#This Row],[Budget_Sales]],
(Table1[[#This Row],[Actual_Sales]]-Table1[[#This Row],[Budget_Sales]])/ABS(Table1[[#This Row],[Budget_Sales]])
)
)</f>
        <v>0.18846153846153846</v>
      </c>
      <c r="I129" s="5" t="str">
        <f>IF(Table1[[#This Row],[Sales_Var]]&gt;=0,"Above Budget","Below Budget")</f>
        <v>Above Budget</v>
      </c>
      <c r="J129">
        <f>Table1[[#This Row],[Actual_Sales]]-(Table1[[#This Row],[COGS]]+Table1[[#This Row],[Expenses]])</f>
        <v>146</v>
      </c>
      <c r="K129">
        <v>110</v>
      </c>
      <c r="L129">
        <f>Table1[[#This Row],[Actual_Profit]]-Table1[[#This Row],[Budget_Profit]]</f>
        <v>36</v>
      </c>
      <c r="M129" s="5">
        <f>IF(
Table1[[#This Row],[Budget_Profit]]=0,
"",
IF(
Table1[[#This Row],[Budget_Profit]]&gt;0,
(Table1[[#This Row],[Actual_Profit]]-Table1[[#This Row],[Budget_Profit]])/Table1[[#This Row],[Budget_Profit]],
(Table1[[#This Row],[Actual_Profit]]-Table1[[#This Row],[Budget_Profit]])/ABS(Table1[[#This Row],[Budget_Profit]])
)
)</f>
        <v>0.32727272727272727</v>
      </c>
      <c r="N129" s="5" t="str">
        <f>IF(Table1[[#This Row],[Profit_Var]]&gt;=0, "Above Budget", "Below Budget")</f>
        <v>Above Budget</v>
      </c>
      <c r="O129">
        <v>118</v>
      </c>
      <c r="P129">
        <v>110</v>
      </c>
      <c r="Q129">
        <f>Table1[[#This Row],[COGS]]-Table1[[#This Row],[Budget_COGS]]</f>
        <v>8</v>
      </c>
      <c r="R129" s="5">
        <f>IF(
Table1[[#This Row],[Budget_COGS]]=0,
"",
IF(
Table1[[#This Row],[Budget_COGS]]&gt;0,
(Table1[[#This Row],[Budget_COGS]]-Table1[[#This Row],[COGS]]) / Table1[[#This Row],[Budget_COGS]],
(Table1[[#This Row],[Budget_COGS]]-Table1[[#This Row],[COGS]]) / ABS(Table1[[#This Row],[Budget_COGS]])
)
)</f>
        <v>-7.2727272727272724E-2</v>
      </c>
      <c r="S129" s="5" t="str">
        <f>IF(Table1[[#This Row],[COGS _Var]]&gt;=0, "Above Budget", "Below Budget")</f>
        <v>Above Budget</v>
      </c>
      <c r="T129">
        <f>Table1[[#This Row],[Actual_Sales]]-Table1[[#This Row],[COGS]]</f>
        <v>191</v>
      </c>
      <c r="U129">
        <v>150</v>
      </c>
      <c r="V129">
        <f>Table1[[#This Row],[Gross_Margin]]-Table1[[#This Row],[Budget_Margin]]</f>
        <v>41</v>
      </c>
      <c r="W129" s="5">
        <f>IF(
Table1[[#This Row],[Budget_Margin]]=0,
"",
IF(
Table1[[#This Row],[Budget_Margin]]&gt;0,
(Table1[[#This Row],[Gross_Margin]]-Table1[[#This Row],[Budget_Margin]]) / Table1[[#This Row],[Budget_Margin]],
(Table1[[#This Row],[Gross_Margin]]-Table1[[#This Row],[Budget_Margin]]) / ABS(Table1[[#This Row],[Budget_Margin]])
)
)</f>
        <v>0.27333333333333332</v>
      </c>
      <c r="X129" s="5" t="str">
        <f>IF(Table1[[#This Row],[Margin_Var]]&gt;=0, "Above Budget", "Below Budget")</f>
        <v>Above Budget</v>
      </c>
      <c r="Y129" s="5">
        <f>IFERROR(Table1[[#This Row],[Gross_Margin]]/Table1[[#This Row],[Actual_Sales]],0)</f>
        <v>0.6181229773462783</v>
      </c>
      <c r="Z129" s="5">
        <f>Table1[[#This Row],[Actual_Profit]]/Table1[[#This Row],[Actual_Sales]]</f>
        <v>0.47249190938511326</v>
      </c>
      <c r="AA129">
        <v>45</v>
      </c>
      <c r="AB129" s="5">
        <f>IFERROR(Table1[[#This Row],[Expenses]]/Table1[[#This Row],[Actual_Sales]],0)</f>
        <v>0.14563106796116504</v>
      </c>
      <c r="AC129">
        <v>33</v>
      </c>
      <c r="AD129">
        <v>930</v>
      </c>
      <c r="AE129" s="5">
        <f>IFERROR(Table1[[#This Row],[Inventory]]/Table1[[#This Row],[Actual_Sales]],0)</f>
        <v>3.0097087378640777</v>
      </c>
    </row>
    <row r="130" spans="1:31" x14ac:dyDescent="0.25">
      <c r="A130">
        <v>4049</v>
      </c>
      <c r="B130">
        <v>914</v>
      </c>
      <c r="C130">
        <v>12</v>
      </c>
      <c r="D130" s="2">
        <v>40848</v>
      </c>
      <c r="E130">
        <v>309</v>
      </c>
      <c r="F130">
        <v>290</v>
      </c>
      <c r="G130">
        <f>Table1[[#This Row],[Actual_Sales]]-Table1[[#This Row],[Budget_Sales]]</f>
        <v>19</v>
      </c>
      <c r="H130" s="5">
        <f>IF(
Table1[[#This Row],[Budget_Sales]]=0,
"",
IF(
Table1[[#This Row],[Budget_Sales]]&gt;0,
(Table1[[#This Row],[Actual_Sales]]-Table1[[#This Row],[Budget_Sales]])/Table1[[#This Row],[Budget_Sales]],
(Table1[[#This Row],[Actual_Sales]]-Table1[[#This Row],[Budget_Sales]])/ABS(Table1[[#This Row],[Budget_Sales]])
)
)</f>
        <v>6.5517241379310351E-2</v>
      </c>
      <c r="I130" s="5" t="str">
        <f>IF(Table1[[#This Row],[Sales_Var]]&gt;=0,"Above Budget","Below Budget")</f>
        <v>Above Budget</v>
      </c>
      <c r="J130">
        <f>Table1[[#This Row],[Actual_Sales]]-(Table1[[#This Row],[COGS]]+Table1[[#This Row],[Expenses]])</f>
        <v>146</v>
      </c>
      <c r="K130">
        <v>130</v>
      </c>
      <c r="L130">
        <f>Table1[[#This Row],[Actual_Profit]]-Table1[[#This Row],[Budget_Profit]]</f>
        <v>16</v>
      </c>
      <c r="M130" s="5">
        <f>IF(
Table1[[#This Row],[Budget_Profit]]=0,
"",
IF(
Table1[[#This Row],[Budget_Profit]]&gt;0,
(Table1[[#This Row],[Actual_Profit]]-Table1[[#This Row],[Budget_Profit]])/Table1[[#This Row],[Budget_Profit]],
(Table1[[#This Row],[Actual_Profit]]-Table1[[#This Row],[Budget_Profit]])/ABS(Table1[[#This Row],[Budget_Profit]])
)
)</f>
        <v>0.12307692307692308</v>
      </c>
      <c r="N130" s="5" t="str">
        <f>IF(Table1[[#This Row],[Profit_Var]]&gt;=0, "Above Budget", "Below Budget")</f>
        <v>Above Budget</v>
      </c>
      <c r="O130">
        <v>118</v>
      </c>
      <c r="P130">
        <v>120</v>
      </c>
      <c r="Q130">
        <f>Table1[[#This Row],[COGS]]-Table1[[#This Row],[Budget_COGS]]</f>
        <v>-2</v>
      </c>
      <c r="R130" s="5">
        <f>IF(
Table1[[#This Row],[Budget_COGS]]=0,
"",
IF(
Table1[[#This Row],[Budget_COGS]]&gt;0,
(Table1[[#This Row],[Budget_COGS]]-Table1[[#This Row],[COGS]]) / Table1[[#This Row],[Budget_COGS]],
(Table1[[#This Row],[Budget_COGS]]-Table1[[#This Row],[COGS]]) / ABS(Table1[[#This Row],[Budget_COGS]])
)
)</f>
        <v>1.6666666666666666E-2</v>
      </c>
      <c r="S130" s="5" t="str">
        <f>IF(Table1[[#This Row],[COGS _Var]]&gt;=0, "Above Budget", "Below Budget")</f>
        <v>Below Budget</v>
      </c>
      <c r="T130">
        <f>Table1[[#This Row],[Actual_Sales]]-Table1[[#This Row],[COGS]]</f>
        <v>191</v>
      </c>
      <c r="U130">
        <v>170</v>
      </c>
      <c r="V130">
        <f>Table1[[#This Row],[Gross_Margin]]-Table1[[#This Row],[Budget_Margin]]</f>
        <v>21</v>
      </c>
      <c r="W130" s="5">
        <f>IF(
Table1[[#This Row],[Budget_Margin]]=0,
"",
IF(
Table1[[#This Row],[Budget_Margin]]&gt;0,
(Table1[[#This Row],[Gross_Margin]]-Table1[[#This Row],[Budget_Margin]]) / Table1[[#This Row],[Budget_Margin]],
(Table1[[#This Row],[Gross_Margin]]-Table1[[#This Row],[Budget_Margin]]) / ABS(Table1[[#This Row],[Budget_Margin]])
)
)</f>
        <v>0.12352941176470589</v>
      </c>
      <c r="X130" s="5" t="str">
        <f>IF(Table1[[#This Row],[Margin_Var]]&gt;=0, "Above Budget", "Below Budget")</f>
        <v>Above Budget</v>
      </c>
      <c r="Y130" s="5">
        <f>IFERROR(Table1[[#This Row],[Gross_Margin]]/Table1[[#This Row],[Actual_Sales]],0)</f>
        <v>0.6181229773462783</v>
      </c>
      <c r="Z130" s="5">
        <f>Table1[[#This Row],[Actual_Profit]]/Table1[[#This Row],[Actual_Sales]]</f>
        <v>0.47249190938511326</v>
      </c>
      <c r="AA130">
        <v>45</v>
      </c>
      <c r="AB130" s="5">
        <f>IFERROR(Table1[[#This Row],[Expenses]]/Table1[[#This Row],[Actual_Sales]],0)</f>
        <v>0.14563106796116504</v>
      </c>
      <c r="AC130">
        <v>33</v>
      </c>
      <c r="AD130">
        <v>930</v>
      </c>
      <c r="AE130" s="5">
        <f>IFERROR(Table1[[#This Row],[Inventory]]/Table1[[#This Row],[Actual_Sales]],0)</f>
        <v>3.0097087378640777</v>
      </c>
    </row>
    <row r="131" spans="1:31" x14ac:dyDescent="0.25">
      <c r="A131">
        <v>3840</v>
      </c>
      <c r="B131">
        <v>719</v>
      </c>
      <c r="C131">
        <v>3</v>
      </c>
      <c r="D131" s="2">
        <v>40817</v>
      </c>
      <c r="E131">
        <v>282</v>
      </c>
      <c r="F131">
        <v>260</v>
      </c>
      <c r="G131">
        <f>Table1[[#This Row],[Actual_Sales]]-Table1[[#This Row],[Budget_Sales]]</f>
        <v>22</v>
      </c>
      <c r="H131" s="5">
        <f>IF(
Table1[[#This Row],[Budget_Sales]]=0,
"",
IF(
Table1[[#This Row],[Budget_Sales]]&gt;0,
(Table1[[#This Row],[Actual_Sales]]-Table1[[#This Row],[Budget_Sales]])/Table1[[#This Row],[Budget_Sales]],
(Table1[[#This Row],[Actual_Sales]]-Table1[[#This Row],[Budget_Sales]])/ABS(Table1[[#This Row],[Budget_Sales]])
)
)</f>
        <v>8.461538461538462E-2</v>
      </c>
      <c r="I131" s="5" t="str">
        <f>IF(Table1[[#This Row],[Sales_Var]]&gt;=0,"Above Budget","Below Budget")</f>
        <v>Above Budget</v>
      </c>
      <c r="J131">
        <f>Table1[[#This Row],[Actual_Sales]]-(Table1[[#This Row],[COGS]]+Table1[[#This Row],[Expenses]])</f>
        <v>133</v>
      </c>
      <c r="K131">
        <v>150</v>
      </c>
      <c r="L131">
        <f>Table1[[#This Row],[Actual_Profit]]-Table1[[#This Row],[Budget_Profit]]</f>
        <v>-17</v>
      </c>
      <c r="M131" s="5">
        <f>IF(
Table1[[#This Row],[Budget_Profit]]=0,
"",
IF(
Table1[[#This Row],[Budget_Profit]]&gt;0,
(Table1[[#This Row],[Actual_Profit]]-Table1[[#This Row],[Budget_Profit]])/Table1[[#This Row],[Budget_Profit]],
(Table1[[#This Row],[Actual_Profit]]-Table1[[#This Row],[Budget_Profit]])/ABS(Table1[[#This Row],[Budget_Profit]])
)
)</f>
        <v>-0.11333333333333333</v>
      </c>
      <c r="N131" s="5" t="str">
        <f>IF(Table1[[#This Row],[Profit_Var]]&gt;=0, "Above Budget", "Below Budget")</f>
        <v>Below Budget</v>
      </c>
      <c r="O131">
        <v>108</v>
      </c>
      <c r="P131">
        <v>100</v>
      </c>
      <c r="Q131">
        <f>Table1[[#This Row],[COGS]]-Table1[[#This Row],[Budget_COGS]]</f>
        <v>8</v>
      </c>
      <c r="R131" s="5">
        <f>IF(
Table1[[#This Row],[Budget_COGS]]=0,
"",
IF(
Table1[[#This Row],[Budget_COGS]]&gt;0,
(Table1[[#This Row],[Budget_COGS]]-Table1[[#This Row],[COGS]]) / Table1[[#This Row],[Budget_COGS]],
(Table1[[#This Row],[Budget_COGS]]-Table1[[#This Row],[COGS]]) / ABS(Table1[[#This Row],[Budget_COGS]])
)
)</f>
        <v>-0.08</v>
      </c>
      <c r="S131" s="5" t="str">
        <f>IF(Table1[[#This Row],[COGS _Var]]&gt;=0, "Above Budget", "Below Budget")</f>
        <v>Above Budget</v>
      </c>
      <c r="T131">
        <f>Table1[[#This Row],[Actual_Sales]]-Table1[[#This Row],[COGS]]</f>
        <v>174</v>
      </c>
      <c r="U131">
        <v>160</v>
      </c>
      <c r="V131">
        <f>Table1[[#This Row],[Gross_Margin]]-Table1[[#This Row],[Budget_Margin]]</f>
        <v>14</v>
      </c>
      <c r="W131" s="5">
        <f>IF(
Table1[[#This Row],[Budget_Margin]]=0,
"",
IF(
Table1[[#This Row],[Budget_Margin]]&gt;0,
(Table1[[#This Row],[Gross_Margin]]-Table1[[#This Row],[Budget_Margin]]) / Table1[[#This Row],[Budget_Margin]],
(Table1[[#This Row],[Gross_Margin]]-Table1[[#This Row],[Budget_Margin]]) / ABS(Table1[[#This Row],[Budget_Margin]])
)
)</f>
        <v>8.7499999999999994E-2</v>
      </c>
      <c r="X131" s="5" t="str">
        <f>IF(Table1[[#This Row],[Margin_Var]]&gt;=0, "Above Budget", "Below Budget")</f>
        <v>Above Budget</v>
      </c>
      <c r="Y131" s="5">
        <f>IFERROR(Table1[[#This Row],[Gross_Margin]]/Table1[[#This Row],[Actual_Sales]],0)</f>
        <v>0.61702127659574468</v>
      </c>
      <c r="Z131" s="5">
        <f>Table1[[#This Row],[Actual_Profit]]/Table1[[#This Row],[Actual_Sales]]</f>
        <v>0.47163120567375888</v>
      </c>
      <c r="AA131">
        <v>41</v>
      </c>
      <c r="AB131" s="5">
        <f>IFERROR(Table1[[#This Row],[Expenses]]/Table1[[#This Row],[Actual_Sales]],0)</f>
        <v>0.1453900709219858</v>
      </c>
      <c r="AC131">
        <v>30</v>
      </c>
      <c r="AD131">
        <v>971</v>
      </c>
      <c r="AE131" s="5">
        <f>IFERROR(Table1[[#This Row],[Inventory]]/Table1[[#This Row],[Actual_Sales]],0)</f>
        <v>3.4432624113475176</v>
      </c>
    </row>
    <row r="132" spans="1:31" x14ac:dyDescent="0.25">
      <c r="A132">
        <v>3863</v>
      </c>
      <c r="B132">
        <v>815</v>
      </c>
      <c r="C132">
        <v>10</v>
      </c>
      <c r="D132" s="2">
        <v>40817</v>
      </c>
      <c r="E132">
        <v>282</v>
      </c>
      <c r="F132">
        <v>210</v>
      </c>
      <c r="G132">
        <f>Table1[[#This Row],[Actual_Sales]]-Table1[[#This Row],[Budget_Sales]]</f>
        <v>72</v>
      </c>
      <c r="H132" s="5">
        <f>IF(
Table1[[#This Row],[Budget_Sales]]=0,
"",
IF(
Table1[[#This Row],[Budget_Sales]]&gt;0,
(Table1[[#This Row],[Actual_Sales]]-Table1[[#This Row],[Budget_Sales]])/Table1[[#This Row],[Budget_Sales]],
(Table1[[#This Row],[Actual_Sales]]-Table1[[#This Row],[Budget_Sales]])/ABS(Table1[[#This Row],[Budget_Sales]])
)
)</f>
        <v>0.34285714285714286</v>
      </c>
      <c r="I132" s="5" t="str">
        <f>IF(Table1[[#This Row],[Sales_Var]]&gt;=0,"Above Budget","Below Budget")</f>
        <v>Above Budget</v>
      </c>
      <c r="J132">
        <f>Table1[[#This Row],[Actual_Sales]]-(Table1[[#This Row],[COGS]]+Table1[[#This Row],[Expenses]])</f>
        <v>133</v>
      </c>
      <c r="K132">
        <v>120</v>
      </c>
      <c r="L132">
        <f>Table1[[#This Row],[Actual_Profit]]-Table1[[#This Row],[Budget_Profit]]</f>
        <v>13</v>
      </c>
      <c r="M132" s="5">
        <f>IF(
Table1[[#This Row],[Budget_Profit]]=0,
"",
IF(
Table1[[#This Row],[Budget_Profit]]&gt;0,
(Table1[[#This Row],[Actual_Profit]]-Table1[[#This Row],[Budget_Profit]])/Table1[[#This Row],[Budget_Profit]],
(Table1[[#This Row],[Actual_Profit]]-Table1[[#This Row],[Budget_Profit]])/ABS(Table1[[#This Row],[Budget_Profit]])
)
)</f>
        <v>0.10833333333333334</v>
      </c>
      <c r="N132" s="5" t="str">
        <f>IF(Table1[[#This Row],[Profit_Var]]&gt;=0, "Above Budget", "Below Budget")</f>
        <v>Above Budget</v>
      </c>
      <c r="O132">
        <v>108</v>
      </c>
      <c r="P132">
        <v>80</v>
      </c>
      <c r="Q132">
        <f>Table1[[#This Row],[COGS]]-Table1[[#This Row],[Budget_COGS]]</f>
        <v>28</v>
      </c>
      <c r="R132" s="5">
        <f>IF(
Table1[[#This Row],[Budget_COGS]]=0,
"",
IF(
Table1[[#This Row],[Budget_COGS]]&gt;0,
(Table1[[#This Row],[Budget_COGS]]-Table1[[#This Row],[COGS]]) / Table1[[#This Row],[Budget_COGS]],
(Table1[[#This Row],[Budget_COGS]]-Table1[[#This Row],[COGS]]) / ABS(Table1[[#This Row],[Budget_COGS]])
)
)</f>
        <v>-0.35</v>
      </c>
      <c r="S132" s="5" t="str">
        <f>IF(Table1[[#This Row],[COGS _Var]]&gt;=0, "Above Budget", "Below Budget")</f>
        <v>Above Budget</v>
      </c>
      <c r="T132">
        <f>Table1[[#This Row],[Actual_Sales]]-Table1[[#This Row],[COGS]]</f>
        <v>174</v>
      </c>
      <c r="U132">
        <v>130</v>
      </c>
      <c r="V132">
        <f>Table1[[#This Row],[Gross_Margin]]-Table1[[#This Row],[Budget_Margin]]</f>
        <v>44</v>
      </c>
      <c r="W132" s="5">
        <f>IF(
Table1[[#This Row],[Budget_Margin]]=0,
"",
IF(
Table1[[#This Row],[Budget_Margin]]&gt;0,
(Table1[[#This Row],[Gross_Margin]]-Table1[[#This Row],[Budget_Margin]]) / Table1[[#This Row],[Budget_Margin]],
(Table1[[#This Row],[Gross_Margin]]-Table1[[#This Row],[Budget_Margin]]) / ABS(Table1[[#This Row],[Budget_Margin]])
)
)</f>
        <v>0.33846153846153848</v>
      </c>
      <c r="X132" s="5" t="str">
        <f>IF(Table1[[#This Row],[Margin_Var]]&gt;=0, "Above Budget", "Below Budget")</f>
        <v>Above Budget</v>
      </c>
      <c r="Y132" s="5">
        <f>IFERROR(Table1[[#This Row],[Gross_Margin]]/Table1[[#This Row],[Actual_Sales]],0)</f>
        <v>0.61702127659574468</v>
      </c>
      <c r="Z132" s="5">
        <f>Table1[[#This Row],[Actual_Profit]]/Table1[[#This Row],[Actual_Sales]]</f>
        <v>0.47163120567375888</v>
      </c>
      <c r="AA132">
        <v>41</v>
      </c>
      <c r="AB132" s="5">
        <f>IFERROR(Table1[[#This Row],[Expenses]]/Table1[[#This Row],[Actual_Sales]],0)</f>
        <v>0.1453900709219858</v>
      </c>
      <c r="AC132">
        <v>30</v>
      </c>
      <c r="AD132">
        <v>971</v>
      </c>
      <c r="AE132" s="5">
        <f>IFERROR(Table1[[#This Row],[Inventory]]/Table1[[#This Row],[Actual_Sales]],0)</f>
        <v>3.4432624113475176</v>
      </c>
    </row>
    <row r="133" spans="1:31" x14ac:dyDescent="0.25">
      <c r="A133">
        <v>991</v>
      </c>
      <c r="B133">
        <v>631</v>
      </c>
      <c r="C133">
        <v>7</v>
      </c>
      <c r="D133" s="2">
        <v>40330</v>
      </c>
      <c r="E133">
        <v>675</v>
      </c>
      <c r="F133">
        <v>660</v>
      </c>
      <c r="G133">
        <f>Table1[[#This Row],[Actual_Sales]]-Table1[[#This Row],[Budget_Sales]]</f>
        <v>15</v>
      </c>
      <c r="H133" s="5">
        <f>IF(
Table1[[#This Row],[Budget_Sales]]=0,
"",
IF(
Table1[[#This Row],[Budget_Sales]]&gt;0,
(Table1[[#This Row],[Actual_Sales]]-Table1[[#This Row],[Budget_Sales]])/Table1[[#This Row],[Budget_Sales]],
(Table1[[#This Row],[Actual_Sales]]-Table1[[#This Row],[Budget_Sales]])/ABS(Table1[[#This Row],[Budget_Sales]])
)
)</f>
        <v>2.2727272727272728E-2</v>
      </c>
      <c r="I133" s="5" t="str">
        <f>IF(Table1[[#This Row],[Sales_Var]]&gt;=0,"Above Budget","Below Budget")</f>
        <v>Above Budget</v>
      </c>
      <c r="J133">
        <f>Table1[[#This Row],[Actual_Sales]]-(Table1[[#This Row],[COGS]]+Table1[[#This Row],[Expenses]])</f>
        <v>318</v>
      </c>
      <c r="K133">
        <v>340</v>
      </c>
      <c r="L133">
        <f>Table1[[#This Row],[Actual_Profit]]-Table1[[#This Row],[Budget_Profit]]</f>
        <v>-22</v>
      </c>
      <c r="M133" s="5">
        <f>IF(
Table1[[#This Row],[Budget_Profit]]=0,
"",
IF(
Table1[[#This Row],[Budget_Profit]]&gt;0,
(Table1[[#This Row],[Actual_Profit]]-Table1[[#This Row],[Budget_Profit]])/Table1[[#This Row],[Budget_Profit]],
(Table1[[#This Row],[Actual_Profit]]-Table1[[#This Row],[Budget_Profit]])/ABS(Table1[[#This Row],[Budget_Profit]])
)
)</f>
        <v>-6.4705882352941183E-2</v>
      </c>
      <c r="N133" s="5" t="str">
        <f>IF(Table1[[#This Row],[Profit_Var]]&gt;=0, "Above Budget", "Below Budget")</f>
        <v>Below Budget</v>
      </c>
      <c r="O133">
        <v>260</v>
      </c>
      <c r="P133">
        <v>240</v>
      </c>
      <c r="Q133">
        <f>Table1[[#This Row],[COGS]]-Table1[[#This Row],[Budget_COGS]]</f>
        <v>20</v>
      </c>
      <c r="R133" s="5">
        <f>IF(
Table1[[#This Row],[Budget_COGS]]=0,
"",
IF(
Table1[[#This Row],[Budget_COGS]]&gt;0,
(Table1[[#This Row],[Budget_COGS]]-Table1[[#This Row],[COGS]]) / Table1[[#This Row],[Budget_COGS]],
(Table1[[#This Row],[Budget_COGS]]-Table1[[#This Row],[COGS]]) / ABS(Table1[[#This Row],[Budget_COGS]])
)
)</f>
        <v>-8.3333333333333329E-2</v>
      </c>
      <c r="S133" s="5" t="str">
        <f>IF(Table1[[#This Row],[COGS _Var]]&gt;=0, "Above Budget", "Below Budget")</f>
        <v>Above Budget</v>
      </c>
      <c r="T133">
        <f>Table1[[#This Row],[Actual_Sales]]-Table1[[#This Row],[COGS]]</f>
        <v>415</v>
      </c>
      <c r="U133">
        <v>420</v>
      </c>
      <c r="V133">
        <f>Table1[[#This Row],[Gross_Margin]]-Table1[[#This Row],[Budget_Margin]]</f>
        <v>-5</v>
      </c>
      <c r="W133" s="5">
        <f>IF(
Table1[[#This Row],[Budget_Margin]]=0,
"",
IF(
Table1[[#This Row],[Budget_Margin]]&gt;0,
(Table1[[#This Row],[Gross_Margin]]-Table1[[#This Row],[Budget_Margin]]) / Table1[[#This Row],[Budget_Margin]],
(Table1[[#This Row],[Gross_Margin]]-Table1[[#This Row],[Budget_Margin]]) / ABS(Table1[[#This Row],[Budget_Margin]])
)
)</f>
        <v>-1.1904761904761904E-2</v>
      </c>
      <c r="X133" s="5" t="str">
        <f>IF(Table1[[#This Row],[Margin_Var]]&gt;=0, "Above Budget", "Below Budget")</f>
        <v>Below Budget</v>
      </c>
      <c r="Y133" s="5">
        <f>IFERROR(Table1[[#This Row],[Gross_Margin]]/Table1[[#This Row],[Actual_Sales]],0)</f>
        <v>0.61481481481481481</v>
      </c>
      <c r="Z133" s="5">
        <f>Table1[[#This Row],[Actual_Profit]]/Table1[[#This Row],[Actual_Sales]]</f>
        <v>0.47111111111111109</v>
      </c>
      <c r="AA133">
        <v>97</v>
      </c>
      <c r="AB133" s="5">
        <f>IFERROR(Table1[[#This Row],[Expenses]]/Table1[[#This Row],[Actual_Sales]],0)</f>
        <v>0.14370370370370369</v>
      </c>
      <c r="AC133">
        <v>72</v>
      </c>
      <c r="AD133">
        <v>1405</v>
      </c>
      <c r="AE133" s="5">
        <f>IFERROR(Table1[[#This Row],[Inventory]]/Table1[[#This Row],[Actual_Sales]],0)</f>
        <v>2.0814814814814815</v>
      </c>
    </row>
    <row r="134" spans="1:31" x14ac:dyDescent="0.25">
      <c r="A134">
        <v>2337</v>
      </c>
      <c r="B134">
        <v>409</v>
      </c>
      <c r="C134">
        <v>5</v>
      </c>
      <c r="D134" s="2">
        <v>40575</v>
      </c>
      <c r="E134">
        <v>259</v>
      </c>
      <c r="F134">
        <v>200</v>
      </c>
      <c r="G134">
        <f>Table1[[#This Row],[Actual_Sales]]-Table1[[#This Row],[Budget_Sales]]</f>
        <v>59</v>
      </c>
      <c r="H134" s="5">
        <f>IF(
Table1[[#This Row],[Budget_Sales]]=0,
"",
IF(
Table1[[#This Row],[Budget_Sales]]&gt;0,
(Table1[[#This Row],[Actual_Sales]]-Table1[[#This Row],[Budget_Sales]])/Table1[[#This Row],[Budget_Sales]],
(Table1[[#This Row],[Actual_Sales]]-Table1[[#This Row],[Budget_Sales]])/ABS(Table1[[#This Row],[Budget_Sales]])
)
)</f>
        <v>0.29499999999999998</v>
      </c>
      <c r="I134" s="5" t="str">
        <f>IF(Table1[[#This Row],[Sales_Var]]&gt;=0,"Above Budget","Below Budget")</f>
        <v>Above Budget</v>
      </c>
      <c r="J134">
        <f>Table1[[#This Row],[Actual_Sales]]-(Table1[[#This Row],[COGS]]+Table1[[#This Row],[Expenses]])</f>
        <v>122</v>
      </c>
      <c r="K134">
        <v>100</v>
      </c>
      <c r="L134">
        <f>Table1[[#This Row],[Actual_Profit]]-Table1[[#This Row],[Budget_Profit]]</f>
        <v>22</v>
      </c>
      <c r="M134" s="5">
        <f>IF(
Table1[[#This Row],[Budget_Profit]]=0,
"",
IF(
Table1[[#This Row],[Budget_Profit]]&gt;0,
(Table1[[#This Row],[Actual_Profit]]-Table1[[#This Row],[Budget_Profit]])/Table1[[#This Row],[Budget_Profit]],
(Table1[[#This Row],[Actual_Profit]]-Table1[[#This Row],[Budget_Profit]])/ABS(Table1[[#This Row],[Budget_Profit]])
)
)</f>
        <v>0.22</v>
      </c>
      <c r="N134" s="5" t="str">
        <f>IF(Table1[[#This Row],[Profit_Var]]&gt;=0, "Above Budget", "Below Budget")</f>
        <v>Above Budget</v>
      </c>
      <c r="O134">
        <v>99</v>
      </c>
      <c r="P134">
        <v>80</v>
      </c>
      <c r="Q134">
        <f>Table1[[#This Row],[COGS]]-Table1[[#This Row],[Budget_COGS]]</f>
        <v>19</v>
      </c>
      <c r="R134" s="5">
        <f>IF(
Table1[[#This Row],[Budget_COGS]]=0,
"",
IF(
Table1[[#This Row],[Budget_COGS]]&gt;0,
(Table1[[#This Row],[Budget_COGS]]-Table1[[#This Row],[COGS]]) / Table1[[#This Row],[Budget_COGS]],
(Table1[[#This Row],[Budget_COGS]]-Table1[[#This Row],[COGS]]) / ABS(Table1[[#This Row],[Budget_COGS]])
)
)</f>
        <v>-0.23749999999999999</v>
      </c>
      <c r="S134" s="5" t="str">
        <f>IF(Table1[[#This Row],[COGS _Var]]&gt;=0, "Above Budget", "Below Budget")</f>
        <v>Above Budget</v>
      </c>
      <c r="T134">
        <f>Table1[[#This Row],[Actual_Sales]]-Table1[[#This Row],[COGS]]</f>
        <v>160</v>
      </c>
      <c r="U134">
        <v>120</v>
      </c>
      <c r="V134">
        <f>Table1[[#This Row],[Gross_Margin]]-Table1[[#This Row],[Budget_Margin]]</f>
        <v>40</v>
      </c>
      <c r="W134" s="5">
        <f>IF(
Table1[[#This Row],[Budget_Margin]]=0,
"",
IF(
Table1[[#This Row],[Budget_Margin]]&gt;0,
(Table1[[#This Row],[Gross_Margin]]-Table1[[#This Row],[Budget_Margin]]) / Table1[[#This Row],[Budget_Margin]],
(Table1[[#This Row],[Gross_Margin]]-Table1[[#This Row],[Budget_Margin]]) / ABS(Table1[[#This Row],[Budget_Margin]])
)
)</f>
        <v>0.33333333333333331</v>
      </c>
      <c r="X134" s="5" t="str">
        <f>IF(Table1[[#This Row],[Margin_Var]]&gt;=0, "Above Budget", "Below Budget")</f>
        <v>Above Budget</v>
      </c>
      <c r="Y134" s="5">
        <f>IFERROR(Table1[[#This Row],[Gross_Margin]]/Table1[[#This Row],[Actual_Sales]],0)</f>
        <v>0.61776061776061775</v>
      </c>
      <c r="Z134" s="5">
        <f>Table1[[#This Row],[Actual_Profit]]/Table1[[#This Row],[Actual_Sales]]</f>
        <v>0.47104247104247104</v>
      </c>
      <c r="AA134">
        <v>38</v>
      </c>
      <c r="AB134" s="5">
        <f>IFERROR(Table1[[#This Row],[Expenses]]/Table1[[#This Row],[Actual_Sales]],0)</f>
        <v>0.14671814671814673</v>
      </c>
      <c r="AC134">
        <v>27</v>
      </c>
      <c r="AD134">
        <v>766</v>
      </c>
      <c r="AE134" s="5">
        <f>IFERROR(Table1[[#This Row],[Inventory]]/Table1[[#This Row],[Actual_Sales]],0)</f>
        <v>2.9575289575289574</v>
      </c>
    </row>
    <row r="135" spans="1:31" x14ac:dyDescent="0.25">
      <c r="A135">
        <v>2449</v>
      </c>
      <c r="B135">
        <v>805</v>
      </c>
      <c r="C135">
        <v>11</v>
      </c>
      <c r="D135" s="2">
        <v>40575</v>
      </c>
      <c r="E135">
        <v>259</v>
      </c>
      <c r="F135">
        <v>160</v>
      </c>
      <c r="G135">
        <f>Table1[[#This Row],[Actual_Sales]]-Table1[[#This Row],[Budget_Sales]]</f>
        <v>99</v>
      </c>
      <c r="H135" s="5">
        <f>IF(
Table1[[#This Row],[Budget_Sales]]=0,
"",
IF(
Table1[[#This Row],[Budget_Sales]]&gt;0,
(Table1[[#This Row],[Actual_Sales]]-Table1[[#This Row],[Budget_Sales]])/Table1[[#This Row],[Budget_Sales]],
(Table1[[#This Row],[Actual_Sales]]-Table1[[#This Row],[Budget_Sales]])/ABS(Table1[[#This Row],[Budget_Sales]])
)
)</f>
        <v>0.61875000000000002</v>
      </c>
      <c r="I135" s="5" t="str">
        <f>IF(Table1[[#This Row],[Sales_Var]]&gt;=0,"Above Budget","Below Budget")</f>
        <v>Above Budget</v>
      </c>
      <c r="J135">
        <f>Table1[[#This Row],[Actual_Sales]]-(Table1[[#This Row],[COGS]]+Table1[[#This Row],[Expenses]])</f>
        <v>122</v>
      </c>
      <c r="K135">
        <v>90</v>
      </c>
      <c r="L135">
        <f>Table1[[#This Row],[Actual_Profit]]-Table1[[#This Row],[Budget_Profit]]</f>
        <v>32</v>
      </c>
      <c r="M135" s="5">
        <f>IF(
Table1[[#This Row],[Budget_Profit]]=0,
"",
IF(
Table1[[#This Row],[Budget_Profit]]&gt;0,
(Table1[[#This Row],[Actual_Profit]]-Table1[[#This Row],[Budget_Profit]])/Table1[[#This Row],[Budget_Profit]],
(Table1[[#This Row],[Actual_Profit]]-Table1[[#This Row],[Budget_Profit]])/ABS(Table1[[#This Row],[Budget_Profit]])
)
)</f>
        <v>0.35555555555555557</v>
      </c>
      <c r="N135" s="5" t="str">
        <f>IF(Table1[[#This Row],[Profit_Var]]&gt;=0, "Above Budget", "Below Budget")</f>
        <v>Above Budget</v>
      </c>
      <c r="O135">
        <v>99</v>
      </c>
      <c r="P135">
        <v>60</v>
      </c>
      <c r="Q135">
        <f>Table1[[#This Row],[COGS]]-Table1[[#This Row],[Budget_COGS]]</f>
        <v>39</v>
      </c>
      <c r="R135" s="5">
        <f>IF(
Table1[[#This Row],[Budget_COGS]]=0,
"",
IF(
Table1[[#This Row],[Budget_COGS]]&gt;0,
(Table1[[#This Row],[Budget_COGS]]-Table1[[#This Row],[COGS]]) / Table1[[#This Row],[Budget_COGS]],
(Table1[[#This Row],[Budget_COGS]]-Table1[[#This Row],[COGS]]) / ABS(Table1[[#This Row],[Budget_COGS]])
)
)</f>
        <v>-0.65</v>
      </c>
      <c r="S135" s="5" t="str">
        <f>IF(Table1[[#This Row],[COGS _Var]]&gt;=0, "Above Budget", "Below Budget")</f>
        <v>Above Budget</v>
      </c>
      <c r="T135">
        <f>Table1[[#This Row],[Actual_Sales]]-Table1[[#This Row],[COGS]]</f>
        <v>160</v>
      </c>
      <c r="U135">
        <v>100</v>
      </c>
      <c r="V135">
        <f>Table1[[#This Row],[Gross_Margin]]-Table1[[#This Row],[Budget_Margin]]</f>
        <v>60</v>
      </c>
      <c r="W135" s="5">
        <f>IF(
Table1[[#This Row],[Budget_Margin]]=0,
"",
IF(
Table1[[#This Row],[Budget_Margin]]&gt;0,
(Table1[[#This Row],[Gross_Margin]]-Table1[[#This Row],[Budget_Margin]]) / Table1[[#This Row],[Budget_Margin]],
(Table1[[#This Row],[Gross_Margin]]-Table1[[#This Row],[Budget_Margin]]) / ABS(Table1[[#This Row],[Budget_Margin]])
)
)</f>
        <v>0.6</v>
      </c>
      <c r="X135" s="5" t="str">
        <f>IF(Table1[[#This Row],[Margin_Var]]&gt;=0, "Above Budget", "Below Budget")</f>
        <v>Above Budget</v>
      </c>
      <c r="Y135" s="5">
        <f>IFERROR(Table1[[#This Row],[Gross_Margin]]/Table1[[#This Row],[Actual_Sales]],0)</f>
        <v>0.61776061776061775</v>
      </c>
      <c r="Z135" s="5">
        <f>Table1[[#This Row],[Actual_Profit]]/Table1[[#This Row],[Actual_Sales]]</f>
        <v>0.47104247104247104</v>
      </c>
      <c r="AA135">
        <v>38</v>
      </c>
      <c r="AB135" s="5">
        <f>IFERROR(Table1[[#This Row],[Expenses]]/Table1[[#This Row],[Actual_Sales]],0)</f>
        <v>0.14671814671814673</v>
      </c>
      <c r="AC135">
        <v>27</v>
      </c>
      <c r="AD135">
        <v>766</v>
      </c>
      <c r="AE135" s="5">
        <f>IFERROR(Table1[[#This Row],[Inventory]]/Table1[[#This Row],[Actual_Sales]],0)</f>
        <v>2.9575289575289574</v>
      </c>
    </row>
    <row r="136" spans="1:31" x14ac:dyDescent="0.25">
      <c r="A136">
        <v>2493</v>
      </c>
      <c r="B136">
        <v>309</v>
      </c>
      <c r="C136">
        <v>10</v>
      </c>
      <c r="D136" s="2">
        <v>40603</v>
      </c>
      <c r="E136">
        <v>249</v>
      </c>
      <c r="F136">
        <v>200</v>
      </c>
      <c r="G136">
        <f>Table1[[#This Row],[Actual_Sales]]-Table1[[#This Row],[Budget_Sales]]</f>
        <v>49</v>
      </c>
      <c r="H136" s="5">
        <f>IF(
Table1[[#This Row],[Budget_Sales]]=0,
"",
IF(
Table1[[#This Row],[Budget_Sales]]&gt;0,
(Table1[[#This Row],[Actual_Sales]]-Table1[[#This Row],[Budget_Sales]])/Table1[[#This Row],[Budget_Sales]],
(Table1[[#This Row],[Actual_Sales]]-Table1[[#This Row],[Budget_Sales]])/ABS(Table1[[#This Row],[Budget_Sales]])
)
)</f>
        <v>0.245</v>
      </c>
      <c r="I136" s="5" t="str">
        <f>IF(Table1[[#This Row],[Sales_Var]]&gt;=0,"Above Budget","Below Budget")</f>
        <v>Above Budget</v>
      </c>
      <c r="J136">
        <f>Table1[[#This Row],[Actual_Sales]]-(Table1[[#This Row],[COGS]]+Table1[[#This Row],[Expenses]])</f>
        <v>117</v>
      </c>
      <c r="K136">
        <v>100</v>
      </c>
      <c r="L136">
        <f>Table1[[#This Row],[Actual_Profit]]-Table1[[#This Row],[Budget_Profit]]</f>
        <v>17</v>
      </c>
      <c r="M136" s="5">
        <f>IF(
Table1[[#This Row],[Budget_Profit]]=0,
"",
IF(
Table1[[#This Row],[Budget_Profit]]&gt;0,
(Table1[[#This Row],[Actual_Profit]]-Table1[[#This Row],[Budget_Profit]])/Table1[[#This Row],[Budget_Profit]],
(Table1[[#This Row],[Actual_Profit]]-Table1[[#This Row],[Budget_Profit]])/ABS(Table1[[#This Row],[Budget_Profit]])
)
)</f>
        <v>0.17</v>
      </c>
      <c r="N136" s="5" t="str">
        <f>IF(Table1[[#This Row],[Profit_Var]]&gt;=0, "Above Budget", "Below Budget")</f>
        <v>Above Budget</v>
      </c>
      <c r="O136">
        <v>95</v>
      </c>
      <c r="P136">
        <v>80</v>
      </c>
      <c r="Q136">
        <f>Table1[[#This Row],[COGS]]-Table1[[#This Row],[Budget_COGS]]</f>
        <v>15</v>
      </c>
      <c r="R136" s="5">
        <f>IF(
Table1[[#This Row],[Budget_COGS]]=0,
"",
IF(
Table1[[#This Row],[Budget_COGS]]&gt;0,
(Table1[[#This Row],[Budget_COGS]]-Table1[[#This Row],[COGS]]) / Table1[[#This Row],[Budget_COGS]],
(Table1[[#This Row],[Budget_COGS]]-Table1[[#This Row],[COGS]]) / ABS(Table1[[#This Row],[Budget_COGS]])
)
)</f>
        <v>-0.1875</v>
      </c>
      <c r="S136" s="5" t="str">
        <f>IF(Table1[[#This Row],[COGS _Var]]&gt;=0, "Above Budget", "Below Budget")</f>
        <v>Above Budget</v>
      </c>
      <c r="T136">
        <f>Table1[[#This Row],[Actual_Sales]]-Table1[[#This Row],[COGS]]</f>
        <v>154</v>
      </c>
      <c r="U136">
        <v>120</v>
      </c>
      <c r="V136">
        <f>Table1[[#This Row],[Gross_Margin]]-Table1[[#This Row],[Budget_Margin]]</f>
        <v>34</v>
      </c>
      <c r="W136" s="5">
        <f>IF(
Table1[[#This Row],[Budget_Margin]]=0,
"",
IF(
Table1[[#This Row],[Budget_Margin]]&gt;0,
(Table1[[#This Row],[Gross_Margin]]-Table1[[#This Row],[Budget_Margin]]) / Table1[[#This Row],[Budget_Margin]],
(Table1[[#This Row],[Gross_Margin]]-Table1[[#This Row],[Budget_Margin]]) / ABS(Table1[[#This Row],[Budget_Margin]])
)
)</f>
        <v>0.28333333333333333</v>
      </c>
      <c r="X136" s="5" t="str">
        <f>IF(Table1[[#This Row],[Margin_Var]]&gt;=0, "Above Budget", "Below Budget")</f>
        <v>Above Budget</v>
      </c>
      <c r="Y136" s="5">
        <f>IFERROR(Table1[[#This Row],[Gross_Margin]]/Table1[[#This Row],[Actual_Sales]],0)</f>
        <v>0.61847389558232935</v>
      </c>
      <c r="Z136" s="5">
        <f>Table1[[#This Row],[Actual_Profit]]/Table1[[#This Row],[Actual_Sales]]</f>
        <v>0.46987951807228917</v>
      </c>
      <c r="AA136">
        <v>37</v>
      </c>
      <c r="AB136" s="5">
        <f>IFERROR(Table1[[#This Row],[Expenses]]/Table1[[#This Row],[Actual_Sales]],0)</f>
        <v>0.14859437751004015</v>
      </c>
      <c r="AC136">
        <v>26</v>
      </c>
      <c r="AD136">
        <v>799</v>
      </c>
      <c r="AE136" s="5">
        <f>IFERROR(Table1[[#This Row],[Inventory]]/Table1[[#This Row],[Actual_Sales]],0)</f>
        <v>3.2088353413654618</v>
      </c>
    </row>
    <row r="137" spans="1:31" x14ac:dyDescent="0.25">
      <c r="A137">
        <v>2509</v>
      </c>
      <c r="B137">
        <v>347</v>
      </c>
      <c r="C137">
        <v>11</v>
      </c>
      <c r="D137" s="2">
        <v>40603</v>
      </c>
      <c r="E137">
        <v>249</v>
      </c>
      <c r="F137">
        <v>250</v>
      </c>
      <c r="G137">
        <f>Table1[[#This Row],[Actual_Sales]]-Table1[[#This Row],[Budget_Sales]]</f>
        <v>-1</v>
      </c>
      <c r="H137" s="5">
        <f>IF(
Table1[[#This Row],[Budget_Sales]]=0,
"",
IF(
Table1[[#This Row],[Budget_Sales]]&gt;0,
(Table1[[#This Row],[Actual_Sales]]-Table1[[#This Row],[Budget_Sales]])/Table1[[#This Row],[Budget_Sales]],
(Table1[[#This Row],[Actual_Sales]]-Table1[[#This Row],[Budget_Sales]])/ABS(Table1[[#This Row],[Budget_Sales]])
)
)</f>
        <v>-4.0000000000000001E-3</v>
      </c>
      <c r="I137" s="5" t="str">
        <f>IF(Table1[[#This Row],[Sales_Var]]&gt;=0,"Above Budget","Below Budget")</f>
        <v>Below Budget</v>
      </c>
      <c r="J137">
        <f>Table1[[#This Row],[Actual_Sales]]-(Table1[[#This Row],[COGS]]+Table1[[#This Row],[Expenses]])</f>
        <v>117</v>
      </c>
      <c r="K137">
        <v>120</v>
      </c>
      <c r="L137">
        <f>Table1[[#This Row],[Actual_Profit]]-Table1[[#This Row],[Budget_Profit]]</f>
        <v>-3</v>
      </c>
      <c r="M137" s="5">
        <f>IF(
Table1[[#This Row],[Budget_Profit]]=0,
"",
IF(
Table1[[#This Row],[Budget_Profit]]&gt;0,
(Table1[[#This Row],[Actual_Profit]]-Table1[[#This Row],[Budget_Profit]])/Table1[[#This Row],[Budget_Profit]],
(Table1[[#This Row],[Actual_Profit]]-Table1[[#This Row],[Budget_Profit]])/ABS(Table1[[#This Row],[Budget_Profit]])
)
)</f>
        <v>-2.5000000000000001E-2</v>
      </c>
      <c r="N137" s="5" t="str">
        <f>IF(Table1[[#This Row],[Profit_Var]]&gt;=0, "Above Budget", "Below Budget")</f>
        <v>Below Budget</v>
      </c>
      <c r="O137">
        <v>95</v>
      </c>
      <c r="P137">
        <v>100</v>
      </c>
      <c r="Q137">
        <f>Table1[[#This Row],[COGS]]-Table1[[#This Row],[Budget_COGS]]</f>
        <v>-5</v>
      </c>
      <c r="R137" s="5">
        <f>IF(
Table1[[#This Row],[Budget_COGS]]=0,
"",
IF(
Table1[[#This Row],[Budget_COGS]]&gt;0,
(Table1[[#This Row],[Budget_COGS]]-Table1[[#This Row],[COGS]]) / Table1[[#This Row],[Budget_COGS]],
(Table1[[#This Row],[Budget_COGS]]-Table1[[#This Row],[COGS]]) / ABS(Table1[[#This Row],[Budget_COGS]])
)
)</f>
        <v>0.05</v>
      </c>
      <c r="S137" s="5" t="str">
        <f>IF(Table1[[#This Row],[COGS _Var]]&gt;=0, "Above Budget", "Below Budget")</f>
        <v>Below Budget</v>
      </c>
      <c r="T137">
        <f>Table1[[#This Row],[Actual_Sales]]-Table1[[#This Row],[COGS]]</f>
        <v>154</v>
      </c>
      <c r="U137">
        <v>150</v>
      </c>
      <c r="V137">
        <f>Table1[[#This Row],[Gross_Margin]]-Table1[[#This Row],[Budget_Margin]]</f>
        <v>4</v>
      </c>
      <c r="W137" s="5">
        <f>IF(
Table1[[#This Row],[Budget_Margin]]=0,
"",
IF(
Table1[[#This Row],[Budget_Margin]]&gt;0,
(Table1[[#This Row],[Gross_Margin]]-Table1[[#This Row],[Budget_Margin]]) / Table1[[#This Row],[Budget_Margin]],
(Table1[[#This Row],[Gross_Margin]]-Table1[[#This Row],[Budget_Margin]]) / ABS(Table1[[#This Row],[Budget_Margin]])
)
)</f>
        <v>2.6666666666666668E-2</v>
      </c>
      <c r="X137" s="5" t="str">
        <f>IF(Table1[[#This Row],[Margin_Var]]&gt;=0, "Above Budget", "Below Budget")</f>
        <v>Above Budget</v>
      </c>
      <c r="Y137" s="5">
        <f>IFERROR(Table1[[#This Row],[Gross_Margin]]/Table1[[#This Row],[Actual_Sales]],0)</f>
        <v>0.61847389558232935</v>
      </c>
      <c r="Z137" s="5">
        <f>Table1[[#This Row],[Actual_Profit]]/Table1[[#This Row],[Actual_Sales]]</f>
        <v>0.46987951807228917</v>
      </c>
      <c r="AA137">
        <v>37</v>
      </c>
      <c r="AB137" s="5">
        <f>IFERROR(Table1[[#This Row],[Expenses]]/Table1[[#This Row],[Actual_Sales]],0)</f>
        <v>0.14859437751004015</v>
      </c>
      <c r="AC137">
        <v>26</v>
      </c>
      <c r="AD137">
        <v>799</v>
      </c>
      <c r="AE137" s="5">
        <f>IFERROR(Table1[[#This Row],[Inventory]]/Table1[[#This Row],[Actual_Sales]],0)</f>
        <v>3.2088353413654618</v>
      </c>
    </row>
    <row r="138" spans="1:31" x14ac:dyDescent="0.25">
      <c r="A138">
        <v>3877</v>
      </c>
      <c r="B138">
        <v>925</v>
      </c>
      <c r="C138">
        <v>8</v>
      </c>
      <c r="D138" s="2">
        <v>40817</v>
      </c>
      <c r="E138">
        <v>282</v>
      </c>
      <c r="F138">
        <v>210</v>
      </c>
      <c r="G138">
        <f>Table1[[#This Row],[Actual_Sales]]-Table1[[#This Row],[Budget_Sales]]</f>
        <v>72</v>
      </c>
      <c r="H138" s="5">
        <f>IF(
Table1[[#This Row],[Budget_Sales]]=0,
"",
IF(
Table1[[#This Row],[Budget_Sales]]&gt;0,
(Table1[[#This Row],[Actual_Sales]]-Table1[[#This Row],[Budget_Sales]])/Table1[[#This Row],[Budget_Sales]],
(Table1[[#This Row],[Actual_Sales]]-Table1[[#This Row],[Budget_Sales]])/ABS(Table1[[#This Row],[Budget_Sales]])
)
)</f>
        <v>0.34285714285714286</v>
      </c>
      <c r="I138" s="5" t="str">
        <f>IF(Table1[[#This Row],[Sales_Var]]&gt;=0,"Above Budget","Below Budget")</f>
        <v>Above Budget</v>
      </c>
      <c r="J138">
        <f>Table1[[#This Row],[Actual_Sales]]-(Table1[[#This Row],[COGS]]+Table1[[#This Row],[Expenses]])</f>
        <v>132</v>
      </c>
      <c r="K138">
        <v>120</v>
      </c>
      <c r="L138">
        <f>Table1[[#This Row],[Actual_Profit]]-Table1[[#This Row],[Budget_Profit]]</f>
        <v>12</v>
      </c>
      <c r="M138" s="5">
        <f>IF(
Table1[[#This Row],[Budget_Profit]]=0,
"",
IF(
Table1[[#This Row],[Budget_Profit]]&gt;0,
(Table1[[#This Row],[Actual_Profit]]-Table1[[#This Row],[Budget_Profit]])/Table1[[#This Row],[Budget_Profit]],
(Table1[[#This Row],[Actual_Profit]]-Table1[[#This Row],[Budget_Profit]])/ABS(Table1[[#This Row],[Budget_Profit]])
)
)</f>
        <v>0.1</v>
      </c>
      <c r="N138" s="5" t="str">
        <f>IF(Table1[[#This Row],[Profit_Var]]&gt;=0, "Above Budget", "Below Budget")</f>
        <v>Above Budget</v>
      </c>
      <c r="O138">
        <v>108</v>
      </c>
      <c r="P138">
        <v>80</v>
      </c>
      <c r="Q138">
        <f>Table1[[#This Row],[COGS]]-Table1[[#This Row],[Budget_COGS]]</f>
        <v>28</v>
      </c>
      <c r="R138" s="5">
        <f>IF(
Table1[[#This Row],[Budget_COGS]]=0,
"",
IF(
Table1[[#This Row],[Budget_COGS]]&gt;0,
(Table1[[#This Row],[Budget_COGS]]-Table1[[#This Row],[COGS]]) / Table1[[#This Row],[Budget_COGS]],
(Table1[[#This Row],[Budget_COGS]]-Table1[[#This Row],[COGS]]) / ABS(Table1[[#This Row],[Budget_COGS]])
)
)</f>
        <v>-0.35</v>
      </c>
      <c r="S138" s="5" t="str">
        <f>IF(Table1[[#This Row],[COGS _Var]]&gt;=0, "Above Budget", "Below Budget")</f>
        <v>Above Budget</v>
      </c>
      <c r="T138">
        <f>Table1[[#This Row],[Actual_Sales]]-Table1[[#This Row],[COGS]]</f>
        <v>174</v>
      </c>
      <c r="U138">
        <v>130</v>
      </c>
      <c r="V138">
        <f>Table1[[#This Row],[Gross_Margin]]-Table1[[#This Row],[Budget_Margin]]</f>
        <v>44</v>
      </c>
      <c r="W138" s="5">
        <f>IF(
Table1[[#This Row],[Budget_Margin]]=0,
"",
IF(
Table1[[#This Row],[Budget_Margin]]&gt;0,
(Table1[[#This Row],[Gross_Margin]]-Table1[[#This Row],[Budget_Margin]]) / Table1[[#This Row],[Budget_Margin]],
(Table1[[#This Row],[Gross_Margin]]-Table1[[#This Row],[Budget_Margin]]) / ABS(Table1[[#This Row],[Budget_Margin]])
)
)</f>
        <v>0.33846153846153848</v>
      </c>
      <c r="X138" s="5" t="str">
        <f>IF(Table1[[#This Row],[Margin_Var]]&gt;=0, "Above Budget", "Below Budget")</f>
        <v>Above Budget</v>
      </c>
      <c r="Y138" s="5">
        <f>IFERROR(Table1[[#This Row],[Gross_Margin]]/Table1[[#This Row],[Actual_Sales]],0)</f>
        <v>0.61702127659574468</v>
      </c>
      <c r="Z138" s="5">
        <f>Table1[[#This Row],[Actual_Profit]]/Table1[[#This Row],[Actual_Sales]]</f>
        <v>0.46808510638297873</v>
      </c>
      <c r="AA138">
        <v>42</v>
      </c>
      <c r="AB138" s="5">
        <f>IFERROR(Table1[[#This Row],[Expenses]]/Table1[[#This Row],[Actual_Sales]],0)</f>
        <v>0.14893617021276595</v>
      </c>
      <c r="AC138">
        <v>30</v>
      </c>
      <c r="AD138">
        <v>971</v>
      </c>
      <c r="AE138" s="5">
        <f>IFERROR(Table1[[#This Row],[Inventory]]/Table1[[#This Row],[Actual_Sales]],0)</f>
        <v>3.4432624113475176</v>
      </c>
    </row>
    <row r="139" spans="1:31" x14ac:dyDescent="0.25">
      <c r="A139">
        <v>3813</v>
      </c>
      <c r="B139">
        <v>585</v>
      </c>
      <c r="C139">
        <v>11</v>
      </c>
      <c r="D139" s="2">
        <v>40817</v>
      </c>
      <c r="E139">
        <v>282</v>
      </c>
      <c r="F139">
        <v>280</v>
      </c>
      <c r="G139">
        <f>Table1[[#This Row],[Actual_Sales]]-Table1[[#This Row],[Budget_Sales]]</f>
        <v>2</v>
      </c>
      <c r="H139" s="5">
        <f>IF(
Table1[[#This Row],[Budget_Sales]]=0,
"",
IF(
Table1[[#This Row],[Budget_Sales]]&gt;0,
(Table1[[#This Row],[Actual_Sales]]-Table1[[#This Row],[Budget_Sales]])/Table1[[#This Row],[Budget_Sales]],
(Table1[[#This Row],[Actual_Sales]]-Table1[[#This Row],[Budget_Sales]])/ABS(Table1[[#This Row],[Budget_Sales]])
)
)</f>
        <v>7.1428571428571426E-3</v>
      </c>
      <c r="I139" s="5" t="str">
        <f>IF(Table1[[#This Row],[Sales_Var]]&gt;=0,"Above Budget","Below Budget")</f>
        <v>Above Budget</v>
      </c>
      <c r="J139">
        <f>Table1[[#This Row],[Actual_Sales]]-(Table1[[#This Row],[COGS]]+Table1[[#This Row],[Expenses]])</f>
        <v>132</v>
      </c>
      <c r="K139">
        <v>140</v>
      </c>
      <c r="L139">
        <f>Table1[[#This Row],[Actual_Profit]]-Table1[[#This Row],[Budget_Profit]]</f>
        <v>-8</v>
      </c>
      <c r="M139" s="5">
        <f>IF(
Table1[[#This Row],[Budget_Profit]]=0,
"",
IF(
Table1[[#This Row],[Budget_Profit]]&gt;0,
(Table1[[#This Row],[Actual_Profit]]-Table1[[#This Row],[Budget_Profit]])/Table1[[#This Row],[Budget_Profit]],
(Table1[[#This Row],[Actual_Profit]]-Table1[[#This Row],[Budget_Profit]])/ABS(Table1[[#This Row],[Budget_Profit]])
)
)</f>
        <v>-5.7142857142857141E-2</v>
      </c>
      <c r="N139" s="5" t="str">
        <f>IF(Table1[[#This Row],[Profit_Var]]&gt;=0, "Above Budget", "Below Budget")</f>
        <v>Below Budget</v>
      </c>
      <c r="O139">
        <v>108</v>
      </c>
      <c r="P139">
        <v>110</v>
      </c>
      <c r="Q139">
        <f>Table1[[#This Row],[COGS]]-Table1[[#This Row],[Budget_COGS]]</f>
        <v>-2</v>
      </c>
      <c r="R139" s="5">
        <f>IF(
Table1[[#This Row],[Budget_COGS]]=0,
"",
IF(
Table1[[#This Row],[Budget_COGS]]&gt;0,
(Table1[[#This Row],[Budget_COGS]]-Table1[[#This Row],[COGS]]) / Table1[[#This Row],[Budget_COGS]],
(Table1[[#This Row],[Budget_COGS]]-Table1[[#This Row],[COGS]]) / ABS(Table1[[#This Row],[Budget_COGS]])
)
)</f>
        <v>1.8181818181818181E-2</v>
      </c>
      <c r="S139" s="5" t="str">
        <f>IF(Table1[[#This Row],[COGS _Var]]&gt;=0, "Above Budget", "Below Budget")</f>
        <v>Below Budget</v>
      </c>
      <c r="T139">
        <f>Table1[[#This Row],[Actual_Sales]]-Table1[[#This Row],[COGS]]</f>
        <v>174</v>
      </c>
      <c r="U139">
        <v>170</v>
      </c>
      <c r="V139">
        <f>Table1[[#This Row],[Gross_Margin]]-Table1[[#This Row],[Budget_Margin]]</f>
        <v>4</v>
      </c>
      <c r="W139" s="5">
        <f>IF(
Table1[[#This Row],[Budget_Margin]]=0,
"",
IF(
Table1[[#This Row],[Budget_Margin]]&gt;0,
(Table1[[#This Row],[Gross_Margin]]-Table1[[#This Row],[Budget_Margin]]) / Table1[[#This Row],[Budget_Margin]],
(Table1[[#This Row],[Gross_Margin]]-Table1[[#This Row],[Budget_Margin]]) / ABS(Table1[[#This Row],[Budget_Margin]])
)
)</f>
        <v>2.3529411764705882E-2</v>
      </c>
      <c r="X139" s="5" t="str">
        <f>IF(Table1[[#This Row],[Margin_Var]]&gt;=0, "Above Budget", "Below Budget")</f>
        <v>Above Budget</v>
      </c>
      <c r="Y139" s="5">
        <f>IFERROR(Table1[[#This Row],[Gross_Margin]]/Table1[[#This Row],[Actual_Sales]],0)</f>
        <v>0.61702127659574468</v>
      </c>
      <c r="Z139" s="5">
        <f>Table1[[#This Row],[Actual_Profit]]/Table1[[#This Row],[Actual_Sales]]</f>
        <v>0.46808510638297873</v>
      </c>
      <c r="AA139">
        <v>42</v>
      </c>
      <c r="AB139" s="5">
        <f>IFERROR(Table1[[#This Row],[Expenses]]/Table1[[#This Row],[Actual_Sales]],0)</f>
        <v>0.14893617021276595</v>
      </c>
      <c r="AC139">
        <v>30</v>
      </c>
      <c r="AD139">
        <v>971</v>
      </c>
      <c r="AE139" s="5">
        <f>IFERROR(Table1[[#This Row],[Inventory]]/Table1[[#This Row],[Actual_Sales]],0)</f>
        <v>3.4432624113475176</v>
      </c>
    </row>
    <row r="140" spans="1:31" x14ac:dyDescent="0.25">
      <c r="A140">
        <v>3674</v>
      </c>
      <c r="B140">
        <v>720</v>
      </c>
      <c r="C140">
        <v>3</v>
      </c>
      <c r="D140" s="2">
        <v>40787</v>
      </c>
      <c r="E140">
        <v>261</v>
      </c>
      <c r="F140">
        <v>250</v>
      </c>
      <c r="G140">
        <f>Table1[[#This Row],[Actual_Sales]]-Table1[[#This Row],[Budget_Sales]]</f>
        <v>11</v>
      </c>
      <c r="H140" s="5">
        <f>IF(
Table1[[#This Row],[Budget_Sales]]=0,
"",
IF(
Table1[[#This Row],[Budget_Sales]]&gt;0,
(Table1[[#This Row],[Actual_Sales]]-Table1[[#This Row],[Budget_Sales]])/Table1[[#This Row],[Budget_Sales]],
(Table1[[#This Row],[Actual_Sales]]-Table1[[#This Row],[Budget_Sales]])/ABS(Table1[[#This Row],[Budget_Sales]])
)
)</f>
        <v>4.3999999999999997E-2</v>
      </c>
      <c r="I140" s="5" t="str">
        <f>IF(Table1[[#This Row],[Sales_Var]]&gt;=0,"Above Budget","Below Budget")</f>
        <v>Above Budget</v>
      </c>
      <c r="J140">
        <f>Table1[[#This Row],[Actual_Sales]]-(Table1[[#This Row],[COGS]]+Table1[[#This Row],[Expenses]])</f>
        <v>122</v>
      </c>
      <c r="K140">
        <v>120</v>
      </c>
      <c r="L140">
        <f>Table1[[#This Row],[Actual_Profit]]-Table1[[#This Row],[Budget_Profit]]</f>
        <v>2</v>
      </c>
      <c r="M140" s="5">
        <f>IF(
Table1[[#This Row],[Budget_Profit]]=0,
"",
IF(
Table1[[#This Row],[Budget_Profit]]&gt;0,
(Table1[[#This Row],[Actual_Profit]]-Table1[[#This Row],[Budget_Profit]])/Table1[[#This Row],[Budget_Profit]],
(Table1[[#This Row],[Actual_Profit]]-Table1[[#This Row],[Budget_Profit]])/ABS(Table1[[#This Row],[Budget_Profit]])
)
)</f>
        <v>1.6666666666666666E-2</v>
      </c>
      <c r="N140" s="5" t="str">
        <f>IF(Table1[[#This Row],[Profit_Var]]&gt;=0, "Above Budget", "Below Budget")</f>
        <v>Above Budget</v>
      </c>
      <c r="O140">
        <v>100</v>
      </c>
      <c r="P140">
        <v>100</v>
      </c>
      <c r="Q140">
        <f>Table1[[#This Row],[COGS]]-Table1[[#This Row],[Budget_COGS]]</f>
        <v>0</v>
      </c>
      <c r="R140" s="5">
        <f>IF(
Table1[[#This Row],[Budget_COGS]]=0,
"",
IF(
Table1[[#This Row],[Budget_COGS]]&gt;0,
(Table1[[#This Row],[Budget_COGS]]-Table1[[#This Row],[COGS]]) / Table1[[#This Row],[Budget_COGS]],
(Table1[[#This Row],[Budget_COGS]]-Table1[[#This Row],[COGS]]) / ABS(Table1[[#This Row],[Budget_COGS]])
)
)</f>
        <v>0</v>
      </c>
      <c r="S140" s="5" t="str">
        <f>IF(Table1[[#This Row],[COGS _Var]]&gt;=0, "Above Budget", "Below Budget")</f>
        <v>Above Budget</v>
      </c>
      <c r="T140">
        <f>Table1[[#This Row],[Actual_Sales]]-Table1[[#This Row],[COGS]]</f>
        <v>161</v>
      </c>
      <c r="U140">
        <v>150</v>
      </c>
      <c r="V140">
        <f>Table1[[#This Row],[Gross_Margin]]-Table1[[#This Row],[Budget_Margin]]</f>
        <v>11</v>
      </c>
      <c r="W140" s="5">
        <f>IF(
Table1[[#This Row],[Budget_Margin]]=0,
"",
IF(
Table1[[#This Row],[Budget_Margin]]&gt;0,
(Table1[[#This Row],[Gross_Margin]]-Table1[[#This Row],[Budget_Margin]]) / Table1[[#This Row],[Budget_Margin]],
(Table1[[#This Row],[Gross_Margin]]-Table1[[#This Row],[Budget_Margin]]) / ABS(Table1[[#This Row],[Budget_Margin]])
)
)</f>
        <v>7.3333333333333334E-2</v>
      </c>
      <c r="X140" s="5" t="str">
        <f>IF(Table1[[#This Row],[Margin_Var]]&gt;=0, "Above Budget", "Below Budget")</f>
        <v>Above Budget</v>
      </c>
      <c r="Y140" s="5">
        <f>IFERROR(Table1[[#This Row],[Gross_Margin]]/Table1[[#This Row],[Actual_Sales]],0)</f>
        <v>0.61685823754789271</v>
      </c>
      <c r="Z140" s="5">
        <f>Table1[[#This Row],[Actual_Profit]]/Table1[[#This Row],[Actual_Sales]]</f>
        <v>0.46743295019157088</v>
      </c>
      <c r="AA140">
        <v>39</v>
      </c>
      <c r="AB140" s="5">
        <f>IFERROR(Table1[[#This Row],[Expenses]]/Table1[[#This Row],[Actual_Sales]],0)</f>
        <v>0.14942528735632185</v>
      </c>
      <c r="AC140">
        <v>28</v>
      </c>
      <c r="AD140">
        <v>981</v>
      </c>
      <c r="AE140" s="5">
        <f>IFERROR(Table1[[#This Row],[Inventory]]/Table1[[#This Row],[Actual_Sales]],0)</f>
        <v>3.7586206896551726</v>
      </c>
    </row>
    <row r="141" spans="1:31" x14ac:dyDescent="0.25">
      <c r="A141">
        <v>3679</v>
      </c>
      <c r="B141">
        <v>773</v>
      </c>
      <c r="C141">
        <v>10</v>
      </c>
      <c r="D141" s="2">
        <v>40787</v>
      </c>
      <c r="E141">
        <v>261</v>
      </c>
      <c r="F141">
        <v>210</v>
      </c>
      <c r="G141">
        <f>Table1[[#This Row],[Actual_Sales]]-Table1[[#This Row],[Budget_Sales]]</f>
        <v>51</v>
      </c>
      <c r="H141" s="5">
        <f>IF(
Table1[[#This Row],[Budget_Sales]]=0,
"",
IF(
Table1[[#This Row],[Budget_Sales]]&gt;0,
(Table1[[#This Row],[Actual_Sales]]-Table1[[#This Row],[Budget_Sales]])/Table1[[#This Row],[Budget_Sales]],
(Table1[[#This Row],[Actual_Sales]]-Table1[[#This Row],[Budget_Sales]])/ABS(Table1[[#This Row],[Budget_Sales]])
)
)</f>
        <v>0.24285714285714285</v>
      </c>
      <c r="I141" s="5" t="str">
        <f>IF(Table1[[#This Row],[Sales_Var]]&gt;=0,"Above Budget","Below Budget")</f>
        <v>Above Budget</v>
      </c>
      <c r="J141">
        <f>Table1[[#This Row],[Actual_Sales]]-(Table1[[#This Row],[COGS]]+Table1[[#This Row],[Expenses]])</f>
        <v>122</v>
      </c>
      <c r="K141">
        <v>110</v>
      </c>
      <c r="L141">
        <f>Table1[[#This Row],[Actual_Profit]]-Table1[[#This Row],[Budget_Profit]]</f>
        <v>12</v>
      </c>
      <c r="M141" s="5">
        <f>IF(
Table1[[#This Row],[Budget_Profit]]=0,
"",
IF(
Table1[[#This Row],[Budget_Profit]]&gt;0,
(Table1[[#This Row],[Actual_Profit]]-Table1[[#This Row],[Budget_Profit]])/Table1[[#This Row],[Budget_Profit]],
(Table1[[#This Row],[Actual_Profit]]-Table1[[#This Row],[Budget_Profit]])/ABS(Table1[[#This Row],[Budget_Profit]])
)
)</f>
        <v>0.10909090909090909</v>
      </c>
      <c r="N141" s="5" t="str">
        <f>IF(Table1[[#This Row],[Profit_Var]]&gt;=0, "Above Budget", "Below Budget")</f>
        <v>Above Budget</v>
      </c>
      <c r="O141">
        <v>100</v>
      </c>
      <c r="P141">
        <v>80</v>
      </c>
      <c r="Q141">
        <f>Table1[[#This Row],[COGS]]-Table1[[#This Row],[Budget_COGS]]</f>
        <v>20</v>
      </c>
      <c r="R141" s="5">
        <f>IF(
Table1[[#This Row],[Budget_COGS]]=0,
"",
IF(
Table1[[#This Row],[Budget_COGS]]&gt;0,
(Table1[[#This Row],[Budget_COGS]]-Table1[[#This Row],[COGS]]) / Table1[[#This Row],[Budget_COGS]],
(Table1[[#This Row],[Budget_COGS]]-Table1[[#This Row],[COGS]]) / ABS(Table1[[#This Row],[Budget_COGS]])
)
)</f>
        <v>-0.25</v>
      </c>
      <c r="S141" s="5" t="str">
        <f>IF(Table1[[#This Row],[COGS _Var]]&gt;=0, "Above Budget", "Below Budget")</f>
        <v>Above Budget</v>
      </c>
      <c r="T141">
        <f>Table1[[#This Row],[Actual_Sales]]-Table1[[#This Row],[COGS]]</f>
        <v>161</v>
      </c>
      <c r="U141">
        <v>130</v>
      </c>
      <c r="V141">
        <f>Table1[[#This Row],[Gross_Margin]]-Table1[[#This Row],[Budget_Margin]]</f>
        <v>31</v>
      </c>
      <c r="W141" s="5">
        <f>IF(
Table1[[#This Row],[Budget_Margin]]=0,
"",
IF(
Table1[[#This Row],[Budget_Margin]]&gt;0,
(Table1[[#This Row],[Gross_Margin]]-Table1[[#This Row],[Budget_Margin]]) / Table1[[#This Row],[Budget_Margin]],
(Table1[[#This Row],[Gross_Margin]]-Table1[[#This Row],[Budget_Margin]]) / ABS(Table1[[#This Row],[Budget_Margin]])
)
)</f>
        <v>0.23846153846153847</v>
      </c>
      <c r="X141" s="5" t="str">
        <f>IF(Table1[[#This Row],[Margin_Var]]&gt;=0, "Above Budget", "Below Budget")</f>
        <v>Above Budget</v>
      </c>
      <c r="Y141" s="5">
        <f>IFERROR(Table1[[#This Row],[Gross_Margin]]/Table1[[#This Row],[Actual_Sales]],0)</f>
        <v>0.61685823754789271</v>
      </c>
      <c r="Z141" s="5">
        <f>Table1[[#This Row],[Actual_Profit]]/Table1[[#This Row],[Actual_Sales]]</f>
        <v>0.46743295019157088</v>
      </c>
      <c r="AA141">
        <v>39</v>
      </c>
      <c r="AB141" s="5">
        <f>IFERROR(Table1[[#This Row],[Expenses]]/Table1[[#This Row],[Actual_Sales]],0)</f>
        <v>0.14942528735632185</v>
      </c>
      <c r="AC141">
        <v>28</v>
      </c>
      <c r="AD141">
        <v>981</v>
      </c>
      <c r="AE141" s="5">
        <f>IFERROR(Table1[[#This Row],[Inventory]]/Table1[[#This Row],[Actual_Sales]],0)</f>
        <v>3.7586206896551726</v>
      </c>
    </row>
    <row r="142" spans="1:31" x14ac:dyDescent="0.25">
      <c r="A142">
        <v>3699</v>
      </c>
      <c r="B142">
        <v>845</v>
      </c>
      <c r="C142">
        <v>11</v>
      </c>
      <c r="D142" s="2">
        <v>40787</v>
      </c>
      <c r="E142">
        <v>261</v>
      </c>
      <c r="F142">
        <v>260</v>
      </c>
      <c r="G142">
        <f>Table1[[#This Row],[Actual_Sales]]-Table1[[#This Row],[Budget_Sales]]</f>
        <v>1</v>
      </c>
      <c r="H142" s="5">
        <f>IF(
Table1[[#This Row],[Budget_Sales]]=0,
"",
IF(
Table1[[#This Row],[Budget_Sales]]&gt;0,
(Table1[[#This Row],[Actual_Sales]]-Table1[[#This Row],[Budget_Sales]])/Table1[[#This Row],[Budget_Sales]],
(Table1[[#This Row],[Actual_Sales]]-Table1[[#This Row],[Budget_Sales]])/ABS(Table1[[#This Row],[Budget_Sales]])
)
)</f>
        <v>3.8461538461538464E-3</v>
      </c>
      <c r="I142" s="5" t="str">
        <f>IF(Table1[[#This Row],[Sales_Var]]&gt;=0,"Above Budget","Below Budget")</f>
        <v>Above Budget</v>
      </c>
      <c r="J142">
        <f>Table1[[#This Row],[Actual_Sales]]-(Table1[[#This Row],[COGS]]+Table1[[#This Row],[Expenses]])</f>
        <v>122</v>
      </c>
      <c r="K142">
        <v>130</v>
      </c>
      <c r="L142">
        <f>Table1[[#This Row],[Actual_Profit]]-Table1[[#This Row],[Budget_Profit]]</f>
        <v>-8</v>
      </c>
      <c r="M142" s="5">
        <f>IF(
Table1[[#This Row],[Budget_Profit]]=0,
"",
IF(
Table1[[#This Row],[Budget_Profit]]&gt;0,
(Table1[[#This Row],[Actual_Profit]]-Table1[[#This Row],[Budget_Profit]])/Table1[[#This Row],[Budget_Profit]],
(Table1[[#This Row],[Actual_Profit]]-Table1[[#This Row],[Budget_Profit]])/ABS(Table1[[#This Row],[Budget_Profit]])
)
)</f>
        <v>-6.1538461538461542E-2</v>
      </c>
      <c r="N142" s="5" t="str">
        <f>IF(Table1[[#This Row],[Profit_Var]]&gt;=0, "Above Budget", "Below Budget")</f>
        <v>Below Budget</v>
      </c>
      <c r="O142">
        <v>100</v>
      </c>
      <c r="P142">
        <v>100</v>
      </c>
      <c r="Q142">
        <f>Table1[[#This Row],[COGS]]-Table1[[#This Row],[Budget_COGS]]</f>
        <v>0</v>
      </c>
      <c r="R142" s="5">
        <f>IF(
Table1[[#This Row],[Budget_COGS]]=0,
"",
IF(
Table1[[#This Row],[Budget_COGS]]&gt;0,
(Table1[[#This Row],[Budget_COGS]]-Table1[[#This Row],[COGS]]) / Table1[[#This Row],[Budget_COGS]],
(Table1[[#This Row],[Budget_COGS]]-Table1[[#This Row],[COGS]]) / ABS(Table1[[#This Row],[Budget_COGS]])
)
)</f>
        <v>0</v>
      </c>
      <c r="S142" s="5" t="str">
        <f>IF(Table1[[#This Row],[COGS _Var]]&gt;=0, "Above Budget", "Below Budget")</f>
        <v>Above Budget</v>
      </c>
      <c r="T142">
        <f>Table1[[#This Row],[Actual_Sales]]-Table1[[#This Row],[COGS]]</f>
        <v>161</v>
      </c>
      <c r="U142">
        <v>160</v>
      </c>
      <c r="V142">
        <f>Table1[[#This Row],[Gross_Margin]]-Table1[[#This Row],[Budget_Margin]]</f>
        <v>1</v>
      </c>
      <c r="W142" s="5">
        <f>IF(
Table1[[#This Row],[Budget_Margin]]=0,
"",
IF(
Table1[[#This Row],[Budget_Margin]]&gt;0,
(Table1[[#This Row],[Gross_Margin]]-Table1[[#This Row],[Budget_Margin]]) / Table1[[#This Row],[Budget_Margin]],
(Table1[[#This Row],[Gross_Margin]]-Table1[[#This Row],[Budget_Margin]]) / ABS(Table1[[#This Row],[Budget_Margin]])
)
)</f>
        <v>6.2500000000000003E-3</v>
      </c>
      <c r="X142" s="5" t="str">
        <f>IF(Table1[[#This Row],[Margin_Var]]&gt;=0, "Above Budget", "Below Budget")</f>
        <v>Above Budget</v>
      </c>
      <c r="Y142" s="5">
        <f>IFERROR(Table1[[#This Row],[Gross_Margin]]/Table1[[#This Row],[Actual_Sales]],0)</f>
        <v>0.61685823754789271</v>
      </c>
      <c r="Z142" s="5">
        <f>Table1[[#This Row],[Actual_Profit]]/Table1[[#This Row],[Actual_Sales]]</f>
        <v>0.46743295019157088</v>
      </c>
      <c r="AA142">
        <v>39</v>
      </c>
      <c r="AB142" s="5">
        <f>IFERROR(Table1[[#This Row],[Expenses]]/Table1[[#This Row],[Actual_Sales]],0)</f>
        <v>0.14942528735632185</v>
      </c>
      <c r="AC142">
        <v>28</v>
      </c>
      <c r="AD142">
        <v>981</v>
      </c>
      <c r="AE142" s="5">
        <f>IFERROR(Table1[[#This Row],[Inventory]]/Table1[[#This Row],[Actual_Sales]],0)</f>
        <v>3.7586206896551726</v>
      </c>
    </row>
    <row r="143" spans="1:31" x14ac:dyDescent="0.25">
      <c r="A143">
        <v>2702</v>
      </c>
      <c r="B143">
        <v>415</v>
      </c>
      <c r="C143">
        <v>8</v>
      </c>
      <c r="D143" s="2">
        <v>40634</v>
      </c>
      <c r="E143">
        <v>261</v>
      </c>
      <c r="F143">
        <v>210</v>
      </c>
      <c r="G143">
        <f>Table1[[#This Row],[Actual_Sales]]-Table1[[#This Row],[Budget_Sales]]</f>
        <v>51</v>
      </c>
      <c r="H143" s="5">
        <f>IF(
Table1[[#This Row],[Budget_Sales]]=0,
"",
IF(
Table1[[#This Row],[Budget_Sales]]&gt;0,
(Table1[[#This Row],[Actual_Sales]]-Table1[[#This Row],[Budget_Sales]])/Table1[[#This Row],[Budget_Sales]],
(Table1[[#This Row],[Actual_Sales]]-Table1[[#This Row],[Budget_Sales]])/ABS(Table1[[#This Row],[Budget_Sales]])
)
)</f>
        <v>0.24285714285714285</v>
      </c>
      <c r="I143" s="5" t="str">
        <f>IF(Table1[[#This Row],[Sales_Var]]&gt;=0,"Above Budget","Below Budget")</f>
        <v>Above Budget</v>
      </c>
      <c r="J143">
        <f>Table1[[#This Row],[Actual_Sales]]-(Table1[[#This Row],[COGS]]+Table1[[#This Row],[Expenses]])</f>
        <v>122</v>
      </c>
      <c r="K143">
        <v>110</v>
      </c>
      <c r="L143">
        <f>Table1[[#This Row],[Actual_Profit]]-Table1[[#This Row],[Budget_Profit]]</f>
        <v>12</v>
      </c>
      <c r="M143" s="5">
        <f>IF(
Table1[[#This Row],[Budget_Profit]]=0,
"",
IF(
Table1[[#This Row],[Budget_Profit]]&gt;0,
(Table1[[#This Row],[Actual_Profit]]-Table1[[#This Row],[Budget_Profit]])/Table1[[#This Row],[Budget_Profit]],
(Table1[[#This Row],[Actual_Profit]]-Table1[[#This Row],[Budget_Profit]])/ABS(Table1[[#This Row],[Budget_Profit]])
)
)</f>
        <v>0.10909090909090909</v>
      </c>
      <c r="N143" s="5" t="str">
        <f>IF(Table1[[#This Row],[Profit_Var]]&gt;=0, "Above Budget", "Below Budget")</f>
        <v>Above Budget</v>
      </c>
      <c r="O143">
        <v>100</v>
      </c>
      <c r="P143">
        <v>80</v>
      </c>
      <c r="Q143">
        <f>Table1[[#This Row],[COGS]]-Table1[[#This Row],[Budget_COGS]]</f>
        <v>20</v>
      </c>
      <c r="R143" s="5">
        <f>IF(
Table1[[#This Row],[Budget_COGS]]=0,
"",
IF(
Table1[[#This Row],[Budget_COGS]]&gt;0,
(Table1[[#This Row],[Budget_COGS]]-Table1[[#This Row],[COGS]]) / Table1[[#This Row],[Budget_COGS]],
(Table1[[#This Row],[Budget_COGS]]-Table1[[#This Row],[COGS]]) / ABS(Table1[[#This Row],[Budget_COGS]])
)
)</f>
        <v>-0.25</v>
      </c>
      <c r="S143" s="5" t="str">
        <f>IF(Table1[[#This Row],[COGS _Var]]&gt;=0, "Above Budget", "Below Budget")</f>
        <v>Above Budget</v>
      </c>
      <c r="T143">
        <f>Table1[[#This Row],[Actual_Sales]]-Table1[[#This Row],[COGS]]</f>
        <v>161</v>
      </c>
      <c r="U143">
        <v>130</v>
      </c>
      <c r="V143">
        <f>Table1[[#This Row],[Gross_Margin]]-Table1[[#This Row],[Budget_Margin]]</f>
        <v>31</v>
      </c>
      <c r="W143" s="5">
        <f>IF(
Table1[[#This Row],[Budget_Margin]]=0,
"",
IF(
Table1[[#This Row],[Budget_Margin]]&gt;0,
(Table1[[#This Row],[Gross_Margin]]-Table1[[#This Row],[Budget_Margin]]) / Table1[[#This Row],[Budget_Margin]],
(Table1[[#This Row],[Gross_Margin]]-Table1[[#This Row],[Budget_Margin]]) / ABS(Table1[[#This Row],[Budget_Margin]])
)
)</f>
        <v>0.23846153846153847</v>
      </c>
      <c r="X143" s="5" t="str">
        <f>IF(Table1[[#This Row],[Margin_Var]]&gt;=0, "Above Budget", "Below Budget")</f>
        <v>Above Budget</v>
      </c>
      <c r="Y143" s="5">
        <f>IFERROR(Table1[[#This Row],[Gross_Margin]]/Table1[[#This Row],[Actual_Sales]],0)</f>
        <v>0.61685823754789271</v>
      </c>
      <c r="Z143" s="5">
        <f>Table1[[#This Row],[Actual_Profit]]/Table1[[#This Row],[Actual_Sales]]</f>
        <v>0.46743295019157088</v>
      </c>
      <c r="AA143">
        <v>39</v>
      </c>
      <c r="AB143" s="5">
        <f>IFERROR(Table1[[#This Row],[Expenses]]/Table1[[#This Row],[Actual_Sales]],0)</f>
        <v>0.14942528735632185</v>
      </c>
      <c r="AC143">
        <v>28</v>
      </c>
      <c r="AD143">
        <v>822</v>
      </c>
      <c r="AE143" s="5">
        <f>IFERROR(Table1[[#This Row],[Inventory]]/Table1[[#This Row],[Actual_Sales]],0)</f>
        <v>3.1494252873563218</v>
      </c>
    </row>
    <row r="144" spans="1:31" x14ac:dyDescent="0.25">
      <c r="A144">
        <v>2801</v>
      </c>
      <c r="B144">
        <v>815</v>
      </c>
      <c r="C144">
        <v>10</v>
      </c>
      <c r="D144" s="2">
        <v>40634</v>
      </c>
      <c r="E144">
        <v>261</v>
      </c>
      <c r="F144">
        <v>210</v>
      </c>
      <c r="G144">
        <f>Table1[[#This Row],[Actual_Sales]]-Table1[[#This Row],[Budget_Sales]]</f>
        <v>51</v>
      </c>
      <c r="H144" s="5">
        <f>IF(
Table1[[#This Row],[Budget_Sales]]=0,
"",
IF(
Table1[[#This Row],[Budget_Sales]]&gt;0,
(Table1[[#This Row],[Actual_Sales]]-Table1[[#This Row],[Budget_Sales]])/Table1[[#This Row],[Budget_Sales]],
(Table1[[#This Row],[Actual_Sales]]-Table1[[#This Row],[Budget_Sales]])/ABS(Table1[[#This Row],[Budget_Sales]])
)
)</f>
        <v>0.24285714285714285</v>
      </c>
      <c r="I144" s="5" t="str">
        <f>IF(Table1[[#This Row],[Sales_Var]]&gt;=0,"Above Budget","Below Budget")</f>
        <v>Above Budget</v>
      </c>
      <c r="J144">
        <f>Table1[[#This Row],[Actual_Sales]]-(Table1[[#This Row],[COGS]]+Table1[[#This Row],[Expenses]])</f>
        <v>122</v>
      </c>
      <c r="K144">
        <v>110</v>
      </c>
      <c r="L144">
        <f>Table1[[#This Row],[Actual_Profit]]-Table1[[#This Row],[Budget_Profit]]</f>
        <v>12</v>
      </c>
      <c r="M144" s="5">
        <f>IF(
Table1[[#This Row],[Budget_Profit]]=0,
"",
IF(
Table1[[#This Row],[Budget_Profit]]&gt;0,
(Table1[[#This Row],[Actual_Profit]]-Table1[[#This Row],[Budget_Profit]])/Table1[[#This Row],[Budget_Profit]],
(Table1[[#This Row],[Actual_Profit]]-Table1[[#This Row],[Budget_Profit]])/ABS(Table1[[#This Row],[Budget_Profit]])
)
)</f>
        <v>0.10909090909090909</v>
      </c>
      <c r="N144" s="5" t="str">
        <f>IF(Table1[[#This Row],[Profit_Var]]&gt;=0, "Above Budget", "Below Budget")</f>
        <v>Above Budget</v>
      </c>
      <c r="O144">
        <v>100</v>
      </c>
      <c r="P144">
        <v>80</v>
      </c>
      <c r="Q144">
        <f>Table1[[#This Row],[COGS]]-Table1[[#This Row],[Budget_COGS]]</f>
        <v>20</v>
      </c>
      <c r="R144" s="5">
        <f>IF(
Table1[[#This Row],[Budget_COGS]]=0,
"",
IF(
Table1[[#This Row],[Budget_COGS]]&gt;0,
(Table1[[#This Row],[Budget_COGS]]-Table1[[#This Row],[COGS]]) / Table1[[#This Row],[Budget_COGS]],
(Table1[[#This Row],[Budget_COGS]]-Table1[[#This Row],[COGS]]) / ABS(Table1[[#This Row],[Budget_COGS]])
)
)</f>
        <v>-0.25</v>
      </c>
      <c r="S144" s="5" t="str">
        <f>IF(Table1[[#This Row],[COGS _Var]]&gt;=0, "Above Budget", "Below Budget")</f>
        <v>Above Budget</v>
      </c>
      <c r="T144">
        <f>Table1[[#This Row],[Actual_Sales]]-Table1[[#This Row],[COGS]]</f>
        <v>161</v>
      </c>
      <c r="U144">
        <v>130</v>
      </c>
      <c r="V144">
        <f>Table1[[#This Row],[Gross_Margin]]-Table1[[#This Row],[Budget_Margin]]</f>
        <v>31</v>
      </c>
      <c r="W144" s="5">
        <f>IF(
Table1[[#This Row],[Budget_Margin]]=0,
"",
IF(
Table1[[#This Row],[Budget_Margin]]&gt;0,
(Table1[[#This Row],[Gross_Margin]]-Table1[[#This Row],[Budget_Margin]]) / Table1[[#This Row],[Budget_Margin]],
(Table1[[#This Row],[Gross_Margin]]-Table1[[#This Row],[Budget_Margin]]) / ABS(Table1[[#This Row],[Budget_Margin]])
)
)</f>
        <v>0.23846153846153847</v>
      </c>
      <c r="X144" s="5" t="str">
        <f>IF(Table1[[#This Row],[Margin_Var]]&gt;=0, "Above Budget", "Below Budget")</f>
        <v>Above Budget</v>
      </c>
      <c r="Y144" s="5">
        <f>IFERROR(Table1[[#This Row],[Gross_Margin]]/Table1[[#This Row],[Actual_Sales]],0)</f>
        <v>0.61685823754789271</v>
      </c>
      <c r="Z144" s="5">
        <f>Table1[[#This Row],[Actual_Profit]]/Table1[[#This Row],[Actual_Sales]]</f>
        <v>0.46743295019157088</v>
      </c>
      <c r="AA144">
        <v>39</v>
      </c>
      <c r="AB144" s="5">
        <f>IFERROR(Table1[[#This Row],[Expenses]]/Table1[[#This Row],[Actual_Sales]],0)</f>
        <v>0.14942528735632185</v>
      </c>
      <c r="AC144">
        <v>28</v>
      </c>
      <c r="AD144">
        <v>822</v>
      </c>
      <c r="AE144" s="5">
        <f>IFERROR(Table1[[#This Row],[Inventory]]/Table1[[#This Row],[Actual_Sales]],0)</f>
        <v>3.1494252873563218</v>
      </c>
    </row>
    <row r="145" spans="1:31" x14ac:dyDescent="0.25">
      <c r="A145">
        <v>2432</v>
      </c>
      <c r="B145">
        <v>720</v>
      </c>
      <c r="C145">
        <v>1</v>
      </c>
      <c r="D145" s="2">
        <v>40575</v>
      </c>
      <c r="E145">
        <v>259</v>
      </c>
      <c r="F145">
        <v>250</v>
      </c>
      <c r="G145">
        <f>Table1[[#This Row],[Actual_Sales]]-Table1[[#This Row],[Budget_Sales]]</f>
        <v>9</v>
      </c>
      <c r="H145" s="5">
        <f>IF(
Table1[[#This Row],[Budget_Sales]]=0,
"",
IF(
Table1[[#This Row],[Budget_Sales]]&gt;0,
(Table1[[#This Row],[Actual_Sales]]-Table1[[#This Row],[Budget_Sales]])/Table1[[#This Row],[Budget_Sales]],
(Table1[[#This Row],[Actual_Sales]]-Table1[[#This Row],[Budget_Sales]])/ABS(Table1[[#This Row],[Budget_Sales]])
)
)</f>
        <v>3.5999999999999997E-2</v>
      </c>
      <c r="I145" s="5" t="str">
        <f>IF(Table1[[#This Row],[Sales_Var]]&gt;=0,"Above Budget","Below Budget")</f>
        <v>Above Budget</v>
      </c>
      <c r="J145">
        <f>Table1[[#This Row],[Actual_Sales]]-(Table1[[#This Row],[COGS]]+Table1[[#This Row],[Expenses]])</f>
        <v>121</v>
      </c>
      <c r="K145">
        <v>120</v>
      </c>
      <c r="L145">
        <f>Table1[[#This Row],[Actual_Profit]]-Table1[[#This Row],[Budget_Profit]]</f>
        <v>1</v>
      </c>
      <c r="M145" s="5">
        <f>IF(
Table1[[#This Row],[Budget_Profit]]=0,
"",
IF(
Table1[[#This Row],[Budget_Profit]]&gt;0,
(Table1[[#This Row],[Actual_Profit]]-Table1[[#This Row],[Budget_Profit]])/Table1[[#This Row],[Budget_Profit]],
(Table1[[#This Row],[Actual_Profit]]-Table1[[#This Row],[Budget_Profit]])/ABS(Table1[[#This Row],[Budget_Profit]])
)
)</f>
        <v>8.3333333333333332E-3</v>
      </c>
      <c r="N145" s="5" t="str">
        <f>IF(Table1[[#This Row],[Profit_Var]]&gt;=0, "Above Budget", "Below Budget")</f>
        <v>Above Budget</v>
      </c>
      <c r="O145">
        <v>99</v>
      </c>
      <c r="P145">
        <v>100</v>
      </c>
      <c r="Q145">
        <f>Table1[[#This Row],[COGS]]-Table1[[#This Row],[Budget_COGS]]</f>
        <v>-1</v>
      </c>
      <c r="R145" s="5">
        <f>IF(
Table1[[#This Row],[Budget_COGS]]=0,
"",
IF(
Table1[[#This Row],[Budget_COGS]]&gt;0,
(Table1[[#This Row],[Budget_COGS]]-Table1[[#This Row],[COGS]]) / Table1[[#This Row],[Budget_COGS]],
(Table1[[#This Row],[Budget_COGS]]-Table1[[#This Row],[COGS]]) / ABS(Table1[[#This Row],[Budget_COGS]])
)
)</f>
        <v>0.01</v>
      </c>
      <c r="S145" s="5" t="str">
        <f>IF(Table1[[#This Row],[COGS _Var]]&gt;=0, "Above Budget", "Below Budget")</f>
        <v>Below Budget</v>
      </c>
      <c r="T145">
        <f>Table1[[#This Row],[Actual_Sales]]-Table1[[#This Row],[COGS]]</f>
        <v>160</v>
      </c>
      <c r="U145">
        <v>150</v>
      </c>
      <c r="V145">
        <f>Table1[[#This Row],[Gross_Margin]]-Table1[[#This Row],[Budget_Margin]]</f>
        <v>10</v>
      </c>
      <c r="W145" s="5">
        <f>IF(
Table1[[#This Row],[Budget_Margin]]=0,
"",
IF(
Table1[[#This Row],[Budget_Margin]]&gt;0,
(Table1[[#This Row],[Gross_Margin]]-Table1[[#This Row],[Budget_Margin]]) / Table1[[#This Row],[Budget_Margin]],
(Table1[[#This Row],[Gross_Margin]]-Table1[[#This Row],[Budget_Margin]]) / ABS(Table1[[#This Row],[Budget_Margin]])
)
)</f>
        <v>6.6666666666666666E-2</v>
      </c>
      <c r="X145" s="5" t="str">
        <f>IF(Table1[[#This Row],[Margin_Var]]&gt;=0, "Above Budget", "Below Budget")</f>
        <v>Above Budget</v>
      </c>
      <c r="Y145" s="5">
        <f>IFERROR(Table1[[#This Row],[Gross_Margin]]/Table1[[#This Row],[Actual_Sales]],0)</f>
        <v>0.61776061776061775</v>
      </c>
      <c r="Z145" s="5">
        <f>Table1[[#This Row],[Actual_Profit]]/Table1[[#This Row],[Actual_Sales]]</f>
        <v>0.46718146718146719</v>
      </c>
      <c r="AA145">
        <v>39</v>
      </c>
      <c r="AB145" s="5">
        <f>IFERROR(Table1[[#This Row],[Expenses]]/Table1[[#This Row],[Actual_Sales]],0)</f>
        <v>0.15057915057915058</v>
      </c>
      <c r="AC145">
        <v>27</v>
      </c>
      <c r="AD145">
        <v>766</v>
      </c>
      <c r="AE145" s="5">
        <f>IFERROR(Table1[[#This Row],[Inventory]]/Table1[[#This Row],[Actual_Sales]],0)</f>
        <v>2.9575289575289574</v>
      </c>
    </row>
    <row r="146" spans="1:31" x14ac:dyDescent="0.25">
      <c r="A146">
        <v>2406</v>
      </c>
      <c r="B146">
        <v>630</v>
      </c>
      <c r="C146">
        <v>8</v>
      </c>
      <c r="D146" s="2">
        <v>40575</v>
      </c>
      <c r="E146">
        <v>259</v>
      </c>
      <c r="F146">
        <v>210</v>
      </c>
      <c r="G146">
        <f>Table1[[#This Row],[Actual_Sales]]-Table1[[#This Row],[Budget_Sales]]</f>
        <v>49</v>
      </c>
      <c r="H146" s="5">
        <f>IF(
Table1[[#This Row],[Budget_Sales]]=0,
"",
IF(
Table1[[#This Row],[Budget_Sales]]&gt;0,
(Table1[[#This Row],[Actual_Sales]]-Table1[[#This Row],[Budget_Sales]])/Table1[[#This Row],[Budget_Sales]],
(Table1[[#This Row],[Actual_Sales]]-Table1[[#This Row],[Budget_Sales]])/ABS(Table1[[#This Row],[Budget_Sales]])
)
)</f>
        <v>0.23333333333333334</v>
      </c>
      <c r="I146" s="5" t="str">
        <f>IF(Table1[[#This Row],[Sales_Var]]&gt;=0,"Above Budget","Below Budget")</f>
        <v>Above Budget</v>
      </c>
      <c r="J146">
        <f>Table1[[#This Row],[Actual_Sales]]-(Table1[[#This Row],[COGS]]+Table1[[#This Row],[Expenses]])</f>
        <v>121</v>
      </c>
      <c r="K146">
        <v>110</v>
      </c>
      <c r="L146">
        <f>Table1[[#This Row],[Actual_Profit]]-Table1[[#This Row],[Budget_Profit]]</f>
        <v>11</v>
      </c>
      <c r="M146" s="5">
        <f>IF(
Table1[[#This Row],[Budget_Profit]]=0,
"",
IF(
Table1[[#This Row],[Budget_Profit]]&gt;0,
(Table1[[#This Row],[Actual_Profit]]-Table1[[#This Row],[Budget_Profit]])/Table1[[#This Row],[Budget_Profit]],
(Table1[[#This Row],[Actual_Profit]]-Table1[[#This Row],[Budget_Profit]])/ABS(Table1[[#This Row],[Budget_Profit]])
)
)</f>
        <v>0.1</v>
      </c>
      <c r="N146" s="5" t="str">
        <f>IF(Table1[[#This Row],[Profit_Var]]&gt;=0, "Above Budget", "Below Budget")</f>
        <v>Above Budget</v>
      </c>
      <c r="O146">
        <v>99</v>
      </c>
      <c r="P146">
        <v>80</v>
      </c>
      <c r="Q146">
        <f>Table1[[#This Row],[COGS]]-Table1[[#This Row],[Budget_COGS]]</f>
        <v>19</v>
      </c>
      <c r="R146" s="5">
        <f>IF(
Table1[[#This Row],[Budget_COGS]]=0,
"",
IF(
Table1[[#This Row],[Budget_COGS]]&gt;0,
(Table1[[#This Row],[Budget_COGS]]-Table1[[#This Row],[COGS]]) / Table1[[#This Row],[Budget_COGS]],
(Table1[[#This Row],[Budget_COGS]]-Table1[[#This Row],[COGS]]) / ABS(Table1[[#This Row],[Budget_COGS]])
)
)</f>
        <v>-0.23749999999999999</v>
      </c>
      <c r="S146" s="5" t="str">
        <f>IF(Table1[[#This Row],[COGS _Var]]&gt;=0, "Above Budget", "Below Budget")</f>
        <v>Above Budget</v>
      </c>
      <c r="T146">
        <f>Table1[[#This Row],[Actual_Sales]]-Table1[[#This Row],[COGS]]</f>
        <v>160</v>
      </c>
      <c r="U146">
        <v>130</v>
      </c>
      <c r="V146">
        <f>Table1[[#This Row],[Gross_Margin]]-Table1[[#This Row],[Budget_Margin]]</f>
        <v>30</v>
      </c>
      <c r="W146" s="5">
        <f>IF(
Table1[[#This Row],[Budget_Margin]]=0,
"",
IF(
Table1[[#This Row],[Budget_Margin]]&gt;0,
(Table1[[#This Row],[Gross_Margin]]-Table1[[#This Row],[Budget_Margin]]) / Table1[[#This Row],[Budget_Margin]],
(Table1[[#This Row],[Gross_Margin]]-Table1[[#This Row],[Budget_Margin]]) / ABS(Table1[[#This Row],[Budget_Margin]])
)
)</f>
        <v>0.23076923076923078</v>
      </c>
      <c r="X146" s="5" t="str">
        <f>IF(Table1[[#This Row],[Margin_Var]]&gt;=0, "Above Budget", "Below Budget")</f>
        <v>Above Budget</v>
      </c>
      <c r="Y146" s="5">
        <f>IFERROR(Table1[[#This Row],[Gross_Margin]]/Table1[[#This Row],[Actual_Sales]],0)</f>
        <v>0.61776061776061775</v>
      </c>
      <c r="Z146" s="5">
        <f>Table1[[#This Row],[Actual_Profit]]/Table1[[#This Row],[Actual_Sales]]</f>
        <v>0.46718146718146719</v>
      </c>
      <c r="AA146">
        <v>39</v>
      </c>
      <c r="AB146" s="5">
        <f>IFERROR(Table1[[#This Row],[Expenses]]/Table1[[#This Row],[Actual_Sales]],0)</f>
        <v>0.15057915057915058</v>
      </c>
      <c r="AC146">
        <v>27</v>
      </c>
      <c r="AD146">
        <v>766</v>
      </c>
      <c r="AE146" s="5">
        <f>IFERROR(Table1[[#This Row],[Inventory]]/Table1[[#This Row],[Actual_Sales]],0)</f>
        <v>2.9575289575289574</v>
      </c>
    </row>
    <row r="147" spans="1:31" x14ac:dyDescent="0.25">
      <c r="A147">
        <v>2408</v>
      </c>
      <c r="B147">
        <v>631</v>
      </c>
      <c r="C147">
        <v>12</v>
      </c>
      <c r="D147" s="2">
        <v>40575</v>
      </c>
      <c r="E147">
        <v>259</v>
      </c>
      <c r="F147">
        <v>260</v>
      </c>
      <c r="G147">
        <f>Table1[[#This Row],[Actual_Sales]]-Table1[[#This Row],[Budget_Sales]]</f>
        <v>-1</v>
      </c>
      <c r="H147" s="5">
        <f>IF(
Table1[[#This Row],[Budget_Sales]]=0,
"",
IF(
Table1[[#This Row],[Budget_Sales]]&gt;0,
(Table1[[#This Row],[Actual_Sales]]-Table1[[#This Row],[Budget_Sales]])/Table1[[#This Row],[Budget_Sales]],
(Table1[[#This Row],[Actual_Sales]]-Table1[[#This Row],[Budget_Sales]])/ABS(Table1[[#This Row],[Budget_Sales]])
)
)</f>
        <v>-3.8461538461538464E-3</v>
      </c>
      <c r="I147" s="5" t="str">
        <f>IF(Table1[[#This Row],[Sales_Var]]&gt;=0,"Above Budget","Below Budget")</f>
        <v>Below Budget</v>
      </c>
      <c r="J147">
        <f>Table1[[#This Row],[Actual_Sales]]-(Table1[[#This Row],[COGS]]+Table1[[#This Row],[Expenses]])</f>
        <v>121</v>
      </c>
      <c r="K147">
        <v>130</v>
      </c>
      <c r="L147">
        <f>Table1[[#This Row],[Actual_Profit]]-Table1[[#This Row],[Budget_Profit]]</f>
        <v>-9</v>
      </c>
      <c r="M147" s="5">
        <f>IF(
Table1[[#This Row],[Budget_Profit]]=0,
"",
IF(
Table1[[#This Row],[Budget_Profit]]&gt;0,
(Table1[[#This Row],[Actual_Profit]]-Table1[[#This Row],[Budget_Profit]])/Table1[[#This Row],[Budget_Profit]],
(Table1[[#This Row],[Actual_Profit]]-Table1[[#This Row],[Budget_Profit]])/ABS(Table1[[#This Row],[Budget_Profit]])
)
)</f>
        <v>-6.9230769230769235E-2</v>
      </c>
      <c r="N147" s="5" t="str">
        <f>IF(Table1[[#This Row],[Profit_Var]]&gt;=0, "Above Budget", "Below Budget")</f>
        <v>Below Budget</v>
      </c>
      <c r="O147">
        <v>99</v>
      </c>
      <c r="P147">
        <v>100</v>
      </c>
      <c r="Q147">
        <f>Table1[[#This Row],[COGS]]-Table1[[#This Row],[Budget_COGS]]</f>
        <v>-1</v>
      </c>
      <c r="R147" s="5">
        <f>IF(
Table1[[#This Row],[Budget_COGS]]=0,
"",
IF(
Table1[[#This Row],[Budget_COGS]]&gt;0,
(Table1[[#This Row],[Budget_COGS]]-Table1[[#This Row],[COGS]]) / Table1[[#This Row],[Budget_COGS]],
(Table1[[#This Row],[Budget_COGS]]-Table1[[#This Row],[COGS]]) / ABS(Table1[[#This Row],[Budget_COGS]])
)
)</f>
        <v>0.01</v>
      </c>
      <c r="S147" s="5" t="str">
        <f>IF(Table1[[#This Row],[COGS _Var]]&gt;=0, "Above Budget", "Below Budget")</f>
        <v>Below Budget</v>
      </c>
      <c r="T147">
        <f>Table1[[#This Row],[Actual_Sales]]-Table1[[#This Row],[COGS]]</f>
        <v>160</v>
      </c>
      <c r="U147">
        <v>160</v>
      </c>
      <c r="V147">
        <f>Table1[[#This Row],[Gross_Margin]]-Table1[[#This Row],[Budget_Margin]]</f>
        <v>0</v>
      </c>
      <c r="W147" s="5">
        <f>IF(
Table1[[#This Row],[Budget_Margin]]=0,
"",
IF(
Table1[[#This Row],[Budget_Margin]]&gt;0,
(Table1[[#This Row],[Gross_Margin]]-Table1[[#This Row],[Budget_Margin]]) / Table1[[#This Row],[Budget_Margin]],
(Table1[[#This Row],[Gross_Margin]]-Table1[[#This Row],[Budget_Margin]]) / ABS(Table1[[#This Row],[Budget_Margin]])
)
)</f>
        <v>0</v>
      </c>
      <c r="X147" s="5" t="str">
        <f>IF(Table1[[#This Row],[Margin_Var]]&gt;=0, "Above Budget", "Below Budget")</f>
        <v>Above Budget</v>
      </c>
      <c r="Y147" s="5">
        <f>IFERROR(Table1[[#This Row],[Gross_Margin]]/Table1[[#This Row],[Actual_Sales]],0)</f>
        <v>0.61776061776061775</v>
      </c>
      <c r="Z147" s="5">
        <f>Table1[[#This Row],[Actual_Profit]]/Table1[[#This Row],[Actual_Sales]]</f>
        <v>0.46718146718146719</v>
      </c>
      <c r="AA147">
        <v>39</v>
      </c>
      <c r="AB147" s="5">
        <f>IFERROR(Table1[[#This Row],[Expenses]]/Table1[[#This Row],[Actual_Sales]],0)</f>
        <v>0.15057915057915058</v>
      </c>
      <c r="AC147">
        <v>27</v>
      </c>
      <c r="AD147">
        <v>766</v>
      </c>
      <c r="AE147" s="5">
        <f>IFERROR(Table1[[#This Row],[Inventory]]/Table1[[#This Row],[Actual_Sales]],0)</f>
        <v>2.9575289575289574</v>
      </c>
    </row>
    <row r="148" spans="1:31" x14ac:dyDescent="0.25">
      <c r="A148">
        <v>2826</v>
      </c>
      <c r="B148">
        <v>970</v>
      </c>
      <c r="C148">
        <v>1</v>
      </c>
      <c r="D148" s="2">
        <v>40634</v>
      </c>
      <c r="E148">
        <v>238</v>
      </c>
      <c r="F148">
        <v>230</v>
      </c>
      <c r="G148">
        <f>Table1[[#This Row],[Actual_Sales]]-Table1[[#This Row],[Budget_Sales]]</f>
        <v>8</v>
      </c>
      <c r="H148" s="5">
        <f>IF(
Table1[[#This Row],[Budget_Sales]]=0,
"",
IF(
Table1[[#This Row],[Budget_Sales]]&gt;0,
(Table1[[#This Row],[Actual_Sales]]-Table1[[#This Row],[Budget_Sales]])/Table1[[#This Row],[Budget_Sales]],
(Table1[[#This Row],[Actual_Sales]]-Table1[[#This Row],[Budget_Sales]])/ABS(Table1[[#This Row],[Budget_Sales]])
)
)</f>
        <v>3.4782608695652174E-2</v>
      </c>
      <c r="I148" s="5" t="str">
        <f>IF(Table1[[#This Row],[Sales_Var]]&gt;=0,"Above Budget","Below Budget")</f>
        <v>Above Budget</v>
      </c>
      <c r="J148">
        <f>Table1[[#This Row],[Actual_Sales]]-(Table1[[#This Row],[COGS]]+Table1[[#This Row],[Expenses]])</f>
        <v>111</v>
      </c>
      <c r="K148">
        <v>110</v>
      </c>
      <c r="L148">
        <f>Table1[[#This Row],[Actual_Profit]]-Table1[[#This Row],[Budget_Profit]]</f>
        <v>1</v>
      </c>
      <c r="M148" s="5">
        <f>IF(
Table1[[#This Row],[Budget_Profit]]=0,
"",
IF(
Table1[[#This Row],[Budget_Profit]]&gt;0,
(Table1[[#This Row],[Actual_Profit]]-Table1[[#This Row],[Budget_Profit]])/Table1[[#This Row],[Budget_Profit]],
(Table1[[#This Row],[Actual_Profit]]-Table1[[#This Row],[Budget_Profit]])/ABS(Table1[[#This Row],[Budget_Profit]])
)
)</f>
        <v>9.0909090909090905E-3</v>
      </c>
      <c r="N148" s="5" t="str">
        <f>IF(Table1[[#This Row],[Profit_Var]]&gt;=0, "Above Budget", "Below Budget")</f>
        <v>Above Budget</v>
      </c>
      <c r="O148">
        <v>91</v>
      </c>
      <c r="P148">
        <v>90</v>
      </c>
      <c r="Q148">
        <f>Table1[[#This Row],[COGS]]-Table1[[#This Row],[Budget_COGS]]</f>
        <v>1</v>
      </c>
      <c r="R148" s="5">
        <f>IF(
Table1[[#This Row],[Budget_COGS]]=0,
"",
IF(
Table1[[#This Row],[Budget_COGS]]&gt;0,
(Table1[[#This Row],[Budget_COGS]]-Table1[[#This Row],[COGS]]) / Table1[[#This Row],[Budget_COGS]],
(Table1[[#This Row],[Budget_COGS]]-Table1[[#This Row],[COGS]]) / ABS(Table1[[#This Row],[Budget_COGS]])
)
)</f>
        <v>-1.1111111111111112E-2</v>
      </c>
      <c r="S148" s="5" t="str">
        <f>IF(Table1[[#This Row],[COGS _Var]]&gt;=0, "Above Budget", "Below Budget")</f>
        <v>Above Budget</v>
      </c>
      <c r="T148">
        <f>Table1[[#This Row],[Actual_Sales]]-Table1[[#This Row],[COGS]]</f>
        <v>147</v>
      </c>
      <c r="U148">
        <v>140</v>
      </c>
      <c r="V148">
        <f>Table1[[#This Row],[Gross_Margin]]-Table1[[#This Row],[Budget_Margin]]</f>
        <v>7</v>
      </c>
      <c r="W148" s="5">
        <f>IF(
Table1[[#This Row],[Budget_Margin]]=0,
"",
IF(
Table1[[#This Row],[Budget_Margin]]&gt;0,
(Table1[[#This Row],[Gross_Margin]]-Table1[[#This Row],[Budget_Margin]]) / Table1[[#This Row],[Budget_Margin]],
(Table1[[#This Row],[Gross_Margin]]-Table1[[#This Row],[Budget_Margin]]) / ABS(Table1[[#This Row],[Budget_Margin]])
)
)</f>
        <v>0.05</v>
      </c>
      <c r="X148" s="5" t="str">
        <f>IF(Table1[[#This Row],[Margin_Var]]&gt;=0, "Above Budget", "Below Budget")</f>
        <v>Above Budget</v>
      </c>
      <c r="Y148" s="5">
        <f>IFERROR(Table1[[#This Row],[Gross_Margin]]/Table1[[#This Row],[Actual_Sales]],0)</f>
        <v>0.61764705882352944</v>
      </c>
      <c r="Z148" s="5">
        <f>Table1[[#This Row],[Actual_Profit]]/Table1[[#This Row],[Actual_Sales]]</f>
        <v>0.46638655462184875</v>
      </c>
      <c r="AA148">
        <v>36</v>
      </c>
      <c r="AB148" s="5">
        <f>IFERROR(Table1[[#This Row],[Expenses]]/Table1[[#This Row],[Actual_Sales]],0)</f>
        <v>0.15126050420168066</v>
      </c>
      <c r="AC148">
        <v>25</v>
      </c>
      <c r="AD148">
        <v>777</v>
      </c>
      <c r="AE148" s="5">
        <f>IFERROR(Table1[[#This Row],[Inventory]]/Table1[[#This Row],[Actual_Sales]],0)</f>
        <v>3.2647058823529411</v>
      </c>
    </row>
    <row r="149" spans="1:31" x14ac:dyDescent="0.25">
      <c r="A149">
        <v>2805</v>
      </c>
      <c r="B149">
        <v>832</v>
      </c>
      <c r="C149">
        <v>5</v>
      </c>
      <c r="D149" s="2">
        <v>40634</v>
      </c>
      <c r="E149">
        <v>238</v>
      </c>
      <c r="F149">
        <v>190</v>
      </c>
      <c r="G149">
        <f>Table1[[#This Row],[Actual_Sales]]-Table1[[#This Row],[Budget_Sales]]</f>
        <v>48</v>
      </c>
      <c r="H149" s="5">
        <f>IF(
Table1[[#This Row],[Budget_Sales]]=0,
"",
IF(
Table1[[#This Row],[Budget_Sales]]&gt;0,
(Table1[[#This Row],[Actual_Sales]]-Table1[[#This Row],[Budget_Sales]])/Table1[[#This Row],[Budget_Sales]],
(Table1[[#This Row],[Actual_Sales]]-Table1[[#This Row],[Budget_Sales]])/ABS(Table1[[#This Row],[Budget_Sales]])
)
)</f>
        <v>0.25263157894736843</v>
      </c>
      <c r="I149" s="5" t="str">
        <f>IF(Table1[[#This Row],[Sales_Var]]&gt;=0,"Above Budget","Below Budget")</f>
        <v>Above Budget</v>
      </c>
      <c r="J149">
        <f>Table1[[#This Row],[Actual_Sales]]-(Table1[[#This Row],[COGS]]+Table1[[#This Row],[Expenses]])</f>
        <v>111</v>
      </c>
      <c r="K149">
        <v>100</v>
      </c>
      <c r="L149">
        <f>Table1[[#This Row],[Actual_Profit]]-Table1[[#This Row],[Budget_Profit]]</f>
        <v>11</v>
      </c>
      <c r="M149" s="5">
        <f>IF(
Table1[[#This Row],[Budget_Profit]]=0,
"",
IF(
Table1[[#This Row],[Budget_Profit]]&gt;0,
(Table1[[#This Row],[Actual_Profit]]-Table1[[#This Row],[Budget_Profit]])/Table1[[#This Row],[Budget_Profit]],
(Table1[[#This Row],[Actual_Profit]]-Table1[[#This Row],[Budget_Profit]])/ABS(Table1[[#This Row],[Budget_Profit]])
)
)</f>
        <v>0.11</v>
      </c>
      <c r="N149" s="5" t="str">
        <f>IF(Table1[[#This Row],[Profit_Var]]&gt;=0, "Above Budget", "Below Budget")</f>
        <v>Above Budget</v>
      </c>
      <c r="O149">
        <v>91</v>
      </c>
      <c r="P149">
        <v>70</v>
      </c>
      <c r="Q149">
        <f>Table1[[#This Row],[COGS]]-Table1[[#This Row],[Budget_COGS]]</f>
        <v>21</v>
      </c>
      <c r="R149" s="5">
        <f>IF(
Table1[[#This Row],[Budget_COGS]]=0,
"",
IF(
Table1[[#This Row],[Budget_COGS]]&gt;0,
(Table1[[#This Row],[Budget_COGS]]-Table1[[#This Row],[COGS]]) / Table1[[#This Row],[Budget_COGS]],
(Table1[[#This Row],[Budget_COGS]]-Table1[[#This Row],[COGS]]) / ABS(Table1[[#This Row],[Budget_COGS]])
)
)</f>
        <v>-0.3</v>
      </c>
      <c r="S149" s="5" t="str">
        <f>IF(Table1[[#This Row],[COGS _Var]]&gt;=0, "Above Budget", "Below Budget")</f>
        <v>Above Budget</v>
      </c>
      <c r="T149">
        <f>Table1[[#This Row],[Actual_Sales]]-Table1[[#This Row],[COGS]]</f>
        <v>147</v>
      </c>
      <c r="U149">
        <v>120</v>
      </c>
      <c r="V149">
        <f>Table1[[#This Row],[Gross_Margin]]-Table1[[#This Row],[Budget_Margin]]</f>
        <v>27</v>
      </c>
      <c r="W149" s="5">
        <f>IF(
Table1[[#This Row],[Budget_Margin]]=0,
"",
IF(
Table1[[#This Row],[Budget_Margin]]&gt;0,
(Table1[[#This Row],[Gross_Margin]]-Table1[[#This Row],[Budget_Margin]]) / Table1[[#This Row],[Budget_Margin]],
(Table1[[#This Row],[Gross_Margin]]-Table1[[#This Row],[Budget_Margin]]) / ABS(Table1[[#This Row],[Budget_Margin]])
)
)</f>
        <v>0.22500000000000001</v>
      </c>
      <c r="X149" s="5" t="str">
        <f>IF(Table1[[#This Row],[Margin_Var]]&gt;=0, "Above Budget", "Below Budget")</f>
        <v>Above Budget</v>
      </c>
      <c r="Y149" s="5">
        <f>IFERROR(Table1[[#This Row],[Gross_Margin]]/Table1[[#This Row],[Actual_Sales]],0)</f>
        <v>0.61764705882352944</v>
      </c>
      <c r="Z149" s="5">
        <f>Table1[[#This Row],[Actual_Profit]]/Table1[[#This Row],[Actual_Sales]]</f>
        <v>0.46638655462184875</v>
      </c>
      <c r="AA149">
        <v>36</v>
      </c>
      <c r="AB149" s="5">
        <f>IFERROR(Table1[[#This Row],[Expenses]]/Table1[[#This Row],[Actual_Sales]],0)</f>
        <v>0.15126050420168066</v>
      </c>
      <c r="AC149">
        <v>25</v>
      </c>
      <c r="AD149">
        <v>777</v>
      </c>
      <c r="AE149" s="5">
        <f>IFERROR(Table1[[#This Row],[Inventory]]/Table1[[#This Row],[Actual_Sales]],0)</f>
        <v>3.2647058823529411</v>
      </c>
    </row>
    <row r="150" spans="1:31" x14ac:dyDescent="0.25">
      <c r="A150">
        <v>2820</v>
      </c>
      <c r="B150">
        <v>951</v>
      </c>
      <c r="C150">
        <v>11</v>
      </c>
      <c r="D150" s="2">
        <v>40634</v>
      </c>
      <c r="E150">
        <v>238</v>
      </c>
      <c r="F150">
        <v>150</v>
      </c>
      <c r="G150">
        <f>Table1[[#This Row],[Actual_Sales]]-Table1[[#This Row],[Budget_Sales]]</f>
        <v>88</v>
      </c>
      <c r="H150" s="5">
        <f>IF(
Table1[[#This Row],[Budget_Sales]]=0,
"",
IF(
Table1[[#This Row],[Budget_Sales]]&gt;0,
(Table1[[#This Row],[Actual_Sales]]-Table1[[#This Row],[Budget_Sales]])/Table1[[#This Row],[Budget_Sales]],
(Table1[[#This Row],[Actual_Sales]]-Table1[[#This Row],[Budget_Sales]])/ABS(Table1[[#This Row],[Budget_Sales]])
)
)</f>
        <v>0.58666666666666667</v>
      </c>
      <c r="I150" s="5" t="str">
        <f>IF(Table1[[#This Row],[Sales_Var]]&gt;=0,"Above Budget","Below Budget")</f>
        <v>Above Budget</v>
      </c>
      <c r="J150">
        <f>Table1[[#This Row],[Actual_Sales]]-(Table1[[#This Row],[COGS]]+Table1[[#This Row],[Expenses]])</f>
        <v>111</v>
      </c>
      <c r="K150">
        <v>80</v>
      </c>
      <c r="L150">
        <f>Table1[[#This Row],[Actual_Profit]]-Table1[[#This Row],[Budget_Profit]]</f>
        <v>31</v>
      </c>
      <c r="M150" s="5">
        <f>IF(
Table1[[#This Row],[Budget_Profit]]=0,
"",
IF(
Table1[[#This Row],[Budget_Profit]]&gt;0,
(Table1[[#This Row],[Actual_Profit]]-Table1[[#This Row],[Budget_Profit]])/Table1[[#This Row],[Budget_Profit]],
(Table1[[#This Row],[Actual_Profit]]-Table1[[#This Row],[Budget_Profit]])/ABS(Table1[[#This Row],[Budget_Profit]])
)
)</f>
        <v>0.38750000000000001</v>
      </c>
      <c r="N150" s="5" t="str">
        <f>IF(Table1[[#This Row],[Profit_Var]]&gt;=0, "Above Budget", "Below Budget")</f>
        <v>Above Budget</v>
      </c>
      <c r="O150">
        <v>91</v>
      </c>
      <c r="P150">
        <v>60</v>
      </c>
      <c r="Q150">
        <f>Table1[[#This Row],[COGS]]-Table1[[#This Row],[Budget_COGS]]</f>
        <v>31</v>
      </c>
      <c r="R150" s="5">
        <f>IF(
Table1[[#This Row],[Budget_COGS]]=0,
"",
IF(
Table1[[#This Row],[Budget_COGS]]&gt;0,
(Table1[[#This Row],[Budget_COGS]]-Table1[[#This Row],[COGS]]) / Table1[[#This Row],[Budget_COGS]],
(Table1[[#This Row],[Budget_COGS]]-Table1[[#This Row],[COGS]]) / ABS(Table1[[#This Row],[Budget_COGS]])
)
)</f>
        <v>-0.51666666666666672</v>
      </c>
      <c r="S150" s="5" t="str">
        <f>IF(Table1[[#This Row],[COGS _Var]]&gt;=0, "Above Budget", "Below Budget")</f>
        <v>Above Budget</v>
      </c>
      <c r="T150">
        <f>Table1[[#This Row],[Actual_Sales]]-Table1[[#This Row],[COGS]]</f>
        <v>147</v>
      </c>
      <c r="U150">
        <v>90</v>
      </c>
      <c r="V150">
        <f>Table1[[#This Row],[Gross_Margin]]-Table1[[#This Row],[Budget_Margin]]</f>
        <v>57</v>
      </c>
      <c r="W150" s="5">
        <f>IF(
Table1[[#This Row],[Budget_Margin]]=0,
"",
IF(
Table1[[#This Row],[Budget_Margin]]&gt;0,
(Table1[[#This Row],[Gross_Margin]]-Table1[[#This Row],[Budget_Margin]]) / Table1[[#This Row],[Budget_Margin]],
(Table1[[#This Row],[Gross_Margin]]-Table1[[#This Row],[Budget_Margin]]) / ABS(Table1[[#This Row],[Budget_Margin]])
)
)</f>
        <v>0.6333333333333333</v>
      </c>
      <c r="X150" s="5" t="str">
        <f>IF(Table1[[#This Row],[Margin_Var]]&gt;=0, "Above Budget", "Below Budget")</f>
        <v>Above Budget</v>
      </c>
      <c r="Y150" s="5">
        <f>IFERROR(Table1[[#This Row],[Gross_Margin]]/Table1[[#This Row],[Actual_Sales]],0)</f>
        <v>0.61764705882352944</v>
      </c>
      <c r="Z150" s="5">
        <f>Table1[[#This Row],[Actual_Profit]]/Table1[[#This Row],[Actual_Sales]]</f>
        <v>0.46638655462184875</v>
      </c>
      <c r="AA150">
        <v>36</v>
      </c>
      <c r="AB150" s="5">
        <f>IFERROR(Table1[[#This Row],[Expenses]]/Table1[[#This Row],[Actual_Sales]],0)</f>
        <v>0.15126050420168066</v>
      </c>
      <c r="AC150">
        <v>25</v>
      </c>
      <c r="AD150">
        <v>777</v>
      </c>
      <c r="AE150" s="5">
        <f>IFERROR(Table1[[#This Row],[Inventory]]/Table1[[#This Row],[Actual_Sales]],0)</f>
        <v>3.2647058823529411</v>
      </c>
    </row>
    <row r="151" spans="1:31" x14ac:dyDescent="0.25">
      <c r="A151">
        <v>2492</v>
      </c>
      <c r="B151">
        <v>303</v>
      </c>
      <c r="C151">
        <v>3</v>
      </c>
      <c r="D151" s="2">
        <v>40603</v>
      </c>
      <c r="E151">
        <v>249</v>
      </c>
      <c r="F151">
        <v>240</v>
      </c>
      <c r="G151">
        <f>Table1[[#This Row],[Actual_Sales]]-Table1[[#This Row],[Budget_Sales]]</f>
        <v>9</v>
      </c>
      <c r="H151" s="5">
        <f>IF(
Table1[[#This Row],[Budget_Sales]]=0,
"",
IF(
Table1[[#This Row],[Budget_Sales]]&gt;0,
(Table1[[#This Row],[Actual_Sales]]-Table1[[#This Row],[Budget_Sales]])/Table1[[#This Row],[Budget_Sales]],
(Table1[[#This Row],[Actual_Sales]]-Table1[[#This Row],[Budget_Sales]])/ABS(Table1[[#This Row],[Budget_Sales]])
)
)</f>
        <v>3.7499999999999999E-2</v>
      </c>
      <c r="I151" s="5" t="str">
        <f>IF(Table1[[#This Row],[Sales_Var]]&gt;=0,"Above Budget","Below Budget")</f>
        <v>Above Budget</v>
      </c>
      <c r="J151">
        <f>Table1[[#This Row],[Actual_Sales]]-(Table1[[#This Row],[COGS]]+Table1[[#This Row],[Expenses]])</f>
        <v>116</v>
      </c>
      <c r="K151">
        <v>110</v>
      </c>
      <c r="L151">
        <f>Table1[[#This Row],[Actual_Profit]]-Table1[[#This Row],[Budget_Profit]]</f>
        <v>6</v>
      </c>
      <c r="M151" s="5">
        <f>IF(
Table1[[#This Row],[Budget_Profit]]=0,
"",
IF(
Table1[[#This Row],[Budget_Profit]]&gt;0,
(Table1[[#This Row],[Actual_Profit]]-Table1[[#This Row],[Budget_Profit]])/Table1[[#This Row],[Budget_Profit]],
(Table1[[#This Row],[Actual_Profit]]-Table1[[#This Row],[Budget_Profit]])/ABS(Table1[[#This Row],[Budget_Profit]])
)
)</f>
        <v>5.4545454545454543E-2</v>
      </c>
      <c r="N151" s="5" t="str">
        <f>IF(Table1[[#This Row],[Profit_Var]]&gt;=0, "Above Budget", "Below Budget")</f>
        <v>Above Budget</v>
      </c>
      <c r="O151">
        <v>95</v>
      </c>
      <c r="P151">
        <v>100</v>
      </c>
      <c r="Q151">
        <f>Table1[[#This Row],[COGS]]-Table1[[#This Row],[Budget_COGS]]</f>
        <v>-5</v>
      </c>
      <c r="R151" s="5">
        <f>IF(
Table1[[#This Row],[Budget_COGS]]=0,
"",
IF(
Table1[[#This Row],[Budget_COGS]]&gt;0,
(Table1[[#This Row],[Budget_COGS]]-Table1[[#This Row],[COGS]]) / Table1[[#This Row],[Budget_COGS]],
(Table1[[#This Row],[Budget_COGS]]-Table1[[#This Row],[COGS]]) / ABS(Table1[[#This Row],[Budget_COGS]])
)
)</f>
        <v>0.05</v>
      </c>
      <c r="S151" s="5" t="str">
        <f>IF(Table1[[#This Row],[COGS _Var]]&gt;=0, "Above Budget", "Below Budget")</f>
        <v>Below Budget</v>
      </c>
      <c r="T151">
        <f>Table1[[#This Row],[Actual_Sales]]-Table1[[#This Row],[COGS]]</f>
        <v>154</v>
      </c>
      <c r="U151">
        <v>140</v>
      </c>
      <c r="V151">
        <f>Table1[[#This Row],[Gross_Margin]]-Table1[[#This Row],[Budget_Margin]]</f>
        <v>14</v>
      </c>
      <c r="W151" s="5">
        <f>IF(
Table1[[#This Row],[Budget_Margin]]=0,
"",
IF(
Table1[[#This Row],[Budget_Margin]]&gt;0,
(Table1[[#This Row],[Gross_Margin]]-Table1[[#This Row],[Budget_Margin]]) / Table1[[#This Row],[Budget_Margin]],
(Table1[[#This Row],[Gross_Margin]]-Table1[[#This Row],[Budget_Margin]]) / ABS(Table1[[#This Row],[Budget_Margin]])
)
)</f>
        <v>0.1</v>
      </c>
      <c r="X151" s="5" t="str">
        <f>IF(Table1[[#This Row],[Margin_Var]]&gt;=0, "Above Budget", "Below Budget")</f>
        <v>Above Budget</v>
      </c>
      <c r="Y151" s="5">
        <f>IFERROR(Table1[[#This Row],[Gross_Margin]]/Table1[[#This Row],[Actual_Sales]],0)</f>
        <v>0.61847389558232935</v>
      </c>
      <c r="Z151" s="5">
        <f>Table1[[#This Row],[Actual_Profit]]/Table1[[#This Row],[Actual_Sales]]</f>
        <v>0.46586345381526106</v>
      </c>
      <c r="AA151">
        <v>38</v>
      </c>
      <c r="AB151" s="5">
        <f>IFERROR(Table1[[#This Row],[Expenses]]/Table1[[#This Row],[Actual_Sales]],0)</f>
        <v>0.15261044176706828</v>
      </c>
      <c r="AC151">
        <v>26</v>
      </c>
      <c r="AD151">
        <v>799</v>
      </c>
      <c r="AE151" s="5">
        <f>IFERROR(Table1[[#This Row],[Inventory]]/Table1[[#This Row],[Actual_Sales]],0)</f>
        <v>3.2088353413654618</v>
      </c>
    </row>
    <row r="152" spans="1:31" x14ac:dyDescent="0.25">
      <c r="A152">
        <v>2520</v>
      </c>
      <c r="B152">
        <v>408</v>
      </c>
      <c r="C152">
        <v>8</v>
      </c>
      <c r="D152" s="2">
        <v>40603</v>
      </c>
      <c r="E152">
        <v>249</v>
      </c>
      <c r="F152">
        <v>200</v>
      </c>
      <c r="G152">
        <f>Table1[[#This Row],[Actual_Sales]]-Table1[[#This Row],[Budget_Sales]]</f>
        <v>49</v>
      </c>
      <c r="H152" s="5">
        <f>IF(
Table1[[#This Row],[Budget_Sales]]=0,
"",
IF(
Table1[[#This Row],[Budget_Sales]]&gt;0,
(Table1[[#This Row],[Actual_Sales]]-Table1[[#This Row],[Budget_Sales]])/Table1[[#This Row],[Budget_Sales]],
(Table1[[#This Row],[Actual_Sales]]-Table1[[#This Row],[Budget_Sales]])/ABS(Table1[[#This Row],[Budget_Sales]])
)
)</f>
        <v>0.245</v>
      </c>
      <c r="I152" s="5" t="str">
        <f>IF(Table1[[#This Row],[Sales_Var]]&gt;=0,"Above Budget","Below Budget")</f>
        <v>Above Budget</v>
      </c>
      <c r="J152">
        <f>Table1[[#This Row],[Actual_Sales]]-(Table1[[#This Row],[COGS]]+Table1[[#This Row],[Expenses]])</f>
        <v>116</v>
      </c>
      <c r="K152">
        <v>100</v>
      </c>
      <c r="L152">
        <f>Table1[[#This Row],[Actual_Profit]]-Table1[[#This Row],[Budget_Profit]]</f>
        <v>16</v>
      </c>
      <c r="M152" s="5">
        <f>IF(
Table1[[#This Row],[Budget_Profit]]=0,
"",
IF(
Table1[[#This Row],[Budget_Profit]]&gt;0,
(Table1[[#This Row],[Actual_Profit]]-Table1[[#This Row],[Budget_Profit]])/Table1[[#This Row],[Budget_Profit]],
(Table1[[#This Row],[Actual_Profit]]-Table1[[#This Row],[Budget_Profit]])/ABS(Table1[[#This Row],[Budget_Profit]])
)
)</f>
        <v>0.16</v>
      </c>
      <c r="N152" s="5" t="str">
        <f>IF(Table1[[#This Row],[Profit_Var]]&gt;=0, "Above Budget", "Below Budget")</f>
        <v>Above Budget</v>
      </c>
      <c r="O152">
        <v>95</v>
      </c>
      <c r="P152">
        <v>80</v>
      </c>
      <c r="Q152">
        <f>Table1[[#This Row],[COGS]]-Table1[[#This Row],[Budget_COGS]]</f>
        <v>15</v>
      </c>
      <c r="R152" s="5">
        <f>IF(
Table1[[#This Row],[Budget_COGS]]=0,
"",
IF(
Table1[[#This Row],[Budget_COGS]]&gt;0,
(Table1[[#This Row],[Budget_COGS]]-Table1[[#This Row],[COGS]]) / Table1[[#This Row],[Budget_COGS]],
(Table1[[#This Row],[Budget_COGS]]-Table1[[#This Row],[COGS]]) / ABS(Table1[[#This Row],[Budget_COGS]])
)
)</f>
        <v>-0.1875</v>
      </c>
      <c r="S152" s="5" t="str">
        <f>IF(Table1[[#This Row],[COGS _Var]]&gt;=0, "Above Budget", "Below Budget")</f>
        <v>Above Budget</v>
      </c>
      <c r="T152">
        <f>Table1[[#This Row],[Actual_Sales]]-Table1[[#This Row],[COGS]]</f>
        <v>154</v>
      </c>
      <c r="U152">
        <v>120</v>
      </c>
      <c r="V152">
        <f>Table1[[#This Row],[Gross_Margin]]-Table1[[#This Row],[Budget_Margin]]</f>
        <v>34</v>
      </c>
      <c r="W152" s="5">
        <f>IF(
Table1[[#This Row],[Budget_Margin]]=0,
"",
IF(
Table1[[#This Row],[Budget_Margin]]&gt;0,
(Table1[[#This Row],[Gross_Margin]]-Table1[[#This Row],[Budget_Margin]]) / Table1[[#This Row],[Budget_Margin]],
(Table1[[#This Row],[Gross_Margin]]-Table1[[#This Row],[Budget_Margin]]) / ABS(Table1[[#This Row],[Budget_Margin]])
)
)</f>
        <v>0.28333333333333333</v>
      </c>
      <c r="X152" s="5" t="str">
        <f>IF(Table1[[#This Row],[Margin_Var]]&gt;=0, "Above Budget", "Below Budget")</f>
        <v>Above Budget</v>
      </c>
      <c r="Y152" s="5">
        <f>IFERROR(Table1[[#This Row],[Gross_Margin]]/Table1[[#This Row],[Actual_Sales]],0)</f>
        <v>0.61847389558232935</v>
      </c>
      <c r="Z152" s="5">
        <f>Table1[[#This Row],[Actual_Profit]]/Table1[[#This Row],[Actual_Sales]]</f>
        <v>0.46586345381526106</v>
      </c>
      <c r="AA152">
        <v>38</v>
      </c>
      <c r="AB152" s="5">
        <f>IFERROR(Table1[[#This Row],[Expenses]]/Table1[[#This Row],[Actual_Sales]],0)</f>
        <v>0.15261044176706828</v>
      </c>
      <c r="AC152">
        <v>26</v>
      </c>
      <c r="AD152">
        <v>799</v>
      </c>
      <c r="AE152" s="5">
        <f>IFERROR(Table1[[#This Row],[Inventory]]/Table1[[#This Row],[Actual_Sales]],0)</f>
        <v>3.2088353413654618</v>
      </c>
    </row>
    <row r="153" spans="1:31" x14ac:dyDescent="0.25">
      <c r="A153">
        <v>2307</v>
      </c>
      <c r="B153">
        <v>209</v>
      </c>
      <c r="C153">
        <v>8</v>
      </c>
      <c r="D153" s="2">
        <v>40575</v>
      </c>
      <c r="E153">
        <v>247</v>
      </c>
      <c r="F153">
        <v>200</v>
      </c>
      <c r="G153">
        <f>Table1[[#This Row],[Actual_Sales]]-Table1[[#This Row],[Budget_Sales]]</f>
        <v>47</v>
      </c>
      <c r="H153" s="5">
        <f>IF(
Table1[[#This Row],[Budget_Sales]]=0,
"",
IF(
Table1[[#This Row],[Budget_Sales]]&gt;0,
(Table1[[#This Row],[Actual_Sales]]-Table1[[#This Row],[Budget_Sales]])/Table1[[#This Row],[Budget_Sales]],
(Table1[[#This Row],[Actual_Sales]]-Table1[[#This Row],[Budget_Sales]])/ABS(Table1[[#This Row],[Budget_Sales]])
)
)</f>
        <v>0.23499999999999999</v>
      </c>
      <c r="I153" s="5" t="str">
        <f>IF(Table1[[#This Row],[Sales_Var]]&gt;=0,"Above Budget","Below Budget")</f>
        <v>Above Budget</v>
      </c>
      <c r="J153">
        <f>Table1[[#This Row],[Actual_Sales]]-(Table1[[#This Row],[COGS]]+Table1[[#This Row],[Expenses]])</f>
        <v>115</v>
      </c>
      <c r="K153">
        <v>100</v>
      </c>
      <c r="L153">
        <f>Table1[[#This Row],[Actual_Profit]]-Table1[[#This Row],[Budget_Profit]]</f>
        <v>15</v>
      </c>
      <c r="M153" s="5">
        <f>IF(
Table1[[#This Row],[Budget_Profit]]=0,
"",
IF(
Table1[[#This Row],[Budget_Profit]]&gt;0,
(Table1[[#This Row],[Actual_Profit]]-Table1[[#This Row],[Budget_Profit]])/Table1[[#This Row],[Budget_Profit]],
(Table1[[#This Row],[Actual_Profit]]-Table1[[#This Row],[Budget_Profit]])/ABS(Table1[[#This Row],[Budget_Profit]])
)
)</f>
        <v>0.15</v>
      </c>
      <c r="N153" s="5" t="str">
        <f>IF(Table1[[#This Row],[Profit_Var]]&gt;=0, "Above Budget", "Below Budget")</f>
        <v>Above Budget</v>
      </c>
      <c r="O153">
        <v>95</v>
      </c>
      <c r="P153">
        <v>80</v>
      </c>
      <c r="Q153">
        <f>Table1[[#This Row],[COGS]]-Table1[[#This Row],[Budget_COGS]]</f>
        <v>15</v>
      </c>
      <c r="R153" s="5">
        <f>IF(
Table1[[#This Row],[Budget_COGS]]=0,
"",
IF(
Table1[[#This Row],[Budget_COGS]]&gt;0,
(Table1[[#This Row],[Budget_COGS]]-Table1[[#This Row],[COGS]]) / Table1[[#This Row],[Budget_COGS]],
(Table1[[#This Row],[Budget_COGS]]-Table1[[#This Row],[COGS]]) / ABS(Table1[[#This Row],[Budget_COGS]])
)
)</f>
        <v>-0.1875</v>
      </c>
      <c r="S153" s="5" t="str">
        <f>IF(Table1[[#This Row],[COGS _Var]]&gt;=0, "Above Budget", "Below Budget")</f>
        <v>Above Budget</v>
      </c>
      <c r="T153">
        <f>Table1[[#This Row],[Actual_Sales]]-Table1[[#This Row],[COGS]]</f>
        <v>152</v>
      </c>
      <c r="U153">
        <v>120</v>
      </c>
      <c r="V153">
        <f>Table1[[#This Row],[Gross_Margin]]-Table1[[#This Row],[Budget_Margin]]</f>
        <v>32</v>
      </c>
      <c r="W153" s="5">
        <f>IF(
Table1[[#This Row],[Budget_Margin]]=0,
"",
IF(
Table1[[#This Row],[Budget_Margin]]&gt;0,
(Table1[[#This Row],[Gross_Margin]]-Table1[[#This Row],[Budget_Margin]]) / Table1[[#This Row],[Budget_Margin]],
(Table1[[#This Row],[Gross_Margin]]-Table1[[#This Row],[Budget_Margin]]) / ABS(Table1[[#This Row],[Budget_Margin]])
)
)</f>
        <v>0.26666666666666666</v>
      </c>
      <c r="X153" s="5" t="str">
        <f>IF(Table1[[#This Row],[Margin_Var]]&gt;=0, "Above Budget", "Below Budget")</f>
        <v>Above Budget</v>
      </c>
      <c r="Y153" s="5">
        <f>IFERROR(Table1[[#This Row],[Gross_Margin]]/Table1[[#This Row],[Actual_Sales]],0)</f>
        <v>0.61538461538461542</v>
      </c>
      <c r="Z153" s="5">
        <f>Table1[[#This Row],[Actual_Profit]]/Table1[[#This Row],[Actual_Sales]]</f>
        <v>0.46558704453441296</v>
      </c>
      <c r="AA153">
        <v>37</v>
      </c>
      <c r="AB153" s="5">
        <f>IFERROR(Table1[[#This Row],[Expenses]]/Table1[[#This Row],[Actual_Sales]],0)</f>
        <v>0.14979757085020243</v>
      </c>
      <c r="AC153">
        <v>26</v>
      </c>
      <c r="AD153">
        <v>809</v>
      </c>
      <c r="AE153" s="5">
        <f>IFERROR(Table1[[#This Row],[Inventory]]/Table1[[#This Row],[Actual_Sales]],0)</f>
        <v>3.2753036437246963</v>
      </c>
    </row>
    <row r="154" spans="1:31" x14ac:dyDescent="0.25">
      <c r="A154">
        <v>2328</v>
      </c>
      <c r="B154">
        <v>347</v>
      </c>
      <c r="C154">
        <v>11</v>
      </c>
      <c r="D154" s="2">
        <v>40575</v>
      </c>
      <c r="E154">
        <v>247</v>
      </c>
      <c r="F154">
        <v>250</v>
      </c>
      <c r="G154">
        <f>Table1[[#This Row],[Actual_Sales]]-Table1[[#This Row],[Budget_Sales]]</f>
        <v>-3</v>
      </c>
      <c r="H154" s="5">
        <f>IF(
Table1[[#This Row],[Budget_Sales]]=0,
"",
IF(
Table1[[#This Row],[Budget_Sales]]&gt;0,
(Table1[[#This Row],[Actual_Sales]]-Table1[[#This Row],[Budget_Sales]])/Table1[[#This Row],[Budget_Sales]],
(Table1[[#This Row],[Actual_Sales]]-Table1[[#This Row],[Budget_Sales]])/ABS(Table1[[#This Row],[Budget_Sales]])
)
)</f>
        <v>-1.2E-2</v>
      </c>
      <c r="I154" s="5" t="str">
        <f>IF(Table1[[#This Row],[Sales_Var]]&gt;=0,"Above Budget","Below Budget")</f>
        <v>Below Budget</v>
      </c>
      <c r="J154">
        <f>Table1[[#This Row],[Actual_Sales]]-(Table1[[#This Row],[COGS]]+Table1[[#This Row],[Expenses]])</f>
        <v>115</v>
      </c>
      <c r="K154">
        <v>120</v>
      </c>
      <c r="L154">
        <f>Table1[[#This Row],[Actual_Profit]]-Table1[[#This Row],[Budget_Profit]]</f>
        <v>-5</v>
      </c>
      <c r="M154" s="5">
        <f>IF(
Table1[[#This Row],[Budget_Profit]]=0,
"",
IF(
Table1[[#This Row],[Budget_Profit]]&gt;0,
(Table1[[#This Row],[Actual_Profit]]-Table1[[#This Row],[Budget_Profit]])/Table1[[#This Row],[Budget_Profit]],
(Table1[[#This Row],[Actual_Profit]]-Table1[[#This Row],[Budget_Profit]])/ABS(Table1[[#This Row],[Budget_Profit]])
)
)</f>
        <v>-4.1666666666666664E-2</v>
      </c>
      <c r="N154" s="5" t="str">
        <f>IF(Table1[[#This Row],[Profit_Var]]&gt;=0, "Above Budget", "Below Budget")</f>
        <v>Below Budget</v>
      </c>
      <c r="O154">
        <v>95</v>
      </c>
      <c r="P154">
        <v>100</v>
      </c>
      <c r="Q154">
        <f>Table1[[#This Row],[COGS]]-Table1[[#This Row],[Budget_COGS]]</f>
        <v>-5</v>
      </c>
      <c r="R154" s="5">
        <f>IF(
Table1[[#This Row],[Budget_COGS]]=0,
"",
IF(
Table1[[#This Row],[Budget_COGS]]&gt;0,
(Table1[[#This Row],[Budget_COGS]]-Table1[[#This Row],[COGS]]) / Table1[[#This Row],[Budget_COGS]],
(Table1[[#This Row],[Budget_COGS]]-Table1[[#This Row],[COGS]]) / ABS(Table1[[#This Row],[Budget_COGS]])
)
)</f>
        <v>0.05</v>
      </c>
      <c r="S154" s="5" t="str">
        <f>IF(Table1[[#This Row],[COGS _Var]]&gt;=0, "Above Budget", "Below Budget")</f>
        <v>Below Budget</v>
      </c>
      <c r="T154">
        <f>Table1[[#This Row],[Actual_Sales]]-Table1[[#This Row],[COGS]]</f>
        <v>152</v>
      </c>
      <c r="U154">
        <v>150</v>
      </c>
      <c r="V154">
        <f>Table1[[#This Row],[Gross_Margin]]-Table1[[#This Row],[Budget_Margin]]</f>
        <v>2</v>
      </c>
      <c r="W154" s="5">
        <f>IF(
Table1[[#This Row],[Budget_Margin]]=0,
"",
IF(
Table1[[#This Row],[Budget_Margin]]&gt;0,
(Table1[[#This Row],[Gross_Margin]]-Table1[[#This Row],[Budget_Margin]]) / Table1[[#This Row],[Budget_Margin]],
(Table1[[#This Row],[Gross_Margin]]-Table1[[#This Row],[Budget_Margin]]) / ABS(Table1[[#This Row],[Budget_Margin]])
)
)</f>
        <v>1.3333333333333334E-2</v>
      </c>
      <c r="X154" s="5" t="str">
        <f>IF(Table1[[#This Row],[Margin_Var]]&gt;=0, "Above Budget", "Below Budget")</f>
        <v>Above Budget</v>
      </c>
      <c r="Y154" s="5">
        <f>IFERROR(Table1[[#This Row],[Gross_Margin]]/Table1[[#This Row],[Actual_Sales]],0)</f>
        <v>0.61538461538461542</v>
      </c>
      <c r="Z154" s="5">
        <f>Table1[[#This Row],[Actual_Profit]]/Table1[[#This Row],[Actual_Sales]]</f>
        <v>0.46558704453441296</v>
      </c>
      <c r="AA154">
        <v>37</v>
      </c>
      <c r="AB154" s="5">
        <f>IFERROR(Table1[[#This Row],[Expenses]]/Table1[[#This Row],[Actual_Sales]],0)</f>
        <v>0.14979757085020243</v>
      </c>
      <c r="AC154">
        <v>26</v>
      </c>
      <c r="AD154">
        <v>809</v>
      </c>
      <c r="AE154" s="5">
        <f>IFERROR(Table1[[#This Row],[Inventory]]/Table1[[#This Row],[Actual_Sales]],0)</f>
        <v>3.2753036437246963</v>
      </c>
    </row>
    <row r="155" spans="1:31" x14ac:dyDescent="0.25">
      <c r="A155">
        <v>3624</v>
      </c>
      <c r="B155">
        <v>562</v>
      </c>
      <c r="C155">
        <v>8</v>
      </c>
      <c r="D155" s="2">
        <v>40787</v>
      </c>
      <c r="E155">
        <v>261</v>
      </c>
      <c r="F155">
        <v>210</v>
      </c>
      <c r="G155">
        <f>Table1[[#This Row],[Actual_Sales]]-Table1[[#This Row],[Budget_Sales]]</f>
        <v>51</v>
      </c>
      <c r="H155" s="5">
        <f>IF(
Table1[[#This Row],[Budget_Sales]]=0,
"",
IF(
Table1[[#This Row],[Budget_Sales]]&gt;0,
(Table1[[#This Row],[Actual_Sales]]-Table1[[#This Row],[Budget_Sales]])/Table1[[#This Row],[Budget_Sales]],
(Table1[[#This Row],[Actual_Sales]]-Table1[[#This Row],[Budget_Sales]])/ABS(Table1[[#This Row],[Budget_Sales]])
)
)</f>
        <v>0.24285714285714285</v>
      </c>
      <c r="I155" s="5" t="str">
        <f>IF(Table1[[#This Row],[Sales_Var]]&gt;=0,"Above Budget","Below Budget")</f>
        <v>Above Budget</v>
      </c>
      <c r="J155">
        <f>Table1[[#This Row],[Actual_Sales]]-(Table1[[#This Row],[COGS]]+Table1[[#This Row],[Expenses]])</f>
        <v>121</v>
      </c>
      <c r="K155">
        <v>110</v>
      </c>
      <c r="L155">
        <f>Table1[[#This Row],[Actual_Profit]]-Table1[[#This Row],[Budget_Profit]]</f>
        <v>11</v>
      </c>
      <c r="M155" s="5">
        <f>IF(
Table1[[#This Row],[Budget_Profit]]=0,
"",
IF(
Table1[[#This Row],[Budget_Profit]]&gt;0,
(Table1[[#This Row],[Actual_Profit]]-Table1[[#This Row],[Budget_Profit]])/Table1[[#This Row],[Budget_Profit]],
(Table1[[#This Row],[Actual_Profit]]-Table1[[#This Row],[Budget_Profit]])/ABS(Table1[[#This Row],[Budget_Profit]])
)
)</f>
        <v>0.1</v>
      </c>
      <c r="N155" s="5" t="str">
        <f>IF(Table1[[#This Row],[Profit_Var]]&gt;=0, "Above Budget", "Below Budget")</f>
        <v>Above Budget</v>
      </c>
      <c r="O155">
        <v>100</v>
      </c>
      <c r="P155">
        <v>80</v>
      </c>
      <c r="Q155">
        <f>Table1[[#This Row],[COGS]]-Table1[[#This Row],[Budget_COGS]]</f>
        <v>20</v>
      </c>
      <c r="R155" s="5">
        <f>IF(
Table1[[#This Row],[Budget_COGS]]=0,
"",
IF(
Table1[[#This Row],[Budget_COGS]]&gt;0,
(Table1[[#This Row],[Budget_COGS]]-Table1[[#This Row],[COGS]]) / Table1[[#This Row],[Budget_COGS]],
(Table1[[#This Row],[Budget_COGS]]-Table1[[#This Row],[COGS]]) / ABS(Table1[[#This Row],[Budget_COGS]])
)
)</f>
        <v>-0.25</v>
      </c>
      <c r="S155" s="5" t="str">
        <f>IF(Table1[[#This Row],[COGS _Var]]&gt;=0, "Above Budget", "Below Budget")</f>
        <v>Above Budget</v>
      </c>
      <c r="T155">
        <f>Table1[[#This Row],[Actual_Sales]]-Table1[[#This Row],[COGS]]</f>
        <v>161</v>
      </c>
      <c r="U155">
        <v>130</v>
      </c>
      <c r="V155">
        <f>Table1[[#This Row],[Gross_Margin]]-Table1[[#This Row],[Budget_Margin]]</f>
        <v>31</v>
      </c>
      <c r="W155" s="5">
        <f>IF(
Table1[[#This Row],[Budget_Margin]]=0,
"",
IF(
Table1[[#This Row],[Budget_Margin]]&gt;0,
(Table1[[#This Row],[Gross_Margin]]-Table1[[#This Row],[Budget_Margin]]) / Table1[[#This Row],[Budget_Margin]],
(Table1[[#This Row],[Gross_Margin]]-Table1[[#This Row],[Budget_Margin]]) / ABS(Table1[[#This Row],[Budget_Margin]])
)
)</f>
        <v>0.23846153846153847</v>
      </c>
      <c r="X155" s="5" t="str">
        <f>IF(Table1[[#This Row],[Margin_Var]]&gt;=0, "Above Budget", "Below Budget")</f>
        <v>Above Budget</v>
      </c>
      <c r="Y155" s="5">
        <f>IFERROR(Table1[[#This Row],[Gross_Margin]]/Table1[[#This Row],[Actual_Sales]],0)</f>
        <v>0.61685823754789271</v>
      </c>
      <c r="Z155" s="5">
        <f>Table1[[#This Row],[Actual_Profit]]/Table1[[#This Row],[Actual_Sales]]</f>
        <v>0.46360153256704983</v>
      </c>
      <c r="AA155">
        <v>40</v>
      </c>
      <c r="AB155" s="5">
        <f>IFERROR(Table1[[#This Row],[Expenses]]/Table1[[#This Row],[Actual_Sales]],0)</f>
        <v>0.1532567049808429</v>
      </c>
      <c r="AC155">
        <v>28</v>
      </c>
      <c r="AD155">
        <v>981</v>
      </c>
      <c r="AE155" s="5">
        <f>IFERROR(Table1[[#This Row],[Inventory]]/Table1[[#This Row],[Actual_Sales]],0)</f>
        <v>3.7586206896551726</v>
      </c>
    </row>
    <row r="156" spans="1:31" x14ac:dyDescent="0.25">
      <c r="A156">
        <v>2678</v>
      </c>
      <c r="B156">
        <v>303</v>
      </c>
      <c r="C156">
        <v>3</v>
      </c>
      <c r="D156" s="2">
        <v>40634</v>
      </c>
      <c r="E156">
        <v>261</v>
      </c>
      <c r="F156">
        <v>250</v>
      </c>
      <c r="G156">
        <f>Table1[[#This Row],[Actual_Sales]]-Table1[[#This Row],[Budget_Sales]]</f>
        <v>11</v>
      </c>
      <c r="H156" s="5">
        <f>IF(
Table1[[#This Row],[Budget_Sales]]=0,
"",
IF(
Table1[[#This Row],[Budget_Sales]]&gt;0,
(Table1[[#This Row],[Actual_Sales]]-Table1[[#This Row],[Budget_Sales]])/Table1[[#This Row],[Budget_Sales]],
(Table1[[#This Row],[Actual_Sales]]-Table1[[#This Row],[Budget_Sales]])/ABS(Table1[[#This Row],[Budget_Sales]])
)
)</f>
        <v>4.3999999999999997E-2</v>
      </c>
      <c r="I156" s="5" t="str">
        <f>IF(Table1[[#This Row],[Sales_Var]]&gt;=0,"Above Budget","Below Budget")</f>
        <v>Above Budget</v>
      </c>
      <c r="J156">
        <f>Table1[[#This Row],[Actual_Sales]]-(Table1[[#This Row],[COGS]]+Table1[[#This Row],[Expenses]])</f>
        <v>121</v>
      </c>
      <c r="K156">
        <v>120</v>
      </c>
      <c r="L156">
        <f>Table1[[#This Row],[Actual_Profit]]-Table1[[#This Row],[Budget_Profit]]</f>
        <v>1</v>
      </c>
      <c r="M156" s="5">
        <f>IF(
Table1[[#This Row],[Budget_Profit]]=0,
"",
IF(
Table1[[#This Row],[Budget_Profit]]&gt;0,
(Table1[[#This Row],[Actual_Profit]]-Table1[[#This Row],[Budget_Profit]])/Table1[[#This Row],[Budget_Profit]],
(Table1[[#This Row],[Actual_Profit]]-Table1[[#This Row],[Budget_Profit]])/ABS(Table1[[#This Row],[Budget_Profit]])
)
)</f>
        <v>8.3333333333333332E-3</v>
      </c>
      <c r="N156" s="5" t="str">
        <f>IF(Table1[[#This Row],[Profit_Var]]&gt;=0, "Above Budget", "Below Budget")</f>
        <v>Above Budget</v>
      </c>
      <c r="O156">
        <v>100</v>
      </c>
      <c r="P156">
        <v>100</v>
      </c>
      <c r="Q156">
        <f>Table1[[#This Row],[COGS]]-Table1[[#This Row],[Budget_COGS]]</f>
        <v>0</v>
      </c>
      <c r="R156" s="5">
        <f>IF(
Table1[[#This Row],[Budget_COGS]]=0,
"",
IF(
Table1[[#This Row],[Budget_COGS]]&gt;0,
(Table1[[#This Row],[Budget_COGS]]-Table1[[#This Row],[COGS]]) / Table1[[#This Row],[Budget_COGS]],
(Table1[[#This Row],[Budget_COGS]]-Table1[[#This Row],[COGS]]) / ABS(Table1[[#This Row],[Budget_COGS]])
)
)</f>
        <v>0</v>
      </c>
      <c r="S156" s="5" t="str">
        <f>IF(Table1[[#This Row],[COGS _Var]]&gt;=0, "Above Budget", "Below Budget")</f>
        <v>Above Budget</v>
      </c>
      <c r="T156">
        <f>Table1[[#This Row],[Actual_Sales]]-Table1[[#This Row],[COGS]]</f>
        <v>161</v>
      </c>
      <c r="U156">
        <v>150</v>
      </c>
      <c r="V156">
        <f>Table1[[#This Row],[Gross_Margin]]-Table1[[#This Row],[Budget_Margin]]</f>
        <v>11</v>
      </c>
      <c r="W156" s="5">
        <f>IF(
Table1[[#This Row],[Budget_Margin]]=0,
"",
IF(
Table1[[#This Row],[Budget_Margin]]&gt;0,
(Table1[[#This Row],[Gross_Margin]]-Table1[[#This Row],[Budget_Margin]]) / Table1[[#This Row],[Budget_Margin]],
(Table1[[#This Row],[Gross_Margin]]-Table1[[#This Row],[Budget_Margin]]) / ABS(Table1[[#This Row],[Budget_Margin]])
)
)</f>
        <v>7.3333333333333334E-2</v>
      </c>
      <c r="X156" s="5" t="str">
        <f>IF(Table1[[#This Row],[Margin_Var]]&gt;=0, "Above Budget", "Below Budget")</f>
        <v>Above Budget</v>
      </c>
      <c r="Y156" s="5">
        <f>IFERROR(Table1[[#This Row],[Gross_Margin]]/Table1[[#This Row],[Actual_Sales]],0)</f>
        <v>0.61685823754789271</v>
      </c>
      <c r="Z156" s="5">
        <f>Table1[[#This Row],[Actual_Profit]]/Table1[[#This Row],[Actual_Sales]]</f>
        <v>0.46360153256704983</v>
      </c>
      <c r="AA156">
        <v>40</v>
      </c>
      <c r="AB156" s="5">
        <f>IFERROR(Table1[[#This Row],[Expenses]]/Table1[[#This Row],[Actual_Sales]],0)</f>
        <v>0.1532567049808429</v>
      </c>
      <c r="AC156">
        <v>28</v>
      </c>
      <c r="AD156">
        <v>822</v>
      </c>
      <c r="AE156" s="5">
        <f>IFERROR(Table1[[#This Row],[Inventory]]/Table1[[#This Row],[Actual_Sales]],0)</f>
        <v>3.1494252873563218</v>
      </c>
    </row>
    <row r="157" spans="1:31" x14ac:dyDescent="0.25">
      <c r="A157">
        <v>2684</v>
      </c>
      <c r="B157">
        <v>315</v>
      </c>
      <c r="C157">
        <v>11</v>
      </c>
      <c r="D157" s="2">
        <v>40634</v>
      </c>
      <c r="E157">
        <v>261</v>
      </c>
      <c r="F157">
        <v>260</v>
      </c>
      <c r="G157">
        <f>Table1[[#This Row],[Actual_Sales]]-Table1[[#This Row],[Budget_Sales]]</f>
        <v>1</v>
      </c>
      <c r="H157" s="5">
        <f>IF(
Table1[[#This Row],[Budget_Sales]]=0,
"",
IF(
Table1[[#This Row],[Budget_Sales]]&gt;0,
(Table1[[#This Row],[Actual_Sales]]-Table1[[#This Row],[Budget_Sales]])/Table1[[#This Row],[Budget_Sales]],
(Table1[[#This Row],[Actual_Sales]]-Table1[[#This Row],[Budget_Sales]])/ABS(Table1[[#This Row],[Budget_Sales]])
)
)</f>
        <v>3.8461538461538464E-3</v>
      </c>
      <c r="I157" s="5" t="str">
        <f>IF(Table1[[#This Row],[Sales_Var]]&gt;=0,"Above Budget","Below Budget")</f>
        <v>Above Budget</v>
      </c>
      <c r="J157">
        <f>Table1[[#This Row],[Actual_Sales]]-(Table1[[#This Row],[COGS]]+Table1[[#This Row],[Expenses]])</f>
        <v>121</v>
      </c>
      <c r="K157">
        <v>130</v>
      </c>
      <c r="L157">
        <f>Table1[[#This Row],[Actual_Profit]]-Table1[[#This Row],[Budget_Profit]]</f>
        <v>-9</v>
      </c>
      <c r="M157" s="5">
        <f>IF(
Table1[[#This Row],[Budget_Profit]]=0,
"",
IF(
Table1[[#This Row],[Budget_Profit]]&gt;0,
(Table1[[#This Row],[Actual_Profit]]-Table1[[#This Row],[Budget_Profit]])/Table1[[#This Row],[Budget_Profit]],
(Table1[[#This Row],[Actual_Profit]]-Table1[[#This Row],[Budget_Profit]])/ABS(Table1[[#This Row],[Budget_Profit]])
)
)</f>
        <v>-6.9230769230769235E-2</v>
      </c>
      <c r="N157" s="5" t="str">
        <f>IF(Table1[[#This Row],[Profit_Var]]&gt;=0, "Above Budget", "Below Budget")</f>
        <v>Below Budget</v>
      </c>
      <c r="O157">
        <v>100</v>
      </c>
      <c r="P157">
        <v>100</v>
      </c>
      <c r="Q157">
        <f>Table1[[#This Row],[COGS]]-Table1[[#This Row],[Budget_COGS]]</f>
        <v>0</v>
      </c>
      <c r="R157" s="5">
        <f>IF(
Table1[[#This Row],[Budget_COGS]]=0,
"",
IF(
Table1[[#This Row],[Budget_COGS]]&gt;0,
(Table1[[#This Row],[Budget_COGS]]-Table1[[#This Row],[COGS]]) / Table1[[#This Row],[Budget_COGS]],
(Table1[[#This Row],[Budget_COGS]]-Table1[[#This Row],[COGS]]) / ABS(Table1[[#This Row],[Budget_COGS]])
)
)</f>
        <v>0</v>
      </c>
      <c r="S157" s="5" t="str">
        <f>IF(Table1[[#This Row],[COGS _Var]]&gt;=0, "Above Budget", "Below Budget")</f>
        <v>Above Budget</v>
      </c>
      <c r="T157">
        <f>Table1[[#This Row],[Actual_Sales]]-Table1[[#This Row],[COGS]]</f>
        <v>161</v>
      </c>
      <c r="U157">
        <v>160</v>
      </c>
      <c r="V157">
        <f>Table1[[#This Row],[Gross_Margin]]-Table1[[#This Row],[Budget_Margin]]</f>
        <v>1</v>
      </c>
      <c r="W157" s="5">
        <f>IF(
Table1[[#This Row],[Budget_Margin]]=0,
"",
IF(
Table1[[#This Row],[Budget_Margin]]&gt;0,
(Table1[[#This Row],[Gross_Margin]]-Table1[[#This Row],[Budget_Margin]]) / Table1[[#This Row],[Budget_Margin]],
(Table1[[#This Row],[Gross_Margin]]-Table1[[#This Row],[Budget_Margin]]) / ABS(Table1[[#This Row],[Budget_Margin]])
)
)</f>
        <v>6.2500000000000003E-3</v>
      </c>
      <c r="X157" s="5" t="str">
        <f>IF(Table1[[#This Row],[Margin_Var]]&gt;=0, "Above Budget", "Below Budget")</f>
        <v>Above Budget</v>
      </c>
      <c r="Y157" s="5">
        <f>IFERROR(Table1[[#This Row],[Gross_Margin]]/Table1[[#This Row],[Actual_Sales]],0)</f>
        <v>0.61685823754789271</v>
      </c>
      <c r="Z157" s="5">
        <f>Table1[[#This Row],[Actual_Profit]]/Table1[[#This Row],[Actual_Sales]]</f>
        <v>0.46360153256704983</v>
      </c>
      <c r="AA157">
        <v>40</v>
      </c>
      <c r="AB157" s="5">
        <f>IFERROR(Table1[[#This Row],[Expenses]]/Table1[[#This Row],[Actual_Sales]],0)</f>
        <v>0.1532567049808429</v>
      </c>
      <c r="AC157">
        <v>28</v>
      </c>
      <c r="AD157">
        <v>822</v>
      </c>
      <c r="AE157" s="5">
        <f>IFERROR(Table1[[#This Row],[Inventory]]/Table1[[#This Row],[Actual_Sales]],0)</f>
        <v>3.1494252873563218</v>
      </c>
    </row>
    <row r="158" spans="1:31" x14ac:dyDescent="0.25">
      <c r="A158">
        <v>2521</v>
      </c>
      <c r="B158">
        <v>409</v>
      </c>
      <c r="C158">
        <v>5</v>
      </c>
      <c r="D158" s="2">
        <v>40603</v>
      </c>
      <c r="E158">
        <v>227</v>
      </c>
      <c r="F158">
        <v>180</v>
      </c>
      <c r="G158">
        <f>Table1[[#This Row],[Actual_Sales]]-Table1[[#This Row],[Budget_Sales]]</f>
        <v>47</v>
      </c>
      <c r="H158" s="5">
        <f>IF(
Table1[[#This Row],[Budget_Sales]]=0,
"",
IF(
Table1[[#This Row],[Budget_Sales]]&gt;0,
(Table1[[#This Row],[Actual_Sales]]-Table1[[#This Row],[Budget_Sales]])/Table1[[#This Row],[Budget_Sales]],
(Table1[[#This Row],[Actual_Sales]]-Table1[[#This Row],[Budget_Sales]])/ABS(Table1[[#This Row],[Budget_Sales]])
)
)</f>
        <v>0.26111111111111113</v>
      </c>
      <c r="I158" s="5" t="str">
        <f>IF(Table1[[#This Row],[Sales_Var]]&gt;=0,"Above Budget","Below Budget")</f>
        <v>Above Budget</v>
      </c>
      <c r="J158">
        <f>Table1[[#This Row],[Actual_Sales]]-(Table1[[#This Row],[COGS]]+Table1[[#This Row],[Expenses]])</f>
        <v>105</v>
      </c>
      <c r="K158">
        <v>90</v>
      </c>
      <c r="L158">
        <f>Table1[[#This Row],[Actual_Profit]]-Table1[[#This Row],[Budget_Profit]]</f>
        <v>15</v>
      </c>
      <c r="M158" s="5">
        <f>IF(
Table1[[#This Row],[Budget_Profit]]=0,
"",
IF(
Table1[[#This Row],[Budget_Profit]]&gt;0,
(Table1[[#This Row],[Actual_Profit]]-Table1[[#This Row],[Budget_Profit]])/Table1[[#This Row],[Budget_Profit]],
(Table1[[#This Row],[Actual_Profit]]-Table1[[#This Row],[Budget_Profit]])/ABS(Table1[[#This Row],[Budget_Profit]])
)
)</f>
        <v>0.16666666666666666</v>
      </c>
      <c r="N158" s="5" t="str">
        <f>IF(Table1[[#This Row],[Profit_Var]]&gt;=0, "Above Budget", "Below Budget")</f>
        <v>Above Budget</v>
      </c>
      <c r="O158">
        <v>87</v>
      </c>
      <c r="P158">
        <v>70</v>
      </c>
      <c r="Q158">
        <f>Table1[[#This Row],[COGS]]-Table1[[#This Row],[Budget_COGS]]</f>
        <v>17</v>
      </c>
      <c r="R158" s="5">
        <f>IF(
Table1[[#This Row],[Budget_COGS]]=0,
"",
IF(
Table1[[#This Row],[Budget_COGS]]&gt;0,
(Table1[[#This Row],[Budget_COGS]]-Table1[[#This Row],[COGS]]) / Table1[[#This Row],[Budget_COGS]],
(Table1[[#This Row],[Budget_COGS]]-Table1[[#This Row],[COGS]]) / ABS(Table1[[#This Row],[Budget_COGS]])
)
)</f>
        <v>-0.24285714285714285</v>
      </c>
      <c r="S158" s="5" t="str">
        <f>IF(Table1[[#This Row],[COGS _Var]]&gt;=0, "Above Budget", "Below Budget")</f>
        <v>Above Budget</v>
      </c>
      <c r="T158">
        <f>Table1[[#This Row],[Actual_Sales]]-Table1[[#This Row],[COGS]]</f>
        <v>140</v>
      </c>
      <c r="U158">
        <v>110</v>
      </c>
      <c r="V158">
        <f>Table1[[#This Row],[Gross_Margin]]-Table1[[#This Row],[Budget_Margin]]</f>
        <v>30</v>
      </c>
      <c r="W158" s="5">
        <f>IF(
Table1[[#This Row],[Budget_Margin]]=0,
"",
IF(
Table1[[#This Row],[Budget_Margin]]&gt;0,
(Table1[[#This Row],[Gross_Margin]]-Table1[[#This Row],[Budget_Margin]]) / Table1[[#This Row],[Budget_Margin]],
(Table1[[#This Row],[Gross_Margin]]-Table1[[#This Row],[Budget_Margin]]) / ABS(Table1[[#This Row],[Budget_Margin]])
)
)</f>
        <v>0.27272727272727271</v>
      </c>
      <c r="X158" s="5" t="str">
        <f>IF(Table1[[#This Row],[Margin_Var]]&gt;=0, "Above Budget", "Below Budget")</f>
        <v>Above Budget</v>
      </c>
      <c r="Y158" s="5">
        <f>IFERROR(Table1[[#This Row],[Gross_Margin]]/Table1[[#This Row],[Actual_Sales]],0)</f>
        <v>0.61674008810572689</v>
      </c>
      <c r="Z158" s="5">
        <f>Table1[[#This Row],[Actual_Profit]]/Table1[[#This Row],[Actual_Sales]]</f>
        <v>0.46255506607929514</v>
      </c>
      <c r="AA158">
        <v>35</v>
      </c>
      <c r="AB158" s="5">
        <f>IFERROR(Table1[[#This Row],[Expenses]]/Table1[[#This Row],[Actual_Sales]],0)</f>
        <v>0.15418502202643172</v>
      </c>
      <c r="AC158">
        <v>24</v>
      </c>
      <c r="AD158">
        <v>756</v>
      </c>
      <c r="AE158" s="5">
        <f>IFERROR(Table1[[#This Row],[Inventory]]/Table1[[#This Row],[Actual_Sales]],0)</f>
        <v>3.3303964757709252</v>
      </c>
    </row>
    <row r="159" spans="1:31" x14ac:dyDescent="0.25">
      <c r="A159">
        <v>2495</v>
      </c>
      <c r="B159">
        <v>312</v>
      </c>
      <c r="C159">
        <v>8</v>
      </c>
      <c r="D159" s="2">
        <v>40603</v>
      </c>
      <c r="E159">
        <v>227</v>
      </c>
      <c r="F159">
        <v>180</v>
      </c>
      <c r="G159">
        <f>Table1[[#This Row],[Actual_Sales]]-Table1[[#This Row],[Budget_Sales]]</f>
        <v>47</v>
      </c>
      <c r="H159" s="5">
        <f>IF(
Table1[[#This Row],[Budget_Sales]]=0,
"",
IF(
Table1[[#This Row],[Budget_Sales]]&gt;0,
(Table1[[#This Row],[Actual_Sales]]-Table1[[#This Row],[Budget_Sales]])/Table1[[#This Row],[Budget_Sales]],
(Table1[[#This Row],[Actual_Sales]]-Table1[[#This Row],[Budget_Sales]])/ABS(Table1[[#This Row],[Budget_Sales]])
)
)</f>
        <v>0.26111111111111113</v>
      </c>
      <c r="I159" s="5" t="str">
        <f>IF(Table1[[#This Row],[Sales_Var]]&gt;=0,"Above Budget","Below Budget")</f>
        <v>Above Budget</v>
      </c>
      <c r="J159">
        <f>Table1[[#This Row],[Actual_Sales]]-(Table1[[#This Row],[COGS]]+Table1[[#This Row],[Expenses]])</f>
        <v>105</v>
      </c>
      <c r="K159">
        <v>90</v>
      </c>
      <c r="L159">
        <f>Table1[[#This Row],[Actual_Profit]]-Table1[[#This Row],[Budget_Profit]]</f>
        <v>15</v>
      </c>
      <c r="M159" s="5">
        <f>IF(
Table1[[#This Row],[Budget_Profit]]=0,
"",
IF(
Table1[[#This Row],[Budget_Profit]]&gt;0,
(Table1[[#This Row],[Actual_Profit]]-Table1[[#This Row],[Budget_Profit]])/Table1[[#This Row],[Budget_Profit]],
(Table1[[#This Row],[Actual_Profit]]-Table1[[#This Row],[Budget_Profit]])/ABS(Table1[[#This Row],[Budget_Profit]])
)
)</f>
        <v>0.16666666666666666</v>
      </c>
      <c r="N159" s="5" t="str">
        <f>IF(Table1[[#This Row],[Profit_Var]]&gt;=0, "Above Budget", "Below Budget")</f>
        <v>Above Budget</v>
      </c>
      <c r="O159">
        <v>87</v>
      </c>
      <c r="P159">
        <v>70</v>
      </c>
      <c r="Q159">
        <f>Table1[[#This Row],[COGS]]-Table1[[#This Row],[Budget_COGS]]</f>
        <v>17</v>
      </c>
      <c r="R159" s="5">
        <f>IF(
Table1[[#This Row],[Budget_COGS]]=0,
"",
IF(
Table1[[#This Row],[Budget_COGS]]&gt;0,
(Table1[[#This Row],[Budget_COGS]]-Table1[[#This Row],[COGS]]) / Table1[[#This Row],[Budget_COGS]],
(Table1[[#This Row],[Budget_COGS]]-Table1[[#This Row],[COGS]]) / ABS(Table1[[#This Row],[Budget_COGS]])
)
)</f>
        <v>-0.24285714285714285</v>
      </c>
      <c r="S159" s="5" t="str">
        <f>IF(Table1[[#This Row],[COGS _Var]]&gt;=0, "Above Budget", "Below Budget")</f>
        <v>Above Budget</v>
      </c>
      <c r="T159">
        <f>Table1[[#This Row],[Actual_Sales]]-Table1[[#This Row],[COGS]]</f>
        <v>140</v>
      </c>
      <c r="U159">
        <v>110</v>
      </c>
      <c r="V159">
        <f>Table1[[#This Row],[Gross_Margin]]-Table1[[#This Row],[Budget_Margin]]</f>
        <v>30</v>
      </c>
      <c r="W159" s="5">
        <f>IF(
Table1[[#This Row],[Budget_Margin]]=0,
"",
IF(
Table1[[#This Row],[Budget_Margin]]&gt;0,
(Table1[[#This Row],[Gross_Margin]]-Table1[[#This Row],[Budget_Margin]]) / Table1[[#This Row],[Budget_Margin]],
(Table1[[#This Row],[Gross_Margin]]-Table1[[#This Row],[Budget_Margin]]) / ABS(Table1[[#This Row],[Budget_Margin]])
)
)</f>
        <v>0.27272727272727271</v>
      </c>
      <c r="X159" s="5" t="str">
        <f>IF(Table1[[#This Row],[Margin_Var]]&gt;=0, "Above Budget", "Below Budget")</f>
        <v>Above Budget</v>
      </c>
      <c r="Y159" s="5">
        <f>IFERROR(Table1[[#This Row],[Gross_Margin]]/Table1[[#This Row],[Actual_Sales]],0)</f>
        <v>0.61674008810572689</v>
      </c>
      <c r="Z159" s="5">
        <f>Table1[[#This Row],[Actual_Profit]]/Table1[[#This Row],[Actual_Sales]]</f>
        <v>0.46255506607929514</v>
      </c>
      <c r="AA159">
        <v>35</v>
      </c>
      <c r="AB159" s="5">
        <f>IFERROR(Table1[[#This Row],[Expenses]]/Table1[[#This Row],[Actual_Sales]],0)</f>
        <v>0.15418502202643172</v>
      </c>
      <c r="AC159">
        <v>24</v>
      </c>
      <c r="AD159">
        <v>756</v>
      </c>
      <c r="AE159" s="5">
        <f>IFERROR(Table1[[#This Row],[Inventory]]/Table1[[#This Row],[Actual_Sales]],0)</f>
        <v>3.3303964757709252</v>
      </c>
    </row>
    <row r="160" spans="1:31" x14ac:dyDescent="0.25">
      <c r="A160">
        <v>2554</v>
      </c>
      <c r="B160">
        <v>510</v>
      </c>
      <c r="C160">
        <v>11</v>
      </c>
      <c r="D160" s="2">
        <v>40603</v>
      </c>
      <c r="E160">
        <v>227</v>
      </c>
      <c r="F160">
        <v>140</v>
      </c>
      <c r="G160">
        <f>Table1[[#This Row],[Actual_Sales]]-Table1[[#This Row],[Budget_Sales]]</f>
        <v>87</v>
      </c>
      <c r="H160" s="5">
        <f>IF(
Table1[[#This Row],[Budget_Sales]]=0,
"",
IF(
Table1[[#This Row],[Budget_Sales]]&gt;0,
(Table1[[#This Row],[Actual_Sales]]-Table1[[#This Row],[Budget_Sales]])/Table1[[#This Row],[Budget_Sales]],
(Table1[[#This Row],[Actual_Sales]]-Table1[[#This Row],[Budget_Sales]])/ABS(Table1[[#This Row],[Budget_Sales]])
)
)</f>
        <v>0.62142857142857144</v>
      </c>
      <c r="I160" s="5" t="str">
        <f>IF(Table1[[#This Row],[Sales_Var]]&gt;=0,"Above Budget","Below Budget")</f>
        <v>Above Budget</v>
      </c>
      <c r="J160">
        <f>Table1[[#This Row],[Actual_Sales]]-(Table1[[#This Row],[COGS]]+Table1[[#This Row],[Expenses]])</f>
        <v>105</v>
      </c>
      <c r="K160">
        <v>80</v>
      </c>
      <c r="L160">
        <f>Table1[[#This Row],[Actual_Profit]]-Table1[[#This Row],[Budget_Profit]]</f>
        <v>25</v>
      </c>
      <c r="M160" s="5">
        <f>IF(
Table1[[#This Row],[Budget_Profit]]=0,
"",
IF(
Table1[[#This Row],[Budget_Profit]]&gt;0,
(Table1[[#This Row],[Actual_Profit]]-Table1[[#This Row],[Budget_Profit]])/Table1[[#This Row],[Budget_Profit]],
(Table1[[#This Row],[Actual_Profit]]-Table1[[#This Row],[Budget_Profit]])/ABS(Table1[[#This Row],[Budget_Profit]])
)
)</f>
        <v>0.3125</v>
      </c>
      <c r="N160" s="5" t="str">
        <f>IF(Table1[[#This Row],[Profit_Var]]&gt;=0, "Above Budget", "Below Budget")</f>
        <v>Above Budget</v>
      </c>
      <c r="O160">
        <v>87</v>
      </c>
      <c r="P160">
        <v>50</v>
      </c>
      <c r="Q160">
        <f>Table1[[#This Row],[COGS]]-Table1[[#This Row],[Budget_COGS]]</f>
        <v>37</v>
      </c>
      <c r="R160" s="5">
        <f>IF(
Table1[[#This Row],[Budget_COGS]]=0,
"",
IF(
Table1[[#This Row],[Budget_COGS]]&gt;0,
(Table1[[#This Row],[Budget_COGS]]-Table1[[#This Row],[COGS]]) / Table1[[#This Row],[Budget_COGS]],
(Table1[[#This Row],[Budget_COGS]]-Table1[[#This Row],[COGS]]) / ABS(Table1[[#This Row],[Budget_COGS]])
)
)</f>
        <v>-0.74</v>
      </c>
      <c r="S160" s="5" t="str">
        <f>IF(Table1[[#This Row],[COGS _Var]]&gt;=0, "Above Budget", "Below Budget")</f>
        <v>Above Budget</v>
      </c>
      <c r="T160">
        <f>Table1[[#This Row],[Actual_Sales]]-Table1[[#This Row],[COGS]]</f>
        <v>140</v>
      </c>
      <c r="U160">
        <v>90</v>
      </c>
      <c r="V160">
        <f>Table1[[#This Row],[Gross_Margin]]-Table1[[#This Row],[Budget_Margin]]</f>
        <v>50</v>
      </c>
      <c r="W160" s="5">
        <f>IF(
Table1[[#This Row],[Budget_Margin]]=0,
"",
IF(
Table1[[#This Row],[Budget_Margin]]&gt;0,
(Table1[[#This Row],[Gross_Margin]]-Table1[[#This Row],[Budget_Margin]]) / Table1[[#This Row],[Budget_Margin]],
(Table1[[#This Row],[Gross_Margin]]-Table1[[#This Row],[Budget_Margin]]) / ABS(Table1[[#This Row],[Budget_Margin]])
)
)</f>
        <v>0.55555555555555558</v>
      </c>
      <c r="X160" s="5" t="str">
        <f>IF(Table1[[#This Row],[Margin_Var]]&gt;=0, "Above Budget", "Below Budget")</f>
        <v>Above Budget</v>
      </c>
      <c r="Y160" s="5">
        <f>IFERROR(Table1[[#This Row],[Gross_Margin]]/Table1[[#This Row],[Actual_Sales]],0)</f>
        <v>0.61674008810572689</v>
      </c>
      <c r="Z160" s="5">
        <f>Table1[[#This Row],[Actual_Profit]]/Table1[[#This Row],[Actual_Sales]]</f>
        <v>0.46255506607929514</v>
      </c>
      <c r="AA160">
        <v>35</v>
      </c>
      <c r="AB160" s="5">
        <f>IFERROR(Table1[[#This Row],[Expenses]]/Table1[[#This Row],[Actual_Sales]],0)</f>
        <v>0.15418502202643172</v>
      </c>
      <c r="AC160">
        <v>24</v>
      </c>
      <c r="AD160">
        <v>756</v>
      </c>
      <c r="AE160" s="5">
        <f>IFERROR(Table1[[#This Row],[Inventory]]/Table1[[#This Row],[Actual_Sales]],0)</f>
        <v>3.3303964757709252</v>
      </c>
    </row>
    <row r="161" spans="1:31" x14ac:dyDescent="0.25">
      <c r="A161">
        <v>2566</v>
      </c>
      <c r="B161">
        <v>585</v>
      </c>
      <c r="C161">
        <v>12</v>
      </c>
      <c r="D161" s="2">
        <v>40603</v>
      </c>
      <c r="E161">
        <v>227</v>
      </c>
      <c r="F161">
        <v>230</v>
      </c>
      <c r="G161">
        <f>Table1[[#This Row],[Actual_Sales]]-Table1[[#This Row],[Budget_Sales]]</f>
        <v>-3</v>
      </c>
      <c r="H161" s="5">
        <f>IF(
Table1[[#This Row],[Budget_Sales]]=0,
"",
IF(
Table1[[#This Row],[Budget_Sales]]&gt;0,
(Table1[[#This Row],[Actual_Sales]]-Table1[[#This Row],[Budget_Sales]])/Table1[[#This Row],[Budget_Sales]],
(Table1[[#This Row],[Actual_Sales]]-Table1[[#This Row],[Budget_Sales]])/ABS(Table1[[#This Row],[Budget_Sales]])
)
)</f>
        <v>-1.3043478260869565E-2</v>
      </c>
      <c r="I161" s="5" t="str">
        <f>IF(Table1[[#This Row],[Sales_Var]]&gt;=0,"Above Budget","Below Budget")</f>
        <v>Below Budget</v>
      </c>
      <c r="J161">
        <f>Table1[[#This Row],[Actual_Sales]]-(Table1[[#This Row],[COGS]]+Table1[[#This Row],[Expenses]])</f>
        <v>105</v>
      </c>
      <c r="K161">
        <v>110</v>
      </c>
      <c r="L161">
        <f>Table1[[#This Row],[Actual_Profit]]-Table1[[#This Row],[Budget_Profit]]</f>
        <v>-5</v>
      </c>
      <c r="M161" s="5">
        <f>IF(
Table1[[#This Row],[Budget_Profit]]=0,
"",
IF(
Table1[[#This Row],[Budget_Profit]]&gt;0,
(Table1[[#This Row],[Actual_Profit]]-Table1[[#This Row],[Budget_Profit]])/Table1[[#This Row],[Budget_Profit]],
(Table1[[#This Row],[Actual_Profit]]-Table1[[#This Row],[Budget_Profit]])/ABS(Table1[[#This Row],[Budget_Profit]])
)
)</f>
        <v>-4.5454545454545456E-2</v>
      </c>
      <c r="N161" s="5" t="str">
        <f>IF(Table1[[#This Row],[Profit_Var]]&gt;=0, "Above Budget", "Below Budget")</f>
        <v>Below Budget</v>
      </c>
      <c r="O161">
        <v>87</v>
      </c>
      <c r="P161">
        <v>90</v>
      </c>
      <c r="Q161">
        <f>Table1[[#This Row],[COGS]]-Table1[[#This Row],[Budget_COGS]]</f>
        <v>-3</v>
      </c>
      <c r="R161" s="5">
        <f>IF(
Table1[[#This Row],[Budget_COGS]]=0,
"",
IF(
Table1[[#This Row],[Budget_COGS]]&gt;0,
(Table1[[#This Row],[Budget_COGS]]-Table1[[#This Row],[COGS]]) / Table1[[#This Row],[Budget_COGS]],
(Table1[[#This Row],[Budget_COGS]]-Table1[[#This Row],[COGS]]) / ABS(Table1[[#This Row],[Budget_COGS]])
)
)</f>
        <v>3.3333333333333333E-2</v>
      </c>
      <c r="S161" s="5" t="str">
        <f>IF(Table1[[#This Row],[COGS _Var]]&gt;=0, "Above Budget", "Below Budget")</f>
        <v>Below Budget</v>
      </c>
      <c r="T161">
        <f>Table1[[#This Row],[Actual_Sales]]-Table1[[#This Row],[COGS]]</f>
        <v>140</v>
      </c>
      <c r="U161">
        <v>140</v>
      </c>
      <c r="V161">
        <f>Table1[[#This Row],[Gross_Margin]]-Table1[[#This Row],[Budget_Margin]]</f>
        <v>0</v>
      </c>
      <c r="W161" s="5">
        <f>IF(
Table1[[#This Row],[Budget_Margin]]=0,
"",
IF(
Table1[[#This Row],[Budget_Margin]]&gt;0,
(Table1[[#This Row],[Gross_Margin]]-Table1[[#This Row],[Budget_Margin]]) / Table1[[#This Row],[Budget_Margin]],
(Table1[[#This Row],[Gross_Margin]]-Table1[[#This Row],[Budget_Margin]]) / ABS(Table1[[#This Row],[Budget_Margin]])
)
)</f>
        <v>0</v>
      </c>
      <c r="X161" s="5" t="str">
        <f>IF(Table1[[#This Row],[Margin_Var]]&gt;=0, "Above Budget", "Below Budget")</f>
        <v>Above Budget</v>
      </c>
      <c r="Y161" s="5">
        <f>IFERROR(Table1[[#This Row],[Gross_Margin]]/Table1[[#This Row],[Actual_Sales]],0)</f>
        <v>0.61674008810572689</v>
      </c>
      <c r="Z161" s="5">
        <f>Table1[[#This Row],[Actual_Profit]]/Table1[[#This Row],[Actual_Sales]]</f>
        <v>0.46255506607929514</v>
      </c>
      <c r="AA161">
        <v>35</v>
      </c>
      <c r="AB161" s="5">
        <f>IFERROR(Table1[[#This Row],[Expenses]]/Table1[[#This Row],[Actual_Sales]],0)</f>
        <v>0.15418502202643172</v>
      </c>
      <c r="AC161">
        <v>24</v>
      </c>
      <c r="AD161">
        <v>756</v>
      </c>
      <c r="AE161" s="5">
        <f>IFERROR(Table1[[#This Row],[Inventory]]/Table1[[#This Row],[Actual_Sales]],0)</f>
        <v>3.3303964757709252</v>
      </c>
    </row>
    <row r="162" spans="1:31" x14ac:dyDescent="0.25">
      <c r="A162">
        <v>3572</v>
      </c>
      <c r="B162">
        <v>325</v>
      </c>
      <c r="C162">
        <v>6</v>
      </c>
      <c r="D162" s="2">
        <v>40787</v>
      </c>
      <c r="E162">
        <v>212</v>
      </c>
      <c r="F162">
        <v>170</v>
      </c>
      <c r="G162">
        <f>Table1[[#This Row],[Actual_Sales]]-Table1[[#This Row],[Budget_Sales]]</f>
        <v>42</v>
      </c>
      <c r="H162" s="5">
        <f>IF(
Table1[[#This Row],[Budget_Sales]]=0,
"",
IF(
Table1[[#This Row],[Budget_Sales]]&gt;0,
(Table1[[#This Row],[Actual_Sales]]-Table1[[#This Row],[Budget_Sales]])/Table1[[#This Row],[Budget_Sales]],
(Table1[[#This Row],[Actual_Sales]]-Table1[[#This Row],[Budget_Sales]])/ABS(Table1[[#This Row],[Budget_Sales]])
)
)</f>
        <v>0.24705882352941178</v>
      </c>
      <c r="I162" s="5" t="str">
        <f>IF(Table1[[#This Row],[Sales_Var]]&gt;=0,"Above Budget","Below Budget")</f>
        <v>Above Budget</v>
      </c>
      <c r="J162">
        <f>Table1[[#This Row],[Actual_Sales]]-(Table1[[#This Row],[COGS]]+Table1[[#This Row],[Expenses]])</f>
        <v>98</v>
      </c>
      <c r="K162">
        <v>90</v>
      </c>
      <c r="L162">
        <f>Table1[[#This Row],[Actual_Profit]]-Table1[[#This Row],[Budget_Profit]]</f>
        <v>8</v>
      </c>
      <c r="M162" s="5">
        <f>IF(
Table1[[#This Row],[Budget_Profit]]=0,
"",
IF(
Table1[[#This Row],[Budget_Profit]]&gt;0,
(Table1[[#This Row],[Actual_Profit]]-Table1[[#This Row],[Budget_Profit]])/Table1[[#This Row],[Budget_Profit]],
(Table1[[#This Row],[Actual_Profit]]-Table1[[#This Row],[Budget_Profit]])/ABS(Table1[[#This Row],[Budget_Profit]])
)
)</f>
        <v>8.8888888888888892E-2</v>
      </c>
      <c r="N162" s="5" t="str">
        <f>IF(Table1[[#This Row],[Profit_Var]]&gt;=0, "Above Budget", "Below Budget")</f>
        <v>Above Budget</v>
      </c>
      <c r="O162">
        <v>81</v>
      </c>
      <c r="P162">
        <v>60</v>
      </c>
      <c r="Q162">
        <f>Table1[[#This Row],[COGS]]-Table1[[#This Row],[Budget_COGS]]</f>
        <v>21</v>
      </c>
      <c r="R162" s="5">
        <f>IF(
Table1[[#This Row],[Budget_COGS]]=0,
"",
IF(
Table1[[#This Row],[Budget_COGS]]&gt;0,
(Table1[[#This Row],[Budget_COGS]]-Table1[[#This Row],[COGS]]) / Table1[[#This Row],[Budget_COGS]],
(Table1[[#This Row],[Budget_COGS]]-Table1[[#This Row],[COGS]]) / ABS(Table1[[#This Row],[Budget_COGS]])
)
)</f>
        <v>-0.35</v>
      </c>
      <c r="S162" s="5" t="str">
        <f>IF(Table1[[#This Row],[COGS _Var]]&gt;=0, "Above Budget", "Below Budget")</f>
        <v>Above Budget</v>
      </c>
      <c r="T162">
        <f>Table1[[#This Row],[Actual_Sales]]-Table1[[#This Row],[COGS]]</f>
        <v>131</v>
      </c>
      <c r="U162">
        <v>110</v>
      </c>
      <c r="V162">
        <f>Table1[[#This Row],[Gross_Margin]]-Table1[[#This Row],[Budget_Margin]]</f>
        <v>21</v>
      </c>
      <c r="W162" s="5">
        <f>IF(
Table1[[#This Row],[Budget_Margin]]=0,
"",
IF(
Table1[[#This Row],[Budget_Margin]]&gt;0,
(Table1[[#This Row],[Gross_Margin]]-Table1[[#This Row],[Budget_Margin]]) / Table1[[#This Row],[Budget_Margin]],
(Table1[[#This Row],[Gross_Margin]]-Table1[[#This Row],[Budget_Margin]]) / ABS(Table1[[#This Row],[Budget_Margin]])
)
)</f>
        <v>0.19090909090909092</v>
      </c>
      <c r="X162" s="5" t="str">
        <f>IF(Table1[[#This Row],[Margin_Var]]&gt;=0, "Above Budget", "Below Budget")</f>
        <v>Above Budget</v>
      </c>
      <c r="Y162" s="5">
        <f>IFERROR(Table1[[#This Row],[Gross_Margin]]/Table1[[#This Row],[Actual_Sales]],0)</f>
        <v>0.61792452830188682</v>
      </c>
      <c r="Z162" s="5">
        <f>Table1[[#This Row],[Actual_Profit]]/Table1[[#This Row],[Actual_Sales]]</f>
        <v>0.46226415094339623</v>
      </c>
      <c r="AA162">
        <v>33</v>
      </c>
      <c r="AB162" s="5">
        <f>IFERROR(Table1[[#This Row],[Expenses]]/Table1[[#This Row],[Actual_Sales]],0)</f>
        <v>0.15566037735849056</v>
      </c>
      <c r="AC162">
        <v>22</v>
      </c>
      <c r="AD162">
        <v>588</v>
      </c>
      <c r="AE162" s="5">
        <f>IFERROR(Table1[[#This Row],[Inventory]]/Table1[[#This Row],[Actual_Sales]],0)</f>
        <v>2.7735849056603774</v>
      </c>
    </row>
    <row r="163" spans="1:31" x14ac:dyDescent="0.25">
      <c r="A163">
        <v>2806</v>
      </c>
      <c r="B163">
        <v>847</v>
      </c>
      <c r="C163">
        <v>8</v>
      </c>
      <c r="D163" s="2">
        <v>40634</v>
      </c>
      <c r="E163">
        <v>238</v>
      </c>
      <c r="F163">
        <v>190</v>
      </c>
      <c r="G163">
        <f>Table1[[#This Row],[Actual_Sales]]-Table1[[#This Row],[Budget_Sales]]</f>
        <v>48</v>
      </c>
      <c r="H163" s="5">
        <f>IF(
Table1[[#This Row],[Budget_Sales]]=0,
"",
IF(
Table1[[#This Row],[Budget_Sales]]&gt;0,
(Table1[[#This Row],[Actual_Sales]]-Table1[[#This Row],[Budget_Sales]])/Table1[[#This Row],[Budget_Sales]],
(Table1[[#This Row],[Actual_Sales]]-Table1[[#This Row],[Budget_Sales]])/ABS(Table1[[#This Row],[Budget_Sales]])
)
)</f>
        <v>0.25263157894736843</v>
      </c>
      <c r="I163" s="5" t="str">
        <f>IF(Table1[[#This Row],[Sales_Var]]&gt;=0,"Above Budget","Below Budget")</f>
        <v>Above Budget</v>
      </c>
      <c r="J163">
        <f>Table1[[#This Row],[Actual_Sales]]-(Table1[[#This Row],[COGS]]+Table1[[#This Row],[Expenses]])</f>
        <v>110</v>
      </c>
      <c r="K163">
        <v>100</v>
      </c>
      <c r="L163">
        <f>Table1[[#This Row],[Actual_Profit]]-Table1[[#This Row],[Budget_Profit]]</f>
        <v>10</v>
      </c>
      <c r="M163" s="5">
        <f>IF(
Table1[[#This Row],[Budget_Profit]]=0,
"",
IF(
Table1[[#This Row],[Budget_Profit]]&gt;0,
(Table1[[#This Row],[Actual_Profit]]-Table1[[#This Row],[Budget_Profit]])/Table1[[#This Row],[Budget_Profit]],
(Table1[[#This Row],[Actual_Profit]]-Table1[[#This Row],[Budget_Profit]])/ABS(Table1[[#This Row],[Budget_Profit]])
)
)</f>
        <v>0.1</v>
      </c>
      <c r="N163" s="5" t="str">
        <f>IF(Table1[[#This Row],[Profit_Var]]&gt;=0, "Above Budget", "Below Budget")</f>
        <v>Above Budget</v>
      </c>
      <c r="O163">
        <v>91</v>
      </c>
      <c r="P163">
        <v>70</v>
      </c>
      <c r="Q163">
        <f>Table1[[#This Row],[COGS]]-Table1[[#This Row],[Budget_COGS]]</f>
        <v>21</v>
      </c>
      <c r="R163" s="5">
        <f>IF(
Table1[[#This Row],[Budget_COGS]]=0,
"",
IF(
Table1[[#This Row],[Budget_COGS]]&gt;0,
(Table1[[#This Row],[Budget_COGS]]-Table1[[#This Row],[COGS]]) / Table1[[#This Row],[Budget_COGS]],
(Table1[[#This Row],[Budget_COGS]]-Table1[[#This Row],[COGS]]) / ABS(Table1[[#This Row],[Budget_COGS]])
)
)</f>
        <v>-0.3</v>
      </c>
      <c r="S163" s="5" t="str">
        <f>IF(Table1[[#This Row],[COGS _Var]]&gt;=0, "Above Budget", "Below Budget")</f>
        <v>Above Budget</v>
      </c>
      <c r="T163">
        <f>Table1[[#This Row],[Actual_Sales]]-Table1[[#This Row],[COGS]]</f>
        <v>147</v>
      </c>
      <c r="U163">
        <v>120</v>
      </c>
      <c r="V163">
        <f>Table1[[#This Row],[Gross_Margin]]-Table1[[#This Row],[Budget_Margin]]</f>
        <v>27</v>
      </c>
      <c r="W163" s="5">
        <f>IF(
Table1[[#This Row],[Budget_Margin]]=0,
"",
IF(
Table1[[#This Row],[Budget_Margin]]&gt;0,
(Table1[[#This Row],[Gross_Margin]]-Table1[[#This Row],[Budget_Margin]]) / Table1[[#This Row],[Budget_Margin]],
(Table1[[#This Row],[Gross_Margin]]-Table1[[#This Row],[Budget_Margin]]) / ABS(Table1[[#This Row],[Budget_Margin]])
)
)</f>
        <v>0.22500000000000001</v>
      </c>
      <c r="X163" s="5" t="str">
        <f>IF(Table1[[#This Row],[Margin_Var]]&gt;=0, "Above Budget", "Below Budget")</f>
        <v>Above Budget</v>
      </c>
      <c r="Y163" s="5">
        <f>IFERROR(Table1[[#This Row],[Gross_Margin]]/Table1[[#This Row],[Actual_Sales]],0)</f>
        <v>0.61764705882352944</v>
      </c>
      <c r="Z163" s="5">
        <f>Table1[[#This Row],[Actual_Profit]]/Table1[[#This Row],[Actual_Sales]]</f>
        <v>0.46218487394957986</v>
      </c>
      <c r="AA163">
        <v>37</v>
      </c>
      <c r="AB163" s="5">
        <f>IFERROR(Table1[[#This Row],[Expenses]]/Table1[[#This Row],[Actual_Sales]],0)</f>
        <v>0.15546218487394958</v>
      </c>
      <c r="AC163">
        <v>25</v>
      </c>
      <c r="AD163">
        <v>777</v>
      </c>
      <c r="AE163" s="5">
        <f>IFERROR(Table1[[#This Row],[Inventory]]/Table1[[#This Row],[Actual_Sales]],0)</f>
        <v>3.2647058823529411</v>
      </c>
    </row>
    <row r="164" spans="1:31" x14ac:dyDescent="0.25">
      <c r="A164">
        <v>2694</v>
      </c>
      <c r="B164">
        <v>347</v>
      </c>
      <c r="C164">
        <v>12</v>
      </c>
      <c r="D164" s="2">
        <v>40634</v>
      </c>
      <c r="E164">
        <v>238</v>
      </c>
      <c r="F164">
        <v>240</v>
      </c>
      <c r="G164">
        <f>Table1[[#This Row],[Actual_Sales]]-Table1[[#This Row],[Budget_Sales]]</f>
        <v>-2</v>
      </c>
      <c r="H164" s="5">
        <f>IF(
Table1[[#This Row],[Budget_Sales]]=0,
"",
IF(
Table1[[#This Row],[Budget_Sales]]&gt;0,
(Table1[[#This Row],[Actual_Sales]]-Table1[[#This Row],[Budget_Sales]])/Table1[[#This Row],[Budget_Sales]],
(Table1[[#This Row],[Actual_Sales]]-Table1[[#This Row],[Budget_Sales]])/ABS(Table1[[#This Row],[Budget_Sales]])
)
)</f>
        <v>-8.3333333333333332E-3</v>
      </c>
      <c r="I164" s="5" t="str">
        <f>IF(Table1[[#This Row],[Sales_Var]]&gt;=0,"Above Budget","Below Budget")</f>
        <v>Below Budget</v>
      </c>
      <c r="J164">
        <f>Table1[[#This Row],[Actual_Sales]]-(Table1[[#This Row],[COGS]]+Table1[[#This Row],[Expenses]])</f>
        <v>110</v>
      </c>
      <c r="K164">
        <v>120</v>
      </c>
      <c r="L164">
        <f>Table1[[#This Row],[Actual_Profit]]-Table1[[#This Row],[Budget_Profit]]</f>
        <v>-10</v>
      </c>
      <c r="M164" s="5">
        <f>IF(
Table1[[#This Row],[Budget_Profit]]=0,
"",
IF(
Table1[[#This Row],[Budget_Profit]]&gt;0,
(Table1[[#This Row],[Actual_Profit]]-Table1[[#This Row],[Budget_Profit]])/Table1[[#This Row],[Budget_Profit]],
(Table1[[#This Row],[Actual_Profit]]-Table1[[#This Row],[Budget_Profit]])/ABS(Table1[[#This Row],[Budget_Profit]])
)
)</f>
        <v>-8.3333333333333329E-2</v>
      </c>
      <c r="N164" s="5" t="str">
        <f>IF(Table1[[#This Row],[Profit_Var]]&gt;=0, "Above Budget", "Below Budget")</f>
        <v>Below Budget</v>
      </c>
      <c r="O164">
        <v>91</v>
      </c>
      <c r="P164">
        <v>90</v>
      </c>
      <c r="Q164">
        <f>Table1[[#This Row],[COGS]]-Table1[[#This Row],[Budget_COGS]]</f>
        <v>1</v>
      </c>
      <c r="R164" s="5">
        <f>IF(
Table1[[#This Row],[Budget_COGS]]=0,
"",
IF(
Table1[[#This Row],[Budget_COGS]]&gt;0,
(Table1[[#This Row],[Budget_COGS]]-Table1[[#This Row],[COGS]]) / Table1[[#This Row],[Budget_COGS]],
(Table1[[#This Row],[Budget_COGS]]-Table1[[#This Row],[COGS]]) / ABS(Table1[[#This Row],[Budget_COGS]])
)
)</f>
        <v>-1.1111111111111112E-2</v>
      </c>
      <c r="S164" s="5" t="str">
        <f>IF(Table1[[#This Row],[COGS _Var]]&gt;=0, "Above Budget", "Below Budget")</f>
        <v>Above Budget</v>
      </c>
      <c r="T164">
        <f>Table1[[#This Row],[Actual_Sales]]-Table1[[#This Row],[COGS]]</f>
        <v>147</v>
      </c>
      <c r="U164">
        <v>150</v>
      </c>
      <c r="V164">
        <f>Table1[[#This Row],[Gross_Margin]]-Table1[[#This Row],[Budget_Margin]]</f>
        <v>-3</v>
      </c>
      <c r="W164" s="5">
        <f>IF(
Table1[[#This Row],[Budget_Margin]]=0,
"",
IF(
Table1[[#This Row],[Budget_Margin]]&gt;0,
(Table1[[#This Row],[Gross_Margin]]-Table1[[#This Row],[Budget_Margin]]) / Table1[[#This Row],[Budget_Margin]],
(Table1[[#This Row],[Gross_Margin]]-Table1[[#This Row],[Budget_Margin]]) / ABS(Table1[[#This Row],[Budget_Margin]])
)
)</f>
        <v>-0.02</v>
      </c>
      <c r="X164" s="5" t="str">
        <f>IF(Table1[[#This Row],[Margin_Var]]&gt;=0, "Above Budget", "Below Budget")</f>
        <v>Below Budget</v>
      </c>
      <c r="Y164" s="5">
        <f>IFERROR(Table1[[#This Row],[Gross_Margin]]/Table1[[#This Row],[Actual_Sales]],0)</f>
        <v>0.61764705882352944</v>
      </c>
      <c r="Z164" s="5">
        <f>Table1[[#This Row],[Actual_Profit]]/Table1[[#This Row],[Actual_Sales]]</f>
        <v>0.46218487394957986</v>
      </c>
      <c r="AA164">
        <v>37</v>
      </c>
      <c r="AB164" s="5">
        <f>IFERROR(Table1[[#This Row],[Expenses]]/Table1[[#This Row],[Actual_Sales]],0)</f>
        <v>0.15546218487394958</v>
      </c>
      <c r="AC164">
        <v>25</v>
      </c>
      <c r="AD164">
        <v>777</v>
      </c>
      <c r="AE164" s="5">
        <f>IFERROR(Table1[[#This Row],[Inventory]]/Table1[[#This Row],[Actual_Sales]],0)</f>
        <v>3.2647058823529411</v>
      </c>
    </row>
    <row r="165" spans="1:31" x14ac:dyDescent="0.25">
      <c r="A165">
        <v>2317</v>
      </c>
      <c r="B165">
        <v>303</v>
      </c>
      <c r="C165">
        <v>3</v>
      </c>
      <c r="D165" s="2">
        <v>40575</v>
      </c>
      <c r="E165">
        <v>247</v>
      </c>
      <c r="F165">
        <v>240</v>
      </c>
      <c r="G165">
        <f>Table1[[#This Row],[Actual_Sales]]-Table1[[#This Row],[Budget_Sales]]</f>
        <v>7</v>
      </c>
      <c r="H165" s="5">
        <f>IF(
Table1[[#This Row],[Budget_Sales]]=0,
"",
IF(
Table1[[#This Row],[Budget_Sales]]&gt;0,
(Table1[[#This Row],[Actual_Sales]]-Table1[[#This Row],[Budget_Sales]])/Table1[[#This Row],[Budget_Sales]],
(Table1[[#This Row],[Actual_Sales]]-Table1[[#This Row],[Budget_Sales]])/ABS(Table1[[#This Row],[Budget_Sales]])
)
)</f>
        <v>2.9166666666666667E-2</v>
      </c>
      <c r="I165" s="5" t="str">
        <f>IF(Table1[[#This Row],[Sales_Var]]&gt;=0,"Above Budget","Below Budget")</f>
        <v>Above Budget</v>
      </c>
      <c r="J165">
        <f>Table1[[#This Row],[Actual_Sales]]-(Table1[[#This Row],[COGS]]+Table1[[#This Row],[Expenses]])</f>
        <v>114</v>
      </c>
      <c r="K165">
        <v>110</v>
      </c>
      <c r="L165">
        <f>Table1[[#This Row],[Actual_Profit]]-Table1[[#This Row],[Budget_Profit]]</f>
        <v>4</v>
      </c>
      <c r="M165" s="5">
        <f>IF(
Table1[[#This Row],[Budget_Profit]]=0,
"",
IF(
Table1[[#This Row],[Budget_Profit]]&gt;0,
(Table1[[#This Row],[Actual_Profit]]-Table1[[#This Row],[Budget_Profit]])/Table1[[#This Row],[Budget_Profit]],
(Table1[[#This Row],[Actual_Profit]]-Table1[[#This Row],[Budget_Profit]])/ABS(Table1[[#This Row],[Budget_Profit]])
)
)</f>
        <v>3.6363636363636362E-2</v>
      </c>
      <c r="N165" s="5" t="str">
        <f>IF(Table1[[#This Row],[Profit_Var]]&gt;=0, "Above Budget", "Below Budget")</f>
        <v>Above Budget</v>
      </c>
      <c r="O165">
        <v>95</v>
      </c>
      <c r="P165">
        <v>100</v>
      </c>
      <c r="Q165">
        <f>Table1[[#This Row],[COGS]]-Table1[[#This Row],[Budget_COGS]]</f>
        <v>-5</v>
      </c>
      <c r="R165" s="5">
        <f>IF(
Table1[[#This Row],[Budget_COGS]]=0,
"",
IF(
Table1[[#This Row],[Budget_COGS]]&gt;0,
(Table1[[#This Row],[Budget_COGS]]-Table1[[#This Row],[COGS]]) / Table1[[#This Row],[Budget_COGS]],
(Table1[[#This Row],[Budget_COGS]]-Table1[[#This Row],[COGS]]) / ABS(Table1[[#This Row],[Budget_COGS]])
)
)</f>
        <v>0.05</v>
      </c>
      <c r="S165" s="5" t="str">
        <f>IF(Table1[[#This Row],[COGS _Var]]&gt;=0, "Above Budget", "Below Budget")</f>
        <v>Below Budget</v>
      </c>
      <c r="T165">
        <f>Table1[[#This Row],[Actual_Sales]]-Table1[[#This Row],[COGS]]</f>
        <v>152</v>
      </c>
      <c r="U165">
        <v>140</v>
      </c>
      <c r="V165">
        <f>Table1[[#This Row],[Gross_Margin]]-Table1[[#This Row],[Budget_Margin]]</f>
        <v>12</v>
      </c>
      <c r="W165" s="5">
        <f>IF(
Table1[[#This Row],[Budget_Margin]]=0,
"",
IF(
Table1[[#This Row],[Budget_Margin]]&gt;0,
(Table1[[#This Row],[Gross_Margin]]-Table1[[#This Row],[Budget_Margin]]) / Table1[[#This Row],[Budget_Margin]],
(Table1[[#This Row],[Gross_Margin]]-Table1[[#This Row],[Budget_Margin]]) / ABS(Table1[[#This Row],[Budget_Margin]])
)
)</f>
        <v>8.5714285714285715E-2</v>
      </c>
      <c r="X165" s="5" t="str">
        <f>IF(Table1[[#This Row],[Margin_Var]]&gt;=0, "Above Budget", "Below Budget")</f>
        <v>Above Budget</v>
      </c>
      <c r="Y165" s="5">
        <f>IFERROR(Table1[[#This Row],[Gross_Margin]]/Table1[[#This Row],[Actual_Sales]],0)</f>
        <v>0.61538461538461542</v>
      </c>
      <c r="Z165" s="5">
        <f>Table1[[#This Row],[Actual_Profit]]/Table1[[#This Row],[Actual_Sales]]</f>
        <v>0.46153846153846156</v>
      </c>
      <c r="AA165">
        <v>38</v>
      </c>
      <c r="AB165" s="5">
        <f>IFERROR(Table1[[#This Row],[Expenses]]/Table1[[#This Row],[Actual_Sales]],0)</f>
        <v>0.15384615384615385</v>
      </c>
      <c r="AC165">
        <v>26</v>
      </c>
      <c r="AD165">
        <v>809</v>
      </c>
      <c r="AE165" s="5">
        <f>IFERROR(Table1[[#This Row],[Inventory]]/Table1[[#This Row],[Actual_Sales]],0)</f>
        <v>3.2753036437246963</v>
      </c>
    </row>
    <row r="166" spans="1:31" x14ac:dyDescent="0.25">
      <c r="A166">
        <v>2450</v>
      </c>
      <c r="B166">
        <v>815</v>
      </c>
      <c r="C166">
        <v>10</v>
      </c>
      <c r="D166" s="2">
        <v>40575</v>
      </c>
      <c r="E166">
        <v>247</v>
      </c>
      <c r="F166">
        <v>200</v>
      </c>
      <c r="G166">
        <f>Table1[[#This Row],[Actual_Sales]]-Table1[[#This Row],[Budget_Sales]]</f>
        <v>47</v>
      </c>
      <c r="H166" s="5">
        <f>IF(
Table1[[#This Row],[Budget_Sales]]=0,
"",
IF(
Table1[[#This Row],[Budget_Sales]]&gt;0,
(Table1[[#This Row],[Actual_Sales]]-Table1[[#This Row],[Budget_Sales]])/Table1[[#This Row],[Budget_Sales]],
(Table1[[#This Row],[Actual_Sales]]-Table1[[#This Row],[Budget_Sales]])/ABS(Table1[[#This Row],[Budget_Sales]])
)
)</f>
        <v>0.23499999999999999</v>
      </c>
      <c r="I166" s="5" t="str">
        <f>IF(Table1[[#This Row],[Sales_Var]]&gt;=0,"Above Budget","Below Budget")</f>
        <v>Above Budget</v>
      </c>
      <c r="J166">
        <f>Table1[[#This Row],[Actual_Sales]]-(Table1[[#This Row],[COGS]]+Table1[[#This Row],[Expenses]])</f>
        <v>114</v>
      </c>
      <c r="K166">
        <v>100</v>
      </c>
      <c r="L166">
        <f>Table1[[#This Row],[Actual_Profit]]-Table1[[#This Row],[Budget_Profit]]</f>
        <v>14</v>
      </c>
      <c r="M166" s="5">
        <f>IF(
Table1[[#This Row],[Budget_Profit]]=0,
"",
IF(
Table1[[#This Row],[Budget_Profit]]&gt;0,
(Table1[[#This Row],[Actual_Profit]]-Table1[[#This Row],[Budget_Profit]])/Table1[[#This Row],[Budget_Profit]],
(Table1[[#This Row],[Actual_Profit]]-Table1[[#This Row],[Budget_Profit]])/ABS(Table1[[#This Row],[Budget_Profit]])
)
)</f>
        <v>0.14000000000000001</v>
      </c>
      <c r="N166" s="5" t="str">
        <f>IF(Table1[[#This Row],[Profit_Var]]&gt;=0, "Above Budget", "Below Budget")</f>
        <v>Above Budget</v>
      </c>
      <c r="O166">
        <v>95</v>
      </c>
      <c r="P166">
        <v>80</v>
      </c>
      <c r="Q166">
        <f>Table1[[#This Row],[COGS]]-Table1[[#This Row],[Budget_COGS]]</f>
        <v>15</v>
      </c>
      <c r="R166" s="5">
        <f>IF(
Table1[[#This Row],[Budget_COGS]]=0,
"",
IF(
Table1[[#This Row],[Budget_COGS]]&gt;0,
(Table1[[#This Row],[Budget_COGS]]-Table1[[#This Row],[COGS]]) / Table1[[#This Row],[Budget_COGS]],
(Table1[[#This Row],[Budget_COGS]]-Table1[[#This Row],[COGS]]) / ABS(Table1[[#This Row],[Budget_COGS]])
)
)</f>
        <v>-0.1875</v>
      </c>
      <c r="S166" s="5" t="str">
        <f>IF(Table1[[#This Row],[COGS _Var]]&gt;=0, "Above Budget", "Below Budget")</f>
        <v>Above Budget</v>
      </c>
      <c r="T166">
        <f>Table1[[#This Row],[Actual_Sales]]-Table1[[#This Row],[COGS]]</f>
        <v>152</v>
      </c>
      <c r="U166">
        <v>120</v>
      </c>
      <c r="V166">
        <f>Table1[[#This Row],[Gross_Margin]]-Table1[[#This Row],[Budget_Margin]]</f>
        <v>32</v>
      </c>
      <c r="W166" s="5">
        <f>IF(
Table1[[#This Row],[Budget_Margin]]=0,
"",
IF(
Table1[[#This Row],[Budget_Margin]]&gt;0,
(Table1[[#This Row],[Gross_Margin]]-Table1[[#This Row],[Budget_Margin]]) / Table1[[#This Row],[Budget_Margin]],
(Table1[[#This Row],[Gross_Margin]]-Table1[[#This Row],[Budget_Margin]]) / ABS(Table1[[#This Row],[Budget_Margin]])
)
)</f>
        <v>0.26666666666666666</v>
      </c>
      <c r="X166" s="5" t="str">
        <f>IF(Table1[[#This Row],[Margin_Var]]&gt;=0, "Above Budget", "Below Budget")</f>
        <v>Above Budget</v>
      </c>
      <c r="Y166" s="5">
        <f>IFERROR(Table1[[#This Row],[Gross_Margin]]/Table1[[#This Row],[Actual_Sales]],0)</f>
        <v>0.61538461538461542</v>
      </c>
      <c r="Z166" s="5">
        <f>Table1[[#This Row],[Actual_Profit]]/Table1[[#This Row],[Actual_Sales]]</f>
        <v>0.46153846153846156</v>
      </c>
      <c r="AA166">
        <v>38</v>
      </c>
      <c r="AB166" s="5">
        <f>IFERROR(Table1[[#This Row],[Expenses]]/Table1[[#This Row],[Actual_Sales]],0)</f>
        <v>0.15384615384615385</v>
      </c>
      <c r="AC166">
        <v>26</v>
      </c>
      <c r="AD166">
        <v>809</v>
      </c>
      <c r="AE166" s="5">
        <f>IFERROR(Table1[[#This Row],[Inventory]]/Table1[[#This Row],[Actual_Sales]],0)</f>
        <v>3.2753036437246963</v>
      </c>
    </row>
    <row r="167" spans="1:31" x14ac:dyDescent="0.25">
      <c r="A167">
        <v>2263</v>
      </c>
      <c r="B167">
        <v>720</v>
      </c>
      <c r="C167">
        <v>5</v>
      </c>
      <c r="D167" s="2">
        <v>40544</v>
      </c>
      <c r="E167">
        <v>150</v>
      </c>
      <c r="F167">
        <v>150</v>
      </c>
      <c r="G167">
        <f>Table1[[#This Row],[Actual_Sales]]-Table1[[#This Row],[Budget_Sales]]</f>
        <v>0</v>
      </c>
      <c r="H167" s="5">
        <f>IF(
Table1[[#This Row],[Budget_Sales]]=0,
"",
IF(
Table1[[#This Row],[Budget_Sales]]&gt;0,
(Table1[[#This Row],[Actual_Sales]]-Table1[[#This Row],[Budget_Sales]])/Table1[[#This Row],[Budget_Sales]],
(Table1[[#This Row],[Actual_Sales]]-Table1[[#This Row],[Budget_Sales]])/ABS(Table1[[#This Row],[Budget_Sales]])
)
)</f>
        <v>0</v>
      </c>
      <c r="I167" s="5" t="str">
        <f>IF(Table1[[#This Row],[Sales_Var]]&gt;=0,"Above Budget","Below Budget")</f>
        <v>Above Budget</v>
      </c>
      <c r="J167">
        <f>Table1[[#This Row],[Actual_Sales]]-(Table1[[#This Row],[COGS]]+Table1[[#This Row],[Expenses]])</f>
        <v>69</v>
      </c>
      <c r="K167">
        <v>70</v>
      </c>
      <c r="L167">
        <f>Table1[[#This Row],[Actual_Profit]]-Table1[[#This Row],[Budget_Profit]]</f>
        <v>-1</v>
      </c>
      <c r="M167" s="5">
        <f>IF(
Table1[[#This Row],[Budget_Profit]]=0,
"",
IF(
Table1[[#This Row],[Budget_Profit]]&gt;0,
(Table1[[#This Row],[Actual_Profit]]-Table1[[#This Row],[Budget_Profit]])/Table1[[#This Row],[Budget_Profit]],
(Table1[[#This Row],[Actual_Profit]]-Table1[[#This Row],[Budget_Profit]])/ABS(Table1[[#This Row],[Budget_Profit]])
)
)</f>
        <v>-1.4285714285714285E-2</v>
      </c>
      <c r="N167" s="5" t="str">
        <f>IF(Table1[[#This Row],[Profit_Var]]&gt;=0, "Above Budget", "Below Budget")</f>
        <v>Below Budget</v>
      </c>
      <c r="O167">
        <v>54</v>
      </c>
      <c r="P167">
        <v>60</v>
      </c>
      <c r="Q167">
        <f>Table1[[#This Row],[COGS]]-Table1[[#This Row],[Budget_COGS]]</f>
        <v>-6</v>
      </c>
      <c r="R167" s="5">
        <f>IF(
Table1[[#This Row],[Budget_COGS]]=0,
"",
IF(
Table1[[#This Row],[Budget_COGS]]&gt;0,
(Table1[[#This Row],[Budget_COGS]]-Table1[[#This Row],[COGS]]) / Table1[[#This Row],[Budget_COGS]],
(Table1[[#This Row],[Budget_COGS]]-Table1[[#This Row],[COGS]]) / ABS(Table1[[#This Row],[Budget_COGS]])
)
)</f>
        <v>0.1</v>
      </c>
      <c r="S167" s="5" t="str">
        <f>IF(Table1[[#This Row],[COGS _Var]]&gt;=0, "Above Budget", "Below Budget")</f>
        <v>Below Budget</v>
      </c>
      <c r="T167">
        <f>Table1[[#This Row],[Actual_Sales]]-Table1[[#This Row],[COGS]]</f>
        <v>96</v>
      </c>
      <c r="U167">
        <v>90</v>
      </c>
      <c r="V167">
        <f>Table1[[#This Row],[Gross_Margin]]-Table1[[#This Row],[Budget_Margin]]</f>
        <v>6</v>
      </c>
      <c r="W167" s="5">
        <f>IF(
Table1[[#This Row],[Budget_Margin]]=0,
"",
IF(
Table1[[#This Row],[Budget_Margin]]&gt;0,
(Table1[[#This Row],[Gross_Margin]]-Table1[[#This Row],[Budget_Margin]]) / Table1[[#This Row],[Budget_Margin]],
(Table1[[#This Row],[Gross_Margin]]-Table1[[#This Row],[Budget_Margin]]) / ABS(Table1[[#This Row],[Budget_Margin]])
)
)</f>
        <v>6.6666666666666666E-2</v>
      </c>
      <c r="X167" s="5" t="str">
        <f>IF(Table1[[#This Row],[Margin_Var]]&gt;=0, "Above Budget", "Below Budget")</f>
        <v>Above Budget</v>
      </c>
      <c r="Y167" s="5">
        <f>IFERROR(Table1[[#This Row],[Gross_Margin]]/Table1[[#This Row],[Actual_Sales]],0)</f>
        <v>0.64</v>
      </c>
      <c r="Z167" s="5">
        <f>Table1[[#This Row],[Actual_Profit]]/Table1[[#This Row],[Actual_Sales]]</f>
        <v>0.46</v>
      </c>
      <c r="AA167">
        <v>27</v>
      </c>
      <c r="AB167" s="5">
        <f>IFERROR(Table1[[#This Row],[Expenses]]/Table1[[#This Row],[Actual_Sales]],0)</f>
        <v>0.18</v>
      </c>
      <c r="AC167">
        <v>15</v>
      </c>
      <c r="AD167">
        <v>456</v>
      </c>
      <c r="AE167" s="5">
        <f>IFERROR(Table1[[#This Row],[Inventory]]/Table1[[#This Row],[Actual_Sales]],0)</f>
        <v>3.04</v>
      </c>
    </row>
    <row r="168" spans="1:31" x14ac:dyDescent="0.25">
      <c r="A168">
        <v>2168</v>
      </c>
      <c r="B168">
        <v>409</v>
      </c>
      <c r="C168">
        <v>6</v>
      </c>
      <c r="D168" s="2">
        <v>40544</v>
      </c>
      <c r="E168">
        <v>150</v>
      </c>
      <c r="F168">
        <v>110</v>
      </c>
      <c r="G168">
        <f>Table1[[#This Row],[Actual_Sales]]-Table1[[#This Row],[Budget_Sales]]</f>
        <v>40</v>
      </c>
      <c r="H168" s="5">
        <f>IF(
Table1[[#This Row],[Budget_Sales]]=0,
"",
IF(
Table1[[#This Row],[Budget_Sales]]&gt;0,
(Table1[[#This Row],[Actual_Sales]]-Table1[[#This Row],[Budget_Sales]])/Table1[[#This Row],[Budget_Sales]],
(Table1[[#This Row],[Actual_Sales]]-Table1[[#This Row],[Budget_Sales]])/ABS(Table1[[#This Row],[Budget_Sales]])
)
)</f>
        <v>0.36363636363636365</v>
      </c>
      <c r="I168" s="5" t="str">
        <f>IF(Table1[[#This Row],[Sales_Var]]&gt;=0,"Above Budget","Below Budget")</f>
        <v>Above Budget</v>
      </c>
      <c r="J168">
        <f>Table1[[#This Row],[Actual_Sales]]-(Table1[[#This Row],[COGS]]+Table1[[#This Row],[Expenses]])</f>
        <v>69</v>
      </c>
      <c r="K168">
        <v>60</v>
      </c>
      <c r="L168">
        <f>Table1[[#This Row],[Actual_Profit]]-Table1[[#This Row],[Budget_Profit]]</f>
        <v>9</v>
      </c>
      <c r="M168" s="5">
        <f>IF(
Table1[[#This Row],[Budget_Profit]]=0,
"",
IF(
Table1[[#This Row],[Budget_Profit]]&gt;0,
(Table1[[#This Row],[Actual_Profit]]-Table1[[#This Row],[Budget_Profit]])/Table1[[#This Row],[Budget_Profit]],
(Table1[[#This Row],[Actual_Profit]]-Table1[[#This Row],[Budget_Profit]])/ABS(Table1[[#This Row],[Budget_Profit]])
)
)</f>
        <v>0.15</v>
      </c>
      <c r="N168" s="5" t="str">
        <f>IF(Table1[[#This Row],[Profit_Var]]&gt;=0, "Above Budget", "Below Budget")</f>
        <v>Above Budget</v>
      </c>
      <c r="O168">
        <v>54</v>
      </c>
      <c r="P168">
        <v>40</v>
      </c>
      <c r="Q168">
        <f>Table1[[#This Row],[COGS]]-Table1[[#This Row],[Budget_COGS]]</f>
        <v>14</v>
      </c>
      <c r="R168" s="5">
        <f>IF(
Table1[[#This Row],[Budget_COGS]]=0,
"",
IF(
Table1[[#This Row],[Budget_COGS]]&gt;0,
(Table1[[#This Row],[Budget_COGS]]-Table1[[#This Row],[COGS]]) / Table1[[#This Row],[Budget_COGS]],
(Table1[[#This Row],[Budget_COGS]]-Table1[[#This Row],[COGS]]) / ABS(Table1[[#This Row],[Budget_COGS]])
)
)</f>
        <v>-0.35</v>
      </c>
      <c r="S168" s="5" t="str">
        <f>IF(Table1[[#This Row],[COGS _Var]]&gt;=0, "Above Budget", "Below Budget")</f>
        <v>Above Budget</v>
      </c>
      <c r="T168">
        <f>Table1[[#This Row],[Actual_Sales]]-Table1[[#This Row],[COGS]]</f>
        <v>96</v>
      </c>
      <c r="U168">
        <v>70</v>
      </c>
      <c r="V168">
        <f>Table1[[#This Row],[Gross_Margin]]-Table1[[#This Row],[Budget_Margin]]</f>
        <v>26</v>
      </c>
      <c r="W168" s="5">
        <f>IF(
Table1[[#This Row],[Budget_Margin]]=0,
"",
IF(
Table1[[#This Row],[Budget_Margin]]&gt;0,
(Table1[[#This Row],[Gross_Margin]]-Table1[[#This Row],[Budget_Margin]]) / Table1[[#This Row],[Budget_Margin]],
(Table1[[#This Row],[Gross_Margin]]-Table1[[#This Row],[Budget_Margin]]) / ABS(Table1[[#This Row],[Budget_Margin]])
)
)</f>
        <v>0.37142857142857144</v>
      </c>
      <c r="X168" s="5" t="str">
        <f>IF(Table1[[#This Row],[Margin_Var]]&gt;=0, "Above Budget", "Below Budget")</f>
        <v>Above Budget</v>
      </c>
      <c r="Y168" s="5">
        <f>IFERROR(Table1[[#This Row],[Gross_Margin]]/Table1[[#This Row],[Actual_Sales]],0)</f>
        <v>0.64</v>
      </c>
      <c r="Z168" s="5">
        <f>Table1[[#This Row],[Actual_Profit]]/Table1[[#This Row],[Actual_Sales]]</f>
        <v>0.46</v>
      </c>
      <c r="AA168">
        <v>27</v>
      </c>
      <c r="AB168" s="5">
        <f>IFERROR(Table1[[#This Row],[Expenses]]/Table1[[#This Row],[Actual_Sales]],0)</f>
        <v>0.18</v>
      </c>
      <c r="AC168">
        <v>15</v>
      </c>
      <c r="AD168">
        <v>456</v>
      </c>
      <c r="AE168" s="5">
        <f>IFERROR(Table1[[#This Row],[Inventory]]/Table1[[#This Row],[Actual_Sales]],0)</f>
        <v>3.04</v>
      </c>
    </row>
    <row r="169" spans="1:31" x14ac:dyDescent="0.25">
      <c r="A169">
        <v>2253</v>
      </c>
      <c r="B169">
        <v>707</v>
      </c>
      <c r="C169">
        <v>12</v>
      </c>
      <c r="D169" s="2">
        <v>40544</v>
      </c>
      <c r="E169">
        <v>150</v>
      </c>
      <c r="F169">
        <v>90</v>
      </c>
      <c r="G169">
        <f>Table1[[#This Row],[Actual_Sales]]-Table1[[#This Row],[Budget_Sales]]</f>
        <v>60</v>
      </c>
      <c r="H169" s="5">
        <f>IF(
Table1[[#This Row],[Budget_Sales]]=0,
"",
IF(
Table1[[#This Row],[Budget_Sales]]&gt;0,
(Table1[[#This Row],[Actual_Sales]]-Table1[[#This Row],[Budget_Sales]])/Table1[[#This Row],[Budget_Sales]],
(Table1[[#This Row],[Actual_Sales]]-Table1[[#This Row],[Budget_Sales]])/ABS(Table1[[#This Row],[Budget_Sales]])
)
)</f>
        <v>0.66666666666666663</v>
      </c>
      <c r="I169" s="5" t="str">
        <f>IF(Table1[[#This Row],[Sales_Var]]&gt;=0,"Above Budget","Below Budget")</f>
        <v>Above Budget</v>
      </c>
      <c r="J169">
        <f>Table1[[#This Row],[Actual_Sales]]-(Table1[[#This Row],[COGS]]+Table1[[#This Row],[Expenses]])</f>
        <v>69</v>
      </c>
      <c r="K169">
        <v>60</v>
      </c>
      <c r="L169">
        <f>Table1[[#This Row],[Actual_Profit]]-Table1[[#This Row],[Budget_Profit]]</f>
        <v>9</v>
      </c>
      <c r="M169" s="5">
        <f>IF(
Table1[[#This Row],[Budget_Profit]]=0,
"",
IF(
Table1[[#This Row],[Budget_Profit]]&gt;0,
(Table1[[#This Row],[Actual_Profit]]-Table1[[#This Row],[Budget_Profit]])/Table1[[#This Row],[Budget_Profit]],
(Table1[[#This Row],[Actual_Profit]]-Table1[[#This Row],[Budget_Profit]])/ABS(Table1[[#This Row],[Budget_Profit]])
)
)</f>
        <v>0.15</v>
      </c>
      <c r="N169" s="5" t="str">
        <f>IF(Table1[[#This Row],[Profit_Var]]&gt;=0, "Above Budget", "Below Budget")</f>
        <v>Above Budget</v>
      </c>
      <c r="O169">
        <v>54</v>
      </c>
      <c r="P169">
        <v>30</v>
      </c>
      <c r="Q169">
        <f>Table1[[#This Row],[COGS]]-Table1[[#This Row],[Budget_COGS]]</f>
        <v>24</v>
      </c>
      <c r="R169" s="5">
        <f>IF(
Table1[[#This Row],[Budget_COGS]]=0,
"",
IF(
Table1[[#This Row],[Budget_COGS]]&gt;0,
(Table1[[#This Row],[Budget_COGS]]-Table1[[#This Row],[COGS]]) / Table1[[#This Row],[Budget_COGS]],
(Table1[[#This Row],[Budget_COGS]]-Table1[[#This Row],[COGS]]) / ABS(Table1[[#This Row],[Budget_COGS]])
)
)</f>
        <v>-0.8</v>
      </c>
      <c r="S169" s="5" t="str">
        <f>IF(Table1[[#This Row],[COGS _Var]]&gt;=0, "Above Budget", "Below Budget")</f>
        <v>Above Budget</v>
      </c>
      <c r="T169">
        <f>Table1[[#This Row],[Actual_Sales]]-Table1[[#This Row],[COGS]]</f>
        <v>96</v>
      </c>
      <c r="U169">
        <v>60</v>
      </c>
      <c r="V169">
        <f>Table1[[#This Row],[Gross_Margin]]-Table1[[#This Row],[Budget_Margin]]</f>
        <v>36</v>
      </c>
      <c r="W169" s="5">
        <f>IF(
Table1[[#This Row],[Budget_Margin]]=0,
"",
IF(
Table1[[#This Row],[Budget_Margin]]&gt;0,
(Table1[[#This Row],[Gross_Margin]]-Table1[[#This Row],[Budget_Margin]]) / Table1[[#This Row],[Budget_Margin]],
(Table1[[#This Row],[Gross_Margin]]-Table1[[#This Row],[Budget_Margin]]) / ABS(Table1[[#This Row],[Budget_Margin]])
)
)</f>
        <v>0.6</v>
      </c>
      <c r="X169" s="5" t="str">
        <f>IF(Table1[[#This Row],[Margin_Var]]&gt;=0, "Above Budget", "Below Budget")</f>
        <v>Above Budget</v>
      </c>
      <c r="Y169" s="5">
        <f>IFERROR(Table1[[#This Row],[Gross_Margin]]/Table1[[#This Row],[Actual_Sales]],0)</f>
        <v>0.64</v>
      </c>
      <c r="Z169" s="5">
        <f>Table1[[#This Row],[Actual_Profit]]/Table1[[#This Row],[Actual_Sales]]</f>
        <v>0.46</v>
      </c>
      <c r="AA169">
        <v>27</v>
      </c>
      <c r="AB169" s="5">
        <f>IFERROR(Table1[[#This Row],[Expenses]]/Table1[[#This Row],[Actual_Sales]],0)</f>
        <v>0.18</v>
      </c>
      <c r="AC169">
        <v>15</v>
      </c>
      <c r="AD169">
        <v>456</v>
      </c>
      <c r="AE169" s="5">
        <f>IFERROR(Table1[[#This Row],[Inventory]]/Table1[[#This Row],[Actual_Sales]],0)</f>
        <v>3.04</v>
      </c>
    </row>
    <row r="170" spans="1:31" x14ac:dyDescent="0.25">
      <c r="A170">
        <v>2132</v>
      </c>
      <c r="B170">
        <v>212</v>
      </c>
      <c r="C170">
        <v>13</v>
      </c>
      <c r="D170" s="2">
        <v>40544</v>
      </c>
      <c r="E170">
        <v>150</v>
      </c>
      <c r="F170">
        <v>140</v>
      </c>
      <c r="G170">
        <f>Table1[[#This Row],[Actual_Sales]]-Table1[[#This Row],[Budget_Sales]]</f>
        <v>10</v>
      </c>
      <c r="H170" s="5">
        <f>IF(
Table1[[#This Row],[Budget_Sales]]=0,
"",
IF(
Table1[[#This Row],[Budget_Sales]]&gt;0,
(Table1[[#This Row],[Actual_Sales]]-Table1[[#This Row],[Budget_Sales]])/Table1[[#This Row],[Budget_Sales]],
(Table1[[#This Row],[Actual_Sales]]-Table1[[#This Row],[Budget_Sales]])/ABS(Table1[[#This Row],[Budget_Sales]])
)
)</f>
        <v>7.1428571428571425E-2</v>
      </c>
      <c r="I170" s="5" t="str">
        <f>IF(Table1[[#This Row],[Sales_Var]]&gt;=0,"Above Budget","Below Budget")</f>
        <v>Above Budget</v>
      </c>
      <c r="J170">
        <f>Table1[[#This Row],[Actual_Sales]]-(Table1[[#This Row],[COGS]]+Table1[[#This Row],[Expenses]])</f>
        <v>69</v>
      </c>
      <c r="K170">
        <v>70</v>
      </c>
      <c r="L170">
        <f>Table1[[#This Row],[Actual_Profit]]-Table1[[#This Row],[Budget_Profit]]</f>
        <v>-1</v>
      </c>
      <c r="M170" s="5">
        <f>IF(
Table1[[#This Row],[Budget_Profit]]=0,
"",
IF(
Table1[[#This Row],[Budget_Profit]]&gt;0,
(Table1[[#This Row],[Actual_Profit]]-Table1[[#This Row],[Budget_Profit]])/Table1[[#This Row],[Budget_Profit]],
(Table1[[#This Row],[Actual_Profit]]-Table1[[#This Row],[Budget_Profit]])/ABS(Table1[[#This Row],[Budget_Profit]])
)
)</f>
        <v>-1.4285714285714285E-2</v>
      </c>
      <c r="N170" s="5" t="str">
        <f>IF(Table1[[#This Row],[Profit_Var]]&gt;=0, "Above Budget", "Below Budget")</f>
        <v>Below Budget</v>
      </c>
      <c r="O170">
        <v>54</v>
      </c>
      <c r="P170">
        <v>50</v>
      </c>
      <c r="Q170">
        <f>Table1[[#This Row],[COGS]]-Table1[[#This Row],[Budget_COGS]]</f>
        <v>4</v>
      </c>
      <c r="R170" s="5">
        <f>IF(
Table1[[#This Row],[Budget_COGS]]=0,
"",
IF(
Table1[[#This Row],[Budget_COGS]]&gt;0,
(Table1[[#This Row],[Budget_COGS]]-Table1[[#This Row],[COGS]]) / Table1[[#This Row],[Budget_COGS]],
(Table1[[#This Row],[Budget_COGS]]-Table1[[#This Row],[COGS]]) / ABS(Table1[[#This Row],[Budget_COGS]])
)
)</f>
        <v>-0.08</v>
      </c>
      <c r="S170" s="5" t="str">
        <f>IF(Table1[[#This Row],[COGS _Var]]&gt;=0, "Above Budget", "Below Budget")</f>
        <v>Above Budget</v>
      </c>
      <c r="T170">
        <f>Table1[[#This Row],[Actual_Sales]]-Table1[[#This Row],[COGS]]</f>
        <v>96</v>
      </c>
      <c r="U170">
        <v>90</v>
      </c>
      <c r="V170">
        <f>Table1[[#This Row],[Gross_Margin]]-Table1[[#This Row],[Budget_Margin]]</f>
        <v>6</v>
      </c>
      <c r="W170" s="5">
        <f>IF(
Table1[[#This Row],[Budget_Margin]]=0,
"",
IF(
Table1[[#This Row],[Budget_Margin]]&gt;0,
(Table1[[#This Row],[Gross_Margin]]-Table1[[#This Row],[Budget_Margin]]) / Table1[[#This Row],[Budget_Margin]],
(Table1[[#This Row],[Gross_Margin]]-Table1[[#This Row],[Budget_Margin]]) / ABS(Table1[[#This Row],[Budget_Margin]])
)
)</f>
        <v>6.6666666666666666E-2</v>
      </c>
      <c r="X170" s="5" t="str">
        <f>IF(Table1[[#This Row],[Margin_Var]]&gt;=0, "Above Budget", "Below Budget")</f>
        <v>Above Budget</v>
      </c>
      <c r="Y170" s="5">
        <f>IFERROR(Table1[[#This Row],[Gross_Margin]]/Table1[[#This Row],[Actual_Sales]],0)</f>
        <v>0.64</v>
      </c>
      <c r="Z170" s="5">
        <f>Table1[[#This Row],[Actual_Profit]]/Table1[[#This Row],[Actual_Sales]]</f>
        <v>0.46</v>
      </c>
      <c r="AA170">
        <v>27</v>
      </c>
      <c r="AB170" s="5">
        <f>IFERROR(Table1[[#This Row],[Expenses]]/Table1[[#This Row],[Actual_Sales]],0)</f>
        <v>0.18</v>
      </c>
      <c r="AC170">
        <v>15</v>
      </c>
      <c r="AD170">
        <v>456</v>
      </c>
      <c r="AE170" s="5">
        <f>IFERROR(Table1[[#This Row],[Inventory]]/Table1[[#This Row],[Actual_Sales]],0)</f>
        <v>3.04</v>
      </c>
    </row>
    <row r="171" spans="1:31" x14ac:dyDescent="0.25">
      <c r="A171">
        <v>4224</v>
      </c>
      <c r="B171">
        <v>916</v>
      </c>
      <c r="C171">
        <v>8</v>
      </c>
      <c r="D171" s="2">
        <v>40878</v>
      </c>
      <c r="E171">
        <v>224</v>
      </c>
      <c r="F171">
        <v>190</v>
      </c>
      <c r="G171">
        <f>Table1[[#This Row],[Actual_Sales]]-Table1[[#This Row],[Budget_Sales]]</f>
        <v>34</v>
      </c>
      <c r="H171" s="5">
        <f>IF(
Table1[[#This Row],[Budget_Sales]]=0,
"",
IF(
Table1[[#This Row],[Budget_Sales]]&gt;0,
(Table1[[#This Row],[Actual_Sales]]-Table1[[#This Row],[Budget_Sales]])/Table1[[#This Row],[Budget_Sales]],
(Table1[[#This Row],[Actual_Sales]]-Table1[[#This Row],[Budget_Sales]])/ABS(Table1[[#This Row],[Budget_Sales]])
)
)</f>
        <v>0.17894736842105263</v>
      </c>
      <c r="I171" s="5" t="str">
        <f>IF(Table1[[#This Row],[Sales_Var]]&gt;=0,"Above Budget","Below Budget")</f>
        <v>Above Budget</v>
      </c>
      <c r="J171">
        <f>Table1[[#This Row],[Actual_Sales]]-(Table1[[#This Row],[COGS]]+Table1[[#This Row],[Expenses]])</f>
        <v>103</v>
      </c>
      <c r="K171">
        <v>80</v>
      </c>
      <c r="L171">
        <f>Table1[[#This Row],[Actual_Profit]]-Table1[[#This Row],[Budget_Profit]]</f>
        <v>23</v>
      </c>
      <c r="M171" s="5">
        <f>IF(
Table1[[#This Row],[Budget_Profit]]=0,
"",
IF(
Table1[[#This Row],[Budget_Profit]]&gt;0,
(Table1[[#This Row],[Actual_Profit]]-Table1[[#This Row],[Budget_Profit]])/Table1[[#This Row],[Budget_Profit]],
(Table1[[#This Row],[Actual_Profit]]-Table1[[#This Row],[Budget_Profit]])/ABS(Table1[[#This Row],[Budget_Profit]])
)
)</f>
        <v>0.28749999999999998</v>
      </c>
      <c r="N171" s="5" t="str">
        <f>IF(Table1[[#This Row],[Profit_Var]]&gt;=0, "Above Budget", "Below Budget")</f>
        <v>Above Budget</v>
      </c>
      <c r="O171">
        <v>86</v>
      </c>
      <c r="P171">
        <v>80</v>
      </c>
      <c r="Q171">
        <f>Table1[[#This Row],[COGS]]-Table1[[#This Row],[Budget_COGS]]</f>
        <v>6</v>
      </c>
      <c r="R171" s="5">
        <f>IF(
Table1[[#This Row],[Budget_COGS]]=0,
"",
IF(
Table1[[#This Row],[Budget_COGS]]&gt;0,
(Table1[[#This Row],[Budget_COGS]]-Table1[[#This Row],[COGS]]) / Table1[[#This Row],[Budget_COGS]],
(Table1[[#This Row],[Budget_COGS]]-Table1[[#This Row],[COGS]]) / ABS(Table1[[#This Row],[Budget_COGS]])
)
)</f>
        <v>-7.4999999999999997E-2</v>
      </c>
      <c r="S171" s="5" t="str">
        <f>IF(Table1[[#This Row],[COGS _Var]]&gt;=0, "Above Budget", "Below Budget")</f>
        <v>Above Budget</v>
      </c>
      <c r="T171">
        <f>Table1[[#This Row],[Actual_Sales]]-Table1[[#This Row],[COGS]]</f>
        <v>138</v>
      </c>
      <c r="U171">
        <v>110</v>
      </c>
      <c r="V171">
        <f>Table1[[#This Row],[Gross_Margin]]-Table1[[#This Row],[Budget_Margin]]</f>
        <v>28</v>
      </c>
      <c r="W171" s="5">
        <f>IF(
Table1[[#This Row],[Budget_Margin]]=0,
"",
IF(
Table1[[#This Row],[Budget_Margin]]&gt;0,
(Table1[[#This Row],[Gross_Margin]]-Table1[[#This Row],[Budget_Margin]]) / Table1[[#This Row],[Budget_Margin]],
(Table1[[#This Row],[Gross_Margin]]-Table1[[#This Row],[Budget_Margin]]) / ABS(Table1[[#This Row],[Budget_Margin]])
)
)</f>
        <v>0.25454545454545452</v>
      </c>
      <c r="X171" s="5" t="str">
        <f>IF(Table1[[#This Row],[Margin_Var]]&gt;=0, "Above Budget", "Below Budget")</f>
        <v>Above Budget</v>
      </c>
      <c r="Y171" s="5">
        <f>IFERROR(Table1[[#This Row],[Gross_Margin]]/Table1[[#This Row],[Actual_Sales]],0)</f>
        <v>0.6160714285714286</v>
      </c>
      <c r="Z171" s="5">
        <f>Table1[[#This Row],[Actual_Profit]]/Table1[[#This Row],[Actual_Sales]]</f>
        <v>0.45982142857142855</v>
      </c>
      <c r="AA171">
        <v>35</v>
      </c>
      <c r="AB171" s="5">
        <f>IFERROR(Table1[[#This Row],[Expenses]]/Table1[[#This Row],[Actual_Sales]],0)</f>
        <v>0.15625</v>
      </c>
      <c r="AC171">
        <v>24</v>
      </c>
      <c r="AD171">
        <v>1003</v>
      </c>
      <c r="AE171" s="5">
        <f>IFERROR(Table1[[#This Row],[Inventory]]/Table1[[#This Row],[Actual_Sales]],0)</f>
        <v>4.4776785714285712</v>
      </c>
    </row>
    <row r="172" spans="1:31" x14ac:dyDescent="0.25">
      <c r="A172">
        <v>4200</v>
      </c>
      <c r="B172">
        <v>718</v>
      </c>
      <c r="C172">
        <v>11</v>
      </c>
      <c r="D172" s="2">
        <v>40878</v>
      </c>
      <c r="E172">
        <v>224</v>
      </c>
      <c r="F172">
        <v>210</v>
      </c>
      <c r="G172">
        <f>Table1[[#This Row],[Actual_Sales]]-Table1[[#This Row],[Budget_Sales]]</f>
        <v>14</v>
      </c>
      <c r="H172" s="5">
        <f>IF(
Table1[[#This Row],[Budget_Sales]]=0,
"",
IF(
Table1[[#This Row],[Budget_Sales]]&gt;0,
(Table1[[#This Row],[Actual_Sales]]-Table1[[#This Row],[Budget_Sales]])/Table1[[#This Row],[Budget_Sales]],
(Table1[[#This Row],[Actual_Sales]]-Table1[[#This Row],[Budget_Sales]])/ABS(Table1[[#This Row],[Budget_Sales]])
)
)</f>
        <v>6.6666666666666666E-2</v>
      </c>
      <c r="I172" s="5" t="str">
        <f>IF(Table1[[#This Row],[Sales_Var]]&gt;=0,"Above Budget","Below Budget")</f>
        <v>Above Budget</v>
      </c>
      <c r="J172">
        <f>Table1[[#This Row],[Actual_Sales]]-(Table1[[#This Row],[COGS]]+Table1[[#This Row],[Expenses]])</f>
        <v>103</v>
      </c>
      <c r="K172">
        <v>90</v>
      </c>
      <c r="L172">
        <f>Table1[[#This Row],[Actual_Profit]]-Table1[[#This Row],[Budget_Profit]]</f>
        <v>13</v>
      </c>
      <c r="M172" s="5">
        <f>IF(
Table1[[#This Row],[Budget_Profit]]=0,
"",
IF(
Table1[[#This Row],[Budget_Profit]]&gt;0,
(Table1[[#This Row],[Actual_Profit]]-Table1[[#This Row],[Budget_Profit]])/Table1[[#This Row],[Budget_Profit]],
(Table1[[#This Row],[Actual_Profit]]-Table1[[#This Row],[Budget_Profit]])/ABS(Table1[[#This Row],[Budget_Profit]])
)
)</f>
        <v>0.14444444444444443</v>
      </c>
      <c r="N172" s="5" t="str">
        <f>IF(Table1[[#This Row],[Profit_Var]]&gt;=0, "Above Budget", "Below Budget")</f>
        <v>Above Budget</v>
      </c>
      <c r="O172">
        <v>86</v>
      </c>
      <c r="P172">
        <v>90</v>
      </c>
      <c r="Q172">
        <f>Table1[[#This Row],[COGS]]-Table1[[#This Row],[Budget_COGS]]</f>
        <v>-4</v>
      </c>
      <c r="R172" s="5">
        <f>IF(
Table1[[#This Row],[Budget_COGS]]=0,
"",
IF(
Table1[[#This Row],[Budget_COGS]]&gt;0,
(Table1[[#This Row],[Budget_COGS]]-Table1[[#This Row],[COGS]]) / Table1[[#This Row],[Budget_COGS]],
(Table1[[#This Row],[Budget_COGS]]-Table1[[#This Row],[COGS]]) / ABS(Table1[[#This Row],[Budget_COGS]])
)
)</f>
        <v>4.4444444444444446E-2</v>
      </c>
      <c r="S172" s="5" t="str">
        <f>IF(Table1[[#This Row],[COGS _Var]]&gt;=0, "Above Budget", "Below Budget")</f>
        <v>Below Budget</v>
      </c>
      <c r="T172">
        <f>Table1[[#This Row],[Actual_Sales]]-Table1[[#This Row],[COGS]]</f>
        <v>138</v>
      </c>
      <c r="U172">
        <v>120</v>
      </c>
      <c r="V172">
        <f>Table1[[#This Row],[Gross_Margin]]-Table1[[#This Row],[Budget_Margin]]</f>
        <v>18</v>
      </c>
      <c r="W172" s="5">
        <f>IF(
Table1[[#This Row],[Budget_Margin]]=0,
"",
IF(
Table1[[#This Row],[Budget_Margin]]&gt;0,
(Table1[[#This Row],[Gross_Margin]]-Table1[[#This Row],[Budget_Margin]]) / Table1[[#This Row],[Budget_Margin]],
(Table1[[#This Row],[Gross_Margin]]-Table1[[#This Row],[Budget_Margin]]) / ABS(Table1[[#This Row],[Budget_Margin]])
)
)</f>
        <v>0.15</v>
      </c>
      <c r="X172" s="5" t="str">
        <f>IF(Table1[[#This Row],[Margin_Var]]&gt;=0, "Above Budget", "Below Budget")</f>
        <v>Above Budget</v>
      </c>
      <c r="Y172" s="5">
        <f>IFERROR(Table1[[#This Row],[Gross_Margin]]/Table1[[#This Row],[Actual_Sales]],0)</f>
        <v>0.6160714285714286</v>
      </c>
      <c r="Z172" s="5">
        <f>Table1[[#This Row],[Actual_Profit]]/Table1[[#This Row],[Actual_Sales]]</f>
        <v>0.45982142857142855</v>
      </c>
      <c r="AA172">
        <v>35</v>
      </c>
      <c r="AB172" s="5">
        <f>IFERROR(Table1[[#This Row],[Expenses]]/Table1[[#This Row],[Actual_Sales]],0)</f>
        <v>0.15625</v>
      </c>
      <c r="AC172">
        <v>24</v>
      </c>
      <c r="AD172">
        <v>1003</v>
      </c>
      <c r="AE172" s="5">
        <f>IFERROR(Table1[[#This Row],[Inventory]]/Table1[[#This Row],[Actual_Sales]],0)</f>
        <v>4.4776785714285712</v>
      </c>
    </row>
    <row r="173" spans="1:31" x14ac:dyDescent="0.25">
      <c r="A173">
        <v>4020</v>
      </c>
      <c r="B173">
        <v>720</v>
      </c>
      <c r="C173">
        <v>3</v>
      </c>
      <c r="D173" s="2">
        <v>40848</v>
      </c>
      <c r="E173">
        <v>211</v>
      </c>
      <c r="F173">
        <v>190</v>
      </c>
      <c r="G173">
        <f>Table1[[#This Row],[Actual_Sales]]-Table1[[#This Row],[Budget_Sales]]</f>
        <v>21</v>
      </c>
      <c r="H173" s="5">
        <f>IF(
Table1[[#This Row],[Budget_Sales]]=0,
"",
IF(
Table1[[#This Row],[Budget_Sales]]&gt;0,
(Table1[[#This Row],[Actual_Sales]]-Table1[[#This Row],[Budget_Sales]])/Table1[[#This Row],[Budget_Sales]],
(Table1[[#This Row],[Actual_Sales]]-Table1[[#This Row],[Budget_Sales]])/ABS(Table1[[#This Row],[Budget_Sales]])
)
)</f>
        <v>0.11052631578947368</v>
      </c>
      <c r="I173" s="5" t="str">
        <f>IF(Table1[[#This Row],[Sales_Var]]&gt;=0,"Above Budget","Below Budget")</f>
        <v>Above Budget</v>
      </c>
      <c r="J173">
        <f>Table1[[#This Row],[Actual_Sales]]-(Table1[[#This Row],[COGS]]+Table1[[#This Row],[Expenses]])</f>
        <v>97</v>
      </c>
      <c r="K173">
        <v>80</v>
      </c>
      <c r="L173">
        <f>Table1[[#This Row],[Actual_Profit]]-Table1[[#This Row],[Budget_Profit]]</f>
        <v>17</v>
      </c>
      <c r="M173" s="5">
        <f>IF(
Table1[[#This Row],[Budget_Profit]]=0,
"",
IF(
Table1[[#This Row],[Budget_Profit]]&gt;0,
(Table1[[#This Row],[Actual_Profit]]-Table1[[#This Row],[Budget_Profit]])/Table1[[#This Row],[Budget_Profit]],
(Table1[[#This Row],[Actual_Profit]]-Table1[[#This Row],[Budget_Profit]])/ABS(Table1[[#This Row],[Budget_Profit]])
)
)</f>
        <v>0.21249999999999999</v>
      </c>
      <c r="N173" s="5" t="str">
        <f>IF(Table1[[#This Row],[Profit_Var]]&gt;=0, "Above Budget", "Below Budget")</f>
        <v>Above Budget</v>
      </c>
      <c r="O173">
        <v>81</v>
      </c>
      <c r="P173">
        <v>80</v>
      </c>
      <c r="Q173">
        <f>Table1[[#This Row],[COGS]]-Table1[[#This Row],[Budget_COGS]]</f>
        <v>1</v>
      </c>
      <c r="R173" s="5">
        <f>IF(
Table1[[#This Row],[Budget_COGS]]=0,
"",
IF(
Table1[[#This Row],[Budget_COGS]]&gt;0,
(Table1[[#This Row],[Budget_COGS]]-Table1[[#This Row],[COGS]]) / Table1[[#This Row],[Budget_COGS]],
(Table1[[#This Row],[Budget_COGS]]-Table1[[#This Row],[COGS]]) / ABS(Table1[[#This Row],[Budget_COGS]])
)
)</f>
        <v>-1.2500000000000001E-2</v>
      </c>
      <c r="S173" s="5" t="str">
        <f>IF(Table1[[#This Row],[COGS _Var]]&gt;=0, "Above Budget", "Below Budget")</f>
        <v>Above Budget</v>
      </c>
      <c r="T173">
        <f>Table1[[#This Row],[Actual_Sales]]-Table1[[#This Row],[COGS]]</f>
        <v>130</v>
      </c>
      <c r="U173">
        <v>110</v>
      </c>
      <c r="V173">
        <f>Table1[[#This Row],[Gross_Margin]]-Table1[[#This Row],[Budget_Margin]]</f>
        <v>20</v>
      </c>
      <c r="W173" s="5">
        <f>IF(
Table1[[#This Row],[Budget_Margin]]=0,
"",
IF(
Table1[[#This Row],[Budget_Margin]]&gt;0,
(Table1[[#This Row],[Gross_Margin]]-Table1[[#This Row],[Budget_Margin]]) / Table1[[#This Row],[Budget_Margin]],
(Table1[[#This Row],[Gross_Margin]]-Table1[[#This Row],[Budget_Margin]]) / ABS(Table1[[#This Row],[Budget_Margin]])
)
)</f>
        <v>0.18181818181818182</v>
      </c>
      <c r="X173" s="5" t="str">
        <f>IF(Table1[[#This Row],[Margin_Var]]&gt;=0, "Above Budget", "Below Budget")</f>
        <v>Above Budget</v>
      </c>
      <c r="Y173" s="5">
        <f>IFERROR(Table1[[#This Row],[Gross_Margin]]/Table1[[#This Row],[Actual_Sales]],0)</f>
        <v>0.61611374407582942</v>
      </c>
      <c r="Z173" s="5">
        <f>Table1[[#This Row],[Actual_Profit]]/Table1[[#This Row],[Actual_Sales]]</f>
        <v>0.45971563981042651</v>
      </c>
      <c r="AA173">
        <v>33</v>
      </c>
      <c r="AB173" s="5">
        <f>IFERROR(Table1[[#This Row],[Expenses]]/Table1[[#This Row],[Actual_Sales]],0)</f>
        <v>0.15639810426540285</v>
      </c>
      <c r="AC173">
        <v>22</v>
      </c>
      <c r="AD173">
        <v>984</v>
      </c>
      <c r="AE173" s="5">
        <f>IFERROR(Table1[[#This Row],[Inventory]]/Table1[[#This Row],[Actual_Sales]],0)</f>
        <v>4.6635071090047395</v>
      </c>
    </row>
    <row r="174" spans="1:31" x14ac:dyDescent="0.25">
      <c r="A174">
        <v>4024</v>
      </c>
      <c r="B174">
        <v>760</v>
      </c>
      <c r="C174">
        <v>8</v>
      </c>
      <c r="D174" s="2">
        <v>40848</v>
      </c>
      <c r="E174">
        <v>211</v>
      </c>
      <c r="F174">
        <v>180</v>
      </c>
      <c r="G174">
        <f>Table1[[#This Row],[Actual_Sales]]-Table1[[#This Row],[Budget_Sales]]</f>
        <v>31</v>
      </c>
      <c r="H174" s="5">
        <f>IF(
Table1[[#This Row],[Budget_Sales]]=0,
"",
IF(
Table1[[#This Row],[Budget_Sales]]&gt;0,
(Table1[[#This Row],[Actual_Sales]]-Table1[[#This Row],[Budget_Sales]])/Table1[[#This Row],[Budget_Sales]],
(Table1[[#This Row],[Actual_Sales]]-Table1[[#This Row],[Budget_Sales]])/ABS(Table1[[#This Row],[Budget_Sales]])
)
)</f>
        <v>0.17222222222222222</v>
      </c>
      <c r="I174" s="5" t="str">
        <f>IF(Table1[[#This Row],[Sales_Var]]&gt;=0,"Above Budget","Below Budget")</f>
        <v>Above Budget</v>
      </c>
      <c r="J174">
        <f>Table1[[#This Row],[Actual_Sales]]-(Table1[[#This Row],[COGS]]+Table1[[#This Row],[Expenses]])</f>
        <v>97</v>
      </c>
      <c r="K174">
        <v>80</v>
      </c>
      <c r="L174">
        <f>Table1[[#This Row],[Actual_Profit]]-Table1[[#This Row],[Budget_Profit]]</f>
        <v>17</v>
      </c>
      <c r="M174" s="5">
        <f>IF(
Table1[[#This Row],[Budget_Profit]]=0,
"",
IF(
Table1[[#This Row],[Budget_Profit]]&gt;0,
(Table1[[#This Row],[Actual_Profit]]-Table1[[#This Row],[Budget_Profit]])/Table1[[#This Row],[Budget_Profit]],
(Table1[[#This Row],[Actual_Profit]]-Table1[[#This Row],[Budget_Profit]])/ABS(Table1[[#This Row],[Budget_Profit]])
)
)</f>
        <v>0.21249999999999999</v>
      </c>
      <c r="N174" s="5" t="str">
        <f>IF(Table1[[#This Row],[Profit_Var]]&gt;=0, "Above Budget", "Below Budget")</f>
        <v>Above Budget</v>
      </c>
      <c r="O174">
        <v>81</v>
      </c>
      <c r="P174">
        <v>70</v>
      </c>
      <c r="Q174">
        <f>Table1[[#This Row],[COGS]]-Table1[[#This Row],[Budget_COGS]]</f>
        <v>11</v>
      </c>
      <c r="R174" s="5">
        <f>IF(
Table1[[#This Row],[Budget_COGS]]=0,
"",
IF(
Table1[[#This Row],[Budget_COGS]]&gt;0,
(Table1[[#This Row],[Budget_COGS]]-Table1[[#This Row],[COGS]]) / Table1[[#This Row],[Budget_COGS]],
(Table1[[#This Row],[Budget_COGS]]-Table1[[#This Row],[COGS]]) / ABS(Table1[[#This Row],[Budget_COGS]])
)
)</f>
        <v>-0.15714285714285714</v>
      </c>
      <c r="S174" s="5" t="str">
        <f>IF(Table1[[#This Row],[COGS _Var]]&gt;=0, "Above Budget", "Below Budget")</f>
        <v>Above Budget</v>
      </c>
      <c r="T174">
        <f>Table1[[#This Row],[Actual_Sales]]-Table1[[#This Row],[COGS]]</f>
        <v>130</v>
      </c>
      <c r="U174">
        <v>110</v>
      </c>
      <c r="V174">
        <f>Table1[[#This Row],[Gross_Margin]]-Table1[[#This Row],[Budget_Margin]]</f>
        <v>20</v>
      </c>
      <c r="W174" s="5">
        <f>IF(
Table1[[#This Row],[Budget_Margin]]=0,
"",
IF(
Table1[[#This Row],[Budget_Margin]]&gt;0,
(Table1[[#This Row],[Gross_Margin]]-Table1[[#This Row],[Budget_Margin]]) / Table1[[#This Row],[Budget_Margin]],
(Table1[[#This Row],[Gross_Margin]]-Table1[[#This Row],[Budget_Margin]]) / ABS(Table1[[#This Row],[Budget_Margin]])
)
)</f>
        <v>0.18181818181818182</v>
      </c>
      <c r="X174" s="5" t="str">
        <f>IF(Table1[[#This Row],[Margin_Var]]&gt;=0, "Above Budget", "Below Budget")</f>
        <v>Above Budget</v>
      </c>
      <c r="Y174" s="5">
        <f>IFERROR(Table1[[#This Row],[Gross_Margin]]/Table1[[#This Row],[Actual_Sales]],0)</f>
        <v>0.61611374407582942</v>
      </c>
      <c r="Z174" s="5">
        <f>Table1[[#This Row],[Actual_Profit]]/Table1[[#This Row],[Actual_Sales]]</f>
        <v>0.45971563981042651</v>
      </c>
      <c r="AA174">
        <v>33</v>
      </c>
      <c r="AB174" s="5">
        <f>IFERROR(Table1[[#This Row],[Expenses]]/Table1[[#This Row],[Actual_Sales]],0)</f>
        <v>0.15639810426540285</v>
      </c>
      <c r="AC174">
        <v>22</v>
      </c>
      <c r="AD174">
        <v>984</v>
      </c>
      <c r="AE174" s="5">
        <f>IFERROR(Table1[[#This Row],[Inventory]]/Table1[[#This Row],[Actual_Sales]],0)</f>
        <v>4.6635071090047395</v>
      </c>
    </row>
    <row r="175" spans="1:31" x14ac:dyDescent="0.25">
      <c r="A175">
        <v>4009</v>
      </c>
      <c r="B175">
        <v>708</v>
      </c>
      <c r="C175">
        <v>10</v>
      </c>
      <c r="D175" s="2">
        <v>40848</v>
      </c>
      <c r="E175">
        <v>211</v>
      </c>
      <c r="F175">
        <v>180</v>
      </c>
      <c r="G175">
        <f>Table1[[#This Row],[Actual_Sales]]-Table1[[#This Row],[Budget_Sales]]</f>
        <v>31</v>
      </c>
      <c r="H175" s="5">
        <f>IF(
Table1[[#This Row],[Budget_Sales]]=0,
"",
IF(
Table1[[#This Row],[Budget_Sales]]&gt;0,
(Table1[[#This Row],[Actual_Sales]]-Table1[[#This Row],[Budget_Sales]])/Table1[[#This Row],[Budget_Sales]],
(Table1[[#This Row],[Actual_Sales]]-Table1[[#This Row],[Budget_Sales]])/ABS(Table1[[#This Row],[Budget_Sales]])
)
)</f>
        <v>0.17222222222222222</v>
      </c>
      <c r="I175" s="5" t="str">
        <f>IF(Table1[[#This Row],[Sales_Var]]&gt;=0,"Above Budget","Below Budget")</f>
        <v>Above Budget</v>
      </c>
      <c r="J175">
        <f>Table1[[#This Row],[Actual_Sales]]-(Table1[[#This Row],[COGS]]+Table1[[#This Row],[Expenses]])</f>
        <v>97</v>
      </c>
      <c r="K175">
        <v>80</v>
      </c>
      <c r="L175">
        <f>Table1[[#This Row],[Actual_Profit]]-Table1[[#This Row],[Budget_Profit]]</f>
        <v>17</v>
      </c>
      <c r="M175" s="5">
        <f>IF(
Table1[[#This Row],[Budget_Profit]]=0,
"",
IF(
Table1[[#This Row],[Budget_Profit]]&gt;0,
(Table1[[#This Row],[Actual_Profit]]-Table1[[#This Row],[Budget_Profit]])/Table1[[#This Row],[Budget_Profit]],
(Table1[[#This Row],[Actual_Profit]]-Table1[[#This Row],[Budget_Profit]])/ABS(Table1[[#This Row],[Budget_Profit]])
)
)</f>
        <v>0.21249999999999999</v>
      </c>
      <c r="N175" s="5" t="str">
        <f>IF(Table1[[#This Row],[Profit_Var]]&gt;=0, "Above Budget", "Below Budget")</f>
        <v>Above Budget</v>
      </c>
      <c r="O175">
        <v>81</v>
      </c>
      <c r="P175">
        <v>70</v>
      </c>
      <c r="Q175">
        <f>Table1[[#This Row],[COGS]]-Table1[[#This Row],[Budget_COGS]]</f>
        <v>11</v>
      </c>
      <c r="R175" s="5">
        <f>IF(
Table1[[#This Row],[Budget_COGS]]=0,
"",
IF(
Table1[[#This Row],[Budget_COGS]]&gt;0,
(Table1[[#This Row],[Budget_COGS]]-Table1[[#This Row],[COGS]]) / Table1[[#This Row],[Budget_COGS]],
(Table1[[#This Row],[Budget_COGS]]-Table1[[#This Row],[COGS]]) / ABS(Table1[[#This Row],[Budget_COGS]])
)
)</f>
        <v>-0.15714285714285714</v>
      </c>
      <c r="S175" s="5" t="str">
        <f>IF(Table1[[#This Row],[COGS _Var]]&gt;=0, "Above Budget", "Below Budget")</f>
        <v>Above Budget</v>
      </c>
      <c r="T175">
        <f>Table1[[#This Row],[Actual_Sales]]-Table1[[#This Row],[COGS]]</f>
        <v>130</v>
      </c>
      <c r="U175">
        <v>110</v>
      </c>
      <c r="V175">
        <f>Table1[[#This Row],[Gross_Margin]]-Table1[[#This Row],[Budget_Margin]]</f>
        <v>20</v>
      </c>
      <c r="W175" s="5">
        <f>IF(
Table1[[#This Row],[Budget_Margin]]=0,
"",
IF(
Table1[[#This Row],[Budget_Margin]]&gt;0,
(Table1[[#This Row],[Gross_Margin]]-Table1[[#This Row],[Budget_Margin]]) / Table1[[#This Row],[Budget_Margin]],
(Table1[[#This Row],[Gross_Margin]]-Table1[[#This Row],[Budget_Margin]]) / ABS(Table1[[#This Row],[Budget_Margin]])
)
)</f>
        <v>0.18181818181818182</v>
      </c>
      <c r="X175" s="5" t="str">
        <f>IF(Table1[[#This Row],[Margin_Var]]&gt;=0, "Above Budget", "Below Budget")</f>
        <v>Above Budget</v>
      </c>
      <c r="Y175" s="5">
        <f>IFERROR(Table1[[#This Row],[Gross_Margin]]/Table1[[#This Row],[Actual_Sales]],0)</f>
        <v>0.61611374407582942</v>
      </c>
      <c r="Z175" s="5">
        <f>Table1[[#This Row],[Actual_Profit]]/Table1[[#This Row],[Actual_Sales]]</f>
        <v>0.45971563981042651</v>
      </c>
      <c r="AA175">
        <v>33</v>
      </c>
      <c r="AB175" s="5">
        <f>IFERROR(Table1[[#This Row],[Expenses]]/Table1[[#This Row],[Actual_Sales]],0)</f>
        <v>0.15639810426540285</v>
      </c>
      <c r="AC175">
        <v>22</v>
      </c>
      <c r="AD175">
        <v>984</v>
      </c>
      <c r="AE175" s="5">
        <f>IFERROR(Table1[[#This Row],[Inventory]]/Table1[[#This Row],[Actual_Sales]],0)</f>
        <v>4.6635071090047395</v>
      </c>
    </row>
    <row r="176" spans="1:31" x14ac:dyDescent="0.25">
      <c r="A176">
        <v>3968</v>
      </c>
      <c r="B176">
        <v>516</v>
      </c>
      <c r="C176">
        <v>11</v>
      </c>
      <c r="D176" s="2">
        <v>40848</v>
      </c>
      <c r="E176">
        <v>211</v>
      </c>
      <c r="F176">
        <v>200</v>
      </c>
      <c r="G176">
        <f>Table1[[#This Row],[Actual_Sales]]-Table1[[#This Row],[Budget_Sales]]</f>
        <v>11</v>
      </c>
      <c r="H176" s="5">
        <f>IF(
Table1[[#This Row],[Budget_Sales]]=0,
"",
IF(
Table1[[#This Row],[Budget_Sales]]&gt;0,
(Table1[[#This Row],[Actual_Sales]]-Table1[[#This Row],[Budget_Sales]])/Table1[[#This Row],[Budget_Sales]],
(Table1[[#This Row],[Actual_Sales]]-Table1[[#This Row],[Budget_Sales]])/ABS(Table1[[#This Row],[Budget_Sales]])
)
)</f>
        <v>5.5E-2</v>
      </c>
      <c r="I176" s="5" t="str">
        <f>IF(Table1[[#This Row],[Sales_Var]]&gt;=0,"Above Budget","Below Budget")</f>
        <v>Above Budget</v>
      </c>
      <c r="J176">
        <f>Table1[[#This Row],[Actual_Sales]]-(Table1[[#This Row],[COGS]]+Table1[[#This Row],[Expenses]])</f>
        <v>97</v>
      </c>
      <c r="K176">
        <v>90</v>
      </c>
      <c r="L176">
        <f>Table1[[#This Row],[Actual_Profit]]-Table1[[#This Row],[Budget_Profit]]</f>
        <v>7</v>
      </c>
      <c r="M176" s="5">
        <f>IF(
Table1[[#This Row],[Budget_Profit]]=0,
"",
IF(
Table1[[#This Row],[Budget_Profit]]&gt;0,
(Table1[[#This Row],[Actual_Profit]]-Table1[[#This Row],[Budget_Profit]])/Table1[[#This Row],[Budget_Profit]],
(Table1[[#This Row],[Actual_Profit]]-Table1[[#This Row],[Budget_Profit]])/ABS(Table1[[#This Row],[Budget_Profit]])
)
)</f>
        <v>7.7777777777777779E-2</v>
      </c>
      <c r="N176" s="5" t="str">
        <f>IF(Table1[[#This Row],[Profit_Var]]&gt;=0, "Above Budget", "Below Budget")</f>
        <v>Above Budget</v>
      </c>
      <c r="O176">
        <v>81</v>
      </c>
      <c r="P176">
        <v>80</v>
      </c>
      <c r="Q176">
        <f>Table1[[#This Row],[COGS]]-Table1[[#This Row],[Budget_COGS]]</f>
        <v>1</v>
      </c>
      <c r="R176" s="5">
        <f>IF(
Table1[[#This Row],[Budget_COGS]]=0,
"",
IF(
Table1[[#This Row],[Budget_COGS]]&gt;0,
(Table1[[#This Row],[Budget_COGS]]-Table1[[#This Row],[COGS]]) / Table1[[#This Row],[Budget_COGS]],
(Table1[[#This Row],[Budget_COGS]]-Table1[[#This Row],[COGS]]) / ABS(Table1[[#This Row],[Budget_COGS]])
)
)</f>
        <v>-1.2500000000000001E-2</v>
      </c>
      <c r="S176" s="5" t="str">
        <f>IF(Table1[[#This Row],[COGS _Var]]&gt;=0, "Above Budget", "Below Budget")</f>
        <v>Above Budget</v>
      </c>
      <c r="T176">
        <f>Table1[[#This Row],[Actual_Sales]]-Table1[[#This Row],[COGS]]</f>
        <v>130</v>
      </c>
      <c r="U176">
        <v>120</v>
      </c>
      <c r="V176">
        <f>Table1[[#This Row],[Gross_Margin]]-Table1[[#This Row],[Budget_Margin]]</f>
        <v>10</v>
      </c>
      <c r="W176" s="5">
        <f>IF(
Table1[[#This Row],[Budget_Margin]]=0,
"",
IF(
Table1[[#This Row],[Budget_Margin]]&gt;0,
(Table1[[#This Row],[Gross_Margin]]-Table1[[#This Row],[Budget_Margin]]) / Table1[[#This Row],[Budget_Margin]],
(Table1[[#This Row],[Gross_Margin]]-Table1[[#This Row],[Budget_Margin]]) / ABS(Table1[[#This Row],[Budget_Margin]])
)
)</f>
        <v>8.3333333333333329E-2</v>
      </c>
      <c r="X176" s="5" t="str">
        <f>IF(Table1[[#This Row],[Margin_Var]]&gt;=0, "Above Budget", "Below Budget")</f>
        <v>Above Budget</v>
      </c>
      <c r="Y176" s="5">
        <f>IFERROR(Table1[[#This Row],[Gross_Margin]]/Table1[[#This Row],[Actual_Sales]],0)</f>
        <v>0.61611374407582942</v>
      </c>
      <c r="Z176" s="5">
        <f>Table1[[#This Row],[Actual_Profit]]/Table1[[#This Row],[Actual_Sales]]</f>
        <v>0.45971563981042651</v>
      </c>
      <c r="AA176">
        <v>33</v>
      </c>
      <c r="AB176" s="5">
        <f>IFERROR(Table1[[#This Row],[Expenses]]/Table1[[#This Row],[Actual_Sales]],0)</f>
        <v>0.15639810426540285</v>
      </c>
      <c r="AC176">
        <v>22</v>
      </c>
      <c r="AD176">
        <v>984</v>
      </c>
      <c r="AE176" s="5">
        <f>IFERROR(Table1[[#This Row],[Inventory]]/Table1[[#This Row],[Actual_Sales]],0)</f>
        <v>4.6635071090047395</v>
      </c>
    </row>
    <row r="177" spans="1:31" x14ac:dyDescent="0.25">
      <c r="A177">
        <v>2780</v>
      </c>
      <c r="B177">
        <v>719</v>
      </c>
      <c r="C177">
        <v>5</v>
      </c>
      <c r="D177" s="2">
        <v>40634</v>
      </c>
      <c r="E177">
        <v>211</v>
      </c>
      <c r="F177">
        <v>230</v>
      </c>
      <c r="G177">
        <f>Table1[[#This Row],[Actual_Sales]]-Table1[[#This Row],[Budget_Sales]]</f>
        <v>-19</v>
      </c>
      <c r="H177" s="5">
        <f>IF(
Table1[[#This Row],[Budget_Sales]]=0,
"",
IF(
Table1[[#This Row],[Budget_Sales]]&gt;0,
(Table1[[#This Row],[Actual_Sales]]-Table1[[#This Row],[Budget_Sales]])/Table1[[#This Row],[Budget_Sales]],
(Table1[[#This Row],[Actual_Sales]]-Table1[[#This Row],[Budget_Sales]])/ABS(Table1[[#This Row],[Budget_Sales]])
)
)</f>
        <v>-8.2608695652173908E-2</v>
      </c>
      <c r="I177" s="5" t="str">
        <f>IF(Table1[[#This Row],[Sales_Var]]&gt;=0,"Above Budget","Below Budget")</f>
        <v>Below Budget</v>
      </c>
      <c r="J177">
        <f>Table1[[#This Row],[Actual_Sales]]-(Table1[[#This Row],[COGS]]+Table1[[#This Row],[Expenses]])</f>
        <v>97</v>
      </c>
      <c r="K177">
        <v>110</v>
      </c>
      <c r="L177">
        <f>Table1[[#This Row],[Actual_Profit]]-Table1[[#This Row],[Budget_Profit]]</f>
        <v>-13</v>
      </c>
      <c r="M177" s="5">
        <f>IF(
Table1[[#This Row],[Budget_Profit]]=0,
"",
IF(
Table1[[#This Row],[Budget_Profit]]&gt;0,
(Table1[[#This Row],[Actual_Profit]]-Table1[[#This Row],[Budget_Profit]])/Table1[[#This Row],[Budget_Profit]],
(Table1[[#This Row],[Actual_Profit]]-Table1[[#This Row],[Budget_Profit]])/ABS(Table1[[#This Row],[Budget_Profit]])
)
)</f>
        <v>-0.11818181818181818</v>
      </c>
      <c r="N177" s="5" t="str">
        <f>IF(Table1[[#This Row],[Profit_Var]]&gt;=0, "Above Budget", "Below Budget")</f>
        <v>Below Budget</v>
      </c>
      <c r="O177">
        <v>81</v>
      </c>
      <c r="P177">
        <v>90</v>
      </c>
      <c r="Q177">
        <f>Table1[[#This Row],[COGS]]-Table1[[#This Row],[Budget_COGS]]</f>
        <v>-9</v>
      </c>
      <c r="R177" s="5">
        <f>IF(
Table1[[#This Row],[Budget_COGS]]=0,
"",
IF(
Table1[[#This Row],[Budget_COGS]]&gt;0,
(Table1[[#This Row],[Budget_COGS]]-Table1[[#This Row],[COGS]]) / Table1[[#This Row],[Budget_COGS]],
(Table1[[#This Row],[Budget_COGS]]-Table1[[#This Row],[COGS]]) / ABS(Table1[[#This Row],[Budget_COGS]])
)
)</f>
        <v>0.1</v>
      </c>
      <c r="S177" s="5" t="str">
        <f>IF(Table1[[#This Row],[COGS _Var]]&gt;=0, "Above Budget", "Below Budget")</f>
        <v>Below Budget</v>
      </c>
      <c r="T177">
        <f>Table1[[#This Row],[Actual_Sales]]-Table1[[#This Row],[COGS]]</f>
        <v>130</v>
      </c>
      <c r="U177">
        <v>140</v>
      </c>
      <c r="V177">
        <f>Table1[[#This Row],[Gross_Margin]]-Table1[[#This Row],[Budget_Margin]]</f>
        <v>-10</v>
      </c>
      <c r="W177" s="5">
        <f>IF(
Table1[[#This Row],[Budget_Margin]]=0,
"",
IF(
Table1[[#This Row],[Budget_Margin]]&gt;0,
(Table1[[#This Row],[Gross_Margin]]-Table1[[#This Row],[Budget_Margin]]) / Table1[[#This Row],[Budget_Margin]],
(Table1[[#This Row],[Gross_Margin]]-Table1[[#This Row],[Budget_Margin]]) / ABS(Table1[[#This Row],[Budget_Margin]])
)
)</f>
        <v>-7.1428571428571425E-2</v>
      </c>
      <c r="X177" s="5" t="str">
        <f>IF(Table1[[#This Row],[Margin_Var]]&gt;=0, "Above Budget", "Below Budget")</f>
        <v>Below Budget</v>
      </c>
      <c r="Y177" s="5">
        <f>IFERROR(Table1[[#This Row],[Gross_Margin]]/Table1[[#This Row],[Actual_Sales]],0)</f>
        <v>0.61611374407582942</v>
      </c>
      <c r="Z177" s="5">
        <f>Table1[[#This Row],[Actual_Profit]]/Table1[[#This Row],[Actual_Sales]]</f>
        <v>0.45971563981042651</v>
      </c>
      <c r="AA177">
        <v>33</v>
      </c>
      <c r="AB177" s="5">
        <f>IFERROR(Table1[[#This Row],[Expenses]]/Table1[[#This Row],[Actual_Sales]],0)</f>
        <v>0.15639810426540285</v>
      </c>
      <c r="AC177">
        <v>22</v>
      </c>
      <c r="AD177">
        <v>460</v>
      </c>
      <c r="AE177" s="5">
        <f>IFERROR(Table1[[#This Row],[Inventory]]/Table1[[#This Row],[Actual_Sales]],0)</f>
        <v>2.1800947867298577</v>
      </c>
    </row>
    <row r="178" spans="1:31" x14ac:dyDescent="0.25">
      <c r="A178">
        <v>2804</v>
      </c>
      <c r="B178">
        <v>832</v>
      </c>
      <c r="C178">
        <v>6</v>
      </c>
      <c r="D178" s="2">
        <v>40634</v>
      </c>
      <c r="E178">
        <v>211</v>
      </c>
      <c r="F178">
        <v>170</v>
      </c>
      <c r="G178">
        <f>Table1[[#This Row],[Actual_Sales]]-Table1[[#This Row],[Budget_Sales]]</f>
        <v>41</v>
      </c>
      <c r="H178" s="5">
        <f>IF(
Table1[[#This Row],[Budget_Sales]]=0,
"",
IF(
Table1[[#This Row],[Budget_Sales]]&gt;0,
(Table1[[#This Row],[Actual_Sales]]-Table1[[#This Row],[Budget_Sales]])/Table1[[#This Row],[Budget_Sales]],
(Table1[[#This Row],[Actual_Sales]]-Table1[[#This Row],[Budget_Sales]])/ABS(Table1[[#This Row],[Budget_Sales]])
)
)</f>
        <v>0.2411764705882353</v>
      </c>
      <c r="I178" s="5" t="str">
        <f>IF(Table1[[#This Row],[Sales_Var]]&gt;=0,"Above Budget","Below Budget")</f>
        <v>Above Budget</v>
      </c>
      <c r="J178">
        <f>Table1[[#This Row],[Actual_Sales]]-(Table1[[#This Row],[COGS]]+Table1[[#This Row],[Expenses]])</f>
        <v>97</v>
      </c>
      <c r="K178">
        <v>90</v>
      </c>
      <c r="L178">
        <f>Table1[[#This Row],[Actual_Profit]]-Table1[[#This Row],[Budget_Profit]]</f>
        <v>7</v>
      </c>
      <c r="M178" s="5">
        <f>IF(
Table1[[#This Row],[Budget_Profit]]=0,
"",
IF(
Table1[[#This Row],[Budget_Profit]]&gt;0,
(Table1[[#This Row],[Actual_Profit]]-Table1[[#This Row],[Budget_Profit]])/Table1[[#This Row],[Budget_Profit]],
(Table1[[#This Row],[Actual_Profit]]-Table1[[#This Row],[Budget_Profit]])/ABS(Table1[[#This Row],[Budget_Profit]])
)
)</f>
        <v>7.7777777777777779E-2</v>
      </c>
      <c r="N178" s="5" t="str">
        <f>IF(Table1[[#This Row],[Profit_Var]]&gt;=0, "Above Budget", "Below Budget")</f>
        <v>Above Budget</v>
      </c>
      <c r="O178">
        <v>81</v>
      </c>
      <c r="P178">
        <v>60</v>
      </c>
      <c r="Q178">
        <f>Table1[[#This Row],[COGS]]-Table1[[#This Row],[Budget_COGS]]</f>
        <v>21</v>
      </c>
      <c r="R178" s="5">
        <f>IF(
Table1[[#This Row],[Budget_COGS]]=0,
"",
IF(
Table1[[#This Row],[Budget_COGS]]&gt;0,
(Table1[[#This Row],[Budget_COGS]]-Table1[[#This Row],[COGS]]) / Table1[[#This Row],[Budget_COGS]],
(Table1[[#This Row],[Budget_COGS]]-Table1[[#This Row],[COGS]]) / ABS(Table1[[#This Row],[Budget_COGS]])
)
)</f>
        <v>-0.35</v>
      </c>
      <c r="S178" s="5" t="str">
        <f>IF(Table1[[#This Row],[COGS _Var]]&gt;=0, "Above Budget", "Below Budget")</f>
        <v>Above Budget</v>
      </c>
      <c r="T178">
        <f>Table1[[#This Row],[Actual_Sales]]-Table1[[#This Row],[COGS]]</f>
        <v>130</v>
      </c>
      <c r="U178">
        <v>110</v>
      </c>
      <c r="V178">
        <f>Table1[[#This Row],[Gross_Margin]]-Table1[[#This Row],[Budget_Margin]]</f>
        <v>20</v>
      </c>
      <c r="W178" s="5">
        <f>IF(
Table1[[#This Row],[Budget_Margin]]=0,
"",
IF(
Table1[[#This Row],[Budget_Margin]]&gt;0,
(Table1[[#This Row],[Gross_Margin]]-Table1[[#This Row],[Budget_Margin]]) / Table1[[#This Row],[Budget_Margin]],
(Table1[[#This Row],[Gross_Margin]]-Table1[[#This Row],[Budget_Margin]]) / ABS(Table1[[#This Row],[Budget_Margin]])
)
)</f>
        <v>0.18181818181818182</v>
      </c>
      <c r="X178" s="5" t="str">
        <f>IF(Table1[[#This Row],[Margin_Var]]&gt;=0, "Above Budget", "Below Budget")</f>
        <v>Above Budget</v>
      </c>
      <c r="Y178" s="5">
        <f>IFERROR(Table1[[#This Row],[Gross_Margin]]/Table1[[#This Row],[Actual_Sales]],0)</f>
        <v>0.61611374407582942</v>
      </c>
      <c r="Z178" s="5">
        <f>Table1[[#This Row],[Actual_Profit]]/Table1[[#This Row],[Actual_Sales]]</f>
        <v>0.45971563981042651</v>
      </c>
      <c r="AA178">
        <v>33</v>
      </c>
      <c r="AB178" s="5">
        <f>IFERROR(Table1[[#This Row],[Expenses]]/Table1[[#This Row],[Actual_Sales]],0)</f>
        <v>0.15639810426540285</v>
      </c>
      <c r="AC178">
        <v>22</v>
      </c>
      <c r="AD178">
        <v>460</v>
      </c>
      <c r="AE178" s="5">
        <f>IFERROR(Table1[[#This Row],[Inventory]]/Table1[[#This Row],[Actual_Sales]],0)</f>
        <v>2.1800947867298577</v>
      </c>
    </row>
    <row r="179" spans="1:31" x14ac:dyDescent="0.25">
      <c r="A179">
        <v>2597</v>
      </c>
      <c r="B179">
        <v>720</v>
      </c>
      <c r="C179">
        <v>5</v>
      </c>
      <c r="D179" s="2">
        <v>40603</v>
      </c>
      <c r="E179">
        <v>211</v>
      </c>
      <c r="F179">
        <v>230</v>
      </c>
      <c r="G179">
        <f>Table1[[#This Row],[Actual_Sales]]-Table1[[#This Row],[Budget_Sales]]</f>
        <v>-19</v>
      </c>
      <c r="H179" s="5">
        <f>IF(
Table1[[#This Row],[Budget_Sales]]=0,
"",
IF(
Table1[[#This Row],[Budget_Sales]]&gt;0,
(Table1[[#This Row],[Actual_Sales]]-Table1[[#This Row],[Budget_Sales]])/Table1[[#This Row],[Budget_Sales]],
(Table1[[#This Row],[Actual_Sales]]-Table1[[#This Row],[Budget_Sales]])/ABS(Table1[[#This Row],[Budget_Sales]])
)
)</f>
        <v>-8.2608695652173908E-2</v>
      </c>
      <c r="I179" s="5" t="str">
        <f>IF(Table1[[#This Row],[Sales_Var]]&gt;=0,"Above Budget","Below Budget")</f>
        <v>Below Budget</v>
      </c>
      <c r="J179">
        <f>Table1[[#This Row],[Actual_Sales]]-(Table1[[#This Row],[COGS]]+Table1[[#This Row],[Expenses]])</f>
        <v>97</v>
      </c>
      <c r="K179">
        <v>110</v>
      </c>
      <c r="L179">
        <f>Table1[[#This Row],[Actual_Profit]]-Table1[[#This Row],[Budget_Profit]]</f>
        <v>-13</v>
      </c>
      <c r="M179" s="5">
        <f>IF(
Table1[[#This Row],[Budget_Profit]]=0,
"",
IF(
Table1[[#This Row],[Budget_Profit]]&gt;0,
(Table1[[#This Row],[Actual_Profit]]-Table1[[#This Row],[Budget_Profit]])/Table1[[#This Row],[Budget_Profit]],
(Table1[[#This Row],[Actual_Profit]]-Table1[[#This Row],[Budget_Profit]])/ABS(Table1[[#This Row],[Budget_Profit]])
)
)</f>
        <v>-0.11818181818181818</v>
      </c>
      <c r="N179" s="5" t="str">
        <f>IF(Table1[[#This Row],[Profit_Var]]&gt;=0, "Above Budget", "Below Budget")</f>
        <v>Below Budget</v>
      </c>
      <c r="O179">
        <v>81</v>
      </c>
      <c r="P179">
        <v>90</v>
      </c>
      <c r="Q179">
        <f>Table1[[#This Row],[COGS]]-Table1[[#This Row],[Budget_COGS]]</f>
        <v>-9</v>
      </c>
      <c r="R179" s="5">
        <f>IF(
Table1[[#This Row],[Budget_COGS]]=0,
"",
IF(
Table1[[#This Row],[Budget_COGS]]&gt;0,
(Table1[[#This Row],[Budget_COGS]]-Table1[[#This Row],[COGS]]) / Table1[[#This Row],[Budget_COGS]],
(Table1[[#This Row],[Budget_COGS]]-Table1[[#This Row],[COGS]]) / ABS(Table1[[#This Row],[Budget_COGS]])
)
)</f>
        <v>0.1</v>
      </c>
      <c r="S179" s="5" t="str">
        <f>IF(Table1[[#This Row],[COGS _Var]]&gt;=0, "Above Budget", "Below Budget")</f>
        <v>Below Budget</v>
      </c>
      <c r="T179">
        <f>Table1[[#This Row],[Actual_Sales]]-Table1[[#This Row],[COGS]]</f>
        <v>130</v>
      </c>
      <c r="U179">
        <v>140</v>
      </c>
      <c r="V179">
        <f>Table1[[#This Row],[Gross_Margin]]-Table1[[#This Row],[Budget_Margin]]</f>
        <v>-10</v>
      </c>
      <c r="W179" s="5">
        <f>IF(
Table1[[#This Row],[Budget_Margin]]=0,
"",
IF(
Table1[[#This Row],[Budget_Margin]]&gt;0,
(Table1[[#This Row],[Gross_Margin]]-Table1[[#This Row],[Budget_Margin]]) / Table1[[#This Row],[Budget_Margin]],
(Table1[[#This Row],[Gross_Margin]]-Table1[[#This Row],[Budget_Margin]]) / ABS(Table1[[#This Row],[Budget_Margin]])
)
)</f>
        <v>-7.1428571428571425E-2</v>
      </c>
      <c r="X179" s="5" t="str">
        <f>IF(Table1[[#This Row],[Margin_Var]]&gt;=0, "Above Budget", "Below Budget")</f>
        <v>Below Budget</v>
      </c>
      <c r="Y179" s="5">
        <f>IFERROR(Table1[[#This Row],[Gross_Margin]]/Table1[[#This Row],[Actual_Sales]],0)</f>
        <v>0.61611374407582942</v>
      </c>
      <c r="Z179" s="5">
        <f>Table1[[#This Row],[Actual_Profit]]/Table1[[#This Row],[Actual_Sales]]</f>
        <v>0.45971563981042651</v>
      </c>
      <c r="AA179">
        <v>33</v>
      </c>
      <c r="AB179" s="5">
        <f>IFERROR(Table1[[#This Row],[Expenses]]/Table1[[#This Row],[Actual_Sales]],0)</f>
        <v>0.15639810426540285</v>
      </c>
      <c r="AC179">
        <v>22</v>
      </c>
      <c r="AD179">
        <v>441</v>
      </c>
      <c r="AE179" s="5">
        <f>IFERROR(Table1[[#This Row],[Inventory]]/Table1[[#This Row],[Actual_Sales]],0)</f>
        <v>2.0900473933649288</v>
      </c>
    </row>
    <row r="180" spans="1:31" x14ac:dyDescent="0.25">
      <c r="A180">
        <v>2515</v>
      </c>
      <c r="B180">
        <v>361</v>
      </c>
      <c r="C180">
        <v>6</v>
      </c>
      <c r="D180" s="2">
        <v>40603</v>
      </c>
      <c r="E180">
        <v>211</v>
      </c>
      <c r="F180">
        <v>170</v>
      </c>
      <c r="G180">
        <f>Table1[[#This Row],[Actual_Sales]]-Table1[[#This Row],[Budget_Sales]]</f>
        <v>41</v>
      </c>
      <c r="H180" s="5">
        <f>IF(
Table1[[#This Row],[Budget_Sales]]=0,
"",
IF(
Table1[[#This Row],[Budget_Sales]]&gt;0,
(Table1[[#This Row],[Actual_Sales]]-Table1[[#This Row],[Budget_Sales]])/Table1[[#This Row],[Budget_Sales]],
(Table1[[#This Row],[Actual_Sales]]-Table1[[#This Row],[Budget_Sales]])/ABS(Table1[[#This Row],[Budget_Sales]])
)
)</f>
        <v>0.2411764705882353</v>
      </c>
      <c r="I180" s="5" t="str">
        <f>IF(Table1[[#This Row],[Sales_Var]]&gt;=0,"Above Budget","Below Budget")</f>
        <v>Above Budget</v>
      </c>
      <c r="J180">
        <f>Table1[[#This Row],[Actual_Sales]]-(Table1[[#This Row],[COGS]]+Table1[[#This Row],[Expenses]])</f>
        <v>97</v>
      </c>
      <c r="K180">
        <v>90</v>
      </c>
      <c r="L180">
        <f>Table1[[#This Row],[Actual_Profit]]-Table1[[#This Row],[Budget_Profit]]</f>
        <v>7</v>
      </c>
      <c r="M180" s="5">
        <f>IF(
Table1[[#This Row],[Budget_Profit]]=0,
"",
IF(
Table1[[#This Row],[Budget_Profit]]&gt;0,
(Table1[[#This Row],[Actual_Profit]]-Table1[[#This Row],[Budget_Profit]])/Table1[[#This Row],[Budget_Profit]],
(Table1[[#This Row],[Actual_Profit]]-Table1[[#This Row],[Budget_Profit]])/ABS(Table1[[#This Row],[Budget_Profit]])
)
)</f>
        <v>7.7777777777777779E-2</v>
      </c>
      <c r="N180" s="5" t="str">
        <f>IF(Table1[[#This Row],[Profit_Var]]&gt;=0, "Above Budget", "Below Budget")</f>
        <v>Above Budget</v>
      </c>
      <c r="O180">
        <v>81</v>
      </c>
      <c r="P180">
        <v>60</v>
      </c>
      <c r="Q180">
        <f>Table1[[#This Row],[COGS]]-Table1[[#This Row],[Budget_COGS]]</f>
        <v>21</v>
      </c>
      <c r="R180" s="5">
        <f>IF(
Table1[[#This Row],[Budget_COGS]]=0,
"",
IF(
Table1[[#This Row],[Budget_COGS]]&gt;0,
(Table1[[#This Row],[Budget_COGS]]-Table1[[#This Row],[COGS]]) / Table1[[#This Row],[Budget_COGS]],
(Table1[[#This Row],[Budget_COGS]]-Table1[[#This Row],[COGS]]) / ABS(Table1[[#This Row],[Budget_COGS]])
)
)</f>
        <v>-0.35</v>
      </c>
      <c r="S180" s="5" t="str">
        <f>IF(Table1[[#This Row],[COGS _Var]]&gt;=0, "Above Budget", "Below Budget")</f>
        <v>Above Budget</v>
      </c>
      <c r="T180">
        <f>Table1[[#This Row],[Actual_Sales]]-Table1[[#This Row],[COGS]]</f>
        <v>130</v>
      </c>
      <c r="U180">
        <v>110</v>
      </c>
      <c r="V180">
        <f>Table1[[#This Row],[Gross_Margin]]-Table1[[#This Row],[Budget_Margin]]</f>
        <v>20</v>
      </c>
      <c r="W180" s="5">
        <f>IF(
Table1[[#This Row],[Budget_Margin]]=0,
"",
IF(
Table1[[#This Row],[Budget_Margin]]&gt;0,
(Table1[[#This Row],[Gross_Margin]]-Table1[[#This Row],[Budget_Margin]]) / Table1[[#This Row],[Budget_Margin]],
(Table1[[#This Row],[Gross_Margin]]-Table1[[#This Row],[Budget_Margin]]) / ABS(Table1[[#This Row],[Budget_Margin]])
)
)</f>
        <v>0.18181818181818182</v>
      </c>
      <c r="X180" s="5" t="str">
        <f>IF(Table1[[#This Row],[Margin_Var]]&gt;=0, "Above Budget", "Below Budget")</f>
        <v>Above Budget</v>
      </c>
      <c r="Y180" s="5">
        <f>IFERROR(Table1[[#This Row],[Gross_Margin]]/Table1[[#This Row],[Actual_Sales]],0)</f>
        <v>0.61611374407582942</v>
      </c>
      <c r="Z180" s="5">
        <f>Table1[[#This Row],[Actual_Profit]]/Table1[[#This Row],[Actual_Sales]]</f>
        <v>0.45971563981042651</v>
      </c>
      <c r="AA180">
        <v>33</v>
      </c>
      <c r="AB180" s="5">
        <f>IFERROR(Table1[[#This Row],[Expenses]]/Table1[[#This Row],[Actual_Sales]],0)</f>
        <v>0.15639810426540285</v>
      </c>
      <c r="AC180">
        <v>22</v>
      </c>
      <c r="AD180">
        <v>441</v>
      </c>
      <c r="AE180" s="5">
        <f>IFERROR(Table1[[#This Row],[Inventory]]/Table1[[#This Row],[Actual_Sales]],0)</f>
        <v>2.0900473933649288</v>
      </c>
    </row>
    <row r="181" spans="1:31" x14ac:dyDescent="0.25">
      <c r="A181">
        <v>2587</v>
      </c>
      <c r="B181">
        <v>708</v>
      </c>
      <c r="C181">
        <v>11</v>
      </c>
      <c r="D181" s="2">
        <v>40603</v>
      </c>
      <c r="E181">
        <v>211</v>
      </c>
      <c r="F181">
        <v>170</v>
      </c>
      <c r="G181">
        <f>Table1[[#This Row],[Actual_Sales]]-Table1[[#This Row],[Budget_Sales]]</f>
        <v>41</v>
      </c>
      <c r="H181" s="5">
        <f>IF(
Table1[[#This Row],[Budget_Sales]]=0,
"",
IF(
Table1[[#This Row],[Budget_Sales]]&gt;0,
(Table1[[#This Row],[Actual_Sales]]-Table1[[#This Row],[Budget_Sales]])/Table1[[#This Row],[Budget_Sales]],
(Table1[[#This Row],[Actual_Sales]]-Table1[[#This Row],[Budget_Sales]])/ABS(Table1[[#This Row],[Budget_Sales]])
)
)</f>
        <v>0.2411764705882353</v>
      </c>
      <c r="I181" s="5" t="str">
        <f>IF(Table1[[#This Row],[Sales_Var]]&gt;=0,"Above Budget","Below Budget")</f>
        <v>Above Budget</v>
      </c>
      <c r="J181">
        <f>Table1[[#This Row],[Actual_Sales]]-(Table1[[#This Row],[COGS]]+Table1[[#This Row],[Expenses]])</f>
        <v>97</v>
      </c>
      <c r="K181">
        <v>80</v>
      </c>
      <c r="L181">
        <f>Table1[[#This Row],[Actual_Profit]]-Table1[[#This Row],[Budget_Profit]]</f>
        <v>17</v>
      </c>
      <c r="M181" s="5">
        <f>IF(
Table1[[#This Row],[Budget_Profit]]=0,
"",
IF(
Table1[[#This Row],[Budget_Profit]]&gt;0,
(Table1[[#This Row],[Actual_Profit]]-Table1[[#This Row],[Budget_Profit]])/Table1[[#This Row],[Budget_Profit]],
(Table1[[#This Row],[Actual_Profit]]-Table1[[#This Row],[Budget_Profit]])/ABS(Table1[[#This Row],[Budget_Profit]])
)
)</f>
        <v>0.21249999999999999</v>
      </c>
      <c r="N181" s="5" t="str">
        <f>IF(Table1[[#This Row],[Profit_Var]]&gt;=0, "Above Budget", "Below Budget")</f>
        <v>Above Budget</v>
      </c>
      <c r="O181">
        <v>81</v>
      </c>
      <c r="P181">
        <v>60</v>
      </c>
      <c r="Q181">
        <f>Table1[[#This Row],[COGS]]-Table1[[#This Row],[Budget_COGS]]</f>
        <v>21</v>
      </c>
      <c r="R181" s="5">
        <f>IF(
Table1[[#This Row],[Budget_COGS]]=0,
"",
IF(
Table1[[#This Row],[Budget_COGS]]&gt;0,
(Table1[[#This Row],[Budget_COGS]]-Table1[[#This Row],[COGS]]) / Table1[[#This Row],[Budget_COGS]],
(Table1[[#This Row],[Budget_COGS]]-Table1[[#This Row],[COGS]]) / ABS(Table1[[#This Row],[Budget_COGS]])
)
)</f>
        <v>-0.35</v>
      </c>
      <c r="S181" s="5" t="str">
        <f>IF(Table1[[#This Row],[COGS _Var]]&gt;=0, "Above Budget", "Below Budget")</f>
        <v>Above Budget</v>
      </c>
      <c r="T181">
        <f>Table1[[#This Row],[Actual_Sales]]-Table1[[#This Row],[COGS]]</f>
        <v>130</v>
      </c>
      <c r="U181">
        <v>110</v>
      </c>
      <c r="V181">
        <f>Table1[[#This Row],[Gross_Margin]]-Table1[[#This Row],[Budget_Margin]]</f>
        <v>20</v>
      </c>
      <c r="W181" s="5">
        <f>IF(
Table1[[#This Row],[Budget_Margin]]=0,
"",
IF(
Table1[[#This Row],[Budget_Margin]]&gt;0,
(Table1[[#This Row],[Gross_Margin]]-Table1[[#This Row],[Budget_Margin]]) / Table1[[#This Row],[Budget_Margin]],
(Table1[[#This Row],[Gross_Margin]]-Table1[[#This Row],[Budget_Margin]]) / ABS(Table1[[#This Row],[Budget_Margin]])
)
)</f>
        <v>0.18181818181818182</v>
      </c>
      <c r="X181" s="5" t="str">
        <f>IF(Table1[[#This Row],[Margin_Var]]&gt;=0, "Above Budget", "Below Budget")</f>
        <v>Above Budget</v>
      </c>
      <c r="Y181" s="5">
        <f>IFERROR(Table1[[#This Row],[Gross_Margin]]/Table1[[#This Row],[Actual_Sales]],0)</f>
        <v>0.61611374407582942</v>
      </c>
      <c r="Z181" s="5">
        <f>Table1[[#This Row],[Actual_Profit]]/Table1[[#This Row],[Actual_Sales]]</f>
        <v>0.45971563981042651</v>
      </c>
      <c r="AA181">
        <v>33</v>
      </c>
      <c r="AB181" s="5">
        <f>IFERROR(Table1[[#This Row],[Expenses]]/Table1[[#This Row],[Actual_Sales]],0)</f>
        <v>0.15639810426540285</v>
      </c>
      <c r="AC181">
        <v>22</v>
      </c>
      <c r="AD181">
        <v>441</v>
      </c>
      <c r="AE181" s="5">
        <f>IFERROR(Table1[[#This Row],[Inventory]]/Table1[[#This Row],[Actual_Sales]],0)</f>
        <v>2.0900473933649288</v>
      </c>
    </row>
    <row r="182" spans="1:31" x14ac:dyDescent="0.25">
      <c r="A182">
        <v>2636</v>
      </c>
      <c r="B182">
        <v>916</v>
      </c>
      <c r="C182">
        <v>12</v>
      </c>
      <c r="D182" s="2">
        <v>40603</v>
      </c>
      <c r="E182">
        <v>211</v>
      </c>
      <c r="F182">
        <v>130</v>
      </c>
      <c r="G182">
        <f>Table1[[#This Row],[Actual_Sales]]-Table1[[#This Row],[Budget_Sales]]</f>
        <v>81</v>
      </c>
      <c r="H182" s="5">
        <f>IF(
Table1[[#This Row],[Budget_Sales]]=0,
"",
IF(
Table1[[#This Row],[Budget_Sales]]&gt;0,
(Table1[[#This Row],[Actual_Sales]]-Table1[[#This Row],[Budget_Sales]])/Table1[[#This Row],[Budget_Sales]],
(Table1[[#This Row],[Actual_Sales]]-Table1[[#This Row],[Budget_Sales]])/ABS(Table1[[#This Row],[Budget_Sales]])
)
)</f>
        <v>0.62307692307692308</v>
      </c>
      <c r="I182" s="5" t="str">
        <f>IF(Table1[[#This Row],[Sales_Var]]&gt;=0,"Above Budget","Below Budget")</f>
        <v>Above Budget</v>
      </c>
      <c r="J182">
        <f>Table1[[#This Row],[Actual_Sales]]-(Table1[[#This Row],[COGS]]+Table1[[#This Row],[Expenses]])</f>
        <v>97</v>
      </c>
      <c r="K182">
        <v>70</v>
      </c>
      <c r="L182">
        <f>Table1[[#This Row],[Actual_Profit]]-Table1[[#This Row],[Budget_Profit]]</f>
        <v>27</v>
      </c>
      <c r="M182" s="5">
        <f>IF(
Table1[[#This Row],[Budget_Profit]]=0,
"",
IF(
Table1[[#This Row],[Budget_Profit]]&gt;0,
(Table1[[#This Row],[Actual_Profit]]-Table1[[#This Row],[Budget_Profit]])/Table1[[#This Row],[Budget_Profit]],
(Table1[[#This Row],[Actual_Profit]]-Table1[[#This Row],[Budget_Profit]])/ABS(Table1[[#This Row],[Budget_Profit]])
)
)</f>
        <v>0.38571428571428573</v>
      </c>
      <c r="N182" s="5" t="str">
        <f>IF(Table1[[#This Row],[Profit_Var]]&gt;=0, "Above Budget", "Below Budget")</f>
        <v>Above Budget</v>
      </c>
      <c r="O182">
        <v>81</v>
      </c>
      <c r="P182">
        <v>50</v>
      </c>
      <c r="Q182">
        <f>Table1[[#This Row],[COGS]]-Table1[[#This Row],[Budget_COGS]]</f>
        <v>31</v>
      </c>
      <c r="R182" s="5">
        <f>IF(
Table1[[#This Row],[Budget_COGS]]=0,
"",
IF(
Table1[[#This Row],[Budget_COGS]]&gt;0,
(Table1[[#This Row],[Budget_COGS]]-Table1[[#This Row],[COGS]]) / Table1[[#This Row],[Budget_COGS]],
(Table1[[#This Row],[Budget_COGS]]-Table1[[#This Row],[COGS]]) / ABS(Table1[[#This Row],[Budget_COGS]])
)
)</f>
        <v>-0.62</v>
      </c>
      <c r="S182" s="5" t="str">
        <f>IF(Table1[[#This Row],[COGS _Var]]&gt;=0, "Above Budget", "Below Budget")</f>
        <v>Above Budget</v>
      </c>
      <c r="T182">
        <f>Table1[[#This Row],[Actual_Sales]]-Table1[[#This Row],[COGS]]</f>
        <v>130</v>
      </c>
      <c r="U182">
        <v>80</v>
      </c>
      <c r="V182">
        <f>Table1[[#This Row],[Gross_Margin]]-Table1[[#This Row],[Budget_Margin]]</f>
        <v>50</v>
      </c>
      <c r="W182" s="5">
        <f>IF(
Table1[[#This Row],[Budget_Margin]]=0,
"",
IF(
Table1[[#This Row],[Budget_Margin]]&gt;0,
(Table1[[#This Row],[Gross_Margin]]-Table1[[#This Row],[Budget_Margin]]) / Table1[[#This Row],[Budget_Margin]],
(Table1[[#This Row],[Gross_Margin]]-Table1[[#This Row],[Budget_Margin]]) / ABS(Table1[[#This Row],[Budget_Margin]])
)
)</f>
        <v>0.625</v>
      </c>
      <c r="X182" s="5" t="str">
        <f>IF(Table1[[#This Row],[Margin_Var]]&gt;=0, "Above Budget", "Below Budget")</f>
        <v>Above Budget</v>
      </c>
      <c r="Y182" s="5">
        <f>IFERROR(Table1[[#This Row],[Gross_Margin]]/Table1[[#This Row],[Actual_Sales]],0)</f>
        <v>0.61611374407582942</v>
      </c>
      <c r="Z182" s="5">
        <f>Table1[[#This Row],[Actual_Profit]]/Table1[[#This Row],[Actual_Sales]]</f>
        <v>0.45971563981042651</v>
      </c>
      <c r="AA182">
        <v>33</v>
      </c>
      <c r="AB182" s="5">
        <f>IFERROR(Table1[[#This Row],[Expenses]]/Table1[[#This Row],[Actual_Sales]],0)</f>
        <v>0.15639810426540285</v>
      </c>
      <c r="AC182">
        <v>22</v>
      </c>
      <c r="AD182">
        <v>441</v>
      </c>
      <c r="AE182" s="5">
        <f>IFERROR(Table1[[#This Row],[Inventory]]/Table1[[#This Row],[Actual_Sales]],0)</f>
        <v>2.0900473933649288</v>
      </c>
    </row>
    <row r="183" spans="1:31" x14ac:dyDescent="0.25">
      <c r="A183">
        <v>2491</v>
      </c>
      <c r="B183">
        <v>303</v>
      </c>
      <c r="C183">
        <v>1</v>
      </c>
      <c r="D183" s="2">
        <v>40603</v>
      </c>
      <c r="E183">
        <v>227</v>
      </c>
      <c r="F183">
        <v>220</v>
      </c>
      <c r="G183">
        <f>Table1[[#This Row],[Actual_Sales]]-Table1[[#This Row],[Budget_Sales]]</f>
        <v>7</v>
      </c>
      <c r="H183" s="5">
        <f>IF(
Table1[[#This Row],[Budget_Sales]]=0,
"",
IF(
Table1[[#This Row],[Budget_Sales]]&gt;0,
(Table1[[#This Row],[Actual_Sales]]-Table1[[#This Row],[Budget_Sales]])/Table1[[#This Row],[Budget_Sales]],
(Table1[[#This Row],[Actual_Sales]]-Table1[[#This Row],[Budget_Sales]])/ABS(Table1[[#This Row],[Budget_Sales]])
)
)</f>
        <v>3.1818181818181815E-2</v>
      </c>
      <c r="I183" s="5" t="str">
        <f>IF(Table1[[#This Row],[Sales_Var]]&gt;=0,"Above Budget","Below Budget")</f>
        <v>Above Budget</v>
      </c>
      <c r="J183">
        <f>Table1[[#This Row],[Actual_Sales]]-(Table1[[#This Row],[COGS]]+Table1[[#This Row],[Expenses]])</f>
        <v>104</v>
      </c>
      <c r="K183">
        <v>100</v>
      </c>
      <c r="L183">
        <f>Table1[[#This Row],[Actual_Profit]]-Table1[[#This Row],[Budget_Profit]]</f>
        <v>4</v>
      </c>
      <c r="M183" s="5">
        <f>IF(
Table1[[#This Row],[Budget_Profit]]=0,
"",
IF(
Table1[[#This Row],[Budget_Profit]]&gt;0,
(Table1[[#This Row],[Actual_Profit]]-Table1[[#This Row],[Budget_Profit]])/Table1[[#This Row],[Budget_Profit]],
(Table1[[#This Row],[Actual_Profit]]-Table1[[#This Row],[Budget_Profit]])/ABS(Table1[[#This Row],[Budget_Profit]])
)
)</f>
        <v>0.04</v>
      </c>
      <c r="N183" s="5" t="str">
        <f>IF(Table1[[#This Row],[Profit_Var]]&gt;=0, "Above Budget", "Below Budget")</f>
        <v>Above Budget</v>
      </c>
      <c r="O183">
        <v>87</v>
      </c>
      <c r="P183">
        <v>90</v>
      </c>
      <c r="Q183">
        <f>Table1[[#This Row],[COGS]]-Table1[[#This Row],[Budget_COGS]]</f>
        <v>-3</v>
      </c>
      <c r="R183" s="5">
        <f>IF(
Table1[[#This Row],[Budget_COGS]]=0,
"",
IF(
Table1[[#This Row],[Budget_COGS]]&gt;0,
(Table1[[#This Row],[Budget_COGS]]-Table1[[#This Row],[COGS]]) / Table1[[#This Row],[Budget_COGS]],
(Table1[[#This Row],[Budget_COGS]]-Table1[[#This Row],[COGS]]) / ABS(Table1[[#This Row],[Budget_COGS]])
)
)</f>
        <v>3.3333333333333333E-2</v>
      </c>
      <c r="S183" s="5" t="str">
        <f>IF(Table1[[#This Row],[COGS _Var]]&gt;=0, "Above Budget", "Below Budget")</f>
        <v>Below Budget</v>
      </c>
      <c r="T183">
        <f>Table1[[#This Row],[Actual_Sales]]-Table1[[#This Row],[COGS]]</f>
        <v>140</v>
      </c>
      <c r="U183">
        <v>130</v>
      </c>
      <c r="V183">
        <f>Table1[[#This Row],[Gross_Margin]]-Table1[[#This Row],[Budget_Margin]]</f>
        <v>10</v>
      </c>
      <c r="W183" s="5">
        <f>IF(
Table1[[#This Row],[Budget_Margin]]=0,
"",
IF(
Table1[[#This Row],[Budget_Margin]]&gt;0,
(Table1[[#This Row],[Gross_Margin]]-Table1[[#This Row],[Budget_Margin]]) / Table1[[#This Row],[Budget_Margin]],
(Table1[[#This Row],[Gross_Margin]]-Table1[[#This Row],[Budget_Margin]]) / ABS(Table1[[#This Row],[Budget_Margin]])
)
)</f>
        <v>7.6923076923076927E-2</v>
      </c>
      <c r="X183" s="5" t="str">
        <f>IF(Table1[[#This Row],[Margin_Var]]&gt;=0, "Above Budget", "Below Budget")</f>
        <v>Above Budget</v>
      </c>
      <c r="Y183" s="5">
        <f>IFERROR(Table1[[#This Row],[Gross_Margin]]/Table1[[#This Row],[Actual_Sales]],0)</f>
        <v>0.61674008810572689</v>
      </c>
      <c r="Z183" s="5">
        <f>Table1[[#This Row],[Actual_Profit]]/Table1[[#This Row],[Actual_Sales]]</f>
        <v>0.45814977973568283</v>
      </c>
      <c r="AA183">
        <v>36</v>
      </c>
      <c r="AB183" s="5">
        <f>IFERROR(Table1[[#This Row],[Expenses]]/Table1[[#This Row],[Actual_Sales]],0)</f>
        <v>0.15859030837004406</v>
      </c>
      <c r="AC183">
        <v>24</v>
      </c>
      <c r="AD183">
        <v>756</v>
      </c>
      <c r="AE183" s="5">
        <f>IFERROR(Table1[[#This Row],[Inventory]]/Table1[[#This Row],[Actual_Sales]],0)</f>
        <v>3.3303964757709252</v>
      </c>
    </row>
    <row r="184" spans="1:31" x14ac:dyDescent="0.25">
      <c r="A184">
        <v>2315</v>
      </c>
      <c r="B184">
        <v>303</v>
      </c>
      <c r="C184">
        <v>5</v>
      </c>
      <c r="D184" s="2">
        <v>40575</v>
      </c>
      <c r="E184">
        <v>201</v>
      </c>
      <c r="F184">
        <v>220</v>
      </c>
      <c r="G184">
        <f>Table1[[#This Row],[Actual_Sales]]-Table1[[#This Row],[Budget_Sales]]</f>
        <v>-19</v>
      </c>
      <c r="H184" s="5">
        <f>IF(
Table1[[#This Row],[Budget_Sales]]=0,
"",
IF(
Table1[[#This Row],[Budget_Sales]]&gt;0,
(Table1[[#This Row],[Actual_Sales]]-Table1[[#This Row],[Budget_Sales]])/Table1[[#This Row],[Budget_Sales]],
(Table1[[#This Row],[Actual_Sales]]-Table1[[#This Row],[Budget_Sales]])/ABS(Table1[[#This Row],[Budget_Sales]])
)
)</f>
        <v>-8.6363636363636365E-2</v>
      </c>
      <c r="I184" s="5" t="str">
        <f>IF(Table1[[#This Row],[Sales_Var]]&gt;=0,"Above Budget","Below Budget")</f>
        <v>Below Budget</v>
      </c>
      <c r="J184">
        <f>Table1[[#This Row],[Actual_Sales]]-(Table1[[#This Row],[COGS]]+Table1[[#This Row],[Expenses]])</f>
        <v>92</v>
      </c>
      <c r="K184">
        <v>110</v>
      </c>
      <c r="L184">
        <f>Table1[[#This Row],[Actual_Profit]]-Table1[[#This Row],[Budget_Profit]]</f>
        <v>-18</v>
      </c>
      <c r="M184" s="5">
        <f>IF(
Table1[[#This Row],[Budget_Profit]]=0,
"",
IF(
Table1[[#This Row],[Budget_Profit]]&gt;0,
(Table1[[#This Row],[Actual_Profit]]-Table1[[#This Row],[Budget_Profit]])/Table1[[#This Row],[Budget_Profit]],
(Table1[[#This Row],[Actual_Profit]]-Table1[[#This Row],[Budget_Profit]])/ABS(Table1[[#This Row],[Budget_Profit]])
)
)</f>
        <v>-0.16363636363636364</v>
      </c>
      <c r="N184" s="5" t="str">
        <f>IF(Table1[[#This Row],[Profit_Var]]&gt;=0, "Above Budget", "Below Budget")</f>
        <v>Below Budget</v>
      </c>
      <c r="O184">
        <v>77</v>
      </c>
      <c r="P184">
        <v>80</v>
      </c>
      <c r="Q184">
        <f>Table1[[#This Row],[COGS]]-Table1[[#This Row],[Budget_COGS]]</f>
        <v>-3</v>
      </c>
      <c r="R184" s="5">
        <f>IF(
Table1[[#This Row],[Budget_COGS]]=0,
"",
IF(
Table1[[#This Row],[Budget_COGS]]&gt;0,
(Table1[[#This Row],[Budget_COGS]]-Table1[[#This Row],[COGS]]) / Table1[[#This Row],[Budget_COGS]],
(Table1[[#This Row],[Budget_COGS]]-Table1[[#This Row],[COGS]]) / ABS(Table1[[#This Row],[Budget_COGS]])
)
)</f>
        <v>3.7499999999999999E-2</v>
      </c>
      <c r="S184" s="5" t="str">
        <f>IF(Table1[[#This Row],[COGS _Var]]&gt;=0, "Above Budget", "Below Budget")</f>
        <v>Below Budget</v>
      </c>
      <c r="T184">
        <f>Table1[[#This Row],[Actual_Sales]]-Table1[[#This Row],[COGS]]</f>
        <v>124</v>
      </c>
      <c r="U184">
        <v>140</v>
      </c>
      <c r="V184">
        <f>Table1[[#This Row],[Gross_Margin]]-Table1[[#This Row],[Budget_Margin]]</f>
        <v>-16</v>
      </c>
      <c r="W184" s="5">
        <f>IF(
Table1[[#This Row],[Budget_Margin]]=0,
"",
IF(
Table1[[#This Row],[Budget_Margin]]&gt;0,
(Table1[[#This Row],[Gross_Margin]]-Table1[[#This Row],[Budget_Margin]]) / Table1[[#This Row],[Budget_Margin]],
(Table1[[#This Row],[Gross_Margin]]-Table1[[#This Row],[Budget_Margin]]) / ABS(Table1[[#This Row],[Budget_Margin]])
)
)</f>
        <v>-0.11428571428571428</v>
      </c>
      <c r="X184" s="5" t="str">
        <f>IF(Table1[[#This Row],[Margin_Var]]&gt;=0, "Above Budget", "Below Budget")</f>
        <v>Below Budget</v>
      </c>
      <c r="Y184" s="5">
        <f>IFERROR(Table1[[#This Row],[Gross_Margin]]/Table1[[#This Row],[Actual_Sales]],0)</f>
        <v>0.61691542288557211</v>
      </c>
      <c r="Z184" s="5">
        <f>Table1[[#This Row],[Actual_Profit]]/Table1[[#This Row],[Actual_Sales]]</f>
        <v>0.45771144278606968</v>
      </c>
      <c r="AA184">
        <v>32</v>
      </c>
      <c r="AB184" s="5">
        <f>IFERROR(Table1[[#This Row],[Expenses]]/Table1[[#This Row],[Actual_Sales]],0)</f>
        <v>0.15920398009950248</v>
      </c>
      <c r="AC184">
        <v>21</v>
      </c>
      <c r="AD184">
        <v>449</v>
      </c>
      <c r="AE184" s="5">
        <f>IFERROR(Table1[[#This Row],[Inventory]]/Table1[[#This Row],[Actual_Sales]],0)</f>
        <v>2.2338308457711444</v>
      </c>
    </row>
    <row r="185" spans="1:31" x14ac:dyDescent="0.25">
      <c r="A185">
        <v>2309</v>
      </c>
      <c r="B185">
        <v>214</v>
      </c>
      <c r="C185">
        <v>6</v>
      </c>
      <c r="D185" s="2">
        <v>40575</v>
      </c>
      <c r="E185">
        <v>201</v>
      </c>
      <c r="F185">
        <v>160</v>
      </c>
      <c r="G185">
        <f>Table1[[#This Row],[Actual_Sales]]-Table1[[#This Row],[Budget_Sales]]</f>
        <v>41</v>
      </c>
      <c r="H185" s="5">
        <f>IF(
Table1[[#This Row],[Budget_Sales]]=0,
"",
IF(
Table1[[#This Row],[Budget_Sales]]&gt;0,
(Table1[[#This Row],[Actual_Sales]]-Table1[[#This Row],[Budget_Sales]])/Table1[[#This Row],[Budget_Sales]],
(Table1[[#This Row],[Actual_Sales]]-Table1[[#This Row],[Budget_Sales]])/ABS(Table1[[#This Row],[Budget_Sales]])
)
)</f>
        <v>0.25624999999999998</v>
      </c>
      <c r="I185" s="5" t="str">
        <f>IF(Table1[[#This Row],[Sales_Var]]&gt;=0,"Above Budget","Below Budget")</f>
        <v>Above Budget</v>
      </c>
      <c r="J185">
        <f>Table1[[#This Row],[Actual_Sales]]-(Table1[[#This Row],[COGS]]+Table1[[#This Row],[Expenses]])</f>
        <v>92</v>
      </c>
      <c r="K185">
        <v>90</v>
      </c>
      <c r="L185">
        <f>Table1[[#This Row],[Actual_Profit]]-Table1[[#This Row],[Budget_Profit]]</f>
        <v>2</v>
      </c>
      <c r="M185" s="5">
        <f>IF(
Table1[[#This Row],[Budget_Profit]]=0,
"",
IF(
Table1[[#This Row],[Budget_Profit]]&gt;0,
(Table1[[#This Row],[Actual_Profit]]-Table1[[#This Row],[Budget_Profit]])/Table1[[#This Row],[Budget_Profit]],
(Table1[[#This Row],[Actual_Profit]]-Table1[[#This Row],[Budget_Profit]])/ABS(Table1[[#This Row],[Budget_Profit]])
)
)</f>
        <v>2.2222222222222223E-2</v>
      </c>
      <c r="N185" s="5" t="str">
        <f>IF(Table1[[#This Row],[Profit_Var]]&gt;=0, "Above Budget", "Below Budget")</f>
        <v>Above Budget</v>
      </c>
      <c r="O185">
        <v>77</v>
      </c>
      <c r="P185">
        <v>60</v>
      </c>
      <c r="Q185">
        <f>Table1[[#This Row],[COGS]]-Table1[[#This Row],[Budget_COGS]]</f>
        <v>17</v>
      </c>
      <c r="R185" s="5">
        <f>IF(
Table1[[#This Row],[Budget_COGS]]=0,
"",
IF(
Table1[[#This Row],[Budget_COGS]]&gt;0,
(Table1[[#This Row],[Budget_COGS]]-Table1[[#This Row],[COGS]]) / Table1[[#This Row],[Budget_COGS]],
(Table1[[#This Row],[Budget_COGS]]-Table1[[#This Row],[COGS]]) / ABS(Table1[[#This Row],[Budget_COGS]])
)
)</f>
        <v>-0.28333333333333333</v>
      </c>
      <c r="S185" s="5" t="str">
        <f>IF(Table1[[#This Row],[COGS _Var]]&gt;=0, "Above Budget", "Below Budget")</f>
        <v>Above Budget</v>
      </c>
      <c r="T185">
        <f>Table1[[#This Row],[Actual_Sales]]-Table1[[#This Row],[COGS]]</f>
        <v>124</v>
      </c>
      <c r="U185">
        <v>100</v>
      </c>
      <c r="V185">
        <f>Table1[[#This Row],[Gross_Margin]]-Table1[[#This Row],[Budget_Margin]]</f>
        <v>24</v>
      </c>
      <c r="W185" s="5">
        <f>IF(
Table1[[#This Row],[Budget_Margin]]=0,
"",
IF(
Table1[[#This Row],[Budget_Margin]]&gt;0,
(Table1[[#This Row],[Gross_Margin]]-Table1[[#This Row],[Budget_Margin]]) / Table1[[#This Row],[Budget_Margin]],
(Table1[[#This Row],[Gross_Margin]]-Table1[[#This Row],[Budget_Margin]]) / ABS(Table1[[#This Row],[Budget_Margin]])
)
)</f>
        <v>0.24</v>
      </c>
      <c r="X185" s="5" t="str">
        <f>IF(Table1[[#This Row],[Margin_Var]]&gt;=0, "Above Budget", "Below Budget")</f>
        <v>Above Budget</v>
      </c>
      <c r="Y185" s="5">
        <f>IFERROR(Table1[[#This Row],[Gross_Margin]]/Table1[[#This Row],[Actual_Sales]],0)</f>
        <v>0.61691542288557211</v>
      </c>
      <c r="Z185" s="5">
        <f>Table1[[#This Row],[Actual_Profit]]/Table1[[#This Row],[Actual_Sales]]</f>
        <v>0.45771144278606968</v>
      </c>
      <c r="AA185">
        <v>32</v>
      </c>
      <c r="AB185" s="5">
        <f>IFERROR(Table1[[#This Row],[Expenses]]/Table1[[#This Row],[Actual_Sales]],0)</f>
        <v>0.15920398009950248</v>
      </c>
      <c r="AC185">
        <v>21</v>
      </c>
      <c r="AD185">
        <v>449</v>
      </c>
      <c r="AE185" s="5">
        <f>IFERROR(Table1[[#This Row],[Inventory]]/Table1[[#This Row],[Actual_Sales]],0)</f>
        <v>2.2338308457711444</v>
      </c>
    </row>
    <row r="186" spans="1:31" x14ac:dyDescent="0.25">
      <c r="A186">
        <v>2419</v>
      </c>
      <c r="B186">
        <v>707</v>
      </c>
      <c r="C186">
        <v>12</v>
      </c>
      <c r="D186" s="2">
        <v>40575</v>
      </c>
      <c r="E186">
        <v>201</v>
      </c>
      <c r="F186">
        <v>120</v>
      </c>
      <c r="G186">
        <f>Table1[[#This Row],[Actual_Sales]]-Table1[[#This Row],[Budget_Sales]]</f>
        <v>81</v>
      </c>
      <c r="H186" s="5">
        <f>IF(
Table1[[#This Row],[Budget_Sales]]=0,
"",
IF(
Table1[[#This Row],[Budget_Sales]]&gt;0,
(Table1[[#This Row],[Actual_Sales]]-Table1[[#This Row],[Budget_Sales]])/Table1[[#This Row],[Budget_Sales]],
(Table1[[#This Row],[Actual_Sales]]-Table1[[#This Row],[Budget_Sales]])/ABS(Table1[[#This Row],[Budget_Sales]])
)
)</f>
        <v>0.67500000000000004</v>
      </c>
      <c r="I186" s="5" t="str">
        <f>IF(Table1[[#This Row],[Sales_Var]]&gt;=0,"Above Budget","Below Budget")</f>
        <v>Above Budget</v>
      </c>
      <c r="J186">
        <f>Table1[[#This Row],[Actual_Sales]]-(Table1[[#This Row],[COGS]]+Table1[[#This Row],[Expenses]])</f>
        <v>92</v>
      </c>
      <c r="K186">
        <v>60</v>
      </c>
      <c r="L186">
        <f>Table1[[#This Row],[Actual_Profit]]-Table1[[#This Row],[Budget_Profit]]</f>
        <v>32</v>
      </c>
      <c r="M186" s="5">
        <f>IF(
Table1[[#This Row],[Budget_Profit]]=0,
"",
IF(
Table1[[#This Row],[Budget_Profit]]&gt;0,
(Table1[[#This Row],[Actual_Profit]]-Table1[[#This Row],[Budget_Profit]])/Table1[[#This Row],[Budget_Profit]],
(Table1[[#This Row],[Actual_Profit]]-Table1[[#This Row],[Budget_Profit]])/ABS(Table1[[#This Row],[Budget_Profit]])
)
)</f>
        <v>0.53333333333333333</v>
      </c>
      <c r="N186" s="5" t="str">
        <f>IF(Table1[[#This Row],[Profit_Var]]&gt;=0, "Above Budget", "Below Budget")</f>
        <v>Above Budget</v>
      </c>
      <c r="O186">
        <v>77</v>
      </c>
      <c r="P186">
        <v>50</v>
      </c>
      <c r="Q186">
        <f>Table1[[#This Row],[COGS]]-Table1[[#This Row],[Budget_COGS]]</f>
        <v>27</v>
      </c>
      <c r="R186" s="5">
        <f>IF(
Table1[[#This Row],[Budget_COGS]]=0,
"",
IF(
Table1[[#This Row],[Budget_COGS]]&gt;0,
(Table1[[#This Row],[Budget_COGS]]-Table1[[#This Row],[COGS]]) / Table1[[#This Row],[Budget_COGS]],
(Table1[[#This Row],[Budget_COGS]]-Table1[[#This Row],[COGS]]) / ABS(Table1[[#This Row],[Budget_COGS]])
)
)</f>
        <v>-0.54</v>
      </c>
      <c r="S186" s="5" t="str">
        <f>IF(Table1[[#This Row],[COGS _Var]]&gt;=0, "Above Budget", "Below Budget")</f>
        <v>Above Budget</v>
      </c>
      <c r="T186">
        <f>Table1[[#This Row],[Actual_Sales]]-Table1[[#This Row],[COGS]]</f>
        <v>124</v>
      </c>
      <c r="U186">
        <v>70</v>
      </c>
      <c r="V186">
        <f>Table1[[#This Row],[Gross_Margin]]-Table1[[#This Row],[Budget_Margin]]</f>
        <v>54</v>
      </c>
      <c r="W186" s="5">
        <f>IF(
Table1[[#This Row],[Budget_Margin]]=0,
"",
IF(
Table1[[#This Row],[Budget_Margin]]&gt;0,
(Table1[[#This Row],[Gross_Margin]]-Table1[[#This Row],[Budget_Margin]]) / Table1[[#This Row],[Budget_Margin]],
(Table1[[#This Row],[Gross_Margin]]-Table1[[#This Row],[Budget_Margin]]) / ABS(Table1[[#This Row],[Budget_Margin]])
)
)</f>
        <v>0.77142857142857146</v>
      </c>
      <c r="X186" s="5" t="str">
        <f>IF(Table1[[#This Row],[Margin_Var]]&gt;=0, "Above Budget", "Below Budget")</f>
        <v>Above Budget</v>
      </c>
      <c r="Y186" s="5">
        <f>IFERROR(Table1[[#This Row],[Gross_Margin]]/Table1[[#This Row],[Actual_Sales]],0)</f>
        <v>0.61691542288557211</v>
      </c>
      <c r="Z186" s="5">
        <f>Table1[[#This Row],[Actual_Profit]]/Table1[[#This Row],[Actual_Sales]]</f>
        <v>0.45771144278606968</v>
      </c>
      <c r="AA186">
        <v>32</v>
      </c>
      <c r="AB186" s="5">
        <f>IFERROR(Table1[[#This Row],[Expenses]]/Table1[[#This Row],[Actual_Sales]],0)</f>
        <v>0.15920398009950248</v>
      </c>
      <c r="AC186">
        <v>21</v>
      </c>
      <c r="AD186">
        <v>449</v>
      </c>
      <c r="AE186" s="5">
        <f>IFERROR(Table1[[#This Row],[Inventory]]/Table1[[#This Row],[Actual_Sales]],0)</f>
        <v>2.2338308457711444</v>
      </c>
    </row>
    <row r="187" spans="1:31" x14ac:dyDescent="0.25">
      <c r="A187">
        <v>3672</v>
      </c>
      <c r="B187">
        <v>719</v>
      </c>
      <c r="C187">
        <v>5</v>
      </c>
      <c r="D187" s="2">
        <v>40787</v>
      </c>
      <c r="E187">
        <v>212</v>
      </c>
      <c r="F187">
        <v>230</v>
      </c>
      <c r="G187">
        <f>Table1[[#This Row],[Actual_Sales]]-Table1[[#This Row],[Budget_Sales]]</f>
        <v>-18</v>
      </c>
      <c r="H187" s="5">
        <f>IF(
Table1[[#This Row],[Budget_Sales]]=0,
"",
IF(
Table1[[#This Row],[Budget_Sales]]&gt;0,
(Table1[[#This Row],[Actual_Sales]]-Table1[[#This Row],[Budget_Sales]])/Table1[[#This Row],[Budget_Sales]],
(Table1[[#This Row],[Actual_Sales]]-Table1[[#This Row],[Budget_Sales]])/ABS(Table1[[#This Row],[Budget_Sales]])
)
)</f>
        <v>-7.8260869565217397E-2</v>
      </c>
      <c r="I187" s="5" t="str">
        <f>IF(Table1[[#This Row],[Sales_Var]]&gt;=0,"Above Budget","Below Budget")</f>
        <v>Below Budget</v>
      </c>
      <c r="J187">
        <f>Table1[[#This Row],[Actual_Sales]]-(Table1[[#This Row],[COGS]]+Table1[[#This Row],[Expenses]])</f>
        <v>97</v>
      </c>
      <c r="K187">
        <v>110</v>
      </c>
      <c r="L187">
        <f>Table1[[#This Row],[Actual_Profit]]-Table1[[#This Row],[Budget_Profit]]</f>
        <v>-13</v>
      </c>
      <c r="M187" s="5">
        <f>IF(
Table1[[#This Row],[Budget_Profit]]=0,
"",
IF(
Table1[[#This Row],[Budget_Profit]]&gt;0,
(Table1[[#This Row],[Actual_Profit]]-Table1[[#This Row],[Budget_Profit]])/Table1[[#This Row],[Budget_Profit]],
(Table1[[#This Row],[Actual_Profit]]-Table1[[#This Row],[Budget_Profit]])/ABS(Table1[[#This Row],[Budget_Profit]])
)
)</f>
        <v>-0.11818181818181818</v>
      </c>
      <c r="N187" s="5" t="str">
        <f>IF(Table1[[#This Row],[Profit_Var]]&gt;=0, "Above Budget", "Below Budget")</f>
        <v>Below Budget</v>
      </c>
      <c r="O187">
        <v>81</v>
      </c>
      <c r="P187">
        <v>90</v>
      </c>
      <c r="Q187">
        <f>Table1[[#This Row],[COGS]]-Table1[[#This Row],[Budget_COGS]]</f>
        <v>-9</v>
      </c>
      <c r="R187" s="5">
        <f>IF(
Table1[[#This Row],[Budget_COGS]]=0,
"",
IF(
Table1[[#This Row],[Budget_COGS]]&gt;0,
(Table1[[#This Row],[Budget_COGS]]-Table1[[#This Row],[COGS]]) / Table1[[#This Row],[Budget_COGS]],
(Table1[[#This Row],[Budget_COGS]]-Table1[[#This Row],[COGS]]) / ABS(Table1[[#This Row],[Budget_COGS]])
)
)</f>
        <v>0.1</v>
      </c>
      <c r="S187" s="5" t="str">
        <f>IF(Table1[[#This Row],[COGS _Var]]&gt;=0, "Above Budget", "Below Budget")</f>
        <v>Below Budget</v>
      </c>
      <c r="T187">
        <f>Table1[[#This Row],[Actual_Sales]]-Table1[[#This Row],[COGS]]</f>
        <v>131</v>
      </c>
      <c r="U187">
        <v>140</v>
      </c>
      <c r="V187">
        <f>Table1[[#This Row],[Gross_Margin]]-Table1[[#This Row],[Budget_Margin]]</f>
        <v>-9</v>
      </c>
      <c r="W187" s="5">
        <f>IF(
Table1[[#This Row],[Budget_Margin]]=0,
"",
IF(
Table1[[#This Row],[Budget_Margin]]&gt;0,
(Table1[[#This Row],[Gross_Margin]]-Table1[[#This Row],[Budget_Margin]]) / Table1[[#This Row],[Budget_Margin]],
(Table1[[#This Row],[Gross_Margin]]-Table1[[#This Row],[Budget_Margin]]) / ABS(Table1[[#This Row],[Budget_Margin]])
)
)</f>
        <v>-6.4285714285714279E-2</v>
      </c>
      <c r="X187" s="5" t="str">
        <f>IF(Table1[[#This Row],[Margin_Var]]&gt;=0, "Above Budget", "Below Budget")</f>
        <v>Below Budget</v>
      </c>
      <c r="Y187" s="5">
        <f>IFERROR(Table1[[#This Row],[Gross_Margin]]/Table1[[#This Row],[Actual_Sales]],0)</f>
        <v>0.61792452830188682</v>
      </c>
      <c r="Z187" s="5">
        <f>Table1[[#This Row],[Actual_Profit]]/Table1[[#This Row],[Actual_Sales]]</f>
        <v>0.45754716981132076</v>
      </c>
      <c r="AA187">
        <v>34</v>
      </c>
      <c r="AB187" s="5">
        <f>IFERROR(Table1[[#This Row],[Expenses]]/Table1[[#This Row],[Actual_Sales]],0)</f>
        <v>0.16037735849056603</v>
      </c>
      <c r="AC187">
        <v>22</v>
      </c>
      <c r="AD187">
        <v>588</v>
      </c>
      <c r="AE187" s="5">
        <f>IFERROR(Table1[[#This Row],[Inventory]]/Table1[[#This Row],[Actual_Sales]],0)</f>
        <v>2.7735849056603774</v>
      </c>
    </row>
    <row r="188" spans="1:31" x14ac:dyDescent="0.25">
      <c r="A188">
        <v>3651</v>
      </c>
      <c r="B188">
        <v>630</v>
      </c>
      <c r="C188">
        <v>11</v>
      </c>
      <c r="D188" s="2">
        <v>40787</v>
      </c>
      <c r="E188">
        <v>212</v>
      </c>
      <c r="F188">
        <v>170</v>
      </c>
      <c r="G188">
        <f>Table1[[#This Row],[Actual_Sales]]-Table1[[#This Row],[Budget_Sales]]</f>
        <v>42</v>
      </c>
      <c r="H188" s="5">
        <f>IF(
Table1[[#This Row],[Budget_Sales]]=0,
"",
IF(
Table1[[#This Row],[Budget_Sales]]&gt;0,
(Table1[[#This Row],[Actual_Sales]]-Table1[[#This Row],[Budget_Sales]])/Table1[[#This Row],[Budget_Sales]],
(Table1[[#This Row],[Actual_Sales]]-Table1[[#This Row],[Budget_Sales]])/ABS(Table1[[#This Row],[Budget_Sales]])
)
)</f>
        <v>0.24705882352941178</v>
      </c>
      <c r="I188" s="5" t="str">
        <f>IF(Table1[[#This Row],[Sales_Var]]&gt;=0,"Above Budget","Below Budget")</f>
        <v>Above Budget</v>
      </c>
      <c r="J188">
        <f>Table1[[#This Row],[Actual_Sales]]-(Table1[[#This Row],[COGS]]+Table1[[#This Row],[Expenses]])</f>
        <v>97</v>
      </c>
      <c r="K188">
        <v>80</v>
      </c>
      <c r="L188">
        <f>Table1[[#This Row],[Actual_Profit]]-Table1[[#This Row],[Budget_Profit]]</f>
        <v>17</v>
      </c>
      <c r="M188" s="5">
        <f>IF(
Table1[[#This Row],[Budget_Profit]]=0,
"",
IF(
Table1[[#This Row],[Budget_Profit]]&gt;0,
(Table1[[#This Row],[Actual_Profit]]-Table1[[#This Row],[Budget_Profit]])/Table1[[#This Row],[Budget_Profit]],
(Table1[[#This Row],[Actual_Profit]]-Table1[[#This Row],[Budget_Profit]])/ABS(Table1[[#This Row],[Budget_Profit]])
)
)</f>
        <v>0.21249999999999999</v>
      </c>
      <c r="N188" s="5" t="str">
        <f>IF(Table1[[#This Row],[Profit_Var]]&gt;=0, "Above Budget", "Below Budget")</f>
        <v>Above Budget</v>
      </c>
      <c r="O188">
        <v>81</v>
      </c>
      <c r="P188">
        <v>60</v>
      </c>
      <c r="Q188">
        <f>Table1[[#This Row],[COGS]]-Table1[[#This Row],[Budget_COGS]]</f>
        <v>21</v>
      </c>
      <c r="R188" s="5">
        <f>IF(
Table1[[#This Row],[Budget_COGS]]=0,
"",
IF(
Table1[[#This Row],[Budget_COGS]]&gt;0,
(Table1[[#This Row],[Budget_COGS]]-Table1[[#This Row],[COGS]]) / Table1[[#This Row],[Budget_COGS]],
(Table1[[#This Row],[Budget_COGS]]-Table1[[#This Row],[COGS]]) / ABS(Table1[[#This Row],[Budget_COGS]])
)
)</f>
        <v>-0.35</v>
      </c>
      <c r="S188" s="5" t="str">
        <f>IF(Table1[[#This Row],[COGS _Var]]&gt;=0, "Above Budget", "Below Budget")</f>
        <v>Above Budget</v>
      </c>
      <c r="T188">
        <f>Table1[[#This Row],[Actual_Sales]]-Table1[[#This Row],[COGS]]</f>
        <v>131</v>
      </c>
      <c r="U188">
        <v>110</v>
      </c>
      <c r="V188">
        <f>Table1[[#This Row],[Gross_Margin]]-Table1[[#This Row],[Budget_Margin]]</f>
        <v>21</v>
      </c>
      <c r="W188" s="5">
        <f>IF(
Table1[[#This Row],[Budget_Margin]]=0,
"",
IF(
Table1[[#This Row],[Budget_Margin]]&gt;0,
(Table1[[#This Row],[Gross_Margin]]-Table1[[#This Row],[Budget_Margin]]) / Table1[[#This Row],[Budget_Margin]],
(Table1[[#This Row],[Gross_Margin]]-Table1[[#This Row],[Budget_Margin]]) / ABS(Table1[[#This Row],[Budget_Margin]])
)
)</f>
        <v>0.19090909090909092</v>
      </c>
      <c r="X188" s="5" t="str">
        <f>IF(Table1[[#This Row],[Margin_Var]]&gt;=0, "Above Budget", "Below Budget")</f>
        <v>Above Budget</v>
      </c>
      <c r="Y188" s="5">
        <f>IFERROR(Table1[[#This Row],[Gross_Margin]]/Table1[[#This Row],[Actual_Sales]],0)</f>
        <v>0.61792452830188682</v>
      </c>
      <c r="Z188" s="5">
        <f>Table1[[#This Row],[Actual_Profit]]/Table1[[#This Row],[Actual_Sales]]</f>
        <v>0.45754716981132076</v>
      </c>
      <c r="AA188">
        <v>34</v>
      </c>
      <c r="AB188" s="5">
        <f>IFERROR(Table1[[#This Row],[Expenses]]/Table1[[#This Row],[Actual_Sales]],0)</f>
        <v>0.16037735849056603</v>
      </c>
      <c r="AC188">
        <v>22</v>
      </c>
      <c r="AD188">
        <v>588</v>
      </c>
      <c r="AE188" s="5">
        <f>IFERROR(Table1[[#This Row],[Inventory]]/Table1[[#This Row],[Actual_Sales]],0)</f>
        <v>2.7735849056603774</v>
      </c>
    </row>
    <row r="189" spans="1:31" x14ac:dyDescent="0.25">
      <c r="A189">
        <v>3654</v>
      </c>
      <c r="B189">
        <v>650</v>
      </c>
      <c r="C189">
        <v>12</v>
      </c>
      <c r="D189" s="2">
        <v>40787</v>
      </c>
      <c r="E189">
        <v>212</v>
      </c>
      <c r="F189">
        <v>130</v>
      </c>
      <c r="G189">
        <f>Table1[[#This Row],[Actual_Sales]]-Table1[[#This Row],[Budget_Sales]]</f>
        <v>82</v>
      </c>
      <c r="H189" s="5">
        <f>IF(
Table1[[#This Row],[Budget_Sales]]=0,
"",
IF(
Table1[[#This Row],[Budget_Sales]]&gt;0,
(Table1[[#This Row],[Actual_Sales]]-Table1[[#This Row],[Budget_Sales]])/Table1[[#This Row],[Budget_Sales]],
(Table1[[#This Row],[Actual_Sales]]-Table1[[#This Row],[Budget_Sales]])/ABS(Table1[[#This Row],[Budget_Sales]])
)
)</f>
        <v>0.63076923076923075</v>
      </c>
      <c r="I189" s="5" t="str">
        <f>IF(Table1[[#This Row],[Sales_Var]]&gt;=0,"Above Budget","Below Budget")</f>
        <v>Above Budget</v>
      </c>
      <c r="J189">
        <f>Table1[[#This Row],[Actual_Sales]]-(Table1[[#This Row],[COGS]]+Table1[[#This Row],[Expenses]])</f>
        <v>97</v>
      </c>
      <c r="K189">
        <v>70</v>
      </c>
      <c r="L189">
        <f>Table1[[#This Row],[Actual_Profit]]-Table1[[#This Row],[Budget_Profit]]</f>
        <v>27</v>
      </c>
      <c r="M189" s="5">
        <f>IF(
Table1[[#This Row],[Budget_Profit]]=0,
"",
IF(
Table1[[#This Row],[Budget_Profit]]&gt;0,
(Table1[[#This Row],[Actual_Profit]]-Table1[[#This Row],[Budget_Profit]])/Table1[[#This Row],[Budget_Profit]],
(Table1[[#This Row],[Actual_Profit]]-Table1[[#This Row],[Budget_Profit]])/ABS(Table1[[#This Row],[Budget_Profit]])
)
)</f>
        <v>0.38571428571428573</v>
      </c>
      <c r="N189" s="5" t="str">
        <f>IF(Table1[[#This Row],[Profit_Var]]&gt;=0, "Above Budget", "Below Budget")</f>
        <v>Above Budget</v>
      </c>
      <c r="O189">
        <v>81</v>
      </c>
      <c r="P189">
        <v>50</v>
      </c>
      <c r="Q189">
        <f>Table1[[#This Row],[COGS]]-Table1[[#This Row],[Budget_COGS]]</f>
        <v>31</v>
      </c>
      <c r="R189" s="5">
        <f>IF(
Table1[[#This Row],[Budget_COGS]]=0,
"",
IF(
Table1[[#This Row],[Budget_COGS]]&gt;0,
(Table1[[#This Row],[Budget_COGS]]-Table1[[#This Row],[COGS]]) / Table1[[#This Row],[Budget_COGS]],
(Table1[[#This Row],[Budget_COGS]]-Table1[[#This Row],[COGS]]) / ABS(Table1[[#This Row],[Budget_COGS]])
)
)</f>
        <v>-0.62</v>
      </c>
      <c r="S189" s="5" t="str">
        <f>IF(Table1[[#This Row],[COGS _Var]]&gt;=0, "Above Budget", "Below Budget")</f>
        <v>Above Budget</v>
      </c>
      <c r="T189">
        <f>Table1[[#This Row],[Actual_Sales]]-Table1[[#This Row],[COGS]]</f>
        <v>131</v>
      </c>
      <c r="U189">
        <v>80</v>
      </c>
      <c r="V189">
        <f>Table1[[#This Row],[Gross_Margin]]-Table1[[#This Row],[Budget_Margin]]</f>
        <v>51</v>
      </c>
      <c r="W189" s="5">
        <f>IF(
Table1[[#This Row],[Budget_Margin]]=0,
"",
IF(
Table1[[#This Row],[Budget_Margin]]&gt;0,
(Table1[[#This Row],[Gross_Margin]]-Table1[[#This Row],[Budget_Margin]]) / Table1[[#This Row],[Budget_Margin]],
(Table1[[#This Row],[Gross_Margin]]-Table1[[#This Row],[Budget_Margin]]) / ABS(Table1[[#This Row],[Budget_Margin]])
)
)</f>
        <v>0.63749999999999996</v>
      </c>
      <c r="X189" s="5" t="str">
        <f>IF(Table1[[#This Row],[Margin_Var]]&gt;=0, "Above Budget", "Below Budget")</f>
        <v>Above Budget</v>
      </c>
      <c r="Y189" s="5">
        <f>IFERROR(Table1[[#This Row],[Gross_Margin]]/Table1[[#This Row],[Actual_Sales]],0)</f>
        <v>0.61792452830188682</v>
      </c>
      <c r="Z189" s="5">
        <f>Table1[[#This Row],[Actual_Profit]]/Table1[[#This Row],[Actual_Sales]]</f>
        <v>0.45754716981132076</v>
      </c>
      <c r="AA189">
        <v>34</v>
      </c>
      <c r="AB189" s="5">
        <f>IFERROR(Table1[[#This Row],[Expenses]]/Table1[[#This Row],[Actual_Sales]],0)</f>
        <v>0.16037735849056603</v>
      </c>
      <c r="AC189">
        <v>22</v>
      </c>
      <c r="AD189">
        <v>588</v>
      </c>
      <c r="AE189" s="5">
        <f>IFERROR(Table1[[#This Row],[Inventory]]/Table1[[#This Row],[Actual_Sales]],0)</f>
        <v>2.7735849056603774</v>
      </c>
    </row>
    <row r="190" spans="1:31" x14ac:dyDescent="0.25">
      <c r="A190">
        <v>3668</v>
      </c>
      <c r="B190">
        <v>718</v>
      </c>
      <c r="C190">
        <v>13</v>
      </c>
      <c r="D190" s="2">
        <v>40787</v>
      </c>
      <c r="E190">
        <v>212</v>
      </c>
      <c r="F190">
        <v>210</v>
      </c>
      <c r="G190">
        <f>Table1[[#This Row],[Actual_Sales]]-Table1[[#This Row],[Budget_Sales]]</f>
        <v>2</v>
      </c>
      <c r="H190" s="5">
        <f>IF(
Table1[[#This Row],[Budget_Sales]]=0,
"",
IF(
Table1[[#This Row],[Budget_Sales]]&gt;0,
(Table1[[#This Row],[Actual_Sales]]-Table1[[#This Row],[Budget_Sales]])/Table1[[#This Row],[Budget_Sales]],
(Table1[[#This Row],[Actual_Sales]]-Table1[[#This Row],[Budget_Sales]])/ABS(Table1[[#This Row],[Budget_Sales]])
)
)</f>
        <v>9.5238095238095247E-3</v>
      </c>
      <c r="I190" s="5" t="str">
        <f>IF(Table1[[#This Row],[Sales_Var]]&gt;=0,"Above Budget","Below Budget")</f>
        <v>Above Budget</v>
      </c>
      <c r="J190">
        <f>Table1[[#This Row],[Actual_Sales]]-(Table1[[#This Row],[COGS]]+Table1[[#This Row],[Expenses]])</f>
        <v>97</v>
      </c>
      <c r="K190">
        <v>100</v>
      </c>
      <c r="L190">
        <f>Table1[[#This Row],[Actual_Profit]]-Table1[[#This Row],[Budget_Profit]]</f>
        <v>-3</v>
      </c>
      <c r="M190" s="5">
        <f>IF(
Table1[[#This Row],[Budget_Profit]]=0,
"",
IF(
Table1[[#This Row],[Budget_Profit]]&gt;0,
(Table1[[#This Row],[Actual_Profit]]-Table1[[#This Row],[Budget_Profit]])/Table1[[#This Row],[Budget_Profit]],
(Table1[[#This Row],[Actual_Profit]]-Table1[[#This Row],[Budget_Profit]])/ABS(Table1[[#This Row],[Budget_Profit]])
)
)</f>
        <v>-0.03</v>
      </c>
      <c r="N190" s="5" t="str">
        <f>IF(Table1[[#This Row],[Profit_Var]]&gt;=0, "Above Budget", "Below Budget")</f>
        <v>Below Budget</v>
      </c>
      <c r="O190">
        <v>81</v>
      </c>
      <c r="P190">
        <v>80</v>
      </c>
      <c r="Q190">
        <f>Table1[[#This Row],[COGS]]-Table1[[#This Row],[Budget_COGS]]</f>
        <v>1</v>
      </c>
      <c r="R190" s="5">
        <f>IF(
Table1[[#This Row],[Budget_COGS]]=0,
"",
IF(
Table1[[#This Row],[Budget_COGS]]&gt;0,
(Table1[[#This Row],[Budget_COGS]]-Table1[[#This Row],[COGS]]) / Table1[[#This Row],[Budget_COGS]],
(Table1[[#This Row],[Budget_COGS]]-Table1[[#This Row],[COGS]]) / ABS(Table1[[#This Row],[Budget_COGS]])
)
)</f>
        <v>-1.2500000000000001E-2</v>
      </c>
      <c r="S190" s="5" t="str">
        <f>IF(Table1[[#This Row],[COGS _Var]]&gt;=0, "Above Budget", "Below Budget")</f>
        <v>Above Budget</v>
      </c>
      <c r="T190">
        <f>Table1[[#This Row],[Actual_Sales]]-Table1[[#This Row],[COGS]]</f>
        <v>131</v>
      </c>
      <c r="U190">
        <v>130</v>
      </c>
      <c r="V190">
        <f>Table1[[#This Row],[Gross_Margin]]-Table1[[#This Row],[Budget_Margin]]</f>
        <v>1</v>
      </c>
      <c r="W190" s="5">
        <f>IF(
Table1[[#This Row],[Budget_Margin]]=0,
"",
IF(
Table1[[#This Row],[Budget_Margin]]&gt;0,
(Table1[[#This Row],[Gross_Margin]]-Table1[[#This Row],[Budget_Margin]]) / Table1[[#This Row],[Budget_Margin]],
(Table1[[#This Row],[Gross_Margin]]-Table1[[#This Row],[Budget_Margin]]) / ABS(Table1[[#This Row],[Budget_Margin]])
)
)</f>
        <v>7.6923076923076927E-3</v>
      </c>
      <c r="X190" s="5" t="str">
        <f>IF(Table1[[#This Row],[Margin_Var]]&gt;=0, "Above Budget", "Below Budget")</f>
        <v>Above Budget</v>
      </c>
      <c r="Y190" s="5">
        <f>IFERROR(Table1[[#This Row],[Gross_Margin]]/Table1[[#This Row],[Actual_Sales]],0)</f>
        <v>0.61792452830188682</v>
      </c>
      <c r="Z190" s="5">
        <f>Table1[[#This Row],[Actual_Profit]]/Table1[[#This Row],[Actual_Sales]]</f>
        <v>0.45754716981132076</v>
      </c>
      <c r="AA190">
        <v>34</v>
      </c>
      <c r="AB190" s="5">
        <f>IFERROR(Table1[[#This Row],[Expenses]]/Table1[[#This Row],[Actual_Sales]],0)</f>
        <v>0.16037735849056603</v>
      </c>
      <c r="AC190">
        <v>22</v>
      </c>
      <c r="AD190">
        <v>588</v>
      </c>
      <c r="AE190" s="5">
        <f>IFERROR(Table1[[#This Row],[Inventory]]/Table1[[#This Row],[Actual_Sales]],0)</f>
        <v>2.7735849056603774</v>
      </c>
    </row>
    <row r="191" spans="1:31" x14ac:dyDescent="0.25">
      <c r="A191">
        <v>3887</v>
      </c>
      <c r="B191">
        <v>970</v>
      </c>
      <c r="C191">
        <v>5</v>
      </c>
      <c r="D191" s="2">
        <v>40817</v>
      </c>
      <c r="E191">
        <v>199</v>
      </c>
      <c r="F191">
        <v>280</v>
      </c>
      <c r="G191">
        <f>Table1[[#This Row],[Actual_Sales]]-Table1[[#This Row],[Budget_Sales]]</f>
        <v>-81</v>
      </c>
      <c r="H191" s="5">
        <f>IF(
Table1[[#This Row],[Budget_Sales]]=0,
"",
IF(
Table1[[#This Row],[Budget_Sales]]&gt;0,
(Table1[[#This Row],[Actual_Sales]]-Table1[[#This Row],[Budget_Sales]])/Table1[[#This Row],[Budget_Sales]],
(Table1[[#This Row],[Actual_Sales]]-Table1[[#This Row],[Budget_Sales]])/ABS(Table1[[#This Row],[Budget_Sales]])
)
)</f>
        <v>-0.28928571428571431</v>
      </c>
      <c r="I191" s="5" t="str">
        <f>IF(Table1[[#This Row],[Sales_Var]]&gt;=0,"Above Budget","Below Budget")</f>
        <v>Below Budget</v>
      </c>
      <c r="J191">
        <f>Table1[[#This Row],[Actual_Sales]]-(Table1[[#This Row],[COGS]]+Table1[[#This Row],[Expenses]])</f>
        <v>91</v>
      </c>
      <c r="K191">
        <v>170</v>
      </c>
      <c r="L191">
        <f>Table1[[#This Row],[Actual_Profit]]-Table1[[#This Row],[Budget_Profit]]</f>
        <v>-79</v>
      </c>
      <c r="M191" s="5">
        <f>IF(
Table1[[#This Row],[Budget_Profit]]=0,
"",
IF(
Table1[[#This Row],[Budget_Profit]]&gt;0,
(Table1[[#This Row],[Actual_Profit]]-Table1[[#This Row],[Budget_Profit]])/Table1[[#This Row],[Budget_Profit]],
(Table1[[#This Row],[Actual_Profit]]-Table1[[#This Row],[Budget_Profit]])/ABS(Table1[[#This Row],[Budget_Profit]])
)
)</f>
        <v>-0.46470588235294119</v>
      </c>
      <c r="N191" s="5" t="str">
        <f>IF(Table1[[#This Row],[Profit_Var]]&gt;=0, "Above Budget", "Below Budget")</f>
        <v>Below Budget</v>
      </c>
      <c r="O191">
        <v>76</v>
      </c>
      <c r="P191">
        <v>100</v>
      </c>
      <c r="Q191">
        <f>Table1[[#This Row],[COGS]]-Table1[[#This Row],[Budget_COGS]]</f>
        <v>-24</v>
      </c>
      <c r="R191" s="5">
        <f>IF(
Table1[[#This Row],[Budget_COGS]]=0,
"",
IF(
Table1[[#This Row],[Budget_COGS]]&gt;0,
(Table1[[#This Row],[Budget_COGS]]-Table1[[#This Row],[COGS]]) / Table1[[#This Row],[Budget_COGS]],
(Table1[[#This Row],[Budget_COGS]]-Table1[[#This Row],[COGS]]) / ABS(Table1[[#This Row],[Budget_COGS]])
)
)</f>
        <v>0.24</v>
      </c>
      <c r="S191" s="5" t="str">
        <f>IF(Table1[[#This Row],[COGS _Var]]&gt;=0, "Above Budget", "Below Budget")</f>
        <v>Below Budget</v>
      </c>
      <c r="T191">
        <f>Table1[[#This Row],[Actual_Sales]]-Table1[[#This Row],[COGS]]</f>
        <v>123</v>
      </c>
      <c r="U191">
        <v>180</v>
      </c>
      <c r="V191">
        <f>Table1[[#This Row],[Gross_Margin]]-Table1[[#This Row],[Budget_Margin]]</f>
        <v>-57</v>
      </c>
      <c r="W191" s="5">
        <f>IF(
Table1[[#This Row],[Budget_Margin]]=0,
"",
IF(
Table1[[#This Row],[Budget_Margin]]&gt;0,
(Table1[[#This Row],[Gross_Margin]]-Table1[[#This Row],[Budget_Margin]]) / Table1[[#This Row],[Budget_Margin]],
(Table1[[#This Row],[Gross_Margin]]-Table1[[#This Row],[Budget_Margin]]) / ABS(Table1[[#This Row],[Budget_Margin]])
)
)</f>
        <v>-0.31666666666666665</v>
      </c>
      <c r="X191" s="5" t="str">
        <f>IF(Table1[[#This Row],[Margin_Var]]&gt;=0, "Above Budget", "Below Budget")</f>
        <v>Below Budget</v>
      </c>
      <c r="Y191" s="5">
        <f>IFERROR(Table1[[#This Row],[Gross_Margin]]/Table1[[#This Row],[Actual_Sales]],0)</f>
        <v>0.61809045226130654</v>
      </c>
      <c r="Z191" s="5">
        <f>Table1[[#This Row],[Actual_Profit]]/Table1[[#This Row],[Actual_Sales]]</f>
        <v>0.457286432160804</v>
      </c>
      <c r="AA191">
        <v>32</v>
      </c>
      <c r="AB191" s="5">
        <f>IFERROR(Table1[[#This Row],[Expenses]]/Table1[[#This Row],[Actual_Sales]],0)</f>
        <v>0.16080402010050251</v>
      </c>
      <c r="AC191">
        <v>21</v>
      </c>
      <c r="AD191">
        <v>580</v>
      </c>
      <c r="AE191" s="5">
        <f>IFERROR(Table1[[#This Row],[Inventory]]/Table1[[#This Row],[Actual_Sales]],0)</f>
        <v>2.9145728643216082</v>
      </c>
    </row>
    <row r="192" spans="1:31" x14ac:dyDescent="0.25">
      <c r="A192">
        <v>3824</v>
      </c>
      <c r="B192">
        <v>626</v>
      </c>
      <c r="C192">
        <v>12</v>
      </c>
      <c r="D192" s="2">
        <v>40817</v>
      </c>
      <c r="E192">
        <v>199</v>
      </c>
      <c r="F192">
        <v>80</v>
      </c>
      <c r="G192">
        <f>Table1[[#This Row],[Actual_Sales]]-Table1[[#This Row],[Budget_Sales]]</f>
        <v>119</v>
      </c>
      <c r="H192" s="5">
        <f>IF(
Table1[[#This Row],[Budget_Sales]]=0,
"",
IF(
Table1[[#This Row],[Budget_Sales]]&gt;0,
(Table1[[#This Row],[Actual_Sales]]-Table1[[#This Row],[Budget_Sales]])/Table1[[#This Row],[Budget_Sales]],
(Table1[[#This Row],[Actual_Sales]]-Table1[[#This Row],[Budget_Sales]])/ABS(Table1[[#This Row],[Budget_Sales]])
)
)</f>
        <v>1.4875</v>
      </c>
      <c r="I192" s="5" t="str">
        <f>IF(Table1[[#This Row],[Sales_Var]]&gt;=0,"Above Budget","Below Budget")</f>
        <v>Above Budget</v>
      </c>
      <c r="J192">
        <f>Table1[[#This Row],[Actual_Sales]]-(Table1[[#This Row],[COGS]]+Table1[[#This Row],[Expenses]])</f>
        <v>91</v>
      </c>
      <c r="K192">
        <v>50</v>
      </c>
      <c r="L192">
        <f>Table1[[#This Row],[Actual_Profit]]-Table1[[#This Row],[Budget_Profit]]</f>
        <v>41</v>
      </c>
      <c r="M192" s="5">
        <f>IF(
Table1[[#This Row],[Budget_Profit]]=0,
"",
IF(
Table1[[#This Row],[Budget_Profit]]&gt;0,
(Table1[[#This Row],[Actual_Profit]]-Table1[[#This Row],[Budget_Profit]])/Table1[[#This Row],[Budget_Profit]],
(Table1[[#This Row],[Actual_Profit]]-Table1[[#This Row],[Budget_Profit]])/ABS(Table1[[#This Row],[Budget_Profit]])
)
)</f>
        <v>0.82</v>
      </c>
      <c r="N192" s="5" t="str">
        <f>IF(Table1[[#This Row],[Profit_Var]]&gt;=0, "Above Budget", "Below Budget")</f>
        <v>Above Budget</v>
      </c>
      <c r="O192">
        <v>76</v>
      </c>
      <c r="P192">
        <v>30</v>
      </c>
      <c r="Q192">
        <f>Table1[[#This Row],[COGS]]-Table1[[#This Row],[Budget_COGS]]</f>
        <v>46</v>
      </c>
      <c r="R192" s="5">
        <f>IF(
Table1[[#This Row],[Budget_COGS]]=0,
"",
IF(
Table1[[#This Row],[Budget_COGS]]&gt;0,
(Table1[[#This Row],[Budget_COGS]]-Table1[[#This Row],[COGS]]) / Table1[[#This Row],[Budget_COGS]],
(Table1[[#This Row],[Budget_COGS]]-Table1[[#This Row],[COGS]]) / ABS(Table1[[#This Row],[Budget_COGS]])
)
)</f>
        <v>-1.5333333333333334</v>
      </c>
      <c r="S192" s="5" t="str">
        <f>IF(Table1[[#This Row],[COGS _Var]]&gt;=0, "Above Budget", "Below Budget")</f>
        <v>Above Budget</v>
      </c>
      <c r="T192">
        <f>Table1[[#This Row],[Actual_Sales]]-Table1[[#This Row],[COGS]]</f>
        <v>123</v>
      </c>
      <c r="U192">
        <v>50</v>
      </c>
      <c r="V192">
        <f>Table1[[#This Row],[Gross_Margin]]-Table1[[#This Row],[Budget_Margin]]</f>
        <v>73</v>
      </c>
      <c r="W192" s="5">
        <f>IF(
Table1[[#This Row],[Budget_Margin]]=0,
"",
IF(
Table1[[#This Row],[Budget_Margin]]&gt;0,
(Table1[[#This Row],[Gross_Margin]]-Table1[[#This Row],[Budget_Margin]]) / Table1[[#This Row],[Budget_Margin]],
(Table1[[#This Row],[Gross_Margin]]-Table1[[#This Row],[Budget_Margin]]) / ABS(Table1[[#This Row],[Budget_Margin]])
)
)</f>
        <v>1.46</v>
      </c>
      <c r="X192" s="5" t="str">
        <f>IF(Table1[[#This Row],[Margin_Var]]&gt;=0, "Above Budget", "Below Budget")</f>
        <v>Above Budget</v>
      </c>
      <c r="Y192" s="5">
        <f>IFERROR(Table1[[#This Row],[Gross_Margin]]/Table1[[#This Row],[Actual_Sales]],0)</f>
        <v>0.61809045226130654</v>
      </c>
      <c r="Z192" s="5">
        <f>Table1[[#This Row],[Actual_Profit]]/Table1[[#This Row],[Actual_Sales]]</f>
        <v>0.457286432160804</v>
      </c>
      <c r="AA192">
        <v>32</v>
      </c>
      <c r="AB192" s="5">
        <f>IFERROR(Table1[[#This Row],[Expenses]]/Table1[[#This Row],[Actual_Sales]],0)</f>
        <v>0.16080402010050251</v>
      </c>
      <c r="AC192">
        <v>21</v>
      </c>
      <c r="AD192">
        <v>580</v>
      </c>
      <c r="AE192" s="5">
        <f>IFERROR(Table1[[#This Row],[Inventory]]/Table1[[#This Row],[Actual_Sales]],0)</f>
        <v>2.9145728643216082</v>
      </c>
    </row>
    <row r="193" spans="1:31" x14ac:dyDescent="0.25">
      <c r="A193">
        <v>4204</v>
      </c>
      <c r="B193">
        <v>720</v>
      </c>
      <c r="C193">
        <v>3</v>
      </c>
      <c r="D193" s="2">
        <v>40878</v>
      </c>
      <c r="E193">
        <v>224</v>
      </c>
      <c r="F193">
        <v>200</v>
      </c>
      <c r="G193">
        <f>Table1[[#This Row],[Actual_Sales]]-Table1[[#This Row],[Budget_Sales]]</f>
        <v>24</v>
      </c>
      <c r="H193" s="5">
        <f>IF(
Table1[[#This Row],[Budget_Sales]]=0,
"",
IF(
Table1[[#This Row],[Budget_Sales]]&gt;0,
(Table1[[#This Row],[Actual_Sales]]-Table1[[#This Row],[Budget_Sales]])/Table1[[#This Row],[Budget_Sales]],
(Table1[[#This Row],[Actual_Sales]]-Table1[[#This Row],[Budget_Sales]])/ABS(Table1[[#This Row],[Budget_Sales]])
)
)</f>
        <v>0.12</v>
      </c>
      <c r="I193" s="5" t="str">
        <f>IF(Table1[[#This Row],[Sales_Var]]&gt;=0,"Above Budget","Below Budget")</f>
        <v>Above Budget</v>
      </c>
      <c r="J193">
        <f>Table1[[#This Row],[Actual_Sales]]-(Table1[[#This Row],[COGS]]+Table1[[#This Row],[Expenses]])</f>
        <v>102</v>
      </c>
      <c r="K193">
        <v>90</v>
      </c>
      <c r="L193">
        <f>Table1[[#This Row],[Actual_Profit]]-Table1[[#This Row],[Budget_Profit]]</f>
        <v>12</v>
      </c>
      <c r="M193" s="5">
        <f>IF(
Table1[[#This Row],[Budget_Profit]]=0,
"",
IF(
Table1[[#This Row],[Budget_Profit]]&gt;0,
(Table1[[#This Row],[Actual_Profit]]-Table1[[#This Row],[Budget_Profit]])/Table1[[#This Row],[Budget_Profit]],
(Table1[[#This Row],[Actual_Profit]]-Table1[[#This Row],[Budget_Profit]])/ABS(Table1[[#This Row],[Budget_Profit]])
)
)</f>
        <v>0.13333333333333333</v>
      </c>
      <c r="N193" s="5" t="str">
        <f>IF(Table1[[#This Row],[Profit_Var]]&gt;=0, "Above Budget", "Below Budget")</f>
        <v>Above Budget</v>
      </c>
      <c r="O193">
        <v>86</v>
      </c>
      <c r="P193">
        <v>80</v>
      </c>
      <c r="Q193">
        <f>Table1[[#This Row],[COGS]]-Table1[[#This Row],[Budget_COGS]]</f>
        <v>6</v>
      </c>
      <c r="R193" s="5">
        <f>IF(
Table1[[#This Row],[Budget_COGS]]=0,
"",
IF(
Table1[[#This Row],[Budget_COGS]]&gt;0,
(Table1[[#This Row],[Budget_COGS]]-Table1[[#This Row],[COGS]]) / Table1[[#This Row],[Budget_COGS]],
(Table1[[#This Row],[Budget_COGS]]-Table1[[#This Row],[COGS]]) / ABS(Table1[[#This Row],[Budget_COGS]])
)
)</f>
        <v>-7.4999999999999997E-2</v>
      </c>
      <c r="S193" s="5" t="str">
        <f>IF(Table1[[#This Row],[COGS _Var]]&gt;=0, "Above Budget", "Below Budget")</f>
        <v>Above Budget</v>
      </c>
      <c r="T193">
        <f>Table1[[#This Row],[Actual_Sales]]-Table1[[#This Row],[COGS]]</f>
        <v>138</v>
      </c>
      <c r="U193">
        <v>120</v>
      </c>
      <c r="V193">
        <f>Table1[[#This Row],[Gross_Margin]]-Table1[[#This Row],[Budget_Margin]]</f>
        <v>18</v>
      </c>
      <c r="W193" s="5">
        <f>IF(
Table1[[#This Row],[Budget_Margin]]=0,
"",
IF(
Table1[[#This Row],[Budget_Margin]]&gt;0,
(Table1[[#This Row],[Gross_Margin]]-Table1[[#This Row],[Budget_Margin]]) / Table1[[#This Row],[Budget_Margin]],
(Table1[[#This Row],[Gross_Margin]]-Table1[[#This Row],[Budget_Margin]]) / ABS(Table1[[#This Row],[Budget_Margin]])
)
)</f>
        <v>0.15</v>
      </c>
      <c r="X193" s="5" t="str">
        <f>IF(Table1[[#This Row],[Margin_Var]]&gt;=0, "Above Budget", "Below Budget")</f>
        <v>Above Budget</v>
      </c>
      <c r="Y193" s="5">
        <f>IFERROR(Table1[[#This Row],[Gross_Margin]]/Table1[[#This Row],[Actual_Sales]],0)</f>
        <v>0.6160714285714286</v>
      </c>
      <c r="Z193" s="5">
        <f>Table1[[#This Row],[Actual_Profit]]/Table1[[#This Row],[Actual_Sales]]</f>
        <v>0.45535714285714285</v>
      </c>
      <c r="AA193">
        <v>36</v>
      </c>
      <c r="AB193" s="5">
        <f>IFERROR(Table1[[#This Row],[Expenses]]/Table1[[#This Row],[Actual_Sales]],0)</f>
        <v>0.16071428571428573</v>
      </c>
      <c r="AC193">
        <v>24</v>
      </c>
      <c r="AD193">
        <v>1003</v>
      </c>
      <c r="AE193" s="5">
        <f>IFERROR(Table1[[#This Row],[Inventory]]/Table1[[#This Row],[Actual_Sales]],0)</f>
        <v>4.4776785714285712</v>
      </c>
    </row>
    <row r="194" spans="1:31" x14ac:dyDescent="0.25">
      <c r="A194">
        <v>4095</v>
      </c>
      <c r="B194">
        <v>312</v>
      </c>
      <c r="C194">
        <v>10</v>
      </c>
      <c r="D194" s="2">
        <v>40878</v>
      </c>
      <c r="E194">
        <v>224</v>
      </c>
      <c r="F194">
        <v>190</v>
      </c>
      <c r="G194">
        <f>Table1[[#This Row],[Actual_Sales]]-Table1[[#This Row],[Budget_Sales]]</f>
        <v>34</v>
      </c>
      <c r="H194" s="5">
        <f>IF(
Table1[[#This Row],[Budget_Sales]]=0,
"",
IF(
Table1[[#This Row],[Budget_Sales]]&gt;0,
(Table1[[#This Row],[Actual_Sales]]-Table1[[#This Row],[Budget_Sales]])/Table1[[#This Row],[Budget_Sales]],
(Table1[[#This Row],[Actual_Sales]]-Table1[[#This Row],[Budget_Sales]])/ABS(Table1[[#This Row],[Budget_Sales]])
)
)</f>
        <v>0.17894736842105263</v>
      </c>
      <c r="I194" s="5" t="str">
        <f>IF(Table1[[#This Row],[Sales_Var]]&gt;=0,"Above Budget","Below Budget")</f>
        <v>Above Budget</v>
      </c>
      <c r="J194">
        <f>Table1[[#This Row],[Actual_Sales]]-(Table1[[#This Row],[COGS]]+Table1[[#This Row],[Expenses]])</f>
        <v>102</v>
      </c>
      <c r="K194">
        <v>80</v>
      </c>
      <c r="L194">
        <f>Table1[[#This Row],[Actual_Profit]]-Table1[[#This Row],[Budget_Profit]]</f>
        <v>22</v>
      </c>
      <c r="M194" s="5">
        <f>IF(
Table1[[#This Row],[Budget_Profit]]=0,
"",
IF(
Table1[[#This Row],[Budget_Profit]]&gt;0,
(Table1[[#This Row],[Actual_Profit]]-Table1[[#This Row],[Budget_Profit]])/Table1[[#This Row],[Budget_Profit]],
(Table1[[#This Row],[Actual_Profit]]-Table1[[#This Row],[Budget_Profit]])/ABS(Table1[[#This Row],[Budget_Profit]])
)
)</f>
        <v>0.27500000000000002</v>
      </c>
      <c r="N194" s="5" t="str">
        <f>IF(Table1[[#This Row],[Profit_Var]]&gt;=0, "Above Budget", "Below Budget")</f>
        <v>Above Budget</v>
      </c>
      <c r="O194">
        <v>86</v>
      </c>
      <c r="P194">
        <v>80</v>
      </c>
      <c r="Q194">
        <f>Table1[[#This Row],[COGS]]-Table1[[#This Row],[Budget_COGS]]</f>
        <v>6</v>
      </c>
      <c r="R194" s="5">
        <f>IF(
Table1[[#This Row],[Budget_COGS]]=0,
"",
IF(
Table1[[#This Row],[Budget_COGS]]&gt;0,
(Table1[[#This Row],[Budget_COGS]]-Table1[[#This Row],[COGS]]) / Table1[[#This Row],[Budget_COGS]],
(Table1[[#This Row],[Budget_COGS]]-Table1[[#This Row],[COGS]]) / ABS(Table1[[#This Row],[Budget_COGS]])
)
)</f>
        <v>-7.4999999999999997E-2</v>
      </c>
      <c r="S194" s="5" t="str">
        <f>IF(Table1[[#This Row],[COGS _Var]]&gt;=0, "Above Budget", "Below Budget")</f>
        <v>Above Budget</v>
      </c>
      <c r="T194">
        <f>Table1[[#This Row],[Actual_Sales]]-Table1[[#This Row],[COGS]]</f>
        <v>138</v>
      </c>
      <c r="U194">
        <v>110</v>
      </c>
      <c r="V194">
        <f>Table1[[#This Row],[Gross_Margin]]-Table1[[#This Row],[Budget_Margin]]</f>
        <v>28</v>
      </c>
      <c r="W194" s="5">
        <f>IF(
Table1[[#This Row],[Budget_Margin]]=0,
"",
IF(
Table1[[#This Row],[Budget_Margin]]&gt;0,
(Table1[[#This Row],[Gross_Margin]]-Table1[[#This Row],[Budget_Margin]]) / Table1[[#This Row],[Budget_Margin]],
(Table1[[#This Row],[Gross_Margin]]-Table1[[#This Row],[Budget_Margin]]) / ABS(Table1[[#This Row],[Budget_Margin]])
)
)</f>
        <v>0.25454545454545452</v>
      </c>
      <c r="X194" s="5" t="str">
        <f>IF(Table1[[#This Row],[Margin_Var]]&gt;=0, "Above Budget", "Below Budget")</f>
        <v>Above Budget</v>
      </c>
      <c r="Y194" s="5">
        <f>IFERROR(Table1[[#This Row],[Gross_Margin]]/Table1[[#This Row],[Actual_Sales]],0)</f>
        <v>0.6160714285714286</v>
      </c>
      <c r="Z194" s="5">
        <f>Table1[[#This Row],[Actual_Profit]]/Table1[[#This Row],[Actual_Sales]]</f>
        <v>0.45535714285714285</v>
      </c>
      <c r="AA194">
        <v>36</v>
      </c>
      <c r="AB194" s="5">
        <f>IFERROR(Table1[[#This Row],[Expenses]]/Table1[[#This Row],[Actual_Sales]],0)</f>
        <v>0.16071428571428573</v>
      </c>
      <c r="AC194">
        <v>24</v>
      </c>
      <c r="AD194">
        <v>1003</v>
      </c>
      <c r="AE194" s="5">
        <f>IFERROR(Table1[[#This Row],[Inventory]]/Table1[[#This Row],[Actual_Sales]],0)</f>
        <v>4.4776785714285712</v>
      </c>
    </row>
    <row r="195" spans="1:31" x14ac:dyDescent="0.25">
      <c r="A195">
        <v>267</v>
      </c>
      <c r="B195">
        <v>585</v>
      </c>
      <c r="C195">
        <v>7</v>
      </c>
      <c r="D195" s="2">
        <v>40210</v>
      </c>
      <c r="E195">
        <v>580</v>
      </c>
      <c r="F195">
        <v>560</v>
      </c>
      <c r="G195">
        <f>Table1[[#This Row],[Actual_Sales]]-Table1[[#This Row],[Budget_Sales]]</f>
        <v>20</v>
      </c>
      <c r="H195" s="5">
        <f>IF(
Table1[[#This Row],[Budget_Sales]]=0,
"",
IF(
Table1[[#This Row],[Budget_Sales]]&gt;0,
(Table1[[#This Row],[Actual_Sales]]-Table1[[#This Row],[Budget_Sales]])/Table1[[#This Row],[Budget_Sales]],
(Table1[[#This Row],[Actual_Sales]]-Table1[[#This Row],[Budget_Sales]])/ABS(Table1[[#This Row],[Budget_Sales]])
)
)</f>
        <v>3.5714285714285712E-2</v>
      </c>
      <c r="I195" s="5" t="str">
        <f>IF(Table1[[#This Row],[Sales_Var]]&gt;=0,"Above Budget","Below Budget")</f>
        <v>Above Budget</v>
      </c>
      <c r="J195">
        <f>Table1[[#This Row],[Actual_Sales]]-(Table1[[#This Row],[COGS]]+Table1[[#This Row],[Expenses]])</f>
        <v>264</v>
      </c>
      <c r="K195">
        <v>280</v>
      </c>
      <c r="L195">
        <f>Table1[[#This Row],[Actual_Profit]]-Table1[[#This Row],[Budget_Profit]]</f>
        <v>-16</v>
      </c>
      <c r="M195" s="5">
        <f>IF(
Table1[[#This Row],[Budget_Profit]]=0,
"",
IF(
Table1[[#This Row],[Budget_Profit]]&gt;0,
(Table1[[#This Row],[Actual_Profit]]-Table1[[#This Row],[Budget_Profit]])/Table1[[#This Row],[Budget_Profit]],
(Table1[[#This Row],[Actual_Profit]]-Table1[[#This Row],[Budget_Profit]])/ABS(Table1[[#This Row],[Budget_Profit]])
)
)</f>
        <v>-5.7142857142857141E-2</v>
      </c>
      <c r="N195" s="5" t="str">
        <f>IF(Table1[[#This Row],[Profit_Var]]&gt;=0, "Above Budget", "Below Budget")</f>
        <v>Below Budget</v>
      </c>
      <c r="O195">
        <v>228</v>
      </c>
      <c r="P195">
        <v>210</v>
      </c>
      <c r="Q195">
        <f>Table1[[#This Row],[COGS]]-Table1[[#This Row],[Budget_COGS]]</f>
        <v>18</v>
      </c>
      <c r="R195" s="5">
        <f>IF(
Table1[[#This Row],[Budget_COGS]]=0,
"",
IF(
Table1[[#This Row],[Budget_COGS]]&gt;0,
(Table1[[#This Row],[Budget_COGS]]-Table1[[#This Row],[COGS]]) / Table1[[#This Row],[Budget_COGS]],
(Table1[[#This Row],[Budget_COGS]]-Table1[[#This Row],[COGS]]) / ABS(Table1[[#This Row],[Budget_COGS]])
)
)</f>
        <v>-8.5714285714285715E-2</v>
      </c>
      <c r="S195" s="5" t="str">
        <f>IF(Table1[[#This Row],[COGS _Var]]&gt;=0, "Above Budget", "Below Budget")</f>
        <v>Above Budget</v>
      </c>
      <c r="T195">
        <f>Table1[[#This Row],[Actual_Sales]]-Table1[[#This Row],[COGS]]</f>
        <v>352</v>
      </c>
      <c r="U195">
        <v>350</v>
      </c>
      <c r="V195">
        <f>Table1[[#This Row],[Gross_Margin]]-Table1[[#This Row],[Budget_Margin]]</f>
        <v>2</v>
      </c>
      <c r="W195" s="5">
        <f>IF(
Table1[[#This Row],[Budget_Margin]]=0,
"",
IF(
Table1[[#This Row],[Budget_Margin]]&gt;0,
(Table1[[#This Row],[Gross_Margin]]-Table1[[#This Row],[Budget_Margin]]) / Table1[[#This Row],[Budget_Margin]],
(Table1[[#This Row],[Gross_Margin]]-Table1[[#This Row],[Budget_Margin]]) / ABS(Table1[[#This Row],[Budget_Margin]])
)
)</f>
        <v>5.7142857142857143E-3</v>
      </c>
      <c r="X195" s="5" t="str">
        <f>IF(Table1[[#This Row],[Margin_Var]]&gt;=0, "Above Budget", "Below Budget")</f>
        <v>Above Budget</v>
      </c>
      <c r="Y195" s="5">
        <f>IFERROR(Table1[[#This Row],[Gross_Margin]]/Table1[[#This Row],[Actual_Sales]],0)</f>
        <v>0.60689655172413792</v>
      </c>
      <c r="Z195" s="5">
        <f>Table1[[#This Row],[Actual_Profit]]/Table1[[#This Row],[Actual_Sales]]</f>
        <v>0.45517241379310347</v>
      </c>
      <c r="AA195">
        <v>88</v>
      </c>
      <c r="AB195" s="5">
        <f>IFERROR(Table1[[#This Row],[Expenses]]/Table1[[#This Row],[Actual_Sales]],0)</f>
        <v>0.15172413793103448</v>
      </c>
      <c r="AC195">
        <v>63</v>
      </c>
      <c r="AD195">
        <v>1402</v>
      </c>
      <c r="AE195" s="5">
        <f>IFERROR(Table1[[#This Row],[Inventory]]/Table1[[#This Row],[Actual_Sales]],0)</f>
        <v>2.4172413793103447</v>
      </c>
    </row>
    <row r="196" spans="1:31" x14ac:dyDescent="0.25">
      <c r="A196">
        <v>2679</v>
      </c>
      <c r="B196">
        <v>309</v>
      </c>
      <c r="C196">
        <v>11</v>
      </c>
      <c r="D196" s="2">
        <v>40634</v>
      </c>
      <c r="E196">
        <v>211</v>
      </c>
      <c r="F196">
        <v>170</v>
      </c>
      <c r="G196">
        <f>Table1[[#This Row],[Actual_Sales]]-Table1[[#This Row],[Budget_Sales]]</f>
        <v>41</v>
      </c>
      <c r="H196" s="5">
        <f>IF(
Table1[[#This Row],[Budget_Sales]]=0,
"",
IF(
Table1[[#This Row],[Budget_Sales]]&gt;0,
(Table1[[#This Row],[Actual_Sales]]-Table1[[#This Row],[Budget_Sales]])/Table1[[#This Row],[Budget_Sales]],
(Table1[[#This Row],[Actual_Sales]]-Table1[[#This Row],[Budget_Sales]])/ABS(Table1[[#This Row],[Budget_Sales]])
)
)</f>
        <v>0.2411764705882353</v>
      </c>
      <c r="I196" s="5" t="str">
        <f>IF(Table1[[#This Row],[Sales_Var]]&gt;=0,"Above Budget","Below Budget")</f>
        <v>Above Budget</v>
      </c>
      <c r="J196">
        <f>Table1[[#This Row],[Actual_Sales]]-(Table1[[#This Row],[COGS]]+Table1[[#This Row],[Expenses]])</f>
        <v>96</v>
      </c>
      <c r="K196">
        <v>80</v>
      </c>
      <c r="L196">
        <f>Table1[[#This Row],[Actual_Profit]]-Table1[[#This Row],[Budget_Profit]]</f>
        <v>16</v>
      </c>
      <c r="M196" s="5">
        <f>IF(
Table1[[#This Row],[Budget_Profit]]=0,
"",
IF(
Table1[[#This Row],[Budget_Profit]]&gt;0,
(Table1[[#This Row],[Actual_Profit]]-Table1[[#This Row],[Budget_Profit]])/Table1[[#This Row],[Budget_Profit]],
(Table1[[#This Row],[Actual_Profit]]-Table1[[#This Row],[Budget_Profit]])/ABS(Table1[[#This Row],[Budget_Profit]])
)
)</f>
        <v>0.2</v>
      </c>
      <c r="N196" s="5" t="str">
        <f>IF(Table1[[#This Row],[Profit_Var]]&gt;=0, "Above Budget", "Below Budget")</f>
        <v>Above Budget</v>
      </c>
      <c r="O196">
        <v>81</v>
      </c>
      <c r="P196">
        <v>60</v>
      </c>
      <c r="Q196">
        <f>Table1[[#This Row],[COGS]]-Table1[[#This Row],[Budget_COGS]]</f>
        <v>21</v>
      </c>
      <c r="R196" s="5">
        <f>IF(
Table1[[#This Row],[Budget_COGS]]=0,
"",
IF(
Table1[[#This Row],[Budget_COGS]]&gt;0,
(Table1[[#This Row],[Budget_COGS]]-Table1[[#This Row],[COGS]]) / Table1[[#This Row],[Budget_COGS]],
(Table1[[#This Row],[Budget_COGS]]-Table1[[#This Row],[COGS]]) / ABS(Table1[[#This Row],[Budget_COGS]])
)
)</f>
        <v>-0.35</v>
      </c>
      <c r="S196" s="5" t="str">
        <f>IF(Table1[[#This Row],[COGS _Var]]&gt;=0, "Above Budget", "Below Budget")</f>
        <v>Above Budget</v>
      </c>
      <c r="T196">
        <f>Table1[[#This Row],[Actual_Sales]]-Table1[[#This Row],[COGS]]</f>
        <v>130</v>
      </c>
      <c r="U196">
        <v>110</v>
      </c>
      <c r="V196">
        <f>Table1[[#This Row],[Gross_Margin]]-Table1[[#This Row],[Budget_Margin]]</f>
        <v>20</v>
      </c>
      <c r="W196" s="5">
        <f>IF(
Table1[[#This Row],[Budget_Margin]]=0,
"",
IF(
Table1[[#This Row],[Budget_Margin]]&gt;0,
(Table1[[#This Row],[Gross_Margin]]-Table1[[#This Row],[Budget_Margin]]) / Table1[[#This Row],[Budget_Margin]],
(Table1[[#This Row],[Gross_Margin]]-Table1[[#This Row],[Budget_Margin]]) / ABS(Table1[[#This Row],[Budget_Margin]])
)
)</f>
        <v>0.18181818181818182</v>
      </c>
      <c r="X196" s="5" t="str">
        <f>IF(Table1[[#This Row],[Margin_Var]]&gt;=0, "Above Budget", "Below Budget")</f>
        <v>Above Budget</v>
      </c>
      <c r="Y196" s="5">
        <f>IFERROR(Table1[[#This Row],[Gross_Margin]]/Table1[[#This Row],[Actual_Sales]],0)</f>
        <v>0.61611374407582942</v>
      </c>
      <c r="Z196" s="5">
        <f>Table1[[#This Row],[Actual_Profit]]/Table1[[#This Row],[Actual_Sales]]</f>
        <v>0.45497630331753552</v>
      </c>
      <c r="AA196">
        <v>34</v>
      </c>
      <c r="AB196" s="5">
        <f>IFERROR(Table1[[#This Row],[Expenses]]/Table1[[#This Row],[Actual_Sales]],0)</f>
        <v>0.16113744075829384</v>
      </c>
      <c r="AC196">
        <v>22</v>
      </c>
      <c r="AD196">
        <v>460</v>
      </c>
      <c r="AE196" s="5">
        <f>IFERROR(Table1[[#This Row],[Inventory]]/Table1[[#This Row],[Actual_Sales]],0)</f>
        <v>2.1800947867298577</v>
      </c>
    </row>
    <row r="197" spans="1:31" x14ac:dyDescent="0.25">
      <c r="A197">
        <v>2773</v>
      </c>
      <c r="B197">
        <v>707</v>
      </c>
      <c r="C197">
        <v>12</v>
      </c>
      <c r="D197" s="2">
        <v>40634</v>
      </c>
      <c r="E197">
        <v>211</v>
      </c>
      <c r="F197">
        <v>130</v>
      </c>
      <c r="G197">
        <f>Table1[[#This Row],[Actual_Sales]]-Table1[[#This Row],[Budget_Sales]]</f>
        <v>81</v>
      </c>
      <c r="H197" s="5">
        <f>IF(
Table1[[#This Row],[Budget_Sales]]=0,
"",
IF(
Table1[[#This Row],[Budget_Sales]]&gt;0,
(Table1[[#This Row],[Actual_Sales]]-Table1[[#This Row],[Budget_Sales]])/Table1[[#This Row],[Budget_Sales]],
(Table1[[#This Row],[Actual_Sales]]-Table1[[#This Row],[Budget_Sales]])/ABS(Table1[[#This Row],[Budget_Sales]])
)
)</f>
        <v>0.62307692307692308</v>
      </c>
      <c r="I197" s="5" t="str">
        <f>IF(Table1[[#This Row],[Sales_Var]]&gt;=0,"Above Budget","Below Budget")</f>
        <v>Above Budget</v>
      </c>
      <c r="J197">
        <f>Table1[[#This Row],[Actual_Sales]]-(Table1[[#This Row],[COGS]]+Table1[[#This Row],[Expenses]])</f>
        <v>96</v>
      </c>
      <c r="K197">
        <v>70</v>
      </c>
      <c r="L197">
        <f>Table1[[#This Row],[Actual_Profit]]-Table1[[#This Row],[Budget_Profit]]</f>
        <v>26</v>
      </c>
      <c r="M197" s="5">
        <f>IF(
Table1[[#This Row],[Budget_Profit]]=0,
"",
IF(
Table1[[#This Row],[Budget_Profit]]&gt;0,
(Table1[[#This Row],[Actual_Profit]]-Table1[[#This Row],[Budget_Profit]])/Table1[[#This Row],[Budget_Profit]],
(Table1[[#This Row],[Actual_Profit]]-Table1[[#This Row],[Budget_Profit]])/ABS(Table1[[#This Row],[Budget_Profit]])
)
)</f>
        <v>0.37142857142857144</v>
      </c>
      <c r="N197" s="5" t="str">
        <f>IF(Table1[[#This Row],[Profit_Var]]&gt;=0, "Above Budget", "Below Budget")</f>
        <v>Above Budget</v>
      </c>
      <c r="O197">
        <v>81</v>
      </c>
      <c r="P197">
        <v>50</v>
      </c>
      <c r="Q197">
        <f>Table1[[#This Row],[COGS]]-Table1[[#This Row],[Budget_COGS]]</f>
        <v>31</v>
      </c>
      <c r="R197" s="5">
        <f>IF(
Table1[[#This Row],[Budget_COGS]]=0,
"",
IF(
Table1[[#This Row],[Budget_COGS]]&gt;0,
(Table1[[#This Row],[Budget_COGS]]-Table1[[#This Row],[COGS]]) / Table1[[#This Row],[Budget_COGS]],
(Table1[[#This Row],[Budget_COGS]]-Table1[[#This Row],[COGS]]) / ABS(Table1[[#This Row],[Budget_COGS]])
)
)</f>
        <v>-0.62</v>
      </c>
      <c r="S197" s="5" t="str">
        <f>IF(Table1[[#This Row],[COGS _Var]]&gt;=0, "Above Budget", "Below Budget")</f>
        <v>Above Budget</v>
      </c>
      <c r="T197">
        <f>Table1[[#This Row],[Actual_Sales]]-Table1[[#This Row],[COGS]]</f>
        <v>130</v>
      </c>
      <c r="U197">
        <v>80</v>
      </c>
      <c r="V197">
        <f>Table1[[#This Row],[Gross_Margin]]-Table1[[#This Row],[Budget_Margin]]</f>
        <v>50</v>
      </c>
      <c r="W197" s="5">
        <f>IF(
Table1[[#This Row],[Budget_Margin]]=0,
"",
IF(
Table1[[#This Row],[Budget_Margin]]&gt;0,
(Table1[[#This Row],[Gross_Margin]]-Table1[[#This Row],[Budget_Margin]]) / Table1[[#This Row],[Budget_Margin]],
(Table1[[#This Row],[Gross_Margin]]-Table1[[#This Row],[Budget_Margin]]) / ABS(Table1[[#This Row],[Budget_Margin]])
)
)</f>
        <v>0.625</v>
      </c>
      <c r="X197" s="5" t="str">
        <f>IF(Table1[[#This Row],[Margin_Var]]&gt;=0, "Above Budget", "Below Budget")</f>
        <v>Above Budget</v>
      </c>
      <c r="Y197" s="5">
        <f>IFERROR(Table1[[#This Row],[Gross_Margin]]/Table1[[#This Row],[Actual_Sales]],0)</f>
        <v>0.61611374407582942</v>
      </c>
      <c r="Z197" s="5">
        <f>Table1[[#This Row],[Actual_Profit]]/Table1[[#This Row],[Actual_Sales]]</f>
        <v>0.45497630331753552</v>
      </c>
      <c r="AA197">
        <v>34</v>
      </c>
      <c r="AB197" s="5">
        <f>IFERROR(Table1[[#This Row],[Expenses]]/Table1[[#This Row],[Actual_Sales]],0)</f>
        <v>0.16113744075829384</v>
      </c>
      <c r="AC197">
        <v>22</v>
      </c>
      <c r="AD197">
        <v>460</v>
      </c>
      <c r="AE197" s="5">
        <f>IFERROR(Table1[[#This Row],[Inventory]]/Table1[[#This Row],[Actual_Sales]],0)</f>
        <v>2.1800947867298577</v>
      </c>
    </row>
    <row r="198" spans="1:31" x14ac:dyDescent="0.25">
      <c r="A198">
        <v>2737</v>
      </c>
      <c r="B198">
        <v>518</v>
      </c>
      <c r="C198">
        <v>13</v>
      </c>
      <c r="D198" s="2">
        <v>40634</v>
      </c>
      <c r="E198">
        <v>211</v>
      </c>
      <c r="F198">
        <v>210</v>
      </c>
      <c r="G198">
        <f>Table1[[#This Row],[Actual_Sales]]-Table1[[#This Row],[Budget_Sales]]</f>
        <v>1</v>
      </c>
      <c r="H198" s="5">
        <f>IF(
Table1[[#This Row],[Budget_Sales]]=0,
"",
IF(
Table1[[#This Row],[Budget_Sales]]&gt;0,
(Table1[[#This Row],[Actual_Sales]]-Table1[[#This Row],[Budget_Sales]])/Table1[[#This Row],[Budget_Sales]],
(Table1[[#This Row],[Actual_Sales]]-Table1[[#This Row],[Budget_Sales]])/ABS(Table1[[#This Row],[Budget_Sales]])
)
)</f>
        <v>4.7619047619047623E-3</v>
      </c>
      <c r="I198" s="5" t="str">
        <f>IF(Table1[[#This Row],[Sales_Var]]&gt;=0,"Above Budget","Below Budget")</f>
        <v>Above Budget</v>
      </c>
      <c r="J198">
        <f>Table1[[#This Row],[Actual_Sales]]-(Table1[[#This Row],[COGS]]+Table1[[#This Row],[Expenses]])</f>
        <v>96</v>
      </c>
      <c r="K198">
        <v>100</v>
      </c>
      <c r="L198">
        <f>Table1[[#This Row],[Actual_Profit]]-Table1[[#This Row],[Budget_Profit]]</f>
        <v>-4</v>
      </c>
      <c r="M198" s="5">
        <f>IF(
Table1[[#This Row],[Budget_Profit]]=0,
"",
IF(
Table1[[#This Row],[Budget_Profit]]&gt;0,
(Table1[[#This Row],[Actual_Profit]]-Table1[[#This Row],[Budget_Profit]])/Table1[[#This Row],[Budget_Profit]],
(Table1[[#This Row],[Actual_Profit]]-Table1[[#This Row],[Budget_Profit]])/ABS(Table1[[#This Row],[Budget_Profit]])
)
)</f>
        <v>-0.04</v>
      </c>
      <c r="N198" s="5" t="str">
        <f>IF(Table1[[#This Row],[Profit_Var]]&gt;=0, "Above Budget", "Below Budget")</f>
        <v>Below Budget</v>
      </c>
      <c r="O198">
        <v>81</v>
      </c>
      <c r="P198">
        <v>80</v>
      </c>
      <c r="Q198">
        <f>Table1[[#This Row],[COGS]]-Table1[[#This Row],[Budget_COGS]]</f>
        <v>1</v>
      </c>
      <c r="R198" s="5">
        <f>IF(
Table1[[#This Row],[Budget_COGS]]=0,
"",
IF(
Table1[[#This Row],[Budget_COGS]]&gt;0,
(Table1[[#This Row],[Budget_COGS]]-Table1[[#This Row],[COGS]]) / Table1[[#This Row],[Budget_COGS]],
(Table1[[#This Row],[Budget_COGS]]-Table1[[#This Row],[COGS]]) / ABS(Table1[[#This Row],[Budget_COGS]])
)
)</f>
        <v>-1.2500000000000001E-2</v>
      </c>
      <c r="S198" s="5" t="str">
        <f>IF(Table1[[#This Row],[COGS _Var]]&gt;=0, "Above Budget", "Below Budget")</f>
        <v>Above Budget</v>
      </c>
      <c r="T198">
        <f>Table1[[#This Row],[Actual_Sales]]-Table1[[#This Row],[COGS]]</f>
        <v>130</v>
      </c>
      <c r="U198">
        <v>130</v>
      </c>
      <c r="V198">
        <f>Table1[[#This Row],[Gross_Margin]]-Table1[[#This Row],[Budget_Margin]]</f>
        <v>0</v>
      </c>
      <c r="W198" s="5">
        <f>IF(
Table1[[#This Row],[Budget_Margin]]=0,
"",
IF(
Table1[[#This Row],[Budget_Margin]]&gt;0,
(Table1[[#This Row],[Gross_Margin]]-Table1[[#This Row],[Budget_Margin]]) / Table1[[#This Row],[Budget_Margin]],
(Table1[[#This Row],[Gross_Margin]]-Table1[[#This Row],[Budget_Margin]]) / ABS(Table1[[#This Row],[Budget_Margin]])
)
)</f>
        <v>0</v>
      </c>
      <c r="X198" s="5" t="str">
        <f>IF(Table1[[#This Row],[Margin_Var]]&gt;=0, "Above Budget", "Below Budget")</f>
        <v>Above Budget</v>
      </c>
      <c r="Y198" s="5">
        <f>IFERROR(Table1[[#This Row],[Gross_Margin]]/Table1[[#This Row],[Actual_Sales]],0)</f>
        <v>0.61611374407582942</v>
      </c>
      <c r="Z198" s="5">
        <f>Table1[[#This Row],[Actual_Profit]]/Table1[[#This Row],[Actual_Sales]]</f>
        <v>0.45497630331753552</v>
      </c>
      <c r="AA198">
        <v>34</v>
      </c>
      <c r="AB198" s="5">
        <f>IFERROR(Table1[[#This Row],[Expenses]]/Table1[[#This Row],[Actual_Sales]],0)</f>
        <v>0.16113744075829384</v>
      </c>
      <c r="AC198">
        <v>22</v>
      </c>
      <c r="AD198">
        <v>460</v>
      </c>
      <c r="AE198" s="5">
        <f>IFERROR(Table1[[#This Row],[Inventory]]/Table1[[#This Row],[Actual_Sales]],0)</f>
        <v>2.1800947867298577</v>
      </c>
    </row>
    <row r="199" spans="1:31" x14ac:dyDescent="0.25">
      <c r="A199">
        <v>2581</v>
      </c>
      <c r="B199">
        <v>646</v>
      </c>
      <c r="C199">
        <v>13</v>
      </c>
      <c r="D199" s="2">
        <v>40603</v>
      </c>
      <c r="E199">
        <v>211</v>
      </c>
      <c r="F199">
        <v>210</v>
      </c>
      <c r="G199">
        <f>Table1[[#This Row],[Actual_Sales]]-Table1[[#This Row],[Budget_Sales]]</f>
        <v>1</v>
      </c>
      <c r="H199" s="5">
        <f>IF(
Table1[[#This Row],[Budget_Sales]]=0,
"",
IF(
Table1[[#This Row],[Budget_Sales]]&gt;0,
(Table1[[#This Row],[Actual_Sales]]-Table1[[#This Row],[Budget_Sales]])/Table1[[#This Row],[Budget_Sales]],
(Table1[[#This Row],[Actual_Sales]]-Table1[[#This Row],[Budget_Sales]])/ABS(Table1[[#This Row],[Budget_Sales]])
)
)</f>
        <v>4.7619047619047623E-3</v>
      </c>
      <c r="I199" s="5" t="str">
        <f>IF(Table1[[#This Row],[Sales_Var]]&gt;=0,"Above Budget","Below Budget")</f>
        <v>Above Budget</v>
      </c>
      <c r="J199">
        <f>Table1[[#This Row],[Actual_Sales]]-(Table1[[#This Row],[COGS]]+Table1[[#This Row],[Expenses]])</f>
        <v>96</v>
      </c>
      <c r="K199">
        <v>100</v>
      </c>
      <c r="L199">
        <f>Table1[[#This Row],[Actual_Profit]]-Table1[[#This Row],[Budget_Profit]]</f>
        <v>-4</v>
      </c>
      <c r="M199" s="5">
        <f>IF(
Table1[[#This Row],[Budget_Profit]]=0,
"",
IF(
Table1[[#This Row],[Budget_Profit]]&gt;0,
(Table1[[#This Row],[Actual_Profit]]-Table1[[#This Row],[Budget_Profit]])/Table1[[#This Row],[Budget_Profit]],
(Table1[[#This Row],[Actual_Profit]]-Table1[[#This Row],[Budget_Profit]])/ABS(Table1[[#This Row],[Budget_Profit]])
)
)</f>
        <v>-0.04</v>
      </c>
      <c r="N199" s="5" t="str">
        <f>IF(Table1[[#This Row],[Profit_Var]]&gt;=0, "Above Budget", "Below Budget")</f>
        <v>Below Budget</v>
      </c>
      <c r="O199">
        <v>81</v>
      </c>
      <c r="P199">
        <v>80</v>
      </c>
      <c r="Q199">
        <f>Table1[[#This Row],[COGS]]-Table1[[#This Row],[Budget_COGS]]</f>
        <v>1</v>
      </c>
      <c r="R199" s="5">
        <f>IF(
Table1[[#This Row],[Budget_COGS]]=0,
"",
IF(
Table1[[#This Row],[Budget_COGS]]&gt;0,
(Table1[[#This Row],[Budget_COGS]]-Table1[[#This Row],[COGS]]) / Table1[[#This Row],[Budget_COGS]],
(Table1[[#This Row],[Budget_COGS]]-Table1[[#This Row],[COGS]]) / ABS(Table1[[#This Row],[Budget_COGS]])
)
)</f>
        <v>-1.2500000000000001E-2</v>
      </c>
      <c r="S199" s="5" t="str">
        <f>IF(Table1[[#This Row],[COGS _Var]]&gt;=0, "Above Budget", "Below Budget")</f>
        <v>Above Budget</v>
      </c>
      <c r="T199">
        <f>Table1[[#This Row],[Actual_Sales]]-Table1[[#This Row],[COGS]]</f>
        <v>130</v>
      </c>
      <c r="U199">
        <v>130</v>
      </c>
      <c r="V199">
        <f>Table1[[#This Row],[Gross_Margin]]-Table1[[#This Row],[Budget_Margin]]</f>
        <v>0</v>
      </c>
      <c r="W199" s="5">
        <f>IF(
Table1[[#This Row],[Budget_Margin]]=0,
"",
IF(
Table1[[#This Row],[Budget_Margin]]&gt;0,
(Table1[[#This Row],[Gross_Margin]]-Table1[[#This Row],[Budget_Margin]]) / Table1[[#This Row],[Budget_Margin]],
(Table1[[#This Row],[Gross_Margin]]-Table1[[#This Row],[Budget_Margin]]) / ABS(Table1[[#This Row],[Budget_Margin]])
)
)</f>
        <v>0</v>
      </c>
      <c r="X199" s="5" t="str">
        <f>IF(Table1[[#This Row],[Margin_Var]]&gt;=0, "Above Budget", "Below Budget")</f>
        <v>Above Budget</v>
      </c>
      <c r="Y199" s="5">
        <f>IFERROR(Table1[[#This Row],[Gross_Margin]]/Table1[[#This Row],[Actual_Sales]],0)</f>
        <v>0.61611374407582942</v>
      </c>
      <c r="Z199" s="5">
        <f>Table1[[#This Row],[Actual_Profit]]/Table1[[#This Row],[Actual_Sales]]</f>
        <v>0.45497630331753552</v>
      </c>
      <c r="AA199">
        <v>34</v>
      </c>
      <c r="AB199" s="5">
        <f>IFERROR(Table1[[#This Row],[Expenses]]/Table1[[#This Row],[Actual_Sales]],0)</f>
        <v>0.16113744075829384</v>
      </c>
      <c r="AC199">
        <v>22</v>
      </c>
      <c r="AD199">
        <v>441</v>
      </c>
      <c r="AE199" s="5">
        <f>IFERROR(Table1[[#This Row],[Inventory]]/Table1[[#This Row],[Actual_Sales]],0)</f>
        <v>2.0900473933649288</v>
      </c>
    </row>
    <row r="200" spans="1:31" x14ac:dyDescent="0.25">
      <c r="A200">
        <v>2133</v>
      </c>
      <c r="B200">
        <v>217</v>
      </c>
      <c r="C200">
        <v>11</v>
      </c>
      <c r="D200" s="2">
        <v>40544</v>
      </c>
      <c r="E200">
        <v>150</v>
      </c>
      <c r="F200">
        <v>110</v>
      </c>
      <c r="G200">
        <f>Table1[[#This Row],[Actual_Sales]]-Table1[[#This Row],[Budget_Sales]]</f>
        <v>40</v>
      </c>
      <c r="H200" s="5">
        <f>IF(
Table1[[#This Row],[Budget_Sales]]=0,
"",
IF(
Table1[[#This Row],[Budget_Sales]]&gt;0,
(Table1[[#This Row],[Actual_Sales]]-Table1[[#This Row],[Budget_Sales]])/Table1[[#This Row],[Budget_Sales]],
(Table1[[#This Row],[Actual_Sales]]-Table1[[#This Row],[Budget_Sales]])/ABS(Table1[[#This Row],[Budget_Sales]])
)
)</f>
        <v>0.36363636363636365</v>
      </c>
      <c r="I200" s="5" t="str">
        <f>IF(Table1[[#This Row],[Sales_Var]]&gt;=0,"Above Budget","Below Budget")</f>
        <v>Above Budget</v>
      </c>
      <c r="J200">
        <f>Table1[[#This Row],[Actual_Sales]]-(Table1[[#This Row],[COGS]]+Table1[[#This Row],[Expenses]])</f>
        <v>68</v>
      </c>
      <c r="K200">
        <v>50</v>
      </c>
      <c r="L200">
        <f>Table1[[#This Row],[Actual_Profit]]-Table1[[#This Row],[Budget_Profit]]</f>
        <v>18</v>
      </c>
      <c r="M200" s="5">
        <f>IF(
Table1[[#This Row],[Budget_Profit]]=0,
"",
IF(
Table1[[#This Row],[Budget_Profit]]&gt;0,
(Table1[[#This Row],[Actual_Profit]]-Table1[[#This Row],[Budget_Profit]])/Table1[[#This Row],[Budget_Profit]],
(Table1[[#This Row],[Actual_Profit]]-Table1[[#This Row],[Budget_Profit]])/ABS(Table1[[#This Row],[Budget_Profit]])
)
)</f>
        <v>0.36</v>
      </c>
      <c r="N200" s="5" t="str">
        <f>IF(Table1[[#This Row],[Profit_Var]]&gt;=0, "Above Budget", "Below Budget")</f>
        <v>Above Budget</v>
      </c>
      <c r="O200">
        <v>54</v>
      </c>
      <c r="P200">
        <v>40</v>
      </c>
      <c r="Q200">
        <f>Table1[[#This Row],[COGS]]-Table1[[#This Row],[Budget_COGS]]</f>
        <v>14</v>
      </c>
      <c r="R200" s="5">
        <f>IF(
Table1[[#This Row],[Budget_COGS]]=0,
"",
IF(
Table1[[#This Row],[Budget_COGS]]&gt;0,
(Table1[[#This Row],[Budget_COGS]]-Table1[[#This Row],[COGS]]) / Table1[[#This Row],[Budget_COGS]],
(Table1[[#This Row],[Budget_COGS]]-Table1[[#This Row],[COGS]]) / ABS(Table1[[#This Row],[Budget_COGS]])
)
)</f>
        <v>-0.35</v>
      </c>
      <c r="S200" s="5" t="str">
        <f>IF(Table1[[#This Row],[COGS _Var]]&gt;=0, "Above Budget", "Below Budget")</f>
        <v>Above Budget</v>
      </c>
      <c r="T200">
        <f>Table1[[#This Row],[Actual_Sales]]-Table1[[#This Row],[COGS]]</f>
        <v>96</v>
      </c>
      <c r="U200">
        <v>70</v>
      </c>
      <c r="V200">
        <f>Table1[[#This Row],[Gross_Margin]]-Table1[[#This Row],[Budget_Margin]]</f>
        <v>26</v>
      </c>
      <c r="W200" s="5">
        <f>IF(
Table1[[#This Row],[Budget_Margin]]=0,
"",
IF(
Table1[[#This Row],[Budget_Margin]]&gt;0,
(Table1[[#This Row],[Gross_Margin]]-Table1[[#This Row],[Budget_Margin]]) / Table1[[#This Row],[Budget_Margin]],
(Table1[[#This Row],[Gross_Margin]]-Table1[[#This Row],[Budget_Margin]]) / ABS(Table1[[#This Row],[Budget_Margin]])
)
)</f>
        <v>0.37142857142857144</v>
      </c>
      <c r="X200" s="5" t="str">
        <f>IF(Table1[[#This Row],[Margin_Var]]&gt;=0, "Above Budget", "Below Budget")</f>
        <v>Above Budget</v>
      </c>
      <c r="Y200" s="5">
        <f>IFERROR(Table1[[#This Row],[Gross_Margin]]/Table1[[#This Row],[Actual_Sales]],0)</f>
        <v>0.64</v>
      </c>
      <c r="Z200" s="5">
        <f>Table1[[#This Row],[Actual_Profit]]/Table1[[#This Row],[Actual_Sales]]</f>
        <v>0.45333333333333331</v>
      </c>
      <c r="AA200">
        <v>28</v>
      </c>
      <c r="AB200" s="5">
        <f>IFERROR(Table1[[#This Row],[Expenses]]/Table1[[#This Row],[Actual_Sales]],0)</f>
        <v>0.18666666666666668</v>
      </c>
      <c r="AC200">
        <v>15</v>
      </c>
      <c r="AD200">
        <v>456</v>
      </c>
      <c r="AE200" s="5">
        <f>IFERROR(Table1[[#This Row],[Inventory]]/Table1[[#This Row],[Actual_Sales]],0)</f>
        <v>3.04</v>
      </c>
    </row>
    <row r="201" spans="1:31" x14ac:dyDescent="0.25">
      <c r="A201">
        <v>2221</v>
      </c>
      <c r="B201">
        <v>573</v>
      </c>
      <c r="C201">
        <v>6</v>
      </c>
      <c r="D201" s="2">
        <v>40544</v>
      </c>
      <c r="E201">
        <v>128</v>
      </c>
      <c r="F201">
        <v>130</v>
      </c>
      <c r="G201">
        <f>Table1[[#This Row],[Actual_Sales]]-Table1[[#This Row],[Budget_Sales]]</f>
        <v>-2</v>
      </c>
      <c r="H201" s="5">
        <f>IF(
Table1[[#This Row],[Budget_Sales]]=0,
"",
IF(
Table1[[#This Row],[Budget_Sales]]&gt;0,
(Table1[[#This Row],[Actual_Sales]]-Table1[[#This Row],[Budget_Sales]])/Table1[[#This Row],[Budget_Sales]],
(Table1[[#This Row],[Actual_Sales]]-Table1[[#This Row],[Budget_Sales]])/ABS(Table1[[#This Row],[Budget_Sales]])
)
)</f>
        <v>-1.5384615384615385E-2</v>
      </c>
      <c r="I201" s="5" t="str">
        <f>IF(Table1[[#This Row],[Sales_Var]]&gt;=0,"Above Budget","Below Budget")</f>
        <v>Below Budget</v>
      </c>
      <c r="J201">
        <f>Table1[[#This Row],[Actual_Sales]]-(Table1[[#This Row],[COGS]]+Table1[[#This Row],[Expenses]])</f>
        <v>58</v>
      </c>
      <c r="K201">
        <v>60</v>
      </c>
      <c r="L201">
        <f>Table1[[#This Row],[Actual_Profit]]-Table1[[#This Row],[Budget_Profit]]</f>
        <v>-2</v>
      </c>
      <c r="M201" s="5">
        <f>IF(
Table1[[#This Row],[Budget_Profit]]=0,
"",
IF(
Table1[[#This Row],[Budget_Profit]]&gt;0,
(Table1[[#This Row],[Actual_Profit]]-Table1[[#This Row],[Budget_Profit]])/Table1[[#This Row],[Budget_Profit]],
(Table1[[#This Row],[Actual_Profit]]-Table1[[#This Row],[Budget_Profit]])/ABS(Table1[[#This Row],[Budget_Profit]])
)
)</f>
        <v>-3.3333333333333333E-2</v>
      </c>
      <c r="N201" s="5" t="str">
        <f>IF(Table1[[#This Row],[Profit_Var]]&gt;=0, "Above Budget", "Below Budget")</f>
        <v>Below Budget</v>
      </c>
      <c r="O201">
        <v>46</v>
      </c>
      <c r="P201">
        <v>50</v>
      </c>
      <c r="Q201">
        <f>Table1[[#This Row],[COGS]]-Table1[[#This Row],[Budget_COGS]]</f>
        <v>-4</v>
      </c>
      <c r="R201" s="5">
        <f>IF(
Table1[[#This Row],[Budget_COGS]]=0,
"",
IF(
Table1[[#This Row],[Budget_COGS]]&gt;0,
(Table1[[#This Row],[Budget_COGS]]-Table1[[#This Row],[COGS]]) / Table1[[#This Row],[Budget_COGS]],
(Table1[[#This Row],[Budget_COGS]]-Table1[[#This Row],[COGS]]) / ABS(Table1[[#This Row],[Budget_COGS]])
)
)</f>
        <v>0.08</v>
      </c>
      <c r="S201" s="5" t="str">
        <f>IF(Table1[[#This Row],[COGS _Var]]&gt;=0, "Above Budget", "Below Budget")</f>
        <v>Below Budget</v>
      </c>
      <c r="T201">
        <f>Table1[[#This Row],[Actual_Sales]]-Table1[[#This Row],[COGS]]</f>
        <v>82</v>
      </c>
      <c r="U201">
        <v>80</v>
      </c>
      <c r="V201">
        <f>Table1[[#This Row],[Gross_Margin]]-Table1[[#This Row],[Budget_Margin]]</f>
        <v>2</v>
      </c>
      <c r="W201" s="5">
        <f>IF(
Table1[[#This Row],[Budget_Margin]]=0,
"",
IF(
Table1[[#This Row],[Budget_Margin]]&gt;0,
(Table1[[#This Row],[Gross_Margin]]-Table1[[#This Row],[Budget_Margin]]) / Table1[[#This Row],[Budget_Margin]],
(Table1[[#This Row],[Gross_Margin]]-Table1[[#This Row],[Budget_Margin]]) / ABS(Table1[[#This Row],[Budget_Margin]])
)
)</f>
        <v>2.5000000000000001E-2</v>
      </c>
      <c r="X201" s="5" t="str">
        <f>IF(Table1[[#This Row],[Margin_Var]]&gt;=0, "Above Budget", "Below Budget")</f>
        <v>Above Budget</v>
      </c>
      <c r="Y201" s="5">
        <f>IFERROR(Table1[[#This Row],[Gross_Margin]]/Table1[[#This Row],[Actual_Sales]],0)</f>
        <v>0.640625</v>
      </c>
      <c r="Z201" s="5">
        <f>Table1[[#This Row],[Actual_Profit]]/Table1[[#This Row],[Actual_Sales]]</f>
        <v>0.453125</v>
      </c>
      <c r="AA201">
        <v>24</v>
      </c>
      <c r="AB201" s="5">
        <f>IFERROR(Table1[[#This Row],[Expenses]]/Table1[[#This Row],[Actual_Sales]],0)</f>
        <v>0.1875</v>
      </c>
      <c r="AC201">
        <v>12</v>
      </c>
      <c r="AD201">
        <v>777</v>
      </c>
      <c r="AE201" s="5">
        <f>IFERROR(Table1[[#This Row],[Inventory]]/Table1[[#This Row],[Actual_Sales]],0)</f>
        <v>6.0703125</v>
      </c>
    </row>
    <row r="202" spans="1:31" x14ac:dyDescent="0.25">
      <c r="A202">
        <v>2421</v>
      </c>
      <c r="B202">
        <v>708</v>
      </c>
      <c r="C202">
        <v>11</v>
      </c>
      <c r="D202" s="2">
        <v>40575</v>
      </c>
      <c r="E202">
        <v>201</v>
      </c>
      <c r="F202">
        <v>160</v>
      </c>
      <c r="G202">
        <f>Table1[[#This Row],[Actual_Sales]]-Table1[[#This Row],[Budget_Sales]]</f>
        <v>41</v>
      </c>
      <c r="H202" s="5">
        <f>IF(
Table1[[#This Row],[Budget_Sales]]=0,
"",
IF(
Table1[[#This Row],[Budget_Sales]]&gt;0,
(Table1[[#This Row],[Actual_Sales]]-Table1[[#This Row],[Budget_Sales]])/Table1[[#This Row],[Budget_Sales]],
(Table1[[#This Row],[Actual_Sales]]-Table1[[#This Row],[Budget_Sales]])/ABS(Table1[[#This Row],[Budget_Sales]])
)
)</f>
        <v>0.25624999999999998</v>
      </c>
      <c r="I202" s="5" t="str">
        <f>IF(Table1[[#This Row],[Sales_Var]]&gt;=0,"Above Budget","Below Budget")</f>
        <v>Above Budget</v>
      </c>
      <c r="J202">
        <f>Table1[[#This Row],[Actual_Sales]]-(Table1[[#This Row],[COGS]]+Table1[[#This Row],[Expenses]])</f>
        <v>91</v>
      </c>
      <c r="K202">
        <v>80</v>
      </c>
      <c r="L202">
        <f>Table1[[#This Row],[Actual_Profit]]-Table1[[#This Row],[Budget_Profit]]</f>
        <v>11</v>
      </c>
      <c r="M202" s="5">
        <f>IF(
Table1[[#This Row],[Budget_Profit]]=0,
"",
IF(
Table1[[#This Row],[Budget_Profit]]&gt;0,
(Table1[[#This Row],[Actual_Profit]]-Table1[[#This Row],[Budget_Profit]])/Table1[[#This Row],[Budget_Profit]],
(Table1[[#This Row],[Actual_Profit]]-Table1[[#This Row],[Budget_Profit]])/ABS(Table1[[#This Row],[Budget_Profit]])
)
)</f>
        <v>0.13750000000000001</v>
      </c>
      <c r="N202" s="5" t="str">
        <f>IF(Table1[[#This Row],[Profit_Var]]&gt;=0, "Above Budget", "Below Budget")</f>
        <v>Above Budget</v>
      </c>
      <c r="O202">
        <v>77</v>
      </c>
      <c r="P202">
        <v>60</v>
      </c>
      <c r="Q202">
        <f>Table1[[#This Row],[COGS]]-Table1[[#This Row],[Budget_COGS]]</f>
        <v>17</v>
      </c>
      <c r="R202" s="5">
        <f>IF(
Table1[[#This Row],[Budget_COGS]]=0,
"",
IF(
Table1[[#This Row],[Budget_COGS]]&gt;0,
(Table1[[#This Row],[Budget_COGS]]-Table1[[#This Row],[COGS]]) / Table1[[#This Row],[Budget_COGS]],
(Table1[[#This Row],[Budget_COGS]]-Table1[[#This Row],[COGS]]) / ABS(Table1[[#This Row],[Budget_COGS]])
)
)</f>
        <v>-0.28333333333333333</v>
      </c>
      <c r="S202" s="5" t="str">
        <f>IF(Table1[[#This Row],[COGS _Var]]&gt;=0, "Above Budget", "Below Budget")</f>
        <v>Above Budget</v>
      </c>
      <c r="T202">
        <f>Table1[[#This Row],[Actual_Sales]]-Table1[[#This Row],[COGS]]</f>
        <v>124</v>
      </c>
      <c r="U202">
        <v>100</v>
      </c>
      <c r="V202">
        <f>Table1[[#This Row],[Gross_Margin]]-Table1[[#This Row],[Budget_Margin]]</f>
        <v>24</v>
      </c>
      <c r="W202" s="5">
        <f>IF(
Table1[[#This Row],[Budget_Margin]]=0,
"",
IF(
Table1[[#This Row],[Budget_Margin]]&gt;0,
(Table1[[#This Row],[Gross_Margin]]-Table1[[#This Row],[Budget_Margin]]) / Table1[[#This Row],[Budget_Margin]],
(Table1[[#This Row],[Gross_Margin]]-Table1[[#This Row],[Budget_Margin]]) / ABS(Table1[[#This Row],[Budget_Margin]])
)
)</f>
        <v>0.24</v>
      </c>
      <c r="X202" s="5" t="str">
        <f>IF(Table1[[#This Row],[Margin_Var]]&gt;=0, "Above Budget", "Below Budget")</f>
        <v>Above Budget</v>
      </c>
      <c r="Y202" s="5">
        <f>IFERROR(Table1[[#This Row],[Gross_Margin]]/Table1[[#This Row],[Actual_Sales]],0)</f>
        <v>0.61691542288557211</v>
      </c>
      <c r="Z202" s="5">
        <f>Table1[[#This Row],[Actual_Profit]]/Table1[[#This Row],[Actual_Sales]]</f>
        <v>0.45273631840796019</v>
      </c>
      <c r="AA202">
        <v>33</v>
      </c>
      <c r="AB202" s="5">
        <f>IFERROR(Table1[[#This Row],[Expenses]]/Table1[[#This Row],[Actual_Sales]],0)</f>
        <v>0.16417910447761194</v>
      </c>
      <c r="AC202">
        <v>21</v>
      </c>
      <c r="AD202">
        <v>449</v>
      </c>
      <c r="AE202" s="5">
        <f>IFERROR(Table1[[#This Row],[Inventory]]/Table1[[#This Row],[Actual_Sales]],0)</f>
        <v>2.2338308457711444</v>
      </c>
    </row>
    <row r="203" spans="1:31" x14ac:dyDescent="0.25">
      <c r="A203">
        <v>2327</v>
      </c>
      <c r="B203">
        <v>347</v>
      </c>
      <c r="C203">
        <v>13</v>
      </c>
      <c r="D203" s="2">
        <v>40575</v>
      </c>
      <c r="E203">
        <v>201</v>
      </c>
      <c r="F203">
        <v>200</v>
      </c>
      <c r="G203">
        <f>Table1[[#This Row],[Actual_Sales]]-Table1[[#This Row],[Budget_Sales]]</f>
        <v>1</v>
      </c>
      <c r="H203" s="5">
        <f>IF(
Table1[[#This Row],[Budget_Sales]]=0,
"",
IF(
Table1[[#This Row],[Budget_Sales]]&gt;0,
(Table1[[#This Row],[Actual_Sales]]-Table1[[#This Row],[Budget_Sales]])/Table1[[#This Row],[Budget_Sales]],
(Table1[[#This Row],[Actual_Sales]]-Table1[[#This Row],[Budget_Sales]])/ABS(Table1[[#This Row],[Budget_Sales]])
)
)</f>
        <v>5.0000000000000001E-3</v>
      </c>
      <c r="I203" s="5" t="str">
        <f>IF(Table1[[#This Row],[Sales_Var]]&gt;=0,"Above Budget","Below Budget")</f>
        <v>Above Budget</v>
      </c>
      <c r="J203">
        <f>Table1[[#This Row],[Actual_Sales]]-(Table1[[#This Row],[COGS]]+Table1[[#This Row],[Expenses]])</f>
        <v>91</v>
      </c>
      <c r="K203">
        <v>90</v>
      </c>
      <c r="L203">
        <f>Table1[[#This Row],[Actual_Profit]]-Table1[[#This Row],[Budget_Profit]]</f>
        <v>1</v>
      </c>
      <c r="M203" s="5">
        <f>IF(
Table1[[#This Row],[Budget_Profit]]=0,
"",
IF(
Table1[[#This Row],[Budget_Profit]]&gt;0,
(Table1[[#This Row],[Actual_Profit]]-Table1[[#This Row],[Budget_Profit]])/Table1[[#This Row],[Budget_Profit]],
(Table1[[#This Row],[Actual_Profit]]-Table1[[#This Row],[Budget_Profit]])/ABS(Table1[[#This Row],[Budget_Profit]])
)
)</f>
        <v>1.1111111111111112E-2</v>
      </c>
      <c r="N203" s="5" t="str">
        <f>IF(Table1[[#This Row],[Profit_Var]]&gt;=0, "Above Budget", "Below Budget")</f>
        <v>Above Budget</v>
      </c>
      <c r="O203">
        <v>77</v>
      </c>
      <c r="P203">
        <v>80</v>
      </c>
      <c r="Q203">
        <f>Table1[[#This Row],[COGS]]-Table1[[#This Row],[Budget_COGS]]</f>
        <v>-3</v>
      </c>
      <c r="R203" s="5">
        <f>IF(
Table1[[#This Row],[Budget_COGS]]=0,
"",
IF(
Table1[[#This Row],[Budget_COGS]]&gt;0,
(Table1[[#This Row],[Budget_COGS]]-Table1[[#This Row],[COGS]]) / Table1[[#This Row],[Budget_COGS]],
(Table1[[#This Row],[Budget_COGS]]-Table1[[#This Row],[COGS]]) / ABS(Table1[[#This Row],[Budget_COGS]])
)
)</f>
        <v>3.7499999999999999E-2</v>
      </c>
      <c r="S203" s="5" t="str">
        <f>IF(Table1[[#This Row],[COGS _Var]]&gt;=0, "Above Budget", "Below Budget")</f>
        <v>Below Budget</v>
      </c>
      <c r="T203">
        <f>Table1[[#This Row],[Actual_Sales]]-Table1[[#This Row],[COGS]]</f>
        <v>124</v>
      </c>
      <c r="U203">
        <v>120</v>
      </c>
      <c r="V203">
        <f>Table1[[#This Row],[Gross_Margin]]-Table1[[#This Row],[Budget_Margin]]</f>
        <v>4</v>
      </c>
      <c r="W203" s="5">
        <f>IF(
Table1[[#This Row],[Budget_Margin]]=0,
"",
IF(
Table1[[#This Row],[Budget_Margin]]&gt;0,
(Table1[[#This Row],[Gross_Margin]]-Table1[[#This Row],[Budget_Margin]]) / Table1[[#This Row],[Budget_Margin]],
(Table1[[#This Row],[Gross_Margin]]-Table1[[#This Row],[Budget_Margin]]) / ABS(Table1[[#This Row],[Budget_Margin]])
)
)</f>
        <v>3.3333333333333333E-2</v>
      </c>
      <c r="X203" s="5" t="str">
        <f>IF(Table1[[#This Row],[Margin_Var]]&gt;=0, "Above Budget", "Below Budget")</f>
        <v>Above Budget</v>
      </c>
      <c r="Y203" s="5">
        <f>IFERROR(Table1[[#This Row],[Gross_Margin]]/Table1[[#This Row],[Actual_Sales]],0)</f>
        <v>0.61691542288557211</v>
      </c>
      <c r="Z203" s="5">
        <f>Table1[[#This Row],[Actual_Profit]]/Table1[[#This Row],[Actual_Sales]]</f>
        <v>0.45273631840796019</v>
      </c>
      <c r="AA203">
        <v>33</v>
      </c>
      <c r="AB203" s="5">
        <f>IFERROR(Table1[[#This Row],[Expenses]]/Table1[[#This Row],[Actual_Sales]],0)</f>
        <v>0.16417910447761194</v>
      </c>
      <c r="AC203">
        <v>21</v>
      </c>
      <c r="AD203">
        <v>449</v>
      </c>
      <c r="AE203" s="5">
        <f>IFERROR(Table1[[#This Row],[Inventory]]/Table1[[#This Row],[Actual_Sales]],0)</f>
        <v>2.2338308457711444</v>
      </c>
    </row>
    <row r="204" spans="1:31" x14ac:dyDescent="0.25">
      <c r="A204">
        <v>2813</v>
      </c>
      <c r="B204">
        <v>914</v>
      </c>
      <c r="C204">
        <v>7</v>
      </c>
      <c r="D204" s="2">
        <v>40634</v>
      </c>
      <c r="E204">
        <v>601</v>
      </c>
      <c r="F204">
        <v>550</v>
      </c>
      <c r="G204">
        <f>Table1[[#This Row],[Actual_Sales]]-Table1[[#This Row],[Budget_Sales]]</f>
        <v>51</v>
      </c>
      <c r="H204" s="5">
        <f>IF(
Table1[[#This Row],[Budget_Sales]]=0,
"",
IF(
Table1[[#This Row],[Budget_Sales]]&gt;0,
(Table1[[#This Row],[Actual_Sales]]-Table1[[#This Row],[Budget_Sales]])/Table1[[#This Row],[Budget_Sales]],
(Table1[[#This Row],[Actual_Sales]]-Table1[[#This Row],[Budget_Sales]])/ABS(Table1[[#This Row],[Budget_Sales]])
)
)</f>
        <v>9.2727272727272728E-2</v>
      </c>
      <c r="I204" s="5" t="str">
        <f>IF(Table1[[#This Row],[Sales_Var]]&gt;=0,"Above Budget","Below Budget")</f>
        <v>Above Budget</v>
      </c>
      <c r="J204">
        <f>Table1[[#This Row],[Actual_Sales]]-(Table1[[#This Row],[COGS]]+Table1[[#This Row],[Expenses]])</f>
        <v>272</v>
      </c>
      <c r="K204">
        <v>250</v>
      </c>
      <c r="L204">
        <f>Table1[[#This Row],[Actual_Profit]]-Table1[[#This Row],[Budget_Profit]]</f>
        <v>22</v>
      </c>
      <c r="M204" s="5">
        <f>IF(
Table1[[#This Row],[Budget_Profit]]=0,
"",
IF(
Table1[[#This Row],[Budget_Profit]]&gt;0,
(Table1[[#This Row],[Actual_Profit]]-Table1[[#This Row],[Budget_Profit]])/Table1[[#This Row],[Budget_Profit]],
(Table1[[#This Row],[Actual_Profit]]-Table1[[#This Row],[Budget_Profit]])/ABS(Table1[[#This Row],[Budget_Profit]])
)
)</f>
        <v>8.7999999999999995E-2</v>
      </c>
      <c r="N204" s="5" t="str">
        <f>IF(Table1[[#This Row],[Profit_Var]]&gt;=0, "Above Budget", "Below Budget")</f>
        <v>Above Budget</v>
      </c>
      <c r="O204">
        <v>239</v>
      </c>
      <c r="P204">
        <v>220</v>
      </c>
      <c r="Q204">
        <f>Table1[[#This Row],[COGS]]-Table1[[#This Row],[Budget_COGS]]</f>
        <v>19</v>
      </c>
      <c r="R204" s="5">
        <f>IF(
Table1[[#This Row],[Budget_COGS]]=0,
"",
IF(
Table1[[#This Row],[Budget_COGS]]&gt;0,
(Table1[[#This Row],[Budget_COGS]]-Table1[[#This Row],[COGS]]) / Table1[[#This Row],[Budget_COGS]],
(Table1[[#This Row],[Budget_COGS]]-Table1[[#This Row],[COGS]]) / ABS(Table1[[#This Row],[Budget_COGS]])
)
)</f>
        <v>-8.6363636363636365E-2</v>
      </c>
      <c r="S204" s="5" t="str">
        <f>IF(Table1[[#This Row],[COGS _Var]]&gt;=0, "Above Budget", "Below Budget")</f>
        <v>Above Budget</v>
      </c>
      <c r="T204">
        <f>Table1[[#This Row],[Actual_Sales]]-Table1[[#This Row],[COGS]]</f>
        <v>362</v>
      </c>
      <c r="U204">
        <v>330</v>
      </c>
      <c r="V204">
        <f>Table1[[#This Row],[Gross_Margin]]-Table1[[#This Row],[Budget_Margin]]</f>
        <v>32</v>
      </c>
      <c r="W204" s="5">
        <f>IF(
Table1[[#This Row],[Budget_Margin]]=0,
"",
IF(
Table1[[#This Row],[Budget_Margin]]&gt;0,
(Table1[[#This Row],[Gross_Margin]]-Table1[[#This Row],[Budget_Margin]]) / Table1[[#This Row],[Budget_Margin]],
(Table1[[#This Row],[Gross_Margin]]-Table1[[#This Row],[Budget_Margin]]) / ABS(Table1[[#This Row],[Budget_Margin]])
)
)</f>
        <v>9.696969696969697E-2</v>
      </c>
      <c r="X204" s="5" t="str">
        <f>IF(Table1[[#This Row],[Margin_Var]]&gt;=0, "Above Budget", "Below Budget")</f>
        <v>Above Budget</v>
      </c>
      <c r="Y204" s="5">
        <f>IFERROR(Table1[[#This Row],[Gross_Margin]]/Table1[[#This Row],[Actual_Sales]],0)</f>
        <v>0.60232945091514145</v>
      </c>
      <c r="Z204" s="5">
        <f>Table1[[#This Row],[Actual_Profit]]/Table1[[#This Row],[Actual_Sales]]</f>
        <v>0.45257903494176371</v>
      </c>
      <c r="AA204">
        <v>90</v>
      </c>
      <c r="AB204" s="5">
        <f>IFERROR(Table1[[#This Row],[Expenses]]/Table1[[#This Row],[Actual_Sales]],0)</f>
        <v>0.14975041597337771</v>
      </c>
      <c r="AC204">
        <v>66</v>
      </c>
      <c r="AD204">
        <v>1262</v>
      </c>
      <c r="AE204" s="5">
        <f>IFERROR(Table1[[#This Row],[Inventory]]/Table1[[#This Row],[Actual_Sales]],0)</f>
        <v>2.0998336106489184</v>
      </c>
    </row>
    <row r="205" spans="1:31" x14ac:dyDescent="0.25">
      <c r="A205">
        <v>3765</v>
      </c>
      <c r="B205">
        <v>432</v>
      </c>
      <c r="C205">
        <v>6</v>
      </c>
      <c r="D205" s="2">
        <v>40817</v>
      </c>
      <c r="E205">
        <v>199</v>
      </c>
      <c r="F205">
        <v>120</v>
      </c>
      <c r="G205">
        <f>Table1[[#This Row],[Actual_Sales]]-Table1[[#This Row],[Budget_Sales]]</f>
        <v>79</v>
      </c>
      <c r="H205" s="5">
        <f>IF(
Table1[[#This Row],[Budget_Sales]]=0,
"",
IF(
Table1[[#This Row],[Budget_Sales]]&gt;0,
(Table1[[#This Row],[Actual_Sales]]-Table1[[#This Row],[Budget_Sales]])/Table1[[#This Row],[Budget_Sales]],
(Table1[[#This Row],[Actual_Sales]]-Table1[[#This Row],[Budget_Sales]])/ABS(Table1[[#This Row],[Budget_Sales]])
)
)</f>
        <v>0.65833333333333333</v>
      </c>
      <c r="I205" s="5" t="str">
        <f>IF(Table1[[#This Row],[Sales_Var]]&gt;=0,"Above Budget","Below Budget")</f>
        <v>Above Budget</v>
      </c>
      <c r="J205">
        <f>Table1[[#This Row],[Actual_Sales]]-(Table1[[#This Row],[COGS]]+Table1[[#This Row],[Expenses]])</f>
        <v>90</v>
      </c>
      <c r="K205">
        <v>80</v>
      </c>
      <c r="L205">
        <f>Table1[[#This Row],[Actual_Profit]]-Table1[[#This Row],[Budget_Profit]]</f>
        <v>10</v>
      </c>
      <c r="M205" s="5">
        <f>IF(
Table1[[#This Row],[Budget_Profit]]=0,
"",
IF(
Table1[[#This Row],[Budget_Profit]]&gt;0,
(Table1[[#This Row],[Actual_Profit]]-Table1[[#This Row],[Budget_Profit]])/Table1[[#This Row],[Budget_Profit]],
(Table1[[#This Row],[Actual_Profit]]-Table1[[#This Row],[Budget_Profit]])/ABS(Table1[[#This Row],[Budget_Profit]])
)
)</f>
        <v>0.125</v>
      </c>
      <c r="N205" s="5" t="str">
        <f>IF(Table1[[#This Row],[Profit_Var]]&gt;=0, "Above Budget", "Below Budget")</f>
        <v>Above Budget</v>
      </c>
      <c r="O205">
        <v>76</v>
      </c>
      <c r="P205">
        <v>40</v>
      </c>
      <c r="Q205">
        <f>Table1[[#This Row],[COGS]]-Table1[[#This Row],[Budget_COGS]]</f>
        <v>36</v>
      </c>
      <c r="R205" s="5">
        <f>IF(
Table1[[#This Row],[Budget_COGS]]=0,
"",
IF(
Table1[[#This Row],[Budget_COGS]]&gt;0,
(Table1[[#This Row],[Budget_COGS]]-Table1[[#This Row],[COGS]]) / Table1[[#This Row],[Budget_COGS]],
(Table1[[#This Row],[Budget_COGS]]-Table1[[#This Row],[COGS]]) / ABS(Table1[[#This Row],[Budget_COGS]])
)
)</f>
        <v>-0.9</v>
      </c>
      <c r="S205" s="5" t="str">
        <f>IF(Table1[[#This Row],[COGS _Var]]&gt;=0, "Above Budget", "Below Budget")</f>
        <v>Above Budget</v>
      </c>
      <c r="T205">
        <f>Table1[[#This Row],[Actual_Sales]]-Table1[[#This Row],[COGS]]</f>
        <v>123</v>
      </c>
      <c r="U205">
        <v>80</v>
      </c>
      <c r="V205">
        <f>Table1[[#This Row],[Gross_Margin]]-Table1[[#This Row],[Budget_Margin]]</f>
        <v>43</v>
      </c>
      <c r="W205" s="5">
        <f>IF(
Table1[[#This Row],[Budget_Margin]]=0,
"",
IF(
Table1[[#This Row],[Budget_Margin]]&gt;0,
(Table1[[#This Row],[Gross_Margin]]-Table1[[#This Row],[Budget_Margin]]) / Table1[[#This Row],[Budget_Margin]],
(Table1[[#This Row],[Gross_Margin]]-Table1[[#This Row],[Budget_Margin]]) / ABS(Table1[[#This Row],[Budget_Margin]])
)
)</f>
        <v>0.53749999999999998</v>
      </c>
      <c r="X205" s="5" t="str">
        <f>IF(Table1[[#This Row],[Margin_Var]]&gt;=0, "Above Budget", "Below Budget")</f>
        <v>Above Budget</v>
      </c>
      <c r="Y205" s="5">
        <f>IFERROR(Table1[[#This Row],[Gross_Margin]]/Table1[[#This Row],[Actual_Sales]],0)</f>
        <v>0.61809045226130654</v>
      </c>
      <c r="Z205" s="5">
        <f>Table1[[#This Row],[Actual_Profit]]/Table1[[#This Row],[Actual_Sales]]</f>
        <v>0.45226130653266333</v>
      </c>
      <c r="AA205">
        <v>33</v>
      </c>
      <c r="AB205" s="5">
        <f>IFERROR(Table1[[#This Row],[Expenses]]/Table1[[#This Row],[Actual_Sales]],0)</f>
        <v>0.16582914572864321</v>
      </c>
      <c r="AC205">
        <v>21</v>
      </c>
      <c r="AD205">
        <v>580</v>
      </c>
      <c r="AE205" s="5">
        <f>IFERROR(Table1[[#This Row],[Inventory]]/Table1[[#This Row],[Actual_Sales]],0)</f>
        <v>2.9145728643216082</v>
      </c>
    </row>
    <row r="206" spans="1:31" x14ac:dyDescent="0.25">
      <c r="A206">
        <v>3862</v>
      </c>
      <c r="B206">
        <v>815</v>
      </c>
      <c r="C206">
        <v>11</v>
      </c>
      <c r="D206" s="2">
        <v>40817</v>
      </c>
      <c r="E206">
        <v>199</v>
      </c>
      <c r="F206">
        <v>130</v>
      </c>
      <c r="G206">
        <f>Table1[[#This Row],[Actual_Sales]]-Table1[[#This Row],[Budget_Sales]]</f>
        <v>69</v>
      </c>
      <c r="H206" s="5">
        <f>IF(
Table1[[#This Row],[Budget_Sales]]=0,
"",
IF(
Table1[[#This Row],[Budget_Sales]]&gt;0,
(Table1[[#This Row],[Actual_Sales]]-Table1[[#This Row],[Budget_Sales]])/Table1[[#This Row],[Budget_Sales]],
(Table1[[#This Row],[Actual_Sales]]-Table1[[#This Row],[Budget_Sales]])/ABS(Table1[[#This Row],[Budget_Sales]])
)
)</f>
        <v>0.53076923076923077</v>
      </c>
      <c r="I206" s="5" t="str">
        <f>IF(Table1[[#This Row],[Sales_Var]]&gt;=0,"Above Budget","Below Budget")</f>
        <v>Above Budget</v>
      </c>
      <c r="J206">
        <f>Table1[[#This Row],[Actual_Sales]]-(Table1[[#This Row],[COGS]]+Table1[[#This Row],[Expenses]])</f>
        <v>90</v>
      </c>
      <c r="K206">
        <v>80</v>
      </c>
      <c r="L206">
        <f>Table1[[#This Row],[Actual_Profit]]-Table1[[#This Row],[Budget_Profit]]</f>
        <v>10</v>
      </c>
      <c r="M206" s="5">
        <f>IF(
Table1[[#This Row],[Budget_Profit]]=0,
"",
IF(
Table1[[#This Row],[Budget_Profit]]&gt;0,
(Table1[[#This Row],[Actual_Profit]]-Table1[[#This Row],[Budget_Profit]])/Table1[[#This Row],[Budget_Profit]],
(Table1[[#This Row],[Actual_Profit]]-Table1[[#This Row],[Budget_Profit]])/ABS(Table1[[#This Row],[Budget_Profit]])
)
)</f>
        <v>0.125</v>
      </c>
      <c r="N206" s="5" t="str">
        <f>IF(Table1[[#This Row],[Profit_Var]]&gt;=0, "Above Budget", "Below Budget")</f>
        <v>Above Budget</v>
      </c>
      <c r="O206">
        <v>76</v>
      </c>
      <c r="P206">
        <v>50</v>
      </c>
      <c r="Q206">
        <f>Table1[[#This Row],[COGS]]-Table1[[#This Row],[Budget_COGS]]</f>
        <v>26</v>
      </c>
      <c r="R206" s="5">
        <f>IF(
Table1[[#This Row],[Budget_COGS]]=0,
"",
IF(
Table1[[#This Row],[Budget_COGS]]&gt;0,
(Table1[[#This Row],[Budget_COGS]]-Table1[[#This Row],[COGS]]) / Table1[[#This Row],[Budget_COGS]],
(Table1[[#This Row],[Budget_COGS]]-Table1[[#This Row],[COGS]]) / ABS(Table1[[#This Row],[Budget_COGS]])
)
)</f>
        <v>-0.52</v>
      </c>
      <c r="S206" s="5" t="str">
        <f>IF(Table1[[#This Row],[COGS _Var]]&gt;=0, "Above Budget", "Below Budget")</f>
        <v>Above Budget</v>
      </c>
      <c r="T206">
        <f>Table1[[#This Row],[Actual_Sales]]-Table1[[#This Row],[COGS]]</f>
        <v>123</v>
      </c>
      <c r="U206">
        <v>80</v>
      </c>
      <c r="V206">
        <f>Table1[[#This Row],[Gross_Margin]]-Table1[[#This Row],[Budget_Margin]]</f>
        <v>43</v>
      </c>
      <c r="W206" s="5">
        <f>IF(
Table1[[#This Row],[Budget_Margin]]=0,
"",
IF(
Table1[[#This Row],[Budget_Margin]]&gt;0,
(Table1[[#This Row],[Gross_Margin]]-Table1[[#This Row],[Budget_Margin]]) / Table1[[#This Row],[Budget_Margin]],
(Table1[[#This Row],[Gross_Margin]]-Table1[[#This Row],[Budget_Margin]]) / ABS(Table1[[#This Row],[Budget_Margin]])
)
)</f>
        <v>0.53749999999999998</v>
      </c>
      <c r="X206" s="5" t="str">
        <f>IF(Table1[[#This Row],[Margin_Var]]&gt;=0, "Above Budget", "Below Budget")</f>
        <v>Above Budget</v>
      </c>
      <c r="Y206" s="5">
        <f>IFERROR(Table1[[#This Row],[Gross_Margin]]/Table1[[#This Row],[Actual_Sales]],0)</f>
        <v>0.61809045226130654</v>
      </c>
      <c r="Z206" s="5">
        <f>Table1[[#This Row],[Actual_Profit]]/Table1[[#This Row],[Actual_Sales]]</f>
        <v>0.45226130653266333</v>
      </c>
      <c r="AA206">
        <v>33</v>
      </c>
      <c r="AB206" s="5">
        <f>IFERROR(Table1[[#This Row],[Expenses]]/Table1[[#This Row],[Actual_Sales]],0)</f>
        <v>0.16582914572864321</v>
      </c>
      <c r="AC206">
        <v>21</v>
      </c>
      <c r="AD206">
        <v>580</v>
      </c>
      <c r="AE206" s="5">
        <f>IFERROR(Table1[[#This Row],[Inventory]]/Table1[[#This Row],[Actual_Sales]],0)</f>
        <v>2.9145728643216082</v>
      </c>
    </row>
    <row r="207" spans="1:31" x14ac:dyDescent="0.25">
      <c r="A207">
        <v>3822</v>
      </c>
      <c r="B207">
        <v>607</v>
      </c>
      <c r="C207">
        <v>13</v>
      </c>
      <c r="D207" s="2">
        <v>40817</v>
      </c>
      <c r="E207">
        <v>199</v>
      </c>
      <c r="F207">
        <v>200</v>
      </c>
      <c r="G207">
        <f>Table1[[#This Row],[Actual_Sales]]-Table1[[#This Row],[Budget_Sales]]</f>
        <v>-1</v>
      </c>
      <c r="H207" s="5">
        <f>IF(
Table1[[#This Row],[Budget_Sales]]=0,
"",
IF(
Table1[[#This Row],[Budget_Sales]]&gt;0,
(Table1[[#This Row],[Actual_Sales]]-Table1[[#This Row],[Budget_Sales]])/Table1[[#This Row],[Budget_Sales]],
(Table1[[#This Row],[Actual_Sales]]-Table1[[#This Row],[Budget_Sales]])/ABS(Table1[[#This Row],[Budget_Sales]])
)
)</f>
        <v>-5.0000000000000001E-3</v>
      </c>
      <c r="I207" s="5" t="str">
        <f>IF(Table1[[#This Row],[Sales_Var]]&gt;=0,"Above Budget","Below Budget")</f>
        <v>Below Budget</v>
      </c>
      <c r="J207">
        <f>Table1[[#This Row],[Actual_Sales]]-(Table1[[#This Row],[COGS]]+Table1[[#This Row],[Expenses]])</f>
        <v>90</v>
      </c>
      <c r="K207">
        <v>100</v>
      </c>
      <c r="L207">
        <f>Table1[[#This Row],[Actual_Profit]]-Table1[[#This Row],[Budget_Profit]]</f>
        <v>-10</v>
      </c>
      <c r="M207" s="5">
        <f>IF(
Table1[[#This Row],[Budget_Profit]]=0,
"",
IF(
Table1[[#This Row],[Budget_Profit]]&gt;0,
(Table1[[#This Row],[Actual_Profit]]-Table1[[#This Row],[Budget_Profit]])/Table1[[#This Row],[Budget_Profit]],
(Table1[[#This Row],[Actual_Profit]]-Table1[[#This Row],[Budget_Profit]])/ABS(Table1[[#This Row],[Budget_Profit]])
)
)</f>
        <v>-0.1</v>
      </c>
      <c r="N207" s="5" t="str">
        <f>IF(Table1[[#This Row],[Profit_Var]]&gt;=0, "Above Budget", "Below Budget")</f>
        <v>Below Budget</v>
      </c>
      <c r="O207">
        <v>76</v>
      </c>
      <c r="P207">
        <v>80</v>
      </c>
      <c r="Q207">
        <f>Table1[[#This Row],[COGS]]-Table1[[#This Row],[Budget_COGS]]</f>
        <v>-4</v>
      </c>
      <c r="R207" s="5">
        <f>IF(
Table1[[#This Row],[Budget_COGS]]=0,
"",
IF(
Table1[[#This Row],[Budget_COGS]]&gt;0,
(Table1[[#This Row],[Budget_COGS]]-Table1[[#This Row],[COGS]]) / Table1[[#This Row],[Budget_COGS]],
(Table1[[#This Row],[Budget_COGS]]-Table1[[#This Row],[COGS]]) / ABS(Table1[[#This Row],[Budget_COGS]])
)
)</f>
        <v>0.05</v>
      </c>
      <c r="S207" s="5" t="str">
        <f>IF(Table1[[#This Row],[COGS _Var]]&gt;=0, "Above Budget", "Below Budget")</f>
        <v>Below Budget</v>
      </c>
      <c r="T207">
        <f>Table1[[#This Row],[Actual_Sales]]-Table1[[#This Row],[COGS]]</f>
        <v>123</v>
      </c>
      <c r="U207">
        <v>120</v>
      </c>
      <c r="V207">
        <f>Table1[[#This Row],[Gross_Margin]]-Table1[[#This Row],[Budget_Margin]]</f>
        <v>3</v>
      </c>
      <c r="W207" s="5">
        <f>IF(
Table1[[#This Row],[Budget_Margin]]=0,
"",
IF(
Table1[[#This Row],[Budget_Margin]]&gt;0,
(Table1[[#This Row],[Gross_Margin]]-Table1[[#This Row],[Budget_Margin]]) / Table1[[#This Row],[Budget_Margin]],
(Table1[[#This Row],[Gross_Margin]]-Table1[[#This Row],[Budget_Margin]]) / ABS(Table1[[#This Row],[Budget_Margin]])
)
)</f>
        <v>2.5000000000000001E-2</v>
      </c>
      <c r="X207" s="5" t="str">
        <f>IF(Table1[[#This Row],[Margin_Var]]&gt;=0, "Above Budget", "Below Budget")</f>
        <v>Above Budget</v>
      </c>
      <c r="Y207" s="5">
        <f>IFERROR(Table1[[#This Row],[Gross_Margin]]/Table1[[#This Row],[Actual_Sales]],0)</f>
        <v>0.61809045226130654</v>
      </c>
      <c r="Z207" s="5">
        <f>Table1[[#This Row],[Actual_Profit]]/Table1[[#This Row],[Actual_Sales]]</f>
        <v>0.45226130653266333</v>
      </c>
      <c r="AA207">
        <v>33</v>
      </c>
      <c r="AB207" s="5">
        <f>IFERROR(Table1[[#This Row],[Expenses]]/Table1[[#This Row],[Actual_Sales]],0)</f>
        <v>0.16582914572864321</v>
      </c>
      <c r="AC207">
        <v>21</v>
      </c>
      <c r="AD207">
        <v>580</v>
      </c>
      <c r="AE207" s="5">
        <f>IFERROR(Table1[[#This Row],[Inventory]]/Table1[[#This Row],[Actual_Sales]],0)</f>
        <v>2.9145728643216082</v>
      </c>
    </row>
    <row r="208" spans="1:31" x14ac:dyDescent="0.25">
      <c r="A208">
        <v>3492</v>
      </c>
      <c r="B208">
        <v>720</v>
      </c>
      <c r="C208">
        <v>3</v>
      </c>
      <c r="D208" s="2">
        <v>40756</v>
      </c>
      <c r="E208">
        <v>320</v>
      </c>
      <c r="F208">
        <v>330</v>
      </c>
      <c r="G208">
        <f>Table1[[#This Row],[Actual_Sales]]-Table1[[#This Row],[Budget_Sales]]</f>
        <v>-10</v>
      </c>
      <c r="H208" s="5">
        <f>IF(
Table1[[#This Row],[Budget_Sales]]=0,
"",
IF(
Table1[[#This Row],[Budget_Sales]]&gt;0,
(Table1[[#This Row],[Actual_Sales]]-Table1[[#This Row],[Budget_Sales]])/Table1[[#This Row],[Budget_Sales]],
(Table1[[#This Row],[Actual_Sales]]-Table1[[#This Row],[Budget_Sales]])/ABS(Table1[[#This Row],[Budget_Sales]])
)
)</f>
        <v>-3.0303030303030304E-2</v>
      </c>
      <c r="I208" s="5" t="str">
        <f>IF(Table1[[#This Row],[Sales_Var]]&gt;=0,"Above Budget","Below Budget")</f>
        <v>Below Budget</v>
      </c>
      <c r="J208">
        <f>Table1[[#This Row],[Actual_Sales]]-(Table1[[#This Row],[COGS]]+Table1[[#This Row],[Expenses]])</f>
        <v>144</v>
      </c>
      <c r="K208">
        <v>160</v>
      </c>
      <c r="L208">
        <f>Table1[[#This Row],[Actual_Profit]]-Table1[[#This Row],[Budget_Profit]]</f>
        <v>-16</v>
      </c>
      <c r="M208" s="5">
        <f>IF(
Table1[[#This Row],[Budget_Profit]]=0,
"",
IF(
Table1[[#This Row],[Budget_Profit]]&gt;0,
(Table1[[#This Row],[Actual_Profit]]-Table1[[#This Row],[Budget_Profit]])/Table1[[#This Row],[Budget_Profit]],
(Table1[[#This Row],[Actual_Profit]]-Table1[[#This Row],[Budget_Profit]])/ABS(Table1[[#This Row],[Budget_Profit]])
)
)</f>
        <v>-0.1</v>
      </c>
      <c r="N208" s="5" t="str">
        <f>IF(Table1[[#This Row],[Profit_Var]]&gt;=0, "Above Budget", "Below Budget")</f>
        <v>Below Budget</v>
      </c>
      <c r="O208">
        <v>132</v>
      </c>
      <c r="P208">
        <v>130</v>
      </c>
      <c r="Q208">
        <f>Table1[[#This Row],[COGS]]-Table1[[#This Row],[Budget_COGS]]</f>
        <v>2</v>
      </c>
      <c r="R208" s="5">
        <f>IF(
Table1[[#This Row],[Budget_COGS]]=0,
"",
IF(
Table1[[#This Row],[Budget_COGS]]&gt;0,
(Table1[[#This Row],[Budget_COGS]]-Table1[[#This Row],[COGS]]) / Table1[[#This Row],[Budget_COGS]],
(Table1[[#This Row],[Budget_COGS]]-Table1[[#This Row],[COGS]]) / ABS(Table1[[#This Row],[Budget_COGS]])
)
)</f>
        <v>-1.5384615384615385E-2</v>
      </c>
      <c r="S208" s="5" t="str">
        <f>IF(Table1[[#This Row],[COGS _Var]]&gt;=0, "Above Budget", "Below Budget")</f>
        <v>Above Budget</v>
      </c>
      <c r="T208">
        <f>Table1[[#This Row],[Actual_Sales]]-Table1[[#This Row],[COGS]]</f>
        <v>188</v>
      </c>
      <c r="U208">
        <v>200</v>
      </c>
      <c r="V208">
        <f>Table1[[#This Row],[Gross_Margin]]-Table1[[#This Row],[Budget_Margin]]</f>
        <v>-12</v>
      </c>
      <c r="W208" s="5">
        <f>IF(
Table1[[#This Row],[Budget_Margin]]=0,
"",
IF(
Table1[[#This Row],[Budget_Margin]]&gt;0,
(Table1[[#This Row],[Gross_Margin]]-Table1[[#This Row],[Budget_Margin]]) / Table1[[#This Row],[Budget_Margin]],
(Table1[[#This Row],[Gross_Margin]]-Table1[[#This Row],[Budget_Margin]]) / ABS(Table1[[#This Row],[Budget_Margin]])
)
)</f>
        <v>-0.06</v>
      </c>
      <c r="X208" s="5" t="str">
        <f>IF(Table1[[#This Row],[Margin_Var]]&gt;=0, "Above Budget", "Below Budget")</f>
        <v>Below Budget</v>
      </c>
      <c r="Y208" s="5">
        <f>IFERROR(Table1[[#This Row],[Gross_Margin]]/Table1[[#This Row],[Actual_Sales]],0)</f>
        <v>0.58750000000000002</v>
      </c>
      <c r="Z208" s="5">
        <f>Table1[[#This Row],[Actual_Profit]]/Table1[[#This Row],[Actual_Sales]]</f>
        <v>0.45</v>
      </c>
      <c r="AA208">
        <v>44</v>
      </c>
      <c r="AB208" s="5">
        <f>IFERROR(Table1[[#This Row],[Expenses]]/Table1[[#This Row],[Actual_Sales]],0)</f>
        <v>0.13750000000000001</v>
      </c>
      <c r="AC208">
        <v>36</v>
      </c>
      <c r="AD208">
        <v>994</v>
      </c>
      <c r="AE208" s="5">
        <f>IFERROR(Table1[[#This Row],[Inventory]]/Table1[[#This Row],[Actual_Sales]],0)</f>
        <v>3.1062500000000002</v>
      </c>
    </row>
    <row r="209" spans="1:31" x14ac:dyDescent="0.25">
      <c r="A209">
        <v>3470</v>
      </c>
      <c r="B209">
        <v>646</v>
      </c>
      <c r="C209">
        <v>11</v>
      </c>
      <c r="D209" s="2">
        <v>40756</v>
      </c>
      <c r="E209">
        <v>320</v>
      </c>
      <c r="F209">
        <v>340</v>
      </c>
      <c r="G209">
        <f>Table1[[#This Row],[Actual_Sales]]-Table1[[#This Row],[Budget_Sales]]</f>
        <v>-20</v>
      </c>
      <c r="H209" s="5">
        <f>IF(
Table1[[#This Row],[Budget_Sales]]=0,
"",
IF(
Table1[[#This Row],[Budget_Sales]]&gt;0,
(Table1[[#This Row],[Actual_Sales]]-Table1[[#This Row],[Budget_Sales]])/Table1[[#This Row],[Budget_Sales]],
(Table1[[#This Row],[Actual_Sales]]-Table1[[#This Row],[Budget_Sales]])/ABS(Table1[[#This Row],[Budget_Sales]])
)
)</f>
        <v>-5.8823529411764705E-2</v>
      </c>
      <c r="I209" s="5" t="str">
        <f>IF(Table1[[#This Row],[Sales_Var]]&gt;=0,"Above Budget","Below Budget")</f>
        <v>Below Budget</v>
      </c>
      <c r="J209">
        <f>Table1[[#This Row],[Actual_Sales]]-(Table1[[#This Row],[COGS]]+Table1[[#This Row],[Expenses]])</f>
        <v>144</v>
      </c>
      <c r="K209">
        <v>170</v>
      </c>
      <c r="L209">
        <f>Table1[[#This Row],[Actual_Profit]]-Table1[[#This Row],[Budget_Profit]]</f>
        <v>-26</v>
      </c>
      <c r="M209" s="5">
        <f>IF(
Table1[[#This Row],[Budget_Profit]]=0,
"",
IF(
Table1[[#This Row],[Budget_Profit]]&gt;0,
(Table1[[#This Row],[Actual_Profit]]-Table1[[#This Row],[Budget_Profit]])/Table1[[#This Row],[Budget_Profit]],
(Table1[[#This Row],[Actual_Profit]]-Table1[[#This Row],[Budget_Profit]])/ABS(Table1[[#This Row],[Budget_Profit]])
)
)</f>
        <v>-0.15294117647058825</v>
      </c>
      <c r="N209" s="5" t="str">
        <f>IF(Table1[[#This Row],[Profit_Var]]&gt;=0, "Above Budget", "Below Budget")</f>
        <v>Below Budget</v>
      </c>
      <c r="O209">
        <v>132</v>
      </c>
      <c r="P209">
        <v>130</v>
      </c>
      <c r="Q209">
        <f>Table1[[#This Row],[COGS]]-Table1[[#This Row],[Budget_COGS]]</f>
        <v>2</v>
      </c>
      <c r="R209" s="5">
        <f>IF(
Table1[[#This Row],[Budget_COGS]]=0,
"",
IF(
Table1[[#This Row],[Budget_COGS]]&gt;0,
(Table1[[#This Row],[Budget_COGS]]-Table1[[#This Row],[COGS]]) / Table1[[#This Row],[Budget_COGS]],
(Table1[[#This Row],[Budget_COGS]]-Table1[[#This Row],[COGS]]) / ABS(Table1[[#This Row],[Budget_COGS]])
)
)</f>
        <v>-1.5384615384615385E-2</v>
      </c>
      <c r="S209" s="5" t="str">
        <f>IF(Table1[[#This Row],[COGS _Var]]&gt;=0, "Above Budget", "Below Budget")</f>
        <v>Above Budget</v>
      </c>
      <c r="T209">
        <f>Table1[[#This Row],[Actual_Sales]]-Table1[[#This Row],[COGS]]</f>
        <v>188</v>
      </c>
      <c r="U209">
        <v>210</v>
      </c>
      <c r="V209">
        <f>Table1[[#This Row],[Gross_Margin]]-Table1[[#This Row],[Budget_Margin]]</f>
        <v>-22</v>
      </c>
      <c r="W209" s="5">
        <f>IF(
Table1[[#This Row],[Budget_Margin]]=0,
"",
IF(
Table1[[#This Row],[Budget_Margin]]&gt;0,
(Table1[[#This Row],[Gross_Margin]]-Table1[[#This Row],[Budget_Margin]]) / Table1[[#This Row],[Budget_Margin]],
(Table1[[#This Row],[Gross_Margin]]-Table1[[#This Row],[Budget_Margin]]) / ABS(Table1[[#This Row],[Budget_Margin]])
)
)</f>
        <v>-0.10476190476190476</v>
      </c>
      <c r="X209" s="5" t="str">
        <f>IF(Table1[[#This Row],[Margin_Var]]&gt;=0, "Above Budget", "Below Budget")</f>
        <v>Below Budget</v>
      </c>
      <c r="Y209" s="5">
        <f>IFERROR(Table1[[#This Row],[Gross_Margin]]/Table1[[#This Row],[Actual_Sales]],0)</f>
        <v>0.58750000000000002</v>
      </c>
      <c r="Z209" s="5">
        <f>Table1[[#This Row],[Actual_Profit]]/Table1[[#This Row],[Actual_Sales]]</f>
        <v>0.45</v>
      </c>
      <c r="AA209">
        <v>44</v>
      </c>
      <c r="AB209" s="5">
        <f>IFERROR(Table1[[#This Row],[Expenses]]/Table1[[#This Row],[Actual_Sales]],0)</f>
        <v>0.13750000000000001</v>
      </c>
      <c r="AC209">
        <v>36</v>
      </c>
      <c r="AD209">
        <v>994</v>
      </c>
      <c r="AE209" s="5">
        <f>IFERROR(Table1[[#This Row],[Inventory]]/Table1[[#This Row],[Actual_Sales]],0)</f>
        <v>3.1062500000000002</v>
      </c>
    </row>
    <row r="210" spans="1:31" x14ac:dyDescent="0.25">
      <c r="A210">
        <v>3211</v>
      </c>
      <c r="B210">
        <v>303</v>
      </c>
      <c r="C210">
        <v>3</v>
      </c>
      <c r="D210" s="2">
        <v>40725</v>
      </c>
      <c r="E210">
        <v>309</v>
      </c>
      <c r="F210">
        <v>320</v>
      </c>
      <c r="G210">
        <f>Table1[[#This Row],[Actual_Sales]]-Table1[[#This Row],[Budget_Sales]]</f>
        <v>-11</v>
      </c>
      <c r="H210" s="5">
        <f>IF(
Table1[[#This Row],[Budget_Sales]]=0,
"",
IF(
Table1[[#This Row],[Budget_Sales]]&gt;0,
(Table1[[#This Row],[Actual_Sales]]-Table1[[#This Row],[Budget_Sales]])/Table1[[#This Row],[Budget_Sales]],
(Table1[[#This Row],[Actual_Sales]]-Table1[[#This Row],[Budget_Sales]])/ABS(Table1[[#This Row],[Budget_Sales]])
)
)</f>
        <v>-3.4375000000000003E-2</v>
      </c>
      <c r="I210" s="5" t="str">
        <f>IF(Table1[[#This Row],[Sales_Var]]&gt;=0,"Above Budget","Below Budget")</f>
        <v>Below Budget</v>
      </c>
      <c r="J210">
        <f>Table1[[#This Row],[Actual_Sales]]-(Table1[[#This Row],[COGS]]+Table1[[#This Row],[Expenses]])</f>
        <v>139</v>
      </c>
      <c r="K210">
        <v>150</v>
      </c>
      <c r="L210">
        <f>Table1[[#This Row],[Actual_Profit]]-Table1[[#This Row],[Budget_Profit]]</f>
        <v>-11</v>
      </c>
      <c r="M210" s="5">
        <f>IF(
Table1[[#This Row],[Budget_Profit]]=0,
"",
IF(
Table1[[#This Row],[Budget_Profit]]&gt;0,
(Table1[[#This Row],[Actual_Profit]]-Table1[[#This Row],[Budget_Profit]])/Table1[[#This Row],[Budget_Profit]],
(Table1[[#This Row],[Actual_Profit]]-Table1[[#This Row],[Budget_Profit]])/ABS(Table1[[#This Row],[Budget_Profit]])
)
)</f>
        <v>-7.3333333333333334E-2</v>
      </c>
      <c r="N210" s="5" t="str">
        <f>IF(Table1[[#This Row],[Profit_Var]]&gt;=0, "Above Budget", "Below Budget")</f>
        <v>Below Budget</v>
      </c>
      <c r="O210">
        <v>127</v>
      </c>
      <c r="P210">
        <v>130</v>
      </c>
      <c r="Q210">
        <f>Table1[[#This Row],[COGS]]-Table1[[#This Row],[Budget_COGS]]</f>
        <v>-3</v>
      </c>
      <c r="R210" s="5">
        <f>IF(
Table1[[#This Row],[Budget_COGS]]=0,
"",
IF(
Table1[[#This Row],[Budget_COGS]]&gt;0,
(Table1[[#This Row],[Budget_COGS]]-Table1[[#This Row],[COGS]]) / Table1[[#This Row],[Budget_COGS]],
(Table1[[#This Row],[Budget_COGS]]-Table1[[#This Row],[COGS]]) / ABS(Table1[[#This Row],[Budget_COGS]])
)
)</f>
        <v>2.3076923076923078E-2</v>
      </c>
      <c r="S210" s="5" t="str">
        <f>IF(Table1[[#This Row],[COGS _Var]]&gt;=0, "Above Budget", "Below Budget")</f>
        <v>Below Budget</v>
      </c>
      <c r="T210">
        <f>Table1[[#This Row],[Actual_Sales]]-Table1[[#This Row],[COGS]]</f>
        <v>182</v>
      </c>
      <c r="U210">
        <v>190</v>
      </c>
      <c r="V210">
        <f>Table1[[#This Row],[Gross_Margin]]-Table1[[#This Row],[Budget_Margin]]</f>
        <v>-8</v>
      </c>
      <c r="W210" s="5">
        <f>IF(
Table1[[#This Row],[Budget_Margin]]=0,
"",
IF(
Table1[[#This Row],[Budget_Margin]]&gt;0,
(Table1[[#This Row],[Gross_Margin]]-Table1[[#This Row],[Budget_Margin]]) / Table1[[#This Row],[Budget_Margin]],
(Table1[[#This Row],[Gross_Margin]]-Table1[[#This Row],[Budget_Margin]]) / ABS(Table1[[#This Row],[Budget_Margin]])
)
)</f>
        <v>-4.2105263157894736E-2</v>
      </c>
      <c r="X210" s="5" t="str">
        <f>IF(Table1[[#This Row],[Margin_Var]]&gt;=0, "Above Budget", "Below Budget")</f>
        <v>Below Budget</v>
      </c>
      <c r="Y210" s="5">
        <f>IFERROR(Table1[[#This Row],[Gross_Margin]]/Table1[[#This Row],[Actual_Sales]],0)</f>
        <v>0.5889967637540453</v>
      </c>
      <c r="Z210" s="5">
        <f>Table1[[#This Row],[Actual_Profit]]/Table1[[#This Row],[Actual_Sales]]</f>
        <v>0.44983818770226536</v>
      </c>
      <c r="AA210">
        <v>43</v>
      </c>
      <c r="AB210" s="5">
        <f>IFERROR(Table1[[#This Row],[Expenses]]/Table1[[#This Row],[Actual_Sales]],0)</f>
        <v>0.13915857605177995</v>
      </c>
      <c r="AC210">
        <v>35</v>
      </c>
      <c r="AD210">
        <v>1007</v>
      </c>
      <c r="AE210" s="5">
        <f>IFERROR(Table1[[#This Row],[Inventory]]/Table1[[#This Row],[Actual_Sales]],0)</f>
        <v>3.2588996763754046</v>
      </c>
    </row>
    <row r="211" spans="1:31" x14ac:dyDescent="0.25">
      <c r="A211">
        <v>3291</v>
      </c>
      <c r="B211">
        <v>619</v>
      </c>
      <c r="C211">
        <v>8</v>
      </c>
      <c r="D211" s="2">
        <v>40725</v>
      </c>
      <c r="E211">
        <v>309</v>
      </c>
      <c r="F211">
        <v>270</v>
      </c>
      <c r="G211">
        <f>Table1[[#This Row],[Actual_Sales]]-Table1[[#This Row],[Budget_Sales]]</f>
        <v>39</v>
      </c>
      <c r="H211" s="5">
        <f>IF(
Table1[[#This Row],[Budget_Sales]]=0,
"",
IF(
Table1[[#This Row],[Budget_Sales]]&gt;0,
(Table1[[#This Row],[Actual_Sales]]-Table1[[#This Row],[Budget_Sales]])/Table1[[#This Row],[Budget_Sales]],
(Table1[[#This Row],[Actual_Sales]]-Table1[[#This Row],[Budget_Sales]])/ABS(Table1[[#This Row],[Budget_Sales]])
)
)</f>
        <v>0.14444444444444443</v>
      </c>
      <c r="I211" s="5" t="str">
        <f>IF(Table1[[#This Row],[Sales_Var]]&gt;=0,"Above Budget","Below Budget")</f>
        <v>Above Budget</v>
      </c>
      <c r="J211">
        <f>Table1[[#This Row],[Actual_Sales]]-(Table1[[#This Row],[COGS]]+Table1[[#This Row],[Expenses]])</f>
        <v>139</v>
      </c>
      <c r="K211">
        <v>150</v>
      </c>
      <c r="L211">
        <f>Table1[[#This Row],[Actual_Profit]]-Table1[[#This Row],[Budget_Profit]]</f>
        <v>-11</v>
      </c>
      <c r="M211" s="5">
        <f>IF(
Table1[[#This Row],[Budget_Profit]]=0,
"",
IF(
Table1[[#This Row],[Budget_Profit]]&gt;0,
(Table1[[#This Row],[Actual_Profit]]-Table1[[#This Row],[Budget_Profit]])/Table1[[#This Row],[Budget_Profit]],
(Table1[[#This Row],[Actual_Profit]]-Table1[[#This Row],[Budget_Profit]])/ABS(Table1[[#This Row],[Budget_Profit]])
)
)</f>
        <v>-7.3333333333333334E-2</v>
      </c>
      <c r="N211" s="5" t="str">
        <f>IF(Table1[[#This Row],[Profit_Var]]&gt;=0, "Above Budget", "Below Budget")</f>
        <v>Below Budget</v>
      </c>
      <c r="O211">
        <v>127</v>
      </c>
      <c r="P211">
        <v>100</v>
      </c>
      <c r="Q211">
        <f>Table1[[#This Row],[COGS]]-Table1[[#This Row],[Budget_COGS]]</f>
        <v>27</v>
      </c>
      <c r="R211" s="5">
        <f>IF(
Table1[[#This Row],[Budget_COGS]]=0,
"",
IF(
Table1[[#This Row],[Budget_COGS]]&gt;0,
(Table1[[#This Row],[Budget_COGS]]-Table1[[#This Row],[COGS]]) / Table1[[#This Row],[Budget_COGS]],
(Table1[[#This Row],[Budget_COGS]]-Table1[[#This Row],[COGS]]) / ABS(Table1[[#This Row],[Budget_COGS]])
)
)</f>
        <v>-0.27</v>
      </c>
      <c r="S211" s="5" t="str">
        <f>IF(Table1[[#This Row],[COGS _Var]]&gt;=0, "Above Budget", "Below Budget")</f>
        <v>Above Budget</v>
      </c>
      <c r="T211">
        <f>Table1[[#This Row],[Actual_Sales]]-Table1[[#This Row],[COGS]]</f>
        <v>182</v>
      </c>
      <c r="U211">
        <v>170</v>
      </c>
      <c r="V211">
        <f>Table1[[#This Row],[Gross_Margin]]-Table1[[#This Row],[Budget_Margin]]</f>
        <v>12</v>
      </c>
      <c r="W211" s="5">
        <f>IF(
Table1[[#This Row],[Budget_Margin]]=0,
"",
IF(
Table1[[#This Row],[Budget_Margin]]&gt;0,
(Table1[[#This Row],[Gross_Margin]]-Table1[[#This Row],[Budget_Margin]]) / Table1[[#This Row],[Budget_Margin]],
(Table1[[#This Row],[Gross_Margin]]-Table1[[#This Row],[Budget_Margin]]) / ABS(Table1[[#This Row],[Budget_Margin]])
)
)</f>
        <v>7.0588235294117646E-2</v>
      </c>
      <c r="X211" s="5" t="str">
        <f>IF(Table1[[#This Row],[Margin_Var]]&gt;=0, "Above Budget", "Below Budget")</f>
        <v>Above Budget</v>
      </c>
      <c r="Y211" s="5">
        <f>IFERROR(Table1[[#This Row],[Gross_Margin]]/Table1[[#This Row],[Actual_Sales]],0)</f>
        <v>0.5889967637540453</v>
      </c>
      <c r="Z211" s="5">
        <f>Table1[[#This Row],[Actual_Profit]]/Table1[[#This Row],[Actual_Sales]]</f>
        <v>0.44983818770226536</v>
      </c>
      <c r="AA211">
        <v>43</v>
      </c>
      <c r="AB211" s="5">
        <f>IFERROR(Table1[[#This Row],[Expenses]]/Table1[[#This Row],[Actual_Sales]],0)</f>
        <v>0.13915857605177995</v>
      </c>
      <c r="AC211">
        <v>35</v>
      </c>
      <c r="AD211">
        <v>1007</v>
      </c>
      <c r="AE211" s="5">
        <f>IFERROR(Table1[[#This Row],[Inventory]]/Table1[[#This Row],[Actual_Sales]],0)</f>
        <v>3.2588996763754046</v>
      </c>
    </row>
    <row r="212" spans="1:31" x14ac:dyDescent="0.25">
      <c r="A212">
        <v>3215</v>
      </c>
      <c r="B212">
        <v>312</v>
      </c>
      <c r="C212">
        <v>10</v>
      </c>
      <c r="D212" s="2">
        <v>40725</v>
      </c>
      <c r="E212">
        <v>309</v>
      </c>
      <c r="F212">
        <v>270</v>
      </c>
      <c r="G212">
        <f>Table1[[#This Row],[Actual_Sales]]-Table1[[#This Row],[Budget_Sales]]</f>
        <v>39</v>
      </c>
      <c r="H212" s="5">
        <f>IF(
Table1[[#This Row],[Budget_Sales]]=0,
"",
IF(
Table1[[#This Row],[Budget_Sales]]&gt;0,
(Table1[[#This Row],[Actual_Sales]]-Table1[[#This Row],[Budget_Sales]])/Table1[[#This Row],[Budget_Sales]],
(Table1[[#This Row],[Actual_Sales]]-Table1[[#This Row],[Budget_Sales]])/ABS(Table1[[#This Row],[Budget_Sales]])
)
)</f>
        <v>0.14444444444444443</v>
      </c>
      <c r="I212" s="5" t="str">
        <f>IF(Table1[[#This Row],[Sales_Var]]&gt;=0,"Above Budget","Below Budget")</f>
        <v>Above Budget</v>
      </c>
      <c r="J212">
        <f>Table1[[#This Row],[Actual_Sales]]-(Table1[[#This Row],[COGS]]+Table1[[#This Row],[Expenses]])</f>
        <v>139</v>
      </c>
      <c r="K212">
        <v>150</v>
      </c>
      <c r="L212">
        <f>Table1[[#This Row],[Actual_Profit]]-Table1[[#This Row],[Budget_Profit]]</f>
        <v>-11</v>
      </c>
      <c r="M212" s="5">
        <f>IF(
Table1[[#This Row],[Budget_Profit]]=0,
"",
IF(
Table1[[#This Row],[Budget_Profit]]&gt;0,
(Table1[[#This Row],[Actual_Profit]]-Table1[[#This Row],[Budget_Profit]])/Table1[[#This Row],[Budget_Profit]],
(Table1[[#This Row],[Actual_Profit]]-Table1[[#This Row],[Budget_Profit]])/ABS(Table1[[#This Row],[Budget_Profit]])
)
)</f>
        <v>-7.3333333333333334E-2</v>
      </c>
      <c r="N212" s="5" t="str">
        <f>IF(Table1[[#This Row],[Profit_Var]]&gt;=0, "Above Budget", "Below Budget")</f>
        <v>Below Budget</v>
      </c>
      <c r="O212">
        <v>127</v>
      </c>
      <c r="P212">
        <v>100</v>
      </c>
      <c r="Q212">
        <f>Table1[[#This Row],[COGS]]-Table1[[#This Row],[Budget_COGS]]</f>
        <v>27</v>
      </c>
      <c r="R212" s="5">
        <f>IF(
Table1[[#This Row],[Budget_COGS]]=0,
"",
IF(
Table1[[#This Row],[Budget_COGS]]&gt;0,
(Table1[[#This Row],[Budget_COGS]]-Table1[[#This Row],[COGS]]) / Table1[[#This Row],[Budget_COGS]],
(Table1[[#This Row],[Budget_COGS]]-Table1[[#This Row],[COGS]]) / ABS(Table1[[#This Row],[Budget_COGS]])
)
)</f>
        <v>-0.27</v>
      </c>
      <c r="S212" s="5" t="str">
        <f>IF(Table1[[#This Row],[COGS _Var]]&gt;=0, "Above Budget", "Below Budget")</f>
        <v>Above Budget</v>
      </c>
      <c r="T212">
        <f>Table1[[#This Row],[Actual_Sales]]-Table1[[#This Row],[COGS]]</f>
        <v>182</v>
      </c>
      <c r="U212">
        <v>170</v>
      </c>
      <c r="V212">
        <f>Table1[[#This Row],[Gross_Margin]]-Table1[[#This Row],[Budget_Margin]]</f>
        <v>12</v>
      </c>
      <c r="W212" s="5">
        <f>IF(
Table1[[#This Row],[Budget_Margin]]=0,
"",
IF(
Table1[[#This Row],[Budget_Margin]]&gt;0,
(Table1[[#This Row],[Gross_Margin]]-Table1[[#This Row],[Budget_Margin]]) / Table1[[#This Row],[Budget_Margin]],
(Table1[[#This Row],[Gross_Margin]]-Table1[[#This Row],[Budget_Margin]]) / ABS(Table1[[#This Row],[Budget_Margin]])
)
)</f>
        <v>7.0588235294117646E-2</v>
      </c>
      <c r="X212" s="5" t="str">
        <f>IF(Table1[[#This Row],[Margin_Var]]&gt;=0, "Above Budget", "Below Budget")</f>
        <v>Above Budget</v>
      </c>
      <c r="Y212" s="5">
        <f>IFERROR(Table1[[#This Row],[Gross_Margin]]/Table1[[#This Row],[Actual_Sales]],0)</f>
        <v>0.5889967637540453</v>
      </c>
      <c r="Z212" s="5">
        <f>Table1[[#This Row],[Actual_Profit]]/Table1[[#This Row],[Actual_Sales]]</f>
        <v>0.44983818770226536</v>
      </c>
      <c r="AA212">
        <v>43</v>
      </c>
      <c r="AB212" s="5">
        <f>IFERROR(Table1[[#This Row],[Expenses]]/Table1[[#This Row],[Actual_Sales]],0)</f>
        <v>0.13915857605177995</v>
      </c>
      <c r="AC212">
        <v>35</v>
      </c>
      <c r="AD212">
        <v>1007</v>
      </c>
      <c r="AE212" s="5">
        <f>IFERROR(Table1[[#This Row],[Inventory]]/Table1[[#This Row],[Actual_Sales]],0)</f>
        <v>3.2588996763754046</v>
      </c>
    </row>
    <row r="213" spans="1:31" x14ac:dyDescent="0.25">
      <c r="A213">
        <v>4186</v>
      </c>
      <c r="B213">
        <v>631</v>
      </c>
      <c r="C213">
        <v>9</v>
      </c>
      <c r="D213" s="2">
        <v>40878</v>
      </c>
      <c r="E213">
        <v>796</v>
      </c>
      <c r="F213">
        <v>540</v>
      </c>
      <c r="G213">
        <f>Table1[[#This Row],[Actual_Sales]]-Table1[[#This Row],[Budget_Sales]]</f>
        <v>256</v>
      </c>
      <c r="H213" s="5">
        <f>IF(
Table1[[#This Row],[Budget_Sales]]=0,
"",
IF(
Table1[[#This Row],[Budget_Sales]]&gt;0,
(Table1[[#This Row],[Actual_Sales]]-Table1[[#This Row],[Budget_Sales]])/Table1[[#This Row],[Budget_Sales]],
(Table1[[#This Row],[Actual_Sales]]-Table1[[#This Row],[Budget_Sales]])/ABS(Table1[[#This Row],[Budget_Sales]])
)
)</f>
        <v>0.47407407407407409</v>
      </c>
      <c r="I213" s="5" t="str">
        <f>IF(Table1[[#This Row],[Sales_Var]]&gt;=0,"Above Budget","Below Budget")</f>
        <v>Above Budget</v>
      </c>
      <c r="J213">
        <f>Table1[[#This Row],[Actual_Sales]]-(Table1[[#This Row],[COGS]]+Table1[[#This Row],[Expenses]])</f>
        <v>358</v>
      </c>
      <c r="K213">
        <v>210</v>
      </c>
      <c r="L213">
        <f>Table1[[#This Row],[Actual_Profit]]-Table1[[#This Row],[Budget_Profit]]</f>
        <v>148</v>
      </c>
      <c r="M213" s="5">
        <f>IF(
Table1[[#This Row],[Budget_Profit]]=0,
"",
IF(
Table1[[#This Row],[Budget_Profit]]&gt;0,
(Table1[[#This Row],[Actual_Profit]]-Table1[[#This Row],[Budget_Profit]])/Table1[[#This Row],[Budget_Profit]],
(Table1[[#This Row],[Actual_Profit]]-Table1[[#This Row],[Budget_Profit]])/ABS(Table1[[#This Row],[Budget_Profit]])
)
)</f>
        <v>0.70476190476190481</v>
      </c>
      <c r="N213" s="5" t="str">
        <f>IF(Table1[[#This Row],[Profit_Var]]&gt;=0, "Above Budget", "Below Budget")</f>
        <v>Above Budget</v>
      </c>
      <c r="O213">
        <v>294</v>
      </c>
      <c r="P213">
        <v>220</v>
      </c>
      <c r="Q213">
        <f>Table1[[#This Row],[COGS]]-Table1[[#This Row],[Budget_COGS]]</f>
        <v>74</v>
      </c>
      <c r="R213" s="5">
        <f>IF(
Table1[[#This Row],[Budget_COGS]]=0,
"",
IF(
Table1[[#This Row],[Budget_COGS]]&gt;0,
(Table1[[#This Row],[Budget_COGS]]-Table1[[#This Row],[COGS]]) / Table1[[#This Row],[Budget_COGS]],
(Table1[[#This Row],[Budget_COGS]]-Table1[[#This Row],[COGS]]) / ABS(Table1[[#This Row],[Budget_COGS]])
)
)</f>
        <v>-0.33636363636363636</v>
      </c>
      <c r="S213" s="5" t="str">
        <f>IF(Table1[[#This Row],[COGS _Var]]&gt;=0, "Above Budget", "Below Budget")</f>
        <v>Above Budget</v>
      </c>
      <c r="T213">
        <f>Table1[[#This Row],[Actual_Sales]]-Table1[[#This Row],[COGS]]</f>
        <v>502</v>
      </c>
      <c r="U213">
        <v>320</v>
      </c>
      <c r="V213">
        <f>Table1[[#This Row],[Gross_Margin]]-Table1[[#This Row],[Budget_Margin]]</f>
        <v>182</v>
      </c>
      <c r="W213" s="5">
        <f>IF(
Table1[[#This Row],[Budget_Margin]]=0,
"",
IF(
Table1[[#This Row],[Budget_Margin]]&gt;0,
(Table1[[#This Row],[Gross_Margin]]-Table1[[#This Row],[Budget_Margin]]) / Table1[[#This Row],[Budget_Margin]],
(Table1[[#This Row],[Gross_Margin]]-Table1[[#This Row],[Budget_Margin]]) / ABS(Table1[[#This Row],[Budget_Margin]])
)
)</f>
        <v>0.56874999999999998</v>
      </c>
      <c r="X213" s="5" t="str">
        <f>IF(Table1[[#This Row],[Margin_Var]]&gt;=0, "Above Budget", "Below Budget")</f>
        <v>Above Budget</v>
      </c>
      <c r="Y213" s="5">
        <f>IFERROR(Table1[[#This Row],[Gross_Margin]]/Table1[[#This Row],[Actual_Sales]],0)</f>
        <v>0.6306532663316583</v>
      </c>
      <c r="Z213" s="5">
        <f>Table1[[#This Row],[Actual_Profit]]/Table1[[#This Row],[Actual_Sales]]</f>
        <v>0.44974874371859297</v>
      </c>
      <c r="AA213">
        <v>144</v>
      </c>
      <c r="AB213" s="5">
        <f>IFERROR(Table1[[#This Row],[Expenses]]/Table1[[#This Row],[Actual_Sales]],0)</f>
        <v>0.18090452261306533</v>
      </c>
      <c r="AC213">
        <v>111</v>
      </c>
      <c r="AD213">
        <v>1727</v>
      </c>
      <c r="AE213" s="5">
        <f>IFERROR(Table1[[#This Row],[Inventory]]/Table1[[#This Row],[Actual_Sales]],0)</f>
        <v>2.1695979899497488</v>
      </c>
    </row>
    <row r="214" spans="1:31" x14ac:dyDescent="0.25">
      <c r="A214">
        <v>2222</v>
      </c>
      <c r="B214">
        <v>573</v>
      </c>
      <c r="C214">
        <v>5</v>
      </c>
      <c r="D214" s="2">
        <v>40544</v>
      </c>
      <c r="E214">
        <v>138</v>
      </c>
      <c r="F214">
        <v>140</v>
      </c>
      <c r="G214">
        <f>Table1[[#This Row],[Actual_Sales]]-Table1[[#This Row],[Budget_Sales]]</f>
        <v>-2</v>
      </c>
      <c r="H214" s="5">
        <f>IF(
Table1[[#This Row],[Budget_Sales]]=0,
"",
IF(
Table1[[#This Row],[Budget_Sales]]&gt;0,
(Table1[[#This Row],[Actual_Sales]]-Table1[[#This Row],[Budget_Sales]])/Table1[[#This Row],[Budget_Sales]],
(Table1[[#This Row],[Actual_Sales]]-Table1[[#This Row],[Budget_Sales]])/ABS(Table1[[#This Row],[Budget_Sales]])
)
)</f>
        <v>-1.4285714285714285E-2</v>
      </c>
      <c r="I214" s="5" t="str">
        <f>IF(Table1[[#This Row],[Sales_Var]]&gt;=0,"Above Budget","Below Budget")</f>
        <v>Below Budget</v>
      </c>
      <c r="J214">
        <f>Table1[[#This Row],[Actual_Sales]]-(Table1[[#This Row],[COGS]]+Table1[[#This Row],[Expenses]])</f>
        <v>62</v>
      </c>
      <c r="K214">
        <v>70</v>
      </c>
      <c r="L214">
        <f>Table1[[#This Row],[Actual_Profit]]-Table1[[#This Row],[Budget_Profit]]</f>
        <v>-8</v>
      </c>
      <c r="M214" s="5">
        <f>IF(
Table1[[#This Row],[Budget_Profit]]=0,
"",
IF(
Table1[[#This Row],[Budget_Profit]]&gt;0,
(Table1[[#This Row],[Actual_Profit]]-Table1[[#This Row],[Budget_Profit]])/Table1[[#This Row],[Budget_Profit]],
(Table1[[#This Row],[Actual_Profit]]-Table1[[#This Row],[Budget_Profit]])/ABS(Table1[[#This Row],[Budget_Profit]])
)
)</f>
        <v>-0.11428571428571428</v>
      </c>
      <c r="N214" s="5" t="str">
        <f>IF(Table1[[#This Row],[Profit_Var]]&gt;=0, "Above Budget", "Below Budget")</f>
        <v>Below Budget</v>
      </c>
      <c r="O214">
        <v>50</v>
      </c>
      <c r="P214">
        <v>50</v>
      </c>
      <c r="Q214">
        <f>Table1[[#This Row],[COGS]]-Table1[[#This Row],[Budget_COGS]]</f>
        <v>0</v>
      </c>
      <c r="R214" s="5">
        <f>IF(
Table1[[#This Row],[Budget_COGS]]=0,
"",
IF(
Table1[[#This Row],[Budget_COGS]]&gt;0,
(Table1[[#This Row],[Budget_COGS]]-Table1[[#This Row],[COGS]]) / Table1[[#This Row],[Budget_COGS]],
(Table1[[#This Row],[Budget_COGS]]-Table1[[#This Row],[COGS]]) / ABS(Table1[[#This Row],[Budget_COGS]])
)
)</f>
        <v>0</v>
      </c>
      <c r="S214" s="5" t="str">
        <f>IF(Table1[[#This Row],[COGS _Var]]&gt;=0, "Above Budget", "Below Budget")</f>
        <v>Above Budget</v>
      </c>
      <c r="T214">
        <f>Table1[[#This Row],[Actual_Sales]]-Table1[[#This Row],[COGS]]</f>
        <v>88</v>
      </c>
      <c r="U214">
        <v>90</v>
      </c>
      <c r="V214">
        <f>Table1[[#This Row],[Gross_Margin]]-Table1[[#This Row],[Budget_Margin]]</f>
        <v>-2</v>
      </c>
      <c r="W214" s="5">
        <f>IF(
Table1[[#This Row],[Budget_Margin]]=0,
"",
IF(
Table1[[#This Row],[Budget_Margin]]&gt;0,
(Table1[[#This Row],[Gross_Margin]]-Table1[[#This Row],[Budget_Margin]]) / Table1[[#This Row],[Budget_Margin]],
(Table1[[#This Row],[Gross_Margin]]-Table1[[#This Row],[Budget_Margin]]) / ABS(Table1[[#This Row],[Budget_Margin]])
)
)</f>
        <v>-2.2222222222222223E-2</v>
      </c>
      <c r="X214" s="5" t="str">
        <f>IF(Table1[[#This Row],[Margin_Var]]&gt;=0, "Above Budget", "Below Budget")</f>
        <v>Below Budget</v>
      </c>
      <c r="Y214" s="5">
        <f>IFERROR(Table1[[#This Row],[Gross_Margin]]/Table1[[#This Row],[Actual_Sales]],0)</f>
        <v>0.6376811594202898</v>
      </c>
      <c r="Z214" s="5">
        <f>Table1[[#This Row],[Actual_Profit]]/Table1[[#This Row],[Actual_Sales]]</f>
        <v>0.44927536231884058</v>
      </c>
      <c r="AA214">
        <v>26</v>
      </c>
      <c r="AB214" s="5">
        <f>IFERROR(Table1[[#This Row],[Expenses]]/Table1[[#This Row],[Actual_Sales]],0)</f>
        <v>0.18840579710144928</v>
      </c>
      <c r="AC214">
        <v>14</v>
      </c>
      <c r="AD214">
        <v>821</v>
      </c>
      <c r="AE214" s="5">
        <f>IFERROR(Table1[[#This Row],[Inventory]]/Table1[[#This Row],[Actual_Sales]],0)</f>
        <v>5.9492753623188408</v>
      </c>
    </row>
    <row r="215" spans="1:31" x14ac:dyDescent="0.25">
      <c r="A215">
        <v>3522</v>
      </c>
      <c r="B215">
        <v>916</v>
      </c>
      <c r="C215">
        <v>8</v>
      </c>
      <c r="D215" s="2">
        <v>40756</v>
      </c>
      <c r="E215">
        <v>320</v>
      </c>
      <c r="F215">
        <v>280</v>
      </c>
      <c r="G215">
        <f>Table1[[#This Row],[Actual_Sales]]-Table1[[#This Row],[Budget_Sales]]</f>
        <v>40</v>
      </c>
      <c r="H215" s="5">
        <f>IF(
Table1[[#This Row],[Budget_Sales]]=0,
"",
IF(
Table1[[#This Row],[Budget_Sales]]&gt;0,
(Table1[[#This Row],[Actual_Sales]]-Table1[[#This Row],[Budget_Sales]])/Table1[[#This Row],[Budget_Sales]],
(Table1[[#This Row],[Actual_Sales]]-Table1[[#This Row],[Budget_Sales]])/ABS(Table1[[#This Row],[Budget_Sales]])
)
)</f>
        <v>0.14285714285714285</v>
      </c>
      <c r="I215" s="5" t="str">
        <f>IF(Table1[[#This Row],[Sales_Var]]&gt;=0,"Above Budget","Below Budget")</f>
        <v>Above Budget</v>
      </c>
      <c r="J215">
        <f>Table1[[#This Row],[Actual_Sales]]-(Table1[[#This Row],[COGS]]+Table1[[#This Row],[Expenses]])</f>
        <v>143</v>
      </c>
      <c r="K215">
        <v>140</v>
      </c>
      <c r="L215">
        <f>Table1[[#This Row],[Actual_Profit]]-Table1[[#This Row],[Budget_Profit]]</f>
        <v>3</v>
      </c>
      <c r="M215" s="5">
        <f>IF(
Table1[[#This Row],[Budget_Profit]]=0,
"",
IF(
Table1[[#This Row],[Budget_Profit]]&gt;0,
(Table1[[#This Row],[Actual_Profit]]-Table1[[#This Row],[Budget_Profit]])/Table1[[#This Row],[Budget_Profit]],
(Table1[[#This Row],[Actual_Profit]]-Table1[[#This Row],[Budget_Profit]])/ABS(Table1[[#This Row],[Budget_Profit]])
)
)</f>
        <v>2.1428571428571429E-2</v>
      </c>
      <c r="N215" s="5" t="str">
        <f>IF(Table1[[#This Row],[Profit_Var]]&gt;=0, "Above Budget", "Below Budget")</f>
        <v>Above Budget</v>
      </c>
      <c r="O215">
        <v>132</v>
      </c>
      <c r="P215">
        <v>110</v>
      </c>
      <c r="Q215">
        <f>Table1[[#This Row],[COGS]]-Table1[[#This Row],[Budget_COGS]]</f>
        <v>22</v>
      </c>
      <c r="R215" s="5">
        <f>IF(
Table1[[#This Row],[Budget_COGS]]=0,
"",
IF(
Table1[[#This Row],[Budget_COGS]]&gt;0,
(Table1[[#This Row],[Budget_COGS]]-Table1[[#This Row],[COGS]]) / Table1[[#This Row],[Budget_COGS]],
(Table1[[#This Row],[Budget_COGS]]-Table1[[#This Row],[COGS]]) / ABS(Table1[[#This Row],[Budget_COGS]])
)
)</f>
        <v>-0.2</v>
      </c>
      <c r="S215" s="5" t="str">
        <f>IF(Table1[[#This Row],[COGS _Var]]&gt;=0, "Above Budget", "Below Budget")</f>
        <v>Above Budget</v>
      </c>
      <c r="T215">
        <f>Table1[[#This Row],[Actual_Sales]]-Table1[[#This Row],[COGS]]</f>
        <v>188</v>
      </c>
      <c r="U215">
        <v>170</v>
      </c>
      <c r="V215">
        <f>Table1[[#This Row],[Gross_Margin]]-Table1[[#This Row],[Budget_Margin]]</f>
        <v>18</v>
      </c>
      <c r="W215" s="5">
        <f>IF(
Table1[[#This Row],[Budget_Margin]]=0,
"",
IF(
Table1[[#This Row],[Budget_Margin]]&gt;0,
(Table1[[#This Row],[Gross_Margin]]-Table1[[#This Row],[Budget_Margin]]) / Table1[[#This Row],[Budget_Margin]],
(Table1[[#This Row],[Gross_Margin]]-Table1[[#This Row],[Budget_Margin]]) / ABS(Table1[[#This Row],[Budget_Margin]])
)
)</f>
        <v>0.10588235294117647</v>
      </c>
      <c r="X215" s="5" t="str">
        <f>IF(Table1[[#This Row],[Margin_Var]]&gt;=0, "Above Budget", "Below Budget")</f>
        <v>Above Budget</v>
      </c>
      <c r="Y215" s="5">
        <f>IFERROR(Table1[[#This Row],[Gross_Margin]]/Table1[[#This Row],[Actual_Sales]],0)</f>
        <v>0.58750000000000002</v>
      </c>
      <c r="Z215" s="5">
        <f>Table1[[#This Row],[Actual_Profit]]/Table1[[#This Row],[Actual_Sales]]</f>
        <v>0.44687500000000002</v>
      </c>
      <c r="AA215">
        <v>45</v>
      </c>
      <c r="AB215" s="5">
        <f>IFERROR(Table1[[#This Row],[Expenses]]/Table1[[#This Row],[Actual_Sales]],0)</f>
        <v>0.140625</v>
      </c>
      <c r="AC215">
        <v>36</v>
      </c>
      <c r="AD215">
        <v>994</v>
      </c>
      <c r="AE215" s="5">
        <f>IFERROR(Table1[[#This Row],[Inventory]]/Table1[[#This Row],[Actual_Sales]],0)</f>
        <v>3.1062500000000002</v>
      </c>
    </row>
    <row r="216" spans="1:31" x14ac:dyDescent="0.25">
      <c r="A216">
        <v>3386</v>
      </c>
      <c r="B216">
        <v>312</v>
      </c>
      <c r="C216">
        <v>10</v>
      </c>
      <c r="D216" s="2">
        <v>40756</v>
      </c>
      <c r="E216">
        <v>320</v>
      </c>
      <c r="F216">
        <v>280</v>
      </c>
      <c r="G216">
        <f>Table1[[#This Row],[Actual_Sales]]-Table1[[#This Row],[Budget_Sales]]</f>
        <v>40</v>
      </c>
      <c r="H216" s="5">
        <f>IF(
Table1[[#This Row],[Budget_Sales]]=0,
"",
IF(
Table1[[#This Row],[Budget_Sales]]&gt;0,
(Table1[[#This Row],[Actual_Sales]]-Table1[[#This Row],[Budget_Sales]])/Table1[[#This Row],[Budget_Sales]],
(Table1[[#This Row],[Actual_Sales]]-Table1[[#This Row],[Budget_Sales]])/ABS(Table1[[#This Row],[Budget_Sales]])
)
)</f>
        <v>0.14285714285714285</v>
      </c>
      <c r="I216" s="5" t="str">
        <f>IF(Table1[[#This Row],[Sales_Var]]&gt;=0,"Above Budget","Below Budget")</f>
        <v>Above Budget</v>
      </c>
      <c r="J216">
        <f>Table1[[#This Row],[Actual_Sales]]-(Table1[[#This Row],[COGS]]+Table1[[#This Row],[Expenses]])</f>
        <v>143</v>
      </c>
      <c r="K216">
        <v>140</v>
      </c>
      <c r="L216">
        <f>Table1[[#This Row],[Actual_Profit]]-Table1[[#This Row],[Budget_Profit]]</f>
        <v>3</v>
      </c>
      <c r="M216" s="5">
        <f>IF(
Table1[[#This Row],[Budget_Profit]]=0,
"",
IF(
Table1[[#This Row],[Budget_Profit]]&gt;0,
(Table1[[#This Row],[Actual_Profit]]-Table1[[#This Row],[Budget_Profit]])/Table1[[#This Row],[Budget_Profit]],
(Table1[[#This Row],[Actual_Profit]]-Table1[[#This Row],[Budget_Profit]])/ABS(Table1[[#This Row],[Budget_Profit]])
)
)</f>
        <v>2.1428571428571429E-2</v>
      </c>
      <c r="N216" s="5" t="str">
        <f>IF(Table1[[#This Row],[Profit_Var]]&gt;=0, "Above Budget", "Below Budget")</f>
        <v>Above Budget</v>
      </c>
      <c r="O216">
        <v>132</v>
      </c>
      <c r="P216">
        <v>110</v>
      </c>
      <c r="Q216">
        <f>Table1[[#This Row],[COGS]]-Table1[[#This Row],[Budget_COGS]]</f>
        <v>22</v>
      </c>
      <c r="R216" s="5">
        <f>IF(
Table1[[#This Row],[Budget_COGS]]=0,
"",
IF(
Table1[[#This Row],[Budget_COGS]]&gt;0,
(Table1[[#This Row],[Budget_COGS]]-Table1[[#This Row],[COGS]]) / Table1[[#This Row],[Budget_COGS]],
(Table1[[#This Row],[Budget_COGS]]-Table1[[#This Row],[COGS]]) / ABS(Table1[[#This Row],[Budget_COGS]])
)
)</f>
        <v>-0.2</v>
      </c>
      <c r="S216" s="5" t="str">
        <f>IF(Table1[[#This Row],[COGS _Var]]&gt;=0, "Above Budget", "Below Budget")</f>
        <v>Above Budget</v>
      </c>
      <c r="T216">
        <f>Table1[[#This Row],[Actual_Sales]]-Table1[[#This Row],[COGS]]</f>
        <v>188</v>
      </c>
      <c r="U216">
        <v>170</v>
      </c>
      <c r="V216">
        <f>Table1[[#This Row],[Gross_Margin]]-Table1[[#This Row],[Budget_Margin]]</f>
        <v>18</v>
      </c>
      <c r="W216" s="5">
        <f>IF(
Table1[[#This Row],[Budget_Margin]]=0,
"",
IF(
Table1[[#This Row],[Budget_Margin]]&gt;0,
(Table1[[#This Row],[Gross_Margin]]-Table1[[#This Row],[Budget_Margin]]) / Table1[[#This Row],[Budget_Margin]],
(Table1[[#This Row],[Gross_Margin]]-Table1[[#This Row],[Budget_Margin]]) / ABS(Table1[[#This Row],[Budget_Margin]])
)
)</f>
        <v>0.10588235294117647</v>
      </c>
      <c r="X216" s="5" t="str">
        <f>IF(Table1[[#This Row],[Margin_Var]]&gt;=0, "Above Budget", "Below Budget")</f>
        <v>Above Budget</v>
      </c>
      <c r="Y216" s="5">
        <f>IFERROR(Table1[[#This Row],[Gross_Margin]]/Table1[[#This Row],[Actual_Sales]],0)</f>
        <v>0.58750000000000002</v>
      </c>
      <c r="Z216" s="5">
        <f>Table1[[#This Row],[Actual_Profit]]/Table1[[#This Row],[Actual_Sales]]</f>
        <v>0.44687500000000002</v>
      </c>
      <c r="AA216">
        <v>45</v>
      </c>
      <c r="AB216" s="5">
        <f>IFERROR(Table1[[#This Row],[Expenses]]/Table1[[#This Row],[Actual_Sales]],0)</f>
        <v>0.140625</v>
      </c>
      <c r="AC216">
        <v>36</v>
      </c>
      <c r="AD216">
        <v>994</v>
      </c>
      <c r="AE216" s="5">
        <f>IFERROR(Table1[[#This Row],[Inventory]]/Table1[[#This Row],[Actual_Sales]],0)</f>
        <v>3.1062500000000002</v>
      </c>
    </row>
    <row r="217" spans="1:31" x14ac:dyDescent="0.25">
      <c r="A217">
        <v>3190</v>
      </c>
      <c r="B217">
        <v>212</v>
      </c>
      <c r="C217">
        <v>11</v>
      </c>
      <c r="D217" s="2">
        <v>40725</v>
      </c>
      <c r="E217">
        <v>309</v>
      </c>
      <c r="F217">
        <v>330</v>
      </c>
      <c r="G217">
        <f>Table1[[#This Row],[Actual_Sales]]-Table1[[#This Row],[Budget_Sales]]</f>
        <v>-21</v>
      </c>
      <c r="H217" s="5">
        <f>IF(
Table1[[#This Row],[Budget_Sales]]=0,
"",
IF(
Table1[[#This Row],[Budget_Sales]]&gt;0,
(Table1[[#This Row],[Actual_Sales]]-Table1[[#This Row],[Budget_Sales]])/Table1[[#This Row],[Budget_Sales]],
(Table1[[#This Row],[Actual_Sales]]-Table1[[#This Row],[Budget_Sales]])/ABS(Table1[[#This Row],[Budget_Sales]])
)
)</f>
        <v>-6.363636363636363E-2</v>
      </c>
      <c r="I217" s="5" t="str">
        <f>IF(Table1[[#This Row],[Sales_Var]]&gt;=0,"Above Budget","Below Budget")</f>
        <v>Below Budget</v>
      </c>
      <c r="J217">
        <f>Table1[[#This Row],[Actual_Sales]]-(Table1[[#This Row],[COGS]]+Table1[[#This Row],[Expenses]])</f>
        <v>138</v>
      </c>
      <c r="K217">
        <v>160</v>
      </c>
      <c r="L217">
        <f>Table1[[#This Row],[Actual_Profit]]-Table1[[#This Row],[Budget_Profit]]</f>
        <v>-22</v>
      </c>
      <c r="M217" s="5">
        <f>IF(
Table1[[#This Row],[Budget_Profit]]=0,
"",
IF(
Table1[[#This Row],[Budget_Profit]]&gt;0,
(Table1[[#This Row],[Actual_Profit]]-Table1[[#This Row],[Budget_Profit]])/Table1[[#This Row],[Budget_Profit]],
(Table1[[#This Row],[Actual_Profit]]-Table1[[#This Row],[Budget_Profit]])/ABS(Table1[[#This Row],[Budget_Profit]])
)
)</f>
        <v>-0.13750000000000001</v>
      </c>
      <c r="N217" s="5" t="str">
        <f>IF(Table1[[#This Row],[Profit_Var]]&gt;=0, "Above Budget", "Below Budget")</f>
        <v>Below Budget</v>
      </c>
      <c r="O217">
        <v>127</v>
      </c>
      <c r="P217">
        <v>130</v>
      </c>
      <c r="Q217">
        <f>Table1[[#This Row],[COGS]]-Table1[[#This Row],[Budget_COGS]]</f>
        <v>-3</v>
      </c>
      <c r="R217" s="5">
        <f>IF(
Table1[[#This Row],[Budget_COGS]]=0,
"",
IF(
Table1[[#This Row],[Budget_COGS]]&gt;0,
(Table1[[#This Row],[Budget_COGS]]-Table1[[#This Row],[COGS]]) / Table1[[#This Row],[Budget_COGS]],
(Table1[[#This Row],[Budget_COGS]]-Table1[[#This Row],[COGS]]) / ABS(Table1[[#This Row],[Budget_COGS]])
)
)</f>
        <v>2.3076923076923078E-2</v>
      </c>
      <c r="S217" s="5" t="str">
        <f>IF(Table1[[#This Row],[COGS _Var]]&gt;=0, "Above Budget", "Below Budget")</f>
        <v>Below Budget</v>
      </c>
      <c r="T217">
        <f>Table1[[#This Row],[Actual_Sales]]-Table1[[#This Row],[COGS]]</f>
        <v>182</v>
      </c>
      <c r="U217">
        <v>200</v>
      </c>
      <c r="V217">
        <f>Table1[[#This Row],[Gross_Margin]]-Table1[[#This Row],[Budget_Margin]]</f>
        <v>-18</v>
      </c>
      <c r="W217" s="5">
        <f>IF(
Table1[[#This Row],[Budget_Margin]]=0,
"",
IF(
Table1[[#This Row],[Budget_Margin]]&gt;0,
(Table1[[#This Row],[Gross_Margin]]-Table1[[#This Row],[Budget_Margin]]) / Table1[[#This Row],[Budget_Margin]],
(Table1[[#This Row],[Gross_Margin]]-Table1[[#This Row],[Budget_Margin]]) / ABS(Table1[[#This Row],[Budget_Margin]])
)
)</f>
        <v>-0.09</v>
      </c>
      <c r="X217" s="5" t="str">
        <f>IF(Table1[[#This Row],[Margin_Var]]&gt;=0, "Above Budget", "Below Budget")</f>
        <v>Below Budget</v>
      </c>
      <c r="Y217" s="5">
        <f>IFERROR(Table1[[#This Row],[Gross_Margin]]/Table1[[#This Row],[Actual_Sales]],0)</f>
        <v>0.5889967637540453</v>
      </c>
      <c r="Z217" s="5">
        <f>Table1[[#This Row],[Actual_Profit]]/Table1[[#This Row],[Actual_Sales]]</f>
        <v>0.44660194174757284</v>
      </c>
      <c r="AA217">
        <v>44</v>
      </c>
      <c r="AB217" s="5">
        <f>IFERROR(Table1[[#This Row],[Expenses]]/Table1[[#This Row],[Actual_Sales]],0)</f>
        <v>0.14239482200647249</v>
      </c>
      <c r="AC217">
        <v>35</v>
      </c>
      <c r="AD217">
        <v>1007</v>
      </c>
      <c r="AE217" s="5">
        <f>IFERROR(Table1[[#This Row],[Inventory]]/Table1[[#This Row],[Actual_Sales]],0)</f>
        <v>3.2588996763754046</v>
      </c>
    </row>
    <row r="218" spans="1:31" x14ac:dyDescent="0.25">
      <c r="A218">
        <v>3491</v>
      </c>
      <c r="B218">
        <v>720</v>
      </c>
      <c r="C218">
        <v>1</v>
      </c>
      <c r="D218" s="2">
        <v>40756</v>
      </c>
      <c r="E218">
        <v>298</v>
      </c>
      <c r="F218">
        <v>310</v>
      </c>
      <c r="G218">
        <f>Table1[[#This Row],[Actual_Sales]]-Table1[[#This Row],[Budget_Sales]]</f>
        <v>-12</v>
      </c>
      <c r="H218" s="5">
        <f>IF(
Table1[[#This Row],[Budget_Sales]]=0,
"",
IF(
Table1[[#This Row],[Budget_Sales]]&gt;0,
(Table1[[#This Row],[Actual_Sales]]-Table1[[#This Row],[Budget_Sales]])/Table1[[#This Row],[Budget_Sales]],
(Table1[[#This Row],[Actual_Sales]]-Table1[[#This Row],[Budget_Sales]])/ABS(Table1[[#This Row],[Budget_Sales]])
)
)</f>
        <v>-3.870967741935484E-2</v>
      </c>
      <c r="I218" s="5" t="str">
        <f>IF(Table1[[#This Row],[Sales_Var]]&gt;=0,"Above Budget","Below Budget")</f>
        <v>Below Budget</v>
      </c>
      <c r="J218">
        <f>Table1[[#This Row],[Actual_Sales]]-(Table1[[#This Row],[COGS]]+Table1[[#This Row],[Expenses]])</f>
        <v>133</v>
      </c>
      <c r="K218">
        <v>140</v>
      </c>
      <c r="L218">
        <f>Table1[[#This Row],[Actual_Profit]]-Table1[[#This Row],[Budget_Profit]]</f>
        <v>-7</v>
      </c>
      <c r="M218" s="5">
        <f>IF(
Table1[[#This Row],[Budget_Profit]]=0,
"",
IF(
Table1[[#This Row],[Budget_Profit]]&gt;0,
(Table1[[#This Row],[Actual_Profit]]-Table1[[#This Row],[Budget_Profit]])/Table1[[#This Row],[Budget_Profit]],
(Table1[[#This Row],[Actual_Profit]]-Table1[[#This Row],[Budget_Profit]])/ABS(Table1[[#This Row],[Budget_Profit]])
)
)</f>
        <v>-0.05</v>
      </c>
      <c r="N218" s="5" t="str">
        <f>IF(Table1[[#This Row],[Profit_Var]]&gt;=0, "Above Budget", "Below Budget")</f>
        <v>Below Budget</v>
      </c>
      <c r="O218">
        <v>123</v>
      </c>
      <c r="P218">
        <v>130</v>
      </c>
      <c r="Q218">
        <f>Table1[[#This Row],[COGS]]-Table1[[#This Row],[Budget_COGS]]</f>
        <v>-7</v>
      </c>
      <c r="R218" s="5">
        <f>IF(
Table1[[#This Row],[Budget_COGS]]=0,
"",
IF(
Table1[[#This Row],[Budget_COGS]]&gt;0,
(Table1[[#This Row],[Budget_COGS]]-Table1[[#This Row],[COGS]]) / Table1[[#This Row],[Budget_COGS]],
(Table1[[#This Row],[Budget_COGS]]-Table1[[#This Row],[COGS]]) / ABS(Table1[[#This Row],[Budget_COGS]])
)
)</f>
        <v>5.3846153846153849E-2</v>
      </c>
      <c r="S218" s="5" t="str">
        <f>IF(Table1[[#This Row],[COGS _Var]]&gt;=0, "Above Budget", "Below Budget")</f>
        <v>Below Budget</v>
      </c>
      <c r="T218">
        <f>Table1[[#This Row],[Actual_Sales]]-Table1[[#This Row],[COGS]]</f>
        <v>175</v>
      </c>
      <c r="U218">
        <v>180</v>
      </c>
      <c r="V218">
        <f>Table1[[#This Row],[Gross_Margin]]-Table1[[#This Row],[Budget_Margin]]</f>
        <v>-5</v>
      </c>
      <c r="W218" s="5">
        <f>IF(
Table1[[#This Row],[Budget_Margin]]=0,
"",
IF(
Table1[[#This Row],[Budget_Margin]]&gt;0,
(Table1[[#This Row],[Gross_Margin]]-Table1[[#This Row],[Budget_Margin]]) / Table1[[#This Row],[Budget_Margin]],
(Table1[[#This Row],[Gross_Margin]]-Table1[[#This Row],[Budget_Margin]]) / ABS(Table1[[#This Row],[Budget_Margin]])
)
)</f>
        <v>-2.7777777777777776E-2</v>
      </c>
      <c r="X218" s="5" t="str">
        <f>IF(Table1[[#This Row],[Margin_Var]]&gt;=0, "Above Budget", "Below Budget")</f>
        <v>Below Budget</v>
      </c>
      <c r="Y218" s="5">
        <f>IFERROR(Table1[[#This Row],[Gross_Margin]]/Table1[[#This Row],[Actual_Sales]],0)</f>
        <v>0.58724832214765099</v>
      </c>
      <c r="Z218" s="5">
        <f>Table1[[#This Row],[Actual_Profit]]/Table1[[#This Row],[Actual_Sales]]</f>
        <v>0.44630872483221479</v>
      </c>
      <c r="AA218">
        <v>42</v>
      </c>
      <c r="AB218" s="5">
        <f>IFERROR(Table1[[#This Row],[Expenses]]/Table1[[#This Row],[Actual_Sales]],0)</f>
        <v>0.14093959731543623</v>
      </c>
      <c r="AC218">
        <v>34</v>
      </c>
      <c r="AD218">
        <v>941</v>
      </c>
      <c r="AE218" s="5">
        <f>IFERROR(Table1[[#This Row],[Inventory]]/Table1[[#This Row],[Actual_Sales]],0)</f>
        <v>3.1577181208053693</v>
      </c>
    </row>
    <row r="219" spans="1:31" x14ac:dyDescent="0.25">
      <c r="A219">
        <v>3369</v>
      </c>
      <c r="B219">
        <v>210</v>
      </c>
      <c r="C219">
        <v>5</v>
      </c>
      <c r="D219" s="2">
        <v>40756</v>
      </c>
      <c r="E219">
        <v>298</v>
      </c>
      <c r="F219">
        <v>250</v>
      </c>
      <c r="G219">
        <f>Table1[[#This Row],[Actual_Sales]]-Table1[[#This Row],[Budget_Sales]]</f>
        <v>48</v>
      </c>
      <c r="H219" s="5">
        <f>IF(
Table1[[#This Row],[Budget_Sales]]=0,
"",
IF(
Table1[[#This Row],[Budget_Sales]]&gt;0,
(Table1[[#This Row],[Actual_Sales]]-Table1[[#This Row],[Budget_Sales]])/Table1[[#This Row],[Budget_Sales]],
(Table1[[#This Row],[Actual_Sales]]-Table1[[#This Row],[Budget_Sales]])/ABS(Table1[[#This Row],[Budget_Sales]])
)
)</f>
        <v>0.192</v>
      </c>
      <c r="I219" s="5" t="str">
        <f>IF(Table1[[#This Row],[Sales_Var]]&gt;=0,"Above Budget","Below Budget")</f>
        <v>Above Budget</v>
      </c>
      <c r="J219">
        <f>Table1[[#This Row],[Actual_Sales]]-(Table1[[#This Row],[COGS]]+Table1[[#This Row],[Expenses]])</f>
        <v>133</v>
      </c>
      <c r="K219">
        <v>120</v>
      </c>
      <c r="L219">
        <f>Table1[[#This Row],[Actual_Profit]]-Table1[[#This Row],[Budget_Profit]]</f>
        <v>13</v>
      </c>
      <c r="M219" s="5">
        <f>IF(
Table1[[#This Row],[Budget_Profit]]=0,
"",
IF(
Table1[[#This Row],[Budget_Profit]]&gt;0,
(Table1[[#This Row],[Actual_Profit]]-Table1[[#This Row],[Budget_Profit]])/Table1[[#This Row],[Budget_Profit]],
(Table1[[#This Row],[Actual_Profit]]-Table1[[#This Row],[Budget_Profit]])/ABS(Table1[[#This Row],[Budget_Profit]])
)
)</f>
        <v>0.10833333333333334</v>
      </c>
      <c r="N219" s="5" t="str">
        <f>IF(Table1[[#This Row],[Profit_Var]]&gt;=0, "Above Budget", "Below Budget")</f>
        <v>Above Budget</v>
      </c>
      <c r="O219">
        <v>123</v>
      </c>
      <c r="P219">
        <v>100</v>
      </c>
      <c r="Q219">
        <f>Table1[[#This Row],[COGS]]-Table1[[#This Row],[Budget_COGS]]</f>
        <v>23</v>
      </c>
      <c r="R219" s="5">
        <f>IF(
Table1[[#This Row],[Budget_COGS]]=0,
"",
IF(
Table1[[#This Row],[Budget_COGS]]&gt;0,
(Table1[[#This Row],[Budget_COGS]]-Table1[[#This Row],[COGS]]) / Table1[[#This Row],[Budget_COGS]],
(Table1[[#This Row],[Budget_COGS]]-Table1[[#This Row],[COGS]]) / ABS(Table1[[#This Row],[Budget_COGS]])
)
)</f>
        <v>-0.23</v>
      </c>
      <c r="S219" s="5" t="str">
        <f>IF(Table1[[#This Row],[COGS _Var]]&gt;=0, "Above Budget", "Below Budget")</f>
        <v>Above Budget</v>
      </c>
      <c r="T219">
        <f>Table1[[#This Row],[Actual_Sales]]-Table1[[#This Row],[COGS]]</f>
        <v>175</v>
      </c>
      <c r="U219">
        <v>150</v>
      </c>
      <c r="V219">
        <f>Table1[[#This Row],[Gross_Margin]]-Table1[[#This Row],[Budget_Margin]]</f>
        <v>25</v>
      </c>
      <c r="W219" s="5">
        <f>IF(
Table1[[#This Row],[Budget_Margin]]=0,
"",
IF(
Table1[[#This Row],[Budget_Margin]]&gt;0,
(Table1[[#This Row],[Gross_Margin]]-Table1[[#This Row],[Budget_Margin]]) / Table1[[#This Row],[Budget_Margin]],
(Table1[[#This Row],[Gross_Margin]]-Table1[[#This Row],[Budget_Margin]]) / ABS(Table1[[#This Row],[Budget_Margin]])
)
)</f>
        <v>0.16666666666666666</v>
      </c>
      <c r="X219" s="5" t="str">
        <f>IF(Table1[[#This Row],[Margin_Var]]&gt;=0, "Above Budget", "Below Budget")</f>
        <v>Above Budget</v>
      </c>
      <c r="Y219" s="5">
        <f>IFERROR(Table1[[#This Row],[Gross_Margin]]/Table1[[#This Row],[Actual_Sales]],0)</f>
        <v>0.58724832214765099</v>
      </c>
      <c r="Z219" s="5">
        <f>Table1[[#This Row],[Actual_Profit]]/Table1[[#This Row],[Actual_Sales]]</f>
        <v>0.44630872483221479</v>
      </c>
      <c r="AA219">
        <v>42</v>
      </c>
      <c r="AB219" s="5">
        <f>IFERROR(Table1[[#This Row],[Expenses]]/Table1[[#This Row],[Actual_Sales]],0)</f>
        <v>0.14093959731543623</v>
      </c>
      <c r="AC219">
        <v>34</v>
      </c>
      <c r="AD219">
        <v>941</v>
      </c>
      <c r="AE219" s="5">
        <f>IFERROR(Table1[[#This Row],[Inventory]]/Table1[[#This Row],[Actual_Sales]],0)</f>
        <v>3.1577181208053693</v>
      </c>
    </row>
    <row r="220" spans="1:31" x14ac:dyDescent="0.25">
      <c r="A220">
        <v>3506</v>
      </c>
      <c r="B220">
        <v>805</v>
      </c>
      <c r="C220">
        <v>11</v>
      </c>
      <c r="D220" s="2">
        <v>40756</v>
      </c>
      <c r="E220">
        <v>298</v>
      </c>
      <c r="F220">
        <v>200</v>
      </c>
      <c r="G220">
        <f>Table1[[#This Row],[Actual_Sales]]-Table1[[#This Row],[Budget_Sales]]</f>
        <v>98</v>
      </c>
      <c r="H220" s="5">
        <f>IF(
Table1[[#This Row],[Budget_Sales]]=0,
"",
IF(
Table1[[#This Row],[Budget_Sales]]&gt;0,
(Table1[[#This Row],[Actual_Sales]]-Table1[[#This Row],[Budget_Sales]])/Table1[[#This Row],[Budget_Sales]],
(Table1[[#This Row],[Actual_Sales]]-Table1[[#This Row],[Budget_Sales]])/ABS(Table1[[#This Row],[Budget_Sales]])
)
)</f>
        <v>0.49</v>
      </c>
      <c r="I220" s="5" t="str">
        <f>IF(Table1[[#This Row],[Sales_Var]]&gt;=0,"Above Budget","Below Budget")</f>
        <v>Above Budget</v>
      </c>
      <c r="J220">
        <f>Table1[[#This Row],[Actual_Sales]]-(Table1[[#This Row],[COGS]]+Table1[[#This Row],[Expenses]])</f>
        <v>133</v>
      </c>
      <c r="K220">
        <v>100</v>
      </c>
      <c r="L220">
        <f>Table1[[#This Row],[Actual_Profit]]-Table1[[#This Row],[Budget_Profit]]</f>
        <v>33</v>
      </c>
      <c r="M220" s="5">
        <f>IF(
Table1[[#This Row],[Budget_Profit]]=0,
"",
IF(
Table1[[#This Row],[Budget_Profit]]&gt;0,
(Table1[[#This Row],[Actual_Profit]]-Table1[[#This Row],[Budget_Profit]])/Table1[[#This Row],[Budget_Profit]],
(Table1[[#This Row],[Actual_Profit]]-Table1[[#This Row],[Budget_Profit]])/ABS(Table1[[#This Row],[Budget_Profit]])
)
)</f>
        <v>0.33</v>
      </c>
      <c r="N220" s="5" t="str">
        <f>IF(Table1[[#This Row],[Profit_Var]]&gt;=0, "Above Budget", "Below Budget")</f>
        <v>Above Budget</v>
      </c>
      <c r="O220">
        <v>123</v>
      </c>
      <c r="P220">
        <v>80</v>
      </c>
      <c r="Q220">
        <f>Table1[[#This Row],[COGS]]-Table1[[#This Row],[Budget_COGS]]</f>
        <v>43</v>
      </c>
      <c r="R220" s="5">
        <f>IF(
Table1[[#This Row],[Budget_COGS]]=0,
"",
IF(
Table1[[#This Row],[Budget_COGS]]&gt;0,
(Table1[[#This Row],[Budget_COGS]]-Table1[[#This Row],[COGS]]) / Table1[[#This Row],[Budget_COGS]],
(Table1[[#This Row],[Budget_COGS]]-Table1[[#This Row],[COGS]]) / ABS(Table1[[#This Row],[Budget_COGS]])
)
)</f>
        <v>-0.53749999999999998</v>
      </c>
      <c r="S220" s="5" t="str">
        <f>IF(Table1[[#This Row],[COGS _Var]]&gt;=0, "Above Budget", "Below Budget")</f>
        <v>Above Budget</v>
      </c>
      <c r="T220">
        <f>Table1[[#This Row],[Actual_Sales]]-Table1[[#This Row],[COGS]]</f>
        <v>175</v>
      </c>
      <c r="U220">
        <v>120</v>
      </c>
      <c r="V220">
        <f>Table1[[#This Row],[Gross_Margin]]-Table1[[#This Row],[Budget_Margin]]</f>
        <v>55</v>
      </c>
      <c r="W220" s="5">
        <f>IF(
Table1[[#This Row],[Budget_Margin]]=0,
"",
IF(
Table1[[#This Row],[Budget_Margin]]&gt;0,
(Table1[[#This Row],[Gross_Margin]]-Table1[[#This Row],[Budget_Margin]]) / Table1[[#This Row],[Budget_Margin]],
(Table1[[#This Row],[Gross_Margin]]-Table1[[#This Row],[Budget_Margin]]) / ABS(Table1[[#This Row],[Budget_Margin]])
)
)</f>
        <v>0.45833333333333331</v>
      </c>
      <c r="X220" s="5" t="str">
        <f>IF(Table1[[#This Row],[Margin_Var]]&gt;=0, "Above Budget", "Below Budget")</f>
        <v>Above Budget</v>
      </c>
      <c r="Y220" s="5">
        <f>IFERROR(Table1[[#This Row],[Gross_Margin]]/Table1[[#This Row],[Actual_Sales]],0)</f>
        <v>0.58724832214765099</v>
      </c>
      <c r="Z220" s="5">
        <f>Table1[[#This Row],[Actual_Profit]]/Table1[[#This Row],[Actual_Sales]]</f>
        <v>0.44630872483221479</v>
      </c>
      <c r="AA220">
        <v>42</v>
      </c>
      <c r="AB220" s="5">
        <f>IFERROR(Table1[[#This Row],[Expenses]]/Table1[[#This Row],[Actual_Sales]],0)</f>
        <v>0.14093959731543623</v>
      </c>
      <c r="AC220">
        <v>34</v>
      </c>
      <c r="AD220">
        <v>941</v>
      </c>
      <c r="AE220" s="5">
        <f>IFERROR(Table1[[#This Row],[Inventory]]/Table1[[#This Row],[Actual_Sales]],0)</f>
        <v>3.1577181208053693</v>
      </c>
    </row>
    <row r="221" spans="1:31" x14ac:dyDescent="0.25">
      <c r="A221">
        <v>3482</v>
      </c>
      <c r="B221">
        <v>716</v>
      </c>
      <c r="C221">
        <v>12</v>
      </c>
      <c r="D221" s="2">
        <v>40756</v>
      </c>
      <c r="E221">
        <v>298</v>
      </c>
      <c r="F221">
        <v>320</v>
      </c>
      <c r="G221">
        <f>Table1[[#This Row],[Actual_Sales]]-Table1[[#This Row],[Budget_Sales]]</f>
        <v>-22</v>
      </c>
      <c r="H221" s="5">
        <f>IF(
Table1[[#This Row],[Budget_Sales]]=0,
"",
IF(
Table1[[#This Row],[Budget_Sales]]&gt;0,
(Table1[[#This Row],[Actual_Sales]]-Table1[[#This Row],[Budget_Sales]])/Table1[[#This Row],[Budget_Sales]],
(Table1[[#This Row],[Actual_Sales]]-Table1[[#This Row],[Budget_Sales]])/ABS(Table1[[#This Row],[Budget_Sales]])
)
)</f>
        <v>-6.8750000000000006E-2</v>
      </c>
      <c r="I221" s="5" t="str">
        <f>IF(Table1[[#This Row],[Sales_Var]]&gt;=0,"Above Budget","Below Budget")</f>
        <v>Below Budget</v>
      </c>
      <c r="J221">
        <f>Table1[[#This Row],[Actual_Sales]]-(Table1[[#This Row],[COGS]]+Table1[[#This Row],[Expenses]])</f>
        <v>133</v>
      </c>
      <c r="K221">
        <v>150</v>
      </c>
      <c r="L221">
        <f>Table1[[#This Row],[Actual_Profit]]-Table1[[#This Row],[Budget_Profit]]</f>
        <v>-17</v>
      </c>
      <c r="M221" s="5">
        <f>IF(
Table1[[#This Row],[Budget_Profit]]=0,
"",
IF(
Table1[[#This Row],[Budget_Profit]]&gt;0,
(Table1[[#This Row],[Actual_Profit]]-Table1[[#This Row],[Budget_Profit]])/Table1[[#This Row],[Budget_Profit]],
(Table1[[#This Row],[Actual_Profit]]-Table1[[#This Row],[Budget_Profit]])/ABS(Table1[[#This Row],[Budget_Profit]])
)
)</f>
        <v>-0.11333333333333333</v>
      </c>
      <c r="N221" s="5" t="str">
        <f>IF(Table1[[#This Row],[Profit_Var]]&gt;=0, "Above Budget", "Below Budget")</f>
        <v>Below Budget</v>
      </c>
      <c r="O221">
        <v>123</v>
      </c>
      <c r="P221">
        <v>130</v>
      </c>
      <c r="Q221">
        <f>Table1[[#This Row],[COGS]]-Table1[[#This Row],[Budget_COGS]]</f>
        <v>-7</v>
      </c>
      <c r="R221" s="5">
        <f>IF(
Table1[[#This Row],[Budget_COGS]]=0,
"",
IF(
Table1[[#This Row],[Budget_COGS]]&gt;0,
(Table1[[#This Row],[Budget_COGS]]-Table1[[#This Row],[COGS]]) / Table1[[#This Row],[Budget_COGS]],
(Table1[[#This Row],[Budget_COGS]]-Table1[[#This Row],[COGS]]) / ABS(Table1[[#This Row],[Budget_COGS]])
)
)</f>
        <v>5.3846153846153849E-2</v>
      </c>
      <c r="S221" s="5" t="str">
        <f>IF(Table1[[#This Row],[COGS _Var]]&gt;=0, "Above Budget", "Below Budget")</f>
        <v>Below Budget</v>
      </c>
      <c r="T221">
        <f>Table1[[#This Row],[Actual_Sales]]-Table1[[#This Row],[COGS]]</f>
        <v>175</v>
      </c>
      <c r="U221">
        <v>190</v>
      </c>
      <c r="V221">
        <f>Table1[[#This Row],[Gross_Margin]]-Table1[[#This Row],[Budget_Margin]]</f>
        <v>-15</v>
      </c>
      <c r="W221" s="5">
        <f>IF(
Table1[[#This Row],[Budget_Margin]]=0,
"",
IF(
Table1[[#This Row],[Budget_Margin]]&gt;0,
(Table1[[#This Row],[Gross_Margin]]-Table1[[#This Row],[Budget_Margin]]) / Table1[[#This Row],[Budget_Margin]],
(Table1[[#This Row],[Gross_Margin]]-Table1[[#This Row],[Budget_Margin]]) / ABS(Table1[[#This Row],[Budget_Margin]])
)
)</f>
        <v>-7.8947368421052627E-2</v>
      </c>
      <c r="X221" s="5" t="str">
        <f>IF(Table1[[#This Row],[Margin_Var]]&gt;=0, "Above Budget", "Below Budget")</f>
        <v>Below Budget</v>
      </c>
      <c r="Y221" s="5">
        <f>IFERROR(Table1[[#This Row],[Gross_Margin]]/Table1[[#This Row],[Actual_Sales]],0)</f>
        <v>0.58724832214765099</v>
      </c>
      <c r="Z221" s="5">
        <f>Table1[[#This Row],[Actual_Profit]]/Table1[[#This Row],[Actual_Sales]]</f>
        <v>0.44630872483221479</v>
      </c>
      <c r="AA221">
        <v>42</v>
      </c>
      <c r="AB221" s="5">
        <f>IFERROR(Table1[[#This Row],[Expenses]]/Table1[[#This Row],[Actual_Sales]],0)</f>
        <v>0.14093959731543623</v>
      </c>
      <c r="AC221">
        <v>34</v>
      </c>
      <c r="AD221">
        <v>941</v>
      </c>
      <c r="AE221" s="5">
        <f>IFERROR(Table1[[#This Row],[Inventory]]/Table1[[#This Row],[Actual_Sales]],0)</f>
        <v>3.1577181208053693</v>
      </c>
    </row>
    <row r="222" spans="1:31" x14ac:dyDescent="0.25">
      <c r="A222">
        <v>3174</v>
      </c>
      <c r="B222">
        <v>949</v>
      </c>
      <c r="C222">
        <v>8</v>
      </c>
      <c r="D222" s="2">
        <v>40695</v>
      </c>
      <c r="E222">
        <v>298</v>
      </c>
      <c r="F222">
        <v>260</v>
      </c>
      <c r="G222">
        <f>Table1[[#This Row],[Actual_Sales]]-Table1[[#This Row],[Budget_Sales]]</f>
        <v>38</v>
      </c>
      <c r="H222" s="5">
        <f>IF(
Table1[[#This Row],[Budget_Sales]]=0,
"",
IF(
Table1[[#This Row],[Budget_Sales]]&gt;0,
(Table1[[#This Row],[Actual_Sales]]-Table1[[#This Row],[Budget_Sales]])/Table1[[#This Row],[Budget_Sales]],
(Table1[[#This Row],[Actual_Sales]]-Table1[[#This Row],[Budget_Sales]])/ABS(Table1[[#This Row],[Budget_Sales]])
)
)</f>
        <v>0.14615384615384616</v>
      </c>
      <c r="I222" s="5" t="str">
        <f>IF(Table1[[#This Row],[Sales_Var]]&gt;=0,"Above Budget","Below Budget")</f>
        <v>Above Budget</v>
      </c>
      <c r="J222">
        <f>Table1[[#This Row],[Actual_Sales]]-(Table1[[#This Row],[COGS]]+Table1[[#This Row],[Expenses]])</f>
        <v>133</v>
      </c>
      <c r="K222">
        <v>140</v>
      </c>
      <c r="L222">
        <f>Table1[[#This Row],[Actual_Profit]]-Table1[[#This Row],[Budget_Profit]]</f>
        <v>-7</v>
      </c>
      <c r="M222" s="5">
        <f>IF(
Table1[[#This Row],[Budget_Profit]]=0,
"",
IF(
Table1[[#This Row],[Budget_Profit]]&gt;0,
(Table1[[#This Row],[Actual_Profit]]-Table1[[#This Row],[Budget_Profit]])/Table1[[#This Row],[Budget_Profit]],
(Table1[[#This Row],[Actual_Profit]]-Table1[[#This Row],[Budget_Profit]])/ABS(Table1[[#This Row],[Budget_Profit]])
)
)</f>
        <v>-0.05</v>
      </c>
      <c r="N222" s="5" t="str">
        <f>IF(Table1[[#This Row],[Profit_Var]]&gt;=0, "Above Budget", "Below Budget")</f>
        <v>Below Budget</v>
      </c>
      <c r="O222">
        <v>123</v>
      </c>
      <c r="P222">
        <v>100</v>
      </c>
      <c r="Q222">
        <f>Table1[[#This Row],[COGS]]-Table1[[#This Row],[Budget_COGS]]</f>
        <v>23</v>
      </c>
      <c r="R222" s="5">
        <f>IF(
Table1[[#This Row],[Budget_COGS]]=0,
"",
IF(
Table1[[#This Row],[Budget_COGS]]&gt;0,
(Table1[[#This Row],[Budget_COGS]]-Table1[[#This Row],[COGS]]) / Table1[[#This Row],[Budget_COGS]],
(Table1[[#This Row],[Budget_COGS]]-Table1[[#This Row],[COGS]]) / ABS(Table1[[#This Row],[Budget_COGS]])
)
)</f>
        <v>-0.23</v>
      </c>
      <c r="S222" s="5" t="str">
        <f>IF(Table1[[#This Row],[COGS _Var]]&gt;=0, "Above Budget", "Below Budget")</f>
        <v>Above Budget</v>
      </c>
      <c r="T222">
        <f>Table1[[#This Row],[Actual_Sales]]-Table1[[#This Row],[COGS]]</f>
        <v>175</v>
      </c>
      <c r="U222">
        <v>160</v>
      </c>
      <c r="V222">
        <f>Table1[[#This Row],[Gross_Margin]]-Table1[[#This Row],[Budget_Margin]]</f>
        <v>15</v>
      </c>
      <c r="W222" s="5">
        <f>IF(
Table1[[#This Row],[Budget_Margin]]=0,
"",
IF(
Table1[[#This Row],[Budget_Margin]]&gt;0,
(Table1[[#This Row],[Gross_Margin]]-Table1[[#This Row],[Budget_Margin]]) / Table1[[#This Row],[Budget_Margin]],
(Table1[[#This Row],[Gross_Margin]]-Table1[[#This Row],[Budget_Margin]]) / ABS(Table1[[#This Row],[Budget_Margin]])
)
)</f>
        <v>9.375E-2</v>
      </c>
      <c r="X222" s="5" t="str">
        <f>IF(Table1[[#This Row],[Margin_Var]]&gt;=0, "Above Budget", "Below Budget")</f>
        <v>Above Budget</v>
      </c>
      <c r="Y222" s="5">
        <f>IFERROR(Table1[[#This Row],[Gross_Margin]]/Table1[[#This Row],[Actual_Sales]],0)</f>
        <v>0.58724832214765099</v>
      </c>
      <c r="Z222" s="5">
        <f>Table1[[#This Row],[Actual_Profit]]/Table1[[#This Row],[Actual_Sales]]</f>
        <v>0.44630872483221479</v>
      </c>
      <c r="AA222">
        <v>42</v>
      </c>
      <c r="AB222" s="5">
        <f>IFERROR(Table1[[#This Row],[Expenses]]/Table1[[#This Row],[Actual_Sales]],0)</f>
        <v>0.14093959731543623</v>
      </c>
      <c r="AC222">
        <v>34</v>
      </c>
      <c r="AD222">
        <v>947</v>
      </c>
      <c r="AE222" s="5">
        <f>IFERROR(Table1[[#This Row],[Inventory]]/Table1[[#This Row],[Actual_Sales]],0)</f>
        <v>3.1778523489932886</v>
      </c>
    </row>
    <row r="223" spans="1:31" x14ac:dyDescent="0.25">
      <c r="A223">
        <v>3113</v>
      </c>
      <c r="B223">
        <v>630</v>
      </c>
      <c r="C223">
        <v>10</v>
      </c>
      <c r="D223" s="2">
        <v>40695</v>
      </c>
      <c r="E223">
        <v>298</v>
      </c>
      <c r="F223">
        <v>260</v>
      </c>
      <c r="G223">
        <f>Table1[[#This Row],[Actual_Sales]]-Table1[[#This Row],[Budget_Sales]]</f>
        <v>38</v>
      </c>
      <c r="H223" s="5">
        <f>IF(
Table1[[#This Row],[Budget_Sales]]=0,
"",
IF(
Table1[[#This Row],[Budget_Sales]]&gt;0,
(Table1[[#This Row],[Actual_Sales]]-Table1[[#This Row],[Budget_Sales]])/Table1[[#This Row],[Budget_Sales]],
(Table1[[#This Row],[Actual_Sales]]-Table1[[#This Row],[Budget_Sales]])/ABS(Table1[[#This Row],[Budget_Sales]])
)
)</f>
        <v>0.14615384615384616</v>
      </c>
      <c r="I223" s="5" t="str">
        <f>IF(Table1[[#This Row],[Sales_Var]]&gt;=0,"Above Budget","Below Budget")</f>
        <v>Above Budget</v>
      </c>
      <c r="J223">
        <f>Table1[[#This Row],[Actual_Sales]]-(Table1[[#This Row],[COGS]]+Table1[[#This Row],[Expenses]])</f>
        <v>133</v>
      </c>
      <c r="K223">
        <v>140</v>
      </c>
      <c r="L223">
        <f>Table1[[#This Row],[Actual_Profit]]-Table1[[#This Row],[Budget_Profit]]</f>
        <v>-7</v>
      </c>
      <c r="M223" s="5">
        <f>IF(
Table1[[#This Row],[Budget_Profit]]=0,
"",
IF(
Table1[[#This Row],[Budget_Profit]]&gt;0,
(Table1[[#This Row],[Actual_Profit]]-Table1[[#This Row],[Budget_Profit]])/Table1[[#This Row],[Budget_Profit]],
(Table1[[#This Row],[Actual_Profit]]-Table1[[#This Row],[Budget_Profit]])/ABS(Table1[[#This Row],[Budget_Profit]])
)
)</f>
        <v>-0.05</v>
      </c>
      <c r="N223" s="5" t="str">
        <f>IF(Table1[[#This Row],[Profit_Var]]&gt;=0, "Above Budget", "Below Budget")</f>
        <v>Below Budget</v>
      </c>
      <c r="O223">
        <v>123</v>
      </c>
      <c r="P223">
        <v>100</v>
      </c>
      <c r="Q223">
        <f>Table1[[#This Row],[COGS]]-Table1[[#This Row],[Budget_COGS]]</f>
        <v>23</v>
      </c>
      <c r="R223" s="5">
        <f>IF(
Table1[[#This Row],[Budget_COGS]]=0,
"",
IF(
Table1[[#This Row],[Budget_COGS]]&gt;0,
(Table1[[#This Row],[Budget_COGS]]-Table1[[#This Row],[COGS]]) / Table1[[#This Row],[Budget_COGS]],
(Table1[[#This Row],[Budget_COGS]]-Table1[[#This Row],[COGS]]) / ABS(Table1[[#This Row],[Budget_COGS]])
)
)</f>
        <v>-0.23</v>
      </c>
      <c r="S223" s="5" t="str">
        <f>IF(Table1[[#This Row],[COGS _Var]]&gt;=0, "Above Budget", "Below Budget")</f>
        <v>Above Budget</v>
      </c>
      <c r="T223">
        <f>Table1[[#This Row],[Actual_Sales]]-Table1[[#This Row],[COGS]]</f>
        <v>175</v>
      </c>
      <c r="U223">
        <v>160</v>
      </c>
      <c r="V223">
        <f>Table1[[#This Row],[Gross_Margin]]-Table1[[#This Row],[Budget_Margin]]</f>
        <v>15</v>
      </c>
      <c r="W223" s="5">
        <f>IF(
Table1[[#This Row],[Budget_Margin]]=0,
"",
IF(
Table1[[#This Row],[Budget_Margin]]&gt;0,
(Table1[[#This Row],[Gross_Margin]]-Table1[[#This Row],[Budget_Margin]]) / Table1[[#This Row],[Budget_Margin]],
(Table1[[#This Row],[Gross_Margin]]-Table1[[#This Row],[Budget_Margin]]) / ABS(Table1[[#This Row],[Budget_Margin]])
)
)</f>
        <v>9.375E-2</v>
      </c>
      <c r="X223" s="5" t="str">
        <f>IF(Table1[[#This Row],[Margin_Var]]&gt;=0, "Above Budget", "Below Budget")</f>
        <v>Above Budget</v>
      </c>
      <c r="Y223" s="5">
        <f>IFERROR(Table1[[#This Row],[Gross_Margin]]/Table1[[#This Row],[Actual_Sales]],0)</f>
        <v>0.58724832214765099</v>
      </c>
      <c r="Z223" s="5">
        <f>Table1[[#This Row],[Actual_Profit]]/Table1[[#This Row],[Actual_Sales]]</f>
        <v>0.44630872483221479</v>
      </c>
      <c r="AA223">
        <v>42</v>
      </c>
      <c r="AB223" s="5">
        <f>IFERROR(Table1[[#This Row],[Expenses]]/Table1[[#This Row],[Actual_Sales]],0)</f>
        <v>0.14093959731543623</v>
      </c>
      <c r="AC223">
        <v>34</v>
      </c>
      <c r="AD223">
        <v>947</v>
      </c>
      <c r="AE223" s="5">
        <f>IFERROR(Table1[[#This Row],[Inventory]]/Table1[[#This Row],[Actual_Sales]],0)</f>
        <v>3.1778523489932886</v>
      </c>
    </row>
    <row r="224" spans="1:31" x14ac:dyDescent="0.25">
      <c r="A224">
        <v>3164</v>
      </c>
      <c r="B224">
        <v>914</v>
      </c>
      <c r="C224">
        <v>11</v>
      </c>
      <c r="D224" s="2">
        <v>40695</v>
      </c>
      <c r="E224">
        <v>298</v>
      </c>
      <c r="F224">
        <v>320</v>
      </c>
      <c r="G224">
        <f>Table1[[#This Row],[Actual_Sales]]-Table1[[#This Row],[Budget_Sales]]</f>
        <v>-22</v>
      </c>
      <c r="H224" s="5">
        <f>IF(
Table1[[#This Row],[Budget_Sales]]=0,
"",
IF(
Table1[[#This Row],[Budget_Sales]]&gt;0,
(Table1[[#This Row],[Actual_Sales]]-Table1[[#This Row],[Budget_Sales]])/Table1[[#This Row],[Budget_Sales]],
(Table1[[#This Row],[Actual_Sales]]-Table1[[#This Row],[Budget_Sales]])/ABS(Table1[[#This Row],[Budget_Sales]])
)
)</f>
        <v>-6.8750000000000006E-2</v>
      </c>
      <c r="I224" s="5" t="str">
        <f>IF(Table1[[#This Row],[Sales_Var]]&gt;=0,"Above Budget","Below Budget")</f>
        <v>Below Budget</v>
      </c>
      <c r="J224">
        <f>Table1[[#This Row],[Actual_Sales]]-(Table1[[#This Row],[COGS]]+Table1[[#This Row],[Expenses]])</f>
        <v>133</v>
      </c>
      <c r="K224">
        <v>150</v>
      </c>
      <c r="L224">
        <f>Table1[[#This Row],[Actual_Profit]]-Table1[[#This Row],[Budget_Profit]]</f>
        <v>-17</v>
      </c>
      <c r="M224" s="5">
        <f>IF(
Table1[[#This Row],[Budget_Profit]]=0,
"",
IF(
Table1[[#This Row],[Budget_Profit]]&gt;0,
(Table1[[#This Row],[Actual_Profit]]-Table1[[#This Row],[Budget_Profit]])/Table1[[#This Row],[Budget_Profit]],
(Table1[[#This Row],[Actual_Profit]]-Table1[[#This Row],[Budget_Profit]])/ABS(Table1[[#This Row],[Budget_Profit]])
)
)</f>
        <v>-0.11333333333333333</v>
      </c>
      <c r="N224" s="5" t="str">
        <f>IF(Table1[[#This Row],[Profit_Var]]&gt;=0, "Above Budget", "Below Budget")</f>
        <v>Below Budget</v>
      </c>
      <c r="O224">
        <v>123</v>
      </c>
      <c r="P224">
        <v>130</v>
      </c>
      <c r="Q224">
        <f>Table1[[#This Row],[COGS]]-Table1[[#This Row],[Budget_COGS]]</f>
        <v>-7</v>
      </c>
      <c r="R224" s="5">
        <f>IF(
Table1[[#This Row],[Budget_COGS]]=0,
"",
IF(
Table1[[#This Row],[Budget_COGS]]&gt;0,
(Table1[[#This Row],[Budget_COGS]]-Table1[[#This Row],[COGS]]) / Table1[[#This Row],[Budget_COGS]],
(Table1[[#This Row],[Budget_COGS]]-Table1[[#This Row],[COGS]]) / ABS(Table1[[#This Row],[Budget_COGS]])
)
)</f>
        <v>5.3846153846153849E-2</v>
      </c>
      <c r="S224" s="5" t="str">
        <f>IF(Table1[[#This Row],[COGS _Var]]&gt;=0, "Above Budget", "Below Budget")</f>
        <v>Below Budget</v>
      </c>
      <c r="T224">
        <f>Table1[[#This Row],[Actual_Sales]]-Table1[[#This Row],[COGS]]</f>
        <v>175</v>
      </c>
      <c r="U224">
        <v>190</v>
      </c>
      <c r="V224">
        <f>Table1[[#This Row],[Gross_Margin]]-Table1[[#This Row],[Budget_Margin]]</f>
        <v>-15</v>
      </c>
      <c r="W224" s="5">
        <f>IF(
Table1[[#This Row],[Budget_Margin]]=0,
"",
IF(
Table1[[#This Row],[Budget_Margin]]&gt;0,
(Table1[[#This Row],[Gross_Margin]]-Table1[[#This Row],[Budget_Margin]]) / Table1[[#This Row],[Budget_Margin]],
(Table1[[#This Row],[Gross_Margin]]-Table1[[#This Row],[Budget_Margin]]) / ABS(Table1[[#This Row],[Budget_Margin]])
)
)</f>
        <v>-7.8947368421052627E-2</v>
      </c>
      <c r="X224" s="5" t="str">
        <f>IF(Table1[[#This Row],[Margin_Var]]&gt;=0, "Above Budget", "Below Budget")</f>
        <v>Below Budget</v>
      </c>
      <c r="Y224" s="5">
        <f>IFERROR(Table1[[#This Row],[Gross_Margin]]/Table1[[#This Row],[Actual_Sales]],0)</f>
        <v>0.58724832214765099</v>
      </c>
      <c r="Z224" s="5">
        <f>Table1[[#This Row],[Actual_Profit]]/Table1[[#This Row],[Actual_Sales]]</f>
        <v>0.44630872483221479</v>
      </c>
      <c r="AA224">
        <v>42</v>
      </c>
      <c r="AB224" s="5">
        <f>IFERROR(Table1[[#This Row],[Expenses]]/Table1[[#This Row],[Actual_Sales]],0)</f>
        <v>0.14093959731543623</v>
      </c>
      <c r="AC224">
        <v>34</v>
      </c>
      <c r="AD224">
        <v>947</v>
      </c>
      <c r="AE224" s="5">
        <f>IFERROR(Table1[[#This Row],[Inventory]]/Table1[[#This Row],[Actual_Sales]],0)</f>
        <v>3.1778523489932886</v>
      </c>
    </row>
    <row r="225" spans="1:31" x14ac:dyDescent="0.25">
      <c r="A225">
        <v>1366</v>
      </c>
      <c r="B225">
        <v>719</v>
      </c>
      <c r="C225">
        <v>3</v>
      </c>
      <c r="D225" s="2">
        <v>40391</v>
      </c>
      <c r="E225">
        <v>323</v>
      </c>
      <c r="F225">
        <v>330</v>
      </c>
      <c r="G225">
        <f>Table1[[#This Row],[Actual_Sales]]-Table1[[#This Row],[Budget_Sales]]</f>
        <v>-7</v>
      </c>
      <c r="H225" s="5">
        <f>IF(
Table1[[#This Row],[Budget_Sales]]=0,
"",
IF(
Table1[[#This Row],[Budget_Sales]]&gt;0,
(Table1[[#This Row],[Actual_Sales]]-Table1[[#This Row],[Budget_Sales]])/Table1[[#This Row],[Budget_Sales]],
(Table1[[#This Row],[Actual_Sales]]-Table1[[#This Row],[Budget_Sales]])/ABS(Table1[[#This Row],[Budget_Sales]])
)
)</f>
        <v>-2.1212121212121213E-2</v>
      </c>
      <c r="I225" s="5" t="str">
        <f>IF(Table1[[#This Row],[Sales_Var]]&gt;=0,"Above Budget","Below Budget")</f>
        <v>Below Budget</v>
      </c>
      <c r="J225">
        <f>Table1[[#This Row],[Actual_Sales]]-(Table1[[#This Row],[COGS]]+Table1[[#This Row],[Expenses]])</f>
        <v>144</v>
      </c>
      <c r="K225">
        <v>160</v>
      </c>
      <c r="L225">
        <f>Table1[[#This Row],[Actual_Profit]]-Table1[[#This Row],[Budget_Profit]]</f>
        <v>-16</v>
      </c>
      <c r="M225" s="5">
        <f>IF(
Table1[[#This Row],[Budget_Profit]]=0,
"",
IF(
Table1[[#This Row],[Budget_Profit]]&gt;0,
(Table1[[#This Row],[Actual_Profit]]-Table1[[#This Row],[Budget_Profit]])/Table1[[#This Row],[Budget_Profit]],
(Table1[[#This Row],[Actual_Profit]]-Table1[[#This Row],[Budget_Profit]])/ABS(Table1[[#This Row],[Budget_Profit]])
)
)</f>
        <v>-0.1</v>
      </c>
      <c r="N225" s="5" t="str">
        <f>IF(Table1[[#This Row],[Profit_Var]]&gt;=0, "Above Budget", "Below Budget")</f>
        <v>Below Budget</v>
      </c>
      <c r="O225">
        <v>132</v>
      </c>
      <c r="P225">
        <v>130</v>
      </c>
      <c r="Q225">
        <f>Table1[[#This Row],[COGS]]-Table1[[#This Row],[Budget_COGS]]</f>
        <v>2</v>
      </c>
      <c r="R225" s="5">
        <f>IF(
Table1[[#This Row],[Budget_COGS]]=0,
"",
IF(
Table1[[#This Row],[Budget_COGS]]&gt;0,
(Table1[[#This Row],[Budget_COGS]]-Table1[[#This Row],[COGS]]) / Table1[[#This Row],[Budget_COGS]],
(Table1[[#This Row],[Budget_COGS]]-Table1[[#This Row],[COGS]]) / ABS(Table1[[#This Row],[Budget_COGS]])
)
)</f>
        <v>-1.5384615384615385E-2</v>
      </c>
      <c r="S225" s="5" t="str">
        <f>IF(Table1[[#This Row],[COGS _Var]]&gt;=0, "Above Budget", "Below Budget")</f>
        <v>Above Budget</v>
      </c>
      <c r="T225">
        <f>Table1[[#This Row],[Actual_Sales]]-Table1[[#This Row],[COGS]]</f>
        <v>191</v>
      </c>
      <c r="U225">
        <v>200</v>
      </c>
      <c r="V225">
        <f>Table1[[#This Row],[Gross_Margin]]-Table1[[#This Row],[Budget_Margin]]</f>
        <v>-9</v>
      </c>
      <c r="W225" s="5">
        <f>IF(
Table1[[#This Row],[Budget_Margin]]=0,
"",
IF(
Table1[[#This Row],[Budget_Margin]]&gt;0,
(Table1[[#This Row],[Gross_Margin]]-Table1[[#This Row],[Budget_Margin]]) / Table1[[#This Row],[Budget_Margin]],
(Table1[[#This Row],[Gross_Margin]]-Table1[[#This Row],[Budget_Margin]]) / ABS(Table1[[#This Row],[Budget_Margin]])
)
)</f>
        <v>-4.4999999999999998E-2</v>
      </c>
      <c r="X225" s="5" t="str">
        <f>IF(Table1[[#This Row],[Margin_Var]]&gt;=0, "Above Budget", "Below Budget")</f>
        <v>Below Budget</v>
      </c>
      <c r="Y225" s="5">
        <f>IFERROR(Table1[[#This Row],[Gross_Margin]]/Table1[[#This Row],[Actual_Sales]],0)</f>
        <v>0.59133126934984526</v>
      </c>
      <c r="Z225" s="5">
        <f>Table1[[#This Row],[Actual_Profit]]/Table1[[#This Row],[Actual_Sales]]</f>
        <v>0.44582043343653249</v>
      </c>
      <c r="AA225">
        <v>47</v>
      </c>
      <c r="AB225" s="5">
        <f>IFERROR(Table1[[#This Row],[Expenses]]/Table1[[#This Row],[Actual_Sales]],0)</f>
        <v>0.14551083591331268</v>
      </c>
      <c r="AC225">
        <v>36</v>
      </c>
      <c r="AD225">
        <v>994</v>
      </c>
      <c r="AE225" s="5">
        <f>IFERROR(Table1[[#This Row],[Inventory]]/Table1[[#This Row],[Actual_Sales]],0)</f>
        <v>3.0773993808049536</v>
      </c>
    </row>
    <row r="226" spans="1:31" x14ac:dyDescent="0.25">
      <c r="A226">
        <v>1339</v>
      </c>
      <c r="B226">
        <v>631</v>
      </c>
      <c r="C226">
        <v>11</v>
      </c>
      <c r="D226" s="2">
        <v>40391</v>
      </c>
      <c r="E226">
        <v>323</v>
      </c>
      <c r="F226">
        <v>340</v>
      </c>
      <c r="G226">
        <f>Table1[[#This Row],[Actual_Sales]]-Table1[[#This Row],[Budget_Sales]]</f>
        <v>-17</v>
      </c>
      <c r="H226" s="5">
        <f>IF(
Table1[[#This Row],[Budget_Sales]]=0,
"",
IF(
Table1[[#This Row],[Budget_Sales]]&gt;0,
(Table1[[#This Row],[Actual_Sales]]-Table1[[#This Row],[Budget_Sales]])/Table1[[#This Row],[Budget_Sales]],
(Table1[[#This Row],[Actual_Sales]]-Table1[[#This Row],[Budget_Sales]])/ABS(Table1[[#This Row],[Budget_Sales]])
)
)</f>
        <v>-0.05</v>
      </c>
      <c r="I226" s="5" t="str">
        <f>IF(Table1[[#This Row],[Sales_Var]]&gt;=0,"Above Budget","Below Budget")</f>
        <v>Below Budget</v>
      </c>
      <c r="J226">
        <f>Table1[[#This Row],[Actual_Sales]]-(Table1[[#This Row],[COGS]]+Table1[[#This Row],[Expenses]])</f>
        <v>144</v>
      </c>
      <c r="K226">
        <v>170</v>
      </c>
      <c r="L226">
        <f>Table1[[#This Row],[Actual_Profit]]-Table1[[#This Row],[Budget_Profit]]</f>
        <v>-26</v>
      </c>
      <c r="M226" s="5">
        <f>IF(
Table1[[#This Row],[Budget_Profit]]=0,
"",
IF(
Table1[[#This Row],[Budget_Profit]]&gt;0,
(Table1[[#This Row],[Actual_Profit]]-Table1[[#This Row],[Budget_Profit]])/Table1[[#This Row],[Budget_Profit]],
(Table1[[#This Row],[Actual_Profit]]-Table1[[#This Row],[Budget_Profit]])/ABS(Table1[[#This Row],[Budget_Profit]])
)
)</f>
        <v>-0.15294117647058825</v>
      </c>
      <c r="N226" s="5" t="str">
        <f>IF(Table1[[#This Row],[Profit_Var]]&gt;=0, "Above Budget", "Below Budget")</f>
        <v>Below Budget</v>
      </c>
      <c r="O226">
        <v>132</v>
      </c>
      <c r="P226">
        <v>130</v>
      </c>
      <c r="Q226">
        <f>Table1[[#This Row],[COGS]]-Table1[[#This Row],[Budget_COGS]]</f>
        <v>2</v>
      </c>
      <c r="R226" s="5">
        <f>IF(
Table1[[#This Row],[Budget_COGS]]=0,
"",
IF(
Table1[[#This Row],[Budget_COGS]]&gt;0,
(Table1[[#This Row],[Budget_COGS]]-Table1[[#This Row],[COGS]]) / Table1[[#This Row],[Budget_COGS]],
(Table1[[#This Row],[Budget_COGS]]-Table1[[#This Row],[COGS]]) / ABS(Table1[[#This Row],[Budget_COGS]])
)
)</f>
        <v>-1.5384615384615385E-2</v>
      </c>
      <c r="S226" s="5" t="str">
        <f>IF(Table1[[#This Row],[COGS _Var]]&gt;=0, "Above Budget", "Below Budget")</f>
        <v>Above Budget</v>
      </c>
      <c r="T226">
        <f>Table1[[#This Row],[Actual_Sales]]-Table1[[#This Row],[COGS]]</f>
        <v>191</v>
      </c>
      <c r="U226">
        <v>210</v>
      </c>
      <c r="V226">
        <f>Table1[[#This Row],[Gross_Margin]]-Table1[[#This Row],[Budget_Margin]]</f>
        <v>-19</v>
      </c>
      <c r="W226" s="5">
        <f>IF(
Table1[[#This Row],[Budget_Margin]]=0,
"",
IF(
Table1[[#This Row],[Budget_Margin]]&gt;0,
(Table1[[#This Row],[Gross_Margin]]-Table1[[#This Row],[Budget_Margin]]) / Table1[[#This Row],[Budget_Margin]],
(Table1[[#This Row],[Gross_Margin]]-Table1[[#This Row],[Budget_Margin]]) / ABS(Table1[[#This Row],[Budget_Margin]])
)
)</f>
        <v>-9.0476190476190474E-2</v>
      </c>
      <c r="X226" s="5" t="str">
        <f>IF(Table1[[#This Row],[Margin_Var]]&gt;=0, "Above Budget", "Below Budget")</f>
        <v>Below Budget</v>
      </c>
      <c r="Y226" s="5">
        <f>IFERROR(Table1[[#This Row],[Gross_Margin]]/Table1[[#This Row],[Actual_Sales]],0)</f>
        <v>0.59133126934984526</v>
      </c>
      <c r="Z226" s="5">
        <f>Table1[[#This Row],[Actual_Profit]]/Table1[[#This Row],[Actual_Sales]]</f>
        <v>0.44582043343653249</v>
      </c>
      <c r="AA226">
        <v>47</v>
      </c>
      <c r="AB226" s="5">
        <f>IFERROR(Table1[[#This Row],[Expenses]]/Table1[[#This Row],[Actual_Sales]],0)</f>
        <v>0.14551083591331268</v>
      </c>
      <c r="AC226">
        <v>36</v>
      </c>
      <c r="AD226">
        <v>994</v>
      </c>
      <c r="AE226" s="5">
        <f>IFERROR(Table1[[#This Row],[Inventory]]/Table1[[#This Row],[Actual_Sales]],0)</f>
        <v>3.0773993808049536</v>
      </c>
    </row>
    <row r="227" spans="1:31" x14ac:dyDescent="0.25">
      <c r="A227">
        <v>1233</v>
      </c>
      <c r="B227">
        <v>970</v>
      </c>
      <c r="C227">
        <v>3</v>
      </c>
      <c r="D227" s="2">
        <v>40360</v>
      </c>
      <c r="E227">
        <v>312</v>
      </c>
      <c r="F227">
        <v>320</v>
      </c>
      <c r="G227">
        <f>Table1[[#This Row],[Actual_Sales]]-Table1[[#This Row],[Budget_Sales]]</f>
        <v>-8</v>
      </c>
      <c r="H227" s="5">
        <f>IF(
Table1[[#This Row],[Budget_Sales]]=0,
"",
IF(
Table1[[#This Row],[Budget_Sales]]&gt;0,
(Table1[[#This Row],[Actual_Sales]]-Table1[[#This Row],[Budget_Sales]])/Table1[[#This Row],[Budget_Sales]],
(Table1[[#This Row],[Actual_Sales]]-Table1[[#This Row],[Budget_Sales]])/ABS(Table1[[#This Row],[Budget_Sales]])
)
)</f>
        <v>-2.5000000000000001E-2</v>
      </c>
      <c r="I227" s="5" t="str">
        <f>IF(Table1[[#This Row],[Sales_Var]]&gt;=0,"Above Budget","Below Budget")</f>
        <v>Below Budget</v>
      </c>
      <c r="J227">
        <f>Table1[[#This Row],[Actual_Sales]]-(Table1[[#This Row],[COGS]]+Table1[[#This Row],[Expenses]])</f>
        <v>139</v>
      </c>
      <c r="K227">
        <v>150</v>
      </c>
      <c r="L227">
        <f>Table1[[#This Row],[Actual_Profit]]-Table1[[#This Row],[Budget_Profit]]</f>
        <v>-11</v>
      </c>
      <c r="M227" s="5">
        <f>IF(
Table1[[#This Row],[Budget_Profit]]=0,
"",
IF(
Table1[[#This Row],[Budget_Profit]]&gt;0,
(Table1[[#This Row],[Actual_Profit]]-Table1[[#This Row],[Budget_Profit]])/Table1[[#This Row],[Budget_Profit]],
(Table1[[#This Row],[Actual_Profit]]-Table1[[#This Row],[Budget_Profit]])/ABS(Table1[[#This Row],[Budget_Profit]])
)
)</f>
        <v>-7.3333333333333334E-2</v>
      </c>
      <c r="N227" s="5" t="str">
        <f>IF(Table1[[#This Row],[Profit_Var]]&gt;=0, "Above Budget", "Below Budget")</f>
        <v>Below Budget</v>
      </c>
      <c r="O227">
        <v>127</v>
      </c>
      <c r="P227">
        <v>130</v>
      </c>
      <c r="Q227">
        <f>Table1[[#This Row],[COGS]]-Table1[[#This Row],[Budget_COGS]]</f>
        <v>-3</v>
      </c>
      <c r="R227" s="5">
        <f>IF(
Table1[[#This Row],[Budget_COGS]]=0,
"",
IF(
Table1[[#This Row],[Budget_COGS]]&gt;0,
(Table1[[#This Row],[Budget_COGS]]-Table1[[#This Row],[COGS]]) / Table1[[#This Row],[Budget_COGS]],
(Table1[[#This Row],[Budget_COGS]]-Table1[[#This Row],[COGS]]) / ABS(Table1[[#This Row],[Budget_COGS]])
)
)</f>
        <v>2.3076923076923078E-2</v>
      </c>
      <c r="S227" s="5" t="str">
        <f>IF(Table1[[#This Row],[COGS _Var]]&gt;=0, "Above Budget", "Below Budget")</f>
        <v>Below Budget</v>
      </c>
      <c r="T227">
        <f>Table1[[#This Row],[Actual_Sales]]-Table1[[#This Row],[COGS]]</f>
        <v>185</v>
      </c>
      <c r="U227">
        <v>190</v>
      </c>
      <c r="V227">
        <f>Table1[[#This Row],[Gross_Margin]]-Table1[[#This Row],[Budget_Margin]]</f>
        <v>-5</v>
      </c>
      <c r="W227" s="5">
        <f>IF(
Table1[[#This Row],[Budget_Margin]]=0,
"",
IF(
Table1[[#This Row],[Budget_Margin]]&gt;0,
(Table1[[#This Row],[Gross_Margin]]-Table1[[#This Row],[Budget_Margin]]) / Table1[[#This Row],[Budget_Margin]],
(Table1[[#This Row],[Gross_Margin]]-Table1[[#This Row],[Budget_Margin]]) / ABS(Table1[[#This Row],[Budget_Margin]])
)
)</f>
        <v>-2.6315789473684209E-2</v>
      </c>
      <c r="X227" s="5" t="str">
        <f>IF(Table1[[#This Row],[Margin_Var]]&gt;=0, "Above Budget", "Below Budget")</f>
        <v>Below Budget</v>
      </c>
      <c r="Y227" s="5">
        <f>IFERROR(Table1[[#This Row],[Gross_Margin]]/Table1[[#This Row],[Actual_Sales]],0)</f>
        <v>0.59294871794871795</v>
      </c>
      <c r="Z227" s="5">
        <f>Table1[[#This Row],[Actual_Profit]]/Table1[[#This Row],[Actual_Sales]]</f>
        <v>0.44551282051282054</v>
      </c>
      <c r="AA227">
        <v>46</v>
      </c>
      <c r="AB227" s="5">
        <f>IFERROR(Table1[[#This Row],[Expenses]]/Table1[[#This Row],[Actual_Sales]],0)</f>
        <v>0.14743589743589744</v>
      </c>
      <c r="AC227">
        <v>35</v>
      </c>
      <c r="AD227">
        <v>1007</v>
      </c>
      <c r="AE227" s="5">
        <f>IFERROR(Table1[[#This Row],[Inventory]]/Table1[[#This Row],[Actual_Sales]],0)</f>
        <v>3.2275641025641026</v>
      </c>
    </row>
    <row r="228" spans="1:31" x14ac:dyDescent="0.25">
      <c r="A228">
        <v>1201</v>
      </c>
      <c r="B228">
        <v>805</v>
      </c>
      <c r="C228">
        <v>8</v>
      </c>
      <c r="D228" s="2">
        <v>40360</v>
      </c>
      <c r="E228">
        <v>312</v>
      </c>
      <c r="F228">
        <v>270</v>
      </c>
      <c r="G228">
        <f>Table1[[#This Row],[Actual_Sales]]-Table1[[#This Row],[Budget_Sales]]</f>
        <v>42</v>
      </c>
      <c r="H228" s="5">
        <f>IF(
Table1[[#This Row],[Budget_Sales]]=0,
"",
IF(
Table1[[#This Row],[Budget_Sales]]&gt;0,
(Table1[[#This Row],[Actual_Sales]]-Table1[[#This Row],[Budget_Sales]])/Table1[[#This Row],[Budget_Sales]],
(Table1[[#This Row],[Actual_Sales]]-Table1[[#This Row],[Budget_Sales]])/ABS(Table1[[#This Row],[Budget_Sales]])
)
)</f>
        <v>0.15555555555555556</v>
      </c>
      <c r="I228" s="5" t="str">
        <f>IF(Table1[[#This Row],[Sales_Var]]&gt;=0,"Above Budget","Below Budget")</f>
        <v>Above Budget</v>
      </c>
      <c r="J228">
        <f>Table1[[#This Row],[Actual_Sales]]-(Table1[[#This Row],[COGS]]+Table1[[#This Row],[Expenses]])</f>
        <v>139</v>
      </c>
      <c r="K228">
        <v>150</v>
      </c>
      <c r="L228">
        <f>Table1[[#This Row],[Actual_Profit]]-Table1[[#This Row],[Budget_Profit]]</f>
        <v>-11</v>
      </c>
      <c r="M228" s="5">
        <f>IF(
Table1[[#This Row],[Budget_Profit]]=0,
"",
IF(
Table1[[#This Row],[Budget_Profit]]&gt;0,
(Table1[[#This Row],[Actual_Profit]]-Table1[[#This Row],[Budget_Profit]])/Table1[[#This Row],[Budget_Profit]],
(Table1[[#This Row],[Actual_Profit]]-Table1[[#This Row],[Budget_Profit]])/ABS(Table1[[#This Row],[Budget_Profit]])
)
)</f>
        <v>-7.3333333333333334E-2</v>
      </c>
      <c r="N228" s="5" t="str">
        <f>IF(Table1[[#This Row],[Profit_Var]]&gt;=0, "Above Budget", "Below Budget")</f>
        <v>Below Budget</v>
      </c>
      <c r="O228">
        <v>127</v>
      </c>
      <c r="P228">
        <v>100</v>
      </c>
      <c r="Q228">
        <f>Table1[[#This Row],[COGS]]-Table1[[#This Row],[Budget_COGS]]</f>
        <v>27</v>
      </c>
      <c r="R228" s="5">
        <f>IF(
Table1[[#This Row],[Budget_COGS]]=0,
"",
IF(
Table1[[#This Row],[Budget_COGS]]&gt;0,
(Table1[[#This Row],[Budget_COGS]]-Table1[[#This Row],[COGS]]) / Table1[[#This Row],[Budget_COGS]],
(Table1[[#This Row],[Budget_COGS]]-Table1[[#This Row],[COGS]]) / ABS(Table1[[#This Row],[Budget_COGS]])
)
)</f>
        <v>-0.27</v>
      </c>
      <c r="S228" s="5" t="str">
        <f>IF(Table1[[#This Row],[COGS _Var]]&gt;=0, "Above Budget", "Below Budget")</f>
        <v>Above Budget</v>
      </c>
      <c r="T228">
        <f>Table1[[#This Row],[Actual_Sales]]-Table1[[#This Row],[COGS]]</f>
        <v>185</v>
      </c>
      <c r="U228">
        <v>170</v>
      </c>
      <c r="V228">
        <f>Table1[[#This Row],[Gross_Margin]]-Table1[[#This Row],[Budget_Margin]]</f>
        <v>15</v>
      </c>
      <c r="W228" s="5">
        <f>IF(
Table1[[#This Row],[Budget_Margin]]=0,
"",
IF(
Table1[[#This Row],[Budget_Margin]]&gt;0,
(Table1[[#This Row],[Gross_Margin]]-Table1[[#This Row],[Budget_Margin]]) / Table1[[#This Row],[Budget_Margin]],
(Table1[[#This Row],[Gross_Margin]]-Table1[[#This Row],[Budget_Margin]]) / ABS(Table1[[#This Row],[Budget_Margin]])
)
)</f>
        <v>8.8235294117647065E-2</v>
      </c>
      <c r="X228" s="5" t="str">
        <f>IF(Table1[[#This Row],[Margin_Var]]&gt;=0, "Above Budget", "Below Budget")</f>
        <v>Above Budget</v>
      </c>
      <c r="Y228" s="5">
        <f>IFERROR(Table1[[#This Row],[Gross_Margin]]/Table1[[#This Row],[Actual_Sales]],0)</f>
        <v>0.59294871794871795</v>
      </c>
      <c r="Z228" s="5">
        <f>Table1[[#This Row],[Actual_Profit]]/Table1[[#This Row],[Actual_Sales]]</f>
        <v>0.44551282051282054</v>
      </c>
      <c r="AA228">
        <v>46</v>
      </c>
      <c r="AB228" s="5">
        <f>IFERROR(Table1[[#This Row],[Expenses]]/Table1[[#This Row],[Actual_Sales]],0)</f>
        <v>0.14743589743589744</v>
      </c>
      <c r="AC228">
        <v>35</v>
      </c>
      <c r="AD228">
        <v>1007</v>
      </c>
      <c r="AE228" s="5">
        <f>IFERROR(Table1[[#This Row],[Inventory]]/Table1[[#This Row],[Actual_Sales]],0)</f>
        <v>3.2275641025641026</v>
      </c>
    </row>
    <row r="229" spans="1:31" x14ac:dyDescent="0.25">
      <c r="A229">
        <v>1204</v>
      </c>
      <c r="B229">
        <v>815</v>
      </c>
      <c r="C229">
        <v>10</v>
      </c>
      <c r="D229" s="2">
        <v>40360</v>
      </c>
      <c r="E229">
        <v>312</v>
      </c>
      <c r="F229">
        <v>270</v>
      </c>
      <c r="G229">
        <f>Table1[[#This Row],[Actual_Sales]]-Table1[[#This Row],[Budget_Sales]]</f>
        <v>42</v>
      </c>
      <c r="H229" s="5">
        <f>IF(
Table1[[#This Row],[Budget_Sales]]=0,
"",
IF(
Table1[[#This Row],[Budget_Sales]]&gt;0,
(Table1[[#This Row],[Actual_Sales]]-Table1[[#This Row],[Budget_Sales]])/Table1[[#This Row],[Budget_Sales]],
(Table1[[#This Row],[Actual_Sales]]-Table1[[#This Row],[Budget_Sales]])/ABS(Table1[[#This Row],[Budget_Sales]])
)
)</f>
        <v>0.15555555555555556</v>
      </c>
      <c r="I229" s="5" t="str">
        <f>IF(Table1[[#This Row],[Sales_Var]]&gt;=0,"Above Budget","Below Budget")</f>
        <v>Above Budget</v>
      </c>
      <c r="J229">
        <f>Table1[[#This Row],[Actual_Sales]]-(Table1[[#This Row],[COGS]]+Table1[[#This Row],[Expenses]])</f>
        <v>139</v>
      </c>
      <c r="K229">
        <v>150</v>
      </c>
      <c r="L229">
        <f>Table1[[#This Row],[Actual_Profit]]-Table1[[#This Row],[Budget_Profit]]</f>
        <v>-11</v>
      </c>
      <c r="M229" s="5">
        <f>IF(
Table1[[#This Row],[Budget_Profit]]=0,
"",
IF(
Table1[[#This Row],[Budget_Profit]]&gt;0,
(Table1[[#This Row],[Actual_Profit]]-Table1[[#This Row],[Budget_Profit]])/Table1[[#This Row],[Budget_Profit]],
(Table1[[#This Row],[Actual_Profit]]-Table1[[#This Row],[Budget_Profit]])/ABS(Table1[[#This Row],[Budget_Profit]])
)
)</f>
        <v>-7.3333333333333334E-2</v>
      </c>
      <c r="N229" s="5" t="str">
        <f>IF(Table1[[#This Row],[Profit_Var]]&gt;=0, "Above Budget", "Below Budget")</f>
        <v>Below Budget</v>
      </c>
      <c r="O229">
        <v>127</v>
      </c>
      <c r="P229">
        <v>100</v>
      </c>
      <c r="Q229">
        <f>Table1[[#This Row],[COGS]]-Table1[[#This Row],[Budget_COGS]]</f>
        <v>27</v>
      </c>
      <c r="R229" s="5">
        <f>IF(
Table1[[#This Row],[Budget_COGS]]=0,
"",
IF(
Table1[[#This Row],[Budget_COGS]]&gt;0,
(Table1[[#This Row],[Budget_COGS]]-Table1[[#This Row],[COGS]]) / Table1[[#This Row],[Budget_COGS]],
(Table1[[#This Row],[Budget_COGS]]-Table1[[#This Row],[COGS]]) / ABS(Table1[[#This Row],[Budget_COGS]])
)
)</f>
        <v>-0.27</v>
      </c>
      <c r="S229" s="5" t="str">
        <f>IF(Table1[[#This Row],[COGS _Var]]&gt;=0, "Above Budget", "Below Budget")</f>
        <v>Above Budget</v>
      </c>
      <c r="T229">
        <f>Table1[[#This Row],[Actual_Sales]]-Table1[[#This Row],[COGS]]</f>
        <v>185</v>
      </c>
      <c r="U229">
        <v>170</v>
      </c>
      <c r="V229">
        <f>Table1[[#This Row],[Gross_Margin]]-Table1[[#This Row],[Budget_Margin]]</f>
        <v>15</v>
      </c>
      <c r="W229" s="5">
        <f>IF(
Table1[[#This Row],[Budget_Margin]]=0,
"",
IF(
Table1[[#This Row],[Budget_Margin]]&gt;0,
(Table1[[#This Row],[Gross_Margin]]-Table1[[#This Row],[Budget_Margin]]) / Table1[[#This Row],[Budget_Margin]],
(Table1[[#This Row],[Gross_Margin]]-Table1[[#This Row],[Budget_Margin]]) / ABS(Table1[[#This Row],[Budget_Margin]])
)
)</f>
        <v>8.8235294117647065E-2</v>
      </c>
      <c r="X229" s="5" t="str">
        <f>IF(Table1[[#This Row],[Margin_Var]]&gt;=0, "Above Budget", "Below Budget")</f>
        <v>Above Budget</v>
      </c>
      <c r="Y229" s="5">
        <f>IFERROR(Table1[[#This Row],[Gross_Margin]]/Table1[[#This Row],[Actual_Sales]],0)</f>
        <v>0.59294871794871795</v>
      </c>
      <c r="Z229" s="5">
        <f>Table1[[#This Row],[Actual_Profit]]/Table1[[#This Row],[Actual_Sales]]</f>
        <v>0.44551282051282054</v>
      </c>
      <c r="AA229">
        <v>46</v>
      </c>
      <c r="AB229" s="5">
        <f>IFERROR(Table1[[#This Row],[Expenses]]/Table1[[#This Row],[Actual_Sales]],0)</f>
        <v>0.14743589743589744</v>
      </c>
      <c r="AC229">
        <v>35</v>
      </c>
      <c r="AD229">
        <v>1007</v>
      </c>
      <c r="AE229" s="5">
        <f>IFERROR(Table1[[#This Row],[Inventory]]/Table1[[#This Row],[Actual_Sales]],0)</f>
        <v>3.2275641025641026</v>
      </c>
    </row>
    <row r="230" spans="1:31" x14ac:dyDescent="0.25">
      <c r="A230">
        <v>2178</v>
      </c>
      <c r="B230">
        <v>435</v>
      </c>
      <c r="C230">
        <v>4</v>
      </c>
      <c r="D230" s="2">
        <v>40544</v>
      </c>
      <c r="E230">
        <v>128</v>
      </c>
      <c r="F230">
        <v>100</v>
      </c>
      <c r="G230">
        <f>Table1[[#This Row],[Actual_Sales]]-Table1[[#This Row],[Budget_Sales]]</f>
        <v>28</v>
      </c>
      <c r="H230" s="5">
        <f>IF(
Table1[[#This Row],[Budget_Sales]]=0,
"",
IF(
Table1[[#This Row],[Budget_Sales]]&gt;0,
(Table1[[#This Row],[Actual_Sales]]-Table1[[#This Row],[Budget_Sales]])/Table1[[#This Row],[Budget_Sales]],
(Table1[[#This Row],[Actual_Sales]]-Table1[[#This Row],[Budget_Sales]])/ABS(Table1[[#This Row],[Budget_Sales]])
)
)</f>
        <v>0.28000000000000003</v>
      </c>
      <c r="I230" s="5" t="str">
        <f>IF(Table1[[#This Row],[Sales_Var]]&gt;=0,"Above Budget","Below Budget")</f>
        <v>Above Budget</v>
      </c>
      <c r="J230">
        <f>Table1[[#This Row],[Actual_Sales]]-(Table1[[#This Row],[COGS]]+Table1[[#This Row],[Expenses]])</f>
        <v>57</v>
      </c>
      <c r="K230">
        <v>40</v>
      </c>
      <c r="L230">
        <f>Table1[[#This Row],[Actual_Profit]]-Table1[[#This Row],[Budget_Profit]]</f>
        <v>17</v>
      </c>
      <c r="M230" s="5">
        <f>IF(
Table1[[#This Row],[Budget_Profit]]=0,
"",
IF(
Table1[[#This Row],[Budget_Profit]]&gt;0,
(Table1[[#This Row],[Actual_Profit]]-Table1[[#This Row],[Budget_Profit]])/Table1[[#This Row],[Budget_Profit]],
(Table1[[#This Row],[Actual_Profit]]-Table1[[#This Row],[Budget_Profit]])/ABS(Table1[[#This Row],[Budget_Profit]])
)
)</f>
        <v>0.42499999999999999</v>
      </c>
      <c r="N230" s="5" t="str">
        <f>IF(Table1[[#This Row],[Profit_Var]]&gt;=0, "Above Budget", "Below Budget")</f>
        <v>Above Budget</v>
      </c>
      <c r="O230">
        <v>46</v>
      </c>
      <c r="P230">
        <v>40</v>
      </c>
      <c r="Q230">
        <f>Table1[[#This Row],[COGS]]-Table1[[#This Row],[Budget_COGS]]</f>
        <v>6</v>
      </c>
      <c r="R230" s="5">
        <f>IF(
Table1[[#This Row],[Budget_COGS]]=0,
"",
IF(
Table1[[#This Row],[Budget_COGS]]&gt;0,
(Table1[[#This Row],[Budget_COGS]]-Table1[[#This Row],[COGS]]) / Table1[[#This Row],[Budget_COGS]],
(Table1[[#This Row],[Budget_COGS]]-Table1[[#This Row],[COGS]]) / ABS(Table1[[#This Row],[Budget_COGS]])
)
)</f>
        <v>-0.15</v>
      </c>
      <c r="S230" s="5" t="str">
        <f>IF(Table1[[#This Row],[COGS _Var]]&gt;=0, "Above Budget", "Below Budget")</f>
        <v>Above Budget</v>
      </c>
      <c r="T230">
        <f>Table1[[#This Row],[Actual_Sales]]-Table1[[#This Row],[COGS]]</f>
        <v>82</v>
      </c>
      <c r="U230">
        <v>60</v>
      </c>
      <c r="V230">
        <f>Table1[[#This Row],[Gross_Margin]]-Table1[[#This Row],[Budget_Margin]]</f>
        <v>22</v>
      </c>
      <c r="W230" s="5">
        <f>IF(
Table1[[#This Row],[Budget_Margin]]=0,
"",
IF(
Table1[[#This Row],[Budget_Margin]]&gt;0,
(Table1[[#This Row],[Gross_Margin]]-Table1[[#This Row],[Budget_Margin]]) / Table1[[#This Row],[Budget_Margin]],
(Table1[[#This Row],[Gross_Margin]]-Table1[[#This Row],[Budget_Margin]]) / ABS(Table1[[#This Row],[Budget_Margin]])
)
)</f>
        <v>0.36666666666666664</v>
      </c>
      <c r="X230" s="5" t="str">
        <f>IF(Table1[[#This Row],[Margin_Var]]&gt;=0, "Above Budget", "Below Budget")</f>
        <v>Above Budget</v>
      </c>
      <c r="Y230" s="5">
        <f>IFERROR(Table1[[#This Row],[Gross_Margin]]/Table1[[#This Row],[Actual_Sales]],0)</f>
        <v>0.640625</v>
      </c>
      <c r="Z230" s="5">
        <f>Table1[[#This Row],[Actual_Profit]]/Table1[[#This Row],[Actual_Sales]]</f>
        <v>0.4453125</v>
      </c>
      <c r="AA230">
        <v>25</v>
      </c>
      <c r="AB230" s="5">
        <f>IFERROR(Table1[[#This Row],[Expenses]]/Table1[[#This Row],[Actual_Sales]],0)</f>
        <v>0.1953125</v>
      </c>
      <c r="AC230">
        <v>12</v>
      </c>
      <c r="AD230">
        <v>777</v>
      </c>
      <c r="AE230" s="5">
        <f>IFERROR(Table1[[#This Row],[Inventory]]/Table1[[#This Row],[Actual_Sales]],0)</f>
        <v>6.0703125</v>
      </c>
    </row>
    <row r="231" spans="1:31" x14ac:dyDescent="0.25">
      <c r="A231">
        <v>3132</v>
      </c>
      <c r="B231">
        <v>719</v>
      </c>
      <c r="C231">
        <v>1</v>
      </c>
      <c r="D231" s="2">
        <v>40695</v>
      </c>
      <c r="E231">
        <v>274</v>
      </c>
      <c r="F231">
        <v>280</v>
      </c>
      <c r="G231">
        <f>Table1[[#This Row],[Actual_Sales]]-Table1[[#This Row],[Budget_Sales]]</f>
        <v>-6</v>
      </c>
      <c r="H231" s="5">
        <f>IF(
Table1[[#This Row],[Budget_Sales]]=0,
"",
IF(
Table1[[#This Row],[Budget_Sales]]&gt;0,
(Table1[[#This Row],[Actual_Sales]]-Table1[[#This Row],[Budget_Sales]])/Table1[[#This Row],[Budget_Sales]],
(Table1[[#This Row],[Actual_Sales]]-Table1[[#This Row],[Budget_Sales]])/ABS(Table1[[#This Row],[Budget_Sales]])
)
)</f>
        <v>-2.1428571428571429E-2</v>
      </c>
      <c r="I231" s="5" t="str">
        <f>IF(Table1[[#This Row],[Sales_Var]]&gt;=0,"Above Budget","Below Budget")</f>
        <v>Below Budget</v>
      </c>
      <c r="J231">
        <f>Table1[[#This Row],[Actual_Sales]]-(Table1[[#This Row],[COGS]]+Table1[[#This Row],[Expenses]])</f>
        <v>122</v>
      </c>
      <c r="K231">
        <v>130</v>
      </c>
      <c r="L231">
        <f>Table1[[#This Row],[Actual_Profit]]-Table1[[#This Row],[Budget_Profit]]</f>
        <v>-8</v>
      </c>
      <c r="M231" s="5">
        <f>IF(
Table1[[#This Row],[Budget_Profit]]=0,
"",
IF(
Table1[[#This Row],[Budget_Profit]]&gt;0,
(Table1[[#This Row],[Actual_Profit]]-Table1[[#This Row],[Budget_Profit]])/Table1[[#This Row],[Budget_Profit]],
(Table1[[#This Row],[Actual_Profit]]-Table1[[#This Row],[Budget_Profit]])/ABS(Table1[[#This Row],[Budget_Profit]])
)
)</f>
        <v>-6.1538461538461542E-2</v>
      </c>
      <c r="N231" s="5" t="str">
        <f>IF(Table1[[#This Row],[Profit_Var]]&gt;=0, "Above Budget", "Below Budget")</f>
        <v>Below Budget</v>
      </c>
      <c r="O231">
        <v>113</v>
      </c>
      <c r="P231">
        <v>110</v>
      </c>
      <c r="Q231">
        <f>Table1[[#This Row],[COGS]]-Table1[[#This Row],[Budget_COGS]]</f>
        <v>3</v>
      </c>
      <c r="R231" s="5">
        <f>IF(
Table1[[#This Row],[Budget_COGS]]=0,
"",
IF(
Table1[[#This Row],[Budget_COGS]]&gt;0,
(Table1[[#This Row],[Budget_COGS]]-Table1[[#This Row],[COGS]]) / Table1[[#This Row],[Budget_COGS]],
(Table1[[#This Row],[Budget_COGS]]-Table1[[#This Row],[COGS]]) / ABS(Table1[[#This Row],[Budget_COGS]])
)
)</f>
        <v>-2.7272727272727271E-2</v>
      </c>
      <c r="S231" s="5" t="str">
        <f>IF(Table1[[#This Row],[COGS _Var]]&gt;=0, "Above Budget", "Below Budget")</f>
        <v>Above Budget</v>
      </c>
      <c r="T231">
        <f>Table1[[#This Row],[Actual_Sales]]-Table1[[#This Row],[COGS]]</f>
        <v>161</v>
      </c>
      <c r="U231">
        <v>170</v>
      </c>
      <c r="V231">
        <f>Table1[[#This Row],[Gross_Margin]]-Table1[[#This Row],[Budget_Margin]]</f>
        <v>-9</v>
      </c>
      <c r="W231" s="5">
        <f>IF(
Table1[[#This Row],[Budget_Margin]]=0,
"",
IF(
Table1[[#This Row],[Budget_Margin]]&gt;0,
(Table1[[#This Row],[Gross_Margin]]-Table1[[#This Row],[Budget_Margin]]) / Table1[[#This Row],[Budget_Margin]],
(Table1[[#This Row],[Gross_Margin]]-Table1[[#This Row],[Budget_Margin]]) / ABS(Table1[[#This Row],[Budget_Margin]])
)
)</f>
        <v>-5.2941176470588235E-2</v>
      </c>
      <c r="X231" s="5" t="str">
        <f>IF(Table1[[#This Row],[Margin_Var]]&gt;=0, "Above Budget", "Below Budget")</f>
        <v>Below Budget</v>
      </c>
      <c r="Y231" s="5">
        <f>IFERROR(Table1[[#This Row],[Gross_Margin]]/Table1[[#This Row],[Actual_Sales]],0)</f>
        <v>0.58759124087591241</v>
      </c>
      <c r="Z231" s="5">
        <f>Table1[[#This Row],[Actual_Profit]]/Table1[[#This Row],[Actual_Sales]]</f>
        <v>0.44525547445255476</v>
      </c>
      <c r="AA231">
        <v>39</v>
      </c>
      <c r="AB231" s="5">
        <f>IFERROR(Table1[[#This Row],[Expenses]]/Table1[[#This Row],[Actual_Sales]],0)</f>
        <v>0.14233576642335766</v>
      </c>
      <c r="AC231">
        <v>31</v>
      </c>
      <c r="AD231">
        <v>897</v>
      </c>
      <c r="AE231" s="5">
        <f>IFERROR(Table1[[#This Row],[Inventory]]/Table1[[#This Row],[Actual_Sales]],0)</f>
        <v>3.2737226277372264</v>
      </c>
    </row>
    <row r="232" spans="1:31" x14ac:dyDescent="0.25">
      <c r="A232">
        <v>3112</v>
      </c>
      <c r="B232">
        <v>630</v>
      </c>
      <c r="C232">
        <v>8</v>
      </c>
      <c r="D232" s="2">
        <v>40695</v>
      </c>
      <c r="E232">
        <v>274</v>
      </c>
      <c r="F232">
        <v>240</v>
      </c>
      <c r="G232">
        <f>Table1[[#This Row],[Actual_Sales]]-Table1[[#This Row],[Budget_Sales]]</f>
        <v>34</v>
      </c>
      <c r="H232" s="5">
        <f>IF(
Table1[[#This Row],[Budget_Sales]]=0,
"",
IF(
Table1[[#This Row],[Budget_Sales]]&gt;0,
(Table1[[#This Row],[Actual_Sales]]-Table1[[#This Row],[Budget_Sales]])/Table1[[#This Row],[Budget_Sales]],
(Table1[[#This Row],[Actual_Sales]]-Table1[[#This Row],[Budget_Sales]])/ABS(Table1[[#This Row],[Budget_Sales]])
)
)</f>
        <v>0.14166666666666666</v>
      </c>
      <c r="I232" s="5" t="str">
        <f>IF(Table1[[#This Row],[Sales_Var]]&gt;=0,"Above Budget","Below Budget")</f>
        <v>Above Budget</v>
      </c>
      <c r="J232">
        <f>Table1[[#This Row],[Actual_Sales]]-(Table1[[#This Row],[COGS]]+Table1[[#This Row],[Expenses]])</f>
        <v>122</v>
      </c>
      <c r="K232">
        <v>130</v>
      </c>
      <c r="L232">
        <f>Table1[[#This Row],[Actual_Profit]]-Table1[[#This Row],[Budget_Profit]]</f>
        <v>-8</v>
      </c>
      <c r="M232" s="5">
        <f>IF(
Table1[[#This Row],[Budget_Profit]]=0,
"",
IF(
Table1[[#This Row],[Budget_Profit]]&gt;0,
(Table1[[#This Row],[Actual_Profit]]-Table1[[#This Row],[Budget_Profit]])/Table1[[#This Row],[Budget_Profit]],
(Table1[[#This Row],[Actual_Profit]]-Table1[[#This Row],[Budget_Profit]])/ABS(Table1[[#This Row],[Budget_Profit]])
)
)</f>
        <v>-6.1538461538461542E-2</v>
      </c>
      <c r="N232" s="5" t="str">
        <f>IF(Table1[[#This Row],[Profit_Var]]&gt;=0, "Above Budget", "Below Budget")</f>
        <v>Below Budget</v>
      </c>
      <c r="O232">
        <v>113</v>
      </c>
      <c r="P232">
        <v>90</v>
      </c>
      <c r="Q232">
        <f>Table1[[#This Row],[COGS]]-Table1[[#This Row],[Budget_COGS]]</f>
        <v>23</v>
      </c>
      <c r="R232" s="5">
        <f>IF(
Table1[[#This Row],[Budget_COGS]]=0,
"",
IF(
Table1[[#This Row],[Budget_COGS]]&gt;0,
(Table1[[#This Row],[Budget_COGS]]-Table1[[#This Row],[COGS]]) / Table1[[#This Row],[Budget_COGS]],
(Table1[[#This Row],[Budget_COGS]]-Table1[[#This Row],[COGS]]) / ABS(Table1[[#This Row],[Budget_COGS]])
)
)</f>
        <v>-0.25555555555555554</v>
      </c>
      <c r="S232" s="5" t="str">
        <f>IF(Table1[[#This Row],[COGS _Var]]&gt;=0, "Above Budget", "Below Budget")</f>
        <v>Above Budget</v>
      </c>
      <c r="T232">
        <f>Table1[[#This Row],[Actual_Sales]]-Table1[[#This Row],[COGS]]</f>
        <v>161</v>
      </c>
      <c r="U232">
        <v>150</v>
      </c>
      <c r="V232">
        <f>Table1[[#This Row],[Gross_Margin]]-Table1[[#This Row],[Budget_Margin]]</f>
        <v>11</v>
      </c>
      <c r="W232" s="5">
        <f>IF(
Table1[[#This Row],[Budget_Margin]]=0,
"",
IF(
Table1[[#This Row],[Budget_Margin]]&gt;0,
(Table1[[#This Row],[Gross_Margin]]-Table1[[#This Row],[Budget_Margin]]) / Table1[[#This Row],[Budget_Margin]],
(Table1[[#This Row],[Gross_Margin]]-Table1[[#This Row],[Budget_Margin]]) / ABS(Table1[[#This Row],[Budget_Margin]])
)
)</f>
        <v>7.3333333333333334E-2</v>
      </c>
      <c r="X232" s="5" t="str">
        <f>IF(Table1[[#This Row],[Margin_Var]]&gt;=0, "Above Budget", "Below Budget")</f>
        <v>Above Budget</v>
      </c>
      <c r="Y232" s="5">
        <f>IFERROR(Table1[[#This Row],[Gross_Margin]]/Table1[[#This Row],[Actual_Sales]],0)</f>
        <v>0.58759124087591241</v>
      </c>
      <c r="Z232" s="5">
        <f>Table1[[#This Row],[Actual_Profit]]/Table1[[#This Row],[Actual_Sales]]</f>
        <v>0.44525547445255476</v>
      </c>
      <c r="AA232">
        <v>39</v>
      </c>
      <c r="AB232" s="5">
        <f>IFERROR(Table1[[#This Row],[Expenses]]/Table1[[#This Row],[Actual_Sales]],0)</f>
        <v>0.14233576642335766</v>
      </c>
      <c r="AC232">
        <v>31</v>
      </c>
      <c r="AD232">
        <v>897</v>
      </c>
      <c r="AE232" s="5">
        <f>IFERROR(Table1[[#This Row],[Inventory]]/Table1[[#This Row],[Actual_Sales]],0)</f>
        <v>3.2737226277372264</v>
      </c>
    </row>
    <row r="233" spans="1:31" x14ac:dyDescent="0.25">
      <c r="A233">
        <v>3046</v>
      </c>
      <c r="B233">
        <v>347</v>
      </c>
      <c r="C233">
        <v>12</v>
      </c>
      <c r="D233" s="2">
        <v>40695</v>
      </c>
      <c r="E233">
        <v>274</v>
      </c>
      <c r="F233">
        <v>290</v>
      </c>
      <c r="G233">
        <f>Table1[[#This Row],[Actual_Sales]]-Table1[[#This Row],[Budget_Sales]]</f>
        <v>-16</v>
      </c>
      <c r="H233" s="5">
        <f>IF(
Table1[[#This Row],[Budget_Sales]]=0,
"",
IF(
Table1[[#This Row],[Budget_Sales]]&gt;0,
(Table1[[#This Row],[Actual_Sales]]-Table1[[#This Row],[Budget_Sales]])/Table1[[#This Row],[Budget_Sales]],
(Table1[[#This Row],[Actual_Sales]]-Table1[[#This Row],[Budget_Sales]])/ABS(Table1[[#This Row],[Budget_Sales]])
)
)</f>
        <v>-5.5172413793103448E-2</v>
      </c>
      <c r="I233" s="5" t="str">
        <f>IF(Table1[[#This Row],[Sales_Var]]&gt;=0,"Above Budget","Below Budget")</f>
        <v>Below Budget</v>
      </c>
      <c r="J233">
        <f>Table1[[#This Row],[Actual_Sales]]-(Table1[[#This Row],[COGS]]+Table1[[#This Row],[Expenses]])</f>
        <v>122</v>
      </c>
      <c r="K233">
        <v>140</v>
      </c>
      <c r="L233">
        <f>Table1[[#This Row],[Actual_Profit]]-Table1[[#This Row],[Budget_Profit]]</f>
        <v>-18</v>
      </c>
      <c r="M233" s="5">
        <f>IF(
Table1[[#This Row],[Budget_Profit]]=0,
"",
IF(
Table1[[#This Row],[Budget_Profit]]&gt;0,
(Table1[[#This Row],[Actual_Profit]]-Table1[[#This Row],[Budget_Profit]])/Table1[[#This Row],[Budget_Profit]],
(Table1[[#This Row],[Actual_Profit]]-Table1[[#This Row],[Budget_Profit]])/ABS(Table1[[#This Row],[Budget_Profit]])
)
)</f>
        <v>-0.12857142857142856</v>
      </c>
      <c r="N233" s="5" t="str">
        <f>IF(Table1[[#This Row],[Profit_Var]]&gt;=0, "Above Budget", "Below Budget")</f>
        <v>Below Budget</v>
      </c>
      <c r="O233">
        <v>113</v>
      </c>
      <c r="P233">
        <v>110</v>
      </c>
      <c r="Q233">
        <f>Table1[[#This Row],[COGS]]-Table1[[#This Row],[Budget_COGS]]</f>
        <v>3</v>
      </c>
      <c r="R233" s="5">
        <f>IF(
Table1[[#This Row],[Budget_COGS]]=0,
"",
IF(
Table1[[#This Row],[Budget_COGS]]&gt;0,
(Table1[[#This Row],[Budget_COGS]]-Table1[[#This Row],[COGS]]) / Table1[[#This Row],[Budget_COGS]],
(Table1[[#This Row],[Budget_COGS]]-Table1[[#This Row],[COGS]]) / ABS(Table1[[#This Row],[Budget_COGS]])
)
)</f>
        <v>-2.7272727272727271E-2</v>
      </c>
      <c r="S233" s="5" t="str">
        <f>IF(Table1[[#This Row],[COGS _Var]]&gt;=0, "Above Budget", "Below Budget")</f>
        <v>Above Budget</v>
      </c>
      <c r="T233">
        <f>Table1[[#This Row],[Actual_Sales]]-Table1[[#This Row],[COGS]]</f>
        <v>161</v>
      </c>
      <c r="U233">
        <v>180</v>
      </c>
      <c r="V233">
        <f>Table1[[#This Row],[Gross_Margin]]-Table1[[#This Row],[Budget_Margin]]</f>
        <v>-19</v>
      </c>
      <c r="W233" s="5">
        <f>IF(
Table1[[#This Row],[Budget_Margin]]=0,
"",
IF(
Table1[[#This Row],[Budget_Margin]]&gt;0,
(Table1[[#This Row],[Gross_Margin]]-Table1[[#This Row],[Budget_Margin]]) / Table1[[#This Row],[Budget_Margin]],
(Table1[[#This Row],[Gross_Margin]]-Table1[[#This Row],[Budget_Margin]]) / ABS(Table1[[#This Row],[Budget_Margin]])
)
)</f>
        <v>-0.10555555555555556</v>
      </c>
      <c r="X233" s="5" t="str">
        <f>IF(Table1[[#This Row],[Margin_Var]]&gt;=0, "Above Budget", "Below Budget")</f>
        <v>Below Budget</v>
      </c>
      <c r="Y233" s="5">
        <f>IFERROR(Table1[[#This Row],[Gross_Margin]]/Table1[[#This Row],[Actual_Sales]],0)</f>
        <v>0.58759124087591241</v>
      </c>
      <c r="Z233" s="5">
        <f>Table1[[#This Row],[Actual_Profit]]/Table1[[#This Row],[Actual_Sales]]</f>
        <v>0.44525547445255476</v>
      </c>
      <c r="AA233">
        <v>39</v>
      </c>
      <c r="AB233" s="5">
        <f>IFERROR(Table1[[#This Row],[Expenses]]/Table1[[#This Row],[Actual_Sales]],0)</f>
        <v>0.14233576642335766</v>
      </c>
      <c r="AC233">
        <v>31</v>
      </c>
      <c r="AD233">
        <v>897</v>
      </c>
      <c r="AE233" s="5">
        <f>IFERROR(Table1[[#This Row],[Inventory]]/Table1[[#This Row],[Actual_Sales]],0)</f>
        <v>3.2737226277372264</v>
      </c>
    </row>
    <row r="234" spans="1:31" x14ac:dyDescent="0.25">
      <c r="A234">
        <v>3362</v>
      </c>
      <c r="B234">
        <v>979</v>
      </c>
      <c r="C234">
        <v>5</v>
      </c>
      <c r="D234" s="2">
        <v>40725</v>
      </c>
      <c r="E234">
        <v>254</v>
      </c>
      <c r="F234">
        <v>220</v>
      </c>
      <c r="G234">
        <f>Table1[[#This Row],[Actual_Sales]]-Table1[[#This Row],[Budget_Sales]]</f>
        <v>34</v>
      </c>
      <c r="H234" s="5">
        <f>IF(
Table1[[#This Row],[Budget_Sales]]=0,
"",
IF(
Table1[[#This Row],[Budget_Sales]]&gt;0,
(Table1[[#This Row],[Actual_Sales]]-Table1[[#This Row],[Budget_Sales]])/Table1[[#This Row],[Budget_Sales]],
(Table1[[#This Row],[Actual_Sales]]-Table1[[#This Row],[Budget_Sales]])/ABS(Table1[[#This Row],[Budget_Sales]])
)
)</f>
        <v>0.15454545454545454</v>
      </c>
      <c r="I234" s="5" t="str">
        <f>IF(Table1[[#This Row],[Sales_Var]]&gt;=0,"Above Budget","Below Budget")</f>
        <v>Above Budget</v>
      </c>
      <c r="J234">
        <f>Table1[[#This Row],[Actual_Sales]]-(Table1[[#This Row],[COGS]]+Table1[[#This Row],[Expenses]])</f>
        <v>113</v>
      </c>
      <c r="K234">
        <v>120</v>
      </c>
      <c r="L234">
        <f>Table1[[#This Row],[Actual_Profit]]-Table1[[#This Row],[Budget_Profit]]</f>
        <v>-7</v>
      </c>
      <c r="M234" s="5">
        <f>IF(
Table1[[#This Row],[Budget_Profit]]=0,
"",
IF(
Table1[[#This Row],[Budget_Profit]]&gt;0,
(Table1[[#This Row],[Actual_Profit]]-Table1[[#This Row],[Budget_Profit]])/Table1[[#This Row],[Budget_Profit]],
(Table1[[#This Row],[Actual_Profit]]-Table1[[#This Row],[Budget_Profit]])/ABS(Table1[[#This Row],[Budget_Profit]])
)
)</f>
        <v>-5.8333333333333334E-2</v>
      </c>
      <c r="N234" s="5" t="str">
        <f>IF(Table1[[#This Row],[Profit_Var]]&gt;=0, "Above Budget", "Below Budget")</f>
        <v>Below Budget</v>
      </c>
      <c r="O234">
        <v>104</v>
      </c>
      <c r="P234">
        <v>80</v>
      </c>
      <c r="Q234">
        <f>Table1[[#This Row],[COGS]]-Table1[[#This Row],[Budget_COGS]]</f>
        <v>24</v>
      </c>
      <c r="R234" s="5">
        <f>IF(
Table1[[#This Row],[Budget_COGS]]=0,
"",
IF(
Table1[[#This Row],[Budget_COGS]]&gt;0,
(Table1[[#This Row],[Budget_COGS]]-Table1[[#This Row],[COGS]]) / Table1[[#This Row],[Budget_COGS]],
(Table1[[#This Row],[Budget_COGS]]-Table1[[#This Row],[COGS]]) / ABS(Table1[[#This Row],[Budget_COGS]])
)
)</f>
        <v>-0.3</v>
      </c>
      <c r="S234" s="5" t="str">
        <f>IF(Table1[[#This Row],[COGS _Var]]&gt;=0, "Above Budget", "Below Budget")</f>
        <v>Above Budget</v>
      </c>
      <c r="T234">
        <f>Table1[[#This Row],[Actual_Sales]]-Table1[[#This Row],[COGS]]</f>
        <v>150</v>
      </c>
      <c r="U234">
        <v>140</v>
      </c>
      <c r="V234">
        <f>Table1[[#This Row],[Gross_Margin]]-Table1[[#This Row],[Budget_Margin]]</f>
        <v>10</v>
      </c>
      <c r="W234" s="5">
        <f>IF(
Table1[[#This Row],[Budget_Margin]]=0,
"",
IF(
Table1[[#This Row],[Budget_Margin]]&gt;0,
(Table1[[#This Row],[Gross_Margin]]-Table1[[#This Row],[Budget_Margin]]) / Table1[[#This Row],[Budget_Margin]],
(Table1[[#This Row],[Gross_Margin]]-Table1[[#This Row],[Budget_Margin]]) / ABS(Table1[[#This Row],[Budget_Margin]])
)
)</f>
        <v>7.1428571428571425E-2</v>
      </c>
      <c r="X234" s="5" t="str">
        <f>IF(Table1[[#This Row],[Margin_Var]]&gt;=0, "Above Budget", "Below Budget")</f>
        <v>Above Budget</v>
      </c>
      <c r="Y234" s="5">
        <f>IFERROR(Table1[[#This Row],[Gross_Margin]]/Table1[[#This Row],[Actual_Sales]],0)</f>
        <v>0.59055118110236215</v>
      </c>
      <c r="Z234" s="5">
        <f>Table1[[#This Row],[Actual_Profit]]/Table1[[#This Row],[Actual_Sales]]</f>
        <v>0.44488188976377951</v>
      </c>
      <c r="AA234">
        <v>37</v>
      </c>
      <c r="AB234" s="5">
        <f>IFERROR(Table1[[#This Row],[Expenses]]/Table1[[#This Row],[Actual_Sales]],0)</f>
        <v>0.14566929133858267</v>
      </c>
      <c r="AC234">
        <v>29</v>
      </c>
      <c r="AD234">
        <v>952</v>
      </c>
      <c r="AE234" s="5">
        <f>IFERROR(Table1[[#This Row],[Inventory]]/Table1[[#This Row],[Actual_Sales]],0)</f>
        <v>3.7480314960629921</v>
      </c>
    </row>
    <row r="235" spans="1:31" x14ac:dyDescent="0.25">
      <c r="A235">
        <v>3290</v>
      </c>
      <c r="B235">
        <v>619</v>
      </c>
      <c r="C235">
        <v>11</v>
      </c>
      <c r="D235" s="2">
        <v>40725</v>
      </c>
      <c r="E235">
        <v>254</v>
      </c>
      <c r="F235">
        <v>170</v>
      </c>
      <c r="G235">
        <f>Table1[[#This Row],[Actual_Sales]]-Table1[[#This Row],[Budget_Sales]]</f>
        <v>84</v>
      </c>
      <c r="H235" s="5">
        <f>IF(
Table1[[#This Row],[Budget_Sales]]=0,
"",
IF(
Table1[[#This Row],[Budget_Sales]]&gt;0,
(Table1[[#This Row],[Actual_Sales]]-Table1[[#This Row],[Budget_Sales]])/Table1[[#This Row],[Budget_Sales]],
(Table1[[#This Row],[Actual_Sales]]-Table1[[#This Row],[Budget_Sales]])/ABS(Table1[[#This Row],[Budget_Sales]])
)
)</f>
        <v>0.49411764705882355</v>
      </c>
      <c r="I235" s="5" t="str">
        <f>IF(Table1[[#This Row],[Sales_Var]]&gt;=0,"Above Budget","Below Budget")</f>
        <v>Above Budget</v>
      </c>
      <c r="J235">
        <f>Table1[[#This Row],[Actual_Sales]]-(Table1[[#This Row],[COGS]]+Table1[[#This Row],[Expenses]])</f>
        <v>113</v>
      </c>
      <c r="K235">
        <v>100</v>
      </c>
      <c r="L235">
        <f>Table1[[#This Row],[Actual_Profit]]-Table1[[#This Row],[Budget_Profit]]</f>
        <v>13</v>
      </c>
      <c r="M235" s="5">
        <f>IF(
Table1[[#This Row],[Budget_Profit]]=0,
"",
IF(
Table1[[#This Row],[Budget_Profit]]&gt;0,
(Table1[[#This Row],[Actual_Profit]]-Table1[[#This Row],[Budget_Profit]])/Table1[[#This Row],[Budget_Profit]],
(Table1[[#This Row],[Actual_Profit]]-Table1[[#This Row],[Budget_Profit]])/ABS(Table1[[#This Row],[Budget_Profit]])
)
)</f>
        <v>0.13</v>
      </c>
      <c r="N235" s="5" t="str">
        <f>IF(Table1[[#This Row],[Profit_Var]]&gt;=0, "Above Budget", "Below Budget")</f>
        <v>Above Budget</v>
      </c>
      <c r="O235">
        <v>104</v>
      </c>
      <c r="P235">
        <v>60</v>
      </c>
      <c r="Q235">
        <f>Table1[[#This Row],[COGS]]-Table1[[#This Row],[Budget_COGS]]</f>
        <v>44</v>
      </c>
      <c r="R235" s="5">
        <f>IF(
Table1[[#This Row],[Budget_COGS]]=0,
"",
IF(
Table1[[#This Row],[Budget_COGS]]&gt;0,
(Table1[[#This Row],[Budget_COGS]]-Table1[[#This Row],[COGS]]) / Table1[[#This Row],[Budget_COGS]],
(Table1[[#This Row],[Budget_COGS]]-Table1[[#This Row],[COGS]]) / ABS(Table1[[#This Row],[Budget_COGS]])
)
)</f>
        <v>-0.73333333333333328</v>
      </c>
      <c r="S235" s="5" t="str">
        <f>IF(Table1[[#This Row],[COGS _Var]]&gt;=0, "Above Budget", "Below Budget")</f>
        <v>Above Budget</v>
      </c>
      <c r="T235">
        <f>Table1[[#This Row],[Actual_Sales]]-Table1[[#This Row],[COGS]]</f>
        <v>150</v>
      </c>
      <c r="U235">
        <v>110</v>
      </c>
      <c r="V235">
        <f>Table1[[#This Row],[Gross_Margin]]-Table1[[#This Row],[Budget_Margin]]</f>
        <v>40</v>
      </c>
      <c r="W235" s="5">
        <f>IF(
Table1[[#This Row],[Budget_Margin]]=0,
"",
IF(
Table1[[#This Row],[Budget_Margin]]&gt;0,
(Table1[[#This Row],[Gross_Margin]]-Table1[[#This Row],[Budget_Margin]]) / Table1[[#This Row],[Budget_Margin]],
(Table1[[#This Row],[Gross_Margin]]-Table1[[#This Row],[Budget_Margin]]) / ABS(Table1[[#This Row],[Budget_Margin]])
)
)</f>
        <v>0.36363636363636365</v>
      </c>
      <c r="X235" s="5" t="str">
        <f>IF(Table1[[#This Row],[Margin_Var]]&gt;=0, "Above Budget", "Below Budget")</f>
        <v>Above Budget</v>
      </c>
      <c r="Y235" s="5">
        <f>IFERROR(Table1[[#This Row],[Gross_Margin]]/Table1[[#This Row],[Actual_Sales]],0)</f>
        <v>0.59055118110236215</v>
      </c>
      <c r="Z235" s="5">
        <f>Table1[[#This Row],[Actual_Profit]]/Table1[[#This Row],[Actual_Sales]]</f>
        <v>0.44488188976377951</v>
      </c>
      <c r="AA235">
        <v>37</v>
      </c>
      <c r="AB235" s="5">
        <f>IFERROR(Table1[[#This Row],[Expenses]]/Table1[[#This Row],[Actual_Sales]],0)</f>
        <v>0.14566929133858267</v>
      </c>
      <c r="AC235">
        <v>29</v>
      </c>
      <c r="AD235">
        <v>952</v>
      </c>
      <c r="AE235" s="5">
        <f>IFERROR(Table1[[#This Row],[Inventory]]/Table1[[#This Row],[Actual_Sales]],0)</f>
        <v>3.7480314960629921</v>
      </c>
    </row>
    <row r="236" spans="1:31" x14ac:dyDescent="0.25">
      <c r="A236">
        <v>2854</v>
      </c>
      <c r="B236">
        <v>303</v>
      </c>
      <c r="C236">
        <v>3</v>
      </c>
      <c r="D236" s="2">
        <v>40664</v>
      </c>
      <c r="E236">
        <v>254</v>
      </c>
      <c r="F236">
        <v>260</v>
      </c>
      <c r="G236">
        <f>Table1[[#This Row],[Actual_Sales]]-Table1[[#This Row],[Budget_Sales]]</f>
        <v>-6</v>
      </c>
      <c r="H236" s="5">
        <f>IF(
Table1[[#This Row],[Budget_Sales]]=0,
"",
IF(
Table1[[#This Row],[Budget_Sales]]&gt;0,
(Table1[[#This Row],[Actual_Sales]]-Table1[[#This Row],[Budget_Sales]])/Table1[[#This Row],[Budget_Sales]],
(Table1[[#This Row],[Actual_Sales]]-Table1[[#This Row],[Budget_Sales]])/ABS(Table1[[#This Row],[Budget_Sales]])
)
)</f>
        <v>-2.3076923076923078E-2</v>
      </c>
      <c r="I236" s="5" t="str">
        <f>IF(Table1[[#This Row],[Sales_Var]]&gt;=0,"Above Budget","Below Budget")</f>
        <v>Below Budget</v>
      </c>
      <c r="J236">
        <f>Table1[[#This Row],[Actual_Sales]]-(Table1[[#This Row],[COGS]]+Table1[[#This Row],[Expenses]])</f>
        <v>113</v>
      </c>
      <c r="K236">
        <v>120</v>
      </c>
      <c r="L236">
        <f>Table1[[#This Row],[Actual_Profit]]-Table1[[#This Row],[Budget_Profit]]</f>
        <v>-7</v>
      </c>
      <c r="M236" s="5">
        <f>IF(
Table1[[#This Row],[Budget_Profit]]=0,
"",
IF(
Table1[[#This Row],[Budget_Profit]]&gt;0,
(Table1[[#This Row],[Actual_Profit]]-Table1[[#This Row],[Budget_Profit]])/Table1[[#This Row],[Budget_Profit]],
(Table1[[#This Row],[Actual_Profit]]-Table1[[#This Row],[Budget_Profit]])/ABS(Table1[[#This Row],[Budget_Profit]])
)
)</f>
        <v>-5.8333333333333334E-2</v>
      </c>
      <c r="N236" s="5" t="str">
        <f>IF(Table1[[#This Row],[Profit_Var]]&gt;=0, "Above Budget", "Below Budget")</f>
        <v>Below Budget</v>
      </c>
      <c r="O236">
        <v>104</v>
      </c>
      <c r="P236">
        <v>110</v>
      </c>
      <c r="Q236">
        <f>Table1[[#This Row],[COGS]]-Table1[[#This Row],[Budget_COGS]]</f>
        <v>-6</v>
      </c>
      <c r="R236" s="5">
        <f>IF(
Table1[[#This Row],[Budget_COGS]]=0,
"",
IF(
Table1[[#This Row],[Budget_COGS]]&gt;0,
(Table1[[#This Row],[Budget_COGS]]-Table1[[#This Row],[COGS]]) / Table1[[#This Row],[Budget_COGS]],
(Table1[[#This Row],[Budget_COGS]]-Table1[[#This Row],[COGS]]) / ABS(Table1[[#This Row],[Budget_COGS]])
)
)</f>
        <v>5.4545454545454543E-2</v>
      </c>
      <c r="S236" s="5" t="str">
        <f>IF(Table1[[#This Row],[COGS _Var]]&gt;=0, "Above Budget", "Below Budget")</f>
        <v>Below Budget</v>
      </c>
      <c r="T236">
        <f>Table1[[#This Row],[Actual_Sales]]-Table1[[#This Row],[COGS]]</f>
        <v>150</v>
      </c>
      <c r="U236">
        <v>150</v>
      </c>
      <c r="V236">
        <f>Table1[[#This Row],[Gross_Margin]]-Table1[[#This Row],[Budget_Margin]]</f>
        <v>0</v>
      </c>
      <c r="W236" s="5">
        <f>IF(
Table1[[#This Row],[Budget_Margin]]=0,
"",
IF(
Table1[[#This Row],[Budget_Margin]]&gt;0,
(Table1[[#This Row],[Gross_Margin]]-Table1[[#This Row],[Budget_Margin]]) / Table1[[#This Row],[Budget_Margin]],
(Table1[[#This Row],[Gross_Margin]]-Table1[[#This Row],[Budget_Margin]]) / ABS(Table1[[#This Row],[Budget_Margin]])
)
)</f>
        <v>0</v>
      </c>
      <c r="X236" s="5" t="str">
        <f>IF(Table1[[#This Row],[Margin_Var]]&gt;=0, "Above Budget", "Below Budget")</f>
        <v>Above Budget</v>
      </c>
      <c r="Y236" s="5">
        <f>IFERROR(Table1[[#This Row],[Gross_Margin]]/Table1[[#This Row],[Actual_Sales]],0)</f>
        <v>0.59055118110236215</v>
      </c>
      <c r="Z236" s="5">
        <f>Table1[[#This Row],[Actual_Profit]]/Table1[[#This Row],[Actual_Sales]]</f>
        <v>0.44488188976377951</v>
      </c>
      <c r="AA236">
        <v>37</v>
      </c>
      <c r="AB236" s="5">
        <f>IFERROR(Table1[[#This Row],[Expenses]]/Table1[[#This Row],[Actual_Sales]],0)</f>
        <v>0.14566929133858267</v>
      </c>
      <c r="AC236">
        <v>29</v>
      </c>
      <c r="AD236">
        <v>871</v>
      </c>
      <c r="AE236" s="5">
        <f>IFERROR(Table1[[#This Row],[Inventory]]/Table1[[#This Row],[Actual_Sales]],0)</f>
        <v>3.4291338582677167</v>
      </c>
    </row>
    <row r="237" spans="1:31" x14ac:dyDescent="0.25">
      <c r="A237">
        <v>2984</v>
      </c>
      <c r="B237">
        <v>830</v>
      </c>
      <c r="C237">
        <v>5</v>
      </c>
      <c r="D237" s="2">
        <v>40664</v>
      </c>
      <c r="E237">
        <v>254</v>
      </c>
      <c r="F237">
        <v>220</v>
      </c>
      <c r="G237">
        <f>Table1[[#This Row],[Actual_Sales]]-Table1[[#This Row],[Budget_Sales]]</f>
        <v>34</v>
      </c>
      <c r="H237" s="5">
        <f>IF(
Table1[[#This Row],[Budget_Sales]]=0,
"",
IF(
Table1[[#This Row],[Budget_Sales]]&gt;0,
(Table1[[#This Row],[Actual_Sales]]-Table1[[#This Row],[Budget_Sales]])/Table1[[#This Row],[Budget_Sales]],
(Table1[[#This Row],[Actual_Sales]]-Table1[[#This Row],[Budget_Sales]])/ABS(Table1[[#This Row],[Budget_Sales]])
)
)</f>
        <v>0.15454545454545454</v>
      </c>
      <c r="I237" s="5" t="str">
        <f>IF(Table1[[#This Row],[Sales_Var]]&gt;=0,"Above Budget","Below Budget")</f>
        <v>Above Budget</v>
      </c>
      <c r="J237">
        <f>Table1[[#This Row],[Actual_Sales]]-(Table1[[#This Row],[COGS]]+Table1[[#This Row],[Expenses]])</f>
        <v>113</v>
      </c>
      <c r="K237">
        <v>120</v>
      </c>
      <c r="L237">
        <f>Table1[[#This Row],[Actual_Profit]]-Table1[[#This Row],[Budget_Profit]]</f>
        <v>-7</v>
      </c>
      <c r="M237" s="5">
        <f>IF(
Table1[[#This Row],[Budget_Profit]]=0,
"",
IF(
Table1[[#This Row],[Budget_Profit]]&gt;0,
(Table1[[#This Row],[Actual_Profit]]-Table1[[#This Row],[Budget_Profit]])/Table1[[#This Row],[Budget_Profit]],
(Table1[[#This Row],[Actual_Profit]]-Table1[[#This Row],[Budget_Profit]])/ABS(Table1[[#This Row],[Budget_Profit]])
)
)</f>
        <v>-5.8333333333333334E-2</v>
      </c>
      <c r="N237" s="5" t="str">
        <f>IF(Table1[[#This Row],[Profit_Var]]&gt;=0, "Above Budget", "Below Budget")</f>
        <v>Below Budget</v>
      </c>
      <c r="O237">
        <v>104</v>
      </c>
      <c r="P237">
        <v>80</v>
      </c>
      <c r="Q237">
        <f>Table1[[#This Row],[COGS]]-Table1[[#This Row],[Budget_COGS]]</f>
        <v>24</v>
      </c>
      <c r="R237" s="5">
        <f>IF(
Table1[[#This Row],[Budget_COGS]]=0,
"",
IF(
Table1[[#This Row],[Budget_COGS]]&gt;0,
(Table1[[#This Row],[Budget_COGS]]-Table1[[#This Row],[COGS]]) / Table1[[#This Row],[Budget_COGS]],
(Table1[[#This Row],[Budget_COGS]]-Table1[[#This Row],[COGS]]) / ABS(Table1[[#This Row],[Budget_COGS]])
)
)</f>
        <v>-0.3</v>
      </c>
      <c r="S237" s="5" t="str">
        <f>IF(Table1[[#This Row],[COGS _Var]]&gt;=0, "Above Budget", "Below Budget")</f>
        <v>Above Budget</v>
      </c>
      <c r="T237">
        <f>Table1[[#This Row],[Actual_Sales]]-Table1[[#This Row],[COGS]]</f>
        <v>150</v>
      </c>
      <c r="U237">
        <v>140</v>
      </c>
      <c r="V237">
        <f>Table1[[#This Row],[Gross_Margin]]-Table1[[#This Row],[Budget_Margin]]</f>
        <v>10</v>
      </c>
      <c r="W237" s="5">
        <f>IF(
Table1[[#This Row],[Budget_Margin]]=0,
"",
IF(
Table1[[#This Row],[Budget_Margin]]&gt;0,
(Table1[[#This Row],[Gross_Margin]]-Table1[[#This Row],[Budget_Margin]]) / Table1[[#This Row],[Budget_Margin]],
(Table1[[#This Row],[Gross_Margin]]-Table1[[#This Row],[Budget_Margin]]) / ABS(Table1[[#This Row],[Budget_Margin]])
)
)</f>
        <v>7.1428571428571425E-2</v>
      </c>
      <c r="X237" s="5" t="str">
        <f>IF(Table1[[#This Row],[Margin_Var]]&gt;=0, "Above Budget", "Below Budget")</f>
        <v>Above Budget</v>
      </c>
      <c r="Y237" s="5">
        <f>IFERROR(Table1[[#This Row],[Gross_Margin]]/Table1[[#This Row],[Actual_Sales]],0)</f>
        <v>0.59055118110236215</v>
      </c>
      <c r="Z237" s="5">
        <f>Table1[[#This Row],[Actual_Profit]]/Table1[[#This Row],[Actual_Sales]]</f>
        <v>0.44488188976377951</v>
      </c>
      <c r="AA237">
        <v>37</v>
      </c>
      <c r="AB237" s="5">
        <f>IFERROR(Table1[[#This Row],[Expenses]]/Table1[[#This Row],[Actual_Sales]],0)</f>
        <v>0.14566929133858267</v>
      </c>
      <c r="AC237">
        <v>29</v>
      </c>
      <c r="AD237">
        <v>821</v>
      </c>
      <c r="AE237" s="5">
        <f>IFERROR(Table1[[#This Row],[Inventory]]/Table1[[#This Row],[Actual_Sales]],0)</f>
        <v>3.2322834645669292</v>
      </c>
    </row>
    <row r="238" spans="1:31" x14ac:dyDescent="0.25">
      <c r="A238">
        <v>2966</v>
      </c>
      <c r="B238">
        <v>773</v>
      </c>
      <c r="C238">
        <v>8</v>
      </c>
      <c r="D238" s="2">
        <v>40664</v>
      </c>
      <c r="E238">
        <v>254</v>
      </c>
      <c r="F238">
        <v>220</v>
      </c>
      <c r="G238">
        <f>Table1[[#This Row],[Actual_Sales]]-Table1[[#This Row],[Budget_Sales]]</f>
        <v>34</v>
      </c>
      <c r="H238" s="5">
        <f>IF(
Table1[[#This Row],[Budget_Sales]]=0,
"",
IF(
Table1[[#This Row],[Budget_Sales]]&gt;0,
(Table1[[#This Row],[Actual_Sales]]-Table1[[#This Row],[Budget_Sales]])/Table1[[#This Row],[Budget_Sales]],
(Table1[[#This Row],[Actual_Sales]]-Table1[[#This Row],[Budget_Sales]])/ABS(Table1[[#This Row],[Budget_Sales]])
)
)</f>
        <v>0.15454545454545454</v>
      </c>
      <c r="I238" s="5" t="str">
        <f>IF(Table1[[#This Row],[Sales_Var]]&gt;=0,"Above Budget","Below Budget")</f>
        <v>Above Budget</v>
      </c>
      <c r="J238">
        <f>Table1[[#This Row],[Actual_Sales]]-(Table1[[#This Row],[COGS]]+Table1[[#This Row],[Expenses]])</f>
        <v>113</v>
      </c>
      <c r="K238">
        <v>120</v>
      </c>
      <c r="L238">
        <f>Table1[[#This Row],[Actual_Profit]]-Table1[[#This Row],[Budget_Profit]]</f>
        <v>-7</v>
      </c>
      <c r="M238" s="5">
        <f>IF(
Table1[[#This Row],[Budget_Profit]]=0,
"",
IF(
Table1[[#This Row],[Budget_Profit]]&gt;0,
(Table1[[#This Row],[Actual_Profit]]-Table1[[#This Row],[Budget_Profit]])/Table1[[#This Row],[Budget_Profit]],
(Table1[[#This Row],[Actual_Profit]]-Table1[[#This Row],[Budget_Profit]])/ABS(Table1[[#This Row],[Budget_Profit]])
)
)</f>
        <v>-5.8333333333333334E-2</v>
      </c>
      <c r="N238" s="5" t="str">
        <f>IF(Table1[[#This Row],[Profit_Var]]&gt;=0, "Above Budget", "Below Budget")</f>
        <v>Below Budget</v>
      </c>
      <c r="O238">
        <v>104</v>
      </c>
      <c r="P238">
        <v>80</v>
      </c>
      <c r="Q238">
        <f>Table1[[#This Row],[COGS]]-Table1[[#This Row],[Budget_COGS]]</f>
        <v>24</v>
      </c>
      <c r="R238" s="5">
        <f>IF(
Table1[[#This Row],[Budget_COGS]]=0,
"",
IF(
Table1[[#This Row],[Budget_COGS]]&gt;0,
(Table1[[#This Row],[Budget_COGS]]-Table1[[#This Row],[COGS]]) / Table1[[#This Row],[Budget_COGS]],
(Table1[[#This Row],[Budget_COGS]]-Table1[[#This Row],[COGS]]) / ABS(Table1[[#This Row],[Budget_COGS]])
)
)</f>
        <v>-0.3</v>
      </c>
      <c r="S238" s="5" t="str">
        <f>IF(Table1[[#This Row],[COGS _Var]]&gt;=0, "Above Budget", "Below Budget")</f>
        <v>Above Budget</v>
      </c>
      <c r="T238">
        <f>Table1[[#This Row],[Actual_Sales]]-Table1[[#This Row],[COGS]]</f>
        <v>150</v>
      </c>
      <c r="U238">
        <v>140</v>
      </c>
      <c r="V238">
        <f>Table1[[#This Row],[Gross_Margin]]-Table1[[#This Row],[Budget_Margin]]</f>
        <v>10</v>
      </c>
      <c r="W238" s="5">
        <f>IF(
Table1[[#This Row],[Budget_Margin]]=0,
"",
IF(
Table1[[#This Row],[Budget_Margin]]&gt;0,
(Table1[[#This Row],[Gross_Margin]]-Table1[[#This Row],[Budget_Margin]]) / Table1[[#This Row],[Budget_Margin]],
(Table1[[#This Row],[Gross_Margin]]-Table1[[#This Row],[Budget_Margin]]) / ABS(Table1[[#This Row],[Budget_Margin]])
)
)</f>
        <v>7.1428571428571425E-2</v>
      </c>
      <c r="X238" s="5" t="str">
        <f>IF(Table1[[#This Row],[Margin_Var]]&gt;=0, "Above Budget", "Below Budget")</f>
        <v>Above Budget</v>
      </c>
      <c r="Y238" s="5">
        <f>IFERROR(Table1[[#This Row],[Gross_Margin]]/Table1[[#This Row],[Actual_Sales]],0)</f>
        <v>0.59055118110236215</v>
      </c>
      <c r="Z238" s="5">
        <f>Table1[[#This Row],[Actual_Profit]]/Table1[[#This Row],[Actual_Sales]]</f>
        <v>0.44488188976377951</v>
      </c>
      <c r="AA238">
        <v>37</v>
      </c>
      <c r="AB238" s="5">
        <f>IFERROR(Table1[[#This Row],[Expenses]]/Table1[[#This Row],[Actual_Sales]],0)</f>
        <v>0.14566929133858267</v>
      </c>
      <c r="AC238">
        <v>29</v>
      </c>
      <c r="AD238">
        <v>821</v>
      </c>
      <c r="AE238" s="5">
        <f>IFERROR(Table1[[#This Row],[Inventory]]/Table1[[#This Row],[Actual_Sales]],0)</f>
        <v>3.2322834645669292</v>
      </c>
    </row>
    <row r="239" spans="1:31" x14ac:dyDescent="0.25">
      <c r="A239">
        <v>2857</v>
      </c>
      <c r="B239">
        <v>312</v>
      </c>
      <c r="C239">
        <v>10</v>
      </c>
      <c r="D239" s="2">
        <v>40664</v>
      </c>
      <c r="E239">
        <v>254</v>
      </c>
      <c r="F239">
        <v>220</v>
      </c>
      <c r="G239">
        <f>Table1[[#This Row],[Actual_Sales]]-Table1[[#This Row],[Budget_Sales]]</f>
        <v>34</v>
      </c>
      <c r="H239" s="5">
        <f>IF(
Table1[[#This Row],[Budget_Sales]]=0,
"",
IF(
Table1[[#This Row],[Budget_Sales]]&gt;0,
(Table1[[#This Row],[Actual_Sales]]-Table1[[#This Row],[Budget_Sales]])/Table1[[#This Row],[Budget_Sales]],
(Table1[[#This Row],[Actual_Sales]]-Table1[[#This Row],[Budget_Sales]])/ABS(Table1[[#This Row],[Budget_Sales]])
)
)</f>
        <v>0.15454545454545454</v>
      </c>
      <c r="I239" s="5" t="str">
        <f>IF(Table1[[#This Row],[Sales_Var]]&gt;=0,"Above Budget","Below Budget")</f>
        <v>Above Budget</v>
      </c>
      <c r="J239">
        <f>Table1[[#This Row],[Actual_Sales]]-(Table1[[#This Row],[COGS]]+Table1[[#This Row],[Expenses]])</f>
        <v>113</v>
      </c>
      <c r="K239">
        <v>120</v>
      </c>
      <c r="L239">
        <f>Table1[[#This Row],[Actual_Profit]]-Table1[[#This Row],[Budget_Profit]]</f>
        <v>-7</v>
      </c>
      <c r="M239" s="5">
        <f>IF(
Table1[[#This Row],[Budget_Profit]]=0,
"",
IF(
Table1[[#This Row],[Budget_Profit]]&gt;0,
(Table1[[#This Row],[Actual_Profit]]-Table1[[#This Row],[Budget_Profit]])/Table1[[#This Row],[Budget_Profit]],
(Table1[[#This Row],[Actual_Profit]]-Table1[[#This Row],[Budget_Profit]])/ABS(Table1[[#This Row],[Budget_Profit]])
)
)</f>
        <v>-5.8333333333333334E-2</v>
      </c>
      <c r="N239" s="5" t="str">
        <f>IF(Table1[[#This Row],[Profit_Var]]&gt;=0, "Above Budget", "Below Budget")</f>
        <v>Below Budget</v>
      </c>
      <c r="O239">
        <v>104</v>
      </c>
      <c r="P239">
        <v>80</v>
      </c>
      <c r="Q239">
        <f>Table1[[#This Row],[COGS]]-Table1[[#This Row],[Budget_COGS]]</f>
        <v>24</v>
      </c>
      <c r="R239" s="5">
        <f>IF(
Table1[[#This Row],[Budget_COGS]]=0,
"",
IF(
Table1[[#This Row],[Budget_COGS]]&gt;0,
(Table1[[#This Row],[Budget_COGS]]-Table1[[#This Row],[COGS]]) / Table1[[#This Row],[Budget_COGS]],
(Table1[[#This Row],[Budget_COGS]]-Table1[[#This Row],[COGS]]) / ABS(Table1[[#This Row],[Budget_COGS]])
)
)</f>
        <v>-0.3</v>
      </c>
      <c r="S239" s="5" t="str">
        <f>IF(Table1[[#This Row],[COGS _Var]]&gt;=0, "Above Budget", "Below Budget")</f>
        <v>Above Budget</v>
      </c>
      <c r="T239">
        <f>Table1[[#This Row],[Actual_Sales]]-Table1[[#This Row],[COGS]]</f>
        <v>150</v>
      </c>
      <c r="U239">
        <v>140</v>
      </c>
      <c r="V239">
        <f>Table1[[#This Row],[Gross_Margin]]-Table1[[#This Row],[Budget_Margin]]</f>
        <v>10</v>
      </c>
      <c r="W239" s="5">
        <f>IF(
Table1[[#This Row],[Budget_Margin]]=0,
"",
IF(
Table1[[#This Row],[Budget_Margin]]&gt;0,
(Table1[[#This Row],[Gross_Margin]]-Table1[[#This Row],[Budget_Margin]]) / Table1[[#This Row],[Budget_Margin]],
(Table1[[#This Row],[Gross_Margin]]-Table1[[#This Row],[Budget_Margin]]) / ABS(Table1[[#This Row],[Budget_Margin]])
)
)</f>
        <v>7.1428571428571425E-2</v>
      </c>
      <c r="X239" s="5" t="str">
        <f>IF(Table1[[#This Row],[Margin_Var]]&gt;=0, "Above Budget", "Below Budget")</f>
        <v>Above Budget</v>
      </c>
      <c r="Y239" s="5">
        <f>IFERROR(Table1[[#This Row],[Gross_Margin]]/Table1[[#This Row],[Actual_Sales]],0)</f>
        <v>0.59055118110236215</v>
      </c>
      <c r="Z239" s="5">
        <f>Table1[[#This Row],[Actual_Profit]]/Table1[[#This Row],[Actual_Sales]]</f>
        <v>0.44488188976377951</v>
      </c>
      <c r="AA239">
        <v>37</v>
      </c>
      <c r="AB239" s="5">
        <f>IFERROR(Table1[[#This Row],[Expenses]]/Table1[[#This Row],[Actual_Sales]],0)</f>
        <v>0.14566929133858267</v>
      </c>
      <c r="AC239">
        <v>29</v>
      </c>
      <c r="AD239">
        <v>871</v>
      </c>
      <c r="AE239" s="5">
        <f>IFERROR(Table1[[#This Row],[Inventory]]/Table1[[#This Row],[Actual_Sales]],0)</f>
        <v>3.4291338582677167</v>
      </c>
    </row>
    <row r="240" spans="1:31" x14ac:dyDescent="0.25">
      <c r="A240">
        <v>2908</v>
      </c>
      <c r="B240">
        <v>516</v>
      </c>
      <c r="C240">
        <v>11</v>
      </c>
      <c r="D240" s="2">
        <v>40664</v>
      </c>
      <c r="E240">
        <v>254</v>
      </c>
      <c r="F240">
        <v>270</v>
      </c>
      <c r="G240">
        <f>Table1[[#This Row],[Actual_Sales]]-Table1[[#This Row],[Budget_Sales]]</f>
        <v>-16</v>
      </c>
      <c r="H240" s="5">
        <f>IF(
Table1[[#This Row],[Budget_Sales]]=0,
"",
IF(
Table1[[#This Row],[Budget_Sales]]&gt;0,
(Table1[[#This Row],[Actual_Sales]]-Table1[[#This Row],[Budget_Sales]])/Table1[[#This Row],[Budget_Sales]],
(Table1[[#This Row],[Actual_Sales]]-Table1[[#This Row],[Budget_Sales]])/ABS(Table1[[#This Row],[Budget_Sales]])
)
)</f>
        <v>-5.9259259259259262E-2</v>
      </c>
      <c r="I240" s="5" t="str">
        <f>IF(Table1[[#This Row],[Sales_Var]]&gt;=0,"Above Budget","Below Budget")</f>
        <v>Below Budget</v>
      </c>
      <c r="J240">
        <f>Table1[[#This Row],[Actual_Sales]]-(Table1[[#This Row],[COGS]]+Table1[[#This Row],[Expenses]])</f>
        <v>113</v>
      </c>
      <c r="K240">
        <v>120</v>
      </c>
      <c r="L240">
        <f>Table1[[#This Row],[Actual_Profit]]-Table1[[#This Row],[Budget_Profit]]</f>
        <v>-7</v>
      </c>
      <c r="M240" s="5">
        <f>IF(
Table1[[#This Row],[Budget_Profit]]=0,
"",
IF(
Table1[[#This Row],[Budget_Profit]]&gt;0,
(Table1[[#This Row],[Actual_Profit]]-Table1[[#This Row],[Budget_Profit]])/Table1[[#This Row],[Budget_Profit]],
(Table1[[#This Row],[Actual_Profit]]-Table1[[#This Row],[Budget_Profit]])/ABS(Table1[[#This Row],[Budget_Profit]])
)
)</f>
        <v>-5.8333333333333334E-2</v>
      </c>
      <c r="N240" s="5" t="str">
        <f>IF(Table1[[#This Row],[Profit_Var]]&gt;=0, "Above Budget", "Below Budget")</f>
        <v>Below Budget</v>
      </c>
      <c r="O240">
        <v>104</v>
      </c>
      <c r="P240">
        <v>110</v>
      </c>
      <c r="Q240">
        <f>Table1[[#This Row],[COGS]]-Table1[[#This Row],[Budget_COGS]]</f>
        <v>-6</v>
      </c>
      <c r="R240" s="5">
        <f>IF(
Table1[[#This Row],[Budget_COGS]]=0,
"",
IF(
Table1[[#This Row],[Budget_COGS]]&gt;0,
(Table1[[#This Row],[Budget_COGS]]-Table1[[#This Row],[COGS]]) / Table1[[#This Row],[Budget_COGS]],
(Table1[[#This Row],[Budget_COGS]]-Table1[[#This Row],[COGS]]) / ABS(Table1[[#This Row],[Budget_COGS]])
)
)</f>
        <v>5.4545454545454543E-2</v>
      </c>
      <c r="S240" s="5" t="str">
        <f>IF(Table1[[#This Row],[COGS _Var]]&gt;=0, "Above Budget", "Below Budget")</f>
        <v>Below Budget</v>
      </c>
      <c r="T240">
        <f>Table1[[#This Row],[Actual_Sales]]-Table1[[#This Row],[COGS]]</f>
        <v>150</v>
      </c>
      <c r="U240">
        <v>160</v>
      </c>
      <c r="V240">
        <f>Table1[[#This Row],[Gross_Margin]]-Table1[[#This Row],[Budget_Margin]]</f>
        <v>-10</v>
      </c>
      <c r="W240" s="5">
        <f>IF(
Table1[[#This Row],[Budget_Margin]]=0,
"",
IF(
Table1[[#This Row],[Budget_Margin]]&gt;0,
(Table1[[#This Row],[Gross_Margin]]-Table1[[#This Row],[Budget_Margin]]) / Table1[[#This Row],[Budget_Margin]],
(Table1[[#This Row],[Gross_Margin]]-Table1[[#This Row],[Budget_Margin]]) / ABS(Table1[[#This Row],[Budget_Margin]])
)
)</f>
        <v>-6.25E-2</v>
      </c>
      <c r="X240" s="5" t="str">
        <f>IF(Table1[[#This Row],[Margin_Var]]&gt;=0, "Above Budget", "Below Budget")</f>
        <v>Below Budget</v>
      </c>
      <c r="Y240" s="5">
        <f>IFERROR(Table1[[#This Row],[Gross_Margin]]/Table1[[#This Row],[Actual_Sales]],0)</f>
        <v>0.59055118110236215</v>
      </c>
      <c r="Z240" s="5">
        <f>Table1[[#This Row],[Actual_Profit]]/Table1[[#This Row],[Actual_Sales]]</f>
        <v>0.44488188976377951</v>
      </c>
      <c r="AA240">
        <v>37</v>
      </c>
      <c r="AB240" s="5">
        <f>IFERROR(Table1[[#This Row],[Expenses]]/Table1[[#This Row],[Actual_Sales]],0)</f>
        <v>0.14566929133858267</v>
      </c>
      <c r="AC240">
        <v>29</v>
      </c>
      <c r="AD240">
        <v>871</v>
      </c>
      <c r="AE240" s="5">
        <f>IFERROR(Table1[[#This Row],[Inventory]]/Table1[[#This Row],[Actual_Sales]],0)</f>
        <v>3.4291338582677167</v>
      </c>
    </row>
    <row r="241" spans="1:31" x14ac:dyDescent="0.25">
      <c r="A241">
        <v>2076</v>
      </c>
      <c r="B241">
        <v>719</v>
      </c>
      <c r="C241">
        <v>1</v>
      </c>
      <c r="D241" s="2">
        <v>40513</v>
      </c>
      <c r="E241">
        <v>302</v>
      </c>
      <c r="F241">
        <v>290</v>
      </c>
      <c r="G241">
        <f>Table1[[#This Row],[Actual_Sales]]-Table1[[#This Row],[Budget_Sales]]</f>
        <v>12</v>
      </c>
      <c r="H241" s="5">
        <f>IF(
Table1[[#This Row],[Budget_Sales]]=0,
"",
IF(
Table1[[#This Row],[Budget_Sales]]&gt;0,
(Table1[[#This Row],[Actual_Sales]]-Table1[[#This Row],[Budget_Sales]])/Table1[[#This Row],[Budget_Sales]],
(Table1[[#This Row],[Actual_Sales]]-Table1[[#This Row],[Budget_Sales]])/ABS(Table1[[#This Row],[Budget_Sales]])
)
)</f>
        <v>4.1379310344827586E-2</v>
      </c>
      <c r="I241" s="5" t="str">
        <f>IF(Table1[[#This Row],[Sales_Var]]&gt;=0,"Above Budget","Below Budget")</f>
        <v>Above Budget</v>
      </c>
      <c r="J241">
        <f>Table1[[#This Row],[Actual_Sales]]-(Table1[[#This Row],[COGS]]+Table1[[#This Row],[Expenses]])</f>
        <v>134</v>
      </c>
      <c r="K241">
        <v>130</v>
      </c>
      <c r="L241">
        <f>Table1[[#This Row],[Actual_Profit]]-Table1[[#This Row],[Budget_Profit]]</f>
        <v>4</v>
      </c>
      <c r="M241" s="5">
        <f>IF(
Table1[[#This Row],[Budget_Profit]]=0,
"",
IF(
Table1[[#This Row],[Budget_Profit]]&gt;0,
(Table1[[#This Row],[Actual_Profit]]-Table1[[#This Row],[Budget_Profit]])/Table1[[#This Row],[Budget_Profit]],
(Table1[[#This Row],[Actual_Profit]]-Table1[[#This Row],[Budget_Profit]])/ABS(Table1[[#This Row],[Budget_Profit]])
)
)</f>
        <v>3.0769230769230771E-2</v>
      </c>
      <c r="N241" s="5" t="str">
        <f>IF(Table1[[#This Row],[Profit_Var]]&gt;=0, "Above Budget", "Below Budget")</f>
        <v>Above Budget</v>
      </c>
      <c r="O241">
        <v>123</v>
      </c>
      <c r="P241">
        <v>120</v>
      </c>
      <c r="Q241">
        <f>Table1[[#This Row],[COGS]]-Table1[[#This Row],[Budget_COGS]]</f>
        <v>3</v>
      </c>
      <c r="R241" s="5">
        <f>IF(
Table1[[#This Row],[Budget_COGS]]=0,
"",
IF(
Table1[[#This Row],[Budget_COGS]]&gt;0,
(Table1[[#This Row],[Budget_COGS]]-Table1[[#This Row],[COGS]]) / Table1[[#This Row],[Budget_COGS]],
(Table1[[#This Row],[Budget_COGS]]-Table1[[#This Row],[COGS]]) / ABS(Table1[[#This Row],[Budget_COGS]])
)
)</f>
        <v>-2.5000000000000001E-2</v>
      </c>
      <c r="S241" s="5" t="str">
        <f>IF(Table1[[#This Row],[COGS _Var]]&gt;=0, "Above Budget", "Below Budget")</f>
        <v>Above Budget</v>
      </c>
      <c r="T241">
        <f>Table1[[#This Row],[Actual_Sales]]-Table1[[#This Row],[COGS]]</f>
        <v>179</v>
      </c>
      <c r="U241">
        <v>170</v>
      </c>
      <c r="V241">
        <f>Table1[[#This Row],[Gross_Margin]]-Table1[[#This Row],[Budget_Margin]]</f>
        <v>9</v>
      </c>
      <c r="W241" s="5">
        <f>IF(
Table1[[#This Row],[Budget_Margin]]=0,
"",
IF(
Table1[[#This Row],[Budget_Margin]]&gt;0,
(Table1[[#This Row],[Gross_Margin]]-Table1[[#This Row],[Budget_Margin]]) / Table1[[#This Row],[Budget_Margin]],
(Table1[[#This Row],[Gross_Margin]]-Table1[[#This Row],[Budget_Margin]]) / ABS(Table1[[#This Row],[Budget_Margin]])
)
)</f>
        <v>5.2941176470588235E-2</v>
      </c>
      <c r="X241" s="5" t="str">
        <f>IF(Table1[[#This Row],[Margin_Var]]&gt;=0, "Above Budget", "Below Budget")</f>
        <v>Above Budget</v>
      </c>
      <c r="Y241" s="5">
        <f>IFERROR(Table1[[#This Row],[Gross_Margin]]/Table1[[#This Row],[Actual_Sales]],0)</f>
        <v>0.5927152317880795</v>
      </c>
      <c r="Z241" s="5">
        <f>Table1[[#This Row],[Actual_Profit]]/Table1[[#This Row],[Actual_Sales]]</f>
        <v>0.44370860927152317</v>
      </c>
      <c r="AA241">
        <v>45</v>
      </c>
      <c r="AB241" s="5">
        <f>IFERROR(Table1[[#This Row],[Expenses]]/Table1[[#This Row],[Actual_Sales]],0)</f>
        <v>0.1490066225165563</v>
      </c>
      <c r="AC241">
        <v>34</v>
      </c>
      <c r="AD241">
        <v>959</v>
      </c>
      <c r="AE241" s="5">
        <f>IFERROR(Table1[[#This Row],[Inventory]]/Table1[[#This Row],[Actual_Sales]],0)</f>
        <v>3.1754966887417218</v>
      </c>
    </row>
    <row r="242" spans="1:31" x14ac:dyDescent="0.25">
      <c r="A242">
        <v>2102</v>
      </c>
      <c r="B242">
        <v>916</v>
      </c>
      <c r="C242">
        <v>11</v>
      </c>
      <c r="D242" s="2">
        <v>40513</v>
      </c>
      <c r="E242">
        <v>302</v>
      </c>
      <c r="F242">
        <v>220</v>
      </c>
      <c r="G242">
        <f>Table1[[#This Row],[Actual_Sales]]-Table1[[#This Row],[Budget_Sales]]</f>
        <v>82</v>
      </c>
      <c r="H242" s="5">
        <f>IF(
Table1[[#This Row],[Budget_Sales]]=0,
"",
IF(
Table1[[#This Row],[Budget_Sales]]&gt;0,
(Table1[[#This Row],[Actual_Sales]]-Table1[[#This Row],[Budget_Sales]])/Table1[[#This Row],[Budget_Sales]],
(Table1[[#This Row],[Actual_Sales]]-Table1[[#This Row],[Budget_Sales]])/ABS(Table1[[#This Row],[Budget_Sales]])
)
)</f>
        <v>0.37272727272727274</v>
      </c>
      <c r="I242" s="5" t="str">
        <f>IF(Table1[[#This Row],[Sales_Var]]&gt;=0,"Above Budget","Below Budget")</f>
        <v>Above Budget</v>
      </c>
      <c r="J242">
        <f>Table1[[#This Row],[Actual_Sales]]-(Table1[[#This Row],[COGS]]+Table1[[#This Row],[Expenses]])</f>
        <v>134</v>
      </c>
      <c r="K242">
        <v>110</v>
      </c>
      <c r="L242">
        <f>Table1[[#This Row],[Actual_Profit]]-Table1[[#This Row],[Budget_Profit]]</f>
        <v>24</v>
      </c>
      <c r="M242" s="5">
        <f>IF(
Table1[[#This Row],[Budget_Profit]]=0,
"",
IF(
Table1[[#This Row],[Budget_Profit]]&gt;0,
(Table1[[#This Row],[Actual_Profit]]-Table1[[#This Row],[Budget_Profit]])/Table1[[#This Row],[Budget_Profit]],
(Table1[[#This Row],[Actual_Profit]]-Table1[[#This Row],[Budget_Profit]])/ABS(Table1[[#This Row],[Budget_Profit]])
)
)</f>
        <v>0.21818181818181817</v>
      </c>
      <c r="N242" s="5" t="str">
        <f>IF(Table1[[#This Row],[Profit_Var]]&gt;=0, "Above Budget", "Below Budget")</f>
        <v>Above Budget</v>
      </c>
      <c r="O242">
        <v>123</v>
      </c>
      <c r="P242">
        <v>90</v>
      </c>
      <c r="Q242">
        <f>Table1[[#This Row],[COGS]]-Table1[[#This Row],[Budget_COGS]]</f>
        <v>33</v>
      </c>
      <c r="R242" s="5">
        <f>IF(
Table1[[#This Row],[Budget_COGS]]=0,
"",
IF(
Table1[[#This Row],[Budget_COGS]]&gt;0,
(Table1[[#This Row],[Budget_COGS]]-Table1[[#This Row],[COGS]]) / Table1[[#This Row],[Budget_COGS]],
(Table1[[#This Row],[Budget_COGS]]-Table1[[#This Row],[COGS]]) / ABS(Table1[[#This Row],[Budget_COGS]])
)
)</f>
        <v>-0.36666666666666664</v>
      </c>
      <c r="S242" s="5" t="str">
        <f>IF(Table1[[#This Row],[COGS _Var]]&gt;=0, "Above Budget", "Below Budget")</f>
        <v>Above Budget</v>
      </c>
      <c r="T242">
        <f>Table1[[#This Row],[Actual_Sales]]-Table1[[#This Row],[COGS]]</f>
        <v>179</v>
      </c>
      <c r="U242">
        <v>130</v>
      </c>
      <c r="V242">
        <f>Table1[[#This Row],[Gross_Margin]]-Table1[[#This Row],[Budget_Margin]]</f>
        <v>49</v>
      </c>
      <c r="W242" s="5">
        <f>IF(
Table1[[#This Row],[Budget_Margin]]=0,
"",
IF(
Table1[[#This Row],[Budget_Margin]]&gt;0,
(Table1[[#This Row],[Gross_Margin]]-Table1[[#This Row],[Budget_Margin]]) / Table1[[#This Row],[Budget_Margin]],
(Table1[[#This Row],[Gross_Margin]]-Table1[[#This Row],[Budget_Margin]]) / ABS(Table1[[#This Row],[Budget_Margin]])
)
)</f>
        <v>0.37692307692307692</v>
      </c>
      <c r="X242" s="5" t="str">
        <f>IF(Table1[[#This Row],[Margin_Var]]&gt;=0, "Above Budget", "Below Budget")</f>
        <v>Above Budget</v>
      </c>
      <c r="Y242" s="5">
        <f>IFERROR(Table1[[#This Row],[Gross_Margin]]/Table1[[#This Row],[Actual_Sales]],0)</f>
        <v>0.5927152317880795</v>
      </c>
      <c r="Z242" s="5">
        <f>Table1[[#This Row],[Actual_Profit]]/Table1[[#This Row],[Actual_Sales]]</f>
        <v>0.44370860927152317</v>
      </c>
      <c r="AA242">
        <v>45</v>
      </c>
      <c r="AB242" s="5">
        <f>IFERROR(Table1[[#This Row],[Expenses]]/Table1[[#This Row],[Actual_Sales]],0)</f>
        <v>0.1490066225165563</v>
      </c>
      <c r="AC242">
        <v>34</v>
      </c>
      <c r="AD242">
        <v>959</v>
      </c>
      <c r="AE242" s="5">
        <f>IFERROR(Table1[[#This Row],[Inventory]]/Table1[[#This Row],[Actual_Sales]],0)</f>
        <v>3.1754966887417218</v>
      </c>
    </row>
    <row r="243" spans="1:31" x14ac:dyDescent="0.25">
      <c r="A243">
        <v>1672</v>
      </c>
      <c r="B243">
        <v>562</v>
      </c>
      <c r="C243">
        <v>11</v>
      </c>
      <c r="D243" s="2">
        <v>40452</v>
      </c>
      <c r="E243">
        <v>302</v>
      </c>
      <c r="F243">
        <v>140</v>
      </c>
      <c r="G243">
        <f>Table1[[#This Row],[Actual_Sales]]-Table1[[#This Row],[Budget_Sales]]</f>
        <v>162</v>
      </c>
      <c r="H243" s="5">
        <f>IF(
Table1[[#This Row],[Budget_Sales]]=0,
"",
IF(
Table1[[#This Row],[Budget_Sales]]&gt;0,
(Table1[[#This Row],[Actual_Sales]]-Table1[[#This Row],[Budget_Sales]])/Table1[[#This Row],[Budget_Sales]],
(Table1[[#This Row],[Actual_Sales]]-Table1[[#This Row],[Budget_Sales]])/ABS(Table1[[#This Row],[Budget_Sales]])
)
)</f>
        <v>1.1571428571428573</v>
      </c>
      <c r="I243" s="5" t="str">
        <f>IF(Table1[[#This Row],[Sales_Var]]&gt;=0,"Above Budget","Below Budget")</f>
        <v>Above Budget</v>
      </c>
      <c r="J243">
        <f>Table1[[#This Row],[Actual_Sales]]-(Table1[[#This Row],[COGS]]+Table1[[#This Row],[Expenses]])</f>
        <v>134</v>
      </c>
      <c r="K243">
        <v>80</v>
      </c>
      <c r="L243">
        <f>Table1[[#This Row],[Actual_Profit]]-Table1[[#This Row],[Budget_Profit]]</f>
        <v>54</v>
      </c>
      <c r="M243" s="5">
        <f>IF(
Table1[[#This Row],[Budget_Profit]]=0,
"",
IF(
Table1[[#This Row],[Budget_Profit]]&gt;0,
(Table1[[#This Row],[Actual_Profit]]-Table1[[#This Row],[Budget_Profit]])/Table1[[#This Row],[Budget_Profit]],
(Table1[[#This Row],[Actual_Profit]]-Table1[[#This Row],[Budget_Profit]])/ABS(Table1[[#This Row],[Budget_Profit]])
)
)</f>
        <v>0.67500000000000004</v>
      </c>
      <c r="N243" s="5" t="str">
        <f>IF(Table1[[#This Row],[Profit_Var]]&gt;=0, "Above Budget", "Below Budget")</f>
        <v>Above Budget</v>
      </c>
      <c r="O243">
        <v>123</v>
      </c>
      <c r="P243">
        <v>50</v>
      </c>
      <c r="Q243">
        <f>Table1[[#This Row],[COGS]]-Table1[[#This Row],[Budget_COGS]]</f>
        <v>73</v>
      </c>
      <c r="R243" s="5">
        <f>IF(
Table1[[#This Row],[Budget_COGS]]=0,
"",
IF(
Table1[[#This Row],[Budget_COGS]]&gt;0,
(Table1[[#This Row],[Budget_COGS]]-Table1[[#This Row],[COGS]]) / Table1[[#This Row],[Budget_COGS]],
(Table1[[#This Row],[Budget_COGS]]-Table1[[#This Row],[COGS]]) / ABS(Table1[[#This Row],[Budget_COGS]])
)
)</f>
        <v>-1.46</v>
      </c>
      <c r="S243" s="5" t="str">
        <f>IF(Table1[[#This Row],[COGS _Var]]&gt;=0, "Above Budget", "Below Budget")</f>
        <v>Above Budget</v>
      </c>
      <c r="T243">
        <f>Table1[[#This Row],[Actual_Sales]]-Table1[[#This Row],[COGS]]</f>
        <v>179</v>
      </c>
      <c r="U243">
        <v>90</v>
      </c>
      <c r="V243">
        <f>Table1[[#This Row],[Gross_Margin]]-Table1[[#This Row],[Budget_Margin]]</f>
        <v>89</v>
      </c>
      <c r="W243" s="5">
        <f>IF(
Table1[[#This Row],[Budget_Margin]]=0,
"",
IF(
Table1[[#This Row],[Budget_Margin]]&gt;0,
(Table1[[#This Row],[Gross_Margin]]-Table1[[#This Row],[Budget_Margin]]) / Table1[[#This Row],[Budget_Margin]],
(Table1[[#This Row],[Gross_Margin]]-Table1[[#This Row],[Budget_Margin]]) / ABS(Table1[[#This Row],[Budget_Margin]])
)
)</f>
        <v>0.98888888888888893</v>
      </c>
      <c r="X243" s="5" t="str">
        <f>IF(Table1[[#This Row],[Margin_Var]]&gt;=0, "Above Budget", "Below Budget")</f>
        <v>Above Budget</v>
      </c>
      <c r="Y243" s="5">
        <f>IFERROR(Table1[[#This Row],[Gross_Margin]]/Table1[[#This Row],[Actual_Sales]],0)</f>
        <v>0.5927152317880795</v>
      </c>
      <c r="Z243" s="5">
        <f>Table1[[#This Row],[Actual_Profit]]/Table1[[#This Row],[Actual_Sales]]</f>
        <v>0.44370860927152317</v>
      </c>
      <c r="AA243">
        <v>45</v>
      </c>
      <c r="AB243" s="5">
        <f>IFERROR(Table1[[#This Row],[Expenses]]/Table1[[#This Row],[Actual_Sales]],0)</f>
        <v>0.1490066225165563</v>
      </c>
      <c r="AC243">
        <v>34</v>
      </c>
      <c r="AD243">
        <v>915</v>
      </c>
      <c r="AE243" s="5">
        <f>IFERROR(Table1[[#This Row],[Inventory]]/Table1[[#This Row],[Actual_Sales]],0)</f>
        <v>3.0298013245033113</v>
      </c>
    </row>
    <row r="244" spans="1:31" x14ac:dyDescent="0.25">
      <c r="A244">
        <v>1716</v>
      </c>
      <c r="B244">
        <v>716</v>
      </c>
      <c r="C244">
        <v>12</v>
      </c>
      <c r="D244" s="2">
        <v>40452</v>
      </c>
      <c r="E244">
        <v>302</v>
      </c>
      <c r="F244">
        <v>320</v>
      </c>
      <c r="G244">
        <f>Table1[[#This Row],[Actual_Sales]]-Table1[[#This Row],[Budget_Sales]]</f>
        <v>-18</v>
      </c>
      <c r="H244" s="5">
        <f>IF(
Table1[[#This Row],[Budget_Sales]]=0,
"",
IF(
Table1[[#This Row],[Budget_Sales]]&gt;0,
(Table1[[#This Row],[Actual_Sales]]-Table1[[#This Row],[Budget_Sales]])/Table1[[#This Row],[Budget_Sales]],
(Table1[[#This Row],[Actual_Sales]]-Table1[[#This Row],[Budget_Sales]])/ABS(Table1[[#This Row],[Budget_Sales]])
)
)</f>
        <v>-5.6250000000000001E-2</v>
      </c>
      <c r="I244" s="5" t="str">
        <f>IF(Table1[[#This Row],[Sales_Var]]&gt;=0,"Above Budget","Below Budget")</f>
        <v>Below Budget</v>
      </c>
      <c r="J244">
        <f>Table1[[#This Row],[Actual_Sales]]-(Table1[[#This Row],[COGS]]+Table1[[#This Row],[Expenses]])</f>
        <v>134</v>
      </c>
      <c r="K244">
        <v>160</v>
      </c>
      <c r="L244">
        <f>Table1[[#This Row],[Actual_Profit]]-Table1[[#This Row],[Budget_Profit]]</f>
        <v>-26</v>
      </c>
      <c r="M244" s="5">
        <f>IF(
Table1[[#This Row],[Budget_Profit]]=0,
"",
IF(
Table1[[#This Row],[Budget_Profit]]&gt;0,
(Table1[[#This Row],[Actual_Profit]]-Table1[[#This Row],[Budget_Profit]])/Table1[[#This Row],[Budget_Profit]],
(Table1[[#This Row],[Actual_Profit]]-Table1[[#This Row],[Budget_Profit]])/ABS(Table1[[#This Row],[Budget_Profit]])
)
)</f>
        <v>-0.16250000000000001</v>
      </c>
      <c r="N244" s="5" t="str">
        <f>IF(Table1[[#This Row],[Profit_Var]]&gt;=0, "Above Budget", "Below Budget")</f>
        <v>Below Budget</v>
      </c>
      <c r="O244">
        <v>123</v>
      </c>
      <c r="P244">
        <v>130</v>
      </c>
      <c r="Q244">
        <f>Table1[[#This Row],[COGS]]-Table1[[#This Row],[Budget_COGS]]</f>
        <v>-7</v>
      </c>
      <c r="R244" s="5">
        <f>IF(
Table1[[#This Row],[Budget_COGS]]=0,
"",
IF(
Table1[[#This Row],[Budget_COGS]]&gt;0,
(Table1[[#This Row],[Budget_COGS]]-Table1[[#This Row],[COGS]]) / Table1[[#This Row],[Budget_COGS]],
(Table1[[#This Row],[Budget_COGS]]-Table1[[#This Row],[COGS]]) / ABS(Table1[[#This Row],[Budget_COGS]])
)
)</f>
        <v>5.3846153846153849E-2</v>
      </c>
      <c r="S244" s="5" t="str">
        <f>IF(Table1[[#This Row],[COGS _Var]]&gt;=0, "Above Budget", "Below Budget")</f>
        <v>Below Budget</v>
      </c>
      <c r="T244">
        <f>Table1[[#This Row],[Actual_Sales]]-Table1[[#This Row],[COGS]]</f>
        <v>179</v>
      </c>
      <c r="U244">
        <v>190</v>
      </c>
      <c r="V244">
        <f>Table1[[#This Row],[Gross_Margin]]-Table1[[#This Row],[Budget_Margin]]</f>
        <v>-11</v>
      </c>
      <c r="W244" s="5">
        <f>IF(
Table1[[#This Row],[Budget_Margin]]=0,
"",
IF(
Table1[[#This Row],[Budget_Margin]]&gt;0,
(Table1[[#This Row],[Gross_Margin]]-Table1[[#This Row],[Budget_Margin]]) / Table1[[#This Row],[Budget_Margin]],
(Table1[[#This Row],[Gross_Margin]]-Table1[[#This Row],[Budget_Margin]]) / ABS(Table1[[#This Row],[Budget_Margin]])
)
)</f>
        <v>-5.7894736842105263E-2</v>
      </c>
      <c r="X244" s="5" t="str">
        <f>IF(Table1[[#This Row],[Margin_Var]]&gt;=0, "Above Budget", "Below Budget")</f>
        <v>Below Budget</v>
      </c>
      <c r="Y244" s="5">
        <f>IFERROR(Table1[[#This Row],[Gross_Margin]]/Table1[[#This Row],[Actual_Sales]],0)</f>
        <v>0.5927152317880795</v>
      </c>
      <c r="Z244" s="5">
        <f>Table1[[#This Row],[Actual_Profit]]/Table1[[#This Row],[Actual_Sales]]</f>
        <v>0.44370860927152317</v>
      </c>
      <c r="AA244">
        <v>45</v>
      </c>
      <c r="AB244" s="5">
        <f>IFERROR(Table1[[#This Row],[Expenses]]/Table1[[#This Row],[Actual_Sales]],0)</f>
        <v>0.1490066225165563</v>
      </c>
      <c r="AC244">
        <v>34</v>
      </c>
      <c r="AD244">
        <v>915</v>
      </c>
      <c r="AE244" s="5">
        <f>IFERROR(Table1[[#This Row],[Inventory]]/Table1[[#This Row],[Actual_Sales]],0)</f>
        <v>3.0298013245033113</v>
      </c>
    </row>
    <row r="245" spans="1:31" x14ac:dyDescent="0.25">
      <c r="A245">
        <v>1587</v>
      </c>
      <c r="B245">
        <v>970</v>
      </c>
      <c r="C245">
        <v>1</v>
      </c>
      <c r="D245" s="2">
        <v>40422</v>
      </c>
      <c r="E245">
        <v>302</v>
      </c>
      <c r="F245">
        <v>310</v>
      </c>
      <c r="G245">
        <f>Table1[[#This Row],[Actual_Sales]]-Table1[[#This Row],[Budget_Sales]]</f>
        <v>-8</v>
      </c>
      <c r="H245" s="5">
        <f>IF(
Table1[[#This Row],[Budget_Sales]]=0,
"",
IF(
Table1[[#This Row],[Budget_Sales]]&gt;0,
(Table1[[#This Row],[Actual_Sales]]-Table1[[#This Row],[Budget_Sales]])/Table1[[#This Row],[Budget_Sales]],
(Table1[[#This Row],[Actual_Sales]]-Table1[[#This Row],[Budget_Sales]])/ABS(Table1[[#This Row],[Budget_Sales]])
)
)</f>
        <v>-2.5806451612903226E-2</v>
      </c>
      <c r="I245" s="5" t="str">
        <f>IF(Table1[[#This Row],[Sales_Var]]&gt;=0,"Above Budget","Below Budget")</f>
        <v>Below Budget</v>
      </c>
      <c r="J245">
        <f>Table1[[#This Row],[Actual_Sales]]-(Table1[[#This Row],[COGS]]+Table1[[#This Row],[Expenses]])</f>
        <v>134</v>
      </c>
      <c r="K245">
        <v>140</v>
      </c>
      <c r="L245">
        <f>Table1[[#This Row],[Actual_Profit]]-Table1[[#This Row],[Budget_Profit]]</f>
        <v>-6</v>
      </c>
      <c r="M245" s="5">
        <f>IF(
Table1[[#This Row],[Budget_Profit]]=0,
"",
IF(
Table1[[#This Row],[Budget_Profit]]&gt;0,
(Table1[[#This Row],[Actual_Profit]]-Table1[[#This Row],[Budget_Profit]])/Table1[[#This Row],[Budget_Profit]],
(Table1[[#This Row],[Actual_Profit]]-Table1[[#This Row],[Budget_Profit]])/ABS(Table1[[#This Row],[Budget_Profit]])
)
)</f>
        <v>-4.2857142857142858E-2</v>
      </c>
      <c r="N245" s="5" t="str">
        <f>IF(Table1[[#This Row],[Profit_Var]]&gt;=0, "Above Budget", "Below Budget")</f>
        <v>Below Budget</v>
      </c>
      <c r="O245">
        <v>123</v>
      </c>
      <c r="P245">
        <v>130</v>
      </c>
      <c r="Q245">
        <f>Table1[[#This Row],[COGS]]-Table1[[#This Row],[Budget_COGS]]</f>
        <v>-7</v>
      </c>
      <c r="R245" s="5">
        <f>IF(
Table1[[#This Row],[Budget_COGS]]=0,
"",
IF(
Table1[[#This Row],[Budget_COGS]]&gt;0,
(Table1[[#This Row],[Budget_COGS]]-Table1[[#This Row],[COGS]]) / Table1[[#This Row],[Budget_COGS]],
(Table1[[#This Row],[Budget_COGS]]-Table1[[#This Row],[COGS]]) / ABS(Table1[[#This Row],[Budget_COGS]])
)
)</f>
        <v>5.3846153846153849E-2</v>
      </c>
      <c r="S245" s="5" t="str">
        <f>IF(Table1[[#This Row],[COGS _Var]]&gt;=0, "Above Budget", "Below Budget")</f>
        <v>Below Budget</v>
      </c>
      <c r="T245">
        <f>Table1[[#This Row],[Actual_Sales]]-Table1[[#This Row],[COGS]]</f>
        <v>179</v>
      </c>
      <c r="U245">
        <v>180</v>
      </c>
      <c r="V245">
        <f>Table1[[#This Row],[Gross_Margin]]-Table1[[#This Row],[Budget_Margin]]</f>
        <v>-1</v>
      </c>
      <c r="W245" s="5">
        <f>IF(
Table1[[#This Row],[Budget_Margin]]=0,
"",
IF(
Table1[[#This Row],[Budget_Margin]]&gt;0,
(Table1[[#This Row],[Gross_Margin]]-Table1[[#This Row],[Budget_Margin]]) / Table1[[#This Row],[Budget_Margin]],
(Table1[[#This Row],[Gross_Margin]]-Table1[[#This Row],[Budget_Margin]]) / ABS(Table1[[#This Row],[Budget_Margin]])
)
)</f>
        <v>-5.5555555555555558E-3</v>
      </c>
      <c r="X245" s="5" t="str">
        <f>IF(Table1[[#This Row],[Margin_Var]]&gt;=0, "Above Budget", "Below Budget")</f>
        <v>Below Budget</v>
      </c>
      <c r="Y245" s="5">
        <f>IFERROR(Table1[[#This Row],[Gross_Margin]]/Table1[[#This Row],[Actual_Sales]],0)</f>
        <v>0.5927152317880795</v>
      </c>
      <c r="Z245" s="5">
        <f>Table1[[#This Row],[Actual_Profit]]/Table1[[#This Row],[Actual_Sales]]</f>
        <v>0.44370860927152317</v>
      </c>
      <c r="AA245">
        <v>45</v>
      </c>
      <c r="AB245" s="5">
        <f>IFERROR(Table1[[#This Row],[Expenses]]/Table1[[#This Row],[Actual_Sales]],0)</f>
        <v>0.1490066225165563</v>
      </c>
      <c r="AC245">
        <v>34</v>
      </c>
      <c r="AD245">
        <v>928</v>
      </c>
      <c r="AE245" s="5">
        <f>IFERROR(Table1[[#This Row],[Inventory]]/Table1[[#This Row],[Actual_Sales]],0)</f>
        <v>3.0728476821192054</v>
      </c>
    </row>
    <row r="246" spans="1:31" x14ac:dyDescent="0.25">
      <c r="A246">
        <v>1539</v>
      </c>
      <c r="B246">
        <v>713</v>
      </c>
      <c r="C246">
        <v>5</v>
      </c>
      <c r="D246" s="2">
        <v>40422</v>
      </c>
      <c r="E246">
        <v>302</v>
      </c>
      <c r="F246">
        <v>250</v>
      </c>
      <c r="G246">
        <f>Table1[[#This Row],[Actual_Sales]]-Table1[[#This Row],[Budget_Sales]]</f>
        <v>52</v>
      </c>
      <c r="H246" s="5">
        <f>IF(
Table1[[#This Row],[Budget_Sales]]=0,
"",
IF(
Table1[[#This Row],[Budget_Sales]]&gt;0,
(Table1[[#This Row],[Actual_Sales]]-Table1[[#This Row],[Budget_Sales]])/Table1[[#This Row],[Budget_Sales]],
(Table1[[#This Row],[Actual_Sales]]-Table1[[#This Row],[Budget_Sales]])/ABS(Table1[[#This Row],[Budget_Sales]])
)
)</f>
        <v>0.20799999999999999</v>
      </c>
      <c r="I246" s="5" t="str">
        <f>IF(Table1[[#This Row],[Sales_Var]]&gt;=0,"Above Budget","Below Budget")</f>
        <v>Above Budget</v>
      </c>
      <c r="J246">
        <f>Table1[[#This Row],[Actual_Sales]]-(Table1[[#This Row],[COGS]]+Table1[[#This Row],[Expenses]])</f>
        <v>134</v>
      </c>
      <c r="K246">
        <v>120</v>
      </c>
      <c r="L246">
        <f>Table1[[#This Row],[Actual_Profit]]-Table1[[#This Row],[Budget_Profit]]</f>
        <v>14</v>
      </c>
      <c r="M246" s="5">
        <f>IF(
Table1[[#This Row],[Budget_Profit]]=0,
"",
IF(
Table1[[#This Row],[Budget_Profit]]&gt;0,
(Table1[[#This Row],[Actual_Profit]]-Table1[[#This Row],[Budget_Profit]])/Table1[[#This Row],[Budget_Profit]],
(Table1[[#This Row],[Actual_Profit]]-Table1[[#This Row],[Budget_Profit]])/ABS(Table1[[#This Row],[Budget_Profit]])
)
)</f>
        <v>0.11666666666666667</v>
      </c>
      <c r="N246" s="5" t="str">
        <f>IF(Table1[[#This Row],[Profit_Var]]&gt;=0, "Above Budget", "Below Budget")</f>
        <v>Above Budget</v>
      </c>
      <c r="O246">
        <v>123</v>
      </c>
      <c r="P246">
        <v>100</v>
      </c>
      <c r="Q246">
        <f>Table1[[#This Row],[COGS]]-Table1[[#This Row],[Budget_COGS]]</f>
        <v>23</v>
      </c>
      <c r="R246" s="5">
        <f>IF(
Table1[[#This Row],[Budget_COGS]]=0,
"",
IF(
Table1[[#This Row],[Budget_COGS]]&gt;0,
(Table1[[#This Row],[Budget_COGS]]-Table1[[#This Row],[COGS]]) / Table1[[#This Row],[Budget_COGS]],
(Table1[[#This Row],[Budget_COGS]]-Table1[[#This Row],[COGS]]) / ABS(Table1[[#This Row],[Budget_COGS]])
)
)</f>
        <v>-0.23</v>
      </c>
      <c r="S246" s="5" t="str">
        <f>IF(Table1[[#This Row],[COGS _Var]]&gt;=0, "Above Budget", "Below Budget")</f>
        <v>Above Budget</v>
      </c>
      <c r="T246">
        <f>Table1[[#This Row],[Actual_Sales]]-Table1[[#This Row],[COGS]]</f>
        <v>179</v>
      </c>
      <c r="U246">
        <v>150</v>
      </c>
      <c r="V246">
        <f>Table1[[#This Row],[Gross_Margin]]-Table1[[#This Row],[Budget_Margin]]</f>
        <v>29</v>
      </c>
      <c r="W246" s="5">
        <f>IF(
Table1[[#This Row],[Budget_Margin]]=0,
"",
IF(
Table1[[#This Row],[Budget_Margin]]&gt;0,
(Table1[[#This Row],[Gross_Margin]]-Table1[[#This Row],[Budget_Margin]]) / Table1[[#This Row],[Budget_Margin]],
(Table1[[#This Row],[Gross_Margin]]-Table1[[#This Row],[Budget_Margin]]) / ABS(Table1[[#This Row],[Budget_Margin]])
)
)</f>
        <v>0.19333333333333333</v>
      </c>
      <c r="X246" s="5" t="str">
        <f>IF(Table1[[#This Row],[Margin_Var]]&gt;=0, "Above Budget", "Below Budget")</f>
        <v>Above Budget</v>
      </c>
      <c r="Y246" s="5">
        <f>IFERROR(Table1[[#This Row],[Gross_Margin]]/Table1[[#This Row],[Actual_Sales]],0)</f>
        <v>0.5927152317880795</v>
      </c>
      <c r="Z246" s="5">
        <f>Table1[[#This Row],[Actual_Profit]]/Table1[[#This Row],[Actual_Sales]]</f>
        <v>0.44370860927152317</v>
      </c>
      <c r="AA246">
        <v>45</v>
      </c>
      <c r="AB246" s="5">
        <f>IFERROR(Table1[[#This Row],[Expenses]]/Table1[[#This Row],[Actual_Sales]],0)</f>
        <v>0.1490066225165563</v>
      </c>
      <c r="AC246">
        <v>34</v>
      </c>
      <c r="AD246">
        <v>928</v>
      </c>
      <c r="AE246" s="5">
        <f>IFERROR(Table1[[#This Row],[Inventory]]/Table1[[#This Row],[Actual_Sales]],0)</f>
        <v>3.0728476821192054</v>
      </c>
    </row>
    <row r="247" spans="1:31" x14ac:dyDescent="0.25">
      <c r="A247">
        <v>1433</v>
      </c>
      <c r="B247">
        <v>310</v>
      </c>
      <c r="C247">
        <v>11</v>
      </c>
      <c r="D247" s="2">
        <v>40422</v>
      </c>
      <c r="E247">
        <v>302</v>
      </c>
      <c r="F247">
        <v>200</v>
      </c>
      <c r="G247">
        <f>Table1[[#This Row],[Actual_Sales]]-Table1[[#This Row],[Budget_Sales]]</f>
        <v>102</v>
      </c>
      <c r="H247" s="5">
        <f>IF(
Table1[[#This Row],[Budget_Sales]]=0,
"",
IF(
Table1[[#This Row],[Budget_Sales]]&gt;0,
(Table1[[#This Row],[Actual_Sales]]-Table1[[#This Row],[Budget_Sales]])/Table1[[#This Row],[Budget_Sales]],
(Table1[[#This Row],[Actual_Sales]]-Table1[[#This Row],[Budget_Sales]])/ABS(Table1[[#This Row],[Budget_Sales]])
)
)</f>
        <v>0.51</v>
      </c>
      <c r="I247" s="5" t="str">
        <f>IF(Table1[[#This Row],[Sales_Var]]&gt;=0,"Above Budget","Below Budget")</f>
        <v>Above Budget</v>
      </c>
      <c r="J247">
        <f>Table1[[#This Row],[Actual_Sales]]-(Table1[[#This Row],[COGS]]+Table1[[#This Row],[Expenses]])</f>
        <v>134</v>
      </c>
      <c r="K247">
        <v>100</v>
      </c>
      <c r="L247">
        <f>Table1[[#This Row],[Actual_Profit]]-Table1[[#This Row],[Budget_Profit]]</f>
        <v>34</v>
      </c>
      <c r="M247" s="5">
        <f>IF(
Table1[[#This Row],[Budget_Profit]]=0,
"",
IF(
Table1[[#This Row],[Budget_Profit]]&gt;0,
(Table1[[#This Row],[Actual_Profit]]-Table1[[#This Row],[Budget_Profit]])/Table1[[#This Row],[Budget_Profit]],
(Table1[[#This Row],[Actual_Profit]]-Table1[[#This Row],[Budget_Profit]])/ABS(Table1[[#This Row],[Budget_Profit]])
)
)</f>
        <v>0.34</v>
      </c>
      <c r="N247" s="5" t="str">
        <f>IF(Table1[[#This Row],[Profit_Var]]&gt;=0, "Above Budget", "Below Budget")</f>
        <v>Above Budget</v>
      </c>
      <c r="O247">
        <v>123</v>
      </c>
      <c r="P247">
        <v>80</v>
      </c>
      <c r="Q247">
        <f>Table1[[#This Row],[COGS]]-Table1[[#This Row],[Budget_COGS]]</f>
        <v>43</v>
      </c>
      <c r="R247" s="5">
        <f>IF(
Table1[[#This Row],[Budget_COGS]]=0,
"",
IF(
Table1[[#This Row],[Budget_COGS]]&gt;0,
(Table1[[#This Row],[Budget_COGS]]-Table1[[#This Row],[COGS]]) / Table1[[#This Row],[Budget_COGS]],
(Table1[[#This Row],[Budget_COGS]]-Table1[[#This Row],[COGS]]) / ABS(Table1[[#This Row],[Budget_COGS]])
)
)</f>
        <v>-0.53749999999999998</v>
      </c>
      <c r="S247" s="5" t="str">
        <f>IF(Table1[[#This Row],[COGS _Var]]&gt;=0, "Above Budget", "Below Budget")</f>
        <v>Above Budget</v>
      </c>
      <c r="T247">
        <f>Table1[[#This Row],[Actual_Sales]]-Table1[[#This Row],[COGS]]</f>
        <v>179</v>
      </c>
      <c r="U247">
        <v>120</v>
      </c>
      <c r="V247">
        <f>Table1[[#This Row],[Gross_Margin]]-Table1[[#This Row],[Budget_Margin]]</f>
        <v>59</v>
      </c>
      <c r="W247" s="5">
        <f>IF(
Table1[[#This Row],[Budget_Margin]]=0,
"",
IF(
Table1[[#This Row],[Budget_Margin]]&gt;0,
(Table1[[#This Row],[Gross_Margin]]-Table1[[#This Row],[Budget_Margin]]) / Table1[[#This Row],[Budget_Margin]],
(Table1[[#This Row],[Gross_Margin]]-Table1[[#This Row],[Budget_Margin]]) / ABS(Table1[[#This Row],[Budget_Margin]])
)
)</f>
        <v>0.49166666666666664</v>
      </c>
      <c r="X247" s="5" t="str">
        <f>IF(Table1[[#This Row],[Margin_Var]]&gt;=0, "Above Budget", "Below Budget")</f>
        <v>Above Budget</v>
      </c>
      <c r="Y247" s="5">
        <f>IFERROR(Table1[[#This Row],[Gross_Margin]]/Table1[[#This Row],[Actual_Sales]],0)</f>
        <v>0.5927152317880795</v>
      </c>
      <c r="Z247" s="5">
        <f>Table1[[#This Row],[Actual_Profit]]/Table1[[#This Row],[Actual_Sales]]</f>
        <v>0.44370860927152317</v>
      </c>
      <c r="AA247">
        <v>45</v>
      </c>
      <c r="AB247" s="5">
        <f>IFERROR(Table1[[#This Row],[Expenses]]/Table1[[#This Row],[Actual_Sales]],0)</f>
        <v>0.1490066225165563</v>
      </c>
      <c r="AC247">
        <v>34</v>
      </c>
      <c r="AD247">
        <v>928</v>
      </c>
      <c r="AE247" s="5">
        <f>IFERROR(Table1[[#This Row],[Inventory]]/Table1[[#This Row],[Actual_Sales]],0)</f>
        <v>3.0728476821192054</v>
      </c>
    </row>
    <row r="248" spans="1:31" x14ac:dyDescent="0.25">
      <c r="A248">
        <v>3508</v>
      </c>
      <c r="B248">
        <v>815</v>
      </c>
      <c r="C248">
        <v>8</v>
      </c>
      <c r="D248" s="2">
        <v>40756</v>
      </c>
      <c r="E248">
        <v>298</v>
      </c>
      <c r="F248">
        <v>260</v>
      </c>
      <c r="G248">
        <f>Table1[[#This Row],[Actual_Sales]]-Table1[[#This Row],[Budget_Sales]]</f>
        <v>38</v>
      </c>
      <c r="H248" s="5">
        <f>IF(
Table1[[#This Row],[Budget_Sales]]=0,
"",
IF(
Table1[[#This Row],[Budget_Sales]]&gt;0,
(Table1[[#This Row],[Actual_Sales]]-Table1[[#This Row],[Budget_Sales]])/Table1[[#This Row],[Budget_Sales]],
(Table1[[#This Row],[Actual_Sales]]-Table1[[#This Row],[Budget_Sales]])/ABS(Table1[[#This Row],[Budget_Sales]])
)
)</f>
        <v>0.14615384615384616</v>
      </c>
      <c r="I248" s="5" t="str">
        <f>IF(Table1[[#This Row],[Sales_Var]]&gt;=0,"Above Budget","Below Budget")</f>
        <v>Above Budget</v>
      </c>
      <c r="J248">
        <f>Table1[[#This Row],[Actual_Sales]]-(Table1[[#This Row],[COGS]]+Table1[[#This Row],[Expenses]])</f>
        <v>132</v>
      </c>
      <c r="K248">
        <v>140</v>
      </c>
      <c r="L248">
        <f>Table1[[#This Row],[Actual_Profit]]-Table1[[#This Row],[Budget_Profit]]</f>
        <v>-8</v>
      </c>
      <c r="M248" s="5">
        <f>IF(
Table1[[#This Row],[Budget_Profit]]=0,
"",
IF(
Table1[[#This Row],[Budget_Profit]]&gt;0,
(Table1[[#This Row],[Actual_Profit]]-Table1[[#This Row],[Budget_Profit]])/Table1[[#This Row],[Budget_Profit]],
(Table1[[#This Row],[Actual_Profit]]-Table1[[#This Row],[Budget_Profit]])/ABS(Table1[[#This Row],[Budget_Profit]])
)
)</f>
        <v>-5.7142857142857141E-2</v>
      </c>
      <c r="N248" s="5" t="str">
        <f>IF(Table1[[#This Row],[Profit_Var]]&gt;=0, "Above Budget", "Below Budget")</f>
        <v>Below Budget</v>
      </c>
      <c r="O248">
        <v>123</v>
      </c>
      <c r="P248">
        <v>100</v>
      </c>
      <c r="Q248">
        <f>Table1[[#This Row],[COGS]]-Table1[[#This Row],[Budget_COGS]]</f>
        <v>23</v>
      </c>
      <c r="R248" s="5">
        <f>IF(
Table1[[#This Row],[Budget_COGS]]=0,
"",
IF(
Table1[[#This Row],[Budget_COGS]]&gt;0,
(Table1[[#This Row],[Budget_COGS]]-Table1[[#This Row],[COGS]]) / Table1[[#This Row],[Budget_COGS]],
(Table1[[#This Row],[Budget_COGS]]-Table1[[#This Row],[COGS]]) / ABS(Table1[[#This Row],[Budget_COGS]])
)
)</f>
        <v>-0.23</v>
      </c>
      <c r="S248" s="5" t="str">
        <f>IF(Table1[[#This Row],[COGS _Var]]&gt;=0, "Above Budget", "Below Budget")</f>
        <v>Above Budget</v>
      </c>
      <c r="T248">
        <f>Table1[[#This Row],[Actual_Sales]]-Table1[[#This Row],[COGS]]</f>
        <v>175</v>
      </c>
      <c r="U248">
        <v>160</v>
      </c>
      <c r="V248">
        <f>Table1[[#This Row],[Gross_Margin]]-Table1[[#This Row],[Budget_Margin]]</f>
        <v>15</v>
      </c>
      <c r="W248" s="5">
        <f>IF(
Table1[[#This Row],[Budget_Margin]]=0,
"",
IF(
Table1[[#This Row],[Budget_Margin]]&gt;0,
(Table1[[#This Row],[Gross_Margin]]-Table1[[#This Row],[Budget_Margin]]) / Table1[[#This Row],[Budget_Margin]],
(Table1[[#This Row],[Gross_Margin]]-Table1[[#This Row],[Budget_Margin]]) / ABS(Table1[[#This Row],[Budget_Margin]])
)
)</f>
        <v>9.375E-2</v>
      </c>
      <c r="X248" s="5" t="str">
        <f>IF(Table1[[#This Row],[Margin_Var]]&gt;=0, "Above Budget", "Below Budget")</f>
        <v>Above Budget</v>
      </c>
      <c r="Y248" s="5">
        <f>IFERROR(Table1[[#This Row],[Gross_Margin]]/Table1[[#This Row],[Actual_Sales]],0)</f>
        <v>0.58724832214765099</v>
      </c>
      <c r="Z248" s="5">
        <f>Table1[[#This Row],[Actual_Profit]]/Table1[[#This Row],[Actual_Sales]]</f>
        <v>0.44295302013422821</v>
      </c>
      <c r="AA248">
        <v>43</v>
      </c>
      <c r="AB248" s="5">
        <f>IFERROR(Table1[[#This Row],[Expenses]]/Table1[[#This Row],[Actual_Sales]],0)</f>
        <v>0.14429530201342283</v>
      </c>
      <c r="AC248">
        <v>34</v>
      </c>
      <c r="AD248">
        <v>941</v>
      </c>
      <c r="AE248" s="5">
        <f>IFERROR(Table1[[#This Row],[Inventory]]/Table1[[#This Row],[Actual_Sales]],0)</f>
        <v>3.1577181208053693</v>
      </c>
    </row>
    <row r="249" spans="1:31" x14ac:dyDescent="0.25">
      <c r="A249">
        <v>3135</v>
      </c>
      <c r="B249">
        <v>720</v>
      </c>
      <c r="C249">
        <v>3</v>
      </c>
      <c r="D249" s="2">
        <v>40695</v>
      </c>
      <c r="E249">
        <v>298</v>
      </c>
      <c r="F249">
        <v>310</v>
      </c>
      <c r="G249">
        <f>Table1[[#This Row],[Actual_Sales]]-Table1[[#This Row],[Budget_Sales]]</f>
        <v>-12</v>
      </c>
      <c r="H249" s="5">
        <f>IF(
Table1[[#This Row],[Budget_Sales]]=0,
"",
IF(
Table1[[#This Row],[Budget_Sales]]&gt;0,
(Table1[[#This Row],[Actual_Sales]]-Table1[[#This Row],[Budget_Sales]])/Table1[[#This Row],[Budget_Sales]],
(Table1[[#This Row],[Actual_Sales]]-Table1[[#This Row],[Budget_Sales]])/ABS(Table1[[#This Row],[Budget_Sales]])
)
)</f>
        <v>-3.870967741935484E-2</v>
      </c>
      <c r="I249" s="5" t="str">
        <f>IF(Table1[[#This Row],[Sales_Var]]&gt;=0,"Above Budget","Below Budget")</f>
        <v>Below Budget</v>
      </c>
      <c r="J249">
        <f>Table1[[#This Row],[Actual_Sales]]-(Table1[[#This Row],[COGS]]+Table1[[#This Row],[Expenses]])</f>
        <v>132</v>
      </c>
      <c r="K249">
        <v>140</v>
      </c>
      <c r="L249">
        <f>Table1[[#This Row],[Actual_Profit]]-Table1[[#This Row],[Budget_Profit]]</f>
        <v>-8</v>
      </c>
      <c r="M249" s="5">
        <f>IF(
Table1[[#This Row],[Budget_Profit]]=0,
"",
IF(
Table1[[#This Row],[Budget_Profit]]&gt;0,
(Table1[[#This Row],[Actual_Profit]]-Table1[[#This Row],[Budget_Profit]])/Table1[[#This Row],[Budget_Profit]],
(Table1[[#This Row],[Actual_Profit]]-Table1[[#This Row],[Budget_Profit]])/ABS(Table1[[#This Row],[Budget_Profit]])
)
)</f>
        <v>-5.7142857142857141E-2</v>
      </c>
      <c r="N249" s="5" t="str">
        <f>IF(Table1[[#This Row],[Profit_Var]]&gt;=0, "Above Budget", "Below Budget")</f>
        <v>Below Budget</v>
      </c>
      <c r="O249">
        <v>123</v>
      </c>
      <c r="P249">
        <v>130</v>
      </c>
      <c r="Q249">
        <f>Table1[[#This Row],[COGS]]-Table1[[#This Row],[Budget_COGS]]</f>
        <v>-7</v>
      </c>
      <c r="R249" s="5">
        <f>IF(
Table1[[#This Row],[Budget_COGS]]=0,
"",
IF(
Table1[[#This Row],[Budget_COGS]]&gt;0,
(Table1[[#This Row],[Budget_COGS]]-Table1[[#This Row],[COGS]]) / Table1[[#This Row],[Budget_COGS]],
(Table1[[#This Row],[Budget_COGS]]-Table1[[#This Row],[COGS]]) / ABS(Table1[[#This Row],[Budget_COGS]])
)
)</f>
        <v>5.3846153846153849E-2</v>
      </c>
      <c r="S249" s="5" t="str">
        <f>IF(Table1[[#This Row],[COGS _Var]]&gt;=0, "Above Budget", "Below Budget")</f>
        <v>Below Budget</v>
      </c>
      <c r="T249">
        <f>Table1[[#This Row],[Actual_Sales]]-Table1[[#This Row],[COGS]]</f>
        <v>175</v>
      </c>
      <c r="U249">
        <v>180</v>
      </c>
      <c r="V249">
        <f>Table1[[#This Row],[Gross_Margin]]-Table1[[#This Row],[Budget_Margin]]</f>
        <v>-5</v>
      </c>
      <c r="W249" s="5">
        <f>IF(
Table1[[#This Row],[Budget_Margin]]=0,
"",
IF(
Table1[[#This Row],[Budget_Margin]]&gt;0,
(Table1[[#This Row],[Gross_Margin]]-Table1[[#This Row],[Budget_Margin]]) / Table1[[#This Row],[Budget_Margin]],
(Table1[[#This Row],[Gross_Margin]]-Table1[[#This Row],[Budget_Margin]]) / ABS(Table1[[#This Row],[Budget_Margin]])
)
)</f>
        <v>-2.7777777777777776E-2</v>
      </c>
      <c r="X249" s="5" t="str">
        <f>IF(Table1[[#This Row],[Margin_Var]]&gt;=0, "Above Budget", "Below Budget")</f>
        <v>Below Budget</v>
      </c>
      <c r="Y249" s="5">
        <f>IFERROR(Table1[[#This Row],[Gross_Margin]]/Table1[[#This Row],[Actual_Sales]],0)</f>
        <v>0.58724832214765099</v>
      </c>
      <c r="Z249" s="5">
        <f>Table1[[#This Row],[Actual_Profit]]/Table1[[#This Row],[Actual_Sales]]</f>
        <v>0.44295302013422821</v>
      </c>
      <c r="AA249">
        <v>43</v>
      </c>
      <c r="AB249" s="5">
        <f>IFERROR(Table1[[#This Row],[Expenses]]/Table1[[#This Row],[Actual_Sales]],0)</f>
        <v>0.14429530201342283</v>
      </c>
      <c r="AC249">
        <v>34</v>
      </c>
      <c r="AD249">
        <v>947</v>
      </c>
      <c r="AE249" s="5">
        <f>IFERROR(Table1[[#This Row],[Inventory]]/Table1[[#This Row],[Actual_Sales]],0)</f>
        <v>3.1778523489932886</v>
      </c>
    </row>
    <row r="250" spans="1:31" x14ac:dyDescent="0.25">
      <c r="A250">
        <v>2136</v>
      </c>
      <c r="B250">
        <v>225</v>
      </c>
      <c r="C250">
        <v>5</v>
      </c>
      <c r="D250" s="2">
        <v>40544</v>
      </c>
      <c r="E250">
        <v>201</v>
      </c>
      <c r="F250">
        <v>150</v>
      </c>
      <c r="G250">
        <f>Table1[[#This Row],[Actual_Sales]]-Table1[[#This Row],[Budget_Sales]]</f>
        <v>51</v>
      </c>
      <c r="H250" s="5">
        <f>IF(
Table1[[#This Row],[Budget_Sales]]=0,
"",
IF(
Table1[[#This Row],[Budget_Sales]]&gt;0,
(Table1[[#This Row],[Actual_Sales]]-Table1[[#This Row],[Budget_Sales]])/Table1[[#This Row],[Budget_Sales]],
(Table1[[#This Row],[Actual_Sales]]-Table1[[#This Row],[Budget_Sales]])/ABS(Table1[[#This Row],[Budget_Sales]])
)
)</f>
        <v>0.34</v>
      </c>
      <c r="I250" s="5" t="str">
        <f>IF(Table1[[#This Row],[Sales_Var]]&gt;=0,"Above Budget","Below Budget")</f>
        <v>Above Budget</v>
      </c>
      <c r="J250">
        <f>Table1[[#This Row],[Actual_Sales]]-(Table1[[#This Row],[COGS]]+Table1[[#This Row],[Expenses]])</f>
        <v>89</v>
      </c>
      <c r="K250">
        <v>80</v>
      </c>
      <c r="L250">
        <f>Table1[[#This Row],[Actual_Profit]]-Table1[[#This Row],[Budget_Profit]]</f>
        <v>9</v>
      </c>
      <c r="M250" s="5">
        <f>IF(
Table1[[#This Row],[Budget_Profit]]=0,
"",
IF(
Table1[[#This Row],[Budget_Profit]]&gt;0,
(Table1[[#This Row],[Actual_Profit]]-Table1[[#This Row],[Budget_Profit]])/Table1[[#This Row],[Budget_Profit]],
(Table1[[#This Row],[Actual_Profit]]-Table1[[#This Row],[Budget_Profit]])/ABS(Table1[[#This Row],[Budget_Profit]])
)
)</f>
        <v>0.1125</v>
      </c>
      <c r="N250" s="5" t="str">
        <f>IF(Table1[[#This Row],[Profit_Var]]&gt;=0, "Above Budget", "Below Budget")</f>
        <v>Above Budget</v>
      </c>
      <c r="O250">
        <v>67</v>
      </c>
      <c r="P250">
        <v>50</v>
      </c>
      <c r="Q250">
        <f>Table1[[#This Row],[COGS]]-Table1[[#This Row],[Budget_COGS]]</f>
        <v>17</v>
      </c>
      <c r="R250" s="5">
        <f>IF(
Table1[[#This Row],[Budget_COGS]]=0,
"",
IF(
Table1[[#This Row],[Budget_COGS]]&gt;0,
(Table1[[#This Row],[Budget_COGS]]-Table1[[#This Row],[COGS]]) / Table1[[#This Row],[Budget_COGS]],
(Table1[[#This Row],[Budget_COGS]]-Table1[[#This Row],[COGS]]) / ABS(Table1[[#This Row],[Budget_COGS]])
)
)</f>
        <v>-0.34</v>
      </c>
      <c r="S250" s="5" t="str">
        <f>IF(Table1[[#This Row],[COGS _Var]]&gt;=0, "Above Budget", "Below Budget")</f>
        <v>Above Budget</v>
      </c>
      <c r="T250">
        <f>Table1[[#This Row],[Actual_Sales]]-Table1[[#This Row],[COGS]]</f>
        <v>134</v>
      </c>
      <c r="U250">
        <v>100</v>
      </c>
      <c r="V250">
        <f>Table1[[#This Row],[Gross_Margin]]-Table1[[#This Row],[Budget_Margin]]</f>
        <v>34</v>
      </c>
      <c r="W250" s="5">
        <f>IF(
Table1[[#This Row],[Budget_Margin]]=0,
"",
IF(
Table1[[#This Row],[Budget_Margin]]&gt;0,
(Table1[[#This Row],[Gross_Margin]]-Table1[[#This Row],[Budget_Margin]]) / Table1[[#This Row],[Budget_Margin]],
(Table1[[#This Row],[Gross_Margin]]-Table1[[#This Row],[Budget_Margin]]) / ABS(Table1[[#This Row],[Budget_Margin]])
)
)</f>
        <v>0.34</v>
      </c>
      <c r="X250" s="5" t="str">
        <f>IF(Table1[[#This Row],[Margin_Var]]&gt;=0, "Above Budget", "Below Budget")</f>
        <v>Above Budget</v>
      </c>
      <c r="Y250" s="5">
        <f>IFERROR(Table1[[#This Row],[Gross_Margin]]/Table1[[#This Row],[Actual_Sales]],0)</f>
        <v>0.66666666666666663</v>
      </c>
      <c r="Z250" s="5">
        <f>Table1[[#This Row],[Actual_Profit]]/Table1[[#This Row],[Actual_Sales]]</f>
        <v>0.44278606965174128</v>
      </c>
      <c r="AA250">
        <v>45</v>
      </c>
      <c r="AB250" s="5">
        <f>IFERROR(Table1[[#This Row],[Expenses]]/Table1[[#This Row],[Actual_Sales]],0)</f>
        <v>0.22388059701492538</v>
      </c>
      <c r="AC250">
        <v>20</v>
      </c>
      <c r="AD250">
        <v>400</v>
      </c>
      <c r="AE250" s="5">
        <f>IFERROR(Table1[[#This Row],[Inventory]]/Table1[[#This Row],[Actual_Sales]],0)</f>
        <v>1.9900497512437811</v>
      </c>
    </row>
    <row r="251" spans="1:31" x14ac:dyDescent="0.25">
      <c r="A251">
        <v>2255</v>
      </c>
      <c r="B251">
        <v>715</v>
      </c>
      <c r="C251">
        <v>8</v>
      </c>
      <c r="D251" s="2">
        <v>40544</v>
      </c>
      <c r="E251">
        <v>201</v>
      </c>
      <c r="F251">
        <v>150</v>
      </c>
      <c r="G251">
        <f>Table1[[#This Row],[Actual_Sales]]-Table1[[#This Row],[Budget_Sales]]</f>
        <v>51</v>
      </c>
      <c r="H251" s="5">
        <f>IF(
Table1[[#This Row],[Budget_Sales]]=0,
"",
IF(
Table1[[#This Row],[Budget_Sales]]&gt;0,
(Table1[[#This Row],[Actual_Sales]]-Table1[[#This Row],[Budget_Sales]])/Table1[[#This Row],[Budget_Sales]],
(Table1[[#This Row],[Actual_Sales]]-Table1[[#This Row],[Budget_Sales]])/ABS(Table1[[#This Row],[Budget_Sales]])
)
)</f>
        <v>0.34</v>
      </c>
      <c r="I251" s="5" t="str">
        <f>IF(Table1[[#This Row],[Sales_Var]]&gt;=0,"Above Budget","Below Budget")</f>
        <v>Above Budget</v>
      </c>
      <c r="J251">
        <f>Table1[[#This Row],[Actual_Sales]]-(Table1[[#This Row],[COGS]]+Table1[[#This Row],[Expenses]])</f>
        <v>89</v>
      </c>
      <c r="K251">
        <v>80</v>
      </c>
      <c r="L251">
        <f>Table1[[#This Row],[Actual_Profit]]-Table1[[#This Row],[Budget_Profit]]</f>
        <v>9</v>
      </c>
      <c r="M251" s="5">
        <f>IF(
Table1[[#This Row],[Budget_Profit]]=0,
"",
IF(
Table1[[#This Row],[Budget_Profit]]&gt;0,
(Table1[[#This Row],[Actual_Profit]]-Table1[[#This Row],[Budget_Profit]])/Table1[[#This Row],[Budget_Profit]],
(Table1[[#This Row],[Actual_Profit]]-Table1[[#This Row],[Budget_Profit]])/ABS(Table1[[#This Row],[Budget_Profit]])
)
)</f>
        <v>0.1125</v>
      </c>
      <c r="N251" s="5" t="str">
        <f>IF(Table1[[#This Row],[Profit_Var]]&gt;=0, "Above Budget", "Below Budget")</f>
        <v>Above Budget</v>
      </c>
      <c r="O251">
        <v>67</v>
      </c>
      <c r="P251">
        <v>50</v>
      </c>
      <c r="Q251">
        <f>Table1[[#This Row],[COGS]]-Table1[[#This Row],[Budget_COGS]]</f>
        <v>17</v>
      </c>
      <c r="R251" s="5">
        <f>IF(
Table1[[#This Row],[Budget_COGS]]=0,
"",
IF(
Table1[[#This Row],[Budget_COGS]]&gt;0,
(Table1[[#This Row],[Budget_COGS]]-Table1[[#This Row],[COGS]]) / Table1[[#This Row],[Budget_COGS]],
(Table1[[#This Row],[Budget_COGS]]-Table1[[#This Row],[COGS]]) / ABS(Table1[[#This Row],[Budget_COGS]])
)
)</f>
        <v>-0.34</v>
      </c>
      <c r="S251" s="5" t="str">
        <f>IF(Table1[[#This Row],[COGS _Var]]&gt;=0, "Above Budget", "Below Budget")</f>
        <v>Above Budget</v>
      </c>
      <c r="T251">
        <f>Table1[[#This Row],[Actual_Sales]]-Table1[[#This Row],[COGS]]</f>
        <v>134</v>
      </c>
      <c r="U251">
        <v>100</v>
      </c>
      <c r="V251">
        <f>Table1[[#This Row],[Gross_Margin]]-Table1[[#This Row],[Budget_Margin]]</f>
        <v>34</v>
      </c>
      <c r="W251" s="5">
        <f>IF(
Table1[[#This Row],[Budget_Margin]]=0,
"",
IF(
Table1[[#This Row],[Budget_Margin]]&gt;0,
(Table1[[#This Row],[Gross_Margin]]-Table1[[#This Row],[Budget_Margin]]) / Table1[[#This Row],[Budget_Margin]],
(Table1[[#This Row],[Gross_Margin]]-Table1[[#This Row],[Budget_Margin]]) / ABS(Table1[[#This Row],[Budget_Margin]])
)
)</f>
        <v>0.34</v>
      </c>
      <c r="X251" s="5" t="str">
        <f>IF(Table1[[#This Row],[Margin_Var]]&gt;=0, "Above Budget", "Below Budget")</f>
        <v>Above Budget</v>
      </c>
      <c r="Y251" s="5">
        <f>IFERROR(Table1[[#This Row],[Gross_Margin]]/Table1[[#This Row],[Actual_Sales]],0)</f>
        <v>0.66666666666666663</v>
      </c>
      <c r="Z251" s="5">
        <f>Table1[[#This Row],[Actual_Profit]]/Table1[[#This Row],[Actual_Sales]]</f>
        <v>0.44278606965174128</v>
      </c>
      <c r="AA251">
        <v>45</v>
      </c>
      <c r="AB251" s="5">
        <f>IFERROR(Table1[[#This Row],[Expenses]]/Table1[[#This Row],[Actual_Sales]],0)</f>
        <v>0.22388059701492538</v>
      </c>
      <c r="AC251">
        <v>20</v>
      </c>
      <c r="AD251">
        <v>400</v>
      </c>
      <c r="AE251" s="5">
        <f>IFERROR(Table1[[#This Row],[Inventory]]/Table1[[#This Row],[Actual_Sales]],0)</f>
        <v>1.9900497512437811</v>
      </c>
    </row>
    <row r="252" spans="1:31" x14ac:dyDescent="0.25">
      <c r="A252">
        <v>2141</v>
      </c>
      <c r="B252">
        <v>253</v>
      </c>
      <c r="C252">
        <v>11</v>
      </c>
      <c r="D252" s="2">
        <v>40544</v>
      </c>
      <c r="E252">
        <v>201</v>
      </c>
      <c r="F252">
        <v>120</v>
      </c>
      <c r="G252">
        <f>Table1[[#This Row],[Actual_Sales]]-Table1[[#This Row],[Budget_Sales]]</f>
        <v>81</v>
      </c>
      <c r="H252" s="5">
        <f>IF(
Table1[[#This Row],[Budget_Sales]]=0,
"",
IF(
Table1[[#This Row],[Budget_Sales]]&gt;0,
(Table1[[#This Row],[Actual_Sales]]-Table1[[#This Row],[Budget_Sales]])/Table1[[#This Row],[Budget_Sales]],
(Table1[[#This Row],[Actual_Sales]]-Table1[[#This Row],[Budget_Sales]])/ABS(Table1[[#This Row],[Budget_Sales]])
)
)</f>
        <v>0.67500000000000004</v>
      </c>
      <c r="I252" s="5" t="str">
        <f>IF(Table1[[#This Row],[Sales_Var]]&gt;=0,"Above Budget","Below Budget")</f>
        <v>Above Budget</v>
      </c>
      <c r="J252">
        <f>Table1[[#This Row],[Actual_Sales]]-(Table1[[#This Row],[COGS]]+Table1[[#This Row],[Expenses]])</f>
        <v>89</v>
      </c>
      <c r="K252">
        <v>50</v>
      </c>
      <c r="L252">
        <f>Table1[[#This Row],[Actual_Profit]]-Table1[[#This Row],[Budget_Profit]]</f>
        <v>39</v>
      </c>
      <c r="M252" s="5">
        <f>IF(
Table1[[#This Row],[Budget_Profit]]=0,
"",
IF(
Table1[[#This Row],[Budget_Profit]]&gt;0,
(Table1[[#This Row],[Actual_Profit]]-Table1[[#This Row],[Budget_Profit]])/Table1[[#This Row],[Budget_Profit]],
(Table1[[#This Row],[Actual_Profit]]-Table1[[#This Row],[Budget_Profit]])/ABS(Table1[[#This Row],[Budget_Profit]])
)
)</f>
        <v>0.78</v>
      </c>
      <c r="N252" s="5" t="str">
        <f>IF(Table1[[#This Row],[Profit_Var]]&gt;=0, "Above Budget", "Below Budget")</f>
        <v>Above Budget</v>
      </c>
      <c r="O252">
        <v>67</v>
      </c>
      <c r="P252">
        <v>40</v>
      </c>
      <c r="Q252">
        <f>Table1[[#This Row],[COGS]]-Table1[[#This Row],[Budget_COGS]]</f>
        <v>27</v>
      </c>
      <c r="R252" s="5">
        <f>IF(
Table1[[#This Row],[Budget_COGS]]=0,
"",
IF(
Table1[[#This Row],[Budget_COGS]]&gt;0,
(Table1[[#This Row],[Budget_COGS]]-Table1[[#This Row],[COGS]]) / Table1[[#This Row],[Budget_COGS]],
(Table1[[#This Row],[Budget_COGS]]-Table1[[#This Row],[COGS]]) / ABS(Table1[[#This Row],[Budget_COGS]])
)
)</f>
        <v>-0.67500000000000004</v>
      </c>
      <c r="S252" s="5" t="str">
        <f>IF(Table1[[#This Row],[COGS _Var]]&gt;=0, "Above Budget", "Below Budget")</f>
        <v>Above Budget</v>
      </c>
      <c r="T252">
        <f>Table1[[#This Row],[Actual_Sales]]-Table1[[#This Row],[COGS]]</f>
        <v>134</v>
      </c>
      <c r="U252">
        <v>80</v>
      </c>
      <c r="V252">
        <f>Table1[[#This Row],[Gross_Margin]]-Table1[[#This Row],[Budget_Margin]]</f>
        <v>54</v>
      </c>
      <c r="W252" s="5">
        <f>IF(
Table1[[#This Row],[Budget_Margin]]=0,
"",
IF(
Table1[[#This Row],[Budget_Margin]]&gt;0,
(Table1[[#This Row],[Gross_Margin]]-Table1[[#This Row],[Budget_Margin]]) / Table1[[#This Row],[Budget_Margin]],
(Table1[[#This Row],[Gross_Margin]]-Table1[[#This Row],[Budget_Margin]]) / ABS(Table1[[#This Row],[Budget_Margin]])
)
)</f>
        <v>0.67500000000000004</v>
      </c>
      <c r="X252" s="5" t="str">
        <f>IF(Table1[[#This Row],[Margin_Var]]&gt;=0, "Above Budget", "Below Budget")</f>
        <v>Above Budget</v>
      </c>
      <c r="Y252" s="5">
        <f>IFERROR(Table1[[#This Row],[Gross_Margin]]/Table1[[#This Row],[Actual_Sales]],0)</f>
        <v>0.66666666666666663</v>
      </c>
      <c r="Z252" s="5">
        <f>Table1[[#This Row],[Actual_Profit]]/Table1[[#This Row],[Actual_Sales]]</f>
        <v>0.44278606965174128</v>
      </c>
      <c r="AA252">
        <v>45</v>
      </c>
      <c r="AB252" s="5">
        <f>IFERROR(Table1[[#This Row],[Expenses]]/Table1[[#This Row],[Actual_Sales]],0)</f>
        <v>0.22388059701492538</v>
      </c>
      <c r="AC252">
        <v>20</v>
      </c>
      <c r="AD252">
        <v>400</v>
      </c>
      <c r="AE252" s="5">
        <f>IFERROR(Table1[[#This Row],[Inventory]]/Table1[[#This Row],[Actual_Sales]],0)</f>
        <v>1.9900497512437811</v>
      </c>
    </row>
    <row r="253" spans="1:31" x14ac:dyDescent="0.25">
      <c r="A253">
        <v>1386</v>
      </c>
      <c r="B253">
        <v>831</v>
      </c>
      <c r="C253">
        <v>8</v>
      </c>
      <c r="D253" s="2">
        <v>40391</v>
      </c>
      <c r="E253">
        <v>323</v>
      </c>
      <c r="F253">
        <v>280</v>
      </c>
      <c r="G253">
        <f>Table1[[#This Row],[Actual_Sales]]-Table1[[#This Row],[Budget_Sales]]</f>
        <v>43</v>
      </c>
      <c r="H253" s="5">
        <f>IF(
Table1[[#This Row],[Budget_Sales]]=0,
"",
IF(
Table1[[#This Row],[Budget_Sales]]&gt;0,
(Table1[[#This Row],[Actual_Sales]]-Table1[[#This Row],[Budget_Sales]])/Table1[[#This Row],[Budget_Sales]],
(Table1[[#This Row],[Actual_Sales]]-Table1[[#This Row],[Budget_Sales]])/ABS(Table1[[#This Row],[Budget_Sales]])
)
)</f>
        <v>0.15357142857142858</v>
      </c>
      <c r="I253" s="5" t="str">
        <f>IF(Table1[[#This Row],[Sales_Var]]&gt;=0,"Above Budget","Below Budget")</f>
        <v>Above Budget</v>
      </c>
      <c r="J253">
        <f>Table1[[#This Row],[Actual_Sales]]-(Table1[[#This Row],[COGS]]+Table1[[#This Row],[Expenses]])</f>
        <v>143</v>
      </c>
      <c r="K253">
        <v>140</v>
      </c>
      <c r="L253">
        <f>Table1[[#This Row],[Actual_Profit]]-Table1[[#This Row],[Budget_Profit]]</f>
        <v>3</v>
      </c>
      <c r="M253" s="5">
        <f>IF(
Table1[[#This Row],[Budget_Profit]]=0,
"",
IF(
Table1[[#This Row],[Budget_Profit]]&gt;0,
(Table1[[#This Row],[Actual_Profit]]-Table1[[#This Row],[Budget_Profit]])/Table1[[#This Row],[Budget_Profit]],
(Table1[[#This Row],[Actual_Profit]]-Table1[[#This Row],[Budget_Profit]])/ABS(Table1[[#This Row],[Budget_Profit]])
)
)</f>
        <v>2.1428571428571429E-2</v>
      </c>
      <c r="N253" s="5" t="str">
        <f>IF(Table1[[#This Row],[Profit_Var]]&gt;=0, "Above Budget", "Below Budget")</f>
        <v>Above Budget</v>
      </c>
      <c r="O253">
        <v>132</v>
      </c>
      <c r="P253">
        <v>110</v>
      </c>
      <c r="Q253">
        <f>Table1[[#This Row],[COGS]]-Table1[[#This Row],[Budget_COGS]]</f>
        <v>22</v>
      </c>
      <c r="R253" s="5">
        <f>IF(
Table1[[#This Row],[Budget_COGS]]=0,
"",
IF(
Table1[[#This Row],[Budget_COGS]]&gt;0,
(Table1[[#This Row],[Budget_COGS]]-Table1[[#This Row],[COGS]]) / Table1[[#This Row],[Budget_COGS]],
(Table1[[#This Row],[Budget_COGS]]-Table1[[#This Row],[COGS]]) / ABS(Table1[[#This Row],[Budget_COGS]])
)
)</f>
        <v>-0.2</v>
      </c>
      <c r="S253" s="5" t="str">
        <f>IF(Table1[[#This Row],[COGS _Var]]&gt;=0, "Above Budget", "Below Budget")</f>
        <v>Above Budget</v>
      </c>
      <c r="T253">
        <f>Table1[[#This Row],[Actual_Sales]]-Table1[[#This Row],[COGS]]</f>
        <v>191</v>
      </c>
      <c r="U253">
        <v>170</v>
      </c>
      <c r="V253">
        <f>Table1[[#This Row],[Gross_Margin]]-Table1[[#This Row],[Budget_Margin]]</f>
        <v>21</v>
      </c>
      <c r="W253" s="5">
        <f>IF(
Table1[[#This Row],[Budget_Margin]]=0,
"",
IF(
Table1[[#This Row],[Budget_Margin]]&gt;0,
(Table1[[#This Row],[Gross_Margin]]-Table1[[#This Row],[Budget_Margin]]) / Table1[[#This Row],[Budget_Margin]],
(Table1[[#This Row],[Gross_Margin]]-Table1[[#This Row],[Budget_Margin]]) / ABS(Table1[[#This Row],[Budget_Margin]])
)
)</f>
        <v>0.12352941176470589</v>
      </c>
      <c r="X253" s="5" t="str">
        <f>IF(Table1[[#This Row],[Margin_Var]]&gt;=0, "Above Budget", "Below Budget")</f>
        <v>Above Budget</v>
      </c>
      <c r="Y253" s="5">
        <f>IFERROR(Table1[[#This Row],[Gross_Margin]]/Table1[[#This Row],[Actual_Sales]],0)</f>
        <v>0.59133126934984526</v>
      </c>
      <c r="Z253" s="5">
        <f>Table1[[#This Row],[Actual_Profit]]/Table1[[#This Row],[Actual_Sales]]</f>
        <v>0.44272445820433437</v>
      </c>
      <c r="AA253">
        <v>48</v>
      </c>
      <c r="AB253" s="5">
        <f>IFERROR(Table1[[#This Row],[Expenses]]/Table1[[#This Row],[Actual_Sales]],0)</f>
        <v>0.14860681114551083</v>
      </c>
      <c r="AC253">
        <v>36</v>
      </c>
      <c r="AD253">
        <v>994</v>
      </c>
      <c r="AE253" s="5">
        <f>IFERROR(Table1[[#This Row],[Inventory]]/Table1[[#This Row],[Actual_Sales]],0)</f>
        <v>3.0773993808049536</v>
      </c>
    </row>
    <row r="254" spans="1:31" x14ac:dyDescent="0.25">
      <c r="A254">
        <v>1260</v>
      </c>
      <c r="B254">
        <v>309</v>
      </c>
      <c r="C254">
        <v>10</v>
      </c>
      <c r="D254" s="2">
        <v>40391</v>
      </c>
      <c r="E254">
        <v>323</v>
      </c>
      <c r="F254">
        <v>280</v>
      </c>
      <c r="G254">
        <f>Table1[[#This Row],[Actual_Sales]]-Table1[[#This Row],[Budget_Sales]]</f>
        <v>43</v>
      </c>
      <c r="H254" s="5">
        <f>IF(
Table1[[#This Row],[Budget_Sales]]=0,
"",
IF(
Table1[[#This Row],[Budget_Sales]]&gt;0,
(Table1[[#This Row],[Actual_Sales]]-Table1[[#This Row],[Budget_Sales]])/Table1[[#This Row],[Budget_Sales]],
(Table1[[#This Row],[Actual_Sales]]-Table1[[#This Row],[Budget_Sales]])/ABS(Table1[[#This Row],[Budget_Sales]])
)
)</f>
        <v>0.15357142857142858</v>
      </c>
      <c r="I254" s="5" t="str">
        <f>IF(Table1[[#This Row],[Sales_Var]]&gt;=0,"Above Budget","Below Budget")</f>
        <v>Above Budget</v>
      </c>
      <c r="J254">
        <f>Table1[[#This Row],[Actual_Sales]]-(Table1[[#This Row],[COGS]]+Table1[[#This Row],[Expenses]])</f>
        <v>143</v>
      </c>
      <c r="K254">
        <v>140</v>
      </c>
      <c r="L254">
        <f>Table1[[#This Row],[Actual_Profit]]-Table1[[#This Row],[Budget_Profit]]</f>
        <v>3</v>
      </c>
      <c r="M254" s="5">
        <f>IF(
Table1[[#This Row],[Budget_Profit]]=0,
"",
IF(
Table1[[#This Row],[Budget_Profit]]&gt;0,
(Table1[[#This Row],[Actual_Profit]]-Table1[[#This Row],[Budget_Profit]])/Table1[[#This Row],[Budget_Profit]],
(Table1[[#This Row],[Actual_Profit]]-Table1[[#This Row],[Budget_Profit]])/ABS(Table1[[#This Row],[Budget_Profit]])
)
)</f>
        <v>2.1428571428571429E-2</v>
      </c>
      <c r="N254" s="5" t="str">
        <f>IF(Table1[[#This Row],[Profit_Var]]&gt;=0, "Above Budget", "Below Budget")</f>
        <v>Above Budget</v>
      </c>
      <c r="O254">
        <v>132</v>
      </c>
      <c r="P254">
        <v>110</v>
      </c>
      <c r="Q254">
        <f>Table1[[#This Row],[COGS]]-Table1[[#This Row],[Budget_COGS]]</f>
        <v>22</v>
      </c>
      <c r="R254" s="5">
        <f>IF(
Table1[[#This Row],[Budget_COGS]]=0,
"",
IF(
Table1[[#This Row],[Budget_COGS]]&gt;0,
(Table1[[#This Row],[Budget_COGS]]-Table1[[#This Row],[COGS]]) / Table1[[#This Row],[Budget_COGS]],
(Table1[[#This Row],[Budget_COGS]]-Table1[[#This Row],[COGS]]) / ABS(Table1[[#This Row],[Budget_COGS]])
)
)</f>
        <v>-0.2</v>
      </c>
      <c r="S254" s="5" t="str">
        <f>IF(Table1[[#This Row],[COGS _Var]]&gt;=0, "Above Budget", "Below Budget")</f>
        <v>Above Budget</v>
      </c>
      <c r="T254">
        <f>Table1[[#This Row],[Actual_Sales]]-Table1[[#This Row],[COGS]]</f>
        <v>191</v>
      </c>
      <c r="U254">
        <v>170</v>
      </c>
      <c r="V254">
        <f>Table1[[#This Row],[Gross_Margin]]-Table1[[#This Row],[Budget_Margin]]</f>
        <v>21</v>
      </c>
      <c r="W254" s="5">
        <f>IF(
Table1[[#This Row],[Budget_Margin]]=0,
"",
IF(
Table1[[#This Row],[Budget_Margin]]&gt;0,
(Table1[[#This Row],[Gross_Margin]]-Table1[[#This Row],[Budget_Margin]]) / Table1[[#This Row],[Budget_Margin]],
(Table1[[#This Row],[Gross_Margin]]-Table1[[#This Row],[Budget_Margin]]) / ABS(Table1[[#This Row],[Budget_Margin]])
)
)</f>
        <v>0.12352941176470589</v>
      </c>
      <c r="X254" s="5" t="str">
        <f>IF(Table1[[#This Row],[Margin_Var]]&gt;=0, "Above Budget", "Below Budget")</f>
        <v>Above Budget</v>
      </c>
      <c r="Y254" s="5">
        <f>IFERROR(Table1[[#This Row],[Gross_Margin]]/Table1[[#This Row],[Actual_Sales]],0)</f>
        <v>0.59133126934984526</v>
      </c>
      <c r="Z254" s="5">
        <f>Table1[[#This Row],[Actual_Profit]]/Table1[[#This Row],[Actual_Sales]]</f>
        <v>0.44272445820433437</v>
      </c>
      <c r="AA254">
        <v>48</v>
      </c>
      <c r="AB254" s="5">
        <f>IFERROR(Table1[[#This Row],[Expenses]]/Table1[[#This Row],[Actual_Sales]],0)</f>
        <v>0.14860681114551083</v>
      </c>
      <c r="AC254">
        <v>36</v>
      </c>
      <c r="AD254">
        <v>994</v>
      </c>
      <c r="AE254" s="5">
        <f>IFERROR(Table1[[#This Row],[Inventory]]/Table1[[#This Row],[Actual_Sales]],0)</f>
        <v>3.0773993808049536</v>
      </c>
    </row>
    <row r="255" spans="1:31" x14ac:dyDescent="0.25">
      <c r="A255">
        <v>2209</v>
      </c>
      <c r="B255">
        <v>518</v>
      </c>
      <c r="C255">
        <v>2</v>
      </c>
      <c r="D255" s="2">
        <v>40544</v>
      </c>
      <c r="E255">
        <v>759</v>
      </c>
      <c r="F255">
        <v>640</v>
      </c>
      <c r="G255">
        <f>Table1[[#This Row],[Actual_Sales]]-Table1[[#This Row],[Budget_Sales]]</f>
        <v>119</v>
      </c>
      <c r="H255" s="5">
        <f>IF(
Table1[[#This Row],[Budget_Sales]]=0,
"",
IF(
Table1[[#This Row],[Budget_Sales]]&gt;0,
(Table1[[#This Row],[Actual_Sales]]-Table1[[#This Row],[Budget_Sales]])/Table1[[#This Row],[Budget_Sales]],
(Table1[[#This Row],[Actual_Sales]]-Table1[[#This Row],[Budget_Sales]])/ABS(Table1[[#This Row],[Budget_Sales]])
)
)</f>
        <v>0.18593750000000001</v>
      </c>
      <c r="I255" s="5" t="str">
        <f>IF(Table1[[#This Row],[Sales_Var]]&gt;=0,"Above Budget","Below Budget")</f>
        <v>Above Budget</v>
      </c>
      <c r="J255">
        <f>Table1[[#This Row],[Actual_Sales]]-(Table1[[#This Row],[COGS]]+Table1[[#This Row],[Expenses]])</f>
        <v>336</v>
      </c>
      <c r="K255">
        <v>260</v>
      </c>
      <c r="L255">
        <f>Table1[[#This Row],[Actual_Profit]]-Table1[[#This Row],[Budget_Profit]]</f>
        <v>76</v>
      </c>
      <c r="M255" s="5">
        <f>IF(
Table1[[#This Row],[Budget_Profit]]=0,
"",
IF(
Table1[[#This Row],[Budget_Profit]]&gt;0,
(Table1[[#This Row],[Actual_Profit]]-Table1[[#This Row],[Budget_Profit]])/Table1[[#This Row],[Budget_Profit]],
(Table1[[#This Row],[Actual_Profit]]-Table1[[#This Row],[Budget_Profit]])/ABS(Table1[[#This Row],[Budget_Profit]])
)
)</f>
        <v>0.29230769230769232</v>
      </c>
      <c r="N255" s="5" t="str">
        <f>IF(Table1[[#This Row],[Profit_Var]]&gt;=0, "Above Budget", "Below Budget")</f>
        <v>Above Budget</v>
      </c>
      <c r="O255">
        <v>271</v>
      </c>
      <c r="P255">
        <v>260</v>
      </c>
      <c r="Q255">
        <f>Table1[[#This Row],[COGS]]-Table1[[#This Row],[Budget_COGS]]</f>
        <v>11</v>
      </c>
      <c r="R255" s="5">
        <f>IF(
Table1[[#This Row],[Budget_COGS]]=0,
"",
IF(
Table1[[#This Row],[Budget_COGS]]&gt;0,
(Table1[[#This Row],[Budget_COGS]]-Table1[[#This Row],[COGS]]) / Table1[[#This Row],[Budget_COGS]],
(Table1[[#This Row],[Budget_COGS]]-Table1[[#This Row],[COGS]]) / ABS(Table1[[#This Row],[Budget_COGS]])
)
)</f>
        <v>-4.230769230769231E-2</v>
      </c>
      <c r="S255" s="5" t="str">
        <f>IF(Table1[[#This Row],[COGS _Var]]&gt;=0, "Above Budget", "Below Budget")</f>
        <v>Above Budget</v>
      </c>
      <c r="T255">
        <f>Table1[[#This Row],[Actual_Sales]]-Table1[[#This Row],[COGS]]</f>
        <v>488</v>
      </c>
      <c r="U255">
        <v>380</v>
      </c>
      <c r="V255">
        <f>Table1[[#This Row],[Gross_Margin]]-Table1[[#This Row],[Budget_Margin]]</f>
        <v>108</v>
      </c>
      <c r="W255" s="5">
        <f>IF(
Table1[[#This Row],[Budget_Margin]]=0,
"",
IF(
Table1[[#This Row],[Budget_Margin]]&gt;0,
(Table1[[#This Row],[Gross_Margin]]-Table1[[#This Row],[Budget_Margin]]) / Table1[[#This Row],[Budget_Margin]],
(Table1[[#This Row],[Gross_Margin]]-Table1[[#This Row],[Budget_Margin]]) / ABS(Table1[[#This Row],[Budget_Margin]])
)
)</f>
        <v>0.28421052631578947</v>
      </c>
      <c r="X255" s="5" t="str">
        <f>IF(Table1[[#This Row],[Margin_Var]]&gt;=0, "Above Budget", "Below Budget")</f>
        <v>Above Budget</v>
      </c>
      <c r="Y255" s="5">
        <f>IFERROR(Table1[[#This Row],[Gross_Margin]]/Table1[[#This Row],[Actual_Sales]],0)</f>
        <v>0.64295125164690381</v>
      </c>
      <c r="Z255" s="5">
        <f>Table1[[#This Row],[Actual_Profit]]/Table1[[#This Row],[Actual_Sales]]</f>
        <v>0.44268774703557312</v>
      </c>
      <c r="AA255">
        <v>152</v>
      </c>
      <c r="AB255" s="5">
        <f>IFERROR(Table1[[#This Row],[Expenses]]/Table1[[#This Row],[Actual_Sales]],0)</f>
        <v>0.20026350461133069</v>
      </c>
      <c r="AC255">
        <v>94</v>
      </c>
      <c r="AD255">
        <v>2101</v>
      </c>
      <c r="AE255" s="5">
        <f>IFERROR(Table1[[#This Row],[Inventory]]/Table1[[#This Row],[Actual_Sales]],0)</f>
        <v>2.7681159420289854</v>
      </c>
    </row>
    <row r="256" spans="1:31" x14ac:dyDescent="0.25">
      <c r="A256">
        <v>2294</v>
      </c>
      <c r="B256">
        <v>949</v>
      </c>
      <c r="C256">
        <v>2</v>
      </c>
      <c r="D256" s="2">
        <v>40544</v>
      </c>
      <c r="E256">
        <v>759</v>
      </c>
      <c r="F256">
        <v>840</v>
      </c>
      <c r="G256">
        <f>Table1[[#This Row],[Actual_Sales]]-Table1[[#This Row],[Budget_Sales]]</f>
        <v>-81</v>
      </c>
      <c r="H256" s="5">
        <f>IF(
Table1[[#This Row],[Budget_Sales]]=0,
"",
IF(
Table1[[#This Row],[Budget_Sales]]&gt;0,
(Table1[[#This Row],[Actual_Sales]]-Table1[[#This Row],[Budget_Sales]])/Table1[[#This Row],[Budget_Sales]],
(Table1[[#This Row],[Actual_Sales]]-Table1[[#This Row],[Budget_Sales]])/ABS(Table1[[#This Row],[Budget_Sales]])
)
)</f>
        <v>-9.6428571428571433E-2</v>
      </c>
      <c r="I256" s="5" t="str">
        <f>IF(Table1[[#This Row],[Sales_Var]]&gt;=0,"Above Budget","Below Budget")</f>
        <v>Below Budget</v>
      </c>
      <c r="J256">
        <f>Table1[[#This Row],[Actual_Sales]]-(Table1[[#This Row],[COGS]]+Table1[[#This Row],[Expenses]])</f>
        <v>336</v>
      </c>
      <c r="K256">
        <v>370</v>
      </c>
      <c r="L256">
        <f>Table1[[#This Row],[Actual_Profit]]-Table1[[#This Row],[Budget_Profit]]</f>
        <v>-34</v>
      </c>
      <c r="M256" s="5">
        <f>IF(
Table1[[#This Row],[Budget_Profit]]=0,
"",
IF(
Table1[[#This Row],[Budget_Profit]]&gt;0,
(Table1[[#This Row],[Actual_Profit]]-Table1[[#This Row],[Budget_Profit]])/Table1[[#This Row],[Budget_Profit]],
(Table1[[#This Row],[Actual_Profit]]-Table1[[#This Row],[Budget_Profit]])/ABS(Table1[[#This Row],[Budget_Profit]])
)
)</f>
        <v>-9.1891891891891897E-2</v>
      </c>
      <c r="N256" s="5" t="str">
        <f>IF(Table1[[#This Row],[Profit_Var]]&gt;=0, "Above Budget", "Below Budget")</f>
        <v>Below Budget</v>
      </c>
      <c r="O256">
        <v>271</v>
      </c>
      <c r="P256">
        <v>340</v>
      </c>
      <c r="Q256">
        <f>Table1[[#This Row],[COGS]]-Table1[[#This Row],[Budget_COGS]]</f>
        <v>-69</v>
      </c>
      <c r="R256" s="5">
        <f>IF(
Table1[[#This Row],[Budget_COGS]]=0,
"",
IF(
Table1[[#This Row],[Budget_COGS]]&gt;0,
(Table1[[#This Row],[Budget_COGS]]-Table1[[#This Row],[COGS]]) / Table1[[#This Row],[Budget_COGS]],
(Table1[[#This Row],[Budget_COGS]]-Table1[[#This Row],[COGS]]) / ABS(Table1[[#This Row],[Budget_COGS]])
)
)</f>
        <v>0.20294117647058824</v>
      </c>
      <c r="S256" s="5" t="str">
        <f>IF(Table1[[#This Row],[COGS _Var]]&gt;=0, "Above Budget", "Below Budget")</f>
        <v>Below Budget</v>
      </c>
      <c r="T256">
        <f>Table1[[#This Row],[Actual_Sales]]-Table1[[#This Row],[COGS]]</f>
        <v>488</v>
      </c>
      <c r="U256">
        <v>500</v>
      </c>
      <c r="V256">
        <f>Table1[[#This Row],[Gross_Margin]]-Table1[[#This Row],[Budget_Margin]]</f>
        <v>-12</v>
      </c>
      <c r="W256" s="5">
        <f>IF(
Table1[[#This Row],[Budget_Margin]]=0,
"",
IF(
Table1[[#This Row],[Budget_Margin]]&gt;0,
(Table1[[#This Row],[Gross_Margin]]-Table1[[#This Row],[Budget_Margin]]) / Table1[[#This Row],[Budget_Margin]],
(Table1[[#This Row],[Gross_Margin]]-Table1[[#This Row],[Budget_Margin]]) / ABS(Table1[[#This Row],[Budget_Margin]])
)
)</f>
        <v>-2.4E-2</v>
      </c>
      <c r="X256" s="5" t="str">
        <f>IF(Table1[[#This Row],[Margin_Var]]&gt;=0, "Above Budget", "Below Budget")</f>
        <v>Below Budget</v>
      </c>
      <c r="Y256" s="5">
        <f>IFERROR(Table1[[#This Row],[Gross_Margin]]/Table1[[#This Row],[Actual_Sales]],0)</f>
        <v>0.64295125164690381</v>
      </c>
      <c r="Z256" s="5">
        <f>Table1[[#This Row],[Actual_Profit]]/Table1[[#This Row],[Actual_Sales]]</f>
        <v>0.44268774703557312</v>
      </c>
      <c r="AA256">
        <v>152</v>
      </c>
      <c r="AB256" s="5">
        <f>IFERROR(Table1[[#This Row],[Expenses]]/Table1[[#This Row],[Actual_Sales]],0)</f>
        <v>0.20026350461133069</v>
      </c>
      <c r="AC256">
        <v>94</v>
      </c>
      <c r="AD256">
        <v>2101</v>
      </c>
      <c r="AE256" s="5">
        <f>IFERROR(Table1[[#This Row],[Inventory]]/Table1[[#This Row],[Actual_Sales]],0)</f>
        <v>2.7681159420289854</v>
      </c>
    </row>
    <row r="257" spans="1:31" x14ac:dyDescent="0.25">
      <c r="A257">
        <v>1070</v>
      </c>
      <c r="B257">
        <v>212</v>
      </c>
      <c r="C257">
        <v>11</v>
      </c>
      <c r="D257" s="2">
        <v>40360</v>
      </c>
      <c r="E257">
        <v>312</v>
      </c>
      <c r="F257">
        <v>330</v>
      </c>
      <c r="G257">
        <f>Table1[[#This Row],[Actual_Sales]]-Table1[[#This Row],[Budget_Sales]]</f>
        <v>-18</v>
      </c>
      <c r="H257" s="5">
        <f>IF(
Table1[[#This Row],[Budget_Sales]]=0,
"",
IF(
Table1[[#This Row],[Budget_Sales]]&gt;0,
(Table1[[#This Row],[Actual_Sales]]-Table1[[#This Row],[Budget_Sales]])/Table1[[#This Row],[Budget_Sales]],
(Table1[[#This Row],[Actual_Sales]]-Table1[[#This Row],[Budget_Sales]])/ABS(Table1[[#This Row],[Budget_Sales]])
)
)</f>
        <v>-5.4545454545454543E-2</v>
      </c>
      <c r="I257" s="5" t="str">
        <f>IF(Table1[[#This Row],[Sales_Var]]&gt;=0,"Above Budget","Below Budget")</f>
        <v>Below Budget</v>
      </c>
      <c r="J257">
        <f>Table1[[#This Row],[Actual_Sales]]-(Table1[[#This Row],[COGS]]+Table1[[#This Row],[Expenses]])</f>
        <v>138</v>
      </c>
      <c r="K257">
        <v>160</v>
      </c>
      <c r="L257">
        <f>Table1[[#This Row],[Actual_Profit]]-Table1[[#This Row],[Budget_Profit]]</f>
        <v>-22</v>
      </c>
      <c r="M257" s="5">
        <f>IF(
Table1[[#This Row],[Budget_Profit]]=0,
"",
IF(
Table1[[#This Row],[Budget_Profit]]&gt;0,
(Table1[[#This Row],[Actual_Profit]]-Table1[[#This Row],[Budget_Profit]])/Table1[[#This Row],[Budget_Profit]],
(Table1[[#This Row],[Actual_Profit]]-Table1[[#This Row],[Budget_Profit]])/ABS(Table1[[#This Row],[Budget_Profit]])
)
)</f>
        <v>-0.13750000000000001</v>
      </c>
      <c r="N257" s="5" t="str">
        <f>IF(Table1[[#This Row],[Profit_Var]]&gt;=0, "Above Budget", "Below Budget")</f>
        <v>Below Budget</v>
      </c>
      <c r="O257">
        <v>127</v>
      </c>
      <c r="P257">
        <v>130</v>
      </c>
      <c r="Q257">
        <f>Table1[[#This Row],[COGS]]-Table1[[#This Row],[Budget_COGS]]</f>
        <v>-3</v>
      </c>
      <c r="R257" s="5">
        <f>IF(
Table1[[#This Row],[Budget_COGS]]=0,
"",
IF(
Table1[[#This Row],[Budget_COGS]]&gt;0,
(Table1[[#This Row],[Budget_COGS]]-Table1[[#This Row],[COGS]]) / Table1[[#This Row],[Budget_COGS]],
(Table1[[#This Row],[Budget_COGS]]-Table1[[#This Row],[COGS]]) / ABS(Table1[[#This Row],[Budget_COGS]])
)
)</f>
        <v>2.3076923076923078E-2</v>
      </c>
      <c r="S257" s="5" t="str">
        <f>IF(Table1[[#This Row],[COGS _Var]]&gt;=0, "Above Budget", "Below Budget")</f>
        <v>Below Budget</v>
      </c>
      <c r="T257">
        <f>Table1[[#This Row],[Actual_Sales]]-Table1[[#This Row],[COGS]]</f>
        <v>185</v>
      </c>
      <c r="U257">
        <v>200</v>
      </c>
      <c r="V257">
        <f>Table1[[#This Row],[Gross_Margin]]-Table1[[#This Row],[Budget_Margin]]</f>
        <v>-15</v>
      </c>
      <c r="W257" s="5">
        <f>IF(
Table1[[#This Row],[Budget_Margin]]=0,
"",
IF(
Table1[[#This Row],[Budget_Margin]]&gt;0,
(Table1[[#This Row],[Gross_Margin]]-Table1[[#This Row],[Budget_Margin]]) / Table1[[#This Row],[Budget_Margin]],
(Table1[[#This Row],[Gross_Margin]]-Table1[[#This Row],[Budget_Margin]]) / ABS(Table1[[#This Row],[Budget_Margin]])
)
)</f>
        <v>-7.4999999999999997E-2</v>
      </c>
      <c r="X257" s="5" t="str">
        <f>IF(Table1[[#This Row],[Margin_Var]]&gt;=0, "Above Budget", "Below Budget")</f>
        <v>Below Budget</v>
      </c>
      <c r="Y257" s="5">
        <f>IFERROR(Table1[[#This Row],[Gross_Margin]]/Table1[[#This Row],[Actual_Sales]],0)</f>
        <v>0.59294871794871795</v>
      </c>
      <c r="Z257" s="5">
        <f>Table1[[#This Row],[Actual_Profit]]/Table1[[#This Row],[Actual_Sales]]</f>
        <v>0.44230769230769229</v>
      </c>
      <c r="AA257">
        <v>47</v>
      </c>
      <c r="AB257" s="5">
        <f>IFERROR(Table1[[#This Row],[Expenses]]/Table1[[#This Row],[Actual_Sales]],0)</f>
        <v>0.15064102564102563</v>
      </c>
      <c r="AC257">
        <v>35</v>
      </c>
      <c r="AD257">
        <v>1007</v>
      </c>
      <c r="AE257" s="5">
        <f>IFERROR(Table1[[#This Row],[Inventory]]/Table1[[#This Row],[Actual_Sales]],0)</f>
        <v>3.2275641025641026</v>
      </c>
    </row>
    <row r="258" spans="1:31" x14ac:dyDescent="0.25">
      <c r="A258">
        <v>2180</v>
      </c>
      <c r="B258">
        <v>435</v>
      </c>
      <c r="C258">
        <v>6</v>
      </c>
      <c r="D258" s="2">
        <v>40544</v>
      </c>
      <c r="E258">
        <v>138</v>
      </c>
      <c r="F258">
        <v>110</v>
      </c>
      <c r="G258">
        <f>Table1[[#This Row],[Actual_Sales]]-Table1[[#This Row],[Budget_Sales]]</f>
        <v>28</v>
      </c>
      <c r="H258" s="5">
        <f>IF(
Table1[[#This Row],[Budget_Sales]]=0,
"",
IF(
Table1[[#This Row],[Budget_Sales]]&gt;0,
(Table1[[#This Row],[Actual_Sales]]-Table1[[#This Row],[Budget_Sales]])/Table1[[#This Row],[Budget_Sales]],
(Table1[[#This Row],[Actual_Sales]]-Table1[[#This Row],[Budget_Sales]])/ABS(Table1[[#This Row],[Budget_Sales]])
)
)</f>
        <v>0.25454545454545452</v>
      </c>
      <c r="I258" s="5" t="str">
        <f>IF(Table1[[#This Row],[Sales_Var]]&gt;=0,"Above Budget","Below Budget")</f>
        <v>Above Budget</v>
      </c>
      <c r="J258">
        <f>Table1[[#This Row],[Actual_Sales]]-(Table1[[#This Row],[COGS]]+Table1[[#This Row],[Expenses]])</f>
        <v>61</v>
      </c>
      <c r="K258">
        <v>50</v>
      </c>
      <c r="L258">
        <f>Table1[[#This Row],[Actual_Profit]]-Table1[[#This Row],[Budget_Profit]]</f>
        <v>11</v>
      </c>
      <c r="M258" s="5">
        <f>IF(
Table1[[#This Row],[Budget_Profit]]=0,
"",
IF(
Table1[[#This Row],[Budget_Profit]]&gt;0,
(Table1[[#This Row],[Actual_Profit]]-Table1[[#This Row],[Budget_Profit]])/Table1[[#This Row],[Budget_Profit]],
(Table1[[#This Row],[Actual_Profit]]-Table1[[#This Row],[Budget_Profit]])/ABS(Table1[[#This Row],[Budget_Profit]])
)
)</f>
        <v>0.22</v>
      </c>
      <c r="N258" s="5" t="str">
        <f>IF(Table1[[#This Row],[Profit_Var]]&gt;=0, "Above Budget", "Below Budget")</f>
        <v>Above Budget</v>
      </c>
      <c r="O258">
        <v>50</v>
      </c>
      <c r="P258">
        <v>40</v>
      </c>
      <c r="Q258">
        <f>Table1[[#This Row],[COGS]]-Table1[[#This Row],[Budget_COGS]]</f>
        <v>10</v>
      </c>
      <c r="R258" s="5">
        <f>IF(
Table1[[#This Row],[Budget_COGS]]=0,
"",
IF(
Table1[[#This Row],[Budget_COGS]]&gt;0,
(Table1[[#This Row],[Budget_COGS]]-Table1[[#This Row],[COGS]]) / Table1[[#This Row],[Budget_COGS]],
(Table1[[#This Row],[Budget_COGS]]-Table1[[#This Row],[COGS]]) / ABS(Table1[[#This Row],[Budget_COGS]])
)
)</f>
        <v>-0.25</v>
      </c>
      <c r="S258" s="5" t="str">
        <f>IF(Table1[[#This Row],[COGS _Var]]&gt;=0, "Above Budget", "Below Budget")</f>
        <v>Above Budget</v>
      </c>
      <c r="T258">
        <f>Table1[[#This Row],[Actual_Sales]]-Table1[[#This Row],[COGS]]</f>
        <v>88</v>
      </c>
      <c r="U258">
        <v>70</v>
      </c>
      <c r="V258">
        <f>Table1[[#This Row],[Gross_Margin]]-Table1[[#This Row],[Budget_Margin]]</f>
        <v>18</v>
      </c>
      <c r="W258" s="5">
        <f>IF(
Table1[[#This Row],[Budget_Margin]]=0,
"",
IF(
Table1[[#This Row],[Budget_Margin]]&gt;0,
(Table1[[#This Row],[Gross_Margin]]-Table1[[#This Row],[Budget_Margin]]) / Table1[[#This Row],[Budget_Margin]],
(Table1[[#This Row],[Gross_Margin]]-Table1[[#This Row],[Budget_Margin]]) / ABS(Table1[[#This Row],[Budget_Margin]])
)
)</f>
        <v>0.25714285714285712</v>
      </c>
      <c r="X258" s="5" t="str">
        <f>IF(Table1[[#This Row],[Margin_Var]]&gt;=0, "Above Budget", "Below Budget")</f>
        <v>Above Budget</v>
      </c>
      <c r="Y258" s="5">
        <f>IFERROR(Table1[[#This Row],[Gross_Margin]]/Table1[[#This Row],[Actual_Sales]],0)</f>
        <v>0.6376811594202898</v>
      </c>
      <c r="Z258" s="5">
        <f>Table1[[#This Row],[Actual_Profit]]/Table1[[#This Row],[Actual_Sales]]</f>
        <v>0.4420289855072464</v>
      </c>
      <c r="AA258">
        <v>27</v>
      </c>
      <c r="AB258" s="5">
        <f>IFERROR(Table1[[#This Row],[Expenses]]/Table1[[#This Row],[Actual_Sales]],0)</f>
        <v>0.19565217391304349</v>
      </c>
      <c r="AC258">
        <v>14</v>
      </c>
      <c r="AD258">
        <v>821</v>
      </c>
      <c r="AE258" s="5">
        <f>IFERROR(Table1[[#This Row],[Inventory]]/Table1[[#This Row],[Actual_Sales]],0)</f>
        <v>5.9492753623188408</v>
      </c>
    </row>
    <row r="259" spans="1:31" x14ac:dyDescent="0.25">
      <c r="A259">
        <v>2296</v>
      </c>
      <c r="B259">
        <v>959</v>
      </c>
      <c r="C259">
        <v>11</v>
      </c>
      <c r="D259" s="2">
        <v>40544</v>
      </c>
      <c r="E259">
        <v>138</v>
      </c>
      <c r="F259">
        <v>130</v>
      </c>
      <c r="G259">
        <f>Table1[[#This Row],[Actual_Sales]]-Table1[[#This Row],[Budget_Sales]]</f>
        <v>8</v>
      </c>
      <c r="H259" s="5">
        <f>IF(
Table1[[#This Row],[Budget_Sales]]=0,
"",
IF(
Table1[[#This Row],[Budget_Sales]]&gt;0,
(Table1[[#This Row],[Actual_Sales]]-Table1[[#This Row],[Budget_Sales]])/Table1[[#This Row],[Budget_Sales]],
(Table1[[#This Row],[Actual_Sales]]-Table1[[#This Row],[Budget_Sales]])/ABS(Table1[[#This Row],[Budget_Sales]])
)
)</f>
        <v>6.1538461538461542E-2</v>
      </c>
      <c r="I259" s="5" t="str">
        <f>IF(Table1[[#This Row],[Sales_Var]]&gt;=0,"Above Budget","Below Budget")</f>
        <v>Above Budget</v>
      </c>
      <c r="J259">
        <f>Table1[[#This Row],[Actual_Sales]]-(Table1[[#This Row],[COGS]]+Table1[[#This Row],[Expenses]])</f>
        <v>61</v>
      </c>
      <c r="K259">
        <v>60</v>
      </c>
      <c r="L259">
        <f>Table1[[#This Row],[Actual_Profit]]-Table1[[#This Row],[Budget_Profit]]</f>
        <v>1</v>
      </c>
      <c r="M259" s="5">
        <f>IF(
Table1[[#This Row],[Budget_Profit]]=0,
"",
IF(
Table1[[#This Row],[Budget_Profit]]&gt;0,
(Table1[[#This Row],[Actual_Profit]]-Table1[[#This Row],[Budget_Profit]])/Table1[[#This Row],[Budget_Profit]],
(Table1[[#This Row],[Actual_Profit]]-Table1[[#This Row],[Budget_Profit]])/ABS(Table1[[#This Row],[Budget_Profit]])
)
)</f>
        <v>1.6666666666666666E-2</v>
      </c>
      <c r="N259" s="5" t="str">
        <f>IF(Table1[[#This Row],[Profit_Var]]&gt;=0, "Above Budget", "Below Budget")</f>
        <v>Above Budget</v>
      </c>
      <c r="O259">
        <v>50</v>
      </c>
      <c r="P259">
        <v>50</v>
      </c>
      <c r="Q259">
        <f>Table1[[#This Row],[COGS]]-Table1[[#This Row],[Budget_COGS]]</f>
        <v>0</v>
      </c>
      <c r="R259" s="5">
        <f>IF(
Table1[[#This Row],[Budget_COGS]]=0,
"",
IF(
Table1[[#This Row],[Budget_COGS]]&gt;0,
(Table1[[#This Row],[Budget_COGS]]-Table1[[#This Row],[COGS]]) / Table1[[#This Row],[Budget_COGS]],
(Table1[[#This Row],[Budget_COGS]]-Table1[[#This Row],[COGS]]) / ABS(Table1[[#This Row],[Budget_COGS]])
)
)</f>
        <v>0</v>
      </c>
      <c r="S259" s="5" t="str">
        <f>IF(Table1[[#This Row],[COGS _Var]]&gt;=0, "Above Budget", "Below Budget")</f>
        <v>Above Budget</v>
      </c>
      <c r="T259">
        <f>Table1[[#This Row],[Actual_Sales]]-Table1[[#This Row],[COGS]]</f>
        <v>88</v>
      </c>
      <c r="U259">
        <v>80</v>
      </c>
      <c r="V259">
        <f>Table1[[#This Row],[Gross_Margin]]-Table1[[#This Row],[Budget_Margin]]</f>
        <v>8</v>
      </c>
      <c r="W259" s="5">
        <f>IF(
Table1[[#This Row],[Budget_Margin]]=0,
"",
IF(
Table1[[#This Row],[Budget_Margin]]&gt;0,
(Table1[[#This Row],[Gross_Margin]]-Table1[[#This Row],[Budget_Margin]]) / Table1[[#This Row],[Budget_Margin]],
(Table1[[#This Row],[Gross_Margin]]-Table1[[#This Row],[Budget_Margin]]) / ABS(Table1[[#This Row],[Budget_Margin]])
)
)</f>
        <v>0.1</v>
      </c>
      <c r="X259" s="5" t="str">
        <f>IF(Table1[[#This Row],[Margin_Var]]&gt;=0, "Above Budget", "Below Budget")</f>
        <v>Above Budget</v>
      </c>
      <c r="Y259" s="5">
        <f>IFERROR(Table1[[#This Row],[Gross_Margin]]/Table1[[#This Row],[Actual_Sales]],0)</f>
        <v>0.6376811594202898</v>
      </c>
      <c r="Z259" s="5">
        <f>Table1[[#This Row],[Actual_Profit]]/Table1[[#This Row],[Actual_Sales]]</f>
        <v>0.4420289855072464</v>
      </c>
      <c r="AA259">
        <v>27</v>
      </c>
      <c r="AB259" s="5">
        <f>IFERROR(Table1[[#This Row],[Expenses]]/Table1[[#This Row],[Actual_Sales]],0)</f>
        <v>0.19565217391304349</v>
      </c>
      <c r="AC259">
        <v>14</v>
      </c>
      <c r="AD259">
        <v>821</v>
      </c>
      <c r="AE259" s="5">
        <f>IFERROR(Table1[[#This Row],[Inventory]]/Table1[[#This Row],[Actual_Sales]],0)</f>
        <v>5.9492753623188408</v>
      </c>
    </row>
    <row r="260" spans="1:31" x14ac:dyDescent="0.25">
      <c r="A260">
        <v>1369</v>
      </c>
      <c r="B260">
        <v>720</v>
      </c>
      <c r="C260">
        <v>1</v>
      </c>
      <c r="D260" s="2">
        <v>40391</v>
      </c>
      <c r="E260">
        <v>301</v>
      </c>
      <c r="F260">
        <v>310</v>
      </c>
      <c r="G260">
        <f>Table1[[#This Row],[Actual_Sales]]-Table1[[#This Row],[Budget_Sales]]</f>
        <v>-9</v>
      </c>
      <c r="H260" s="5">
        <f>IF(
Table1[[#This Row],[Budget_Sales]]=0,
"",
IF(
Table1[[#This Row],[Budget_Sales]]&gt;0,
(Table1[[#This Row],[Actual_Sales]]-Table1[[#This Row],[Budget_Sales]])/Table1[[#This Row],[Budget_Sales]],
(Table1[[#This Row],[Actual_Sales]]-Table1[[#This Row],[Budget_Sales]])/ABS(Table1[[#This Row],[Budget_Sales]])
)
)</f>
        <v>-2.903225806451613E-2</v>
      </c>
      <c r="I260" s="5" t="str">
        <f>IF(Table1[[#This Row],[Sales_Var]]&gt;=0,"Above Budget","Below Budget")</f>
        <v>Below Budget</v>
      </c>
      <c r="J260">
        <f>Table1[[#This Row],[Actual_Sales]]-(Table1[[#This Row],[COGS]]+Table1[[#This Row],[Expenses]])</f>
        <v>133</v>
      </c>
      <c r="K260">
        <v>140</v>
      </c>
      <c r="L260">
        <f>Table1[[#This Row],[Actual_Profit]]-Table1[[#This Row],[Budget_Profit]]</f>
        <v>-7</v>
      </c>
      <c r="M260" s="5">
        <f>IF(
Table1[[#This Row],[Budget_Profit]]=0,
"",
IF(
Table1[[#This Row],[Budget_Profit]]&gt;0,
(Table1[[#This Row],[Actual_Profit]]-Table1[[#This Row],[Budget_Profit]])/Table1[[#This Row],[Budget_Profit]],
(Table1[[#This Row],[Actual_Profit]]-Table1[[#This Row],[Budget_Profit]])/ABS(Table1[[#This Row],[Budget_Profit]])
)
)</f>
        <v>-0.05</v>
      </c>
      <c r="N260" s="5" t="str">
        <f>IF(Table1[[#This Row],[Profit_Var]]&gt;=0, "Above Budget", "Below Budget")</f>
        <v>Below Budget</v>
      </c>
      <c r="O260">
        <v>123</v>
      </c>
      <c r="P260">
        <v>130</v>
      </c>
      <c r="Q260">
        <f>Table1[[#This Row],[COGS]]-Table1[[#This Row],[Budget_COGS]]</f>
        <v>-7</v>
      </c>
      <c r="R260" s="5">
        <f>IF(
Table1[[#This Row],[Budget_COGS]]=0,
"",
IF(
Table1[[#This Row],[Budget_COGS]]&gt;0,
(Table1[[#This Row],[Budget_COGS]]-Table1[[#This Row],[COGS]]) / Table1[[#This Row],[Budget_COGS]],
(Table1[[#This Row],[Budget_COGS]]-Table1[[#This Row],[COGS]]) / ABS(Table1[[#This Row],[Budget_COGS]])
)
)</f>
        <v>5.3846153846153849E-2</v>
      </c>
      <c r="S260" s="5" t="str">
        <f>IF(Table1[[#This Row],[COGS _Var]]&gt;=0, "Above Budget", "Below Budget")</f>
        <v>Below Budget</v>
      </c>
      <c r="T260">
        <f>Table1[[#This Row],[Actual_Sales]]-Table1[[#This Row],[COGS]]</f>
        <v>178</v>
      </c>
      <c r="U260">
        <v>180</v>
      </c>
      <c r="V260">
        <f>Table1[[#This Row],[Gross_Margin]]-Table1[[#This Row],[Budget_Margin]]</f>
        <v>-2</v>
      </c>
      <c r="W260" s="5">
        <f>IF(
Table1[[#This Row],[Budget_Margin]]=0,
"",
IF(
Table1[[#This Row],[Budget_Margin]]&gt;0,
(Table1[[#This Row],[Gross_Margin]]-Table1[[#This Row],[Budget_Margin]]) / Table1[[#This Row],[Budget_Margin]],
(Table1[[#This Row],[Gross_Margin]]-Table1[[#This Row],[Budget_Margin]]) / ABS(Table1[[#This Row],[Budget_Margin]])
)
)</f>
        <v>-1.1111111111111112E-2</v>
      </c>
      <c r="X260" s="5" t="str">
        <f>IF(Table1[[#This Row],[Margin_Var]]&gt;=0, "Above Budget", "Below Budget")</f>
        <v>Below Budget</v>
      </c>
      <c r="Y260" s="5">
        <f>IFERROR(Table1[[#This Row],[Gross_Margin]]/Table1[[#This Row],[Actual_Sales]],0)</f>
        <v>0.59136212624584716</v>
      </c>
      <c r="Z260" s="5">
        <f>Table1[[#This Row],[Actual_Profit]]/Table1[[#This Row],[Actual_Sales]]</f>
        <v>0.44186046511627908</v>
      </c>
      <c r="AA260">
        <v>45</v>
      </c>
      <c r="AB260" s="5">
        <f>IFERROR(Table1[[#This Row],[Expenses]]/Table1[[#This Row],[Actual_Sales]],0)</f>
        <v>0.14950166112956811</v>
      </c>
      <c r="AC260">
        <v>34</v>
      </c>
      <c r="AD260">
        <v>941</v>
      </c>
      <c r="AE260" s="5">
        <f>IFERROR(Table1[[#This Row],[Inventory]]/Table1[[#This Row],[Actual_Sales]],0)</f>
        <v>3.1262458471760799</v>
      </c>
    </row>
    <row r="261" spans="1:31" x14ac:dyDescent="0.25">
      <c r="A261">
        <v>1348</v>
      </c>
      <c r="B261">
        <v>682</v>
      </c>
      <c r="C261">
        <v>5</v>
      </c>
      <c r="D261" s="2">
        <v>40391</v>
      </c>
      <c r="E261">
        <v>301</v>
      </c>
      <c r="F261">
        <v>250</v>
      </c>
      <c r="G261">
        <f>Table1[[#This Row],[Actual_Sales]]-Table1[[#This Row],[Budget_Sales]]</f>
        <v>51</v>
      </c>
      <c r="H261" s="5">
        <f>IF(
Table1[[#This Row],[Budget_Sales]]=0,
"",
IF(
Table1[[#This Row],[Budget_Sales]]&gt;0,
(Table1[[#This Row],[Actual_Sales]]-Table1[[#This Row],[Budget_Sales]])/Table1[[#This Row],[Budget_Sales]],
(Table1[[#This Row],[Actual_Sales]]-Table1[[#This Row],[Budget_Sales]])/ABS(Table1[[#This Row],[Budget_Sales]])
)
)</f>
        <v>0.20399999999999999</v>
      </c>
      <c r="I261" s="5" t="str">
        <f>IF(Table1[[#This Row],[Sales_Var]]&gt;=0,"Above Budget","Below Budget")</f>
        <v>Above Budget</v>
      </c>
      <c r="J261">
        <f>Table1[[#This Row],[Actual_Sales]]-(Table1[[#This Row],[COGS]]+Table1[[#This Row],[Expenses]])</f>
        <v>133</v>
      </c>
      <c r="K261">
        <v>120</v>
      </c>
      <c r="L261">
        <f>Table1[[#This Row],[Actual_Profit]]-Table1[[#This Row],[Budget_Profit]]</f>
        <v>13</v>
      </c>
      <c r="M261" s="5">
        <f>IF(
Table1[[#This Row],[Budget_Profit]]=0,
"",
IF(
Table1[[#This Row],[Budget_Profit]]&gt;0,
(Table1[[#This Row],[Actual_Profit]]-Table1[[#This Row],[Budget_Profit]])/Table1[[#This Row],[Budget_Profit]],
(Table1[[#This Row],[Actual_Profit]]-Table1[[#This Row],[Budget_Profit]])/ABS(Table1[[#This Row],[Budget_Profit]])
)
)</f>
        <v>0.10833333333333334</v>
      </c>
      <c r="N261" s="5" t="str">
        <f>IF(Table1[[#This Row],[Profit_Var]]&gt;=0, "Above Budget", "Below Budget")</f>
        <v>Above Budget</v>
      </c>
      <c r="O261">
        <v>123</v>
      </c>
      <c r="P261">
        <v>100</v>
      </c>
      <c r="Q261">
        <f>Table1[[#This Row],[COGS]]-Table1[[#This Row],[Budget_COGS]]</f>
        <v>23</v>
      </c>
      <c r="R261" s="5">
        <f>IF(
Table1[[#This Row],[Budget_COGS]]=0,
"",
IF(
Table1[[#This Row],[Budget_COGS]]&gt;0,
(Table1[[#This Row],[Budget_COGS]]-Table1[[#This Row],[COGS]]) / Table1[[#This Row],[Budget_COGS]],
(Table1[[#This Row],[Budget_COGS]]-Table1[[#This Row],[COGS]]) / ABS(Table1[[#This Row],[Budget_COGS]])
)
)</f>
        <v>-0.23</v>
      </c>
      <c r="S261" s="5" t="str">
        <f>IF(Table1[[#This Row],[COGS _Var]]&gt;=0, "Above Budget", "Below Budget")</f>
        <v>Above Budget</v>
      </c>
      <c r="T261">
        <f>Table1[[#This Row],[Actual_Sales]]-Table1[[#This Row],[COGS]]</f>
        <v>178</v>
      </c>
      <c r="U261">
        <v>150</v>
      </c>
      <c r="V261">
        <f>Table1[[#This Row],[Gross_Margin]]-Table1[[#This Row],[Budget_Margin]]</f>
        <v>28</v>
      </c>
      <c r="W261" s="5">
        <f>IF(
Table1[[#This Row],[Budget_Margin]]=0,
"",
IF(
Table1[[#This Row],[Budget_Margin]]&gt;0,
(Table1[[#This Row],[Gross_Margin]]-Table1[[#This Row],[Budget_Margin]]) / Table1[[#This Row],[Budget_Margin]],
(Table1[[#This Row],[Gross_Margin]]-Table1[[#This Row],[Budget_Margin]]) / ABS(Table1[[#This Row],[Budget_Margin]])
)
)</f>
        <v>0.18666666666666668</v>
      </c>
      <c r="X261" s="5" t="str">
        <f>IF(Table1[[#This Row],[Margin_Var]]&gt;=0, "Above Budget", "Below Budget")</f>
        <v>Above Budget</v>
      </c>
      <c r="Y261" s="5">
        <f>IFERROR(Table1[[#This Row],[Gross_Margin]]/Table1[[#This Row],[Actual_Sales]],0)</f>
        <v>0.59136212624584716</v>
      </c>
      <c r="Z261" s="5">
        <f>Table1[[#This Row],[Actual_Profit]]/Table1[[#This Row],[Actual_Sales]]</f>
        <v>0.44186046511627908</v>
      </c>
      <c r="AA261">
        <v>45</v>
      </c>
      <c r="AB261" s="5">
        <f>IFERROR(Table1[[#This Row],[Expenses]]/Table1[[#This Row],[Actual_Sales]],0)</f>
        <v>0.14950166112956811</v>
      </c>
      <c r="AC261">
        <v>34</v>
      </c>
      <c r="AD261">
        <v>941</v>
      </c>
      <c r="AE261" s="5">
        <f>IFERROR(Table1[[#This Row],[Inventory]]/Table1[[#This Row],[Actual_Sales]],0)</f>
        <v>3.1262458471760799</v>
      </c>
    </row>
    <row r="262" spans="1:31" x14ac:dyDescent="0.25">
      <c r="A262">
        <v>1370</v>
      </c>
      <c r="B262">
        <v>760</v>
      </c>
      <c r="C262">
        <v>11</v>
      </c>
      <c r="D262" s="2">
        <v>40391</v>
      </c>
      <c r="E262">
        <v>301</v>
      </c>
      <c r="F262">
        <v>200</v>
      </c>
      <c r="G262">
        <f>Table1[[#This Row],[Actual_Sales]]-Table1[[#This Row],[Budget_Sales]]</f>
        <v>101</v>
      </c>
      <c r="H262" s="5">
        <f>IF(
Table1[[#This Row],[Budget_Sales]]=0,
"",
IF(
Table1[[#This Row],[Budget_Sales]]&gt;0,
(Table1[[#This Row],[Actual_Sales]]-Table1[[#This Row],[Budget_Sales]])/Table1[[#This Row],[Budget_Sales]],
(Table1[[#This Row],[Actual_Sales]]-Table1[[#This Row],[Budget_Sales]])/ABS(Table1[[#This Row],[Budget_Sales]])
)
)</f>
        <v>0.505</v>
      </c>
      <c r="I262" s="5" t="str">
        <f>IF(Table1[[#This Row],[Sales_Var]]&gt;=0,"Above Budget","Below Budget")</f>
        <v>Above Budget</v>
      </c>
      <c r="J262">
        <f>Table1[[#This Row],[Actual_Sales]]-(Table1[[#This Row],[COGS]]+Table1[[#This Row],[Expenses]])</f>
        <v>133</v>
      </c>
      <c r="K262">
        <v>100</v>
      </c>
      <c r="L262">
        <f>Table1[[#This Row],[Actual_Profit]]-Table1[[#This Row],[Budget_Profit]]</f>
        <v>33</v>
      </c>
      <c r="M262" s="5">
        <f>IF(
Table1[[#This Row],[Budget_Profit]]=0,
"",
IF(
Table1[[#This Row],[Budget_Profit]]&gt;0,
(Table1[[#This Row],[Actual_Profit]]-Table1[[#This Row],[Budget_Profit]])/Table1[[#This Row],[Budget_Profit]],
(Table1[[#This Row],[Actual_Profit]]-Table1[[#This Row],[Budget_Profit]])/ABS(Table1[[#This Row],[Budget_Profit]])
)
)</f>
        <v>0.33</v>
      </c>
      <c r="N262" s="5" t="str">
        <f>IF(Table1[[#This Row],[Profit_Var]]&gt;=0, "Above Budget", "Below Budget")</f>
        <v>Above Budget</v>
      </c>
      <c r="O262">
        <v>123</v>
      </c>
      <c r="P262">
        <v>80</v>
      </c>
      <c r="Q262">
        <f>Table1[[#This Row],[COGS]]-Table1[[#This Row],[Budget_COGS]]</f>
        <v>43</v>
      </c>
      <c r="R262" s="5">
        <f>IF(
Table1[[#This Row],[Budget_COGS]]=0,
"",
IF(
Table1[[#This Row],[Budget_COGS]]&gt;0,
(Table1[[#This Row],[Budget_COGS]]-Table1[[#This Row],[COGS]]) / Table1[[#This Row],[Budget_COGS]],
(Table1[[#This Row],[Budget_COGS]]-Table1[[#This Row],[COGS]]) / ABS(Table1[[#This Row],[Budget_COGS]])
)
)</f>
        <v>-0.53749999999999998</v>
      </c>
      <c r="S262" s="5" t="str">
        <f>IF(Table1[[#This Row],[COGS _Var]]&gt;=0, "Above Budget", "Below Budget")</f>
        <v>Above Budget</v>
      </c>
      <c r="T262">
        <f>Table1[[#This Row],[Actual_Sales]]-Table1[[#This Row],[COGS]]</f>
        <v>178</v>
      </c>
      <c r="U262">
        <v>120</v>
      </c>
      <c r="V262">
        <f>Table1[[#This Row],[Gross_Margin]]-Table1[[#This Row],[Budget_Margin]]</f>
        <v>58</v>
      </c>
      <c r="W262" s="5">
        <f>IF(
Table1[[#This Row],[Budget_Margin]]=0,
"",
IF(
Table1[[#This Row],[Budget_Margin]]&gt;0,
(Table1[[#This Row],[Gross_Margin]]-Table1[[#This Row],[Budget_Margin]]) / Table1[[#This Row],[Budget_Margin]],
(Table1[[#This Row],[Gross_Margin]]-Table1[[#This Row],[Budget_Margin]]) / ABS(Table1[[#This Row],[Budget_Margin]])
)
)</f>
        <v>0.48333333333333334</v>
      </c>
      <c r="X262" s="5" t="str">
        <f>IF(Table1[[#This Row],[Margin_Var]]&gt;=0, "Above Budget", "Below Budget")</f>
        <v>Above Budget</v>
      </c>
      <c r="Y262" s="5">
        <f>IFERROR(Table1[[#This Row],[Gross_Margin]]/Table1[[#This Row],[Actual_Sales]],0)</f>
        <v>0.59136212624584716</v>
      </c>
      <c r="Z262" s="5">
        <f>Table1[[#This Row],[Actual_Profit]]/Table1[[#This Row],[Actual_Sales]]</f>
        <v>0.44186046511627908</v>
      </c>
      <c r="AA262">
        <v>45</v>
      </c>
      <c r="AB262" s="5">
        <f>IFERROR(Table1[[#This Row],[Expenses]]/Table1[[#This Row],[Actual_Sales]],0)</f>
        <v>0.14950166112956811</v>
      </c>
      <c r="AC262">
        <v>34</v>
      </c>
      <c r="AD262">
        <v>941</v>
      </c>
      <c r="AE262" s="5">
        <f>IFERROR(Table1[[#This Row],[Inventory]]/Table1[[#This Row],[Actual_Sales]],0)</f>
        <v>3.1262458471760799</v>
      </c>
    </row>
    <row r="263" spans="1:31" x14ac:dyDescent="0.25">
      <c r="A263">
        <v>1396</v>
      </c>
      <c r="B263">
        <v>914</v>
      </c>
      <c r="C263">
        <v>12</v>
      </c>
      <c r="D263" s="2">
        <v>40391</v>
      </c>
      <c r="E263">
        <v>301</v>
      </c>
      <c r="F263">
        <v>320</v>
      </c>
      <c r="G263">
        <f>Table1[[#This Row],[Actual_Sales]]-Table1[[#This Row],[Budget_Sales]]</f>
        <v>-19</v>
      </c>
      <c r="H263" s="5">
        <f>IF(
Table1[[#This Row],[Budget_Sales]]=0,
"",
IF(
Table1[[#This Row],[Budget_Sales]]&gt;0,
(Table1[[#This Row],[Actual_Sales]]-Table1[[#This Row],[Budget_Sales]])/Table1[[#This Row],[Budget_Sales]],
(Table1[[#This Row],[Actual_Sales]]-Table1[[#This Row],[Budget_Sales]])/ABS(Table1[[#This Row],[Budget_Sales]])
)
)</f>
        <v>-5.9374999999999997E-2</v>
      </c>
      <c r="I263" s="5" t="str">
        <f>IF(Table1[[#This Row],[Sales_Var]]&gt;=0,"Above Budget","Below Budget")</f>
        <v>Below Budget</v>
      </c>
      <c r="J263">
        <f>Table1[[#This Row],[Actual_Sales]]-(Table1[[#This Row],[COGS]]+Table1[[#This Row],[Expenses]])</f>
        <v>133</v>
      </c>
      <c r="K263">
        <v>150</v>
      </c>
      <c r="L263">
        <f>Table1[[#This Row],[Actual_Profit]]-Table1[[#This Row],[Budget_Profit]]</f>
        <v>-17</v>
      </c>
      <c r="M263" s="5">
        <f>IF(
Table1[[#This Row],[Budget_Profit]]=0,
"",
IF(
Table1[[#This Row],[Budget_Profit]]&gt;0,
(Table1[[#This Row],[Actual_Profit]]-Table1[[#This Row],[Budget_Profit]])/Table1[[#This Row],[Budget_Profit]],
(Table1[[#This Row],[Actual_Profit]]-Table1[[#This Row],[Budget_Profit]])/ABS(Table1[[#This Row],[Budget_Profit]])
)
)</f>
        <v>-0.11333333333333333</v>
      </c>
      <c r="N263" s="5" t="str">
        <f>IF(Table1[[#This Row],[Profit_Var]]&gt;=0, "Above Budget", "Below Budget")</f>
        <v>Below Budget</v>
      </c>
      <c r="O263">
        <v>123</v>
      </c>
      <c r="P263">
        <v>130</v>
      </c>
      <c r="Q263">
        <f>Table1[[#This Row],[COGS]]-Table1[[#This Row],[Budget_COGS]]</f>
        <v>-7</v>
      </c>
      <c r="R263" s="5">
        <f>IF(
Table1[[#This Row],[Budget_COGS]]=0,
"",
IF(
Table1[[#This Row],[Budget_COGS]]&gt;0,
(Table1[[#This Row],[Budget_COGS]]-Table1[[#This Row],[COGS]]) / Table1[[#This Row],[Budget_COGS]],
(Table1[[#This Row],[Budget_COGS]]-Table1[[#This Row],[COGS]]) / ABS(Table1[[#This Row],[Budget_COGS]])
)
)</f>
        <v>5.3846153846153849E-2</v>
      </c>
      <c r="S263" s="5" t="str">
        <f>IF(Table1[[#This Row],[COGS _Var]]&gt;=0, "Above Budget", "Below Budget")</f>
        <v>Below Budget</v>
      </c>
      <c r="T263">
        <f>Table1[[#This Row],[Actual_Sales]]-Table1[[#This Row],[COGS]]</f>
        <v>178</v>
      </c>
      <c r="U263">
        <v>190</v>
      </c>
      <c r="V263">
        <f>Table1[[#This Row],[Gross_Margin]]-Table1[[#This Row],[Budget_Margin]]</f>
        <v>-12</v>
      </c>
      <c r="W263" s="5">
        <f>IF(
Table1[[#This Row],[Budget_Margin]]=0,
"",
IF(
Table1[[#This Row],[Budget_Margin]]&gt;0,
(Table1[[#This Row],[Gross_Margin]]-Table1[[#This Row],[Budget_Margin]]) / Table1[[#This Row],[Budget_Margin]],
(Table1[[#This Row],[Gross_Margin]]-Table1[[#This Row],[Budget_Margin]]) / ABS(Table1[[#This Row],[Budget_Margin]])
)
)</f>
        <v>-6.3157894736842107E-2</v>
      </c>
      <c r="X263" s="5" t="str">
        <f>IF(Table1[[#This Row],[Margin_Var]]&gt;=0, "Above Budget", "Below Budget")</f>
        <v>Below Budget</v>
      </c>
      <c r="Y263" s="5">
        <f>IFERROR(Table1[[#This Row],[Gross_Margin]]/Table1[[#This Row],[Actual_Sales]],0)</f>
        <v>0.59136212624584716</v>
      </c>
      <c r="Z263" s="5">
        <f>Table1[[#This Row],[Actual_Profit]]/Table1[[#This Row],[Actual_Sales]]</f>
        <v>0.44186046511627908</v>
      </c>
      <c r="AA263">
        <v>45</v>
      </c>
      <c r="AB263" s="5">
        <f>IFERROR(Table1[[#This Row],[Expenses]]/Table1[[#This Row],[Actual_Sales]],0)</f>
        <v>0.14950166112956811</v>
      </c>
      <c r="AC263">
        <v>34</v>
      </c>
      <c r="AD263">
        <v>941</v>
      </c>
      <c r="AE263" s="5">
        <f>IFERROR(Table1[[#This Row],[Inventory]]/Table1[[#This Row],[Actual_Sales]],0)</f>
        <v>3.1262458471760799</v>
      </c>
    </row>
    <row r="264" spans="1:31" x14ac:dyDescent="0.25">
      <c r="A264">
        <v>1000</v>
      </c>
      <c r="B264">
        <v>661</v>
      </c>
      <c r="C264">
        <v>8</v>
      </c>
      <c r="D264" s="2">
        <v>40330</v>
      </c>
      <c r="E264">
        <v>301</v>
      </c>
      <c r="F264">
        <v>260</v>
      </c>
      <c r="G264">
        <f>Table1[[#This Row],[Actual_Sales]]-Table1[[#This Row],[Budget_Sales]]</f>
        <v>41</v>
      </c>
      <c r="H264" s="5">
        <f>IF(
Table1[[#This Row],[Budget_Sales]]=0,
"",
IF(
Table1[[#This Row],[Budget_Sales]]&gt;0,
(Table1[[#This Row],[Actual_Sales]]-Table1[[#This Row],[Budget_Sales]])/Table1[[#This Row],[Budget_Sales]],
(Table1[[#This Row],[Actual_Sales]]-Table1[[#This Row],[Budget_Sales]])/ABS(Table1[[#This Row],[Budget_Sales]])
)
)</f>
        <v>0.15769230769230769</v>
      </c>
      <c r="I264" s="5" t="str">
        <f>IF(Table1[[#This Row],[Sales_Var]]&gt;=0,"Above Budget","Below Budget")</f>
        <v>Above Budget</v>
      </c>
      <c r="J264">
        <f>Table1[[#This Row],[Actual_Sales]]-(Table1[[#This Row],[COGS]]+Table1[[#This Row],[Expenses]])</f>
        <v>133</v>
      </c>
      <c r="K264">
        <v>140</v>
      </c>
      <c r="L264">
        <f>Table1[[#This Row],[Actual_Profit]]-Table1[[#This Row],[Budget_Profit]]</f>
        <v>-7</v>
      </c>
      <c r="M264" s="5">
        <f>IF(
Table1[[#This Row],[Budget_Profit]]=0,
"",
IF(
Table1[[#This Row],[Budget_Profit]]&gt;0,
(Table1[[#This Row],[Actual_Profit]]-Table1[[#This Row],[Budget_Profit]])/Table1[[#This Row],[Budget_Profit]],
(Table1[[#This Row],[Actual_Profit]]-Table1[[#This Row],[Budget_Profit]])/ABS(Table1[[#This Row],[Budget_Profit]])
)
)</f>
        <v>-0.05</v>
      </c>
      <c r="N264" s="5" t="str">
        <f>IF(Table1[[#This Row],[Profit_Var]]&gt;=0, "Above Budget", "Below Budget")</f>
        <v>Below Budget</v>
      </c>
      <c r="O264">
        <v>123</v>
      </c>
      <c r="P264">
        <v>100</v>
      </c>
      <c r="Q264">
        <f>Table1[[#This Row],[COGS]]-Table1[[#This Row],[Budget_COGS]]</f>
        <v>23</v>
      </c>
      <c r="R264" s="5">
        <f>IF(
Table1[[#This Row],[Budget_COGS]]=0,
"",
IF(
Table1[[#This Row],[Budget_COGS]]&gt;0,
(Table1[[#This Row],[Budget_COGS]]-Table1[[#This Row],[COGS]]) / Table1[[#This Row],[Budget_COGS]],
(Table1[[#This Row],[Budget_COGS]]-Table1[[#This Row],[COGS]]) / ABS(Table1[[#This Row],[Budget_COGS]])
)
)</f>
        <v>-0.23</v>
      </c>
      <c r="S264" s="5" t="str">
        <f>IF(Table1[[#This Row],[COGS _Var]]&gt;=0, "Above Budget", "Below Budget")</f>
        <v>Above Budget</v>
      </c>
      <c r="T264">
        <f>Table1[[#This Row],[Actual_Sales]]-Table1[[#This Row],[COGS]]</f>
        <v>178</v>
      </c>
      <c r="U264">
        <v>160</v>
      </c>
      <c r="V264">
        <f>Table1[[#This Row],[Gross_Margin]]-Table1[[#This Row],[Budget_Margin]]</f>
        <v>18</v>
      </c>
      <c r="W264" s="5">
        <f>IF(
Table1[[#This Row],[Budget_Margin]]=0,
"",
IF(
Table1[[#This Row],[Budget_Margin]]&gt;0,
(Table1[[#This Row],[Gross_Margin]]-Table1[[#This Row],[Budget_Margin]]) / Table1[[#This Row],[Budget_Margin]],
(Table1[[#This Row],[Gross_Margin]]-Table1[[#This Row],[Budget_Margin]]) / ABS(Table1[[#This Row],[Budget_Margin]])
)
)</f>
        <v>0.1125</v>
      </c>
      <c r="X264" s="5" t="str">
        <f>IF(Table1[[#This Row],[Margin_Var]]&gt;=0, "Above Budget", "Below Budget")</f>
        <v>Above Budget</v>
      </c>
      <c r="Y264" s="5">
        <f>IFERROR(Table1[[#This Row],[Gross_Margin]]/Table1[[#This Row],[Actual_Sales]],0)</f>
        <v>0.59136212624584716</v>
      </c>
      <c r="Z264" s="5">
        <f>Table1[[#This Row],[Actual_Profit]]/Table1[[#This Row],[Actual_Sales]]</f>
        <v>0.44186046511627908</v>
      </c>
      <c r="AA264">
        <v>45</v>
      </c>
      <c r="AB264" s="5">
        <f>IFERROR(Table1[[#This Row],[Expenses]]/Table1[[#This Row],[Actual_Sales]],0)</f>
        <v>0.14950166112956811</v>
      </c>
      <c r="AC264">
        <v>34</v>
      </c>
      <c r="AD264">
        <v>947</v>
      </c>
      <c r="AE264" s="5">
        <f>IFERROR(Table1[[#This Row],[Inventory]]/Table1[[#This Row],[Actual_Sales]],0)</f>
        <v>3.1461794019933556</v>
      </c>
    </row>
    <row r="265" spans="1:31" x14ac:dyDescent="0.25">
      <c r="A265">
        <v>903</v>
      </c>
      <c r="B265">
        <v>309</v>
      </c>
      <c r="C265">
        <v>10</v>
      </c>
      <c r="D265" s="2">
        <v>40330</v>
      </c>
      <c r="E265">
        <v>301</v>
      </c>
      <c r="F265">
        <v>260</v>
      </c>
      <c r="G265">
        <f>Table1[[#This Row],[Actual_Sales]]-Table1[[#This Row],[Budget_Sales]]</f>
        <v>41</v>
      </c>
      <c r="H265" s="5">
        <f>IF(
Table1[[#This Row],[Budget_Sales]]=0,
"",
IF(
Table1[[#This Row],[Budget_Sales]]&gt;0,
(Table1[[#This Row],[Actual_Sales]]-Table1[[#This Row],[Budget_Sales]])/Table1[[#This Row],[Budget_Sales]],
(Table1[[#This Row],[Actual_Sales]]-Table1[[#This Row],[Budget_Sales]])/ABS(Table1[[#This Row],[Budget_Sales]])
)
)</f>
        <v>0.15769230769230769</v>
      </c>
      <c r="I265" s="5" t="str">
        <f>IF(Table1[[#This Row],[Sales_Var]]&gt;=0,"Above Budget","Below Budget")</f>
        <v>Above Budget</v>
      </c>
      <c r="J265">
        <f>Table1[[#This Row],[Actual_Sales]]-(Table1[[#This Row],[COGS]]+Table1[[#This Row],[Expenses]])</f>
        <v>133</v>
      </c>
      <c r="K265">
        <v>140</v>
      </c>
      <c r="L265">
        <f>Table1[[#This Row],[Actual_Profit]]-Table1[[#This Row],[Budget_Profit]]</f>
        <v>-7</v>
      </c>
      <c r="M265" s="5">
        <f>IF(
Table1[[#This Row],[Budget_Profit]]=0,
"",
IF(
Table1[[#This Row],[Budget_Profit]]&gt;0,
(Table1[[#This Row],[Actual_Profit]]-Table1[[#This Row],[Budget_Profit]])/Table1[[#This Row],[Budget_Profit]],
(Table1[[#This Row],[Actual_Profit]]-Table1[[#This Row],[Budget_Profit]])/ABS(Table1[[#This Row],[Budget_Profit]])
)
)</f>
        <v>-0.05</v>
      </c>
      <c r="N265" s="5" t="str">
        <f>IF(Table1[[#This Row],[Profit_Var]]&gt;=0, "Above Budget", "Below Budget")</f>
        <v>Below Budget</v>
      </c>
      <c r="O265">
        <v>123</v>
      </c>
      <c r="P265">
        <v>100</v>
      </c>
      <c r="Q265">
        <f>Table1[[#This Row],[COGS]]-Table1[[#This Row],[Budget_COGS]]</f>
        <v>23</v>
      </c>
      <c r="R265" s="5">
        <f>IF(
Table1[[#This Row],[Budget_COGS]]=0,
"",
IF(
Table1[[#This Row],[Budget_COGS]]&gt;0,
(Table1[[#This Row],[Budget_COGS]]-Table1[[#This Row],[COGS]]) / Table1[[#This Row],[Budget_COGS]],
(Table1[[#This Row],[Budget_COGS]]-Table1[[#This Row],[COGS]]) / ABS(Table1[[#This Row],[Budget_COGS]])
)
)</f>
        <v>-0.23</v>
      </c>
      <c r="S265" s="5" t="str">
        <f>IF(Table1[[#This Row],[COGS _Var]]&gt;=0, "Above Budget", "Below Budget")</f>
        <v>Above Budget</v>
      </c>
      <c r="T265">
        <f>Table1[[#This Row],[Actual_Sales]]-Table1[[#This Row],[COGS]]</f>
        <v>178</v>
      </c>
      <c r="U265">
        <v>160</v>
      </c>
      <c r="V265">
        <f>Table1[[#This Row],[Gross_Margin]]-Table1[[#This Row],[Budget_Margin]]</f>
        <v>18</v>
      </c>
      <c r="W265" s="5">
        <f>IF(
Table1[[#This Row],[Budget_Margin]]=0,
"",
IF(
Table1[[#This Row],[Budget_Margin]]&gt;0,
(Table1[[#This Row],[Gross_Margin]]-Table1[[#This Row],[Budget_Margin]]) / Table1[[#This Row],[Budget_Margin]],
(Table1[[#This Row],[Gross_Margin]]-Table1[[#This Row],[Budget_Margin]]) / ABS(Table1[[#This Row],[Budget_Margin]])
)
)</f>
        <v>0.1125</v>
      </c>
      <c r="X265" s="5" t="str">
        <f>IF(Table1[[#This Row],[Margin_Var]]&gt;=0, "Above Budget", "Below Budget")</f>
        <v>Above Budget</v>
      </c>
      <c r="Y265" s="5">
        <f>IFERROR(Table1[[#This Row],[Gross_Margin]]/Table1[[#This Row],[Actual_Sales]],0)</f>
        <v>0.59136212624584716</v>
      </c>
      <c r="Z265" s="5">
        <f>Table1[[#This Row],[Actual_Profit]]/Table1[[#This Row],[Actual_Sales]]</f>
        <v>0.44186046511627908</v>
      </c>
      <c r="AA265">
        <v>45</v>
      </c>
      <c r="AB265" s="5">
        <f>IFERROR(Table1[[#This Row],[Expenses]]/Table1[[#This Row],[Actual_Sales]],0)</f>
        <v>0.14950166112956811</v>
      </c>
      <c r="AC265">
        <v>34</v>
      </c>
      <c r="AD265">
        <v>947</v>
      </c>
      <c r="AE265" s="5">
        <f>IFERROR(Table1[[#This Row],[Inventory]]/Table1[[#This Row],[Actual_Sales]],0)</f>
        <v>3.1461794019933556</v>
      </c>
    </row>
    <row r="266" spans="1:31" x14ac:dyDescent="0.25">
      <c r="A266">
        <v>964</v>
      </c>
      <c r="B266">
        <v>516</v>
      </c>
      <c r="C266">
        <v>11</v>
      </c>
      <c r="D266" s="2">
        <v>40330</v>
      </c>
      <c r="E266">
        <v>301</v>
      </c>
      <c r="F266">
        <v>320</v>
      </c>
      <c r="G266">
        <f>Table1[[#This Row],[Actual_Sales]]-Table1[[#This Row],[Budget_Sales]]</f>
        <v>-19</v>
      </c>
      <c r="H266" s="5">
        <f>IF(
Table1[[#This Row],[Budget_Sales]]=0,
"",
IF(
Table1[[#This Row],[Budget_Sales]]&gt;0,
(Table1[[#This Row],[Actual_Sales]]-Table1[[#This Row],[Budget_Sales]])/Table1[[#This Row],[Budget_Sales]],
(Table1[[#This Row],[Actual_Sales]]-Table1[[#This Row],[Budget_Sales]])/ABS(Table1[[#This Row],[Budget_Sales]])
)
)</f>
        <v>-5.9374999999999997E-2</v>
      </c>
      <c r="I266" s="5" t="str">
        <f>IF(Table1[[#This Row],[Sales_Var]]&gt;=0,"Above Budget","Below Budget")</f>
        <v>Below Budget</v>
      </c>
      <c r="J266">
        <f>Table1[[#This Row],[Actual_Sales]]-(Table1[[#This Row],[COGS]]+Table1[[#This Row],[Expenses]])</f>
        <v>133</v>
      </c>
      <c r="K266">
        <v>150</v>
      </c>
      <c r="L266">
        <f>Table1[[#This Row],[Actual_Profit]]-Table1[[#This Row],[Budget_Profit]]</f>
        <v>-17</v>
      </c>
      <c r="M266" s="5">
        <f>IF(
Table1[[#This Row],[Budget_Profit]]=0,
"",
IF(
Table1[[#This Row],[Budget_Profit]]&gt;0,
(Table1[[#This Row],[Actual_Profit]]-Table1[[#This Row],[Budget_Profit]])/Table1[[#This Row],[Budget_Profit]],
(Table1[[#This Row],[Actual_Profit]]-Table1[[#This Row],[Budget_Profit]])/ABS(Table1[[#This Row],[Budget_Profit]])
)
)</f>
        <v>-0.11333333333333333</v>
      </c>
      <c r="N266" s="5" t="str">
        <f>IF(Table1[[#This Row],[Profit_Var]]&gt;=0, "Above Budget", "Below Budget")</f>
        <v>Below Budget</v>
      </c>
      <c r="O266">
        <v>123</v>
      </c>
      <c r="P266">
        <v>130</v>
      </c>
      <c r="Q266">
        <f>Table1[[#This Row],[COGS]]-Table1[[#This Row],[Budget_COGS]]</f>
        <v>-7</v>
      </c>
      <c r="R266" s="5">
        <f>IF(
Table1[[#This Row],[Budget_COGS]]=0,
"",
IF(
Table1[[#This Row],[Budget_COGS]]&gt;0,
(Table1[[#This Row],[Budget_COGS]]-Table1[[#This Row],[COGS]]) / Table1[[#This Row],[Budget_COGS]],
(Table1[[#This Row],[Budget_COGS]]-Table1[[#This Row],[COGS]]) / ABS(Table1[[#This Row],[Budget_COGS]])
)
)</f>
        <v>5.3846153846153849E-2</v>
      </c>
      <c r="S266" s="5" t="str">
        <f>IF(Table1[[#This Row],[COGS _Var]]&gt;=0, "Above Budget", "Below Budget")</f>
        <v>Below Budget</v>
      </c>
      <c r="T266">
        <f>Table1[[#This Row],[Actual_Sales]]-Table1[[#This Row],[COGS]]</f>
        <v>178</v>
      </c>
      <c r="U266">
        <v>190</v>
      </c>
      <c r="V266">
        <f>Table1[[#This Row],[Gross_Margin]]-Table1[[#This Row],[Budget_Margin]]</f>
        <v>-12</v>
      </c>
      <c r="W266" s="5">
        <f>IF(
Table1[[#This Row],[Budget_Margin]]=0,
"",
IF(
Table1[[#This Row],[Budget_Margin]]&gt;0,
(Table1[[#This Row],[Gross_Margin]]-Table1[[#This Row],[Budget_Margin]]) / Table1[[#This Row],[Budget_Margin]],
(Table1[[#This Row],[Gross_Margin]]-Table1[[#This Row],[Budget_Margin]]) / ABS(Table1[[#This Row],[Budget_Margin]])
)
)</f>
        <v>-6.3157894736842107E-2</v>
      </c>
      <c r="X266" s="5" t="str">
        <f>IF(Table1[[#This Row],[Margin_Var]]&gt;=0, "Above Budget", "Below Budget")</f>
        <v>Below Budget</v>
      </c>
      <c r="Y266" s="5">
        <f>IFERROR(Table1[[#This Row],[Gross_Margin]]/Table1[[#This Row],[Actual_Sales]],0)</f>
        <v>0.59136212624584716</v>
      </c>
      <c r="Z266" s="5">
        <f>Table1[[#This Row],[Actual_Profit]]/Table1[[#This Row],[Actual_Sales]]</f>
        <v>0.44186046511627908</v>
      </c>
      <c r="AA266">
        <v>45</v>
      </c>
      <c r="AB266" s="5">
        <f>IFERROR(Table1[[#This Row],[Expenses]]/Table1[[#This Row],[Actual_Sales]],0)</f>
        <v>0.14950166112956811</v>
      </c>
      <c r="AC266">
        <v>34</v>
      </c>
      <c r="AD266">
        <v>947</v>
      </c>
      <c r="AE266" s="5">
        <f>IFERROR(Table1[[#This Row],[Inventory]]/Table1[[#This Row],[Actual_Sales]],0)</f>
        <v>3.1461794019933556</v>
      </c>
    </row>
    <row r="267" spans="1:31" x14ac:dyDescent="0.25">
      <c r="A267">
        <v>3059</v>
      </c>
      <c r="B267">
        <v>432</v>
      </c>
      <c r="C267">
        <v>5</v>
      </c>
      <c r="D267" s="2">
        <v>40695</v>
      </c>
      <c r="E267">
        <v>274</v>
      </c>
      <c r="F267">
        <v>230</v>
      </c>
      <c r="G267">
        <f>Table1[[#This Row],[Actual_Sales]]-Table1[[#This Row],[Budget_Sales]]</f>
        <v>44</v>
      </c>
      <c r="H267" s="5">
        <f>IF(
Table1[[#This Row],[Budget_Sales]]=0,
"",
IF(
Table1[[#This Row],[Budget_Sales]]&gt;0,
(Table1[[#This Row],[Actual_Sales]]-Table1[[#This Row],[Budget_Sales]])/Table1[[#This Row],[Budget_Sales]],
(Table1[[#This Row],[Actual_Sales]]-Table1[[#This Row],[Budget_Sales]])/ABS(Table1[[#This Row],[Budget_Sales]])
)
)</f>
        <v>0.19130434782608696</v>
      </c>
      <c r="I267" s="5" t="str">
        <f>IF(Table1[[#This Row],[Sales_Var]]&gt;=0,"Above Budget","Below Budget")</f>
        <v>Above Budget</v>
      </c>
      <c r="J267">
        <f>Table1[[#This Row],[Actual_Sales]]-(Table1[[#This Row],[COGS]]+Table1[[#This Row],[Expenses]])</f>
        <v>121</v>
      </c>
      <c r="K267">
        <v>120</v>
      </c>
      <c r="L267">
        <f>Table1[[#This Row],[Actual_Profit]]-Table1[[#This Row],[Budget_Profit]]</f>
        <v>1</v>
      </c>
      <c r="M267" s="5">
        <f>IF(
Table1[[#This Row],[Budget_Profit]]=0,
"",
IF(
Table1[[#This Row],[Budget_Profit]]&gt;0,
(Table1[[#This Row],[Actual_Profit]]-Table1[[#This Row],[Budget_Profit]])/Table1[[#This Row],[Budget_Profit]],
(Table1[[#This Row],[Actual_Profit]]-Table1[[#This Row],[Budget_Profit]])/ABS(Table1[[#This Row],[Budget_Profit]])
)
)</f>
        <v>8.3333333333333332E-3</v>
      </c>
      <c r="N267" s="5" t="str">
        <f>IF(Table1[[#This Row],[Profit_Var]]&gt;=0, "Above Budget", "Below Budget")</f>
        <v>Above Budget</v>
      </c>
      <c r="O267">
        <v>113</v>
      </c>
      <c r="P267">
        <v>90</v>
      </c>
      <c r="Q267">
        <f>Table1[[#This Row],[COGS]]-Table1[[#This Row],[Budget_COGS]]</f>
        <v>23</v>
      </c>
      <c r="R267" s="5">
        <f>IF(
Table1[[#This Row],[Budget_COGS]]=0,
"",
IF(
Table1[[#This Row],[Budget_COGS]]&gt;0,
(Table1[[#This Row],[Budget_COGS]]-Table1[[#This Row],[COGS]]) / Table1[[#This Row],[Budget_COGS]],
(Table1[[#This Row],[Budget_COGS]]-Table1[[#This Row],[COGS]]) / ABS(Table1[[#This Row],[Budget_COGS]])
)
)</f>
        <v>-0.25555555555555554</v>
      </c>
      <c r="S267" s="5" t="str">
        <f>IF(Table1[[#This Row],[COGS _Var]]&gt;=0, "Above Budget", "Below Budget")</f>
        <v>Above Budget</v>
      </c>
      <c r="T267">
        <f>Table1[[#This Row],[Actual_Sales]]-Table1[[#This Row],[COGS]]</f>
        <v>161</v>
      </c>
      <c r="U267">
        <v>140</v>
      </c>
      <c r="V267">
        <f>Table1[[#This Row],[Gross_Margin]]-Table1[[#This Row],[Budget_Margin]]</f>
        <v>21</v>
      </c>
      <c r="W267" s="5">
        <f>IF(
Table1[[#This Row],[Budget_Margin]]=0,
"",
IF(
Table1[[#This Row],[Budget_Margin]]&gt;0,
(Table1[[#This Row],[Gross_Margin]]-Table1[[#This Row],[Budget_Margin]]) / Table1[[#This Row],[Budget_Margin]],
(Table1[[#This Row],[Gross_Margin]]-Table1[[#This Row],[Budget_Margin]]) / ABS(Table1[[#This Row],[Budget_Margin]])
)
)</f>
        <v>0.15</v>
      </c>
      <c r="X267" s="5" t="str">
        <f>IF(Table1[[#This Row],[Margin_Var]]&gt;=0, "Above Budget", "Below Budget")</f>
        <v>Above Budget</v>
      </c>
      <c r="Y267" s="5">
        <f>IFERROR(Table1[[#This Row],[Gross_Margin]]/Table1[[#This Row],[Actual_Sales]],0)</f>
        <v>0.58759124087591241</v>
      </c>
      <c r="Z267" s="5">
        <f>Table1[[#This Row],[Actual_Profit]]/Table1[[#This Row],[Actual_Sales]]</f>
        <v>0.44160583941605841</v>
      </c>
      <c r="AA267">
        <v>40</v>
      </c>
      <c r="AB267" s="5">
        <f>IFERROR(Table1[[#This Row],[Expenses]]/Table1[[#This Row],[Actual_Sales]],0)</f>
        <v>0.145985401459854</v>
      </c>
      <c r="AC267">
        <v>31</v>
      </c>
      <c r="AD267">
        <v>897</v>
      </c>
      <c r="AE267" s="5">
        <f>IFERROR(Table1[[#This Row],[Inventory]]/Table1[[#This Row],[Actual_Sales]],0)</f>
        <v>3.2737226277372264</v>
      </c>
    </row>
    <row r="268" spans="1:31" x14ac:dyDescent="0.25">
      <c r="A268">
        <v>3175</v>
      </c>
      <c r="B268">
        <v>951</v>
      </c>
      <c r="C268">
        <v>11</v>
      </c>
      <c r="D268" s="2">
        <v>40695</v>
      </c>
      <c r="E268">
        <v>274</v>
      </c>
      <c r="F268">
        <v>180</v>
      </c>
      <c r="G268">
        <f>Table1[[#This Row],[Actual_Sales]]-Table1[[#This Row],[Budget_Sales]]</f>
        <v>94</v>
      </c>
      <c r="H268" s="5">
        <f>IF(
Table1[[#This Row],[Budget_Sales]]=0,
"",
IF(
Table1[[#This Row],[Budget_Sales]]&gt;0,
(Table1[[#This Row],[Actual_Sales]]-Table1[[#This Row],[Budget_Sales]])/Table1[[#This Row],[Budget_Sales]],
(Table1[[#This Row],[Actual_Sales]]-Table1[[#This Row],[Budget_Sales]])/ABS(Table1[[#This Row],[Budget_Sales]])
)
)</f>
        <v>0.52222222222222225</v>
      </c>
      <c r="I268" s="5" t="str">
        <f>IF(Table1[[#This Row],[Sales_Var]]&gt;=0,"Above Budget","Below Budget")</f>
        <v>Above Budget</v>
      </c>
      <c r="J268">
        <f>Table1[[#This Row],[Actual_Sales]]-(Table1[[#This Row],[COGS]]+Table1[[#This Row],[Expenses]])</f>
        <v>121</v>
      </c>
      <c r="K268">
        <v>90</v>
      </c>
      <c r="L268">
        <f>Table1[[#This Row],[Actual_Profit]]-Table1[[#This Row],[Budget_Profit]]</f>
        <v>31</v>
      </c>
      <c r="M268" s="5">
        <f>IF(
Table1[[#This Row],[Budget_Profit]]=0,
"",
IF(
Table1[[#This Row],[Budget_Profit]]&gt;0,
(Table1[[#This Row],[Actual_Profit]]-Table1[[#This Row],[Budget_Profit]])/Table1[[#This Row],[Budget_Profit]],
(Table1[[#This Row],[Actual_Profit]]-Table1[[#This Row],[Budget_Profit]])/ABS(Table1[[#This Row],[Budget_Profit]])
)
)</f>
        <v>0.34444444444444444</v>
      </c>
      <c r="N268" s="5" t="str">
        <f>IF(Table1[[#This Row],[Profit_Var]]&gt;=0, "Above Budget", "Below Budget")</f>
        <v>Above Budget</v>
      </c>
      <c r="O268">
        <v>113</v>
      </c>
      <c r="P268">
        <v>70</v>
      </c>
      <c r="Q268">
        <f>Table1[[#This Row],[COGS]]-Table1[[#This Row],[Budget_COGS]]</f>
        <v>43</v>
      </c>
      <c r="R268" s="5">
        <f>IF(
Table1[[#This Row],[Budget_COGS]]=0,
"",
IF(
Table1[[#This Row],[Budget_COGS]]&gt;0,
(Table1[[#This Row],[Budget_COGS]]-Table1[[#This Row],[COGS]]) / Table1[[#This Row],[Budget_COGS]],
(Table1[[#This Row],[Budget_COGS]]-Table1[[#This Row],[COGS]]) / ABS(Table1[[#This Row],[Budget_COGS]])
)
)</f>
        <v>-0.61428571428571432</v>
      </c>
      <c r="S268" s="5" t="str">
        <f>IF(Table1[[#This Row],[COGS _Var]]&gt;=0, "Above Budget", "Below Budget")</f>
        <v>Above Budget</v>
      </c>
      <c r="T268">
        <f>Table1[[#This Row],[Actual_Sales]]-Table1[[#This Row],[COGS]]</f>
        <v>161</v>
      </c>
      <c r="U268">
        <v>110</v>
      </c>
      <c r="V268">
        <f>Table1[[#This Row],[Gross_Margin]]-Table1[[#This Row],[Budget_Margin]]</f>
        <v>51</v>
      </c>
      <c r="W268" s="5">
        <f>IF(
Table1[[#This Row],[Budget_Margin]]=0,
"",
IF(
Table1[[#This Row],[Budget_Margin]]&gt;0,
(Table1[[#This Row],[Gross_Margin]]-Table1[[#This Row],[Budget_Margin]]) / Table1[[#This Row],[Budget_Margin]],
(Table1[[#This Row],[Gross_Margin]]-Table1[[#This Row],[Budget_Margin]]) / ABS(Table1[[#This Row],[Budget_Margin]])
)
)</f>
        <v>0.46363636363636362</v>
      </c>
      <c r="X268" s="5" t="str">
        <f>IF(Table1[[#This Row],[Margin_Var]]&gt;=0, "Above Budget", "Below Budget")</f>
        <v>Above Budget</v>
      </c>
      <c r="Y268" s="5">
        <f>IFERROR(Table1[[#This Row],[Gross_Margin]]/Table1[[#This Row],[Actual_Sales]],0)</f>
        <v>0.58759124087591241</v>
      </c>
      <c r="Z268" s="5">
        <f>Table1[[#This Row],[Actual_Profit]]/Table1[[#This Row],[Actual_Sales]]</f>
        <v>0.44160583941605841</v>
      </c>
      <c r="AA268">
        <v>40</v>
      </c>
      <c r="AB268" s="5">
        <f>IFERROR(Table1[[#This Row],[Expenses]]/Table1[[#This Row],[Actual_Sales]],0)</f>
        <v>0.145985401459854</v>
      </c>
      <c r="AC268">
        <v>31</v>
      </c>
      <c r="AD268">
        <v>897</v>
      </c>
      <c r="AE268" s="5">
        <f>IFERROR(Table1[[#This Row],[Inventory]]/Table1[[#This Row],[Actual_Sales]],0)</f>
        <v>3.2737226277372264</v>
      </c>
    </row>
    <row r="269" spans="1:31" x14ac:dyDescent="0.25">
      <c r="A269">
        <v>1941</v>
      </c>
      <c r="B269">
        <v>970</v>
      </c>
      <c r="C269">
        <v>1</v>
      </c>
      <c r="D269" s="2">
        <v>40483</v>
      </c>
      <c r="E269">
        <v>290</v>
      </c>
      <c r="F269">
        <v>280</v>
      </c>
      <c r="G269">
        <f>Table1[[#This Row],[Actual_Sales]]-Table1[[#This Row],[Budget_Sales]]</f>
        <v>10</v>
      </c>
      <c r="H269" s="5">
        <f>IF(
Table1[[#This Row],[Budget_Sales]]=0,
"",
IF(
Table1[[#This Row],[Budget_Sales]]&gt;0,
(Table1[[#This Row],[Actual_Sales]]-Table1[[#This Row],[Budget_Sales]])/Table1[[#This Row],[Budget_Sales]],
(Table1[[#This Row],[Actual_Sales]]-Table1[[#This Row],[Budget_Sales]])/ABS(Table1[[#This Row],[Budget_Sales]])
)
)</f>
        <v>3.5714285714285712E-2</v>
      </c>
      <c r="I269" s="5" t="str">
        <f>IF(Table1[[#This Row],[Sales_Var]]&gt;=0,"Above Budget","Below Budget")</f>
        <v>Above Budget</v>
      </c>
      <c r="J269">
        <f>Table1[[#This Row],[Actual_Sales]]-(Table1[[#This Row],[COGS]]+Table1[[#This Row],[Expenses]])</f>
        <v>128</v>
      </c>
      <c r="K269">
        <v>130</v>
      </c>
      <c r="L269">
        <f>Table1[[#This Row],[Actual_Profit]]-Table1[[#This Row],[Budget_Profit]]</f>
        <v>-2</v>
      </c>
      <c r="M269" s="5">
        <f>IF(
Table1[[#This Row],[Budget_Profit]]=0,
"",
IF(
Table1[[#This Row],[Budget_Profit]]&gt;0,
(Table1[[#This Row],[Actual_Profit]]-Table1[[#This Row],[Budget_Profit]])/Table1[[#This Row],[Budget_Profit]],
(Table1[[#This Row],[Actual_Profit]]-Table1[[#This Row],[Budget_Profit]])/ABS(Table1[[#This Row],[Budget_Profit]])
)
)</f>
        <v>-1.5384615384615385E-2</v>
      </c>
      <c r="N269" s="5" t="str">
        <f>IF(Table1[[#This Row],[Profit_Var]]&gt;=0, "Above Budget", "Below Budget")</f>
        <v>Below Budget</v>
      </c>
      <c r="O269">
        <v>118</v>
      </c>
      <c r="P269">
        <v>110</v>
      </c>
      <c r="Q269">
        <f>Table1[[#This Row],[COGS]]-Table1[[#This Row],[Budget_COGS]]</f>
        <v>8</v>
      </c>
      <c r="R269" s="5">
        <f>IF(
Table1[[#This Row],[Budget_COGS]]=0,
"",
IF(
Table1[[#This Row],[Budget_COGS]]&gt;0,
(Table1[[#This Row],[Budget_COGS]]-Table1[[#This Row],[COGS]]) / Table1[[#This Row],[Budget_COGS]],
(Table1[[#This Row],[Budget_COGS]]-Table1[[#This Row],[COGS]]) / ABS(Table1[[#This Row],[Budget_COGS]])
)
)</f>
        <v>-7.2727272727272724E-2</v>
      </c>
      <c r="S269" s="5" t="str">
        <f>IF(Table1[[#This Row],[COGS _Var]]&gt;=0, "Above Budget", "Below Budget")</f>
        <v>Above Budget</v>
      </c>
      <c r="T269">
        <f>Table1[[#This Row],[Actual_Sales]]-Table1[[#This Row],[COGS]]</f>
        <v>172</v>
      </c>
      <c r="U269">
        <v>170</v>
      </c>
      <c r="V269">
        <f>Table1[[#This Row],[Gross_Margin]]-Table1[[#This Row],[Budget_Margin]]</f>
        <v>2</v>
      </c>
      <c r="W269" s="5">
        <f>IF(
Table1[[#This Row],[Budget_Margin]]=0,
"",
IF(
Table1[[#This Row],[Budget_Margin]]&gt;0,
(Table1[[#This Row],[Gross_Margin]]-Table1[[#This Row],[Budget_Margin]]) / Table1[[#This Row],[Budget_Margin]],
(Table1[[#This Row],[Gross_Margin]]-Table1[[#This Row],[Budget_Margin]]) / ABS(Table1[[#This Row],[Budget_Margin]])
)
)</f>
        <v>1.1764705882352941E-2</v>
      </c>
      <c r="X269" s="5" t="str">
        <f>IF(Table1[[#This Row],[Margin_Var]]&gt;=0, "Above Budget", "Below Budget")</f>
        <v>Above Budget</v>
      </c>
      <c r="Y269" s="5">
        <f>IFERROR(Table1[[#This Row],[Gross_Margin]]/Table1[[#This Row],[Actual_Sales]],0)</f>
        <v>0.59310344827586203</v>
      </c>
      <c r="Z269" s="5">
        <f>Table1[[#This Row],[Actual_Profit]]/Table1[[#This Row],[Actual_Sales]]</f>
        <v>0.44137931034482758</v>
      </c>
      <c r="AA269">
        <v>44</v>
      </c>
      <c r="AB269" s="5">
        <f>IFERROR(Table1[[#This Row],[Expenses]]/Table1[[#This Row],[Actual_Sales]],0)</f>
        <v>0.15172413793103448</v>
      </c>
      <c r="AC269">
        <v>33</v>
      </c>
      <c r="AD269">
        <v>930</v>
      </c>
      <c r="AE269" s="5">
        <f>IFERROR(Table1[[#This Row],[Inventory]]/Table1[[#This Row],[Actual_Sales]],0)</f>
        <v>3.2068965517241379</v>
      </c>
    </row>
    <row r="270" spans="1:31" x14ac:dyDescent="0.25">
      <c r="A270">
        <v>1780</v>
      </c>
      <c r="B270">
        <v>213</v>
      </c>
      <c r="C270">
        <v>11</v>
      </c>
      <c r="D270" s="2">
        <v>40483</v>
      </c>
      <c r="E270">
        <v>290</v>
      </c>
      <c r="F270">
        <v>210</v>
      </c>
      <c r="G270">
        <f>Table1[[#This Row],[Actual_Sales]]-Table1[[#This Row],[Budget_Sales]]</f>
        <v>80</v>
      </c>
      <c r="H270" s="5">
        <f>IF(
Table1[[#This Row],[Budget_Sales]]=0,
"",
IF(
Table1[[#This Row],[Budget_Sales]]&gt;0,
(Table1[[#This Row],[Actual_Sales]]-Table1[[#This Row],[Budget_Sales]])/Table1[[#This Row],[Budget_Sales]],
(Table1[[#This Row],[Actual_Sales]]-Table1[[#This Row],[Budget_Sales]])/ABS(Table1[[#This Row],[Budget_Sales]])
)
)</f>
        <v>0.38095238095238093</v>
      </c>
      <c r="I270" s="5" t="str">
        <f>IF(Table1[[#This Row],[Sales_Var]]&gt;=0,"Above Budget","Below Budget")</f>
        <v>Above Budget</v>
      </c>
      <c r="J270">
        <f>Table1[[#This Row],[Actual_Sales]]-(Table1[[#This Row],[COGS]]+Table1[[#This Row],[Expenses]])</f>
        <v>128</v>
      </c>
      <c r="K270">
        <v>110</v>
      </c>
      <c r="L270">
        <f>Table1[[#This Row],[Actual_Profit]]-Table1[[#This Row],[Budget_Profit]]</f>
        <v>18</v>
      </c>
      <c r="M270" s="5">
        <f>IF(
Table1[[#This Row],[Budget_Profit]]=0,
"",
IF(
Table1[[#This Row],[Budget_Profit]]&gt;0,
(Table1[[#This Row],[Actual_Profit]]-Table1[[#This Row],[Budget_Profit]])/Table1[[#This Row],[Budget_Profit]],
(Table1[[#This Row],[Actual_Profit]]-Table1[[#This Row],[Budget_Profit]])/ABS(Table1[[#This Row],[Budget_Profit]])
)
)</f>
        <v>0.16363636363636364</v>
      </c>
      <c r="N270" s="5" t="str">
        <f>IF(Table1[[#This Row],[Profit_Var]]&gt;=0, "Above Budget", "Below Budget")</f>
        <v>Above Budget</v>
      </c>
      <c r="O270">
        <v>118</v>
      </c>
      <c r="P270">
        <v>80</v>
      </c>
      <c r="Q270">
        <f>Table1[[#This Row],[COGS]]-Table1[[#This Row],[Budget_COGS]]</f>
        <v>38</v>
      </c>
      <c r="R270" s="5">
        <f>IF(
Table1[[#This Row],[Budget_COGS]]=0,
"",
IF(
Table1[[#This Row],[Budget_COGS]]&gt;0,
(Table1[[#This Row],[Budget_COGS]]-Table1[[#This Row],[COGS]]) / Table1[[#This Row],[Budget_COGS]],
(Table1[[#This Row],[Budget_COGS]]-Table1[[#This Row],[COGS]]) / ABS(Table1[[#This Row],[Budget_COGS]])
)
)</f>
        <v>-0.47499999999999998</v>
      </c>
      <c r="S270" s="5" t="str">
        <f>IF(Table1[[#This Row],[COGS _Var]]&gt;=0, "Above Budget", "Below Budget")</f>
        <v>Above Budget</v>
      </c>
      <c r="T270">
        <f>Table1[[#This Row],[Actual_Sales]]-Table1[[#This Row],[COGS]]</f>
        <v>172</v>
      </c>
      <c r="U270">
        <v>130</v>
      </c>
      <c r="V270">
        <f>Table1[[#This Row],[Gross_Margin]]-Table1[[#This Row],[Budget_Margin]]</f>
        <v>42</v>
      </c>
      <c r="W270" s="5">
        <f>IF(
Table1[[#This Row],[Budget_Margin]]=0,
"",
IF(
Table1[[#This Row],[Budget_Margin]]&gt;0,
(Table1[[#This Row],[Gross_Margin]]-Table1[[#This Row],[Budget_Margin]]) / Table1[[#This Row],[Budget_Margin]],
(Table1[[#This Row],[Gross_Margin]]-Table1[[#This Row],[Budget_Margin]]) / ABS(Table1[[#This Row],[Budget_Margin]])
)
)</f>
        <v>0.32307692307692309</v>
      </c>
      <c r="X270" s="5" t="str">
        <f>IF(Table1[[#This Row],[Margin_Var]]&gt;=0, "Above Budget", "Below Budget")</f>
        <v>Above Budget</v>
      </c>
      <c r="Y270" s="5">
        <f>IFERROR(Table1[[#This Row],[Gross_Margin]]/Table1[[#This Row],[Actual_Sales]],0)</f>
        <v>0.59310344827586203</v>
      </c>
      <c r="Z270" s="5">
        <f>Table1[[#This Row],[Actual_Profit]]/Table1[[#This Row],[Actual_Sales]]</f>
        <v>0.44137931034482758</v>
      </c>
      <c r="AA270">
        <v>44</v>
      </c>
      <c r="AB270" s="5">
        <f>IFERROR(Table1[[#This Row],[Expenses]]/Table1[[#This Row],[Actual_Sales]],0)</f>
        <v>0.15172413793103448</v>
      </c>
      <c r="AC270">
        <v>33</v>
      </c>
      <c r="AD270">
        <v>930</v>
      </c>
      <c r="AE270" s="5">
        <f>IFERROR(Table1[[#This Row],[Inventory]]/Table1[[#This Row],[Actual_Sales]],0)</f>
        <v>3.2068965517241379</v>
      </c>
    </row>
    <row r="271" spans="1:31" x14ac:dyDescent="0.25">
      <c r="A271">
        <v>3324</v>
      </c>
      <c r="B271">
        <v>720</v>
      </c>
      <c r="C271">
        <v>1</v>
      </c>
      <c r="D271" s="2">
        <v>40725</v>
      </c>
      <c r="E271">
        <v>254</v>
      </c>
      <c r="F271">
        <v>260</v>
      </c>
      <c r="G271">
        <f>Table1[[#This Row],[Actual_Sales]]-Table1[[#This Row],[Budget_Sales]]</f>
        <v>-6</v>
      </c>
      <c r="H271" s="5">
        <f>IF(
Table1[[#This Row],[Budget_Sales]]=0,
"",
IF(
Table1[[#This Row],[Budget_Sales]]&gt;0,
(Table1[[#This Row],[Actual_Sales]]-Table1[[#This Row],[Budget_Sales]])/Table1[[#This Row],[Budget_Sales]],
(Table1[[#This Row],[Actual_Sales]]-Table1[[#This Row],[Budget_Sales]])/ABS(Table1[[#This Row],[Budget_Sales]])
)
)</f>
        <v>-2.3076923076923078E-2</v>
      </c>
      <c r="I271" s="5" t="str">
        <f>IF(Table1[[#This Row],[Sales_Var]]&gt;=0,"Above Budget","Below Budget")</f>
        <v>Below Budget</v>
      </c>
      <c r="J271">
        <f>Table1[[#This Row],[Actual_Sales]]-(Table1[[#This Row],[COGS]]+Table1[[#This Row],[Expenses]])</f>
        <v>112</v>
      </c>
      <c r="K271">
        <v>120</v>
      </c>
      <c r="L271">
        <f>Table1[[#This Row],[Actual_Profit]]-Table1[[#This Row],[Budget_Profit]]</f>
        <v>-8</v>
      </c>
      <c r="M271" s="5">
        <f>IF(
Table1[[#This Row],[Budget_Profit]]=0,
"",
IF(
Table1[[#This Row],[Budget_Profit]]&gt;0,
(Table1[[#This Row],[Actual_Profit]]-Table1[[#This Row],[Budget_Profit]])/Table1[[#This Row],[Budget_Profit]],
(Table1[[#This Row],[Actual_Profit]]-Table1[[#This Row],[Budget_Profit]])/ABS(Table1[[#This Row],[Budget_Profit]])
)
)</f>
        <v>-6.6666666666666666E-2</v>
      </c>
      <c r="N271" s="5" t="str">
        <f>IF(Table1[[#This Row],[Profit_Var]]&gt;=0, "Above Budget", "Below Budget")</f>
        <v>Below Budget</v>
      </c>
      <c r="O271">
        <v>104</v>
      </c>
      <c r="P271">
        <v>110</v>
      </c>
      <c r="Q271">
        <f>Table1[[#This Row],[COGS]]-Table1[[#This Row],[Budget_COGS]]</f>
        <v>-6</v>
      </c>
      <c r="R271" s="5">
        <f>IF(
Table1[[#This Row],[Budget_COGS]]=0,
"",
IF(
Table1[[#This Row],[Budget_COGS]]&gt;0,
(Table1[[#This Row],[Budget_COGS]]-Table1[[#This Row],[COGS]]) / Table1[[#This Row],[Budget_COGS]],
(Table1[[#This Row],[Budget_COGS]]-Table1[[#This Row],[COGS]]) / ABS(Table1[[#This Row],[Budget_COGS]])
)
)</f>
        <v>5.4545454545454543E-2</v>
      </c>
      <c r="S271" s="5" t="str">
        <f>IF(Table1[[#This Row],[COGS _Var]]&gt;=0, "Above Budget", "Below Budget")</f>
        <v>Below Budget</v>
      </c>
      <c r="T271">
        <f>Table1[[#This Row],[Actual_Sales]]-Table1[[#This Row],[COGS]]</f>
        <v>150</v>
      </c>
      <c r="U271">
        <v>150</v>
      </c>
      <c r="V271">
        <f>Table1[[#This Row],[Gross_Margin]]-Table1[[#This Row],[Budget_Margin]]</f>
        <v>0</v>
      </c>
      <c r="W271" s="5">
        <f>IF(
Table1[[#This Row],[Budget_Margin]]=0,
"",
IF(
Table1[[#This Row],[Budget_Margin]]&gt;0,
(Table1[[#This Row],[Gross_Margin]]-Table1[[#This Row],[Budget_Margin]]) / Table1[[#This Row],[Budget_Margin]],
(Table1[[#This Row],[Gross_Margin]]-Table1[[#This Row],[Budget_Margin]]) / ABS(Table1[[#This Row],[Budget_Margin]])
)
)</f>
        <v>0</v>
      </c>
      <c r="X271" s="5" t="str">
        <f>IF(Table1[[#This Row],[Margin_Var]]&gt;=0, "Above Budget", "Below Budget")</f>
        <v>Above Budget</v>
      </c>
      <c r="Y271" s="5">
        <f>IFERROR(Table1[[#This Row],[Gross_Margin]]/Table1[[#This Row],[Actual_Sales]],0)</f>
        <v>0.59055118110236215</v>
      </c>
      <c r="Z271" s="5">
        <f>Table1[[#This Row],[Actual_Profit]]/Table1[[#This Row],[Actual_Sales]]</f>
        <v>0.44094488188976377</v>
      </c>
      <c r="AA271">
        <v>38</v>
      </c>
      <c r="AB271" s="5">
        <f>IFERROR(Table1[[#This Row],[Expenses]]/Table1[[#This Row],[Actual_Sales]],0)</f>
        <v>0.14960629921259844</v>
      </c>
      <c r="AC271">
        <v>29</v>
      </c>
      <c r="AD271">
        <v>952</v>
      </c>
      <c r="AE271" s="5">
        <f>IFERROR(Table1[[#This Row],[Inventory]]/Table1[[#This Row],[Actual_Sales]],0)</f>
        <v>3.7480314960629921</v>
      </c>
    </row>
    <row r="272" spans="1:31" x14ac:dyDescent="0.25">
      <c r="A272">
        <v>3310</v>
      </c>
      <c r="B272">
        <v>708</v>
      </c>
      <c r="C272">
        <v>8</v>
      </c>
      <c r="D272" s="2">
        <v>40725</v>
      </c>
      <c r="E272">
        <v>254</v>
      </c>
      <c r="F272">
        <v>220</v>
      </c>
      <c r="G272">
        <f>Table1[[#This Row],[Actual_Sales]]-Table1[[#This Row],[Budget_Sales]]</f>
        <v>34</v>
      </c>
      <c r="H272" s="5">
        <f>IF(
Table1[[#This Row],[Budget_Sales]]=0,
"",
IF(
Table1[[#This Row],[Budget_Sales]]&gt;0,
(Table1[[#This Row],[Actual_Sales]]-Table1[[#This Row],[Budget_Sales]])/Table1[[#This Row],[Budget_Sales]],
(Table1[[#This Row],[Actual_Sales]]-Table1[[#This Row],[Budget_Sales]])/ABS(Table1[[#This Row],[Budget_Sales]])
)
)</f>
        <v>0.15454545454545454</v>
      </c>
      <c r="I272" s="5" t="str">
        <f>IF(Table1[[#This Row],[Sales_Var]]&gt;=0,"Above Budget","Below Budget")</f>
        <v>Above Budget</v>
      </c>
      <c r="J272">
        <f>Table1[[#This Row],[Actual_Sales]]-(Table1[[#This Row],[COGS]]+Table1[[#This Row],[Expenses]])</f>
        <v>112</v>
      </c>
      <c r="K272">
        <v>120</v>
      </c>
      <c r="L272">
        <f>Table1[[#This Row],[Actual_Profit]]-Table1[[#This Row],[Budget_Profit]]</f>
        <v>-8</v>
      </c>
      <c r="M272" s="5">
        <f>IF(
Table1[[#This Row],[Budget_Profit]]=0,
"",
IF(
Table1[[#This Row],[Budget_Profit]]&gt;0,
(Table1[[#This Row],[Actual_Profit]]-Table1[[#This Row],[Budget_Profit]])/Table1[[#This Row],[Budget_Profit]],
(Table1[[#This Row],[Actual_Profit]]-Table1[[#This Row],[Budget_Profit]])/ABS(Table1[[#This Row],[Budget_Profit]])
)
)</f>
        <v>-6.6666666666666666E-2</v>
      </c>
      <c r="N272" s="5" t="str">
        <f>IF(Table1[[#This Row],[Profit_Var]]&gt;=0, "Above Budget", "Below Budget")</f>
        <v>Below Budget</v>
      </c>
      <c r="O272">
        <v>104</v>
      </c>
      <c r="P272">
        <v>80</v>
      </c>
      <c r="Q272">
        <f>Table1[[#This Row],[COGS]]-Table1[[#This Row],[Budget_COGS]]</f>
        <v>24</v>
      </c>
      <c r="R272" s="5">
        <f>IF(
Table1[[#This Row],[Budget_COGS]]=0,
"",
IF(
Table1[[#This Row],[Budget_COGS]]&gt;0,
(Table1[[#This Row],[Budget_COGS]]-Table1[[#This Row],[COGS]]) / Table1[[#This Row],[Budget_COGS]],
(Table1[[#This Row],[Budget_COGS]]-Table1[[#This Row],[COGS]]) / ABS(Table1[[#This Row],[Budget_COGS]])
)
)</f>
        <v>-0.3</v>
      </c>
      <c r="S272" s="5" t="str">
        <f>IF(Table1[[#This Row],[COGS _Var]]&gt;=0, "Above Budget", "Below Budget")</f>
        <v>Above Budget</v>
      </c>
      <c r="T272">
        <f>Table1[[#This Row],[Actual_Sales]]-Table1[[#This Row],[COGS]]</f>
        <v>150</v>
      </c>
      <c r="U272">
        <v>140</v>
      </c>
      <c r="V272">
        <f>Table1[[#This Row],[Gross_Margin]]-Table1[[#This Row],[Budget_Margin]]</f>
        <v>10</v>
      </c>
      <c r="W272" s="5">
        <f>IF(
Table1[[#This Row],[Budget_Margin]]=0,
"",
IF(
Table1[[#This Row],[Budget_Margin]]&gt;0,
(Table1[[#This Row],[Gross_Margin]]-Table1[[#This Row],[Budget_Margin]]) / Table1[[#This Row],[Budget_Margin]],
(Table1[[#This Row],[Gross_Margin]]-Table1[[#This Row],[Budget_Margin]]) / ABS(Table1[[#This Row],[Budget_Margin]])
)
)</f>
        <v>7.1428571428571425E-2</v>
      </c>
      <c r="X272" s="5" t="str">
        <f>IF(Table1[[#This Row],[Margin_Var]]&gt;=0, "Above Budget", "Below Budget")</f>
        <v>Above Budget</v>
      </c>
      <c r="Y272" s="5">
        <f>IFERROR(Table1[[#This Row],[Gross_Margin]]/Table1[[#This Row],[Actual_Sales]],0)</f>
        <v>0.59055118110236215</v>
      </c>
      <c r="Z272" s="5">
        <f>Table1[[#This Row],[Actual_Profit]]/Table1[[#This Row],[Actual_Sales]]</f>
        <v>0.44094488188976377</v>
      </c>
      <c r="AA272">
        <v>38</v>
      </c>
      <c r="AB272" s="5">
        <f>IFERROR(Table1[[#This Row],[Expenses]]/Table1[[#This Row],[Actual_Sales]],0)</f>
        <v>0.14960629921259844</v>
      </c>
      <c r="AC272">
        <v>29</v>
      </c>
      <c r="AD272">
        <v>952</v>
      </c>
      <c r="AE272" s="5">
        <f>IFERROR(Table1[[#This Row],[Inventory]]/Table1[[#This Row],[Actual_Sales]],0)</f>
        <v>3.7480314960629921</v>
      </c>
    </row>
    <row r="273" spans="1:31" x14ac:dyDescent="0.25">
      <c r="A273">
        <v>3351</v>
      </c>
      <c r="B273">
        <v>914</v>
      </c>
      <c r="C273">
        <v>12</v>
      </c>
      <c r="D273" s="2">
        <v>40725</v>
      </c>
      <c r="E273">
        <v>254</v>
      </c>
      <c r="F273">
        <v>270</v>
      </c>
      <c r="G273">
        <f>Table1[[#This Row],[Actual_Sales]]-Table1[[#This Row],[Budget_Sales]]</f>
        <v>-16</v>
      </c>
      <c r="H273" s="5">
        <f>IF(
Table1[[#This Row],[Budget_Sales]]=0,
"",
IF(
Table1[[#This Row],[Budget_Sales]]&gt;0,
(Table1[[#This Row],[Actual_Sales]]-Table1[[#This Row],[Budget_Sales]])/Table1[[#This Row],[Budget_Sales]],
(Table1[[#This Row],[Actual_Sales]]-Table1[[#This Row],[Budget_Sales]])/ABS(Table1[[#This Row],[Budget_Sales]])
)
)</f>
        <v>-5.9259259259259262E-2</v>
      </c>
      <c r="I273" s="5" t="str">
        <f>IF(Table1[[#This Row],[Sales_Var]]&gt;=0,"Above Budget","Below Budget")</f>
        <v>Below Budget</v>
      </c>
      <c r="J273">
        <f>Table1[[#This Row],[Actual_Sales]]-(Table1[[#This Row],[COGS]]+Table1[[#This Row],[Expenses]])</f>
        <v>112</v>
      </c>
      <c r="K273">
        <v>120</v>
      </c>
      <c r="L273">
        <f>Table1[[#This Row],[Actual_Profit]]-Table1[[#This Row],[Budget_Profit]]</f>
        <v>-8</v>
      </c>
      <c r="M273" s="5">
        <f>IF(
Table1[[#This Row],[Budget_Profit]]=0,
"",
IF(
Table1[[#This Row],[Budget_Profit]]&gt;0,
(Table1[[#This Row],[Actual_Profit]]-Table1[[#This Row],[Budget_Profit]])/Table1[[#This Row],[Budget_Profit]],
(Table1[[#This Row],[Actual_Profit]]-Table1[[#This Row],[Budget_Profit]])/ABS(Table1[[#This Row],[Budget_Profit]])
)
)</f>
        <v>-6.6666666666666666E-2</v>
      </c>
      <c r="N273" s="5" t="str">
        <f>IF(Table1[[#This Row],[Profit_Var]]&gt;=0, "Above Budget", "Below Budget")</f>
        <v>Below Budget</v>
      </c>
      <c r="O273">
        <v>104</v>
      </c>
      <c r="P273">
        <v>110</v>
      </c>
      <c r="Q273">
        <f>Table1[[#This Row],[COGS]]-Table1[[#This Row],[Budget_COGS]]</f>
        <v>-6</v>
      </c>
      <c r="R273" s="5">
        <f>IF(
Table1[[#This Row],[Budget_COGS]]=0,
"",
IF(
Table1[[#This Row],[Budget_COGS]]&gt;0,
(Table1[[#This Row],[Budget_COGS]]-Table1[[#This Row],[COGS]]) / Table1[[#This Row],[Budget_COGS]],
(Table1[[#This Row],[Budget_COGS]]-Table1[[#This Row],[COGS]]) / ABS(Table1[[#This Row],[Budget_COGS]])
)
)</f>
        <v>5.4545454545454543E-2</v>
      </c>
      <c r="S273" s="5" t="str">
        <f>IF(Table1[[#This Row],[COGS _Var]]&gt;=0, "Above Budget", "Below Budget")</f>
        <v>Below Budget</v>
      </c>
      <c r="T273">
        <f>Table1[[#This Row],[Actual_Sales]]-Table1[[#This Row],[COGS]]</f>
        <v>150</v>
      </c>
      <c r="U273">
        <v>160</v>
      </c>
      <c r="V273">
        <f>Table1[[#This Row],[Gross_Margin]]-Table1[[#This Row],[Budget_Margin]]</f>
        <v>-10</v>
      </c>
      <c r="W273" s="5">
        <f>IF(
Table1[[#This Row],[Budget_Margin]]=0,
"",
IF(
Table1[[#This Row],[Budget_Margin]]&gt;0,
(Table1[[#This Row],[Gross_Margin]]-Table1[[#This Row],[Budget_Margin]]) / Table1[[#This Row],[Budget_Margin]],
(Table1[[#This Row],[Gross_Margin]]-Table1[[#This Row],[Budget_Margin]]) / ABS(Table1[[#This Row],[Budget_Margin]])
)
)</f>
        <v>-6.25E-2</v>
      </c>
      <c r="X273" s="5" t="str">
        <f>IF(Table1[[#This Row],[Margin_Var]]&gt;=0, "Above Budget", "Below Budget")</f>
        <v>Below Budget</v>
      </c>
      <c r="Y273" s="5">
        <f>IFERROR(Table1[[#This Row],[Gross_Margin]]/Table1[[#This Row],[Actual_Sales]],0)</f>
        <v>0.59055118110236215</v>
      </c>
      <c r="Z273" s="5">
        <f>Table1[[#This Row],[Actual_Profit]]/Table1[[#This Row],[Actual_Sales]]</f>
        <v>0.44094488188976377</v>
      </c>
      <c r="AA273">
        <v>38</v>
      </c>
      <c r="AB273" s="5">
        <f>IFERROR(Table1[[#This Row],[Expenses]]/Table1[[#This Row],[Actual_Sales]],0)</f>
        <v>0.14960629921259844</v>
      </c>
      <c r="AC273">
        <v>29</v>
      </c>
      <c r="AD273">
        <v>952</v>
      </c>
      <c r="AE273" s="5">
        <f>IFERROR(Table1[[#This Row],[Inventory]]/Table1[[#This Row],[Actual_Sales]],0)</f>
        <v>3.7480314960629921</v>
      </c>
    </row>
    <row r="274" spans="1:31" x14ac:dyDescent="0.25">
      <c r="A274">
        <v>2963</v>
      </c>
      <c r="B274">
        <v>720</v>
      </c>
      <c r="C274">
        <v>1</v>
      </c>
      <c r="D274" s="2">
        <v>40664</v>
      </c>
      <c r="E274">
        <v>254</v>
      </c>
      <c r="F274">
        <v>260</v>
      </c>
      <c r="G274">
        <f>Table1[[#This Row],[Actual_Sales]]-Table1[[#This Row],[Budget_Sales]]</f>
        <v>-6</v>
      </c>
      <c r="H274" s="5">
        <f>IF(
Table1[[#This Row],[Budget_Sales]]=0,
"",
IF(
Table1[[#This Row],[Budget_Sales]]&gt;0,
(Table1[[#This Row],[Actual_Sales]]-Table1[[#This Row],[Budget_Sales]])/Table1[[#This Row],[Budget_Sales]],
(Table1[[#This Row],[Actual_Sales]]-Table1[[#This Row],[Budget_Sales]])/ABS(Table1[[#This Row],[Budget_Sales]])
)
)</f>
        <v>-2.3076923076923078E-2</v>
      </c>
      <c r="I274" s="5" t="str">
        <f>IF(Table1[[#This Row],[Sales_Var]]&gt;=0,"Above Budget","Below Budget")</f>
        <v>Below Budget</v>
      </c>
      <c r="J274">
        <f>Table1[[#This Row],[Actual_Sales]]-(Table1[[#This Row],[COGS]]+Table1[[#This Row],[Expenses]])</f>
        <v>112</v>
      </c>
      <c r="K274">
        <v>120</v>
      </c>
      <c r="L274">
        <f>Table1[[#This Row],[Actual_Profit]]-Table1[[#This Row],[Budget_Profit]]</f>
        <v>-8</v>
      </c>
      <c r="M274" s="5">
        <f>IF(
Table1[[#This Row],[Budget_Profit]]=0,
"",
IF(
Table1[[#This Row],[Budget_Profit]]&gt;0,
(Table1[[#This Row],[Actual_Profit]]-Table1[[#This Row],[Budget_Profit]])/Table1[[#This Row],[Budget_Profit]],
(Table1[[#This Row],[Actual_Profit]]-Table1[[#This Row],[Budget_Profit]])/ABS(Table1[[#This Row],[Budget_Profit]])
)
)</f>
        <v>-6.6666666666666666E-2</v>
      </c>
      <c r="N274" s="5" t="str">
        <f>IF(Table1[[#This Row],[Profit_Var]]&gt;=0, "Above Budget", "Below Budget")</f>
        <v>Below Budget</v>
      </c>
      <c r="O274">
        <v>104</v>
      </c>
      <c r="P274">
        <v>110</v>
      </c>
      <c r="Q274">
        <f>Table1[[#This Row],[COGS]]-Table1[[#This Row],[Budget_COGS]]</f>
        <v>-6</v>
      </c>
      <c r="R274" s="5">
        <f>IF(
Table1[[#This Row],[Budget_COGS]]=0,
"",
IF(
Table1[[#This Row],[Budget_COGS]]&gt;0,
(Table1[[#This Row],[Budget_COGS]]-Table1[[#This Row],[COGS]]) / Table1[[#This Row],[Budget_COGS]],
(Table1[[#This Row],[Budget_COGS]]-Table1[[#This Row],[COGS]]) / ABS(Table1[[#This Row],[Budget_COGS]])
)
)</f>
        <v>5.4545454545454543E-2</v>
      </c>
      <c r="S274" s="5" t="str">
        <f>IF(Table1[[#This Row],[COGS _Var]]&gt;=0, "Above Budget", "Below Budget")</f>
        <v>Below Budget</v>
      </c>
      <c r="T274">
        <f>Table1[[#This Row],[Actual_Sales]]-Table1[[#This Row],[COGS]]</f>
        <v>150</v>
      </c>
      <c r="U274">
        <v>150</v>
      </c>
      <c r="V274">
        <f>Table1[[#This Row],[Gross_Margin]]-Table1[[#This Row],[Budget_Margin]]</f>
        <v>0</v>
      </c>
      <c r="W274" s="5">
        <f>IF(
Table1[[#This Row],[Budget_Margin]]=0,
"",
IF(
Table1[[#This Row],[Budget_Margin]]&gt;0,
(Table1[[#This Row],[Gross_Margin]]-Table1[[#This Row],[Budget_Margin]]) / Table1[[#This Row],[Budget_Margin]],
(Table1[[#This Row],[Gross_Margin]]-Table1[[#This Row],[Budget_Margin]]) / ABS(Table1[[#This Row],[Budget_Margin]])
)
)</f>
        <v>0</v>
      </c>
      <c r="X274" s="5" t="str">
        <f>IF(Table1[[#This Row],[Margin_Var]]&gt;=0, "Above Budget", "Below Budget")</f>
        <v>Above Budget</v>
      </c>
      <c r="Y274" s="5">
        <f>IFERROR(Table1[[#This Row],[Gross_Margin]]/Table1[[#This Row],[Actual_Sales]],0)</f>
        <v>0.59055118110236215</v>
      </c>
      <c r="Z274" s="5">
        <f>Table1[[#This Row],[Actual_Profit]]/Table1[[#This Row],[Actual_Sales]]</f>
        <v>0.44094488188976377</v>
      </c>
      <c r="AA274">
        <v>38</v>
      </c>
      <c r="AB274" s="5">
        <f>IFERROR(Table1[[#This Row],[Expenses]]/Table1[[#This Row],[Actual_Sales]],0)</f>
        <v>0.14960629921259844</v>
      </c>
      <c r="AC274">
        <v>29</v>
      </c>
      <c r="AD274">
        <v>821</v>
      </c>
      <c r="AE274" s="5">
        <f>IFERROR(Table1[[#This Row],[Inventory]]/Table1[[#This Row],[Actual_Sales]],0)</f>
        <v>3.2322834645669292</v>
      </c>
    </row>
    <row r="275" spans="1:31" x14ac:dyDescent="0.25">
      <c r="A275">
        <v>2937</v>
      </c>
      <c r="B275">
        <v>619</v>
      </c>
      <c r="C275">
        <v>8</v>
      </c>
      <c r="D275" s="2">
        <v>40664</v>
      </c>
      <c r="E275">
        <v>254</v>
      </c>
      <c r="F275">
        <v>220</v>
      </c>
      <c r="G275">
        <f>Table1[[#This Row],[Actual_Sales]]-Table1[[#This Row],[Budget_Sales]]</f>
        <v>34</v>
      </c>
      <c r="H275" s="5">
        <f>IF(
Table1[[#This Row],[Budget_Sales]]=0,
"",
IF(
Table1[[#This Row],[Budget_Sales]]&gt;0,
(Table1[[#This Row],[Actual_Sales]]-Table1[[#This Row],[Budget_Sales]])/Table1[[#This Row],[Budget_Sales]],
(Table1[[#This Row],[Actual_Sales]]-Table1[[#This Row],[Budget_Sales]])/ABS(Table1[[#This Row],[Budget_Sales]])
)
)</f>
        <v>0.15454545454545454</v>
      </c>
      <c r="I275" s="5" t="str">
        <f>IF(Table1[[#This Row],[Sales_Var]]&gt;=0,"Above Budget","Below Budget")</f>
        <v>Above Budget</v>
      </c>
      <c r="J275">
        <f>Table1[[#This Row],[Actual_Sales]]-(Table1[[#This Row],[COGS]]+Table1[[#This Row],[Expenses]])</f>
        <v>112</v>
      </c>
      <c r="K275">
        <v>120</v>
      </c>
      <c r="L275">
        <f>Table1[[#This Row],[Actual_Profit]]-Table1[[#This Row],[Budget_Profit]]</f>
        <v>-8</v>
      </c>
      <c r="M275" s="5">
        <f>IF(
Table1[[#This Row],[Budget_Profit]]=0,
"",
IF(
Table1[[#This Row],[Budget_Profit]]&gt;0,
(Table1[[#This Row],[Actual_Profit]]-Table1[[#This Row],[Budget_Profit]])/Table1[[#This Row],[Budget_Profit]],
(Table1[[#This Row],[Actual_Profit]]-Table1[[#This Row],[Budget_Profit]])/ABS(Table1[[#This Row],[Budget_Profit]])
)
)</f>
        <v>-6.6666666666666666E-2</v>
      </c>
      <c r="N275" s="5" t="str">
        <f>IF(Table1[[#This Row],[Profit_Var]]&gt;=0, "Above Budget", "Below Budget")</f>
        <v>Below Budget</v>
      </c>
      <c r="O275">
        <v>104</v>
      </c>
      <c r="P275">
        <v>80</v>
      </c>
      <c r="Q275">
        <f>Table1[[#This Row],[COGS]]-Table1[[#This Row],[Budget_COGS]]</f>
        <v>24</v>
      </c>
      <c r="R275" s="5">
        <f>IF(
Table1[[#This Row],[Budget_COGS]]=0,
"",
IF(
Table1[[#This Row],[Budget_COGS]]&gt;0,
(Table1[[#This Row],[Budget_COGS]]-Table1[[#This Row],[COGS]]) / Table1[[#This Row],[Budget_COGS]],
(Table1[[#This Row],[Budget_COGS]]-Table1[[#This Row],[COGS]]) / ABS(Table1[[#This Row],[Budget_COGS]])
)
)</f>
        <v>-0.3</v>
      </c>
      <c r="S275" s="5" t="str">
        <f>IF(Table1[[#This Row],[COGS _Var]]&gt;=0, "Above Budget", "Below Budget")</f>
        <v>Above Budget</v>
      </c>
      <c r="T275">
        <f>Table1[[#This Row],[Actual_Sales]]-Table1[[#This Row],[COGS]]</f>
        <v>150</v>
      </c>
      <c r="U275">
        <v>140</v>
      </c>
      <c r="V275">
        <f>Table1[[#This Row],[Gross_Margin]]-Table1[[#This Row],[Budget_Margin]]</f>
        <v>10</v>
      </c>
      <c r="W275" s="5">
        <f>IF(
Table1[[#This Row],[Budget_Margin]]=0,
"",
IF(
Table1[[#This Row],[Budget_Margin]]&gt;0,
(Table1[[#This Row],[Gross_Margin]]-Table1[[#This Row],[Budget_Margin]]) / Table1[[#This Row],[Budget_Margin]],
(Table1[[#This Row],[Gross_Margin]]-Table1[[#This Row],[Budget_Margin]]) / ABS(Table1[[#This Row],[Budget_Margin]])
)
)</f>
        <v>7.1428571428571425E-2</v>
      </c>
      <c r="X275" s="5" t="str">
        <f>IF(Table1[[#This Row],[Margin_Var]]&gt;=0, "Above Budget", "Below Budget")</f>
        <v>Above Budget</v>
      </c>
      <c r="Y275" s="5">
        <f>IFERROR(Table1[[#This Row],[Gross_Margin]]/Table1[[#This Row],[Actual_Sales]],0)</f>
        <v>0.59055118110236215</v>
      </c>
      <c r="Z275" s="5">
        <f>Table1[[#This Row],[Actual_Profit]]/Table1[[#This Row],[Actual_Sales]]</f>
        <v>0.44094488188976377</v>
      </c>
      <c r="AA275">
        <v>38</v>
      </c>
      <c r="AB275" s="5">
        <f>IFERROR(Table1[[#This Row],[Expenses]]/Table1[[#This Row],[Actual_Sales]],0)</f>
        <v>0.14960629921259844</v>
      </c>
      <c r="AC275">
        <v>29</v>
      </c>
      <c r="AD275">
        <v>871</v>
      </c>
      <c r="AE275" s="5">
        <f>IFERROR(Table1[[#This Row],[Inventory]]/Table1[[#This Row],[Actual_Sales]],0)</f>
        <v>3.4291338582677167</v>
      </c>
    </row>
    <row r="276" spans="1:31" x14ac:dyDescent="0.25">
      <c r="A276">
        <v>2912</v>
      </c>
      <c r="B276">
        <v>530</v>
      </c>
      <c r="C276">
        <v>11</v>
      </c>
      <c r="D276" s="2">
        <v>40664</v>
      </c>
      <c r="E276">
        <v>254</v>
      </c>
      <c r="F276">
        <v>170</v>
      </c>
      <c r="G276">
        <f>Table1[[#This Row],[Actual_Sales]]-Table1[[#This Row],[Budget_Sales]]</f>
        <v>84</v>
      </c>
      <c r="H276" s="5">
        <f>IF(
Table1[[#This Row],[Budget_Sales]]=0,
"",
IF(
Table1[[#This Row],[Budget_Sales]]&gt;0,
(Table1[[#This Row],[Actual_Sales]]-Table1[[#This Row],[Budget_Sales]])/Table1[[#This Row],[Budget_Sales]],
(Table1[[#This Row],[Actual_Sales]]-Table1[[#This Row],[Budget_Sales]])/ABS(Table1[[#This Row],[Budget_Sales]])
)
)</f>
        <v>0.49411764705882355</v>
      </c>
      <c r="I276" s="5" t="str">
        <f>IF(Table1[[#This Row],[Sales_Var]]&gt;=0,"Above Budget","Below Budget")</f>
        <v>Above Budget</v>
      </c>
      <c r="J276">
        <f>Table1[[#This Row],[Actual_Sales]]-(Table1[[#This Row],[COGS]]+Table1[[#This Row],[Expenses]])</f>
        <v>112</v>
      </c>
      <c r="K276">
        <v>100</v>
      </c>
      <c r="L276">
        <f>Table1[[#This Row],[Actual_Profit]]-Table1[[#This Row],[Budget_Profit]]</f>
        <v>12</v>
      </c>
      <c r="M276" s="5">
        <f>IF(
Table1[[#This Row],[Budget_Profit]]=0,
"",
IF(
Table1[[#This Row],[Budget_Profit]]&gt;0,
(Table1[[#This Row],[Actual_Profit]]-Table1[[#This Row],[Budget_Profit]])/Table1[[#This Row],[Budget_Profit]],
(Table1[[#This Row],[Actual_Profit]]-Table1[[#This Row],[Budget_Profit]])/ABS(Table1[[#This Row],[Budget_Profit]])
)
)</f>
        <v>0.12</v>
      </c>
      <c r="N276" s="5" t="str">
        <f>IF(Table1[[#This Row],[Profit_Var]]&gt;=0, "Above Budget", "Below Budget")</f>
        <v>Above Budget</v>
      </c>
      <c r="O276">
        <v>104</v>
      </c>
      <c r="P276">
        <v>60</v>
      </c>
      <c r="Q276">
        <f>Table1[[#This Row],[COGS]]-Table1[[#This Row],[Budget_COGS]]</f>
        <v>44</v>
      </c>
      <c r="R276" s="5">
        <f>IF(
Table1[[#This Row],[Budget_COGS]]=0,
"",
IF(
Table1[[#This Row],[Budget_COGS]]&gt;0,
(Table1[[#This Row],[Budget_COGS]]-Table1[[#This Row],[COGS]]) / Table1[[#This Row],[Budget_COGS]],
(Table1[[#This Row],[Budget_COGS]]-Table1[[#This Row],[COGS]]) / ABS(Table1[[#This Row],[Budget_COGS]])
)
)</f>
        <v>-0.73333333333333328</v>
      </c>
      <c r="S276" s="5" t="str">
        <f>IF(Table1[[#This Row],[COGS _Var]]&gt;=0, "Above Budget", "Below Budget")</f>
        <v>Above Budget</v>
      </c>
      <c r="T276">
        <f>Table1[[#This Row],[Actual_Sales]]-Table1[[#This Row],[COGS]]</f>
        <v>150</v>
      </c>
      <c r="U276">
        <v>110</v>
      </c>
      <c r="V276">
        <f>Table1[[#This Row],[Gross_Margin]]-Table1[[#This Row],[Budget_Margin]]</f>
        <v>40</v>
      </c>
      <c r="W276" s="5">
        <f>IF(
Table1[[#This Row],[Budget_Margin]]=0,
"",
IF(
Table1[[#This Row],[Budget_Margin]]&gt;0,
(Table1[[#This Row],[Gross_Margin]]-Table1[[#This Row],[Budget_Margin]]) / Table1[[#This Row],[Budget_Margin]],
(Table1[[#This Row],[Gross_Margin]]-Table1[[#This Row],[Budget_Margin]]) / ABS(Table1[[#This Row],[Budget_Margin]])
)
)</f>
        <v>0.36363636363636365</v>
      </c>
      <c r="X276" s="5" t="str">
        <f>IF(Table1[[#This Row],[Margin_Var]]&gt;=0, "Above Budget", "Below Budget")</f>
        <v>Above Budget</v>
      </c>
      <c r="Y276" s="5">
        <f>IFERROR(Table1[[#This Row],[Gross_Margin]]/Table1[[#This Row],[Actual_Sales]],0)</f>
        <v>0.59055118110236215</v>
      </c>
      <c r="Z276" s="5">
        <f>Table1[[#This Row],[Actual_Profit]]/Table1[[#This Row],[Actual_Sales]]</f>
        <v>0.44094488188976377</v>
      </c>
      <c r="AA276">
        <v>38</v>
      </c>
      <c r="AB276" s="5">
        <f>IFERROR(Table1[[#This Row],[Expenses]]/Table1[[#This Row],[Actual_Sales]],0)</f>
        <v>0.14960629921259844</v>
      </c>
      <c r="AC276">
        <v>29</v>
      </c>
      <c r="AD276">
        <v>821</v>
      </c>
      <c r="AE276" s="5">
        <f>IFERROR(Table1[[#This Row],[Inventory]]/Table1[[#This Row],[Actual_Sales]],0)</f>
        <v>3.2322834645669292</v>
      </c>
    </row>
    <row r="277" spans="1:31" x14ac:dyDescent="0.25">
      <c r="A277">
        <v>2942</v>
      </c>
      <c r="B277">
        <v>646</v>
      </c>
      <c r="C277">
        <v>12</v>
      </c>
      <c r="D277" s="2">
        <v>40664</v>
      </c>
      <c r="E277">
        <v>254</v>
      </c>
      <c r="F277">
        <v>270</v>
      </c>
      <c r="G277">
        <f>Table1[[#This Row],[Actual_Sales]]-Table1[[#This Row],[Budget_Sales]]</f>
        <v>-16</v>
      </c>
      <c r="H277" s="5">
        <f>IF(
Table1[[#This Row],[Budget_Sales]]=0,
"",
IF(
Table1[[#This Row],[Budget_Sales]]&gt;0,
(Table1[[#This Row],[Actual_Sales]]-Table1[[#This Row],[Budget_Sales]])/Table1[[#This Row],[Budget_Sales]],
(Table1[[#This Row],[Actual_Sales]]-Table1[[#This Row],[Budget_Sales]])/ABS(Table1[[#This Row],[Budget_Sales]])
)
)</f>
        <v>-5.9259259259259262E-2</v>
      </c>
      <c r="I277" s="5" t="str">
        <f>IF(Table1[[#This Row],[Sales_Var]]&gt;=0,"Above Budget","Below Budget")</f>
        <v>Below Budget</v>
      </c>
      <c r="J277">
        <f>Table1[[#This Row],[Actual_Sales]]-(Table1[[#This Row],[COGS]]+Table1[[#This Row],[Expenses]])</f>
        <v>112</v>
      </c>
      <c r="K277">
        <v>120</v>
      </c>
      <c r="L277">
        <f>Table1[[#This Row],[Actual_Profit]]-Table1[[#This Row],[Budget_Profit]]</f>
        <v>-8</v>
      </c>
      <c r="M277" s="5">
        <f>IF(
Table1[[#This Row],[Budget_Profit]]=0,
"",
IF(
Table1[[#This Row],[Budget_Profit]]&gt;0,
(Table1[[#This Row],[Actual_Profit]]-Table1[[#This Row],[Budget_Profit]])/Table1[[#This Row],[Budget_Profit]],
(Table1[[#This Row],[Actual_Profit]]-Table1[[#This Row],[Budget_Profit]])/ABS(Table1[[#This Row],[Budget_Profit]])
)
)</f>
        <v>-6.6666666666666666E-2</v>
      </c>
      <c r="N277" s="5" t="str">
        <f>IF(Table1[[#This Row],[Profit_Var]]&gt;=0, "Above Budget", "Below Budget")</f>
        <v>Below Budget</v>
      </c>
      <c r="O277">
        <v>104</v>
      </c>
      <c r="P277">
        <v>110</v>
      </c>
      <c r="Q277">
        <f>Table1[[#This Row],[COGS]]-Table1[[#This Row],[Budget_COGS]]</f>
        <v>-6</v>
      </c>
      <c r="R277" s="5">
        <f>IF(
Table1[[#This Row],[Budget_COGS]]=0,
"",
IF(
Table1[[#This Row],[Budget_COGS]]&gt;0,
(Table1[[#This Row],[Budget_COGS]]-Table1[[#This Row],[COGS]]) / Table1[[#This Row],[Budget_COGS]],
(Table1[[#This Row],[Budget_COGS]]-Table1[[#This Row],[COGS]]) / ABS(Table1[[#This Row],[Budget_COGS]])
)
)</f>
        <v>5.4545454545454543E-2</v>
      </c>
      <c r="S277" s="5" t="str">
        <f>IF(Table1[[#This Row],[COGS _Var]]&gt;=0, "Above Budget", "Below Budget")</f>
        <v>Below Budget</v>
      </c>
      <c r="T277">
        <f>Table1[[#This Row],[Actual_Sales]]-Table1[[#This Row],[COGS]]</f>
        <v>150</v>
      </c>
      <c r="U277">
        <v>160</v>
      </c>
      <c r="V277">
        <f>Table1[[#This Row],[Gross_Margin]]-Table1[[#This Row],[Budget_Margin]]</f>
        <v>-10</v>
      </c>
      <c r="W277" s="5">
        <f>IF(
Table1[[#This Row],[Budget_Margin]]=0,
"",
IF(
Table1[[#This Row],[Budget_Margin]]&gt;0,
(Table1[[#This Row],[Gross_Margin]]-Table1[[#This Row],[Budget_Margin]]) / Table1[[#This Row],[Budget_Margin]],
(Table1[[#This Row],[Gross_Margin]]-Table1[[#This Row],[Budget_Margin]]) / ABS(Table1[[#This Row],[Budget_Margin]])
)
)</f>
        <v>-6.25E-2</v>
      </c>
      <c r="X277" s="5" t="str">
        <f>IF(Table1[[#This Row],[Margin_Var]]&gt;=0, "Above Budget", "Below Budget")</f>
        <v>Below Budget</v>
      </c>
      <c r="Y277" s="5">
        <f>IFERROR(Table1[[#This Row],[Gross_Margin]]/Table1[[#This Row],[Actual_Sales]],0)</f>
        <v>0.59055118110236215</v>
      </c>
      <c r="Z277" s="5">
        <f>Table1[[#This Row],[Actual_Profit]]/Table1[[#This Row],[Actual_Sales]]</f>
        <v>0.44094488188976377</v>
      </c>
      <c r="AA277">
        <v>38</v>
      </c>
      <c r="AB277" s="5">
        <f>IFERROR(Table1[[#This Row],[Expenses]]/Table1[[#This Row],[Actual_Sales]],0)</f>
        <v>0.14960629921259844</v>
      </c>
      <c r="AC277">
        <v>29</v>
      </c>
      <c r="AD277">
        <v>821</v>
      </c>
      <c r="AE277" s="5">
        <f>IFERROR(Table1[[#This Row],[Inventory]]/Table1[[#This Row],[Actual_Sales]],0)</f>
        <v>3.2322834645669292</v>
      </c>
    </row>
    <row r="278" spans="1:31" x14ac:dyDescent="0.25">
      <c r="A278">
        <v>2120</v>
      </c>
      <c r="B278">
        <v>972</v>
      </c>
      <c r="C278">
        <v>5</v>
      </c>
      <c r="D278" s="2">
        <v>40513</v>
      </c>
      <c r="E278">
        <v>302</v>
      </c>
      <c r="F278">
        <v>230</v>
      </c>
      <c r="G278">
        <f>Table1[[#This Row],[Actual_Sales]]-Table1[[#This Row],[Budget_Sales]]</f>
        <v>72</v>
      </c>
      <c r="H278" s="5">
        <f>IF(
Table1[[#This Row],[Budget_Sales]]=0,
"",
IF(
Table1[[#This Row],[Budget_Sales]]&gt;0,
(Table1[[#This Row],[Actual_Sales]]-Table1[[#This Row],[Budget_Sales]])/Table1[[#This Row],[Budget_Sales]],
(Table1[[#This Row],[Actual_Sales]]-Table1[[#This Row],[Budget_Sales]])/ABS(Table1[[#This Row],[Budget_Sales]])
)
)</f>
        <v>0.31304347826086959</v>
      </c>
      <c r="I278" s="5" t="str">
        <f>IF(Table1[[#This Row],[Sales_Var]]&gt;=0,"Above Budget","Below Budget")</f>
        <v>Above Budget</v>
      </c>
      <c r="J278">
        <f>Table1[[#This Row],[Actual_Sales]]-(Table1[[#This Row],[COGS]]+Table1[[#This Row],[Expenses]])</f>
        <v>133</v>
      </c>
      <c r="K278">
        <v>110</v>
      </c>
      <c r="L278">
        <f>Table1[[#This Row],[Actual_Profit]]-Table1[[#This Row],[Budget_Profit]]</f>
        <v>23</v>
      </c>
      <c r="M278" s="5">
        <f>IF(
Table1[[#This Row],[Budget_Profit]]=0,
"",
IF(
Table1[[#This Row],[Budget_Profit]]&gt;0,
(Table1[[#This Row],[Actual_Profit]]-Table1[[#This Row],[Budget_Profit]])/Table1[[#This Row],[Budget_Profit]],
(Table1[[#This Row],[Actual_Profit]]-Table1[[#This Row],[Budget_Profit]])/ABS(Table1[[#This Row],[Budget_Profit]])
)
)</f>
        <v>0.20909090909090908</v>
      </c>
      <c r="N278" s="5" t="str">
        <f>IF(Table1[[#This Row],[Profit_Var]]&gt;=0, "Above Budget", "Below Budget")</f>
        <v>Above Budget</v>
      </c>
      <c r="O278">
        <v>123</v>
      </c>
      <c r="P278">
        <v>90</v>
      </c>
      <c r="Q278">
        <f>Table1[[#This Row],[COGS]]-Table1[[#This Row],[Budget_COGS]]</f>
        <v>33</v>
      </c>
      <c r="R278" s="5">
        <f>IF(
Table1[[#This Row],[Budget_COGS]]=0,
"",
IF(
Table1[[#This Row],[Budget_COGS]]&gt;0,
(Table1[[#This Row],[Budget_COGS]]-Table1[[#This Row],[COGS]]) / Table1[[#This Row],[Budget_COGS]],
(Table1[[#This Row],[Budget_COGS]]-Table1[[#This Row],[COGS]]) / ABS(Table1[[#This Row],[Budget_COGS]])
)
)</f>
        <v>-0.36666666666666664</v>
      </c>
      <c r="S278" s="5" t="str">
        <f>IF(Table1[[#This Row],[COGS _Var]]&gt;=0, "Above Budget", "Below Budget")</f>
        <v>Above Budget</v>
      </c>
      <c r="T278">
        <f>Table1[[#This Row],[Actual_Sales]]-Table1[[#This Row],[COGS]]</f>
        <v>179</v>
      </c>
      <c r="U278">
        <v>140</v>
      </c>
      <c r="V278">
        <f>Table1[[#This Row],[Gross_Margin]]-Table1[[#This Row],[Budget_Margin]]</f>
        <v>39</v>
      </c>
      <c r="W278" s="5">
        <f>IF(
Table1[[#This Row],[Budget_Margin]]=0,
"",
IF(
Table1[[#This Row],[Budget_Margin]]&gt;0,
(Table1[[#This Row],[Gross_Margin]]-Table1[[#This Row],[Budget_Margin]]) / Table1[[#This Row],[Budget_Margin]],
(Table1[[#This Row],[Gross_Margin]]-Table1[[#This Row],[Budget_Margin]]) / ABS(Table1[[#This Row],[Budget_Margin]])
)
)</f>
        <v>0.27857142857142858</v>
      </c>
      <c r="X278" s="5" t="str">
        <f>IF(Table1[[#This Row],[Margin_Var]]&gt;=0, "Above Budget", "Below Budget")</f>
        <v>Above Budget</v>
      </c>
      <c r="Y278" s="5">
        <f>IFERROR(Table1[[#This Row],[Gross_Margin]]/Table1[[#This Row],[Actual_Sales]],0)</f>
        <v>0.5927152317880795</v>
      </c>
      <c r="Z278" s="5">
        <f>Table1[[#This Row],[Actual_Profit]]/Table1[[#This Row],[Actual_Sales]]</f>
        <v>0.44039735099337746</v>
      </c>
      <c r="AA278">
        <v>46</v>
      </c>
      <c r="AB278" s="5">
        <f>IFERROR(Table1[[#This Row],[Expenses]]/Table1[[#This Row],[Actual_Sales]],0)</f>
        <v>0.15231788079470199</v>
      </c>
      <c r="AC278">
        <v>34</v>
      </c>
      <c r="AD278">
        <v>959</v>
      </c>
      <c r="AE278" s="5">
        <f>IFERROR(Table1[[#This Row],[Inventory]]/Table1[[#This Row],[Actual_Sales]],0)</f>
        <v>3.1754966887417218</v>
      </c>
    </row>
    <row r="279" spans="1:31" x14ac:dyDescent="0.25">
      <c r="A279">
        <v>1968</v>
      </c>
      <c r="B279">
        <v>309</v>
      </c>
      <c r="C279">
        <v>8</v>
      </c>
      <c r="D279" s="2">
        <v>40513</v>
      </c>
      <c r="E279">
        <v>302</v>
      </c>
      <c r="F279">
        <v>280</v>
      </c>
      <c r="G279">
        <f>Table1[[#This Row],[Actual_Sales]]-Table1[[#This Row],[Budget_Sales]]</f>
        <v>22</v>
      </c>
      <c r="H279" s="5">
        <f>IF(
Table1[[#This Row],[Budget_Sales]]=0,
"",
IF(
Table1[[#This Row],[Budget_Sales]]&gt;0,
(Table1[[#This Row],[Actual_Sales]]-Table1[[#This Row],[Budget_Sales]])/Table1[[#This Row],[Budget_Sales]],
(Table1[[#This Row],[Actual_Sales]]-Table1[[#This Row],[Budget_Sales]])/ABS(Table1[[#This Row],[Budget_Sales]])
)
)</f>
        <v>7.857142857142857E-2</v>
      </c>
      <c r="I279" s="5" t="str">
        <f>IF(Table1[[#This Row],[Sales_Var]]&gt;=0,"Above Budget","Below Budget")</f>
        <v>Above Budget</v>
      </c>
      <c r="J279">
        <f>Table1[[#This Row],[Actual_Sales]]-(Table1[[#This Row],[COGS]]+Table1[[#This Row],[Expenses]])</f>
        <v>133</v>
      </c>
      <c r="K279">
        <v>130</v>
      </c>
      <c r="L279">
        <f>Table1[[#This Row],[Actual_Profit]]-Table1[[#This Row],[Budget_Profit]]</f>
        <v>3</v>
      </c>
      <c r="M279" s="5">
        <f>IF(
Table1[[#This Row],[Budget_Profit]]=0,
"",
IF(
Table1[[#This Row],[Budget_Profit]]&gt;0,
(Table1[[#This Row],[Actual_Profit]]-Table1[[#This Row],[Budget_Profit]])/Table1[[#This Row],[Budget_Profit]],
(Table1[[#This Row],[Actual_Profit]]-Table1[[#This Row],[Budget_Profit]])/ABS(Table1[[#This Row],[Budget_Profit]])
)
)</f>
        <v>2.3076923076923078E-2</v>
      </c>
      <c r="N279" s="5" t="str">
        <f>IF(Table1[[#This Row],[Profit_Var]]&gt;=0, "Above Budget", "Below Budget")</f>
        <v>Above Budget</v>
      </c>
      <c r="O279">
        <v>123</v>
      </c>
      <c r="P279">
        <v>110</v>
      </c>
      <c r="Q279">
        <f>Table1[[#This Row],[COGS]]-Table1[[#This Row],[Budget_COGS]]</f>
        <v>13</v>
      </c>
      <c r="R279" s="5">
        <f>IF(
Table1[[#This Row],[Budget_COGS]]=0,
"",
IF(
Table1[[#This Row],[Budget_COGS]]&gt;0,
(Table1[[#This Row],[Budget_COGS]]-Table1[[#This Row],[COGS]]) / Table1[[#This Row],[Budget_COGS]],
(Table1[[#This Row],[Budget_COGS]]-Table1[[#This Row],[COGS]]) / ABS(Table1[[#This Row],[Budget_COGS]])
)
)</f>
        <v>-0.11818181818181818</v>
      </c>
      <c r="S279" s="5" t="str">
        <f>IF(Table1[[#This Row],[COGS _Var]]&gt;=0, "Above Budget", "Below Budget")</f>
        <v>Above Budget</v>
      </c>
      <c r="T279">
        <f>Table1[[#This Row],[Actual_Sales]]-Table1[[#This Row],[COGS]]</f>
        <v>179</v>
      </c>
      <c r="U279">
        <v>170</v>
      </c>
      <c r="V279">
        <f>Table1[[#This Row],[Gross_Margin]]-Table1[[#This Row],[Budget_Margin]]</f>
        <v>9</v>
      </c>
      <c r="W279" s="5">
        <f>IF(
Table1[[#This Row],[Budget_Margin]]=0,
"",
IF(
Table1[[#This Row],[Budget_Margin]]&gt;0,
(Table1[[#This Row],[Gross_Margin]]-Table1[[#This Row],[Budget_Margin]]) / Table1[[#This Row],[Budget_Margin]],
(Table1[[#This Row],[Gross_Margin]]-Table1[[#This Row],[Budget_Margin]]) / ABS(Table1[[#This Row],[Budget_Margin]])
)
)</f>
        <v>5.2941176470588235E-2</v>
      </c>
      <c r="X279" s="5" t="str">
        <f>IF(Table1[[#This Row],[Margin_Var]]&gt;=0, "Above Budget", "Below Budget")</f>
        <v>Above Budget</v>
      </c>
      <c r="Y279" s="5">
        <f>IFERROR(Table1[[#This Row],[Gross_Margin]]/Table1[[#This Row],[Actual_Sales]],0)</f>
        <v>0.5927152317880795</v>
      </c>
      <c r="Z279" s="5">
        <f>Table1[[#This Row],[Actual_Profit]]/Table1[[#This Row],[Actual_Sales]]</f>
        <v>0.44039735099337746</v>
      </c>
      <c r="AA279">
        <v>46</v>
      </c>
      <c r="AB279" s="5">
        <f>IFERROR(Table1[[#This Row],[Expenses]]/Table1[[#This Row],[Actual_Sales]],0)</f>
        <v>0.15231788079470199</v>
      </c>
      <c r="AC279">
        <v>34</v>
      </c>
      <c r="AD279">
        <v>959</v>
      </c>
      <c r="AE279" s="5">
        <f>IFERROR(Table1[[#This Row],[Inventory]]/Table1[[#This Row],[Actual_Sales]],0)</f>
        <v>3.1754966887417218</v>
      </c>
    </row>
    <row r="280" spans="1:31" x14ac:dyDescent="0.25">
      <c r="A280">
        <v>2073</v>
      </c>
      <c r="B280">
        <v>718</v>
      </c>
      <c r="C280">
        <v>12</v>
      </c>
      <c r="D280" s="2">
        <v>40513</v>
      </c>
      <c r="E280">
        <v>302</v>
      </c>
      <c r="F280">
        <v>310</v>
      </c>
      <c r="G280">
        <f>Table1[[#This Row],[Actual_Sales]]-Table1[[#This Row],[Budget_Sales]]</f>
        <v>-8</v>
      </c>
      <c r="H280" s="5">
        <f>IF(
Table1[[#This Row],[Budget_Sales]]=0,
"",
IF(
Table1[[#This Row],[Budget_Sales]]&gt;0,
(Table1[[#This Row],[Actual_Sales]]-Table1[[#This Row],[Budget_Sales]])/Table1[[#This Row],[Budget_Sales]],
(Table1[[#This Row],[Actual_Sales]]-Table1[[#This Row],[Budget_Sales]])/ABS(Table1[[#This Row],[Budget_Sales]])
)
)</f>
        <v>-2.5806451612903226E-2</v>
      </c>
      <c r="I280" s="5" t="str">
        <f>IF(Table1[[#This Row],[Sales_Var]]&gt;=0,"Above Budget","Below Budget")</f>
        <v>Below Budget</v>
      </c>
      <c r="J280">
        <f>Table1[[#This Row],[Actual_Sales]]-(Table1[[#This Row],[COGS]]+Table1[[#This Row],[Expenses]])</f>
        <v>133</v>
      </c>
      <c r="K280">
        <v>150</v>
      </c>
      <c r="L280">
        <f>Table1[[#This Row],[Actual_Profit]]-Table1[[#This Row],[Budget_Profit]]</f>
        <v>-17</v>
      </c>
      <c r="M280" s="5">
        <f>IF(
Table1[[#This Row],[Budget_Profit]]=0,
"",
IF(
Table1[[#This Row],[Budget_Profit]]&gt;0,
(Table1[[#This Row],[Actual_Profit]]-Table1[[#This Row],[Budget_Profit]])/Table1[[#This Row],[Budget_Profit]],
(Table1[[#This Row],[Actual_Profit]]-Table1[[#This Row],[Budget_Profit]])/ABS(Table1[[#This Row],[Budget_Profit]])
)
)</f>
        <v>-0.11333333333333333</v>
      </c>
      <c r="N280" s="5" t="str">
        <f>IF(Table1[[#This Row],[Profit_Var]]&gt;=0, "Above Budget", "Below Budget")</f>
        <v>Below Budget</v>
      </c>
      <c r="O280">
        <v>123</v>
      </c>
      <c r="P280">
        <v>120</v>
      </c>
      <c r="Q280">
        <f>Table1[[#This Row],[COGS]]-Table1[[#This Row],[Budget_COGS]]</f>
        <v>3</v>
      </c>
      <c r="R280" s="5">
        <f>IF(
Table1[[#This Row],[Budget_COGS]]=0,
"",
IF(
Table1[[#This Row],[Budget_COGS]]&gt;0,
(Table1[[#This Row],[Budget_COGS]]-Table1[[#This Row],[COGS]]) / Table1[[#This Row],[Budget_COGS]],
(Table1[[#This Row],[Budget_COGS]]-Table1[[#This Row],[COGS]]) / ABS(Table1[[#This Row],[Budget_COGS]])
)
)</f>
        <v>-2.5000000000000001E-2</v>
      </c>
      <c r="S280" s="5" t="str">
        <f>IF(Table1[[#This Row],[COGS _Var]]&gt;=0, "Above Budget", "Below Budget")</f>
        <v>Above Budget</v>
      </c>
      <c r="T280">
        <f>Table1[[#This Row],[Actual_Sales]]-Table1[[#This Row],[COGS]]</f>
        <v>179</v>
      </c>
      <c r="U280">
        <v>190</v>
      </c>
      <c r="V280">
        <f>Table1[[#This Row],[Gross_Margin]]-Table1[[#This Row],[Budget_Margin]]</f>
        <v>-11</v>
      </c>
      <c r="W280" s="5">
        <f>IF(
Table1[[#This Row],[Budget_Margin]]=0,
"",
IF(
Table1[[#This Row],[Budget_Margin]]&gt;0,
(Table1[[#This Row],[Gross_Margin]]-Table1[[#This Row],[Budget_Margin]]) / Table1[[#This Row],[Budget_Margin]],
(Table1[[#This Row],[Gross_Margin]]-Table1[[#This Row],[Budget_Margin]]) / ABS(Table1[[#This Row],[Budget_Margin]])
)
)</f>
        <v>-5.7894736842105263E-2</v>
      </c>
      <c r="X280" s="5" t="str">
        <f>IF(Table1[[#This Row],[Margin_Var]]&gt;=0, "Above Budget", "Below Budget")</f>
        <v>Below Budget</v>
      </c>
      <c r="Y280" s="5">
        <f>IFERROR(Table1[[#This Row],[Gross_Margin]]/Table1[[#This Row],[Actual_Sales]],0)</f>
        <v>0.5927152317880795</v>
      </c>
      <c r="Z280" s="5">
        <f>Table1[[#This Row],[Actual_Profit]]/Table1[[#This Row],[Actual_Sales]]</f>
        <v>0.44039735099337746</v>
      </c>
      <c r="AA280">
        <v>46</v>
      </c>
      <c r="AB280" s="5">
        <f>IFERROR(Table1[[#This Row],[Expenses]]/Table1[[#This Row],[Actual_Sales]],0)</f>
        <v>0.15231788079470199</v>
      </c>
      <c r="AC280">
        <v>34</v>
      </c>
      <c r="AD280">
        <v>959</v>
      </c>
      <c r="AE280" s="5">
        <f>IFERROR(Table1[[#This Row],[Inventory]]/Table1[[#This Row],[Actual_Sales]],0)</f>
        <v>3.1754966887417218</v>
      </c>
    </row>
    <row r="281" spans="1:31" x14ac:dyDescent="0.25">
      <c r="A281">
        <v>1761</v>
      </c>
      <c r="B281">
        <v>970</v>
      </c>
      <c r="C281">
        <v>1</v>
      </c>
      <c r="D281" s="2">
        <v>40452</v>
      </c>
      <c r="E281">
        <v>302</v>
      </c>
      <c r="F281">
        <v>300</v>
      </c>
      <c r="G281">
        <f>Table1[[#This Row],[Actual_Sales]]-Table1[[#This Row],[Budget_Sales]]</f>
        <v>2</v>
      </c>
      <c r="H281" s="5">
        <f>IF(
Table1[[#This Row],[Budget_Sales]]=0,
"",
IF(
Table1[[#This Row],[Budget_Sales]]&gt;0,
(Table1[[#This Row],[Actual_Sales]]-Table1[[#This Row],[Budget_Sales]])/Table1[[#This Row],[Budget_Sales]],
(Table1[[#This Row],[Actual_Sales]]-Table1[[#This Row],[Budget_Sales]])/ABS(Table1[[#This Row],[Budget_Sales]])
)
)</f>
        <v>6.6666666666666671E-3</v>
      </c>
      <c r="I281" s="5" t="str">
        <f>IF(Table1[[#This Row],[Sales_Var]]&gt;=0,"Above Budget","Below Budget")</f>
        <v>Above Budget</v>
      </c>
      <c r="J281">
        <f>Table1[[#This Row],[Actual_Sales]]-(Table1[[#This Row],[COGS]]+Table1[[#This Row],[Expenses]])</f>
        <v>133</v>
      </c>
      <c r="K281">
        <v>160</v>
      </c>
      <c r="L281">
        <f>Table1[[#This Row],[Actual_Profit]]-Table1[[#This Row],[Budget_Profit]]</f>
        <v>-27</v>
      </c>
      <c r="M281" s="5">
        <f>IF(
Table1[[#This Row],[Budget_Profit]]=0,
"",
IF(
Table1[[#This Row],[Budget_Profit]]&gt;0,
(Table1[[#This Row],[Actual_Profit]]-Table1[[#This Row],[Budget_Profit]])/Table1[[#This Row],[Budget_Profit]],
(Table1[[#This Row],[Actual_Profit]]-Table1[[#This Row],[Budget_Profit]])/ABS(Table1[[#This Row],[Budget_Profit]])
)
)</f>
        <v>-0.16875000000000001</v>
      </c>
      <c r="N281" s="5" t="str">
        <f>IF(Table1[[#This Row],[Profit_Var]]&gt;=0, "Above Budget", "Below Budget")</f>
        <v>Below Budget</v>
      </c>
      <c r="O281">
        <v>123</v>
      </c>
      <c r="P281">
        <v>120</v>
      </c>
      <c r="Q281">
        <f>Table1[[#This Row],[COGS]]-Table1[[#This Row],[Budget_COGS]]</f>
        <v>3</v>
      </c>
      <c r="R281" s="5">
        <f>IF(
Table1[[#This Row],[Budget_COGS]]=0,
"",
IF(
Table1[[#This Row],[Budget_COGS]]&gt;0,
(Table1[[#This Row],[Budget_COGS]]-Table1[[#This Row],[COGS]]) / Table1[[#This Row],[Budget_COGS]],
(Table1[[#This Row],[Budget_COGS]]-Table1[[#This Row],[COGS]]) / ABS(Table1[[#This Row],[Budget_COGS]])
)
)</f>
        <v>-2.5000000000000001E-2</v>
      </c>
      <c r="S281" s="5" t="str">
        <f>IF(Table1[[#This Row],[COGS _Var]]&gt;=0, "Above Budget", "Below Budget")</f>
        <v>Above Budget</v>
      </c>
      <c r="T281">
        <f>Table1[[#This Row],[Actual_Sales]]-Table1[[#This Row],[COGS]]</f>
        <v>179</v>
      </c>
      <c r="U281">
        <v>180</v>
      </c>
      <c r="V281">
        <f>Table1[[#This Row],[Gross_Margin]]-Table1[[#This Row],[Budget_Margin]]</f>
        <v>-1</v>
      </c>
      <c r="W281" s="5">
        <f>IF(
Table1[[#This Row],[Budget_Margin]]=0,
"",
IF(
Table1[[#This Row],[Budget_Margin]]&gt;0,
(Table1[[#This Row],[Gross_Margin]]-Table1[[#This Row],[Budget_Margin]]) / Table1[[#This Row],[Budget_Margin]],
(Table1[[#This Row],[Gross_Margin]]-Table1[[#This Row],[Budget_Margin]]) / ABS(Table1[[#This Row],[Budget_Margin]])
)
)</f>
        <v>-5.5555555555555558E-3</v>
      </c>
      <c r="X281" s="5" t="str">
        <f>IF(Table1[[#This Row],[Margin_Var]]&gt;=0, "Above Budget", "Below Budget")</f>
        <v>Below Budget</v>
      </c>
      <c r="Y281" s="5">
        <f>IFERROR(Table1[[#This Row],[Gross_Margin]]/Table1[[#This Row],[Actual_Sales]],0)</f>
        <v>0.5927152317880795</v>
      </c>
      <c r="Z281" s="5">
        <f>Table1[[#This Row],[Actual_Profit]]/Table1[[#This Row],[Actual_Sales]]</f>
        <v>0.44039735099337746</v>
      </c>
      <c r="AA281">
        <v>46</v>
      </c>
      <c r="AB281" s="5">
        <f>IFERROR(Table1[[#This Row],[Expenses]]/Table1[[#This Row],[Actual_Sales]],0)</f>
        <v>0.15231788079470199</v>
      </c>
      <c r="AC281">
        <v>34</v>
      </c>
      <c r="AD281">
        <v>915</v>
      </c>
      <c r="AE281" s="5">
        <f>IFERROR(Table1[[#This Row],[Inventory]]/Table1[[#This Row],[Actual_Sales]],0)</f>
        <v>3.0298013245033113</v>
      </c>
    </row>
    <row r="282" spans="1:31" x14ac:dyDescent="0.25">
      <c r="A282">
        <v>1602</v>
      </c>
      <c r="B282">
        <v>210</v>
      </c>
      <c r="C282">
        <v>5</v>
      </c>
      <c r="D282" s="2">
        <v>40452</v>
      </c>
      <c r="E282">
        <v>302</v>
      </c>
      <c r="F282">
        <v>190</v>
      </c>
      <c r="G282">
        <f>Table1[[#This Row],[Actual_Sales]]-Table1[[#This Row],[Budget_Sales]]</f>
        <v>112</v>
      </c>
      <c r="H282" s="5">
        <f>IF(
Table1[[#This Row],[Budget_Sales]]=0,
"",
IF(
Table1[[#This Row],[Budget_Sales]]&gt;0,
(Table1[[#This Row],[Actual_Sales]]-Table1[[#This Row],[Budget_Sales]])/Table1[[#This Row],[Budget_Sales]],
(Table1[[#This Row],[Actual_Sales]]-Table1[[#This Row],[Budget_Sales]])/ABS(Table1[[#This Row],[Budget_Sales]])
)
)</f>
        <v>0.58947368421052626</v>
      </c>
      <c r="I282" s="5" t="str">
        <f>IF(Table1[[#This Row],[Sales_Var]]&gt;=0,"Above Budget","Below Budget")</f>
        <v>Above Budget</v>
      </c>
      <c r="J282">
        <f>Table1[[#This Row],[Actual_Sales]]-(Table1[[#This Row],[COGS]]+Table1[[#This Row],[Expenses]])</f>
        <v>133</v>
      </c>
      <c r="K282">
        <v>100</v>
      </c>
      <c r="L282">
        <f>Table1[[#This Row],[Actual_Profit]]-Table1[[#This Row],[Budget_Profit]]</f>
        <v>33</v>
      </c>
      <c r="M282" s="5">
        <f>IF(
Table1[[#This Row],[Budget_Profit]]=0,
"",
IF(
Table1[[#This Row],[Budget_Profit]]&gt;0,
(Table1[[#This Row],[Actual_Profit]]-Table1[[#This Row],[Budget_Profit]])/Table1[[#This Row],[Budget_Profit]],
(Table1[[#This Row],[Actual_Profit]]-Table1[[#This Row],[Budget_Profit]])/ABS(Table1[[#This Row],[Budget_Profit]])
)
)</f>
        <v>0.33</v>
      </c>
      <c r="N282" s="5" t="str">
        <f>IF(Table1[[#This Row],[Profit_Var]]&gt;=0, "Above Budget", "Below Budget")</f>
        <v>Above Budget</v>
      </c>
      <c r="O282">
        <v>123</v>
      </c>
      <c r="P282">
        <v>70</v>
      </c>
      <c r="Q282">
        <f>Table1[[#This Row],[COGS]]-Table1[[#This Row],[Budget_COGS]]</f>
        <v>53</v>
      </c>
      <c r="R282" s="5">
        <f>IF(
Table1[[#This Row],[Budget_COGS]]=0,
"",
IF(
Table1[[#This Row],[Budget_COGS]]&gt;0,
(Table1[[#This Row],[Budget_COGS]]-Table1[[#This Row],[COGS]]) / Table1[[#This Row],[Budget_COGS]],
(Table1[[#This Row],[Budget_COGS]]-Table1[[#This Row],[COGS]]) / ABS(Table1[[#This Row],[Budget_COGS]])
)
)</f>
        <v>-0.75714285714285712</v>
      </c>
      <c r="S282" s="5" t="str">
        <f>IF(Table1[[#This Row],[COGS _Var]]&gt;=0, "Above Budget", "Below Budget")</f>
        <v>Above Budget</v>
      </c>
      <c r="T282">
        <f>Table1[[#This Row],[Actual_Sales]]-Table1[[#This Row],[COGS]]</f>
        <v>179</v>
      </c>
      <c r="U282">
        <v>120</v>
      </c>
      <c r="V282">
        <f>Table1[[#This Row],[Gross_Margin]]-Table1[[#This Row],[Budget_Margin]]</f>
        <v>59</v>
      </c>
      <c r="W282" s="5">
        <f>IF(
Table1[[#This Row],[Budget_Margin]]=0,
"",
IF(
Table1[[#This Row],[Budget_Margin]]&gt;0,
(Table1[[#This Row],[Gross_Margin]]-Table1[[#This Row],[Budget_Margin]]) / Table1[[#This Row],[Budget_Margin]],
(Table1[[#This Row],[Gross_Margin]]-Table1[[#This Row],[Budget_Margin]]) / ABS(Table1[[#This Row],[Budget_Margin]])
)
)</f>
        <v>0.49166666666666664</v>
      </c>
      <c r="X282" s="5" t="str">
        <f>IF(Table1[[#This Row],[Margin_Var]]&gt;=0, "Above Budget", "Below Budget")</f>
        <v>Above Budget</v>
      </c>
      <c r="Y282" s="5">
        <f>IFERROR(Table1[[#This Row],[Gross_Margin]]/Table1[[#This Row],[Actual_Sales]],0)</f>
        <v>0.5927152317880795</v>
      </c>
      <c r="Z282" s="5">
        <f>Table1[[#This Row],[Actual_Profit]]/Table1[[#This Row],[Actual_Sales]]</f>
        <v>0.44039735099337746</v>
      </c>
      <c r="AA282">
        <v>46</v>
      </c>
      <c r="AB282" s="5">
        <f>IFERROR(Table1[[#This Row],[Expenses]]/Table1[[#This Row],[Actual_Sales]],0)</f>
        <v>0.15231788079470199</v>
      </c>
      <c r="AC282">
        <v>34</v>
      </c>
      <c r="AD282">
        <v>915</v>
      </c>
      <c r="AE282" s="5">
        <f>IFERROR(Table1[[#This Row],[Inventory]]/Table1[[#This Row],[Actual_Sales]],0)</f>
        <v>3.0298013245033113</v>
      </c>
    </row>
    <row r="283" spans="1:31" x14ac:dyDescent="0.25">
      <c r="A283">
        <v>1706</v>
      </c>
      <c r="B283">
        <v>708</v>
      </c>
      <c r="C283">
        <v>8</v>
      </c>
      <c r="D283" s="2">
        <v>40452</v>
      </c>
      <c r="E283">
        <v>302</v>
      </c>
      <c r="F283">
        <v>240</v>
      </c>
      <c r="G283">
        <f>Table1[[#This Row],[Actual_Sales]]-Table1[[#This Row],[Budget_Sales]]</f>
        <v>62</v>
      </c>
      <c r="H283" s="5">
        <f>IF(
Table1[[#This Row],[Budget_Sales]]=0,
"",
IF(
Table1[[#This Row],[Budget_Sales]]&gt;0,
(Table1[[#This Row],[Actual_Sales]]-Table1[[#This Row],[Budget_Sales]])/Table1[[#This Row],[Budget_Sales]],
(Table1[[#This Row],[Actual_Sales]]-Table1[[#This Row],[Budget_Sales]])/ABS(Table1[[#This Row],[Budget_Sales]])
)
)</f>
        <v>0.25833333333333336</v>
      </c>
      <c r="I283" s="5" t="str">
        <f>IF(Table1[[#This Row],[Sales_Var]]&gt;=0,"Above Budget","Below Budget")</f>
        <v>Above Budget</v>
      </c>
      <c r="J283">
        <f>Table1[[#This Row],[Actual_Sales]]-(Table1[[#This Row],[COGS]]+Table1[[#This Row],[Expenses]])</f>
        <v>133</v>
      </c>
      <c r="K283">
        <v>140</v>
      </c>
      <c r="L283">
        <f>Table1[[#This Row],[Actual_Profit]]-Table1[[#This Row],[Budget_Profit]]</f>
        <v>-7</v>
      </c>
      <c r="M283" s="5">
        <f>IF(
Table1[[#This Row],[Budget_Profit]]=0,
"",
IF(
Table1[[#This Row],[Budget_Profit]]&gt;0,
(Table1[[#This Row],[Actual_Profit]]-Table1[[#This Row],[Budget_Profit]])/Table1[[#This Row],[Budget_Profit]],
(Table1[[#This Row],[Actual_Profit]]-Table1[[#This Row],[Budget_Profit]])/ABS(Table1[[#This Row],[Budget_Profit]])
)
)</f>
        <v>-0.05</v>
      </c>
      <c r="N283" s="5" t="str">
        <f>IF(Table1[[#This Row],[Profit_Var]]&gt;=0, "Above Budget", "Below Budget")</f>
        <v>Below Budget</v>
      </c>
      <c r="O283">
        <v>123</v>
      </c>
      <c r="P283">
        <v>90</v>
      </c>
      <c r="Q283">
        <f>Table1[[#This Row],[COGS]]-Table1[[#This Row],[Budget_COGS]]</f>
        <v>33</v>
      </c>
      <c r="R283" s="5">
        <f>IF(
Table1[[#This Row],[Budget_COGS]]=0,
"",
IF(
Table1[[#This Row],[Budget_COGS]]&gt;0,
(Table1[[#This Row],[Budget_COGS]]-Table1[[#This Row],[COGS]]) / Table1[[#This Row],[Budget_COGS]],
(Table1[[#This Row],[Budget_COGS]]-Table1[[#This Row],[COGS]]) / ABS(Table1[[#This Row],[Budget_COGS]])
)
)</f>
        <v>-0.36666666666666664</v>
      </c>
      <c r="S283" s="5" t="str">
        <f>IF(Table1[[#This Row],[COGS _Var]]&gt;=0, "Above Budget", "Below Budget")</f>
        <v>Above Budget</v>
      </c>
      <c r="T283">
        <f>Table1[[#This Row],[Actual_Sales]]-Table1[[#This Row],[COGS]]</f>
        <v>179</v>
      </c>
      <c r="U283">
        <v>150</v>
      </c>
      <c r="V283">
        <f>Table1[[#This Row],[Gross_Margin]]-Table1[[#This Row],[Budget_Margin]]</f>
        <v>29</v>
      </c>
      <c r="W283" s="5">
        <f>IF(
Table1[[#This Row],[Budget_Margin]]=0,
"",
IF(
Table1[[#This Row],[Budget_Margin]]&gt;0,
(Table1[[#This Row],[Gross_Margin]]-Table1[[#This Row],[Budget_Margin]]) / Table1[[#This Row],[Budget_Margin]],
(Table1[[#This Row],[Gross_Margin]]-Table1[[#This Row],[Budget_Margin]]) / ABS(Table1[[#This Row],[Budget_Margin]])
)
)</f>
        <v>0.19333333333333333</v>
      </c>
      <c r="X283" s="5" t="str">
        <f>IF(Table1[[#This Row],[Margin_Var]]&gt;=0, "Above Budget", "Below Budget")</f>
        <v>Above Budget</v>
      </c>
      <c r="Y283" s="5">
        <f>IFERROR(Table1[[#This Row],[Gross_Margin]]/Table1[[#This Row],[Actual_Sales]],0)</f>
        <v>0.5927152317880795</v>
      </c>
      <c r="Z283" s="5">
        <f>Table1[[#This Row],[Actual_Profit]]/Table1[[#This Row],[Actual_Sales]]</f>
        <v>0.44039735099337746</v>
      </c>
      <c r="AA283">
        <v>46</v>
      </c>
      <c r="AB283" s="5">
        <f>IFERROR(Table1[[#This Row],[Expenses]]/Table1[[#This Row],[Actual_Sales]],0)</f>
        <v>0.15231788079470199</v>
      </c>
      <c r="AC283">
        <v>34</v>
      </c>
      <c r="AD283">
        <v>915</v>
      </c>
      <c r="AE283" s="5">
        <f>IFERROR(Table1[[#This Row],[Inventory]]/Table1[[#This Row],[Actual_Sales]],0)</f>
        <v>3.0298013245033113</v>
      </c>
    </row>
    <row r="284" spans="1:31" x14ac:dyDescent="0.25">
      <c r="A284">
        <v>1536</v>
      </c>
      <c r="B284">
        <v>708</v>
      </c>
      <c r="C284">
        <v>8</v>
      </c>
      <c r="D284" s="2">
        <v>40422</v>
      </c>
      <c r="E284">
        <v>302</v>
      </c>
      <c r="F284">
        <v>260</v>
      </c>
      <c r="G284">
        <f>Table1[[#This Row],[Actual_Sales]]-Table1[[#This Row],[Budget_Sales]]</f>
        <v>42</v>
      </c>
      <c r="H284" s="5">
        <f>IF(
Table1[[#This Row],[Budget_Sales]]=0,
"",
IF(
Table1[[#This Row],[Budget_Sales]]&gt;0,
(Table1[[#This Row],[Actual_Sales]]-Table1[[#This Row],[Budget_Sales]])/Table1[[#This Row],[Budget_Sales]],
(Table1[[#This Row],[Actual_Sales]]-Table1[[#This Row],[Budget_Sales]])/ABS(Table1[[#This Row],[Budget_Sales]])
)
)</f>
        <v>0.16153846153846155</v>
      </c>
      <c r="I284" s="5" t="str">
        <f>IF(Table1[[#This Row],[Sales_Var]]&gt;=0,"Above Budget","Below Budget")</f>
        <v>Above Budget</v>
      </c>
      <c r="J284">
        <f>Table1[[#This Row],[Actual_Sales]]-(Table1[[#This Row],[COGS]]+Table1[[#This Row],[Expenses]])</f>
        <v>133</v>
      </c>
      <c r="K284">
        <v>140</v>
      </c>
      <c r="L284">
        <f>Table1[[#This Row],[Actual_Profit]]-Table1[[#This Row],[Budget_Profit]]</f>
        <v>-7</v>
      </c>
      <c r="M284" s="5">
        <f>IF(
Table1[[#This Row],[Budget_Profit]]=0,
"",
IF(
Table1[[#This Row],[Budget_Profit]]&gt;0,
(Table1[[#This Row],[Actual_Profit]]-Table1[[#This Row],[Budget_Profit]])/Table1[[#This Row],[Budget_Profit]],
(Table1[[#This Row],[Actual_Profit]]-Table1[[#This Row],[Budget_Profit]])/ABS(Table1[[#This Row],[Budget_Profit]])
)
)</f>
        <v>-0.05</v>
      </c>
      <c r="N284" s="5" t="str">
        <f>IF(Table1[[#This Row],[Profit_Var]]&gt;=0, "Above Budget", "Below Budget")</f>
        <v>Below Budget</v>
      </c>
      <c r="O284">
        <v>123</v>
      </c>
      <c r="P284">
        <v>100</v>
      </c>
      <c r="Q284">
        <f>Table1[[#This Row],[COGS]]-Table1[[#This Row],[Budget_COGS]]</f>
        <v>23</v>
      </c>
      <c r="R284" s="5">
        <f>IF(
Table1[[#This Row],[Budget_COGS]]=0,
"",
IF(
Table1[[#This Row],[Budget_COGS]]&gt;0,
(Table1[[#This Row],[Budget_COGS]]-Table1[[#This Row],[COGS]]) / Table1[[#This Row],[Budget_COGS]],
(Table1[[#This Row],[Budget_COGS]]-Table1[[#This Row],[COGS]]) / ABS(Table1[[#This Row],[Budget_COGS]])
)
)</f>
        <v>-0.23</v>
      </c>
      <c r="S284" s="5" t="str">
        <f>IF(Table1[[#This Row],[COGS _Var]]&gt;=0, "Above Budget", "Below Budget")</f>
        <v>Above Budget</v>
      </c>
      <c r="T284">
        <f>Table1[[#This Row],[Actual_Sales]]-Table1[[#This Row],[COGS]]</f>
        <v>179</v>
      </c>
      <c r="U284">
        <v>160</v>
      </c>
      <c r="V284">
        <f>Table1[[#This Row],[Gross_Margin]]-Table1[[#This Row],[Budget_Margin]]</f>
        <v>19</v>
      </c>
      <c r="W284" s="5">
        <f>IF(
Table1[[#This Row],[Budget_Margin]]=0,
"",
IF(
Table1[[#This Row],[Budget_Margin]]&gt;0,
(Table1[[#This Row],[Gross_Margin]]-Table1[[#This Row],[Budget_Margin]]) / Table1[[#This Row],[Budget_Margin]],
(Table1[[#This Row],[Gross_Margin]]-Table1[[#This Row],[Budget_Margin]]) / ABS(Table1[[#This Row],[Budget_Margin]])
)
)</f>
        <v>0.11874999999999999</v>
      </c>
      <c r="X284" s="5" t="str">
        <f>IF(Table1[[#This Row],[Margin_Var]]&gt;=0, "Above Budget", "Below Budget")</f>
        <v>Above Budget</v>
      </c>
      <c r="Y284" s="5">
        <f>IFERROR(Table1[[#This Row],[Gross_Margin]]/Table1[[#This Row],[Actual_Sales]],0)</f>
        <v>0.5927152317880795</v>
      </c>
      <c r="Z284" s="5">
        <f>Table1[[#This Row],[Actual_Profit]]/Table1[[#This Row],[Actual_Sales]]</f>
        <v>0.44039735099337746</v>
      </c>
      <c r="AA284">
        <v>46</v>
      </c>
      <c r="AB284" s="5">
        <f>IFERROR(Table1[[#This Row],[Expenses]]/Table1[[#This Row],[Actual_Sales]],0)</f>
        <v>0.15231788079470199</v>
      </c>
      <c r="AC284">
        <v>34</v>
      </c>
      <c r="AD284">
        <v>928</v>
      </c>
      <c r="AE284" s="5">
        <f>IFERROR(Table1[[#This Row],[Inventory]]/Table1[[#This Row],[Actual_Sales]],0)</f>
        <v>3.0728476821192054</v>
      </c>
    </row>
    <row r="285" spans="1:31" x14ac:dyDescent="0.25">
      <c r="A285">
        <v>1486</v>
      </c>
      <c r="B285">
        <v>518</v>
      </c>
      <c r="C285">
        <v>12</v>
      </c>
      <c r="D285" s="2">
        <v>40422</v>
      </c>
      <c r="E285">
        <v>302</v>
      </c>
      <c r="F285">
        <v>320</v>
      </c>
      <c r="G285">
        <f>Table1[[#This Row],[Actual_Sales]]-Table1[[#This Row],[Budget_Sales]]</f>
        <v>-18</v>
      </c>
      <c r="H285" s="5">
        <f>IF(
Table1[[#This Row],[Budget_Sales]]=0,
"",
IF(
Table1[[#This Row],[Budget_Sales]]&gt;0,
(Table1[[#This Row],[Actual_Sales]]-Table1[[#This Row],[Budget_Sales]])/Table1[[#This Row],[Budget_Sales]],
(Table1[[#This Row],[Actual_Sales]]-Table1[[#This Row],[Budget_Sales]])/ABS(Table1[[#This Row],[Budget_Sales]])
)
)</f>
        <v>-5.6250000000000001E-2</v>
      </c>
      <c r="I285" s="5" t="str">
        <f>IF(Table1[[#This Row],[Sales_Var]]&gt;=0,"Above Budget","Below Budget")</f>
        <v>Below Budget</v>
      </c>
      <c r="J285">
        <f>Table1[[#This Row],[Actual_Sales]]-(Table1[[#This Row],[COGS]]+Table1[[#This Row],[Expenses]])</f>
        <v>133</v>
      </c>
      <c r="K285">
        <v>150</v>
      </c>
      <c r="L285">
        <f>Table1[[#This Row],[Actual_Profit]]-Table1[[#This Row],[Budget_Profit]]</f>
        <v>-17</v>
      </c>
      <c r="M285" s="5">
        <f>IF(
Table1[[#This Row],[Budget_Profit]]=0,
"",
IF(
Table1[[#This Row],[Budget_Profit]]&gt;0,
(Table1[[#This Row],[Actual_Profit]]-Table1[[#This Row],[Budget_Profit]])/Table1[[#This Row],[Budget_Profit]],
(Table1[[#This Row],[Actual_Profit]]-Table1[[#This Row],[Budget_Profit]])/ABS(Table1[[#This Row],[Budget_Profit]])
)
)</f>
        <v>-0.11333333333333333</v>
      </c>
      <c r="N285" s="5" t="str">
        <f>IF(Table1[[#This Row],[Profit_Var]]&gt;=0, "Above Budget", "Below Budget")</f>
        <v>Below Budget</v>
      </c>
      <c r="O285">
        <v>123</v>
      </c>
      <c r="P285">
        <v>130</v>
      </c>
      <c r="Q285">
        <f>Table1[[#This Row],[COGS]]-Table1[[#This Row],[Budget_COGS]]</f>
        <v>-7</v>
      </c>
      <c r="R285" s="5">
        <f>IF(
Table1[[#This Row],[Budget_COGS]]=0,
"",
IF(
Table1[[#This Row],[Budget_COGS]]&gt;0,
(Table1[[#This Row],[Budget_COGS]]-Table1[[#This Row],[COGS]]) / Table1[[#This Row],[Budget_COGS]],
(Table1[[#This Row],[Budget_COGS]]-Table1[[#This Row],[COGS]]) / ABS(Table1[[#This Row],[Budget_COGS]])
)
)</f>
        <v>5.3846153846153849E-2</v>
      </c>
      <c r="S285" s="5" t="str">
        <f>IF(Table1[[#This Row],[COGS _Var]]&gt;=0, "Above Budget", "Below Budget")</f>
        <v>Below Budget</v>
      </c>
      <c r="T285">
        <f>Table1[[#This Row],[Actual_Sales]]-Table1[[#This Row],[COGS]]</f>
        <v>179</v>
      </c>
      <c r="U285">
        <v>190</v>
      </c>
      <c r="V285">
        <f>Table1[[#This Row],[Gross_Margin]]-Table1[[#This Row],[Budget_Margin]]</f>
        <v>-11</v>
      </c>
      <c r="W285" s="5">
        <f>IF(
Table1[[#This Row],[Budget_Margin]]=0,
"",
IF(
Table1[[#This Row],[Budget_Margin]]&gt;0,
(Table1[[#This Row],[Gross_Margin]]-Table1[[#This Row],[Budget_Margin]]) / Table1[[#This Row],[Budget_Margin]],
(Table1[[#This Row],[Gross_Margin]]-Table1[[#This Row],[Budget_Margin]]) / ABS(Table1[[#This Row],[Budget_Margin]])
)
)</f>
        <v>-5.7894736842105263E-2</v>
      </c>
      <c r="X285" s="5" t="str">
        <f>IF(Table1[[#This Row],[Margin_Var]]&gt;=0, "Above Budget", "Below Budget")</f>
        <v>Below Budget</v>
      </c>
      <c r="Y285" s="5">
        <f>IFERROR(Table1[[#This Row],[Gross_Margin]]/Table1[[#This Row],[Actual_Sales]],0)</f>
        <v>0.5927152317880795</v>
      </c>
      <c r="Z285" s="5">
        <f>Table1[[#This Row],[Actual_Profit]]/Table1[[#This Row],[Actual_Sales]]</f>
        <v>0.44039735099337746</v>
      </c>
      <c r="AA285">
        <v>46</v>
      </c>
      <c r="AB285" s="5">
        <f>IFERROR(Table1[[#This Row],[Expenses]]/Table1[[#This Row],[Actual_Sales]],0)</f>
        <v>0.15231788079470199</v>
      </c>
      <c r="AC285">
        <v>34</v>
      </c>
      <c r="AD285">
        <v>928</v>
      </c>
      <c r="AE285" s="5">
        <f>IFERROR(Table1[[#This Row],[Inventory]]/Table1[[#This Row],[Actual_Sales]],0)</f>
        <v>3.0728476821192054</v>
      </c>
    </row>
    <row r="286" spans="1:31" x14ac:dyDescent="0.25">
      <c r="A286">
        <v>3214</v>
      </c>
      <c r="B286">
        <v>312</v>
      </c>
      <c r="C286">
        <v>11</v>
      </c>
      <c r="D286" s="2">
        <v>40725</v>
      </c>
      <c r="E286">
        <v>228</v>
      </c>
      <c r="F286">
        <v>200</v>
      </c>
      <c r="G286">
        <f>Table1[[#This Row],[Actual_Sales]]-Table1[[#This Row],[Budget_Sales]]</f>
        <v>28</v>
      </c>
      <c r="H286" s="5">
        <f>IF(
Table1[[#This Row],[Budget_Sales]]=0,
"",
IF(
Table1[[#This Row],[Budget_Sales]]&gt;0,
(Table1[[#This Row],[Actual_Sales]]-Table1[[#This Row],[Budget_Sales]])/Table1[[#This Row],[Budget_Sales]],
(Table1[[#This Row],[Actual_Sales]]-Table1[[#This Row],[Budget_Sales]])/ABS(Table1[[#This Row],[Budget_Sales]])
)
)</f>
        <v>0.14000000000000001</v>
      </c>
      <c r="I286" s="5" t="str">
        <f>IF(Table1[[#This Row],[Sales_Var]]&gt;=0,"Above Budget","Below Budget")</f>
        <v>Above Budget</v>
      </c>
      <c r="J286">
        <f>Table1[[#This Row],[Actual_Sales]]-(Table1[[#This Row],[COGS]]+Table1[[#This Row],[Expenses]])</f>
        <v>100</v>
      </c>
      <c r="K286">
        <v>90</v>
      </c>
      <c r="L286">
        <f>Table1[[#This Row],[Actual_Profit]]-Table1[[#This Row],[Budget_Profit]]</f>
        <v>10</v>
      </c>
      <c r="M286" s="5">
        <f>IF(
Table1[[#This Row],[Budget_Profit]]=0,
"",
IF(
Table1[[#This Row],[Budget_Profit]]&gt;0,
(Table1[[#This Row],[Actual_Profit]]-Table1[[#This Row],[Budget_Profit]])/Table1[[#This Row],[Budget_Profit]],
(Table1[[#This Row],[Actual_Profit]]-Table1[[#This Row],[Budget_Profit]])/ABS(Table1[[#This Row],[Budget_Profit]])
)
)</f>
        <v>0.1111111111111111</v>
      </c>
      <c r="N286" s="5" t="str">
        <f>IF(Table1[[#This Row],[Profit_Var]]&gt;=0, "Above Budget", "Below Budget")</f>
        <v>Above Budget</v>
      </c>
      <c r="O286">
        <v>94</v>
      </c>
      <c r="P286">
        <v>80</v>
      </c>
      <c r="Q286">
        <f>Table1[[#This Row],[COGS]]-Table1[[#This Row],[Budget_COGS]]</f>
        <v>14</v>
      </c>
      <c r="R286" s="5">
        <f>IF(
Table1[[#This Row],[Budget_COGS]]=0,
"",
IF(
Table1[[#This Row],[Budget_COGS]]&gt;0,
(Table1[[#This Row],[Budget_COGS]]-Table1[[#This Row],[COGS]]) / Table1[[#This Row],[Budget_COGS]],
(Table1[[#This Row],[Budget_COGS]]-Table1[[#This Row],[COGS]]) / ABS(Table1[[#This Row],[Budget_COGS]])
)
)</f>
        <v>-0.17499999999999999</v>
      </c>
      <c r="S286" s="5" t="str">
        <f>IF(Table1[[#This Row],[COGS _Var]]&gt;=0, "Above Budget", "Below Budget")</f>
        <v>Above Budget</v>
      </c>
      <c r="T286">
        <f>Table1[[#This Row],[Actual_Sales]]-Table1[[#This Row],[COGS]]</f>
        <v>134</v>
      </c>
      <c r="U286">
        <v>120</v>
      </c>
      <c r="V286">
        <f>Table1[[#This Row],[Gross_Margin]]-Table1[[#This Row],[Budget_Margin]]</f>
        <v>14</v>
      </c>
      <c r="W286" s="5">
        <f>IF(
Table1[[#This Row],[Budget_Margin]]=0,
"",
IF(
Table1[[#This Row],[Budget_Margin]]&gt;0,
(Table1[[#This Row],[Gross_Margin]]-Table1[[#This Row],[Budget_Margin]]) / Table1[[#This Row],[Budget_Margin]],
(Table1[[#This Row],[Gross_Margin]]-Table1[[#This Row],[Budget_Margin]]) / ABS(Table1[[#This Row],[Budget_Margin]])
)
)</f>
        <v>0.11666666666666667</v>
      </c>
      <c r="X286" s="5" t="str">
        <f>IF(Table1[[#This Row],[Margin_Var]]&gt;=0, "Above Budget", "Below Budget")</f>
        <v>Above Budget</v>
      </c>
      <c r="Y286" s="5">
        <f>IFERROR(Table1[[#This Row],[Gross_Margin]]/Table1[[#This Row],[Actual_Sales]],0)</f>
        <v>0.58771929824561409</v>
      </c>
      <c r="Z286" s="5">
        <f>Table1[[#This Row],[Actual_Profit]]/Table1[[#This Row],[Actual_Sales]]</f>
        <v>0.43859649122807015</v>
      </c>
      <c r="AA286">
        <v>34</v>
      </c>
      <c r="AB286" s="5">
        <f>IFERROR(Table1[[#This Row],[Expenses]]/Table1[[#This Row],[Actual_Sales]],0)</f>
        <v>0.14912280701754385</v>
      </c>
      <c r="AC286">
        <v>26</v>
      </c>
      <c r="AD286">
        <v>608</v>
      </c>
      <c r="AE286" s="5">
        <f>IFERROR(Table1[[#This Row],[Inventory]]/Table1[[#This Row],[Actual_Sales]],0)</f>
        <v>2.6666666666666665</v>
      </c>
    </row>
    <row r="287" spans="1:31" x14ac:dyDescent="0.25">
      <c r="A287">
        <v>3032</v>
      </c>
      <c r="B287">
        <v>303</v>
      </c>
      <c r="C287">
        <v>5</v>
      </c>
      <c r="D287" s="2">
        <v>40695</v>
      </c>
      <c r="E287">
        <v>228</v>
      </c>
      <c r="F287">
        <v>270</v>
      </c>
      <c r="G287">
        <f>Table1[[#This Row],[Actual_Sales]]-Table1[[#This Row],[Budget_Sales]]</f>
        <v>-42</v>
      </c>
      <c r="H287" s="5">
        <f>IF(
Table1[[#This Row],[Budget_Sales]]=0,
"",
IF(
Table1[[#This Row],[Budget_Sales]]&gt;0,
(Table1[[#This Row],[Actual_Sales]]-Table1[[#This Row],[Budget_Sales]])/Table1[[#This Row],[Budget_Sales]],
(Table1[[#This Row],[Actual_Sales]]-Table1[[#This Row],[Budget_Sales]])/ABS(Table1[[#This Row],[Budget_Sales]])
)
)</f>
        <v>-0.15555555555555556</v>
      </c>
      <c r="I287" s="5" t="str">
        <f>IF(Table1[[#This Row],[Sales_Var]]&gt;=0,"Above Budget","Below Budget")</f>
        <v>Below Budget</v>
      </c>
      <c r="J287">
        <f>Table1[[#This Row],[Actual_Sales]]-(Table1[[#This Row],[COGS]]+Table1[[#This Row],[Expenses]])</f>
        <v>100</v>
      </c>
      <c r="K287">
        <v>140</v>
      </c>
      <c r="L287">
        <f>Table1[[#This Row],[Actual_Profit]]-Table1[[#This Row],[Budget_Profit]]</f>
        <v>-40</v>
      </c>
      <c r="M287" s="5">
        <f>IF(
Table1[[#This Row],[Budget_Profit]]=0,
"",
IF(
Table1[[#This Row],[Budget_Profit]]&gt;0,
(Table1[[#This Row],[Actual_Profit]]-Table1[[#This Row],[Budget_Profit]])/Table1[[#This Row],[Budget_Profit]],
(Table1[[#This Row],[Actual_Profit]]-Table1[[#This Row],[Budget_Profit]])/ABS(Table1[[#This Row],[Budget_Profit]])
)
)</f>
        <v>-0.2857142857142857</v>
      </c>
      <c r="N287" s="5" t="str">
        <f>IF(Table1[[#This Row],[Profit_Var]]&gt;=0, "Above Budget", "Below Budget")</f>
        <v>Below Budget</v>
      </c>
      <c r="O287">
        <v>94</v>
      </c>
      <c r="P287">
        <v>100</v>
      </c>
      <c r="Q287">
        <f>Table1[[#This Row],[COGS]]-Table1[[#This Row],[Budget_COGS]]</f>
        <v>-6</v>
      </c>
      <c r="R287" s="5">
        <f>IF(
Table1[[#This Row],[Budget_COGS]]=0,
"",
IF(
Table1[[#This Row],[Budget_COGS]]&gt;0,
(Table1[[#This Row],[Budget_COGS]]-Table1[[#This Row],[COGS]]) / Table1[[#This Row],[Budget_COGS]],
(Table1[[#This Row],[Budget_COGS]]-Table1[[#This Row],[COGS]]) / ABS(Table1[[#This Row],[Budget_COGS]])
)
)</f>
        <v>0.06</v>
      </c>
      <c r="S287" s="5" t="str">
        <f>IF(Table1[[#This Row],[COGS _Var]]&gt;=0, "Above Budget", "Below Budget")</f>
        <v>Below Budget</v>
      </c>
      <c r="T287">
        <f>Table1[[#This Row],[Actual_Sales]]-Table1[[#This Row],[COGS]]</f>
        <v>134</v>
      </c>
      <c r="U287">
        <v>170</v>
      </c>
      <c r="V287">
        <f>Table1[[#This Row],[Gross_Margin]]-Table1[[#This Row],[Budget_Margin]]</f>
        <v>-36</v>
      </c>
      <c r="W287" s="5">
        <f>IF(
Table1[[#This Row],[Budget_Margin]]=0,
"",
IF(
Table1[[#This Row],[Budget_Margin]]&gt;0,
(Table1[[#This Row],[Gross_Margin]]-Table1[[#This Row],[Budget_Margin]]) / Table1[[#This Row],[Budget_Margin]],
(Table1[[#This Row],[Gross_Margin]]-Table1[[#This Row],[Budget_Margin]]) / ABS(Table1[[#This Row],[Budget_Margin]])
)
)</f>
        <v>-0.21176470588235294</v>
      </c>
      <c r="X287" s="5" t="str">
        <f>IF(Table1[[#This Row],[Margin_Var]]&gt;=0, "Above Budget", "Below Budget")</f>
        <v>Below Budget</v>
      </c>
      <c r="Y287" s="5">
        <f>IFERROR(Table1[[#This Row],[Gross_Margin]]/Table1[[#This Row],[Actual_Sales]],0)</f>
        <v>0.58771929824561409</v>
      </c>
      <c r="Z287" s="5">
        <f>Table1[[#This Row],[Actual_Profit]]/Table1[[#This Row],[Actual_Sales]]</f>
        <v>0.43859649122807015</v>
      </c>
      <c r="AA287">
        <v>34</v>
      </c>
      <c r="AB287" s="5">
        <f>IFERROR(Table1[[#This Row],[Expenses]]/Table1[[#This Row],[Actual_Sales]],0)</f>
        <v>0.14912280701754385</v>
      </c>
      <c r="AC287">
        <v>26</v>
      </c>
      <c r="AD287">
        <v>562</v>
      </c>
      <c r="AE287" s="5">
        <f>IFERROR(Table1[[#This Row],[Inventory]]/Table1[[#This Row],[Actual_Sales]],0)</f>
        <v>2.4649122807017543</v>
      </c>
    </row>
    <row r="288" spans="1:31" x14ac:dyDescent="0.25">
      <c r="A288">
        <v>3051</v>
      </c>
      <c r="B288">
        <v>409</v>
      </c>
      <c r="C288">
        <v>6</v>
      </c>
      <c r="D288" s="2">
        <v>40695</v>
      </c>
      <c r="E288">
        <v>228</v>
      </c>
      <c r="F288">
        <v>190</v>
      </c>
      <c r="G288">
        <f>Table1[[#This Row],[Actual_Sales]]-Table1[[#This Row],[Budget_Sales]]</f>
        <v>38</v>
      </c>
      <c r="H288" s="5">
        <f>IF(
Table1[[#This Row],[Budget_Sales]]=0,
"",
IF(
Table1[[#This Row],[Budget_Sales]]&gt;0,
(Table1[[#This Row],[Actual_Sales]]-Table1[[#This Row],[Budget_Sales]])/Table1[[#This Row],[Budget_Sales]],
(Table1[[#This Row],[Actual_Sales]]-Table1[[#This Row],[Budget_Sales]])/ABS(Table1[[#This Row],[Budget_Sales]])
)
)</f>
        <v>0.2</v>
      </c>
      <c r="I288" s="5" t="str">
        <f>IF(Table1[[#This Row],[Sales_Var]]&gt;=0,"Above Budget","Below Budget")</f>
        <v>Above Budget</v>
      </c>
      <c r="J288">
        <f>Table1[[#This Row],[Actual_Sales]]-(Table1[[#This Row],[COGS]]+Table1[[#This Row],[Expenses]])</f>
        <v>100</v>
      </c>
      <c r="K288">
        <v>90</v>
      </c>
      <c r="L288">
        <f>Table1[[#This Row],[Actual_Profit]]-Table1[[#This Row],[Budget_Profit]]</f>
        <v>10</v>
      </c>
      <c r="M288" s="5">
        <f>IF(
Table1[[#This Row],[Budget_Profit]]=0,
"",
IF(
Table1[[#This Row],[Budget_Profit]]&gt;0,
(Table1[[#This Row],[Actual_Profit]]-Table1[[#This Row],[Budget_Profit]])/Table1[[#This Row],[Budget_Profit]],
(Table1[[#This Row],[Actual_Profit]]-Table1[[#This Row],[Budget_Profit]])/ABS(Table1[[#This Row],[Budget_Profit]])
)
)</f>
        <v>0.1111111111111111</v>
      </c>
      <c r="N288" s="5" t="str">
        <f>IF(Table1[[#This Row],[Profit_Var]]&gt;=0, "Above Budget", "Below Budget")</f>
        <v>Above Budget</v>
      </c>
      <c r="O288">
        <v>94</v>
      </c>
      <c r="P288">
        <v>80</v>
      </c>
      <c r="Q288">
        <f>Table1[[#This Row],[COGS]]-Table1[[#This Row],[Budget_COGS]]</f>
        <v>14</v>
      </c>
      <c r="R288" s="5">
        <f>IF(
Table1[[#This Row],[Budget_COGS]]=0,
"",
IF(
Table1[[#This Row],[Budget_COGS]]&gt;0,
(Table1[[#This Row],[Budget_COGS]]-Table1[[#This Row],[COGS]]) / Table1[[#This Row],[Budget_COGS]],
(Table1[[#This Row],[Budget_COGS]]-Table1[[#This Row],[COGS]]) / ABS(Table1[[#This Row],[Budget_COGS]])
)
)</f>
        <v>-0.17499999999999999</v>
      </c>
      <c r="S288" s="5" t="str">
        <f>IF(Table1[[#This Row],[COGS _Var]]&gt;=0, "Above Budget", "Below Budget")</f>
        <v>Above Budget</v>
      </c>
      <c r="T288">
        <f>Table1[[#This Row],[Actual_Sales]]-Table1[[#This Row],[COGS]]</f>
        <v>134</v>
      </c>
      <c r="U288">
        <v>110</v>
      </c>
      <c r="V288">
        <f>Table1[[#This Row],[Gross_Margin]]-Table1[[#This Row],[Budget_Margin]]</f>
        <v>24</v>
      </c>
      <c r="W288" s="5">
        <f>IF(
Table1[[#This Row],[Budget_Margin]]=0,
"",
IF(
Table1[[#This Row],[Budget_Margin]]&gt;0,
(Table1[[#This Row],[Gross_Margin]]-Table1[[#This Row],[Budget_Margin]]) / Table1[[#This Row],[Budget_Margin]],
(Table1[[#This Row],[Gross_Margin]]-Table1[[#This Row],[Budget_Margin]]) / ABS(Table1[[#This Row],[Budget_Margin]])
)
)</f>
        <v>0.21818181818181817</v>
      </c>
      <c r="X288" s="5" t="str">
        <f>IF(Table1[[#This Row],[Margin_Var]]&gt;=0, "Above Budget", "Below Budget")</f>
        <v>Above Budget</v>
      </c>
      <c r="Y288" s="5">
        <f>IFERROR(Table1[[#This Row],[Gross_Margin]]/Table1[[#This Row],[Actual_Sales]],0)</f>
        <v>0.58771929824561409</v>
      </c>
      <c r="Z288" s="5">
        <f>Table1[[#This Row],[Actual_Profit]]/Table1[[#This Row],[Actual_Sales]]</f>
        <v>0.43859649122807015</v>
      </c>
      <c r="AA288">
        <v>34</v>
      </c>
      <c r="AB288" s="5">
        <f>IFERROR(Table1[[#This Row],[Expenses]]/Table1[[#This Row],[Actual_Sales]],0)</f>
        <v>0.14912280701754385</v>
      </c>
      <c r="AC288">
        <v>26</v>
      </c>
      <c r="AD288">
        <v>562</v>
      </c>
      <c r="AE288" s="5">
        <f>IFERROR(Table1[[#This Row],[Inventory]]/Table1[[#This Row],[Actual_Sales]],0)</f>
        <v>2.4649122807017543</v>
      </c>
    </row>
    <row r="289" spans="1:31" x14ac:dyDescent="0.25">
      <c r="A289">
        <v>3111</v>
      </c>
      <c r="B289">
        <v>618</v>
      </c>
      <c r="C289">
        <v>11</v>
      </c>
      <c r="D289" s="2">
        <v>40695</v>
      </c>
      <c r="E289">
        <v>228</v>
      </c>
      <c r="F289">
        <v>200</v>
      </c>
      <c r="G289">
        <f>Table1[[#This Row],[Actual_Sales]]-Table1[[#This Row],[Budget_Sales]]</f>
        <v>28</v>
      </c>
      <c r="H289" s="5">
        <f>IF(
Table1[[#This Row],[Budget_Sales]]=0,
"",
IF(
Table1[[#This Row],[Budget_Sales]]&gt;0,
(Table1[[#This Row],[Actual_Sales]]-Table1[[#This Row],[Budget_Sales]])/Table1[[#This Row],[Budget_Sales]],
(Table1[[#This Row],[Actual_Sales]]-Table1[[#This Row],[Budget_Sales]])/ABS(Table1[[#This Row],[Budget_Sales]])
)
)</f>
        <v>0.14000000000000001</v>
      </c>
      <c r="I289" s="5" t="str">
        <f>IF(Table1[[#This Row],[Sales_Var]]&gt;=0,"Above Budget","Below Budget")</f>
        <v>Above Budget</v>
      </c>
      <c r="J289">
        <f>Table1[[#This Row],[Actual_Sales]]-(Table1[[#This Row],[COGS]]+Table1[[#This Row],[Expenses]])</f>
        <v>100</v>
      </c>
      <c r="K289">
        <v>90</v>
      </c>
      <c r="L289">
        <f>Table1[[#This Row],[Actual_Profit]]-Table1[[#This Row],[Budget_Profit]]</f>
        <v>10</v>
      </c>
      <c r="M289" s="5">
        <f>IF(
Table1[[#This Row],[Budget_Profit]]=0,
"",
IF(
Table1[[#This Row],[Budget_Profit]]&gt;0,
(Table1[[#This Row],[Actual_Profit]]-Table1[[#This Row],[Budget_Profit]])/Table1[[#This Row],[Budget_Profit]],
(Table1[[#This Row],[Actual_Profit]]-Table1[[#This Row],[Budget_Profit]])/ABS(Table1[[#This Row],[Budget_Profit]])
)
)</f>
        <v>0.1111111111111111</v>
      </c>
      <c r="N289" s="5" t="str">
        <f>IF(Table1[[#This Row],[Profit_Var]]&gt;=0, "Above Budget", "Below Budget")</f>
        <v>Above Budget</v>
      </c>
      <c r="O289">
        <v>94</v>
      </c>
      <c r="P289">
        <v>80</v>
      </c>
      <c r="Q289">
        <f>Table1[[#This Row],[COGS]]-Table1[[#This Row],[Budget_COGS]]</f>
        <v>14</v>
      </c>
      <c r="R289" s="5">
        <f>IF(
Table1[[#This Row],[Budget_COGS]]=0,
"",
IF(
Table1[[#This Row],[Budget_COGS]]&gt;0,
(Table1[[#This Row],[Budget_COGS]]-Table1[[#This Row],[COGS]]) / Table1[[#This Row],[Budget_COGS]],
(Table1[[#This Row],[Budget_COGS]]-Table1[[#This Row],[COGS]]) / ABS(Table1[[#This Row],[Budget_COGS]])
)
)</f>
        <v>-0.17499999999999999</v>
      </c>
      <c r="S289" s="5" t="str">
        <f>IF(Table1[[#This Row],[COGS _Var]]&gt;=0, "Above Budget", "Below Budget")</f>
        <v>Above Budget</v>
      </c>
      <c r="T289">
        <f>Table1[[#This Row],[Actual_Sales]]-Table1[[#This Row],[COGS]]</f>
        <v>134</v>
      </c>
      <c r="U289">
        <v>120</v>
      </c>
      <c r="V289">
        <f>Table1[[#This Row],[Gross_Margin]]-Table1[[#This Row],[Budget_Margin]]</f>
        <v>14</v>
      </c>
      <c r="W289" s="5">
        <f>IF(
Table1[[#This Row],[Budget_Margin]]=0,
"",
IF(
Table1[[#This Row],[Budget_Margin]]&gt;0,
(Table1[[#This Row],[Gross_Margin]]-Table1[[#This Row],[Budget_Margin]]) / Table1[[#This Row],[Budget_Margin]],
(Table1[[#This Row],[Gross_Margin]]-Table1[[#This Row],[Budget_Margin]]) / ABS(Table1[[#This Row],[Budget_Margin]])
)
)</f>
        <v>0.11666666666666667</v>
      </c>
      <c r="X289" s="5" t="str">
        <f>IF(Table1[[#This Row],[Margin_Var]]&gt;=0, "Above Budget", "Below Budget")</f>
        <v>Above Budget</v>
      </c>
      <c r="Y289" s="5">
        <f>IFERROR(Table1[[#This Row],[Gross_Margin]]/Table1[[#This Row],[Actual_Sales]],0)</f>
        <v>0.58771929824561409</v>
      </c>
      <c r="Z289" s="5">
        <f>Table1[[#This Row],[Actual_Profit]]/Table1[[#This Row],[Actual_Sales]]</f>
        <v>0.43859649122807015</v>
      </c>
      <c r="AA289">
        <v>34</v>
      </c>
      <c r="AB289" s="5">
        <f>IFERROR(Table1[[#This Row],[Expenses]]/Table1[[#This Row],[Actual_Sales]],0)</f>
        <v>0.14912280701754385</v>
      </c>
      <c r="AC289">
        <v>26</v>
      </c>
      <c r="AD289">
        <v>562</v>
      </c>
      <c r="AE289" s="5">
        <f>IFERROR(Table1[[#This Row],[Inventory]]/Table1[[#This Row],[Actual_Sales]],0)</f>
        <v>2.4649122807017543</v>
      </c>
    </row>
    <row r="290" spans="1:31" x14ac:dyDescent="0.25">
      <c r="A290">
        <v>3045</v>
      </c>
      <c r="B290">
        <v>347</v>
      </c>
      <c r="C290">
        <v>13</v>
      </c>
      <c r="D290" s="2">
        <v>40695</v>
      </c>
      <c r="E290">
        <v>228</v>
      </c>
      <c r="F290">
        <v>240</v>
      </c>
      <c r="G290">
        <f>Table1[[#This Row],[Actual_Sales]]-Table1[[#This Row],[Budget_Sales]]</f>
        <v>-12</v>
      </c>
      <c r="H290" s="5">
        <f>IF(
Table1[[#This Row],[Budget_Sales]]=0,
"",
IF(
Table1[[#This Row],[Budget_Sales]]&gt;0,
(Table1[[#This Row],[Actual_Sales]]-Table1[[#This Row],[Budget_Sales]])/Table1[[#This Row],[Budget_Sales]],
(Table1[[#This Row],[Actual_Sales]]-Table1[[#This Row],[Budget_Sales]])/ABS(Table1[[#This Row],[Budget_Sales]])
)
)</f>
        <v>-0.05</v>
      </c>
      <c r="I290" s="5" t="str">
        <f>IF(Table1[[#This Row],[Sales_Var]]&gt;=0,"Above Budget","Below Budget")</f>
        <v>Below Budget</v>
      </c>
      <c r="J290">
        <f>Table1[[#This Row],[Actual_Sales]]-(Table1[[#This Row],[COGS]]+Table1[[#This Row],[Expenses]])</f>
        <v>100</v>
      </c>
      <c r="K290">
        <v>120</v>
      </c>
      <c r="L290">
        <f>Table1[[#This Row],[Actual_Profit]]-Table1[[#This Row],[Budget_Profit]]</f>
        <v>-20</v>
      </c>
      <c r="M290" s="5">
        <f>IF(
Table1[[#This Row],[Budget_Profit]]=0,
"",
IF(
Table1[[#This Row],[Budget_Profit]]&gt;0,
(Table1[[#This Row],[Actual_Profit]]-Table1[[#This Row],[Budget_Profit]])/Table1[[#This Row],[Budget_Profit]],
(Table1[[#This Row],[Actual_Profit]]-Table1[[#This Row],[Budget_Profit]])/ABS(Table1[[#This Row],[Budget_Profit]])
)
)</f>
        <v>-0.16666666666666666</v>
      </c>
      <c r="N290" s="5" t="str">
        <f>IF(Table1[[#This Row],[Profit_Var]]&gt;=0, "Above Budget", "Below Budget")</f>
        <v>Below Budget</v>
      </c>
      <c r="O290">
        <v>94</v>
      </c>
      <c r="P290">
        <v>90</v>
      </c>
      <c r="Q290">
        <f>Table1[[#This Row],[COGS]]-Table1[[#This Row],[Budget_COGS]]</f>
        <v>4</v>
      </c>
      <c r="R290" s="5">
        <f>IF(
Table1[[#This Row],[Budget_COGS]]=0,
"",
IF(
Table1[[#This Row],[Budget_COGS]]&gt;0,
(Table1[[#This Row],[Budget_COGS]]-Table1[[#This Row],[COGS]]) / Table1[[#This Row],[Budget_COGS]],
(Table1[[#This Row],[Budget_COGS]]-Table1[[#This Row],[COGS]]) / ABS(Table1[[#This Row],[Budget_COGS]])
)
)</f>
        <v>-4.4444444444444446E-2</v>
      </c>
      <c r="S290" s="5" t="str">
        <f>IF(Table1[[#This Row],[COGS _Var]]&gt;=0, "Above Budget", "Below Budget")</f>
        <v>Above Budget</v>
      </c>
      <c r="T290">
        <f>Table1[[#This Row],[Actual_Sales]]-Table1[[#This Row],[COGS]]</f>
        <v>134</v>
      </c>
      <c r="U290">
        <v>150</v>
      </c>
      <c r="V290">
        <f>Table1[[#This Row],[Gross_Margin]]-Table1[[#This Row],[Budget_Margin]]</f>
        <v>-16</v>
      </c>
      <c r="W290" s="5">
        <f>IF(
Table1[[#This Row],[Budget_Margin]]=0,
"",
IF(
Table1[[#This Row],[Budget_Margin]]&gt;0,
(Table1[[#This Row],[Gross_Margin]]-Table1[[#This Row],[Budget_Margin]]) / Table1[[#This Row],[Budget_Margin]],
(Table1[[#This Row],[Gross_Margin]]-Table1[[#This Row],[Budget_Margin]]) / ABS(Table1[[#This Row],[Budget_Margin]])
)
)</f>
        <v>-0.10666666666666667</v>
      </c>
      <c r="X290" s="5" t="str">
        <f>IF(Table1[[#This Row],[Margin_Var]]&gt;=0, "Above Budget", "Below Budget")</f>
        <v>Below Budget</v>
      </c>
      <c r="Y290" s="5">
        <f>IFERROR(Table1[[#This Row],[Gross_Margin]]/Table1[[#This Row],[Actual_Sales]],0)</f>
        <v>0.58771929824561409</v>
      </c>
      <c r="Z290" s="5">
        <f>Table1[[#This Row],[Actual_Profit]]/Table1[[#This Row],[Actual_Sales]]</f>
        <v>0.43859649122807015</v>
      </c>
      <c r="AA290">
        <v>34</v>
      </c>
      <c r="AB290" s="5">
        <f>IFERROR(Table1[[#This Row],[Expenses]]/Table1[[#This Row],[Actual_Sales]],0)</f>
        <v>0.14912280701754385</v>
      </c>
      <c r="AC290">
        <v>26</v>
      </c>
      <c r="AD290">
        <v>562</v>
      </c>
      <c r="AE290" s="5">
        <f>IFERROR(Table1[[#This Row],[Inventory]]/Table1[[#This Row],[Actual_Sales]],0)</f>
        <v>2.4649122807017543</v>
      </c>
    </row>
    <row r="291" spans="1:31" x14ac:dyDescent="0.25">
      <c r="A291">
        <v>1336</v>
      </c>
      <c r="B291">
        <v>630</v>
      </c>
      <c r="C291">
        <v>8</v>
      </c>
      <c r="D291" s="2">
        <v>40391</v>
      </c>
      <c r="E291">
        <v>301</v>
      </c>
      <c r="F291">
        <v>260</v>
      </c>
      <c r="G291">
        <f>Table1[[#This Row],[Actual_Sales]]-Table1[[#This Row],[Budget_Sales]]</f>
        <v>41</v>
      </c>
      <c r="H291" s="5">
        <f>IF(
Table1[[#This Row],[Budget_Sales]]=0,
"",
IF(
Table1[[#This Row],[Budget_Sales]]&gt;0,
(Table1[[#This Row],[Actual_Sales]]-Table1[[#This Row],[Budget_Sales]])/Table1[[#This Row],[Budget_Sales]],
(Table1[[#This Row],[Actual_Sales]]-Table1[[#This Row],[Budget_Sales]])/ABS(Table1[[#This Row],[Budget_Sales]])
)
)</f>
        <v>0.15769230769230769</v>
      </c>
      <c r="I291" s="5" t="str">
        <f>IF(Table1[[#This Row],[Sales_Var]]&gt;=0,"Above Budget","Below Budget")</f>
        <v>Above Budget</v>
      </c>
      <c r="J291">
        <f>Table1[[#This Row],[Actual_Sales]]-(Table1[[#This Row],[COGS]]+Table1[[#This Row],[Expenses]])</f>
        <v>132</v>
      </c>
      <c r="K291">
        <v>140</v>
      </c>
      <c r="L291">
        <f>Table1[[#This Row],[Actual_Profit]]-Table1[[#This Row],[Budget_Profit]]</f>
        <v>-8</v>
      </c>
      <c r="M291" s="5">
        <f>IF(
Table1[[#This Row],[Budget_Profit]]=0,
"",
IF(
Table1[[#This Row],[Budget_Profit]]&gt;0,
(Table1[[#This Row],[Actual_Profit]]-Table1[[#This Row],[Budget_Profit]])/Table1[[#This Row],[Budget_Profit]],
(Table1[[#This Row],[Actual_Profit]]-Table1[[#This Row],[Budget_Profit]])/ABS(Table1[[#This Row],[Budget_Profit]])
)
)</f>
        <v>-5.7142857142857141E-2</v>
      </c>
      <c r="N291" s="5" t="str">
        <f>IF(Table1[[#This Row],[Profit_Var]]&gt;=0, "Above Budget", "Below Budget")</f>
        <v>Below Budget</v>
      </c>
      <c r="O291">
        <v>123</v>
      </c>
      <c r="P291">
        <v>100</v>
      </c>
      <c r="Q291">
        <f>Table1[[#This Row],[COGS]]-Table1[[#This Row],[Budget_COGS]]</f>
        <v>23</v>
      </c>
      <c r="R291" s="5">
        <f>IF(
Table1[[#This Row],[Budget_COGS]]=0,
"",
IF(
Table1[[#This Row],[Budget_COGS]]&gt;0,
(Table1[[#This Row],[Budget_COGS]]-Table1[[#This Row],[COGS]]) / Table1[[#This Row],[Budget_COGS]],
(Table1[[#This Row],[Budget_COGS]]-Table1[[#This Row],[COGS]]) / ABS(Table1[[#This Row],[Budget_COGS]])
)
)</f>
        <v>-0.23</v>
      </c>
      <c r="S291" s="5" t="str">
        <f>IF(Table1[[#This Row],[COGS _Var]]&gt;=0, "Above Budget", "Below Budget")</f>
        <v>Above Budget</v>
      </c>
      <c r="T291">
        <f>Table1[[#This Row],[Actual_Sales]]-Table1[[#This Row],[COGS]]</f>
        <v>178</v>
      </c>
      <c r="U291">
        <v>160</v>
      </c>
      <c r="V291">
        <f>Table1[[#This Row],[Gross_Margin]]-Table1[[#This Row],[Budget_Margin]]</f>
        <v>18</v>
      </c>
      <c r="W291" s="5">
        <f>IF(
Table1[[#This Row],[Budget_Margin]]=0,
"",
IF(
Table1[[#This Row],[Budget_Margin]]&gt;0,
(Table1[[#This Row],[Gross_Margin]]-Table1[[#This Row],[Budget_Margin]]) / Table1[[#This Row],[Budget_Margin]],
(Table1[[#This Row],[Gross_Margin]]-Table1[[#This Row],[Budget_Margin]]) / ABS(Table1[[#This Row],[Budget_Margin]])
)
)</f>
        <v>0.1125</v>
      </c>
      <c r="X291" s="5" t="str">
        <f>IF(Table1[[#This Row],[Margin_Var]]&gt;=0, "Above Budget", "Below Budget")</f>
        <v>Above Budget</v>
      </c>
      <c r="Y291" s="5">
        <f>IFERROR(Table1[[#This Row],[Gross_Margin]]/Table1[[#This Row],[Actual_Sales]],0)</f>
        <v>0.59136212624584716</v>
      </c>
      <c r="Z291" s="5">
        <f>Table1[[#This Row],[Actual_Profit]]/Table1[[#This Row],[Actual_Sales]]</f>
        <v>0.43853820598006643</v>
      </c>
      <c r="AA291">
        <v>46</v>
      </c>
      <c r="AB291" s="5">
        <f>IFERROR(Table1[[#This Row],[Expenses]]/Table1[[#This Row],[Actual_Sales]],0)</f>
        <v>0.15282392026578073</v>
      </c>
      <c r="AC291">
        <v>34</v>
      </c>
      <c r="AD291">
        <v>941</v>
      </c>
      <c r="AE291" s="5">
        <f>IFERROR(Table1[[#This Row],[Inventory]]/Table1[[#This Row],[Actual_Sales]],0)</f>
        <v>3.1262458471760799</v>
      </c>
    </row>
    <row r="292" spans="1:31" x14ac:dyDescent="0.25">
      <c r="A292">
        <v>1021</v>
      </c>
      <c r="B292">
        <v>719</v>
      </c>
      <c r="C292">
        <v>3</v>
      </c>
      <c r="D292" s="2">
        <v>40330</v>
      </c>
      <c r="E292">
        <v>301</v>
      </c>
      <c r="F292">
        <v>310</v>
      </c>
      <c r="G292">
        <f>Table1[[#This Row],[Actual_Sales]]-Table1[[#This Row],[Budget_Sales]]</f>
        <v>-9</v>
      </c>
      <c r="H292" s="5">
        <f>IF(
Table1[[#This Row],[Budget_Sales]]=0,
"",
IF(
Table1[[#This Row],[Budget_Sales]]&gt;0,
(Table1[[#This Row],[Actual_Sales]]-Table1[[#This Row],[Budget_Sales]])/Table1[[#This Row],[Budget_Sales]],
(Table1[[#This Row],[Actual_Sales]]-Table1[[#This Row],[Budget_Sales]])/ABS(Table1[[#This Row],[Budget_Sales]])
)
)</f>
        <v>-2.903225806451613E-2</v>
      </c>
      <c r="I292" s="5" t="str">
        <f>IF(Table1[[#This Row],[Sales_Var]]&gt;=0,"Above Budget","Below Budget")</f>
        <v>Below Budget</v>
      </c>
      <c r="J292">
        <f>Table1[[#This Row],[Actual_Sales]]-(Table1[[#This Row],[COGS]]+Table1[[#This Row],[Expenses]])</f>
        <v>132</v>
      </c>
      <c r="K292">
        <v>140</v>
      </c>
      <c r="L292">
        <f>Table1[[#This Row],[Actual_Profit]]-Table1[[#This Row],[Budget_Profit]]</f>
        <v>-8</v>
      </c>
      <c r="M292" s="5">
        <f>IF(
Table1[[#This Row],[Budget_Profit]]=0,
"",
IF(
Table1[[#This Row],[Budget_Profit]]&gt;0,
(Table1[[#This Row],[Actual_Profit]]-Table1[[#This Row],[Budget_Profit]])/Table1[[#This Row],[Budget_Profit]],
(Table1[[#This Row],[Actual_Profit]]-Table1[[#This Row],[Budget_Profit]])/ABS(Table1[[#This Row],[Budget_Profit]])
)
)</f>
        <v>-5.7142857142857141E-2</v>
      </c>
      <c r="N292" s="5" t="str">
        <f>IF(Table1[[#This Row],[Profit_Var]]&gt;=0, "Above Budget", "Below Budget")</f>
        <v>Below Budget</v>
      </c>
      <c r="O292">
        <v>123</v>
      </c>
      <c r="P292">
        <v>130</v>
      </c>
      <c r="Q292">
        <f>Table1[[#This Row],[COGS]]-Table1[[#This Row],[Budget_COGS]]</f>
        <v>-7</v>
      </c>
      <c r="R292" s="5">
        <f>IF(
Table1[[#This Row],[Budget_COGS]]=0,
"",
IF(
Table1[[#This Row],[Budget_COGS]]&gt;0,
(Table1[[#This Row],[Budget_COGS]]-Table1[[#This Row],[COGS]]) / Table1[[#This Row],[Budget_COGS]],
(Table1[[#This Row],[Budget_COGS]]-Table1[[#This Row],[COGS]]) / ABS(Table1[[#This Row],[Budget_COGS]])
)
)</f>
        <v>5.3846153846153849E-2</v>
      </c>
      <c r="S292" s="5" t="str">
        <f>IF(Table1[[#This Row],[COGS _Var]]&gt;=0, "Above Budget", "Below Budget")</f>
        <v>Below Budget</v>
      </c>
      <c r="T292">
        <f>Table1[[#This Row],[Actual_Sales]]-Table1[[#This Row],[COGS]]</f>
        <v>178</v>
      </c>
      <c r="U292">
        <v>180</v>
      </c>
      <c r="V292">
        <f>Table1[[#This Row],[Gross_Margin]]-Table1[[#This Row],[Budget_Margin]]</f>
        <v>-2</v>
      </c>
      <c r="W292" s="5">
        <f>IF(
Table1[[#This Row],[Budget_Margin]]=0,
"",
IF(
Table1[[#This Row],[Budget_Margin]]&gt;0,
(Table1[[#This Row],[Gross_Margin]]-Table1[[#This Row],[Budget_Margin]]) / Table1[[#This Row],[Budget_Margin]],
(Table1[[#This Row],[Gross_Margin]]-Table1[[#This Row],[Budget_Margin]]) / ABS(Table1[[#This Row],[Budget_Margin]])
)
)</f>
        <v>-1.1111111111111112E-2</v>
      </c>
      <c r="X292" s="5" t="str">
        <f>IF(Table1[[#This Row],[Margin_Var]]&gt;=0, "Above Budget", "Below Budget")</f>
        <v>Below Budget</v>
      </c>
      <c r="Y292" s="5">
        <f>IFERROR(Table1[[#This Row],[Gross_Margin]]/Table1[[#This Row],[Actual_Sales]],0)</f>
        <v>0.59136212624584716</v>
      </c>
      <c r="Z292" s="5">
        <f>Table1[[#This Row],[Actual_Profit]]/Table1[[#This Row],[Actual_Sales]]</f>
        <v>0.43853820598006643</v>
      </c>
      <c r="AA292">
        <v>46</v>
      </c>
      <c r="AB292" s="5">
        <f>IFERROR(Table1[[#This Row],[Expenses]]/Table1[[#This Row],[Actual_Sales]],0)</f>
        <v>0.15282392026578073</v>
      </c>
      <c r="AC292">
        <v>34</v>
      </c>
      <c r="AD292">
        <v>947</v>
      </c>
      <c r="AE292" s="5">
        <f>IFERROR(Table1[[#This Row],[Inventory]]/Table1[[#This Row],[Actual_Sales]],0)</f>
        <v>3.1461794019933556</v>
      </c>
    </row>
    <row r="293" spans="1:31" x14ac:dyDescent="0.25">
      <c r="A293">
        <v>1020</v>
      </c>
      <c r="B293">
        <v>719</v>
      </c>
      <c r="C293">
        <v>1</v>
      </c>
      <c r="D293" s="2">
        <v>40330</v>
      </c>
      <c r="E293">
        <v>276</v>
      </c>
      <c r="F293">
        <v>280</v>
      </c>
      <c r="G293">
        <f>Table1[[#This Row],[Actual_Sales]]-Table1[[#This Row],[Budget_Sales]]</f>
        <v>-4</v>
      </c>
      <c r="H293" s="5">
        <f>IF(
Table1[[#This Row],[Budget_Sales]]=0,
"",
IF(
Table1[[#This Row],[Budget_Sales]]&gt;0,
(Table1[[#This Row],[Actual_Sales]]-Table1[[#This Row],[Budget_Sales]])/Table1[[#This Row],[Budget_Sales]],
(Table1[[#This Row],[Actual_Sales]]-Table1[[#This Row],[Budget_Sales]])/ABS(Table1[[#This Row],[Budget_Sales]])
)
)</f>
        <v>-1.4285714285714285E-2</v>
      </c>
      <c r="I293" s="5" t="str">
        <f>IF(Table1[[#This Row],[Sales_Var]]&gt;=0,"Above Budget","Below Budget")</f>
        <v>Below Budget</v>
      </c>
      <c r="J293">
        <f>Table1[[#This Row],[Actual_Sales]]-(Table1[[#This Row],[COGS]]+Table1[[#This Row],[Expenses]])</f>
        <v>121</v>
      </c>
      <c r="K293">
        <v>130</v>
      </c>
      <c r="L293">
        <f>Table1[[#This Row],[Actual_Profit]]-Table1[[#This Row],[Budget_Profit]]</f>
        <v>-9</v>
      </c>
      <c r="M293" s="5">
        <f>IF(
Table1[[#This Row],[Budget_Profit]]=0,
"",
IF(
Table1[[#This Row],[Budget_Profit]]&gt;0,
(Table1[[#This Row],[Actual_Profit]]-Table1[[#This Row],[Budget_Profit]])/Table1[[#This Row],[Budget_Profit]],
(Table1[[#This Row],[Actual_Profit]]-Table1[[#This Row],[Budget_Profit]])/ABS(Table1[[#This Row],[Budget_Profit]])
)
)</f>
        <v>-6.9230769230769235E-2</v>
      </c>
      <c r="N293" s="5" t="str">
        <f>IF(Table1[[#This Row],[Profit_Var]]&gt;=0, "Above Budget", "Below Budget")</f>
        <v>Below Budget</v>
      </c>
      <c r="O293">
        <v>113</v>
      </c>
      <c r="P293">
        <v>110</v>
      </c>
      <c r="Q293">
        <f>Table1[[#This Row],[COGS]]-Table1[[#This Row],[Budget_COGS]]</f>
        <v>3</v>
      </c>
      <c r="R293" s="5">
        <f>IF(
Table1[[#This Row],[Budget_COGS]]=0,
"",
IF(
Table1[[#This Row],[Budget_COGS]]&gt;0,
(Table1[[#This Row],[Budget_COGS]]-Table1[[#This Row],[COGS]]) / Table1[[#This Row],[Budget_COGS]],
(Table1[[#This Row],[Budget_COGS]]-Table1[[#This Row],[COGS]]) / ABS(Table1[[#This Row],[Budget_COGS]])
)
)</f>
        <v>-2.7272727272727271E-2</v>
      </c>
      <c r="S293" s="5" t="str">
        <f>IF(Table1[[#This Row],[COGS _Var]]&gt;=0, "Above Budget", "Below Budget")</f>
        <v>Above Budget</v>
      </c>
      <c r="T293">
        <f>Table1[[#This Row],[Actual_Sales]]-Table1[[#This Row],[COGS]]</f>
        <v>163</v>
      </c>
      <c r="U293">
        <v>170</v>
      </c>
      <c r="V293">
        <f>Table1[[#This Row],[Gross_Margin]]-Table1[[#This Row],[Budget_Margin]]</f>
        <v>-7</v>
      </c>
      <c r="W293" s="5">
        <f>IF(
Table1[[#This Row],[Budget_Margin]]=0,
"",
IF(
Table1[[#This Row],[Budget_Margin]]&gt;0,
(Table1[[#This Row],[Gross_Margin]]-Table1[[#This Row],[Budget_Margin]]) / Table1[[#This Row],[Budget_Margin]],
(Table1[[#This Row],[Gross_Margin]]-Table1[[#This Row],[Budget_Margin]]) / ABS(Table1[[#This Row],[Budget_Margin]])
)
)</f>
        <v>-4.1176470588235294E-2</v>
      </c>
      <c r="X293" s="5" t="str">
        <f>IF(Table1[[#This Row],[Margin_Var]]&gt;=0, "Above Budget", "Below Budget")</f>
        <v>Below Budget</v>
      </c>
      <c r="Y293" s="5">
        <f>IFERROR(Table1[[#This Row],[Gross_Margin]]/Table1[[#This Row],[Actual_Sales]],0)</f>
        <v>0.59057971014492749</v>
      </c>
      <c r="Z293" s="5">
        <f>Table1[[#This Row],[Actual_Profit]]/Table1[[#This Row],[Actual_Sales]]</f>
        <v>0.43840579710144928</v>
      </c>
      <c r="AA293">
        <v>42</v>
      </c>
      <c r="AB293" s="5">
        <f>IFERROR(Table1[[#This Row],[Expenses]]/Table1[[#This Row],[Actual_Sales]],0)</f>
        <v>0.15217391304347827</v>
      </c>
      <c r="AC293">
        <v>31</v>
      </c>
      <c r="AD293">
        <v>897</v>
      </c>
      <c r="AE293" s="5">
        <f>IFERROR(Table1[[#This Row],[Inventory]]/Table1[[#This Row],[Actual_Sales]],0)</f>
        <v>3.25</v>
      </c>
    </row>
    <row r="294" spans="1:31" x14ac:dyDescent="0.25">
      <c r="A294">
        <v>989</v>
      </c>
      <c r="B294">
        <v>630</v>
      </c>
      <c r="C294">
        <v>8</v>
      </c>
      <c r="D294" s="2">
        <v>40330</v>
      </c>
      <c r="E294">
        <v>276</v>
      </c>
      <c r="F294">
        <v>240</v>
      </c>
      <c r="G294">
        <f>Table1[[#This Row],[Actual_Sales]]-Table1[[#This Row],[Budget_Sales]]</f>
        <v>36</v>
      </c>
      <c r="H294" s="5">
        <f>IF(
Table1[[#This Row],[Budget_Sales]]=0,
"",
IF(
Table1[[#This Row],[Budget_Sales]]&gt;0,
(Table1[[#This Row],[Actual_Sales]]-Table1[[#This Row],[Budget_Sales]])/Table1[[#This Row],[Budget_Sales]],
(Table1[[#This Row],[Actual_Sales]]-Table1[[#This Row],[Budget_Sales]])/ABS(Table1[[#This Row],[Budget_Sales]])
)
)</f>
        <v>0.15</v>
      </c>
      <c r="I294" s="5" t="str">
        <f>IF(Table1[[#This Row],[Sales_Var]]&gt;=0,"Above Budget","Below Budget")</f>
        <v>Above Budget</v>
      </c>
      <c r="J294">
        <f>Table1[[#This Row],[Actual_Sales]]-(Table1[[#This Row],[COGS]]+Table1[[#This Row],[Expenses]])</f>
        <v>121</v>
      </c>
      <c r="K294">
        <v>130</v>
      </c>
      <c r="L294">
        <f>Table1[[#This Row],[Actual_Profit]]-Table1[[#This Row],[Budget_Profit]]</f>
        <v>-9</v>
      </c>
      <c r="M294" s="5">
        <f>IF(
Table1[[#This Row],[Budget_Profit]]=0,
"",
IF(
Table1[[#This Row],[Budget_Profit]]&gt;0,
(Table1[[#This Row],[Actual_Profit]]-Table1[[#This Row],[Budget_Profit]])/Table1[[#This Row],[Budget_Profit]],
(Table1[[#This Row],[Actual_Profit]]-Table1[[#This Row],[Budget_Profit]])/ABS(Table1[[#This Row],[Budget_Profit]])
)
)</f>
        <v>-6.9230769230769235E-2</v>
      </c>
      <c r="N294" s="5" t="str">
        <f>IF(Table1[[#This Row],[Profit_Var]]&gt;=0, "Above Budget", "Below Budget")</f>
        <v>Below Budget</v>
      </c>
      <c r="O294">
        <v>113</v>
      </c>
      <c r="P294">
        <v>90</v>
      </c>
      <c r="Q294">
        <f>Table1[[#This Row],[COGS]]-Table1[[#This Row],[Budget_COGS]]</f>
        <v>23</v>
      </c>
      <c r="R294" s="5">
        <f>IF(
Table1[[#This Row],[Budget_COGS]]=0,
"",
IF(
Table1[[#This Row],[Budget_COGS]]&gt;0,
(Table1[[#This Row],[Budget_COGS]]-Table1[[#This Row],[COGS]]) / Table1[[#This Row],[Budget_COGS]],
(Table1[[#This Row],[Budget_COGS]]-Table1[[#This Row],[COGS]]) / ABS(Table1[[#This Row],[Budget_COGS]])
)
)</f>
        <v>-0.25555555555555554</v>
      </c>
      <c r="S294" s="5" t="str">
        <f>IF(Table1[[#This Row],[COGS _Var]]&gt;=0, "Above Budget", "Below Budget")</f>
        <v>Above Budget</v>
      </c>
      <c r="T294">
        <f>Table1[[#This Row],[Actual_Sales]]-Table1[[#This Row],[COGS]]</f>
        <v>163</v>
      </c>
      <c r="U294">
        <v>150</v>
      </c>
      <c r="V294">
        <f>Table1[[#This Row],[Gross_Margin]]-Table1[[#This Row],[Budget_Margin]]</f>
        <v>13</v>
      </c>
      <c r="W294" s="5">
        <f>IF(
Table1[[#This Row],[Budget_Margin]]=0,
"",
IF(
Table1[[#This Row],[Budget_Margin]]&gt;0,
(Table1[[#This Row],[Gross_Margin]]-Table1[[#This Row],[Budget_Margin]]) / Table1[[#This Row],[Budget_Margin]],
(Table1[[#This Row],[Gross_Margin]]-Table1[[#This Row],[Budget_Margin]]) / ABS(Table1[[#This Row],[Budget_Margin]])
)
)</f>
        <v>8.666666666666667E-2</v>
      </c>
      <c r="X294" s="5" t="str">
        <f>IF(Table1[[#This Row],[Margin_Var]]&gt;=0, "Above Budget", "Below Budget")</f>
        <v>Above Budget</v>
      </c>
      <c r="Y294" s="5">
        <f>IFERROR(Table1[[#This Row],[Gross_Margin]]/Table1[[#This Row],[Actual_Sales]],0)</f>
        <v>0.59057971014492749</v>
      </c>
      <c r="Z294" s="5">
        <f>Table1[[#This Row],[Actual_Profit]]/Table1[[#This Row],[Actual_Sales]]</f>
        <v>0.43840579710144928</v>
      </c>
      <c r="AA294">
        <v>42</v>
      </c>
      <c r="AB294" s="5">
        <f>IFERROR(Table1[[#This Row],[Expenses]]/Table1[[#This Row],[Actual_Sales]],0)</f>
        <v>0.15217391304347827</v>
      </c>
      <c r="AC294">
        <v>31</v>
      </c>
      <c r="AD294">
        <v>897</v>
      </c>
      <c r="AE294" s="5">
        <f>IFERROR(Table1[[#This Row],[Inventory]]/Table1[[#This Row],[Actual_Sales]],0)</f>
        <v>3.25</v>
      </c>
    </row>
    <row r="295" spans="1:31" x14ac:dyDescent="0.25">
      <c r="A295">
        <v>1042</v>
      </c>
      <c r="B295">
        <v>845</v>
      </c>
      <c r="C295">
        <v>12</v>
      </c>
      <c r="D295" s="2">
        <v>40330</v>
      </c>
      <c r="E295">
        <v>276</v>
      </c>
      <c r="F295">
        <v>290</v>
      </c>
      <c r="G295">
        <f>Table1[[#This Row],[Actual_Sales]]-Table1[[#This Row],[Budget_Sales]]</f>
        <v>-14</v>
      </c>
      <c r="H295" s="5">
        <f>IF(
Table1[[#This Row],[Budget_Sales]]=0,
"",
IF(
Table1[[#This Row],[Budget_Sales]]&gt;0,
(Table1[[#This Row],[Actual_Sales]]-Table1[[#This Row],[Budget_Sales]])/Table1[[#This Row],[Budget_Sales]],
(Table1[[#This Row],[Actual_Sales]]-Table1[[#This Row],[Budget_Sales]])/ABS(Table1[[#This Row],[Budget_Sales]])
)
)</f>
        <v>-4.8275862068965517E-2</v>
      </c>
      <c r="I295" s="5" t="str">
        <f>IF(Table1[[#This Row],[Sales_Var]]&gt;=0,"Above Budget","Below Budget")</f>
        <v>Below Budget</v>
      </c>
      <c r="J295">
        <f>Table1[[#This Row],[Actual_Sales]]-(Table1[[#This Row],[COGS]]+Table1[[#This Row],[Expenses]])</f>
        <v>121</v>
      </c>
      <c r="K295">
        <v>140</v>
      </c>
      <c r="L295">
        <f>Table1[[#This Row],[Actual_Profit]]-Table1[[#This Row],[Budget_Profit]]</f>
        <v>-19</v>
      </c>
      <c r="M295" s="5">
        <f>IF(
Table1[[#This Row],[Budget_Profit]]=0,
"",
IF(
Table1[[#This Row],[Budget_Profit]]&gt;0,
(Table1[[#This Row],[Actual_Profit]]-Table1[[#This Row],[Budget_Profit]])/Table1[[#This Row],[Budget_Profit]],
(Table1[[#This Row],[Actual_Profit]]-Table1[[#This Row],[Budget_Profit]])/ABS(Table1[[#This Row],[Budget_Profit]])
)
)</f>
        <v>-0.1357142857142857</v>
      </c>
      <c r="N295" s="5" t="str">
        <f>IF(Table1[[#This Row],[Profit_Var]]&gt;=0, "Above Budget", "Below Budget")</f>
        <v>Below Budget</v>
      </c>
      <c r="O295">
        <v>113</v>
      </c>
      <c r="P295">
        <v>110</v>
      </c>
      <c r="Q295">
        <f>Table1[[#This Row],[COGS]]-Table1[[#This Row],[Budget_COGS]]</f>
        <v>3</v>
      </c>
      <c r="R295" s="5">
        <f>IF(
Table1[[#This Row],[Budget_COGS]]=0,
"",
IF(
Table1[[#This Row],[Budget_COGS]]&gt;0,
(Table1[[#This Row],[Budget_COGS]]-Table1[[#This Row],[COGS]]) / Table1[[#This Row],[Budget_COGS]],
(Table1[[#This Row],[Budget_COGS]]-Table1[[#This Row],[COGS]]) / ABS(Table1[[#This Row],[Budget_COGS]])
)
)</f>
        <v>-2.7272727272727271E-2</v>
      </c>
      <c r="S295" s="5" t="str">
        <f>IF(Table1[[#This Row],[COGS _Var]]&gt;=0, "Above Budget", "Below Budget")</f>
        <v>Above Budget</v>
      </c>
      <c r="T295">
        <f>Table1[[#This Row],[Actual_Sales]]-Table1[[#This Row],[COGS]]</f>
        <v>163</v>
      </c>
      <c r="U295">
        <v>180</v>
      </c>
      <c r="V295">
        <f>Table1[[#This Row],[Gross_Margin]]-Table1[[#This Row],[Budget_Margin]]</f>
        <v>-17</v>
      </c>
      <c r="W295" s="5">
        <f>IF(
Table1[[#This Row],[Budget_Margin]]=0,
"",
IF(
Table1[[#This Row],[Budget_Margin]]&gt;0,
(Table1[[#This Row],[Gross_Margin]]-Table1[[#This Row],[Budget_Margin]]) / Table1[[#This Row],[Budget_Margin]],
(Table1[[#This Row],[Gross_Margin]]-Table1[[#This Row],[Budget_Margin]]) / ABS(Table1[[#This Row],[Budget_Margin]])
)
)</f>
        <v>-9.4444444444444442E-2</v>
      </c>
      <c r="X295" s="5" t="str">
        <f>IF(Table1[[#This Row],[Margin_Var]]&gt;=0, "Above Budget", "Below Budget")</f>
        <v>Below Budget</v>
      </c>
      <c r="Y295" s="5">
        <f>IFERROR(Table1[[#This Row],[Gross_Margin]]/Table1[[#This Row],[Actual_Sales]],0)</f>
        <v>0.59057971014492749</v>
      </c>
      <c r="Z295" s="5">
        <f>Table1[[#This Row],[Actual_Profit]]/Table1[[#This Row],[Actual_Sales]]</f>
        <v>0.43840579710144928</v>
      </c>
      <c r="AA295">
        <v>42</v>
      </c>
      <c r="AB295" s="5">
        <f>IFERROR(Table1[[#This Row],[Expenses]]/Table1[[#This Row],[Actual_Sales]],0)</f>
        <v>0.15217391304347827</v>
      </c>
      <c r="AC295">
        <v>31</v>
      </c>
      <c r="AD295">
        <v>897</v>
      </c>
      <c r="AE295" s="5">
        <f>IFERROR(Table1[[#This Row],[Inventory]]/Table1[[#This Row],[Actual_Sales]],0)</f>
        <v>3.25</v>
      </c>
    </row>
    <row r="296" spans="1:31" x14ac:dyDescent="0.25">
      <c r="A296">
        <v>1813</v>
      </c>
      <c r="B296">
        <v>409</v>
      </c>
      <c r="C296">
        <v>5</v>
      </c>
      <c r="D296" s="2">
        <v>40483</v>
      </c>
      <c r="E296">
        <v>290</v>
      </c>
      <c r="F296">
        <v>220</v>
      </c>
      <c r="G296">
        <f>Table1[[#This Row],[Actual_Sales]]-Table1[[#This Row],[Budget_Sales]]</f>
        <v>70</v>
      </c>
      <c r="H296" s="5">
        <f>IF(
Table1[[#This Row],[Budget_Sales]]=0,
"",
IF(
Table1[[#This Row],[Budget_Sales]]&gt;0,
(Table1[[#This Row],[Actual_Sales]]-Table1[[#This Row],[Budget_Sales]])/Table1[[#This Row],[Budget_Sales]],
(Table1[[#This Row],[Actual_Sales]]-Table1[[#This Row],[Budget_Sales]])/ABS(Table1[[#This Row],[Budget_Sales]])
)
)</f>
        <v>0.31818181818181818</v>
      </c>
      <c r="I296" s="5" t="str">
        <f>IF(Table1[[#This Row],[Sales_Var]]&gt;=0,"Above Budget","Below Budget")</f>
        <v>Above Budget</v>
      </c>
      <c r="J296">
        <f>Table1[[#This Row],[Actual_Sales]]-(Table1[[#This Row],[COGS]]+Table1[[#This Row],[Expenses]])</f>
        <v>127</v>
      </c>
      <c r="K296">
        <v>100</v>
      </c>
      <c r="L296">
        <f>Table1[[#This Row],[Actual_Profit]]-Table1[[#This Row],[Budget_Profit]]</f>
        <v>27</v>
      </c>
      <c r="M296" s="5">
        <f>IF(
Table1[[#This Row],[Budget_Profit]]=0,
"",
IF(
Table1[[#This Row],[Budget_Profit]]&gt;0,
(Table1[[#This Row],[Actual_Profit]]-Table1[[#This Row],[Budget_Profit]])/Table1[[#This Row],[Budget_Profit]],
(Table1[[#This Row],[Actual_Profit]]-Table1[[#This Row],[Budget_Profit]])/ABS(Table1[[#This Row],[Budget_Profit]])
)
)</f>
        <v>0.27</v>
      </c>
      <c r="N296" s="5" t="str">
        <f>IF(Table1[[#This Row],[Profit_Var]]&gt;=0, "Above Budget", "Below Budget")</f>
        <v>Above Budget</v>
      </c>
      <c r="O296">
        <v>118</v>
      </c>
      <c r="P296">
        <v>90</v>
      </c>
      <c r="Q296">
        <f>Table1[[#This Row],[COGS]]-Table1[[#This Row],[Budget_COGS]]</f>
        <v>28</v>
      </c>
      <c r="R296" s="5">
        <f>IF(
Table1[[#This Row],[Budget_COGS]]=0,
"",
IF(
Table1[[#This Row],[Budget_COGS]]&gt;0,
(Table1[[#This Row],[Budget_COGS]]-Table1[[#This Row],[COGS]]) / Table1[[#This Row],[Budget_COGS]],
(Table1[[#This Row],[Budget_COGS]]-Table1[[#This Row],[COGS]]) / ABS(Table1[[#This Row],[Budget_COGS]])
)
)</f>
        <v>-0.31111111111111112</v>
      </c>
      <c r="S296" s="5" t="str">
        <f>IF(Table1[[#This Row],[COGS _Var]]&gt;=0, "Above Budget", "Below Budget")</f>
        <v>Above Budget</v>
      </c>
      <c r="T296">
        <f>Table1[[#This Row],[Actual_Sales]]-Table1[[#This Row],[COGS]]</f>
        <v>172</v>
      </c>
      <c r="U296">
        <v>130</v>
      </c>
      <c r="V296">
        <f>Table1[[#This Row],[Gross_Margin]]-Table1[[#This Row],[Budget_Margin]]</f>
        <v>42</v>
      </c>
      <c r="W296" s="5">
        <f>IF(
Table1[[#This Row],[Budget_Margin]]=0,
"",
IF(
Table1[[#This Row],[Budget_Margin]]&gt;0,
(Table1[[#This Row],[Gross_Margin]]-Table1[[#This Row],[Budget_Margin]]) / Table1[[#This Row],[Budget_Margin]],
(Table1[[#This Row],[Gross_Margin]]-Table1[[#This Row],[Budget_Margin]]) / ABS(Table1[[#This Row],[Budget_Margin]])
)
)</f>
        <v>0.32307692307692309</v>
      </c>
      <c r="X296" s="5" t="str">
        <f>IF(Table1[[#This Row],[Margin_Var]]&gt;=0, "Above Budget", "Below Budget")</f>
        <v>Above Budget</v>
      </c>
      <c r="Y296" s="5">
        <f>IFERROR(Table1[[#This Row],[Gross_Margin]]/Table1[[#This Row],[Actual_Sales]],0)</f>
        <v>0.59310344827586203</v>
      </c>
      <c r="Z296" s="5">
        <f>Table1[[#This Row],[Actual_Profit]]/Table1[[#This Row],[Actual_Sales]]</f>
        <v>0.43793103448275861</v>
      </c>
      <c r="AA296">
        <v>45</v>
      </c>
      <c r="AB296" s="5">
        <f>IFERROR(Table1[[#This Row],[Expenses]]/Table1[[#This Row],[Actual_Sales]],0)</f>
        <v>0.15517241379310345</v>
      </c>
      <c r="AC296">
        <v>33</v>
      </c>
      <c r="AD296">
        <v>930</v>
      </c>
      <c r="AE296" s="5">
        <f>IFERROR(Table1[[#This Row],[Inventory]]/Table1[[#This Row],[Actual_Sales]],0)</f>
        <v>3.2068965517241379</v>
      </c>
    </row>
    <row r="297" spans="1:31" x14ac:dyDescent="0.25">
      <c r="A297">
        <v>1796</v>
      </c>
      <c r="B297">
        <v>312</v>
      </c>
      <c r="C297">
        <v>8</v>
      </c>
      <c r="D297" s="2">
        <v>40483</v>
      </c>
      <c r="E297">
        <v>290</v>
      </c>
      <c r="F297">
        <v>260</v>
      </c>
      <c r="G297">
        <f>Table1[[#This Row],[Actual_Sales]]-Table1[[#This Row],[Budget_Sales]]</f>
        <v>30</v>
      </c>
      <c r="H297" s="5">
        <f>IF(
Table1[[#This Row],[Budget_Sales]]=0,
"",
IF(
Table1[[#This Row],[Budget_Sales]]&gt;0,
(Table1[[#This Row],[Actual_Sales]]-Table1[[#This Row],[Budget_Sales]])/Table1[[#This Row],[Budget_Sales]],
(Table1[[#This Row],[Actual_Sales]]-Table1[[#This Row],[Budget_Sales]])/ABS(Table1[[#This Row],[Budget_Sales]])
)
)</f>
        <v>0.11538461538461539</v>
      </c>
      <c r="I297" s="5" t="str">
        <f>IF(Table1[[#This Row],[Sales_Var]]&gt;=0,"Above Budget","Below Budget")</f>
        <v>Above Budget</v>
      </c>
      <c r="J297">
        <f>Table1[[#This Row],[Actual_Sales]]-(Table1[[#This Row],[COGS]]+Table1[[#This Row],[Expenses]])</f>
        <v>127</v>
      </c>
      <c r="K297">
        <v>110</v>
      </c>
      <c r="L297">
        <f>Table1[[#This Row],[Actual_Profit]]-Table1[[#This Row],[Budget_Profit]]</f>
        <v>17</v>
      </c>
      <c r="M297" s="5">
        <f>IF(
Table1[[#This Row],[Budget_Profit]]=0,
"",
IF(
Table1[[#This Row],[Budget_Profit]]&gt;0,
(Table1[[#This Row],[Actual_Profit]]-Table1[[#This Row],[Budget_Profit]])/Table1[[#This Row],[Budget_Profit]],
(Table1[[#This Row],[Actual_Profit]]-Table1[[#This Row],[Budget_Profit]])/ABS(Table1[[#This Row],[Budget_Profit]])
)
)</f>
        <v>0.15454545454545454</v>
      </c>
      <c r="N297" s="5" t="str">
        <f>IF(Table1[[#This Row],[Profit_Var]]&gt;=0, "Above Budget", "Below Budget")</f>
        <v>Above Budget</v>
      </c>
      <c r="O297">
        <v>118</v>
      </c>
      <c r="P297">
        <v>110</v>
      </c>
      <c r="Q297">
        <f>Table1[[#This Row],[COGS]]-Table1[[#This Row],[Budget_COGS]]</f>
        <v>8</v>
      </c>
      <c r="R297" s="5">
        <f>IF(
Table1[[#This Row],[Budget_COGS]]=0,
"",
IF(
Table1[[#This Row],[Budget_COGS]]&gt;0,
(Table1[[#This Row],[Budget_COGS]]-Table1[[#This Row],[COGS]]) / Table1[[#This Row],[Budget_COGS]],
(Table1[[#This Row],[Budget_COGS]]-Table1[[#This Row],[COGS]]) / ABS(Table1[[#This Row],[Budget_COGS]])
)
)</f>
        <v>-7.2727272727272724E-2</v>
      </c>
      <c r="S297" s="5" t="str">
        <f>IF(Table1[[#This Row],[COGS _Var]]&gt;=0, "Above Budget", "Below Budget")</f>
        <v>Above Budget</v>
      </c>
      <c r="T297">
        <f>Table1[[#This Row],[Actual_Sales]]-Table1[[#This Row],[COGS]]</f>
        <v>172</v>
      </c>
      <c r="U297">
        <v>150</v>
      </c>
      <c r="V297">
        <f>Table1[[#This Row],[Gross_Margin]]-Table1[[#This Row],[Budget_Margin]]</f>
        <v>22</v>
      </c>
      <c r="W297" s="5">
        <f>IF(
Table1[[#This Row],[Budget_Margin]]=0,
"",
IF(
Table1[[#This Row],[Budget_Margin]]&gt;0,
(Table1[[#This Row],[Gross_Margin]]-Table1[[#This Row],[Budget_Margin]]) / Table1[[#This Row],[Budget_Margin]],
(Table1[[#This Row],[Gross_Margin]]-Table1[[#This Row],[Budget_Margin]]) / ABS(Table1[[#This Row],[Budget_Margin]])
)
)</f>
        <v>0.14666666666666667</v>
      </c>
      <c r="X297" s="5" t="str">
        <f>IF(Table1[[#This Row],[Margin_Var]]&gt;=0, "Above Budget", "Below Budget")</f>
        <v>Above Budget</v>
      </c>
      <c r="Y297" s="5">
        <f>IFERROR(Table1[[#This Row],[Gross_Margin]]/Table1[[#This Row],[Actual_Sales]],0)</f>
        <v>0.59310344827586203</v>
      </c>
      <c r="Z297" s="5">
        <f>Table1[[#This Row],[Actual_Profit]]/Table1[[#This Row],[Actual_Sales]]</f>
        <v>0.43793103448275861</v>
      </c>
      <c r="AA297">
        <v>45</v>
      </c>
      <c r="AB297" s="5">
        <f>IFERROR(Table1[[#This Row],[Expenses]]/Table1[[#This Row],[Actual_Sales]],0)</f>
        <v>0.15517241379310345</v>
      </c>
      <c r="AC297">
        <v>33</v>
      </c>
      <c r="AD297">
        <v>930</v>
      </c>
      <c r="AE297" s="5">
        <f>IFERROR(Table1[[#This Row],[Inventory]]/Table1[[#This Row],[Actual_Sales]],0)</f>
        <v>3.2068965517241379</v>
      </c>
    </row>
    <row r="298" spans="1:31" x14ac:dyDescent="0.25">
      <c r="A298">
        <v>1801</v>
      </c>
      <c r="B298">
        <v>315</v>
      </c>
      <c r="C298">
        <v>12</v>
      </c>
      <c r="D298" s="2">
        <v>40483</v>
      </c>
      <c r="E298">
        <v>290</v>
      </c>
      <c r="F298">
        <v>290</v>
      </c>
      <c r="G298">
        <f>Table1[[#This Row],[Actual_Sales]]-Table1[[#This Row],[Budget_Sales]]</f>
        <v>0</v>
      </c>
      <c r="H298" s="5">
        <f>IF(
Table1[[#This Row],[Budget_Sales]]=0,
"",
IF(
Table1[[#This Row],[Budget_Sales]]&gt;0,
(Table1[[#This Row],[Actual_Sales]]-Table1[[#This Row],[Budget_Sales]])/Table1[[#This Row],[Budget_Sales]],
(Table1[[#This Row],[Actual_Sales]]-Table1[[#This Row],[Budget_Sales]])/ABS(Table1[[#This Row],[Budget_Sales]])
)
)</f>
        <v>0</v>
      </c>
      <c r="I298" s="5" t="str">
        <f>IF(Table1[[#This Row],[Sales_Var]]&gt;=0,"Above Budget","Below Budget")</f>
        <v>Above Budget</v>
      </c>
      <c r="J298">
        <f>Table1[[#This Row],[Actual_Sales]]-(Table1[[#This Row],[COGS]]+Table1[[#This Row],[Expenses]])</f>
        <v>127</v>
      </c>
      <c r="K298">
        <v>130</v>
      </c>
      <c r="L298">
        <f>Table1[[#This Row],[Actual_Profit]]-Table1[[#This Row],[Budget_Profit]]</f>
        <v>-3</v>
      </c>
      <c r="M298" s="5">
        <f>IF(
Table1[[#This Row],[Budget_Profit]]=0,
"",
IF(
Table1[[#This Row],[Budget_Profit]]&gt;0,
(Table1[[#This Row],[Actual_Profit]]-Table1[[#This Row],[Budget_Profit]])/Table1[[#This Row],[Budget_Profit]],
(Table1[[#This Row],[Actual_Profit]]-Table1[[#This Row],[Budget_Profit]])/ABS(Table1[[#This Row],[Budget_Profit]])
)
)</f>
        <v>-2.3076923076923078E-2</v>
      </c>
      <c r="N298" s="5" t="str">
        <f>IF(Table1[[#This Row],[Profit_Var]]&gt;=0, "Above Budget", "Below Budget")</f>
        <v>Below Budget</v>
      </c>
      <c r="O298">
        <v>118</v>
      </c>
      <c r="P298">
        <v>120</v>
      </c>
      <c r="Q298">
        <f>Table1[[#This Row],[COGS]]-Table1[[#This Row],[Budget_COGS]]</f>
        <v>-2</v>
      </c>
      <c r="R298" s="5">
        <f>IF(
Table1[[#This Row],[Budget_COGS]]=0,
"",
IF(
Table1[[#This Row],[Budget_COGS]]&gt;0,
(Table1[[#This Row],[Budget_COGS]]-Table1[[#This Row],[COGS]]) / Table1[[#This Row],[Budget_COGS]],
(Table1[[#This Row],[Budget_COGS]]-Table1[[#This Row],[COGS]]) / ABS(Table1[[#This Row],[Budget_COGS]])
)
)</f>
        <v>1.6666666666666666E-2</v>
      </c>
      <c r="S298" s="5" t="str">
        <f>IF(Table1[[#This Row],[COGS _Var]]&gt;=0, "Above Budget", "Below Budget")</f>
        <v>Below Budget</v>
      </c>
      <c r="T298">
        <f>Table1[[#This Row],[Actual_Sales]]-Table1[[#This Row],[COGS]]</f>
        <v>172</v>
      </c>
      <c r="U298">
        <v>170</v>
      </c>
      <c r="V298">
        <f>Table1[[#This Row],[Gross_Margin]]-Table1[[#This Row],[Budget_Margin]]</f>
        <v>2</v>
      </c>
      <c r="W298" s="5">
        <f>IF(
Table1[[#This Row],[Budget_Margin]]=0,
"",
IF(
Table1[[#This Row],[Budget_Margin]]&gt;0,
(Table1[[#This Row],[Gross_Margin]]-Table1[[#This Row],[Budget_Margin]]) / Table1[[#This Row],[Budget_Margin]],
(Table1[[#This Row],[Gross_Margin]]-Table1[[#This Row],[Budget_Margin]]) / ABS(Table1[[#This Row],[Budget_Margin]])
)
)</f>
        <v>1.1764705882352941E-2</v>
      </c>
      <c r="X298" s="5" t="str">
        <f>IF(Table1[[#This Row],[Margin_Var]]&gt;=0, "Above Budget", "Below Budget")</f>
        <v>Above Budget</v>
      </c>
      <c r="Y298" s="5">
        <f>IFERROR(Table1[[#This Row],[Gross_Margin]]/Table1[[#This Row],[Actual_Sales]],0)</f>
        <v>0.59310344827586203</v>
      </c>
      <c r="Z298" s="5">
        <f>Table1[[#This Row],[Actual_Profit]]/Table1[[#This Row],[Actual_Sales]]</f>
        <v>0.43793103448275861</v>
      </c>
      <c r="AA298">
        <v>45</v>
      </c>
      <c r="AB298" s="5">
        <f>IFERROR(Table1[[#This Row],[Expenses]]/Table1[[#This Row],[Actual_Sales]],0)</f>
        <v>0.15517241379310345</v>
      </c>
      <c r="AC298">
        <v>33</v>
      </c>
      <c r="AD298">
        <v>930</v>
      </c>
      <c r="AE298" s="5">
        <f>IFERROR(Table1[[#This Row],[Inventory]]/Table1[[#This Row],[Actual_Sales]],0)</f>
        <v>3.2068965517241379</v>
      </c>
    </row>
    <row r="299" spans="1:31" x14ac:dyDescent="0.25">
      <c r="A299">
        <v>1719</v>
      </c>
      <c r="B299">
        <v>719</v>
      </c>
      <c r="C299">
        <v>3</v>
      </c>
      <c r="D299" s="2">
        <v>40452</v>
      </c>
      <c r="E299">
        <v>265</v>
      </c>
      <c r="F299">
        <v>260</v>
      </c>
      <c r="G299">
        <f>Table1[[#This Row],[Actual_Sales]]-Table1[[#This Row],[Budget_Sales]]</f>
        <v>5</v>
      </c>
      <c r="H299" s="5">
        <f>IF(
Table1[[#This Row],[Budget_Sales]]=0,
"",
IF(
Table1[[#This Row],[Budget_Sales]]&gt;0,
(Table1[[#This Row],[Actual_Sales]]-Table1[[#This Row],[Budget_Sales]])/Table1[[#This Row],[Budget_Sales]],
(Table1[[#This Row],[Actual_Sales]]-Table1[[#This Row],[Budget_Sales]])/ABS(Table1[[#This Row],[Budget_Sales]])
)
)</f>
        <v>1.9230769230769232E-2</v>
      </c>
      <c r="I299" s="5" t="str">
        <f>IF(Table1[[#This Row],[Sales_Var]]&gt;=0,"Above Budget","Below Budget")</f>
        <v>Above Budget</v>
      </c>
      <c r="J299">
        <f>Table1[[#This Row],[Actual_Sales]]-(Table1[[#This Row],[COGS]]+Table1[[#This Row],[Expenses]])</f>
        <v>116</v>
      </c>
      <c r="K299">
        <v>150</v>
      </c>
      <c r="L299">
        <f>Table1[[#This Row],[Actual_Profit]]-Table1[[#This Row],[Budget_Profit]]</f>
        <v>-34</v>
      </c>
      <c r="M299" s="5">
        <f>IF(
Table1[[#This Row],[Budget_Profit]]=0,
"",
IF(
Table1[[#This Row],[Budget_Profit]]&gt;0,
(Table1[[#This Row],[Actual_Profit]]-Table1[[#This Row],[Budget_Profit]])/Table1[[#This Row],[Budget_Profit]],
(Table1[[#This Row],[Actual_Profit]]-Table1[[#This Row],[Budget_Profit]])/ABS(Table1[[#This Row],[Budget_Profit]])
)
)</f>
        <v>-0.22666666666666666</v>
      </c>
      <c r="N299" s="5" t="str">
        <f>IF(Table1[[#This Row],[Profit_Var]]&gt;=0, "Above Budget", "Below Budget")</f>
        <v>Below Budget</v>
      </c>
      <c r="O299">
        <v>108</v>
      </c>
      <c r="P299">
        <v>100</v>
      </c>
      <c r="Q299">
        <f>Table1[[#This Row],[COGS]]-Table1[[#This Row],[Budget_COGS]]</f>
        <v>8</v>
      </c>
      <c r="R299" s="5">
        <f>IF(
Table1[[#This Row],[Budget_COGS]]=0,
"",
IF(
Table1[[#This Row],[Budget_COGS]]&gt;0,
(Table1[[#This Row],[Budget_COGS]]-Table1[[#This Row],[COGS]]) / Table1[[#This Row],[Budget_COGS]],
(Table1[[#This Row],[Budget_COGS]]-Table1[[#This Row],[COGS]]) / ABS(Table1[[#This Row],[Budget_COGS]])
)
)</f>
        <v>-0.08</v>
      </c>
      <c r="S299" s="5" t="str">
        <f>IF(Table1[[#This Row],[COGS _Var]]&gt;=0, "Above Budget", "Below Budget")</f>
        <v>Above Budget</v>
      </c>
      <c r="T299">
        <f>Table1[[#This Row],[Actual_Sales]]-Table1[[#This Row],[COGS]]</f>
        <v>157</v>
      </c>
      <c r="U299">
        <v>160</v>
      </c>
      <c r="V299">
        <f>Table1[[#This Row],[Gross_Margin]]-Table1[[#This Row],[Budget_Margin]]</f>
        <v>-3</v>
      </c>
      <c r="W299" s="5">
        <f>IF(
Table1[[#This Row],[Budget_Margin]]=0,
"",
IF(
Table1[[#This Row],[Budget_Margin]]&gt;0,
(Table1[[#This Row],[Gross_Margin]]-Table1[[#This Row],[Budget_Margin]]) / Table1[[#This Row],[Budget_Margin]],
(Table1[[#This Row],[Gross_Margin]]-Table1[[#This Row],[Budget_Margin]]) / ABS(Table1[[#This Row],[Budget_Margin]])
)
)</f>
        <v>-1.8749999999999999E-2</v>
      </c>
      <c r="X299" s="5" t="str">
        <f>IF(Table1[[#This Row],[Margin_Var]]&gt;=0, "Above Budget", "Below Budget")</f>
        <v>Below Budget</v>
      </c>
      <c r="Y299" s="5">
        <f>IFERROR(Table1[[#This Row],[Gross_Margin]]/Table1[[#This Row],[Actual_Sales]],0)</f>
        <v>0.59245283018867922</v>
      </c>
      <c r="Z299" s="5">
        <f>Table1[[#This Row],[Actual_Profit]]/Table1[[#This Row],[Actual_Sales]]</f>
        <v>0.43773584905660379</v>
      </c>
      <c r="AA299">
        <v>41</v>
      </c>
      <c r="AB299" s="5">
        <f>IFERROR(Table1[[#This Row],[Expenses]]/Table1[[#This Row],[Actual_Sales]],0)</f>
        <v>0.15471698113207547</v>
      </c>
      <c r="AC299">
        <v>30</v>
      </c>
      <c r="AD299">
        <v>971</v>
      </c>
      <c r="AE299" s="5">
        <f>IFERROR(Table1[[#This Row],[Inventory]]/Table1[[#This Row],[Actual_Sales]],0)</f>
        <v>3.6641509433962263</v>
      </c>
    </row>
    <row r="300" spans="1:31" x14ac:dyDescent="0.25">
      <c r="A300">
        <v>1733</v>
      </c>
      <c r="B300">
        <v>815</v>
      </c>
      <c r="C300">
        <v>10</v>
      </c>
      <c r="D300" s="2">
        <v>40452</v>
      </c>
      <c r="E300">
        <v>265</v>
      </c>
      <c r="F300">
        <v>210</v>
      </c>
      <c r="G300">
        <f>Table1[[#This Row],[Actual_Sales]]-Table1[[#This Row],[Budget_Sales]]</f>
        <v>55</v>
      </c>
      <c r="H300" s="5">
        <f>IF(
Table1[[#This Row],[Budget_Sales]]=0,
"",
IF(
Table1[[#This Row],[Budget_Sales]]&gt;0,
(Table1[[#This Row],[Actual_Sales]]-Table1[[#This Row],[Budget_Sales]])/Table1[[#This Row],[Budget_Sales]],
(Table1[[#This Row],[Actual_Sales]]-Table1[[#This Row],[Budget_Sales]])/ABS(Table1[[#This Row],[Budget_Sales]])
)
)</f>
        <v>0.26190476190476192</v>
      </c>
      <c r="I300" s="5" t="str">
        <f>IF(Table1[[#This Row],[Sales_Var]]&gt;=0,"Above Budget","Below Budget")</f>
        <v>Above Budget</v>
      </c>
      <c r="J300">
        <f>Table1[[#This Row],[Actual_Sales]]-(Table1[[#This Row],[COGS]]+Table1[[#This Row],[Expenses]])</f>
        <v>116</v>
      </c>
      <c r="K300">
        <v>120</v>
      </c>
      <c r="L300">
        <f>Table1[[#This Row],[Actual_Profit]]-Table1[[#This Row],[Budget_Profit]]</f>
        <v>-4</v>
      </c>
      <c r="M300" s="5">
        <f>IF(
Table1[[#This Row],[Budget_Profit]]=0,
"",
IF(
Table1[[#This Row],[Budget_Profit]]&gt;0,
(Table1[[#This Row],[Actual_Profit]]-Table1[[#This Row],[Budget_Profit]])/Table1[[#This Row],[Budget_Profit]],
(Table1[[#This Row],[Actual_Profit]]-Table1[[#This Row],[Budget_Profit]])/ABS(Table1[[#This Row],[Budget_Profit]])
)
)</f>
        <v>-3.3333333333333333E-2</v>
      </c>
      <c r="N300" s="5" t="str">
        <f>IF(Table1[[#This Row],[Profit_Var]]&gt;=0, "Above Budget", "Below Budget")</f>
        <v>Below Budget</v>
      </c>
      <c r="O300">
        <v>108</v>
      </c>
      <c r="P300">
        <v>80</v>
      </c>
      <c r="Q300">
        <f>Table1[[#This Row],[COGS]]-Table1[[#This Row],[Budget_COGS]]</f>
        <v>28</v>
      </c>
      <c r="R300" s="5">
        <f>IF(
Table1[[#This Row],[Budget_COGS]]=0,
"",
IF(
Table1[[#This Row],[Budget_COGS]]&gt;0,
(Table1[[#This Row],[Budget_COGS]]-Table1[[#This Row],[COGS]]) / Table1[[#This Row],[Budget_COGS]],
(Table1[[#This Row],[Budget_COGS]]-Table1[[#This Row],[COGS]]) / ABS(Table1[[#This Row],[Budget_COGS]])
)
)</f>
        <v>-0.35</v>
      </c>
      <c r="S300" s="5" t="str">
        <f>IF(Table1[[#This Row],[COGS _Var]]&gt;=0, "Above Budget", "Below Budget")</f>
        <v>Above Budget</v>
      </c>
      <c r="T300">
        <f>Table1[[#This Row],[Actual_Sales]]-Table1[[#This Row],[COGS]]</f>
        <v>157</v>
      </c>
      <c r="U300">
        <v>130</v>
      </c>
      <c r="V300">
        <f>Table1[[#This Row],[Gross_Margin]]-Table1[[#This Row],[Budget_Margin]]</f>
        <v>27</v>
      </c>
      <c r="W300" s="5">
        <f>IF(
Table1[[#This Row],[Budget_Margin]]=0,
"",
IF(
Table1[[#This Row],[Budget_Margin]]&gt;0,
(Table1[[#This Row],[Gross_Margin]]-Table1[[#This Row],[Budget_Margin]]) / Table1[[#This Row],[Budget_Margin]],
(Table1[[#This Row],[Gross_Margin]]-Table1[[#This Row],[Budget_Margin]]) / ABS(Table1[[#This Row],[Budget_Margin]])
)
)</f>
        <v>0.2076923076923077</v>
      </c>
      <c r="X300" s="5" t="str">
        <f>IF(Table1[[#This Row],[Margin_Var]]&gt;=0, "Above Budget", "Below Budget")</f>
        <v>Above Budget</v>
      </c>
      <c r="Y300" s="5">
        <f>IFERROR(Table1[[#This Row],[Gross_Margin]]/Table1[[#This Row],[Actual_Sales]],0)</f>
        <v>0.59245283018867922</v>
      </c>
      <c r="Z300" s="5">
        <f>Table1[[#This Row],[Actual_Profit]]/Table1[[#This Row],[Actual_Sales]]</f>
        <v>0.43773584905660379</v>
      </c>
      <c r="AA300">
        <v>41</v>
      </c>
      <c r="AB300" s="5">
        <f>IFERROR(Table1[[#This Row],[Expenses]]/Table1[[#This Row],[Actual_Sales]],0)</f>
        <v>0.15471698113207547</v>
      </c>
      <c r="AC300">
        <v>30</v>
      </c>
      <c r="AD300">
        <v>971</v>
      </c>
      <c r="AE300" s="5">
        <f>IFERROR(Table1[[#This Row],[Inventory]]/Table1[[#This Row],[Actual_Sales]],0)</f>
        <v>3.6641509433962263</v>
      </c>
    </row>
    <row r="301" spans="1:31" x14ac:dyDescent="0.25">
      <c r="A301">
        <v>1069</v>
      </c>
      <c r="B301">
        <v>210</v>
      </c>
      <c r="C301">
        <v>5</v>
      </c>
      <c r="D301" s="2">
        <v>40360</v>
      </c>
      <c r="E301">
        <v>256</v>
      </c>
      <c r="F301">
        <v>220</v>
      </c>
      <c r="G301">
        <f>Table1[[#This Row],[Actual_Sales]]-Table1[[#This Row],[Budget_Sales]]</f>
        <v>36</v>
      </c>
      <c r="H301" s="5">
        <f>IF(
Table1[[#This Row],[Budget_Sales]]=0,
"",
IF(
Table1[[#This Row],[Budget_Sales]]&gt;0,
(Table1[[#This Row],[Actual_Sales]]-Table1[[#This Row],[Budget_Sales]])/Table1[[#This Row],[Budget_Sales]],
(Table1[[#This Row],[Actual_Sales]]-Table1[[#This Row],[Budget_Sales]])/ABS(Table1[[#This Row],[Budget_Sales]])
)
)</f>
        <v>0.16363636363636364</v>
      </c>
      <c r="I301" s="5" t="str">
        <f>IF(Table1[[#This Row],[Sales_Var]]&gt;=0,"Above Budget","Below Budget")</f>
        <v>Above Budget</v>
      </c>
      <c r="J301">
        <f>Table1[[#This Row],[Actual_Sales]]-(Table1[[#This Row],[COGS]]+Table1[[#This Row],[Expenses]])</f>
        <v>112</v>
      </c>
      <c r="K301">
        <v>120</v>
      </c>
      <c r="L301">
        <f>Table1[[#This Row],[Actual_Profit]]-Table1[[#This Row],[Budget_Profit]]</f>
        <v>-8</v>
      </c>
      <c r="M301" s="5">
        <f>IF(
Table1[[#This Row],[Budget_Profit]]=0,
"",
IF(
Table1[[#This Row],[Budget_Profit]]&gt;0,
(Table1[[#This Row],[Actual_Profit]]-Table1[[#This Row],[Budget_Profit]])/Table1[[#This Row],[Budget_Profit]],
(Table1[[#This Row],[Actual_Profit]]-Table1[[#This Row],[Budget_Profit]])/ABS(Table1[[#This Row],[Budget_Profit]])
)
)</f>
        <v>-6.6666666666666666E-2</v>
      </c>
      <c r="N301" s="5" t="str">
        <f>IF(Table1[[#This Row],[Profit_Var]]&gt;=0, "Above Budget", "Below Budget")</f>
        <v>Below Budget</v>
      </c>
      <c r="O301">
        <v>104</v>
      </c>
      <c r="P301">
        <v>80</v>
      </c>
      <c r="Q301">
        <f>Table1[[#This Row],[COGS]]-Table1[[#This Row],[Budget_COGS]]</f>
        <v>24</v>
      </c>
      <c r="R301" s="5">
        <f>IF(
Table1[[#This Row],[Budget_COGS]]=0,
"",
IF(
Table1[[#This Row],[Budget_COGS]]&gt;0,
(Table1[[#This Row],[Budget_COGS]]-Table1[[#This Row],[COGS]]) / Table1[[#This Row],[Budget_COGS]],
(Table1[[#This Row],[Budget_COGS]]-Table1[[#This Row],[COGS]]) / ABS(Table1[[#This Row],[Budget_COGS]])
)
)</f>
        <v>-0.3</v>
      </c>
      <c r="S301" s="5" t="str">
        <f>IF(Table1[[#This Row],[COGS _Var]]&gt;=0, "Above Budget", "Below Budget")</f>
        <v>Above Budget</v>
      </c>
      <c r="T301">
        <f>Table1[[#This Row],[Actual_Sales]]-Table1[[#This Row],[COGS]]</f>
        <v>152</v>
      </c>
      <c r="U301">
        <v>140</v>
      </c>
      <c r="V301">
        <f>Table1[[#This Row],[Gross_Margin]]-Table1[[#This Row],[Budget_Margin]]</f>
        <v>12</v>
      </c>
      <c r="W301" s="5">
        <f>IF(
Table1[[#This Row],[Budget_Margin]]=0,
"",
IF(
Table1[[#This Row],[Budget_Margin]]&gt;0,
(Table1[[#This Row],[Gross_Margin]]-Table1[[#This Row],[Budget_Margin]]) / Table1[[#This Row],[Budget_Margin]],
(Table1[[#This Row],[Gross_Margin]]-Table1[[#This Row],[Budget_Margin]]) / ABS(Table1[[#This Row],[Budget_Margin]])
)
)</f>
        <v>8.5714285714285715E-2</v>
      </c>
      <c r="X301" s="5" t="str">
        <f>IF(Table1[[#This Row],[Margin_Var]]&gt;=0, "Above Budget", "Below Budget")</f>
        <v>Above Budget</v>
      </c>
      <c r="Y301" s="5">
        <f>IFERROR(Table1[[#This Row],[Gross_Margin]]/Table1[[#This Row],[Actual_Sales]],0)</f>
        <v>0.59375</v>
      </c>
      <c r="Z301" s="5">
        <f>Table1[[#This Row],[Actual_Profit]]/Table1[[#This Row],[Actual_Sales]]</f>
        <v>0.4375</v>
      </c>
      <c r="AA301">
        <v>40</v>
      </c>
      <c r="AB301" s="5">
        <f>IFERROR(Table1[[#This Row],[Expenses]]/Table1[[#This Row],[Actual_Sales]],0)</f>
        <v>0.15625</v>
      </c>
      <c r="AC301">
        <v>29</v>
      </c>
      <c r="AD301">
        <v>952</v>
      </c>
      <c r="AE301" s="5">
        <f>IFERROR(Table1[[#This Row],[Inventory]]/Table1[[#This Row],[Actual_Sales]],0)</f>
        <v>3.71875</v>
      </c>
    </row>
    <row r="302" spans="1:31" x14ac:dyDescent="0.25">
      <c r="A302">
        <v>1149</v>
      </c>
      <c r="B302">
        <v>562</v>
      </c>
      <c r="C302">
        <v>11</v>
      </c>
      <c r="D302" s="2">
        <v>40360</v>
      </c>
      <c r="E302">
        <v>256</v>
      </c>
      <c r="F302">
        <v>170</v>
      </c>
      <c r="G302">
        <f>Table1[[#This Row],[Actual_Sales]]-Table1[[#This Row],[Budget_Sales]]</f>
        <v>86</v>
      </c>
      <c r="H302" s="5">
        <f>IF(
Table1[[#This Row],[Budget_Sales]]=0,
"",
IF(
Table1[[#This Row],[Budget_Sales]]&gt;0,
(Table1[[#This Row],[Actual_Sales]]-Table1[[#This Row],[Budget_Sales]])/Table1[[#This Row],[Budget_Sales]],
(Table1[[#This Row],[Actual_Sales]]-Table1[[#This Row],[Budget_Sales]])/ABS(Table1[[#This Row],[Budget_Sales]])
)
)</f>
        <v>0.50588235294117645</v>
      </c>
      <c r="I302" s="5" t="str">
        <f>IF(Table1[[#This Row],[Sales_Var]]&gt;=0,"Above Budget","Below Budget")</f>
        <v>Above Budget</v>
      </c>
      <c r="J302">
        <f>Table1[[#This Row],[Actual_Sales]]-(Table1[[#This Row],[COGS]]+Table1[[#This Row],[Expenses]])</f>
        <v>112</v>
      </c>
      <c r="K302">
        <v>100</v>
      </c>
      <c r="L302">
        <f>Table1[[#This Row],[Actual_Profit]]-Table1[[#This Row],[Budget_Profit]]</f>
        <v>12</v>
      </c>
      <c r="M302" s="5">
        <f>IF(
Table1[[#This Row],[Budget_Profit]]=0,
"",
IF(
Table1[[#This Row],[Budget_Profit]]&gt;0,
(Table1[[#This Row],[Actual_Profit]]-Table1[[#This Row],[Budget_Profit]])/Table1[[#This Row],[Budget_Profit]],
(Table1[[#This Row],[Actual_Profit]]-Table1[[#This Row],[Budget_Profit]])/ABS(Table1[[#This Row],[Budget_Profit]])
)
)</f>
        <v>0.12</v>
      </c>
      <c r="N302" s="5" t="str">
        <f>IF(Table1[[#This Row],[Profit_Var]]&gt;=0, "Above Budget", "Below Budget")</f>
        <v>Above Budget</v>
      </c>
      <c r="O302">
        <v>104</v>
      </c>
      <c r="P302">
        <v>60</v>
      </c>
      <c r="Q302">
        <f>Table1[[#This Row],[COGS]]-Table1[[#This Row],[Budget_COGS]]</f>
        <v>44</v>
      </c>
      <c r="R302" s="5">
        <f>IF(
Table1[[#This Row],[Budget_COGS]]=0,
"",
IF(
Table1[[#This Row],[Budget_COGS]]&gt;0,
(Table1[[#This Row],[Budget_COGS]]-Table1[[#This Row],[COGS]]) / Table1[[#This Row],[Budget_COGS]],
(Table1[[#This Row],[Budget_COGS]]-Table1[[#This Row],[COGS]]) / ABS(Table1[[#This Row],[Budget_COGS]])
)
)</f>
        <v>-0.73333333333333328</v>
      </c>
      <c r="S302" s="5" t="str">
        <f>IF(Table1[[#This Row],[COGS _Var]]&gt;=0, "Above Budget", "Below Budget")</f>
        <v>Above Budget</v>
      </c>
      <c r="T302">
        <f>Table1[[#This Row],[Actual_Sales]]-Table1[[#This Row],[COGS]]</f>
        <v>152</v>
      </c>
      <c r="U302">
        <v>110</v>
      </c>
      <c r="V302">
        <f>Table1[[#This Row],[Gross_Margin]]-Table1[[#This Row],[Budget_Margin]]</f>
        <v>42</v>
      </c>
      <c r="W302" s="5">
        <f>IF(
Table1[[#This Row],[Budget_Margin]]=0,
"",
IF(
Table1[[#This Row],[Budget_Margin]]&gt;0,
(Table1[[#This Row],[Gross_Margin]]-Table1[[#This Row],[Budget_Margin]]) / Table1[[#This Row],[Budget_Margin]],
(Table1[[#This Row],[Gross_Margin]]-Table1[[#This Row],[Budget_Margin]]) / ABS(Table1[[#This Row],[Budget_Margin]])
)
)</f>
        <v>0.38181818181818183</v>
      </c>
      <c r="X302" s="5" t="str">
        <f>IF(Table1[[#This Row],[Margin_Var]]&gt;=0, "Above Budget", "Below Budget")</f>
        <v>Above Budget</v>
      </c>
      <c r="Y302" s="5">
        <f>IFERROR(Table1[[#This Row],[Gross_Margin]]/Table1[[#This Row],[Actual_Sales]],0)</f>
        <v>0.59375</v>
      </c>
      <c r="Z302" s="5">
        <f>Table1[[#This Row],[Actual_Profit]]/Table1[[#This Row],[Actual_Sales]]</f>
        <v>0.4375</v>
      </c>
      <c r="AA302">
        <v>40</v>
      </c>
      <c r="AB302" s="5">
        <f>IFERROR(Table1[[#This Row],[Expenses]]/Table1[[#This Row],[Actual_Sales]],0)</f>
        <v>0.15625</v>
      </c>
      <c r="AC302">
        <v>29</v>
      </c>
      <c r="AD302">
        <v>952</v>
      </c>
      <c r="AE302" s="5">
        <f>IFERROR(Table1[[#This Row],[Inventory]]/Table1[[#This Row],[Actual_Sales]],0)</f>
        <v>3.71875</v>
      </c>
    </row>
    <row r="303" spans="1:31" x14ac:dyDescent="0.25">
      <c r="A303">
        <v>842</v>
      </c>
      <c r="B303">
        <v>720</v>
      </c>
      <c r="C303">
        <v>3</v>
      </c>
      <c r="D303" s="2">
        <v>40299</v>
      </c>
      <c r="E303">
        <v>256</v>
      </c>
      <c r="F303">
        <v>260</v>
      </c>
      <c r="G303">
        <f>Table1[[#This Row],[Actual_Sales]]-Table1[[#This Row],[Budget_Sales]]</f>
        <v>-4</v>
      </c>
      <c r="H303" s="5">
        <f>IF(
Table1[[#This Row],[Budget_Sales]]=0,
"",
IF(
Table1[[#This Row],[Budget_Sales]]&gt;0,
(Table1[[#This Row],[Actual_Sales]]-Table1[[#This Row],[Budget_Sales]])/Table1[[#This Row],[Budget_Sales]],
(Table1[[#This Row],[Actual_Sales]]-Table1[[#This Row],[Budget_Sales]])/ABS(Table1[[#This Row],[Budget_Sales]])
)
)</f>
        <v>-1.5384615384615385E-2</v>
      </c>
      <c r="I303" s="5" t="str">
        <f>IF(Table1[[#This Row],[Sales_Var]]&gt;=0,"Above Budget","Below Budget")</f>
        <v>Below Budget</v>
      </c>
      <c r="J303">
        <f>Table1[[#This Row],[Actual_Sales]]-(Table1[[#This Row],[COGS]]+Table1[[#This Row],[Expenses]])</f>
        <v>112</v>
      </c>
      <c r="K303">
        <v>120</v>
      </c>
      <c r="L303">
        <f>Table1[[#This Row],[Actual_Profit]]-Table1[[#This Row],[Budget_Profit]]</f>
        <v>-8</v>
      </c>
      <c r="M303" s="5">
        <f>IF(
Table1[[#This Row],[Budget_Profit]]=0,
"",
IF(
Table1[[#This Row],[Budget_Profit]]&gt;0,
(Table1[[#This Row],[Actual_Profit]]-Table1[[#This Row],[Budget_Profit]])/Table1[[#This Row],[Budget_Profit]],
(Table1[[#This Row],[Actual_Profit]]-Table1[[#This Row],[Budget_Profit]])/ABS(Table1[[#This Row],[Budget_Profit]])
)
)</f>
        <v>-6.6666666666666666E-2</v>
      </c>
      <c r="N303" s="5" t="str">
        <f>IF(Table1[[#This Row],[Profit_Var]]&gt;=0, "Above Budget", "Below Budget")</f>
        <v>Below Budget</v>
      </c>
      <c r="O303">
        <v>104</v>
      </c>
      <c r="P303">
        <v>110</v>
      </c>
      <c r="Q303">
        <f>Table1[[#This Row],[COGS]]-Table1[[#This Row],[Budget_COGS]]</f>
        <v>-6</v>
      </c>
      <c r="R303" s="5">
        <f>IF(
Table1[[#This Row],[Budget_COGS]]=0,
"",
IF(
Table1[[#This Row],[Budget_COGS]]&gt;0,
(Table1[[#This Row],[Budget_COGS]]-Table1[[#This Row],[COGS]]) / Table1[[#This Row],[Budget_COGS]],
(Table1[[#This Row],[Budget_COGS]]-Table1[[#This Row],[COGS]]) / ABS(Table1[[#This Row],[Budget_COGS]])
)
)</f>
        <v>5.4545454545454543E-2</v>
      </c>
      <c r="S303" s="5" t="str">
        <f>IF(Table1[[#This Row],[COGS _Var]]&gt;=0, "Above Budget", "Below Budget")</f>
        <v>Below Budget</v>
      </c>
      <c r="T303">
        <f>Table1[[#This Row],[Actual_Sales]]-Table1[[#This Row],[COGS]]</f>
        <v>152</v>
      </c>
      <c r="U303">
        <v>150</v>
      </c>
      <c r="V303">
        <f>Table1[[#This Row],[Gross_Margin]]-Table1[[#This Row],[Budget_Margin]]</f>
        <v>2</v>
      </c>
      <c r="W303" s="5">
        <f>IF(
Table1[[#This Row],[Budget_Margin]]=0,
"",
IF(
Table1[[#This Row],[Budget_Margin]]&gt;0,
(Table1[[#This Row],[Gross_Margin]]-Table1[[#This Row],[Budget_Margin]]) / Table1[[#This Row],[Budget_Margin]],
(Table1[[#This Row],[Gross_Margin]]-Table1[[#This Row],[Budget_Margin]]) / ABS(Table1[[#This Row],[Budget_Margin]])
)
)</f>
        <v>1.3333333333333334E-2</v>
      </c>
      <c r="X303" s="5" t="str">
        <f>IF(Table1[[#This Row],[Margin_Var]]&gt;=0, "Above Budget", "Below Budget")</f>
        <v>Above Budget</v>
      </c>
      <c r="Y303" s="5">
        <f>IFERROR(Table1[[#This Row],[Gross_Margin]]/Table1[[#This Row],[Actual_Sales]],0)</f>
        <v>0.59375</v>
      </c>
      <c r="Z303" s="5">
        <f>Table1[[#This Row],[Actual_Profit]]/Table1[[#This Row],[Actual_Sales]]</f>
        <v>0.4375</v>
      </c>
      <c r="AA303">
        <v>40</v>
      </c>
      <c r="AB303" s="5">
        <f>IFERROR(Table1[[#This Row],[Expenses]]/Table1[[#This Row],[Actual_Sales]],0)</f>
        <v>0.15625</v>
      </c>
      <c r="AC303">
        <v>29</v>
      </c>
      <c r="AD303">
        <v>871</v>
      </c>
      <c r="AE303" s="5">
        <f>IFERROR(Table1[[#This Row],[Inventory]]/Table1[[#This Row],[Actual_Sales]],0)</f>
        <v>3.40234375</v>
      </c>
    </row>
    <row r="304" spans="1:31" x14ac:dyDescent="0.25">
      <c r="A304">
        <v>726</v>
      </c>
      <c r="B304">
        <v>254</v>
      </c>
      <c r="C304">
        <v>5</v>
      </c>
      <c r="D304" s="2">
        <v>40299</v>
      </c>
      <c r="E304">
        <v>256</v>
      </c>
      <c r="F304">
        <v>220</v>
      </c>
      <c r="G304">
        <f>Table1[[#This Row],[Actual_Sales]]-Table1[[#This Row],[Budget_Sales]]</f>
        <v>36</v>
      </c>
      <c r="H304" s="5">
        <f>IF(
Table1[[#This Row],[Budget_Sales]]=0,
"",
IF(
Table1[[#This Row],[Budget_Sales]]&gt;0,
(Table1[[#This Row],[Actual_Sales]]-Table1[[#This Row],[Budget_Sales]])/Table1[[#This Row],[Budget_Sales]],
(Table1[[#This Row],[Actual_Sales]]-Table1[[#This Row],[Budget_Sales]])/ABS(Table1[[#This Row],[Budget_Sales]])
)
)</f>
        <v>0.16363636363636364</v>
      </c>
      <c r="I304" s="5" t="str">
        <f>IF(Table1[[#This Row],[Sales_Var]]&gt;=0,"Above Budget","Below Budget")</f>
        <v>Above Budget</v>
      </c>
      <c r="J304">
        <f>Table1[[#This Row],[Actual_Sales]]-(Table1[[#This Row],[COGS]]+Table1[[#This Row],[Expenses]])</f>
        <v>112</v>
      </c>
      <c r="K304">
        <v>120</v>
      </c>
      <c r="L304">
        <f>Table1[[#This Row],[Actual_Profit]]-Table1[[#This Row],[Budget_Profit]]</f>
        <v>-8</v>
      </c>
      <c r="M304" s="5">
        <f>IF(
Table1[[#This Row],[Budget_Profit]]=0,
"",
IF(
Table1[[#This Row],[Budget_Profit]]&gt;0,
(Table1[[#This Row],[Actual_Profit]]-Table1[[#This Row],[Budget_Profit]])/Table1[[#This Row],[Budget_Profit]],
(Table1[[#This Row],[Actual_Profit]]-Table1[[#This Row],[Budget_Profit]])/ABS(Table1[[#This Row],[Budget_Profit]])
)
)</f>
        <v>-6.6666666666666666E-2</v>
      </c>
      <c r="N304" s="5" t="str">
        <f>IF(Table1[[#This Row],[Profit_Var]]&gt;=0, "Above Budget", "Below Budget")</f>
        <v>Below Budget</v>
      </c>
      <c r="O304">
        <v>104</v>
      </c>
      <c r="P304">
        <v>80</v>
      </c>
      <c r="Q304">
        <f>Table1[[#This Row],[COGS]]-Table1[[#This Row],[Budget_COGS]]</f>
        <v>24</v>
      </c>
      <c r="R304" s="5">
        <f>IF(
Table1[[#This Row],[Budget_COGS]]=0,
"",
IF(
Table1[[#This Row],[Budget_COGS]]&gt;0,
(Table1[[#This Row],[Budget_COGS]]-Table1[[#This Row],[COGS]]) / Table1[[#This Row],[Budget_COGS]],
(Table1[[#This Row],[Budget_COGS]]-Table1[[#This Row],[COGS]]) / ABS(Table1[[#This Row],[Budget_COGS]])
)
)</f>
        <v>-0.3</v>
      </c>
      <c r="S304" s="5" t="str">
        <f>IF(Table1[[#This Row],[COGS _Var]]&gt;=0, "Above Budget", "Below Budget")</f>
        <v>Above Budget</v>
      </c>
      <c r="T304">
        <f>Table1[[#This Row],[Actual_Sales]]-Table1[[#This Row],[COGS]]</f>
        <v>152</v>
      </c>
      <c r="U304">
        <v>140</v>
      </c>
      <c r="V304">
        <f>Table1[[#This Row],[Gross_Margin]]-Table1[[#This Row],[Budget_Margin]]</f>
        <v>12</v>
      </c>
      <c r="W304" s="5">
        <f>IF(
Table1[[#This Row],[Budget_Margin]]=0,
"",
IF(
Table1[[#This Row],[Budget_Margin]]&gt;0,
(Table1[[#This Row],[Gross_Margin]]-Table1[[#This Row],[Budget_Margin]]) / Table1[[#This Row],[Budget_Margin]],
(Table1[[#This Row],[Gross_Margin]]-Table1[[#This Row],[Budget_Margin]]) / ABS(Table1[[#This Row],[Budget_Margin]])
)
)</f>
        <v>8.5714285714285715E-2</v>
      </c>
      <c r="X304" s="5" t="str">
        <f>IF(Table1[[#This Row],[Margin_Var]]&gt;=0, "Above Budget", "Below Budget")</f>
        <v>Above Budget</v>
      </c>
      <c r="Y304" s="5">
        <f>IFERROR(Table1[[#This Row],[Gross_Margin]]/Table1[[#This Row],[Actual_Sales]],0)</f>
        <v>0.59375</v>
      </c>
      <c r="Z304" s="5">
        <f>Table1[[#This Row],[Actual_Profit]]/Table1[[#This Row],[Actual_Sales]]</f>
        <v>0.4375</v>
      </c>
      <c r="AA304">
        <v>40</v>
      </c>
      <c r="AB304" s="5">
        <f>IFERROR(Table1[[#This Row],[Expenses]]/Table1[[#This Row],[Actual_Sales]],0)</f>
        <v>0.15625</v>
      </c>
      <c r="AC304">
        <v>29</v>
      </c>
      <c r="AD304">
        <v>821</v>
      </c>
      <c r="AE304" s="5">
        <f>IFERROR(Table1[[#This Row],[Inventory]]/Table1[[#This Row],[Actual_Sales]],0)</f>
        <v>3.20703125</v>
      </c>
    </row>
    <row r="305" spans="1:31" x14ac:dyDescent="0.25">
      <c r="A305">
        <v>846</v>
      </c>
      <c r="B305">
        <v>773</v>
      </c>
      <c r="C305">
        <v>8</v>
      </c>
      <c r="D305" s="2">
        <v>40299</v>
      </c>
      <c r="E305">
        <v>256</v>
      </c>
      <c r="F305">
        <v>220</v>
      </c>
      <c r="G305">
        <f>Table1[[#This Row],[Actual_Sales]]-Table1[[#This Row],[Budget_Sales]]</f>
        <v>36</v>
      </c>
      <c r="H305" s="5">
        <f>IF(
Table1[[#This Row],[Budget_Sales]]=0,
"",
IF(
Table1[[#This Row],[Budget_Sales]]&gt;0,
(Table1[[#This Row],[Actual_Sales]]-Table1[[#This Row],[Budget_Sales]])/Table1[[#This Row],[Budget_Sales]],
(Table1[[#This Row],[Actual_Sales]]-Table1[[#This Row],[Budget_Sales]])/ABS(Table1[[#This Row],[Budget_Sales]])
)
)</f>
        <v>0.16363636363636364</v>
      </c>
      <c r="I305" s="5" t="str">
        <f>IF(Table1[[#This Row],[Sales_Var]]&gt;=0,"Above Budget","Below Budget")</f>
        <v>Above Budget</v>
      </c>
      <c r="J305">
        <f>Table1[[#This Row],[Actual_Sales]]-(Table1[[#This Row],[COGS]]+Table1[[#This Row],[Expenses]])</f>
        <v>112</v>
      </c>
      <c r="K305">
        <v>120</v>
      </c>
      <c r="L305">
        <f>Table1[[#This Row],[Actual_Profit]]-Table1[[#This Row],[Budget_Profit]]</f>
        <v>-8</v>
      </c>
      <c r="M305" s="5">
        <f>IF(
Table1[[#This Row],[Budget_Profit]]=0,
"",
IF(
Table1[[#This Row],[Budget_Profit]]&gt;0,
(Table1[[#This Row],[Actual_Profit]]-Table1[[#This Row],[Budget_Profit]])/Table1[[#This Row],[Budget_Profit]],
(Table1[[#This Row],[Actual_Profit]]-Table1[[#This Row],[Budget_Profit]])/ABS(Table1[[#This Row],[Budget_Profit]])
)
)</f>
        <v>-6.6666666666666666E-2</v>
      </c>
      <c r="N305" s="5" t="str">
        <f>IF(Table1[[#This Row],[Profit_Var]]&gt;=0, "Above Budget", "Below Budget")</f>
        <v>Below Budget</v>
      </c>
      <c r="O305">
        <v>104</v>
      </c>
      <c r="P305">
        <v>80</v>
      </c>
      <c r="Q305">
        <f>Table1[[#This Row],[COGS]]-Table1[[#This Row],[Budget_COGS]]</f>
        <v>24</v>
      </c>
      <c r="R305" s="5">
        <f>IF(
Table1[[#This Row],[Budget_COGS]]=0,
"",
IF(
Table1[[#This Row],[Budget_COGS]]&gt;0,
(Table1[[#This Row],[Budget_COGS]]-Table1[[#This Row],[COGS]]) / Table1[[#This Row],[Budget_COGS]],
(Table1[[#This Row],[Budget_COGS]]-Table1[[#This Row],[COGS]]) / ABS(Table1[[#This Row],[Budget_COGS]])
)
)</f>
        <v>-0.3</v>
      </c>
      <c r="S305" s="5" t="str">
        <f>IF(Table1[[#This Row],[COGS _Var]]&gt;=0, "Above Budget", "Below Budget")</f>
        <v>Above Budget</v>
      </c>
      <c r="T305">
        <f>Table1[[#This Row],[Actual_Sales]]-Table1[[#This Row],[COGS]]</f>
        <v>152</v>
      </c>
      <c r="U305">
        <v>140</v>
      </c>
      <c r="V305">
        <f>Table1[[#This Row],[Gross_Margin]]-Table1[[#This Row],[Budget_Margin]]</f>
        <v>12</v>
      </c>
      <c r="W305" s="5">
        <f>IF(
Table1[[#This Row],[Budget_Margin]]=0,
"",
IF(
Table1[[#This Row],[Budget_Margin]]&gt;0,
(Table1[[#This Row],[Gross_Margin]]-Table1[[#This Row],[Budget_Margin]]) / Table1[[#This Row],[Budget_Margin]],
(Table1[[#This Row],[Gross_Margin]]-Table1[[#This Row],[Budget_Margin]]) / ABS(Table1[[#This Row],[Budget_Margin]])
)
)</f>
        <v>8.5714285714285715E-2</v>
      </c>
      <c r="X305" s="5" t="str">
        <f>IF(Table1[[#This Row],[Margin_Var]]&gt;=0, "Above Budget", "Below Budget")</f>
        <v>Above Budget</v>
      </c>
      <c r="Y305" s="5">
        <f>IFERROR(Table1[[#This Row],[Gross_Margin]]/Table1[[#This Row],[Actual_Sales]],0)</f>
        <v>0.59375</v>
      </c>
      <c r="Z305" s="5">
        <f>Table1[[#This Row],[Actual_Profit]]/Table1[[#This Row],[Actual_Sales]]</f>
        <v>0.4375</v>
      </c>
      <c r="AA305">
        <v>40</v>
      </c>
      <c r="AB305" s="5">
        <f>IFERROR(Table1[[#This Row],[Expenses]]/Table1[[#This Row],[Actual_Sales]],0)</f>
        <v>0.15625</v>
      </c>
      <c r="AC305">
        <v>29</v>
      </c>
      <c r="AD305">
        <v>821</v>
      </c>
      <c r="AE305" s="5">
        <f>IFERROR(Table1[[#This Row],[Inventory]]/Table1[[#This Row],[Actual_Sales]],0)</f>
        <v>3.20703125</v>
      </c>
    </row>
    <row r="306" spans="1:31" x14ac:dyDescent="0.25">
      <c r="A306">
        <v>847</v>
      </c>
      <c r="B306">
        <v>773</v>
      </c>
      <c r="C306">
        <v>10</v>
      </c>
      <c r="D306" s="2">
        <v>40299</v>
      </c>
      <c r="E306">
        <v>256</v>
      </c>
      <c r="F306">
        <v>220</v>
      </c>
      <c r="G306">
        <f>Table1[[#This Row],[Actual_Sales]]-Table1[[#This Row],[Budget_Sales]]</f>
        <v>36</v>
      </c>
      <c r="H306" s="5">
        <f>IF(
Table1[[#This Row],[Budget_Sales]]=0,
"",
IF(
Table1[[#This Row],[Budget_Sales]]&gt;0,
(Table1[[#This Row],[Actual_Sales]]-Table1[[#This Row],[Budget_Sales]])/Table1[[#This Row],[Budget_Sales]],
(Table1[[#This Row],[Actual_Sales]]-Table1[[#This Row],[Budget_Sales]])/ABS(Table1[[#This Row],[Budget_Sales]])
)
)</f>
        <v>0.16363636363636364</v>
      </c>
      <c r="I306" s="5" t="str">
        <f>IF(Table1[[#This Row],[Sales_Var]]&gt;=0,"Above Budget","Below Budget")</f>
        <v>Above Budget</v>
      </c>
      <c r="J306">
        <f>Table1[[#This Row],[Actual_Sales]]-(Table1[[#This Row],[COGS]]+Table1[[#This Row],[Expenses]])</f>
        <v>112</v>
      </c>
      <c r="K306">
        <v>120</v>
      </c>
      <c r="L306">
        <f>Table1[[#This Row],[Actual_Profit]]-Table1[[#This Row],[Budget_Profit]]</f>
        <v>-8</v>
      </c>
      <c r="M306" s="5">
        <f>IF(
Table1[[#This Row],[Budget_Profit]]=0,
"",
IF(
Table1[[#This Row],[Budget_Profit]]&gt;0,
(Table1[[#This Row],[Actual_Profit]]-Table1[[#This Row],[Budget_Profit]])/Table1[[#This Row],[Budget_Profit]],
(Table1[[#This Row],[Actual_Profit]]-Table1[[#This Row],[Budget_Profit]])/ABS(Table1[[#This Row],[Budget_Profit]])
)
)</f>
        <v>-6.6666666666666666E-2</v>
      </c>
      <c r="N306" s="5" t="str">
        <f>IF(Table1[[#This Row],[Profit_Var]]&gt;=0, "Above Budget", "Below Budget")</f>
        <v>Below Budget</v>
      </c>
      <c r="O306">
        <v>104</v>
      </c>
      <c r="P306">
        <v>80</v>
      </c>
      <c r="Q306">
        <f>Table1[[#This Row],[COGS]]-Table1[[#This Row],[Budget_COGS]]</f>
        <v>24</v>
      </c>
      <c r="R306" s="5">
        <f>IF(
Table1[[#This Row],[Budget_COGS]]=0,
"",
IF(
Table1[[#This Row],[Budget_COGS]]&gt;0,
(Table1[[#This Row],[Budget_COGS]]-Table1[[#This Row],[COGS]]) / Table1[[#This Row],[Budget_COGS]],
(Table1[[#This Row],[Budget_COGS]]-Table1[[#This Row],[COGS]]) / ABS(Table1[[#This Row],[Budget_COGS]])
)
)</f>
        <v>-0.3</v>
      </c>
      <c r="S306" s="5" t="str">
        <f>IF(Table1[[#This Row],[COGS _Var]]&gt;=0, "Above Budget", "Below Budget")</f>
        <v>Above Budget</v>
      </c>
      <c r="T306">
        <f>Table1[[#This Row],[Actual_Sales]]-Table1[[#This Row],[COGS]]</f>
        <v>152</v>
      </c>
      <c r="U306">
        <v>140</v>
      </c>
      <c r="V306">
        <f>Table1[[#This Row],[Gross_Margin]]-Table1[[#This Row],[Budget_Margin]]</f>
        <v>12</v>
      </c>
      <c r="W306" s="5">
        <f>IF(
Table1[[#This Row],[Budget_Margin]]=0,
"",
IF(
Table1[[#This Row],[Budget_Margin]]&gt;0,
(Table1[[#This Row],[Gross_Margin]]-Table1[[#This Row],[Budget_Margin]]) / Table1[[#This Row],[Budget_Margin]],
(Table1[[#This Row],[Gross_Margin]]-Table1[[#This Row],[Budget_Margin]]) / ABS(Table1[[#This Row],[Budget_Margin]])
)
)</f>
        <v>8.5714285714285715E-2</v>
      </c>
      <c r="X306" s="5" t="str">
        <f>IF(Table1[[#This Row],[Margin_Var]]&gt;=0, "Above Budget", "Below Budget")</f>
        <v>Above Budget</v>
      </c>
      <c r="Y306" s="5">
        <f>IFERROR(Table1[[#This Row],[Gross_Margin]]/Table1[[#This Row],[Actual_Sales]],0)</f>
        <v>0.59375</v>
      </c>
      <c r="Z306" s="5">
        <f>Table1[[#This Row],[Actual_Profit]]/Table1[[#This Row],[Actual_Sales]]</f>
        <v>0.4375</v>
      </c>
      <c r="AA306">
        <v>40</v>
      </c>
      <c r="AB306" s="5">
        <f>IFERROR(Table1[[#This Row],[Expenses]]/Table1[[#This Row],[Actual_Sales]],0)</f>
        <v>0.15625</v>
      </c>
      <c r="AC306">
        <v>29</v>
      </c>
      <c r="AD306">
        <v>871</v>
      </c>
      <c r="AE306" s="5">
        <f>IFERROR(Table1[[#This Row],[Inventory]]/Table1[[#This Row],[Actual_Sales]],0)</f>
        <v>3.40234375</v>
      </c>
    </row>
    <row r="307" spans="1:31" x14ac:dyDescent="0.25">
      <c r="A307">
        <v>798</v>
      </c>
      <c r="B307">
        <v>518</v>
      </c>
      <c r="C307">
        <v>11</v>
      </c>
      <c r="D307" s="2">
        <v>40299</v>
      </c>
      <c r="E307">
        <v>256</v>
      </c>
      <c r="F307">
        <v>270</v>
      </c>
      <c r="G307">
        <f>Table1[[#This Row],[Actual_Sales]]-Table1[[#This Row],[Budget_Sales]]</f>
        <v>-14</v>
      </c>
      <c r="H307" s="5">
        <f>IF(
Table1[[#This Row],[Budget_Sales]]=0,
"",
IF(
Table1[[#This Row],[Budget_Sales]]&gt;0,
(Table1[[#This Row],[Actual_Sales]]-Table1[[#This Row],[Budget_Sales]])/Table1[[#This Row],[Budget_Sales]],
(Table1[[#This Row],[Actual_Sales]]-Table1[[#This Row],[Budget_Sales]])/ABS(Table1[[#This Row],[Budget_Sales]])
)
)</f>
        <v>-5.185185185185185E-2</v>
      </c>
      <c r="I307" s="5" t="str">
        <f>IF(Table1[[#This Row],[Sales_Var]]&gt;=0,"Above Budget","Below Budget")</f>
        <v>Below Budget</v>
      </c>
      <c r="J307">
        <f>Table1[[#This Row],[Actual_Sales]]-(Table1[[#This Row],[COGS]]+Table1[[#This Row],[Expenses]])</f>
        <v>112</v>
      </c>
      <c r="K307">
        <v>120</v>
      </c>
      <c r="L307">
        <f>Table1[[#This Row],[Actual_Profit]]-Table1[[#This Row],[Budget_Profit]]</f>
        <v>-8</v>
      </c>
      <c r="M307" s="5">
        <f>IF(
Table1[[#This Row],[Budget_Profit]]=0,
"",
IF(
Table1[[#This Row],[Budget_Profit]]&gt;0,
(Table1[[#This Row],[Actual_Profit]]-Table1[[#This Row],[Budget_Profit]])/Table1[[#This Row],[Budget_Profit]],
(Table1[[#This Row],[Actual_Profit]]-Table1[[#This Row],[Budget_Profit]])/ABS(Table1[[#This Row],[Budget_Profit]])
)
)</f>
        <v>-6.6666666666666666E-2</v>
      </c>
      <c r="N307" s="5" t="str">
        <f>IF(Table1[[#This Row],[Profit_Var]]&gt;=0, "Above Budget", "Below Budget")</f>
        <v>Below Budget</v>
      </c>
      <c r="O307">
        <v>104</v>
      </c>
      <c r="P307">
        <v>110</v>
      </c>
      <c r="Q307">
        <f>Table1[[#This Row],[COGS]]-Table1[[#This Row],[Budget_COGS]]</f>
        <v>-6</v>
      </c>
      <c r="R307" s="5">
        <f>IF(
Table1[[#This Row],[Budget_COGS]]=0,
"",
IF(
Table1[[#This Row],[Budget_COGS]]&gt;0,
(Table1[[#This Row],[Budget_COGS]]-Table1[[#This Row],[COGS]]) / Table1[[#This Row],[Budget_COGS]],
(Table1[[#This Row],[Budget_COGS]]-Table1[[#This Row],[COGS]]) / ABS(Table1[[#This Row],[Budget_COGS]])
)
)</f>
        <v>5.4545454545454543E-2</v>
      </c>
      <c r="S307" s="5" t="str">
        <f>IF(Table1[[#This Row],[COGS _Var]]&gt;=0, "Above Budget", "Below Budget")</f>
        <v>Below Budget</v>
      </c>
      <c r="T307">
        <f>Table1[[#This Row],[Actual_Sales]]-Table1[[#This Row],[COGS]]</f>
        <v>152</v>
      </c>
      <c r="U307">
        <v>160</v>
      </c>
      <c r="V307">
        <f>Table1[[#This Row],[Gross_Margin]]-Table1[[#This Row],[Budget_Margin]]</f>
        <v>-8</v>
      </c>
      <c r="W307" s="5">
        <f>IF(
Table1[[#This Row],[Budget_Margin]]=0,
"",
IF(
Table1[[#This Row],[Budget_Margin]]&gt;0,
(Table1[[#This Row],[Gross_Margin]]-Table1[[#This Row],[Budget_Margin]]) / Table1[[#This Row],[Budget_Margin]],
(Table1[[#This Row],[Gross_Margin]]-Table1[[#This Row],[Budget_Margin]]) / ABS(Table1[[#This Row],[Budget_Margin]])
)
)</f>
        <v>-0.05</v>
      </c>
      <c r="X307" s="5" t="str">
        <f>IF(Table1[[#This Row],[Margin_Var]]&gt;=0, "Above Budget", "Below Budget")</f>
        <v>Below Budget</v>
      </c>
      <c r="Y307" s="5">
        <f>IFERROR(Table1[[#This Row],[Gross_Margin]]/Table1[[#This Row],[Actual_Sales]],0)</f>
        <v>0.59375</v>
      </c>
      <c r="Z307" s="5">
        <f>Table1[[#This Row],[Actual_Profit]]/Table1[[#This Row],[Actual_Sales]]</f>
        <v>0.4375</v>
      </c>
      <c r="AA307">
        <v>40</v>
      </c>
      <c r="AB307" s="5">
        <f>IFERROR(Table1[[#This Row],[Expenses]]/Table1[[#This Row],[Actual_Sales]],0)</f>
        <v>0.15625</v>
      </c>
      <c r="AC307">
        <v>29</v>
      </c>
      <c r="AD307">
        <v>871</v>
      </c>
      <c r="AE307" s="5">
        <f>IFERROR(Table1[[#This Row],[Inventory]]/Table1[[#This Row],[Actual_Sales]],0)</f>
        <v>3.40234375</v>
      </c>
    </row>
    <row r="308" spans="1:31" x14ac:dyDescent="0.25">
      <c r="A308">
        <v>4240</v>
      </c>
      <c r="B308">
        <v>970</v>
      </c>
      <c r="C308">
        <v>5</v>
      </c>
      <c r="D308" s="2">
        <v>40878</v>
      </c>
      <c r="E308">
        <v>142</v>
      </c>
      <c r="F308">
        <v>170</v>
      </c>
      <c r="G308">
        <f>Table1[[#This Row],[Actual_Sales]]-Table1[[#This Row],[Budget_Sales]]</f>
        <v>-28</v>
      </c>
      <c r="H308" s="5">
        <f>IF(
Table1[[#This Row],[Budget_Sales]]=0,
"",
IF(
Table1[[#This Row],[Budget_Sales]]&gt;0,
(Table1[[#This Row],[Actual_Sales]]-Table1[[#This Row],[Budget_Sales]])/Table1[[#This Row],[Budget_Sales]],
(Table1[[#This Row],[Actual_Sales]]-Table1[[#This Row],[Budget_Sales]])/ABS(Table1[[#This Row],[Budget_Sales]])
)
)</f>
        <v>-0.16470588235294117</v>
      </c>
      <c r="I308" s="5" t="str">
        <f>IF(Table1[[#This Row],[Sales_Var]]&gt;=0,"Above Budget","Below Budget")</f>
        <v>Below Budget</v>
      </c>
      <c r="J308">
        <f>Table1[[#This Row],[Actual_Sales]]-(Table1[[#This Row],[COGS]]+Table1[[#This Row],[Expenses]])</f>
        <v>62</v>
      </c>
      <c r="K308">
        <v>90</v>
      </c>
      <c r="L308">
        <f>Table1[[#This Row],[Actual_Profit]]-Table1[[#This Row],[Budget_Profit]]</f>
        <v>-28</v>
      </c>
      <c r="M308" s="5">
        <f>IF(
Table1[[#This Row],[Budget_Profit]]=0,
"",
IF(
Table1[[#This Row],[Budget_Profit]]&gt;0,
(Table1[[#This Row],[Actual_Profit]]-Table1[[#This Row],[Budget_Profit]])/Table1[[#This Row],[Budget_Profit]],
(Table1[[#This Row],[Actual_Profit]]-Table1[[#This Row],[Budget_Profit]])/ABS(Table1[[#This Row],[Budget_Profit]])
)
)</f>
        <v>-0.31111111111111112</v>
      </c>
      <c r="N308" s="5" t="str">
        <f>IF(Table1[[#This Row],[Profit_Var]]&gt;=0, "Above Budget", "Below Budget")</f>
        <v>Below Budget</v>
      </c>
      <c r="O308">
        <v>54</v>
      </c>
      <c r="P308">
        <v>60</v>
      </c>
      <c r="Q308">
        <f>Table1[[#This Row],[COGS]]-Table1[[#This Row],[Budget_COGS]]</f>
        <v>-6</v>
      </c>
      <c r="R308" s="5">
        <f>IF(
Table1[[#This Row],[Budget_COGS]]=0,
"",
IF(
Table1[[#This Row],[Budget_COGS]]&gt;0,
(Table1[[#This Row],[Budget_COGS]]-Table1[[#This Row],[COGS]]) / Table1[[#This Row],[Budget_COGS]],
(Table1[[#This Row],[Budget_COGS]]-Table1[[#This Row],[COGS]]) / ABS(Table1[[#This Row],[Budget_COGS]])
)
)</f>
        <v>0.1</v>
      </c>
      <c r="S308" s="5" t="str">
        <f>IF(Table1[[#This Row],[COGS _Var]]&gt;=0, "Above Budget", "Below Budget")</f>
        <v>Below Budget</v>
      </c>
      <c r="T308">
        <f>Table1[[#This Row],[Actual_Sales]]-Table1[[#This Row],[COGS]]</f>
        <v>88</v>
      </c>
      <c r="U308">
        <v>110</v>
      </c>
      <c r="V308">
        <f>Table1[[#This Row],[Gross_Margin]]-Table1[[#This Row],[Budget_Margin]]</f>
        <v>-22</v>
      </c>
      <c r="W308" s="5">
        <f>IF(
Table1[[#This Row],[Budget_Margin]]=0,
"",
IF(
Table1[[#This Row],[Budget_Margin]]&gt;0,
(Table1[[#This Row],[Gross_Margin]]-Table1[[#This Row],[Budget_Margin]]) / Table1[[#This Row],[Budget_Margin]],
(Table1[[#This Row],[Gross_Margin]]-Table1[[#This Row],[Budget_Margin]]) / ABS(Table1[[#This Row],[Budget_Margin]])
)
)</f>
        <v>-0.2</v>
      </c>
      <c r="X308" s="5" t="str">
        <f>IF(Table1[[#This Row],[Margin_Var]]&gt;=0, "Above Budget", "Below Budget")</f>
        <v>Below Budget</v>
      </c>
      <c r="Y308" s="5">
        <f>IFERROR(Table1[[#This Row],[Gross_Margin]]/Table1[[#This Row],[Actual_Sales]],0)</f>
        <v>0.61971830985915488</v>
      </c>
      <c r="Z308" s="5">
        <f>Table1[[#This Row],[Actual_Profit]]/Table1[[#This Row],[Actual_Sales]]</f>
        <v>0.43661971830985913</v>
      </c>
      <c r="AA308">
        <v>26</v>
      </c>
      <c r="AB308" s="5">
        <f>IFERROR(Table1[[#This Row],[Expenses]]/Table1[[#This Row],[Actual_Sales]],0)</f>
        <v>0.18309859154929578</v>
      </c>
      <c r="AC308">
        <v>15</v>
      </c>
      <c r="AD308">
        <v>601</v>
      </c>
      <c r="AE308" s="5">
        <f>IFERROR(Table1[[#This Row],[Inventory]]/Table1[[#This Row],[Actual_Sales]],0)</f>
        <v>4.232394366197183</v>
      </c>
    </row>
    <row r="309" spans="1:31" x14ac:dyDescent="0.25">
      <c r="A309">
        <v>4185</v>
      </c>
      <c r="B309">
        <v>630</v>
      </c>
      <c r="C309">
        <v>11</v>
      </c>
      <c r="D309" s="2">
        <v>40878</v>
      </c>
      <c r="E309">
        <v>142</v>
      </c>
      <c r="F309">
        <v>110</v>
      </c>
      <c r="G309">
        <f>Table1[[#This Row],[Actual_Sales]]-Table1[[#This Row],[Budget_Sales]]</f>
        <v>32</v>
      </c>
      <c r="H309" s="5">
        <f>IF(
Table1[[#This Row],[Budget_Sales]]=0,
"",
IF(
Table1[[#This Row],[Budget_Sales]]&gt;0,
(Table1[[#This Row],[Actual_Sales]]-Table1[[#This Row],[Budget_Sales]])/Table1[[#This Row],[Budget_Sales]],
(Table1[[#This Row],[Actual_Sales]]-Table1[[#This Row],[Budget_Sales]])/ABS(Table1[[#This Row],[Budget_Sales]])
)
)</f>
        <v>0.29090909090909089</v>
      </c>
      <c r="I309" s="5" t="str">
        <f>IF(Table1[[#This Row],[Sales_Var]]&gt;=0,"Above Budget","Below Budget")</f>
        <v>Above Budget</v>
      </c>
      <c r="J309">
        <f>Table1[[#This Row],[Actual_Sales]]-(Table1[[#This Row],[COGS]]+Table1[[#This Row],[Expenses]])</f>
        <v>62</v>
      </c>
      <c r="K309">
        <v>50</v>
      </c>
      <c r="L309">
        <f>Table1[[#This Row],[Actual_Profit]]-Table1[[#This Row],[Budget_Profit]]</f>
        <v>12</v>
      </c>
      <c r="M309" s="5">
        <f>IF(
Table1[[#This Row],[Budget_Profit]]=0,
"",
IF(
Table1[[#This Row],[Budget_Profit]]&gt;0,
(Table1[[#This Row],[Actual_Profit]]-Table1[[#This Row],[Budget_Profit]])/Table1[[#This Row],[Budget_Profit]],
(Table1[[#This Row],[Actual_Profit]]-Table1[[#This Row],[Budget_Profit]])/ABS(Table1[[#This Row],[Budget_Profit]])
)
)</f>
        <v>0.24</v>
      </c>
      <c r="N309" s="5" t="str">
        <f>IF(Table1[[#This Row],[Profit_Var]]&gt;=0, "Above Budget", "Below Budget")</f>
        <v>Above Budget</v>
      </c>
      <c r="O309">
        <v>54</v>
      </c>
      <c r="P309">
        <v>40</v>
      </c>
      <c r="Q309">
        <f>Table1[[#This Row],[COGS]]-Table1[[#This Row],[Budget_COGS]]</f>
        <v>14</v>
      </c>
      <c r="R309" s="5">
        <f>IF(
Table1[[#This Row],[Budget_COGS]]=0,
"",
IF(
Table1[[#This Row],[Budget_COGS]]&gt;0,
(Table1[[#This Row],[Budget_COGS]]-Table1[[#This Row],[COGS]]) / Table1[[#This Row],[Budget_COGS]],
(Table1[[#This Row],[Budget_COGS]]-Table1[[#This Row],[COGS]]) / ABS(Table1[[#This Row],[Budget_COGS]])
)
)</f>
        <v>-0.35</v>
      </c>
      <c r="S309" s="5" t="str">
        <f>IF(Table1[[#This Row],[COGS _Var]]&gt;=0, "Above Budget", "Below Budget")</f>
        <v>Above Budget</v>
      </c>
      <c r="T309">
        <f>Table1[[#This Row],[Actual_Sales]]-Table1[[#This Row],[COGS]]</f>
        <v>88</v>
      </c>
      <c r="U309">
        <v>70</v>
      </c>
      <c r="V309">
        <f>Table1[[#This Row],[Gross_Margin]]-Table1[[#This Row],[Budget_Margin]]</f>
        <v>18</v>
      </c>
      <c r="W309" s="5">
        <f>IF(
Table1[[#This Row],[Budget_Margin]]=0,
"",
IF(
Table1[[#This Row],[Budget_Margin]]&gt;0,
(Table1[[#This Row],[Gross_Margin]]-Table1[[#This Row],[Budget_Margin]]) / Table1[[#This Row],[Budget_Margin]],
(Table1[[#This Row],[Gross_Margin]]-Table1[[#This Row],[Budget_Margin]]) / ABS(Table1[[#This Row],[Budget_Margin]])
)
)</f>
        <v>0.25714285714285712</v>
      </c>
      <c r="X309" s="5" t="str">
        <f>IF(Table1[[#This Row],[Margin_Var]]&gt;=0, "Above Budget", "Below Budget")</f>
        <v>Above Budget</v>
      </c>
      <c r="Y309" s="5">
        <f>IFERROR(Table1[[#This Row],[Gross_Margin]]/Table1[[#This Row],[Actual_Sales]],0)</f>
        <v>0.61971830985915488</v>
      </c>
      <c r="Z309" s="5">
        <f>Table1[[#This Row],[Actual_Profit]]/Table1[[#This Row],[Actual_Sales]]</f>
        <v>0.43661971830985913</v>
      </c>
      <c r="AA309">
        <v>26</v>
      </c>
      <c r="AB309" s="5">
        <f>IFERROR(Table1[[#This Row],[Expenses]]/Table1[[#This Row],[Actual_Sales]],0)</f>
        <v>0.18309859154929578</v>
      </c>
      <c r="AC309">
        <v>15</v>
      </c>
      <c r="AD309">
        <v>601</v>
      </c>
      <c r="AE309" s="5">
        <f>IFERROR(Table1[[#This Row],[Inventory]]/Table1[[#This Row],[Actual_Sales]],0)</f>
        <v>4.232394366197183</v>
      </c>
    </row>
    <row r="310" spans="1:31" x14ac:dyDescent="0.25">
      <c r="A310">
        <v>4118</v>
      </c>
      <c r="B310">
        <v>408</v>
      </c>
      <c r="C310">
        <v>12</v>
      </c>
      <c r="D310" s="2">
        <v>40878</v>
      </c>
      <c r="E310">
        <v>142</v>
      </c>
      <c r="F310">
        <v>90</v>
      </c>
      <c r="G310">
        <f>Table1[[#This Row],[Actual_Sales]]-Table1[[#This Row],[Budget_Sales]]</f>
        <v>52</v>
      </c>
      <c r="H310" s="5">
        <f>IF(
Table1[[#This Row],[Budget_Sales]]=0,
"",
IF(
Table1[[#This Row],[Budget_Sales]]&gt;0,
(Table1[[#This Row],[Actual_Sales]]-Table1[[#This Row],[Budget_Sales]])/Table1[[#This Row],[Budget_Sales]],
(Table1[[#This Row],[Actual_Sales]]-Table1[[#This Row],[Budget_Sales]])/ABS(Table1[[#This Row],[Budget_Sales]])
)
)</f>
        <v>0.57777777777777772</v>
      </c>
      <c r="I310" s="5" t="str">
        <f>IF(Table1[[#This Row],[Sales_Var]]&gt;=0,"Above Budget","Below Budget")</f>
        <v>Above Budget</v>
      </c>
      <c r="J310">
        <f>Table1[[#This Row],[Actual_Sales]]-(Table1[[#This Row],[COGS]]+Table1[[#This Row],[Expenses]])</f>
        <v>62</v>
      </c>
      <c r="K310">
        <v>50</v>
      </c>
      <c r="L310">
        <f>Table1[[#This Row],[Actual_Profit]]-Table1[[#This Row],[Budget_Profit]]</f>
        <v>12</v>
      </c>
      <c r="M310" s="5">
        <f>IF(
Table1[[#This Row],[Budget_Profit]]=0,
"",
IF(
Table1[[#This Row],[Budget_Profit]]&gt;0,
(Table1[[#This Row],[Actual_Profit]]-Table1[[#This Row],[Budget_Profit]])/Table1[[#This Row],[Budget_Profit]],
(Table1[[#This Row],[Actual_Profit]]-Table1[[#This Row],[Budget_Profit]])/ABS(Table1[[#This Row],[Budget_Profit]])
)
)</f>
        <v>0.24</v>
      </c>
      <c r="N310" s="5" t="str">
        <f>IF(Table1[[#This Row],[Profit_Var]]&gt;=0, "Above Budget", "Below Budget")</f>
        <v>Above Budget</v>
      </c>
      <c r="O310">
        <v>54</v>
      </c>
      <c r="P310">
        <v>30</v>
      </c>
      <c r="Q310">
        <f>Table1[[#This Row],[COGS]]-Table1[[#This Row],[Budget_COGS]]</f>
        <v>24</v>
      </c>
      <c r="R310" s="5">
        <f>IF(
Table1[[#This Row],[Budget_COGS]]=0,
"",
IF(
Table1[[#This Row],[Budget_COGS]]&gt;0,
(Table1[[#This Row],[Budget_COGS]]-Table1[[#This Row],[COGS]]) / Table1[[#This Row],[Budget_COGS]],
(Table1[[#This Row],[Budget_COGS]]-Table1[[#This Row],[COGS]]) / ABS(Table1[[#This Row],[Budget_COGS]])
)
)</f>
        <v>-0.8</v>
      </c>
      <c r="S310" s="5" t="str">
        <f>IF(Table1[[#This Row],[COGS _Var]]&gt;=0, "Above Budget", "Below Budget")</f>
        <v>Above Budget</v>
      </c>
      <c r="T310">
        <f>Table1[[#This Row],[Actual_Sales]]-Table1[[#This Row],[COGS]]</f>
        <v>88</v>
      </c>
      <c r="U310">
        <v>60</v>
      </c>
      <c r="V310">
        <f>Table1[[#This Row],[Gross_Margin]]-Table1[[#This Row],[Budget_Margin]]</f>
        <v>28</v>
      </c>
      <c r="W310" s="5">
        <f>IF(
Table1[[#This Row],[Budget_Margin]]=0,
"",
IF(
Table1[[#This Row],[Budget_Margin]]&gt;0,
(Table1[[#This Row],[Gross_Margin]]-Table1[[#This Row],[Budget_Margin]]) / Table1[[#This Row],[Budget_Margin]],
(Table1[[#This Row],[Gross_Margin]]-Table1[[#This Row],[Budget_Margin]]) / ABS(Table1[[#This Row],[Budget_Margin]])
)
)</f>
        <v>0.46666666666666667</v>
      </c>
      <c r="X310" s="5" t="str">
        <f>IF(Table1[[#This Row],[Margin_Var]]&gt;=0, "Above Budget", "Below Budget")</f>
        <v>Above Budget</v>
      </c>
      <c r="Y310" s="5">
        <f>IFERROR(Table1[[#This Row],[Gross_Margin]]/Table1[[#This Row],[Actual_Sales]],0)</f>
        <v>0.61971830985915488</v>
      </c>
      <c r="Z310" s="5">
        <f>Table1[[#This Row],[Actual_Profit]]/Table1[[#This Row],[Actual_Sales]]</f>
        <v>0.43661971830985913</v>
      </c>
      <c r="AA310">
        <v>26</v>
      </c>
      <c r="AB310" s="5">
        <f>IFERROR(Table1[[#This Row],[Expenses]]/Table1[[#This Row],[Actual_Sales]],0)</f>
        <v>0.18309859154929578</v>
      </c>
      <c r="AC310">
        <v>15</v>
      </c>
      <c r="AD310">
        <v>601</v>
      </c>
      <c r="AE310" s="5">
        <f>IFERROR(Table1[[#This Row],[Inventory]]/Table1[[#This Row],[Actual_Sales]],0)</f>
        <v>4.232394366197183</v>
      </c>
    </row>
    <row r="311" spans="1:31" x14ac:dyDescent="0.25">
      <c r="A311">
        <v>328</v>
      </c>
      <c r="B311">
        <v>903</v>
      </c>
      <c r="C311">
        <v>5</v>
      </c>
      <c r="D311" s="2">
        <v>40210</v>
      </c>
      <c r="E311">
        <v>243</v>
      </c>
      <c r="F311">
        <v>200</v>
      </c>
      <c r="G311">
        <f>Table1[[#This Row],[Actual_Sales]]-Table1[[#This Row],[Budget_Sales]]</f>
        <v>43</v>
      </c>
      <c r="H311" s="5">
        <f>IF(
Table1[[#This Row],[Budget_Sales]]=0,
"",
IF(
Table1[[#This Row],[Budget_Sales]]&gt;0,
(Table1[[#This Row],[Actual_Sales]]-Table1[[#This Row],[Budget_Sales]])/Table1[[#This Row],[Budget_Sales]],
(Table1[[#This Row],[Actual_Sales]]-Table1[[#This Row],[Budget_Sales]])/ABS(Table1[[#This Row],[Budget_Sales]])
)
)</f>
        <v>0.215</v>
      </c>
      <c r="I311" s="5" t="str">
        <f>IF(Table1[[#This Row],[Sales_Var]]&gt;=0,"Above Budget","Below Budget")</f>
        <v>Above Budget</v>
      </c>
      <c r="J311">
        <f>Table1[[#This Row],[Actual_Sales]]-(Table1[[#This Row],[COGS]]+Table1[[#This Row],[Expenses]])</f>
        <v>106</v>
      </c>
      <c r="K311">
        <v>100</v>
      </c>
      <c r="L311">
        <f>Table1[[#This Row],[Actual_Profit]]-Table1[[#This Row],[Budget_Profit]]</f>
        <v>6</v>
      </c>
      <c r="M311" s="5">
        <f>IF(
Table1[[#This Row],[Budget_Profit]]=0,
"",
IF(
Table1[[#This Row],[Budget_Profit]]&gt;0,
(Table1[[#This Row],[Actual_Profit]]-Table1[[#This Row],[Budget_Profit]])/Table1[[#This Row],[Budget_Profit]],
(Table1[[#This Row],[Actual_Profit]]-Table1[[#This Row],[Budget_Profit]])/ABS(Table1[[#This Row],[Budget_Profit]])
)
)</f>
        <v>0.06</v>
      </c>
      <c r="N311" s="5" t="str">
        <f>IF(Table1[[#This Row],[Profit_Var]]&gt;=0, "Above Budget", "Below Budget")</f>
        <v>Above Budget</v>
      </c>
      <c r="O311">
        <v>99</v>
      </c>
      <c r="P311">
        <v>80</v>
      </c>
      <c r="Q311">
        <f>Table1[[#This Row],[COGS]]-Table1[[#This Row],[Budget_COGS]]</f>
        <v>19</v>
      </c>
      <c r="R311" s="5">
        <f>IF(
Table1[[#This Row],[Budget_COGS]]=0,
"",
IF(
Table1[[#This Row],[Budget_COGS]]&gt;0,
(Table1[[#This Row],[Budget_COGS]]-Table1[[#This Row],[COGS]]) / Table1[[#This Row],[Budget_COGS]],
(Table1[[#This Row],[Budget_COGS]]-Table1[[#This Row],[COGS]]) / ABS(Table1[[#This Row],[Budget_COGS]])
)
)</f>
        <v>-0.23749999999999999</v>
      </c>
      <c r="S311" s="5" t="str">
        <f>IF(Table1[[#This Row],[COGS _Var]]&gt;=0, "Above Budget", "Below Budget")</f>
        <v>Above Budget</v>
      </c>
      <c r="T311">
        <f>Table1[[#This Row],[Actual_Sales]]-Table1[[#This Row],[COGS]]</f>
        <v>144</v>
      </c>
      <c r="U311">
        <v>120</v>
      </c>
      <c r="V311">
        <f>Table1[[#This Row],[Gross_Margin]]-Table1[[#This Row],[Budget_Margin]]</f>
        <v>24</v>
      </c>
      <c r="W311" s="5">
        <f>IF(
Table1[[#This Row],[Budget_Margin]]=0,
"",
IF(
Table1[[#This Row],[Budget_Margin]]&gt;0,
(Table1[[#This Row],[Gross_Margin]]-Table1[[#This Row],[Budget_Margin]]) / Table1[[#This Row],[Budget_Margin]],
(Table1[[#This Row],[Gross_Margin]]-Table1[[#This Row],[Budget_Margin]]) / ABS(Table1[[#This Row],[Budget_Margin]])
)
)</f>
        <v>0.2</v>
      </c>
      <c r="X311" s="5" t="str">
        <f>IF(Table1[[#This Row],[Margin_Var]]&gt;=0, "Above Budget", "Below Budget")</f>
        <v>Above Budget</v>
      </c>
      <c r="Y311" s="5">
        <f>IFERROR(Table1[[#This Row],[Gross_Margin]]/Table1[[#This Row],[Actual_Sales]],0)</f>
        <v>0.59259259259259256</v>
      </c>
      <c r="Z311" s="5">
        <f>Table1[[#This Row],[Actual_Profit]]/Table1[[#This Row],[Actual_Sales]]</f>
        <v>0.43621399176954734</v>
      </c>
      <c r="AA311">
        <v>38</v>
      </c>
      <c r="AB311" s="5">
        <f>IFERROR(Table1[[#This Row],[Expenses]]/Table1[[#This Row],[Actual_Sales]],0)</f>
        <v>0.15637860082304528</v>
      </c>
      <c r="AC311">
        <v>27</v>
      </c>
      <c r="AD311">
        <v>766</v>
      </c>
      <c r="AE311" s="5">
        <f>IFERROR(Table1[[#This Row],[Inventory]]/Table1[[#This Row],[Actual_Sales]],0)</f>
        <v>3.1522633744855968</v>
      </c>
    </row>
    <row r="312" spans="1:31" x14ac:dyDescent="0.25">
      <c r="A312">
        <v>279</v>
      </c>
      <c r="B312">
        <v>626</v>
      </c>
      <c r="C312">
        <v>11</v>
      </c>
      <c r="D312" s="2">
        <v>40210</v>
      </c>
      <c r="E312">
        <v>243</v>
      </c>
      <c r="F312">
        <v>160</v>
      </c>
      <c r="G312">
        <f>Table1[[#This Row],[Actual_Sales]]-Table1[[#This Row],[Budget_Sales]]</f>
        <v>83</v>
      </c>
      <c r="H312" s="5">
        <f>IF(
Table1[[#This Row],[Budget_Sales]]=0,
"",
IF(
Table1[[#This Row],[Budget_Sales]]&gt;0,
(Table1[[#This Row],[Actual_Sales]]-Table1[[#This Row],[Budget_Sales]])/Table1[[#This Row],[Budget_Sales]],
(Table1[[#This Row],[Actual_Sales]]-Table1[[#This Row],[Budget_Sales]])/ABS(Table1[[#This Row],[Budget_Sales]])
)
)</f>
        <v>0.51875000000000004</v>
      </c>
      <c r="I312" s="5" t="str">
        <f>IF(Table1[[#This Row],[Sales_Var]]&gt;=0,"Above Budget","Below Budget")</f>
        <v>Above Budget</v>
      </c>
      <c r="J312">
        <f>Table1[[#This Row],[Actual_Sales]]-(Table1[[#This Row],[COGS]]+Table1[[#This Row],[Expenses]])</f>
        <v>106</v>
      </c>
      <c r="K312">
        <v>90</v>
      </c>
      <c r="L312">
        <f>Table1[[#This Row],[Actual_Profit]]-Table1[[#This Row],[Budget_Profit]]</f>
        <v>16</v>
      </c>
      <c r="M312" s="5">
        <f>IF(
Table1[[#This Row],[Budget_Profit]]=0,
"",
IF(
Table1[[#This Row],[Budget_Profit]]&gt;0,
(Table1[[#This Row],[Actual_Profit]]-Table1[[#This Row],[Budget_Profit]])/Table1[[#This Row],[Budget_Profit]],
(Table1[[#This Row],[Actual_Profit]]-Table1[[#This Row],[Budget_Profit]])/ABS(Table1[[#This Row],[Budget_Profit]])
)
)</f>
        <v>0.17777777777777778</v>
      </c>
      <c r="N312" s="5" t="str">
        <f>IF(Table1[[#This Row],[Profit_Var]]&gt;=0, "Above Budget", "Below Budget")</f>
        <v>Above Budget</v>
      </c>
      <c r="O312">
        <v>99</v>
      </c>
      <c r="P312">
        <v>60</v>
      </c>
      <c r="Q312">
        <f>Table1[[#This Row],[COGS]]-Table1[[#This Row],[Budget_COGS]]</f>
        <v>39</v>
      </c>
      <c r="R312" s="5">
        <f>IF(
Table1[[#This Row],[Budget_COGS]]=0,
"",
IF(
Table1[[#This Row],[Budget_COGS]]&gt;0,
(Table1[[#This Row],[Budget_COGS]]-Table1[[#This Row],[COGS]]) / Table1[[#This Row],[Budget_COGS]],
(Table1[[#This Row],[Budget_COGS]]-Table1[[#This Row],[COGS]]) / ABS(Table1[[#This Row],[Budget_COGS]])
)
)</f>
        <v>-0.65</v>
      </c>
      <c r="S312" s="5" t="str">
        <f>IF(Table1[[#This Row],[COGS _Var]]&gt;=0, "Above Budget", "Below Budget")</f>
        <v>Above Budget</v>
      </c>
      <c r="T312">
        <f>Table1[[#This Row],[Actual_Sales]]-Table1[[#This Row],[COGS]]</f>
        <v>144</v>
      </c>
      <c r="U312">
        <v>100</v>
      </c>
      <c r="V312">
        <f>Table1[[#This Row],[Gross_Margin]]-Table1[[#This Row],[Budget_Margin]]</f>
        <v>44</v>
      </c>
      <c r="W312" s="5">
        <f>IF(
Table1[[#This Row],[Budget_Margin]]=0,
"",
IF(
Table1[[#This Row],[Budget_Margin]]&gt;0,
(Table1[[#This Row],[Gross_Margin]]-Table1[[#This Row],[Budget_Margin]]) / Table1[[#This Row],[Budget_Margin]],
(Table1[[#This Row],[Gross_Margin]]-Table1[[#This Row],[Budget_Margin]]) / ABS(Table1[[#This Row],[Budget_Margin]])
)
)</f>
        <v>0.44</v>
      </c>
      <c r="X312" s="5" t="str">
        <f>IF(Table1[[#This Row],[Margin_Var]]&gt;=0, "Above Budget", "Below Budget")</f>
        <v>Above Budget</v>
      </c>
      <c r="Y312" s="5">
        <f>IFERROR(Table1[[#This Row],[Gross_Margin]]/Table1[[#This Row],[Actual_Sales]],0)</f>
        <v>0.59259259259259256</v>
      </c>
      <c r="Z312" s="5">
        <f>Table1[[#This Row],[Actual_Profit]]/Table1[[#This Row],[Actual_Sales]]</f>
        <v>0.43621399176954734</v>
      </c>
      <c r="AA312">
        <v>38</v>
      </c>
      <c r="AB312" s="5">
        <f>IFERROR(Table1[[#This Row],[Expenses]]/Table1[[#This Row],[Actual_Sales]],0)</f>
        <v>0.15637860082304528</v>
      </c>
      <c r="AC312">
        <v>27</v>
      </c>
      <c r="AD312">
        <v>766</v>
      </c>
      <c r="AE312" s="5">
        <f>IFERROR(Table1[[#This Row],[Inventory]]/Table1[[#This Row],[Actual_Sales]],0)</f>
        <v>3.1522633744855968</v>
      </c>
    </row>
    <row r="313" spans="1:31" x14ac:dyDescent="0.25">
      <c r="A313">
        <v>3485</v>
      </c>
      <c r="B313">
        <v>719</v>
      </c>
      <c r="C313">
        <v>5</v>
      </c>
      <c r="D313" s="2">
        <v>40756</v>
      </c>
      <c r="E313">
        <v>243</v>
      </c>
      <c r="F313">
        <v>280</v>
      </c>
      <c r="G313">
        <f>Table1[[#This Row],[Actual_Sales]]-Table1[[#This Row],[Budget_Sales]]</f>
        <v>-37</v>
      </c>
      <c r="H313" s="5">
        <f>IF(
Table1[[#This Row],[Budget_Sales]]=0,
"",
IF(
Table1[[#This Row],[Budget_Sales]]&gt;0,
(Table1[[#This Row],[Actual_Sales]]-Table1[[#This Row],[Budget_Sales]])/Table1[[#This Row],[Budget_Sales]],
(Table1[[#This Row],[Actual_Sales]]-Table1[[#This Row],[Budget_Sales]])/ABS(Table1[[#This Row],[Budget_Sales]])
)
)</f>
        <v>-0.13214285714285715</v>
      </c>
      <c r="I313" s="5" t="str">
        <f>IF(Table1[[#This Row],[Sales_Var]]&gt;=0,"Above Budget","Below Budget")</f>
        <v>Below Budget</v>
      </c>
      <c r="J313">
        <f>Table1[[#This Row],[Actual_Sales]]-(Table1[[#This Row],[COGS]]+Table1[[#This Row],[Expenses]])</f>
        <v>106</v>
      </c>
      <c r="K313">
        <v>130</v>
      </c>
      <c r="L313">
        <f>Table1[[#This Row],[Actual_Profit]]-Table1[[#This Row],[Budget_Profit]]</f>
        <v>-24</v>
      </c>
      <c r="M313" s="5">
        <f>IF(
Table1[[#This Row],[Budget_Profit]]=0,
"",
IF(
Table1[[#This Row],[Budget_Profit]]&gt;0,
(Table1[[#This Row],[Actual_Profit]]-Table1[[#This Row],[Budget_Profit]])/Table1[[#This Row],[Budget_Profit]],
(Table1[[#This Row],[Actual_Profit]]-Table1[[#This Row],[Budget_Profit]])/ABS(Table1[[#This Row],[Budget_Profit]])
)
)</f>
        <v>-0.18461538461538463</v>
      </c>
      <c r="N313" s="5" t="str">
        <f>IF(Table1[[#This Row],[Profit_Var]]&gt;=0, "Above Budget", "Below Budget")</f>
        <v>Below Budget</v>
      </c>
      <c r="O313">
        <v>100</v>
      </c>
      <c r="P313">
        <v>110</v>
      </c>
      <c r="Q313">
        <f>Table1[[#This Row],[COGS]]-Table1[[#This Row],[Budget_COGS]]</f>
        <v>-10</v>
      </c>
      <c r="R313" s="5">
        <f>IF(
Table1[[#This Row],[Budget_COGS]]=0,
"",
IF(
Table1[[#This Row],[Budget_COGS]]&gt;0,
(Table1[[#This Row],[Budget_COGS]]-Table1[[#This Row],[COGS]]) / Table1[[#This Row],[Budget_COGS]],
(Table1[[#This Row],[Budget_COGS]]-Table1[[#This Row],[COGS]]) / ABS(Table1[[#This Row],[Budget_COGS]])
)
)</f>
        <v>9.0909090909090912E-2</v>
      </c>
      <c r="S313" s="5" t="str">
        <f>IF(Table1[[#This Row],[COGS _Var]]&gt;=0, "Above Budget", "Below Budget")</f>
        <v>Below Budget</v>
      </c>
      <c r="T313">
        <f>Table1[[#This Row],[Actual_Sales]]-Table1[[#This Row],[COGS]]</f>
        <v>143</v>
      </c>
      <c r="U313">
        <v>170</v>
      </c>
      <c r="V313">
        <f>Table1[[#This Row],[Gross_Margin]]-Table1[[#This Row],[Budget_Margin]]</f>
        <v>-27</v>
      </c>
      <c r="W313" s="5">
        <f>IF(
Table1[[#This Row],[Budget_Margin]]=0,
"",
IF(
Table1[[#This Row],[Budget_Margin]]&gt;0,
(Table1[[#This Row],[Gross_Margin]]-Table1[[#This Row],[Budget_Margin]]) / Table1[[#This Row],[Budget_Margin]],
(Table1[[#This Row],[Gross_Margin]]-Table1[[#This Row],[Budget_Margin]]) / ABS(Table1[[#This Row],[Budget_Margin]])
)
)</f>
        <v>-0.1588235294117647</v>
      </c>
      <c r="X313" s="5" t="str">
        <f>IF(Table1[[#This Row],[Margin_Var]]&gt;=0, "Above Budget", "Below Budget")</f>
        <v>Below Budget</v>
      </c>
      <c r="Y313" s="5">
        <f>IFERROR(Table1[[#This Row],[Gross_Margin]]/Table1[[#This Row],[Actual_Sales]],0)</f>
        <v>0.58847736625514402</v>
      </c>
      <c r="Z313" s="5">
        <f>Table1[[#This Row],[Actual_Profit]]/Table1[[#This Row],[Actual_Sales]]</f>
        <v>0.43621399176954734</v>
      </c>
      <c r="AA313">
        <v>37</v>
      </c>
      <c r="AB313" s="5">
        <f>IFERROR(Table1[[#This Row],[Expenses]]/Table1[[#This Row],[Actual_Sales]],0)</f>
        <v>0.15226337448559671</v>
      </c>
      <c r="AC313">
        <v>28</v>
      </c>
      <c r="AD313">
        <v>598</v>
      </c>
      <c r="AE313" s="5">
        <f>IFERROR(Table1[[#This Row],[Inventory]]/Table1[[#This Row],[Actual_Sales]],0)</f>
        <v>2.4609053497942388</v>
      </c>
    </row>
    <row r="314" spans="1:31" x14ac:dyDescent="0.25">
      <c r="A314">
        <v>3419</v>
      </c>
      <c r="B314">
        <v>469</v>
      </c>
      <c r="C314">
        <v>6</v>
      </c>
      <c r="D314" s="2">
        <v>40756</v>
      </c>
      <c r="E314">
        <v>243</v>
      </c>
      <c r="F314">
        <v>210</v>
      </c>
      <c r="G314">
        <f>Table1[[#This Row],[Actual_Sales]]-Table1[[#This Row],[Budget_Sales]]</f>
        <v>33</v>
      </c>
      <c r="H314" s="5">
        <f>IF(
Table1[[#This Row],[Budget_Sales]]=0,
"",
IF(
Table1[[#This Row],[Budget_Sales]]&gt;0,
(Table1[[#This Row],[Actual_Sales]]-Table1[[#This Row],[Budget_Sales]])/Table1[[#This Row],[Budget_Sales]],
(Table1[[#This Row],[Actual_Sales]]-Table1[[#This Row],[Budget_Sales]])/ABS(Table1[[#This Row],[Budget_Sales]])
)
)</f>
        <v>0.15714285714285714</v>
      </c>
      <c r="I314" s="5" t="str">
        <f>IF(Table1[[#This Row],[Sales_Var]]&gt;=0,"Above Budget","Below Budget")</f>
        <v>Above Budget</v>
      </c>
      <c r="J314">
        <f>Table1[[#This Row],[Actual_Sales]]-(Table1[[#This Row],[COGS]]+Table1[[#This Row],[Expenses]])</f>
        <v>106</v>
      </c>
      <c r="K314">
        <v>110</v>
      </c>
      <c r="L314">
        <f>Table1[[#This Row],[Actual_Profit]]-Table1[[#This Row],[Budget_Profit]]</f>
        <v>-4</v>
      </c>
      <c r="M314" s="5">
        <f>IF(
Table1[[#This Row],[Budget_Profit]]=0,
"",
IF(
Table1[[#This Row],[Budget_Profit]]&gt;0,
(Table1[[#This Row],[Actual_Profit]]-Table1[[#This Row],[Budget_Profit]])/Table1[[#This Row],[Budget_Profit]],
(Table1[[#This Row],[Actual_Profit]]-Table1[[#This Row],[Budget_Profit]])/ABS(Table1[[#This Row],[Budget_Profit]])
)
)</f>
        <v>-3.6363636363636362E-2</v>
      </c>
      <c r="N314" s="5" t="str">
        <f>IF(Table1[[#This Row],[Profit_Var]]&gt;=0, "Above Budget", "Below Budget")</f>
        <v>Below Budget</v>
      </c>
      <c r="O314">
        <v>100</v>
      </c>
      <c r="P314">
        <v>80</v>
      </c>
      <c r="Q314">
        <f>Table1[[#This Row],[COGS]]-Table1[[#This Row],[Budget_COGS]]</f>
        <v>20</v>
      </c>
      <c r="R314" s="5">
        <f>IF(
Table1[[#This Row],[Budget_COGS]]=0,
"",
IF(
Table1[[#This Row],[Budget_COGS]]&gt;0,
(Table1[[#This Row],[Budget_COGS]]-Table1[[#This Row],[COGS]]) / Table1[[#This Row],[Budget_COGS]],
(Table1[[#This Row],[Budget_COGS]]-Table1[[#This Row],[COGS]]) / ABS(Table1[[#This Row],[Budget_COGS]])
)
)</f>
        <v>-0.25</v>
      </c>
      <c r="S314" s="5" t="str">
        <f>IF(Table1[[#This Row],[COGS _Var]]&gt;=0, "Above Budget", "Below Budget")</f>
        <v>Above Budget</v>
      </c>
      <c r="T314">
        <f>Table1[[#This Row],[Actual_Sales]]-Table1[[#This Row],[COGS]]</f>
        <v>143</v>
      </c>
      <c r="U314">
        <v>130</v>
      </c>
      <c r="V314">
        <f>Table1[[#This Row],[Gross_Margin]]-Table1[[#This Row],[Budget_Margin]]</f>
        <v>13</v>
      </c>
      <c r="W314" s="5">
        <f>IF(
Table1[[#This Row],[Budget_Margin]]=0,
"",
IF(
Table1[[#This Row],[Budget_Margin]]&gt;0,
(Table1[[#This Row],[Gross_Margin]]-Table1[[#This Row],[Budget_Margin]]) / Table1[[#This Row],[Budget_Margin]],
(Table1[[#This Row],[Gross_Margin]]-Table1[[#This Row],[Budget_Margin]]) / ABS(Table1[[#This Row],[Budget_Margin]])
)
)</f>
        <v>0.1</v>
      </c>
      <c r="X314" s="5" t="str">
        <f>IF(Table1[[#This Row],[Margin_Var]]&gt;=0, "Above Budget", "Below Budget")</f>
        <v>Above Budget</v>
      </c>
      <c r="Y314" s="5">
        <f>IFERROR(Table1[[#This Row],[Gross_Margin]]/Table1[[#This Row],[Actual_Sales]],0)</f>
        <v>0.58847736625514402</v>
      </c>
      <c r="Z314" s="5">
        <f>Table1[[#This Row],[Actual_Profit]]/Table1[[#This Row],[Actual_Sales]]</f>
        <v>0.43621399176954734</v>
      </c>
      <c r="AA314">
        <v>37</v>
      </c>
      <c r="AB314" s="5">
        <f>IFERROR(Table1[[#This Row],[Expenses]]/Table1[[#This Row],[Actual_Sales]],0)</f>
        <v>0.15226337448559671</v>
      </c>
      <c r="AC314">
        <v>28</v>
      </c>
      <c r="AD314">
        <v>598</v>
      </c>
      <c r="AE314" s="5">
        <f>IFERROR(Table1[[#This Row],[Inventory]]/Table1[[#This Row],[Actual_Sales]],0)</f>
        <v>2.4609053497942388</v>
      </c>
    </row>
    <row r="315" spans="1:31" x14ac:dyDescent="0.25">
      <c r="A315">
        <v>3385</v>
      </c>
      <c r="B315">
        <v>312</v>
      </c>
      <c r="C315">
        <v>11</v>
      </c>
      <c r="D315" s="2">
        <v>40756</v>
      </c>
      <c r="E315">
        <v>243</v>
      </c>
      <c r="F315">
        <v>210</v>
      </c>
      <c r="G315">
        <f>Table1[[#This Row],[Actual_Sales]]-Table1[[#This Row],[Budget_Sales]]</f>
        <v>33</v>
      </c>
      <c r="H315" s="5">
        <f>IF(
Table1[[#This Row],[Budget_Sales]]=0,
"",
IF(
Table1[[#This Row],[Budget_Sales]]&gt;0,
(Table1[[#This Row],[Actual_Sales]]-Table1[[#This Row],[Budget_Sales]])/Table1[[#This Row],[Budget_Sales]],
(Table1[[#This Row],[Actual_Sales]]-Table1[[#This Row],[Budget_Sales]])/ABS(Table1[[#This Row],[Budget_Sales]])
)
)</f>
        <v>0.15714285714285714</v>
      </c>
      <c r="I315" s="5" t="str">
        <f>IF(Table1[[#This Row],[Sales_Var]]&gt;=0,"Above Budget","Below Budget")</f>
        <v>Above Budget</v>
      </c>
      <c r="J315">
        <f>Table1[[#This Row],[Actual_Sales]]-(Table1[[#This Row],[COGS]]+Table1[[#This Row],[Expenses]])</f>
        <v>106</v>
      </c>
      <c r="K315">
        <v>100</v>
      </c>
      <c r="L315">
        <f>Table1[[#This Row],[Actual_Profit]]-Table1[[#This Row],[Budget_Profit]]</f>
        <v>6</v>
      </c>
      <c r="M315" s="5">
        <f>IF(
Table1[[#This Row],[Budget_Profit]]=0,
"",
IF(
Table1[[#This Row],[Budget_Profit]]&gt;0,
(Table1[[#This Row],[Actual_Profit]]-Table1[[#This Row],[Budget_Profit]])/Table1[[#This Row],[Budget_Profit]],
(Table1[[#This Row],[Actual_Profit]]-Table1[[#This Row],[Budget_Profit]])/ABS(Table1[[#This Row],[Budget_Profit]])
)
)</f>
        <v>0.06</v>
      </c>
      <c r="N315" s="5" t="str">
        <f>IF(Table1[[#This Row],[Profit_Var]]&gt;=0, "Above Budget", "Below Budget")</f>
        <v>Above Budget</v>
      </c>
      <c r="O315">
        <v>100</v>
      </c>
      <c r="P315">
        <v>80</v>
      </c>
      <c r="Q315">
        <f>Table1[[#This Row],[COGS]]-Table1[[#This Row],[Budget_COGS]]</f>
        <v>20</v>
      </c>
      <c r="R315" s="5">
        <f>IF(
Table1[[#This Row],[Budget_COGS]]=0,
"",
IF(
Table1[[#This Row],[Budget_COGS]]&gt;0,
(Table1[[#This Row],[Budget_COGS]]-Table1[[#This Row],[COGS]]) / Table1[[#This Row],[Budget_COGS]],
(Table1[[#This Row],[Budget_COGS]]-Table1[[#This Row],[COGS]]) / ABS(Table1[[#This Row],[Budget_COGS]])
)
)</f>
        <v>-0.25</v>
      </c>
      <c r="S315" s="5" t="str">
        <f>IF(Table1[[#This Row],[COGS _Var]]&gt;=0, "Above Budget", "Below Budget")</f>
        <v>Above Budget</v>
      </c>
      <c r="T315">
        <f>Table1[[#This Row],[Actual_Sales]]-Table1[[#This Row],[COGS]]</f>
        <v>143</v>
      </c>
      <c r="U315">
        <v>130</v>
      </c>
      <c r="V315">
        <f>Table1[[#This Row],[Gross_Margin]]-Table1[[#This Row],[Budget_Margin]]</f>
        <v>13</v>
      </c>
      <c r="W315" s="5">
        <f>IF(
Table1[[#This Row],[Budget_Margin]]=0,
"",
IF(
Table1[[#This Row],[Budget_Margin]]&gt;0,
(Table1[[#This Row],[Gross_Margin]]-Table1[[#This Row],[Budget_Margin]]) / Table1[[#This Row],[Budget_Margin]],
(Table1[[#This Row],[Gross_Margin]]-Table1[[#This Row],[Budget_Margin]]) / ABS(Table1[[#This Row],[Budget_Margin]])
)
)</f>
        <v>0.1</v>
      </c>
      <c r="X315" s="5" t="str">
        <f>IF(Table1[[#This Row],[Margin_Var]]&gt;=0, "Above Budget", "Below Budget")</f>
        <v>Above Budget</v>
      </c>
      <c r="Y315" s="5">
        <f>IFERROR(Table1[[#This Row],[Gross_Margin]]/Table1[[#This Row],[Actual_Sales]],0)</f>
        <v>0.58847736625514402</v>
      </c>
      <c r="Z315" s="5">
        <f>Table1[[#This Row],[Actual_Profit]]/Table1[[#This Row],[Actual_Sales]]</f>
        <v>0.43621399176954734</v>
      </c>
      <c r="AA315">
        <v>37</v>
      </c>
      <c r="AB315" s="5">
        <f>IFERROR(Table1[[#This Row],[Expenses]]/Table1[[#This Row],[Actual_Sales]],0)</f>
        <v>0.15226337448559671</v>
      </c>
      <c r="AC315">
        <v>28</v>
      </c>
      <c r="AD315">
        <v>598</v>
      </c>
      <c r="AE315" s="5">
        <f>IFERROR(Table1[[#This Row],[Inventory]]/Table1[[#This Row],[Actual_Sales]],0)</f>
        <v>2.4609053497942388</v>
      </c>
    </row>
    <row r="316" spans="1:31" x14ac:dyDescent="0.25">
      <c r="A316">
        <v>3494</v>
      </c>
      <c r="B316">
        <v>760</v>
      </c>
      <c r="C316">
        <v>12</v>
      </c>
      <c r="D316" s="2">
        <v>40756</v>
      </c>
      <c r="E316">
        <v>243</v>
      </c>
      <c r="F316">
        <v>160</v>
      </c>
      <c r="G316">
        <f>Table1[[#This Row],[Actual_Sales]]-Table1[[#This Row],[Budget_Sales]]</f>
        <v>83</v>
      </c>
      <c r="H316" s="5">
        <f>IF(
Table1[[#This Row],[Budget_Sales]]=0,
"",
IF(
Table1[[#This Row],[Budget_Sales]]&gt;0,
(Table1[[#This Row],[Actual_Sales]]-Table1[[#This Row],[Budget_Sales]])/Table1[[#This Row],[Budget_Sales]],
(Table1[[#This Row],[Actual_Sales]]-Table1[[#This Row],[Budget_Sales]])/ABS(Table1[[#This Row],[Budget_Sales]])
)
)</f>
        <v>0.51875000000000004</v>
      </c>
      <c r="I316" s="5" t="str">
        <f>IF(Table1[[#This Row],[Sales_Var]]&gt;=0,"Above Budget","Below Budget")</f>
        <v>Above Budget</v>
      </c>
      <c r="J316">
        <f>Table1[[#This Row],[Actual_Sales]]-(Table1[[#This Row],[COGS]]+Table1[[#This Row],[Expenses]])</f>
        <v>106</v>
      </c>
      <c r="K316">
        <v>90</v>
      </c>
      <c r="L316">
        <f>Table1[[#This Row],[Actual_Profit]]-Table1[[#This Row],[Budget_Profit]]</f>
        <v>16</v>
      </c>
      <c r="M316" s="5">
        <f>IF(
Table1[[#This Row],[Budget_Profit]]=0,
"",
IF(
Table1[[#This Row],[Budget_Profit]]&gt;0,
(Table1[[#This Row],[Actual_Profit]]-Table1[[#This Row],[Budget_Profit]])/Table1[[#This Row],[Budget_Profit]],
(Table1[[#This Row],[Actual_Profit]]-Table1[[#This Row],[Budget_Profit]])/ABS(Table1[[#This Row],[Budget_Profit]])
)
)</f>
        <v>0.17777777777777778</v>
      </c>
      <c r="N316" s="5" t="str">
        <f>IF(Table1[[#This Row],[Profit_Var]]&gt;=0, "Above Budget", "Below Budget")</f>
        <v>Above Budget</v>
      </c>
      <c r="O316">
        <v>100</v>
      </c>
      <c r="P316">
        <v>60</v>
      </c>
      <c r="Q316">
        <f>Table1[[#This Row],[COGS]]-Table1[[#This Row],[Budget_COGS]]</f>
        <v>40</v>
      </c>
      <c r="R316" s="5">
        <f>IF(
Table1[[#This Row],[Budget_COGS]]=0,
"",
IF(
Table1[[#This Row],[Budget_COGS]]&gt;0,
(Table1[[#This Row],[Budget_COGS]]-Table1[[#This Row],[COGS]]) / Table1[[#This Row],[Budget_COGS]],
(Table1[[#This Row],[Budget_COGS]]-Table1[[#This Row],[COGS]]) / ABS(Table1[[#This Row],[Budget_COGS]])
)
)</f>
        <v>-0.66666666666666663</v>
      </c>
      <c r="S316" s="5" t="str">
        <f>IF(Table1[[#This Row],[COGS _Var]]&gt;=0, "Above Budget", "Below Budget")</f>
        <v>Above Budget</v>
      </c>
      <c r="T316">
        <f>Table1[[#This Row],[Actual_Sales]]-Table1[[#This Row],[COGS]]</f>
        <v>143</v>
      </c>
      <c r="U316">
        <v>100</v>
      </c>
      <c r="V316">
        <f>Table1[[#This Row],[Gross_Margin]]-Table1[[#This Row],[Budget_Margin]]</f>
        <v>43</v>
      </c>
      <c r="W316" s="5">
        <f>IF(
Table1[[#This Row],[Budget_Margin]]=0,
"",
IF(
Table1[[#This Row],[Budget_Margin]]&gt;0,
(Table1[[#This Row],[Gross_Margin]]-Table1[[#This Row],[Budget_Margin]]) / Table1[[#This Row],[Budget_Margin]],
(Table1[[#This Row],[Gross_Margin]]-Table1[[#This Row],[Budget_Margin]]) / ABS(Table1[[#This Row],[Budget_Margin]])
)
)</f>
        <v>0.43</v>
      </c>
      <c r="X316" s="5" t="str">
        <f>IF(Table1[[#This Row],[Margin_Var]]&gt;=0, "Above Budget", "Below Budget")</f>
        <v>Above Budget</v>
      </c>
      <c r="Y316" s="5">
        <f>IFERROR(Table1[[#This Row],[Gross_Margin]]/Table1[[#This Row],[Actual_Sales]],0)</f>
        <v>0.58847736625514402</v>
      </c>
      <c r="Z316" s="5">
        <f>Table1[[#This Row],[Actual_Profit]]/Table1[[#This Row],[Actual_Sales]]</f>
        <v>0.43621399176954734</v>
      </c>
      <c r="AA316">
        <v>37</v>
      </c>
      <c r="AB316" s="5">
        <f>IFERROR(Table1[[#This Row],[Expenses]]/Table1[[#This Row],[Actual_Sales]],0)</f>
        <v>0.15226337448559671</v>
      </c>
      <c r="AC316">
        <v>28</v>
      </c>
      <c r="AD316">
        <v>598</v>
      </c>
      <c r="AE316" s="5">
        <f>IFERROR(Table1[[#This Row],[Inventory]]/Table1[[#This Row],[Actual_Sales]],0)</f>
        <v>2.4609053497942388</v>
      </c>
    </row>
    <row r="317" spans="1:31" x14ac:dyDescent="0.25">
      <c r="A317">
        <v>3513</v>
      </c>
      <c r="B317">
        <v>845</v>
      </c>
      <c r="C317">
        <v>13</v>
      </c>
      <c r="D317" s="2">
        <v>40756</v>
      </c>
      <c r="E317">
        <v>243</v>
      </c>
      <c r="F317">
        <v>260</v>
      </c>
      <c r="G317">
        <f>Table1[[#This Row],[Actual_Sales]]-Table1[[#This Row],[Budget_Sales]]</f>
        <v>-17</v>
      </c>
      <c r="H317" s="5">
        <f>IF(
Table1[[#This Row],[Budget_Sales]]=0,
"",
IF(
Table1[[#This Row],[Budget_Sales]]&gt;0,
(Table1[[#This Row],[Actual_Sales]]-Table1[[#This Row],[Budget_Sales]])/Table1[[#This Row],[Budget_Sales]],
(Table1[[#This Row],[Actual_Sales]]-Table1[[#This Row],[Budget_Sales]])/ABS(Table1[[#This Row],[Budget_Sales]])
)
)</f>
        <v>-6.5384615384615388E-2</v>
      </c>
      <c r="I317" s="5" t="str">
        <f>IF(Table1[[#This Row],[Sales_Var]]&gt;=0,"Above Budget","Below Budget")</f>
        <v>Below Budget</v>
      </c>
      <c r="J317">
        <f>Table1[[#This Row],[Actual_Sales]]-(Table1[[#This Row],[COGS]]+Table1[[#This Row],[Expenses]])</f>
        <v>106</v>
      </c>
      <c r="K317">
        <v>130</v>
      </c>
      <c r="L317">
        <f>Table1[[#This Row],[Actual_Profit]]-Table1[[#This Row],[Budget_Profit]]</f>
        <v>-24</v>
      </c>
      <c r="M317" s="5">
        <f>IF(
Table1[[#This Row],[Budget_Profit]]=0,
"",
IF(
Table1[[#This Row],[Budget_Profit]]&gt;0,
(Table1[[#This Row],[Actual_Profit]]-Table1[[#This Row],[Budget_Profit]])/Table1[[#This Row],[Budget_Profit]],
(Table1[[#This Row],[Actual_Profit]]-Table1[[#This Row],[Budget_Profit]])/ABS(Table1[[#This Row],[Budget_Profit]])
)
)</f>
        <v>-0.18461538461538463</v>
      </c>
      <c r="N317" s="5" t="str">
        <f>IF(Table1[[#This Row],[Profit_Var]]&gt;=0, "Above Budget", "Below Budget")</f>
        <v>Below Budget</v>
      </c>
      <c r="O317">
        <v>100</v>
      </c>
      <c r="P317">
        <v>100</v>
      </c>
      <c r="Q317">
        <f>Table1[[#This Row],[COGS]]-Table1[[#This Row],[Budget_COGS]]</f>
        <v>0</v>
      </c>
      <c r="R317" s="5">
        <f>IF(
Table1[[#This Row],[Budget_COGS]]=0,
"",
IF(
Table1[[#This Row],[Budget_COGS]]&gt;0,
(Table1[[#This Row],[Budget_COGS]]-Table1[[#This Row],[COGS]]) / Table1[[#This Row],[Budget_COGS]],
(Table1[[#This Row],[Budget_COGS]]-Table1[[#This Row],[COGS]]) / ABS(Table1[[#This Row],[Budget_COGS]])
)
)</f>
        <v>0</v>
      </c>
      <c r="S317" s="5" t="str">
        <f>IF(Table1[[#This Row],[COGS _Var]]&gt;=0, "Above Budget", "Below Budget")</f>
        <v>Above Budget</v>
      </c>
      <c r="T317">
        <f>Table1[[#This Row],[Actual_Sales]]-Table1[[#This Row],[COGS]]</f>
        <v>143</v>
      </c>
      <c r="U317">
        <v>160</v>
      </c>
      <c r="V317">
        <f>Table1[[#This Row],[Gross_Margin]]-Table1[[#This Row],[Budget_Margin]]</f>
        <v>-17</v>
      </c>
      <c r="W317" s="5">
        <f>IF(
Table1[[#This Row],[Budget_Margin]]=0,
"",
IF(
Table1[[#This Row],[Budget_Margin]]&gt;0,
(Table1[[#This Row],[Gross_Margin]]-Table1[[#This Row],[Budget_Margin]]) / Table1[[#This Row],[Budget_Margin]],
(Table1[[#This Row],[Gross_Margin]]-Table1[[#This Row],[Budget_Margin]]) / ABS(Table1[[#This Row],[Budget_Margin]])
)
)</f>
        <v>-0.10625</v>
      </c>
      <c r="X317" s="5" t="str">
        <f>IF(Table1[[#This Row],[Margin_Var]]&gt;=0, "Above Budget", "Below Budget")</f>
        <v>Below Budget</v>
      </c>
      <c r="Y317" s="5">
        <f>IFERROR(Table1[[#This Row],[Gross_Margin]]/Table1[[#This Row],[Actual_Sales]],0)</f>
        <v>0.58847736625514402</v>
      </c>
      <c r="Z317" s="5">
        <f>Table1[[#This Row],[Actual_Profit]]/Table1[[#This Row],[Actual_Sales]]</f>
        <v>0.43621399176954734</v>
      </c>
      <c r="AA317">
        <v>37</v>
      </c>
      <c r="AB317" s="5">
        <f>IFERROR(Table1[[#This Row],[Expenses]]/Table1[[#This Row],[Actual_Sales]],0)</f>
        <v>0.15226337448559671</v>
      </c>
      <c r="AC317">
        <v>28</v>
      </c>
      <c r="AD317">
        <v>598</v>
      </c>
      <c r="AE317" s="5">
        <f>IFERROR(Table1[[#This Row],[Inventory]]/Table1[[#This Row],[Actual_Sales]],0)</f>
        <v>2.4609053497942388</v>
      </c>
    </row>
    <row r="318" spans="1:31" x14ac:dyDescent="0.25">
      <c r="A318">
        <v>487</v>
      </c>
      <c r="B318">
        <v>773</v>
      </c>
      <c r="C318">
        <v>10</v>
      </c>
      <c r="D318" s="2">
        <v>40238</v>
      </c>
      <c r="E318">
        <v>234</v>
      </c>
      <c r="F318">
        <v>200</v>
      </c>
      <c r="G318">
        <f>Table1[[#This Row],[Actual_Sales]]-Table1[[#This Row],[Budget_Sales]]</f>
        <v>34</v>
      </c>
      <c r="H318" s="5">
        <f>IF(
Table1[[#This Row],[Budget_Sales]]=0,
"",
IF(
Table1[[#This Row],[Budget_Sales]]&gt;0,
(Table1[[#This Row],[Actual_Sales]]-Table1[[#This Row],[Budget_Sales]])/Table1[[#This Row],[Budget_Sales]],
(Table1[[#This Row],[Actual_Sales]]-Table1[[#This Row],[Budget_Sales]])/ABS(Table1[[#This Row],[Budget_Sales]])
)
)</f>
        <v>0.17</v>
      </c>
      <c r="I318" s="5" t="str">
        <f>IF(Table1[[#This Row],[Sales_Var]]&gt;=0,"Above Budget","Below Budget")</f>
        <v>Above Budget</v>
      </c>
      <c r="J318">
        <f>Table1[[#This Row],[Actual_Sales]]-(Table1[[#This Row],[COGS]]+Table1[[#This Row],[Expenses]])</f>
        <v>102</v>
      </c>
      <c r="K318">
        <v>100</v>
      </c>
      <c r="L318">
        <f>Table1[[#This Row],[Actual_Profit]]-Table1[[#This Row],[Budget_Profit]]</f>
        <v>2</v>
      </c>
      <c r="M318" s="5">
        <f>IF(
Table1[[#This Row],[Budget_Profit]]=0,
"",
IF(
Table1[[#This Row],[Budget_Profit]]&gt;0,
(Table1[[#This Row],[Actual_Profit]]-Table1[[#This Row],[Budget_Profit]])/Table1[[#This Row],[Budget_Profit]],
(Table1[[#This Row],[Actual_Profit]]-Table1[[#This Row],[Budget_Profit]])/ABS(Table1[[#This Row],[Budget_Profit]])
)
)</f>
        <v>0.02</v>
      </c>
      <c r="N318" s="5" t="str">
        <f>IF(Table1[[#This Row],[Profit_Var]]&gt;=0, "Above Budget", "Below Budget")</f>
        <v>Above Budget</v>
      </c>
      <c r="O318">
        <v>95</v>
      </c>
      <c r="P318">
        <v>80</v>
      </c>
      <c r="Q318">
        <f>Table1[[#This Row],[COGS]]-Table1[[#This Row],[Budget_COGS]]</f>
        <v>15</v>
      </c>
      <c r="R318" s="5">
        <f>IF(
Table1[[#This Row],[Budget_COGS]]=0,
"",
IF(
Table1[[#This Row],[Budget_COGS]]&gt;0,
(Table1[[#This Row],[Budget_COGS]]-Table1[[#This Row],[COGS]]) / Table1[[#This Row],[Budget_COGS]],
(Table1[[#This Row],[Budget_COGS]]-Table1[[#This Row],[COGS]]) / ABS(Table1[[#This Row],[Budget_COGS]])
)
)</f>
        <v>-0.1875</v>
      </c>
      <c r="S318" s="5" t="str">
        <f>IF(Table1[[#This Row],[COGS _Var]]&gt;=0, "Above Budget", "Below Budget")</f>
        <v>Above Budget</v>
      </c>
      <c r="T318">
        <f>Table1[[#This Row],[Actual_Sales]]-Table1[[#This Row],[COGS]]</f>
        <v>139</v>
      </c>
      <c r="U318">
        <v>120</v>
      </c>
      <c r="V318">
        <f>Table1[[#This Row],[Gross_Margin]]-Table1[[#This Row],[Budget_Margin]]</f>
        <v>19</v>
      </c>
      <c r="W318" s="5">
        <f>IF(
Table1[[#This Row],[Budget_Margin]]=0,
"",
IF(
Table1[[#This Row],[Budget_Margin]]&gt;0,
(Table1[[#This Row],[Gross_Margin]]-Table1[[#This Row],[Budget_Margin]]) / Table1[[#This Row],[Budget_Margin]],
(Table1[[#This Row],[Gross_Margin]]-Table1[[#This Row],[Budget_Margin]]) / ABS(Table1[[#This Row],[Budget_Margin]])
)
)</f>
        <v>0.15833333333333333</v>
      </c>
      <c r="X318" s="5" t="str">
        <f>IF(Table1[[#This Row],[Margin_Var]]&gt;=0, "Above Budget", "Below Budget")</f>
        <v>Above Budget</v>
      </c>
      <c r="Y318" s="5">
        <f>IFERROR(Table1[[#This Row],[Gross_Margin]]/Table1[[#This Row],[Actual_Sales]],0)</f>
        <v>0.59401709401709402</v>
      </c>
      <c r="Z318" s="5">
        <f>Table1[[#This Row],[Actual_Profit]]/Table1[[#This Row],[Actual_Sales]]</f>
        <v>0.4358974358974359</v>
      </c>
      <c r="AA318">
        <v>37</v>
      </c>
      <c r="AB318" s="5">
        <f>IFERROR(Table1[[#This Row],[Expenses]]/Table1[[#This Row],[Actual_Sales]],0)</f>
        <v>0.15811965811965811</v>
      </c>
      <c r="AC318">
        <v>26</v>
      </c>
      <c r="AD318">
        <v>799</v>
      </c>
      <c r="AE318" s="5">
        <f>IFERROR(Table1[[#This Row],[Inventory]]/Table1[[#This Row],[Actual_Sales]],0)</f>
        <v>3.4145299145299144</v>
      </c>
    </row>
    <row r="319" spans="1:31" x14ac:dyDescent="0.25">
      <c r="A319">
        <v>473</v>
      </c>
      <c r="B319">
        <v>716</v>
      </c>
      <c r="C319">
        <v>11</v>
      </c>
      <c r="D319" s="2">
        <v>40238</v>
      </c>
      <c r="E319">
        <v>234</v>
      </c>
      <c r="F319">
        <v>250</v>
      </c>
      <c r="G319">
        <f>Table1[[#This Row],[Actual_Sales]]-Table1[[#This Row],[Budget_Sales]]</f>
        <v>-16</v>
      </c>
      <c r="H319" s="5">
        <f>IF(
Table1[[#This Row],[Budget_Sales]]=0,
"",
IF(
Table1[[#This Row],[Budget_Sales]]&gt;0,
(Table1[[#This Row],[Actual_Sales]]-Table1[[#This Row],[Budget_Sales]])/Table1[[#This Row],[Budget_Sales]],
(Table1[[#This Row],[Actual_Sales]]-Table1[[#This Row],[Budget_Sales]])/ABS(Table1[[#This Row],[Budget_Sales]])
)
)</f>
        <v>-6.4000000000000001E-2</v>
      </c>
      <c r="I319" s="5" t="str">
        <f>IF(Table1[[#This Row],[Sales_Var]]&gt;=0,"Above Budget","Below Budget")</f>
        <v>Below Budget</v>
      </c>
      <c r="J319">
        <f>Table1[[#This Row],[Actual_Sales]]-(Table1[[#This Row],[COGS]]+Table1[[#This Row],[Expenses]])</f>
        <v>102</v>
      </c>
      <c r="K319">
        <v>120</v>
      </c>
      <c r="L319">
        <f>Table1[[#This Row],[Actual_Profit]]-Table1[[#This Row],[Budget_Profit]]</f>
        <v>-18</v>
      </c>
      <c r="M319" s="5">
        <f>IF(
Table1[[#This Row],[Budget_Profit]]=0,
"",
IF(
Table1[[#This Row],[Budget_Profit]]&gt;0,
(Table1[[#This Row],[Actual_Profit]]-Table1[[#This Row],[Budget_Profit]])/Table1[[#This Row],[Budget_Profit]],
(Table1[[#This Row],[Actual_Profit]]-Table1[[#This Row],[Budget_Profit]])/ABS(Table1[[#This Row],[Budget_Profit]])
)
)</f>
        <v>-0.15</v>
      </c>
      <c r="N319" s="5" t="str">
        <f>IF(Table1[[#This Row],[Profit_Var]]&gt;=0, "Above Budget", "Below Budget")</f>
        <v>Below Budget</v>
      </c>
      <c r="O319">
        <v>95</v>
      </c>
      <c r="P319">
        <v>100</v>
      </c>
      <c r="Q319">
        <f>Table1[[#This Row],[COGS]]-Table1[[#This Row],[Budget_COGS]]</f>
        <v>-5</v>
      </c>
      <c r="R319" s="5">
        <f>IF(
Table1[[#This Row],[Budget_COGS]]=0,
"",
IF(
Table1[[#This Row],[Budget_COGS]]&gt;0,
(Table1[[#This Row],[Budget_COGS]]-Table1[[#This Row],[COGS]]) / Table1[[#This Row],[Budget_COGS]],
(Table1[[#This Row],[Budget_COGS]]-Table1[[#This Row],[COGS]]) / ABS(Table1[[#This Row],[Budget_COGS]])
)
)</f>
        <v>0.05</v>
      </c>
      <c r="S319" s="5" t="str">
        <f>IF(Table1[[#This Row],[COGS _Var]]&gt;=0, "Above Budget", "Below Budget")</f>
        <v>Below Budget</v>
      </c>
      <c r="T319">
        <f>Table1[[#This Row],[Actual_Sales]]-Table1[[#This Row],[COGS]]</f>
        <v>139</v>
      </c>
      <c r="U319">
        <v>150</v>
      </c>
      <c r="V319">
        <f>Table1[[#This Row],[Gross_Margin]]-Table1[[#This Row],[Budget_Margin]]</f>
        <v>-11</v>
      </c>
      <c r="W319" s="5">
        <f>IF(
Table1[[#This Row],[Budget_Margin]]=0,
"",
IF(
Table1[[#This Row],[Budget_Margin]]&gt;0,
(Table1[[#This Row],[Gross_Margin]]-Table1[[#This Row],[Budget_Margin]]) / Table1[[#This Row],[Budget_Margin]],
(Table1[[#This Row],[Gross_Margin]]-Table1[[#This Row],[Budget_Margin]]) / ABS(Table1[[#This Row],[Budget_Margin]])
)
)</f>
        <v>-7.3333333333333334E-2</v>
      </c>
      <c r="X319" s="5" t="str">
        <f>IF(Table1[[#This Row],[Margin_Var]]&gt;=0, "Above Budget", "Below Budget")</f>
        <v>Below Budget</v>
      </c>
      <c r="Y319" s="5">
        <f>IFERROR(Table1[[#This Row],[Gross_Margin]]/Table1[[#This Row],[Actual_Sales]],0)</f>
        <v>0.59401709401709402</v>
      </c>
      <c r="Z319" s="5">
        <f>Table1[[#This Row],[Actual_Profit]]/Table1[[#This Row],[Actual_Sales]]</f>
        <v>0.4358974358974359</v>
      </c>
      <c r="AA319">
        <v>37</v>
      </c>
      <c r="AB319" s="5">
        <f>IFERROR(Table1[[#This Row],[Expenses]]/Table1[[#This Row],[Actual_Sales]],0)</f>
        <v>0.15811965811965811</v>
      </c>
      <c r="AC319">
        <v>26</v>
      </c>
      <c r="AD319">
        <v>799</v>
      </c>
      <c r="AE319" s="5">
        <f>IFERROR(Table1[[#This Row],[Inventory]]/Table1[[#This Row],[Actual_Sales]],0)</f>
        <v>3.4145299145299144</v>
      </c>
    </row>
    <row r="320" spans="1:31" x14ac:dyDescent="0.25">
      <c r="A320">
        <v>81</v>
      </c>
      <c r="B320">
        <v>510</v>
      </c>
      <c r="C320">
        <v>8</v>
      </c>
      <c r="D320" s="2">
        <v>40179</v>
      </c>
      <c r="E320">
        <v>234</v>
      </c>
      <c r="F320">
        <v>200</v>
      </c>
      <c r="G320">
        <f>Table1[[#This Row],[Actual_Sales]]-Table1[[#This Row],[Budget_Sales]]</f>
        <v>34</v>
      </c>
      <c r="H320" s="5">
        <f>IF(
Table1[[#This Row],[Budget_Sales]]=0,
"",
IF(
Table1[[#This Row],[Budget_Sales]]&gt;0,
(Table1[[#This Row],[Actual_Sales]]-Table1[[#This Row],[Budget_Sales]])/Table1[[#This Row],[Budget_Sales]],
(Table1[[#This Row],[Actual_Sales]]-Table1[[#This Row],[Budget_Sales]])/ABS(Table1[[#This Row],[Budget_Sales]])
)
)</f>
        <v>0.17</v>
      </c>
      <c r="I320" s="5" t="str">
        <f>IF(Table1[[#This Row],[Sales_Var]]&gt;=0,"Above Budget","Below Budget")</f>
        <v>Above Budget</v>
      </c>
      <c r="J320">
        <f>Table1[[#This Row],[Actual_Sales]]-(Table1[[#This Row],[COGS]]+Table1[[#This Row],[Expenses]])</f>
        <v>102</v>
      </c>
      <c r="K320">
        <v>100</v>
      </c>
      <c r="L320">
        <f>Table1[[#This Row],[Actual_Profit]]-Table1[[#This Row],[Budget_Profit]]</f>
        <v>2</v>
      </c>
      <c r="M320" s="5">
        <f>IF(
Table1[[#This Row],[Budget_Profit]]=0,
"",
IF(
Table1[[#This Row],[Budget_Profit]]&gt;0,
(Table1[[#This Row],[Actual_Profit]]-Table1[[#This Row],[Budget_Profit]])/Table1[[#This Row],[Budget_Profit]],
(Table1[[#This Row],[Actual_Profit]]-Table1[[#This Row],[Budget_Profit]])/ABS(Table1[[#This Row],[Budget_Profit]])
)
)</f>
        <v>0.02</v>
      </c>
      <c r="N320" s="5" t="str">
        <f>IF(Table1[[#This Row],[Profit_Var]]&gt;=0, "Above Budget", "Below Budget")</f>
        <v>Above Budget</v>
      </c>
      <c r="O320">
        <v>95</v>
      </c>
      <c r="P320">
        <v>80</v>
      </c>
      <c r="Q320">
        <f>Table1[[#This Row],[COGS]]-Table1[[#This Row],[Budget_COGS]]</f>
        <v>15</v>
      </c>
      <c r="R320" s="5">
        <f>IF(
Table1[[#This Row],[Budget_COGS]]=0,
"",
IF(
Table1[[#This Row],[Budget_COGS]]&gt;0,
(Table1[[#This Row],[Budget_COGS]]-Table1[[#This Row],[COGS]]) / Table1[[#This Row],[Budget_COGS]],
(Table1[[#This Row],[Budget_COGS]]-Table1[[#This Row],[COGS]]) / ABS(Table1[[#This Row],[Budget_COGS]])
)
)</f>
        <v>-0.1875</v>
      </c>
      <c r="S320" s="5" t="str">
        <f>IF(Table1[[#This Row],[COGS _Var]]&gt;=0, "Above Budget", "Below Budget")</f>
        <v>Above Budget</v>
      </c>
      <c r="T320">
        <f>Table1[[#This Row],[Actual_Sales]]-Table1[[#This Row],[COGS]]</f>
        <v>139</v>
      </c>
      <c r="U320">
        <v>120</v>
      </c>
      <c r="V320">
        <f>Table1[[#This Row],[Gross_Margin]]-Table1[[#This Row],[Budget_Margin]]</f>
        <v>19</v>
      </c>
      <c r="W320" s="5">
        <f>IF(
Table1[[#This Row],[Budget_Margin]]=0,
"",
IF(
Table1[[#This Row],[Budget_Margin]]&gt;0,
(Table1[[#This Row],[Gross_Margin]]-Table1[[#This Row],[Budget_Margin]]) / Table1[[#This Row],[Budget_Margin]],
(Table1[[#This Row],[Gross_Margin]]-Table1[[#This Row],[Budget_Margin]]) / ABS(Table1[[#This Row],[Budget_Margin]])
)
)</f>
        <v>0.15833333333333333</v>
      </c>
      <c r="X320" s="5" t="str">
        <f>IF(Table1[[#This Row],[Margin_Var]]&gt;=0, "Above Budget", "Below Budget")</f>
        <v>Above Budget</v>
      </c>
      <c r="Y320" s="5">
        <f>IFERROR(Table1[[#This Row],[Gross_Margin]]/Table1[[#This Row],[Actual_Sales]],0)</f>
        <v>0.59401709401709402</v>
      </c>
      <c r="Z320" s="5">
        <f>Table1[[#This Row],[Actual_Profit]]/Table1[[#This Row],[Actual_Sales]]</f>
        <v>0.4358974358974359</v>
      </c>
      <c r="AA320">
        <v>37</v>
      </c>
      <c r="AB320" s="5">
        <f>IFERROR(Table1[[#This Row],[Expenses]]/Table1[[#This Row],[Actual_Sales]],0)</f>
        <v>0.15811965811965811</v>
      </c>
      <c r="AC320">
        <v>26</v>
      </c>
      <c r="AD320">
        <v>821</v>
      </c>
      <c r="AE320" s="5">
        <f>IFERROR(Table1[[#This Row],[Inventory]]/Table1[[#This Row],[Actual_Sales]],0)</f>
        <v>3.5085470085470085</v>
      </c>
    </row>
    <row r="321" spans="1:31" x14ac:dyDescent="0.25">
      <c r="A321">
        <v>900</v>
      </c>
      <c r="B321">
        <v>281</v>
      </c>
      <c r="C321">
        <v>5</v>
      </c>
      <c r="D321" s="2">
        <v>40330</v>
      </c>
      <c r="E321">
        <v>276</v>
      </c>
      <c r="F321">
        <v>230</v>
      </c>
      <c r="G321">
        <f>Table1[[#This Row],[Actual_Sales]]-Table1[[#This Row],[Budget_Sales]]</f>
        <v>46</v>
      </c>
      <c r="H321" s="5">
        <f>IF(
Table1[[#This Row],[Budget_Sales]]=0,
"",
IF(
Table1[[#This Row],[Budget_Sales]]&gt;0,
(Table1[[#This Row],[Actual_Sales]]-Table1[[#This Row],[Budget_Sales]])/Table1[[#This Row],[Budget_Sales]],
(Table1[[#This Row],[Actual_Sales]]-Table1[[#This Row],[Budget_Sales]])/ABS(Table1[[#This Row],[Budget_Sales]])
)
)</f>
        <v>0.2</v>
      </c>
      <c r="I321" s="5" t="str">
        <f>IF(Table1[[#This Row],[Sales_Var]]&gt;=0,"Above Budget","Below Budget")</f>
        <v>Above Budget</v>
      </c>
      <c r="J321">
        <f>Table1[[#This Row],[Actual_Sales]]-(Table1[[#This Row],[COGS]]+Table1[[#This Row],[Expenses]])</f>
        <v>120</v>
      </c>
      <c r="K321">
        <v>120</v>
      </c>
      <c r="L321">
        <f>Table1[[#This Row],[Actual_Profit]]-Table1[[#This Row],[Budget_Profit]]</f>
        <v>0</v>
      </c>
      <c r="M321" s="5">
        <f>IF(
Table1[[#This Row],[Budget_Profit]]=0,
"",
IF(
Table1[[#This Row],[Budget_Profit]]&gt;0,
(Table1[[#This Row],[Actual_Profit]]-Table1[[#This Row],[Budget_Profit]])/Table1[[#This Row],[Budget_Profit]],
(Table1[[#This Row],[Actual_Profit]]-Table1[[#This Row],[Budget_Profit]])/ABS(Table1[[#This Row],[Budget_Profit]])
)
)</f>
        <v>0</v>
      </c>
      <c r="N321" s="5" t="str">
        <f>IF(Table1[[#This Row],[Profit_Var]]&gt;=0, "Above Budget", "Below Budget")</f>
        <v>Above Budget</v>
      </c>
      <c r="O321">
        <v>113</v>
      </c>
      <c r="P321">
        <v>90</v>
      </c>
      <c r="Q321">
        <f>Table1[[#This Row],[COGS]]-Table1[[#This Row],[Budget_COGS]]</f>
        <v>23</v>
      </c>
      <c r="R321" s="5">
        <f>IF(
Table1[[#This Row],[Budget_COGS]]=0,
"",
IF(
Table1[[#This Row],[Budget_COGS]]&gt;0,
(Table1[[#This Row],[Budget_COGS]]-Table1[[#This Row],[COGS]]) / Table1[[#This Row],[Budget_COGS]],
(Table1[[#This Row],[Budget_COGS]]-Table1[[#This Row],[COGS]]) / ABS(Table1[[#This Row],[Budget_COGS]])
)
)</f>
        <v>-0.25555555555555554</v>
      </c>
      <c r="S321" s="5" t="str">
        <f>IF(Table1[[#This Row],[COGS _Var]]&gt;=0, "Above Budget", "Below Budget")</f>
        <v>Above Budget</v>
      </c>
      <c r="T321">
        <f>Table1[[#This Row],[Actual_Sales]]-Table1[[#This Row],[COGS]]</f>
        <v>163</v>
      </c>
      <c r="U321">
        <v>140</v>
      </c>
      <c r="V321">
        <f>Table1[[#This Row],[Gross_Margin]]-Table1[[#This Row],[Budget_Margin]]</f>
        <v>23</v>
      </c>
      <c r="W321" s="5">
        <f>IF(
Table1[[#This Row],[Budget_Margin]]=0,
"",
IF(
Table1[[#This Row],[Budget_Margin]]&gt;0,
(Table1[[#This Row],[Gross_Margin]]-Table1[[#This Row],[Budget_Margin]]) / Table1[[#This Row],[Budget_Margin]],
(Table1[[#This Row],[Gross_Margin]]-Table1[[#This Row],[Budget_Margin]]) / ABS(Table1[[#This Row],[Budget_Margin]])
)
)</f>
        <v>0.16428571428571428</v>
      </c>
      <c r="X321" s="5" t="str">
        <f>IF(Table1[[#This Row],[Margin_Var]]&gt;=0, "Above Budget", "Below Budget")</f>
        <v>Above Budget</v>
      </c>
      <c r="Y321" s="5">
        <f>IFERROR(Table1[[#This Row],[Gross_Margin]]/Table1[[#This Row],[Actual_Sales]],0)</f>
        <v>0.59057971014492749</v>
      </c>
      <c r="Z321" s="5">
        <f>Table1[[#This Row],[Actual_Profit]]/Table1[[#This Row],[Actual_Sales]]</f>
        <v>0.43478260869565216</v>
      </c>
      <c r="AA321">
        <v>43</v>
      </c>
      <c r="AB321" s="5">
        <f>IFERROR(Table1[[#This Row],[Expenses]]/Table1[[#This Row],[Actual_Sales]],0)</f>
        <v>0.15579710144927536</v>
      </c>
      <c r="AC321">
        <v>31</v>
      </c>
      <c r="AD321">
        <v>897</v>
      </c>
      <c r="AE321" s="5">
        <f>IFERROR(Table1[[#This Row],[Inventory]]/Table1[[#This Row],[Actual_Sales]],0)</f>
        <v>3.25</v>
      </c>
    </row>
    <row r="322" spans="1:31" x14ac:dyDescent="0.25">
      <c r="A322">
        <v>893</v>
      </c>
      <c r="B322">
        <v>209</v>
      </c>
      <c r="C322">
        <v>11</v>
      </c>
      <c r="D322" s="2">
        <v>40330</v>
      </c>
      <c r="E322">
        <v>276</v>
      </c>
      <c r="F322">
        <v>180</v>
      </c>
      <c r="G322">
        <f>Table1[[#This Row],[Actual_Sales]]-Table1[[#This Row],[Budget_Sales]]</f>
        <v>96</v>
      </c>
      <c r="H322" s="5">
        <f>IF(
Table1[[#This Row],[Budget_Sales]]=0,
"",
IF(
Table1[[#This Row],[Budget_Sales]]&gt;0,
(Table1[[#This Row],[Actual_Sales]]-Table1[[#This Row],[Budget_Sales]])/Table1[[#This Row],[Budget_Sales]],
(Table1[[#This Row],[Actual_Sales]]-Table1[[#This Row],[Budget_Sales]])/ABS(Table1[[#This Row],[Budget_Sales]])
)
)</f>
        <v>0.53333333333333333</v>
      </c>
      <c r="I322" s="5" t="str">
        <f>IF(Table1[[#This Row],[Sales_Var]]&gt;=0,"Above Budget","Below Budget")</f>
        <v>Above Budget</v>
      </c>
      <c r="J322">
        <f>Table1[[#This Row],[Actual_Sales]]-(Table1[[#This Row],[COGS]]+Table1[[#This Row],[Expenses]])</f>
        <v>120</v>
      </c>
      <c r="K322">
        <v>90</v>
      </c>
      <c r="L322">
        <f>Table1[[#This Row],[Actual_Profit]]-Table1[[#This Row],[Budget_Profit]]</f>
        <v>30</v>
      </c>
      <c r="M322" s="5">
        <f>IF(
Table1[[#This Row],[Budget_Profit]]=0,
"",
IF(
Table1[[#This Row],[Budget_Profit]]&gt;0,
(Table1[[#This Row],[Actual_Profit]]-Table1[[#This Row],[Budget_Profit]])/Table1[[#This Row],[Budget_Profit]],
(Table1[[#This Row],[Actual_Profit]]-Table1[[#This Row],[Budget_Profit]])/ABS(Table1[[#This Row],[Budget_Profit]])
)
)</f>
        <v>0.33333333333333331</v>
      </c>
      <c r="N322" s="5" t="str">
        <f>IF(Table1[[#This Row],[Profit_Var]]&gt;=0, "Above Budget", "Below Budget")</f>
        <v>Above Budget</v>
      </c>
      <c r="O322">
        <v>113</v>
      </c>
      <c r="P322">
        <v>70</v>
      </c>
      <c r="Q322">
        <f>Table1[[#This Row],[COGS]]-Table1[[#This Row],[Budget_COGS]]</f>
        <v>43</v>
      </c>
      <c r="R322" s="5">
        <f>IF(
Table1[[#This Row],[Budget_COGS]]=0,
"",
IF(
Table1[[#This Row],[Budget_COGS]]&gt;0,
(Table1[[#This Row],[Budget_COGS]]-Table1[[#This Row],[COGS]]) / Table1[[#This Row],[Budget_COGS]],
(Table1[[#This Row],[Budget_COGS]]-Table1[[#This Row],[COGS]]) / ABS(Table1[[#This Row],[Budget_COGS]])
)
)</f>
        <v>-0.61428571428571432</v>
      </c>
      <c r="S322" s="5" t="str">
        <f>IF(Table1[[#This Row],[COGS _Var]]&gt;=0, "Above Budget", "Below Budget")</f>
        <v>Above Budget</v>
      </c>
      <c r="T322">
        <f>Table1[[#This Row],[Actual_Sales]]-Table1[[#This Row],[COGS]]</f>
        <v>163</v>
      </c>
      <c r="U322">
        <v>110</v>
      </c>
      <c r="V322">
        <f>Table1[[#This Row],[Gross_Margin]]-Table1[[#This Row],[Budget_Margin]]</f>
        <v>53</v>
      </c>
      <c r="W322" s="5">
        <f>IF(
Table1[[#This Row],[Budget_Margin]]=0,
"",
IF(
Table1[[#This Row],[Budget_Margin]]&gt;0,
(Table1[[#This Row],[Gross_Margin]]-Table1[[#This Row],[Budget_Margin]]) / Table1[[#This Row],[Budget_Margin]],
(Table1[[#This Row],[Gross_Margin]]-Table1[[#This Row],[Budget_Margin]]) / ABS(Table1[[#This Row],[Budget_Margin]])
)
)</f>
        <v>0.48181818181818181</v>
      </c>
      <c r="X322" s="5" t="str">
        <f>IF(Table1[[#This Row],[Margin_Var]]&gt;=0, "Above Budget", "Below Budget")</f>
        <v>Above Budget</v>
      </c>
      <c r="Y322" s="5">
        <f>IFERROR(Table1[[#This Row],[Gross_Margin]]/Table1[[#This Row],[Actual_Sales]],0)</f>
        <v>0.59057971014492749</v>
      </c>
      <c r="Z322" s="5">
        <f>Table1[[#This Row],[Actual_Profit]]/Table1[[#This Row],[Actual_Sales]]</f>
        <v>0.43478260869565216</v>
      </c>
      <c r="AA322">
        <v>43</v>
      </c>
      <c r="AB322" s="5">
        <f>IFERROR(Table1[[#This Row],[Expenses]]/Table1[[#This Row],[Actual_Sales]],0)</f>
        <v>0.15579710144927536</v>
      </c>
      <c r="AC322">
        <v>31</v>
      </c>
      <c r="AD322">
        <v>897</v>
      </c>
      <c r="AE322" s="5">
        <f>IFERROR(Table1[[#This Row],[Inventory]]/Table1[[#This Row],[Actual_Sales]],0)</f>
        <v>3.25</v>
      </c>
    </row>
    <row r="323" spans="1:31" x14ac:dyDescent="0.25">
      <c r="A323">
        <v>3323</v>
      </c>
      <c r="B323">
        <v>720</v>
      </c>
      <c r="C323">
        <v>5</v>
      </c>
      <c r="D323" s="2">
        <v>40725</v>
      </c>
      <c r="E323">
        <v>228</v>
      </c>
      <c r="F323">
        <v>270</v>
      </c>
      <c r="G323">
        <f>Table1[[#This Row],[Actual_Sales]]-Table1[[#This Row],[Budget_Sales]]</f>
        <v>-42</v>
      </c>
      <c r="H323" s="5">
        <f>IF(
Table1[[#This Row],[Budget_Sales]]=0,
"",
IF(
Table1[[#This Row],[Budget_Sales]]&gt;0,
(Table1[[#This Row],[Actual_Sales]]-Table1[[#This Row],[Budget_Sales]])/Table1[[#This Row],[Budget_Sales]],
(Table1[[#This Row],[Actual_Sales]]-Table1[[#This Row],[Budget_Sales]])/ABS(Table1[[#This Row],[Budget_Sales]])
)
)</f>
        <v>-0.15555555555555556</v>
      </c>
      <c r="I323" s="5" t="str">
        <f>IF(Table1[[#This Row],[Sales_Var]]&gt;=0,"Above Budget","Below Budget")</f>
        <v>Below Budget</v>
      </c>
      <c r="J323">
        <f>Table1[[#This Row],[Actual_Sales]]-(Table1[[#This Row],[COGS]]+Table1[[#This Row],[Expenses]])</f>
        <v>99</v>
      </c>
      <c r="K323">
        <v>140</v>
      </c>
      <c r="L323">
        <f>Table1[[#This Row],[Actual_Profit]]-Table1[[#This Row],[Budget_Profit]]</f>
        <v>-41</v>
      </c>
      <c r="M323" s="5">
        <f>IF(
Table1[[#This Row],[Budget_Profit]]=0,
"",
IF(
Table1[[#This Row],[Budget_Profit]]&gt;0,
(Table1[[#This Row],[Actual_Profit]]-Table1[[#This Row],[Budget_Profit]])/Table1[[#This Row],[Budget_Profit]],
(Table1[[#This Row],[Actual_Profit]]-Table1[[#This Row],[Budget_Profit]])/ABS(Table1[[#This Row],[Budget_Profit]])
)
)</f>
        <v>-0.29285714285714287</v>
      </c>
      <c r="N323" s="5" t="str">
        <f>IF(Table1[[#This Row],[Profit_Var]]&gt;=0, "Above Budget", "Below Budget")</f>
        <v>Below Budget</v>
      </c>
      <c r="O323">
        <v>94</v>
      </c>
      <c r="P323">
        <v>100</v>
      </c>
      <c r="Q323">
        <f>Table1[[#This Row],[COGS]]-Table1[[#This Row],[Budget_COGS]]</f>
        <v>-6</v>
      </c>
      <c r="R323" s="5">
        <f>IF(
Table1[[#This Row],[Budget_COGS]]=0,
"",
IF(
Table1[[#This Row],[Budget_COGS]]&gt;0,
(Table1[[#This Row],[Budget_COGS]]-Table1[[#This Row],[COGS]]) / Table1[[#This Row],[Budget_COGS]],
(Table1[[#This Row],[Budget_COGS]]-Table1[[#This Row],[COGS]]) / ABS(Table1[[#This Row],[Budget_COGS]])
)
)</f>
        <v>0.06</v>
      </c>
      <c r="S323" s="5" t="str">
        <f>IF(Table1[[#This Row],[COGS _Var]]&gt;=0, "Above Budget", "Below Budget")</f>
        <v>Below Budget</v>
      </c>
      <c r="T323">
        <f>Table1[[#This Row],[Actual_Sales]]-Table1[[#This Row],[COGS]]</f>
        <v>134</v>
      </c>
      <c r="U323">
        <v>170</v>
      </c>
      <c r="V323">
        <f>Table1[[#This Row],[Gross_Margin]]-Table1[[#This Row],[Budget_Margin]]</f>
        <v>-36</v>
      </c>
      <c r="W323" s="5">
        <f>IF(
Table1[[#This Row],[Budget_Margin]]=0,
"",
IF(
Table1[[#This Row],[Budget_Margin]]&gt;0,
(Table1[[#This Row],[Gross_Margin]]-Table1[[#This Row],[Budget_Margin]]) / Table1[[#This Row],[Budget_Margin]],
(Table1[[#This Row],[Gross_Margin]]-Table1[[#This Row],[Budget_Margin]]) / ABS(Table1[[#This Row],[Budget_Margin]])
)
)</f>
        <v>-0.21176470588235294</v>
      </c>
      <c r="X323" s="5" t="str">
        <f>IF(Table1[[#This Row],[Margin_Var]]&gt;=0, "Above Budget", "Below Budget")</f>
        <v>Below Budget</v>
      </c>
      <c r="Y323" s="5">
        <f>IFERROR(Table1[[#This Row],[Gross_Margin]]/Table1[[#This Row],[Actual_Sales]],0)</f>
        <v>0.58771929824561409</v>
      </c>
      <c r="Z323" s="5">
        <f>Table1[[#This Row],[Actual_Profit]]/Table1[[#This Row],[Actual_Sales]]</f>
        <v>0.43421052631578949</v>
      </c>
      <c r="AA323">
        <v>35</v>
      </c>
      <c r="AB323" s="5">
        <f>IFERROR(Table1[[#This Row],[Expenses]]/Table1[[#This Row],[Actual_Sales]],0)</f>
        <v>0.15350877192982457</v>
      </c>
      <c r="AC323">
        <v>26</v>
      </c>
      <c r="AD323">
        <v>608</v>
      </c>
      <c r="AE323" s="5">
        <f>IFERROR(Table1[[#This Row],[Inventory]]/Table1[[#This Row],[Actual_Sales]],0)</f>
        <v>2.6666666666666665</v>
      </c>
    </row>
    <row r="324" spans="1:31" x14ac:dyDescent="0.25">
      <c r="A324">
        <v>3202</v>
      </c>
      <c r="B324">
        <v>254</v>
      </c>
      <c r="C324">
        <v>6</v>
      </c>
      <c r="D324" s="2">
        <v>40725</v>
      </c>
      <c r="E324">
        <v>228</v>
      </c>
      <c r="F324">
        <v>190</v>
      </c>
      <c r="G324">
        <f>Table1[[#This Row],[Actual_Sales]]-Table1[[#This Row],[Budget_Sales]]</f>
        <v>38</v>
      </c>
      <c r="H324" s="5">
        <f>IF(
Table1[[#This Row],[Budget_Sales]]=0,
"",
IF(
Table1[[#This Row],[Budget_Sales]]&gt;0,
(Table1[[#This Row],[Actual_Sales]]-Table1[[#This Row],[Budget_Sales]])/Table1[[#This Row],[Budget_Sales]],
(Table1[[#This Row],[Actual_Sales]]-Table1[[#This Row],[Budget_Sales]])/ABS(Table1[[#This Row],[Budget_Sales]])
)
)</f>
        <v>0.2</v>
      </c>
      <c r="I324" s="5" t="str">
        <f>IF(Table1[[#This Row],[Sales_Var]]&gt;=0,"Above Budget","Below Budget")</f>
        <v>Above Budget</v>
      </c>
      <c r="J324">
        <f>Table1[[#This Row],[Actual_Sales]]-(Table1[[#This Row],[COGS]]+Table1[[#This Row],[Expenses]])</f>
        <v>99</v>
      </c>
      <c r="K324">
        <v>90</v>
      </c>
      <c r="L324">
        <f>Table1[[#This Row],[Actual_Profit]]-Table1[[#This Row],[Budget_Profit]]</f>
        <v>9</v>
      </c>
      <c r="M324" s="5">
        <f>IF(
Table1[[#This Row],[Budget_Profit]]=0,
"",
IF(
Table1[[#This Row],[Budget_Profit]]&gt;0,
(Table1[[#This Row],[Actual_Profit]]-Table1[[#This Row],[Budget_Profit]])/Table1[[#This Row],[Budget_Profit]],
(Table1[[#This Row],[Actual_Profit]]-Table1[[#This Row],[Budget_Profit]])/ABS(Table1[[#This Row],[Budget_Profit]])
)
)</f>
        <v>0.1</v>
      </c>
      <c r="N324" s="5" t="str">
        <f>IF(Table1[[#This Row],[Profit_Var]]&gt;=0, "Above Budget", "Below Budget")</f>
        <v>Above Budget</v>
      </c>
      <c r="O324">
        <v>94</v>
      </c>
      <c r="P324">
        <v>80</v>
      </c>
      <c r="Q324">
        <f>Table1[[#This Row],[COGS]]-Table1[[#This Row],[Budget_COGS]]</f>
        <v>14</v>
      </c>
      <c r="R324" s="5">
        <f>IF(
Table1[[#This Row],[Budget_COGS]]=0,
"",
IF(
Table1[[#This Row],[Budget_COGS]]&gt;0,
(Table1[[#This Row],[Budget_COGS]]-Table1[[#This Row],[COGS]]) / Table1[[#This Row],[Budget_COGS]],
(Table1[[#This Row],[Budget_COGS]]-Table1[[#This Row],[COGS]]) / ABS(Table1[[#This Row],[Budget_COGS]])
)
)</f>
        <v>-0.17499999999999999</v>
      </c>
      <c r="S324" s="5" t="str">
        <f>IF(Table1[[#This Row],[COGS _Var]]&gt;=0, "Above Budget", "Below Budget")</f>
        <v>Above Budget</v>
      </c>
      <c r="T324">
        <f>Table1[[#This Row],[Actual_Sales]]-Table1[[#This Row],[COGS]]</f>
        <v>134</v>
      </c>
      <c r="U324">
        <v>110</v>
      </c>
      <c r="V324">
        <f>Table1[[#This Row],[Gross_Margin]]-Table1[[#This Row],[Budget_Margin]]</f>
        <v>24</v>
      </c>
      <c r="W324" s="5">
        <f>IF(
Table1[[#This Row],[Budget_Margin]]=0,
"",
IF(
Table1[[#This Row],[Budget_Margin]]&gt;0,
(Table1[[#This Row],[Gross_Margin]]-Table1[[#This Row],[Budget_Margin]]) / Table1[[#This Row],[Budget_Margin]],
(Table1[[#This Row],[Gross_Margin]]-Table1[[#This Row],[Budget_Margin]]) / ABS(Table1[[#This Row],[Budget_Margin]])
)
)</f>
        <v>0.21818181818181817</v>
      </c>
      <c r="X324" s="5" t="str">
        <f>IF(Table1[[#This Row],[Margin_Var]]&gt;=0, "Above Budget", "Below Budget")</f>
        <v>Above Budget</v>
      </c>
      <c r="Y324" s="5">
        <f>IFERROR(Table1[[#This Row],[Gross_Margin]]/Table1[[#This Row],[Actual_Sales]],0)</f>
        <v>0.58771929824561409</v>
      </c>
      <c r="Z324" s="5">
        <f>Table1[[#This Row],[Actual_Profit]]/Table1[[#This Row],[Actual_Sales]]</f>
        <v>0.43421052631578949</v>
      </c>
      <c r="AA324">
        <v>35</v>
      </c>
      <c r="AB324" s="5">
        <f>IFERROR(Table1[[#This Row],[Expenses]]/Table1[[#This Row],[Actual_Sales]],0)</f>
        <v>0.15350877192982457</v>
      </c>
      <c r="AC324">
        <v>26</v>
      </c>
      <c r="AD324">
        <v>608</v>
      </c>
      <c r="AE324" s="5">
        <f>IFERROR(Table1[[#This Row],[Inventory]]/Table1[[#This Row],[Actual_Sales]],0)</f>
        <v>2.6666666666666665</v>
      </c>
    </row>
    <row r="325" spans="1:31" x14ac:dyDescent="0.25">
      <c r="A325">
        <v>3309</v>
      </c>
      <c r="B325">
        <v>707</v>
      </c>
      <c r="C325">
        <v>12</v>
      </c>
      <c r="D325" s="2">
        <v>40725</v>
      </c>
      <c r="E325">
        <v>228</v>
      </c>
      <c r="F325">
        <v>150</v>
      </c>
      <c r="G325">
        <f>Table1[[#This Row],[Actual_Sales]]-Table1[[#This Row],[Budget_Sales]]</f>
        <v>78</v>
      </c>
      <c r="H325" s="5">
        <f>IF(
Table1[[#This Row],[Budget_Sales]]=0,
"",
IF(
Table1[[#This Row],[Budget_Sales]]&gt;0,
(Table1[[#This Row],[Actual_Sales]]-Table1[[#This Row],[Budget_Sales]])/Table1[[#This Row],[Budget_Sales]],
(Table1[[#This Row],[Actual_Sales]]-Table1[[#This Row],[Budget_Sales]])/ABS(Table1[[#This Row],[Budget_Sales]])
)
)</f>
        <v>0.52</v>
      </c>
      <c r="I325" s="5" t="str">
        <f>IF(Table1[[#This Row],[Sales_Var]]&gt;=0,"Above Budget","Below Budget")</f>
        <v>Above Budget</v>
      </c>
      <c r="J325">
        <f>Table1[[#This Row],[Actual_Sales]]-(Table1[[#This Row],[COGS]]+Table1[[#This Row],[Expenses]])</f>
        <v>99</v>
      </c>
      <c r="K325">
        <v>80</v>
      </c>
      <c r="L325">
        <f>Table1[[#This Row],[Actual_Profit]]-Table1[[#This Row],[Budget_Profit]]</f>
        <v>19</v>
      </c>
      <c r="M325" s="5">
        <f>IF(
Table1[[#This Row],[Budget_Profit]]=0,
"",
IF(
Table1[[#This Row],[Budget_Profit]]&gt;0,
(Table1[[#This Row],[Actual_Profit]]-Table1[[#This Row],[Budget_Profit]])/Table1[[#This Row],[Budget_Profit]],
(Table1[[#This Row],[Actual_Profit]]-Table1[[#This Row],[Budget_Profit]])/ABS(Table1[[#This Row],[Budget_Profit]])
)
)</f>
        <v>0.23749999999999999</v>
      </c>
      <c r="N325" s="5" t="str">
        <f>IF(Table1[[#This Row],[Profit_Var]]&gt;=0, "Above Budget", "Below Budget")</f>
        <v>Above Budget</v>
      </c>
      <c r="O325">
        <v>94</v>
      </c>
      <c r="P325">
        <v>60</v>
      </c>
      <c r="Q325">
        <f>Table1[[#This Row],[COGS]]-Table1[[#This Row],[Budget_COGS]]</f>
        <v>34</v>
      </c>
      <c r="R325" s="5">
        <f>IF(
Table1[[#This Row],[Budget_COGS]]=0,
"",
IF(
Table1[[#This Row],[Budget_COGS]]&gt;0,
(Table1[[#This Row],[Budget_COGS]]-Table1[[#This Row],[COGS]]) / Table1[[#This Row],[Budget_COGS]],
(Table1[[#This Row],[Budget_COGS]]-Table1[[#This Row],[COGS]]) / ABS(Table1[[#This Row],[Budget_COGS]])
)
)</f>
        <v>-0.56666666666666665</v>
      </c>
      <c r="S325" s="5" t="str">
        <f>IF(Table1[[#This Row],[COGS _Var]]&gt;=0, "Above Budget", "Below Budget")</f>
        <v>Above Budget</v>
      </c>
      <c r="T325">
        <f>Table1[[#This Row],[Actual_Sales]]-Table1[[#This Row],[COGS]]</f>
        <v>134</v>
      </c>
      <c r="U325">
        <v>90</v>
      </c>
      <c r="V325">
        <f>Table1[[#This Row],[Gross_Margin]]-Table1[[#This Row],[Budget_Margin]]</f>
        <v>44</v>
      </c>
      <c r="W325" s="5">
        <f>IF(
Table1[[#This Row],[Budget_Margin]]=0,
"",
IF(
Table1[[#This Row],[Budget_Margin]]&gt;0,
(Table1[[#This Row],[Gross_Margin]]-Table1[[#This Row],[Budget_Margin]]) / Table1[[#This Row],[Budget_Margin]],
(Table1[[#This Row],[Gross_Margin]]-Table1[[#This Row],[Budget_Margin]]) / ABS(Table1[[#This Row],[Budget_Margin]])
)
)</f>
        <v>0.48888888888888887</v>
      </c>
      <c r="X325" s="5" t="str">
        <f>IF(Table1[[#This Row],[Margin_Var]]&gt;=0, "Above Budget", "Below Budget")</f>
        <v>Above Budget</v>
      </c>
      <c r="Y325" s="5">
        <f>IFERROR(Table1[[#This Row],[Gross_Margin]]/Table1[[#This Row],[Actual_Sales]],0)</f>
        <v>0.58771929824561409</v>
      </c>
      <c r="Z325" s="5">
        <f>Table1[[#This Row],[Actual_Profit]]/Table1[[#This Row],[Actual_Sales]]</f>
        <v>0.43421052631578949</v>
      </c>
      <c r="AA325">
        <v>35</v>
      </c>
      <c r="AB325" s="5">
        <f>IFERROR(Table1[[#This Row],[Expenses]]/Table1[[#This Row],[Actual_Sales]],0)</f>
        <v>0.15350877192982457</v>
      </c>
      <c r="AC325">
        <v>26</v>
      </c>
      <c r="AD325">
        <v>608</v>
      </c>
      <c r="AE325" s="5">
        <f>IFERROR(Table1[[#This Row],[Inventory]]/Table1[[#This Row],[Actual_Sales]],0)</f>
        <v>2.6666666666666665</v>
      </c>
    </row>
    <row r="326" spans="1:31" x14ac:dyDescent="0.25">
      <c r="A326">
        <v>3293</v>
      </c>
      <c r="B326">
        <v>631</v>
      </c>
      <c r="C326">
        <v>13</v>
      </c>
      <c r="D326" s="2">
        <v>40725</v>
      </c>
      <c r="E326">
        <v>228</v>
      </c>
      <c r="F326">
        <v>240</v>
      </c>
      <c r="G326">
        <f>Table1[[#This Row],[Actual_Sales]]-Table1[[#This Row],[Budget_Sales]]</f>
        <v>-12</v>
      </c>
      <c r="H326" s="5">
        <f>IF(
Table1[[#This Row],[Budget_Sales]]=0,
"",
IF(
Table1[[#This Row],[Budget_Sales]]&gt;0,
(Table1[[#This Row],[Actual_Sales]]-Table1[[#This Row],[Budget_Sales]])/Table1[[#This Row],[Budget_Sales]],
(Table1[[#This Row],[Actual_Sales]]-Table1[[#This Row],[Budget_Sales]])/ABS(Table1[[#This Row],[Budget_Sales]])
)
)</f>
        <v>-0.05</v>
      </c>
      <c r="I326" s="5" t="str">
        <f>IF(Table1[[#This Row],[Sales_Var]]&gt;=0,"Above Budget","Below Budget")</f>
        <v>Below Budget</v>
      </c>
      <c r="J326">
        <f>Table1[[#This Row],[Actual_Sales]]-(Table1[[#This Row],[COGS]]+Table1[[#This Row],[Expenses]])</f>
        <v>99</v>
      </c>
      <c r="K326">
        <v>120</v>
      </c>
      <c r="L326">
        <f>Table1[[#This Row],[Actual_Profit]]-Table1[[#This Row],[Budget_Profit]]</f>
        <v>-21</v>
      </c>
      <c r="M326" s="5">
        <f>IF(
Table1[[#This Row],[Budget_Profit]]=0,
"",
IF(
Table1[[#This Row],[Budget_Profit]]&gt;0,
(Table1[[#This Row],[Actual_Profit]]-Table1[[#This Row],[Budget_Profit]])/Table1[[#This Row],[Budget_Profit]],
(Table1[[#This Row],[Actual_Profit]]-Table1[[#This Row],[Budget_Profit]])/ABS(Table1[[#This Row],[Budget_Profit]])
)
)</f>
        <v>-0.17499999999999999</v>
      </c>
      <c r="N326" s="5" t="str">
        <f>IF(Table1[[#This Row],[Profit_Var]]&gt;=0, "Above Budget", "Below Budget")</f>
        <v>Below Budget</v>
      </c>
      <c r="O326">
        <v>94</v>
      </c>
      <c r="P326">
        <v>90</v>
      </c>
      <c r="Q326">
        <f>Table1[[#This Row],[COGS]]-Table1[[#This Row],[Budget_COGS]]</f>
        <v>4</v>
      </c>
      <c r="R326" s="5">
        <f>IF(
Table1[[#This Row],[Budget_COGS]]=0,
"",
IF(
Table1[[#This Row],[Budget_COGS]]&gt;0,
(Table1[[#This Row],[Budget_COGS]]-Table1[[#This Row],[COGS]]) / Table1[[#This Row],[Budget_COGS]],
(Table1[[#This Row],[Budget_COGS]]-Table1[[#This Row],[COGS]]) / ABS(Table1[[#This Row],[Budget_COGS]])
)
)</f>
        <v>-4.4444444444444446E-2</v>
      </c>
      <c r="S326" s="5" t="str">
        <f>IF(Table1[[#This Row],[COGS _Var]]&gt;=0, "Above Budget", "Below Budget")</f>
        <v>Above Budget</v>
      </c>
      <c r="T326">
        <f>Table1[[#This Row],[Actual_Sales]]-Table1[[#This Row],[COGS]]</f>
        <v>134</v>
      </c>
      <c r="U326">
        <v>150</v>
      </c>
      <c r="V326">
        <f>Table1[[#This Row],[Gross_Margin]]-Table1[[#This Row],[Budget_Margin]]</f>
        <v>-16</v>
      </c>
      <c r="W326" s="5">
        <f>IF(
Table1[[#This Row],[Budget_Margin]]=0,
"",
IF(
Table1[[#This Row],[Budget_Margin]]&gt;0,
(Table1[[#This Row],[Gross_Margin]]-Table1[[#This Row],[Budget_Margin]]) / Table1[[#This Row],[Budget_Margin]],
(Table1[[#This Row],[Gross_Margin]]-Table1[[#This Row],[Budget_Margin]]) / ABS(Table1[[#This Row],[Budget_Margin]])
)
)</f>
        <v>-0.10666666666666667</v>
      </c>
      <c r="X326" s="5" t="str">
        <f>IF(Table1[[#This Row],[Margin_Var]]&gt;=0, "Above Budget", "Below Budget")</f>
        <v>Below Budget</v>
      </c>
      <c r="Y326" s="5">
        <f>IFERROR(Table1[[#This Row],[Gross_Margin]]/Table1[[#This Row],[Actual_Sales]],0)</f>
        <v>0.58771929824561409</v>
      </c>
      <c r="Z326" s="5">
        <f>Table1[[#This Row],[Actual_Profit]]/Table1[[#This Row],[Actual_Sales]]</f>
        <v>0.43421052631578949</v>
      </c>
      <c r="AA326">
        <v>35</v>
      </c>
      <c r="AB326" s="5">
        <f>IFERROR(Table1[[#This Row],[Expenses]]/Table1[[#This Row],[Actual_Sales]],0)</f>
        <v>0.15350877192982457</v>
      </c>
      <c r="AC326">
        <v>26</v>
      </c>
      <c r="AD326">
        <v>608</v>
      </c>
      <c r="AE326" s="5">
        <f>IFERROR(Table1[[#This Row],[Inventory]]/Table1[[#This Row],[Actual_Sales]],0)</f>
        <v>2.6666666666666665</v>
      </c>
    </row>
    <row r="327" spans="1:31" x14ac:dyDescent="0.25">
      <c r="A327">
        <v>3171</v>
      </c>
      <c r="B327">
        <v>925</v>
      </c>
      <c r="C327">
        <v>12</v>
      </c>
      <c r="D327" s="2">
        <v>40695</v>
      </c>
      <c r="E327">
        <v>228</v>
      </c>
      <c r="F327">
        <v>150</v>
      </c>
      <c r="G327">
        <f>Table1[[#This Row],[Actual_Sales]]-Table1[[#This Row],[Budget_Sales]]</f>
        <v>78</v>
      </c>
      <c r="H327" s="5">
        <f>IF(
Table1[[#This Row],[Budget_Sales]]=0,
"",
IF(
Table1[[#This Row],[Budget_Sales]]&gt;0,
(Table1[[#This Row],[Actual_Sales]]-Table1[[#This Row],[Budget_Sales]])/Table1[[#This Row],[Budget_Sales]],
(Table1[[#This Row],[Actual_Sales]]-Table1[[#This Row],[Budget_Sales]])/ABS(Table1[[#This Row],[Budget_Sales]])
)
)</f>
        <v>0.52</v>
      </c>
      <c r="I327" s="5" t="str">
        <f>IF(Table1[[#This Row],[Sales_Var]]&gt;=0,"Above Budget","Below Budget")</f>
        <v>Above Budget</v>
      </c>
      <c r="J327">
        <f>Table1[[#This Row],[Actual_Sales]]-(Table1[[#This Row],[COGS]]+Table1[[#This Row],[Expenses]])</f>
        <v>99</v>
      </c>
      <c r="K327">
        <v>80</v>
      </c>
      <c r="L327">
        <f>Table1[[#This Row],[Actual_Profit]]-Table1[[#This Row],[Budget_Profit]]</f>
        <v>19</v>
      </c>
      <c r="M327" s="5">
        <f>IF(
Table1[[#This Row],[Budget_Profit]]=0,
"",
IF(
Table1[[#This Row],[Budget_Profit]]&gt;0,
(Table1[[#This Row],[Actual_Profit]]-Table1[[#This Row],[Budget_Profit]])/Table1[[#This Row],[Budget_Profit]],
(Table1[[#This Row],[Actual_Profit]]-Table1[[#This Row],[Budget_Profit]])/ABS(Table1[[#This Row],[Budget_Profit]])
)
)</f>
        <v>0.23749999999999999</v>
      </c>
      <c r="N327" s="5" t="str">
        <f>IF(Table1[[#This Row],[Profit_Var]]&gt;=0, "Above Budget", "Below Budget")</f>
        <v>Above Budget</v>
      </c>
      <c r="O327">
        <v>94</v>
      </c>
      <c r="P327">
        <v>60</v>
      </c>
      <c r="Q327">
        <f>Table1[[#This Row],[COGS]]-Table1[[#This Row],[Budget_COGS]]</f>
        <v>34</v>
      </c>
      <c r="R327" s="5">
        <f>IF(
Table1[[#This Row],[Budget_COGS]]=0,
"",
IF(
Table1[[#This Row],[Budget_COGS]]&gt;0,
(Table1[[#This Row],[Budget_COGS]]-Table1[[#This Row],[COGS]]) / Table1[[#This Row],[Budget_COGS]],
(Table1[[#This Row],[Budget_COGS]]-Table1[[#This Row],[COGS]]) / ABS(Table1[[#This Row],[Budget_COGS]])
)
)</f>
        <v>-0.56666666666666665</v>
      </c>
      <c r="S327" s="5" t="str">
        <f>IF(Table1[[#This Row],[COGS _Var]]&gt;=0, "Above Budget", "Below Budget")</f>
        <v>Above Budget</v>
      </c>
      <c r="T327">
        <f>Table1[[#This Row],[Actual_Sales]]-Table1[[#This Row],[COGS]]</f>
        <v>134</v>
      </c>
      <c r="U327">
        <v>90</v>
      </c>
      <c r="V327">
        <f>Table1[[#This Row],[Gross_Margin]]-Table1[[#This Row],[Budget_Margin]]</f>
        <v>44</v>
      </c>
      <c r="W327" s="5">
        <f>IF(
Table1[[#This Row],[Budget_Margin]]=0,
"",
IF(
Table1[[#This Row],[Budget_Margin]]&gt;0,
(Table1[[#This Row],[Gross_Margin]]-Table1[[#This Row],[Budget_Margin]]) / Table1[[#This Row],[Budget_Margin]],
(Table1[[#This Row],[Gross_Margin]]-Table1[[#This Row],[Budget_Margin]]) / ABS(Table1[[#This Row],[Budget_Margin]])
)
)</f>
        <v>0.48888888888888887</v>
      </c>
      <c r="X327" s="5" t="str">
        <f>IF(Table1[[#This Row],[Margin_Var]]&gt;=0, "Above Budget", "Below Budget")</f>
        <v>Above Budget</v>
      </c>
      <c r="Y327" s="5">
        <f>IFERROR(Table1[[#This Row],[Gross_Margin]]/Table1[[#This Row],[Actual_Sales]],0)</f>
        <v>0.58771929824561409</v>
      </c>
      <c r="Z327" s="5">
        <f>Table1[[#This Row],[Actual_Profit]]/Table1[[#This Row],[Actual_Sales]]</f>
        <v>0.43421052631578949</v>
      </c>
      <c r="AA327">
        <v>35</v>
      </c>
      <c r="AB327" s="5">
        <f>IFERROR(Table1[[#This Row],[Expenses]]/Table1[[#This Row],[Actual_Sales]],0)</f>
        <v>0.15350877192982457</v>
      </c>
      <c r="AC327">
        <v>26</v>
      </c>
      <c r="AD327">
        <v>562</v>
      </c>
      <c r="AE327" s="5">
        <f>IFERROR(Table1[[#This Row],[Inventory]]/Table1[[#This Row],[Actual_Sales]],0)</f>
        <v>2.4649122807017543</v>
      </c>
    </row>
    <row r="328" spans="1:31" x14ac:dyDescent="0.25">
      <c r="A328">
        <v>2724</v>
      </c>
      <c r="B328">
        <v>504</v>
      </c>
      <c r="C328">
        <v>3</v>
      </c>
      <c r="D328" s="2">
        <v>40634</v>
      </c>
      <c r="E328">
        <v>129</v>
      </c>
      <c r="F328">
        <v>150</v>
      </c>
      <c r="G328">
        <f>Table1[[#This Row],[Actual_Sales]]-Table1[[#This Row],[Budget_Sales]]</f>
        <v>-21</v>
      </c>
      <c r="H328" s="5">
        <f>IF(
Table1[[#This Row],[Budget_Sales]]=0,
"",
IF(
Table1[[#This Row],[Budget_Sales]]&gt;0,
(Table1[[#This Row],[Actual_Sales]]-Table1[[#This Row],[Budget_Sales]])/Table1[[#This Row],[Budget_Sales]],
(Table1[[#This Row],[Actual_Sales]]-Table1[[#This Row],[Budget_Sales]])/ABS(Table1[[#This Row],[Budget_Sales]])
)
)</f>
        <v>-0.14000000000000001</v>
      </c>
      <c r="I328" s="5" t="str">
        <f>IF(Table1[[#This Row],[Sales_Var]]&gt;=0,"Above Budget","Below Budget")</f>
        <v>Below Budget</v>
      </c>
      <c r="J328">
        <f>Table1[[#This Row],[Actual_Sales]]-(Table1[[#This Row],[COGS]]+Table1[[#This Row],[Expenses]])</f>
        <v>56</v>
      </c>
      <c r="K328">
        <v>70</v>
      </c>
      <c r="L328">
        <f>Table1[[#This Row],[Actual_Profit]]-Table1[[#This Row],[Budget_Profit]]</f>
        <v>-14</v>
      </c>
      <c r="M328" s="5">
        <f>IF(
Table1[[#This Row],[Budget_Profit]]=0,
"",
IF(
Table1[[#This Row],[Budget_Profit]]&gt;0,
(Table1[[#This Row],[Actual_Profit]]-Table1[[#This Row],[Budget_Profit]])/Table1[[#This Row],[Budget_Profit]],
(Table1[[#This Row],[Actual_Profit]]-Table1[[#This Row],[Budget_Profit]])/ABS(Table1[[#This Row],[Budget_Profit]])
)
)</f>
        <v>-0.2</v>
      </c>
      <c r="N328" s="5" t="str">
        <f>IF(Table1[[#This Row],[Profit_Var]]&gt;=0, "Above Budget", "Below Budget")</f>
        <v>Below Budget</v>
      </c>
      <c r="O328">
        <v>49</v>
      </c>
      <c r="P328">
        <v>60</v>
      </c>
      <c r="Q328">
        <f>Table1[[#This Row],[COGS]]-Table1[[#This Row],[Budget_COGS]]</f>
        <v>-11</v>
      </c>
      <c r="R328" s="5">
        <f>IF(
Table1[[#This Row],[Budget_COGS]]=0,
"",
IF(
Table1[[#This Row],[Budget_COGS]]&gt;0,
(Table1[[#This Row],[Budget_COGS]]-Table1[[#This Row],[COGS]]) / Table1[[#This Row],[Budget_COGS]],
(Table1[[#This Row],[Budget_COGS]]-Table1[[#This Row],[COGS]]) / ABS(Table1[[#This Row],[Budget_COGS]])
)
)</f>
        <v>0.18333333333333332</v>
      </c>
      <c r="S328" s="5" t="str">
        <f>IF(Table1[[#This Row],[COGS _Var]]&gt;=0, "Above Budget", "Below Budget")</f>
        <v>Below Budget</v>
      </c>
      <c r="T328">
        <f>Table1[[#This Row],[Actual_Sales]]-Table1[[#This Row],[COGS]]</f>
        <v>80</v>
      </c>
      <c r="U328">
        <v>90</v>
      </c>
      <c r="V328">
        <f>Table1[[#This Row],[Gross_Margin]]-Table1[[#This Row],[Budget_Margin]]</f>
        <v>-10</v>
      </c>
      <c r="W328" s="5">
        <f>IF(
Table1[[#This Row],[Budget_Margin]]=0,
"",
IF(
Table1[[#This Row],[Budget_Margin]]&gt;0,
(Table1[[#This Row],[Gross_Margin]]-Table1[[#This Row],[Budget_Margin]]) / Table1[[#This Row],[Budget_Margin]],
(Table1[[#This Row],[Gross_Margin]]-Table1[[#This Row],[Budget_Margin]]) / ABS(Table1[[#This Row],[Budget_Margin]])
)
)</f>
        <v>-0.1111111111111111</v>
      </c>
      <c r="X328" s="5" t="str">
        <f>IF(Table1[[#This Row],[Margin_Var]]&gt;=0, "Above Budget", "Below Budget")</f>
        <v>Below Budget</v>
      </c>
      <c r="Y328" s="5">
        <f>IFERROR(Table1[[#This Row],[Gross_Margin]]/Table1[[#This Row],[Actual_Sales]],0)</f>
        <v>0.62015503875968991</v>
      </c>
      <c r="Z328" s="5">
        <f>Table1[[#This Row],[Actual_Profit]]/Table1[[#This Row],[Actual_Sales]]</f>
        <v>0.43410852713178294</v>
      </c>
      <c r="AA328">
        <v>24</v>
      </c>
      <c r="AB328" s="5">
        <f>IFERROR(Table1[[#This Row],[Expenses]]/Table1[[#This Row],[Actual_Sales]],0)</f>
        <v>0.18604651162790697</v>
      </c>
      <c r="AC328">
        <v>13</v>
      </c>
      <c r="AD328">
        <v>779</v>
      </c>
      <c r="AE328" s="5">
        <f>IFERROR(Table1[[#This Row],[Inventory]]/Table1[[#This Row],[Actual_Sales]],0)</f>
        <v>6.0387596899224807</v>
      </c>
    </row>
    <row r="329" spans="1:31" x14ac:dyDescent="0.25">
      <c r="A329">
        <v>1698</v>
      </c>
      <c r="B329">
        <v>661</v>
      </c>
      <c r="C329">
        <v>8</v>
      </c>
      <c r="D329" s="2">
        <v>40452</v>
      </c>
      <c r="E329">
        <v>265</v>
      </c>
      <c r="F329">
        <v>210</v>
      </c>
      <c r="G329">
        <f>Table1[[#This Row],[Actual_Sales]]-Table1[[#This Row],[Budget_Sales]]</f>
        <v>55</v>
      </c>
      <c r="H329" s="5">
        <f>IF(
Table1[[#This Row],[Budget_Sales]]=0,
"",
IF(
Table1[[#This Row],[Budget_Sales]]&gt;0,
(Table1[[#This Row],[Actual_Sales]]-Table1[[#This Row],[Budget_Sales]])/Table1[[#This Row],[Budget_Sales]],
(Table1[[#This Row],[Actual_Sales]]-Table1[[#This Row],[Budget_Sales]])/ABS(Table1[[#This Row],[Budget_Sales]])
)
)</f>
        <v>0.26190476190476192</v>
      </c>
      <c r="I329" s="5" t="str">
        <f>IF(Table1[[#This Row],[Sales_Var]]&gt;=0,"Above Budget","Below Budget")</f>
        <v>Above Budget</v>
      </c>
      <c r="J329">
        <f>Table1[[#This Row],[Actual_Sales]]-(Table1[[#This Row],[COGS]]+Table1[[#This Row],[Expenses]])</f>
        <v>115</v>
      </c>
      <c r="K329">
        <v>120</v>
      </c>
      <c r="L329">
        <f>Table1[[#This Row],[Actual_Profit]]-Table1[[#This Row],[Budget_Profit]]</f>
        <v>-5</v>
      </c>
      <c r="M329" s="5">
        <f>IF(
Table1[[#This Row],[Budget_Profit]]=0,
"",
IF(
Table1[[#This Row],[Budget_Profit]]&gt;0,
(Table1[[#This Row],[Actual_Profit]]-Table1[[#This Row],[Budget_Profit]])/Table1[[#This Row],[Budget_Profit]],
(Table1[[#This Row],[Actual_Profit]]-Table1[[#This Row],[Budget_Profit]])/ABS(Table1[[#This Row],[Budget_Profit]])
)
)</f>
        <v>-4.1666666666666664E-2</v>
      </c>
      <c r="N329" s="5" t="str">
        <f>IF(Table1[[#This Row],[Profit_Var]]&gt;=0, "Above Budget", "Below Budget")</f>
        <v>Below Budget</v>
      </c>
      <c r="O329">
        <v>108</v>
      </c>
      <c r="P329">
        <v>80</v>
      </c>
      <c r="Q329">
        <f>Table1[[#This Row],[COGS]]-Table1[[#This Row],[Budget_COGS]]</f>
        <v>28</v>
      </c>
      <c r="R329" s="5">
        <f>IF(
Table1[[#This Row],[Budget_COGS]]=0,
"",
IF(
Table1[[#This Row],[Budget_COGS]]&gt;0,
(Table1[[#This Row],[Budget_COGS]]-Table1[[#This Row],[COGS]]) / Table1[[#This Row],[Budget_COGS]],
(Table1[[#This Row],[Budget_COGS]]-Table1[[#This Row],[COGS]]) / ABS(Table1[[#This Row],[Budget_COGS]])
)
)</f>
        <v>-0.35</v>
      </c>
      <c r="S329" s="5" t="str">
        <f>IF(Table1[[#This Row],[COGS _Var]]&gt;=0, "Above Budget", "Below Budget")</f>
        <v>Above Budget</v>
      </c>
      <c r="T329">
        <f>Table1[[#This Row],[Actual_Sales]]-Table1[[#This Row],[COGS]]</f>
        <v>157</v>
      </c>
      <c r="U329">
        <v>130</v>
      </c>
      <c r="V329">
        <f>Table1[[#This Row],[Gross_Margin]]-Table1[[#This Row],[Budget_Margin]]</f>
        <v>27</v>
      </c>
      <c r="W329" s="5">
        <f>IF(
Table1[[#This Row],[Budget_Margin]]=0,
"",
IF(
Table1[[#This Row],[Budget_Margin]]&gt;0,
(Table1[[#This Row],[Gross_Margin]]-Table1[[#This Row],[Budget_Margin]]) / Table1[[#This Row],[Budget_Margin]],
(Table1[[#This Row],[Gross_Margin]]-Table1[[#This Row],[Budget_Margin]]) / ABS(Table1[[#This Row],[Budget_Margin]])
)
)</f>
        <v>0.2076923076923077</v>
      </c>
      <c r="X329" s="5" t="str">
        <f>IF(Table1[[#This Row],[Margin_Var]]&gt;=0, "Above Budget", "Below Budget")</f>
        <v>Above Budget</v>
      </c>
      <c r="Y329" s="5">
        <f>IFERROR(Table1[[#This Row],[Gross_Margin]]/Table1[[#This Row],[Actual_Sales]],0)</f>
        <v>0.59245283018867922</v>
      </c>
      <c r="Z329" s="5">
        <f>Table1[[#This Row],[Actual_Profit]]/Table1[[#This Row],[Actual_Sales]]</f>
        <v>0.43396226415094341</v>
      </c>
      <c r="AA329">
        <v>42</v>
      </c>
      <c r="AB329" s="5">
        <f>IFERROR(Table1[[#This Row],[Expenses]]/Table1[[#This Row],[Actual_Sales]],0)</f>
        <v>0.15849056603773584</v>
      </c>
      <c r="AC329">
        <v>30</v>
      </c>
      <c r="AD329">
        <v>971</v>
      </c>
      <c r="AE329" s="5">
        <f>IFERROR(Table1[[#This Row],[Inventory]]/Table1[[#This Row],[Actual_Sales]],0)</f>
        <v>3.6641509433962263</v>
      </c>
    </row>
    <row r="330" spans="1:31" x14ac:dyDescent="0.25">
      <c r="A330">
        <v>1666</v>
      </c>
      <c r="B330">
        <v>516</v>
      </c>
      <c r="C330">
        <v>11</v>
      </c>
      <c r="D330" s="2">
        <v>40452</v>
      </c>
      <c r="E330">
        <v>265</v>
      </c>
      <c r="F330">
        <v>280</v>
      </c>
      <c r="G330">
        <f>Table1[[#This Row],[Actual_Sales]]-Table1[[#This Row],[Budget_Sales]]</f>
        <v>-15</v>
      </c>
      <c r="H330" s="5">
        <f>IF(
Table1[[#This Row],[Budget_Sales]]=0,
"",
IF(
Table1[[#This Row],[Budget_Sales]]&gt;0,
(Table1[[#This Row],[Actual_Sales]]-Table1[[#This Row],[Budget_Sales]])/Table1[[#This Row],[Budget_Sales]],
(Table1[[#This Row],[Actual_Sales]]-Table1[[#This Row],[Budget_Sales]])/ABS(Table1[[#This Row],[Budget_Sales]])
)
)</f>
        <v>-5.3571428571428568E-2</v>
      </c>
      <c r="I330" s="5" t="str">
        <f>IF(Table1[[#This Row],[Sales_Var]]&gt;=0,"Above Budget","Below Budget")</f>
        <v>Below Budget</v>
      </c>
      <c r="J330">
        <f>Table1[[#This Row],[Actual_Sales]]-(Table1[[#This Row],[COGS]]+Table1[[#This Row],[Expenses]])</f>
        <v>115</v>
      </c>
      <c r="K330">
        <v>140</v>
      </c>
      <c r="L330">
        <f>Table1[[#This Row],[Actual_Profit]]-Table1[[#This Row],[Budget_Profit]]</f>
        <v>-25</v>
      </c>
      <c r="M330" s="5">
        <f>IF(
Table1[[#This Row],[Budget_Profit]]=0,
"",
IF(
Table1[[#This Row],[Budget_Profit]]&gt;0,
(Table1[[#This Row],[Actual_Profit]]-Table1[[#This Row],[Budget_Profit]])/Table1[[#This Row],[Budget_Profit]],
(Table1[[#This Row],[Actual_Profit]]-Table1[[#This Row],[Budget_Profit]])/ABS(Table1[[#This Row],[Budget_Profit]])
)
)</f>
        <v>-0.17857142857142858</v>
      </c>
      <c r="N330" s="5" t="str">
        <f>IF(Table1[[#This Row],[Profit_Var]]&gt;=0, "Above Budget", "Below Budget")</f>
        <v>Below Budget</v>
      </c>
      <c r="O330">
        <v>108</v>
      </c>
      <c r="P330">
        <v>110</v>
      </c>
      <c r="Q330">
        <f>Table1[[#This Row],[COGS]]-Table1[[#This Row],[Budget_COGS]]</f>
        <v>-2</v>
      </c>
      <c r="R330" s="5">
        <f>IF(
Table1[[#This Row],[Budget_COGS]]=0,
"",
IF(
Table1[[#This Row],[Budget_COGS]]&gt;0,
(Table1[[#This Row],[Budget_COGS]]-Table1[[#This Row],[COGS]]) / Table1[[#This Row],[Budget_COGS]],
(Table1[[#This Row],[Budget_COGS]]-Table1[[#This Row],[COGS]]) / ABS(Table1[[#This Row],[Budget_COGS]])
)
)</f>
        <v>1.8181818181818181E-2</v>
      </c>
      <c r="S330" s="5" t="str">
        <f>IF(Table1[[#This Row],[COGS _Var]]&gt;=0, "Above Budget", "Below Budget")</f>
        <v>Below Budget</v>
      </c>
      <c r="T330">
        <f>Table1[[#This Row],[Actual_Sales]]-Table1[[#This Row],[COGS]]</f>
        <v>157</v>
      </c>
      <c r="U330">
        <v>170</v>
      </c>
      <c r="V330">
        <f>Table1[[#This Row],[Gross_Margin]]-Table1[[#This Row],[Budget_Margin]]</f>
        <v>-13</v>
      </c>
      <c r="W330" s="5">
        <f>IF(
Table1[[#This Row],[Budget_Margin]]=0,
"",
IF(
Table1[[#This Row],[Budget_Margin]]&gt;0,
(Table1[[#This Row],[Gross_Margin]]-Table1[[#This Row],[Budget_Margin]]) / Table1[[#This Row],[Budget_Margin]],
(Table1[[#This Row],[Gross_Margin]]-Table1[[#This Row],[Budget_Margin]]) / ABS(Table1[[#This Row],[Budget_Margin]])
)
)</f>
        <v>-7.6470588235294124E-2</v>
      </c>
      <c r="X330" s="5" t="str">
        <f>IF(Table1[[#This Row],[Margin_Var]]&gt;=0, "Above Budget", "Below Budget")</f>
        <v>Below Budget</v>
      </c>
      <c r="Y330" s="5">
        <f>IFERROR(Table1[[#This Row],[Gross_Margin]]/Table1[[#This Row],[Actual_Sales]],0)</f>
        <v>0.59245283018867922</v>
      </c>
      <c r="Z330" s="5">
        <f>Table1[[#This Row],[Actual_Profit]]/Table1[[#This Row],[Actual_Sales]]</f>
        <v>0.43396226415094341</v>
      </c>
      <c r="AA330">
        <v>42</v>
      </c>
      <c r="AB330" s="5">
        <f>IFERROR(Table1[[#This Row],[Expenses]]/Table1[[#This Row],[Actual_Sales]],0)</f>
        <v>0.15849056603773584</v>
      </c>
      <c r="AC330">
        <v>30</v>
      </c>
      <c r="AD330">
        <v>971</v>
      </c>
      <c r="AE330" s="5">
        <f>IFERROR(Table1[[#This Row],[Inventory]]/Table1[[#This Row],[Actual_Sales]],0)</f>
        <v>3.6641509433962263</v>
      </c>
    </row>
    <row r="331" spans="1:31" x14ac:dyDescent="0.25">
      <c r="A331">
        <v>32</v>
      </c>
      <c r="B331">
        <v>325</v>
      </c>
      <c r="C331">
        <v>5</v>
      </c>
      <c r="D331" s="2">
        <v>40179</v>
      </c>
      <c r="E331">
        <v>219</v>
      </c>
      <c r="F331">
        <v>180</v>
      </c>
      <c r="G331">
        <f>Table1[[#This Row],[Actual_Sales]]-Table1[[#This Row],[Budget_Sales]]</f>
        <v>39</v>
      </c>
      <c r="H331" s="5">
        <f>IF(
Table1[[#This Row],[Budget_Sales]]=0,
"",
IF(
Table1[[#This Row],[Budget_Sales]]&gt;0,
(Table1[[#This Row],[Actual_Sales]]-Table1[[#This Row],[Budget_Sales]])/Table1[[#This Row],[Budget_Sales]],
(Table1[[#This Row],[Actual_Sales]]-Table1[[#This Row],[Budget_Sales]])/ABS(Table1[[#This Row],[Budget_Sales]])
)
)</f>
        <v>0.21666666666666667</v>
      </c>
      <c r="I331" s="5" t="str">
        <f>IF(Table1[[#This Row],[Sales_Var]]&gt;=0,"Above Budget","Below Budget")</f>
        <v>Above Budget</v>
      </c>
      <c r="J331">
        <f>Table1[[#This Row],[Actual_Sales]]-(Table1[[#This Row],[COGS]]+Table1[[#This Row],[Expenses]])</f>
        <v>95</v>
      </c>
      <c r="K331">
        <v>90</v>
      </c>
      <c r="L331">
        <f>Table1[[#This Row],[Actual_Profit]]-Table1[[#This Row],[Budget_Profit]]</f>
        <v>5</v>
      </c>
      <c r="M331" s="5">
        <f>IF(
Table1[[#This Row],[Budget_Profit]]=0,
"",
IF(
Table1[[#This Row],[Budget_Profit]]&gt;0,
(Table1[[#This Row],[Actual_Profit]]-Table1[[#This Row],[Budget_Profit]])/Table1[[#This Row],[Budget_Profit]],
(Table1[[#This Row],[Actual_Profit]]-Table1[[#This Row],[Budget_Profit]])/ABS(Table1[[#This Row],[Budget_Profit]])
)
)</f>
        <v>5.5555555555555552E-2</v>
      </c>
      <c r="N331" s="5" t="str">
        <f>IF(Table1[[#This Row],[Profit_Var]]&gt;=0, "Above Budget", "Below Budget")</f>
        <v>Above Budget</v>
      </c>
      <c r="O331">
        <v>89</v>
      </c>
      <c r="P331">
        <v>70</v>
      </c>
      <c r="Q331">
        <f>Table1[[#This Row],[COGS]]-Table1[[#This Row],[Budget_COGS]]</f>
        <v>19</v>
      </c>
      <c r="R331" s="5">
        <f>IF(
Table1[[#This Row],[Budget_COGS]]=0,
"",
IF(
Table1[[#This Row],[Budget_COGS]]&gt;0,
(Table1[[#This Row],[Budget_COGS]]-Table1[[#This Row],[COGS]]) / Table1[[#This Row],[Budget_COGS]],
(Table1[[#This Row],[Budget_COGS]]-Table1[[#This Row],[COGS]]) / ABS(Table1[[#This Row],[Budget_COGS]])
)
)</f>
        <v>-0.27142857142857141</v>
      </c>
      <c r="S331" s="5" t="str">
        <f>IF(Table1[[#This Row],[COGS _Var]]&gt;=0, "Above Budget", "Below Budget")</f>
        <v>Above Budget</v>
      </c>
      <c r="T331">
        <f>Table1[[#This Row],[Actual_Sales]]-Table1[[#This Row],[COGS]]</f>
        <v>130</v>
      </c>
      <c r="U331">
        <v>110</v>
      </c>
      <c r="V331">
        <f>Table1[[#This Row],[Gross_Margin]]-Table1[[#This Row],[Budget_Margin]]</f>
        <v>20</v>
      </c>
      <c r="W331" s="5">
        <f>IF(
Table1[[#This Row],[Budget_Margin]]=0,
"",
IF(
Table1[[#This Row],[Budget_Margin]]&gt;0,
(Table1[[#This Row],[Gross_Margin]]-Table1[[#This Row],[Budget_Margin]]) / Table1[[#This Row],[Budget_Margin]],
(Table1[[#This Row],[Gross_Margin]]-Table1[[#This Row],[Budget_Margin]]) / ABS(Table1[[#This Row],[Budget_Margin]])
)
)</f>
        <v>0.18181818181818182</v>
      </c>
      <c r="X331" s="5" t="str">
        <f>IF(Table1[[#This Row],[Margin_Var]]&gt;=0, "Above Budget", "Below Budget")</f>
        <v>Above Budget</v>
      </c>
      <c r="Y331" s="5">
        <f>IFERROR(Table1[[#This Row],[Gross_Margin]]/Table1[[#This Row],[Actual_Sales]],0)</f>
        <v>0.59360730593607303</v>
      </c>
      <c r="Z331" s="5">
        <f>Table1[[#This Row],[Actual_Profit]]/Table1[[#This Row],[Actual_Sales]]</f>
        <v>0.43378995433789952</v>
      </c>
      <c r="AA331">
        <v>35</v>
      </c>
      <c r="AB331" s="5">
        <f>IFERROR(Table1[[#This Row],[Expenses]]/Table1[[#This Row],[Actual_Sales]],0)</f>
        <v>0.15981735159817351</v>
      </c>
      <c r="AC331">
        <v>24</v>
      </c>
      <c r="AD331">
        <v>777</v>
      </c>
      <c r="AE331" s="5">
        <f>IFERROR(Table1[[#This Row],[Inventory]]/Table1[[#This Row],[Actual_Sales]],0)</f>
        <v>3.547945205479452</v>
      </c>
    </row>
    <row r="332" spans="1:31" x14ac:dyDescent="0.25">
      <c r="A332">
        <v>25</v>
      </c>
      <c r="B332">
        <v>312</v>
      </c>
      <c r="C332">
        <v>8</v>
      </c>
      <c r="D332" s="2">
        <v>40179</v>
      </c>
      <c r="E332">
        <v>219</v>
      </c>
      <c r="F332">
        <v>190</v>
      </c>
      <c r="G332">
        <f>Table1[[#This Row],[Actual_Sales]]-Table1[[#This Row],[Budget_Sales]]</f>
        <v>29</v>
      </c>
      <c r="H332" s="5">
        <f>IF(
Table1[[#This Row],[Budget_Sales]]=0,
"",
IF(
Table1[[#This Row],[Budget_Sales]]&gt;0,
(Table1[[#This Row],[Actual_Sales]]-Table1[[#This Row],[Budget_Sales]])/Table1[[#This Row],[Budget_Sales]],
(Table1[[#This Row],[Actual_Sales]]-Table1[[#This Row],[Budget_Sales]])/ABS(Table1[[#This Row],[Budget_Sales]])
)
)</f>
        <v>0.15263157894736842</v>
      </c>
      <c r="I332" s="5" t="str">
        <f>IF(Table1[[#This Row],[Sales_Var]]&gt;=0,"Above Budget","Below Budget")</f>
        <v>Above Budget</v>
      </c>
      <c r="J332">
        <f>Table1[[#This Row],[Actual_Sales]]-(Table1[[#This Row],[COGS]]+Table1[[#This Row],[Expenses]])</f>
        <v>95</v>
      </c>
      <c r="K332">
        <v>100</v>
      </c>
      <c r="L332">
        <f>Table1[[#This Row],[Actual_Profit]]-Table1[[#This Row],[Budget_Profit]]</f>
        <v>-5</v>
      </c>
      <c r="M332" s="5">
        <f>IF(
Table1[[#This Row],[Budget_Profit]]=0,
"",
IF(
Table1[[#This Row],[Budget_Profit]]&gt;0,
(Table1[[#This Row],[Actual_Profit]]-Table1[[#This Row],[Budget_Profit]])/Table1[[#This Row],[Budget_Profit]],
(Table1[[#This Row],[Actual_Profit]]-Table1[[#This Row],[Budget_Profit]])/ABS(Table1[[#This Row],[Budget_Profit]])
)
)</f>
        <v>-0.05</v>
      </c>
      <c r="N332" s="5" t="str">
        <f>IF(Table1[[#This Row],[Profit_Var]]&gt;=0, "Above Budget", "Below Budget")</f>
        <v>Below Budget</v>
      </c>
      <c r="O332">
        <v>89</v>
      </c>
      <c r="P332">
        <v>70</v>
      </c>
      <c r="Q332">
        <f>Table1[[#This Row],[COGS]]-Table1[[#This Row],[Budget_COGS]]</f>
        <v>19</v>
      </c>
      <c r="R332" s="5">
        <f>IF(
Table1[[#This Row],[Budget_COGS]]=0,
"",
IF(
Table1[[#This Row],[Budget_COGS]]&gt;0,
(Table1[[#This Row],[Budget_COGS]]-Table1[[#This Row],[COGS]]) / Table1[[#This Row],[Budget_COGS]],
(Table1[[#This Row],[Budget_COGS]]-Table1[[#This Row],[COGS]]) / ABS(Table1[[#This Row],[Budget_COGS]])
)
)</f>
        <v>-0.27142857142857141</v>
      </c>
      <c r="S332" s="5" t="str">
        <f>IF(Table1[[#This Row],[COGS _Var]]&gt;=0, "Above Budget", "Below Budget")</f>
        <v>Above Budget</v>
      </c>
      <c r="T332">
        <f>Table1[[#This Row],[Actual_Sales]]-Table1[[#This Row],[COGS]]</f>
        <v>130</v>
      </c>
      <c r="U332">
        <v>120</v>
      </c>
      <c r="V332">
        <f>Table1[[#This Row],[Gross_Margin]]-Table1[[#This Row],[Budget_Margin]]</f>
        <v>10</v>
      </c>
      <c r="W332" s="5">
        <f>IF(
Table1[[#This Row],[Budget_Margin]]=0,
"",
IF(
Table1[[#This Row],[Budget_Margin]]&gt;0,
(Table1[[#This Row],[Gross_Margin]]-Table1[[#This Row],[Budget_Margin]]) / Table1[[#This Row],[Budget_Margin]],
(Table1[[#This Row],[Gross_Margin]]-Table1[[#This Row],[Budget_Margin]]) / ABS(Table1[[#This Row],[Budget_Margin]])
)
)</f>
        <v>8.3333333333333329E-2</v>
      </c>
      <c r="X332" s="5" t="str">
        <f>IF(Table1[[#This Row],[Margin_Var]]&gt;=0, "Above Budget", "Below Budget")</f>
        <v>Above Budget</v>
      </c>
      <c r="Y332" s="5">
        <f>IFERROR(Table1[[#This Row],[Gross_Margin]]/Table1[[#This Row],[Actual_Sales]],0)</f>
        <v>0.59360730593607303</v>
      </c>
      <c r="Z332" s="5">
        <f>Table1[[#This Row],[Actual_Profit]]/Table1[[#This Row],[Actual_Sales]]</f>
        <v>0.43378995433789952</v>
      </c>
      <c r="AA332">
        <v>35</v>
      </c>
      <c r="AB332" s="5">
        <f>IFERROR(Table1[[#This Row],[Expenses]]/Table1[[#This Row],[Actual_Sales]],0)</f>
        <v>0.15981735159817351</v>
      </c>
      <c r="AC332">
        <v>24</v>
      </c>
      <c r="AD332">
        <v>777</v>
      </c>
      <c r="AE332" s="5">
        <f>IFERROR(Table1[[#This Row],[Inventory]]/Table1[[#This Row],[Actual_Sales]],0)</f>
        <v>3.547945205479452</v>
      </c>
    </row>
    <row r="333" spans="1:31" x14ac:dyDescent="0.25">
      <c r="A333">
        <v>1185</v>
      </c>
      <c r="B333">
        <v>720</v>
      </c>
      <c r="C333">
        <v>1</v>
      </c>
      <c r="D333" s="2">
        <v>40360</v>
      </c>
      <c r="E333">
        <v>256</v>
      </c>
      <c r="F333">
        <v>260</v>
      </c>
      <c r="G333">
        <f>Table1[[#This Row],[Actual_Sales]]-Table1[[#This Row],[Budget_Sales]]</f>
        <v>-4</v>
      </c>
      <c r="H333" s="5">
        <f>IF(
Table1[[#This Row],[Budget_Sales]]=0,
"",
IF(
Table1[[#This Row],[Budget_Sales]]&gt;0,
(Table1[[#This Row],[Actual_Sales]]-Table1[[#This Row],[Budget_Sales]])/Table1[[#This Row],[Budget_Sales]],
(Table1[[#This Row],[Actual_Sales]]-Table1[[#This Row],[Budget_Sales]])/ABS(Table1[[#This Row],[Budget_Sales]])
)
)</f>
        <v>-1.5384615384615385E-2</v>
      </c>
      <c r="I333" s="5" t="str">
        <f>IF(Table1[[#This Row],[Sales_Var]]&gt;=0,"Above Budget","Below Budget")</f>
        <v>Below Budget</v>
      </c>
      <c r="J333">
        <f>Table1[[#This Row],[Actual_Sales]]-(Table1[[#This Row],[COGS]]+Table1[[#This Row],[Expenses]])</f>
        <v>111</v>
      </c>
      <c r="K333">
        <v>120</v>
      </c>
      <c r="L333">
        <f>Table1[[#This Row],[Actual_Profit]]-Table1[[#This Row],[Budget_Profit]]</f>
        <v>-9</v>
      </c>
      <c r="M333" s="5">
        <f>IF(
Table1[[#This Row],[Budget_Profit]]=0,
"",
IF(
Table1[[#This Row],[Budget_Profit]]&gt;0,
(Table1[[#This Row],[Actual_Profit]]-Table1[[#This Row],[Budget_Profit]])/Table1[[#This Row],[Budget_Profit]],
(Table1[[#This Row],[Actual_Profit]]-Table1[[#This Row],[Budget_Profit]])/ABS(Table1[[#This Row],[Budget_Profit]])
)
)</f>
        <v>-7.4999999999999997E-2</v>
      </c>
      <c r="N333" s="5" t="str">
        <f>IF(Table1[[#This Row],[Profit_Var]]&gt;=0, "Above Budget", "Below Budget")</f>
        <v>Below Budget</v>
      </c>
      <c r="O333">
        <v>104</v>
      </c>
      <c r="P333">
        <v>110</v>
      </c>
      <c r="Q333">
        <f>Table1[[#This Row],[COGS]]-Table1[[#This Row],[Budget_COGS]]</f>
        <v>-6</v>
      </c>
      <c r="R333" s="5">
        <f>IF(
Table1[[#This Row],[Budget_COGS]]=0,
"",
IF(
Table1[[#This Row],[Budget_COGS]]&gt;0,
(Table1[[#This Row],[Budget_COGS]]-Table1[[#This Row],[COGS]]) / Table1[[#This Row],[Budget_COGS]],
(Table1[[#This Row],[Budget_COGS]]-Table1[[#This Row],[COGS]]) / ABS(Table1[[#This Row],[Budget_COGS]])
)
)</f>
        <v>5.4545454545454543E-2</v>
      </c>
      <c r="S333" s="5" t="str">
        <f>IF(Table1[[#This Row],[COGS _Var]]&gt;=0, "Above Budget", "Below Budget")</f>
        <v>Below Budget</v>
      </c>
      <c r="T333">
        <f>Table1[[#This Row],[Actual_Sales]]-Table1[[#This Row],[COGS]]</f>
        <v>152</v>
      </c>
      <c r="U333">
        <v>150</v>
      </c>
      <c r="V333">
        <f>Table1[[#This Row],[Gross_Margin]]-Table1[[#This Row],[Budget_Margin]]</f>
        <v>2</v>
      </c>
      <c r="W333" s="5">
        <f>IF(
Table1[[#This Row],[Budget_Margin]]=0,
"",
IF(
Table1[[#This Row],[Budget_Margin]]&gt;0,
(Table1[[#This Row],[Gross_Margin]]-Table1[[#This Row],[Budget_Margin]]) / Table1[[#This Row],[Budget_Margin]],
(Table1[[#This Row],[Gross_Margin]]-Table1[[#This Row],[Budget_Margin]]) / ABS(Table1[[#This Row],[Budget_Margin]])
)
)</f>
        <v>1.3333333333333334E-2</v>
      </c>
      <c r="X333" s="5" t="str">
        <f>IF(Table1[[#This Row],[Margin_Var]]&gt;=0, "Above Budget", "Below Budget")</f>
        <v>Above Budget</v>
      </c>
      <c r="Y333" s="5">
        <f>IFERROR(Table1[[#This Row],[Gross_Margin]]/Table1[[#This Row],[Actual_Sales]],0)</f>
        <v>0.59375</v>
      </c>
      <c r="Z333" s="5">
        <f>Table1[[#This Row],[Actual_Profit]]/Table1[[#This Row],[Actual_Sales]]</f>
        <v>0.43359375</v>
      </c>
      <c r="AA333">
        <v>41</v>
      </c>
      <c r="AB333" s="5">
        <f>IFERROR(Table1[[#This Row],[Expenses]]/Table1[[#This Row],[Actual_Sales]],0)</f>
        <v>0.16015625</v>
      </c>
      <c r="AC333">
        <v>29</v>
      </c>
      <c r="AD333">
        <v>952</v>
      </c>
      <c r="AE333" s="5">
        <f>IFERROR(Table1[[#This Row],[Inventory]]/Table1[[#This Row],[Actual_Sales]],0)</f>
        <v>3.71875</v>
      </c>
    </row>
    <row r="334" spans="1:31" x14ac:dyDescent="0.25">
      <c r="A334">
        <v>1087</v>
      </c>
      <c r="B334">
        <v>312</v>
      </c>
      <c r="C334">
        <v>8</v>
      </c>
      <c r="D334" s="2">
        <v>40360</v>
      </c>
      <c r="E334">
        <v>256</v>
      </c>
      <c r="F334">
        <v>220</v>
      </c>
      <c r="G334">
        <f>Table1[[#This Row],[Actual_Sales]]-Table1[[#This Row],[Budget_Sales]]</f>
        <v>36</v>
      </c>
      <c r="H334" s="5">
        <f>IF(
Table1[[#This Row],[Budget_Sales]]=0,
"",
IF(
Table1[[#This Row],[Budget_Sales]]&gt;0,
(Table1[[#This Row],[Actual_Sales]]-Table1[[#This Row],[Budget_Sales]])/Table1[[#This Row],[Budget_Sales]],
(Table1[[#This Row],[Actual_Sales]]-Table1[[#This Row],[Budget_Sales]])/ABS(Table1[[#This Row],[Budget_Sales]])
)
)</f>
        <v>0.16363636363636364</v>
      </c>
      <c r="I334" s="5" t="str">
        <f>IF(Table1[[#This Row],[Sales_Var]]&gt;=0,"Above Budget","Below Budget")</f>
        <v>Above Budget</v>
      </c>
      <c r="J334">
        <f>Table1[[#This Row],[Actual_Sales]]-(Table1[[#This Row],[COGS]]+Table1[[#This Row],[Expenses]])</f>
        <v>111</v>
      </c>
      <c r="K334">
        <v>120</v>
      </c>
      <c r="L334">
        <f>Table1[[#This Row],[Actual_Profit]]-Table1[[#This Row],[Budget_Profit]]</f>
        <v>-9</v>
      </c>
      <c r="M334" s="5">
        <f>IF(
Table1[[#This Row],[Budget_Profit]]=0,
"",
IF(
Table1[[#This Row],[Budget_Profit]]&gt;0,
(Table1[[#This Row],[Actual_Profit]]-Table1[[#This Row],[Budget_Profit]])/Table1[[#This Row],[Budget_Profit]],
(Table1[[#This Row],[Actual_Profit]]-Table1[[#This Row],[Budget_Profit]])/ABS(Table1[[#This Row],[Budget_Profit]])
)
)</f>
        <v>-7.4999999999999997E-2</v>
      </c>
      <c r="N334" s="5" t="str">
        <f>IF(Table1[[#This Row],[Profit_Var]]&gt;=0, "Above Budget", "Below Budget")</f>
        <v>Below Budget</v>
      </c>
      <c r="O334">
        <v>104</v>
      </c>
      <c r="P334">
        <v>80</v>
      </c>
      <c r="Q334">
        <f>Table1[[#This Row],[COGS]]-Table1[[#This Row],[Budget_COGS]]</f>
        <v>24</v>
      </c>
      <c r="R334" s="5">
        <f>IF(
Table1[[#This Row],[Budget_COGS]]=0,
"",
IF(
Table1[[#This Row],[Budget_COGS]]&gt;0,
(Table1[[#This Row],[Budget_COGS]]-Table1[[#This Row],[COGS]]) / Table1[[#This Row],[Budget_COGS]],
(Table1[[#This Row],[Budget_COGS]]-Table1[[#This Row],[COGS]]) / ABS(Table1[[#This Row],[Budget_COGS]])
)
)</f>
        <v>-0.3</v>
      </c>
      <c r="S334" s="5" t="str">
        <f>IF(Table1[[#This Row],[COGS _Var]]&gt;=0, "Above Budget", "Below Budget")</f>
        <v>Above Budget</v>
      </c>
      <c r="T334">
        <f>Table1[[#This Row],[Actual_Sales]]-Table1[[#This Row],[COGS]]</f>
        <v>152</v>
      </c>
      <c r="U334">
        <v>140</v>
      </c>
      <c r="V334">
        <f>Table1[[#This Row],[Gross_Margin]]-Table1[[#This Row],[Budget_Margin]]</f>
        <v>12</v>
      </c>
      <c r="W334" s="5">
        <f>IF(
Table1[[#This Row],[Budget_Margin]]=0,
"",
IF(
Table1[[#This Row],[Budget_Margin]]&gt;0,
(Table1[[#This Row],[Gross_Margin]]-Table1[[#This Row],[Budget_Margin]]) / Table1[[#This Row],[Budget_Margin]],
(Table1[[#This Row],[Gross_Margin]]-Table1[[#This Row],[Budget_Margin]]) / ABS(Table1[[#This Row],[Budget_Margin]])
)
)</f>
        <v>8.5714285714285715E-2</v>
      </c>
      <c r="X334" s="5" t="str">
        <f>IF(Table1[[#This Row],[Margin_Var]]&gt;=0, "Above Budget", "Below Budget")</f>
        <v>Above Budget</v>
      </c>
      <c r="Y334" s="5">
        <f>IFERROR(Table1[[#This Row],[Gross_Margin]]/Table1[[#This Row],[Actual_Sales]],0)</f>
        <v>0.59375</v>
      </c>
      <c r="Z334" s="5">
        <f>Table1[[#This Row],[Actual_Profit]]/Table1[[#This Row],[Actual_Sales]]</f>
        <v>0.43359375</v>
      </c>
      <c r="AA334">
        <v>41</v>
      </c>
      <c r="AB334" s="5">
        <f>IFERROR(Table1[[#This Row],[Expenses]]/Table1[[#This Row],[Actual_Sales]],0)</f>
        <v>0.16015625</v>
      </c>
      <c r="AC334">
        <v>29</v>
      </c>
      <c r="AD334">
        <v>952</v>
      </c>
      <c r="AE334" s="5">
        <f>IFERROR(Table1[[#This Row],[Inventory]]/Table1[[#This Row],[Actual_Sales]],0)</f>
        <v>3.71875</v>
      </c>
    </row>
    <row r="335" spans="1:31" x14ac:dyDescent="0.25">
      <c r="A335">
        <v>1146</v>
      </c>
      <c r="B335">
        <v>518</v>
      </c>
      <c r="C335">
        <v>12</v>
      </c>
      <c r="D335" s="2">
        <v>40360</v>
      </c>
      <c r="E335">
        <v>256</v>
      </c>
      <c r="F335">
        <v>270</v>
      </c>
      <c r="G335">
        <f>Table1[[#This Row],[Actual_Sales]]-Table1[[#This Row],[Budget_Sales]]</f>
        <v>-14</v>
      </c>
      <c r="H335" s="5">
        <f>IF(
Table1[[#This Row],[Budget_Sales]]=0,
"",
IF(
Table1[[#This Row],[Budget_Sales]]&gt;0,
(Table1[[#This Row],[Actual_Sales]]-Table1[[#This Row],[Budget_Sales]])/Table1[[#This Row],[Budget_Sales]],
(Table1[[#This Row],[Actual_Sales]]-Table1[[#This Row],[Budget_Sales]])/ABS(Table1[[#This Row],[Budget_Sales]])
)
)</f>
        <v>-5.185185185185185E-2</v>
      </c>
      <c r="I335" s="5" t="str">
        <f>IF(Table1[[#This Row],[Sales_Var]]&gt;=0,"Above Budget","Below Budget")</f>
        <v>Below Budget</v>
      </c>
      <c r="J335">
        <f>Table1[[#This Row],[Actual_Sales]]-(Table1[[#This Row],[COGS]]+Table1[[#This Row],[Expenses]])</f>
        <v>111</v>
      </c>
      <c r="K335">
        <v>120</v>
      </c>
      <c r="L335">
        <f>Table1[[#This Row],[Actual_Profit]]-Table1[[#This Row],[Budget_Profit]]</f>
        <v>-9</v>
      </c>
      <c r="M335" s="5">
        <f>IF(
Table1[[#This Row],[Budget_Profit]]=0,
"",
IF(
Table1[[#This Row],[Budget_Profit]]&gt;0,
(Table1[[#This Row],[Actual_Profit]]-Table1[[#This Row],[Budget_Profit]])/Table1[[#This Row],[Budget_Profit]],
(Table1[[#This Row],[Actual_Profit]]-Table1[[#This Row],[Budget_Profit]])/ABS(Table1[[#This Row],[Budget_Profit]])
)
)</f>
        <v>-7.4999999999999997E-2</v>
      </c>
      <c r="N335" s="5" t="str">
        <f>IF(Table1[[#This Row],[Profit_Var]]&gt;=0, "Above Budget", "Below Budget")</f>
        <v>Below Budget</v>
      </c>
      <c r="O335">
        <v>104</v>
      </c>
      <c r="P335">
        <v>110</v>
      </c>
      <c r="Q335">
        <f>Table1[[#This Row],[COGS]]-Table1[[#This Row],[Budget_COGS]]</f>
        <v>-6</v>
      </c>
      <c r="R335" s="5">
        <f>IF(
Table1[[#This Row],[Budget_COGS]]=0,
"",
IF(
Table1[[#This Row],[Budget_COGS]]&gt;0,
(Table1[[#This Row],[Budget_COGS]]-Table1[[#This Row],[COGS]]) / Table1[[#This Row],[Budget_COGS]],
(Table1[[#This Row],[Budget_COGS]]-Table1[[#This Row],[COGS]]) / ABS(Table1[[#This Row],[Budget_COGS]])
)
)</f>
        <v>5.4545454545454543E-2</v>
      </c>
      <c r="S335" s="5" t="str">
        <f>IF(Table1[[#This Row],[COGS _Var]]&gt;=0, "Above Budget", "Below Budget")</f>
        <v>Below Budget</v>
      </c>
      <c r="T335">
        <f>Table1[[#This Row],[Actual_Sales]]-Table1[[#This Row],[COGS]]</f>
        <v>152</v>
      </c>
      <c r="U335">
        <v>160</v>
      </c>
      <c r="V335">
        <f>Table1[[#This Row],[Gross_Margin]]-Table1[[#This Row],[Budget_Margin]]</f>
        <v>-8</v>
      </c>
      <c r="W335" s="5">
        <f>IF(
Table1[[#This Row],[Budget_Margin]]=0,
"",
IF(
Table1[[#This Row],[Budget_Margin]]&gt;0,
(Table1[[#This Row],[Gross_Margin]]-Table1[[#This Row],[Budget_Margin]]) / Table1[[#This Row],[Budget_Margin]],
(Table1[[#This Row],[Gross_Margin]]-Table1[[#This Row],[Budget_Margin]]) / ABS(Table1[[#This Row],[Budget_Margin]])
)
)</f>
        <v>-0.05</v>
      </c>
      <c r="X335" s="5" t="str">
        <f>IF(Table1[[#This Row],[Margin_Var]]&gt;=0, "Above Budget", "Below Budget")</f>
        <v>Below Budget</v>
      </c>
      <c r="Y335" s="5">
        <f>IFERROR(Table1[[#This Row],[Gross_Margin]]/Table1[[#This Row],[Actual_Sales]],0)</f>
        <v>0.59375</v>
      </c>
      <c r="Z335" s="5">
        <f>Table1[[#This Row],[Actual_Profit]]/Table1[[#This Row],[Actual_Sales]]</f>
        <v>0.43359375</v>
      </c>
      <c r="AA335">
        <v>41</v>
      </c>
      <c r="AB335" s="5">
        <f>IFERROR(Table1[[#This Row],[Expenses]]/Table1[[#This Row],[Actual_Sales]],0)</f>
        <v>0.16015625</v>
      </c>
      <c r="AC335">
        <v>29</v>
      </c>
      <c r="AD335">
        <v>952</v>
      </c>
      <c r="AE335" s="5">
        <f>IFERROR(Table1[[#This Row],[Inventory]]/Table1[[#This Row],[Actual_Sales]],0)</f>
        <v>3.71875</v>
      </c>
    </row>
    <row r="336" spans="1:31" x14ac:dyDescent="0.25">
      <c r="A336">
        <v>841</v>
      </c>
      <c r="B336">
        <v>720</v>
      </c>
      <c r="C336">
        <v>1</v>
      </c>
      <c r="D336" s="2">
        <v>40299</v>
      </c>
      <c r="E336">
        <v>256</v>
      </c>
      <c r="F336">
        <v>260</v>
      </c>
      <c r="G336">
        <f>Table1[[#This Row],[Actual_Sales]]-Table1[[#This Row],[Budget_Sales]]</f>
        <v>-4</v>
      </c>
      <c r="H336" s="5">
        <f>IF(
Table1[[#This Row],[Budget_Sales]]=0,
"",
IF(
Table1[[#This Row],[Budget_Sales]]&gt;0,
(Table1[[#This Row],[Actual_Sales]]-Table1[[#This Row],[Budget_Sales]])/Table1[[#This Row],[Budget_Sales]],
(Table1[[#This Row],[Actual_Sales]]-Table1[[#This Row],[Budget_Sales]])/ABS(Table1[[#This Row],[Budget_Sales]])
)
)</f>
        <v>-1.5384615384615385E-2</v>
      </c>
      <c r="I336" s="5" t="str">
        <f>IF(Table1[[#This Row],[Sales_Var]]&gt;=0,"Above Budget","Below Budget")</f>
        <v>Below Budget</v>
      </c>
      <c r="J336">
        <f>Table1[[#This Row],[Actual_Sales]]-(Table1[[#This Row],[COGS]]+Table1[[#This Row],[Expenses]])</f>
        <v>111</v>
      </c>
      <c r="K336">
        <v>120</v>
      </c>
      <c r="L336">
        <f>Table1[[#This Row],[Actual_Profit]]-Table1[[#This Row],[Budget_Profit]]</f>
        <v>-9</v>
      </c>
      <c r="M336" s="5">
        <f>IF(
Table1[[#This Row],[Budget_Profit]]=0,
"",
IF(
Table1[[#This Row],[Budget_Profit]]&gt;0,
(Table1[[#This Row],[Actual_Profit]]-Table1[[#This Row],[Budget_Profit]])/Table1[[#This Row],[Budget_Profit]],
(Table1[[#This Row],[Actual_Profit]]-Table1[[#This Row],[Budget_Profit]])/ABS(Table1[[#This Row],[Budget_Profit]])
)
)</f>
        <v>-7.4999999999999997E-2</v>
      </c>
      <c r="N336" s="5" t="str">
        <f>IF(Table1[[#This Row],[Profit_Var]]&gt;=0, "Above Budget", "Below Budget")</f>
        <v>Below Budget</v>
      </c>
      <c r="O336">
        <v>104</v>
      </c>
      <c r="P336">
        <v>110</v>
      </c>
      <c r="Q336">
        <f>Table1[[#This Row],[COGS]]-Table1[[#This Row],[Budget_COGS]]</f>
        <v>-6</v>
      </c>
      <c r="R336" s="5">
        <f>IF(
Table1[[#This Row],[Budget_COGS]]=0,
"",
IF(
Table1[[#This Row],[Budget_COGS]]&gt;0,
(Table1[[#This Row],[Budget_COGS]]-Table1[[#This Row],[COGS]]) / Table1[[#This Row],[Budget_COGS]],
(Table1[[#This Row],[Budget_COGS]]-Table1[[#This Row],[COGS]]) / ABS(Table1[[#This Row],[Budget_COGS]])
)
)</f>
        <v>5.4545454545454543E-2</v>
      </c>
      <c r="S336" s="5" t="str">
        <f>IF(Table1[[#This Row],[COGS _Var]]&gt;=0, "Above Budget", "Below Budget")</f>
        <v>Below Budget</v>
      </c>
      <c r="T336">
        <f>Table1[[#This Row],[Actual_Sales]]-Table1[[#This Row],[COGS]]</f>
        <v>152</v>
      </c>
      <c r="U336">
        <v>150</v>
      </c>
      <c r="V336">
        <f>Table1[[#This Row],[Gross_Margin]]-Table1[[#This Row],[Budget_Margin]]</f>
        <v>2</v>
      </c>
      <c r="W336" s="5">
        <f>IF(
Table1[[#This Row],[Budget_Margin]]=0,
"",
IF(
Table1[[#This Row],[Budget_Margin]]&gt;0,
(Table1[[#This Row],[Gross_Margin]]-Table1[[#This Row],[Budget_Margin]]) / Table1[[#This Row],[Budget_Margin]],
(Table1[[#This Row],[Gross_Margin]]-Table1[[#This Row],[Budget_Margin]]) / ABS(Table1[[#This Row],[Budget_Margin]])
)
)</f>
        <v>1.3333333333333334E-2</v>
      </c>
      <c r="X336" s="5" t="str">
        <f>IF(Table1[[#This Row],[Margin_Var]]&gt;=0, "Above Budget", "Below Budget")</f>
        <v>Above Budget</v>
      </c>
      <c r="Y336" s="5">
        <f>IFERROR(Table1[[#This Row],[Gross_Margin]]/Table1[[#This Row],[Actual_Sales]],0)</f>
        <v>0.59375</v>
      </c>
      <c r="Z336" s="5">
        <f>Table1[[#This Row],[Actual_Profit]]/Table1[[#This Row],[Actual_Sales]]</f>
        <v>0.43359375</v>
      </c>
      <c r="AA336">
        <v>41</v>
      </c>
      <c r="AB336" s="5">
        <f>IFERROR(Table1[[#This Row],[Expenses]]/Table1[[#This Row],[Actual_Sales]],0)</f>
        <v>0.16015625</v>
      </c>
      <c r="AC336">
        <v>29</v>
      </c>
      <c r="AD336">
        <v>821</v>
      </c>
      <c r="AE336" s="5">
        <f>IFERROR(Table1[[#This Row],[Inventory]]/Table1[[#This Row],[Actual_Sales]],0)</f>
        <v>3.20703125</v>
      </c>
    </row>
    <row r="337" spans="1:31" x14ac:dyDescent="0.25">
      <c r="A337">
        <v>845</v>
      </c>
      <c r="B337">
        <v>760</v>
      </c>
      <c r="C337">
        <v>8</v>
      </c>
      <c r="D337" s="2">
        <v>40299</v>
      </c>
      <c r="E337">
        <v>256</v>
      </c>
      <c r="F337">
        <v>220</v>
      </c>
      <c r="G337">
        <f>Table1[[#This Row],[Actual_Sales]]-Table1[[#This Row],[Budget_Sales]]</f>
        <v>36</v>
      </c>
      <c r="H337" s="5">
        <f>IF(
Table1[[#This Row],[Budget_Sales]]=0,
"",
IF(
Table1[[#This Row],[Budget_Sales]]&gt;0,
(Table1[[#This Row],[Actual_Sales]]-Table1[[#This Row],[Budget_Sales]])/Table1[[#This Row],[Budget_Sales]],
(Table1[[#This Row],[Actual_Sales]]-Table1[[#This Row],[Budget_Sales]])/ABS(Table1[[#This Row],[Budget_Sales]])
)
)</f>
        <v>0.16363636363636364</v>
      </c>
      <c r="I337" s="5" t="str">
        <f>IF(Table1[[#This Row],[Sales_Var]]&gt;=0,"Above Budget","Below Budget")</f>
        <v>Above Budget</v>
      </c>
      <c r="J337">
        <f>Table1[[#This Row],[Actual_Sales]]-(Table1[[#This Row],[COGS]]+Table1[[#This Row],[Expenses]])</f>
        <v>111</v>
      </c>
      <c r="K337">
        <v>120</v>
      </c>
      <c r="L337">
        <f>Table1[[#This Row],[Actual_Profit]]-Table1[[#This Row],[Budget_Profit]]</f>
        <v>-9</v>
      </c>
      <c r="M337" s="5">
        <f>IF(
Table1[[#This Row],[Budget_Profit]]=0,
"",
IF(
Table1[[#This Row],[Budget_Profit]]&gt;0,
(Table1[[#This Row],[Actual_Profit]]-Table1[[#This Row],[Budget_Profit]])/Table1[[#This Row],[Budget_Profit]],
(Table1[[#This Row],[Actual_Profit]]-Table1[[#This Row],[Budget_Profit]])/ABS(Table1[[#This Row],[Budget_Profit]])
)
)</f>
        <v>-7.4999999999999997E-2</v>
      </c>
      <c r="N337" s="5" t="str">
        <f>IF(Table1[[#This Row],[Profit_Var]]&gt;=0, "Above Budget", "Below Budget")</f>
        <v>Below Budget</v>
      </c>
      <c r="O337">
        <v>104</v>
      </c>
      <c r="P337">
        <v>80</v>
      </c>
      <c r="Q337">
        <f>Table1[[#This Row],[COGS]]-Table1[[#This Row],[Budget_COGS]]</f>
        <v>24</v>
      </c>
      <c r="R337" s="5">
        <f>IF(
Table1[[#This Row],[Budget_COGS]]=0,
"",
IF(
Table1[[#This Row],[Budget_COGS]]&gt;0,
(Table1[[#This Row],[Budget_COGS]]-Table1[[#This Row],[COGS]]) / Table1[[#This Row],[Budget_COGS]],
(Table1[[#This Row],[Budget_COGS]]-Table1[[#This Row],[COGS]]) / ABS(Table1[[#This Row],[Budget_COGS]])
)
)</f>
        <v>-0.3</v>
      </c>
      <c r="S337" s="5" t="str">
        <f>IF(Table1[[#This Row],[COGS _Var]]&gt;=0, "Above Budget", "Below Budget")</f>
        <v>Above Budget</v>
      </c>
      <c r="T337">
        <f>Table1[[#This Row],[Actual_Sales]]-Table1[[#This Row],[COGS]]</f>
        <v>152</v>
      </c>
      <c r="U337">
        <v>140</v>
      </c>
      <c r="V337">
        <f>Table1[[#This Row],[Gross_Margin]]-Table1[[#This Row],[Budget_Margin]]</f>
        <v>12</v>
      </c>
      <c r="W337" s="5">
        <f>IF(
Table1[[#This Row],[Budget_Margin]]=0,
"",
IF(
Table1[[#This Row],[Budget_Margin]]&gt;0,
(Table1[[#This Row],[Gross_Margin]]-Table1[[#This Row],[Budget_Margin]]) / Table1[[#This Row],[Budget_Margin]],
(Table1[[#This Row],[Gross_Margin]]-Table1[[#This Row],[Budget_Margin]]) / ABS(Table1[[#This Row],[Budget_Margin]])
)
)</f>
        <v>8.5714285714285715E-2</v>
      </c>
      <c r="X337" s="5" t="str">
        <f>IF(Table1[[#This Row],[Margin_Var]]&gt;=0, "Above Budget", "Below Budget")</f>
        <v>Above Budget</v>
      </c>
      <c r="Y337" s="5">
        <f>IFERROR(Table1[[#This Row],[Gross_Margin]]/Table1[[#This Row],[Actual_Sales]],0)</f>
        <v>0.59375</v>
      </c>
      <c r="Z337" s="5">
        <f>Table1[[#This Row],[Actual_Profit]]/Table1[[#This Row],[Actual_Sales]]</f>
        <v>0.43359375</v>
      </c>
      <c r="AA337">
        <v>41</v>
      </c>
      <c r="AB337" s="5">
        <f>IFERROR(Table1[[#This Row],[Expenses]]/Table1[[#This Row],[Actual_Sales]],0)</f>
        <v>0.16015625</v>
      </c>
      <c r="AC337">
        <v>29</v>
      </c>
      <c r="AD337">
        <v>871</v>
      </c>
      <c r="AE337" s="5">
        <f>IFERROR(Table1[[#This Row],[Inventory]]/Table1[[#This Row],[Actual_Sales]],0)</f>
        <v>3.40234375</v>
      </c>
    </row>
    <row r="338" spans="1:31" x14ac:dyDescent="0.25">
      <c r="A338">
        <v>737</v>
      </c>
      <c r="B338">
        <v>310</v>
      </c>
      <c r="C338">
        <v>11</v>
      </c>
      <c r="D338" s="2">
        <v>40299</v>
      </c>
      <c r="E338">
        <v>256</v>
      </c>
      <c r="F338">
        <v>170</v>
      </c>
      <c r="G338">
        <f>Table1[[#This Row],[Actual_Sales]]-Table1[[#This Row],[Budget_Sales]]</f>
        <v>86</v>
      </c>
      <c r="H338" s="5">
        <f>IF(
Table1[[#This Row],[Budget_Sales]]=0,
"",
IF(
Table1[[#This Row],[Budget_Sales]]&gt;0,
(Table1[[#This Row],[Actual_Sales]]-Table1[[#This Row],[Budget_Sales]])/Table1[[#This Row],[Budget_Sales]],
(Table1[[#This Row],[Actual_Sales]]-Table1[[#This Row],[Budget_Sales]])/ABS(Table1[[#This Row],[Budget_Sales]])
)
)</f>
        <v>0.50588235294117645</v>
      </c>
      <c r="I338" s="5" t="str">
        <f>IF(Table1[[#This Row],[Sales_Var]]&gt;=0,"Above Budget","Below Budget")</f>
        <v>Above Budget</v>
      </c>
      <c r="J338">
        <f>Table1[[#This Row],[Actual_Sales]]-(Table1[[#This Row],[COGS]]+Table1[[#This Row],[Expenses]])</f>
        <v>111</v>
      </c>
      <c r="K338">
        <v>100</v>
      </c>
      <c r="L338">
        <f>Table1[[#This Row],[Actual_Profit]]-Table1[[#This Row],[Budget_Profit]]</f>
        <v>11</v>
      </c>
      <c r="M338" s="5">
        <f>IF(
Table1[[#This Row],[Budget_Profit]]=0,
"",
IF(
Table1[[#This Row],[Budget_Profit]]&gt;0,
(Table1[[#This Row],[Actual_Profit]]-Table1[[#This Row],[Budget_Profit]])/Table1[[#This Row],[Budget_Profit]],
(Table1[[#This Row],[Actual_Profit]]-Table1[[#This Row],[Budget_Profit]])/ABS(Table1[[#This Row],[Budget_Profit]])
)
)</f>
        <v>0.11</v>
      </c>
      <c r="N338" s="5" t="str">
        <f>IF(Table1[[#This Row],[Profit_Var]]&gt;=0, "Above Budget", "Below Budget")</f>
        <v>Above Budget</v>
      </c>
      <c r="O338">
        <v>104</v>
      </c>
      <c r="P338">
        <v>60</v>
      </c>
      <c r="Q338">
        <f>Table1[[#This Row],[COGS]]-Table1[[#This Row],[Budget_COGS]]</f>
        <v>44</v>
      </c>
      <c r="R338" s="5">
        <f>IF(
Table1[[#This Row],[Budget_COGS]]=0,
"",
IF(
Table1[[#This Row],[Budget_COGS]]&gt;0,
(Table1[[#This Row],[Budget_COGS]]-Table1[[#This Row],[COGS]]) / Table1[[#This Row],[Budget_COGS]],
(Table1[[#This Row],[Budget_COGS]]-Table1[[#This Row],[COGS]]) / ABS(Table1[[#This Row],[Budget_COGS]])
)
)</f>
        <v>-0.73333333333333328</v>
      </c>
      <c r="S338" s="5" t="str">
        <f>IF(Table1[[#This Row],[COGS _Var]]&gt;=0, "Above Budget", "Below Budget")</f>
        <v>Above Budget</v>
      </c>
      <c r="T338">
        <f>Table1[[#This Row],[Actual_Sales]]-Table1[[#This Row],[COGS]]</f>
        <v>152</v>
      </c>
      <c r="U338">
        <v>110</v>
      </c>
      <c r="V338">
        <f>Table1[[#This Row],[Gross_Margin]]-Table1[[#This Row],[Budget_Margin]]</f>
        <v>42</v>
      </c>
      <c r="W338" s="5">
        <f>IF(
Table1[[#This Row],[Budget_Margin]]=0,
"",
IF(
Table1[[#This Row],[Budget_Margin]]&gt;0,
(Table1[[#This Row],[Gross_Margin]]-Table1[[#This Row],[Budget_Margin]]) / Table1[[#This Row],[Budget_Margin]],
(Table1[[#This Row],[Gross_Margin]]-Table1[[#This Row],[Budget_Margin]]) / ABS(Table1[[#This Row],[Budget_Margin]])
)
)</f>
        <v>0.38181818181818183</v>
      </c>
      <c r="X338" s="5" t="str">
        <f>IF(Table1[[#This Row],[Margin_Var]]&gt;=0, "Above Budget", "Below Budget")</f>
        <v>Above Budget</v>
      </c>
      <c r="Y338" s="5">
        <f>IFERROR(Table1[[#This Row],[Gross_Margin]]/Table1[[#This Row],[Actual_Sales]],0)</f>
        <v>0.59375</v>
      </c>
      <c r="Z338" s="5">
        <f>Table1[[#This Row],[Actual_Profit]]/Table1[[#This Row],[Actual_Sales]]</f>
        <v>0.43359375</v>
      </c>
      <c r="AA338">
        <v>41</v>
      </c>
      <c r="AB338" s="5">
        <f>IFERROR(Table1[[#This Row],[Expenses]]/Table1[[#This Row],[Actual_Sales]],0)</f>
        <v>0.16015625</v>
      </c>
      <c r="AC338">
        <v>29</v>
      </c>
      <c r="AD338">
        <v>821</v>
      </c>
      <c r="AE338" s="5">
        <f>IFERROR(Table1[[#This Row],[Inventory]]/Table1[[#This Row],[Actual_Sales]],0)</f>
        <v>3.20703125</v>
      </c>
    </row>
    <row r="339" spans="1:31" x14ac:dyDescent="0.25">
      <c r="A339">
        <v>836</v>
      </c>
      <c r="B339">
        <v>716</v>
      </c>
      <c r="C339">
        <v>12</v>
      </c>
      <c r="D339" s="2">
        <v>40299</v>
      </c>
      <c r="E339">
        <v>256</v>
      </c>
      <c r="F339">
        <v>270</v>
      </c>
      <c r="G339">
        <f>Table1[[#This Row],[Actual_Sales]]-Table1[[#This Row],[Budget_Sales]]</f>
        <v>-14</v>
      </c>
      <c r="H339" s="5">
        <f>IF(
Table1[[#This Row],[Budget_Sales]]=0,
"",
IF(
Table1[[#This Row],[Budget_Sales]]&gt;0,
(Table1[[#This Row],[Actual_Sales]]-Table1[[#This Row],[Budget_Sales]])/Table1[[#This Row],[Budget_Sales]],
(Table1[[#This Row],[Actual_Sales]]-Table1[[#This Row],[Budget_Sales]])/ABS(Table1[[#This Row],[Budget_Sales]])
)
)</f>
        <v>-5.185185185185185E-2</v>
      </c>
      <c r="I339" s="5" t="str">
        <f>IF(Table1[[#This Row],[Sales_Var]]&gt;=0,"Above Budget","Below Budget")</f>
        <v>Below Budget</v>
      </c>
      <c r="J339">
        <f>Table1[[#This Row],[Actual_Sales]]-(Table1[[#This Row],[COGS]]+Table1[[#This Row],[Expenses]])</f>
        <v>111</v>
      </c>
      <c r="K339">
        <v>120</v>
      </c>
      <c r="L339">
        <f>Table1[[#This Row],[Actual_Profit]]-Table1[[#This Row],[Budget_Profit]]</f>
        <v>-9</v>
      </c>
      <c r="M339" s="5">
        <f>IF(
Table1[[#This Row],[Budget_Profit]]=0,
"",
IF(
Table1[[#This Row],[Budget_Profit]]&gt;0,
(Table1[[#This Row],[Actual_Profit]]-Table1[[#This Row],[Budget_Profit]])/Table1[[#This Row],[Budget_Profit]],
(Table1[[#This Row],[Actual_Profit]]-Table1[[#This Row],[Budget_Profit]])/ABS(Table1[[#This Row],[Budget_Profit]])
)
)</f>
        <v>-7.4999999999999997E-2</v>
      </c>
      <c r="N339" s="5" t="str">
        <f>IF(Table1[[#This Row],[Profit_Var]]&gt;=0, "Above Budget", "Below Budget")</f>
        <v>Below Budget</v>
      </c>
      <c r="O339">
        <v>104</v>
      </c>
      <c r="P339">
        <v>110</v>
      </c>
      <c r="Q339">
        <f>Table1[[#This Row],[COGS]]-Table1[[#This Row],[Budget_COGS]]</f>
        <v>-6</v>
      </c>
      <c r="R339" s="5">
        <f>IF(
Table1[[#This Row],[Budget_COGS]]=0,
"",
IF(
Table1[[#This Row],[Budget_COGS]]&gt;0,
(Table1[[#This Row],[Budget_COGS]]-Table1[[#This Row],[COGS]]) / Table1[[#This Row],[Budget_COGS]],
(Table1[[#This Row],[Budget_COGS]]-Table1[[#This Row],[COGS]]) / ABS(Table1[[#This Row],[Budget_COGS]])
)
)</f>
        <v>5.4545454545454543E-2</v>
      </c>
      <c r="S339" s="5" t="str">
        <f>IF(Table1[[#This Row],[COGS _Var]]&gt;=0, "Above Budget", "Below Budget")</f>
        <v>Below Budget</v>
      </c>
      <c r="T339">
        <f>Table1[[#This Row],[Actual_Sales]]-Table1[[#This Row],[COGS]]</f>
        <v>152</v>
      </c>
      <c r="U339">
        <v>160</v>
      </c>
      <c r="V339">
        <f>Table1[[#This Row],[Gross_Margin]]-Table1[[#This Row],[Budget_Margin]]</f>
        <v>-8</v>
      </c>
      <c r="W339" s="5">
        <f>IF(
Table1[[#This Row],[Budget_Margin]]=0,
"",
IF(
Table1[[#This Row],[Budget_Margin]]&gt;0,
(Table1[[#This Row],[Gross_Margin]]-Table1[[#This Row],[Budget_Margin]]) / Table1[[#This Row],[Budget_Margin]],
(Table1[[#This Row],[Gross_Margin]]-Table1[[#This Row],[Budget_Margin]]) / ABS(Table1[[#This Row],[Budget_Margin]])
)
)</f>
        <v>-0.05</v>
      </c>
      <c r="X339" s="5" t="str">
        <f>IF(Table1[[#This Row],[Margin_Var]]&gt;=0, "Above Budget", "Below Budget")</f>
        <v>Below Budget</v>
      </c>
      <c r="Y339" s="5">
        <f>IFERROR(Table1[[#This Row],[Gross_Margin]]/Table1[[#This Row],[Actual_Sales]],0)</f>
        <v>0.59375</v>
      </c>
      <c r="Z339" s="5">
        <f>Table1[[#This Row],[Actual_Profit]]/Table1[[#This Row],[Actual_Sales]]</f>
        <v>0.43359375</v>
      </c>
      <c r="AA339">
        <v>41</v>
      </c>
      <c r="AB339" s="5">
        <f>IFERROR(Table1[[#This Row],[Expenses]]/Table1[[#This Row],[Actual_Sales]],0)</f>
        <v>0.16015625</v>
      </c>
      <c r="AC339">
        <v>29</v>
      </c>
      <c r="AD339">
        <v>821</v>
      </c>
      <c r="AE339" s="5">
        <f>IFERROR(Table1[[#This Row],[Inventory]]/Table1[[#This Row],[Actual_Sales]],0)</f>
        <v>3.20703125</v>
      </c>
    </row>
    <row r="340" spans="1:31" x14ac:dyDescent="0.25">
      <c r="A340">
        <v>3625</v>
      </c>
      <c r="B340">
        <v>562</v>
      </c>
      <c r="C340">
        <v>2</v>
      </c>
      <c r="D340" s="2">
        <v>40787</v>
      </c>
      <c r="E340">
        <v>842</v>
      </c>
      <c r="F340">
        <v>980</v>
      </c>
      <c r="G340">
        <f>Table1[[#This Row],[Actual_Sales]]-Table1[[#This Row],[Budget_Sales]]</f>
        <v>-138</v>
      </c>
      <c r="H340" s="5">
        <f>IF(
Table1[[#This Row],[Budget_Sales]]=0,
"",
IF(
Table1[[#This Row],[Budget_Sales]]&gt;0,
(Table1[[#This Row],[Actual_Sales]]-Table1[[#This Row],[Budget_Sales]])/Table1[[#This Row],[Budget_Sales]],
(Table1[[#This Row],[Actual_Sales]]-Table1[[#This Row],[Budget_Sales]])/ABS(Table1[[#This Row],[Budget_Sales]])
)
)</f>
        <v>-0.14081632653061224</v>
      </c>
      <c r="I340" s="5" t="str">
        <f>IF(Table1[[#This Row],[Sales_Var]]&gt;=0,"Above Budget","Below Budget")</f>
        <v>Below Budget</v>
      </c>
      <c r="J340">
        <f>Table1[[#This Row],[Actual_Sales]]-(Table1[[#This Row],[COGS]]+Table1[[#This Row],[Expenses]])</f>
        <v>365</v>
      </c>
      <c r="K340">
        <v>450</v>
      </c>
      <c r="L340">
        <f>Table1[[#This Row],[Actual_Profit]]-Table1[[#This Row],[Budget_Profit]]</f>
        <v>-85</v>
      </c>
      <c r="M340" s="5">
        <f>IF(
Table1[[#This Row],[Budget_Profit]]=0,
"",
IF(
Table1[[#This Row],[Budget_Profit]]&gt;0,
(Table1[[#This Row],[Actual_Profit]]-Table1[[#This Row],[Budget_Profit]])/Table1[[#This Row],[Budget_Profit]],
(Table1[[#This Row],[Actual_Profit]]-Table1[[#This Row],[Budget_Profit]])/ABS(Table1[[#This Row],[Budget_Profit]])
)
)</f>
        <v>-0.18888888888888888</v>
      </c>
      <c r="N340" s="5" t="str">
        <f>IF(Table1[[#This Row],[Profit_Var]]&gt;=0, "Above Budget", "Below Budget")</f>
        <v>Below Budget</v>
      </c>
      <c r="O340">
        <v>316</v>
      </c>
      <c r="P340">
        <v>390</v>
      </c>
      <c r="Q340">
        <f>Table1[[#This Row],[COGS]]-Table1[[#This Row],[Budget_COGS]]</f>
        <v>-74</v>
      </c>
      <c r="R340" s="5">
        <f>IF(
Table1[[#This Row],[Budget_COGS]]=0,
"",
IF(
Table1[[#This Row],[Budget_COGS]]&gt;0,
(Table1[[#This Row],[Budget_COGS]]-Table1[[#This Row],[COGS]]) / Table1[[#This Row],[Budget_COGS]],
(Table1[[#This Row],[Budget_COGS]]-Table1[[#This Row],[COGS]]) / ABS(Table1[[#This Row],[Budget_COGS]])
)
)</f>
        <v>0.18974358974358974</v>
      </c>
      <c r="S340" s="5" t="str">
        <f>IF(Table1[[#This Row],[COGS _Var]]&gt;=0, "Above Budget", "Below Budget")</f>
        <v>Below Budget</v>
      </c>
      <c r="T340">
        <f>Table1[[#This Row],[Actual_Sales]]-Table1[[#This Row],[COGS]]</f>
        <v>526</v>
      </c>
      <c r="U340">
        <v>590</v>
      </c>
      <c r="V340">
        <f>Table1[[#This Row],[Gross_Margin]]-Table1[[#This Row],[Budget_Margin]]</f>
        <v>-64</v>
      </c>
      <c r="W340" s="5">
        <f>IF(
Table1[[#This Row],[Budget_Margin]]=0,
"",
IF(
Table1[[#This Row],[Budget_Margin]]&gt;0,
(Table1[[#This Row],[Gross_Margin]]-Table1[[#This Row],[Budget_Margin]]) / Table1[[#This Row],[Budget_Margin]],
(Table1[[#This Row],[Gross_Margin]]-Table1[[#This Row],[Budget_Margin]]) / ABS(Table1[[#This Row],[Budget_Margin]])
)
)</f>
        <v>-0.10847457627118644</v>
      </c>
      <c r="X340" s="5" t="str">
        <f>IF(Table1[[#This Row],[Margin_Var]]&gt;=0, "Above Budget", "Below Budget")</f>
        <v>Below Budget</v>
      </c>
      <c r="Y340" s="5">
        <f>IFERROR(Table1[[#This Row],[Gross_Margin]]/Table1[[#This Row],[Actual_Sales]],0)</f>
        <v>0.62470308788598572</v>
      </c>
      <c r="Z340" s="5">
        <f>Table1[[#This Row],[Actual_Profit]]/Table1[[#This Row],[Actual_Sales]]</f>
        <v>0.4334916864608076</v>
      </c>
      <c r="AA340">
        <v>161</v>
      </c>
      <c r="AB340" s="5">
        <f>IFERROR(Table1[[#This Row],[Expenses]]/Table1[[#This Row],[Actual_Sales]],0)</f>
        <v>0.19121140142517815</v>
      </c>
      <c r="AC340">
        <v>110</v>
      </c>
      <c r="AD340">
        <v>2580</v>
      </c>
      <c r="AE340" s="5">
        <f>IFERROR(Table1[[#This Row],[Inventory]]/Table1[[#This Row],[Actual_Sales]],0)</f>
        <v>3.0641330166270784</v>
      </c>
    </row>
    <row r="341" spans="1:31" x14ac:dyDescent="0.25">
      <c r="A341">
        <v>3746</v>
      </c>
      <c r="B341">
        <v>337</v>
      </c>
      <c r="C341">
        <v>2</v>
      </c>
      <c r="D341" s="2">
        <v>40817</v>
      </c>
      <c r="E341">
        <v>127</v>
      </c>
      <c r="F341">
        <v>160</v>
      </c>
      <c r="G341">
        <f>Table1[[#This Row],[Actual_Sales]]-Table1[[#This Row],[Budget_Sales]]</f>
        <v>-33</v>
      </c>
      <c r="H341" s="5">
        <f>IF(
Table1[[#This Row],[Budget_Sales]]=0,
"",
IF(
Table1[[#This Row],[Budget_Sales]]&gt;0,
(Table1[[#This Row],[Actual_Sales]]-Table1[[#This Row],[Budget_Sales]])/Table1[[#This Row],[Budget_Sales]],
(Table1[[#This Row],[Actual_Sales]]-Table1[[#This Row],[Budget_Sales]])/ABS(Table1[[#This Row],[Budget_Sales]])
)
)</f>
        <v>-0.20624999999999999</v>
      </c>
      <c r="I341" s="5" t="str">
        <f>IF(Table1[[#This Row],[Sales_Var]]&gt;=0,"Above Budget","Below Budget")</f>
        <v>Below Budget</v>
      </c>
      <c r="J341">
        <f>Table1[[#This Row],[Actual_Sales]]-(Table1[[#This Row],[COGS]]+Table1[[#This Row],[Expenses]])</f>
        <v>55</v>
      </c>
      <c r="K341">
        <v>80</v>
      </c>
      <c r="L341">
        <f>Table1[[#This Row],[Actual_Profit]]-Table1[[#This Row],[Budget_Profit]]</f>
        <v>-25</v>
      </c>
      <c r="M341" s="5">
        <f>IF(
Table1[[#This Row],[Budget_Profit]]=0,
"",
IF(
Table1[[#This Row],[Budget_Profit]]&gt;0,
(Table1[[#This Row],[Actual_Profit]]-Table1[[#This Row],[Budget_Profit]])/Table1[[#This Row],[Budget_Profit]],
(Table1[[#This Row],[Actual_Profit]]-Table1[[#This Row],[Budget_Profit]])/ABS(Table1[[#This Row],[Budget_Profit]])
)
)</f>
        <v>-0.3125</v>
      </c>
      <c r="N341" s="5" t="str">
        <f>IF(Table1[[#This Row],[Profit_Var]]&gt;=0, "Above Budget", "Below Budget")</f>
        <v>Below Budget</v>
      </c>
      <c r="O341">
        <v>48</v>
      </c>
      <c r="P341">
        <v>70</v>
      </c>
      <c r="Q341">
        <f>Table1[[#This Row],[COGS]]-Table1[[#This Row],[Budget_COGS]]</f>
        <v>-22</v>
      </c>
      <c r="R341" s="5">
        <f>IF(
Table1[[#This Row],[Budget_COGS]]=0,
"",
IF(
Table1[[#This Row],[Budget_COGS]]&gt;0,
(Table1[[#This Row],[Budget_COGS]]-Table1[[#This Row],[COGS]]) / Table1[[#This Row],[Budget_COGS]],
(Table1[[#This Row],[Budget_COGS]]-Table1[[#This Row],[COGS]]) / ABS(Table1[[#This Row],[Budget_COGS]])
)
)</f>
        <v>0.31428571428571428</v>
      </c>
      <c r="S341" s="5" t="str">
        <f>IF(Table1[[#This Row],[COGS _Var]]&gt;=0, "Above Budget", "Below Budget")</f>
        <v>Below Budget</v>
      </c>
      <c r="T341">
        <f>Table1[[#This Row],[Actual_Sales]]-Table1[[#This Row],[COGS]]</f>
        <v>79</v>
      </c>
      <c r="U341">
        <v>90</v>
      </c>
      <c r="V341">
        <f>Table1[[#This Row],[Gross_Margin]]-Table1[[#This Row],[Budget_Margin]]</f>
        <v>-11</v>
      </c>
      <c r="W341" s="5">
        <f>IF(
Table1[[#This Row],[Budget_Margin]]=0,
"",
IF(
Table1[[#This Row],[Budget_Margin]]&gt;0,
(Table1[[#This Row],[Gross_Margin]]-Table1[[#This Row],[Budget_Margin]]) / Table1[[#This Row],[Budget_Margin]],
(Table1[[#This Row],[Gross_Margin]]-Table1[[#This Row],[Budget_Margin]]) / ABS(Table1[[#This Row],[Budget_Margin]])
)
)</f>
        <v>-0.12222222222222222</v>
      </c>
      <c r="X341" s="5" t="str">
        <f>IF(Table1[[#This Row],[Margin_Var]]&gt;=0, "Above Budget", "Below Budget")</f>
        <v>Below Budget</v>
      </c>
      <c r="Y341" s="5">
        <f>IFERROR(Table1[[#This Row],[Gross_Margin]]/Table1[[#This Row],[Actual_Sales]],0)</f>
        <v>0.62204724409448819</v>
      </c>
      <c r="Z341" s="5">
        <f>Table1[[#This Row],[Actual_Profit]]/Table1[[#This Row],[Actual_Sales]]</f>
        <v>0.43307086614173229</v>
      </c>
      <c r="AA341">
        <v>24</v>
      </c>
      <c r="AB341" s="5">
        <f>IFERROR(Table1[[#This Row],[Expenses]]/Table1[[#This Row],[Actual_Sales]],0)</f>
        <v>0.1889763779527559</v>
      </c>
      <c r="AC341">
        <v>13</v>
      </c>
      <c r="AD341">
        <v>829</v>
      </c>
      <c r="AE341" s="5">
        <f>IFERROR(Table1[[#This Row],[Inventory]]/Table1[[#This Row],[Actual_Sales]],0)</f>
        <v>6.5275590551181102</v>
      </c>
    </row>
    <row r="342" spans="1:31" x14ac:dyDescent="0.25">
      <c r="A342">
        <v>3793</v>
      </c>
      <c r="B342">
        <v>509</v>
      </c>
      <c r="C342">
        <v>9</v>
      </c>
      <c r="D342" s="2">
        <v>40817</v>
      </c>
      <c r="E342">
        <v>127</v>
      </c>
      <c r="F342">
        <v>90</v>
      </c>
      <c r="G342">
        <f>Table1[[#This Row],[Actual_Sales]]-Table1[[#This Row],[Budget_Sales]]</f>
        <v>37</v>
      </c>
      <c r="H342" s="5">
        <f>IF(
Table1[[#This Row],[Budget_Sales]]=0,
"",
IF(
Table1[[#This Row],[Budget_Sales]]&gt;0,
(Table1[[#This Row],[Actual_Sales]]-Table1[[#This Row],[Budget_Sales]])/Table1[[#This Row],[Budget_Sales]],
(Table1[[#This Row],[Actual_Sales]]-Table1[[#This Row],[Budget_Sales]])/ABS(Table1[[#This Row],[Budget_Sales]])
)
)</f>
        <v>0.41111111111111109</v>
      </c>
      <c r="I342" s="5" t="str">
        <f>IF(Table1[[#This Row],[Sales_Var]]&gt;=0,"Above Budget","Below Budget")</f>
        <v>Above Budget</v>
      </c>
      <c r="J342">
        <f>Table1[[#This Row],[Actual_Sales]]-(Table1[[#This Row],[COGS]]+Table1[[#This Row],[Expenses]])</f>
        <v>55</v>
      </c>
      <c r="K342">
        <v>60</v>
      </c>
      <c r="L342">
        <f>Table1[[#This Row],[Actual_Profit]]-Table1[[#This Row],[Budget_Profit]]</f>
        <v>-5</v>
      </c>
      <c r="M342" s="5">
        <f>IF(
Table1[[#This Row],[Budget_Profit]]=0,
"",
IF(
Table1[[#This Row],[Budget_Profit]]&gt;0,
(Table1[[#This Row],[Actual_Profit]]-Table1[[#This Row],[Budget_Profit]])/Table1[[#This Row],[Budget_Profit]],
(Table1[[#This Row],[Actual_Profit]]-Table1[[#This Row],[Budget_Profit]])/ABS(Table1[[#This Row],[Budget_Profit]])
)
)</f>
        <v>-8.3333333333333329E-2</v>
      </c>
      <c r="N342" s="5" t="str">
        <f>IF(Table1[[#This Row],[Profit_Var]]&gt;=0, "Above Budget", "Below Budget")</f>
        <v>Below Budget</v>
      </c>
      <c r="O342">
        <v>48</v>
      </c>
      <c r="P342">
        <v>30</v>
      </c>
      <c r="Q342">
        <f>Table1[[#This Row],[COGS]]-Table1[[#This Row],[Budget_COGS]]</f>
        <v>18</v>
      </c>
      <c r="R342" s="5">
        <f>IF(
Table1[[#This Row],[Budget_COGS]]=0,
"",
IF(
Table1[[#This Row],[Budget_COGS]]&gt;0,
(Table1[[#This Row],[Budget_COGS]]-Table1[[#This Row],[COGS]]) / Table1[[#This Row],[Budget_COGS]],
(Table1[[#This Row],[Budget_COGS]]-Table1[[#This Row],[COGS]]) / ABS(Table1[[#This Row],[Budget_COGS]])
)
)</f>
        <v>-0.6</v>
      </c>
      <c r="S342" s="5" t="str">
        <f>IF(Table1[[#This Row],[COGS _Var]]&gt;=0, "Above Budget", "Below Budget")</f>
        <v>Above Budget</v>
      </c>
      <c r="T342">
        <f>Table1[[#This Row],[Actual_Sales]]-Table1[[#This Row],[COGS]]</f>
        <v>79</v>
      </c>
      <c r="U342">
        <v>60</v>
      </c>
      <c r="V342">
        <f>Table1[[#This Row],[Gross_Margin]]-Table1[[#This Row],[Budget_Margin]]</f>
        <v>19</v>
      </c>
      <c r="W342" s="5">
        <f>IF(
Table1[[#This Row],[Budget_Margin]]=0,
"",
IF(
Table1[[#This Row],[Budget_Margin]]&gt;0,
(Table1[[#This Row],[Gross_Margin]]-Table1[[#This Row],[Budget_Margin]]) / Table1[[#This Row],[Budget_Margin]],
(Table1[[#This Row],[Gross_Margin]]-Table1[[#This Row],[Budget_Margin]]) / ABS(Table1[[#This Row],[Budget_Margin]])
)
)</f>
        <v>0.31666666666666665</v>
      </c>
      <c r="X342" s="5" t="str">
        <f>IF(Table1[[#This Row],[Margin_Var]]&gt;=0, "Above Budget", "Below Budget")</f>
        <v>Above Budget</v>
      </c>
      <c r="Y342" s="5">
        <f>IFERROR(Table1[[#This Row],[Gross_Margin]]/Table1[[#This Row],[Actual_Sales]],0)</f>
        <v>0.62204724409448819</v>
      </c>
      <c r="Z342" s="5">
        <f>Table1[[#This Row],[Actual_Profit]]/Table1[[#This Row],[Actual_Sales]]</f>
        <v>0.43307086614173229</v>
      </c>
      <c r="AA342">
        <v>24</v>
      </c>
      <c r="AB342" s="5">
        <f>IFERROR(Table1[[#This Row],[Expenses]]/Table1[[#This Row],[Actual_Sales]],0)</f>
        <v>0.1889763779527559</v>
      </c>
      <c r="AC342">
        <v>13</v>
      </c>
      <c r="AD342">
        <v>829</v>
      </c>
      <c r="AE342" s="5">
        <f>IFERROR(Table1[[#This Row],[Inventory]]/Table1[[#This Row],[Actual_Sales]],0)</f>
        <v>6.5275590551181102</v>
      </c>
    </row>
    <row r="343" spans="1:31" x14ac:dyDescent="0.25">
      <c r="A343">
        <v>3584</v>
      </c>
      <c r="B343">
        <v>425</v>
      </c>
      <c r="C343">
        <v>9</v>
      </c>
      <c r="D343" s="2">
        <v>40787</v>
      </c>
      <c r="E343">
        <v>127</v>
      </c>
      <c r="F343">
        <v>100</v>
      </c>
      <c r="G343">
        <f>Table1[[#This Row],[Actual_Sales]]-Table1[[#This Row],[Budget_Sales]]</f>
        <v>27</v>
      </c>
      <c r="H343" s="5">
        <f>IF(
Table1[[#This Row],[Budget_Sales]]=0,
"",
IF(
Table1[[#This Row],[Budget_Sales]]&gt;0,
(Table1[[#This Row],[Actual_Sales]]-Table1[[#This Row],[Budget_Sales]])/Table1[[#This Row],[Budget_Sales]],
(Table1[[#This Row],[Actual_Sales]]-Table1[[#This Row],[Budget_Sales]])/ABS(Table1[[#This Row],[Budget_Sales]])
)
)</f>
        <v>0.27</v>
      </c>
      <c r="I343" s="5" t="str">
        <f>IF(Table1[[#This Row],[Sales_Var]]&gt;=0,"Above Budget","Below Budget")</f>
        <v>Above Budget</v>
      </c>
      <c r="J343">
        <f>Table1[[#This Row],[Actual_Sales]]-(Table1[[#This Row],[COGS]]+Table1[[#This Row],[Expenses]])</f>
        <v>55</v>
      </c>
      <c r="K343">
        <v>50</v>
      </c>
      <c r="L343">
        <f>Table1[[#This Row],[Actual_Profit]]-Table1[[#This Row],[Budget_Profit]]</f>
        <v>5</v>
      </c>
      <c r="M343" s="5">
        <f>IF(
Table1[[#This Row],[Budget_Profit]]=0,
"",
IF(
Table1[[#This Row],[Budget_Profit]]&gt;0,
(Table1[[#This Row],[Actual_Profit]]-Table1[[#This Row],[Budget_Profit]])/Table1[[#This Row],[Budget_Profit]],
(Table1[[#This Row],[Actual_Profit]]-Table1[[#This Row],[Budget_Profit]])/ABS(Table1[[#This Row],[Budget_Profit]])
)
)</f>
        <v>0.1</v>
      </c>
      <c r="N343" s="5" t="str">
        <f>IF(Table1[[#This Row],[Profit_Var]]&gt;=0, "Above Budget", "Below Budget")</f>
        <v>Above Budget</v>
      </c>
      <c r="O343">
        <v>48</v>
      </c>
      <c r="P343">
        <v>40</v>
      </c>
      <c r="Q343">
        <f>Table1[[#This Row],[COGS]]-Table1[[#This Row],[Budget_COGS]]</f>
        <v>8</v>
      </c>
      <c r="R343" s="5">
        <f>IF(
Table1[[#This Row],[Budget_COGS]]=0,
"",
IF(
Table1[[#This Row],[Budget_COGS]]&gt;0,
(Table1[[#This Row],[Budget_COGS]]-Table1[[#This Row],[COGS]]) / Table1[[#This Row],[Budget_COGS]],
(Table1[[#This Row],[Budget_COGS]]-Table1[[#This Row],[COGS]]) / ABS(Table1[[#This Row],[Budget_COGS]])
)
)</f>
        <v>-0.2</v>
      </c>
      <c r="S343" s="5" t="str">
        <f>IF(Table1[[#This Row],[COGS _Var]]&gt;=0, "Above Budget", "Below Budget")</f>
        <v>Above Budget</v>
      </c>
      <c r="T343">
        <f>Table1[[#This Row],[Actual_Sales]]-Table1[[#This Row],[COGS]]</f>
        <v>79</v>
      </c>
      <c r="U343">
        <v>60</v>
      </c>
      <c r="V343">
        <f>Table1[[#This Row],[Gross_Margin]]-Table1[[#This Row],[Budget_Margin]]</f>
        <v>19</v>
      </c>
      <c r="W343" s="5">
        <f>IF(
Table1[[#This Row],[Budget_Margin]]=0,
"",
IF(
Table1[[#This Row],[Budget_Margin]]&gt;0,
(Table1[[#This Row],[Gross_Margin]]-Table1[[#This Row],[Budget_Margin]]) / Table1[[#This Row],[Budget_Margin]],
(Table1[[#This Row],[Gross_Margin]]-Table1[[#This Row],[Budget_Margin]]) / ABS(Table1[[#This Row],[Budget_Margin]])
)
)</f>
        <v>0.31666666666666665</v>
      </c>
      <c r="X343" s="5" t="str">
        <f>IF(Table1[[#This Row],[Margin_Var]]&gt;=0, "Above Budget", "Below Budget")</f>
        <v>Above Budget</v>
      </c>
      <c r="Y343" s="5">
        <f>IFERROR(Table1[[#This Row],[Gross_Margin]]/Table1[[#This Row],[Actual_Sales]],0)</f>
        <v>0.62204724409448819</v>
      </c>
      <c r="Z343" s="5">
        <f>Table1[[#This Row],[Actual_Profit]]/Table1[[#This Row],[Actual_Sales]]</f>
        <v>0.43307086614173229</v>
      </c>
      <c r="AA343">
        <v>24</v>
      </c>
      <c r="AB343" s="5">
        <f>IFERROR(Table1[[#This Row],[Expenses]]/Table1[[#This Row],[Actual_Sales]],0)</f>
        <v>0.1889763779527559</v>
      </c>
      <c r="AC343">
        <v>13</v>
      </c>
      <c r="AD343">
        <v>834</v>
      </c>
      <c r="AE343" s="5">
        <f>IFERROR(Table1[[#This Row],[Inventory]]/Table1[[#This Row],[Actual_Sales]],0)</f>
        <v>6.5669291338582676</v>
      </c>
    </row>
    <row r="344" spans="1:31" x14ac:dyDescent="0.25">
      <c r="A344">
        <v>3601</v>
      </c>
      <c r="B344">
        <v>504</v>
      </c>
      <c r="C344">
        <v>3</v>
      </c>
      <c r="D344" s="2">
        <v>40787</v>
      </c>
      <c r="E344">
        <v>134</v>
      </c>
      <c r="F344">
        <v>150</v>
      </c>
      <c r="G344">
        <f>Table1[[#This Row],[Actual_Sales]]-Table1[[#This Row],[Budget_Sales]]</f>
        <v>-16</v>
      </c>
      <c r="H344" s="5">
        <f>IF(
Table1[[#This Row],[Budget_Sales]]=0,
"",
IF(
Table1[[#This Row],[Budget_Sales]]&gt;0,
(Table1[[#This Row],[Actual_Sales]]-Table1[[#This Row],[Budget_Sales]])/Table1[[#This Row],[Budget_Sales]],
(Table1[[#This Row],[Actual_Sales]]-Table1[[#This Row],[Budget_Sales]])/ABS(Table1[[#This Row],[Budget_Sales]])
)
)</f>
        <v>-0.10666666666666667</v>
      </c>
      <c r="I344" s="5" t="str">
        <f>IF(Table1[[#This Row],[Sales_Var]]&gt;=0,"Above Budget","Below Budget")</f>
        <v>Below Budget</v>
      </c>
      <c r="J344">
        <f>Table1[[#This Row],[Actual_Sales]]-(Table1[[#This Row],[COGS]]+Table1[[#This Row],[Expenses]])</f>
        <v>58</v>
      </c>
      <c r="K344">
        <v>70</v>
      </c>
      <c r="L344">
        <f>Table1[[#This Row],[Actual_Profit]]-Table1[[#This Row],[Budget_Profit]]</f>
        <v>-12</v>
      </c>
      <c r="M344" s="5">
        <f>IF(
Table1[[#This Row],[Budget_Profit]]=0,
"",
IF(
Table1[[#This Row],[Budget_Profit]]&gt;0,
(Table1[[#This Row],[Actual_Profit]]-Table1[[#This Row],[Budget_Profit]])/Table1[[#This Row],[Budget_Profit]],
(Table1[[#This Row],[Actual_Profit]]-Table1[[#This Row],[Budget_Profit]])/ABS(Table1[[#This Row],[Budget_Profit]])
)
)</f>
        <v>-0.17142857142857143</v>
      </c>
      <c r="N344" s="5" t="str">
        <f>IF(Table1[[#This Row],[Profit_Var]]&gt;=0, "Above Budget", "Below Budget")</f>
        <v>Below Budget</v>
      </c>
      <c r="O344">
        <v>51</v>
      </c>
      <c r="P344">
        <v>60</v>
      </c>
      <c r="Q344">
        <f>Table1[[#This Row],[COGS]]-Table1[[#This Row],[Budget_COGS]]</f>
        <v>-9</v>
      </c>
      <c r="R344" s="5">
        <f>IF(
Table1[[#This Row],[Budget_COGS]]=0,
"",
IF(
Table1[[#This Row],[Budget_COGS]]&gt;0,
(Table1[[#This Row],[Budget_COGS]]-Table1[[#This Row],[COGS]]) / Table1[[#This Row],[Budget_COGS]],
(Table1[[#This Row],[Budget_COGS]]-Table1[[#This Row],[COGS]]) / ABS(Table1[[#This Row],[Budget_COGS]])
)
)</f>
        <v>0.15</v>
      </c>
      <c r="S344" s="5" t="str">
        <f>IF(Table1[[#This Row],[COGS _Var]]&gt;=0, "Above Budget", "Below Budget")</f>
        <v>Below Budget</v>
      </c>
      <c r="T344">
        <f>Table1[[#This Row],[Actual_Sales]]-Table1[[#This Row],[COGS]]</f>
        <v>83</v>
      </c>
      <c r="U344">
        <v>90</v>
      </c>
      <c r="V344">
        <f>Table1[[#This Row],[Gross_Margin]]-Table1[[#This Row],[Budget_Margin]]</f>
        <v>-7</v>
      </c>
      <c r="W344" s="5">
        <f>IF(
Table1[[#This Row],[Budget_Margin]]=0,
"",
IF(
Table1[[#This Row],[Budget_Margin]]&gt;0,
(Table1[[#This Row],[Gross_Margin]]-Table1[[#This Row],[Budget_Margin]]) / Table1[[#This Row],[Budget_Margin]],
(Table1[[#This Row],[Gross_Margin]]-Table1[[#This Row],[Budget_Margin]]) / ABS(Table1[[#This Row],[Budget_Margin]])
)
)</f>
        <v>-7.7777777777777779E-2</v>
      </c>
      <c r="X344" s="5" t="str">
        <f>IF(Table1[[#This Row],[Margin_Var]]&gt;=0, "Above Budget", "Below Budget")</f>
        <v>Below Budget</v>
      </c>
      <c r="Y344" s="5">
        <f>IFERROR(Table1[[#This Row],[Gross_Margin]]/Table1[[#This Row],[Actual_Sales]],0)</f>
        <v>0.61940298507462688</v>
      </c>
      <c r="Z344" s="5">
        <f>Table1[[#This Row],[Actual_Profit]]/Table1[[#This Row],[Actual_Sales]]</f>
        <v>0.43283582089552236</v>
      </c>
      <c r="AA344">
        <v>25</v>
      </c>
      <c r="AB344" s="5">
        <f>IFERROR(Table1[[#This Row],[Expenses]]/Table1[[#This Row],[Actual_Sales]],0)</f>
        <v>0.18656716417910449</v>
      </c>
      <c r="AC344">
        <v>14</v>
      </c>
      <c r="AD344">
        <v>857</v>
      </c>
      <c r="AE344" s="5">
        <f>IFERROR(Table1[[#This Row],[Inventory]]/Table1[[#This Row],[Actual_Sales]],0)</f>
        <v>6.3955223880597014</v>
      </c>
    </row>
    <row r="345" spans="1:31" x14ac:dyDescent="0.25">
      <c r="A345">
        <v>3581</v>
      </c>
      <c r="B345">
        <v>414</v>
      </c>
      <c r="C345">
        <v>9</v>
      </c>
      <c r="D345" s="2">
        <v>40787</v>
      </c>
      <c r="E345">
        <v>134</v>
      </c>
      <c r="F345">
        <v>110</v>
      </c>
      <c r="G345">
        <f>Table1[[#This Row],[Actual_Sales]]-Table1[[#This Row],[Budget_Sales]]</f>
        <v>24</v>
      </c>
      <c r="H345" s="5">
        <f>IF(
Table1[[#This Row],[Budget_Sales]]=0,
"",
IF(
Table1[[#This Row],[Budget_Sales]]&gt;0,
(Table1[[#This Row],[Actual_Sales]]-Table1[[#This Row],[Budget_Sales]])/Table1[[#This Row],[Budget_Sales]],
(Table1[[#This Row],[Actual_Sales]]-Table1[[#This Row],[Budget_Sales]])/ABS(Table1[[#This Row],[Budget_Sales]])
)
)</f>
        <v>0.21818181818181817</v>
      </c>
      <c r="I345" s="5" t="str">
        <f>IF(Table1[[#This Row],[Sales_Var]]&gt;=0,"Above Budget","Below Budget")</f>
        <v>Above Budget</v>
      </c>
      <c r="J345">
        <f>Table1[[#This Row],[Actual_Sales]]-(Table1[[#This Row],[COGS]]+Table1[[#This Row],[Expenses]])</f>
        <v>58</v>
      </c>
      <c r="K345">
        <v>60</v>
      </c>
      <c r="L345">
        <f>Table1[[#This Row],[Actual_Profit]]-Table1[[#This Row],[Budget_Profit]]</f>
        <v>-2</v>
      </c>
      <c r="M345" s="5">
        <f>IF(
Table1[[#This Row],[Budget_Profit]]=0,
"",
IF(
Table1[[#This Row],[Budget_Profit]]&gt;0,
(Table1[[#This Row],[Actual_Profit]]-Table1[[#This Row],[Budget_Profit]])/Table1[[#This Row],[Budget_Profit]],
(Table1[[#This Row],[Actual_Profit]]-Table1[[#This Row],[Budget_Profit]])/ABS(Table1[[#This Row],[Budget_Profit]])
)
)</f>
        <v>-3.3333333333333333E-2</v>
      </c>
      <c r="N345" s="5" t="str">
        <f>IF(Table1[[#This Row],[Profit_Var]]&gt;=0, "Above Budget", "Below Budget")</f>
        <v>Below Budget</v>
      </c>
      <c r="O345">
        <v>51</v>
      </c>
      <c r="P345">
        <v>40</v>
      </c>
      <c r="Q345">
        <f>Table1[[#This Row],[COGS]]-Table1[[#This Row],[Budget_COGS]]</f>
        <v>11</v>
      </c>
      <c r="R345" s="5">
        <f>IF(
Table1[[#This Row],[Budget_COGS]]=0,
"",
IF(
Table1[[#This Row],[Budget_COGS]]&gt;0,
(Table1[[#This Row],[Budget_COGS]]-Table1[[#This Row],[COGS]]) / Table1[[#This Row],[Budget_COGS]],
(Table1[[#This Row],[Budget_COGS]]-Table1[[#This Row],[COGS]]) / ABS(Table1[[#This Row],[Budget_COGS]])
)
)</f>
        <v>-0.27500000000000002</v>
      </c>
      <c r="S345" s="5" t="str">
        <f>IF(Table1[[#This Row],[COGS _Var]]&gt;=0, "Above Budget", "Below Budget")</f>
        <v>Above Budget</v>
      </c>
      <c r="T345">
        <f>Table1[[#This Row],[Actual_Sales]]-Table1[[#This Row],[COGS]]</f>
        <v>83</v>
      </c>
      <c r="U345">
        <v>70</v>
      </c>
      <c r="V345">
        <f>Table1[[#This Row],[Gross_Margin]]-Table1[[#This Row],[Budget_Margin]]</f>
        <v>13</v>
      </c>
      <c r="W345" s="5">
        <f>IF(
Table1[[#This Row],[Budget_Margin]]=0,
"",
IF(
Table1[[#This Row],[Budget_Margin]]&gt;0,
(Table1[[#This Row],[Gross_Margin]]-Table1[[#This Row],[Budget_Margin]]) / Table1[[#This Row],[Budget_Margin]],
(Table1[[#This Row],[Gross_Margin]]-Table1[[#This Row],[Budget_Margin]]) / ABS(Table1[[#This Row],[Budget_Margin]])
)
)</f>
        <v>0.18571428571428572</v>
      </c>
      <c r="X345" s="5" t="str">
        <f>IF(Table1[[#This Row],[Margin_Var]]&gt;=0, "Above Budget", "Below Budget")</f>
        <v>Above Budget</v>
      </c>
      <c r="Y345" s="5">
        <f>IFERROR(Table1[[#This Row],[Gross_Margin]]/Table1[[#This Row],[Actual_Sales]],0)</f>
        <v>0.61940298507462688</v>
      </c>
      <c r="Z345" s="5">
        <f>Table1[[#This Row],[Actual_Profit]]/Table1[[#This Row],[Actual_Sales]]</f>
        <v>0.43283582089552236</v>
      </c>
      <c r="AA345">
        <v>25</v>
      </c>
      <c r="AB345" s="5">
        <f>IFERROR(Table1[[#This Row],[Expenses]]/Table1[[#This Row],[Actual_Sales]],0)</f>
        <v>0.18656716417910449</v>
      </c>
      <c r="AC345">
        <v>14</v>
      </c>
      <c r="AD345">
        <v>857</v>
      </c>
      <c r="AE345" s="5">
        <f>IFERROR(Table1[[#This Row],[Inventory]]/Table1[[#This Row],[Actual_Sales]],0)</f>
        <v>6.3955223880597014</v>
      </c>
    </row>
    <row r="346" spans="1:31" x14ac:dyDescent="0.25">
      <c r="A346">
        <v>1586</v>
      </c>
      <c r="B346">
        <v>970</v>
      </c>
      <c r="C346">
        <v>3</v>
      </c>
      <c r="D346" s="2">
        <v>40422</v>
      </c>
      <c r="E346">
        <v>245</v>
      </c>
      <c r="F346">
        <v>250</v>
      </c>
      <c r="G346">
        <f>Table1[[#This Row],[Actual_Sales]]-Table1[[#This Row],[Budget_Sales]]</f>
        <v>-5</v>
      </c>
      <c r="H346" s="5">
        <f>IF(
Table1[[#This Row],[Budget_Sales]]=0,
"",
IF(
Table1[[#This Row],[Budget_Sales]]&gt;0,
(Table1[[#This Row],[Actual_Sales]]-Table1[[#This Row],[Budget_Sales]])/Table1[[#This Row],[Budget_Sales]],
(Table1[[#This Row],[Actual_Sales]]-Table1[[#This Row],[Budget_Sales]])/ABS(Table1[[#This Row],[Budget_Sales]])
)
)</f>
        <v>-0.02</v>
      </c>
      <c r="I346" s="5" t="str">
        <f>IF(Table1[[#This Row],[Sales_Var]]&gt;=0,"Above Budget","Below Budget")</f>
        <v>Below Budget</v>
      </c>
      <c r="J346">
        <f>Table1[[#This Row],[Actual_Sales]]-(Table1[[#This Row],[COGS]]+Table1[[#This Row],[Expenses]])</f>
        <v>106</v>
      </c>
      <c r="K346">
        <v>120</v>
      </c>
      <c r="L346">
        <f>Table1[[#This Row],[Actual_Profit]]-Table1[[#This Row],[Budget_Profit]]</f>
        <v>-14</v>
      </c>
      <c r="M346" s="5">
        <f>IF(
Table1[[#This Row],[Budget_Profit]]=0,
"",
IF(
Table1[[#This Row],[Budget_Profit]]&gt;0,
(Table1[[#This Row],[Actual_Profit]]-Table1[[#This Row],[Budget_Profit]])/Table1[[#This Row],[Budget_Profit]],
(Table1[[#This Row],[Actual_Profit]]-Table1[[#This Row],[Budget_Profit]])/ABS(Table1[[#This Row],[Budget_Profit]])
)
)</f>
        <v>-0.11666666666666667</v>
      </c>
      <c r="N346" s="5" t="str">
        <f>IF(Table1[[#This Row],[Profit_Var]]&gt;=0, "Above Budget", "Below Budget")</f>
        <v>Below Budget</v>
      </c>
      <c r="O346">
        <v>100</v>
      </c>
      <c r="P346">
        <v>100</v>
      </c>
      <c r="Q346">
        <f>Table1[[#This Row],[COGS]]-Table1[[#This Row],[Budget_COGS]]</f>
        <v>0</v>
      </c>
      <c r="R346" s="5">
        <f>IF(
Table1[[#This Row],[Budget_COGS]]=0,
"",
IF(
Table1[[#This Row],[Budget_COGS]]&gt;0,
(Table1[[#This Row],[Budget_COGS]]-Table1[[#This Row],[COGS]]) / Table1[[#This Row],[Budget_COGS]],
(Table1[[#This Row],[Budget_COGS]]-Table1[[#This Row],[COGS]]) / ABS(Table1[[#This Row],[Budget_COGS]])
)
)</f>
        <v>0</v>
      </c>
      <c r="S346" s="5" t="str">
        <f>IF(Table1[[#This Row],[COGS _Var]]&gt;=0, "Above Budget", "Below Budget")</f>
        <v>Above Budget</v>
      </c>
      <c r="T346">
        <f>Table1[[#This Row],[Actual_Sales]]-Table1[[#This Row],[COGS]]</f>
        <v>145</v>
      </c>
      <c r="U346">
        <v>150</v>
      </c>
      <c r="V346">
        <f>Table1[[#This Row],[Gross_Margin]]-Table1[[#This Row],[Budget_Margin]]</f>
        <v>-5</v>
      </c>
      <c r="W346" s="5">
        <f>IF(
Table1[[#This Row],[Budget_Margin]]=0,
"",
IF(
Table1[[#This Row],[Budget_Margin]]&gt;0,
(Table1[[#This Row],[Gross_Margin]]-Table1[[#This Row],[Budget_Margin]]) / Table1[[#This Row],[Budget_Margin]],
(Table1[[#This Row],[Gross_Margin]]-Table1[[#This Row],[Budget_Margin]]) / ABS(Table1[[#This Row],[Budget_Margin]])
)
)</f>
        <v>-3.3333333333333333E-2</v>
      </c>
      <c r="X346" s="5" t="str">
        <f>IF(Table1[[#This Row],[Margin_Var]]&gt;=0, "Above Budget", "Below Budget")</f>
        <v>Below Budget</v>
      </c>
      <c r="Y346" s="5">
        <f>IFERROR(Table1[[#This Row],[Gross_Margin]]/Table1[[#This Row],[Actual_Sales]],0)</f>
        <v>0.59183673469387754</v>
      </c>
      <c r="Z346" s="5">
        <f>Table1[[#This Row],[Actual_Profit]]/Table1[[#This Row],[Actual_Sales]]</f>
        <v>0.43265306122448982</v>
      </c>
      <c r="AA346">
        <v>39</v>
      </c>
      <c r="AB346" s="5">
        <f>IFERROR(Table1[[#This Row],[Expenses]]/Table1[[#This Row],[Actual_Sales]],0)</f>
        <v>0.15918367346938775</v>
      </c>
      <c r="AC346">
        <v>28</v>
      </c>
      <c r="AD346">
        <v>981</v>
      </c>
      <c r="AE346" s="5">
        <f>IFERROR(Table1[[#This Row],[Inventory]]/Table1[[#This Row],[Actual_Sales]],0)</f>
        <v>4.0040816326530608</v>
      </c>
    </row>
    <row r="347" spans="1:31" x14ac:dyDescent="0.25">
      <c r="A347">
        <v>1549</v>
      </c>
      <c r="B347">
        <v>773</v>
      </c>
      <c r="C347">
        <v>10</v>
      </c>
      <c r="D347" s="2">
        <v>40422</v>
      </c>
      <c r="E347">
        <v>245</v>
      </c>
      <c r="F347">
        <v>210</v>
      </c>
      <c r="G347">
        <f>Table1[[#This Row],[Actual_Sales]]-Table1[[#This Row],[Budget_Sales]]</f>
        <v>35</v>
      </c>
      <c r="H347" s="5">
        <f>IF(
Table1[[#This Row],[Budget_Sales]]=0,
"",
IF(
Table1[[#This Row],[Budget_Sales]]&gt;0,
(Table1[[#This Row],[Actual_Sales]]-Table1[[#This Row],[Budget_Sales]])/Table1[[#This Row],[Budget_Sales]],
(Table1[[#This Row],[Actual_Sales]]-Table1[[#This Row],[Budget_Sales]])/ABS(Table1[[#This Row],[Budget_Sales]])
)
)</f>
        <v>0.16666666666666666</v>
      </c>
      <c r="I347" s="5" t="str">
        <f>IF(Table1[[#This Row],[Sales_Var]]&gt;=0,"Above Budget","Below Budget")</f>
        <v>Above Budget</v>
      </c>
      <c r="J347">
        <f>Table1[[#This Row],[Actual_Sales]]-(Table1[[#This Row],[COGS]]+Table1[[#This Row],[Expenses]])</f>
        <v>106</v>
      </c>
      <c r="K347">
        <v>110</v>
      </c>
      <c r="L347">
        <f>Table1[[#This Row],[Actual_Profit]]-Table1[[#This Row],[Budget_Profit]]</f>
        <v>-4</v>
      </c>
      <c r="M347" s="5">
        <f>IF(
Table1[[#This Row],[Budget_Profit]]=0,
"",
IF(
Table1[[#This Row],[Budget_Profit]]&gt;0,
(Table1[[#This Row],[Actual_Profit]]-Table1[[#This Row],[Budget_Profit]])/Table1[[#This Row],[Budget_Profit]],
(Table1[[#This Row],[Actual_Profit]]-Table1[[#This Row],[Budget_Profit]])/ABS(Table1[[#This Row],[Budget_Profit]])
)
)</f>
        <v>-3.6363636363636362E-2</v>
      </c>
      <c r="N347" s="5" t="str">
        <f>IF(Table1[[#This Row],[Profit_Var]]&gt;=0, "Above Budget", "Below Budget")</f>
        <v>Below Budget</v>
      </c>
      <c r="O347">
        <v>100</v>
      </c>
      <c r="P347">
        <v>80</v>
      </c>
      <c r="Q347">
        <f>Table1[[#This Row],[COGS]]-Table1[[#This Row],[Budget_COGS]]</f>
        <v>20</v>
      </c>
      <c r="R347" s="5">
        <f>IF(
Table1[[#This Row],[Budget_COGS]]=0,
"",
IF(
Table1[[#This Row],[Budget_COGS]]&gt;0,
(Table1[[#This Row],[Budget_COGS]]-Table1[[#This Row],[COGS]]) / Table1[[#This Row],[Budget_COGS]],
(Table1[[#This Row],[Budget_COGS]]-Table1[[#This Row],[COGS]]) / ABS(Table1[[#This Row],[Budget_COGS]])
)
)</f>
        <v>-0.25</v>
      </c>
      <c r="S347" s="5" t="str">
        <f>IF(Table1[[#This Row],[COGS _Var]]&gt;=0, "Above Budget", "Below Budget")</f>
        <v>Above Budget</v>
      </c>
      <c r="T347">
        <f>Table1[[#This Row],[Actual_Sales]]-Table1[[#This Row],[COGS]]</f>
        <v>145</v>
      </c>
      <c r="U347">
        <v>130</v>
      </c>
      <c r="V347">
        <f>Table1[[#This Row],[Gross_Margin]]-Table1[[#This Row],[Budget_Margin]]</f>
        <v>15</v>
      </c>
      <c r="W347" s="5">
        <f>IF(
Table1[[#This Row],[Budget_Margin]]=0,
"",
IF(
Table1[[#This Row],[Budget_Margin]]&gt;0,
(Table1[[#This Row],[Gross_Margin]]-Table1[[#This Row],[Budget_Margin]]) / Table1[[#This Row],[Budget_Margin]],
(Table1[[#This Row],[Gross_Margin]]-Table1[[#This Row],[Budget_Margin]]) / ABS(Table1[[#This Row],[Budget_Margin]])
)
)</f>
        <v>0.11538461538461539</v>
      </c>
      <c r="X347" s="5" t="str">
        <f>IF(Table1[[#This Row],[Margin_Var]]&gt;=0, "Above Budget", "Below Budget")</f>
        <v>Above Budget</v>
      </c>
      <c r="Y347" s="5">
        <f>IFERROR(Table1[[#This Row],[Gross_Margin]]/Table1[[#This Row],[Actual_Sales]],0)</f>
        <v>0.59183673469387754</v>
      </c>
      <c r="Z347" s="5">
        <f>Table1[[#This Row],[Actual_Profit]]/Table1[[#This Row],[Actual_Sales]]</f>
        <v>0.43265306122448982</v>
      </c>
      <c r="AA347">
        <v>39</v>
      </c>
      <c r="AB347" s="5">
        <f>IFERROR(Table1[[#This Row],[Expenses]]/Table1[[#This Row],[Actual_Sales]],0)</f>
        <v>0.15918367346938775</v>
      </c>
      <c r="AC347">
        <v>28</v>
      </c>
      <c r="AD347">
        <v>981</v>
      </c>
      <c r="AE347" s="5">
        <f>IFERROR(Table1[[#This Row],[Inventory]]/Table1[[#This Row],[Actual_Sales]],0)</f>
        <v>4.0040816326530608</v>
      </c>
    </row>
    <row r="348" spans="1:31" x14ac:dyDescent="0.25">
      <c r="A348">
        <v>1447</v>
      </c>
      <c r="B348">
        <v>347</v>
      </c>
      <c r="C348">
        <v>11</v>
      </c>
      <c r="D348" s="2">
        <v>40422</v>
      </c>
      <c r="E348">
        <v>245</v>
      </c>
      <c r="F348">
        <v>260</v>
      </c>
      <c r="G348">
        <f>Table1[[#This Row],[Actual_Sales]]-Table1[[#This Row],[Budget_Sales]]</f>
        <v>-15</v>
      </c>
      <c r="H348" s="5">
        <f>IF(
Table1[[#This Row],[Budget_Sales]]=0,
"",
IF(
Table1[[#This Row],[Budget_Sales]]&gt;0,
(Table1[[#This Row],[Actual_Sales]]-Table1[[#This Row],[Budget_Sales]])/Table1[[#This Row],[Budget_Sales]],
(Table1[[#This Row],[Actual_Sales]]-Table1[[#This Row],[Budget_Sales]])/ABS(Table1[[#This Row],[Budget_Sales]])
)
)</f>
        <v>-5.7692307692307696E-2</v>
      </c>
      <c r="I348" s="5" t="str">
        <f>IF(Table1[[#This Row],[Sales_Var]]&gt;=0,"Above Budget","Below Budget")</f>
        <v>Below Budget</v>
      </c>
      <c r="J348">
        <f>Table1[[#This Row],[Actual_Sales]]-(Table1[[#This Row],[COGS]]+Table1[[#This Row],[Expenses]])</f>
        <v>106</v>
      </c>
      <c r="K348">
        <v>130</v>
      </c>
      <c r="L348">
        <f>Table1[[#This Row],[Actual_Profit]]-Table1[[#This Row],[Budget_Profit]]</f>
        <v>-24</v>
      </c>
      <c r="M348" s="5">
        <f>IF(
Table1[[#This Row],[Budget_Profit]]=0,
"",
IF(
Table1[[#This Row],[Budget_Profit]]&gt;0,
(Table1[[#This Row],[Actual_Profit]]-Table1[[#This Row],[Budget_Profit]])/Table1[[#This Row],[Budget_Profit]],
(Table1[[#This Row],[Actual_Profit]]-Table1[[#This Row],[Budget_Profit]])/ABS(Table1[[#This Row],[Budget_Profit]])
)
)</f>
        <v>-0.18461538461538463</v>
      </c>
      <c r="N348" s="5" t="str">
        <f>IF(Table1[[#This Row],[Profit_Var]]&gt;=0, "Above Budget", "Below Budget")</f>
        <v>Below Budget</v>
      </c>
      <c r="O348">
        <v>100</v>
      </c>
      <c r="P348">
        <v>100</v>
      </c>
      <c r="Q348">
        <f>Table1[[#This Row],[COGS]]-Table1[[#This Row],[Budget_COGS]]</f>
        <v>0</v>
      </c>
      <c r="R348" s="5">
        <f>IF(
Table1[[#This Row],[Budget_COGS]]=0,
"",
IF(
Table1[[#This Row],[Budget_COGS]]&gt;0,
(Table1[[#This Row],[Budget_COGS]]-Table1[[#This Row],[COGS]]) / Table1[[#This Row],[Budget_COGS]],
(Table1[[#This Row],[Budget_COGS]]-Table1[[#This Row],[COGS]]) / ABS(Table1[[#This Row],[Budget_COGS]])
)
)</f>
        <v>0</v>
      </c>
      <c r="S348" s="5" t="str">
        <f>IF(Table1[[#This Row],[COGS _Var]]&gt;=0, "Above Budget", "Below Budget")</f>
        <v>Above Budget</v>
      </c>
      <c r="T348">
        <f>Table1[[#This Row],[Actual_Sales]]-Table1[[#This Row],[COGS]]</f>
        <v>145</v>
      </c>
      <c r="U348">
        <v>160</v>
      </c>
      <c r="V348">
        <f>Table1[[#This Row],[Gross_Margin]]-Table1[[#This Row],[Budget_Margin]]</f>
        <v>-15</v>
      </c>
      <c r="W348" s="5">
        <f>IF(
Table1[[#This Row],[Budget_Margin]]=0,
"",
IF(
Table1[[#This Row],[Budget_Margin]]&gt;0,
(Table1[[#This Row],[Gross_Margin]]-Table1[[#This Row],[Budget_Margin]]) / Table1[[#This Row],[Budget_Margin]],
(Table1[[#This Row],[Gross_Margin]]-Table1[[#This Row],[Budget_Margin]]) / ABS(Table1[[#This Row],[Budget_Margin]])
)
)</f>
        <v>-9.375E-2</v>
      </c>
      <c r="X348" s="5" t="str">
        <f>IF(Table1[[#This Row],[Margin_Var]]&gt;=0, "Above Budget", "Below Budget")</f>
        <v>Below Budget</v>
      </c>
      <c r="Y348" s="5">
        <f>IFERROR(Table1[[#This Row],[Gross_Margin]]/Table1[[#This Row],[Actual_Sales]],0)</f>
        <v>0.59183673469387754</v>
      </c>
      <c r="Z348" s="5">
        <f>Table1[[#This Row],[Actual_Profit]]/Table1[[#This Row],[Actual_Sales]]</f>
        <v>0.43265306122448982</v>
      </c>
      <c r="AA348">
        <v>39</v>
      </c>
      <c r="AB348" s="5">
        <f>IFERROR(Table1[[#This Row],[Expenses]]/Table1[[#This Row],[Actual_Sales]],0)</f>
        <v>0.15918367346938775</v>
      </c>
      <c r="AC348">
        <v>28</v>
      </c>
      <c r="AD348">
        <v>981</v>
      </c>
      <c r="AE348" s="5">
        <f>IFERROR(Table1[[#This Row],[Inventory]]/Table1[[#This Row],[Actual_Sales]],0)</f>
        <v>4.0040816326530608</v>
      </c>
    </row>
    <row r="349" spans="1:31" x14ac:dyDescent="0.25">
      <c r="A349">
        <v>575</v>
      </c>
      <c r="B349">
        <v>408</v>
      </c>
      <c r="C349">
        <v>8</v>
      </c>
      <c r="D349" s="2">
        <v>40269</v>
      </c>
      <c r="E349">
        <v>245</v>
      </c>
      <c r="F349">
        <v>210</v>
      </c>
      <c r="G349">
        <f>Table1[[#This Row],[Actual_Sales]]-Table1[[#This Row],[Budget_Sales]]</f>
        <v>35</v>
      </c>
      <c r="H349" s="5">
        <f>IF(
Table1[[#This Row],[Budget_Sales]]=0,
"",
IF(
Table1[[#This Row],[Budget_Sales]]&gt;0,
(Table1[[#This Row],[Actual_Sales]]-Table1[[#This Row],[Budget_Sales]])/Table1[[#This Row],[Budget_Sales]],
(Table1[[#This Row],[Actual_Sales]]-Table1[[#This Row],[Budget_Sales]])/ABS(Table1[[#This Row],[Budget_Sales]])
)
)</f>
        <v>0.16666666666666666</v>
      </c>
      <c r="I349" s="5" t="str">
        <f>IF(Table1[[#This Row],[Sales_Var]]&gt;=0,"Above Budget","Below Budget")</f>
        <v>Above Budget</v>
      </c>
      <c r="J349">
        <f>Table1[[#This Row],[Actual_Sales]]-(Table1[[#This Row],[COGS]]+Table1[[#This Row],[Expenses]])</f>
        <v>106</v>
      </c>
      <c r="K349">
        <v>110</v>
      </c>
      <c r="L349">
        <f>Table1[[#This Row],[Actual_Profit]]-Table1[[#This Row],[Budget_Profit]]</f>
        <v>-4</v>
      </c>
      <c r="M349" s="5">
        <f>IF(
Table1[[#This Row],[Budget_Profit]]=0,
"",
IF(
Table1[[#This Row],[Budget_Profit]]&gt;0,
(Table1[[#This Row],[Actual_Profit]]-Table1[[#This Row],[Budget_Profit]])/Table1[[#This Row],[Budget_Profit]],
(Table1[[#This Row],[Actual_Profit]]-Table1[[#This Row],[Budget_Profit]])/ABS(Table1[[#This Row],[Budget_Profit]])
)
)</f>
        <v>-3.6363636363636362E-2</v>
      </c>
      <c r="N349" s="5" t="str">
        <f>IF(Table1[[#This Row],[Profit_Var]]&gt;=0, "Above Budget", "Below Budget")</f>
        <v>Below Budget</v>
      </c>
      <c r="O349">
        <v>100</v>
      </c>
      <c r="P349">
        <v>80</v>
      </c>
      <c r="Q349">
        <f>Table1[[#This Row],[COGS]]-Table1[[#This Row],[Budget_COGS]]</f>
        <v>20</v>
      </c>
      <c r="R349" s="5">
        <f>IF(
Table1[[#This Row],[Budget_COGS]]=0,
"",
IF(
Table1[[#This Row],[Budget_COGS]]&gt;0,
(Table1[[#This Row],[Budget_COGS]]-Table1[[#This Row],[COGS]]) / Table1[[#This Row],[Budget_COGS]],
(Table1[[#This Row],[Budget_COGS]]-Table1[[#This Row],[COGS]]) / ABS(Table1[[#This Row],[Budget_COGS]])
)
)</f>
        <v>-0.25</v>
      </c>
      <c r="S349" s="5" t="str">
        <f>IF(Table1[[#This Row],[COGS _Var]]&gt;=0, "Above Budget", "Below Budget")</f>
        <v>Above Budget</v>
      </c>
      <c r="T349">
        <f>Table1[[#This Row],[Actual_Sales]]-Table1[[#This Row],[COGS]]</f>
        <v>145</v>
      </c>
      <c r="U349">
        <v>130</v>
      </c>
      <c r="V349">
        <f>Table1[[#This Row],[Gross_Margin]]-Table1[[#This Row],[Budget_Margin]]</f>
        <v>15</v>
      </c>
      <c r="W349" s="5">
        <f>IF(
Table1[[#This Row],[Budget_Margin]]=0,
"",
IF(
Table1[[#This Row],[Budget_Margin]]&gt;0,
(Table1[[#This Row],[Gross_Margin]]-Table1[[#This Row],[Budget_Margin]]) / Table1[[#This Row],[Budget_Margin]],
(Table1[[#This Row],[Gross_Margin]]-Table1[[#This Row],[Budget_Margin]]) / ABS(Table1[[#This Row],[Budget_Margin]])
)
)</f>
        <v>0.11538461538461539</v>
      </c>
      <c r="X349" s="5" t="str">
        <f>IF(Table1[[#This Row],[Margin_Var]]&gt;=0, "Above Budget", "Below Budget")</f>
        <v>Above Budget</v>
      </c>
      <c r="Y349" s="5">
        <f>IFERROR(Table1[[#This Row],[Gross_Margin]]/Table1[[#This Row],[Actual_Sales]],0)</f>
        <v>0.59183673469387754</v>
      </c>
      <c r="Z349" s="5">
        <f>Table1[[#This Row],[Actual_Profit]]/Table1[[#This Row],[Actual_Sales]]</f>
        <v>0.43265306122448982</v>
      </c>
      <c r="AA349">
        <v>39</v>
      </c>
      <c r="AB349" s="5">
        <f>IFERROR(Table1[[#This Row],[Expenses]]/Table1[[#This Row],[Actual_Sales]],0)</f>
        <v>0.15918367346938775</v>
      </c>
      <c r="AC349">
        <v>28</v>
      </c>
      <c r="AD349">
        <v>822</v>
      </c>
      <c r="AE349" s="5">
        <f>IFERROR(Table1[[#This Row],[Inventory]]/Table1[[#This Row],[Actual_Sales]],0)</f>
        <v>3.3551020408163263</v>
      </c>
    </row>
    <row r="350" spans="1:31" x14ac:dyDescent="0.25">
      <c r="A350">
        <v>638</v>
      </c>
      <c r="B350">
        <v>618</v>
      </c>
      <c r="C350">
        <v>10</v>
      </c>
      <c r="D350" s="2">
        <v>40269</v>
      </c>
      <c r="E350">
        <v>245</v>
      </c>
      <c r="F350">
        <v>210</v>
      </c>
      <c r="G350">
        <f>Table1[[#This Row],[Actual_Sales]]-Table1[[#This Row],[Budget_Sales]]</f>
        <v>35</v>
      </c>
      <c r="H350" s="5">
        <f>IF(
Table1[[#This Row],[Budget_Sales]]=0,
"",
IF(
Table1[[#This Row],[Budget_Sales]]&gt;0,
(Table1[[#This Row],[Actual_Sales]]-Table1[[#This Row],[Budget_Sales]])/Table1[[#This Row],[Budget_Sales]],
(Table1[[#This Row],[Actual_Sales]]-Table1[[#This Row],[Budget_Sales]])/ABS(Table1[[#This Row],[Budget_Sales]])
)
)</f>
        <v>0.16666666666666666</v>
      </c>
      <c r="I350" s="5" t="str">
        <f>IF(Table1[[#This Row],[Sales_Var]]&gt;=0,"Above Budget","Below Budget")</f>
        <v>Above Budget</v>
      </c>
      <c r="J350">
        <f>Table1[[#This Row],[Actual_Sales]]-(Table1[[#This Row],[COGS]]+Table1[[#This Row],[Expenses]])</f>
        <v>106</v>
      </c>
      <c r="K350">
        <v>110</v>
      </c>
      <c r="L350">
        <f>Table1[[#This Row],[Actual_Profit]]-Table1[[#This Row],[Budget_Profit]]</f>
        <v>-4</v>
      </c>
      <c r="M350" s="5">
        <f>IF(
Table1[[#This Row],[Budget_Profit]]=0,
"",
IF(
Table1[[#This Row],[Budget_Profit]]&gt;0,
(Table1[[#This Row],[Actual_Profit]]-Table1[[#This Row],[Budget_Profit]])/Table1[[#This Row],[Budget_Profit]],
(Table1[[#This Row],[Actual_Profit]]-Table1[[#This Row],[Budget_Profit]])/ABS(Table1[[#This Row],[Budget_Profit]])
)
)</f>
        <v>-3.6363636363636362E-2</v>
      </c>
      <c r="N350" s="5" t="str">
        <f>IF(Table1[[#This Row],[Profit_Var]]&gt;=0, "Above Budget", "Below Budget")</f>
        <v>Below Budget</v>
      </c>
      <c r="O350">
        <v>100</v>
      </c>
      <c r="P350">
        <v>80</v>
      </c>
      <c r="Q350">
        <f>Table1[[#This Row],[COGS]]-Table1[[#This Row],[Budget_COGS]]</f>
        <v>20</v>
      </c>
      <c r="R350" s="5">
        <f>IF(
Table1[[#This Row],[Budget_COGS]]=0,
"",
IF(
Table1[[#This Row],[Budget_COGS]]&gt;0,
(Table1[[#This Row],[Budget_COGS]]-Table1[[#This Row],[COGS]]) / Table1[[#This Row],[Budget_COGS]],
(Table1[[#This Row],[Budget_COGS]]-Table1[[#This Row],[COGS]]) / ABS(Table1[[#This Row],[Budget_COGS]])
)
)</f>
        <v>-0.25</v>
      </c>
      <c r="S350" s="5" t="str">
        <f>IF(Table1[[#This Row],[COGS _Var]]&gt;=0, "Above Budget", "Below Budget")</f>
        <v>Above Budget</v>
      </c>
      <c r="T350">
        <f>Table1[[#This Row],[Actual_Sales]]-Table1[[#This Row],[COGS]]</f>
        <v>145</v>
      </c>
      <c r="U350">
        <v>130</v>
      </c>
      <c r="V350">
        <f>Table1[[#This Row],[Gross_Margin]]-Table1[[#This Row],[Budget_Margin]]</f>
        <v>15</v>
      </c>
      <c r="W350" s="5">
        <f>IF(
Table1[[#This Row],[Budget_Margin]]=0,
"",
IF(
Table1[[#This Row],[Budget_Margin]]&gt;0,
(Table1[[#This Row],[Gross_Margin]]-Table1[[#This Row],[Budget_Margin]]) / Table1[[#This Row],[Budget_Margin]],
(Table1[[#This Row],[Gross_Margin]]-Table1[[#This Row],[Budget_Margin]]) / ABS(Table1[[#This Row],[Budget_Margin]])
)
)</f>
        <v>0.11538461538461539</v>
      </c>
      <c r="X350" s="5" t="str">
        <f>IF(Table1[[#This Row],[Margin_Var]]&gt;=0, "Above Budget", "Below Budget")</f>
        <v>Above Budget</v>
      </c>
      <c r="Y350" s="5">
        <f>IFERROR(Table1[[#This Row],[Gross_Margin]]/Table1[[#This Row],[Actual_Sales]],0)</f>
        <v>0.59183673469387754</v>
      </c>
      <c r="Z350" s="5">
        <f>Table1[[#This Row],[Actual_Profit]]/Table1[[#This Row],[Actual_Sales]]</f>
        <v>0.43265306122448982</v>
      </c>
      <c r="AA350">
        <v>39</v>
      </c>
      <c r="AB350" s="5">
        <f>IFERROR(Table1[[#This Row],[Expenses]]/Table1[[#This Row],[Actual_Sales]],0)</f>
        <v>0.15918367346938775</v>
      </c>
      <c r="AC350">
        <v>28</v>
      </c>
      <c r="AD350">
        <v>822</v>
      </c>
      <c r="AE350" s="5">
        <f>IFERROR(Table1[[#This Row],[Inventory]]/Table1[[#This Row],[Actual_Sales]],0)</f>
        <v>3.3551020408163263</v>
      </c>
    </row>
    <row r="351" spans="1:31" x14ac:dyDescent="0.25">
      <c r="A351">
        <v>3943</v>
      </c>
      <c r="B351">
        <v>435</v>
      </c>
      <c r="C351">
        <v>6</v>
      </c>
      <c r="D351" s="2">
        <v>40848</v>
      </c>
      <c r="E351">
        <v>141</v>
      </c>
      <c r="F351">
        <v>120</v>
      </c>
      <c r="G351">
        <f>Table1[[#This Row],[Actual_Sales]]-Table1[[#This Row],[Budget_Sales]]</f>
        <v>21</v>
      </c>
      <c r="H351" s="5">
        <f>IF(
Table1[[#This Row],[Budget_Sales]]=0,
"",
IF(
Table1[[#This Row],[Budget_Sales]]&gt;0,
(Table1[[#This Row],[Actual_Sales]]-Table1[[#This Row],[Budget_Sales]])/Table1[[#This Row],[Budget_Sales]],
(Table1[[#This Row],[Actual_Sales]]-Table1[[#This Row],[Budget_Sales]])/ABS(Table1[[#This Row],[Budget_Sales]])
)
)</f>
        <v>0.17499999999999999</v>
      </c>
      <c r="I351" s="5" t="str">
        <f>IF(Table1[[#This Row],[Sales_Var]]&gt;=0,"Above Budget","Below Budget")</f>
        <v>Above Budget</v>
      </c>
      <c r="J351">
        <f>Table1[[#This Row],[Actual_Sales]]-(Table1[[#This Row],[COGS]]+Table1[[#This Row],[Expenses]])</f>
        <v>61</v>
      </c>
      <c r="K351">
        <v>50</v>
      </c>
      <c r="L351">
        <f>Table1[[#This Row],[Actual_Profit]]-Table1[[#This Row],[Budget_Profit]]</f>
        <v>11</v>
      </c>
      <c r="M351" s="5">
        <f>IF(
Table1[[#This Row],[Budget_Profit]]=0,
"",
IF(
Table1[[#This Row],[Budget_Profit]]&gt;0,
(Table1[[#This Row],[Actual_Profit]]-Table1[[#This Row],[Budget_Profit]])/Table1[[#This Row],[Budget_Profit]],
(Table1[[#This Row],[Actual_Profit]]-Table1[[#This Row],[Budget_Profit]])/ABS(Table1[[#This Row],[Budget_Profit]])
)
)</f>
        <v>0.22</v>
      </c>
      <c r="N351" s="5" t="str">
        <f>IF(Table1[[#This Row],[Profit_Var]]&gt;=0, "Above Budget", "Below Budget")</f>
        <v>Above Budget</v>
      </c>
      <c r="O351">
        <v>54</v>
      </c>
      <c r="P351">
        <v>50</v>
      </c>
      <c r="Q351">
        <f>Table1[[#This Row],[COGS]]-Table1[[#This Row],[Budget_COGS]]</f>
        <v>4</v>
      </c>
      <c r="R351" s="5">
        <f>IF(
Table1[[#This Row],[Budget_COGS]]=0,
"",
IF(
Table1[[#This Row],[Budget_COGS]]&gt;0,
(Table1[[#This Row],[Budget_COGS]]-Table1[[#This Row],[COGS]]) / Table1[[#This Row],[Budget_COGS]],
(Table1[[#This Row],[Budget_COGS]]-Table1[[#This Row],[COGS]]) / ABS(Table1[[#This Row],[Budget_COGS]])
)
)</f>
        <v>-0.08</v>
      </c>
      <c r="S351" s="5" t="str">
        <f>IF(Table1[[#This Row],[COGS _Var]]&gt;=0, "Above Budget", "Below Budget")</f>
        <v>Above Budget</v>
      </c>
      <c r="T351">
        <f>Table1[[#This Row],[Actual_Sales]]-Table1[[#This Row],[COGS]]</f>
        <v>87</v>
      </c>
      <c r="U351">
        <v>70</v>
      </c>
      <c r="V351">
        <f>Table1[[#This Row],[Gross_Margin]]-Table1[[#This Row],[Budget_Margin]]</f>
        <v>17</v>
      </c>
      <c r="W351" s="5">
        <f>IF(
Table1[[#This Row],[Budget_Margin]]=0,
"",
IF(
Table1[[#This Row],[Budget_Margin]]&gt;0,
(Table1[[#This Row],[Gross_Margin]]-Table1[[#This Row],[Budget_Margin]]) / Table1[[#This Row],[Budget_Margin]],
(Table1[[#This Row],[Gross_Margin]]-Table1[[#This Row],[Budget_Margin]]) / ABS(Table1[[#This Row],[Budget_Margin]])
)
)</f>
        <v>0.24285714285714285</v>
      </c>
      <c r="X351" s="5" t="str">
        <f>IF(Table1[[#This Row],[Margin_Var]]&gt;=0, "Above Budget", "Below Budget")</f>
        <v>Above Budget</v>
      </c>
      <c r="Y351" s="5">
        <f>IFERROR(Table1[[#This Row],[Gross_Margin]]/Table1[[#This Row],[Actual_Sales]],0)</f>
        <v>0.61702127659574468</v>
      </c>
      <c r="Z351" s="5">
        <f>Table1[[#This Row],[Actual_Profit]]/Table1[[#This Row],[Actual_Sales]]</f>
        <v>0.43262411347517732</v>
      </c>
      <c r="AA351">
        <v>26</v>
      </c>
      <c r="AB351" s="5">
        <f>IFERROR(Table1[[#This Row],[Expenses]]/Table1[[#This Row],[Actual_Sales]],0)</f>
        <v>0.18439716312056736</v>
      </c>
      <c r="AC351">
        <v>15</v>
      </c>
      <c r="AD351">
        <v>885</v>
      </c>
      <c r="AE351" s="5">
        <f>IFERROR(Table1[[#This Row],[Inventory]]/Table1[[#This Row],[Actual_Sales]],0)</f>
        <v>6.2765957446808507</v>
      </c>
    </row>
    <row r="352" spans="1:31" x14ac:dyDescent="0.25">
      <c r="A352">
        <v>3615</v>
      </c>
      <c r="B352">
        <v>516</v>
      </c>
      <c r="C352">
        <v>2</v>
      </c>
      <c r="D352" s="2">
        <v>40787</v>
      </c>
      <c r="E352">
        <v>842</v>
      </c>
      <c r="F352">
        <v>750</v>
      </c>
      <c r="G352">
        <f>Table1[[#This Row],[Actual_Sales]]-Table1[[#This Row],[Budget_Sales]]</f>
        <v>92</v>
      </c>
      <c r="H352" s="5">
        <f>IF(
Table1[[#This Row],[Budget_Sales]]=0,
"",
IF(
Table1[[#This Row],[Budget_Sales]]&gt;0,
(Table1[[#This Row],[Actual_Sales]]-Table1[[#This Row],[Budget_Sales]])/Table1[[#This Row],[Budget_Sales]],
(Table1[[#This Row],[Actual_Sales]]-Table1[[#This Row],[Budget_Sales]])/ABS(Table1[[#This Row],[Budget_Sales]])
)
)</f>
        <v>0.12266666666666666</v>
      </c>
      <c r="I352" s="5" t="str">
        <f>IF(Table1[[#This Row],[Sales_Var]]&gt;=0,"Above Budget","Below Budget")</f>
        <v>Above Budget</v>
      </c>
      <c r="J352">
        <f>Table1[[#This Row],[Actual_Sales]]-(Table1[[#This Row],[COGS]]+Table1[[#This Row],[Expenses]])</f>
        <v>364</v>
      </c>
      <c r="K352">
        <v>320</v>
      </c>
      <c r="L352">
        <f>Table1[[#This Row],[Actual_Profit]]-Table1[[#This Row],[Budget_Profit]]</f>
        <v>44</v>
      </c>
      <c r="M352" s="5">
        <f>IF(
Table1[[#This Row],[Budget_Profit]]=0,
"",
IF(
Table1[[#This Row],[Budget_Profit]]&gt;0,
(Table1[[#This Row],[Actual_Profit]]-Table1[[#This Row],[Budget_Profit]])/Table1[[#This Row],[Budget_Profit]],
(Table1[[#This Row],[Actual_Profit]]-Table1[[#This Row],[Budget_Profit]])/ABS(Table1[[#This Row],[Budget_Profit]])
)
)</f>
        <v>0.13750000000000001</v>
      </c>
      <c r="N352" s="5" t="str">
        <f>IF(Table1[[#This Row],[Profit_Var]]&gt;=0, "Above Budget", "Below Budget")</f>
        <v>Above Budget</v>
      </c>
      <c r="O352">
        <v>316</v>
      </c>
      <c r="P352">
        <v>300</v>
      </c>
      <c r="Q352">
        <f>Table1[[#This Row],[COGS]]-Table1[[#This Row],[Budget_COGS]]</f>
        <v>16</v>
      </c>
      <c r="R352" s="5">
        <f>IF(
Table1[[#This Row],[Budget_COGS]]=0,
"",
IF(
Table1[[#This Row],[Budget_COGS]]&gt;0,
(Table1[[#This Row],[Budget_COGS]]-Table1[[#This Row],[COGS]]) / Table1[[#This Row],[Budget_COGS]],
(Table1[[#This Row],[Budget_COGS]]-Table1[[#This Row],[COGS]]) / ABS(Table1[[#This Row],[Budget_COGS]])
)
)</f>
        <v>-5.3333333333333337E-2</v>
      </c>
      <c r="S352" s="5" t="str">
        <f>IF(Table1[[#This Row],[COGS _Var]]&gt;=0, "Above Budget", "Below Budget")</f>
        <v>Above Budget</v>
      </c>
      <c r="T352">
        <f>Table1[[#This Row],[Actual_Sales]]-Table1[[#This Row],[COGS]]</f>
        <v>526</v>
      </c>
      <c r="U352">
        <v>450</v>
      </c>
      <c r="V352">
        <f>Table1[[#This Row],[Gross_Margin]]-Table1[[#This Row],[Budget_Margin]]</f>
        <v>76</v>
      </c>
      <c r="W352" s="5">
        <f>IF(
Table1[[#This Row],[Budget_Margin]]=0,
"",
IF(
Table1[[#This Row],[Budget_Margin]]&gt;0,
(Table1[[#This Row],[Gross_Margin]]-Table1[[#This Row],[Budget_Margin]]) / Table1[[#This Row],[Budget_Margin]],
(Table1[[#This Row],[Gross_Margin]]-Table1[[#This Row],[Budget_Margin]]) / ABS(Table1[[#This Row],[Budget_Margin]])
)
)</f>
        <v>0.16888888888888889</v>
      </c>
      <c r="X352" s="5" t="str">
        <f>IF(Table1[[#This Row],[Margin_Var]]&gt;=0, "Above Budget", "Below Budget")</f>
        <v>Above Budget</v>
      </c>
      <c r="Y352" s="5">
        <f>IFERROR(Table1[[#This Row],[Gross_Margin]]/Table1[[#This Row],[Actual_Sales]],0)</f>
        <v>0.62470308788598572</v>
      </c>
      <c r="Z352" s="5">
        <f>Table1[[#This Row],[Actual_Profit]]/Table1[[#This Row],[Actual_Sales]]</f>
        <v>0.43230403800475059</v>
      </c>
      <c r="AA352">
        <v>162</v>
      </c>
      <c r="AB352" s="5">
        <f>IFERROR(Table1[[#This Row],[Expenses]]/Table1[[#This Row],[Actual_Sales]],0)</f>
        <v>0.19239904988123516</v>
      </c>
      <c r="AC352">
        <v>110</v>
      </c>
      <c r="AD352">
        <v>2580</v>
      </c>
      <c r="AE352" s="5">
        <f>IFERROR(Table1[[#This Row],[Inventory]]/Table1[[#This Row],[Actual_Sales]],0)</f>
        <v>3.0641330166270784</v>
      </c>
    </row>
    <row r="353" spans="1:31" x14ac:dyDescent="0.25">
      <c r="A353">
        <v>3614</v>
      </c>
      <c r="B353">
        <v>516</v>
      </c>
      <c r="C353">
        <v>7</v>
      </c>
      <c r="D353" s="2">
        <v>40787</v>
      </c>
      <c r="E353">
        <v>604</v>
      </c>
      <c r="F353">
        <v>550</v>
      </c>
      <c r="G353">
        <f>Table1[[#This Row],[Actual_Sales]]-Table1[[#This Row],[Budget_Sales]]</f>
        <v>54</v>
      </c>
      <c r="H353" s="5">
        <f>IF(
Table1[[#This Row],[Budget_Sales]]=0,
"",
IF(
Table1[[#This Row],[Budget_Sales]]&gt;0,
(Table1[[#This Row],[Actual_Sales]]-Table1[[#This Row],[Budget_Sales]])/Table1[[#This Row],[Budget_Sales]],
(Table1[[#This Row],[Actual_Sales]]-Table1[[#This Row],[Budget_Sales]])/ABS(Table1[[#This Row],[Budget_Sales]])
)
)</f>
        <v>9.8181818181818176E-2</v>
      </c>
      <c r="I353" s="5" t="str">
        <f>IF(Table1[[#This Row],[Sales_Var]]&gt;=0,"Above Budget","Below Budget")</f>
        <v>Above Budget</v>
      </c>
      <c r="J353">
        <f>Table1[[#This Row],[Actual_Sales]]-(Table1[[#This Row],[COGS]]+Table1[[#This Row],[Expenses]])</f>
        <v>261</v>
      </c>
      <c r="K353">
        <v>240</v>
      </c>
      <c r="L353">
        <f>Table1[[#This Row],[Actual_Profit]]-Table1[[#This Row],[Budget_Profit]]</f>
        <v>21</v>
      </c>
      <c r="M353" s="5">
        <f>IF(
Table1[[#This Row],[Budget_Profit]]=0,
"",
IF(
Table1[[#This Row],[Budget_Profit]]&gt;0,
(Table1[[#This Row],[Actual_Profit]]-Table1[[#This Row],[Budget_Profit]])/Table1[[#This Row],[Budget_Profit]],
(Table1[[#This Row],[Actual_Profit]]-Table1[[#This Row],[Budget_Profit]])/ABS(Table1[[#This Row],[Budget_Profit]])
)
)</f>
        <v>8.7499999999999994E-2</v>
      </c>
      <c r="N353" s="5" t="str">
        <f>IF(Table1[[#This Row],[Profit_Var]]&gt;=0, "Above Budget", "Below Budget")</f>
        <v>Above Budget</v>
      </c>
      <c r="O353">
        <v>249</v>
      </c>
      <c r="P353">
        <v>230</v>
      </c>
      <c r="Q353">
        <f>Table1[[#This Row],[COGS]]-Table1[[#This Row],[Budget_COGS]]</f>
        <v>19</v>
      </c>
      <c r="R353" s="5">
        <f>IF(
Table1[[#This Row],[Budget_COGS]]=0,
"",
IF(
Table1[[#This Row],[Budget_COGS]]&gt;0,
(Table1[[#This Row],[Budget_COGS]]-Table1[[#This Row],[COGS]]) / Table1[[#This Row],[Budget_COGS]],
(Table1[[#This Row],[Budget_COGS]]-Table1[[#This Row],[COGS]]) / ABS(Table1[[#This Row],[Budget_COGS]])
)
)</f>
        <v>-8.2608695652173908E-2</v>
      </c>
      <c r="S353" s="5" t="str">
        <f>IF(Table1[[#This Row],[COGS _Var]]&gt;=0, "Above Budget", "Below Budget")</f>
        <v>Above Budget</v>
      </c>
      <c r="T353">
        <f>Table1[[#This Row],[Actual_Sales]]-Table1[[#This Row],[COGS]]</f>
        <v>355</v>
      </c>
      <c r="U353">
        <v>320</v>
      </c>
      <c r="V353">
        <f>Table1[[#This Row],[Gross_Margin]]-Table1[[#This Row],[Budget_Margin]]</f>
        <v>35</v>
      </c>
      <c r="W353" s="5">
        <f>IF(
Table1[[#This Row],[Budget_Margin]]=0,
"",
IF(
Table1[[#This Row],[Budget_Margin]]&gt;0,
(Table1[[#This Row],[Gross_Margin]]-Table1[[#This Row],[Budget_Margin]]) / Table1[[#This Row],[Budget_Margin]],
(Table1[[#This Row],[Gross_Margin]]-Table1[[#This Row],[Budget_Margin]]) / ABS(Table1[[#This Row],[Budget_Margin]])
)
)</f>
        <v>0.109375</v>
      </c>
      <c r="X353" s="5" t="str">
        <f>IF(Table1[[#This Row],[Margin_Var]]&gt;=0, "Above Budget", "Below Budget")</f>
        <v>Above Budget</v>
      </c>
      <c r="Y353" s="5">
        <f>IFERROR(Table1[[#This Row],[Gross_Margin]]/Table1[[#This Row],[Actual_Sales]],0)</f>
        <v>0.58774834437086088</v>
      </c>
      <c r="Z353" s="5">
        <f>Table1[[#This Row],[Actual_Profit]]/Table1[[#This Row],[Actual_Sales]]</f>
        <v>0.43211920529801323</v>
      </c>
      <c r="AA353">
        <v>94</v>
      </c>
      <c r="AB353" s="5">
        <f>IFERROR(Table1[[#This Row],[Expenses]]/Table1[[#This Row],[Actual_Sales]],0)</f>
        <v>0.15562913907284767</v>
      </c>
      <c r="AC353">
        <v>69</v>
      </c>
      <c r="AD353">
        <v>1286</v>
      </c>
      <c r="AE353" s="5">
        <f>IFERROR(Table1[[#This Row],[Inventory]]/Table1[[#This Row],[Actual_Sales]],0)</f>
        <v>2.129139072847682</v>
      </c>
    </row>
    <row r="354" spans="1:31" x14ac:dyDescent="0.25">
      <c r="A354">
        <v>191</v>
      </c>
      <c r="B354">
        <v>303</v>
      </c>
      <c r="C354">
        <v>1</v>
      </c>
      <c r="D354" s="2">
        <v>40210</v>
      </c>
      <c r="E354">
        <v>243</v>
      </c>
      <c r="F354">
        <v>250</v>
      </c>
      <c r="G354">
        <f>Table1[[#This Row],[Actual_Sales]]-Table1[[#This Row],[Budget_Sales]]</f>
        <v>-7</v>
      </c>
      <c r="H354" s="5">
        <f>IF(
Table1[[#This Row],[Budget_Sales]]=0,
"",
IF(
Table1[[#This Row],[Budget_Sales]]&gt;0,
(Table1[[#This Row],[Actual_Sales]]-Table1[[#This Row],[Budget_Sales]])/Table1[[#This Row],[Budget_Sales]],
(Table1[[#This Row],[Actual_Sales]]-Table1[[#This Row],[Budget_Sales]])/ABS(Table1[[#This Row],[Budget_Sales]])
)
)</f>
        <v>-2.8000000000000001E-2</v>
      </c>
      <c r="I354" s="5" t="str">
        <f>IF(Table1[[#This Row],[Sales_Var]]&gt;=0,"Above Budget","Below Budget")</f>
        <v>Below Budget</v>
      </c>
      <c r="J354">
        <f>Table1[[#This Row],[Actual_Sales]]-(Table1[[#This Row],[COGS]]+Table1[[#This Row],[Expenses]])</f>
        <v>105</v>
      </c>
      <c r="K354">
        <v>120</v>
      </c>
      <c r="L354">
        <f>Table1[[#This Row],[Actual_Profit]]-Table1[[#This Row],[Budget_Profit]]</f>
        <v>-15</v>
      </c>
      <c r="M354" s="5">
        <f>IF(
Table1[[#This Row],[Budget_Profit]]=0,
"",
IF(
Table1[[#This Row],[Budget_Profit]]&gt;0,
(Table1[[#This Row],[Actual_Profit]]-Table1[[#This Row],[Budget_Profit]])/Table1[[#This Row],[Budget_Profit]],
(Table1[[#This Row],[Actual_Profit]]-Table1[[#This Row],[Budget_Profit]])/ABS(Table1[[#This Row],[Budget_Profit]])
)
)</f>
        <v>-0.125</v>
      </c>
      <c r="N354" s="5" t="str">
        <f>IF(Table1[[#This Row],[Profit_Var]]&gt;=0, "Above Budget", "Below Budget")</f>
        <v>Below Budget</v>
      </c>
      <c r="O354">
        <v>99</v>
      </c>
      <c r="P354">
        <v>100</v>
      </c>
      <c r="Q354">
        <f>Table1[[#This Row],[COGS]]-Table1[[#This Row],[Budget_COGS]]</f>
        <v>-1</v>
      </c>
      <c r="R354" s="5">
        <f>IF(
Table1[[#This Row],[Budget_COGS]]=0,
"",
IF(
Table1[[#This Row],[Budget_COGS]]&gt;0,
(Table1[[#This Row],[Budget_COGS]]-Table1[[#This Row],[COGS]]) / Table1[[#This Row],[Budget_COGS]],
(Table1[[#This Row],[Budget_COGS]]-Table1[[#This Row],[COGS]]) / ABS(Table1[[#This Row],[Budget_COGS]])
)
)</f>
        <v>0.01</v>
      </c>
      <c r="S354" s="5" t="str">
        <f>IF(Table1[[#This Row],[COGS _Var]]&gt;=0, "Above Budget", "Below Budget")</f>
        <v>Below Budget</v>
      </c>
      <c r="T354">
        <f>Table1[[#This Row],[Actual_Sales]]-Table1[[#This Row],[COGS]]</f>
        <v>144</v>
      </c>
      <c r="U354">
        <v>150</v>
      </c>
      <c r="V354">
        <f>Table1[[#This Row],[Gross_Margin]]-Table1[[#This Row],[Budget_Margin]]</f>
        <v>-6</v>
      </c>
      <c r="W354" s="5">
        <f>IF(
Table1[[#This Row],[Budget_Margin]]=0,
"",
IF(
Table1[[#This Row],[Budget_Margin]]&gt;0,
(Table1[[#This Row],[Gross_Margin]]-Table1[[#This Row],[Budget_Margin]]) / Table1[[#This Row],[Budget_Margin]],
(Table1[[#This Row],[Gross_Margin]]-Table1[[#This Row],[Budget_Margin]]) / ABS(Table1[[#This Row],[Budget_Margin]])
)
)</f>
        <v>-0.04</v>
      </c>
      <c r="X354" s="5" t="str">
        <f>IF(Table1[[#This Row],[Margin_Var]]&gt;=0, "Above Budget", "Below Budget")</f>
        <v>Below Budget</v>
      </c>
      <c r="Y354" s="5">
        <f>IFERROR(Table1[[#This Row],[Gross_Margin]]/Table1[[#This Row],[Actual_Sales]],0)</f>
        <v>0.59259259259259256</v>
      </c>
      <c r="Z354" s="5">
        <f>Table1[[#This Row],[Actual_Profit]]/Table1[[#This Row],[Actual_Sales]]</f>
        <v>0.43209876543209874</v>
      </c>
      <c r="AA354">
        <v>39</v>
      </c>
      <c r="AB354" s="5">
        <f>IFERROR(Table1[[#This Row],[Expenses]]/Table1[[#This Row],[Actual_Sales]],0)</f>
        <v>0.16049382716049382</v>
      </c>
      <c r="AC354">
        <v>27</v>
      </c>
      <c r="AD354">
        <v>766</v>
      </c>
      <c r="AE354" s="5">
        <f>IFERROR(Table1[[#This Row],[Inventory]]/Table1[[#This Row],[Actual_Sales]],0)</f>
        <v>3.1522633744855968</v>
      </c>
    </row>
    <row r="355" spans="1:31" x14ac:dyDescent="0.25">
      <c r="A355">
        <v>315</v>
      </c>
      <c r="B355">
        <v>815</v>
      </c>
      <c r="C355">
        <v>8</v>
      </c>
      <c r="D355" s="2">
        <v>40210</v>
      </c>
      <c r="E355">
        <v>243</v>
      </c>
      <c r="F355">
        <v>210</v>
      </c>
      <c r="G355">
        <f>Table1[[#This Row],[Actual_Sales]]-Table1[[#This Row],[Budget_Sales]]</f>
        <v>33</v>
      </c>
      <c r="H355" s="5">
        <f>IF(
Table1[[#This Row],[Budget_Sales]]=0,
"",
IF(
Table1[[#This Row],[Budget_Sales]]&gt;0,
(Table1[[#This Row],[Actual_Sales]]-Table1[[#This Row],[Budget_Sales]])/Table1[[#This Row],[Budget_Sales]],
(Table1[[#This Row],[Actual_Sales]]-Table1[[#This Row],[Budget_Sales]])/ABS(Table1[[#This Row],[Budget_Sales]])
)
)</f>
        <v>0.15714285714285714</v>
      </c>
      <c r="I355" s="5" t="str">
        <f>IF(Table1[[#This Row],[Sales_Var]]&gt;=0,"Above Budget","Below Budget")</f>
        <v>Above Budget</v>
      </c>
      <c r="J355">
        <f>Table1[[#This Row],[Actual_Sales]]-(Table1[[#This Row],[COGS]]+Table1[[#This Row],[Expenses]])</f>
        <v>105</v>
      </c>
      <c r="K355">
        <v>110</v>
      </c>
      <c r="L355">
        <f>Table1[[#This Row],[Actual_Profit]]-Table1[[#This Row],[Budget_Profit]]</f>
        <v>-5</v>
      </c>
      <c r="M355" s="5">
        <f>IF(
Table1[[#This Row],[Budget_Profit]]=0,
"",
IF(
Table1[[#This Row],[Budget_Profit]]&gt;0,
(Table1[[#This Row],[Actual_Profit]]-Table1[[#This Row],[Budget_Profit]])/Table1[[#This Row],[Budget_Profit]],
(Table1[[#This Row],[Actual_Profit]]-Table1[[#This Row],[Budget_Profit]])/ABS(Table1[[#This Row],[Budget_Profit]])
)
)</f>
        <v>-4.5454545454545456E-2</v>
      </c>
      <c r="N355" s="5" t="str">
        <f>IF(Table1[[#This Row],[Profit_Var]]&gt;=0, "Above Budget", "Below Budget")</f>
        <v>Below Budget</v>
      </c>
      <c r="O355">
        <v>99</v>
      </c>
      <c r="P355">
        <v>80</v>
      </c>
      <c r="Q355">
        <f>Table1[[#This Row],[COGS]]-Table1[[#This Row],[Budget_COGS]]</f>
        <v>19</v>
      </c>
      <c r="R355" s="5">
        <f>IF(
Table1[[#This Row],[Budget_COGS]]=0,
"",
IF(
Table1[[#This Row],[Budget_COGS]]&gt;0,
(Table1[[#This Row],[Budget_COGS]]-Table1[[#This Row],[COGS]]) / Table1[[#This Row],[Budget_COGS]],
(Table1[[#This Row],[Budget_COGS]]-Table1[[#This Row],[COGS]]) / ABS(Table1[[#This Row],[Budget_COGS]])
)
)</f>
        <v>-0.23749999999999999</v>
      </c>
      <c r="S355" s="5" t="str">
        <f>IF(Table1[[#This Row],[COGS _Var]]&gt;=0, "Above Budget", "Below Budget")</f>
        <v>Above Budget</v>
      </c>
      <c r="T355">
        <f>Table1[[#This Row],[Actual_Sales]]-Table1[[#This Row],[COGS]]</f>
        <v>144</v>
      </c>
      <c r="U355">
        <v>130</v>
      </c>
      <c r="V355">
        <f>Table1[[#This Row],[Gross_Margin]]-Table1[[#This Row],[Budget_Margin]]</f>
        <v>14</v>
      </c>
      <c r="W355" s="5">
        <f>IF(
Table1[[#This Row],[Budget_Margin]]=0,
"",
IF(
Table1[[#This Row],[Budget_Margin]]&gt;0,
(Table1[[#This Row],[Gross_Margin]]-Table1[[#This Row],[Budget_Margin]]) / Table1[[#This Row],[Budget_Margin]],
(Table1[[#This Row],[Gross_Margin]]-Table1[[#This Row],[Budget_Margin]]) / ABS(Table1[[#This Row],[Budget_Margin]])
)
)</f>
        <v>0.1076923076923077</v>
      </c>
      <c r="X355" s="5" t="str">
        <f>IF(Table1[[#This Row],[Margin_Var]]&gt;=0, "Above Budget", "Below Budget")</f>
        <v>Above Budget</v>
      </c>
      <c r="Y355" s="5">
        <f>IFERROR(Table1[[#This Row],[Gross_Margin]]/Table1[[#This Row],[Actual_Sales]],0)</f>
        <v>0.59259259259259256</v>
      </c>
      <c r="Z355" s="5">
        <f>Table1[[#This Row],[Actual_Profit]]/Table1[[#This Row],[Actual_Sales]]</f>
        <v>0.43209876543209874</v>
      </c>
      <c r="AA355">
        <v>39</v>
      </c>
      <c r="AB355" s="5">
        <f>IFERROR(Table1[[#This Row],[Expenses]]/Table1[[#This Row],[Actual_Sales]],0)</f>
        <v>0.16049382716049382</v>
      </c>
      <c r="AC355">
        <v>27</v>
      </c>
      <c r="AD355">
        <v>766</v>
      </c>
      <c r="AE355" s="5">
        <f>IFERROR(Table1[[#This Row],[Inventory]]/Table1[[#This Row],[Actual_Sales]],0)</f>
        <v>3.1522633744855968</v>
      </c>
    </row>
    <row r="356" spans="1:31" x14ac:dyDescent="0.25">
      <c r="A356">
        <v>254</v>
      </c>
      <c r="B356">
        <v>518</v>
      </c>
      <c r="C356">
        <v>12</v>
      </c>
      <c r="D356" s="2">
        <v>40210</v>
      </c>
      <c r="E356">
        <v>243</v>
      </c>
      <c r="F356">
        <v>260</v>
      </c>
      <c r="G356">
        <f>Table1[[#This Row],[Actual_Sales]]-Table1[[#This Row],[Budget_Sales]]</f>
        <v>-17</v>
      </c>
      <c r="H356" s="5">
        <f>IF(
Table1[[#This Row],[Budget_Sales]]=0,
"",
IF(
Table1[[#This Row],[Budget_Sales]]&gt;0,
(Table1[[#This Row],[Actual_Sales]]-Table1[[#This Row],[Budget_Sales]])/Table1[[#This Row],[Budget_Sales]],
(Table1[[#This Row],[Actual_Sales]]-Table1[[#This Row],[Budget_Sales]])/ABS(Table1[[#This Row],[Budget_Sales]])
)
)</f>
        <v>-6.5384615384615388E-2</v>
      </c>
      <c r="I356" s="5" t="str">
        <f>IF(Table1[[#This Row],[Sales_Var]]&gt;=0,"Above Budget","Below Budget")</f>
        <v>Below Budget</v>
      </c>
      <c r="J356">
        <f>Table1[[#This Row],[Actual_Sales]]-(Table1[[#This Row],[COGS]]+Table1[[#This Row],[Expenses]])</f>
        <v>105</v>
      </c>
      <c r="K356">
        <v>130</v>
      </c>
      <c r="L356">
        <f>Table1[[#This Row],[Actual_Profit]]-Table1[[#This Row],[Budget_Profit]]</f>
        <v>-25</v>
      </c>
      <c r="M356" s="5">
        <f>IF(
Table1[[#This Row],[Budget_Profit]]=0,
"",
IF(
Table1[[#This Row],[Budget_Profit]]&gt;0,
(Table1[[#This Row],[Actual_Profit]]-Table1[[#This Row],[Budget_Profit]])/Table1[[#This Row],[Budget_Profit]],
(Table1[[#This Row],[Actual_Profit]]-Table1[[#This Row],[Budget_Profit]])/ABS(Table1[[#This Row],[Budget_Profit]])
)
)</f>
        <v>-0.19230769230769232</v>
      </c>
      <c r="N356" s="5" t="str">
        <f>IF(Table1[[#This Row],[Profit_Var]]&gt;=0, "Above Budget", "Below Budget")</f>
        <v>Below Budget</v>
      </c>
      <c r="O356">
        <v>99</v>
      </c>
      <c r="P356">
        <v>100</v>
      </c>
      <c r="Q356">
        <f>Table1[[#This Row],[COGS]]-Table1[[#This Row],[Budget_COGS]]</f>
        <v>-1</v>
      </c>
      <c r="R356" s="5">
        <f>IF(
Table1[[#This Row],[Budget_COGS]]=0,
"",
IF(
Table1[[#This Row],[Budget_COGS]]&gt;0,
(Table1[[#This Row],[Budget_COGS]]-Table1[[#This Row],[COGS]]) / Table1[[#This Row],[Budget_COGS]],
(Table1[[#This Row],[Budget_COGS]]-Table1[[#This Row],[COGS]]) / ABS(Table1[[#This Row],[Budget_COGS]])
)
)</f>
        <v>0.01</v>
      </c>
      <c r="S356" s="5" t="str">
        <f>IF(Table1[[#This Row],[COGS _Var]]&gt;=0, "Above Budget", "Below Budget")</f>
        <v>Below Budget</v>
      </c>
      <c r="T356">
        <f>Table1[[#This Row],[Actual_Sales]]-Table1[[#This Row],[COGS]]</f>
        <v>144</v>
      </c>
      <c r="U356">
        <v>160</v>
      </c>
      <c r="V356">
        <f>Table1[[#This Row],[Gross_Margin]]-Table1[[#This Row],[Budget_Margin]]</f>
        <v>-16</v>
      </c>
      <c r="W356" s="5">
        <f>IF(
Table1[[#This Row],[Budget_Margin]]=0,
"",
IF(
Table1[[#This Row],[Budget_Margin]]&gt;0,
(Table1[[#This Row],[Gross_Margin]]-Table1[[#This Row],[Budget_Margin]]) / Table1[[#This Row],[Budget_Margin]],
(Table1[[#This Row],[Gross_Margin]]-Table1[[#This Row],[Budget_Margin]]) / ABS(Table1[[#This Row],[Budget_Margin]])
)
)</f>
        <v>-0.1</v>
      </c>
      <c r="X356" s="5" t="str">
        <f>IF(Table1[[#This Row],[Margin_Var]]&gt;=0, "Above Budget", "Below Budget")</f>
        <v>Below Budget</v>
      </c>
      <c r="Y356" s="5">
        <f>IFERROR(Table1[[#This Row],[Gross_Margin]]/Table1[[#This Row],[Actual_Sales]],0)</f>
        <v>0.59259259259259256</v>
      </c>
      <c r="Z356" s="5">
        <f>Table1[[#This Row],[Actual_Profit]]/Table1[[#This Row],[Actual_Sales]]</f>
        <v>0.43209876543209874</v>
      </c>
      <c r="AA356">
        <v>39</v>
      </c>
      <c r="AB356" s="5">
        <f>IFERROR(Table1[[#This Row],[Expenses]]/Table1[[#This Row],[Actual_Sales]],0)</f>
        <v>0.16049382716049382</v>
      </c>
      <c r="AC356">
        <v>27</v>
      </c>
      <c r="AD356">
        <v>766</v>
      </c>
      <c r="AE356" s="5">
        <f>IFERROR(Table1[[#This Row],[Inventory]]/Table1[[#This Row],[Actual_Sales]],0)</f>
        <v>3.1522633744855968</v>
      </c>
    </row>
    <row r="357" spans="1:31" x14ac:dyDescent="0.25">
      <c r="A357">
        <v>481</v>
      </c>
      <c r="B357">
        <v>720</v>
      </c>
      <c r="C357">
        <v>3</v>
      </c>
      <c r="D357" s="2">
        <v>40238</v>
      </c>
      <c r="E357">
        <v>234</v>
      </c>
      <c r="F357">
        <v>240</v>
      </c>
      <c r="G357">
        <f>Table1[[#This Row],[Actual_Sales]]-Table1[[#This Row],[Budget_Sales]]</f>
        <v>-6</v>
      </c>
      <c r="H357" s="5">
        <f>IF(
Table1[[#This Row],[Budget_Sales]]=0,
"",
IF(
Table1[[#This Row],[Budget_Sales]]&gt;0,
(Table1[[#This Row],[Actual_Sales]]-Table1[[#This Row],[Budget_Sales]])/Table1[[#This Row],[Budget_Sales]],
(Table1[[#This Row],[Actual_Sales]]-Table1[[#This Row],[Budget_Sales]])/ABS(Table1[[#This Row],[Budget_Sales]])
)
)</f>
        <v>-2.5000000000000001E-2</v>
      </c>
      <c r="I357" s="5" t="str">
        <f>IF(Table1[[#This Row],[Sales_Var]]&gt;=0,"Above Budget","Below Budget")</f>
        <v>Below Budget</v>
      </c>
      <c r="J357">
        <f>Table1[[#This Row],[Actual_Sales]]-(Table1[[#This Row],[COGS]]+Table1[[#This Row],[Expenses]])</f>
        <v>101</v>
      </c>
      <c r="K357">
        <v>110</v>
      </c>
      <c r="L357">
        <f>Table1[[#This Row],[Actual_Profit]]-Table1[[#This Row],[Budget_Profit]]</f>
        <v>-9</v>
      </c>
      <c r="M357" s="5">
        <f>IF(
Table1[[#This Row],[Budget_Profit]]=0,
"",
IF(
Table1[[#This Row],[Budget_Profit]]&gt;0,
(Table1[[#This Row],[Actual_Profit]]-Table1[[#This Row],[Budget_Profit]])/Table1[[#This Row],[Budget_Profit]],
(Table1[[#This Row],[Actual_Profit]]-Table1[[#This Row],[Budget_Profit]])/ABS(Table1[[#This Row],[Budget_Profit]])
)
)</f>
        <v>-8.1818181818181818E-2</v>
      </c>
      <c r="N357" s="5" t="str">
        <f>IF(Table1[[#This Row],[Profit_Var]]&gt;=0, "Above Budget", "Below Budget")</f>
        <v>Below Budget</v>
      </c>
      <c r="O357">
        <v>95</v>
      </c>
      <c r="P357">
        <v>100</v>
      </c>
      <c r="Q357">
        <f>Table1[[#This Row],[COGS]]-Table1[[#This Row],[Budget_COGS]]</f>
        <v>-5</v>
      </c>
      <c r="R357" s="5">
        <f>IF(
Table1[[#This Row],[Budget_COGS]]=0,
"",
IF(
Table1[[#This Row],[Budget_COGS]]&gt;0,
(Table1[[#This Row],[Budget_COGS]]-Table1[[#This Row],[COGS]]) / Table1[[#This Row],[Budget_COGS]],
(Table1[[#This Row],[Budget_COGS]]-Table1[[#This Row],[COGS]]) / ABS(Table1[[#This Row],[Budget_COGS]])
)
)</f>
        <v>0.05</v>
      </c>
      <c r="S357" s="5" t="str">
        <f>IF(Table1[[#This Row],[COGS _Var]]&gt;=0, "Above Budget", "Below Budget")</f>
        <v>Below Budget</v>
      </c>
      <c r="T357">
        <f>Table1[[#This Row],[Actual_Sales]]-Table1[[#This Row],[COGS]]</f>
        <v>139</v>
      </c>
      <c r="U357">
        <v>140</v>
      </c>
      <c r="V357">
        <f>Table1[[#This Row],[Gross_Margin]]-Table1[[#This Row],[Budget_Margin]]</f>
        <v>-1</v>
      </c>
      <c r="W357" s="5">
        <f>IF(
Table1[[#This Row],[Budget_Margin]]=0,
"",
IF(
Table1[[#This Row],[Budget_Margin]]&gt;0,
(Table1[[#This Row],[Gross_Margin]]-Table1[[#This Row],[Budget_Margin]]) / Table1[[#This Row],[Budget_Margin]],
(Table1[[#This Row],[Gross_Margin]]-Table1[[#This Row],[Budget_Margin]]) / ABS(Table1[[#This Row],[Budget_Margin]])
)
)</f>
        <v>-7.1428571428571426E-3</v>
      </c>
      <c r="X357" s="5" t="str">
        <f>IF(Table1[[#This Row],[Margin_Var]]&gt;=0, "Above Budget", "Below Budget")</f>
        <v>Below Budget</v>
      </c>
      <c r="Y357" s="5">
        <f>IFERROR(Table1[[#This Row],[Gross_Margin]]/Table1[[#This Row],[Actual_Sales]],0)</f>
        <v>0.59401709401709402</v>
      </c>
      <c r="Z357" s="5">
        <f>Table1[[#This Row],[Actual_Profit]]/Table1[[#This Row],[Actual_Sales]]</f>
        <v>0.43162393162393164</v>
      </c>
      <c r="AA357">
        <v>38</v>
      </c>
      <c r="AB357" s="5">
        <f>IFERROR(Table1[[#This Row],[Expenses]]/Table1[[#This Row],[Actual_Sales]],0)</f>
        <v>0.1623931623931624</v>
      </c>
      <c r="AC357">
        <v>26</v>
      </c>
      <c r="AD357">
        <v>799</v>
      </c>
      <c r="AE357" s="5">
        <f>IFERROR(Table1[[#This Row],[Inventory]]/Table1[[#This Row],[Actual_Sales]],0)</f>
        <v>3.4145299145299144</v>
      </c>
    </row>
    <row r="358" spans="1:31" x14ac:dyDescent="0.25">
      <c r="A358">
        <v>437</v>
      </c>
      <c r="B358">
        <v>562</v>
      </c>
      <c r="C358">
        <v>8</v>
      </c>
      <c r="D358" s="2">
        <v>40238</v>
      </c>
      <c r="E358">
        <v>234</v>
      </c>
      <c r="F358">
        <v>200</v>
      </c>
      <c r="G358">
        <f>Table1[[#This Row],[Actual_Sales]]-Table1[[#This Row],[Budget_Sales]]</f>
        <v>34</v>
      </c>
      <c r="H358" s="5">
        <f>IF(
Table1[[#This Row],[Budget_Sales]]=0,
"",
IF(
Table1[[#This Row],[Budget_Sales]]&gt;0,
(Table1[[#This Row],[Actual_Sales]]-Table1[[#This Row],[Budget_Sales]])/Table1[[#This Row],[Budget_Sales]],
(Table1[[#This Row],[Actual_Sales]]-Table1[[#This Row],[Budget_Sales]])/ABS(Table1[[#This Row],[Budget_Sales]])
)
)</f>
        <v>0.17</v>
      </c>
      <c r="I358" s="5" t="str">
        <f>IF(Table1[[#This Row],[Sales_Var]]&gt;=0,"Above Budget","Below Budget")</f>
        <v>Above Budget</v>
      </c>
      <c r="J358">
        <f>Table1[[#This Row],[Actual_Sales]]-(Table1[[#This Row],[COGS]]+Table1[[#This Row],[Expenses]])</f>
        <v>101</v>
      </c>
      <c r="K358">
        <v>100</v>
      </c>
      <c r="L358">
        <f>Table1[[#This Row],[Actual_Profit]]-Table1[[#This Row],[Budget_Profit]]</f>
        <v>1</v>
      </c>
      <c r="M358" s="5">
        <f>IF(
Table1[[#This Row],[Budget_Profit]]=0,
"",
IF(
Table1[[#This Row],[Budget_Profit]]&gt;0,
(Table1[[#This Row],[Actual_Profit]]-Table1[[#This Row],[Budget_Profit]])/Table1[[#This Row],[Budget_Profit]],
(Table1[[#This Row],[Actual_Profit]]-Table1[[#This Row],[Budget_Profit]])/ABS(Table1[[#This Row],[Budget_Profit]])
)
)</f>
        <v>0.01</v>
      </c>
      <c r="N358" s="5" t="str">
        <f>IF(Table1[[#This Row],[Profit_Var]]&gt;=0, "Above Budget", "Below Budget")</f>
        <v>Above Budget</v>
      </c>
      <c r="O358">
        <v>95</v>
      </c>
      <c r="P358">
        <v>80</v>
      </c>
      <c r="Q358">
        <f>Table1[[#This Row],[COGS]]-Table1[[#This Row],[Budget_COGS]]</f>
        <v>15</v>
      </c>
      <c r="R358" s="5">
        <f>IF(
Table1[[#This Row],[Budget_COGS]]=0,
"",
IF(
Table1[[#This Row],[Budget_COGS]]&gt;0,
(Table1[[#This Row],[Budget_COGS]]-Table1[[#This Row],[COGS]]) / Table1[[#This Row],[Budget_COGS]],
(Table1[[#This Row],[Budget_COGS]]-Table1[[#This Row],[COGS]]) / ABS(Table1[[#This Row],[Budget_COGS]])
)
)</f>
        <v>-0.1875</v>
      </c>
      <c r="S358" s="5" t="str">
        <f>IF(Table1[[#This Row],[COGS _Var]]&gt;=0, "Above Budget", "Below Budget")</f>
        <v>Above Budget</v>
      </c>
      <c r="T358">
        <f>Table1[[#This Row],[Actual_Sales]]-Table1[[#This Row],[COGS]]</f>
        <v>139</v>
      </c>
      <c r="U358">
        <v>120</v>
      </c>
      <c r="V358">
        <f>Table1[[#This Row],[Gross_Margin]]-Table1[[#This Row],[Budget_Margin]]</f>
        <v>19</v>
      </c>
      <c r="W358" s="5">
        <f>IF(
Table1[[#This Row],[Budget_Margin]]=0,
"",
IF(
Table1[[#This Row],[Budget_Margin]]&gt;0,
(Table1[[#This Row],[Gross_Margin]]-Table1[[#This Row],[Budget_Margin]]) / Table1[[#This Row],[Budget_Margin]],
(Table1[[#This Row],[Gross_Margin]]-Table1[[#This Row],[Budget_Margin]]) / ABS(Table1[[#This Row],[Budget_Margin]])
)
)</f>
        <v>0.15833333333333333</v>
      </c>
      <c r="X358" s="5" t="str">
        <f>IF(Table1[[#This Row],[Margin_Var]]&gt;=0, "Above Budget", "Below Budget")</f>
        <v>Above Budget</v>
      </c>
      <c r="Y358" s="5">
        <f>IFERROR(Table1[[#This Row],[Gross_Margin]]/Table1[[#This Row],[Actual_Sales]],0)</f>
        <v>0.59401709401709402</v>
      </c>
      <c r="Z358" s="5">
        <f>Table1[[#This Row],[Actual_Profit]]/Table1[[#This Row],[Actual_Sales]]</f>
        <v>0.43162393162393164</v>
      </c>
      <c r="AA358">
        <v>38</v>
      </c>
      <c r="AB358" s="5">
        <f>IFERROR(Table1[[#This Row],[Expenses]]/Table1[[#This Row],[Actual_Sales]],0)</f>
        <v>0.1623931623931624</v>
      </c>
      <c r="AC358">
        <v>26</v>
      </c>
      <c r="AD358">
        <v>799</v>
      </c>
      <c r="AE358" s="5">
        <f>IFERROR(Table1[[#This Row],[Inventory]]/Table1[[#This Row],[Actual_Sales]],0)</f>
        <v>3.4145299145299144</v>
      </c>
    </row>
    <row r="359" spans="1:31" x14ac:dyDescent="0.25">
      <c r="A359">
        <v>170</v>
      </c>
      <c r="B359">
        <v>970</v>
      </c>
      <c r="C359">
        <v>3</v>
      </c>
      <c r="D359" s="2">
        <v>40179</v>
      </c>
      <c r="E359">
        <v>234</v>
      </c>
      <c r="F359">
        <v>240</v>
      </c>
      <c r="G359">
        <f>Table1[[#This Row],[Actual_Sales]]-Table1[[#This Row],[Budget_Sales]]</f>
        <v>-6</v>
      </c>
      <c r="H359" s="5">
        <f>IF(
Table1[[#This Row],[Budget_Sales]]=0,
"",
IF(
Table1[[#This Row],[Budget_Sales]]&gt;0,
(Table1[[#This Row],[Actual_Sales]]-Table1[[#This Row],[Budget_Sales]])/Table1[[#This Row],[Budget_Sales]],
(Table1[[#This Row],[Actual_Sales]]-Table1[[#This Row],[Budget_Sales]])/ABS(Table1[[#This Row],[Budget_Sales]])
)
)</f>
        <v>-2.5000000000000001E-2</v>
      </c>
      <c r="I359" s="5" t="str">
        <f>IF(Table1[[#This Row],[Sales_Var]]&gt;=0,"Above Budget","Below Budget")</f>
        <v>Below Budget</v>
      </c>
      <c r="J359">
        <f>Table1[[#This Row],[Actual_Sales]]-(Table1[[#This Row],[COGS]]+Table1[[#This Row],[Expenses]])</f>
        <v>101</v>
      </c>
      <c r="K359">
        <v>110</v>
      </c>
      <c r="L359">
        <f>Table1[[#This Row],[Actual_Profit]]-Table1[[#This Row],[Budget_Profit]]</f>
        <v>-9</v>
      </c>
      <c r="M359" s="5">
        <f>IF(
Table1[[#This Row],[Budget_Profit]]=0,
"",
IF(
Table1[[#This Row],[Budget_Profit]]&gt;0,
(Table1[[#This Row],[Actual_Profit]]-Table1[[#This Row],[Budget_Profit]])/Table1[[#This Row],[Budget_Profit]],
(Table1[[#This Row],[Actual_Profit]]-Table1[[#This Row],[Budget_Profit]])/ABS(Table1[[#This Row],[Budget_Profit]])
)
)</f>
        <v>-8.1818181818181818E-2</v>
      </c>
      <c r="N359" s="5" t="str">
        <f>IF(Table1[[#This Row],[Profit_Var]]&gt;=0, "Above Budget", "Below Budget")</f>
        <v>Below Budget</v>
      </c>
      <c r="O359">
        <v>95</v>
      </c>
      <c r="P359">
        <v>100</v>
      </c>
      <c r="Q359">
        <f>Table1[[#This Row],[COGS]]-Table1[[#This Row],[Budget_COGS]]</f>
        <v>-5</v>
      </c>
      <c r="R359" s="5">
        <f>IF(
Table1[[#This Row],[Budget_COGS]]=0,
"",
IF(
Table1[[#This Row],[Budget_COGS]]&gt;0,
(Table1[[#This Row],[Budget_COGS]]-Table1[[#This Row],[COGS]]) / Table1[[#This Row],[Budget_COGS]],
(Table1[[#This Row],[Budget_COGS]]-Table1[[#This Row],[COGS]]) / ABS(Table1[[#This Row],[Budget_COGS]])
)
)</f>
        <v>0.05</v>
      </c>
      <c r="S359" s="5" t="str">
        <f>IF(Table1[[#This Row],[COGS _Var]]&gt;=0, "Above Budget", "Below Budget")</f>
        <v>Below Budget</v>
      </c>
      <c r="T359">
        <f>Table1[[#This Row],[Actual_Sales]]-Table1[[#This Row],[COGS]]</f>
        <v>139</v>
      </c>
      <c r="U359">
        <v>140</v>
      </c>
      <c r="V359">
        <f>Table1[[#This Row],[Gross_Margin]]-Table1[[#This Row],[Budget_Margin]]</f>
        <v>-1</v>
      </c>
      <c r="W359" s="5">
        <f>IF(
Table1[[#This Row],[Budget_Margin]]=0,
"",
IF(
Table1[[#This Row],[Budget_Margin]]&gt;0,
(Table1[[#This Row],[Gross_Margin]]-Table1[[#This Row],[Budget_Margin]]) / Table1[[#This Row],[Budget_Margin]],
(Table1[[#This Row],[Gross_Margin]]-Table1[[#This Row],[Budget_Margin]]) / ABS(Table1[[#This Row],[Budget_Margin]])
)
)</f>
        <v>-7.1428571428571426E-3</v>
      </c>
      <c r="X359" s="5" t="str">
        <f>IF(Table1[[#This Row],[Margin_Var]]&gt;=0, "Above Budget", "Below Budget")</f>
        <v>Below Budget</v>
      </c>
      <c r="Y359" s="5">
        <f>IFERROR(Table1[[#This Row],[Gross_Margin]]/Table1[[#This Row],[Actual_Sales]],0)</f>
        <v>0.59401709401709402</v>
      </c>
      <c r="Z359" s="5">
        <f>Table1[[#This Row],[Actual_Profit]]/Table1[[#This Row],[Actual_Sales]]</f>
        <v>0.43162393162393164</v>
      </c>
      <c r="AA359">
        <v>38</v>
      </c>
      <c r="AB359" s="5">
        <f>IFERROR(Table1[[#This Row],[Expenses]]/Table1[[#This Row],[Actual_Sales]],0)</f>
        <v>0.1623931623931624</v>
      </c>
      <c r="AC359">
        <v>26</v>
      </c>
      <c r="AD359">
        <v>821</v>
      </c>
      <c r="AE359" s="5">
        <f>IFERROR(Table1[[#This Row],[Inventory]]/Table1[[#This Row],[Actual_Sales]],0)</f>
        <v>3.5085470085470085</v>
      </c>
    </row>
    <row r="360" spans="1:31" x14ac:dyDescent="0.25">
      <c r="A360">
        <v>144</v>
      </c>
      <c r="B360">
        <v>773</v>
      </c>
      <c r="C360">
        <v>10</v>
      </c>
      <c r="D360" s="2">
        <v>40179</v>
      </c>
      <c r="E360">
        <v>234</v>
      </c>
      <c r="F360">
        <v>200</v>
      </c>
      <c r="G360">
        <f>Table1[[#This Row],[Actual_Sales]]-Table1[[#This Row],[Budget_Sales]]</f>
        <v>34</v>
      </c>
      <c r="H360" s="5">
        <f>IF(
Table1[[#This Row],[Budget_Sales]]=0,
"",
IF(
Table1[[#This Row],[Budget_Sales]]&gt;0,
(Table1[[#This Row],[Actual_Sales]]-Table1[[#This Row],[Budget_Sales]])/Table1[[#This Row],[Budget_Sales]],
(Table1[[#This Row],[Actual_Sales]]-Table1[[#This Row],[Budget_Sales]])/ABS(Table1[[#This Row],[Budget_Sales]])
)
)</f>
        <v>0.17</v>
      </c>
      <c r="I360" s="5" t="str">
        <f>IF(Table1[[#This Row],[Sales_Var]]&gt;=0,"Above Budget","Below Budget")</f>
        <v>Above Budget</v>
      </c>
      <c r="J360">
        <f>Table1[[#This Row],[Actual_Sales]]-(Table1[[#This Row],[COGS]]+Table1[[#This Row],[Expenses]])</f>
        <v>101</v>
      </c>
      <c r="K360">
        <v>100</v>
      </c>
      <c r="L360">
        <f>Table1[[#This Row],[Actual_Profit]]-Table1[[#This Row],[Budget_Profit]]</f>
        <v>1</v>
      </c>
      <c r="M360" s="5">
        <f>IF(
Table1[[#This Row],[Budget_Profit]]=0,
"",
IF(
Table1[[#This Row],[Budget_Profit]]&gt;0,
(Table1[[#This Row],[Actual_Profit]]-Table1[[#This Row],[Budget_Profit]])/Table1[[#This Row],[Budget_Profit]],
(Table1[[#This Row],[Actual_Profit]]-Table1[[#This Row],[Budget_Profit]])/ABS(Table1[[#This Row],[Budget_Profit]])
)
)</f>
        <v>0.01</v>
      </c>
      <c r="N360" s="5" t="str">
        <f>IF(Table1[[#This Row],[Profit_Var]]&gt;=0, "Above Budget", "Below Budget")</f>
        <v>Above Budget</v>
      </c>
      <c r="O360">
        <v>95</v>
      </c>
      <c r="P360">
        <v>80</v>
      </c>
      <c r="Q360">
        <f>Table1[[#This Row],[COGS]]-Table1[[#This Row],[Budget_COGS]]</f>
        <v>15</v>
      </c>
      <c r="R360" s="5">
        <f>IF(
Table1[[#This Row],[Budget_COGS]]=0,
"",
IF(
Table1[[#This Row],[Budget_COGS]]&gt;0,
(Table1[[#This Row],[Budget_COGS]]-Table1[[#This Row],[COGS]]) / Table1[[#This Row],[Budget_COGS]],
(Table1[[#This Row],[Budget_COGS]]-Table1[[#This Row],[COGS]]) / ABS(Table1[[#This Row],[Budget_COGS]])
)
)</f>
        <v>-0.1875</v>
      </c>
      <c r="S360" s="5" t="str">
        <f>IF(Table1[[#This Row],[COGS _Var]]&gt;=0, "Above Budget", "Below Budget")</f>
        <v>Above Budget</v>
      </c>
      <c r="T360">
        <f>Table1[[#This Row],[Actual_Sales]]-Table1[[#This Row],[COGS]]</f>
        <v>139</v>
      </c>
      <c r="U360">
        <v>120</v>
      </c>
      <c r="V360">
        <f>Table1[[#This Row],[Gross_Margin]]-Table1[[#This Row],[Budget_Margin]]</f>
        <v>19</v>
      </c>
      <c r="W360" s="5">
        <f>IF(
Table1[[#This Row],[Budget_Margin]]=0,
"",
IF(
Table1[[#This Row],[Budget_Margin]]&gt;0,
(Table1[[#This Row],[Gross_Margin]]-Table1[[#This Row],[Budget_Margin]]) / Table1[[#This Row],[Budget_Margin]],
(Table1[[#This Row],[Gross_Margin]]-Table1[[#This Row],[Budget_Margin]]) / ABS(Table1[[#This Row],[Budget_Margin]])
)
)</f>
        <v>0.15833333333333333</v>
      </c>
      <c r="X360" s="5" t="str">
        <f>IF(Table1[[#This Row],[Margin_Var]]&gt;=0, "Above Budget", "Below Budget")</f>
        <v>Above Budget</v>
      </c>
      <c r="Y360" s="5">
        <f>IFERROR(Table1[[#This Row],[Gross_Margin]]/Table1[[#This Row],[Actual_Sales]],0)</f>
        <v>0.59401709401709402</v>
      </c>
      <c r="Z360" s="5">
        <f>Table1[[#This Row],[Actual_Profit]]/Table1[[#This Row],[Actual_Sales]]</f>
        <v>0.43162393162393164</v>
      </c>
      <c r="AA360">
        <v>38</v>
      </c>
      <c r="AB360" s="5">
        <f>IFERROR(Table1[[#This Row],[Expenses]]/Table1[[#This Row],[Actual_Sales]],0)</f>
        <v>0.1623931623931624</v>
      </c>
      <c r="AC360">
        <v>26</v>
      </c>
      <c r="AD360">
        <v>821</v>
      </c>
      <c r="AE360" s="5">
        <f>IFERROR(Table1[[#This Row],[Inventory]]/Table1[[#This Row],[Actual_Sales]],0)</f>
        <v>3.5085470085470085</v>
      </c>
    </row>
    <row r="361" spans="1:31" x14ac:dyDescent="0.25">
      <c r="A361">
        <v>38</v>
      </c>
      <c r="B361">
        <v>347</v>
      </c>
      <c r="C361">
        <v>11</v>
      </c>
      <c r="D361" s="2">
        <v>40179</v>
      </c>
      <c r="E361">
        <v>234</v>
      </c>
      <c r="F361">
        <v>250</v>
      </c>
      <c r="G361">
        <f>Table1[[#This Row],[Actual_Sales]]-Table1[[#This Row],[Budget_Sales]]</f>
        <v>-16</v>
      </c>
      <c r="H361" s="5">
        <f>IF(
Table1[[#This Row],[Budget_Sales]]=0,
"",
IF(
Table1[[#This Row],[Budget_Sales]]&gt;0,
(Table1[[#This Row],[Actual_Sales]]-Table1[[#This Row],[Budget_Sales]])/Table1[[#This Row],[Budget_Sales]],
(Table1[[#This Row],[Actual_Sales]]-Table1[[#This Row],[Budget_Sales]])/ABS(Table1[[#This Row],[Budget_Sales]])
)
)</f>
        <v>-6.4000000000000001E-2</v>
      </c>
      <c r="I361" s="5" t="str">
        <f>IF(Table1[[#This Row],[Sales_Var]]&gt;=0,"Above Budget","Below Budget")</f>
        <v>Below Budget</v>
      </c>
      <c r="J361">
        <f>Table1[[#This Row],[Actual_Sales]]-(Table1[[#This Row],[COGS]]+Table1[[#This Row],[Expenses]])</f>
        <v>101</v>
      </c>
      <c r="K361">
        <v>120</v>
      </c>
      <c r="L361">
        <f>Table1[[#This Row],[Actual_Profit]]-Table1[[#This Row],[Budget_Profit]]</f>
        <v>-19</v>
      </c>
      <c r="M361" s="5">
        <f>IF(
Table1[[#This Row],[Budget_Profit]]=0,
"",
IF(
Table1[[#This Row],[Budget_Profit]]&gt;0,
(Table1[[#This Row],[Actual_Profit]]-Table1[[#This Row],[Budget_Profit]])/Table1[[#This Row],[Budget_Profit]],
(Table1[[#This Row],[Actual_Profit]]-Table1[[#This Row],[Budget_Profit]])/ABS(Table1[[#This Row],[Budget_Profit]])
)
)</f>
        <v>-0.15833333333333333</v>
      </c>
      <c r="N361" s="5" t="str">
        <f>IF(Table1[[#This Row],[Profit_Var]]&gt;=0, "Above Budget", "Below Budget")</f>
        <v>Below Budget</v>
      </c>
      <c r="O361">
        <v>95</v>
      </c>
      <c r="P361">
        <v>100</v>
      </c>
      <c r="Q361">
        <f>Table1[[#This Row],[COGS]]-Table1[[#This Row],[Budget_COGS]]</f>
        <v>-5</v>
      </c>
      <c r="R361" s="5">
        <f>IF(
Table1[[#This Row],[Budget_COGS]]=0,
"",
IF(
Table1[[#This Row],[Budget_COGS]]&gt;0,
(Table1[[#This Row],[Budget_COGS]]-Table1[[#This Row],[COGS]]) / Table1[[#This Row],[Budget_COGS]],
(Table1[[#This Row],[Budget_COGS]]-Table1[[#This Row],[COGS]]) / ABS(Table1[[#This Row],[Budget_COGS]])
)
)</f>
        <v>0.05</v>
      </c>
      <c r="S361" s="5" t="str">
        <f>IF(Table1[[#This Row],[COGS _Var]]&gt;=0, "Above Budget", "Below Budget")</f>
        <v>Below Budget</v>
      </c>
      <c r="T361">
        <f>Table1[[#This Row],[Actual_Sales]]-Table1[[#This Row],[COGS]]</f>
        <v>139</v>
      </c>
      <c r="U361">
        <v>150</v>
      </c>
      <c r="V361">
        <f>Table1[[#This Row],[Gross_Margin]]-Table1[[#This Row],[Budget_Margin]]</f>
        <v>-11</v>
      </c>
      <c r="W361" s="5">
        <f>IF(
Table1[[#This Row],[Budget_Margin]]=0,
"",
IF(
Table1[[#This Row],[Budget_Margin]]&gt;0,
(Table1[[#This Row],[Gross_Margin]]-Table1[[#This Row],[Budget_Margin]]) / Table1[[#This Row],[Budget_Margin]],
(Table1[[#This Row],[Gross_Margin]]-Table1[[#This Row],[Budget_Margin]]) / ABS(Table1[[#This Row],[Budget_Margin]])
)
)</f>
        <v>-7.3333333333333334E-2</v>
      </c>
      <c r="X361" s="5" t="str">
        <f>IF(Table1[[#This Row],[Margin_Var]]&gt;=0, "Above Budget", "Below Budget")</f>
        <v>Below Budget</v>
      </c>
      <c r="Y361" s="5">
        <f>IFERROR(Table1[[#This Row],[Gross_Margin]]/Table1[[#This Row],[Actual_Sales]],0)</f>
        <v>0.59401709401709402</v>
      </c>
      <c r="Z361" s="5">
        <f>Table1[[#This Row],[Actual_Profit]]/Table1[[#This Row],[Actual_Sales]]</f>
        <v>0.43162393162393164</v>
      </c>
      <c r="AA361">
        <v>38</v>
      </c>
      <c r="AB361" s="5">
        <f>IFERROR(Table1[[#This Row],[Expenses]]/Table1[[#This Row],[Actual_Sales]],0)</f>
        <v>0.1623931623931624</v>
      </c>
      <c r="AC361">
        <v>26</v>
      </c>
      <c r="AD361">
        <v>821</v>
      </c>
      <c r="AE361" s="5">
        <f>IFERROR(Table1[[#This Row],[Inventory]]/Table1[[#This Row],[Actual_Sales]],0)</f>
        <v>3.5085470085470085</v>
      </c>
    </row>
    <row r="362" spans="1:31" x14ac:dyDescent="0.25">
      <c r="A362">
        <v>338</v>
      </c>
      <c r="B362">
        <v>949</v>
      </c>
      <c r="C362">
        <v>8</v>
      </c>
      <c r="D362" s="2">
        <v>40210</v>
      </c>
      <c r="E362">
        <v>232</v>
      </c>
      <c r="F362">
        <v>200</v>
      </c>
      <c r="G362">
        <f>Table1[[#This Row],[Actual_Sales]]-Table1[[#This Row],[Budget_Sales]]</f>
        <v>32</v>
      </c>
      <c r="H362" s="5">
        <f>IF(
Table1[[#This Row],[Budget_Sales]]=0,
"",
IF(
Table1[[#This Row],[Budget_Sales]]&gt;0,
(Table1[[#This Row],[Actual_Sales]]-Table1[[#This Row],[Budget_Sales]])/Table1[[#This Row],[Budget_Sales]],
(Table1[[#This Row],[Actual_Sales]]-Table1[[#This Row],[Budget_Sales]])/ABS(Table1[[#This Row],[Budget_Sales]])
)
)</f>
        <v>0.16</v>
      </c>
      <c r="I362" s="5" t="str">
        <f>IF(Table1[[#This Row],[Sales_Var]]&gt;=0,"Above Budget","Below Budget")</f>
        <v>Above Budget</v>
      </c>
      <c r="J362">
        <f>Table1[[#This Row],[Actual_Sales]]-(Table1[[#This Row],[COGS]]+Table1[[#This Row],[Expenses]])</f>
        <v>100</v>
      </c>
      <c r="K362">
        <v>100</v>
      </c>
      <c r="L362">
        <f>Table1[[#This Row],[Actual_Profit]]-Table1[[#This Row],[Budget_Profit]]</f>
        <v>0</v>
      </c>
      <c r="M362" s="5">
        <f>IF(
Table1[[#This Row],[Budget_Profit]]=0,
"",
IF(
Table1[[#This Row],[Budget_Profit]]&gt;0,
(Table1[[#This Row],[Actual_Profit]]-Table1[[#This Row],[Budget_Profit]])/Table1[[#This Row],[Budget_Profit]],
(Table1[[#This Row],[Actual_Profit]]-Table1[[#This Row],[Budget_Profit]])/ABS(Table1[[#This Row],[Budget_Profit]])
)
)</f>
        <v>0</v>
      </c>
      <c r="N362" s="5" t="str">
        <f>IF(Table1[[#This Row],[Profit_Var]]&gt;=0, "Above Budget", "Below Budget")</f>
        <v>Above Budget</v>
      </c>
      <c r="O362">
        <v>95</v>
      </c>
      <c r="P362">
        <v>80</v>
      </c>
      <c r="Q362">
        <f>Table1[[#This Row],[COGS]]-Table1[[#This Row],[Budget_COGS]]</f>
        <v>15</v>
      </c>
      <c r="R362" s="5">
        <f>IF(
Table1[[#This Row],[Budget_COGS]]=0,
"",
IF(
Table1[[#This Row],[Budget_COGS]]&gt;0,
(Table1[[#This Row],[Budget_COGS]]-Table1[[#This Row],[COGS]]) / Table1[[#This Row],[Budget_COGS]],
(Table1[[#This Row],[Budget_COGS]]-Table1[[#This Row],[COGS]]) / ABS(Table1[[#This Row],[Budget_COGS]])
)
)</f>
        <v>-0.1875</v>
      </c>
      <c r="S362" s="5" t="str">
        <f>IF(Table1[[#This Row],[COGS _Var]]&gt;=0, "Above Budget", "Below Budget")</f>
        <v>Above Budget</v>
      </c>
      <c r="T362">
        <f>Table1[[#This Row],[Actual_Sales]]-Table1[[#This Row],[COGS]]</f>
        <v>137</v>
      </c>
      <c r="U362">
        <v>120</v>
      </c>
      <c r="V362">
        <f>Table1[[#This Row],[Gross_Margin]]-Table1[[#This Row],[Budget_Margin]]</f>
        <v>17</v>
      </c>
      <c r="W362" s="5">
        <f>IF(
Table1[[#This Row],[Budget_Margin]]=0,
"",
IF(
Table1[[#This Row],[Budget_Margin]]&gt;0,
(Table1[[#This Row],[Gross_Margin]]-Table1[[#This Row],[Budget_Margin]]) / Table1[[#This Row],[Budget_Margin]],
(Table1[[#This Row],[Gross_Margin]]-Table1[[#This Row],[Budget_Margin]]) / ABS(Table1[[#This Row],[Budget_Margin]])
)
)</f>
        <v>0.14166666666666666</v>
      </c>
      <c r="X362" s="5" t="str">
        <f>IF(Table1[[#This Row],[Margin_Var]]&gt;=0, "Above Budget", "Below Budget")</f>
        <v>Above Budget</v>
      </c>
      <c r="Y362" s="5">
        <f>IFERROR(Table1[[#This Row],[Gross_Margin]]/Table1[[#This Row],[Actual_Sales]],0)</f>
        <v>0.59051724137931039</v>
      </c>
      <c r="Z362" s="5">
        <f>Table1[[#This Row],[Actual_Profit]]/Table1[[#This Row],[Actual_Sales]]</f>
        <v>0.43103448275862066</v>
      </c>
      <c r="AA362">
        <v>37</v>
      </c>
      <c r="AB362" s="5">
        <f>IFERROR(Table1[[#This Row],[Expenses]]/Table1[[#This Row],[Actual_Sales]],0)</f>
        <v>0.15948275862068967</v>
      </c>
      <c r="AC362">
        <v>26</v>
      </c>
      <c r="AD362">
        <v>809</v>
      </c>
      <c r="AE362" s="5">
        <f>IFERROR(Table1[[#This Row],[Inventory]]/Table1[[#This Row],[Actual_Sales]],0)</f>
        <v>3.4870689655172415</v>
      </c>
    </row>
    <row r="363" spans="1:31" x14ac:dyDescent="0.25">
      <c r="A363">
        <v>281</v>
      </c>
      <c r="B363">
        <v>631</v>
      </c>
      <c r="C363">
        <v>11</v>
      </c>
      <c r="D363" s="2">
        <v>40210</v>
      </c>
      <c r="E363">
        <v>232</v>
      </c>
      <c r="F363">
        <v>250</v>
      </c>
      <c r="G363">
        <f>Table1[[#This Row],[Actual_Sales]]-Table1[[#This Row],[Budget_Sales]]</f>
        <v>-18</v>
      </c>
      <c r="H363" s="5">
        <f>IF(
Table1[[#This Row],[Budget_Sales]]=0,
"",
IF(
Table1[[#This Row],[Budget_Sales]]&gt;0,
(Table1[[#This Row],[Actual_Sales]]-Table1[[#This Row],[Budget_Sales]])/Table1[[#This Row],[Budget_Sales]],
(Table1[[#This Row],[Actual_Sales]]-Table1[[#This Row],[Budget_Sales]])/ABS(Table1[[#This Row],[Budget_Sales]])
)
)</f>
        <v>-7.1999999999999995E-2</v>
      </c>
      <c r="I363" s="5" t="str">
        <f>IF(Table1[[#This Row],[Sales_Var]]&gt;=0,"Above Budget","Below Budget")</f>
        <v>Below Budget</v>
      </c>
      <c r="J363">
        <f>Table1[[#This Row],[Actual_Sales]]-(Table1[[#This Row],[COGS]]+Table1[[#This Row],[Expenses]])</f>
        <v>100</v>
      </c>
      <c r="K363">
        <v>120</v>
      </c>
      <c r="L363">
        <f>Table1[[#This Row],[Actual_Profit]]-Table1[[#This Row],[Budget_Profit]]</f>
        <v>-20</v>
      </c>
      <c r="M363" s="5">
        <f>IF(
Table1[[#This Row],[Budget_Profit]]=0,
"",
IF(
Table1[[#This Row],[Budget_Profit]]&gt;0,
(Table1[[#This Row],[Actual_Profit]]-Table1[[#This Row],[Budget_Profit]])/Table1[[#This Row],[Budget_Profit]],
(Table1[[#This Row],[Actual_Profit]]-Table1[[#This Row],[Budget_Profit]])/ABS(Table1[[#This Row],[Budget_Profit]])
)
)</f>
        <v>-0.16666666666666666</v>
      </c>
      <c r="N363" s="5" t="str">
        <f>IF(Table1[[#This Row],[Profit_Var]]&gt;=0, "Above Budget", "Below Budget")</f>
        <v>Below Budget</v>
      </c>
      <c r="O363">
        <v>95</v>
      </c>
      <c r="P363">
        <v>100</v>
      </c>
      <c r="Q363">
        <f>Table1[[#This Row],[COGS]]-Table1[[#This Row],[Budget_COGS]]</f>
        <v>-5</v>
      </c>
      <c r="R363" s="5">
        <f>IF(
Table1[[#This Row],[Budget_COGS]]=0,
"",
IF(
Table1[[#This Row],[Budget_COGS]]&gt;0,
(Table1[[#This Row],[Budget_COGS]]-Table1[[#This Row],[COGS]]) / Table1[[#This Row],[Budget_COGS]],
(Table1[[#This Row],[Budget_COGS]]-Table1[[#This Row],[COGS]]) / ABS(Table1[[#This Row],[Budget_COGS]])
)
)</f>
        <v>0.05</v>
      </c>
      <c r="S363" s="5" t="str">
        <f>IF(Table1[[#This Row],[COGS _Var]]&gt;=0, "Above Budget", "Below Budget")</f>
        <v>Below Budget</v>
      </c>
      <c r="T363">
        <f>Table1[[#This Row],[Actual_Sales]]-Table1[[#This Row],[COGS]]</f>
        <v>137</v>
      </c>
      <c r="U363">
        <v>150</v>
      </c>
      <c r="V363">
        <f>Table1[[#This Row],[Gross_Margin]]-Table1[[#This Row],[Budget_Margin]]</f>
        <v>-13</v>
      </c>
      <c r="W363" s="5">
        <f>IF(
Table1[[#This Row],[Budget_Margin]]=0,
"",
IF(
Table1[[#This Row],[Budget_Margin]]&gt;0,
(Table1[[#This Row],[Gross_Margin]]-Table1[[#This Row],[Budget_Margin]]) / Table1[[#This Row],[Budget_Margin]],
(Table1[[#This Row],[Gross_Margin]]-Table1[[#This Row],[Budget_Margin]]) / ABS(Table1[[#This Row],[Budget_Margin]])
)
)</f>
        <v>-8.666666666666667E-2</v>
      </c>
      <c r="X363" s="5" t="str">
        <f>IF(Table1[[#This Row],[Margin_Var]]&gt;=0, "Above Budget", "Below Budget")</f>
        <v>Below Budget</v>
      </c>
      <c r="Y363" s="5">
        <f>IFERROR(Table1[[#This Row],[Gross_Margin]]/Table1[[#This Row],[Actual_Sales]],0)</f>
        <v>0.59051724137931039</v>
      </c>
      <c r="Z363" s="5">
        <f>Table1[[#This Row],[Actual_Profit]]/Table1[[#This Row],[Actual_Sales]]</f>
        <v>0.43103448275862066</v>
      </c>
      <c r="AA363">
        <v>37</v>
      </c>
      <c r="AB363" s="5">
        <f>IFERROR(Table1[[#This Row],[Expenses]]/Table1[[#This Row],[Actual_Sales]],0)</f>
        <v>0.15948275862068967</v>
      </c>
      <c r="AC363">
        <v>26</v>
      </c>
      <c r="AD363">
        <v>809</v>
      </c>
      <c r="AE363" s="5">
        <f>IFERROR(Table1[[#This Row],[Inventory]]/Table1[[#This Row],[Actual_Sales]],0)</f>
        <v>3.4870689655172415</v>
      </c>
    </row>
    <row r="364" spans="1:31" x14ac:dyDescent="0.25">
      <c r="A364">
        <v>4156</v>
      </c>
      <c r="B364">
        <v>515</v>
      </c>
      <c r="C364">
        <v>9</v>
      </c>
      <c r="D364" s="2">
        <v>40878</v>
      </c>
      <c r="E364">
        <v>332</v>
      </c>
      <c r="F364">
        <v>290</v>
      </c>
      <c r="G364">
        <f>Table1[[#This Row],[Actual_Sales]]-Table1[[#This Row],[Budget_Sales]]</f>
        <v>42</v>
      </c>
      <c r="H364" s="5">
        <f>IF(
Table1[[#This Row],[Budget_Sales]]=0,
"",
IF(
Table1[[#This Row],[Budget_Sales]]&gt;0,
(Table1[[#This Row],[Actual_Sales]]-Table1[[#This Row],[Budget_Sales]])/Table1[[#This Row],[Budget_Sales]],
(Table1[[#This Row],[Actual_Sales]]-Table1[[#This Row],[Budget_Sales]])/ABS(Table1[[#This Row],[Budget_Sales]])
)
)</f>
        <v>0.14482758620689656</v>
      </c>
      <c r="I364" s="5" t="str">
        <f>IF(Table1[[#This Row],[Sales_Var]]&gt;=0,"Above Budget","Below Budget")</f>
        <v>Above Budget</v>
      </c>
      <c r="J364">
        <f>Table1[[#This Row],[Actual_Sales]]-(Table1[[#This Row],[COGS]]+Table1[[#This Row],[Expenses]])</f>
        <v>143</v>
      </c>
      <c r="K364">
        <v>120</v>
      </c>
      <c r="L364">
        <f>Table1[[#This Row],[Actual_Profit]]-Table1[[#This Row],[Budget_Profit]]</f>
        <v>23</v>
      </c>
      <c r="M364" s="5">
        <f>IF(
Table1[[#This Row],[Budget_Profit]]=0,
"",
IF(
Table1[[#This Row],[Budget_Profit]]&gt;0,
(Table1[[#This Row],[Actual_Profit]]-Table1[[#This Row],[Budget_Profit]])/Table1[[#This Row],[Budget_Profit]],
(Table1[[#This Row],[Actual_Profit]]-Table1[[#This Row],[Budget_Profit]])/ABS(Table1[[#This Row],[Budget_Profit]])
)
)</f>
        <v>0.19166666666666668</v>
      </c>
      <c r="N364" s="5" t="str">
        <f>IF(Table1[[#This Row],[Profit_Var]]&gt;=0, "Above Budget", "Below Budget")</f>
        <v>Above Budget</v>
      </c>
      <c r="O364">
        <v>127</v>
      </c>
      <c r="P364">
        <v>120</v>
      </c>
      <c r="Q364">
        <f>Table1[[#This Row],[COGS]]-Table1[[#This Row],[Budget_COGS]]</f>
        <v>7</v>
      </c>
      <c r="R364" s="5">
        <f>IF(
Table1[[#This Row],[Budget_COGS]]=0,
"",
IF(
Table1[[#This Row],[Budget_COGS]]&gt;0,
(Table1[[#This Row],[Budget_COGS]]-Table1[[#This Row],[COGS]]) / Table1[[#This Row],[Budget_COGS]],
(Table1[[#This Row],[Budget_COGS]]-Table1[[#This Row],[COGS]]) / ABS(Table1[[#This Row],[Budget_COGS]])
)
)</f>
        <v>-5.8333333333333334E-2</v>
      </c>
      <c r="S364" s="5" t="str">
        <f>IF(Table1[[#This Row],[COGS _Var]]&gt;=0, "Above Budget", "Below Budget")</f>
        <v>Above Budget</v>
      </c>
      <c r="T364">
        <f>Table1[[#This Row],[Actual_Sales]]-Table1[[#This Row],[COGS]]</f>
        <v>205</v>
      </c>
      <c r="U364">
        <v>170</v>
      </c>
      <c r="V364">
        <f>Table1[[#This Row],[Gross_Margin]]-Table1[[#This Row],[Budget_Margin]]</f>
        <v>35</v>
      </c>
      <c r="W364" s="5">
        <f>IF(
Table1[[#This Row],[Budget_Margin]]=0,
"",
IF(
Table1[[#This Row],[Budget_Margin]]&gt;0,
(Table1[[#This Row],[Gross_Margin]]-Table1[[#This Row],[Budget_Margin]]) / Table1[[#This Row],[Budget_Margin]],
(Table1[[#This Row],[Gross_Margin]]-Table1[[#This Row],[Budget_Margin]]) / ABS(Table1[[#This Row],[Budget_Margin]])
)
)</f>
        <v>0.20588235294117646</v>
      </c>
      <c r="X364" s="5" t="str">
        <f>IF(Table1[[#This Row],[Margin_Var]]&gt;=0, "Above Budget", "Below Budget")</f>
        <v>Above Budget</v>
      </c>
      <c r="Y364" s="5">
        <f>IFERROR(Table1[[#This Row],[Gross_Margin]]/Table1[[#This Row],[Actual_Sales]],0)</f>
        <v>0.61746987951807231</v>
      </c>
      <c r="Z364" s="5">
        <f>Table1[[#This Row],[Actual_Profit]]/Table1[[#This Row],[Actual_Sales]]</f>
        <v>0.43072289156626509</v>
      </c>
      <c r="AA364">
        <v>62</v>
      </c>
      <c r="AB364" s="5">
        <f>IFERROR(Table1[[#This Row],[Expenses]]/Table1[[#This Row],[Actual_Sales]],0)</f>
        <v>0.18674698795180722</v>
      </c>
      <c r="AC364">
        <v>40</v>
      </c>
      <c r="AD364">
        <v>830</v>
      </c>
      <c r="AE364" s="5">
        <f>IFERROR(Table1[[#This Row],[Inventory]]/Table1[[#This Row],[Actual_Sales]],0)</f>
        <v>2.5</v>
      </c>
    </row>
    <row r="365" spans="1:31" x14ac:dyDescent="0.25">
      <c r="A365">
        <v>662</v>
      </c>
      <c r="B365">
        <v>720</v>
      </c>
      <c r="C365">
        <v>1</v>
      </c>
      <c r="D365" s="2">
        <v>40269</v>
      </c>
      <c r="E365">
        <v>223</v>
      </c>
      <c r="F365">
        <v>230</v>
      </c>
      <c r="G365">
        <f>Table1[[#This Row],[Actual_Sales]]-Table1[[#This Row],[Budget_Sales]]</f>
        <v>-7</v>
      </c>
      <c r="H365" s="5">
        <f>IF(
Table1[[#This Row],[Budget_Sales]]=0,
"",
IF(
Table1[[#This Row],[Budget_Sales]]&gt;0,
(Table1[[#This Row],[Actual_Sales]]-Table1[[#This Row],[Budget_Sales]])/Table1[[#This Row],[Budget_Sales]],
(Table1[[#This Row],[Actual_Sales]]-Table1[[#This Row],[Budget_Sales]])/ABS(Table1[[#This Row],[Budget_Sales]])
)
)</f>
        <v>-3.0434782608695653E-2</v>
      </c>
      <c r="I365" s="5" t="str">
        <f>IF(Table1[[#This Row],[Sales_Var]]&gt;=0,"Above Budget","Below Budget")</f>
        <v>Below Budget</v>
      </c>
      <c r="J365">
        <f>Table1[[#This Row],[Actual_Sales]]-(Table1[[#This Row],[COGS]]+Table1[[#This Row],[Expenses]])</f>
        <v>96</v>
      </c>
      <c r="K365">
        <v>110</v>
      </c>
      <c r="L365">
        <f>Table1[[#This Row],[Actual_Profit]]-Table1[[#This Row],[Budget_Profit]]</f>
        <v>-14</v>
      </c>
      <c r="M365" s="5">
        <f>IF(
Table1[[#This Row],[Budget_Profit]]=0,
"",
IF(
Table1[[#This Row],[Budget_Profit]]&gt;0,
(Table1[[#This Row],[Actual_Profit]]-Table1[[#This Row],[Budget_Profit]])/Table1[[#This Row],[Budget_Profit]],
(Table1[[#This Row],[Actual_Profit]]-Table1[[#This Row],[Budget_Profit]])/ABS(Table1[[#This Row],[Budget_Profit]])
)
)</f>
        <v>-0.12727272727272726</v>
      </c>
      <c r="N365" s="5" t="str">
        <f>IF(Table1[[#This Row],[Profit_Var]]&gt;=0, "Above Budget", "Below Budget")</f>
        <v>Below Budget</v>
      </c>
      <c r="O365">
        <v>91</v>
      </c>
      <c r="P365">
        <v>90</v>
      </c>
      <c r="Q365">
        <f>Table1[[#This Row],[COGS]]-Table1[[#This Row],[Budget_COGS]]</f>
        <v>1</v>
      </c>
      <c r="R365" s="5">
        <f>IF(
Table1[[#This Row],[Budget_COGS]]=0,
"",
IF(
Table1[[#This Row],[Budget_COGS]]&gt;0,
(Table1[[#This Row],[Budget_COGS]]-Table1[[#This Row],[COGS]]) / Table1[[#This Row],[Budget_COGS]],
(Table1[[#This Row],[Budget_COGS]]-Table1[[#This Row],[COGS]]) / ABS(Table1[[#This Row],[Budget_COGS]])
)
)</f>
        <v>-1.1111111111111112E-2</v>
      </c>
      <c r="S365" s="5" t="str">
        <f>IF(Table1[[#This Row],[COGS _Var]]&gt;=0, "Above Budget", "Below Budget")</f>
        <v>Above Budget</v>
      </c>
      <c r="T365">
        <f>Table1[[#This Row],[Actual_Sales]]-Table1[[#This Row],[COGS]]</f>
        <v>132</v>
      </c>
      <c r="U365">
        <v>140</v>
      </c>
      <c r="V365">
        <f>Table1[[#This Row],[Gross_Margin]]-Table1[[#This Row],[Budget_Margin]]</f>
        <v>-8</v>
      </c>
      <c r="W365" s="5">
        <f>IF(
Table1[[#This Row],[Budget_Margin]]=0,
"",
IF(
Table1[[#This Row],[Budget_Margin]]&gt;0,
(Table1[[#This Row],[Gross_Margin]]-Table1[[#This Row],[Budget_Margin]]) / Table1[[#This Row],[Budget_Margin]],
(Table1[[#This Row],[Gross_Margin]]-Table1[[#This Row],[Budget_Margin]]) / ABS(Table1[[#This Row],[Budget_Margin]])
)
)</f>
        <v>-5.7142857142857141E-2</v>
      </c>
      <c r="X365" s="5" t="str">
        <f>IF(Table1[[#This Row],[Margin_Var]]&gt;=0, "Above Budget", "Below Budget")</f>
        <v>Below Budget</v>
      </c>
      <c r="Y365" s="5">
        <f>IFERROR(Table1[[#This Row],[Gross_Margin]]/Table1[[#This Row],[Actual_Sales]],0)</f>
        <v>0.59192825112107628</v>
      </c>
      <c r="Z365" s="5">
        <f>Table1[[#This Row],[Actual_Profit]]/Table1[[#This Row],[Actual_Sales]]</f>
        <v>0.43049327354260092</v>
      </c>
      <c r="AA365">
        <v>36</v>
      </c>
      <c r="AB365" s="5">
        <f>IFERROR(Table1[[#This Row],[Expenses]]/Table1[[#This Row],[Actual_Sales]],0)</f>
        <v>0.16143497757847533</v>
      </c>
      <c r="AC365">
        <v>25</v>
      </c>
      <c r="AD365">
        <v>777</v>
      </c>
      <c r="AE365" s="5">
        <f>IFERROR(Table1[[#This Row],[Inventory]]/Table1[[#This Row],[Actual_Sales]],0)</f>
        <v>3.4843049327354261</v>
      </c>
    </row>
    <row r="366" spans="1:31" x14ac:dyDescent="0.25">
      <c r="A366">
        <v>569</v>
      </c>
      <c r="B366">
        <v>325</v>
      </c>
      <c r="C366">
        <v>5</v>
      </c>
      <c r="D366" s="2">
        <v>40269</v>
      </c>
      <c r="E366">
        <v>223</v>
      </c>
      <c r="F366">
        <v>190</v>
      </c>
      <c r="G366">
        <f>Table1[[#This Row],[Actual_Sales]]-Table1[[#This Row],[Budget_Sales]]</f>
        <v>33</v>
      </c>
      <c r="H366" s="5">
        <f>IF(
Table1[[#This Row],[Budget_Sales]]=0,
"",
IF(
Table1[[#This Row],[Budget_Sales]]&gt;0,
(Table1[[#This Row],[Actual_Sales]]-Table1[[#This Row],[Budget_Sales]])/Table1[[#This Row],[Budget_Sales]],
(Table1[[#This Row],[Actual_Sales]]-Table1[[#This Row],[Budget_Sales]])/ABS(Table1[[#This Row],[Budget_Sales]])
)
)</f>
        <v>0.1736842105263158</v>
      </c>
      <c r="I366" s="5" t="str">
        <f>IF(Table1[[#This Row],[Sales_Var]]&gt;=0,"Above Budget","Below Budget")</f>
        <v>Above Budget</v>
      </c>
      <c r="J366">
        <f>Table1[[#This Row],[Actual_Sales]]-(Table1[[#This Row],[COGS]]+Table1[[#This Row],[Expenses]])</f>
        <v>96</v>
      </c>
      <c r="K366">
        <v>100</v>
      </c>
      <c r="L366">
        <f>Table1[[#This Row],[Actual_Profit]]-Table1[[#This Row],[Budget_Profit]]</f>
        <v>-4</v>
      </c>
      <c r="M366" s="5">
        <f>IF(
Table1[[#This Row],[Budget_Profit]]=0,
"",
IF(
Table1[[#This Row],[Budget_Profit]]&gt;0,
(Table1[[#This Row],[Actual_Profit]]-Table1[[#This Row],[Budget_Profit]])/Table1[[#This Row],[Budget_Profit]],
(Table1[[#This Row],[Actual_Profit]]-Table1[[#This Row],[Budget_Profit]])/ABS(Table1[[#This Row],[Budget_Profit]])
)
)</f>
        <v>-0.04</v>
      </c>
      <c r="N366" s="5" t="str">
        <f>IF(Table1[[#This Row],[Profit_Var]]&gt;=0, "Above Budget", "Below Budget")</f>
        <v>Below Budget</v>
      </c>
      <c r="O366">
        <v>91</v>
      </c>
      <c r="P366">
        <v>70</v>
      </c>
      <c r="Q366">
        <f>Table1[[#This Row],[COGS]]-Table1[[#This Row],[Budget_COGS]]</f>
        <v>21</v>
      </c>
      <c r="R366" s="5">
        <f>IF(
Table1[[#This Row],[Budget_COGS]]=0,
"",
IF(
Table1[[#This Row],[Budget_COGS]]&gt;0,
(Table1[[#This Row],[Budget_COGS]]-Table1[[#This Row],[COGS]]) / Table1[[#This Row],[Budget_COGS]],
(Table1[[#This Row],[Budget_COGS]]-Table1[[#This Row],[COGS]]) / ABS(Table1[[#This Row],[Budget_COGS]])
)
)</f>
        <v>-0.3</v>
      </c>
      <c r="S366" s="5" t="str">
        <f>IF(Table1[[#This Row],[COGS _Var]]&gt;=0, "Above Budget", "Below Budget")</f>
        <v>Above Budget</v>
      </c>
      <c r="T366">
        <f>Table1[[#This Row],[Actual_Sales]]-Table1[[#This Row],[COGS]]</f>
        <v>132</v>
      </c>
      <c r="U366">
        <v>120</v>
      </c>
      <c r="V366">
        <f>Table1[[#This Row],[Gross_Margin]]-Table1[[#This Row],[Budget_Margin]]</f>
        <v>12</v>
      </c>
      <c r="W366" s="5">
        <f>IF(
Table1[[#This Row],[Budget_Margin]]=0,
"",
IF(
Table1[[#This Row],[Budget_Margin]]&gt;0,
(Table1[[#This Row],[Gross_Margin]]-Table1[[#This Row],[Budget_Margin]]) / Table1[[#This Row],[Budget_Margin]],
(Table1[[#This Row],[Gross_Margin]]-Table1[[#This Row],[Budget_Margin]]) / ABS(Table1[[#This Row],[Budget_Margin]])
)
)</f>
        <v>0.1</v>
      </c>
      <c r="X366" s="5" t="str">
        <f>IF(Table1[[#This Row],[Margin_Var]]&gt;=0, "Above Budget", "Below Budget")</f>
        <v>Above Budget</v>
      </c>
      <c r="Y366" s="5">
        <f>IFERROR(Table1[[#This Row],[Gross_Margin]]/Table1[[#This Row],[Actual_Sales]],0)</f>
        <v>0.59192825112107628</v>
      </c>
      <c r="Z366" s="5">
        <f>Table1[[#This Row],[Actual_Profit]]/Table1[[#This Row],[Actual_Sales]]</f>
        <v>0.43049327354260092</v>
      </c>
      <c r="AA366">
        <v>36</v>
      </c>
      <c r="AB366" s="5">
        <f>IFERROR(Table1[[#This Row],[Expenses]]/Table1[[#This Row],[Actual_Sales]],0)</f>
        <v>0.16143497757847533</v>
      </c>
      <c r="AC366">
        <v>25</v>
      </c>
      <c r="AD366">
        <v>777</v>
      </c>
      <c r="AE366" s="5">
        <f>IFERROR(Table1[[#This Row],[Inventory]]/Table1[[#This Row],[Actual_Sales]],0)</f>
        <v>3.4843049327354261</v>
      </c>
    </row>
    <row r="367" spans="1:31" x14ac:dyDescent="0.25">
      <c r="A367">
        <v>680</v>
      </c>
      <c r="B367">
        <v>805</v>
      </c>
      <c r="C367">
        <v>11</v>
      </c>
      <c r="D367" s="2">
        <v>40269</v>
      </c>
      <c r="E367">
        <v>223</v>
      </c>
      <c r="F367">
        <v>150</v>
      </c>
      <c r="G367">
        <f>Table1[[#This Row],[Actual_Sales]]-Table1[[#This Row],[Budget_Sales]]</f>
        <v>73</v>
      </c>
      <c r="H367" s="5">
        <f>IF(
Table1[[#This Row],[Budget_Sales]]=0,
"",
IF(
Table1[[#This Row],[Budget_Sales]]&gt;0,
(Table1[[#This Row],[Actual_Sales]]-Table1[[#This Row],[Budget_Sales]])/Table1[[#This Row],[Budget_Sales]],
(Table1[[#This Row],[Actual_Sales]]-Table1[[#This Row],[Budget_Sales]])/ABS(Table1[[#This Row],[Budget_Sales]])
)
)</f>
        <v>0.48666666666666669</v>
      </c>
      <c r="I367" s="5" t="str">
        <f>IF(Table1[[#This Row],[Sales_Var]]&gt;=0,"Above Budget","Below Budget")</f>
        <v>Above Budget</v>
      </c>
      <c r="J367">
        <f>Table1[[#This Row],[Actual_Sales]]-(Table1[[#This Row],[COGS]]+Table1[[#This Row],[Expenses]])</f>
        <v>96</v>
      </c>
      <c r="K367">
        <v>80</v>
      </c>
      <c r="L367">
        <f>Table1[[#This Row],[Actual_Profit]]-Table1[[#This Row],[Budget_Profit]]</f>
        <v>16</v>
      </c>
      <c r="M367" s="5">
        <f>IF(
Table1[[#This Row],[Budget_Profit]]=0,
"",
IF(
Table1[[#This Row],[Budget_Profit]]&gt;0,
(Table1[[#This Row],[Actual_Profit]]-Table1[[#This Row],[Budget_Profit]])/Table1[[#This Row],[Budget_Profit]],
(Table1[[#This Row],[Actual_Profit]]-Table1[[#This Row],[Budget_Profit]])/ABS(Table1[[#This Row],[Budget_Profit]])
)
)</f>
        <v>0.2</v>
      </c>
      <c r="N367" s="5" t="str">
        <f>IF(Table1[[#This Row],[Profit_Var]]&gt;=0, "Above Budget", "Below Budget")</f>
        <v>Above Budget</v>
      </c>
      <c r="O367">
        <v>91</v>
      </c>
      <c r="P367">
        <v>60</v>
      </c>
      <c r="Q367">
        <f>Table1[[#This Row],[COGS]]-Table1[[#This Row],[Budget_COGS]]</f>
        <v>31</v>
      </c>
      <c r="R367" s="5">
        <f>IF(
Table1[[#This Row],[Budget_COGS]]=0,
"",
IF(
Table1[[#This Row],[Budget_COGS]]&gt;0,
(Table1[[#This Row],[Budget_COGS]]-Table1[[#This Row],[COGS]]) / Table1[[#This Row],[Budget_COGS]],
(Table1[[#This Row],[Budget_COGS]]-Table1[[#This Row],[COGS]]) / ABS(Table1[[#This Row],[Budget_COGS]])
)
)</f>
        <v>-0.51666666666666672</v>
      </c>
      <c r="S367" s="5" t="str">
        <f>IF(Table1[[#This Row],[COGS _Var]]&gt;=0, "Above Budget", "Below Budget")</f>
        <v>Above Budget</v>
      </c>
      <c r="T367">
        <f>Table1[[#This Row],[Actual_Sales]]-Table1[[#This Row],[COGS]]</f>
        <v>132</v>
      </c>
      <c r="U367">
        <v>90</v>
      </c>
      <c r="V367">
        <f>Table1[[#This Row],[Gross_Margin]]-Table1[[#This Row],[Budget_Margin]]</f>
        <v>42</v>
      </c>
      <c r="W367" s="5">
        <f>IF(
Table1[[#This Row],[Budget_Margin]]=0,
"",
IF(
Table1[[#This Row],[Budget_Margin]]&gt;0,
(Table1[[#This Row],[Gross_Margin]]-Table1[[#This Row],[Budget_Margin]]) / Table1[[#This Row],[Budget_Margin]],
(Table1[[#This Row],[Gross_Margin]]-Table1[[#This Row],[Budget_Margin]]) / ABS(Table1[[#This Row],[Budget_Margin]])
)
)</f>
        <v>0.46666666666666667</v>
      </c>
      <c r="X367" s="5" t="str">
        <f>IF(Table1[[#This Row],[Margin_Var]]&gt;=0, "Above Budget", "Below Budget")</f>
        <v>Above Budget</v>
      </c>
      <c r="Y367" s="5">
        <f>IFERROR(Table1[[#This Row],[Gross_Margin]]/Table1[[#This Row],[Actual_Sales]],0)</f>
        <v>0.59192825112107628</v>
      </c>
      <c r="Z367" s="5">
        <f>Table1[[#This Row],[Actual_Profit]]/Table1[[#This Row],[Actual_Sales]]</f>
        <v>0.43049327354260092</v>
      </c>
      <c r="AA367">
        <v>36</v>
      </c>
      <c r="AB367" s="5">
        <f>IFERROR(Table1[[#This Row],[Expenses]]/Table1[[#This Row],[Actual_Sales]],0)</f>
        <v>0.16143497757847533</v>
      </c>
      <c r="AC367">
        <v>25</v>
      </c>
      <c r="AD367">
        <v>777</v>
      </c>
      <c r="AE367" s="5">
        <f>IFERROR(Table1[[#This Row],[Inventory]]/Table1[[#This Row],[Actual_Sales]],0)</f>
        <v>3.4843049327354261</v>
      </c>
    </row>
    <row r="368" spans="1:31" x14ac:dyDescent="0.25">
      <c r="A368">
        <v>2149</v>
      </c>
      <c r="B368">
        <v>312</v>
      </c>
      <c r="C368">
        <v>5</v>
      </c>
      <c r="D368" s="2">
        <v>40544</v>
      </c>
      <c r="E368">
        <v>611</v>
      </c>
      <c r="F368">
        <v>640</v>
      </c>
      <c r="G368">
        <f>Table1[[#This Row],[Actual_Sales]]-Table1[[#This Row],[Budget_Sales]]</f>
        <v>-29</v>
      </c>
      <c r="H368" s="5">
        <f>IF(
Table1[[#This Row],[Budget_Sales]]=0,
"",
IF(
Table1[[#This Row],[Budget_Sales]]&gt;0,
(Table1[[#This Row],[Actual_Sales]]-Table1[[#This Row],[Budget_Sales]])/Table1[[#This Row],[Budget_Sales]],
(Table1[[#This Row],[Actual_Sales]]-Table1[[#This Row],[Budget_Sales]])/ABS(Table1[[#This Row],[Budget_Sales]])
)
)</f>
        <v>-4.5312499999999999E-2</v>
      </c>
      <c r="I368" s="5" t="str">
        <f>IF(Table1[[#This Row],[Sales_Var]]&gt;=0,"Above Budget","Below Budget")</f>
        <v>Below Budget</v>
      </c>
      <c r="J368">
        <f>Table1[[#This Row],[Actual_Sales]]-(Table1[[#This Row],[COGS]]+Table1[[#This Row],[Expenses]])</f>
        <v>263</v>
      </c>
      <c r="K368">
        <v>260</v>
      </c>
      <c r="L368">
        <f>Table1[[#This Row],[Actual_Profit]]-Table1[[#This Row],[Budget_Profit]]</f>
        <v>3</v>
      </c>
      <c r="M368" s="5">
        <f>IF(
Table1[[#This Row],[Budget_Profit]]=0,
"",
IF(
Table1[[#This Row],[Budget_Profit]]&gt;0,
(Table1[[#This Row],[Actual_Profit]]-Table1[[#This Row],[Budget_Profit]])/Table1[[#This Row],[Budget_Profit]],
(Table1[[#This Row],[Actual_Profit]]-Table1[[#This Row],[Budget_Profit]])/ABS(Table1[[#This Row],[Budget_Profit]])
)
)</f>
        <v>1.1538461538461539E-2</v>
      </c>
      <c r="N368" s="5" t="str">
        <f>IF(Table1[[#This Row],[Profit_Var]]&gt;=0, "Above Budget", "Below Budget")</f>
        <v>Above Budget</v>
      </c>
      <c r="O368">
        <v>234</v>
      </c>
      <c r="P368">
        <v>270</v>
      </c>
      <c r="Q368">
        <f>Table1[[#This Row],[COGS]]-Table1[[#This Row],[Budget_COGS]]</f>
        <v>-36</v>
      </c>
      <c r="R368" s="5">
        <f>IF(
Table1[[#This Row],[Budget_COGS]]=0,
"",
IF(
Table1[[#This Row],[Budget_COGS]]&gt;0,
(Table1[[#This Row],[Budget_COGS]]-Table1[[#This Row],[COGS]]) / Table1[[#This Row],[Budget_COGS]],
(Table1[[#This Row],[Budget_COGS]]-Table1[[#This Row],[COGS]]) / ABS(Table1[[#This Row],[Budget_COGS]])
)
)</f>
        <v>0.13333333333333333</v>
      </c>
      <c r="S368" s="5" t="str">
        <f>IF(Table1[[#This Row],[COGS _Var]]&gt;=0, "Above Budget", "Below Budget")</f>
        <v>Below Budget</v>
      </c>
      <c r="T368">
        <f>Table1[[#This Row],[Actual_Sales]]-Table1[[#This Row],[COGS]]</f>
        <v>377</v>
      </c>
      <c r="U368">
        <v>370</v>
      </c>
      <c r="V368">
        <f>Table1[[#This Row],[Gross_Margin]]-Table1[[#This Row],[Budget_Margin]]</f>
        <v>7</v>
      </c>
      <c r="W368" s="5">
        <f>IF(
Table1[[#This Row],[Budget_Margin]]=0,
"",
IF(
Table1[[#This Row],[Budget_Margin]]&gt;0,
(Table1[[#This Row],[Gross_Margin]]-Table1[[#This Row],[Budget_Margin]]) / Table1[[#This Row],[Budget_Margin]],
(Table1[[#This Row],[Gross_Margin]]-Table1[[#This Row],[Budget_Margin]]) / ABS(Table1[[#This Row],[Budget_Margin]])
)
)</f>
        <v>1.891891891891892E-2</v>
      </c>
      <c r="X368" s="5" t="str">
        <f>IF(Table1[[#This Row],[Margin_Var]]&gt;=0, "Above Budget", "Below Budget")</f>
        <v>Above Budget</v>
      </c>
      <c r="Y368" s="5">
        <f>IFERROR(Table1[[#This Row],[Gross_Margin]]/Table1[[#This Row],[Actual_Sales]],0)</f>
        <v>0.61702127659574468</v>
      </c>
      <c r="Z368" s="5">
        <f>Table1[[#This Row],[Actual_Profit]]/Table1[[#This Row],[Actual_Sales]]</f>
        <v>0.43044189852700493</v>
      </c>
      <c r="AA368">
        <v>114</v>
      </c>
      <c r="AB368" s="5">
        <f>IFERROR(Table1[[#This Row],[Expenses]]/Table1[[#This Row],[Actual_Sales]],0)</f>
        <v>0.18657937806873978</v>
      </c>
      <c r="AC368">
        <v>77</v>
      </c>
      <c r="AD368">
        <v>1310</v>
      </c>
      <c r="AE368" s="5">
        <f>IFERROR(Table1[[#This Row],[Inventory]]/Table1[[#This Row],[Actual_Sales]],0)</f>
        <v>2.1440261865793779</v>
      </c>
    </row>
    <row r="369" spans="1:31" x14ac:dyDescent="0.25">
      <c r="A369">
        <v>2295</v>
      </c>
      <c r="B369">
        <v>951</v>
      </c>
      <c r="C369">
        <v>6</v>
      </c>
      <c r="D369" s="2">
        <v>40544</v>
      </c>
      <c r="E369">
        <v>611</v>
      </c>
      <c r="F369">
        <v>520</v>
      </c>
      <c r="G369">
        <f>Table1[[#This Row],[Actual_Sales]]-Table1[[#This Row],[Budget_Sales]]</f>
        <v>91</v>
      </c>
      <c r="H369" s="5">
        <f>IF(
Table1[[#This Row],[Budget_Sales]]=0,
"",
IF(
Table1[[#This Row],[Budget_Sales]]&gt;0,
(Table1[[#This Row],[Actual_Sales]]-Table1[[#This Row],[Budget_Sales]])/Table1[[#This Row],[Budget_Sales]],
(Table1[[#This Row],[Actual_Sales]]-Table1[[#This Row],[Budget_Sales]])/ABS(Table1[[#This Row],[Budget_Sales]])
)
)</f>
        <v>0.17499999999999999</v>
      </c>
      <c r="I369" s="5" t="str">
        <f>IF(Table1[[#This Row],[Sales_Var]]&gt;=0,"Above Budget","Below Budget")</f>
        <v>Above Budget</v>
      </c>
      <c r="J369">
        <f>Table1[[#This Row],[Actual_Sales]]-(Table1[[#This Row],[COGS]]+Table1[[#This Row],[Expenses]])</f>
        <v>263</v>
      </c>
      <c r="K369">
        <v>200</v>
      </c>
      <c r="L369">
        <f>Table1[[#This Row],[Actual_Profit]]-Table1[[#This Row],[Budget_Profit]]</f>
        <v>63</v>
      </c>
      <c r="M369" s="5">
        <f>IF(
Table1[[#This Row],[Budget_Profit]]=0,
"",
IF(
Table1[[#This Row],[Budget_Profit]]&gt;0,
(Table1[[#This Row],[Actual_Profit]]-Table1[[#This Row],[Budget_Profit]])/Table1[[#This Row],[Budget_Profit]],
(Table1[[#This Row],[Actual_Profit]]-Table1[[#This Row],[Budget_Profit]])/ABS(Table1[[#This Row],[Budget_Profit]])
)
)</f>
        <v>0.315</v>
      </c>
      <c r="N369" s="5" t="str">
        <f>IF(Table1[[#This Row],[Profit_Var]]&gt;=0, "Above Budget", "Below Budget")</f>
        <v>Above Budget</v>
      </c>
      <c r="O369">
        <v>234</v>
      </c>
      <c r="P369">
        <v>220</v>
      </c>
      <c r="Q369">
        <f>Table1[[#This Row],[COGS]]-Table1[[#This Row],[Budget_COGS]]</f>
        <v>14</v>
      </c>
      <c r="R369" s="5">
        <f>IF(
Table1[[#This Row],[Budget_COGS]]=0,
"",
IF(
Table1[[#This Row],[Budget_COGS]]&gt;0,
(Table1[[#This Row],[Budget_COGS]]-Table1[[#This Row],[COGS]]) / Table1[[#This Row],[Budget_COGS]],
(Table1[[#This Row],[Budget_COGS]]-Table1[[#This Row],[COGS]]) / ABS(Table1[[#This Row],[Budget_COGS]])
)
)</f>
        <v>-6.363636363636363E-2</v>
      </c>
      <c r="S369" s="5" t="str">
        <f>IF(Table1[[#This Row],[COGS _Var]]&gt;=0, "Above Budget", "Below Budget")</f>
        <v>Above Budget</v>
      </c>
      <c r="T369">
        <f>Table1[[#This Row],[Actual_Sales]]-Table1[[#This Row],[COGS]]</f>
        <v>377</v>
      </c>
      <c r="U369">
        <v>300</v>
      </c>
      <c r="V369">
        <f>Table1[[#This Row],[Gross_Margin]]-Table1[[#This Row],[Budget_Margin]]</f>
        <v>77</v>
      </c>
      <c r="W369" s="5">
        <f>IF(
Table1[[#This Row],[Budget_Margin]]=0,
"",
IF(
Table1[[#This Row],[Budget_Margin]]&gt;0,
(Table1[[#This Row],[Gross_Margin]]-Table1[[#This Row],[Budget_Margin]]) / Table1[[#This Row],[Budget_Margin]],
(Table1[[#This Row],[Gross_Margin]]-Table1[[#This Row],[Budget_Margin]]) / ABS(Table1[[#This Row],[Budget_Margin]])
)
)</f>
        <v>0.25666666666666665</v>
      </c>
      <c r="X369" s="5" t="str">
        <f>IF(Table1[[#This Row],[Margin_Var]]&gt;=0, "Above Budget", "Below Budget")</f>
        <v>Above Budget</v>
      </c>
      <c r="Y369" s="5">
        <f>IFERROR(Table1[[#This Row],[Gross_Margin]]/Table1[[#This Row],[Actual_Sales]],0)</f>
        <v>0.61702127659574468</v>
      </c>
      <c r="Z369" s="5">
        <f>Table1[[#This Row],[Actual_Profit]]/Table1[[#This Row],[Actual_Sales]]</f>
        <v>0.43044189852700493</v>
      </c>
      <c r="AA369">
        <v>114</v>
      </c>
      <c r="AB369" s="5">
        <f>IFERROR(Table1[[#This Row],[Expenses]]/Table1[[#This Row],[Actual_Sales]],0)</f>
        <v>0.18657937806873978</v>
      </c>
      <c r="AC369">
        <v>77</v>
      </c>
      <c r="AD369">
        <v>1310</v>
      </c>
      <c r="AE369" s="5">
        <f>IFERROR(Table1[[#This Row],[Inventory]]/Table1[[#This Row],[Actual_Sales]],0)</f>
        <v>2.1440261865793779</v>
      </c>
    </row>
    <row r="370" spans="1:31" x14ac:dyDescent="0.25">
      <c r="A370">
        <v>2252</v>
      </c>
      <c r="B370">
        <v>702</v>
      </c>
      <c r="C370">
        <v>11</v>
      </c>
      <c r="D370" s="2">
        <v>40544</v>
      </c>
      <c r="E370">
        <v>611</v>
      </c>
      <c r="F370">
        <v>370</v>
      </c>
      <c r="G370">
        <f>Table1[[#This Row],[Actual_Sales]]-Table1[[#This Row],[Budget_Sales]]</f>
        <v>241</v>
      </c>
      <c r="H370" s="5">
        <f>IF(
Table1[[#This Row],[Budget_Sales]]=0,
"",
IF(
Table1[[#This Row],[Budget_Sales]]&gt;0,
(Table1[[#This Row],[Actual_Sales]]-Table1[[#This Row],[Budget_Sales]])/Table1[[#This Row],[Budget_Sales]],
(Table1[[#This Row],[Actual_Sales]]-Table1[[#This Row],[Budget_Sales]])/ABS(Table1[[#This Row],[Budget_Sales]])
)
)</f>
        <v>0.65135135135135136</v>
      </c>
      <c r="I370" s="5" t="str">
        <f>IF(Table1[[#This Row],[Sales_Var]]&gt;=0,"Above Budget","Below Budget")</f>
        <v>Above Budget</v>
      </c>
      <c r="J370">
        <f>Table1[[#This Row],[Actual_Sales]]-(Table1[[#This Row],[COGS]]+Table1[[#This Row],[Expenses]])</f>
        <v>263</v>
      </c>
      <c r="K370">
        <v>150</v>
      </c>
      <c r="L370">
        <f>Table1[[#This Row],[Actual_Profit]]-Table1[[#This Row],[Budget_Profit]]</f>
        <v>113</v>
      </c>
      <c r="M370" s="5">
        <f>IF(
Table1[[#This Row],[Budget_Profit]]=0,
"",
IF(
Table1[[#This Row],[Budget_Profit]]&gt;0,
(Table1[[#This Row],[Actual_Profit]]-Table1[[#This Row],[Budget_Profit]])/Table1[[#This Row],[Budget_Profit]],
(Table1[[#This Row],[Actual_Profit]]-Table1[[#This Row],[Budget_Profit]])/ABS(Table1[[#This Row],[Budget_Profit]])
)
)</f>
        <v>0.7533333333333333</v>
      </c>
      <c r="N370" s="5" t="str">
        <f>IF(Table1[[#This Row],[Profit_Var]]&gt;=0, "Above Budget", "Below Budget")</f>
        <v>Above Budget</v>
      </c>
      <c r="O370">
        <v>234</v>
      </c>
      <c r="P370">
        <v>150</v>
      </c>
      <c r="Q370">
        <f>Table1[[#This Row],[COGS]]-Table1[[#This Row],[Budget_COGS]]</f>
        <v>84</v>
      </c>
      <c r="R370" s="5">
        <f>IF(
Table1[[#This Row],[Budget_COGS]]=0,
"",
IF(
Table1[[#This Row],[Budget_COGS]]&gt;0,
(Table1[[#This Row],[Budget_COGS]]-Table1[[#This Row],[COGS]]) / Table1[[#This Row],[Budget_COGS]],
(Table1[[#This Row],[Budget_COGS]]-Table1[[#This Row],[COGS]]) / ABS(Table1[[#This Row],[Budget_COGS]])
)
)</f>
        <v>-0.56000000000000005</v>
      </c>
      <c r="S370" s="5" t="str">
        <f>IF(Table1[[#This Row],[COGS _Var]]&gt;=0, "Above Budget", "Below Budget")</f>
        <v>Above Budget</v>
      </c>
      <c r="T370">
        <f>Table1[[#This Row],[Actual_Sales]]-Table1[[#This Row],[COGS]]</f>
        <v>377</v>
      </c>
      <c r="U370">
        <v>220</v>
      </c>
      <c r="V370">
        <f>Table1[[#This Row],[Gross_Margin]]-Table1[[#This Row],[Budget_Margin]]</f>
        <v>157</v>
      </c>
      <c r="W370" s="5">
        <f>IF(
Table1[[#This Row],[Budget_Margin]]=0,
"",
IF(
Table1[[#This Row],[Budget_Margin]]&gt;0,
(Table1[[#This Row],[Gross_Margin]]-Table1[[#This Row],[Budget_Margin]]) / Table1[[#This Row],[Budget_Margin]],
(Table1[[#This Row],[Gross_Margin]]-Table1[[#This Row],[Budget_Margin]]) / ABS(Table1[[#This Row],[Budget_Margin]])
)
)</f>
        <v>0.71363636363636362</v>
      </c>
      <c r="X370" s="5" t="str">
        <f>IF(Table1[[#This Row],[Margin_Var]]&gt;=0, "Above Budget", "Below Budget")</f>
        <v>Above Budget</v>
      </c>
      <c r="Y370" s="5">
        <f>IFERROR(Table1[[#This Row],[Gross_Margin]]/Table1[[#This Row],[Actual_Sales]],0)</f>
        <v>0.61702127659574468</v>
      </c>
      <c r="Z370" s="5">
        <f>Table1[[#This Row],[Actual_Profit]]/Table1[[#This Row],[Actual_Sales]]</f>
        <v>0.43044189852700493</v>
      </c>
      <c r="AA370">
        <v>114</v>
      </c>
      <c r="AB370" s="5">
        <f>IFERROR(Table1[[#This Row],[Expenses]]/Table1[[#This Row],[Actual_Sales]],0)</f>
        <v>0.18657937806873978</v>
      </c>
      <c r="AC370">
        <v>77</v>
      </c>
      <c r="AD370">
        <v>1310</v>
      </c>
      <c r="AE370" s="5">
        <f>IFERROR(Table1[[#This Row],[Inventory]]/Table1[[#This Row],[Actual_Sales]],0)</f>
        <v>2.1440261865793779</v>
      </c>
    </row>
    <row r="371" spans="1:31" x14ac:dyDescent="0.25">
      <c r="A371">
        <v>1203</v>
      </c>
      <c r="B371">
        <v>815</v>
      </c>
      <c r="C371">
        <v>11</v>
      </c>
      <c r="D371" s="2">
        <v>40360</v>
      </c>
      <c r="E371">
        <v>230</v>
      </c>
      <c r="F371">
        <v>200</v>
      </c>
      <c r="G371">
        <f>Table1[[#This Row],[Actual_Sales]]-Table1[[#This Row],[Budget_Sales]]</f>
        <v>30</v>
      </c>
      <c r="H371" s="5">
        <f>IF(
Table1[[#This Row],[Budget_Sales]]=0,
"",
IF(
Table1[[#This Row],[Budget_Sales]]&gt;0,
(Table1[[#This Row],[Actual_Sales]]-Table1[[#This Row],[Budget_Sales]])/Table1[[#This Row],[Budget_Sales]],
(Table1[[#This Row],[Actual_Sales]]-Table1[[#This Row],[Budget_Sales]])/ABS(Table1[[#This Row],[Budget_Sales]])
)
)</f>
        <v>0.15</v>
      </c>
      <c r="I371" s="5" t="str">
        <f>IF(Table1[[#This Row],[Sales_Var]]&gt;=0,"Above Budget","Below Budget")</f>
        <v>Above Budget</v>
      </c>
      <c r="J371">
        <f>Table1[[#This Row],[Actual_Sales]]-(Table1[[#This Row],[COGS]]+Table1[[#This Row],[Expenses]])</f>
        <v>99</v>
      </c>
      <c r="K371">
        <v>90</v>
      </c>
      <c r="L371">
        <f>Table1[[#This Row],[Actual_Profit]]-Table1[[#This Row],[Budget_Profit]]</f>
        <v>9</v>
      </c>
      <c r="M371" s="5">
        <f>IF(
Table1[[#This Row],[Budget_Profit]]=0,
"",
IF(
Table1[[#This Row],[Budget_Profit]]&gt;0,
(Table1[[#This Row],[Actual_Profit]]-Table1[[#This Row],[Budget_Profit]])/Table1[[#This Row],[Budget_Profit]],
(Table1[[#This Row],[Actual_Profit]]-Table1[[#This Row],[Budget_Profit]])/ABS(Table1[[#This Row],[Budget_Profit]])
)
)</f>
        <v>0.1</v>
      </c>
      <c r="N371" s="5" t="str">
        <f>IF(Table1[[#This Row],[Profit_Var]]&gt;=0, "Above Budget", "Below Budget")</f>
        <v>Above Budget</v>
      </c>
      <c r="O371">
        <v>94</v>
      </c>
      <c r="P371">
        <v>80</v>
      </c>
      <c r="Q371">
        <f>Table1[[#This Row],[COGS]]-Table1[[#This Row],[Budget_COGS]]</f>
        <v>14</v>
      </c>
      <c r="R371" s="5">
        <f>IF(
Table1[[#This Row],[Budget_COGS]]=0,
"",
IF(
Table1[[#This Row],[Budget_COGS]]&gt;0,
(Table1[[#This Row],[Budget_COGS]]-Table1[[#This Row],[COGS]]) / Table1[[#This Row],[Budget_COGS]],
(Table1[[#This Row],[Budget_COGS]]-Table1[[#This Row],[COGS]]) / ABS(Table1[[#This Row],[Budget_COGS]])
)
)</f>
        <v>-0.17499999999999999</v>
      </c>
      <c r="S371" s="5" t="str">
        <f>IF(Table1[[#This Row],[COGS _Var]]&gt;=0, "Above Budget", "Below Budget")</f>
        <v>Above Budget</v>
      </c>
      <c r="T371">
        <f>Table1[[#This Row],[Actual_Sales]]-Table1[[#This Row],[COGS]]</f>
        <v>136</v>
      </c>
      <c r="U371">
        <v>120</v>
      </c>
      <c r="V371">
        <f>Table1[[#This Row],[Gross_Margin]]-Table1[[#This Row],[Budget_Margin]]</f>
        <v>16</v>
      </c>
      <c r="W371" s="5">
        <f>IF(
Table1[[#This Row],[Budget_Margin]]=0,
"",
IF(
Table1[[#This Row],[Budget_Margin]]&gt;0,
(Table1[[#This Row],[Gross_Margin]]-Table1[[#This Row],[Budget_Margin]]) / Table1[[#This Row],[Budget_Margin]],
(Table1[[#This Row],[Gross_Margin]]-Table1[[#This Row],[Budget_Margin]]) / ABS(Table1[[#This Row],[Budget_Margin]])
)
)</f>
        <v>0.13333333333333333</v>
      </c>
      <c r="X371" s="5" t="str">
        <f>IF(Table1[[#This Row],[Margin_Var]]&gt;=0, "Above Budget", "Below Budget")</f>
        <v>Above Budget</v>
      </c>
      <c r="Y371" s="5">
        <f>IFERROR(Table1[[#This Row],[Gross_Margin]]/Table1[[#This Row],[Actual_Sales]],0)</f>
        <v>0.59130434782608698</v>
      </c>
      <c r="Z371" s="5">
        <f>Table1[[#This Row],[Actual_Profit]]/Table1[[#This Row],[Actual_Sales]]</f>
        <v>0.43043478260869567</v>
      </c>
      <c r="AA371">
        <v>37</v>
      </c>
      <c r="AB371" s="5">
        <f>IFERROR(Table1[[#This Row],[Expenses]]/Table1[[#This Row],[Actual_Sales]],0)</f>
        <v>0.16086956521739129</v>
      </c>
      <c r="AC371">
        <v>26</v>
      </c>
      <c r="AD371">
        <v>608</v>
      </c>
      <c r="AE371" s="5">
        <f>IFERROR(Table1[[#This Row],[Inventory]]/Table1[[#This Row],[Actual_Sales]],0)</f>
        <v>2.6434782608695651</v>
      </c>
    </row>
    <row r="372" spans="1:31" x14ac:dyDescent="0.25">
      <c r="A372">
        <v>1019</v>
      </c>
      <c r="B372">
        <v>719</v>
      </c>
      <c r="C372">
        <v>5</v>
      </c>
      <c r="D372" s="2">
        <v>40330</v>
      </c>
      <c r="E372">
        <v>230</v>
      </c>
      <c r="F372">
        <v>270</v>
      </c>
      <c r="G372">
        <f>Table1[[#This Row],[Actual_Sales]]-Table1[[#This Row],[Budget_Sales]]</f>
        <v>-40</v>
      </c>
      <c r="H372" s="5">
        <f>IF(
Table1[[#This Row],[Budget_Sales]]=0,
"",
IF(
Table1[[#This Row],[Budget_Sales]]&gt;0,
(Table1[[#This Row],[Actual_Sales]]-Table1[[#This Row],[Budget_Sales]])/Table1[[#This Row],[Budget_Sales]],
(Table1[[#This Row],[Actual_Sales]]-Table1[[#This Row],[Budget_Sales]])/ABS(Table1[[#This Row],[Budget_Sales]])
)
)</f>
        <v>-0.14814814814814814</v>
      </c>
      <c r="I372" s="5" t="str">
        <f>IF(Table1[[#This Row],[Sales_Var]]&gt;=0,"Above Budget","Below Budget")</f>
        <v>Below Budget</v>
      </c>
      <c r="J372">
        <f>Table1[[#This Row],[Actual_Sales]]-(Table1[[#This Row],[COGS]]+Table1[[#This Row],[Expenses]])</f>
        <v>99</v>
      </c>
      <c r="K372">
        <v>140</v>
      </c>
      <c r="L372">
        <f>Table1[[#This Row],[Actual_Profit]]-Table1[[#This Row],[Budget_Profit]]</f>
        <v>-41</v>
      </c>
      <c r="M372" s="5">
        <f>IF(
Table1[[#This Row],[Budget_Profit]]=0,
"",
IF(
Table1[[#This Row],[Budget_Profit]]&gt;0,
(Table1[[#This Row],[Actual_Profit]]-Table1[[#This Row],[Budget_Profit]])/Table1[[#This Row],[Budget_Profit]],
(Table1[[#This Row],[Actual_Profit]]-Table1[[#This Row],[Budget_Profit]])/ABS(Table1[[#This Row],[Budget_Profit]])
)
)</f>
        <v>-0.29285714285714287</v>
      </c>
      <c r="N372" s="5" t="str">
        <f>IF(Table1[[#This Row],[Profit_Var]]&gt;=0, "Above Budget", "Below Budget")</f>
        <v>Below Budget</v>
      </c>
      <c r="O372">
        <v>94</v>
      </c>
      <c r="P372">
        <v>100</v>
      </c>
      <c r="Q372">
        <f>Table1[[#This Row],[COGS]]-Table1[[#This Row],[Budget_COGS]]</f>
        <v>-6</v>
      </c>
      <c r="R372" s="5">
        <f>IF(
Table1[[#This Row],[Budget_COGS]]=0,
"",
IF(
Table1[[#This Row],[Budget_COGS]]&gt;0,
(Table1[[#This Row],[Budget_COGS]]-Table1[[#This Row],[COGS]]) / Table1[[#This Row],[Budget_COGS]],
(Table1[[#This Row],[Budget_COGS]]-Table1[[#This Row],[COGS]]) / ABS(Table1[[#This Row],[Budget_COGS]])
)
)</f>
        <v>0.06</v>
      </c>
      <c r="S372" s="5" t="str">
        <f>IF(Table1[[#This Row],[COGS _Var]]&gt;=0, "Above Budget", "Below Budget")</f>
        <v>Below Budget</v>
      </c>
      <c r="T372">
        <f>Table1[[#This Row],[Actual_Sales]]-Table1[[#This Row],[COGS]]</f>
        <v>136</v>
      </c>
      <c r="U372">
        <v>170</v>
      </c>
      <c r="V372">
        <f>Table1[[#This Row],[Gross_Margin]]-Table1[[#This Row],[Budget_Margin]]</f>
        <v>-34</v>
      </c>
      <c r="W372" s="5">
        <f>IF(
Table1[[#This Row],[Budget_Margin]]=0,
"",
IF(
Table1[[#This Row],[Budget_Margin]]&gt;0,
(Table1[[#This Row],[Gross_Margin]]-Table1[[#This Row],[Budget_Margin]]) / Table1[[#This Row],[Budget_Margin]],
(Table1[[#This Row],[Gross_Margin]]-Table1[[#This Row],[Budget_Margin]]) / ABS(Table1[[#This Row],[Budget_Margin]])
)
)</f>
        <v>-0.2</v>
      </c>
      <c r="X372" s="5" t="str">
        <f>IF(Table1[[#This Row],[Margin_Var]]&gt;=0, "Above Budget", "Below Budget")</f>
        <v>Below Budget</v>
      </c>
      <c r="Y372" s="5">
        <f>IFERROR(Table1[[#This Row],[Gross_Margin]]/Table1[[#This Row],[Actual_Sales]],0)</f>
        <v>0.59130434782608698</v>
      </c>
      <c r="Z372" s="5">
        <f>Table1[[#This Row],[Actual_Profit]]/Table1[[#This Row],[Actual_Sales]]</f>
        <v>0.43043478260869567</v>
      </c>
      <c r="AA372">
        <v>37</v>
      </c>
      <c r="AB372" s="5">
        <f>IFERROR(Table1[[#This Row],[Expenses]]/Table1[[#This Row],[Actual_Sales]],0)</f>
        <v>0.16086956521739129</v>
      </c>
      <c r="AC372">
        <v>26</v>
      </c>
      <c r="AD372">
        <v>562</v>
      </c>
      <c r="AE372" s="5">
        <f>IFERROR(Table1[[#This Row],[Inventory]]/Table1[[#This Row],[Actual_Sales]],0)</f>
        <v>2.4434782608695653</v>
      </c>
    </row>
    <row r="373" spans="1:31" x14ac:dyDescent="0.25">
      <c r="A373">
        <v>942</v>
      </c>
      <c r="B373">
        <v>469</v>
      </c>
      <c r="C373">
        <v>6</v>
      </c>
      <c r="D373" s="2">
        <v>40330</v>
      </c>
      <c r="E373">
        <v>230</v>
      </c>
      <c r="F373">
        <v>190</v>
      </c>
      <c r="G373">
        <f>Table1[[#This Row],[Actual_Sales]]-Table1[[#This Row],[Budget_Sales]]</f>
        <v>40</v>
      </c>
      <c r="H373" s="5">
        <f>IF(
Table1[[#This Row],[Budget_Sales]]=0,
"",
IF(
Table1[[#This Row],[Budget_Sales]]&gt;0,
(Table1[[#This Row],[Actual_Sales]]-Table1[[#This Row],[Budget_Sales]])/Table1[[#This Row],[Budget_Sales]],
(Table1[[#This Row],[Actual_Sales]]-Table1[[#This Row],[Budget_Sales]])/ABS(Table1[[#This Row],[Budget_Sales]])
)
)</f>
        <v>0.21052631578947367</v>
      </c>
      <c r="I373" s="5" t="str">
        <f>IF(Table1[[#This Row],[Sales_Var]]&gt;=0,"Above Budget","Below Budget")</f>
        <v>Above Budget</v>
      </c>
      <c r="J373">
        <f>Table1[[#This Row],[Actual_Sales]]-(Table1[[#This Row],[COGS]]+Table1[[#This Row],[Expenses]])</f>
        <v>99</v>
      </c>
      <c r="K373">
        <v>90</v>
      </c>
      <c r="L373">
        <f>Table1[[#This Row],[Actual_Profit]]-Table1[[#This Row],[Budget_Profit]]</f>
        <v>9</v>
      </c>
      <c r="M373" s="5">
        <f>IF(
Table1[[#This Row],[Budget_Profit]]=0,
"",
IF(
Table1[[#This Row],[Budget_Profit]]&gt;0,
(Table1[[#This Row],[Actual_Profit]]-Table1[[#This Row],[Budget_Profit]])/Table1[[#This Row],[Budget_Profit]],
(Table1[[#This Row],[Actual_Profit]]-Table1[[#This Row],[Budget_Profit]])/ABS(Table1[[#This Row],[Budget_Profit]])
)
)</f>
        <v>0.1</v>
      </c>
      <c r="N373" s="5" t="str">
        <f>IF(Table1[[#This Row],[Profit_Var]]&gt;=0, "Above Budget", "Below Budget")</f>
        <v>Above Budget</v>
      </c>
      <c r="O373">
        <v>94</v>
      </c>
      <c r="P373">
        <v>80</v>
      </c>
      <c r="Q373">
        <f>Table1[[#This Row],[COGS]]-Table1[[#This Row],[Budget_COGS]]</f>
        <v>14</v>
      </c>
      <c r="R373" s="5">
        <f>IF(
Table1[[#This Row],[Budget_COGS]]=0,
"",
IF(
Table1[[#This Row],[Budget_COGS]]&gt;0,
(Table1[[#This Row],[Budget_COGS]]-Table1[[#This Row],[COGS]]) / Table1[[#This Row],[Budget_COGS]],
(Table1[[#This Row],[Budget_COGS]]-Table1[[#This Row],[COGS]]) / ABS(Table1[[#This Row],[Budget_COGS]])
)
)</f>
        <v>-0.17499999999999999</v>
      </c>
      <c r="S373" s="5" t="str">
        <f>IF(Table1[[#This Row],[COGS _Var]]&gt;=0, "Above Budget", "Below Budget")</f>
        <v>Above Budget</v>
      </c>
      <c r="T373">
        <f>Table1[[#This Row],[Actual_Sales]]-Table1[[#This Row],[COGS]]</f>
        <v>136</v>
      </c>
      <c r="U373">
        <v>110</v>
      </c>
      <c r="V373">
        <f>Table1[[#This Row],[Gross_Margin]]-Table1[[#This Row],[Budget_Margin]]</f>
        <v>26</v>
      </c>
      <c r="W373" s="5">
        <f>IF(
Table1[[#This Row],[Budget_Margin]]=0,
"",
IF(
Table1[[#This Row],[Budget_Margin]]&gt;0,
(Table1[[#This Row],[Gross_Margin]]-Table1[[#This Row],[Budget_Margin]]) / Table1[[#This Row],[Budget_Margin]],
(Table1[[#This Row],[Gross_Margin]]-Table1[[#This Row],[Budget_Margin]]) / ABS(Table1[[#This Row],[Budget_Margin]])
)
)</f>
        <v>0.23636363636363636</v>
      </c>
      <c r="X373" s="5" t="str">
        <f>IF(Table1[[#This Row],[Margin_Var]]&gt;=0, "Above Budget", "Below Budget")</f>
        <v>Above Budget</v>
      </c>
      <c r="Y373" s="5">
        <f>IFERROR(Table1[[#This Row],[Gross_Margin]]/Table1[[#This Row],[Actual_Sales]],0)</f>
        <v>0.59130434782608698</v>
      </c>
      <c r="Z373" s="5">
        <f>Table1[[#This Row],[Actual_Profit]]/Table1[[#This Row],[Actual_Sales]]</f>
        <v>0.43043478260869567</v>
      </c>
      <c r="AA373">
        <v>37</v>
      </c>
      <c r="AB373" s="5">
        <f>IFERROR(Table1[[#This Row],[Expenses]]/Table1[[#This Row],[Actual_Sales]],0)</f>
        <v>0.16086956521739129</v>
      </c>
      <c r="AC373">
        <v>26</v>
      </c>
      <c r="AD373">
        <v>562</v>
      </c>
      <c r="AE373" s="5">
        <f>IFERROR(Table1[[#This Row],[Inventory]]/Table1[[#This Row],[Actual_Sales]],0)</f>
        <v>2.4434782608695653</v>
      </c>
    </row>
    <row r="374" spans="1:31" x14ac:dyDescent="0.25">
      <c r="A374">
        <v>905</v>
      </c>
      <c r="B374">
        <v>312</v>
      </c>
      <c r="C374">
        <v>11</v>
      </c>
      <c r="D374" s="2">
        <v>40330</v>
      </c>
      <c r="E374">
        <v>230</v>
      </c>
      <c r="F374">
        <v>200</v>
      </c>
      <c r="G374">
        <f>Table1[[#This Row],[Actual_Sales]]-Table1[[#This Row],[Budget_Sales]]</f>
        <v>30</v>
      </c>
      <c r="H374" s="5">
        <f>IF(
Table1[[#This Row],[Budget_Sales]]=0,
"",
IF(
Table1[[#This Row],[Budget_Sales]]&gt;0,
(Table1[[#This Row],[Actual_Sales]]-Table1[[#This Row],[Budget_Sales]])/Table1[[#This Row],[Budget_Sales]],
(Table1[[#This Row],[Actual_Sales]]-Table1[[#This Row],[Budget_Sales]])/ABS(Table1[[#This Row],[Budget_Sales]])
)
)</f>
        <v>0.15</v>
      </c>
      <c r="I374" s="5" t="str">
        <f>IF(Table1[[#This Row],[Sales_Var]]&gt;=0,"Above Budget","Below Budget")</f>
        <v>Above Budget</v>
      </c>
      <c r="J374">
        <f>Table1[[#This Row],[Actual_Sales]]-(Table1[[#This Row],[COGS]]+Table1[[#This Row],[Expenses]])</f>
        <v>99</v>
      </c>
      <c r="K374">
        <v>90</v>
      </c>
      <c r="L374">
        <f>Table1[[#This Row],[Actual_Profit]]-Table1[[#This Row],[Budget_Profit]]</f>
        <v>9</v>
      </c>
      <c r="M374" s="5">
        <f>IF(
Table1[[#This Row],[Budget_Profit]]=0,
"",
IF(
Table1[[#This Row],[Budget_Profit]]&gt;0,
(Table1[[#This Row],[Actual_Profit]]-Table1[[#This Row],[Budget_Profit]])/Table1[[#This Row],[Budget_Profit]],
(Table1[[#This Row],[Actual_Profit]]-Table1[[#This Row],[Budget_Profit]])/ABS(Table1[[#This Row],[Budget_Profit]])
)
)</f>
        <v>0.1</v>
      </c>
      <c r="N374" s="5" t="str">
        <f>IF(Table1[[#This Row],[Profit_Var]]&gt;=0, "Above Budget", "Below Budget")</f>
        <v>Above Budget</v>
      </c>
      <c r="O374">
        <v>94</v>
      </c>
      <c r="P374">
        <v>80</v>
      </c>
      <c r="Q374">
        <f>Table1[[#This Row],[COGS]]-Table1[[#This Row],[Budget_COGS]]</f>
        <v>14</v>
      </c>
      <c r="R374" s="5">
        <f>IF(
Table1[[#This Row],[Budget_COGS]]=0,
"",
IF(
Table1[[#This Row],[Budget_COGS]]&gt;0,
(Table1[[#This Row],[Budget_COGS]]-Table1[[#This Row],[COGS]]) / Table1[[#This Row],[Budget_COGS]],
(Table1[[#This Row],[Budget_COGS]]-Table1[[#This Row],[COGS]]) / ABS(Table1[[#This Row],[Budget_COGS]])
)
)</f>
        <v>-0.17499999999999999</v>
      </c>
      <c r="S374" s="5" t="str">
        <f>IF(Table1[[#This Row],[COGS _Var]]&gt;=0, "Above Budget", "Below Budget")</f>
        <v>Above Budget</v>
      </c>
      <c r="T374">
        <f>Table1[[#This Row],[Actual_Sales]]-Table1[[#This Row],[COGS]]</f>
        <v>136</v>
      </c>
      <c r="U374">
        <v>120</v>
      </c>
      <c r="V374">
        <f>Table1[[#This Row],[Gross_Margin]]-Table1[[#This Row],[Budget_Margin]]</f>
        <v>16</v>
      </c>
      <c r="W374" s="5">
        <f>IF(
Table1[[#This Row],[Budget_Margin]]=0,
"",
IF(
Table1[[#This Row],[Budget_Margin]]&gt;0,
(Table1[[#This Row],[Gross_Margin]]-Table1[[#This Row],[Budget_Margin]]) / Table1[[#This Row],[Budget_Margin]],
(Table1[[#This Row],[Gross_Margin]]-Table1[[#This Row],[Budget_Margin]]) / ABS(Table1[[#This Row],[Budget_Margin]])
)
)</f>
        <v>0.13333333333333333</v>
      </c>
      <c r="X374" s="5" t="str">
        <f>IF(Table1[[#This Row],[Margin_Var]]&gt;=0, "Above Budget", "Below Budget")</f>
        <v>Above Budget</v>
      </c>
      <c r="Y374" s="5">
        <f>IFERROR(Table1[[#This Row],[Gross_Margin]]/Table1[[#This Row],[Actual_Sales]],0)</f>
        <v>0.59130434782608698</v>
      </c>
      <c r="Z374" s="5">
        <f>Table1[[#This Row],[Actual_Profit]]/Table1[[#This Row],[Actual_Sales]]</f>
        <v>0.43043478260869567</v>
      </c>
      <c r="AA374">
        <v>37</v>
      </c>
      <c r="AB374" s="5">
        <f>IFERROR(Table1[[#This Row],[Expenses]]/Table1[[#This Row],[Actual_Sales]],0)</f>
        <v>0.16086956521739129</v>
      </c>
      <c r="AC374">
        <v>26</v>
      </c>
      <c r="AD374">
        <v>562</v>
      </c>
      <c r="AE374" s="5">
        <f>IFERROR(Table1[[#This Row],[Inventory]]/Table1[[#This Row],[Actual_Sales]],0)</f>
        <v>2.4434782608695653</v>
      </c>
    </row>
    <row r="375" spans="1:31" x14ac:dyDescent="0.25">
      <c r="A375">
        <v>1016</v>
      </c>
      <c r="B375">
        <v>718</v>
      </c>
      <c r="C375">
        <v>13</v>
      </c>
      <c r="D375" s="2">
        <v>40330</v>
      </c>
      <c r="E375">
        <v>230</v>
      </c>
      <c r="F375">
        <v>240</v>
      </c>
      <c r="G375">
        <f>Table1[[#This Row],[Actual_Sales]]-Table1[[#This Row],[Budget_Sales]]</f>
        <v>-10</v>
      </c>
      <c r="H375" s="5">
        <f>IF(
Table1[[#This Row],[Budget_Sales]]=0,
"",
IF(
Table1[[#This Row],[Budget_Sales]]&gt;0,
(Table1[[#This Row],[Actual_Sales]]-Table1[[#This Row],[Budget_Sales]])/Table1[[#This Row],[Budget_Sales]],
(Table1[[#This Row],[Actual_Sales]]-Table1[[#This Row],[Budget_Sales]])/ABS(Table1[[#This Row],[Budget_Sales]])
)
)</f>
        <v>-4.1666666666666664E-2</v>
      </c>
      <c r="I375" s="5" t="str">
        <f>IF(Table1[[#This Row],[Sales_Var]]&gt;=0,"Above Budget","Below Budget")</f>
        <v>Below Budget</v>
      </c>
      <c r="J375">
        <f>Table1[[#This Row],[Actual_Sales]]-(Table1[[#This Row],[COGS]]+Table1[[#This Row],[Expenses]])</f>
        <v>99</v>
      </c>
      <c r="K375">
        <v>120</v>
      </c>
      <c r="L375">
        <f>Table1[[#This Row],[Actual_Profit]]-Table1[[#This Row],[Budget_Profit]]</f>
        <v>-21</v>
      </c>
      <c r="M375" s="5">
        <f>IF(
Table1[[#This Row],[Budget_Profit]]=0,
"",
IF(
Table1[[#This Row],[Budget_Profit]]&gt;0,
(Table1[[#This Row],[Actual_Profit]]-Table1[[#This Row],[Budget_Profit]])/Table1[[#This Row],[Budget_Profit]],
(Table1[[#This Row],[Actual_Profit]]-Table1[[#This Row],[Budget_Profit]])/ABS(Table1[[#This Row],[Budget_Profit]])
)
)</f>
        <v>-0.17499999999999999</v>
      </c>
      <c r="N375" s="5" t="str">
        <f>IF(Table1[[#This Row],[Profit_Var]]&gt;=0, "Above Budget", "Below Budget")</f>
        <v>Below Budget</v>
      </c>
      <c r="O375">
        <v>94</v>
      </c>
      <c r="P375">
        <v>90</v>
      </c>
      <c r="Q375">
        <f>Table1[[#This Row],[COGS]]-Table1[[#This Row],[Budget_COGS]]</f>
        <v>4</v>
      </c>
      <c r="R375" s="5">
        <f>IF(
Table1[[#This Row],[Budget_COGS]]=0,
"",
IF(
Table1[[#This Row],[Budget_COGS]]&gt;0,
(Table1[[#This Row],[Budget_COGS]]-Table1[[#This Row],[COGS]]) / Table1[[#This Row],[Budget_COGS]],
(Table1[[#This Row],[Budget_COGS]]-Table1[[#This Row],[COGS]]) / ABS(Table1[[#This Row],[Budget_COGS]])
)
)</f>
        <v>-4.4444444444444446E-2</v>
      </c>
      <c r="S375" s="5" t="str">
        <f>IF(Table1[[#This Row],[COGS _Var]]&gt;=0, "Above Budget", "Below Budget")</f>
        <v>Above Budget</v>
      </c>
      <c r="T375">
        <f>Table1[[#This Row],[Actual_Sales]]-Table1[[#This Row],[COGS]]</f>
        <v>136</v>
      </c>
      <c r="U375">
        <v>150</v>
      </c>
      <c r="V375">
        <f>Table1[[#This Row],[Gross_Margin]]-Table1[[#This Row],[Budget_Margin]]</f>
        <v>-14</v>
      </c>
      <c r="W375" s="5">
        <f>IF(
Table1[[#This Row],[Budget_Margin]]=0,
"",
IF(
Table1[[#This Row],[Budget_Margin]]&gt;0,
(Table1[[#This Row],[Gross_Margin]]-Table1[[#This Row],[Budget_Margin]]) / Table1[[#This Row],[Budget_Margin]],
(Table1[[#This Row],[Gross_Margin]]-Table1[[#This Row],[Budget_Margin]]) / ABS(Table1[[#This Row],[Budget_Margin]])
)
)</f>
        <v>-9.3333333333333338E-2</v>
      </c>
      <c r="X375" s="5" t="str">
        <f>IF(Table1[[#This Row],[Margin_Var]]&gt;=0, "Above Budget", "Below Budget")</f>
        <v>Below Budget</v>
      </c>
      <c r="Y375" s="5">
        <f>IFERROR(Table1[[#This Row],[Gross_Margin]]/Table1[[#This Row],[Actual_Sales]],0)</f>
        <v>0.59130434782608698</v>
      </c>
      <c r="Z375" s="5">
        <f>Table1[[#This Row],[Actual_Profit]]/Table1[[#This Row],[Actual_Sales]]</f>
        <v>0.43043478260869567</v>
      </c>
      <c r="AA375">
        <v>37</v>
      </c>
      <c r="AB375" s="5">
        <f>IFERROR(Table1[[#This Row],[Expenses]]/Table1[[#This Row],[Actual_Sales]],0)</f>
        <v>0.16086956521739129</v>
      </c>
      <c r="AC375">
        <v>26</v>
      </c>
      <c r="AD375">
        <v>562</v>
      </c>
      <c r="AE375" s="5">
        <f>IFERROR(Table1[[#This Row],[Inventory]]/Table1[[#This Row],[Actual_Sales]],0)</f>
        <v>2.4434782608695653</v>
      </c>
    </row>
    <row r="376" spans="1:31" x14ac:dyDescent="0.25">
      <c r="A376">
        <v>4125</v>
      </c>
      <c r="B376">
        <v>430</v>
      </c>
      <c r="C376">
        <v>6</v>
      </c>
      <c r="D376" s="2">
        <v>40878</v>
      </c>
      <c r="E376">
        <v>142</v>
      </c>
      <c r="F376">
        <v>100</v>
      </c>
      <c r="G376">
        <f>Table1[[#This Row],[Actual_Sales]]-Table1[[#This Row],[Budget_Sales]]</f>
        <v>42</v>
      </c>
      <c r="H376" s="5">
        <f>IF(
Table1[[#This Row],[Budget_Sales]]=0,
"",
IF(
Table1[[#This Row],[Budget_Sales]]&gt;0,
(Table1[[#This Row],[Actual_Sales]]-Table1[[#This Row],[Budget_Sales]])/Table1[[#This Row],[Budget_Sales]],
(Table1[[#This Row],[Actual_Sales]]-Table1[[#This Row],[Budget_Sales]])/ABS(Table1[[#This Row],[Budget_Sales]])
)
)</f>
        <v>0.42</v>
      </c>
      <c r="I376" s="5" t="str">
        <f>IF(Table1[[#This Row],[Sales_Var]]&gt;=0,"Above Budget","Below Budget")</f>
        <v>Above Budget</v>
      </c>
      <c r="J376">
        <f>Table1[[#This Row],[Actual_Sales]]-(Table1[[#This Row],[COGS]]+Table1[[#This Row],[Expenses]])</f>
        <v>61</v>
      </c>
      <c r="K376">
        <v>40</v>
      </c>
      <c r="L376">
        <f>Table1[[#This Row],[Actual_Profit]]-Table1[[#This Row],[Budget_Profit]]</f>
        <v>21</v>
      </c>
      <c r="M376" s="5">
        <f>IF(
Table1[[#This Row],[Budget_Profit]]=0,
"",
IF(
Table1[[#This Row],[Budget_Profit]]&gt;0,
(Table1[[#This Row],[Actual_Profit]]-Table1[[#This Row],[Budget_Profit]])/Table1[[#This Row],[Budget_Profit]],
(Table1[[#This Row],[Actual_Profit]]-Table1[[#This Row],[Budget_Profit]])/ABS(Table1[[#This Row],[Budget_Profit]])
)
)</f>
        <v>0.52500000000000002</v>
      </c>
      <c r="N376" s="5" t="str">
        <f>IF(Table1[[#This Row],[Profit_Var]]&gt;=0, "Above Budget", "Below Budget")</f>
        <v>Above Budget</v>
      </c>
      <c r="O376">
        <v>54</v>
      </c>
      <c r="P376">
        <v>40</v>
      </c>
      <c r="Q376">
        <f>Table1[[#This Row],[COGS]]-Table1[[#This Row],[Budget_COGS]]</f>
        <v>14</v>
      </c>
      <c r="R376" s="5">
        <f>IF(
Table1[[#This Row],[Budget_COGS]]=0,
"",
IF(
Table1[[#This Row],[Budget_COGS]]&gt;0,
(Table1[[#This Row],[Budget_COGS]]-Table1[[#This Row],[COGS]]) / Table1[[#This Row],[Budget_COGS]],
(Table1[[#This Row],[Budget_COGS]]-Table1[[#This Row],[COGS]]) / ABS(Table1[[#This Row],[Budget_COGS]])
)
)</f>
        <v>-0.35</v>
      </c>
      <c r="S376" s="5" t="str">
        <f>IF(Table1[[#This Row],[COGS _Var]]&gt;=0, "Above Budget", "Below Budget")</f>
        <v>Above Budget</v>
      </c>
      <c r="T376">
        <f>Table1[[#This Row],[Actual_Sales]]-Table1[[#This Row],[COGS]]</f>
        <v>88</v>
      </c>
      <c r="U376">
        <v>60</v>
      </c>
      <c r="V376">
        <f>Table1[[#This Row],[Gross_Margin]]-Table1[[#This Row],[Budget_Margin]]</f>
        <v>28</v>
      </c>
      <c r="W376" s="5">
        <f>IF(
Table1[[#This Row],[Budget_Margin]]=0,
"",
IF(
Table1[[#This Row],[Budget_Margin]]&gt;0,
(Table1[[#This Row],[Gross_Margin]]-Table1[[#This Row],[Budget_Margin]]) / Table1[[#This Row],[Budget_Margin]],
(Table1[[#This Row],[Gross_Margin]]-Table1[[#This Row],[Budget_Margin]]) / ABS(Table1[[#This Row],[Budget_Margin]])
)
)</f>
        <v>0.46666666666666667</v>
      </c>
      <c r="X376" s="5" t="str">
        <f>IF(Table1[[#This Row],[Margin_Var]]&gt;=0, "Above Budget", "Below Budget")</f>
        <v>Above Budget</v>
      </c>
      <c r="Y376" s="5">
        <f>IFERROR(Table1[[#This Row],[Gross_Margin]]/Table1[[#This Row],[Actual_Sales]],0)</f>
        <v>0.61971830985915488</v>
      </c>
      <c r="Z376" s="5">
        <f>Table1[[#This Row],[Actual_Profit]]/Table1[[#This Row],[Actual_Sales]]</f>
        <v>0.42957746478873238</v>
      </c>
      <c r="AA376">
        <v>27</v>
      </c>
      <c r="AB376" s="5">
        <f>IFERROR(Table1[[#This Row],[Expenses]]/Table1[[#This Row],[Actual_Sales]],0)</f>
        <v>0.19014084507042253</v>
      </c>
      <c r="AC376">
        <v>15</v>
      </c>
      <c r="AD376">
        <v>601</v>
      </c>
      <c r="AE376" s="5">
        <f>IFERROR(Table1[[#This Row],[Inventory]]/Table1[[#This Row],[Actual_Sales]],0)</f>
        <v>4.232394366197183</v>
      </c>
    </row>
    <row r="377" spans="1:31" x14ac:dyDescent="0.25">
      <c r="A377">
        <v>4174</v>
      </c>
      <c r="B377">
        <v>585</v>
      </c>
      <c r="C377">
        <v>13</v>
      </c>
      <c r="D377" s="2">
        <v>40878</v>
      </c>
      <c r="E377">
        <v>142</v>
      </c>
      <c r="F377">
        <v>130</v>
      </c>
      <c r="G377">
        <f>Table1[[#This Row],[Actual_Sales]]-Table1[[#This Row],[Budget_Sales]]</f>
        <v>12</v>
      </c>
      <c r="H377" s="5">
        <f>IF(
Table1[[#This Row],[Budget_Sales]]=0,
"",
IF(
Table1[[#This Row],[Budget_Sales]]&gt;0,
(Table1[[#This Row],[Actual_Sales]]-Table1[[#This Row],[Budget_Sales]])/Table1[[#This Row],[Budget_Sales]],
(Table1[[#This Row],[Actual_Sales]]-Table1[[#This Row],[Budget_Sales]])/ABS(Table1[[#This Row],[Budget_Sales]])
)
)</f>
        <v>9.2307692307692313E-2</v>
      </c>
      <c r="I377" s="5" t="str">
        <f>IF(Table1[[#This Row],[Sales_Var]]&gt;=0,"Above Budget","Below Budget")</f>
        <v>Above Budget</v>
      </c>
      <c r="J377">
        <f>Table1[[#This Row],[Actual_Sales]]-(Table1[[#This Row],[COGS]]+Table1[[#This Row],[Expenses]])</f>
        <v>61</v>
      </c>
      <c r="K377">
        <v>60</v>
      </c>
      <c r="L377">
        <f>Table1[[#This Row],[Actual_Profit]]-Table1[[#This Row],[Budget_Profit]]</f>
        <v>1</v>
      </c>
      <c r="M377" s="5">
        <f>IF(
Table1[[#This Row],[Budget_Profit]]=0,
"",
IF(
Table1[[#This Row],[Budget_Profit]]&gt;0,
(Table1[[#This Row],[Actual_Profit]]-Table1[[#This Row],[Budget_Profit]])/Table1[[#This Row],[Budget_Profit]],
(Table1[[#This Row],[Actual_Profit]]-Table1[[#This Row],[Budget_Profit]])/ABS(Table1[[#This Row],[Budget_Profit]])
)
)</f>
        <v>1.6666666666666666E-2</v>
      </c>
      <c r="N377" s="5" t="str">
        <f>IF(Table1[[#This Row],[Profit_Var]]&gt;=0, "Above Budget", "Below Budget")</f>
        <v>Above Budget</v>
      </c>
      <c r="O377">
        <v>54</v>
      </c>
      <c r="P377">
        <v>50</v>
      </c>
      <c r="Q377">
        <f>Table1[[#This Row],[COGS]]-Table1[[#This Row],[Budget_COGS]]</f>
        <v>4</v>
      </c>
      <c r="R377" s="5">
        <f>IF(
Table1[[#This Row],[Budget_COGS]]=0,
"",
IF(
Table1[[#This Row],[Budget_COGS]]&gt;0,
(Table1[[#This Row],[Budget_COGS]]-Table1[[#This Row],[COGS]]) / Table1[[#This Row],[Budget_COGS]],
(Table1[[#This Row],[Budget_COGS]]-Table1[[#This Row],[COGS]]) / ABS(Table1[[#This Row],[Budget_COGS]])
)
)</f>
        <v>-0.08</v>
      </c>
      <c r="S377" s="5" t="str">
        <f>IF(Table1[[#This Row],[COGS _Var]]&gt;=0, "Above Budget", "Below Budget")</f>
        <v>Above Budget</v>
      </c>
      <c r="T377">
        <f>Table1[[#This Row],[Actual_Sales]]-Table1[[#This Row],[COGS]]</f>
        <v>88</v>
      </c>
      <c r="U377">
        <v>80</v>
      </c>
      <c r="V377">
        <f>Table1[[#This Row],[Gross_Margin]]-Table1[[#This Row],[Budget_Margin]]</f>
        <v>8</v>
      </c>
      <c r="W377" s="5">
        <f>IF(
Table1[[#This Row],[Budget_Margin]]=0,
"",
IF(
Table1[[#This Row],[Budget_Margin]]&gt;0,
(Table1[[#This Row],[Gross_Margin]]-Table1[[#This Row],[Budget_Margin]]) / Table1[[#This Row],[Budget_Margin]],
(Table1[[#This Row],[Gross_Margin]]-Table1[[#This Row],[Budget_Margin]]) / ABS(Table1[[#This Row],[Budget_Margin]])
)
)</f>
        <v>0.1</v>
      </c>
      <c r="X377" s="5" t="str">
        <f>IF(Table1[[#This Row],[Margin_Var]]&gt;=0, "Above Budget", "Below Budget")</f>
        <v>Above Budget</v>
      </c>
      <c r="Y377" s="5">
        <f>IFERROR(Table1[[#This Row],[Gross_Margin]]/Table1[[#This Row],[Actual_Sales]],0)</f>
        <v>0.61971830985915488</v>
      </c>
      <c r="Z377" s="5">
        <f>Table1[[#This Row],[Actual_Profit]]/Table1[[#This Row],[Actual_Sales]]</f>
        <v>0.42957746478873238</v>
      </c>
      <c r="AA377">
        <v>27</v>
      </c>
      <c r="AB377" s="5">
        <f>IFERROR(Table1[[#This Row],[Expenses]]/Table1[[#This Row],[Actual_Sales]],0)</f>
        <v>0.19014084507042253</v>
      </c>
      <c r="AC377">
        <v>15</v>
      </c>
      <c r="AD377">
        <v>601</v>
      </c>
      <c r="AE377" s="5">
        <f>IFERROR(Table1[[#This Row],[Inventory]]/Table1[[#This Row],[Actual_Sales]],0)</f>
        <v>4.232394366197183</v>
      </c>
    </row>
    <row r="378" spans="1:31" x14ac:dyDescent="0.25">
      <c r="A378">
        <v>135</v>
      </c>
      <c r="B378">
        <v>719</v>
      </c>
      <c r="C378">
        <v>1</v>
      </c>
      <c r="D378" s="2">
        <v>40179</v>
      </c>
      <c r="E378">
        <v>219</v>
      </c>
      <c r="F378">
        <v>220</v>
      </c>
      <c r="G378">
        <f>Table1[[#This Row],[Actual_Sales]]-Table1[[#This Row],[Budget_Sales]]</f>
        <v>-1</v>
      </c>
      <c r="H378" s="5">
        <f>IF(
Table1[[#This Row],[Budget_Sales]]=0,
"",
IF(
Table1[[#This Row],[Budget_Sales]]&gt;0,
(Table1[[#This Row],[Actual_Sales]]-Table1[[#This Row],[Budget_Sales]])/Table1[[#This Row],[Budget_Sales]],
(Table1[[#This Row],[Actual_Sales]]-Table1[[#This Row],[Budget_Sales]])/ABS(Table1[[#This Row],[Budget_Sales]])
)
)</f>
        <v>-4.5454545454545452E-3</v>
      </c>
      <c r="I378" s="5" t="str">
        <f>IF(Table1[[#This Row],[Sales_Var]]&gt;=0,"Above Budget","Below Budget")</f>
        <v>Below Budget</v>
      </c>
      <c r="J378">
        <f>Table1[[#This Row],[Actual_Sales]]-(Table1[[#This Row],[COGS]]+Table1[[#This Row],[Expenses]])</f>
        <v>94</v>
      </c>
      <c r="K378">
        <v>100</v>
      </c>
      <c r="L378">
        <f>Table1[[#This Row],[Actual_Profit]]-Table1[[#This Row],[Budget_Profit]]</f>
        <v>-6</v>
      </c>
      <c r="M378" s="5">
        <f>IF(
Table1[[#This Row],[Budget_Profit]]=0,
"",
IF(
Table1[[#This Row],[Budget_Profit]]&gt;0,
(Table1[[#This Row],[Actual_Profit]]-Table1[[#This Row],[Budget_Profit]])/Table1[[#This Row],[Budget_Profit]],
(Table1[[#This Row],[Actual_Profit]]-Table1[[#This Row],[Budget_Profit]])/ABS(Table1[[#This Row],[Budget_Profit]])
)
)</f>
        <v>-0.06</v>
      </c>
      <c r="N378" s="5" t="str">
        <f>IF(Table1[[#This Row],[Profit_Var]]&gt;=0, "Above Budget", "Below Budget")</f>
        <v>Below Budget</v>
      </c>
      <c r="O378">
        <v>89</v>
      </c>
      <c r="P378">
        <v>90</v>
      </c>
      <c r="Q378">
        <f>Table1[[#This Row],[COGS]]-Table1[[#This Row],[Budget_COGS]]</f>
        <v>-1</v>
      </c>
      <c r="R378" s="5">
        <f>IF(
Table1[[#This Row],[Budget_COGS]]=0,
"",
IF(
Table1[[#This Row],[Budget_COGS]]&gt;0,
(Table1[[#This Row],[Budget_COGS]]-Table1[[#This Row],[COGS]]) / Table1[[#This Row],[Budget_COGS]],
(Table1[[#This Row],[Budget_COGS]]-Table1[[#This Row],[COGS]]) / ABS(Table1[[#This Row],[Budget_COGS]])
)
)</f>
        <v>1.1111111111111112E-2</v>
      </c>
      <c r="S378" s="5" t="str">
        <f>IF(Table1[[#This Row],[COGS _Var]]&gt;=0, "Above Budget", "Below Budget")</f>
        <v>Below Budget</v>
      </c>
      <c r="T378">
        <f>Table1[[#This Row],[Actual_Sales]]-Table1[[#This Row],[COGS]]</f>
        <v>130</v>
      </c>
      <c r="U378">
        <v>130</v>
      </c>
      <c r="V378">
        <f>Table1[[#This Row],[Gross_Margin]]-Table1[[#This Row],[Budget_Margin]]</f>
        <v>0</v>
      </c>
      <c r="W378" s="5">
        <f>IF(
Table1[[#This Row],[Budget_Margin]]=0,
"",
IF(
Table1[[#This Row],[Budget_Margin]]&gt;0,
(Table1[[#This Row],[Gross_Margin]]-Table1[[#This Row],[Budget_Margin]]) / Table1[[#This Row],[Budget_Margin]],
(Table1[[#This Row],[Gross_Margin]]-Table1[[#This Row],[Budget_Margin]]) / ABS(Table1[[#This Row],[Budget_Margin]])
)
)</f>
        <v>0</v>
      </c>
      <c r="X378" s="5" t="str">
        <f>IF(Table1[[#This Row],[Margin_Var]]&gt;=0, "Above Budget", "Below Budget")</f>
        <v>Above Budget</v>
      </c>
      <c r="Y378" s="5">
        <f>IFERROR(Table1[[#This Row],[Gross_Margin]]/Table1[[#This Row],[Actual_Sales]],0)</f>
        <v>0.59360730593607303</v>
      </c>
      <c r="Z378" s="5">
        <f>Table1[[#This Row],[Actual_Profit]]/Table1[[#This Row],[Actual_Sales]]</f>
        <v>0.42922374429223742</v>
      </c>
      <c r="AA378">
        <v>36</v>
      </c>
      <c r="AB378" s="5">
        <f>IFERROR(Table1[[#This Row],[Expenses]]/Table1[[#This Row],[Actual_Sales]],0)</f>
        <v>0.16438356164383561</v>
      </c>
      <c r="AC378">
        <v>24</v>
      </c>
      <c r="AD378">
        <v>777</v>
      </c>
      <c r="AE378" s="5">
        <f>IFERROR(Table1[[#This Row],[Inventory]]/Table1[[#This Row],[Actual_Sales]],0)</f>
        <v>3.547945205479452</v>
      </c>
    </row>
    <row r="379" spans="1:31" x14ac:dyDescent="0.25">
      <c r="A379">
        <v>109</v>
      </c>
      <c r="B379">
        <v>619</v>
      </c>
      <c r="C379">
        <v>11</v>
      </c>
      <c r="D379" s="2">
        <v>40179</v>
      </c>
      <c r="E379">
        <v>219</v>
      </c>
      <c r="F379">
        <v>140</v>
      </c>
      <c r="G379">
        <f>Table1[[#This Row],[Actual_Sales]]-Table1[[#This Row],[Budget_Sales]]</f>
        <v>79</v>
      </c>
      <c r="H379" s="5">
        <f>IF(
Table1[[#This Row],[Budget_Sales]]=0,
"",
IF(
Table1[[#This Row],[Budget_Sales]]&gt;0,
(Table1[[#This Row],[Actual_Sales]]-Table1[[#This Row],[Budget_Sales]])/Table1[[#This Row],[Budget_Sales]],
(Table1[[#This Row],[Actual_Sales]]-Table1[[#This Row],[Budget_Sales]])/ABS(Table1[[#This Row],[Budget_Sales]])
)
)</f>
        <v>0.56428571428571428</v>
      </c>
      <c r="I379" s="5" t="str">
        <f>IF(Table1[[#This Row],[Sales_Var]]&gt;=0,"Above Budget","Below Budget")</f>
        <v>Above Budget</v>
      </c>
      <c r="J379">
        <f>Table1[[#This Row],[Actual_Sales]]-(Table1[[#This Row],[COGS]]+Table1[[#This Row],[Expenses]])</f>
        <v>94</v>
      </c>
      <c r="K379">
        <v>80</v>
      </c>
      <c r="L379">
        <f>Table1[[#This Row],[Actual_Profit]]-Table1[[#This Row],[Budget_Profit]]</f>
        <v>14</v>
      </c>
      <c r="M379" s="5">
        <f>IF(
Table1[[#This Row],[Budget_Profit]]=0,
"",
IF(
Table1[[#This Row],[Budget_Profit]]&gt;0,
(Table1[[#This Row],[Actual_Profit]]-Table1[[#This Row],[Budget_Profit]])/Table1[[#This Row],[Budget_Profit]],
(Table1[[#This Row],[Actual_Profit]]-Table1[[#This Row],[Budget_Profit]])/ABS(Table1[[#This Row],[Budget_Profit]])
)
)</f>
        <v>0.17499999999999999</v>
      </c>
      <c r="N379" s="5" t="str">
        <f>IF(Table1[[#This Row],[Profit_Var]]&gt;=0, "Above Budget", "Below Budget")</f>
        <v>Above Budget</v>
      </c>
      <c r="O379">
        <v>89</v>
      </c>
      <c r="P379">
        <v>50</v>
      </c>
      <c r="Q379">
        <f>Table1[[#This Row],[COGS]]-Table1[[#This Row],[Budget_COGS]]</f>
        <v>39</v>
      </c>
      <c r="R379" s="5">
        <f>IF(
Table1[[#This Row],[Budget_COGS]]=0,
"",
IF(
Table1[[#This Row],[Budget_COGS]]&gt;0,
(Table1[[#This Row],[Budget_COGS]]-Table1[[#This Row],[COGS]]) / Table1[[#This Row],[Budget_COGS]],
(Table1[[#This Row],[Budget_COGS]]-Table1[[#This Row],[COGS]]) / ABS(Table1[[#This Row],[Budget_COGS]])
)
)</f>
        <v>-0.78</v>
      </c>
      <c r="S379" s="5" t="str">
        <f>IF(Table1[[#This Row],[COGS _Var]]&gt;=0, "Above Budget", "Below Budget")</f>
        <v>Above Budget</v>
      </c>
      <c r="T379">
        <f>Table1[[#This Row],[Actual_Sales]]-Table1[[#This Row],[COGS]]</f>
        <v>130</v>
      </c>
      <c r="U379">
        <v>90</v>
      </c>
      <c r="V379">
        <f>Table1[[#This Row],[Gross_Margin]]-Table1[[#This Row],[Budget_Margin]]</f>
        <v>40</v>
      </c>
      <c r="W379" s="5">
        <f>IF(
Table1[[#This Row],[Budget_Margin]]=0,
"",
IF(
Table1[[#This Row],[Budget_Margin]]&gt;0,
(Table1[[#This Row],[Gross_Margin]]-Table1[[#This Row],[Budget_Margin]]) / Table1[[#This Row],[Budget_Margin]],
(Table1[[#This Row],[Gross_Margin]]-Table1[[#This Row],[Budget_Margin]]) / ABS(Table1[[#This Row],[Budget_Margin]])
)
)</f>
        <v>0.44444444444444442</v>
      </c>
      <c r="X379" s="5" t="str">
        <f>IF(Table1[[#This Row],[Margin_Var]]&gt;=0, "Above Budget", "Below Budget")</f>
        <v>Above Budget</v>
      </c>
      <c r="Y379" s="5">
        <f>IFERROR(Table1[[#This Row],[Gross_Margin]]/Table1[[#This Row],[Actual_Sales]],0)</f>
        <v>0.59360730593607303</v>
      </c>
      <c r="Z379" s="5">
        <f>Table1[[#This Row],[Actual_Profit]]/Table1[[#This Row],[Actual_Sales]]</f>
        <v>0.42922374429223742</v>
      </c>
      <c r="AA379">
        <v>36</v>
      </c>
      <c r="AB379" s="5">
        <f>IFERROR(Table1[[#This Row],[Expenses]]/Table1[[#This Row],[Actual_Sales]],0)</f>
        <v>0.16438356164383561</v>
      </c>
      <c r="AC379">
        <v>24</v>
      </c>
      <c r="AD379">
        <v>777</v>
      </c>
      <c r="AE379" s="5">
        <f>IFERROR(Table1[[#This Row],[Inventory]]/Table1[[#This Row],[Actual_Sales]],0)</f>
        <v>3.547945205479452</v>
      </c>
    </row>
    <row r="380" spans="1:31" x14ac:dyDescent="0.25">
      <c r="A380">
        <v>116</v>
      </c>
      <c r="B380">
        <v>646</v>
      </c>
      <c r="C380">
        <v>12</v>
      </c>
      <c r="D380" s="2">
        <v>40179</v>
      </c>
      <c r="E380">
        <v>219</v>
      </c>
      <c r="F380">
        <v>230</v>
      </c>
      <c r="G380">
        <f>Table1[[#This Row],[Actual_Sales]]-Table1[[#This Row],[Budget_Sales]]</f>
        <v>-11</v>
      </c>
      <c r="H380" s="5">
        <f>IF(
Table1[[#This Row],[Budget_Sales]]=0,
"",
IF(
Table1[[#This Row],[Budget_Sales]]&gt;0,
(Table1[[#This Row],[Actual_Sales]]-Table1[[#This Row],[Budget_Sales]])/Table1[[#This Row],[Budget_Sales]],
(Table1[[#This Row],[Actual_Sales]]-Table1[[#This Row],[Budget_Sales]])/ABS(Table1[[#This Row],[Budget_Sales]])
)
)</f>
        <v>-4.7826086956521741E-2</v>
      </c>
      <c r="I380" s="5" t="str">
        <f>IF(Table1[[#This Row],[Sales_Var]]&gt;=0,"Above Budget","Below Budget")</f>
        <v>Below Budget</v>
      </c>
      <c r="J380">
        <f>Table1[[#This Row],[Actual_Sales]]-(Table1[[#This Row],[COGS]]+Table1[[#This Row],[Expenses]])</f>
        <v>94</v>
      </c>
      <c r="K380">
        <v>110</v>
      </c>
      <c r="L380">
        <f>Table1[[#This Row],[Actual_Profit]]-Table1[[#This Row],[Budget_Profit]]</f>
        <v>-16</v>
      </c>
      <c r="M380" s="5">
        <f>IF(
Table1[[#This Row],[Budget_Profit]]=0,
"",
IF(
Table1[[#This Row],[Budget_Profit]]&gt;0,
(Table1[[#This Row],[Actual_Profit]]-Table1[[#This Row],[Budget_Profit]])/Table1[[#This Row],[Budget_Profit]],
(Table1[[#This Row],[Actual_Profit]]-Table1[[#This Row],[Budget_Profit]])/ABS(Table1[[#This Row],[Budget_Profit]])
)
)</f>
        <v>-0.14545454545454545</v>
      </c>
      <c r="N380" s="5" t="str">
        <f>IF(Table1[[#This Row],[Profit_Var]]&gt;=0, "Above Budget", "Below Budget")</f>
        <v>Below Budget</v>
      </c>
      <c r="O380">
        <v>89</v>
      </c>
      <c r="P380">
        <v>90</v>
      </c>
      <c r="Q380">
        <f>Table1[[#This Row],[COGS]]-Table1[[#This Row],[Budget_COGS]]</f>
        <v>-1</v>
      </c>
      <c r="R380" s="5">
        <f>IF(
Table1[[#This Row],[Budget_COGS]]=0,
"",
IF(
Table1[[#This Row],[Budget_COGS]]&gt;0,
(Table1[[#This Row],[Budget_COGS]]-Table1[[#This Row],[COGS]]) / Table1[[#This Row],[Budget_COGS]],
(Table1[[#This Row],[Budget_COGS]]-Table1[[#This Row],[COGS]]) / ABS(Table1[[#This Row],[Budget_COGS]])
)
)</f>
        <v>1.1111111111111112E-2</v>
      </c>
      <c r="S380" s="5" t="str">
        <f>IF(Table1[[#This Row],[COGS _Var]]&gt;=0, "Above Budget", "Below Budget")</f>
        <v>Below Budget</v>
      </c>
      <c r="T380">
        <f>Table1[[#This Row],[Actual_Sales]]-Table1[[#This Row],[COGS]]</f>
        <v>130</v>
      </c>
      <c r="U380">
        <v>140</v>
      </c>
      <c r="V380">
        <f>Table1[[#This Row],[Gross_Margin]]-Table1[[#This Row],[Budget_Margin]]</f>
        <v>-10</v>
      </c>
      <c r="W380" s="5">
        <f>IF(
Table1[[#This Row],[Budget_Margin]]=0,
"",
IF(
Table1[[#This Row],[Budget_Margin]]&gt;0,
(Table1[[#This Row],[Gross_Margin]]-Table1[[#This Row],[Budget_Margin]]) / Table1[[#This Row],[Budget_Margin]],
(Table1[[#This Row],[Gross_Margin]]-Table1[[#This Row],[Budget_Margin]]) / ABS(Table1[[#This Row],[Budget_Margin]])
)
)</f>
        <v>-7.1428571428571425E-2</v>
      </c>
      <c r="X380" s="5" t="str">
        <f>IF(Table1[[#This Row],[Margin_Var]]&gt;=0, "Above Budget", "Below Budget")</f>
        <v>Below Budget</v>
      </c>
      <c r="Y380" s="5">
        <f>IFERROR(Table1[[#This Row],[Gross_Margin]]/Table1[[#This Row],[Actual_Sales]],0)</f>
        <v>0.59360730593607303</v>
      </c>
      <c r="Z380" s="5">
        <f>Table1[[#This Row],[Actual_Profit]]/Table1[[#This Row],[Actual_Sales]]</f>
        <v>0.42922374429223742</v>
      </c>
      <c r="AA380">
        <v>36</v>
      </c>
      <c r="AB380" s="5">
        <f>IFERROR(Table1[[#This Row],[Expenses]]/Table1[[#This Row],[Actual_Sales]],0)</f>
        <v>0.16438356164383561</v>
      </c>
      <c r="AC380">
        <v>24</v>
      </c>
      <c r="AD380">
        <v>777</v>
      </c>
      <c r="AE380" s="5">
        <f>IFERROR(Table1[[#This Row],[Inventory]]/Table1[[#This Row],[Actual_Sales]],0)</f>
        <v>3.547945205479452</v>
      </c>
    </row>
    <row r="381" spans="1:31" x14ac:dyDescent="0.25">
      <c r="A381">
        <v>2182</v>
      </c>
      <c r="B381">
        <v>475</v>
      </c>
      <c r="C381">
        <v>13</v>
      </c>
      <c r="D381" s="2">
        <v>40544</v>
      </c>
      <c r="E381">
        <v>105</v>
      </c>
      <c r="F381">
        <v>100</v>
      </c>
      <c r="G381">
        <f>Table1[[#This Row],[Actual_Sales]]-Table1[[#This Row],[Budget_Sales]]</f>
        <v>5</v>
      </c>
      <c r="H381" s="5">
        <f>IF(
Table1[[#This Row],[Budget_Sales]]=0,
"",
IF(
Table1[[#This Row],[Budget_Sales]]&gt;0,
(Table1[[#This Row],[Actual_Sales]]-Table1[[#This Row],[Budget_Sales]])/Table1[[#This Row],[Budget_Sales]],
(Table1[[#This Row],[Actual_Sales]]-Table1[[#This Row],[Budget_Sales]])/ABS(Table1[[#This Row],[Budget_Sales]])
)
)</f>
        <v>0.05</v>
      </c>
      <c r="I381" s="5" t="str">
        <f>IF(Table1[[#This Row],[Sales_Var]]&gt;=0,"Above Budget","Below Budget")</f>
        <v>Above Budget</v>
      </c>
      <c r="J381">
        <f>Table1[[#This Row],[Actual_Sales]]-(Table1[[#This Row],[COGS]]+Table1[[#This Row],[Expenses]])</f>
        <v>45</v>
      </c>
      <c r="K381">
        <v>40</v>
      </c>
      <c r="L381">
        <f>Table1[[#This Row],[Actual_Profit]]-Table1[[#This Row],[Budget_Profit]]</f>
        <v>5</v>
      </c>
      <c r="M381" s="5">
        <f>IF(
Table1[[#This Row],[Budget_Profit]]=0,
"",
IF(
Table1[[#This Row],[Budget_Profit]]&gt;0,
(Table1[[#This Row],[Actual_Profit]]-Table1[[#This Row],[Budget_Profit]])/Table1[[#This Row],[Budget_Profit]],
(Table1[[#This Row],[Actual_Profit]]-Table1[[#This Row],[Budget_Profit]])/ABS(Table1[[#This Row],[Budget_Profit]])
)
)</f>
        <v>0.125</v>
      </c>
      <c r="N381" s="5" t="str">
        <f>IF(Table1[[#This Row],[Profit_Var]]&gt;=0, "Above Budget", "Below Budget")</f>
        <v>Above Budget</v>
      </c>
      <c r="O381">
        <v>38</v>
      </c>
      <c r="P381">
        <v>40</v>
      </c>
      <c r="Q381">
        <f>Table1[[#This Row],[COGS]]-Table1[[#This Row],[Budget_COGS]]</f>
        <v>-2</v>
      </c>
      <c r="R381" s="5">
        <f>IF(
Table1[[#This Row],[Budget_COGS]]=0,
"",
IF(
Table1[[#This Row],[Budget_COGS]]&gt;0,
(Table1[[#This Row],[Budget_COGS]]-Table1[[#This Row],[COGS]]) / Table1[[#This Row],[Budget_COGS]],
(Table1[[#This Row],[Budget_COGS]]-Table1[[#This Row],[COGS]]) / ABS(Table1[[#This Row],[Budget_COGS]])
)
)</f>
        <v>0.05</v>
      </c>
      <c r="S381" s="5" t="str">
        <f>IF(Table1[[#This Row],[COGS _Var]]&gt;=0, "Above Budget", "Below Budget")</f>
        <v>Below Budget</v>
      </c>
      <c r="T381">
        <f>Table1[[#This Row],[Actual_Sales]]-Table1[[#This Row],[COGS]]</f>
        <v>67</v>
      </c>
      <c r="U381">
        <v>60</v>
      </c>
      <c r="V381">
        <f>Table1[[#This Row],[Gross_Margin]]-Table1[[#This Row],[Budget_Margin]]</f>
        <v>7</v>
      </c>
      <c r="W381" s="5">
        <f>IF(
Table1[[#This Row],[Budget_Margin]]=0,
"",
IF(
Table1[[#This Row],[Budget_Margin]]&gt;0,
(Table1[[#This Row],[Gross_Margin]]-Table1[[#This Row],[Budget_Margin]]) / Table1[[#This Row],[Budget_Margin]],
(Table1[[#This Row],[Gross_Margin]]-Table1[[#This Row],[Budget_Margin]]) / ABS(Table1[[#This Row],[Budget_Margin]])
)
)</f>
        <v>0.11666666666666667</v>
      </c>
      <c r="X381" s="5" t="str">
        <f>IF(Table1[[#This Row],[Margin_Var]]&gt;=0, "Above Budget", "Below Budget")</f>
        <v>Above Budget</v>
      </c>
      <c r="Y381" s="5">
        <f>IFERROR(Table1[[#This Row],[Gross_Margin]]/Table1[[#This Row],[Actual_Sales]],0)</f>
        <v>0.63809523809523805</v>
      </c>
      <c r="Z381" s="5">
        <f>Table1[[#This Row],[Actual_Profit]]/Table1[[#This Row],[Actual_Sales]]</f>
        <v>0.42857142857142855</v>
      </c>
      <c r="AA381">
        <v>22</v>
      </c>
      <c r="AB381" s="5">
        <f>IFERROR(Table1[[#This Row],[Expenses]]/Table1[[#This Row],[Actual_Sales]],0)</f>
        <v>0.20952380952380953</v>
      </c>
      <c r="AC381">
        <v>10</v>
      </c>
      <c r="AD381">
        <v>777</v>
      </c>
      <c r="AE381" s="5">
        <f>IFERROR(Table1[[#This Row],[Inventory]]/Table1[[#This Row],[Actual_Sales]],0)</f>
        <v>7.4</v>
      </c>
    </row>
    <row r="382" spans="1:31" x14ac:dyDescent="0.25">
      <c r="A382">
        <v>2748</v>
      </c>
      <c r="B382">
        <v>573</v>
      </c>
      <c r="C382">
        <v>6</v>
      </c>
      <c r="D382" s="2">
        <v>40634</v>
      </c>
      <c r="E382">
        <v>119</v>
      </c>
      <c r="F382">
        <v>130</v>
      </c>
      <c r="G382">
        <f>Table1[[#This Row],[Actual_Sales]]-Table1[[#This Row],[Budget_Sales]]</f>
        <v>-11</v>
      </c>
      <c r="H382" s="5">
        <f>IF(
Table1[[#This Row],[Budget_Sales]]=0,
"",
IF(
Table1[[#This Row],[Budget_Sales]]&gt;0,
(Table1[[#This Row],[Actual_Sales]]-Table1[[#This Row],[Budget_Sales]])/Table1[[#This Row],[Budget_Sales]],
(Table1[[#This Row],[Actual_Sales]]-Table1[[#This Row],[Budget_Sales]])/ABS(Table1[[#This Row],[Budget_Sales]])
)
)</f>
        <v>-8.461538461538462E-2</v>
      </c>
      <c r="I382" s="5" t="str">
        <f>IF(Table1[[#This Row],[Sales_Var]]&gt;=0,"Above Budget","Below Budget")</f>
        <v>Below Budget</v>
      </c>
      <c r="J382">
        <f>Table1[[#This Row],[Actual_Sales]]-(Table1[[#This Row],[COGS]]+Table1[[#This Row],[Expenses]])</f>
        <v>51</v>
      </c>
      <c r="K382">
        <v>60</v>
      </c>
      <c r="L382">
        <f>Table1[[#This Row],[Actual_Profit]]-Table1[[#This Row],[Budget_Profit]]</f>
        <v>-9</v>
      </c>
      <c r="M382" s="5">
        <f>IF(
Table1[[#This Row],[Budget_Profit]]=0,
"",
IF(
Table1[[#This Row],[Budget_Profit]]&gt;0,
(Table1[[#This Row],[Actual_Profit]]-Table1[[#This Row],[Budget_Profit]])/Table1[[#This Row],[Budget_Profit]],
(Table1[[#This Row],[Actual_Profit]]-Table1[[#This Row],[Budget_Profit]])/ABS(Table1[[#This Row],[Budget_Profit]])
)
)</f>
        <v>-0.15</v>
      </c>
      <c r="N382" s="5" t="str">
        <f>IF(Table1[[#This Row],[Profit_Var]]&gt;=0, "Above Budget", "Below Budget")</f>
        <v>Below Budget</v>
      </c>
      <c r="O382">
        <v>45</v>
      </c>
      <c r="P382">
        <v>50</v>
      </c>
      <c r="Q382">
        <f>Table1[[#This Row],[COGS]]-Table1[[#This Row],[Budget_COGS]]</f>
        <v>-5</v>
      </c>
      <c r="R382" s="5">
        <f>IF(
Table1[[#This Row],[Budget_COGS]]=0,
"",
IF(
Table1[[#This Row],[Budget_COGS]]&gt;0,
(Table1[[#This Row],[Budget_COGS]]-Table1[[#This Row],[COGS]]) / Table1[[#This Row],[Budget_COGS]],
(Table1[[#This Row],[Budget_COGS]]-Table1[[#This Row],[COGS]]) / ABS(Table1[[#This Row],[Budget_COGS]])
)
)</f>
        <v>0.1</v>
      </c>
      <c r="S382" s="5" t="str">
        <f>IF(Table1[[#This Row],[COGS _Var]]&gt;=0, "Above Budget", "Below Budget")</f>
        <v>Below Budget</v>
      </c>
      <c r="T382">
        <f>Table1[[#This Row],[Actual_Sales]]-Table1[[#This Row],[COGS]]</f>
        <v>74</v>
      </c>
      <c r="U382">
        <v>80</v>
      </c>
      <c r="V382">
        <f>Table1[[#This Row],[Gross_Margin]]-Table1[[#This Row],[Budget_Margin]]</f>
        <v>-6</v>
      </c>
      <c r="W382" s="5">
        <f>IF(
Table1[[#This Row],[Budget_Margin]]=0,
"",
IF(
Table1[[#This Row],[Budget_Margin]]&gt;0,
(Table1[[#This Row],[Gross_Margin]]-Table1[[#This Row],[Budget_Margin]]) / Table1[[#This Row],[Budget_Margin]],
(Table1[[#This Row],[Gross_Margin]]-Table1[[#This Row],[Budget_Margin]]) / ABS(Table1[[#This Row],[Budget_Margin]])
)
)</f>
        <v>-7.4999999999999997E-2</v>
      </c>
      <c r="X382" s="5" t="str">
        <f>IF(Table1[[#This Row],[Margin_Var]]&gt;=0, "Above Budget", "Below Budget")</f>
        <v>Below Budget</v>
      </c>
      <c r="Y382" s="5">
        <f>IFERROR(Table1[[#This Row],[Gross_Margin]]/Table1[[#This Row],[Actual_Sales]],0)</f>
        <v>0.62184873949579833</v>
      </c>
      <c r="Z382" s="5">
        <f>Table1[[#This Row],[Actual_Profit]]/Table1[[#This Row],[Actual_Sales]]</f>
        <v>0.42857142857142855</v>
      </c>
      <c r="AA382">
        <v>23</v>
      </c>
      <c r="AB382" s="5">
        <f>IFERROR(Table1[[#This Row],[Expenses]]/Table1[[#This Row],[Actual_Sales]],0)</f>
        <v>0.19327731092436976</v>
      </c>
      <c r="AC382">
        <v>12</v>
      </c>
      <c r="AD382">
        <v>777</v>
      </c>
      <c r="AE382" s="5">
        <f>IFERROR(Table1[[#This Row],[Inventory]]/Table1[[#This Row],[Actual_Sales]],0)</f>
        <v>6.5294117647058822</v>
      </c>
    </row>
    <row r="383" spans="1:31" x14ac:dyDescent="0.25">
      <c r="A383">
        <v>3846</v>
      </c>
      <c r="B383">
        <v>772</v>
      </c>
      <c r="C383">
        <v>13</v>
      </c>
      <c r="D383" s="2">
        <v>40817</v>
      </c>
      <c r="E383">
        <v>126</v>
      </c>
      <c r="F383">
        <v>120</v>
      </c>
      <c r="G383">
        <f>Table1[[#This Row],[Actual_Sales]]-Table1[[#This Row],[Budget_Sales]]</f>
        <v>6</v>
      </c>
      <c r="H383" s="5">
        <f>IF(
Table1[[#This Row],[Budget_Sales]]=0,
"",
IF(
Table1[[#This Row],[Budget_Sales]]&gt;0,
(Table1[[#This Row],[Actual_Sales]]-Table1[[#This Row],[Budget_Sales]])/Table1[[#This Row],[Budget_Sales]],
(Table1[[#This Row],[Actual_Sales]]-Table1[[#This Row],[Budget_Sales]])/ABS(Table1[[#This Row],[Budget_Sales]])
)
)</f>
        <v>0.05</v>
      </c>
      <c r="I383" s="5" t="str">
        <f>IF(Table1[[#This Row],[Sales_Var]]&gt;=0,"Above Budget","Below Budget")</f>
        <v>Above Budget</v>
      </c>
      <c r="J383">
        <f>Table1[[#This Row],[Actual_Sales]]-(Table1[[#This Row],[COGS]]+Table1[[#This Row],[Expenses]])</f>
        <v>54</v>
      </c>
      <c r="K383">
        <v>60</v>
      </c>
      <c r="L383">
        <f>Table1[[#This Row],[Actual_Profit]]-Table1[[#This Row],[Budget_Profit]]</f>
        <v>-6</v>
      </c>
      <c r="M383" s="5">
        <f>IF(
Table1[[#This Row],[Budget_Profit]]=0,
"",
IF(
Table1[[#This Row],[Budget_Profit]]&gt;0,
(Table1[[#This Row],[Actual_Profit]]-Table1[[#This Row],[Budget_Profit]])/Table1[[#This Row],[Budget_Profit]],
(Table1[[#This Row],[Actual_Profit]]-Table1[[#This Row],[Budget_Profit]])/ABS(Table1[[#This Row],[Budget_Profit]])
)
)</f>
        <v>-0.1</v>
      </c>
      <c r="N383" s="5" t="str">
        <f>IF(Table1[[#This Row],[Profit_Var]]&gt;=0, "Above Budget", "Below Budget")</f>
        <v>Below Budget</v>
      </c>
      <c r="O383">
        <v>48</v>
      </c>
      <c r="P383">
        <v>50</v>
      </c>
      <c r="Q383">
        <f>Table1[[#This Row],[COGS]]-Table1[[#This Row],[Budget_COGS]]</f>
        <v>-2</v>
      </c>
      <c r="R383" s="5">
        <f>IF(
Table1[[#This Row],[Budget_COGS]]=0,
"",
IF(
Table1[[#This Row],[Budget_COGS]]&gt;0,
(Table1[[#This Row],[Budget_COGS]]-Table1[[#This Row],[COGS]]) / Table1[[#This Row],[Budget_COGS]],
(Table1[[#This Row],[Budget_COGS]]-Table1[[#This Row],[COGS]]) / ABS(Table1[[#This Row],[Budget_COGS]])
)
)</f>
        <v>0.04</v>
      </c>
      <c r="S383" s="5" t="str">
        <f>IF(Table1[[#This Row],[COGS _Var]]&gt;=0, "Above Budget", "Below Budget")</f>
        <v>Below Budget</v>
      </c>
      <c r="T383">
        <f>Table1[[#This Row],[Actual_Sales]]-Table1[[#This Row],[COGS]]</f>
        <v>78</v>
      </c>
      <c r="U383">
        <v>70</v>
      </c>
      <c r="V383">
        <f>Table1[[#This Row],[Gross_Margin]]-Table1[[#This Row],[Budget_Margin]]</f>
        <v>8</v>
      </c>
      <c r="W383" s="5">
        <f>IF(
Table1[[#This Row],[Budget_Margin]]=0,
"",
IF(
Table1[[#This Row],[Budget_Margin]]&gt;0,
(Table1[[#This Row],[Gross_Margin]]-Table1[[#This Row],[Budget_Margin]]) / Table1[[#This Row],[Budget_Margin]],
(Table1[[#This Row],[Gross_Margin]]-Table1[[#This Row],[Budget_Margin]]) / ABS(Table1[[#This Row],[Budget_Margin]])
)
)</f>
        <v>0.11428571428571428</v>
      </c>
      <c r="X383" s="5" t="str">
        <f>IF(Table1[[#This Row],[Margin_Var]]&gt;=0, "Above Budget", "Below Budget")</f>
        <v>Above Budget</v>
      </c>
      <c r="Y383" s="5">
        <f>IFERROR(Table1[[#This Row],[Gross_Margin]]/Table1[[#This Row],[Actual_Sales]],0)</f>
        <v>0.61904761904761907</v>
      </c>
      <c r="Z383" s="5">
        <f>Table1[[#This Row],[Actual_Profit]]/Table1[[#This Row],[Actual_Sales]]</f>
        <v>0.42857142857142855</v>
      </c>
      <c r="AA383">
        <v>24</v>
      </c>
      <c r="AB383" s="5">
        <f>IFERROR(Table1[[#This Row],[Expenses]]/Table1[[#This Row],[Actual_Sales]],0)</f>
        <v>0.19047619047619047</v>
      </c>
      <c r="AC383">
        <v>13</v>
      </c>
      <c r="AD383">
        <v>851</v>
      </c>
      <c r="AE383" s="5">
        <f>IFERROR(Table1[[#This Row],[Inventory]]/Table1[[#This Row],[Actual_Sales]],0)</f>
        <v>6.753968253968254</v>
      </c>
    </row>
    <row r="384" spans="1:31" x14ac:dyDescent="0.25">
      <c r="A384">
        <v>1520</v>
      </c>
      <c r="B384">
        <v>626</v>
      </c>
      <c r="C384">
        <v>8</v>
      </c>
      <c r="D384" s="2">
        <v>40422</v>
      </c>
      <c r="E384">
        <v>245</v>
      </c>
      <c r="F384">
        <v>210</v>
      </c>
      <c r="G384">
        <f>Table1[[#This Row],[Actual_Sales]]-Table1[[#This Row],[Budget_Sales]]</f>
        <v>35</v>
      </c>
      <c r="H384" s="5">
        <f>IF(
Table1[[#This Row],[Budget_Sales]]=0,
"",
IF(
Table1[[#This Row],[Budget_Sales]]&gt;0,
(Table1[[#This Row],[Actual_Sales]]-Table1[[#This Row],[Budget_Sales]])/Table1[[#This Row],[Budget_Sales]],
(Table1[[#This Row],[Actual_Sales]]-Table1[[#This Row],[Budget_Sales]])/ABS(Table1[[#This Row],[Budget_Sales]])
)
)</f>
        <v>0.16666666666666666</v>
      </c>
      <c r="I384" s="5" t="str">
        <f>IF(Table1[[#This Row],[Sales_Var]]&gt;=0,"Above Budget","Below Budget")</f>
        <v>Above Budget</v>
      </c>
      <c r="J384">
        <f>Table1[[#This Row],[Actual_Sales]]-(Table1[[#This Row],[COGS]]+Table1[[#This Row],[Expenses]])</f>
        <v>105</v>
      </c>
      <c r="K384">
        <v>110</v>
      </c>
      <c r="L384">
        <f>Table1[[#This Row],[Actual_Profit]]-Table1[[#This Row],[Budget_Profit]]</f>
        <v>-5</v>
      </c>
      <c r="M384" s="5">
        <f>IF(
Table1[[#This Row],[Budget_Profit]]=0,
"",
IF(
Table1[[#This Row],[Budget_Profit]]&gt;0,
(Table1[[#This Row],[Actual_Profit]]-Table1[[#This Row],[Budget_Profit]])/Table1[[#This Row],[Budget_Profit]],
(Table1[[#This Row],[Actual_Profit]]-Table1[[#This Row],[Budget_Profit]])/ABS(Table1[[#This Row],[Budget_Profit]])
)
)</f>
        <v>-4.5454545454545456E-2</v>
      </c>
      <c r="N384" s="5" t="str">
        <f>IF(Table1[[#This Row],[Profit_Var]]&gt;=0, "Above Budget", "Below Budget")</f>
        <v>Below Budget</v>
      </c>
      <c r="O384">
        <v>100</v>
      </c>
      <c r="P384">
        <v>80</v>
      </c>
      <c r="Q384">
        <f>Table1[[#This Row],[COGS]]-Table1[[#This Row],[Budget_COGS]]</f>
        <v>20</v>
      </c>
      <c r="R384" s="5">
        <f>IF(
Table1[[#This Row],[Budget_COGS]]=0,
"",
IF(
Table1[[#This Row],[Budget_COGS]]&gt;0,
(Table1[[#This Row],[Budget_COGS]]-Table1[[#This Row],[COGS]]) / Table1[[#This Row],[Budget_COGS]],
(Table1[[#This Row],[Budget_COGS]]-Table1[[#This Row],[COGS]]) / ABS(Table1[[#This Row],[Budget_COGS]])
)
)</f>
        <v>-0.25</v>
      </c>
      <c r="S384" s="5" t="str">
        <f>IF(Table1[[#This Row],[COGS _Var]]&gt;=0, "Above Budget", "Below Budget")</f>
        <v>Above Budget</v>
      </c>
      <c r="T384">
        <f>Table1[[#This Row],[Actual_Sales]]-Table1[[#This Row],[COGS]]</f>
        <v>145</v>
      </c>
      <c r="U384">
        <v>130</v>
      </c>
      <c r="V384">
        <f>Table1[[#This Row],[Gross_Margin]]-Table1[[#This Row],[Budget_Margin]]</f>
        <v>15</v>
      </c>
      <c r="W384" s="5">
        <f>IF(
Table1[[#This Row],[Budget_Margin]]=0,
"",
IF(
Table1[[#This Row],[Budget_Margin]]&gt;0,
(Table1[[#This Row],[Gross_Margin]]-Table1[[#This Row],[Budget_Margin]]) / Table1[[#This Row],[Budget_Margin]],
(Table1[[#This Row],[Gross_Margin]]-Table1[[#This Row],[Budget_Margin]]) / ABS(Table1[[#This Row],[Budget_Margin]])
)
)</f>
        <v>0.11538461538461539</v>
      </c>
      <c r="X384" s="5" t="str">
        <f>IF(Table1[[#This Row],[Margin_Var]]&gt;=0, "Above Budget", "Below Budget")</f>
        <v>Above Budget</v>
      </c>
      <c r="Y384" s="5">
        <f>IFERROR(Table1[[#This Row],[Gross_Margin]]/Table1[[#This Row],[Actual_Sales]],0)</f>
        <v>0.59183673469387754</v>
      </c>
      <c r="Z384" s="5">
        <f>Table1[[#This Row],[Actual_Profit]]/Table1[[#This Row],[Actual_Sales]]</f>
        <v>0.42857142857142855</v>
      </c>
      <c r="AA384">
        <v>40</v>
      </c>
      <c r="AB384" s="5">
        <f>IFERROR(Table1[[#This Row],[Expenses]]/Table1[[#This Row],[Actual_Sales]],0)</f>
        <v>0.16326530612244897</v>
      </c>
      <c r="AC384">
        <v>28</v>
      </c>
      <c r="AD384">
        <v>981</v>
      </c>
      <c r="AE384" s="5">
        <f>IFERROR(Table1[[#This Row],[Inventory]]/Table1[[#This Row],[Actual_Sales]],0)</f>
        <v>4.0040816326530608</v>
      </c>
    </row>
    <row r="385" spans="1:31" x14ac:dyDescent="0.25">
      <c r="A385">
        <v>1368</v>
      </c>
      <c r="B385">
        <v>720</v>
      </c>
      <c r="C385">
        <v>5</v>
      </c>
      <c r="D385" s="2">
        <v>40391</v>
      </c>
      <c r="E385">
        <v>245</v>
      </c>
      <c r="F385">
        <v>280</v>
      </c>
      <c r="G385">
        <f>Table1[[#This Row],[Actual_Sales]]-Table1[[#This Row],[Budget_Sales]]</f>
        <v>-35</v>
      </c>
      <c r="H385" s="5">
        <f>IF(
Table1[[#This Row],[Budget_Sales]]=0,
"",
IF(
Table1[[#This Row],[Budget_Sales]]&gt;0,
(Table1[[#This Row],[Actual_Sales]]-Table1[[#This Row],[Budget_Sales]])/Table1[[#This Row],[Budget_Sales]],
(Table1[[#This Row],[Actual_Sales]]-Table1[[#This Row],[Budget_Sales]])/ABS(Table1[[#This Row],[Budget_Sales]])
)
)</f>
        <v>-0.125</v>
      </c>
      <c r="I385" s="5" t="str">
        <f>IF(Table1[[#This Row],[Sales_Var]]&gt;=0,"Above Budget","Below Budget")</f>
        <v>Below Budget</v>
      </c>
      <c r="J385">
        <f>Table1[[#This Row],[Actual_Sales]]-(Table1[[#This Row],[COGS]]+Table1[[#This Row],[Expenses]])</f>
        <v>105</v>
      </c>
      <c r="K385">
        <v>130</v>
      </c>
      <c r="L385">
        <f>Table1[[#This Row],[Actual_Profit]]-Table1[[#This Row],[Budget_Profit]]</f>
        <v>-25</v>
      </c>
      <c r="M385" s="5">
        <f>IF(
Table1[[#This Row],[Budget_Profit]]=0,
"",
IF(
Table1[[#This Row],[Budget_Profit]]&gt;0,
(Table1[[#This Row],[Actual_Profit]]-Table1[[#This Row],[Budget_Profit]])/Table1[[#This Row],[Budget_Profit]],
(Table1[[#This Row],[Actual_Profit]]-Table1[[#This Row],[Budget_Profit]])/ABS(Table1[[#This Row],[Budget_Profit]])
)
)</f>
        <v>-0.19230769230769232</v>
      </c>
      <c r="N385" s="5" t="str">
        <f>IF(Table1[[#This Row],[Profit_Var]]&gt;=0, "Above Budget", "Below Budget")</f>
        <v>Below Budget</v>
      </c>
      <c r="O385">
        <v>100</v>
      </c>
      <c r="P385">
        <v>110</v>
      </c>
      <c r="Q385">
        <f>Table1[[#This Row],[COGS]]-Table1[[#This Row],[Budget_COGS]]</f>
        <v>-10</v>
      </c>
      <c r="R385" s="5">
        <f>IF(
Table1[[#This Row],[Budget_COGS]]=0,
"",
IF(
Table1[[#This Row],[Budget_COGS]]&gt;0,
(Table1[[#This Row],[Budget_COGS]]-Table1[[#This Row],[COGS]]) / Table1[[#This Row],[Budget_COGS]],
(Table1[[#This Row],[Budget_COGS]]-Table1[[#This Row],[COGS]]) / ABS(Table1[[#This Row],[Budget_COGS]])
)
)</f>
        <v>9.0909090909090912E-2</v>
      </c>
      <c r="S385" s="5" t="str">
        <f>IF(Table1[[#This Row],[COGS _Var]]&gt;=0, "Above Budget", "Below Budget")</f>
        <v>Below Budget</v>
      </c>
      <c r="T385">
        <f>Table1[[#This Row],[Actual_Sales]]-Table1[[#This Row],[COGS]]</f>
        <v>145</v>
      </c>
      <c r="U385">
        <v>170</v>
      </c>
      <c r="V385">
        <f>Table1[[#This Row],[Gross_Margin]]-Table1[[#This Row],[Budget_Margin]]</f>
        <v>-25</v>
      </c>
      <c r="W385" s="5">
        <f>IF(
Table1[[#This Row],[Budget_Margin]]=0,
"",
IF(
Table1[[#This Row],[Budget_Margin]]&gt;0,
(Table1[[#This Row],[Gross_Margin]]-Table1[[#This Row],[Budget_Margin]]) / Table1[[#This Row],[Budget_Margin]],
(Table1[[#This Row],[Gross_Margin]]-Table1[[#This Row],[Budget_Margin]]) / ABS(Table1[[#This Row],[Budget_Margin]])
)
)</f>
        <v>-0.14705882352941177</v>
      </c>
      <c r="X385" s="5" t="str">
        <f>IF(Table1[[#This Row],[Margin_Var]]&gt;=0, "Above Budget", "Below Budget")</f>
        <v>Below Budget</v>
      </c>
      <c r="Y385" s="5">
        <f>IFERROR(Table1[[#This Row],[Gross_Margin]]/Table1[[#This Row],[Actual_Sales]],0)</f>
        <v>0.59183673469387754</v>
      </c>
      <c r="Z385" s="5">
        <f>Table1[[#This Row],[Actual_Profit]]/Table1[[#This Row],[Actual_Sales]]</f>
        <v>0.42857142857142855</v>
      </c>
      <c r="AA385">
        <v>40</v>
      </c>
      <c r="AB385" s="5">
        <f>IFERROR(Table1[[#This Row],[Expenses]]/Table1[[#This Row],[Actual_Sales]],0)</f>
        <v>0.16326530612244897</v>
      </c>
      <c r="AC385">
        <v>28</v>
      </c>
      <c r="AD385">
        <v>598</v>
      </c>
      <c r="AE385" s="5">
        <f>IFERROR(Table1[[#This Row],[Inventory]]/Table1[[#This Row],[Actual_Sales]],0)</f>
        <v>2.4408163265306122</v>
      </c>
    </row>
    <row r="386" spans="1:31" x14ac:dyDescent="0.25">
      <c r="A386">
        <v>1308</v>
      </c>
      <c r="B386">
        <v>512</v>
      </c>
      <c r="C386">
        <v>6</v>
      </c>
      <c r="D386" s="2">
        <v>40391</v>
      </c>
      <c r="E386">
        <v>245</v>
      </c>
      <c r="F386">
        <v>210</v>
      </c>
      <c r="G386">
        <f>Table1[[#This Row],[Actual_Sales]]-Table1[[#This Row],[Budget_Sales]]</f>
        <v>35</v>
      </c>
      <c r="H386" s="5">
        <f>IF(
Table1[[#This Row],[Budget_Sales]]=0,
"",
IF(
Table1[[#This Row],[Budget_Sales]]&gt;0,
(Table1[[#This Row],[Actual_Sales]]-Table1[[#This Row],[Budget_Sales]])/Table1[[#This Row],[Budget_Sales]],
(Table1[[#This Row],[Actual_Sales]]-Table1[[#This Row],[Budget_Sales]])/ABS(Table1[[#This Row],[Budget_Sales]])
)
)</f>
        <v>0.16666666666666666</v>
      </c>
      <c r="I386" s="5" t="str">
        <f>IF(Table1[[#This Row],[Sales_Var]]&gt;=0,"Above Budget","Below Budget")</f>
        <v>Above Budget</v>
      </c>
      <c r="J386">
        <f>Table1[[#This Row],[Actual_Sales]]-(Table1[[#This Row],[COGS]]+Table1[[#This Row],[Expenses]])</f>
        <v>105</v>
      </c>
      <c r="K386">
        <v>110</v>
      </c>
      <c r="L386">
        <f>Table1[[#This Row],[Actual_Profit]]-Table1[[#This Row],[Budget_Profit]]</f>
        <v>-5</v>
      </c>
      <c r="M386" s="5">
        <f>IF(
Table1[[#This Row],[Budget_Profit]]=0,
"",
IF(
Table1[[#This Row],[Budget_Profit]]&gt;0,
(Table1[[#This Row],[Actual_Profit]]-Table1[[#This Row],[Budget_Profit]])/Table1[[#This Row],[Budget_Profit]],
(Table1[[#This Row],[Actual_Profit]]-Table1[[#This Row],[Budget_Profit]])/ABS(Table1[[#This Row],[Budget_Profit]])
)
)</f>
        <v>-4.5454545454545456E-2</v>
      </c>
      <c r="N386" s="5" t="str">
        <f>IF(Table1[[#This Row],[Profit_Var]]&gt;=0, "Above Budget", "Below Budget")</f>
        <v>Below Budget</v>
      </c>
      <c r="O386">
        <v>100</v>
      </c>
      <c r="P386">
        <v>80</v>
      </c>
      <c r="Q386">
        <f>Table1[[#This Row],[COGS]]-Table1[[#This Row],[Budget_COGS]]</f>
        <v>20</v>
      </c>
      <c r="R386" s="5">
        <f>IF(
Table1[[#This Row],[Budget_COGS]]=0,
"",
IF(
Table1[[#This Row],[Budget_COGS]]&gt;0,
(Table1[[#This Row],[Budget_COGS]]-Table1[[#This Row],[COGS]]) / Table1[[#This Row],[Budget_COGS]],
(Table1[[#This Row],[Budget_COGS]]-Table1[[#This Row],[COGS]]) / ABS(Table1[[#This Row],[Budget_COGS]])
)
)</f>
        <v>-0.25</v>
      </c>
      <c r="S386" s="5" t="str">
        <f>IF(Table1[[#This Row],[COGS _Var]]&gt;=0, "Above Budget", "Below Budget")</f>
        <v>Above Budget</v>
      </c>
      <c r="T386">
        <f>Table1[[#This Row],[Actual_Sales]]-Table1[[#This Row],[COGS]]</f>
        <v>145</v>
      </c>
      <c r="U386">
        <v>130</v>
      </c>
      <c r="V386">
        <f>Table1[[#This Row],[Gross_Margin]]-Table1[[#This Row],[Budget_Margin]]</f>
        <v>15</v>
      </c>
      <c r="W386" s="5">
        <f>IF(
Table1[[#This Row],[Budget_Margin]]=0,
"",
IF(
Table1[[#This Row],[Budget_Margin]]&gt;0,
(Table1[[#This Row],[Gross_Margin]]-Table1[[#This Row],[Budget_Margin]]) / Table1[[#This Row],[Budget_Margin]],
(Table1[[#This Row],[Gross_Margin]]-Table1[[#This Row],[Budget_Margin]]) / ABS(Table1[[#This Row],[Budget_Margin]])
)
)</f>
        <v>0.11538461538461539</v>
      </c>
      <c r="X386" s="5" t="str">
        <f>IF(Table1[[#This Row],[Margin_Var]]&gt;=0, "Above Budget", "Below Budget")</f>
        <v>Above Budget</v>
      </c>
      <c r="Y386" s="5">
        <f>IFERROR(Table1[[#This Row],[Gross_Margin]]/Table1[[#This Row],[Actual_Sales]],0)</f>
        <v>0.59183673469387754</v>
      </c>
      <c r="Z386" s="5">
        <f>Table1[[#This Row],[Actual_Profit]]/Table1[[#This Row],[Actual_Sales]]</f>
        <v>0.42857142857142855</v>
      </c>
      <c r="AA386">
        <v>40</v>
      </c>
      <c r="AB386" s="5">
        <f>IFERROR(Table1[[#This Row],[Expenses]]/Table1[[#This Row],[Actual_Sales]],0)</f>
        <v>0.16326530612244897</v>
      </c>
      <c r="AC386">
        <v>28</v>
      </c>
      <c r="AD386">
        <v>598</v>
      </c>
      <c r="AE386" s="5">
        <f>IFERROR(Table1[[#This Row],[Inventory]]/Table1[[#This Row],[Actual_Sales]],0)</f>
        <v>2.4408163265306122</v>
      </c>
    </row>
    <row r="387" spans="1:31" x14ac:dyDescent="0.25">
      <c r="A387">
        <v>1247</v>
      </c>
      <c r="B387">
        <v>217</v>
      </c>
      <c r="C387">
        <v>11</v>
      </c>
      <c r="D387" s="2">
        <v>40391</v>
      </c>
      <c r="E387">
        <v>245</v>
      </c>
      <c r="F387">
        <v>210</v>
      </c>
      <c r="G387">
        <f>Table1[[#This Row],[Actual_Sales]]-Table1[[#This Row],[Budget_Sales]]</f>
        <v>35</v>
      </c>
      <c r="H387" s="5">
        <f>IF(
Table1[[#This Row],[Budget_Sales]]=0,
"",
IF(
Table1[[#This Row],[Budget_Sales]]&gt;0,
(Table1[[#This Row],[Actual_Sales]]-Table1[[#This Row],[Budget_Sales]])/Table1[[#This Row],[Budget_Sales]],
(Table1[[#This Row],[Actual_Sales]]-Table1[[#This Row],[Budget_Sales]])/ABS(Table1[[#This Row],[Budget_Sales]])
)
)</f>
        <v>0.16666666666666666</v>
      </c>
      <c r="I387" s="5" t="str">
        <f>IF(Table1[[#This Row],[Sales_Var]]&gt;=0,"Above Budget","Below Budget")</f>
        <v>Above Budget</v>
      </c>
      <c r="J387">
        <f>Table1[[#This Row],[Actual_Sales]]-(Table1[[#This Row],[COGS]]+Table1[[#This Row],[Expenses]])</f>
        <v>105</v>
      </c>
      <c r="K387">
        <v>100</v>
      </c>
      <c r="L387">
        <f>Table1[[#This Row],[Actual_Profit]]-Table1[[#This Row],[Budget_Profit]]</f>
        <v>5</v>
      </c>
      <c r="M387" s="5">
        <f>IF(
Table1[[#This Row],[Budget_Profit]]=0,
"",
IF(
Table1[[#This Row],[Budget_Profit]]&gt;0,
(Table1[[#This Row],[Actual_Profit]]-Table1[[#This Row],[Budget_Profit]])/Table1[[#This Row],[Budget_Profit]],
(Table1[[#This Row],[Actual_Profit]]-Table1[[#This Row],[Budget_Profit]])/ABS(Table1[[#This Row],[Budget_Profit]])
)
)</f>
        <v>0.05</v>
      </c>
      <c r="N387" s="5" t="str">
        <f>IF(Table1[[#This Row],[Profit_Var]]&gt;=0, "Above Budget", "Below Budget")</f>
        <v>Above Budget</v>
      </c>
      <c r="O387">
        <v>100</v>
      </c>
      <c r="P387">
        <v>80</v>
      </c>
      <c r="Q387">
        <f>Table1[[#This Row],[COGS]]-Table1[[#This Row],[Budget_COGS]]</f>
        <v>20</v>
      </c>
      <c r="R387" s="5">
        <f>IF(
Table1[[#This Row],[Budget_COGS]]=0,
"",
IF(
Table1[[#This Row],[Budget_COGS]]&gt;0,
(Table1[[#This Row],[Budget_COGS]]-Table1[[#This Row],[COGS]]) / Table1[[#This Row],[Budget_COGS]],
(Table1[[#This Row],[Budget_COGS]]-Table1[[#This Row],[COGS]]) / ABS(Table1[[#This Row],[Budget_COGS]])
)
)</f>
        <v>-0.25</v>
      </c>
      <c r="S387" s="5" t="str">
        <f>IF(Table1[[#This Row],[COGS _Var]]&gt;=0, "Above Budget", "Below Budget")</f>
        <v>Above Budget</v>
      </c>
      <c r="T387">
        <f>Table1[[#This Row],[Actual_Sales]]-Table1[[#This Row],[COGS]]</f>
        <v>145</v>
      </c>
      <c r="U387">
        <v>130</v>
      </c>
      <c r="V387">
        <f>Table1[[#This Row],[Gross_Margin]]-Table1[[#This Row],[Budget_Margin]]</f>
        <v>15</v>
      </c>
      <c r="W387" s="5">
        <f>IF(
Table1[[#This Row],[Budget_Margin]]=0,
"",
IF(
Table1[[#This Row],[Budget_Margin]]&gt;0,
(Table1[[#This Row],[Gross_Margin]]-Table1[[#This Row],[Budget_Margin]]) / Table1[[#This Row],[Budget_Margin]],
(Table1[[#This Row],[Gross_Margin]]-Table1[[#This Row],[Budget_Margin]]) / ABS(Table1[[#This Row],[Budget_Margin]])
)
)</f>
        <v>0.11538461538461539</v>
      </c>
      <c r="X387" s="5" t="str">
        <f>IF(Table1[[#This Row],[Margin_Var]]&gt;=0, "Above Budget", "Below Budget")</f>
        <v>Above Budget</v>
      </c>
      <c r="Y387" s="5">
        <f>IFERROR(Table1[[#This Row],[Gross_Margin]]/Table1[[#This Row],[Actual_Sales]],0)</f>
        <v>0.59183673469387754</v>
      </c>
      <c r="Z387" s="5">
        <f>Table1[[#This Row],[Actual_Profit]]/Table1[[#This Row],[Actual_Sales]]</f>
        <v>0.42857142857142855</v>
      </c>
      <c r="AA387">
        <v>40</v>
      </c>
      <c r="AB387" s="5">
        <f>IFERROR(Table1[[#This Row],[Expenses]]/Table1[[#This Row],[Actual_Sales]],0)</f>
        <v>0.16326530612244897</v>
      </c>
      <c r="AC387">
        <v>28</v>
      </c>
      <c r="AD387">
        <v>598</v>
      </c>
      <c r="AE387" s="5">
        <f>IFERROR(Table1[[#This Row],[Inventory]]/Table1[[#This Row],[Actual_Sales]],0)</f>
        <v>2.4408163265306122</v>
      </c>
    </row>
    <row r="388" spans="1:31" x14ac:dyDescent="0.25">
      <c r="A388">
        <v>1262</v>
      </c>
      <c r="B388">
        <v>310</v>
      </c>
      <c r="C388">
        <v>12</v>
      </c>
      <c r="D388" s="2">
        <v>40391</v>
      </c>
      <c r="E388">
        <v>245</v>
      </c>
      <c r="F388">
        <v>160</v>
      </c>
      <c r="G388">
        <f>Table1[[#This Row],[Actual_Sales]]-Table1[[#This Row],[Budget_Sales]]</f>
        <v>85</v>
      </c>
      <c r="H388" s="5">
        <f>IF(
Table1[[#This Row],[Budget_Sales]]=0,
"",
IF(
Table1[[#This Row],[Budget_Sales]]&gt;0,
(Table1[[#This Row],[Actual_Sales]]-Table1[[#This Row],[Budget_Sales]])/Table1[[#This Row],[Budget_Sales]],
(Table1[[#This Row],[Actual_Sales]]-Table1[[#This Row],[Budget_Sales]])/ABS(Table1[[#This Row],[Budget_Sales]])
)
)</f>
        <v>0.53125</v>
      </c>
      <c r="I388" s="5" t="str">
        <f>IF(Table1[[#This Row],[Sales_Var]]&gt;=0,"Above Budget","Below Budget")</f>
        <v>Above Budget</v>
      </c>
      <c r="J388">
        <f>Table1[[#This Row],[Actual_Sales]]-(Table1[[#This Row],[COGS]]+Table1[[#This Row],[Expenses]])</f>
        <v>105</v>
      </c>
      <c r="K388">
        <v>90</v>
      </c>
      <c r="L388">
        <f>Table1[[#This Row],[Actual_Profit]]-Table1[[#This Row],[Budget_Profit]]</f>
        <v>15</v>
      </c>
      <c r="M388" s="5">
        <f>IF(
Table1[[#This Row],[Budget_Profit]]=0,
"",
IF(
Table1[[#This Row],[Budget_Profit]]&gt;0,
(Table1[[#This Row],[Actual_Profit]]-Table1[[#This Row],[Budget_Profit]])/Table1[[#This Row],[Budget_Profit]],
(Table1[[#This Row],[Actual_Profit]]-Table1[[#This Row],[Budget_Profit]])/ABS(Table1[[#This Row],[Budget_Profit]])
)
)</f>
        <v>0.16666666666666666</v>
      </c>
      <c r="N388" s="5" t="str">
        <f>IF(Table1[[#This Row],[Profit_Var]]&gt;=0, "Above Budget", "Below Budget")</f>
        <v>Above Budget</v>
      </c>
      <c r="O388">
        <v>100</v>
      </c>
      <c r="P388">
        <v>60</v>
      </c>
      <c r="Q388">
        <f>Table1[[#This Row],[COGS]]-Table1[[#This Row],[Budget_COGS]]</f>
        <v>40</v>
      </c>
      <c r="R388" s="5">
        <f>IF(
Table1[[#This Row],[Budget_COGS]]=0,
"",
IF(
Table1[[#This Row],[Budget_COGS]]&gt;0,
(Table1[[#This Row],[Budget_COGS]]-Table1[[#This Row],[COGS]]) / Table1[[#This Row],[Budget_COGS]],
(Table1[[#This Row],[Budget_COGS]]-Table1[[#This Row],[COGS]]) / ABS(Table1[[#This Row],[Budget_COGS]])
)
)</f>
        <v>-0.66666666666666663</v>
      </c>
      <c r="S388" s="5" t="str">
        <f>IF(Table1[[#This Row],[COGS _Var]]&gt;=0, "Above Budget", "Below Budget")</f>
        <v>Above Budget</v>
      </c>
      <c r="T388">
        <f>Table1[[#This Row],[Actual_Sales]]-Table1[[#This Row],[COGS]]</f>
        <v>145</v>
      </c>
      <c r="U388">
        <v>100</v>
      </c>
      <c r="V388">
        <f>Table1[[#This Row],[Gross_Margin]]-Table1[[#This Row],[Budget_Margin]]</f>
        <v>45</v>
      </c>
      <c r="W388" s="5">
        <f>IF(
Table1[[#This Row],[Budget_Margin]]=0,
"",
IF(
Table1[[#This Row],[Budget_Margin]]&gt;0,
(Table1[[#This Row],[Gross_Margin]]-Table1[[#This Row],[Budget_Margin]]) / Table1[[#This Row],[Budget_Margin]],
(Table1[[#This Row],[Gross_Margin]]-Table1[[#This Row],[Budget_Margin]]) / ABS(Table1[[#This Row],[Budget_Margin]])
)
)</f>
        <v>0.45</v>
      </c>
      <c r="X388" s="5" t="str">
        <f>IF(Table1[[#This Row],[Margin_Var]]&gt;=0, "Above Budget", "Below Budget")</f>
        <v>Above Budget</v>
      </c>
      <c r="Y388" s="5">
        <f>IFERROR(Table1[[#This Row],[Gross_Margin]]/Table1[[#This Row],[Actual_Sales]],0)</f>
        <v>0.59183673469387754</v>
      </c>
      <c r="Z388" s="5">
        <f>Table1[[#This Row],[Actual_Profit]]/Table1[[#This Row],[Actual_Sales]]</f>
        <v>0.42857142857142855</v>
      </c>
      <c r="AA388">
        <v>40</v>
      </c>
      <c r="AB388" s="5">
        <f>IFERROR(Table1[[#This Row],[Expenses]]/Table1[[#This Row],[Actual_Sales]],0)</f>
        <v>0.16326530612244897</v>
      </c>
      <c r="AC388">
        <v>28</v>
      </c>
      <c r="AD388">
        <v>598</v>
      </c>
      <c r="AE388" s="5">
        <f>IFERROR(Table1[[#This Row],[Inventory]]/Table1[[#This Row],[Actual_Sales]],0)</f>
        <v>2.4408163265306122</v>
      </c>
    </row>
    <row r="389" spans="1:31" x14ac:dyDescent="0.25">
      <c r="A389">
        <v>1342</v>
      </c>
      <c r="B389">
        <v>646</v>
      </c>
      <c r="C389">
        <v>13</v>
      </c>
      <c r="D389" s="2">
        <v>40391</v>
      </c>
      <c r="E389">
        <v>245</v>
      </c>
      <c r="F389">
        <v>260</v>
      </c>
      <c r="G389">
        <f>Table1[[#This Row],[Actual_Sales]]-Table1[[#This Row],[Budget_Sales]]</f>
        <v>-15</v>
      </c>
      <c r="H389" s="5">
        <f>IF(
Table1[[#This Row],[Budget_Sales]]=0,
"",
IF(
Table1[[#This Row],[Budget_Sales]]&gt;0,
(Table1[[#This Row],[Actual_Sales]]-Table1[[#This Row],[Budget_Sales]])/Table1[[#This Row],[Budget_Sales]],
(Table1[[#This Row],[Actual_Sales]]-Table1[[#This Row],[Budget_Sales]])/ABS(Table1[[#This Row],[Budget_Sales]])
)
)</f>
        <v>-5.7692307692307696E-2</v>
      </c>
      <c r="I389" s="5" t="str">
        <f>IF(Table1[[#This Row],[Sales_Var]]&gt;=0,"Above Budget","Below Budget")</f>
        <v>Below Budget</v>
      </c>
      <c r="J389">
        <f>Table1[[#This Row],[Actual_Sales]]-(Table1[[#This Row],[COGS]]+Table1[[#This Row],[Expenses]])</f>
        <v>105</v>
      </c>
      <c r="K389">
        <v>130</v>
      </c>
      <c r="L389">
        <f>Table1[[#This Row],[Actual_Profit]]-Table1[[#This Row],[Budget_Profit]]</f>
        <v>-25</v>
      </c>
      <c r="M389" s="5">
        <f>IF(
Table1[[#This Row],[Budget_Profit]]=0,
"",
IF(
Table1[[#This Row],[Budget_Profit]]&gt;0,
(Table1[[#This Row],[Actual_Profit]]-Table1[[#This Row],[Budget_Profit]])/Table1[[#This Row],[Budget_Profit]],
(Table1[[#This Row],[Actual_Profit]]-Table1[[#This Row],[Budget_Profit]])/ABS(Table1[[#This Row],[Budget_Profit]])
)
)</f>
        <v>-0.19230769230769232</v>
      </c>
      <c r="N389" s="5" t="str">
        <f>IF(Table1[[#This Row],[Profit_Var]]&gt;=0, "Above Budget", "Below Budget")</f>
        <v>Below Budget</v>
      </c>
      <c r="O389">
        <v>100</v>
      </c>
      <c r="P389">
        <v>100</v>
      </c>
      <c r="Q389">
        <f>Table1[[#This Row],[COGS]]-Table1[[#This Row],[Budget_COGS]]</f>
        <v>0</v>
      </c>
      <c r="R389" s="5">
        <f>IF(
Table1[[#This Row],[Budget_COGS]]=0,
"",
IF(
Table1[[#This Row],[Budget_COGS]]&gt;0,
(Table1[[#This Row],[Budget_COGS]]-Table1[[#This Row],[COGS]]) / Table1[[#This Row],[Budget_COGS]],
(Table1[[#This Row],[Budget_COGS]]-Table1[[#This Row],[COGS]]) / ABS(Table1[[#This Row],[Budget_COGS]])
)
)</f>
        <v>0</v>
      </c>
      <c r="S389" s="5" t="str">
        <f>IF(Table1[[#This Row],[COGS _Var]]&gt;=0, "Above Budget", "Below Budget")</f>
        <v>Above Budget</v>
      </c>
      <c r="T389">
        <f>Table1[[#This Row],[Actual_Sales]]-Table1[[#This Row],[COGS]]</f>
        <v>145</v>
      </c>
      <c r="U389">
        <v>160</v>
      </c>
      <c r="V389">
        <f>Table1[[#This Row],[Gross_Margin]]-Table1[[#This Row],[Budget_Margin]]</f>
        <v>-15</v>
      </c>
      <c r="W389" s="5">
        <f>IF(
Table1[[#This Row],[Budget_Margin]]=0,
"",
IF(
Table1[[#This Row],[Budget_Margin]]&gt;0,
(Table1[[#This Row],[Gross_Margin]]-Table1[[#This Row],[Budget_Margin]]) / Table1[[#This Row],[Budget_Margin]],
(Table1[[#This Row],[Gross_Margin]]-Table1[[#This Row],[Budget_Margin]]) / ABS(Table1[[#This Row],[Budget_Margin]])
)
)</f>
        <v>-9.375E-2</v>
      </c>
      <c r="X389" s="5" t="str">
        <f>IF(Table1[[#This Row],[Margin_Var]]&gt;=0, "Above Budget", "Below Budget")</f>
        <v>Below Budget</v>
      </c>
      <c r="Y389" s="5">
        <f>IFERROR(Table1[[#This Row],[Gross_Margin]]/Table1[[#This Row],[Actual_Sales]],0)</f>
        <v>0.59183673469387754</v>
      </c>
      <c r="Z389" s="5">
        <f>Table1[[#This Row],[Actual_Profit]]/Table1[[#This Row],[Actual_Sales]]</f>
        <v>0.42857142857142855</v>
      </c>
      <c r="AA389">
        <v>40</v>
      </c>
      <c r="AB389" s="5">
        <f>IFERROR(Table1[[#This Row],[Expenses]]/Table1[[#This Row],[Actual_Sales]],0)</f>
        <v>0.16326530612244897</v>
      </c>
      <c r="AC389">
        <v>28</v>
      </c>
      <c r="AD389">
        <v>598</v>
      </c>
      <c r="AE389" s="5">
        <f>IFERROR(Table1[[#This Row],[Inventory]]/Table1[[#This Row],[Actual_Sales]],0)</f>
        <v>2.4408163265306122</v>
      </c>
    </row>
    <row r="390" spans="1:31" x14ac:dyDescent="0.25">
      <c r="A390">
        <v>556</v>
      </c>
      <c r="B390">
        <v>303</v>
      </c>
      <c r="C390">
        <v>3</v>
      </c>
      <c r="D390" s="2">
        <v>40269</v>
      </c>
      <c r="E390">
        <v>245</v>
      </c>
      <c r="F390">
        <v>250</v>
      </c>
      <c r="G390">
        <f>Table1[[#This Row],[Actual_Sales]]-Table1[[#This Row],[Budget_Sales]]</f>
        <v>-5</v>
      </c>
      <c r="H390" s="5">
        <f>IF(
Table1[[#This Row],[Budget_Sales]]=0,
"",
IF(
Table1[[#This Row],[Budget_Sales]]&gt;0,
(Table1[[#This Row],[Actual_Sales]]-Table1[[#This Row],[Budget_Sales]])/Table1[[#This Row],[Budget_Sales]],
(Table1[[#This Row],[Actual_Sales]]-Table1[[#This Row],[Budget_Sales]])/ABS(Table1[[#This Row],[Budget_Sales]])
)
)</f>
        <v>-0.02</v>
      </c>
      <c r="I390" s="5" t="str">
        <f>IF(Table1[[#This Row],[Sales_Var]]&gt;=0,"Above Budget","Below Budget")</f>
        <v>Below Budget</v>
      </c>
      <c r="J390">
        <f>Table1[[#This Row],[Actual_Sales]]-(Table1[[#This Row],[COGS]]+Table1[[#This Row],[Expenses]])</f>
        <v>105</v>
      </c>
      <c r="K390">
        <v>120</v>
      </c>
      <c r="L390">
        <f>Table1[[#This Row],[Actual_Profit]]-Table1[[#This Row],[Budget_Profit]]</f>
        <v>-15</v>
      </c>
      <c r="M390" s="5">
        <f>IF(
Table1[[#This Row],[Budget_Profit]]=0,
"",
IF(
Table1[[#This Row],[Budget_Profit]]&gt;0,
(Table1[[#This Row],[Actual_Profit]]-Table1[[#This Row],[Budget_Profit]])/Table1[[#This Row],[Budget_Profit]],
(Table1[[#This Row],[Actual_Profit]]-Table1[[#This Row],[Budget_Profit]])/ABS(Table1[[#This Row],[Budget_Profit]])
)
)</f>
        <v>-0.125</v>
      </c>
      <c r="N390" s="5" t="str">
        <f>IF(Table1[[#This Row],[Profit_Var]]&gt;=0, "Above Budget", "Below Budget")</f>
        <v>Below Budget</v>
      </c>
      <c r="O390">
        <v>100</v>
      </c>
      <c r="P390">
        <v>100</v>
      </c>
      <c r="Q390">
        <f>Table1[[#This Row],[COGS]]-Table1[[#This Row],[Budget_COGS]]</f>
        <v>0</v>
      </c>
      <c r="R390" s="5">
        <f>IF(
Table1[[#This Row],[Budget_COGS]]=0,
"",
IF(
Table1[[#This Row],[Budget_COGS]]&gt;0,
(Table1[[#This Row],[Budget_COGS]]-Table1[[#This Row],[COGS]]) / Table1[[#This Row],[Budget_COGS]],
(Table1[[#This Row],[Budget_COGS]]-Table1[[#This Row],[COGS]]) / ABS(Table1[[#This Row],[Budget_COGS]])
)
)</f>
        <v>0</v>
      </c>
      <c r="S390" s="5" t="str">
        <f>IF(Table1[[#This Row],[COGS _Var]]&gt;=0, "Above Budget", "Below Budget")</f>
        <v>Above Budget</v>
      </c>
      <c r="T390">
        <f>Table1[[#This Row],[Actual_Sales]]-Table1[[#This Row],[COGS]]</f>
        <v>145</v>
      </c>
      <c r="U390">
        <v>150</v>
      </c>
      <c r="V390">
        <f>Table1[[#This Row],[Gross_Margin]]-Table1[[#This Row],[Budget_Margin]]</f>
        <v>-5</v>
      </c>
      <c r="W390" s="5">
        <f>IF(
Table1[[#This Row],[Budget_Margin]]=0,
"",
IF(
Table1[[#This Row],[Budget_Margin]]&gt;0,
(Table1[[#This Row],[Gross_Margin]]-Table1[[#This Row],[Budget_Margin]]) / Table1[[#This Row],[Budget_Margin]],
(Table1[[#This Row],[Gross_Margin]]-Table1[[#This Row],[Budget_Margin]]) / ABS(Table1[[#This Row],[Budget_Margin]])
)
)</f>
        <v>-3.3333333333333333E-2</v>
      </c>
      <c r="X390" s="5" t="str">
        <f>IF(Table1[[#This Row],[Margin_Var]]&gt;=0, "Above Budget", "Below Budget")</f>
        <v>Below Budget</v>
      </c>
      <c r="Y390" s="5">
        <f>IFERROR(Table1[[#This Row],[Gross_Margin]]/Table1[[#This Row],[Actual_Sales]],0)</f>
        <v>0.59183673469387754</v>
      </c>
      <c r="Z390" s="5">
        <f>Table1[[#This Row],[Actual_Profit]]/Table1[[#This Row],[Actual_Sales]]</f>
        <v>0.42857142857142855</v>
      </c>
      <c r="AA390">
        <v>40</v>
      </c>
      <c r="AB390" s="5">
        <f>IFERROR(Table1[[#This Row],[Expenses]]/Table1[[#This Row],[Actual_Sales]],0)</f>
        <v>0.16326530612244897</v>
      </c>
      <c r="AC390">
        <v>28</v>
      </c>
      <c r="AD390">
        <v>822</v>
      </c>
      <c r="AE390" s="5">
        <f>IFERROR(Table1[[#This Row],[Inventory]]/Table1[[#This Row],[Actual_Sales]],0)</f>
        <v>3.3551020408163263</v>
      </c>
    </row>
    <row r="391" spans="1:31" x14ac:dyDescent="0.25">
      <c r="A391">
        <v>627</v>
      </c>
      <c r="B391">
        <v>585</v>
      </c>
      <c r="C391">
        <v>11</v>
      </c>
      <c r="D391" s="2">
        <v>40269</v>
      </c>
      <c r="E391">
        <v>245</v>
      </c>
      <c r="F391">
        <v>260</v>
      </c>
      <c r="G391">
        <f>Table1[[#This Row],[Actual_Sales]]-Table1[[#This Row],[Budget_Sales]]</f>
        <v>-15</v>
      </c>
      <c r="H391" s="5">
        <f>IF(
Table1[[#This Row],[Budget_Sales]]=0,
"",
IF(
Table1[[#This Row],[Budget_Sales]]&gt;0,
(Table1[[#This Row],[Actual_Sales]]-Table1[[#This Row],[Budget_Sales]])/Table1[[#This Row],[Budget_Sales]],
(Table1[[#This Row],[Actual_Sales]]-Table1[[#This Row],[Budget_Sales]])/ABS(Table1[[#This Row],[Budget_Sales]])
)
)</f>
        <v>-5.7692307692307696E-2</v>
      </c>
      <c r="I391" s="5" t="str">
        <f>IF(Table1[[#This Row],[Sales_Var]]&gt;=0,"Above Budget","Below Budget")</f>
        <v>Below Budget</v>
      </c>
      <c r="J391">
        <f>Table1[[#This Row],[Actual_Sales]]-(Table1[[#This Row],[COGS]]+Table1[[#This Row],[Expenses]])</f>
        <v>105</v>
      </c>
      <c r="K391">
        <v>130</v>
      </c>
      <c r="L391">
        <f>Table1[[#This Row],[Actual_Profit]]-Table1[[#This Row],[Budget_Profit]]</f>
        <v>-25</v>
      </c>
      <c r="M391" s="5">
        <f>IF(
Table1[[#This Row],[Budget_Profit]]=0,
"",
IF(
Table1[[#This Row],[Budget_Profit]]&gt;0,
(Table1[[#This Row],[Actual_Profit]]-Table1[[#This Row],[Budget_Profit]])/Table1[[#This Row],[Budget_Profit]],
(Table1[[#This Row],[Actual_Profit]]-Table1[[#This Row],[Budget_Profit]])/ABS(Table1[[#This Row],[Budget_Profit]])
)
)</f>
        <v>-0.19230769230769232</v>
      </c>
      <c r="N391" s="5" t="str">
        <f>IF(Table1[[#This Row],[Profit_Var]]&gt;=0, "Above Budget", "Below Budget")</f>
        <v>Below Budget</v>
      </c>
      <c r="O391">
        <v>100</v>
      </c>
      <c r="P391">
        <v>100</v>
      </c>
      <c r="Q391">
        <f>Table1[[#This Row],[COGS]]-Table1[[#This Row],[Budget_COGS]]</f>
        <v>0</v>
      </c>
      <c r="R391" s="5">
        <f>IF(
Table1[[#This Row],[Budget_COGS]]=0,
"",
IF(
Table1[[#This Row],[Budget_COGS]]&gt;0,
(Table1[[#This Row],[Budget_COGS]]-Table1[[#This Row],[COGS]]) / Table1[[#This Row],[Budget_COGS]],
(Table1[[#This Row],[Budget_COGS]]-Table1[[#This Row],[COGS]]) / ABS(Table1[[#This Row],[Budget_COGS]])
)
)</f>
        <v>0</v>
      </c>
      <c r="S391" s="5" t="str">
        <f>IF(Table1[[#This Row],[COGS _Var]]&gt;=0, "Above Budget", "Below Budget")</f>
        <v>Above Budget</v>
      </c>
      <c r="T391">
        <f>Table1[[#This Row],[Actual_Sales]]-Table1[[#This Row],[COGS]]</f>
        <v>145</v>
      </c>
      <c r="U391">
        <v>160</v>
      </c>
      <c r="V391">
        <f>Table1[[#This Row],[Gross_Margin]]-Table1[[#This Row],[Budget_Margin]]</f>
        <v>-15</v>
      </c>
      <c r="W391" s="5">
        <f>IF(
Table1[[#This Row],[Budget_Margin]]=0,
"",
IF(
Table1[[#This Row],[Budget_Margin]]&gt;0,
(Table1[[#This Row],[Gross_Margin]]-Table1[[#This Row],[Budget_Margin]]) / Table1[[#This Row],[Budget_Margin]],
(Table1[[#This Row],[Gross_Margin]]-Table1[[#This Row],[Budget_Margin]]) / ABS(Table1[[#This Row],[Budget_Margin]])
)
)</f>
        <v>-9.375E-2</v>
      </c>
      <c r="X391" s="5" t="str">
        <f>IF(Table1[[#This Row],[Margin_Var]]&gt;=0, "Above Budget", "Below Budget")</f>
        <v>Below Budget</v>
      </c>
      <c r="Y391" s="5">
        <f>IFERROR(Table1[[#This Row],[Gross_Margin]]/Table1[[#This Row],[Actual_Sales]],0)</f>
        <v>0.59183673469387754</v>
      </c>
      <c r="Z391" s="5">
        <f>Table1[[#This Row],[Actual_Profit]]/Table1[[#This Row],[Actual_Sales]]</f>
        <v>0.42857142857142855</v>
      </c>
      <c r="AA391">
        <v>40</v>
      </c>
      <c r="AB391" s="5">
        <f>IFERROR(Table1[[#This Row],[Expenses]]/Table1[[#This Row],[Actual_Sales]],0)</f>
        <v>0.16326530612244897</v>
      </c>
      <c r="AC391">
        <v>28</v>
      </c>
      <c r="AD391">
        <v>822</v>
      </c>
      <c r="AE391" s="5">
        <f>IFERROR(Table1[[#This Row],[Inventory]]/Table1[[#This Row],[Actual_Sales]],0)</f>
        <v>3.3551020408163263</v>
      </c>
    </row>
    <row r="392" spans="1:31" x14ac:dyDescent="0.25">
      <c r="A392">
        <v>3002</v>
      </c>
      <c r="B392">
        <v>970</v>
      </c>
      <c r="C392">
        <v>5</v>
      </c>
      <c r="D392" s="2">
        <v>40664</v>
      </c>
      <c r="E392">
        <v>208</v>
      </c>
      <c r="F392">
        <v>240</v>
      </c>
      <c r="G392">
        <f>Table1[[#This Row],[Actual_Sales]]-Table1[[#This Row],[Budget_Sales]]</f>
        <v>-32</v>
      </c>
      <c r="H392" s="5">
        <f>IF(
Table1[[#This Row],[Budget_Sales]]=0,
"",
IF(
Table1[[#This Row],[Budget_Sales]]&gt;0,
(Table1[[#This Row],[Actual_Sales]]-Table1[[#This Row],[Budget_Sales]])/Table1[[#This Row],[Budget_Sales]],
(Table1[[#This Row],[Actual_Sales]]-Table1[[#This Row],[Budget_Sales]])/ABS(Table1[[#This Row],[Budget_Sales]])
)
)</f>
        <v>-0.13333333333333333</v>
      </c>
      <c r="I392" s="5" t="str">
        <f>IF(Table1[[#This Row],[Sales_Var]]&gt;=0,"Above Budget","Below Budget")</f>
        <v>Below Budget</v>
      </c>
      <c r="J392">
        <f>Table1[[#This Row],[Actual_Sales]]-(Table1[[#This Row],[COGS]]+Table1[[#This Row],[Expenses]])</f>
        <v>89</v>
      </c>
      <c r="K392">
        <v>120</v>
      </c>
      <c r="L392">
        <f>Table1[[#This Row],[Actual_Profit]]-Table1[[#This Row],[Budget_Profit]]</f>
        <v>-31</v>
      </c>
      <c r="M392" s="5">
        <f>IF(
Table1[[#This Row],[Budget_Profit]]=0,
"",
IF(
Table1[[#This Row],[Budget_Profit]]&gt;0,
(Table1[[#This Row],[Actual_Profit]]-Table1[[#This Row],[Budget_Profit]])/Table1[[#This Row],[Budget_Profit]],
(Table1[[#This Row],[Actual_Profit]]-Table1[[#This Row],[Budget_Profit]])/ABS(Table1[[#This Row],[Budget_Profit]])
)
)</f>
        <v>-0.25833333333333336</v>
      </c>
      <c r="N392" s="5" t="str">
        <f>IF(Table1[[#This Row],[Profit_Var]]&gt;=0, "Above Budget", "Below Budget")</f>
        <v>Below Budget</v>
      </c>
      <c r="O392">
        <v>86</v>
      </c>
      <c r="P392">
        <v>90</v>
      </c>
      <c r="Q392">
        <f>Table1[[#This Row],[COGS]]-Table1[[#This Row],[Budget_COGS]]</f>
        <v>-4</v>
      </c>
      <c r="R392" s="5">
        <f>IF(
Table1[[#This Row],[Budget_COGS]]=0,
"",
IF(
Table1[[#This Row],[Budget_COGS]]&gt;0,
(Table1[[#This Row],[Budget_COGS]]-Table1[[#This Row],[COGS]]) / Table1[[#This Row],[Budget_COGS]],
(Table1[[#This Row],[Budget_COGS]]-Table1[[#This Row],[COGS]]) / ABS(Table1[[#This Row],[Budget_COGS]])
)
)</f>
        <v>4.4444444444444446E-2</v>
      </c>
      <c r="S392" s="5" t="str">
        <f>IF(Table1[[#This Row],[COGS _Var]]&gt;=0, "Above Budget", "Below Budget")</f>
        <v>Below Budget</v>
      </c>
      <c r="T392">
        <f>Table1[[#This Row],[Actual_Sales]]-Table1[[#This Row],[COGS]]</f>
        <v>122</v>
      </c>
      <c r="U392">
        <v>150</v>
      </c>
      <c r="V392">
        <f>Table1[[#This Row],[Gross_Margin]]-Table1[[#This Row],[Budget_Margin]]</f>
        <v>-28</v>
      </c>
      <c r="W392" s="5">
        <f>IF(
Table1[[#This Row],[Budget_Margin]]=0,
"",
IF(
Table1[[#This Row],[Budget_Margin]]&gt;0,
(Table1[[#This Row],[Gross_Margin]]-Table1[[#This Row],[Budget_Margin]]) / Table1[[#This Row],[Budget_Margin]],
(Table1[[#This Row],[Gross_Margin]]-Table1[[#This Row],[Budget_Margin]]) / ABS(Table1[[#This Row],[Budget_Margin]])
)
)</f>
        <v>-0.18666666666666668</v>
      </c>
      <c r="X392" s="5" t="str">
        <f>IF(Table1[[#This Row],[Margin_Var]]&gt;=0, "Above Budget", "Below Budget")</f>
        <v>Below Budget</v>
      </c>
      <c r="Y392" s="5">
        <f>IFERROR(Table1[[#This Row],[Gross_Margin]]/Table1[[#This Row],[Actual_Sales]],0)</f>
        <v>0.58653846153846156</v>
      </c>
      <c r="Z392" s="5">
        <f>Table1[[#This Row],[Actual_Profit]]/Table1[[#This Row],[Actual_Sales]]</f>
        <v>0.42788461538461536</v>
      </c>
      <c r="AA392">
        <v>33</v>
      </c>
      <c r="AB392" s="5">
        <f>IFERROR(Table1[[#This Row],[Expenses]]/Table1[[#This Row],[Actual_Sales]],0)</f>
        <v>0.15865384615384615</v>
      </c>
      <c r="AC392">
        <v>24</v>
      </c>
      <c r="AD392">
        <v>499</v>
      </c>
      <c r="AE392" s="5">
        <f>IFERROR(Table1[[#This Row],[Inventory]]/Table1[[#This Row],[Actual_Sales]],0)</f>
        <v>2.3990384615384617</v>
      </c>
    </row>
    <row r="393" spans="1:31" x14ac:dyDescent="0.25">
      <c r="A393">
        <v>2849</v>
      </c>
      <c r="B393">
        <v>254</v>
      </c>
      <c r="C393">
        <v>6</v>
      </c>
      <c r="D393" s="2">
        <v>40664</v>
      </c>
      <c r="E393">
        <v>208</v>
      </c>
      <c r="F393">
        <v>180</v>
      </c>
      <c r="G393">
        <f>Table1[[#This Row],[Actual_Sales]]-Table1[[#This Row],[Budget_Sales]]</f>
        <v>28</v>
      </c>
      <c r="H393" s="5">
        <f>IF(
Table1[[#This Row],[Budget_Sales]]=0,
"",
IF(
Table1[[#This Row],[Budget_Sales]]&gt;0,
(Table1[[#This Row],[Actual_Sales]]-Table1[[#This Row],[Budget_Sales]])/Table1[[#This Row],[Budget_Sales]],
(Table1[[#This Row],[Actual_Sales]]-Table1[[#This Row],[Budget_Sales]])/ABS(Table1[[#This Row],[Budget_Sales]])
)
)</f>
        <v>0.15555555555555556</v>
      </c>
      <c r="I393" s="5" t="str">
        <f>IF(Table1[[#This Row],[Sales_Var]]&gt;=0,"Above Budget","Below Budget")</f>
        <v>Above Budget</v>
      </c>
      <c r="J393">
        <f>Table1[[#This Row],[Actual_Sales]]-(Table1[[#This Row],[COGS]]+Table1[[#This Row],[Expenses]])</f>
        <v>89</v>
      </c>
      <c r="K393">
        <v>90</v>
      </c>
      <c r="L393">
        <f>Table1[[#This Row],[Actual_Profit]]-Table1[[#This Row],[Budget_Profit]]</f>
        <v>-1</v>
      </c>
      <c r="M393" s="5">
        <f>IF(
Table1[[#This Row],[Budget_Profit]]=0,
"",
IF(
Table1[[#This Row],[Budget_Profit]]&gt;0,
(Table1[[#This Row],[Actual_Profit]]-Table1[[#This Row],[Budget_Profit]])/Table1[[#This Row],[Budget_Profit]],
(Table1[[#This Row],[Actual_Profit]]-Table1[[#This Row],[Budget_Profit]])/ABS(Table1[[#This Row],[Budget_Profit]])
)
)</f>
        <v>-1.1111111111111112E-2</v>
      </c>
      <c r="N393" s="5" t="str">
        <f>IF(Table1[[#This Row],[Profit_Var]]&gt;=0, "Above Budget", "Below Budget")</f>
        <v>Below Budget</v>
      </c>
      <c r="O393">
        <v>86</v>
      </c>
      <c r="P393">
        <v>70</v>
      </c>
      <c r="Q393">
        <f>Table1[[#This Row],[COGS]]-Table1[[#This Row],[Budget_COGS]]</f>
        <v>16</v>
      </c>
      <c r="R393" s="5">
        <f>IF(
Table1[[#This Row],[Budget_COGS]]=0,
"",
IF(
Table1[[#This Row],[Budget_COGS]]&gt;0,
(Table1[[#This Row],[Budget_COGS]]-Table1[[#This Row],[COGS]]) / Table1[[#This Row],[Budget_COGS]],
(Table1[[#This Row],[Budget_COGS]]-Table1[[#This Row],[COGS]]) / ABS(Table1[[#This Row],[Budget_COGS]])
)
)</f>
        <v>-0.22857142857142856</v>
      </c>
      <c r="S393" s="5" t="str">
        <f>IF(Table1[[#This Row],[COGS _Var]]&gt;=0, "Above Budget", "Below Budget")</f>
        <v>Above Budget</v>
      </c>
      <c r="T393">
        <f>Table1[[#This Row],[Actual_Sales]]-Table1[[#This Row],[COGS]]</f>
        <v>122</v>
      </c>
      <c r="U393">
        <v>110</v>
      </c>
      <c r="V393">
        <f>Table1[[#This Row],[Gross_Margin]]-Table1[[#This Row],[Budget_Margin]]</f>
        <v>12</v>
      </c>
      <c r="W393" s="5">
        <f>IF(
Table1[[#This Row],[Budget_Margin]]=0,
"",
IF(
Table1[[#This Row],[Budget_Margin]]&gt;0,
(Table1[[#This Row],[Gross_Margin]]-Table1[[#This Row],[Budget_Margin]]) / Table1[[#This Row],[Budget_Margin]],
(Table1[[#This Row],[Gross_Margin]]-Table1[[#This Row],[Budget_Margin]]) / ABS(Table1[[#This Row],[Budget_Margin]])
)
)</f>
        <v>0.10909090909090909</v>
      </c>
      <c r="X393" s="5" t="str">
        <f>IF(Table1[[#This Row],[Margin_Var]]&gt;=0, "Above Budget", "Below Budget")</f>
        <v>Above Budget</v>
      </c>
      <c r="Y393" s="5">
        <f>IFERROR(Table1[[#This Row],[Gross_Margin]]/Table1[[#This Row],[Actual_Sales]],0)</f>
        <v>0.58653846153846156</v>
      </c>
      <c r="Z393" s="5">
        <f>Table1[[#This Row],[Actual_Profit]]/Table1[[#This Row],[Actual_Sales]]</f>
        <v>0.42788461538461536</v>
      </c>
      <c r="AA393">
        <v>33</v>
      </c>
      <c r="AB393" s="5">
        <f>IFERROR(Table1[[#This Row],[Expenses]]/Table1[[#This Row],[Actual_Sales]],0)</f>
        <v>0.15865384615384615</v>
      </c>
      <c r="AC393">
        <v>24</v>
      </c>
      <c r="AD393">
        <v>499</v>
      </c>
      <c r="AE393" s="5">
        <f>IFERROR(Table1[[#This Row],[Inventory]]/Table1[[#This Row],[Actual_Sales]],0)</f>
        <v>2.3990384615384617</v>
      </c>
    </row>
    <row r="394" spans="1:31" x14ac:dyDescent="0.25">
      <c r="A394">
        <v>2985</v>
      </c>
      <c r="B394">
        <v>847</v>
      </c>
      <c r="C394">
        <v>11</v>
      </c>
      <c r="D394" s="2">
        <v>40664</v>
      </c>
      <c r="E394">
        <v>208</v>
      </c>
      <c r="F394">
        <v>180</v>
      </c>
      <c r="G394">
        <f>Table1[[#This Row],[Actual_Sales]]-Table1[[#This Row],[Budget_Sales]]</f>
        <v>28</v>
      </c>
      <c r="H394" s="5">
        <f>IF(
Table1[[#This Row],[Budget_Sales]]=0,
"",
IF(
Table1[[#This Row],[Budget_Sales]]&gt;0,
(Table1[[#This Row],[Actual_Sales]]-Table1[[#This Row],[Budget_Sales]])/Table1[[#This Row],[Budget_Sales]],
(Table1[[#This Row],[Actual_Sales]]-Table1[[#This Row],[Budget_Sales]])/ABS(Table1[[#This Row],[Budget_Sales]])
)
)</f>
        <v>0.15555555555555556</v>
      </c>
      <c r="I394" s="5" t="str">
        <f>IF(Table1[[#This Row],[Sales_Var]]&gt;=0,"Above Budget","Below Budget")</f>
        <v>Above Budget</v>
      </c>
      <c r="J394">
        <f>Table1[[#This Row],[Actual_Sales]]-(Table1[[#This Row],[COGS]]+Table1[[#This Row],[Expenses]])</f>
        <v>89</v>
      </c>
      <c r="K394">
        <v>80</v>
      </c>
      <c r="L394">
        <f>Table1[[#This Row],[Actual_Profit]]-Table1[[#This Row],[Budget_Profit]]</f>
        <v>9</v>
      </c>
      <c r="M394" s="5">
        <f>IF(
Table1[[#This Row],[Budget_Profit]]=0,
"",
IF(
Table1[[#This Row],[Budget_Profit]]&gt;0,
(Table1[[#This Row],[Actual_Profit]]-Table1[[#This Row],[Budget_Profit]])/Table1[[#This Row],[Budget_Profit]],
(Table1[[#This Row],[Actual_Profit]]-Table1[[#This Row],[Budget_Profit]])/ABS(Table1[[#This Row],[Budget_Profit]])
)
)</f>
        <v>0.1125</v>
      </c>
      <c r="N394" s="5" t="str">
        <f>IF(Table1[[#This Row],[Profit_Var]]&gt;=0, "Above Budget", "Below Budget")</f>
        <v>Above Budget</v>
      </c>
      <c r="O394">
        <v>86</v>
      </c>
      <c r="P394">
        <v>70</v>
      </c>
      <c r="Q394">
        <f>Table1[[#This Row],[COGS]]-Table1[[#This Row],[Budget_COGS]]</f>
        <v>16</v>
      </c>
      <c r="R394" s="5">
        <f>IF(
Table1[[#This Row],[Budget_COGS]]=0,
"",
IF(
Table1[[#This Row],[Budget_COGS]]&gt;0,
(Table1[[#This Row],[Budget_COGS]]-Table1[[#This Row],[COGS]]) / Table1[[#This Row],[Budget_COGS]],
(Table1[[#This Row],[Budget_COGS]]-Table1[[#This Row],[COGS]]) / ABS(Table1[[#This Row],[Budget_COGS]])
)
)</f>
        <v>-0.22857142857142856</v>
      </c>
      <c r="S394" s="5" t="str">
        <f>IF(Table1[[#This Row],[COGS _Var]]&gt;=0, "Above Budget", "Below Budget")</f>
        <v>Above Budget</v>
      </c>
      <c r="T394">
        <f>Table1[[#This Row],[Actual_Sales]]-Table1[[#This Row],[COGS]]</f>
        <v>122</v>
      </c>
      <c r="U394">
        <v>110</v>
      </c>
      <c r="V394">
        <f>Table1[[#This Row],[Gross_Margin]]-Table1[[#This Row],[Budget_Margin]]</f>
        <v>12</v>
      </c>
      <c r="W394" s="5">
        <f>IF(
Table1[[#This Row],[Budget_Margin]]=0,
"",
IF(
Table1[[#This Row],[Budget_Margin]]&gt;0,
(Table1[[#This Row],[Gross_Margin]]-Table1[[#This Row],[Budget_Margin]]) / Table1[[#This Row],[Budget_Margin]],
(Table1[[#This Row],[Gross_Margin]]-Table1[[#This Row],[Budget_Margin]]) / ABS(Table1[[#This Row],[Budget_Margin]])
)
)</f>
        <v>0.10909090909090909</v>
      </c>
      <c r="X394" s="5" t="str">
        <f>IF(Table1[[#This Row],[Margin_Var]]&gt;=0, "Above Budget", "Below Budget")</f>
        <v>Above Budget</v>
      </c>
      <c r="Y394" s="5">
        <f>IFERROR(Table1[[#This Row],[Gross_Margin]]/Table1[[#This Row],[Actual_Sales]],0)</f>
        <v>0.58653846153846156</v>
      </c>
      <c r="Z394" s="5">
        <f>Table1[[#This Row],[Actual_Profit]]/Table1[[#This Row],[Actual_Sales]]</f>
        <v>0.42788461538461536</v>
      </c>
      <c r="AA394">
        <v>33</v>
      </c>
      <c r="AB394" s="5">
        <f>IFERROR(Table1[[#This Row],[Expenses]]/Table1[[#This Row],[Actual_Sales]],0)</f>
        <v>0.15865384615384615</v>
      </c>
      <c r="AC394">
        <v>24</v>
      </c>
      <c r="AD394">
        <v>499</v>
      </c>
      <c r="AE394" s="5">
        <f>IFERROR(Table1[[#This Row],[Inventory]]/Table1[[#This Row],[Actual_Sales]],0)</f>
        <v>2.3990384615384617</v>
      </c>
    </row>
    <row r="395" spans="1:31" x14ac:dyDescent="0.25">
      <c r="A395">
        <v>2918</v>
      </c>
      <c r="B395">
        <v>562</v>
      </c>
      <c r="C395">
        <v>12</v>
      </c>
      <c r="D395" s="2">
        <v>40664</v>
      </c>
      <c r="E395">
        <v>208</v>
      </c>
      <c r="F395">
        <v>140</v>
      </c>
      <c r="G395">
        <f>Table1[[#This Row],[Actual_Sales]]-Table1[[#This Row],[Budget_Sales]]</f>
        <v>68</v>
      </c>
      <c r="H395" s="5">
        <f>IF(
Table1[[#This Row],[Budget_Sales]]=0,
"",
IF(
Table1[[#This Row],[Budget_Sales]]&gt;0,
(Table1[[#This Row],[Actual_Sales]]-Table1[[#This Row],[Budget_Sales]])/Table1[[#This Row],[Budget_Sales]],
(Table1[[#This Row],[Actual_Sales]]-Table1[[#This Row],[Budget_Sales]])/ABS(Table1[[#This Row],[Budget_Sales]])
)
)</f>
        <v>0.48571428571428571</v>
      </c>
      <c r="I395" s="5" t="str">
        <f>IF(Table1[[#This Row],[Sales_Var]]&gt;=0,"Above Budget","Below Budget")</f>
        <v>Above Budget</v>
      </c>
      <c r="J395">
        <f>Table1[[#This Row],[Actual_Sales]]-(Table1[[#This Row],[COGS]]+Table1[[#This Row],[Expenses]])</f>
        <v>89</v>
      </c>
      <c r="K395">
        <v>80</v>
      </c>
      <c r="L395">
        <f>Table1[[#This Row],[Actual_Profit]]-Table1[[#This Row],[Budget_Profit]]</f>
        <v>9</v>
      </c>
      <c r="M395" s="5">
        <f>IF(
Table1[[#This Row],[Budget_Profit]]=0,
"",
IF(
Table1[[#This Row],[Budget_Profit]]&gt;0,
(Table1[[#This Row],[Actual_Profit]]-Table1[[#This Row],[Budget_Profit]])/Table1[[#This Row],[Budget_Profit]],
(Table1[[#This Row],[Actual_Profit]]-Table1[[#This Row],[Budget_Profit]])/ABS(Table1[[#This Row],[Budget_Profit]])
)
)</f>
        <v>0.1125</v>
      </c>
      <c r="N395" s="5" t="str">
        <f>IF(Table1[[#This Row],[Profit_Var]]&gt;=0, "Above Budget", "Below Budget")</f>
        <v>Above Budget</v>
      </c>
      <c r="O395">
        <v>86</v>
      </c>
      <c r="P395">
        <v>50</v>
      </c>
      <c r="Q395">
        <f>Table1[[#This Row],[COGS]]-Table1[[#This Row],[Budget_COGS]]</f>
        <v>36</v>
      </c>
      <c r="R395" s="5">
        <f>IF(
Table1[[#This Row],[Budget_COGS]]=0,
"",
IF(
Table1[[#This Row],[Budget_COGS]]&gt;0,
(Table1[[#This Row],[Budget_COGS]]-Table1[[#This Row],[COGS]]) / Table1[[#This Row],[Budget_COGS]],
(Table1[[#This Row],[Budget_COGS]]-Table1[[#This Row],[COGS]]) / ABS(Table1[[#This Row],[Budget_COGS]])
)
)</f>
        <v>-0.72</v>
      </c>
      <c r="S395" s="5" t="str">
        <f>IF(Table1[[#This Row],[COGS _Var]]&gt;=0, "Above Budget", "Below Budget")</f>
        <v>Above Budget</v>
      </c>
      <c r="T395">
        <f>Table1[[#This Row],[Actual_Sales]]-Table1[[#This Row],[COGS]]</f>
        <v>122</v>
      </c>
      <c r="U395">
        <v>90</v>
      </c>
      <c r="V395">
        <f>Table1[[#This Row],[Gross_Margin]]-Table1[[#This Row],[Budget_Margin]]</f>
        <v>32</v>
      </c>
      <c r="W395" s="5">
        <f>IF(
Table1[[#This Row],[Budget_Margin]]=0,
"",
IF(
Table1[[#This Row],[Budget_Margin]]&gt;0,
(Table1[[#This Row],[Gross_Margin]]-Table1[[#This Row],[Budget_Margin]]) / Table1[[#This Row],[Budget_Margin]],
(Table1[[#This Row],[Gross_Margin]]-Table1[[#This Row],[Budget_Margin]]) / ABS(Table1[[#This Row],[Budget_Margin]])
)
)</f>
        <v>0.35555555555555557</v>
      </c>
      <c r="X395" s="5" t="str">
        <f>IF(Table1[[#This Row],[Margin_Var]]&gt;=0, "Above Budget", "Below Budget")</f>
        <v>Above Budget</v>
      </c>
      <c r="Y395" s="5">
        <f>IFERROR(Table1[[#This Row],[Gross_Margin]]/Table1[[#This Row],[Actual_Sales]],0)</f>
        <v>0.58653846153846156</v>
      </c>
      <c r="Z395" s="5">
        <f>Table1[[#This Row],[Actual_Profit]]/Table1[[#This Row],[Actual_Sales]]</f>
        <v>0.42788461538461536</v>
      </c>
      <c r="AA395">
        <v>33</v>
      </c>
      <c r="AB395" s="5">
        <f>IFERROR(Table1[[#This Row],[Expenses]]/Table1[[#This Row],[Actual_Sales]],0)</f>
        <v>0.15865384615384615</v>
      </c>
      <c r="AC395">
        <v>24</v>
      </c>
      <c r="AD395">
        <v>499</v>
      </c>
      <c r="AE395" s="5">
        <f>IFERROR(Table1[[#This Row],[Inventory]]/Table1[[#This Row],[Actual_Sales]],0)</f>
        <v>2.3990384615384617</v>
      </c>
    </row>
    <row r="396" spans="1:31" x14ac:dyDescent="0.25">
      <c r="A396">
        <v>2839</v>
      </c>
      <c r="B396">
        <v>212</v>
      </c>
      <c r="C396">
        <v>13</v>
      </c>
      <c r="D396" s="2">
        <v>40664</v>
      </c>
      <c r="E396">
        <v>208</v>
      </c>
      <c r="F396">
        <v>220</v>
      </c>
      <c r="G396">
        <f>Table1[[#This Row],[Actual_Sales]]-Table1[[#This Row],[Budget_Sales]]</f>
        <v>-12</v>
      </c>
      <c r="H396" s="5">
        <f>IF(
Table1[[#This Row],[Budget_Sales]]=0,
"",
IF(
Table1[[#This Row],[Budget_Sales]]&gt;0,
(Table1[[#This Row],[Actual_Sales]]-Table1[[#This Row],[Budget_Sales]])/Table1[[#This Row],[Budget_Sales]],
(Table1[[#This Row],[Actual_Sales]]-Table1[[#This Row],[Budget_Sales]])/ABS(Table1[[#This Row],[Budget_Sales]])
)
)</f>
        <v>-5.4545454545454543E-2</v>
      </c>
      <c r="I396" s="5" t="str">
        <f>IF(Table1[[#This Row],[Sales_Var]]&gt;=0,"Above Budget","Below Budget")</f>
        <v>Below Budget</v>
      </c>
      <c r="J396">
        <f>Table1[[#This Row],[Actual_Sales]]-(Table1[[#This Row],[COGS]]+Table1[[#This Row],[Expenses]])</f>
        <v>89</v>
      </c>
      <c r="K396">
        <v>100</v>
      </c>
      <c r="L396">
        <f>Table1[[#This Row],[Actual_Profit]]-Table1[[#This Row],[Budget_Profit]]</f>
        <v>-11</v>
      </c>
      <c r="M396" s="5">
        <f>IF(
Table1[[#This Row],[Budget_Profit]]=0,
"",
IF(
Table1[[#This Row],[Budget_Profit]]&gt;0,
(Table1[[#This Row],[Actual_Profit]]-Table1[[#This Row],[Budget_Profit]])/Table1[[#This Row],[Budget_Profit]],
(Table1[[#This Row],[Actual_Profit]]-Table1[[#This Row],[Budget_Profit]])/ABS(Table1[[#This Row],[Budget_Profit]])
)
)</f>
        <v>-0.11</v>
      </c>
      <c r="N396" s="5" t="str">
        <f>IF(Table1[[#This Row],[Profit_Var]]&gt;=0, "Above Budget", "Below Budget")</f>
        <v>Below Budget</v>
      </c>
      <c r="O396">
        <v>86</v>
      </c>
      <c r="P396">
        <v>90</v>
      </c>
      <c r="Q396">
        <f>Table1[[#This Row],[COGS]]-Table1[[#This Row],[Budget_COGS]]</f>
        <v>-4</v>
      </c>
      <c r="R396" s="5">
        <f>IF(
Table1[[#This Row],[Budget_COGS]]=0,
"",
IF(
Table1[[#This Row],[Budget_COGS]]&gt;0,
(Table1[[#This Row],[Budget_COGS]]-Table1[[#This Row],[COGS]]) / Table1[[#This Row],[Budget_COGS]],
(Table1[[#This Row],[Budget_COGS]]-Table1[[#This Row],[COGS]]) / ABS(Table1[[#This Row],[Budget_COGS]])
)
)</f>
        <v>4.4444444444444446E-2</v>
      </c>
      <c r="S396" s="5" t="str">
        <f>IF(Table1[[#This Row],[COGS _Var]]&gt;=0, "Above Budget", "Below Budget")</f>
        <v>Below Budget</v>
      </c>
      <c r="T396">
        <f>Table1[[#This Row],[Actual_Sales]]-Table1[[#This Row],[COGS]]</f>
        <v>122</v>
      </c>
      <c r="U396">
        <v>130</v>
      </c>
      <c r="V396">
        <f>Table1[[#This Row],[Gross_Margin]]-Table1[[#This Row],[Budget_Margin]]</f>
        <v>-8</v>
      </c>
      <c r="W396" s="5">
        <f>IF(
Table1[[#This Row],[Budget_Margin]]=0,
"",
IF(
Table1[[#This Row],[Budget_Margin]]&gt;0,
(Table1[[#This Row],[Gross_Margin]]-Table1[[#This Row],[Budget_Margin]]) / Table1[[#This Row],[Budget_Margin]],
(Table1[[#This Row],[Gross_Margin]]-Table1[[#This Row],[Budget_Margin]]) / ABS(Table1[[#This Row],[Budget_Margin]])
)
)</f>
        <v>-6.1538461538461542E-2</v>
      </c>
      <c r="X396" s="5" t="str">
        <f>IF(Table1[[#This Row],[Margin_Var]]&gt;=0, "Above Budget", "Below Budget")</f>
        <v>Below Budget</v>
      </c>
      <c r="Y396" s="5">
        <f>IFERROR(Table1[[#This Row],[Gross_Margin]]/Table1[[#This Row],[Actual_Sales]],0)</f>
        <v>0.58653846153846156</v>
      </c>
      <c r="Z396" s="5">
        <f>Table1[[#This Row],[Actual_Profit]]/Table1[[#This Row],[Actual_Sales]]</f>
        <v>0.42788461538461536</v>
      </c>
      <c r="AA396">
        <v>33</v>
      </c>
      <c r="AB396" s="5">
        <f>IFERROR(Table1[[#This Row],[Expenses]]/Table1[[#This Row],[Actual_Sales]],0)</f>
        <v>0.15865384615384615</v>
      </c>
      <c r="AC396">
        <v>24</v>
      </c>
      <c r="AD396">
        <v>499</v>
      </c>
      <c r="AE396" s="5">
        <f>IFERROR(Table1[[#This Row],[Inventory]]/Table1[[#This Row],[Actual_Sales]],0)</f>
        <v>2.3990384615384617</v>
      </c>
    </row>
    <row r="397" spans="1:31" x14ac:dyDescent="0.25">
      <c r="A397">
        <v>4096</v>
      </c>
      <c r="B397">
        <v>312</v>
      </c>
      <c r="C397">
        <v>3</v>
      </c>
      <c r="D397" s="2">
        <v>40878</v>
      </c>
      <c r="E397">
        <v>332</v>
      </c>
      <c r="F397">
        <v>300</v>
      </c>
      <c r="G397">
        <f>Table1[[#This Row],[Actual_Sales]]-Table1[[#This Row],[Budget_Sales]]</f>
        <v>32</v>
      </c>
      <c r="H397" s="5">
        <f>IF(
Table1[[#This Row],[Budget_Sales]]=0,
"",
IF(
Table1[[#This Row],[Budget_Sales]]&gt;0,
(Table1[[#This Row],[Actual_Sales]]-Table1[[#This Row],[Budget_Sales]])/Table1[[#This Row],[Budget_Sales]],
(Table1[[#This Row],[Actual_Sales]]-Table1[[#This Row],[Budget_Sales]])/ABS(Table1[[#This Row],[Budget_Sales]])
)
)</f>
        <v>0.10666666666666667</v>
      </c>
      <c r="I397" s="5" t="str">
        <f>IF(Table1[[#This Row],[Sales_Var]]&gt;=0,"Above Budget","Below Budget")</f>
        <v>Above Budget</v>
      </c>
      <c r="J397">
        <f>Table1[[#This Row],[Actual_Sales]]-(Table1[[#This Row],[COGS]]+Table1[[#This Row],[Expenses]])</f>
        <v>142</v>
      </c>
      <c r="K397">
        <v>130</v>
      </c>
      <c r="L397">
        <f>Table1[[#This Row],[Actual_Profit]]-Table1[[#This Row],[Budget_Profit]]</f>
        <v>12</v>
      </c>
      <c r="M397" s="5">
        <f>IF(
Table1[[#This Row],[Budget_Profit]]=0,
"",
IF(
Table1[[#This Row],[Budget_Profit]]&gt;0,
(Table1[[#This Row],[Actual_Profit]]-Table1[[#This Row],[Budget_Profit]])/Table1[[#This Row],[Budget_Profit]],
(Table1[[#This Row],[Actual_Profit]]-Table1[[#This Row],[Budget_Profit]])/ABS(Table1[[#This Row],[Budget_Profit]])
)
)</f>
        <v>9.2307692307692313E-2</v>
      </c>
      <c r="N397" s="5" t="str">
        <f>IF(Table1[[#This Row],[Profit_Var]]&gt;=0, "Above Budget", "Below Budget")</f>
        <v>Above Budget</v>
      </c>
      <c r="O397">
        <v>127</v>
      </c>
      <c r="P397">
        <v>120</v>
      </c>
      <c r="Q397">
        <f>Table1[[#This Row],[COGS]]-Table1[[#This Row],[Budget_COGS]]</f>
        <v>7</v>
      </c>
      <c r="R397" s="5">
        <f>IF(
Table1[[#This Row],[Budget_COGS]]=0,
"",
IF(
Table1[[#This Row],[Budget_COGS]]&gt;0,
(Table1[[#This Row],[Budget_COGS]]-Table1[[#This Row],[COGS]]) / Table1[[#This Row],[Budget_COGS]],
(Table1[[#This Row],[Budget_COGS]]-Table1[[#This Row],[COGS]]) / ABS(Table1[[#This Row],[Budget_COGS]])
)
)</f>
        <v>-5.8333333333333334E-2</v>
      </c>
      <c r="S397" s="5" t="str">
        <f>IF(Table1[[#This Row],[COGS _Var]]&gt;=0, "Above Budget", "Below Budget")</f>
        <v>Above Budget</v>
      </c>
      <c r="T397">
        <f>Table1[[#This Row],[Actual_Sales]]-Table1[[#This Row],[COGS]]</f>
        <v>205</v>
      </c>
      <c r="U397">
        <v>180</v>
      </c>
      <c r="V397">
        <f>Table1[[#This Row],[Gross_Margin]]-Table1[[#This Row],[Budget_Margin]]</f>
        <v>25</v>
      </c>
      <c r="W397" s="5">
        <f>IF(
Table1[[#This Row],[Budget_Margin]]=0,
"",
IF(
Table1[[#This Row],[Budget_Margin]]&gt;0,
(Table1[[#This Row],[Gross_Margin]]-Table1[[#This Row],[Budget_Margin]]) / Table1[[#This Row],[Budget_Margin]],
(Table1[[#This Row],[Gross_Margin]]-Table1[[#This Row],[Budget_Margin]]) / ABS(Table1[[#This Row],[Budget_Margin]])
)
)</f>
        <v>0.1388888888888889</v>
      </c>
      <c r="X397" s="5" t="str">
        <f>IF(Table1[[#This Row],[Margin_Var]]&gt;=0, "Above Budget", "Below Budget")</f>
        <v>Above Budget</v>
      </c>
      <c r="Y397" s="5">
        <f>IFERROR(Table1[[#This Row],[Gross_Margin]]/Table1[[#This Row],[Actual_Sales]],0)</f>
        <v>0.61746987951807231</v>
      </c>
      <c r="Z397" s="5">
        <f>Table1[[#This Row],[Actual_Profit]]/Table1[[#This Row],[Actual_Sales]]</f>
        <v>0.42771084337349397</v>
      </c>
      <c r="AA397">
        <v>63</v>
      </c>
      <c r="AB397" s="5">
        <f>IFERROR(Table1[[#This Row],[Expenses]]/Table1[[#This Row],[Actual_Sales]],0)</f>
        <v>0.18975903614457831</v>
      </c>
      <c r="AC397">
        <v>40</v>
      </c>
      <c r="AD397">
        <v>830</v>
      </c>
      <c r="AE397" s="5">
        <f>IFERROR(Table1[[#This Row],[Inventory]]/Table1[[#This Row],[Actual_Sales]],0)</f>
        <v>2.5</v>
      </c>
    </row>
    <row r="398" spans="1:31" x14ac:dyDescent="0.25">
      <c r="A398">
        <v>4214</v>
      </c>
      <c r="B398">
        <v>775</v>
      </c>
      <c r="C398">
        <v>10</v>
      </c>
      <c r="D398" s="2">
        <v>40878</v>
      </c>
      <c r="E398">
        <v>332</v>
      </c>
      <c r="F398">
        <v>290</v>
      </c>
      <c r="G398">
        <f>Table1[[#This Row],[Actual_Sales]]-Table1[[#This Row],[Budget_Sales]]</f>
        <v>42</v>
      </c>
      <c r="H398" s="5">
        <f>IF(
Table1[[#This Row],[Budget_Sales]]=0,
"",
IF(
Table1[[#This Row],[Budget_Sales]]&gt;0,
(Table1[[#This Row],[Actual_Sales]]-Table1[[#This Row],[Budget_Sales]])/Table1[[#This Row],[Budget_Sales]],
(Table1[[#This Row],[Actual_Sales]]-Table1[[#This Row],[Budget_Sales]])/ABS(Table1[[#This Row],[Budget_Sales]])
)
)</f>
        <v>0.14482758620689656</v>
      </c>
      <c r="I398" s="5" t="str">
        <f>IF(Table1[[#This Row],[Sales_Var]]&gt;=0,"Above Budget","Below Budget")</f>
        <v>Above Budget</v>
      </c>
      <c r="J398">
        <f>Table1[[#This Row],[Actual_Sales]]-(Table1[[#This Row],[COGS]]+Table1[[#This Row],[Expenses]])</f>
        <v>142</v>
      </c>
      <c r="K398">
        <v>120</v>
      </c>
      <c r="L398">
        <f>Table1[[#This Row],[Actual_Profit]]-Table1[[#This Row],[Budget_Profit]]</f>
        <v>22</v>
      </c>
      <c r="M398" s="5">
        <f>IF(
Table1[[#This Row],[Budget_Profit]]=0,
"",
IF(
Table1[[#This Row],[Budget_Profit]]&gt;0,
(Table1[[#This Row],[Actual_Profit]]-Table1[[#This Row],[Budget_Profit]])/Table1[[#This Row],[Budget_Profit]],
(Table1[[#This Row],[Actual_Profit]]-Table1[[#This Row],[Budget_Profit]])/ABS(Table1[[#This Row],[Budget_Profit]])
)
)</f>
        <v>0.18333333333333332</v>
      </c>
      <c r="N398" s="5" t="str">
        <f>IF(Table1[[#This Row],[Profit_Var]]&gt;=0, "Above Budget", "Below Budget")</f>
        <v>Above Budget</v>
      </c>
      <c r="O398">
        <v>127</v>
      </c>
      <c r="P398">
        <v>120</v>
      </c>
      <c r="Q398">
        <f>Table1[[#This Row],[COGS]]-Table1[[#This Row],[Budget_COGS]]</f>
        <v>7</v>
      </c>
      <c r="R398" s="5">
        <f>IF(
Table1[[#This Row],[Budget_COGS]]=0,
"",
IF(
Table1[[#This Row],[Budget_COGS]]&gt;0,
(Table1[[#This Row],[Budget_COGS]]-Table1[[#This Row],[COGS]]) / Table1[[#This Row],[Budget_COGS]],
(Table1[[#This Row],[Budget_COGS]]-Table1[[#This Row],[COGS]]) / ABS(Table1[[#This Row],[Budget_COGS]])
)
)</f>
        <v>-5.8333333333333334E-2</v>
      </c>
      <c r="S398" s="5" t="str">
        <f>IF(Table1[[#This Row],[COGS _Var]]&gt;=0, "Above Budget", "Below Budget")</f>
        <v>Above Budget</v>
      </c>
      <c r="T398">
        <f>Table1[[#This Row],[Actual_Sales]]-Table1[[#This Row],[COGS]]</f>
        <v>205</v>
      </c>
      <c r="U398">
        <v>170</v>
      </c>
      <c r="V398">
        <f>Table1[[#This Row],[Gross_Margin]]-Table1[[#This Row],[Budget_Margin]]</f>
        <v>35</v>
      </c>
      <c r="W398" s="5">
        <f>IF(
Table1[[#This Row],[Budget_Margin]]=0,
"",
IF(
Table1[[#This Row],[Budget_Margin]]&gt;0,
(Table1[[#This Row],[Gross_Margin]]-Table1[[#This Row],[Budget_Margin]]) / Table1[[#This Row],[Budget_Margin]],
(Table1[[#This Row],[Gross_Margin]]-Table1[[#This Row],[Budget_Margin]]) / ABS(Table1[[#This Row],[Budget_Margin]])
)
)</f>
        <v>0.20588235294117646</v>
      </c>
      <c r="X398" s="5" t="str">
        <f>IF(Table1[[#This Row],[Margin_Var]]&gt;=0, "Above Budget", "Below Budget")</f>
        <v>Above Budget</v>
      </c>
      <c r="Y398" s="5">
        <f>IFERROR(Table1[[#This Row],[Gross_Margin]]/Table1[[#This Row],[Actual_Sales]],0)</f>
        <v>0.61746987951807231</v>
      </c>
      <c r="Z398" s="5">
        <f>Table1[[#This Row],[Actual_Profit]]/Table1[[#This Row],[Actual_Sales]]</f>
        <v>0.42771084337349397</v>
      </c>
      <c r="AA398">
        <v>63</v>
      </c>
      <c r="AB398" s="5">
        <f>IFERROR(Table1[[#This Row],[Expenses]]/Table1[[#This Row],[Actual_Sales]],0)</f>
        <v>0.18975903614457831</v>
      </c>
      <c r="AC398">
        <v>40</v>
      </c>
      <c r="AD398">
        <v>830</v>
      </c>
      <c r="AE398" s="5">
        <f>IFERROR(Table1[[#This Row],[Inventory]]/Table1[[#This Row],[Actual_Sales]],0)</f>
        <v>2.5</v>
      </c>
    </row>
    <row r="399" spans="1:31" x14ac:dyDescent="0.25">
      <c r="A399">
        <v>2134</v>
      </c>
      <c r="B399">
        <v>217</v>
      </c>
      <c r="C399">
        <v>3</v>
      </c>
      <c r="D399" s="2">
        <v>40544</v>
      </c>
      <c r="E399">
        <v>262</v>
      </c>
      <c r="F399">
        <v>240</v>
      </c>
      <c r="G399">
        <f>Table1[[#This Row],[Actual_Sales]]-Table1[[#This Row],[Budget_Sales]]</f>
        <v>22</v>
      </c>
      <c r="H399" s="5">
        <f>IF(
Table1[[#This Row],[Budget_Sales]]=0,
"",
IF(
Table1[[#This Row],[Budget_Sales]]&gt;0,
(Table1[[#This Row],[Actual_Sales]]-Table1[[#This Row],[Budget_Sales]])/Table1[[#This Row],[Budget_Sales]],
(Table1[[#This Row],[Actual_Sales]]-Table1[[#This Row],[Budget_Sales]])/ABS(Table1[[#This Row],[Budget_Sales]])
)
)</f>
        <v>9.166666666666666E-2</v>
      </c>
      <c r="I399" s="5" t="str">
        <f>IF(Table1[[#This Row],[Sales_Var]]&gt;=0,"Above Budget","Below Budget")</f>
        <v>Above Budget</v>
      </c>
      <c r="J399">
        <f>Table1[[#This Row],[Actual_Sales]]-(Table1[[#This Row],[COGS]]+Table1[[#This Row],[Expenses]])</f>
        <v>112</v>
      </c>
      <c r="K399">
        <v>100</v>
      </c>
      <c r="L399">
        <f>Table1[[#This Row],[Actual_Profit]]-Table1[[#This Row],[Budget_Profit]]</f>
        <v>12</v>
      </c>
      <c r="M399" s="5">
        <f>IF(
Table1[[#This Row],[Budget_Profit]]=0,
"",
IF(
Table1[[#This Row],[Budget_Profit]]&gt;0,
(Table1[[#This Row],[Actual_Profit]]-Table1[[#This Row],[Budget_Profit]])/Table1[[#This Row],[Budget_Profit]],
(Table1[[#This Row],[Actual_Profit]]-Table1[[#This Row],[Budget_Profit]])/ABS(Table1[[#This Row],[Budget_Profit]])
)
)</f>
        <v>0.12</v>
      </c>
      <c r="N399" s="5" t="str">
        <f>IF(Table1[[#This Row],[Profit_Var]]&gt;=0, "Above Budget", "Below Budget")</f>
        <v>Above Budget</v>
      </c>
      <c r="O399">
        <v>95</v>
      </c>
      <c r="P399">
        <v>100</v>
      </c>
      <c r="Q399">
        <f>Table1[[#This Row],[COGS]]-Table1[[#This Row],[Budget_COGS]]</f>
        <v>-5</v>
      </c>
      <c r="R399" s="5">
        <f>IF(
Table1[[#This Row],[Budget_COGS]]=0,
"",
IF(
Table1[[#This Row],[Budget_COGS]]&gt;0,
(Table1[[#This Row],[Budget_COGS]]-Table1[[#This Row],[COGS]]) / Table1[[#This Row],[Budget_COGS]],
(Table1[[#This Row],[Budget_COGS]]-Table1[[#This Row],[COGS]]) / ABS(Table1[[#This Row],[Budget_COGS]])
)
)</f>
        <v>0.05</v>
      </c>
      <c r="S399" s="5" t="str">
        <f>IF(Table1[[#This Row],[COGS _Var]]&gt;=0, "Above Budget", "Below Budget")</f>
        <v>Below Budget</v>
      </c>
      <c r="T399">
        <f>Table1[[#This Row],[Actual_Sales]]-Table1[[#This Row],[COGS]]</f>
        <v>167</v>
      </c>
      <c r="U399">
        <v>140</v>
      </c>
      <c r="V399">
        <f>Table1[[#This Row],[Gross_Margin]]-Table1[[#This Row],[Budget_Margin]]</f>
        <v>27</v>
      </c>
      <c r="W399" s="5">
        <f>IF(
Table1[[#This Row],[Budget_Margin]]=0,
"",
IF(
Table1[[#This Row],[Budget_Margin]]&gt;0,
(Table1[[#This Row],[Gross_Margin]]-Table1[[#This Row],[Budget_Margin]]) / Table1[[#This Row],[Budget_Margin]],
(Table1[[#This Row],[Gross_Margin]]-Table1[[#This Row],[Budget_Margin]]) / ABS(Table1[[#This Row],[Budget_Margin]])
)
)</f>
        <v>0.19285714285714287</v>
      </c>
      <c r="X399" s="5" t="str">
        <f>IF(Table1[[#This Row],[Margin_Var]]&gt;=0, "Above Budget", "Below Budget")</f>
        <v>Above Budget</v>
      </c>
      <c r="Y399" s="5">
        <f>IFERROR(Table1[[#This Row],[Gross_Margin]]/Table1[[#This Row],[Actual_Sales]],0)</f>
        <v>0.63740458015267176</v>
      </c>
      <c r="Z399" s="5">
        <f>Table1[[#This Row],[Actual_Profit]]/Table1[[#This Row],[Actual_Sales]]</f>
        <v>0.42748091603053434</v>
      </c>
      <c r="AA399">
        <v>55</v>
      </c>
      <c r="AB399" s="5">
        <f>IFERROR(Table1[[#This Row],[Expenses]]/Table1[[#This Row],[Actual_Sales]],0)</f>
        <v>0.20992366412213739</v>
      </c>
      <c r="AC399">
        <v>30</v>
      </c>
      <c r="AD399">
        <v>608</v>
      </c>
      <c r="AE399" s="5">
        <f>IFERROR(Table1[[#This Row],[Inventory]]/Table1[[#This Row],[Actual_Sales]],0)</f>
        <v>2.3206106870229006</v>
      </c>
    </row>
    <row r="400" spans="1:31" x14ac:dyDescent="0.25">
      <c r="A400">
        <v>4169</v>
      </c>
      <c r="B400">
        <v>573</v>
      </c>
      <c r="C400">
        <v>5</v>
      </c>
      <c r="D400" s="2">
        <v>40878</v>
      </c>
      <c r="E400">
        <v>131</v>
      </c>
      <c r="F400">
        <v>150</v>
      </c>
      <c r="G400">
        <f>Table1[[#This Row],[Actual_Sales]]-Table1[[#This Row],[Budget_Sales]]</f>
        <v>-19</v>
      </c>
      <c r="H400" s="5">
        <f>IF(
Table1[[#This Row],[Budget_Sales]]=0,
"",
IF(
Table1[[#This Row],[Budget_Sales]]&gt;0,
(Table1[[#This Row],[Actual_Sales]]-Table1[[#This Row],[Budget_Sales]])/Table1[[#This Row],[Budget_Sales]],
(Table1[[#This Row],[Actual_Sales]]-Table1[[#This Row],[Budget_Sales]])/ABS(Table1[[#This Row],[Budget_Sales]])
)
)</f>
        <v>-0.12666666666666668</v>
      </c>
      <c r="I400" s="5" t="str">
        <f>IF(Table1[[#This Row],[Sales_Var]]&gt;=0,"Above Budget","Below Budget")</f>
        <v>Below Budget</v>
      </c>
      <c r="J400">
        <f>Table1[[#This Row],[Actual_Sales]]-(Table1[[#This Row],[COGS]]+Table1[[#This Row],[Expenses]])</f>
        <v>56</v>
      </c>
      <c r="K400">
        <v>70</v>
      </c>
      <c r="L400">
        <f>Table1[[#This Row],[Actual_Profit]]-Table1[[#This Row],[Budget_Profit]]</f>
        <v>-14</v>
      </c>
      <c r="M400" s="5">
        <f>IF(
Table1[[#This Row],[Budget_Profit]]=0,
"",
IF(
Table1[[#This Row],[Budget_Profit]]&gt;0,
(Table1[[#This Row],[Actual_Profit]]-Table1[[#This Row],[Budget_Profit]])/Table1[[#This Row],[Budget_Profit]],
(Table1[[#This Row],[Actual_Profit]]-Table1[[#This Row],[Budget_Profit]])/ABS(Table1[[#This Row],[Budget_Profit]])
)
)</f>
        <v>-0.2</v>
      </c>
      <c r="N400" s="5" t="str">
        <f>IF(Table1[[#This Row],[Profit_Var]]&gt;=0, "Above Budget", "Below Budget")</f>
        <v>Below Budget</v>
      </c>
      <c r="O400">
        <v>50</v>
      </c>
      <c r="P400">
        <v>60</v>
      </c>
      <c r="Q400">
        <f>Table1[[#This Row],[COGS]]-Table1[[#This Row],[Budget_COGS]]</f>
        <v>-10</v>
      </c>
      <c r="R400" s="5">
        <f>IF(
Table1[[#This Row],[Budget_COGS]]=0,
"",
IF(
Table1[[#This Row],[Budget_COGS]]&gt;0,
(Table1[[#This Row],[Budget_COGS]]-Table1[[#This Row],[COGS]]) / Table1[[#This Row],[Budget_COGS]],
(Table1[[#This Row],[Budget_COGS]]-Table1[[#This Row],[COGS]]) / ABS(Table1[[#This Row],[Budget_COGS]])
)
)</f>
        <v>0.16666666666666666</v>
      </c>
      <c r="S400" s="5" t="str">
        <f>IF(Table1[[#This Row],[COGS _Var]]&gt;=0, "Above Budget", "Below Budget")</f>
        <v>Below Budget</v>
      </c>
      <c r="T400">
        <f>Table1[[#This Row],[Actual_Sales]]-Table1[[#This Row],[COGS]]</f>
        <v>81</v>
      </c>
      <c r="U400">
        <v>90</v>
      </c>
      <c r="V400">
        <f>Table1[[#This Row],[Gross_Margin]]-Table1[[#This Row],[Budget_Margin]]</f>
        <v>-9</v>
      </c>
      <c r="W400" s="5">
        <f>IF(
Table1[[#This Row],[Budget_Margin]]=0,
"",
IF(
Table1[[#This Row],[Budget_Margin]]&gt;0,
(Table1[[#This Row],[Gross_Margin]]-Table1[[#This Row],[Budget_Margin]]) / Table1[[#This Row],[Budget_Margin]],
(Table1[[#This Row],[Gross_Margin]]-Table1[[#This Row],[Budget_Margin]]) / ABS(Table1[[#This Row],[Budget_Margin]])
)
)</f>
        <v>-0.1</v>
      </c>
      <c r="X400" s="5" t="str">
        <f>IF(Table1[[#This Row],[Margin_Var]]&gt;=0, "Above Budget", "Below Budget")</f>
        <v>Below Budget</v>
      </c>
      <c r="Y400" s="5">
        <f>IFERROR(Table1[[#This Row],[Gross_Margin]]/Table1[[#This Row],[Actual_Sales]],0)</f>
        <v>0.61832061068702293</v>
      </c>
      <c r="Z400" s="5">
        <f>Table1[[#This Row],[Actual_Profit]]/Table1[[#This Row],[Actual_Sales]]</f>
        <v>0.42748091603053434</v>
      </c>
      <c r="AA400">
        <v>25</v>
      </c>
      <c r="AB400" s="5">
        <f>IFERROR(Table1[[#This Row],[Expenses]]/Table1[[#This Row],[Actual_Sales]],0)</f>
        <v>0.19083969465648856</v>
      </c>
      <c r="AC400">
        <v>14</v>
      </c>
      <c r="AD400">
        <v>898</v>
      </c>
      <c r="AE400" s="5">
        <f>IFERROR(Table1[[#This Row],[Inventory]]/Table1[[#This Row],[Actual_Sales]],0)</f>
        <v>6.8549618320610683</v>
      </c>
    </row>
    <row r="401" spans="1:31" x14ac:dyDescent="0.25">
      <c r="A401">
        <v>3912</v>
      </c>
      <c r="B401">
        <v>303</v>
      </c>
      <c r="C401">
        <v>5</v>
      </c>
      <c r="D401" s="2">
        <v>40848</v>
      </c>
      <c r="E401">
        <v>131</v>
      </c>
      <c r="F401">
        <v>150</v>
      </c>
      <c r="G401">
        <f>Table1[[#This Row],[Actual_Sales]]-Table1[[#This Row],[Budget_Sales]]</f>
        <v>-19</v>
      </c>
      <c r="H401" s="5">
        <f>IF(
Table1[[#This Row],[Budget_Sales]]=0,
"",
IF(
Table1[[#This Row],[Budget_Sales]]&gt;0,
(Table1[[#This Row],[Actual_Sales]]-Table1[[#This Row],[Budget_Sales]])/Table1[[#This Row],[Budget_Sales]],
(Table1[[#This Row],[Actual_Sales]]-Table1[[#This Row],[Budget_Sales]])/ABS(Table1[[#This Row],[Budget_Sales]])
)
)</f>
        <v>-0.12666666666666668</v>
      </c>
      <c r="I401" s="5" t="str">
        <f>IF(Table1[[#This Row],[Sales_Var]]&gt;=0,"Above Budget","Below Budget")</f>
        <v>Below Budget</v>
      </c>
      <c r="J401">
        <f>Table1[[#This Row],[Actual_Sales]]-(Table1[[#This Row],[COGS]]+Table1[[#This Row],[Expenses]])</f>
        <v>56</v>
      </c>
      <c r="K401">
        <v>70</v>
      </c>
      <c r="L401">
        <f>Table1[[#This Row],[Actual_Profit]]-Table1[[#This Row],[Budget_Profit]]</f>
        <v>-14</v>
      </c>
      <c r="M401" s="5">
        <f>IF(
Table1[[#This Row],[Budget_Profit]]=0,
"",
IF(
Table1[[#This Row],[Budget_Profit]]&gt;0,
(Table1[[#This Row],[Actual_Profit]]-Table1[[#This Row],[Budget_Profit]])/Table1[[#This Row],[Budget_Profit]],
(Table1[[#This Row],[Actual_Profit]]-Table1[[#This Row],[Budget_Profit]])/ABS(Table1[[#This Row],[Budget_Profit]])
)
)</f>
        <v>-0.2</v>
      </c>
      <c r="N401" s="5" t="str">
        <f>IF(Table1[[#This Row],[Profit_Var]]&gt;=0, "Above Budget", "Below Budget")</f>
        <v>Below Budget</v>
      </c>
      <c r="O401">
        <v>50</v>
      </c>
      <c r="P401">
        <v>60</v>
      </c>
      <c r="Q401">
        <f>Table1[[#This Row],[COGS]]-Table1[[#This Row],[Budget_COGS]]</f>
        <v>-10</v>
      </c>
      <c r="R401" s="5">
        <f>IF(
Table1[[#This Row],[Budget_COGS]]=0,
"",
IF(
Table1[[#This Row],[Budget_COGS]]&gt;0,
(Table1[[#This Row],[Budget_COGS]]-Table1[[#This Row],[COGS]]) / Table1[[#This Row],[Budget_COGS]],
(Table1[[#This Row],[Budget_COGS]]-Table1[[#This Row],[COGS]]) / ABS(Table1[[#This Row],[Budget_COGS]])
)
)</f>
        <v>0.16666666666666666</v>
      </c>
      <c r="S401" s="5" t="str">
        <f>IF(Table1[[#This Row],[COGS _Var]]&gt;=0, "Above Budget", "Below Budget")</f>
        <v>Below Budget</v>
      </c>
      <c r="T401">
        <f>Table1[[#This Row],[Actual_Sales]]-Table1[[#This Row],[COGS]]</f>
        <v>81</v>
      </c>
      <c r="U401">
        <v>90</v>
      </c>
      <c r="V401">
        <f>Table1[[#This Row],[Gross_Margin]]-Table1[[#This Row],[Budget_Margin]]</f>
        <v>-9</v>
      </c>
      <c r="W401" s="5">
        <f>IF(
Table1[[#This Row],[Budget_Margin]]=0,
"",
IF(
Table1[[#This Row],[Budget_Margin]]&gt;0,
(Table1[[#This Row],[Gross_Margin]]-Table1[[#This Row],[Budget_Margin]]) / Table1[[#This Row],[Budget_Margin]],
(Table1[[#This Row],[Gross_Margin]]-Table1[[#This Row],[Budget_Margin]]) / ABS(Table1[[#This Row],[Budget_Margin]])
)
)</f>
        <v>-0.1</v>
      </c>
      <c r="X401" s="5" t="str">
        <f>IF(Table1[[#This Row],[Margin_Var]]&gt;=0, "Above Budget", "Below Budget")</f>
        <v>Below Budget</v>
      </c>
      <c r="Y401" s="5">
        <f>IFERROR(Table1[[#This Row],[Gross_Margin]]/Table1[[#This Row],[Actual_Sales]],0)</f>
        <v>0.61832061068702293</v>
      </c>
      <c r="Z401" s="5">
        <f>Table1[[#This Row],[Actual_Profit]]/Table1[[#This Row],[Actual_Sales]]</f>
        <v>0.42748091603053434</v>
      </c>
      <c r="AA401">
        <v>25</v>
      </c>
      <c r="AB401" s="5">
        <f>IFERROR(Table1[[#This Row],[Expenses]]/Table1[[#This Row],[Actual_Sales]],0)</f>
        <v>0.19083969465648856</v>
      </c>
      <c r="AC401">
        <v>14</v>
      </c>
      <c r="AD401">
        <v>589</v>
      </c>
      <c r="AE401" s="5">
        <f>IFERROR(Table1[[#This Row],[Inventory]]/Table1[[#This Row],[Actual_Sales]],0)</f>
        <v>4.4961832061068705</v>
      </c>
    </row>
    <row r="402" spans="1:31" x14ac:dyDescent="0.25">
      <c r="A402">
        <v>3909</v>
      </c>
      <c r="B402">
        <v>254</v>
      </c>
      <c r="C402">
        <v>6</v>
      </c>
      <c r="D402" s="2">
        <v>40848</v>
      </c>
      <c r="E402">
        <v>131</v>
      </c>
      <c r="F402">
        <v>90</v>
      </c>
      <c r="G402">
        <f>Table1[[#This Row],[Actual_Sales]]-Table1[[#This Row],[Budget_Sales]]</f>
        <v>41</v>
      </c>
      <c r="H402" s="5">
        <f>IF(
Table1[[#This Row],[Budget_Sales]]=0,
"",
IF(
Table1[[#This Row],[Budget_Sales]]&gt;0,
(Table1[[#This Row],[Actual_Sales]]-Table1[[#This Row],[Budget_Sales]])/Table1[[#This Row],[Budget_Sales]],
(Table1[[#This Row],[Actual_Sales]]-Table1[[#This Row],[Budget_Sales]])/ABS(Table1[[#This Row],[Budget_Sales]])
)
)</f>
        <v>0.45555555555555555</v>
      </c>
      <c r="I402" s="5" t="str">
        <f>IF(Table1[[#This Row],[Sales_Var]]&gt;=0,"Above Budget","Below Budget")</f>
        <v>Above Budget</v>
      </c>
      <c r="J402">
        <f>Table1[[#This Row],[Actual_Sales]]-(Table1[[#This Row],[COGS]]+Table1[[#This Row],[Expenses]])</f>
        <v>56</v>
      </c>
      <c r="K402">
        <v>40</v>
      </c>
      <c r="L402">
        <f>Table1[[#This Row],[Actual_Profit]]-Table1[[#This Row],[Budget_Profit]]</f>
        <v>16</v>
      </c>
      <c r="M402" s="5">
        <f>IF(
Table1[[#This Row],[Budget_Profit]]=0,
"",
IF(
Table1[[#This Row],[Budget_Profit]]&gt;0,
(Table1[[#This Row],[Actual_Profit]]-Table1[[#This Row],[Budget_Profit]])/Table1[[#This Row],[Budget_Profit]],
(Table1[[#This Row],[Actual_Profit]]-Table1[[#This Row],[Budget_Profit]])/ABS(Table1[[#This Row],[Budget_Profit]])
)
)</f>
        <v>0.4</v>
      </c>
      <c r="N402" s="5" t="str">
        <f>IF(Table1[[#This Row],[Profit_Var]]&gt;=0, "Above Budget", "Below Budget")</f>
        <v>Above Budget</v>
      </c>
      <c r="O402">
        <v>50</v>
      </c>
      <c r="P402">
        <v>30</v>
      </c>
      <c r="Q402">
        <f>Table1[[#This Row],[COGS]]-Table1[[#This Row],[Budget_COGS]]</f>
        <v>20</v>
      </c>
      <c r="R402" s="5">
        <f>IF(
Table1[[#This Row],[Budget_COGS]]=0,
"",
IF(
Table1[[#This Row],[Budget_COGS]]&gt;0,
(Table1[[#This Row],[Budget_COGS]]-Table1[[#This Row],[COGS]]) / Table1[[#This Row],[Budget_COGS]],
(Table1[[#This Row],[Budget_COGS]]-Table1[[#This Row],[COGS]]) / ABS(Table1[[#This Row],[Budget_COGS]])
)
)</f>
        <v>-0.66666666666666663</v>
      </c>
      <c r="S402" s="5" t="str">
        <f>IF(Table1[[#This Row],[COGS _Var]]&gt;=0, "Above Budget", "Below Budget")</f>
        <v>Above Budget</v>
      </c>
      <c r="T402">
        <f>Table1[[#This Row],[Actual_Sales]]-Table1[[#This Row],[COGS]]</f>
        <v>81</v>
      </c>
      <c r="U402">
        <v>60</v>
      </c>
      <c r="V402">
        <f>Table1[[#This Row],[Gross_Margin]]-Table1[[#This Row],[Budget_Margin]]</f>
        <v>21</v>
      </c>
      <c r="W402" s="5">
        <f>IF(
Table1[[#This Row],[Budget_Margin]]=0,
"",
IF(
Table1[[#This Row],[Budget_Margin]]&gt;0,
(Table1[[#This Row],[Gross_Margin]]-Table1[[#This Row],[Budget_Margin]]) / Table1[[#This Row],[Budget_Margin]],
(Table1[[#This Row],[Gross_Margin]]-Table1[[#This Row],[Budget_Margin]]) / ABS(Table1[[#This Row],[Budget_Margin]])
)
)</f>
        <v>0.35</v>
      </c>
      <c r="X402" s="5" t="str">
        <f>IF(Table1[[#This Row],[Margin_Var]]&gt;=0, "Above Budget", "Below Budget")</f>
        <v>Above Budget</v>
      </c>
      <c r="Y402" s="5">
        <f>IFERROR(Table1[[#This Row],[Gross_Margin]]/Table1[[#This Row],[Actual_Sales]],0)</f>
        <v>0.61832061068702293</v>
      </c>
      <c r="Z402" s="5">
        <f>Table1[[#This Row],[Actual_Profit]]/Table1[[#This Row],[Actual_Sales]]</f>
        <v>0.42748091603053434</v>
      </c>
      <c r="AA402">
        <v>25</v>
      </c>
      <c r="AB402" s="5">
        <f>IFERROR(Table1[[#This Row],[Expenses]]/Table1[[#This Row],[Actual_Sales]],0)</f>
        <v>0.19083969465648856</v>
      </c>
      <c r="AC402">
        <v>14</v>
      </c>
      <c r="AD402">
        <v>589</v>
      </c>
      <c r="AE402" s="5">
        <f>IFERROR(Table1[[#This Row],[Inventory]]/Table1[[#This Row],[Actual_Sales]],0)</f>
        <v>4.4961832061068705</v>
      </c>
    </row>
    <row r="403" spans="1:31" x14ac:dyDescent="0.25">
      <c r="A403">
        <v>4008</v>
      </c>
      <c r="B403">
        <v>708</v>
      </c>
      <c r="C403">
        <v>11</v>
      </c>
      <c r="D403" s="2">
        <v>40848</v>
      </c>
      <c r="E403">
        <v>131</v>
      </c>
      <c r="F403">
        <v>100</v>
      </c>
      <c r="G403">
        <f>Table1[[#This Row],[Actual_Sales]]-Table1[[#This Row],[Budget_Sales]]</f>
        <v>31</v>
      </c>
      <c r="H403" s="5">
        <f>IF(
Table1[[#This Row],[Budget_Sales]]=0,
"",
IF(
Table1[[#This Row],[Budget_Sales]]&gt;0,
(Table1[[#This Row],[Actual_Sales]]-Table1[[#This Row],[Budget_Sales]])/Table1[[#This Row],[Budget_Sales]],
(Table1[[#This Row],[Actual_Sales]]-Table1[[#This Row],[Budget_Sales]])/ABS(Table1[[#This Row],[Budget_Sales]])
)
)</f>
        <v>0.31</v>
      </c>
      <c r="I403" s="5" t="str">
        <f>IF(Table1[[#This Row],[Sales_Var]]&gt;=0,"Above Budget","Below Budget")</f>
        <v>Above Budget</v>
      </c>
      <c r="J403">
        <f>Table1[[#This Row],[Actual_Sales]]-(Table1[[#This Row],[COGS]]+Table1[[#This Row],[Expenses]])</f>
        <v>56</v>
      </c>
      <c r="K403">
        <v>40</v>
      </c>
      <c r="L403">
        <f>Table1[[#This Row],[Actual_Profit]]-Table1[[#This Row],[Budget_Profit]]</f>
        <v>16</v>
      </c>
      <c r="M403" s="5">
        <f>IF(
Table1[[#This Row],[Budget_Profit]]=0,
"",
IF(
Table1[[#This Row],[Budget_Profit]]&gt;0,
(Table1[[#This Row],[Actual_Profit]]-Table1[[#This Row],[Budget_Profit]])/Table1[[#This Row],[Budget_Profit]],
(Table1[[#This Row],[Actual_Profit]]-Table1[[#This Row],[Budget_Profit]])/ABS(Table1[[#This Row],[Budget_Profit]])
)
)</f>
        <v>0.4</v>
      </c>
      <c r="N403" s="5" t="str">
        <f>IF(Table1[[#This Row],[Profit_Var]]&gt;=0, "Above Budget", "Below Budget")</f>
        <v>Above Budget</v>
      </c>
      <c r="O403">
        <v>50</v>
      </c>
      <c r="P403">
        <v>40</v>
      </c>
      <c r="Q403">
        <f>Table1[[#This Row],[COGS]]-Table1[[#This Row],[Budget_COGS]]</f>
        <v>10</v>
      </c>
      <c r="R403" s="5">
        <f>IF(
Table1[[#This Row],[Budget_COGS]]=0,
"",
IF(
Table1[[#This Row],[Budget_COGS]]&gt;0,
(Table1[[#This Row],[Budget_COGS]]-Table1[[#This Row],[COGS]]) / Table1[[#This Row],[Budget_COGS]],
(Table1[[#This Row],[Budget_COGS]]-Table1[[#This Row],[COGS]]) / ABS(Table1[[#This Row],[Budget_COGS]])
)
)</f>
        <v>-0.25</v>
      </c>
      <c r="S403" s="5" t="str">
        <f>IF(Table1[[#This Row],[COGS _Var]]&gt;=0, "Above Budget", "Below Budget")</f>
        <v>Above Budget</v>
      </c>
      <c r="T403">
        <f>Table1[[#This Row],[Actual_Sales]]-Table1[[#This Row],[COGS]]</f>
        <v>81</v>
      </c>
      <c r="U403">
        <v>60</v>
      </c>
      <c r="V403">
        <f>Table1[[#This Row],[Gross_Margin]]-Table1[[#This Row],[Budget_Margin]]</f>
        <v>21</v>
      </c>
      <c r="W403" s="5">
        <f>IF(
Table1[[#This Row],[Budget_Margin]]=0,
"",
IF(
Table1[[#This Row],[Budget_Margin]]&gt;0,
(Table1[[#This Row],[Gross_Margin]]-Table1[[#This Row],[Budget_Margin]]) / Table1[[#This Row],[Budget_Margin]],
(Table1[[#This Row],[Gross_Margin]]-Table1[[#This Row],[Budget_Margin]]) / ABS(Table1[[#This Row],[Budget_Margin]])
)
)</f>
        <v>0.35</v>
      </c>
      <c r="X403" s="5" t="str">
        <f>IF(Table1[[#This Row],[Margin_Var]]&gt;=0, "Above Budget", "Below Budget")</f>
        <v>Above Budget</v>
      </c>
      <c r="Y403" s="5">
        <f>IFERROR(Table1[[#This Row],[Gross_Margin]]/Table1[[#This Row],[Actual_Sales]],0)</f>
        <v>0.61832061068702293</v>
      </c>
      <c r="Z403" s="5">
        <f>Table1[[#This Row],[Actual_Profit]]/Table1[[#This Row],[Actual_Sales]]</f>
        <v>0.42748091603053434</v>
      </c>
      <c r="AA403">
        <v>25</v>
      </c>
      <c r="AB403" s="5">
        <f>IFERROR(Table1[[#This Row],[Expenses]]/Table1[[#This Row],[Actual_Sales]],0)</f>
        <v>0.19083969465648856</v>
      </c>
      <c r="AC403">
        <v>14</v>
      </c>
      <c r="AD403">
        <v>589</v>
      </c>
      <c r="AE403" s="5">
        <f>IFERROR(Table1[[#This Row],[Inventory]]/Table1[[#This Row],[Actual_Sales]],0)</f>
        <v>4.4961832061068705</v>
      </c>
    </row>
    <row r="404" spans="1:31" x14ac:dyDescent="0.25">
      <c r="A404">
        <v>2319</v>
      </c>
      <c r="B404">
        <v>314</v>
      </c>
      <c r="C404">
        <v>5</v>
      </c>
      <c r="D404" s="2">
        <v>40575</v>
      </c>
      <c r="E404">
        <v>131</v>
      </c>
      <c r="F404">
        <v>140</v>
      </c>
      <c r="G404">
        <f>Table1[[#This Row],[Actual_Sales]]-Table1[[#This Row],[Budget_Sales]]</f>
        <v>-9</v>
      </c>
      <c r="H404" s="5">
        <f>IF(
Table1[[#This Row],[Budget_Sales]]=0,
"",
IF(
Table1[[#This Row],[Budget_Sales]]&gt;0,
(Table1[[#This Row],[Actual_Sales]]-Table1[[#This Row],[Budget_Sales]])/Table1[[#This Row],[Budget_Sales]],
(Table1[[#This Row],[Actual_Sales]]-Table1[[#This Row],[Budget_Sales]])/ABS(Table1[[#This Row],[Budget_Sales]])
)
)</f>
        <v>-6.4285714285714279E-2</v>
      </c>
      <c r="I404" s="5" t="str">
        <f>IF(Table1[[#This Row],[Sales_Var]]&gt;=0,"Above Budget","Below Budget")</f>
        <v>Below Budget</v>
      </c>
      <c r="J404">
        <f>Table1[[#This Row],[Actual_Sales]]-(Table1[[#This Row],[COGS]]+Table1[[#This Row],[Expenses]])</f>
        <v>56</v>
      </c>
      <c r="K404">
        <v>70</v>
      </c>
      <c r="L404">
        <f>Table1[[#This Row],[Actual_Profit]]-Table1[[#This Row],[Budget_Profit]]</f>
        <v>-14</v>
      </c>
      <c r="M404" s="5">
        <f>IF(
Table1[[#This Row],[Budget_Profit]]=0,
"",
IF(
Table1[[#This Row],[Budget_Profit]]&gt;0,
(Table1[[#This Row],[Actual_Profit]]-Table1[[#This Row],[Budget_Profit]])/Table1[[#This Row],[Budget_Profit]],
(Table1[[#This Row],[Actual_Profit]]-Table1[[#This Row],[Budget_Profit]])/ABS(Table1[[#This Row],[Budget_Profit]])
)
)</f>
        <v>-0.2</v>
      </c>
      <c r="N404" s="5" t="str">
        <f>IF(Table1[[#This Row],[Profit_Var]]&gt;=0, "Above Budget", "Below Budget")</f>
        <v>Below Budget</v>
      </c>
      <c r="O404">
        <v>50</v>
      </c>
      <c r="P404">
        <v>50</v>
      </c>
      <c r="Q404">
        <f>Table1[[#This Row],[COGS]]-Table1[[#This Row],[Budget_COGS]]</f>
        <v>0</v>
      </c>
      <c r="R404" s="5">
        <f>IF(
Table1[[#This Row],[Budget_COGS]]=0,
"",
IF(
Table1[[#This Row],[Budget_COGS]]&gt;0,
(Table1[[#This Row],[Budget_COGS]]-Table1[[#This Row],[COGS]]) / Table1[[#This Row],[Budget_COGS]],
(Table1[[#This Row],[Budget_COGS]]-Table1[[#This Row],[COGS]]) / ABS(Table1[[#This Row],[Budget_COGS]])
)
)</f>
        <v>0</v>
      </c>
      <c r="S404" s="5" t="str">
        <f>IF(Table1[[#This Row],[COGS _Var]]&gt;=0, "Above Budget", "Below Budget")</f>
        <v>Above Budget</v>
      </c>
      <c r="T404">
        <f>Table1[[#This Row],[Actual_Sales]]-Table1[[#This Row],[COGS]]</f>
        <v>81</v>
      </c>
      <c r="U404">
        <v>90</v>
      </c>
      <c r="V404">
        <f>Table1[[#This Row],[Gross_Margin]]-Table1[[#This Row],[Budget_Margin]]</f>
        <v>-9</v>
      </c>
      <c r="W404" s="5">
        <f>IF(
Table1[[#This Row],[Budget_Margin]]=0,
"",
IF(
Table1[[#This Row],[Budget_Margin]]&gt;0,
(Table1[[#This Row],[Gross_Margin]]-Table1[[#This Row],[Budget_Margin]]) / Table1[[#This Row],[Budget_Margin]],
(Table1[[#This Row],[Gross_Margin]]-Table1[[#This Row],[Budget_Margin]]) / ABS(Table1[[#This Row],[Budget_Margin]])
)
)</f>
        <v>-0.1</v>
      </c>
      <c r="X404" s="5" t="str">
        <f>IF(Table1[[#This Row],[Margin_Var]]&gt;=0, "Above Budget", "Below Budget")</f>
        <v>Below Budget</v>
      </c>
      <c r="Y404" s="5">
        <f>IFERROR(Table1[[#This Row],[Gross_Margin]]/Table1[[#This Row],[Actual_Sales]],0)</f>
        <v>0.61832061068702293</v>
      </c>
      <c r="Z404" s="5">
        <f>Table1[[#This Row],[Actual_Profit]]/Table1[[#This Row],[Actual_Sales]]</f>
        <v>0.42748091603053434</v>
      </c>
      <c r="AA404">
        <v>25</v>
      </c>
      <c r="AB404" s="5">
        <f>IFERROR(Table1[[#This Row],[Expenses]]/Table1[[#This Row],[Actual_Sales]],0)</f>
        <v>0.19083969465648856</v>
      </c>
      <c r="AC404">
        <v>14</v>
      </c>
      <c r="AD404">
        <v>814</v>
      </c>
      <c r="AE404" s="5">
        <f>IFERROR(Table1[[#This Row],[Inventory]]/Table1[[#This Row],[Actual_Sales]],0)</f>
        <v>6.2137404580152671</v>
      </c>
    </row>
    <row r="405" spans="1:31" x14ac:dyDescent="0.25">
      <c r="A405">
        <v>2351</v>
      </c>
      <c r="B405">
        <v>435</v>
      </c>
      <c r="C405">
        <v>6</v>
      </c>
      <c r="D405" s="2">
        <v>40575</v>
      </c>
      <c r="E405">
        <v>131</v>
      </c>
      <c r="F405">
        <v>110</v>
      </c>
      <c r="G405">
        <f>Table1[[#This Row],[Actual_Sales]]-Table1[[#This Row],[Budget_Sales]]</f>
        <v>21</v>
      </c>
      <c r="H405" s="5">
        <f>IF(
Table1[[#This Row],[Budget_Sales]]=0,
"",
IF(
Table1[[#This Row],[Budget_Sales]]&gt;0,
(Table1[[#This Row],[Actual_Sales]]-Table1[[#This Row],[Budget_Sales]])/Table1[[#This Row],[Budget_Sales]],
(Table1[[#This Row],[Actual_Sales]]-Table1[[#This Row],[Budget_Sales]])/ABS(Table1[[#This Row],[Budget_Sales]])
)
)</f>
        <v>0.19090909090909092</v>
      </c>
      <c r="I405" s="5" t="str">
        <f>IF(Table1[[#This Row],[Sales_Var]]&gt;=0,"Above Budget","Below Budget")</f>
        <v>Above Budget</v>
      </c>
      <c r="J405">
        <f>Table1[[#This Row],[Actual_Sales]]-(Table1[[#This Row],[COGS]]+Table1[[#This Row],[Expenses]])</f>
        <v>56</v>
      </c>
      <c r="K405">
        <v>50</v>
      </c>
      <c r="L405">
        <f>Table1[[#This Row],[Actual_Profit]]-Table1[[#This Row],[Budget_Profit]]</f>
        <v>6</v>
      </c>
      <c r="M405" s="5">
        <f>IF(
Table1[[#This Row],[Budget_Profit]]=0,
"",
IF(
Table1[[#This Row],[Budget_Profit]]&gt;0,
(Table1[[#This Row],[Actual_Profit]]-Table1[[#This Row],[Budget_Profit]])/Table1[[#This Row],[Budget_Profit]],
(Table1[[#This Row],[Actual_Profit]]-Table1[[#This Row],[Budget_Profit]])/ABS(Table1[[#This Row],[Budget_Profit]])
)
)</f>
        <v>0.12</v>
      </c>
      <c r="N405" s="5" t="str">
        <f>IF(Table1[[#This Row],[Profit_Var]]&gt;=0, "Above Budget", "Below Budget")</f>
        <v>Above Budget</v>
      </c>
      <c r="O405">
        <v>50</v>
      </c>
      <c r="P405">
        <v>40</v>
      </c>
      <c r="Q405">
        <f>Table1[[#This Row],[COGS]]-Table1[[#This Row],[Budget_COGS]]</f>
        <v>10</v>
      </c>
      <c r="R405" s="5">
        <f>IF(
Table1[[#This Row],[Budget_COGS]]=0,
"",
IF(
Table1[[#This Row],[Budget_COGS]]&gt;0,
(Table1[[#This Row],[Budget_COGS]]-Table1[[#This Row],[COGS]]) / Table1[[#This Row],[Budget_COGS]],
(Table1[[#This Row],[Budget_COGS]]-Table1[[#This Row],[COGS]]) / ABS(Table1[[#This Row],[Budget_COGS]])
)
)</f>
        <v>-0.25</v>
      </c>
      <c r="S405" s="5" t="str">
        <f>IF(Table1[[#This Row],[COGS _Var]]&gt;=0, "Above Budget", "Below Budget")</f>
        <v>Above Budget</v>
      </c>
      <c r="T405">
        <f>Table1[[#This Row],[Actual_Sales]]-Table1[[#This Row],[COGS]]</f>
        <v>81</v>
      </c>
      <c r="U405">
        <v>70</v>
      </c>
      <c r="V405">
        <f>Table1[[#This Row],[Gross_Margin]]-Table1[[#This Row],[Budget_Margin]]</f>
        <v>11</v>
      </c>
      <c r="W405" s="5">
        <f>IF(
Table1[[#This Row],[Budget_Margin]]=0,
"",
IF(
Table1[[#This Row],[Budget_Margin]]&gt;0,
(Table1[[#This Row],[Gross_Margin]]-Table1[[#This Row],[Budget_Margin]]) / Table1[[#This Row],[Budget_Margin]],
(Table1[[#This Row],[Gross_Margin]]-Table1[[#This Row],[Budget_Margin]]) / ABS(Table1[[#This Row],[Budget_Margin]])
)
)</f>
        <v>0.15714285714285714</v>
      </c>
      <c r="X405" s="5" t="str">
        <f>IF(Table1[[#This Row],[Margin_Var]]&gt;=0, "Above Budget", "Below Budget")</f>
        <v>Above Budget</v>
      </c>
      <c r="Y405" s="5">
        <f>IFERROR(Table1[[#This Row],[Gross_Margin]]/Table1[[#This Row],[Actual_Sales]],0)</f>
        <v>0.61832061068702293</v>
      </c>
      <c r="Z405" s="5">
        <f>Table1[[#This Row],[Actual_Profit]]/Table1[[#This Row],[Actual_Sales]]</f>
        <v>0.42748091603053434</v>
      </c>
      <c r="AA405">
        <v>25</v>
      </c>
      <c r="AB405" s="5">
        <f>IFERROR(Table1[[#This Row],[Expenses]]/Table1[[#This Row],[Actual_Sales]],0)</f>
        <v>0.19083969465648856</v>
      </c>
      <c r="AC405">
        <v>14</v>
      </c>
      <c r="AD405">
        <v>814</v>
      </c>
      <c r="AE405" s="5">
        <f>IFERROR(Table1[[#This Row],[Inventory]]/Table1[[#This Row],[Actual_Sales]],0)</f>
        <v>6.2137404580152671</v>
      </c>
    </row>
    <row r="406" spans="1:31" x14ac:dyDescent="0.25">
      <c r="A406">
        <v>2354</v>
      </c>
      <c r="B406">
        <v>475</v>
      </c>
      <c r="C406">
        <v>11</v>
      </c>
      <c r="D406" s="2">
        <v>40575</v>
      </c>
      <c r="E406">
        <v>131</v>
      </c>
      <c r="F406">
        <v>130</v>
      </c>
      <c r="G406">
        <f>Table1[[#This Row],[Actual_Sales]]-Table1[[#This Row],[Budget_Sales]]</f>
        <v>1</v>
      </c>
      <c r="H406" s="5">
        <f>IF(
Table1[[#This Row],[Budget_Sales]]=0,
"",
IF(
Table1[[#This Row],[Budget_Sales]]&gt;0,
(Table1[[#This Row],[Actual_Sales]]-Table1[[#This Row],[Budget_Sales]])/Table1[[#This Row],[Budget_Sales]],
(Table1[[#This Row],[Actual_Sales]]-Table1[[#This Row],[Budget_Sales]])/ABS(Table1[[#This Row],[Budget_Sales]])
)
)</f>
        <v>7.6923076923076927E-3</v>
      </c>
      <c r="I406" s="5" t="str">
        <f>IF(Table1[[#This Row],[Sales_Var]]&gt;=0,"Above Budget","Below Budget")</f>
        <v>Above Budget</v>
      </c>
      <c r="J406">
        <f>Table1[[#This Row],[Actual_Sales]]-(Table1[[#This Row],[COGS]]+Table1[[#This Row],[Expenses]])</f>
        <v>56</v>
      </c>
      <c r="K406">
        <v>60</v>
      </c>
      <c r="L406">
        <f>Table1[[#This Row],[Actual_Profit]]-Table1[[#This Row],[Budget_Profit]]</f>
        <v>-4</v>
      </c>
      <c r="M406" s="5">
        <f>IF(
Table1[[#This Row],[Budget_Profit]]=0,
"",
IF(
Table1[[#This Row],[Budget_Profit]]&gt;0,
(Table1[[#This Row],[Actual_Profit]]-Table1[[#This Row],[Budget_Profit]])/Table1[[#This Row],[Budget_Profit]],
(Table1[[#This Row],[Actual_Profit]]-Table1[[#This Row],[Budget_Profit]])/ABS(Table1[[#This Row],[Budget_Profit]])
)
)</f>
        <v>-6.6666666666666666E-2</v>
      </c>
      <c r="N406" s="5" t="str">
        <f>IF(Table1[[#This Row],[Profit_Var]]&gt;=0, "Above Budget", "Below Budget")</f>
        <v>Below Budget</v>
      </c>
      <c r="O406">
        <v>50</v>
      </c>
      <c r="P406">
        <v>50</v>
      </c>
      <c r="Q406">
        <f>Table1[[#This Row],[COGS]]-Table1[[#This Row],[Budget_COGS]]</f>
        <v>0</v>
      </c>
      <c r="R406" s="5">
        <f>IF(
Table1[[#This Row],[Budget_COGS]]=0,
"",
IF(
Table1[[#This Row],[Budget_COGS]]&gt;0,
(Table1[[#This Row],[Budget_COGS]]-Table1[[#This Row],[COGS]]) / Table1[[#This Row],[Budget_COGS]],
(Table1[[#This Row],[Budget_COGS]]-Table1[[#This Row],[COGS]]) / ABS(Table1[[#This Row],[Budget_COGS]])
)
)</f>
        <v>0</v>
      </c>
      <c r="S406" s="5" t="str">
        <f>IF(Table1[[#This Row],[COGS _Var]]&gt;=0, "Above Budget", "Below Budget")</f>
        <v>Above Budget</v>
      </c>
      <c r="T406">
        <f>Table1[[#This Row],[Actual_Sales]]-Table1[[#This Row],[COGS]]</f>
        <v>81</v>
      </c>
      <c r="U406">
        <v>80</v>
      </c>
      <c r="V406">
        <f>Table1[[#This Row],[Gross_Margin]]-Table1[[#This Row],[Budget_Margin]]</f>
        <v>1</v>
      </c>
      <c r="W406" s="5">
        <f>IF(
Table1[[#This Row],[Budget_Margin]]=0,
"",
IF(
Table1[[#This Row],[Budget_Margin]]&gt;0,
(Table1[[#This Row],[Gross_Margin]]-Table1[[#This Row],[Budget_Margin]]) / Table1[[#This Row],[Budget_Margin]],
(Table1[[#This Row],[Gross_Margin]]-Table1[[#This Row],[Budget_Margin]]) / ABS(Table1[[#This Row],[Budget_Margin]])
)
)</f>
        <v>1.2500000000000001E-2</v>
      </c>
      <c r="X406" s="5" t="str">
        <f>IF(Table1[[#This Row],[Margin_Var]]&gt;=0, "Above Budget", "Below Budget")</f>
        <v>Above Budget</v>
      </c>
      <c r="Y406" s="5">
        <f>IFERROR(Table1[[#This Row],[Gross_Margin]]/Table1[[#This Row],[Actual_Sales]],0)</f>
        <v>0.61832061068702293</v>
      </c>
      <c r="Z406" s="5">
        <f>Table1[[#This Row],[Actual_Profit]]/Table1[[#This Row],[Actual_Sales]]</f>
        <v>0.42748091603053434</v>
      </c>
      <c r="AA406">
        <v>25</v>
      </c>
      <c r="AB406" s="5">
        <f>IFERROR(Table1[[#This Row],[Expenses]]/Table1[[#This Row],[Actual_Sales]],0)</f>
        <v>0.19083969465648856</v>
      </c>
      <c r="AC406">
        <v>14</v>
      </c>
      <c r="AD406">
        <v>814</v>
      </c>
      <c r="AE406" s="5">
        <f>IFERROR(Table1[[#This Row],[Inventory]]/Table1[[#This Row],[Actual_Sales]],0)</f>
        <v>6.2137404580152671</v>
      </c>
    </row>
    <row r="407" spans="1:31" x14ac:dyDescent="0.25">
      <c r="A407">
        <v>514</v>
      </c>
      <c r="B407">
        <v>936</v>
      </c>
      <c r="C407">
        <v>5</v>
      </c>
      <c r="D407" s="2">
        <v>40238</v>
      </c>
      <c r="E407">
        <v>213</v>
      </c>
      <c r="F407">
        <v>180</v>
      </c>
      <c r="G407">
        <f>Table1[[#This Row],[Actual_Sales]]-Table1[[#This Row],[Budget_Sales]]</f>
        <v>33</v>
      </c>
      <c r="H407" s="5">
        <f>IF(
Table1[[#This Row],[Budget_Sales]]=0,
"",
IF(
Table1[[#This Row],[Budget_Sales]]&gt;0,
(Table1[[#This Row],[Actual_Sales]]-Table1[[#This Row],[Budget_Sales]])/Table1[[#This Row],[Budget_Sales]],
(Table1[[#This Row],[Actual_Sales]]-Table1[[#This Row],[Budget_Sales]])/ABS(Table1[[#This Row],[Budget_Sales]])
)
)</f>
        <v>0.18333333333333332</v>
      </c>
      <c r="I407" s="5" t="str">
        <f>IF(Table1[[#This Row],[Sales_Var]]&gt;=0,"Above Budget","Below Budget")</f>
        <v>Above Budget</v>
      </c>
      <c r="J407">
        <f>Table1[[#This Row],[Actual_Sales]]-(Table1[[#This Row],[COGS]]+Table1[[#This Row],[Expenses]])</f>
        <v>91</v>
      </c>
      <c r="K407">
        <v>90</v>
      </c>
      <c r="L407">
        <f>Table1[[#This Row],[Actual_Profit]]-Table1[[#This Row],[Budget_Profit]]</f>
        <v>1</v>
      </c>
      <c r="M407" s="5">
        <f>IF(
Table1[[#This Row],[Budget_Profit]]=0,
"",
IF(
Table1[[#This Row],[Budget_Profit]]&gt;0,
(Table1[[#This Row],[Actual_Profit]]-Table1[[#This Row],[Budget_Profit]])/Table1[[#This Row],[Budget_Profit]],
(Table1[[#This Row],[Actual_Profit]]-Table1[[#This Row],[Budget_Profit]])/ABS(Table1[[#This Row],[Budget_Profit]])
)
)</f>
        <v>1.1111111111111112E-2</v>
      </c>
      <c r="N407" s="5" t="str">
        <f>IF(Table1[[#This Row],[Profit_Var]]&gt;=0, "Above Budget", "Below Budget")</f>
        <v>Above Budget</v>
      </c>
      <c r="O407">
        <v>87</v>
      </c>
      <c r="P407">
        <v>70</v>
      </c>
      <c r="Q407">
        <f>Table1[[#This Row],[COGS]]-Table1[[#This Row],[Budget_COGS]]</f>
        <v>17</v>
      </c>
      <c r="R407" s="5">
        <f>IF(
Table1[[#This Row],[Budget_COGS]]=0,
"",
IF(
Table1[[#This Row],[Budget_COGS]]&gt;0,
(Table1[[#This Row],[Budget_COGS]]-Table1[[#This Row],[COGS]]) / Table1[[#This Row],[Budget_COGS]],
(Table1[[#This Row],[Budget_COGS]]-Table1[[#This Row],[COGS]]) / ABS(Table1[[#This Row],[Budget_COGS]])
)
)</f>
        <v>-0.24285714285714285</v>
      </c>
      <c r="S407" s="5" t="str">
        <f>IF(Table1[[#This Row],[COGS _Var]]&gt;=0, "Above Budget", "Below Budget")</f>
        <v>Above Budget</v>
      </c>
      <c r="T407">
        <f>Table1[[#This Row],[Actual_Sales]]-Table1[[#This Row],[COGS]]</f>
        <v>126</v>
      </c>
      <c r="U407">
        <v>110</v>
      </c>
      <c r="V407">
        <f>Table1[[#This Row],[Gross_Margin]]-Table1[[#This Row],[Budget_Margin]]</f>
        <v>16</v>
      </c>
      <c r="W407" s="5">
        <f>IF(
Table1[[#This Row],[Budget_Margin]]=0,
"",
IF(
Table1[[#This Row],[Budget_Margin]]&gt;0,
(Table1[[#This Row],[Gross_Margin]]-Table1[[#This Row],[Budget_Margin]]) / Table1[[#This Row],[Budget_Margin]],
(Table1[[#This Row],[Gross_Margin]]-Table1[[#This Row],[Budget_Margin]]) / ABS(Table1[[#This Row],[Budget_Margin]])
)
)</f>
        <v>0.14545454545454545</v>
      </c>
      <c r="X407" s="5" t="str">
        <f>IF(Table1[[#This Row],[Margin_Var]]&gt;=0, "Above Budget", "Below Budget")</f>
        <v>Above Budget</v>
      </c>
      <c r="Y407" s="5">
        <f>IFERROR(Table1[[#This Row],[Gross_Margin]]/Table1[[#This Row],[Actual_Sales]],0)</f>
        <v>0.59154929577464788</v>
      </c>
      <c r="Z407" s="5">
        <f>Table1[[#This Row],[Actual_Profit]]/Table1[[#This Row],[Actual_Sales]]</f>
        <v>0.42723004694835681</v>
      </c>
      <c r="AA407">
        <v>35</v>
      </c>
      <c r="AB407" s="5">
        <f>IFERROR(Table1[[#This Row],[Expenses]]/Table1[[#This Row],[Actual_Sales]],0)</f>
        <v>0.16431924882629109</v>
      </c>
      <c r="AC407">
        <v>24</v>
      </c>
      <c r="AD407">
        <v>756</v>
      </c>
      <c r="AE407" s="5">
        <f>IFERROR(Table1[[#This Row],[Inventory]]/Table1[[#This Row],[Actual_Sales]],0)</f>
        <v>3.5492957746478875</v>
      </c>
    </row>
    <row r="408" spans="1:31" x14ac:dyDescent="0.25">
      <c r="A408">
        <v>366</v>
      </c>
      <c r="B408">
        <v>224</v>
      </c>
      <c r="C408">
        <v>8</v>
      </c>
      <c r="D408" s="2">
        <v>40238</v>
      </c>
      <c r="E408">
        <v>213</v>
      </c>
      <c r="F408">
        <v>180</v>
      </c>
      <c r="G408">
        <f>Table1[[#This Row],[Actual_Sales]]-Table1[[#This Row],[Budget_Sales]]</f>
        <v>33</v>
      </c>
      <c r="H408" s="5">
        <f>IF(
Table1[[#This Row],[Budget_Sales]]=0,
"",
IF(
Table1[[#This Row],[Budget_Sales]]&gt;0,
(Table1[[#This Row],[Actual_Sales]]-Table1[[#This Row],[Budget_Sales]])/Table1[[#This Row],[Budget_Sales]],
(Table1[[#This Row],[Actual_Sales]]-Table1[[#This Row],[Budget_Sales]])/ABS(Table1[[#This Row],[Budget_Sales]])
)
)</f>
        <v>0.18333333333333332</v>
      </c>
      <c r="I408" s="5" t="str">
        <f>IF(Table1[[#This Row],[Sales_Var]]&gt;=0,"Above Budget","Below Budget")</f>
        <v>Above Budget</v>
      </c>
      <c r="J408">
        <f>Table1[[#This Row],[Actual_Sales]]-(Table1[[#This Row],[COGS]]+Table1[[#This Row],[Expenses]])</f>
        <v>91</v>
      </c>
      <c r="K408">
        <v>90</v>
      </c>
      <c r="L408">
        <f>Table1[[#This Row],[Actual_Profit]]-Table1[[#This Row],[Budget_Profit]]</f>
        <v>1</v>
      </c>
      <c r="M408" s="5">
        <f>IF(
Table1[[#This Row],[Budget_Profit]]=0,
"",
IF(
Table1[[#This Row],[Budget_Profit]]&gt;0,
(Table1[[#This Row],[Actual_Profit]]-Table1[[#This Row],[Budget_Profit]])/Table1[[#This Row],[Budget_Profit]],
(Table1[[#This Row],[Actual_Profit]]-Table1[[#This Row],[Budget_Profit]])/ABS(Table1[[#This Row],[Budget_Profit]])
)
)</f>
        <v>1.1111111111111112E-2</v>
      </c>
      <c r="N408" s="5" t="str">
        <f>IF(Table1[[#This Row],[Profit_Var]]&gt;=0, "Above Budget", "Below Budget")</f>
        <v>Above Budget</v>
      </c>
      <c r="O408">
        <v>87</v>
      </c>
      <c r="P408">
        <v>70</v>
      </c>
      <c r="Q408">
        <f>Table1[[#This Row],[COGS]]-Table1[[#This Row],[Budget_COGS]]</f>
        <v>17</v>
      </c>
      <c r="R408" s="5">
        <f>IF(
Table1[[#This Row],[Budget_COGS]]=0,
"",
IF(
Table1[[#This Row],[Budget_COGS]]&gt;0,
(Table1[[#This Row],[Budget_COGS]]-Table1[[#This Row],[COGS]]) / Table1[[#This Row],[Budget_COGS]],
(Table1[[#This Row],[Budget_COGS]]-Table1[[#This Row],[COGS]]) / ABS(Table1[[#This Row],[Budget_COGS]])
)
)</f>
        <v>-0.24285714285714285</v>
      </c>
      <c r="S408" s="5" t="str">
        <f>IF(Table1[[#This Row],[COGS _Var]]&gt;=0, "Above Budget", "Below Budget")</f>
        <v>Above Budget</v>
      </c>
      <c r="T408">
        <f>Table1[[#This Row],[Actual_Sales]]-Table1[[#This Row],[COGS]]</f>
        <v>126</v>
      </c>
      <c r="U408">
        <v>110</v>
      </c>
      <c r="V408">
        <f>Table1[[#This Row],[Gross_Margin]]-Table1[[#This Row],[Budget_Margin]]</f>
        <v>16</v>
      </c>
      <c r="W408" s="5">
        <f>IF(
Table1[[#This Row],[Budget_Margin]]=0,
"",
IF(
Table1[[#This Row],[Budget_Margin]]&gt;0,
(Table1[[#This Row],[Gross_Margin]]-Table1[[#This Row],[Budget_Margin]]) / Table1[[#This Row],[Budget_Margin]],
(Table1[[#This Row],[Gross_Margin]]-Table1[[#This Row],[Budget_Margin]]) / ABS(Table1[[#This Row],[Budget_Margin]])
)
)</f>
        <v>0.14545454545454545</v>
      </c>
      <c r="X408" s="5" t="str">
        <f>IF(Table1[[#This Row],[Margin_Var]]&gt;=0, "Above Budget", "Below Budget")</f>
        <v>Above Budget</v>
      </c>
      <c r="Y408" s="5">
        <f>IFERROR(Table1[[#This Row],[Gross_Margin]]/Table1[[#This Row],[Actual_Sales]],0)</f>
        <v>0.59154929577464788</v>
      </c>
      <c r="Z408" s="5">
        <f>Table1[[#This Row],[Actual_Profit]]/Table1[[#This Row],[Actual_Sales]]</f>
        <v>0.42723004694835681</v>
      </c>
      <c r="AA408">
        <v>35</v>
      </c>
      <c r="AB408" s="5">
        <f>IFERROR(Table1[[#This Row],[Expenses]]/Table1[[#This Row],[Actual_Sales]],0)</f>
        <v>0.16431924882629109</v>
      </c>
      <c r="AC408">
        <v>24</v>
      </c>
      <c r="AD408">
        <v>756</v>
      </c>
      <c r="AE408" s="5">
        <f>IFERROR(Table1[[#This Row],[Inventory]]/Table1[[#This Row],[Actual_Sales]],0)</f>
        <v>3.5492957746478875</v>
      </c>
    </row>
    <row r="409" spans="1:31" x14ac:dyDescent="0.25">
      <c r="A409">
        <v>396</v>
      </c>
      <c r="B409">
        <v>415</v>
      </c>
      <c r="C409">
        <v>11</v>
      </c>
      <c r="D409" s="2">
        <v>40238</v>
      </c>
      <c r="E409">
        <v>213</v>
      </c>
      <c r="F409">
        <v>140</v>
      </c>
      <c r="G409">
        <f>Table1[[#This Row],[Actual_Sales]]-Table1[[#This Row],[Budget_Sales]]</f>
        <v>73</v>
      </c>
      <c r="H409" s="5">
        <f>IF(
Table1[[#This Row],[Budget_Sales]]=0,
"",
IF(
Table1[[#This Row],[Budget_Sales]]&gt;0,
(Table1[[#This Row],[Actual_Sales]]-Table1[[#This Row],[Budget_Sales]])/Table1[[#This Row],[Budget_Sales]],
(Table1[[#This Row],[Actual_Sales]]-Table1[[#This Row],[Budget_Sales]])/ABS(Table1[[#This Row],[Budget_Sales]])
)
)</f>
        <v>0.52142857142857146</v>
      </c>
      <c r="I409" s="5" t="str">
        <f>IF(Table1[[#This Row],[Sales_Var]]&gt;=0,"Above Budget","Below Budget")</f>
        <v>Above Budget</v>
      </c>
      <c r="J409">
        <f>Table1[[#This Row],[Actual_Sales]]-(Table1[[#This Row],[COGS]]+Table1[[#This Row],[Expenses]])</f>
        <v>91</v>
      </c>
      <c r="K409">
        <v>80</v>
      </c>
      <c r="L409">
        <f>Table1[[#This Row],[Actual_Profit]]-Table1[[#This Row],[Budget_Profit]]</f>
        <v>11</v>
      </c>
      <c r="M409" s="5">
        <f>IF(
Table1[[#This Row],[Budget_Profit]]=0,
"",
IF(
Table1[[#This Row],[Budget_Profit]]&gt;0,
(Table1[[#This Row],[Actual_Profit]]-Table1[[#This Row],[Budget_Profit]])/Table1[[#This Row],[Budget_Profit]],
(Table1[[#This Row],[Actual_Profit]]-Table1[[#This Row],[Budget_Profit]])/ABS(Table1[[#This Row],[Budget_Profit]])
)
)</f>
        <v>0.13750000000000001</v>
      </c>
      <c r="N409" s="5" t="str">
        <f>IF(Table1[[#This Row],[Profit_Var]]&gt;=0, "Above Budget", "Below Budget")</f>
        <v>Above Budget</v>
      </c>
      <c r="O409">
        <v>87</v>
      </c>
      <c r="P409">
        <v>50</v>
      </c>
      <c r="Q409">
        <f>Table1[[#This Row],[COGS]]-Table1[[#This Row],[Budget_COGS]]</f>
        <v>37</v>
      </c>
      <c r="R409" s="5">
        <f>IF(
Table1[[#This Row],[Budget_COGS]]=0,
"",
IF(
Table1[[#This Row],[Budget_COGS]]&gt;0,
(Table1[[#This Row],[Budget_COGS]]-Table1[[#This Row],[COGS]]) / Table1[[#This Row],[Budget_COGS]],
(Table1[[#This Row],[Budget_COGS]]-Table1[[#This Row],[COGS]]) / ABS(Table1[[#This Row],[Budget_COGS]])
)
)</f>
        <v>-0.74</v>
      </c>
      <c r="S409" s="5" t="str">
        <f>IF(Table1[[#This Row],[COGS _Var]]&gt;=0, "Above Budget", "Below Budget")</f>
        <v>Above Budget</v>
      </c>
      <c r="T409">
        <f>Table1[[#This Row],[Actual_Sales]]-Table1[[#This Row],[COGS]]</f>
        <v>126</v>
      </c>
      <c r="U409">
        <v>90</v>
      </c>
      <c r="V409">
        <f>Table1[[#This Row],[Gross_Margin]]-Table1[[#This Row],[Budget_Margin]]</f>
        <v>36</v>
      </c>
      <c r="W409" s="5">
        <f>IF(
Table1[[#This Row],[Budget_Margin]]=0,
"",
IF(
Table1[[#This Row],[Budget_Margin]]&gt;0,
(Table1[[#This Row],[Gross_Margin]]-Table1[[#This Row],[Budget_Margin]]) / Table1[[#This Row],[Budget_Margin]],
(Table1[[#This Row],[Gross_Margin]]-Table1[[#This Row],[Budget_Margin]]) / ABS(Table1[[#This Row],[Budget_Margin]])
)
)</f>
        <v>0.4</v>
      </c>
      <c r="X409" s="5" t="str">
        <f>IF(Table1[[#This Row],[Margin_Var]]&gt;=0, "Above Budget", "Below Budget")</f>
        <v>Above Budget</v>
      </c>
      <c r="Y409" s="5">
        <f>IFERROR(Table1[[#This Row],[Gross_Margin]]/Table1[[#This Row],[Actual_Sales]],0)</f>
        <v>0.59154929577464788</v>
      </c>
      <c r="Z409" s="5">
        <f>Table1[[#This Row],[Actual_Profit]]/Table1[[#This Row],[Actual_Sales]]</f>
        <v>0.42723004694835681</v>
      </c>
      <c r="AA409">
        <v>35</v>
      </c>
      <c r="AB409" s="5">
        <f>IFERROR(Table1[[#This Row],[Expenses]]/Table1[[#This Row],[Actual_Sales]],0)</f>
        <v>0.16431924882629109</v>
      </c>
      <c r="AC409">
        <v>24</v>
      </c>
      <c r="AD409">
        <v>756</v>
      </c>
      <c r="AE409" s="5">
        <f>IFERROR(Table1[[#This Row],[Inventory]]/Table1[[#This Row],[Actual_Sales]],0)</f>
        <v>3.5492957746478875</v>
      </c>
    </row>
    <row r="410" spans="1:31" x14ac:dyDescent="0.25">
      <c r="A410">
        <v>379</v>
      </c>
      <c r="B410">
        <v>315</v>
      </c>
      <c r="C410">
        <v>12</v>
      </c>
      <c r="D410" s="2">
        <v>40238</v>
      </c>
      <c r="E410">
        <v>213</v>
      </c>
      <c r="F410">
        <v>230</v>
      </c>
      <c r="G410">
        <f>Table1[[#This Row],[Actual_Sales]]-Table1[[#This Row],[Budget_Sales]]</f>
        <v>-17</v>
      </c>
      <c r="H410" s="5">
        <f>IF(
Table1[[#This Row],[Budget_Sales]]=0,
"",
IF(
Table1[[#This Row],[Budget_Sales]]&gt;0,
(Table1[[#This Row],[Actual_Sales]]-Table1[[#This Row],[Budget_Sales]])/Table1[[#This Row],[Budget_Sales]],
(Table1[[#This Row],[Actual_Sales]]-Table1[[#This Row],[Budget_Sales]])/ABS(Table1[[#This Row],[Budget_Sales]])
)
)</f>
        <v>-7.3913043478260873E-2</v>
      </c>
      <c r="I410" s="5" t="str">
        <f>IF(Table1[[#This Row],[Sales_Var]]&gt;=0,"Above Budget","Below Budget")</f>
        <v>Below Budget</v>
      </c>
      <c r="J410">
        <f>Table1[[#This Row],[Actual_Sales]]-(Table1[[#This Row],[COGS]]+Table1[[#This Row],[Expenses]])</f>
        <v>91</v>
      </c>
      <c r="K410">
        <v>110</v>
      </c>
      <c r="L410">
        <f>Table1[[#This Row],[Actual_Profit]]-Table1[[#This Row],[Budget_Profit]]</f>
        <v>-19</v>
      </c>
      <c r="M410" s="5">
        <f>IF(
Table1[[#This Row],[Budget_Profit]]=0,
"",
IF(
Table1[[#This Row],[Budget_Profit]]&gt;0,
(Table1[[#This Row],[Actual_Profit]]-Table1[[#This Row],[Budget_Profit]])/Table1[[#This Row],[Budget_Profit]],
(Table1[[#This Row],[Actual_Profit]]-Table1[[#This Row],[Budget_Profit]])/ABS(Table1[[#This Row],[Budget_Profit]])
)
)</f>
        <v>-0.17272727272727273</v>
      </c>
      <c r="N410" s="5" t="str">
        <f>IF(Table1[[#This Row],[Profit_Var]]&gt;=0, "Above Budget", "Below Budget")</f>
        <v>Below Budget</v>
      </c>
      <c r="O410">
        <v>87</v>
      </c>
      <c r="P410">
        <v>90</v>
      </c>
      <c r="Q410">
        <f>Table1[[#This Row],[COGS]]-Table1[[#This Row],[Budget_COGS]]</f>
        <v>-3</v>
      </c>
      <c r="R410" s="5">
        <f>IF(
Table1[[#This Row],[Budget_COGS]]=0,
"",
IF(
Table1[[#This Row],[Budget_COGS]]&gt;0,
(Table1[[#This Row],[Budget_COGS]]-Table1[[#This Row],[COGS]]) / Table1[[#This Row],[Budget_COGS]],
(Table1[[#This Row],[Budget_COGS]]-Table1[[#This Row],[COGS]]) / ABS(Table1[[#This Row],[Budget_COGS]])
)
)</f>
        <v>3.3333333333333333E-2</v>
      </c>
      <c r="S410" s="5" t="str">
        <f>IF(Table1[[#This Row],[COGS _Var]]&gt;=0, "Above Budget", "Below Budget")</f>
        <v>Below Budget</v>
      </c>
      <c r="T410">
        <f>Table1[[#This Row],[Actual_Sales]]-Table1[[#This Row],[COGS]]</f>
        <v>126</v>
      </c>
      <c r="U410">
        <v>140</v>
      </c>
      <c r="V410">
        <f>Table1[[#This Row],[Gross_Margin]]-Table1[[#This Row],[Budget_Margin]]</f>
        <v>-14</v>
      </c>
      <c r="W410" s="5">
        <f>IF(
Table1[[#This Row],[Budget_Margin]]=0,
"",
IF(
Table1[[#This Row],[Budget_Margin]]&gt;0,
(Table1[[#This Row],[Gross_Margin]]-Table1[[#This Row],[Budget_Margin]]) / Table1[[#This Row],[Budget_Margin]],
(Table1[[#This Row],[Gross_Margin]]-Table1[[#This Row],[Budget_Margin]]) / ABS(Table1[[#This Row],[Budget_Margin]])
)
)</f>
        <v>-0.1</v>
      </c>
      <c r="X410" s="5" t="str">
        <f>IF(Table1[[#This Row],[Margin_Var]]&gt;=0, "Above Budget", "Below Budget")</f>
        <v>Below Budget</v>
      </c>
      <c r="Y410" s="5">
        <f>IFERROR(Table1[[#This Row],[Gross_Margin]]/Table1[[#This Row],[Actual_Sales]],0)</f>
        <v>0.59154929577464788</v>
      </c>
      <c r="Z410" s="5">
        <f>Table1[[#This Row],[Actual_Profit]]/Table1[[#This Row],[Actual_Sales]]</f>
        <v>0.42723004694835681</v>
      </c>
      <c r="AA410">
        <v>35</v>
      </c>
      <c r="AB410" s="5">
        <f>IFERROR(Table1[[#This Row],[Expenses]]/Table1[[#This Row],[Actual_Sales]],0)</f>
        <v>0.16431924882629109</v>
      </c>
      <c r="AC410">
        <v>24</v>
      </c>
      <c r="AD410">
        <v>756</v>
      </c>
      <c r="AE410" s="5">
        <f>IFERROR(Table1[[#This Row],[Inventory]]/Table1[[#This Row],[Actual_Sales]],0)</f>
        <v>3.5492957746478875</v>
      </c>
    </row>
    <row r="411" spans="1:31" x14ac:dyDescent="0.25">
      <c r="A411">
        <v>2242</v>
      </c>
      <c r="B411">
        <v>641</v>
      </c>
      <c r="C411">
        <v>8</v>
      </c>
      <c r="D411" s="2">
        <v>40544</v>
      </c>
      <c r="E411">
        <v>611</v>
      </c>
      <c r="F411">
        <v>480</v>
      </c>
      <c r="G411">
        <f>Table1[[#This Row],[Actual_Sales]]-Table1[[#This Row],[Budget_Sales]]</f>
        <v>131</v>
      </c>
      <c r="H411" s="5">
        <f>IF(
Table1[[#This Row],[Budget_Sales]]=0,
"",
IF(
Table1[[#This Row],[Budget_Sales]]&gt;0,
(Table1[[#This Row],[Actual_Sales]]-Table1[[#This Row],[Budget_Sales]])/Table1[[#This Row],[Budget_Sales]],
(Table1[[#This Row],[Actual_Sales]]-Table1[[#This Row],[Budget_Sales]])/ABS(Table1[[#This Row],[Budget_Sales]])
)
)</f>
        <v>0.27291666666666664</v>
      </c>
      <c r="I411" s="5" t="str">
        <f>IF(Table1[[#This Row],[Sales_Var]]&gt;=0,"Above Budget","Below Budget")</f>
        <v>Above Budget</v>
      </c>
      <c r="J411">
        <f>Table1[[#This Row],[Actual_Sales]]-(Table1[[#This Row],[COGS]]+Table1[[#This Row],[Expenses]])</f>
        <v>261</v>
      </c>
      <c r="K411">
        <v>200</v>
      </c>
      <c r="L411">
        <f>Table1[[#This Row],[Actual_Profit]]-Table1[[#This Row],[Budget_Profit]]</f>
        <v>61</v>
      </c>
      <c r="M411" s="5">
        <f>IF(
Table1[[#This Row],[Budget_Profit]]=0,
"",
IF(
Table1[[#This Row],[Budget_Profit]]&gt;0,
(Table1[[#This Row],[Actual_Profit]]-Table1[[#This Row],[Budget_Profit]])/Table1[[#This Row],[Budget_Profit]],
(Table1[[#This Row],[Actual_Profit]]-Table1[[#This Row],[Budget_Profit]])/ABS(Table1[[#This Row],[Budget_Profit]])
)
)</f>
        <v>0.30499999999999999</v>
      </c>
      <c r="N411" s="5" t="str">
        <f>IF(Table1[[#This Row],[Profit_Var]]&gt;=0, "Above Budget", "Below Budget")</f>
        <v>Above Budget</v>
      </c>
      <c r="O411">
        <v>234</v>
      </c>
      <c r="P411">
        <v>200</v>
      </c>
      <c r="Q411">
        <f>Table1[[#This Row],[COGS]]-Table1[[#This Row],[Budget_COGS]]</f>
        <v>34</v>
      </c>
      <c r="R411" s="5">
        <f>IF(
Table1[[#This Row],[Budget_COGS]]=0,
"",
IF(
Table1[[#This Row],[Budget_COGS]]&gt;0,
(Table1[[#This Row],[Budget_COGS]]-Table1[[#This Row],[COGS]]) / Table1[[#This Row],[Budget_COGS]],
(Table1[[#This Row],[Budget_COGS]]-Table1[[#This Row],[COGS]]) / ABS(Table1[[#This Row],[Budget_COGS]])
)
)</f>
        <v>-0.17</v>
      </c>
      <c r="S411" s="5" t="str">
        <f>IF(Table1[[#This Row],[COGS _Var]]&gt;=0, "Above Budget", "Below Budget")</f>
        <v>Above Budget</v>
      </c>
      <c r="T411">
        <f>Table1[[#This Row],[Actual_Sales]]-Table1[[#This Row],[COGS]]</f>
        <v>377</v>
      </c>
      <c r="U411">
        <v>280</v>
      </c>
      <c r="V411">
        <f>Table1[[#This Row],[Gross_Margin]]-Table1[[#This Row],[Budget_Margin]]</f>
        <v>97</v>
      </c>
      <c r="W411" s="5">
        <f>IF(
Table1[[#This Row],[Budget_Margin]]=0,
"",
IF(
Table1[[#This Row],[Budget_Margin]]&gt;0,
(Table1[[#This Row],[Gross_Margin]]-Table1[[#This Row],[Budget_Margin]]) / Table1[[#This Row],[Budget_Margin]],
(Table1[[#This Row],[Gross_Margin]]-Table1[[#This Row],[Budget_Margin]]) / ABS(Table1[[#This Row],[Budget_Margin]])
)
)</f>
        <v>0.34642857142857142</v>
      </c>
      <c r="X411" s="5" t="str">
        <f>IF(Table1[[#This Row],[Margin_Var]]&gt;=0, "Above Budget", "Below Budget")</f>
        <v>Above Budget</v>
      </c>
      <c r="Y411" s="5">
        <f>IFERROR(Table1[[#This Row],[Gross_Margin]]/Table1[[#This Row],[Actual_Sales]],0)</f>
        <v>0.61702127659574468</v>
      </c>
      <c r="Z411" s="5">
        <f>Table1[[#This Row],[Actual_Profit]]/Table1[[#This Row],[Actual_Sales]]</f>
        <v>0.42716857610474634</v>
      </c>
      <c r="AA411">
        <v>116</v>
      </c>
      <c r="AB411" s="5">
        <f>IFERROR(Table1[[#This Row],[Expenses]]/Table1[[#This Row],[Actual_Sales]],0)</f>
        <v>0.18985270049099837</v>
      </c>
      <c r="AC411">
        <v>77</v>
      </c>
      <c r="AD411">
        <v>1310</v>
      </c>
      <c r="AE411" s="5">
        <f>IFERROR(Table1[[#This Row],[Inventory]]/Table1[[#This Row],[Actual_Sales]],0)</f>
        <v>2.1440261865793779</v>
      </c>
    </row>
    <row r="412" spans="1:31" x14ac:dyDescent="0.25">
      <c r="A412">
        <v>1591</v>
      </c>
      <c r="B412">
        <v>979</v>
      </c>
      <c r="C412">
        <v>6</v>
      </c>
      <c r="D412" s="2">
        <v>40422</v>
      </c>
      <c r="E412">
        <v>199</v>
      </c>
      <c r="F412">
        <v>170</v>
      </c>
      <c r="G412">
        <f>Table1[[#This Row],[Actual_Sales]]-Table1[[#This Row],[Budget_Sales]]</f>
        <v>29</v>
      </c>
      <c r="H412" s="5">
        <f>IF(
Table1[[#This Row],[Budget_Sales]]=0,
"",
IF(
Table1[[#This Row],[Budget_Sales]]&gt;0,
(Table1[[#This Row],[Actual_Sales]]-Table1[[#This Row],[Budget_Sales]])/Table1[[#This Row],[Budget_Sales]],
(Table1[[#This Row],[Actual_Sales]]-Table1[[#This Row],[Budget_Sales]])/ABS(Table1[[#This Row],[Budget_Sales]])
)
)</f>
        <v>0.17058823529411765</v>
      </c>
      <c r="I412" s="5" t="str">
        <f>IF(Table1[[#This Row],[Sales_Var]]&gt;=0,"Above Budget","Below Budget")</f>
        <v>Above Budget</v>
      </c>
      <c r="J412">
        <f>Table1[[#This Row],[Actual_Sales]]-(Table1[[#This Row],[COGS]]+Table1[[#This Row],[Expenses]])</f>
        <v>85</v>
      </c>
      <c r="K412">
        <v>90</v>
      </c>
      <c r="L412">
        <f>Table1[[#This Row],[Actual_Profit]]-Table1[[#This Row],[Budget_Profit]]</f>
        <v>-5</v>
      </c>
      <c r="M412" s="5">
        <f>IF(
Table1[[#This Row],[Budget_Profit]]=0,
"",
IF(
Table1[[#This Row],[Budget_Profit]]&gt;0,
(Table1[[#This Row],[Actual_Profit]]-Table1[[#This Row],[Budget_Profit]])/Table1[[#This Row],[Budget_Profit]],
(Table1[[#This Row],[Actual_Profit]]-Table1[[#This Row],[Budget_Profit]])/ABS(Table1[[#This Row],[Budget_Profit]])
)
)</f>
        <v>-5.5555555555555552E-2</v>
      </c>
      <c r="N412" s="5" t="str">
        <f>IF(Table1[[#This Row],[Profit_Var]]&gt;=0, "Above Budget", "Below Budget")</f>
        <v>Below Budget</v>
      </c>
      <c r="O412">
        <v>81</v>
      </c>
      <c r="P412">
        <v>60</v>
      </c>
      <c r="Q412">
        <f>Table1[[#This Row],[COGS]]-Table1[[#This Row],[Budget_COGS]]</f>
        <v>21</v>
      </c>
      <c r="R412" s="5">
        <f>IF(
Table1[[#This Row],[Budget_COGS]]=0,
"",
IF(
Table1[[#This Row],[Budget_COGS]]&gt;0,
(Table1[[#This Row],[Budget_COGS]]-Table1[[#This Row],[COGS]]) / Table1[[#This Row],[Budget_COGS]],
(Table1[[#This Row],[Budget_COGS]]-Table1[[#This Row],[COGS]]) / ABS(Table1[[#This Row],[Budget_COGS]])
)
)</f>
        <v>-0.35</v>
      </c>
      <c r="S412" s="5" t="str">
        <f>IF(Table1[[#This Row],[COGS _Var]]&gt;=0, "Above Budget", "Below Budget")</f>
        <v>Above Budget</v>
      </c>
      <c r="T412">
        <f>Table1[[#This Row],[Actual_Sales]]-Table1[[#This Row],[COGS]]</f>
        <v>118</v>
      </c>
      <c r="U412">
        <v>110</v>
      </c>
      <c r="V412">
        <f>Table1[[#This Row],[Gross_Margin]]-Table1[[#This Row],[Budget_Margin]]</f>
        <v>8</v>
      </c>
      <c r="W412" s="5">
        <f>IF(
Table1[[#This Row],[Budget_Margin]]=0,
"",
IF(
Table1[[#This Row],[Budget_Margin]]&gt;0,
(Table1[[#This Row],[Gross_Margin]]-Table1[[#This Row],[Budget_Margin]]) / Table1[[#This Row],[Budget_Margin]],
(Table1[[#This Row],[Gross_Margin]]-Table1[[#This Row],[Budget_Margin]]) / ABS(Table1[[#This Row],[Budget_Margin]])
)
)</f>
        <v>7.2727272727272724E-2</v>
      </c>
      <c r="X412" s="5" t="str">
        <f>IF(Table1[[#This Row],[Margin_Var]]&gt;=0, "Above Budget", "Below Budget")</f>
        <v>Above Budget</v>
      </c>
      <c r="Y412" s="5">
        <f>IFERROR(Table1[[#This Row],[Gross_Margin]]/Table1[[#This Row],[Actual_Sales]],0)</f>
        <v>0.59296482412060303</v>
      </c>
      <c r="Z412" s="5">
        <f>Table1[[#This Row],[Actual_Profit]]/Table1[[#This Row],[Actual_Sales]]</f>
        <v>0.42713567839195982</v>
      </c>
      <c r="AA412">
        <v>33</v>
      </c>
      <c r="AB412" s="5">
        <f>IFERROR(Table1[[#This Row],[Expenses]]/Table1[[#This Row],[Actual_Sales]],0)</f>
        <v>0.16582914572864321</v>
      </c>
      <c r="AC412">
        <v>22</v>
      </c>
      <c r="AD412">
        <v>588</v>
      </c>
      <c r="AE412" s="5">
        <f>IFERROR(Table1[[#This Row],[Inventory]]/Table1[[#This Row],[Actual_Sales]],0)</f>
        <v>2.9547738693467336</v>
      </c>
    </row>
    <row r="413" spans="1:31" x14ac:dyDescent="0.25">
      <c r="A413">
        <v>296</v>
      </c>
      <c r="B413">
        <v>719</v>
      </c>
      <c r="C413">
        <v>3</v>
      </c>
      <c r="D413" s="2">
        <v>40210</v>
      </c>
      <c r="E413">
        <v>232</v>
      </c>
      <c r="F413">
        <v>240</v>
      </c>
      <c r="G413">
        <f>Table1[[#This Row],[Actual_Sales]]-Table1[[#This Row],[Budget_Sales]]</f>
        <v>-8</v>
      </c>
      <c r="H413" s="5">
        <f>IF(
Table1[[#This Row],[Budget_Sales]]=0,
"",
IF(
Table1[[#This Row],[Budget_Sales]]&gt;0,
(Table1[[#This Row],[Actual_Sales]]-Table1[[#This Row],[Budget_Sales]])/Table1[[#This Row],[Budget_Sales]],
(Table1[[#This Row],[Actual_Sales]]-Table1[[#This Row],[Budget_Sales]])/ABS(Table1[[#This Row],[Budget_Sales]])
)
)</f>
        <v>-3.3333333333333333E-2</v>
      </c>
      <c r="I413" s="5" t="str">
        <f>IF(Table1[[#This Row],[Sales_Var]]&gt;=0,"Above Budget","Below Budget")</f>
        <v>Below Budget</v>
      </c>
      <c r="J413">
        <f>Table1[[#This Row],[Actual_Sales]]-(Table1[[#This Row],[COGS]]+Table1[[#This Row],[Expenses]])</f>
        <v>99</v>
      </c>
      <c r="K413">
        <v>110</v>
      </c>
      <c r="L413">
        <f>Table1[[#This Row],[Actual_Profit]]-Table1[[#This Row],[Budget_Profit]]</f>
        <v>-11</v>
      </c>
      <c r="M413" s="5">
        <f>IF(
Table1[[#This Row],[Budget_Profit]]=0,
"",
IF(
Table1[[#This Row],[Budget_Profit]]&gt;0,
(Table1[[#This Row],[Actual_Profit]]-Table1[[#This Row],[Budget_Profit]])/Table1[[#This Row],[Budget_Profit]],
(Table1[[#This Row],[Actual_Profit]]-Table1[[#This Row],[Budget_Profit]])/ABS(Table1[[#This Row],[Budget_Profit]])
)
)</f>
        <v>-0.1</v>
      </c>
      <c r="N413" s="5" t="str">
        <f>IF(Table1[[#This Row],[Profit_Var]]&gt;=0, "Above Budget", "Below Budget")</f>
        <v>Below Budget</v>
      </c>
      <c r="O413">
        <v>95</v>
      </c>
      <c r="P413">
        <v>100</v>
      </c>
      <c r="Q413">
        <f>Table1[[#This Row],[COGS]]-Table1[[#This Row],[Budget_COGS]]</f>
        <v>-5</v>
      </c>
      <c r="R413" s="5">
        <f>IF(
Table1[[#This Row],[Budget_COGS]]=0,
"",
IF(
Table1[[#This Row],[Budget_COGS]]&gt;0,
(Table1[[#This Row],[Budget_COGS]]-Table1[[#This Row],[COGS]]) / Table1[[#This Row],[Budget_COGS]],
(Table1[[#This Row],[Budget_COGS]]-Table1[[#This Row],[COGS]]) / ABS(Table1[[#This Row],[Budget_COGS]])
)
)</f>
        <v>0.05</v>
      </c>
      <c r="S413" s="5" t="str">
        <f>IF(Table1[[#This Row],[COGS _Var]]&gt;=0, "Above Budget", "Below Budget")</f>
        <v>Below Budget</v>
      </c>
      <c r="T413">
        <f>Table1[[#This Row],[Actual_Sales]]-Table1[[#This Row],[COGS]]</f>
        <v>137</v>
      </c>
      <c r="U413">
        <v>140</v>
      </c>
      <c r="V413">
        <f>Table1[[#This Row],[Gross_Margin]]-Table1[[#This Row],[Budget_Margin]]</f>
        <v>-3</v>
      </c>
      <c r="W413" s="5">
        <f>IF(
Table1[[#This Row],[Budget_Margin]]=0,
"",
IF(
Table1[[#This Row],[Budget_Margin]]&gt;0,
(Table1[[#This Row],[Gross_Margin]]-Table1[[#This Row],[Budget_Margin]]) / Table1[[#This Row],[Budget_Margin]],
(Table1[[#This Row],[Gross_Margin]]-Table1[[#This Row],[Budget_Margin]]) / ABS(Table1[[#This Row],[Budget_Margin]])
)
)</f>
        <v>-2.1428571428571429E-2</v>
      </c>
      <c r="X413" s="5" t="str">
        <f>IF(Table1[[#This Row],[Margin_Var]]&gt;=0, "Above Budget", "Below Budget")</f>
        <v>Below Budget</v>
      </c>
      <c r="Y413" s="5">
        <f>IFERROR(Table1[[#This Row],[Gross_Margin]]/Table1[[#This Row],[Actual_Sales]],0)</f>
        <v>0.59051724137931039</v>
      </c>
      <c r="Z413" s="5">
        <f>Table1[[#This Row],[Actual_Profit]]/Table1[[#This Row],[Actual_Sales]]</f>
        <v>0.42672413793103448</v>
      </c>
      <c r="AA413">
        <v>38</v>
      </c>
      <c r="AB413" s="5">
        <f>IFERROR(Table1[[#This Row],[Expenses]]/Table1[[#This Row],[Actual_Sales]],0)</f>
        <v>0.16379310344827586</v>
      </c>
      <c r="AC413">
        <v>26</v>
      </c>
      <c r="AD413">
        <v>809</v>
      </c>
      <c r="AE413" s="5">
        <f>IFERROR(Table1[[#This Row],[Inventory]]/Table1[[#This Row],[Actual_Sales]],0)</f>
        <v>3.4870689655172415</v>
      </c>
    </row>
    <row r="414" spans="1:31" x14ac:dyDescent="0.25">
      <c r="A414">
        <v>321</v>
      </c>
      <c r="B414">
        <v>847</v>
      </c>
      <c r="C414">
        <v>10</v>
      </c>
      <c r="D414" s="2">
        <v>40210</v>
      </c>
      <c r="E414">
        <v>232</v>
      </c>
      <c r="F414">
        <v>200</v>
      </c>
      <c r="G414">
        <f>Table1[[#This Row],[Actual_Sales]]-Table1[[#This Row],[Budget_Sales]]</f>
        <v>32</v>
      </c>
      <c r="H414" s="5">
        <f>IF(
Table1[[#This Row],[Budget_Sales]]=0,
"",
IF(
Table1[[#This Row],[Budget_Sales]]&gt;0,
(Table1[[#This Row],[Actual_Sales]]-Table1[[#This Row],[Budget_Sales]])/Table1[[#This Row],[Budget_Sales]],
(Table1[[#This Row],[Actual_Sales]]-Table1[[#This Row],[Budget_Sales]])/ABS(Table1[[#This Row],[Budget_Sales]])
)
)</f>
        <v>0.16</v>
      </c>
      <c r="I414" s="5" t="str">
        <f>IF(Table1[[#This Row],[Sales_Var]]&gt;=0,"Above Budget","Below Budget")</f>
        <v>Above Budget</v>
      </c>
      <c r="J414">
        <f>Table1[[#This Row],[Actual_Sales]]-(Table1[[#This Row],[COGS]]+Table1[[#This Row],[Expenses]])</f>
        <v>99</v>
      </c>
      <c r="K414">
        <v>100</v>
      </c>
      <c r="L414">
        <f>Table1[[#This Row],[Actual_Profit]]-Table1[[#This Row],[Budget_Profit]]</f>
        <v>-1</v>
      </c>
      <c r="M414" s="5">
        <f>IF(
Table1[[#This Row],[Budget_Profit]]=0,
"",
IF(
Table1[[#This Row],[Budget_Profit]]&gt;0,
(Table1[[#This Row],[Actual_Profit]]-Table1[[#This Row],[Budget_Profit]])/Table1[[#This Row],[Budget_Profit]],
(Table1[[#This Row],[Actual_Profit]]-Table1[[#This Row],[Budget_Profit]])/ABS(Table1[[#This Row],[Budget_Profit]])
)
)</f>
        <v>-0.01</v>
      </c>
      <c r="N414" s="5" t="str">
        <f>IF(Table1[[#This Row],[Profit_Var]]&gt;=0, "Above Budget", "Below Budget")</f>
        <v>Below Budget</v>
      </c>
      <c r="O414">
        <v>95</v>
      </c>
      <c r="P414">
        <v>80</v>
      </c>
      <c r="Q414">
        <f>Table1[[#This Row],[COGS]]-Table1[[#This Row],[Budget_COGS]]</f>
        <v>15</v>
      </c>
      <c r="R414" s="5">
        <f>IF(
Table1[[#This Row],[Budget_COGS]]=0,
"",
IF(
Table1[[#This Row],[Budget_COGS]]&gt;0,
(Table1[[#This Row],[Budget_COGS]]-Table1[[#This Row],[COGS]]) / Table1[[#This Row],[Budget_COGS]],
(Table1[[#This Row],[Budget_COGS]]-Table1[[#This Row],[COGS]]) / ABS(Table1[[#This Row],[Budget_COGS]])
)
)</f>
        <v>-0.1875</v>
      </c>
      <c r="S414" s="5" t="str">
        <f>IF(Table1[[#This Row],[COGS _Var]]&gt;=0, "Above Budget", "Below Budget")</f>
        <v>Above Budget</v>
      </c>
      <c r="T414">
        <f>Table1[[#This Row],[Actual_Sales]]-Table1[[#This Row],[COGS]]</f>
        <v>137</v>
      </c>
      <c r="U414">
        <v>120</v>
      </c>
      <c r="V414">
        <f>Table1[[#This Row],[Gross_Margin]]-Table1[[#This Row],[Budget_Margin]]</f>
        <v>17</v>
      </c>
      <c r="W414" s="5">
        <f>IF(
Table1[[#This Row],[Budget_Margin]]=0,
"",
IF(
Table1[[#This Row],[Budget_Margin]]&gt;0,
(Table1[[#This Row],[Gross_Margin]]-Table1[[#This Row],[Budget_Margin]]) / Table1[[#This Row],[Budget_Margin]],
(Table1[[#This Row],[Gross_Margin]]-Table1[[#This Row],[Budget_Margin]]) / ABS(Table1[[#This Row],[Budget_Margin]])
)
)</f>
        <v>0.14166666666666666</v>
      </c>
      <c r="X414" s="5" t="str">
        <f>IF(Table1[[#This Row],[Margin_Var]]&gt;=0, "Above Budget", "Below Budget")</f>
        <v>Above Budget</v>
      </c>
      <c r="Y414" s="5">
        <f>IFERROR(Table1[[#This Row],[Gross_Margin]]/Table1[[#This Row],[Actual_Sales]],0)</f>
        <v>0.59051724137931039</v>
      </c>
      <c r="Z414" s="5">
        <f>Table1[[#This Row],[Actual_Profit]]/Table1[[#This Row],[Actual_Sales]]</f>
        <v>0.42672413793103448</v>
      </c>
      <c r="AA414">
        <v>38</v>
      </c>
      <c r="AB414" s="5">
        <f>IFERROR(Table1[[#This Row],[Expenses]]/Table1[[#This Row],[Actual_Sales]],0)</f>
        <v>0.16379310344827586</v>
      </c>
      <c r="AC414">
        <v>26</v>
      </c>
      <c r="AD414">
        <v>809</v>
      </c>
      <c r="AE414" s="5">
        <f>IFERROR(Table1[[#This Row],[Inventory]]/Table1[[#This Row],[Actual_Sales]],0)</f>
        <v>3.4870689655172415</v>
      </c>
    </row>
    <row r="415" spans="1:31" x14ac:dyDescent="0.25">
      <c r="A415">
        <v>2297</v>
      </c>
      <c r="B415">
        <v>959</v>
      </c>
      <c r="C415">
        <v>2</v>
      </c>
      <c r="D415" s="2">
        <v>40544</v>
      </c>
      <c r="E415">
        <v>347</v>
      </c>
      <c r="F415">
        <v>290</v>
      </c>
      <c r="G415">
        <f>Table1[[#This Row],[Actual_Sales]]-Table1[[#This Row],[Budget_Sales]]</f>
        <v>57</v>
      </c>
      <c r="H415" s="5">
        <f>IF(
Table1[[#This Row],[Budget_Sales]]=0,
"",
IF(
Table1[[#This Row],[Budget_Sales]]&gt;0,
(Table1[[#This Row],[Actual_Sales]]-Table1[[#This Row],[Budget_Sales]])/Table1[[#This Row],[Budget_Sales]],
(Table1[[#This Row],[Actual_Sales]]-Table1[[#This Row],[Budget_Sales]])/ABS(Table1[[#This Row],[Budget_Sales]])
)
)</f>
        <v>0.19655172413793104</v>
      </c>
      <c r="I415" s="5" t="str">
        <f>IF(Table1[[#This Row],[Sales_Var]]&gt;=0,"Above Budget","Below Budget")</f>
        <v>Above Budget</v>
      </c>
      <c r="J415">
        <f>Table1[[#This Row],[Actual_Sales]]-(Table1[[#This Row],[COGS]]+Table1[[#This Row],[Expenses]])</f>
        <v>148</v>
      </c>
      <c r="K415">
        <v>130</v>
      </c>
      <c r="L415">
        <f>Table1[[#This Row],[Actual_Profit]]-Table1[[#This Row],[Budget_Profit]]</f>
        <v>18</v>
      </c>
      <c r="M415" s="5">
        <f>IF(
Table1[[#This Row],[Budget_Profit]]=0,
"",
IF(
Table1[[#This Row],[Budget_Profit]]&gt;0,
(Table1[[#This Row],[Actual_Profit]]-Table1[[#This Row],[Budget_Profit]])/Table1[[#This Row],[Budget_Profit]],
(Table1[[#This Row],[Actual_Profit]]-Table1[[#This Row],[Budget_Profit]])/ABS(Table1[[#This Row],[Budget_Profit]])
)
)</f>
        <v>0.13846153846153847</v>
      </c>
      <c r="N415" s="5" t="str">
        <f>IF(Table1[[#This Row],[Profit_Var]]&gt;=0, "Above Budget", "Below Budget")</f>
        <v>Above Budget</v>
      </c>
      <c r="O415">
        <v>124</v>
      </c>
      <c r="P415">
        <v>110</v>
      </c>
      <c r="Q415">
        <f>Table1[[#This Row],[COGS]]-Table1[[#This Row],[Budget_COGS]]</f>
        <v>14</v>
      </c>
      <c r="R415" s="5">
        <f>IF(
Table1[[#This Row],[Budget_COGS]]=0,
"",
IF(
Table1[[#This Row],[Budget_COGS]]&gt;0,
(Table1[[#This Row],[Budget_COGS]]-Table1[[#This Row],[COGS]]) / Table1[[#This Row],[Budget_COGS]],
(Table1[[#This Row],[Budget_COGS]]-Table1[[#This Row],[COGS]]) / ABS(Table1[[#This Row],[Budget_COGS]])
)
)</f>
        <v>-0.12727272727272726</v>
      </c>
      <c r="S415" s="5" t="str">
        <f>IF(Table1[[#This Row],[COGS _Var]]&gt;=0, "Above Budget", "Below Budget")</f>
        <v>Above Budget</v>
      </c>
      <c r="T415">
        <f>Table1[[#This Row],[Actual_Sales]]-Table1[[#This Row],[COGS]]</f>
        <v>223</v>
      </c>
      <c r="U415">
        <v>180</v>
      </c>
      <c r="V415">
        <f>Table1[[#This Row],[Gross_Margin]]-Table1[[#This Row],[Budget_Margin]]</f>
        <v>43</v>
      </c>
      <c r="W415" s="5">
        <f>IF(
Table1[[#This Row],[Budget_Margin]]=0,
"",
IF(
Table1[[#This Row],[Budget_Margin]]&gt;0,
(Table1[[#This Row],[Gross_Margin]]-Table1[[#This Row],[Budget_Margin]]) / Table1[[#This Row],[Budget_Margin]],
(Table1[[#This Row],[Gross_Margin]]-Table1[[#This Row],[Budget_Margin]]) / ABS(Table1[[#This Row],[Budget_Margin]])
)
)</f>
        <v>0.2388888888888889</v>
      </c>
      <c r="X415" s="5" t="str">
        <f>IF(Table1[[#This Row],[Margin_Var]]&gt;=0, "Above Budget", "Below Budget")</f>
        <v>Above Budget</v>
      </c>
      <c r="Y415" s="5">
        <f>IFERROR(Table1[[#This Row],[Gross_Margin]]/Table1[[#This Row],[Actual_Sales]],0)</f>
        <v>0.64265129682997113</v>
      </c>
      <c r="Z415" s="5">
        <f>Table1[[#This Row],[Actual_Profit]]/Table1[[#This Row],[Actual_Sales]]</f>
        <v>0.4265129682997118</v>
      </c>
      <c r="AA415">
        <v>75</v>
      </c>
      <c r="AB415" s="5">
        <f>IFERROR(Table1[[#This Row],[Expenses]]/Table1[[#This Row],[Actual_Sales]],0)</f>
        <v>0.21613832853025935</v>
      </c>
      <c r="AC415">
        <v>40</v>
      </c>
      <c r="AD415">
        <v>961</v>
      </c>
      <c r="AE415" s="5">
        <f>IFERROR(Table1[[#This Row],[Inventory]]/Table1[[#This Row],[Actual_Sales]],0)</f>
        <v>2.7694524495677233</v>
      </c>
    </row>
    <row r="416" spans="1:31" x14ac:dyDescent="0.25">
      <c r="A416">
        <v>2199</v>
      </c>
      <c r="B416">
        <v>509</v>
      </c>
      <c r="C416">
        <v>8</v>
      </c>
      <c r="D416" s="2">
        <v>40544</v>
      </c>
      <c r="E416">
        <v>347</v>
      </c>
      <c r="F416">
        <v>270</v>
      </c>
      <c r="G416">
        <f>Table1[[#This Row],[Actual_Sales]]-Table1[[#This Row],[Budget_Sales]]</f>
        <v>77</v>
      </c>
      <c r="H416" s="5">
        <f>IF(
Table1[[#This Row],[Budget_Sales]]=0,
"",
IF(
Table1[[#This Row],[Budget_Sales]]&gt;0,
(Table1[[#This Row],[Actual_Sales]]-Table1[[#This Row],[Budget_Sales]])/Table1[[#This Row],[Budget_Sales]],
(Table1[[#This Row],[Actual_Sales]]-Table1[[#This Row],[Budget_Sales]])/ABS(Table1[[#This Row],[Budget_Sales]])
)
)</f>
        <v>0.28518518518518521</v>
      </c>
      <c r="I416" s="5" t="str">
        <f>IF(Table1[[#This Row],[Sales_Var]]&gt;=0,"Above Budget","Below Budget")</f>
        <v>Above Budget</v>
      </c>
      <c r="J416">
        <f>Table1[[#This Row],[Actual_Sales]]-(Table1[[#This Row],[COGS]]+Table1[[#This Row],[Expenses]])</f>
        <v>148</v>
      </c>
      <c r="K416">
        <v>120</v>
      </c>
      <c r="L416">
        <f>Table1[[#This Row],[Actual_Profit]]-Table1[[#This Row],[Budget_Profit]]</f>
        <v>28</v>
      </c>
      <c r="M416" s="5">
        <f>IF(
Table1[[#This Row],[Budget_Profit]]=0,
"",
IF(
Table1[[#This Row],[Budget_Profit]]&gt;0,
(Table1[[#This Row],[Actual_Profit]]-Table1[[#This Row],[Budget_Profit]])/Table1[[#This Row],[Budget_Profit]],
(Table1[[#This Row],[Actual_Profit]]-Table1[[#This Row],[Budget_Profit]])/ABS(Table1[[#This Row],[Budget_Profit]])
)
)</f>
        <v>0.23333333333333334</v>
      </c>
      <c r="N416" s="5" t="str">
        <f>IF(Table1[[#This Row],[Profit_Var]]&gt;=0, "Above Budget", "Below Budget")</f>
        <v>Above Budget</v>
      </c>
      <c r="O416">
        <v>124</v>
      </c>
      <c r="P416">
        <v>100</v>
      </c>
      <c r="Q416">
        <f>Table1[[#This Row],[COGS]]-Table1[[#This Row],[Budget_COGS]]</f>
        <v>24</v>
      </c>
      <c r="R416" s="5">
        <f>IF(
Table1[[#This Row],[Budget_COGS]]=0,
"",
IF(
Table1[[#This Row],[Budget_COGS]]&gt;0,
(Table1[[#This Row],[Budget_COGS]]-Table1[[#This Row],[COGS]]) / Table1[[#This Row],[Budget_COGS]],
(Table1[[#This Row],[Budget_COGS]]-Table1[[#This Row],[COGS]]) / ABS(Table1[[#This Row],[Budget_COGS]])
)
)</f>
        <v>-0.24</v>
      </c>
      <c r="S416" s="5" t="str">
        <f>IF(Table1[[#This Row],[COGS _Var]]&gt;=0, "Above Budget", "Below Budget")</f>
        <v>Above Budget</v>
      </c>
      <c r="T416">
        <f>Table1[[#This Row],[Actual_Sales]]-Table1[[#This Row],[COGS]]</f>
        <v>223</v>
      </c>
      <c r="U416">
        <v>170</v>
      </c>
      <c r="V416">
        <f>Table1[[#This Row],[Gross_Margin]]-Table1[[#This Row],[Budget_Margin]]</f>
        <v>53</v>
      </c>
      <c r="W416" s="5">
        <f>IF(
Table1[[#This Row],[Budget_Margin]]=0,
"",
IF(
Table1[[#This Row],[Budget_Margin]]&gt;0,
(Table1[[#This Row],[Gross_Margin]]-Table1[[#This Row],[Budget_Margin]]) / Table1[[#This Row],[Budget_Margin]],
(Table1[[#This Row],[Gross_Margin]]-Table1[[#This Row],[Budget_Margin]]) / ABS(Table1[[#This Row],[Budget_Margin]])
)
)</f>
        <v>0.31176470588235294</v>
      </c>
      <c r="X416" s="5" t="str">
        <f>IF(Table1[[#This Row],[Margin_Var]]&gt;=0, "Above Budget", "Below Budget")</f>
        <v>Above Budget</v>
      </c>
      <c r="Y416" s="5">
        <f>IFERROR(Table1[[#This Row],[Gross_Margin]]/Table1[[#This Row],[Actual_Sales]],0)</f>
        <v>0.64265129682997113</v>
      </c>
      <c r="Z416" s="5">
        <f>Table1[[#This Row],[Actual_Profit]]/Table1[[#This Row],[Actual_Sales]]</f>
        <v>0.4265129682997118</v>
      </c>
      <c r="AA416">
        <v>75</v>
      </c>
      <c r="AB416" s="5">
        <f>IFERROR(Table1[[#This Row],[Expenses]]/Table1[[#This Row],[Actual_Sales]],0)</f>
        <v>0.21613832853025935</v>
      </c>
      <c r="AC416">
        <v>40</v>
      </c>
      <c r="AD416">
        <v>961</v>
      </c>
      <c r="AE416" s="5">
        <f>IFERROR(Table1[[#This Row],[Inventory]]/Table1[[#This Row],[Actual_Sales]],0)</f>
        <v>2.7694524495677233</v>
      </c>
    </row>
    <row r="417" spans="1:31" x14ac:dyDescent="0.25">
      <c r="A417">
        <v>2672</v>
      </c>
      <c r="B417">
        <v>262</v>
      </c>
      <c r="C417">
        <v>9</v>
      </c>
      <c r="D417" s="2">
        <v>40634</v>
      </c>
      <c r="E417">
        <v>129</v>
      </c>
      <c r="F417">
        <v>100</v>
      </c>
      <c r="G417">
        <f>Table1[[#This Row],[Actual_Sales]]-Table1[[#This Row],[Budget_Sales]]</f>
        <v>29</v>
      </c>
      <c r="H417" s="5">
        <f>IF(
Table1[[#This Row],[Budget_Sales]]=0,
"",
IF(
Table1[[#This Row],[Budget_Sales]]&gt;0,
(Table1[[#This Row],[Actual_Sales]]-Table1[[#This Row],[Budget_Sales]])/Table1[[#This Row],[Budget_Sales]],
(Table1[[#This Row],[Actual_Sales]]-Table1[[#This Row],[Budget_Sales]])/ABS(Table1[[#This Row],[Budget_Sales]])
)
)</f>
        <v>0.28999999999999998</v>
      </c>
      <c r="I417" s="5" t="str">
        <f>IF(Table1[[#This Row],[Sales_Var]]&gt;=0,"Above Budget","Below Budget")</f>
        <v>Above Budget</v>
      </c>
      <c r="J417">
        <f>Table1[[#This Row],[Actual_Sales]]-(Table1[[#This Row],[COGS]]+Table1[[#This Row],[Expenses]])</f>
        <v>55</v>
      </c>
      <c r="K417">
        <v>50</v>
      </c>
      <c r="L417">
        <f>Table1[[#This Row],[Actual_Profit]]-Table1[[#This Row],[Budget_Profit]]</f>
        <v>5</v>
      </c>
      <c r="M417" s="5">
        <f>IF(
Table1[[#This Row],[Budget_Profit]]=0,
"",
IF(
Table1[[#This Row],[Budget_Profit]]&gt;0,
(Table1[[#This Row],[Actual_Profit]]-Table1[[#This Row],[Budget_Profit]])/Table1[[#This Row],[Budget_Profit]],
(Table1[[#This Row],[Actual_Profit]]-Table1[[#This Row],[Budget_Profit]])/ABS(Table1[[#This Row],[Budget_Profit]])
)
)</f>
        <v>0.1</v>
      </c>
      <c r="N417" s="5" t="str">
        <f>IF(Table1[[#This Row],[Profit_Var]]&gt;=0, "Above Budget", "Below Budget")</f>
        <v>Above Budget</v>
      </c>
      <c r="O417">
        <v>49</v>
      </c>
      <c r="P417">
        <v>40</v>
      </c>
      <c r="Q417">
        <f>Table1[[#This Row],[COGS]]-Table1[[#This Row],[Budget_COGS]]</f>
        <v>9</v>
      </c>
      <c r="R417" s="5">
        <f>IF(
Table1[[#This Row],[Budget_COGS]]=0,
"",
IF(
Table1[[#This Row],[Budget_COGS]]&gt;0,
(Table1[[#This Row],[Budget_COGS]]-Table1[[#This Row],[COGS]]) / Table1[[#This Row],[Budget_COGS]],
(Table1[[#This Row],[Budget_COGS]]-Table1[[#This Row],[COGS]]) / ABS(Table1[[#This Row],[Budget_COGS]])
)
)</f>
        <v>-0.22500000000000001</v>
      </c>
      <c r="S417" s="5" t="str">
        <f>IF(Table1[[#This Row],[COGS _Var]]&gt;=0, "Above Budget", "Below Budget")</f>
        <v>Above Budget</v>
      </c>
      <c r="T417">
        <f>Table1[[#This Row],[Actual_Sales]]-Table1[[#This Row],[COGS]]</f>
        <v>80</v>
      </c>
      <c r="U417">
        <v>60</v>
      </c>
      <c r="V417">
        <f>Table1[[#This Row],[Gross_Margin]]-Table1[[#This Row],[Budget_Margin]]</f>
        <v>20</v>
      </c>
      <c r="W417" s="5">
        <f>IF(
Table1[[#This Row],[Budget_Margin]]=0,
"",
IF(
Table1[[#This Row],[Budget_Margin]]&gt;0,
(Table1[[#This Row],[Gross_Margin]]-Table1[[#This Row],[Budget_Margin]]) / Table1[[#This Row],[Budget_Margin]],
(Table1[[#This Row],[Gross_Margin]]-Table1[[#This Row],[Budget_Margin]]) / ABS(Table1[[#This Row],[Budget_Margin]])
)
)</f>
        <v>0.33333333333333331</v>
      </c>
      <c r="X417" s="5" t="str">
        <f>IF(Table1[[#This Row],[Margin_Var]]&gt;=0, "Above Budget", "Below Budget")</f>
        <v>Above Budget</v>
      </c>
      <c r="Y417" s="5">
        <f>IFERROR(Table1[[#This Row],[Gross_Margin]]/Table1[[#This Row],[Actual_Sales]],0)</f>
        <v>0.62015503875968991</v>
      </c>
      <c r="Z417" s="5">
        <f>Table1[[#This Row],[Actual_Profit]]/Table1[[#This Row],[Actual_Sales]]</f>
        <v>0.4263565891472868</v>
      </c>
      <c r="AA417">
        <v>25</v>
      </c>
      <c r="AB417" s="5">
        <f>IFERROR(Table1[[#This Row],[Expenses]]/Table1[[#This Row],[Actual_Sales]],0)</f>
        <v>0.19379844961240311</v>
      </c>
      <c r="AC417">
        <v>13</v>
      </c>
      <c r="AD417">
        <v>779</v>
      </c>
      <c r="AE417" s="5">
        <f>IFERROR(Table1[[#This Row],[Inventory]]/Table1[[#This Row],[Actual_Sales]],0)</f>
        <v>6.0387596899224807</v>
      </c>
    </row>
    <row r="418" spans="1:31" x14ac:dyDescent="0.25">
      <c r="A418">
        <v>2812</v>
      </c>
      <c r="B418">
        <v>904</v>
      </c>
      <c r="C418">
        <v>13</v>
      </c>
      <c r="D418" s="2">
        <v>40634</v>
      </c>
      <c r="E418">
        <v>129</v>
      </c>
      <c r="F418">
        <v>130</v>
      </c>
      <c r="G418">
        <f>Table1[[#This Row],[Actual_Sales]]-Table1[[#This Row],[Budget_Sales]]</f>
        <v>-1</v>
      </c>
      <c r="H418" s="5">
        <f>IF(
Table1[[#This Row],[Budget_Sales]]=0,
"",
IF(
Table1[[#This Row],[Budget_Sales]]&gt;0,
(Table1[[#This Row],[Actual_Sales]]-Table1[[#This Row],[Budget_Sales]])/Table1[[#This Row],[Budget_Sales]],
(Table1[[#This Row],[Actual_Sales]]-Table1[[#This Row],[Budget_Sales]])/ABS(Table1[[#This Row],[Budget_Sales]])
)
)</f>
        <v>-7.6923076923076927E-3</v>
      </c>
      <c r="I418" s="5" t="str">
        <f>IF(Table1[[#This Row],[Sales_Var]]&gt;=0,"Above Budget","Below Budget")</f>
        <v>Below Budget</v>
      </c>
      <c r="J418">
        <f>Table1[[#This Row],[Actual_Sales]]-(Table1[[#This Row],[COGS]]+Table1[[#This Row],[Expenses]])</f>
        <v>55</v>
      </c>
      <c r="K418">
        <v>60</v>
      </c>
      <c r="L418">
        <f>Table1[[#This Row],[Actual_Profit]]-Table1[[#This Row],[Budget_Profit]]</f>
        <v>-5</v>
      </c>
      <c r="M418" s="5">
        <f>IF(
Table1[[#This Row],[Budget_Profit]]=0,
"",
IF(
Table1[[#This Row],[Budget_Profit]]&gt;0,
(Table1[[#This Row],[Actual_Profit]]-Table1[[#This Row],[Budget_Profit]])/Table1[[#This Row],[Budget_Profit]],
(Table1[[#This Row],[Actual_Profit]]-Table1[[#This Row],[Budget_Profit]])/ABS(Table1[[#This Row],[Budget_Profit]])
)
)</f>
        <v>-8.3333333333333329E-2</v>
      </c>
      <c r="N418" s="5" t="str">
        <f>IF(Table1[[#This Row],[Profit_Var]]&gt;=0, "Above Budget", "Below Budget")</f>
        <v>Below Budget</v>
      </c>
      <c r="O418">
        <v>49</v>
      </c>
      <c r="P418">
        <v>50</v>
      </c>
      <c r="Q418">
        <f>Table1[[#This Row],[COGS]]-Table1[[#This Row],[Budget_COGS]]</f>
        <v>-1</v>
      </c>
      <c r="R418" s="5">
        <f>IF(
Table1[[#This Row],[Budget_COGS]]=0,
"",
IF(
Table1[[#This Row],[Budget_COGS]]&gt;0,
(Table1[[#This Row],[Budget_COGS]]-Table1[[#This Row],[COGS]]) / Table1[[#This Row],[Budget_COGS]],
(Table1[[#This Row],[Budget_COGS]]-Table1[[#This Row],[COGS]]) / ABS(Table1[[#This Row],[Budget_COGS]])
)
)</f>
        <v>0.02</v>
      </c>
      <c r="S418" s="5" t="str">
        <f>IF(Table1[[#This Row],[COGS _Var]]&gt;=0, "Above Budget", "Below Budget")</f>
        <v>Below Budget</v>
      </c>
      <c r="T418">
        <f>Table1[[#This Row],[Actual_Sales]]-Table1[[#This Row],[COGS]]</f>
        <v>80</v>
      </c>
      <c r="U418">
        <v>80</v>
      </c>
      <c r="V418">
        <f>Table1[[#This Row],[Gross_Margin]]-Table1[[#This Row],[Budget_Margin]]</f>
        <v>0</v>
      </c>
      <c r="W418" s="5">
        <f>IF(
Table1[[#This Row],[Budget_Margin]]=0,
"",
IF(
Table1[[#This Row],[Budget_Margin]]&gt;0,
(Table1[[#This Row],[Gross_Margin]]-Table1[[#This Row],[Budget_Margin]]) / Table1[[#This Row],[Budget_Margin]],
(Table1[[#This Row],[Gross_Margin]]-Table1[[#This Row],[Budget_Margin]]) / ABS(Table1[[#This Row],[Budget_Margin]])
)
)</f>
        <v>0</v>
      </c>
      <c r="X418" s="5" t="str">
        <f>IF(Table1[[#This Row],[Margin_Var]]&gt;=0, "Above Budget", "Below Budget")</f>
        <v>Above Budget</v>
      </c>
      <c r="Y418" s="5">
        <f>IFERROR(Table1[[#This Row],[Gross_Margin]]/Table1[[#This Row],[Actual_Sales]],0)</f>
        <v>0.62015503875968991</v>
      </c>
      <c r="Z418" s="5">
        <f>Table1[[#This Row],[Actual_Profit]]/Table1[[#This Row],[Actual_Sales]]</f>
        <v>0.4263565891472868</v>
      </c>
      <c r="AA418">
        <v>25</v>
      </c>
      <c r="AB418" s="5">
        <f>IFERROR(Table1[[#This Row],[Expenses]]/Table1[[#This Row],[Actual_Sales]],0)</f>
        <v>0.19379844961240311</v>
      </c>
      <c r="AC418">
        <v>13</v>
      </c>
      <c r="AD418">
        <v>779</v>
      </c>
      <c r="AE418" s="5">
        <f>IFERROR(Table1[[#This Row],[Inventory]]/Table1[[#This Row],[Actual_Sales]],0)</f>
        <v>6.0387596899224807</v>
      </c>
    </row>
    <row r="419" spans="1:31" x14ac:dyDescent="0.25">
      <c r="A419">
        <v>2654</v>
      </c>
      <c r="B419">
        <v>985</v>
      </c>
      <c r="C419">
        <v>3</v>
      </c>
      <c r="D419" s="2">
        <v>40603</v>
      </c>
      <c r="E419">
        <v>129</v>
      </c>
      <c r="F419">
        <v>150</v>
      </c>
      <c r="G419">
        <f>Table1[[#This Row],[Actual_Sales]]-Table1[[#This Row],[Budget_Sales]]</f>
        <v>-21</v>
      </c>
      <c r="H419" s="5">
        <f>IF(
Table1[[#This Row],[Budget_Sales]]=0,
"",
IF(
Table1[[#This Row],[Budget_Sales]]&gt;0,
(Table1[[#This Row],[Actual_Sales]]-Table1[[#This Row],[Budget_Sales]])/Table1[[#This Row],[Budget_Sales]],
(Table1[[#This Row],[Actual_Sales]]-Table1[[#This Row],[Budget_Sales]])/ABS(Table1[[#This Row],[Budget_Sales]])
)
)</f>
        <v>-0.14000000000000001</v>
      </c>
      <c r="I419" s="5" t="str">
        <f>IF(Table1[[#This Row],[Sales_Var]]&gt;=0,"Above Budget","Below Budget")</f>
        <v>Below Budget</v>
      </c>
      <c r="J419">
        <f>Table1[[#This Row],[Actual_Sales]]-(Table1[[#This Row],[COGS]]+Table1[[#This Row],[Expenses]])</f>
        <v>55</v>
      </c>
      <c r="K419">
        <v>70</v>
      </c>
      <c r="L419">
        <f>Table1[[#This Row],[Actual_Profit]]-Table1[[#This Row],[Budget_Profit]]</f>
        <v>-15</v>
      </c>
      <c r="M419" s="5">
        <f>IF(
Table1[[#This Row],[Budget_Profit]]=0,
"",
IF(
Table1[[#This Row],[Budget_Profit]]&gt;0,
(Table1[[#This Row],[Actual_Profit]]-Table1[[#This Row],[Budget_Profit]])/Table1[[#This Row],[Budget_Profit]],
(Table1[[#This Row],[Actual_Profit]]-Table1[[#This Row],[Budget_Profit]])/ABS(Table1[[#This Row],[Budget_Profit]])
)
)</f>
        <v>-0.21428571428571427</v>
      </c>
      <c r="N419" s="5" t="str">
        <f>IF(Table1[[#This Row],[Profit_Var]]&gt;=0, "Above Budget", "Below Budget")</f>
        <v>Below Budget</v>
      </c>
      <c r="O419">
        <v>49</v>
      </c>
      <c r="P419">
        <v>60</v>
      </c>
      <c r="Q419">
        <f>Table1[[#This Row],[COGS]]-Table1[[#This Row],[Budget_COGS]]</f>
        <v>-11</v>
      </c>
      <c r="R419" s="5">
        <f>IF(
Table1[[#This Row],[Budget_COGS]]=0,
"",
IF(
Table1[[#This Row],[Budget_COGS]]&gt;0,
(Table1[[#This Row],[Budget_COGS]]-Table1[[#This Row],[COGS]]) / Table1[[#This Row],[Budget_COGS]],
(Table1[[#This Row],[Budget_COGS]]-Table1[[#This Row],[COGS]]) / ABS(Table1[[#This Row],[Budget_COGS]])
)
)</f>
        <v>0.18333333333333332</v>
      </c>
      <c r="S419" s="5" t="str">
        <f>IF(Table1[[#This Row],[COGS _Var]]&gt;=0, "Above Budget", "Below Budget")</f>
        <v>Below Budget</v>
      </c>
      <c r="T419">
        <f>Table1[[#This Row],[Actual_Sales]]-Table1[[#This Row],[COGS]]</f>
        <v>80</v>
      </c>
      <c r="U419">
        <v>90</v>
      </c>
      <c r="V419">
        <f>Table1[[#This Row],[Gross_Margin]]-Table1[[#This Row],[Budget_Margin]]</f>
        <v>-10</v>
      </c>
      <c r="W419" s="5">
        <f>IF(
Table1[[#This Row],[Budget_Margin]]=0,
"",
IF(
Table1[[#This Row],[Budget_Margin]]&gt;0,
(Table1[[#This Row],[Gross_Margin]]-Table1[[#This Row],[Budget_Margin]]) / Table1[[#This Row],[Budget_Margin]],
(Table1[[#This Row],[Gross_Margin]]-Table1[[#This Row],[Budget_Margin]]) / ABS(Table1[[#This Row],[Budget_Margin]])
)
)</f>
        <v>-0.1111111111111111</v>
      </c>
      <c r="X419" s="5" t="str">
        <f>IF(Table1[[#This Row],[Margin_Var]]&gt;=0, "Above Budget", "Below Budget")</f>
        <v>Below Budget</v>
      </c>
      <c r="Y419" s="5">
        <f>IFERROR(Table1[[#This Row],[Gross_Margin]]/Table1[[#This Row],[Actual_Sales]],0)</f>
        <v>0.62015503875968991</v>
      </c>
      <c r="Z419" s="5">
        <f>Table1[[#This Row],[Actual_Profit]]/Table1[[#This Row],[Actual_Sales]]</f>
        <v>0.4263565891472868</v>
      </c>
      <c r="AA419">
        <v>25</v>
      </c>
      <c r="AB419" s="5">
        <f>IFERROR(Table1[[#This Row],[Expenses]]/Table1[[#This Row],[Actual_Sales]],0)</f>
        <v>0.19379844961240311</v>
      </c>
      <c r="AC419">
        <v>13</v>
      </c>
      <c r="AD419">
        <v>767</v>
      </c>
      <c r="AE419" s="5">
        <f>IFERROR(Table1[[#This Row],[Inventory]]/Table1[[#This Row],[Actual_Sales]],0)</f>
        <v>5.945736434108527</v>
      </c>
    </row>
    <row r="420" spans="1:31" x14ac:dyDescent="0.25">
      <c r="A420">
        <v>2563</v>
      </c>
      <c r="B420">
        <v>573</v>
      </c>
      <c r="C420">
        <v>5</v>
      </c>
      <c r="D420" s="2">
        <v>40603</v>
      </c>
      <c r="E420">
        <v>129</v>
      </c>
      <c r="F420">
        <v>140</v>
      </c>
      <c r="G420">
        <f>Table1[[#This Row],[Actual_Sales]]-Table1[[#This Row],[Budget_Sales]]</f>
        <v>-11</v>
      </c>
      <c r="H420" s="5">
        <f>IF(
Table1[[#This Row],[Budget_Sales]]=0,
"",
IF(
Table1[[#This Row],[Budget_Sales]]&gt;0,
(Table1[[#This Row],[Actual_Sales]]-Table1[[#This Row],[Budget_Sales]])/Table1[[#This Row],[Budget_Sales]],
(Table1[[#This Row],[Actual_Sales]]-Table1[[#This Row],[Budget_Sales]])/ABS(Table1[[#This Row],[Budget_Sales]])
)
)</f>
        <v>-7.857142857142857E-2</v>
      </c>
      <c r="I420" s="5" t="str">
        <f>IF(Table1[[#This Row],[Sales_Var]]&gt;=0,"Above Budget","Below Budget")</f>
        <v>Below Budget</v>
      </c>
      <c r="J420">
        <f>Table1[[#This Row],[Actual_Sales]]-(Table1[[#This Row],[COGS]]+Table1[[#This Row],[Expenses]])</f>
        <v>55</v>
      </c>
      <c r="K420">
        <v>70</v>
      </c>
      <c r="L420">
        <f>Table1[[#This Row],[Actual_Profit]]-Table1[[#This Row],[Budget_Profit]]</f>
        <v>-15</v>
      </c>
      <c r="M420" s="5">
        <f>IF(
Table1[[#This Row],[Budget_Profit]]=0,
"",
IF(
Table1[[#This Row],[Budget_Profit]]&gt;0,
(Table1[[#This Row],[Actual_Profit]]-Table1[[#This Row],[Budget_Profit]])/Table1[[#This Row],[Budget_Profit]],
(Table1[[#This Row],[Actual_Profit]]-Table1[[#This Row],[Budget_Profit]])/ABS(Table1[[#This Row],[Budget_Profit]])
)
)</f>
        <v>-0.21428571428571427</v>
      </c>
      <c r="N420" s="5" t="str">
        <f>IF(Table1[[#This Row],[Profit_Var]]&gt;=0, "Above Budget", "Below Budget")</f>
        <v>Below Budget</v>
      </c>
      <c r="O420">
        <v>49</v>
      </c>
      <c r="P420">
        <v>50</v>
      </c>
      <c r="Q420">
        <f>Table1[[#This Row],[COGS]]-Table1[[#This Row],[Budget_COGS]]</f>
        <v>-1</v>
      </c>
      <c r="R420" s="5">
        <f>IF(
Table1[[#This Row],[Budget_COGS]]=0,
"",
IF(
Table1[[#This Row],[Budget_COGS]]&gt;0,
(Table1[[#This Row],[Budget_COGS]]-Table1[[#This Row],[COGS]]) / Table1[[#This Row],[Budget_COGS]],
(Table1[[#This Row],[Budget_COGS]]-Table1[[#This Row],[COGS]]) / ABS(Table1[[#This Row],[Budget_COGS]])
)
)</f>
        <v>0.02</v>
      </c>
      <c r="S420" s="5" t="str">
        <f>IF(Table1[[#This Row],[COGS _Var]]&gt;=0, "Above Budget", "Below Budget")</f>
        <v>Below Budget</v>
      </c>
      <c r="T420">
        <f>Table1[[#This Row],[Actual_Sales]]-Table1[[#This Row],[COGS]]</f>
        <v>80</v>
      </c>
      <c r="U420">
        <v>90</v>
      </c>
      <c r="V420">
        <f>Table1[[#This Row],[Gross_Margin]]-Table1[[#This Row],[Budget_Margin]]</f>
        <v>-10</v>
      </c>
      <c r="W420" s="5">
        <f>IF(
Table1[[#This Row],[Budget_Margin]]=0,
"",
IF(
Table1[[#This Row],[Budget_Margin]]&gt;0,
(Table1[[#This Row],[Gross_Margin]]-Table1[[#This Row],[Budget_Margin]]) / Table1[[#This Row],[Budget_Margin]],
(Table1[[#This Row],[Gross_Margin]]-Table1[[#This Row],[Budget_Margin]]) / ABS(Table1[[#This Row],[Budget_Margin]])
)
)</f>
        <v>-0.1111111111111111</v>
      </c>
      <c r="X420" s="5" t="str">
        <f>IF(Table1[[#This Row],[Margin_Var]]&gt;=0, "Above Budget", "Below Budget")</f>
        <v>Below Budget</v>
      </c>
      <c r="Y420" s="5">
        <f>IFERROR(Table1[[#This Row],[Gross_Margin]]/Table1[[#This Row],[Actual_Sales]],0)</f>
        <v>0.62015503875968991</v>
      </c>
      <c r="Z420" s="5">
        <f>Table1[[#This Row],[Actual_Profit]]/Table1[[#This Row],[Actual_Sales]]</f>
        <v>0.4263565891472868</v>
      </c>
      <c r="AA420">
        <v>25</v>
      </c>
      <c r="AB420" s="5">
        <f>IFERROR(Table1[[#This Row],[Expenses]]/Table1[[#This Row],[Actual_Sales]],0)</f>
        <v>0.19379844961240311</v>
      </c>
      <c r="AC420">
        <v>13</v>
      </c>
      <c r="AD420">
        <v>809</v>
      </c>
      <c r="AE420" s="5">
        <f>IFERROR(Table1[[#This Row],[Inventory]]/Table1[[#This Row],[Actual_Sales]],0)</f>
        <v>6.2713178294573639</v>
      </c>
    </row>
    <row r="421" spans="1:31" x14ac:dyDescent="0.25">
      <c r="A421">
        <v>2532</v>
      </c>
      <c r="B421">
        <v>435</v>
      </c>
      <c r="C421">
        <v>6</v>
      </c>
      <c r="D421" s="2">
        <v>40603</v>
      </c>
      <c r="E421">
        <v>129</v>
      </c>
      <c r="F421">
        <v>110</v>
      </c>
      <c r="G421">
        <f>Table1[[#This Row],[Actual_Sales]]-Table1[[#This Row],[Budget_Sales]]</f>
        <v>19</v>
      </c>
      <c r="H421" s="5">
        <f>IF(
Table1[[#This Row],[Budget_Sales]]=0,
"",
IF(
Table1[[#This Row],[Budget_Sales]]&gt;0,
(Table1[[#This Row],[Actual_Sales]]-Table1[[#This Row],[Budget_Sales]])/Table1[[#This Row],[Budget_Sales]],
(Table1[[#This Row],[Actual_Sales]]-Table1[[#This Row],[Budget_Sales]])/ABS(Table1[[#This Row],[Budget_Sales]])
)
)</f>
        <v>0.17272727272727273</v>
      </c>
      <c r="I421" s="5" t="str">
        <f>IF(Table1[[#This Row],[Sales_Var]]&gt;=0,"Above Budget","Below Budget")</f>
        <v>Above Budget</v>
      </c>
      <c r="J421">
        <f>Table1[[#This Row],[Actual_Sales]]-(Table1[[#This Row],[COGS]]+Table1[[#This Row],[Expenses]])</f>
        <v>55</v>
      </c>
      <c r="K421">
        <v>50</v>
      </c>
      <c r="L421">
        <f>Table1[[#This Row],[Actual_Profit]]-Table1[[#This Row],[Budget_Profit]]</f>
        <v>5</v>
      </c>
      <c r="M421" s="5">
        <f>IF(
Table1[[#This Row],[Budget_Profit]]=0,
"",
IF(
Table1[[#This Row],[Budget_Profit]]&gt;0,
(Table1[[#This Row],[Actual_Profit]]-Table1[[#This Row],[Budget_Profit]])/Table1[[#This Row],[Budget_Profit]],
(Table1[[#This Row],[Actual_Profit]]-Table1[[#This Row],[Budget_Profit]])/ABS(Table1[[#This Row],[Budget_Profit]])
)
)</f>
        <v>0.1</v>
      </c>
      <c r="N421" s="5" t="str">
        <f>IF(Table1[[#This Row],[Profit_Var]]&gt;=0, "Above Budget", "Below Budget")</f>
        <v>Above Budget</v>
      </c>
      <c r="O421">
        <v>49</v>
      </c>
      <c r="P421">
        <v>40</v>
      </c>
      <c r="Q421">
        <f>Table1[[#This Row],[COGS]]-Table1[[#This Row],[Budget_COGS]]</f>
        <v>9</v>
      </c>
      <c r="R421" s="5">
        <f>IF(
Table1[[#This Row],[Budget_COGS]]=0,
"",
IF(
Table1[[#This Row],[Budget_COGS]]&gt;0,
(Table1[[#This Row],[Budget_COGS]]-Table1[[#This Row],[COGS]]) / Table1[[#This Row],[Budget_COGS]],
(Table1[[#This Row],[Budget_COGS]]-Table1[[#This Row],[COGS]]) / ABS(Table1[[#This Row],[Budget_COGS]])
)
)</f>
        <v>-0.22500000000000001</v>
      </c>
      <c r="S421" s="5" t="str">
        <f>IF(Table1[[#This Row],[COGS _Var]]&gt;=0, "Above Budget", "Below Budget")</f>
        <v>Above Budget</v>
      </c>
      <c r="T421">
        <f>Table1[[#This Row],[Actual_Sales]]-Table1[[#This Row],[COGS]]</f>
        <v>80</v>
      </c>
      <c r="U421">
        <v>70</v>
      </c>
      <c r="V421">
        <f>Table1[[#This Row],[Gross_Margin]]-Table1[[#This Row],[Budget_Margin]]</f>
        <v>10</v>
      </c>
      <c r="W421" s="5">
        <f>IF(
Table1[[#This Row],[Budget_Margin]]=0,
"",
IF(
Table1[[#This Row],[Budget_Margin]]&gt;0,
(Table1[[#This Row],[Gross_Margin]]-Table1[[#This Row],[Budget_Margin]]) / Table1[[#This Row],[Budget_Margin]],
(Table1[[#This Row],[Gross_Margin]]-Table1[[#This Row],[Budget_Margin]]) / ABS(Table1[[#This Row],[Budget_Margin]])
)
)</f>
        <v>0.14285714285714285</v>
      </c>
      <c r="X421" s="5" t="str">
        <f>IF(Table1[[#This Row],[Margin_Var]]&gt;=0, "Above Budget", "Below Budget")</f>
        <v>Above Budget</v>
      </c>
      <c r="Y421" s="5">
        <f>IFERROR(Table1[[#This Row],[Gross_Margin]]/Table1[[#This Row],[Actual_Sales]],0)</f>
        <v>0.62015503875968991</v>
      </c>
      <c r="Z421" s="5">
        <f>Table1[[#This Row],[Actual_Profit]]/Table1[[#This Row],[Actual_Sales]]</f>
        <v>0.4263565891472868</v>
      </c>
      <c r="AA421">
        <v>25</v>
      </c>
      <c r="AB421" s="5">
        <f>IFERROR(Table1[[#This Row],[Expenses]]/Table1[[#This Row],[Actual_Sales]],0)</f>
        <v>0.19379844961240311</v>
      </c>
      <c r="AC421">
        <v>13</v>
      </c>
      <c r="AD421">
        <v>809</v>
      </c>
      <c r="AE421" s="5">
        <f>IFERROR(Table1[[#This Row],[Inventory]]/Table1[[#This Row],[Actual_Sales]],0)</f>
        <v>6.2713178294573639</v>
      </c>
    </row>
    <row r="422" spans="1:31" x14ac:dyDescent="0.25">
      <c r="A422">
        <v>2591</v>
      </c>
      <c r="B422">
        <v>715</v>
      </c>
      <c r="C422">
        <v>9</v>
      </c>
      <c r="D422" s="2">
        <v>40603</v>
      </c>
      <c r="E422">
        <v>129</v>
      </c>
      <c r="F422">
        <v>100</v>
      </c>
      <c r="G422">
        <f>Table1[[#This Row],[Actual_Sales]]-Table1[[#This Row],[Budget_Sales]]</f>
        <v>29</v>
      </c>
      <c r="H422" s="5">
        <f>IF(
Table1[[#This Row],[Budget_Sales]]=0,
"",
IF(
Table1[[#This Row],[Budget_Sales]]&gt;0,
(Table1[[#This Row],[Actual_Sales]]-Table1[[#This Row],[Budget_Sales]])/Table1[[#This Row],[Budget_Sales]],
(Table1[[#This Row],[Actual_Sales]]-Table1[[#This Row],[Budget_Sales]])/ABS(Table1[[#This Row],[Budget_Sales]])
)
)</f>
        <v>0.28999999999999998</v>
      </c>
      <c r="I422" s="5" t="str">
        <f>IF(Table1[[#This Row],[Sales_Var]]&gt;=0,"Above Budget","Below Budget")</f>
        <v>Above Budget</v>
      </c>
      <c r="J422">
        <f>Table1[[#This Row],[Actual_Sales]]-(Table1[[#This Row],[COGS]]+Table1[[#This Row],[Expenses]])</f>
        <v>55</v>
      </c>
      <c r="K422">
        <v>50</v>
      </c>
      <c r="L422">
        <f>Table1[[#This Row],[Actual_Profit]]-Table1[[#This Row],[Budget_Profit]]</f>
        <v>5</v>
      </c>
      <c r="M422" s="5">
        <f>IF(
Table1[[#This Row],[Budget_Profit]]=0,
"",
IF(
Table1[[#This Row],[Budget_Profit]]&gt;0,
(Table1[[#This Row],[Actual_Profit]]-Table1[[#This Row],[Budget_Profit]])/Table1[[#This Row],[Budget_Profit]],
(Table1[[#This Row],[Actual_Profit]]-Table1[[#This Row],[Budget_Profit]])/ABS(Table1[[#This Row],[Budget_Profit]])
)
)</f>
        <v>0.1</v>
      </c>
      <c r="N422" s="5" t="str">
        <f>IF(Table1[[#This Row],[Profit_Var]]&gt;=0, "Above Budget", "Below Budget")</f>
        <v>Above Budget</v>
      </c>
      <c r="O422">
        <v>49</v>
      </c>
      <c r="P422">
        <v>40</v>
      </c>
      <c r="Q422">
        <f>Table1[[#This Row],[COGS]]-Table1[[#This Row],[Budget_COGS]]</f>
        <v>9</v>
      </c>
      <c r="R422" s="5">
        <f>IF(
Table1[[#This Row],[Budget_COGS]]=0,
"",
IF(
Table1[[#This Row],[Budget_COGS]]&gt;0,
(Table1[[#This Row],[Budget_COGS]]-Table1[[#This Row],[COGS]]) / Table1[[#This Row],[Budget_COGS]],
(Table1[[#This Row],[Budget_COGS]]-Table1[[#This Row],[COGS]]) / ABS(Table1[[#This Row],[Budget_COGS]])
)
)</f>
        <v>-0.22500000000000001</v>
      </c>
      <c r="S422" s="5" t="str">
        <f>IF(Table1[[#This Row],[COGS _Var]]&gt;=0, "Above Budget", "Below Budget")</f>
        <v>Above Budget</v>
      </c>
      <c r="T422">
        <f>Table1[[#This Row],[Actual_Sales]]-Table1[[#This Row],[COGS]]</f>
        <v>80</v>
      </c>
      <c r="U422">
        <v>60</v>
      </c>
      <c r="V422">
        <f>Table1[[#This Row],[Gross_Margin]]-Table1[[#This Row],[Budget_Margin]]</f>
        <v>20</v>
      </c>
      <c r="W422" s="5">
        <f>IF(
Table1[[#This Row],[Budget_Margin]]=0,
"",
IF(
Table1[[#This Row],[Budget_Margin]]&gt;0,
(Table1[[#This Row],[Gross_Margin]]-Table1[[#This Row],[Budget_Margin]]) / Table1[[#This Row],[Budget_Margin]],
(Table1[[#This Row],[Gross_Margin]]-Table1[[#This Row],[Budget_Margin]]) / ABS(Table1[[#This Row],[Budget_Margin]])
)
)</f>
        <v>0.33333333333333331</v>
      </c>
      <c r="X422" s="5" t="str">
        <f>IF(Table1[[#This Row],[Margin_Var]]&gt;=0, "Above Budget", "Below Budget")</f>
        <v>Above Budget</v>
      </c>
      <c r="Y422" s="5">
        <f>IFERROR(Table1[[#This Row],[Gross_Margin]]/Table1[[#This Row],[Actual_Sales]],0)</f>
        <v>0.62015503875968991</v>
      </c>
      <c r="Z422" s="5">
        <f>Table1[[#This Row],[Actual_Profit]]/Table1[[#This Row],[Actual_Sales]]</f>
        <v>0.4263565891472868</v>
      </c>
      <c r="AA422">
        <v>25</v>
      </c>
      <c r="AB422" s="5">
        <f>IFERROR(Table1[[#This Row],[Expenses]]/Table1[[#This Row],[Actual_Sales]],0)</f>
        <v>0.19379844961240311</v>
      </c>
      <c r="AC422">
        <v>13</v>
      </c>
      <c r="AD422">
        <v>767</v>
      </c>
      <c r="AE422" s="5">
        <f>IFERROR(Table1[[#This Row],[Inventory]]/Table1[[#This Row],[Actual_Sales]],0)</f>
        <v>5.945736434108527</v>
      </c>
    </row>
    <row r="423" spans="1:31" x14ac:dyDescent="0.25">
      <c r="A423">
        <v>2627</v>
      </c>
      <c r="B423">
        <v>860</v>
      </c>
      <c r="C423">
        <v>11</v>
      </c>
      <c r="D423" s="2">
        <v>40603</v>
      </c>
      <c r="E423">
        <v>129</v>
      </c>
      <c r="F423">
        <v>130</v>
      </c>
      <c r="G423">
        <f>Table1[[#This Row],[Actual_Sales]]-Table1[[#This Row],[Budget_Sales]]</f>
        <v>-1</v>
      </c>
      <c r="H423" s="5">
        <f>IF(
Table1[[#This Row],[Budget_Sales]]=0,
"",
IF(
Table1[[#This Row],[Budget_Sales]]&gt;0,
(Table1[[#This Row],[Actual_Sales]]-Table1[[#This Row],[Budget_Sales]])/Table1[[#This Row],[Budget_Sales]],
(Table1[[#This Row],[Actual_Sales]]-Table1[[#This Row],[Budget_Sales]])/ABS(Table1[[#This Row],[Budget_Sales]])
)
)</f>
        <v>-7.6923076923076927E-3</v>
      </c>
      <c r="I423" s="5" t="str">
        <f>IF(Table1[[#This Row],[Sales_Var]]&gt;=0,"Above Budget","Below Budget")</f>
        <v>Below Budget</v>
      </c>
      <c r="J423">
        <f>Table1[[#This Row],[Actual_Sales]]-(Table1[[#This Row],[COGS]]+Table1[[#This Row],[Expenses]])</f>
        <v>55</v>
      </c>
      <c r="K423">
        <v>60</v>
      </c>
      <c r="L423">
        <f>Table1[[#This Row],[Actual_Profit]]-Table1[[#This Row],[Budget_Profit]]</f>
        <v>-5</v>
      </c>
      <c r="M423" s="5">
        <f>IF(
Table1[[#This Row],[Budget_Profit]]=0,
"",
IF(
Table1[[#This Row],[Budget_Profit]]&gt;0,
(Table1[[#This Row],[Actual_Profit]]-Table1[[#This Row],[Budget_Profit]])/Table1[[#This Row],[Budget_Profit]],
(Table1[[#This Row],[Actual_Profit]]-Table1[[#This Row],[Budget_Profit]])/ABS(Table1[[#This Row],[Budget_Profit]])
)
)</f>
        <v>-8.3333333333333329E-2</v>
      </c>
      <c r="N423" s="5" t="str">
        <f>IF(Table1[[#This Row],[Profit_Var]]&gt;=0, "Above Budget", "Below Budget")</f>
        <v>Below Budget</v>
      </c>
      <c r="O423">
        <v>49</v>
      </c>
      <c r="P423">
        <v>50</v>
      </c>
      <c r="Q423">
        <f>Table1[[#This Row],[COGS]]-Table1[[#This Row],[Budget_COGS]]</f>
        <v>-1</v>
      </c>
      <c r="R423" s="5">
        <f>IF(
Table1[[#This Row],[Budget_COGS]]=0,
"",
IF(
Table1[[#This Row],[Budget_COGS]]&gt;0,
(Table1[[#This Row],[Budget_COGS]]-Table1[[#This Row],[COGS]]) / Table1[[#This Row],[Budget_COGS]],
(Table1[[#This Row],[Budget_COGS]]-Table1[[#This Row],[COGS]]) / ABS(Table1[[#This Row],[Budget_COGS]])
)
)</f>
        <v>0.02</v>
      </c>
      <c r="S423" s="5" t="str">
        <f>IF(Table1[[#This Row],[COGS _Var]]&gt;=0, "Above Budget", "Below Budget")</f>
        <v>Below Budget</v>
      </c>
      <c r="T423">
        <f>Table1[[#This Row],[Actual_Sales]]-Table1[[#This Row],[COGS]]</f>
        <v>80</v>
      </c>
      <c r="U423">
        <v>80</v>
      </c>
      <c r="V423">
        <f>Table1[[#This Row],[Gross_Margin]]-Table1[[#This Row],[Budget_Margin]]</f>
        <v>0</v>
      </c>
      <c r="W423" s="5">
        <f>IF(
Table1[[#This Row],[Budget_Margin]]=0,
"",
IF(
Table1[[#This Row],[Budget_Margin]]&gt;0,
(Table1[[#This Row],[Gross_Margin]]-Table1[[#This Row],[Budget_Margin]]) / Table1[[#This Row],[Budget_Margin]],
(Table1[[#This Row],[Gross_Margin]]-Table1[[#This Row],[Budget_Margin]]) / ABS(Table1[[#This Row],[Budget_Margin]])
)
)</f>
        <v>0</v>
      </c>
      <c r="X423" s="5" t="str">
        <f>IF(Table1[[#This Row],[Margin_Var]]&gt;=0, "Above Budget", "Below Budget")</f>
        <v>Above Budget</v>
      </c>
      <c r="Y423" s="5">
        <f>IFERROR(Table1[[#This Row],[Gross_Margin]]/Table1[[#This Row],[Actual_Sales]],0)</f>
        <v>0.62015503875968991</v>
      </c>
      <c r="Z423" s="5">
        <f>Table1[[#This Row],[Actual_Profit]]/Table1[[#This Row],[Actual_Sales]]</f>
        <v>0.4263565891472868</v>
      </c>
      <c r="AA423">
        <v>25</v>
      </c>
      <c r="AB423" s="5">
        <f>IFERROR(Table1[[#This Row],[Expenses]]/Table1[[#This Row],[Actual_Sales]],0)</f>
        <v>0.19379844961240311</v>
      </c>
      <c r="AC423">
        <v>13</v>
      </c>
      <c r="AD423">
        <v>809</v>
      </c>
      <c r="AE423" s="5">
        <f>IFERROR(Table1[[#This Row],[Inventory]]/Table1[[#This Row],[Actual_Sales]],0)</f>
        <v>6.2713178294573639</v>
      </c>
    </row>
    <row r="424" spans="1:31" x14ac:dyDescent="0.25">
      <c r="A424">
        <v>2631</v>
      </c>
      <c r="B424">
        <v>904</v>
      </c>
      <c r="C424">
        <v>13</v>
      </c>
      <c r="D424" s="2">
        <v>40603</v>
      </c>
      <c r="E424">
        <v>129</v>
      </c>
      <c r="F424">
        <v>130</v>
      </c>
      <c r="G424">
        <f>Table1[[#This Row],[Actual_Sales]]-Table1[[#This Row],[Budget_Sales]]</f>
        <v>-1</v>
      </c>
      <c r="H424" s="5">
        <f>IF(
Table1[[#This Row],[Budget_Sales]]=0,
"",
IF(
Table1[[#This Row],[Budget_Sales]]&gt;0,
(Table1[[#This Row],[Actual_Sales]]-Table1[[#This Row],[Budget_Sales]])/Table1[[#This Row],[Budget_Sales]],
(Table1[[#This Row],[Actual_Sales]]-Table1[[#This Row],[Budget_Sales]])/ABS(Table1[[#This Row],[Budget_Sales]])
)
)</f>
        <v>-7.6923076923076927E-3</v>
      </c>
      <c r="I424" s="5" t="str">
        <f>IF(Table1[[#This Row],[Sales_Var]]&gt;=0,"Above Budget","Below Budget")</f>
        <v>Below Budget</v>
      </c>
      <c r="J424">
        <f>Table1[[#This Row],[Actual_Sales]]-(Table1[[#This Row],[COGS]]+Table1[[#This Row],[Expenses]])</f>
        <v>55</v>
      </c>
      <c r="K424">
        <v>60</v>
      </c>
      <c r="L424">
        <f>Table1[[#This Row],[Actual_Profit]]-Table1[[#This Row],[Budget_Profit]]</f>
        <v>-5</v>
      </c>
      <c r="M424" s="5">
        <f>IF(
Table1[[#This Row],[Budget_Profit]]=0,
"",
IF(
Table1[[#This Row],[Budget_Profit]]&gt;0,
(Table1[[#This Row],[Actual_Profit]]-Table1[[#This Row],[Budget_Profit]])/Table1[[#This Row],[Budget_Profit]],
(Table1[[#This Row],[Actual_Profit]]-Table1[[#This Row],[Budget_Profit]])/ABS(Table1[[#This Row],[Budget_Profit]])
)
)</f>
        <v>-8.3333333333333329E-2</v>
      </c>
      <c r="N424" s="5" t="str">
        <f>IF(Table1[[#This Row],[Profit_Var]]&gt;=0, "Above Budget", "Below Budget")</f>
        <v>Below Budget</v>
      </c>
      <c r="O424">
        <v>49</v>
      </c>
      <c r="P424">
        <v>50</v>
      </c>
      <c r="Q424">
        <f>Table1[[#This Row],[COGS]]-Table1[[#This Row],[Budget_COGS]]</f>
        <v>-1</v>
      </c>
      <c r="R424" s="5">
        <f>IF(
Table1[[#This Row],[Budget_COGS]]=0,
"",
IF(
Table1[[#This Row],[Budget_COGS]]&gt;0,
(Table1[[#This Row],[Budget_COGS]]-Table1[[#This Row],[COGS]]) / Table1[[#This Row],[Budget_COGS]],
(Table1[[#This Row],[Budget_COGS]]-Table1[[#This Row],[COGS]]) / ABS(Table1[[#This Row],[Budget_COGS]])
)
)</f>
        <v>0.02</v>
      </c>
      <c r="S424" s="5" t="str">
        <f>IF(Table1[[#This Row],[COGS _Var]]&gt;=0, "Above Budget", "Below Budget")</f>
        <v>Below Budget</v>
      </c>
      <c r="T424">
        <f>Table1[[#This Row],[Actual_Sales]]-Table1[[#This Row],[COGS]]</f>
        <v>80</v>
      </c>
      <c r="U424">
        <v>80</v>
      </c>
      <c r="V424">
        <f>Table1[[#This Row],[Gross_Margin]]-Table1[[#This Row],[Budget_Margin]]</f>
        <v>0</v>
      </c>
      <c r="W424" s="5">
        <f>IF(
Table1[[#This Row],[Budget_Margin]]=0,
"",
IF(
Table1[[#This Row],[Budget_Margin]]&gt;0,
(Table1[[#This Row],[Gross_Margin]]-Table1[[#This Row],[Budget_Margin]]) / Table1[[#This Row],[Budget_Margin]],
(Table1[[#This Row],[Gross_Margin]]-Table1[[#This Row],[Budget_Margin]]) / ABS(Table1[[#This Row],[Budget_Margin]])
)
)</f>
        <v>0</v>
      </c>
      <c r="X424" s="5" t="str">
        <f>IF(Table1[[#This Row],[Margin_Var]]&gt;=0, "Above Budget", "Below Budget")</f>
        <v>Above Budget</v>
      </c>
      <c r="Y424" s="5">
        <f>IFERROR(Table1[[#This Row],[Gross_Margin]]/Table1[[#This Row],[Actual_Sales]],0)</f>
        <v>0.62015503875968991</v>
      </c>
      <c r="Z424" s="5">
        <f>Table1[[#This Row],[Actual_Profit]]/Table1[[#This Row],[Actual_Sales]]</f>
        <v>0.4263565891472868</v>
      </c>
      <c r="AA424">
        <v>25</v>
      </c>
      <c r="AB424" s="5">
        <f>IFERROR(Table1[[#This Row],[Expenses]]/Table1[[#This Row],[Actual_Sales]],0)</f>
        <v>0.19379844961240311</v>
      </c>
      <c r="AC424">
        <v>13</v>
      </c>
      <c r="AD424">
        <v>767</v>
      </c>
      <c r="AE424" s="5">
        <f>IFERROR(Table1[[#This Row],[Inventory]]/Table1[[#This Row],[Actual_Sales]],0)</f>
        <v>5.945736434108527</v>
      </c>
    </row>
    <row r="425" spans="1:31" x14ac:dyDescent="0.25">
      <c r="A425">
        <v>1084</v>
      </c>
      <c r="B425">
        <v>303</v>
      </c>
      <c r="C425">
        <v>5</v>
      </c>
      <c r="D425" s="2">
        <v>40360</v>
      </c>
      <c r="E425">
        <v>230</v>
      </c>
      <c r="F425">
        <v>270</v>
      </c>
      <c r="G425">
        <f>Table1[[#This Row],[Actual_Sales]]-Table1[[#This Row],[Budget_Sales]]</f>
        <v>-40</v>
      </c>
      <c r="H425" s="5">
        <f>IF(
Table1[[#This Row],[Budget_Sales]]=0,
"",
IF(
Table1[[#This Row],[Budget_Sales]]&gt;0,
(Table1[[#This Row],[Actual_Sales]]-Table1[[#This Row],[Budget_Sales]])/Table1[[#This Row],[Budget_Sales]],
(Table1[[#This Row],[Actual_Sales]]-Table1[[#This Row],[Budget_Sales]])/ABS(Table1[[#This Row],[Budget_Sales]])
)
)</f>
        <v>-0.14814814814814814</v>
      </c>
      <c r="I425" s="5" t="str">
        <f>IF(Table1[[#This Row],[Sales_Var]]&gt;=0,"Above Budget","Below Budget")</f>
        <v>Below Budget</v>
      </c>
      <c r="J425">
        <f>Table1[[#This Row],[Actual_Sales]]-(Table1[[#This Row],[COGS]]+Table1[[#This Row],[Expenses]])</f>
        <v>98</v>
      </c>
      <c r="K425">
        <v>140</v>
      </c>
      <c r="L425">
        <f>Table1[[#This Row],[Actual_Profit]]-Table1[[#This Row],[Budget_Profit]]</f>
        <v>-42</v>
      </c>
      <c r="M425" s="5">
        <f>IF(
Table1[[#This Row],[Budget_Profit]]=0,
"",
IF(
Table1[[#This Row],[Budget_Profit]]&gt;0,
(Table1[[#This Row],[Actual_Profit]]-Table1[[#This Row],[Budget_Profit]])/Table1[[#This Row],[Budget_Profit]],
(Table1[[#This Row],[Actual_Profit]]-Table1[[#This Row],[Budget_Profit]])/ABS(Table1[[#This Row],[Budget_Profit]])
)
)</f>
        <v>-0.3</v>
      </c>
      <c r="N425" s="5" t="str">
        <f>IF(Table1[[#This Row],[Profit_Var]]&gt;=0, "Above Budget", "Below Budget")</f>
        <v>Below Budget</v>
      </c>
      <c r="O425">
        <v>94</v>
      </c>
      <c r="P425">
        <v>100</v>
      </c>
      <c r="Q425">
        <f>Table1[[#This Row],[COGS]]-Table1[[#This Row],[Budget_COGS]]</f>
        <v>-6</v>
      </c>
      <c r="R425" s="5">
        <f>IF(
Table1[[#This Row],[Budget_COGS]]=0,
"",
IF(
Table1[[#This Row],[Budget_COGS]]&gt;0,
(Table1[[#This Row],[Budget_COGS]]-Table1[[#This Row],[COGS]]) / Table1[[#This Row],[Budget_COGS]],
(Table1[[#This Row],[Budget_COGS]]-Table1[[#This Row],[COGS]]) / ABS(Table1[[#This Row],[Budget_COGS]])
)
)</f>
        <v>0.06</v>
      </c>
      <c r="S425" s="5" t="str">
        <f>IF(Table1[[#This Row],[COGS _Var]]&gt;=0, "Above Budget", "Below Budget")</f>
        <v>Below Budget</v>
      </c>
      <c r="T425">
        <f>Table1[[#This Row],[Actual_Sales]]-Table1[[#This Row],[COGS]]</f>
        <v>136</v>
      </c>
      <c r="U425">
        <v>170</v>
      </c>
      <c r="V425">
        <f>Table1[[#This Row],[Gross_Margin]]-Table1[[#This Row],[Budget_Margin]]</f>
        <v>-34</v>
      </c>
      <c r="W425" s="5">
        <f>IF(
Table1[[#This Row],[Budget_Margin]]=0,
"",
IF(
Table1[[#This Row],[Budget_Margin]]&gt;0,
(Table1[[#This Row],[Gross_Margin]]-Table1[[#This Row],[Budget_Margin]]) / Table1[[#This Row],[Budget_Margin]],
(Table1[[#This Row],[Gross_Margin]]-Table1[[#This Row],[Budget_Margin]]) / ABS(Table1[[#This Row],[Budget_Margin]])
)
)</f>
        <v>-0.2</v>
      </c>
      <c r="X425" s="5" t="str">
        <f>IF(Table1[[#This Row],[Margin_Var]]&gt;=0, "Above Budget", "Below Budget")</f>
        <v>Below Budget</v>
      </c>
      <c r="Y425" s="5">
        <f>IFERROR(Table1[[#This Row],[Gross_Margin]]/Table1[[#This Row],[Actual_Sales]],0)</f>
        <v>0.59130434782608698</v>
      </c>
      <c r="Z425" s="5">
        <f>Table1[[#This Row],[Actual_Profit]]/Table1[[#This Row],[Actual_Sales]]</f>
        <v>0.42608695652173911</v>
      </c>
      <c r="AA425">
        <v>38</v>
      </c>
      <c r="AB425" s="5">
        <f>IFERROR(Table1[[#This Row],[Expenses]]/Table1[[#This Row],[Actual_Sales]],0)</f>
        <v>0.16521739130434782</v>
      </c>
      <c r="AC425">
        <v>26</v>
      </c>
      <c r="AD425">
        <v>608</v>
      </c>
      <c r="AE425" s="5">
        <f>IFERROR(Table1[[#This Row],[Inventory]]/Table1[[#This Row],[Actual_Sales]],0)</f>
        <v>2.6434782608695651</v>
      </c>
    </row>
    <row r="426" spans="1:31" x14ac:dyDescent="0.25">
      <c r="A426">
        <v>1211</v>
      </c>
      <c r="B426">
        <v>832</v>
      </c>
      <c r="C426">
        <v>6</v>
      </c>
      <c r="D426" s="2">
        <v>40360</v>
      </c>
      <c r="E426">
        <v>230</v>
      </c>
      <c r="F426">
        <v>190</v>
      </c>
      <c r="G426">
        <f>Table1[[#This Row],[Actual_Sales]]-Table1[[#This Row],[Budget_Sales]]</f>
        <v>40</v>
      </c>
      <c r="H426" s="5">
        <f>IF(
Table1[[#This Row],[Budget_Sales]]=0,
"",
IF(
Table1[[#This Row],[Budget_Sales]]&gt;0,
(Table1[[#This Row],[Actual_Sales]]-Table1[[#This Row],[Budget_Sales]])/Table1[[#This Row],[Budget_Sales]],
(Table1[[#This Row],[Actual_Sales]]-Table1[[#This Row],[Budget_Sales]])/ABS(Table1[[#This Row],[Budget_Sales]])
)
)</f>
        <v>0.21052631578947367</v>
      </c>
      <c r="I426" s="5" t="str">
        <f>IF(Table1[[#This Row],[Sales_Var]]&gt;=0,"Above Budget","Below Budget")</f>
        <v>Above Budget</v>
      </c>
      <c r="J426">
        <f>Table1[[#This Row],[Actual_Sales]]-(Table1[[#This Row],[COGS]]+Table1[[#This Row],[Expenses]])</f>
        <v>98</v>
      </c>
      <c r="K426">
        <v>90</v>
      </c>
      <c r="L426">
        <f>Table1[[#This Row],[Actual_Profit]]-Table1[[#This Row],[Budget_Profit]]</f>
        <v>8</v>
      </c>
      <c r="M426" s="5">
        <f>IF(
Table1[[#This Row],[Budget_Profit]]=0,
"",
IF(
Table1[[#This Row],[Budget_Profit]]&gt;0,
(Table1[[#This Row],[Actual_Profit]]-Table1[[#This Row],[Budget_Profit]])/Table1[[#This Row],[Budget_Profit]],
(Table1[[#This Row],[Actual_Profit]]-Table1[[#This Row],[Budget_Profit]])/ABS(Table1[[#This Row],[Budget_Profit]])
)
)</f>
        <v>8.8888888888888892E-2</v>
      </c>
      <c r="N426" s="5" t="str">
        <f>IF(Table1[[#This Row],[Profit_Var]]&gt;=0, "Above Budget", "Below Budget")</f>
        <v>Above Budget</v>
      </c>
      <c r="O426">
        <v>94</v>
      </c>
      <c r="P426">
        <v>80</v>
      </c>
      <c r="Q426">
        <f>Table1[[#This Row],[COGS]]-Table1[[#This Row],[Budget_COGS]]</f>
        <v>14</v>
      </c>
      <c r="R426" s="5">
        <f>IF(
Table1[[#This Row],[Budget_COGS]]=0,
"",
IF(
Table1[[#This Row],[Budget_COGS]]&gt;0,
(Table1[[#This Row],[Budget_COGS]]-Table1[[#This Row],[COGS]]) / Table1[[#This Row],[Budget_COGS]],
(Table1[[#This Row],[Budget_COGS]]-Table1[[#This Row],[COGS]]) / ABS(Table1[[#This Row],[Budget_COGS]])
)
)</f>
        <v>-0.17499999999999999</v>
      </c>
      <c r="S426" s="5" t="str">
        <f>IF(Table1[[#This Row],[COGS _Var]]&gt;=0, "Above Budget", "Below Budget")</f>
        <v>Above Budget</v>
      </c>
      <c r="T426">
        <f>Table1[[#This Row],[Actual_Sales]]-Table1[[#This Row],[COGS]]</f>
        <v>136</v>
      </c>
      <c r="U426">
        <v>110</v>
      </c>
      <c r="V426">
        <f>Table1[[#This Row],[Gross_Margin]]-Table1[[#This Row],[Budget_Margin]]</f>
        <v>26</v>
      </c>
      <c r="W426" s="5">
        <f>IF(
Table1[[#This Row],[Budget_Margin]]=0,
"",
IF(
Table1[[#This Row],[Budget_Margin]]&gt;0,
(Table1[[#This Row],[Gross_Margin]]-Table1[[#This Row],[Budget_Margin]]) / Table1[[#This Row],[Budget_Margin]],
(Table1[[#This Row],[Gross_Margin]]-Table1[[#This Row],[Budget_Margin]]) / ABS(Table1[[#This Row],[Budget_Margin]])
)
)</f>
        <v>0.23636363636363636</v>
      </c>
      <c r="X426" s="5" t="str">
        <f>IF(Table1[[#This Row],[Margin_Var]]&gt;=0, "Above Budget", "Below Budget")</f>
        <v>Above Budget</v>
      </c>
      <c r="Y426" s="5">
        <f>IFERROR(Table1[[#This Row],[Gross_Margin]]/Table1[[#This Row],[Actual_Sales]],0)</f>
        <v>0.59130434782608698</v>
      </c>
      <c r="Z426" s="5">
        <f>Table1[[#This Row],[Actual_Profit]]/Table1[[#This Row],[Actual_Sales]]</f>
        <v>0.42608695652173911</v>
      </c>
      <c r="AA426">
        <v>38</v>
      </c>
      <c r="AB426" s="5">
        <f>IFERROR(Table1[[#This Row],[Expenses]]/Table1[[#This Row],[Actual_Sales]],0)</f>
        <v>0.16521739130434782</v>
      </c>
      <c r="AC426">
        <v>26</v>
      </c>
      <c r="AD426">
        <v>608</v>
      </c>
      <c r="AE426" s="5">
        <f>IFERROR(Table1[[#This Row],[Inventory]]/Table1[[#This Row],[Actual_Sales]],0)</f>
        <v>2.6434782608695651</v>
      </c>
    </row>
    <row r="427" spans="1:31" x14ac:dyDescent="0.25">
      <c r="A427">
        <v>1210</v>
      </c>
      <c r="B427">
        <v>831</v>
      </c>
      <c r="C427">
        <v>12</v>
      </c>
      <c r="D427" s="2">
        <v>40360</v>
      </c>
      <c r="E427">
        <v>230</v>
      </c>
      <c r="F427">
        <v>150</v>
      </c>
      <c r="G427">
        <f>Table1[[#This Row],[Actual_Sales]]-Table1[[#This Row],[Budget_Sales]]</f>
        <v>80</v>
      </c>
      <c r="H427" s="5">
        <f>IF(
Table1[[#This Row],[Budget_Sales]]=0,
"",
IF(
Table1[[#This Row],[Budget_Sales]]&gt;0,
(Table1[[#This Row],[Actual_Sales]]-Table1[[#This Row],[Budget_Sales]])/Table1[[#This Row],[Budget_Sales]],
(Table1[[#This Row],[Actual_Sales]]-Table1[[#This Row],[Budget_Sales]])/ABS(Table1[[#This Row],[Budget_Sales]])
)
)</f>
        <v>0.53333333333333333</v>
      </c>
      <c r="I427" s="5" t="str">
        <f>IF(Table1[[#This Row],[Sales_Var]]&gt;=0,"Above Budget","Below Budget")</f>
        <v>Above Budget</v>
      </c>
      <c r="J427">
        <f>Table1[[#This Row],[Actual_Sales]]-(Table1[[#This Row],[COGS]]+Table1[[#This Row],[Expenses]])</f>
        <v>98</v>
      </c>
      <c r="K427">
        <v>80</v>
      </c>
      <c r="L427">
        <f>Table1[[#This Row],[Actual_Profit]]-Table1[[#This Row],[Budget_Profit]]</f>
        <v>18</v>
      </c>
      <c r="M427" s="5">
        <f>IF(
Table1[[#This Row],[Budget_Profit]]=0,
"",
IF(
Table1[[#This Row],[Budget_Profit]]&gt;0,
(Table1[[#This Row],[Actual_Profit]]-Table1[[#This Row],[Budget_Profit]])/Table1[[#This Row],[Budget_Profit]],
(Table1[[#This Row],[Actual_Profit]]-Table1[[#This Row],[Budget_Profit]])/ABS(Table1[[#This Row],[Budget_Profit]])
)
)</f>
        <v>0.22500000000000001</v>
      </c>
      <c r="N427" s="5" t="str">
        <f>IF(Table1[[#This Row],[Profit_Var]]&gt;=0, "Above Budget", "Below Budget")</f>
        <v>Above Budget</v>
      </c>
      <c r="O427">
        <v>94</v>
      </c>
      <c r="P427">
        <v>60</v>
      </c>
      <c r="Q427">
        <f>Table1[[#This Row],[COGS]]-Table1[[#This Row],[Budget_COGS]]</f>
        <v>34</v>
      </c>
      <c r="R427" s="5">
        <f>IF(
Table1[[#This Row],[Budget_COGS]]=0,
"",
IF(
Table1[[#This Row],[Budget_COGS]]&gt;0,
(Table1[[#This Row],[Budget_COGS]]-Table1[[#This Row],[COGS]]) / Table1[[#This Row],[Budget_COGS]],
(Table1[[#This Row],[Budget_COGS]]-Table1[[#This Row],[COGS]]) / ABS(Table1[[#This Row],[Budget_COGS]])
)
)</f>
        <v>-0.56666666666666665</v>
      </c>
      <c r="S427" s="5" t="str">
        <f>IF(Table1[[#This Row],[COGS _Var]]&gt;=0, "Above Budget", "Below Budget")</f>
        <v>Above Budget</v>
      </c>
      <c r="T427">
        <f>Table1[[#This Row],[Actual_Sales]]-Table1[[#This Row],[COGS]]</f>
        <v>136</v>
      </c>
      <c r="U427">
        <v>90</v>
      </c>
      <c r="V427">
        <f>Table1[[#This Row],[Gross_Margin]]-Table1[[#This Row],[Budget_Margin]]</f>
        <v>46</v>
      </c>
      <c r="W427" s="5">
        <f>IF(
Table1[[#This Row],[Budget_Margin]]=0,
"",
IF(
Table1[[#This Row],[Budget_Margin]]&gt;0,
(Table1[[#This Row],[Gross_Margin]]-Table1[[#This Row],[Budget_Margin]]) / Table1[[#This Row],[Budget_Margin]],
(Table1[[#This Row],[Gross_Margin]]-Table1[[#This Row],[Budget_Margin]]) / ABS(Table1[[#This Row],[Budget_Margin]])
)
)</f>
        <v>0.51111111111111107</v>
      </c>
      <c r="X427" s="5" t="str">
        <f>IF(Table1[[#This Row],[Margin_Var]]&gt;=0, "Above Budget", "Below Budget")</f>
        <v>Above Budget</v>
      </c>
      <c r="Y427" s="5">
        <f>IFERROR(Table1[[#This Row],[Gross_Margin]]/Table1[[#This Row],[Actual_Sales]],0)</f>
        <v>0.59130434782608698</v>
      </c>
      <c r="Z427" s="5">
        <f>Table1[[#This Row],[Actual_Profit]]/Table1[[#This Row],[Actual_Sales]]</f>
        <v>0.42608695652173911</v>
      </c>
      <c r="AA427">
        <v>38</v>
      </c>
      <c r="AB427" s="5">
        <f>IFERROR(Table1[[#This Row],[Expenses]]/Table1[[#This Row],[Actual_Sales]],0)</f>
        <v>0.16521739130434782</v>
      </c>
      <c r="AC427">
        <v>26</v>
      </c>
      <c r="AD427">
        <v>608</v>
      </c>
      <c r="AE427" s="5">
        <f>IFERROR(Table1[[#This Row],[Inventory]]/Table1[[#This Row],[Actual_Sales]],0)</f>
        <v>2.6434782608695651</v>
      </c>
    </row>
    <row r="428" spans="1:31" x14ac:dyDescent="0.25">
      <c r="A428">
        <v>1092</v>
      </c>
      <c r="B428">
        <v>315</v>
      </c>
      <c r="C428">
        <v>13</v>
      </c>
      <c r="D428" s="2">
        <v>40360</v>
      </c>
      <c r="E428">
        <v>230</v>
      </c>
      <c r="F428">
        <v>240</v>
      </c>
      <c r="G428">
        <f>Table1[[#This Row],[Actual_Sales]]-Table1[[#This Row],[Budget_Sales]]</f>
        <v>-10</v>
      </c>
      <c r="H428" s="5">
        <f>IF(
Table1[[#This Row],[Budget_Sales]]=0,
"",
IF(
Table1[[#This Row],[Budget_Sales]]&gt;0,
(Table1[[#This Row],[Actual_Sales]]-Table1[[#This Row],[Budget_Sales]])/Table1[[#This Row],[Budget_Sales]],
(Table1[[#This Row],[Actual_Sales]]-Table1[[#This Row],[Budget_Sales]])/ABS(Table1[[#This Row],[Budget_Sales]])
)
)</f>
        <v>-4.1666666666666664E-2</v>
      </c>
      <c r="I428" s="5" t="str">
        <f>IF(Table1[[#This Row],[Sales_Var]]&gt;=0,"Above Budget","Below Budget")</f>
        <v>Below Budget</v>
      </c>
      <c r="J428">
        <f>Table1[[#This Row],[Actual_Sales]]-(Table1[[#This Row],[COGS]]+Table1[[#This Row],[Expenses]])</f>
        <v>98</v>
      </c>
      <c r="K428">
        <v>120</v>
      </c>
      <c r="L428">
        <f>Table1[[#This Row],[Actual_Profit]]-Table1[[#This Row],[Budget_Profit]]</f>
        <v>-22</v>
      </c>
      <c r="M428" s="5">
        <f>IF(
Table1[[#This Row],[Budget_Profit]]=0,
"",
IF(
Table1[[#This Row],[Budget_Profit]]&gt;0,
(Table1[[#This Row],[Actual_Profit]]-Table1[[#This Row],[Budget_Profit]])/Table1[[#This Row],[Budget_Profit]],
(Table1[[#This Row],[Actual_Profit]]-Table1[[#This Row],[Budget_Profit]])/ABS(Table1[[#This Row],[Budget_Profit]])
)
)</f>
        <v>-0.18333333333333332</v>
      </c>
      <c r="N428" s="5" t="str">
        <f>IF(Table1[[#This Row],[Profit_Var]]&gt;=0, "Above Budget", "Below Budget")</f>
        <v>Below Budget</v>
      </c>
      <c r="O428">
        <v>94</v>
      </c>
      <c r="P428">
        <v>90</v>
      </c>
      <c r="Q428">
        <f>Table1[[#This Row],[COGS]]-Table1[[#This Row],[Budget_COGS]]</f>
        <v>4</v>
      </c>
      <c r="R428" s="5">
        <f>IF(
Table1[[#This Row],[Budget_COGS]]=0,
"",
IF(
Table1[[#This Row],[Budget_COGS]]&gt;0,
(Table1[[#This Row],[Budget_COGS]]-Table1[[#This Row],[COGS]]) / Table1[[#This Row],[Budget_COGS]],
(Table1[[#This Row],[Budget_COGS]]-Table1[[#This Row],[COGS]]) / ABS(Table1[[#This Row],[Budget_COGS]])
)
)</f>
        <v>-4.4444444444444446E-2</v>
      </c>
      <c r="S428" s="5" t="str">
        <f>IF(Table1[[#This Row],[COGS _Var]]&gt;=0, "Above Budget", "Below Budget")</f>
        <v>Above Budget</v>
      </c>
      <c r="T428">
        <f>Table1[[#This Row],[Actual_Sales]]-Table1[[#This Row],[COGS]]</f>
        <v>136</v>
      </c>
      <c r="U428">
        <v>150</v>
      </c>
      <c r="V428">
        <f>Table1[[#This Row],[Gross_Margin]]-Table1[[#This Row],[Budget_Margin]]</f>
        <v>-14</v>
      </c>
      <c r="W428" s="5">
        <f>IF(
Table1[[#This Row],[Budget_Margin]]=0,
"",
IF(
Table1[[#This Row],[Budget_Margin]]&gt;0,
(Table1[[#This Row],[Gross_Margin]]-Table1[[#This Row],[Budget_Margin]]) / Table1[[#This Row],[Budget_Margin]],
(Table1[[#This Row],[Gross_Margin]]-Table1[[#This Row],[Budget_Margin]]) / ABS(Table1[[#This Row],[Budget_Margin]])
)
)</f>
        <v>-9.3333333333333338E-2</v>
      </c>
      <c r="X428" s="5" t="str">
        <f>IF(Table1[[#This Row],[Margin_Var]]&gt;=0, "Above Budget", "Below Budget")</f>
        <v>Below Budget</v>
      </c>
      <c r="Y428" s="5">
        <f>IFERROR(Table1[[#This Row],[Gross_Margin]]/Table1[[#This Row],[Actual_Sales]],0)</f>
        <v>0.59130434782608698</v>
      </c>
      <c r="Z428" s="5">
        <f>Table1[[#This Row],[Actual_Profit]]/Table1[[#This Row],[Actual_Sales]]</f>
        <v>0.42608695652173911</v>
      </c>
      <c r="AA428">
        <v>38</v>
      </c>
      <c r="AB428" s="5">
        <f>IFERROR(Table1[[#This Row],[Expenses]]/Table1[[#This Row],[Actual_Sales]],0)</f>
        <v>0.16521739130434782</v>
      </c>
      <c r="AC428">
        <v>26</v>
      </c>
      <c r="AD428">
        <v>608</v>
      </c>
      <c r="AE428" s="5">
        <f>IFERROR(Table1[[#This Row],[Inventory]]/Table1[[#This Row],[Actual_Sales]],0)</f>
        <v>2.6434782608695651</v>
      </c>
    </row>
    <row r="429" spans="1:31" x14ac:dyDescent="0.25">
      <c r="A429">
        <v>928</v>
      </c>
      <c r="B429">
        <v>415</v>
      </c>
      <c r="C429">
        <v>12</v>
      </c>
      <c r="D429" s="2">
        <v>40330</v>
      </c>
      <c r="E429">
        <v>230</v>
      </c>
      <c r="F429">
        <v>150</v>
      </c>
      <c r="G429">
        <f>Table1[[#This Row],[Actual_Sales]]-Table1[[#This Row],[Budget_Sales]]</f>
        <v>80</v>
      </c>
      <c r="H429" s="5">
        <f>IF(
Table1[[#This Row],[Budget_Sales]]=0,
"",
IF(
Table1[[#This Row],[Budget_Sales]]&gt;0,
(Table1[[#This Row],[Actual_Sales]]-Table1[[#This Row],[Budget_Sales]])/Table1[[#This Row],[Budget_Sales]],
(Table1[[#This Row],[Actual_Sales]]-Table1[[#This Row],[Budget_Sales]])/ABS(Table1[[#This Row],[Budget_Sales]])
)
)</f>
        <v>0.53333333333333333</v>
      </c>
      <c r="I429" s="5" t="str">
        <f>IF(Table1[[#This Row],[Sales_Var]]&gt;=0,"Above Budget","Below Budget")</f>
        <v>Above Budget</v>
      </c>
      <c r="J429">
        <f>Table1[[#This Row],[Actual_Sales]]-(Table1[[#This Row],[COGS]]+Table1[[#This Row],[Expenses]])</f>
        <v>98</v>
      </c>
      <c r="K429">
        <v>80</v>
      </c>
      <c r="L429">
        <f>Table1[[#This Row],[Actual_Profit]]-Table1[[#This Row],[Budget_Profit]]</f>
        <v>18</v>
      </c>
      <c r="M429" s="5">
        <f>IF(
Table1[[#This Row],[Budget_Profit]]=0,
"",
IF(
Table1[[#This Row],[Budget_Profit]]&gt;0,
(Table1[[#This Row],[Actual_Profit]]-Table1[[#This Row],[Budget_Profit]])/Table1[[#This Row],[Budget_Profit]],
(Table1[[#This Row],[Actual_Profit]]-Table1[[#This Row],[Budget_Profit]])/ABS(Table1[[#This Row],[Budget_Profit]])
)
)</f>
        <v>0.22500000000000001</v>
      </c>
      <c r="N429" s="5" t="str">
        <f>IF(Table1[[#This Row],[Profit_Var]]&gt;=0, "Above Budget", "Below Budget")</f>
        <v>Above Budget</v>
      </c>
      <c r="O429">
        <v>94</v>
      </c>
      <c r="P429">
        <v>60</v>
      </c>
      <c r="Q429">
        <f>Table1[[#This Row],[COGS]]-Table1[[#This Row],[Budget_COGS]]</f>
        <v>34</v>
      </c>
      <c r="R429" s="5">
        <f>IF(
Table1[[#This Row],[Budget_COGS]]=0,
"",
IF(
Table1[[#This Row],[Budget_COGS]]&gt;0,
(Table1[[#This Row],[Budget_COGS]]-Table1[[#This Row],[COGS]]) / Table1[[#This Row],[Budget_COGS]],
(Table1[[#This Row],[Budget_COGS]]-Table1[[#This Row],[COGS]]) / ABS(Table1[[#This Row],[Budget_COGS]])
)
)</f>
        <v>-0.56666666666666665</v>
      </c>
      <c r="S429" s="5" t="str">
        <f>IF(Table1[[#This Row],[COGS _Var]]&gt;=0, "Above Budget", "Below Budget")</f>
        <v>Above Budget</v>
      </c>
      <c r="T429">
        <f>Table1[[#This Row],[Actual_Sales]]-Table1[[#This Row],[COGS]]</f>
        <v>136</v>
      </c>
      <c r="U429">
        <v>90</v>
      </c>
      <c r="V429">
        <f>Table1[[#This Row],[Gross_Margin]]-Table1[[#This Row],[Budget_Margin]]</f>
        <v>46</v>
      </c>
      <c r="W429" s="5">
        <f>IF(
Table1[[#This Row],[Budget_Margin]]=0,
"",
IF(
Table1[[#This Row],[Budget_Margin]]&gt;0,
(Table1[[#This Row],[Gross_Margin]]-Table1[[#This Row],[Budget_Margin]]) / Table1[[#This Row],[Budget_Margin]],
(Table1[[#This Row],[Gross_Margin]]-Table1[[#This Row],[Budget_Margin]]) / ABS(Table1[[#This Row],[Budget_Margin]])
)
)</f>
        <v>0.51111111111111107</v>
      </c>
      <c r="X429" s="5" t="str">
        <f>IF(Table1[[#This Row],[Margin_Var]]&gt;=0, "Above Budget", "Below Budget")</f>
        <v>Above Budget</v>
      </c>
      <c r="Y429" s="5">
        <f>IFERROR(Table1[[#This Row],[Gross_Margin]]/Table1[[#This Row],[Actual_Sales]],0)</f>
        <v>0.59130434782608698</v>
      </c>
      <c r="Z429" s="5">
        <f>Table1[[#This Row],[Actual_Profit]]/Table1[[#This Row],[Actual_Sales]]</f>
        <v>0.42608695652173911</v>
      </c>
      <c r="AA429">
        <v>38</v>
      </c>
      <c r="AB429" s="5">
        <f>IFERROR(Table1[[#This Row],[Expenses]]/Table1[[#This Row],[Actual_Sales]],0)</f>
        <v>0.16521739130434782</v>
      </c>
      <c r="AC429">
        <v>26</v>
      </c>
      <c r="AD429">
        <v>562</v>
      </c>
      <c r="AE429" s="5">
        <f>IFERROR(Table1[[#This Row],[Inventory]]/Table1[[#This Row],[Actual_Sales]],0)</f>
        <v>2.4434782608695653</v>
      </c>
    </row>
    <row r="430" spans="1:31" x14ac:dyDescent="0.25">
      <c r="A430">
        <v>544</v>
      </c>
      <c r="B430">
        <v>224</v>
      </c>
      <c r="C430">
        <v>8</v>
      </c>
      <c r="D430" s="2">
        <v>40269</v>
      </c>
      <c r="E430">
        <v>223</v>
      </c>
      <c r="F430">
        <v>190</v>
      </c>
      <c r="G430">
        <f>Table1[[#This Row],[Actual_Sales]]-Table1[[#This Row],[Budget_Sales]]</f>
        <v>33</v>
      </c>
      <c r="H430" s="5">
        <f>IF(
Table1[[#This Row],[Budget_Sales]]=0,
"",
IF(
Table1[[#This Row],[Budget_Sales]]&gt;0,
(Table1[[#This Row],[Actual_Sales]]-Table1[[#This Row],[Budget_Sales]])/Table1[[#This Row],[Budget_Sales]],
(Table1[[#This Row],[Actual_Sales]]-Table1[[#This Row],[Budget_Sales]])/ABS(Table1[[#This Row],[Budget_Sales]])
)
)</f>
        <v>0.1736842105263158</v>
      </c>
      <c r="I430" s="5" t="str">
        <f>IF(Table1[[#This Row],[Sales_Var]]&gt;=0,"Above Budget","Below Budget")</f>
        <v>Above Budget</v>
      </c>
      <c r="J430">
        <f>Table1[[#This Row],[Actual_Sales]]-(Table1[[#This Row],[COGS]]+Table1[[#This Row],[Expenses]])</f>
        <v>95</v>
      </c>
      <c r="K430">
        <v>100</v>
      </c>
      <c r="L430">
        <f>Table1[[#This Row],[Actual_Profit]]-Table1[[#This Row],[Budget_Profit]]</f>
        <v>-5</v>
      </c>
      <c r="M430" s="5">
        <f>IF(
Table1[[#This Row],[Budget_Profit]]=0,
"",
IF(
Table1[[#This Row],[Budget_Profit]]&gt;0,
(Table1[[#This Row],[Actual_Profit]]-Table1[[#This Row],[Budget_Profit]])/Table1[[#This Row],[Budget_Profit]],
(Table1[[#This Row],[Actual_Profit]]-Table1[[#This Row],[Budget_Profit]])/ABS(Table1[[#This Row],[Budget_Profit]])
)
)</f>
        <v>-0.05</v>
      </c>
      <c r="N430" s="5" t="str">
        <f>IF(Table1[[#This Row],[Profit_Var]]&gt;=0, "Above Budget", "Below Budget")</f>
        <v>Below Budget</v>
      </c>
      <c r="O430">
        <v>91</v>
      </c>
      <c r="P430">
        <v>70</v>
      </c>
      <c r="Q430">
        <f>Table1[[#This Row],[COGS]]-Table1[[#This Row],[Budget_COGS]]</f>
        <v>21</v>
      </c>
      <c r="R430" s="5">
        <f>IF(
Table1[[#This Row],[Budget_COGS]]=0,
"",
IF(
Table1[[#This Row],[Budget_COGS]]&gt;0,
(Table1[[#This Row],[Budget_COGS]]-Table1[[#This Row],[COGS]]) / Table1[[#This Row],[Budget_COGS]],
(Table1[[#This Row],[Budget_COGS]]-Table1[[#This Row],[COGS]]) / ABS(Table1[[#This Row],[Budget_COGS]])
)
)</f>
        <v>-0.3</v>
      </c>
      <c r="S430" s="5" t="str">
        <f>IF(Table1[[#This Row],[COGS _Var]]&gt;=0, "Above Budget", "Below Budget")</f>
        <v>Above Budget</v>
      </c>
      <c r="T430">
        <f>Table1[[#This Row],[Actual_Sales]]-Table1[[#This Row],[COGS]]</f>
        <v>132</v>
      </c>
      <c r="U430">
        <v>120</v>
      </c>
      <c r="V430">
        <f>Table1[[#This Row],[Gross_Margin]]-Table1[[#This Row],[Budget_Margin]]</f>
        <v>12</v>
      </c>
      <c r="W430" s="5">
        <f>IF(
Table1[[#This Row],[Budget_Margin]]=0,
"",
IF(
Table1[[#This Row],[Budget_Margin]]&gt;0,
(Table1[[#This Row],[Gross_Margin]]-Table1[[#This Row],[Budget_Margin]]) / Table1[[#This Row],[Budget_Margin]],
(Table1[[#This Row],[Gross_Margin]]-Table1[[#This Row],[Budget_Margin]]) / ABS(Table1[[#This Row],[Budget_Margin]])
)
)</f>
        <v>0.1</v>
      </c>
      <c r="X430" s="5" t="str">
        <f>IF(Table1[[#This Row],[Margin_Var]]&gt;=0, "Above Budget", "Below Budget")</f>
        <v>Above Budget</v>
      </c>
      <c r="Y430" s="5">
        <f>IFERROR(Table1[[#This Row],[Gross_Margin]]/Table1[[#This Row],[Actual_Sales]],0)</f>
        <v>0.59192825112107628</v>
      </c>
      <c r="Z430" s="5">
        <f>Table1[[#This Row],[Actual_Profit]]/Table1[[#This Row],[Actual_Sales]]</f>
        <v>0.42600896860986548</v>
      </c>
      <c r="AA430">
        <v>37</v>
      </c>
      <c r="AB430" s="5">
        <f>IFERROR(Table1[[#This Row],[Expenses]]/Table1[[#This Row],[Actual_Sales]],0)</f>
        <v>0.16591928251121077</v>
      </c>
      <c r="AC430">
        <v>25</v>
      </c>
      <c r="AD430">
        <v>777</v>
      </c>
      <c r="AE430" s="5">
        <f>IFERROR(Table1[[#This Row],[Inventory]]/Table1[[#This Row],[Actual_Sales]],0)</f>
        <v>3.4843049327354261</v>
      </c>
    </row>
    <row r="431" spans="1:31" x14ac:dyDescent="0.25">
      <c r="A431">
        <v>640</v>
      </c>
      <c r="B431">
        <v>631</v>
      </c>
      <c r="C431">
        <v>12</v>
      </c>
      <c r="D431" s="2">
        <v>40269</v>
      </c>
      <c r="E431">
        <v>223</v>
      </c>
      <c r="F431">
        <v>240</v>
      </c>
      <c r="G431">
        <f>Table1[[#This Row],[Actual_Sales]]-Table1[[#This Row],[Budget_Sales]]</f>
        <v>-17</v>
      </c>
      <c r="H431" s="5">
        <f>IF(
Table1[[#This Row],[Budget_Sales]]=0,
"",
IF(
Table1[[#This Row],[Budget_Sales]]&gt;0,
(Table1[[#This Row],[Actual_Sales]]-Table1[[#This Row],[Budget_Sales]])/Table1[[#This Row],[Budget_Sales]],
(Table1[[#This Row],[Actual_Sales]]-Table1[[#This Row],[Budget_Sales]])/ABS(Table1[[#This Row],[Budget_Sales]])
)
)</f>
        <v>-7.0833333333333331E-2</v>
      </c>
      <c r="I431" s="5" t="str">
        <f>IF(Table1[[#This Row],[Sales_Var]]&gt;=0,"Above Budget","Below Budget")</f>
        <v>Below Budget</v>
      </c>
      <c r="J431">
        <f>Table1[[#This Row],[Actual_Sales]]-(Table1[[#This Row],[COGS]]+Table1[[#This Row],[Expenses]])</f>
        <v>95</v>
      </c>
      <c r="K431">
        <v>120</v>
      </c>
      <c r="L431">
        <f>Table1[[#This Row],[Actual_Profit]]-Table1[[#This Row],[Budget_Profit]]</f>
        <v>-25</v>
      </c>
      <c r="M431" s="5">
        <f>IF(
Table1[[#This Row],[Budget_Profit]]=0,
"",
IF(
Table1[[#This Row],[Budget_Profit]]&gt;0,
(Table1[[#This Row],[Actual_Profit]]-Table1[[#This Row],[Budget_Profit]])/Table1[[#This Row],[Budget_Profit]],
(Table1[[#This Row],[Actual_Profit]]-Table1[[#This Row],[Budget_Profit]])/ABS(Table1[[#This Row],[Budget_Profit]])
)
)</f>
        <v>-0.20833333333333334</v>
      </c>
      <c r="N431" s="5" t="str">
        <f>IF(Table1[[#This Row],[Profit_Var]]&gt;=0, "Above Budget", "Below Budget")</f>
        <v>Below Budget</v>
      </c>
      <c r="O431">
        <v>91</v>
      </c>
      <c r="P431">
        <v>90</v>
      </c>
      <c r="Q431">
        <f>Table1[[#This Row],[COGS]]-Table1[[#This Row],[Budget_COGS]]</f>
        <v>1</v>
      </c>
      <c r="R431" s="5">
        <f>IF(
Table1[[#This Row],[Budget_COGS]]=0,
"",
IF(
Table1[[#This Row],[Budget_COGS]]&gt;0,
(Table1[[#This Row],[Budget_COGS]]-Table1[[#This Row],[COGS]]) / Table1[[#This Row],[Budget_COGS]],
(Table1[[#This Row],[Budget_COGS]]-Table1[[#This Row],[COGS]]) / ABS(Table1[[#This Row],[Budget_COGS]])
)
)</f>
        <v>-1.1111111111111112E-2</v>
      </c>
      <c r="S431" s="5" t="str">
        <f>IF(Table1[[#This Row],[COGS _Var]]&gt;=0, "Above Budget", "Below Budget")</f>
        <v>Above Budget</v>
      </c>
      <c r="T431">
        <f>Table1[[#This Row],[Actual_Sales]]-Table1[[#This Row],[COGS]]</f>
        <v>132</v>
      </c>
      <c r="U431">
        <v>150</v>
      </c>
      <c r="V431">
        <f>Table1[[#This Row],[Gross_Margin]]-Table1[[#This Row],[Budget_Margin]]</f>
        <v>-18</v>
      </c>
      <c r="W431" s="5">
        <f>IF(
Table1[[#This Row],[Budget_Margin]]=0,
"",
IF(
Table1[[#This Row],[Budget_Margin]]&gt;0,
(Table1[[#This Row],[Gross_Margin]]-Table1[[#This Row],[Budget_Margin]]) / Table1[[#This Row],[Budget_Margin]],
(Table1[[#This Row],[Gross_Margin]]-Table1[[#This Row],[Budget_Margin]]) / ABS(Table1[[#This Row],[Budget_Margin]])
)
)</f>
        <v>-0.12</v>
      </c>
      <c r="X431" s="5" t="str">
        <f>IF(Table1[[#This Row],[Margin_Var]]&gt;=0, "Above Budget", "Below Budget")</f>
        <v>Below Budget</v>
      </c>
      <c r="Y431" s="5">
        <f>IFERROR(Table1[[#This Row],[Gross_Margin]]/Table1[[#This Row],[Actual_Sales]],0)</f>
        <v>0.59192825112107628</v>
      </c>
      <c r="Z431" s="5">
        <f>Table1[[#This Row],[Actual_Profit]]/Table1[[#This Row],[Actual_Sales]]</f>
        <v>0.42600896860986548</v>
      </c>
      <c r="AA431">
        <v>37</v>
      </c>
      <c r="AB431" s="5">
        <f>IFERROR(Table1[[#This Row],[Expenses]]/Table1[[#This Row],[Actual_Sales]],0)</f>
        <v>0.16591928251121077</v>
      </c>
      <c r="AC431">
        <v>25</v>
      </c>
      <c r="AD431">
        <v>777</v>
      </c>
      <c r="AE431" s="5">
        <f>IFERROR(Table1[[#This Row],[Inventory]]/Table1[[#This Row],[Actual_Sales]],0)</f>
        <v>3.4843049327354261</v>
      </c>
    </row>
    <row r="432" spans="1:31" x14ac:dyDescent="0.25">
      <c r="A432">
        <v>2183</v>
      </c>
      <c r="B432">
        <v>503</v>
      </c>
      <c r="C432">
        <v>8</v>
      </c>
      <c r="D432" s="2">
        <v>40544</v>
      </c>
      <c r="E432">
        <v>101</v>
      </c>
      <c r="F432">
        <v>70</v>
      </c>
      <c r="G432">
        <f>Table1[[#This Row],[Actual_Sales]]-Table1[[#This Row],[Budget_Sales]]</f>
        <v>31</v>
      </c>
      <c r="H432" s="5">
        <f>IF(
Table1[[#This Row],[Budget_Sales]]=0,
"",
IF(
Table1[[#This Row],[Budget_Sales]]&gt;0,
(Table1[[#This Row],[Actual_Sales]]-Table1[[#This Row],[Budget_Sales]])/Table1[[#This Row],[Budget_Sales]],
(Table1[[#This Row],[Actual_Sales]]-Table1[[#This Row],[Budget_Sales]])/ABS(Table1[[#This Row],[Budget_Sales]])
)
)</f>
        <v>0.44285714285714284</v>
      </c>
      <c r="I432" s="5" t="str">
        <f>IF(Table1[[#This Row],[Sales_Var]]&gt;=0,"Above Budget","Below Budget")</f>
        <v>Above Budget</v>
      </c>
      <c r="J432">
        <f>Table1[[#This Row],[Actual_Sales]]-(Table1[[#This Row],[COGS]]+Table1[[#This Row],[Expenses]])</f>
        <v>43</v>
      </c>
      <c r="K432">
        <v>40</v>
      </c>
      <c r="L432">
        <f>Table1[[#This Row],[Actual_Profit]]-Table1[[#This Row],[Budget_Profit]]</f>
        <v>3</v>
      </c>
      <c r="M432" s="5">
        <f>IF(
Table1[[#This Row],[Budget_Profit]]=0,
"",
IF(
Table1[[#This Row],[Budget_Profit]]&gt;0,
(Table1[[#This Row],[Actual_Profit]]-Table1[[#This Row],[Budget_Profit]])/Table1[[#This Row],[Budget_Profit]],
(Table1[[#This Row],[Actual_Profit]]-Table1[[#This Row],[Budget_Profit]])/ABS(Table1[[#This Row],[Budget_Profit]])
)
)</f>
        <v>7.4999999999999997E-2</v>
      </c>
      <c r="N432" s="5" t="str">
        <f>IF(Table1[[#This Row],[Profit_Var]]&gt;=0, "Above Budget", "Below Budget")</f>
        <v>Above Budget</v>
      </c>
      <c r="O432">
        <v>36</v>
      </c>
      <c r="P432">
        <v>30</v>
      </c>
      <c r="Q432">
        <f>Table1[[#This Row],[COGS]]-Table1[[#This Row],[Budget_COGS]]</f>
        <v>6</v>
      </c>
      <c r="R432" s="5">
        <f>IF(
Table1[[#This Row],[Budget_COGS]]=0,
"",
IF(
Table1[[#This Row],[Budget_COGS]]&gt;0,
(Table1[[#This Row],[Budget_COGS]]-Table1[[#This Row],[COGS]]) / Table1[[#This Row],[Budget_COGS]],
(Table1[[#This Row],[Budget_COGS]]-Table1[[#This Row],[COGS]]) / ABS(Table1[[#This Row],[Budget_COGS]])
)
)</f>
        <v>-0.2</v>
      </c>
      <c r="S432" s="5" t="str">
        <f>IF(Table1[[#This Row],[COGS _Var]]&gt;=0, "Above Budget", "Below Budget")</f>
        <v>Above Budget</v>
      </c>
      <c r="T432">
        <f>Table1[[#This Row],[Actual_Sales]]-Table1[[#This Row],[COGS]]</f>
        <v>65</v>
      </c>
      <c r="U432">
        <v>40</v>
      </c>
      <c r="V432">
        <f>Table1[[#This Row],[Gross_Margin]]-Table1[[#This Row],[Budget_Margin]]</f>
        <v>25</v>
      </c>
      <c r="W432" s="5">
        <f>IF(
Table1[[#This Row],[Budget_Margin]]=0,
"",
IF(
Table1[[#This Row],[Budget_Margin]]&gt;0,
(Table1[[#This Row],[Gross_Margin]]-Table1[[#This Row],[Budget_Margin]]) / Table1[[#This Row],[Budget_Margin]],
(Table1[[#This Row],[Gross_Margin]]-Table1[[#This Row],[Budget_Margin]]) / ABS(Table1[[#This Row],[Budget_Margin]])
)
)</f>
        <v>0.625</v>
      </c>
      <c r="X432" s="5" t="str">
        <f>IF(Table1[[#This Row],[Margin_Var]]&gt;=0, "Above Budget", "Below Budget")</f>
        <v>Above Budget</v>
      </c>
      <c r="Y432" s="5">
        <f>IFERROR(Table1[[#This Row],[Gross_Margin]]/Table1[[#This Row],[Actual_Sales]],0)</f>
        <v>0.64356435643564358</v>
      </c>
      <c r="Z432" s="5">
        <f>Table1[[#This Row],[Actual_Profit]]/Table1[[#This Row],[Actual_Sales]]</f>
        <v>0.42574257425742573</v>
      </c>
      <c r="AA432">
        <v>22</v>
      </c>
      <c r="AB432" s="5">
        <f>IFERROR(Table1[[#This Row],[Expenses]]/Table1[[#This Row],[Actual_Sales]],0)</f>
        <v>0.21782178217821782</v>
      </c>
      <c r="AC432">
        <v>10</v>
      </c>
      <c r="AD432">
        <v>777</v>
      </c>
      <c r="AE432" s="5">
        <f>IFERROR(Table1[[#This Row],[Inventory]]/Table1[[#This Row],[Actual_Sales]],0)</f>
        <v>7.6930693069306928</v>
      </c>
    </row>
    <row r="433" spans="1:31" x14ac:dyDescent="0.25">
      <c r="A433">
        <v>2664</v>
      </c>
      <c r="B433">
        <v>209</v>
      </c>
      <c r="C433">
        <v>2</v>
      </c>
      <c r="D433" s="2">
        <v>40634</v>
      </c>
      <c r="E433">
        <v>759</v>
      </c>
      <c r="F433">
        <v>890</v>
      </c>
      <c r="G433">
        <f>Table1[[#This Row],[Actual_Sales]]-Table1[[#This Row],[Budget_Sales]]</f>
        <v>-131</v>
      </c>
      <c r="H433" s="5">
        <f>IF(
Table1[[#This Row],[Budget_Sales]]=0,
"",
IF(
Table1[[#This Row],[Budget_Sales]]&gt;0,
(Table1[[#This Row],[Actual_Sales]]-Table1[[#This Row],[Budget_Sales]])/Table1[[#This Row],[Budget_Sales]],
(Table1[[#This Row],[Actual_Sales]]-Table1[[#This Row],[Budget_Sales]])/ABS(Table1[[#This Row],[Budget_Sales]])
)
)</f>
        <v>-0.14719101123595504</v>
      </c>
      <c r="I433" s="5" t="str">
        <f>IF(Table1[[#This Row],[Sales_Var]]&gt;=0,"Above Budget","Below Budget")</f>
        <v>Below Budget</v>
      </c>
      <c r="J433">
        <f>Table1[[#This Row],[Actual_Sales]]-(Table1[[#This Row],[COGS]]+Table1[[#This Row],[Expenses]])</f>
        <v>323</v>
      </c>
      <c r="K433">
        <v>400</v>
      </c>
      <c r="L433">
        <f>Table1[[#This Row],[Actual_Profit]]-Table1[[#This Row],[Budget_Profit]]</f>
        <v>-77</v>
      </c>
      <c r="M433" s="5">
        <f>IF(
Table1[[#This Row],[Budget_Profit]]=0,
"",
IF(
Table1[[#This Row],[Budget_Profit]]&gt;0,
(Table1[[#This Row],[Actual_Profit]]-Table1[[#This Row],[Budget_Profit]])/Table1[[#This Row],[Budget_Profit]],
(Table1[[#This Row],[Actual_Profit]]-Table1[[#This Row],[Budget_Profit]])/ABS(Table1[[#This Row],[Budget_Profit]])
)
)</f>
        <v>-0.1925</v>
      </c>
      <c r="N433" s="5" t="str">
        <f>IF(Table1[[#This Row],[Profit_Var]]&gt;=0, "Above Budget", "Below Budget")</f>
        <v>Below Budget</v>
      </c>
      <c r="O433">
        <v>284</v>
      </c>
      <c r="P433">
        <v>350</v>
      </c>
      <c r="Q433">
        <f>Table1[[#This Row],[COGS]]-Table1[[#This Row],[Budget_COGS]]</f>
        <v>-66</v>
      </c>
      <c r="R433" s="5">
        <f>IF(
Table1[[#This Row],[Budget_COGS]]=0,
"",
IF(
Table1[[#This Row],[Budget_COGS]]&gt;0,
(Table1[[#This Row],[Budget_COGS]]-Table1[[#This Row],[COGS]]) / Table1[[#This Row],[Budget_COGS]],
(Table1[[#This Row],[Budget_COGS]]-Table1[[#This Row],[COGS]]) / ABS(Table1[[#This Row],[Budget_COGS]])
)
)</f>
        <v>0.18857142857142858</v>
      </c>
      <c r="S433" s="5" t="str">
        <f>IF(Table1[[#This Row],[COGS _Var]]&gt;=0, "Above Budget", "Below Budget")</f>
        <v>Below Budget</v>
      </c>
      <c r="T433">
        <f>Table1[[#This Row],[Actual_Sales]]-Table1[[#This Row],[COGS]]</f>
        <v>475</v>
      </c>
      <c r="U433">
        <v>540</v>
      </c>
      <c r="V433">
        <f>Table1[[#This Row],[Gross_Margin]]-Table1[[#This Row],[Budget_Margin]]</f>
        <v>-65</v>
      </c>
      <c r="W433" s="5">
        <f>IF(
Table1[[#This Row],[Budget_Margin]]=0,
"",
IF(
Table1[[#This Row],[Budget_Margin]]&gt;0,
(Table1[[#This Row],[Gross_Margin]]-Table1[[#This Row],[Budget_Margin]]) / Table1[[#This Row],[Budget_Margin]],
(Table1[[#This Row],[Gross_Margin]]-Table1[[#This Row],[Budget_Margin]]) / ABS(Table1[[#This Row],[Budget_Margin]])
)
)</f>
        <v>-0.12037037037037036</v>
      </c>
      <c r="X433" s="5" t="str">
        <f>IF(Table1[[#This Row],[Margin_Var]]&gt;=0, "Above Budget", "Below Budget")</f>
        <v>Below Budget</v>
      </c>
      <c r="Y433" s="5">
        <f>IFERROR(Table1[[#This Row],[Gross_Margin]]/Table1[[#This Row],[Actual_Sales]],0)</f>
        <v>0.62582345191040845</v>
      </c>
      <c r="Z433" s="5">
        <f>Table1[[#This Row],[Actual_Profit]]/Table1[[#This Row],[Actual_Sales]]</f>
        <v>0.42555994729907776</v>
      </c>
      <c r="AA433">
        <v>152</v>
      </c>
      <c r="AB433" s="5">
        <f>IFERROR(Table1[[#This Row],[Expenses]]/Table1[[#This Row],[Actual_Sales]],0)</f>
        <v>0.20026350461133069</v>
      </c>
      <c r="AC433">
        <v>99</v>
      </c>
      <c r="AD433">
        <v>2108</v>
      </c>
      <c r="AE433" s="5">
        <f>IFERROR(Table1[[#This Row],[Inventory]]/Table1[[#This Row],[Actual_Sales]],0)</f>
        <v>2.77733860342556</v>
      </c>
    </row>
    <row r="434" spans="1:31" x14ac:dyDescent="0.25">
      <c r="A434">
        <v>2738</v>
      </c>
      <c r="B434">
        <v>518</v>
      </c>
      <c r="C434">
        <v>2</v>
      </c>
      <c r="D434" s="2">
        <v>40634</v>
      </c>
      <c r="E434">
        <v>759</v>
      </c>
      <c r="F434">
        <v>670</v>
      </c>
      <c r="G434">
        <f>Table1[[#This Row],[Actual_Sales]]-Table1[[#This Row],[Budget_Sales]]</f>
        <v>89</v>
      </c>
      <c r="H434" s="5">
        <f>IF(
Table1[[#This Row],[Budget_Sales]]=0,
"",
IF(
Table1[[#This Row],[Budget_Sales]]&gt;0,
(Table1[[#This Row],[Actual_Sales]]-Table1[[#This Row],[Budget_Sales]])/Table1[[#This Row],[Budget_Sales]],
(Table1[[#This Row],[Actual_Sales]]-Table1[[#This Row],[Budget_Sales]])/ABS(Table1[[#This Row],[Budget_Sales]])
)
)</f>
        <v>0.1328358208955224</v>
      </c>
      <c r="I434" s="5" t="str">
        <f>IF(Table1[[#This Row],[Sales_Var]]&gt;=0,"Above Budget","Below Budget")</f>
        <v>Above Budget</v>
      </c>
      <c r="J434">
        <f>Table1[[#This Row],[Actual_Sales]]-(Table1[[#This Row],[COGS]]+Table1[[#This Row],[Expenses]])</f>
        <v>323</v>
      </c>
      <c r="K434">
        <v>280</v>
      </c>
      <c r="L434">
        <f>Table1[[#This Row],[Actual_Profit]]-Table1[[#This Row],[Budget_Profit]]</f>
        <v>43</v>
      </c>
      <c r="M434" s="5">
        <f>IF(
Table1[[#This Row],[Budget_Profit]]=0,
"",
IF(
Table1[[#This Row],[Budget_Profit]]&gt;0,
(Table1[[#This Row],[Actual_Profit]]-Table1[[#This Row],[Budget_Profit]])/Table1[[#This Row],[Budget_Profit]],
(Table1[[#This Row],[Actual_Profit]]-Table1[[#This Row],[Budget_Profit]])/ABS(Table1[[#This Row],[Budget_Profit]])
)
)</f>
        <v>0.15357142857142858</v>
      </c>
      <c r="N434" s="5" t="str">
        <f>IF(Table1[[#This Row],[Profit_Var]]&gt;=0, "Above Budget", "Below Budget")</f>
        <v>Above Budget</v>
      </c>
      <c r="O434">
        <v>284</v>
      </c>
      <c r="P434">
        <v>270</v>
      </c>
      <c r="Q434">
        <f>Table1[[#This Row],[COGS]]-Table1[[#This Row],[Budget_COGS]]</f>
        <v>14</v>
      </c>
      <c r="R434" s="5">
        <f>IF(
Table1[[#This Row],[Budget_COGS]]=0,
"",
IF(
Table1[[#This Row],[Budget_COGS]]&gt;0,
(Table1[[#This Row],[Budget_COGS]]-Table1[[#This Row],[COGS]]) / Table1[[#This Row],[Budget_COGS]],
(Table1[[#This Row],[Budget_COGS]]-Table1[[#This Row],[COGS]]) / ABS(Table1[[#This Row],[Budget_COGS]])
)
)</f>
        <v>-5.185185185185185E-2</v>
      </c>
      <c r="S434" s="5" t="str">
        <f>IF(Table1[[#This Row],[COGS _Var]]&gt;=0, "Above Budget", "Below Budget")</f>
        <v>Above Budget</v>
      </c>
      <c r="T434">
        <f>Table1[[#This Row],[Actual_Sales]]-Table1[[#This Row],[COGS]]</f>
        <v>475</v>
      </c>
      <c r="U434">
        <v>400</v>
      </c>
      <c r="V434">
        <f>Table1[[#This Row],[Gross_Margin]]-Table1[[#This Row],[Budget_Margin]]</f>
        <v>75</v>
      </c>
      <c r="W434" s="5">
        <f>IF(
Table1[[#This Row],[Budget_Margin]]=0,
"",
IF(
Table1[[#This Row],[Budget_Margin]]&gt;0,
(Table1[[#This Row],[Gross_Margin]]-Table1[[#This Row],[Budget_Margin]]) / Table1[[#This Row],[Budget_Margin]],
(Table1[[#This Row],[Gross_Margin]]-Table1[[#This Row],[Budget_Margin]]) / ABS(Table1[[#This Row],[Budget_Margin]])
)
)</f>
        <v>0.1875</v>
      </c>
      <c r="X434" s="5" t="str">
        <f>IF(Table1[[#This Row],[Margin_Var]]&gt;=0, "Above Budget", "Below Budget")</f>
        <v>Above Budget</v>
      </c>
      <c r="Y434" s="5">
        <f>IFERROR(Table1[[#This Row],[Gross_Margin]]/Table1[[#This Row],[Actual_Sales]],0)</f>
        <v>0.62582345191040845</v>
      </c>
      <c r="Z434" s="5">
        <f>Table1[[#This Row],[Actual_Profit]]/Table1[[#This Row],[Actual_Sales]]</f>
        <v>0.42555994729907776</v>
      </c>
      <c r="AA434">
        <v>152</v>
      </c>
      <c r="AB434" s="5">
        <f>IFERROR(Table1[[#This Row],[Expenses]]/Table1[[#This Row],[Actual_Sales]],0)</f>
        <v>0.20026350461133069</v>
      </c>
      <c r="AC434">
        <v>99</v>
      </c>
      <c r="AD434">
        <v>2108</v>
      </c>
      <c r="AE434" s="5">
        <f>IFERROR(Table1[[#This Row],[Inventory]]/Table1[[#This Row],[Actual_Sales]],0)</f>
        <v>2.77733860342556</v>
      </c>
    </row>
    <row r="435" spans="1:31" x14ac:dyDescent="0.25">
      <c r="A435">
        <v>3978</v>
      </c>
      <c r="B435">
        <v>573</v>
      </c>
      <c r="C435">
        <v>5</v>
      </c>
      <c r="D435" s="2">
        <v>40848</v>
      </c>
      <c r="E435">
        <v>141</v>
      </c>
      <c r="F435">
        <v>160</v>
      </c>
      <c r="G435">
        <f>Table1[[#This Row],[Actual_Sales]]-Table1[[#This Row],[Budget_Sales]]</f>
        <v>-19</v>
      </c>
      <c r="H435" s="5">
        <f>IF(
Table1[[#This Row],[Budget_Sales]]=0,
"",
IF(
Table1[[#This Row],[Budget_Sales]]&gt;0,
(Table1[[#This Row],[Actual_Sales]]-Table1[[#This Row],[Budget_Sales]])/Table1[[#This Row],[Budget_Sales]],
(Table1[[#This Row],[Actual_Sales]]-Table1[[#This Row],[Budget_Sales]])/ABS(Table1[[#This Row],[Budget_Sales]])
)
)</f>
        <v>-0.11874999999999999</v>
      </c>
      <c r="I435" s="5" t="str">
        <f>IF(Table1[[#This Row],[Sales_Var]]&gt;=0,"Above Budget","Below Budget")</f>
        <v>Below Budget</v>
      </c>
      <c r="J435">
        <f>Table1[[#This Row],[Actual_Sales]]-(Table1[[#This Row],[COGS]]+Table1[[#This Row],[Expenses]])</f>
        <v>60</v>
      </c>
      <c r="K435">
        <v>80</v>
      </c>
      <c r="L435">
        <f>Table1[[#This Row],[Actual_Profit]]-Table1[[#This Row],[Budget_Profit]]</f>
        <v>-20</v>
      </c>
      <c r="M435" s="5">
        <f>IF(
Table1[[#This Row],[Budget_Profit]]=0,
"",
IF(
Table1[[#This Row],[Budget_Profit]]&gt;0,
(Table1[[#This Row],[Actual_Profit]]-Table1[[#This Row],[Budget_Profit]])/Table1[[#This Row],[Budget_Profit]],
(Table1[[#This Row],[Actual_Profit]]-Table1[[#This Row],[Budget_Profit]])/ABS(Table1[[#This Row],[Budget_Profit]])
)
)</f>
        <v>-0.25</v>
      </c>
      <c r="N435" s="5" t="str">
        <f>IF(Table1[[#This Row],[Profit_Var]]&gt;=0, "Above Budget", "Below Budget")</f>
        <v>Below Budget</v>
      </c>
      <c r="O435">
        <v>54</v>
      </c>
      <c r="P435">
        <v>60</v>
      </c>
      <c r="Q435">
        <f>Table1[[#This Row],[COGS]]-Table1[[#This Row],[Budget_COGS]]</f>
        <v>-6</v>
      </c>
      <c r="R435" s="5">
        <f>IF(
Table1[[#This Row],[Budget_COGS]]=0,
"",
IF(
Table1[[#This Row],[Budget_COGS]]&gt;0,
(Table1[[#This Row],[Budget_COGS]]-Table1[[#This Row],[COGS]]) / Table1[[#This Row],[Budget_COGS]],
(Table1[[#This Row],[Budget_COGS]]-Table1[[#This Row],[COGS]]) / ABS(Table1[[#This Row],[Budget_COGS]])
)
)</f>
        <v>0.1</v>
      </c>
      <c r="S435" s="5" t="str">
        <f>IF(Table1[[#This Row],[COGS _Var]]&gt;=0, "Above Budget", "Below Budget")</f>
        <v>Below Budget</v>
      </c>
      <c r="T435">
        <f>Table1[[#This Row],[Actual_Sales]]-Table1[[#This Row],[COGS]]</f>
        <v>87</v>
      </c>
      <c r="U435">
        <v>100</v>
      </c>
      <c r="V435">
        <f>Table1[[#This Row],[Gross_Margin]]-Table1[[#This Row],[Budget_Margin]]</f>
        <v>-13</v>
      </c>
      <c r="W435" s="5">
        <f>IF(
Table1[[#This Row],[Budget_Margin]]=0,
"",
IF(
Table1[[#This Row],[Budget_Margin]]&gt;0,
(Table1[[#This Row],[Gross_Margin]]-Table1[[#This Row],[Budget_Margin]]) / Table1[[#This Row],[Budget_Margin]],
(Table1[[#This Row],[Gross_Margin]]-Table1[[#This Row],[Budget_Margin]]) / ABS(Table1[[#This Row],[Budget_Margin]])
)
)</f>
        <v>-0.13</v>
      </c>
      <c r="X435" s="5" t="str">
        <f>IF(Table1[[#This Row],[Margin_Var]]&gt;=0, "Above Budget", "Below Budget")</f>
        <v>Below Budget</v>
      </c>
      <c r="Y435" s="5">
        <f>IFERROR(Table1[[#This Row],[Gross_Margin]]/Table1[[#This Row],[Actual_Sales]],0)</f>
        <v>0.61702127659574468</v>
      </c>
      <c r="Z435" s="5">
        <f>Table1[[#This Row],[Actual_Profit]]/Table1[[#This Row],[Actual_Sales]]</f>
        <v>0.42553191489361702</v>
      </c>
      <c r="AA435">
        <v>27</v>
      </c>
      <c r="AB435" s="5">
        <f>IFERROR(Table1[[#This Row],[Expenses]]/Table1[[#This Row],[Actual_Sales]],0)</f>
        <v>0.19148936170212766</v>
      </c>
      <c r="AC435">
        <v>15</v>
      </c>
      <c r="AD435">
        <v>885</v>
      </c>
      <c r="AE435" s="5">
        <f>IFERROR(Table1[[#This Row],[Inventory]]/Table1[[#This Row],[Actual_Sales]],0)</f>
        <v>6.2765957446808507</v>
      </c>
    </row>
    <row r="436" spans="1:31" x14ac:dyDescent="0.25">
      <c r="A436">
        <v>4044</v>
      </c>
      <c r="B436">
        <v>860</v>
      </c>
      <c r="C436">
        <v>11</v>
      </c>
      <c r="D436" s="2">
        <v>40848</v>
      </c>
      <c r="E436">
        <v>141</v>
      </c>
      <c r="F436">
        <v>130</v>
      </c>
      <c r="G436">
        <f>Table1[[#This Row],[Actual_Sales]]-Table1[[#This Row],[Budget_Sales]]</f>
        <v>11</v>
      </c>
      <c r="H436" s="5">
        <f>IF(
Table1[[#This Row],[Budget_Sales]]=0,
"",
IF(
Table1[[#This Row],[Budget_Sales]]&gt;0,
(Table1[[#This Row],[Actual_Sales]]-Table1[[#This Row],[Budget_Sales]])/Table1[[#This Row],[Budget_Sales]],
(Table1[[#This Row],[Actual_Sales]]-Table1[[#This Row],[Budget_Sales]])/ABS(Table1[[#This Row],[Budget_Sales]])
)
)</f>
        <v>8.461538461538462E-2</v>
      </c>
      <c r="I436" s="5" t="str">
        <f>IF(Table1[[#This Row],[Sales_Var]]&gt;=0,"Above Budget","Below Budget")</f>
        <v>Above Budget</v>
      </c>
      <c r="J436">
        <f>Table1[[#This Row],[Actual_Sales]]-(Table1[[#This Row],[COGS]]+Table1[[#This Row],[Expenses]])</f>
        <v>60</v>
      </c>
      <c r="K436">
        <v>60</v>
      </c>
      <c r="L436">
        <f>Table1[[#This Row],[Actual_Profit]]-Table1[[#This Row],[Budget_Profit]]</f>
        <v>0</v>
      </c>
      <c r="M436" s="5">
        <f>IF(
Table1[[#This Row],[Budget_Profit]]=0,
"",
IF(
Table1[[#This Row],[Budget_Profit]]&gt;0,
(Table1[[#This Row],[Actual_Profit]]-Table1[[#This Row],[Budget_Profit]])/Table1[[#This Row],[Budget_Profit]],
(Table1[[#This Row],[Actual_Profit]]-Table1[[#This Row],[Budget_Profit]])/ABS(Table1[[#This Row],[Budget_Profit]])
)
)</f>
        <v>0</v>
      </c>
      <c r="N436" s="5" t="str">
        <f>IF(Table1[[#This Row],[Profit_Var]]&gt;=0, "Above Budget", "Below Budget")</f>
        <v>Above Budget</v>
      </c>
      <c r="O436">
        <v>54</v>
      </c>
      <c r="P436">
        <v>50</v>
      </c>
      <c r="Q436">
        <f>Table1[[#This Row],[COGS]]-Table1[[#This Row],[Budget_COGS]]</f>
        <v>4</v>
      </c>
      <c r="R436" s="5">
        <f>IF(
Table1[[#This Row],[Budget_COGS]]=0,
"",
IF(
Table1[[#This Row],[Budget_COGS]]&gt;0,
(Table1[[#This Row],[Budget_COGS]]-Table1[[#This Row],[COGS]]) / Table1[[#This Row],[Budget_COGS]],
(Table1[[#This Row],[Budget_COGS]]-Table1[[#This Row],[COGS]]) / ABS(Table1[[#This Row],[Budget_COGS]])
)
)</f>
        <v>-0.08</v>
      </c>
      <c r="S436" s="5" t="str">
        <f>IF(Table1[[#This Row],[COGS _Var]]&gt;=0, "Above Budget", "Below Budget")</f>
        <v>Above Budget</v>
      </c>
      <c r="T436">
        <f>Table1[[#This Row],[Actual_Sales]]-Table1[[#This Row],[COGS]]</f>
        <v>87</v>
      </c>
      <c r="U436">
        <v>80</v>
      </c>
      <c r="V436">
        <f>Table1[[#This Row],[Gross_Margin]]-Table1[[#This Row],[Budget_Margin]]</f>
        <v>7</v>
      </c>
      <c r="W436" s="5">
        <f>IF(
Table1[[#This Row],[Budget_Margin]]=0,
"",
IF(
Table1[[#This Row],[Budget_Margin]]&gt;0,
(Table1[[#This Row],[Gross_Margin]]-Table1[[#This Row],[Budget_Margin]]) / Table1[[#This Row],[Budget_Margin]],
(Table1[[#This Row],[Gross_Margin]]-Table1[[#This Row],[Budget_Margin]]) / ABS(Table1[[#This Row],[Budget_Margin]])
)
)</f>
        <v>8.7499999999999994E-2</v>
      </c>
      <c r="X436" s="5" t="str">
        <f>IF(Table1[[#This Row],[Margin_Var]]&gt;=0, "Above Budget", "Below Budget")</f>
        <v>Above Budget</v>
      </c>
      <c r="Y436" s="5">
        <f>IFERROR(Table1[[#This Row],[Gross_Margin]]/Table1[[#This Row],[Actual_Sales]],0)</f>
        <v>0.61702127659574468</v>
      </c>
      <c r="Z436" s="5">
        <f>Table1[[#This Row],[Actual_Profit]]/Table1[[#This Row],[Actual_Sales]]</f>
        <v>0.42553191489361702</v>
      </c>
      <c r="AA436">
        <v>27</v>
      </c>
      <c r="AB436" s="5">
        <f>IFERROR(Table1[[#This Row],[Expenses]]/Table1[[#This Row],[Actual_Sales]],0)</f>
        <v>0.19148936170212766</v>
      </c>
      <c r="AC436">
        <v>15</v>
      </c>
      <c r="AD436">
        <v>885</v>
      </c>
      <c r="AE436" s="5">
        <f>IFERROR(Table1[[#This Row],[Inventory]]/Table1[[#This Row],[Actual_Sales]],0)</f>
        <v>6.2765957446808507</v>
      </c>
    </row>
    <row r="437" spans="1:31" x14ac:dyDescent="0.25">
      <c r="A437">
        <v>4100</v>
      </c>
      <c r="B437">
        <v>315</v>
      </c>
      <c r="C437">
        <v>2</v>
      </c>
      <c r="D437" s="2">
        <v>40878</v>
      </c>
      <c r="E437">
        <v>745</v>
      </c>
      <c r="F437">
        <v>620</v>
      </c>
      <c r="G437">
        <f>Table1[[#This Row],[Actual_Sales]]-Table1[[#This Row],[Budget_Sales]]</f>
        <v>125</v>
      </c>
      <c r="H437" s="5">
        <f>IF(
Table1[[#This Row],[Budget_Sales]]=0,
"",
IF(
Table1[[#This Row],[Budget_Sales]]&gt;0,
(Table1[[#This Row],[Actual_Sales]]-Table1[[#This Row],[Budget_Sales]])/Table1[[#This Row],[Budget_Sales]],
(Table1[[#This Row],[Actual_Sales]]-Table1[[#This Row],[Budget_Sales]])/ABS(Table1[[#This Row],[Budget_Sales]])
)
)</f>
        <v>0.20161290322580644</v>
      </c>
      <c r="I437" s="5" t="str">
        <f>IF(Table1[[#This Row],[Sales_Var]]&gt;=0,"Above Budget","Below Budget")</f>
        <v>Above Budget</v>
      </c>
      <c r="J437">
        <f>Table1[[#This Row],[Actual_Sales]]-(Table1[[#This Row],[COGS]]+Table1[[#This Row],[Expenses]])</f>
        <v>317</v>
      </c>
      <c r="K437">
        <v>250</v>
      </c>
      <c r="L437">
        <f>Table1[[#This Row],[Actual_Profit]]-Table1[[#This Row],[Budget_Profit]]</f>
        <v>67</v>
      </c>
      <c r="M437" s="5">
        <f>IF(
Table1[[#This Row],[Budget_Profit]]=0,
"",
IF(
Table1[[#This Row],[Budget_Profit]]&gt;0,
(Table1[[#This Row],[Actual_Profit]]-Table1[[#This Row],[Budget_Profit]])/Table1[[#This Row],[Budget_Profit]],
(Table1[[#This Row],[Actual_Profit]]-Table1[[#This Row],[Budget_Profit]])/ABS(Table1[[#This Row],[Budget_Profit]])
)
)</f>
        <v>0.26800000000000002</v>
      </c>
      <c r="N437" s="5" t="str">
        <f>IF(Table1[[#This Row],[Profit_Var]]&gt;=0, "Above Budget", "Below Budget")</f>
        <v>Above Budget</v>
      </c>
      <c r="O437">
        <v>279</v>
      </c>
      <c r="P437">
        <v>250</v>
      </c>
      <c r="Q437">
        <f>Table1[[#This Row],[COGS]]-Table1[[#This Row],[Budget_COGS]]</f>
        <v>29</v>
      </c>
      <c r="R437" s="5">
        <f>IF(
Table1[[#This Row],[Budget_COGS]]=0,
"",
IF(
Table1[[#This Row],[Budget_COGS]]&gt;0,
(Table1[[#This Row],[Budget_COGS]]-Table1[[#This Row],[COGS]]) / Table1[[#This Row],[Budget_COGS]],
(Table1[[#This Row],[Budget_COGS]]-Table1[[#This Row],[COGS]]) / ABS(Table1[[#This Row],[Budget_COGS]])
)
)</f>
        <v>-0.11600000000000001</v>
      </c>
      <c r="S437" s="5" t="str">
        <f>IF(Table1[[#This Row],[COGS _Var]]&gt;=0, "Above Budget", "Below Budget")</f>
        <v>Above Budget</v>
      </c>
      <c r="T437">
        <f>Table1[[#This Row],[Actual_Sales]]-Table1[[#This Row],[COGS]]</f>
        <v>466</v>
      </c>
      <c r="U437">
        <v>370</v>
      </c>
      <c r="V437">
        <f>Table1[[#This Row],[Gross_Margin]]-Table1[[#This Row],[Budget_Margin]]</f>
        <v>96</v>
      </c>
      <c r="W437" s="5">
        <f>IF(
Table1[[#This Row],[Budget_Margin]]=0,
"",
IF(
Table1[[#This Row],[Budget_Margin]]&gt;0,
(Table1[[#This Row],[Gross_Margin]]-Table1[[#This Row],[Budget_Margin]]) / Table1[[#This Row],[Budget_Margin]],
(Table1[[#This Row],[Gross_Margin]]-Table1[[#This Row],[Budget_Margin]]) / ABS(Table1[[#This Row],[Budget_Margin]])
)
)</f>
        <v>0.25945945945945947</v>
      </c>
      <c r="X437" s="5" t="str">
        <f>IF(Table1[[#This Row],[Margin_Var]]&gt;=0, "Above Budget", "Below Budget")</f>
        <v>Above Budget</v>
      </c>
      <c r="Y437" s="5">
        <f>IFERROR(Table1[[#This Row],[Gross_Margin]]/Table1[[#This Row],[Actual_Sales]],0)</f>
        <v>0.62550335570469795</v>
      </c>
      <c r="Z437" s="5">
        <f>Table1[[#This Row],[Actual_Profit]]/Table1[[#This Row],[Actual_Sales]]</f>
        <v>0.42550335570469799</v>
      </c>
      <c r="AA437">
        <v>149</v>
      </c>
      <c r="AB437" s="5">
        <f>IFERROR(Table1[[#This Row],[Expenses]]/Table1[[#This Row],[Actual_Sales]],0)</f>
        <v>0.2</v>
      </c>
      <c r="AC437">
        <v>97</v>
      </c>
      <c r="AD437">
        <v>2642</v>
      </c>
      <c r="AE437" s="5">
        <f>IFERROR(Table1[[#This Row],[Inventory]]/Table1[[#This Row],[Actual_Sales]],0)</f>
        <v>3.5463087248322149</v>
      </c>
    </row>
    <row r="438" spans="1:31" x14ac:dyDescent="0.25">
      <c r="A438">
        <v>4161</v>
      </c>
      <c r="B438">
        <v>530</v>
      </c>
      <c r="C438">
        <v>2</v>
      </c>
      <c r="D438" s="2">
        <v>40878</v>
      </c>
      <c r="E438">
        <v>745</v>
      </c>
      <c r="F438">
        <v>830</v>
      </c>
      <c r="G438">
        <f>Table1[[#This Row],[Actual_Sales]]-Table1[[#This Row],[Budget_Sales]]</f>
        <v>-85</v>
      </c>
      <c r="H438" s="5">
        <f>IF(
Table1[[#This Row],[Budget_Sales]]=0,
"",
IF(
Table1[[#This Row],[Budget_Sales]]&gt;0,
(Table1[[#This Row],[Actual_Sales]]-Table1[[#This Row],[Budget_Sales]])/Table1[[#This Row],[Budget_Sales]],
(Table1[[#This Row],[Actual_Sales]]-Table1[[#This Row],[Budget_Sales]])/ABS(Table1[[#This Row],[Budget_Sales]])
)
)</f>
        <v>-0.10240963855421686</v>
      </c>
      <c r="I438" s="5" t="str">
        <f>IF(Table1[[#This Row],[Sales_Var]]&gt;=0,"Above Budget","Below Budget")</f>
        <v>Below Budget</v>
      </c>
      <c r="J438">
        <f>Table1[[#This Row],[Actual_Sales]]-(Table1[[#This Row],[COGS]]+Table1[[#This Row],[Expenses]])</f>
        <v>317</v>
      </c>
      <c r="K438">
        <v>350</v>
      </c>
      <c r="L438">
        <f>Table1[[#This Row],[Actual_Profit]]-Table1[[#This Row],[Budget_Profit]]</f>
        <v>-33</v>
      </c>
      <c r="M438" s="5">
        <f>IF(
Table1[[#This Row],[Budget_Profit]]=0,
"",
IF(
Table1[[#This Row],[Budget_Profit]]&gt;0,
(Table1[[#This Row],[Actual_Profit]]-Table1[[#This Row],[Budget_Profit]])/Table1[[#This Row],[Budget_Profit]],
(Table1[[#This Row],[Actual_Profit]]-Table1[[#This Row],[Budget_Profit]])/ABS(Table1[[#This Row],[Budget_Profit]])
)
)</f>
        <v>-9.4285714285714292E-2</v>
      </c>
      <c r="N438" s="5" t="str">
        <f>IF(Table1[[#This Row],[Profit_Var]]&gt;=0, "Above Budget", "Below Budget")</f>
        <v>Below Budget</v>
      </c>
      <c r="O438">
        <v>279</v>
      </c>
      <c r="P438">
        <v>330</v>
      </c>
      <c r="Q438">
        <f>Table1[[#This Row],[COGS]]-Table1[[#This Row],[Budget_COGS]]</f>
        <v>-51</v>
      </c>
      <c r="R438" s="5">
        <f>IF(
Table1[[#This Row],[Budget_COGS]]=0,
"",
IF(
Table1[[#This Row],[Budget_COGS]]&gt;0,
(Table1[[#This Row],[Budget_COGS]]-Table1[[#This Row],[COGS]]) / Table1[[#This Row],[Budget_COGS]],
(Table1[[#This Row],[Budget_COGS]]-Table1[[#This Row],[COGS]]) / ABS(Table1[[#This Row],[Budget_COGS]])
)
)</f>
        <v>0.15454545454545454</v>
      </c>
      <c r="S438" s="5" t="str">
        <f>IF(Table1[[#This Row],[COGS _Var]]&gt;=0, "Above Budget", "Below Budget")</f>
        <v>Below Budget</v>
      </c>
      <c r="T438">
        <f>Table1[[#This Row],[Actual_Sales]]-Table1[[#This Row],[COGS]]</f>
        <v>466</v>
      </c>
      <c r="U438">
        <v>500</v>
      </c>
      <c r="V438">
        <f>Table1[[#This Row],[Gross_Margin]]-Table1[[#This Row],[Budget_Margin]]</f>
        <v>-34</v>
      </c>
      <c r="W438" s="5">
        <f>IF(
Table1[[#This Row],[Budget_Margin]]=0,
"",
IF(
Table1[[#This Row],[Budget_Margin]]&gt;0,
(Table1[[#This Row],[Gross_Margin]]-Table1[[#This Row],[Budget_Margin]]) / Table1[[#This Row],[Budget_Margin]],
(Table1[[#This Row],[Gross_Margin]]-Table1[[#This Row],[Budget_Margin]]) / ABS(Table1[[#This Row],[Budget_Margin]])
)
)</f>
        <v>-6.8000000000000005E-2</v>
      </c>
      <c r="X438" s="5" t="str">
        <f>IF(Table1[[#This Row],[Margin_Var]]&gt;=0, "Above Budget", "Below Budget")</f>
        <v>Below Budget</v>
      </c>
      <c r="Y438" s="5">
        <f>IFERROR(Table1[[#This Row],[Gross_Margin]]/Table1[[#This Row],[Actual_Sales]],0)</f>
        <v>0.62550335570469795</v>
      </c>
      <c r="Z438" s="5">
        <f>Table1[[#This Row],[Actual_Profit]]/Table1[[#This Row],[Actual_Sales]]</f>
        <v>0.42550335570469799</v>
      </c>
      <c r="AA438">
        <v>149</v>
      </c>
      <c r="AB438" s="5">
        <f>IFERROR(Table1[[#This Row],[Expenses]]/Table1[[#This Row],[Actual_Sales]],0)</f>
        <v>0.2</v>
      </c>
      <c r="AC438">
        <v>97</v>
      </c>
      <c r="AD438">
        <v>2642</v>
      </c>
      <c r="AE438" s="5">
        <f>IFERROR(Table1[[#This Row],[Inventory]]/Table1[[#This Row],[Actual_Sales]],0)</f>
        <v>3.5463087248322149</v>
      </c>
    </row>
    <row r="439" spans="1:31" x14ac:dyDescent="0.25">
      <c r="A439">
        <v>3676</v>
      </c>
      <c r="B439">
        <v>754</v>
      </c>
      <c r="C439">
        <v>13</v>
      </c>
      <c r="D439" s="2">
        <v>40787</v>
      </c>
      <c r="E439">
        <v>134</v>
      </c>
      <c r="F439">
        <v>130</v>
      </c>
      <c r="G439">
        <f>Table1[[#This Row],[Actual_Sales]]-Table1[[#This Row],[Budget_Sales]]</f>
        <v>4</v>
      </c>
      <c r="H439" s="5">
        <f>IF(
Table1[[#This Row],[Budget_Sales]]=0,
"",
IF(
Table1[[#This Row],[Budget_Sales]]&gt;0,
(Table1[[#This Row],[Actual_Sales]]-Table1[[#This Row],[Budget_Sales]])/Table1[[#This Row],[Budget_Sales]],
(Table1[[#This Row],[Actual_Sales]]-Table1[[#This Row],[Budget_Sales]])/ABS(Table1[[#This Row],[Budget_Sales]])
)
)</f>
        <v>3.0769230769230771E-2</v>
      </c>
      <c r="I439" s="5" t="str">
        <f>IF(Table1[[#This Row],[Sales_Var]]&gt;=0,"Above Budget","Below Budget")</f>
        <v>Above Budget</v>
      </c>
      <c r="J439">
        <f>Table1[[#This Row],[Actual_Sales]]-(Table1[[#This Row],[COGS]]+Table1[[#This Row],[Expenses]])</f>
        <v>57</v>
      </c>
      <c r="K439">
        <v>60</v>
      </c>
      <c r="L439">
        <f>Table1[[#This Row],[Actual_Profit]]-Table1[[#This Row],[Budget_Profit]]</f>
        <v>-3</v>
      </c>
      <c r="M439" s="5">
        <f>IF(
Table1[[#This Row],[Budget_Profit]]=0,
"",
IF(
Table1[[#This Row],[Budget_Profit]]&gt;0,
(Table1[[#This Row],[Actual_Profit]]-Table1[[#This Row],[Budget_Profit]])/Table1[[#This Row],[Budget_Profit]],
(Table1[[#This Row],[Actual_Profit]]-Table1[[#This Row],[Budget_Profit]])/ABS(Table1[[#This Row],[Budget_Profit]])
)
)</f>
        <v>-0.05</v>
      </c>
      <c r="N439" s="5" t="str">
        <f>IF(Table1[[#This Row],[Profit_Var]]&gt;=0, "Above Budget", "Below Budget")</f>
        <v>Below Budget</v>
      </c>
      <c r="O439">
        <v>51</v>
      </c>
      <c r="P439">
        <v>50</v>
      </c>
      <c r="Q439">
        <f>Table1[[#This Row],[COGS]]-Table1[[#This Row],[Budget_COGS]]</f>
        <v>1</v>
      </c>
      <c r="R439" s="5">
        <f>IF(
Table1[[#This Row],[Budget_COGS]]=0,
"",
IF(
Table1[[#This Row],[Budget_COGS]]&gt;0,
(Table1[[#This Row],[Budget_COGS]]-Table1[[#This Row],[COGS]]) / Table1[[#This Row],[Budget_COGS]],
(Table1[[#This Row],[Budget_COGS]]-Table1[[#This Row],[COGS]]) / ABS(Table1[[#This Row],[Budget_COGS]])
)
)</f>
        <v>-0.02</v>
      </c>
      <c r="S439" s="5" t="str">
        <f>IF(Table1[[#This Row],[COGS _Var]]&gt;=0, "Above Budget", "Below Budget")</f>
        <v>Above Budget</v>
      </c>
      <c r="T439">
        <f>Table1[[#This Row],[Actual_Sales]]-Table1[[#This Row],[COGS]]</f>
        <v>83</v>
      </c>
      <c r="U439">
        <v>80</v>
      </c>
      <c r="V439">
        <f>Table1[[#This Row],[Gross_Margin]]-Table1[[#This Row],[Budget_Margin]]</f>
        <v>3</v>
      </c>
      <c r="W439" s="5">
        <f>IF(
Table1[[#This Row],[Budget_Margin]]=0,
"",
IF(
Table1[[#This Row],[Budget_Margin]]&gt;0,
(Table1[[#This Row],[Gross_Margin]]-Table1[[#This Row],[Budget_Margin]]) / Table1[[#This Row],[Budget_Margin]],
(Table1[[#This Row],[Gross_Margin]]-Table1[[#This Row],[Budget_Margin]]) / ABS(Table1[[#This Row],[Budget_Margin]])
)
)</f>
        <v>3.7499999999999999E-2</v>
      </c>
      <c r="X439" s="5" t="str">
        <f>IF(Table1[[#This Row],[Margin_Var]]&gt;=0, "Above Budget", "Below Budget")</f>
        <v>Above Budget</v>
      </c>
      <c r="Y439" s="5">
        <f>IFERROR(Table1[[#This Row],[Gross_Margin]]/Table1[[#This Row],[Actual_Sales]],0)</f>
        <v>0.61940298507462688</v>
      </c>
      <c r="Z439" s="5">
        <f>Table1[[#This Row],[Actual_Profit]]/Table1[[#This Row],[Actual_Sales]]</f>
        <v>0.42537313432835822</v>
      </c>
      <c r="AA439">
        <v>26</v>
      </c>
      <c r="AB439" s="5">
        <f>IFERROR(Table1[[#This Row],[Expenses]]/Table1[[#This Row],[Actual_Sales]],0)</f>
        <v>0.19402985074626866</v>
      </c>
      <c r="AC439">
        <v>14</v>
      </c>
      <c r="AD439">
        <v>857</v>
      </c>
      <c r="AE439" s="5">
        <f>IFERROR(Table1[[#This Row],[Inventory]]/Table1[[#This Row],[Actual_Sales]],0)</f>
        <v>6.3955223880597014</v>
      </c>
    </row>
    <row r="440" spans="1:31" x14ac:dyDescent="0.25">
      <c r="A440">
        <v>3565</v>
      </c>
      <c r="B440">
        <v>318</v>
      </c>
      <c r="C440">
        <v>2</v>
      </c>
      <c r="D440" s="2">
        <v>40787</v>
      </c>
      <c r="E440">
        <v>127</v>
      </c>
      <c r="F440">
        <v>140</v>
      </c>
      <c r="G440">
        <f>Table1[[#This Row],[Actual_Sales]]-Table1[[#This Row],[Budget_Sales]]</f>
        <v>-13</v>
      </c>
      <c r="H440" s="5">
        <f>IF(
Table1[[#This Row],[Budget_Sales]]=0,
"",
IF(
Table1[[#This Row],[Budget_Sales]]&gt;0,
(Table1[[#This Row],[Actual_Sales]]-Table1[[#This Row],[Budget_Sales]])/Table1[[#This Row],[Budget_Sales]],
(Table1[[#This Row],[Actual_Sales]]-Table1[[#This Row],[Budget_Sales]])/ABS(Table1[[#This Row],[Budget_Sales]])
)
)</f>
        <v>-9.285714285714286E-2</v>
      </c>
      <c r="I440" s="5" t="str">
        <f>IF(Table1[[#This Row],[Sales_Var]]&gt;=0,"Above Budget","Below Budget")</f>
        <v>Below Budget</v>
      </c>
      <c r="J440">
        <f>Table1[[#This Row],[Actual_Sales]]-(Table1[[#This Row],[COGS]]+Table1[[#This Row],[Expenses]])</f>
        <v>54</v>
      </c>
      <c r="K440">
        <v>60</v>
      </c>
      <c r="L440">
        <f>Table1[[#This Row],[Actual_Profit]]-Table1[[#This Row],[Budget_Profit]]</f>
        <v>-6</v>
      </c>
      <c r="M440" s="5">
        <f>IF(
Table1[[#This Row],[Budget_Profit]]=0,
"",
IF(
Table1[[#This Row],[Budget_Profit]]&gt;0,
(Table1[[#This Row],[Actual_Profit]]-Table1[[#This Row],[Budget_Profit]])/Table1[[#This Row],[Budget_Profit]],
(Table1[[#This Row],[Actual_Profit]]-Table1[[#This Row],[Budget_Profit]])/ABS(Table1[[#This Row],[Budget_Profit]])
)
)</f>
        <v>-0.1</v>
      </c>
      <c r="N440" s="5" t="str">
        <f>IF(Table1[[#This Row],[Profit_Var]]&gt;=0, "Above Budget", "Below Budget")</f>
        <v>Below Budget</v>
      </c>
      <c r="O440">
        <v>48</v>
      </c>
      <c r="P440">
        <v>60</v>
      </c>
      <c r="Q440">
        <f>Table1[[#This Row],[COGS]]-Table1[[#This Row],[Budget_COGS]]</f>
        <v>-12</v>
      </c>
      <c r="R440" s="5">
        <f>IF(
Table1[[#This Row],[Budget_COGS]]=0,
"",
IF(
Table1[[#This Row],[Budget_COGS]]&gt;0,
(Table1[[#This Row],[Budget_COGS]]-Table1[[#This Row],[COGS]]) / Table1[[#This Row],[Budget_COGS]],
(Table1[[#This Row],[Budget_COGS]]-Table1[[#This Row],[COGS]]) / ABS(Table1[[#This Row],[Budget_COGS]])
)
)</f>
        <v>0.2</v>
      </c>
      <c r="S440" s="5" t="str">
        <f>IF(Table1[[#This Row],[COGS _Var]]&gt;=0, "Above Budget", "Below Budget")</f>
        <v>Below Budget</v>
      </c>
      <c r="T440">
        <f>Table1[[#This Row],[Actual_Sales]]-Table1[[#This Row],[COGS]]</f>
        <v>79</v>
      </c>
      <c r="U440">
        <v>80</v>
      </c>
      <c r="V440">
        <f>Table1[[#This Row],[Gross_Margin]]-Table1[[#This Row],[Budget_Margin]]</f>
        <v>-1</v>
      </c>
      <c r="W440" s="5">
        <f>IF(
Table1[[#This Row],[Budget_Margin]]=0,
"",
IF(
Table1[[#This Row],[Budget_Margin]]&gt;0,
(Table1[[#This Row],[Gross_Margin]]-Table1[[#This Row],[Budget_Margin]]) / Table1[[#This Row],[Budget_Margin]],
(Table1[[#This Row],[Gross_Margin]]-Table1[[#This Row],[Budget_Margin]]) / ABS(Table1[[#This Row],[Budget_Margin]])
)
)</f>
        <v>-1.2500000000000001E-2</v>
      </c>
      <c r="X440" s="5" t="str">
        <f>IF(Table1[[#This Row],[Margin_Var]]&gt;=0, "Above Budget", "Below Budget")</f>
        <v>Below Budget</v>
      </c>
      <c r="Y440" s="5">
        <f>IFERROR(Table1[[#This Row],[Gross_Margin]]/Table1[[#This Row],[Actual_Sales]],0)</f>
        <v>0.62204724409448819</v>
      </c>
      <c r="Z440" s="5">
        <f>Table1[[#This Row],[Actual_Profit]]/Table1[[#This Row],[Actual_Sales]]</f>
        <v>0.42519685039370081</v>
      </c>
      <c r="AA440">
        <v>25</v>
      </c>
      <c r="AB440" s="5">
        <f>IFERROR(Table1[[#This Row],[Expenses]]/Table1[[#This Row],[Actual_Sales]],0)</f>
        <v>0.19685039370078741</v>
      </c>
      <c r="AC440">
        <v>13</v>
      </c>
      <c r="AD440">
        <v>834</v>
      </c>
      <c r="AE440" s="5">
        <f>IFERROR(Table1[[#This Row],[Inventory]]/Table1[[#This Row],[Actual_Sales]],0)</f>
        <v>6.5669291338582676</v>
      </c>
    </row>
    <row r="441" spans="1:31" x14ac:dyDescent="0.25">
      <c r="A441">
        <v>2778</v>
      </c>
      <c r="B441">
        <v>716</v>
      </c>
      <c r="C441">
        <v>9</v>
      </c>
      <c r="D441" s="2">
        <v>40634</v>
      </c>
      <c r="E441">
        <v>680</v>
      </c>
      <c r="F441">
        <v>490</v>
      </c>
      <c r="G441">
        <f>Table1[[#This Row],[Actual_Sales]]-Table1[[#This Row],[Budget_Sales]]</f>
        <v>190</v>
      </c>
      <c r="H441" s="5">
        <f>IF(
Table1[[#This Row],[Budget_Sales]]=0,
"",
IF(
Table1[[#This Row],[Budget_Sales]]&gt;0,
(Table1[[#This Row],[Actual_Sales]]-Table1[[#This Row],[Budget_Sales]])/Table1[[#This Row],[Budget_Sales]],
(Table1[[#This Row],[Actual_Sales]]-Table1[[#This Row],[Budget_Sales]])/ABS(Table1[[#This Row],[Budget_Sales]])
)
)</f>
        <v>0.38775510204081631</v>
      </c>
      <c r="I441" s="5" t="str">
        <f>IF(Table1[[#This Row],[Sales_Var]]&gt;=0,"Above Budget","Below Budget")</f>
        <v>Above Budget</v>
      </c>
      <c r="J441">
        <f>Table1[[#This Row],[Actual_Sales]]-(Table1[[#This Row],[COGS]]+Table1[[#This Row],[Expenses]])</f>
        <v>289</v>
      </c>
      <c r="K441">
        <v>200</v>
      </c>
      <c r="L441">
        <f>Table1[[#This Row],[Actual_Profit]]-Table1[[#This Row],[Budget_Profit]]</f>
        <v>89</v>
      </c>
      <c r="M441" s="5">
        <f>IF(
Table1[[#This Row],[Budget_Profit]]=0,
"",
IF(
Table1[[#This Row],[Budget_Profit]]&gt;0,
(Table1[[#This Row],[Actual_Profit]]-Table1[[#This Row],[Budget_Profit]])/Table1[[#This Row],[Budget_Profit]],
(Table1[[#This Row],[Actual_Profit]]-Table1[[#This Row],[Budget_Profit]])/ABS(Table1[[#This Row],[Budget_Profit]])
)
)</f>
        <v>0.44500000000000001</v>
      </c>
      <c r="N441" s="5" t="str">
        <f>IF(Table1[[#This Row],[Profit_Var]]&gt;=0, "Above Budget", "Below Budget")</f>
        <v>Above Budget</v>
      </c>
      <c r="O441">
        <v>260</v>
      </c>
      <c r="P441">
        <v>190</v>
      </c>
      <c r="Q441">
        <f>Table1[[#This Row],[COGS]]-Table1[[#This Row],[Budget_COGS]]</f>
        <v>70</v>
      </c>
      <c r="R441" s="5">
        <f>IF(
Table1[[#This Row],[Budget_COGS]]=0,
"",
IF(
Table1[[#This Row],[Budget_COGS]]&gt;0,
(Table1[[#This Row],[Budget_COGS]]-Table1[[#This Row],[COGS]]) / Table1[[#This Row],[Budget_COGS]],
(Table1[[#This Row],[Budget_COGS]]-Table1[[#This Row],[COGS]]) / ABS(Table1[[#This Row],[Budget_COGS]])
)
)</f>
        <v>-0.36842105263157893</v>
      </c>
      <c r="S441" s="5" t="str">
        <f>IF(Table1[[#This Row],[COGS _Var]]&gt;=0, "Above Budget", "Below Budget")</f>
        <v>Above Budget</v>
      </c>
      <c r="T441">
        <f>Table1[[#This Row],[Actual_Sales]]-Table1[[#This Row],[COGS]]</f>
        <v>420</v>
      </c>
      <c r="U441">
        <v>300</v>
      </c>
      <c r="V441">
        <f>Table1[[#This Row],[Gross_Margin]]-Table1[[#This Row],[Budget_Margin]]</f>
        <v>120</v>
      </c>
      <c r="W441" s="5">
        <f>IF(
Table1[[#This Row],[Budget_Margin]]=0,
"",
IF(
Table1[[#This Row],[Budget_Margin]]&gt;0,
(Table1[[#This Row],[Gross_Margin]]-Table1[[#This Row],[Budget_Margin]]) / Table1[[#This Row],[Budget_Margin]],
(Table1[[#This Row],[Gross_Margin]]-Table1[[#This Row],[Budget_Margin]]) / ABS(Table1[[#This Row],[Budget_Margin]])
)
)</f>
        <v>0.4</v>
      </c>
      <c r="X441" s="5" t="str">
        <f>IF(Table1[[#This Row],[Margin_Var]]&gt;=0, "Above Budget", "Below Budget")</f>
        <v>Above Budget</v>
      </c>
      <c r="Y441" s="5">
        <f>IFERROR(Table1[[#This Row],[Gross_Margin]]/Table1[[#This Row],[Actual_Sales]],0)</f>
        <v>0.61764705882352944</v>
      </c>
      <c r="Z441" s="5">
        <f>Table1[[#This Row],[Actual_Profit]]/Table1[[#This Row],[Actual_Sales]]</f>
        <v>0.42499999999999999</v>
      </c>
      <c r="AA441">
        <v>131</v>
      </c>
      <c r="AB441" s="5">
        <f>IFERROR(Table1[[#This Row],[Expenses]]/Table1[[#This Row],[Actual_Sales]],0)</f>
        <v>0.19264705882352942</v>
      </c>
      <c r="AC441">
        <v>98</v>
      </c>
      <c r="AD441">
        <v>1558</v>
      </c>
      <c r="AE441" s="5">
        <f>IFERROR(Table1[[#This Row],[Inventory]]/Table1[[#This Row],[Actual_Sales]],0)</f>
        <v>2.2911764705882351</v>
      </c>
    </row>
    <row r="442" spans="1:31" x14ac:dyDescent="0.25">
      <c r="A442">
        <v>3864</v>
      </c>
      <c r="B442">
        <v>815</v>
      </c>
      <c r="C442">
        <v>3</v>
      </c>
      <c r="D442" s="2">
        <v>40817</v>
      </c>
      <c r="E442">
        <v>318</v>
      </c>
      <c r="F442">
        <v>300</v>
      </c>
      <c r="G442">
        <f>Table1[[#This Row],[Actual_Sales]]-Table1[[#This Row],[Budget_Sales]]</f>
        <v>18</v>
      </c>
      <c r="H442" s="5">
        <f>IF(
Table1[[#This Row],[Budget_Sales]]=0,
"",
IF(
Table1[[#This Row],[Budget_Sales]]&gt;0,
(Table1[[#This Row],[Actual_Sales]]-Table1[[#This Row],[Budget_Sales]])/Table1[[#This Row],[Budget_Sales]],
(Table1[[#This Row],[Actual_Sales]]-Table1[[#This Row],[Budget_Sales]])/ABS(Table1[[#This Row],[Budget_Sales]])
)
)</f>
        <v>0.06</v>
      </c>
      <c r="I442" s="5" t="str">
        <f>IF(Table1[[#This Row],[Sales_Var]]&gt;=0,"Above Budget","Below Budget")</f>
        <v>Above Budget</v>
      </c>
      <c r="J442">
        <f>Table1[[#This Row],[Actual_Sales]]-(Table1[[#This Row],[COGS]]+Table1[[#This Row],[Expenses]])</f>
        <v>135</v>
      </c>
      <c r="K442">
        <v>160</v>
      </c>
      <c r="L442">
        <f>Table1[[#This Row],[Actual_Profit]]-Table1[[#This Row],[Budget_Profit]]</f>
        <v>-25</v>
      </c>
      <c r="M442" s="5">
        <f>IF(
Table1[[#This Row],[Budget_Profit]]=0,
"",
IF(
Table1[[#This Row],[Budget_Profit]]&gt;0,
(Table1[[#This Row],[Actual_Profit]]-Table1[[#This Row],[Budget_Profit]])/Table1[[#This Row],[Budget_Profit]],
(Table1[[#This Row],[Actual_Profit]]-Table1[[#This Row],[Budget_Profit]])/ABS(Table1[[#This Row],[Budget_Profit]])
)
)</f>
        <v>-0.15625</v>
      </c>
      <c r="N442" s="5" t="str">
        <f>IF(Table1[[#This Row],[Profit_Var]]&gt;=0, "Above Budget", "Below Budget")</f>
        <v>Below Budget</v>
      </c>
      <c r="O442">
        <v>122</v>
      </c>
      <c r="P442">
        <v>110</v>
      </c>
      <c r="Q442">
        <f>Table1[[#This Row],[COGS]]-Table1[[#This Row],[Budget_COGS]]</f>
        <v>12</v>
      </c>
      <c r="R442" s="5">
        <f>IF(
Table1[[#This Row],[Budget_COGS]]=0,
"",
IF(
Table1[[#This Row],[Budget_COGS]]&gt;0,
(Table1[[#This Row],[Budget_COGS]]-Table1[[#This Row],[COGS]]) / Table1[[#This Row],[Budget_COGS]],
(Table1[[#This Row],[Budget_COGS]]-Table1[[#This Row],[COGS]]) / ABS(Table1[[#This Row],[Budget_COGS]])
)
)</f>
        <v>-0.10909090909090909</v>
      </c>
      <c r="S442" s="5" t="str">
        <f>IF(Table1[[#This Row],[COGS _Var]]&gt;=0, "Above Budget", "Below Budget")</f>
        <v>Above Budget</v>
      </c>
      <c r="T442">
        <f>Table1[[#This Row],[Actual_Sales]]-Table1[[#This Row],[COGS]]</f>
        <v>196</v>
      </c>
      <c r="U442">
        <v>190</v>
      </c>
      <c r="V442">
        <f>Table1[[#This Row],[Gross_Margin]]-Table1[[#This Row],[Budget_Margin]]</f>
        <v>6</v>
      </c>
      <c r="W442" s="5">
        <f>IF(
Table1[[#This Row],[Budget_Margin]]=0,
"",
IF(
Table1[[#This Row],[Budget_Margin]]&gt;0,
(Table1[[#This Row],[Gross_Margin]]-Table1[[#This Row],[Budget_Margin]]) / Table1[[#This Row],[Budget_Margin]],
(Table1[[#This Row],[Gross_Margin]]-Table1[[#This Row],[Budget_Margin]]) / ABS(Table1[[#This Row],[Budget_Margin]])
)
)</f>
        <v>3.1578947368421054E-2</v>
      </c>
      <c r="X442" s="5" t="str">
        <f>IF(Table1[[#This Row],[Margin_Var]]&gt;=0, "Above Budget", "Below Budget")</f>
        <v>Above Budget</v>
      </c>
      <c r="Y442" s="5">
        <f>IFERROR(Table1[[#This Row],[Gross_Margin]]/Table1[[#This Row],[Actual_Sales]],0)</f>
        <v>0.61635220125786161</v>
      </c>
      <c r="Z442" s="5">
        <f>Table1[[#This Row],[Actual_Profit]]/Table1[[#This Row],[Actual_Sales]]</f>
        <v>0.42452830188679247</v>
      </c>
      <c r="AA442">
        <v>61</v>
      </c>
      <c r="AB442" s="5">
        <f>IFERROR(Table1[[#This Row],[Expenses]]/Table1[[#This Row],[Actual_Sales]],0)</f>
        <v>0.1918238993710692</v>
      </c>
      <c r="AC442">
        <v>39</v>
      </c>
      <c r="AD442">
        <v>789</v>
      </c>
      <c r="AE442" s="5">
        <f>IFERROR(Table1[[#This Row],[Inventory]]/Table1[[#This Row],[Actual_Sales]],0)</f>
        <v>2.4811320754716979</v>
      </c>
    </row>
    <row r="443" spans="1:31" x14ac:dyDescent="0.25">
      <c r="A443">
        <v>3701</v>
      </c>
      <c r="B443">
        <v>847</v>
      </c>
      <c r="C443">
        <v>3</v>
      </c>
      <c r="D443" s="2">
        <v>40787</v>
      </c>
      <c r="E443">
        <v>318</v>
      </c>
      <c r="F443">
        <v>310</v>
      </c>
      <c r="G443">
        <f>Table1[[#This Row],[Actual_Sales]]-Table1[[#This Row],[Budget_Sales]]</f>
        <v>8</v>
      </c>
      <c r="H443" s="5">
        <f>IF(
Table1[[#This Row],[Budget_Sales]]=0,
"",
IF(
Table1[[#This Row],[Budget_Sales]]&gt;0,
(Table1[[#This Row],[Actual_Sales]]-Table1[[#This Row],[Budget_Sales]])/Table1[[#This Row],[Budget_Sales]],
(Table1[[#This Row],[Actual_Sales]]-Table1[[#This Row],[Budget_Sales]])/ABS(Table1[[#This Row],[Budget_Sales]])
)
)</f>
        <v>2.5806451612903226E-2</v>
      </c>
      <c r="I443" s="5" t="str">
        <f>IF(Table1[[#This Row],[Sales_Var]]&gt;=0,"Above Budget","Below Budget")</f>
        <v>Above Budget</v>
      </c>
      <c r="J443">
        <f>Table1[[#This Row],[Actual_Sales]]-(Table1[[#This Row],[COGS]]+Table1[[#This Row],[Expenses]])</f>
        <v>135</v>
      </c>
      <c r="K443">
        <v>140</v>
      </c>
      <c r="L443">
        <f>Table1[[#This Row],[Actual_Profit]]-Table1[[#This Row],[Budget_Profit]]</f>
        <v>-5</v>
      </c>
      <c r="M443" s="5">
        <f>IF(
Table1[[#This Row],[Budget_Profit]]=0,
"",
IF(
Table1[[#This Row],[Budget_Profit]]&gt;0,
(Table1[[#This Row],[Actual_Profit]]-Table1[[#This Row],[Budget_Profit]])/Table1[[#This Row],[Budget_Profit]],
(Table1[[#This Row],[Actual_Profit]]-Table1[[#This Row],[Budget_Profit]])/ABS(Table1[[#This Row],[Budget_Profit]])
)
)</f>
        <v>-3.5714285714285712E-2</v>
      </c>
      <c r="N443" s="5" t="str">
        <f>IF(Table1[[#This Row],[Profit_Var]]&gt;=0, "Above Budget", "Below Budget")</f>
        <v>Below Budget</v>
      </c>
      <c r="O443">
        <v>122</v>
      </c>
      <c r="P443">
        <v>120</v>
      </c>
      <c r="Q443">
        <f>Table1[[#This Row],[COGS]]-Table1[[#This Row],[Budget_COGS]]</f>
        <v>2</v>
      </c>
      <c r="R443" s="5">
        <f>IF(
Table1[[#This Row],[Budget_COGS]]=0,
"",
IF(
Table1[[#This Row],[Budget_COGS]]&gt;0,
(Table1[[#This Row],[Budget_COGS]]-Table1[[#This Row],[COGS]]) / Table1[[#This Row],[Budget_COGS]],
(Table1[[#This Row],[Budget_COGS]]-Table1[[#This Row],[COGS]]) / ABS(Table1[[#This Row],[Budget_COGS]])
)
)</f>
        <v>-1.6666666666666666E-2</v>
      </c>
      <c r="S443" s="5" t="str">
        <f>IF(Table1[[#This Row],[COGS _Var]]&gt;=0, "Above Budget", "Below Budget")</f>
        <v>Above Budget</v>
      </c>
      <c r="T443">
        <f>Table1[[#This Row],[Actual_Sales]]-Table1[[#This Row],[COGS]]</f>
        <v>196</v>
      </c>
      <c r="U443">
        <v>190</v>
      </c>
      <c r="V443">
        <f>Table1[[#This Row],[Gross_Margin]]-Table1[[#This Row],[Budget_Margin]]</f>
        <v>6</v>
      </c>
      <c r="W443" s="5">
        <f>IF(
Table1[[#This Row],[Budget_Margin]]=0,
"",
IF(
Table1[[#This Row],[Budget_Margin]]&gt;0,
(Table1[[#This Row],[Gross_Margin]]-Table1[[#This Row],[Budget_Margin]]) / Table1[[#This Row],[Budget_Margin]],
(Table1[[#This Row],[Gross_Margin]]-Table1[[#This Row],[Budget_Margin]]) / ABS(Table1[[#This Row],[Budget_Margin]])
)
)</f>
        <v>3.1578947368421054E-2</v>
      </c>
      <c r="X443" s="5" t="str">
        <f>IF(Table1[[#This Row],[Margin_Var]]&gt;=0, "Above Budget", "Below Budget")</f>
        <v>Above Budget</v>
      </c>
      <c r="Y443" s="5">
        <f>IFERROR(Table1[[#This Row],[Gross_Margin]]/Table1[[#This Row],[Actual_Sales]],0)</f>
        <v>0.61635220125786161</v>
      </c>
      <c r="Z443" s="5">
        <f>Table1[[#This Row],[Actual_Profit]]/Table1[[#This Row],[Actual_Sales]]</f>
        <v>0.42452830188679247</v>
      </c>
      <c r="AA443">
        <v>61</v>
      </c>
      <c r="AB443" s="5">
        <f>IFERROR(Table1[[#This Row],[Expenses]]/Table1[[#This Row],[Actual_Sales]],0)</f>
        <v>0.1918238993710692</v>
      </c>
      <c r="AC443">
        <v>39</v>
      </c>
      <c r="AD443">
        <v>801</v>
      </c>
      <c r="AE443" s="5">
        <f>IFERROR(Table1[[#This Row],[Inventory]]/Table1[[#This Row],[Actual_Sales]],0)</f>
        <v>2.5188679245283021</v>
      </c>
    </row>
    <row r="444" spans="1:31" x14ac:dyDescent="0.25">
      <c r="A444">
        <v>3613</v>
      </c>
      <c r="B444">
        <v>515</v>
      </c>
      <c r="C444">
        <v>9</v>
      </c>
      <c r="D444" s="2">
        <v>40787</v>
      </c>
      <c r="E444">
        <v>318</v>
      </c>
      <c r="F444">
        <v>260</v>
      </c>
      <c r="G444">
        <f>Table1[[#This Row],[Actual_Sales]]-Table1[[#This Row],[Budget_Sales]]</f>
        <v>58</v>
      </c>
      <c r="H444" s="5">
        <f>IF(
Table1[[#This Row],[Budget_Sales]]=0,
"",
IF(
Table1[[#This Row],[Budget_Sales]]&gt;0,
(Table1[[#This Row],[Actual_Sales]]-Table1[[#This Row],[Budget_Sales]])/Table1[[#This Row],[Budget_Sales]],
(Table1[[#This Row],[Actual_Sales]]-Table1[[#This Row],[Budget_Sales]])/ABS(Table1[[#This Row],[Budget_Sales]])
)
)</f>
        <v>0.22307692307692309</v>
      </c>
      <c r="I444" s="5" t="str">
        <f>IF(Table1[[#This Row],[Sales_Var]]&gt;=0,"Above Budget","Below Budget")</f>
        <v>Above Budget</v>
      </c>
      <c r="J444">
        <f>Table1[[#This Row],[Actual_Sales]]-(Table1[[#This Row],[COGS]]+Table1[[#This Row],[Expenses]])</f>
        <v>135</v>
      </c>
      <c r="K444">
        <v>120</v>
      </c>
      <c r="L444">
        <f>Table1[[#This Row],[Actual_Profit]]-Table1[[#This Row],[Budget_Profit]]</f>
        <v>15</v>
      </c>
      <c r="M444" s="5">
        <f>IF(
Table1[[#This Row],[Budget_Profit]]=0,
"",
IF(
Table1[[#This Row],[Budget_Profit]]&gt;0,
(Table1[[#This Row],[Actual_Profit]]-Table1[[#This Row],[Budget_Profit]])/Table1[[#This Row],[Budget_Profit]],
(Table1[[#This Row],[Actual_Profit]]-Table1[[#This Row],[Budget_Profit]])/ABS(Table1[[#This Row],[Budget_Profit]])
)
)</f>
        <v>0.125</v>
      </c>
      <c r="N444" s="5" t="str">
        <f>IF(Table1[[#This Row],[Profit_Var]]&gt;=0, "Above Budget", "Below Budget")</f>
        <v>Above Budget</v>
      </c>
      <c r="O444">
        <v>122</v>
      </c>
      <c r="P444">
        <v>100</v>
      </c>
      <c r="Q444">
        <f>Table1[[#This Row],[COGS]]-Table1[[#This Row],[Budget_COGS]]</f>
        <v>22</v>
      </c>
      <c r="R444" s="5">
        <f>IF(
Table1[[#This Row],[Budget_COGS]]=0,
"",
IF(
Table1[[#This Row],[Budget_COGS]]&gt;0,
(Table1[[#This Row],[Budget_COGS]]-Table1[[#This Row],[COGS]]) / Table1[[#This Row],[Budget_COGS]],
(Table1[[#This Row],[Budget_COGS]]-Table1[[#This Row],[COGS]]) / ABS(Table1[[#This Row],[Budget_COGS]])
)
)</f>
        <v>-0.22</v>
      </c>
      <c r="S444" s="5" t="str">
        <f>IF(Table1[[#This Row],[COGS _Var]]&gt;=0, "Above Budget", "Below Budget")</f>
        <v>Above Budget</v>
      </c>
      <c r="T444">
        <f>Table1[[#This Row],[Actual_Sales]]-Table1[[#This Row],[COGS]]</f>
        <v>196</v>
      </c>
      <c r="U444">
        <v>160</v>
      </c>
      <c r="V444">
        <f>Table1[[#This Row],[Gross_Margin]]-Table1[[#This Row],[Budget_Margin]]</f>
        <v>36</v>
      </c>
      <c r="W444" s="5">
        <f>IF(
Table1[[#This Row],[Budget_Margin]]=0,
"",
IF(
Table1[[#This Row],[Budget_Margin]]&gt;0,
(Table1[[#This Row],[Gross_Margin]]-Table1[[#This Row],[Budget_Margin]]) / Table1[[#This Row],[Budget_Margin]],
(Table1[[#This Row],[Gross_Margin]]-Table1[[#This Row],[Budget_Margin]]) / ABS(Table1[[#This Row],[Budget_Margin]])
)
)</f>
        <v>0.22500000000000001</v>
      </c>
      <c r="X444" s="5" t="str">
        <f>IF(Table1[[#This Row],[Margin_Var]]&gt;=0, "Above Budget", "Below Budget")</f>
        <v>Above Budget</v>
      </c>
      <c r="Y444" s="5">
        <f>IFERROR(Table1[[#This Row],[Gross_Margin]]/Table1[[#This Row],[Actual_Sales]],0)</f>
        <v>0.61635220125786161</v>
      </c>
      <c r="Z444" s="5">
        <f>Table1[[#This Row],[Actual_Profit]]/Table1[[#This Row],[Actual_Sales]]</f>
        <v>0.42452830188679247</v>
      </c>
      <c r="AA444">
        <v>61</v>
      </c>
      <c r="AB444" s="5">
        <f>IFERROR(Table1[[#This Row],[Expenses]]/Table1[[#This Row],[Actual_Sales]],0)</f>
        <v>0.1918238993710692</v>
      </c>
      <c r="AC444">
        <v>39</v>
      </c>
      <c r="AD444">
        <v>801</v>
      </c>
      <c r="AE444" s="5">
        <f>IFERROR(Table1[[#This Row],[Inventory]]/Table1[[#This Row],[Actual_Sales]],0)</f>
        <v>2.5188679245283021</v>
      </c>
    </row>
    <row r="445" spans="1:31" x14ac:dyDescent="0.25">
      <c r="A445">
        <v>3660</v>
      </c>
      <c r="B445">
        <v>702</v>
      </c>
      <c r="C445">
        <v>10</v>
      </c>
      <c r="D445" s="2">
        <v>40787</v>
      </c>
      <c r="E445">
        <v>318</v>
      </c>
      <c r="F445">
        <v>260</v>
      </c>
      <c r="G445">
        <f>Table1[[#This Row],[Actual_Sales]]-Table1[[#This Row],[Budget_Sales]]</f>
        <v>58</v>
      </c>
      <c r="H445" s="5">
        <f>IF(
Table1[[#This Row],[Budget_Sales]]=0,
"",
IF(
Table1[[#This Row],[Budget_Sales]]&gt;0,
(Table1[[#This Row],[Actual_Sales]]-Table1[[#This Row],[Budget_Sales]])/Table1[[#This Row],[Budget_Sales]],
(Table1[[#This Row],[Actual_Sales]]-Table1[[#This Row],[Budget_Sales]])/ABS(Table1[[#This Row],[Budget_Sales]])
)
)</f>
        <v>0.22307692307692309</v>
      </c>
      <c r="I445" s="5" t="str">
        <f>IF(Table1[[#This Row],[Sales_Var]]&gt;=0,"Above Budget","Below Budget")</f>
        <v>Above Budget</v>
      </c>
      <c r="J445">
        <f>Table1[[#This Row],[Actual_Sales]]-(Table1[[#This Row],[COGS]]+Table1[[#This Row],[Expenses]])</f>
        <v>135</v>
      </c>
      <c r="K445">
        <v>120</v>
      </c>
      <c r="L445">
        <f>Table1[[#This Row],[Actual_Profit]]-Table1[[#This Row],[Budget_Profit]]</f>
        <v>15</v>
      </c>
      <c r="M445" s="5">
        <f>IF(
Table1[[#This Row],[Budget_Profit]]=0,
"",
IF(
Table1[[#This Row],[Budget_Profit]]&gt;0,
(Table1[[#This Row],[Actual_Profit]]-Table1[[#This Row],[Budget_Profit]])/Table1[[#This Row],[Budget_Profit]],
(Table1[[#This Row],[Actual_Profit]]-Table1[[#This Row],[Budget_Profit]])/ABS(Table1[[#This Row],[Budget_Profit]])
)
)</f>
        <v>0.125</v>
      </c>
      <c r="N445" s="5" t="str">
        <f>IF(Table1[[#This Row],[Profit_Var]]&gt;=0, "Above Budget", "Below Budget")</f>
        <v>Above Budget</v>
      </c>
      <c r="O445">
        <v>122</v>
      </c>
      <c r="P445">
        <v>100</v>
      </c>
      <c r="Q445">
        <f>Table1[[#This Row],[COGS]]-Table1[[#This Row],[Budget_COGS]]</f>
        <v>22</v>
      </c>
      <c r="R445" s="5">
        <f>IF(
Table1[[#This Row],[Budget_COGS]]=0,
"",
IF(
Table1[[#This Row],[Budget_COGS]]&gt;0,
(Table1[[#This Row],[Budget_COGS]]-Table1[[#This Row],[COGS]]) / Table1[[#This Row],[Budget_COGS]],
(Table1[[#This Row],[Budget_COGS]]-Table1[[#This Row],[COGS]]) / ABS(Table1[[#This Row],[Budget_COGS]])
)
)</f>
        <v>-0.22</v>
      </c>
      <c r="S445" s="5" t="str">
        <f>IF(Table1[[#This Row],[COGS _Var]]&gt;=0, "Above Budget", "Below Budget")</f>
        <v>Above Budget</v>
      </c>
      <c r="T445">
        <f>Table1[[#This Row],[Actual_Sales]]-Table1[[#This Row],[COGS]]</f>
        <v>196</v>
      </c>
      <c r="U445">
        <v>160</v>
      </c>
      <c r="V445">
        <f>Table1[[#This Row],[Gross_Margin]]-Table1[[#This Row],[Budget_Margin]]</f>
        <v>36</v>
      </c>
      <c r="W445" s="5">
        <f>IF(
Table1[[#This Row],[Budget_Margin]]=0,
"",
IF(
Table1[[#This Row],[Budget_Margin]]&gt;0,
(Table1[[#This Row],[Gross_Margin]]-Table1[[#This Row],[Budget_Margin]]) / Table1[[#This Row],[Budget_Margin]],
(Table1[[#This Row],[Gross_Margin]]-Table1[[#This Row],[Budget_Margin]]) / ABS(Table1[[#This Row],[Budget_Margin]])
)
)</f>
        <v>0.22500000000000001</v>
      </c>
      <c r="X445" s="5" t="str">
        <f>IF(Table1[[#This Row],[Margin_Var]]&gt;=0, "Above Budget", "Below Budget")</f>
        <v>Above Budget</v>
      </c>
      <c r="Y445" s="5">
        <f>IFERROR(Table1[[#This Row],[Gross_Margin]]/Table1[[#This Row],[Actual_Sales]],0)</f>
        <v>0.61635220125786161</v>
      </c>
      <c r="Z445" s="5">
        <f>Table1[[#This Row],[Actual_Profit]]/Table1[[#This Row],[Actual_Sales]]</f>
        <v>0.42452830188679247</v>
      </c>
      <c r="AA445">
        <v>61</v>
      </c>
      <c r="AB445" s="5">
        <f>IFERROR(Table1[[#This Row],[Expenses]]/Table1[[#This Row],[Actual_Sales]],0)</f>
        <v>0.1918238993710692</v>
      </c>
      <c r="AC445">
        <v>39</v>
      </c>
      <c r="AD445">
        <v>801</v>
      </c>
      <c r="AE445" s="5">
        <f>IFERROR(Table1[[#This Row],[Inventory]]/Table1[[#This Row],[Actual_Sales]],0)</f>
        <v>2.5188679245283021</v>
      </c>
    </row>
    <row r="446" spans="1:31" x14ac:dyDescent="0.25">
      <c r="A446">
        <v>1940</v>
      </c>
      <c r="B446">
        <v>970</v>
      </c>
      <c r="C446">
        <v>3</v>
      </c>
      <c r="D446" s="2">
        <v>40483</v>
      </c>
      <c r="E446">
        <v>198</v>
      </c>
      <c r="F446">
        <v>190</v>
      </c>
      <c r="G446">
        <f>Table1[[#This Row],[Actual_Sales]]-Table1[[#This Row],[Budget_Sales]]</f>
        <v>8</v>
      </c>
      <c r="H446" s="5">
        <f>IF(
Table1[[#This Row],[Budget_Sales]]=0,
"",
IF(
Table1[[#This Row],[Budget_Sales]]&gt;0,
(Table1[[#This Row],[Actual_Sales]]-Table1[[#This Row],[Budget_Sales]])/Table1[[#This Row],[Budget_Sales]],
(Table1[[#This Row],[Actual_Sales]]-Table1[[#This Row],[Budget_Sales]])/ABS(Table1[[#This Row],[Budget_Sales]])
)
)</f>
        <v>4.2105263157894736E-2</v>
      </c>
      <c r="I446" s="5" t="str">
        <f>IF(Table1[[#This Row],[Sales_Var]]&gt;=0,"Above Budget","Below Budget")</f>
        <v>Above Budget</v>
      </c>
      <c r="J446">
        <f>Table1[[#This Row],[Actual_Sales]]-(Table1[[#This Row],[COGS]]+Table1[[#This Row],[Expenses]])</f>
        <v>84</v>
      </c>
      <c r="K446">
        <v>80</v>
      </c>
      <c r="L446">
        <f>Table1[[#This Row],[Actual_Profit]]-Table1[[#This Row],[Budget_Profit]]</f>
        <v>4</v>
      </c>
      <c r="M446" s="5">
        <f>IF(
Table1[[#This Row],[Budget_Profit]]=0,
"",
IF(
Table1[[#This Row],[Budget_Profit]]&gt;0,
(Table1[[#This Row],[Actual_Profit]]-Table1[[#This Row],[Budget_Profit]])/Table1[[#This Row],[Budget_Profit]],
(Table1[[#This Row],[Actual_Profit]]-Table1[[#This Row],[Budget_Profit]])/ABS(Table1[[#This Row],[Budget_Profit]])
)
)</f>
        <v>0.05</v>
      </c>
      <c r="N446" s="5" t="str">
        <f>IF(Table1[[#This Row],[Profit_Var]]&gt;=0, "Above Budget", "Below Budget")</f>
        <v>Above Budget</v>
      </c>
      <c r="O446">
        <v>81</v>
      </c>
      <c r="P446">
        <v>80</v>
      </c>
      <c r="Q446">
        <f>Table1[[#This Row],[COGS]]-Table1[[#This Row],[Budget_COGS]]</f>
        <v>1</v>
      </c>
      <c r="R446" s="5">
        <f>IF(
Table1[[#This Row],[Budget_COGS]]=0,
"",
IF(
Table1[[#This Row],[Budget_COGS]]&gt;0,
(Table1[[#This Row],[Budget_COGS]]-Table1[[#This Row],[COGS]]) / Table1[[#This Row],[Budget_COGS]],
(Table1[[#This Row],[Budget_COGS]]-Table1[[#This Row],[COGS]]) / ABS(Table1[[#This Row],[Budget_COGS]])
)
)</f>
        <v>-1.2500000000000001E-2</v>
      </c>
      <c r="S446" s="5" t="str">
        <f>IF(Table1[[#This Row],[COGS _Var]]&gt;=0, "Above Budget", "Below Budget")</f>
        <v>Above Budget</v>
      </c>
      <c r="T446">
        <f>Table1[[#This Row],[Actual_Sales]]-Table1[[#This Row],[COGS]]</f>
        <v>117</v>
      </c>
      <c r="U446">
        <v>110</v>
      </c>
      <c r="V446">
        <f>Table1[[#This Row],[Gross_Margin]]-Table1[[#This Row],[Budget_Margin]]</f>
        <v>7</v>
      </c>
      <c r="W446" s="5">
        <f>IF(
Table1[[#This Row],[Budget_Margin]]=0,
"",
IF(
Table1[[#This Row],[Budget_Margin]]&gt;0,
(Table1[[#This Row],[Gross_Margin]]-Table1[[#This Row],[Budget_Margin]]) / Table1[[#This Row],[Budget_Margin]],
(Table1[[#This Row],[Gross_Margin]]-Table1[[#This Row],[Budget_Margin]]) / ABS(Table1[[#This Row],[Budget_Margin]])
)
)</f>
        <v>6.363636363636363E-2</v>
      </c>
      <c r="X446" s="5" t="str">
        <f>IF(Table1[[#This Row],[Margin_Var]]&gt;=0, "Above Budget", "Below Budget")</f>
        <v>Above Budget</v>
      </c>
      <c r="Y446" s="5">
        <f>IFERROR(Table1[[#This Row],[Gross_Margin]]/Table1[[#This Row],[Actual_Sales]],0)</f>
        <v>0.59090909090909094</v>
      </c>
      <c r="Z446" s="5">
        <f>Table1[[#This Row],[Actual_Profit]]/Table1[[#This Row],[Actual_Sales]]</f>
        <v>0.42424242424242425</v>
      </c>
      <c r="AA446">
        <v>33</v>
      </c>
      <c r="AB446" s="5">
        <f>IFERROR(Table1[[#This Row],[Expenses]]/Table1[[#This Row],[Actual_Sales]],0)</f>
        <v>0.16666666666666666</v>
      </c>
      <c r="AC446">
        <v>22</v>
      </c>
      <c r="AD446">
        <v>984</v>
      </c>
      <c r="AE446" s="5">
        <f>IFERROR(Table1[[#This Row],[Inventory]]/Table1[[#This Row],[Actual_Sales]],0)</f>
        <v>4.9696969696969697</v>
      </c>
    </row>
    <row r="447" spans="1:31" x14ac:dyDescent="0.25">
      <c r="A447">
        <v>1779</v>
      </c>
      <c r="B447">
        <v>213</v>
      </c>
      <c r="C447">
        <v>8</v>
      </c>
      <c r="D447" s="2">
        <v>40483</v>
      </c>
      <c r="E447">
        <v>198</v>
      </c>
      <c r="F447">
        <v>180</v>
      </c>
      <c r="G447">
        <f>Table1[[#This Row],[Actual_Sales]]-Table1[[#This Row],[Budget_Sales]]</f>
        <v>18</v>
      </c>
      <c r="H447" s="5">
        <f>IF(
Table1[[#This Row],[Budget_Sales]]=0,
"",
IF(
Table1[[#This Row],[Budget_Sales]]&gt;0,
(Table1[[#This Row],[Actual_Sales]]-Table1[[#This Row],[Budget_Sales]])/Table1[[#This Row],[Budget_Sales]],
(Table1[[#This Row],[Actual_Sales]]-Table1[[#This Row],[Budget_Sales]])/ABS(Table1[[#This Row],[Budget_Sales]])
)
)</f>
        <v>0.1</v>
      </c>
      <c r="I447" s="5" t="str">
        <f>IF(Table1[[#This Row],[Sales_Var]]&gt;=0,"Above Budget","Below Budget")</f>
        <v>Above Budget</v>
      </c>
      <c r="J447">
        <f>Table1[[#This Row],[Actual_Sales]]-(Table1[[#This Row],[COGS]]+Table1[[#This Row],[Expenses]])</f>
        <v>84</v>
      </c>
      <c r="K447">
        <v>80</v>
      </c>
      <c r="L447">
        <f>Table1[[#This Row],[Actual_Profit]]-Table1[[#This Row],[Budget_Profit]]</f>
        <v>4</v>
      </c>
      <c r="M447" s="5">
        <f>IF(
Table1[[#This Row],[Budget_Profit]]=0,
"",
IF(
Table1[[#This Row],[Budget_Profit]]&gt;0,
(Table1[[#This Row],[Actual_Profit]]-Table1[[#This Row],[Budget_Profit]])/Table1[[#This Row],[Budget_Profit]],
(Table1[[#This Row],[Actual_Profit]]-Table1[[#This Row],[Budget_Profit]])/ABS(Table1[[#This Row],[Budget_Profit]])
)
)</f>
        <v>0.05</v>
      </c>
      <c r="N447" s="5" t="str">
        <f>IF(Table1[[#This Row],[Profit_Var]]&gt;=0, "Above Budget", "Below Budget")</f>
        <v>Above Budget</v>
      </c>
      <c r="O447">
        <v>81</v>
      </c>
      <c r="P447">
        <v>70</v>
      </c>
      <c r="Q447">
        <f>Table1[[#This Row],[COGS]]-Table1[[#This Row],[Budget_COGS]]</f>
        <v>11</v>
      </c>
      <c r="R447" s="5">
        <f>IF(
Table1[[#This Row],[Budget_COGS]]=0,
"",
IF(
Table1[[#This Row],[Budget_COGS]]&gt;0,
(Table1[[#This Row],[Budget_COGS]]-Table1[[#This Row],[COGS]]) / Table1[[#This Row],[Budget_COGS]],
(Table1[[#This Row],[Budget_COGS]]-Table1[[#This Row],[COGS]]) / ABS(Table1[[#This Row],[Budget_COGS]])
)
)</f>
        <v>-0.15714285714285714</v>
      </c>
      <c r="S447" s="5" t="str">
        <f>IF(Table1[[#This Row],[COGS _Var]]&gt;=0, "Above Budget", "Below Budget")</f>
        <v>Above Budget</v>
      </c>
      <c r="T447">
        <f>Table1[[#This Row],[Actual_Sales]]-Table1[[#This Row],[COGS]]</f>
        <v>117</v>
      </c>
      <c r="U447">
        <v>110</v>
      </c>
      <c r="V447">
        <f>Table1[[#This Row],[Gross_Margin]]-Table1[[#This Row],[Budget_Margin]]</f>
        <v>7</v>
      </c>
      <c r="W447" s="5">
        <f>IF(
Table1[[#This Row],[Budget_Margin]]=0,
"",
IF(
Table1[[#This Row],[Budget_Margin]]&gt;0,
(Table1[[#This Row],[Gross_Margin]]-Table1[[#This Row],[Budget_Margin]]) / Table1[[#This Row],[Budget_Margin]],
(Table1[[#This Row],[Gross_Margin]]-Table1[[#This Row],[Budget_Margin]]) / ABS(Table1[[#This Row],[Budget_Margin]])
)
)</f>
        <v>6.363636363636363E-2</v>
      </c>
      <c r="X447" s="5" t="str">
        <f>IF(Table1[[#This Row],[Margin_Var]]&gt;=0, "Above Budget", "Below Budget")</f>
        <v>Above Budget</v>
      </c>
      <c r="Y447" s="5">
        <f>IFERROR(Table1[[#This Row],[Gross_Margin]]/Table1[[#This Row],[Actual_Sales]],0)</f>
        <v>0.59090909090909094</v>
      </c>
      <c r="Z447" s="5">
        <f>Table1[[#This Row],[Actual_Profit]]/Table1[[#This Row],[Actual_Sales]]</f>
        <v>0.42424242424242425</v>
      </c>
      <c r="AA447">
        <v>33</v>
      </c>
      <c r="AB447" s="5">
        <f>IFERROR(Table1[[#This Row],[Expenses]]/Table1[[#This Row],[Actual_Sales]],0)</f>
        <v>0.16666666666666666</v>
      </c>
      <c r="AC447">
        <v>22</v>
      </c>
      <c r="AD447">
        <v>984</v>
      </c>
      <c r="AE447" s="5">
        <f>IFERROR(Table1[[#This Row],[Inventory]]/Table1[[#This Row],[Actual_Sales]],0)</f>
        <v>4.9696969696969697</v>
      </c>
    </row>
    <row r="448" spans="1:31" x14ac:dyDescent="0.25">
      <c r="A448">
        <v>1873</v>
      </c>
      <c r="B448">
        <v>630</v>
      </c>
      <c r="C448">
        <v>10</v>
      </c>
      <c r="D448" s="2">
        <v>40483</v>
      </c>
      <c r="E448">
        <v>198</v>
      </c>
      <c r="F448">
        <v>180</v>
      </c>
      <c r="G448">
        <f>Table1[[#This Row],[Actual_Sales]]-Table1[[#This Row],[Budget_Sales]]</f>
        <v>18</v>
      </c>
      <c r="H448" s="5">
        <f>IF(
Table1[[#This Row],[Budget_Sales]]=0,
"",
IF(
Table1[[#This Row],[Budget_Sales]]&gt;0,
(Table1[[#This Row],[Actual_Sales]]-Table1[[#This Row],[Budget_Sales]])/Table1[[#This Row],[Budget_Sales]],
(Table1[[#This Row],[Actual_Sales]]-Table1[[#This Row],[Budget_Sales]])/ABS(Table1[[#This Row],[Budget_Sales]])
)
)</f>
        <v>0.1</v>
      </c>
      <c r="I448" s="5" t="str">
        <f>IF(Table1[[#This Row],[Sales_Var]]&gt;=0,"Above Budget","Below Budget")</f>
        <v>Above Budget</v>
      </c>
      <c r="J448">
        <f>Table1[[#This Row],[Actual_Sales]]-(Table1[[#This Row],[COGS]]+Table1[[#This Row],[Expenses]])</f>
        <v>84</v>
      </c>
      <c r="K448">
        <v>80</v>
      </c>
      <c r="L448">
        <f>Table1[[#This Row],[Actual_Profit]]-Table1[[#This Row],[Budget_Profit]]</f>
        <v>4</v>
      </c>
      <c r="M448" s="5">
        <f>IF(
Table1[[#This Row],[Budget_Profit]]=0,
"",
IF(
Table1[[#This Row],[Budget_Profit]]&gt;0,
(Table1[[#This Row],[Actual_Profit]]-Table1[[#This Row],[Budget_Profit]])/Table1[[#This Row],[Budget_Profit]],
(Table1[[#This Row],[Actual_Profit]]-Table1[[#This Row],[Budget_Profit]])/ABS(Table1[[#This Row],[Budget_Profit]])
)
)</f>
        <v>0.05</v>
      </c>
      <c r="N448" s="5" t="str">
        <f>IF(Table1[[#This Row],[Profit_Var]]&gt;=0, "Above Budget", "Below Budget")</f>
        <v>Above Budget</v>
      </c>
      <c r="O448">
        <v>81</v>
      </c>
      <c r="P448">
        <v>70</v>
      </c>
      <c r="Q448">
        <f>Table1[[#This Row],[COGS]]-Table1[[#This Row],[Budget_COGS]]</f>
        <v>11</v>
      </c>
      <c r="R448" s="5">
        <f>IF(
Table1[[#This Row],[Budget_COGS]]=0,
"",
IF(
Table1[[#This Row],[Budget_COGS]]&gt;0,
(Table1[[#This Row],[Budget_COGS]]-Table1[[#This Row],[COGS]]) / Table1[[#This Row],[Budget_COGS]],
(Table1[[#This Row],[Budget_COGS]]-Table1[[#This Row],[COGS]]) / ABS(Table1[[#This Row],[Budget_COGS]])
)
)</f>
        <v>-0.15714285714285714</v>
      </c>
      <c r="S448" s="5" t="str">
        <f>IF(Table1[[#This Row],[COGS _Var]]&gt;=0, "Above Budget", "Below Budget")</f>
        <v>Above Budget</v>
      </c>
      <c r="T448">
        <f>Table1[[#This Row],[Actual_Sales]]-Table1[[#This Row],[COGS]]</f>
        <v>117</v>
      </c>
      <c r="U448">
        <v>110</v>
      </c>
      <c r="V448">
        <f>Table1[[#This Row],[Gross_Margin]]-Table1[[#This Row],[Budget_Margin]]</f>
        <v>7</v>
      </c>
      <c r="W448" s="5">
        <f>IF(
Table1[[#This Row],[Budget_Margin]]=0,
"",
IF(
Table1[[#This Row],[Budget_Margin]]&gt;0,
(Table1[[#This Row],[Gross_Margin]]-Table1[[#This Row],[Budget_Margin]]) / Table1[[#This Row],[Budget_Margin]],
(Table1[[#This Row],[Gross_Margin]]-Table1[[#This Row],[Budget_Margin]]) / ABS(Table1[[#This Row],[Budget_Margin]])
)
)</f>
        <v>6.363636363636363E-2</v>
      </c>
      <c r="X448" s="5" t="str">
        <f>IF(Table1[[#This Row],[Margin_Var]]&gt;=0, "Above Budget", "Below Budget")</f>
        <v>Above Budget</v>
      </c>
      <c r="Y448" s="5">
        <f>IFERROR(Table1[[#This Row],[Gross_Margin]]/Table1[[#This Row],[Actual_Sales]],0)</f>
        <v>0.59090909090909094</v>
      </c>
      <c r="Z448" s="5">
        <f>Table1[[#This Row],[Actual_Profit]]/Table1[[#This Row],[Actual_Sales]]</f>
        <v>0.42424242424242425</v>
      </c>
      <c r="AA448">
        <v>33</v>
      </c>
      <c r="AB448" s="5">
        <f>IFERROR(Table1[[#This Row],[Expenses]]/Table1[[#This Row],[Actual_Sales]],0)</f>
        <v>0.16666666666666666</v>
      </c>
      <c r="AC448">
        <v>22</v>
      </c>
      <c r="AD448">
        <v>984</v>
      </c>
      <c r="AE448" s="5">
        <f>IFERROR(Table1[[#This Row],[Inventory]]/Table1[[#This Row],[Actual_Sales]],0)</f>
        <v>4.9696969696969697</v>
      </c>
    </row>
    <row r="449" spans="1:31" x14ac:dyDescent="0.25">
      <c r="A449">
        <v>1845</v>
      </c>
      <c r="B449">
        <v>518</v>
      </c>
      <c r="C449">
        <v>11</v>
      </c>
      <c r="D449" s="2">
        <v>40483</v>
      </c>
      <c r="E449">
        <v>198</v>
      </c>
      <c r="F449">
        <v>200</v>
      </c>
      <c r="G449">
        <f>Table1[[#This Row],[Actual_Sales]]-Table1[[#This Row],[Budget_Sales]]</f>
        <v>-2</v>
      </c>
      <c r="H449" s="5">
        <f>IF(
Table1[[#This Row],[Budget_Sales]]=0,
"",
IF(
Table1[[#This Row],[Budget_Sales]]&gt;0,
(Table1[[#This Row],[Actual_Sales]]-Table1[[#This Row],[Budget_Sales]])/Table1[[#This Row],[Budget_Sales]],
(Table1[[#This Row],[Actual_Sales]]-Table1[[#This Row],[Budget_Sales]])/ABS(Table1[[#This Row],[Budget_Sales]])
)
)</f>
        <v>-0.01</v>
      </c>
      <c r="I449" s="5" t="str">
        <f>IF(Table1[[#This Row],[Sales_Var]]&gt;=0,"Above Budget","Below Budget")</f>
        <v>Below Budget</v>
      </c>
      <c r="J449">
        <f>Table1[[#This Row],[Actual_Sales]]-(Table1[[#This Row],[COGS]]+Table1[[#This Row],[Expenses]])</f>
        <v>84</v>
      </c>
      <c r="K449">
        <v>90</v>
      </c>
      <c r="L449">
        <f>Table1[[#This Row],[Actual_Profit]]-Table1[[#This Row],[Budget_Profit]]</f>
        <v>-6</v>
      </c>
      <c r="M449" s="5">
        <f>IF(
Table1[[#This Row],[Budget_Profit]]=0,
"",
IF(
Table1[[#This Row],[Budget_Profit]]&gt;0,
(Table1[[#This Row],[Actual_Profit]]-Table1[[#This Row],[Budget_Profit]])/Table1[[#This Row],[Budget_Profit]],
(Table1[[#This Row],[Actual_Profit]]-Table1[[#This Row],[Budget_Profit]])/ABS(Table1[[#This Row],[Budget_Profit]])
)
)</f>
        <v>-6.6666666666666666E-2</v>
      </c>
      <c r="N449" s="5" t="str">
        <f>IF(Table1[[#This Row],[Profit_Var]]&gt;=0, "Above Budget", "Below Budget")</f>
        <v>Below Budget</v>
      </c>
      <c r="O449">
        <v>81</v>
      </c>
      <c r="P449">
        <v>80</v>
      </c>
      <c r="Q449">
        <f>Table1[[#This Row],[COGS]]-Table1[[#This Row],[Budget_COGS]]</f>
        <v>1</v>
      </c>
      <c r="R449" s="5">
        <f>IF(
Table1[[#This Row],[Budget_COGS]]=0,
"",
IF(
Table1[[#This Row],[Budget_COGS]]&gt;0,
(Table1[[#This Row],[Budget_COGS]]-Table1[[#This Row],[COGS]]) / Table1[[#This Row],[Budget_COGS]],
(Table1[[#This Row],[Budget_COGS]]-Table1[[#This Row],[COGS]]) / ABS(Table1[[#This Row],[Budget_COGS]])
)
)</f>
        <v>-1.2500000000000001E-2</v>
      </c>
      <c r="S449" s="5" t="str">
        <f>IF(Table1[[#This Row],[COGS _Var]]&gt;=0, "Above Budget", "Below Budget")</f>
        <v>Above Budget</v>
      </c>
      <c r="T449">
        <f>Table1[[#This Row],[Actual_Sales]]-Table1[[#This Row],[COGS]]</f>
        <v>117</v>
      </c>
      <c r="U449">
        <v>120</v>
      </c>
      <c r="V449">
        <f>Table1[[#This Row],[Gross_Margin]]-Table1[[#This Row],[Budget_Margin]]</f>
        <v>-3</v>
      </c>
      <c r="W449" s="5">
        <f>IF(
Table1[[#This Row],[Budget_Margin]]=0,
"",
IF(
Table1[[#This Row],[Budget_Margin]]&gt;0,
(Table1[[#This Row],[Gross_Margin]]-Table1[[#This Row],[Budget_Margin]]) / Table1[[#This Row],[Budget_Margin]],
(Table1[[#This Row],[Gross_Margin]]-Table1[[#This Row],[Budget_Margin]]) / ABS(Table1[[#This Row],[Budget_Margin]])
)
)</f>
        <v>-2.5000000000000001E-2</v>
      </c>
      <c r="X449" s="5" t="str">
        <f>IF(Table1[[#This Row],[Margin_Var]]&gt;=0, "Above Budget", "Below Budget")</f>
        <v>Below Budget</v>
      </c>
      <c r="Y449" s="5">
        <f>IFERROR(Table1[[#This Row],[Gross_Margin]]/Table1[[#This Row],[Actual_Sales]],0)</f>
        <v>0.59090909090909094</v>
      </c>
      <c r="Z449" s="5">
        <f>Table1[[#This Row],[Actual_Profit]]/Table1[[#This Row],[Actual_Sales]]</f>
        <v>0.42424242424242425</v>
      </c>
      <c r="AA449">
        <v>33</v>
      </c>
      <c r="AB449" s="5">
        <f>IFERROR(Table1[[#This Row],[Expenses]]/Table1[[#This Row],[Actual_Sales]],0)</f>
        <v>0.16666666666666666</v>
      </c>
      <c r="AC449">
        <v>22</v>
      </c>
      <c r="AD449">
        <v>984</v>
      </c>
      <c r="AE449" s="5">
        <f>IFERROR(Table1[[#This Row],[Inventory]]/Table1[[#This Row],[Actual_Sales]],0)</f>
        <v>4.9696969696969697</v>
      </c>
    </row>
    <row r="450" spans="1:31" x14ac:dyDescent="0.25">
      <c r="A450">
        <v>661</v>
      </c>
      <c r="B450">
        <v>720</v>
      </c>
      <c r="C450">
        <v>5</v>
      </c>
      <c r="D450" s="2">
        <v>40269</v>
      </c>
      <c r="E450">
        <v>198</v>
      </c>
      <c r="F450">
        <v>230</v>
      </c>
      <c r="G450">
        <f>Table1[[#This Row],[Actual_Sales]]-Table1[[#This Row],[Budget_Sales]]</f>
        <v>-32</v>
      </c>
      <c r="H450" s="5">
        <f>IF(
Table1[[#This Row],[Budget_Sales]]=0,
"",
IF(
Table1[[#This Row],[Budget_Sales]]&gt;0,
(Table1[[#This Row],[Actual_Sales]]-Table1[[#This Row],[Budget_Sales]])/Table1[[#This Row],[Budget_Sales]],
(Table1[[#This Row],[Actual_Sales]]-Table1[[#This Row],[Budget_Sales]])/ABS(Table1[[#This Row],[Budget_Sales]])
)
)</f>
        <v>-0.1391304347826087</v>
      </c>
      <c r="I450" s="5" t="str">
        <f>IF(Table1[[#This Row],[Sales_Var]]&gt;=0,"Above Budget","Below Budget")</f>
        <v>Below Budget</v>
      </c>
      <c r="J450">
        <f>Table1[[#This Row],[Actual_Sales]]-(Table1[[#This Row],[COGS]]+Table1[[#This Row],[Expenses]])</f>
        <v>84</v>
      </c>
      <c r="K450">
        <v>110</v>
      </c>
      <c r="L450">
        <f>Table1[[#This Row],[Actual_Profit]]-Table1[[#This Row],[Budget_Profit]]</f>
        <v>-26</v>
      </c>
      <c r="M450" s="5">
        <f>IF(
Table1[[#This Row],[Budget_Profit]]=0,
"",
IF(
Table1[[#This Row],[Budget_Profit]]&gt;0,
(Table1[[#This Row],[Actual_Profit]]-Table1[[#This Row],[Budget_Profit]])/Table1[[#This Row],[Budget_Profit]],
(Table1[[#This Row],[Actual_Profit]]-Table1[[#This Row],[Budget_Profit]])/ABS(Table1[[#This Row],[Budget_Profit]])
)
)</f>
        <v>-0.23636363636363636</v>
      </c>
      <c r="N450" s="5" t="str">
        <f>IF(Table1[[#This Row],[Profit_Var]]&gt;=0, "Above Budget", "Below Budget")</f>
        <v>Below Budget</v>
      </c>
      <c r="O450">
        <v>81</v>
      </c>
      <c r="P450">
        <v>90</v>
      </c>
      <c r="Q450">
        <f>Table1[[#This Row],[COGS]]-Table1[[#This Row],[Budget_COGS]]</f>
        <v>-9</v>
      </c>
      <c r="R450" s="5">
        <f>IF(
Table1[[#This Row],[Budget_COGS]]=0,
"",
IF(
Table1[[#This Row],[Budget_COGS]]&gt;0,
(Table1[[#This Row],[Budget_COGS]]-Table1[[#This Row],[COGS]]) / Table1[[#This Row],[Budget_COGS]],
(Table1[[#This Row],[Budget_COGS]]-Table1[[#This Row],[COGS]]) / ABS(Table1[[#This Row],[Budget_COGS]])
)
)</f>
        <v>0.1</v>
      </c>
      <c r="S450" s="5" t="str">
        <f>IF(Table1[[#This Row],[COGS _Var]]&gt;=0, "Above Budget", "Below Budget")</f>
        <v>Below Budget</v>
      </c>
      <c r="T450">
        <f>Table1[[#This Row],[Actual_Sales]]-Table1[[#This Row],[COGS]]</f>
        <v>117</v>
      </c>
      <c r="U450">
        <v>140</v>
      </c>
      <c r="V450">
        <f>Table1[[#This Row],[Gross_Margin]]-Table1[[#This Row],[Budget_Margin]]</f>
        <v>-23</v>
      </c>
      <c r="W450" s="5">
        <f>IF(
Table1[[#This Row],[Budget_Margin]]=0,
"",
IF(
Table1[[#This Row],[Budget_Margin]]&gt;0,
(Table1[[#This Row],[Gross_Margin]]-Table1[[#This Row],[Budget_Margin]]) / Table1[[#This Row],[Budget_Margin]],
(Table1[[#This Row],[Gross_Margin]]-Table1[[#This Row],[Budget_Margin]]) / ABS(Table1[[#This Row],[Budget_Margin]])
)
)</f>
        <v>-0.16428571428571428</v>
      </c>
      <c r="X450" s="5" t="str">
        <f>IF(Table1[[#This Row],[Margin_Var]]&gt;=0, "Above Budget", "Below Budget")</f>
        <v>Below Budget</v>
      </c>
      <c r="Y450" s="5">
        <f>IFERROR(Table1[[#This Row],[Gross_Margin]]/Table1[[#This Row],[Actual_Sales]],0)</f>
        <v>0.59090909090909094</v>
      </c>
      <c r="Z450" s="5">
        <f>Table1[[#This Row],[Actual_Profit]]/Table1[[#This Row],[Actual_Sales]]</f>
        <v>0.42424242424242425</v>
      </c>
      <c r="AA450">
        <v>33</v>
      </c>
      <c r="AB450" s="5">
        <f>IFERROR(Table1[[#This Row],[Expenses]]/Table1[[#This Row],[Actual_Sales]],0)</f>
        <v>0.16666666666666666</v>
      </c>
      <c r="AC450">
        <v>22</v>
      </c>
      <c r="AD450">
        <v>460</v>
      </c>
      <c r="AE450" s="5">
        <f>IFERROR(Table1[[#This Row],[Inventory]]/Table1[[#This Row],[Actual_Sales]],0)</f>
        <v>2.3232323232323231</v>
      </c>
    </row>
    <row r="451" spans="1:31" x14ac:dyDescent="0.25">
      <c r="A451">
        <v>699</v>
      </c>
      <c r="B451">
        <v>956</v>
      </c>
      <c r="C451">
        <v>6</v>
      </c>
      <c r="D451" s="2">
        <v>40269</v>
      </c>
      <c r="E451">
        <v>198</v>
      </c>
      <c r="F451">
        <v>170</v>
      </c>
      <c r="G451">
        <f>Table1[[#This Row],[Actual_Sales]]-Table1[[#This Row],[Budget_Sales]]</f>
        <v>28</v>
      </c>
      <c r="H451" s="5">
        <f>IF(
Table1[[#This Row],[Budget_Sales]]=0,
"",
IF(
Table1[[#This Row],[Budget_Sales]]&gt;0,
(Table1[[#This Row],[Actual_Sales]]-Table1[[#This Row],[Budget_Sales]])/Table1[[#This Row],[Budget_Sales]],
(Table1[[#This Row],[Actual_Sales]]-Table1[[#This Row],[Budget_Sales]])/ABS(Table1[[#This Row],[Budget_Sales]])
)
)</f>
        <v>0.16470588235294117</v>
      </c>
      <c r="I451" s="5" t="str">
        <f>IF(Table1[[#This Row],[Sales_Var]]&gt;=0,"Above Budget","Below Budget")</f>
        <v>Above Budget</v>
      </c>
      <c r="J451">
        <f>Table1[[#This Row],[Actual_Sales]]-(Table1[[#This Row],[COGS]]+Table1[[#This Row],[Expenses]])</f>
        <v>84</v>
      </c>
      <c r="K451">
        <v>90</v>
      </c>
      <c r="L451">
        <f>Table1[[#This Row],[Actual_Profit]]-Table1[[#This Row],[Budget_Profit]]</f>
        <v>-6</v>
      </c>
      <c r="M451" s="5">
        <f>IF(
Table1[[#This Row],[Budget_Profit]]=0,
"",
IF(
Table1[[#This Row],[Budget_Profit]]&gt;0,
(Table1[[#This Row],[Actual_Profit]]-Table1[[#This Row],[Budget_Profit]])/Table1[[#This Row],[Budget_Profit]],
(Table1[[#This Row],[Actual_Profit]]-Table1[[#This Row],[Budget_Profit]])/ABS(Table1[[#This Row],[Budget_Profit]])
)
)</f>
        <v>-6.6666666666666666E-2</v>
      </c>
      <c r="N451" s="5" t="str">
        <f>IF(Table1[[#This Row],[Profit_Var]]&gt;=0, "Above Budget", "Below Budget")</f>
        <v>Below Budget</v>
      </c>
      <c r="O451">
        <v>81</v>
      </c>
      <c r="P451">
        <v>60</v>
      </c>
      <c r="Q451">
        <f>Table1[[#This Row],[COGS]]-Table1[[#This Row],[Budget_COGS]]</f>
        <v>21</v>
      </c>
      <c r="R451" s="5">
        <f>IF(
Table1[[#This Row],[Budget_COGS]]=0,
"",
IF(
Table1[[#This Row],[Budget_COGS]]&gt;0,
(Table1[[#This Row],[Budget_COGS]]-Table1[[#This Row],[COGS]]) / Table1[[#This Row],[Budget_COGS]],
(Table1[[#This Row],[Budget_COGS]]-Table1[[#This Row],[COGS]]) / ABS(Table1[[#This Row],[Budget_COGS]])
)
)</f>
        <v>-0.35</v>
      </c>
      <c r="S451" s="5" t="str">
        <f>IF(Table1[[#This Row],[COGS _Var]]&gt;=0, "Above Budget", "Below Budget")</f>
        <v>Above Budget</v>
      </c>
      <c r="T451">
        <f>Table1[[#This Row],[Actual_Sales]]-Table1[[#This Row],[COGS]]</f>
        <v>117</v>
      </c>
      <c r="U451">
        <v>110</v>
      </c>
      <c r="V451">
        <f>Table1[[#This Row],[Gross_Margin]]-Table1[[#This Row],[Budget_Margin]]</f>
        <v>7</v>
      </c>
      <c r="W451" s="5">
        <f>IF(
Table1[[#This Row],[Budget_Margin]]=0,
"",
IF(
Table1[[#This Row],[Budget_Margin]]&gt;0,
(Table1[[#This Row],[Gross_Margin]]-Table1[[#This Row],[Budget_Margin]]) / Table1[[#This Row],[Budget_Margin]],
(Table1[[#This Row],[Gross_Margin]]-Table1[[#This Row],[Budget_Margin]]) / ABS(Table1[[#This Row],[Budget_Margin]])
)
)</f>
        <v>6.363636363636363E-2</v>
      </c>
      <c r="X451" s="5" t="str">
        <f>IF(Table1[[#This Row],[Margin_Var]]&gt;=0, "Above Budget", "Below Budget")</f>
        <v>Above Budget</v>
      </c>
      <c r="Y451" s="5">
        <f>IFERROR(Table1[[#This Row],[Gross_Margin]]/Table1[[#This Row],[Actual_Sales]],0)</f>
        <v>0.59090909090909094</v>
      </c>
      <c r="Z451" s="5">
        <f>Table1[[#This Row],[Actual_Profit]]/Table1[[#This Row],[Actual_Sales]]</f>
        <v>0.42424242424242425</v>
      </c>
      <c r="AA451">
        <v>33</v>
      </c>
      <c r="AB451" s="5">
        <f>IFERROR(Table1[[#This Row],[Expenses]]/Table1[[#This Row],[Actual_Sales]],0)</f>
        <v>0.16666666666666666</v>
      </c>
      <c r="AC451">
        <v>22</v>
      </c>
      <c r="AD451">
        <v>460</v>
      </c>
      <c r="AE451" s="5">
        <f>IFERROR(Table1[[#This Row],[Inventory]]/Table1[[#This Row],[Actual_Sales]],0)</f>
        <v>2.3232323232323231</v>
      </c>
    </row>
    <row r="452" spans="1:31" x14ac:dyDescent="0.25">
      <c r="A452">
        <v>476</v>
      </c>
      <c r="B452">
        <v>719</v>
      </c>
      <c r="C452">
        <v>5</v>
      </c>
      <c r="D452" s="2">
        <v>40238</v>
      </c>
      <c r="E452">
        <v>198</v>
      </c>
      <c r="F452">
        <v>230</v>
      </c>
      <c r="G452">
        <f>Table1[[#This Row],[Actual_Sales]]-Table1[[#This Row],[Budget_Sales]]</f>
        <v>-32</v>
      </c>
      <c r="H452" s="5">
        <f>IF(
Table1[[#This Row],[Budget_Sales]]=0,
"",
IF(
Table1[[#This Row],[Budget_Sales]]&gt;0,
(Table1[[#This Row],[Actual_Sales]]-Table1[[#This Row],[Budget_Sales]])/Table1[[#This Row],[Budget_Sales]],
(Table1[[#This Row],[Actual_Sales]]-Table1[[#This Row],[Budget_Sales]])/ABS(Table1[[#This Row],[Budget_Sales]])
)
)</f>
        <v>-0.1391304347826087</v>
      </c>
      <c r="I452" s="5" t="str">
        <f>IF(Table1[[#This Row],[Sales_Var]]&gt;=0,"Above Budget","Below Budget")</f>
        <v>Below Budget</v>
      </c>
      <c r="J452">
        <f>Table1[[#This Row],[Actual_Sales]]-(Table1[[#This Row],[COGS]]+Table1[[#This Row],[Expenses]])</f>
        <v>84</v>
      </c>
      <c r="K452">
        <v>110</v>
      </c>
      <c r="L452">
        <f>Table1[[#This Row],[Actual_Profit]]-Table1[[#This Row],[Budget_Profit]]</f>
        <v>-26</v>
      </c>
      <c r="M452" s="5">
        <f>IF(
Table1[[#This Row],[Budget_Profit]]=0,
"",
IF(
Table1[[#This Row],[Budget_Profit]]&gt;0,
(Table1[[#This Row],[Actual_Profit]]-Table1[[#This Row],[Budget_Profit]])/Table1[[#This Row],[Budget_Profit]],
(Table1[[#This Row],[Actual_Profit]]-Table1[[#This Row],[Budget_Profit]])/ABS(Table1[[#This Row],[Budget_Profit]])
)
)</f>
        <v>-0.23636363636363636</v>
      </c>
      <c r="N452" s="5" t="str">
        <f>IF(Table1[[#This Row],[Profit_Var]]&gt;=0, "Above Budget", "Below Budget")</f>
        <v>Below Budget</v>
      </c>
      <c r="O452">
        <v>81</v>
      </c>
      <c r="P452">
        <v>90</v>
      </c>
      <c r="Q452">
        <f>Table1[[#This Row],[COGS]]-Table1[[#This Row],[Budget_COGS]]</f>
        <v>-9</v>
      </c>
      <c r="R452" s="5">
        <f>IF(
Table1[[#This Row],[Budget_COGS]]=0,
"",
IF(
Table1[[#This Row],[Budget_COGS]]&gt;0,
(Table1[[#This Row],[Budget_COGS]]-Table1[[#This Row],[COGS]]) / Table1[[#This Row],[Budget_COGS]],
(Table1[[#This Row],[Budget_COGS]]-Table1[[#This Row],[COGS]]) / ABS(Table1[[#This Row],[Budget_COGS]])
)
)</f>
        <v>0.1</v>
      </c>
      <c r="S452" s="5" t="str">
        <f>IF(Table1[[#This Row],[COGS _Var]]&gt;=0, "Above Budget", "Below Budget")</f>
        <v>Below Budget</v>
      </c>
      <c r="T452">
        <f>Table1[[#This Row],[Actual_Sales]]-Table1[[#This Row],[COGS]]</f>
        <v>117</v>
      </c>
      <c r="U452">
        <v>140</v>
      </c>
      <c r="V452">
        <f>Table1[[#This Row],[Gross_Margin]]-Table1[[#This Row],[Budget_Margin]]</f>
        <v>-23</v>
      </c>
      <c r="W452" s="5">
        <f>IF(
Table1[[#This Row],[Budget_Margin]]=0,
"",
IF(
Table1[[#This Row],[Budget_Margin]]&gt;0,
(Table1[[#This Row],[Gross_Margin]]-Table1[[#This Row],[Budget_Margin]]) / Table1[[#This Row],[Budget_Margin]],
(Table1[[#This Row],[Gross_Margin]]-Table1[[#This Row],[Budget_Margin]]) / ABS(Table1[[#This Row],[Budget_Margin]])
)
)</f>
        <v>-0.16428571428571428</v>
      </c>
      <c r="X452" s="5" t="str">
        <f>IF(Table1[[#This Row],[Margin_Var]]&gt;=0, "Above Budget", "Below Budget")</f>
        <v>Below Budget</v>
      </c>
      <c r="Y452" s="5">
        <f>IFERROR(Table1[[#This Row],[Gross_Margin]]/Table1[[#This Row],[Actual_Sales]],0)</f>
        <v>0.59090909090909094</v>
      </c>
      <c r="Z452" s="5">
        <f>Table1[[#This Row],[Actual_Profit]]/Table1[[#This Row],[Actual_Sales]]</f>
        <v>0.42424242424242425</v>
      </c>
      <c r="AA452">
        <v>33</v>
      </c>
      <c r="AB452" s="5">
        <f>IFERROR(Table1[[#This Row],[Expenses]]/Table1[[#This Row],[Actual_Sales]],0)</f>
        <v>0.16666666666666666</v>
      </c>
      <c r="AC452">
        <v>22</v>
      </c>
      <c r="AD452">
        <v>441</v>
      </c>
      <c r="AE452" s="5">
        <f>IFERROR(Table1[[#This Row],[Inventory]]/Table1[[#This Row],[Actual_Sales]],0)</f>
        <v>2.2272727272727271</v>
      </c>
    </row>
    <row r="453" spans="1:31" x14ac:dyDescent="0.25">
      <c r="A453">
        <v>529</v>
      </c>
      <c r="B453">
        <v>972</v>
      </c>
      <c r="C453">
        <v>6</v>
      </c>
      <c r="D453" s="2">
        <v>40238</v>
      </c>
      <c r="E453">
        <v>198</v>
      </c>
      <c r="F453">
        <v>170</v>
      </c>
      <c r="G453">
        <f>Table1[[#This Row],[Actual_Sales]]-Table1[[#This Row],[Budget_Sales]]</f>
        <v>28</v>
      </c>
      <c r="H453" s="5">
        <f>IF(
Table1[[#This Row],[Budget_Sales]]=0,
"",
IF(
Table1[[#This Row],[Budget_Sales]]&gt;0,
(Table1[[#This Row],[Actual_Sales]]-Table1[[#This Row],[Budget_Sales]])/Table1[[#This Row],[Budget_Sales]],
(Table1[[#This Row],[Actual_Sales]]-Table1[[#This Row],[Budget_Sales]])/ABS(Table1[[#This Row],[Budget_Sales]])
)
)</f>
        <v>0.16470588235294117</v>
      </c>
      <c r="I453" s="5" t="str">
        <f>IF(Table1[[#This Row],[Sales_Var]]&gt;=0,"Above Budget","Below Budget")</f>
        <v>Above Budget</v>
      </c>
      <c r="J453">
        <f>Table1[[#This Row],[Actual_Sales]]-(Table1[[#This Row],[COGS]]+Table1[[#This Row],[Expenses]])</f>
        <v>84</v>
      </c>
      <c r="K453">
        <v>90</v>
      </c>
      <c r="L453">
        <f>Table1[[#This Row],[Actual_Profit]]-Table1[[#This Row],[Budget_Profit]]</f>
        <v>-6</v>
      </c>
      <c r="M453" s="5">
        <f>IF(
Table1[[#This Row],[Budget_Profit]]=0,
"",
IF(
Table1[[#This Row],[Budget_Profit]]&gt;0,
(Table1[[#This Row],[Actual_Profit]]-Table1[[#This Row],[Budget_Profit]])/Table1[[#This Row],[Budget_Profit]],
(Table1[[#This Row],[Actual_Profit]]-Table1[[#This Row],[Budget_Profit]])/ABS(Table1[[#This Row],[Budget_Profit]])
)
)</f>
        <v>-6.6666666666666666E-2</v>
      </c>
      <c r="N453" s="5" t="str">
        <f>IF(Table1[[#This Row],[Profit_Var]]&gt;=0, "Above Budget", "Below Budget")</f>
        <v>Below Budget</v>
      </c>
      <c r="O453">
        <v>81</v>
      </c>
      <c r="P453">
        <v>60</v>
      </c>
      <c r="Q453">
        <f>Table1[[#This Row],[COGS]]-Table1[[#This Row],[Budget_COGS]]</f>
        <v>21</v>
      </c>
      <c r="R453" s="5">
        <f>IF(
Table1[[#This Row],[Budget_COGS]]=0,
"",
IF(
Table1[[#This Row],[Budget_COGS]]&gt;0,
(Table1[[#This Row],[Budget_COGS]]-Table1[[#This Row],[COGS]]) / Table1[[#This Row],[Budget_COGS]],
(Table1[[#This Row],[Budget_COGS]]-Table1[[#This Row],[COGS]]) / ABS(Table1[[#This Row],[Budget_COGS]])
)
)</f>
        <v>-0.35</v>
      </c>
      <c r="S453" s="5" t="str">
        <f>IF(Table1[[#This Row],[COGS _Var]]&gt;=0, "Above Budget", "Below Budget")</f>
        <v>Above Budget</v>
      </c>
      <c r="T453">
        <f>Table1[[#This Row],[Actual_Sales]]-Table1[[#This Row],[COGS]]</f>
        <v>117</v>
      </c>
      <c r="U453">
        <v>110</v>
      </c>
      <c r="V453">
        <f>Table1[[#This Row],[Gross_Margin]]-Table1[[#This Row],[Budget_Margin]]</f>
        <v>7</v>
      </c>
      <c r="W453" s="5">
        <f>IF(
Table1[[#This Row],[Budget_Margin]]=0,
"",
IF(
Table1[[#This Row],[Budget_Margin]]&gt;0,
(Table1[[#This Row],[Gross_Margin]]-Table1[[#This Row],[Budget_Margin]]) / Table1[[#This Row],[Budget_Margin]],
(Table1[[#This Row],[Gross_Margin]]-Table1[[#This Row],[Budget_Margin]]) / ABS(Table1[[#This Row],[Budget_Margin]])
)
)</f>
        <v>6.363636363636363E-2</v>
      </c>
      <c r="X453" s="5" t="str">
        <f>IF(Table1[[#This Row],[Margin_Var]]&gt;=0, "Above Budget", "Below Budget")</f>
        <v>Above Budget</v>
      </c>
      <c r="Y453" s="5">
        <f>IFERROR(Table1[[#This Row],[Gross_Margin]]/Table1[[#This Row],[Actual_Sales]],0)</f>
        <v>0.59090909090909094</v>
      </c>
      <c r="Z453" s="5">
        <f>Table1[[#This Row],[Actual_Profit]]/Table1[[#This Row],[Actual_Sales]]</f>
        <v>0.42424242424242425</v>
      </c>
      <c r="AA453">
        <v>33</v>
      </c>
      <c r="AB453" s="5">
        <f>IFERROR(Table1[[#This Row],[Expenses]]/Table1[[#This Row],[Actual_Sales]],0)</f>
        <v>0.16666666666666666</v>
      </c>
      <c r="AC453">
        <v>22</v>
      </c>
      <c r="AD453">
        <v>441</v>
      </c>
      <c r="AE453" s="5">
        <f>IFERROR(Table1[[#This Row],[Inventory]]/Table1[[#This Row],[Actual_Sales]],0)</f>
        <v>2.2272727272727271</v>
      </c>
    </row>
    <row r="454" spans="1:31" x14ac:dyDescent="0.25">
      <c r="A454">
        <v>500</v>
      </c>
      <c r="B454">
        <v>815</v>
      </c>
      <c r="C454">
        <v>11</v>
      </c>
      <c r="D454" s="2">
        <v>40238</v>
      </c>
      <c r="E454">
        <v>198</v>
      </c>
      <c r="F454">
        <v>170</v>
      </c>
      <c r="G454">
        <f>Table1[[#This Row],[Actual_Sales]]-Table1[[#This Row],[Budget_Sales]]</f>
        <v>28</v>
      </c>
      <c r="H454" s="5">
        <f>IF(
Table1[[#This Row],[Budget_Sales]]=0,
"",
IF(
Table1[[#This Row],[Budget_Sales]]&gt;0,
(Table1[[#This Row],[Actual_Sales]]-Table1[[#This Row],[Budget_Sales]])/Table1[[#This Row],[Budget_Sales]],
(Table1[[#This Row],[Actual_Sales]]-Table1[[#This Row],[Budget_Sales]])/ABS(Table1[[#This Row],[Budget_Sales]])
)
)</f>
        <v>0.16470588235294117</v>
      </c>
      <c r="I454" s="5" t="str">
        <f>IF(Table1[[#This Row],[Sales_Var]]&gt;=0,"Above Budget","Below Budget")</f>
        <v>Above Budget</v>
      </c>
      <c r="J454">
        <f>Table1[[#This Row],[Actual_Sales]]-(Table1[[#This Row],[COGS]]+Table1[[#This Row],[Expenses]])</f>
        <v>84</v>
      </c>
      <c r="K454">
        <v>80</v>
      </c>
      <c r="L454">
        <f>Table1[[#This Row],[Actual_Profit]]-Table1[[#This Row],[Budget_Profit]]</f>
        <v>4</v>
      </c>
      <c r="M454" s="5">
        <f>IF(
Table1[[#This Row],[Budget_Profit]]=0,
"",
IF(
Table1[[#This Row],[Budget_Profit]]&gt;0,
(Table1[[#This Row],[Actual_Profit]]-Table1[[#This Row],[Budget_Profit]])/Table1[[#This Row],[Budget_Profit]],
(Table1[[#This Row],[Actual_Profit]]-Table1[[#This Row],[Budget_Profit]])/ABS(Table1[[#This Row],[Budget_Profit]])
)
)</f>
        <v>0.05</v>
      </c>
      <c r="N454" s="5" t="str">
        <f>IF(Table1[[#This Row],[Profit_Var]]&gt;=0, "Above Budget", "Below Budget")</f>
        <v>Above Budget</v>
      </c>
      <c r="O454">
        <v>81</v>
      </c>
      <c r="P454">
        <v>60</v>
      </c>
      <c r="Q454">
        <f>Table1[[#This Row],[COGS]]-Table1[[#This Row],[Budget_COGS]]</f>
        <v>21</v>
      </c>
      <c r="R454" s="5">
        <f>IF(
Table1[[#This Row],[Budget_COGS]]=0,
"",
IF(
Table1[[#This Row],[Budget_COGS]]&gt;0,
(Table1[[#This Row],[Budget_COGS]]-Table1[[#This Row],[COGS]]) / Table1[[#This Row],[Budget_COGS]],
(Table1[[#This Row],[Budget_COGS]]-Table1[[#This Row],[COGS]]) / ABS(Table1[[#This Row],[Budget_COGS]])
)
)</f>
        <v>-0.35</v>
      </c>
      <c r="S454" s="5" t="str">
        <f>IF(Table1[[#This Row],[COGS _Var]]&gt;=0, "Above Budget", "Below Budget")</f>
        <v>Above Budget</v>
      </c>
      <c r="T454">
        <f>Table1[[#This Row],[Actual_Sales]]-Table1[[#This Row],[COGS]]</f>
        <v>117</v>
      </c>
      <c r="U454">
        <v>110</v>
      </c>
      <c r="V454">
        <f>Table1[[#This Row],[Gross_Margin]]-Table1[[#This Row],[Budget_Margin]]</f>
        <v>7</v>
      </c>
      <c r="W454" s="5">
        <f>IF(
Table1[[#This Row],[Budget_Margin]]=0,
"",
IF(
Table1[[#This Row],[Budget_Margin]]&gt;0,
(Table1[[#This Row],[Gross_Margin]]-Table1[[#This Row],[Budget_Margin]]) / Table1[[#This Row],[Budget_Margin]],
(Table1[[#This Row],[Gross_Margin]]-Table1[[#This Row],[Budget_Margin]]) / ABS(Table1[[#This Row],[Budget_Margin]])
)
)</f>
        <v>6.363636363636363E-2</v>
      </c>
      <c r="X454" s="5" t="str">
        <f>IF(Table1[[#This Row],[Margin_Var]]&gt;=0, "Above Budget", "Below Budget")</f>
        <v>Above Budget</v>
      </c>
      <c r="Y454" s="5">
        <f>IFERROR(Table1[[#This Row],[Gross_Margin]]/Table1[[#This Row],[Actual_Sales]],0)</f>
        <v>0.59090909090909094</v>
      </c>
      <c r="Z454" s="5">
        <f>Table1[[#This Row],[Actual_Profit]]/Table1[[#This Row],[Actual_Sales]]</f>
        <v>0.42424242424242425</v>
      </c>
      <c r="AA454">
        <v>33</v>
      </c>
      <c r="AB454" s="5">
        <f>IFERROR(Table1[[#This Row],[Expenses]]/Table1[[#This Row],[Actual_Sales]],0)</f>
        <v>0.16666666666666666</v>
      </c>
      <c r="AC454">
        <v>22</v>
      </c>
      <c r="AD454">
        <v>441</v>
      </c>
      <c r="AE454" s="5">
        <f>IFERROR(Table1[[#This Row],[Inventory]]/Table1[[#This Row],[Actual_Sales]],0)</f>
        <v>2.2272727272727271</v>
      </c>
    </row>
    <row r="455" spans="1:31" x14ac:dyDescent="0.25">
      <c r="A455">
        <v>519</v>
      </c>
      <c r="B455">
        <v>951</v>
      </c>
      <c r="C455">
        <v>12</v>
      </c>
      <c r="D455" s="2">
        <v>40238</v>
      </c>
      <c r="E455">
        <v>198</v>
      </c>
      <c r="F455">
        <v>130</v>
      </c>
      <c r="G455">
        <f>Table1[[#This Row],[Actual_Sales]]-Table1[[#This Row],[Budget_Sales]]</f>
        <v>68</v>
      </c>
      <c r="H455" s="5">
        <f>IF(
Table1[[#This Row],[Budget_Sales]]=0,
"",
IF(
Table1[[#This Row],[Budget_Sales]]&gt;0,
(Table1[[#This Row],[Actual_Sales]]-Table1[[#This Row],[Budget_Sales]])/Table1[[#This Row],[Budget_Sales]],
(Table1[[#This Row],[Actual_Sales]]-Table1[[#This Row],[Budget_Sales]])/ABS(Table1[[#This Row],[Budget_Sales]])
)
)</f>
        <v>0.52307692307692311</v>
      </c>
      <c r="I455" s="5" t="str">
        <f>IF(Table1[[#This Row],[Sales_Var]]&gt;=0,"Above Budget","Below Budget")</f>
        <v>Above Budget</v>
      </c>
      <c r="J455">
        <f>Table1[[#This Row],[Actual_Sales]]-(Table1[[#This Row],[COGS]]+Table1[[#This Row],[Expenses]])</f>
        <v>84</v>
      </c>
      <c r="K455">
        <v>70</v>
      </c>
      <c r="L455">
        <f>Table1[[#This Row],[Actual_Profit]]-Table1[[#This Row],[Budget_Profit]]</f>
        <v>14</v>
      </c>
      <c r="M455" s="5">
        <f>IF(
Table1[[#This Row],[Budget_Profit]]=0,
"",
IF(
Table1[[#This Row],[Budget_Profit]]&gt;0,
(Table1[[#This Row],[Actual_Profit]]-Table1[[#This Row],[Budget_Profit]])/Table1[[#This Row],[Budget_Profit]],
(Table1[[#This Row],[Actual_Profit]]-Table1[[#This Row],[Budget_Profit]])/ABS(Table1[[#This Row],[Budget_Profit]])
)
)</f>
        <v>0.2</v>
      </c>
      <c r="N455" s="5" t="str">
        <f>IF(Table1[[#This Row],[Profit_Var]]&gt;=0, "Above Budget", "Below Budget")</f>
        <v>Above Budget</v>
      </c>
      <c r="O455">
        <v>81</v>
      </c>
      <c r="P455">
        <v>50</v>
      </c>
      <c r="Q455">
        <f>Table1[[#This Row],[COGS]]-Table1[[#This Row],[Budget_COGS]]</f>
        <v>31</v>
      </c>
      <c r="R455" s="5">
        <f>IF(
Table1[[#This Row],[Budget_COGS]]=0,
"",
IF(
Table1[[#This Row],[Budget_COGS]]&gt;0,
(Table1[[#This Row],[Budget_COGS]]-Table1[[#This Row],[COGS]]) / Table1[[#This Row],[Budget_COGS]],
(Table1[[#This Row],[Budget_COGS]]-Table1[[#This Row],[COGS]]) / ABS(Table1[[#This Row],[Budget_COGS]])
)
)</f>
        <v>-0.62</v>
      </c>
      <c r="S455" s="5" t="str">
        <f>IF(Table1[[#This Row],[COGS _Var]]&gt;=0, "Above Budget", "Below Budget")</f>
        <v>Above Budget</v>
      </c>
      <c r="T455">
        <f>Table1[[#This Row],[Actual_Sales]]-Table1[[#This Row],[COGS]]</f>
        <v>117</v>
      </c>
      <c r="U455">
        <v>80</v>
      </c>
      <c r="V455">
        <f>Table1[[#This Row],[Gross_Margin]]-Table1[[#This Row],[Budget_Margin]]</f>
        <v>37</v>
      </c>
      <c r="W455" s="5">
        <f>IF(
Table1[[#This Row],[Budget_Margin]]=0,
"",
IF(
Table1[[#This Row],[Budget_Margin]]&gt;0,
(Table1[[#This Row],[Gross_Margin]]-Table1[[#This Row],[Budget_Margin]]) / Table1[[#This Row],[Budget_Margin]],
(Table1[[#This Row],[Gross_Margin]]-Table1[[#This Row],[Budget_Margin]]) / ABS(Table1[[#This Row],[Budget_Margin]])
)
)</f>
        <v>0.46250000000000002</v>
      </c>
      <c r="X455" s="5" t="str">
        <f>IF(Table1[[#This Row],[Margin_Var]]&gt;=0, "Above Budget", "Below Budget")</f>
        <v>Above Budget</v>
      </c>
      <c r="Y455" s="5">
        <f>IFERROR(Table1[[#This Row],[Gross_Margin]]/Table1[[#This Row],[Actual_Sales]],0)</f>
        <v>0.59090909090909094</v>
      </c>
      <c r="Z455" s="5">
        <f>Table1[[#This Row],[Actual_Profit]]/Table1[[#This Row],[Actual_Sales]]</f>
        <v>0.42424242424242425</v>
      </c>
      <c r="AA455">
        <v>33</v>
      </c>
      <c r="AB455" s="5">
        <f>IFERROR(Table1[[#This Row],[Expenses]]/Table1[[#This Row],[Actual_Sales]],0)</f>
        <v>0.16666666666666666</v>
      </c>
      <c r="AC455">
        <v>22</v>
      </c>
      <c r="AD455">
        <v>441</v>
      </c>
      <c r="AE455" s="5">
        <f>IFERROR(Table1[[#This Row],[Inventory]]/Table1[[#This Row],[Actual_Sales]],0)</f>
        <v>2.2272727272727271</v>
      </c>
    </row>
    <row r="456" spans="1:31" x14ac:dyDescent="0.25">
      <c r="A456">
        <v>2046</v>
      </c>
      <c r="B456">
        <v>626</v>
      </c>
      <c r="C456">
        <v>8</v>
      </c>
      <c r="D456" s="2">
        <v>40513</v>
      </c>
      <c r="E456">
        <v>210</v>
      </c>
      <c r="F456">
        <v>190</v>
      </c>
      <c r="G456">
        <f>Table1[[#This Row],[Actual_Sales]]-Table1[[#This Row],[Budget_Sales]]</f>
        <v>20</v>
      </c>
      <c r="H456" s="5">
        <f>IF(
Table1[[#This Row],[Budget_Sales]]=0,
"",
IF(
Table1[[#This Row],[Budget_Sales]]&gt;0,
(Table1[[#This Row],[Actual_Sales]]-Table1[[#This Row],[Budget_Sales]])/Table1[[#This Row],[Budget_Sales]],
(Table1[[#This Row],[Actual_Sales]]-Table1[[#This Row],[Budget_Sales]])/ABS(Table1[[#This Row],[Budget_Sales]])
)
)</f>
        <v>0.10526315789473684</v>
      </c>
      <c r="I456" s="5" t="str">
        <f>IF(Table1[[#This Row],[Sales_Var]]&gt;=0,"Above Budget","Below Budget")</f>
        <v>Above Budget</v>
      </c>
      <c r="J456">
        <f>Table1[[#This Row],[Actual_Sales]]-(Table1[[#This Row],[COGS]]+Table1[[#This Row],[Expenses]])</f>
        <v>89</v>
      </c>
      <c r="K456">
        <v>80</v>
      </c>
      <c r="L456">
        <f>Table1[[#This Row],[Actual_Profit]]-Table1[[#This Row],[Budget_Profit]]</f>
        <v>9</v>
      </c>
      <c r="M456" s="5">
        <f>IF(
Table1[[#This Row],[Budget_Profit]]=0,
"",
IF(
Table1[[#This Row],[Budget_Profit]]&gt;0,
(Table1[[#This Row],[Actual_Profit]]-Table1[[#This Row],[Budget_Profit]])/Table1[[#This Row],[Budget_Profit]],
(Table1[[#This Row],[Actual_Profit]]-Table1[[#This Row],[Budget_Profit]])/ABS(Table1[[#This Row],[Budget_Profit]])
)
)</f>
        <v>0.1125</v>
      </c>
      <c r="N456" s="5" t="str">
        <f>IF(Table1[[#This Row],[Profit_Var]]&gt;=0, "Above Budget", "Below Budget")</f>
        <v>Above Budget</v>
      </c>
      <c r="O456">
        <v>86</v>
      </c>
      <c r="P456">
        <v>80</v>
      </c>
      <c r="Q456">
        <f>Table1[[#This Row],[COGS]]-Table1[[#This Row],[Budget_COGS]]</f>
        <v>6</v>
      </c>
      <c r="R456" s="5">
        <f>IF(
Table1[[#This Row],[Budget_COGS]]=0,
"",
IF(
Table1[[#This Row],[Budget_COGS]]&gt;0,
(Table1[[#This Row],[Budget_COGS]]-Table1[[#This Row],[COGS]]) / Table1[[#This Row],[Budget_COGS]],
(Table1[[#This Row],[Budget_COGS]]-Table1[[#This Row],[COGS]]) / ABS(Table1[[#This Row],[Budget_COGS]])
)
)</f>
        <v>-7.4999999999999997E-2</v>
      </c>
      <c r="S456" s="5" t="str">
        <f>IF(Table1[[#This Row],[COGS _Var]]&gt;=0, "Above Budget", "Below Budget")</f>
        <v>Above Budget</v>
      </c>
      <c r="T456">
        <f>Table1[[#This Row],[Actual_Sales]]-Table1[[#This Row],[COGS]]</f>
        <v>124</v>
      </c>
      <c r="U456">
        <v>110</v>
      </c>
      <c r="V456">
        <f>Table1[[#This Row],[Gross_Margin]]-Table1[[#This Row],[Budget_Margin]]</f>
        <v>14</v>
      </c>
      <c r="W456" s="5">
        <f>IF(
Table1[[#This Row],[Budget_Margin]]=0,
"",
IF(
Table1[[#This Row],[Budget_Margin]]&gt;0,
(Table1[[#This Row],[Gross_Margin]]-Table1[[#This Row],[Budget_Margin]]) / Table1[[#This Row],[Budget_Margin]],
(Table1[[#This Row],[Gross_Margin]]-Table1[[#This Row],[Budget_Margin]]) / ABS(Table1[[#This Row],[Budget_Margin]])
)
)</f>
        <v>0.12727272727272726</v>
      </c>
      <c r="X456" s="5" t="str">
        <f>IF(Table1[[#This Row],[Margin_Var]]&gt;=0, "Above Budget", "Below Budget")</f>
        <v>Above Budget</v>
      </c>
      <c r="Y456" s="5">
        <f>IFERROR(Table1[[#This Row],[Gross_Margin]]/Table1[[#This Row],[Actual_Sales]],0)</f>
        <v>0.59047619047619049</v>
      </c>
      <c r="Z456" s="5">
        <f>Table1[[#This Row],[Actual_Profit]]/Table1[[#This Row],[Actual_Sales]]</f>
        <v>0.4238095238095238</v>
      </c>
      <c r="AA456">
        <v>35</v>
      </c>
      <c r="AB456" s="5">
        <f>IFERROR(Table1[[#This Row],[Expenses]]/Table1[[#This Row],[Actual_Sales]],0)</f>
        <v>0.16666666666666666</v>
      </c>
      <c r="AC456">
        <v>24</v>
      </c>
      <c r="AD456">
        <v>1003</v>
      </c>
      <c r="AE456" s="5">
        <f>IFERROR(Table1[[#This Row],[Inventory]]/Table1[[#This Row],[Actual_Sales]],0)</f>
        <v>4.7761904761904761</v>
      </c>
    </row>
    <row r="457" spans="1:31" x14ac:dyDescent="0.25">
      <c r="A457">
        <v>2072</v>
      </c>
      <c r="B457">
        <v>716</v>
      </c>
      <c r="C457">
        <v>11</v>
      </c>
      <c r="D457" s="2">
        <v>40513</v>
      </c>
      <c r="E457">
        <v>210</v>
      </c>
      <c r="F457">
        <v>210</v>
      </c>
      <c r="G457">
        <f>Table1[[#This Row],[Actual_Sales]]-Table1[[#This Row],[Budget_Sales]]</f>
        <v>0</v>
      </c>
      <c r="H457" s="5">
        <f>IF(
Table1[[#This Row],[Budget_Sales]]=0,
"",
IF(
Table1[[#This Row],[Budget_Sales]]&gt;0,
(Table1[[#This Row],[Actual_Sales]]-Table1[[#This Row],[Budget_Sales]])/Table1[[#This Row],[Budget_Sales]],
(Table1[[#This Row],[Actual_Sales]]-Table1[[#This Row],[Budget_Sales]])/ABS(Table1[[#This Row],[Budget_Sales]])
)
)</f>
        <v>0</v>
      </c>
      <c r="I457" s="5" t="str">
        <f>IF(Table1[[#This Row],[Sales_Var]]&gt;=0,"Above Budget","Below Budget")</f>
        <v>Above Budget</v>
      </c>
      <c r="J457">
        <f>Table1[[#This Row],[Actual_Sales]]-(Table1[[#This Row],[COGS]]+Table1[[#This Row],[Expenses]])</f>
        <v>89</v>
      </c>
      <c r="K457">
        <v>90</v>
      </c>
      <c r="L457">
        <f>Table1[[#This Row],[Actual_Profit]]-Table1[[#This Row],[Budget_Profit]]</f>
        <v>-1</v>
      </c>
      <c r="M457" s="5">
        <f>IF(
Table1[[#This Row],[Budget_Profit]]=0,
"",
IF(
Table1[[#This Row],[Budget_Profit]]&gt;0,
(Table1[[#This Row],[Actual_Profit]]-Table1[[#This Row],[Budget_Profit]])/Table1[[#This Row],[Budget_Profit]],
(Table1[[#This Row],[Actual_Profit]]-Table1[[#This Row],[Budget_Profit]])/ABS(Table1[[#This Row],[Budget_Profit]])
)
)</f>
        <v>-1.1111111111111112E-2</v>
      </c>
      <c r="N457" s="5" t="str">
        <f>IF(Table1[[#This Row],[Profit_Var]]&gt;=0, "Above Budget", "Below Budget")</f>
        <v>Below Budget</v>
      </c>
      <c r="O457">
        <v>86</v>
      </c>
      <c r="P457">
        <v>90</v>
      </c>
      <c r="Q457">
        <f>Table1[[#This Row],[COGS]]-Table1[[#This Row],[Budget_COGS]]</f>
        <v>-4</v>
      </c>
      <c r="R457" s="5">
        <f>IF(
Table1[[#This Row],[Budget_COGS]]=0,
"",
IF(
Table1[[#This Row],[Budget_COGS]]&gt;0,
(Table1[[#This Row],[Budget_COGS]]-Table1[[#This Row],[COGS]]) / Table1[[#This Row],[Budget_COGS]],
(Table1[[#This Row],[Budget_COGS]]-Table1[[#This Row],[COGS]]) / ABS(Table1[[#This Row],[Budget_COGS]])
)
)</f>
        <v>4.4444444444444446E-2</v>
      </c>
      <c r="S457" s="5" t="str">
        <f>IF(Table1[[#This Row],[COGS _Var]]&gt;=0, "Above Budget", "Below Budget")</f>
        <v>Below Budget</v>
      </c>
      <c r="T457">
        <f>Table1[[#This Row],[Actual_Sales]]-Table1[[#This Row],[COGS]]</f>
        <v>124</v>
      </c>
      <c r="U457">
        <v>120</v>
      </c>
      <c r="V457">
        <f>Table1[[#This Row],[Gross_Margin]]-Table1[[#This Row],[Budget_Margin]]</f>
        <v>4</v>
      </c>
      <c r="W457" s="5">
        <f>IF(
Table1[[#This Row],[Budget_Margin]]=0,
"",
IF(
Table1[[#This Row],[Budget_Margin]]&gt;0,
(Table1[[#This Row],[Gross_Margin]]-Table1[[#This Row],[Budget_Margin]]) / Table1[[#This Row],[Budget_Margin]],
(Table1[[#This Row],[Gross_Margin]]-Table1[[#This Row],[Budget_Margin]]) / ABS(Table1[[#This Row],[Budget_Margin]])
)
)</f>
        <v>3.3333333333333333E-2</v>
      </c>
      <c r="X457" s="5" t="str">
        <f>IF(Table1[[#This Row],[Margin_Var]]&gt;=0, "Above Budget", "Below Budget")</f>
        <v>Above Budget</v>
      </c>
      <c r="Y457" s="5">
        <f>IFERROR(Table1[[#This Row],[Gross_Margin]]/Table1[[#This Row],[Actual_Sales]],0)</f>
        <v>0.59047619047619049</v>
      </c>
      <c r="Z457" s="5">
        <f>Table1[[#This Row],[Actual_Profit]]/Table1[[#This Row],[Actual_Sales]]</f>
        <v>0.4238095238095238</v>
      </c>
      <c r="AA457">
        <v>35</v>
      </c>
      <c r="AB457" s="5">
        <f>IFERROR(Table1[[#This Row],[Expenses]]/Table1[[#This Row],[Actual_Sales]],0)</f>
        <v>0.16666666666666666</v>
      </c>
      <c r="AC457">
        <v>24</v>
      </c>
      <c r="AD457">
        <v>1003</v>
      </c>
      <c r="AE457" s="5">
        <f>IFERROR(Table1[[#This Row],[Inventory]]/Table1[[#This Row],[Actual_Sales]],0)</f>
        <v>4.7761904761904761</v>
      </c>
    </row>
    <row r="458" spans="1:31" x14ac:dyDescent="0.25">
      <c r="A458">
        <v>799</v>
      </c>
      <c r="B458">
        <v>530</v>
      </c>
      <c r="C458">
        <v>12</v>
      </c>
      <c r="D458" s="2">
        <v>40299</v>
      </c>
      <c r="E458">
        <v>210</v>
      </c>
      <c r="F458">
        <v>140</v>
      </c>
      <c r="G458">
        <f>Table1[[#This Row],[Actual_Sales]]-Table1[[#This Row],[Budget_Sales]]</f>
        <v>70</v>
      </c>
      <c r="H458" s="5">
        <f>IF(
Table1[[#This Row],[Budget_Sales]]=0,
"",
IF(
Table1[[#This Row],[Budget_Sales]]&gt;0,
(Table1[[#This Row],[Actual_Sales]]-Table1[[#This Row],[Budget_Sales]])/Table1[[#This Row],[Budget_Sales]],
(Table1[[#This Row],[Actual_Sales]]-Table1[[#This Row],[Budget_Sales]])/ABS(Table1[[#This Row],[Budget_Sales]])
)
)</f>
        <v>0.5</v>
      </c>
      <c r="I458" s="5" t="str">
        <f>IF(Table1[[#This Row],[Sales_Var]]&gt;=0,"Above Budget","Below Budget")</f>
        <v>Above Budget</v>
      </c>
      <c r="J458">
        <f>Table1[[#This Row],[Actual_Sales]]-(Table1[[#This Row],[COGS]]+Table1[[#This Row],[Expenses]])</f>
        <v>89</v>
      </c>
      <c r="K458">
        <v>80</v>
      </c>
      <c r="L458">
        <f>Table1[[#This Row],[Actual_Profit]]-Table1[[#This Row],[Budget_Profit]]</f>
        <v>9</v>
      </c>
      <c r="M458" s="5">
        <f>IF(
Table1[[#This Row],[Budget_Profit]]=0,
"",
IF(
Table1[[#This Row],[Budget_Profit]]&gt;0,
(Table1[[#This Row],[Actual_Profit]]-Table1[[#This Row],[Budget_Profit]])/Table1[[#This Row],[Budget_Profit]],
(Table1[[#This Row],[Actual_Profit]]-Table1[[#This Row],[Budget_Profit]])/ABS(Table1[[#This Row],[Budget_Profit]])
)
)</f>
        <v>0.1125</v>
      </c>
      <c r="N458" s="5" t="str">
        <f>IF(Table1[[#This Row],[Profit_Var]]&gt;=0, "Above Budget", "Below Budget")</f>
        <v>Above Budget</v>
      </c>
      <c r="O458">
        <v>86</v>
      </c>
      <c r="P458">
        <v>50</v>
      </c>
      <c r="Q458">
        <f>Table1[[#This Row],[COGS]]-Table1[[#This Row],[Budget_COGS]]</f>
        <v>36</v>
      </c>
      <c r="R458" s="5">
        <f>IF(
Table1[[#This Row],[Budget_COGS]]=0,
"",
IF(
Table1[[#This Row],[Budget_COGS]]&gt;0,
(Table1[[#This Row],[Budget_COGS]]-Table1[[#This Row],[COGS]]) / Table1[[#This Row],[Budget_COGS]],
(Table1[[#This Row],[Budget_COGS]]-Table1[[#This Row],[COGS]]) / ABS(Table1[[#This Row],[Budget_COGS]])
)
)</f>
        <v>-0.72</v>
      </c>
      <c r="S458" s="5" t="str">
        <f>IF(Table1[[#This Row],[COGS _Var]]&gt;=0, "Above Budget", "Below Budget")</f>
        <v>Above Budget</v>
      </c>
      <c r="T458">
        <f>Table1[[#This Row],[Actual_Sales]]-Table1[[#This Row],[COGS]]</f>
        <v>124</v>
      </c>
      <c r="U458">
        <v>90</v>
      </c>
      <c r="V458">
        <f>Table1[[#This Row],[Gross_Margin]]-Table1[[#This Row],[Budget_Margin]]</f>
        <v>34</v>
      </c>
      <c r="W458" s="5">
        <f>IF(
Table1[[#This Row],[Budget_Margin]]=0,
"",
IF(
Table1[[#This Row],[Budget_Margin]]&gt;0,
(Table1[[#This Row],[Gross_Margin]]-Table1[[#This Row],[Budget_Margin]]) / Table1[[#This Row],[Budget_Margin]],
(Table1[[#This Row],[Gross_Margin]]-Table1[[#This Row],[Budget_Margin]]) / ABS(Table1[[#This Row],[Budget_Margin]])
)
)</f>
        <v>0.37777777777777777</v>
      </c>
      <c r="X458" s="5" t="str">
        <f>IF(Table1[[#This Row],[Margin_Var]]&gt;=0, "Above Budget", "Below Budget")</f>
        <v>Above Budget</v>
      </c>
      <c r="Y458" s="5">
        <f>IFERROR(Table1[[#This Row],[Gross_Margin]]/Table1[[#This Row],[Actual_Sales]],0)</f>
        <v>0.59047619047619049</v>
      </c>
      <c r="Z458" s="5">
        <f>Table1[[#This Row],[Actual_Profit]]/Table1[[#This Row],[Actual_Sales]]</f>
        <v>0.4238095238095238</v>
      </c>
      <c r="AA458">
        <v>35</v>
      </c>
      <c r="AB458" s="5">
        <f>IFERROR(Table1[[#This Row],[Expenses]]/Table1[[#This Row],[Actual_Sales]],0)</f>
        <v>0.16666666666666666</v>
      </c>
      <c r="AC458">
        <v>24</v>
      </c>
      <c r="AD458">
        <v>499</v>
      </c>
      <c r="AE458" s="5">
        <f>IFERROR(Table1[[#This Row],[Inventory]]/Table1[[#This Row],[Actual_Sales]],0)</f>
        <v>2.3761904761904762</v>
      </c>
    </row>
    <row r="459" spans="1:31" x14ac:dyDescent="0.25">
      <c r="A459">
        <v>797</v>
      </c>
      <c r="B459">
        <v>516</v>
      </c>
      <c r="C459">
        <v>13</v>
      </c>
      <c r="D459" s="2">
        <v>40299</v>
      </c>
      <c r="E459">
        <v>210</v>
      </c>
      <c r="F459">
        <v>220</v>
      </c>
      <c r="G459">
        <f>Table1[[#This Row],[Actual_Sales]]-Table1[[#This Row],[Budget_Sales]]</f>
        <v>-10</v>
      </c>
      <c r="H459" s="5">
        <f>IF(
Table1[[#This Row],[Budget_Sales]]=0,
"",
IF(
Table1[[#This Row],[Budget_Sales]]&gt;0,
(Table1[[#This Row],[Actual_Sales]]-Table1[[#This Row],[Budget_Sales]])/Table1[[#This Row],[Budget_Sales]],
(Table1[[#This Row],[Actual_Sales]]-Table1[[#This Row],[Budget_Sales]])/ABS(Table1[[#This Row],[Budget_Sales]])
)
)</f>
        <v>-4.5454545454545456E-2</v>
      </c>
      <c r="I459" s="5" t="str">
        <f>IF(Table1[[#This Row],[Sales_Var]]&gt;=0,"Above Budget","Below Budget")</f>
        <v>Below Budget</v>
      </c>
      <c r="J459">
        <f>Table1[[#This Row],[Actual_Sales]]-(Table1[[#This Row],[COGS]]+Table1[[#This Row],[Expenses]])</f>
        <v>89</v>
      </c>
      <c r="K459">
        <v>100</v>
      </c>
      <c r="L459">
        <f>Table1[[#This Row],[Actual_Profit]]-Table1[[#This Row],[Budget_Profit]]</f>
        <v>-11</v>
      </c>
      <c r="M459" s="5">
        <f>IF(
Table1[[#This Row],[Budget_Profit]]=0,
"",
IF(
Table1[[#This Row],[Budget_Profit]]&gt;0,
(Table1[[#This Row],[Actual_Profit]]-Table1[[#This Row],[Budget_Profit]])/Table1[[#This Row],[Budget_Profit]],
(Table1[[#This Row],[Actual_Profit]]-Table1[[#This Row],[Budget_Profit]])/ABS(Table1[[#This Row],[Budget_Profit]])
)
)</f>
        <v>-0.11</v>
      </c>
      <c r="N459" s="5" t="str">
        <f>IF(Table1[[#This Row],[Profit_Var]]&gt;=0, "Above Budget", "Below Budget")</f>
        <v>Below Budget</v>
      </c>
      <c r="O459">
        <v>86</v>
      </c>
      <c r="P459">
        <v>90</v>
      </c>
      <c r="Q459">
        <f>Table1[[#This Row],[COGS]]-Table1[[#This Row],[Budget_COGS]]</f>
        <v>-4</v>
      </c>
      <c r="R459" s="5">
        <f>IF(
Table1[[#This Row],[Budget_COGS]]=0,
"",
IF(
Table1[[#This Row],[Budget_COGS]]&gt;0,
(Table1[[#This Row],[Budget_COGS]]-Table1[[#This Row],[COGS]]) / Table1[[#This Row],[Budget_COGS]],
(Table1[[#This Row],[Budget_COGS]]-Table1[[#This Row],[COGS]]) / ABS(Table1[[#This Row],[Budget_COGS]])
)
)</f>
        <v>4.4444444444444446E-2</v>
      </c>
      <c r="S459" s="5" t="str">
        <f>IF(Table1[[#This Row],[COGS _Var]]&gt;=0, "Above Budget", "Below Budget")</f>
        <v>Below Budget</v>
      </c>
      <c r="T459">
        <f>Table1[[#This Row],[Actual_Sales]]-Table1[[#This Row],[COGS]]</f>
        <v>124</v>
      </c>
      <c r="U459">
        <v>130</v>
      </c>
      <c r="V459">
        <f>Table1[[#This Row],[Gross_Margin]]-Table1[[#This Row],[Budget_Margin]]</f>
        <v>-6</v>
      </c>
      <c r="W459" s="5">
        <f>IF(
Table1[[#This Row],[Budget_Margin]]=0,
"",
IF(
Table1[[#This Row],[Budget_Margin]]&gt;0,
(Table1[[#This Row],[Gross_Margin]]-Table1[[#This Row],[Budget_Margin]]) / Table1[[#This Row],[Budget_Margin]],
(Table1[[#This Row],[Gross_Margin]]-Table1[[#This Row],[Budget_Margin]]) / ABS(Table1[[#This Row],[Budget_Margin]])
)
)</f>
        <v>-4.6153846153846156E-2</v>
      </c>
      <c r="X459" s="5" t="str">
        <f>IF(Table1[[#This Row],[Margin_Var]]&gt;=0, "Above Budget", "Below Budget")</f>
        <v>Below Budget</v>
      </c>
      <c r="Y459" s="5">
        <f>IFERROR(Table1[[#This Row],[Gross_Margin]]/Table1[[#This Row],[Actual_Sales]],0)</f>
        <v>0.59047619047619049</v>
      </c>
      <c r="Z459" s="5">
        <f>Table1[[#This Row],[Actual_Profit]]/Table1[[#This Row],[Actual_Sales]]</f>
        <v>0.4238095238095238</v>
      </c>
      <c r="AA459">
        <v>35</v>
      </c>
      <c r="AB459" s="5">
        <f>IFERROR(Table1[[#This Row],[Expenses]]/Table1[[#This Row],[Actual_Sales]],0)</f>
        <v>0.16666666666666666</v>
      </c>
      <c r="AC459">
        <v>24</v>
      </c>
      <c r="AD459">
        <v>499</v>
      </c>
      <c r="AE459" s="5">
        <f>IFERROR(Table1[[#This Row],[Inventory]]/Table1[[#This Row],[Actual_Sales]],0)</f>
        <v>2.3761904761904762</v>
      </c>
    </row>
    <row r="460" spans="1:31" x14ac:dyDescent="0.25">
      <c r="A460">
        <v>2681</v>
      </c>
      <c r="B460">
        <v>312</v>
      </c>
      <c r="C460">
        <v>3</v>
      </c>
      <c r="D460" s="2">
        <v>40634</v>
      </c>
      <c r="E460">
        <v>321</v>
      </c>
      <c r="F460">
        <v>310</v>
      </c>
      <c r="G460">
        <f>Table1[[#This Row],[Actual_Sales]]-Table1[[#This Row],[Budget_Sales]]</f>
        <v>11</v>
      </c>
      <c r="H460" s="5">
        <f>IF(
Table1[[#This Row],[Budget_Sales]]=0,
"",
IF(
Table1[[#This Row],[Budget_Sales]]&gt;0,
(Table1[[#This Row],[Actual_Sales]]-Table1[[#This Row],[Budget_Sales]])/Table1[[#This Row],[Budget_Sales]],
(Table1[[#This Row],[Actual_Sales]]-Table1[[#This Row],[Budget_Sales]])/ABS(Table1[[#This Row],[Budget_Sales]])
)
)</f>
        <v>3.5483870967741936E-2</v>
      </c>
      <c r="I460" s="5" t="str">
        <f>IF(Table1[[#This Row],[Sales_Var]]&gt;=0,"Above Budget","Below Budget")</f>
        <v>Above Budget</v>
      </c>
      <c r="J460">
        <f>Table1[[#This Row],[Actual_Sales]]-(Table1[[#This Row],[COGS]]+Table1[[#This Row],[Expenses]])</f>
        <v>136</v>
      </c>
      <c r="K460">
        <v>130</v>
      </c>
      <c r="L460">
        <f>Table1[[#This Row],[Actual_Profit]]-Table1[[#This Row],[Budget_Profit]]</f>
        <v>6</v>
      </c>
      <c r="M460" s="5">
        <f>IF(
Table1[[#This Row],[Budget_Profit]]=0,
"",
IF(
Table1[[#This Row],[Budget_Profit]]&gt;0,
(Table1[[#This Row],[Actual_Profit]]-Table1[[#This Row],[Budget_Profit]])/Table1[[#This Row],[Budget_Profit]],
(Table1[[#This Row],[Actual_Profit]]-Table1[[#This Row],[Budget_Profit]])/ABS(Table1[[#This Row],[Budget_Profit]])
)
)</f>
        <v>4.6153846153846156E-2</v>
      </c>
      <c r="N460" s="5" t="str">
        <f>IF(Table1[[#This Row],[Profit_Var]]&gt;=0, "Above Budget", "Below Budget")</f>
        <v>Above Budget</v>
      </c>
      <c r="O460">
        <v>123</v>
      </c>
      <c r="P460">
        <v>130</v>
      </c>
      <c r="Q460">
        <f>Table1[[#This Row],[COGS]]-Table1[[#This Row],[Budget_COGS]]</f>
        <v>-7</v>
      </c>
      <c r="R460" s="5">
        <f>IF(
Table1[[#This Row],[Budget_COGS]]=0,
"",
IF(
Table1[[#This Row],[Budget_COGS]]&gt;0,
(Table1[[#This Row],[Budget_COGS]]-Table1[[#This Row],[COGS]]) / Table1[[#This Row],[Budget_COGS]],
(Table1[[#This Row],[Budget_COGS]]-Table1[[#This Row],[COGS]]) / ABS(Table1[[#This Row],[Budget_COGS]])
)
)</f>
        <v>5.3846153846153849E-2</v>
      </c>
      <c r="S460" s="5" t="str">
        <f>IF(Table1[[#This Row],[COGS _Var]]&gt;=0, "Above Budget", "Below Budget")</f>
        <v>Below Budget</v>
      </c>
      <c r="T460">
        <f>Table1[[#This Row],[Actual_Sales]]-Table1[[#This Row],[COGS]]</f>
        <v>198</v>
      </c>
      <c r="U460">
        <v>180</v>
      </c>
      <c r="V460">
        <f>Table1[[#This Row],[Gross_Margin]]-Table1[[#This Row],[Budget_Margin]]</f>
        <v>18</v>
      </c>
      <c r="W460" s="5">
        <f>IF(
Table1[[#This Row],[Budget_Margin]]=0,
"",
IF(
Table1[[#This Row],[Budget_Margin]]&gt;0,
(Table1[[#This Row],[Gross_Margin]]-Table1[[#This Row],[Budget_Margin]]) / Table1[[#This Row],[Budget_Margin]],
(Table1[[#This Row],[Gross_Margin]]-Table1[[#This Row],[Budget_Margin]]) / ABS(Table1[[#This Row],[Budget_Margin]])
)
)</f>
        <v>0.1</v>
      </c>
      <c r="X460" s="5" t="str">
        <f>IF(Table1[[#This Row],[Margin_Var]]&gt;=0, "Above Budget", "Below Budget")</f>
        <v>Above Budget</v>
      </c>
      <c r="Y460" s="5">
        <f>IFERROR(Table1[[#This Row],[Gross_Margin]]/Table1[[#This Row],[Actual_Sales]],0)</f>
        <v>0.61682242990654201</v>
      </c>
      <c r="Z460" s="5">
        <f>Table1[[#This Row],[Actual_Profit]]/Table1[[#This Row],[Actual_Sales]]</f>
        <v>0.42367601246105918</v>
      </c>
      <c r="AA460">
        <v>62</v>
      </c>
      <c r="AB460" s="5">
        <f>IFERROR(Table1[[#This Row],[Expenses]]/Table1[[#This Row],[Actual_Sales]],0)</f>
        <v>0.19314641744548286</v>
      </c>
      <c r="AC460">
        <v>39</v>
      </c>
      <c r="AD460">
        <v>611</v>
      </c>
      <c r="AE460" s="5">
        <f>IFERROR(Table1[[#This Row],[Inventory]]/Table1[[#This Row],[Actual_Sales]],0)</f>
        <v>1.9034267912772587</v>
      </c>
    </row>
    <row r="461" spans="1:31" x14ac:dyDescent="0.25">
      <c r="A461">
        <v>2241</v>
      </c>
      <c r="B461">
        <v>641</v>
      </c>
      <c r="C461">
        <v>9</v>
      </c>
      <c r="D461" s="2">
        <v>40544</v>
      </c>
      <c r="E461">
        <v>262</v>
      </c>
      <c r="F461">
        <v>200</v>
      </c>
      <c r="G461">
        <f>Table1[[#This Row],[Actual_Sales]]-Table1[[#This Row],[Budget_Sales]]</f>
        <v>62</v>
      </c>
      <c r="H461" s="5">
        <f>IF(
Table1[[#This Row],[Budget_Sales]]=0,
"",
IF(
Table1[[#This Row],[Budget_Sales]]&gt;0,
(Table1[[#This Row],[Actual_Sales]]-Table1[[#This Row],[Budget_Sales]])/Table1[[#This Row],[Budget_Sales]],
(Table1[[#This Row],[Actual_Sales]]-Table1[[#This Row],[Budget_Sales]])/ABS(Table1[[#This Row],[Budget_Sales]])
)
)</f>
        <v>0.31</v>
      </c>
      <c r="I461" s="5" t="str">
        <f>IF(Table1[[#This Row],[Sales_Var]]&gt;=0,"Above Budget","Below Budget")</f>
        <v>Above Budget</v>
      </c>
      <c r="J461">
        <f>Table1[[#This Row],[Actual_Sales]]-(Table1[[#This Row],[COGS]]+Table1[[#This Row],[Expenses]])</f>
        <v>111</v>
      </c>
      <c r="K461">
        <v>90</v>
      </c>
      <c r="L461">
        <f>Table1[[#This Row],[Actual_Profit]]-Table1[[#This Row],[Budget_Profit]]</f>
        <v>21</v>
      </c>
      <c r="M461" s="5">
        <f>IF(
Table1[[#This Row],[Budget_Profit]]=0,
"",
IF(
Table1[[#This Row],[Budget_Profit]]&gt;0,
(Table1[[#This Row],[Actual_Profit]]-Table1[[#This Row],[Budget_Profit]])/Table1[[#This Row],[Budget_Profit]],
(Table1[[#This Row],[Actual_Profit]]-Table1[[#This Row],[Budget_Profit]])/ABS(Table1[[#This Row],[Budget_Profit]])
)
)</f>
        <v>0.23333333333333334</v>
      </c>
      <c r="N461" s="5" t="str">
        <f>IF(Table1[[#This Row],[Profit_Var]]&gt;=0, "Above Budget", "Below Budget")</f>
        <v>Above Budget</v>
      </c>
      <c r="O461">
        <v>95</v>
      </c>
      <c r="P461">
        <v>80</v>
      </c>
      <c r="Q461">
        <f>Table1[[#This Row],[COGS]]-Table1[[#This Row],[Budget_COGS]]</f>
        <v>15</v>
      </c>
      <c r="R461" s="5">
        <f>IF(
Table1[[#This Row],[Budget_COGS]]=0,
"",
IF(
Table1[[#This Row],[Budget_COGS]]&gt;0,
(Table1[[#This Row],[Budget_COGS]]-Table1[[#This Row],[COGS]]) / Table1[[#This Row],[Budget_COGS]],
(Table1[[#This Row],[Budget_COGS]]-Table1[[#This Row],[COGS]]) / ABS(Table1[[#This Row],[Budget_COGS]])
)
)</f>
        <v>-0.1875</v>
      </c>
      <c r="S461" s="5" t="str">
        <f>IF(Table1[[#This Row],[COGS _Var]]&gt;=0, "Above Budget", "Below Budget")</f>
        <v>Above Budget</v>
      </c>
      <c r="T461">
        <f>Table1[[#This Row],[Actual_Sales]]-Table1[[#This Row],[COGS]]</f>
        <v>167</v>
      </c>
      <c r="U461">
        <v>120</v>
      </c>
      <c r="V461">
        <f>Table1[[#This Row],[Gross_Margin]]-Table1[[#This Row],[Budget_Margin]]</f>
        <v>47</v>
      </c>
      <c r="W461" s="5">
        <f>IF(
Table1[[#This Row],[Budget_Margin]]=0,
"",
IF(
Table1[[#This Row],[Budget_Margin]]&gt;0,
(Table1[[#This Row],[Gross_Margin]]-Table1[[#This Row],[Budget_Margin]]) / Table1[[#This Row],[Budget_Margin]],
(Table1[[#This Row],[Gross_Margin]]-Table1[[#This Row],[Budget_Margin]]) / ABS(Table1[[#This Row],[Budget_Margin]])
)
)</f>
        <v>0.39166666666666666</v>
      </c>
      <c r="X461" s="5" t="str">
        <f>IF(Table1[[#This Row],[Margin_Var]]&gt;=0, "Above Budget", "Below Budget")</f>
        <v>Above Budget</v>
      </c>
      <c r="Y461" s="5">
        <f>IFERROR(Table1[[#This Row],[Gross_Margin]]/Table1[[#This Row],[Actual_Sales]],0)</f>
        <v>0.63740458015267176</v>
      </c>
      <c r="Z461" s="5">
        <f>Table1[[#This Row],[Actual_Profit]]/Table1[[#This Row],[Actual_Sales]]</f>
        <v>0.42366412213740456</v>
      </c>
      <c r="AA461">
        <v>56</v>
      </c>
      <c r="AB461" s="5">
        <f>IFERROR(Table1[[#This Row],[Expenses]]/Table1[[#This Row],[Actual_Sales]],0)</f>
        <v>0.21374045801526717</v>
      </c>
      <c r="AC461">
        <v>30</v>
      </c>
      <c r="AD461">
        <v>608</v>
      </c>
      <c r="AE461" s="5">
        <f>IFERROR(Table1[[#This Row],[Inventory]]/Table1[[#This Row],[Actual_Sales]],0)</f>
        <v>2.3206106870229006</v>
      </c>
    </row>
    <row r="462" spans="1:31" x14ac:dyDescent="0.25">
      <c r="A462">
        <v>2273</v>
      </c>
      <c r="B462">
        <v>775</v>
      </c>
      <c r="C462">
        <v>10</v>
      </c>
      <c r="D462" s="2">
        <v>40544</v>
      </c>
      <c r="E462">
        <v>262</v>
      </c>
      <c r="F462">
        <v>200</v>
      </c>
      <c r="G462">
        <f>Table1[[#This Row],[Actual_Sales]]-Table1[[#This Row],[Budget_Sales]]</f>
        <v>62</v>
      </c>
      <c r="H462" s="5">
        <f>IF(
Table1[[#This Row],[Budget_Sales]]=0,
"",
IF(
Table1[[#This Row],[Budget_Sales]]&gt;0,
(Table1[[#This Row],[Actual_Sales]]-Table1[[#This Row],[Budget_Sales]])/Table1[[#This Row],[Budget_Sales]],
(Table1[[#This Row],[Actual_Sales]]-Table1[[#This Row],[Budget_Sales]])/ABS(Table1[[#This Row],[Budget_Sales]])
)
)</f>
        <v>0.31</v>
      </c>
      <c r="I462" s="5" t="str">
        <f>IF(Table1[[#This Row],[Sales_Var]]&gt;=0,"Above Budget","Below Budget")</f>
        <v>Above Budget</v>
      </c>
      <c r="J462">
        <f>Table1[[#This Row],[Actual_Sales]]-(Table1[[#This Row],[COGS]]+Table1[[#This Row],[Expenses]])</f>
        <v>111</v>
      </c>
      <c r="K462">
        <v>90</v>
      </c>
      <c r="L462">
        <f>Table1[[#This Row],[Actual_Profit]]-Table1[[#This Row],[Budget_Profit]]</f>
        <v>21</v>
      </c>
      <c r="M462" s="5">
        <f>IF(
Table1[[#This Row],[Budget_Profit]]=0,
"",
IF(
Table1[[#This Row],[Budget_Profit]]&gt;0,
(Table1[[#This Row],[Actual_Profit]]-Table1[[#This Row],[Budget_Profit]])/Table1[[#This Row],[Budget_Profit]],
(Table1[[#This Row],[Actual_Profit]]-Table1[[#This Row],[Budget_Profit]])/ABS(Table1[[#This Row],[Budget_Profit]])
)
)</f>
        <v>0.23333333333333334</v>
      </c>
      <c r="N462" s="5" t="str">
        <f>IF(Table1[[#This Row],[Profit_Var]]&gt;=0, "Above Budget", "Below Budget")</f>
        <v>Above Budget</v>
      </c>
      <c r="O462">
        <v>95</v>
      </c>
      <c r="P462">
        <v>80</v>
      </c>
      <c r="Q462">
        <f>Table1[[#This Row],[COGS]]-Table1[[#This Row],[Budget_COGS]]</f>
        <v>15</v>
      </c>
      <c r="R462" s="5">
        <f>IF(
Table1[[#This Row],[Budget_COGS]]=0,
"",
IF(
Table1[[#This Row],[Budget_COGS]]&gt;0,
(Table1[[#This Row],[Budget_COGS]]-Table1[[#This Row],[COGS]]) / Table1[[#This Row],[Budget_COGS]],
(Table1[[#This Row],[Budget_COGS]]-Table1[[#This Row],[COGS]]) / ABS(Table1[[#This Row],[Budget_COGS]])
)
)</f>
        <v>-0.1875</v>
      </c>
      <c r="S462" s="5" t="str">
        <f>IF(Table1[[#This Row],[COGS _Var]]&gt;=0, "Above Budget", "Below Budget")</f>
        <v>Above Budget</v>
      </c>
      <c r="T462">
        <f>Table1[[#This Row],[Actual_Sales]]-Table1[[#This Row],[COGS]]</f>
        <v>167</v>
      </c>
      <c r="U462">
        <v>120</v>
      </c>
      <c r="V462">
        <f>Table1[[#This Row],[Gross_Margin]]-Table1[[#This Row],[Budget_Margin]]</f>
        <v>47</v>
      </c>
      <c r="W462" s="5">
        <f>IF(
Table1[[#This Row],[Budget_Margin]]=0,
"",
IF(
Table1[[#This Row],[Budget_Margin]]&gt;0,
(Table1[[#This Row],[Gross_Margin]]-Table1[[#This Row],[Budget_Margin]]) / Table1[[#This Row],[Budget_Margin]],
(Table1[[#This Row],[Gross_Margin]]-Table1[[#This Row],[Budget_Margin]]) / ABS(Table1[[#This Row],[Budget_Margin]])
)
)</f>
        <v>0.39166666666666666</v>
      </c>
      <c r="X462" s="5" t="str">
        <f>IF(Table1[[#This Row],[Margin_Var]]&gt;=0, "Above Budget", "Below Budget")</f>
        <v>Above Budget</v>
      </c>
      <c r="Y462" s="5">
        <f>IFERROR(Table1[[#This Row],[Gross_Margin]]/Table1[[#This Row],[Actual_Sales]],0)</f>
        <v>0.63740458015267176</v>
      </c>
      <c r="Z462" s="5">
        <f>Table1[[#This Row],[Actual_Profit]]/Table1[[#This Row],[Actual_Sales]]</f>
        <v>0.42366412213740456</v>
      </c>
      <c r="AA462">
        <v>56</v>
      </c>
      <c r="AB462" s="5">
        <f>IFERROR(Table1[[#This Row],[Expenses]]/Table1[[#This Row],[Actual_Sales]],0)</f>
        <v>0.21374045801526717</v>
      </c>
      <c r="AC462">
        <v>30</v>
      </c>
      <c r="AD462">
        <v>608</v>
      </c>
      <c r="AE462" s="5">
        <f>IFERROR(Table1[[#This Row],[Inventory]]/Table1[[#This Row],[Actual_Sales]],0)</f>
        <v>2.3206106870229006</v>
      </c>
    </row>
    <row r="463" spans="1:31" x14ac:dyDescent="0.25">
      <c r="A463">
        <v>344</v>
      </c>
      <c r="B463">
        <v>970</v>
      </c>
      <c r="C463">
        <v>5</v>
      </c>
      <c r="D463" s="2">
        <v>40210</v>
      </c>
      <c r="E463">
        <v>189</v>
      </c>
      <c r="F463">
        <v>220</v>
      </c>
      <c r="G463">
        <f>Table1[[#This Row],[Actual_Sales]]-Table1[[#This Row],[Budget_Sales]]</f>
        <v>-31</v>
      </c>
      <c r="H463" s="5">
        <f>IF(
Table1[[#This Row],[Budget_Sales]]=0,
"",
IF(
Table1[[#This Row],[Budget_Sales]]&gt;0,
(Table1[[#This Row],[Actual_Sales]]-Table1[[#This Row],[Budget_Sales]])/Table1[[#This Row],[Budget_Sales]],
(Table1[[#This Row],[Actual_Sales]]-Table1[[#This Row],[Budget_Sales]])/ABS(Table1[[#This Row],[Budget_Sales]])
)
)</f>
        <v>-0.1409090909090909</v>
      </c>
      <c r="I463" s="5" t="str">
        <f>IF(Table1[[#This Row],[Sales_Var]]&gt;=0,"Above Budget","Below Budget")</f>
        <v>Below Budget</v>
      </c>
      <c r="J463">
        <f>Table1[[#This Row],[Actual_Sales]]-(Table1[[#This Row],[COGS]]+Table1[[#This Row],[Expenses]])</f>
        <v>80</v>
      </c>
      <c r="K463">
        <v>110</v>
      </c>
      <c r="L463">
        <f>Table1[[#This Row],[Actual_Profit]]-Table1[[#This Row],[Budget_Profit]]</f>
        <v>-30</v>
      </c>
      <c r="M463" s="5">
        <f>IF(
Table1[[#This Row],[Budget_Profit]]=0,
"",
IF(
Table1[[#This Row],[Budget_Profit]]&gt;0,
(Table1[[#This Row],[Actual_Profit]]-Table1[[#This Row],[Budget_Profit]])/Table1[[#This Row],[Budget_Profit]],
(Table1[[#This Row],[Actual_Profit]]-Table1[[#This Row],[Budget_Profit]])/ABS(Table1[[#This Row],[Budget_Profit]])
)
)</f>
        <v>-0.27272727272727271</v>
      </c>
      <c r="N463" s="5" t="str">
        <f>IF(Table1[[#This Row],[Profit_Var]]&gt;=0, "Above Budget", "Below Budget")</f>
        <v>Below Budget</v>
      </c>
      <c r="O463">
        <v>77</v>
      </c>
      <c r="P463">
        <v>80</v>
      </c>
      <c r="Q463">
        <f>Table1[[#This Row],[COGS]]-Table1[[#This Row],[Budget_COGS]]</f>
        <v>-3</v>
      </c>
      <c r="R463" s="5">
        <f>IF(
Table1[[#This Row],[Budget_COGS]]=0,
"",
IF(
Table1[[#This Row],[Budget_COGS]]&gt;0,
(Table1[[#This Row],[Budget_COGS]]-Table1[[#This Row],[COGS]]) / Table1[[#This Row],[Budget_COGS]],
(Table1[[#This Row],[Budget_COGS]]-Table1[[#This Row],[COGS]]) / ABS(Table1[[#This Row],[Budget_COGS]])
)
)</f>
        <v>3.7499999999999999E-2</v>
      </c>
      <c r="S463" s="5" t="str">
        <f>IF(Table1[[#This Row],[COGS _Var]]&gt;=0, "Above Budget", "Below Budget")</f>
        <v>Below Budget</v>
      </c>
      <c r="T463">
        <f>Table1[[#This Row],[Actual_Sales]]-Table1[[#This Row],[COGS]]</f>
        <v>112</v>
      </c>
      <c r="U463">
        <v>140</v>
      </c>
      <c r="V463">
        <f>Table1[[#This Row],[Gross_Margin]]-Table1[[#This Row],[Budget_Margin]]</f>
        <v>-28</v>
      </c>
      <c r="W463" s="5">
        <f>IF(
Table1[[#This Row],[Budget_Margin]]=0,
"",
IF(
Table1[[#This Row],[Budget_Margin]]&gt;0,
(Table1[[#This Row],[Gross_Margin]]-Table1[[#This Row],[Budget_Margin]]) / Table1[[#This Row],[Budget_Margin]],
(Table1[[#This Row],[Gross_Margin]]-Table1[[#This Row],[Budget_Margin]]) / ABS(Table1[[#This Row],[Budget_Margin]])
)
)</f>
        <v>-0.2</v>
      </c>
      <c r="X463" s="5" t="str">
        <f>IF(Table1[[#This Row],[Margin_Var]]&gt;=0, "Above Budget", "Below Budget")</f>
        <v>Below Budget</v>
      </c>
      <c r="Y463" s="5">
        <f>IFERROR(Table1[[#This Row],[Gross_Margin]]/Table1[[#This Row],[Actual_Sales]],0)</f>
        <v>0.59259259259259256</v>
      </c>
      <c r="Z463" s="5">
        <f>Table1[[#This Row],[Actual_Profit]]/Table1[[#This Row],[Actual_Sales]]</f>
        <v>0.42328042328042326</v>
      </c>
      <c r="AA463">
        <v>32</v>
      </c>
      <c r="AB463" s="5">
        <f>IFERROR(Table1[[#This Row],[Expenses]]/Table1[[#This Row],[Actual_Sales]],0)</f>
        <v>0.1693121693121693</v>
      </c>
      <c r="AC463">
        <v>21</v>
      </c>
      <c r="AD463">
        <v>449</v>
      </c>
      <c r="AE463" s="5">
        <f>IFERROR(Table1[[#This Row],[Inventory]]/Table1[[#This Row],[Actual_Sales]],0)</f>
        <v>2.3756613756613758</v>
      </c>
    </row>
    <row r="464" spans="1:31" x14ac:dyDescent="0.25">
      <c r="A464">
        <v>340</v>
      </c>
      <c r="B464">
        <v>956</v>
      </c>
      <c r="C464">
        <v>6</v>
      </c>
      <c r="D464" s="2">
        <v>40210</v>
      </c>
      <c r="E464">
        <v>189</v>
      </c>
      <c r="F464">
        <v>160</v>
      </c>
      <c r="G464">
        <f>Table1[[#This Row],[Actual_Sales]]-Table1[[#This Row],[Budget_Sales]]</f>
        <v>29</v>
      </c>
      <c r="H464" s="5">
        <f>IF(
Table1[[#This Row],[Budget_Sales]]=0,
"",
IF(
Table1[[#This Row],[Budget_Sales]]&gt;0,
(Table1[[#This Row],[Actual_Sales]]-Table1[[#This Row],[Budget_Sales]])/Table1[[#This Row],[Budget_Sales]],
(Table1[[#This Row],[Actual_Sales]]-Table1[[#This Row],[Budget_Sales]])/ABS(Table1[[#This Row],[Budget_Sales]])
)
)</f>
        <v>0.18124999999999999</v>
      </c>
      <c r="I464" s="5" t="str">
        <f>IF(Table1[[#This Row],[Sales_Var]]&gt;=0,"Above Budget","Below Budget")</f>
        <v>Above Budget</v>
      </c>
      <c r="J464">
        <f>Table1[[#This Row],[Actual_Sales]]-(Table1[[#This Row],[COGS]]+Table1[[#This Row],[Expenses]])</f>
        <v>80</v>
      </c>
      <c r="K464">
        <v>90</v>
      </c>
      <c r="L464">
        <f>Table1[[#This Row],[Actual_Profit]]-Table1[[#This Row],[Budget_Profit]]</f>
        <v>-10</v>
      </c>
      <c r="M464" s="5">
        <f>IF(
Table1[[#This Row],[Budget_Profit]]=0,
"",
IF(
Table1[[#This Row],[Budget_Profit]]&gt;0,
(Table1[[#This Row],[Actual_Profit]]-Table1[[#This Row],[Budget_Profit]])/Table1[[#This Row],[Budget_Profit]],
(Table1[[#This Row],[Actual_Profit]]-Table1[[#This Row],[Budget_Profit]])/ABS(Table1[[#This Row],[Budget_Profit]])
)
)</f>
        <v>-0.1111111111111111</v>
      </c>
      <c r="N464" s="5" t="str">
        <f>IF(Table1[[#This Row],[Profit_Var]]&gt;=0, "Above Budget", "Below Budget")</f>
        <v>Below Budget</v>
      </c>
      <c r="O464">
        <v>77</v>
      </c>
      <c r="P464">
        <v>60</v>
      </c>
      <c r="Q464">
        <f>Table1[[#This Row],[COGS]]-Table1[[#This Row],[Budget_COGS]]</f>
        <v>17</v>
      </c>
      <c r="R464" s="5">
        <f>IF(
Table1[[#This Row],[Budget_COGS]]=0,
"",
IF(
Table1[[#This Row],[Budget_COGS]]&gt;0,
(Table1[[#This Row],[Budget_COGS]]-Table1[[#This Row],[COGS]]) / Table1[[#This Row],[Budget_COGS]],
(Table1[[#This Row],[Budget_COGS]]-Table1[[#This Row],[COGS]]) / ABS(Table1[[#This Row],[Budget_COGS]])
)
)</f>
        <v>-0.28333333333333333</v>
      </c>
      <c r="S464" s="5" t="str">
        <f>IF(Table1[[#This Row],[COGS _Var]]&gt;=0, "Above Budget", "Below Budget")</f>
        <v>Above Budget</v>
      </c>
      <c r="T464">
        <f>Table1[[#This Row],[Actual_Sales]]-Table1[[#This Row],[COGS]]</f>
        <v>112</v>
      </c>
      <c r="U464">
        <v>100</v>
      </c>
      <c r="V464">
        <f>Table1[[#This Row],[Gross_Margin]]-Table1[[#This Row],[Budget_Margin]]</f>
        <v>12</v>
      </c>
      <c r="W464" s="5">
        <f>IF(
Table1[[#This Row],[Budget_Margin]]=0,
"",
IF(
Table1[[#This Row],[Budget_Margin]]&gt;0,
(Table1[[#This Row],[Gross_Margin]]-Table1[[#This Row],[Budget_Margin]]) / Table1[[#This Row],[Budget_Margin]],
(Table1[[#This Row],[Gross_Margin]]-Table1[[#This Row],[Budget_Margin]]) / ABS(Table1[[#This Row],[Budget_Margin]])
)
)</f>
        <v>0.12</v>
      </c>
      <c r="X464" s="5" t="str">
        <f>IF(Table1[[#This Row],[Margin_Var]]&gt;=0, "Above Budget", "Below Budget")</f>
        <v>Above Budget</v>
      </c>
      <c r="Y464" s="5">
        <f>IFERROR(Table1[[#This Row],[Gross_Margin]]/Table1[[#This Row],[Actual_Sales]],0)</f>
        <v>0.59259259259259256</v>
      </c>
      <c r="Z464" s="5">
        <f>Table1[[#This Row],[Actual_Profit]]/Table1[[#This Row],[Actual_Sales]]</f>
        <v>0.42328042328042326</v>
      </c>
      <c r="AA464">
        <v>32</v>
      </c>
      <c r="AB464" s="5">
        <f>IFERROR(Table1[[#This Row],[Expenses]]/Table1[[#This Row],[Actual_Sales]],0)</f>
        <v>0.1693121693121693</v>
      </c>
      <c r="AC464">
        <v>21</v>
      </c>
      <c r="AD464">
        <v>449</v>
      </c>
      <c r="AE464" s="5">
        <f>IFERROR(Table1[[#This Row],[Inventory]]/Table1[[#This Row],[Actual_Sales]],0)</f>
        <v>2.3756613756613758</v>
      </c>
    </row>
    <row r="465" spans="1:31" x14ac:dyDescent="0.25">
      <c r="A465">
        <v>324</v>
      </c>
      <c r="B465">
        <v>858</v>
      </c>
      <c r="C465">
        <v>12</v>
      </c>
      <c r="D465" s="2">
        <v>40210</v>
      </c>
      <c r="E465">
        <v>189</v>
      </c>
      <c r="F465">
        <v>120</v>
      </c>
      <c r="G465">
        <f>Table1[[#This Row],[Actual_Sales]]-Table1[[#This Row],[Budget_Sales]]</f>
        <v>69</v>
      </c>
      <c r="H465" s="5">
        <f>IF(
Table1[[#This Row],[Budget_Sales]]=0,
"",
IF(
Table1[[#This Row],[Budget_Sales]]&gt;0,
(Table1[[#This Row],[Actual_Sales]]-Table1[[#This Row],[Budget_Sales]])/Table1[[#This Row],[Budget_Sales]],
(Table1[[#This Row],[Actual_Sales]]-Table1[[#This Row],[Budget_Sales]])/ABS(Table1[[#This Row],[Budget_Sales]])
)
)</f>
        <v>0.57499999999999996</v>
      </c>
      <c r="I465" s="5" t="str">
        <f>IF(Table1[[#This Row],[Sales_Var]]&gt;=0,"Above Budget","Below Budget")</f>
        <v>Above Budget</v>
      </c>
      <c r="J465">
        <f>Table1[[#This Row],[Actual_Sales]]-(Table1[[#This Row],[COGS]]+Table1[[#This Row],[Expenses]])</f>
        <v>80</v>
      </c>
      <c r="K465">
        <v>60</v>
      </c>
      <c r="L465">
        <f>Table1[[#This Row],[Actual_Profit]]-Table1[[#This Row],[Budget_Profit]]</f>
        <v>20</v>
      </c>
      <c r="M465" s="5">
        <f>IF(
Table1[[#This Row],[Budget_Profit]]=0,
"",
IF(
Table1[[#This Row],[Budget_Profit]]&gt;0,
(Table1[[#This Row],[Actual_Profit]]-Table1[[#This Row],[Budget_Profit]])/Table1[[#This Row],[Budget_Profit]],
(Table1[[#This Row],[Actual_Profit]]-Table1[[#This Row],[Budget_Profit]])/ABS(Table1[[#This Row],[Budget_Profit]])
)
)</f>
        <v>0.33333333333333331</v>
      </c>
      <c r="N465" s="5" t="str">
        <f>IF(Table1[[#This Row],[Profit_Var]]&gt;=0, "Above Budget", "Below Budget")</f>
        <v>Above Budget</v>
      </c>
      <c r="O465">
        <v>77</v>
      </c>
      <c r="P465">
        <v>50</v>
      </c>
      <c r="Q465">
        <f>Table1[[#This Row],[COGS]]-Table1[[#This Row],[Budget_COGS]]</f>
        <v>27</v>
      </c>
      <c r="R465" s="5">
        <f>IF(
Table1[[#This Row],[Budget_COGS]]=0,
"",
IF(
Table1[[#This Row],[Budget_COGS]]&gt;0,
(Table1[[#This Row],[Budget_COGS]]-Table1[[#This Row],[COGS]]) / Table1[[#This Row],[Budget_COGS]],
(Table1[[#This Row],[Budget_COGS]]-Table1[[#This Row],[COGS]]) / ABS(Table1[[#This Row],[Budget_COGS]])
)
)</f>
        <v>-0.54</v>
      </c>
      <c r="S465" s="5" t="str">
        <f>IF(Table1[[#This Row],[COGS _Var]]&gt;=0, "Above Budget", "Below Budget")</f>
        <v>Above Budget</v>
      </c>
      <c r="T465">
        <f>Table1[[#This Row],[Actual_Sales]]-Table1[[#This Row],[COGS]]</f>
        <v>112</v>
      </c>
      <c r="U465">
        <v>70</v>
      </c>
      <c r="V465">
        <f>Table1[[#This Row],[Gross_Margin]]-Table1[[#This Row],[Budget_Margin]]</f>
        <v>42</v>
      </c>
      <c r="W465" s="5">
        <f>IF(
Table1[[#This Row],[Budget_Margin]]=0,
"",
IF(
Table1[[#This Row],[Budget_Margin]]&gt;0,
(Table1[[#This Row],[Gross_Margin]]-Table1[[#This Row],[Budget_Margin]]) / Table1[[#This Row],[Budget_Margin]],
(Table1[[#This Row],[Gross_Margin]]-Table1[[#This Row],[Budget_Margin]]) / ABS(Table1[[#This Row],[Budget_Margin]])
)
)</f>
        <v>0.6</v>
      </c>
      <c r="X465" s="5" t="str">
        <f>IF(Table1[[#This Row],[Margin_Var]]&gt;=0, "Above Budget", "Below Budget")</f>
        <v>Above Budget</v>
      </c>
      <c r="Y465" s="5">
        <f>IFERROR(Table1[[#This Row],[Gross_Margin]]/Table1[[#This Row],[Actual_Sales]],0)</f>
        <v>0.59259259259259256</v>
      </c>
      <c r="Z465" s="5">
        <f>Table1[[#This Row],[Actual_Profit]]/Table1[[#This Row],[Actual_Sales]]</f>
        <v>0.42328042328042326</v>
      </c>
      <c r="AA465">
        <v>32</v>
      </c>
      <c r="AB465" s="5">
        <f>IFERROR(Table1[[#This Row],[Expenses]]/Table1[[#This Row],[Actual_Sales]],0)</f>
        <v>0.1693121693121693</v>
      </c>
      <c r="AC465">
        <v>21</v>
      </c>
      <c r="AD465">
        <v>449</v>
      </c>
      <c r="AE465" s="5">
        <f>IFERROR(Table1[[#This Row],[Inventory]]/Table1[[#This Row],[Actual_Sales]],0)</f>
        <v>2.3756613756613758</v>
      </c>
    </row>
    <row r="466" spans="1:31" x14ac:dyDescent="0.25">
      <c r="A466">
        <v>3918</v>
      </c>
      <c r="B466">
        <v>318</v>
      </c>
      <c r="C466">
        <v>2</v>
      </c>
      <c r="D466" s="2">
        <v>40848</v>
      </c>
      <c r="E466">
        <v>123</v>
      </c>
      <c r="F466">
        <v>130</v>
      </c>
      <c r="G466">
        <f>Table1[[#This Row],[Actual_Sales]]-Table1[[#This Row],[Budget_Sales]]</f>
        <v>-7</v>
      </c>
      <c r="H466" s="5">
        <f>IF(
Table1[[#This Row],[Budget_Sales]]=0,
"",
IF(
Table1[[#This Row],[Budget_Sales]]&gt;0,
(Table1[[#This Row],[Actual_Sales]]-Table1[[#This Row],[Budget_Sales]])/Table1[[#This Row],[Budget_Sales]],
(Table1[[#This Row],[Actual_Sales]]-Table1[[#This Row],[Budget_Sales]])/ABS(Table1[[#This Row],[Budget_Sales]])
)
)</f>
        <v>-5.3846153846153849E-2</v>
      </c>
      <c r="I466" s="5" t="str">
        <f>IF(Table1[[#This Row],[Sales_Var]]&gt;=0,"Above Budget","Below Budget")</f>
        <v>Below Budget</v>
      </c>
      <c r="J466">
        <f>Table1[[#This Row],[Actual_Sales]]-(Table1[[#This Row],[COGS]]+Table1[[#This Row],[Expenses]])</f>
        <v>52</v>
      </c>
      <c r="K466">
        <v>60</v>
      </c>
      <c r="L466">
        <f>Table1[[#This Row],[Actual_Profit]]-Table1[[#This Row],[Budget_Profit]]</f>
        <v>-8</v>
      </c>
      <c r="M466" s="5">
        <f>IF(
Table1[[#This Row],[Budget_Profit]]=0,
"",
IF(
Table1[[#This Row],[Budget_Profit]]&gt;0,
(Table1[[#This Row],[Actual_Profit]]-Table1[[#This Row],[Budget_Profit]])/Table1[[#This Row],[Budget_Profit]],
(Table1[[#This Row],[Actual_Profit]]-Table1[[#This Row],[Budget_Profit]])/ABS(Table1[[#This Row],[Budget_Profit]])
)
)</f>
        <v>-0.13333333333333333</v>
      </c>
      <c r="N466" s="5" t="str">
        <f>IF(Table1[[#This Row],[Profit_Var]]&gt;=0, "Above Budget", "Below Budget")</f>
        <v>Below Budget</v>
      </c>
      <c r="O466">
        <v>47</v>
      </c>
      <c r="P466">
        <v>50</v>
      </c>
      <c r="Q466">
        <f>Table1[[#This Row],[COGS]]-Table1[[#This Row],[Budget_COGS]]</f>
        <v>-3</v>
      </c>
      <c r="R466" s="5">
        <f>IF(
Table1[[#This Row],[Budget_COGS]]=0,
"",
IF(
Table1[[#This Row],[Budget_COGS]]&gt;0,
(Table1[[#This Row],[Budget_COGS]]-Table1[[#This Row],[COGS]]) / Table1[[#This Row],[Budget_COGS]],
(Table1[[#This Row],[Budget_COGS]]-Table1[[#This Row],[COGS]]) / ABS(Table1[[#This Row],[Budget_COGS]])
)
)</f>
        <v>0.06</v>
      </c>
      <c r="S466" s="5" t="str">
        <f>IF(Table1[[#This Row],[COGS _Var]]&gt;=0, "Above Budget", "Below Budget")</f>
        <v>Below Budget</v>
      </c>
      <c r="T466">
        <f>Table1[[#This Row],[Actual_Sales]]-Table1[[#This Row],[COGS]]</f>
        <v>76</v>
      </c>
      <c r="U466">
        <v>80</v>
      </c>
      <c r="V466">
        <f>Table1[[#This Row],[Gross_Margin]]-Table1[[#This Row],[Budget_Margin]]</f>
        <v>-4</v>
      </c>
      <c r="W466" s="5">
        <f>IF(
Table1[[#This Row],[Budget_Margin]]=0,
"",
IF(
Table1[[#This Row],[Budget_Margin]]&gt;0,
(Table1[[#This Row],[Gross_Margin]]-Table1[[#This Row],[Budget_Margin]]) / Table1[[#This Row],[Budget_Margin]],
(Table1[[#This Row],[Gross_Margin]]-Table1[[#This Row],[Budget_Margin]]) / ABS(Table1[[#This Row],[Budget_Margin]])
)
)</f>
        <v>-0.05</v>
      </c>
      <c r="X466" s="5" t="str">
        <f>IF(Table1[[#This Row],[Margin_Var]]&gt;=0, "Above Budget", "Below Budget")</f>
        <v>Below Budget</v>
      </c>
      <c r="Y466" s="5">
        <f>IFERROR(Table1[[#This Row],[Gross_Margin]]/Table1[[#This Row],[Actual_Sales]],0)</f>
        <v>0.61788617886178865</v>
      </c>
      <c r="Z466" s="5">
        <f>Table1[[#This Row],[Actual_Profit]]/Table1[[#This Row],[Actual_Sales]]</f>
        <v>0.42276422764227645</v>
      </c>
      <c r="AA466">
        <v>24</v>
      </c>
      <c r="AB466" s="5">
        <f>IFERROR(Table1[[#This Row],[Expenses]]/Table1[[#This Row],[Actual_Sales]],0)</f>
        <v>0.1951219512195122</v>
      </c>
      <c r="AC466">
        <v>13</v>
      </c>
      <c r="AD466">
        <v>834</v>
      </c>
      <c r="AE466" s="5">
        <f>IFERROR(Table1[[#This Row],[Inventory]]/Table1[[#This Row],[Actual_Sales]],0)</f>
        <v>6.7804878048780486</v>
      </c>
    </row>
    <row r="467" spans="1:31" x14ac:dyDescent="0.25">
      <c r="A467">
        <v>3907</v>
      </c>
      <c r="B467">
        <v>253</v>
      </c>
      <c r="C467">
        <v>9</v>
      </c>
      <c r="D467" s="2">
        <v>40848</v>
      </c>
      <c r="E467">
        <v>123</v>
      </c>
      <c r="F467">
        <v>100</v>
      </c>
      <c r="G467">
        <f>Table1[[#This Row],[Actual_Sales]]-Table1[[#This Row],[Budget_Sales]]</f>
        <v>23</v>
      </c>
      <c r="H467" s="5">
        <f>IF(
Table1[[#This Row],[Budget_Sales]]=0,
"",
IF(
Table1[[#This Row],[Budget_Sales]]&gt;0,
(Table1[[#This Row],[Actual_Sales]]-Table1[[#This Row],[Budget_Sales]])/Table1[[#This Row],[Budget_Sales]],
(Table1[[#This Row],[Actual_Sales]]-Table1[[#This Row],[Budget_Sales]])/ABS(Table1[[#This Row],[Budget_Sales]])
)
)</f>
        <v>0.23</v>
      </c>
      <c r="I467" s="5" t="str">
        <f>IF(Table1[[#This Row],[Sales_Var]]&gt;=0,"Above Budget","Below Budget")</f>
        <v>Above Budget</v>
      </c>
      <c r="J467">
        <f>Table1[[#This Row],[Actual_Sales]]-(Table1[[#This Row],[COGS]]+Table1[[#This Row],[Expenses]])</f>
        <v>52</v>
      </c>
      <c r="K467">
        <v>40</v>
      </c>
      <c r="L467">
        <f>Table1[[#This Row],[Actual_Profit]]-Table1[[#This Row],[Budget_Profit]]</f>
        <v>12</v>
      </c>
      <c r="M467" s="5">
        <f>IF(
Table1[[#This Row],[Budget_Profit]]=0,
"",
IF(
Table1[[#This Row],[Budget_Profit]]&gt;0,
(Table1[[#This Row],[Actual_Profit]]-Table1[[#This Row],[Budget_Profit]])/Table1[[#This Row],[Budget_Profit]],
(Table1[[#This Row],[Actual_Profit]]-Table1[[#This Row],[Budget_Profit]])/ABS(Table1[[#This Row],[Budget_Profit]])
)
)</f>
        <v>0.3</v>
      </c>
      <c r="N467" s="5" t="str">
        <f>IF(Table1[[#This Row],[Profit_Var]]&gt;=0, "Above Budget", "Below Budget")</f>
        <v>Above Budget</v>
      </c>
      <c r="O467">
        <v>47</v>
      </c>
      <c r="P467">
        <v>40</v>
      </c>
      <c r="Q467">
        <f>Table1[[#This Row],[COGS]]-Table1[[#This Row],[Budget_COGS]]</f>
        <v>7</v>
      </c>
      <c r="R467" s="5">
        <f>IF(
Table1[[#This Row],[Budget_COGS]]=0,
"",
IF(
Table1[[#This Row],[Budget_COGS]]&gt;0,
(Table1[[#This Row],[Budget_COGS]]-Table1[[#This Row],[COGS]]) / Table1[[#This Row],[Budget_COGS]],
(Table1[[#This Row],[Budget_COGS]]-Table1[[#This Row],[COGS]]) / ABS(Table1[[#This Row],[Budget_COGS]])
)
)</f>
        <v>-0.17499999999999999</v>
      </c>
      <c r="S467" s="5" t="str">
        <f>IF(Table1[[#This Row],[COGS _Var]]&gt;=0, "Above Budget", "Below Budget")</f>
        <v>Above Budget</v>
      </c>
      <c r="T467">
        <f>Table1[[#This Row],[Actual_Sales]]-Table1[[#This Row],[COGS]]</f>
        <v>76</v>
      </c>
      <c r="U467">
        <v>60</v>
      </c>
      <c r="V467">
        <f>Table1[[#This Row],[Gross_Margin]]-Table1[[#This Row],[Budget_Margin]]</f>
        <v>16</v>
      </c>
      <c r="W467" s="5">
        <f>IF(
Table1[[#This Row],[Budget_Margin]]=0,
"",
IF(
Table1[[#This Row],[Budget_Margin]]&gt;0,
(Table1[[#This Row],[Gross_Margin]]-Table1[[#This Row],[Budget_Margin]]) / Table1[[#This Row],[Budget_Margin]],
(Table1[[#This Row],[Gross_Margin]]-Table1[[#This Row],[Budget_Margin]]) / ABS(Table1[[#This Row],[Budget_Margin]])
)
)</f>
        <v>0.26666666666666666</v>
      </c>
      <c r="X467" s="5" t="str">
        <f>IF(Table1[[#This Row],[Margin_Var]]&gt;=0, "Above Budget", "Below Budget")</f>
        <v>Above Budget</v>
      </c>
      <c r="Y467" s="5">
        <f>IFERROR(Table1[[#This Row],[Gross_Margin]]/Table1[[#This Row],[Actual_Sales]],0)</f>
        <v>0.61788617886178865</v>
      </c>
      <c r="Z467" s="5">
        <f>Table1[[#This Row],[Actual_Profit]]/Table1[[#This Row],[Actual_Sales]]</f>
        <v>0.42276422764227645</v>
      </c>
      <c r="AA467">
        <v>24</v>
      </c>
      <c r="AB467" s="5">
        <f>IFERROR(Table1[[#This Row],[Expenses]]/Table1[[#This Row],[Actual_Sales]],0)</f>
        <v>0.1951219512195122</v>
      </c>
      <c r="AC467">
        <v>13</v>
      </c>
      <c r="AD467">
        <v>834</v>
      </c>
      <c r="AE467" s="5">
        <f>IFERROR(Table1[[#This Row],[Inventory]]/Table1[[#This Row],[Actual_Sales]],0)</f>
        <v>6.7804878048780486</v>
      </c>
    </row>
    <row r="468" spans="1:31" x14ac:dyDescent="0.25">
      <c r="A468">
        <v>2363</v>
      </c>
      <c r="B468">
        <v>504</v>
      </c>
      <c r="C468">
        <v>3</v>
      </c>
      <c r="D468" s="2">
        <v>40575</v>
      </c>
      <c r="E468">
        <v>123</v>
      </c>
      <c r="F468">
        <v>140</v>
      </c>
      <c r="G468">
        <f>Table1[[#This Row],[Actual_Sales]]-Table1[[#This Row],[Budget_Sales]]</f>
        <v>-17</v>
      </c>
      <c r="H468" s="5">
        <f>IF(
Table1[[#This Row],[Budget_Sales]]=0,
"",
IF(
Table1[[#This Row],[Budget_Sales]]&gt;0,
(Table1[[#This Row],[Actual_Sales]]-Table1[[#This Row],[Budget_Sales]])/Table1[[#This Row],[Budget_Sales]],
(Table1[[#This Row],[Actual_Sales]]-Table1[[#This Row],[Budget_Sales]])/ABS(Table1[[#This Row],[Budget_Sales]])
)
)</f>
        <v>-0.12142857142857143</v>
      </c>
      <c r="I468" s="5" t="str">
        <f>IF(Table1[[#This Row],[Sales_Var]]&gt;=0,"Above Budget","Below Budget")</f>
        <v>Below Budget</v>
      </c>
      <c r="J468">
        <f>Table1[[#This Row],[Actual_Sales]]-(Table1[[#This Row],[COGS]]+Table1[[#This Row],[Expenses]])</f>
        <v>52</v>
      </c>
      <c r="K468">
        <v>70</v>
      </c>
      <c r="L468">
        <f>Table1[[#This Row],[Actual_Profit]]-Table1[[#This Row],[Budget_Profit]]</f>
        <v>-18</v>
      </c>
      <c r="M468" s="5">
        <f>IF(
Table1[[#This Row],[Budget_Profit]]=0,
"",
IF(
Table1[[#This Row],[Budget_Profit]]&gt;0,
(Table1[[#This Row],[Actual_Profit]]-Table1[[#This Row],[Budget_Profit]])/Table1[[#This Row],[Budget_Profit]],
(Table1[[#This Row],[Actual_Profit]]-Table1[[#This Row],[Budget_Profit]])/ABS(Table1[[#This Row],[Budget_Profit]])
)
)</f>
        <v>-0.25714285714285712</v>
      </c>
      <c r="N468" s="5" t="str">
        <f>IF(Table1[[#This Row],[Profit_Var]]&gt;=0, "Above Budget", "Below Budget")</f>
        <v>Below Budget</v>
      </c>
      <c r="O468">
        <v>47</v>
      </c>
      <c r="P468">
        <v>50</v>
      </c>
      <c r="Q468">
        <f>Table1[[#This Row],[COGS]]-Table1[[#This Row],[Budget_COGS]]</f>
        <v>-3</v>
      </c>
      <c r="R468" s="5">
        <f>IF(
Table1[[#This Row],[Budget_COGS]]=0,
"",
IF(
Table1[[#This Row],[Budget_COGS]]&gt;0,
(Table1[[#This Row],[Budget_COGS]]-Table1[[#This Row],[COGS]]) / Table1[[#This Row],[Budget_COGS]],
(Table1[[#This Row],[Budget_COGS]]-Table1[[#This Row],[COGS]]) / ABS(Table1[[#This Row],[Budget_COGS]])
)
)</f>
        <v>0.06</v>
      </c>
      <c r="S468" s="5" t="str">
        <f>IF(Table1[[#This Row],[COGS _Var]]&gt;=0, "Above Budget", "Below Budget")</f>
        <v>Below Budget</v>
      </c>
      <c r="T468">
        <f>Table1[[#This Row],[Actual_Sales]]-Table1[[#This Row],[COGS]]</f>
        <v>76</v>
      </c>
      <c r="U468">
        <v>90</v>
      </c>
      <c r="V468">
        <f>Table1[[#This Row],[Gross_Margin]]-Table1[[#This Row],[Budget_Margin]]</f>
        <v>-14</v>
      </c>
      <c r="W468" s="5">
        <f>IF(
Table1[[#This Row],[Budget_Margin]]=0,
"",
IF(
Table1[[#This Row],[Budget_Margin]]&gt;0,
(Table1[[#This Row],[Gross_Margin]]-Table1[[#This Row],[Budget_Margin]]) / Table1[[#This Row],[Budget_Margin]],
(Table1[[#This Row],[Gross_Margin]]-Table1[[#This Row],[Budget_Margin]]) / ABS(Table1[[#This Row],[Budget_Margin]])
)
)</f>
        <v>-0.15555555555555556</v>
      </c>
      <c r="X468" s="5" t="str">
        <f>IF(Table1[[#This Row],[Margin_Var]]&gt;=0, "Above Budget", "Below Budget")</f>
        <v>Below Budget</v>
      </c>
      <c r="Y468" s="5">
        <f>IFERROR(Table1[[#This Row],[Gross_Margin]]/Table1[[#This Row],[Actual_Sales]],0)</f>
        <v>0.61788617886178865</v>
      </c>
      <c r="Z468" s="5">
        <f>Table1[[#This Row],[Actual_Profit]]/Table1[[#This Row],[Actual_Sales]]</f>
        <v>0.42276422764227645</v>
      </c>
      <c r="AA468">
        <v>24</v>
      </c>
      <c r="AB468" s="5">
        <f>IFERROR(Table1[[#This Row],[Expenses]]/Table1[[#This Row],[Actual_Sales]],0)</f>
        <v>0.1951219512195122</v>
      </c>
      <c r="AC468">
        <v>13</v>
      </c>
      <c r="AD468">
        <v>772</v>
      </c>
      <c r="AE468" s="5">
        <f>IFERROR(Table1[[#This Row],[Inventory]]/Table1[[#This Row],[Actual_Sales]],0)</f>
        <v>6.2764227642276422</v>
      </c>
    </row>
    <row r="469" spans="1:31" x14ac:dyDescent="0.25">
      <c r="A469">
        <v>2454</v>
      </c>
      <c r="B469">
        <v>850</v>
      </c>
      <c r="C469">
        <v>13</v>
      </c>
      <c r="D469" s="2">
        <v>40575</v>
      </c>
      <c r="E469">
        <v>123</v>
      </c>
      <c r="F469">
        <v>120</v>
      </c>
      <c r="G469">
        <f>Table1[[#This Row],[Actual_Sales]]-Table1[[#This Row],[Budget_Sales]]</f>
        <v>3</v>
      </c>
      <c r="H469" s="5">
        <f>IF(
Table1[[#This Row],[Budget_Sales]]=0,
"",
IF(
Table1[[#This Row],[Budget_Sales]]&gt;0,
(Table1[[#This Row],[Actual_Sales]]-Table1[[#This Row],[Budget_Sales]])/Table1[[#This Row],[Budget_Sales]],
(Table1[[#This Row],[Actual_Sales]]-Table1[[#This Row],[Budget_Sales]])/ABS(Table1[[#This Row],[Budget_Sales]])
)
)</f>
        <v>2.5000000000000001E-2</v>
      </c>
      <c r="I469" s="5" t="str">
        <f>IF(Table1[[#This Row],[Sales_Var]]&gt;=0,"Above Budget","Below Budget")</f>
        <v>Above Budget</v>
      </c>
      <c r="J469">
        <f>Table1[[#This Row],[Actual_Sales]]-(Table1[[#This Row],[COGS]]+Table1[[#This Row],[Expenses]])</f>
        <v>52</v>
      </c>
      <c r="K469">
        <v>60</v>
      </c>
      <c r="L469">
        <f>Table1[[#This Row],[Actual_Profit]]-Table1[[#This Row],[Budget_Profit]]</f>
        <v>-8</v>
      </c>
      <c r="M469" s="5">
        <f>IF(
Table1[[#This Row],[Budget_Profit]]=0,
"",
IF(
Table1[[#This Row],[Budget_Profit]]&gt;0,
(Table1[[#This Row],[Actual_Profit]]-Table1[[#This Row],[Budget_Profit]])/Table1[[#This Row],[Budget_Profit]],
(Table1[[#This Row],[Actual_Profit]]-Table1[[#This Row],[Budget_Profit]])/ABS(Table1[[#This Row],[Budget_Profit]])
)
)</f>
        <v>-0.13333333333333333</v>
      </c>
      <c r="N469" s="5" t="str">
        <f>IF(Table1[[#This Row],[Profit_Var]]&gt;=0, "Above Budget", "Below Budget")</f>
        <v>Below Budget</v>
      </c>
      <c r="O469">
        <v>47</v>
      </c>
      <c r="P469">
        <v>40</v>
      </c>
      <c r="Q469">
        <f>Table1[[#This Row],[COGS]]-Table1[[#This Row],[Budget_COGS]]</f>
        <v>7</v>
      </c>
      <c r="R469" s="5">
        <f>IF(
Table1[[#This Row],[Budget_COGS]]=0,
"",
IF(
Table1[[#This Row],[Budget_COGS]]&gt;0,
(Table1[[#This Row],[Budget_COGS]]-Table1[[#This Row],[COGS]]) / Table1[[#This Row],[Budget_COGS]],
(Table1[[#This Row],[Budget_COGS]]-Table1[[#This Row],[COGS]]) / ABS(Table1[[#This Row],[Budget_COGS]])
)
)</f>
        <v>-0.17499999999999999</v>
      </c>
      <c r="S469" s="5" t="str">
        <f>IF(Table1[[#This Row],[COGS _Var]]&gt;=0, "Above Budget", "Below Budget")</f>
        <v>Above Budget</v>
      </c>
      <c r="T469">
        <f>Table1[[#This Row],[Actual_Sales]]-Table1[[#This Row],[COGS]]</f>
        <v>76</v>
      </c>
      <c r="U469">
        <v>80</v>
      </c>
      <c r="V469">
        <f>Table1[[#This Row],[Gross_Margin]]-Table1[[#This Row],[Budget_Margin]]</f>
        <v>-4</v>
      </c>
      <c r="W469" s="5">
        <f>IF(
Table1[[#This Row],[Budget_Margin]]=0,
"",
IF(
Table1[[#This Row],[Budget_Margin]]&gt;0,
(Table1[[#This Row],[Gross_Margin]]-Table1[[#This Row],[Budget_Margin]]) / Table1[[#This Row],[Budget_Margin]],
(Table1[[#This Row],[Gross_Margin]]-Table1[[#This Row],[Budget_Margin]]) / ABS(Table1[[#This Row],[Budget_Margin]])
)
)</f>
        <v>-0.05</v>
      </c>
      <c r="X469" s="5" t="str">
        <f>IF(Table1[[#This Row],[Margin_Var]]&gt;=0, "Above Budget", "Below Budget")</f>
        <v>Below Budget</v>
      </c>
      <c r="Y469" s="5">
        <f>IFERROR(Table1[[#This Row],[Gross_Margin]]/Table1[[#This Row],[Actual_Sales]],0)</f>
        <v>0.61788617886178865</v>
      </c>
      <c r="Z469" s="5">
        <f>Table1[[#This Row],[Actual_Profit]]/Table1[[#This Row],[Actual_Sales]]</f>
        <v>0.42276422764227645</v>
      </c>
      <c r="AA469">
        <v>24</v>
      </c>
      <c r="AB469" s="5">
        <f>IFERROR(Table1[[#This Row],[Expenses]]/Table1[[#This Row],[Actual_Sales]],0)</f>
        <v>0.1951219512195122</v>
      </c>
      <c r="AC469">
        <v>13</v>
      </c>
      <c r="AD469">
        <v>772</v>
      </c>
      <c r="AE469" s="5">
        <f>IFERROR(Table1[[#This Row],[Inventory]]/Table1[[#This Row],[Actual_Sales]],0)</f>
        <v>6.2764227642276422</v>
      </c>
    </row>
    <row r="470" spans="1:31" x14ac:dyDescent="0.25">
      <c r="A470">
        <v>480</v>
      </c>
      <c r="B470">
        <v>720</v>
      </c>
      <c r="C470">
        <v>1</v>
      </c>
      <c r="D470" s="2">
        <v>40238</v>
      </c>
      <c r="E470">
        <v>213</v>
      </c>
      <c r="F470">
        <v>220</v>
      </c>
      <c r="G470">
        <f>Table1[[#This Row],[Actual_Sales]]-Table1[[#This Row],[Budget_Sales]]</f>
        <v>-7</v>
      </c>
      <c r="H470" s="5">
        <f>IF(
Table1[[#This Row],[Budget_Sales]]=0,
"",
IF(
Table1[[#This Row],[Budget_Sales]]&gt;0,
(Table1[[#This Row],[Actual_Sales]]-Table1[[#This Row],[Budget_Sales]])/Table1[[#This Row],[Budget_Sales]],
(Table1[[#This Row],[Actual_Sales]]-Table1[[#This Row],[Budget_Sales]])/ABS(Table1[[#This Row],[Budget_Sales]])
)
)</f>
        <v>-3.1818181818181815E-2</v>
      </c>
      <c r="I470" s="5" t="str">
        <f>IF(Table1[[#This Row],[Sales_Var]]&gt;=0,"Above Budget","Below Budget")</f>
        <v>Below Budget</v>
      </c>
      <c r="J470">
        <f>Table1[[#This Row],[Actual_Sales]]-(Table1[[#This Row],[COGS]]+Table1[[#This Row],[Expenses]])</f>
        <v>90</v>
      </c>
      <c r="K470">
        <v>100</v>
      </c>
      <c r="L470">
        <f>Table1[[#This Row],[Actual_Profit]]-Table1[[#This Row],[Budget_Profit]]</f>
        <v>-10</v>
      </c>
      <c r="M470" s="5">
        <f>IF(
Table1[[#This Row],[Budget_Profit]]=0,
"",
IF(
Table1[[#This Row],[Budget_Profit]]&gt;0,
(Table1[[#This Row],[Actual_Profit]]-Table1[[#This Row],[Budget_Profit]])/Table1[[#This Row],[Budget_Profit]],
(Table1[[#This Row],[Actual_Profit]]-Table1[[#This Row],[Budget_Profit]])/ABS(Table1[[#This Row],[Budget_Profit]])
)
)</f>
        <v>-0.1</v>
      </c>
      <c r="N470" s="5" t="str">
        <f>IF(Table1[[#This Row],[Profit_Var]]&gt;=0, "Above Budget", "Below Budget")</f>
        <v>Below Budget</v>
      </c>
      <c r="O470">
        <v>87</v>
      </c>
      <c r="P470">
        <v>90</v>
      </c>
      <c r="Q470">
        <f>Table1[[#This Row],[COGS]]-Table1[[#This Row],[Budget_COGS]]</f>
        <v>-3</v>
      </c>
      <c r="R470" s="5">
        <f>IF(
Table1[[#This Row],[Budget_COGS]]=0,
"",
IF(
Table1[[#This Row],[Budget_COGS]]&gt;0,
(Table1[[#This Row],[Budget_COGS]]-Table1[[#This Row],[COGS]]) / Table1[[#This Row],[Budget_COGS]],
(Table1[[#This Row],[Budget_COGS]]-Table1[[#This Row],[COGS]]) / ABS(Table1[[#This Row],[Budget_COGS]])
)
)</f>
        <v>3.3333333333333333E-2</v>
      </c>
      <c r="S470" s="5" t="str">
        <f>IF(Table1[[#This Row],[COGS _Var]]&gt;=0, "Above Budget", "Below Budget")</f>
        <v>Below Budget</v>
      </c>
      <c r="T470">
        <f>Table1[[#This Row],[Actual_Sales]]-Table1[[#This Row],[COGS]]</f>
        <v>126</v>
      </c>
      <c r="U470">
        <v>130</v>
      </c>
      <c r="V470">
        <f>Table1[[#This Row],[Gross_Margin]]-Table1[[#This Row],[Budget_Margin]]</f>
        <v>-4</v>
      </c>
      <c r="W470" s="5">
        <f>IF(
Table1[[#This Row],[Budget_Margin]]=0,
"",
IF(
Table1[[#This Row],[Budget_Margin]]&gt;0,
(Table1[[#This Row],[Gross_Margin]]-Table1[[#This Row],[Budget_Margin]]) / Table1[[#This Row],[Budget_Margin]],
(Table1[[#This Row],[Gross_Margin]]-Table1[[#This Row],[Budget_Margin]]) / ABS(Table1[[#This Row],[Budget_Margin]])
)
)</f>
        <v>-3.0769230769230771E-2</v>
      </c>
      <c r="X470" s="5" t="str">
        <f>IF(Table1[[#This Row],[Margin_Var]]&gt;=0, "Above Budget", "Below Budget")</f>
        <v>Below Budget</v>
      </c>
      <c r="Y470" s="5">
        <f>IFERROR(Table1[[#This Row],[Gross_Margin]]/Table1[[#This Row],[Actual_Sales]],0)</f>
        <v>0.59154929577464788</v>
      </c>
      <c r="Z470" s="5">
        <f>Table1[[#This Row],[Actual_Profit]]/Table1[[#This Row],[Actual_Sales]]</f>
        <v>0.42253521126760563</v>
      </c>
      <c r="AA470">
        <v>36</v>
      </c>
      <c r="AB470" s="5">
        <f>IFERROR(Table1[[#This Row],[Expenses]]/Table1[[#This Row],[Actual_Sales]],0)</f>
        <v>0.16901408450704225</v>
      </c>
      <c r="AC470">
        <v>24</v>
      </c>
      <c r="AD470">
        <v>756</v>
      </c>
      <c r="AE470" s="5">
        <f>IFERROR(Table1[[#This Row],[Inventory]]/Table1[[#This Row],[Actual_Sales]],0)</f>
        <v>3.5492957746478875</v>
      </c>
    </row>
    <row r="471" spans="1:31" x14ac:dyDescent="0.25">
      <c r="A471">
        <v>1620</v>
      </c>
      <c r="B471">
        <v>303</v>
      </c>
      <c r="C471">
        <v>5</v>
      </c>
      <c r="D471" s="2">
        <v>40452</v>
      </c>
      <c r="E471">
        <v>187</v>
      </c>
      <c r="F471">
        <v>280</v>
      </c>
      <c r="G471">
        <f>Table1[[#This Row],[Actual_Sales]]-Table1[[#This Row],[Budget_Sales]]</f>
        <v>-93</v>
      </c>
      <c r="H471" s="5">
        <f>IF(
Table1[[#This Row],[Budget_Sales]]=0,
"",
IF(
Table1[[#This Row],[Budget_Sales]]&gt;0,
(Table1[[#This Row],[Actual_Sales]]-Table1[[#This Row],[Budget_Sales]])/Table1[[#This Row],[Budget_Sales]],
(Table1[[#This Row],[Actual_Sales]]-Table1[[#This Row],[Budget_Sales]])/ABS(Table1[[#This Row],[Budget_Sales]])
)
)</f>
        <v>-0.33214285714285713</v>
      </c>
      <c r="I471" s="5" t="str">
        <f>IF(Table1[[#This Row],[Sales_Var]]&gt;=0,"Above Budget","Below Budget")</f>
        <v>Below Budget</v>
      </c>
      <c r="J471">
        <f>Table1[[#This Row],[Actual_Sales]]-(Table1[[#This Row],[COGS]]+Table1[[#This Row],[Expenses]])</f>
        <v>79</v>
      </c>
      <c r="K471">
        <v>170</v>
      </c>
      <c r="L471">
        <f>Table1[[#This Row],[Actual_Profit]]-Table1[[#This Row],[Budget_Profit]]</f>
        <v>-91</v>
      </c>
      <c r="M471" s="5">
        <f>IF(
Table1[[#This Row],[Budget_Profit]]=0,
"",
IF(
Table1[[#This Row],[Budget_Profit]]&gt;0,
(Table1[[#This Row],[Actual_Profit]]-Table1[[#This Row],[Budget_Profit]])/Table1[[#This Row],[Budget_Profit]],
(Table1[[#This Row],[Actual_Profit]]-Table1[[#This Row],[Budget_Profit]])/ABS(Table1[[#This Row],[Budget_Profit]])
)
)</f>
        <v>-0.53529411764705881</v>
      </c>
      <c r="N471" s="5" t="str">
        <f>IF(Table1[[#This Row],[Profit_Var]]&gt;=0, "Above Budget", "Below Budget")</f>
        <v>Below Budget</v>
      </c>
      <c r="O471">
        <v>76</v>
      </c>
      <c r="P471">
        <v>100</v>
      </c>
      <c r="Q471">
        <f>Table1[[#This Row],[COGS]]-Table1[[#This Row],[Budget_COGS]]</f>
        <v>-24</v>
      </c>
      <c r="R471" s="5">
        <f>IF(
Table1[[#This Row],[Budget_COGS]]=0,
"",
IF(
Table1[[#This Row],[Budget_COGS]]&gt;0,
(Table1[[#This Row],[Budget_COGS]]-Table1[[#This Row],[COGS]]) / Table1[[#This Row],[Budget_COGS]],
(Table1[[#This Row],[Budget_COGS]]-Table1[[#This Row],[COGS]]) / ABS(Table1[[#This Row],[Budget_COGS]])
)
)</f>
        <v>0.24</v>
      </c>
      <c r="S471" s="5" t="str">
        <f>IF(Table1[[#This Row],[COGS _Var]]&gt;=0, "Above Budget", "Below Budget")</f>
        <v>Below Budget</v>
      </c>
      <c r="T471">
        <f>Table1[[#This Row],[Actual_Sales]]-Table1[[#This Row],[COGS]]</f>
        <v>111</v>
      </c>
      <c r="U471">
        <v>180</v>
      </c>
      <c r="V471">
        <f>Table1[[#This Row],[Gross_Margin]]-Table1[[#This Row],[Budget_Margin]]</f>
        <v>-69</v>
      </c>
      <c r="W471" s="5">
        <f>IF(
Table1[[#This Row],[Budget_Margin]]=0,
"",
IF(
Table1[[#This Row],[Budget_Margin]]&gt;0,
(Table1[[#This Row],[Gross_Margin]]-Table1[[#This Row],[Budget_Margin]]) / Table1[[#This Row],[Budget_Margin]],
(Table1[[#This Row],[Gross_Margin]]-Table1[[#This Row],[Budget_Margin]]) / ABS(Table1[[#This Row],[Budget_Margin]])
)
)</f>
        <v>-0.38333333333333336</v>
      </c>
      <c r="X471" s="5" t="str">
        <f>IF(Table1[[#This Row],[Margin_Var]]&gt;=0, "Above Budget", "Below Budget")</f>
        <v>Below Budget</v>
      </c>
      <c r="Y471" s="5">
        <f>IFERROR(Table1[[#This Row],[Gross_Margin]]/Table1[[#This Row],[Actual_Sales]],0)</f>
        <v>0.5935828877005348</v>
      </c>
      <c r="Z471" s="5">
        <f>Table1[[#This Row],[Actual_Profit]]/Table1[[#This Row],[Actual_Sales]]</f>
        <v>0.42245989304812837</v>
      </c>
      <c r="AA471">
        <v>32</v>
      </c>
      <c r="AB471" s="5">
        <f>IFERROR(Table1[[#This Row],[Expenses]]/Table1[[#This Row],[Actual_Sales]],0)</f>
        <v>0.17112299465240641</v>
      </c>
      <c r="AC471">
        <v>21</v>
      </c>
      <c r="AD471">
        <v>580</v>
      </c>
      <c r="AE471" s="5">
        <f>IFERROR(Table1[[#This Row],[Inventory]]/Table1[[#This Row],[Actual_Sales]],0)</f>
        <v>3.1016042780748663</v>
      </c>
    </row>
    <row r="472" spans="1:31" x14ac:dyDescent="0.25">
      <c r="A472">
        <v>1601</v>
      </c>
      <c r="B472">
        <v>209</v>
      </c>
      <c r="C472">
        <v>12</v>
      </c>
      <c r="D472" s="2">
        <v>40452</v>
      </c>
      <c r="E472">
        <v>187</v>
      </c>
      <c r="F472">
        <v>80</v>
      </c>
      <c r="G472">
        <f>Table1[[#This Row],[Actual_Sales]]-Table1[[#This Row],[Budget_Sales]]</f>
        <v>107</v>
      </c>
      <c r="H472" s="5">
        <f>IF(
Table1[[#This Row],[Budget_Sales]]=0,
"",
IF(
Table1[[#This Row],[Budget_Sales]]&gt;0,
(Table1[[#This Row],[Actual_Sales]]-Table1[[#This Row],[Budget_Sales]])/Table1[[#This Row],[Budget_Sales]],
(Table1[[#This Row],[Actual_Sales]]-Table1[[#This Row],[Budget_Sales]])/ABS(Table1[[#This Row],[Budget_Sales]])
)
)</f>
        <v>1.3374999999999999</v>
      </c>
      <c r="I472" s="5" t="str">
        <f>IF(Table1[[#This Row],[Sales_Var]]&gt;=0,"Above Budget","Below Budget")</f>
        <v>Above Budget</v>
      </c>
      <c r="J472">
        <f>Table1[[#This Row],[Actual_Sales]]-(Table1[[#This Row],[COGS]]+Table1[[#This Row],[Expenses]])</f>
        <v>79</v>
      </c>
      <c r="K472">
        <v>50</v>
      </c>
      <c r="L472">
        <f>Table1[[#This Row],[Actual_Profit]]-Table1[[#This Row],[Budget_Profit]]</f>
        <v>29</v>
      </c>
      <c r="M472" s="5">
        <f>IF(
Table1[[#This Row],[Budget_Profit]]=0,
"",
IF(
Table1[[#This Row],[Budget_Profit]]&gt;0,
(Table1[[#This Row],[Actual_Profit]]-Table1[[#This Row],[Budget_Profit]])/Table1[[#This Row],[Budget_Profit]],
(Table1[[#This Row],[Actual_Profit]]-Table1[[#This Row],[Budget_Profit]])/ABS(Table1[[#This Row],[Budget_Profit]])
)
)</f>
        <v>0.57999999999999996</v>
      </c>
      <c r="N472" s="5" t="str">
        <f>IF(Table1[[#This Row],[Profit_Var]]&gt;=0, "Above Budget", "Below Budget")</f>
        <v>Above Budget</v>
      </c>
      <c r="O472">
        <v>76</v>
      </c>
      <c r="P472">
        <v>30</v>
      </c>
      <c r="Q472">
        <f>Table1[[#This Row],[COGS]]-Table1[[#This Row],[Budget_COGS]]</f>
        <v>46</v>
      </c>
      <c r="R472" s="5">
        <f>IF(
Table1[[#This Row],[Budget_COGS]]=0,
"",
IF(
Table1[[#This Row],[Budget_COGS]]&gt;0,
(Table1[[#This Row],[Budget_COGS]]-Table1[[#This Row],[COGS]]) / Table1[[#This Row],[Budget_COGS]],
(Table1[[#This Row],[Budget_COGS]]-Table1[[#This Row],[COGS]]) / ABS(Table1[[#This Row],[Budget_COGS]])
)
)</f>
        <v>-1.5333333333333334</v>
      </c>
      <c r="S472" s="5" t="str">
        <f>IF(Table1[[#This Row],[COGS _Var]]&gt;=0, "Above Budget", "Below Budget")</f>
        <v>Above Budget</v>
      </c>
      <c r="T472">
        <f>Table1[[#This Row],[Actual_Sales]]-Table1[[#This Row],[COGS]]</f>
        <v>111</v>
      </c>
      <c r="U472">
        <v>50</v>
      </c>
      <c r="V472">
        <f>Table1[[#This Row],[Gross_Margin]]-Table1[[#This Row],[Budget_Margin]]</f>
        <v>61</v>
      </c>
      <c r="W472" s="5">
        <f>IF(
Table1[[#This Row],[Budget_Margin]]=0,
"",
IF(
Table1[[#This Row],[Budget_Margin]]&gt;0,
(Table1[[#This Row],[Gross_Margin]]-Table1[[#This Row],[Budget_Margin]]) / Table1[[#This Row],[Budget_Margin]],
(Table1[[#This Row],[Gross_Margin]]-Table1[[#This Row],[Budget_Margin]]) / ABS(Table1[[#This Row],[Budget_Margin]])
)
)</f>
        <v>1.22</v>
      </c>
      <c r="X472" s="5" t="str">
        <f>IF(Table1[[#This Row],[Margin_Var]]&gt;=0, "Above Budget", "Below Budget")</f>
        <v>Above Budget</v>
      </c>
      <c r="Y472" s="5">
        <f>IFERROR(Table1[[#This Row],[Gross_Margin]]/Table1[[#This Row],[Actual_Sales]],0)</f>
        <v>0.5935828877005348</v>
      </c>
      <c r="Z472" s="5">
        <f>Table1[[#This Row],[Actual_Profit]]/Table1[[#This Row],[Actual_Sales]]</f>
        <v>0.42245989304812837</v>
      </c>
      <c r="AA472">
        <v>32</v>
      </c>
      <c r="AB472" s="5">
        <f>IFERROR(Table1[[#This Row],[Expenses]]/Table1[[#This Row],[Actual_Sales]],0)</f>
        <v>0.17112299465240641</v>
      </c>
      <c r="AC472">
        <v>21</v>
      </c>
      <c r="AD472">
        <v>580</v>
      </c>
      <c r="AE472" s="5">
        <f>IFERROR(Table1[[#This Row],[Inventory]]/Table1[[#This Row],[Actual_Sales]],0)</f>
        <v>3.1016042780748663</v>
      </c>
    </row>
    <row r="473" spans="1:31" x14ac:dyDescent="0.25">
      <c r="A473">
        <v>4001</v>
      </c>
      <c r="B473">
        <v>641</v>
      </c>
      <c r="C473">
        <v>9</v>
      </c>
      <c r="D473" s="2">
        <v>40848</v>
      </c>
      <c r="E473">
        <v>296</v>
      </c>
      <c r="F473">
        <v>250</v>
      </c>
      <c r="G473">
        <f>Table1[[#This Row],[Actual_Sales]]-Table1[[#This Row],[Budget_Sales]]</f>
        <v>46</v>
      </c>
      <c r="H473" s="5">
        <f>IF(
Table1[[#This Row],[Budget_Sales]]=0,
"",
IF(
Table1[[#This Row],[Budget_Sales]]&gt;0,
(Table1[[#This Row],[Actual_Sales]]-Table1[[#This Row],[Budget_Sales]])/Table1[[#This Row],[Budget_Sales]],
(Table1[[#This Row],[Actual_Sales]]-Table1[[#This Row],[Budget_Sales]])/ABS(Table1[[#This Row],[Budget_Sales]])
)
)</f>
        <v>0.184</v>
      </c>
      <c r="I473" s="5" t="str">
        <f>IF(Table1[[#This Row],[Sales_Var]]&gt;=0,"Above Budget","Below Budget")</f>
        <v>Above Budget</v>
      </c>
      <c r="J473">
        <f>Table1[[#This Row],[Actual_Sales]]-(Table1[[#This Row],[COGS]]+Table1[[#This Row],[Expenses]])</f>
        <v>125</v>
      </c>
      <c r="K473">
        <v>100</v>
      </c>
      <c r="L473">
        <f>Table1[[#This Row],[Actual_Profit]]-Table1[[#This Row],[Budget_Profit]]</f>
        <v>25</v>
      </c>
      <c r="M473" s="5">
        <f>IF(
Table1[[#This Row],[Budget_Profit]]=0,
"",
IF(
Table1[[#This Row],[Budget_Profit]]&gt;0,
(Table1[[#This Row],[Actual_Profit]]-Table1[[#This Row],[Budget_Profit]])/Table1[[#This Row],[Budget_Profit]],
(Table1[[#This Row],[Actual_Profit]]-Table1[[#This Row],[Budget_Profit]])/ABS(Table1[[#This Row],[Budget_Profit]])
)
)</f>
        <v>0.25</v>
      </c>
      <c r="N473" s="5" t="str">
        <f>IF(Table1[[#This Row],[Profit_Var]]&gt;=0, "Above Budget", "Below Budget")</f>
        <v>Above Budget</v>
      </c>
      <c r="O473">
        <v>113</v>
      </c>
      <c r="P473">
        <v>100</v>
      </c>
      <c r="Q473">
        <f>Table1[[#This Row],[COGS]]-Table1[[#This Row],[Budget_COGS]]</f>
        <v>13</v>
      </c>
      <c r="R473" s="5">
        <f>IF(
Table1[[#This Row],[Budget_COGS]]=0,
"",
IF(
Table1[[#This Row],[Budget_COGS]]&gt;0,
(Table1[[#This Row],[Budget_COGS]]-Table1[[#This Row],[COGS]]) / Table1[[#This Row],[Budget_COGS]],
(Table1[[#This Row],[Budget_COGS]]-Table1[[#This Row],[COGS]]) / ABS(Table1[[#This Row],[Budget_COGS]])
)
)</f>
        <v>-0.13</v>
      </c>
      <c r="S473" s="5" t="str">
        <f>IF(Table1[[#This Row],[COGS _Var]]&gt;=0, "Above Budget", "Below Budget")</f>
        <v>Above Budget</v>
      </c>
      <c r="T473">
        <f>Table1[[#This Row],[Actual_Sales]]-Table1[[#This Row],[COGS]]</f>
        <v>183</v>
      </c>
      <c r="U473">
        <v>150</v>
      </c>
      <c r="V473">
        <f>Table1[[#This Row],[Gross_Margin]]-Table1[[#This Row],[Budget_Margin]]</f>
        <v>33</v>
      </c>
      <c r="W473" s="5">
        <f>IF(
Table1[[#This Row],[Budget_Margin]]=0,
"",
IF(
Table1[[#This Row],[Budget_Margin]]&gt;0,
(Table1[[#This Row],[Gross_Margin]]-Table1[[#This Row],[Budget_Margin]]) / Table1[[#This Row],[Budget_Margin]],
(Table1[[#This Row],[Gross_Margin]]-Table1[[#This Row],[Budget_Margin]]) / ABS(Table1[[#This Row],[Budget_Margin]])
)
)</f>
        <v>0.22</v>
      </c>
      <c r="X473" s="5" t="str">
        <f>IF(Table1[[#This Row],[Margin_Var]]&gt;=0, "Above Budget", "Below Budget")</f>
        <v>Above Budget</v>
      </c>
      <c r="Y473" s="5">
        <f>IFERROR(Table1[[#This Row],[Gross_Margin]]/Table1[[#This Row],[Actual_Sales]],0)</f>
        <v>0.6182432432432432</v>
      </c>
      <c r="Z473" s="5">
        <f>Table1[[#This Row],[Actual_Profit]]/Table1[[#This Row],[Actual_Sales]]</f>
        <v>0.42229729729729731</v>
      </c>
      <c r="AA473">
        <v>58</v>
      </c>
      <c r="AB473" s="5">
        <f>IFERROR(Table1[[#This Row],[Expenses]]/Table1[[#This Row],[Actual_Sales]],0)</f>
        <v>0.19594594594594594</v>
      </c>
      <c r="AC473">
        <v>36</v>
      </c>
      <c r="AD473">
        <v>803</v>
      </c>
      <c r="AE473" s="5">
        <f>IFERROR(Table1[[#This Row],[Inventory]]/Table1[[#This Row],[Actual_Sales]],0)</f>
        <v>2.7128378378378377</v>
      </c>
    </row>
    <row r="474" spans="1:31" x14ac:dyDescent="0.25">
      <c r="A474">
        <v>4031</v>
      </c>
      <c r="B474">
        <v>775</v>
      </c>
      <c r="C474">
        <v>10</v>
      </c>
      <c r="D474" s="2">
        <v>40848</v>
      </c>
      <c r="E474">
        <v>296</v>
      </c>
      <c r="F474">
        <v>250</v>
      </c>
      <c r="G474">
        <f>Table1[[#This Row],[Actual_Sales]]-Table1[[#This Row],[Budget_Sales]]</f>
        <v>46</v>
      </c>
      <c r="H474" s="5">
        <f>IF(
Table1[[#This Row],[Budget_Sales]]=0,
"",
IF(
Table1[[#This Row],[Budget_Sales]]&gt;0,
(Table1[[#This Row],[Actual_Sales]]-Table1[[#This Row],[Budget_Sales]])/Table1[[#This Row],[Budget_Sales]],
(Table1[[#This Row],[Actual_Sales]]-Table1[[#This Row],[Budget_Sales]])/ABS(Table1[[#This Row],[Budget_Sales]])
)
)</f>
        <v>0.184</v>
      </c>
      <c r="I474" s="5" t="str">
        <f>IF(Table1[[#This Row],[Sales_Var]]&gt;=0,"Above Budget","Below Budget")</f>
        <v>Above Budget</v>
      </c>
      <c r="J474">
        <f>Table1[[#This Row],[Actual_Sales]]-(Table1[[#This Row],[COGS]]+Table1[[#This Row],[Expenses]])</f>
        <v>125</v>
      </c>
      <c r="K474">
        <v>100</v>
      </c>
      <c r="L474">
        <f>Table1[[#This Row],[Actual_Profit]]-Table1[[#This Row],[Budget_Profit]]</f>
        <v>25</v>
      </c>
      <c r="M474" s="5">
        <f>IF(
Table1[[#This Row],[Budget_Profit]]=0,
"",
IF(
Table1[[#This Row],[Budget_Profit]]&gt;0,
(Table1[[#This Row],[Actual_Profit]]-Table1[[#This Row],[Budget_Profit]])/Table1[[#This Row],[Budget_Profit]],
(Table1[[#This Row],[Actual_Profit]]-Table1[[#This Row],[Budget_Profit]])/ABS(Table1[[#This Row],[Budget_Profit]])
)
)</f>
        <v>0.25</v>
      </c>
      <c r="N474" s="5" t="str">
        <f>IF(Table1[[#This Row],[Profit_Var]]&gt;=0, "Above Budget", "Below Budget")</f>
        <v>Above Budget</v>
      </c>
      <c r="O474">
        <v>113</v>
      </c>
      <c r="P474">
        <v>100</v>
      </c>
      <c r="Q474">
        <f>Table1[[#This Row],[COGS]]-Table1[[#This Row],[Budget_COGS]]</f>
        <v>13</v>
      </c>
      <c r="R474" s="5">
        <f>IF(
Table1[[#This Row],[Budget_COGS]]=0,
"",
IF(
Table1[[#This Row],[Budget_COGS]]&gt;0,
(Table1[[#This Row],[Budget_COGS]]-Table1[[#This Row],[COGS]]) / Table1[[#This Row],[Budget_COGS]],
(Table1[[#This Row],[Budget_COGS]]-Table1[[#This Row],[COGS]]) / ABS(Table1[[#This Row],[Budget_COGS]])
)
)</f>
        <v>-0.13</v>
      </c>
      <c r="S474" s="5" t="str">
        <f>IF(Table1[[#This Row],[COGS _Var]]&gt;=0, "Above Budget", "Below Budget")</f>
        <v>Above Budget</v>
      </c>
      <c r="T474">
        <f>Table1[[#This Row],[Actual_Sales]]-Table1[[#This Row],[COGS]]</f>
        <v>183</v>
      </c>
      <c r="U474">
        <v>150</v>
      </c>
      <c r="V474">
        <f>Table1[[#This Row],[Gross_Margin]]-Table1[[#This Row],[Budget_Margin]]</f>
        <v>33</v>
      </c>
      <c r="W474" s="5">
        <f>IF(
Table1[[#This Row],[Budget_Margin]]=0,
"",
IF(
Table1[[#This Row],[Budget_Margin]]&gt;0,
(Table1[[#This Row],[Gross_Margin]]-Table1[[#This Row],[Budget_Margin]]) / Table1[[#This Row],[Budget_Margin]],
(Table1[[#This Row],[Gross_Margin]]-Table1[[#This Row],[Budget_Margin]]) / ABS(Table1[[#This Row],[Budget_Margin]])
)
)</f>
        <v>0.22</v>
      </c>
      <c r="X474" s="5" t="str">
        <f>IF(Table1[[#This Row],[Margin_Var]]&gt;=0, "Above Budget", "Below Budget")</f>
        <v>Above Budget</v>
      </c>
      <c r="Y474" s="5">
        <f>IFERROR(Table1[[#This Row],[Gross_Margin]]/Table1[[#This Row],[Actual_Sales]],0)</f>
        <v>0.6182432432432432</v>
      </c>
      <c r="Z474" s="5">
        <f>Table1[[#This Row],[Actual_Profit]]/Table1[[#This Row],[Actual_Sales]]</f>
        <v>0.42229729729729731</v>
      </c>
      <c r="AA474">
        <v>58</v>
      </c>
      <c r="AB474" s="5">
        <f>IFERROR(Table1[[#This Row],[Expenses]]/Table1[[#This Row],[Actual_Sales]],0)</f>
        <v>0.19594594594594594</v>
      </c>
      <c r="AC474">
        <v>36</v>
      </c>
      <c r="AD474">
        <v>803</v>
      </c>
      <c r="AE474" s="5">
        <f>IFERROR(Table1[[#This Row],[Inventory]]/Table1[[#This Row],[Actual_Sales]],0)</f>
        <v>2.7128378378378377</v>
      </c>
    </row>
    <row r="475" spans="1:31" x14ac:dyDescent="0.25">
      <c r="A475">
        <v>2217</v>
      </c>
      <c r="B475">
        <v>567</v>
      </c>
      <c r="C475">
        <v>8</v>
      </c>
      <c r="D475" s="2">
        <v>40544</v>
      </c>
      <c r="E475">
        <v>90</v>
      </c>
      <c r="F475">
        <v>70</v>
      </c>
      <c r="G475">
        <f>Table1[[#This Row],[Actual_Sales]]-Table1[[#This Row],[Budget_Sales]]</f>
        <v>20</v>
      </c>
      <c r="H475" s="5">
        <f>IF(
Table1[[#This Row],[Budget_Sales]]=0,
"",
IF(
Table1[[#This Row],[Budget_Sales]]&gt;0,
(Table1[[#This Row],[Actual_Sales]]-Table1[[#This Row],[Budget_Sales]])/Table1[[#This Row],[Budget_Sales]],
(Table1[[#This Row],[Actual_Sales]]-Table1[[#This Row],[Budget_Sales]])/ABS(Table1[[#This Row],[Budget_Sales]])
)
)</f>
        <v>0.2857142857142857</v>
      </c>
      <c r="I475" s="5" t="str">
        <f>IF(Table1[[#This Row],[Sales_Var]]&gt;=0,"Above Budget","Below Budget")</f>
        <v>Above Budget</v>
      </c>
      <c r="J475">
        <f>Table1[[#This Row],[Actual_Sales]]-(Table1[[#This Row],[COGS]]+Table1[[#This Row],[Expenses]])</f>
        <v>38</v>
      </c>
      <c r="K475">
        <v>50</v>
      </c>
      <c r="L475">
        <f>Table1[[#This Row],[Actual_Profit]]-Table1[[#This Row],[Budget_Profit]]</f>
        <v>-12</v>
      </c>
      <c r="M475" s="5">
        <f>IF(
Table1[[#This Row],[Budget_Profit]]=0,
"",
IF(
Table1[[#This Row],[Budget_Profit]]&gt;0,
(Table1[[#This Row],[Actual_Profit]]-Table1[[#This Row],[Budget_Profit]])/Table1[[#This Row],[Budget_Profit]],
(Table1[[#This Row],[Actual_Profit]]-Table1[[#This Row],[Budget_Profit]])/ABS(Table1[[#This Row],[Budget_Profit]])
)
)</f>
        <v>-0.24</v>
      </c>
      <c r="N475" s="5" t="str">
        <f>IF(Table1[[#This Row],[Profit_Var]]&gt;=0, "Above Budget", "Below Budget")</f>
        <v>Below Budget</v>
      </c>
      <c r="O475">
        <v>32</v>
      </c>
      <c r="P475">
        <v>20</v>
      </c>
      <c r="Q475">
        <f>Table1[[#This Row],[COGS]]-Table1[[#This Row],[Budget_COGS]]</f>
        <v>12</v>
      </c>
      <c r="R475" s="5">
        <f>IF(
Table1[[#This Row],[Budget_COGS]]=0,
"",
IF(
Table1[[#This Row],[Budget_COGS]]&gt;0,
(Table1[[#This Row],[Budget_COGS]]-Table1[[#This Row],[COGS]]) / Table1[[#This Row],[Budget_COGS]],
(Table1[[#This Row],[Budget_COGS]]-Table1[[#This Row],[COGS]]) / ABS(Table1[[#This Row],[Budget_COGS]])
)
)</f>
        <v>-0.6</v>
      </c>
      <c r="S475" s="5" t="str">
        <f>IF(Table1[[#This Row],[COGS _Var]]&gt;=0, "Above Budget", "Below Budget")</f>
        <v>Above Budget</v>
      </c>
      <c r="T475">
        <f>Table1[[#This Row],[Actual_Sales]]-Table1[[#This Row],[COGS]]</f>
        <v>58</v>
      </c>
      <c r="U475">
        <v>50</v>
      </c>
      <c r="V475">
        <f>Table1[[#This Row],[Gross_Margin]]-Table1[[#This Row],[Budget_Margin]]</f>
        <v>8</v>
      </c>
      <c r="W475" s="5">
        <f>IF(
Table1[[#This Row],[Budget_Margin]]=0,
"",
IF(
Table1[[#This Row],[Budget_Margin]]&gt;0,
(Table1[[#This Row],[Gross_Margin]]-Table1[[#This Row],[Budget_Margin]]) / Table1[[#This Row],[Budget_Margin]],
(Table1[[#This Row],[Gross_Margin]]-Table1[[#This Row],[Budget_Margin]]) / ABS(Table1[[#This Row],[Budget_Margin]])
)
)</f>
        <v>0.16</v>
      </c>
      <c r="X475" s="5" t="str">
        <f>IF(Table1[[#This Row],[Margin_Var]]&gt;=0, "Above Budget", "Below Budget")</f>
        <v>Above Budget</v>
      </c>
      <c r="Y475" s="5">
        <f>IFERROR(Table1[[#This Row],[Gross_Margin]]/Table1[[#This Row],[Actual_Sales]],0)</f>
        <v>0.64444444444444449</v>
      </c>
      <c r="Z475" s="5">
        <f>Table1[[#This Row],[Actual_Profit]]/Table1[[#This Row],[Actual_Sales]]</f>
        <v>0.42222222222222222</v>
      </c>
      <c r="AA475">
        <v>20</v>
      </c>
      <c r="AB475" s="5">
        <f>IFERROR(Table1[[#This Row],[Expenses]]/Table1[[#This Row],[Actual_Sales]],0)</f>
        <v>0.22222222222222221</v>
      </c>
      <c r="AC475">
        <v>8</v>
      </c>
      <c r="AD475">
        <v>456</v>
      </c>
      <c r="AE475" s="5">
        <f>IFERROR(Table1[[#This Row],[Inventory]]/Table1[[#This Row],[Actual_Sales]],0)</f>
        <v>5.0666666666666664</v>
      </c>
    </row>
    <row r="476" spans="1:31" x14ac:dyDescent="0.25">
      <c r="A476">
        <v>2236</v>
      </c>
      <c r="B476">
        <v>614</v>
      </c>
      <c r="C476">
        <v>9</v>
      </c>
      <c r="D476" s="2">
        <v>40544</v>
      </c>
      <c r="E476">
        <v>90</v>
      </c>
      <c r="F476">
        <v>70</v>
      </c>
      <c r="G476">
        <f>Table1[[#This Row],[Actual_Sales]]-Table1[[#This Row],[Budget_Sales]]</f>
        <v>20</v>
      </c>
      <c r="H476" s="5">
        <f>IF(
Table1[[#This Row],[Budget_Sales]]=0,
"",
IF(
Table1[[#This Row],[Budget_Sales]]&gt;0,
(Table1[[#This Row],[Actual_Sales]]-Table1[[#This Row],[Budget_Sales]])/Table1[[#This Row],[Budget_Sales]],
(Table1[[#This Row],[Actual_Sales]]-Table1[[#This Row],[Budget_Sales]])/ABS(Table1[[#This Row],[Budget_Sales]])
)
)</f>
        <v>0.2857142857142857</v>
      </c>
      <c r="I476" s="5" t="str">
        <f>IF(Table1[[#This Row],[Sales_Var]]&gt;=0,"Above Budget","Below Budget")</f>
        <v>Above Budget</v>
      </c>
      <c r="J476">
        <f>Table1[[#This Row],[Actual_Sales]]-(Table1[[#This Row],[COGS]]+Table1[[#This Row],[Expenses]])</f>
        <v>38</v>
      </c>
      <c r="K476">
        <v>50</v>
      </c>
      <c r="L476">
        <f>Table1[[#This Row],[Actual_Profit]]-Table1[[#This Row],[Budget_Profit]]</f>
        <v>-12</v>
      </c>
      <c r="M476" s="5">
        <f>IF(
Table1[[#This Row],[Budget_Profit]]=0,
"",
IF(
Table1[[#This Row],[Budget_Profit]]&gt;0,
(Table1[[#This Row],[Actual_Profit]]-Table1[[#This Row],[Budget_Profit]])/Table1[[#This Row],[Budget_Profit]],
(Table1[[#This Row],[Actual_Profit]]-Table1[[#This Row],[Budget_Profit]])/ABS(Table1[[#This Row],[Budget_Profit]])
)
)</f>
        <v>-0.24</v>
      </c>
      <c r="N476" s="5" t="str">
        <f>IF(Table1[[#This Row],[Profit_Var]]&gt;=0, "Above Budget", "Below Budget")</f>
        <v>Below Budget</v>
      </c>
      <c r="O476">
        <v>32</v>
      </c>
      <c r="P476">
        <v>20</v>
      </c>
      <c r="Q476">
        <f>Table1[[#This Row],[COGS]]-Table1[[#This Row],[Budget_COGS]]</f>
        <v>12</v>
      </c>
      <c r="R476" s="5">
        <f>IF(
Table1[[#This Row],[Budget_COGS]]=0,
"",
IF(
Table1[[#This Row],[Budget_COGS]]&gt;0,
(Table1[[#This Row],[Budget_COGS]]-Table1[[#This Row],[COGS]]) / Table1[[#This Row],[Budget_COGS]],
(Table1[[#This Row],[Budget_COGS]]-Table1[[#This Row],[COGS]]) / ABS(Table1[[#This Row],[Budget_COGS]])
)
)</f>
        <v>-0.6</v>
      </c>
      <c r="S476" s="5" t="str">
        <f>IF(Table1[[#This Row],[COGS _Var]]&gt;=0, "Above Budget", "Below Budget")</f>
        <v>Above Budget</v>
      </c>
      <c r="T476">
        <f>Table1[[#This Row],[Actual_Sales]]-Table1[[#This Row],[COGS]]</f>
        <v>58</v>
      </c>
      <c r="U476">
        <v>50</v>
      </c>
      <c r="V476">
        <f>Table1[[#This Row],[Gross_Margin]]-Table1[[#This Row],[Budget_Margin]]</f>
        <v>8</v>
      </c>
      <c r="W476" s="5">
        <f>IF(
Table1[[#This Row],[Budget_Margin]]=0,
"",
IF(
Table1[[#This Row],[Budget_Margin]]&gt;0,
(Table1[[#This Row],[Gross_Margin]]-Table1[[#This Row],[Budget_Margin]]) / Table1[[#This Row],[Budget_Margin]],
(Table1[[#This Row],[Gross_Margin]]-Table1[[#This Row],[Budget_Margin]]) / ABS(Table1[[#This Row],[Budget_Margin]])
)
)</f>
        <v>0.16</v>
      </c>
      <c r="X476" s="5" t="str">
        <f>IF(Table1[[#This Row],[Margin_Var]]&gt;=0, "Above Budget", "Below Budget")</f>
        <v>Above Budget</v>
      </c>
      <c r="Y476" s="5">
        <f>IFERROR(Table1[[#This Row],[Gross_Margin]]/Table1[[#This Row],[Actual_Sales]],0)</f>
        <v>0.64444444444444449</v>
      </c>
      <c r="Z476" s="5">
        <f>Table1[[#This Row],[Actual_Profit]]/Table1[[#This Row],[Actual_Sales]]</f>
        <v>0.42222222222222222</v>
      </c>
      <c r="AA476">
        <v>20</v>
      </c>
      <c r="AB476" s="5">
        <f>IFERROR(Table1[[#This Row],[Expenses]]/Table1[[#This Row],[Actual_Sales]],0)</f>
        <v>0.22222222222222221</v>
      </c>
      <c r="AC476">
        <v>8</v>
      </c>
      <c r="AD476">
        <v>821</v>
      </c>
      <c r="AE476" s="5">
        <f>IFERROR(Table1[[#This Row],[Inventory]]/Table1[[#This Row],[Actual_Sales]],0)</f>
        <v>9.1222222222222218</v>
      </c>
    </row>
    <row r="477" spans="1:31" x14ac:dyDescent="0.25">
      <c r="A477">
        <v>2277</v>
      </c>
      <c r="B477">
        <v>781</v>
      </c>
      <c r="C477">
        <v>11</v>
      </c>
      <c r="D477" s="2">
        <v>40544</v>
      </c>
      <c r="E477">
        <v>90</v>
      </c>
      <c r="F477">
        <v>80</v>
      </c>
      <c r="G477">
        <f>Table1[[#This Row],[Actual_Sales]]-Table1[[#This Row],[Budget_Sales]]</f>
        <v>10</v>
      </c>
      <c r="H477" s="5">
        <f>IF(
Table1[[#This Row],[Budget_Sales]]=0,
"",
IF(
Table1[[#This Row],[Budget_Sales]]&gt;0,
(Table1[[#This Row],[Actual_Sales]]-Table1[[#This Row],[Budget_Sales]])/Table1[[#This Row],[Budget_Sales]],
(Table1[[#This Row],[Actual_Sales]]-Table1[[#This Row],[Budget_Sales]])/ABS(Table1[[#This Row],[Budget_Sales]])
)
)</f>
        <v>0.125</v>
      </c>
      <c r="I477" s="5" t="str">
        <f>IF(Table1[[#This Row],[Sales_Var]]&gt;=0,"Above Budget","Below Budget")</f>
        <v>Above Budget</v>
      </c>
      <c r="J477">
        <f>Table1[[#This Row],[Actual_Sales]]-(Table1[[#This Row],[COGS]]+Table1[[#This Row],[Expenses]])</f>
        <v>38</v>
      </c>
      <c r="K477">
        <v>40</v>
      </c>
      <c r="L477">
        <f>Table1[[#This Row],[Actual_Profit]]-Table1[[#This Row],[Budget_Profit]]</f>
        <v>-2</v>
      </c>
      <c r="M477" s="5">
        <f>IF(
Table1[[#This Row],[Budget_Profit]]=0,
"",
IF(
Table1[[#This Row],[Budget_Profit]]&gt;0,
(Table1[[#This Row],[Actual_Profit]]-Table1[[#This Row],[Budget_Profit]])/Table1[[#This Row],[Budget_Profit]],
(Table1[[#This Row],[Actual_Profit]]-Table1[[#This Row],[Budget_Profit]])/ABS(Table1[[#This Row],[Budget_Profit]])
)
)</f>
        <v>-0.05</v>
      </c>
      <c r="N477" s="5" t="str">
        <f>IF(Table1[[#This Row],[Profit_Var]]&gt;=0, "Above Budget", "Below Budget")</f>
        <v>Below Budget</v>
      </c>
      <c r="O477">
        <v>32</v>
      </c>
      <c r="P477">
        <v>30</v>
      </c>
      <c r="Q477">
        <f>Table1[[#This Row],[COGS]]-Table1[[#This Row],[Budget_COGS]]</f>
        <v>2</v>
      </c>
      <c r="R477" s="5">
        <f>IF(
Table1[[#This Row],[Budget_COGS]]=0,
"",
IF(
Table1[[#This Row],[Budget_COGS]]&gt;0,
(Table1[[#This Row],[Budget_COGS]]-Table1[[#This Row],[COGS]]) / Table1[[#This Row],[Budget_COGS]],
(Table1[[#This Row],[Budget_COGS]]-Table1[[#This Row],[COGS]]) / ABS(Table1[[#This Row],[Budget_COGS]])
)
)</f>
        <v>-6.6666666666666666E-2</v>
      </c>
      <c r="S477" s="5" t="str">
        <f>IF(Table1[[#This Row],[COGS _Var]]&gt;=0, "Above Budget", "Below Budget")</f>
        <v>Above Budget</v>
      </c>
      <c r="T477">
        <f>Table1[[#This Row],[Actual_Sales]]-Table1[[#This Row],[COGS]]</f>
        <v>58</v>
      </c>
      <c r="U477">
        <v>50</v>
      </c>
      <c r="V477">
        <f>Table1[[#This Row],[Gross_Margin]]-Table1[[#This Row],[Budget_Margin]]</f>
        <v>8</v>
      </c>
      <c r="W477" s="5">
        <f>IF(
Table1[[#This Row],[Budget_Margin]]=0,
"",
IF(
Table1[[#This Row],[Budget_Margin]]&gt;0,
(Table1[[#This Row],[Gross_Margin]]-Table1[[#This Row],[Budget_Margin]]) / Table1[[#This Row],[Budget_Margin]],
(Table1[[#This Row],[Gross_Margin]]-Table1[[#This Row],[Budget_Margin]]) / ABS(Table1[[#This Row],[Budget_Margin]])
)
)</f>
        <v>0.16</v>
      </c>
      <c r="X477" s="5" t="str">
        <f>IF(Table1[[#This Row],[Margin_Var]]&gt;=0, "Above Budget", "Below Budget")</f>
        <v>Above Budget</v>
      </c>
      <c r="Y477" s="5">
        <f>IFERROR(Table1[[#This Row],[Gross_Margin]]/Table1[[#This Row],[Actual_Sales]],0)</f>
        <v>0.64444444444444449</v>
      </c>
      <c r="Z477" s="5">
        <f>Table1[[#This Row],[Actual_Profit]]/Table1[[#This Row],[Actual_Sales]]</f>
        <v>0.42222222222222222</v>
      </c>
      <c r="AA477">
        <v>20</v>
      </c>
      <c r="AB477" s="5">
        <f>IFERROR(Table1[[#This Row],[Expenses]]/Table1[[#This Row],[Actual_Sales]],0)</f>
        <v>0.22222222222222221</v>
      </c>
      <c r="AC477">
        <v>8</v>
      </c>
      <c r="AD477">
        <v>821</v>
      </c>
      <c r="AE477" s="5">
        <f>IFERROR(Table1[[#This Row],[Inventory]]/Table1[[#This Row],[Actual_Sales]],0)</f>
        <v>9.1222222222222218</v>
      </c>
    </row>
    <row r="478" spans="1:31" x14ac:dyDescent="0.25">
      <c r="A478">
        <v>2301</v>
      </c>
      <c r="B478">
        <v>978</v>
      </c>
      <c r="C478">
        <v>13</v>
      </c>
      <c r="D478" s="2">
        <v>40544</v>
      </c>
      <c r="E478">
        <v>90</v>
      </c>
      <c r="F478">
        <v>80</v>
      </c>
      <c r="G478">
        <f>Table1[[#This Row],[Actual_Sales]]-Table1[[#This Row],[Budget_Sales]]</f>
        <v>10</v>
      </c>
      <c r="H478" s="5">
        <f>IF(
Table1[[#This Row],[Budget_Sales]]=0,
"",
IF(
Table1[[#This Row],[Budget_Sales]]&gt;0,
(Table1[[#This Row],[Actual_Sales]]-Table1[[#This Row],[Budget_Sales]])/Table1[[#This Row],[Budget_Sales]],
(Table1[[#This Row],[Actual_Sales]]-Table1[[#This Row],[Budget_Sales]])/ABS(Table1[[#This Row],[Budget_Sales]])
)
)</f>
        <v>0.125</v>
      </c>
      <c r="I478" s="5" t="str">
        <f>IF(Table1[[#This Row],[Sales_Var]]&gt;=0,"Above Budget","Below Budget")</f>
        <v>Above Budget</v>
      </c>
      <c r="J478">
        <f>Table1[[#This Row],[Actual_Sales]]-(Table1[[#This Row],[COGS]]+Table1[[#This Row],[Expenses]])</f>
        <v>38</v>
      </c>
      <c r="K478">
        <v>40</v>
      </c>
      <c r="L478">
        <f>Table1[[#This Row],[Actual_Profit]]-Table1[[#This Row],[Budget_Profit]]</f>
        <v>-2</v>
      </c>
      <c r="M478" s="5">
        <f>IF(
Table1[[#This Row],[Budget_Profit]]=0,
"",
IF(
Table1[[#This Row],[Budget_Profit]]&gt;0,
(Table1[[#This Row],[Actual_Profit]]-Table1[[#This Row],[Budget_Profit]])/Table1[[#This Row],[Budget_Profit]],
(Table1[[#This Row],[Actual_Profit]]-Table1[[#This Row],[Budget_Profit]])/ABS(Table1[[#This Row],[Budget_Profit]])
)
)</f>
        <v>-0.05</v>
      </c>
      <c r="N478" s="5" t="str">
        <f>IF(Table1[[#This Row],[Profit_Var]]&gt;=0, "Above Budget", "Below Budget")</f>
        <v>Below Budget</v>
      </c>
      <c r="O478">
        <v>32</v>
      </c>
      <c r="P478">
        <v>30</v>
      </c>
      <c r="Q478">
        <f>Table1[[#This Row],[COGS]]-Table1[[#This Row],[Budget_COGS]]</f>
        <v>2</v>
      </c>
      <c r="R478" s="5">
        <f>IF(
Table1[[#This Row],[Budget_COGS]]=0,
"",
IF(
Table1[[#This Row],[Budget_COGS]]&gt;0,
(Table1[[#This Row],[Budget_COGS]]-Table1[[#This Row],[COGS]]) / Table1[[#This Row],[Budget_COGS]],
(Table1[[#This Row],[Budget_COGS]]-Table1[[#This Row],[COGS]]) / ABS(Table1[[#This Row],[Budget_COGS]])
)
)</f>
        <v>-6.6666666666666666E-2</v>
      </c>
      <c r="S478" s="5" t="str">
        <f>IF(Table1[[#This Row],[COGS _Var]]&gt;=0, "Above Budget", "Below Budget")</f>
        <v>Above Budget</v>
      </c>
      <c r="T478">
        <f>Table1[[#This Row],[Actual_Sales]]-Table1[[#This Row],[COGS]]</f>
        <v>58</v>
      </c>
      <c r="U478">
        <v>50</v>
      </c>
      <c r="V478">
        <f>Table1[[#This Row],[Gross_Margin]]-Table1[[#This Row],[Budget_Margin]]</f>
        <v>8</v>
      </c>
      <c r="W478" s="5">
        <f>IF(
Table1[[#This Row],[Budget_Margin]]=0,
"",
IF(
Table1[[#This Row],[Budget_Margin]]&gt;0,
(Table1[[#This Row],[Gross_Margin]]-Table1[[#This Row],[Budget_Margin]]) / Table1[[#This Row],[Budget_Margin]],
(Table1[[#This Row],[Gross_Margin]]-Table1[[#This Row],[Budget_Margin]]) / ABS(Table1[[#This Row],[Budget_Margin]])
)
)</f>
        <v>0.16</v>
      </c>
      <c r="X478" s="5" t="str">
        <f>IF(Table1[[#This Row],[Margin_Var]]&gt;=0, "Above Budget", "Below Budget")</f>
        <v>Above Budget</v>
      </c>
      <c r="Y478" s="5">
        <f>IFERROR(Table1[[#This Row],[Gross_Margin]]/Table1[[#This Row],[Actual_Sales]],0)</f>
        <v>0.64444444444444449</v>
      </c>
      <c r="Z478" s="5">
        <f>Table1[[#This Row],[Actual_Profit]]/Table1[[#This Row],[Actual_Sales]]</f>
        <v>0.42222222222222222</v>
      </c>
      <c r="AA478">
        <v>20</v>
      </c>
      <c r="AB478" s="5">
        <f>IFERROR(Table1[[#This Row],[Expenses]]/Table1[[#This Row],[Actual_Sales]],0)</f>
        <v>0.22222222222222221</v>
      </c>
      <c r="AC478">
        <v>8</v>
      </c>
      <c r="AD478">
        <v>456</v>
      </c>
      <c r="AE478" s="5">
        <f>IFERROR(Table1[[#This Row],[Inventory]]/Table1[[#This Row],[Actual_Sales]],0)</f>
        <v>5.0666666666666664</v>
      </c>
    </row>
    <row r="479" spans="1:31" x14ac:dyDescent="0.25">
      <c r="A479">
        <v>1430</v>
      </c>
      <c r="B479">
        <v>303</v>
      </c>
      <c r="C479">
        <v>5</v>
      </c>
      <c r="D479" s="2">
        <v>40422</v>
      </c>
      <c r="E479">
        <v>199</v>
      </c>
      <c r="F479">
        <v>230</v>
      </c>
      <c r="G479">
        <f>Table1[[#This Row],[Actual_Sales]]-Table1[[#This Row],[Budget_Sales]]</f>
        <v>-31</v>
      </c>
      <c r="H479" s="5">
        <f>IF(
Table1[[#This Row],[Budget_Sales]]=0,
"",
IF(
Table1[[#This Row],[Budget_Sales]]&gt;0,
(Table1[[#This Row],[Actual_Sales]]-Table1[[#This Row],[Budget_Sales]])/Table1[[#This Row],[Budget_Sales]],
(Table1[[#This Row],[Actual_Sales]]-Table1[[#This Row],[Budget_Sales]])/ABS(Table1[[#This Row],[Budget_Sales]])
)
)</f>
        <v>-0.13478260869565217</v>
      </c>
      <c r="I479" s="5" t="str">
        <f>IF(Table1[[#This Row],[Sales_Var]]&gt;=0,"Above Budget","Below Budget")</f>
        <v>Below Budget</v>
      </c>
      <c r="J479">
        <f>Table1[[#This Row],[Actual_Sales]]-(Table1[[#This Row],[COGS]]+Table1[[#This Row],[Expenses]])</f>
        <v>84</v>
      </c>
      <c r="K479">
        <v>110</v>
      </c>
      <c r="L479">
        <f>Table1[[#This Row],[Actual_Profit]]-Table1[[#This Row],[Budget_Profit]]</f>
        <v>-26</v>
      </c>
      <c r="M479" s="5">
        <f>IF(
Table1[[#This Row],[Budget_Profit]]=0,
"",
IF(
Table1[[#This Row],[Budget_Profit]]&gt;0,
(Table1[[#This Row],[Actual_Profit]]-Table1[[#This Row],[Budget_Profit]])/Table1[[#This Row],[Budget_Profit]],
(Table1[[#This Row],[Actual_Profit]]-Table1[[#This Row],[Budget_Profit]])/ABS(Table1[[#This Row],[Budget_Profit]])
)
)</f>
        <v>-0.23636363636363636</v>
      </c>
      <c r="N479" s="5" t="str">
        <f>IF(Table1[[#This Row],[Profit_Var]]&gt;=0, "Above Budget", "Below Budget")</f>
        <v>Below Budget</v>
      </c>
      <c r="O479">
        <v>81</v>
      </c>
      <c r="P479">
        <v>90</v>
      </c>
      <c r="Q479">
        <f>Table1[[#This Row],[COGS]]-Table1[[#This Row],[Budget_COGS]]</f>
        <v>-9</v>
      </c>
      <c r="R479" s="5">
        <f>IF(
Table1[[#This Row],[Budget_COGS]]=0,
"",
IF(
Table1[[#This Row],[Budget_COGS]]&gt;0,
(Table1[[#This Row],[Budget_COGS]]-Table1[[#This Row],[COGS]]) / Table1[[#This Row],[Budget_COGS]],
(Table1[[#This Row],[Budget_COGS]]-Table1[[#This Row],[COGS]]) / ABS(Table1[[#This Row],[Budget_COGS]])
)
)</f>
        <v>0.1</v>
      </c>
      <c r="S479" s="5" t="str">
        <f>IF(Table1[[#This Row],[COGS _Var]]&gt;=0, "Above Budget", "Below Budget")</f>
        <v>Below Budget</v>
      </c>
      <c r="T479">
        <f>Table1[[#This Row],[Actual_Sales]]-Table1[[#This Row],[COGS]]</f>
        <v>118</v>
      </c>
      <c r="U479">
        <v>140</v>
      </c>
      <c r="V479">
        <f>Table1[[#This Row],[Gross_Margin]]-Table1[[#This Row],[Budget_Margin]]</f>
        <v>-22</v>
      </c>
      <c r="W479" s="5">
        <f>IF(
Table1[[#This Row],[Budget_Margin]]=0,
"",
IF(
Table1[[#This Row],[Budget_Margin]]&gt;0,
(Table1[[#This Row],[Gross_Margin]]-Table1[[#This Row],[Budget_Margin]]) / Table1[[#This Row],[Budget_Margin]],
(Table1[[#This Row],[Gross_Margin]]-Table1[[#This Row],[Budget_Margin]]) / ABS(Table1[[#This Row],[Budget_Margin]])
)
)</f>
        <v>-0.15714285714285714</v>
      </c>
      <c r="X479" s="5" t="str">
        <f>IF(Table1[[#This Row],[Margin_Var]]&gt;=0, "Above Budget", "Below Budget")</f>
        <v>Below Budget</v>
      </c>
      <c r="Y479" s="5">
        <f>IFERROR(Table1[[#This Row],[Gross_Margin]]/Table1[[#This Row],[Actual_Sales]],0)</f>
        <v>0.59296482412060303</v>
      </c>
      <c r="Z479" s="5">
        <f>Table1[[#This Row],[Actual_Profit]]/Table1[[#This Row],[Actual_Sales]]</f>
        <v>0.42211055276381909</v>
      </c>
      <c r="AA479">
        <v>34</v>
      </c>
      <c r="AB479" s="5">
        <f>IFERROR(Table1[[#This Row],[Expenses]]/Table1[[#This Row],[Actual_Sales]],0)</f>
        <v>0.17085427135678391</v>
      </c>
      <c r="AC479">
        <v>22</v>
      </c>
      <c r="AD479">
        <v>588</v>
      </c>
      <c r="AE479" s="5">
        <f>IFERROR(Table1[[#This Row],[Inventory]]/Table1[[#This Row],[Actual_Sales]],0)</f>
        <v>2.9547738693467336</v>
      </c>
    </row>
    <row r="480" spans="1:31" x14ac:dyDescent="0.25">
      <c r="A480">
        <v>1558</v>
      </c>
      <c r="B480">
        <v>815</v>
      </c>
      <c r="C480">
        <v>11</v>
      </c>
      <c r="D480" s="2">
        <v>40422</v>
      </c>
      <c r="E480">
        <v>199</v>
      </c>
      <c r="F480">
        <v>170</v>
      </c>
      <c r="G480">
        <f>Table1[[#This Row],[Actual_Sales]]-Table1[[#This Row],[Budget_Sales]]</f>
        <v>29</v>
      </c>
      <c r="H480" s="5">
        <f>IF(
Table1[[#This Row],[Budget_Sales]]=0,
"",
IF(
Table1[[#This Row],[Budget_Sales]]&gt;0,
(Table1[[#This Row],[Actual_Sales]]-Table1[[#This Row],[Budget_Sales]])/Table1[[#This Row],[Budget_Sales]],
(Table1[[#This Row],[Actual_Sales]]-Table1[[#This Row],[Budget_Sales]])/ABS(Table1[[#This Row],[Budget_Sales]])
)
)</f>
        <v>0.17058823529411765</v>
      </c>
      <c r="I480" s="5" t="str">
        <f>IF(Table1[[#This Row],[Sales_Var]]&gt;=0,"Above Budget","Below Budget")</f>
        <v>Above Budget</v>
      </c>
      <c r="J480">
        <f>Table1[[#This Row],[Actual_Sales]]-(Table1[[#This Row],[COGS]]+Table1[[#This Row],[Expenses]])</f>
        <v>84</v>
      </c>
      <c r="K480">
        <v>80</v>
      </c>
      <c r="L480">
        <f>Table1[[#This Row],[Actual_Profit]]-Table1[[#This Row],[Budget_Profit]]</f>
        <v>4</v>
      </c>
      <c r="M480" s="5">
        <f>IF(
Table1[[#This Row],[Budget_Profit]]=0,
"",
IF(
Table1[[#This Row],[Budget_Profit]]&gt;0,
(Table1[[#This Row],[Actual_Profit]]-Table1[[#This Row],[Budget_Profit]])/Table1[[#This Row],[Budget_Profit]],
(Table1[[#This Row],[Actual_Profit]]-Table1[[#This Row],[Budget_Profit]])/ABS(Table1[[#This Row],[Budget_Profit]])
)
)</f>
        <v>0.05</v>
      </c>
      <c r="N480" s="5" t="str">
        <f>IF(Table1[[#This Row],[Profit_Var]]&gt;=0, "Above Budget", "Below Budget")</f>
        <v>Above Budget</v>
      </c>
      <c r="O480">
        <v>81</v>
      </c>
      <c r="P480">
        <v>60</v>
      </c>
      <c r="Q480">
        <f>Table1[[#This Row],[COGS]]-Table1[[#This Row],[Budget_COGS]]</f>
        <v>21</v>
      </c>
      <c r="R480" s="5">
        <f>IF(
Table1[[#This Row],[Budget_COGS]]=0,
"",
IF(
Table1[[#This Row],[Budget_COGS]]&gt;0,
(Table1[[#This Row],[Budget_COGS]]-Table1[[#This Row],[COGS]]) / Table1[[#This Row],[Budget_COGS]],
(Table1[[#This Row],[Budget_COGS]]-Table1[[#This Row],[COGS]]) / ABS(Table1[[#This Row],[Budget_COGS]])
)
)</f>
        <v>-0.35</v>
      </c>
      <c r="S480" s="5" t="str">
        <f>IF(Table1[[#This Row],[COGS _Var]]&gt;=0, "Above Budget", "Below Budget")</f>
        <v>Above Budget</v>
      </c>
      <c r="T480">
        <f>Table1[[#This Row],[Actual_Sales]]-Table1[[#This Row],[COGS]]</f>
        <v>118</v>
      </c>
      <c r="U480">
        <v>110</v>
      </c>
      <c r="V480">
        <f>Table1[[#This Row],[Gross_Margin]]-Table1[[#This Row],[Budget_Margin]]</f>
        <v>8</v>
      </c>
      <c r="W480" s="5">
        <f>IF(
Table1[[#This Row],[Budget_Margin]]=0,
"",
IF(
Table1[[#This Row],[Budget_Margin]]&gt;0,
(Table1[[#This Row],[Gross_Margin]]-Table1[[#This Row],[Budget_Margin]]) / Table1[[#This Row],[Budget_Margin]],
(Table1[[#This Row],[Gross_Margin]]-Table1[[#This Row],[Budget_Margin]]) / ABS(Table1[[#This Row],[Budget_Margin]])
)
)</f>
        <v>7.2727272727272724E-2</v>
      </c>
      <c r="X480" s="5" t="str">
        <f>IF(Table1[[#This Row],[Margin_Var]]&gt;=0, "Above Budget", "Below Budget")</f>
        <v>Above Budget</v>
      </c>
      <c r="Y480" s="5">
        <f>IFERROR(Table1[[#This Row],[Gross_Margin]]/Table1[[#This Row],[Actual_Sales]],0)</f>
        <v>0.59296482412060303</v>
      </c>
      <c r="Z480" s="5">
        <f>Table1[[#This Row],[Actual_Profit]]/Table1[[#This Row],[Actual_Sales]]</f>
        <v>0.42211055276381909</v>
      </c>
      <c r="AA480">
        <v>34</v>
      </c>
      <c r="AB480" s="5">
        <f>IFERROR(Table1[[#This Row],[Expenses]]/Table1[[#This Row],[Actual_Sales]],0)</f>
        <v>0.17085427135678391</v>
      </c>
      <c r="AC480">
        <v>22</v>
      </c>
      <c r="AD480">
        <v>588</v>
      </c>
      <c r="AE480" s="5">
        <f>IFERROR(Table1[[#This Row],[Inventory]]/Table1[[#This Row],[Actual_Sales]],0)</f>
        <v>2.9547738693467336</v>
      </c>
    </row>
    <row r="481" spans="1:31" x14ac:dyDescent="0.25">
      <c r="A481">
        <v>1541</v>
      </c>
      <c r="B481">
        <v>714</v>
      </c>
      <c r="C481">
        <v>12</v>
      </c>
      <c r="D481" s="2">
        <v>40422</v>
      </c>
      <c r="E481">
        <v>199</v>
      </c>
      <c r="F481">
        <v>130</v>
      </c>
      <c r="G481">
        <f>Table1[[#This Row],[Actual_Sales]]-Table1[[#This Row],[Budget_Sales]]</f>
        <v>69</v>
      </c>
      <c r="H481" s="5">
        <f>IF(
Table1[[#This Row],[Budget_Sales]]=0,
"",
IF(
Table1[[#This Row],[Budget_Sales]]&gt;0,
(Table1[[#This Row],[Actual_Sales]]-Table1[[#This Row],[Budget_Sales]])/Table1[[#This Row],[Budget_Sales]],
(Table1[[#This Row],[Actual_Sales]]-Table1[[#This Row],[Budget_Sales]])/ABS(Table1[[#This Row],[Budget_Sales]])
)
)</f>
        <v>0.53076923076923077</v>
      </c>
      <c r="I481" s="5" t="str">
        <f>IF(Table1[[#This Row],[Sales_Var]]&gt;=0,"Above Budget","Below Budget")</f>
        <v>Above Budget</v>
      </c>
      <c r="J481">
        <f>Table1[[#This Row],[Actual_Sales]]-(Table1[[#This Row],[COGS]]+Table1[[#This Row],[Expenses]])</f>
        <v>84</v>
      </c>
      <c r="K481">
        <v>70</v>
      </c>
      <c r="L481">
        <f>Table1[[#This Row],[Actual_Profit]]-Table1[[#This Row],[Budget_Profit]]</f>
        <v>14</v>
      </c>
      <c r="M481" s="5">
        <f>IF(
Table1[[#This Row],[Budget_Profit]]=0,
"",
IF(
Table1[[#This Row],[Budget_Profit]]&gt;0,
(Table1[[#This Row],[Actual_Profit]]-Table1[[#This Row],[Budget_Profit]])/Table1[[#This Row],[Budget_Profit]],
(Table1[[#This Row],[Actual_Profit]]-Table1[[#This Row],[Budget_Profit]])/ABS(Table1[[#This Row],[Budget_Profit]])
)
)</f>
        <v>0.2</v>
      </c>
      <c r="N481" s="5" t="str">
        <f>IF(Table1[[#This Row],[Profit_Var]]&gt;=0, "Above Budget", "Below Budget")</f>
        <v>Above Budget</v>
      </c>
      <c r="O481">
        <v>81</v>
      </c>
      <c r="P481">
        <v>50</v>
      </c>
      <c r="Q481">
        <f>Table1[[#This Row],[COGS]]-Table1[[#This Row],[Budget_COGS]]</f>
        <v>31</v>
      </c>
      <c r="R481" s="5">
        <f>IF(
Table1[[#This Row],[Budget_COGS]]=0,
"",
IF(
Table1[[#This Row],[Budget_COGS]]&gt;0,
(Table1[[#This Row],[Budget_COGS]]-Table1[[#This Row],[COGS]]) / Table1[[#This Row],[Budget_COGS]],
(Table1[[#This Row],[Budget_COGS]]-Table1[[#This Row],[COGS]]) / ABS(Table1[[#This Row],[Budget_COGS]])
)
)</f>
        <v>-0.62</v>
      </c>
      <c r="S481" s="5" t="str">
        <f>IF(Table1[[#This Row],[COGS _Var]]&gt;=0, "Above Budget", "Below Budget")</f>
        <v>Above Budget</v>
      </c>
      <c r="T481">
        <f>Table1[[#This Row],[Actual_Sales]]-Table1[[#This Row],[COGS]]</f>
        <v>118</v>
      </c>
      <c r="U481">
        <v>80</v>
      </c>
      <c r="V481">
        <f>Table1[[#This Row],[Gross_Margin]]-Table1[[#This Row],[Budget_Margin]]</f>
        <v>38</v>
      </c>
      <c r="W481" s="5">
        <f>IF(
Table1[[#This Row],[Budget_Margin]]=0,
"",
IF(
Table1[[#This Row],[Budget_Margin]]&gt;0,
(Table1[[#This Row],[Gross_Margin]]-Table1[[#This Row],[Budget_Margin]]) / Table1[[#This Row],[Budget_Margin]],
(Table1[[#This Row],[Gross_Margin]]-Table1[[#This Row],[Budget_Margin]]) / ABS(Table1[[#This Row],[Budget_Margin]])
)
)</f>
        <v>0.47499999999999998</v>
      </c>
      <c r="X481" s="5" t="str">
        <f>IF(Table1[[#This Row],[Margin_Var]]&gt;=0, "Above Budget", "Below Budget")</f>
        <v>Above Budget</v>
      </c>
      <c r="Y481" s="5">
        <f>IFERROR(Table1[[#This Row],[Gross_Margin]]/Table1[[#This Row],[Actual_Sales]],0)</f>
        <v>0.59296482412060303</v>
      </c>
      <c r="Z481" s="5">
        <f>Table1[[#This Row],[Actual_Profit]]/Table1[[#This Row],[Actual_Sales]]</f>
        <v>0.42211055276381909</v>
      </c>
      <c r="AA481">
        <v>34</v>
      </c>
      <c r="AB481" s="5">
        <f>IFERROR(Table1[[#This Row],[Expenses]]/Table1[[#This Row],[Actual_Sales]],0)</f>
        <v>0.17085427135678391</v>
      </c>
      <c r="AC481">
        <v>22</v>
      </c>
      <c r="AD481">
        <v>588</v>
      </c>
      <c r="AE481" s="5">
        <f>IFERROR(Table1[[#This Row],[Inventory]]/Table1[[#This Row],[Actual_Sales]],0)</f>
        <v>2.9547738693467336</v>
      </c>
    </row>
    <row r="482" spans="1:31" x14ac:dyDescent="0.25">
      <c r="A482">
        <v>1525</v>
      </c>
      <c r="B482">
        <v>646</v>
      </c>
      <c r="C482">
        <v>13</v>
      </c>
      <c r="D482" s="2">
        <v>40422</v>
      </c>
      <c r="E482">
        <v>199</v>
      </c>
      <c r="F482">
        <v>210</v>
      </c>
      <c r="G482">
        <f>Table1[[#This Row],[Actual_Sales]]-Table1[[#This Row],[Budget_Sales]]</f>
        <v>-11</v>
      </c>
      <c r="H482" s="5">
        <f>IF(
Table1[[#This Row],[Budget_Sales]]=0,
"",
IF(
Table1[[#This Row],[Budget_Sales]]&gt;0,
(Table1[[#This Row],[Actual_Sales]]-Table1[[#This Row],[Budget_Sales]])/Table1[[#This Row],[Budget_Sales]],
(Table1[[#This Row],[Actual_Sales]]-Table1[[#This Row],[Budget_Sales]])/ABS(Table1[[#This Row],[Budget_Sales]])
)
)</f>
        <v>-5.2380952380952382E-2</v>
      </c>
      <c r="I482" s="5" t="str">
        <f>IF(Table1[[#This Row],[Sales_Var]]&gt;=0,"Above Budget","Below Budget")</f>
        <v>Below Budget</v>
      </c>
      <c r="J482">
        <f>Table1[[#This Row],[Actual_Sales]]-(Table1[[#This Row],[COGS]]+Table1[[#This Row],[Expenses]])</f>
        <v>84</v>
      </c>
      <c r="K482">
        <v>100</v>
      </c>
      <c r="L482">
        <f>Table1[[#This Row],[Actual_Profit]]-Table1[[#This Row],[Budget_Profit]]</f>
        <v>-16</v>
      </c>
      <c r="M482" s="5">
        <f>IF(
Table1[[#This Row],[Budget_Profit]]=0,
"",
IF(
Table1[[#This Row],[Budget_Profit]]&gt;0,
(Table1[[#This Row],[Actual_Profit]]-Table1[[#This Row],[Budget_Profit]])/Table1[[#This Row],[Budget_Profit]],
(Table1[[#This Row],[Actual_Profit]]-Table1[[#This Row],[Budget_Profit]])/ABS(Table1[[#This Row],[Budget_Profit]])
)
)</f>
        <v>-0.16</v>
      </c>
      <c r="N482" s="5" t="str">
        <f>IF(Table1[[#This Row],[Profit_Var]]&gt;=0, "Above Budget", "Below Budget")</f>
        <v>Below Budget</v>
      </c>
      <c r="O482">
        <v>81</v>
      </c>
      <c r="P482">
        <v>80</v>
      </c>
      <c r="Q482">
        <f>Table1[[#This Row],[COGS]]-Table1[[#This Row],[Budget_COGS]]</f>
        <v>1</v>
      </c>
      <c r="R482" s="5">
        <f>IF(
Table1[[#This Row],[Budget_COGS]]=0,
"",
IF(
Table1[[#This Row],[Budget_COGS]]&gt;0,
(Table1[[#This Row],[Budget_COGS]]-Table1[[#This Row],[COGS]]) / Table1[[#This Row],[Budget_COGS]],
(Table1[[#This Row],[Budget_COGS]]-Table1[[#This Row],[COGS]]) / ABS(Table1[[#This Row],[Budget_COGS]])
)
)</f>
        <v>-1.2500000000000001E-2</v>
      </c>
      <c r="S482" s="5" t="str">
        <f>IF(Table1[[#This Row],[COGS _Var]]&gt;=0, "Above Budget", "Below Budget")</f>
        <v>Above Budget</v>
      </c>
      <c r="T482">
        <f>Table1[[#This Row],[Actual_Sales]]-Table1[[#This Row],[COGS]]</f>
        <v>118</v>
      </c>
      <c r="U482">
        <v>130</v>
      </c>
      <c r="V482">
        <f>Table1[[#This Row],[Gross_Margin]]-Table1[[#This Row],[Budget_Margin]]</f>
        <v>-12</v>
      </c>
      <c r="W482" s="5">
        <f>IF(
Table1[[#This Row],[Budget_Margin]]=0,
"",
IF(
Table1[[#This Row],[Budget_Margin]]&gt;0,
(Table1[[#This Row],[Gross_Margin]]-Table1[[#This Row],[Budget_Margin]]) / Table1[[#This Row],[Budget_Margin]],
(Table1[[#This Row],[Gross_Margin]]-Table1[[#This Row],[Budget_Margin]]) / ABS(Table1[[#This Row],[Budget_Margin]])
)
)</f>
        <v>-9.2307692307692313E-2</v>
      </c>
      <c r="X482" s="5" t="str">
        <f>IF(Table1[[#This Row],[Margin_Var]]&gt;=0, "Above Budget", "Below Budget")</f>
        <v>Below Budget</v>
      </c>
      <c r="Y482" s="5">
        <f>IFERROR(Table1[[#This Row],[Gross_Margin]]/Table1[[#This Row],[Actual_Sales]],0)</f>
        <v>0.59296482412060303</v>
      </c>
      <c r="Z482" s="5">
        <f>Table1[[#This Row],[Actual_Profit]]/Table1[[#This Row],[Actual_Sales]]</f>
        <v>0.42211055276381909</v>
      </c>
      <c r="AA482">
        <v>34</v>
      </c>
      <c r="AB482" s="5">
        <f>IFERROR(Table1[[#This Row],[Expenses]]/Table1[[#This Row],[Actual_Sales]],0)</f>
        <v>0.17085427135678391</v>
      </c>
      <c r="AC482">
        <v>22</v>
      </c>
      <c r="AD482">
        <v>588</v>
      </c>
      <c r="AE482" s="5">
        <f>IFERROR(Table1[[#This Row],[Inventory]]/Table1[[#This Row],[Actual_Sales]],0)</f>
        <v>2.9547738693467336</v>
      </c>
    </row>
    <row r="483" spans="1:31" x14ac:dyDescent="0.25">
      <c r="A483">
        <v>4247</v>
      </c>
      <c r="B483">
        <v>985</v>
      </c>
      <c r="C483">
        <v>2</v>
      </c>
      <c r="D483" s="2">
        <v>40878</v>
      </c>
      <c r="E483">
        <v>128</v>
      </c>
      <c r="F483">
        <v>140</v>
      </c>
      <c r="G483">
        <f>Table1[[#This Row],[Actual_Sales]]-Table1[[#This Row],[Budget_Sales]]</f>
        <v>-12</v>
      </c>
      <c r="H483" s="5">
        <f>IF(
Table1[[#This Row],[Budget_Sales]]=0,
"",
IF(
Table1[[#This Row],[Budget_Sales]]&gt;0,
(Table1[[#This Row],[Actual_Sales]]-Table1[[#This Row],[Budget_Sales]])/Table1[[#This Row],[Budget_Sales]],
(Table1[[#This Row],[Actual_Sales]]-Table1[[#This Row],[Budget_Sales]])/ABS(Table1[[#This Row],[Budget_Sales]])
)
)</f>
        <v>-8.5714285714285715E-2</v>
      </c>
      <c r="I483" s="5" t="str">
        <f>IF(Table1[[#This Row],[Sales_Var]]&gt;=0,"Above Budget","Below Budget")</f>
        <v>Below Budget</v>
      </c>
      <c r="J483">
        <f>Table1[[#This Row],[Actual_Sales]]-(Table1[[#This Row],[COGS]]+Table1[[#This Row],[Expenses]])</f>
        <v>54</v>
      </c>
      <c r="K483">
        <v>70</v>
      </c>
      <c r="L483">
        <f>Table1[[#This Row],[Actual_Profit]]-Table1[[#This Row],[Budget_Profit]]</f>
        <v>-16</v>
      </c>
      <c r="M483" s="5">
        <f>IF(
Table1[[#This Row],[Budget_Profit]]=0,
"",
IF(
Table1[[#This Row],[Budget_Profit]]&gt;0,
(Table1[[#This Row],[Actual_Profit]]-Table1[[#This Row],[Budget_Profit]])/Table1[[#This Row],[Budget_Profit]],
(Table1[[#This Row],[Actual_Profit]]-Table1[[#This Row],[Budget_Profit]])/ABS(Table1[[#This Row],[Budget_Profit]])
)
)</f>
        <v>-0.22857142857142856</v>
      </c>
      <c r="N483" s="5" t="str">
        <f>IF(Table1[[#This Row],[Profit_Var]]&gt;=0, "Above Budget", "Below Budget")</f>
        <v>Below Budget</v>
      </c>
      <c r="O483">
        <v>49</v>
      </c>
      <c r="P483">
        <v>50</v>
      </c>
      <c r="Q483">
        <f>Table1[[#This Row],[COGS]]-Table1[[#This Row],[Budget_COGS]]</f>
        <v>-1</v>
      </c>
      <c r="R483" s="5">
        <f>IF(
Table1[[#This Row],[Budget_COGS]]=0,
"",
IF(
Table1[[#This Row],[Budget_COGS]]&gt;0,
(Table1[[#This Row],[Budget_COGS]]-Table1[[#This Row],[COGS]]) / Table1[[#This Row],[Budget_COGS]],
(Table1[[#This Row],[Budget_COGS]]-Table1[[#This Row],[COGS]]) / ABS(Table1[[#This Row],[Budget_COGS]])
)
)</f>
        <v>0.02</v>
      </c>
      <c r="S483" s="5" t="str">
        <f>IF(Table1[[#This Row],[COGS _Var]]&gt;=0, "Above Budget", "Below Budget")</f>
        <v>Below Budget</v>
      </c>
      <c r="T483">
        <f>Table1[[#This Row],[Actual_Sales]]-Table1[[#This Row],[COGS]]</f>
        <v>79</v>
      </c>
      <c r="U483">
        <v>90</v>
      </c>
      <c r="V483">
        <f>Table1[[#This Row],[Gross_Margin]]-Table1[[#This Row],[Budget_Margin]]</f>
        <v>-11</v>
      </c>
      <c r="W483" s="5">
        <f>IF(
Table1[[#This Row],[Budget_Margin]]=0,
"",
IF(
Table1[[#This Row],[Budget_Margin]]&gt;0,
(Table1[[#This Row],[Gross_Margin]]-Table1[[#This Row],[Budget_Margin]]) / Table1[[#This Row],[Budget_Margin]],
(Table1[[#This Row],[Gross_Margin]]-Table1[[#This Row],[Budget_Margin]]) / ABS(Table1[[#This Row],[Budget_Margin]])
)
)</f>
        <v>-0.12222222222222222</v>
      </c>
      <c r="X483" s="5" t="str">
        <f>IF(Table1[[#This Row],[Margin_Var]]&gt;=0, "Above Budget", "Below Budget")</f>
        <v>Below Budget</v>
      </c>
      <c r="Y483" s="5">
        <f>IFERROR(Table1[[#This Row],[Gross_Margin]]/Table1[[#This Row],[Actual_Sales]],0)</f>
        <v>0.6171875</v>
      </c>
      <c r="Z483" s="5">
        <f>Table1[[#This Row],[Actual_Profit]]/Table1[[#This Row],[Actual_Sales]]</f>
        <v>0.421875</v>
      </c>
      <c r="AA483">
        <v>25</v>
      </c>
      <c r="AB483" s="5">
        <f>IFERROR(Table1[[#This Row],[Expenses]]/Table1[[#This Row],[Actual_Sales]],0)</f>
        <v>0.1953125</v>
      </c>
      <c r="AC483">
        <v>13</v>
      </c>
      <c r="AD483">
        <v>845</v>
      </c>
      <c r="AE483" s="5">
        <f>IFERROR(Table1[[#This Row],[Inventory]]/Table1[[#This Row],[Actual_Sales]],0)</f>
        <v>6.6015625</v>
      </c>
    </row>
    <row r="484" spans="1:31" x14ac:dyDescent="0.25">
      <c r="A484">
        <v>4123</v>
      </c>
      <c r="B484">
        <v>425</v>
      </c>
      <c r="C484">
        <v>9</v>
      </c>
      <c r="D484" s="2">
        <v>40878</v>
      </c>
      <c r="E484">
        <v>128</v>
      </c>
      <c r="F484">
        <v>110</v>
      </c>
      <c r="G484">
        <f>Table1[[#This Row],[Actual_Sales]]-Table1[[#This Row],[Budget_Sales]]</f>
        <v>18</v>
      </c>
      <c r="H484" s="5">
        <f>IF(
Table1[[#This Row],[Budget_Sales]]=0,
"",
IF(
Table1[[#This Row],[Budget_Sales]]&gt;0,
(Table1[[#This Row],[Actual_Sales]]-Table1[[#This Row],[Budget_Sales]])/Table1[[#This Row],[Budget_Sales]],
(Table1[[#This Row],[Actual_Sales]]-Table1[[#This Row],[Budget_Sales]])/ABS(Table1[[#This Row],[Budget_Sales]])
)
)</f>
        <v>0.16363636363636364</v>
      </c>
      <c r="I484" s="5" t="str">
        <f>IF(Table1[[#This Row],[Sales_Var]]&gt;=0,"Above Budget","Below Budget")</f>
        <v>Above Budget</v>
      </c>
      <c r="J484">
        <f>Table1[[#This Row],[Actual_Sales]]-(Table1[[#This Row],[COGS]]+Table1[[#This Row],[Expenses]])</f>
        <v>54</v>
      </c>
      <c r="K484">
        <v>50</v>
      </c>
      <c r="L484">
        <f>Table1[[#This Row],[Actual_Profit]]-Table1[[#This Row],[Budget_Profit]]</f>
        <v>4</v>
      </c>
      <c r="M484" s="5">
        <f>IF(
Table1[[#This Row],[Budget_Profit]]=0,
"",
IF(
Table1[[#This Row],[Budget_Profit]]&gt;0,
(Table1[[#This Row],[Actual_Profit]]-Table1[[#This Row],[Budget_Profit]])/Table1[[#This Row],[Budget_Profit]],
(Table1[[#This Row],[Actual_Profit]]-Table1[[#This Row],[Budget_Profit]])/ABS(Table1[[#This Row],[Budget_Profit]])
)
)</f>
        <v>0.08</v>
      </c>
      <c r="N484" s="5" t="str">
        <f>IF(Table1[[#This Row],[Profit_Var]]&gt;=0, "Above Budget", "Below Budget")</f>
        <v>Above Budget</v>
      </c>
      <c r="O484">
        <v>49</v>
      </c>
      <c r="P484">
        <v>40</v>
      </c>
      <c r="Q484">
        <f>Table1[[#This Row],[COGS]]-Table1[[#This Row],[Budget_COGS]]</f>
        <v>9</v>
      </c>
      <c r="R484" s="5">
        <f>IF(
Table1[[#This Row],[Budget_COGS]]=0,
"",
IF(
Table1[[#This Row],[Budget_COGS]]&gt;0,
(Table1[[#This Row],[Budget_COGS]]-Table1[[#This Row],[COGS]]) / Table1[[#This Row],[Budget_COGS]],
(Table1[[#This Row],[Budget_COGS]]-Table1[[#This Row],[COGS]]) / ABS(Table1[[#This Row],[Budget_COGS]])
)
)</f>
        <v>-0.22500000000000001</v>
      </c>
      <c r="S484" s="5" t="str">
        <f>IF(Table1[[#This Row],[COGS _Var]]&gt;=0, "Above Budget", "Below Budget")</f>
        <v>Above Budget</v>
      </c>
      <c r="T484">
        <f>Table1[[#This Row],[Actual_Sales]]-Table1[[#This Row],[COGS]]</f>
        <v>79</v>
      </c>
      <c r="U484">
        <v>70</v>
      </c>
      <c r="V484">
        <f>Table1[[#This Row],[Gross_Margin]]-Table1[[#This Row],[Budget_Margin]]</f>
        <v>9</v>
      </c>
      <c r="W484" s="5">
        <f>IF(
Table1[[#This Row],[Budget_Margin]]=0,
"",
IF(
Table1[[#This Row],[Budget_Margin]]&gt;0,
(Table1[[#This Row],[Gross_Margin]]-Table1[[#This Row],[Budget_Margin]]) / Table1[[#This Row],[Budget_Margin]],
(Table1[[#This Row],[Gross_Margin]]-Table1[[#This Row],[Budget_Margin]]) / ABS(Table1[[#This Row],[Budget_Margin]])
)
)</f>
        <v>0.12857142857142856</v>
      </c>
      <c r="X484" s="5" t="str">
        <f>IF(Table1[[#This Row],[Margin_Var]]&gt;=0, "Above Budget", "Below Budget")</f>
        <v>Above Budget</v>
      </c>
      <c r="Y484" s="5">
        <f>IFERROR(Table1[[#This Row],[Gross_Margin]]/Table1[[#This Row],[Actual_Sales]],0)</f>
        <v>0.6171875</v>
      </c>
      <c r="Z484" s="5">
        <f>Table1[[#This Row],[Actual_Profit]]/Table1[[#This Row],[Actual_Sales]]</f>
        <v>0.421875</v>
      </c>
      <c r="AA484">
        <v>25</v>
      </c>
      <c r="AB484" s="5">
        <f>IFERROR(Table1[[#This Row],[Expenses]]/Table1[[#This Row],[Actual_Sales]],0)</f>
        <v>0.1953125</v>
      </c>
      <c r="AC484">
        <v>13</v>
      </c>
      <c r="AD484">
        <v>845</v>
      </c>
      <c r="AE484" s="5">
        <f>IFERROR(Table1[[#This Row],[Inventory]]/Table1[[#This Row],[Actual_Sales]],0)</f>
        <v>6.6015625</v>
      </c>
    </row>
    <row r="485" spans="1:31" x14ac:dyDescent="0.25">
      <c r="A485">
        <v>2595</v>
      </c>
      <c r="B485">
        <v>718</v>
      </c>
      <c r="C485">
        <v>2</v>
      </c>
      <c r="D485" s="2">
        <v>40603</v>
      </c>
      <c r="E485">
        <v>719</v>
      </c>
      <c r="F485">
        <v>640</v>
      </c>
      <c r="G485">
        <f>Table1[[#This Row],[Actual_Sales]]-Table1[[#This Row],[Budget_Sales]]</f>
        <v>79</v>
      </c>
      <c r="H485" s="5">
        <f>IF(
Table1[[#This Row],[Budget_Sales]]=0,
"",
IF(
Table1[[#This Row],[Budget_Sales]]&gt;0,
(Table1[[#This Row],[Actual_Sales]]-Table1[[#This Row],[Budget_Sales]])/Table1[[#This Row],[Budget_Sales]],
(Table1[[#This Row],[Actual_Sales]]-Table1[[#This Row],[Budget_Sales]])/ABS(Table1[[#This Row],[Budget_Sales]])
)
)</f>
        <v>0.12343750000000001</v>
      </c>
      <c r="I485" s="5" t="str">
        <f>IF(Table1[[#This Row],[Sales_Var]]&gt;=0,"Above Budget","Below Budget")</f>
        <v>Above Budget</v>
      </c>
      <c r="J485">
        <f>Table1[[#This Row],[Actual_Sales]]-(Table1[[#This Row],[COGS]]+Table1[[#This Row],[Expenses]])</f>
        <v>303</v>
      </c>
      <c r="K485">
        <v>270</v>
      </c>
      <c r="L485">
        <f>Table1[[#This Row],[Actual_Profit]]-Table1[[#This Row],[Budget_Profit]]</f>
        <v>33</v>
      </c>
      <c r="M485" s="5">
        <f>IF(
Table1[[#This Row],[Budget_Profit]]=0,
"",
IF(
Table1[[#This Row],[Budget_Profit]]&gt;0,
(Table1[[#This Row],[Actual_Profit]]-Table1[[#This Row],[Budget_Profit]])/Table1[[#This Row],[Budget_Profit]],
(Table1[[#This Row],[Actual_Profit]]-Table1[[#This Row],[Budget_Profit]])/ABS(Table1[[#This Row],[Budget_Profit]])
)
)</f>
        <v>0.12222222222222222</v>
      </c>
      <c r="N485" s="5" t="str">
        <f>IF(Table1[[#This Row],[Profit_Var]]&gt;=0, "Above Budget", "Below Budget")</f>
        <v>Above Budget</v>
      </c>
      <c r="O485">
        <v>270</v>
      </c>
      <c r="P485">
        <v>250</v>
      </c>
      <c r="Q485">
        <f>Table1[[#This Row],[COGS]]-Table1[[#This Row],[Budget_COGS]]</f>
        <v>20</v>
      </c>
      <c r="R485" s="5">
        <f>IF(
Table1[[#This Row],[Budget_COGS]]=0,
"",
IF(
Table1[[#This Row],[Budget_COGS]]&gt;0,
(Table1[[#This Row],[Budget_COGS]]-Table1[[#This Row],[COGS]]) / Table1[[#This Row],[Budget_COGS]],
(Table1[[#This Row],[Budget_COGS]]-Table1[[#This Row],[COGS]]) / ABS(Table1[[#This Row],[Budget_COGS]])
)
)</f>
        <v>-0.08</v>
      </c>
      <c r="S485" s="5" t="str">
        <f>IF(Table1[[#This Row],[COGS _Var]]&gt;=0, "Above Budget", "Below Budget")</f>
        <v>Above Budget</v>
      </c>
      <c r="T485">
        <f>Table1[[#This Row],[Actual_Sales]]-Table1[[#This Row],[COGS]]</f>
        <v>449</v>
      </c>
      <c r="U485">
        <v>390</v>
      </c>
      <c r="V485">
        <f>Table1[[#This Row],[Gross_Margin]]-Table1[[#This Row],[Budget_Margin]]</f>
        <v>59</v>
      </c>
      <c r="W485" s="5">
        <f>IF(
Table1[[#This Row],[Budget_Margin]]=0,
"",
IF(
Table1[[#This Row],[Budget_Margin]]&gt;0,
(Table1[[#This Row],[Gross_Margin]]-Table1[[#This Row],[Budget_Margin]]) / Table1[[#This Row],[Budget_Margin]],
(Table1[[#This Row],[Gross_Margin]]-Table1[[#This Row],[Budget_Margin]]) / ABS(Table1[[#This Row],[Budget_Margin]])
)
)</f>
        <v>0.15128205128205127</v>
      </c>
      <c r="X485" s="5" t="str">
        <f>IF(Table1[[#This Row],[Margin_Var]]&gt;=0, "Above Budget", "Below Budget")</f>
        <v>Above Budget</v>
      </c>
      <c r="Y485" s="5">
        <f>IFERROR(Table1[[#This Row],[Gross_Margin]]/Table1[[#This Row],[Actual_Sales]],0)</f>
        <v>0.62447844228094573</v>
      </c>
      <c r="Z485" s="5">
        <f>Table1[[#This Row],[Actual_Profit]]/Table1[[#This Row],[Actual_Sales]]</f>
        <v>0.42141863699582754</v>
      </c>
      <c r="AA485">
        <v>146</v>
      </c>
      <c r="AB485" s="5">
        <f>IFERROR(Table1[[#This Row],[Expenses]]/Table1[[#This Row],[Actual_Sales]],0)</f>
        <v>0.20305980528511822</v>
      </c>
      <c r="AC485">
        <v>94</v>
      </c>
      <c r="AD485">
        <v>2041</v>
      </c>
      <c r="AE485" s="5">
        <f>IFERROR(Table1[[#This Row],[Inventory]]/Table1[[#This Row],[Actual_Sales]],0)</f>
        <v>2.8386648122392213</v>
      </c>
    </row>
    <row r="486" spans="1:31" x14ac:dyDescent="0.25">
      <c r="A486">
        <v>2626</v>
      </c>
      <c r="B486">
        <v>858</v>
      </c>
      <c r="C486">
        <v>2</v>
      </c>
      <c r="D486" s="2">
        <v>40603</v>
      </c>
      <c r="E486">
        <v>719</v>
      </c>
      <c r="F486">
        <v>840</v>
      </c>
      <c r="G486">
        <f>Table1[[#This Row],[Actual_Sales]]-Table1[[#This Row],[Budget_Sales]]</f>
        <v>-121</v>
      </c>
      <c r="H486" s="5">
        <f>IF(
Table1[[#This Row],[Budget_Sales]]=0,
"",
IF(
Table1[[#This Row],[Budget_Sales]]&gt;0,
(Table1[[#This Row],[Actual_Sales]]-Table1[[#This Row],[Budget_Sales]])/Table1[[#This Row],[Budget_Sales]],
(Table1[[#This Row],[Actual_Sales]]-Table1[[#This Row],[Budget_Sales]])/ABS(Table1[[#This Row],[Budget_Sales]])
)
)</f>
        <v>-0.14404761904761904</v>
      </c>
      <c r="I486" s="5" t="str">
        <f>IF(Table1[[#This Row],[Sales_Var]]&gt;=0,"Above Budget","Below Budget")</f>
        <v>Below Budget</v>
      </c>
      <c r="J486">
        <f>Table1[[#This Row],[Actual_Sales]]-(Table1[[#This Row],[COGS]]+Table1[[#This Row],[Expenses]])</f>
        <v>303</v>
      </c>
      <c r="K486">
        <v>370</v>
      </c>
      <c r="L486">
        <f>Table1[[#This Row],[Actual_Profit]]-Table1[[#This Row],[Budget_Profit]]</f>
        <v>-67</v>
      </c>
      <c r="M486" s="5">
        <f>IF(
Table1[[#This Row],[Budget_Profit]]=0,
"",
IF(
Table1[[#This Row],[Budget_Profit]]&gt;0,
(Table1[[#This Row],[Actual_Profit]]-Table1[[#This Row],[Budget_Profit]])/Table1[[#This Row],[Budget_Profit]],
(Table1[[#This Row],[Actual_Profit]]-Table1[[#This Row],[Budget_Profit]])/ABS(Table1[[#This Row],[Budget_Profit]])
)
)</f>
        <v>-0.18108108108108109</v>
      </c>
      <c r="N486" s="5" t="str">
        <f>IF(Table1[[#This Row],[Profit_Var]]&gt;=0, "Above Budget", "Below Budget")</f>
        <v>Below Budget</v>
      </c>
      <c r="O486">
        <v>270</v>
      </c>
      <c r="P486">
        <v>340</v>
      </c>
      <c r="Q486">
        <f>Table1[[#This Row],[COGS]]-Table1[[#This Row],[Budget_COGS]]</f>
        <v>-70</v>
      </c>
      <c r="R486" s="5">
        <f>IF(
Table1[[#This Row],[Budget_COGS]]=0,
"",
IF(
Table1[[#This Row],[Budget_COGS]]&gt;0,
(Table1[[#This Row],[Budget_COGS]]-Table1[[#This Row],[COGS]]) / Table1[[#This Row],[Budget_COGS]],
(Table1[[#This Row],[Budget_COGS]]-Table1[[#This Row],[COGS]]) / ABS(Table1[[#This Row],[Budget_COGS]])
)
)</f>
        <v>0.20588235294117646</v>
      </c>
      <c r="S486" s="5" t="str">
        <f>IF(Table1[[#This Row],[COGS _Var]]&gt;=0, "Above Budget", "Below Budget")</f>
        <v>Below Budget</v>
      </c>
      <c r="T486">
        <f>Table1[[#This Row],[Actual_Sales]]-Table1[[#This Row],[COGS]]</f>
        <v>449</v>
      </c>
      <c r="U486">
        <v>500</v>
      </c>
      <c r="V486">
        <f>Table1[[#This Row],[Gross_Margin]]-Table1[[#This Row],[Budget_Margin]]</f>
        <v>-51</v>
      </c>
      <c r="W486" s="5">
        <f>IF(
Table1[[#This Row],[Budget_Margin]]=0,
"",
IF(
Table1[[#This Row],[Budget_Margin]]&gt;0,
(Table1[[#This Row],[Gross_Margin]]-Table1[[#This Row],[Budget_Margin]]) / Table1[[#This Row],[Budget_Margin]],
(Table1[[#This Row],[Gross_Margin]]-Table1[[#This Row],[Budget_Margin]]) / ABS(Table1[[#This Row],[Budget_Margin]])
)
)</f>
        <v>-0.10199999999999999</v>
      </c>
      <c r="X486" s="5" t="str">
        <f>IF(Table1[[#This Row],[Margin_Var]]&gt;=0, "Above Budget", "Below Budget")</f>
        <v>Below Budget</v>
      </c>
      <c r="Y486" s="5">
        <f>IFERROR(Table1[[#This Row],[Gross_Margin]]/Table1[[#This Row],[Actual_Sales]],0)</f>
        <v>0.62447844228094573</v>
      </c>
      <c r="Z486" s="5">
        <f>Table1[[#This Row],[Actual_Profit]]/Table1[[#This Row],[Actual_Sales]]</f>
        <v>0.42141863699582754</v>
      </c>
      <c r="AA486">
        <v>146</v>
      </c>
      <c r="AB486" s="5">
        <f>IFERROR(Table1[[#This Row],[Expenses]]/Table1[[#This Row],[Actual_Sales]],0)</f>
        <v>0.20305980528511822</v>
      </c>
      <c r="AC486">
        <v>94</v>
      </c>
      <c r="AD486">
        <v>2041</v>
      </c>
      <c r="AE486" s="5">
        <f>IFERROR(Table1[[#This Row],[Inventory]]/Table1[[#This Row],[Actual_Sales]],0)</f>
        <v>2.8386648122392213</v>
      </c>
    </row>
    <row r="487" spans="1:31" x14ac:dyDescent="0.25">
      <c r="A487">
        <v>3798</v>
      </c>
      <c r="B487">
        <v>515</v>
      </c>
      <c r="C487">
        <v>9</v>
      </c>
      <c r="D487" s="2">
        <v>40817</v>
      </c>
      <c r="E487">
        <v>318</v>
      </c>
      <c r="F487">
        <v>240</v>
      </c>
      <c r="G487">
        <f>Table1[[#This Row],[Actual_Sales]]-Table1[[#This Row],[Budget_Sales]]</f>
        <v>78</v>
      </c>
      <c r="H487" s="5">
        <f>IF(
Table1[[#This Row],[Budget_Sales]]=0,
"",
IF(
Table1[[#This Row],[Budget_Sales]]&gt;0,
(Table1[[#This Row],[Actual_Sales]]-Table1[[#This Row],[Budget_Sales]])/Table1[[#This Row],[Budget_Sales]],
(Table1[[#This Row],[Actual_Sales]]-Table1[[#This Row],[Budget_Sales]])/ABS(Table1[[#This Row],[Budget_Sales]])
)
)</f>
        <v>0.32500000000000001</v>
      </c>
      <c r="I487" s="5" t="str">
        <f>IF(Table1[[#This Row],[Sales_Var]]&gt;=0,"Above Budget","Below Budget")</f>
        <v>Above Budget</v>
      </c>
      <c r="J487">
        <f>Table1[[#This Row],[Actual_Sales]]-(Table1[[#This Row],[COGS]]+Table1[[#This Row],[Expenses]])</f>
        <v>134</v>
      </c>
      <c r="K487">
        <v>130</v>
      </c>
      <c r="L487">
        <f>Table1[[#This Row],[Actual_Profit]]-Table1[[#This Row],[Budget_Profit]]</f>
        <v>4</v>
      </c>
      <c r="M487" s="5">
        <f>IF(
Table1[[#This Row],[Budget_Profit]]=0,
"",
IF(
Table1[[#This Row],[Budget_Profit]]&gt;0,
(Table1[[#This Row],[Actual_Profit]]-Table1[[#This Row],[Budget_Profit]])/Table1[[#This Row],[Budget_Profit]],
(Table1[[#This Row],[Actual_Profit]]-Table1[[#This Row],[Budget_Profit]])/ABS(Table1[[#This Row],[Budget_Profit]])
)
)</f>
        <v>3.0769230769230771E-2</v>
      </c>
      <c r="N487" s="5" t="str">
        <f>IF(Table1[[#This Row],[Profit_Var]]&gt;=0, "Above Budget", "Below Budget")</f>
        <v>Above Budget</v>
      </c>
      <c r="O487">
        <v>122</v>
      </c>
      <c r="P487">
        <v>90</v>
      </c>
      <c r="Q487">
        <f>Table1[[#This Row],[COGS]]-Table1[[#This Row],[Budget_COGS]]</f>
        <v>32</v>
      </c>
      <c r="R487" s="5">
        <f>IF(
Table1[[#This Row],[Budget_COGS]]=0,
"",
IF(
Table1[[#This Row],[Budget_COGS]]&gt;0,
(Table1[[#This Row],[Budget_COGS]]-Table1[[#This Row],[COGS]]) / Table1[[#This Row],[Budget_COGS]],
(Table1[[#This Row],[Budget_COGS]]-Table1[[#This Row],[COGS]]) / ABS(Table1[[#This Row],[Budget_COGS]])
)
)</f>
        <v>-0.35555555555555557</v>
      </c>
      <c r="S487" s="5" t="str">
        <f>IF(Table1[[#This Row],[COGS _Var]]&gt;=0, "Above Budget", "Below Budget")</f>
        <v>Above Budget</v>
      </c>
      <c r="T487">
        <f>Table1[[#This Row],[Actual_Sales]]-Table1[[#This Row],[COGS]]</f>
        <v>196</v>
      </c>
      <c r="U487">
        <v>150</v>
      </c>
      <c r="V487">
        <f>Table1[[#This Row],[Gross_Margin]]-Table1[[#This Row],[Budget_Margin]]</f>
        <v>46</v>
      </c>
      <c r="W487" s="5">
        <f>IF(
Table1[[#This Row],[Budget_Margin]]=0,
"",
IF(
Table1[[#This Row],[Budget_Margin]]&gt;0,
(Table1[[#This Row],[Gross_Margin]]-Table1[[#This Row],[Budget_Margin]]) / Table1[[#This Row],[Budget_Margin]],
(Table1[[#This Row],[Gross_Margin]]-Table1[[#This Row],[Budget_Margin]]) / ABS(Table1[[#This Row],[Budget_Margin]])
)
)</f>
        <v>0.30666666666666664</v>
      </c>
      <c r="X487" s="5" t="str">
        <f>IF(Table1[[#This Row],[Margin_Var]]&gt;=0, "Above Budget", "Below Budget")</f>
        <v>Above Budget</v>
      </c>
      <c r="Y487" s="5">
        <f>IFERROR(Table1[[#This Row],[Gross_Margin]]/Table1[[#This Row],[Actual_Sales]],0)</f>
        <v>0.61635220125786161</v>
      </c>
      <c r="Z487" s="5">
        <f>Table1[[#This Row],[Actual_Profit]]/Table1[[#This Row],[Actual_Sales]]</f>
        <v>0.42138364779874216</v>
      </c>
      <c r="AA487">
        <v>62</v>
      </c>
      <c r="AB487" s="5">
        <f>IFERROR(Table1[[#This Row],[Expenses]]/Table1[[#This Row],[Actual_Sales]],0)</f>
        <v>0.19496855345911951</v>
      </c>
      <c r="AC487">
        <v>39</v>
      </c>
      <c r="AD487">
        <v>789</v>
      </c>
      <c r="AE487" s="5">
        <f>IFERROR(Table1[[#This Row],[Inventory]]/Table1[[#This Row],[Actual_Sales]],0)</f>
        <v>2.4811320754716979</v>
      </c>
    </row>
    <row r="488" spans="1:31" x14ac:dyDescent="0.25">
      <c r="A488">
        <v>3853</v>
      </c>
      <c r="B488">
        <v>775</v>
      </c>
      <c r="C488">
        <v>10</v>
      </c>
      <c r="D488" s="2">
        <v>40817</v>
      </c>
      <c r="E488">
        <v>318</v>
      </c>
      <c r="F488">
        <v>240</v>
      </c>
      <c r="G488">
        <f>Table1[[#This Row],[Actual_Sales]]-Table1[[#This Row],[Budget_Sales]]</f>
        <v>78</v>
      </c>
      <c r="H488" s="5">
        <f>IF(
Table1[[#This Row],[Budget_Sales]]=0,
"",
IF(
Table1[[#This Row],[Budget_Sales]]&gt;0,
(Table1[[#This Row],[Actual_Sales]]-Table1[[#This Row],[Budget_Sales]])/Table1[[#This Row],[Budget_Sales]],
(Table1[[#This Row],[Actual_Sales]]-Table1[[#This Row],[Budget_Sales]])/ABS(Table1[[#This Row],[Budget_Sales]])
)
)</f>
        <v>0.32500000000000001</v>
      </c>
      <c r="I488" s="5" t="str">
        <f>IF(Table1[[#This Row],[Sales_Var]]&gt;=0,"Above Budget","Below Budget")</f>
        <v>Above Budget</v>
      </c>
      <c r="J488">
        <f>Table1[[#This Row],[Actual_Sales]]-(Table1[[#This Row],[COGS]]+Table1[[#This Row],[Expenses]])</f>
        <v>134</v>
      </c>
      <c r="K488">
        <v>130</v>
      </c>
      <c r="L488">
        <f>Table1[[#This Row],[Actual_Profit]]-Table1[[#This Row],[Budget_Profit]]</f>
        <v>4</v>
      </c>
      <c r="M488" s="5">
        <f>IF(
Table1[[#This Row],[Budget_Profit]]=0,
"",
IF(
Table1[[#This Row],[Budget_Profit]]&gt;0,
(Table1[[#This Row],[Actual_Profit]]-Table1[[#This Row],[Budget_Profit]])/Table1[[#This Row],[Budget_Profit]],
(Table1[[#This Row],[Actual_Profit]]-Table1[[#This Row],[Budget_Profit]])/ABS(Table1[[#This Row],[Budget_Profit]])
)
)</f>
        <v>3.0769230769230771E-2</v>
      </c>
      <c r="N488" s="5" t="str">
        <f>IF(Table1[[#This Row],[Profit_Var]]&gt;=0, "Above Budget", "Below Budget")</f>
        <v>Above Budget</v>
      </c>
      <c r="O488">
        <v>122</v>
      </c>
      <c r="P488">
        <v>90</v>
      </c>
      <c r="Q488">
        <f>Table1[[#This Row],[COGS]]-Table1[[#This Row],[Budget_COGS]]</f>
        <v>32</v>
      </c>
      <c r="R488" s="5">
        <f>IF(
Table1[[#This Row],[Budget_COGS]]=0,
"",
IF(
Table1[[#This Row],[Budget_COGS]]&gt;0,
(Table1[[#This Row],[Budget_COGS]]-Table1[[#This Row],[COGS]]) / Table1[[#This Row],[Budget_COGS]],
(Table1[[#This Row],[Budget_COGS]]-Table1[[#This Row],[COGS]]) / ABS(Table1[[#This Row],[Budget_COGS]])
)
)</f>
        <v>-0.35555555555555557</v>
      </c>
      <c r="S488" s="5" t="str">
        <f>IF(Table1[[#This Row],[COGS _Var]]&gt;=0, "Above Budget", "Below Budget")</f>
        <v>Above Budget</v>
      </c>
      <c r="T488">
        <f>Table1[[#This Row],[Actual_Sales]]-Table1[[#This Row],[COGS]]</f>
        <v>196</v>
      </c>
      <c r="U488">
        <v>150</v>
      </c>
      <c r="V488">
        <f>Table1[[#This Row],[Gross_Margin]]-Table1[[#This Row],[Budget_Margin]]</f>
        <v>46</v>
      </c>
      <c r="W488" s="5">
        <f>IF(
Table1[[#This Row],[Budget_Margin]]=0,
"",
IF(
Table1[[#This Row],[Budget_Margin]]&gt;0,
(Table1[[#This Row],[Gross_Margin]]-Table1[[#This Row],[Budget_Margin]]) / Table1[[#This Row],[Budget_Margin]],
(Table1[[#This Row],[Gross_Margin]]-Table1[[#This Row],[Budget_Margin]]) / ABS(Table1[[#This Row],[Budget_Margin]])
)
)</f>
        <v>0.30666666666666664</v>
      </c>
      <c r="X488" s="5" t="str">
        <f>IF(Table1[[#This Row],[Margin_Var]]&gt;=0, "Above Budget", "Below Budget")</f>
        <v>Above Budget</v>
      </c>
      <c r="Y488" s="5">
        <f>IFERROR(Table1[[#This Row],[Gross_Margin]]/Table1[[#This Row],[Actual_Sales]],0)</f>
        <v>0.61635220125786161</v>
      </c>
      <c r="Z488" s="5">
        <f>Table1[[#This Row],[Actual_Profit]]/Table1[[#This Row],[Actual_Sales]]</f>
        <v>0.42138364779874216</v>
      </c>
      <c r="AA488">
        <v>62</v>
      </c>
      <c r="AB488" s="5">
        <f>IFERROR(Table1[[#This Row],[Expenses]]/Table1[[#This Row],[Actual_Sales]],0)</f>
        <v>0.19496855345911951</v>
      </c>
      <c r="AC488">
        <v>39</v>
      </c>
      <c r="AD488">
        <v>789</v>
      </c>
      <c r="AE488" s="5">
        <f>IFERROR(Table1[[#This Row],[Inventory]]/Table1[[#This Row],[Actual_Sales]],0)</f>
        <v>2.4811320754716979</v>
      </c>
    </row>
    <row r="489" spans="1:31" x14ac:dyDescent="0.25">
      <c r="A489">
        <v>2621</v>
      </c>
      <c r="B489">
        <v>815</v>
      </c>
      <c r="C489">
        <v>3</v>
      </c>
      <c r="D489" s="2">
        <v>40603</v>
      </c>
      <c r="E489">
        <v>285</v>
      </c>
      <c r="F489">
        <v>280</v>
      </c>
      <c r="G489">
        <f>Table1[[#This Row],[Actual_Sales]]-Table1[[#This Row],[Budget_Sales]]</f>
        <v>5</v>
      </c>
      <c r="H489" s="5">
        <f>IF(
Table1[[#This Row],[Budget_Sales]]=0,
"",
IF(
Table1[[#This Row],[Budget_Sales]]&gt;0,
(Table1[[#This Row],[Actual_Sales]]-Table1[[#This Row],[Budget_Sales]])/Table1[[#This Row],[Budget_Sales]],
(Table1[[#This Row],[Actual_Sales]]-Table1[[#This Row],[Budget_Sales]])/ABS(Table1[[#This Row],[Budget_Sales]])
)
)</f>
        <v>1.7857142857142856E-2</v>
      </c>
      <c r="I489" s="5" t="str">
        <f>IF(Table1[[#This Row],[Sales_Var]]&gt;=0,"Above Budget","Below Budget")</f>
        <v>Above Budget</v>
      </c>
      <c r="J489">
        <f>Table1[[#This Row],[Actual_Sales]]-(Table1[[#This Row],[COGS]]+Table1[[#This Row],[Expenses]])</f>
        <v>120</v>
      </c>
      <c r="K489">
        <v>120</v>
      </c>
      <c r="L489">
        <f>Table1[[#This Row],[Actual_Profit]]-Table1[[#This Row],[Budget_Profit]]</f>
        <v>0</v>
      </c>
      <c r="M489" s="5">
        <f>IF(
Table1[[#This Row],[Budget_Profit]]=0,
"",
IF(
Table1[[#This Row],[Budget_Profit]]&gt;0,
(Table1[[#This Row],[Actual_Profit]]-Table1[[#This Row],[Budget_Profit]])/Table1[[#This Row],[Budget_Profit]],
(Table1[[#This Row],[Actual_Profit]]-Table1[[#This Row],[Budget_Profit]])/ABS(Table1[[#This Row],[Budget_Profit]])
)
)</f>
        <v>0</v>
      </c>
      <c r="N489" s="5" t="str">
        <f>IF(Table1[[#This Row],[Profit_Var]]&gt;=0, "Above Budget", "Below Budget")</f>
        <v>Above Budget</v>
      </c>
      <c r="O489">
        <v>109</v>
      </c>
      <c r="P489">
        <v>110</v>
      </c>
      <c r="Q489">
        <f>Table1[[#This Row],[COGS]]-Table1[[#This Row],[Budget_COGS]]</f>
        <v>-1</v>
      </c>
      <c r="R489" s="5">
        <f>IF(
Table1[[#This Row],[Budget_COGS]]=0,
"",
IF(
Table1[[#This Row],[Budget_COGS]]&gt;0,
(Table1[[#This Row],[Budget_COGS]]-Table1[[#This Row],[COGS]]) / Table1[[#This Row],[Budget_COGS]],
(Table1[[#This Row],[Budget_COGS]]-Table1[[#This Row],[COGS]]) / ABS(Table1[[#This Row],[Budget_COGS]])
)
)</f>
        <v>9.0909090909090905E-3</v>
      </c>
      <c r="S489" s="5" t="str">
        <f>IF(Table1[[#This Row],[COGS _Var]]&gt;=0, "Above Budget", "Below Budget")</f>
        <v>Below Budget</v>
      </c>
      <c r="T489">
        <f>Table1[[#This Row],[Actual_Sales]]-Table1[[#This Row],[COGS]]</f>
        <v>176</v>
      </c>
      <c r="U489">
        <v>170</v>
      </c>
      <c r="V489">
        <f>Table1[[#This Row],[Gross_Margin]]-Table1[[#This Row],[Budget_Margin]]</f>
        <v>6</v>
      </c>
      <c r="W489" s="5">
        <f>IF(
Table1[[#This Row],[Budget_Margin]]=0,
"",
IF(
Table1[[#This Row],[Budget_Margin]]&gt;0,
(Table1[[#This Row],[Gross_Margin]]-Table1[[#This Row],[Budget_Margin]]) / Table1[[#This Row],[Budget_Margin]],
(Table1[[#This Row],[Gross_Margin]]-Table1[[#This Row],[Budget_Margin]]) / ABS(Table1[[#This Row],[Budget_Margin]])
)
)</f>
        <v>3.5294117647058823E-2</v>
      </c>
      <c r="X489" s="5" t="str">
        <f>IF(Table1[[#This Row],[Margin_Var]]&gt;=0, "Above Budget", "Below Budget")</f>
        <v>Above Budget</v>
      </c>
      <c r="Y489" s="5">
        <f>IFERROR(Table1[[#This Row],[Gross_Margin]]/Table1[[#This Row],[Actual_Sales]],0)</f>
        <v>0.61754385964912284</v>
      </c>
      <c r="Z489" s="5">
        <f>Table1[[#This Row],[Actual_Profit]]/Table1[[#This Row],[Actual_Sales]]</f>
        <v>0.42105263157894735</v>
      </c>
      <c r="AA489">
        <v>56</v>
      </c>
      <c r="AB489" s="5">
        <f>IFERROR(Table1[[#This Row],[Expenses]]/Table1[[#This Row],[Actual_Sales]],0)</f>
        <v>0.19649122807017544</v>
      </c>
      <c r="AC489">
        <v>34</v>
      </c>
      <c r="AD489">
        <v>585</v>
      </c>
      <c r="AE489" s="5">
        <f>IFERROR(Table1[[#This Row],[Inventory]]/Table1[[#This Row],[Actual_Sales]],0)</f>
        <v>2.0526315789473686</v>
      </c>
    </row>
    <row r="490" spans="1:31" x14ac:dyDescent="0.25">
      <c r="A490">
        <v>2580</v>
      </c>
      <c r="B490">
        <v>641</v>
      </c>
      <c r="C490">
        <v>9</v>
      </c>
      <c r="D490" s="2">
        <v>40603</v>
      </c>
      <c r="E490">
        <v>285</v>
      </c>
      <c r="F490">
        <v>230</v>
      </c>
      <c r="G490">
        <f>Table1[[#This Row],[Actual_Sales]]-Table1[[#This Row],[Budget_Sales]]</f>
        <v>55</v>
      </c>
      <c r="H490" s="5">
        <f>IF(
Table1[[#This Row],[Budget_Sales]]=0,
"",
IF(
Table1[[#This Row],[Budget_Sales]]&gt;0,
(Table1[[#This Row],[Actual_Sales]]-Table1[[#This Row],[Budget_Sales]])/Table1[[#This Row],[Budget_Sales]],
(Table1[[#This Row],[Actual_Sales]]-Table1[[#This Row],[Budget_Sales]])/ABS(Table1[[#This Row],[Budget_Sales]])
)
)</f>
        <v>0.2391304347826087</v>
      </c>
      <c r="I490" s="5" t="str">
        <f>IF(Table1[[#This Row],[Sales_Var]]&gt;=0,"Above Budget","Below Budget")</f>
        <v>Above Budget</v>
      </c>
      <c r="J490">
        <f>Table1[[#This Row],[Actual_Sales]]-(Table1[[#This Row],[COGS]]+Table1[[#This Row],[Expenses]])</f>
        <v>120</v>
      </c>
      <c r="K490">
        <v>110</v>
      </c>
      <c r="L490">
        <f>Table1[[#This Row],[Actual_Profit]]-Table1[[#This Row],[Budget_Profit]]</f>
        <v>10</v>
      </c>
      <c r="M490" s="5">
        <f>IF(
Table1[[#This Row],[Budget_Profit]]=0,
"",
IF(
Table1[[#This Row],[Budget_Profit]]&gt;0,
(Table1[[#This Row],[Actual_Profit]]-Table1[[#This Row],[Budget_Profit]])/Table1[[#This Row],[Budget_Profit]],
(Table1[[#This Row],[Actual_Profit]]-Table1[[#This Row],[Budget_Profit]])/ABS(Table1[[#This Row],[Budget_Profit]])
)
)</f>
        <v>9.0909090909090912E-2</v>
      </c>
      <c r="N490" s="5" t="str">
        <f>IF(Table1[[#This Row],[Profit_Var]]&gt;=0, "Above Budget", "Below Budget")</f>
        <v>Above Budget</v>
      </c>
      <c r="O490">
        <v>109</v>
      </c>
      <c r="P490">
        <v>90</v>
      </c>
      <c r="Q490">
        <f>Table1[[#This Row],[COGS]]-Table1[[#This Row],[Budget_COGS]]</f>
        <v>19</v>
      </c>
      <c r="R490" s="5">
        <f>IF(
Table1[[#This Row],[Budget_COGS]]=0,
"",
IF(
Table1[[#This Row],[Budget_COGS]]&gt;0,
(Table1[[#This Row],[Budget_COGS]]-Table1[[#This Row],[COGS]]) / Table1[[#This Row],[Budget_COGS]],
(Table1[[#This Row],[Budget_COGS]]-Table1[[#This Row],[COGS]]) / ABS(Table1[[#This Row],[Budget_COGS]])
)
)</f>
        <v>-0.21111111111111111</v>
      </c>
      <c r="S490" s="5" t="str">
        <f>IF(Table1[[#This Row],[COGS _Var]]&gt;=0, "Above Budget", "Below Budget")</f>
        <v>Above Budget</v>
      </c>
      <c r="T490">
        <f>Table1[[#This Row],[Actual_Sales]]-Table1[[#This Row],[COGS]]</f>
        <v>176</v>
      </c>
      <c r="U490">
        <v>140</v>
      </c>
      <c r="V490">
        <f>Table1[[#This Row],[Gross_Margin]]-Table1[[#This Row],[Budget_Margin]]</f>
        <v>36</v>
      </c>
      <c r="W490" s="5">
        <f>IF(
Table1[[#This Row],[Budget_Margin]]=0,
"",
IF(
Table1[[#This Row],[Budget_Margin]]&gt;0,
(Table1[[#This Row],[Gross_Margin]]-Table1[[#This Row],[Budget_Margin]]) / Table1[[#This Row],[Budget_Margin]],
(Table1[[#This Row],[Gross_Margin]]-Table1[[#This Row],[Budget_Margin]]) / ABS(Table1[[#This Row],[Budget_Margin]])
)
)</f>
        <v>0.25714285714285712</v>
      </c>
      <c r="X490" s="5" t="str">
        <f>IF(Table1[[#This Row],[Margin_Var]]&gt;=0, "Above Budget", "Below Budget")</f>
        <v>Above Budget</v>
      </c>
      <c r="Y490" s="5">
        <f>IFERROR(Table1[[#This Row],[Gross_Margin]]/Table1[[#This Row],[Actual_Sales]],0)</f>
        <v>0.61754385964912284</v>
      </c>
      <c r="Z490" s="5">
        <f>Table1[[#This Row],[Actual_Profit]]/Table1[[#This Row],[Actual_Sales]]</f>
        <v>0.42105263157894735</v>
      </c>
      <c r="AA490">
        <v>56</v>
      </c>
      <c r="AB490" s="5">
        <f>IFERROR(Table1[[#This Row],[Expenses]]/Table1[[#This Row],[Actual_Sales]],0)</f>
        <v>0.19649122807017544</v>
      </c>
      <c r="AC490">
        <v>34</v>
      </c>
      <c r="AD490">
        <v>585</v>
      </c>
      <c r="AE490" s="5">
        <f>IFERROR(Table1[[#This Row],[Inventory]]/Table1[[#This Row],[Actual_Sales]],0)</f>
        <v>2.0526315789473686</v>
      </c>
    </row>
    <row r="491" spans="1:31" x14ac:dyDescent="0.25">
      <c r="A491">
        <v>2608</v>
      </c>
      <c r="B491">
        <v>775</v>
      </c>
      <c r="C491">
        <v>10</v>
      </c>
      <c r="D491" s="2">
        <v>40603</v>
      </c>
      <c r="E491">
        <v>285</v>
      </c>
      <c r="F491">
        <v>230</v>
      </c>
      <c r="G491">
        <f>Table1[[#This Row],[Actual_Sales]]-Table1[[#This Row],[Budget_Sales]]</f>
        <v>55</v>
      </c>
      <c r="H491" s="5">
        <f>IF(
Table1[[#This Row],[Budget_Sales]]=0,
"",
IF(
Table1[[#This Row],[Budget_Sales]]&gt;0,
(Table1[[#This Row],[Actual_Sales]]-Table1[[#This Row],[Budget_Sales]])/Table1[[#This Row],[Budget_Sales]],
(Table1[[#This Row],[Actual_Sales]]-Table1[[#This Row],[Budget_Sales]])/ABS(Table1[[#This Row],[Budget_Sales]])
)
)</f>
        <v>0.2391304347826087</v>
      </c>
      <c r="I491" s="5" t="str">
        <f>IF(Table1[[#This Row],[Sales_Var]]&gt;=0,"Above Budget","Below Budget")</f>
        <v>Above Budget</v>
      </c>
      <c r="J491">
        <f>Table1[[#This Row],[Actual_Sales]]-(Table1[[#This Row],[COGS]]+Table1[[#This Row],[Expenses]])</f>
        <v>120</v>
      </c>
      <c r="K491">
        <v>110</v>
      </c>
      <c r="L491">
        <f>Table1[[#This Row],[Actual_Profit]]-Table1[[#This Row],[Budget_Profit]]</f>
        <v>10</v>
      </c>
      <c r="M491" s="5">
        <f>IF(
Table1[[#This Row],[Budget_Profit]]=0,
"",
IF(
Table1[[#This Row],[Budget_Profit]]&gt;0,
(Table1[[#This Row],[Actual_Profit]]-Table1[[#This Row],[Budget_Profit]])/Table1[[#This Row],[Budget_Profit]],
(Table1[[#This Row],[Actual_Profit]]-Table1[[#This Row],[Budget_Profit]])/ABS(Table1[[#This Row],[Budget_Profit]])
)
)</f>
        <v>9.0909090909090912E-2</v>
      </c>
      <c r="N491" s="5" t="str">
        <f>IF(Table1[[#This Row],[Profit_Var]]&gt;=0, "Above Budget", "Below Budget")</f>
        <v>Above Budget</v>
      </c>
      <c r="O491">
        <v>109</v>
      </c>
      <c r="P491">
        <v>90</v>
      </c>
      <c r="Q491">
        <f>Table1[[#This Row],[COGS]]-Table1[[#This Row],[Budget_COGS]]</f>
        <v>19</v>
      </c>
      <c r="R491" s="5">
        <f>IF(
Table1[[#This Row],[Budget_COGS]]=0,
"",
IF(
Table1[[#This Row],[Budget_COGS]]&gt;0,
(Table1[[#This Row],[Budget_COGS]]-Table1[[#This Row],[COGS]]) / Table1[[#This Row],[Budget_COGS]],
(Table1[[#This Row],[Budget_COGS]]-Table1[[#This Row],[COGS]]) / ABS(Table1[[#This Row],[Budget_COGS]])
)
)</f>
        <v>-0.21111111111111111</v>
      </c>
      <c r="S491" s="5" t="str">
        <f>IF(Table1[[#This Row],[COGS _Var]]&gt;=0, "Above Budget", "Below Budget")</f>
        <v>Above Budget</v>
      </c>
      <c r="T491">
        <f>Table1[[#This Row],[Actual_Sales]]-Table1[[#This Row],[COGS]]</f>
        <v>176</v>
      </c>
      <c r="U491">
        <v>140</v>
      </c>
      <c r="V491">
        <f>Table1[[#This Row],[Gross_Margin]]-Table1[[#This Row],[Budget_Margin]]</f>
        <v>36</v>
      </c>
      <c r="W491" s="5">
        <f>IF(
Table1[[#This Row],[Budget_Margin]]=0,
"",
IF(
Table1[[#This Row],[Budget_Margin]]&gt;0,
(Table1[[#This Row],[Gross_Margin]]-Table1[[#This Row],[Budget_Margin]]) / Table1[[#This Row],[Budget_Margin]],
(Table1[[#This Row],[Gross_Margin]]-Table1[[#This Row],[Budget_Margin]]) / ABS(Table1[[#This Row],[Budget_Margin]])
)
)</f>
        <v>0.25714285714285712</v>
      </c>
      <c r="X491" s="5" t="str">
        <f>IF(Table1[[#This Row],[Margin_Var]]&gt;=0, "Above Budget", "Below Budget")</f>
        <v>Above Budget</v>
      </c>
      <c r="Y491" s="5">
        <f>IFERROR(Table1[[#This Row],[Gross_Margin]]/Table1[[#This Row],[Actual_Sales]],0)</f>
        <v>0.61754385964912284</v>
      </c>
      <c r="Z491" s="5">
        <f>Table1[[#This Row],[Actual_Profit]]/Table1[[#This Row],[Actual_Sales]]</f>
        <v>0.42105263157894735</v>
      </c>
      <c r="AA491">
        <v>56</v>
      </c>
      <c r="AB491" s="5">
        <f>IFERROR(Table1[[#This Row],[Expenses]]/Table1[[#This Row],[Actual_Sales]],0)</f>
        <v>0.19649122807017544</v>
      </c>
      <c r="AC491">
        <v>34</v>
      </c>
      <c r="AD491">
        <v>585</v>
      </c>
      <c r="AE491" s="5">
        <f>IFERROR(Table1[[#This Row],[Inventory]]/Table1[[#This Row],[Actual_Sales]],0)</f>
        <v>2.0526315789473686</v>
      </c>
    </row>
    <row r="492" spans="1:31" x14ac:dyDescent="0.25">
      <c r="A492">
        <v>3894</v>
      </c>
      <c r="B492">
        <v>985</v>
      </c>
      <c r="C492">
        <v>3</v>
      </c>
      <c r="D492" s="2">
        <v>40817</v>
      </c>
      <c r="E492">
        <v>126</v>
      </c>
      <c r="F492">
        <v>160</v>
      </c>
      <c r="G492">
        <f>Table1[[#This Row],[Actual_Sales]]-Table1[[#This Row],[Budget_Sales]]</f>
        <v>-34</v>
      </c>
      <c r="H492" s="5">
        <f>IF(
Table1[[#This Row],[Budget_Sales]]=0,
"",
IF(
Table1[[#This Row],[Budget_Sales]]&gt;0,
(Table1[[#This Row],[Actual_Sales]]-Table1[[#This Row],[Budget_Sales]])/Table1[[#This Row],[Budget_Sales]],
(Table1[[#This Row],[Actual_Sales]]-Table1[[#This Row],[Budget_Sales]])/ABS(Table1[[#This Row],[Budget_Sales]])
)
)</f>
        <v>-0.21249999999999999</v>
      </c>
      <c r="I492" s="5" t="str">
        <f>IF(Table1[[#This Row],[Sales_Var]]&gt;=0,"Above Budget","Below Budget")</f>
        <v>Below Budget</v>
      </c>
      <c r="J492">
        <f>Table1[[#This Row],[Actual_Sales]]-(Table1[[#This Row],[COGS]]+Table1[[#This Row],[Expenses]])</f>
        <v>53</v>
      </c>
      <c r="K492">
        <v>80</v>
      </c>
      <c r="L492">
        <f>Table1[[#This Row],[Actual_Profit]]-Table1[[#This Row],[Budget_Profit]]</f>
        <v>-27</v>
      </c>
      <c r="M492" s="5">
        <f>IF(
Table1[[#This Row],[Budget_Profit]]=0,
"",
IF(
Table1[[#This Row],[Budget_Profit]]&gt;0,
(Table1[[#This Row],[Actual_Profit]]-Table1[[#This Row],[Budget_Profit]])/Table1[[#This Row],[Budget_Profit]],
(Table1[[#This Row],[Actual_Profit]]-Table1[[#This Row],[Budget_Profit]])/ABS(Table1[[#This Row],[Budget_Profit]])
)
)</f>
        <v>-0.33750000000000002</v>
      </c>
      <c r="N492" s="5" t="str">
        <f>IF(Table1[[#This Row],[Profit_Var]]&gt;=0, "Above Budget", "Below Budget")</f>
        <v>Below Budget</v>
      </c>
      <c r="O492">
        <v>48</v>
      </c>
      <c r="P492">
        <v>70</v>
      </c>
      <c r="Q492">
        <f>Table1[[#This Row],[COGS]]-Table1[[#This Row],[Budget_COGS]]</f>
        <v>-22</v>
      </c>
      <c r="R492" s="5">
        <f>IF(
Table1[[#This Row],[Budget_COGS]]=0,
"",
IF(
Table1[[#This Row],[Budget_COGS]]&gt;0,
(Table1[[#This Row],[Budget_COGS]]-Table1[[#This Row],[COGS]]) / Table1[[#This Row],[Budget_COGS]],
(Table1[[#This Row],[Budget_COGS]]-Table1[[#This Row],[COGS]]) / ABS(Table1[[#This Row],[Budget_COGS]])
)
)</f>
        <v>0.31428571428571428</v>
      </c>
      <c r="S492" s="5" t="str">
        <f>IF(Table1[[#This Row],[COGS _Var]]&gt;=0, "Above Budget", "Below Budget")</f>
        <v>Below Budget</v>
      </c>
      <c r="T492">
        <f>Table1[[#This Row],[Actual_Sales]]-Table1[[#This Row],[COGS]]</f>
        <v>78</v>
      </c>
      <c r="U492">
        <v>90</v>
      </c>
      <c r="V492">
        <f>Table1[[#This Row],[Gross_Margin]]-Table1[[#This Row],[Budget_Margin]]</f>
        <v>-12</v>
      </c>
      <c r="W492" s="5">
        <f>IF(
Table1[[#This Row],[Budget_Margin]]=0,
"",
IF(
Table1[[#This Row],[Budget_Margin]]&gt;0,
(Table1[[#This Row],[Gross_Margin]]-Table1[[#This Row],[Budget_Margin]]) / Table1[[#This Row],[Budget_Margin]],
(Table1[[#This Row],[Gross_Margin]]-Table1[[#This Row],[Budget_Margin]]) / ABS(Table1[[#This Row],[Budget_Margin]])
)
)</f>
        <v>-0.13333333333333333</v>
      </c>
      <c r="X492" s="5" t="str">
        <f>IF(Table1[[#This Row],[Margin_Var]]&gt;=0, "Above Budget", "Below Budget")</f>
        <v>Below Budget</v>
      </c>
      <c r="Y492" s="5">
        <f>IFERROR(Table1[[#This Row],[Gross_Margin]]/Table1[[#This Row],[Actual_Sales]],0)</f>
        <v>0.61904761904761907</v>
      </c>
      <c r="Z492" s="5">
        <f>Table1[[#This Row],[Actual_Profit]]/Table1[[#This Row],[Actual_Sales]]</f>
        <v>0.42063492063492064</v>
      </c>
      <c r="AA492">
        <v>25</v>
      </c>
      <c r="AB492" s="5">
        <f>IFERROR(Table1[[#This Row],[Expenses]]/Table1[[#This Row],[Actual_Sales]],0)</f>
        <v>0.1984126984126984</v>
      </c>
      <c r="AC492">
        <v>13</v>
      </c>
      <c r="AD492">
        <v>851</v>
      </c>
      <c r="AE492" s="5">
        <f>IFERROR(Table1[[#This Row],[Inventory]]/Table1[[#This Row],[Actual_Sales]],0)</f>
        <v>6.753968253968254</v>
      </c>
    </row>
    <row r="493" spans="1:31" x14ac:dyDescent="0.25">
      <c r="A493">
        <v>3732</v>
      </c>
      <c r="B493">
        <v>262</v>
      </c>
      <c r="C493">
        <v>9</v>
      </c>
      <c r="D493" s="2">
        <v>40817</v>
      </c>
      <c r="E493">
        <v>126</v>
      </c>
      <c r="F493">
        <v>90</v>
      </c>
      <c r="G493">
        <f>Table1[[#This Row],[Actual_Sales]]-Table1[[#This Row],[Budget_Sales]]</f>
        <v>36</v>
      </c>
      <c r="H493" s="5">
        <f>IF(
Table1[[#This Row],[Budget_Sales]]=0,
"",
IF(
Table1[[#This Row],[Budget_Sales]]&gt;0,
(Table1[[#This Row],[Actual_Sales]]-Table1[[#This Row],[Budget_Sales]])/Table1[[#This Row],[Budget_Sales]],
(Table1[[#This Row],[Actual_Sales]]-Table1[[#This Row],[Budget_Sales]])/ABS(Table1[[#This Row],[Budget_Sales]])
)
)</f>
        <v>0.4</v>
      </c>
      <c r="I493" s="5" t="str">
        <f>IF(Table1[[#This Row],[Sales_Var]]&gt;=0,"Above Budget","Below Budget")</f>
        <v>Above Budget</v>
      </c>
      <c r="J493">
        <f>Table1[[#This Row],[Actual_Sales]]-(Table1[[#This Row],[COGS]]+Table1[[#This Row],[Expenses]])</f>
        <v>53</v>
      </c>
      <c r="K493">
        <v>60</v>
      </c>
      <c r="L493">
        <f>Table1[[#This Row],[Actual_Profit]]-Table1[[#This Row],[Budget_Profit]]</f>
        <v>-7</v>
      </c>
      <c r="M493" s="5">
        <f>IF(
Table1[[#This Row],[Budget_Profit]]=0,
"",
IF(
Table1[[#This Row],[Budget_Profit]]&gt;0,
(Table1[[#This Row],[Actual_Profit]]-Table1[[#This Row],[Budget_Profit]])/Table1[[#This Row],[Budget_Profit]],
(Table1[[#This Row],[Actual_Profit]]-Table1[[#This Row],[Budget_Profit]])/ABS(Table1[[#This Row],[Budget_Profit]])
)
)</f>
        <v>-0.11666666666666667</v>
      </c>
      <c r="N493" s="5" t="str">
        <f>IF(Table1[[#This Row],[Profit_Var]]&gt;=0, "Above Budget", "Below Budget")</f>
        <v>Below Budget</v>
      </c>
      <c r="O493">
        <v>48</v>
      </c>
      <c r="P493">
        <v>30</v>
      </c>
      <c r="Q493">
        <f>Table1[[#This Row],[COGS]]-Table1[[#This Row],[Budget_COGS]]</f>
        <v>18</v>
      </c>
      <c r="R493" s="5">
        <f>IF(
Table1[[#This Row],[Budget_COGS]]=0,
"",
IF(
Table1[[#This Row],[Budget_COGS]]&gt;0,
(Table1[[#This Row],[Budget_COGS]]-Table1[[#This Row],[COGS]]) / Table1[[#This Row],[Budget_COGS]],
(Table1[[#This Row],[Budget_COGS]]-Table1[[#This Row],[COGS]]) / ABS(Table1[[#This Row],[Budget_COGS]])
)
)</f>
        <v>-0.6</v>
      </c>
      <c r="S493" s="5" t="str">
        <f>IF(Table1[[#This Row],[COGS _Var]]&gt;=0, "Above Budget", "Below Budget")</f>
        <v>Above Budget</v>
      </c>
      <c r="T493">
        <f>Table1[[#This Row],[Actual_Sales]]-Table1[[#This Row],[COGS]]</f>
        <v>78</v>
      </c>
      <c r="U493">
        <v>60</v>
      </c>
      <c r="V493">
        <f>Table1[[#This Row],[Gross_Margin]]-Table1[[#This Row],[Budget_Margin]]</f>
        <v>18</v>
      </c>
      <c r="W493" s="5">
        <f>IF(
Table1[[#This Row],[Budget_Margin]]=0,
"",
IF(
Table1[[#This Row],[Budget_Margin]]&gt;0,
(Table1[[#This Row],[Gross_Margin]]-Table1[[#This Row],[Budget_Margin]]) / Table1[[#This Row],[Budget_Margin]],
(Table1[[#This Row],[Gross_Margin]]-Table1[[#This Row],[Budget_Margin]]) / ABS(Table1[[#This Row],[Budget_Margin]])
)
)</f>
        <v>0.3</v>
      </c>
      <c r="X493" s="5" t="str">
        <f>IF(Table1[[#This Row],[Margin_Var]]&gt;=0, "Above Budget", "Below Budget")</f>
        <v>Above Budget</v>
      </c>
      <c r="Y493" s="5">
        <f>IFERROR(Table1[[#This Row],[Gross_Margin]]/Table1[[#This Row],[Actual_Sales]],0)</f>
        <v>0.61904761904761907</v>
      </c>
      <c r="Z493" s="5">
        <f>Table1[[#This Row],[Actual_Profit]]/Table1[[#This Row],[Actual_Sales]]</f>
        <v>0.42063492063492064</v>
      </c>
      <c r="AA493">
        <v>25</v>
      </c>
      <c r="AB493" s="5">
        <f>IFERROR(Table1[[#This Row],[Expenses]]/Table1[[#This Row],[Actual_Sales]],0)</f>
        <v>0.1984126984126984</v>
      </c>
      <c r="AC493">
        <v>13</v>
      </c>
      <c r="AD493">
        <v>851</v>
      </c>
      <c r="AE493" s="5">
        <f>IFERROR(Table1[[#This Row],[Inventory]]/Table1[[#This Row],[Actual_Sales]],0)</f>
        <v>6.753968253968254</v>
      </c>
    </row>
    <row r="494" spans="1:31" x14ac:dyDescent="0.25">
      <c r="A494">
        <v>2616</v>
      </c>
      <c r="B494">
        <v>801</v>
      </c>
      <c r="C494">
        <v>4</v>
      </c>
      <c r="D494" s="2">
        <v>40603</v>
      </c>
      <c r="E494">
        <v>126</v>
      </c>
      <c r="F494">
        <v>110</v>
      </c>
      <c r="G494">
        <f>Table1[[#This Row],[Actual_Sales]]-Table1[[#This Row],[Budget_Sales]]</f>
        <v>16</v>
      </c>
      <c r="H494" s="5">
        <f>IF(
Table1[[#This Row],[Budget_Sales]]=0,
"",
IF(
Table1[[#This Row],[Budget_Sales]]&gt;0,
(Table1[[#This Row],[Actual_Sales]]-Table1[[#This Row],[Budget_Sales]])/Table1[[#This Row],[Budget_Sales]],
(Table1[[#This Row],[Actual_Sales]]-Table1[[#This Row],[Budget_Sales]])/ABS(Table1[[#This Row],[Budget_Sales]])
)
)</f>
        <v>0.14545454545454545</v>
      </c>
      <c r="I494" s="5" t="str">
        <f>IF(Table1[[#This Row],[Sales_Var]]&gt;=0,"Above Budget","Below Budget")</f>
        <v>Above Budget</v>
      </c>
      <c r="J494">
        <f>Table1[[#This Row],[Actual_Sales]]-(Table1[[#This Row],[COGS]]+Table1[[#This Row],[Expenses]])</f>
        <v>53</v>
      </c>
      <c r="K494">
        <v>50</v>
      </c>
      <c r="L494">
        <f>Table1[[#This Row],[Actual_Profit]]-Table1[[#This Row],[Budget_Profit]]</f>
        <v>3</v>
      </c>
      <c r="M494" s="5">
        <f>IF(
Table1[[#This Row],[Budget_Profit]]=0,
"",
IF(
Table1[[#This Row],[Budget_Profit]]&gt;0,
(Table1[[#This Row],[Actual_Profit]]-Table1[[#This Row],[Budget_Profit]])/Table1[[#This Row],[Budget_Profit]],
(Table1[[#This Row],[Actual_Profit]]-Table1[[#This Row],[Budget_Profit]])/ABS(Table1[[#This Row],[Budget_Profit]])
)
)</f>
        <v>0.06</v>
      </c>
      <c r="N494" s="5" t="str">
        <f>IF(Table1[[#This Row],[Profit_Var]]&gt;=0, "Above Budget", "Below Budget")</f>
        <v>Above Budget</v>
      </c>
      <c r="O494">
        <v>48</v>
      </c>
      <c r="P494">
        <v>40</v>
      </c>
      <c r="Q494">
        <f>Table1[[#This Row],[COGS]]-Table1[[#This Row],[Budget_COGS]]</f>
        <v>8</v>
      </c>
      <c r="R494" s="5">
        <f>IF(
Table1[[#This Row],[Budget_COGS]]=0,
"",
IF(
Table1[[#This Row],[Budget_COGS]]&gt;0,
(Table1[[#This Row],[Budget_COGS]]-Table1[[#This Row],[COGS]]) / Table1[[#This Row],[Budget_COGS]],
(Table1[[#This Row],[Budget_COGS]]-Table1[[#This Row],[COGS]]) / ABS(Table1[[#This Row],[Budget_COGS]])
)
)</f>
        <v>-0.2</v>
      </c>
      <c r="S494" s="5" t="str">
        <f>IF(Table1[[#This Row],[COGS _Var]]&gt;=0, "Above Budget", "Below Budget")</f>
        <v>Above Budget</v>
      </c>
      <c r="T494">
        <f>Table1[[#This Row],[Actual_Sales]]-Table1[[#This Row],[COGS]]</f>
        <v>78</v>
      </c>
      <c r="U494">
        <v>70</v>
      </c>
      <c r="V494">
        <f>Table1[[#This Row],[Gross_Margin]]-Table1[[#This Row],[Budget_Margin]]</f>
        <v>8</v>
      </c>
      <c r="W494" s="5">
        <f>IF(
Table1[[#This Row],[Budget_Margin]]=0,
"",
IF(
Table1[[#This Row],[Budget_Margin]]&gt;0,
(Table1[[#This Row],[Gross_Margin]]-Table1[[#This Row],[Budget_Margin]]) / Table1[[#This Row],[Budget_Margin]],
(Table1[[#This Row],[Gross_Margin]]-Table1[[#This Row],[Budget_Margin]]) / ABS(Table1[[#This Row],[Budget_Margin]])
)
)</f>
        <v>0.11428571428571428</v>
      </c>
      <c r="X494" s="5" t="str">
        <f>IF(Table1[[#This Row],[Margin_Var]]&gt;=0, "Above Budget", "Below Budget")</f>
        <v>Above Budget</v>
      </c>
      <c r="Y494" s="5">
        <f>IFERROR(Table1[[#This Row],[Gross_Margin]]/Table1[[#This Row],[Actual_Sales]],0)</f>
        <v>0.61904761904761907</v>
      </c>
      <c r="Z494" s="5">
        <f>Table1[[#This Row],[Actual_Profit]]/Table1[[#This Row],[Actual_Sales]]</f>
        <v>0.42063492063492064</v>
      </c>
      <c r="AA494">
        <v>25</v>
      </c>
      <c r="AB494" s="5">
        <f>IFERROR(Table1[[#This Row],[Expenses]]/Table1[[#This Row],[Actual_Sales]],0)</f>
        <v>0.1984126984126984</v>
      </c>
      <c r="AC494">
        <v>13</v>
      </c>
      <c r="AD494">
        <v>766</v>
      </c>
      <c r="AE494" s="5">
        <f>IFERROR(Table1[[#This Row],[Inventory]]/Table1[[#This Row],[Actual_Sales]],0)</f>
        <v>6.0793650793650791</v>
      </c>
    </row>
    <row r="495" spans="1:31" x14ac:dyDescent="0.25">
      <c r="A495">
        <v>2562</v>
      </c>
      <c r="B495">
        <v>573</v>
      </c>
      <c r="C495">
        <v>6</v>
      </c>
      <c r="D495" s="2">
        <v>40603</v>
      </c>
      <c r="E495">
        <v>126</v>
      </c>
      <c r="F495">
        <v>130</v>
      </c>
      <c r="G495">
        <f>Table1[[#This Row],[Actual_Sales]]-Table1[[#This Row],[Budget_Sales]]</f>
        <v>-4</v>
      </c>
      <c r="H495" s="5">
        <f>IF(
Table1[[#This Row],[Budget_Sales]]=0,
"",
IF(
Table1[[#This Row],[Budget_Sales]]&gt;0,
(Table1[[#This Row],[Actual_Sales]]-Table1[[#This Row],[Budget_Sales]])/Table1[[#This Row],[Budget_Sales]],
(Table1[[#This Row],[Actual_Sales]]-Table1[[#This Row],[Budget_Sales]])/ABS(Table1[[#This Row],[Budget_Sales]])
)
)</f>
        <v>-3.0769230769230771E-2</v>
      </c>
      <c r="I495" s="5" t="str">
        <f>IF(Table1[[#This Row],[Sales_Var]]&gt;=0,"Above Budget","Below Budget")</f>
        <v>Below Budget</v>
      </c>
      <c r="J495">
        <f>Table1[[#This Row],[Actual_Sales]]-(Table1[[#This Row],[COGS]]+Table1[[#This Row],[Expenses]])</f>
        <v>53</v>
      </c>
      <c r="K495">
        <v>60</v>
      </c>
      <c r="L495">
        <f>Table1[[#This Row],[Actual_Profit]]-Table1[[#This Row],[Budget_Profit]]</f>
        <v>-7</v>
      </c>
      <c r="M495" s="5">
        <f>IF(
Table1[[#This Row],[Budget_Profit]]=0,
"",
IF(
Table1[[#This Row],[Budget_Profit]]&gt;0,
(Table1[[#This Row],[Actual_Profit]]-Table1[[#This Row],[Budget_Profit]])/Table1[[#This Row],[Budget_Profit]],
(Table1[[#This Row],[Actual_Profit]]-Table1[[#This Row],[Budget_Profit]])/ABS(Table1[[#This Row],[Budget_Profit]])
)
)</f>
        <v>-0.11666666666666667</v>
      </c>
      <c r="N495" s="5" t="str">
        <f>IF(Table1[[#This Row],[Profit_Var]]&gt;=0, "Above Budget", "Below Budget")</f>
        <v>Below Budget</v>
      </c>
      <c r="O495">
        <v>48</v>
      </c>
      <c r="P495">
        <v>50</v>
      </c>
      <c r="Q495">
        <f>Table1[[#This Row],[COGS]]-Table1[[#This Row],[Budget_COGS]]</f>
        <v>-2</v>
      </c>
      <c r="R495" s="5">
        <f>IF(
Table1[[#This Row],[Budget_COGS]]=0,
"",
IF(
Table1[[#This Row],[Budget_COGS]]&gt;0,
(Table1[[#This Row],[Budget_COGS]]-Table1[[#This Row],[COGS]]) / Table1[[#This Row],[Budget_COGS]],
(Table1[[#This Row],[Budget_COGS]]-Table1[[#This Row],[COGS]]) / ABS(Table1[[#This Row],[Budget_COGS]])
)
)</f>
        <v>0.04</v>
      </c>
      <c r="S495" s="5" t="str">
        <f>IF(Table1[[#This Row],[COGS _Var]]&gt;=0, "Above Budget", "Below Budget")</f>
        <v>Below Budget</v>
      </c>
      <c r="T495">
        <f>Table1[[#This Row],[Actual_Sales]]-Table1[[#This Row],[COGS]]</f>
        <v>78</v>
      </c>
      <c r="U495">
        <v>80</v>
      </c>
      <c r="V495">
        <f>Table1[[#This Row],[Gross_Margin]]-Table1[[#This Row],[Budget_Margin]]</f>
        <v>-2</v>
      </c>
      <c r="W495" s="5">
        <f>IF(
Table1[[#This Row],[Budget_Margin]]=0,
"",
IF(
Table1[[#This Row],[Budget_Margin]]&gt;0,
(Table1[[#This Row],[Gross_Margin]]-Table1[[#This Row],[Budget_Margin]]) / Table1[[#This Row],[Budget_Margin]],
(Table1[[#This Row],[Gross_Margin]]-Table1[[#This Row],[Budget_Margin]]) / ABS(Table1[[#This Row],[Budget_Margin]])
)
)</f>
        <v>-2.5000000000000001E-2</v>
      </c>
      <c r="X495" s="5" t="str">
        <f>IF(Table1[[#This Row],[Margin_Var]]&gt;=0, "Above Budget", "Below Budget")</f>
        <v>Below Budget</v>
      </c>
      <c r="Y495" s="5">
        <f>IFERROR(Table1[[#This Row],[Gross_Margin]]/Table1[[#This Row],[Actual_Sales]],0)</f>
        <v>0.61904761904761907</v>
      </c>
      <c r="Z495" s="5">
        <f>Table1[[#This Row],[Actual_Profit]]/Table1[[#This Row],[Actual_Sales]]</f>
        <v>0.42063492063492064</v>
      </c>
      <c r="AA495">
        <v>25</v>
      </c>
      <c r="AB495" s="5">
        <f>IFERROR(Table1[[#This Row],[Expenses]]/Table1[[#This Row],[Actual_Sales]],0)</f>
        <v>0.1984126984126984</v>
      </c>
      <c r="AC495">
        <v>13</v>
      </c>
      <c r="AD495">
        <v>766</v>
      </c>
      <c r="AE495" s="5">
        <f>IFERROR(Table1[[#This Row],[Inventory]]/Table1[[#This Row],[Actual_Sales]],0)</f>
        <v>6.0793650793650791</v>
      </c>
    </row>
    <row r="496" spans="1:31" x14ac:dyDescent="0.25">
      <c r="A496">
        <v>2687</v>
      </c>
      <c r="B496">
        <v>319</v>
      </c>
      <c r="C496">
        <v>9</v>
      </c>
      <c r="D496" s="2">
        <v>40634</v>
      </c>
      <c r="E496">
        <v>321</v>
      </c>
      <c r="F496">
        <v>260</v>
      </c>
      <c r="G496">
        <f>Table1[[#This Row],[Actual_Sales]]-Table1[[#This Row],[Budget_Sales]]</f>
        <v>61</v>
      </c>
      <c r="H496" s="5">
        <f>IF(
Table1[[#This Row],[Budget_Sales]]=0,
"",
IF(
Table1[[#This Row],[Budget_Sales]]&gt;0,
(Table1[[#This Row],[Actual_Sales]]-Table1[[#This Row],[Budget_Sales]])/Table1[[#This Row],[Budget_Sales]],
(Table1[[#This Row],[Actual_Sales]]-Table1[[#This Row],[Budget_Sales]])/ABS(Table1[[#This Row],[Budget_Sales]])
)
)</f>
        <v>0.23461538461538461</v>
      </c>
      <c r="I496" s="5" t="str">
        <f>IF(Table1[[#This Row],[Sales_Var]]&gt;=0,"Above Budget","Below Budget")</f>
        <v>Above Budget</v>
      </c>
      <c r="J496">
        <f>Table1[[#This Row],[Actual_Sales]]-(Table1[[#This Row],[COGS]]+Table1[[#This Row],[Expenses]])</f>
        <v>135</v>
      </c>
      <c r="K496">
        <v>120</v>
      </c>
      <c r="L496">
        <f>Table1[[#This Row],[Actual_Profit]]-Table1[[#This Row],[Budget_Profit]]</f>
        <v>15</v>
      </c>
      <c r="M496" s="5">
        <f>IF(
Table1[[#This Row],[Budget_Profit]]=0,
"",
IF(
Table1[[#This Row],[Budget_Profit]]&gt;0,
(Table1[[#This Row],[Actual_Profit]]-Table1[[#This Row],[Budget_Profit]])/Table1[[#This Row],[Budget_Profit]],
(Table1[[#This Row],[Actual_Profit]]-Table1[[#This Row],[Budget_Profit]])/ABS(Table1[[#This Row],[Budget_Profit]])
)
)</f>
        <v>0.125</v>
      </c>
      <c r="N496" s="5" t="str">
        <f>IF(Table1[[#This Row],[Profit_Var]]&gt;=0, "Above Budget", "Below Budget")</f>
        <v>Above Budget</v>
      </c>
      <c r="O496">
        <v>123</v>
      </c>
      <c r="P496">
        <v>100</v>
      </c>
      <c r="Q496">
        <f>Table1[[#This Row],[COGS]]-Table1[[#This Row],[Budget_COGS]]</f>
        <v>23</v>
      </c>
      <c r="R496" s="5">
        <f>IF(
Table1[[#This Row],[Budget_COGS]]=0,
"",
IF(
Table1[[#This Row],[Budget_COGS]]&gt;0,
(Table1[[#This Row],[Budget_COGS]]-Table1[[#This Row],[COGS]]) / Table1[[#This Row],[Budget_COGS]],
(Table1[[#This Row],[Budget_COGS]]-Table1[[#This Row],[COGS]]) / ABS(Table1[[#This Row],[Budget_COGS]])
)
)</f>
        <v>-0.23</v>
      </c>
      <c r="S496" s="5" t="str">
        <f>IF(Table1[[#This Row],[COGS _Var]]&gt;=0, "Above Budget", "Below Budget")</f>
        <v>Above Budget</v>
      </c>
      <c r="T496">
        <f>Table1[[#This Row],[Actual_Sales]]-Table1[[#This Row],[COGS]]</f>
        <v>198</v>
      </c>
      <c r="U496">
        <v>160</v>
      </c>
      <c r="V496">
        <f>Table1[[#This Row],[Gross_Margin]]-Table1[[#This Row],[Budget_Margin]]</f>
        <v>38</v>
      </c>
      <c r="W496" s="5">
        <f>IF(
Table1[[#This Row],[Budget_Margin]]=0,
"",
IF(
Table1[[#This Row],[Budget_Margin]]&gt;0,
(Table1[[#This Row],[Gross_Margin]]-Table1[[#This Row],[Budget_Margin]]) / Table1[[#This Row],[Budget_Margin]],
(Table1[[#This Row],[Gross_Margin]]-Table1[[#This Row],[Budget_Margin]]) / ABS(Table1[[#This Row],[Budget_Margin]])
)
)</f>
        <v>0.23749999999999999</v>
      </c>
      <c r="X496" s="5" t="str">
        <f>IF(Table1[[#This Row],[Margin_Var]]&gt;=0, "Above Budget", "Below Budget")</f>
        <v>Above Budget</v>
      </c>
      <c r="Y496" s="5">
        <f>IFERROR(Table1[[#This Row],[Gross_Margin]]/Table1[[#This Row],[Actual_Sales]],0)</f>
        <v>0.61682242990654201</v>
      </c>
      <c r="Z496" s="5">
        <f>Table1[[#This Row],[Actual_Profit]]/Table1[[#This Row],[Actual_Sales]]</f>
        <v>0.42056074766355139</v>
      </c>
      <c r="AA496">
        <v>63</v>
      </c>
      <c r="AB496" s="5">
        <f>IFERROR(Table1[[#This Row],[Expenses]]/Table1[[#This Row],[Actual_Sales]],0)</f>
        <v>0.19626168224299065</v>
      </c>
      <c r="AC496">
        <v>39</v>
      </c>
      <c r="AD496">
        <v>611</v>
      </c>
      <c r="AE496" s="5">
        <f>IFERROR(Table1[[#This Row],[Inventory]]/Table1[[#This Row],[Actual_Sales]],0)</f>
        <v>1.9034267912772587</v>
      </c>
    </row>
    <row r="497" spans="1:31" x14ac:dyDescent="0.25">
      <c r="A497">
        <v>2794</v>
      </c>
      <c r="B497">
        <v>775</v>
      </c>
      <c r="C497">
        <v>10</v>
      </c>
      <c r="D497" s="2">
        <v>40634</v>
      </c>
      <c r="E497">
        <v>321</v>
      </c>
      <c r="F497">
        <v>260</v>
      </c>
      <c r="G497">
        <f>Table1[[#This Row],[Actual_Sales]]-Table1[[#This Row],[Budget_Sales]]</f>
        <v>61</v>
      </c>
      <c r="H497" s="5">
        <f>IF(
Table1[[#This Row],[Budget_Sales]]=0,
"",
IF(
Table1[[#This Row],[Budget_Sales]]&gt;0,
(Table1[[#This Row],[Actual_Sales]]-Table1[[#This Row],[Budget_Sales]])/Table1[[#This Row],[Budget_Sales]],
(Table1[[#This Row],[Actual_Sales]]-Table1[[#This Row],[Budget_Sales]])/ABS(Table1[[#This Row],[Budget_Sales]])
)
)</f>
        <v>0.23461538461538461</v>
      </c>
      <c r="I497" s="5" t="str">
        <f>IF(Table1[[#This Row],[Sales_Var]]&gt;=0,"Above Budget","Below Budget")</f>
        <v>Above Budget</v>
      </c>
      <c r="J497">
        <f>Table1[[#This Row],[Actual_Sales]]-(Table1[[#This Row],[COGS]]+Table1[[#This Row],[Expenses]])</f>
        <v>135</v>
      </c>
      <c r="K497">
        <v>110</v>
      </c>
      <c r="L497">
        <f>Table1[[#This Row],[Actual_Profit]]-Table1[[#This Row],[Budget_Profit]]</f>
        <v>25</v>
      </c>
      <c r="M497" s="5">
        <f>IF(
Table1[[#This Row],[Budget_Profit]]=0,
"",
IF(
Table1[[#This Row],[Budget_Profit]]&gt;0,
(Table1[[#This Row],[Actual_Profit]]-Table1[[#This Row],[Budget_Profit]])/Table1[[#This Row],[Budget_Profit]],
(Table1[[#This Row],[Actual_Profit]]-Table1[[#This Row],[Budget_Profit]])/ABS(Table1[[#This Row],[Budget_Profit]])
)
)</f>
        <v>0.22727272727272727</v>
      </c>
      <c r="N497" s="5" t="str">
        <f>IF(Table1[[#This Row],[Profit_Var]]&gt;=0, "Above Budget", "Below Budget")</f>
        <v>Above Budget</v>
      </c>
      <c r="O497">
        <v>123</v>
      </c>
      <c r="P497">
        <v>100</v>
      </c>
      <c r="Q497">
        <f>Table1[[#This Row],[COGS]]-Table1[[#This Row],[Budget_COGS]]</f>
        <v>23</v>
      </c>
      <c r="R497" s="5">
        <f>IF(
Table1[[#This Row],[Budget_COGS]]=0,
"",
IF(
Table1[[#This Row],[Budget_COGS]]&gt;0,
(Table1[[#This Row],[Budget_COGS]]-Table1[[#This Row],[COGS]]) / Table1[[#This Row],[Budget_COGS]],
(Table1[[#This Row],[Budget_COGS]]-Table1[[#This Row],[COGS]]) / ABS(Table1[[#This Row],[Budget_COGS]])
)
)</f>
        <v>-0.23</v>
      </c>
      <c r="S497" s="5" t="str">
        <f>IF(Table1[[#This Row],[COGS _Var]]&gt;=0, "Above Budget", "Below Budget")</f>
        <v>Above Budget</v>
      </c>
      <c r="T497">
        <f>Table1[[#This Row],[Actual_Sales]]-Table1[[#This Row],[COGS]]</f>
        <v>198</v>
      </c>
      <c r="U497">
        <v>160</v>
      </c>
      <c r="V497">
        <f>Table1[[#This Row],[Gross_Margin]]-Table1[[#This Row],[Budget_Margin]]</f>
        <v>38</v>
      </c>
      <c r="W497" s="5">
        <f>IF(
Table1[[#This Row],[Budget_Margin]]=0,
"",
IF(
Table1[[#This Row],[Budget_Margin]]&gt;0,
(Table1[[#This Row],[Gross_Margin]]-Table1[[#This Row],[Budget_Margin]]) / Table1[[#This Row],[Budget_Margin]],
(Table1[[#This Row],[Gross_Margin]]-Table1[[#This Row],[Budget_Margin]]) / ABS(Table1[[#This Row],[Budget_Margin]])
)
)</f>
        <v>0.23749999999999999</v>
      </c>
      <c r="X497" s="5" t="str">
        <f>IF(Table1[[#This Row],[Margin_Var]]&gt;=0, "Above Budget", "Below Budget")</f>
        <v>Above Budget</v>
      </c>
      <c r="Y497" s="5">
        <f>IFERROR(Table1[[#This Row],[Gross_Margin]]/Table1[[#This Row],[Actual_Sales]],0)</f>
        <v>0.61682242990654201</v>
      </c>
      <c r="Z497" s="5">
        <f>Table1[[#This Row],[Actual_Profit]]/Table1[[#This Row],[Actual_Sales]]</f>
        <v>0.42056074766355139</v>
      </c>
      <c r="AA497">
        <v>63</v>
      </c>
      <c r="AB497" s="5">
        <f>IFERROR(Table1[[#This Row],[Expenses]]/Table1[[#This Row],[Actual_Sales]],0)</f>
        <v>0.19626168224299065</v>
      </c>
      <c r="AC497">
        <v>39</v>
      </c>
      <c r="AD497">
        <v>611</v>
      </c>
      <c r="AE497" s="5">
        <f>IFERROR(Table1[[#This Row],[Inventory]]/Table1[[#This Row],[Actual_Sales]],0)</f>
        <v>1.9034267912772587</v>
      </c>
    </row>
    <row r="498" spans="1:31" x14ac:dyDescent="0.25">
      <c r="A498">
        <v>2713</v>
      </c>
      <c r="B498">
        <v>435</v>
      </c>
      <c r="C498">
        <v>4</v>
      </c>
      <c r="D498" s="2">
        <v>40634</v>
      </c>
      <c r="E498">
        <v>119</v>
      </c>
      <c r="F498">
        <v>100</v>
      </c>
      <c r="G498">
        <f>Table1[[#This Row],[Actual_Sales]]-Table1[[#This Row],[Budget_Sales]]</f>
        <v>19</v>
      </c>
      <c r="H498" s="5">
        <f>IF(
Table1[[#This Row],[Budget_Sales]]=0,
"",
IF(
Table1[[#This Row],[Budget_Sales]]&gt;0,
(Table1[[#This Row],[Actual_Sales]]-Table1[[#This Row],[Budget_Sales]])/Table1[[#This Row],[Budget_Sales]],
(Table1[[#This Row],[Actual_Sales]]-Table1[[#This Row],[Budget_Sales]])/ABS(Table1[[#This Row],[Budget_Sales]])
)
)</f>
        <v>0.19</v>
      </c>
      <c r="I498" s="5" t="str">
        <f>IF(Table1[[#This Row],[Sales_Var]]&gt;=0,"Above Budget","Below Budget")</f>
        <v>Above Budget</v>
      </c>
      <c r="J498">
        <f>Table1[[#This Row],[Actual_Sales]]-(Table1[[#This Row],[COGS]]+Table1[[#This Row],[Expenses]])</f>
        <v>50</v>
      </c>
      <c r="K498">
        <v>40</v>
      </c>
      <c r="L498">
        <f>Table1[[#This Row],[Actual_Profit]]-Table1[[#This Row],[Budget_Profit]]</f>
        <v>10</v>
      </c>
      <c r="M498" s="5">
        <f>IF(
Table1[[#This Row],[Budget_Profit]]=0,
"",
IF(
Table1[[#This Row],[Budget_Profit]]&gt;0,
(Table1[[#This Row],[Actual_Profit]]-Table1[[#This Row],[Budget_Profit]])/Table1[[#This Row],[Budget_Profit]],
(Table1[[#This Row],[Actual_Profit]]-Table1[[#This Row],[Budget_Profit]])/ABS(Table1[[#This Row],[Budget_Profit]])
)
)</f>
        <v>0.25</v>
      </c>
      <c r="N498" s="5" t="str">
        <f>IF(Table1[[#This Row],[Profit_Var]]&gt;=0, "Above Budget", "Below Budget")</f>
        <v>Above Budget</v>
      </c>
      <c r="O498">
        <v>45</v>
      </c>
      <c r="P498">
        <v>40</v>
      </c>
      <c r="Q498">
        <f>Table1[[#This Row],[COGS]]-Table1[[#This Row],[Budget_COGS]]</f>
        <v>5</v>
      </c>
      <c r="R498" s="5">
        <f>IF(
Table1[[#This Row],[Budget_COGS]]=0,
"",
IF(
Table1[[#This Row],[Budget_COGS]]&gt;0,
(Table1[[#This Row],[Budget_COGS]]-Table1[[#This Row],[COGS]]) / Table1[[#This Row],[Budget_COGS]],
(Table1[[#This Row],[Budget_COGS]]-Table1[[#This Row],[COGS]]) / ABS(Table1[[#This Row],[Budget_COGS]])
)
)</f>
        <v>-0.125</v>
      </c>
      <c r="S498" s="5" t="str">
        <f>IF(Table1[[#This Row],[COGS _Var]]&gt;=0, "Above Budget", "Below Budget")</f>
        <v>Above Budget</v>
      </c>
      <c r="T498">
        <f>Table1[[#This Row],[Actual_Sales]]-Table1[[#This Row],[COGS]]</f>
        <v>74</v>
      </c>
      <c r="U498">
        <v>60</v>
      </c>
      <c r="V498">
        <f>Table1[[#This Row],[Gross_Margin]]-Table1[[#This Row],[Budget_Margin]]</f>
        <v>14</v>
      </c>
      <c r="W498" s="5">
        <f>IF(
Table1[[#This Row],[Budget_Margin]]=0,
"",
IF(
Table1[[#This Row],[Budget_Margin]]&gt;0,
(Table1[[#This Row],[Gross_Margin]]-Table1[[#This Row],[Budget_Margin]]) / Table1[[#This Row],[Budget_Margin]],
(Table1[[#This Row],[Gross_Margin]]-Table1[[#This Row],[Budget_Margin]]) / ABS(Table1[[#This Row],[Budget_Margin]])
)
)</f>
        <v>0.23333333333333334</v>
      </c>
      <c r="X498" s="5" t="str">
        <f>IF(Table1[[#This Row],[Margin_Var]]&gt;=0, "Above Budget", "Below Budget")</f>
        <v>Above Budget</v>
      </c>
      <c r="Y498" s="5">
        <f>IFERROR(Table1[[#This Row],[Gross_Margin]]/Table1[[#This Row],[Actual_Sales]],0)</f>
        <v>0.62184873949579833</v>
      </c>
      <c r="Z498" s="5">
        <f>Table1[[#This Row],[Actual_Profit]]/Table1[[#This Row],[Actual_Sales]]</f>
        <v>0.42016806722689076</v>
      </c>
      <c r="AA498">
        <v>24</v>
      </c>
      <c r="AB498" s="5">
        <f>IFERROR(Table1[[#This Row],[Expenses]]/Table1[[#This Row],[Actual_Sales]],0)</f>
        <v>0.20168067226890757</v>
      </c>
      <c r="AC498">
        <v>12</v>
      </c>
      <c r="AD498">
        <v>777</v>
      </c>
      <c r="AE498" s="5">
        <f>IFERROR(Table1[[#This Row],[Inventory]]/Table1[[#This Row],[Actual_Sales]],0)</f>
        <v>6.5294117647058822</v>
      </c>
    </row>
    <row r="499" spans="1:31" x14ac:dyDescent="0.25">
      <c r="A499">
        <v>4132</v>
      </c>
      <c r="B499">
        <v>435</v>
      </c>
      <c r="C499">
        <v>6</v>
      </c>
      <c r="D499" s="2">
        <v>40878</v>
      </c>
      <c r="E499">
        <v>131</v>
      </c>
      <c r="F499">
        <v>110</v>
      </c>
      <c r="G499">
        <f>Table1[[#This Row],[Actual_Sales]]-Table1[[#This Row],[Budget_Sales]]</f>
        <v>21</v>
      </c>
      <c r="H499" s="5">
        <f>IF(
Table1[[#This Row],[Budget_Sales]]=0,
"",
IF(
Table1[[#This Row],[Budget_Sales]]&gt;0,
(Table1[[#This Row],[Actual_Sales]]-Table1[[#This Row],[Budget_Sales]])/Table1[[#This Row],[Budget_Sales]],
(Table1[[#This Row],[Actual_Sales]]-Table1[[#This Row],[Budget_Sales]])/ABS(Table1[[#This Row],[Budget_Sales]])
)
)</f>
        <v>0.19090909090909092</v>
      </c>
      <c r="I499" s="5" t="str">
        <f>IF(Table1[[#This Row],[Sales_Var]]&gt;=0,"Above Budget","Below Budget")</f>
        <v>Above Budget</v>
      </c>
      <c r="J499">
        <f>Table1[[#This Row],[Actual_Sales]]-(Table1[[#This Row],[COGS]]+Table1[[#This Row],[Expenses]])</f>
        <v>55</v>
      </c>
      <c r="K499">
        <v>50</v>
      </c>
      <c r="L499">
        <f>Table1[[#This Row],[Actual_Profit]]-Table1[[#This Row],[Budget_Profit]]</f>
        <v>5</v>
      </c>
      <c r="M499" s="5">
        <f>IF(
Table1[[#This Row],[Budget_Profit]]=0,
"",
IF(
Table1[[#This Row],[Budget_Profit]]&gt;0,
(Table1[[#This Row],[Actual_Profit]]-Table1[[#This Row],[Budget_Profit]])/Table1[[#This Row],[Budget_Profit]],
(Table1[[#This Row],[Actual_Profit]]-Table1[[#This Row],[Budget_Profit]])/ABS(Table1[[#This Row],[Budget_Profit]])
)
)</f>
        <v>0.1</v>
      </c>
      <c r="N499" s="5" t="str">
        <f>IF(Table1[[#This Row],[Profit_Var]]&gt;=0, "Above Budget", "Below Budget")</f>
        <v>Above Budget</v>
      </c>
      <c r="O499">
        <v>50</v>
      </c>
      <c r="P499">
        <v>40</v>
      </c>
      <c r="Q499">
        <f>Table1[[#This Row],[COGS]]-Table1[[#This Row],[Budget_COGS]]</f>
        <v>10</v>
      </c>
      <c r="R499" s="5">
        <f>IF(
Table1[[#This Row],[Budget_COGS]]=0,
"",
IF(
Table1[[#This Row],[Budget_COGS]]&gt;0,
(Table1[[#This Row],[Budget_COGS]]-Table1[[#This Row],[COGS]]) / Table1[[#This Row],[Budget_COGS]],
(Table1[[#This Row],[Budget_COGS]]-Table1[[#This Row],[COGS]]) / ABS(Table1[[#This Row],[Budget_COGS]])
)
)</f>
        <v>-0.25</v>
      </c>
      <c r="S499" s="5" t="str">
        <f>IF(Table1[[#This Row],[COGS _Var]]&gt;=0, "Above Budget", "Below Budget")</f>
        <v>Above Budget</v>
      </c>
      <c r="T499">
        <f>Table1[[#This Row],[Actual_Sales]]-Table1[[#This Row],[COGS]]</f>
        <v>81</v>
      </c>
      <c r="U499">
        <v>70</v>
      </c>
      <c r="V499">
        <f>Table1[[#This Row],[Gross_Margin]]-Table1[[#This Row],[Budget_Margin]]</f>
        <v>11</v>
      </c>
      <c r="W499" s="5">
        <f>IF(
Table1[[#This Row],[Budget_Margin]]=0,
"",
IF(
Table1[[#This Row],[Budget_Margin]]&gt;0,
(Table1[[#This Row],[Gross_Margin]]-Table1[[#This Row],[Budget_Margin]]) / Table1[[#This Row],[Budget_Margin]],
(Table1[[#This Row],[Gross_Margin]]-Table1[[#This Row],[Budget_Margin]]) / ABS(Table1[[#This Row],[Budget_Margin]])
)
)</f>
        <v>0.15714285714285714</v>
      </c>
      <c r="X499" s="5" t="str">
        <f>IF(Table1[[#This Row],[Margin_Var]]&gt;=0, "Above Budget", "Below Budget")</f>
        <v>Above Budget</v>
      </c>
      <c r="Y499" s="5">
        <f>IFERROR(Table1[[#This Row],[Gross_Margin]]/Table1[[#This Row],[Actual_Sales]],0)</f>
        <v>0.61832061068702293</v>
      </c>
      <c r="Z499" s="5">
        <f>Table1[[#This Row],[Actual_Profit]]/Table1[[#This Row],[Actual_Sales]]</f>
        <v>0.41984732824427479</v>
      </c>
      <c r="AA499">
        <v>26</v>
      </c>
      <c r="AB499" s="5">
        <f>IFERROR(Table1[[#This Row],[Expenses]]/Table1[[#This Row],[Actual_Sales]],0)</f>
        <v>0.19847328244274809</v>
      </c>
      <c r="AC499">
        <v>14</v>
      </c>
      <c r="AD499">
        <v>898</v>
      </c>
      <c r="AE499" s="5">
        <f>IFERROR(Table1[[#This Row],[Inventory]]/Table1[[#This Row],[Actual_Sales]],0)</f>
        <v>6.8549618320610683</v>
      </c>
    </row>
    <row r="500" spans="1:31" x14ac:dyDescent="0.25">
      <c r="A500">
        <v>4235</v>
      </c>
      <c r="B500">
        <v>959</v>
      </c>
      <c r="C500">
        <v>11</v>
      </c>
      <c r="D500" s="2">
        <v>40878</v>
      </c>
      <c r="E500">
        <v>131</v>
      </c>
      <c r="F500">
        <v>120</v>
      </c>
      <c r="G500">
        <f>Table1[[#This Row],[Actual_Sales]]-Table1[[#This Row],[Budget_Sales]]</f>
        <v>11</v>
      </c>
      <c r="H500" s="5">
        <f>IF(
Table1[[#This Row],[Budget_Sales]]=0,
"",
IF(
Table1[[#This Row],[Budget_Sales]]&gt;0,
(Table1[[#This Row],[Actual_Sales]]-Table1[[#This Row],[Budget_Sales]])/Table1[[#This Row],[Budget_Sales]],
(Table1[[#This Row],[Actual_Sales]]-Table1[[#This Row],[Budget_Sales]])/ABS(Table1[[#This Row],[Budget_Sales]])
)
)</f>
        <v>9.166666666666666E-2</v>
      </c>
      <c r="I500" s="5" t="str">
        <f>IF(Table1[[#This Row],[Sales_Var]]&gt;=0,"Above Budget","Below Budget")</f>
        <v>Above Budget</v>
      </c>
      <c r="J500">
        <f>Table1[[#This Row],[Actual_Sales]]-(Table1[[#This Row],[COGS]]+Table1[[#This Row],[Expenses]])</f>
        <v>55</v>
      </c>
      <c r="K500">
        <v>50</v>
      </c>
      <c r="L500">
        <f>Table1[[#This Row],[Actual_Profit]]-Table1[[#This Row],[Budget_Profit]]</f>
        <v>5</v>
      </c>
      <c r="M500" s="5">
        <f>IF(
Table1[[#This Row],[Budget_Profit]]=0,
"",
IF(
Table1[[#This Row],[Budget_Profit]]&gt;0,
(Table1[[#This Row],[Actual_Profit]]-Table1[[#This Row],[Budget_Profit]])/Table1[[#This Row],[Budget_Profit]],
(Table1[[#This Row],[Actual_Profit]]-Table1[[#This Row],[Budget_Profit]])/ABS(Table1[[#This Row],[Budget_Profit]])
)
)</f>
        <v>0.1</v>
      </c>
      <c r="N500" s="5" t="str">
        <f>IF(Table1[[#This Row],[Profit_Var]]&gt;=0, "Above Budget", "Below Budget")</f>
        <v>Above Budget</v>
      </c>
      <c r="O500">
        <v>50</v>
      </c>
      <c r="P500">
        <v>50</v>
      </c>
      <c r="Q500">
        <f>Table1[[#This Row],[COGS]]-Table1[[#This Row],[Budget_COGS]]</f>
        <v>0</v>
      </c>
      <c r="R500" s="5">
        <f>IF(
Table1[[#This Row],[Budget_COGS]]=0,
"",
IF(
Table1[[#This Row],[Budget_COGS]]&gt;0,
(Table1[[#This Row],[Budget_COGS]]-Table1[[#This Row],[COGS]]) / Table1[[#This Row],[Budget_COGS]],
(Table1[[#This Row],[Budget_COGS]]-Table1[[#This Row],[COGS]]) / ABS(Table1[[#This Row],[Budget_COGS]])
)
)</f>
        <v>0</v>
      </c>
      <c r="S500" s="5" t="str">
        <f>IF(Table1[[#This Row],[COGS _Var]]&gt;=0, "Above Budget", "Below Budget")</f>
        <v>Above Budget</v>
      </c>
      <c r="T500">
        <f>Table1[[#This Row],[Actual_Sales]]-Table1[[#This Row],[COGS]]</f>
        <v>81</v>
      </c>
      <c r="U500">
        <v>70</v>
      </c>
      <c r="V500">
        <f>Table1[[#This Row],[Gross_Margin]]-Table1[[#This Row],[Budget_Margin]]</f>
        <v>11</v>
      </c>
      <c r="W500" s="5">
        <f>IF(
Table1[[#This Row],[Budget_Margin]]=0,
"",
IF(
Table1[[#This Row],[Budget_Margin]]&gt;0,
(Table1[[#This Row],[Gross_Margin]]-Table1[[#This Row],[Budget_Margin]]) / Table1[[#This Row],[Budget_Margin]],
(Table1[[#This Row],[Gross_Margin]]-Table1[[#This Row],[Budget_Margin]]) / ABS(Table1[[#This Row],[Budget_Margin]])
)
)</f>
        <v>0.15714285714285714</v>
      </c>
      <c r="X500" s="5" t="str">
        <f>IF(Table1[[#This Row],[Margin_Var]]&gt;=0, "Above Budget", "Below Budget")</f>
        <v>Above Budget</v>
      </c>
      <c r="Y500" s="5">
        <f>IFERROR(Table1[[#This Row],[Gross_Margin]]/Table1[[#This Row],[Actual_Sales]],0)</f>
        <v>0.61832061068702293</v>
      </c>
      <c r="Z500" s="5">
        <f>Table1[[#This Row],[Actual_Profit]]/Table1[[#This Row],[Actual_Sales]]</f>
        <v>0.41984732824427479</v>
      </c>
      <c r="AA500">
        <v>26</v>
      </c>
      <c r="AB500" s="5">
        <f>IFERROR(Table1[[#This Row],[Expenses]]/Table1[[#This Row],[Actual_Sales]],0)</f>
        <v>0.19847328244274809</v>
      </c>
      <c r="AC500">
        <v>14</v>
      </c>
      <c r="AD500">
        <v>898</v>
      </c>
      <c r="AE500" s="5">
        <f>IFERROR(Table1[[#This Row],[Inventory]]/Table1[[#This Row],[Actual_Sales]],0)</f>
        <v>6.8549618320610683</v>
      </c>
    </row>
    <row r="501" spans="1:31" x14ac:dyDescent="0.25">
      <c r="A501">
        <v>4023</v>
      </c>
      <c r="B501">
        <v>760</v>
      </c>
      <c r="C501">
        <v>12</v>
      </c>
      <c r="D501" s="2">
        <v>40848</v>
      </c>
      <c r="E501">
        <v>131</v>
      </c>
      <c r="F501">
        <v>80</v>
      </c>
      <c r="G501">
        <f>Table1[[#This Row],[Actual_Sales]]-Table1[[#This Row],[Budget_Sales]]</f>
        <v>51</v>
      </c>
      <c r="H501" s="5">
        <f>IF(
Table1[[#This Row],[Budget_Sales]]=0,
"",
IF(
Table1[[#This Row],[Budget_Sales]]&gt;0,
(Table1[[#This Row],[Actual_Sales]]-Table1[[#This Row],[Budget_Sales]])/Table1[[#This Row],[Budget_Sales]],
(Table1[[#This Row],[Actual_Sales]]-Table1[[#This Row],[Budget_Sales]])/ABS(Table1[[#This Row],[Budget_Sales]])
)
)</f>
        <v>0.63749999999999996</v>
      </c>
      <c r="I501" s="5" t="str">
        <f>IF(Table1[[#This Row],[Sales_Var]]&gt;=0,"Above Budget","Below Budget")</f>
        <v>Above Budget</v>
      </c>
      <c r="J501">
        <f>Table1[[#This Row],[Actual_Sales]]-(Table1[[#This Row],[COGS]]+Table1[[#This Row],[Expenses]])</f>
        <v>55</v>
      </c>
      <c r="K501">
        <v>40</v>
      </c>
      <c r="L501">
        <f>Table1[[#This Row],[Actual_Profit]]-Table1[[#This Row],[Budget_Profit]]</f>
        <v>15</v>
      </c>
      <c r="M501" s="5">
        <f>IF(
Table1[[#This Row],[Budget_Profit]]=0,
"",
IF(
Table1[[#This Row],[Budget_Profit]]&gt;0,
(Table1[[#This Row],[Actual_Profit]]-Table1[[#This Row],[Budget_Profit]])/Table1[[#This Row],[Budget_Profit]],
(Table1[[#This Row],[Actual_Profit]]-Table1[[#This Row],[Budget_Profit]])/ABS(Table1[[#This Row],[Budget_Profit]])
)
)</f>
        <v>0.375</v>
      </c>
      <c r="N501" s="5" t="str">
        <f>IF(Table1[[#This Row],[Profit_Var]]&gt;=0, "Above Budget", "Below Budget")</f>
        <v>Above Budget</v>
      </c>
      <c r="O501">
        <v>50</v>
      </c>
      <c r="P501">
        <v>30</v>
      </c>
      <c r="Q501">
        <f>Table1[[#This Row],[COGS]]-Table1[[#This Row],[Budget_COGS]]</f>
        <v>20</v>
      </c>
      <c r="R501" s="5">
        <f>IF(
Table1[[#This Row],[Budget_COGS]]=0,
"",
IF(
Table1[[#This Row],[Budget_COGS]]&gt;0,
(Table1[[#This Row],[Budget_COGS]]-Table1[[#This Row],[COGS]]) / Table1[[#This Row],[Budget_COGS]],
(Table1[[#This Row],[Budget_COGS]]-Table1[[#This Row],[COGS]]) / ABS(Table1[[#This Row],[Budget_COGS]])
)
)</f>
        <v>-0.66666666666666663</v>
      </c>
      <c r="S501" s="5" t="str">
        <f>IF(Table1[[#This Row],[COGS _Var]]&gt;=0, "Above Budget", "Below Budget")</f>
        <v>Above Budget</v>
      </c>
      <c r="T501">
        <f>Table1[[#This Row],[Actual_Sales]]-Table1[[#This Row],[COGS]]</f>
        <v>81</v>
      </c>
      <c r="U501">
        <v>50</v>
      </c>
      <c r="V501">
        <f>Table1[[#This Row],[Gross_Margin]]-Table1[[#This Row],[Budget_Margin]]</f>
        <v>31</v>
      </c>
      <c r="W501" s="5">
        <f>IF(
Table1[[#This Row],[Budget_Margin]]=0,
"",
IF(
Table1[[#This Row],[Budget_Margin]]&gt;0,
(Table1[[#This Row],[Gross_Margin]]-Table1[[#This Row],[Budget_Margin]]) / Table1[[#This Row],[Budget_Margin]],
(Table1[[#This Row],[Gross_Margin]]-Table1[[#This Row],[Budget_Margin]]) / ABS(Table1[[#This Row],[Budget_Margin]])
)
)</f>
        <v>0.62</v>
      </c>
      <c r="X501" s="5" t="str">
        <f>IF(Table1[[#This Row],[Margin_Var]]&gt;=0, "Above Budget", "Below Budget")</f>
        <v>Above Budget</v>
      </c>
      <c r="Y501" s="5">
        <f>IFERROR(Table1[[#This Row],[Gross_Margin]]/Table1[[#This Row],[Actual_Sales]],0)</f>
        <v>0.61832061068702293</v>
      </c>
      <c r="Z501" s="5">
        <f>Table1[[#This Row],[Actual_Profit]]/Table1[[#This Row],[Actual_Sales]]</f>
        <v>0.41984732824427479</v>
      </c>
      <c r="AA501">
        <v>26</v>
      </c>
      <c r="AB501" s="5">
        <f>IFERROR(Table1[[#This Row],[Expenses]]/Table1[[#This Row],[Actual_Sales]],0)</f>
        <v>0.19847328244274809</v>
      </c>
      <c r="AC501">
        <v>14</v>
      </c>
      <c r="AD501">
        <v>589</v>
      </c>
      <c r="AE501" s="5">
        <f>IFERROR(Table1[[#This Row],[Inventory]]/Table1[[#This Row],[Actual_Sales]],0)</f>
        <v>4.4961832061068705</v>
      </c>
    </row>
    <row r="502" spans="1:31" x14ac:dyDescent="0.25">
      <c r="A502">
        <v>4048</v>
      </c>
      <c r="B502">
        <v>914</v>
      </c>
      <c r="C502">
        <v>13</v>
      </c>
      <c r="D502" s="2">
        <v>40848</v>
      </c>
      <c r="E502">
        <v>131</v>
      </c>
      <c r="F502">
        <v>120</v>
      </c>
      <c r="G502">
        <f>Table1[[#This Row],[Actual_Sales]]-Table1[[#This Row],[Budget_Sales]]</f>
        <v>11</v>
      </c>
      <c r="H502" s="5">
        <f>IF(
Table1[[#This Row],[Budget_Sales]]=0,
"",
IF(
Table1[[#This Row],[Budget_Sales]]&gt;0,
(Table1[[#This Row],[Actual_Sales]]-Table1[[#This Row],[Budget_Sales]])/Table1[[#This Row],[Budget_Sales]],
(Table1[[#This Row],[Actual_Sales]]-Table1[[#This Row],[Budget_Sales]])/ABS(Table1[[#This Row],[Budget_Sales]])
)
)</f>
        <v>9.166666666666666E-2</v>
      </c>
      <c r="I502" s="5" t="str">
        <f>IF(Table1[[#This Row],[Sales_Var]]&gt;=0,"Above Budget","Below Budget")</f>
        <v>Above Budget</v>
      </c>
      <c r="J502">
        <f>Table1[[#This Row],[Actual_Sales]]-(Table1[[#This Row],[COGS]]+Table1[[#This Row],[Expenses]])</f>
        <v>55</v>
      </c>
      <c r="K502">
        <v>50</v>
      </c>
      <c r="L502">
        <f>Table1[[#This Row],[Actual_Profit]]-Table1[[#This Row],[Budget_Profit]]</f>
        <v>5</v>
      </c>
      <c r="M502" s="5">
        <f>IF(
Table1[[#This Row],[Budget_Profit]]=0,
"",
IF(
Table1[[#This Row],[Budget_Profit]]&gt;0,
(Table1[[#This Row],[Actual_Profit]]-Table1[[#This Row],[Budget_Profit]])/Table1[[#This Row],[Budget_Profit]],
(Table1[[#This Row],[Actual_Profit]]-Table1[[#This Row],[Budget_Profit]])/ABS(Table1[[#This Row],[Budget_Profit]])
)
)</f>
        <v>0.1</v>
      </c>
      <c r="N502" s="5" t="str">
        <f>IF(Table1[[#This Row],[Profit_Var]]&gt;=0, "Above Budget", "Below Budget")</f>
        <v>Above Budget</v>
      </c>
      <c r="O502">
        <v>50</v>
      </c>
      <c r="P502">
        <v>50</v>
      </c>
      <c r="Q502">
        <f>Table1[[#This Row],[COGS]]-Table1[[#This Row],[Budget_COGS]]</f>
        <v>0</v>
      </c>
      <c r="R502" s="5">
        <f>IF(
Table1[[#This Row],[Budget_COGS]]=0,
"",
IF(
Table1[[#This Row],[Budget_COGS]]&gt;0,
(Table1[[#This Row],[Budget_COGS]]-Table1[[#This Row],[COGS]]) / Table1[[#This Row],[Budget_COGS]],
(Table1[[#This Row],[Budget_COGS]]-Table1[[#This Row],[COGS]]) / ABS(Table1[[#This Row],[Budget_COGS]])
)
)</f>
        <v>0</v>
      </c>
      <c r="S502" s="5" t="str">
        <f>IF(Table1[[#This Row],[COGS _Var]]&gt;=0, "Above Budget", "Below Budget")</f>
        <v>Above Budget</v>
      </c>
      <c r="T502">
        <f>Table1[[#This Row],[Actual_Sales]]-Table1[[#This Row],[COGS]]</f>
        <v>81</v>
      </c>
      <c r="U502">
        <v>70</v>
      </c>
      <c r="V502">
        <f>Table1[[#This Row],[Gross_Margin]]-Table1[[#This Row],[Budget_Margin]]</f>
        <v>11</v>
      </c>
      <c r="W502" s="5">
        <f>IF(
Table1[[#This Row],[Budget_Margin]]=0,
"",
IF(
Table1[[#This Row],[Budget_Margin]]&gt;0,
(Table1[[#This Row],[Gross_Margin]]-Table1[[#This Row],[Budget_Margin]]) / Table1[[#This Row],[Budget_Margin]],
(Table1[[#This Row],[Gross_Margin]]-Table1[[#This Row],[Budget_Margin]]) / ABS(Table1[[#This Row],[Budget_Margin]])
)
)</f>
        <v>0.15714285714285714</v>
      </c>
      <c r="X502" s="5" t="str">
        <f>IF(Table1[[#This Row],[Margin_Var]]&gt;=0, "Above Budget", "Below Budget")</f>
        <v>Above Budget</v>
      </c>
      <c r="Y502" s="5">
        <f>IFERROR(Table1[[#This Row],[Gross_Margin]]/Table1[[#This Row],[Actual_Sales]],0)</f>
        <v>0.61832061068702293</v>
      </c>
      <c r="Z502" s="5">
        <f>Table1[[#This Row],[Actual_Profit]]/Table1[[#This Row],[Actual_Sales]]</f>
        <v>0.41984732824427479</v>
      </c>
      <c r="AA502">
        <v>26</v>
      </c>
      <c r="AB502" s="5">
        <f>IFERROR(Table1[[#This Row],[Expenses]]/Table1[[#This Row],[Actual_Sales]],0)</f>
        <v>0.19847328244274809</v>
      </c>
      <c r="AC502">
        <v>14</v>
      </c>
      <c r="AD502">
        <v>589</v>
      </c>
      <c r="AE502" s="5">
        <f>IFERROR(Table1[[#This Row],[Inventory]]/Table1[[#This Row],[Actual_Sales]],0)</f>
        <v>4.4961832061068705</v>
      </c>
    </row>
    <row r="503" spans="1:31" x14ac:dyDescent="0.25">
      <c r="A503">
        <v>4205</v>
      </c>
      <c r="B503">
        <v>727</v>
      </c>
      <c r="C503">
        <v>3</v>
      </c>
      <c r="D503" s="2">
        <v>40878</v>
      </c>
      <c r="E503">
        <v>341</v>
      </c>
      <c r="F503">
        <v>280</v>
      </c>
      <c r="G503">
        <f>Table1[[#This Row],[Actual_Sales]]-Table1[[#This Row],[Budget_Sales]]</f>
        <v>61</v>
      </c>
      <c r="H503" s="5">
        <f>IF(
Table1[[#This Row],[Budget_Sales]]=0,
"",
IF(
Table1[[#This Row],[Budget_Sales]]&gt;0,
(Table1[[#This Row],[Actual_Sales]]-Table1[[#This Row],[Budget_Sales]])/Table1[[#This Row],[Budget_Sales]],
(Table1[[#This Row],[Actual_Sales]]-Table1[[#This Row],[Budget_Sales]])/ABS(Table1[[#This Row],[Budget_Sales]])
)
)</f>
        <v>0.21785714285714286</v>
      </c>
      <c r="I503" s="5" t="str">
        <f>IF(Table1[[#This Row],[Sales_Var]]&gt;=0,"Above Budget","Below Budget")</f>
        <v>Above Budget</v>
      </c>
      <c r="J503">
        <f>Table1[[#This Row],[Actual_Sales]]-(Table1[[#This Row],[COGS]]+Table1[[#This Row],[Expenses]])</f>
        <v>143</v>
      </c>
      <c r="K503">
        <v>110</v>
      </c>
      <c r="L503">
        <f>Table1[[#This Row],[Actual_Profit]]-Table1[[#This Row],[Budget_Profit]]</f>
        <v>33</v>
      </c>
      <c r="M503" s="5">
        <f>IF(
Table1[[#This Row],[Budget_Profit]]=0,
"",
IF(
Table1[[#This Row],[Budget_Profit]]&gt;0,
(Table1[[#This Row],[Actual_Profit]]-Table1[[#This Row],[Budget_Profit]])/Table1[[#This Row],[Budget_Profit]],
(Table1[[#This Row],[Actual_Profit]]-Table1[[#This Row],[Budget_Profit]])/ABS(Table1[[#This Row],[Budget_Profit]])
)
)</f>
        <v>0.3</v>
      </c>
      <c r="N503" s="5" t="str">
        <f>IF(Table1[[#This Row],[Profit_Var]]&gt;=0, "Above Budget", "Below Budget")</f>
        <v>Above Budget</v>
      </c>
      <c r="O503">
        <v>134</v>
      </c>
      <c r="P503">
        <v>120</v>
      </c>
      <c r="Q503">
        <f>Table1[[#This Row],[COGS]]-Table1[[#This Row],[Budget_COGS]]</f>
        <v>14</v>
      </c>
      <c r="R503" s="5">
        <f>IF(
Table1[[#This Row],[Budget_COGS]]=0,
"",
IF(
Table1[[#This Row],[Budget_COGS]]&gt;0,
(Table1[[#This Row],[Budget_COGS]]-Table1[[#This Row],[COGS]]) / Table1[[#This Row],[Budget_COGS]],
(Table1[[#This Row],[Budget_COGS]]-Table1[[#This Row],[COGS]]) / ABS(Table1[[#This Row],[Budget_COGS]])
)
)</f>
        <v>-0.11666666666666667</v>
      </c>
      <c r="S503" s="5" t="str">
        <f>IF(Table1[[#This Row],[COGS _Var]]&gt;=0, "Above Budget", "Below Budget")</f>
        <v>Above Budget</v>
      </c>
      <c r="T503">
        <f>Table1[[#This Row],[Actual_Sales]]-Table1[[#This Row],[COGS]]</f>
        <v>207</v>
      </c>
      <c r="U503">
        <v>160</v>
      </c>
      <c r="V503">
        <f>Table1[[#This Row],[Gross_Margin]]-Table1[[#This Row],[Budget_Margin]]</f>
        <v>47</v>
      </c>
      <c r="W503" s="5">
        <f>IF(
Table1[[#This Row],[Budget_Margin]]=0,
"",
IF(
Table1[[#This Row],[Budget_Margin]]&gt;0,
(Table1[[#This Row],[Gross_Margin]]-Table1[[#This Row],[Budget_Margin]]) / Table1[[#This Row],[Budget_Margin]],
(Table1[[#This Row],[Gross_Margin]]-Table1[[#This Row],[Budget_Margin]]) / ABS(Table1[[#This Row],[Budget_Margin]])
)
)</f>
        <v>0.29375000000000001</v>
      </c>
      <c r="X503" s="5" t="str">
        <f>IF(Table1[[#This Row],[Margin_Var]]&gt;=0, "Above Budget", "Below Budget")</f>
        <v>Above Budget</v>
      </c>
      <c r="Y503" s="5">
        <f>IFERROR(Table1[[#This Row],[Gross_Margin]]/Table1[[#This Row],[Actual_Sales]],0)</f>
        <v>0.60703812316715544</v>
      </c>
      <c r="Z503" s="5">
        <f>Table1[[#This Row],[Actual_Profit]]/Table1[[#This Row],[Actual_Sales]]</f>
        <v>0.41935483870967744</v>
      </c>
      <c r="AA503">
        <v>64</v>
      </c>
      <c r="AB503" s="5">
        <f>IFERROR(Table1[[#This Row],[Expenses]]/Table1[[#This Row],[Actual_Sales]],0)</f>
        <v>0.18768328445747801</v>
      </c>
      <c r="AC503">
        <v>41</v>
      </c>
      <c r="AD503">
        <v>690</v>
      </c>
      <c r="AE503" s="5">
        <f>IFERROR(Table1[[#This Row],[Inventory]]/Table1[[#This Row],[Actual_Sales]],0)</f>
        <v>2.0234604105571847</v>
      </c>
    </row>
    <row r="504" spans="1:31" x14ac:dyDescent="0.25">
      <c r="A504">
        <v>682</v>
      </c>
      <c r="B504">
        <v>815</v>
      </c>
      <c r="C504">
        <v>11</v>
      </c>
      <c r="D504" s="2">
        <v>40269</v>
      </c>
      <c r="E504">
        <v>198</v>
      </c>
      <c r="F504">
        <v>170</v>
      </c>
      <c r="G504">
        <f>Table1[[#This Row],[Actual_Sales]]-Table1[[#This Row],[Budget_Sales]]</f>
        <v>28</v>
      </c>
      <c r="H504" s="5">
        <f>IF(
Table1[[#This Row],[Budget_Sales]]=0,
"",
IF(
Table1[[#This Row],[Budget_Sales]]&gt;0,
(Table1[[#This Row],[Actual_Sales]]-Table1[[#This Row],[Budget_Sales]])/Table1[[#This Row],[Budget_Sales]],
(Table1[[#This Row],[Actual_Sales]]-Table1[[#This Row],[Budget_Sales]])/ABS(Table1[[#This Row],[Budget_Sales]])
)
)</f>
        <v>0.16470588235294117</v>
      </c>
      <c r="I504" s="5" t="str">
        <f>IF(Table1[[#This Row],[Sales_Var]]&gt;=0,"Above Budget","Below Budget")</f>
        <v>Above Budget</v>
      </c>
      <c r="J504">
        <f>Table1[[#This Row],[Actual_Sales]]-(Table1[[#This Row],[COGS]]+Table1[[#This Row],[Expenses]])</f>
        <v>83</v>
      </c>
      <c r="K504">
        <v>80</v>
      </c>
      <c r="L504">
        <f>Table1[[#This Row],[Actual_Profit]]-Table1[[#This Row],[Budget_Profit]]</f>
        <v>3</v>
      </c>
      <c r="M504" s="5">
        <f>IF(
Table1[[#This Row],[Budget_Profit]]=0,
"",
IF(
Table1[[#This Row],[Budget_Profit]]&gt;0,
(Table1[[#This Row],[Actual_Profit]]-Table1[[#This Row],[Budget_Profit]])/Table1[[#This Row],[Budget_Profit]],
(Table1[[#This Row],[Actual_Profit]]-Table1[[#This Row],[Budget_Profit]])/ABS(Table1[[#This Row],[Budget_Profit]])
)
)</f>
        <v>3.7499999999999999E-2</v>
      </c>
      <c r="N504" s="5" t="str">
        <f>IF(Table1[[#This Row],[Profit_Var]]&gt;=0, "Above Budget", "Below Budget")</f>
        <v>Above Budget</v>
      </c>
      <c r="O504">
        <v>81</v>
      </c>
      <c r="P504">
        <v>60</v>
      </c>
      <c r="Q504">
        <f>Table1[[#This Row],[COGS]]-Table1[[#This Row],[Budget_COGS]]</f>
        <v>21</v>
      </c>
      <c r="R504" s="5">
        <f>IF(
Table1[[#This Row],[Budget_COGS]]=0,
"",
IF(
Table1[[#This Row],[Budget_COGS]]&gt;0,
(Table1[[#This Row],[Budget_COGS]]-Table1[[#This Row],[COGS]]) / Table1[[#This Row],[Budget_COGS]],
(Table1[[#This Row],[Budget_COGS]]-Table1[[#This Row],[COGS]]) / ABS(Table1[[#This Row],[Budget_COGS]])
)
)</f>
        <v>-0.35</v>
      </c>
      <c r="S504" s="5" t="str">
        <f>IF(Table1[[#This Row],[COGS _Var]]&gt;=0, "Above Budget", "Below Budget")</f>
        <v>Above Budget</v>
      </c>
      <c r="T504">
        <f>Table1[[#This Row],[Actual_Sales]]-Table1[[#This Row],[COGS]]</f>
        <v>117</v>
      </c>
      <c r="U504">
        <v>110</v>
      </c>
      <c r="V504">
        <f>Table1[[#This Row],[Gross_Margin]]-Table1[[#This Row],[Budget_Margin]]</f>
        <v>7</v>
      </c>
      <c r="W504" s="5">
        <f>IF(
Table1[[#This Row],[Budget_Margin]]=0,
"",
IF(
Table1[[#This Row],[Budget_Margin]]&gt;0,
(Table1[[#This Row],[Gross_Margin]]-Table1[[#This Row],[Budget_Margin]]) / Table1[[#This Row],[Budget_Margin]],
(Table1[[#This Row],[Gross_Margin]]-Table1[[#This Row],[Budget_Margin]]) / ABS(Table1[[#This Row],[Budget_Margin]])
)
)</f>
        <v>6.363636363636363E-2</v>
      </c>
      <c r="X504" s="5" t="str">
        <f>IF(Table1[[#This Row],[Margin_Var]]&gt;=0, "Above Budget", "Below Budget")</f>
        <v>Above Budget</v>
      </c>
      <c r="Y504" s="5">
        <f>IFERROR(Table1[[#This Row],[Gross_Margin]]/Table1[[#This Row],[Actual_Sales]],0)</f>
        <v>0.59090909090909094</v>
      </c>
      <c r="Z504" s="5">
        <f>Table1[[#This Row],[Actual_Profit]]/Table1[[#This Row],[Actual_Sales]]</f>
        <v>0.41919191919191917</v>
      </c>
      <c r="AA504">
        <v>34</v>
      </c>
      <c r="AB504" s="5">
        <f>IFERROR(Table1[[#This Row],[Expenses]]/Table1[[#This Row],[Actual_Sales]],0)</f>
        <v>0.17171717171717171</v>
      </c>
      <c r="AC504">
        <v>22</v>
      </c>
      <c r="AD504">
        <v>460</v>
      </c>
      <c r="AE504" s="5">
        <f>IFERROR(Table1[[#This Row],[Inventory]]/Table1[[#This Row],[Actual_Sales]],0)</f>
        <v>2.3232323232323231</v>
      </c>
    </row>
    <row r="505" spans="1:31" x14ac:dyDescent="0.25">
      <c r="A505">
        <v>614</v>
      </c>
      <c r="B505">
        <v>530</v>
      </c>
      <c r="C505">
        <v>12</v>
      </c>
      <c r="D505" s="2">
        <v>40269</v>
      </c>
      <c r="E505">
        <v>198</v>
      </c>
      <c r="F505">
        <v>130</v>
      </c>
      <c r="G505">
        <f>Table1[[#This Row],[Actual_Sales]]-Table1[[#This Row],[Budget_Sales]]</f>
        <v>68</v>
      </c>
      <c r="H505" s="5">
        <f>IF(
Table1[[#This Row],[Budget_Sales]]=0,
"",
IF(
Table1[[#This Row],[Budget_Sales]]&gt;0,
(Table1[[#This Row],[Actual_Sales]]-Table1[[#This Row],[Budget_Sales]])/Table1[[#This Row],[Budget_Sales]],
(Table1[[#This Row],[Actual_Sales]]-Table1[[#This Row],[Budget_Sales]])/ABS(Table1[[#This Row],[Budget_Sales]])
)
)</f>
        <v>0.52307692307692311</v>
      </c>
      <c r="I505" s="5" t="str">
        <f>IF(Table1[[#This Row],[Sales_Var]]&gt;=0,"Above Budget","Below Budget")</f>
        <v>Above Budget</v>
      </c>
      <c r="J505">
        <f>Table1[[#This Row],[Actual_Sales]]-(Table1[[#This Row],[COGS]]+Table1[[#This Row],[Expenses]])</f>
        <v>83</v>
      </c>
      <c r="K505">
        <v>70</v>
      </c>
      <c r="L505">
        <f>Table1[[#This Row],[Actual_Profit]]-Table1[[#This Row],[Budget_Profit]]</f>
        <v>13</v>
      </c>
      <c r="M505" s="5">
        <f>IF(
Table1[[#This Row],[Budget_Profit]]=0,
"",
IF(
Table1[[#This Row],[Budget_Profit]]&gt;0,
(Table1[[#This Row],[Actual_Profit]]-Table1[[#This Row],[Budget_Profit]])/Table1[[#This Row],[Budget_Profit]],
(Table1[[#This Row],[Actual_Profit]]-Table1[[#This Row],[Budget_Profit]])/ABS(Table1[[#This Row],[Budget_Profit]])
)
)</f>
        <v>0.18571428571428572</v>
      </c>
      <c r="N505" s="5" t="str">
        <f>IF(Table1[[#This Row],[Profit_Var]]&gt;=0, "Above Budget", "Below Budget")</f>
        <v>Above Budget</v>
      </c>
      <c r="O505">
        <v>81</v>
      </c>
      <c r="P505">
        <v>50</v>
      </c>
      <c r="Q505">
        <f>Table1[[#This Row],[COGS]]-Table1[[#This Row],[Budget_COGS]]</f>
        <v>31</v>
      </c>
      <c r="R505" s="5">
        <f>IF(
Table1[[#This Row],[Budget_COGS]]=0,
"",
IF(
Table1[[#This Row],[Budget_COGS]]&gt;0,
(Table1[[#This Row],[Budget_COGS]]-Table1[[#This Row],[COGS]]) / Table1[[#This Row],[Budget_COGS]],
(Table1[[#This Row],[Budget_COGS]]-Table1[[#This Row],[COGS]]) / ABS(Table1[[#This Row],[Budget_COGS]])
)
)</f>
        <v>-0.62</v>
      </c>
      <c r="S505" s="5" t="str">
        <f>IF(Table1[[#This Row],[COGS _Var]]&gt;=0, "Above Budget", "Below Budget")</f>
        <v>Above Budget</v>
      </c>
      <c r="T505">
        <f>Table1[[#This Row],[Actual_Sales]]-Table1[[#This Row],[COGS]]</f>
        <v>117</v>
      </c>
      <c r="U505">
        <v>80</v>
      </c>
      <c r="V505">
        <f>Table1[[#This Row],[Gross_Margin]]-Table1[[#This Row],[Budget_Margin]]</f>
        <v>37</v>
      </c>
      <c r="W505" s="5">
        <f>IF(
Table1[[#This Row],[Budget_Margin]]=0,
"",
IF(
Table1[[#This Row],[Budget_Margin]]&gt;0,
(Table1[[#This Row],[Gross_Margin]]-Table1[[#This Row],[Budget_Margin]]) / Table1[[#This Row],[Budget_Margin]],
(Table1[[#This Row],[Gross_Margin]]-Table1[[#This Row],[Budget_Margin]]) / ABS(Table1[[#This Row],[Budget_Margin]])
)
)</f>
        <v>0.46250000000000002</v>
      </c>
      <c r="X505" s="5" t="str">
        <f>IF(Table1[[#This Row],[Margin_Var]]&gt;=0, "Above Budget", "Below Budget")</f>
        <v>Above Budget</v>
      </c>
      <c r="Y505" s="5">
        <f>IFERROR(Table1[[#This Row],[Gross_Margin]]/Table1[[#This Row],[Actual_Sales]],0)</f>
        <v>0.59090909090909094</v>
      </c>
      <c r="Z505" s="5">
        <f>Table1[[#This Row],[Actual_Profit]]/Table1[[#This Row],[Actual_Sales]]</f>
        <v>0.41919191919191917</v>
      </c>
      <c r="AA505">
        <v>34</v>
      </c>
      <c r="AB505" s="5">
        <f>IFERROR(Table1[[#This Row],[Expenses]]/Table1[[#This Row],[Actual_Sales]],0)</f>
        <v>0.17171717171717171</v>
      </c>
      <c r="AC505">
        <v>22</v>
      </c>
      <c r="AD505">
        <v>460</v>
      </c>
      <c r="AE505" s="5">
        <f>IFERROR(Table1[[#This Row],[Inventory]]/Table1[[#This Row],[Actual_Sales]],0)</f>
        <v>2.3232323232323231</v>
      </c>
    </row>
    <row r="506" spans="1:31" x14ac:dyDescent="0.25">
      <c r="A506">
        <v>538</v>
      </c>
      <c r="B506">
        <v>212</v>
      </c>
      <c r="C506">
        <v>13</v>
      </c>
      <c r="D506" s="2">
        <v>40269</v>
      </c>
      <c r="E506">
        <v>198</v>
      </c>
      <c r="F506">
        <v>210</v>
      </c>
      <c r="G506">
        <f>Table1[[#This Row],[Actual_Sales]]-Table1[[#This Row],[Budget_Sales]]</f>
        <v>-12</v>
      </c>
      <c r="H506" s="5">
        <f>IF(
Table1[[#This Row],[Budget_Sales]]=0,
"",
IF(
Table1[[#This Row],[Budget_Sales]]&gt;0,
(Table1[[#This Row],[Actual_Sales]]-Table1[[#This Row],[Budget_Sales]])/Table1[[#This Row],[Budget_Sales]],
(Table1[[#This Row],[Actual_Sales]]-Table1[[#This Row],[Budget_Sales]])/ABS(Table1[[#This Row],[Budget_Sales]])
)
)</f>
        <v>-5.7142857142857141E-2</v>
      </c>
      <c r="I506" s="5" t="str">
        <f>IF(Table1[[#This Row],[Sales_Var]]&gt;=0,"Above Budget","Below Budget")</f>
        <v>Below Budget</v>
      </c>
      <c r="J506">
        <f>Table1[[#This Row],[Actual_Sales]]-(Table1[[#This Row],[COGS]]+Table1[[#This Row],[Expenses]])</f>
        <v>83</v>
      </c>
      <c r="K506">
        <v>100</v>
      </c>
      <c r="L506">
        <f>Table1[[#This Row],[Actual_Profit]]-Table1[[#This Row],[Budget_Profit]]</f>
        <v>-17</v>
      </c>
      <c r="M506" s="5">
        <f>IF(
Table1[[#This Row],[Budget_Profit]]=0,
"",
IF(
Table1[[#This Row],[Budget_Profit]]&gt;0,
(Table1[[#This Row],[Actual_Profit]]-Table1[[#This Row],[Budget_Profit]])/Table1[[#This Row],[Budget_Profit]],
(Table1[[#This Row],[Actual_Profit]]-Table1[[#This Row],[Budget_Profit]])/ABS(Table1[[#This Row],[Budget_Profit]])
)
)</f>
        <v>-0.17</v>
      </c>
      <c r="N506" s="5" t="str">
        <f>IF(Table1[[#This Row],[Profit_Var]]&gt;=0, "Above Budget", "Below Budget")</f>
        <v>Below Budget</v>
      </c>
      <c r="O506">
        <v>81</v>
      </c>
      <c r="P506">
        <v>80</v>
      </c>
      <c r="Q506">
        <f>Table1[[#This Row],[COGS]]-Table1[[#This Row],[Budget_COGS]]</f>
        <v>1</v>
      </c>
      <c r="R506" s="5">
        <f>IF(
Table1[[#This Row],[Budget_COGS]]=0,
"",
IF(
Table1[[#This Row],[Budget_COGS]]&gt;0,
(Table1[[#This Row],[Budget_COGS]]-Table1[[#This Row],[COGS]]) / Table1[[#This Row],[Budget_COGS]],
(Table1[[#This Row],[Budget_COGS]]-Table1[[#This Row],[COGS]]) / ABS(Table1[[#This Row],[Budget_COGS]])
)
)</f>
        <v>-1.2500000000000001E-2</v>
      </c>
      <c r="S506" s="5" t="str">
        <f>IF(Table1[[#This Row],[COGS _Var]]&gt;=0, "Above Budget", "Below Budget")</f>
        <v>Above Budget</v>
      </c>
      <c r="T506">
        <f>Table1[[#This Row],[Actual_Sales]]-Table1[[#This Row],[COGS]]</f>
        <v>117</v>
      </c>
      <c r="U506">
        <v>130</v>
      </c>
      <c r="V506">
        <f>Table1[[#This Row],[Gross_Margin]]-Table1[[#This Row],[Budget_Margin]]</f>
        <v>-13</v>
      </c>
      <c r="W506" s="5">
        <f>IF(
Table1[[#This Row],[Budget_Margin]]=0,
"",
IF(
Table1[[#This Row],[Budget_Margin]]&gt;0,
(Table1[[#This Row],[Gross_Margin]]-Table1[[#This Row],[Budget_Margin]]) / Table1[[#This Row],[Budget_Margin]],
(Table1[[#This Row],[Gross_Margin]]-Table1[[#This Row],[Budget_Margin]]) / ABS(Table1[[#This Row],[Budget_Margin]])
)
)</f>
        <v>-0.1</v>
      </c>
      <c r="X506" s="5" t="str">
        <f>IF(Table1[[#This Row],[Margin_Var]]&gt;=0, "Above Budget", "Below Budget")</f>
        <v>Below Budget</v>
      </c>
      <c r="Y506" s="5">
        <f>IFERROR(Table1[[#This Row],[Gross_Margin]]/Table1[[#This Row],[Actual_Sales]],0)</f>
        <v>0.59090909090909094</v>
      </c>
      <c r="Z506" s="5">
        <f>Table1[[#This Row],[Actual_Profit]]/Table1[[#This Row],[Actual_Sales]]</f>
        <v>0.41919191919191917</v>
      </c>
      <c r="AA506">
        <v>34</v>
      </c>
      <c r="AB506" s="5">
        <f>IFERROR(Table1[[#This Row],[Expenses]]/Table1[[#This Row],[Actual_Sales]],0)</f>
        <v>0.17171717171717171</v>
      </c>
      <c r="AC506">
        <v>22</v>
      </c>
      <c r="AD506">
        <v>460</v>
      </c>
      <c r="AE506" s="5">
        <f>IFERROR(Table1[[#This Row],[Inventory]]/Table1[[#This Row],[Actual_Sales]],0)</f>
        <v>2.3232323232323231</v>
      </c>
    </row>
    <row r="507" spans="1:31" x14ac:dyDescent="0.25">
      <c r="A507">
        <v>431</v>
      </c>
      <c r="B507">
        <v>518</v>
      </c>
      <c r="C507">
        <v>13</v>
      </c>
      <c r="D507" s="2">
        <v>40238</v>
      </c>
      <c r="E507">
        <v>198</v>
      </c>
      <c r="F507">
        <v>210</v>
      </c>
      <c r="G507">
        <f>Table1[[#This Row],[Actual_Sales]]-Table1[[#This Row],[Budget_Sales]]</f>
        <v>-12</v>
      </c>
      <c r="H507" s="5">
        <f>IF(
Table1[[#This Row],[Budget_Sales]]=0,
"",
IF(
Table1[[#This Row],[Budget_Sales]]&gt;0,
(Table1[[#This Row],[Actual_Sales]]-Table1[[#This Row],[Budget_Sales]])/Table1[[#This Row],[Budget_Sales]],
(Table1[[#This Row],[Actual_Sales]]-Table1[[#This Row],[Budget_Sales]])/ABS(Table1[[#This Row],[Budget_Sales]])
)
)</f>
        <v>-5.7142857142857141E-2</v>
      </c>
      <c r="I507" s="5" t="str">
        <f>IF(Table1[[#This Row],[Sales_Var]]&gt;=0,"Above Budget","Below Budget")</f>
        <v>Below Budget</v>
      </c>
      <c r="J507">
        <f>Table1[[#This Row],[Actual_Sales]]-(Table1[[#This Row],[COGS]]+Table1[[#This Row],[Expenses]])</f>
        <v>83</v>
      </c>
      <c r="K507">
        <v>100</v>
      </c>
      <c r="L507">
        <f>Table1[[#This Row],[Actual_Profit]]-Table1[[#This Row],[Budget_Profit]]</f>
        <v>-17</v>
      </c>
      <c r="M507" s="5">
        <f>IF(
Table1[[#This Row],[Budget_Profit]]=0,
"",
IF(
Table1[[#This Row],[Budget_Profit]]&gt;0,
(Table1[[#This Row],[Actual_Profit]]-Table1[[#This Row],[Budget_Profit]])/Table1[[#This Row],[Budget_Profit]],
(Table1[[#This Row],[Actual_Profit]]-Table1[[#This Row],[Budget_Profit]])/ABS(Table1[[#This Row],[Budget_Profit]])
)
)</f>
        <v>-0.17</v>
      </c>
      <c r="N507" s="5" t="str">
        <f>IF(Table1[[#This Row],[Profit_Var]]&gt;=0, "Above Budget", "Below Budget")</f>
        <v>Below Budget</v>
      </c>
      <c r="O507">
        <v>81</v>
      </c>
      <c r="P507">
        <v>80</v>
      </c>
      <c r="Q507">
        <f>Table1[[#This Row],[COGS]]-Table1[[#This Row],[Budget_COGS]]</f>
        <v>1</v>
      </c>
      <c r="R507" s="5">
        <f>IF(
Table1[[#This Row],[Budget_COGS]]=0,
"",
IF(
Table1[[#This Row],[Budget_COGS]]&gt;0,
(Table1[[#This Row],[Budget_COGS]]-Table1[[#This Row],[COGS]]) / Table1[[#This Row],[Budget_COGS]],
(Table1[[#This Row],[Budget_COGS]]-Table1[[#This Row],[COGS]]) / ABS(Table1[[#This Row],[Budget_COGS]])
)
)</f>
        <v>-1.2500000000000001E-2</v>
      </c>
      <c r="S507" s="5" t="str">
        <f>IF(Table1[[#This Row],[COGS _Var]]&gt;=0, "Above Budget", "Below Budget")</f>
        <v>Above Budget</v>
      </c>
      <c r="T507">
        <f>Table1[[#This Row],[Actual_Sales]]-Table1[[#This Row],[COGS]]</f>
        <v>117</v>
      </c>
      <c r="U507">
        <v>130</v>
      </c>
      <c r="V507">
        <f>Table1[[#This Row],[Gross_Margin]]-Table1[[#This Row],[Budget_Margin]]</f>
        <v>-13</v>
      </c>
      <c r="W507" s="5">
        <f>IF(
Table1[[#This Row],[Budget_Margin]]=0,
"",
IF(
Table1[[#This Row],[Budget_Margin]]&gt;0,
(Table1[[#This Row],[Gross_Margin]]-Table1[[#This Row],[Budget_Margin]]) / Table1[[#This Row],[Budget_Margin]],
(Table1[[#This Row],[Gross_Margin]]-Table1[[#This Row],[Budget_Margin]]) / ABS(Table1[[#This Row],[Budget_Margin]])
)
)</f>
        <v>-0.1</v>
      </c>
      <c r="X507" s="5" t="str">
        <f>IF(Table1[[#This Row],[Margin_Var]]&gt;=0, "Above Budget", "Below Budget")</f>
        <v>Below Budget</v>
      </c>
      <c r="Y507" s="5">
        <f>IFERROR(Table1[[#This Row],[Gross_Margin]]/Table1[[#This Row],[Actual_Sales]],0)</f>
        <v>0.59090909090909094</v>
      </c>
      <c r="Z507" s="5">
        <f>Table1[[#This Row],[Actual_Profit]]/Table1[[#This Row],[Actual_Sales]]</f>
        <v>0.41919191919191917</v>
      </c>
      <c r="AA507">
        <v>34</v>
      </c>
      <c r="AB507" s="5">
        <f>IFERROR(Table1[[#This Row],[Expenses]]/Table1[[#This Row],[Actual_Sales]],0)</f>
        <v>0.17171717171717171</v>
      </c>
      <c r="AC507">
        <v>22</v>
      </c>
      <c r="AD507">
        <v>441</v>
      </c>
      <c r="AE507" s="5">
        <f>IFERROR(Table1[[#This Row],[Inventory]]/Table1[[#This Row],[Actual_Sales]],0)</f>
        <v>2.2272727272727271</v>
      </c>
    </row>
    <row r="508" spans="1:31" x14ac:dyDescent="0.25">
      <c r="A508">
        <v>2077</v>
      </c>
      <c r="B508">
        <v>720</v>
      </c>
      <c r="C508">
        <v>3</v>
      </c>
      <c r="D508" s="2">
        <v>40513</v>
      </c>
      <c r="E508">
        <v>210</v>
      </c>
      <c r="F508">
        <v>200</v>
      </c>
      <c r="G508">
        <f>Table1[[#This Row],[Actual_Sales]]-Table1[[#This Row],[Budget_Sales]]</f>
        <v>10</v>
      </c>
      <c r="H508" s="5">
        <f>IF(
Table1[[#This Row],[Budget_Sales]]=0,
"",
IF(
Table1[[#This Row],[Budget_Sales]]&gt;0,
(Table1[[#This Row],[Actual_Sales]]-Table1[[#This Row],[Budget_Sales]])/Table1[[#This Row],[Budget_Sales]],
(Table1[[#This Row],[Actual_Sales]]-Table1[[#This Row],[Budget_Sales]])/ABS(Table1[[#This Row],[Budget_Sales]])
)
)</f>
        <v>0.05</v>
      </c>
      <c r="I508" s="5" t="str">
        <f>IF(Table1[[#This Row],[Sales_Var]]&gt;=0,"Above Budget","Below Budget")</f>
        <v>Above Budget</v>
      </c>
      <c r="J508">
        <f>Table1[[#This Row],[Actual_Sales]]-(Table1[[#This Row],[COGS]]+Table1[[#This Row],[Expenses]])</f>
        <v>88</v>
      </c>
      <c r="K508">
        <v>90</v>
      </c>
      <c r="L508">
        <f>Table1[[#This Row],[Actual_Profit]]-Table1[[#This Row],[Budget_Profit]]</f>
        <v>-2</v>
      </c>
      <c r="M508" s="5">
        <f>IF(
Table1[[#This Row],[Budget_Profit]]=0,
"",
IF(
Table1[[#This Row],[Budget_Profit]]&gt;0,
(Table1[[#This Row],[Actual_Profit]]-Table1[[#This Row],[Budget_Profit]])/Table1[[#This Row],[Budget_Profit]],
(Table1[[#This Row],[Actual_Profit]]-Table1[[#This Row],[Budget_Profit]])/ABS(Table1[[#This Row],[Budget_Profit]])
)
)</f>
        <v>-2.2222222222222223E-2</v>
      </c>
      <c r="N508" s="5" t="str">
        <f>IF(Table1[[#This Row],[Profit_Var]]&gt;=0, "Above Budget", "Below Budget")</f>
        <v>Below Budget</v>
      </c>
      <c r="O508">
        <v>86</v>
      </c>
      <c r="P508">
        <v>80</v>
      </c>
      <c r="Q508">
        <f>Table1[[#This Row],[COGS]]-Table1[[#This Row],[Budget_COGS]]</f>
        <v>6</v>
      </c>
      <c r="R508" s="5">
        <f>IF(
Table1[[#This Row],[Budget_COGS]]=0,
"",
IF(
Table1[[#This Row],[Budget_COGS]]&gt;0,
(Table1[[#This Row],[Budget_COGS]]-Table1[[#This Row],[COGS]]) / Table1[[#This Row],[Budget_COGS]],
(Table1[[#This Row],[Budget_COGS]]-Table1[[#This Row],[COGS]]) / ABS(Table1[[#This Row],[Budget_COGS]])
)
)</f>
        <v>-7.4999999999999997E-2</v>
      </c>
      <c r="S508" s="5" t="str">
        <f>IF(Table1[[#This Row],[COGS _Var]]&gt;=0, "Above Budget", "Below Budget")</f>
        <v>Above Budget</v>
      </c>
      <c r="T508">
        <f>Table1[[#This Row],[Actual_Sales]]-Table1[[#This Row],[COGS]]</f>
        <v>124</v>
      </c>
      <c r="U508">
        <v>120</v>
      </c>
      <c r="V508">
        <f>Table1[[#This Row],[Gross_Margin]]-Table1[[#This Row],[Budget_Margin]]</f>
        <v>4</v>
      </c>
      <c r="W508" s="5">
        <f>IF(
Table1[[#This Row],[Budget_Margin]]=0,
"",
IF(
Table1[[#This Row],[Budget_Margin]]&gt;0,
(Table1[[#This Row],[Gross_Margin]]-Table1[[#This Row],[Budget_Margin]]) / Table1[[#This Row],[Budget_Margin]],
(Table1[[#This Row],[Gross_Margin]]-Table1[[#This Row],[Budget_Margin]]) / ABS(Table1[[#This Row],[Budget_Margin]])
)
)</f>
        <v>3.3333333333333333E-2</v>
      </c>
      <c r="X508" s="5" t="str">
        <f>IF(Table1[[#This Row],[Margin_Var]]&gt;=0, "Above Budget", "Below Budget")</f>
        <v>Above Budget</v>
      </c>
      <c r="Y508" s="5">
        <f>IFERROR(Table1[[#This Row],[Gross_Margin]]/Table1[[#This Row],[Actual_Sales]],0)</f>
        <v>0.59047619047619049</v>
      </c>
      <c r="Z508" s="5">
        <f>Table1[[#This Row],[Actual_Profit]]/Table1[[#This Row],[Actual_Sales]]</f>
        <v>0.41904761904761906</v>
      </c>
      <c r="AA508">
        <v>36</v>
      </c>
      <c r="AB508" s="5">
        <f>IFERROR(Table1[[#This Row],[Expenses]]/Table1[[#This Row],[Actual_Sales]],0)</f>
        <v>0.17142857142857143</v>
      </c>
      <c r="AC508">
        <v>24</v>
      </c>
      <c r="AD508">
        <v>1003</v>
      </c>
      <c r="AE508" s="5">
        <f>IFERROR(Table1[[#This Row],[Inventory]]/Table1[[#This Row],[Actual_Sales]],0)</f>
        <v>4.7761904761904761</v>
      </c>
    </row>
    <row r="509" spans="1:31" x14ac:dyDescent="0.25">
      <c r="A509">
        <v>2048</v>
      </c>
      <c r="B509">
        <v>630</v>
      </c>
      <c r="C509">
        <v>10</v>
      </c>
      <c r="D509" s="2">
        <v>40513</v>
      </c>
      <c r="E509">
        <v>210</v>
      </c>
      <c r="F509">
        <v>190</v>
      </c>
      <c r="G509">
        <f>Table1[[#This Row],[Actual_Sales]]-Table1[[#This Row],[Budget_Sales]]</f>
        <v>20</v>
      </c>
      <c r="H509" s="5">
        <f>IF(
Table1[[#This Row],[Budget_Sales]]=0,
"",
IF(
Table1[[#This Row],[Budget_Sales]]&gt;0,
(Table1[[#This Row],[Actual_Sales]]-Table1[[#This Row],[Budget_Sales]])/Table1[[#This Row],[Budget_Sales]],
(Table1[[#This Row],[Actual_Sales]]-Table1[[#This Row],[Budget_Sales]])/ABS(Table1[[#This Row],[Budget_Sales]])
)
)</f>
        <v>0.10526315789473684</v>
      </c>
      <c r="I509" s="5" t="str">
        <f>IF(Table1[[#This Row],[Sales_Var]]&gt;=0,"Above Budget","Below Budget")</f>
        <v>Above Budget</v>
      </c>
      <c r="J509">
        <f>Table1[[#This Row],[Actual_Sales]]-(Table1[[#This Row],[COGS]]+Table1[[#This Row],[Expenses]])</f>
        <v>88</v>
      </c>
      <c r="K509">
        <v>80</v>
      </c>
      <c r="L509">
        <f>Table1[[#This Row],[Actual_Profit]]-Table1[[#This Row],[Budget_Profit]]</f>
        <v>8</v>
      </c>
      <c r="M509" s="5">
        <f>IF(
Table1[[#This Row],[Budget_Profit]]=0,
"",
IF(
Table1[[#This Row],[Budget_Profit]]&gt;0,
(Table1[[#This Row],[Actual_Profit]]-Table1[[#This Row],[Budget_Profit]])/Table1[[#This Row],[Budget_Profit]],
(Table1[[#This Row],[Actual_Profit]]-Table1[[#This Row],[Budget_Profit]])/ABS(Table1[[#This Row],[Budget_Profit]])
)
)</f>
        <v>0.1</v>
      </c>
      <c r="N509" s="5" t="str">
        <f>IF(Table1[[#This Row],[Profit_Var]]&gt;=0, "Above Budget", "Below Budget")</f>
        <v>Above Budget</v>
      </c>
      <c r="O509">
        <v>86</v>
      </c>
      <c r="P509">
        <v>80</v>
      </c>
      <c r="Q509">
        <f>Table1[[#This Row],[COGS]]-Table1[[#This Row],[Budget_COGS]]</f>
        <v>6</v>
      </c>
      <c r="R509" s="5">
        <f>IF(
Table1[[#This Row],[Budget_COGS]]=0,
"",
IF(
Table1[[#This Row],[Budget_COGS]]&gt;0,
(Table1[[#This Row],[Budget_COGS]]-Table1[[#This Row],[COGS]]) / Table1[[#This Row],[Budget_COGS]],
(Table1[[#This Row],[Budget_COGS]]-Table1[[#This Row],[COGS]]) / ABS(Table1[[#This Row],[Budget_COGS]])
)
)</f>
        <v>-7.4999999999999997E-2</v>
      </c>
      <c r="S509" s="5" t="str">
        <f>IF(Table1[[#This Row],[COGS _Var]]&gt;=0, "Above Budget", "Below Budget")</f>
        <v>Above Budget</v>
      </c>
      <c r="T509">
        <f>Table1[[#This Row],[Actual_Sales]]-Table1[[#This Row],[COGS]]</f>
        <v>124</v>
      </c>
      <c r="U509">
        <v>110</v>
      </c>
      <c r="V509">
        <f>Table1[[#This Row],[Gross_Margin]]-Table1[[#This Row],[Budget_Margin]]</f>
        <v>14</v>
      </c>
      <c r="W509" s="5">
        <f>IF(
Table1[[#This Row],[Budget_Margin]]=0,
"",
IF(
Table1[[#This Row],[Budget_Margin]]&gt;0,
(Table1[[#This Row],[Gross_Margin]]-Table1[[#This Row],[Budget_Margin]]) / Table1[[#This Row],[Budget_Margin]],
(Table1[[#This Row],[Gross_Margin]]-Table1[[#This Row],[Budget_Margin]]) / ABS(Table1[[#This Row],[Budget_Margin]])
)
)</f>
        <v>0.12727272727272726</v>
      </c>
      <c r="X509" s="5" t="str">
        <f>IF(Table1[[#This Row],[Margin_Var]]&gt;=0, "Above Budget", "Below Budget")</f>
        <v>Above Budget</v>
      </c>
      <c r="Y509" s="5">
        <f>IFERROR(Table1[[#This Row],[Gross_Margin]]/Table1[[#This Row],[Actual_Sales]],0)</f>
        <v>0.59047619047619049</v>
      </c>
      <c r="Z509" s="5">
        <f>Table1[[#This Row],[Actual_Profit]]/Table1[[#This Row],[Actual_Sales]]</f>
        <v>0.41904761904761906</v>
      </c>
      <c r="AA509">
        <v>36</v>
      </c>
      <c r="AB509" s="5">
        <f>IFERROR(Table1[[#This Row],[Expenses]]/Table1[[#This Row],[Actual_Sales]],0)</f>
        <v>0.17142857142857143</v>
      </c>
      <c r="AC509">
        <v>24</v>
      </c>
      <c r="AD509">
        <v>1003</v>
      </c>
      <c r="AE509" s="5">
        <f>IFERROR(Table1[[#This Row],[Inventory]]/Table1[[#This Row],[Actual_Sales]],0)</f>
        <v>4.7761904761904761</v>
      </c>
    </row>
    <row r="510" spans="1:31" x14ac:dyDescent="0.25">
      <c r="A510">
        <v>735</v>
      </c>
      <c r="B510">
        <v>303</v>
      </c>
      <c r="C510">
        <v>5</v>
      </c>
      <c r="D510" s="2">
        <v>40299</v>
      </c>
      <c r="E510">
        <v>210</v>
      </c>
      <c r="F510">
        <v>240</v>
      </c>
      <c r="G510">
        <f>Table1[[#This Row],[Actual_Sales]]-Table1[[#This Row],[Budget_Sales]]</f>
        <v>-30</v>
      </c>
      <c r="H510" s="5">
        <f>IF(
Table1[[#This Row],[Budget_Sales]]=0,
"",
IF(
Table1[[#This Row],[Budget_Sales]]&gt;0,
(Table1[[#This Row],[Actual_Sales]]-Table1[[#This Row],[Budget_Sales]])/Table1[[#This Row],[Budget_Sales]],
(Table1[[#This Row],[Actual_Sales]]-Table1[[#This Row],[Budget_Sales]])/ABS(Table1[[#This Row],[Budget_Sales]])
)
)</f>
        <v>-0.125</v>
      </c>
      <c r="I510" s="5" t="str">
        <f>IF(Table1[[#This Row],[Sales_Var]]&gt;=0,"Above Budget","Below Budget")</f>
        <v>Below Budget</v>
      </c>
      <c r="J510">
        <f>Table1[[#This Row],[Actual_Sales]]-(Table1[[#This Row],[COGS]]+Table1[[#This Row],[Expenses]])</f>
        <v>88</v>
      </c>
      <c r="K510">
        <v>120</v>
      </c>
      <c r="L510">
        <f>Table1[[#This Row],[Actual_Profit]]-Table1[[#This Row],[Budget_Profit]]</f>
        <v>-32</v>
      </c>
      <c r="M510" s="5">
        <f>IF(
Table1[[#This Row],[Budget_Profit]]=0,
"",
IF(
Table1[[#This Row],[Budget_Profit]]&gt;0,
(Table1[[#This Row],[Actual_Profit]]-Table1[[#This Row],[Budget_Profit]])/Table1[[#This Row],[Budget_Profit]],
(Table1[[#This Row],[Actual_Profit]]-Table1[[#This Row],[Budget_Profit]])/ABS(Table1[[#This Row],[Budget_Profit]])
)
)</f>
        <v>-0.26666666666666666</v>
      </c>
      <c r="N510" s="5" t="str">
        <f>IF(Table1[[#This Row],[Profit_Var]]&gt;=0, "Above Budget", "Below Budget")</f>
        <v>Below Budget</v>
      </c>
      <c r="O510">
        <v>86</v>
      </c>
      <c r="P510">
        <v>90</v>
      </c>
      <c r="Q510">
        <f>Table1[[#This Row],[COGS]]-Table1[[#This Row],[Budget_COGS]]</f>
        <v>-4</v>
      </c>
      <c r="R510" s="5">
        <f>IF(
Table1[[#This Row],[Budget_COGS]]=0,
"",
IF(
Table1[[#This Row],[Budget_COGS]]&gt;0,
(Table1[[#This Row],[Budget_COGS]]-Table1[[#This Row],[COGS]]) / Table1[[#This Row],[Budget_COGS]],
(Table1[[#This Row],[Budget_COGS]]-Table1[[#This Row],[COGS]]) / ABS(Table1[[#This Row],[Budget_COGS]])
)
)</f>
        <v>4.4444444444444446E-2</v>
      </c>
      <c r="S510" s="5" t="str">
        <f>IF(Table1[[#This Row],[COGS _Var]]&gt;=0, "Above Budget", "Below Budget")</f>
        <v>Below Budget</v>
      </c>
      <c r="T510">
        <f>Table1[[#This Row],[Actual_Sales]]-Table1[[#This Row],[COGS]]</f>
        <v>124</v>
      </c>
      <c r="U510">
        <v>150</v>
      </c>
      <c r="V510">
        <f>Table1[[#This Row],[Gross_Margin]]-Table1[[#This Row],[Budget_Margin]]</f>
        <v>-26</v>
      </c>
      <c r="W510" s="5">
        <f>IF(
Table1[[#This Row],[Budget_Margin]]=0,
"",
IF(
Table1[[#This Row],[Budget_Margin]]&gt;0,
(Table1[[#This Row],[Gross_Margin]]-Table1[[#This Row],[Budget_Margin]]) / Table1[[#This Row],[Budget_Margin]],
(Table1[[#This Row],[Gross_Margin]]-Table1[[#This Row],[Budget_Margin]]) / ABS(Table1[[#This Row],[Budget_Margin]])
)
)</f>
        <v>-0.17333333333333334</v>
      </c>
      <c r="X510" s="5" t="str">
        <f>IF(Table1[[#This Row],[Margin_Var]]&gt;=0, "Above Budget", "Below Budget")</f>
        <v>Below Budget</v>
      </c>
      <c r="Y510" s="5">
        <f>IFERROR(Table1[[#This Row],[Gross_Margin]]/Table1[[#This Row],[Actual_Sales]],0)</f>
        <v>0.59047619047619049</v>
      </c>
      <c r="Z510" s="5">
        <f>Table1[[#This Row],[Actual_Profit]]/Table1[[#This Row],[Actual_Sales]]</f>
        <v>0.41904761904761906</v>
      </c>
      <c r="AA510">
        <v>36</v>
      </c>
      <c r="AB510" s="5">
        <f>IFERROR(Table1[[#This Row],[Expenses]]/Table1[[#This Row],[Actual_Sales]],0)</f>
        <v>0.17142857142857143</v>
      </c>
      <c r="AC510">
        <v>24</v>
      </c>
      <c r="AD510">
        <v>499</v>
      </c>
      <c r="AE510" s="5">
        <f>IFERROR(Table1[[#This Row],[Inventory]]/Table1[[#This Row],[Actual_Sales]],0)</f>
        <v>2.3761904761904762</v>
      </c>
    </row>
    <row r="511" spans="1:31" x14ac:dyDescent="0.25">
      <c r="A511">
        <v>761</v>
      </c>
      <c r="B511">
        <v>430</v>
      </c>
      <c r="C511">
        <v>6</v>
      </c>
      <c r="D511" s="2">
        <v>40299</v>
      </c>
      <c r="E511">
        <v>210</v>
      </c>
      <c r="F511">
        <v>180</v>
      </c>
      <c r="G511">
        <f>Table1[[#This Row],[Actual_Sales]]-Table1[[#This Row],[Budget_Sales]]</f>
        <v>30</v>
      </c>
      <c r="H511" s="5">
        <f>IF(
Table1[[#This Row],[Budget_Sales]]=0,
"",
IF(
Table1[[#This Row],[Budget_Sales]]&gt;0,
(Table1[[#This Row],[Actual_Sales]]-Table1[[#This Row],[Budget_Sales]])/Table1[[#This Row],[Budget_Sales]],
(Table1[[#This Row],[Actual_Sales]]-Table1[[#This Row],[Budget_Sales]])/ABS(Table1[[#This Row],[Budget_Sales]])
)
)</f>
        <v>0.16666666666666666</v>
      </c>
      <c r="I511" s="5" t="str">
        <f>IF(Table1[[#This Row],[Sales_Var]]&gt;=0,"Above Budget","Below Budget")</f>
        <v>Above Budget</v>
      </c>
      <c r="J511">
        <f>Table1[[#This Row],[Actual_Sales]]-(Table1[[#This Row],[COGS]]+Table1[[#This Row],[Expenses]])</f>
        <v>88</v>
      </c>
      <c r="K511">
        <v>90</v>
      </c>
      <c r="L511">
        <f>Table1[[#This Row],[Actual_Profit]]-Table1[[#This Row],[Budget_Profit]]</f>
        <v>-2</v>
      </c>
      <c r="M511" s="5">
        <f>IF(
Table1[[#This Row],[Budget_Profit]]=0,
"",
IF(
Table1[[#This Row],[Budget_Profit]]&gt;0,
(Table1[[#This Row],[Actual_Profit]]-Table1[[#This Row],[Budget_Profit]])/Table1[[#This Row],[Budget_Profit]],
(Table1[[#This Row],[Actual_Profit]]-Table1[[#This Row],[Budget_Profit]])/ABS(Table1[[#This Row],[Budget_Profit]])
)
)</f>
        <v>-2.2222222222222223E-2</v>
      </c>
      <c r="N511" s="5" t="str">
        <f>IF(Table1[[#This Row],[Profit_Var]]&gt;=0, "Above Budget", "Below Budget")</f>
        <v>Below Budget</v>
      </c>
      <c r="O511">
        <v>86</v>
      </c>
      <c r="P511">
        <v>70</v>
      </c>
      <c r="Q511">
        <f>Table1[[#This Row],[COGS]]-Table1[[#This Row],[Budget_COGS]]</f>
        <v>16</v>
      </c>
      <c r="R511" s="5">
        <f>IF(
Table1[[#This Row],[Budget_COGS]]=0,
"",
IF(
Table1[[#This Row],[Budget_COGS]]&gt;0,
(Table1[[#This Row],[Budget_COGS]]-Table1[[#This Row],[COGS]]) / Table1[[#This Row],[Budget_COGS]],
(Table1[[#This Row],[Budget_COGS]]-Table1[[#This Row],[COGS]]) / ABS(Table1[[#This Row],[Budget_COGS]])
)
)</f>
        <v>-0.22857142857142856</v>
      </c>
      <c r="S511" s="5" t="str">
        <f>IF(Table1[[#This Row],[COGS _Var]]&gt;=0, "Above Budget", "Below Budget")</f>
        <v>Above Budget</v>
      </c>
      <c r="T511">
        <f>Table1[[#This Row],[Actual_Sales]]-Table1[[#This Row],[COGS]]</f>
        <v>124</v>
      </c>
      <c r="U511">
        <v>110</v>
      </c>
      <c r="V511">
        <f>Table1[[#This Row],[Gross_Margin]]-Table1[[#This Row],[Budget_Margin]]</f>
        <v>14</v>
      </c>
      <c r="W511" s="5">
        <f>IF(
Table1[[#This Row],[Budget_Margin]]=0,
"",
IF(
Table1[[#This Row],[Budget_Margin]]&gt;0,
(Table1[[#This Row],[Gross_Margin]]-Table1[[#This Row],[Budget_Margin]]) / Table1[[#This Row],[Budget_Margin]],
(Table1[[#This Row],[Gross_Margin]]-Table1[[#This Row],[Budget_Margin]]) / ABS(Table1[[#This Row],[Budget_Margin]])
)
)</f>
        <v>0.12727272727272726</v>
      </c>
      <c r="X511" s="5" t="str">
        <f>IF(Table1[[#This Row],[Margin_Var]]&gt;=0, "Above Budget", "Below Budget")</f>
        <v>Above Budget</v>
      </c>
      <c r="Y511" s="5">
        <f>IFERROR(Table1[[#This Row],[Gross_Margin]]/Table1[[#This Row],[Actual_Sales]],0)</f>
        <v>0.59047619047619049</v>
      </c>
      <c r="Z511" s="5">
        <f>Table1[[#This Row],[Actual_Profit]]/Table1[[#This Row],[Actual_Sales]]</f>
        <v>0.41904761904761906</v>
      </c>
      <c r="AA511">
        <v>36</v>
      </c>
      <c r="AB511" s="5">
        <f>IFERROR(Table1[[#This Row],[Expenses]]/Table1[[#This Row],[Actual_Sales]],0)</f>
        <v>0.17142857142857143</v>
      </c>
      <c r="AC511">
        <v>24</v>
      </c>
      <c r="AD511">
        <v>499</v>
      </c>
      <c r="AE511" s="5">
        <f>IFERROR(Table1[[#This Row],[Inventory]]/Table1[[#This Row],[Actual_Sales]],0)</f>
        <v>2.3761904761904762</v>
      </c>
    </row>
    <row r="512" spans="1:31" x14ac:dyDescent="0.25">
      <c r="A512">
        <v>863</v>
      </c>
      <c r="B512">
        <v>847</v>
      </c>
      <c r="C512">
        <v>11</v>
      </c>
      <c r="D512" s="2">
        <v>40299</v>
      </c>
      <c r="E512">
        <v>210</v>
      </c>
      <c r="F512">
        <v>180</v>
      </c>
      <c r="G512">
        <f>Table1[[#This Row],[Actual_Sales]]-Table1[[#This Row],[Budget_Sales]]</f>
        <v>30</v>
      </c>
      <c r="H512" s="5">
        <f>IF(
Table1[[#This Row],[Budget_Sales]]=0,
"",
IF(
Table1[[#This Row],[Budget_Sales]]&gt;0,
(Table1[[#This Row],[Actual_Sales]]-Table1[[#This Row],[Budget_Sales]])/Table1[[#This Row],[Budget_Sales]],
(Table1[[#This Row],[Actual_Sales]]-Table1[[#This Row],[Budget_Sales]])/ABS(Table1[[#This Row],[Budget_Sales]])
)
)</f>
        <v>0.16666666666666666</v>
      </c>
      <c r="I512" s="5" t="str">
        <f>IF(Table1[[#This Row],[Sales_Var]]&gt;=0,"Above Budget","Below Budget")</f>
        <v>Above Budget</v>
      </c>
      <c r="J512">
        <f>Table1[[#This Row],[Actual_Sales]]-(Table1[[#This Row],[COGS]]+Table1[[#This Row],[Expenses]])</f>
        <v>88</v>
      </c>
      <c r="K512">
        <v>80</v>
      </c>
      <c r="L512">
        <f>Table1[[#This Row],[Actual_Profit]]-Table1[[#This Row],[Budget_Profit]]</f>
        <v>8</v>
      </c>
      <c r="M512" s="5">
        <f>IF(
Table1[[#This Row],[Budget_Profit]]=0,
"",
IF(
Table1[[#This Row],[Budget_Profit]]&gt;0,
(Table1[[#This Row],[Actual_Profit]]-Table1[[#This Row],[Budget_Profit]])/Table1[[#This Row],[Budget_Profit]],
(Table1[[#This Row],[Actual_Profit]]-Table1[[#This Row],[Budget_Profit]])/ABS(Table1[[#This Row],[Budget_Profit]])
)
)</f>
        <v>0.1</v>
      </c>
      <c r="N512" s="5" t="str">
        <f>IF(Table1[[#This Row],[Profit_Var]]&gt;=0, "Above Budget", "Below Budget")</f>
        <v>Above Budget</v>
      </c>
      <c r="O512">
        <v>86</v>
      </c>
      <c r="P512">
        <v>70</v>
      </c>
      <c r="Q512">
        <f>Table1[[#This Row],[COGS]]-Table1[[#This Row],[Budget_COGS]]</f>
        <v>16</v>
      </c>
      <c r="R512" s="5">
        <f>IF(
Table1[[#This Row],[Budget_COGS]]=0,
"",
IF(
Table1[[#This Row],[Budget_COGS]]&gt;0,
(Table1[[#This Row],[Budget_COGS]]-Table1[[#This Row],[COGS]]) / Table1[[#This Row],[Budget_COGS]],
(Table1[[#This Row],[Budget_COGS]]-Table1[[#This Row],[COGS]]) / ABS(Table1[[#This Row],[Budget_COGS]])
)
)</f>
        <v>-0.22857142857142856</v>
      </c>
      <c r="S512" s="5" t="str">
        <f>IF(Table1[[#This Row],[COGS _Var]]&gt;=0, "Above Budget", "Below Budget")</f>
        <v>Above Budget</v>
      </c>
      <c r="T512">
        <f>Table1[[#This Row],[Actual_Sales]]-Table1[[#This Row],[COGS]]</f>
        <v>124</v>
      </c>
      <c r="U512">
        <v>110</v>
      </c>
      <c r="V512">
        <f>Table1[[#This Row],[Gross_Margin]]-Table1[[#This Row],[Budget_Margin]]</f>
        <v>14</v>
      </c>
      <c r="W512" s="5">
        <f>IF(
Table1[[#This Row],[Budget_Margin]]=0,
"",
IF(
Table1[[#This Row],[Budget_Margin]]&gt;0,
(Table1[[#This Row],[Gross_Margin]]-Table1[[#This Row],[Budget_Margin]]) / Table1[[#This Row],[Budget_Margin]],
(Table1[[#This Row],[Gross_Margin]]-Table1[[#This Row],[Budget_Margin]]) / ABS(Table1[[#This Row],[Budget_Margin]])
)
)</f>
        <v>0.12727272727272726</v>
      </c>
      <c r="X512" s="5" t="str">
        <f>IF(Table1[[#This Row],[Margin_Var]]&gt;=0, "Above Budget", "Below Budget")</f>
        <v>Above Budget</v>
      </c>
      <c r="Y512" s="5">
        <f>IFERROR(Table1[[#This Row],[Gross_Margin]]/Table1[[#This Row],[Actual_Sales]],0)</f>
        <v>0.59047619047619049</v>
      </c>
      <c r="Z512" s="5">
        <f>Table1[[#This Row],[Actual_Profit]]/Table1[[#This Row],[Actual_Sales]]</f>
        <v>0.41904761904761906</v>
      </c>
      <c r="AA512">
        <v>36</v>
      </c>
      <c r="AB512" s="5">
        <f>IFERROR(Table1[[#This Row],[Expenses]]/Table1[[#This Row],[Actual_Sales]],0)</f>
        <v>0.17142857142857143</v>
      </c>
      <c r="AC512">
        <v>24</v>
      </c>
      <c r="AD512">
        <v>499</v>
      </c>
      <c r="AE512" s="5">
        <f>IFERROR(Table1[[#This Row],[Inventory]]/Table1[[#This Row],[Actual_Sales]],0)</f>
        <v>2.3761904761904762</v>
      </c>
    </row>
    <row r="513" spans="1:31" x14ac:dyDescent="0.25">
      <c r="A513">
        <v>4040</v>
      </c>
      <c r="B513">
        <v>847</v>
      </c>
      <c r="C513">
        <v>3</v>
      </c>
      <c r="D513" s="2">
        <v>40848</v>
      </c>
      <c r="E513">
        <v>296</v>
      </c>
      <c r="F513">
        <v>270</v>
      </c>
      <c r="G513">
        <f>Table1[[#This Row],[Actual_Sales]]-Table1[[#This Row],[Budget_Sales]]</f>
        <v>26</v>
      </c>
      <c r="H513" s="5">
        <f>IF(
Table1[[#This Row],[Budget_Sales]]=0,
"",
IF(
Table1[[#This Row],[Budget_Sales]]&gt;0,
(Table1[[#This Row],[Actual_Sales]]-Table1[[#This Row],[Budget_Sales]])/Table1[[#This Row],[Budget_Sales]],
(Table1[[#This Row],[Actual_Sales]]-Table1[[#This Row],[Budget_Sales]])/ABS(Table1[[#This Row],[Budget_Sales]])
)
)</f>
        <v>9.6296296296296297E-2</v>
      </c>
      <c r="I513" s="5" t="str">
        <f>IF(Table1[[#This Row],[Sales_Var]]&gt;=0,"Above Budget","Below Budget")</f>
        <v>Above Budget</v>
      </c>
      <c r="J513">
        <f>Table1[[#This Row],[Actual_Sales]]-(Table1[[#This Row],[COGS]]+Table1[[#This Row],[Expenses]])</f>
        <v>124</v>
      </c>
      <c r="K513">
        <v>110</v>
      </c>
      <c r="L513">
        <f>Table1[[#This Row],[Actual_Profit]]-Table1[[#This Row],[Budget_Profit]]</f>
        <v>14</v>
      </c>
      <c r="M513" s="5">
        <f>IF(
Table1[[#This Row],[Budget_Profit]]=0,
"",
IF(
Table1[[#This Row],[Budget_Profit]]&gt;0,
(Table1[[#This Row],[Actual_Profit]]-Table1[[#This Row],[Budget_Profit]])/Table1[[#This Row],[Budget_Profit]],
(Table1[[#This Row],[Actual_Profit]]-Table1[[#This Row],[Budget_Profit]])/ABS(Table1[[#This Row],[Budget_Profit]])
)
)</f>
        <v>0.12727272727272726</v>
      </c>
      <c r="N513" s="5" t="str">
        <f>IF(Table1[[#This Row],[Profit_Var]]&gt;=0, "Above Budget", "Below Budget")</f>
        <v>Above Budget</v>
      </c>
      <c r="O513">
        <v>113</v>
      </c>
      <c r="P513">
        <v>110</v>
      </c>
      <c r="Q513">
        <f>Table1[[#This Row],[COGS]]-Table1[[#This Row],[Budget_COGS]]</f>
        <v>3</v>
      </c>
      <c r="R513" s="5">
        <f>IF(
Table1[[#This Row],[Budget_COGS]]=0,
"",
IF(
Table1[[#This Row],[Budget_COGS]]&gt;0,
(Table1[[#This Row],[Budget_COGS]]-Table1[[#This Row],[COGS]]) / Table1[[#This Row],[Budget_COGS]],
(Table1[[#This Row],[Budget_COGS]]-Table1[[#This Row],[COGS]]) / ABS(Table1[[#This Row],[Budget_COGS]])
)
)</f>
        <v>-2.7272727272727271E-2</v>
      </c>
      <c r="S513" s="5" t="str">
        <f>IF(Table1[[#This Row],[COGS _Var]]&gt;=0, "Above Budget", "Below Budget")</f>
        <v>Above Budget</v>
      </c>
      <c r="T513">
        <f>Table1[[#This Row],[Actual_Sales]]-Table1[[#This Row],[COGS]]</f>
        <v>183</v>
      </c>
      <c r="U513">
        <v>160</v>
      </c>
      <c r="V513">
        <f>Table1[[#This Row],[Gross_Margin]]-Table1[[#This Row],[Budget_Margin]]</f>
        <v>23</v>
      </c>
      <c r="W513" s="5">
        <f>IF(
Table1[[#This Row],[Budget_Margin]]=0,
"",
IF(
Table1[[#This Row],[Budget_Margin]]&gt;0,
(Table1[[#This Row],[Gross_Margin]]-Table1[[#This Row],[Budget_Margin]]) / Table1[[#This Row],[Budget_Margin]],
(Table1[[#This Row],[Gross_Margin]]-Table1[[#This Row],[Budget_Margin]]) / ABS(Table1[[#This Row],[Budget_Margin]])
)
)</f>
        <v>0.14374999999999999</v>
      </c>
      <c r="X513" s="5" t="str">
        <f>IF(Table1[[#This Row],[Margin_Var]]&gt;=0, "Above Budget", "Below Budget")</f>
        <v>Above Budget</v>
      </c>
      <c r="Y513" s="5">
        <f>IFERROR(Table1[[#This Row],[Gross_Margin]]/Table1[[#This Row],[Actual_Sales]],0)</f>
        <v>0.6182432432432432</v>
      </c>
      <c r="Z513" s="5">
        <f>Table1[[#This Row],[Actual_Profit]]/Table1[[#This Row],[Actual_Sales]]</f>
        <v>0.41891891891891891</v>
      </c>
      <c r="AA513">
        <v>59</v>
      </c>
      <c r="AB513" s="5">
        <f>IFERROR(Table1[[#This Row],[Expenses]]/Table1[[#This Row],[Actual_Sales]],0)</f>
        <v>0.19932432432432431</v>
      </c>
      <c r="AC513">
        <v>36</v>
      </c>
      <c r="AD513">
        <v>803</v>
      </c>
      <c r="AE513" s="5">
        <f>IFERROR(Table1[[#This Row],[Inventory]]/Table1[[#This Row],[Actual_Sales]],0)</f>
        <v>2.7128378378378377</v>
      </c>
    </row>
    <row r="514" spans="1:31" x14ac:dyDescent="0.25">
      <c r="A514">
        <v>3838</v>
      </c>
      <c r="B514">
        <v>716</v>
      </c>
      <c r="C514">
        <v>2</v>
      </c>
      <c r="D514" s="2">
        <v>40817</v>
      </c>
      <c r="E514">
        <v>693</v>
      </c>
      <c r="F514">
        <v>540</v>
      </c>
      <c r="G514">
        <f>Table1[[#This Row],[Actual_Sales]]-Table1[[#This Row],[Budget_Sales]]</f>
        <v>153</v>
      </c>
      <c r="H514" s="5">
        <f>IF(
Table1[[#This Row],[Budget_Sales]]=0,
"",
IF(
Table1[[#This Row],[Budget_Sales]]&gt;0,
(Table1[[#This Row],[Actual_Sales]]-Table1[[#This Row],[Budget_Sales]])/Table1[[#This Row],[Budget_Sales]],
(Table1[[#This Row],[Actual_Sales]]-Table1[[#This Row],[Budget_Sales]])/ABS(Table1[[#This Row],[Budget_Sales]])
)
)</f>
        <v>0.28333333333333333</v>
      </c>
      <c r="I514" s="5" t="str">
        <f>IF(Table1[[#This Row],[Sales_Var]]&gt;=0,"Above Budget","Below Budget")</f>
        <v>Above Budget</v>
      </c>
      <c r="J514">
        <f>Table1[[#This Row],[Actual_Sales]]-(Table1[[#This Row],[COGS]]+Table1[[#This Row],[Expenses]])</f>
        <v>290</v>
      </c>
      <c r="K514">
        <v>230</v>
      </c>
      <c r="L514">
        <f>Table1[[#This Row],[Actual_Profit]]-Table1[[#This Row],[Budget_Profit]]</f>
        <v>60</v>
      </c>
      <c r="M514" s="5">
        <f>IF(
Table1[[#This Row],[Budget_Profit]]=0,
"",
IF(
Table1[[#This Row],[Budget_Profit]]&gt;0,
(Table1[[#This Row],[Actual_Profit]]-Table1[[#This Row],[Budget_Profit]])/Table1[[#This Row],[Budget_Profit]],
(Table1[[#This Row],[Actual_Profit]]-Table1[[#This Row],[Budget_Profit]])/ABS(Table1[[#This Row],[Budget_Profit]])
)
)</f>
        <v>0.2608695652173913</v>
      </c>
      <c r="N514" s="5" t="str">
        <f>IF(Table1[[#This Row],[Profit_Var]]&gt;=0, "Above Budget", "Below Budget")</f>
        <v>Above Budget</v>
      </c>
      <c r="O514">
        <v>260</v>
      </c>
      <c r="P514">
        <v>210</v>
      </c>
      <c r="Q514">
        <f>Table1[[#This Row],[COGS]]-Table1[[#This Row],[Budget_COGS]]</f>
        <v>50</v>
      </c>
      <c r="R514" s="5">
        <f>IF(
Table1[[#This Row],[Budget_COGS]]=0,
"",
IF(
Table1[[#This Row],[Budget_COGS]]&gt;0,
(Table1[[#This Row],[Budget_COGS]]-Table1[[#This Row],[COGS]]) / Table1[[#This Row],[Budget_COGS]],
(Table1[[#This Row],[Budget_COGS]]-Table1[[#This Row],[COGS]]) / ABS(Table1[[#This Row],[Budget_COGS]])
)
)</f>
        <v>-0.23809523809523808</v>
      </c>
      <c r="S514" s="5" t="str">
        <f>IF(Table1[[#This Row],[COGS _Var]]&gt;=0, "Above Budget", "Below Budget")</f>
        <v>Above Budget</v>
      </c>
      <c r="T514">
        <f>Table1[[#This Row],[Actual_Sales]]-Table1[[#This Row],[COGS]]</f>
        <v>433</v>
      </c>
      <c r="U514">
        <v>330</v>
      </c>
      <c r="V514">
        <f>Table1[[#This Row],[Gross_Margin]]-Table1[[#This Row],[Budget_Margin]]</f>
        <v>103</v>
      </c>
      <c r="W514" s="5">
        <f>IF(
Table1[[#This Row],[Budget_Margin]]=0,
"",
IF(
Table1[[#This Row],[Budget_Margin]]&gt;0,
(Table1[[#This Row],[Gross_Margin]]-Table1[[#This Row],[Budget_Margin]]) / Table1[[#This Row],[Budget_Margin]],
(Table1[[#This Row],[Gross_Margin]]-Table1[[#This Row],[Budget_Margin]]) / ABS(Table1[[#This Row],[Budget_Margin]])
)
)</f>
        <v>0.31212121212121213</v>
      </c>
      <c r="X514" s="5" t="str">
        <f>IF(Table1[[#This Row],[Margin_Var]]&gt;=0, "Above Budget", "Below Budget")</f>
        <v>Above Budget</v>
      </c>
      <c r="Y514" s="5">
        <f>IFERROR(Table1[[#This Row],[Gross_Margin]]/Table1[[#This Row],[Actual_Sales]],0)</f>
        <v>0.62481962481962483</v>
      </c>
      <c r="Z514" s="5">
        <f>Table1[[#This Row],[Actual_Profit]]/Table1[[#This Row],[Actual_Sales]]</f>
        <v>0.41847041847041849</v>
      </c>
      <c r="AA514">
        <v>143</v>
      </c>
      <c r="AB514" s="5">
        <f>IFERROR(Table1[[#This Row],[Expenses]]/Table1[[#This Row],[Actual_Sales]],0)</f>
        <v>0.20634920634920634</v>
      </c>
      <c r="AC514">
        <v>91</v>
      </c>
      <c r="AD514">
        <v>2548</v>
      </c>
      <c r="AE514" s="5">
        <f>IFERROR(Table1[[#This Row],[Inventory]]/Table1[[#This Row],[Actual_Sales]],0)</f>
        <v>3.6767676767676769</v>
      </c>
    </row>
    <row r="515" spans="1:31" x14ac:dyDescent="0.25">
      <c r="A515">
        <v>3867</v>
      </c>
      <c r="B515">
        <v>818</v>
      </c>
      <c r="C515">
        <v>2</v>
      </c>
      <c r="D515" s="2">
        <v>40817</v>
      </c>
      <c r="E515">
        <v>693</v>
      </c>
      <c r="F515">
        <v>960</v>
      </c>
      <c r="G515">
        <f>Table1[[#This Row],[Actual_Sales]]-Table1[[#This Row],[Budget_Sales]]</f>
        <v>-267</v>
      </c>
      <c r="H515" s="5">
        <f>IF(
Table1[[#This Row],[Budget_Sales]]=0,
"",
IF(
Table1[[#This Row],[Budget_Sales]]&gt;0,
(Table1[[#This Row],[Actual_Sales]]-Table1[[#This Row],[Budget_Sales]])/Table1[[#This Row],[Budget_Sales]],
(Table1[[#This Row],[Actual_Sales]]-Table1[[#This Row],[Budget_Sales]])/ABS(Table1[[#This Row],[Budget_Sales]])
)
)</f>
        <v>-0.27812500000000001</v>
      </c>
      <c r="I515" s="5" t="str">
        <f>IF(Table1[[#This Row],[Sales_Var]]&gt;=0,"Above Budget","Below Budget")</f>
        <v>Below Budget</v>
      </c>
      <c r="J515">
        <f>Table1[[#This Row],[Actual_Sales]]-(Table1[[#This Row],[COGS]]+Table1[[#This Row],[Expenses]])</f>
        <v>290</v>
      </c>
      <c r="K515">
        <v>470</v>
      </c>
      <c r="L515">
        <f>Table1[[#This Row],[Actual_Profit]]-Table1[[#This Row],[Budget_Profit]]</f>
        <v>-180</v>
      </c>
      <c r="M515" s="5">
        <f>IF(
Table1[[#This Row],[Budget_Profit]]=0,
"",
IF(
Table1[[#This Row],[Budget_Profit]]&gt;0,
(Table1[[#This Row],[Actual_Profit]]-Table1[[#This Row],[Budget_Profit]])/Table1[[#This Row],[Budget_Profit]],
(Table1[[#This Row],[Actual_Profit]]-Table1[[#This Row],[Budget_Profit]])/ABS(Table1[[#This Row],[Budget_Profit]])
)
)</f>
        <v>-0.38297872340425532</v>
      </c>
      <c r="N515" s="5" t="str">
        <f>IF(Table1[[#This Row],[Profit_Var]]&gt;=0, "Above Budget", "Below Budget")</f>
        <v>Below Budget</v>
      </c>
      <c r="O515">
        <v>260</v>
      </c>
      <c r="P515">
        <v>380</v>
      </c>
      <c r="Q515">
        <f>Table1[[#This Row],[COGS]]-Table1[[#This Row],[Budget_COGS]]</f>
        <v>-120</v>
      </c>
      <c r="R515" s="5">
        <f>IF(
Table1[[#This Row],[Budget_COGS]]=0,
"",
IF(
Table1[[#This Row],[Budget_COGS]]&gt;0,
(Table1[[#This Row],[Budget_COGS]]-Table1[[#This Row],[COGS]]) / Table1[[#This Row],[Budget_COGS]],
(Table1[[#This Row],[Budget_COGS]]-Table1[[#This Row],[COGS]]) / ABS(Table1[[#This Row],[Budget_COGS]])
)
)</f>
        <v>0.31578947368421051</v>
      </c>
      <c r="S515" s="5" t="str">
        <f>IF(Table1[[#This Row],[COGS _Var]]&gt;=0, "Above Budget", "Below Budget")</f>
        <v>Below Budget</v>
      </c>
      <c r="T515">
        <f>Table1[[#This Row],[Actual_Sales]]-Table1[[#This Row],[COGS]]</f>
        <v>433</v>
      </c>
      <c r="U515">
        <v>580</v>
      </c>
      <c r="V515">
        <f>Table1[[#This Row],[Gross_Margin]]-Table1[[#This Row],[Budget_Margin]]</f>
        <v>-147</v>
      </c>
      <c r="W515" s="5">
        <f>IF(
Table1[[#This Row],[Budget_Margin]]=0,
"",
IF(
Table1[[#This Row],[Budget_Margin]]&gt;0,
(Table1[[#This Row],[Gross_Margin]]-Table1[[#This Row],[Budget_Margin]]) / Table1[[#This Row],[Budget_Margin]],
(Table1[[#This Row],[Gross_Margin]]-Table1[[#This Row],[Budget_Margin]]) / ABS(Table1[[#This Row],[Budget_Margin]])
)
)</f>
        <v>-0.25344827586206897</v>
      </c>
      <c r="X515" s="5" t="str">
        <f>IF(Table1[[#This Row],[Margin_Var]]&gt;=0, "Above Budget", "Below Budget")</f>
        <v>Below Budget</v>
      </c>
      <c r="Y515" s="5">
        <f>IFERROR(Table1[[#This Row],[Gross_Margin]]/Table1[[#This Row],[Actual_Sales]],0)</f>
        <v>0.62481962481962483</v>
      </c>
      <c r="Z515" s="5">
        <f>Table1[[#This Row],[Actual_Profit]]/Table1[[#This Row],[Actual_Sales]]</f>
        <v>0.41847041847041849</v>
      </c>
      <c r="AA515">
        <v>143</v>
      </c>
      <c r="AB515" s="5">
        <f>IFERROR(Table1[[#This Row],[Expenses]]/Table1[[#This Row],[Actual_Sales]],0)</f>
        <v>0.20634920634920634</v>
      </c>
      <c r="AC515">
        <v>91</v>
      </c>
      <c r="AD515">
        <v>2548</v>
      </c>
      <c r="AE515" s="5">
        <f>IFERROR(Table1[[#This Row],[Inventory]]/Table1[[#This Row],[Actual_Sales]],0)</f>
        <v>3.6767676767676769</v>
      </c>
    </row>
    <row r="516" spans="1:31" x14ac:dyDescent="0.25">
      <c r="A516">
        <v>3540</v>
      </c>
      <c r="B516">
        <v>985</v>
      </c>
      <c r="C516">
        <v>3</v>
      </c>
      <c r="D516" s="2">
        <v>40756</v>
      </c>
      <c r="E516">
        <v>153</v>
      </c>
      <c r="F516">
        <v>190</v>
      </c>
      <c r="G516">
        <f>Table1[[#This Row],[Actual_Sales]]-Table1[[#This Row],[Budget_Sales]]</f>
        <v>-37</v>
      </c>
      <c r="H516" s="5">
        <f>IF(
Table1[[#This Row],[Budget_Sales]]=0,
"",
IF(
Table1[[#This Row],[Budget_Sales]]&gt;0,
(Table1[[#This Row],[Actual_Sales]]-Table1[[#This Row],[Budget_Sales]])/Table1[[#This Row],[Budget_Sales]],
(Table1[[#This Row],[Actual_Sales]]-Table1[[#This Row],[Budget_Sales]])/ABS(Table1[[#This Row],[Budget_Sales]])
)
)</f>
        <v>-0.19473684210526315</v>
      </c>
      <c r="I516" s="5" t="str">
        <f>IF(Table1[[#This Row],[Sales_Var]]&gt;=0,"Above Budget","Below Budget")</f>
        <v>Below Budget</v>
      </c>
      <c r="J516">
        <f>Table1[[#This Row],[Actual_Sales]]-(Table1[[#This Row],[COGS]]+Table1[[#This Row],[Expenses]])</f>
        <v>64</v>
      </c>
      <c r="K516">
        <v>100</v>
      </c>
      <c r="L516">
        <f>Table1[[#This Row],[Actual_Profit]]-Table1[[#This Row],[Budget_Profit]]</f>
        <v>-36</v>
      </c>
      <c r="M516" s="5">
        <f>IF(
Table1[[#This Row],[Budget_Profit]]=0,
"",
IF(
Table1[[#This Row],[Budget_Profit]]&gt;0,
(Table1[[#This Row],[Actual_Profit]]-Table1[[#This Row],[Budget_Profit]])/Table1[[#This Row],[Budget_Profit]],
(Table1[[#This Row],[Actual_Profit]]-Table1[[#This Row],[Budget_Profit]])/ABS(Table1[[#This Row],[Budget_Profit]])
)
)</f>
        <v>-0.36</v>
      </c>
      <c r="N516" s="5" t="str">
        <f>IF(Table1[[#This Row],[Profit_Var]]&gt;=0, "Above Budget", "Below Budget")</f>
        <v>Below Budget</v>
      </c>
      <c r="O516">
        <v>63</v>
      </c>
      <c r="P516">
        <v>70</v>
      </c>
      <c r="Q516">
        <f>Table1[[#This Row],[COGS]]-Table1[[#This Row],[Budget_COGS]]</f>
        <v>-7</v>
      </c>
      <c r="R516" s="5">
        <f>IF(
Table1[[#This Row],[Budget_COGS]]=0,
"",
IF(
Table1[[#This Row],[Budget_COGS]]&gt;0,
(Table1[[#This Row],[Budget_COGS]]-Table1[[#This Row],[COGS]]) / Table1[[#This Row],[Budget_COGS]],
(Table1[[#This Row],[Budget_COGS]]-Table1[[#This Row],[COGS]]) / ABS(Table1[[#This Row],[Budget_COGS]])
)
)</f>
        <v>0.1</v>
      </c>
      <c r="S516" s="5" t="str">
        <f>IF(Table1[[#This Row],[COGS _Var]]&gt;=0, "Above Budget", "Below Budget")</f>
        <v>Below Budget</v>
      </c>
      <c r="T516">
        <f>Table1[[#This Row],[Actual_Sales]]-Table1[[#This Row],[COGS]]</f>
        <v>90</v>
      </c>
      <c r="U516">
        <v>120</v>
      </c>
      <c r="V516">
        <f>Table1[[#This Row],[Gross_Margin]]-Table1[[#This Row],[Budget_Margin]]</f>
        <v>-30</v>
      </c>
      <c r="W516" s="5">
        <f>IF(
Table1[[#This Row],[Budget_Margin]]=0,
"",
IF(
Table1[[#This Row],[Budget_Margin]]&gt;0,
(Table1[[#This Row],[Gross_Margin]]-Table1[[#This Row],[Budget_Margin]]) / Table1[[#This Row],[Budget_Margin]],
(Table1[[#This Row],[Gross_Margin]]-Table1[[#This Row],[Budget_Margin]]) / ABS(Table1[[#This Row],[Budget_Margin]])
)
)</f>
        <v>-0.25</v>
      </c>
      <c r="X516" s="5" t="str">
        <f>IF(Table1[[#This Row],[Margin_Var]]&gt;=0, "Above Budget", "Below Budget")</f>
        <v>Below Budget</v>
      </c>
      <c r="Y516" s="5">
        <f>IFERROR(Table1[[#This Row],[Gross_Margin]]/Table1[[#This Row],[Actual_Sales]],0)</f>
        <v>0.58823529411764708</v>
      </c>
      <c r="Z516" s="5">
        <f>Table1[[#This Row],[Actual_Profit]]/Table1[[#This Row],[Actual_Sales]]</f>
        <v>0.41830065359477125</v>
      </c>
      <c r="AA516">
        <v>26</v>
      </c>
      <c r="AB516" s="5">
        <f>IFERROR(Table1[[#This Row],[Expenses]]/Table1[[#This Row],[Actual_Sales]],0)</f>
        <v>0.16993464052287582</v>
      </c>
      <c r="AC516">
        <v>17</v>
      </c>
      <c r="AD516">
        <v>864</v>
      </c>
      <c r="AE516" s="5">
        <f>IFERROR(Table1[[#This Row],[Inventory]]/Table1[[#This Row],[Actual_Sales]],0)</f>
        <v>5.6470588235294121</v>
      </c>
    </row>
    <row r="517" spans="1:31" x14ac:dyDescent="0.25">
      <c r="A517">
        <v>3381</v>
      </c>
      <c r="B517">
        <v>262</v>
      </c>
      <c r="C517">
        <v>9</v>
      </c>
      <c r="D517" s="2">
        <v>40756</v>
      </c>
      <c r="E517">
        <v>153</v>
      </c>
      <c r="F517">
        <v>130</v>
      </c>
      <c r="G517">
        <f>Table1[[#This Row],[Actual_Sales]]-Table1[[#This Row],[Budget_Sales]]</f>
        <v>23</v>
      </c>
      <c r="H517" s="5">
        <f>IF(
Table1[[#This Row],[Budget_Sales]]=0,
"",
IF(
Table1[[#This Row],[Budget_Sales]]&gt;0,
(Table1[[#This Row],[Actual_Sales]]-Table1[[#This Row],[Budget_Sales]])/Table1[[#This Row],[Budget_Sales]],
(Table1[[#This Row],[Actual_Sales]]-Table1[[#This Row],[Budget_Sales]])/ABS(Table1[[#This Row],[Budget_Sales]])
)
)</f>
        <v>0.17692307692307693</v>
      </c>
      <c r="I517" s="5" t="str">
        <f>IF(Table1[[#This Row],[Sales_Var]]&gt;=0,"Above Budget","Below Budget")</f>
        <v>Above Budget</v>
      </c>
      <c r="J517">
        <f>Table1[[#This Row],[Actual_Sales]]-(Table1[[#This Row],[COGS]]+Table1[[#This Row],[Expenses]])</f>
        <v>64</v>
      </c>
      <c r="K517">
        <v>70</v>
      </c>
      <c r="L517">
        <f>Table1[[#This Row],[Actual_Profit]]-Table1[[#This Row],[Budget_Profit]]</f>
        <v>-6</v>
      </c>
      <c r="M517" s="5">
        <f>IF(
Table1[[#This Row],[Budget_Profit]]=0,
"",
IF(
Table1[[#This Row],[Budget_Profit]]&gt;0,
(Table1[[#This Row],[Actual_Profit]]-Table1[[#This Row],[Budget_Profit]])/Table1[[#This Row],[Budget_Profit]],
(Table1[[#This Row],[Actual_Profit]]-Table1[[#This Row],[Budget_Profit]])/ABS(Table1[[#This Row],[Budget_Profit]])
)
)</f>
        <v>-8.5714285714285715E-2</v>
      </c>
      <c r="N517" s="5" t="str">
        <f>IF(Table1[[#This Row],[Profit_Var]]&gt;=0, "Above Budget", "Below Budget")</f>
        <v>Below Budget</v>
      </c>
      <c r="O517">
        <v>63</v>
      </c>
      <c r="P517">
        <v>50</v>
      </c>
      <c r="Q517">
        <f>Table1[[#This Row],[COGS]]-Table1[[#This Row],[Budget_COGS]]</f>
        <v>13</v>
      </c>
      <c r="R517" s="5">
        <f>IF(
Table1[[#This Row],[Budget_COGS]]=0,
"",
IF(
Table1[[#This Row],[Budget_COGS]]&gt;0,
(Table1[[#This Row],[Budget_COGS]]-Table1[[#This Row],[COGS]]) / Table1[[#This Row],[Budget_COGS]],
(Table1[[#This Row],[Budget_COGS]]-Table1[[#This Row],[COGS]]) / ABS(Table1[[#This Row],[Budget_COGS]])
)
)</f>
        <v>-0.26</v>
      </c>
      <c r="S517" s="5" t="str">
        <f>IF(Table1[[#This Row],[COGS _Var]]&gt;=0, "Above Budget", "Below Budget")</f>
        <v>Above Budget</v>
      </c>
      <c r="T517">
        <f>Table1[[#This Row],[Actual_Sales]]-Table1[[#This Row],[COGS]]</f>
        <v>90</v>
      </c>
      <c r="U517">
        <v>80</v>
      </c>
      <c r="V517">
        <f>Table1[[#This Row],[Gross_Margin]]-Table1[[#This Row],[Budget_Margin]]</f>
        <v>10</v>
      </c>
      <c r="W517" s="5">
        <f>IF(
Table1[[#This Row],[Budget_Margin]]=0,
"",
IF(
Table1[[#This Row],[Budget_Margin]]&gt;0,
(Table1[[#This Row],[Gross_Margin]]-Table1[[#This Row],[Budget_Margin]]) / Table1[[#This Row],[Budget_Margin]],
(Table1[[#This Row],[Gross_Margin]]-Table1[[#This Row],[Budget_Margin]]) / ABS(Table1[[#This Row],[Budget_Margin]])
)
)</f>
        <v>0.125</v>
      </c>
      <c r="X517" s="5" t="str">
        <f>IF(Table1[[#This Row],[Margin_Var]]&gt;=0, "Above Budget", "Below Budget")</f>
        <v>Above Budget</v>
      </c>
      <c r="Y517" s="5">
        <f>IFERROR(Table1[[#This Row],[Gross_Margin]]/Table1[[#This Row],[Actual_Sales]],0)</f>
        <v>0.58823529411764708</v>
      </c>
      <c r="Z517" s="5">
        <f>Table1[[#This Row],[Actual_Profit]]/Table1[[#This Row],[Actual_Sales]]</f>
        <v>0.41830065359477125</v>
      </c>
      <c r="AA517">
        <v>26</v>
      </c>
      <c r="AB517" s="5">
        <f>IFERROR(Table1[[#This Row],[Expenses]]/Table1[[#This Row],[Actual_Sales]],0)</f>
        <v>0.16993464052287582</v>
      </c>
      <c r="AC517">
        <v>17</v>
      </c>
      <c r="AD517">
        <v>864</v>
      </c>
      <c r="AE517" s="5">
        <f>IFERROR(Table1[[#This Row],[Inventory]]/Table1[[#This Row],[Actual_Sales]],0)</f>
        <v>5.6470588235294121</v>
      </c>
    </row>
    <row r="518" spans="1:31" x14ac:dyDescent="0.25">
      <c r="A518">
        <v>3518</v>
      </c>
      <c r="B518">
        <v>904</v>
      </c>
      <c r="C518">
        <v>13</v>
      </c>
      <c r="D518" s="2">
        <v>40756</v>
      </c>
      <c r="E518">
        <v>153</v>
      </c>
      <c r="F518">
        <v>160</v>
      </c>
      <c r="G518">
        <f>Table1[[#This Row],[Actual_Sales]]-Table1[[#This Row],[Budget_Sales]]</f>
        <v>-7</v>
      </c>
      <c r="H518" s="5">
        <f>IF(
Table1[[#This Row],[Budget_Sales]]=0,
"",
IF(
Table1[[#This Row],[Budget_Sales]]&gt;0,
(Table1[[#This Row],[Actual_Sales]]-Table1[[#This Row],[Budget_Sales]])/Table1[[#This Row],[Budget_Sales]],
(Table1[[#This Row],[Actual_Sales]]-Table1[[#This Row],[Budget_Sales]])/ABS(Table1[[#This Row],[Budget_Sales]])
)
)</f>
        <v>-4.3749999999999997E-2</v>
      </c>
      <c r="I518" s="5" t="str">
        <f>IF(Table1[[#This Row],[Sales_Var]]&gt;=0,"Above Budget","Below Budget")</f>
        <v>Below Budget</v>
      </c>
      <c r="J518">
        <f>Table1[[#This Row],[Actual_Sales]]-(Table1[[#This Row],[COGS]]+Table1[[#This Row],[Expenses]])</f>
        <v>64</v>
      </c>
      <c r="K518">
        <v>80</v>
      </c>
      <c r="L518">
        <f>Table1[[#This Row],[Actual_Profit]]-Table1[[#This Row],[Budget_Profit]]</f>
        <v>-16</v>
      </c>
      <c r="M518" s="5">
        <f>IF(
Table1[[#This Row],[Budget_Profit]]=0,
"",
IF(
Table1[[#This Row],[Budget_Profit]]&gt;0,
(Table1[[#This Row],[Actual_Profit]]-Table1[[#This Row],[Budget_Profit]])/Table1[[#This Row],[Budget_Profit]],
(Table1[[#This Row],[Actual_Profit]]-Table1[[#This Row],[Budget_Profit]])/ABS(Table1[[#This Row],[Budget_Profit]])
)
)</f>
        <v>-0.2</v>
      </c>
      <c r="N518" s="5" t="str">
        <f>IF(Table1[[#This Row],[Profit_Var]]&gt;=0, "Above Budget", "Below Budget")</f>
        <v>Below Budget</v>
      </c>
      <c r="O518">
        <v>63</v>
      </c>
      <c r="P518">
        <v>60</v>
      </c>
      <c r="Q518">
        <f>Table1[[#This Row],[COGS]]-Table1[[#This Row],[Budget_COGS]]</f>
        <v>3</v>
      </c>
      <c r="R518" s="5">
        <f>IF(
Table1[[#This Row],[Budget_COGS]]=0,
"",
IF(
Table1[[#This Row],[Budget_COGS]]&gt;0,
(Table1[[#This Row],[Budget_COGS]]-Table1[[#This Row],[COGS]]) / Table1[[#This Row],[Budget_COGS]],
(Table1[[#This Row],[Budget_COGS]]-Table1[[#This Row],[COGS]]) / ABS(Table1[[#This Row],[Budget_COGS]])
)
)</f>
        <v>-0.05</v>
      </c>
      <c r="S518" s="5" t="str">
        <f>IF(Table1[[#This Row],[COGS _Var]]&gt;=0, "Above Budget", "Below Budget")</f>
        <v>Above Budget</v>
      </c>
      <c r="T518">
        <f>Table1[[#This Row],[Actual_Sales]]-Table1[[#This Row],[COGS]]</f>
        <v>90</v>
      </c>
      <c r="U518">
        <v>100</v>
      </c>
      <c r="V518">
        <f>Table1[[#This Row],[Gross_Margin]]-Table1[[#This Row],[Budget_Margin]]</f>
        <v>-10</v>
      </c>
      <c r="W518" s="5">
        <f>IF(
Table1[[#This Row],[Budget_Margin]]=0,
"",
IF(
Table1[[#This Row],[Budget_Margin]]&gt;0,
(Table1[[#This Row],[Gross_Margin]]-Table1[[#This Row],[Budget_Margin]]) / Table1[[#This Row],[Budget_Margin]],
(Table1[[#This Row],[Gross_Margin]]-Table1[[#This Row],[Budget_Margin]]) / ABS(Table1[[#This Row],[Budget_Margin]])
)
)</f>
        <v>-0.1</v>
      </c>
      <c r="X518" s="5" t="str">
        <f>IF(Table1[[#This Row],[Margin_Var]]&gt;=0, "Above Budget", "Below Budget")</f>
        <v>Below Budget</v>
      </c>
      <c r="Y518" s="5">
        <f>IFERROR(Table1[[#This Row],[Gross_Margin]]/Table1[[#This Row],[Actual_Sales]],0)</f>
        <v>0.58823529411764708</v>
      </c>
      <c r="Z518" s="5">
        <f>Table1[[#This Row],[Actual_Profit]]/Table1[[#This Row],[Actual_Sales]]</f>
        <v>0.41830065359477125</v>
      </c>
      <c r="AA518">
        <v>26</v>
      </c>
      <c r="AB518" s="5">
        <f>IFERROR(Table1[[#This Row],[Expenses]]/Table1[[#This Row],[Actual_Sales]],0)</f>
        <v>0.16993464052287582</v>
      </c>
      <c r="AC518">
        <v>17</v>
      </c>
      <c r="AD518">
        <v>864</v>
      </c>
      <c r="AE518" s="5">
        <f>IFERROR(Table1[[#This Row],[Inventory]]/Table1[[#This Row],[Actual_Sales]],0)</f>
        <v>5.6470588235294121</v>
      </c>
    </row>
    <row r="519" spans="1:31" x14ac:dyDescent="0.25">
      <c r="A519">
        <v>194</v>
      </c>
      <c r="B519">
        <v>309</v>
      </c>
      <c r="C519">
        <v>11</v>
      </c>
      <c r="D519" s="2">
        <v>40210</v>
      </c>
      <c r="E519">
        <v>189</v>
      </c>
      <c r="F519">
        <v>160</v>
      </c>
      <c r="G519">
        <f>Table1[[#This Row],[Actual_Sales]]-Table1[[#This Row],[Budget_Sales]]</f>
        <v>29</v>
      </c>
      <c r="H519" s="5">
        <f>IF(
Table1[[#This Row],[Budget_Sales]]=0,
"",
IF(
Table1[[#This Row],[Budget_Sales]]&gt;0,
(Table1[[#This Row],[Actual_Sales]]-Table1[[#This Row],[Budget_Sales]])/Table1[[#This Row],[Budget_Sales]],
(Table1[[#This Row],[Actual_Sales]]-Table1[[#This Row],[Budget_Sales]])/ABS(Table1[[#This Row],[Budget_Sales]])
)
)</f>
        <v>0.18124999999999999</v>
      </c>
      <c r="I519" s="5" t="str">
        <f>IF(Table1[[#This Row],[Sales_Var]]&gt;=0,"Above Budget","Below Budget")</f>
        <v>Above Budget</v>
      </c>
      <c r="J519">
        <f>Table1[[#This Row],[Actual_Sales]]-(Table1[[#This Row],[COGS]]+Table1[[#This Row],[Expenses]])</f>
        <v>79</v>
      </c>
      <c r="K519">
        <v>80</v>
      </c>
      <c r="L519">
        <f>Table1[[#This Row],[Actual_Profit]]-Table1[[#This Row],[Budget_Profit]]</f>
        <v>-1</v>
      </c>
      <c r="M519" s="5">
        <f>IF(
Table1[[#This Row],[Budget_Profit]]=0,
"",
IF(
Table1[[#This Row],[Budget_Profit]]&gt;0,
(Table1[[#This Row],[Actual_Profit]]-Table1[[#This Row],[Budget_Profit]])/Table1[[#This Row],[Budget_Profit]],
(Table1[[#This Row],[Actual_Profit]]-Table1[[#This Row],[Budget_Profit]])/ABS(Table1[[#This Row],[Budget_Profit]])
)
)</f>
        <v>-1.2500000000000001E-2</v>
      </c>
      <c r="N519" s="5" t="str">
        <f>IF(Table1[[#This Row],[Profit_Var]]&gt;=0, "Above Budget", "Below Budget")</f>
        <v>Below Budget</v>
      </c>
      <c r="O519">
        <v>77</v>
      </c>
      <c r="P519">
        <v>60</v>
      </c>
      <c r="Q519">
        <f>Table1[[#This Row],[COGS]]-Table1[[#This Row],[Budget_COGS]]</f>
        <v>17</v>
      </c>
      <c r="R519" s="5">
        <f>IF(
Table1[[#This Row],[Budget_COGS]]=0,
"",
IF(
Table1[[#This Row],[Budget_COGS]]&gt;0,
(Table1[[#This Row],[Budget_COGS]]-Table1[[#This Row],[COGS]]) / Table1[[#This Row],[Budget_COGS]],
(Table1[[#This Row],[Budget_COGS]]-Table1[[#This Row],[COGS]]) / ABS(Table1[[#This Row],[Budget_COGS]])
)
)</f>
        <v>-0.28333333333333333</v>
      </c>
      <c r="S519" s="5" t="str">
        <f>IF(Table1[[#This Row],[COGS _Var]]&gt;=0, "Above Budget", "Below Budget")</f>
        <v>Above Budget</v>
      </c>
      <c r="T519">
        <f>Table1[[#This Row],[Actual_Sales]]-Table1[[#This Row],[COGS]]</f>
        <v>112</v>
      </c>
      <c r="U519">
        <v>100</v>
      </c>
      <c r="V519">
        <f>Table1[[#This Row],[Gross_Margin]]-Table1[[#This Row],[Budget_Margin]]</f>
        <v>12</v>
      </c>
      <c r="W519" s="5">
        <f>IF(
Table1[[#This Row],[Budget_Margin]]=0,
"",
IF(
Table1[[#This Row],[Budget_Margin]]&gt;0,
(Table1[[#This Row],[Gross_Margin]]-Table1[[#This Row],[Budget_Margin]]) / Table1[[#This Row],[Budget_Margin]],
(Table1[[#This Row],[Gross_Margin]]-Table1[[#This Row],[Budget_Margin]]) / ABS(Table1[[#This Row],[Budget_Margin]])
)
)</f>
        <v>0.12</v>
      </c>
      <c r="X519" s="5" t="str">
        <f>IF(Table1[[#This Row],[Margin_Var]]&gt;=0, "Above Budget", "Below Budget")</f>
        <v>Above Budget</v>
      </c>
      <c r="Y519" s="5">
        <f>IFERROR(Table1[[#This Row],[Gross_Margin]]/Table1[[#This Row],[Actual_Sales]],0)</f>
        <v>0.59259259259259256</v>
      </c>
      <c r="Z519" s="5">
        <f>Table1[[#This Row],[Actual_Profit]]/Table1[[#This Row],[Actual_Sales]]</f>
        <v>0.41798941798941797</v>
      </c>
      <c r="AA519">
        <v>33</v>
      </c>
      <c r="AB519" s="5">
        <f>IFERROR(Table1[[#This Row],[Expenses]]/Table1[[#This Row],[Actual_Sales]],0)</f>
        <v>0.17460317460317459</v>
      </c>
      <c r="AC519">
        <v>21</v>
      </c>
      <c r="AD519">
        <v>449</v>
      </c>
      <c r="AE519" s="5">
        <f>IFERROR(Table1[[#This Row],[Inventory]]/Table1[[#This Row],[Actual_Sales]],0)</f>
        <v>2.3756613756613758</v>
      </c>
    </row>
    <row r="520" spans="1:31" x14ac:dyDescent="0.25">
      <c r="A520">
        <v>320</v>
      </c>
      <c r="B520">
        <v>845</v>
      </c>
      <c r="C520">
        <v>13</v>
      </c>
      <c r="D520" s="2">
        <v>40210</v>
      </c>
      <c r="E520">
        <v>189</v>
      </c>
      <c r="F520">
        <v>200</v>
      </c>
      <c r="G520">
        <f>Table1[[#This Row],[Actual_Sales]]-Table1[[#This Row],[Budget_Sales]]</f>
        <v>-11</v>
      </c>
      <c r="H520" s="5">
        <f>IF(
Table1[[#This Row],[Budget_Sales]]=0,
"",
IF(
Table1[[#This Row],[Budget_Sales]]&gt;0,
(Table1[[#This Row],[Actual_Sales]]-Table1[[#This Row],[Budget_Sales]])/Table1[[#This Row],[Budget_Sales]],
(Table1[[#This Row],[Actual_Sales]]-Table1[[#This Row],[Budget_Sales]])/ABS(Table1[[#This Row],[Budget_Sales]])
)
)</f>
        <v>-5.5E-2</v>
      </c>
      <c r="I520" s="5" t="str">
        <f>IF(Table1[[#This Row],[Sales_Var]]&gt;=0,"Above Budget","Below Budget")</f>
        <v>Below Budget</v>
      </c>
      <c r="J520">
        <f>Table1[[#This Row],[Actual_Sales]]-(Table1[[#This Row],[COGS]]+Table1[[#This Row],[Expenses]])</f>
        <v>79</v>
      </c>
      <c r="K520">
        <v>90</v>
      </c>
      <c r="L520">
        <f>Table1[[#This Row],[Actual_Profit]]-Table1[[#This Row],[Budget_Profit]]</f>
        <v>-11</v>
      </c>
      <c r="M520" s="5">
        <f>IF(
Table1[[#This Row],[Budget_Profit]]=0,
"",
IF(
Table1[[#This Row],[Budget_Profit]]&gt;0,
(Table1[[#This Row],[Actual_Profit]]-Table1[[#This Row],[Budget_Profit]])/Table1[[#This Row],[Budget_Profit]],
(Table1[[#This Row],[Actual_Profit]]-Table1[[#This Row],[Budget_Profit]])/ABS(Table1[[#This Row],[Budget_Profit]])
)
)</f>
        <v>-0.12222222222222222</v>
      </c>
      <c r="N520" s="5" t="str">
        <f>IF(Table1[[#This Row],[Profit_Var]]&gt;=0, "Above Budget", "Below Budget")</f>
        <v>Below Budget</v>
      </c>
      <c r="O520">
        <v>77</v>
      </c>
      <c r="P520">
        <v>80</v>
      </c>
      <c r="Q520">
        <f>Table1[[#This Row],[COGS]]-Table1[[#This Row],[Budget_COGS]]</f>
        <v>-3</v>
      </c>
      <c r="R520" s="5">
        <f>IF(
Table1[[#This Row],[Budget_COGS]]=0,
"",
IF(
Table1[[#This Row],[Budget_COGS]]&gt;0,
(Table1[[#This Row],[Budget_COGS]]-Table1[[#This Row],[COGS]]) / Table1[[#This Row],[Budget_COGS]],
(Table1[[#This Row],[Budget_COGS]]-Table1[[#This Row],[COGS]]) / ABS(Table1[[#This Row],[Budget_COGS]])
)
)</f>
        <v>3.7499999999999999E-2</v>
      </c>
      <c r="S520" s="5" t="str">
        <f>IF(Table1[[#This Row],[COGS _Var]]&gt;=0, "Above Budget", "Below Budget")</f>
        <v>Below Budget</v>
      </c>
      <c r="T520">
        <f>Table1[[#This Row],[Actual_Sales]]-Table1[[#This Row],[COGS]]</f>
        <v>112</v>
      </c>
      <c r="U520">
        <v>120</v>
      </c>
      <c r="V520">
        <f>Table1[[#This Row],[Gross_Margin]]-Table1[[#This Row],[Budget_Margin]]</f>
        <v>-8</v>
      </c>
      <c r="W520" s="5">
        <f>IF(
Table1[[#This Row],[Budget_Margin]]=0,
"",
IF(
Table1[[#This Row],[Budget_Margin]]&gt;0,
(Table1[[#This Row],[Gross_Margin]]-Table1[[#This Row],[Budget_Margin]]) / Table1[[#This Row],[Budget_Margin]],
(Table1[[#This Row],[Gross_Margin]]-Table1[[#This Row],[Budget_Margin]]) / ABS(Table1[[#This Row],[Budget_Margin]])
)
)</f>
        <v>-6.6666666666666666E-2</v>
      </c>
      <c r="X520" s="5" t="str">
        <f>IF(Table1[[#This Row],[Margin_Var]]&gt;=0, "Above Budget", "Below Budget")</f>
        <v>Below Budget</v>
      </c>
      <c r="Y520" s="5">
        <f>IFERROR(Table1[[#This Row],[Gross_Margin]]/Table1[[#This Row],[Actual_Sales]],0)</f>
        <v>0.59259259259259256</v>
      </c>
      <c r="Z520" s="5">
        <f>Table1[[#This Row],[Actual_Profit]]/Table1[[#This Row],[Actual_Sales]]</f>
        <v>0.41798941798941797</v>
      </c>
      <c r="AA520">
        <v>33</v>
      </c>
      <c r="AB520" s="5">
        <f>IFERROR(Table1[[#This Row],[Expenses]]/Table1[[#This Row],[Actual_Sales]],0)</f>
        <v>0.17460317460317459</v>
      </c>
      <c r="AC520">
        <v>21</v>
      </c>
      <c r="AD520">
        <v>449</v>
      </c>
      <c r="AE520" s="5">
        <f>IFERROR(Table1[[#This Row],[Inventory]]/Table1[[#This Row],[Actual_Sales]],0)</f>
        <v>2.3756613756613758</v>
      </c>
    </row>
    <row r="521" spans="1:31" x14ac:dyDescent="0.25">
      <c r="A521">
        <v>2208</v>
      </c>
      <c r="B521">
        <v>516</v>
      </c>
      <c r="C521">
        <v>7</v>
      </c>
      <c r="D521" s="2">
        <v>40544</v>
      </c>
      <c r="E521">
        <v>548</v>
      </c>
      <c r="F521">
        <v>480</v>
      </c>
      <c r="G521">
        <f>Table1[[#This Row],[Actual_Sales]]-Table1[[#This Row],[Budget_Sales]]</f>
        <v>68</v>
      </c>
      <c r="H521" s="5">
        <f>IF(
Table1[[#This Row],[Budget_Sales]]=0,
"",
IF(
Table1[[#This Row],[Budget_Sales]]&gt;0,
(Table1[[#This Row],[Actual_Sales]]-Table1[[#This Row],[Budget_Sales]])/Table1[[#This Row],[Budget_Sales]],
(Table1[[#This Row],[Actual_Sales]]-Table1[[#This Row],[Budget_Sales]])/ABS(Table1[[#This Row],[Budget_Sales]])
)
)</f>
        <v>0.14166666666666666</v>
      </c>
      <c r="I521" s="5" t="str">
        <f>IF(Table1[[#This Row],[Sales_Var]]&gt;=0,"Above Budget","Below Budget")</f>
        <v>Above Budget</v>
      </c>
      <c r="J521">
        <f>Table1[[#This Row],[Actual_Sales]]-(Table1[[#This Row],[COGS]]+Table1[[#This Row],[Expenses]])</f>
        <v>229</v>
      </c>
      <c r="K521">
        <v>200</v>
      </c>
      <c r="L521">
        <f>Table1[[#This Row],[Actual_Profit]]-Table1[[#This Row],[Budget_Profit]]</f>
        <v>29</v>
      </c>
      <c r="M521" s="5">
        <f>IF(
Table1[[#This Row],[Budget_Profit]]=0,
"",
IF(
Table1[[#This Row],[Budget_Profit]]&gt;0,
(Table1[[#This Row],[Actual_Profit]]-Table1[[#This Row],[Budget_Profit]])/Table1[[#This Row],[Budget_Profit]],
(Table1[[#This Row],[Actual_Profit]]-Table1[[#This Row],[Budget_Profit]])/ABS(Table1[[#This Row],[Budget_Profit]])
)
)</f>
        <v>0.14499999999999999</v>
      </c>
      <c r="N521" s="5" t="str">
        <f>IF(Table1[[#This Row],[Profit_Var]]&gt;=0, "Above Budget", "Below Budget")</f>
        <v>Above Budget</v>
      </c>
      <c r="O521">
        <v>228</v>
      </c>
      <c r="P521">
        <v>210</v>
      </c>
      <c r="Q521">
        <f>Table1[[#This Row],[COGS]]-Table1[[#This Row],[Budget_COGS]]</f>
        <v>18</v>
      </c>
      <c r="R521" s="5">
        <f>IF(
Table1[[#This Row],[Budget_COGS]]=0,
"",
IF(
Table1[[#This Row],[Budget_COGS]]&gt;0,
(Table1[[#This Row],[Budget_COGS]]-Table1[[#This Row],[COGS]]) / Table1[[#This Row],[Budget_COGS]],
(Table1[[#This Row],[Budget_COGS]]-Table1[[#This Row],[COGS]]) / ABS(Table1[[#This Row],[Budget_COGS]])
)
)</f>
        <v>-8.5714285714285715E-2</v>
      </c>
      <c r="S521" s="5" t="str">
        <f>IF(Table1[[#This Row],[COGS _Var]]&gt;=0, "Above Budget", "Below Budget")</f>
        <v>Above Budget</v>
      </c>
      <c r="T521">
        <f>Table1[[#This Row],[Actual_Sales]]-Table1[[#This Row],[COGS]]</f>
        <v>320</v>
      </c>
      <c r="U521">
        <v>270</v>
      </c>
      <c r="V521">
        <f>Table1[[#This Row],[Gross_Margin]]-Table1[[#This Row],[Budget_Margin]]</f>
        <v>50</v>
      </c>
      <c r="W521" s="5">
        <f>IF(
Table1[[#This Row],[Budget_Margin]]=0,
"",
IF(
Table1[[#This Row],[Budget_Margin]]&gt;0,
(Table1[[#This Row],[Gross_Margin]]-Table1[[#This Row],[Budget_Margin]]) / Table1[[#This Row],[Budget_Margin]],
(Table1[[#This Row],[Gross_Margin]]-Table1[[#This Row],[Budget_Margin]]) / ABS(Table1[[#This Row],[Budget_Margin]])
)
)</f>
        <v>0.18518518518518517</v>
      </c>
      <c r="X521" s="5" t="str">
        <f>IF(Table1[[#This Row],[Margin_Var]]&gt;=0, "Above Budget", "Below Budget")</f>
        <v>Above Budget</v>
      </c>
      <c r="Y521" s="5">
        <f>IFERROR(Table1[[#This Row],[Gross_Margin]]/Table1[[#This Row],[Actual_Sales]],0)</f>
        <v>0.58394160583941601</v>
      </c>
      <c r="Z521" s="5">
        <f>Table1[[#This Row],[Actual_Profit]]/Table1[[#This Row],[Actual_Sales]]</f>
        <v>0.41788321167883213</v>
      </c>
      <c r="AA521">
        <v>91</v>
      </c>
      <c r="AB521" s="5">
        <f>IFERROR(Table1[[#This Row],[Expenses]]/Table1[[#This Row],[Actual_Sales]],0)</f>
        <v>0.16605839416058393</v>
      </c>
      <c r="AC521">
        <v>63</v>
      </c>
      <c r="AD521">
        <v>1459</v>
      </c>
      <c r="AE521" s="5">
        <f>IFERROR(Table1[[#This Row],[Inventory]]/Table1[[#This Row],[Actual_Sales]],0)</f>
        <v>2.6624087591240877</v>
      </c>
    </row>
    <row r="522" spans="1:31" x14ac:dyDescent="0.25">
      <c r="A522">
        <v>2265</v>
      </c>
      <c r="B522">
        <v>720</v>
      </c>
      <c r="C522">
        <v>2</v>
      </c>
      <c r="D522" s="2">
        <v>40544</v>
      </c>
      <c r="E522">
        <v>213</v>
      </c>
      <c r="F522">
        <v>190</v>
      </c>
      <c r="G522">
        <f>Table1[[#This Row],[Actual_Sales]]-Table1[[#This Row],[Budget_Sales]]</f>
        <v>23</v>
      </c>
      <c r="H522" s="5">
        <f>IF(
Table1[[#This Row],[Budget_Sales]]=0,
"",
IF(
Table1[[#This Row],[Budget_Sales]]&gt;0,
(Table1[[#This Row],[Actual_Sales]]-Table1[[#This Row],[Budget_Sales]])/Table1[[#This Row],[Budget_Sales]],
(Table1[[#This Row],[Actual_Sales]]-Table1[[#This Row],[Budget_Sales]])/ABS(Table1[[#This Row],[Budget_Sales]])
)
)</f>
        <v>0.12105263157894737</v>
      </c>
      <c r="I522" s="5" t="str">
        <f>IF(Table1[[#This Row],[Sales_Var]]&gt;=0,"Above Budget","Below Budget")</f>
        <v>Above Budget</v>
      </c>
      <c r="J522">
        <f>Table1[[#This Row],[Actual_Sales]]-(Table1[[#This Row],[COGS]]+Table1[[#This Row],[Expenses]])</f>
        <v>89</v>
      </c>
      <c r="K522">
        <v>80</v>
      </c>
      <c r="L522">
        <f>Table1[[#This Row],[Actual_Profit]]-Table1[[#This Row],[Budget_Profit]]</f>
        <v>9</v>
      </c>
      <c r="M522" s="5">
        <f>IF(
Table1[[#This Row],[Budget_Profit]]=0,
"",
IF(
Table1[[#This Row],[Budget_Profit]]&gt;0,
(Table1[[#This Row],[Actual_Profit]]-Table1[[#This Row],[Budget_Profit]])/Table1[[#This Row],[Budget_Profit]],
(Table1[[#This Row],[Actual_Profit]]-Table1[[#This Row],[Budget_Profit]])/ABS(Table1[[#This Row],[Budget_Profit]])
)
)</f>
        <v>0.1125</v>
      </c>
      <c r="N522" s="5" t="str">
        <f>IF(Table1[[#This Row],[Profit_Var]]&gt;=0, "Above Budget", "Below Budget")</f>
        <v>Above Budget</v>
      </c>
      <c r="O522">
        <v>83</v>
      </c>
      <c r="P522">
        <v>80</v>
      </c>
      <c r="Q522">
        <f>Table1[[#This Row],[COGS]]-Table1[[#This Row],[Budget_COGS]]</f>
        <v>3</v>
      </c>
      <c r="R522" s="5">
        <f>IF(
Table1[[#This Row],[Budget_COGS]]=0,
"",
IF(
Table1[[#This Row],[Budget_COGS]]&gt;0,
(Table1[[#This Row],[Budget_COGS]]-Table1[[#This Row],[COGS]]) / Table1[[#This Row],[Budget_COGS]],
(Table1[[#This Row],[Budget_COGS]]-Table1[[#This Row],[COGS]]) / ABS(Table1[[#This Row],[Budget_COGS]])
)
)</f>
        <v>-3.7499999999999999E-2</v>
      </c>
      <c r="S522" s="5" t="str">
        <f>IF(Table1[[#This Row],[COGS _Var]]&gt;=0, "Above Budget", "Below Budget")</f>
        <v>Above Budget</v>
      </c>
      <c r="T522">
        <f>Table1[[#This Row],[Actual_Sales]]-Table1[[#This Row],[COGS]]</f>
        <v>130</v>
      </c>
      <c r="U522">
        <v>110</v>
      </c>
      <c r="V522">
        <f>Table1[[#This Row],[Gross_Margin]]-Table1[[#This Row],[Budget_Margin]]</f>
        <v>20</v>
      </c>
      <c r="W522" s="5">
        <f>IF(
Table1[[#This Row],[Budget_Margin]]=0,
"",
IF(
Table1[[#This Row],[Budget_Margin]]&gt;0,
(Table1[[#This Row],[Gross_Margin]]-Table1[[#This Row],[Budget_Margin]]) / Table1[[#This Row],[Budget_Margin]],
(Table1[[#This Row],[Gross_Margin]]-Table1[[#This Row],[Budget_Margin]]) / ABS(Table1[[#This Row],[Budget_Margin]])
)
)</f>
        <v>0.18181818181818182</v>
      </c>
      <c r="X522" s="5" t="str">
        <f>IF(Table1[[#This Row],[Margin_Var]]&gt;=0, "Above Budget", "Below Budget")</f>
        <v>Above Budget</v>
      </c>
      <c r="Y522" s="5">
        <f>IFERROR(Table1[[#This Row],[Gross_Margin]]/Table1[[#This Row],[Actual_Sales]],0)</f>
        <v>0.61032863849765262</v>
      </c>
      <c r="Z522" s="5">
        <f>Table1[[#This Row],[Actual_Profit]]/Table1[[#This Row],[Actual_Sales]]</f>
        <v>0.41784037558685444</v>
      </c>
      <c r="AA522">
        <v>41</v>
      </c>
      <c r="AB522" s="5">
        <f>IFERROR(Table1[[#This Row],[Expenses]]/Table1[[#This Row],[Actual_Sales]],0)</f>
        <v>0.19248826291079812</v>
      </c>
      <c r="AC522">
        <v>27</v>
      </c>
      <c r="AD522">
        <v>623</v>
      </c>
      <c r="AE522" s="5">
        <f>IFERROR(Table1[[#This Row],[Inventory]]/Table1[[#This Row],[Actual_Sales]],0)</f>
        <v>2.924882629107981</v>
      </c>
    </row>
    <row r="523" spans="1:31" x14ac:dyDescent="0.25">
      <c r="A523">
        <v>2163</v>
      </c>
      <c r="B523">
        <v>361</v>
      </c>
      <c r="C523">
        <v>3</v>
      </c>
      <c r="D523" s="2">
        <v>40544</v>
      </c>
      <c r="E523">
        <v>213</v>
      </c>
      <c r="F523">
        <v>230</v>
      </c>
      <c r="G523">
        <f>Table1[[#This Row],[Actual_Sales]]-Table1[[#This Row],[Budget_Sales]]</f>
        <v>-17</v>
      </c>
      <c r="H523" s="5">
        <f>IF(
Table1[[#This Row],[Budget_Sales]]=0,
"",
IF(
Table1[[#This Row],[Budget_Sales]]&gt;0,
(Table1[[#This Row],[Actual_Sales]]-Table1[[#This Row],[Budget_Sales]])/Table1[[#This Row],[Budget_Sales]],
(Table1[[#This Row],[Actual_Sales]]-Table1[[#This Row],[Budget_Sales]])/ABS(Table1[[#This Row],[Budget_Sales]])
)
)</f>
        <v>-7.3913043478260873E-2</v>
      </c>
      <c r="I523" s="5" t="str">
        <f>IF(Table1[[#This Row],[Sales_Var]]&gt;=0,"Above Budget","Below Budget")</f>
        <v>Below Budget</v>
      </c>
      <c r="J523">
        <f>Table1[[#This Row],[Actual_Sales]]-(Table1[[#This Row],[COGS]]+Table1[[#This Row],[Expenses]])</f>
        <v>89</v>
      </c>
      <c r="K523">
        <v>100</v>
      </c>
      <c r="L523">
        <f>Table1[[#This Row],[Actual_Profit]]-Table1[[#This Row],[Budget_Profit]]</f>
        <v>-11</v>
      </c>
      <c r="M523" s="5">
        <f>IF(
Table1[[#This Row],[Budget_Profit]]=0,
"",
IF(
Table1[[#This Row],[Budget_Profit]]&gt;0,
(Table1[[#This Row],[Actual_Profit]]-Table1[[#This Row],[Budget_Profit]])/Table1[[#This Row],[Budget_Profit]],
(Table1[[#This Row],[Actual_Profit]]-Table1[[#This Row],[Budget_Profit]])/ABS(Table1[[#This Row],[Budget_Profit]])
)
)</f>
        <v>-0.11</v>
      </c>
      <c r="N523" s="5" t="str">
        <f>IF(Table1[[#This Row],[Profit_Var]]&gt;=0, "Above Budget", "Below Budget")</f>
        <v>Below Budget</v>
      </c>
      <c r="O523">
        <v>83</v>
      </c>
      <c r="P523">
        <v>100</v>
      </c>
      <c r="Q523">
        <f>Table1[[#This Row],[COGS]]-Table1[[#This Row],[Budget_COGS]]</f>
        <v>-17</v>
      </c>
      <c r="R523" s="5">
        <f>IF(
Table1[[#This Row],[Budget_COGS]]=0,
"",
IF(
Table1[[#This Row],[Budget_COGS]]&gt;0,
(Table1[[#This Row],[Budget_COGS]]-Table1[[#This Row],[COGS]]) / Table1[[#This Row],[Budget_COGS]],
(Table1[[#This Row],[Budget_COGS]]-Table1[[#This Row],[COGS]]) / ABS(Table1[[#This Row],[Budget_COGS]])
)
)</f>
        <v>0.17</v>
      </c>
      <c r="S523" s="5" t="str">
        <f>IF(Table1[[#This Row],[COGS _Var]]&gt;=0, "Above Budget", "Below Budget")</f>
        <v>Below Budget</v>
      </c>
      <c r="T523">
        <f>Table1[[#This Row],[Actual_Sales]]-Table1[[#This Row],[COGS]]</f>
        <v>130</v>
      </c>
      <c r="U523">
        <v>130</v>
      </c>
      <c r="V523">
        <f>Table1[[#This Row],[Gross_Margin]]-Table1[[#This Row],[Budget_Margin]]</f>
        <v>0</v>
      </c>
      <c r="W523" s="5">
        <f>IF(
Table1[[#This Row],[Budget_Margin]]=0,
"",
IF(
Table1[[#This Row],[Budget_Margin]]&gt;0,
(Table1[[#This Row],[Gross_Margin]]-Table1[[#This Row],[Budget_Margin]]) / Table1[[#This Row],[Budget_Margin]],
(Table1[[#This Row],[Gross_Margin]]-Table1[[#This Row],[Budget_Margin]]) / ABS(Table1[[#This Row],[Budget_Margin]])
)
)</f>
        <v>0</v>
      </c>
      <c r="X523" s="5" t="str">
        <f>IF(Table1[[#This Row],[Margin_Var]]&gt;=0, "Above Budget", "Below Budget")</f>
        <v>Above Budget</v>
      </c>
      <c r="Y523" s="5">
        <f>IFERROR(Table1[[#This Row],[Gross_Margin]]/Table1[[#This Row],[Actual_Sales]],0)</f>
        <v>0.61032863849765262</v>
      </c>
      <c r="Z523" s="5">
        <f>Table1[[#This Row],[Actual_Profit]]/Table1[[#This Row],[Actual_Sales]]</f>
        <v>0.41784037558685444</v>
      </c>
      <c r="AA523">
        <v>41</v>
      </c>
      <c r="AB523" s="5">
        <f>IFERROR(Table1[[#This Row],[Expenses]]/Table1[[#This Row],[Actual_Sales]],0)</f>
        <v>0.19248826291079812</v>
      </c>
      <c r="AC523">
        <v>27</v>
      </c>
      <c r="AD523">
        <v>623</v>
      </c>
      <c r="AE523" s="5">
        <f>IFERROR(Table1[[#This Row],[Inventory]]/Table1[[#This Row],[Actual_Sales]],0)</f>
        <v>2.924882629107981</v>
      </c>
    </row>
    <row r="524" spans="1:31" x14ac:dyDescent="0.25">
      <c r="A524">
        <v>2267</v>
      </c>
      <c r="B524">
        <v>773</v>
      </c>
      <c r="C524">
        <v>9</v>
      </c>
      <c r="D524" s="2">
        <v>40544</v>
      </c>
      <c r="E524">
        <v>213</v>
      </c>
      <c r="F524">
        <v>160</v>
      </c>
      <c r="G524">
        <f>Table1[[#This Row],[Actual_Sales]]-Table1[[#This Row],[Budget_Sales]]</f>
        <v>53</v>
      </c>
      <c r="H524" s="5">
        <f>IF(
Table1[[#This Row],[Budget_Sales]]=0,
"",
IF(
Table1[[#This Row],[Budget_Sales]]&gt;0,
(Table1[[#This Row],[Actual_Sales]]-Table1[[#This Row],[Budget_Sales]])/Table1[[#This Row],[Budget_Sales]],
(Table1[[#This Row],[Actual_Sales]]-Table1[[#This Row],[Budget_Sales]])/ABS(Table1[[#This Row],[Budget_Sales]])
)
)</f>
        <v>0.33124999999999999</v>
      </c>
      <c r="I524" s="5" t="str">
        <f>IF(Table1[[#This Row],[Sales_Var]]&gt;=0,"Above Budget","Below Budget")</f>
        <v>Above Budget</v>
      </c>
      <c r="J524">
        <f>Table1[[#This Row],[Actual_Sales]]-(Table1[[#This Row],[COGS]]+Table1[[#This Row],[Expenses]])</f>
        <v>89</v>
      </c>
      <c r="K524">
        <v>60</v>
      </c>
      <c r="L524">
        <f>Table1[[#This Row],[Actual_Profit]]-Table1[[#This Row],[Budget_Profit]]</f>
        <v>29</v>
      </c>
      <c r="M524" s="5">
        <f>IF(
Table1[[#This Row],[Budget_Profit]]=0,
"",
IF(
Table1[[#This Row],[Budget_Profit]]&gt;0,
(Table1[[#This Row],[Actual_Profit]]-Table1[[#This Row],[Budget_Profit]])/Table1[[#This Row],[Budget_Profit]],
(Table1[[#This Row],[Actual_Profit]]-Table1[[#This Row],[Budget_Profit]])/ABS(Table1[[#This Row],[Budget_Profit]])
)
)</f>
        <v>0.48333333333333334</v>
      </c>
      <c r="N524" s="5" t="str">
        <f>IF(Table1[[#This Row],[Profit_Var]]&gt;=0, "Above Budget", "Below Budget")</f>
        <v>Above Budget</v>
      </c>
      <c r="O524">
        <v>83</v>
      </c>
      <c r="P524">
        <v>70</v>
      </c>
      <c r="Q524">
        <f>Table1[[#This Row],[COGS]]-Table1[[#This Row],[Budget_COGS]]</f>
        <v>13</v>
      </c>
      <c r="R524" s="5">
        <f>IF(
Table1[[#This Row],[Budget_COGS]]=0,
"",
IF(
Table1[[#This Row],[Budget_COGS]]&gt;0,
(Table1[[#This Row],[Budget_COGS]]-Table1[[#This Row],[COGS]]) / Table1[[#This Row],[Budget_COGS]],
(Table1[[#This Row],[Budget_COGS]]-Table1[[#This Row],[COGS]]) / ABS(Table1[[#This Row],[Budget_COGS]])
)
)</f>
        <v>-0.18571428571428572</v>
      </c>
      <c r="S524" s="5" t="str">
        <f>IF(Table1[[#This Row],[COGS _Var]]&gt;=0, "Above Budget", "Below Budget")</f>
        <v>Above Budget</v>
      </c>
      <c r="T524">
        <f>Table1[[#This Row],[Actual_Sales]]-Table1[[#This Row],[COGS]]</f>
        <v>130</v>
      </c>
      <c r="U524">
        <v>90</v>
      </c>
      <c r="V524">
        <f>Table1[[#This Row],[Gross_Margin]]-Table1[[#This Row],[Budget_Margin]]</f>
        <v>40</v>
      </c>
      <c r="W524" s="5">
        <f>IF(
Table1[[#This Row],[Budget_Margin]]=0,
"",
IF(
Table1[[#This Row],[Budget_Margin]]&gt;0,
(Table1[[#This Row],[Gross_Margin]]-Table1[[#This Row],[Budget_Margin]]) / Table1[[#This Row],[Budget_Margin]],
(Table1[[#This Row],[Gross_Margin]]-Table1[[#This Row],[Budget_Margin]]) / ABS(Table1[[#This Row],[Budget_Margin]])
)
)</f>
        <v>0.44444444444444442</v>
      </c>
      <c r="X524" s="5" t="str">
        <f>IF(Table1[[#This Row],[Margin_Var]]&gt;=0, "Above Budget", "Below Budget")</f>
        <v>Above Budget</v>
      </c>
      <c r="Y524" s="5">
        <f>IFERROR(Table1[[#This Row],[Gross_Margin]]/Table1[[#This Row],[Actual_Sales]],0)</f>
        <v>0.61032863849765262</v>
      </c>
      <c r="Z524" s="5">
        <f>Table1[[#This Row],[Actual_Profit]]/Table1[[#This Row],[Actual_Sales]]</f>
        <v>0.41784037558685444</v>
      </c>
      <c r="AA524">
        <v>41</v>
      </c>
      <c r="AB524" s="5">
        <f>IFERROR(Table1[[#This Row],[Expenses]]/Table1[[#This Row],[Actual_Sales]],0)</f>
        <v>0.19248826291079812</v>
      </c>
      <c r="AC524">
        <v>27</v>
      </c>
      <c r="AD524">
        <v>623</v>
      </c>
      <c r="AE524" s="5">
        <f>IFERROR(Table1[[#This Row],[Inventory]]/Table1[[#This Row],[Actual_Sales]],0)</f>
        <v>2.924882629107981</v>
      </c>
    </row>
    <row r="525" spans="1:31" x14ac:dyDescent="0.25">
      <c r="A525">
        <v>2308</v>
      </c>
      <c r="B525">
        <v>213</v>
      </c>
      <c r="C525">
        <v>2</v>
      </c>
      <c r="D525" s="2">
        <v>40575</v>
      </c>
      <c r="E525">
        <v>687</v>
      </c>
      <c r="F525">
        <v>800</v>
      </c>
      <c r="G525">
        <f>Table1[[#This Row],[Actual_Sales]]-Table1[[#This Row],[Budget_Sales]]</f>
        <v>-113</v>
      </c>
      <c r="H525" s="5">
        <f>IF(
Table1[[#This Row],[Budget_Sales]]=0,
"",
IF(
Table1[[#This Row],[Budget_Sales]]&gt;0,
(Table1[[#This Row],[Actual_Sales]]-Table1[[#This Row],[Budget_Sales]])/Table1[[#This Row],[Budget_Sales]],
(Table1[[#This Row],[Actual_Sales]]-Table1[[#This Row],[Budget_Sales]])/ABS(Table1[[#This Row],[Budget_Sales]])
)
)</f>
        <v>-0.14124999999999999</v>
      </c>
      <c r="I525" s="5" t="str">
        <f>IF(Table1[[#This Row],[Sales_Var]]&gt;=0,"Above Budget","Below Budget")</f>
        <v>Below Budget</v>
      </c>
      <c r="J525">
        <f>Table1[[#This Row],[Actual_Sales]]-(Table1[[#This Row],[COGS]]+Table1[[#This Row],[Expenses]])</f>
        <v>287</v>
      </c>
      <c r="K525">
        <v>360</v>
      </c>
      <c r="L525">
        <f>Table1[[#This Row],[Actual_Profit]]-Table1[[#This Row],[Budget_Profit]]</f>
        <v>-73</v>
      </c>
      <c r="M525" s="5">
        <f>IF(
Table1[[#This Row],[Budget_Profit]]=0,
"",
IF(
Table1[[#This Row],[Budget_Profit]]&gt;0,
(Table1[[#This Row],[Actual_Profit]]-Table1[[#This Row],[Budget_Profit]])/Table1[[#This Row],[Budget_Profit]],
(Table1[[#This Row],[Actual_Profit]]-Table1[[#This Row],[Budget_Profit]])/ABS(Table1[[#This Row],[Budget_Profit]])
)
)</f>
        <v>-0.20277777777777778</v>
      </c>
      <c r="N525" s="5" t="str">
        <f>IF(Table1[[#This Row],[Profit_Var]]&gt;=0, "Above Budget", "Below Budget")</f>
        <v>Below Budget</v>
      </c>
      <c r="O525">
        <v>258</v>
      </c>
      <c r="P525">
        <v>320</v>
      </c>
      <c r="Q525">
        <f>Table1[[#This Row],[COGS]]-Table1[[#This Row],[Budget_COGS]]</f>
        <v>-62</v>
      </c>
      <c r="R525" s="5">
        <f>IF(
Table1[[#This Row],[Budget_COGS]]=0,
"",
IF(
Table1[[#This Row],[Budget_COGS]]&gt;0,
(Table1[[#This Row],[Budget_COGS]]-Table1[[#This Row],[COGS]]) / Table1[[#This Row],[Budget_COGS]],
(Table1[[#This Row],[Budget_COGS]]-Table1[[#This Row],[COGS]]) / ABS(Table1[[#This Row],[Budget_COGS]])
)
)</f>
        <v>0.19375000000000001</v>
      </c>
      <c r="S525" s="5" t="str">
        <f>IF(Table1[[#This Row],[COGS _Var]]&gt;=0, "Above Budget", "Below Budget")</f>
        <v>Below Budget</v>
      </c>
      <c r="T525">
        <f>Table1[[#This Row],[Actual_Sales]]-Table1[[#This Row],[COGS]]</f>
        <v>429</v>
      </c>
      <c r="U525">
        <v>480</v>
      </c>
      <c r="V525">
        <f>Table1[[#This Row],[Gross_Margin]]-Table1[[#This Row],[Budget_Margin]]</f>
        <v>-51</v>
      </c>
      <c r="W525" s="5">
        <f>IF(
Table1[[#This Row],[Budget_Margin]]=0,
"",
IF(
Table1[[#This Row],[Budget_Margin]]&gt;0,
(Table1[[#This Row],[Gross_Margin]]-Table1[[#This Row],[Budget_Margin]]) / Table1[[#This Row],[Budget_Margin]],
(Table1[[#This Row],[Gross_Margin]]-Table1[[#This Row],[Budget_Margin]]) / ABS(Table1[[#This Row],[Budget_Margin]])
)
)</f>
        <v>-0.10625</v>
      </c>
      <c r="X525" s="5" t="str">
        <f>IF(Table1[[#This Row],[Margin_Var]]&gt;=0, "Above Budget", "Below Budget")</f>
        <v>Below Budget</v>
      </c>
      <c r="Y525" s="5">
        <f>IFERROR(Table1[[#This Row],[Gross_Margin]]/Table1[[#This Row],[Actual_Sales]],0)</f>
        <v>0.62445414847161573</v>
      </c>
      <c r="Z525" s="5">
        <f>Table1[[#This Row],[Actual_Profit]]/Table1[[#This Row],[Actual_Sales]]</f>
        <v>0.41775836972343522</v>
      </c>
      <c r="AA525">
        <v>142</v>
      </c>
      <c r="AB525" s="5">
        <f>IFERROR(Table1[[#This Row],[Expenses]]/Table1[[#This Row],[Actual_Sales]],0)</f>
        <v>0.20669577874818049</v>
      </c>
      <c r="AC525">
        <v>90</v>
      </c>
      <c r="AD525">
        <v>2067</v>
      </c>
      <c r="AE525" s="5">
        <f>IFERROR(Table1[[#This Row],[Inventory]]/Table1[[#This Row],[Actual_Sales]],0)</f>
        <v>3.0087336244541483</v>
      </c>
    </row>
    <row r="526" spans="1:31" x14ac:dyDescent="0.25">
      <c r="A526">
        <v>2430</v>
      </c>
      <c r="B526">
        <v>718</v>
      </c>
      <c r="C526">
        <v>2</v>
      </c>
      <c r="D526" s="2">
        <v>40575</v>
      </c>
      <c r="E526">
        <v>687</v>
      </c>
      <c r="F526">
        <v>610</v>
      </c>
      <c r="G526">
        <f>Table1[[#This Row],[Actual_Sales]]-Table1[[#This Row],[Budget_Sales]]</f>
        <v>77</v>
      </c>
      <c r="H526" s="5">
        <f>IF(
Table1[[#This Row],[Budget_Sales]]=0,
"",
IF(
Table1[[#This Row],[Budget_Sales]]&gt;0,
(Table1[[#This Row],[Actual_Sales]]-Table1[[#This Row],[Budget_Sales]])/Table1[[#This Row],[Budget_Sales]],
(Table1[[#This Row],[Actual_Sales]]-Table1[[#This Row],[Budget_Sales]])/ABS(Table1[[#This Row],[Budget_Sales]])
)
)</f>
        <v>0.12622950819672132</v>
      </c>
      <c r="I526" s="5" t="str">
        <f>IF(Table1[[#This Row],[Sales_Var]]&gt;=0,"Above Budget","Below Budget")</f>
        <v>Above Budget</v>
      </c>
      <c r="J526">
        <f>Table1[[#This Row],[Actual_Sales]]-(Table1[[#This Row],[COGS]]+Table1[[#This Row],[Expenses]])</f>
        <v>287</v>
      </c>
      <c r="K526">
        <v>250</v>
      </c>
      <c r="L526">
        <f>Table1[[#This Row],[Actual_Profit]]-Table1[[#This Row],[Budget_Profit]]</f>
        <v>37</v>
      </c>
      <c r="M526" s="5">
        <f>IF(
Table1[[#This Row],[Budget_Profit]]=0,
"",
IF(
Table1[[#This Row],[Budget_Profit]]&gt;0,
(Table1[[#This Row],[Actual_Profit]]-Table1[[#This Row],[Budget_Profit]])/Table1[[#This Row],[Budget_Profit]],
(Table1[[#This Row],[Actual_Profit]]-Table1[[#This Row],[Budget_Profit]])/ABS(Table1[[#This Row],[Budget_Profit]])
)
)</f>
        <v>0.14799999999999999</v>
      </c>
      <c r="N526" s="5" t="str">
        <f>IF(Table1[[#This Row],[Profit_Var]]&gt;=0, "Above Budget", "Below Budget")</f>
        <v>Above Budget</v>
      </c>
      <c r="O526">
        <v>258</v>
      </c>
      <c r="P526">
        <v>240</v>
      </c>
      <c r="Q526">
        <f>Table1[[#This Row],[COGS]]-Table1[[#This Row],[Budget_COGS]]</f>
        <v>18</v>
      </c>
      <c r="R526" s="5">
        <f>IF(
Table1[[#This Row],[Budget_COGS]]=0,
"",
IF(
Table1[[#This Row],[Budget_COGS]]&gt;0,
(Table1[[#This Row],[Budget_COGS]]-Table1[[#This Row],[COGS]]) / Table1[[#This Row],[Budget_COGS]],
(Table1[[#This Row],[Budget_COGS]]-Table1[[#This Row],[COGS]]) / ABS(Table1[[#This Row],[Budget_COGS]])
)
)</f>
        <v>-7.4999999999999997E-2</v>
      </c>
      <c r="S526" s="5" t="str">
        <f>IF(Table1[[#This Row],[COGS _Var]]&gt;=0, "Above Budget", "Below Budget")</f>
        <v>Above Budget</v>
      </c>
      <c r="T526">
        <f>Table1[[#This Row],[Actual_Sales]]-Table1[[#This Row],[COGS]]</f>
        <v>429</v>
      </c>
      <c r="U526">
        <v>370</v>
      </c>
      <c r="V526">
        <f>Table1[[#This Row],[Gross_Margin]]-Table1[[#This Row],[Budget_Margin]]</f>
        <v>59</v>
      </c>
      <c r="W526" s="5">
        <f>IF(
Table1[[#This Row],[Budget_Margin]]=0,
"",
IF(
Table1[[#This Row],[Budget_Margin]]&gt;0,
(Table1[[#This Row],[Gross_Margin]]-Table1[[#This Row],[Budget_Margin]]) / Table1[[#This Row],[Budget_Margin]],
(Table1[[#This Row],[Gross_Margin]]-Table1[[#This Row],[Budget_Margin]]) / ABS(Table1[[#This Row],[Budget_Margin]])
)
)</f>
        <v>0.15945945945945947</v>
      </c>
      <c r="X526" s="5" t="str">
        <f>IF(Table1[[#This Row],[Margin_Var]]&gt;=0, "Above Budget", "Below Budget")</f>
        <v>Above Budget</v>
      </c>
      <c r="Y526" s="5">
        <f>IFERROR(Table1[[#This Row],[Gross_Margin]]/Table1[[#This Row],[Actual_Sales]],0)</f>
        <v>0.62445414847161573</v>
      </c>
      <c r="Z526" s="5">
        <f>Table1[[#This Row],[Actual_Profit]]/Table1[[#This Row],[Actual_Sales]]</f>
        <v>0.41775836972343522</v>
      </c>
      <c r="AA526">
        <v>142</v>
      </c>
      <c r="AB526" s="5">
        <f>IFERROR(Table1[[#This Row],[Expenses]]/Table1[[#This Row],[Actual_Sales]],0)</f>
        <v>0.20669577874818049</v>
      </c>
      <c r="AC526">
        <v>90</v>
      </c>
      <c r="AD526">
        <v>2067</v>
      </c>
      <c r="AE526" s="5">
        <f>IFERROR(Table1[[#This Row],[Inventory]]/Table1[[#This Row],[Actual_Sales]],0)</f>
        <v>3.0087336244541483</v>
      </c>
    </row>
    <row r="527" spans="1:31" x14ac:dyDescent="0.25">
      <c r="A527">
        <v>3628</v>
      </c>
      <c r="B527">
        <v>573</v>
      </c>
      <c r="C527">
        <v>5</v>
      </c>
      <c r="D527" s="2">
        <v>40787</v>
      </c>
      <c r="E527">
        <v>115</v>
      </c>
      <c r="F527">
        <v>120</v>
      </c>
      <c r="G527">
        <f>Table1[[#This Row],[Actual_Sales]]-Table1[[#This Row],[Budget_Sales]]</f>
        <v>-5</v>
      </c>
      <c r="H527" s="5">
        <f>IF(
Table1[[#This Row],[Budget_Sales]]=0,
"",
IF(
Table1[[#This Row],[Budget_Sales]]&gt;0,
(Table1[[#This Row],[Actual_Sales]]-Table1[[#This Row],[Budget_Sales]])/Table1[[#This Row],[Budget_Sales]],
(Table1[[#This Row],[Actual_Sales]]-Table1[[#This Row],[Budget_Sales]])/ABS(Table1[[#This Row],[Budget_Sales]])
)
)</f>
        <v>-4.1666666666666664E-2</v>
      </c>
      <c r="I527" s="5" t="str">
        <f>IF(Table1[[#This Row],[Sales_Var]]&gt;=0,"Above Budget","Below Budget")</f>
        <v>Below Budget</v>
      </c>
      <c r="J527">
        <f>Table1[[#This Row],[Actual_Sales]]-(Table1[[#This Row],[COGS]]+Table1[[#This Row],[Expenses]])</f>
        <v>48</v>
      </c>
      <c r="K527">
        <v>50</v>
      </c>
      <c r="L527">
        <f>Table1[[#This Row],[Actual_Profit]]-Table1[[#This Row],[Budget_Profit]]</f>
        <v>-2</v>
      </c>
      <c r="M527" s="5">
        <f>IF(
Table1[[#This Row],[Budget_Profit]]=0,
"",
IF(
Table1[[#This Row],[Budget_Profit]]&gt;0,
(Table1[[#This Row],[Actual_Profit]]-Table1[[#This Row],[Budget_Profit]])/Table1[[#This Row],[Budget_Profit]],
(Table1[[#This Row],[Actual_Profit]]-Table1[[#This Row],[Budget_Profit]])/ABS(Table1[[#This Row],[Budget_Profit]])
)
)</f>
        <v>-0.04</v>
      </c>
      <c r="N527" s="5" t="str">
        <f>IF(Table1[[#This Row],[Profit_Var]]&gt;=0, "Above Budget", "Below Budget")</f>
        <v>Below Budget</v>
      </c>
      <c r="O527">
        <v>44</v>
      </c>
      <c r="P527">
        <v>50</v>
      </c>
      <c r="Q527">
        <f>Table1[[#This Row],[COGS]]-Table1[[#This Row],[Budget_COGS]]</f>
        <v>-6</v>
      </c>
      <c r="R527" s="5">
        <f>IF(
Table1[[#This Row],[Budget_COGS]]=0,
"",
IF(
Table1[[#This Row],[Budget_COGS]]&gt;0,
(Table1[[#This Row],[Budget_COGS]]-Table1[[#This Row],[COGS]]) / Table1[[#This Row],[Budget_COGS]],
(Table1[[#This Row],[Budget_COGS]]-Table1[[#This Row],[COGS]]) / ABS(Table1[[#This Row],[Budget_COGS]])
)
)</f>
        <v>0.12</v>
      </c>
      <c r="S527" s="5" t="str">
        <f>IF(Table1[[#This Row],[COGS _Var]]&gt;=0, "Above Budget", "Below Budget")</f>
        <v>Below Budget</v>
      </c>
      <c r="T527">
        <f>Table1[[#This Row],[Actual_Sales]]-Table1[[#This Row],[COGS]]</f>
        <v>71</v>
      </c>
      <c r="U527">
        <v>70</v>
      </c>
      <c r="V527">
        <f>Table1[[#This Row],[Gross_Margin]]-Table1[[#This Row],[Budget_Margin]]</f>
        <v>1</v>
      </c>
      <c r="W527" s="5">
        <f>IF(
Table1[[#This Row],[Budget_Margin]]=0,
"",
IF(
Table1[[#This Row],[Budget_Margin]]&gt;0,
(Table1[[#This Row],[Gross_Margin]]-Table1[[#This Row],[Budget_Margin]]) / Table1[[#This Row],[Budget_Margin]],
(Table1[[#This Row],[Gross_Margin]]-Table1[[#This Row],[Budget_Margin]]) / ABS(Table1[[#This Row],[Budget_Margin]])
)
)</f>
        <v>1.4285714285714285E-2</v>
      </c>
      <c r="X527" s="5" t="str">
        <f>IF(Table1[[#This Row],[Margin_Var]]&gt;=0, "Above Budget", "Below Budget")</f>
        <v>Above Budget</v>
      </c>
      <c r="Y527" s="5">
        <f>IFERROR(Table1[[#This Row],[Gross_Margin]]/Table1[[#This Row],[Actual_Sales]],0)</f>
        <v>0.61739130434782608</v>
      </c>
      <c r="Z527" s="5">
        <f>Table1[[#This Row],[Actual_Profit]]/Table1[[#This Row],[Actual_Sales]]</f>
        <v>0.41739130434782606</v>
      </c>
      <c r="AA527">
        <v>23</v>
      </c>
      <c r="AB527" s="5">
        <f>IFERROR(Table1[[#This Row],[Expenses]]/Table1[[#This Row],[Actual_Sales]],0)</f>
        <v>0.2</v>
      </c>
      <c r="AC527">
        <v>12</v>
      </c>
      <c r="AD527">
        <v>886</v>
      </c>
      <c r="AE527" s="5">
        <f>IFERROR(Table1[[#This Row],[Inventory]]/Table1[[#This Row],[Actual_Sales]],0)</f>
        <v>7.7043478260869565</v>
      </c>
    </row>
    <row r="528" spans="1:31" x14ac:dyDescent="0.25">
      <c r="A528">
        <v>3703</v>
      </c>
      <c r="B528">
        <v>860</v>
      </c>
      <c r="C528">
        <v>11</v>
      </c>
      <c r="D528" s="2">
        <v>40787</v>
      </c>
      <c r="E528">
        <v>115</v>
      </c>
      <c r="F528">
        <v>110</v>
      </c>
      <c r="G528">
        <f>Table1[[#This Row],[Actual_Sales]]-Table1[[#This Row],[Budget_Sales]]</f>
        <v>5</v>
      </c>
      <c r="H528" s="5">
        <f>IF(
Table1[[#This Row],[Budget_Sales]]=0,
"",
IF(
Table1[[#This Row],[Budget_Sales]]&gt;0,
(Table1[[#This Row],[Actual_Sales]]-Table1[[#This Row],[Budget_Sales]])/Table1[[#This Row],[Budget_Sales]],
(Table1[[#This Row],[Actual_Sales]]-Table1[[#This Row],[Budget_Sales]])/ABS(Table1[[#This Row],[Budget_Sales]])
)
)</f>
        <v>4.5454545454545456E-2</v>
      </c>
      <c r="I528" s="5" t="str">
        <f>IF(Table1[[#This Row],[Sales_Var]]&gt;=0,"Above Budget","Below Budget")</f>
        <v>Above Budget</v>
      </c>
      <c r="J528">
        <f>Table1[[#This Row],[Actual_Sales]]-(Table1[[#This Row],[COGS]]+Table1[[#This Row],[Expenses]])</f>
        <v>48</v>
      </c>
      <c r="K528">
        <v>50</v>
      </c>
      <c r="L528">
        <f>Table1[[#This Row],[Actual_Profit]]-Table1[[#This Row],[Budget_Profit]]</f>
        <v>-2</v>
      </c>
      <c r="M528" s="5">
        <f>IF(
Table1[[#This Row],[Budget_Profit]]=0,
"",
IF(
Table1[[#This Row],[Budget_Profit]]&gt;0,
(Table1[[#This Row],[Actual_Profit]]-Table1[[#This Row],[Budget_Profit]])/Table1[[#This Row],[Budget_Profit]],
(Table1[[#This Row],[Actual_Profit]]-Table1[[#This Row],[Budget_Profit]])/ABS(Table1[[#This Row],[Budget_Profit]])
)
)</f>
        <v>-0.04</v>
      </c>
      <c r="N528" s="5" t="str">
        <f>IF(Table1[[#This Row],[Profit_Var]]&gt;=0, "Above Budget", "Below Budget")</f>
        <v>Below Budget</v>
      </c>
      <c r="O528">
        <v>44</v>
      </c>
      <c r="P528">
        <v>40</v>
      </c>
      <c r="Q528">
        <f>Table1[[#This Row],[COGS]]-Table1[[#This Row],[Budget_COGS]]</f>
        <v>4</v>
      </c>
      <c r="R528" s="5">
        <f>IF(
Table1[[#This Row],[Budget_COGS]]=0,
"",
IF(
Table1[[#This Row],[Budget_COGS]]&gt;0,
(Table1[[#This Row],[Budget_COGS]]-Table1[[#This Row],[COGS]]) / Table1[[#This Row],[Budget_COGS]],
(Table1[[#This Row],[Budget_COGS]]-Table1[[#This Row],[COGS]]) / ABS(Table1[[#This Row],[Budget_COGS]])
)
)</f>
        <v>-0.1</v>
      </c>
      <c r="S528" s="5" t="str">
        <f>IF(Table1[[#This Row],[COGS _Var]]&gt;=0, "Above Budget", "Below Budget")</f>
        <v>Above Budget</v>
      </c>
      <c r="T528">
        <f>Table1[[#This Row],[Actual_Sales]]-Table1[[#This Row],[COGS]]</f>
        <v>71</v>
      </c>
      <c r="U528">
        <v>70</v>
      </c>
      <c r="V528">
        <f>Table1[[#This Row],[Gross_Margin]]-Table1[[#This Row],[Budget_Margin]]</f>
        <v>1</v>
      </c>
      <c r="W528" s="5">
        <f>IF(
Table1[[#This Row],[Budget_Margin]]=0,
"",
IF(
Table1[[#This Row],[Budget_Margin]]&gt;0,
(Table1[[#This Row],[Gross_Margin]]-Table1[[#This Row],[Budget_Margin]]) / Table1[[#This Row],[Budget_Margin]],
(Table1[[#This Row],[Gross_Margin]]-Table1[[#This Row],[Budget_Margin]]) / ABS(Table1[[#This Row],[Budget_Margin]])
)
)</f>
        <v>1.4285714285714285E-2</v>
      </c>
      <c r="X528" s="5" t="str">
        <f>IF(Table1[[#This Row],[Margin_Var]]&gt;=0, "Above Budget", "Below Budget")</f>
        <v>Above Budget</v>
      </c>
      <c r="Y528" s="5">
        <f>IFERROR(Table1[[#This Row],[Gross_Margin]]/Table1[[#This Row],[Actual_Sales]],0)</f>
        <v>0.61739130434782608</v>
      </c>
      <c r="Z528" s="5">
        <f>Table1[[#This Row],[Actual_Profit]]/Table1[[#This Row],[Actual_Sales]]</f>
        <v>0.41739130434782606</v>
      </c>
      <c r="AA528">
        <v>23</v>
      </c>
      <c r="AB528" s="5">
        <f>IFERROR(Table1[[#This Row],[Expenses]]/Table1[[#This Row],[Actual_Sales]],0)</f>
        <v>0.2</v>
      </c>
      <c r="AC528">
        <v>12</v>
      </c>
      <c r="AD528">
        <v>886</v>
      </c>
      <c r="AE528" s="5">
        <f>IFERROR(Table1[[#This Row],[Inventory]]/Table1[[#This Row],[Actual_Sales]],0)</f>
        <v>7.7043478260869565</v>
      </c>
    </row>
    <row r="529" spans="1:31" x14ac:dyDescent="0.25">
      <c r="A529">
        <v>3992</v>
      </c>
      <c r="B529">
        <v>607</v>
      </c>
      <c r="C529">
        <v>2</v>
      </c>
      <c r="D529" s="2">
        <v>40848</v>
      </c>
      <c r="E529">
        <v>664</v>
      </c>
      <c r="F529">
        <v>560</v>
      </c>
      <c r="G529">
        <f>Table1[[#This Row],[Actual_Sales]]-Table1[[#This Row],[Budget_Sales]]</f>
        <v>104</v>
      </c>
      <c r="H529" s="5">
        <f>IF(
Table1[[#This Row],[Budget_Sales]]=0,
"",
IF(
Table1[[#This Row],[Budget_Sales]]&gt;0,
(Table1[[#This Row],[Actual_Sales]]-Table1[[#This Row],[Budget_Sales]])/Table1[[#This Row],[Budget_Sales]],
(Table1[[#This Row],[Actual_Sales]]-Table1[[#This Row],[Budget_Sales]])/ABS(Table1[[#This Row],[Budget_Sales]])
)
)</f>
        <v>0.18571428571428572</v>
      </c>
      <c r="I529" s="5" t="str">
        <f>IF(Table1[[#This Row],[Sales_Var]]&gt;=0,"Above Budget","Below Budget")</f>
        <v>Above Budget</v>
      </c>
      <c r="J529">
        <f>Table1[[#This Row],[Actual_Sales]]-(Table1[[#This Row],[COGS]]+Table1[[#This Row],[Expenses]])</f>
        <v>277</v>
      </c>
      <c r="K529">
        <v>230</v>
      </c>
      <c r="L529">
        <f>Table1[[#This Row],[Actual_Profit]]-Table1[[#This Row],[Budget_Profit]]</f>
        <v>47</v>
      </c>
      <c r="M529" s="5">
        <f>IF(
Table1[[#This Row],[Budget_Profit]]=0,
"",
IF(
Table1[[#This Row],[Budget_Profit]]&gt;0,
(Table1[[#This Row],[Actual_Profit]]-Table1[[#This Row],[Budget_Profit]])/Table1[[#This Row],[Budget_Profit]],
(Table1[[#This Row],[Actual_Profit]]-Table1[[#This Row],[Budget_Profit]])/ABS(Table1[[#This Row],[Budget_Profit]])
)
)</f>
        <v>0.20434782608695654</v>
      </c>
      <c r="N529" s="5" t="str">
        <f>IF(Table1[[#This Row],[Profit_Var]]&gt;=0, "Above Budget", "Below Budget")</f>
        <v>Above Budget</v>
      </c>
      <c r="O529">
        <v>249</v>
      </c>
      <c r="P529">
        <v>220</v>
      </c>
      <c r="Q529">
        <f>Table1[[#This Row],[COGS]]-Table1[[#This Row],[Budget_COGS]]</f>
        <v>29</v>
      </c>
      <c r="R529" s="5">
        <f>IF(
Table1[[#This Row],[Budget_COGS]]=0,
"",
IF(
Table1[[#This Row],[Budget_COGS]]&gt;0,
(Table1[[#This Row],[Budget_COGS]]-Table1[[#This Row],[COGS]]) / Table1[[#This Row],[Budget_COGS]],
(Table1[[#This Row],[Budget_COGS]]-Table1[[#This Row],[COGS]]) / ABS(Table1[[#This Row],[Budget_COGS]])
)
)</f>
        <v>-0.13181818181818181</v>
      </c>
      <c r="S529" s="5" t="str">
        <f>IF(Table1[[#This Row],[COGS _Var]]&gt;=0, "Above Budget", "Below Budget")</f>
        <v>Above Budget</v>
      </c>
      <c r="T529">
        <f>Table1[[#This Row],[Actual_Sales]]-Table1[[#This Row],[COGS]]</f>
        <v>415</v>
      </c>
      <c r="U529">
        <v>340</v>
      </c>
      <c r="V529">
        <f>Table1[[#This Row],[Gross_Margin]]-Table1[[#This Row],[Budget_Margin]]</f>
        <v>75</v>
      </c>
      <c r="W529" s="5">
        <f>IF(
Table1[[#This Row],[Budget_Margin]]=0,
"",
IF(
Table1[[#This Row],[Budget_Margin]]&gt;0,
(Table1[[#This Row],[Gross_Margin]]-Table1[[#This Row],[Budget_Margin]]) / Table1[[#This Row],[Budget_Margin]],
(Table1[[#This Row],[Gross_Margin]]-Table1[[#This Row],[Budget_Margin]]) / ABS(Table1[[#This Row],[Budget_Margin]])
)
)</f>
        <v>0.22058823529411764</v>
      </c>
      <c r="X529" s="5" t="str">
        <f>IF(Table1[[#This Row],[Margin_Var]]&gt;=0, "Above Budget", "Below Budget")</f>
        <v>Above Budget</v>
      </c>
      <c r="Y529" s="5">
        <f>IFERROR(Table1[[#This Row],[Gross_Margin]]/Table1[[#This Row],[Actual_Sales]],0)</f>
        <v>0.625</v>
      </c>
      <c r="Z529" s="5">
        <f>Table1[[#This Row],[Actual_Profit]]/Table1[[#This Row],[Actual_Sales]]</f>
        <v>0.41716867469879521</v>
      </c>
      <c r="AA529">
        <v>138</v>
      </c>
      <c r="AB529" s="5">
        <f>IFERROR(Table1[[#This Row],[Expenses]]/Table1[[#This Row],[Actual_Sales]],0)</f>
        <v>0.20783132530120482</v>
      </c>
      <c r="AC529">
        <v>87</v>
      </c>
      <c r="AD529">
        <v>2580</v>
      </c>
      <c r="AE529" s="5">
        <f>IFERROR(Table1[[#This Row],[Inventory]]/Table1[[#This Row],[Actual_Sales]],0)</f>
        <v>3.8855421686746987</v>
      </c>
    </row>
    <row r="530" spans="1:31" x14ac:dyDescent="0.25">
      <c r="A530">
        <v>1751</v>
      </c>
      <c r="B530">
        <v>915</v>
      </c>
      <c r="C530">
        <v>6</v>
      </c>
      <c r="D530" s="2">
        <v>40452</v>
      </c>
      <c r="E530">
        <v>187</v>
      </c>
      <c r="F530">
        <v>120</v>
      </c>
      <c r="G530">
        <f>Table1[[#This Row],[Actual_Sales]]-Table1[[#This Row],[Budget_Sales]]</f>
        <v>67</v>
      </c>
      <c r="H530" s="5">
        <f>IF(
Table1[[#This Row],[Budget_Sales]]=0,
"",
IF(
Table1[[#This Row],[Budget_Sales]]&gt;0,
(Table1[[#This Row],[Actual_Sales]]-Table1[[#This Row],[Budget_Sales]])/Table1[[#This Row],[Budget_Sales]],
(Table1[[#This Row],[Actual_Sales]]-Table1[[#This Row],[Budget_Sales]])/ABS(Table1[[#This Row],[Budget_Sales]])
)
)</f>
        <v>0.55833333333333335</v>
      </c>
      <c r="I530" s="5" t="str">
        <f>IF(Table1[[#This Row],[Sales_Var]]&gt;=0,"Above Budget","Below Budget")</f>
        <v>Above Budget</v>
      </c>
      <c r="J530">
        <f>Table1[[#This Row],[Actual_Sales]]-(Table1[[#This Row],[COGS]]+Table1[[#This Row],[Expenses]])</f>
        <v>78</v>
      </c>
      <c r="K530">
        <v>80</v>
      </c>
      <c r="L530">
        <f>Table1[[#This Row],[Actual_Profit]]-Table1[[#This Row],[Budget_Profit]]</f>
        <v>-2</v>
      </c>
      <c r="M530" s="5">
        <f>IF(
Table1[[#This Row],[Budget_Profit]]=0,
"",
IF(
Table1[[#This Row],[Budget_Profit]]&gt;0,
(Table1[[#This Row],[Actual_Profit]]-Table1[[#This Row],[Budget_Profit]])/Table1[[#This Row],[Budget_Profit]],
(Table1[[#This Row],[Actual_Profit]]-Table1[[#This Row],[Budget_Profit]])/ABS(Table1[[#This Row],[Budget_Profit]])
)
)</f>
        <v>-2.5000000000000001E-2</v>
      </c>
      <c r="N530" s="5" t="str">
        <f>IF(Table1[[#This Row],[Profit_Var]]&gt;=0, "Above Budget", "Below Budget")</f>
        <v>Below Budget</v>
      </c>
      <c r="O530">
        <v>76</v>
      </c>
      <c r="P530">
        <v>40</v>
      </c>
      <c r="Q530">
        <f>Table1[[#This Row],[COGS]]-Table1[[#This Row],[Budget_COGS]]</f>
        <v>36</v>
      </c>
      <c r="R530" s="5">
        <f>IF(
Table1[[#This Row],[Budget_COGS]]=0,
"",
IF(
Table1[[#This Row],[Budget_COGS]]&gt;0,
(Table1[[#This Row],[Budget_COGS]]-Table1[[#This Row],[COGS]]) / Table1[[#This Row],[Budget_COGS]],
(Table1[[#This Row],[Budget_COGS]]-Table1[[#This Row],[COGS]]) / ABS(Table1[[#This Row],[Budget_COGS]])
)
)</f>
        <v>-0.9</v>
      </c>
      <c r="S530" s="5" t="str">
        <f>IF(Table1[[#This Row],[COGS _Var]]&gt;=0, "Above Budget", "Below Budget")</f>
        <v>Above Budget</v>
      </c>
      <c r="T530">
        <f>Table1[[#This Row],[Actual_Sales]]-Table1[[#This Row],[COGS]]</f>
        <v>111</v>
      </c>
      <c r="U530">
        <v>80</v>
      </c>
      <c r="V530">
        <f>Table1[[#This Row],[Gross_Margin]]-Table1[[#This Row],[Budget_Margin]]</f>
        <v>31</v>
      </c>
      <c r="W530" s="5">
        <f>IF(
Table1[[#This Row],[Budget_Margin]]=0,
"",
IF(
Table1[[#This Row],[Budget_Margin]]&gt;0,
(Table1[[#This Row],[Gross_Margin]]-Table1[[#This Row],[Budget_Margin]]) / Table1[[#This Row],[Budget_Margin]],
(Table1[[#This Row],[Gross_Margin]]-Table1[[#This Row],[Budget_Margin]]) / ABS(Table1[[#This Row],[Budget_Margin]])
)
)</f>
        <v>0.38750000000000001</v>
      </c>
      <c r="X530" s="5" t="str">
        <f>IF(Table1[[#This Row],[Margin_Var]]&gt;=0, "Above Budget", "Below Budget")</f>
        <v>Above Budget</v>
      </c>
      <c r="Y530" s="5">
        <f>IFERROR(Table1[[#This Row],[Gross_Margin]]/Table1[[#This Row],[Actual_Sales]],0)</f>
        <v>0.5935828877005348</v>
      </c>
      <c r="Z530" s="5">
        <f>Table1[[#This Row],[Actual_Profit]]/Table1[[#This Row],[Actual_Sales]]</f>
        <v>0.41711229946524064</v>
      </c>
      <c r="AA530">
        <v>33</v>
      </c>
      <c r="AB530" s="5">
        <f>IFERROR(Table1[[#This Row],[Expenses]]/Table1[[#This Row],[Actual_Sales]],0)</f>
        <v>0.17647058823529413</v>
      </c>
      <c r="AC530">
        <v>21</v>
      </c>
      <c r="AD530">
        <v>580</v>
      </c>
      <c r="AE530" s="5">
        <f>IFERROR(Table1[[#This Row],[Inventory]]/Table1[[#This Row],[Actual_Sales]],0)</f>
        <v>3.1016042780748663</v>
      </c>
    </row>
    <row r="531" spans="1:31" x14ac:dyDescent="0.25">
      <c r="A531">
        <v>1605</v>
      </c>
      <c r="B531">
        <v>217</v>
      </c>
      <c r="C531">
        <v>11</v>
      </c>
      <c r="D531" s="2">
        <v>40452</v>
      </c>
      <c r="E531">
        <v>187</v>
      </c>
      <c r="F531">
        <v>130</v>
      </c>
      <c r="G531">
        <f>Table1[[#This Row],[Actual_Sales]]-Table1[[#This Row],[Budget_Sales]]</f>
        <v>57</v>
      </c>
      <c r="H531" s="5">
        <f>IF(
Table1[[#This Row],[Budget_Sales]]=0,
"",
IF(
Table1[[#This Row],[Budget_Sales]]&gt;0,
(Table1[[#This Row],[Actual_Sales]]-Table1[[#This Row],[Budget_Sales]])/Table1[[#This Row],[Budget_Sales]],
(Table1[[#This Row],[Actual_Sales]]-Table1[[#This Row],[Budget_Sales]])/ABS(Table1[[#This Row],[Budget_Sales]])
)
)</f>
        <v>0.43846153846153846</v>
      </c>
      <c r="I531" s="5" t="str">
        <f>IF(Table1[[#This Row],[Sales_Var]]&gt;=0,"Above Budget","Below Budget")</f>
        <v>Above Budget</v>
      </c>
      <c r="J531">
        <f>Table1[[#This Row],[Actual_Sales]]-(Table1[[#This Row],[COGS]]+Table1[[#This Row],[Expenses]])</f>
        <v>78</v>
      </c>
      <c r="K531">
        <v>80</v>
      </c>
      <c r="L531">
        <f>Table1[[#This Row],[Actual_Profit]]-Table1[[#This Row],[Budget_Profit]]</f>
        <v>-2</v>
      </c>
      <c r="M531" s="5">
        <f>IF(
Table1[[#This Row],[Budget_Profit]]=0,
"",
IF(
Table1[[#This Row],[Budget_Profit]]&gt;0,
(Table1[[#This Row],[Actual_Profit]]-Table1[[#This Row],[Budget_Profit]])/Table1[[#This Row],[Budget_Profit]],
(Table1[[#This Row],[Actual_Profit]]-Table1[[#This Row],[Budget_Profit]])/ABS(Table1[[#This Row],[Budget_Profit]])
)
)</f>
        <v>-2.5000000000000001E-2</v>
      </c>
      <c r="N531" s="5" t="str">
        <f>IF(Table1[[#This Row],[Profit_Var]]&gt;=0, "Above Budget", "Below Budget")</f>
        <v>Below Budget</v>
      </c>
      <c r="O531">
        <v>76</v>
      </c>
      <c r="P531">
        <v>50</v>
      </c>
      <c r="Q531">
        <f>Table1[[#This Row],[COGS]]-Table1[[#This Row],[Budget_COGS]]</f>
        <v>26</v>
      </c>
      <c r="R531" s="5">
        <f>IF(
Table1[[#This Row],[Budget_COGS]]=0,
"",
IF(
Table1[[#This Row],[Budget_COGS]]&gt;0,
(Table1[[#This Row],[Budget_COGS]]-Table1[[#This Row],[COGS]]) / Table1[[#This Row],[Budget_COGS]],
(Table1[[#This Row],[Budget_COGS]]-Table1[[#This Row],[COGS]]) / ABS(Table1[[#This Row],[Budget_COGS]])
)
)</f>
        <v>-0.52</v>
      </c>
      <c r="S531" s="5" t="str">
        <f>IF(Table1[[#This Row],[COGS _Var]]&gt;=0, "Above Budget", "Below Budget")</f>
        <v>Above Budget</v>
      </c>
      <c r="T531">
        <f>Table1[[#This Row],[Actual_Sales]]-Table1[[#This Row],[COGS]]</f>
        <v>111</v>
      </c>
      <c r="U531">
        <v>80</v>
      </c>
      <c r="V531">
        <f>Table1[[#This Row],[Gross_Margin]]-Table1[[#This Row],[Budget_Margin]]</f>
        <v>31</v>
      </c>
      <c r="W531" s="5">
        <f>IF(
Table1[[#This Row],[Budget_Margin]]=0,
"",
IF(
Table1[[#This Row],[Budget_Margin]]&gt;0,
(Table1[[#This Row],[Gross_Margin]]-Table1[[#This Row],[Budget_Margin]]) / Table1[[#This Row],[Budget_Margin]],
(Table1[[#This Row],[Gross_Margin]]-Table1[[#This Row],[Budget_Margin]]) / ABS(Table1[[#This Row],[Budget_Margin]])
)
)</f>
        <v>0.38750000000000001</v>
      </c>
      <c r="X531" s="5" t="str">
        <f>IF(Table1[[#This Row],[Margin_Var]]&gt;=0, "Above Budget", "Below Budget")</f>
        <v>Above Budget</v>
      </c>
      <c r="Y531" s="5">
        <f>IFERROR(Table1[[#This Row],[Gross_Margin]]/Table1[[#This Row],[Actual_Sales]],0)</f>
        <v>0.5935828877005348</v>
      </c>
      <c r="Z531" s="5">
        <f>Table1[[#This Row],[Actual_Profit]]/Table1[[#This Row],[Actual_Sales]]</f>
        <v>0.41711229946524064</v>
      </c>
      <c r="AA531">
        <v>33</v>
      </c>
      <c r="AB531" s="5">
        <f>IFERROR(Table1[[#This Row],[Expenses]]/Table1[[#This Row],[Actual_Sales]],0)</f>
        <v>0.17647058823529413</v>
      </c>
      <c r="AC531">
        <v>21</v>
      </c>
      <c r="AD531">
        <v>580</v>
      </c>
      <c r="AE531" s="5">
        <f>IFERROR(Table1[[#This Row],[Inventory]]/Table1[[#This Row],[Actual_Sales]],0)</f>
        <v>3.1016042780748663</v>
      </c>
    </row>
    <row r="532" spans="1:31" x14ac:dyDescent="0.25">
      <c r="A532">
        <v>1667</v>
      </c>
      <c r="B532">
        <v>518</v>
      </c>
      <c r="C532">
        <v>13</v>
      </c>
      <c r="D532" s="2">
        <v>40452</v>
      </c>
      <c r="E532">
        <v>187</v>
      </c>
      <c r="F532">
        <v>200</v>
      </c>
      <c r="G532">
        <f>Table1[[#This Row],[Actual_Sales]]-Table1[[#This Row],[Budget_Sales]]</f>
        <v>-13</v>
      </c>
      <c r="H532" s="5">
        <f>IF(
Table1[[#This Row],[Budget_Sales]]=0,
"",
IF(
Table1[[#This Row],[Budget_Sales]]&gt;0,
(Table1[[#This Row],[Actual_Sales]]-Table1[[#This Row],[Budget_Sales]])/Table1[[#This Row],[Budget_Sales]],
(Table1[[#This Row],[Actual_Sales]]-Table1[[#This Row],[Budget_Sales]])/ABS(Table1[[#This Row],[Budget_Sales]])
)
)</f>
        <v>-6.5000000000000002E-2</v>
      </c>
      <c r="I532" s="5" t="str">
        <f>IF(Table1[[#This Row],[Sales_Var]]&gt;=0,"Above Budget","Below Budget")</f>
        <v>Below Budget</v>
      </c>
      <c r="J532">
        <f>Table1[[#This Row],[Actual_Sales]]-(Table1[[#This Row],[COGS]]+Table1[[#This Row],[Expenses]])</f>
        <v>78</v>
      </c>
      <c r="K532">
        <v>100</v>
      </c>
      <c r="L532">
        <f>Table1[[#This Row],[Actual_Profit]]-Table1[[#This Row],[Budget_Profit]]</f>
        <v>-22</v>
      </c>
      <c r="M532" s="5">
        <f>IF(
Table1[[#This Row],[Budget_Profit]]=0,
"",
IF(
Table1[[#This Row],[Budget_Profit]]&gt;0,
(Table1[[#This Row],[Actual_Profit]]-Table1[[#This Row],[Budget_Profit]])/Table1[[#This Row],[Budget_Profit]],
(Table1[[#This Row],[Actual_Profit]]-Table1[[#This Row],[Budget_Profit]])/ABS(Table1[[#This Row],[Budget_Profit]])
)
)</f>
        <v>-0.22</v>
      </c>
      <c r="N532" s="5" t="str">
        <f>IF(Table1[[#This Row],[Profit_Var]]&gt;=0, "Above Budget", "Below Budget")</f>
        <v>Below Budget</v>
      </c>
      <c r="O532">
        <v>76</v>
      </c>
      <c r="P532">
        <v>80</v>
      </c>
      <c r="Q532">
        <f>Table1[[#This Row],[COGS]]-Table1[[#This Row],[Budget_COGS]]</f>
        <v>-4</v>
      </c>
      <c r="R532" s="5">
        <f>IF(
Table1[[#This Row],[Budget_COGS]]=0,
"",
IF(
Table1[[#This Row],[Budget_COGS]]&gt;0,
(Table1[[#This Row],[Budget_COGS]]-Table1[[#This Row],[COGS]]) / Table1[[#This Row],[Budget_COGS]],
(Table1[[#This Row],[Budget_COGS]]-Table1[[#This Row],[COGS]]) / ABS(Table1[[#This Row],[Budget_COGS]])
)
)</f>
        <v>0.05</v>
      </c>
      <c r="S532" s="5" t="str">
        <f>IF(Table1[[#This Row],[COGS _Var]]&gt;=0, "Above Budget", "Below Budget")</f>
        <v>Below Budget</v>
      </c>
      <c r="T532">
        <f>Table1[[#This Row],[Actual_Sales]]-Table1[[#This Row],[COGS]]</f>
        <v>111</v>
      </c>
      <c r="U532">
        <v>120</v>
      </c>
      <c r="V532">
        <f>Table1[[#This Row],[Gross_Margin]]-Table1[[#This Row],[Budget_Margin]]</f>
        <v>-9</v>
      </c>
      <c r="W532" s="5">
        <f>IF(
Table1[[#This Row],[Budget_Margin]]=0,
"",
IF(
Table1[[#This Row],[Budget_Margin]]&gt;0,
(Table1[[#This Row],[Gross_Margin]]-Table1[[#This Row],[Budget_Margin]]) / Table1[[#This Row],[Budget_Margin]],
(Table1[[#This Row],[Gross_Margin]]-Table1[[#This Row],[Budget_Margin]]) / ABS(Table1[[#This Row],[Budget_Margin]])
)
)</f>
        <v>-7.4999999999999997E-2</v>
      </c>
      <c r="X532" s="5" t="str">
        <f>IF(Table1[[#This Row],[Margin_Var]]&gt;=0, "Above Budget", "Below Budget")</f>
        <v>Below Budget</v>
      </c>
      <c r="Y532" s="5">
        <f>IFERROR(Table1[[#This Row],[Gross_Margin]]/Table1[[#This Row],[Actual_Sales]],0)</f>
        <v>0.5935828877005348</v>
      </c>
      <c r="Z532" s="5">
        <f>Table1[[#This Row],[Actual_Profit]]/Table1[[#This Row],[Actual_Sales]]</f>
        <v>0.41711229946524064</v>
      </c>
      <c r="AA532">
        <v>33</v>
      </c>
      <c r="AB532" s="5">
        <f>IFERROR(Table1[[#This Row],[Expenses]]/Table1[[#This Row],[Actual_Sales]],0)</f>
        <v>0.17647058823529413</v>
      </c>
      <c r="AC532">
        <v>21</v>
      </c>
      <c r="AD532">
        <v>580</v>
      </c>
      <c r="AE532" s="5">
        <f>IFERROR(Table1[[#This Row],[Inventory]]/Table1[[#This Row],[Actual_Sales]],0)</f>
        <v>3.1016042780748663</v>
      </c>
    </row>
    <row r="533" spans="1:31" x14ac:dyDescent="0.25">
      <c r="A533">
        <v>613</v>
      </c>
      <c r="B533">
        <v>516</v>
      </c>
      <c r="C533">
        <v>7</v>
      </c>
      <c r="D533" s="2">
        <v>40269</v>
      </c>
      <c r="E533">
        <v>564</v>
      </c>
      <c r="F533">
        <v>550</v>
      </c>
      <c r="G533">
        <f>Table1[[#This Row],[Actual_Sales]]-Table1[[#This Row],[Budget_Sales]]</f>
        <v>14</v>
      </c>
      <c r="H533" s="5">
        <f>IF(
Table1[[#This Row],[Budget_Sales]]=0,
"",
IF(
Table1[[#This Row],[Budget_Sales]]&gt;0,
(Table1[[#This Row],[Actual_Sales]]-Table1[[#This Row],[Budget_Sales]])/Table1[[#This Row],[Budget_Sales]],
(Table1[[#This Row],[Actual_Sales]]-Table1[[#This Row],[Budget_Sales]])/ABS(Table1[[#This Row],[Budget_Sales]])
)
)</f>
        <v>2.5454545454545455E-2</v>
      </c>
      <c r="I533" s="5" t="str">
        <f>IF(Table1[[#This Row],[Sales_Var]]&gt;=0,"Above Budget","Below Budget")</f>
        <v>Above Budget</v>
      </c>
      <c r="J533">
        <f>Table1[[#This Row],[Actual_Sales]]-(Table1[[#This Row],[COGS]]+Table1[[#This Row],[Expenses]])</f>
        <v>235</v>
      </c>
      <c r="K533">
        <v>250</v>
      </c>
      <c r="L533">
        <f>Table1[[#This Row],[Actual_Profit]]-Table1[[#This Row],[Budget_Profit]]</f>
        <v>-15</v>
      </c>
      <c r="M533" s="5">
        <f>IF(
Table1[[#This Row],[Budget_Profit]]=0,
"",
IF(
Table1[[#This Row],[Budget_Profit]]&gt;0,
(Table1[[#This Row],[Actual_Profit]]-Table1[[#This Row],[Budget_Profit]])/Table1[[#This Row],[Budget_Profit]],
(Table1[[#This Row],[Actual_Profit]]-Table1[[#This Row],[Budget_Profit]])/ABS(Table1[[#This Row],[Budget_Profit]])
)
)</f>
        <v>-0.06</v>
      </c>
      <c r="N533" s="5" t="str">
        <f>IF(Table1[[#This Row],[Profit_Var]]&gt;=0, "Above Budget", "Below Budget")</f>
        <v>Below Budget</v>
      </c>
      <c r="O533">
        <v>239</v>
      </c>
      <c r="P533">
        <v>220</v>
      </c>
      <c r="Q533">
        <f>Table1[[#This Row],[COGS]]-Table1[[#This Row],[Budget_COGS]]</f>
        <v>19</v>
      </c>
      <c r="R533" s="5">
        <f>IF(
Table1[[#This Row],[Budget_COGS]]=0,
"",
IF(
Table1[[#This Row],[Budget_COGS]]&gt;0,
(Table1[[#This Row],[Budget_COGS]]-Table1[[#This Row],[COGS]]) / Table1[[#This Row],[Budget_COGS]],
(Table1[[#This Row],[Budget_COGS]]-Table1[[#This Row],[COGS]]) / ABS(Table1[[#This Row],[Budget_COGS]])
)
)</f>
        <v>-8.6363636363636365E-2</v>
      </c>
      <c r="S533" s="5" t="str">
        <f>IF(Table1[[#This Row],[COGS _Var]]&gt;=0, "Above Budget", "Below Budget")</f>
        <v>Above Budget</v>
      </c>
      <c r="T533">
        <f>Table1[[#This Row],[Actual_Sales]]-Table1[[#This Row],[COGS]]</f>
        <v>325</v>
      </c>
      <c r="U533">
        <v>330</v>
      </c>
      <c r="V533">
        <f>Table1[[#This Row],[Gross_Margin]]-Table1[[#This Row],[Budget_Margin]]</f>
        <v>-5</v>
      </c>
      <c r="W533" s="5">
        <f>IF(
Table1[[#This Row],[Budget_Margin]]=0,
"",
IF(
Table1[[#This Row],[Budget_Margin]]&gt;0,
(Table1[[#This Row],[Gross_Margin]]-Table1[[#This Row],[Budget_Margin]]) / Table1[[#This Row],[Budget_Margin]],
(Table1[[#This Row],[Gross_Margin]]-Table1[[#This Row],[Budget_Margin]]) / ABS(Table1[[#This Row],[Budget_Margin]])
)
)</f>
        <v>-1.5151515151515152E-2</v>
      </c>
      <c r="X533" s="5" t="str">
        <f>IF(Table1[[#This Row],[Margin_Var]]&gt;=0, "Above Budget", "Below Budget")</f>
        <v>Below Budget</v>
      </c>
      <c r="Y533" s="5">
        <f>IFERROR(Table1[[#This Row],[Gross_Margin]]/Table1[[#This Row],[Actual_Sales]],0)</f>
        <v>0.57624113475177308</v>
      </c>
      <c r="Z533" s="5">
        <f>Table1[[#This Row],[Actual_Profit]]/Table1[[#This Row],[Actual_Sales]]</f>
        <v>0.41666666666666669</v>
      </c>
      <c r="AA533">
        <v>90</v>
      </c>
      <c r="AB533" s="5">
        <f>IFERROR(Table1[[#This Row],[Expenses]]/Table1[[#This Row],[Actual_Sales]],0)</f>
        <v>0.15957446808510639</v>
      </c>
      <c r="AC533">
        <v>66</v>
      </c>
      <c r="AD533">
        <v>1262</v>
      </c>
      <c r="AE533" s="5">
        <f>IFERROR(Table1[[#This Row],[Inventory]]/Table1[[#This Row],[Actual_Sales]],0)</f>
        <v>2.2375886524822697</v>
      </c>
    </row>
    <row r="534" spans="1:31" x14ac:dyDescent="0.25">
      <c r="A534">
        <v>4227</v>
      </c>
      <c r="B534">
        <v>918</v>
      </c>
      <c r="C534">
        <v>4</v>
      </c>
      <c r="D534" s="2">
        <v>40878</v>
      </c>
      <c r="E534">
        <v>341</v>
      </c>
      <c r="F534">
        <v>240</v>
      </c>
      <c r="G534">
        <f>Table1[[#This Row],[Actual_Sales]]-Table1[[#This Row],[Budget_Sales]]</f>
        <v>101</v>
      </c>
      <c r="H534" s="5">
        <f>IF(
Table1[[#This Row],[Budget_Sales]]=0,
"",
IF(
Table1[[#This Row],[Budget_Sales]]&gt;0,
(Table1[[#This Row],[Actual_Sales]]-Table1[[#This Row],[Budget_Sales]])/Table1[[#This Row],[Budget_Sales]],
(Table1[[#This Row],[Actual_Sales]]-Table1[[#This Row],[Budget_Sales]])/ABS(Table1[[#This Row],[Budget_Sales]])
)
)</f>
        <v>0.42083333333333334</v>
      </c>
      <c r="I534" s="5" t="str">
        <f>IF(Table1[[#This Row],[Sales_Var]]&gt;=0,"Above Budget","Below Budget")</f>
        <v>Above Budget</v>
      </c>
      <c r="J534">
        <f>Table1[[#This Row],[Actual_Sales]]-(Table1[[#This Row],[COGS]]+Table1[[#This Row],[Expenses]])</f>
        <v>142</v>
      </c>
      <c r="K534">
        <v>90</v>
      </c>
      <c r="L534">
        <f>Table1[[#This Row],[Actual_Profit]]-Table1[[#This Row],[Budget_Profit]]</f>
        <v>52</v>
      </c>
      <c r="M534" s="5">
        <f>IF(
Table1[[#This Row],[Budget_Profit]]=0,
"",
IF(
Table1[[#This Row],[Budget_Profit]]&gt;0,
(Table1[[#This Row],[Actual_Profit]]-Table1[[#This Row],[Budget_Profit]])/Table1[[#This Row],[Budget_Profit]],
(Table1[[#This Row],[Actual_Profit]]-Table1[[#This Row],[Budget_Profit]])/ABS(Table1[[#This Row],[Budget_Profit]])
)
)</f>
        <v>0.57777777777777772</v>
      </c>
      <c r="N534" s="5" t="str">
        <f>IF(Table1[[#This Row],[Profit_Var]]&gt;=0, "Above Budget", "Below Budget")</f>
        <v>Above Budget</v>
      </c>
      <c r="O534">
        <v>134</v>
      </c>
      <c r="P534">
        <v>100</v>
      </c>
      <c r="Q534">
        <f>Table1[[#This Row],[COGS]]-Table1[[#This Row],[Budget_COGS]]</f>
        <v>34</v>
      </c>
      <c r="R534" s="5">
        <f>IF(
Table1[[#This Row],[Budget_COGS]]=0,
"",
IF(
Table1[[#This Row],[Budget_COGS]]&gt;0,
(Table1[[#This Row],[Budget_COGS]]-Table1[[#This Row],[COGS]]) / Table1[[#This Row],[Budget_COGS]],
(Table1[[#This Row],[Budget_COGS]]-Table1[[#This Row],[COGS]]) / ABS(Table1[[#This Row],[Budget_COGS]])
)
)</f>
        <v>-0.34</v>
      </c>
      <c r="S534" s="5" t="str">
        <f>IF(Table1[[#This Row],[COGS _Var]]&gt;=0, "Above Budget", "Below Budget")</f>
        <v>Above Budget</v>
      </c>
      <c r="T534">
        <f>Table1[[#This Row],[Actual_Sales]]-Table1[[#This Row],[COGS]]</f>
        <v>207</v>
      </c>
      <c r="U534">
        <v>140</v>
      </c>
      <c r="V534">
        <f>Table1[[#This Row],[Gross_Margin]]-Table1[[#This Row],[Budget_Margin]]</f>
        <v>67</v>
      </c>
      <c r="W534" s="5">
        <f>IF(
Table1[[#This Row],[Budget_Margin]]=0,
"",
IF(
Table1[[#This Row],[Budget_Margin]]&gt;0,
(Table1[[#This Row],[Gross_Margin]]-Table1[[#This Row],[Budget_Margin]]) / Table1[[#This Row],[Budget_Margin]],
(Table1[[#This Row],[Gross_Margin]]-Table1[[#This Row],[Budget_Margin]]) / ABS(Table1[[#This Row],[Budget_Margin]])
)
)</f>
        <v>0.47857142857142859</v>
      </c>
      <c r="X534" s="5" t="str">
        <f>IF(Table1[[#This Row],[Margin_Var]]&gt;=0, "Above Budget", "Below Budget")</f>
        <v>Above Budget</v>
      </c>
      <c r="Y534" s="5">
        <f>IFERROR(Table1[[#This Row],[Gross_Margin]]/Table1[[#This Row],[Actual_Sales]],0)</f>
        <v>0.60703812316715544</v>
      </c>
      <c r="Z534" s="5">
        <f>Table1[[#This Row],[Actual_Profit]]/Table1[[#This Row],[Actual_Sales]]</f>
        <v>0.41642228739002934</v>
      </c>
      <c r="AA534">
        <v>65</v>
      </c>
      <c r="AB534" s="5">
        <f>IFERROR(Table1[[#This Row],[Expenses]]/Table1[[#This Row],[Actual_Sales]],0)</f>
        <v>0.1906158357771261</v>
      </c>
      <c r="AC534">
        <v>41</v>
      </c>
      <c r="AD534">
        <v>-2248</v>
      </c>
      <c r="AE534" s="5">
        <f>IFERROR(Table1[[#This Row],[Inventory]]/Table1[[#This Row],[Actual_Sales]],0)</f>
        <v>-6.5923753665689153</v>
      </c>
    </row>
    <row r="535" spans="1:31" x14ac:dyDescent="0.25">
      <c r="A535">
        <v>4154</v>
      </c>
      <c r="B535">
        <v>513</v>
      </c>
      <c r="C535">
        <v>12</v>
      </c>
      <c r="D535" s="2">
        <v>40878</v>
      </c>
      <c r="E535">
        <v>341</v>
      </c>
      <c r="F535">
        <v>260</v>
      </c>
      <c r="G535">
        <f>Table1[[#This Row],[Actual_Sales]]-Table1[[#This Row],[Budget_Sales]]</f>
        <v>81</v>
      </c>
      <c r="H535" s="5">
        <f>IF(
Table1[[#This Row],[Budget_Sales]]=0,
"",
IF(
Table1[[#This Row],[Budget_Sales]]&gt;0,
(Table1[[#This Row],[Actual_Sales]]-Table1[[#This Row],[Budget_Sales]])/Table1[[#This Row],[Budget_Sales]],
(Table1[[#This Row],[Actual_Sales]]-Table1[[#This Row],[Budget_Sales]])/ABS(Table1[[#This Row],[Budget_Sales]])
)
)</f>
        <v>0.31153846153846154</v>
      </c>
      <c r="I535" s="5" t="str">
        <f>IF(Table1[[#This Row],[Sales_Var]]&gt;=0,"Above Budget","Below Budget")</f>
        <v>Above Budget</v>
      </c>
      <c r="J535">
        <f>Table1[[#This Row],[Actual_Sales]]-(Table1[[#This Row],[COGS]]+Table1[[#This Row],[Expenses]])</f>
        <v>142</v>
      </c>
      <c r="K535">
        <v>90</v>
      </c>
      <c r="L535">
        <f>Table1[[#This Row],[Actual_Profit]]-Table1[[#This Row],[Budget_Profit]]</f>
        <v>52</v>
      </c>
      <c r="M535" s="5">
        <f>IF(
Table1[[#This Row],[Budget_Profit]]=0,
"",
IF(
Table1[[#This Row],[Budget_Profit]]&gt;0,
(Table1[[#This Row],[Actual_Profit]]-Table1[[#This Row],[Budget_Profit]])/Table1[[#This Row],[Budget_Profit]],
(Table1[[#This Row],[Actual_Profit]]-Table1[[#This Row],[Budget_Profit]])/ABS(Table1[[#This Row],[Budget_Profit]])
)
)</f>
        <v>0.57777777777777772</v>
      </c>
      <c r="N535" s="5" t="str">
        <f>IF(Table1[[#This Row],[Profit_Var]]&gt;=0, "Above Budget", "Below Budget")</f>
        <v>Above Budget</v>
      </c>
      <c r="O535">
        <v>134</v>
      </c>
      <c r="P535">
        <v>110</v>
      </c>
      <c r="Q535">
        <f>Table1[[#This Row],[COGS]]-Table1[[#This Row],[Budget_COGS]]</f>
        <v>24</v>
      </c>
      <c r="R535" s="5">
        <f>IF(
Table1[[#This Row],[Budget_COGS]]=0,
"",
IF(
Table1[[#This Row],[Budget_COGS]]&gt;0,
(Table1[[#This Row],[Budget_COGS]]-Table1[[#This Row],[COGS]]) / Table1[[#This Row],[Budget_COGS]],
(Table1[[#This Row],[Budget_COGS]]-Table1[[#This Row],[COGS]]) / ABS(Table1[[#This Row],[Budget_COGS]])
)
)</f>
        <v>-0.21818181818181817</v>
      </c>
      <c r="S535" s="5" t="str">
        <f>IF(Table1[[#This Row],[COGS _Var]]&gt;=0, "Above Budget", "Below Budget")</f>
        <v>Above Budget</v>
      </c>
      <c r="T535">
        <f>Table1[[#This Row],[Actual_Sales]]-Table1[[#This Row],[COGS]]</f>
        <v>207</v>
      </c>
      <c r="U535">
        <v>150</v>
      </c>
      <c r="V535">
        <f>Table1[[#This Row],[Gross_Margin]]-Table1[[#This Row],[Budget_Margin]]</f>
        <v>57</v>
      </c>
      <c r="W535" s="5">
        <f>IF(
Table1[[#This Row],[Budget_Margin]]=0,
"",
IF(
Table1[[#This Row],[Budget_Margin]]&gt;0,
(Table1[[#This Row],[Gross_Margin]]-Table1[[#This Row],[Budget_Margin]]) / Table1[[#This Row],[Budget_Margin]],
(Table1[[#This Row],[Gross_Margin]]-Table1[[#This Row],[Budget_Margin]]) / ABS(Table1[[#This Row],[Budget_Margin]])
)
)</f>
        <v>0.38</v>
      </c>
      <c r="X535" s="5" t="str">
        <f>IF(Table1[[#This Row],[Margin_Var]]&gt;=0, "Above Budget", "Below Budget")</f>
        <v>Above Budget</v>
      </c>
      <c r="Y535" s="5">
        <f>IFERROR(Table1[[#This Row],[Gross_Margin]]/Table1[[#This Row],[Actual_Sales]],0)</f>
        <v>0.60703812316715544</v>
      </c>
      <c r="Z535" s="5">
        <f>Table1[[#This Row],[Actual_Profit]]/Table1[[#This Row],[Actual_Sales]]</f>
        <v>0.41642228739002934</v>
      </c>
      <c r="AA535">
        <v>65</v>
      </c>
      <c r="AB535" s="5">
        <f>IFERROR(Table1[[#This Row],[Expenses]]/Table1[[#This Row],[Actual_Sales]],0)</f>
        <v>0.1906158357771261</v>
      </c>
      <c r="AC535">
        <v>41</v>
      </c>
      <c r="AD535">
        <v>690</v>
      </c>
      <c r="AE535" s="5">
        <f>IFERROR(Table1[[#This Row],[Inventory]]/Table1[[#This Row],[Actual_Sales]],0)</f>
        <v>2.0234604105571847</v>
      </c>
    </row>
    <row r="536" spans="1:31" x14ac:dyDescent="0.25">
      <c r="A536">
        <v>4141</v>
      </c>
      <c r="B536">
        <v>503</v>
      </c>
      <c r="C536">
        <v>13</v>
      </c>
      <c r="D536" s="2">
        <v>40878</v>
      </c>
      <c r="E536">
        <v>341</v>
      </c>
      <c r="F536">
        <v>230</v>
      </c>
      <c r="G536">
        <f>Table1[[#This Row],[Actual_Sales]]-Table1[[#This Row],[Budget_Sales]]</f>
        <v>111</v>
      </c>
      <c r="H536" s="5">
        <f>IF(
Table1[[#This Row],[Budget_Sales]]=0,
"",
IF(
Table1[[#This Row],[Budget_Sales]]&gt;0,
(Table1[[#This Row],[Actual_Sales]]-Table1[[#This Row],[Budget_Sales]])/Table1[[#This Row],[Budget_Sales]],
(Table1[[#This Row],[Actual_Sales]]-Table1[[#This Row],[Budget_Sales]])/ABS(Table1[[#This Row],[Budget_Sales]])
)
)</f>
        <v>0.4826086956521739</v>
      </c>
      <c r="I536" s="5" t="str">
        <f>IF(Table1[[#This Row],[Sales_Var]]&gt;=0,"Above Budget","Below Budget")</f>
        <v>Above Budget</v>
      </c>
      <c r="J536">
        <f>Table1[[#This Row],[Actual_Sales]]-(Table1[[#This Row],[COGS]]+Table1[[#This Row],[Expenses]])</f>
        <v>142</v>
      </c>
      <c r="K536">
        <v>100</v>
      </c>
      <c r="L536">
        <f>Table1[[#This Row],[Actual_Profit]]-Table1[[#This Row],[Budget_Profit]]</f>
        <v>42</v>
      </c>
      <c r="M536" s="5">
        <f>IF(
Table1[[#This Row],[Budget_Profit]]=0,
"",
IF(
Table1[[#This Row],[Budget_Profit]]&gt;0,
(Table1[[#This Row],[Actual_Profit]]-Table1[[#This Row],[Budget_Profit]])/Table1[[#This Row],[Budget_Profit]],
(Table1[[#This Row],[Actual_Profit]]-Table1[[#This Row],[Budget_Profit]])/ABS(Table1[[#This Row],[Budget_Profit]])
)
)</f>
        <v>0.42</v>
      </c>
      <c r="N536" s="5" t="str">
        <f>IF(Table1[[#This Row],[Profit_Var]]&gt;=0, "Above Budget", "Below Budget")</f>
        <v>Above Budget</v>
      </c>
      <c r="O536">
        <v>134</v>
      </c>
      <c r="P536">
        <v>90</v>
      </c>
      <c r="Q536">
        <f>Table1[[#This Row],[COGS]]-Table1[[#This Row],[Budget_COGS]]</f>
        <v>44</v>
      </c>
      <c r="R536" s="5">
        <f>IF(
Table1[[#This Row],[Budget_COGS]]=0,
"",
IF(
Table1[[#This Row],[Budget_COGS]]&gt;0,
(Table1[[#This Row],[Budget_COGS]]-Table1[[#This Row],[COGS]]) / Table1[[#This Row],[Budget_COGS]],
(Table1[[#This Row],[Budget_COGS]]-Table1[[#This Row],[COGS]]) / ABS(Table1[[#This Row],[Budget_COGS]])
)
)</f>
        <v>-0.48888888888888887</v>
      </c>
      <c r="S536" s="5" t="str">
        <f>IF(Table1[[#This Row],[COGS _Var]]&gt;=0, "Above Budget", "Below Budget")</f>
        <v>Above Budget</v>
      </c>
      <c r="T536">
        <f>Table1[[#This Row],[Actual_Sales]]-Table1[[#This Row],[COGS]]</f>
        <v>207</v>
      </c>
      <c r="U536">
        <v>140</v>
      </c>
      <c r="V536">
        <f>Table1[[#This Row],[Gross_Margin]]-Table1[[#This Row],[Budget_Margin]]</f>
        <v>67</v>
      </c>
      <c r="W536" s="5">
        <f>IF(
Table1[[#This Row],[Budget_Margin]]=0,
"",
IF(
Table1[[#This Row],[Budget_Margin]]&gt;0,
(Table1[[#This Row],[Gross_Margin]]-Table1[[#This Row],[Budget_Margin]]) / Table1[[#This Row],[Budget_Margin]],
(Table1[[#This Row],[Gross_Margin]]-Table1[[#This Row],[Budget_Margin]]) / ABS(Table1[[#This Row],[Budget_Margin]])
)
)</f>
        <v>0.47857142857142859</v>
      </c>
      <c r="X536" s="5" t="str">
        <f>IF(Table1[[#This Row],[Margin_Var]]&gt;=0, "Above Budget", "Below Budget")</f>
        <v>Above Budget</v>
      </c>
      <c r="Y536" s="5">
        <f>IFERROR(Table1[[#This Row],[Gross_Margin]]/Table1[[#This Row],[Actual_Sales]],0)</f>
        <v>0.60703812316715544</v>
      </c>
      <c r="Z536" s="5">
        <f>Table1[[#This Row],[Actual_Profit]]/Table1[[#This Row],[Actual_Sales]]</f>
        <v>0.41642228739002934</v>
      </c>
      <c r="AA536">
        <v>65</v>
      </c>
      <c r="AB536" s="5">
        <f>IFERROR(Table1[[#This Row],[Expenses]]/Table1[[#This Row],[Actual_Sales]],0)</f>
        <v>0.1906158357771261</v>
      </c>
      <c r="AC536">
        <v>41</v>
      </c>
      <c r="AD536">
        <v>690</v>
      </c>
      <c r="AE536" s="5">
        <f>IFERROR(Table1[[#This Row],[Inventory]]/Table1[[#This Row],[Actual_Sales]],0)</f>
        <v>2.0234604105571847</v>
      </c>
    </row>
    <row r="537" spans="1:31" x14ac:dyDescent="0.25">
      <c r="A537">
        <v>2428</v>
      </c>
      <c r="B537">
        <v>715</v>
      </c>
      <c r="C537">
        <v>8</v>
      </c>
      <c r="D537" s="2">
        <v>40575</v>
      </c>
      <c r="E537">
        <v>185</v>
      </c>
      <c r="F537">
        <v>150</v>
      </c>
      <c r="G537">
        <f>Table1[[#This Row],[Actual_Sales]]-Table1[[#This Row],[Budget_Sales]]</f>
        <v>35</v>
      </c>
      <c r="H537" s="5">
        <f>IF(
Table1[[#This Row],[Budget_Sales]]=0,
"",
IF(
Table1[[#This Row],[Budget_Sales]]&gt;0,
(Table1[[#This Row],[Actual_Sales]]-Table1[[#This Row],[Budget_Sales]])/Table1[[#This Row],[Budget_Sales]],
(Table1[[#This Row],[Actual_Sales]]-Table1[[#This Row],[Budget_Sales]])/ABS(Table1[[#This Row],[Budget_Sales]])
)
)</f>
        <v>0.23333333333333334</v>
      </c>
      <c r="I537" s="5" t="str">
        <f>IF(Table1[[#This Row],[Sales_Var]]&gt;=0,"Above Budget","Below Budget")</f>
        <v>Above Budget</v>
      </c>
      <c r="J537">
        <f>Table1[[#This Row],[Actual_Sales]]-(Table1[[#This Row],[COGS]]+Table1[[#This Row],[Expenses]])</f>
        <v>77</v>
      </c>
      <c r="K537">
        <v>80</v>
      </c>
      <c r="L537">
        <f>Table1[[#This Row],[Actual_Profit]]-Table1[[#This Row],[Budget_Profit]]</f>
        <v>-3</v>
      </c>
      <c r="M537" s="5">
        <f>IF(
Table1[[#This Row],[Budget_Profit]]=0,
"",
IF(
Table1[[#This Row],[Budget_Profit]]&gt;0,
(Table1[[#This Row],[Actual_Profit]]-Table1[[#This Row],[Budget_Profit]])/Table1[[#This Row],[Budget_Profit]],
(Table1[[#This Row],[Actual_Profit]]-Table1[[#This Row],[Budget_Profit]])/ABS(Table1[[#This Row],[Budget_Profit]])
)
)</f>
        <v>-3.7499999999999999E-2</v>
      </c>
      <c r="N537" s="5" t="str">
        <f>IF(Table1[[#This Row],[Profit_Var]]&gt;=0, "Above Budget", "Below Budget")</f>
        <v>Below Budget</v>
      </c>
      <c r="O537">
        <v>65</v>
      </c>
      <c r="P537">
        <v>50</v>
      </c>
      <c r="Q537">
        <f>Table1[[#This Row],[COGS]]-Table1[[#This Row],[Budget_COGS]]</f>
        <v>15</v>
      </c>
      <c r="R537" s="5">
        <f>IF(
Table1[[#This Row],[Budget_COGS]]=0,
"",
IF(
Table1[[#This Row],[Budget_COGS]]&gt;0,
(Table1[[#This Row],[Budget_COGS]]-Table1[[#This Row],[COGS]]) / Table1[[#This Row],[Budget_COGS]],
(Table1[[#This Row],[Budget_COGS]]-Table1[[#This Row],[COGS]]) / ABS(Table1[[#This Row],[Budget_COGS]])
)
)</f>
        <v>-0.3</v>
      </c>
      <c r="S537" s="5" t="str">
        <f>IF(Table1[[#This Row],[COGS _Var]]&gt;=0, "Above Budget", "Below Budget")</f>
        <v>Above Budget</v>
      </c>
      <c r="T537">
        <f>Table1[[#This Row],[Actual_Sales]]-Table1[[#This Row],[COGS]]</f>
        <v>120</v>
      </c>
      <c r="U537">
        <v>100</v>
      </c>
      <c r="V537">
        <f>Table1[[#This Row],[Gross_Margin]]-Table1[[#This Row],[Budget_Margin]]</f>
        <v>20</v>
      </c>
      <c r="W537" s="5">
        <f>IF(
Table1[[#This Row],[Budget_Margin]]=0,
"",
IF(
Table1[[#This Row],[Budget_Margin]]&gt;0,
(Table1[[#This Row],[Gross_Margin]]-Table1[[#This Row],[Budget_Margin]]) / Table1[[#This Row],[Budget_Margin]],
(Table1[[#This Row],[Gross_Margin]]-Table1[[#This Row],[Budget_Margin]]) / ABS(Table1[[#This Row],[Budget_Margin]])
)
)</f>
        <v>0.2</v>
      </c>
      <c r="X537" s="5" t="str">
        <f>IF(Table1[[#This Row],[Margin_Var]]&gt;=0, "Above Budget", "Below Budget")</f>
        <v>Above Budget</v>
      </c>
      <c r="Y537" s="5">
        <f>IFERROR(Table1[[#This Row],[Gross_Margin]]/Table1[[#This Row],[Actual_Sales]],0)</f>
        <v>0.64864864864864868</v>
      </c>
      <c r="Z537" s="5">
        <f>Table1[[#This Row],[Actual_Profit]]/Table1[[#This Row],[Actual_Sales]]</f>
        <v>0.41621621621621624</v>
      </c>
      <c r="AA537">
        <v>43</v>
      </c>
      <c r="AB537" s="5">
        <f>IFERROR(Table1[[#This Row],[Expenses]]/Table1[[#This Row],[Actual_Sales]],0)</f>
        <v>0.23243243243243245</v>
      </c>
      <c r="AC537">
        <v>20</v>
      </c>
      <c r="AD537">
        <v>372</v>
      </c>
      <c r="AE537" s="5">
        <f>IFERROR(Table1[[#This Row],[Inventory]]/Table1[[#This Row],[Actual_Sales]],0)</f>
        <v>2.0108108108108107</v>
      </c>
    </row>
    <row r="538" spans="1:31" x14ac:dyDescent="0.25">
      <c r="A538">
        <v>2305</v>
      </c>
      <c r="B538">
        <v>206</v>
      </c>
      <c r="C538">
        <v>11</v>
      </c>
      <c r="D538" s="2">
        <v>40575</v>
      </c>
      <c r="E538">
        <v>185</v>
      </c>
      <c r="F538">
        <v>110</v>
      </c>
      <c r="G538">
        <f>Table1[[#This Row],[Actual_Sales]]-Table1[[#This Row],[Budget_Sales]]</f>
        <v>75</v>
      </c>
      <c r="H538" s="5">
        <f>IF(
Table1[[#This Row],[Budget_Sales]]=0,
"",
IF(
Table1[[#This Row],[Budget_Sales]]&gt;0,
(Table1[[#This Row],[Actual_Sales]]-Table1[[#This Row],[Budget_Sales]])/Table1[[#This Row],[Budget_Sales]],
(Table1[[#This Row],[Actual_Sales]]-Table1[[#This Row],[Budget_Sales]])/ABS(Table1[[#This Row],[Budget_Sales]])
)
)</f>
        <v>0.68181818181818177</v>
      </c>
      <c r="I538" s="5" t="str">
        <f>IF(Table1[[#This Row],[Sales_Var]]&gt;=0,"Above Budget","Below Budget")</f>
        <v>Above Budget</v>
      </c>
      <c r="J538">
        <f>Table1[[#This Row],[Actual_Sales]]-(Table1[[#This Row],[COGS]]+Table1[[#This Row],[Expenses]])</f>
        <v>77</v>
      </c>
      <c r="K538">
        <v>40</v>
      </c>
      <c r="L538">
        <f>Table1[[#This Row],[Actual_Profit]]-Table1[[#This Row],[Budget_Profit]]</f>
        <v>37</v>
      </c>
      <c r="M538" s="5">
        <f>IF(
Table1[[#This Row],[Budget_Profit]]=0,
"",
IF(
Table1[[#This Row],[Budget_Profit]]&gt;0,
(Table1[[#This Row],[Actual_Profit]]-Table1[[#This Row],[Budget_Profit]])/Table1[[#This Row],[Budget_Profit]],
(Table1[[#This Row],[Actual_Profit]]-Table1[[#This Row],[Budget_Profit]])/ABS(Table1[[#This Row],[Budget_Profit]])
)
)</f>
        <v>0.92500000000000004</v>
      </c>
      <c r="N538" s="5" t="str">
        <f>IF(Table1[[#This Row],[Profit_Var]]&gt;=0, "Above Budget", "Below Budget")</f>
        <v>Above Budget</v>
      </c>
      <c r="O538">
        <v>65</v>
      </c>
      <c r="P538">
        <v>40</v>
      </c>
      <c r="Q538">
        <f>Table1[[#This Row],[COGS]]-Table1[[#This Row],[Budget_COGS]]</f>
        <v>25</v>
      </c>
      <c r="R538" s="5">
        <f>IF(
Table1[[#This Row],[Budget_COGS]]=0,
"",
IF(
Table1[[#This Row],[Budget_COGS]]&gt;0,
(Table1[[#This Row],[Budget_COGS]]-Table1[[#This Row],[COGS]]) / Table1[[#This Row],[Budget_COGS]],
(Table1[[#This Row],[Budget_COGS]]-Table1[[#This Row],[COGS]]) / ABS(Table1[[#This Row],[Budget_COGS]])
)
)</f>
        <v>-0.625</v>
      </c>
      <c r="S538" s="5" t="str">
        <f>IF(Table1[[#This Row],[COGS _Var]]&gt;=0, "Above Budget", "Below Budget")</f>
        <v>Above Budget</v>
      </c>
      <c r="T538">
        <f>Table1[[#This Row],[Actual_Sales]]-Table1[[#This Row],[COGS]]</f>
        <v>120</v>
      </c>
      <c r="U538">
        <v>70</v>
      </c>
      <c r="V538">
        <f>Table1[[#This Row],[Gross_Margin]]-Table1[[#This Row],[Budget_Margin]]</f>
        <v>50</v>
      </c>
      <c r="W538" s="5">
        <f>IF(
Table1[[#This Row],[Budget_Margin]]=0,
"",
IF(
Table1[[#This Row],[Budget_Margin]]&gt;0,
(Table1[[#This Row],[Gross_Margin]]-Table1[[#This Row],[Budget_Margin]]) / Table1[[#This Row],[Budget_Margin]],
(Table1[[#This Row],[Gross_Margin]]-Table1[[#This Row],[Budget_Margin]]) / ABS(Table1[[#This Row],[Budget_Margin]])
)
)</f>
        <v>0.7142857142857143</v>
      </c>
      <c r="X538" s="5" t="str">
        <f>IF(Table1[[#This Row],[Margin_Var]]&gt;=0, "Above Budget", "Below Budget")</f>
        <v>Above Budget</v>
      </c>
      <c r="Y538" s="5">
        <f>IFERROR(Table1[[#This Row],[Gross_Margin]]/Table1[[#This Row],[Actual_Sales]],0)</f>
        <v>0.64864864864864868</v>
      </c>
      <c r="Z538" s="5">
        <f>Table1[[#This Row],[Actual_Profit]]/Table1[[#This Row],[Actual_Sales]]</f>
        <v>0.41621621621621624</v>
      </c>
      <c r="AA538">
        <v>43</v>
      </c>
      <c r="AB538" s="5">
        <f>IFERROR(Table1[[#This Row],[Expenses]]/Table1[[#This Row],[Actual_Sales]],0)</f>
        <v>0.23243243243243245</v>
      </c>
      <c r="AC538">
        <v>20</v>
      </c>
      <c r="AD538">
        <v>372</v>
      </c>
      <c r="AE538" s="5">
        <f>IFERROR(Table1[[#This Row],[Inventory]]/Table1[[#This Row],[Actual_Sales]],0)</f>
        <v>2.0108108108108107</v>
      </c>
    </row>
    <row r="539" spans="1:31" x14ac:dyDescent="0.25">
      <c r="A539">
        <v>2543</v>
      </c>
      <c r="B539">
        <v>504</v>
      </c>
      <c r="C539">
        <v>5</v>
      </c>
      <c r="D539" s="2">
        <v>40603</v>
      </c>
      <c r="E539">
        <v>178</v>
      </c>
      <c r="F539">
        <v>140</v>
      </c>
      <c r="G539">
        <f>Table1[[#This Row],[Actual_Sales]]-Table1[[#This Row],[Budget_Sales]]</f>
        <v>38</v>
      </c>
      <c r="H539" s="5">
        <f>IF(
Table1[[#This Row],[Budget_Sales]]=0,
"",
IF(
Table1[[#This Row],[Budget_Sales]]&gt;0,
(Table1[[#This Row],[Actual_Sales]]-Table1[[#This Row],[Budget_Sales]])/Table1[[#This Row],[Budget_Sales]],
(Table1[[#This Row],[Actual_Sales]]-Table1[[#This Row],[Budget_Sales]])/ABS(Table1[[#This Row],[Budget_Sales]])
)
)</f>
        <v>0.27142857142857141</v>
      </c>
      <c r="I539" s="5" t="str">
        <f>IF(Table1[[#This Row],[Sales_Var]]&gt;=0,"Above Budget","Below Budget")</f>
        <v>Above Budget</v>
      </c>
      <c r="J539">
        <f>Table1[[#This Row],[Actual_Sales]]-(Table1[[#This Row],[COGS]]+Table1[[#This Row],[Expenses]])</f>
        <v>74</v>
      </c>
      <c r="K539">
        <v>70</v>
      </c>
      <c r="L539">
        <f>Table1[[#This Row],[Actual_Profit]]-Table1[[#This Row],[Budget_Profit]]</f>
        <v>4</v>
      </c>
      <c r="M539" s="5">
        <f>IF(
Table1[[#This Row],[Budget_Profit]]=0,
"",
IF(
Table1[[#This Row],[Budget_Profit]]&gt;0,
(Table1[[#This Row],[Actual_Profit]]-Table1[[#This Row],[Budget_Profit]])/Table1[[#This Row],[Budget_Profit]],
(Table1[[#This Row],[Actual_Profit]]-Table1[[#This Row],[Budget_Profit]])/ABS(Table1[[#This Row],[Budget_Profit]])
)
)</f>
        <v>5.7142857142857141E-2</v>
      </c>
      <c r="N539" s="5" t="str">
        <f>IF(Table1[[#This Row],[Profit_Var]]&gt;=0, "Above Budget", "Below Budget")</f>
        <v>Above Budget</v>
      </c>
      <c r="O539">
        <v>62</v>
      </c>
      <c r="P539">
        <v>50</v>
      </c>
      <c r="Q539">
        <f>Table1[[#This Row],[COGS]]-Table1[[#This Row],[Budget_COGS]]</f>
        <v>12</v>
      </c>
      <c r="R539" s="5">
        <f>IF(
Table1[[#This Row],[Budget_COGS]]=0,
"",
IF(
Table1[[#This Row],[Budget_COGS]]&gt;0,
(Table1[[#This Row],[Budget_COGS]]-Table1[[#This Row],[COGS]]) / Table1[[#This Row],[Budget_COGS]],
(Table1[[#This Row],[Budget_COGS]]-Table1[[#This Row],[COGS]]) / ABS(Table1[[#This Row],[Budget_COGS]])
)
)</f>
        <v>-0.24</v>
      </c>
      <c r="S539" s="5" t="str">
        <f>IF(Table1[[#This Row],[COGS _Var]]&gt;=0, "Above Budget", "Below Budget")</f>
        <v>Above Budget</v>
      </c>
      <c r="T539">
        <f>Table1[[#This Row],[Actual_Sales]]-Table1[[#This Row],[COGS]]</f>
        <v>116</v>
      </c>
      <c r="U539">
        <v>90</v>
      </c>
      <c r="V539">
        <f>Table1[[#This Row],[Gross_Margin]]-Table1[[#This Row],[Budget_Margin]]</f>
        <v>26</v>
      </c>
      <c r="W539" s="5">
        <f>IF(
Table1[[#This Row],[Budget_Margin]]=0,
"",
IF(
Table1[[#This Row],[Budget_Margin]]&gt;0,
(Table1[[#This Row],[Gross_Margin]]-Table1[[#This Row],[Budget_Margin]]) / Table1[[#This Row],[Budget_Margin]],
(Table1[[#This Row],[Gross_Margin]]-Table1[[#This Row],[Budget_Margin]]) / ABS(Table1[[#This Row],[Budget_Margin]])
)
)</f>
        <v>0.28888888888888886</v>
      </c>
      <c r="X539" s="5" t="str">
        <f>IF(Table1[[#This Row],[Margin_Var]]&gt;=0, "Above Budget", "Below Budget")</f>
        <v>Above Budget</v>
      </c>
      <c r="Y539" s="5">
        <f>IFERROR(Table1[[#This Row],[Gross_Margin]]/Table1[[#This Row],[Actual_Sales]],0)</f>
        <v>0.651685393258427</v>
      </c>
      <c r="Z539" s="5">
        <f>Table1[[#This Row],[Actual_Profit]]/Table1[[#This Row],[Actual_Sales]]</f>
        <v>0.4157303370786517</v>
      </c>
      <c r="AA539">
        <v>42</v>
      </c>
      <c r="AB539" s="5">
        <f>IFERROR(Table1[[#This Row],[Expenses]]/Table1[[#This Row],[Actual_Sales]],0)</f>
        <v>0.23595505617977527</v>
      </c>
      <c r="AC539">
        <v>19</v>
      </c>
      <c r="AD539">
        <v>346</v>
      </c>
      <c r="AE539" s="5">
        <f>IFERROR(Table1[[#This Row],[Inventory]]/Table1[[#This Row],[Actual_Sales]],0)</f>
        <v>1.9438202247191012</v>
      </c>
    </row>
    <row r="540" spans="1:31" x14ac:dyDescent="0.25">
      <c r="A540">
        <v>2639</v>
      </c>
      <c r="B540">
        <v>920</v>
      </c>
      <c r="C540">
        <v>8</v>
      </c>
      <c r="D540" s="2">
        <v>40603</v>
      </c>
      <c r="E540">
        <v>178</v>
      </c>
      <c r="F540">
        <v>140</v>
      </c>
      <c r="G540">
        <f>Table1[[#This Row],[Actual_Sales]]-Table1[[#This Row],[Budget_Sales]]</f>
        <v>38</v>
      </c>
      <c r="H540" s="5">
        <f>IF(
Table1[[#This Row],[Budget_Sales]]=0,
"",
IF(
Table1[[#This Row],[Budget_Sales]]&gt;0,
(Table1[[#This Row],[Actual_Sales]]-Table1[[#This Row],[Budget_Sales]])/Table1[[#This Row],[Budget_Sales]],
(Table1[[#This Row],[Actual_Sales]]-Table1[[#This Row],[Budget_Sales]])/ABS(Table1[[#This Row],[Budget_Sales]])
)
)</f>
        <v>0.27142857142857141</v>
      </c>
      <c r="I540" s="5" t="str">
        <f>IF(Table1[[#This Row],[Sales_Var]]&gt;=0,"Above Budget","Below Budget")</f>
        <v>Above Budget</v>
      </c>
      <c r="J540">
        <f>Table1[[#This Row],[Actual_Sales]]-(Table1[[#This Row],[COGS]]+Table1[[#This Row],[Expenses]])</f>
        <v>74</v>
      </c>
      <c r="K540">
        <v>70</v>
      </c>
      <c r="L540">
        <f>Table1[[#This Row],[Actual_Profit]]-Table1[[#This Row],[Budget_Profit]]</f>
        <v>4</v>
      </c>
      <c r="M540" s="5">
        <f>IF(
Table1[[#This Row],[Budget_Profit]]=0,
"",
IF(
Table1[[#This Row],[Budget_Profit]]&gt;0,
(Table1[[#This Row],[Actual_Profit]]-Table1[[#This Row],[Budget_Profit]])/Table1[[#This Row],[Budget_Profit]],
(Table1[[#This Row],[Actual_Profit]]-Table1[[#This Row],[Budget_Profit]])/ABS(Table1[[#This Row],[Budget_Profit]])
)
)</f>
        <v>5.7142857142857141E-2</v>
      </c>
      <c r="N540" s="5" t="str">
        <f>IF(Table1[[#This Row],[Profit_Var]]&gt;=0, "Above Budget", "Below Budget")</f>
        <v>Above Budget</v>
      </c>
      <c r="O540">
        <v>62</v>
      </c>
      <c r="P540">
        <v>50</v>
      </c>
      <c r="Q540">
        <f>Table1[[#This Row],[COGS]]-Table1[[#This Row],[Budget_COGS]]</f>
        <v>12</v>
      </c>
      <c r="R540" s="5">
        <f>IF(
Table1[[#This Row],[Budget_COGS]]=0,
"",
IF(
Table1[[#This Row],[Budget_COGS]]&gt;0,
(Table1[[#This Row],[Budget_COGS]]-Table1[[#This Row],[COGS]]) / Table1[[#This Row],[Budget_COGS]],
(Table1[[#This Row],[Budget_COGS]]-Table1[[#This Row],[COGS]]) / ABS(Table1[[#This Row],[Budget_COGS]])
)
)</f>
        <v>-0.24</v>
      </c>
      <c r="S540" s="5" t="str">
        <f>IF(Table1[[#This Row],[COGS _Var]]&gt;=0, "Above Budget", "Below Budget")</f>
        <v>Above Budget</v>
      </c>
      <c r="T540">
        <f>Table1[[#This Row],[Actual_Sales]]-Table1[[#This Row],[COGS]]</f>
        <v>116</v>
      </c>
      <c r="U540">
        <v>90</v>
      </c>
      <c r="V540">
        <f>Table1[[#This Row],[Gross_Margin]]-Table1[[#This Row],[Budget_Margin]]</f>
        <v>26</v>
      </c>
      <c r="W540" s="5">
        <f>IF(
Table1[[#This Row],[Budget_Margin]]=0,
"",
IF(
Table1[[#This Row],[Budget_Margin]]&gt;0,
(Table1[[#This Row],[Gross_Margin]]-Table1[[#This Row],[Budget_Margin]]) / Table1[[#This Row],[Budget_Margin]],
(Table1[[#This Row],[Gross_Margin]]-Table1[[#This Row],[Budget_Margin]]) / ABS(Table1[[#This Row],[Budget_Margin]])
)
)</f>
        <v>0.28888888888888886</v>
      </c>
      <c r="X540" s="5" t="str">
        <f>IF(Table1[[#This Row],[Margin_Var]]&gt;=0, "Above Budget", "Below Budget")</f>
        <v>Above Budget</v>
      </c>
      <c r="Y540" s="5">
        <f>IFERROR(Table1[[#This Row],[Gross_Margin]]/Table1[[#This Row],[Actual_Sales]],0)</f>
        <v>0.651685393258427</v>
      </c>
      <c r="Z540" s="5">
        <f>Table1[[#This Row],[Actual_Profit]]/Table1[[#This Row],[Actual_Sales]]</f>
        <v>0.4157303370786517</v>
      </c>
      <c r="AA540">
        <v>42</v>
      </c>
      <c r="AB540" s="5">
        <f>IFERROR(Table1[[#This Row],[Expenses]]/Table1[[#This Row],[Actual_Sales]],0)</f>
        <v>0.23595505617977527</v>
      </c>
      <c r="AC540">
        <v>19</v>
      </c>
      <c r="AD540">
        <v>346</v>
      </c>
      <c r="AE540" s="5">
        <f>IFERROR(Table1[[#This Row],[Inventory]]/Table1[[#This Row],[Actual_Sales]],0)</f>
        <v>1.9438202247191012</v>
      </c>
    </row>
    <row r="541" spans="1:31" x14ac:dyDescent="0.25">
      <c r="A541">
        <v>3903</v>
      </c>
      <c r="B541">
        <v>213</v>
      </c>
      <c r="C541">
        <v>2</v>
      </c>
      <c r="D541" s="2">
        <v>40848</v>
      </c>
      <c r="E541">
        <v>664</v>
      </c>
      <c r="F541">
        <v>740</v>
      </c>
      <c r="G541">
        <f>Table1[[#This Row],[Actual_Sales]]-Table1[[#This Row],[Budget_Sales]]</f>
        <v>-76</v>
      </c>
      <c r="H541" s="5">
        <f>IF(
Table1[[#This Row],[Budget_Sales]]=0,
"",
IF(
Table1[[#This Row],[Budget_Sales]]&gt;0,
(Table1[[#This Row],[Actual_Sales]]-Table1[[#This Row],[Budget_Sales]])/Table1[[#This Row],[Budget_Sales]],
(Table1[[#This Row],[Actual_Sales]]-Table1[[#This Row],[Budget_Sales]])/ABS(Table1[[#This Row],[Budget_Sales]])
)
)</f>
        <v>-0.10270270270270271</v>
      </c>
      <c r="I541" s="5" t="str">
        <f>IF(Table1[[#This Row],[Sales_Var]]&gt;=0,"Above Budget","Below Budget")</f>
        <v>Below Budget</v>
      </c>
      <c r="J541">
        <f>Table1[[#This Row],[Actual_Sales]]-(Table1[[#This Row],[COGS]]+Table1[[#This Row],[Expenses]])</f>
        <v>276</v>
      </c>
      <c r="K541">
        <v>310</v>
      </c>
      <c r="L541">
        <f>Table1[[#This Row],[Actual_Profit]]-Table1[[#This Row],[Budget_Profit]]</f>
        <v>-34</v>
      </c>
      <c r="M541" s="5">
        <f>IF(
Table1[[#This Row],[Budget_Profit]]=0,
"",
IF(
Table1[[#This Row],[Budget_Profit]]&gt;0,
(Table1[[#This Row],[Actual_Profit]]-Table1[[#This Row],[Budget_Profit]])/Table1[[#This Row],[Budget_Profit]],
(Table1[[#This Row],[Actual_Profit]]-Table1[[#This Row],[Budget_Profit]])/ABS(Table1[[#This Row],[Budget_Profit]])
)
)</f>
        <v>-0.10967741935483871</v>
      </c>
      <c r="N541" s="5" t="str">
        <f>IF(Table1[[#This Row],[Profit_Var]]&gt;=0, "Above Budget", "Below Budget")</f>
        <v>Below Budget</v>
      </c>
      <c r="O541">
        <v>249</v>
      </c>
      <c r="P541">
        <v>290</v>
      </c>
      <c r="Q541">
        <f>Table1[[#This Row],[COGS]]-Table1[[#This Row],[Budget_COGS]]</f>
        <v>-41</v>
      </c>
      <c r="R541" s="5">
        <f>IF(
Table1[[#This Row],[Budget_COGS]]=0,
"",
IF(
Table1[[#This Row],[Budget_COGS]]&gt;0,
(Table1[[#This Row],[Budget_COGS]]-Table1[[#This Row],[COGS]]) / Table1[[#This Row],[Budget_COGS]],
(Table1[[#This Row],[Budget_COGS]]-Table1[[#This Row],[COGS]]) / ABS(Table1[[#This Row],[Budget_COGS]])
)
)</f>
        <v>0.14137931034482759</v>
      </c>
      <c r="S541" s="5" t="str">
        <f>IF(Table1[[#This Row],[COGS _Var]]&gt;=0, "Above Budget", "Below Budget")</f>
        <v>Below Budget</v>
      </c>
      <c r="T541">
        <f>Table1[[#This Row],[Actual_Sales]]-Table1[[#This Row],[COGS]]</f>
        <v>415</v>
      </c>
      <c r="U541">
        <v>450</v>
      </c>
      <c r="V541">
        <f>Table1[[#This Row],[Gross_Margin]]-Table1[[#This Row],[Budget_Margin]]</f>
        <v>-35</v>
      </c>
      <c r="W541" s="5">
        <f>IF(
Table1[[#This Row],[Budget_Margin]]=0,
"",
IF(
Table1[[#This Row],[Budget_Margin]]&gt;0,
(Table1[[#This Row],[Gross_Margin]]-Table1[[#This Row],[Budget_Margin]]) / Table1[[#This Row],[Budget_Margin]],
(Table1[[#This Row],[Gross_Margin]]-Table1[[#This Row],[Budget_Margin]]) / ABS(Table1[[#This Row],[Budget_Margin]])
)
)</f>
        <v>-7.7777777777777779E-2</v>
      </c>
      <c r="X541" s="5" t="str">
        <f>IF(Table1[[#This Row],[Margin_Var]]&gt;=0, "Above Budget", "Below Budget")</f>
        <v>Below Budget</v>
      </c>
      <c r="Y541" s="5">
        <f>IFERROR(Table1[[#This Row],[Gross_Margin]]/Table1[[#This Row],[Actual_Sales]],0)</f>
        <v>0.625</v>
      </c>
      <c r="Z541" s="5">
        <f>Table1[[#This Row],[Actual_Profit]]/Table1[[#This Row],[Actual_Sales]]</f>
        <v>0.41566265060240964</v>
      </c>
      <c r="AA541">
        <v>139</v>
      </c>
      <c r="AB541" s="5">
        <f>IFERROR(Table1[[#This Row],[Expenses]]/Table1[[#This Row],[Actual_Sales]],0)</f>
        <v>0.20933734939759036</v>
      </c>
      <c r="AC541">
        <v>87</v>
      </c>
      <c r="AD541">
        <v>2580</v>
      </c>
      <c r="AE541" s="5">
        <f>IFERROR(Table1[[#This Row],[Inventory]]/Table1[[#This Row],[Actual_Sales]],0)</f>
        <v>3.8855421686746987</v>
      </c>
    </row>
    <row r="542" spans="1:31" x14ac:dyDescent="0.25">
      <c r="A542">
        <v>3770</v>
      </c>
      <c r="B542">
        <v>435</v>
      </c>
      <c r="C542">
        <v>6</v>
      </c>
      <c r="D542" s="2">
        <v>40817</v>
      </c>
      <c r="E542">
        <v>106</v>
      </c>
      <c r="F542">
        <v>80</v>
      </c>
      <c r="G542">
        <f>Table1[[#This Row],[Actual_Sales]]-Table1[[#This Row],[Budget_Sales]]</f>
        <v>26</v>
      </c>
      <c r="H542" s="5">
        <f>IF(
Table1[[#This Row],[Budget_Sales]]=0,
"",
IF(
Table1[[#This Row],[Budget_Sales]]&gt;0,
(Table1[[#This Row],[Actual_Sales]]-Table1[[#This Row],[Budget_Sales]])/Table1[[#This Row],[Budget_Sales]],
(Table1[[#This Row],[Actual_Sales]]-Table1[[#This Row],[Budget_Sales]])/ABS(Table1[[#This Row],[Budget_Sales]])
)
)</f>
        <v>0.32500000000000001</v>
      </c>
      <c r="I542" s="5" t="str">
        <f>IF(Table1[[#This Row],[Sales_Var]]&gt;=0,"Above Budget","Below Budget")</f>
        <v>Above Budget</v>
      </c>
      <c r="J542">
        <f>Table1[[#This Row],[Actual_Sales]]-(Table1[[#This Row],[COGS]]+Table1[[#This Row],[Expenses]])</f>
        <v>44</v>
      </c>
      <c r="K542">
        <v>60</v>
      </c>
      <c r="L542">
        <f>Table1[[#This Row],[Actual_Profit]]-Table1[[#This Row],[Budget_Profit]]</f>
        <v>-16</v>
      </c>
      <c r="M542" s="5">
        <f>IF(
Table1[[#This Row],[Budget_Profit]]=0,
"",
IF(
Table1[[#This Row],[Budget_Profit]]&gt;0,
(Table1[[#This Row],[Actual_Profit]]-Table1[[#This Row],[Budget_Profit]])/Table1[[#This Row],[Budget_Profit]],
(Table1[[#This Row],[Actual_Profit]]-Table1[[#This Row],[Budget_Profit]])/ABS(Table1[[#This Row],[Budget_Profit]])
)
)</f>
        <v>-0.26666666666666666</v>
      </c>
      <c r="N542" s="5" t="str">
        <f>IF(Table1[[#This Row],[Profit_Var]]&gt;=0, "Above Budget", "Below Budget")</f>
        <v>Below Budget</v>
      </c>
      <c r="O542">
        <v>40</v>
      </c>
      <c r="P542">
        <v>20</v>
      </c>
      <c r="Q542">
        <f>Table1[[#This Row],[COGS]]-Table1[[#This Row],[Budget_COGS]]</f>
        <v>20</v>
      </c>
      <c r="R542" s="5">
        <f>IF(
Table1[[#This Row],[Budget_COGS]]=0,
"",
IF(
Table1[[#This Row],[Budget_COGS]]&gt;0,
(Table1[[#This Row],[Budget_COGS]]-Table1[[#This Row],[COGS]]) / Table1[[#This Row],[Budget_COGS]],
(Table1[[#This Row],[Budget_COGS]]-Table1[[#This Row],[COGS]]) / ABS(Table1[[#This Row],[Budget_COGS]])
)
)</f>
        <v>-1</v>
      </c>
      <c r="S542" s="5" t="str">
        <f>IF(Table1[[#This Row],[COGS _Var]]&gt;=0, "Above Budget", "Below Budget")</f>
        <v>Above Budget</v>
      </c>
      <c r="T542">
        <f>Table1[[#This Row],[Actual_Sales]]-Table1[[#This Row],[COGS]]</f>
        <v>66</v>
      </c>
      <c r="U542">
        <v>60</v>
      </c>
      <c r="V542">
        <f>Table1[[#This Row],[Gross_Margin]]-Table1[[#This Row],[Budget_Margin]]</f>
        <v>6</v>
      </c>
      <c r="W542" s="5">
        <f>IF(
Table1[[#This Row],[Budget_Margin]]=0,
"",
IF(
Table1[[#This Row],[Budget_Margin]]&gt;0,
(Table1[[#This Row],[Gross_Margin]]-Table1[[#This Row],[Budget_Margin]]) / Table1[[#This Row],[Budget_Margin]],
(Table1[[#This Row],[Gross_Margin]]-Table1[[#This Row],[Budget_Margin]]) / ABS(Table1[[#This Row],[Budget_Margin]])
)
)</f>
        <v>0.1</v>
      </c>
      <c r="X542" s="5" t="str">
        <f>IF(Table1[[#This Row],[Margin_Var]]&gt;=0, "Above Budget", "Below Budget")</f>
        <v>Above Budget</v>
      </c>
      <c r="Y542" s="5">
        <f>IFERROR(Table1[[#This Row],[Gross_Margin]]/Table1[[#This Row],[Actual_Sales]],0)</f>
        <v>0.62264150943396224</v>
      </c>
      <c r="Z542" s="5">
        <f>Table1[[#This Row],[Actual_Profit]]/Table1[[#This Row],[Actual_Sales]]</f>
        <v>0.41509433962264153</v>
      </c>
      <c r="AA542">
        <v>22</v>
      </c>
      <c r="AB542" s="5">
        <f>IFERROR(Table1[[#This Row],[Expenses]]/Table1[[#This Row],[Actual_Sales]],0)</f>
        <v>0.20754716981132076</v>
      </c>
      <c r="AC542">
        <v>11</v>
      </c>
      <c r="AD542">
        <v>881</v>
      </c>
      <c r="AE542" s="5">
        <f>IFERROR(Table1[[#This Row],[Inventory]]/Table1[[#This Row],[Actual_Sales]],0)</f>
        <v>8.3113207547169807</v>
      </c>
    </row>
    <row r="543" spans="1:31" x14ac:dyDescent="0.25">
      <c r="A543">
        <v>2211</v>
      </c>
      <c r="B543">
        <v>530</v>
      </c>
      <c r="C543">
        <v>9</v>
      </c>
      <c r="D543" s="2">
        <v>40544</v>
      </c>
      <c r="E543">
        <v>506</v>
      </c>
      <c r="F543">
        <v>390</v>
      </c>
      <c r="G543">
        <f>Table1[[#This Row],[Actual_Sales]]-Table1[[#This Row],[Budget_Sales]]</f>
        <v>116</v>
      </c>
      <c r="H543" s="5">
        <f>IF(
Table1[[#This Row],[Budget_Sales]]=0,
"",
IF(
Table1[[#This Row],[Budget_Sales]]&gt;0,
(Table1[[#This Row],[Actual_Sales]]-Table1[[#This Row],[Budget_Sales]])/Table1[[#This Row],[Budget_Sales]],
(Table1[[#This Row],[Actual_Sales]]-Table1[[#This Row],[Budget_Sales]])/ABS(Table1[[#This Row],[Budget_Sales]])
)
)</f>
        <v>0.29743589743589743</v>
      </c>
      <c r="I543" s="5" t="str">
        <f>IF(Table1[[#This Row],[Sales_Var]]&gt;=0,"Above Budget","Below Budget")</f>
        <v>Above Budget</v>
      </c>
      <c r="J543">
        <f>Table1[[#This Row],[Actual_Sales]]-(Table1[[#This Row],[COGS]]+Table1[[#This Row],[Expenses]])</f>
        <v>210</v>
      </c>
      <c r="K543">
        <v>160</v>
      </c>
      <c r="L543">
        <f>Table1[[#This Row],[Actual_Profit]]-Table1[[#This Row],[Budget_Profit]]</f>
        <v>50</v>
      </c>
      <c r="M543" s="5">
        <f>IF(
Table1[[#This Row],[Budget_Profit]]=0,
"",
IF(
Table1[[#This Row],[Budget_Profit]]&gt;0,
(Table1[[#This Row],[Actual_Profit]]-Table1[[#This Row],[Budget_Profit]])/Table1[[#This Row],[Budget_Profit]],
(Table1[[#This Row],[Actual_Profit]]-Table1[[#This Row],[Budget_Profit]])/ABS(Table1[[#This Row],[Budget_Profit]])
)
)</f>
        <v>0.3125</v>
      </c>
      <c r="N543" s="5" t="str">
        <f>IF(Table1[[#This Row],[Profit_Var]]&gt;=0, "Above Budget", "Below Budget")</f>
        <v>Above Budget</v>
      </c>
      <c r="O543">
        <v>207</v>
      </c>
      <c r="P543">
        <v>170</v>
      </c>
      <c r="Q543">
        <f>Table1[[#This Row],[COGS]]-Table1[[#This Row],[Budget_COGS]]</f>
        <v>37</v>
      </c>
      <c r="R543" s="5">
        <f>IF(
Table1[[#This Row],[Budget_COGS]]=0,
"",
IF(
Table1[[#This Row],[Budget_COGS]]&gt;0,
(Table1[[#This Row],[Budget_COGS]]-Table1[[#This Row],[COGS]]) / Table1[[#This Row],[Budget_COGS]],
(Table1[[#This Row],[Budget_COGS]]-Table1[[#This Row],[COGS]]) / ABS(Table1[[#This Row],[Budget_COGS]])
)
)</f>
        <v>-0.21764705882352942</v>
      </c>
      <c r="S543" s="5" t="str">
        <f>IF(Table1[[#This Row],[COGS _Var]]&gt;=0, "Above Budget", "Below Budget")</f>
        <v>Above Budget</v>
      </c>
      <c r="T543">
        <f>Table1[[#This Row],[Actual_Sales]]-Table1[[#This Row],[COGS]]</f>
        <v>299</v>
      </c>
      <c r="U543">
        <v>220</v>
      </c>
      <c r="V543">
        <f>Table1[[#This Row],[Gross_Margin]]-Table1[[#This Row],[Budget_Margin]]</f>
        <v>79</v>
      </c>
      <c r="W543" s="5">
        <f>IF(
Table1[[#This Row],[Budget_Margin]]=0,
"",
IF(
Table1[[#This Row],[Budget_Margin]]&gt;0,
(Table1[[#This Row],[Gross_Margin]]-Table1[[#This Row],[Budget_Margin]]) / Table1[[#This Row],[Budget_Margin]],
(Table1[[#This Row],[Gross_Margin]]-Table1[[#This Row],[Budget_Margin]]) / ABS(Table1[[#This Row],[Budget_Margin]])
)
)</f>
        <v>0.35909090909090907</v>
      </c>
      <c r="X543" s="5" t="str">
        <f>IF(Table1[[#This Row],[Margin_Var]]&gt;=0, "Above Budget", "Below Budget")</f>
        <v>Above Budget</v>
      </c>
      <c r="Y543" s="5">
        <f>IFERROR(Table1[[#This Row],[Gross_Margin]]/Table1[[#This Row],[Actual_Sales]],0)</f>
        <v>0.59090909090909094</v>
      </c>
      <c r="Z543" s="5">
        <f>Table1[[#This Row],[Actual_Profit]]/Table1[[#This Row],[Actual_Sales]]</f>
        <v>0.41501976284584979</v>
      </c>
      <c r="AA543">
        <v>89</v>
      </c>
      <c r="AB543" s="5">
        <f>IFERROR(Table1[[#This Row],[Expenses]]/Table1[[#This Row],[Actual_Sales]],0)</f>
        <v>0.17588932806324112</v>
      </c>
      <c r="AC543">
        <v>64</v>
      </c>
      <c r="AD543">
        <v>965</v>
      </c>
      <c r="AE543" s="5">
        <f>IFERROR(Table1[[#This Row],[Inventory]]/Table1[[#This Row],[Actual_Sales]],0)</f>
        <v>1.9071146245059289</v>
      </c>
    </row>
    <row r="544" spans="1:31" x14ac:dyDescent="0.25">
      <c r="A544">
        <v>2683</v>
      </c>
      <c r="B544">
        <v>314</v>
      </c>
      <c r="C544">
        <v>5</v>
      </c>
      <c r="D544" s="2">
        <v>40634</v>
      </c>
      <c r="E544">
        <v>123</v>
      </c>
      <c r="F544">
        <v>130</v>
      </c>
      <c r="G544">
        <f>Table1[[#This Row],[Actual_Sales]]-Table1[[#This Row],[Budget_Sales]]</f>
        <v>-7</v>
      </c>
      <c r="H544" s="5">
        <f>IF(
Table1[[#This Row],[Budget_Sales]]=0,
"",
IF(
Table1[[#This Row],[Budget_Sales]]&gt;0,
(Table1[[#This Row],[Actual_Sales]]-Table1[[#This Row],[Budget_Sales]])/Table1[[#This Row],[Budget_Sales]],
(Table1[[#This Row],[Actual_Sales]]-Table1[[#This Row],[Budget_Sales]])/ABS(Table1[[#This Row],[Budget_Sales]])
)
)</f>
        <v>-5.3846153846153849E-2</v>
      </c>
      <c r="I544" s="5" t="str">
        <f>IF(Table1[[#This Row],[Sales_Var]]&gt;=0,"Above Budget","Below Budget")</f>
        <v>Below Budget</v>
      </c>
      <c r="J544">
        <f>Table1[[#This Row],[Actual_Sales]]-(Table1[[#This Row],[COGS]]+Table1[[#This Row],[Expenses]])</f>
        <v>51</v>
      </c>
      <c r="K544">
        <v>60</v>
      </c>
      <c r="L544">
        <f>Table1[[#This Row],[Actual_Profit]]-Table1[[#This Row],[Budget_Profit]]</f>
        <v>-9</v>
      </c>
      <c r="M544" s="5">
        <f>IF(
Table1[[#This Row],[Budget_Profit]]=0,
"",
IF(
Table1[[#This Row],[Budget_Profit]]&gt;0,
(Table1[[#This Row],[Actual_Profit]]-Table1[[#This Row],[Budget_Profit]])/Table1[[#This Row],[Budget_Profit]],
(Table1[[#This Row],[Actual_Profit]]-Table1[[#This Row],[Budget_Profit]])/ABS(Table1[[#This Row],[Budget_Profit]])
)
)</f>
        <v>-0.15</v>
      </c>
      <c r="N544" s="5" t="str">
        <f>IF(Table1[[#This Row],[Profit_Var]]&gt;=0, "Above Budget", "Below Budget")</f>
        <v>Below Budget</v>
      </c>
      <c r="O544">
        <v>47</v>
      </c>
      <c r="P544">
        <v>50</v>
      </c>
      <c r="Q544">
        <f>Table1[[#This Row],[COGS]]-Table1[[#This Row],[Budget_COGS]]</f>
        <v>-3</v>
      </c>
      <c r="R544" s="5">
        <f>IF(
Table1[[#This Row],[Budget_COGS]]=0,
"",
IF(
Table1[[#This Row],[Budget_COGS]]&gt;0,
(Table1[[#This Row],[Budget_COGS]]-Table1[[#This Row],[COGS]]) / Table1[[#This Row],[Budget_COGS]],
(Table1[[#This Row],[Budget_COGS]]-Table1[[#This Row],[COGS]]) / ABS(Table1[[#This Row],[Budget_COGS]])
)
)</f>
        <v>0.06</v>
      </c>
      <c r="S544" s="5" t="str">
        <f>IF(Table1[[#This Row],[COGS _Var]]&gt;=0, "Above Budget", "Below Budget")</f>
        <v>Below Budget</v>
      </c>
      <c r="T544">
        <f>Table1[[#This Row],[Actual_Sales]]-Table1[[#This Row],[COGS]]</f>
        <v>76</v>
      </c>
      <c r="U544">
        <v>80</v>
      </c>
      <c r="V544">
        <f>Table1[[#This Row],[Gross_Margin]]-Table1[[#This Row],[Budget_Margin]]</f>
        <v>-4</v>
      </c>
      <c r="W544" s="5">
        <f>IF(
Table1[[#This Row],[Budget_Margin]]=0,
"",
IF(
Table1[[#This Row],[Budget_Margin]]&gt;0,
(Table1[[#This Row],[Gross_Margin]]-Table1[[#This Row],[Budget_Margin]]) / Table1[[#This Row],[Budget_Margin]],
(Table1[[#This Row],[Gross_Margin]]-Table1[[#This Row],[Budget_Margin]]) / ABS(Table1[[#This Row],[Budget_Margin]])
)
)</f>
        <v>-0.05</v>
      </c>
      <c r="X544" s="5" t="str">
        <f>IF(Table1[[#This Row],[Margin_Var]]&gt;=0, "Above Budget", "Below Budget")</f>
        <v>Below Budget</v>
      </c>
      <c r="Y544" s="5">
        <f>IFERROR(Table1[[#This Row],[Gross_Margin]]/Table1[[#This Row],[Actual_Sales]],0)</f>
        <v>0.61788617886178865</v>
      </c>
      <c r="Z544" s="5">
        <f>Table1[[#This Row],[Actual_Profit]]/Table1[[#This Row],[Actual_Sales]]</f>
        <v>0.41463414634146339</v>
      </c>
      <c r="AA544">
        <v>25</v>
      </c>
      <c r="AB544" s="5">
        <f>IFERROR(Table1[[#This Row],[Expenses]]/Table1[[#This Row],[Actual_Sales]],0)</f>
        <v>0.2032520325203252</v>
      </c>
      <c r="AC544">
        <v>13</v>
      </c>
      <c r="AD544">
        <v>821</v>
      </c>
      <c r="AE544" s="5">
        <f>IFERROR(Table1[[#This Row],[Inventory]]/Table1[[#This Row],[Actual_Sales]],0)</f>
        <v>6.6747967479674797</v>
      </c>
    </row>
    <row r="545" spans="1:31" x14ac:dyDescent="0.25">
      <c r="A545">
        <v>2714</v>
      </c>
      <c r="B545">
        <v>435</v>
      </c>
      <c r="C545">
        <v>6</v>
      </c>
      <c r="D545" s="2">
        <v>40634</v>
      </c>
      <c r="E545">
        <v>123</v>
      </c>
      <c r="F545">
        <v>110</v>
      </c>
      <c r="G545">
        <f>Table1[[#This Row],[Actual_Sales]]-Table1[[#This Row],[Budget_Sales]]</f>
        <v>13</v>
      </c>
      <c r="H545" s="5">
        <f>IF(
Table1[[#This Row],[Budget_Sales]]=0,
"",
IF(
Table1[[#This Row],[Budget_Sales]]&gt;0,
(Table1[[#This Row],[Actual_Sales]]-Table1[[#This Row],[Budget_Sales]])/Table1[[#This Row],[Budget_Sales]],
(Table1[[#This Row],[Actual_Sales]]-Table1[[#This Row],[Budget_Sales]])/ABS(Table1[[#This Row],[Budget_Sales]])
)
)</f>
        <v>0.11818181818181818</v>
      </c>
      <c r="I545" s="5" t="str">
        <f>IF(Table1[[#This Row],[Sales_Var]]&gt;=0,"Above Budget","Below Budget")</f>
        <v>Above Budget</v>
      </c>
      <c r="J545">
        <f>Table1[[#This Row],[Actual_Sales]]-(Table1[[#This Row],[COGS]]+Table1[[#This Row],[Expenses]])</f>
        <v>51</v>
      </c>
      <c r="K545">
        <v>50</v>
      </c>
      <c r="L545">
        <f>Table1[[#This Row],[Actual_Profit]]-Table1[[#This Row],[Budget_Profit]]</f>
        <v>1</v>
      </c>
      <c r="M545" s="5">
        <f>IF(
Table1[[#This Row],[Budget_Profit]]=0,
"",
IF(
Table1[[#This Row],[Budget_Profit]]&gt;0,
(Table1[[#This Row],[Actual_Profit]]-Table1[[#This Row],[Budget_Profit]])/Table1[[#This Row],[Budget_Profit]],
(Table1[[#This Row],[Actual_Profit]]-Table1[[#This Row],[Budget_Profit]])/ABS(Table1[[#This Row],[Budget_Profit]])
)
)</f>
        <v>0.02</v>
      </c>
      <c r="N545" s="5" t="str">
        <f>IF(Table1[[#This Row],[Profit_Var]]&gt;=0, "Above Budget", "Below Budget")</f>
        <v>Above Budget</v>
      </c>
      <c r="O545">
        <v>47</v>
      </c>
      <c r="P545">
        <v>40</v>
      </c>
      <c r="Q545">
        <f>Table1[[#This Row],[COGS]]-Table1[[#This Row],[Budget_COGS]]</f>
        <v>7</v>
      </c>
      <c r="R545" s="5">
        <f>IF(
Table1[[#This Row],[Budget_COGS]]=0,
"",
IF(
Table1[[#This Row],[Budget_COGS]]&gt;0,
(Table1[[#This Row],[Budget_COGS]]-Table1[[#This Row],[COGS]]) / Table1[[#This Row],[Budget_COGS]],
(Table1[[#This Row],[Budget_COGS]]-Table1[[#This Row],[COGS]]) / ABS(Table1[[#This Row],[Budget_COGS]])
)
)</f>
        <v>-0.17499999999999999</v>
      </c>
      <c r="S545" s="5" t="str">
        <f>IF(Table1[[#This Row],[COGS _Var]]&gt;=0, "Above Budget", "Below Budget")</f>
        <v>Above Budget</v>
      </c>
      <c r="T545">
        <f>Table1[[#This Row],[Actual_Sales]]-Table1[[#This Row],[COGS]]</f>
        <v>76</v>
      </c>
      <c r="U545">
        <v>70</v>
      </c>
      <c r="V545">
        <f>Table1[[#This Row],[Gross_Margin]]-Table1[[#This Row],[Budget_Margin]]</f>
        <v>6</v>
      </c>
      <c r="W545" s="5">
        <f>IF(
Table1[[#This Row],[Budget_Margin]]=0,
"",
IF(
Table1[[#This Row],[Budget_Margin]]&gt;0,
(Table1[[#This Row],[Gross_Margin]]-Table1[[#This Row],[Budget_Margin]]) / Table1[[#This Row],[Budget_Margin]],
(Table1[[#This Row],[Gross_Margin]]-Table1[[#This Row],[Budget_Margin]]) / ABS(Table1[[#This Row],[Budget_Margin]])
)
)</f>
        <v>8.5714285714285715E-2</v>
      </c>
      <c r="X545" s="5" t="str">
        <f>IF(Table1[[#This Row],[Margin_Var]]&gt;=0, "Above Budget", "Below Budget")</f>
        <v>Above Budget</v>
      </c>
      <c r="Y545" s="5">
        <f>IFERROR(Table1[[#This Row],[Gross_Margin]]/Table1[[#This Row],[Actual_Sales]],0)</f>
        <v>0.61788617886178865</v>
      </c>
      <c r="Z545" s="5">
        <f>Table1[[#This Row],[Actual_Profit]]/Table1[[#This Row],[Actual_Sales]]</f>
        <v>0.41463414634146339</v>
      </c>
      <c r="AA545">
        <v>25</v>
      </c>
      <c r="AB545" s="5">
        <f>IFERROR(Table1[[#This Row],[Expenses]]/Table1[[#This Row],[Actual_Sales]],0)</f>
        <v>0.2032520325203252</v>
      </c>
      <c r="AC545">
        <v>13</v>
      </c>
      <c r="AD545">
        <v>821</v>
      </c>
      <c r="AE545" s="5">
        <f>IFERROR(Table1[[#This Row],[Inventory]]/Table1[[#This Row],[Actual_Sales]],0)</f>
        <v>6.6747967479674797</v>
      </c>
    </row>
    <row r="546" spans="1:31" x14ac:dyDescent="0.25">
      <c r="A546">
        <v>2823</v>
      </c>
      <c r="B546">
        <v>959</v>
      </c>
      <c r="C546">
        <v>11</v>
      </c>
      <c r="D546" s="2">
        <v>40634</v>
      </c>
      <c r="E546">
        <v>123</v>
      </c>
      <c r="F546">
        <v>120</v>
      </c>
      <c r="G546">
        <f>Table1[[#This Row],[Actual_Sales]]-Table1[[#This Row],[Budget_Sales]]</f>
        <v>3</v>
      </c>
      <c r="H546" s="5">
        <f>IF(
Table1[[#This Row],[Budget_Sales]]=0,
"",
IF(
Table1[[#This Row],[Budget_Sales]]&gt;0,
(Table1[[#This Row],[Actual_Sales]]-Table1[[#This Row],[Budget_Sales]])/Table1[[#This Row],[Budget_Sales]],
(Table1[[#This Row],[Actual_Sales]]-Table1[[#This Row],[Budget_Sales]])/ABS(Table1[[#This Row],[Budget_Sales]])
)
)</f>
        <v>2.5000000000000001E-2</v>
      </c>
      <c r="I546" s="5" t="str">
        <f>IF(Table1[[#This Row],[Sales_Var]]&gt;=0,"Above Budget","Below Budget")</f>
        <v>Above Budget</v>
      </c>
      <c r="J546">
        <f>Table1[[#This Row],[Actual_Sales]]-(Table1[[#This Row],[COGS]]+Table1[[#This Row],[Expenses]])</f>
        <v>51</v>
      </c>
      <c r="K546">
        <v>60</v>
      </c>
      <c r="L546">
        <f>Table1[[#This Row],[Actual_Profit]]-Table1[[#This Row],[Budget_Profit]]</f>
        <v>-9</v>
      </c>
      <c r="M546" s="5">
        <f>IF(
Table1[[#This Row],[Budget_Profit]]=0,
"",
IF(
Table1[[#This Row],[Budget_Profit]]&gt;0,
(Table1[[#This Row],[Actual_Profit]]-Table1[[#This Row],[Budget_Profit]])/Table1[[#This Row],[Budget_Profit]],
(Table1[[#This Row],[Actual_Profit]]-Table1[[#This Row],[Budget_Profit]])/ABS(Table1[[#This Row],[Budget_Profit]])
)
)</f>
        <v>-0.15</v>
      </c>
      <c r="N546" s="5" t="str">
        <f>IF(Table1[[#This Row],[Profit_Var]]&gt;=0, "Above Budget", "Below Budget")</f>
        <v>Below Budget</v>
      </c>
      <c r="O546">
        <v>47</v>
      </c>
      <c r="P546">
        <v>40</v>
      </c>
      <c r="Q546">
        <f>Table1[[#This Row],[COGS]]-Table1[[#This Row],[Budget_COGS]]</f>
        <v>7</v>
      </c>
      <c r="R546" s="5">
        <f>IF(
Table1[[#This Row],[Budget_COGS]]=0,
"",
IF(
Table1[[#This Row],[Budget_COGS]]&gt;0,
(Table1[[#This Row],[Budget_COGS]]-Table1[[#This Row],[COGS]]) / Table1[[#This Row],[Budget_COGS]],
(Table1[[#This Row],[Budget_COGS]]-Table1[[#This Row],[COGS]]) / ABS(Table1[[#This Row],[Budget_COGS]])
)
)</f>
        <v>-0.17499999999999999</v>
      </c>
      <c r="S546" s="5" t="str">
        <f>IF(Table1[[#This Row],[COGS _Var]]&gt;=0, "Above Budget", "Below Budget")</f>
        <v>Above Budget</v>
      </c>
      <c r="T546">
        <f>Table1[[#This Row],[Actual_Sales]]-Table1[[#This Row],[COGS]]</f>
        <v>76</v>
      </c>
      <c r="U546">
        <v>80</v>
      </c>
      <c r="V546">
        <f>Table1[[#This Row],[Gross_Margin]]-Table1[[#This Row],[Budget_Margin]]</f>
        <v>-4</v>
      </c>
      <c r="W546" s="5">
        <f>IF(
Table1[[#This Row],[Budget_Margin]]=0,
"",
IF(
Table1[[#This Row],[Budget_Margin]]&gt;0,
(Table1[[#This Row],[Gross_Margin]]-Table1[[#This Row],[Budget_Margin]]) / Table1[[#This Row],[Budget_Margin]],
(Table1[[#This Row],[Gross_Margin]]-Table1[[#This Row],[Budget_Margin]]) / ABS(Table1[[#This Row],[Budget_Margin]])
)
)</f>
        <v>-0.05</v>
      </c>
      <c r="X546" s="5" t="str">
        <f>IF(Table1[[#This Row],[Margin_Var]]&gt;=0, "Above Budget", "Below Budget")</f>
        <v>Below Budget</v>
      </c>
      <c r="Y546" s="5">
        <f>IFERROR(Table1[[#This Row],[Gross_Margin]]/Table1[[#This Row],[Actual_Sales]],0)</f>
        <v>0.61788617886178865</v>
      </c>
      <c r="Z546" s="5">
        <f>Table1[[#This Row],[Actual_Profit]]/Table1[[#This Row],[Actual_Sales]]</f>
        <v>0.41463414634146339</v>
      </c>
      <c r="AA546">
        <v>25</v>
      </c>
      <c r="AB546" s="5">
        <f>IFERROR(Table1[[#This Row],[Expenses]]/Table1[[#This Row],[Actual_Sales]],0)</f>
        <v>0.2032520325203252</v>
      </c>
      <c r="AC546">
        <v>13</v>
      </c>
      <c r="AD546">
        <v>821</v>
      </c>
      <c r="AE546" s="5">
        <f>IFERROR(Table1[[#This Row],[Inventory]]/Table1[[#This Row],[Actual_Sales]],0)</f>
        <v>6.6747967479674797</v>
      </c>
    </row>
    <row r="547" spans="1:31" x14ac:dyDescent="0.25">
      <c r="A547">
        <v>2462</v>
      </c>
      <c r="B547">
        <v>920</v>
      </c>
      <c r="C547">
        <v>9</v>
      </c>
      <c r="D547" s="2">
        <v>40575</v>
      </c>
      <c r="E547">
        <v>123</v>
      </c>
      <c r="F547">
        <v>100</v>
      </c>
      <c r="G547">
        <f>Table1[[#This Row],[Actual_Sales]]-Table1[[#This Row],[Budget_Sales]]</f>
        <v>23</v>
      </c>
      <c r="H547" s="5">
        <f>IF(
Table1[[#This Row],[Budget_Sales]]=0,
"",
IF(
Table1[[#This Row],[Budget_Sales]]&gt;0,
(Table1[[#This Row],[Actual_Sales]]-Table1[[#This Row],[Budget_Sales]])/Table1[[#This Row],[Budget_Sales]],
(Table1[[#This Row],[Actual_Sales]]-Table1[[#This Row],[Budget_Sales]])/ABS(Table1[[#This Row],[Budget_Sales]])
)
)</f>
        <v>0.23</v>
      </c>
      <c r="I547" s="5" t="str">
        <f>IF(Table1[[#This Row],[Sales_Var]]&gt;=0,"Above Budget","Below Budget")</f>
        <v>Above Budget</v>
      </c>
      <c r="J547">
        <f>Table1[[#This Row],[Actual_Sales]]-(Table1[[#This Row],[COGS]]+Table1[[#This Row],[Expenses]])</f>
        <v>51</v>
      </c>
      <c r="K547">
        <v>50</v>
      </c>
      <c r="L547">
        <f>Table1[[#This Row],[Actual_Profit]]-Table1[[#This Row],[Budget_Profit]]</f>
        <v>1</v>
      </c>
      <c r="M547" s="5">
        <f>IF(
Table1[[#This Row],[Budget_Profit]]=0,
"",
IF(
Table1[[#This Row],[Budget_Profit]]&gt;0,
(Table1[[#This Row],[Actual_Profit]]-Table1[[#This Row],[Budget_Profit]])/Table1[[#This Row],[Budget_Profit]],
(Table1[[#This Row],[Actual_Profit]]-Table1[[#This Row],[Budget_Profit]])/ABS(Table1[[#This Row],[Budget_Profit]])
)
)</f>
        <v>0.02</v>
      </c>
      <c r="N547" s="5" t="str">
        <f>IF(Table1[[#This Row],[Profit_Var]]&gt;=0, "Above Budget", "Below Budget")</f>
        <v>Above Budget</v>
      </c>
      <c r="O547">
        <v>47</v>
      </c>
      <c r="P547">
        <v>40</v>
      </c>
      <c r="Q547">
        <f>Table1[[#This Row],[COGS]]-Table1[[#This Row],[Budget_COGS]]</f>
        <v>7</v>
      </c>
      <c r="R547" s="5">
        <f>IF(
Table1[[#This Row],[Budget_COGS]]=0,
"",
IF(
Table1[[#This Row],[Budget_COGS]]&gt;0,
(Table1[[#This Row],[Budget_COGS]]-Table1[[#This Row],[COGS]]) / Table1[[#This Row],[Budget_COGS]],
(Table1[[#This Row],[Budget_COGS]]-Table1[[#This Row],[COGS]]) / ABS(Table1[[#This Row],[Budget_COGS]])
)
)</f>
        <v>-0.17499999999999999</v>
      </c>
      <c r="S547" s="5" t="str">
        <f>IF(Table1[[#This Row],[COGS _Var]]&gt;=0, "Above Budget", "Below Budget")</f>
        <v>Above Budget</v>
      </c>
      <c r="T547">
        <f>Table1[[#This Row],[Actual_Sales]]-Table1[[#This Row],[COGS]]</f>
        <v>76</v>
      </c>
      <c r="U547">
        <v>60</v>
      </c>
      <c r="V547">
        <f>Table1[[#This Row],[Gross_Margin]]-Table1[[#This Row],[Budget_Margin]]</f>
        <v>16</v>
      </c>
      <c r="W547" s="5">
        <f>IF(
Table1[[#This Row],[Budget_Margin]]=0,
"",
IF(
Table1[[#This Row],[Budget_Margin]]&gt;0,
(Table1[[#This Row],[Gross_Margin]]-Table1[[#This Row],[Budget_Margin]]) / Table1[[#This Row],[Budget_Margin]],
(Table1[[#This Row],[Gross_Margin]]-Table1[[#This Row],[Budget_Margin]]) / ABS(Table1[[#This Row],[Budget_Margin]])
)
)</f>
        <v>0.26666666666666666</v>
      </c>
      <c r="X547" s="5" t="str">
        <f>IF(Table1[[#This Row],[Margin_Var]]&gt;=0, "Above Budget", "Below Budget")</f>
        <v>Above Budget</v>
      </c>
      <c r="Y547" s="5">
        <f>IFERROR(Table1[[#This Row],[Gross_Margin]]/Table1[[#This Row],[Actual_Sales]],0)</f>
        <v>0.61788617886178865</v>
      </c>
      <c r="Z547" s="5">
        <f>Table1[[#This Row],[Actual_Profit]]/Table1[[#This Row],[Actual_Sales]]</f>
        <v>0.41463414634146339</v>
      </c>
      <c r="AA547">
        <v>25</v>
      </c>
      <c r="AB547" s="5">
        <f>IFERROR(Table1[[#This Row],[Expenses]]/Table1[[#This Row],[Actual_Sales]],0)</f>
        <v>0.2032520325203252</v>
      </c>
      <c r="AC547">
        <v>13</v>
      </c>
      <c r="AD547">
        <v>772</v>
      </c>
      <c r="AE547" s="5">
        <f>IFERROR(Table1[[#This Row],[Inventory]]/Table1[[#This Row],[Actual_Sales]],0)</f>
        <v>6.2764227642276422</v>
      </c>
    </row>
    <row r="548" spans="1:31" x14ac:dyDescent="0.25">
      <c r="A548">
        <v>3756</v>
      </c>
      <c r="B548">
        <v>415</v>
      </c>
      <c r="C548">
        <v>6</v>
      </c>
      <c r="D548" s="2">
        <v>40817</v>
      </c>
      <c r="E548">
        <v>637</v>
      </c>
      <c r="F548">
        <v>550</v>
      </c>
      <c r="G548">
        <f>Table1[[#This Row],[Actual_Sales]]-Table1[[#This Row],[Budget_Sales]]</f>
        <v>87</v>
      </c>
      <c r="H548" s="5">
        <f>IF(
Table1[[#This Row],[Budget_Sales]]=0,
"",
IF(
Table1[[#This Row],[Budget_Sales]]&gt;0,
(Table1[[#This Row],[Actual_Sales]]-Table1[[#This Row],[Budget_Sales]])/Table1[[#This Row],[Budget_Sales]],
(Table1[[#This Row],[Actual_Sales]]-Table1[[#This Row],[Budget_Sales]])/ABS(Table1[[#This Row],[Budget_Sales]])
)
)</f>
        <v>0.15818181818181817</v>
      </c>
      <c r="I548" s="5" t="str">
        <f>IF(Table1[[#This Row],[Sales_Var]]&gt;=0,"Above Budget","Below Budget")</f>
        <v>Above Budget</v>
      </c>
      <c r="J548">
        <f>Table1[[#This Row],[Actual_Sales]]-(Table1[[#This Row],[COGS]]+Table1[[#This Row],[Expenses]])</f>
        <v>264</v>
      </c>
      <c r="K548">
        <v>240</v>
      </c>
      <c r="L548">
        <f>Table1[[#This Row],[Actual_Profit]]-Table1[[#This Row],[Budget_Profit]]</f>
        <v>24</v>
      </c>
      <c r="M548" s="5">
        <f>IF(
Table1[[#This Row],[Budget_Profit]]=0,
"",
IF(
Table1[[#This Row],[Budget_Profit]]&gt;0,
(Table1[[#This Row],[Actual_Profit]]-Table1[[#This Row],[Budget_Profit]])/Table1[[#This Row],[Budget_Profit]],
(Table1[[#This Row],[Actual_Profit]]-Table1[[#This Row],[Budget_Profit]])/ABS(Table1[[#This Row],[Budget_Profit]])
)
)</f>
        <v>0.1</v>
      </c>
      <c r="N548" s="5" t="str">
        <f>IF(Table1[[#This Row],[Profit_Var]]&gt;=0, "Above Budget", "Below Budget")</f>
        <v>Above Budget</v>
      </c>
      <c r="O548">
        <v>257</v>
      </c>
      <c r="P548">
        <v>230</v>
      </c>
      <c r="Q548">
        <f>Table1[[#This Row],[COGS]]-Table1[[#This Row],[Budget_COGS]]</f>
        <v>27</v>
      </c>
      <c r="R548" s="5">
        <f>IF(
Table1[[#This Row],[Budget_COGS]]=0,
"",
IF(
Table1[[#This Row],[Budget_COGS]]&gt;0,
(Table1[[#This Row],[Budget_COGS]]-Table1[[#This Row],[COGS]]) / Table1[[#This Row],[Budget_COGS]],
(Table1[[#This Row],[Budget_COGS]]-Table1[[#This Row],[COGS]]) / ABS(Table1[[#This Row],[Budget_COGS]])
)
)</f>
        <v>-0.11739130434782609</v>
      </c>
      <c r="S548" s="5" t="str">
        <f>IF(Table1[[#This Row],[COGS _Var]]&gt;=0, "Above Budget", "Below Budget")</f>
        <v>Above Budget</v>
      </c>
      <c r="T548">
        <f>Table1[[#This Row],[Actual_Sales]]-Table1[[#This Row],[COGS]]</f>
        <v>380</v>
      </c>
      <c r="U548">
        <v>320</v>
      </c>
      <c r="V548">
        <f>Table1[[#This Row],[Gross_Margin]]-Table1[[#This Row],[Budget_Margin]]</f>
        <v>60</v>
      </c>
      <c r="W548" s="5">
        <f>IF(
Table1[[#This Row],[Budget_Margin]]=0,
"",
IF(
Table1[[#This Row],[Budget_Margin]]&gt;0,
(Table1[[#This Row],[Gross_Margin]]-Table1[[#This Row],[Budget_Margin]]) / Table1[[#This Row],[Budget_Margin]],
(Table1[[#This Row],[Gross_Margin]]-Table1[[#This Row],[Budget_Margin]]) / ABS(Table1[[#This Row],[Budget_Margin]])
)
)</f>
        <v>0.1875</v>
      </c>
      <c r="X548" s="5" t="str">
        <f>IF(Table1[[#This Row],[Margin_Var]]&gt;=0, "Above Budget", "Below Budget")</f>
        <v>Above Budget</v>
      </c>
      <c r="Y548" s="5">
        <f>IFERROR(Table1[[#This Row],[Gross_Margin]]/Table1[[#This Row],[Actual_Sales]],0)</f>
        <v>0.59654631083202514</v>
      </c>
      <c r="Z548" s="5">
        <f>Table1[[#This Row],[Actual_Profit]]/Table1[[#This Row],[Actual_Sales]]</f>
        <v>0.41444270015698587</v>
      </c>
      <c r="AA548">
        <v>116</v>
      </c>
      <c r="AB548" s="5">
        <f>IFERROR(Table1[[#This Row],[Expenses]]/Table1[[#This Row],[Actual_Sales]],0)</f>
        <v>0.18210361067503925</v>
      </c>
      <c r="AC548">
        <v>84</v>
      </c>
      <c r="AD548">
        <v>1662</v>
      </c>
      <c r="AE548" s="5">
        <f>IFERROR(Table1[[#This Row],[Inventory]]/Table1[[#This Row],[Actual_Sales]],0)</f>
        <v>2.609105180533752</v>
      </c>
    </row>
    <row r="549" spans="1:31" x14ac:dyDescent="0.25">
      <c r="A549">
        <v>3689</v>
      </c>
      <c r="B549">
        <v>775</v>
      </c>
      <c r="C549">
        <v>11</v>
      </c>
      <c r="D549" s="2">
        <v>40787</v>
      </c>
      <c r="E549">
        <v>628</v>
      </c>
      <c r="F549">
        <v>400</v>
      </c>
      <c r="G549">
        <f>Table1[[#This Row],[Actual_Sales]]-Table1[[#This Row],[Budget_Sales]]</f>
        <v>228</v>
      </c>
      <c r="H549" s="5">
        <f>IF(
Table1[[#This Row],[Budget_Sales]]=0,
"",
IF(
Table1[[#This Row],[Budget_Sales]]&gt;0,
(Table1[[#This Row],[Actual_Sales]]-Table1[[#This Row],[Budget_Sales]])/Table1[[#This Row],[Budget_Sales]],
(Table1[[#This Row],[Actual_Sales]]-Table1[[#This Row],[Budget_Sales]])/ABS(Table1[[#This Row],[Budget_Sales]])
)
)</f>
        <v>0.56999999999999995</v>
      </c>
      <c r="I549" s="5" t="str">
        <f>IF(Table1[[#This Row],[Sales_Var]]&gt;=0,"Above Budget","Below Budget")</f>
        <v>Above Budget</v>
      </c>
      <c r="J549">
        <f>Table1[[#This Row],[Actual_Sales]]-(Table1[[#This Row],[COGS]]+Table1[[#This Row],[Expenses]])</f>
        <v>260</v>
      </c>
      <c r="K549">
        <v>170</v>
      </c>
      <c r="L549">
        <f>Table1[[#This Row],[Actual_Profit]]-Table1[[#This Row],[Budget_Profit]]</f>
        <v>90</v>
      </c>
      <c r="M549" s="5">
        <f>IF(
Table1[[#This Row],[Budget_Profit]]=0,
"",
IF(
Table1[[#This Row],[Budget_Profit]]&gt;0,
(Table1[[#This Row],[Actual_Profit]]-Table1[[#This Row],[Budget_Profit]])/Table1[[#This Row],[Budget_Profit]],
(Table1[[#This Row],[Actual_Profit]]-Table1[[#This Row],[Budget_Profit]])/ABS(Table1[[#This Row],[Budget_Profit]])
)
)</f>
        <v>0.52941176470588236</v>
      </c>
      <c r="N549" s="5" t="str">
        <f>IF(Table1[[#This Row],[Profit_Var]]&gt;=0, "Above Budget", "Below Budget")</f>
        <v>Above Budget</v>
      </c>
      <c r="O549">
        <v>253</v>
      </c>
      <c r="P549">
        <v>160</v>
      </c>
      <c r="Q549">
        <f>Table1[[#This Row],[COGS]]-Table1[[#This Row],[Budget_COGS]]</f>
        <v>93</v>
      </c>
      <c r="R549" s="5">
        <f>IF(
Table1[[#This Row],[Budget_COGS]]=0,
"",
IF(
Table1[[#This Row],[Budget_COGS]]&gt;0,
(Table1[[#This Row],[Budget_COGS]]-Table1[[#This Row],[COGS]]) / Table1[[#This Row],[Budget_COGS]],
(Table1[[#This Row],[Budget_COGS]]-Table1[[#This Row],[COGS]]) / ABS(Table1[[#This Row],[Budget_COGS]])
)
)</f>
        <v>-0.58125000000000004</v>
      </c>
      <c r="S549" s="5" t="str">
        <f>IF(Table1[[#This Row],[COGS _Var]]&gt;=0, "Above Budget", "Below Budget")</f>
        <v>Above Budget</v>
      </c>
      <c r="T549">
        <f>Table1[[#This Row],[Actual_Sales]]-Table1[[#This Row],[COGS]]</f>
        <v>375</v>
      </c>
      <c r="U549">
        <v>240</v>
      </c>
      <c r="V549">
        <f>Table1[[#This Row],[Gross_Margin]]-Table1[[#This Row],[Budget_Margin]]</f>
        <v>135</v>
      </c>
      <c r="W549" s="5">
        <f>IF(
Table1[[#This Row],[Budget_Margin]]=0,
"",
IF(
Table1[[#This Row],[Budget_Margin]]&gt;0,
(Table1[[#This Row],[Gross_Margin]]-Table1[[#This Row],[Budget_Margin]]) / Table1[[#This Row],[Budget_Margin]],
(Table1[[#This Row],[Gross_Margin]]-Table1[[#This Row],[Budget_Margin]]) / ABS(Table1[[#This Row],[Budget_Margin]])
)
)</f>
        <v>0.5625</v>
      </c>
      <c r="X549" s="5" t="str">
        <f>IF(Table1[[#This Row],[Margin_Var]]&gt;=0, "Above Budget", "Below Budget")</f>
        <v>Above Budget</v>
      </c>
      <c r="Y549" s="5">
        <f>IFERROR(Table1[[#This Row],[Gross_Margin]]/Table1[[#This Row],[Actual_Sales]],0)</f>
        <v>0.59713375796178347</v>
      </c>
      <c r="Z549" s="5">
        <f>Table1[[#This Row],[Actual_Profit]]/Table1[[#This Row],[Actual_Sales]]</f>
        <v>0.4140127388535032</v>
      </c>
      <c r="AA549">
        <v>115</v>
      </c>
      <c r="AB549" s="5">
        <f>IFERROR(Table1[[#This Row],[Expenses]]/Table1[[#This Row],[Actual_Sales]],0)</f>
        <v>0.18312101910828024</v>
      </c>
      <c r="AC549">
        <v>83</v>
      </c>
      <c r="AD549">
        <v>1686</v>
      </c>
      <c r="AE549" s="5">
        <f>IFERROR(Table1[[#This Row],[Inventory]]/Table1[[#This Row],[Actual_Sales]],0)</f>
        <v>2.6847133757961785</v>
      </c>
    </row>
    <row r="550" spans="1:31" x14ac:dyDescent="0.25">
      <c r="A550">
        <v>2680</v>
      </c>
      <c r="B550">
        <v>309</v>
      </c>
      <c r="C550">
        <v>5</v>
      </c>
      <c r="D550" s="2">
        <v>40634</v>
      </c>
      <c r="E550">
        <v>626</v>
      </c>
      <c r="F550">
        <v>690</v>
      </c>
      <c r="G550">
        <f>Table1[[#This Row],[Actual_Sales]]-Table1[[#This Row],[Budget_Sales]]</f>
        <v>-64</v>
      </c>
      <c r="H550" s="5">
        <f>IF(
Table1[[#This Row],[Budget_Sales]]=0,
"",
IF(
Table1[[#This Row],[Budget_Sales]]&gt;0,
(Table1[[#This Row],[Actual_Sales]]-Table1[[#This Row],[Budget_Sales]])/Table1[[#This Row],[Budget_Sales]],
(Table1[[#This Row],[Actual_Sales]]-Table1[[#This Row],[Budget_Sales]])/ABS(Table1[[#This Row],[Budget_Sales]])
)
)</f>
        <v>-9.2753623188405798E-2</v>
      </c>
      <c r="I550" s="5" t="str">
        <f>IF(Table1[[#This Row],[Sales_Var]]&gt;=0,"Above Budget","Below Budget")</f>
        <v>Below Budget</v>
      </c>
      <c r="J550">
        <f>Table1[[#This Row],[Actual_Sales]]-(Table1[[#This Row],[COGS]]+Table1[[#This Row],[Expenses]])</f>
        <v>259</v>
      </c>
      <c r="K550">
        <v>280</v>
      </c>
      <c r="L550">
        <f>Table1[[#This Row],[Actual_Profit]]-Table1[[#This Row],[Budget_Profit]]</f>
        <v>-21</v>
      </c>
      <c r="M550" s="5">
        <f>IF(
Table1[[#This Row],[Budget_Profit]]=0,
"",
IF(
Table1[[#This Row],[Budget_Profit]]&gt;0,
(Table1[[#This Row],[Actual_Profit]]-Table1[[#This Row],[Budget_Profit]])/Table1[[#This Row],[Budget_Profit]],
(Table1[[#This Row],[Actual_Profit]]-Table1[[#This Row],[Budget_Profit]])/ABS(Table1[[#This Row],[Budget_Profit]])
)
)</f>
        <v>-7.4999999999999997E-2</v>
      </c>
      <c r="N550" s="5" t="str">
        <f>IF(Table1[[#This Row],[Profit_Var]]&gt;=0, "Above Budget", "Below Budget")</f>
        <v>Below Budget</v>
      </c>
      <c r="O550">
        <v>252</v>
      </c>
      <c r="P550">
        <v>290</v>
      </c>
      <c r="Q550">
        <f>Table1[[#This Row],[COGS]]-Table1[[#This Row],[Budget_COGS]]</f>
        <v>-38</v>
      </c>
      <c r="R550" s="5">
        <f>IF(
Table1[[#This Row],[Budget_COGS]]=0,
"",
IF(
Table1[[#This Row],[Budget_COGS]]&gt;0,
(Table1[[#This Row],[Budget_COGS]]-Table1[[#This Row],[COGS]]) / Table1[[#This Row],[Budget_COGS]],
(Table1[[#This Row],[Budget_COGS]]-Table1[[#This Row],[COGS]]) / ABS(Table1[[#This Row],[Budget_COGS]])
)
)</f>
        <v>0.1310344827586207</v>
      </c>
      <c r="S550" s="5" t="str">
        <f>IF(Table1[[#This Row],[COGS _Var]]&gt;=0, "Above Budget", "Below Budget")</f>
        <v>Below Budget</v>
      </c>
      <c r="T550">
        <f>Table1[[#This Row],[Actual_Sales]]-Table1[[#This Row],[COGS]]</f>
        <v>374</v>
      </c>
      <c r="U550">
        <v>400</v>
      </c>
      <c r="V550">
        <f>Table1[[#This Row],[Gross_Margin]]-Table1[[#This Row],[Budget_Margin]]</f>
        <v>-26</v>
      </c>
      <c r="W550" s="5">
        <f>IF(
Table1[[#This Row],[Budget_Margin]]=0,
"",
IF(
Table1[[#This Row],[Budget_Margin]]&gt;0,
(Table1[[#This Row],[Gross_Margin]]-Table1[[#This Row],[Budget_Margin]]) / Table1[[#This Row],[Budget_Margin]],
(Table1[[#This Row],[Gross_Margin]]-Table1[[#This Row],[Budget_Margin]]) / ABS(Table1[[#This Row],[Budget_Margin]])
)
)</f>
        <v>-6.5000000000000002E-2</v>
      </c>
      <c r="X550" s="5" t="str">
        <f>IF(Table1[[#This Row],[Margin_Var]]&gt;=0, "Above Budget", "Below Budget")</f>
        <v>Below Budget</v>
      </c>
      <c r="Y550" s="5">
        <f>IFERROR(Table1[[#This Row],[Gross_Margin]]/Table1[[#This Row],[Actual_Sales]],0)</f>
        <v>0.597444089456869</v>
      </c>
      <c r="Z550" s="5">
        <f>Table1[[#This Row],[Actual_Profit]]/Table1[[#This Row],[Actual_Sales]]</f>
        <v>0.41373801916932906</v>
      </c>
      <c r="AA550">
        <v>115</v>
      </c>
      <c r="AB550" s="5">
        <f>IFERROR(Table1[[#This Row],[Expenses]]/Table1[[#This Row],[Actual_Sales]],0)</f>
        <v>0.18370607028753994</v>
      </c>
      <c r="AC550">
        <v>83</v>
      </c>
      <c r="AD550">
        <v>1316</v>
      </c>
      <c r="AE550" s="5">
        <f>IFERROR(Table1[[#This Row],[Inventory]]/Table1[[#This Row],[Actual_Sales]],0)</f>
        <v>2.1022364217252396</v>
      </c>
    </row>
    <row r="551" spans="1:31" x14ac:dyDescent="0.25">
      <c r="A551">
        <v>2706</v>
      </c>
      <c r="B551">
        <v>415</v>
      </c>
      <c r="C551">
        <v>6</v>
      </c>
      <c r="D551" s="2">
        <v>40634</v>
      </c>
      <c r="E551">
        <v>626</v>
      </c>
      <c r="F551">
        <v>560</v>
      </c>
      <c r="G551">
        <f>Table1[[#This Row],[Actual_Sales]]-Table1[[#This Row],[Budget_Sales]]</f>
        <v>66</v>
      </c>
      <c r="H551" s="5">
        <f>IF(
Table1[[#This Row],[Budget_Sales]]=0,
"",
IF(
Table1[[#This Row],[Budget_Sales]]&gt;0,
(Table1[[#This Row],[Actual_Sales]]-Table1[[#This Row],[Budget_Sales]])/Table1[[#This Row],[Budget_Sales]],
(Table1[[#This Row],[Actual_Sales]]-Table1[[#This Row],[Budget_Sales]])/ABS(Table1[[#This Row],[Budget_Sales]])
)
)</f>
        <v>0.11785714285714285</v>
      </c>
      <c r="I551" s="5" t="str">
        <f>IF(Table1[[#This Row],[Sales_Var]]&gt;=0,"Above Budget","Below Budget")</f>
        <v>Above Budget</v>
      </c>
      <c r="J551">
        <f>Table1[[#This Row],[Actual_Sales]]-(Table1[[#This Row],[COGS]]+Table1[[#This Row],[Expenses]])</f>
        <v>259</v>
      </c>
      <c r="K551">
        <v>220</v>
      </c>
      <c r="L551">
        <f>Table1[[#This Row],[Actual_Profit]]-Table1[[#This Row],[Budget_Profit]]</f>
        <v>39</v>
      </c>
      <c r="M551" s="5">
        <f>IF(
Table1[[#This Row],[Budget_Profit]]=0,
"",
IF(
Table1[[#This Row],[Budget_Profit]]&gt;0,
(Table1[[#This Row],[Actual_Profit]]-Table1[[#This Row],[Budget_Profit]])/Table1[[#This Row],[Budget_Profit]],
(Table1[[#This Row],[Actual_Profit]]-Table1[[#This Row],[Budget_Profit]])/ABS(Table1[[#This Row],[Budget_Profit]])
)
)</f>
        <v>0.17727272727272728</v>
      </c>
      <c r="N551" s="5" t="str">
        <f>IF(Table1[[#This Row],[Profit_Var]]&gt;=0, "Above Budget", "Below Budget")</f>
        <v>Above Budget</v>
      </c>
      <c r="O551">
        <v>252</v>
      </c>
      <c r="P551">
        <v>240</v>
      </c>
      <c r="Q551">
        <f>Table1[[#This Row],[COGS]]-Table1[[#This Row],[Budget_COGS]]</f>
        <v>12</v>
      </c>
      <c r="R551" s="5">
        <f>IF(
Table1[[#This Row],[Budget_COGS]]=0,
"",
IF(
Table1[[#This Row],[Budget_COGS]]&gt;0,
(Table1[[#This Row],[Budget_COGS]]-Table1[[#This Row],[COGS]]) / Table1[[#This Row],[Budget_COGS]],
(Table1[[#This Row],[Budget_COGS]]-Table1[[#This Row],[COGS]]) / ABS(Table1[[#This Row],[Budget_COGS]])
)
)</f>
        <v>-0.05</v>
      </c>
      <c r="S551" s="5" t="str">
        <f>IF(Table1[[#This Row],[COGS _Var]]&gt;=0, "Above Budget", "Below Budget")</f>
        <v>Above Budget</v>
      </c>
      <c r="T551">
        <f>Table1[[#This Row],[Actual_Sales]]-Table1[[#This Row],[COGS]]</f>
        <v>374</v>
      </c>
      <c r="U551">
        <v>320</v>
      </c>
      <c r="V551">
        <f>Table1[[#This Row],[Gross_Margin]]-Table1[[#This Row],[Budget_Margin]]</f>
        <v>54</v>
      </c>
      <c r="W551" s="5">
        <f>IF(
Table1[[#This Row],[Budget_Margin]]=0,
"",
IF(
Table1[[#This Row],[Budget_Margin]]&gt;0,
(Table1[[#This Row],[Gross_Margin]]-Table1[[#This Row],[Budget_Margin]]) / Table1[[#This Row],[Budget_Margin]],
(Table1[[#This Row],[Gross_Margin]]-Table1[[#This Row],[Budget_Margin]]) / ABS(Table1[[#This Row],[Budget_Margin]])
)
)</f>
        <v>0.16875000000000001</v>
      </c>
      <c r="X551" s="5" t="str">
        <f>IF(Table1[[#This Row],[Margin_Var]]&gt;=0, "Above Budget", "Below Budget")</f>
        <v>Above Budget</v>
      </c>
      <c r="Y551" s="5">
        <f>IFERROR(Table1[[#This Row],[Gross_Margin]]/Table1[[#This Row],[Actual_Sales]],0)</f>
        <v>0.597444089456869</v>
      </c>
      <c r="Z551" s="5">
        <f>Table1[[#This Row],[Actual_Profit]]/Table1[[#This Row],[Actual_Sales]]</f>
        <v>0.41373801916932906</v>
      </c>
      <c r="AA551">
        <v>115</v>
      </c>
      <c r="AB551" s="5">
        <f>IFERROR(Table1[[#This Row],[Expenses]]/Table1[[#This Row],[Actual_Sales]],0)</f>
        <v>0.18370607028753994</v>
      </c>
      <c r="AC551">
        <v>83</v>
      </c>
      <c r="AD551">
        <v>1316</v>
      </c>
      <c r="AE551" s="5">
        <f>IFERROR(Table1[[#This Row],[Inventory]]/Table1[[#This Row],[Actual_Sales]],0)</f>
        <v>2.1022364217252396</v>
      </c>
    </row>
    <row r="552" spans="1:31" x14ac:dyDescent="0.25">
      <c r="A552">
        <v>2746</v>
      </c>
      <c r="B552">
        <v>563</v>
      </c>
      <c r="C552">
        <v>8</v>
      </c>
      <c r="D552" s="2">
        <v>40634</v>
      </c>
      <c r="E552">
        <v>626</v>
      </c>
      <c r="F552">
        <v>510</v>
      </c>
      <c r="G552">
        <f>Table1[[#This Row],[Actual_Sales]]-Table1[[#This Row],[Budget_Sales]]</f>
        <v>116</v>
      </c>
      <c r="H552" s="5">
        <f>IF(
Table1[[#This Row],[Budget_Sales]]=0,
"",
IF(
Table1[[#This Row],[Budget_Sales]]&gt;0,
(Table1[[#This Row],[Actual_Sales]]-Table1[[#This Row],[Budget_Sales]])/Table1[[#This Row],[Budget_Sales]],
(Table1[[#This Row],[Actual_Sales]]-Table1[[#This Row],[Budget_Sales]])/ABS(Table1[[#This Row],[Budget_Sales]])
)
)</f>
        <v>0.22745098039215686</v>
      </c>
      <c r="I552" s="5" t="str">
        <f>IF(Table1[[#This Row],[Sales_Var]]&gt;=0,"Above Budget","Below Budget")</f>
        <v>Above Budget</v>
      </c>
      <c r="J552">
        <f>Table1[[#This Row],[Actual_Sales]]-(Table1[[#This Row],[COGS]]+Table1[[#This Row],[Expenses]])</f>
        <v>259</v>
      </c>
      <c r="K552">
        <v>210</v>
      </c>
      <c r="L552">
        <f>Table1[[#This Row],[Actual_Profit]]-Table1[[#This Row],[Budget_Profit]]</f>
        <v>49</v>
      </c>
      <c r="M552" s="5">
        <f>IF(
Table1[[#This Row],[Budget_Profit]]=0,
"",
IF(
Table1[[#This Row],[Budget_Profit]]&gt;0,
(Table1[[#This Row],[Actual_Profit]]-Table1[[#This Row],[Budget_Profit]])/Table1[[#This Row],[Budget_Profit]],
(Table1[[#This Row],[Actual_Profit]]-Table1[[#This Row],[Budget_Profit]])/ABS(Table1[[#This Row],[Budget_Profit]])
)
)</f>
        <v>0.23333333333333334</v>
      </c>
      <c r="N552" s="5" t="str">
        <f>IF(Table1[[#This Row],[Profit_Var]]&gt;=0, "Above Budget", "Below Budget")</f>
        <v>Above Budget</v>
      </c>
      <c r="O552">
        <v>252</v>
      </c>
      <c r="P552">
        <v>210</v>
      </c>
      <c r="Q552">
        <f>Table1[[#This Row],[COGS]]-Table1[[#This Row],[Budget_COGS]]</f>
        <v>42</v>
      </c>
      <c r="R552" s="5">
        <f>IF(
Table1[[#This Row],[Budget_COGS]]=0,
"",
IF(
Table1[[#This Row],[Budget_COGS]]&gt;0,
(Table1[[#This Row],[Budget_COGS]]-Table1[[#This Row],[COGS]]) / Table1[[#This Row],[Budget_COGS]],
(Table1[[#This Row],[Budget_COGS]]-Table1[[#This Row],[COGS]]) / ABS(Table1[[#This Row],[Budget_COGS]])
)
)</f>
        <v>-0.2</v>
      </c>
      <c r="S552" s="5" t="str">
        <f>IF(Table1[[#This Row],[COGS _Var]]&gt;=0, "Above Budget", "Below Budget")</f>
        <v>Above Budget</v>
      </c>
      <c r="T552">
        <f>Table1[[#This Row],[Actual_Sales]]-Table1[[#This Row],[COGS]]</f>
        <v>374</v>
      </c>
      <c r="U552">
        <v>300</v>
      </c>
      <c r="V552">
        <f>Table1[[#This Row],[Gross_Margin]]-Table1[[#This Row],[Budget_Margin]]</f>
        <v>74</v>
      </c>
      <c r="W552" s="5">
        <f>IF(
Table1[[#This Row],[Budget_Margin]]=0,
"",
IF(
Table1[[#This Row],[Budget_Margin]]&gt;0,
(Table1[[#This Row],[Gross_Margin]]-Table1[[#This Row],[Budget_Margin]]) / Table1[[#This Row],[Budget_Margin]],
(Table1[[#This Row],[Gross_Margin]]-Table1[[#This Row],[Budget_Margin]]) / ABS(Table1[[#This Row],[Budget_Margin]])
)
)</f>
        <v>0.24666666666666667</v>
      </c>
      <c r="X552" s="5" t="str">
        <f>IF(Table1[[#This Row],[Margin_Var]]&gt;=0, "Above Budget", "Below Budget")</f>
        <v>Above Budget</v>
      </c>
      <c r="Y552" s="5">
        <f>IFERROR(Table1[[#This Row],[Gross_Margin]]/Table1[[#This Row],[Actual_Sales]],0)</f>
        <v>0.597444089456869</v>
      </c>
      <c r="Z552" s="5">
        <f>Table1[[#This Row],[Actual_Profit]]/Table1[[#This Row],[Actual_Sales]]</f>
        <v>0.41373801916932906</v>
      </c>
      <c r="AA552">
        <v>115</v>
      </c>
      <c r="AB552" s="5">
        <f>IFERROR(Table1[[#This Row],[Expenses]]/Table1[[#This Row],[Actual_Sales]],0)</f>
        <v>0.18370607028753994</v>
      </c>
      <c r="AC552">
        <v>83</v>
      </c>
      <c r="AD552">
        <v>1316</v>
      </c>
      <c r="AE552" s="5">
        <f>IFERROR(Table1[[#This Row],[Inventory]]/Table1[[#This Row],[Actual_Sales]],0)</f>
        <v>2.1022364217252396</v>
      </c>
    </row>
    <row r="553" spans="1:31" x14ac:dyDescent="0.25">
      <c r="A553">
        <v>3297</v>
      </c>
      <c r="B553">
        <v>650</v>
      </c>
      <c r="C553">
        <v>2</v>
      </c>
      <c r="D553" s="2">
        <v>40725</v>
      </c>
      <c r="E553">
        <v>904</v>
      </c>
      <c r="F553">
        <v>1140</v>
      </c>
      <c r="G553">
        <f>Table1[[#This Row],[Actual_Sales]]-Table1[[#This Row],[Budget_Sales]]</f>
        <v>-236</v>
      </c>
      <c r="H553" s="5">
        <f>IF(
Table1[[#This Row],[Budget_Sales]]=0,
"",
IF(
Table1[[#This Row],[Budget_Sales]]&gt;0,
(Table1[[#This Row],[Actual_Sales]]-Table1[[#This Row],[Budget_Sales]])/Table1[[#This Row],[Budget_Sales]],
(Table1[[#This Row],[Actual_Sales]]-Table1[[#This Row],[Budget_Sales]])/ABS(Table1[[#This Row],[Budget_Sales]])
)
)</f>
        <v>-0.20701754385964913</v>
      </c>
      <c r="I553" s="5" t="str">
        <f>IF(Table1[[#This Row],[Sales_Var]]&gt;=0,"Above Budget","Below Budget")</f>
        <v>Below Budget</v>
      </c>
      <c r="J553">
        <f>Table1[[#This Row],[Actual_Sales]]-(Table1[[#This Row],[COGS]]+Table1[[#This Row],[Expenses]])</f>
        <v>374</v>
      </c>
      <c r="K553">
        <v>530</v>
      </c>
      <c r="L553">
        <f>Table1[[#This Row],[Actual_Profit]]-Table1[[#This Row],[Budget_Profit]]</f>
        <v>-156</v>
      </c>
      <c r="M553" s="5">
        <f>IF(
Table1[[#This Row],[Budget_Profit]]=0,
"",
IF(
Table1[[#This Row],[Budget_Profit]]&gt;0,
(Table1[[#This Row],[Actual_Profit]]-Table1[[#This Row],[Budget_Profit]])/Table1[[#This Row],[Budget_Profit]],
(Table1[[#This Row],[Actual_Profit]]-Table1[[#This Row],[Budget_Profit]])/ABS(Table1[[#This Row],[Budget_Profit]])
)
)</f>
        <v>-0.29433962264150942</v>
      </c>
      <c r="N553" s="5" t="str">
        <f>IF(Table1[[#This Row],[Profit_Var]]&gt;=0, "Above Budget", "Below Budget")</f>
        <v>Below Budget</v>
      </c>
      <c r="O553">
        <v>364</v>
      </c>
      <c r="P553">
        <v>450</v>
      </c>
      <c r="Q553">
        <f>Table1[[#This Row],[COGS]]-Table1[[#This Row],[Budget_COGS]]</f>
        <v>-86</v>
      </c>
      <c r="R553" s="5">
        <f>IF(
Table1[[#This Row],[Budget_COGS]]=0,
"",
IF(
Table1[[#This Row],[Budget_COGS]]&gt;0,
(Table1[[#This Row],[Budget_COGS]]-Table1[[#This Row],[COGS]]) / Table1[[#This Row],[Budget_COGS]],
(Table1[[#This Row],[Budget_COGS]]-Table1[[#This Row],[COGS]]) / ABS(Table1[[#This Row],[Budget_COGS]])
)
)</f>
        <v>0.19111111111111112</v>
      </c>
      <c r="S553" s="5" t="str">
        <f>IF(Table1[[#This Row],[COGS _Var]]&gt;=0, "Above Budget", "Below Budget")</f>
        <v>Below Budget</v>
      </c>
      <c r="T553">
        <f>Table1[[#This Row],[Actual_Sales]]-Table1[[#This Row],[COGS]]</f>
        <v>540</v>
      </c>
      <c r="U553">
        <v>690</v>
      </c>
      <c r="V553">
        <f>Table1[[#This Row],[Gross_Margin]]-Table1[[#This Row],[Budget_Margin]]</f>
        <v>-150</v>
      </c>
      <c r="W553" s="5">
        <f>IF(
Table1[[#This Row],[Budget_Margin]]=0,
"",
IF(
Table1[[#This Row],[Budget_Margin]]&gt;0,
(Table1[[#This Row],[Gross_Margin]]-Table1[[#This Row],[Budget_Margin]]) / Table1[[#This Row],[Budget_Margin]],
(Table1[[#This Row],[Gross_Margin]]-Table1[[#This Row],[Budget_Margin]]) / ABS(Table1[[#This Row],[Budget_Margin]])
)
)</f>
        <v>-0.21739130434782608</v>
      </c>
      <c r="X553" s="5" t="str">
        <f>IF(Table1[[#This Row],[Margin_Var]]&gt;=0, "Above Budget", "Below Budget")</f>
        <v>Below Budget</v>
      </c>
      <c r="Y553" s="5">
        <f>IFERROR(Table1[[#This Row],[Gross_Margin]]/Table1[[#This Row],[Actual_Sales]],0)</f>
        <v>0.59734513274336287</v>
      </c>
      <c r="Z553" s="5">
        <f>Table1[[#This Row],[Actual_Profit]]/Table1[[#This Row],[Actual_Sales]]</f>
        <v>0.41371681415929201</v>
      </c>
      <c r="AA553">
        <v>166</v>
      </c>
      <c r="AB553" s="5">
        <f>IFERROR(Table1[[#This Row],[Expenses]]/Table1[[#This Row],[Actual_Sales]],0)</f>
        <v>0.1836283185840708</v>
      </c>
      <c r="AC553">
        <v>127</v>
      </c>
      <c r="AD553">
        <v>2654</v>
      </c>
      <c r="AE553" s="5">
        <f>IFERROR(Table1[[#This Row],[Inventory]]/Table1[[#This Row],[Actual_Sales]],0)</f>
        <v>2.9358407079646018</v>
      </c>
    </row>
    <row r="554" spans="1:31" x14ac:dyDescent="0.25">
      <c r="A554">
        <v>3318</v>
      </c>
      <c r="B554">
        <v>716</v>
      </c>
      <c r="C554">
        <v>2</v>
      </c>
      <c r="D554" s="2">
        <v>40725</v>
      </c>
      <c r="E554">
        <v>904</v>
      </c>
      <c r="F554">
        <v>860</v>
      </c>
      <c r="G554">
        <f>Table1[[#This Row],[Actual_Sales]]-Table1[[#This Row],[Budget_Sales]]</f>
        <v>44</v>
      </c>
      <c r="H554" s="5">
        <f>IF(
Table1[[#This Row],[Budget_Sales]]=0,
"",
IF(
Table1[[#This Row],[Budget_Sales]]&gt;0,
(Table1[[#This Row],[Actual_Sales]]-Table1[[#This Row],[Budget_Sales]])/Table1[[#This Row],[Budget_Sales]],
(Table1[[#This Row],[Actual_Sales]]-Table1[[#This Row],[Budget_Sales]])/ABS(Table1[[#This Row],[Budget_Sales]])
)
)</f>
        <v>5.1162790697674418E-2</v>
      </c>
      <c r="I554" s="5" t="str">
        <f>IF(Table1[[#This Row],[Sales_Var]]&gt;=0,"Above Budget","Below Budget")</f>
        <v>Above Budget</v>
      </c>
      <c r="J554">
        <f>Table1[[#This Row],[Actual_Sales]]-(Table1[[#This Row],[COGS]]+Table1[[#This Row],[Expenses]])</f>
        <v>374</v>
      </c>
      <c r="K554">
        <v>370</v>
      </c>
      <c r="L554">
        <f>Table1[[#This Row],[Actual_Profit]]-Table1[[#This Row],[Budget_Profit]]</f>
        <v>4</v>
      </c>
      <c r="M554" s="5">
        <f>IF(
Table1[[#This Row],[Budget_Profit]]=0,
"",
IF(
Table1[[#This Row],[Budget_Profit]]&gt;0,
(Table1[[#This Row],[Actual_Profit]]-Table1[[#This Row],[Budget_Profit]])/Table1[[#This Row],[Budget_Profit]],
(Table1[[#This Row],[Actual_Profit]]-Table1[[#This Row],[Budget_Profit]])/ABS(Table1[[#This Row],[Budget_Profit]])
)
)</f>
        <v>1.0810810810810811E-2</v>
      </c>
      <c r="N554" s="5" t="str">
        <f>IF(Table1[[#This Row],[Profit_Var]]&gt;=0, "Above Budget", "Below Budget")</f>
        <v>Above Budget</v>
      </c>
      <c r="O554">
        <v>364</v>
      </c>
      <c r="P554">
        <v>340</v>
      </c>
      <c r="Q554">
        <f>Table1[[#This Row],[COGS]]-Table1[[#This Row],[Budget_COGS]]</f>
        <v>24</v>
      </c>
      <c r="R554" s="5">
        <f>IF(
Table1[[#This Row],[Budget_COGS]]=0,
"",
IF(
Table1[[#This Row],[Budget_COGS]]&gt;0,
(Table1[[#This Row],[Budget_COGS]]-Table1[[#This Row],[COGS]]) / Table1[[#This Row],[Budget_COGS]],
(Table1[[#This Row],[Budget_COGS]]-Table1[[#This Row],[COGS]]) / ABS(Table1[[#This Row],[Budget_COGS]])
)
)</f>
        <v>-7.0588235294117646E-2</v>
      </c>
      <c r="S554" s="5" t="str">
        <f>IF(Table1[[#This Row],[COGS _Var]]&gt;=0, "Above Budget", "Below Budget")</f>
        <v>Above Budget</v>
      </c>
      <c r="T554">
        <f>Table1[[#This Row],[Actual_Sales]]-Table1[[#This Row],[COGS]]</f>
        <v>540</v>
      </c>
      <c r="U554">
        <v>520</v>
      </c>
      <c r="V554">
        <f>Table1[[#This Row],[Gross_Margin]]-Table1[[#This Row],[Budget_Margin]]</f>
        <v>20</v>
      </c>
      <c r="W554" s="5">
        <f>IF(
Table1[[#This Row],[Budget_Margin]]=0,
"",
IF(
Table1[[#This Row],[Budget_Margin]]&gt;0,
(Table1[[#This Row],[Gross_Margin]]-Table1[[#This Row],[Budget_Margin]]) / Table1[[#This Row],[Budget_Margin]],
(Table1[[#This Row],[Gross_Margin]]-Table1[[#This Row],[Budget_Margin]]) / ABS(Table1[[#This Row],[Budget_Margin]])
)
)</f>
        <v>3.8461538461538464E-2</v>
      </c>
      <c r="X554" s="5" t="str">
        <f>IF(Table1[[#This Row],[Margin_Var]]&gt;=0, "Above Budget", "Below Budget")</f>
        <v>Above Budget</v>
      </c>
      <c r="Y554" s="5">
        <f>IFERROR(Table1[[#This Row],[Gross_Margin]]/Table1[[#This Row],[Actual_Sales]],0)</f>
        <v>0.59734513274336287</v>
      </c>
      <c r="Z554" s="5">
        <f>Table1[[#This Row],[Actual_Profit]]/Table1[[#This Row],[Actual_Sales]]</f>
        <v>0.41371681415929201</v>
      </c>
      <c r="AA554">
        <v>166</v>
      </c>
      <c r="AB554" s="5">
        <f>IFERROR(Table1[[#This Row],[Expenses]]/Table1[[#This Row],[Actual_Sales]],0)</f>
        <v>0.1836283185840708</v>
      </c>
      <c r="AC554">
        <v>127</v>
      </c>
      <c r="AD554">
        <v>2654</v>
      </c>
      <c r="AE554" s="5">
        <f>IFERROR(Table1[[#This Row],[Inventory]]/Table1[[#This Row],[Actual_Sales]],0)</f>
        <v>2.9358407079646018</v>
      </c>
    </row>
    <row r="555" spans="1:31" x14ac:dyDescent="0.25">
      <c r="A555">
        <v>4196</v>
      </c>
      <c r="B555">
        <v>708</v>
      </c>
      <c r="C555">
        <v>5</v>
      </c>
      <c r="D555" s="2">
        <v>40878</v>
      </c>
      <c r="E555">
        <v>614</v>
      </c>
      <c r="F555">
        <v>730</v>
      </c>
      <c r="G555">
        <f>Table1[[#This Row],[Actual_Sales]]-Table1[[#This Row],[Budget_Sales]]</f>
        <v>-116</v>
      </c>
      <c r="H555" s="5">
        <f>IF(
Table1[[#This Row],[Budget_Sales]]=0,
"",
IF(
Table1[[#This Row],[Budget_Sales]]&gt;0,
(Table1[[#This Row],[Actual_Sales]]-Table1[[#This Row],[Budget_Sales]])/Table1[[#This Row],[Budget_Sales]],
(Table1[[#This Row],[Actual_Sales]]-Table1[[#This Row],[Budget_Sales]])/ABS(Table1[[#This Row],[Budget_Sales]])
)
)</f>
        <v>-0.15890410958904111</v>
      </c>
      <c r="I555" s="5" t="str">
        <f>IF(Table1[[#This Row],[Sales_Var]]&gt;=0,"Above Budget","Below Budget")</f>
        <v>Below Budget</v>
      </c>
      <c r="J555">
        <f>Table1[[#This Row],[Actual_Sales]]-(Table1[[#This Row],[COGS]]+Table1[[#This Row],[Expenses]])</f>
        <v>254</v>
      </c>
      <c r="K555">
        <v>320</v>
      </c>
      <c r="L555">
        <f>Table1[[#This Row],[Actual_Profit]]-Table1[[#This Row],[Budget_Profit]]</f>
        <v>-66</v>
      </c>
      <c r="M555" s="5">
        <f>IF(
Table1[[#This Row],[Budget_Profit]]=0,
"",
IF(
Table1[[#This Row],[Budget_Profit]]&gt;0,
(Table1[[#This Row],[Actual_Profit]]-Table1[[#This Row],[Budget_Profit]])/Table1[[#This Row],[Budget_Profit]],
(Table1[[#This Row],[Actual_Profit]]-Table1[[#This Row],[Budget_Profit]])/ABS(Table1[[#This Row],[Budget_Profit]])
)
)</f>
        <v>-0.20624999999999999</v>
      </c>
      <c r="N555" s="5" t="str">
        <f>IF(Table1[[#This Row],[Profit_Var]]&gt;=0, "Above Budget", "Below Budget")</f>
        <v>Below Budget</v>
      </c>
      <c r="O555">
        <v>247</v>
      </c>
      <c r="P555">
        <v>310</v>
      </c>
      <c r="Q555">
        <f>Table1[[#This Row],[COGS]]-Table1[[#This Row],[Budget_COGS]]</f>
        <v>-63</v>
      </c>
      <c r="R555" s="5">
        <f>IF(
Table1[[#This Row],[Budget_COGS]]=0,
"",
IF(
Table1[[#This Row],[Budget_COGS]]&gt;0,
(Table1[[#This Row],[Budget_COGS]]-Table1[[#This Row],[COGS]]) / Table1[[#This Row],[Budget_COGS]],
(Table1[[#This Row],[Budget_COGS]]-Table1[[#This Row],[COGS]]) / ABS(Table1[[#This Row],[Budget_COGS]])
)
)</f>
        <v>0.20322580645161289</v>
      </c>
      <c r="S555" s="5" t="str">
        <f>IF(Table1[[#This Row],[COGS _Var]]&gt;=0, "Above Budget", "Below Budget")</f>
        <v>Below Budget</v>
      </c>
      <c r="T555">
        <f>Table1[[#This Row],[Actual_Sales]]-Table1[[#This Row],[COGS]]</f>
        <v>367</v>
      </c>
      <c r="U555">
        <v>420</v>
      </c>
      <c r="V555">
        <f>Table1[[#This Row],[Gross_Margin]]-Table1[[#This Row],[Budget_Margin]]</f>
        <v>-53</v>
      </c>
      <c r="W555" s="5">
        <f>IF(
Table1[[#This Row],[Budget_Margin]]=0,
"",
IF(
Table1[[#This Row],[Budget_Margin]]&gt;0,
(Table1[[#This Row],[Gross_Margin]]-Table1[[#This Row],[Budget_Margin]]) / Table1[[#This Row],[Budget_Margin]],
(Table1[[#This Row],[Gross_Margin]]-Table1[[#This Row],[Budget_Margin]]) / ABS(Table1[[#This Row],[Budget_Margin]])
)
)</f>
        <v>-0.12619047619047619</v>
      </c>
      <c r="X555" s="5" t="str">
        <f>IF(Table1[[#This Row],[Margin_Var]]&gt;=0, "Above Budget", "Below Budget")</f>
        <v>Below Budget</v>
      </c>
      <c r="Y555" s="5">
        <f>IFERROR(Table1[[#This Row],[Gross_Margin]]/Table1[[#This Row],[Actual_Sales]],0)</f>
        <v>0.59771986970684043</v>
      </c>
      <c r="Z555" s="5">
        <f>Table1[[#This Row],[Actual_Profit]]/Table1[[#This Row],[Actual_Sales]]</f>
        <v>0.41368078175895767</v>
      </c>
      <c r="AA555">
        <v>113</v>
      </c>
      <c r="AB555" s="5">
        <f>IFERROR(Table1[[#This Row],[Expenses]]/Table1[[#This Row],[Actual_Sales]],0)</f>
        <v>0.18403908794788273</v>
      </c>
      <c r="AC555">
        <v>81</v>
      </c>
      <c r="AD555">
        <v>1744</v>
      </c>
      <c r="AE555" s="5">
        <f>IFERROR(Table1[[#This Row],[Inventory]]/Table1[[#This Row],[Actual_Sales]],0)</f>
        <v>2.8403908794788273</v>
      </c>
    </row>
    <row r="556" spans="1:31" x14ac:dyDescent="0.25">
      <c r="A556">
        <v>4078</v>
      </c>
      <c r="B556">
        <v>209</v>
      </c>
      <c r="C556">
        <v>6</v>
      </c>
      <c r="D556" s="2">
        <v>40878</v>
      </c>
      <c r="E556">
        <v>614</v>
      </c>
      <c r="F556">
        <v>550</v>
      </c>
      <c r="G556">
        <f>Table1[[#This Row],[Actual_Sales]]-Table1[[#This Row],[Budget_Sales]]</f>
        <v>64</v>
      </c>
      <c r="H556" s="5">
        <f>IF(
Table1[[#This Row],[Budget_Sales]]=0,
"",
IF(
Table1[[#This Row],[Budget_Sales]]&gt;0,
(Table1[[#This Row],[Actual_Sales]]-Table1[[#This Row],[Budget_Sales]])/Table1[[#This Row],[Budget_Sales]],
(Table1[[#This Row],[Actual_Sales]]-Table1[[#This Row],[Budget_Sales]])/ABS(Table1[[#This Row],[Budget_Sales]])
)
)</f>
        <v>0.11636363636363636</v>
      </c>
      <c r="I556" s="5" t="str">
        <f>IF(Table1[[#This Row],[Sales_Var]]&gt;=0,"Above Budget","Below Budget")</f>
        <v>Above Budget</v>
      </c>
      <c r="J556">
        <f>Table1[[#This Row],[Actual_Sales]]-(Table1[[#This Row],[COGS]]+Table1[[#This Row],[Expenses]])</f>
        <v>254</v>
      </c>
      <c r="K556">
        <v>210</v>
      </c>
      <c r="L556">
        <f>Table1[[#This Row],[Actual_Profit]]-Table1[[#This Row],[Budget_Profit]]</f>
        <v>44</v>
      </c>
      <c r="M556" s="5">
        <f>IF(
Table1[[#This Row],[Budget_Profit]]=0,
"",
IF(
Table1[[#This Row],[Budget_Profit]]&gt;0,
(Table1[[#This Row],[Actual_Profit]]-Table1[[#This Row],[Budget_Profit]])/Table1[[#This Row],[Budget_Profit]],
(Table1[[#This Row],[Actual_Profit]]-Table1[[#This Row],[Budget_Profit]])/ABS(Table1[[#This Row],[Budget_Profit]])
)
)</f>
        <v>0.20952380952380953</v>
      </c>
      <c r="N556" s="5" t="str">
        <f>IF(Table1[[#This Row],[Profit_Var]]&gt;=0, "Above Budget", "Below Budget")</f>
        <v>Above Budget</v>
      </c>
      <c r="O556">
        <v>247</v>
      </c>
      <c r="P556">
        <v>240</v>
      </c>
      <c r="Q556">
        <f>Table1[[#This Row],[COGS]]-Table1[[#This Row],[Budget_COGS]]</f>
        <v>7</v>
      </c>
      <c r="R556" s="5">
        <f>IF(
Table1[[#This Row],[Budget_COGS]]=0,
"",
IF(
Table1[[#This Row],[Budget_COGS]]&gt;0,
(Table1[[#This Row],[Budget_COGS]]-Table1[[#This Row],[COGS]]) / Table1[[#This Row],[Budget_COGS]],
(Table1[[#This Row],[Budget_COGS]]-Table1[[#This Row],[COGS]]) / ABS(Table1[[#This Row],[Budget_COGS]])
)
)</f>
        <v>-2.9166666666666667E-2</v>
      </c>
      <c r="S556" s="5" t="str">
        <f>IF(Table1[[#This Row],[COGS _Var]]&gt;=0, "Above Budget", "Below Budget")</f>
        <v>Above Budget</v>
      </c>
      <c r="T556">
        <f>Table1[[#This Row],[Actual_Sales]]-Table1[[#This Row],[COGS]]</f>
        <v>367</v>
      </c>
      <c r="U556">
        <v>310</v>
      </c>
      <c r="V556">
        <f>Table1[[#This Row],[Gross_Margin]]-Table1[[#This Row],[Budget_Margin]]</f>
        <v>57</v>
      </c>
      <c r="W556" s="5">
        <f>IF(
Table1[[#This Row],[Budget_Margin]]=0,
"",
IF(
Table1[[#This Row],[Budget_Margin]]&gt;0,
(Table1[[#This Row],[Gross_Margin]]-Table1[[#This Row],[Budget_Margin]]) / Table1[[#This Row],[Budget_Margin]],
(Table1[[#This Row],[Gross_Margin]]-Table1[[#This Row],[Budget_Margin]]) / ABS(Table1[[#This Row],[Budget_Margin]])
)
)</f>
        <v>0.18387096774193548</v>
      </c>
      <c r="X556" s="5" t="str">
        <f>IF(Table1[[#This Row],[Margin_Var]]&gt;=0, "Above Budget", "Below Budget")</f>
        <v>Above Budget</v>
      </c>
      <c r="Y556" s="5">
        <f>IFERROR(Table1[[#This Row],[Gross_Margin]]/Table1[[#This Row],[Actual_Sales]],0)</f>
        <v>0.59771986970684043</v>
      </c>
      <c r="Z556" s="5">
        <f>Table1[[#This Row],[Actual_Profit]]/Table1[[#This Row],[Actual_Sales]]</f>
        <v>0.41368078175895767</v>
      </c>
      <c r="AA556">
        <v>113</v>
      </c>
      <c r="AB556" s="5">
        <f>IFERROR(Table1[[#This Row],[Expenses]]/Table1[[#This Row],[Actual_Sales]],0)</f>
        <v>0.18403908794788273</v>
      </c>
      <c r="AC556">
        <v>81</v>
      </c>
      <c r="AD556">
        <v>1744</v>
      </c>
      <c r="AE556" s="5">
        <f>IFERROR(Table1[[#This Row],[Inventory]]/Table1[[#This Row],[Actual_Sales]],0)</f>
        <v>2.8403908794788273</v>
      </c>
    </row>
    <row r="557" spans="1:31" x14ac:dyDescent="0.25">
      <c r="A557">
        <v>4157</v>
      </c>
      <c r="B557">
        <v>515</v>
      </c>
      <c r="C557">
        <v>8</v>
      </c>
      <c r="D557" s="2">
        <v>40878</v>
      </c>
      <c r="E557">
        <v>614</v>
      </c>
      <c r="F557">
        <v>530</v>
      </c>
      <c r="G557">
        <f>Table1[[#This Row],[Actual_Sales]]-Table1[[#This Row],[Budget_Sales]]</f>
        <v>84</v>
      </c>
      <c r="H557" s="5">
        <f>IF(
Table1[[#This Row],[Budget_Sales]]=0,
"",
IF(
Table1[[#This Row],[Budget_Sales]]&gt;0,
(Table1[[#This Row],[Actual_Sales]]-Table1[[#This Row],[Budget_Sales]])/Table1[[#This Row],[Budget_Sales]],
(Table1[[#This Row],[Actual_Sales]]-Table1[[#This Row],[Budget_Sales]])/ABS(Table1[[#This Row],[Budget_Sales]])
)
)</f>
        <v>0.15849056603773584</v>
      </c>
      <c r="I557" s="5" t="str">
        <f>IF(Table1[[#This Row],[Sales_Var]]&gt;=0,"Above Budget","Below Budget")</f>
        <v>Above Budget</v>
      </c>
      <c r="J557">
        <f>Table1[[#This Row],[Actual_Sales]]-(Table1[[#This Row],[COGS]]+Table1[[#This Row],[Expenses]])</f>
        <v>254</v>
      </c>
      <c r="K557">
        <v>200</v>
      </c>
      <c r="L557">
        <f>Table1[[#This Row],[Actual_Profit]]-Table1[[#This Row],[Budget_Profit]]</f>
        <v>54</v>
      </c>
      <c r="M557" s="5">
        <f>IF(
Table1[[#This Row],[Budget_Profit]]=0,
"",
IF(
Table1[[#This Row],[Budget_Profit]]&gt;0,
(Table1[[#This Row],[Actual_Profit]]-Table1[[#This Row],[Budget_Profit]])/Table1[[#This Row],[Budget_Profit]],
(Table1[[#This Row],[Actual_Profit]]-Table1[[#This Row],[Budget_Profit]])/ABS(Table1[[#This Row],[Budget_Profit]])
)
)</f>
        <v>0.27</v>
      </c>
      <c r="N557" s="5" t="str">
        <f>IF(Table1[[#This Row],[Profit_Var]]&gt;=0, "Above Budget", "Below Budget")</f>
        <v>Above Budget</v>
      </c>
      <c r="O557">
        <v>247</v>
      </c>
      <c r="P557">
        <v>230</v>
      </c>
      <c r="Q557">
        <f>Table1[[#This Row],[COGS]]-Table1[[#This Row],[Budget_COGS]]</f>
        <v>17</v>
      </c>
      <c r="R557" s="5">
        <f>IF(
Table1[[#This Row],[Budget_COGS]]=0,
"",
IF(
Table1[[#This Row],[Budget_COGS]]&gt;0,
(Table1[[#This Row],[Budget_COGS]]-Table1[[#This Row],[COGS]]) / Table1[[#This Row],[Budget_COGS]],
(Table1[[#This Row],[Budget_COGS]]-Table1[[#This Row],[COGS]]) / ABS(Table1[[#This Row],[Budget_COGS]])
)
)</f>
        <v>-7.3913043478260873E-2</v>
      </c>
      <c r="S557" s="5" t="str">
        <f>IF(Table1[[#This Row],[COGS _Var]]&gt;=0, "Above Budget", "Below Budget")</f>
        <v>Above Budget</v>
      </c>
      <c r="T557">
        <f>Table1[[#This Row],[Actual_Sales]]-Table1[[#This Row],[COGS]]</f>
        <v>367</v>
      </c>
      <c r="U557">
        <v>300</v>
      </c>
      <c r="V557">
        <f>Table1[[#This Row],[Gross_Margin]]-Table1[[#This Row],[Budget_Margin]]</f>
        <v>67</v>
      </c>
      <c r="W557" s="5">
        <f>IF(
Table1[[#This Row],[Budget_Margin]]=0,
"",
IF(
Table1[[#This Row],[Budget_Margin]]&gt;0,
(Table1[[#This Row],[Gross_Margin]]-Table1[[#This Row],[Budget_Margin]]) / Table1[[#This Row],[Budget_Margin]],
(Table1[[#This Row],[Gross_Margin]]-Table1[[#This Row],[Budget_Margin]]) / ABS(Table1[[#This Row],[Budget_Margin]])
)
)</f>
        <v>0.22333333333333333</v>
      </c>
      <c r="X557" s="5" t="str">
        <f>IF(Table1[[#This Row],[Margin_Var]]&gt;=0, "Above Budget", "Below Budget")</f>
        <v>Above Budget</v>
      </c>
      <c r="Y557" s="5">
        <f>IFERROR(Table1[[#This Row],[Gross_Margin]]/Table1[[#This Row],[Actual_Sales]],0)</f>
        <v>0.59771986970684043</v>
      </c>
      <c r="Z557" s="5">
        <f>Table1[[#This Row],[Actual_Profit]]/Table1[[#This Row],[Actual_Sales]]</f>
        <v>0.41368078175895767</v>
      </c>
      <c r="AA557">
        <v>113</v>
      </c>
      <c r="AB557" s="5">
        <f>IFERROR(Table1[[#This Row],[Expenses]]/Table1[[#This Row],[Actual_Sales]],0)</f>
        <v>0.18403908794788273</v>
      </c>
      <c r="AC557">
        <v>81</v>
      </c>
      <c r="AD557">
        <v>1744</v>
      </c>
      <c r="AE557" s="5">
        <f>IFERROR(Table1[[#This Row],[Inventory]]/Table1[[#This Row],[Actual_Sales]],0)</f>
        <v>2.8403908794788273</v>
      </c>
    </row>
    <row r="558" spans="1:31" x14ac:dyDescent="0.25">
      <c r="A558">
        <v>2042</v>
      </c>
      <c r="B558">
        <v>607</v>
      </c>
      <c r="C558">
        <v>9</v>
      </c>
      <c r="D558" s="2">
        <v>40513</v>
      </c>
      <c r="E558">
        <v>747</v>
      </c>
      <c r="F558">
        <v>540</v>
      </c>
      <c r="G558">
        <f>Table1[[#This Row],[Actual_Sales]]-Table1[[#This Row],[Budget_Sales]]</f>
        <v>207</v>
      </c>
      <c r="H558" s="5">
        <f>IF(
Table1[[#This Row],[Budget_Sales]]=0,
"",
IF(
Table1[[#This Row],[Budget_Sales]]&gt;0,
(Table1[[#This Row],[Actual_Sales]]-Table1[[#This Row],[Budget_Sales]])/Table1[[#This Row],[Budget_Sales]],
(Table1[[#This Row],[Actual_Sales]]-Table1[[#This Row],[Budget_Sales]])/ABS(Table1[[#This Row],[Budget_Sales]])
)
)</f>
        <v>0.38333333333333336</v>
      </c>
      <c r="I558" s="5" t="str">
        <f>IF(Table1[[#This Row],[Sales_Var]]&gt;=0,"Above Budget","Below Budget")</f>
        <v>Above Budget</v>
      </c>
      <c r="J558">
        <f>Table1[[#This Row],[Actual_Sales]]-(Table1[[#This Row],[COGS]]+Table1[[#This Row],[Expenses]])</f>
        <v>309</v>
      </c>
      <c r="K558">
        <v>210</v>
      </c>
      <c r="L558">
        <f>Table1[[#This Row],[Actual_Profit]]-Table1[[#This Row],[Budget_Profit]]</f>
        <v>99</v>
      </c>
      <c r="M558" s="5">
        <f>IF(
Table1[[#This Row],[Budget_Profit]]=0,
"",
IF(
Table1[[#This Row],[Budget_Profit]]&gt;0,
(Table1[[#This Row],[Actual_Profit]]-Table1[[#This Row],[Budget_Profit]])/Table1[[#This Row],[Budget_Profit]],
(Table1[[#This Row],[Actual_Profit]]-Table1[[#This Row],[Budget_Profit]])/ABS(Table1[[#This Row],[Budget_Profit]])
)
)</f>
        <v>0.47142857142857142</v>
      </c>
      <c r="N558" s="5" t="str">
        <f>IF(Table1[[#This Row],[Profit_Var]]&gt;=0, "Above Budget", "Below Budget")</f>
        <v>Above Budget</v>
      </c>
      <c r="O558">
        <v>294</v>
      </c>
      <c r="P558">
        <v>220</v>
      </c>
      <c r="Q558">
        <f>Table1[[#This Row],[COGS]]-Table1[[#This Row],[Budget_COGS]]</f>
        <v>74</v>
      </c>
      <c r="R558" s="5">
        <f>IF(
Table1[[#This Row],[Budget_COGS]]=0,
"",
IF(
Table1[[#This Row],[Budget_COGS]]&gt;0,
(Table1[[#This Row],[Budget_COGS]]-Table1[[#This Row],[COGS]]) / Table1[[#This Row],[Budget_COGS]],
(Table1[[#This Row],[Budget_COGS]]-Table1[[#This Row],[COGS]]) / ABS(Table1[[#This Row],[Budget_COGS]])
)
)</f>
        <v>-0.33636363636363636</v>
      </c>
      <c r="S558" s="5" t="str">
        <f>IF(Table1[[#This Row],[COGS _Var]]&gt;=0, "Above Budget", "Below Budget")</f>
        <v>Above Budget</v>
      </c>
      <c r="T558">
        <f>Table1[[#This Row],[Actual_Sales]]-Table1[[#This Row],[COGS]]</f>
        <v>453</v>
      </c>
      <c r="U558">
        <v>320</v>
      </c>
      <c r="V558">
        <f>Table1[[#This Row],[Gross_Margin]]-Table1[[#This Row],[Budget_Margin]]</f>
        <v>133</v>
      </c>
      <c r="W558" s="5">
        <f>IF(
Table1[[#This Row],[Budget_Margin]]=0,
"",
IF(
Table1[[#This Row],[Budget_Margin]]&gt;0,
(Table1[[#This Row],[Gross_Margin]]-Table1[[#This Row],[Budget_Margin]]) / Table1[[#This Row],[Budget_Margin]],
(Table1[[#This Row],[Gross_Margin]]-Table1[[#This Row],[Budget_Margin]]) / ABS(Table1[[#This Row],[Budget_Margin]])
)
)</f>
        <v>0.41562500000000002</v>
      </c>
      <c r="X558" s="5" t="str">
        <f>IF(Table1[[#This Row],[Margin_Var]]&gt;=0, "Above Budget", "Below Budget")</f>
        <v>Above Budget</v>
      </c>
      <c r="Y558" s="5">
        <f>IFERROR(Table1[[#This Row],[Gross_Margin]]/Table1[[#This Row],[Actual_Sales]],0)</f>
        <v>0.60642570281124497</v>
      </c>
      <c r="Z558" s="5">
        <f>Table1[[#This Row],[Actual_Profit]]/Table1[[#This Row],[Actual_Sales]]</f>
        <v>0.41365461847389556</v>
      </c>
      <c r="AA558">
        <v>144</v>
      </c>
      <c r="AB558" s="5">
        <f>IFERROR(Table1[[#This Row],[Expenses]]/Table1[[#This Row],[Actual_Sales]],0)</f>
        <v>0.19277108433734941</v>
      </c>
      <c r="AC558">
        <v>111</v>
      </c>
      <c r="AD558">
        <v>1727</v>
      </c>
      <c r="AE558" s="5">
        <f>IFERROR(Table1[[#This Row],[Inventory]]/Table1[[#This Row],[Actual_Sales]],0)</f>
        <v>2.3119143239625166</v>
      </c>
    </row>
    <row r="559" spans="1:31" x14ac:dyDescent="0.25">
      <c r="A559">
        <v>3897</v>
      </c>
      <c r="B559">
        <v>203</v>
      </c>
      <c r="C559">
        <v>2</v>
      </c>
      <c r="D559" s="2">
        <v>40848</v>
      </c>
      <c r="E559">
        <v>346</v>
      </c>
      <c r="F559">
        <v>290</v>
      </c>
      <c r="G559">
        <f>Table1[[#This Row],[Actual_Sales]]-Table1[[#This Row],[Budget_Sales]]</f>
        <v>56</v>
      </c>
      <c r="H559" s="5">
        <f>IF(
Table1[[#This Row],[Budget_Sales]]=0,
"",
IF(
Table1[[#This Row],[Budget_Sales]]&gt;0,
(Table1[[#This Row],[Actual_Sales]]-Table1[[#This Row],[Budget_Sales]])/Table1[[#This Row],[Budget_Sales]],
(Table1[[#This Row],[Actual_Sales]]-Table1[[#This Row],[Budget_Sales]])/ABS(Table1[[#This Row],[Budget_Sales]])
)
)</f>
        <v>0.19310344827586207</v>
      </c>
      <c r="I559" s="5" t="str">
        <f>IF(Table1[[#This Row],[Sales_Var]]&gt;=0,"Above Budget","Below Budget")</f>
        <v>Above Budget</v>
      </c>
      <c r="J559">
        <f>Table1[[#This Row],[Actual_Sales]]-(Table1[[#This Row],[COGS]]+Table1[[#This Row],[Expenses]])</f>
        <v>143</v>
      </c>
      <c r="K559">
        <v>130</v>
      </c>
      <c r="L559">
        <f>Table1[[#This Row],[Actual_Profit]]-Table1[[#This Row],[Budget_Profit]]</f>
        <v>13</v>
      </c>
      <c r="M559" s="5">
        <f>IF(
Table1[[#This Row],[Budget_Profit]]=0,
"",
IF(
Table1[[#This Row],[Budget_Profit]]&gt;0,
(Table1[[#This Row],[Actual_Profit]]-Table1[[#This Row],[Budget_Profit]])/Table1[[#This Row],[Budget_Profit]],
(Table1[[#This Row],[Actual_Profit]]-Table1[[#This Row],[Budget_Profit]])/ABS(Table1[[#This Row],[Budget_Profit]])
)
)</f>
        <v>0.1</v>
      </c>
      <c r="N559" s="5" t="str">
        <f>IF(Table1[[#This Row],[Profit_Var]]&gt;=0, "Above Budget", "Below Budget")</f>
        <v>Above Budget</v>
      </c>
      <c r="O559">
        <v>130</v>
      </c>
      <c r="P559">
        <v>110</v>
      </c>
      <c r="Q559">
        <f>Table1[[#This Row],[COGS]]-Table1[[#This Row],[Budget_COGS]]</f>
        <v>20</v>
      </c>
      <c r="R559" s="5">
        <f>IF(
Table1[[#This Row],[Budget_COGS]]=0,
"",
IF(
Table1[[#This Row],[Budget_COGS]]&gt;0,
(Table1[[#This Row],[Budget_COGS]]-Table1[[#This Row],[COGS]]) / Table1[[#This Row],[Budget_COGS]],
(Table1[[#This Row],[Budget_COGS]]-Table1[[#This Row],[COGS]]) / ABS(Table1[[#This Row],[Budget_COGS]])
)
)</f>
        <v>-0.18181818181818182</v>
      </c>
      <c r="S559" s="5" t="str">
        <f>IF(Table1[[#This Row],[COGS _Var]]&gt;=0, "Above Budget", "Below Budget")</f>
        <v>Above Budget</v>
      </c>
      <c r="T559">
        <f>Table1[[#This Row],[Actual_Sales]]-Table1[[#This Row],[COGS]]</f>
        <v>216</v>
      </c>
      <c r="U559">
        <v>180</v>
      </c>
      <c r="V559">
        <f>Table1[[#This Row],[Gross_Margin]]-Table1[[#This Row],[Budget_Margin]]</f>
        <v>36</v>
      </c>
      <c r="W559" s="5">
        <f>IF(
Table1[[#This Row],[Budget_Margin]]=0,
"",
IF(
Table1[[#This Row],[Budget_Margin]]&gt;0,
(Table1[[#This Row],[Gross_Margin]]-Table1[[#This Row],[Budget_Margin]]) / Table1[[#This Row],[Budget_Margin]],
(Table1[[#This Row],[Gross_Margin]]-Table1[[#This Row],[Budget_Margin]]) / ABS(Table1[[#This Row],[Budget_Margin]])
)
)</f>
        <v>0.2</v>
      </c>
      <c r="X559" s="5" t="str">
        <f>IF(Table1[[#This Row],[Margin_Var]]&gt;=0, "Above Budget", "Below Budget")</f>
        <v>Above Budget</v>
      </c>
      <c r="Y559" s="5">
        <f>IFERROR(Table1[[#This Row],[Gross_Margin]]/Table1[[#This Row],[Actual_Sales]],0)</f>
        <v>0.62427745664739887</v>
      </c>
      <c r="Z559" s="5">
        <f>Table1[[#This Row],[Actual_Profit]]/Table1[[#This Row],[Actual_Sales]]</f>
        <v>0.41329479768786126</v>
      </c>
      <c r="AA559">
        <v>73</v>
      </c>
      <c r="AB559" s="5">
        <f>IFERROR(Table1[[#This Row],[Expenses]]/Table1[[#This Row],[Actual_Sales]],0)</f>
        <v>0.21098265895953758</v>
      </c>
      <c r="AC559">
        <v>42</v>
      </c>
      <c r="AD559">
        <v>1134</v>
      </c>
      <c r="AE559" s="5">
        <f>IFERROR(Table1[[#This Row],[Inventory]]/Table1[[#This Row],[Actual_Sales]],0)</f>
        <v>3.2774566473988438</v>
      </c>
    </row>
    <row r="560" spans="1:31" x14ac:dyDescent="0.25">
      <c r="A560">
        <v>3900</v>
      </c>
      <c r="B560">
        <v>206</v>
      </c>
      <c r="C560">
        <v>8</v>
      </c>
      <c r="D560" s="2">
        <v>40848</v>
      </c>
      <c r="E560">
        <v>346</v>
      </c>
      <c r="F560">
        <v>300</v>
      </c>
      <c r="G560">
        <f>Table1[[#This Row],[Actual_Sales]]-Table1[[#This Row],[Budget_Sales]]</f>
        <v>46</v>
      </c>
      <c r="H560" s="5">
        <f>IF(
Table1[[#This Row],[Budget_Sales]]=0,
"",
IF(
Table1[[#This Row],[Budget_Sales]]&gt;0,
(Table1[[#This Row],[Actual_Sales]]-Table1[[#This Row],[Budget_Sales]])/Table1[[#This Row],[Budget_Sales]],
(Table1[[#This Row],[Actual_Sales]]-Table1[[#This Row],[Budget_Sales]])/ABS(Table1[[#This Row],[Budget_Sales]])
)
)</f>
        <v>0.15333333333333332</v>
      </c>
      <c r="I560" s="5" t="str">
        <f>IF(Table1[[#This Row],[Sales_Var]]&gt;=0,"Above Budget","Below Budget")</f>
        <v>Above Budget</v>
      </c>
      <c r="J560">
        <f>Table1[[#This Row],[Actual_Sales]]-(Table1[[#This Row],[COGS]]+Table1[[#This Row],[Expenses]])</f>
        <v>143</v>
      </c>
      <c r="K560">
        <v>120</v>
      </c>
      <c r="L560">
        <f>Table1[[#This Row],[Actual_Profit]]-Table1[[#This Row],[Budget_Profit]]</f>
        <v>23</v>
      </c>
      <c r="M560" s="5">
        <f>IF(
Table1[[#This Row],[Budget_Profit]]=0,
"",
IF(
Table1[[#This Row],[Budget_Profit]]&gt;0,
(Table1[[#This Row],[Actual_Profit]]-Table1[[#This Row],[Budget_Profit]])/Table1[[#This Row],[Budget_Profit]],
(Table1[[#This Row],[Actual_Profit]]-Table1[[#This Row],[Budget_Profit]])/ABS(Table1[[#This Row],[Budget_Profit]])
)
)</f>
        <v>0.19166666666666668</v>
      </c>
      <c r="N560" s="5" t="str">
        <f>IF(Table1[[#This Row],[Profit_Var]]&gt;=0, "Above Budget", "Below Budget")</f>
        <v>Above Budget</v>
      </c>
      <c r="O560">
        <v>130</v>
      </c>
      <c r="P560">
        <v>120</v>
      </c>
      <c r="Q560">
        <f>Table1[[#This Row],[COGS]]-Table1[[#This Row],[Budget_COGS]]</f>
        <v>10</v>
      </c>
      <c r="R560" s="5">
        <f>IF(
Table1[[#This Row],[Budget_COGS]]=0,
"",
IF(
Table1[[#This Row],[Budget_COGS]]&gt;0,
(Table1[[#This Row],[Budget_COGS]]-Table1[[#This Row],[COGS]]) / Table1[[#This Row],[Budget_COGS]],
(Table1[[#This Row],[Budget_COGS]]-Table1[[#This Row],[COGS]]) / ABS(Table1[[#This Row],[Budget_COGS]])
)
)</f>
        <v>-8.3333333333333329E-2</v>
      </c>
      <c r="S560" s="5" t="str">
        <f>IF(Table1[[#This Row],[COGS _Var]]&gt;=0, "Above Budget", "Below Budget")</f>
        <v>Above Budget</v>
      </c>
      <c r="T560">
        <f>Table1[[#This Row],[Actual_Sales]]-Table1[[#This Row],[COGS]]</f>
        <v>216</v>
      </c>
      <c r="U560">
        <v>180</v>
      </c>
      <c r="V560">
        <f>Table1[[#This Row],[Gross_Margin]]-Table1[[#This Row],[Budget_Margin]]</f>
        <v>36</v>
      </c>
      <c r="W560" s="5">
        <f>IF(
Table1[[#This Row],[Budget_Margin]]=0,
"",
IF(
Table1[[#This Row],[Budget_Margin]]&gt;0,
(Table1[[#This Row],[Gross_Margin]]-Table1[[#This Row],[Budget_Margin]]) / Table1[[#This Row],[Budget_Margin]],
(Table1[[#This Row],[Gross_Margin]]-Table1[[#This Row],[Budget_Margin]]) / ABS(Table1[[#This Row],[Budget_Margin]])
)
)</f>
        <v>0.2</v>
      </c>
      <c r="X560" s="5" t="str">
        <f>IF(Table1[[#This Row],[Margin_Var]]&gt;=0, "Above Budget", "Below Budget")</f>
        <v>Above Budget</v>
      </c>
      <c r="Y560" s="5">
        <f>IFERROR(Table1[[#This Row],[Gross_Margin]]/Table1[[#This Row],[Actual_Sales]],0)</f>
        <v>0.62427745664739887</v>
      </c>
      <c r="Z560" s="5">
        <f>Table1[[#This Row],[Actual_Profit]]/Table1[[#This Row],[Actual_Sales]]</f>
        <v>0.41329479768786126</v>
      </c>
      <c r="AA560">
        <v>73</v>
      </c>
      <c r="AB560" s="5">
        <f>IFERROR(Table1[[#This Row],[Expenses]]/Table1[[#This Row],[Actual_Sales]],0)</f>
        <v>0.21098265895953758</v>
      </c>
      <c r="AC560">
        <v>42</v>
      </c>
      <c r="AD560">
        <v>1134</v>
      </c>
      <c r="AE560" s="5">
        <f>IFERROR(Table1[[#This Row],[Inventory]]/Table1[[#This Row],[Actual_Sales]],0)</f>
        <v>3.2774566473988438</v>
      </c>
    </row>
    <row r="561" spans="1:31" x14ac:dyDescent="0.25">
      <c r="A561">
        <v>2436</v>
      </c>
      <c r="B561">
        <v>773</v>
      </c>
      <c r="C561">
        <v>3</v>
      </c>
      <c r="D561" s="2">
        <v>40575</v>
      </c>
      <c r="E561">
        <v>271</v>
      </c>
      <c r="F561">
        <v>260</v>
      </c>
      <c r="G561">
        <f>Table1[[#This Row],[Actual_Sales]]-Table1[[#This Row],[Budget_Sales]]</f>
        <v>11</v>
      </c>
      <c r="H561" s="5">
        <f>IF(
Table1[[#This Row],[Budget_Sales]]=0,
"",
IF(
Table1[[#This Row],[Budget_Sales]]&gt;0,
(Table1[[#This Row],[Actual_Sales]]-Table1[[#This Row],[Budget_Sales]])/Table1[[#This Row],[Budget_Sales]],
(Table1[[#This Row],[Actual_Sales]]-Table1[[#This Row],[Budget_Sales]])/ABS(Table1[[#This Row],[Budget_Sales]])
)
)</f>
        <v>4.230769230769231E-2</v>
      </c>
      <c r="I561" s="5" t="str">
        <f>IF(Table1[[#This Row],[Sales_Var]]&gt;=0,"Above Budget","Below Budget")</f>
        <v>Above Budget</v>
      </c>
      <c r="J561">
        <f>Table1[[#This Row],[Actual_Sales]]-(Table1[[#This Row],[COGS]]+Table1[[#This Row],[Expenses]])</f>
        <v>112</v>
      </c>
      <c r="K561">
        <v>100</v>
      </c>
      <c r="L561">
        <f>Table1[[#This Row],[Actual_Profit]]-Table1[[#This Row],[Budget_Profit]]</f>
        <v>12</v>
      </c>
      <c r="M561" s="5">
        <f>IF(
Table1[[#This Row],[Budget_Profit]]=0,
"",
IF(
Table1[[#This Row],[Budget_Profit]]&gt;0,
(Table1[[#This Row],[Actual_Profit]]-Table1[[#This Row],[Budget_Profit]])/Table1[[#This Row],[Budget_Profit]],
(Table1[[#This Row],[Actual_Profit]]-Table1[[#This Row],[Budget_Profit]])/ABS(Table1[[#This Row],[Budget_Profit]])
)
)</f>
        <v>0.12</v>
      </c>
      <c r="N561" s="5" t="str">
        <f>IF(Table1[[#This Row],[Profit_Var]]&gt;=0, "Above Budget", "Below Budget")</f>
        <v>Above Budget</v>
      </c>
      <c r="O561">
        <v>104</v>
      </c>
      <c r="P561">
        <v>110</v>
      </c>
      <c r="Q561">
        <f>Table1[[#This Row],[COGS]]-Table1[[#This Row],[Budget_COGS]]</f>
        <v>-6</v>
      </c>
      <c r="R561" s="5">
        <f>IF(
Table1[[#This Row],[Budget_COGS]]=0,
"",
IF(
Table1[[#This Row],[Budget_COGS]]&gt;0,
(Table1[[#This Row],[Budget_COGS]]-Table1[[#This Row],[COGS]]) / Table1[[#This Row],[Budget_COGS]],
(Table1[[#This Row],[Budget_COGS]]-Table1[[#This Row],[COGS]]) / ABS(Table1[[#This Row],[Budget_COGS]])
)
)</f>
        <v>5.4545454545454543E-2</v>
      </c>
      <c r="S561" s="5" t="str">
        <f>IF(Table1[[#This Row],[COGS _Var]]&gt;=0, "Above Budget", "Below Budget")</f>
        <v>Below Budget</v>
      </c>
      <c r="T561">
        <f>Table1[[#This Row],[Actual_Sales]]-Table1[[#This Row],[COGS]]</f>
        <v>167</v>
      </c>
      <c r="U561">
        <v>150</v>
      </c>
      <c r="V561">
        <f>Table1[[#This Row],[Gross_Margin]]-Table1[[#This Row],[Budget_Margin]]</f>
        <v>17</v>
      </c>
      <c r="W561" s="5">
        <f>IF(
Table1[[#This Row],[Budget_Margin]]=0,
"",
IF(
Table1[[#This Row],[Budget_Margin]]&gt;0,
(Table1[[#This Row],[Gross_Margin]]-Table1[[#This Row],[Budget_Margin]]) / Table1[[#This Row],[Budget_Margin]],
(Table1[[#This Row],[Gross_Margin]]-Table1[[#This Row],[Budget_Margin]]) / ABS(Table1[[#This Row],[Budget_Margin]])
)
)</f>
        <v>0.11333333333333333</v>
      </c>
      <c r="X561" s="5" t="str">
        <f>IF(Table1[[#This Row],[Margin_Var]]&gt;=0, "Above Budget", "Below Budget")</f>
        <v>Above Budget</v>
      </c>
      <c r="Y561" s="5">
        <f>IFERROR(Table1[[#This Row],[Gross_Margin]]/Table1[[#This Row],[Actual_Sales]],0)</f>
        <v>0.6162361623616236</v>
      </c>
      <c r="Z561" s="5">
        <f>Table1[[#This Row],[Actual_Profit]]/Table1[[#This Row],[Actual_Sales]]</f>
        <v>0.41328413284132842</v>
      </c>
      <c r="AA561">
        <v>55</v>
      </c>
      <c r="AB561" s="5">
        <f>IFERROR(Table1[[#This Row],[Expenses]]/Table1[[#This Row],[Actual_Sales]],0)</f>
        <v>0.2029520295202952</v>
      </c>
      <c r="AC561">
        <v>33</v>
      </c>
      <c r="AD561">
        <v>596</v>
      </c>
      <c r="AE561" s="5">
        <f>IFERROR(Table1[[#This Row],[Inventory]]/Table1[[#This Row],[Actual_Sales]],0)</f>
        <v>2.1992619926199262</v>
      </c>
    </row>
    <row r="562" spans="1:31" x14ac:dyDescent="0.25">
      <c r="A562">
        <v>2424</v>
      </c>
      <c r="B562">
        <v>712</v>
      </c>
      <c r="C562">
        <v>9</v>
      </c>
      <c r="D562" s="2">
        <v>40575</v>
      </c>
      <c r="E562">
        <v>271</v>
      </c>
      <c r="F562">
        <v>220</v>
      </c>
      <c r="G562">
        <f>Table1[[#This Row],[Actual_Sales]]-Table1[[#This Row],[Budget_Sales]]</f>
        <v>51</v>
      </c>
      <c r="H562" s="5">
        <f>IF(
Table1[[#This Row],[Budget_Sales]]=0,
"",
IF(
Table1[[#This Row],[Budget_Sales]]&gt;0,
(Table1[[#This Row],[Actual_Sales]]-Table1[[#This Row],[Budget_Sales]])/Table1[[#This Row],[Budget_Sales]],
(Table1[[#This Row],[Actual_Sales]]-Table1[[#This Row],[Budget_Sales]])/ABS(Table1[[#This Row],[Budget_Sales]])
)
)</f>
        <v>0.23181818181818181</v>
      </c>
      <c r="I562" s="5" t="str">
        <f>IF(Table1[[#This Row],[Sales_Var]]&gt;=0,"Above Budget","Below Budget")</f>
        <v>Above Budget</v>
      </c>
      <c r="J562">
        <f>Table1[[#This Row],[Actual_Sales]]-(Table1[[#This Row],[COGS]]+Table1[[#This Row],[Expenses]])</f>
        <v>112</v>
      </c>
      <c r="K562">
        <v>110</v>
      </c>
      <c r="L562">
        <f>Table1[[#This Row],[Actual_Profit]]-Table1[[#This Row],[Budget_Profit]]</f>
        <v>2</v>
      </c>
      <c r="M562" s="5">
        <f>IF(
Table1[[#This Row],[Budget_Profit]]=0,
"",
IF(
Table1[[#This Row],[Budget_Profit]]&gt;0,
(Table1[[#This Row],[Actual_Profit]]-Table1[[#This Row],[Budget_Profit]])/Table1[[#This Row],[Budget_Profit]],
(Table1[[#This Row],[Actual_Profit]]-Table1[[#This Row],[Budget_Profit]])/ABS(Table1[[#This Row],[Budget_Profit]])
)
)</f>
        <v>1.8181818181818181E-2</v>
      </c>
      <c r="N562" s="5" t="str">
        <f>IF(Table1[[#This Row],[Profit_Var]]&gt;=0, "Above Budget", "Below Budget")</f>
        <v>Above Budget</v>
      </c>
      <c r="O562">
        <v>104</v>
      </c>
      <c r="P562">
        <v>80</v>
      </c>
      <c r="Q562">
        <f>Table1[[#This Row],[COGS]]-Table1[[#This Row],[Budget_COGS]]</f>
        <v>24</v>
      </c>
      <c r="R562" s="5">
        <f>IF(
Table1[[#This Row],[Budget_COGS]]=0,
"",
IF(
Table1[[#This Row],[Budget_COGS]]&gt;0,
(Table1[[#This Row],[Budget_COGS]]-Table1[[#This Row],[COGS]]) / Table1[[#This Row],[Budget_COGS]],
(Table1[[#This Row],[Budget_COGS]]-Table1[[#This Row],[COGS]]) / ABS(Table1[[#This Row],[Budget_COGS]])
)
)</f>
        <v>-0.3</v>
      </c>
      <c r="S562" s="5" t="str">
        <f>IF(Table1[[#This Row],[COGS _Var]]&gt;=0, "Above Budget", "Below Budget")</f>
        <v>Above Budget</v>
      </c>
      <c r="T562">
        <f>Table1[[#This Row],[Actual_Sales]]-Table1[[#This Row],[COGS]]</f>
        <v>167</v>
      </c>
      <c r="U562">
        <v>140</v>
      </c>
      <c r="V562">
        <f>Table1[[#This Row],[Gross_Margin]]-Table1[[#This Row],[Budget_Margin]]</f>
        <v>27</v>
      </c>
      <c r="W562" s="5">
        <f>IF(
Table1[[#This Row],[Budget_Margin]]=0,
"",
IF(
Table1[[#This Row],[Budget_Margin]]&gt;0,
(Table1[[#This Row],[Gross_Margin]]-Table1[[#This Row],[Budget_Margin]]) / Table1[[#This Row],[Budget_Margin]],
(Table1[[#This Row],[Gross_Margin]]-Table1[[#This Row],[Budget_Margin]]) / ABS(Table1[[#This Row],[Budget_Margin]])
)
)</f>
        <v>0.19285714285714287</v>
      </c>
      <c r="X562" s="5" t="str">
        <f>IF(Table1[[#This Row],[Margin_Var]]&gt;=0, "Above Budget", "Below Budget")</f>
        <v>Above Budget</v>
      </c>
      <c r="Y562" s="5">
        <f>IFERROR(Table1[[#This Row],[Gross_Margin]]/Table1[[#This Row],[Actual_Sales]],0)</f>
        <v>0.6162361623616236</v>
      </c>
      <c r="Z562" s="5">
        <f>Table1[[#This Row],[Actual_Profit]]/Table1[[#This Row],[Actual_Sales]]</f>
        <v>0.41328413284132842</v>
      </c>
      <c r="AA562">
        <v>55</v>
      </c>
      <c r="AB562" s="5">
        <f>IFERROR(Table1[[#This Row],[Expenses]]/Table1[[#This Row],[Actual_Sales]],0)</f>
        <v>0.2029520295202952</v>
      </c>
      <c r="AC562">
        <v>33</v>
      </c>
      <c r="AD562">
        <v>596</v>
      </c>
      <c r="AE562" s="5">
        <f>IFERROR(Table1[[#This Row],[Inventory]]/Table1[[#This Row],[Actual_Sales]],0)</f>
        <v>2.1992619926199262</v>
      </c>
    </row>
    <row r="563" spans="1:31" x14ac:dyDescent="0.25">
      <c r="A563">
        <v>2245</v>
      </c>
      <c r="B563">
        <v>650</v>
      </c>
      <c r="C563">
        <v>10</v>
      </c>
      <c r="D563" s="2">
        <v>40544</v>
      </c>
      <c r="E563">
        <v>213</v>
      </c>
      <c r="F563">
        <v>160</v>
      </c>
      <c r="G563">
        <f>Table1[[#This Row],[Actual_Sales]]-Table1[[#This Row],[Budget_Sales]]</f>
        <v>53</v>
      </c>
      <c r="H563" s="5">
        <f>IF(
Table1[[#This Row],[Budget_Sales]]=0,
"",
IF(
Table1[[#This Row],[Budget_Sales]]&gt;0,
(Table1[[#This Row],[Actual_Sales]]-Table1[[#This Row],[Budget_Sales]])/Table1[[#This Row],[Budget_Sales]],
(Table1[[#This Row],[Actual_Sales]]-Table1[[#This Row],[Budget_Sales]])/ABS(Table1[[#This Row],[Budget_Sales]])
)
)</f>
        <v>0.33124999999999999</v>
      </c>
      <c r="I563" s="5" t="str">
        <f>IF(Table1[[#This Row],[Sales_Var]]&gt;=0,"Above Budget","Below Budget")</f>
        <v>Above Budget</v>
      </c>
      <c r="J563">
        <f>Table1[[#This Row],[Actual_Sales]]-(Table1[[#This Row],[COGS]]+Table1[[#This Row],[Expenses]])</f>
        <v>88</v>
      </c>
      <c r="K563">
        <v>60</v>
      </c>
      <c r="L563">
        <f>Table1[[#This Row],[Actual_Profit]]-Table1[[#This Row],[Budget_Profit]]</f>
        <v>28</v>
      </c>
      <c r="M563" s="5">
        <f>IF(
Table1[[#This Row],[Budget_Profit]]=0,
"",
IF(
Table1[[#This Row],[Budget_Profit]]&gt;0,
(Table1[[#This Row],[Actual_Profit]]-Table1[[#This Row],[Budget_Profit]])/Table1[[#This Row],[Budget_Profit]],
(Table1[[#This Row],[Actual_Profit]]-Table1[[#This Row],[Budget_Profit]])/ABS(Table1[[#This Row],[Budget_Profit]])
)
)</f>
        <v>0.46666666666666667</v>
      </c>
      <c r="N563" s="5" t="str">
        <f>IF(Table1[[#This Row],[Profit_Var]]&gt;=0, "Above Budget", "Below Budget")</f>
        <v>Above Budget</v>
      </c>
      <c r="O563">
        <v>83</v>
      </c>
      <c r="P563">
        <v>70</v>
      </c>
      <c r="Q563">
        <f>Table1[[#This Row],[COGS]]-Table1[[#This Row],[Budget_COGS]]</f>
        <v>13</v>
      </c>
      <c r="R563" s="5">
        <f>IF(
Table1[[#This Row],[Budget_COGS]]=0,
"",
IF(
Table1[[#This Row],[Budget_COGS]]&gt;0,
(Table1[[#This Row],[Budget_COGS]]-Table1[[#This Row],[COGS]]) / Table1[[#This Row],[Budget_COGS]],
(Table1[[#This Row],[Budget_COGS]]-Table1[[#This Row],[COGS]]) / ABS(Table1[[#This Row],[Budget_COGS]])
)
)</f>
        <v>-0.18571428571428572</v>
      </c>
      <c r="S563" s="5" t="str">
        <f>IF(Table1[[#This Row],[COGS _Var]]&gt;=0, "Above Budget", "Below Budget")</f>
        <v>Above Budget</v>
      </c>
      <c r="T563">
        <f>Table1[[#This Row],[Actual_Sales]]-Table1[[#This Row],[COGS]]</f>
        <v>130</v>
      </c>
      <c r="U563">
        <v>90</v>
      </c>
      <c r="V563">
        <f>Table1[[#This Row],[Gross_Margin]]-Table1[[#This Row],[Budget_Margin]]</f>
        <v>40</v>
      </c>
      <c r="W563" s="5">
        <f>IF(
Table1[[#This Row],[Budget_Margin]]=0,
"",
IF(
Table1[[#This Row],[Budget_Margin]]&gt;0,
(Table1[[#This Row],[Gross_Margin]]-Table1[[#This Row],[Budget_Margin]]) / Table1[[#This Row],[Budget_Margin]],
(Table1[[#This Row],[Gross_Margin]]-Table1[[#This Row],[Budget_Margin]]) / ABS(Table1[[#This Row],[Budget_Margin]])
)
)</f>
        <v>0.44444444444444442</v>
      </c>
      <c r="X563" s="5" t="str">
        <f>IF(Table1[[#This Row],[Margin_Var]]&gt;=0, "Above Budget", "Below Budget")</f>
        <v>Above Budget</v>
      </c>
      <c r="Y563" s="5">
        <f>IFERROR(Table1[[#This Row],[Gross_Margin]]/Table1[[#This Row],[Actual_Sales]],0)</f>
        <v>0.61032863849765262</v>
      </c>
      <c r="Z563" s="5">
        <f>Table1[[#This Row],[Actual_Profit]]/Table1[[#This Row],[Actual_Sales]]</f>
        <v>0.41314553990610331</v>
      </c>
      <c r="AA563">
        <v>42</v>
      </c>
      <c r="AB563" s="5">
        <f>IFERROR(Table1[[#This Row],[Expenses]]/Table1[[#This Row],[Actual_Sales]],0)</f>
        <v>0.19718309859154928</v>
      </c>
      <c r="AC563">
        <v>27</v>
      </c>
      <c r="AD563">
        <v>623</v>
      </c>
      <c r="AE563" s="5">
        <f>IFERROR(Table1[[#This Row],[Inventory]]/Table1[[#This Row],[Actual_Sales]],0)</f>
        <v>2.924882629107981</v>
      </c>
    </row>
    <row r="564" spans="1:31" x14ac:dyDescent="0.25">
      <c r="A564">
        <v>2248</v>
      </c>
      <c r="B564">
        <v>682</v>
      </c>
      <c r="C564">
        <v>2</v>
      </c>
      <c r="D564" s="2">
        <v>40544</v>
      </c>
      <c r="E564">
        <v>506</v>
      </c>
      <c r="F564">
        <v>560</v>
      </c>
      <c r="G564">
        <f>Table1[[#This Row],[Actual_Sales]]-Table1[[#This Row],[Budget_Sales]]</f>
        <v>-54</v>
      </c>
      <c r="H564" s="5">
        <f>IF(
Table1[[#This Row],[Budget_Sales]]=0,
"",
IF(
Table1[[#This Row],[Budget_Sales]]&gt;0,
(Table1[[#This Row],[Actual_Sales]]-Table1[[#This Row],[Budget_Sales]])/Table1[[#This Row],[Budget_Sales]],
(Table1[[#This Row],[Actual_Sales]]-Table1[[#This Row],[Budget_Sales]])/ABS(Table1[[#This Row],[Budget_Sales]])
)
)</f>
        <v>-9.6428571428571433E-2</v>
      </c>
      <c r="I564" s="5" t="str">
        <f>IF(Table1[[#This Row],[Sales_Var]]&gt;=0,"Above Budget","Below Budget")</f>
        <v>Below Budget</v>
      </c>
      <c r="J564">
        <f>Table1[[#This Row],[Actual_Sales]]-(Table1[[#This Row],[COGS]]+Table1[[#This Row],[Expenses]])</f>
        <v>209</v>
      </c>
      <c r="K564">
        <v>220</v>
      </c>
      <c r="L564">
        <f>Table1[[#This Row],[Actual_Profit]]-Table1[[#This Row],[Budget_Profit]]</f>
        <v>-11</v>
      </c>
      <c r="M564" s="5">
        <f>IF(
Table1[[#This Row],[Budget_Profit]]=0,
"",
IF(
Table1[[#This Row],[Budget_Profit]]&gt;0,
(Table1[[#This Row],[Actual_Profit]]-Table1[[#This Row],[Budget_Profit]])/Table1[[#This Row],[Budget_Profit]],
(Table1[[#This Row],[Actual_Profit]]-Table1[[#This Row],[Budget_Profit]])/ABS(Table1[[#This Row],[Budget_Profit]])
)
)</f>
        <v>-0.05</v>
      </c>
      <c r="N564" s="5" t="str">
        <f>IF(Table1[[#This Row],[Profit_Var]]&gt;=0, "Above Budget", "Below Budget")</f>
        <v>Below Budget</v>
      </c>
      <c r="O564">
        <v>207</v>
      </c>
      <c r="P564">
        <v>260</v>
      </c>
      <c r="Q564">
        <f>Table1[[#This Row],[COGS]]-Table1[[#This Row],[Budget_COGS]]</f>
        <v>-53</v>
      </c>
      <c r="R564" s="5">
        <f>IF(
Table1[[#This Row],[Budget_COGS]]=0,
"",
IF(
Table1[[#This Row],[Budget_COGS]]&gt;0,
(Table1[[#This Row],[Budget_COGS]]-Table1[[#This Row],[COGS]]) / Table1[[#This Row],[Budget_COGS]],
(Table1[[#This Row],[Budget_COGS]]-Table1[[#This Row],[COGS]]) / ABS(Table1[[#This Row],[Budget_COGS]])
)
)</f>
        <v>0.20384615384615384</v>
      </c>
      <c r="S564" s="5" t="str">
        <f>IF(Table1[[#This Row],[COGS _Var]]&gt;=0, "Above Budget", "Below Budget")</f>
        <v>Below Budget</v>
      </c>
      <c r="T564">
        <f>Table1[[#This Row],[Actual_Sales]]-Table1[[#This Row],[COGS]]</f>
        <v>299</v>
      </c>
      <c r="U564">
        <v>300</v>
      </c>
      <c r="V564">
        <f>Table1[[#This Row],[Gross_Margin]]-Table1[[#This Row],[Budget_Margin]]</f>
        <v>-1</v>
      </c>
      <c r="W564" s="5">
        <f>IF(
Table1[[#This Row],[Budget_Margin]]=0,
"",
IF(
Table1[[#This Row],[Budget_Margin]]&gt;0,
(Table1[[#This Row],[Gross_Margin]]-Table1[[#This Row],[Budget_Margin]]) / Table1[[#This Row],[Budget_Margin]],
(Table1[[#This Row],[Gross_Margin]]-Table1[[#This Row],[Budget_Margin]]) / ABS(Table1[[#This Row],[Budget_Margin]])
)
)</f>
        <v>-3.3333333333333335E-3</v>
      </c>
      <c r="X564" s="5" t="str">
        <f>IF(Table1[[#This Row],[Margin_Var]]&gt;=0, "Above Budget", "Below Budget")</f>
        <v>Below Budget</v>
      </c>
      <c r="Y564" s="5">
        <f>IFERROR(Table1[[#This Row],[Gross_Margin]]/Table1[[#This Row],[Actual_Sales]],0)</f>
        <v>0.59090909090909094</v>
      </c>
      <c r="Z564" s="5">
        <f>Table1[[#This Row],[Actual_Profit]]/Table1[[#This Row],[Actual_Sales]]</f>
        <v>0.41304347826086957</v>
      </c>
      <c r="AA564">
        <v>90</v>
      </c>
      <c r="AB564" s="5">
        <f>IFERROR(Table1[[#This Row],[Expenses]]/Table1[[#This Row],[Actual_Sales]],0)</f>
        <v>0.17786561264822134</v>
      </c>
      <c r="AC564">
        <v>64</v>
      </c>
      <c r="AD564">
        <v>965</v>
      </c>
      <c r="AE564" s="5">
        <f>IFERROR(Table1[[#This Row],[Inventory]]/Table1[[#This Row],[Actual_Sales]],0)</f>
        <v>1.9071146245059289</v>
      </c>
    </row>
    <row r="565" spans="1:31" x14ac:dyDescent="0.25">
      <c r="A565">
        <v>3738</v>
      </c>
      <c r="B565">
        <v>312</v>
      </c>
      <c r="C565">
        <v>5</v>
      </c>
      <c r="D565" s="2">
        <v>40817</v>
      </c>
      <c r="E565">
        <v>637</v>
      </c>
      <c r="F565">
        <v>890</v>
      </c>
      <c r="G565">
        <f>Table1[[#This Row],[Actual_Sales]]-Table1[[#This Row],[Budget_Sales]]</f>
        <v>-253</v>
      </c>
      <c r="H565" s="5">
        <f>IF(
Table1[[#This Row],[Budget_Sales]]=0,
"",
IF(
Table1[[#This Row],[Budget_Sales]]&gt;0,
(Table1[[#This Row],[Actual_Sales]]-Table1[[#This Row],[Budget_Sales]])/Table1[[#This Row],[Budget_Sales]],
(Table1[[#This Row],[Actual_Sales]]-Table1[[#This Row],[Budget_Sales]])/ABS(Table1[[#This Row],[Budget_Sales]])
)
)</f>
        <v>-0.28426966292134831</v>
      </c>
      <c r="I565" s="5" t="str">
        <f>IF(Table1[[#This Row],[Sales_Var]]&gt;=0,"Above Budget","Below Budget")</f>
        <v>Below Budget</v>
      </c>
      <c r="J565">
        <f>Table1[[#This Row],[Actual_Sales]]-(Table1[[#This Row],[COGS]]+Table1[[#This Row],[Expenses]])</f>
        <v>263</v>
      </c>
      <c r="K565">
        <v>420</v>
      </c>
      <c r="L565">
        <f>Table1[[#This Row],[Actual_Profit]]-Table1[[#This Row],[Budget_Profit]]</f>
        <v>-157</v>
      </c>
      <c r="M565" s="5">
        <f>IF(
Table1[[#This Row],[Budget_Profit]]=0,
"",
IF(
Table1[[#This Row],[Budget_Profit]]&gt;0,
(Table1[[#This Row],[Actual_Profit]]-Table1[[#This Row],[Budget_Profit]])/Table1[[#This Row],[Budget_Profit]],
(Table1[[#This Row],[Actual_Profit]]-Table1[[#This Row],[Budget_Profit]])/ABS(Table1[[#This Row],[Budget_Profit]])
)
)</f>
        <v>-0.37380952380952381</v>
      </c>
      <c r="N565" s="5" t="str">
        <f>IF(Table1[[#This Row],[Profit_Var]]&gt;=0, "Above Budget", "Below Budget")</f>
        <v>Below Budget</v>
      </c>
      <c r="O565">
        <v>257</v>
      </c>
      <c r="P565">
        <v>370</v>
      </c>
      <c r="Q565">
        <f>Table1[[#This Row],[COGS]]-Table1[[#This Row],[Budget_COGS]]</f>
        <v>-113</v>
      </c>
      <c r="R565" s="5">
        <f>IF(
Table1[[#This Row],[Budget_COGS]]=0,
"",
IF(
Table1[[#This Row],[Budget_COGS]]&gt;0,
(Table1[[#This Row],[Budget_COGS]]-Table1[[#This Row],[COGS]]) / Table1[[#This Row],[Budget_COGS]],
(Table1[[#This Row],[Budget_COGS]]-Table1[[#This Row],[COGS]]) / ABS(Table1[[#This Row],[Budget_COGS]])
)
)</f>
        <v>0.30540540540540539</v>
      </c>
      <c r="S565" s="5" t="str">
        <f>IF(Table1[[#This Row],[COGS _Var]]&gt;=0, "Above Budget", "Below Budget")</f>
        <v>Below Budget</v>
      </c>
      <c r="T565">
        <f>Table1[[#This Row],[Actual_Sales]]-Table1[[#This Row],[COGS]]</f>
        <v>380</v>
      </c>
      <c r="U565">
        <v>520</v>
      </c>
      <c r="V565">
        <f>Table1[[#This Row],[Gross_Margin]]-Table1[[#This Row],[Budget_Margin]]</f>
        <v>-140</v>
      </c>
      <c r="W565" s="5">
        <f>IF(
Table1[[#This Row],[Budget_Margin]]=0,
"",
IF(
Table1[[#This Row],[Budget_Margin]]&gt;0,
(Table1[[#This Row],[Gross_Margin]]-Table1[[#This Row],[Budget_Margin]]) / Table1[[#This Row],[Budget_Margin]],
(Table1[[#This Row],[Gross_Margin]]-Table1[[#This Row],[Budget_Margin]]) / ABS(Table1[[#This Row],[Budget_Margin]])
)
)</f>
        <v>-0.26923076923076922</v>
      </c>
      <c r="X565" s="5" t="str">
        <f>IF(Table1[[#This Row],[Margin_Var]]&gt;=0, "Above Budget", "Below Budget")</f>
        <v>Below Budget</v>
      </c>
      <c r="Y565" s="5">
        <f>IFERROR(Table1[[#This Row],[Gross_Margin]]/Table1[[#This Row],[Actual_Sales]],0)</f>
        <v>0.59654631083202514</v>
      </c>
      <c r="Z565" s="5">
        <f>Table1[[#This Row],[Actual_Profit]]/Table1[[#This Row],[Actual_Sales]]</f>
        <v>0.41287284144427</v>
      </c>
      <c r="AA565">
        <v>117</v>
      </c>
      <c r="AB565" s="5">
        <f>IFERROR(Table1[[#This Row],[Expenses]]/Table1[[#This Row],[Actual_Sales]],0)</f>
        <v>0.18367346938775511</v>
      </c>
      <c r="AC565">
        <v>84</v>
      </c>
      <c r="AD565">
        <v>1662</v>
      </c>
      <c r="AE565" s="5">
        <f>IFERROR(Table1[[#This Row],[Inventory]]/Table1[[#This Row],[Actual_Sales]],0)</f>
        <v>2.609105180533752</v>
      </c>
    </row>
    <row r="566" spans="1:31" x14ac:dyDescent="0.25">
      <c r="A566">
        <v>3743</v>
      </c>
      <c r="B566">
        <v>319</v>
      </c>
      <c r="C566">
        <v>8</v>
      </c>
      <c r="D566" s="2">
        <v>40817</v>
      </c>
      <c r="E566">
        <v>637</v>
      </c>
      <c r="F566">
        <v>480</v>
      </c>
      <c r="G566">
        <f>Table1[[#This Row],[Actual_Sales]]-Table1[[#This Row],[Budget_Sales]]</f>
        <v>157</v>
      </c>
      <c r="H566" s="5">
        <f>IF(
Table1[[#This Row],[Budget_Sales]]=0,
"",
IF(
Table1[[#This Row],[Budget_Sales]]&gt;0,
(Table1[[#This Row],[Actual_Sales]]-Table1[[#This Row],[Budget_Sales]])/Table1[[#This Row],[Budget_Sales]],
(Table1[[#This Row],[Actual_Sales]]-Table1[[#This Row],[Budget_Sales]])/ABS(Table1[[#This Row],[Budget_Sales]])
)
)</f>
        <v>0.32708333333333334</v>
      </c>
      <c r="I566" s="5" t="str">
        <f>IF(Table1[[#This Row],[Sales_Var]]&gt;=0,"Above Budget","Below Budget")</f>
        <v>Above Budget</v>
      </c>
      <c r="J566">
        <f>Table1[[#This Row],[Actual_Sales]]-(Table1[[#This Row],[COGS]]+Table1[[#This Row],[Expenses]])</f>
        <v>263</v>
      </c>
      <c r="K566">
        <v>210</v>
      </c>
      <c r="L566">
        <f>Table1[[#This Row],[Actual_Profit]]-Table1[[#This Row],[Budget_Profit]]</f>
        <v>53</v>
      </c>
      <c r="M566" s="5">
        <f>IF(
Table1[[#This Row],[Budget_Profit]]=0,
"",
IF(
Table1[[#This Row],[Budget_Profit]]&gt;0,
(Table1[[#This Row],[Actual_Profit]]-Table1[[#This Row],[Budget_Profit]])/Table1[[#This Row],[Budget_Profit]],
(Table1[[#This Row],[Actual_Profit]]-Table1[[#This Row],[Budget_Profit]])/ABS(Table1[[#This Row],[Budget_Profit]])
)
)</f>
        <v>0.25238095238095237</v>
      </c>
      <c r="N566" s="5" t="str">
        <f>IF(Table1[[#This Row],[Profit_Var]]&gt;=0, "Above Budget", "Below Budget")</f>
        <v>Above Budget</v>
      </c>
      <c r="O566">
        <v>257</v>
      </c>
      <c r="P566">
        <v>200</v>
      </c>
      <c r="Q566">
        <f>Table1[[#This Row],[COGS]]-Table1[[#This Row],[Budget_COGS]]</f>
        <v>57</v>
      </c>
      <c r="R566" s="5">
        <f>IF(
Table1[[#This Row],[Budget_COGS]]=0,
"",
IF(
Table1[[#This Row],[Budget_COGS]]&gt;0,
(Table1[[#This Row],[Budget_COGS]]-Table1[[#This Row],[COGS]]) / Table1[[#This Row],[Budget_COGS]],
(Table1[[#This Row],[Budget_COGS]]-Table1[[#This Row],[COGS]]) / ABS(Table1[[#This Row],[Budget_COGS]])
)
)</f>
        <v>-0.28499999999999998</v>
      </c>
      <c r="S566" s="5" t="str">
        <f>IF(Table1[[#This Row],[COGS _Var]]&gt;=0, "Above Budget", "Below Budget")</f>
        <v>Above Budget</v>
      </c>
      <c r="T566">
        <f>Table1[[#This Row],[Actual_Sales]]-Table1[[#This Row],[COGS]]</f>
        <v>380</v>
      </c>
      <c r="U566">
        <v>280</v>
      </c>
      <c r="V566">
        <f>Table1[[#This Row],[Gross_Margin]]-Table1[[#This Row],[Budget_Margin]]</f>
        <v>100</v>
      </c>
      <c r="W566" s="5">
        <f>IF(
Table1[[#This Row],[Budget_Margin]]=0,
"",
IF(
Table1[[#This Row],[Budget_Margin]]&gt;0,
(Table1[[#This Row],[Gross_Margin]]-Table1[[#This Row],[Budget_Margin]]) / Table1[[#This Row],[Budget_Margin]],
(Table1[[#This Row],[Gross_Margin]]-Table1[[#This Row],[Budget_Margin]]) / ABS(Table1[[#This Row],[Budget_Margin]])
)
)</f>
        <v>0.35714285714285715</v>
      </c>
      <c r="X566" s="5" t="str">
        <f>IF(Table1[[#This Row],[Margin_Var]]&gt;=0, "Above Budget", "Below Budget")</f>
        <v>Above Budget</v>
      </c>
      <c r="Y566" s="5">
        <f>IFERROR(Table1[[#This Row],[Gross_Margin]]/Table1[[#This Row],[Actual_Sales]],0)</f>
        <v>0.59654631083202514</v>
      </c>
      <c r="Z566" s="5">
        <f>Table1[[#This Row],[Actual_Profit]]/Table1[[#This Row],[Actual_Sales]]</f>
        <v>0.41287284144427</v>
      </c>
      <c r="AA566">
        <v>117</v>
      </c>
      <c r="AB566" s="5">
        <f>IFERROR(Table1[[#This Row],[Expenses]]/Table1[[#This Row],[Actual_Sales]],0)</f>
        <v>0.18367346938775511</v>
      </c>
      <c r="AC566">
        <v>84</v>
      </c>
      <c r="AD566">
        <v>1662</v>
      </c>
      <c r="AE566" s="5">
        <f>IFERROR(Table1[[#This Row],[Inventory]]/Table1[[#This Row],[Actual_Sales]],0)</f>
        <v>2.609105180533752</v>
      </c>
    </row>
    <row r="567" spans="1:31" x14ac:dyDescent="0.25">
      <c r="A567">
        <v>3856</v>
      </c>
      <c r="B567">
        <v>775</v>
      </c>
      <c r="C567">
        <v>11</v>
      </c>
      <c r="D567" s="2">
        <v>40817</v>
      </c>
      <c r="E567">
        <v>637</v>
      </c>
      <c r="F567">
        <v>290</v>
      </c>
      <c r="G567">
        <f>Table1[[#This Row],[Actual_Sales]]-Table1[[#This Row],[Budget_Sales]]</f>
        <v>347</v>
      </c>
      <c r="H567" s="5">
        <f>IF(
Table1[[#This Row],[Budget_Sales]]=0,
"",
IF(
Table1[[#This Row],[Budget_Sales]]&gt;0,
(Table1[[#This Row],[Actual_Sales]]-Table1[[#This Row],[Budget_Sales]])/Table1[[#This Row],[Budget_Sales]],
(Table1[[#This Row],[Actual_Sales]]-Table1[[#This Row],[Budget_Sales]])/ABS(Table1[[#This Row],[Budget_Sales]])
)
)</f>
        <v>1.1965517241379311</v>
      </c>
      <c r="I567" s="5" t="str">
        <f>IF(Table1[[#This Row],[Sales_Var]]&gt;=0,"Above Budget","Below Budget")</f>
        <v>Above Budget</v>
      </c>
      <c r="J567">
        <f>Table1[[#This Row],[Actual_Sales]]-(Table1[[#This Row],[COGS]]+Table1[[#This Row],[Expenses]])</f>
        <v>263</v>
      </c>
      <c r="K567">
        <v>130</v>
      </c>
      <c r="L567">
        <f>Table1[[#This Row],[Actual_Profit]]-Table1[[#This Row],[Budget_Profit]]</f>
        <v>133</v>
      </c>
      <c r="M567" s="5">
        <f>IF(
Table1[[#This Row],[Budget_Profit]]=0,
"",
IF(
Table1[[#This Row],[Budget_Profit]]&gt;0,
(Table1[[#This Row],[Actual_Profit]]-Table1[[#This Row],[Budget_Profit]])/Table1[[#This Row],[Budget_Profit]],
(Table1[[#This Row],[Actual_Profit]]-Table1[[#This Row],[Budget_Profit]])/ABS(Table1[[#This Row],[Budget_Profit]])
)
)</f>
        <v>1.023076923076923</v>
      </c>
      <c r="N567" s="5" t="str">
        <f>IF(Table1[[#This Row],[Profit_Var]]&gt;=0, "Above Budget", "Below Budget")</f>
        <v>Above Budget</v>
      </c>
      <c r="O567">
        <v>257</v>
      </c>
      <c r="P567">
        <v>110</v>
      </c>
      <c r="Q567">
        <f>Table1[[#This Row],[COGS]]-Table1[[#This Row],[Budget_COGS]]</f>
        <v>147</v>
      </c>
      <c r="R567" s="5">
        <f>IF(
Table1[[#This Row],[Budget_COGS]]=0,
"",
IF(
Table1[[#This Row],[Budget_COGS]]&gt;0,
(Table1[[#This Row],[Budget_COGS]]-Table1[[#This Row],[COGS]]) / Table1[[#This Row],[Budget_COGS]],
(Table1[[#This Row],[Budget_COGS]]-Table1[[#This Row],[COGS]]) / ABS(Table1[[#This Row],[Budget_COGS]])
)
)</f>
        <v>-1.3363636363636364</v>
      </c>
      <c r="S567" s="5" t="str">
        <f>IF(Table1[[#This Row],[COGS _Var]]&gt;=0, "Above Budget", "Below Budget")</f>
        <v>Above Budget</v>
      </c>
      <c r="T567">
        <f>Table1[[#This Row],[Actual_Sales]]-Table1[[#This Row],[COGS]]</f>
        <v>380</v>
      </c>
      <c r="U567">
        <v>180</v>
      </c>
      <c r="V567">
        <f>Table1[[#This Row],[Gross_Margin]]-Table1[[#This Row],[Budget_Margin]]</f>
        <v>200</v>
      </c>
      <c r="W567" s="5">
        <f>IF(
Table1[[#This Row],[Budget_Margin]]=0,
"",
IF(
Table1[[#This Row],[Budget_Margin]]&gt;0,
(Table1[[#This Row],[Gross_Margin]]-Table1[[#This Row],[Budget_Margin]]) / Table1[[#This Row],[Budget_Margin]],
(Table1[[#This Row],[Gross_Margin]]-Table1[[#This Row],[Budget_Margin]]) / ABS(Table1[[#This Row],[Budget_Margin]])
)
)</f>
        <v>1.1111111111111112</v>
      </c>
      <c r="X567" s="5" t="str">
        <f>IF(Table1[[#This Row],[Margin_Var]]&gt;=0, "Above Budget", "Below Budget")</f>
        <v>Above Budget</v>
      </c>
      <c r="Y567" s="5">
        <f>IFERROR(Table1[[#This Row],[Gross_Margin]]/Table1[[#This Row],[Actual_Sales]],0)</f>
        <v>0.59654631083202514</v>
      </c>
      <c r="Z567" s="5">
        <f>Table1[[#This Row],[Actual_Profit]]/Table1[[#This Row],[Actual_Sales]]</f>
        <v>0.41287284144427</v>
      </c>
      <c r="AA567">
        <v>117</v>
      </c>
      <c r="AB567" s="5">
        <f>IFERROR(Table1[[#This Row],[Expenses]]/Table1[[#This Row],[Actual_Sales]],0)</f>
        <v>0.18367346938775511</v>
      </c>
      <c r="AC567">
        <v>84</v>
      </c>
      <c r="AD567">
        <v>1662</v>
      </c>
      <c r="AE567" s="5">
        <f>IFERROR(Table1[[#This Row],[Inventory]]/Table1[[#This Row],[Actual_Sales]],0)</f>
        <v>2.609105180533752</v>
      </c>
    </row>
    <row r="568" spans="1:31" x14ac:dyDescent="0.25">
      <c r="A568">
        <v>3257</v>
      </c>
      <c r="B568">
        <v>504</v>
      </c>
      <c r="C568">
        <v>3</v>
      </c>
      <c r="D568" s="2">
        <v>40725</v>
      </c>
      <c r="E568">
        <v>143</v>
      </c>
      <c r="F568">
        <v>180</v>
      </c>
      <c r="G568">
        <f>Table1[[#This Row],[Actual_Sales]]-Table1[[#This Row],[Budget_Sales]]</f>
        <v>-37</v>
      </c>
      <c r="H568" s="5">
        <f>IF(
Table1[[#This Row],[Budget_Sales]]=0,
"",
IF(
Table1[[#This Row],[Budget_Sales]]&gt;0,
(Table1[[#This Row],[Actual_Sales]]-Table1[[#This Row],[Budget_Sales]])/Table1[[#This Row],[Budget_Sales]],
(Table1[[#This Row],[Actual_Sales]]-Table1[[#This Row],[Budget_Sales]])/ABS(Table1[[#This Row],[Budget_Sales]])
)
)</f>
        <v>-0.20555555555555555</v>
      </c>
      <c r="I568" s="5" t="str">
        <f>IF(Table1[[#This Row],[Sales_Var]]&gt;=0,"Above Budget","Below Budget")</f>
        <v>Below Budget</v>
      </c>
      <c r="J568">
        <f>Table1[[#This Row],[Actual_Sales]]-(Table1[[#This Row],[COGS]]+Table1[[#This Row],[Expenses]])</f>
        <v>59</v>
      </c>
      <c r="K568">
        <v>90</v>
      </c>
      <c r="L568">
        <f>Table1[[#This Row],[Actual_Profit]]-Table1[[#This Row],[Budget_Profit]]</f>
        <v>-31</v>
      </c>
      <c r="M568" s="5">
        <f>IF(
Table1[[#This Row],[Budget_Profit]]=0,
"",
IF(
Table1[[#This Row],[Budget_Profit]]&gt;0,
(Table1[[#This Row],[Actual_Profit]]-Table1[[#This Row],[Budget_Profit]])/Table1[[#This Row],[Budget_Profit]],
(Table1[[#This Row],[Actual_Profit]]-Table1[[#This Row],[Budget_Profit]])/ABS(Table1[[#This Row],[Budget_Profit]])
)
)</f>
        <v>-0.34444444444444444</v>
      </c>
      <c r="N568" s="5" t="str">
        <f>IF(Table1[[#This Row],[Profit_Var]]&gt;=0, "Above Budget", "Below Budget")</f>
        <v>Below Budget</v>
      </c>
      <c r="O568">
        <v>59</v>
      </c>
      <c r="P568">
        <v>70</v>
      </c>
      <c r="Q568">
        <f>Table1[[#This Row],[COGS]]-Table1[[#This Row],[Budget_COGS]]</f>
        <v>-11</v>
      </c>
      <c r="R568" s="5">
        <f>IF(
Table1[[#This Row],[Budget_COGS]]=0,
"",
IF(
Table1[[#This Row],[Budget_COGS]]&gt;0,
(Table1[[#This Row],[Budget_COGS]]-Table1[[#This Row],[COGS]]) / Table1[[#This Row],[Budget_COGS]],
(Table1[[#This Row],[Budget_COGS]]-Table1[[#This Row],[COGS]]) / ABS(Table1[[#This Row],[Budget_COGS]])
)
)</f>
        <v>0.15714285714285714</v>
      </c>
      <c r="S568" s="5" t="str">
        <f>IF(Table1[[#This Row],[COGS _Var]]&gt;=0, "Above Budget", "Below Budget")</f>
        <v>Below Budget</v>
      </c>
      <c r="T568">
        <f>Table1[[#This Row],[Actual_Sales]]-Table1[[#This Row],[COGS]]</f>
        <v>84</v>
      </c>
      <c r="U568">
        <v>110</v>
      </c>
      <c r="V568">
        <f>Table1[[#This Row],[Gross_Margin]]-Table1[[#This Row],[Budget_Margin]]</f>
        <v>-26</v>
      </c>
      <c r="W568" s="5">
        <f>IF(
Table1[[#This Row],[Budget_Margin]]=0,
"",
IF(
Table1[[#This Row],[Budget_Margin]]&gt;0,
(Table1[[#This Row],[Gross_Margin]]-Table1[[#This Row],[Budget_Margin]]) / Table1[[#This Row],[Budget_Margin]],
(Table1[[#This Row],[Gross_Margin]]-Table1[[#This Row],[Budget_Margin]]) / ABS(Table1[[#This Row],[Budget_Margin]])
)
)</f>
        <v>-0.23636363636363636</v>
      </c>
      <c r="X568" s="5" t="str">
        <f>IF(Table1[[#This Row],[Margin_Var]]&gt;=0, "Above Budget", "Below Budget")</f>
        <v>Below Budget</v>
      </c>
      <c r="Y568" s="5">
        <f>IFERROR(Table1[[#This Row],[Gross_Margin]]/Table1[[#This Row],[Actual_Sales]],0)</f>
        <v>0.58741258741258739</v>
      </c>
      <c r="Z568" s="5">
        <f>Table1[[#This Row],[Actual_Profit]]/Table1[[#This Row],[Actual_Sales]]</f>
        <v>0.41258741258741261</v>
      </c>
      <c r="AA568">
        <v>25</v>
      </c>
      <c r="AB568" s="5">
        <f>IFERROR(Table1[[#This Row],[Expenses]]/Table1[[#This Row],[Actual_Sales]],0)</f>
        <v>0.17482517482517482</v>
      </c>
      <c r="AC568">
        <v>16</v>
      </c>
      <c r="AD568">
        <v>870</v>
      </c>
      <c r="AE568" s="5">
        <f>IFERROR(Table1[[#This Row],[Inventory]]/Table1[[#This Row],[Actual_Sales]],0)</f>
        <v>6.0839160839160842</v>
      </c>
    </row>
    <row r="569" spans="1:31" x14ac:dyDescent="0.25">
      <c r="A569">
        <v>3206</v>
      </c>
      <c r="B569">
        <v>262</v>
      </c>
      <c r="C569">
        <v>9</v>
      </c>
      <c r="D569" s="2">
        <v>40725</v>
      </c>
      <c r="E569">
        <v>143</v>
      </c>
      <c r="F569">
        <v>120</v>
      </c>
      <c r="G569">
        <f>Table1[[#This Row],[Actual_Sales]]-Table1[[#This Row],[Budget_Sales]]</f>
        <v>23</v>
      </c>
      <c r="H569" s="5">
        <f>IF(
Table1[[#This Row],[Budget_Sales]]=0,
"",
IF(
Table1[[#This Row],[Budget_Sales]]&gt;0,
(Table1[[#This Row],[Actual_Sales]]-Table1[[#This Row],[Budget_Sales]])/Table1[[#This Row],[Budget_Sales]],
(Table1[[#This Row],[Actual_Sales]]-Table1[[#This Row],[Budget_Sales]])/ABS(Table1[[#This Row],[Budget_Sales]])
)
)</f>
        <v>0.19166666666666668</v>
      </c>
      <c r="I569" s="5" t="str">
        <f>IF(Table1[[#This Row],[Sales_Var]]&gt;=0,"Above Budget","Below Budget")</f>
        <v>Above Budget</v>
      </c>
      <c r="J569">
        <f>Table1[[#This Row],[Actual_Sales]]-(Table1[[#This Row],[COGS]]+Table1[[#This Row],[Expenses]])</f>
        <v>59</v>
      </c>
      <c r="K569">
        <v>60</v>
      </c>
      <c r="L569">
        <f>Table1[[#This Row],[Actual_Profit]]-Table1[[#This Row],[Budget_Profit]]</f>
        <v>-1</v>
      </c>
      <c r="M569" s="5">
        <f>IF(
Table1[[#This Row],[Budget_Profit]]=0,
"",
IF(
Table1[[#This Row],[Budget_Profit]]&gt;0,
(Table1[[#This Row],[Actual_Profit]]-Table1[[#This Row],[Budget_Profit]])/Table1[[#This Row],[Budget_Profit]],
(Table1[[#This Row],[Actual_Profit]]-Table1[[#This Row],[Budget_Profit]])/ABS(Table1[[#This Row],[Budget_Profit]])
)
)</f>
        <v>-1.6666666666666666E-2</v>
      </c>
      <c r="N569" s="5" t="str">
        <f>IF(Table1[[#This Row],[Profit_Var]]&gt;=0, "Above Budget", "Below Budget")</f>
        <v>Below Budget</v>
      </c>
      <c r="O569">
        <v>59</v>
      </c>
      <c r="P569">
        <v>50</v>
      </c>
      <c r="Q569">
        <f>Table1[[#This Row],[COGS]]-Table1[[#This Row],[Budget_COGS]]</f>
        <v>9</v>
      </c>
      <c r="R569" s="5">
        <f>IF(
Table1[[#This Row],[Budget_COGS]]=0,
"",
IF(
Table1[[#This Row],[Budget_COGS]]&gt;0,
(Table1[[#This Row],[Budget_COGS]]-Table1[[#This Row],[COGS]]) / Table1[[#This Row],[Budget_COGS]],
(Table1[[#This Row],[Budget_COGS]]-Table1[[#This Row],[COGS]]) / ABS(Table1[[#This Row],[Budget_COGS]])
)
)</f>
        <v>-0.18</v>
      </c>
      <c r="S569" s="5" t="str">
        <f>IF(Table1[[#This Row],[COGS _Var]]&gt;=0, "Above Budget", "Below Budget")</f>
        <v>Above Budget</v>
      </c>
      <c r="T569">
        <f>Table1[[#This Row],[Actual_Sales]]-Table1[[#This Row],[COGS]]</f>
        <v>84</v>
      </c>
      <c r="U569">
        <v>70</v>
      </c>
      <c r="V569">
        <f>Table1[[#This Row],[Gross_Margin]]-Table1[[#This Row],[Budget_Margin]]</f>
        <v>14</v>
      </c>
      <c r="W569" s="5">
        <f>IF(
Table1[[#This Row],[Budget_Margin]]=0,
"",
IF(
Table1[[#This Row],[Budget_Margin]]&gt;0,
(Table1[[#This Row],[Gross_Margin]]-Table1[[#This Row],[Budget_Margin]]) / Table1[[#This Row],[Budget_Margin]],
(Table1[[#This Row],[Gross_Margin]]-Table1[[#This Row],[Budget_Margin]]) / ABS(Table1[[#This Row],[Budget_Margin]])
)
)</f>
        <v>0.2</v>
      </c>
      <c r="X569" s="5" t="str">
        <f>IF(Table1[[#This Row],[Margin_Var]]&gt;=0, "Above Budget", "Below Budget")</f>
        <v>Above Budget</v>
      </c>
      <c r="Y569" s="5">
        <f>IFERROR(Table1[[#This Row],[Gross_Margin]]/Table1[[#This Row],[Actual_Sales]],0)</f>
        <v>0.58741258741258739</v>
      </c>
      <c r="Z569" s="5">
        <f>Table1[[#This Row],[Actual_Profit]]/Table1[[#This Row],[Actual_Sales]]</f>
        <v>0.41258741258741261</v>
      </c>
      <c r="AA569">
        <v>25</v>
      </c>
      <c r="AB569" s="5">
        <f>IFERROR(Table1[[#This Row],[Expenses]]/Table1[[#This Row],[Actual_Sales]],0)</f>
        <v>0.17482517482517482</v>
      </c>
      <c r="AC569">
        <v>16</v>
      </c>
      <c r="AD569">
        <v>870</v>
      </c>
      <c r="AE569" s="5">
        <f>IFERROR(Table1[[#This Row],[Inventory]]/Table1[[#This Row],[Actual_Sales]],0)</f>
        <v>6.0839160839160842</v>
      </c>
    </row>
    <row r="570" spans="1:31" x14ac:dyDescent="0.25">
      <c r="A570">
        <v>3197</v>
      </c>
      <c r="B570">
        <v>239</v>
      </c>
      <c r="C570">
        <v>13</v>
      </c>
      <c r="D570" s="2">
        <v>40725</v>
      </c>
      <c r="E570">
        <v>143</v>
      </c>
      <c r="F570">
        <v>150</v>
      </c>
      <c r="G570">
        <f>Table1[[#This Row],[Actual_Sales]]-Table1[[#This Row],[Budget_Sales]]</f>
        <v>-7</v>
      </c>
      <c r="H570" s="5">
        <f>IF(
Table1[[#This Row],[Budget_Sales]]=0,
"",
IF(
Table1[[#This Row],[Budget_Sales]]&gt;0,
(Table1[[#This Row],[Actual_Sales]]-Table1[[#This Row],[Budget_Sales]])/Table1[[#This Row],[Budget_Sales]],
(Table1[[#This Row],[Actual_Sales]]-Table1[[#This Row],[Budget_Sales]])/ABS(Table1[[#This Row],[Budget_Sales]])
)
)</f>
        <v>-4.6666666666666669E-2</v>
      </c>
      <c r="I570" s="5" t="str">
        <f>IF(Table1[[#This Row],[Sales_Var]]&gt;=0,"Above Budget","Below Budget")</f>
        <v>Below Budget</v>
      </c>
      <c r="J570">
        <f>Table1[[#This Row],[Actual_Sales]]-(Table1[[#This Row],[COGS]]+Table1[[#This Row],[Expenses]])</f>
        <v>59</v>
      </c>
      <c r="K570">
        <v>70</v>
      </c>
      <c r="L570">
        <f>Table1[[#This Row],[Actual_Profit]]-Table1[[#This Row],[Budget_Profit]]</f>
        <v>-11</v>
      </c>
      <c r="M570" s="5">
        <f>IF(
Table1[[#This Row],[Budget_Profit]]=0,
"",
IF(
Table1[[#This Row],[Budget_Profit]]&gt;0,
(Table1[[#This Row],[Actual_Profit]]-Table1[[#This Row],[Budget_Profit]])/Table1[[#This Row],[Budget_Profit]],
(Table1[[#This Row],[Actual_Profit]]-Table1[[#This Row],[Budget_Profit]])/ABS(Table1[[#This Row],[Budget_Profit]])
)
)</f>
        <v>-0.15714285714285714</v>
      </c>
      <c r="N570" s="5" t="str">
        <f>IF(Table1[[#This Row],[Profit_Var]]&gt;=0, "Above Budget", "Below Budget")</f>
        <v>Below Budget</v>
      </c>
      <c r="O570">
        <v>59</v>
      </c>
      <c r="P570">
        <v>60</v>
      </c>
      <c r="Q570">
        <f>Table1[[#This Row],[COGS]]-Table1[[#This Row],[Budget_COGS]]</f>
        <v>-1</v>
      </c>
      <c r="R570" s="5">
        <f>IF(
Table1[[#This Row],[Budget_COGS]]=0,
"",
IF(
Table1[[#This Row],[Budget_COGS]]&gt;0,
(Table1[[#This Row],[Budget_COGS]]-Table1[[#This Row],[COGS]]) / Table1[[#This Row],[Budget_COGS]],
(Table1[[#This Row],[Budget_COGS]]-Table1[[#This Row],[COGS]]) / ABS(Table1[[#This Row],[Budget_COGS]])
)
)</f>
        <v>1.6666666666666666E-2</v>
      </c>
      <c r="S570" s="5" t="str">
        <f>IF(Table1[[#This Row],[COGS _Var]]&gt;=0, "Above Budget", "Below Budget")</f>
        <v>Below Budget</v>
      </c>
      <c r="T570">
        <f>Table1[[#This Row],[Actual_Sales]]-Table1[[#This Row],[COGS]]</f>
        <v>84</v>
      </c>
      <c r="U570">
        <v>90</v>
      </c>
      <c r="V570">
        <f>Table1[[#This Row],[Gross_Margin]]-Table1[[#This Row],[Budget_Margin]]</f>
        <v>-6</v>
      </c>
      <c r="W570" s="5">
        <f>IF(
Table1[[#This Row],[Budget_Margin]]=0,
"",
IF(
Table1[[#This Row],[Budget_Margin]]&gt;0,
(Table1[[#This Row],[Gross_Margin]]-Table1[[#This Row],[Budget_Margin]]) / Table1[[#This Row],[Budget_Margin]],
(Table1[[#This Row],[Gross_Margin]]-Table1[[#This Row],[Budget_Margin]]) / ABS(Table1[[#This Row],[Budget_Margin]])
)
)</f>
        <v>-6.6666666666666666E-2</v>
      </c>
      <c r="X570" s="5" t="str">
        <f>IF(Table1[[#This Row],[Margin_Var]]&gt;=0, "Above Budget", "Below Budget")</f>
        <v>Below Budget</v>
      </c>
      <c r="Y570" s="5">
        <f>IFERROR(Table1[[#This Row],[Gross_Margin]]/Table1[[#This Row],[Actual_Sales]],0)</f>
        <v>0.58741258741258739</v>
      </c>
      <c r="Z570" s="5">
        <f>Table1[[#This Row],[Actual_Profit]]/Table1[[#This Row],[Actual_Sales]]</f>
        <v>0.41258741258741261</v>
      </c>
      <c r="AA570">
        <v>25</v>
      </c>
      <c r="AB570" s="5">
        <f>IFERROR(Table1[[#This Row],[Expenses]]/Table1[[#This Row],[Actual_Sales]],0)</f>
        <v>0.17482517482517482</v>
      </c>
      <c r="AC570">
        <v>16</v>
      </c>
      <c r="AD570">
        <v>870</v>
      </c>
      <c r="AE570" s="5">
        <f>IFERROR(Table1[[#This Row],[Inventory]]/Table1[[#This Row],[Actual_Sales]],0)</f>
        <v>6.0839160839160842</v>
      </c>
    </row>
    <row r="571" spans="1:31" x14ac:dyDescent="0.25">
      <c r="A571">
        <v>3019</v>
      </c>
      <c r="B571">
        <v>225</v>
      </c>
      <c r="C571">
        <v>3</v>
      </c>
      <c r="D571" s="2">
        <v>40695</v>
      </c>
      <c r="E571">
        <v>143</v>
      </c>
      <c r="F571">
        <v>180</v>
      </c>
      <c r="G571">
        <f>Table1[[#This Row],[Actual_Sales]]-Table1[[#This Row],[Budget_Sales]]</f>
        <v>-37</v>
      </c>
      <c r="H571" s="5">
        <f>IF(
Table1[[#This Row],[Budget_Sales]]=0,
"",
IF(
Table1[[#This Row],[Budget_Sales]]&gt;0,
(Table1[[#This Row],[Actual_Sales]]-Table1[[#This Row],[Budget_Sales]])/Table1[[#This Row],[Budget_Sales]],
(Table1[[#This Row],[Actual_Sales]]-Table1[[#This Row],[Budget_Sales]])/ABS(Table1[[#This Row],[Budget_Sales]])
)
)</f>
        <v>-0.20555555555555555</v>
      </c>
      <c r="I571" s="5" t="str">
        <f>IF(Table1[[#This Row],[Sales_Var]]&gt;=0,"Above Budget","Below Budget")</f>
        <v>Below Budget</v>
      </c>
      <c r="J571">
        <f>Table1[[#This Row],[Actual_Sales]]-(Table1[[#This Row],[COGS]]+Table1[[#This Row],[Expenses]])</f>
        <v>59</v>
      </c>
      <c r="K571">
        <v>90</v>
      </c>
      <c r="L571">
        <f>Table1[[#This Row],[Actual_Profit]]-Table1[[#This Row],[Budget_Profit]]</f>
        <v>-31</v>
      </c>
      <c r="M571" s="5">
        <f>IF(
Table1[[#This Row],[Budget_Profit]]=0,
"",
IF(
Table1[[#This Row],[Budget_Profit]]&gt;0,
(Table1[[#This Row],[Actual_Profit]]-Table1[[#This Row],[Budget_Profit]])/Table1[[#This Row],[Budget_Profit]],
(Table1[[#This Row],[Actual_Profit]]-Table1[[#This Row],[Budget_Profit]])/ABS(Table1[[#This Row],[Budget_Profit]])
)
)</f>
        <v>-0.34444444444444444</v>
      </c>
      <c r="N571" s="5" t="str">
        <f>IF(Table1[[#This Row],[Profit_Var]]&gt;=0, "Above Budget", "Below Budget")</f>
        <v>Below Budget</v>
      </c>
      <c r="O571">
        <v>59</v>
      </c>
      <c r="P571">
        <v>70</v>
      </c>
      <c r="Q571">
        <f>Table1[[#This Row],[COGS]]-Table1[[#This Row],[Budget_COGS]]</f>
        <v>-11</v>
      </c>
      <c r="R571" s="5">
        <f>IF(
Table1[[#This Row],[Budget_COGS]]=0,
"",
IF(
Table1[[#This Row],[Budget_COGS]]&gt;0,
(Table1[[#This Row],[Budget_COGS]]-Table1[[#This Row],[COGS]]) / Table1[[#This Row],[Budget_COGS]],
(Table1[[#This Row],[Budget_COGS]]-Table1[[#This Row],[COGS]]) / ABS(Table1[[#This Row],[Budget_COGS]])
)
)</f>
        <v>0.15714285714285714</v>
      </c>
      <c r="S571" s="5" t="str">
        <f>IF(Table1[[#This Row],[COGS _Var]]&gt;=0, "Above Budget", "Below Budget")</f>
        <v>Below Budget</v>
      </c>
      <c r="T571">
        <f>Table1[[#This Row],[Actual_Sales]]-Table1[[#This Row],[COGS]]</f>
        <v>84</v>
      </c>
      <c r="U571">
        <v>110</v>
      </c>
      <c r="V571">
        <f>Table1[[#This Row],[Gross_Margin]]-Table1[[#This Row],[Budget_Margin]]</f>
        <v>-26</v>
      </c>
      <c r="W571" s="5">
        <f>IF(
Table1[[#This Row],[Budget_Margin]]=0,
"",
IF(
Table1[[#This Row],[Budget_Margin]]&gt;0,
(Table1[[#This Row],[Gross_Margin]]-Table1[[#This Row],[Budget_Margin]]) / Table1[[#This Row],[Budget_Margin]],
(Table1[[#This Row],[Gross_Margin]]-Table1[[#This Row],[Budget_Margin]]) / ABS(Table1[[#This Row],[Budget_Margin]])
)
)</f>
        <v>-0.23636363636363636</v>
      </c>
      <c r="X571" s="5" t="str">
        <f>IF(Table1[[#This Row],[Margin_Var]]&gt;=0, "Above Budget", "Below Budget")</f>
        <v>Below Budget</v>
      </c>
      <c r="Y571" s="5">
        <f>IFERROR(Table1[[#This Row],[Gross_Margin]]/Table1[[#This Row],[Actual_Sales]],0)</f>
        <v>0.58741258741258739</v>
      </c>
      <c r="Z571" s="5">
        <f>Table1[[#This Row],[Actual_Profit]]/Table1[[#This Row],[Actual_Sales]]</f>
        <v>0.41258741258741261</v>
      </c>
      <c r="AA571">
        <v>25</v>
      </c>
      <c r="AB571" s="5">
        <f>IFERROR(Table1[[#This Row],[Expenses]]/Table1[[#This Row],[Actual_Sales]],0)</f>
        <v>0.17482517482517482</v>
      </c>
      <c r="AC571">
        <v>16</v>
      </c>
      <c r="AD571">
        <v>842</v>
      </c>
      <c r="AE571" s="5">
        <f>IFERROR(Table1[[#This Row],[Inventory]]/Table1[[#This Row],[Actual_Sales]],0)</f>
        <v>5.8881118881118883</v>
      </c>
    </row>
    <row r="572" spans="1:31" x14ac:dyDescent="0.25">
      <c r="A572">
        <v>3128</v>
      </c>
      <c r="B572">
        <v>715</v>
      </c>
      <c r="C572">
        <v>9</v>
      </c>
      <c r="D572" s="2">
        <v>40695</v>
      </c>
      <c r="E572">
        <v>143</v>
      </c>
      <c r="F572">
        <v>120</v>
      </c>
      <c r="G572">
        <f>Table1[[#This Row],[Actual_Sales]]-Table1[[#This Row],[Budget_Sales]]</f>
        <v>23</v>
      </c>
      <c r="H572" s="5">
        <f>IF(
Table1[[#This Row],[Budget_Sales]]=0,
"",
IF(
Table1[[#This Row],[Budget_Sales]]&gt;0,
(Table1[[#This Row],[Actual_Sales]]-Table1[[#This Row],[Budget_Sales]])/Table1[[#This Row],[Budget_Sales]],
(Table1[[#This Row],[Actual_Sales]]-Table1[[#This Row],[Budget_Sales]])/ABS(Table1[[#This Row],[Budget_Sales]])
)
)</f>
        <v>0.19166666666666668</v>
      </c>
      <c r="I572" s="5" t="str">
        <f>IF(Table1[[#This Row],[Sales_Var]]&gt;=0,"Above Budget","Below Budget")</f>
        <v>Above Budget</v>
      </c>
      <c r="J572">
        <f>Table1[[#This Row],[Actual_Sales]]-(Table1[[#This Row],[COGS]]+Table1[[#This Row],[Expenses]])</f>
        <v>59</v>
      </c>
      <c r="K572">
        <v>60</v>
      </c>
      <c r="L572">
        <f>Table1[[#This Row],[Actual_Profit]]-Table1[[#This Row],[Budget_Profit]]</f>
        <v>-1</v>
      </c>
      <c r="M572" s="5">
        <f>IF(
Table1[[#This Row],[Budget_Profit]]=0,
"",
IF(
Table1[[#This Row],[Budget_Profit]]&gt;0,
(Table1[[#This Row],[Actual_Profit]]-Table1[[#This Row],[Budget_Profit]])/Table1[[#This Row],[Budget_Profit]],
(Table1[[#This Row],[Actual_Profit]]-Table1[[#This Row],[Budget_Profit]])/ABS(Table1[[#This Row],[Budget_Profit]])
)
)</f>
        <v>-1.6666666666666666E-2</v>
      </c>
      <c r="N572" s="5" t="str">
        <f>IF(Table1[[#This Row],[Profit_Var]]&gt;=0, "Above Budget", "Below Budget")</f>
        <v>Below Budget</v>
      </c>
      <c r="O572">
        <v>59</v>
      </c>
      <c r="P572">
        <v>50</v>
      </c>
      <c r="Q572">
        <f>Table1[[#This Row],[COGS]]-Table1[[#This Row],[Budget_COGS]]</f>
        <v>9</v>
      </c>
      <c r="R572" s="5">
        <f>IF(
Table1[[#This Row],[Budget_COGS]]=0,
"",
IF(
Table1[[#This Row],[Budget_COGS]]&gt;0,
(Table1[[#This Row],[Budget_COGS]]-Table1[[#This Row],[COGS]]) / Table1[[#This Row],[Budget_COGS]],
(Table1[[#This Row],[Budget_COGS]]-Table1[[#This Row],[COGS]]) / ABS(Table1[[#This Row],[Budget_COGS]])
)
)</f>
        <v>-0.18</v>
      </c>
      <c r="S572" s="5" t="str">
        <f>IF(Table1[[#This Row],[COGS _Var]]&gt;=0, "Above Budget", "Below Budget")</f>
        <v>Above Budget</v>
      </c>
      <c r="T572">
        <f>Table1[[#This Row],[Actual_Sales]]-Table1[[#This Row],[COGS]]</f>
        <v>84</v>
      </c>
      <c r="U572">
        <v>70</v>
      </c>
      <c r="V572">
        <f>Table1[[#This Row],[Gross_Margin]]-Table1[[#This Row],[Budget_Margin]]</f>
        <v>14</v>
      </c>
      <c r="W572" s="5">
        <f>IF(
Table1[[#This Row],[Budget_Margin]]=0,
"",
IF(
Table1[[#This Row],[Budget_Margin]]&gt;0,
(Table1[[#This Row],[Gross_Margin]]-Table1[[#This Row],[Budget_Margin]]) / Table1[[#This Row],[Budget_Margin]],
(Table1[[#This Row],[Gross_Margin]]-Table1[[#This Row],[Budget_Margin]]) / ABS(Table1[[#This Row],[Budget_Margin]])
)
)</f>
        <v>0.2</v>
      </c>
      <c r="X572" s="5" t="str">
        <f>IF(Table1[[#This Row],[Margin_Var]]&gt;=0, "Above Budget", "Below Budget")</f>
        <v>Above Budget</v>
      </c>
      <c r="Y572" s="5">
        <f>IFERROR(Table1[[#This Row],[Gross_Margin]]/Table1[[#This Row],[Actual_Sales]],0)</f>
        <v>0.58741258741258739</v>
      </c>
      <c r="Z572" s="5">
        <f>Table1[[#This Row],[Actual_Profit]]/Table1[[#This Row],[Actual_Sales]]</f>
        <v>0.41258741258741261</v>
      </c>
      <c r="AA572">
        <v>25</v>
      </c>
      <c r="AB572" s="5">
        <f>IFERROR(Table1[[#This Row],[Expenses]]/Table1[[#This Row],[Actual_Sales]],0)</f>
        <v>0.17482517482517482</v>
      </c>
      <c r="AC572">
        <v>16</v>
      </c>
      <c r="AD572">
        <v>842</v>
      </c>
      <c r="AE572" s="5">
        <f>IFERROR(Table1[[#This Row],[Inventory]]/Table1[[#This Row],[Actual_Sales]],0)</f>
        <v>5.8881118881118883</v>
      </c>
    </row>
    <row r="573" spans="1:31" x14ac:dyDescent="0.25">
      <c r="A573">
        <v>3024</v>
      </c>
      <c r="B573">
        <v>239</v>
      </c>
      <c r="C573">
        <v>13</v>
      </c>
      <c r="D573" s="2">
        <v>40695</v>
      </c>
      <c r="E573">
        <v>143</v>
      </c>
      <c r="F573">
        <v>150</v>
      </c>
      <c r="G573">
        <f>Table1[[#This Row],[Actual_Sales]]-Table1[[#This Row],[Budget_Sales]]</f>
        <v>-7</v>
      </c>
      <c r="H573" s="5">
        <f>IF(
Table1[[#This Row],[Budget_Sales]]=0,
"",
IF(
Table1[[#This Row],[Budget_Sales]]&gt;0,
(Table1[[#This Row],[Actual_Sales]]-Table1[[#This Row],[Budget_Sales]])/Table1[[#This Row],[Budget_Sales]],
(Table1[[#This Row],[Actual_Sales]]-Table1[[#This Row],[Budget_Sales]])/ABS(Table1[[#This Row],[Budget_Sales]])
)
)</f>
        <v>-4.6666666666666669E-2</v>
      </c>
      <c r="I573" s="5" t="str">
        <f>IF(Table1[[#This Row],[Sales_Var]]&gt;=0,"Above Budget","Below Budget")</f>
        <v>Below Budget</v>
      </c>
      <c r="J573">
        <f>Table1[[#This Row],[Actual_Sales]]-(Table1[[#This Row],[COGS]]+Table1[[#This Row],[Expenses]])</f>
        <v>59</v>
      </c>
      <c r="K573">
        <v>70</v>
      </c>
      <c r="L573">
        <f>Table1[[#This Row],[Actual_Profit]]-Table1[[#This Row],[Budget_Profit]]</f>
        <v>-11</v>
      </c>
      <c r="M573" s="5">
        <f>IF(
Table1[[#This Row],[Budget_Profit]]=0,
"",
IF(
Table1[[#This Row],[Budget_Profit]]&gt;0,
(Table1[[#This Row],[Actual_Profit]]-Table1[[#This Row],[Budget_Profit]])/Table1[[#This Row],[Budget_Profit]],
(Table1[[#This Row],[Actual_Profit]]-Table1[[#This Row],[Budget_Profit]])/ABS(Table1[[#This Row],[Budget_Profit]])
)
)</f>
        <v>-0.15714285714285714</v>
      </c>
      <c r="N573" s="5" t="str">
        <f>IF(Table1[[#This Row],[Profit_Var]]&gt;=0, "Above Budget", "Below Budget")</f>
        <v>Below Budget</v>
      </c>
      <c r="O573">
        <v>59</v>
      </c>
      <c r="P573">
        <v>60</v>
      </c>
      <c r="Q573">
        <f>Table1[[#This Row],[COGS]]-Table1[[#This Row],[Budget_COGS]]</f>
        <v>-1</v>
      </c>
      <c r="R573" s="5">
        <f>IF(
Table1[[#This Row],[Budget_COGS]]=0,
"",
IF(
Table1[[#This Row],[Budget_COGS]]&gt;0,
(Table1[[#This Row],[Budget_COGS]]-Table1[[#This Row],[COGS]]) / Table1[[#This Row],[Budget_COGS]],
(Table1[[#This Row],[Budget_COGS]]-Table1[[#This Row],[COGS]]) / ABS(Table1[[#This Row],[Budget_COGS]])
)
)</f>
        <v>1.6666666666666666E-2</v>
      </c>
      <c r="S573" s="5" t="str">
        <f>IF(Table1[[#This Row],[COGS _Var]]&gt;=0, "Above Budget", "Below Budget")</f>
        <v>Below Budget</v>
      </c>
      <c r="T573">
        <f>Table1[[#This Row],[Actual_Sales]]-Table1[[#This Row],[COGS]]</f>
        <v>84</v>
      </c>
      <c r="U573">
        <v>90</v>
      </c>
      <c r="V573">
        <f>Table1[[#This Row],[Gross_Margin]]-Table1[[#This Row],[Budget_Margin]]</f>
        <v>-6</v>
      </c>
      <c r="W573" s="5">
        <f>IF(
Table1[[#This Row],[Budget_Margin]]=0,
"",
IF(
Table1[[#This Row],[Budget_Margin]]&gt;0,
(Table1[[#This Row],[Gross_Margin]]-Table1[[#This Row],[Budget_Margin]]) / Table1[[#This Row],[Budget_Margin]],
(Table1[[#This Row],[Gross_Margin]]-Table1[[#This Row],[Budget_Margin]]) / ABS(Table1[[#This Row],[Budget_Margin]])
)
)</f>
        <v>-6.6666666666666666E-2</v>
      </c>
      <c r="X573" s="5" t="str">
        <f>IF(Table1[[#This Row],[Margin_Var]]&gt;=0, "Above Budget", "Below Budget")</f>
        <v>Below Budget</v>
      </c>
      <c r="Y573" s="5">
        <f>IFERROR(Table1[[#This Row],[Gross_Margin]]/Table1[[#This Row],[Actual_Sales]],0)</f>
        <v>0.58741258741258739</v>
      </c>
      <c r="Z573" s="5">
        <f>Table1[[#This Row],[Actual_Profit]]/Table1[[#This Row],[Actual_Sales]]</f>
        <v>0.41258741258741261</v>
      </c>
      <c r="AA573">
        <v>25</v>
      </c>
      <c r="AB573" s="5">
        <f>IFERROR(Table1[[#This Row],[Expenses]]/Table1[[#This Row],[Actual_Sales]],0)</f>
        <v>0.17482517482517482</v>
      </c>
      <c r="AC573">
        <v>16</v>
      </c>
      <c r="AD573">
        <v>842</v>
      </c>
      <c r="AE573" s="5">
        <f>IFERROR(Table1[[#This Row],[Inventory]]/Table1[[#This Row],[Actual_Sales]],0)</f>
        <v>5.8881118881118883</v>
      </c>
    </row>
    <row r="574" spans="1:31" x14ac:dyDescent="0.25">
      <c r="A574">
        <v>3557</v>
      </c>
      <c r="B574">
        <v>309</v>
      </c>
      <c r="C574">
        <v>5</v>
      </c>
      <c r="D574" s="2">
        <v>40787</v>
      </c>
      <c r="E574">
        <v>628</v>
      </c>
      <c r="F574">
        <v>690</v>
      </c>
      <c r="G574">
        <f>Table1[[#This Row],[Actual_Sales]]-Table1[[#This Row],[Budget_Sales]]</f>
        <v>-62</v>
      </c>
      <c r="H574" s="5">
        <f>IF(
Table1[[#This Row],[Budget_Sales]]=0,
"",
IF(
Table1[[#This Row],[Budget_Sales]]&gt;0,
(Table1[[#This Row],[Actual_Sales]]-Table1[[#This Row],[Budget_Sales]])/Table1[[#This Row],[Budget_Sales]],
(Table1[[#This Row],[Actual_Sales]]-Table1[[#This Row],[Budget_Sales]])/ABS(Table1[[#This Row],[Budget_Sales]])
)
)</f>
        <v>-8.9855072463768115E-2</v>
      </c>
      <c r="I574" s="5" t="str">
        <f>IF(Table1[[#This Row],[Sales_Var]]&gt;=0,"Above Budget","Below Budget")</f>
        <v>Below Budget</v>
      </c>
      <c r="J574">
        <f>Table1[[#This Row],[Actual_Sales]]-(Table1[[#This Row],[COGS]]+Table1[[#This Row],[Expenses]])</f>
        <v>259</v>
      </c>
      <c r="K574">
        <v>280</v>
      </c>
      <c r="L574">
        <f>Table1[[#This Row],[Actual_Profit]]-Table1[[#This Row],[Budget_Profit]]</f>
        <v>-21</v>
      </c>
      <c r="M574" s="5">
        <f>IF(
Table1[[#This Row],[Budget_Profit]]=0,
"",
IF(
Table1[[#This Row],[Budget_Profit]]&gt;0,
(Table1[[#This Row],[Actual_Profit]]-Table1[[#This Row],[Budget_Profit]])/Table1[[#This Row],[Budget_Profit]],
(Table1[[#This Row],[Actual_Profit]]-Table1[[#This Row],[Budget_Profit]])/ABS(Table1[[#This Row],[Budget_Profit]])
)
)</f>
        <v>-7.4999999999999997E-2</v>
      </c>
      <c r="N574" s="5" t="str">
        <f>IF(Table1[[#This Row],[Profit_Var]]&gt;=0, "Above Budget", "Below Budget")</f>
        <v>Below Budget</v>
      </c>
      <c r="O574">
        <v>253</v>
      </c>
      <c r="P574">
        <v>290</v>
      </c>
      <c r="Q574">
        <f>Table1[[#This Row],[COGS]]-Table1[[#This Row],[Budget_COGS]]</f>
        <v>-37</v>
      </c>
      <c r="R574" s="5">
        <f>IF(
Table1[[#This Row],[Budget_COGS]]=0,
"",
IF(
Table1[[#This Row],[Budget_COGS]]&gt;0,
(Table1[[#This Row],[Budget_COGS]]-Table1[[#This Row],[COGS]]) / Table1[[#This Row],[Budget_COGS]],
(Table1[[#This Row],[Budget_COGS]]-Table1[[#This Row],[COGS]]) / ABS(Table1[[#This Row],[Budget_COGS]])
)
)</f>
        <v>0.12758620689655173</v>
      </c>
      <c r="S574" s="5" t="str">
        <f>IF(Table1[[#This Row],[COGS _Var]]&gt;=0, "Above Budget", "Below Budget")</f>
        <v>Below Budget</v>
      </c>
      <c r="T574">
        <f>Table1[[#This Row],[Actual_Sales]]-Table1[[#This Row],[COGS]]</f>
        <v>375</v>
      </c>
      <c r="U574">
        <v>400</v>
      </c>
      <c r="V574">
        <f>Table1[[#This Row],[Gross_Margin]]-Table1[[#This Row],[Budget_Margin]]</f>
        <v>-25</v>
      </c>
      <c r="W574" s="5">
        <f>IF(
Table1[[#This Row],[Budget_Margin]]=0,
"",
IF(
Table1[[#This Row],[Budget_Margin]]&gt;0,
(Table1[[#This Row],[Gross_Margin]]-Table1[[#This Row],[Budget_Margin]]) / Table1[[#This Row],[Budget_Margin]],
(Table1[[#This Row],[Gross_Margin]]-Table1[[#This Row],[Budget_Margin]]) / ABS(Table1[[#This Row],[Budget_Margin]])
)
)</f>
        <v>-6.25E-2</v>
      </c>
      <c r="X574" s="5" t="str">
        <f>IF(Table1[[#This Row],[Margin_Var]]&gt;=0, "Above Budget", "Below Budget")</f>
        <v>Below Budget</v>
      </c>
      <c r="Y574" s="5">
        <f>IFERROR(Table1[[#This Row],[Gross_Margin]]/Table1[[#This Row],[Actual_Sales]],0)</f>
        <v>0.59713375796178347</v>
      </c>
      <c r="Z574" s="5">
        <f>Table1[[#This Row],[Actual_Profit]]/Table1[[#This Row],[Actual_Sales]]</f>
        <v>0.41242038216560511</v>
      </c>
      <c r="AA574">
        <v>116</v>
      </c>
      <c r="AB574" s="5">
        <f>IFERROR(Table1[[#This Row],[Expenses]]/Table1[[#This Row],[Actual_Sales]],0)</f>
        <v>0.18471337579617833</v>
      </c>
      <c r="AC574">
        <v>83</v>
      </c>
      <c r="AD574">
        <v>1686</v>
      </c>
      <c r="AE574" s="5">
        <f>IFERROR(Table1[[#This Row],[Inventory]]/Table1[[#This Row],[Actual_Sales]],0)</f>
        <v>2.6847133757961785</v>
      </c>
    </row>
    <row r="575" spans="1:31" x14ac:dyDescent="0.25">
      <c r="A575">
        <v>3619</v>
      </c>
      <c r="B575">
        <v>530</v>
      </c>
      <c r="C575">
        <v>6</v>
      </c>
      <c r="D575" s="2">
        <v>40787</v>
      </c>
      <c r="E575">
        <v>628</v>
      </c>
      <c r="F575">
        <v>560</v>
      </c>
      <c r="G575">
        <f>Table1[[#This Row],[Actual_Sales]]-Table1[[#This Row],[Budget_Sales]]</f>
        <v>68</v>
      </c>
      <c r="H575" s="5">
        <f>IF(
Table1[[#This Row],[Budget_Sales]]=0,
"",
IF(
Table1[[#This Row],[Budget_Sales]]&gt;0,
(Table1[[#This Row],[Actual_Sales]]-Table1[[#This Row],[Budget_Sales]])/Table1[[#This Row],[Budget_Sales]],
(Table1[[#This Row],[Actual_Sales]]-Table1[[#This Row],[Budget_Sales]])/ABS(Table1[[#This Row],[Budget_Sales]])
)
)</f>
        <v>0.12142857142857143</v>
      </c>
      <c r="I575" s="5" t="str">
        <f>IF(Table1[[#This Row],[Sales_Var]]&gt;=0,"Above Budget","Below Budget")</f>
        <v>Above Budget</v>
      </c>
      <c r="J575">
        <f>Table1[[#This Row],[Actual_Sales]]-(Table1[[#This Row],[COGS]]+Table1[[#This Row],[Expenses]])</f>
        <v>259</v>
      </c>
      <c r="K575">
        <v>220</v>
      </c>
      <c r="L575">
        <f>Table1[[#This Row],[Actual_Profit]]-Table1[[#This Row],[Budget_Profit]]</f>
        <v>39</v>
      </c>
      <c r="M575" s="5">
        <f>IF(
Table1[[#This Row],[Budget_Profit]]=0,
"",
IF(
Table1[[#This Row],[Budget_Profit]]&gt;0,
(Table1[[#This Row],[Actual_Profit]]-Table1[[#This Row],[Budget_Profit]])/Table1[[#This Row],[Budget_Profit]],
(Table1[[#This Row],[Actual_Profit]]-Table1[[#This Row],[Budget_Profit]])/ABS(Table1[[#This Row],[Budget_Profit]])
)
)</f>
        <v>0.17727272727272728</v>
      </c>
      <c r="N575" s="5" t="str">
        <f>IF(Table1[[#This Row],[Profit_Var]]&gt;=0, "Above Budget", "Below Budget")</f>
        <v>Above Budget</v>
      </c>
      <c r="O575">
        <v>253</v>
      </c>
      <c r="P575">
        <v>240</v>
      </c>
      <c r="Q575">
        <f>Table1[[#This Row],[COGS]]-Table1[[#This Row],[Budget_COGS]]</f>
        <v>13</v>
      </c>
      <c r="R575" s="5">
        <f>IF(
Table1[[#This Row],[Budget_COGS]]=0,
"",
IF(
Table1[[#This Row],[Budget_COGS]]&gt;0,
(Table1[[#This Row],[Budget_COGS]]-Table1[[#This Row],[COGS]]) / Table1[[#This Row],[Budget_COGS]],
(Table1[[#This Row],[Budget_COGS]]-Table1[[#This Row],[COGS]]) / ABS(Table1[[#This Row],[Budget_COGS]])
)
)</f>
        <v>-5.4166666666666669E-2</v>
      </c>
      <c r="S575" s="5" t="str">
        <f>IF(Table1[[#This Row],[COGS _Var]]&gt;=0, "Above Budget", "Below Budget")</f>
        <v>Above Budget</v>
      </c>
      <c r="T575">
        <f>Table1[[#This Row],[Actual_Sales]]-Table1[[#This Row],[COGS]]</f>
        <v>375</v>
      </c>
      <c r="U575">
        <v>320</v>
      </c>
      <c r="V575">
        <f>Table1[[#This Row],[Gross_Margin]]-Table1[[#This Row],[Budget_Margin]]</f>
        <v>55</v>
      </c>
      <c r="W575" s="5">
        <f>IF(
Table1[[#This Row],[Budget_Margin]]=0,
"",
IF(
Table1[[#This Row],[Budget_Margin]]&gt;0,
(Table1[[#This Row],[Gross_Margin]]-Table1[[#This Row],[Budget_Margin]]) / Table1[[#This Row],[Budget_Margin]],
(Table1[[#This Row],[Gross_Margin]]-Table1[[#This Row],[Budget_Margin]]) / ABS(Table1[[#This Row],[Budget_Margin]])
)
)</f>
        <v>0.171875</v>
      </c>
      <c r="X575" s="5" t="str">
        <f>IF(Table1[[#This Row],[Margin_Var]]&gt;=0, "Above Budget", "Below Budget")</f>
        <v>Above Budget</v>
      </c>
      <c r="Y575" s="5">
        <f>IFERROR(Table1[[#This Row],[Gross_Margin]]/Table1[[#This Row],[Actual_Sales]],0)</f>
        <v>0.59713375796178347</v>
      </c>
      <c r="Z575" s="5">
        <f>Table1[[#This Row],[Actual_Profit]]/Table1[[#This Row],[Actual_Sales]]</f>
        <v>0.41242038216560511</v>
      </c>
      <c r="AA575">
        <v>116</v>
      </c>
      <c r="AB575" s="5">
        <f>IFERROR(Table1[[#This Row],[Expenses]]/Table1[[#This Row],[Actual_Sales]],0)</f>
        <v>0.18471337579617833</v>
      </c>
      <c r="AC575">
        <v>83</v>
      </c>
      <c r="AD575">
        <v>1686</v>
      </c>
      <c r="AE575" s="5">
        <f>IFERROR(Table1[[#This Row],[Inventory]]/Table1[[#This Row],[Actual_Sales]],0)</f>
        <v>2.6847133757961785</v>
      </c>
    </row>
    <row r="576" spans="1:31" x14ac:dyDescent="0.25">
      <c r="A576">
        <v>3570</v>
      </c>
      <c r="B576">
        <v>319</v>
      </c>
      <c r="C576">
        <v>8</v>
      </c>
      <c r="D576" s="2">
        <v>40787</v>
      </c>
      <c r="E576">
        <v>628</v>
      </c>
      <c r="F576">
        <v>510</v>
      </c>
      <c r="G576">
        <f>Table1[[#This Row],[Actual_Sales]]-Table1[[#This Row],[Budget_Sales]]</f>
        <v>118</v>
      </c>
      <c r="H576" s="5">
        <f>IF(
Table1[[#This Row],[Budget_Sales]]=0,
"",
IF(
Table1[[#This Row],[Budget_Sales]]&gt;0,
(Table1[[#This Row],[Actual_Sales]]-Table1[[#This Row],[Budget_Sales]])/Table1[[#This Row],[Budget_Sales]],
(Table1[[#This Row],[Actual_Sales]]-Table1[[#This Row],[Budget_Sales]])/ABS(Table1[[#This Row],[Budget_Sales]])
)
)</f>
        <v>0.23137254901960785</v>
      </c>
      <c r="I576" s="5" t="str">
        <f>IF(Table1[[#This Row],[Sales_Var]]&gt;=0,"Above Budget","Below Budget")</f>
        <v>Above Budget</v>
      </c>
      <c r="J576">
        <f>Table1[[#This Row],[Actual_Sales]]-(Table1[[#This Row],[COGS]]+Table1[[#This Row],[Expenses]])</f>
        <v>259</v>
      </c>
      <c r="K576">
        <v>210</v>
      </c>
      <c r="L576">
        <f>Table1[[#This Row],[Actual_Profit]]-Table1[[#This Row],[Budget_Profit]]</f>
        <v>49</v>
      </c>
      <c r="M576" s="5">
        <f>IF(
Table1[[#This Row],[Budget_Profit]]=0,
"",
IF(
Table1[[#This Row],[Budget_Profit]]&gt;0,
(Table1[[#This Row],[Actual_Profit]]-Table1[[#This Row],[Budget_Profit]])/Table1[[#This Row],[Budget_Profit]],
(Table1[[#This Row],[Actual_Profit]]-Table1[[#This Row],[Budget_Profit]])/ABS(Table1[[#This Row],[Budget_Profit]])
)
)</f>
        <v>0.23333333333333334</v>
      </c>
      <c r="N576" s="5" t="str">
        <f>IF(Table1[[#This Row],[Profit_Var]]&gt;=0, "Above Budget", "Below Budget")</f>
        <v>Above Budget</v>
      </c>
      <c r="O576">
        <v>253</v>
      </c>
      <c r="P576">
        <v>210</v>
      </c>
      <c r="Q576">
        <f>Table1[[#This Row],[COGS]]-Table1[[#This Row],[Budget_COGS]]</f>
        <v>43</v>
      </c>
      <c r="R576" s="5">
        <f>IF(
Table1[[#This Row],[Budget_COGS]]=0,
"",
IF(
Table1[[#This Row],[Budget_COGS]]&gt;0,
(Table1[[#This Row],[Budget_COGS]]-Table1[[#This Row],[COGS]]) / Table1[[#This Row],[Budget_COGS]],
(Table1[[#This Row],[Budget_COGS]]-Table1[[#This Row],[COGS]]) / ABS(Table1[[#This Row],[Budget_COGS]])
)
)</f>
        <v>-0.20476190476190476</v>
      </c>
      <c r="S576" s="5" t="str">
        <f>IF(Table1[[#This Row],[COGS _Var]]&gt;=0, "Above Budget", "Below Budget")</f>
        <v>Above Budget</v>
      </c>
      <c r="T576">
        <f>Table1[[#This Row],[Actual_Sales]]-Table1[[#This Row],[COGS]]</f>
        <v>375</v>
      </c>
      <c r="U576">
        <v>300</v>
      </c>
      <c r="V576">
        <f>Table1[[#This Row],[Gross_Margin]]-Table1[[#This Row],[Budget_Margin]]</f>
        <v>75</v>
      </c>
      <c r="W576" s="5">
        <f>IF(
Table1[[#This Row],[Budget_Margin]]=0,
"",
IF(
Table1[[#This Row],[Budget_Margin]]&gt;0,
(Table1[[#This Row],[Gross_Margin]]-Table1[[#This Row],[Budget_Margin]]) / Table1[[#This Row],[Budget_Margin]],
(Table1[[#This Row],[Gross_Margin]]-Table1[[#This Row],[Budget_Margin]]) / ABS(Table1[[#This Row],[Budget_Margin]])
)
)</f>
        <v>0.25</v>
      </c>
      <c r="X576" s="5" t="str">
        <f>IF(Table1[[#This Row],[Margin_Var]]&gt;=0, "Above Budget", "Below Budget")</f>
        <v>Above Budget</v>
      </c>
      <c r="Y576" s="5">
        <f>IFERROR(Table1[[#This Row],[Gross_Margin]]/Table1[[#This Row],[Actual_Sales]],0)</f>
        <v>0.59713375796178347</v>
      </c>
      <c r="Z576" s="5">
        <f>Table1[[#This Row],[Actual_Profit]]/Table1[[#This Row],[Actual_Sales]]</f>
        <v>0.41242038216560511</v>
      </c>
      <c r="AA576">
        <v>116</v>
      </c>
      <c r="AB576" s="5">
        <f>IFERROR(Table1[[#This Row],[Expenses]]/Table1[[#This Row],[Actual_Sales]],0)</f>
        <v>0.18471337579617833</v>
      </c>
      <c r="AC576">
        <v>83</v>
      </c>
      <c r="AD576">
        <v>1686</v>
      </c>
      <c r="AE576" s="5">
        <f>IFERROR(Table1[[#This Row],[Inventory]]/Table1[[#This Row],[Actual_Sales]],0)</f>
        <v>2.6847133757961785</v>
      </c>
    </row>
    <row r="577" spans="1:31" x14ac:dyDescent="0.25">
      <c r="A577">
        <v>3374</v>
      </c>
      <c r="B577">
        <v>213</v>
      </c>
      <c r="C577">
        <v>2</v>
      </c>
      <c r="D577" s="2">
        <v>40756</v>
      </c>
      <c r="E577">
        <v>902</v>
      </c>
      <c r="F577">
        <v>1130</v>
      </c>
      <c r="G577">
        <f>Table1[[#This Row],[Actual_Sales]]-Table1[[#This Row],[Budget_Sales]]</f>
        <v>-228</v>
      </c>
      <c r="H577" s="5">
        <f>IF(
Table1[[#This Row],[Budget_Sales]]=0,
"",
IF(
Table1[[#This Row],[Budget_Sales]]&gt;0,
(Table1[[#This Row],[Actual_Sales]]-Table1[[#This Row],[Budget_Sales]])/Table1[[#This Row],[Budget_Sales]],
(Table1[[#This Row],[Actual_Sales]]-Table1[[#This Row],[Budget_Sales]])/ABS(Table1[[#This Row],[Budget_Sales]])
)
)</f>
        <v>-0.20176991150442478</v>
      </c>
      <c r="I577" s="5" t="str">
        <f>IF(Table1[[#This Row],[Sales_Var]]&gt;=0,"Above Budget","Below Budget")</f>
        <v>Below Budget</v>
      </c>
      <c r="J577">
        <f>Table1[[#This Row],[Actual_Sales]]-(Table1[[#This Row],[COGS]]+Table1[[#This Row],[Expenses]])</f>
        <v>372</v>
      </c>
      <c r="K577">
        <v>520</v>
      </c>
      <c r="L577">
        <f>Table1[[#This Row],[Actual_Profit]]-Table1[[#This Row],[Budget_Profit]]</f>
        <v>-148</v>
      </c>
      <c r="M577" s="5">
        <f>IF(
Table1[[#This Row],[Budget_Profit]]=0,
"",
IF(
Table1[[#This Row],[Budget_Profit]]&gt;0,
(Table1[[#This Row],[Actual_Profit]]-Table1[[#This Row],[Budget_Profit]])/Table1[[#This Row],[Budget_Profit]],
(Table1[[#This Row],[Actual_Profit]]-Table1[[#This Row],[Budget_Profit]])/ABS(Table1[[#This Row],[Budget_Profit]])
)
)</f>
        <v>-0.2846153846153846</v>
      </c>
      <c r="N577" s="5" t="str">
        <f>IF(Table1[[#This Row],[Profit_Var]]&gt;=0, "Above Budget", "Below Budget")</f>
        <v>Below Budget</v>
      </c>
      <c r="O577">
        <v>364</v>
      </c>
      <c r="P577">
        <v>450</v>
      </c>
      <c r="Q577">
        <f>Table1[[#This Row],[COGS]]-Table1[[#This Row],[Budget_COGS]]</f>
        <v>-86</v>
      </c>
      <c r="R577" s="5">
        <f>IF(
Table1[[#This Row],[Budget_COGS]]=0,
"",
IF(
Table1[[#This Row],[Budget_COGS]]&gt;0,
(Table1[[#This Row],[Budget_COGS]]-Table1[[#This Row],[COGS]]) / Table1[[#This Row],[Budget_COGS]],
(Table1[[#This Row],[Budget_COGS]]-Table1[[#This Row],[COGS]]) / ABS(Table1[[#This Row],[Budget_COGS]])
)
)</f>
        <v>0.19111111111111112</v>
      </c>
      <c r="S577" s="5" t="str">
        <f>IF(Table1[[#This Row],[COGS _Var]]&gt;=0, "Above Budget", "Below Budget")</f>
        <v>Below Budget</v>
      </c>
      <c r="T577">
        <f>Table1[[#This Row],[Actual_Sales]]-Table1[[#This Row],[COGS]]</f>
        <v>538</v>
      </c>
      <c r="U577">
        <v>680</v>
      </c>
      <c r="V577">
        <f>Table1[[#This Row],[Gross_Margin]]-Table1[[#This Row],[Budget_Margin]]</f>
        <v>-142</v>
      </c>
      <c r="W577" s="5">
        <f>IF(
Table1[[#This Row],[Budget_Margin]]=0,
"",
IF(
Table1[[#This Row],[Budget_Margin]]&gt;0,
(Table1[[#This Row],[Gross_Margin]]-Table1[[#This Row],[Budget_Margin]]) / Table1[[#This Row],[Budget_Margin]],
(Table1[[#This Row],[Gross_Margin]]-Table1[[#This Row],[Budget_Margin]]) / ABS(Table1[[#This Row],[Budget_Margin]])
)
)</f>
        <v>-0.20882352941176471</v>
      </c>
      <c r="X577" s="5" t="str">
        <f>IF(Table1[[#This Row],[Margin_Var]]&gt;=0, "Above Budget", "Below Budget")</f>
        <v>Below Budget</v>
      </c>
      <c r="Y577" s="5">
        <f>IFERROR(Table1[[#This Row],[Gross_Margin]]/Table1[[#This Row],[Actual_Sales]],0)</f>
        <v>0.59645232815964522</v>
      </c>
      <c r="Z577" s="5">
        <f>Table1[[#This Row],[Actual_Profit]]/Table1[[#This Row],[Actual_Sales]]</f>
        <v>0.41241685144124168</v>
      </c>
      <c r="AA577">
        <v>166</v>
      </c>
      <c r="AB577" s="5">
        <f>IFERROR(Table1[[#This Row],[Expenses]]/Table1[[#This Row],[Actual_Sales]],0)</f>
        <v>0.18403547671840353</v>
      </c>
      <c r="AC577">
        <v>127</v>
      </c>
      <c r="AD577">
        <v>2617</v>
      </c>
      <c r="AE577" s="5">
        <f>IFERROR(Table1[[#This Row],[Inventory]]/Table1[[#This Row],[Actual_Sales]],0)</f>
        <v>2.9013303769401331</v>
      </c>
    </row>
    <row r="578" spans="1:31" x14ac:dyDescent="0.25">
      <c r="A578">
        <v>3521</v>
      </c>
      <c r="B578">
        <v>914</v>
      </c>
      <c r="C578">
        <v>2</v>
      </c>
      <c r="D578" s="2">
        <v>40756</v>
      </c>
      <c r="E578">
        <v>902</v>
      </c>
      <c r="F578">
        <v>860</v>
      </c>
      <c r="G578">
        <f>Table1[[#This Row],[Actual_Sales]]-Table1[[#This Row],[Budget_Sales]]</f>
        <v>42</v>
      </c>
      <c r="H578" s="5">
        <f>IF(
Table1[[#This Row],[Budget_Sales]]=0,
"",
IF(
Table1[[#This Row],[Budget_Sales]]&gt;0,
(Table1[[#This Row],[Actual_Sales]]-Table1[[#This Row],[Budget_Sales]])/Table1[[#This Row],[Budget_Sales]],
(Table1[[#This Row],[Actual_Sales]]-Table1[[#This Row],[Budget_Sales]])/ABS(Table1[[#This Row],[Budget_Sales]])
)
)</f>
        <v>4.8837209302325581E-2</v>
      </c>
      <c r="I578" s="5" t="str">
        <f>IF(Table1[[#This Row],[Sales_Var]]&gt;=0,"Above Budget","Below Budget")</f>
        <v>Above Budget</v>
      </c>
      <c r="J578">
        <f>Table1[[#This Row],[Actual_Sales]]-(Table1[[#This Row],[COGS]]+Table1[[#This Row],[Expenses]])</f>
        <v>372</v>
      </c>
      <c r="K578">
        <v>370</v>
      </c>
      <c r="L578">
        <f>Table1[[#This Row],[Actual_Profit]]-Table1[[#This Row],[Budget_Profit]]</f>
        <v>2</v>
      </c>
      <c r="M578" s="5">
        <f>IF(
Table1[[#This Row],[Budget_Profit]]=0,
"",
IF(
Table1[[#This Row],[Budget_Profit]]&gt;0,
(Table1[[#This Row],[Actual_Profit]]-Table1[[#This Row],[Budget_Profit]])/Table1[[#This Row],[Budget_Profit]],
(Table1[[#This Row],[Actual_Profit]]-Table1[[#This Row],[Budget_Profit]])/ABS(Table1[[#This Row],[Budget_Profit]])
)
)</f>
        <v>5.4054054054054057E-3</v>
      </c>
      <c r="N578" s="5" t="str">
        <f>IF(Table1[[#This Row],[Profit_Var]]&gt;=0, "Above Budget", "Below Budget")</f>
        <v>Above Budget</v>
      </c>
      <c r="O578">
        <v>364</v>
      </c>
      <c r="P578">
        <v>340</v>
      </c>
      <c r="Q578">
        <f>Table1[[#This Row],[COGS]]-Table1[[#This Row],[Budget_COGS]]</f>
        <v>24</v>
      </c>
      <c r="R578" s="5">
        <f>IF(
Table1[[#This Row],[Budget_COGS]]=0,
"",
IF(
Table1[[#This Row],[Budget_COGS]]&gt;0,
(Table1[[#This Row],[Budget_COGS]]-Table1[[#This Row],[COGS]]) / Table1[[#This Row],[Budget_COGS]],
(Table1[[#This Row],[Budget_COGS]]-Table1[[#This Row],[COGS]]) / ABS(Table1[[#This Row],[Budget_COGS]])
)
)</f>
        <v>-7.0588235294117646E-2</v>
      </c>
      <c r="S578" s="5" t="str">
        <f>IF(Table1[[#This Row],[COGS _Var]]&gt;=0, "Above Budget", "Below Budget")</f>
        <v>Above Budget</v>
      </c>
      <c r="T578">
        <f>Table1[[#This Row],[Actual_Sales]]-Table1[[#This Row],[COGS]]</f>
        <v>538</v>
      </c>
      <c r="U578">
        <v>520</v>
      </c>
      <c r="V578">
        <f>Table1[[#This Row],[Gross_Margin]]-Table1[[#This Row],[Budget_Margin]]</f>
        <v>18</v>
      </c>
      <c r="W578" s="5">
        <f>IF(
Table1[[#This Row],[Budget_Margin]]=0,
"",
IF(
Table1[[#This Row],[Budget_Margin]]&gt;0,
(Table1[[#This Row],[Gross_Margin]]-Table1[[#This Row],[Budget_Margin]]) / Table1[[#This Row],[Budget_Margin]],
(Table1[[#This Row],[Gross_Margin]]-Table1[[#This Row],[Budget_Margin]]) / ABS(Table1[[#This Row],[Budget_Margin]])
)
)</f>
        <v>3.4615384615384617E-2</v>
      </c>
      <c r="X578" s="5" t="str">
        <f>IF(Table1[[#This Row],[Margin_Var]]&gt;=0, "Above Budget", "Below Budget")</f>
        <v>Above Budget</v>
      </c>
      <c r="Y578" s="5">
        <f>IFERROR(Table1[[#This Row],[Gross_Margin]]/Table1[[#This Row],[Actual_Sales]],0)</f>
        <v>0.59645232815964522</v>
      </c>
      <c r="Z578" s="5">
        <f>Table1[[#This Row],[Actual_Profit]]/Table1[[#This Row],[Actual_Sales]]</f>
        <v>0.41241685144124168</v>
      </c>
      <c r="AA578">
        <v>166</v>
      </c>
      <c r="AB578" s="5">
        <f>IFERROR(Table1[[#This Row],[Expenses]]/Table1[[#This Row],[Actual_Sales]],0)</f>
        <v>0.18403547671840353</v>
      </c>
      <c r="AC578">
        <v>127</v>
      </c>
      <c r="AD578">
        <v>2617</v>
      </c>
      <c r="AE578" s="5">
        <f>IFERROR(Table1[[#This Row],[Inventory]]/Table1[[#This Row],[Actual_Sales]],0)</f>
        <v>2.9013303769401331</v>
      </c>
    </row>
    <row r="579" spans="1:31" x14ac:dyDescent="0.25">
      <c r="A579">
        <v>2561</v>
      </c>
      <c r="B579">
        <v>563</v>
      </c>
      <c r="C579">
        <v>8</v>
      </c>
      <c r="D579" s="2">
        <v>40603</v>
      </c>
      <c r="E579">
        <v>604</v>
      </c>
      <c r="F579">
        <v>490</v>
      </c>
      <c r="G579">
        <f>Table1[[#This Row],[Actual_Sales]]-Table1[[#This Row],[Budget_Sales]]</f>
        <v>114</v>
      </c>
      <c r="H579" s="5">
        <f>IF(
Table1[[#This Row],[Budget_Sales]]=0,
"",
IF(
Table1[[#This Row],[Budget_Sales]]&gt;0,
(Table1[[#This Row],[Actual_Sales]]-Table1[[#This Row],[Budget_Sales]])/Table1[[#This Row],[Budget_Sales]],
(Table1[[#This Row],[Actual_Sales]]-Table1[[#This Row],[Budget_Sales]])/ABS(Table1[[#This Row],[Budget_Sales]])
)
)</f>
        <v>0.23265306122448978</v>
      </c>
      <c r="I579" s="5" t="str">
        <f>IF(Table1[[#This Row],[Sales_Var]]&gt;=0,"Above Budget","Below Budget")</f>
        <v>Above Budget</v>
      </c>
      <c r="J579">
        <f>Table1[[#This Row],[Actual_Sales]]-(Table1[[#This Row],[COGS]]+Table1[[#This Row],[Expenses]])</f>
        <v>249</v>
      </c>
      <c r="K579">
        <v>210</v>
      </c>
      <c r="L579">
        <f>Table1[[#This Row],[Actual_Profit]]-Table1[[#This Row],[Budget_Profit]]</f>
        <v>39</v>
      </c>
      <c r="M579" s="5">
        <f>IF(
Table1[[#This Row],[Budget_Profit]]=0,
"",
IF(
Table1[[#This Row],[Budget_Profit]]&gt;0,
(Table1[[#This Row],[Actual_Profit]]-Table1[[#This Row],[Budget_Profit]])/Table1[[#This Row],[Budget_Profit]],
(Table1[[#This Row],[Actual_Profit]]-Table1[[#This Row],[Budget_Profit]])/ABS(Table1[[#This Row],[Budget_Profit]])
)
)</f>
        <v>0.18571428571428572</v>
      </c>
      <c r="N579" s="5" t="str">
        <f>IF(Table1[[#This Row],[Profit_Var]]&gt;=0, "Above Budget", "Below Budget")</f>
        <v>Above Budget</v>
      </c>
      <c r="O579">
        <v>243</v>
      </c>
      <c r="P579">
        <v>200</v>
      </c>
      <c r="Q579">
        <f>Table1[[#This Row],[COGS]]-Table1[[#This Row],[Budget_COGS]]</f>
        <v>43</v>
      </c>
      <c r="R579" s="5">
        <f>IF(
Table1[[#This Row],[Budget_COGS]]=0,
"",
IF(
Table1[[#This Row],[Budget_COGS]]&gt;0,
(Table1[[#This Row],[Budget_COGS]]-Table1[[#This Row],[COGS]]) / Table1[[#This Row],[Budget_COGS]],
(Table1[[#This Row],[Budget_COGS]]-Table1[[#This Row],[COGS]]) / ABS(Table1[[#This Row],[Budget_COGS]])
)
)</f>
        <v>-0.215</v>
      </c>
      <c r="S579" s="5" t="str">
        <f>IF(Table1[[#This Row],[COGS _Var]]&gt;=0, "Above Budget", "Below Budget")</f>
        <v>Above Budget</v>
      </c>
      <c r="T579">
        <f>Table1[[#This Row],[Actual_Sales]]-Table1[[#This Row],[COGS]]</f>
        <v>361</v>
      </c>
      <c r="U579">
        <v>290</v>
      </c>
      <c r="V579">
        <f>Table1[[#This Row],[Gross_Margin]]-Table1[[#This Row],[Budget_Margin]]</f>
        <v>71</v>
      </c>
      <c r="W579" s="5">
        <f>IF(
Table1[[#This Row],[Budget_Margin]]=0,
"",
IF(
Table1[[#This Row],[Budget_Margin]]&gt;0,
(Table1[[#This Row],[Gross_Margin]]-Table1[[#This Row],[Budget_Margin]]) / Table1[[#This Row],[Budget_Margin]],
(Table1[[#This Row],[Gross_Margin]]-Table1[[#This Row],[Budget_Margin]]) / ABS(Table1[[#This Row],[Budget_Margin]])
)
)</f>
        <v>0.24482758620689654</v>
      </c>
      <c r="X579" s="5" t="str">
        <f>IF(Table1[[#This Row],[Margin_Var]]&gt;=0, "Above Budget", "Below Budget")</f>
        <v>Above Budget</v>
      </c>
      <c r="Y579" s="5">
        <f>IFERROR(Table1[[#This Row],[Gross_Margin]]/Table1[[#This Row],[Actual_Sales]],0)</f>
        <v>0.59768211920529801</v>
      </c>
      <c r="Z579" s="5">
        <f>Table1[[#This Row],[Actual_Profit]]/Table1[[#This Row],[Actual_Sales]]</f>
        <v>0.41225165562913907</v>
      </c>
      <c r="AA579">
        <v>112</v>
      </c>
      <c r="AB579" s="5">
        <f>IFERROR(Table1[[#This Row],[Expenses]]/Table1[[#This Row],[Actual_Sales]],0)</f>
        <v>0.18543046357615894</v>
      </c>
      <c r="AC579">
        <v>80</v>
      </c>
      <c r="AD579">
        <v>1260</v>
      </c>
      <c r="AE579" s="5">
        <f>IFERROR(Table1[[#This Row],[Inventory]]/Table1[[#This Row],[Actual_Sales]],0)</f>
        <v>2.0860927152317883</v>
      </c>
    </row>
    <row r="580" spans="1:31" x14ac:dyDescent="0.25">
      <c r="A580">
        <v>2586</v>
      </c>
      <c r="B580">
        <v>702</v>
      </c>
      <c r="C580">
        <v>11</v>
      </c>
      <c r="D580" s="2">
        <v>40603</v>
      </c>
      <c r="E580">
        <v>604</v>
      </c>
      <c r="F580">
        <v>380</v>
      </c>
      <c r="G580">
        <f>Table1[[#This Row],[Actual_Sales]]-Table1[[#This Row],[Budget_Sales]]</f>
        <v>224</v>
      </c>
      <c r="H580" s="5">
        <f>IF(
Table1[[#This Row],[Budget_Sales]]=0,
"",
IF(
Table1[[#This Row],[Budget_Sales]]&gt;0,
(Table1[[#This Row],[Actual_Sales]]-Table1[[#This Row],[Budget_Sales]])/Table1[[#This Row],[Budget_Sales]],
(Table1[[#This Row],[Actual_Sales]]-Table1[[#This Row],[Budget_Sales]])/ABS(Table1[[#This Row],[Budget_Sales]])
)
)</f>
        <v>0.58947368421052626</v>
      </c>
      <c r="I580" s="5" t="str">
        <f>IF(Table1[[#This Row],[Sales_Var]]&gt;=0,"Above Budget","Below Budget")</f>
        <v>Above Budget</v>
      </c>
      <c r="J580">
        <f>Table1[[#This Row],[Actual_Sales]]-(Table1[[#This Row],[COGS]]+Table1[[#This Row],[Expenses]])</f>
        <v>249</v>
      </c>
      <c r="K580">
        <v>150</v>
      </c>
      <c r="L580">
        <f>Table1[[#This Row],[Actual_Profit]]-Table1[[#This Row],[Budget_Profit]]</f>
        <v>99</v>
      </c>
      <c r="M580" s="5">
        <f>IF(
Table1[[#This Row],[Budget_Profit]]=0,
"",
IF(
Table1[[#This Row],[Budget_Profit]]&gt;0,
(Table1[[#This Row],[Actual_Profit]]-Table1[[#This Row],[Budget_Profit]])/Table1[[#This Row],[Budget_Profit]],
(Table1[[#This Row],[Actual_Profit]]-Table1[[#This Row],[Budget_Profit]])/ABS(Table1[[#This Row],[Budget_Profit]])
)
)</f>
        <v>0.66</v>
      </c>
      <c r="N580" s="5" t="str">
        <f>IF(Table1[[#This Row],[Profit_Var]]&gt;=0, "Above Budget", "Below Budget")</f>
        <v>Above Budget</v>
      </c>
      <c r="O580">
        <v>243</v>
      </c>
      <c r="P580">
        <v>160</v>
      </c>
      <c r="Q580">
        <f>Table1[[#This Row],[COGS]]-Table1[[#This Row],[Budget_COGS]]</f>
        <v>83</v>
      </c>
      <c r="R580" s="5">
        <f>IF(
Table1[[#This Row],[Budget_COGS]]=0,
"",
IF(
Table1[[#This Row],[Budget_COGS]]&gt;0,
(Table1[[#This Row],[Budget_COGS]]-Table1[[#This Row],[COGS]]) / Table1[[#This Row],[Budget_COGS]],
(Table1[[#This Row],[Budget_COGS]]-Table1[[#This Row],[COGS]]) / ABS(Table1[[#This Row],[Budget_COGS]])
)
)</f>
        <v>-0.51875000000000004</v>
      </c>
      <c r="S580" s="5" t="str">
        <f>IF(Table1[[#This Row],[COGS _Var]]&gt;=0, "Above Budget", "Below Budget")</f>
        <v>Above Budget</v>
      </c>
      <c r="T580">
        <f>Table1[[#This Row],[Actual_Sales]]-Table1[[#This Row],[COGS]]</f>
        <v>361</v>
      </c>
      <c r="U580">
        <v>220</v>
      </c>
      <c r="V580">
        <f>Table1[[#This Row],[Gross_Margin]]-Table1[[#This Row],[Budget_Margin]]</f>
        <v>141</v>
      </c>
      <c r="W580" s="5">
        <f>IF(
Table1[[#This Row],[Budget_Margin]]=0,
"",
IF(
Table1[[#This Row],[Budget_Margin]]&gt;0,
(Table1[[#This Row],[Gross_Margin]]-Table1[[#This Row],[Budget_Margin]]) / Table1[[#This Row],[Budget_Margin]],
(Table1[[#This Row],[Gross_Margin]]-Table1[[#This Row],[Budget_Margin]]) / ABS(Table1[[#This Row],[Budget_Margin]])
)
)</f>
        <v>0.64090909090909087</v>
      </c>
      <c r="X580" s="5" t="str">
        <f>IF(Table1[[#This Row],[Margin_Var]]&gt;=0, "Above Budget", "Below Budget")</f>
        <v>Above Budget</v>
      </c>
      <c r="Y580" s="5">
        <f>IFERROR(Table1[[#This Row],[Gross_Margin]]/Table1[[#This Row],[Actual_Sales]],0)</f>
        <v>0.59768211920529801</v>
      </c>
      <c r="Z580" s="5">
        <f>Table1[[#This Row],[Actual_Profit]]/Table1[[#This Row],[Actual_Sales]]</f>
        <v>0.41225165562913907</v>
      </c>
      <c r="AA580">
        <v>112</v>
      </c>
      <c r="AB580" s="5">
        <f>IFERROR(Table1[[#This Row],[Expenses]]/Table1[[#This Row],[Actual_Sales]],0)</f>
        <v>0.18543046357615894</v>
      </c>
      <c r="AC580">
        <v>80</v>
      </c>
      <c r="AD580">
        <v>1260</v>
      </c>
      <c r="AE580" s="5">
        <f>IFERROR(Table1[[#This Row],[Inventory]]/Table1[[#This Row],[Actual_Sales]],0)</f>
        <v>2.0860927152317883</v>
      </c>
    </row>
    <row r="581" spans="1:31" x14ac:dyDescent="0.25">
      <c r="A581">
        <v>2772</v>
      </c>
      <c r="B581">
        <v>702</v>
      </c>
      <c r="C581">
        <v>11</v>
      </c>
      <c r="D581" s="2">
        <v>40634</v>
      </c>
      <c r="E581">
        <v>626</v>
      </c>
      <c r="F581">
        <v>390</v>
      </c>
      <c r="G581">
        <f>Table1[[#This Row],[Actual_Sales]]-Table1[[#This Row],[Budget_Sales]]</f>
        <v>236</v>
      </c>
      <c r="H581" s="5">
        <f>IF(
Table1[[#This Row],[Budget_Sales]]=0,
"",
IF(
Table1[[#This Row],[Budget_Sales]]&gt;0,
(Table1[[#This Row],[Actual_Sales]]-Table1[[#This Row],[Budget_Sales]])/Table1[[#This Row],[Budget_Sales]],
(Table1[[#This Row],[Actual_Sales]]-Table1[[#This Row],[Budget_Sales]])/ABS(Table1[[#This Row],[Budget_Sales]])
)
)</f>
        <v>0.60512820512820509</v>
      </c>
      <c r="I581" s="5" t="str">
        <f>IF(Table1[[#This Row],[Sales_Var]]&gt;=0,"Above Budget","Below Budget")</f>
        <v>Above Budget</v>
      </c>
      <c r="J581">
        <f>Table1[[#This Row],[Actual_Sales]]-(Table1[[#This Row],[COGS]]+Table1[[#This Row],[Expenses]])</f>
        <v>258</v>
      </c>
      <c r="K581">
        <v>160</v>
      </c>
      <c r="L581">
        <f>Table1[[#This Row],[Actual_Profit]]-Table1[[#This Row],[Budget_Profit]]</f>
        <v>98</v>
      </c>
      <c r="M581" s="5">
        <f>IF(
Table1[[#This Row],[Budget_Profit]]=0,
"",
IF(
Table1[[#This Row],[Budget_Profit]]&gt;0,
(Table1[[#This Row],[Actual_Profit]]-Table1[[#This Row],[Budget_Profit]])/Table1[[#This Row],[Budget_Profit]],
(Table1[[#This Row],[Actual_Profit]]-Table1[[#This Row],[Budget_Profit]])/ABS(Table1[[#This Row],[Budget_Profit]])
)
)</f>
        <v>0.61250000000000004</v>
      </c>
      <c r="N581" s="5" t="str">
        <f>IF(Table1[[#This Row],[Profit_Var]]&gt;=0, "Above Budget", "Below Budget")</f>
        <v>Above Budget</v>
      </c>
      <c r="O581">
        <v>252</v>
      </c>
      <c r="P581">
        <v>160</v>
      </c>
      <c r="Q581">
        <f>Table1[[#This Row],[COGS]]-Table1[[#This Row],[Budget_COGS]]</f>
        <v>92</v>
      </c>
      <c r="R581" s="5">
        <f>IF(
Table1[[#This Row],[Budget_COGS]]=0,
"",
IF(
Table1[[#This Row],[Budget_COGS]]&gt;0,
(Table1[[#This Row],[Budget_COGS]]-Table1[[#This Row],[COGS]]) / Table1[[#This Row],[Budget_COGS]],
(Table1[[#This Row],[Budget_COGS]]-Table1[[#This Row],[COGS]]) / ABS(Table1[[#This Row],[Budget_COGS]])
)
)</f>
        <v>-0.57499999999999996</v>
      </c>
      <c r="S581" s="5" t="str">
        <f>IF(Table1[[#This Row],[COGS _Var]]&gt;=0, "Above Budget", "Below Budget")</f>
        <v>Above Budget</v>
      </c>
      <c r="T581">
        <f>Table1[[#This Row],[Actual_Sales]]-Table1[[#This Row],[COGS]]</f>
        <v>374</v>
      </c>
      <c r="U581">
        <v>230</v>
      </c>
      <c r="V581">
        <f>Table1[[#This Row],[Gross_Margin]]-Table1[[#This Row],[Budget_Margin]]</f>
        <v>144</v>
      </c>
      <c r="W581" s="5">
        <f>IF(
Table1[[#This Row],[Budget_Margin]]=0,
"",
IF(
Table1[[#This Row],[Budget_Margin]]&gt;0,
(Table1[[#This Row],[Gross_Margin]]-Table1[[#This Row],[Budget_Margin]]) / Table1[[#This Row],[Budget_Margin]],
(Table1[[#This Row],[Gross_Margin]]-Table1[[#This Row],[Budget_Margin]]) / ABS(Table1[[#This Row],[Budget_Margin]])
)
)</f>
        <v>0.62608695652173918</v>
      </c>
      <c r="X581" s="5" t="str">
        <f>IF(Table1[[#This Row],[Margin_Var]]&gt;=0, "Above Budget", "Below Budget")</f>
        <v>Above Budget</v>
      </c>
      <c r="Y581" s="5">
        <f>IFERROR(Table1[[#This Row],[Gross_Margin]]/Table1[[#This Row],[Actual_Sales]],0)</f>
        <v>0.597444089456869</v>
      </c>
      <c r="Z581" s="5">
        <f>Table1[[#This Row],[Actual_Profit]]/Table1[[#This Row],[Actual_Sales]]</f>
        <v>0.41214057507987223</v>
      </c>
      <c r="AA581">
        <v>116</v>
      </c>
      <c r="AB581" s="5">
        <f>IFERROR(Table1[[#This Row],[Expenses]]/Table1[[#This Row],[Actual_Sales]],0)</f>
        <v>0.1853035143769968</v>
      </c>
      <c r="AC581">
        <v>83</v>
      </c>
      <c r="AD581">
        <v>1316</v>
      </c>
      <c r="AE581" s="5">
        <f>IFERROR(Table1[[#This Row],[Inventory]]/Table1[[#This Row],[Actual_Sales]],0)</f>
        <v>2.1022364217252396</v>
      </c>
    </row>
    <row r="582" spans="1:31" x14ac:dyDescent="0.25">
      <c r="A582">
        <v>4216</v>
      </c>
      <c r="B582">
        <v>775</v>
      </c>
      <c r="C582">
        <v>11</v>
      </c>
      <c r="D582" s="2">
        <v>40878</v>
      </c>
      <c r="E582">
        <v>614</v>
      </c>
      <c r="F582">
        <v>420</v>
      </c>
      <c r="G582">
        <f>Table1[[#This Row],[Actual_Sales]]-Table1[[#This Row],[Budget_Sales]]</f>
        <v>194</v>
      </c>
      <c r="H582" s="5">
        <f>IF(
Table1[[#This Row],[Budget_Sales]]=0,
"",
IF(
Table1[[#This Row],[Budget_Sales]]&gt;0,
(Table1[[#This Row],[Actual_Sales]]-Table1[[#This Row],[Budget_Sales]])/Table1[[#This Row],[Budget_Sales]],
(Table1[[#This Row],[Actual_Sales]]-Table1[[#This Row],[Budget_Sales]])/ABS(Table1[[#This Row],[Budget_Sales]])
)
)</f>
        <v>0.46190476190476193</v>
      </c>
      <c r="I582" s="5" t="str">
        <f>IF(Table1[[#This Row],[Sales_Var]]&gt;=0,"Above Budget","Below Budget")</f>
        <v>Above Budget</v>
      </c>
      <c r="J582">
        <f>Table1[[#This Row],[Actual_Sales]]-(Table1[[#This Row],[COGS]]+Table1[[#This Row],[Expenses]])</f>
        <v>253</v>
      </c>
      <c r="K582">
        <v>150</v>
      </c>
      <c r="L582">
        <f>Table1[[#This Row],[Actual_Profit]]-Table1[[#This Row],[Budget_Profit]]</f>
        <v>103</v>
      </c>
      <c r="M582" s="5">
        <f>IF(
Table1[[#This Row],[Budget_Profit]]=0,
"",
IF(
Table1[[#This Row],[Budget_Profit]]&gt;0,
(Table1[[#This Row],[Actual_Profit]]-Table1[[#This Row],[Budget_Profit]])/Table1[[#This Row],[Budget_Profit]],
(Table1[[#This Row],[Actual_Profit]]-Table1[[#This Row],[Budget_Profit]])/ABS(Table1[[#This Row],[Budget_Profit]])
)
)</f>
        <v>0.68666666666666665</v>
      </c>
      <c r="N582" s="5" t="str">
        <f>IF(Table1[[#This Row],[Profit_Var]]&gt;=0, "Above Budget", "Below Budget")</f>
        <v>Above Budget</v>
      </c>
      <c r="O582">
        <v>247</v>
      </c>
      <c r="P582">
        <v>180</v>
      </c>
      <c r="Q582">
        <f>Table1[[#This Row],[COGS]]-Table1[[#This Row],[Budget_COGS]]</f>
        <v>67</v>
      </c>
      <c r="R582" s="5">
        <f>IF(
Table1[[#This Row],[Budget_COGS]]=0,
"",
IF(
Table1[[#This Row],[Budget_COGS]]&gt;0,
(Table1[[#This Row],[Budget_COGS]]-Table1[[#This Row],[COGS]]) / Table1[[#This Row],[Budget_COGS]],
(Table1[[#This Row],[Budget_COGS]]-Table1[[#This Row],[COGS]]) / ABS(Table1[[#This Row],[Budget_COGS]])
)
)</f>
        <v>-0.37222222222222223</v>
      </c>
      <c r="S582" s="5" t="str">
        <f>IF(Table1[[#This Row],[COGS _Var]]&gt;=0, "Above Budget", "Below Budget")</f>
        <v>Above Budget</v>
      </c>
      <c r="T582">
        <f>Table1[[#This Row],[Actual_Sales]]-Table1[[#This Row],[COGS]]</f>
        <v>367</v>
      </c>
      <c r="U582">
        <v>240</v>
      </c>
      <c r="V582">
        <f>Table1[[#This Row],[Gross_Margin]]-Table1[[#This Row],[Budget_Margin]]</f>
        <v>127</v>
      </c>
      <c r="W582" s="5">
        <f>IF(
Table1[[#This Row],[Budget_Margin]]=0,
"",
IF(
Table1[[#This Row],[Budget_Margin]]&gt;0,
(Table1[[#This Row],[Gross_Margin]]-Table1[[#This Row],[Budget_Margin]]) / Table1[[#This Row],[Budget_Margin]],
(Table1[[#This Row],[Gross_Margin]]-Table1[[#This Row],[Budget_Margin]]) / ABS(Table1[[#This Row],[Budget_Margin]])
)
)</f>
        <v>0.52916666666666667</v>
      </c>
      <c r="X582" s="5" t="str">
        <f>IF(Table1[[#This Row],[Margin_Var]]&gt;=0, "Above Budget", "Below Budget")</f>
        <v>Above Budget</v>
      </c>
      <c r="Y582" s="5">
        <f>IFERROR(Table1[[#This Row],[Gross_Margin]]/Table1[[#This Row],[Actual_Sales]],0)</f>
        <v>0.59771986970684043</v>
      </c>
      <c r="Z582" s="5">
        <f>Table1[[#This Row],[Actual_Profit]]/Table1[[#This Row],[Actual_Sales]]</f>
        <v>0.41205211726384366</v>
      </c>
      <c r="AA582">
        <v>114</v>
      </c>
      <c r="AB582" s="5">
        <f>IFERROR(Table1[[#This Row],[Expenses]]/Table1[[#This Row],[Actual_Sales]],0)</f>
        <v>0.18566775244299674</v>
      </c>
      <c r="AC582">
        <v>81</v>
      </c>
      <c r="AD582">
        <v>1744</v>
      </c>
      <c r="AE582" s="5">
        <f>IFERROR(Table1[[#This Row],[Inventory]]/Table1[[#This Row],[Actual_Sales]],0)</f>
        <v>2.8403908794788273</v>
      </c>
    </row>
    <row r="583" spans="1:31" x14ac:dyDescent="0.25">
      <c r="A583">
        <v>2291</v>
      </c>
      <c r="B583">
        <v>918</v>
      </c>
      <c r="C583">
        <v>3</v>
      </c>
      <c r="D583" s="2">
        <v>40544</v>
      </c>
      <c r="E583">
        <v>90</v>
      </c>
      <c r="F583">
        <v>100</v>
      </c>
      <c r="G583">
        <f>Table1[[#This Row],[Actual_Sales]]-Table1[[#This Row],[Budget_Sales]]</f>
        <v>-10</v>
      </c>
      <c r="H583" s="5">
        <f>IF(
Table1[[#This Row],[Budget_Sales]]=0,
"",
IF(
Table1[[#This Row],[Budget_Sales]]&gt;0,
(Table1[[#This Row],[Actual_Sales]]-Table1[[#This Row],[Budget_Sales]])/Table1[[#This Row],[Budget_Sales]],
(Table1[[#This Row],[Actual_Sales]]-Table1[[#This Row],[Budget_Sales]])/ABS(Table1[[#This Row],[Budget_Sales]])
)
)</f>
        <v>-0.1</v>
      </c>
      <c r="I583" s="5" t="str">
        <f>IF(Table1[[#This Row],[Sales_Var]]&gt;=0,"Above Budget","Below Budget")</f>
        <v>Below Budget</v>
      </c>
      <c r="J583">
        <f>Table1[[#This Row],[Actual_Sales]]-(Table1[[#This Row],[COGS]]+Table1[[#This Row],[Expenses]])</f>
        <v>37</v>
      </c>
      <c r="K583">
        <v>50</v>
      </c>
      <c r="L583">
        <f>Table1[[#This Row],[Actual_Profit]]-Table1[[#This Row],[Budget_Profit]]</f>
        <v>-13</v>
      </c>
      <c r="M583" s="5">
        <f>IF(
Table1[[#This Row],[Budget_Profit]]=0,
"",
IF(
Table1[[#This Row],[Budget_Profit]]&gt;0,
(Table1[[#This Row],[Actual_Profit]]-Table1[[#This Row],[Budget_Profit]])/Table1[[#This Row],[Budget_Profit]],
(Table1[[#This Row],[Actual_Profit]]-Table1[[#This Row],[Budget_Profit]])/ABS(Table1[[#This Row],[Budget_Profit]])
)
)</f>
        <v>-0.26</v>
      </c>
      <c r="N583" s="5" t="str">
        <f>IF(Table1[[#This Row],[Profit_Var]]&gt;=0, "Above Budget", "Below Budget")</f>
        <v>Below Budget</v>
      </c>
      <c r="O583">
        <v>32</v>
      </c>
      <c r="P583">
        <v>40</v>
      </c>
      <c r="Q583">
        <f>Table1[[#This Row],[COGS]]-Table1[[#This Row],[Budget_COGS]]</f>
        <v>-8</v>
      </c>
      <c r="R583" s="5">
        <f>IF(
Table1[[#This Row],[Budget_COGS]]=0,
"",
IF(
Table1[[#This Row],[Budget_COGS]]&gt;0,
(Table1[[#This Row],[Budget_COGS]]-Table1[[#This Row],[COGS]]) / Table1[[#This Row],[Budget_COGS]],
(Table1[[#This Row],[Budget_COGS]]-Table1[[#This Row],[COGS]]) / ABS(Table1[[#This Row],[Budget_COGS]])
)
)</f>
        <v>0.2</v>
      </c>
      <c r="S583" s="5" t="str">
        <f>IF(Table1[[#This Row],[COGS _Var]]&gt;=0, "Above Budget", "Below Budget")</f>
        <v>Below Budget</v>
      </c>
      <c r="T583">
        <f>Table1[[#This Row],[Actual_Sales]]-Table1[[#This Row],[COGS]]</f>
        <v>58</v>
      </c>
      <c r="U583">
        <v>60</v>
      </c>
      <c r="V583">
        <f>Table1[[#This Row],[Gross_Margin]]-Table1[[#This Row],[Budget_Margin]]</f>
        <v>-2</v>
      </c>
      <c r="W583" s="5">
        <f>IF(
Table1[[#This Row],[Budget_Margin]]=0,
"",
IF(
Table1[[#This Row],[Budget_Margin]]&gt;0,
(Table1[[#This Row],[Gross_Margin]]-Table1[[#This Row],[Budget_Margin]]) / Table1[[#This Row],[Budget_Margin]],
(Table1[[#This Row],[Gross_Margin]]-Table1[[#This Row],[Budget_Margin]]) / ABS(Table1[[#This Row],[Budget_Margin]])
)
)</f>
        <v>-3.3333333333333333E-2</v>
      </c>
      <c r="X583" s="5" t="str">
        <f>IF(Table1[[#This Row],[Margin_Var]]&gt;=0, "Above Budget", "Below Budget")</f>
        <v>Below Budget</v>
      </c>
      <c r="Y583" s="5">
        <f>IFERROR(Table1[[#This Row],[Gross_Margin]]/Table1[[#This Row],[Actual_Sales]],0)</f>
        <v>0.64444444444444449</v>
      </c>
      <c r="Z583" s="5">
        <f>Table1[[#This Row],[Actual_Profit]]/Table1[[#This Row],[Actual_Sales]]</f>
        <v>0.41111111111111109</v>
      </c>
      <c r="AA583">
        <v>21</v>
      </c>
      <c r="AB583" s="5">
        <f>IFERROR(Table1[[#This Row],[Expenses]]/Table1[[#This Row],[Actual_Sales]],0)</f>
        <v>0.23333333333333334</v>
      </c>
      <c r="AC583">
        <v>8</v>
      </c>
      <c r="AD583">
        <v>821</v>
      </c>
      <c r="AE583" s="5">
        <f>IFERROR(Table1[[#This Row],[Inventory]]/Table1[[#This Row],[Actual_Sales]],0)</f>
        <v>9.1222222222222218</v>
      </c>
    </row>
    <row r="584" spans="1:31" x14ac:dyDescent="0.25">
      <c r="A584">
        <v>2223</v>
      </c>
      <c r="B584">
        <v>580</v>
      </c>
      <c r="C584">
        <v>5</v>
      </c>
      <c r="D584" s="2">
        <v>40544</v>
      </c>
      <c r="E584">
        <v>90</v>
      </c>
      <c r="F584">
        <v>60</v>
      </c>
      <c r="G584">
        <f>Table1[[#This Row],[Actual_Sales]]-Table1[[#This Row],[Budget_Sales]]</f>
        <v>30</v>
      </c>
      <c r="H584" s="5">
        <f>IF(
Table1[[#This Row],[Budget_Sales]]=0,
"",
IF(
Table1[[#This Row],[Budget_Sales]]&gt;0,
(Table1[[#This Row],[Actual_Sales]]-Table1[[#This Row],[Budget_Sales]])/Table1[[#This Row],[Budget_Sales]],
(Table1[[#This Row],[Actual_Sales]]-Table1[[#This Row],[Budget_Sales]])/ABS(Table1[[#This Row],[Budget_Sales]])
)
)</f>
        <v>0.5</v>
      </c>
      <c r="I584" s="5" t="str">
        <f>IF(Table1[[#This Row],[Sales_Var]]&gt;=0,"Above Budget","Below Budget")</f>
        <v>Above Budget</v>
      </c>
      <c r="J584">
        <f>Table1[[#This Row],[Actual_Sales]]-(Table1[[#This Row],[COGS]]+Table1[[#This Row],[Expenses]])</f>
        <v>37</v>
      </c>
      <c r="K584">
        <v>40</v>
      </c>
      <c r="L584">
        <f>Table1[[#This Row],[Actual_Profit]]-Table1[[#This Row],[Budget_Profit]]</f>
        <v>-3</v>
      </c>
      <c r="M584" s="5">
        <f>IF(
Table1[[#This Row],[Budget_Profit]]=0,
"",
IF(
Table1[[#This Row],[Budget_Profit]]&gt;0,
(Table1[[#This Row],[Actual_Profit]]-Table1[[#This Row],[Budget_Profit]])/Table1[[#This Row],[Budget_Profit]],
(Table1[[#This Row],[Actual_Profit]]-Table1[[#This Row],[Budget_Profit]])/ABS(Table1[[#This Row],[Budget_Profit]])
)
)</f>
        <v>-7.4999999999999997E-2</v>
      </c>
      <c r="N584" s="5" t="str">
        <f>IF(Table1[[#This Row],[Profit_Var]]&gt;=0, "Above Budget", "Below Budget")</f>
        <v>Below Budget</v>
      </c>
      <c r="O584">
        <v>32</v>
      </c>
      <c r="P584">
        <v>20</v>
      </c>
      <c r="Q584">
        <f>Table1[[#This Row],[COGS]]-Table1[[#This Row],[Budget_COGS]]</f>
        <v>12</v>
      </c>
      <c r="R584" s="5">
        <f>IF(
Table1[[#This Row],[Budget_COGS]]=0,
"",
IF(
Table1[[#This Row],[Budget_COGS]]&gt;0,
(Table1[[#This Row],[Budget_COGS]]-Table1[[#This Row],[COGS]]) / Table1[[#This Row],[Budget_COGS]],
(Table1[[#This Row],[Budget_COGS]]-Table1[[#This Row],[COGS]]) / ABS(Table1[[#This Row],[Budget_COGS]])
)
)</f>
        <v>-0.6</v>
      </c>
      <c r="S584" s="5" t="str">
        <f>IF(Table1[[#This Row],[COGS _Var]]&gt;=0, "Above Budget", "Below Budget")</f>
        <v>Above Budget</v>
      </c>
      <c r="T584">
        <f>Table1[[#This Row],[Actual_Sales]]-Table1[[#This Row],[COGS]]</f>
        <v>58</v>
      </c>
      <c r="U584">
        <v>40</v>
      </c>
      <c r="V584">
        <f>Table1[[#This Row],[Gross_Margin]]-Table1[[#This Row],[Budget_Margin]]</f>
        <v>18</v>
      </c>
      <c r="W584" s="5">
        <f>IF(
Table1[[#This Row],[Budget_Margin]]=0,
"",
IF(
Table1[[#This Row],[Budget_Margin]]&gt;0,
(Table1[[#This Row],[Gross_Margin]]-Table1[[#This Row],[Budget_Margin]]) / Table1[[#This Row],[Budget_Margin]],
(Table1[[#This Row],[Gross_Margin]]-Table1[[#This Row],[Budget_Margin]]) / ABS(Table1[[#This Row],[Budget_Margin]])
)
)</f>
        <v>0.45</v>
      </c>
      <c r="X584" s="5" t="str">
        <f>IF(Table1[[#This Row],[Margin_Var]]&gt;=0, "Above Budget", "Below Budget")</f>
        <v>Above Budget</v>
      </c>
      <c r="Y584" s="5">
        <f>IFERROR(Table1[[#This Row],[Gross_Margin]]/Table1[[#This Row],[Actual_Sales]],0)</f>
        <v>0.64444444444444449</v>
      </c>
      <c r="Z584" s="5">
        <f>Table1[[#This Row],[Actual_Profit]]/Table1[[#This Row],[Actual_Sales]]</f>
        <v>0.41111111111111109</v>
      </c>
      <c r="AA584">
        <v>21</v>
      </c>
      <c r="AB584" s="5">
        <f>IFERROR(Table1[[#This Row],[Expenses]]/Table1[[#This Row],[Actual_Sales]],0)</f>
        <v>0.23333333333333334</v>
      </c>
      <c r="AC584">
        <v>8</v>
      </c>
      <c r="AD584">
        <v>456</v>
      </c>
      <c r="AE584" s="5">
        <f>IFERROR(Table1[[#This Row],[Inventory]]/Table1[[#This Row],[Actual_Sales]],0)</f>
        <v>5.0666666666666664</v>
      </c>
    </row>
    <row r="585" spans="1:31" x14ac:dyDescent="0.25">
      <c r="A585">
        <v>2138</v>
      </c>
      <c r="B585">
        <v>239</v>
      </c>
      <c r="C585">
        <v>11</v>
      </c>
      <c r="D585" s="2">
        <v>40544</v>
      </c>
      <c r="E585">
        <v>90</v>
      </c>
      <c r="F585">
        <v>80</v>
      </c>
      <c r="G585">
        <f>Table1[[#This Row],[Actual_Sales]]-Table1[[#This Row],[Budget_Sales]]</f>
        <v>10</v>
      </c>
      <c r="H585" s="5">
        <f>IF(
Table1[[#This Row],[Budget_Sales]]=0,
"",
IF(
Table1[[#This Row],[Budget_Sales]]&gt;0,
(Table1[[#This Row],[Actual_Sales]]-Table1[[#This Row],[Budget_Sales]])/Table1[[#This Row],[Budget_Sales]],
(Table1[[#This Row],[Actual_Sales]]-Table1[[#This Row],[Budget_Sales]])/ABS(Table1[[#This Row],[Budget_Sales]])
)
)</f>
        <v>0.125</v>
      </c>
      <c r="I585" s="5" t="str">
        <f>IF(Table1[[#This Row],[Sales_Var]]&gt;=0,"Above Budget","Below Budget")</f>
        <v>Above Budget</v>
      </c>
      <c r="J585">
        <f>Table1[[#This Row],[Actual_Sales]]-(Table1[[#This Row],[COGS]]+Table1[[#This Row],[Expenses]])</f>
        <v>37</v>
      </c>
      <c r="K585">
        <v>40</v>
      </c>
      <c r="L585">
        <f>Table1[[#This Row],[Actual_Profit]]-Table1[[#This Row],[Budget_Profit]]</f>
        <v>-3</v>
      </c>
      <c r="M585" s="5">
        <f>IF(
Table1[[#This Row],[Budget_Profit]]=0,
"",
IF(
Table1[[#This Row],[Budget_Profit]]&gt;0,
(Table1[[#This Row],[Actual_Profit]]-Table1[[#This Row],[Budget_Profit]])/Table1[[#This Row],[Budget_Profit]],
(Table1[[#This Row],[Actual_Profit]]-Table1[[#This Row],[Budget_Profit]])/ABS(Table1[[#This Row],[Budget_Profit]])
)
)</f>
        <v>-7.4999999999999997E-2</v>
      </c>
      <c r="N585" s="5" t="str">
        <f>IF(Table1[[#This Row],[Profit_Var]]&gt;=0, "Above Budget", "Below Budget")</f>
        <v>Below Budget</v>
      </c>
      <c r="O585">
        <v>32</v>
      </c>
      <c r="P585">
        <v>30</v>
      </c>
      <c r="Q585">
        <f>Table1[[#This Row],[COGS]]-Table1[[#This Row],[Budget_COGS]]</f>
        <v>2</v>
      </c>
      <c r="R585" s="5">
        <f>IF(
Table1[[#This Row],[Budget_COGS]]=0,
"",
IF(
Table1[[#This Row],[Budget_COGS]]&gt;0,
(Table1[[#This Row],[Budget_COGS]]-Table1[[#This Row],[COGS]]) / Table1[[#This Row],[Budget_COGS]],
(Table1[[#This Row],[Budget_COGS]]-Table1[[#This Row],[COGS]]) / ABS(Table1[[#This Row],[Budget_COGS]])
)
)</f>
        <v>-6.6666666666666666E-2</v>
      </c>
      <c r="S585" s="5" t="str">
        <f>IF(Table1[[#This Row],[COGS _Var]]&gt;=0, "Above Budget", "Below Budget")</f>
        <v>Above Budget</v>
      </c>
      <c r="T585">
        <f>Table1[[#This Row],[Actual_Sales]]-Table1[[#This Row],[COGS]]</f>
        <v>58</v>
      </c>
      <c r="U585">
        <v>50</v>
      </c>
      <c r="V585">
        <f>Table1[[#This Row],[Gross_Margin]]-Table1[[#This Row],[Budget_Margin]]</f>
        <v>8</v>
      </c>
      <c r="W585" s="5">
        <f>IF(
Table1[[#This Row],[Budget_Margin]]=0,
"",
IF(
Table1[[#This Row],[Budget_Margin]]&gt;0,
(Table1[[#This Row],[Gross_Margin]]-Table1[[#This Row],[Budget_Margin]]) / Table1[[#This Row],[Budget_Margin]],
(Table1[[#This Row],[Gross_Margin]]-Table1[[#This Row],[Budget_Margin]]) / ABS(Table1[[#This Row],[Budget_Margin]])
)
)</f>
        <v>0.16</v>
      </c>
      <c r="X585" s="5" t="str">
        <f>IF(Table1[[#This Row],[Margin_Var]]&gt;=0, "Above Budget", "Below Budget")</f>
        <v>Above Budget</v>
      </c>
      <c r="Y585" s="5">
        <f>IFERROR(Table1[[#This Row],[Gross_Margin]]/Table1[[#This Row],[Actual_Sales]],0)</f>
        <v>0.64444444444444449</v>
      </c>
      <c r="Z585" s="5">
        <f>Table1[[#This Row],[Actual_Profit]]/Table1[[#This Row],[Actual_Sales]]</f>
        <v>0.41111111111111109</v>
      </c>
      <c r="AA585">
        <v>21</v>
      </c>
      <c r="AB585" s="5">
        <f>IFERROR(Table1[[#This Row],[Expenses]]/Table1[[#This Row],[Actual_Sales]],0)</f>
        <v>0.23333333333333334</v>
      </c>
      <c r="AC585">
        <v>8</v>
      </c>
      <c r="AD585">
        <v>821</v>
      </c>
      <c r="AE585" s="5">
        <f>IFERROR(Table1[[#This Row],[Inventory]]/Table1[[#This Row],[Actual_Sales]],0)</f>
        <v>9.1222222222222218</v>
      </c>
    </row>
    <row r="586" spans="1:31" x14ac:dyDescent="0.25">
      <c r="A586">
        <v>2212</v>
      </c>
      <c r="B586">
        <v>541</v>
      </c>
      <c r="C586">
        <v>11</v>
      </c>
      <c r="D586" s="2">
        <v>40544</v>
      </c>
      <c r="E586">
        <v>90</v>
      </c>
      <c r="F586">
        <v>50</v>
      </c>
      <c r="G586">
        <f>Table1[[#This Row],[Actual_Sales]]-Table1[[#This Row],[Budget_Sales]]</f>
        <v>40</v>
      </c>
      <c r="H586" s="5">
        <f>IF(
Table1[[#This Row],[Budget_Sales]]=0,
"",
IF(
Table1[[#This Row],[Budget_Sales]]&gt;0,
(Table1[[#This Row],[Actual_Sales]]-Table1[[#This Row],[Budget_Sales]])/Table1[[#This Row],[Budget_Sales]],
(Table1[[#This Row],[Actual_Sales]]-Table1[[#This Row],[Budget_Sales]])/ABS(Table1[[#This Row],[Budget_Sales]])
)
)</f>
        <v>0.8</v>
      </c>
      <c r="I586" s="5" t="str">
        <f>IF(Table1[[#This Row],[Sales_Var]]&gt;=0,"Above Budget","Below Budget")</f>
        <v>Above Budget</v>
      </c>
      <c r="J586">
        <f>Table1[[#This Row],[Actual_Sales]]-(Table1[[#This Row],[COGS]]+Table1[[#This Row],[Expenses]])</f>
        <v>37</v>
      </c>
      <c r="K586">
        <v>30</v>
      </c>
      <c r="L586">
        <f>Table1[[#This Row],[Actual_Profit]]-Table1[[#This Row],[Budget_Profit]]</f>
        <v>7</v>
      </c>
      <c r="M586" s="5">
        <f>IF(
Table1[[#This Row],[Budget_Profit]]=0,
"",
IF(
Table1[[#This Row],[Budget_Profit]]&gt;0,
(Table1[[#This Row],[Actual_Profit]]-Table1[[#This Row],[Budget_Profit]])/Table1[[#This Row],[Budget_Profit]],
(Table1[[#This Row],[Actual_Profit]]-Table1[[#This Row],[Budget_Profit]])/ABS(Table1[[#This Row],[Budget_Profit]])
)
)</f>
        <v>0.23333333333333334</v>
      </c>
      <c r="N586" s="5" t="str">
        <f>IF(Table1[[#This Row],[Profit_Var]]&gt;=0, "Above Budget", "Below Budget")</f>
        <v>Above Budget</v>
      </c>
      <c r="O586">
        <v>32</v>
      </c>
      <c r="P586">
        <v>20</v>
      </c>
      <c r="Q586">
        <f>Table1[[#This Row],[COGS]]-Table1[[#This Row],[Budget_COGS]]</f>
        <v>12</v>
      </c>
      <c r="R586" s="5">
        <f>IF(
Table1[[#This Row],[Budget_COGS]]=0,
"",
IF(
Table1[[#This Row],[Budget_COGS]]&gt;0,
(Table1[[#This Row],[Budget_COGS]]-Table1[[#This Row],[COGS]]) / Table1[[#This Row],[Budget_COGS]],
(Table1[[#This Row],[Budget_COGS]]-Table1[[#This Row],[COGS]]) / ABS(Table1[[#This Row],[Budget_COGS]])
)
)</f>
        <v>-0.6</v>
      </c>
      <c r="S586" s="5" t="str">
        <f>IF(Table1[[#This Row],[COGS _Var]]&gt;=0, "Above Budget", "Below Budget")</f>
        <v>Above Budget</v>
      </c>
      <c r="T586">
        <f>Table1[[#This Row],[Actual_Sales]]-Table1[[#This Row],[COGS]]</f>
        <v>58</v>
      </c>
      <c r="U586">
        <v>30</v>
      </c>
      <c r="V586">
        <f>Table1[[#This Row],[Gross_Margin]]-Table1[[#This Row],[Budget_Margin]]</f>
        <v>28</v>
      </c>
      <c r="W586" s="5">
        <f>IF(
Table1[[#This Row],[Budget_Margin]]=0,
"",
IF(
Table1[[#This Row],[Budget_Margin]]&gt;0,
(Table1[[#This Row],[Gross_Margin]]-Table1[[#This Row],[Budget_Margin]]) / Table1[[#This Row],[Budget_Margin]],
(Table1[[#This Row],[Gross_Margin]]-Table1[[#This Row],[Budget_Margin]]) / ABS(Table1[[#This Row],[Budget_Margin]])
)
)</f>
        <v>0.93333333333333335</v>
      </c>
      <c r="X586" s="5" t="str">
        <f>IF(Table1[[#This Row],[Margin_Var]]&gt;=0, "Above Budget", "Below Budget")</f>
        <v>Above Budget</v>
      </c>
      <c r="Y586" s="5">
        <f>IFERROR(Table1[[#This Row],[Gross_Margin]]/Table1[[#This Row],[Actual_Sales]],0)</f>
        <v>0.64444444444444449</v>
      </c>
      <c r="Z586" s="5">
        <f>Table1[[#This Row],[Actual_Profit]]/Table1[[#This Row],[Actual_Sales]]</f>
        <v>0.41111111111111109</v>
      </c>
      <c r="AA586">
        <v>21</v>
      </c>
      <c r="AB586" s="5">
        <f>IFERROR(Table1[[#This Row],[Expenses]]/Table1[[#This Row],[Actual_Sales]],0)</f>
        <v>0.23333333333333334</v>
      </c>
      <c r="AC586">
        <v>8</v>
      </c>
      <c r="AD586">
        <v>456</v>
      </c>
      <c r="AE586" s="5">
        <f>IFERROR(Table1[[#This Row],[Inventory]]/Table1[[#This Row],[Actual_Sales]],0)</f>
        <v>5.0666666666666664</v>
      </c>
    </row>
    <row r="587" spans="1:31" x14ac:dyDescent="0.25">
      <c r="A587">
        <v>2865</v>
      </c>
      <c r="B587">
        <v>337</v>
      </c>
      <c r="C587">
        <v>3</v>
      </c>
      <c r="D587" s="2">
        <v>40664</v>
      </c>
      <c r="E587">
        <v>129</v>
      </c>
      <c r="F587">
        <v>160</v>
      </c>
      <c r="G587">
        <f>Table1[[#This Row],[Actual_Sales]]-Table1[[#This Row],[Budget_Sales]]</f>
        <v>-31</v>
      </c>
      <c r="H587" s="5">
        <f>IF(
Table1[[#This Row],[Budget_Sales]]=0,
"",
IF(
Table1[[#This Row],[Budget_Sales]]&gt;0,
(Table1[[#This Row],[Actual_Sales]]-Table1[[#This Row],[Budget_Sales]])/Table1[[#This Row],[Budget_Sales]],
(Table1[[#This Row],[Actual_Sales]]-Table1[[#This Row],[Budget_Sales]])/ABS(Table1[[#This Row],[Budget_Sales]])
)
)</f>
        <v>-0.19375000000000001</v>
      </c>
      <c r="I587" s="5" t="str">
        <f>IF(Table1[[#This Row],[Sales_Var]]&gt;=0,"Above Budget","Below Budget")</f>
        <v>Below Budget</v>
      </c>
      <c r="J587">
        <f>Table1[[#This Row],[Actual_Sales]]-(Table1[[#This Row],[COGS]]+Table1[[#This Row],[Expenses]])</f>
        <v>53</v>
      </c>
      <c r="K587">
        <v>80</v>
      </c>
      <c r="L587">
        <f>Table1[[#This Row],[Actual_Profit]]-Table1[[#This Row],[Budget_Profit]]</f>
        <v>-27</v>
      </c>
      <c r="M587" s="5">
        <f>IF(
Table1[[#This Row],[Budget_Profit]]=0,
"",
IF(
Table1[[#This Row],[Budget_Profit]]&gt;0,
(Table1[[#This Row],[Actual_Profit]]-Table1[[#This Row],[Budget_Profit]])/Table1[[#This Row],[Budget_Profit]],
(Table1[[#This Row],[Actual_Profit]]-Table1[[#This Row],[Budget_Profit]])/ABS(Table1[[#This Row],[Budget_Profit]])
)
)</f>
        <v>-0.33750000000000002</v>
      </c>
      <c r="N587" s="5" t="str">
        <f>IF(Table1[[#This Row],[Profit_Var]]&gt;=0, "Above Budget", "Below Budget")</f>
        <v>Below Budget</v>
      </c>
      <c r="O587">
        <v>53</v>
      </c>
      <c r="P587">
        <v>60</v>
      </c>
      <c r="Q587">
        <f>Table1[[#This Row],[COGS]]-Table1[[#This Row],[Budget_COGS]]</f>
        <v>-7</v>
      </c>
      <c r="R587" s="5">
        <f>IF(
Table1[[#This Row],[Budget_COGS]]=0,
"",
IF(
Table1[[#This Row],[Budget_COGS]]&gt;0,
(Table1[[#This Row],[Budget_COGS]]-Table1[[#This Row],[COGS]]) / Table1[[#This Row],[Budget_COGS]],
(Table1[[#This Row],[Budget_COGS]]-Table1[[#This Row],[COGS]]) / ABS(Table1[[#This Row],[Budget_COGS]])
)
)</f>
        <v>0.11666666666666667</v>
      </c>
      <c r="S587" s="5" t="str">
        <f>IF(Table1[[#This Row],[COGS _Var]]&gt;=0, "Above Budget", "Below Budget")</f>
        <v>Below Budget</v>
      </c>
      <c r="T587">
        <f>Table1[[#This Row],[Actual_Sales]]-Table1[[#This Row],[COGS]]</f>
        <v>76</v>
      </c>
      <c r="U587">
        <v>100</v>
      </c>
      <c r="V587">
        <f>Table1[[#This Row],[Gross_Margin]]-Table1[[#This Row],[Budget_Margin]]</f>
        <v>-24</v>
      </c>
      <c r="W587" s="5">
        <f>IF(
Table1[[#This Row],[Budget_Margin]]=0,
"",
IF(
Table1[[#This Row],[Budget_Margin]]&gt;0,
(Table1[[#This Row],[Gross_Margin]]-Table1[[#This Row],[Budget_Margin]]) / Table1[[#This Row],[Budget_Margin]],
(Table1[[#This Row],[Gross_Margin]]-Table1[[#This Row],[Budget_Margin]]) / ABS(Table1[[#This Row],[Budget_Margin]])
)
)</f>
        <v>-0.24</v>
      </c>
      <c r="X587" s="5" t="str">
        <f>IF(Table1[[#This Row],[Margin_Var]]&gt;=0, "Above Budget", "Below Budget")</f>
        <v>Below Budget</v>
      </c>
      <c r="Y587" s="5">
        <f>IFERROR(Table1[[#This Row],[Gross_Margin]]/Table1[[#This Row],[Actual_Sales]],0)</f>
        <v>0.58914728682170547</v>
      </c>
      <c r="Z587" s="5">
        <f>Table1[[#This Row],[Actual_Profit]]/Table1[[#This Row],[Actual_Sales]]</f>
        <v>0.41085271317829458</v>
      </c>
      <c r="AA587">
        <v>23</v>
      </c>
      <c r="AB587" s="5">
        <f>IFERROR(Table1[[#This Row],[Expenses]]/Table1[[#This Row],[Actual_Sales]],0)</f>
        <v>0.17829457364341086</v>
      </c>
      <c r="AC587">
        <v>14</v>
      </c>
      <c r="AD587">
        <v>803</v>
      </c>
      <c r="AE587" s="5">
        <f>IFERROR(Table1[[#This Row],[Inventory]]/Table1[[#This Row],[Actual_Sales]],0)</f>
        <v>6.224806201550388</v>
      </c>
    </row>
    <row r="588" spans="1:31" x14ac:dyDescent="0.25">
      <c r="A588">
        <v>2864</v>
      </c>
      <c r="B588">
        <v>321</v>
      </c>
      <c r="C588">
        <v>13</v>
      </c>
      <c r="D588" s="2">
        <v>40664</v>
      </c>
      <c r="E588">
        <v>129</v>
      </c>
      <c r="F588">
        <v>140</v>
      </c>
      <c r="G588">
        <f>Table1[[#This Row],[Actual_Sales]]-Table1[[#This Row],[Budget_Sales]]</f>
        <v>-11</v>
      </c>
      <c r="H588" s="5">
        <f>IF(
Table1[[#This Row],[Budget_Sales]]=0,
"",
IF(
Table1[[#This Row],[Budget_Sales]]&gt;0,
(Table1[[#This Row],[Actual_Sales]]-Table1[[#This Row],[Budget_Sales]])/Table1[[#This Row],[Budget_Sales]],
(Table1[[#This Row],[Actual_Sales]]-Table1[[#This Row],[Budget_Sales]])/ABS(Table1[[#This Row],[Budget_Sales]])
)
)</f>
        <v>-7.857142857142857E-2</v>
      </c>
      <c r="I588" s="5" t="str">
        <f>IF(Table1[[#This Row],[Sales_Var]]&gt;=0,"Above Budget","Below Budget")</f>
        <v>Below Budget</v>
      </c>
      <c r="J588">
        <f>Table1[[#This Row],[Actual_Sales]]-(Table1[[#This Row],[COGS]]+Table1[[#This Row],[Expenses]])</f>
        <v>53</v>
      </c>
      <c r="K588">
        <v>70</v>
      </c>
      <c r="L588">
        <f>Table1[[#This Row],[Actual_Profit]]-Table1[[#This Row],[Budget_Profit]]</f>
        <v>-17</v>
      </c>
      <c r="M588" s="5">
        <f>IF(
Table1[[#This Row],[Budget_Profit]]=0,
"",
IF(
Table1[[#This Row],[Budget_Profit]]&gt;0,
(Table1[[#This Row],[Actual_Profit]]-Table1[[#This Row],[Budget_Profit]])/Table1[[#This Row],[Budget_Profit]],
(Table1[[#This Row],[Actual_Profit]]-Table1[[#This Row],[Budget_Profit]])/ABS(Table1[[#This Row],[Budget_Profit]])
)
)</f>
        <v>-0.24285714285714285</v>
      </c>
      <c r="N588" s="5" t="str">
        <f>IF(Table1[[#This Row],[Profit_Var]]&gt;=0, "Above Budget", "Below Budget")</f>
        <v>Below Budget</v>
      </c>
      <c r="O588">
        <v>53</v>
      </c>
      <c r="P588">
        <v>50</v>
      </c>
      <c r="Q588">
        <f>Table1[[#This Row],[COGS]]-Table1[[#This Row],[Budget_COGS]]</f>
        <v>3</v>
      </c>
      <c r="R588" s="5">
        <f>IF(
Table1[[#This Row],[Budget_COGS]]=0,
"",
IF(
Table1[[#This Row],[Budget_COGS]]&gt;0,
(Table1[[#This Row],[Budget_COGS]]-Table1[[#This Row],[COGS]]) / Table1[[#This Row],[Budget_COGS]],
(Table1[[#This Row],[Budget_COGS]]-Table1[[#This Row],[COGS]]) / ABS(Table1[[#This Row],[Budget_COGS]])
)
)</f>
        <v>-0.06</v>
      </c>
      <c r="S588" s="5" t="str">
        <f>IF(Table1[[#This Row],[COGS _Var]]&gt;=0, "Above Budget", "Below Budget")</f>
        <v>Above Budget</v>
      </c>
      <c r="T588">
        <f>Table1[[#This Row],[Actual_Sales]]-Table1[[#This Row],[COGS]]</f>
        <v>76</v>
      </c>
      <c r="U588">
        <v>90</v>
      </c>
      <c r="V588">
        <f>Table1[[#This Row],[Gross_Margin]]-Table1[[#This Row],[Budget_Margin]]</f>
        <v>-14</v>
      </c>
      <c r="W588" s="5">
        <f>IF(
Table1[[#This Row],[Budget_Margin]]=0,
"",
IF(
Table1[[#This Row],[Budget_Margin]]&gt;0,
(Table1[[#This Row],[Gross_Margin]]-Table1[[#This Row],[Budget_Margin]]) / Table1[[#This Row],[Budget_Margin]],
(Table1[[#This Row],[Gross_Margin]]-Table1[[#This Row],[Budget_Margin]]) / ABS(Table1[[#This Row],[Budget_Margin]])
)
)</f>
        <v>-0.15555555555555556</v>
      </c>
      <c r="X588" s="5" t="str">
        <f>IF(Table1[[#This Row],[Margin_Var]]&gt;=0, "Above Budget", "Below Budget")</f>
        <v>Below Budget</v>
      </c>
      <c r="Y588" s="5">
        <f>IFERROR(Table1[[#This Row],[Gross_Margin]]/Table1[[#This Row],[Actual_Sales]],0)</f>
        <v>0.58914728682170547</v>
      </c>
      <c r="Z588" s="5">
        <f>Table1[[#This Row],[Actual_Profit]]/Table1[[#This Row],[Actual_Sales]]</f>
        <v>0.41085271317829458</v>
      </c>
      <c r="AA588">
        <v>23</v>
      </c>
      <c r="AB588" s="5">
        <f>IFERROR(Table1[[#This Row],[Expenses]]/Table1[[#This Row],[Actual_Sales]],0)</f>
        <v>0.17829457364341086</v>
      </c>
      <c r="AC588">
        <v>14</v>
      </c>
      <c r="AD588">
        <v>803</v>
      </c>
      <c r="AE588" s="5">
        <f>IFERROR(Table1[[#This Row],[Inventory]]/Table1[[#This Row],[Actual_Sales]],0)</f>
        <v>6.224806201550388</v>
      </c>
    </row>
    <row r="589" spans="1:31" x14ac:dyDescent="0.25">
      <c r="A589">
        <v>2310</v>
      </c>
      <c r="B589">
        <v>225</v>
      </c>
      <c r="C589">
        <v>5</v>
      </c>
      <c r="D589" s="2">
        <v>40575</v>
      </c>
      <c r="E589">
        <v>185</v>
      </c>
      <c r="F589">
        <v>140</v>
      </c>
      <c r="G589">
        <f>Table1[[#This Row],[Actual_Sales]]-Table1[[#This Row],[Budget_Sales]]</f>
        <v>45</v>
      </c>
      <c r="H589" s="5">
        <f>IF(
Table1[[#This Row],[Budget_Sales]]=0,
"",
IF(
Table1[[#This Row],[Budget_Sales]]&gt;0,
(Table1[[#This Row],[Actual_Sales]]-Table1[[#This Row],[Budget_Sales]])/Table1[[#This Row],[Budget_Sales]],
(Table1[[#This Row],[Actual_Sales]]-Table1[[#This Row],[Budget_Sales]])/ABS(Table1[[#This Row],[Budget_Sales]])
)
)</f>
        <v>0.32142857142857145</v>
      </c>
      <c r="I589" s="5" t="str">
        <f>IF(Table1[[#This Row],[Sales_Var]]&gt;=0,"Above Budget","Below Budget")</f>
        <v>Above Budget</v>
      </c>
      <c r="J589">
        <f>Table1[[#This Row],[Actual_Sales]]-(Table1[[#This Row],[COGS]]+Table1[[#This Row],[Expenses]])</f>
        <v>76</v>
      </c>
      <c r="K589">
        <v>70</v>
      </c>
      <c r="L589">
        <f>Table1[[#This Row],[Actual_Profit]]-Table1[[#This Row],[Budget_Profit]]</f>
        <v>6</v>
      </c>
      <c r="M589" s="5">
        <f>IF(
Table1[[#This Row],[Budget_Profit]]=0,
"",
IF(
Table1[[#This Row],[Budget_Profit]]&gt;0,
(Table1[[#This Row],[Actual_Profit]]-Table1[[#This Row],[Budget_Profit]])/Table1[[#This Row],[Budget_Profit]],
(Table1[[#This Row],[Actual_Profit]]-Table1[[#This Row],[Budget_Profit]])/ABS(Table1[[#This Row],[Budget_Profit]])
)
)</f>
        <v>8.5714285714285715E-2</v>
      </c>
      <c r="N589" s="5" t="str">
        <f>IF(Table1[[#This Row],[Profit_Var]]&gt;=0, "Above Budget", "Below Budget")</f>
        <v>Above Budget</v>
      </c>
      <c r="O589">
        <v>65</v>
      </c>
      <c r="P589">
        <v>50</v>
      </c>
      <c r="Q589">
        <f>Table1[[#This Row],[COGS]]-Table1[[#This Row],[Budget_COGS]]</f>
        <v>15</v>
      </c>
      <c r="R589" s="5">
        <f>IF(
Table1[[#This Row],[Budget_COGS]]=0,
"",
IF(
Table1[[#This Row],[Budget_COGS]]&gt;0,
(Table1[[#This Row],[Budget_COGS]]-Table1[[#This Row],[COGS]]) / Table1[[#This Row],[Budget_COGS]],
(Table1[[#This Row],[Budget_COGS]]-Table1[[#This Row],[COGS]]) / ABS(Table1[[#This Row],[Budget_COGS]])
)
)</f>
        <v>-0.3</v>
      </c>
      <c r="S589" s="5" t="str">
        <f>IF(Table1[[#This Row],[COGS _Var]]&gt;=0, "Above Budget", "Below Budget")</f>
        <v>Above Budget</v>
      </c>
      <c r="T589">
        <f>Table1[[#This Row],[Actual_Sales]]-Table1[[#This Row],[COGS]]</f>
        <v>120</v>
      </c>
      <c r="U589">
        <v>90</v>
      </c>
      <c r="V589">
        <f>Table1[[#This Row],[Gross_Margin]]-Table1[[#This Row],[Budget_Margin]]</f>
        <v>30</v>
      </c>
      <c r="W589" s="5">
        <f>IF(
Table1[[#This Row],[Budget_Margin]]=0,
"",
IF(
Table1[[#This Row],[Budget_Margin]]&gt;0,
(Table1[[#This Row],[Gross_Margin]]-Table1[[#This Row],[Budget_Margin]]) / Table1[[#This Row],[Budget_Margin]],
(Table1[[#This Row],[Gross_Margin]]-Table1[[#This Row],[Budget_Margin]]) / ABS(Table1[[#This Row],[Budget_Margin]])
)
)</f>
        <v>0.33333333333333331</v>
      </c>
      <c r="X589" s="5" t="str">
        <f>IF(Table1[[#This Row],[Margin_Var]]&gt;=0, "Above Budget", "Below Budget")</f>
        <v>Above Budget</v>
      </c>
      <c r="Y589" s="5">
        <f>IFERROR(Table1[[#This Row],[Gross_Margin]]/Table1[[#This Row],[Actual_Sales]],0)</f>
        <v>0.64864864864864868</v>
      </c>
      <c r="Z589" s="5">
        <f>Table1[[#This Row],[Actual_Profit]]/Table1[[#This Row],[Actual_Sales]]</f>
        <v>0.41081081081081083</v>
      </c>
      <c r="AA589">
        <v>44</v>
      </c>
      <c r="AB589" s="5">
        <f>IFERROR(Table1[[#This Row],[Expenses]]/Table1[[#This Row],[Actual_Sales]],0)</f>
        <v>0.23783783783783785</v>
      </c>
      <c r="AC589">
        <v>20</v>
      </c>
      <c r="AD589">
        <v>372</v>
      </c>
      <c r="AE589" s="5">
        <f>IFERROR(Table1[[#This Row],[Inventory]]/Table1[[#This Row],[Actual_Sales]],0)</f>
        <v>2.0108108108108107</v>
      </c>
    </row>
    <row r="590" spans="1:31" x14ac:dyDescent="0.25">
      <c r="A590">
        <v>2484</v>
      </c>
      <c r="B590">
        <v>217</v>
      </c>
      <c r="C590">
        <v>5</v>
      </c>
      <c r="D590" s="2">
        <v>40603</v>
      </c>
      <c r="E590">
        <v>604</v>
      </c>
      <c r="F590">
        <v>660</v>
      </c>
      <c r="G590">
        <f>Table1[[#This Row],[Actual_Sales]]-Table1[[#This Row],[Budget_Sales]]</f>
        <v>-56</v>
      </c>
      <c r="H590" s="5">
        <f>IF(
Table1[[#This Row],[Budget_Sales]]=0,
"",
IF(
Table1[[#This Row],[Budget_Sales]]&gt;0,
(Table1[[#This Row],[Actual_Sales]]-Table1[[#This Row],[Budget_Sales]])/Table1[[#This Row],[Budget_Sales]],
(Table1[[#This Row],[Actual_Sales]]-Table1[[#This Row],[Budget_Sales]])/ABS(Table1[[#This Row],[Budget_Sales]])
)
)</f>
        <v>-8.4848484848484854E-2</v>
      </c>
      <c r="I590" s="5" t="str">
        <f>IF(Table1[[#This Row],[Sales_Var]]&gt;=0,"Above Budget","Below Budget")</f>
        <v>Below Budget</v>
      </c>
      <c r="J590">
        <f>Table1[[#This Row],[Actual_Sales]]-(Table1[[#This Row],[COGS]]+Table1[[#This Row],[Expenses]])</f>
        <v>248</v>
      </c>
      <c r="K590">
        <v>260</v>
      </c>
      <c r="L590">
        <f>Table1[[#This Row],[Actual_Profit]]-Table1[[#This Row],[Budget_Profit]]</f>
        <v>-12</v>
      </c>
      <c r="M590" s="5">
        <f>IF(
Table1[[#This Row],[Budget_Profit]]=0,
"",
IF(
Table1[[#This Row],[Budget_Profit]]&gt;0,
(Table1[[#This Row],[Actual_Profit]]-Table1[[#This Row],[Budget_Profit]])/Table1[[#This Row],[Budget_Profit]],
(Table1[[#This Row],[Actual_Profit]]-Table1[[#This Row],[Budget_Profit]])/ABS(Table1[[#This Row],[Budget_Profit]])
)
)</f>
        <v>-4.6153846153846156E-2</v>
      </c>
      <c r="N590" s="5" t="str">
        <f>IF(Table1[[#This Row],[Profit_Var]]&gt;=0, "Above Budget", "Below Budget")</f>
        <v>Below Budget</v>
      </c>
      <c r="O590">
        <v>243</v>
      </c>
      <c r="P590">
        <v>280</v>
      </c>
      <c r="Q590">
        <f>Table1[[#This Row],[COGS]]-Table1[[#This Row],[Budget_COGS]]</f>
        <v>-37</v>
      </c>
      <c r="R590" s="5">
        <f>IF(
Table1[[#This Row],[Budget_COGS]]=0,
"",
IF(
Table1[[#This Row],[Budget_COGS]]&gt;0,
(Table1[[#This Row],[Budget_COGS]]-Table1[[#This Row],[COGS]]) / Table1[[#This Row],[Budget_COGS]],
(Table1[[#This Row],[Budget_COGS]]-Table1[[#This Row],[COGS]]) / ABS(Table1[[#This Row],[Budget_COGS]])
)
)</f>
        <v>0.13214285714285715</v>
      </c>
      <c r="S590" s="5" t="str">
        <f>IF(Table1[[#This Row],[COGS _Var]]&gt;=0, "Above Budget", "Below Budget")</f>
        <v>Below Budget</v>
      </c>
      <c r="T590">
        <f>Table1[[#This Row],[Actual_Sales]]-Table1[[#This Row],[COGS]]</f>
        <v>361</v>
      </c>
      <c r="U590">
        <v>380</v>
      </c>
      <c r="V590">
        <f>Table1[[#This Row],[Gross_Margin]]-Table1[[#This Row],[Budget_Margin]]</f>
        <v>-19</v>
      </c>
      <c r="W590" s="5">
        <f>IF(
Table1[[#This Row],[Budget_Margin]]=0,
"",
IF(
Table1[[#This Row],[Budget_Margin]]&gt;0,
(Table1[[#This Row],[Gross_Margin]]-Table1[[#This Row],[Budget_Margin]]) / Table1[[#This Row],[Budget_Margin]],
(Table1[[#This Row],[Gross_Margin]]-Table1[[#This Row],[Budget_Margin]]) / ABS(Table1[[#This Row],[Budget_Margin]])
)
)</f>
        <v>-0.05</v>
      </c>
      <c r="X590" s="5" t="str">
        <f>IF(Table1[[#This Row],[Margin_Var]]&gt;=0, "Above Budget", "Below Budget")</f>
        <v>Below Budget</v>
      </c>
      <c r="Y590" s="5">
        <f>IFERROR(Table1[[#This Row],[Gross_Margin]]/Table1[[#This Row],[Actual_Sales]],0)</f>
        <v>0.59768211920529801</v>
      </c>
      <c r="Z590" s="5">
        <f>Table1[[#This Row],[Actual_Profit]]/Table1[[#This Row],[Actual_Sales]]</f>
        <v>0.41059602649006621</v>
      </c>
      <c r="AA590">
        <v>113</v>
      </c>
      <c r="AB590" s="5">
        <f>IFERROR(Table1[[#This Row],[Expenses]]/Table1[[#This Row],[Actual_Sales]],0)</f>
        <v>0.1870860927152318</v>
      </c>
      <c r="AC590">
        <v>80</v>
      </c>
      <c r="AD590">
        <v>1260</v>
      </c>
      <c r="AE590" s="5">
        <f>IFERROR(Table1[[#This Row],[Inventory]]/Table1[[#This Row],[Actual_Sales]],0)</f>
        <v>2.0860927152317883</v>
      </c>
    </row>
    <row r="591" spans="1:31" x14ac:dyDescent="0.25">
      <c r="A591">
        <v>2504</v>
      </c>
      <c r="B591">
        <v>323</v>
      </c>
      <c r="C591">
        <v>6</v>
      </c>
      <c r="D591" s="2">
        <v>40603</v>
      </c>
      <c r="E591">
        <v>604</v>
      </c>
      <c r="F591">
        <v>540</v>
      </c>
      <c r="G591">
        <f>Table1[[#This Row],[Actual_Sales]]-Table1[[#This Row],[Budget_Sales]]</f>
        <v>64</v>
      </c>
      <c r="H591" s="5">
        <f>IF(
Table1[[#This Row],[Budget_Sales]]=0,
"",
IF(
Table1[[#This Row],[Budget_Sales]]&gt;0,
(Table1[[#This Row],[Actual_Sales]]-Table1[[#This Row],[Budget_Sales]])/Table1[[#This Row],[Budget_Sales]],
(Table1[[#This Row],[Actual_Sales]]-Table1[[#This Row],[Budget_Sales]])/ABS(Table1[[#This Row],[Budget_Sales]])
)
)</f>
        <v>0.11851851851851852</v>
      </c>
      <c r="I591" s="5" t="str">
        <f>IF(Table1[[#This Row],[Sales_Var]]&gt;=0,"Above Budget","Below Budget")</f>
        <v>Above Budget</v>
      </c>
      <c r="J591">
        <f>Table1[[#This Row],[Actual_Sales]]-(Table1[[#This Row],[COGS]]+Table1[[#This Row],[Expenses]])</f>
        <v>248</v>
      </c>
      <c r="K591">
        <v>210</v>
      </c>
      <c r="L591">
        <f>Table1[[#This Row],[Actual_Profit]]-Table1[[#This Row],[Budget_Profit]]</f>
        <v>38</v>
      </c>
      <c r="M591" s="5">
        <f>IF(
Table1[[#This Row],[Budget_Profit]]=0,
"",
IF(
Table1[[#This Row],[Budget_Profit]]&gt;0,
(Table1[[#This Row],[Actual_Profit]]-Table1[[#This Row],[Budget_Profit]])/Table1[[#This Row],[Budget_Profit]],
(Table1[[#This Row],[Actual_Profit]]-Table1[[#This Row],[Budget_Profit]])/ABS(Table1[[#This Row],[Budget_Profit]])
)
)</f>
        <v>0.18095238095238095</v>
      </c>
      <c r="N591" s="5" t="str">
        <f>IF(Table1[[#This Row],[Profit_Var]]&gt;=0, "Above Budget", "Below Budget")</f>
        <v>Above Budget</v>
      </c>
      <c r="O591">
        <v>243</v>
      </c>
      <c r="P591">
        <v>230</v>
      </c>
      <c r="Q591">
        <f>Table1[[#This Row],[COGS]]-Table1[[#This Row],[Budget_COGS]]</f>
        <v>13</v>
      </c>
      <c r="R591" s="5">
        <f>IF(
Table1[[#This Row],[Budget_COGS]]=0,
"",
IF(
Table1[[#This Row],[Budget_COGS]]&gt;0,
(Table1[[#This Row],[Budget_COGS]]-Table1[[#This Row],[COGS]]) / Table1[[#This Row],[Budget_COGS]],
(Table1[[#This Row],[Budget_COGS]]-Table1[[#This Row],[COGS]]) / ABS(Table1[[#This Row],[Budget_COGS]])
)
)</f>
        <v>-5.6521739130434782E-2</v>
      </c>
      <c r="S591" s="5" t="str">
        <f>IF(Table1[[#This Row],[COGS _Var]]&gt;=0, "Above Budget", "Below Budget")</f>
        <v>Above Budget</v>
      </c>
      <c r="T591">
        <f>Table1[[#This Row],[Actual_Sales]]-Table1[[#This Row],[COGS]]</f>
        <v>361</v>
      </c>
      <c r="U591">
        <v>310</v>
      </c>
      <c r="V591">
        <f>Table1[[#This Row],[Gross_Margin]]-Table1[[#This Row],[Budget_Margin]]</f>
        <v>51</v>
      </c>
      <c r="W591" s="5">
        <f>IF(
Table1[[#This Row],[Budget_Margin]]=0,
"",
IF(
Table1[[#This Row],[Budget_Margin]]&gt;0,
(Table1[[#This Row],[Gross_Margin]]-Table1[[#This Row],[Budget_Margin]]) / Table1[[#This Row],[Budget_Margin]],
(Table1[[#This Row],[Gross_Margin]]-Table1[[#This Row],[Budget_Margin]]) / ABS(Table1[[#This Row],[Budget_Margin]])
)
)</f>
        <v>0.16451612903225807</v>
      </c>
      <c r="X591" s="5" t="str">
        <f>IF(Table1[[#This Row],[Margin_Var]]&gt;=0, "Above Budget", "Below Budget")</f>
        <v>Above Budget</v>
      </c>
      <c r="Y591" s="5">
        <f>IFERROR(Table1[[#This Row],[Gross_Margin]]/Table1[[#This Row],[Actual_Sales]],0)</f>
        <v>0.59768211920529801</v>
      </c>
      <c r="Z591" s="5">
        <f>Table1[[#This Row],[Actual_Profit]]/Table1[[#This Row],[Actual_Sales]]</f>
        <v>0.41059602649006621</v>
      </c>
      <c r="AA591">
        <v>113</v>
      </c>
      <c r="AB591" s="5">
        <f>IFERROR(Table1[[#This Row],[Expenses]]/Table1[[#This Row],[Actual_Sales]],0)</f>
        <v>0.1870860927152318</v>
      </c>
      <c r="AC591">
        <v>80</v>
      </c>
      <c r="AD591">
        <v>1260</v>
      </c>
      <c r="AE591" s="5">
        <f>IFERROR(Table1[[#This Row],[Inventory]]/Table1[[#This Row],[Actual_Sales]],0)</f>
        <v>2.0860927152317883</v>
      </c>
    </row>
    <row r="592" spans="1:31" x14ac:dyDescent="0.25">
      <c r="A592">
        <v>2160</v>
      </c>
      <c r="B592">
        <v>337</v>
      </c>
      <c r="C592">
        <v>2</v>
      </c>
      <c r="D592" s="2">
        <v>40544</v>
      </c>
      <c r="E592">
        <v>95</v>
      </c>
      <c r="F592">
        <v>100</v>
      </c>
      <c r="G592">
        <f>Table1[[#This Row],[Actual_Sales]]-Table1[[#This Row],[Budget_Sales]]</f>
        <v>-5</v>
      </c>
      <c r="H592" s="5">
        <f>IF(
Table1[[#This Row],[Budget_Sales]]=0,
"",
IF(
Table1[[#This Row],[Budget_Sales]]&gt;0,
(Table1[[#This Row],[Actual_Sales]]-Table1[[#This Row],[Budget_Sales]])/Table1[[#This Row],[Budget_Sales]],
(Table1[[#This Row],[Actual_Sales]]-Table1[[#This Row],[Budget_Sales]])/ABS(Table1[[#This Row],[Budget_Sales]])
)
)</f>
        <v>-0.05</v>
      </c>
      <c r="I592" s="5" t="str">
        <f>IF(Table1[[#This Row],[Sales_Var]]&gt;=0,"Above Budget","Below Budget")</f>
        <v>Below Budget</v>
      </c>
      <c r="J592">
        <f>Table1[[#This Row],[Actual_Sales]]-(Table1[[#This Row],[COGS]]+Table1[[#This Row],[Expenses]])</f>
        <v>39</v>
      </c>
      <c r="K592">
        <v>50</v>
      </c>
      <c r="L592">
        <f>Table1[[#This Row],[Actual_Profit]]-Table1[[#This Row],[Budget_Profit]]</f>
        <v>-11</v>
      </c>
      <c r="M592" s="5">
        <f>IF(
Table1[[#This Row],[Budget_Profit]]=0,
"",
IF(
Table1[[#This Row],[Budget_Profit]]&gt;0,
(Table1[[#This Row],[Actual_Profit]]-Table1[[#This Row],[Budget_Profit]])/Table1[[#This Row],[Budget_Profit]],
(Table1[[#This Row],[Actual_Profit]]-Table1[[#This Row],[Budget_Profit]])/ABS(Table1[[#This Row],[Budget_Profit]])
)
)</f>
        <v>-0.22</v>
      </c>
      <c r="N592" s="5" t="str">
        <f>IF(Table1[[#This Row],[Profit_Var]]&gt;=0, "Above Budget", "Below Budget")</f>
        <v>Below Budget</v>
      </c>
      <c r="O592">
        <v>34</v>
      </c>
      <c r="P592">
        <v>40</v>
      </c>
      <c r="Q592">
        <f>Table1[[#This Row],[COGS]]-Table1[[#This Row],[Budget_COGS]]</f>
        <v>-6</v>
      </c>
      <c r="R592" s="5">
        <f>IF(
Table1[[#This Row],[Budget_COGS]]=0,
"",
IF(
Table1[[#This Row],[Budget_COGS]]&gt;0,
(Table1[[#This Row],[Budget_COGS]]-Table1[[#This Row],[COGS]]) / Table1[[#This Row],[Budget_COGS]],
(Table1[[#This Row],[Budget_COGS]]-Table1[[#This Row],[COGS]]) / ABS(Table1[[#This Row],[Budget_COGS]])
)
)</f>
        <v>0.15</v>
      </c>
      <c r="S592" s="5" t="str">
        <f>IF(Table1[[#This Row],[COGS _Var]]&gt;=0, "Above Budget", "Below Budget")</f>
        <v>Below Budget</v>
      </c>
      <c r="T592">
        <f>Table1[[#This Row],[Actual_Sales]]-Table1[[#This Row],[COGS]]</f>
        <v>61</v>
      </c>
      <c r="U592">
        <v>60</v>
      </c>
      <c r="V592">
        <f>Table1[[#This Row],[Gross_Margin]]-Table1[[#This Row],[Budget_Margin]]</f>
        <v>1</v>
      </c>
      <c r="W592" s="5">
        <f>IF(
Table1[[#This Row],[Budget_Margin]]=0,
"",
IF(
Table1[[#This Row],[Budget_Margin]]&gt;0,
(Table1[[#This Row],[Gross_Margin]]-Table1[[#This Row],[Budget_Margin]]) / Table1[[#This Row],[Budget_Margin]],
(Table1[[#This Row],[Gross_Margin]]-Table1[[#This Row],[Budget_Margin]]) / ABS(Table1[[#This Row],[Budget_Margin]])
)
)</f>
        <v>1.6666666666666666E-2</v>
      </c>
      <c r="X592" s="5" t="str">
        <f>IF(Table1[[#This Row],[Margin_Var]]&gt;=0, "Above Budget", "Below Budget")</f>
        <v>Above Budget</v>
      </c>
      <c r="Y592" s="5">
        <f>IFERROR(Table1[[#This Row],[Gross_Margin]]/Table1[[#This Row],[Actual_Sales]],0)</f>
        <v>0.64210526315789473</v>
      </c>
      <c r="Z592" s="5">
        <f>Table1[[#This Row],[Actual_Profit]]/Table1[[#This Row],[Actual_Sales]]</f>
        <v>0.41052631578947368</v>
      </c>
      <c r="AA592">
        <v>22</v>
      </c>
      <c r="AB592" s="5">
        <f>IFERROR(Table1[[#This Row],[Expenses]]/Table1[[#This Row],[Actual_Sales]],0)</f>
        <v>0.23157894736842105</v>
      </c>
      <c r="AC592">
        <v>9</v>
      </c>
      <c r="AD592">
        <v>777</v>
      </c>
      <c r="AE592" s="5">
        <f>IFERROR(Table1[[#This Row],[Inventory]]/Table1[[#This Row],[Actual_Sales]],0)</f>
        <v>8.1789473684210527</v>
      </c>
    </row>
    <row r="593" spans="1:31" x14ac:dyDescent="0.25">
      <c r="A593">
        <v>2162</v>
      </c>
      <c r="B593">
        <v>360</v>
      </c>
      <c r="C593">
        <v>9</v>
      </c>
      <c r="D593" s="2">
        <v>40544</v>
      </c>
      <c r="E593">
        <v>95</v>
      </c>
      <c r="F593">
        <v>70</v>
      </c>
      <c r="G593">
        <f>Table1[[#This Row],[Actual_Sales]]-Table1[[#This Row],[Budget_Sales]]</f>
        <v>25</v>
      </c>
      <c r="H593" s="5">
        <f>IF(
Table1[[#This Row],[Budget_Sales]]=0,
"",
IF(
Table1[[#This Row],[Budget_Sales]]&gt;0,
(Table1[[#This Row],[Actual_Sales]]-Table1[[#This Row],[Budget_Sales]])/Table1[[#This Row],[Budget_Sales]],
(Table1[[#This Row],[Actual_Sales]]-Table1[[#This Row],[Budget_Sales]])/ABS(Table1[[#This Row],[Budget_Sales]])
)
)</f>
        <v>0.35714285714285715</v>
      </c>
      <c r="I593" s="5" t="str">
        <f>IF(Table1[[#This Row],[Sales_Var]]&gt;=0,"Above Budget","Below Budget")</f>
        <v>Above Budget</v>
      </c>
      <c r="J593">
        <f>Table1[[#This Row],[Actual_Sales]]-(Table1[[#This Row],[COGS]]+Table1[[#This Row],[Expenses]])</f>
        <v>39</v>
      </c>
      <c r="K593">
        <v>50</v>
      </c>
      <c r="L593">
        <f>Table1[[#This Row],[Actual_Profit]]-Table1[[#This Row],[Budget_Profit]]</f>
        <v>-11</v>
      </c>
      <c r="M593" s="5">
        <f>IF(
Table1[[#This Row],[Budget_Profit]]=0,
"",
IF(
Table1[[#This Row],[Budget_Profit]]&gt;0,
(Table1[[#This Row],[Actual_Profit]]-Table1[[#This Row],[Budget_Profit]])/Table1[[#This Row],[Budget_Profit]],
(Table1[[#This Row],[Actual_Profit]]-Table1[[#This Row],[Budget_Profit]])/ABS(Table1[[#This Row],[Budget_Profit]])
)
)</f>
        <v>-0.22</v>
      </c>
      <c r="N593" s="5" t="str">
        <f>IF(Table1[[#This Row],[Profit_Var]]&gt;=0, "Above Budget", "Below Budget")</f>
        <v>Below Budget</v>
      </c>
      <c r="O593">
        <v>34</v>
      </c>
      <c r="P593">
        <v>20</v>
      </c>
      <c r="Q593">
        <f>Table1[[#This Row],[COGS]]-Table1[[#This Row],[Budget_COGS]]</f>
        <v>14</v>
      </c>
      <c r="R593" s="5">
        <f>IF(
Table1[[#This Row],[Budget_COGS]]=0,
"",
IF(
Table1[[#This Row],[Budget_COGS]]&gt;0,
(Table1[[#This Row],[Budget_COGS]]-Table1[[#This Row],[COGS]]) / Table1[[#This Row],[Budget_COGS]],
(Table1[[#This Row],[Budget_COGS]]-Table1[[#This Row],[COGS]]) / ABS(Table1[[#This Row],[Budget_COGS]])
)
)</f>
        <v>-0.7</v>
      </c>
      <c r="S593" s="5" t="str">
        <f>IF(Table1[[#This Row],[COGS _Var]]&gt;=0, "Above Budget", "Below Budget")</f>
        <v>Above Budget</v>
      </c>
      <c r="T593">
        <f>Table1[[#This Row],[Actual_Sales]]-Table1[[#This Row],[COGS]]</f>
        <v>61</v>
      </c>
      <c r="U593">
        <v>50</v>
      </c>
      <c r="V593">
        <f>Table1[[#This Row],[Gross_Margin]]-Table1[[#This Row],[Budget_Margin]]</f>
        <v>11</v>
      </c>
      <c r="W593" s="5">
        <f>IF(
Table1[[#This Row],[Budget_Margin]]=0,
"",
IF(
Table1[[#This Row],[Budget_Margin]]&gt;0,
(Table1[[#This Row],[Gross_Margin]]-Table1[[#This Row],[Budget_Margin]]) / Table1[[#This Row],[Budget_Margin]],
(Table1[[#This Row],[Gross_Margin]]-Table1[[#This Row],[Budget_Margin]]) / ABS(Table1[[#This Row],[Budget_Margin]])
)
)</f>
        <v>0.22</v>
      </c>
      <c r="X593" s="5" t="str">
        <f>IF(Table1[[#This Row],[Margin_Var]]&gt;=0, "Above Budget", "Below Budget")</f>
        <v>Above Budget</v>
      </c>
      <c r="Y593" s="5">
        <f>IFERROR(Table1[[#This Row],[Gross_Margin]]/Table1[[#This Row],[Actual_Sales]],0)</f>
        <v>0.64210526315789473</v>
      </c>
      <c r="Z593" s="5">
        <f>Table1[[#This Row],[Actual_Profit]]/Table1[[#This Row],[Actual_Sales]]</f>
        <v>0.41052631578947368</v>
      </c>
      <c r="AA593">
        <v>22</v>
      </c>
      <c r="AB593" s="5">
        <f>IFERROR(Table1[[#This Row],[Expenses]]/Table1[[#This Row],[Actual_Sales]],0)</f>
        <v>0.23157894736842105</v>
      </c>
      <c r="AC593">
        <v>9</v>
      </c>
      <c r="AD593">
        <v>777</v>
      </c>
      <c r="AE593" s="5">
        <f>IFERROR(Table1[[#This Row],[Inventory]]/Table1[[#This Row],[Actual_Sales]],0)</f>
        <v>8.1789473684210527</v>
      </c>
    </row>
    <row r="594" spans="1:31" x14ac:dyDescent="0.25">
      <c r="A594">
        <v>2457</v>
      </c>
      <c r="B594">
        <v>860</v>
      </c>
      <c r="C594">
        <v>2</v>
      </c>
      <c r="D594" s="2">
        <v>40575</v>
      </c>
      <c r="E594">
        <v>346</v>
      </c>
      <c r="F594">
        <v>300</v>
      </c>
      <c r="G594">
        <f>Table1[[#This Row],[Actual_Sales]]-Table1[[#This Row],[Budget_Sales]]</f>
        <v>46</v>
      </c>
      <c r="H594" s="5">
        <f>IF(
Table1[[#This Row],[Budget_Sales]]=0,
"",
IF(
Table1[[#This Row],[Budget_Sales]]&gt;0,
(Table1[[#This Row],[Actual_Sales]]-Table1[[#This Row],[Budget_Sales]])/Table1[[#This Row],[Budget_Sales]],
(Table1[[#This Row],[Actual_Sales]]-Table1[[#This Row],[Budget_Sales]])/ABS(Table1[[#This Row],[Budget_Sales]])
)
)</f>
        <v>0.15333333333333332</v>
      </c>
      <c r="I594" s="5" t="str">
        <f>IF(Table1[[#This Row],[Sales_Var]]&gt;=0,"Above Budget","Below Budget")</f>
        <v>Above Budget</v>
      </c>
      <c r="J594">
        <f>Table1[[#This Row],[Actual_Sales]]-(Table1[[#This Row],[COGS]]+Table1[[#This Row],[Expenses]])</f>
        <v>142</v>
      </c>
      <c r="K594">
        <v>130</v>
      </c>
      <c r="L594">
        <f>Table1[[#This Row],[Actual_Profit]]-Table1[[#This Row],[Budget_Profit]]</f>
        <v>12</v>
      </c>
      <c r="M594" s="5">
        <f>IF(
Table1[[#This Row],[Budget_Profit]]=0,
"",
IF(
Table1[[#This Row],[Budget_Profit]]&gt;0,
(Table1[[#This Row],[Actual_Profit]]-Table1[[#This Row],[Budget_Profit]])/Table1[[#This Row],[Budget_Profit]],
(Table1[[#This Row],[Actual_Profit]]-Table1[[#This Row],[Budget_Profit]])/ABS(Table1[[#This Row],[Budget_Profit]])
)
)</f>
        <v>9.2307692307692313E-2</v>
      </c>
      <c r="N594" s="5" t="str">
        <f>IF(Table1[[#This Row],[Profit_Var]]&gt;=0, "Above Budget", "Below Budget")</f>
        <v>Above Budget</v>
      </c>
      <c r="O594">
        <v>130</v>
      </c>
      <c r="P594">
        <v>120</v>
      </c>
      <c r="Q594">
        <f>Table1[[#This Row],[COGS]]-Table1[[#This Row],[Budget_COGS]]</f>
        <v>10</v>
      </c>
      <c r="R594" s="5">
        <f>IF(
Table1[[#This Row],[Budget_COGS]]=0,
"",
IF(
Table1[[#This Row],[Budget_COGS]]&gt;0,
(Table1[[#This Row],[Budget_COGS]]-Table1[[#This Row],[COGS]]) / Table1[[#This Row],[Budget_COGS]],
(Table1[[#This Row],[Budget_COGS]]-Table1[[#This Row],[COGS]]) / ABS(Table1[[#This Row],[Budget_COGS]])
)
)</f>
        <v>-8.3333333333333329E-2</v>
      </c>
      <c r="S594" s="5" t="str">
        <f>IF(Table1[[#This Row],[COGS _Var]]&gt;=0, "Above Budget", "Below Budget")</f>
        <v>Above Budget</v>
      </c>
      <c r="T594">
        <f>Table1[[#This Row],[Actual_Sales]]-Table1[[#This Row],[COGS]]</f>
        <v>216</v>
      </c>
      <c r="U594">
        <v>180</v>
      </c>
      <c r="V594">
        <f>Table1[[#This Row],[Gross_Margin]]-Table1[[#This Row],[Budget_Margin]]</f>
        <v>36</v>
      </c>
      <c r="W594" s="5">
        <f>IF(
Table1[[#This Row],[Budget_Margin]]=0,
"",
IF(
Table1[[#This Row],[Budget_Margin]]&gt;0,
(Table1[[#This Row],[Gross_Margin]]-Table1[[#This Row],[Budget_Margin]]) / Table1[[#This Row],[Budget_Margin]],
(Table1[[#This Row],[Gross_Margin]]-Table1[[#This Row],[Budget_Margin]]) / ABS(Table1[[#This Row],[Budget_Margin]])
)
)</f>
        <v>0.2</v>
      </c>
      <c r="X594" s="5" t="str">
        <f>IF(Table1[[#This Row],[Margin_Var]]&gt;=0, "Above Budget", "Below Budget")</f>
        <v>Above Budget</v>
      </c>
      <c r="Y594" s="5">
        <f>IFERROR(Table1[[#This Row],[Gross_Margin]]/Table1[[#This Row],[Actual_Sales]],0)</f>
        <v>0.62427745664739887</v>
      </c>
      <c r="Z594" s="5">
        <f>Table1[[#This Row],[Actual_Profit]]/Table1[[#This Row],[Actual_Sales]]</f>
        <v>0.41040462427745666</v>
      </c>
      <c r="AA594">
        <v>74</v>
      </c>
      <c r="AB594" s="5">
        <f>IFERROR(Table1[[#This Row],[Expenses]]/Table1[[#This Row],[Actual_Sales]],0)</f>
        <v>0.2138728323699422</v>
      </c>
      <c r="AC594">
        <v>42</v>
      </c>
      <c r="AD594">
        <v>945</v>
      </c>
      <c r="AE594" s="5">
        <f>IFERROR(Table1[[#This Row],[Inventory]]/Table1[[#This Row],[Actual_Sales]],0)</f>
        <v>2.7312138728323698</v>
      </c>
    </row>
    <row r="595" spans="1:31" x14ac:dyDescent="0.25">
      <c r="A595">
        <v>2306</v>
      </c>
      <c r="B595">
        <v>206</v>
      </c>
      <c r="C595">
        <v>8</v>
      </c>
      <c r="D595" s="2">
        <v>40575</v>
      </c>
      <c r="E595">
        <v>346</v>
      </c>
      <c r="F595">
        <v>280</v>
      </c>
      <c r="G595">
        <f>Table1[[#This Row],[Actual_Sales]]-Table1[[#This Row],[Budget_Sales]]</f>
        <v>66</v>
      </c>
      <c r="H595" s="5">
        <f>IF(
Table1[[#This Row],[Budget_Sales]]=0,
"",
IF(
Table1[[#This Row],[Budget_Sales]]&gt;0,
(Table1[[#This Row],[Actual_Sales]]-Table1[[#This Row],[Budget_Sales]])/Table1[[#This Row],[Budget_Sales]],
(Table1[[#This Row],[Actual_Sales]]-Table1[[#This Row],[Budget_Sales]])/ABS(Table1[[#This Row],[Budget_Sales]])
)
)</f>
        <v>0.23571428571428571</v>
      </c>
      <c r="I595" s="5" t="str">
        <f>IF(Table1[[#This Row],[Sales_Var]]&gt;=0,"Above Budget","Below Budget")</f>
        <v>Above Budget</v>
      </c>
      <c r="J595">
        <f>Table1[[#This Row],[Actual_Sales]]-(Table1[[#This Row],[COGS]]+Table1[[#This Row],[Expenses]])</f>
        <v>142</v>
      </c>
      <c r="K595">
        <v>120</v>
      </c>
      <c r="L595">
        <f>Table1[[#This Row],[Actual_Profit]]-Table1[[#This Row],[Budget_Profit]]</f>
        <v>22</v>
      </c>
      <c r="M595" s="5">
        <f>IF(
Table1[[#This Row],[Budget_Profit]]=0,
"",
IF(
Table1[[#This Row],[Budget_Profit]]&gt;0,
(Table1[[#This Row],[Actual_Profit]]-Table1[[#This Row],[Budget_Profit]])/Table1[[#This Row],[Budget_Profit]],
(Table1[[#This Row],[Actual_Profit]]-Table1[[#This Row],[Budget_Profit]])/ABS(Table1[[#This Row],[Budget_Profit]])
)
)</f>
        <v>0.18333333333333332</v>
      </c>
      <c r="N595" s="5" t="str">
        <f>IF(Table1[[#This Row],[Profit_Var]]&gt;=0, "Above Budget", "Below Budget")</f>
        <v>Above Budget</v>
      </c>
      <c r="O595">
        <v>130</v>
      </c>
      <c r="P595">
        <v>110</v>
      </c>
      <c r="Q595">
        <f>Table1[[#This Row],[COGS]]-Table1[[#This Row],[Budget_COGS]]</f>
        <v>20</v>
      </c>
      <c r="R595" s="5">
        <f>IF(
Table1[[#This Row],[Budget_COGS]]=0,
"",
IF(
Table1[[#This Row],[Budget_COGS]]&gt;0,
(Table1[[#This Row],[Budget_COGS]]-Table1[[#This Row],[COGS]]) / Table1[[#This Row],[Budget_COGS]],
(Table1[[#This Row],[Budget_COGS]]-Table1[[#This Row],[COGS]]) / ABS(Table1[[#This Row],[Budget_COGS]])
)
)</f>
        <v>-0.18181818181818182</v>
      </c>
      <c r="S595" s="5" t="str">
        <f>IF(Table1[[#This Row],[COGS _Var]]&gt;=0, "Above Budget", "Below Budget")</f>
        <v>Above Budget</v>
      </c>
      <c r="T595">
        <f>Table1[[#This Row],[Actual_Sales]]-Table1[[#This Row],[COGS]]</f>
        <v>216</v>
      </c>
      <c r="U595">
        <v>170</v>
      </c>
      <c r="V595">
        <f>Table1[[#This Row],[Gross_Margin]]-Table1[[#This Row],[Budget_Margin]]</f>
        <v>46</v>
      </c>
      <c r="W595" s="5">
        <f>IF(
Table1[[#This Row],[Budget_Margin]]=0,
"",
IF(
Table1[[#This Row],[Budget_Margin]]&gt;0,
(Table1[[#This Row],[Gross_Margin]]-Table1[[#This Row],[Budget_Margin]]) / Table1[[#This Row],[Budget_Margin]],
(Table1[[#This Row],[Gross_Margin]]-Table1[[#This Row],[Budget_Margin]]) / ABS(Table1[[#This Row],[Budget_Margin]])
)
)</f>
        <v>0.27058823529411763</v>
      </c>
      <c r="X595" s="5" t="str">
        <f>IF(Table1[[#This Row],[Margin_Var]]&gt;=0, "Above Budget", "Below Budget")</f>
        <v>Above Budget</v>
      </c>
      <c r="Y595" s="5">
        <f>IFERROR(Table1[[#This Row],[Gross_Margin]]/Table1[[#This Row],[Actual_Sales]],0)</f>
        <v>0.62427745664739887</v>
      </c>
      <c r="Z595" s="5">
        <f>Table1[[#This Row],[Actual_Profit]]/Table1[[#This Row],[Actual_Sales]]</f>
        <v>0.41040462427745666</v>
      </c>
      <c r="AA595">
        <v>74</v>
      </c>
      <c r="AB595" s="5">
        <f>IFERROR(Table1[[#This Row],[Expenses]]/Table1[[#This Row],[Actual_Sales]],0)</f>
        <v>0.2138728323699422</v>
      </c>
      <c r="AC595">
        <v>42</v>
      </c>
      <c r="AD595">
        <v>945</v>
      </c>
      <c r="AE595" s="5">
        <f>IFERROR(Table1[[#This Row],[Inventory]]/Table1[[#This Row],[Actual_Sales]],0)</f>
        <v>2.7312138728323698</v>
      </c>
    </row>
    <row r="596" spans="1:31" x14ac:dyDescent="0.25">
      <c r="A596">
        <v>2514</v>
      </c>
      <c r="B596">
        <v>360</v>
      </c>
      <c r="C596">
        <v>8</v>
      </c>
      <c r="D596" s="2">
        <v>40603</v>
      </c>
      <c r="E596">
        <v>329</v>
      </c>
      <c r="F596">
        <v>270</v>
      </c>
      <c r="G596">
        <f>Table1[[#This Row],[Actual_Sales]]-Table1[[#This Row],[Budget_Sales]]</f>
        <v>59</v>
      </c>
      <c r="H596" s="5">
        <f>IF(
Table1[[#This Row],[Budget_Sales]]=0,
"",
IF(
Table1[[#This Row],[Budget_Sales]]&gt;0,
(Table1[[#This Row],[Actual_Sales]]-Table1[[#This Row],[Budget_Sales]])/Table1[[#This Row],[Budget_Sales]],
(Table1[[#This Row],[Actual_Sales]]-Table1[[#This Row],[Budget_Sales]])/ABS(Table1[[#This Row],[Budget_Sales]])
)
)</f>
        <v>0.21851851851851853</v>
      </c>
      <c r="I596" s="5" t="str">
        <f>IF(Table1[[#This Row],[Sales_Var]]&gt;=0,"Above Budget","Below Budget")</f>
        <v>Above Budget</v>
      </c>
      <c r="J596">
        <f>Table1[[#This Row],[Actual_Sales]]-(Table1[[#This Row],[COGS]]+Table1[[#This Row],[Expenses]])</f>
        <v>135</v>
      </c>
      <c r="K596">
        <v>120</v>
      </c>
      <c r="L596">
        <f>Table1[[#This Row],[Actual_Profit]]-Table1[[#This Row],[Budget_Profit]]</f>
        <v>15</v>
      </c>
      <c r="M596" s="5">
        <f>IF(
Table1[[#This Row],[Budget_Profit]]=0,
"",
IF(
Table1[[#This Row],[Budget_Profit]]&gt;0,
(Table1[[#This Row],[Actual_Profit]]-Table1[[#This Row],[Budget_Profit]])/Table1[[#This Row],[Budget_Profit]],
(Table1[[#This Row],[Actual_Profit]]-Table1[[#This Row],[Budget_Profit]])/ABS(Table1[[#This Row],[Budget_Profit]])
)
)</f>
        <v>0.125</v>
      </c>
      <c r="N596" s="5" t="str">
        <f>IF(Table1[[#This Row],[Profit_Var]]&gt;=0, "Above Budget", "Below Budget")</f>
        <v>Above Budget</v>
      </c>
      <c r="O596">
        <v>123</v>
      </c>
      <c r="P596">
        <v>100</v>
      </c>
      <c r="Q596">
        <f>Table1[[#This Row],[COGS]]-Table1[[#This Row],[Budget_COGS]]</f>
        <v>23</v>
      </c>
      <c r="R596" s="5">
        <f>IF(
Table1[[#This Row],[Budget_COGS]]=0,
"",
IF(
Table1[[#This Row],[Budget_COGS]]&gt;0,
(Table1[[#This Row],[Budget_COGS]]-Table1[[#This Row],[COGS]]) / Table1[[#This Row],[Budget_COGS]],
(Table1[[#This Row],[Budget_COGS]]-Table1[[#This Row],[COGS]]) / ABS(Table1[[#This Row],[Budget_COGS]])
)
)</f>
        <v>-0.23</v>
      </c>
      <c r="S596" s="5" t="str">
        <f>IF(Table1[[#This Row],[COGS _Var]]&gt;=0, "Above Budget", "Below Budget")</f>
        <v>Above Budget</v>
      </c>
      <c r="T596">
        <f>Table1[[#This Row],[Actual_Sales]]-Table1[[#This Row],[COGS]]</f>
        <v>206</v>
      </c>
      <c r="U596">
        <v>170</v>
      </c>
      <c r="V596">
        <f>Table1[[#This Row],[Gross_Margin]]-Table1[[#This Row],[Budget_Margin]]</f>
        <v>36</v>
      </c>
      <c r="W596" s="5">
        <f>IF(
Table1[[#This Row],[Budget_Margin]]=0,
"",
IF(
Table1[[#This Row],[Budget_Margin]]&gt;0,
(Table1[[#This Row],[Gross_Margin]]-Table1[[#This Row],[Budget_Margin]]) / Table1[[#This Row],[Budget_Margin]],
(Table1[[#This Row],[Gross_Margin]]-Table1[[#This Row],[Budget_Margin]]) / ABS(Table1[[#This Row],[Budget_Margin]])
)
)</f>
        <v>0.21176470588235294</v>
      </c>
      <c r="X596" s="5" t="str">
        <f>IF(Table1[[#This Row],[Margin_Var]]&gt;=0, "Above Budget", "Below Budget")</f>
        <v>Above Budget</v>
      </c>
      <c r="Y596" s="5">
        <f>IFERROR(Table1[[#This Row],[Gross_Margin]]/Table1[[#This Row],[Actual_Sales]],0)</f>
        <v>0.62613981762917936</v>
      </c>
      <c r="Z596" s="5">
        <f>Table1[[#This Row],[Actual_Profit]]/Table1[[#This Row],[Actual_Sales]]</f>
        <v>0.41033434650455924</v>
      </c>
      <c r="AA596">
        <v>71</v>
      </c>
      <c r="AB596" s="5">
        <f>IFERROR(Table1[[#This Row],[Expenses]]/Table1[[#This Row],[Actual_Sales]],0)</f>
        <v>0.21580547112462006</v>
      </c>
      <c r="AC596">
        <v>40</v>
      </c>
      <c r="AD596">
        <v>932</v>
      </c>
      <c r="AE596" s="5">
        <f>IFERROR(Table1[[#This Row],[Inventory]]/Table1[[#This Row],[Actual_Sales]],0)</f>
        <v>2.8328267477203646</v>
      </c>
    </row>
    <row r="597" spans="1:31" x14ac:dyDescent="0.25">
      <c r="A597">
        <v>3439</v>
      </c>
      <c r="B597">
        <v>515</v>
      </c>
      <c r="C597">
        <v>9</v>
      </c>
      <c r="D597" s="2">
        <v>40756</v>
      </c>
      <c r="E597">
        <v>373</v>
      </c>
      <c r="F597">
        <v>330</v>
      </c>
      <c r="G597">
        <f>Table1[[#This Row],[Actual_Sales]]-Table1[[#This Row],[Budget_Sales]]</f>
        <v>43</v>
      </c>
      <c r="H597" s="5">
        <f>IF(
Table1[[#This Row],[Budget_Sales]]=0,
"",
IF(
Table1[[#This Row],[Budget_Sales]]&gt;0,
(Table1[[#This Row],[Actual_Sales]]-Table1[[#This Row],[Budget_Sales]])/Table1[[#This Row],[Budget_Sales]],
(Table1[[#This Row],[Actual_Sales]]-Table1[[#This Row],[Budget_Sales]])/ABS(Table1[[#This Row],[Budget_Sales]])
)
)</f>
        <v>0.13030303030303031</v>
      </c>
      <c r="I597" s="5" t="str">
        <f>IF(Table1[[#This Row],[Sales_Var]]&gt;=0,"Above Budget","Below Budget")</f>
        <v>Above Budget</v>
      </c>
      <c r="J597">
        <f>Table1[[#This Row],[Actual_Sales]]-(Table1[[#This Row],[COGS]]+Table1[[#This Row],[Expenses]])</f>
        <v>153</v>
      </c>
      <c r="K597">
        <v>150</v>
      </c>
      <c r="L597">
        <f>Table1[[#This Row],[Actual_Profit]]-Table1[[#This Row],[Budget_Profit]]</f>
        <v>3</v>
      </c>
      <c r="M597" s="5">
        <f>IF(
Table1[[#This Row],[Budget_Profit]]=0,
"",
IF(
Table1[[#This Row],[Budget_Profit]]&gt;0,
(Table1[[#This Row],[Actual_Profit]]-Table1[[#This Row],[Budget_Profit]])/Table1[[#This Row],[Budget_Profit]],
(Table1[[#This Row],[Actual_Profit]]-Table1[[#This Row],[Budget_Profit]])/ABS(Table1[[#This Row],[Budget_Profit]])
)
)</f>
        <v>0.02</v>
      </c>
      <c r="N597" s="5" t="str">
        <f>IF(Table1[[#This Row],[Profit_Var]]&gt;=0, "Above Budget", "Below Budget")</f>
        <v>Above Budget</v>
      </c>
      <c r="O597">
        <v>154</v>
      </c>
      <c r="P597">
        <v>130</v>
      </c>
      <c r="Q597">
        <f>Table1[[#This Row],[COGS]]-Table1[[#This Row],[Budget_COGS]]</f>
        <v>24</v>
      </c>
      <c r="R597" s="5">
        <f>IF(
Table1[[#This Row],[Budget_COGS]]=0,
"",
IF(
Table1[[#This Row],[Budget_COGS]]&gt;0,
(Table1[[#This Row],[Budget_COGS]]-Table1[[#This Row],[COGS]]) / Table1[[#This Row],[Budget_COGS]],
(Table1[[#This Row],[Budget_COGS]]-Table1[[#This Row],[COGS]]) / ABS(Table1[[#This Row],[Budget_COGS]])
)
)</f>
        <v>-0.18461538461538463</v>
      </c>
      <c r="S597" s="5" t="str">
        <f>IF(Table1[[#This Row],[COGS _Var]]&gt;=0, "Above Budget", "Below Budget")</f>
        <v>Above Budget</v>
      </c>
      <c r="T597">
        <f>Table1[[#This Row],[Actual_Sales]]-Table1[[#This Row],[COGS]]</f>
        <v>219</v>
      </c>
      <c r="U597">
        <v>200</v>
      </c>
      <c r="V597">
        <f>Table1[[#This Row],[Gross_Margin]]-Table1[[#This Row],[Budget_Margin]]</f>
        <v>19</v>
      </c>
      <c r="W597" s="5">
        <f>IF(
Table1[[#This Row],[Budget_Margin]]=0,
"",
IF(
Table1[[#This Row],[Budget_Margin]]&gt;0,
(Table1[[#This Row],[Gross_Margin]]-Table1[[#This Row],[Budget_Margin]]) / Table1[[#This Row],[Budget_Margin]],
(Table1[[#This Row],[Gross_Margin]]-Table1[[#This Row],[Budget_Margin]]) / ABS(Table1[[#This Row],[Budget_Margin]])
)
)</f>
        <v>9.5000000000000001E-2</v>
      </c>
      <c r="X597" s="5" t="str">
        <f>IF(Table1[[#This Row],[Margin_Var]]&gt;=0, "Above Budget", "Below Budget")</f>
        <v>Above Budget</v>
      </c>
      <c r="Y597" s="5">
        <f>IFERROR(Table1[[#This Row],[Gross_Margin]]/Table1[[#This Row],[Actual_Sales]],0)</f>
        <v>0.58713136729222515</v>
      </c>
      <c r="Z597" s="5">
        <f>Table1[[#This Row],[Actual_Profit]]/Table1[[#This Row],[Actual_Sales]]</f>
        <v>0.41018766756032171</v>
      </c>
      <c r="AA597">
        <v>66</v>
      </c>
      <c r="AB597" s="5">
        <f>IFERROR(Table1[[#This Row],[Expenses]]/Table1[[#This Row],[Actual_Sales]],0)</f>
        <v>0.17694369973190349</v>
      </c>
      <c r="AC597">
        <v>49</v>
      </c>
      <c r="AD597">
        <v>817</v>
      </c>
      <c r="AE597" s="5">
        <f>IFERROR(Table1[[#This Row],[Inventory]]/Table1[[#This Row],[Actual_Sales]],0)</f>
        <v>2.1903485254691688</v>
      </c>
    </row>
    <row r="598" spans="1:31" x14ac:dyDescent="0.25">
      <c r="A598">
        <v>2527</v>
      </c>
      <c r="B598">
        <v>425</v>
      </c>
      <c r="C598">
        <v>11</v>
      </c>
      <c r="D598" s="2">
        <v>40603</v>
      </c>
      <c r="E598">
        <v>178</v>
      </c>
      <c r="F598">
        <v>110</v>
      </c>
      <c r="G598">
        <f>Table1[[#This Row],[Actual_Sales]]-Table1[[#This Row],[Budget_Sales]]</f>
        <v>68</v>
      </c>
      <c r="H598" s="5">
        <f>IF(
Table1[[#This Row],[Budget_Sales]]=0,
"",
IF(
Table1[[#This Row],[Budget_Sales]]&gt;0,
(Table1[[#This Row],[Actual_Sales]]-Table1[[#This Row],[Budget_Sales]])/Table1[[#This Row],[Budget_Sales]],
(Table1[[#This Row],[Actual_Sales]]-Table1[[#This Row],[Budget_Sales]])/ABS(Table1[[#This Row],[Budget_Sales]])
)
)</f>
        <v>0.61818181818181817</v>
      </c>
      <c r="I598" s="5" t="str">
        <f>IF(Table1[[#This Row],[Sales_Var]]&gt;=0,"Above Budget","Below Budget")</f>
        <v>Above Budget</v>
      </c>
      <c r="J598">
        <f>Table1[[#This Row],[Actual_Sales]]-(Table1[[#This Row],[COGS]]+Table1[[#This Row],[Expenses]])</f>
        <v>73</v>
      </c>
      <c r="K598">
        <v>40</v>
      </c>
      <c r="L598">
        <f>Table1[[#This Row],[Actual_Profit]]-Table1[[#This Row],[Budget_Profit]]</f>
        <v>33</v>
      </c>
      <c r="M598" s="5">
        <f>IF(
Table1[[#This Row],[Budget_Profit]]=0,
"",
IF(
Table1[[#This Row],[Budget_Profit]]&gt;0,
(Table1[[#This Row],[Actual_Profit]]-Table1[[#This Row],[Budget_Profit]])/Table1[[#This Row],[Budget_Profit]],
(Table1[[#This Row],[Actual_Profit]]-Table1[[#This Row],[Budget_Profit]])/ABS(Table1[[#This Row],[Budget_Profit]])
)
)</f>
        <v>0.82499999999999996</v>
      </c>
      <c r="N598" s="5" t="str">
        <f>IF(Table1[[#This Row],[Profit_Var]]&gt;=0, "Above Budget", "Below Budget")</f>
        <v>Above Budget</v>
      </c>
      <c r="O598">
        <v>62</v>
      </c>
      <c r="P598">
        <v>40</v>
      </c>
      <c r="Q598">
        <f>Table1[[#This Row],[COGS]]-Table1[[#This Row],[Budget_COGS]]</f>
        <v>22</v>
      </c>
      <c r="R598" s="5">
        <f>IF(
Table1[[#This Row],[Budget_COGS]]=0,
"",
IF(
Table1[[#This Row],[Budget_COGS]]&gt;0,
(Table1[[#This Row],[Budget_COGS]]-Table1[[#This Row],[COGS]]) / Table1[[#This Row],[Budget_COGS]],
(Table1[[#This Row],[Budget_COGS]]-Table1[[#This Row],[COGS]]) / ABS(Table1[[#This Row],[Budget_COGS]])
)
)</f>
        <v>-0.55000000000000004</v>
      </c>
      <c r="S598" s="5" t="str">
        <f>IF(Table1[[#This Row],[COGS _Var]]&gt;=0, "Above Budget", "Below Budget")</f>
        <v>Above Budget</v>
      </c>
      <c r="T598">
        <f>Table1[[#This Row],[Actual_Sales]]-Table1[[#This Row],[COGS]]</f>
        <v>116</v>
      </c>
      <c r="U598">
        <v>70</v>
      </c>
      <c r="V598">
        <f>Table1[[#This Row],[Gross_Margin]]-Table1[[#This Row],[Budget_Margin]]</f>
        <v>46</v>
      </c>
      <c r="W598" s="5">
        <f>IF(
Table1[[#This Row],[Budget_Margin]]=0,
"",
IF(
Table1[[#This Row],[Budget_Margin]]&gt;0,
(Table1[[#This Row],[Gross_Margin]]-Table1[[#This Row],[Budget_Margin]]) / Table1[[#This Row],[Budget_Margin]],
(Table1[[#This Row],[Gross_Margin]]-Table1[[#This Row],[Budget_Margin]]) / ABS(Table1[[#This Row],[Budget_Margin]])
)
)</f>
        <v>0.65714285714285714</v>
      </c>
      <c r="X598" s="5" t="str">
        <f>IF(Table1[[#This Row],[Margin_Var]]&gt;=0, "Above Budget", "Below Budget")</f>
        <v>Above Budget</v>
      </c>
      <c r="Y598" s="5">
        <f>IFERROR(Table1[[#This Row],[Gross_Margin]]/Table1[[#This Row],[Actual_Sales]],0)</f>
        <v>0.651685393258427</v>
      </c>
      <c r="Z598" s="5">
        <f>Table1[[#This Row],[Actual_Profit]]/Table1[[#This Row],[Actual_Sales]]</f>
        <v>0.4101123595505618</v>
      </c>
      <c r="AA598">
        <v>43</v>
      </c>
      <c r="AB598" s="5">
        <f>IFERROR(Table1[[#This Row],[Expenses]]/Table1[[#This Row],[Actual_Sales]],0)</f>
        <v>0.24157303370786518</v>
      </c>
      <c r="AC598">
        <v>19</v>
      </c>
      <c r="AD598">
        <v>346</v>
      </c>
      <c r="AE598" s="5">
        <f>IFERROR(Table1[[#This Row],[Inventory]]/Table1[[#This Row],[Actual_Sales]],0)</f>
        <v>1.9438202247191012</v>
      </c>
    </row>
    <row r="599" spans="1:31" x14ac:dyDescent="0.25">
      <c r="A599">
        <v>3805</v>
      </c>
      <c r="B599">
        <v>561</v>
      </c>
      <c r="C599">
        <v>11</v>
      </c>
      <c r="D599" s="2">
        <v>40817</v>
      </c>
      <c r="E599">
        <v>100</v>
      </c>
      <c r="F599">
        <v>100</v>
      </c>
      <c r="G599">
        <f>Table1[[#This Row],[Actual_Sales]]-Table1[[#This Row],[Budget_Sales]]</f>
        <v>0</v>
      </c>
      <c r="H599" s="5">
        <f>IF(
Table1[[#This Row],[Budget_Sales]]=0,
"",
IF(
Table1[[#This Row],[Budget_Sales]]&gt;0,
(Table1[[#This Row],[Actual_Sales]]-Table1[[#This Row],[Budget_Sales]])/Table1[[#This Row],[Budget_Sales]],
(Table1[[#This Row],[Actual_Sales]]-Table1[[#This Row],[Budget_Sales]])/ABS(Table1[[#This Row],[Budget_Sales]])
)
)</f>
        <v>0</v>
      </c>
      <c r="I599" s="5" t="str">
        <f>IF(Table1[[#This Row],[Sales_Var]]&gt;=0,"Above Budget","Below Budget")</f>
        <v>Above Budget</v>
      </c>
      <c r="J599">
        <f>Table1[[#This Row],[Actual_Sales]]-(Table1[[#This Row],[COGS]]+Table1[[#This Row],[Expenses]])</f>
        <v>41</v>
      </c>
      <c r="K599">
        <v>50</v>
      </c>
      <c r="L599">
        <f>Table1[[#This Row],[Actual_Profit]]-Table1[[#This Row],[Budget_Profit]]</f>
        <v>-9</v>
      </c>
      <c r="M599" s="5">
        <f>IF(
Table1[[#This Row],[Budget_Profit]]=0,
"",
IF(
Table1[[#This Row],[Budget_Profit]]&gt;0,
(Table1[[#This Row],[Actual_Profit]]-Table1[[#This Row],[Budget_Profit]])/Table1[[#This Row],[Budget_Profit]],
(Table1[[#This Row],[Actual_Profit]]-Table1[[#This Row],[Budget_Profit]])/ABS(Table1[[#This Row],[Budget_Profit]])
)
)</f>
        <v>-0.18</v>
      </c>
      <c r="N599" s="5" t="str">
        <f>IF(Table1[[#This Row],[Profit_Var]]&gt;=0, "Above Budget", "Below Budget")</f>
        <v>Below Budget</v>
      </c>
      <c r="O599">
        <v>38</v>
      </c>
      <c r="P599">
        <v>40</v>
      </c>
      <c r="Q599">
        <f>Table1[[#This Row],[COGS]]-Table1[[#This Row],[Budget_COGS]]</f>
        <v>-2</v>
      </c>
      <c r="R599" s="5">
        <f>IF(
Table1[[#This Row],[Budget_COGS]]=0,
"",
IF(
Table1[[#This Row],[Budget_COGS]]&gt;0,
(Table1[[#This Row],[Budget_COGS]]-Table1[[#This Row],[COGS]]) / Table1[[#This Row],[Budget_COGS]],
(Table1[[#This Row],[Budget_COGS]]-Table1[[#This Row],[COGS]]) / ABS(Table1[[#This Row],[Budget_COGS]])
)
)</f>
        <v>0.05</v>
      </c>
      <c r="S599" s="5" t="str">
        <f>IF(Table1[[#This Row],[COGS _Var]]&gt;=0, "Above Budget", "Below Budget")</f>
        <v>Below Budget</v>
      </c>
      <c r="T599">
        <f>Table1[[#This Row],[Actual_Sales]]-Table1[[#This Row],[COGS]]</f>
        <v>62</v>
      </c>
      <c r="U599">
        <v>60</v>
      </c>
      <c r="V599">
        <f>Table1[[#This Row],[Gross_Margin]]-Table1[[#This Row],[Budget_Margin]]</f>
        <v>2</v>
      </c>
      <c r="W599" s="5">
        <f>IF(
Table1[[#This Row],[Budget_Margin]]=0,
"",
IF(
Table1[[#This Row],[Budget_Margin]]&gt;0,
(Table1[[#This Row],[Gross_Margin]]-Table1[[#This Row],[Budget_Margin]]) / Table1[[#This Row],[Budget_Margin]],
(Table1[[#This Row],[Gross_Margin]]-Table1[[#This Row],[Budget_Margin]]) / ABS(Table1[[#This Row],[Budget_Margin]])
)
)</f>
        <v>3.3333333333333333E-2</v>
      </c>
      <c r="X599" s="5" t="str">
        <f>IF(Table1[[#This Row],[Margin_Var]]&gt;=0, "Above Budget", "Below Budget")</f>
        <v>Above Budget</v>
      </c>
      <c r="Y599" s="5">
        <f>IFERROR(Table1[[#This Row],[Gross_Margin]]/Table1[[#This Row],[Actual_Sales]],0)</f>
        <v>0.62</v>
      </c>
      <c r="Z599" s="5">
        <f>Table1[[#This Row],[Actual_Profit]]/Table1[[#This Row],[Actual_Sales]]</f>
        <v>0.41</v>
      </c>
      <c r="AA599">
        <v>21</v>
      </c>
      <c r="AB599" s="5">
        <f>IFERROR(Table1[[#This Row],[Expenses]]/Table1[[#This Row],[Actual_Sales]],0)</f>
        <v>0.21</v>
      </c>
      <c r="AC599">
        <v>10</v>
      </c>
      <c r="AD599">
        <v>871</v>
      </c>
      <c r="AE599" s="5">
        <f>IFERROR(Table1[[#This Row],[Inventory]]/Table1[[#This Row],[Actual_Sales]],0)</f>
        <v>8.7100000000000009</v>
      </c>
    </row>
    <row r="600" spans="1:31" x14ac:dyDescent="0.25">
      <c r="A600">
        <v>2420</v>
      </c>
      <c r="B600">
        <v>707</v>
      </c>
      <c r="C600">
        <v>6</v>
      </c>
      <c r="D600" s="2">
        <v>40575</v>
      </c>
      <c r="E600">
        <v>581</v>
      </c>
      <c r="F600">
        <v>520</v>
      </c>
      <c r="G600">
        <f>Table1[[#This Row],[Actual_Sales]]-Table1[[#This Row],[Budget_Sales]]</f>
        <v>61</v>
      </c>
      <c r="H600" s="5">
        <f>IF(
Table1[[#This Row],[Budget_Sales]]=0,
"",
IF(
Table1[[#This Row],[Budget_Sales]]&gt;0,
(Table1[[#This Row],[Actual_Sales]]-Table1[[#This Row],[Budget_Sales]])/Table1[[#This Row],[Budget_Sales]],
(Table1[[#This Row],[Actual_Sales]]-Table1[[#This Row],[Budget_Sales]])/ABS(Table1[[#This Row],[Budget_Sales]])
)
)</f>
        <v>0.11730769230769231</v>
      </c>
      <c r="I600" s="5" t="str">
        <f>IF(Table1[[#This Row],[Sales_Var]]&gt;=0,"Above Budget","Below Budget")</f>
        <v>Above Budget</v>
      </c>
      <c r="J600">
        <f>Table1[[#This Row],[Actual_Sales]]-(Table1[[#This Row],[COGS]]+Table1[[#This Row],[Expenses]])</f>
        <v>238</v>
      </c>
      <c r="K600">
        <v>200</v>
      </c>
      <c r="L600">
        <f>Table1[[#This Row],[Actual_Profit]]-Table1[[#This Row],[Budget_Profit]]</f>
        <v>38</v>
      </c>
      <c r="M600" s="5">
        <f>IF(
Table1[[#This Row],[Budget_Profit]]=0,
"",
IF(
Table1[[#This Row],[Budget_Profit]]&gt;0,
(Table1[[#This Row],[Actual_Profit]]-Table1[[#This Row],[Budget_Profit]])/Table1[[#This Row],[Budget_Profit]],
(Table1[[#This Row],[Actual_Profit]]-Table1[[#This Row],[Budget_Profit]])/ABS(Table1[[#This Row],[Budget_Profit]])
)
)</f>
        <v>0.19</v>
      </c>
      <c r="N600" s="5" t="str">
        <f>IF(Table1[[#This Row],[Profit_Var]]&gt;=0, "Above Budget", "Below Budget")</f>
        <v>Above Budget</v>
      </c>
      <c r="O600">
        <v>234</v>
      </c>
      <c r="P600">
        <v>220</v>
      </c>
      <c r="Q600">
        <f>Table1[[#This Row],[COGS]]-Table1[[#This Row],[Budget_COGS]]</f>
        <v>14</v>
      </c>
      <c r="R600" s="5">
        <f>IF(
Table1[[#This Row],[Budget_COGS]]=0,
"",
IF(
Table1[[#This Row],[Budget_COGS]]&gt;0,
(Table1[[#This Row],[Budget_COGS]]-Table1[[#This Row],[COGS]]) / Table1[[#This Row],[Budget_COGS]],
(Table1[[#This Row],[Budget_COGS]]-Table1[[#This Row],[COGS]]) / ABS(Table1[[#This Row],[Budget_COGS]])
)
)</f>
        <v>-6.363636363636363E-2</v>
      </c>
      <c r="S600" s="5" t="str">
        <f>IF(Table1[[#This Row],[COGS _Var]]&gt;=0, "Above Budget", "Below Budget")</f>
        <v>Above Budget</v>
      </c>
      <c r="T600">
        <f>Table1[[#This Row],[Actual_Sales]]-Table1[[#This Row],[COGS]]</f>
        <v>347</v>
      </c>
      <c r="U600">
        <v>300</v>
      </c>
      <c r="V600">
        <f>Table1[[#This Row],[Gross_Margin]]-Table1[[#This Row],[Budget_Margin]]</f>
        <v>47</v>
      </c>
      <c r="W600" s="5">
        <f>IF(
Table1[[#This Row],[Budget_Margin]]=0,
"",
IF(
Table1[[#This Row],[Budget_Margin]]&gt;0,
(Table1[[#This Row],[Gross_Margin]]-Table1[[#This Row],[Budget_Margin]]) / Table1[[#This Row],[Budget_Margin]],
(Table1[[#This Row],[Gross_Margin]]-Table1[[#This Row],[Budget_Margin]]) / ABS(Table1[[#This Row],[Budget_Margin]])
)
)</f>
        <v>0.15666666666666668</v>
      </c>
      <c r="X600" s="5" t="str">
        <f>IF(Table1[[#This Row],[Margin_Var]]&gt;=0, "Above Budget", "Below Budget")</f>
        <v>Above Budget</v>
      </c>
      <c r="Y600" s="5">
        <f>IFERROR(Table1[[#This Row],[Gross_Margin]]/Table1[[#This Row],[Actual_Sales]],0)</f>
        <v>0.59724612736660931</v>
      </c>
      <c r="Z600" s="5">
        <f>Table1[[#This Row],[Actual_Profit]]/Table1[[#This Row],[Actual_Sales]]</f>
        <v>0.40963855421686746</v>
      </c>
      <c r="AA600">
        <v>109</v>
      </c>
      <c r="AB600" s="5">
        <f>IFERROR(Table1[[#This Row],[Expenses]]/Table1[[#This Row],[Actual_Sales]],0)</f>
        <v>0.18760757314974183</v>
      </c>
      <c r="AC600">
        <v>77</v>
      </c>
      <c r="AD600">
        <v>1282</v>
      </c>
      <c r="AE600" s="5">
        <f>IFERROR(Table1[[#This Row],[Inventory]]/Table1[[#This Row],[Actual_Sales]],0)</f>
        <v>2.2065404475043029</v>
      </c>
    </row>
    <row r="601" spans="1:31" x14ac:dyDescent="0.25">
      <c r="A601">
        <v>2418</v>
      </c>
      <c r="B601">
        <v>702</v>
      </c>
      <c r="C601">
        <v>11</v>
      </c>
      <c r="D601" s="2">
        <v>40575</v>
      </c>
      <c r="E601">
        <v>581</v>
      </c>
      <c r="F601">
        <v>370</v>
      </c>
      <c r="G601">
        <f>Table1[[#This Row],[Actual_Sales]]-Table1[[#This Row],[Budget_Sales]]</f>
        <v>211</v>
      </c>
      <c r="H601" s="5">
        <f>IF(
Table1[[#This Row],[Budget_Sales]]=0,
"",
IF(
Table1[[#This Row],[Budget_Sales]]&gt;0,
(Table1[[#This Row],[Actual_Sales]]-Table1[[#This Row],[Budget_Sales]])/Table1[[#This Row],[Budget_Sales]],
(Table1[[#This Row],[Actual_Sales]]-Table1[[#This Row],[Budget_Sales]])/ABS(Table1[[#This Row],[Budget_Sales]])
)
)</f>
        <v>0.57027027027027022</v>
      </c>
      <c r="I601" s="5" t="str">
        <f>IF(Table1[[#This Row],[Sales_Var]]&gt;=0,"Above Budget","Below Budget")</f>
        <v>Above Budget</v>
      </c>
      <c r="J601">
        <f>Table1[[#This Row],[Actual_Sales]]-(Table1[[#This Row],[COGS]]+Table1[[#This Row],[Expenses]])</f>
        <v>238</v>
      </c>
      <c r="K601">
        <v>150</v>
      </c>
      <c r="L601">
        <f>Table1[[#This Row],[Actual_Profit]]-Table1[[#This Row],[Budget_Profit]]</f>
        <v>88</v>
      </c>
      <c r="M601" s="5">
        <f>IF(
Table1[[#This Row],[Budget_Profit]]=0,
"",
IF(
Table1[[#This Row],[Budget_Profit]]&gt;0,
(Table1[[#This Row],[Actual_Profit]]-Table1[[#This Row],[Budget_Profit]])/Table1[[#This Row],[Budget_Profit]],
(Table1[[#This Row],[Actual_Profit]]-Table1[[#This Row],[Budget_Profit]])/ABS(Table1[[#This Row],[Budget_Profit]])
)
)</f>
        <v>0.58666666666666667</v>
      </c>
      <c r="N601" s="5" t="str">
        <f>IF(Table1[[#This Row],[Profit_Var]]&gt;=0, "Above Budget", "Below Budget")</f>
        <v>Above Budget</v>
      </c>
      <c r="O601">
        <v>234</v>
      </c>
      <c r="P601">
        <v>150</v>
      </c>
      <c r="Q601">
        <f>Table1[[#This Row],[COGS]]-Table1[[#This Row],[Budget_COGS]]</f>
        <v>84</v>
      </c>
      <c r="R601" s="5">
        <f>IF(
Table1[[#This Row],[Budget_COGS]]=0,
"",
IF(
Table1[[#This Row],[Budget_COGS]]&gt;0,
(Table1[[#This Row],[Budget_COGS]]-Table1[[#This Row],[COGS]]) / Table1[[#This Row],[Budget_COGS]],
(Table1[[#This Row],[Budget_COGS]]-Table1[[#This Row],[COGS]]) / ABS(Table1[[#This Row],[Budget_COGS]])
)
)</f>
        <v>-0.56000000000000005</v>
      </c>
      <c r="S601" s="5" t="str">
        <f>IF(Table1[[#This Row],[COGS _Var]]&gt;=0, "Above Budget", "Below Budget")</f>
        <v>Above Budget</v>
      </c>
      <c r="T601">
        <f>Table1[[#This Row],[Actual_Sales]]-Table1[[#This Row],[COGS]]</f>
        <v>347</v>
      </c>
      <c r="U601">
        <v>220</v>
      </c>
      <c r="V601">
        <f>Table1[[#This Row],[Gross_Margin]]-Table1[[#This Row],[Budget_Margin]]</f>
        <v>127</v>
      </c>
      <c r="W601" s="5">
        <f>IF(
Table1[[#This Row],[Budget_Margin]]=0,
"",
IF(
Table1[[#This Row],[Budget_Margin]]&gt;0,
(Table1[[#This Row],[Gross_Margin]]-Table1[[#This Row],[Budget_Margin]]) / Table1[[#This Row],[Budget_Margin]],
(Table1[[#This Row],[Gross_Margin]]-Table1[[#This Row],[Budget_Margin]]) / ABS(Table1[[#This Row],[Budget_Margin]])
)
)</f>
        <v>0.57727272727272727</v>
      </c>
      <c r="X601" s="5" t="str">
        <f>IF(Table1[[#This Row],[Margin_Var]]&gt;=0, "Above Budget", "Below Budget")</f>
        <v>Above Budget</v>
      </c>
      <c r="Y601" s="5">
        <f>IFERROR(Table1[[#This Row],[Gross_Margin]]/Table1[[#This Row],[Actual_Sales]],0)</f>
        <v>0.59724612736660931</v>
      </c>
      <c r="Z601" s="5">
        <f>Table1[[#This Row],[Actual_Profit]]/Table1[[#This Row],[Actual_Sales]]</f>
        <v>0.40963855421686746</v>
      </c>
      <c r="AA601">
        <v>109</v>
      </c>
      <c r="AB601" s="5">
        <f>IFERROR(Table1[[#This Row],[Expenses]]/Table1[[#This Row],[Actual_Sales]],0)</f>
        <v>0.18760757314974183</v>
      </c>
      <c r="AC601">
        <v>77</v>
      </c>
      <c r="AD601">
        <v>1282</v>
      </c>
      <c r="AE601" s="5">
        <f>IFERROR(Table1[[#This Row],[Inventory]]/Table1[[#This Row],[Actual_Sales]],0)</f>
        <v>2.2065404475043029</v>
      </c>
    </row>
    <row r="602" spans="1:31" x14ac:dyDescent="0.25">
      <c r="A602">
        <v>2443</v>
      </c>
      <c r="B602">
        <v>775</v>
      </c>
      <c r="C602">
        <v>10</v>
      </c>
      <c r="D602" s="2">
        <v>40575</v>
      </c>
      <c r="E602">
        <v>271</v>
      </c>
      <c r="F602">
        <v>220</v>
      </c>
      <c r="G602">
        <f>Table1[[#This Row],[Actual_Sales]]-Table1[[#This Row],[Budget_Sales]]</f>
        <v>51</v>
      </c>
      <c r="H602" s="5">
        <f>IF(
Table1[[#This Row],[Budget_Sales]]=0,
"",
IF(
Table1[[#This Row],[Budget_Sales]]&gt;0,
(Table1[[#This Row],[Actual_Sales]]-Table1[[#This Row],[Budget_Sales]])/Table1[[#This Row],[Budget_Sales]],
(Table1[[#This Row],[Actual_Sales]]-Table1[[#This Row],[Budget_Sales]])/ABS(Table1[[#This Row],[Budget_Sales]])
)
)</f>
        <v>0.23181818181818181</v>
      </c>
      <c r="I602" s="5" t="str">
        <f>IF(Table1[[#This Row],[Sales_Var]]&gt;=0,"Above Budget","Below Budget")</f>
        <v>Above Budget</v>
      </c>
      <c r="J602">
        <f>Table1[[#This Row],[Actual_Sales]]-(Table1[[#This Row],[COGS]]+Table1[[#This Row],[Expenses]])</f>
        <v>111</v>
      </c>
      <c r="K602">
        <v>110</v>
      </c>
      <c r="L602">
        <f>Table1[[#This Row],[Actual_Profit]]-Table1[[#This Row],[Budget_Profit]]</f>
        <v>1</v>
      </c>
      <c r="M602" s="5">
        <f>IF(
Table1[[#This Row],[Budget_Profit]]=0,
"",
IF(
Table1[[#This Row],[Budget_Profit]]&gt;0,
(Table1[[#This Row],[Actual_Profit]]-Table1[[#This Row],[Budget_Profit]])/Table1[[#This Row],[Budget_Profit]],
(Table1[[#This Row],[Actual_Profit]]-Table1[[#This Row],[Budget_Profit]])/ABS(Table1[[#This Row],[Budget_Profit]])
)
)</f>
        <v>9.0909090909090905E-3</v>
      </c>
      <c r="N602" s="5" t="str">
        <f>IF(Table1[[#This Row],[Profit_Var]]&gt;=0, "Above Budget", "Below Budget")</f>
        <v>Above Budget</v>
      </c>
      <c r="O602">
        <v>104</v>
      </c>
      <c r="P602">
        <v>80</v>
      </c>
      <c r="Q602">
        <f>Table1[[#This Row],[COGS]]-Table1[[#This Row],[Budget_COGS]]</f>
        <v>24</v>
      </c>
      <c r="R602" s="5">
        <f>IF(
Table1[[#This Row],[Budget_COGS]]=0,
"",
IF(
Table1[[#This Row],[Budget_COGS]]&gt;0,
(Table1[[#This Row],[Budget_COGS]]-Table1[[#This Row],[COGS]]) / Table1[[#This Row],[Budget_COGS]],
(Table1[[#This Row],[Budget_COGS]]-Table1[[#This Row],[COGS]]) / ABS(Table1[[#This Row],[Budget_COGS]])
)
)</f>
        <v>-0.3</v>
      </c>
      <c r="S602" s="5" t="str">
        <f>IF(Table1[[#This Row],[COGS _Var]]&gt;=0, "Above Budget", "Below Budget")</f>
        <v>Above Budget</v>
      </c>
      <c r="T602">
        <f>Table1[[#This Row],[Actual_Sales]]-Table1[[#This Row],[COGS]]</f>
        <v>167</v>
      </c>
      <c r="U602">
        <v>140</v>
      </c>
      <c r="V602">
        <f>Table1[[#This Row],[Gross_Margin]]-Table1[[#This Row],[Budget_Margin]]</f>
        <v>27</v>
      </c>
      <c r="W602" s="5">
        <f>IF(
Table1[[#This Row],[Budget_Margin]]=0,
"",
IF(
Table1[[#This Row],[Budget_Margin]]&gt;0,
(Table1[[#This Row],[Gross_Margin]]-Table1[[#This Row],[Budget_Margin]]) / Table1[[#This Row],[Budget_Margin]],
(Table1[[#This Row],[Gross_Margin]]-Table1[[#This Row],[Budget_Margin]]) / ABS(Table1[[#This Row],[Budget_Margin]])
)
)</f>
        <v>0.19285714285714287</v>
      </c>
      <c r="X602" s="5" t="str">
        <f>IF(Table1[[#This Row],[Margin_Var]]&gt;=0, "Above Budget", "Below Budget")</f>
        <v>Above Budget</v>
      </c>
      <c r="Y602" s="5">
        <f>IFERROR(Table1[[#This Row],[Gross_Margin]]/Table1[[#This Row],[Actual_Sales]],0)</f>
        <v>0.6162361623616236</v>
      </c>
      <c r="Z602" s="5">
        <f>Table1[[#This Row],[Actual_Profit]]/Table1[[#This Row],[Actual_Sales]]</f>
        <v>0.40959409594095941</v>
      </c>
      <c r="AA602">
        <v>56</v>
      </c>
      <c r="AB602" s="5">
        <f>IFERROR(Table1[[#This Row],[Expenses]]/Table1[[#This Row],[Actual_Sales]],0)</f>
        <v>0.20664206642066421</v>
      </c>
      <c r="AC602">
        <v>33</v>
      </c>
      <c r="AD602">
        <v>596</v>
      </c>
      <c r="AE602" s="5">
        <f>IFERROR(Table1[[#This Row],[Inventory]]/Table1[[#This Row],[Actual_Sales]],0)</f>
        <v>2.1992619926199262</v>
      </c>
    </row>
    <row r="603" spans="1:31" x14ac:dyDescent="0.25">
      <c r="A603">
        <v>2510</v>
      </c>
      <c r="B603">
        <v>347</v>
      </c>
      <c r="C603">
        <v>7</v>
      </c>
      <c r="D603" s="2">
        <v>40603</v>
      </c>
      <c r="E603">
        <v>557</v>
      </c>
      <c r="F603">
        <v>510</v>
      </c>
      <c r="G603">
        <f>Table1[[#This Row],[Actual_Sales]]-Table1[[#This Row],[Budget_Sales]]</f>
        <v>47</v>
      </c>
      <c r="H603" s="5">
        <f>IF(
Table1[[#This Row],[Budget_Sales]]=0,
"",
IF(
Table1[[#This Row],[Budget_Sales]]&gt;0,
(Table1[[#This Row],[Actual_Sales]]-Table1[[#This Row],[Budget_Sales]])/Table1[[#This Row],[Budget_Sales]],
(Table1[[#This Row],[Actual_Sales]]-Table1[[#This Row],[Budget_Sales]])/ABS(Table1[[#This Row],[Budget_Sales]])
)
)</f>
        <v>9.2156862745098045E-2</v>
      </c>
      <c r="I603" s="5" t="str">
        <f>IF(Table1[[#This Row],[Sales_Var]]&gt;=0,"Above Budget","Below Budget")</f>
        <v>Above Budget</v>
      </c>
      <c r="J603">
        <f>Table1[[#This Row],[Actual_Sales]]-(Table1[[#This Row],[COGS]]+Table1[[#This Row],[Expenses]])</f>
        <v>228</v>
      </c>
      <c r="K603">
        <v>210</v>
      </c>
      <c r="L603">
        <f>Table1[[#This Row],[Actual_Profit]]-Table1[[#This Row],[Budget_Profit]]</f>
        <v>18</v>
      </c>
      <c r="M603" s="5">
        <f>IF(
Table1[[#This Row],[Budget_Profit]]=0,
"",
IF(
Table1[[#This Row],[Budget_Profit]]&gt;0,
(Table1[[#This Row],[Actual_Profit]]-Table1[[#This Row],[Budget_Profit]])/Table1[[#This Row],[Budget_Profit]],
(Table1[[#This Row],[Actual_Profit]]-Table1[[#This Row],[Budget_Profit]])/ABS(Table1[[#This Row],[Budget_Profit]])
)
)</f>
        <v>8.5714285714285715E-2</v>
      </c>
      <c r="N603" s="5" t="str">
        <f>IF(Table1[[#This Row],[Profit_Var]]&gt;=0, "Above Budget", "Below Budget")</f>
        <v>Above Budget</v>
      </c>
      <c r="O603">
        <v>239</v>
      </c>
      <c r="P603">
        <v>220</v>
      </c>
      <c r="Q603">
        <f>Table1[[#This Row],[COGS]]-Table1[[#This Row],[Budget_COGS]]</f>
        <v>19</v>
      </c>
      <c r="R603" s="5">
        <f>IF(
Table1[[#This Row],[Budget_COGS]]=0,
"",
IF(
Table1[[#This Row],[Budget_COGS]]&gt;0,
(Table1[[#This Row],[Budget_COGS]]-Table1[[#This Row],[COGS]]) / Table1[[#This Row],[Budget_COGS]],
(Table1[[#This Row],[Budget_COGS]]-Table1[[#This Row],[COGS]]) / ABS(Table1[[#This Row],[Budget_COGS]])
)
)</f>
        <v>-8.6363636363636365E-2</v>
      </c>
      <c r="S603" s="5" t="str">
        <f>IF(Table1[[#This Row],[COGS _Var]]&gt;=0, "Above Budget", "Below Budget")</f>
        <v>Above Budget</v>
      </c>
      <c r="T603">
        <f>Table1[[#This Row],[Actual_Sales]]-Table1[[#This Row],[COGS]]</f>
        <v>318</v>
      </c>
      <c r="U603">
        <v>290</v>
      </c>
      <c r="V603">
        <f>Table1[[#This Row],[Gross_Margin]]-Table1[[#This Row],[Budget_Margin]]</f>
        <v>28</v>
      </c>
      <c r="W603" s="5">
        <f>IF(
Table1[[#This Row],[Budget_Margin]]=0,
"",
IF(
Table1[[#This Row],[Budget_Margin]]&gt;0,
(Table1[[#This Row],[Gross_Margin]]-Table1[[#This Row],[Budget_Margin]]) / Table1[[#This Row],[Budget_Margin]],
(Table1[[#This Row],[Gross_Margin]]-Table1[[#This Row],[Budget_Margin]]) / ABS(Table1[[#This Row],[Budget_Margin]])
)
)</f>
        <v>9.6551724137931033E-2</v>
      </c>
      <c r="X603" s="5" t="str">
        <f>IF(Table1[[#This Row],[Margin_Var]]&gt;=0, "Above Budget", "Below Budget")</f>
        <v>Above Budget</v>
      </c>
      <c r="Y603" s="5">
        <f>IFERROR(Table1[[#This Row],[Gross_Margin]]/Table1[[#This Row],[Actual_Sales]],0)</f>
        <v>0.57091561938958713</v>
      </c>
      <c r="Z603" s="5">
        <f>Table1[[#This Row],[Actual_Profit]]/Table1[[#This Row],[Actual_Sales]]</f>
        <v>0.40933572710951527</v>
      </c>
      <c r="AA603">
        <v>90</v>
      </c>
      <c r="AB603" s="5">
        <f>IFERROR(Table1[[#This Row],[Expenses]]/Table1[[#This Row],[Actual_Sales]],0)</f>
        <v>0.1615798922800718</v>
      </c>
      <c r="AC603">
        <v>66</v>
      </c>
      <c r="AD603">
        <v>1260</v>
      </c>
      <c r="AE603" s="5">
        <f>IFERROR(Table1[[#This Row],[Inventory]]/Table1[[#This Row],[Actual_Sales]],0)</f>
        <v>2.2621184919210053</v>
      </c>
    </row>
    <row r="604" spans="1:31" x14ac:dyDescent="0.25">
      <c r="A604">
        <v>3094</v>
      </c>
      <c r="B604">
        <v>530</v>
      </c>
      <c r="C604">
        <v>2</v>
      </c>
      <c r="D604" s="2">
        <v>40695</v>
      </c>
      <c r="E604">
        <v>882</v>
      </c>
      <c r="F604">
        <v>1110</v>
      </c>
      <c r="G604">
        <f>Table1[[#This Row],[Actual_Sales]]-Table1[[#This Row],[Budget_Sales]]</f>
        <v>-228</v>
      </c>
      <c r="H604" s="5">
        <f>IF(
Table1[[#This Row],[Budget_Sales]]=0,
"",
IF(
Table1[[#This Row],[Budget_Sales]]&gt;0,
(Table1[[#This Row],[Actual_Sales]]-Table1[[#This Row],[Budget_Sales]])/Table1[[#This Row],[Budget_Sales]],
(Table1[[#This Row],[Actual_Sales]]-Table1[[#This Row],[Budget_Sales]])/ABS(Table1[[#This Row],[Budget_Sales]])
)
)</f>
        <v>-0.20540540540540542</v>
      </c>
      <c r="I604" s="5" t="str">
        <f>IF(Table1[[#This Row],[Sales_Var]]&gt;=0,"Above Budget","Below Budget")</f>
        <v>Below Budget</v>
      </c>
      <c r="J604">
        <f>Table1[[#This Row],[Actual_Sales]]-(Table1[[#This Row],[COGS]]+Table1[[#This Row],[Expenses]])</f>
        <v>361</v>
      </c>
      <c r="K604">
        <v>500</v>
      </c>
      <c r="L604">
        <f>Table1[[#This Row],[Actual_Profit]]-Table1[[#This Row],[Budget_Profit]]</f>
        <v>-139</v>
      </c>
      <c r="M604" s="5">
        <f>IF(
Table1[[#This Row],[Budget_Profit]]=0,
"",
IF(
Table1[[#This Row],[Budget_Profit]]&gt;0,
(Table1[[#This Row],[Actual_Profit]]-Table1[[#This Row],[Budget_Profit]])/Table1[[#This Row],[Budget_Profit]],
(Table1[[#This Row],[Actual_Profit]]-Table1[[#This Row],[Budget_Profit]])/ABS(Table1[[#This Row],[Budget_Profit]])
)
)</f>
        <v>-0.27800000000000002</v>
      </c>
      <c r="N604" s="5" t="str">
        <f>IF(Table1[[#This Row],[Profit_Var]]&gt;=0, "Above Budget", "Below Budget")</f>
        <v>Below Budget</v>
      </c>
      <c r="O604">
        <v>356</v>
      </c>
      <c r="P604">
        <v>440</v>
      </c>
      <c r="Q604">
        <f>Table1[[#This Row],[COGS]]-Table1[[#This Row],[Budget_COGS]]</f>
        <v>-84</v>
      </c>
      <c r="R604" s="5">
        <f>IF(
Table1[[#This Row],[Budget_COGS]]=0,
"",
IF(
Table1[[#This Row],[Budget_COGS]]&gt;0,
(Table1[[#This Row],[Budget_COGS]]-Table1[[#This Row],[COGS]]) / Table1[[#This Row],[Budget_COGS]],
(Table1[[#This Row],[Budget_COGS]]-Table1[[#This Row],[COGS]]) / ABS(Table1[[#This Row],[Budget_COGS]])
)
)</f>
        <v>0.19090909090909092</v>
      </c>
      <c r="S604" s="5" t="str">
        <f>IF(Table1[[#This Row],[COGS _Var]]&gt;=0, "Above Budget", "Below Budget")</f>
        <v>Below Budget</v>
      </c>
      <c r="T604">
        <f>Table1[[#This Row],[Actual_Sales]]-Table1[[#This Row],[COGS]]</f>
        <v>526</v>
      </c>
      <c r="U604">
        <v>670</v>
      </c>
      <c r="V604">
        <f>Table1[[#This Row],[Gross_Margin]]-Table1[[#This Row],[Budget_Margin]]</f>
        <v>-144</v>
      </c>
      <c r="W604" s="5">
        <f>IF(
Table1[[#This Row],[Budget_Margin]]=0,
"",
IF(
Table1[[#This Row],[Budget_Margin]]&gt;0,
(Table1[[#This Row],[Gross_Margin]]-Table1[[#This Row],[Budget_Margin]]) / Table1[[#This Row],[Budget_Margin]],
(Table1[[#This Row],[Gross_Margin]]-Table1[[#This Row],[Budget_Margin]]) / ABS(Table1[[#This Row],[Budget_Margin]])
)
)</f>
        <v>-0.21492537313432836</v>
      </c>
      <c r="X604" s="5" t="str">
        <f>IF(Table1[[#This Row],[Margin_Var]]&gt;=0, "Above Budget", "Below Budget")</f>
        <v>Below Budget</v>
      </c>
      <c r="Y604" s="5">
        <f>IFERROR(Table1[[#This Row],[Gross_Margin]]/Table1[[#This Row],[Actual_Sales]],0)</f>
        <v>0.59637188208616776</v>
      </c>
      <c r="Z604" s="5">
        <f>Table1[[#This Row],[Actual_Profit]]/Table1[[#This Row],[Actual_Sales]]</f>
        <v>0.40929705215419498</v>
      </c>
      <c r="AA604">
        <v>165</v>
      </c>
      <c r="AB604" s="5">
        <f>IFERROR(Table1[[#This Row],[Expenses]]/Table1[[#This Row],[Actual_Sales]],0)</f>
        <v>0.1870748299319728</v>
      </c>
      <c r="AC604">
        <v>124</v>
      </c>
      <c r="AD604">
        <v>2476</v>
      </c>
      <c r="AE604" s="5">
        <f>IFERROR(Table1[[#This Row],[Inventory]]/Table1[[#This Row],[Actual_Sales]],0)</f>
        <v>2.8072562358276643</v>
      </c>
    </row>
    <row r="605" spans="1:31" x14ac:dyDescent="0.25">
      <c r="A605">
        <v>3165</v>
      </c>
      <c r="B605">
        <v>917</v>
      </c>
      <c r="C605">
        <v>2</v>
      </c>
      <c r="D605" s="2">
        <v>40695</v>
      </c>
      <c r="E605">
        <v>882</v>
      </c>
      <c r="F605">
        <v>840</v>
      </c>
      <c r="G605">
        <f>Table1[[#This Row],[Actual_Sales]]-Table1[[#This Row],[Budget_Sales]]</f>
        <v>42</v>
      </c>
      <c r="H605" s="5">
        <f>IF(
Table1[[#This Row],[Budget_Sales]]=0,
"",
IF(
Table1[[#This Row],[Budget_Sales]]&gt;0,
(Table1[[#This Row],[Actual_Sales]]-Table1[[#This Row],[Budget_Sales]])/Table1[[#This Row],[Budget_Sales]],
(Table1[[#This Row],[Actual_Sales]]-Table1[[#This Row],[Budget_Sales]])/ABS(Table1[[#This Row],[Budget_Sales]])
)
)</f>
        <v>0.05</v>
      </c>
      <c r="I605" s="5" t="str">
        <f>IF(Table1[[#This Row],[Sales_Var]]&gt;=0,"Above Budget","Below Budget")</f>
        <v>Above Budget</v>
      </c>
      <c r="J605">
        <f>Table1[[#This Row],[Actual_Sales]]-(Table1[[#This Row],[COGS]]+Table1[[#This Row],[Expenses]])</f>
        <v>361</v>
      </c>
      <c r="K605">
        <v>350</v>
      </c>
      <c r="L605">
        <f>Table1[[#This Row],[Actual_Profit]]-Table1[[#This Row],[Budget_Profit]]</f>
        <v>11</v>
      </c>
      <c r="M605" s="5">
        <f>IF(
Table1[[#This Row],[Budget_Profit]]=0,
"",
IF(
Table1[[#This Row],[Budget_Profit]]&gt;0,
(Table1[[#This Row],[Actual_Profit]]-Table1[[#This Row],[Budget_Profit]])/Table1[[#This Row],[Budget_Profit]],
(Table1[[#This Row],[Actual_Profit]]-Table1[[#This Row],[Budget_Profit]])/ABS(Table1[[#This Row],[Budget_Profit]])
)
)</f>
        <v>3.1428571428571431E-2</v>
      </c>
      <c r="N605" s="5" t="str">
        <f>IF(Table1[[#This Row],[Profit_Var]]&gt;=0, "Above Budget", "Below Budget")</f>
        <v>Above Budget</v>
      </c>
      <c r="O605">
        <v>356</v>
      </c>
      <c r="P605">
        <v>340</v>
      </c>
      <c r="Q605">
        <f>Table1[[#This Row],[COGS]]-Table1[[#This Row],[Budget_COGS]]</f>
        <v>16</v>
      </c>
      <c r="R605" s="5">
        <f>IF(
Table1[[#This Row],[Budget_COGS]]=0,
"",
IF(
Table1[[#This Row],[Budget_COGS]]&gt;0,
(Table1[[#This Row],[Budget_COGS]]-Table1[[#This Row],[COGS]]) / Table1[[#This Row],[Budget_COGS]],
(Table1[[#This Row],[Budget_COGS]]-Table1[[#This Row],[COGS]]) / ABS(Table1[[#This Row],[Budget_COGS]])
)
)</f>
        <v>-4.7058823529411764E-2</v>
      </c>
      <c r="S605" s="5" t="str">
        <f>IF(Table1[[#This Row],[COGS _Var]]&gt;=0, "Above Budget", "Below Budget")</f>
        <v>Above Budget</v>
      </c>
      <c r="T605">
        <f>Table1[[#This Row],[Actual_Sales]]-Table1[[#This Row],[COGS]]</f>
        <v>526</v>
      </c>
      <c r="U605">
        <v>500</v>
      </c>
      <c r="V605">
        <f>Table1[[#This Row],[Gross_Margin]]-Table1[[#This Row],[Budget_Margin]]</f>
        <v>26</v>
      </c>
      <c r="W605" s="5">
        <f>IF(
Table1[[#This Row],[Budget_Margin]]=0,
"",
IF(
Table1[[#This Row],[Budget_Margin]]&gt;0,
(Table1[[#This Row],[Gross_Margin]]-Table1[[#This Row],[Budget_Margin]]) / Table1[[#This Row],[Budget_Margin]],
(Table1[[#This Row],[Gross_Margin]]-Table1[[#This Row],[Budget_Margin]]) / ABS(Table1[[#This Row],[Budget_Margin]])
)
)</f>
        <v>5.1999999999999998E-2</v>
      </c>
      <c r="X605" s="5" t="str">
        <f>IF(Table1[[#This Row],[Margin_Var]]&gt;=0, "Above Budget", "Below Budget")</f>
        <v>Above Budget</v>
      </c>
      <c r="Y605" s="5">
        <f>IFERROR(Table1[[#This Row],[Gross_Margin]]/Table1[[#This Row],[Actual_Sales]],0)</f>
        <v>0.59637188208616776</v>
      </c>
      <c r="Z605" s="5">
        <f>Table1[[#This Row],[Actual_Profit]]/Table1[[#This Row],[Actual_Sales]]</f>
        <v>0.40929705215419498</v>
      </c>
      <c r="AA605">
        <v>165</v>
      </c>
      <c r="AB605" s="5">
        <f>IFERROR(Table1[[#This Row],[Expenses]]/Table1[[#This Row],[Actual_Sales]],0)</f>
        <v>0.1870748299319728</v>
      </c>
      <c r="AC605">
        <v>124</v>
      </c>
      <c r="AD605">
        <v>2476</v>
      </c>
      <c r="AE605" s="5">
        <f>IFERROR(Table1[[#This Row],[Inventory]]/Table1[[#This Row],[Actual_Sales]],0)</f>
        <v>2.8072562358276643</v>
      </c>
    </row>
    <row r="606" spans="1:31" x14ac:dyDescent="0.25">
      <c r="A606">
        <v>3902</v>
      </c>
      <c r="B606">
        <v>213</v>
      </c>
      <c r="C606">
        <v>6</v>
      </c>
      <c r="D606" s="2">
        <v>40848</v>
      </c>
      <c r="E606">
        <v>567</v>
      </c>
      <c r="F606">
        <v>510</v>
      </c>
      <c r="G606">
        <f>Table1[[#This Row],[Actual_Sales]]-Table1[[#This Row],[Budget_Sales]]</f>
        <v>57</v>
      </c>
      <c r="H606" s="5">
        <f>IF(
Table1[[#This Row],[Budget_Sales]]=0,
"",
IF(
Table1[[#This Row],[Budget_Sales]]&gt;0,
(Table1[[#This Row],[Actual_Sales]]-Table1[[#This Row],[Budget_Sales]])/Table1[[#This Row],[Budget_Sales]],
(Table1[[#This Row],[Actual_Sales]]-Table1[[#This Row],[Budget_Sales]])/ABS(Table1[[#This Row],[Budget_Sales]])
)
)</f>
        <v>0.11176470588235295</v>
      </c>
      <c r="I606" s="5" t="str">
        <f>IF(Table1[[#This Row],[Sales_Var]]&gt;=0,"Above Budget","Below Budget")</f>
        <v>Above Budget</v>
      </c>
      <c r="J606">
        <f>Table1[[#This Row],[Actual_Sales]]-(Table1[[#This Row],[COGS]]+Table1[[#This Row],[Expenses]])</f>
        <v>232</v>
      </c>
      <c r="K606">
        <v>190</v>
      </c>
      <c r="L606">
        <f>Table1[[#This Row],[Actual_Profit]]-Table1[[#This Row],[Budget_Profit]]</f>
        <v>42</v>
      </c>
      <c r="M606" s="5">
        <f>IF(
Table1[[#This Row],[Budget_Profit]]=0,
"",
IF(
Table1[[#This Row],[Budget_Profit]]&gt;0,
(Table1[[#This Row],[Actual_Profit]]-Table1[[#This Row],[Budget_Profit]])/Table1[[#This Row],[Budget_Profit]],
(Table1[[#This Row],[Actual_Profit]]-Table1[[#This Row],[Budget_Profit]])/ABS(Table1[[#This Row],[Budget_Profit]])
)
)</f>
        <v>0.22105263157894736</v>
      </c>
      <c r="N606" s="5" t="str">
        <f>IF(Table1[[#This Row],[Profit_Var]]&gt;=0, "Above Budget", "Below Budget")</f>
        <v>Above Budget</v>
      </c>
      <c r="O606">
        <v>228</v>
      </c>
      <c r="P606">
        <v>220</v>
      </c>
      <c r="Q606">
        <f>Table1[[#This Row],[COGS]]-Table1[[#This Row],[Budget_COGS]]</f>
        <v>8</v>
      </c>
      <c r="R606" s="5">
        <f>IF(
Table1[[#This Row],[Budget_COGS]]=0,
"",
IF(
Table1[[#This Row],[Budget_COGS]]&gt;0,
(Table1[[#This Row],[Budget_COGS]]-Table1[[#This Row],[COGS]]) / Table1[[#This Row],[Budget_COGS]],
(Table1[[#This Row],[Budget_COGS]]-Table1[[#This Row],[COGS]]) / ABS(Table1[[#This Row],[Budget_COGS]])
)
)</f>
        <v>-3.6363636363636362E-2</v>
      </c>
      <c r="S606" s="5" t="str">
        <f>IF(Table1[[#This Row],[COGS _Var]]&gt;=0, "Above Budget", "Below Budget")</f>
        <v>Above Budget</v>
      </c>
      <c r="T606">
        <f>Table1[[#This Row],[Actual_Sales]]-Table1[[#This Row],[COGS]]</f>
        <v>339</v>
      </c>
      <c r="U606">
        <v>290</v>
      </c>
      <c r="V606">
        <f>Table1[[#This Row],[Gross_Margin]]-Table1[[#This Row],[Budget_Margin]]</f>
        <v>49</v>
      </c>
      <c r="W606" s="5">
        <f>IF(
Table1[[#This Row],[Budget_Margin]]=0,
"",
IF(
Table1[[#This Row],[Budget_Margin]]&gt;0,
(Table1[[#This Row],[Gross_Margin]]-Table1[[#This Row],[Budget_Margin]]) / Table1[[#This Row],[Budget_Margin]],
(Table1[[#This Row],[Gross_Margin]]-Table1[[#This Row],[Budget_Margin]]) / ABS(Table1[[#This Row],[Budget_Margin]])
)
)</f>
        <v>0.16896551724137931</v>
      </c>
      <c r="X606" s="5" t="str">
        <f>IF(Table1[[#This Row],[Margin_Var]]&gt;=0, "Above Budget", "Below Budget")</f>
        <v>Above Budget</v>
      </c>
      <c r="Y606" s="5">
        <f>IFERROR(Table1[[#This Row],[Gross_Margin]]/Table1[[#This Row],[Actual_Sales]],0)</f>
        <v>0.59788359788359791</v>
      </c>
      <c r="Z606" s="5">
        <f>Table1[[#This Row],[Actual_Profit]]/Table1[[#This Row],[Actual_Sales]]</f>
        <v>0.40917107583774248</v>
      </c>
      <c r="AA606">
        <v>107</v>
      </c>
      <c r="AB606" s="5">
        <f>IFERROR(Table1[[#This Row],[Expenses]]/Table1[[#This Row],[Actual_Sales]],0)</f>
        <v>0.18871252204585537</v>
      </c>
      <c r="AC606">
        <v>75</v>
      </c>
      <c r="AD606">
        <v>1691</v>
      </c>
      <c r="AE606" s="5">
        <f>IFERROR(Table1[[#This Row],[Inventory]]/Table1[[#This Row],[Actual_Sales]],0)</f>
        <v>2.9823633156966491</v>
      </c>
    </row>
    <row r="607" spans="1:31" x14ac:dyDescent="0.25">
      <c r="A607">
        <v>2348</v>
      </c>
      <c r="B607">
        <v>435</v>
      </c>
      <c r="C607">
        <v>4</v>
      </c>
      <c r="D607" s="2">
        <v>40575</v>
      </c>
      <c r="E607">
        <v>110</v>
      </c>
      <c r="F607">
        <v>90</v>
      </c>
      <c r="G607">
        <f>Table1[[#This Row],[Actual_Sales]]-Table1[[#This Row],[Budget_Sales]]</f>
        <v>20</v>
      </c>
      <c r="H607" s="5">
        <f>IF(
Table1[[#This Row],[Budget_Sales]]=0,
"",
IF(
Table1[[#This Row],[Budget_Sales]]&gt;0,
(Table1[[#This Row],[Actual_Sales]]-Table1[[#This Row],[Budget_Sales]])/Table1[[#This Row],[Budget_Sales]],
(Table1[[#This Row],[Actual_Sales]]-Table1[[#This Row],[Budget_Sales]])/ABS(Table1[[#This Row],[Budget_Sales]])
)
)</f>
        <v>0.22222222222222221</v>
      </c>
      <c r="I607" s="5" t="str">
        <f>IF(Table1[[#This Row],[Sales_Var]]&gt;=0,"Above Budget","Below Budget")</f>
        <v>Above Budget</v>
      </c>
      <c r="J607">
        <f>Table1[[#This Row],[Actual_Sales]]-(Table1[[#This Row],[COGS]]+Table1[[#This Row],[Expenses]])</f>
        <v>45</v>
      </c>
      <c r="K607">
        <v>30</v>
      </c>
      <c r="L607">
        <f>Table1[[#This Row],[Actual_Profit]]-Table1[[#This Row],[Budget_Profit]]</f>
        <v>15</v>
      </c>
      <c r="M607" s="5">
        <f>IF(
Table1[[#This Row],[Budget_Profit]]=0,
"",
IF(
Table1[[#This Row],[Budget_Profit]]&gt;0,
(Table1[[#This Row],[Actual_Profit]]-Table1[[#This Row],[Budget_Profit]])/Table1[[#This Row],[Budget_Profit]],
(Table1[[#This Row],[Actual_Profit]]-Table1[[#This Row],[Budget_Profit]])/ABS(Table1[[#This Row],[Budget_Profit]])
)
)</f>
        <v>0.5</v>
      </c>
      <c r="N607" s="5" t="str">
        <f>IF(Table1[[#This Row],[Profit_Var]]&gt;=0, "Above Budget", "Below Budget")</f>
        <v>Above Budget</v>
      </c>
      <c r="O607">
        <v>42</v>
      </c>
      <c r="P607">
        <v>40</v>
      </c>
      <c r="Q607">
        <f>Table1[[#This Row],[COGS]]-Table1[[#This Row],[Budget_COGS]]</f>
        <v>2</v>
      </c>
      <c r="R607" s="5">
        <f>IF(
Table1[[#This Row],[Budget_COGS]]=0,
"",
IF(
Table1[[#This Row],[Budget_COGS]]&gt;0,
(Table1[[#This Row],[Budget_COGS]]-Table1[[#This Row],[COGS]]) / Table1[[#This Row],[Budget_COGS]],
(Table1[[#This Row],[Budget_COGS]]-Table1[[#This Row],[COGS]]) / ABS(Table1[[#This Row],[Budget_COGS]])
)
)</f>
        <v>-0.05</v>
      </c>
      <c r="S607" s="5" t="str">
        <f>IF(Table1[[#This Row],[COGS _Var]]&gt;=0, "Above Budget", "Below Budget")</f>
        <v>Above Budget</v>
      </c>
      <c r="T607">
        <f>Table1[[#This Row],[Actual_Sales]]-Table1[[#This Row],[COGS]]</f>
        <v>68</v>
      </c>
      <c r="U607">
        <v>50</v>
      </c>
      <c r="V607">
        <f>Table1[[#This Row],[Gross_Margin]]-Table1[[#This Row],[Budget_Margin]]</f>
        <v>18</v>
      </c>
      <c r="W607" s="5">
        <f>IF(
Table1[[#This Row],[Budget_Margin]]=0,
"",
IF(
Table1[[#This Row],[Budget_Margin]]&gt;0,
(Table1[[#This Row],[Gross_Margin]]-Table1[[#This Row],[Budget_Margin]]) / Table1[[#This Row],[Budget_Margin]],
(Table1[[#This Row],[Gross_Margin]]-Table1[[#This Row],[Budget_Margin]]) / ABS(Table1[[#This Row],[Budget_Margin]])
)
)</f>
        <v>0.36</v>
      </c>
      <c r="X607" s="5" t="str">
        <f>IF(Table1[[#This Row],[Margin_Var]]&gt;=0, "Above Budget", "Below Budget")</f>
        <v>Above Budget</v>
      </c>
      <c r="Y607" s="5">
        <f>IFERROR(Table1[[#This Row],[Gross_Margin]]/Table1[[#This Row],[Actual_Sales]],0)</f>
        <v>0.61818181818181817</v>
      </c>
      <c r="Z607" s="5">
        <f>Table1[[#This Row],[Actual_Profit]]/Table1[[#This Row],[Actual_Sales]]</f>
        <v>0.40909090909090912</v>
      </c>
      <c r="AA607">
        <v>23</v>
      </c>
      <c r="AB607" s="5">
        <f>IFERROR(Table1[[#This Row],[Expenses]]/Table1[[#This Row],[Actual_Sales]],0)</f>
        <v>0.20909090909090908</v>
      </c>
      <c r="AC607">
        <v>11</v>
      </c>
      <c r="AD607">
        <v>771</v>
      </c>
      <c r="AE607" s="5">
        <f>IFERROR(Table1[[#This Row],[Inventory]]/Table1[[#This Row],[Actual_Sales]],0)</f>
        <v>7.0090909090909088</v>
      </c>
    </row>
    <row r="608" spans="1:31" x14ac:dyDescent="0.25">
      <c r="A608">
        <v>2409</v>
      </c>
      <c r="B608">
        <v>636</v>
      </c>
      <c r="C608">
        <v>6</v>
      </c>
      <c r="D608" s="2">
        <v>40575</v>
      </c>
      <c r="E608">
        <v>110</v>
      </c>
      <c r="F608">
        <v>120</v>
      </c>
      <c r="G608">
        <f>Table1[[#This Row],[Actual_Sales]]-Table1[[#This Row],[Budget_Sales]]</f>
        <v>-10</v>
      </c>
      <c r="H608" s="5">
        <f>IF(
Table1[[#This Row],[Budget_Sales]]=0,
"",
IF(
Table1[[#This Row],[Budget_Sales]]&gt;0,
(Table1[[#This Row],[Actual_Sales]]-Table1[[#This Row],[Budget_Sales]])/Table1[[#This Row],[Budget_Sales]],
(Table1[[#This Row],[Actual_Sales]]-Table1[[#This Row],[Budget_Sales]])/ABS(Table1[[#This Row],[Budget_Sales]])
)
)</f>
        <v>-8.3333333333333329E-2</v>
      </c>
      <c r="I608" s="5" t="str">
        <f>IF(Table1[[#This Row],[Sales_Var]]&gt;=0,"Above Budget","Below Budget")</f>
        <v>Below Budget</v>
      </c>
      <c r="J608">
        <f>Table1[[#This Row],[Actual_Sales]]-(Table1[[#This Row],[COGS]]+Table1[[#This Row],[Expenses]])</f>
        <v>45</v>
      </c>
      <c r="K608">
        <v>60</v>
      </c>
      <c r="L608">
        <f>Table1[[#This Row],[Actual_Profit]]-Table1[[#This Row],[Budget_Profit]]</f>
        <v>-15</v>
      </c>
      <c r="M608" s="5">
        <f>IF(
Table1[[#This Row],[Budget_Profit]]=0,
"",
IF(
Table1[[#This Row],[Budget_Profit]]&gt;0,
(Table1[[#This Row],[Actual_Profit]]-Table1[[#This Row],[Budget_Profit]])/Table1[[#This Row],[Budget_Profit]],
(Table1[[#This Row],[Actual_Profit]]-Table1[[#This Row],[Budget_Profit]])/ABS(Table1[[#This Row],[Budget_Profit]])
)
)</f>
        <v>-0.25</v>
      </c>
      <c r="N608" s="5" t="str">
        <f>IF(Table1[[#This Row],[Profit_Var]]&gt;=0, "Above Budget", "Below Budget")</f>
        <v>Below Budget</v>
      </c>
      <c r="O608">
        <v>42</v>
      </c>
      <c r="P608">
        <v>40</v>
      </c>
      <c r="Q608">
        <f>Table1[[#This Row],[COGS]]-Table1[[#This Row],[Budget_COGS]]</f>
        <v>2</v>
      </c>
      <c r="R608" s="5">
        <f>IF(
Table1[[#This Row],[Budget_COGS]]=0,
"",
IF(
Table1[[#This Row],[Budget_COGS]]&gt;0,
(Table1[[#This Row],[Budget_COGS]]-Table1[[#This Row],[COGS]]) / Table1[[#This Row],[Budget_COGS]],
(Table1[[#This Row],[Budget_COGS]]-Table1[[#This Row],[COGS]]) / ABS(Table1[[#This Row],[Budget_COGS]])
)
)</f>
        <v>-0.05</v>
      </c>
      <c r="S608" s="5" t="str">
        <f>IF(Table1[[#This Row],[COGS _Var]]&gt;=0, "Above Budget", "Below Budget")</f>
        <v>Above Budget</v>
      </c>
      <c r="T608">
        <f>Table1[[#This Row],[Actual_Sales]]-Table1[[#This Row],[COGS]]</f>
        <v>68</v>
      </c>
      <c r="U608">
        <v>80</v>
      </c>
      <c r="V608">
        <f>Table1[[#This Row],[Gross_Margin]]-Table1[[#This Row],[Budget_Margin]]</f>
        <v>-12</v>
      </c>
      <c r="W608" s="5">
        <f>IF(
Table1[[#This Row],[Budget_Margin]]=0,
"",
IF(
Table1[[#This Row],[Budget_Margin]]&gt;0,
(Table1[[#This Row],[Gross_Margin]]-Table1[[#This Row],[Budget_Margin]]) / Table1[[#This Row],[Budget_Margin]],
(Table1[[#This Row],[Gross_Margin]]-Table1[[#This Row],[Budget_Margin]]) / ABS(Table1[[#This Row],[Budget_Margin]])
)
)</f>
        <v>-0.15</v>
      </c>
      <c r="X608" s="5" t="str">
        <f>IF(Table1[[#This Row],[Margin_Var]]&gt;=0, "Above Budget", "Below Budget")</f>
        <v>Below Budget</v>
      </c>
      <c r="Y608" s="5">
        <f>IFERROR(Table1[[#This Row],[Gross_Margin]]/Table1[[#This Row],[Actual_Sales]],0)</f>
        <v>0.61818181818181817</v>
      </c>
      <c r="Z608" s="5">
        <f>Table1[[#This Row],[Actual_Profit]]/Table1[[#This Row],[Actual_Sales]]</f>
        <v>0.40909090909090912</v>
      </c>
      <c r="AA608">
        <v>23</v>
      </c>
      <c r="AB608" s="5">
        <f>IFERROR(Table1[[#This Row],[Expenses]]/Table1[[#This Row],[Actual_Sales]],0)</f>
        <v>0.20909090909090908</v>
      </c>
      <c r="AC608">
        <v>11</v>
      </c>
      <c r="AD608">
        <v>771</v>
      </c>
      <c r="AE608" s="5">
        <f>IFERROR(Table1[[#This Row],[Inventory]]/Table1[[#This Row],[Actual_Sales]],0)</f>
        <v>7.0090909090909088</v>
      </c>
    </row>
    <row r="609" spans="1:31" x14ac:dyDescent="0.25">
      <c r="A609">
        <v>1295</v>
      </c>
      <c r="B609">
        <v>504</v>
      </c>
      <c r="C609">
        <v>3</v>
      </c>
      <c r="D609" s="2">
        <v>40391</v>
      </c>
      <c r="E609">
        <v>154</v>
      </c>
      <c r="F609">
        <v>190</v>
      </c>
      <c r="G609">
        <f>Table1[[#This Row],[Actual_Sales]]-Table1[[#This Row],[Budget_Sales]]</f>
        <v>-36</v>
      </c>
      <c r="H609" s="5">
        <f>IF(
Table1[[#This Row],[Budget_Sales]]=0,
"",
IF(
Table1[[#This Row],[Budget_Sales]]&gt;0,
(Table1[[#This Row],[Actual_Sales]]-Table1[[#This Row],[Budget_Sales]])/Table1[[#This Row],[Budget_Sales]],
(Table1[[#This Row],[Actual_Sales]]-Table1[[#This Row],[Budget_Sales]])/ABS(Table1[[#This Row],[Budget_Sales]])
)
)</f>
        <v>-0.18947368421052632</v>
      </c>
      <c r="I609" s="5" t="str">
        <f>IF(Table1[[#This Row],[Sales_Var]]&gt;=0,"Above Budget","Below Budget")</f>
        <v>Below Budget</v>
      </c>
      <c r="J609">
        <f>Table1[[#This Row],[Actual_Sales]]-(Table1[[#This Row],[COGS]]+Table1[[#This Row],[Expenses]])</f>
        <v>63</v>
      </c>
      <c r="K609">
        <v>100</v>
      </c>
      <c r="L609">
        <f>Table1[[#This Row],[Actual_Profit]]-Table1[[#This Row],[Budget_Profit]]</f>
        <v>-37</v>
      </c>
      <c r="M609" s="5">
        <f>IF(
Table1[[#This Row],[Budget_Profit]]=0,
"",
IF(
Table1[[#This Row],[Budget_Profit]]&gt;0,
(Table1[[#This Row],[Actual_Profit]]-Table1[[#This Row],[Budget_Profit]])/Table1[[#This Row],[Budget_Profit]],
(Table1[[#This Row],[Actual_Profit]]-Table1[[#This Row],[Budget_Profit]])/ABS(Table1[[#This Row],[Budget_Profit]])
)
)</f>
        <v>-0.37</v>
      </c>
      <c r="N609" s="5" t="str">
        <f>IF(Table1[[#This Row],[Profit_Var]]&gt;=0, "Above Budget", "Below Budget")</f>
        <v>Below Budget</v>
      </c>
      <c r="O609">
        <v>63</v>
      </c>
      <c r="P609">
        <v>70</v>
      </c>
      <c r="Q609">
        <f>Table1[[#This Row],[COGS]]-Table1[[#This Row],[Budget_COGS]]</f>
        <v>-7</v>
      </c>
      <c r="R609" s="5">
        <f>IF(
Table1[[#This Row],[Budget_COGS]]=0,
"",
IF(
Table1[[#This Row],[Budget_COGS]]&gt;0,
(Table1[[#This Row],[Budget_COGS]]-Table1[[#This Row],[COGS]]) / Table1[[#This Row],[Budget_COGS]],
(Table1[[#This Row],[Budget_COGS]]-Table1[[#This Row],[COGS]]) / ABS(Table1[[#This Row],[Budget_COGS]])
)
)</f>
        <v>0.1</v>
      </c>
      <c r="S609" s="5" t="str">
        <f>IF(Table1[[#This Row],[COGS _Var]]&gt;=0, "Above Budget", "Below Budget")</f>
        <v>Below Budget</v>
      </c>
      <c r="T609">
        <f>Table1[[#This Row],[Actual_Sales]]-Table1[[#This Row],[COGS]]</f>
        <v>91</v>
      </c>
      <c r="U609">
        <v>120</v>
      </c>
      <c r="V609">
        <f>Table1[[#This Row],[Gross_Margin]]-Table1[[#This Row],[Budget_Margin]]</f>
        <v>-29</v>
      </c>
      <c r="W609" s="5">
        <f>IF(
Table1[[#This Row],[Budget_Margin]]=0,
"",
IF(
Table1[[#This Row],[Budget_Margin]]&gt;0,
(Table1[[#This Row],[Gross_Margin]]-Table1[[#This Row],[Budget_Margin]]) / Table1[[#This Row],[Budget_Margin]],
(Table1[[#This Row],[Gross_Margin]]-Table1[[#This Row],[Budget_Margin]]) / ABS(Table1[[#This Row],[Budget_Margin]])
)
)</f>
        <v>-0.24166666666666667</v>
      </c>
      <c r="X609" s="5" t="str">
        <f>IF(Table1[[#This Row],[Margin_Var]]&gt;=0, "Above Budget", "Below Budget")</f>
        <v>Below Budget</v>
      </c>
      <c r="Y609" s="5">
        <f>IFERROR(Table1[[#This Row],[Gross_Margin]]/Table1[[#This Row],[Actual_Sales]],0)</f>
        <v>0.59090909090909094</v>
      </c>
      <c r="Z609" s="5">
        <f>Table1[[#This Row],[Actual_Profit]]/Table1[[#This Row],[Actual_Sales]]</f>
        <v>0.40909090909090912</v>
      </c>
      <c r="AA609">
        <v>28</v>
      </c>
      <c r="AB609" s="5">
        <f>IFERROR(Table1[[#This Row],[Expenses]]/Table1[[#This Row],[Actual_Sales]],0)</f>
        <v>0.18181818181818182</v>
      </c>
      <c r="AC609">
        <v>17</v>
      </c>
      <c r="AD609">
        <v>864</v>
      </c>
      <c r="AE609" s="5">
        <f>IFERROR(Table1[[#This Row],[Inventory]]/Table1[[#This Row],[Actual_Sales]],0)</f>
        <v>5.6103896103896105</v>
      </c>
    </row>
    <row r="610" spans="1:31" x14ac:dyDescent="0.25">
      <c r="A610">
        <v>1254</v>
      </c>
      <c r="B610">
        <v>262</v>
      </c>
      <c r="C610">
        <v>9</v>
      </c>
      <c r="D610" s="2">
        <v>40391</v>
      </c>
      <c r="E610">
        <v>154</v>
      </c>
      <c r="F610">
        <v>130</v>
      </c>
      <c r="G610">
        <f>Table1[[#This Row],[Actual_Sales]]-Table1[[#This Row],[Budget_Sales]]</f>
        <v>24</v>
      </c>
      <c r="H610" s="5">
        <f>IF(
Table1[[#This Row],[Budget_Sales]]=0,
"",
IF(
Table1[[#This Row],[Budget_Sales]]&gt;0,
(Table1[[#This Row],[Actual_Sales]]-Table1[[#This Row],[Budget_Sales]])/Table1[[#This Row],[Budget_Sales]],
(Table1[[#This Row],[Actual_Sales]]-Table1[[#This Row],[Budget_Sales]])/ABS(Table1[[#This Row],[Budget_Sales]])
)
)</f>
        <v>0.18461538461538463</v>
      </c>
      <c r="I610" s="5" t="str">
        <f>IF(Table1[[#This Row],[Sales_Var]]&gt;=0,"Above Budget","Below Budget")</f>
        <v>Above Budget</v>
      </c>
      <c r="J610">
        <f>Table1[[#This Row],[Actual_Sales]]-(Table1[[#This Row],[COGS]]+Table1[[#This Row],[Expenses]])</f>
        <v>63</v>
      </c>
      <c r="K610">
        <v>70</v>
      </c>
      <c r="L610">
        <f>Table1[[#This Row],[Actual_Profit]]-Table1[[#This Row],[Budget_Profit]]</f>
        <v>-7</v>
      </c>
      <c r="M610" s="5">
        <f>IF(
Table1[[#This Row],[Budget_Profit]]=0,
"",
IF(
Table1[[#This Row],[Budget_Profit]]&gt;0,
(Table1[[#This Row],[Actual_Profit]]-Table1[[#This Row],[Budget_Profit]])/Table1[[#This Row],[Budget_Profit]],
(Table1[[#This Row],[Actual_Profit]]-Table1[[#This Row],[Budget_Profit]])/ABS(Table1[[#This Row],[Budget_Profit]])
)
)</f>
        <v>-0.1</v>
      </c>
      <c r="N610" s="5" t="str">
        <f>IF(Table1[[#This Row],[Profit_Var]]&gt;=0, "Above Budget", "Below Budget")</f>
        <v>Below Budget</v>
      </c>
      <c r="O610">
        <v>63</v>
      </c>
      <c r="P610">
        <v>50</v>
      </c>
      <c r="Q610">
        <f>Table1[[#This Row],[COGS]]-Table1[[#This Row],[Budget_COGS]]</f>
        <v>13</v>
      </c>
      <c r="R610" s="5">
        <f>IF(
Table1[[#This Row],[Budget_COGS]]=0,
"",
IF(
Table1[[#This Row],[Budget_COGS]]&gt;0,
(Table1[[#This Row],[Budget_COGS]]-Table1[[#This Row],[COGS]]) / Table1[[#This Row],[Budget_COGS]],
(Table1[[#This Row],[Budget_COGS]]-Table1[[#This Row],[COGS]]) / ABS(Table1[[#This Row],[Budget_COGS]])
)
)</f>
        <v>-0.26</v>
      </c>
      <c r="S610" s="5" t="str">
        <f>IF(Table1[[#This Row],[COGS _Var]]&gt;=0, "Above Budget", "Below Budget")</f>
        <v>Above Budget</v>
      </c>
      <c r="T610">
        <f>Table1[[#This Row],[Actual_Sales]]-Table1[[#This Row],[COGS]]</f>
        <v>91</v>
      </c>
      <c r="U610">
        <v>80</v>
      </c>
      <c r="V610">
        <f>Table1[[#This Row],[Gross_Margin]]-Table1[[#This Row],[Budget_Margin]]</f>
        <v>11</v>
      </c>
      <c r="W610" s="5">
        <f>IF(
Table1[[#This Row],[Budget_Margin]]=0,
"",
IF(
Table1[[#This Row],[Budget_Margin]]&gt;0,
(Table1[[#This Row],[Gross_Margin]]-Table1[[#This Row],[Budget_Margin]]) / Table1[[#This Row],[Budget_Margin]],
(Table1[[#This Row],[Gross_Margin]]-Table1[[#This Row],[Budget_Margin]]) / ABS(Table1[[#This Row],[Budget_Margin]])
)
)</f>
        <v>0.13750000000000001</v>
      </c>
      <c r="X610" s="5" t="str">
        <f>IF(Table1[[#This Row],[Margin_Var]]&gt;=0, "Above Budget", "Below Budget")</f>
        <v>Above Budget</v>
      </c>
      <c r="Y610" s="5">
        <f>IFERROR(Table1[[#This Row],[Gross_Margin]]/Table1[[#This Row],[Actual_Sales]],0)</f>
        <v>0.59090909090909094</v>
      </c>
      <c r="Z610" s="5">
        <f>Table1[[#This Row],[Actual_Profit]]/Table1[[#This Row],[Actual_Sales]]</f>
        <v>0.40909090909090912</v>
      </c>
      <c r="AA610">
        <v>28</v>
      </c>
      <c r="AB610" s="5">
        <f>IFERROR(Table1[[#This Row],[Expenses]]/Table1[[#This Row],[Actual_Sales]],0)</f>
        <v>0.18181818181818182</v>
      </c>
      <c r="AC610">
        <v>17</v>
      </c>
      <c r="AD610">
        <v>864</v>
      </c>
      <c r="AE610" s="5">
        <f>IFERROR(Table1[[#This Row],[Inventory]]/Table1[[#This Row],[Actual_Sales]],0)</f>
        <v>5.6103896103896105</v>
      </c>
    </row>
    <row r="611" spans="1:31" x14ac:dyDescent="0.25">
      <c r="A611">
        <v>1395</v>
      </c>
      <c r="B611">
        <v>904</v>
      </c>
      <c r="C611">
        <v>13</v>
      </c>
      <c r="D611" s="2">
        <v>40391</v>
      </c>
      <c r="E611">
        <v>154</v>
      </c>
      <c r="F611">
        <v>160</v>
      </c>
      <c r="G611">
        <f>Table1[[#This Row],[Actual_Sales]]-Table1[[#This Row],[Budget_Sales]]</f>
        <v>-6</v>
      </c>
      <c r="H611" s="5">
        <f>IF(
Table1[[#This Row],[Budget_Sales]]=0,
"",
IF(
Table1[[#This Row],[Budget_Sales]]&gt;0,
(Table1[[#This Row],[Actual_Sales]]-Table1[[#This Row],[Budget_Sales]])/Table1[[#This Row],[Budget_Sales]],
(Table1[[#This Row],[Actual_Sales]]-Table1[[#This Row],[Budget_Sales]])/ABS(Table1[[#This Row],[Budget_Sales]])
)
)</f>
        <v>-3.7499999999999999E-2</v>
      </c>
      <c r="I611" s="5" t="str">
        <f>IF(Table1[[#This Row],[Sales_Var]]&gt;=0,"Above Budget","Below Budget")</f>
        <v>Below Budget</v>
      </c>
      <c r="J611">
        <f>Table1[[#This Row],[Actual_Sales]]-(Table1[[#This Row],[COGS]]+Table1[[#This Row],[Expenses]])</f>
        <v>63</v>
      </c>
      <c r="K611">
        <v>80</v>
      </c>
      <c r="L611">
        <f>Table1[[#This Row],[Actual_Profit]]-Table1[[#This Row],[Budget_Profit]]</f>
        <v>-17</v>
      </c>
      <c r="M611" s="5">
        <f>IF(
Table1[[#This Row],[Budget_Profit]]=0,
"",
IF(
Table1[[#This Row],[Budget_Profit]]&gt;0,
(Table1[[#This Row],[Actual_Profit]]-Table1[[#This Row],[Budget_Profit]])/Table1[[#This Row],[Budget_Profit]],
(Table1[[#This Row],[Actual_Profit]]-Table1[[#This Row],[Budget_Profit]])/ABS(Table1[[#This Row],[Budget_Profit]])
)
)</f>
        <v>-0.21249999999999999</v>
      </c>
      <c r="N611" s="5" t="str">
        <f>IF(Table1[[#This Row],[Profit_Var]]&gt;=0, "Above Budget", "Below Budget")</f>
        <v>Below Budget</v>
      </c>
      <c r="O611">
        <v>63</v>
      </c>
      <c r="P611">
        <v>60</v>
      </c>
      <c r="Q611">
        <f>Table1[[#This Row],[COGS]]-Table1[[#This Row],[Budget_COGS]]</f>
        <v>3</v>
      </c>
      <c r="R611" s="5">
        <f>IF(
Table1[[#This Row],[Budget_COGS]]=0,
"",
IF(
Table1[[#This Row],[Budget_COGS]]&gt;0,
(Table1[[#This Row],[Budget_COGS]]-Table1[[#This Row],[COGS]]) / Table1[[#This Row],[Budget_COGS]],
(Table1[[#This Row],[Budget_COGS]]-Table1[[#This Row],[COGS]]) / ABS(Table1[[#This Row],[Budget_COGS]])
)
)</f>
        <v>-0.05</v>
      </c>
      <c r="S611" s="5" t="str">
        <f>IF(Table1[[#This Row],[COGS _Var]]&gt;=0, "Above Budget", "Below Budget")</f>
        <v>Above Budget</v>
      </c>
      <c r="T611">
        <f>Table1[[#This Row],[Actual_Sales]]-Table1[[#This Row],[COGS]]</f>
        <v>91</v>
      </c>
      <c r="U611">
        <v>100</v>
      </c>
      <c r="V611">
        <f>Table1[[#This Row],[Gross_Margin]]-Table1[[#This Row],[Budget_Margin]]</f>
        <v>-9</v>
      </c>
      <c r="W611" s="5">
        <f>IF(
Table1[[#This Row],[Budget_Margin]]=0,
"",
IF(
Table1[[#This Row],[Budget_Margin]]&gt;0,
(Table1[[#This Row],[Gross_Margin]]-Table1[[#This Row],[Budget_Margin]]) / Table1[[#This Row],[Budget_Margin]],
(Table1[[#This Row],[Gross_Margin]]-Table1[[#This Row],[Budget_Margin]]) / ABS(Table1[[#This Row],[Budget_Margin]])
)
)</f>
        <v>-0.09</v>
      </c>
      <c r="X611" s="5" t="str">
        <f>IF(Table1[[#This Row],[Margin_Var]]&gt;=0, "Above Budget", "Below Budget")</f>
        <v>Below Budget</v>
      </c>
      <c r="Y611" s="5">
        <f>IFERROR(Table1[[#This Row],[Gross_Margin]]/Table1[[#This Row],[Actual_Sales]],0)</f>
        <v>0.59090909090909094</v>
      </c>
      <c r="Z611" s="5">
        <f>Table1[[#This Row],[Actual_Profit]]/Table1[[#This Row],[Actual_Sales]]</f>
        <v>0.40909090909090912</v>
      </c>
      <c r="AA611">
        <v>28</v>
      </c>
      <c r="AB611" s="5">
        <f>IFERROR(Table1[[#This Row],[Expenses]]/Table1[[#This Row],[Actual_Sales]],0)</f>
        <v>0.18181818181818182</v>
      </c>
      <c r="AC611">
        <v>17</v>
      </c>
      <c r="AD611">
        <v>864</v>
      </c>
      <c r="AE611" s="5">
        <f>IFERROR(Table1[[#This Row],[Inventory]]/Table1[[#This Row],[Actual_Sales]],0)</f>
        <v>5.6103896103896105</v>
      </c>
    </row>
    <row r="612" spans="1:31" x14ac:dyDescent="0.25">
      <c r="A612">
        <v>3589</v>
      </c>
      <c r="B612">
        <v>435</v>
      </c>
      <c r="C612">
        <v>6</v>
      </c>
      <c r="D612" s="2">
        <v>40787</v>
      </c>
      <c r="E612">
        <v>115</v>
      </c>
      <c r="F612">
        <v>100</v>
      </c>
      <c r="G612">
        <f>Table1[[#This Row],[Actual_Sales]]-Table1[[#This Row],[Budget_Sales]]</f>
        <v>15</v>
      </c>
      <c r="H612" s="5">
        <f>IF(
Table1[[#This Row],[Budget_Sales]]=0,
"",
IF(
Table1[[#This Row],[Budget_Sales]]&gt;0,
(Table1[[#This Row],[Actual_Sales]]-Table1[[#This Row],[Budget_Sales]])/Table1[[#This Row],[Budget_Sales]],
(Table1[[#This Row],[Actual_Sales]]-Table1[[#This Row],[Budget_Sales]])/ABS(Table1[[#This Row],[Budget_Sales]])
)
)</f>
        <v>0.15</v>
      </c>
      <c r="I612" s="5" t="str">
        <f>IF(Table1[[#This Row],[Sales_Var]]&gt;=0,"Above Budget","Below Budget")</f>
        <v>Above Budget</v>
      </c>
      <c r="J612">
        <f>Table1[[#This Row],[Actual_Sales]]-(Table1[[#This Row],[COGS]]+Table1[[#This Row],[Expenses]])</f>
        <v>47</v>
      </c>
      <c r="K612">
        <v>40</v>
      </c>
      <c r="L612">
        <f>Table1[[#This Row],[Actual_Profit]]-Table1[[#This Row],[Budget_Profit]]</f>
        <v>7</v>
      </c>
      <c r="M612" s="5">
        <f>IF(
Table1[[#This Row],[Budget_Profit]]=0,
"",
IF(
Table1[[#This Row],[Budget_Profit]]&gt;0,
(Table1[[#This Row],[Actual_Profit]]-Table1[[#This Row],[Budget_Profit]])/Table1[[#This Row],[Budget_Profit]],
(Table1[[#This Row],[Actual_Profit]]-Table1[[#This Row],[Budget_Profit]])/ABS(Table1[[#This Row],[Budget_Profit]])
)
)</f>
        <v>0.17499999999999999</v>
      </c>
      <c r="N612" s="5" t="str">
        <f>IF(Table1[[#This Row],[Profit_Var]]&gt;=0, "Above Budget", "Below Budget")</f>
        <v>Above Budget</v>
      </c>
      <c r="O612">
        <v>44</v>
      </c>
      <c r="P612">
        <v>40</v>
      </c>
      <c r="Q612">
        <f>Table1[[#This Row],[COGS]]-Table1[[#This Row],[Budget_COGS]]</f>
        <v>4</v>
      </c>
      <c r="R612" s="5">
        <f>IF(
Table1[[#This Row],[Budget_COGS]]=0,
"",
IF(
Table1[[#This Row],[Budget_COGS]]&gt;0,
(Table1[[#This Row],[Budget_COGS]]-Table1[[#This Row],[COGS]]) / Table1[[#This Row],[Budget_COGS]],
(Table1[[#This Row],[Budget_COGS]]-Table1[[#This Row],[COGS]]) / ABS(Table1[[#This Row],[Budget_COGS]])
)
)</f>
        <v>-0.1</v>
      </c>
      <c r="S612" s="5" t="str">
        <f>IF(Table1[[#This Row],[COGS _Var]]&gt;=0, "Above Budget", "Below Budget")</f>
        <v>Above Budget</v>
      </c>
      <c r="T612">
        <f>Table1[[#This Row],[Actual_Sales]]-Table1[[#This Row],[COGS]]</f>
        <v>71</v>
      </c>
      <c r="U612">
        <v>60</v>
      </c>
      <c r="V612">
        <f>Table1[[#This Row],[Gross_Margin]]-Table1[[#This Row],[Budget_Margin]]</f>
        <v>11</v>
      </c>
      <c r="W612" s="5">
        <f>IF(
Table1[[#This Row],[Budget_Margin]]=0,
"",
IF(
Table1[[#This Row],[Budget_Margin]]&gt;0,
(Table1[[#This Row],[Gross_Margin]]-Table1[[#This Row],[Budget_Margin]]) / Table1[[#This Row],[Budget_Margin]],
(Table1[[#This Row],[Gross_Margin]]-Table1[[#This Row],[Budget_Margin]]) / ABS(Table1[[#This Row],[Budget_Margin]])
)
)</f>
        <v>0.18333333333333332</v>
      </c>
      <c r="X612" s="5" t="str">
        <f>IF(Table1[[#This Row],[Margin_Var]]&gt;=0, "Above Budget", "Below Budget")</f>
        <v>Above Budget</v>
      </c>
      <c r="Y612" s="5">
        <f>IFERROR(Table1[[#This Row],[Gross_Margin]]/Table1[[#This Row],[Actual_Sales]],0)</f>
        <v>0.61739130434782608</v>
      </c>
      <c r="Z612" s="5">
        <f>Table1[[#This Row],[Actual_Profit]]/Table1[[#This Row],[Actual_Sales]]</f>
        <v>0.40869565217391307</v>
      </c>
      <c r="AA612">
        <v>24</v>
      </c>
      <c r="AB612" s="5">
        <f>IFERROR(Table1[[#This Row],[Expenses]]/Table1[[#This Row],[Actual_Sales]],0)</f>
        <v>0.20869565217391303</v>
      </c>
      <c r="AC612">
        <v>12</v>
      </c>
      <c r="AD612">
        <v>886</v>
      </c>
      <c r="AE612" s="5">
        <f>IFERROR(Table1[[#This Row],[Inventory]]/Table1[[#This Row],[Actual_Sales]],0)</f>
        <v>7.7043478260869565</v>
      </c>
    </row>
    <row r="613" spans="1:31" x14ac:dyDescent="0.25">
      <c r="A613">
        <v>3623</v>
      </c>
      <c r="B613">
        <v>561</v>
      </c>
      <c r="C613">
        <v>11</v>
      </c>
      <c r="D613" s="2">
        <v>40787</v>
      </c>
      <c r="E613">
        <v>93</v>
      </c>
      <c r="F613">
        <v>90</v>
      </c>
      <c r="G613">
        <f>Table1[[#This Row],[Actual_Sales]]-Table1[[#This Row],[Budget_Sales]]</f>
        <v>3</v>
      </c>
      <c r="H613" s="5">
        <f>IF(
Table1[[#This Row],[Budget_Sales]]=0,
"",
IF(
Table1[[#This Row],[Budget_Sales]]&gt;0,
(Table1[[#This Row],[Actual_Sales]]-Table1[[#This Row],[Budget_Sales]])/Table1[[#This Row],[Budget_Sales]],
(Table1[[#This Row],[Actual_Sales]]-Table1[[#This Row],[Budget_Sales]])/ABS(Table1[[#This Row],[Budget_Sales]])
)
)</f>
        <v>3.3333333333333333E-2</v>
      </c>
      <c r="I613" s="5" t="str">
        <f>IF(Table1[[#This Row],[Sales_Var]]&gt;=0,"Above Budget","Below Budget")</f>
        <v>Above Budget</v>
      </c>
      <c r="J613">
        <f>Table1[[#This Row],[Actual_Sales]]-(Table1[[#This Row],[COGS]]+Table1[[#This Row],[Expenses]])</f>
        <v>38</v>
      </c>
      <c r="K613">
        <v>50</v>
      </c>
      <c r="L613">
        <f>Table1[[#This Row],[Actual_Profit]]-Table1[[#This Row],[Budget_Profit]]</f>
        <v>-12</v>
      </c>
      <c r="M613" s="5">
        <f>IF(
Table1[[#This Row],[Budget_Profit]]=0,
"",
IF(
Table1[[#This Row],[Budget_Profit]]&gt;0,
(Table1[[#This Row],[Actual_Profit]]-Table1[[#This Row],[Budget_Profit]])/Table1[[#This Row],[Budget_Profit]],
(Table1[[#This Row],[Actual_Profit]]-Table1[[#This Row],[Budget_Profit]])/ABS(Table1[[#This Row],[Budget_Profit]])
)
)</f>
        <v>-0.24</v>
      </c>
      <c r="N613" s="5" t="str">
        <f>IF(Table1[[#This Row],[Profit_Var]]&gt;=0, "Above Budget", "Below Budget")</f>
        <v>Below Budget</v>
      </c>
      <c r="O613">
        <v>35</v>
      </c>
      <c r="P613">
        <v>30</v>
      </c>
      <c r="Q613">
        <f>Table1[[#This Row],[COGS]]-Table1[[#This Row],[Budget_COGS]]</f>
        <v>5</v>
      </c>
      <c r="R613" s="5">
        <f>IF(
Table1[[#This Row],[Budget_COGS]]=0,
"",
IF(
Table1[[#This Row],[Budget_COGS]]&gt;0,
(Table1[[#This Row],[Budget_COGS]]-Table1[[#This Row],[COGS]]) / Table1[[#This Row],[Budget_COGS]],
(Table1[[#This Row],[Budget_COGS]]-Table1[[#This Row],[COGS]]) / ABS(Table1[[#This Row],[Budget_COGS]])
)
)</f>
        <v>-0.16666666666666666</v>
      </c>
      <c r="S613" s="5" t="str">
        <f>IF(Table1[[#This Row],[COGS _Var]]&gt;=0, "Above Budget", "Below Budget")</f>
        <v>Above Budget</v>
      </c>
      <c r="T613">
        <f>Table1[[#This Row],[Actual_Sales]]-Table1[[#This Row],[COGS]]</f>
        <v>58</v>
      </c>
      <c r="U613">
        <v>60</v>
      </c>
      <c r="V613">
        <f>Table1[[#This Row],[Gross_Margin]]-Table1[[#This Row],[Budget_Margin]]</f>
        <v>-2</v>
      </c>
      <c r="W613" s="5">
        <f>IF(
Table1[[#This Row],[Budget_Margin]]=0,
"",
IF(
Table1[[#This Row],[Budget_Margin]]&gt;0,
(Table1[[#This Row],[Gross_Margin]]-Table1[[#This Row],[Budget_Margin]]) / Table1[[#This Row],[Budget_Margin]],
(Table1[[#This Row],[Gross_Margin]]-Table1[[#This Row],[Budget_Margin]]) / ABS(Table1[[#This Row],[Budget_Margin]])
)
)</f>
        <v>-3.3333333333333333E-2</v>
      </c>
      <c r="X613" s="5" t="str">
        <f>IF(Table1[[#This Row],[Margin_Var]]&gt;=0, "Above Budget", "Below Budget")</f>
        <v>Below Budget</v>
      </c>
      <c r="Y613" s="5">
        <f>IFERROR(Table1[[#This Row],[Gross_Margin]]/Table1[[#This Row],[Actual_Sales]],0)</f>
        <v>0.62365591397849462</v>
      </c>
      <c r="Z613" s="5">
        <f>Table1[[#This Row],[Actual_Profit]]/Table1[[#This Row],[Actual_Sales]]</f>
        <v>0.40860215053763443</v>
      </c>
      <c r="AA613">
        <v>20</v>
      </c>
      <c r="AB613" s="5">
        <f>IFERROR(Table1[[#This Row],[Expenses]]/Table1[[#This Row],[Actual_Sales]],0)</f>
        <v>0.21505376344086022</v>
      </c>
      <c r="AC613">
        <v>9</v>
      </c>
      <c r="AD613">
        <v>875</v>
      </c>
      <c r="AE613" s="5">
        <f>IFERROR(Table1[[#This Row],[Inventory]]/Table1[[#This Row],[Actual_Sales]],0)</f>
        <v>9.408602150537634</v>
      </c>
    </row>
    <row r="614" spans="1:31" x14ac:dyDescent="0.25">
      <c r="A614">
        <v>2451</v>
      </c>
      <c r="B614">
        <v>815</v>
      </c>
      <c r="C614">
        <v>5</v>
      </c>
      <c r="D614" s="2">
        <v>40575</v>
      </c>
      <c r="E614">
        <v>581</v>
      </c>
      <c r="F614">
        <v>640</v>
      </c>
      <c r="G614">
        <f>Table1[[#This Row],[Actual_Sales]]-Table1[[#This Row],[Budget_Sales]]</f>
        <v>-59</v>
      </c>
      <c r="H614" s="5">
        <f>IF(
Table1[[#This Row],[Budget_Sales]]=0,
"",
IF(
Table1[[#This Row],[Budget_Sales]]&gt;0,
(Table1[[#This Row],[Actual_Sales]]-Table1[[#This Row],[Budget_Sales]])/Table1[[#This Row],[Budget_Sales]],
(Table1[[#This Row],[Actual_Sales]]-Table1[[#This Row],[Budget_Sales]])/ABS(Table1[[#This Row],[Budget_Sales]])
)
)</f>
        <v>-9.2187500000000006E-2</v>
      </c>
      <c r="I614" s="5" t="str">
        <f>IF(Table1[[#This Row],[Sales_Var]]&gt;=0,"Above Budget","Below Budget")</f>
        <v>Below Budget</v>
      </c>
      <c r="J614">
        <f>Table1[[#This Row],[Actual_Sales]]-(Table1[[#This Row],[COGS]]+Table1[[#This Row],[Expenses]])</f>
        <v>237</v>
      </c>
      <c r="K614">
        <v>260</v>
      </c>
      <c r="L614">
        <f>Table1[[#This Row],[Actual_Profit]]-Table1[[#This Row],[Budget_Profit]]</f>
        <v>-23</v>
      </c>
      <c r="M614" s="5">
        <f>IF(
Table1[[#This Row],[Budget_Profit]]=0,
"",
IF(
Table1[[#This Row],[Budget_Profit]]&gt;0,
(Table1[[#This Row],[Actual_Profit]]-Table1[[#This Row],[Budget_Profit]])/Table1[[#This Row],[Budget_Profit]],
(Table1[[#This Row],[Actual_Profit]]-Table1[[#This Row],[Budget_Profit]])/ABS(Table1[[#This Row],[Budget_Profit]])
)
)</f>
        <v>-8.8461538461538466E-2</v>
      </c>
      <c r="N614" s="5" t="str">
        <f>IF(Table1[[#This Row],[Profit_Var]]&gt;=0, "Above Budget", "Below Budget")</f>
        <v>Below Budget</v>
      </c>
      <c r="O614">
        <v>234</v>
      </c>
      <c r="P614">
        <v>270</v>
      </c>
      <c r="Q614">
        <f>Table1[[#This Row],[COGS]]-Table1[[#This Row],[Budget_COGS]]</f>
        <v>-36</v>
      </c>
      <c r="R614" s="5">
        <f>IF(
Table1[[#This Row],[Budget_COGS]]=0,
"",
IF(
Table1[[#This Row],[Budget_COGS]]&gt;0,
(Table1[[#This Row],[Budget_COGS]]-Table1[[#This Row],[COGS]]) / Table1[[#This Row],[Budget_COGS]],
(Table1[[#This Row],[Budget_COGS]]-Table1[[#This Row],[COGS]]) / ABS(Table1[[#This Row],[Budget_COGS]])
)
)</f>
        <v>0.13333333333333333</v>
      </c>
      <c r="S614" s="5" t="str">
        <f>IF(Table1[[#This Row],[COGS _Var]]&gt;=0, "Above Budget", "Below Budget")</f>
        <v>Below Budget</v>
      </c>
      <c r="T614">
        <f>Table1[[#This Row],[Actual_Sales]]-Table1[[#This Row],[COGS]]</f>
        <v>347</v>
      </c>
      <c r="U614">
        <v>370</v>
      </c>
      <c r="V614">
        <f>Table1[[#This Row],[Gross_Margin]]-Table1[[#This Row],[Budget_Margin]]</f>
        <v>-23</v>
      </c>
      <c r="W614" s="5">
        <f>IF(
Table1[[#This Row],[Budget_Margin]]=0,
"",
IF(
Table1[[#This Row],[Budget_Margin]]&gt;0,
(Table1[[#This Row],[Gross_Margin]]-Table1[[#This Row],[Budget_Margin]]) / Table1[[#This Row],[Budget_Margin]],
(Table1[[#This Row],[Gross_Margin]]-Table1[[#This Row],[Budget_Margin]]) / ABS(Table1[[#This Row],[Budget_Margin]])
)
)</f>
        <v>-6.2162162162162166E-2</v>
      </c>
      <c r="X614" s="5" t="str">
        <f>IF(Table1[[#This Row],[Margin_Var]]&gt;=0, "Above Budget", "Below Budget")</f>
        <v>Below Budget</v>
      </c>
      <c r="Y614" s="5">
        <f>IFERROR(Table1[[#This Row],[Gross_Margin]]/Table1[[#This Row],[Actual_Sales]],0)</f>
        <v>0.59724612736660931</v>
      </c>
      <c r="Z614" s="5">
        <f>Table1[[#This Row],[Actual_Profit]]/Table1[[#This Row],[Actual_Sales]]</f>
        <v>0.40791738382099829</v>
      </c>
      <c r="AA614">
        <v>110</v>
      </c>
      <c r="AB614" s="5">
        <f>IFERROR(Table1[[#This Row],[Expenses]]/Table1[[#This Row],[Actual_Sales]],0)</f>
        <v>0.18932874354561102</v>
      </c>
      <c r="AC614">
        <v>77</v>
      </c>
      <c r="AD614">
        <v>1282</v>
      </c>
      <c r="AE614" s="5">
        <f>IFERROR(Table1[[#This Row],[Inventory]]/Table1[[#This Row],[Actual_Sales]],0)</f>
        <v>2.2065404475043029</v>
      </c>
    </row>
    <row r="615" spans="1:31" x14ac:dyDescent="0.25">
      <c r="A615">
        <v>2385</v>
      </c>
      <c r="B615">
        <v>563</v>
      </c>
      <c r="C615">
        <v>8</v>
      </c>
      <c r="D615" s="2">
        <v>40575</v>
      </c>
      <c r="E615">
        <v>581</v>
      </c>
      <c r="F615">
        <v>470</v>
      </c>
      <c r="G615">
        <f>Table1[[#This Row],[Actual_Sales]]-Table1[[#This Row],[Budget_Sales]]</f>
        <v>111</v>
      </c>
      <c r="H615" s="5">
        <f>IF(
Table1[[#This Row],[Budget_Sales]]=0,
"",
IF(
Table1[[#This Row],[Budget_Sales]]&gt;0,
(Table1[[#This Row],[Actual_Sales]]-Table1[[#This Row],[Budget_Sales]])/Table1[[#This Row],[Budget_Sales]],
(Table1[[#This Row],[Actual_Sales]]-Table1[[#This Row],[Budget_Sales]])/ABS(Table1[[#This Row],[Budget_Sales]])
)
)</f>
        <v>0.23617021276595745</v>
      </c>
      <c r="I615" s="5" t="str">
        <f>IF(Table1[[#This Row],[Sales_Var]]&gt;=0,"Above Budget","Below Budget")</f>
        <v>Above Budget</v>
      </c>
      <c r="J615">
        <f>Table1[[#This Row],[Actual_Sales]]-(Table1[[#This Row],[COGS]]+Table1[[#This Row],[Expenses]])</f>
        <v>237</v>
      </c>
      <c r="K615">
        <v>190</v>
      </c>
      <c r="L615">
        <f>Table1[[#This Row],[Actual_Profit]]-Table1[[#This Row],[Budget_Profit]]</f>
        <v>47</v>
      </c>
      <c r="M615" s="5">
        <f>IF(
Table1[[#This Row],[Budget_Profit]]=0,
"",
IF(
Table1[[#This Row],[Budget_Profit]]&gt;0,
(Table1[[#This Row],[Actual_Profit]]-Table1[[#This Row],[Budget_Profit]])/Table1[[#This Row],[Budget_Profit]],
(Table1[[#This Row],[Actual_Profit]]-Table1[[#This Row],[Budget_Profit]])/ABS(Table1[[#This Row],[Budget_Profit]])
)
)</f>
        <v>0.24736842105263157</v>
      </c>
      <c r="N615" s="5" t="str">
        <f>IF(Table1[[#This Row],[Profit_Var]]&gt;=0, "Above Budget", "Below Budget")</f>
        <v>Above Budget</v>
      </c>
      <c r="O615">
        <v>234</v>
      </c>
      <c r="P615">
        <v>200</v>
      </c>
      <c r="Q615">
        <f>Table1[[#This Row],[COGS]]-Table1[[#This Row],[Budget_COGS]]</f>
        <v>34</v>
      </c>
      <c r="R615" s="5">
        <f>IF(
Table1[[#This Row],[Budget_COGS]]=0,
"",
IF(
Table1[[#This Row],[Budget_COGS]]&gt;0,
(Table1[[#This Row],[Budget_COGS]]-Table1[[#This Row],[COGS]]) / Table1[[#This Row],[Budget_COGS]],
(Table1[[#This Row],[Budget_COGS]]-Table1[[#This Row],[COGS]]) / ABS(Table1[[#This Row],[Budget_COGS]])
)
)</f>
        <v>-0.17</v>
      </c>
      <c r="S615" s="5" t="str">
        <f>IF(Table1[[#This Row],[COGS _Var]]&gt;=0, "Above Budget", "Below Budget")</f>
        <v>Above Budget</v>
      </c>
      <c r="T615">
        <f>Table1[[#This Row],[Actual_Sales]]-Table1[[#This Row],[COGS]]</f>
        <v>347</v>
      </c>
      <c r="U615">
        <v>270</v>
      </c>
      <c r="V615">
        <f>Table1[[#This Row],[Gross_Margin]]-Table1[[#This Row],[Budget_Margin]]</f>
        <v>77</v>
      </c>
      <c r="W615" s="5">
        <f>IF(
Table1[[#This Row],[Budget_Margin]]=0,
"",
IF(
Table1[[#This Row],[Budget_Margin]]&gt;0,
(Table1[[#This Row],[Gross_Margin]]-Table1[[#This Row],[Budget_Margin]]) / Table1[[#This Row],[Budget_Margin]],
(Table1[[#This Row],[Gross_Margin]]-Table1[[#This Row],[Budget_Margin]]) / ABS(Table1[[#This Row],[Budget_Margin]])
)
)</f>
        <v>0.28518518518518521</v>
      </c>
      <c r="X615" s="5" t="str">
        <f>IF(Table1[[#This Row],[Margin_Var]]&gt;=0, "Above Budget", "Below Budget")</f>
        <v>Above Budget</v>
      </c>
      <c r="Y615" s="5">
        <f>IFERROR(Table1[[#This Row],[Gross_Margin]]/Table1[[#This Row],[Actual_Sales]],0)</f>
        <v>0.59724612736660931</v>
      </c>
      <c r="Z615" s="5">
        <f>Table1[[#This Row],[Actual_Profit]]/Table1[[#This Row],[Actual_Sales]]</f>
        <v>0.40791738382099829</v>
      </c>
      <c r="AA615">
        <v>110</v>
      </c>
      <c r="AB615" s="5">
        <f>IFERROR(Table1[[#This Row],[Expenses]]/Table1[[#This Row],[Actual_Sales]],0)</f>
        <v>0.18932874354561102</v>
      </c>
      <c r="AC615">
        <v>77</v>
      </c>
      <c r="AD615">
        <v>1282</v>
      </c>
      <c r="AE615" s="5">
        <f>IFERROR(Table1[[#This Row],[Inventory]]/Table1[[#This Row],[Actual_Sales]],0)</f>
        <v>2.2065404475043029</v>
      </c>
    </row>
    <row r="616" spans="1:31" x14ac:dyDescent="0.25">
      <c r="A616">
        <v>3383</v>
      </c>
      <c r="B616">
        <v>309</v>
      </c>
      <c r="C616">
        <v>3</v>
      </c>
      <c r="D616" s="2">
        <v>40756</v>
      </c>
      <c r="E616">
        <v>373</v>
      </c>
      <c r="F616">
        <v>390</v>
      </c>
      <c r="G616">
        <f>Table1[[#This Row],[Actual_Sales]]-Table1[[#This Row],[Budget_Sales]]</f>
        <v>-17</v>
      </c>
      <c r="H616" s="5">
        <f>IF(
Table1[[#This Row],[Budget_Sales]]=0,
"",
IF(
Table1[[#This Row],[Budget_Sales]]&gt;0,
(Table1[[#This Row],[Actual_Sales]]-Table1[[#This Row],[Budget_Sales]])/Table1[[#This Row],[Budget_Sales]],
(Table1[[#This Row],[Actual_Sales]]-Table1[[#This Row],[Budget_Sales]])/ABS(Table1[[#This Row],[Budget_Sales]])
)
)</f>
        <v>-4.3589743589743588E-2</v>
      </c>
      <c r="I616" s="5" t="str">
        <f>IF(Table1[[#This Row],[Sales_Var]]&gt;=0,"Above Budget","Below Budget")</f>
        <v>Below Budget</v>
      </c>
      <c r="J616">
        <f>Table1[[#This Row],[Actual_Sales]]-(Table1[[#This Row],[COGS]]+Table1[[#This Row],[Expenses]])</f>
        <v>152</v>
      </c>
      <c r="K616">
        <v>170</v>
      </c>
      <c r="L616">
        <f>Table1[[#This Row],[Actual_Profit]]-Table1[[#This Row],[Budget_Profit]]</f>
        <v>-18</v>
      </c>
      <c r="M616" s="5">
        <f>IF(
Table1[[#This Row],[Budget_Profit]]=0,
"",
IF(
Table1[[#This Row],[Budget_Profit]]&gt;0,
(Table1[[#This Row],[Actual_Profit]]-Table1[[#This Row],[Budget_Profit]])/Table1[[#This Row],[Budget_Profit]],
(Table1[[#This Row],[Actual_Profit]]-Table1[[#This Row],[Budget_Profit]])/ABS(Table1[[#This Row],[Budget_Profit]])
)
)</f>
        <v>-0.10588235294117647</v>
      </c>
      <c r="N616" s="5" t="str">
        <f>IF(Table1[[#This Row],[Profit_Var]]&gt;=0, "Above Budget", "Below Budget")</f>
        <v>Below Budget</v>
      </c>
      <c r="O616">
        <v>154</v>
      </c>
      <c r="P616">
        <v>160</v>
      </c>
      <c r="Q616">
        <f>Table1[[#This Row],[COGS]]-Table1[[#This Row],[Budget_COGS]]</f>
        <v>-6</v>
      </c>
      <c r="R616" s="5">
        <f>IF(
Table1[[#This Row],[Budget_COGS]]=0,
"",
IF(
Table1[[#This Row],[Budget_COGS]]&gt;0,
(Table1[[#This Row],[Budget_COGS]]-Table1[[#This Row],[COGS]]) / Table1[[#This Row],[Budget_COGS]],
(Table1[[#This Row],[Budget_COGS]]-Table1[[#This Row],[COGS]]) / ABS(Table1[[#This Row],[Budget_COGS]])
)
)</f>
        <v>3.7499999999999999E-2</v>
      </c>
      <c r="S616" s="5" t="str">
        <f>IF(Table1[[#This Row],[COGS _Var]]&gt;=0, "Above Budget", "Below Budget")</f>
        <v>Below Budget</v>
      </c>
      <c r="T616">
        <f>Table1[[#This Row],[Actual_Sales]]-Table1[[#This Row],[COGS]]</f>
        <v>219</v>
      </c>
      <c r="U616">
        <v>230</v>
      </c>
      <c r="V616">
        <f>Table1[[#This Row],[Gross_Margin]]-Table1[[#This Row],[Budget_Margin]]</f>
        <v>-11</v>
      </c>
      <c r="W616" s="5">
        <f>IF(
Table1[[#This Row],[Budget_Margin]]=0,
"",
IF(
Table1[[#This Row],[Budget_Margin]]&gt;0,
(Table1[[#This Row],[Gross_Margin]]-Table1[[#This Row],[Budget_Margin]]) / Table1[[#This Row],[Budget_Margin]],
(Table1[[#This Row],[Gross_Margin]]-Table1[[#This Row],[Budget_Margin]]) / ABS(Table1[[#This Row],[Budget_Margin]])
)
)</f>
        <v>-4.7826086956521741E-2</v>
      </c>
      <c r="X616" s="5" t="str">
        <f>IF(Table1[[#This Row],[Margin_Var]]&gt;=0, "Above Budget", "Below Budget")</f>
        <v>Below Budget</v>
      </c>
      <c r="Y616" s="5">
        <f>IFERROR(Table1[[#This Row],[Gross_Margin]]/Table1[[#This Row],[Actual_Sales]],0)</f>
        <v>0.58713136729222515</v>
      </c>
      <c r="Z616" s="5">
        <f>Table1[[#This Row],[Actual_Profit]]/Table1[[#This Row],[Actual_Sales]]</f>
        <v>0.40750670241286863</v>
      </c>
      <c r="AA616">
        <v>67</v>
      </c>
      <c r="AB616" s="5">
        <f>IFERROR(Table1[[#This Row],[Expenses]]/Table1[[#This Row],[Actual_Sales]],0)</f>
        <v>0.17962466487935658</v>
      </c>
      <c r="AC616">
        <v>49</v>
      </c>
      <c r="AD616">
        <v>817</v>
      </c>
      <c r="AE616" s="5">
        <f>IFERROR(Table1[[#This Row],[Inventory]]/Table1[[#This Row],[Actual_Sales]],0)</f>
        <v>2.1903485254691688</v>
      </c>
    </row>
    <row r="617" spans="1:31" x14ac:dyDescent="0.25">
      <c r="A617">
        <v>3500</v>
      </c>
      <c r="B617">
        <v>775</v>
      </c>
      <c r="C617">
        <v>10</v>
      </c>
      <c r="D617" s="2">
        <v>40756</v>
      </c>
      <c r="E617">
        <v>373</v>
      </c>
      <c r="F617">
        <v>330</v>
      </c>
      <c r="G617">
        <f>Table1[[#This Row],[Actual_Sales]]-Table1[[#This Row],[Budget_Sales]]</f>
        <v>43</v>
      </c>
      <c r="H617" s="5">
        <f>IF(
Table1[[#This Row],[Budget_Sales]]=0,
"",
IF(
Table1[[#This Row],[Budget_Sales]]&gt;0,
(Table1[[#This Row],[Actual_Sales]]-Table1[[#This Row],[Budget_Sales]])/Table1[[#This Row],[Budget_Sales]],
(Table1[[#This Row],[Actual_Sales]]-Table1[[#This Row],[Budget_Sales]])/ABS(Table1[[#This Row],[Budget_Sales]])
)
)</f>
        <v>0.13030303030303031</v>
      </c>
      <c r="I617" s="5" t="str">
        <f>IF(Table1[[#This Row],[Sales_Var]]&gt;=0,"Above Budget","Below Budget")</f>
        <v>Above Budget</v>
      </c>
      <c r="J617">
        <f>Table1[[#This Row],[Actual_Sales]]-(Table1[[#This Row],[COGS]]+Table1[[#This Row],[Expenses]])</f>
        <v>152</v>
      </c>
      <c r="K617">
        <v>150</v>
      </c>
      <c r="L617">
        <f>Table1[[#This Row],[Actual_Profit]]-Table1[[#This Row],[Budget_Profit]]</f>
        <v>2</v>
      </c>
      <c r="M617" s="5">
        <f>IF(
Table1[[#This Row],[Budget_Profit]]=0,
"",
IF(
Table1[[#This Row],[Budget_Profit]]&gt;0,
(Table1[[#This Row],[Actual_Profit]]-Table1[[#This Row],[Budget_Profit]])/Table1[[#This Row],[Budget_Profit]],
(Table1[[#This Row],[Actual_Profit]]-Table1[[#This Row],[Budget_Profit]])/ABS(Table1[[#This Row],[Budget_Profit]])
)
)</f>
        <v>1.3333333333333334E-2</v>
      </c>
      <c r="N617" s="5" t="str">
        <f>IF(Table1[[#This Row],[Profit_Var]]&gt;=0, "Above Budget", "Below Budget")</f>
        <v>Above Budget</v>
      </c>
      <c r="O617">
        <v>154</v>
      </c>
      <c r="P617">
        <v>130</v>
      </c>
      <c r="Q617">
        <f>Table1[[#This Row],[COGS]]-Table1[[#This Row],[Budget_COGS]]</f>
        <v>24</v>
      </c>
      <c r="R617" s="5">
        <f>IF(
Table1[[#This Row],[Budget_COGS]]=0,
"",
IF(
Table1[[#This Row],[Budget_COGS]]&gt;0,
(Table1[[#This Row],[Budget_COGS]]-Table1[[#This Row],[COGS]]) / Table1[[#This Row],[Budget_COGS]],
(Table1[[#This Row],[Budget_COGS]]-Table1[[#This Row],[COGS]]) / ABS(Table1[[#This Row],[Budget_COGS]])
)
)</f>
        <v>-0.18461538461538463</v>
      </c>
      <c r="S617" s="5" t="str">
        <f>IF(Table1[[#This Row],[COGS _Var]]&gt;=0, "Above Budget", "Below Budget")</f>
        <v>Above Budget</v>
      </c>
      <c r="T617">
        <f>Table1[[#This Row],[Actual_Sales]]-Table1[[#This Row],[COGS]]</f>
        <v>219</v>
      </c>
      <c r="U617">
        <v>200</v>
      </c>
      <c r="V617">
        <f>Table1[[#This Row],[Gross_Margin]]-Table1[[#This Row],[Budget_Margin]]</f>
        <v>19</v>
      </c>
      <c r="W617" s="5">
        <f>IF(
Table1[[#This Row],[Budget_Margin]]=0,
"",
IF(
Table1[[#This Row],[Budget_Margin]]&gt;0,
(Table1[[#This Row],[Gross_Margin]]-Table1[[#This Row],[Budget_Margin]]) / Table1[[#This Row],[Budget_Margin]],
(Table1[[#This Row],[Gross_Margin]]-Table1[[#This Row],[Budget_Margin]]) / ABS(Table1[[#This Row],[Budget_Margin]])
)
)</f>
        <v>9.5000000000000001E-2</v>
      </c>
      <c r="X617" s="5" t="str">
        <f>IF(Table1[[#This Row],[Margin_Var]]&gt;=0, "Above Budget", "Below Budget")</f>
        <v>Above Budget</v>
      </c>
      <c r="Y617" s="5">
        <f>IFERROR(Table1[[#This Row],[Gross_Margin]]/Table1[[#This Row],[Actual_Sales]],0)</f>
        <v>0.58713136729222515</v>
      </c>
      <c r="Z617" s="5">
        <f>Table1[[#This Row],[Actual_Profit]]/Table1[[#This Row],[Actual_Sales]]</f>
        <v>0.40750670241286863</v>
      </c>
      <c r="AA617">
        <v>67</v>
      </c>
      <c r="AB617" s="5">
        <f>IFERROR(Table1[[#This Row],[Expenses]]/Table1[[#This Row],[Actual_Sales]],0)</f>
        <v>0.17962466487935658</v>
      </c>
      <c r="AC617">
        <v>49</v>
      </c>
      <c r="AD617">
        <v>817</v>
      </c>
      <c r="AE617" s="5">
        <f>IFERROR(Table1[[#This Row],[Inventory]]/Table1[[#This Row],[Actual_Sales]],0)</f>
        <v>2.1903485254691688</v>
      </c>
    </row>
    <row r="618" spans="1:31" x14ac:dyDescent="0.25">
      <c r="A618">
        <v>3344</v>
      </c>
      <c r="B618">
        <v>847</v>
      </c>
      <c r="C618">
        <v>3</v>
      </c>
      <c r="D618" s="2">
        <v>40725</v>
      </c>
      <c r="E618">
        <v>373</v>
      </c>
      <c r="F618">
        <v>390</v>
      </c>
      <c r="G618">
        <f>Table1[[#This Row],[Actual_Sales]]-Table1[[#This Row],[Budget_Sales]]</f>
        <v>-17</v>
      </c>
      <c r="H618" s="5">
        <f>IF(
Table1[[#This Row],[Budget_Sales]]=0,
"",
IF(
Table1[[#This Row],[Budget_Sales]]&gt;0,
(Table1[[#This Row],[Actual_Sales]]-Table1[[#This Row],[Budget_Sales]])/Table1[[#This Row],[Budget_Sales]],
(Table1[[#This Row],[Actual_Sales]]-Table1[[#This Row],[Budget_Sales]])/ABS(Table1[[#This Row],[Budget_Sales]])
)
)</f>
        <v>-4.3589743589743588E-2</v>
      </c>
      <c r="I618" s="5" t="str">
        <f>IF(Table1[[#This Row],[Sales_Var]]&gt;=0,"Above Budget","Below Budget")</f>
        <v>Below Budget</v>
      </c>
      <c r="J618">
        <f>Table1[[#This Row],[Actual_Sales]]-(Table1[[#This Row],[COGS]]+Table1[[#This Row],[Expenses]])</f>
        <v>152</v>
      </c>
      <c r="K618">
        <v>170</v>
      </c>
      <c r="L618">
        <f>Table1[[#This Row],[Actual_Profit]]-Table1[[#This Row],[Budget_Profit]]</f>
        <v>-18</v>
      </c>
      <c r="M618" s="5">
        <f>IF(
Table1[[#This Row],[Budget_Profit]]=0,
"",
IF(
Table1[[#This Row],[Budget_Profit]]&gt;0,
(Table1[[#This Row],[Actual_Profit]]-Table1[[#This Row],[Budget_Profit]])/Table1[[#This Row],[Budget_Profit]],
(Table1[[#This Row],[Actual_Profit]]-Table1[[#This Row],[Budget_Profit]])/ABS(Table1[[#This Row],[Budget_Profit]])
)
)</f>
        <v>-0.10588235294117647</v>
      </c>
      <c r="N618" s="5" t="str">
        <f>IF(Table1[[#This Row],[Profit_Var]]&gt;=0, "Above Budget", "Below Budget")</f>
        <v>Below Budget</v>
      </c>
      <c r="O618">
        <v>154</v>
      </c>
      <c r="P618">
        <v>160</v>
      </c>
      <c r="Q618">
        <f>Table1[[#This Row],[COGS]]-Table1[[#This Row],[Budget_COGS]]</f>
        <v>-6</v>
      </c>
      <c r="R618" s="5">
        <f>IF(
Table1[[#This Row],[Budget_COGS]]=0,
"",
IF(
Table1[[#This Row],[Budget_COGS]]&gt;0,
(Table1[[#This Row],[Budget_COGS]]-Table1[[#This Row],[COGS]]) / Table1[[#This Row],[Budget_COGS]],
(Table1[[#This Row],[Budget_COGS]]-Table1[[#This Row],[COGS]]) / ABS(Table1[[#This Row],[Budget_COGS]])
)
)</f>
        <v>3.7499999999999999E-2</v>
      </c>
      <c r="S618" s="5" t="str">
        <f>IF(Table1[[#This Row],[COGS _Var]]&gt;=0, "Above Budget", "Below Budget")</f>
        <v>Below Budget</v>
      </c>
      <c r="T618">
        <f>Table1[[#This Row],[Actual_Sales]]-Table1[[#This Row],[COGS]]</f>
        <v>219</v>
      </c>
      <c r="U618">
        <v>230</v>
      </c>
      <c r="V618">
        <f>Table1[[#This Row],[Gross_Margin]]-Table1[[#This Row],[Budget_Margin]]</f>
        <v>-11</v>
      </c>
      <c r="W618" s="5">
        <f>IF(
Table1[[#This Row],[Budget_Margin]]=0,
"",
IF(
Table1[[#This Row],[Budget_Margin]]&gt;0,
(Table1[[#This Row],[Gross_Margin]]-Table1[[#This Row],[Budget_Margin]]) / Table1[[#This Row],[Budget_Margin]],
(Table1[[#This Row],[Gross_Margin]]-Table1[[#This Row],[Budget_Margin]]) / ABS(Table1[[#This Row],[Budget_Margin]])
)
)</f>
        <v>-4.7826086956521741E-2</v>
      </c>
      <c r="X618" s="5" t="str">
        <f>IF(Table1[[#This Row],[Margin_Var]]&gt;=0, "Above Budget", "Below Budget")</f>
        <v>Below Budget</v>
      </c>
      <c r="Y618" s="5">
        <f>IFERROR(Table1[[#This Row],[Gross_Margin]]/Table1[[#This Row],[Actual_Sales]],0)</f>
        <v>0.58713136729222515</v>
      </c>
      <c r="Z618" s="5">
        <f>Table1[[#This Row],[Actual_Profit]]/Table1[[#This Row],[Actual_Sales]]</f>
        <v>0.40750670241286863</v>
      </c>
      <c r="AA618">
        <v>67</v>
      </c>
      <c r="AB618" s="5">
        <f>IFERROR(Table1[[#This Row],[Expenses]]/Table1[[#This Row],[Actual_Sales]],0)</f>
        <v>0.17962466487935658</v>
      </c>
      <c r="AC618">
        <v>49</v>
      </c>
      <c r="AD618">
        <v>833</v>
      </c>
      <c r="AE618" s="5">
        <f>IFERROR(Table1[[#This Row],[Inventory]]/Table1[[#This Row],[Actual_Sales]],0)</f>
        <v>2.2332439678284182</v>
      </c>
    </row>
    <row r="619" spans="1:31" x14ac:dyDescent="0.25">
      <c r="A619">
        <v>3276</v>
      </c>
      <c r="B619">
        <v>563</v>
      </c>
      <c r="C619">
        <v>9</v>
      </c>
      <c r="D619" s="2">
        <v>40725</v>
      </c>
      <c r="E619">
        <v>373</v>
      </c>
      <c r="F619">
        <v>330</v>
      </c>
      <c r="G619">
        <f>Table1[[#This Row],[Actual_Sales]]-Table1[[#This Row],[Budget_Sales]]</f>
        <v>43</v>
      </c>
      <c r="H619" s="5">
        <f>IF(
Table1[[#This Row],[Budget_Sales]]=0,
"",
IF(
Table1[[#This Row],[Budget_Sales]]&gt;0,
(Table1[[#This Row],[Actual_Sales]]-Table1[[#This Row],[Budget_Sales]])/Table1[[#This Row],[Budget_Sales]],
(Table1[[#This Row],[Actual_Sales]]-Table1[[#This Row],[Budget_Sales]])/ABS(Table1[[#This Row],[Budget_Sales]])
)
)</f>
        <v>0.13030303030303031</v>
      </c>
      <c r="I619" s="5" t="str">
        <f>IF(Table1[[#This Row],[Sales_Var]]&gt;=0,"Above Budget","Below Budget")</f>
        <v>Above Budget</v>
      </c>
      <c r="J619">
        <f>Table1[[#This Row],[Actual_Sales]]-(Table1[[#This Row],[COGS]]+Table1[[#This Row],[Expenses]])</f>
        <v>152</v>
      </c>
      <c r="K619">
        <v>150</v>
      </c>
      <c r="L619">
        <f>Table1[[#This Row],[Actual_Profit]]-Table1[[#This Row],[Budget_Profit]]</f>
        <v>2</v>
      </c>
      <c r="M619" s="5">
        <f>IF(
Table1[[#This Row],[Budget_Profit]]=0,
"",
IF(
Table1[[#This Row],[Budget_Profit]]&gt;0,
(Table1[[#This Row],[Actual_Profit]]-Table1[[#This Row],[Budget_Profit]])/Table1[[#This Row],[Budget_Profit]],
(Table1[[#This Row],[Actual_Profit]]-Table1[[#This Row],[Budget_Profit]])/ABS(Table1[[#This Row],[Budget_Profit]])
)
)</f>
        <v>1.3333333333333334E-2</v>
      </c>
      <c r="N619" s="5" t="str">
        <f>IF(Table1[[#This Row],[Profit_Var]]&gt;=0, "Above Budget", "Below Budget")</f>
        <v>Above Budget</v>
      </c>
      <c r="O619">
        <v>154</v>
      </c>
      <c r="P619">
        <v>130</v>
      </c>
      <c r="Q619">
        <f>Table1[[#This Row],[COGS]]-Table1[[#This Row],[Budget_COGS]]</f>
        <v>24</v>
      </c>
      <c r="R619" s="5">
        <f>IF(
Table1[[#This Row],[Budget_COGS]]=0,
"",
IF(
Table1[[#This Row],[Budget_COGS]]&gt;0,
(Table1[[#This Row],[Budget_COGS]]-Table1[[#This Row],[COGS]]) / Table1[[#This Row],[Budget_COGS]],
(Table1[[#This Row],[Budget_COGS]]-Table1[[#This Row],[COGS]]) / ABS(Table1[[#This Row],[Budget_COGS]])
)
)</f>
        <v>-0.18461538461538463</v>
      </c>
      <c r="S619" s="5" t="str">
        <f>IF(Table1[[#This Row],[COGS _Var]]&gt;=0, "Above Budget", "Below Budget")</f>
        <v>Above Budget</v>
      </c>
      <c r="T619">
        <f>Table1[[#This Row],[Actual_Sales]]-Table1[[#This Row],[COGS]]</f>
        <v>219</v>
      </c>
      <c r="U619">
        <v>200</v>
      </c>
      <c r="V619">
        <f>Table1[[#This Row],[Gross_Margin]]-Table1[[#This Row],[Budget_Margin]]</f>
        <v>19</v>
      </c>
      <c r="W619" s="5">
        <f>IF(
Table1[[#This Row],[Budget_Margin]]=0,
"",
IF(
Table1[[#This Row],[Budget_Margin]]&gt;0,
(Table1[[#This Row],[Gross_Margin]]-Table1[[#This Row],[Budget_Margin]]) / Table1[[#This Row],[Budget_Margin]],
(Table1[[#This Row],[Gross_Margin]]-Table1[[#This Row],[Budget_Margin]]) / ABS(Table1[[#This Row],[Budget_Margin]])
)
)</f>
        <v>9.5000000000000001E-2</v>
      </c>
      <c r="X619" s="5" t="str">
        <f>IF(Table1[[#This Row],[Margin_Var]]&gt;=0, "Above Budget", "Below Budget")</f>
        <v>Above Budget</v>
      </c>
      <c r="Y619" s="5">
        <f>IFERROR(Table1[[#This Row],[Gross_Margin]]/Table1[[#This Row],[Actual_Sales]],0)</f>
        <v>0.58713136729222515</v>
      </c>
      <c r="Z619" s="5">
        <f>Table1[[#This Row],[Actual_Profit]]/Table1[[#This Row],[Actual_Sales]]</f>
        <v>0.40750670241286863</v>
      </c>
      <c r="AA619">
        <v>67</v>
      </c>
      <c r="AB619" s="5">
        <f>IFERROR(Table1[[#This Row],[Expenses]]/Table1[[#This Row],[Actual_Sales]],0)</f>
        <v>0.17962466487935658</v>
      </c>
      <c r="AC619">
        <v>49</v>
      </c>
      <c r="AD619">
        <v>833</v>
      </c>
      <c r="AE619" s="5">
        <f>IFERROR(Table1[[#This Row],[Inventory]]/Table1[[#This Row],[Actual_Sales]],0)</f>
        <v>2.2332439678284182</v>
      </c>
    </row>
    <row r="620" spans="1:31" x14ac:dyDescent="0.25">
      <c r="A620">
        <v>3304</v>
      </c>
      <c r="B620">
        <v>702</v>
      </c>
      <c r="C620">
        <v>10</v>
      </c>
      <c r="D620" s="2">
        <v>40725</v>
      </c>
      <c r="E620">
        <v>373</v>
      </c>
      <c r="F620">
        <v>330</v>
      </c>
      <c r="G620">
        <f>Table1[[#This Row],[Actual_Sales]]-Table1[[#This Row],[Budget_Sales]]</f>
        <v>43</v>
      </c>
      <c r="H620" s="5">
        <f>IF(
Table1[[#This Row],[Budget_Sales]]=0,
"",
IF(
Table1[[#This Row],[Budget_Sales]]&gt;0,
(Table1[[#This Row],[Actual_Sales]]-Table1[[#This Row],[Budget_Sales]])/Table1[[#This Row],[Budget_Sales]],
(Table1[[#This Row],[Actual_Sales]]-Table1[[#This Row],[Budget_Sales]])/ABS(Table1[[#This Row],[Budget_Sales]])
)
)</f>
        <v>0.13030303030303031</v>
      </c>
      <c r="I620" s="5" t="str">
        <f>IF(Table1[[#This Row],[Sales_Var]]&gt;=0,"Above Budget","Below Budget")</f>
        <v>Above Budget</v>
      </c>
      <c r="J620">
        <f>Table1[[#This Row],[Actual_Sales]]-(Table1[[#This Row],[COGS]]+Table1[[#This Row],[Expenses]])</f>
        <v>152</v>
      </c>
      <c r="K620">
        <v>150</v>
      </c>
      <c r="L620">
        <f>Table1[[#This Row],[Actual_Profit]]-Table1[[#This Row],[Budget_Profit]]</f>
        <v>2</v>
      </c>
      <c r="M620" s="5">
        <f>IF(
Table1[[#This Row],[Budget_Profit]]=0,
"",
IF(
Table1[[#This Row],[Budget_Profit]]&gt;0,
(Table1[[#This Row],[Actual_Profit]]-Table1[[#This Row],[Budget_Profit]])/Table1[[#This Row],[Budget_Profit]],
(Table1[[#This Row],[Actual_Profit]]-Table1[[#This Row],[Budget_Profit]])/ABS(Table1[[#This Row],[Budget_Profit]])
)
)</f>
        <v>1.3333333333333334E-2</v>
      </c>
      <c r="N620" s="5" t="str">
        <f>IF(Table1[[#This Row],[Profit_Var]]&gt;=0, "Above Budget", "Below Budget")</f>
        <v>Above Budget</v>
      </c>
      <c r="O620">
        <v>154</v>
      </c>
      <c r="P620">
        <v>130</v>
      </c>
      <c r="Q620">
        <f>Table1[[#This Row],[COGS]]-Table1[[#This Row],[Budget_COGS]]</f>
        <v>24</v>
      </c>
      <c r="R620" s="5">
        <f>IF(
Table1[[#This Row],[Budget_COGS]]=0,
"",
IF(
Table1[[#This Row],[Budget_COGS]]&gt;0,
(Table1[[#This Row],[Budget_COGS]]-Table1[[#This Row],[COGS]]) / Table1[[#This Row],[Budget_COGS]],
(Table1[[#This Row],[Budget_COGS]]-Table1[[#This Row],[COGS]]) / ABS(Table1[[#This Row],[Budget_COGS]])
)
)</f>
        <v>-0.18461538461538463</v>
      </c>
      <c r="S620" s="5" t="str">
        <f>IF(Table1[[#This Row],[COGS _Var]]&gt;=0, "Above Budget", "Below Budget")</f>
        <v>Above Budget</v>
      </c>
      <c r="T620">
        <f>Table1[[#This Row],[Actual_Sales]]-Table1[[#This Row],[COGS]]</f>
        <v>219</v>
      </c>
      <c r="U620">
        <v>200</v>
      </c>
      <c r="V620">
        <f>Table1[[#This Row],[Gross_Margin]]-Table1[[#This Row],[Budget_Margin]]</f>
        <v>19</v>
      </c>
      <c r="W620" s="5">
        <f>IF(
Table1[[#This Row],[Budget_Margin]]=0,
"",
IF(
Table1[[#This Row],[Budget_Margin]]&gt;0,
(Table1[[#This Row],[Gross_Margin]]-Table1[[#This Row],[Budget_Margin]]) / Table1[[#This Row],[Budget_Margin]],
(Table1[[#This Row],[Gross_Margin]]-Table1[[#This Row],[Budget_Margin]]) / ABS(Table1[[#This Row],[Budget_Margin]])
)
)</f>
        <v>9.5000000000000001E-2</v>
      </c>
      <c r="X620" s="5" t="str">
        <f>IF(Table1[[#This Row],[Margin_Var]]&gt;=0, "Above Budget", "Below Budget")</f>
        <v>Above Budget</v>
      </c>
      <c r="Y620" s="5">
        <f>IFERROR(Table1[[#This Row],[Gross_Margin]]/Table1[[#This Row],[Actual_Sales]],0)</f>
        <v>0.58713136729222515</v>
      </c>
      <c r="Z620" s="5">
        <f>Table1[[#This Row],[Actual_Profit]]/Table1[[#This Row],[Actual_Sales]]</f>
        <v>0.40750670241286863</v>
      </c>
      <c r="AA620">
        <v>67</v>
      </c>
      <c r="AB620" s="5">
        <f>IFERROR(Table1[[#This Row],[Expenses]]/Table1[[#This Row],[Actual_Sales]],0)</f>
        <v>0.17962466487935658</v>
      </c>
      <c r="AC620">
        <v>49</v>
      </c>
      <c r="AD620">
        <v>833</v>
      </c>
      <c r="AE620" s="5">
        <f>IFERROR(Table1[[#This Row],[Inventory]]/Table1[[#This Row],[Actual_Sales]],0)</f>
        <v>2.2332439678284182</v>
      </c>
    </row>
    <row r="621" spans="1:31" x14ac:dyDescent="0.25">
      <c r="A621">
        <v>3998</v>
      </c>
      <c r="B621">
        <v>630</v>
      </c>
      <c r="C621">
        <v>5</v>
      </c>
      <c r="D621" s="2">
        <v>40848</v>
      </c>
      <c r="E621">
        <v>567</v>
      </c>
      <c r="F621">
        <v>680</v>
      </c>
      <c r="G621">
        <f>Table1[[#This Row],[Actual_Sales]]-Table1[[#This Row],[Budget_Sales]]</f>
        <v>-113</v>
      </c>
      <c r="H621" s="5">
        <f>IF(
Table1[[#This Row],[Budget_Sales]]=0,
"",
IF(
Table1[[#This Row],[Budget_Sales]]&gt;0,
(Table1[[#This Row],[Actual_Sales]]-Table1[[#This Row],[Budget_Sales]])/Table1[[#This Row],[Budget_Sales]],
(Table1[[#This Row],[Actual_Sales]]-Table1[[#This Row],[Budget_Sales]])/ABS(Table1[[#This Row],[Budget_Sales]])
)
)</f>
        <v>-0.16617647058823529</v>
      </c>
      <c r="I621" s="5" t="str">
        <f>IF(Table1[[#This Row],[Sales_Var]]&gt;=0,"Above Budget","Below Budget")</f>
        <v>Below Budget</v>
      </c>
      <c r="J621">
        <f>Table1[[#This Row],[Actual_Sales]]-(Table1[[#This Row],[COGS]]+Table1[[#This Row],[Expenses]])</f>
        <v>231</v>
      </c>
      <c r="K621">
        <v>290</v>
      </c>
      <c r="L621">
        <f>Table1[[#This Row],[Actual_Profit]]-Table1[[#This Row],[Budget_Profit]]</f>
        <v>-59</v>
      </c>
      <c r="M621" s="5">
        <f>IF(
Table1[[#This Row],[Budget_Profit]]=0,
"",
IF(
Table1[[#This Row],[Budget_Profit]]&gt;0,
(Table1[[#This Row],[Actual_Profit]]-Table1[[#This Row],[Budget_Profit]])/Table1[[#This Row],[Budget_Profit]],
(Table1[[#This Row],[Actual_Profit]]-Table1[[#This Row],[Budget_Profit]])/ABS(Table1[[#This Row],[Budget_Profit]])
)
)</f>
        <v>-0.20344827586206896</v>
      </c>
      <c r="N621" s="5" t="str">
        <f>IF(Table1[[#This Row],[Profit_Var]]&gt;=0, "Above Budget", "Below Budget")</f>
        <v>Below Budget</v>
      </c>
      <c r="O621">
        <v>228</v>
      </c>
      <c r="P621">
        <v>290</v>
      </c>
      <c r="Q621">
        <f>Table1[[#This Row],[COGS]]-Table1[[#This Row],[Budget_COGS]]</f>
        <v>-62</v>
      </c>
      <c r="R621" s="5">
        <f>IF(
Table1[[#This Row],[Budget_COGS]]=0,
"",
IF(
Table1[[#This Row],[Budget_COGS]]&gt;0,
(Table1[[#This Row],[Budget_COGS]]-Table1[[#This Row],[COGS]]) / Table1[[#This Row],[Budget_COGS]],
(Table1[[#This Row],[Budget_COGS]]-Table1[[#This Row],[COGS]]) / ABS(Table1[[#This Row],[Budget_COGS]])
)
)</f>
        <v>0.21379310344827587</v>
      </c>
      <c r="S621" s="5" t="str">
        <f>IF(Table1[[#This Row],[COGS _Var]]&gt;=0, "Above Budget", "Below Budget")</f>
        <v>Below Budget</v>
      </c>
      <c r="T621">
        <f>Table1[[#This Row],[Actual_Sales]]-Table1[[#This Row],[COGS]]</f>
        <v>339</v>
      </c>
      <c r="U621">
        <v>390</v>
      </c>
      <c r="V621">
        <f>Table1[[#This Row],[Gross_Margin]]-Table1[[#This Row],[Budget_Margin]]</f>
        <v>-51</v>
      </c>
      <c r="W621" s="5">
        <f>IF(
Table1[[#This Row],[Budget_Margin]]=0,
"",
IF(
Table1[[#This Row],[Budget_Margin]]&gt;0,
(Table1[[#This Row],[Gross_Margin]]-Table1[[#This Row],[Budget_Margin]]) / Table1[[#This Row],[Budget_Margin]],
(Table1[[#This Row],[Gross_Margin]]-Table1[[#This Row],[Budget_Margin]]) / ABS(Table1[[#This Row],[Budget_Margin]])
)
)</f>
        <v>-0.13076923076923078</v>
      </c>
      <c r="X621" s="5" t="str">
        <f>IF(Table1[[#This Row],[Margin_Var]]&gt;=0, "Above Budget", "Below Budget")</f>
        <v>Below Budget</v>
      </c>
      <c r="Y621" s="5">
        <f>IFERROR(Table1[[#This Row],[Gross_Margin]]/Table1[[#This Row],[Actual_Sales]],0)</f>
        <v>0.59788359788359791</v>
      </c>
      <c r="Z621" s="5">
        <f>Table1[[#This Row],[Actual_Profit]]/Table1[[#This Row],[Actual_Sales]]</f>
        <v>0.40740740740740738</v>
      </c>
      <c r="AA621">
        <v>108</v>
      </c>
      <c r="AB621" s="5">
        <f>IFERROR(Table1[[#This Row],[Expenses]]/Table1[[#This Row],[Actual_Sales]],0)</f>
        <v>0.19047619047619047</v>
      </c>
      <c r="AC621">
        <v>75</v>
      </c>
      <c r="AD621">
        <v>1691</v>
      </c>
      <c r="AE621" s="5">
        <f>IFERROR(Table1[[#This Row],[Inventory]]/Table1[[#This Row],[Actual_Sales]],0)</f>
        <v>2.9823633156966491</v>
      </c>
    </row>
    <row r="622" spans="1:31" x14ac:dyDescent="0.25">
      <c r="A622">
        <v>4002</v>
      </c>
      <c r="B622">
        <v>641</v>
      </c>
      <c r="C622">
        <v>8</v>
      </c>
      <c r="D622" s="2">
        <v>40848</v>
      </c>
      <c r="E622">
        <v>567</v>
      </c>
      <c r="F622">
        <v>490</v>
      </c>
      <c r="G622">
        <f>Table1[[#This Row],[Actual_Sales]]-Table1[[#This Row],[Budget_Sales]]</f>
        <v>77</v>
      </c>
      <c r="H622" s="5">
        <f>IF(
Table1[[#This Row],[Budget_Sales]]=0,
"",
IF(
Table1[[#This Row],[Budget_Sales]]&gt;0,
(Table1[[#This Row],[Actual_Sales]]-Table1[[#This Row],[Budget_Sales]])/Table1[[#This Row],[Budget_Sales]],
(Table1[[#This Row],[Actual_Sales]]-Table1[[#This Row],[Budget_Sales]])/ABS(Table1[[#This Row],[Budget_Sales]])
)
)</f>
        <v>0.15714285714285714</v>
      </c>
      <c r="I622" s="5" t="str">
        <f>IF(Table1[[#This Row],[Sales_Var]]&gt;=0,"Above Budget","Below Budget")</f>
        <v>Above Budget</v>
      </c>
      <c r="J622">
        <f>Table1[[#This Row],[Actual_Sales]]-(Table1[[#This Row],[COGS]]+Table1[[#This Row],[Expenses]])</f>
        <v>231</v>
      </c>
      <c r="K622">
        <v>180</v>
      </c>
      <c r="L622">
        <f>Table1[[#This Row],[Actual_Profit]]-Table1[[#This Row],[Budget_Profit]]</f>
        <v>51</v>
      </c>
      <c r="M622" s="5">
        <f>IF(
Table1[[#This Row],[Budget_Profit]]=0,
"",
IF(
Table1[[#This Row],[Budget_Profit]]&gt;0,
(Table1[[#This Row],[Actual_Profit]]-Table1[[#This Row],[Budget_Profit]])/Table1[[#This Row],[Budget_Profit]],
(Table1[[#This Row],[Actual_Profit]]-Table1[[#This Row],[Budget_Profit]])/ABS(Table1[[#This Row],[Budget_Profit]])
)
)</f>
        <v>0.28333333333333333</v>
      </c>
      <c r="N622" s="5" t="str">
        <f>IF(Table1[[#This Row],[Profit_Var]]&gt;=0, "Above Budget", "Below Budget")</f>
        <v>Above Budget</v>
      </c>
      <c r="O622">
        <v>228</v>
      </c>
      <c r="P622">
        <v>210</v>
      </c>
      <c r="Q622">
        <f>Table1[[#This Row],[COGS]]-Table1[[#This Row],[Budget_COGS]]</f>
        <v>18</v>
      </c>
      <c r="R622" s="5">
        <f>IF(
Table1[[#This Row],[Budget_COGS]]=0,
"",
IF(
Table1[[#This Row],[Budget_COGS]]&gt;0,
(Table1[[#This Row],[Budget_COGS]]-Table1[[#This Row],[COGS]]) / Table1[[#This Row],[Budget_COGS]],
(Table1[[#This Row],[Budget_COGS]]-Table1[[#This Row],[COGS]]) / ABS(Table1[[#This Row],[Budget_COGS]])
)
)</f>
        <v>-8.5714285714285715E-2</v>
      </c>
      <c r="S622" s="5" t="str">
        <f>IF(Table1[[#This Row],[COGS _Var]]&gt;=0, "Above Budget", "Below Budget")</f>
        <v>Above Budget</v>
      </c>
      <c r="T622">
        <f>Table1[[#This Row],[Actual_Sales]]-Table1[[#This Row],[COGS]]</f>
        <v>339</v>
      </c>
      <c r="U622">
        <v>280</v>
      </c>
      <c r="V622">
        <f>Table1[[#This Row],[Gross_Margin]]-Table1[[#This Row],[Budget_Margin]]</f>
        <v>59</v>
      </c>
      <c r="W622" s="5">
        <f>IF(
Table1[[#This Row],[Budget_Margin]]=0,
"",
IF(
Table1[[#This Row],[Budget_Margin]]&gt;0,
(Table1[[#This Row],[Gross_Margin]]-Table1[[#This Row],[Budget_Margin]]) / Table1[[#This Row],[Budget_Margin]],
(Table1[[#This Row],[Gross_Margin]]-Table1[[#This Row],[Budget_Margin]]) / ABS(Table1[[#This Row],[Budget_Margin]])
)
)</f>
        <v>0.21071428571428572</v>
      </c>
      <c r="X622" s="5" t="str">
        <f>IF(Table1[[#This Row],[Margin_Var]]&gt;=0, "Above Budget", "Below Budget")</f>
        <v>Above Budget</v>
      </c>
      <c r="Y622" s="5">
        <f>IFERROR(Table1[[#This Row],[Gross_Margin]]/Table1[[#This Row],[Actual_Sales]],0)</f>
        <v>0.59788359788359791</v>
      </c>
      <c r="Z622" s="5">
        <f>Table1[[#This Row],[Actual_Profit]]/Table1[[#This Row],[Actual_Sales]]</f>
        <v>0.40740740740740738</v>
      </c>
      <c r="AA622">
        <v>108</v>
      </c>
      <c r="AB622" s="5">
        <f>IFERROR(Table1[[#This Row],[Expenses]]/Table1[[#This Row],[Actual_Sales]],0)</f>
        <v>0.19047619047619047</v>
      </c>
      <c r="AC622">
        <v>75</v>
      </c>
      <c r="AD622">
        <v>1691</v>
      </c>
      <c r="AE622" s="5">
        <f>IFERROR(Table1[[#This Row],[Inventory]]/Table1[[#This Row],[Actual_Sales]],0)</f>
        <v>2.9823633156966491</v>
      </c>
    </row>
    <row r="623" spans="1:31" x14ac:dyDescent="0.25">
      <c r="A623">
        <v>4032</v>
      </c>
      <c r="B623">
        <v>775</v>
      </c>
      <c r="C623">
        <v>11</v>
      </c>
      <c r="D623" s="2">
        <v>40848</v>
      </c>
      <c r="E623">
        <v>567</v>
      </c>
      <c r="F623">
        <v>380</v>
      </c>
      <c r="G623">
        <f>Table1[[#This Row],[Actual_Sales]]-Table1[[#This Row],[Budget_Sales]]</f>
        <v>187</v>
      </c>
      <c r="H623" s="5">
        <f>IF(
Table1[[#This Row],[Budget_Sales]]=0,
"",
IF(
Table1[[#This Row],[Budget_Sales]]&gt;0,
(Table1[[#This Row],[Actual_Sales]]-Table1[[#This Row],[Budget_Sales]])/Table1[[#This Row],[Budget_Sales]],
(Table1[[#This Row],[Actual_Sales]]-Table1[[#This Row],[Budget_Sales]])/ABS(Table1[[#This Row],[Budget_Sales]])
)
)</f>
        <v>0.49210526315789471</v>
      </c>
      <c r="I623" s="5" t="str">
        <f>IF(Table1[[#This Row],[Sales_Var]]&gt;=0,"Above Budget","Below Budget")</f>
        <v>Above Budget</v>
      </c>
      <c r="J623">
        <f>Table1[[#This Row],[Actual_Sales]]-(Table1[[#This Row],[COGS]]+Table1[[#This Row],[Expenses]])</f>
        <v>231</v>
      </c>
      <c r="K623">
        <v>140</v>
      </c>
      <c r="L623">
        <f>Table1[[#This Row],[Actual_Profit]]-Table1[[#This Row],[Budget_Profit]]</f>
        <v>91</v>
      </c>
      <c r="M623" s="5">
        <f>IF(
Table1[[#This Row],[Budget_Profit]]=0,
"",
IF(
Table1[[#This Row],[Budget_Profit]]&gt;0,
(Table1[[#This Row],[Actual_Profit]]-Table1[[#This Row],[Budget_Profit]])/Table1[[#This Row],[Budget_Profit]],
(Table1[[#This Row],[Actual_Profit]]-Table1[[#This Row],[Budget_Profit]])/ABS(Table1[[#This Row],[Budget_Profit]])
)
)</f>
        <v>0.65</v>
      </c>
      <c r="N623" s="5" t="str">
        <f>IF(Table1[[#This Row],[Profit_Var]]&gt;=0, "Above Budget", "Below Budget")</f>
        <v>Above Budget</v>
      </c>
      <c r="O623">
        <v>228</v>
      </c>
      <c r="P623">
        <v>160</v>
      </c>
      <c r="Q623">
        <f>Table1[[#This Row],[COGS]]-Table1[[#This Row],[Budget_COGS]]</f>
        <v>68</v>
      </c>
      <c r="R623" s="5">
        <f>IF(
Table1[[#This Row],[Budget_COGS]]=0,
"",
IF(
Table1[[#This Row],[Budget_COGS]]&gt;0,
(Table1[[#This Row],[Budget_COGS]]-Table1[[#This Row],[COGS]]) / Table1[[#This Row],[Budget_COGS]],
(Table1[[#This Row],[Budget_COGS]]-Table1[[#This Row],[COGS]]) / ABS(Table1[[#This Row],[Budget_COGS]])
)
)</f>
        <v>-0.42499999999999999</v>
      </c>
      <c r="S623" s="5" t="str">
        <f>IF(Table1[[#This Row],[COGS _Var]]&gt;=0, "Above Budget", "Below Budget")</f>
        <v>Above Budget</v>
      </c>
      <c r="T623">
        <f>Table1[[#This Row],[Actual_Sales]]-Table1[[#This Row],[COGS]]</f>
        <v>339</v>
      </c>
      <c r="U623">
        <v>220</v>
      </c>
      <c r="V623">
        <f>Table1[[#This Row],[Gross_Margin]]-Table1[[#This Row],[Budget_Margin]]</f>
        <v>119</v>
      </c>
      <c r="W623" s="5">
        <f>IF(
Table1[[#This Row],[Budget_Margin]]=0,
"",
IF(
Table1[[#This Row],[Budget_Margin]]&gt;0,
(Table1[[#This Row],[Gross_Margin]]-Table1[[#This Row],[Budget_Margin]]) / Table1[[#This Row],[Budget_Margin]],
(Table1[[#This Row],[Gross_Margin]]-Table1[[#This Row],[Budget_Margin]]) / ABS(Table1[[#This Row],[Budget_Margin]])
)
)</f>
        <v>0.54090909090909089</v>
      </c>
      <c r="X623" s="5" t="str">
        <f>IF(Table1[[#This Row],[Margin_Var]]&gt;=0, "Above Budget", "Below Budget")</f>
        <v>Above Budget</v>
      </c>
      <c r="Y623" s="5">
        <f>IFERROR(Table1[[#This Row],[Gross_Margin]]/Table1[[#This Row],[Actual_Sales]],0)</f>
        <v>0.59788359788359791</v>
      </c>
      <c r="Z623" s="5">
        <f>Table1[[#This Row],[Actual_Profit]]/Table1[[#This Row],[Actual_Sales]]</f>
        <v>0.40740740740740738</v>
      </c>
      <c r="AA623">
        <v>108</v>
      </c>
      <c r="AB623" s="5">
        <f>IFERROR(Table1[[#This Row],[Expenses]]/Table1[[#This Row],[Actual_Sales]],0)</f>
        <v>0.19047619047619047</v>
      </c>
      <c r="AC623">
        <v>75</v>
      </c>
      <c r="AD623">
        <v>1691</v>
      </c>
      <c r="AE623" s="5">
        <f>IFERROR(Table1[[#This Row],[Inventory]]/Table1[[#This Row],[Actual_Sales]],0)</f>
        <v>2.9823633156966491</v>
      </c>
    </row>
    <row r="624" spans="1:31" x14ac:dyDescent="0.25">
      <c r="A624">
        <v>2628</v>
      </c>
      <c r="B624">
        <v>860</v>
      </c>
      <c r="C624">
        <v>2</v>
      </c>
      <c r="D624" s="2">
        <v>40603</v>
      </c>
      <c r="E624">
        <v>329</v>
      </c>
      <c r="F624">
        <v>290</v>
      </c>
      <c r="G624">
        <f>Table1[[#This Row],[Actual_Sales]]-Table1[[#This Row],[Budget_Sales]]</f>
        <v>39</v>
      </c>
      <c r="H624" s="5">
        <f>IF(
Table1[[#This Row],[Budget_Sales]]=0,
"",
IF(
Table1[[#This Row],[Budget_Sales]]&gt;0,
(Table1[[#This Row],[Actual_Sales]]-Table1[[#This Row],[Budget_Sales]])/Table1[[#This Row],[Budget_Sales]],
(Table1[[#This Row],[Actual_Sales]]-Table1[[#This Row],[Budget_Sales]])/ABS(Table1[[#This Row],[Budget_Sales]])
)
)</f>
        <v>0.13448275862068965</v>
      </c>
      <c r="I624" s="5" t="str">
        <f>IF(Table1[[#This Row],[Sales_Var]]&gt;=0,"Above Budget","Below Budget")</f>
        <v>Above Budget</v>
      </c>
      <c r="J624">
        <f>Table1[[#This Row],[Actual_Sales]]-(Table1[[#This Row],[COGS]]+Table1[[#This Row],[Expenses]])</f>
        <v>134</v>
      </c>
      <c r="K624">
        <v>130</v>
      </c>
      <c r="L624">
        <f>Table1[[#This Row],[Actual_Profit]]-Table1[[#This Row],[Budget_Profit]]</f>
        <v>4</v>
      </c>
      <c r="M624" s="5">
        <f>IF(
Table1[[#This Row],[Budget_Profit]]=0,
"",
IF(
Table1[[#This Row],[Budget_Profit]]&gt;0,
(Table1[[#This Row],[Actual_Profit]]-Table1[[#This Row],[Budget_Profit]])/Table1[[#This Row],[Budget_Profit]],
(Table1[[#This Row],[Actual_Profit]]-Table1[[#This Row],[Budget_Profit]])/ABS(Table1[[#This Row],[Budget_Profit]])
)
)</f>
        <v>3.0769230769230771E-2</v>
      </c>
      <c r="N624" s="5" t="str">
        <f>IF(Table1[[#This Row],[Profit_Var]]&gt;=0, "Above Budget", "Below Budget")</f>
        <v>Above Budget</v>
      </c>
      <c r="O624">
        <v>123</v>
      </c>
      <c r="P624">
        <v>110</v>
      </c>
      <c r="Q624">
        <f>Table1[[#This Row],[COGS]]-Table1[[#This Row],[Budget_COGS]]</f>
        <v>13</v>
      </c>
      <c r="R624" s="5">
        <f>IF(
Table1[[#This Row],[Budget_COGS]]=0,
"",
IF(
Table1[[#This Row],[Budget_COGS]]&gt;0,
(Table1[[#This Row],[Budget_COGS]]-Table1[[#This Row],[COGS]]) / Table1[[#This Row],[Budget_COGS]],
(Table1[[#This Row],[Budget_COGS]]-Table1[[#This Row],[COGS]]) / ABS(Table1[[#This Row],[Budget_COGS]])
)
)</f>
        <v>-0.11818181818181818</v>
      </c>
      <c r="S624" s="5" t="str">
        <f>IF(Table1[[#This Row],[COGS _Var]]&gt;=0, "Above Budget", "Below Budget")</f>
        <v>Above Budget</v>
      </c>
      <c r="T624">
        <f>Table1[[#This Row],[Actual_Sales]]-Table1[[#This Row],[COGS]]</f>
        <v>206</v>
      </c>
      <c r="U624">
        <v>180</v>
      </c>
      <c r="V624">
        <f>Table1[[#This Row],[Gross_Margin]]-Table1[[#This Row],[Budget_Margin]]</f>
        <v>26</v>
      </c>
      <c r="W624" s="5">
        <f>IF(
Table1[[#This Row],[Budget_Margin]]=0,
"",
IF(
Table1[[#This Row],[Budget_Margin]]&gt;0,
(Table1[[#This Row],[Gross_Margin]]-Table1[[#This Row],[Budget_Margin]]) / Table1[[#This Row],[Budget_Margin]],
(Table1[[#This Row],[Gross_Margin]]-Table1[[#This Row],[Budget_Margin]]) / ABS(Table1[[#This Row],[Budget_Margin]])
)
)</f>
        <v>0.14444444444444443</v>
      </c>
      <c r="X624" s="5" t="str">
        <f>IF(Table1[[#This Row],[Margin_Var]]&gt;=0, "Above Budget", "Below Budget")</f>
        <v>Above Budget</v>
      </c>
      <c r="Y624" s="5">
        <f>IFERROR(Table1[[#This Row],[Gross_Margin]]/Table1[[#This Row],[Actual_Sales]],0)</f>
        <v>0.62613981762917936</v>
      </c>
      <c r="Z624" s="5">
        <f>Table1[[#This Row],[Actual_Profit]]/Table1[[#This Row],[Actual_Sales]]</f>
        <v>0.40729483282674772</v>
      </c>
      <c r="AA624">
        <v>72</v>
      </c>
      <c r="AB624" s="5">
        <f>IFERROR(Table1[[#This Row],[Expenses]]/Table1[[#This Row],[Actual_Sales]],0)</f>
        <v>0.21884498480243161</v>
      </c>
      <c r="AC624">
        <v>40</v>
      </c>
      <c r="AD624">
        <v>932</v>
      </c>
      <c r="AE624" s="5">
        <f>IFERROR(Table1[[#This Row],[Inventory]]/Table1[[#This Row],[Actual_Sales]],0)</f>
        <v>2.8328267477203646</v>
      </c>
    </row>
    <row r="625" spans="1:31" x14ac:dyDescent="0.25">
      <c r="A625">
        <v>3722</v>
      </c>
      <c r="B625">
        <v>203</v>
      </c>
      <c r="C625">
        <v>2</v>
      </c>
      <c r="D625" s="2">
        <v>40817</v>
      </c>
      <c r="E625">
        <v>334</v>
      </c>
      <c r="F625">
        <v>260</v>
      </c>
      <c r="G625">
        <f>Table1[[#This Row],[Actual_Sales]]-Table1[[#This Row],[Budget_Sales]]</f>
        <v>74</v>
      </c>
      <c r="H625" s="5">
        <f>IF(
Table1[[#This Row],[Budget_Sales]]=0,
"",
IF(
Table1[[#This Row],[Budget_Sales]]&gt;0,
(Table1[[#This Row],[Actual_Sales]]-Table1[[#This Row],[Budget_Sales]])/Table1[[#This Row],[Budget_Sales]],
(Table1[[#This Row],[Actual_Sales]]-Table1[[#This Row],[Budget_Sales]])/ABS(Table1[[#This Row],[Budget_Sales]])
)
)</f>
        <v>0.2846153846153846</v>
      </c>
      <c r="I625" s="5" t="str">
        <f>IF(Table1[[#This Row],[Sales_Var]]&gt;=0,"Above Budget","Below Budget")</f>
        <v>Above Budget</v>
      </c>
      <c r="J625">
        <f>Table1[[#This Row],[Actual_Sales]]-(Table1[[#This Row],[COGS]]+Table1[[#This Row],[Expenses]])</f>
        <v>136</v>
      </c>
      <c r="K625">
        <v>130</v>
      </c>
      <c r="L625">
        <f>Table1[[#This Row],[Actual_Profit]]-Table1[[#This Row],[Budget_Profit]]</f>
        <v>6</v>
      </c>
      <c r="M625" s="5">
        <f>IF(
Table1[[#This Row],[Budget_Profit]]=0,
"",
IF(
Table1[[#This Row],[Budget_Profit]]&gt;0,
(Table1[[#This Row],[Actual_Profit]]-Table1[[#This Row],[Budget_Profit]])/Table1[[#This Row],[Budget_Profit]],
(Table1[[#This Row],[Actual_Profit]]-Table1[[#This Row],[Budget_Profit]])/ABS(Table1[[#This Row],[Budget_Profit]])
)
)</f>
        <v>4.6153846153846156E-2</v>
      </c>
      <c r="N625" s="5" t="str">
        <f>IF(Table1[[#This Row],[Profit_Var]]&gt;=0, "Above Budget", "Below Budget")</f>
        <v>Above Budget</v>
      </c>
      <c r="O625">
        <v>125</v>
      </c>
      <c r="P625">
        <v>100</v>
      </c>
      <c r="Q625">
        <f>Table1[[#This Row],[COGS]]-Table1[[#This Row],[Budget_COGS]]</f>
        <v>25</v>
      </c>
      <c r="R625" s="5">
        <f>IF(
Table1[[#This Row],[Budget_COGS]]=0,
"",
IF(
Table1[[#This Row],[Budget_COGS]]&gt;0,
(Table1[[#This Row],[Budget_COGS]]-Table1[[#This Row],[COGS]]) / Table1[[#This Row],[Budget_COGS]],
(Table1[[#This Row],[Budget_COGS]]-Table1[[#This Row],[COGS]]) / ABS(Table1[[#This Row],[Budget_COGS]])
)
)</f>
        <v>-0.25</v>
      </c>
      <c r="S625" s="5" t="str">
        <f>IF(Table1[[#This Row],[COGS _Var]]&gt;=0, "Above Budget", "Below Budget")</f>
        <v>Above Budget</v>
      </c>
      <c r="T625">
        <f>Table1[[#This Row],[Actual_Sales]]-Table1[[#This Row],[COGS]]</f>
        <v>209</v>
      </c>
      <c r="U625">
        <v>160</v>
      </c>
      <c r="V625">
        <f>Table1[[#This Row],[Gross_Margin]]-Table1[[#This Row],[Budget_Margin]]</f>
        <v>49</v>
      </c>
      <c r="W625" s="5">
        <f>IF(
Table1[[#This Row],[Budget_Margin]]=0,
"",
IF(
Table1[[#This Row],[Budget_Margin]]&gt;0,
(Table1[[#This Row],[Gross_Margin]]-Table1[[#This Row],[Budget_Margin]]) / Table1[[#This Row],[Budget_Margin]],
(Table1[[#This Row],[Gross_Margin]]-Table1[[#This Row],[Budget_Margin]]) / ABS(Table1[[#This Row],[Budget_Margin]])
)
)</f>
        <v>0.30625000000000002</v>
      </c>
      <c r="X625" s="5" t="str">
        <f>IF(Table1[[#This Row],[Margin_Var]]&gt;=0, "Above Budget", "Below Budget")</f>
        <v>Above Budget</v>
      </c>
      <c r="Y625" s="5">
        <f>IFERROR(Table1[[#This Row],[Gross_Margin]]/Table1[[#This Row],[Actual_Sales]],0)</f>
        <v>0.62574850299401197</v>
      </c>
      <c r="Z625" s="5">
        <f>Table1[[#This Row],[Actual_Profit]]/Table1[[#This Row],[Actual_Sales]]</f>
        <v>0.40718562874251496</v>
      </c>
      <c r="AA625">
        <v>73</v>
      </c>
      <c r="AB625" s="5">
        <f>IFERROR(Table1[[#This Row],[Expenses]]/Table1[[#This Row],[Actual_Sales]],0)</f>
        <v>0.21856287425149701</v>
      </c>
      <c r="AC625">
        <v>41</v>
      </c>
      <c r="AD625">
        <v>1119</v>
      </c>
      <c r="AE625" s="5">
        <f>IFERROR(Table1[[#This Row],[Inventory]]/Table1[[#This Row],[Actual_Sales]],0)</f>
        <v>3.3502994011976046</v>
      </c>
    </row>
    <row r="626" spans="1:31" x14ac:dyDescent="0.25">
      <c r="A626">
        <v>3750</v>
      </c>
      <c r="B626">
        <v>360</v>
      </c>
      <c r="C626">
        <v>8</v>
      </c>
      <c r="D626" s="2">
        <v>40817</v>
      </c>
      <c r="E626">
        <v>334</v>
      </c>
      <c r="F626">
        <v>250</v>
      </c>
      <c r="G626">
        <f>Table1[[#This Row],[Actual_Sales]]-Table1[[#This Row],[Budget_Sales]]</f>
        <v>84</v>
      </c>
      <c r="H626" s="5">
        <f>IF(
Table1[[#This Row],[Budget_Sales]]=0,
"",
IF(
Table1[[#This Row],[Budget_Sales]]&gt;0,
(Table1[[#This Row],[Actual_Sales]]-Table1[[#This Row],[Budget_Sales]])/Table1[[#This Row],[Budget_Sales]],
(Table1[[#This Row],[Actual_Sales]]-Table1[[#This Row],[Budget_Sales]])/ABS(Table1[[#This Row],[Budget_Sales]])
)
)</f>
        <v>0.33600000000000002</v>
      </c>
      <c r="I626" s="5" t="str">
        <f>IF(Table1[[#This Row],[Sales_Var]]&gt;=0,"Above Budget","Below Budget")</f>
        <v>Above Budget</v>
      </c>
      <c r="J626">
        <f>Table1[[#This Row],[Actual_Sales]]-(Table1[[#This Row],[COGS]]+Table1[[#This Row],[Expenses]])</f>
        <v>136</v>
      </c>
      <c r="K626">
        <v>130</v>
      </c>
      <c r="L626">
        <f>Table1[[#This Row],[Actual_Profit]]-Table1[[#This Row],[Budget_Profit]]</f>
        <v>6</v>
      </c>
      <c r="M626" s="5">
        <f>IF(
Table1[[#This Row],[Budget_Profit]]=0,
"",
IF(
Table1[[#This Row],[Budget_Profit]]&gt;0,
(Table1[[#This Row],[Actual_Profit]]-Table1[[#This Row],[Budget_Profit]])/Table1[[#This Row],[Budget_Profit]],
(Table1[[#This Row],[Actual_Profit]]-Table1[[#This Row],[Budget_Profit]])/ABS(Table1[[#This Row],[Budget_Profit]])
)
)</f>
        <v>4.6153846153846156E-2</v>
      </c>
      <c r="N626" s="5" t="str">
        <f>IF(Table1[[#This Row],[Profit_Var]]&gt;=0, "Above Budget", "Below Budget")</f>
        <v>Above Budget</v>
      </c>
      <c r="O626">
        <v>125</v>
      </c>
      <c r="P626">
        <v>90</v>
      </c>
      <c r="Q626">
        <f>Table1[[#This Row],[COGS]]-Table1[[#This Row],[Budget_COGS]]</f>
        <v>35</v>
      </c>
      <c r="R626" s="5">
        <f>IF(
Table1[[#This Row],[Budget_COGS]]=0,
"",
IF(
Table1[[#This Row],[Budget_COGS]]&gt;0,
(Table1[[#This Row],[Budget_COGS]]-Table1[[#This Row],[COGS]]) / Table1[[#This Row],[Budget_COGS]],
(Table1[[#This Row],[Budget_COGS]]-Table1[[#This Row],[COGS]]) / ABS(Table1[[#This Row],[Budget_COGS]])
)
)</f>
        <v>-0.3888888888888889</v>
      </c>
      <c r="S626" s="5" t="str">
        <f>IF(Table1[[#This Row],[COGS _Var]]&gt;=0, "Above Budget", "Below Budget")</f>
        <v>Above Budget</v>
      </c>
      <c r="T626">
        <f>Table1[[#This Row],[Actual_Sales]]-Table1[[#This Row],[COGS]]</f>
        <v>209</v>
      </c>
      <c r="U626">
        <v>160</v>
      </c>
      <c r="V626">
        <f>Table1[[#This Row],[Gross_Margin]]-Table1[[#This Row],[Budget_Margin]]</f>
        <v>49</v>
      </c>
      <c r="W626" s="5">
        <f>IF(
Table1[[#This Row],[Budget_Margin]]=0,
"",
IF(
Table1[[#This Row],[Budget_Margin]]&gt;0,
(Table1[[#This Row],[Gross_Margin]]-Table1[[#This Row],[Budget_Margin]]) / Table1[[#This Row],[Budget_Margin]],
(Table1[[#This Row],[Gross_Margin]]-Table1[[#This Row],[Budget_Margin]]) / ABS(Table1[[#This Row],[Budget_Margin]])
)
)</f>
        <v>0.30625000000000002</v>
      </c>
      <c r="X626" s="5" t="str">
        <f>IF(Table1[[#This Row],[Margin_Var]]&gt;=0, "Above Budget", "Below Budget")</f>
        <v>Above Budget</v>
      </c>
      <c r="Y626" s="5">
        <f>IFERROR(Table1[[#This Row],[Gross_Margin]]/Table1[[#This Row],[Actual_Sales]],0)</f>
        <v>0.62574850299401197</v>
      </c>
      <c r="Z626" s="5">
        <f>Table1[[#This Row],[Actual_Profit]]/Table1[[#This Row],[Actual_Sales]]</f>
        <v>0.40718562874251496</v>
      </c>
      <c r="AA626">
        <v>73</v>
      </c>
      <c r="AB626" s="5">
        <f>IFERROR(Table1[[#This Row],[Expenses]]/Table1[[#This Row],[Actual_Sales]],0)</f>
        <v>0.21856287425149701</v>
      </c>
      <c r="AC626">
        <v>41</v>
      </c>
      <c r="AD626">
        <v>1119</v>
      </c>
      <c r="AE626" s="5">
        <f>IFERROR(Table1[[#This Row],[Inventory]]/Table1[[#This Row],[Actual_Sales]],0)</f>
        <v>3.3502994011976046</v>
      </c>
    </row>
    <row r="627" spans="1:31" x14ac:dyDescent="0.25">
      <c r="A627">
        <v>2786</v>
      </c>
      <c r="B627">
        <v>754</v>
      </c>
      <c r="C627">
        <v>3</v>
      </c>
      <c r="D627" s="2">
        <v>40634</v>
      </c>
      <c r="E627">
        <v>285</v>
      </c>
      <c r="F627">
        <v>250</v>
      </c>
      <c r="G627">
        <f>Table1[[#This Row],[Actual_Sales]]-Table1[[#This Row],[Budget_Sales]]</f>
        <v>35</v>
      </c>
      <c r="H627" s="5">
        <f>IF(
Table1[[#This Row],[Budget_Sales]]=0,
"",
IF(
Table1[[#This Row],[Budget_Sales]]&gt;0,
(Table1[[#This Row],[Actual_Sales]]-Table1[[#This Row],[Budget_Sales]])/Table1[[#This Row],[Budget_Sales]],
(Table1[[#This Row],[Actual_Sales]]-Table1[[#This Row],[Budget_Sales]])/ABS(Table1[[#This Row],[Budget_Sales]])
)
)</f>
        <v>0.14000000000000001</v>
      </c>
      <c r="I627" s="5" t="str">
        <f>IF(Table1[[#This Row],[Sales_Var]]&gt;=0,"Above Budget","Below Budget")</f>
        <v>Above Budget</v>
      </c>
      <c r="J627">
        <f>Table1[[#This Row],[Actual_Sales]]-(Table1[[#This Row],[COGS]]+Table1[[#This Row],[Expenses]])</f>
        <v>116</v>
      </c>
      <c r="K627">
        <v>100</v>
      </c>
      <c r="L627">
        <f>Table1[[#This Row],[Actual_Profit]]-Table1[[#This Row],[Budget_Profit]]</f>
        <v>16</v>
      </c>
      <c r="M627" s="5">
        <f>IF(
Table1[[#This Row],[Budget_Profit]]=0,
"",
IF(
Table1[[#This Row],[Budget_Profit]]&gt;0,
(Table1[[#This Row],[Actual_Profit]]-Table1[[#This Row],[Budget_Profit]])/Table1[[#This Row],[Budget_Profit]],
(Table1[[#This Row],[Actual_Profit]]-Table1[[#This Row],[Budget_Profit]])/ABS(Table1[[#This Row],[Budget_Profit]])
)
)</f>
        <v>0.16</v>
      </c>
      <c r="N627" s="5" t="str">
        <f>IF(Table1[[#This Row],[Profit_Var]]&gt;=0, "Above Budget", "Below Budget")</f>
        <v>Above Budget</v>
      </c>
      <c r="O627">
        <v>112</v>
      </c>
      <c r="P627">
        <v>100</v>
      </c>
      <c r="Q627">
        <f>Table1[[#This Row],[COGS]]-Table1[[#This Row],[Budget_COGS]]</f>
        <v>12</v>
      </c>
      <c r="R627" s="5">
        <f>IF(
Table1[[#This Row],[Budget_COGS]]=0,
"",
IF(
Table1[[#This Row],[Budget_COGS]]&gt;0,
(Table1[[#This Row],[Budget_COGS]]-Table1[[#This Row],[COGS]]) / Table1[[#This Row],[Budget_COGS]],
(Table1[[#This Row],[Budget_COGS]]-Table1[[#This Row],[COGS]]) / ABS(Table1[[#This Row],[Budget_COGS]])
)
)</f>
        <v>-0.12</v>
      </c>
      <c r="S627" s="5" t="str">
        <f>IF(Table1[[#This Row],[COGS _Var]]&gt;=0, "Above Budget", "Below Budget")</f>
        <v>Above Budget</v>
      </c>
      <c r="T627">
        <f>Table1[[#This Row],[Actual_Sales]]-Table1[[#This Row],[COGS]]</f>
        <v>173</v>
      </c>
      <c r="U627">
        <v>150</v>
      </c>
      <c r="V627">
        <f>Table1[[#This Row],[Gross_Margin]]-Table1[[#This Row],[Budget_Margin]]</f>
        <v>23</v>
      </c>
      <c r="W627" s="5">
        <f>IF(
Table1[[#This Row],[Budget_Margin]]=0,
"",
IF(
Table1[[#This Row],[Budget_Margin]]&gt;0,
(Table1[[#This Row],[Gross_Margin]]-Table1[[#This Row],[Budget_Margin]]) / Table1[[#This Row],[Budget_Margin]],
(Table1[[#This Row],[Gross_Margin]]-Table1[[#This Row],[Budget_Margin]]) / ABS(Table1[[#This Row],[Budget_Margin]])
)
)</f>
        <v>0.15333333333333332</v>
      </c>
      <c r="X627" s="5" t="str">
        <f>IF(Table1[[#This Row],[Margin_Var]]&gt;=0, "Above Budget", "Below Budget")</f>
        <v>Above Budget</v>
      </c>
      <c r="Y627" s="5">
        <f>IFERROR(Table1[[#This Row],[Gross_Margin]]/Table1[[#This Row],[Actual_Sales]],0)</f>
        <v>0.60701754385964912</v>
      </c>
      <c r="Z627" s="5">
        <f>Table1[[#This Row],[Actual_Profit]]/Table1[[#This Row],[Actual_Sales]]</f>
        <v>0.40701754385964911</v>
      </c>
      <c r="AA627">
        <v>57</v>
      </c>
      <c r="AB627" s="5">
        <f>IFERROR(Table1[[#This Row],[Expenses]]/Table1[[#This Row],[Actual_Sales]],0)</f>
        <v>0.2</v>
      </c>
      <c r="AC627">
        <v>34</v>
      </c>
      <c r="AD627">
        <v>502</v>
      </c>
      <c r="AE627" s="5">
        <f>IFERROR(Table1[[#This Row],[Inventory]]/Table1[[#This Row],[Actual_Sales]],0)</f>
        <v>1.7614035087719297</v>
      </c>
    </row>
    <row r="628" spans="1:31" x14ac:dyDescent="0.25">
      <c r="A628">
        <v>2752</v>
      </c>
      <c r="B628">
        <v>580</v>
      </c>
      <c r="C628">
        <v>4</v>
      </c>
      <c r="D628" s="2">
        <v>40634</v>
      </c>
      <c r="E628">
        <v>285</v>
      </c>
      <c r="F628">
        <v>220</v>
      </c>
      <c r="G628">
        <f>Table1[[#This Row],[Actual_Sales]]-Table1[[#This Row],[Budget_Sales]]</f>
        <v>65</v>
      </c>
      <c r="H628" s="5">
        <f>IF(
Table1[[#This Row],[Budget_Sales]]=0,
"",
IF(
Table1[[#This Row],[Budget_Sales]]&gt;0,
(Table1[[#This Row],[Actual_Sales]]-Table1[[#This Row],[Budget_Sales]])/Table1[[#This Row],[Budget_Sales]],
(Table1[[#This Row],[Actual_Sales]]-Table1[[#This Row],[Budget_Sales]])/ABS(Table1[[#This Row],[Budget_Sales]])
)
)</f>
        <v>0.29545454545454547</v>
      </c>
      <c r="I628" s="5" t="str">
        <f>IF(Table1[[#This Row],[Sales_Var]]&gt;=0,"Above Budget","Below Budget")</f>
        <v>Above Budget</v>
      </c>
      <c r="J628">
        <f>Table1[[#This Row],[Actual_Sales]]-(Table1[[#This Row],[COGS]]+Table1[[#This Row],[Expenses]])</f>
        <v>116</v>
      </c>
      <c r="K628">
        <v>90</v>
      </c>
      <c r="L628">
        <f>Table1[[#This Row],[Actual_Profit]]-Table1[[#This Row],[Budget_Profit]]</f>
        <v>26</v>
      </c>
      <c r="M628" s="5">
        <f>IF(
Table1[[#This Row],[Budget_Profit]]=0,
"",
IF(
Table1[[#This Row],[Budget_Profit]]&gt;0,
(Table1[[#This Row],[Actual_Profit]]-Table1[[#This Row],[Budget_Profit]])/Table1[[#This Row],[Budget_Profit]],
(Table1[[#This Row],[Actual_Profit]]-Table1[[#This Row],[Budget_Profit]])/ABS(Table1[[#This Row],[Budget_Profit]])
)
)</f>
        <v>0.28888888888888886</v>
      </c>
      <c r="N628" s="5" t="str">
        <f>IF(Table1[[#This Row],[Profit_Var]]&gt;=0, "Above Budget", "Below Budget")</f>
        <v>Above Budget</v>
      </c>
      <c r="O628">
        <v>112</v>
      </c>
      <c r="P628">
        <v>90</v>
      </c>
      <c r="Q628">
        <f>Table1[[#This Row],[COGS]]-Table1[[#This Row],[Budget_COGS]]</f>
        <v>22</v>
      </c>
      <c r="R628" s="5">
        <f>IF(
Table1[[#This Row],[Budget_COGS]]=0,
"",
IF(
Table1[[#This Row],[Budget_COGS]]&gt;0,
(Table1[[#This Row],[Budget_COGS]]-Table1[[#This Row],[COGS]]) / Table1[[#This Row],[Budget_COGS]],
(Table1[[#This Row],[Budget_COGS]]-Table1[[#This Row],[COGS]]) / ABS(Table1[[#This Row],[Budget_COGS]])
)
)</f>
        <v>-0.24444444444444444</v>
      </c>
      <c r="S628" s="5" t="str">
        <f>IF(Table1[[#This Row],[COGS _Var]]&gt;=0, "Above Budget", "Below Budget")</f>
        <v>Above Budget</v>
      </c>
      <c r="T628">
        <f>Table1[[#This Row],[Actual_Sales]]-Table1[[#This Row],[COGS]]</f>
        <v>173</v>
      </c>
      <c r="U628">
        <v>130</v>
      </c>
      <c r="V628">
        <f>Table1[[#This Row],[Gross_Margin]]-Table1[[#This Row],[Budget_Margin]]</f>
        <v>43</v>
      </c>
      <c r="W628" s="5">
        <f>IF(
Table1[[#This Row],[Budget_Margin]]=0,
"",
IF(
Table1[[#This Row],[Budget_Margin]]&gt;0,
(Table1[[#This Row],[Gross_Margin]]-Table1[[#This Row],[Budget_Margin]]) / Table1[[#This Row],[Budget_Margin]],
(Table1[[#This Row],[Gross_Margin]]-Table1[[#This Row],[Budget_Margin]]) / ABS(Table1[[#This Row],[Budget_Margin]])
)
)</f>
        <v>0.33076923076923076</v>
      </c>
      <c r="X628" s="5" t="str">
        <f>IF(Table1[[#This Row],[Margin_Var]]&gt;=0, "Above Budget", "Below Budget")</f>
        <v>Above Budget</v>
      </c>
      <c r="Y628" s="5">
        <f>IFERROR(Table1[[#This Row],[Gross_Margin]]/Table1[[#This Row],[Actual_Sales]],0)</f>
        <v>0.60701754385964912</v>
      </c>
      <c r="Z628" s="5">
        <f>Table1[[#This Row],[Actual_Profit]]/Table1[[#This Row],[Actual_Sales]]</f>
        <v>0.40701754385964911</v>
      </c>
      <c r="AA628">
        <v>57</v>
      </c>
      <c r="AB628" s="5">
        <f>IFERROR(Table1[[#This Row],[Expenses]]/Table1[[#This Row],[Actual_Sales]],0)</f>
        <v>0.2</v>
      </c>
      <c r="AC628">
        <v>34</v>
      </c>
      <c r="AD628">
        <v>-120</v>
      </c>
      <c r="AE628" s="5">
        <f>IFERROR(Table1[[#This Row],[Inventory]]/Table1[[#This Row],[Actual_Sales]],0)</f>
        <v>-0.42105263157894735</v>
      </c>
    </row>
    <row r="629" spans="1:31" x14ac:dyDescent="0.25">
      <c r="A629">
        <v>2830</v>
      </c>
      <c r="B629">
        <v>971</v>
      </c>
      <c r="C629">
        <v>13</v>
      </c>
      <c r="D629" s="2">
        <v>40634</v>
      </c>
      <c r="E629">
        <v>285</v>
      </c>
      <c r="F629">
        <v>180</v>
      </c>
      <c r="G629">
        <f>Table1[[#This Row],[Actual_Sales]]-Table1[[#This Row],[Budget_Sales]]</f>
        <v>105</v>
      </c>
      <c r="H629" s="5">
        <f>IF(
Table1[[#This Row],[Budget_Sales]]=0,
"",
IF(
Table1[[#This Row],[Budget_Sales]]&gt;0,
(Table1[[#This Row],[Actual_Sales]]-Table1[[#This Row],[Budget_Sales]])/Table1[[#This Row],[Budget_Sales]],
(Table1[[#This Row],[Actual_Sales]]-Table1[[#This Row],[Budget_Sales]])/ABS(Table1[[#This Row],[Budget_Sales]])
)
)</f>
        <v>0.58333333333333337</v>
      </c>
      <c r="I629" s="5" t="str">
        <f>IF(Table1[[#This Row],[Sales_Var]]&gt;=0,"Above Budget","Below Budget")</f>
        <v>Above Budget</v>
      </c>
      <c r="J629">
        <f>Table1[[#This Row],[Actual_Sales]]-(Table1[[#This Row],[COGS]]+Table1[[#This Row],[Expenses]])</f>
        <v>116</v>
      </c>
      <c r="K629">
        <v>70</v>
      </c>
      <c r="L629">
        <f>Table1[[#This Row],[Actual_Profit]]-Table1[[#This Row],[Budget_Profit]]</f>
        <v>46</v>
      </c>
      <c r="M629" s="5">
        <f>IF(
Table1[[#This Row],[Budget_Profit]]=0,
"",
IF(
Table1[[#This Row],[Budget_Profit]]&gt;0,
(Table1[[#This Row],[Actual_Profit]]-Table1[[#This Row],[Budget_Profit]])/Table1[[#This Row],[Budget_Profit]],
(Table1[[#This Row],[Actual_Profit]]-Table1[[#This Row],[Budget_Profit]])/ABS(Table1[[#This Row],[Budget_Profit]])
)
)</f>
        <v>0.65714285714285714</v>
      </c>
      <c r="N629" s="5" t="str">
        <f>IF(Table1[[#This Row],[Profit_Var]]&gt;=0, "Above Budget", "Below Budget")</f>
        <v>Above Budget</v>
      </c>
      <c r="O629">
        <v>112</v>
      </c>
      <c r="P629">
        <v>70</v>
      </c>
      <c r="Q629">
        <f>Table1[[#This Row],[COGS]]-Table1[[#This Row],[Budget_COGS]]</f>
        <v>42</v>
      </c>
      <c r="R629" s="5">
        <f>IF(
Table1[[#This Row],[Budget_COGS]]=0,
"",
IF(
Table1[[#This Row],[Budget_COGS]]&gt;0,
(Table1[[#This Row],[Budget_COGS]]-Table1[[#This Row],[COGS]]) / Table1[[#This Row],[Budget_COGS]],
(Table1[[#This Row],[Budget_COGS]]-Table1[[#This Row],[COGS]]) / ABS(Table1[[#This Row],[Budget_COGS]])
)
)</f>
        <v>-0.6</v>
      </c>
      <c r="S629" s="5" t="str">
        <f>IF(Table1[[#This Row],[COGS _Var]]&gt;=0, "Above Budget", "Below Budget")</f>
        <v>Above Budget</v>
      </c>
      <c r="T629">
        <f>Table1[[#This Row],[Actual_Sales]]-Table1[[#This Row],[COGS]]</f>
        <v>173</v>
      </c>
      <c r="U629">
        <v>110</v>
      </c>
      <c r="V629">
        <f>Table1[[#This Row],[Gross_Margin]]-Table1[[#This Row],[Budget_Margin]]</f>
        <v>63</v>
      </c>
      <c r="W629" s="5">
        <f>IF(
Table1[[#This Row],[Budget_Margin]]=0,
"",
IF(
Table1[[#This Row],[Budget_Margin]]&gt;0,
(Table1[[#This Row],[Gross_Margin]]-Table1[[#This Row],[Budget_Margin]]) / Table1[[#This Row],[Budget_Margin]],
(Table1[[#This Row],[Gross_Margin]]-Table1[[#This Row],[Budget_Margin]]) / ABS(Table1[[#This Row],[Budget_Margin]])
)
)</f>
        <v>0.57272727272727275</v>
      </c>
      <c r="X629" s="5" t="str">
        <f>IF(Table1[[#This Row],[Margin_Var]]&gt;=0, "Above Budget", "Below Budget")</f>
        <v>Above Budget</v>
      </c>
      <c r="Y629" s="5">
        <f>IFERROR(Table1[[#This Row],[Gross_Margin]]/Table1[[#This Row],[Actual_Sales]],0)</f>
        <v>0.60701754385964912</v>
      </c>
      <c r="Z629" s="5">
        <f>Table1[[#This Row],[Actual_Profit]]/Table1[[#This Row],[Actual_Sales]]</f>
        <v>0.40701754385964911</v>
      </c>
      <c r="AA629">
        <v>57</v>
      </c>
      <c r="AB629" s="5">
        <f>IFERROR(Table1[[#This Row],[Expenses]]/Table1[[#This Row],[Actual_Sales]],0)</f>
        <v>0.2</v>
      </c>
      <c r="AC629">
        <v>34</v>
      </c>
      <c r="AD629">
        <v>502</v>
      </c>
      <c r="AE629" s="5">
        <f>IFERROR(Table1[[#This Row],[Inventory]]/Table1[[#This Row],[Actual_Sales]],0)</f>
        <v>1.7614035087719297</v>
      </c>
    </row>
    <row r="630" spans="1:31" x14ac:dyDescent="0.25">
      <c r="A630">
        <v>2153</v>
      </c>
      <c r="B630">
        <v>318</v>
      </c>
      <c r="C630">
        <v>3</v>
      </c>
      <c r="D630" s="2">
        <v>40544</v>
      </c>
      <c r="E630">
        <v>91</v>
      </c>
      <c r="F630">
        <v>100</v>
      </c>
      <c r="G630">
        <f>Table1[[#This Row],[Actual_Sales]]-Table1[[#This Row],[Budget_Sales]]</f>
        <v>-9</v>
      </c>
      <c r="H630" s="5">
        <f>IF(
Table1[[#This Row],[Budget_Sales]]=0,
"",
IF(
Table1[[#This Row],[Budget_Sales]]&gt;0,
(Table1[[#This Row],[Actual_Sales]]-Table1[[#This Row],[Budget_Sales]])/Table1[[#This Row],[Budget_Sales]],
(Table1[[#This Row],[Actual_Sales]]-Table1[[#This Row],[Budget_Sales]])/ABS(Table1[[#This Row],[Budget_Sales]])
)
)</f>
        <v>-0.09</v>
      </c>
      <c r="I630" s="5" t="str">
        <f>IF(Table1[[#This Row],[Sales_Var]]&gt;=0,"Above Budget","Below Budget")</f>
        <v>Below Budget</v>
      </c>
      <c r="J630">
        <f>Table1[[#This Row],[Actual_Sales]]-(Table1[[#This Row],[COGS]]+Table1[[#This Row],[Expenses]])</f>
        <v>37</v>
      </c>
      <c r="K630">
        <v>50</v>
      </c>
      <c r="L630">
        <f>Table1[[#This Row],[Actual_Profit]]-Table1[[#This Row],[Budget_Profit]]</f>
        <v>-13</v>
      </c>
      <c r="M630" s="5">
        <f>IF(
Table1[[#This Row],[Budget_Profit]]=0,
"",
IF(
Table1[[#This Row],[Budget_Profit]]&gt;0,
(Table1[[#This Row],[Actual_Profit]]-Table1[[#This Row],[Budget_Profit]])/Table1[[#This Row],[Budget_Profit]],
(Table1[[#This Row],[Actual_Profit]]-Table1[[#This Row],[Budget_Profit]])/ABS(Table1[[#This Row],[Budget_Profit]])
)
)</f>
        <v>-0.26</v>
      </c>
      <c r="N630" s="5" t="str">
        <f>IF(Table1[[#This Row],[Profit_Var]]&gt;=0, "Above Budget", "Below Budget")</f>
        <v>Below Budget</v>
      </c>
      <c r="O630">
        <v>33</v>
      </c>
      <c r="P630">
        <v>40</v>
      </c>
      <c r="Q630">
        <f>Table1[[#This Row],[COGS]]-Table1[[#This Row],[Budget_COGS]]</f>
        <v>-7</v>
      </c>
      <c r="R630" s="5">
        <f>IF(
Table1[[#This Row],[Budget_COGS]]=0,
"",
IF(
Table1[[#This Row],[Budget_COGS]]&gt;0,
(Table1[[#This Row],[Budget_COGS]]-Table1[[#This Row],[COGS]]) / Table1[[#This Row],[Budget_COGS]],
(Table1[[#This Row],[Budget_COGS]]-Table1[[#This Row],[COGS]]) / ABS(Table1[[#This Row],[Budget_COGS]])
)
)</f>
        <v>0.17499999999999999</v>
      </c>
      <c r="S630" s="5" t="str">
        <f>IF(Table1[[#This Row],[COGS _Var]]&gt;=0, "Above Budget", "Below Budget")</f>
        <v>Below Budget</v>
      </c>
      <c r="T630">
        <f>Table1[[#This Row],[Actual_Sales]]-Table1[[#This Row],[COGS]]</f>
        <v>58</v>
      </c>
      <c r="U630">
        <v>60</v>
      </c>
      <c r="V630">
        <f>Table1[[#This Row],[Gross_Margin]]-Table1[[#This Row],[Budget_Margin]]</f>
        <v>-2</v>
      </c>
      <c r="W630" s="5">
        <f>IF(
Table1[[#This Row],[Budget_Margin]]=0,
"",
IF(
Table1[[#This Row],[Budget_Margin]]&gt;0,
(Table1[[#This Row],[Gross_Margin]]-Table1[[#This Row],[Budget_Margin]]) / Table1[[#This Row],[Budget_Margin]],
(Table1[[#This Row],[Gross_Margin]]-Table1[[#This Row],[Budget_Margin]]) / ABS(Table1[[#This Row],[Budget_Margin]])
)
)</f>
        <v>-3.3333333333333333E-2</v>
      </c>
      <c r="X630" s="5" t="str">
        <f>IF(Table1[[#This Row],[Margin_Var]]&gt;=0, "Above Budget", "Below Budget")</f>
        <v>Below Budget</v>
      </c>
      <c r="Y630" s="5">
        <f>IFERROR(Table1[[#This Row],[Gross_Margin]]/Table1[[#This Row],[Actual_Sales]],0)</f>
        <v>0.63736263736263732</v>
      </c>
      <c r="Z630" s="5">
        <f>Table1[[#This Row],[Actual_Profit]]/Table1[[#This Row],[Actual_Sales]]</f>
        <v>0.40659340659340659</v>
      </c>
      <c r="AA630">
        <v>21</v>
      </c>
      <c r="AB630" s="5">
        <f>IFERROR(Table1[[#This Row],[Expenses]]/Table1[[#This Row],[Actual_Sales]],0)</f>
        <v>0.23076923076923078</v>
      </c>
      <c r="AC630">
        <v>9</v>
      </c>
      <c r="AD630">
        <v>777</v>
      </c>
      <c r="AE630" s="5">
        <f>IFERROR(Table1[[#This Row],[Inventory]]/Table1[[#This Row],[Actual_Sales]],0)</f>
        <v>8.5384615384615383</v>
      </c>
    </row>
    <row r="631" spans="1:31" x14ac:dyDescent="0.25">
      <c r="A631">
        <v>2233</v>
      </c>
      <c r="B631">
        <v>608</v>
      </c>
      <c r="C631">
        <v>9</v>
      </c>
      <c r="D631" s="2">
        <v>40544</v>
      </c>
      <c r="E631">
        <v>91</v>
      </c>
      <c r="F631">
        <v>70</v>
      </c>
      <c r="G631">
        <f>Table1[[#This Row],[Actual_Sales]]-Table1[[#This Row],[Budget_Sales]]</f>
        <v>21</v>
      </c>
      <c r="H631" s="5">
        <f>IF(
Table1[[#This Row],[Budget_Sales]]=0,
"",
IF(
Table1[[#This Row],[Budget_Sales]]&gt;0,
(Table1[[#This Row],[Actual_Sales]]-Table1[[#This Row],[Budget_Sales]])/Table1[[#This Row],[Budget_Sales]],
(Table1[[#This Row],[Actual_Sales]]-Table1[[#This Row],[Budget_Sales]])/ABS(Table1[[#This Row],[Budget_Sales]])
)
)</f>
        <v>0.3</v>
      </c>
      <c r="I631" s="5" t="str">
        <f>IF(Table1[[#This Row],[Sales_Var]]&gt;=0,"Above Budget","Below Budget")</f>
        <v>Above Budget</v>
      </c>
      <c r="J631">
        <f>Table1[[#This Row],[Actual_Sales]]-(Table1[[#This Row],[COGS]]+Table1[[#This Row],[Expenses]])</f>
        <v>37</v>
      </c>
      <c r="K631">
        <v>50</v>
      </c>
      <c r="L631">
        <f>Table1[[#This Row],[Actual_Profit]]-Table1[[#This Row],[Budget_Profit]]</f>
        <v>-13</v>
      </c>
      <c r="M631" s="5">
        <f>IF(
Table1[[#This Row],[Budget_Profit]]=0,
"",
IF(
Table1[[#This Row],[Budget_Profit]]&gt;0,
(Table1[[#This Row],[Actual_Profit]]-Table1[[#This Row],[Budget_Profit]])/Table1[[#This Row],[Budget_Profit]],
(Table1[[#This Row],[Actual_Profit]]-Table1[[#This Row],[Budget_Profit]])/ABS(Table1[[#This Row],[Budget_Profit]])
)
)</f>
        <v>-0.26</v>
      </c>
      <c r="N631" s="5" t="str">
        <f>IF(Table1[[#This Row],[Profit_Var]]&gt;=0, "Above Budget", "Below Budget")</f>
        <v>Below Budget</v>
      </c>
      <c r="O631">
        <v>33</v>
      </c>
      <c r="P631">
        <v>20</v>
      </c>
      <c r="Q631">
        <f>Table1[[#This Row],[COGS]]-Table1[[#This Row],[Budget_COGS]]</f>
        <v>13</v>
      </c>
      <c r="R631" s="5">
        <f>IF(
Table1[[#This Row],[Budget_COGS]]=0,
"",
IF(
Table1[[#This Row],[Budget_COGS]]&gt;0,
(Table1[[#This Row],[Budget_COGS]]-Table1[[#This Row],[COGS]]) / Table1[[#This Row],[Budget_COGS]],
(Table1[[#This Row],[Budget_COGS]]-Table1[[#This Row],[COGS]]) / ABS(Table1[[#This Row],[Budget_COGS]])
)
)</f>
        <v>-0.65</v>
      </c>
      <c r="S631" s="5" t="str">
        <f>IF(Table1[[#This Row],[COGS _Var]]&gt;=0, "Above Budget", "Below Budget")</f>
        <v>Above Budget</v>
      </c>
      <c r="T631">
        <f>Table1[[#This Row],[Actual_Sales]]-Table1[[#This Row],[COGS]]</f>
        <v>58</v>
      </c>
      <c r="U631">
        <v>50</v>
      </c>
      <c r="V631">
        <f>Table1[[#This Row],[Gross_Margin]]-Table1[[#This Row],[Budget_Margin]]</f>
        <v>8</v>
      </c>
      <c r="W631" s="5">
        <f>IF(
Table1[[#This Row],[Budget_Margin]]=0,
"",
IF(
Table1[[#This Row],[Budget_Margin]]&gt;0,
(Table1[[#This Row],[Gross_Margin]]-Table1[[#This Row],[Budget_Margin]]) / Table1[[#This Row],[Budget_Margin]],
(Table1[[#This Row],[Gross_Margin]]-Table1[[#This Row],[Budget_Margin]]) / ABS(Table1[[#This Row],[Budget_Margin]])
)
)</f>
        <v>0.16</v>
      </c>
      <c r="X631" s="5" t="str">
        <f>IF(Table1[[#This Row],[Margin_Var]]&gt;=0, "Above Budget", "Below Budget")</f>
        <v>Above Budget</v>
      </c>
      <c r="Y631" s="5">
        <f>IFERROR(Table1[[#This Row],[Gross_Margin]]/Table1[[#This Row],[Actual_Sales]],0)</f>
        <v>0.63736263736263732</v>
      </c>
      <c r="Z631" s="5">
        <f>Table1[[#This Row],[Actual_Profit]]/Table1[[#This Row],[Actual_Sales]]</f>
        <v>0.40659340659340659</v>
      </c>
      <c r="AA631">
        <v>21</v>
      </c>
      <c r="AB631" s="5">
        <f>IFERROR(Table1[[#This Row],[Expenses]]/Table1[[#This Row],[Actual_Sales]],0)</f>
        <v>0.23076923076923078</v>
      </c>
      <c r="AC631">
        <v>9</v>
      </c>
      <c r="AD631">
        <v>777</v>
      </c>
      <c r="AE631" s="5">
        <f>IFERROR(Table1[[#This Row],[Inventory]]/Table1[[#This Row],[Actual_Sales]],0)</f>
        <v>8.5384615384615383</v>
      </c>
    </row>
    <row r="632" spans="1:31" x14ac:dyDescent="0.25">
      <c r="A632">
        <v>2139</v>
      </c>
      <c r="B632">
        <v>239</v>
      </c>
      <c r="C632">
        <v>13</v>
      </c>
      <c r="D632" s="2">
        <v>40544</v>
      </c>
      <c r="E632">
        <v>91</v>
      </c>
      <c r="F632">
        <v>80</v>
      </c>
      <c r="G632">
        <f>Table1[[#This Row],[Actual_Sales]]-Table1[[#This Row],[Budget_Sales]]</f>
        <v>11</v>
      </c>
      <c r="H632" s="5">
        <f>IF(
Table1[[#This Row],[Budget_Sales]]=0,
"",
IF(
Table1[[#This Row],[Budget_Sales]]&gt;0,
(Table1[[#This Row],[Actual_Sales]]-Table1[[#This Row],[Budget_Sales]])/Table1[[#This Row],[Budget_Sales]],
(Table1[[#This Row],[Actual_Sales]]-Table1[[#This Row],[Budget_Sales]])/ABS(Table1[[#This Row],[Budget_Sales]])
)
)</f>
        <v>0.13750000000000001</v>
      </c>
      <c r="I632" s="5" t="str">
        <f>IF(Table1[[#This Row],[Sales_Var]]&gt;=0,"Above Budget","Below Budget")</f>
        <v>Above Budget</v>
      </c>
      <c r="J632">
        <f>Table1[[#This Row],[Actual_Sales]]-(Table1[[#This Row],[COGS]]+Table1[[#This Row],[Expenses]])</f>
        <v>37</v>
      </c>
      <c r="K632">
        <v>40</v>
      </c>
      <c r="L632">
        <f>Table1[[#This Row],[Actual_Profit]]-Table1[[#This Row],[Budget_Profit]]</f>
        <v>-3</v>
      </c>
      <c r="M632" s="5">
        <f>IF(
Table1[[#This Row],[Budget_Profit]]=0,
"",
IF(
Table1[[#This Row],[Budget_Profit]]&gt;0,
(Table1[[#This Row],[Actual_Profit]]-Table1[[#This Row],[Budget_Profit]])/Table1[[#This Row],[Budget_Profit]],
(Table1[[#This Row],[Actual_Profit]]-Table1[[#This Row],[Budget_Profit]])/ABS(Table1[[#This Row],[Budget_Profit]])
)
)</f>
        <v>-7.4999999999999997E-2</v>
      </c>
      <c r="N632" s="5" t="str">
        <f>IF(Table1[[#This Row],[Profit_Var]]&gt;=0, "Above Budget", "Below Budget")</f>
        <v>Below Budget</v>
      </c>
      <c r="O632">
        <v>33</v>
      </c>
      <c r="P632">
        <v>30</v>
      </c>
      <c r="Q632">
        <f>Table1[[#This Row],[COGS]]-Table1[[#This Row],[Budget_COGS]]</f>
        <v>3</v>
      </c>
      <c r="R632" s="5">
        <f>IF(
Table1[[#This Row],[Budget_COGS]]=0,
"",
IF(
Table1[[#This Row],[Budget_COGS]]&gt;0,
(Table1[[#This Row],[Budget_COGS]]-Table1[[#This Row],[COGS]]) / Table1[[#This Row],[Budget_COGS]],
(Table1[[#This Row],[Budget_COGS]]-Table1[[#This Row],[COGS]]) / ABS(Table1[[#This Row],[Budget_COGS]])
)
)</f>
        <v>-0.1</v>
      </c>
      <c r="S632" s="5" t="str">
        <f>IF(Table1[[#This Row],[COGS _Var]]&gt;=0, "Above Budget", "Below Budget")</f>
        <v>Above Budget</v>
      </c>
      <c r="T632">
        <f>Table1[[#This Row],[Actual_Sales]]-Table1[[#This Row],[COGS]]</f>
        <v>58</v>
      </c>
      <c r="U632">
        <v>50</v>
      </c>
      <c r="V632">
        <f>Table1[[#This Row],[Gross_Margin]]-Table1[[#This Row],[Budget_Margin]]</f>
        <v>8</v>
      </c>
      <c r="W632" s="5">
        <f>IF(
Table1[[#This Row],[Budget_Margin]]=0,
"",
IF(
Table1[[#This Row],[Budget_Margin]]&gt;0,
(Table1[[#This Row],[Gross_Margin]]-Table1[[#This Row],[Budget_Margin]]) / Table1[[#This Row],[Budget_Margin]],
(Table1[[#This Row],[Gross_Margin]]-Table1[[#This Row],[Budget_Margin]]) / ABS(Table1[[#This Row],[Budget_Margin]])
)
)</f>
        <v>0.16</v>
      </c>
      <c r="X632" s="5" t="str">
        <f>IF(Table1[[#This Row],[Margin_Var]]&gt;=0, "Above Budget", "Below Budget")</f>
        <v>Above Budget</v>
      </c>
      <c r="Y632" s="5">
        <f>IFERROR(Table1[[#This Row],[Gross_Margin]]/Table1[[#This Row],[Actual_Sales]],0)</f>
        <v>0.63736263736263732</v>
      </c>
      <c r="Z632" s="5">
        <f>Table1[[#This Row],[Actual_Profit]]/Table1[[#This Row],[Actual_Sales]]</f>
        <v>0.40659340659340659</v>
      </c>
      <c r="AA632">
        <v>21</v>
      </c>
      <c r="AB632" s="5">
        <f>IFERROR(Table1[[#This Row],[Expenses]]/Table1[[#This Row],[Actual_Sales]],0)</f>
        <v>0.23076923076923078</v>
      </c>
      <c r="AC632">
        <v>9</v>
      </c>
      <c r="AD632">
        <v>777</v>
      </c>
      <c r="AE632" s="5">
        <f>IFERROR(Table1[[#This Row],[Inventory]]/Table1[[#This Row],[Actual_Sales]],0)</f>
        <v>8.5384615384615383</v>
      </c>
    </row>
    <row r="633" spans="1:31" x14ac:dyDescent="0.25">
      <c r="A633">
        <v>4109</v>
      </c>
      <c r="B633">
        <v>337</v>
      </c>
      <c r="C633">
        <v>3</v>
      </c>
      <c r="D633" s="2">
        <v>40878</v>
      </c>
      <c r="E633">
        <v>91</v>
      </c>
      <c r="F633">
        <v>100</v>
      </c>
      <c r="G633">
        <f>Table1[[#This Row],[Actual_Sales]]-Table1[[#This Row],[Budget_Sales]]</f>
        <v>-9</v>
      </c>
      <c r="H633" s="5">
        <f>IF(
Table1[[#This Row],[Budget_Sales]]=0,
"",
IF(
Table1[[#This Row],[Budget_Sales]]&gt;0,
(Table1[[#This Row],[Actual_Sales]]-Table1[[#This Row],[Budget_Sales]])/Table1[[#This Row],[Budget_Sales]],
(Table1[[#This Row],[Actual_Sales]]-Table1[[#This Row],[Budget_Sales]])/ABS(Table1[[#This Row],[Budget_Sales]])
)
)</f>
        <v>-0.09</v>
      </c>
      <c r="I633" s="5" t="str">
        <f>IF(Table1[[#This Row],[Sales_Var]]&gt;=0,"Above Budget","Below Budget")</f>
        <v>Below Budget</v>
      </c>
      <c r="J633">
        <f>Table1[[#This Row],[Actual_Sales]]-(Table1[[#This Row],[COGS]]+Table1[[#This Row],[Expenses]])</f>
        <v>37</v>
      </c>
      <c r="K633">
        <v>50</v>
      </c>
      <c r="L633">
        <f>Table1[[#This Row],[Actual_Profit]]-Table1[[#This Row],[Budget_Profit]]</f>
        <v>-13</v>
      </c>
      <c r="M633" s="5">
        <f>IF(
Table1[[#This Row],[Budget_Profit]]=0,
"",
IF(
Table1[[#This Row],[Budget_Profit]]&gt;0,
(Table1[[#This Row],[Actual_Profit]]-Table1[[#This Row],[Budget_Profit]])/Table1[[#This Row],[Budget_Profit]],
(Table1[[#This Row],[Actual_Profit]]-Table1[[#This Row],[Budget_Profit]])/ABS(Table1[[#This Row],[Budget_Profit]])
)
)</f>
        <v>-0.26</v>
      </c>
      <c r="N633" s="5" t="str">
        <f>IF(Table1[[#This Row],[Profit_Var]]&gt;=0, "Above Budget", "Below Budget")</f>
        <v>Below Budget</v>
      </c>
      <c r="O633">
        <v>34</v>
      </c>
      <c r="P633">
        <v>40</v>
      </c>
      <c r="Q633">
        <f>Table1[[#This Row],[COGS]]-Table1[[#This Row],[Budget_COGS]]</f>
        <v>-6</v>
      </c>
      <c r="R633" s="5">
        <f>IF(
Table1[[#This Row],[Budget_COGS]]=0,
"",
IF(
Table1[[#This Row],[Budget_COGS]]&gt;0,
(Table1[[#This Row],[Budget_COGS]]-Table1[[#This Row],[COGS]]) / Table1[[#This Row],[Budget_COGS]],
(Table1[[#This Row],[Budget_COGS]]-Table1[[#This Row],[COGS]]) / ABS(Table1[[#This Row],[Budget_COGS]])
)
)</f>
        <v>0.15</v>
      </c>
      <c r="S633" s="5" t="str">
        <f>IF(Table1[[#This Row],[COGS _Var]]&gt;=0, "Above Budget", "Below Budget")</f>
        <v>Below Budget</v>
      </c>
      <c r="T633">
        <f>Table1[[#This Row],[Actual_Sales]]-Table1[[#This Row],[COGS]]</f>
        <v>57</v>
      </c>
      <c r="U633">
        <v>60</v>
      </c>
      <c r="V633">
        <f>Table1[[#This Row],[Gross_Margin]]-Table1[[#This Row],[Budget_Margin]]</f>
        <v>-3</v>
      </c>
      <c r="W633" s="5">
        <f>IF(
Table1[[#This Row],[Budget_Margin]]=0,
"",
IF(
Table1[[#This Row],[Budget_Margin]]&gt;0,
(Table1[[#This Row],[Gross_Margin]]-Table1[[#This Row],[Budget_Margin]]) / Table1[[#This Row],[Budget_Margin]],
(Table1[[#This Row],[Gross_Margin]]-Table1[[#This Row],[Budget_Margin]]) / ABS(Table1[[#This Row],[Budget_Margin]])
)
)</f>
        <v>-0.05</v>
      </c>
      <c r="X633" s="5" t="str">
        <f>IF(Table1[[#This Row],[Margin_Var]]&gt;=0, "Above Budget", "Below Budget")</f>
        <v>Below Budget</v>
      </c>
      <c r="Y633" s="5">
        <f>IFERROR(Table1[[#This Row],[Gross_Margin]]/Table1[[#This Row],[Actual_Sales]],0)</f>
        <v>0.62637362637362637</v>
      </c>
      <c r="Z633" s="5">
        <f>Table1[[#This Row],[Actual_Profit]]/Table1[[#This Row],[Actual_Sales]]</f>
        <v>0.40659340659340659</v>
      </c>
      <c r="AA633">
        <v>20</v>
      </c>
      <c r="AB633" s="5">
        <f>IFERROR(Table1[[#This Row],[Expenses]]/Table1[[#This Row],[Actual_Sales]],0)</f>
        <v>0.21978021978021978</v>
      </c>
      <c r="AC633">
        <v>9</v>
      </c>
      <c r="AD633">
        <v>863</v>
      </c>
      <c r="AE633" s="5">
        <f>IFERROR(Table1[[#This Row],[Inventory]]/Table1[[#This Row],[Actual_Sales]],0)</f>
        <v>9.4835164835164836</v>
      </c>
    </row>
    <row r="634" spans="1:31" x14ac:dyDescent="0.25">
      <c r="A634">
        <v>4034</v>
      </c>
      <c r="B634">
        <v>801</v>
      </c>
      <c r="C634">
        <v>5</v>
      </c>
      <c r="D634" s="2">
        <v>40848</v>
      </c>
      <c r="E634">
        <v>246</v>
      </c>
      <c r="F634">
        <v>220</v>
      </c>
      <c r="G634">
        <f>Table1[[#This Row],[Actual_Sales]]-Table1[[#This Row],[Budget_Sales]]</f>
        <v>26</v>
      </c>
      <c r="H634" s="5">
        <f>IF(
Table1[[#This Row],[Budget_Sales]]=0,
"",
IF(
Table1[[#This Row],[Budget_Sales]]&gt;0,
(Table1[[#This Row],[Actual_Sales]]-Table1[[#This Row],[Budget_Sales]])/Table1[[#This Row],[Budget_Sales]],
(Table1[[#This Row],[Actual_Sales]]-Table1[[#This Row],[Budget_Sales]])/ABS(Table1[[#This Row],[Budget_Sales]])
)
)</f>
        <v>0.11818181818181818</v>
      </c>
      <c r="I634" s="5" t="str">
        <f>IF(Table1[[#This Row],[Sales_Var]]&gt;=0,"Above Budget","Below Budget")</f>
        <v>Above Budget</v>
      </c>
      <c r="J634">
        <f>Table1[[#This Row],[Actual_Sales]]-(Table1[[#This Row],[COGS]]+Table1[[#This Row],[Expenses]])</f>
        <v>100</v>
      </c>
      <c r="K634">
        <v>90</v>
      </c>
      <c r="L634">
        <f>Table1[[#This Row],[Actual_Profit]]-Table1[[#This Row],[Budget_Profit]]</f>
        <v>10</v>
      </c>
      <c r="M634" s="5">
        <f>IF(
Table1[[#This Row],[Budget_Profit]]=0,
"",
IF(
Table1[[#This Row],[Budget_Profit]]&gt;0,
(Table1[[#This Row],[Actual_Profit]]-Table1[[#This Row],[Budget_Profit]])/Table1[[#This Row],[Budget_Profit]],
(Table1[[#This Row],[Actual_Profit]]-Table1[[#This Row],[Budget_Profit]])/ABS(Table1[[#This Row],[Budget_Profit]])
)
)</f>
        <v>0.1111111111111111</v>
      </c>
      <c r="N634" s="5" t="str">
        <f>IF(Table1[[#This Row],[Profit_Var]]&gt;=0, "Above Budget", "Below Budget")</f>
        <v>Above Budget</v>
      </c>
      <c r="O634">
        <v>101</v>
      </c>
      <c r="P634">
        <v>90</v>
      </c>
      <c r="Q634">
        <f>Table1[[#This Row],[COGS]]-Table1[[#This Row],[Budget_COGS]]</f>
        <v>11</v>
      </c>
      <c r="R634" s="5">
        <f>IF(
Table1[[#This Row],[Budget_COGS]]=0,
"",
IF(
Table1[[#This Row],[Budget_COGS]]&gt;0,
(Table1[[#This Row],[Budget_COGS]]-Table1[[#This Row],[COGS]]) / Table1[[#This Row],[Budget_COGS]],
(Table1[[#This Row],[Budget_COGS]]-Table1[[#This Row],[COGS]]) / ABS(Table1[[#This Row],[Budget_COGS]])
)
)</f>
        <v>-0.12222222222222222</v>
      </c>
      <c r="S634" s="5" t="str">
        <f>IF(Table1[[#This Row],[COGS _Var]]&gt;=0, "Above Budget", "Below Budget")</f>
        <v>Above Budget</v>
      </c>
      <c r="T634">
        <f>Table1[[#This Row],[Actual_Sales]]-Table1[[#This Row],[COGS]]</f>
        <v>145</v>
      </c>
      <c r="U634">
        <v>130</v>
      </c>
      <c r="V634">
        <f>Table1[[#This Row],[Gross_Margin]]-Table1[[#This Row],[Budget_Margin]]</f>
        <v>15</v>
      </c>
      <c r="W634" s="5">
        <f>IF(
Table1[[#This Row],[Budget_Margin]]=0,
"",
IF(
Table1[[#This Row],[Budget_Margin]]&gt;0,
(Table1[[#This Row],[Gross_Margin]]-Table1[[#This Row],[Budget_Margin]]) / Table1[[#This Row],[Budget_Margin]],
(Table1[[#This Row],[Gross_Margin]]-Table1[[#This Row],[Budget_Margin]]) / ABS(Table1[[#This Row],[Budget_Margin]])
)
)</f>
        <v>0.11538461538461539</v>
      </c>
      <c r="X634" s="5" t="str">
        <f>IF(Table1[[#This Row],[Margin_Var]]&gt;=0, "Above Budget", "Below Budget")</f>
        <v>Above Budget</v>
      </c>
      <c r="Y634" s="5">
        <f>IFERROR(Table1[[#This Row],[Gross_Margin]]/Table1[[#This Row],[Actual_Sales]],0)</f>
        <v>0.58943089430894313</v>
      </c>
      <c r="Z634" s="5">
        <f>Table1[[#This Row],[Actual_Profit]]/Table1[[#This Row],[Actual_Sales]]</f>
        <v>0.4065040650406504</v>
      </c>
      <c r="AA634">
        <v>45</v>
      </c>
      <c r="AB634" s="5">
        <f>IFERROR(Table1[[#This Row],[Expenses]]/Table1[[#This Row],[Actual_Sales]],0)</f>
        <v>0.18292682926829268</v>
      </c>
      <c r="AC634">
        <v>33</v>
      </c>
      <c r="AD634">
        <v>552</v>
      </c>
      <c r="AE634" s="5">
        <f>IFERROR(Table1[[#This Row],[Inventory]]/Table1[[#This Row],[Actual_Sales]],0)</f>
        <v>2.2439024390243905</v>
      </c>
    </row>
    <row r="635" spans="1:31" x14ac:dyDescent="0.25">
      <c r="A635">
        <v>4071</v>
      </c>
      <c r="B635">
        <v>985</v>
      </c>
      <c r="C635">
        <v>8</v>
      </c>
      <c r="D635" s="2">
        <v>40848</v>
      </c>
      <c r="E635">
        <v>246</v>
      </c>
      <c r="F635">
        <v>210</v>
      </c>
      <c r="G635">
        <f>Table1[[#This Row],[Actual_Sales]]-Table1[[#This Row],[Budget_Sales]]</f>
        <v>36</v>
      </c>
      <c r="H635" s="5">
        <f>IF(
Table1[[#This Row],[Budget_Sales]]=0,
"",
IF(
Table1[[#This Row],[Budget_Sales]]&gt;0,
(Table1[[#This Row],[Actual_Sales]]-Table1[[#This Row],[Budget_Sales]])/Table1[[#This Row],[Budget_Sales]],
(Table1[[#This Row],[Actual_Sales]]-Table1[[#This Row],[Budget_Sales]])/ABS(Table1[[#This Row],[Budget_Sales]])
)
)</f>
        <v>0.17142857142857143</v>
      </c>
      <c r="I635" s="5" t="str">
        <f>IF(Table1[[#This Row],[Sales_Var]]&gt;=0,"Above Budget","Below Budget")</f>
        <v>Above Budget</v>
      </c>
      <c r="J635">
        <f>Table1[[#This Row],[Actual_Sales]]-(Table1[[#This Row],[COGS]]+Table1[[#This Row],[Expenses]])</f>
        <v>100</v>
      </c>
      <c r="K635">
        <v>80</v>
      </c>
      <c r="L635">
        <f>Table1[[#This Row],[Actual_Profit]]-Table1[[#This Row],[Budget_Profit]]</f>
        <v>20</v>
      </c>
      <c r="M635" s="5">
        <f>IF(
Table1[[#This Row],[Budget_Profit]]=0,
"",
IF(
Table1[[#This Row],[Budget_Profit]]&gt;0,
(Table1[[#This Row],[Actual_Profit]]-Table1[[#This Row],[Budget_Profit]])/Table1[[#This Row],[Budget_Profit]],
(Table1[[#This Row],[Actual_Profit]]-Table1[[#This Row],[Budget_Profit]])/ABS(Table1[[#This Row],[Budget_Profit]])
)
)</f>
        <v>0.25</v>
      </c>
      <c r="N635" s="5" t="str">
        <f>IF(Table1[[#This Row],[Profit_Var]]&gt;=0, "Above Budget", "Below Budget")</f>
        <v>Above Budget</v>
      </c>
      <c r="O635">
        <v>101</v>
      </c>
      <c r="P635">
        <v>90</v>
      </c>
      <c r="Q635">
        <f>Table1[[#This Row],[COGS]]-Table1[[#This Row],[Budget_COGS]]</f>
        <v>11</v>
      </c>
      <c r="R635" s="5">
        <f>IF(
Table1[[#This Row],[Budget_COGS]]=0,
"",
IF(
Table1[[#This Row],[Budget_COGS]]&gt;0,
(Table1[[#This Row],[Budget_COGS]]-Table1[[#This Row],[COGS]]) / Table1[[#This Row],[Budget_COGS]],
(Table1[[#This Row],[Budget_COGS]]-Table1[[#This Row],[COGS]]) / ABS(Table1[[#This Row],[Budget_COGS]])
)
)</f>
        <v>-0.12222222222222222</v>
      </c>
      <c r="S635" s="5" t="str">
        <f>IF(Table1[[#This Row],[COGS _Var]]&gt;=0, "Above Budget", "Below Budget")</f>
        <v>Above Budget</v>
      </c>
      <c r="T635">
        <f>Table1[[#This Row],[Actual_Sales]]-Table1[[#This Row],[COGS]]</f>
        <v>145</v>
      </c>
      <c r="U635">
        <v>120</v>
      </c>
      <c r="V635">
        <f>Table1[[#This Row],[Gross_Margin]]-Table1[[#This Row],[Budget_Margin]]</f>
        <v>25</v>
      </c>
      <c r="W635" s="5">
        <f>IF(
Table1[[#This Row],[Budget_Margin]]=0,
"",
IF(
Table1[[#This Row],[Budget_Margin]]&gt;0,
(Table1[[#This Row],[Gross_Margin]]-Table1[[#This Row],[Budget_Margin]]) / Table1[[#This Row],[Budget_Margin]],
(Table1[[#This Row],[Gross_Margin]]-Table1[[#This Row],[Budget_Margin]]) / ABS(Table1[[#This Row],[Budget_Margin]])
)
)</f>
        <v>0.20833333333333334</v>
      </c>
      <c r="X635" s="5" t="str">
        <f>IF(Table1[[#This Row],[Margin_Var]]&gt;=0, "Above Budget", "Below Budget")</f>
        <v>Above Budget</v>
      </c>
      <c r="Y635" s="5">
        <f>IFERROR(Table1[[#This Row],[Gross_Margin]]/Table1[[#This Row],[Actual_Sales]],0)</f>
        <v>0.58943089430894313</v>
      </c>
      <c r="Z635" s="5">
        <f>Table1[[#This Row],[Actual_Profit]]/Table1[[#This Row],[Actual_Sales]]</f>
        <v>0.4065040650406504</v>
      </c>
      <c r="AA635">
        <v>45</v>
      </c>
      <c r="AB635" s="5">
        <f>IFERROR(Table1[[#This Row],[Expenses]]/Table1[[#This Row],[Actual_Sales]],0)</f>
        <v>0.18292682926829268</v>
      </c>
      <c r="AC635">
        <v>33</v>
      </c>
      <c r="AD635">
        <v>552</v>
      </c>
      <c r="AE635" s="5">
        <f>IFERROR(Table1[[#This Row],[Inventory]]/Table1[[#This Row],[Actual_Sales]],0)</f>
        <v>2.2439024390243905</v>
      </c>
    </row>
    <row r="636" spans="1:31" x14ac:dyDescent="0.25">
      <c r="A636">
        <v>3777</v>
      </c>
      <c r="B636">
        <v>435</v>
      </c>
      <c r="C636">
        <v>5</v>
      </c>
      <c r="D636" s="2">
        <v>40817</v>
      </c>
      <c r="E636">
        <v>251</v>
      </c>
      <c r="F636">
        <v>210</v>
      </c>
      <c r="G636">
        <f>Table1[[#This Row],[Actual_Sales]]-Table1[[#This Row],[Budget_Sales]]</f>
        <v>41</v>
      </c>
      <c r="H636" s="5">
        <f>IF(
Table1[[#This Row],[Budget_Sales]]=0,
"",
IF(
Table1[[#This Row],[Budget_Sales]]&gt;0,
(Table1[[#This Row],[Actual_Sales]]-Table1[[#This Row],[Budget_Sales]])/Table1[[#This Row],[Budget_Sales]],
(Table1[[#This Row],[Actual_Sales]]-Table1[[#This Row],[Budget_Sales]])/ABS(Table1[[#This Row],[Budget_Sales]])
)
)</f>
        <v>0.19523809523809524</v>
      </c>
      <c r="I636" s="5" t="str">
        <f>IF(Table1[[#This Row],[Sales_Var]]&gt;=0,"Above Budget","Below Budget")</f>
        <v>Above Budget</v>
      </c>
      <c r="J636">
        <f>Table1[[#This Row],[Actual_Sales]]-(Table1[[#This Row],[COGS]]+Table1[[#This Row],[Expenses]])</f>
        <v>102</v>
      </c>
      <c r="K636">
        <v>110</v>
      </c>
      <c r="L636">
        <f>Table1[[#This Row],[Actual_Profit]]-Table1[[#This Row],[Budget_Profit]]</f>
        <v>-8</v>
      </c>
      <c r="M636" s="5">
        <f>IF(
Table1[[#This Row],[Budget_Profit]]=0,
"",
IF(
Table1[[#This Row],[Budget_Profit]]&gt;0,
(Table1[[#This Row],[Actual_Profit]]-Table1[[#This Row],[Budget_Profit]])/Table1[[#This Row],[Budget_Profit]],
(Table1[[#This Row],[Actual_Profit]]-Table1[[#This Row],[Budget_Profit]])/ABS(Table1[[#This Row],[Budget_Profit]])
)
)</f>
        <v>-7.2727272727272724E-2</v>
      </c>
      <c r="N636" s="5" t="str">
        <f>IF(Table1[[#This Row],[Profit_Var]]&gt;=0, "Above Budget", "Below Budget")</f>
        <v>Below Budget</v>
      </c>
      <c r="O636">
        <v>103</v>
      </c>
      <c r="P636">
        <v>80</v>
      </c>
      <c r="Q636">
        <f>Table1[[#This Row],[COGS]]-Table1[[#This Row],[Budget_COGS]]</f>
        <v>23</v>
      </c>
      <c r="R636" s="5">
        <f>IF(
Table1[[#This Row],[Budget_COGS]]=0,
"",
IF(
Table1[[#This Row],[Budget_COGS]]&gt;0,
(Table1[[#This Row],[Budget_COGS]]-Table1[[#This Row],[COGS]]) / Table1[[#This Row],[Budget_COGS]],
(Table1[[#This Row],[Budget_COGS]]-Table1[[#This Row],[COGS]]) / ABS(Table1[[#This Row],[Budget_COGS]])
)
)</f>
        <v>-0.28749999999999998</v>
      </c>
      <c r="S636" s="5" t="str">
        <f>IF(Table1[[#This Row],[COGS _Var]]&gt;=0, "Above Budget", "Below Budget")</f>
        <v>Above Budget</v>
      </c>
      <c r="T636">
        <f>Table1[[#This Row],[Actual_Sales]]-Table1[[#This Row],[COGS]]</f>
        <v>148</v>
      </c>
      <c r="U636">
        <v>130</v>
      </c>
      <c r="V636">
        <f>Table1[[#This Row],[Gross_Margin]]-Table1[[#This Row],[Budget_Margin]]</f>
        <v>18</v>
      </c>
      <c r="W636" s="5">
        <f>IF(
Table1[[#This Row],[Budget_Margin]]=0,
"",
IF(
Table1[[#This Row],[Budget_Margin]]&gt;0,
(Table1[[#This Row],[Gross_Margin]]-Table1[[#This Row],[Budget_Margin]]) / Table1[[#This Row],[Budget_Margin]],
(Table1[[#This Row],[Gross_Margin]]-Table1[[#This Row],[Budget_Margin]]) / ABS(Table1[[#This Row],[Budget_Margin]])
)
)</f>
        <v>0.13846153846153847</v>
      </c>
      <c r="X636" s="5" t="str">
        <f>IF(Table1[[#This Row],[Margin_Var]]&gt;=0, "Above Budget", "Below Budget")</f>
        <v>Above Budget</v>
      </c>
      <c r="Y636" s="5">
        <f>IFERROR(Table1[[#This Row],[Gross_Margin]]/Table1[[#This Row],[Actual_Sales]],0)</f>
        <v>0.58964143426294824</v>
      </c>
      <c r="Z636" s="5">
        <f>Table1[[#This Row],[Actual_Profit]]/Table1[[#This Row],[Actual_Sales]]</f>
        <v>0.4063745019920319</v>
      </c>
      <c r="AA636">
        <v>46</v>
      </c>
      <c r="AB636" s="5">
        <f>IFERROR(Table1[[#This Row],[Expenses]]/Table1[[#This Row],[Actual_Sales]],0)</f>
        <v>0.18326693227091634</v>
      </c>
      <c r="AC636">
        <v>33</v>
      </c>
      <c r="AD636">
        <v>564</v>
      </c>
      <c r="AE636" s="5">
        <f>IFERROR(Table1[[#This Row],[Inventory]]/Table1[[#This Row],[Actual_Sales]],0)</f>
        <v>2.2470119521912348</v>
      </c>
    </row>
    <row r="637" spans="1:31" x14ac:dyDescent="0.25">
      <c r="A637">
        <v>3742</v>
      </c>
      <c r="B637">
        <v>318</v>
      </c>
      <c r="C637">
        <v>8</v>
      </c>
      <c r="D637" s="2">
        <v>40817</v>
      </c>
      <c r="E637">
        <v>251</v>
      </c>
      <c r="F637">
        <v>210</v>
      </c>
      <c r="G637">
        <f>Table1[[#This Row],[Actual_Sales]]-Table1[[#This Row],[Budget_Sales]]</f>
        <v>41</v>
      </c>
      <c r="H637" s="5">
        <f>IF(
Table1[[#This Row],[Budget_Sales]]=0,
"",
IF(
Table1[[#This Row],[Budget_Sales]]&gt;0,
(Table1[[#This Row],[Actual_Sales]]-Table1[[#This Row],[Budget_Sales]])/Table1[[#This Row],[Budget_Sales]],
(Table1[[#This Row],[Actual_Sales]]-Table1[[#This Row],[Budget_Sales]])/ABS(Table1[[#This Row],[Budget_Sales]])
)
)</f>
        <v>0.19523809523809524</v>
      </c>
      <c r="I637" s="5" t="str">
        <f>IF(Table1[[#This Row],[Sales_Var]]&gt;=0,"Above Budget","Below Budget")</f>
        <v>Above Budget</v>
      </c>
      <c r="J637">
        <f>Table1[[#This Row],[Actual_Sales]]-(Table1[[#This Row],[COGS]]+Table1[[#This Row],[Expenses]])</f>
        <v>102</v>
      </c>
      <c r="K637">
        <v>110</v>
      </c>
      <c r="L637">
        <f>Table1[[#This Row],[Actual_Profit]]-Table1[[#This Row],[Budget_Profit]]</f>
        <v>-8</v>
      </c>
      <c r="M637" s="5">
        <f>IF(
Table1[[#This Row],[Budget_Profit]]=0,
"",
IF(
Table1[[#This Row],[Budget_Profit]]&gt;0,
(Table1[[#This Row],[Actual_Profit]]-Table1[[#This Row],[Budget_Profit]])/Table1[[#This Row],[Budget_Profit]],
(Table1[[#This Row],[Actual_Profit]]-Table1[[#This Row],[Budget_Profit]])/ABS(Table1[[#This Row],[Budget_Profit]])
)
)</f>
        <v>-7.2727272727272724E-2</v>
      </c>
      <c r="N637" s="5" t="str">
        <f>IF(Table1[[#This Row],[Profit_Var]]&gt;=0, "Above Budget", "Below Budget")</f>
        <v>Below Budget</v>
      </c>
      <c r="O637">
        <v>103</v>
      </c>
      <c r="P637">
        <v>80</v>
      </c>
      <c r="Q637">
        <f>Table1[[#This Row],[COGS]]-Table1[[#This Row],[Budget_COGS]]</f>
        <v>23</v>
      </c>
      <c r="R637" s="5">
        <f>IF(
Table1[[#This Row],[Budget_COGS]]=0,
"",
IF(
Table1[[#This Row],[Budget_COGS]]&gt;0,
(Table1[[#This Row],[Budget_COGS]]-Table1[[#This Row],[COGS]]) / Table1[[#This Row],[Budget_COGS]],
(Table1[[#This Row],[Budget_COGS]]-Table1[[#This Row],[COGS]]) / ABS(Table1[[#This Row],[Budget_COGS]])
)
)</f>
        <v>-0.28749999999999998</v>
      </c>
      <c r="S637" s="5" t="str">
        <f>IF(Table1[[#This Row],[COGS _Var]]&gt;=0, "Above Budget", "Below Budget")</f>
        <v>Above Budget</v>
      </c>
      <c r="T637">
        <f>Table1[[#This Row],[Actual_Sales]]-Table1[[#This Row],[COGS]]</f>
        <v>148</v>
      </c>
      <c r="U637">
        <v>130</v>
      </c>
      <c r="V637">
        <f>Table1[[#This Row],[Gross_Margin]]-Table1[[#This Row],[Budget_Margin]]</f>
        <v>18</v>
      </c>
      <c r="W637" s="5">
        <f>IF(
Table1[[#This Row],[Budget_Margin]]=0,
"",
IF(
Table1[[#This Row],[Budget_Margin]]&gt;0,
(Table1[[#This Row],[Gross_Margin]]-Table1[[#This Row],[Budget_Margin]]) / Table1[[#This Row],[Budget_Margin]],
(Table1[[#This Row],[Gross_Margin]]-Table1[[#This Row],[Budget_Margin]]) / ABS(Table1[[#This Row],[Budget_Margin]])
)
)</f>
        <v>0.13846153846153847</v>
      </c>
      <c r="X637" s="5" t="str">
        <f>IF(Table1[[#This Row],[Margin_Var]]&gt;=0, "Above Budget", "Below Budget")</f>
        <v>Above Budget</v>
      </c>
      <c r="Y637" s="5">
        <f>IFERROR(Table1[[#This Row],[Gross_Margin]]/Table1[[#This Row],[Actual_Sales]],0)</f>
        <v>0.58964143426294824</v>
      </c>
      <c r="Z637" s="5">
        <f>Table1[[#This Row],[Actual_Profit]]/Table1[[#This Row],[Actual_Sales]]</f>
        <v>0.4063745019920319</v>
      </c>
      <c r="AA637">
        <v>46</v>
      </c>
      <c r="AB637" s="5">
        <f>IFERROR(Table1[[#This Row],[Expenses]]/Table1[[#This Row],[Actual_Sales]],0)</f>
        <v>0.18326693227091634</v>
      </c>
      <c r="AC637">
        <v>33</v>
      </c>
      <c r="AD637">
        <v>564</v>
      </c>
      <c r="AE637" s="5">
        <f>IFERROR(Table1[[#This Row],[Inventory]]/Table1[[#This Row],[Actual_Sales]],0)</f>
        <v>2.2470119521912348</v>
      </c>
    </row>
    <row r="638" spans="1:31" x14ac:dyDescent="0.25">
      <c r="A638">
        <v>3895</v>
      </c>
      <c r="B638">
        <v>203</v>
      </c>
      <c r="C638">
        <v>13</v>
      </c>
      <c r="D638" s="2">
        <v>40848</v>
      </c>
      <c r="E638">
        <v>96</v>
      </c>
      <c r="F638">
        <v>90</v>
      </c>
      <c r="G638">
        <f>Table1[[#This Row],[Actual_Sales]]-Table1[[#This Row],[Budget_Sales]]</f>
        <v>6</v>
      </c>
      <c r="H638" s="5">
        <f>IF(
Table1[[#This Row],[Budget_Sales]]=0,
"",
IF(
Table1[[#This Row],[Budget_Sales]]&gt;0,
(Table1[[#This Row],[Actual_Sales]]-Table1[[#This Row],[Budget_Sales]])/Table1[[#This Row],[Budget_Sales]],
(Table1[[#This Row],[Actual_Sales]]-Table1[[#This Row],[Budget_Sales]])/ABS(Table1[[#This Row],[Budget_Sales]])
)
)</f>
        <v>6.6666666666666666E-2</v>
      </c>
      <c r="I638" s="5" t="str">
        <f>IF(Table1[[#This Row],[Sales_Var]]&gt;=0,"Above Budget","Below Budget")</f>
        <v>Above Budget</v>
      </c>
      <c r="J638">
        <f>Table1[[#This Row],[Actual_Sales]]-(Table1[[#This Row],[COGS]]+Table1[[#This Row],[Expenses]])</f>
        <v>39</v>
      </c>
      <c r="K638">
        <v>40</v>
      </c>
      <c r="L638">
        <f>Table1[[#This Row],[Actual_Profit]]-Table1[[#This Row],[Budget_Profit]]</f>
        <v>-1</v>
      </c>
      <c r="M638" s="5">
        <f>IF(
Table1[[#This Row],[Budget_Profit]]=0,
"",
IF(
Table1[[#This Row],[Budget_Profit]]&gt;0,
(Table1[[#This Row],[Actual_Profit]]-Table1[[#This Row],[Budget_Profit]])/Table1[[#This Row],[Budget_Profit]],
(Table1[[#This Row],[Actual_Profit]]-Table1[[#This Row],[Budget_Profit]])/ABS(Table1[[#This Row],[Budget_Profit]])
)
)</f>
        <v>-2.5000000000000001E-2</v>
      </c>
      <c r="N638" s="5" t="str">
        <f>IF(Table1[[#This Row],[Profit_Var]]&gt;=0, "Above Budget", "Below Budget")</f>
        <v>Below Budget</v>
      </c>
      <c r="O638">
        <v>36</v>
      </c>
      <c r="P638">
        <v>30</v>
      </c>
      <c r="Q638">
        <f>Table1[[#This Row],[COGS]]-Table1[[#This Row],[Budget_COGS]]</f>
        <v>6</v>
      </c>
      <c r="R638" s="5">
        <f>IF(
Table1[[#This Row],[Budget_COGS]]=0,
"",
IF(
Table1[[#This Row],[Budget_COGS]]&gt;0,
(Table1[[#This Row],[Budget_COGS]]-Table1[[#This Row],[COGS]]) / Table1[[#This Row],[Budget_COGS]],
(Table1[[#This Row],[Budget_COGS]]-Table1[[#This Row],[COGS]]) / ABS(Table1[[#This Row],[Budget_COGS]])
)
)</f>
        <v>-0.2</v>
      </c>
      <c r="S638" s="5" t="str">
        <f>IF(Table1[[#This Row],[COGS _Var]]&gt;=0, "Above Budget", "Below Budget")</f>
        <v>Above Budget</v>
      </c>
      <c r="T638">
        <f>Table1[[#This Row],[Actual_Sales]]-Table1[[#This Row],[COGS]]</f>
        <v>60</v>
      </c>
      <c r="U638">
        <v>60</v>
      </c>
      <c r="V638">
        <f>Table1[[#This Row],[Gross_Margin]]-Table1[[#This Row],[Budget_Margin]]</f>
        <v>0</v>
      </c>
      <c r="W638" s="5">
        <f>IF(
Table1[[#This Row],[Budget_Margin]]=0,
"",
IF(
Table1[[#This Row],[Budget_Margin]]&gt;0,
(Table1[[#This Row],[Gross_Margin]]-Table1[[#This Row],[Budget_Margin]]) / Table1[[#This Row],[Budget_Margin]],
(Table1[[#This Row],[Gross_Margin]]-Table1[[#This Row],[Budget_Margin]]) / ABS(Table1[[#This Row],[Budget_Margin]])
)
)</f>
        <v>0</v>
      </c>
      <c r="X638" s="5" t="str">
        <f>IF(Table1[[#This Row],[Margin_Var]]&gt;=0, "Above Budget", "Below Budget")</f>
        <v>Above Budget</v>
      </c>
      <c r="Y638" s="5">
        <f>IFERROR(Table1[[#This Row],[Gross_Margin]]/Table1[[#This Row],[Actual_Sales]],0)</f>
        <v>0.625</v>
      </c>
      <c r="Z638" s="5">
        <f>Table1[[#This Row],[Actual_Profit]]/Table1[[#This Row],[Actual_Sales]]</f>
        <v>0.40625</v>
      </c>
      <c r="AA638">
        <v>21</v>
      </c>
      <c r="AB638" s="5">
        <f>IFERROR(Table1[[#This Row],[Expenses]]/Table1[[#This Row],[Actual_Sales]],0)</f>
        <v>0.21875</v>
      </c>
      <c r="AC638">
        <v>10</v>
      </c>
      <c r="AD638">
        <v>809</v>
      </c>
      <c r="AE638" s="5">
        <f>IFERROR(Table1[[#This Row],[Inventory]]/Table1[[#This Row],[Actual_Sales]],0)</f>
        <v>8.4270833333333339</v>
      </c>
    </row>
    <row r="639" spans="1:31" x14ac:dyDescent="0.25">
      <c r="A639">
        <v>1179</v>
      </c>
      <c r="B639">
        <v>707</v>
      </c>
      <c r="C639">
        <v>2</v>
      </c>
      <c r="D639" s="2">
        <v>40360</v>
      </c>
      <c r="E639">
        <v>912</v>
      </c>
      <c r="F639">
        <v>1140</v>
      </c>
      <c r="G639">
        <f>Table1[[#This Row],[Actual_Sales]]-Table1[[#This Row],[Budget_Sales]]</f>
        <v>-228</v>
      </c>
      <c r="H639" s="5">
        <f>IF(
Table1[[#This Row],[Budget_Sales]]=0,
"",
IF(
Table1[[#This Row],[Budget_Sales]]&gt;0,
(Table1[[#This Row],[Actual_Sales]]-Table1[[#This Row],[Budget_Sales]])/Table1[[#This Row],[Budget_Sales]],
(Table1[[#This Row],[Actual_Sales]]-Table1[[#This Row],[Budget_Sales]])/ABS(Table1[[#This Row],[Budget_Sales]])
)
)</f>
        <v>-0.2</v>
      </c>
      <c r="I639" s="5" t="str">
        <f>IF(Table1[[#This Row],[Sales_Var]]&gt;=0,"Above Budget","Below Budget")</f>
        <v>Below Budget</v>
      </c>
      <c r="J639">
        <f>Table1[[#This Row],[Actual_Sales]]-(Table1[[#This Row],[COGS]]+Table1[[#This Row],[Expenses]])</f>
        <v>370</v>
      </c>
      <c r="K639">
        <v>530</v>
      </c>
      <c r="L639">
        <f>Table1[[#This Row],[Actual_Profit]]-Table1[[#This Row],[Budget_Profit]]</f>
        <v>-160</v>
      </c>
      <c r="M639" s="5">
        <f>IF(
Table1[[#This Row],[Budget_Profit]]=0,
"",
IF(
Table1[[#This Row],[Budget_Profit]]&gt;0,
(Table1[[#This Row],[Actual_Profit]]-Table1[[#This Row],[Budget_Profit]])/Table1[[#This Row],[Budget_Profit]],
(Table1[[#This Row],[Actual_Profit]]-Table1[[#This Row],[Budget_Profit]])/ABS(Table1[[#This Row],[Budget_Profit]])
)
)</f>
        <v>-0.30188679245283018</v>
      </c>
      <c r="N639" s="5" t="str">
        <f>IF(Table1[[#This Row],[Profit_Var]]&gt;=0, "Above Budget", "Below Budget")</f>
        <v>Below Budget</v>
      </c>
      <c r="O639">
        <v>364</v>
      </c>
      <c r="P639">
        <v>450</v>
      </c>
      <c r="Q639">
        <f>Table1[[#This Row],[COGS]]-Table1[[#This Row],[Budget_COGS]]</f>
        <v>-86</v>
      </c>
      <c r="R639" s="5">
        <f>IF(
Table1[[#This Row],[Budget_COGS]]=0,
"",
IF(
Table1[[#This Row],[Budget_COGS]]&gt;0,
(Table1[[#This Row],[Budget_COGS]]-Table1[[#This Row],[COGS]]) / Table1[[#This Row],[Budget_COGS]],
(Table1[[#This Row],[Budget_COGS]]-Table1[[#This Row],[COGS]]) / ABS(Table1[[#This Row],[Budget_COGS]])
)
)</f>
        <v>0.19111111111111112</v>
      </c>
      <c r="S639" s="5" t="str">
        <f>IF(Table1[[#This Row],[COGS _Var]]&gt;=0, "Above Budget", "Below Budget")</f>
        <v>Below Budget</v>
      </c>
      <c r="T639">
        <f>Table1[[#This Row],[Actual_Sales]]-Table1[[#This Row],[COGS]]</f>
        <v>548</v>
      </c>
      <c r="U639">
        <v>690</v>
      </c>
      <c r="V639">
        <f>Table1[[#This Row],[Gross_Margin]]-Table1[[#This Row],[Budget_Margin]]</f>
        <v>-142</v>
      </c>
      <c r="W639" s="5">
        <f>IF(
Table1[[#This Row],[Budget_Margin]]=0,
"",
IF(
Table1[[#This Row],[Budget_Margin]]&gt;0,
(Table1[[#This Row],[Gross_Margin]]-Table1[[#This Row],[Budget_Margin]]) / Table1[[#This Row],[Budget_Margin]],
(Table1[[#This Row],[Gross_Margin]]-Table1[[#This Row],[Budget_Margin]]) / ABS(Table1[[#This Row],[Budget_Margin]])
)
)</f>
        <v>-0.20579710144927535</v>
      </c>
      <c r="X639" s="5" t="str">
        <f>IF(Table1[[#This Row],[Margin_Var]]&gt;=0, "Above Budget", "Below Budget")</f>
        <v>Below Budget</v>
      </c>
      <c r="Y639" s="5">
        <f>IFERROR(Table1[[#This Row],[Gross_Margin]]/Table1[[#This Row],[Actual_Sales]],0)</f>
        <v>0.60087719298245612</v>
      </c>
      <c r="Z639" s="5">
        <f>Table1[[#This Row],[Actual_Profit]]/Table1[[#This Row],[Actual_Sales]]</f>
        <v>0.4057017543859649</v>
      </c>
      <c r="AA639">
        <v>178</v>
      </c>
      <c r="AB639" s="5">
        <f>IFERROR(Table1[[#This Row],[Expenses]]/Table1[[#This Row],[Actual_Sales]],0)</f>
        <v>0.19517543859649122</v>
      </c>
      <c r="AC639">
        <v>127</v>
      </c>
      <c r="AD639">
        <v>2654</v>
      </c>
      <c r="AE639" s="5">
        <f>IFERROR(Table1[[#This Row],[Inventory]]/Table1[[#This Row],[Actual_Sales]],0)</f>
        <v>2.9100877192982457</v>
      </c>
    </row>
    <row r="640" spans="1:31" x14ac:dyDescent="0.25">
      <c r="A640">
        <v>1212</v>
      </c>
      <c r="B640">
        <v>845</v>
      </c>
      <c r="C640">
        <v>2</v>
      </c>
      <c r="D640" s="2">
        <v>40360</v>
      </c>
      <c r="E640">
        <v>912</v>
      </c>
      <c r="F640">
        <v>860</v>
      </c>
      <c r="G640">
        <f>Table1[[#This Row],[Actual_Sales]]-Table1[[#This Row],[Budget_Sales]]</f>
        <v>52</v>
      </c>
      <c r="H640" s="5">
        <f>IF(
Table1[[#This Row],[Budget_Sales]]=0,
"",
IF(
Table1[[#This Row],[Budget_Sales]]&gt;0,
(Table1[[#This Row],[Actual_Sales]]-Table1[[#This Row],[Budget_Sales]])/Table1[[#This Row],[Budget_Sales]],
(Table1[[#This Row],[Actual_Sales]]-Table1[[#This Row],[Budget_Sales]])/ABS(Table1[[#This Row],[Budget_Sales]])
)
)</f>
        <v>6.0465116279069767E-2</v>
      </c>
      <c r="I640" s="5" t="str">
        <f>IF(Table1[[#This Row],[Sales_Var]]&gt;=0,"Above Budget","Below Budget")</f>
        <v>Above Budget</v>
      </c>
      <c r="J640">
        <f>Table1[[#This Row],[Actual_Sales]]-(Table1[[#This Row],[COGS]]+Table1[[#This Row],[Expenses]])</f>
        <v>370</v>
      </c>
      <c r="K640">
        <v>370</v>
      </c>
      <c r="L640">
        <f>Table1[[#This Row],[Actual_Profit]]-Table1[[#This Row],[Budget_Profit]]</f>
        <v>0</v>
      </c>
      <c r="M640" s="5">
        <f>IF(
Table1[[#This Row],[Budget_Profit]]=0,
"",
IF(
Table1[[#This Row],[Budget_Profit]]&gt;0,
(Table1[[#This Row],[Actual_Profit]]-Table1[[#This Row],[Budget_Profit]])/Table1[[#This Row],[Budget_Profit]],
(Table1[[#This Row],[Actual_Profit]]-Table1[[#This Row],[Budget_Profit]])/ABS(Table1[[#This Row],[Budget_Profit]])
)
)</f>
        <v>0</v>
      </c>
      <c r="N640" s="5" t="str">
        <f>IF(Table1[[#This Row],[Profit_Var]]&gt;=0, "Above Budget", "Below Budget")</f>
        <v>Above Budget</v>
      </c>
      <c r="O640">
        <v>364</v>
      </c>
      <c r="P640">
        <v>340</v>
      </c>
      <c r="Q640">
        <f>Table1[[#This Row],[COGS]]-Table1[[#This Row],[Budget_COGS]]</f>
        <v>24</v>
      </c>
      <c r="R640" s="5">
        <f>IF(
Table1[[#This Row],[Budget_COGS]]=0,
"",
IF(
Table1[[#This Row],[Budget_COGS]]&gt;0,
(Table1[[#This Row],[Budget_COGS]]-Table1[[#This Row],[COGS]]) / Table1[[#This Row],[Budget_COGS]],
(Table1[[#This Row],[Budget_COGS]]-Table1[[#This Row],[COGS]]) / ABS(Table1[[#This Row],[Budget_COGS]])
)
)</f>
        <v>-7.0588235294117646E-2</v>
      </c>
      <c r="S640" s="5" t="str">
        <f>IF(Table1[[#This Row],[COGS _Var]]&gt;=0, "Above Budget", "Below Budget")</f>
        <v>Above Budget</v>
      </c>
      <c r="T640">
        <f>Table1[[#This Row],[Actual_Sales]]-Table1[[#This Row],[COGS]]</f>
        <v>548</v>
      </c>
      <c r="U640">
        <v>520</v>
      </c>
      <c r="V640">
        <f>Table1[[#This Row],[Gross_Margin]]-Table1[[#This Row],[Budget_Margin]]</f>
        <v>28</v>
      </c>
      <c r="W640" s="5">
        <f>IF(
Table1[[#This Row],[Budget_Margin]]=0,
"",
IF(
Table1[[#This Row],[Budget_Margin]]&gt;0,
(Table1[[#This Row],[Gross_Margin]]-Table1[[#This Row],[Budget_Margin]]) / Table1[[#This Row],[Budget_Margin]],
(Table1[[#This Row],[Gross_Margin]]-Table1[[#This Row],[Budget_Margin]]) / ABS(Table1[[#This Row],[Budget_Margin]])
)
)</f>
        <v>5.3846153846153849E-2</v>
      </c>
      <c r="X640" s="5" t="str">
        <f>IF(Table1[[#This Row],[Margin_Var]]&gt;=0, "Above Budget", "Below Budget")</f>
        <v>Above Budget</v>
      </c>
      <c r="Y640" s="5">
        <f>IFERROR(Table1[[#This Row],[Gross_Margin]]/Table1[[#This Row],[Actual_Sales]],0)</f>
        <v>0.60087719298245612</v>
      </c>
      <c r="Z640" s="5">
        <f>Table1[[#This Row],[Actual_Profit]]/Table1[[#This Row],[Actual_Sales]]</f>
        <v>0.4057017543859649</v>
      </c>
      <c r="AA640">
        <v>178</v>
      </c>
      <c r="AB640" s="5">
        <f>IFERROR(Table1[[#This Row],[Expenses]]/Table1[[#This Row],[Actual_Sales]],0)</f>
        <v>0.19517543859649122</v>
      </c>
      <c r="AC640">
        <v>127</v>
      </c>
      <c r="AD640">
        <v>2654</v>
      </c>
      <c r="AE640" s="5">
        <f>IFERROR(Table1[[#This Row],[Inventory]]/Table1[[#This Row],[Actual_Sales]],0)</f>
        <v>2.9100877192982457</v>
      </c>
    </row>
    <row r="641" spans="1:31" x14ac:dyDescent="0.25">
      <c r="A641">
        <v>3808</v>
      </c>
      <c r="B641">
        <v>573</v>
      </c>
      <c r="C641">
        <v>5</v>
      </c>
      <c r="D641" s="2">
        <v>40817</v>
      </c>
      <c r="E641">
        <v>106</v>
      </c>
      <c r="F641">
        <v>140</v>
      </c>
      <c r="G641">
        <f>Table1[[#This Row],[Actual_Sales]]-Table1[[#This Row],[Budget_Sales]]</f>
        <v>-34</v>
      </c>
      <c r="H641" s="5">
        <f>IF(
Table1[[#This Row],[Budget_Sales]]=0,
"",
IF(
Table1[[#This Row],[Budget_Sales]]&gt;0,
(Table1[[#This Row],[Actual_Sales]]-Table1[[#This Row],[Budget_Sales]])/Table1[[#This Row],[Budget_Sales]],
(Table1[[#This Row],[Actual_Sales]]-Table1[[#This Row],[Budget_Sales]])/ABS(Table1[[#This Row],[Budget_Sales]])
)
)</f>
        <v>-0.24285714285714285</v>
      </c>
      <c r="I641" s="5" t="str">
        <f>IF(Table1[[#This Row],[Sales_Var]]&gt;=0,"Above Budget","Below Budget")</f>
        <v>Below Budget</v>
      </c>
      <c r="J641">
        <f>Table1[[#This Row],[Actual_Sales]]-(Table1[[#This Row],[COGS]]+Table1[[#This Row],[Expenses]])</f>
        <v>43</v>
      </c>
      <c r="K641">
        <v>90</v>
      </c>
      <c r="L641">
        <f>Table1[[#This Row],[Actual_Profit]]-Table1[[#This Row],[Budget_Profit]]</f>
        <v>-47</v>
      </c>
      <c r="M641" s="5">
        <f>IF(
Table1[[#This Row],[Budget_Profit]]=0,
"",
IF(
Table1[[#This Row],[Budget_Profit]]&gt;0,
(Table1[[#This Row],[Actual_Profit]]-Table1[[#This Row],[Budget_Profit]])/Table1[[#This Row],[Budget_Profit]],
(Table1[[#This Row],[Actual_Profit]]-Table1[[#This Row],[Budget_Profit]])/ABS(Table1[[#This Row],[Budget_Profit]])
)
)</f>
        <v>-0.52222222222222225</v>
      </c>
      <c r="N641" s="5" t="str">
        <f>IF(Table1[[#This Row],[Profit_Var]]&gt;=0, "Above Budget", "Below Budget")</f>
        <v>Below Budget</v>
      </c>
      <c r="O641">
        <v>40</v>
      </c>
      <c r="P641">
        <v>50</v>
      </c>
      <c r="Q641">
        <f>Table1[[#This Row],[COGS]]-Table1[[#This Row],[Budget_COGS]]</f>
        <v>-10</v>
      </c>
      <c r="R641" s="5">
        <f>IF(
Table1[[#This Row],[Budget_COGS]]=0,
"",
IF(
Table1[[#This Row],[Budget_COGS]]&gt;0,
(Table1[[#This Row],[Budget_COGS]]-Table1[[#This Row],[COGS]]) / Table1[[#This Row],[Budget_COGS]],
(Table1[[#This Row],[Budget_COGS]]-Table1[[#This Row],[COGS]]) / ABS(Table1[[#This Row],[Budget_COGS]])
)
)</f>
        <v>0.2</v>
      </c>
      <c r="S641" s="5" t="str">
        <f>IF(Table1[[#This Row],[COGS _Var]]&gt;=0, "Above Budget", "Below Budget")</f>
        <v>Below Budget</v>
      </c>
      <c r="T641">
        <f>Table1[[#This Row],[Actual_Sales]]-Table1[[#This Row],[COGS]]</f>
        <v>66</v>
      </c>
      <c r="U641">
        <v>90</v>
      </c>
      <c r="V641">
        <f>Table1[[#This Row],[Gross_Margin]]-Table1[[#This Row],[Budget_Margin]]</f>
        <v>-24</v>
      </c>
      <c r="W641" s="5">
        <f>IF(
Table1[[#This Row],[Budget_Margin]]=0,
"",
IF(
Table1[[#This Row],[Budget_Margin]]&gt;0,
(Table1[[#This Row],[Gross_Margin]]-Table1[[#This Row],[Budget_Margin]]) / Table1[[#This Row],[Budget_Margin]],
(Table1[[#This Row],[Gross_Margin]]-Table1[[#This Row],[Budget_Margin]]) / ABS(Table1[[#This Row],[Budget_Margin]])
)
)</f>
        <v>-0.26666666666666666</v>
      </c>
      <c r="X641" s="5" t="str">
        <f>IF(Table1[[#This Row],[Margin_Var]]&gt;=0, "Above Budget", "Below Budget")</f>
        <v>Below Budget</v>
      </c>
      <c r="Y641" s="5">
        <f>IFERROR(Table1[[#This Row],[Gross_Margin]]/Table1[[#This Row],[Actual_Sales]],0)</f>
        <v>0.62264150943396224</v>
      </c>
      <c r="Z641" s="5">
        <f>Table1[[#This Row],[Actual_Profit]]/Table1[[#This Row],[Actual_Sales]]</f>
        <v>0.40566037735849059</v>
      </c>
      <c r="AA641">
        <v>23</v>
      </c>
      <c r="AB641" s="5">
        <f>IFERROR(Table1[[#This Row],[Expenses]]/Table1[[#This Row],[Actual_Sales]],0)</f>
        <v>0.21698113207547171</v>
      </c>
      <c r="AC641">
        <v>11</v>
      </c>
      <c r="AD641">
        <v>881</v>
      </c>
      <c r="AE641" s="5">
        <f>IFERROR(Table1[[#This Row],[Inventory]]/Table1[[#This Row],[Actual_Sales]],0)</f>
        <v>8.3113207547169807</v>
      </c>
    </row>
    <row r="642" spans="1:31" x14ac:dyDescent="0.25">
      <c r="A642">
        <v>3778</v>
      </c>
      <c r="B642">
        <v>475</v>
      </c>
      <c r="C642">
        <v>11</v>
      </c>
      <c r="D642" s="2">
        <v>40817</v>
      </c>
      <c r="E642">
        <v>106</v>
      </c>
      <c r="F642">
        <v>100</v>
      </c>
      <c r="G642">
        <f>Table1[[#This Row],[Actual_Sales]]-Table1[[#This Row],[Budget_Sales]]</f>
        <v>6</v>
      </c>
      <c r="H642" s="5">
        <f>IF(
Table1[[#This Row],[Budget_Sales]]=0,
"",
IF(
Table1[[#This Row],[Budget_Sales]]&gt;0,
(Table1[[#This Row],[Actual_Sales]]-Table1[[#This Row],[Budget_Sales]])/Table1[[#This Row],[Budget_Sales]],
(Table1[[#This Row],[Actual_Sales]]-Table1[[#This Row],[Budget_Sales]])/ABS(Table1[[#This Row],[Budget_Sales]])
)
)</f>
        <v>0.06</v>
      </c>
      <c r="I642" s="5" t="str">
        <f>IF(Table1[[#This Row],[Sales_Var]]&gt;=0,"Above Budget","Below Budget")</f>
        <v>Above Budget</v>
      </c>
      <c r="J642">
        <f>Table1[[#This Row],[Actual_Sales]]-(Table1[[#This Row],[COGS]]+Table1[[#This Row],[Expenses]])</f>
        <v>43</v>
      </c>
      <c r="K642">
        <v>50</v>
      </c>
      <c r="L642">
        <f>Table1[[#This Row],[Actual_Profit]]-Table1[[#This Row],[Budget_Profit]]</f>
        <v>-7</v>
      </c>
      <c r="M642" s="5">
        <f>IF(
Table1[[#This Row],[Budget_Profit]]=0,
"",
IF(
Table1[[#This Row],[Budget_Profit]]&gt;0,
(Table1[[#This Row],[Actual_Profit]]-Table1[[#This Row],[Budget_Profit]])/Table1[[#This Row],[Budget_Profit]],
(Table1[[#This Row],[Actual_Profit]]-Table1[[#This Row],[Budget_Profit]])/ABS(Table1[[#This Row],[Budget_Profit]])
)
)</f>
        <v>-0.14000000000000001</v>
      </c>
      <c r="N642" s="5" t="str">
        <f>IF(Table1[[#This Row],[Profit_Var]]&gt;=0, "Above Budget", "Below Budget")</f>
        <v>Below Budget</v>
      </c>
      <c r="O642">
        <v>40</v>
      </c>
      <c r="P642">
        <v>40</v>
      </c>
      <c r="Q642">
        <f>Table1[[#This Row],[COGS]]-Table1[[#This Row],[Budget_COGS]]</f>
        <v>0</v>
      </c>
      <c r="R642" s="5">
        <f>IF(
Table1[[#This Row],[Budget_COGS]]=0,
"",
IF(
Table1[[#This Row],[Budget_COGS]]&gt;0,
(Table1[[#This Row],[Budget_COGS]]-Table1[[#This Row],[COGS]]) / Table1[[#This Row],[Budget_COGS]],
(Table1[[#This Row],[Budget_COGS]]-Table1[[#This Row],[COGS]]) / ABS(Table1[[#This Row],[Budget_COGS]])
)
)</f>
        <v>0</v>
      </c>
      <c r="S642" s="5" t="str">
        <f>IF(Table1[[#This Row],[COGS _Var]]&gt;=0, "Above Budget", "Below Budget")</f>
        <v>Above Budget</v>
      </c>
      <c r="T642">
        <f>Table1[[#This Row],[Actual_Sales]]-Table1[[#This Row],[COGS]]</f>
        <v>66</v>
      </c>
      <c r="U642">
        <v>60</v>
      </c>
      <c r="V642">
        <f>Table1[[#This Row],[Gross_Margin]]-Table1[[#This Row],[Budget_Margin]]</f>
        <v>6</v>
      </c>
      <c r="W642" s="5">
        <f>IF(
Table1[[#This Row],[Budget_Margin]]=0,
"",
IF(
Table1[[#This Row],[Budget_Margin]]&gt;0,
(Table1[[#This Row],[Gross_Margin]]-Table1[[#This Row],[Budget_Margin]]) / Table1[[#This Row],[Budget_Margin]],
(Table1[[#This Row],[Gross_Margin]]-Table1[[#This Row],[Budget_Margin]]) / ABS(Table1[[#This Row],[Budget_Margin]])
)
)</f>
        <v>0.1</v>
      </c>
      <c r="X642" s="5" t="str">
        <f>IF(Table1[[#This Row],[Margin_Var]]&gt;=0, "Above Budget", "Below Budget")</f>
        <v>Above Budget</v>
      </c>
      <c r="Y642" s="5">
        <f>IFERROR(Table1[[#This Row],[Gross_Margin]]/Table1[[#This Row],[Actual_Sales]],0)</f>
        <v>0.62264150943396224</v>
      </c>
      <c r="Z642" s="5">
        <f>Table1[[#This Row],[Actual_Profit]]/Table1[[#This Row],[Actual_Sales]]</f>
        <v>0.40566037735849059</v>
      </c>
      <c r="AA642">
        <v>23</v>
      </c>
      <c r="AB642" s="5">
        <f>IFERROR(Table1[[#This Row],[Expenses]]/Table1[[#This Row],[Actual_Sales]],0)</f>
        <v>0.21698113207547171</v>
      </c>
      <c r="AC642">
        <v>11</v>
      </c>
      <c r="AD642">
        <v>881</v>
      </c>
      <c r="AE642" s="5">
        <f>IFERROR(Table1[[#This Row],[Inventory]]/Table1[[#This Row],[Actual_Sales]],0)</f>
        <v>8.3113207547169807</v>
      </c>
    </row>
    <row r="643" spans="1:31" x14ac:dyDescent="0.25">
      <c r="A643">
        <v>2824</v>
      </c>
      <c r="B643">
        <v>959</v>
      </c>
      <c r="C643">
        <v>2</v>
      </c>
      <c r="D643" s="2">
        <v>40634</v>
      </c>
      <c r="E643">
        <v>311</v>
      </c>
      <c r="F643">
        <v>270</v>
      </c>
      <c r="G643">
        <f>Table1[[#This Row],[Actual_Sales]]-Table1[[#This Row],[Budget_Sales]]</f>
        <v>41</v>
      </c>
      <c r="H643" s="5">
        <f>IF(
Table1[[#This Row],[Budget_Sales]]=0,
"",
IF(
Table1[[#This Row],[Budget_Sales]]&gt;0,
(Table1[[#This Row],[Actual_Sales]]-Table1[[#This Row],[Budget_Sales]])/Table1[[#This Row],[Budget_Sales]],
(Table1[[#This Row],[Actual_Sales]]-Table1[[#This Row],[Budget_Sales]])/ABS(Table1[[#This Row],[Budget_Sales]])
)
)</f>
        <v>0.15185185185185185</v>
      </c>
      <c r="I643" s="5" t="str">
        <f>IF(Table1[[#This Row],[Sales_Var]]&gt;=0,"Above Budget","Below Budget")</f>
        <v>Above Budget</v>
      </c>
      <c r="J643">
        <f>Table1[[#This Row],[Actual_Sales]]-(Table1[[#This Row],[COGS]]+Table1[[#This Row],[Expenses]])</f>
        <v>126</v>
      </c>
      <c r="K643">
        <v>110</v>
      </c>
      <c r="L643">
        <f>Table1[[#This Row],[Actual_Profit]]-Table1[[#This Row],[Budget_Profit]]</f>
        <v>16</v>
      </c>
      <c r="M643" s="5">
        <f>IF(
Table1[[#This Row],[Budget_Profit]]=0,
"",
IF(
Table1[[#This Row],[Budget_Profit]]&gt;0,
(Table1[[#This Row],[Actual_Profit]]-Table1[[#This Row],[Budget_Profit]])/Table1[[#This Row],[Budget_Profit]],
(Table1[[#This Row],[Actual_Profit]]-Table1[[#This Row],[Budget_Profit]])/ABS(Table1[[#This Row],[Budget_Profit]])
)
)</f>
        <v>0.14545454545454545</v>
      </c>
      <c r="N643" s="5" t="str">
        <f>IF(Table1[[#This Row],[Profit_Var]]&gt;=0, "Above Budget", "Below Budget")</f>
        <v>Above Budget</v>
      </c>
      <c r="O643">
        <v>116</v>
      </c>
      <c r="P643">
        <v>110</v>
      </c>
      <c r="Q643">
        <f>Table1[[#This Row],[COGS]]-Table1[[#This Row],[Budget_COGS]]</f>
        <v>6</v>
      </c>
      <c r="R643" s="5">
        <f>IF(
Table1[[#This Row],[Budget_COGS]]=0,
"",
IF(
Table1[[#This Row],[Budget_COGS]]&gt;0,
(Table1[[#This Row],[Budget_COGS]]-Table1[[#This Row],[COGS]]) / Table1[[#This Row],[Budget_COGS]],
(Table1[[#This Row],[Budget_COGS]]-Table1[[#This Row],[COGS]]) / ABS(Table1[[#This Row],[Budget_COGS]])
)
)</f>
        <v>-5.4545454545454543E-2</v>
      </c>
      <c r="S643" s="5" t="str">
        <f>IF(Table1[[#This Row],[COGS _Var]]&gt;=0, "Above Budget", "Below Budget")</f>
        <v>Above Budget</v>
      </c>
      <c r="T643">
        <f>Table1[[#This Row],[Actual_Sales]]-Table1[[#This Row],[COGS]]</f>
        <v>195</v>
      </c>
      <c r="U643">
        <v>160</v>
      </c>
      <c r="V643">
        <f>Table1[[#This Row],[Gross_Margin]]-Table1[[#This Row],[Budget_Margin]]</f>
        <v>35</v>
      </c>
      <c r="W643" s="5">
        <f>IF(
Table1[[#This Row],[Budget_Margin]]=0,
"",
IF(
Table1[[#This Row],[Budget_Margin]]&gt;0,
(Table1[[#This Row],[Gross_Margin]]-Table1[[#This Row],[Budget_Margin]]) / Table1[[#This Row],[Budget_Margin]],
(Table1[[#This Row],[Gross_Margin]]-Table1[[#This Row],[Budget_Margin]]) / ABS(Table1[[#This Row],[Budget_Margin]])
)
)</f>
        <v>0.21875</v>
      </c>
      <c r="X643" s="5" t="str">
        <f>IF(Table1[[#This Row],[Margin_Var]]&gt;=0, "Above Budget", "Below Budget")</f>
        <v>Above Budget</v>
      </c>
      <c r="Y643" s="5">
        <f>IFERROR(Table1[[#This Row],[Gross_Margin]]/Table1[[#This Row],[Actual_Sales]],0)</f>
        <v>0.62700964630225076</v>
      </c>
      <c r="Z643" s="5">
        <f>Table1[[#This Row],[Actual_Profit]]/Table1[[#This Row],[Actual_Sales]]</f>
        <v>0.40514469453376206</v>
      </c>
      <c r="AA643">
        <v>69</v>
      </c>
      <c r="AB643" s="5">
        <f>IFERROR(Table1[[#This Row],[Expenses]]/Table1[[#This Row],[Actual_Sales]],0)</f>
        <v>0.22186495176848875</v>
      </c>
      <c r="AC643">
        <v>38</v>
      </c>
      <c r="AD643">
        <v>962</v>
      </c>
      <c r="AE643" s="5">
        <f>IFERROR(Table1[[#This Row],[Inventory]]/Table1[[#This Row],[Actual_Sales]],0)</f>
        <v>3.0932475884244375</v>
      </c>
    </row>
    <row r="644" spans="1:31" x14ac:dyDescent="0.25">
      <c r="A644">
        <v>1345</v>
      </c>
      <c r="B644">
        <v>650</v>
      </c>
      <c r="C644">
        <v>2</v>
      </c>
      <c r="D644" s="2">
        <v>40391</v>
      </c>
      <c r="E644">
        <v>910</v>
      </c>
      <c r="F644">
        <v>1130</v>
      </c>
      <c r="G644">
        <f>Table1[[#This Row],[Actual_Sales]]-Table1[[#This Row],[Budget_Sales]]</f>
        <v>-220</v>
      </c>
      <c r="H644" s="5">
        <f>IF(
Table1[[#This Row],[Budget_Sales]]=0,
"",
IF(
Table1[[#This Row],[Budget_Sales]]&gt;0,
(Table1[[#This Row],[Actual_Sales]]-Table1[[#This Row],[Budget_Sales]])/Table1[[#This Row],[Budget_Sales]],
(Table1[[#This Row],[Actual_Sales]]-Table1[[#This Row],[Budget_Sales]])/ABS(Table1[[#This Row],[Budget_Sales]])
)
)</f>
        <v>-0.19469026548672566</v>
      </c>
      <c r="I644" s="5" t="str">
        <f>IF(Table1[[#This Row],[Sales_Var]]&gt;=0,"Above Budget","Below Budget")</f>
        <v>Below Budget</v>
      </c>
      <c r="J644">
        <f>Table1[[#This Row],[Actual_Sales]]-(Table1[[#This Row],[COGS]]+Table1[[#This Row],[Expenses]])</f>
        <v>368</v>
      </c>
      <c r="K644">
        <v>520</v>
      </c>
      <c r="L644">
        <f>Table1[[#This Row],[Actual_Profit]]-Table1[[#This Row],[Budget_Profit]]</f>
        <v>-152</v>
      </c>
      <c r="M644" s="5">
        <f>IF(
Table1[[#This Row],[Budget_Profit]]=0,
"",
IF(
Table1[[#This Row],[Budget_Profit]]&gt;0,
(Table1[[#This Row],[Actual_Profit]]-Table1[[#This Row],[Budget_Profit]])/Table1[[#This Row],[Budget_Profit]],
(Table1[[#This Row],[Actual_Profit]]-Table1[[#This Row],[Budget_Profit]])/ABS(Table1[[#This Row],[Budget_Profit]])
)
)</f>
        <v>-0.29230769230769232</v>
      </c>
      <c r="N644" s="5" t="str">
        <f>IF(Table1[[#This Row],[Profit_Var]]&gt;=0, "Above Budget", "Below Budget")</f>
        <v>Below Budget</v>
      </c>
      <c r="O644">
        <v>364</v>
      </c>
      <c r="P644">
        <v>450</v>
      </c>
      <c r="Q644">
        <f>Table1[[#This Row],[COGS]]-Table1[[#This Row],[Budget_COGS]]</f>
        <v>-86</v>
      </c>
      <c r="R644" s="5">
        <f>IF(
Table1[[#This Row],[Budget_COGS]]=0,
"",
IF(
Table1[[#This Row],[Budget_COGS]]&gt;0,
(Table1[[#This Row],[Budget_COGS]]-Table1[[#This Row],[COGS]]) / Table1[[#This Row],[Budget_COGS]],
(Table1[[#This Row],[Budget_COGS]]-Table1[[#This Row],[COGS]]) / ABS(Table1[[#This Row],[Budget_COGS]])
)
)</f>
        <v>0.19111111111111112</v>
      </c>
      <c r="S644" s="5" t="str">
        <f>IF(Table1[[#This Row],[COGS _Var]]&gt;=0, "Above Budget", "Below Budget")</f>
        <v>Below Budget</v>
      </c>
      <c r="T644">
        <f>Table1[[#This Row],[Actual_Sales]]-Table1[[#This Row],[COGS]]</f>
        <v>546</v>
      </c>
      <c r="U644">
        <v>680</v>
      </c>
      <c r="V644">
        <f>Table1[[#This Row],[Gross_Margin]]-Table1[[#This Row],[Budget_Margin]]</f>
        <v>-134</v>
      </c>
      <c r="W644" s="5">
        <f>IF(
Table1[[#This Row],[Budget_Margin]]=0,
"",
IF(
Table1[[#This Row],[Budget_Margin]]&gt;0,
(Table1[[#This Row],[Gross_Margin]]-Table1[[#This Row],[Budget_Margin]]) / Table1[[#This Row],[Budget_Margin]],
(Table1[[#This Row],[Gross_Margin]]-Table1[[#This Row],[Budget_Margin]]) / ABS(Table1[[#This Row],[Budget_Margin]])
)
)</f>
        <v>-0.19705882352941176</v>
      </c>
      <c r="X644" s="5" t="str">
        <f>IF(Table1[[#This Row],[Margin_Var]]&gt;=0, "Above Budget", "Below Budget")</f>
        <v>Below Budget</v>
      </c>
      <c r="Y644" s="5">
        <f>IFERROR(Table1[[#This Row],[Gross_Margin]]/Table1[[#This Row],[Actual_Sales]],0)</f>
        <v>0.6</v>
      </c>
      <c r="Z644" s="5">
        <f>Table1[[#This Row],[Actual_Profit]]/Table1[[#This Row],[Actual_Sales]]</f>
        <v>0.4043956043956044</v>
      </c>
      <c r="AA644">
        <v>178</v>
      </c>
      <c r="AB644" s="5">
        <f>IFERROR(Table1[[#This Row],[Expenses]]/Table1[[#This Row],[Actual_Sales]],0)</f>
        <v>0.1956043956043956</v>
      </c>
      <c r="AC644">
        <v>127</v>
      </c>
      <c r="AD644">
        <v>2617</v>
      </c>
      <c r="AE644" s="5">
        <f>IFERROR(Table1[[#This Row],[Inventory]]/Table1[[#This Row],[Actual_Sales]],0)</f>
        <v>2.8758241758241758</v>
      </c>
    </row>
    <row r="645" spans="1:31" x14ac:dyDescent="0.25">
      <c r="A645">
        <v>1387</v>
      </c>
      <c r="B645">
        <v>845</v>
      </c>
      <c r="C645">
        <v>2</v>
      </c>
      <c r="D645" s="2">
        <v>40391</v>
      </c>
      <c r="E645">
        <v>910</v>
      </c>
      <c r="F645">
        <v>860</v>
      </c>
      <c r="G645">
        <f>Table1[[#This Row],[Actual_Sales]]-Table1[[#This Row],[Budget_Sales]]</f>
        <v>50</v>
      </c>
      <c r="H645" s="5">
        <f>IF(
Table1[[#This Row],[Budget_Sales]]=0,
"",
IF(
Table1[[#This Row],[Budget_Sales]]&gt;0,
(Table1[[#This Row],[Actual_Sales]]-Table1[[#This Row],[Budget_Sales]])/Table1[[#This Row],[Budget_Sales]],
(Table1[[#This Row],[Actual_Sales]]-Table1[[#This Row],[Budget_Sales]])/ABS(Table1[[#This Row],[Budget_Sales]])
)
)</f>
        <v>5.8139534883720929E-2</v>
      </c>
      <c r="I645" s="5" t="str">
        <f>IF(Table1[[#This Row],[Sales_Var]]&gt;=0,"Above Budget","Below Budget")</f>
        <v>Above Budget</v>
      </c>
      <c r="J645">
        <f>Table1[[#This Row],[Actual_Sales]]-(Table1[[#This Row],[COGS]]+Table1[[#This Row],[Expenses]])</f>
        <v>368</v>
      </c>
      <c r="K645">
        <v>370</v>
      </c>
      <c r="L645">
        <f>Table1[[#This Row],[Actual_Profit]]-Table1[[#This Row],[Budget_Profit]]</f>
        <v>-2</v>
      </c>
      <c r="M645" s="5">
        <f>IF(
Table1[[#This Row],[Budget_Profit]]=0,
"",
IF(
Table1[[#This Row],[Budget_Profit]]&gt;0,
(Table1[[#This Row],[Actual_Profit]]-Table1[[#This Row],[Budget_Profit]])/Table1[[#This Row],[Budget_Profit]],
(Table1[[#This Row],[Actual_Profit]]-Table1[[#This Row],[Budget_Profit]])/ABS(Table1[[#This Row],[Budget_Profit]])
)
)</f>
        <v>-5.4054054054054057E-3</v>
      </c>
      <c r="N645" s="5" t="str">
        <f>IF(Table1[[#This Row],[Profit_Var]]&gt;=0, "Above Budget", "Below Budget")</f>
        <v>Below Budget</v>
      </c>
      <c r="O645">
        <v>364</v>
      </c>
      <c r="P645">
        <v>340</v>
      </c>
      <c r="Q645">
        <f>Table1[[#This Row],[COGS]]-Table1[[#This Row],[Budget_COGS]]</f>
        <v>24</v>
      </c>
      <c r="R645" s="5">
        <f>IF(
Table1[[#This Row],[Budget_COGS]]=0,
"",
IF(
Table1[[#This Row],[Budget_COGS]]&gt;0,
(Table1[[#This Row],[Budget_COGS]]-Table1[[#This Row],[COGS]]) / Table1[[#This Row],[Budget_COGS]],
(Table1[[#This Row],[Budget_COGS]]-Table1[[#This Row],[COGS]]) / ABS(Table1[[#This Row],[Budget_COGS]])
)
)</f>
        <v>-7.0588235294117646E-2</v>
      </c>
      <c r="S645" s="5" t="str">
        <f>IF(Table1[[#This Row],[COGS _Var]]&gt;=0, "Above Budget", "Below Budget")</f>
        <v>Above Budget</v>
      </c>
      <c r="T645">
        <f>Table1[[#This Row],[Actual_Sales]]-Table1[[#This Row],[COGS]]</f>
        <v>546</v>
      </c>
      <c r="U645">
        <v>520</v>
      </c>
      <c r="V645">
        <f>Table1[[#This Row],[Gross_Margin]]-Table1[[#This Row],[Budget_Margin]]</f>
        <v>26</v>
      </c>
      <c r="W645" s="5">
        <f>IF(
Table1[[#This Row],[Budget_Margin]]=0,
"",
IF(
Table1[[#This Row],[Budget_Margin]]&gt;0,
(Table1[[#This Row],[Gross_Margin]]-Table1[[#This Row],[Budget_Margin]]) / Table1[[#This Row],[Budget_Margin]],
(Table1[[#This Row],[Gross_Margin]]-Table1[[#This Row],[Budget_Margin]]) / ABS(Table1[[#This Row],[Budget_Margin]])
)
)</f>
        <v>0.05</v>
      </c>
      <c r="X645" s="5" t="str">
        <f>IF(Table1[[#This Row],[Margin_Var]]&gt;=0, "Above Budget", "Below Budget")</f>
        <v>Above Budget</v>
      </c>
      <c r="Y645" s="5">
        <f>IFERROR(Table1[[#This Row],[Gross_Margin]]/Table1[[#This Row],[Actual_Sales]],0)</f>
        <v>0.6</v>
      </c>
      <c r="Z645" s="5">
        <f>Table1[[#This Row],[Actual_Profit]]/Table1[[#This Row],[Actual_Sales]]</f>
        <v>0.4043956043956044</v>
      </c>
      <c r="AA645">
        <v>178</v>
      </c>
      <c r="AB645" s="5">
        <f>IFERROR(Table1[[#This Row],[Expenses]]/Table1[[#This Row],[Actual_Sales]],0)</f>
        <v>0.1956043956043956</v>
      </c>
      <c r="AC645">
        <v>127</v>
      </c>
      <c r="AD645">
        <v>2617</v>
      </c>
      <c r="AE645" s="5">
        <f>IFERROR(Table1[[#This Row],[Inventory]]/Table1[[#This Row],[Actual_Sales]],0)</f>
        <v>2.8758241758241758</v>
      </c>
    </row>
    <row r="646" spans="1:31" x14ac:dyDescent="0.25">
      <c r="A646">
        <v>2669</v>
      </c>
      <c r="B646">
        <v>234</v>
      </c>
      <c r="C646">
        <v>12</v>
      </c>
      <c r="D646" s="2">
        <v>40634</v>
      </c>
      <c r="E646">
        <v>285</v>
      </c>
      <c r="F646">
        <v>230</v>
      </c>
      <c r="G646">
        <f>Table1[[#This Row],[Actual_Sales]]-Table1[[#This Row],[Budget_Sales]]</f>
        <v>55</v>
      </c>
      <c r="H646" s="5">
        <f>IF(
Table1[[#This Row],[Budget_Sales]]=0,
"",
IF(
Table1[[#This Row],[Budget_Sales]]&gt;0,
(Table1[[#This Row],[Actual_Sales]]-Table1[[#This Row],[Budget_Sales]])/Table1[[#This Row],[Budget_Sales]],
(Table1[[#This Row],[Actual_Sales]]-Table1[[#This Row],[Budget_Sales]])/ABS(Table1[[#This Row],[Budget_Sales]])
)
)</f>
        <v>0.2391304347826087</v>
      </c>
      <c r="I646" s="5" t="str">
        <f>IF(Table1[[#This Row],[Sales_Var]]&gt;=0,"Above Budget","Below Budget")</f>
        <v>Above Budget</v>
      </c>
      <c r="J646">
        <f>Table1[[#This Row],[Actual_Sales]]-(Table1[[#This Row],[COGS]]+Table1[[#This Row],[Expenses]])</f>
        <v>115</v>
      </c>
      <c r="K646">
        <v>90</v>
      </c>
      <c r="L646">
        <f>Table1[[#This Row],[Actual_Profit]]-Table1[[#This Row],[Budget_Profit]]</f>
        <v>25</v>
      </c>
      <c r="M646" s="5">
        <f>IF(
Table1[[#This Row],[Budget_Profit]]=0,
"",
IF(
Table1[[#This Row],[Budget_Profit]]&gt;0,
(Table1[[#This Row],[Actual_Profit]]-Table1[[#This Row],[Budget_Profit]])/Table1[[#This Row],[Budget_Profit]],
(Table1[[#This Row],[Actual_Profit]]-Table1[[#This Row],[Budget_Profit]])/ABS(Table1[[#This Row],[Budget_Profit]])
)
)</f>
        <v>0.27777777777777779</v>
      </c>
      <c r="N646" s="5" t="str">
        <f>IF(Table1[[#This Row],[Profit_Var]]&gt;=0, "Above Budget", "Below Budget")</f>
        <v>Above Budget</v>
      </c>
      <c r="O646">
        <v>112</v>
      </c>
      <c r="P646">
        <v>90</v>
      </c>
      <c r="Q646">
        <f>Table1[[#This Row],[COGS]]-Table1[[#This Row],[Budget_COGS]]</f>
        <v>22</v>
      </c>
      <c r="R646" s="5">
        <f>IF(
Table1[[#This Row],[Budget_COGS]]=0,
"",
IF(
Table1[[#This Row],[Budget_COGS]]&gt;0,
(Table1[[#This Row],[Budget_COGS]]-Table1[[#This Row],[COGS]]) / Table1[[#This Row],[Budget_COGS]],
(Table1[[#This Row],[Budget_COGS]]-Table1[[#This Row],[COGS]]) / ABS(Table1[[#This Row],[Budget_COGS]])
)
)</f>
        <v>-0.24444444444444444</v>
      </c>
      <c r="S646" s="5" t="str">
        <f>IF(Table1[[#This Row],[COGS _Var]]&gt;=0, "Above Budget", "Below Budget")</f>
        <v>Above Budget</v>
      </c>
      <c r="T646">
        <f>Table1[[#This Row],[Actual_Sales]]-Table1[[#This Row],[COGS]]</f>
        <v>173</v>
      </c>
      <c r="U646">
        <v>140</v>
      </c>
      <c r="V646">
        <f>Table1[[#This Row],[Gross_Margin]]-Table1[[#This Row],[Budget_Margin]]</f>
        <v>33</v>
      </c>
      <c r="W646" s="5">
        <f>IF(
Table1[[#This Row],[Budget_Margin]]=0,
"",
IF(
Table1[[#This Row],[Budget_Margin]]&gt;0,
(Table1[[#This Row],[Gross_Margin]]-Table1[[#This Row],[Budget_Margin]]) / Table1[[#This Row],[Budget_Margin]],
(Table1[[#This Row],[Gross_Margin]]-Table1[[#This Row],[Budget_Margin]]) / ABS(Table1[[#This Row],[Budget_Margin]])
)
)</f>
        <v>0.23571428571428571</v>
      </c>
      <c r="X646" s="5" t="str">
        <f>IF(Table1[[#This Row],[Margin_Var]]&gt;=0, "Above Budget", "Below Budget")</f>
        <v>Above Budget</v>
      </c>
      <c r="Y646" s="5">
        <f>IFERROR(Table1[[#This Row],[Gross_Margin]]/Table1[[#This Row],[Actual_Sales]],0)</f>
        <v>0.60701754385964912</v>
      </c>
      <c r="Z646" s="5">
        <f>Table1[[#This Row],[Actual_Profit]]/Table1[[#This Row],[Actual_Sales]]</f>
        <v>0.40350877192982454</v>
      </c>
      <c r="AA646">
        <v>58</v>
      </c>
      <c r="AB646" s="5">
        <f>IFERROR(Table1[[#This Row],[Expenses]]/Table1[[#This Row],[Actual_Sales]],0)</f>
        <v>0.20350877192982456</v>
      </c>
      <c r="AC646">
        <v>34</v>
      </c>
      <c r="AD646">
        <v>502</v>
      </c>
      <c r="AE646" s="5">
        <f>IFERROR(Table1[[#This Row],[Inventory]]/Table1[[#This Row],[Actual_Sales]],0)</f>
        <v>1.7614035087719297</v>
      </c>
    </row>
    <row r="647" spans="1:31" x14ac:dyDescent="0.25">
      <c r="A647">
        <v>3126</v>
      </c>
      <c r="B647">
        <v>712</v>
      </c>
      <c r="C647">
        <v>9</v>
      </c>
      <c r="D647" s="2">
        <v>40695</v>
      </c>
      <c r="E647">
        <v>342</v>
      </c>
      <c r="F647">
        <v>300</v>
      </c>
      <c r="G647">
        <f>Table1[[#This Row],[Actual_Sales]]-Table1[[#This Row],[Budget_Sales]]</f>
        <v>42</v>
      </c>
      <c r="H647" s="5">
        <f>IF(
Table1[[#This Row],[Budget_Sales]]=0,
"",
IF(
Table1[[#This Row],[Budget_Sales]]&gt;0,
(Table1[[#This Row],[Actual_Sales]]-Table1[[#This Row],[Budget_Sales]])/Table1[[#This Row],[Budget_Sales]],
(Table1[[#This Row],[Actual_Sales]]-Table1[[#This Row],[Budget_Sales]])/ABS(Table1[[#This Row],[Budget_Sales]])
)
)</f>
        <v>0.14000000000000001</v>
      </c>
      <c r="I647" s="5" t="str">
        <f>IF(Table1[[#This Row],[Sales_Var]]&gt;=0,"Above Budget","Below Budget")</f>
        <v>Above Budget</v>
      </c>
      <c r="J647">
        <f>Table1[[#This Row],[Actual_Sales]]-(Table1[[#This Row],[COGS]]+Table1[[#This Row],[Expenses]])</f>
        <v>138</v>
      </c>
      <c r="K647">
        <v>140</v>
      </c>
      <c r="L647">
        <f>Table1[[#This Row],[Actual_Profit]]-Table1[[#This Row],[Budget_Profit]]</f>
        <v>-2</v>
      </c>
      <c r="M647" s="5">
        <f>IF(
Table1[[#This Row],[Budget_Profit]]=0,
"",
IF(
Table1[[#This Row],[Budget_Profit]]&gt;0,
(Table1[[#This Row],[Actual_Profit]]-Table1[[#This Row],[Budget_Profit]])/Table1[[#This Row],[Budget_Profit]],
(Table1[[#This Row],[Actual_Profit]]-Table1[[#This Row],[Budget_Profit]])/ABS(Table1[[#This Row],[Budget_Profit]])
)
)</f>
        <v>-1.4285714285714285E-2</v>
      </c>
      <c r="N647" s="5" t="str">
        <f>IF(Table1[[#This Row],[Profit_Var]]&gt;=0, "Above Budget", "Below Budget")</f>
        <v>Below Budget</v>
      </c>
      <c r="O647">
        <v>141</v>
      </c>
      <c r="P647">
        <v>120</v>
      </c>
      <c r="Q647">
        <f>Table1[[#This Row],[COGS]]-Table1[[#This Row],[Budget_COGS]]</f>
        <v>21</v>
      </c>
      <c r="R647" s="5">
        <f>IF(
Table1[[#This Row],[Budget_COGS]]=0,
"",
IF(
Table1[[#This Row],[Budget_COGS]]&gt;0,
(Table1[[#This Row],[Budget_COGS]]-Table1[[#This Row],[COGS]]) / Table1[[#This Row],[Budget_COGS]],
(Table1[[#This Row],[Budget_COGS]]-Table1[[#This Row],[COGS]]) / ABS(Table1[[#This Row],[Budget_COGS]])
)
)</f>
        <v>-0.17499999999999999</v>
      </c>
      <c r="S647" s="5" t="str">
        <f>IF(Table1[[#This Row],[COGS _Var]]&gt;=0, "Above Budget", "Below Budget")</f>
        <v>Above Budget</v>
      </c>
      <c r="T647">
        <f>Table1[[#This Row],[Actual_Sales]]-Table1[[#This Row],[COGS]]</f>
        <v>201</v>
      </c>
      <c r="U647">
        <v>180</v>
      </c>
      <c r="V647">
        <f>Table1[[#This Row],[Gross_Margin]]-Table1[[#This Row],[Budget_Margin]]</f>
        <v>21</v>
      </c>
      <c r="W647" s="5">
        <f>IF(
Table1[[#This Row],[Budget_Margin]]=0,
"",
IF(
Table1[[#This Row],[Budget_Margin]]&gt;0,
(Table1[[#This Row],[Gross_Margin]]-Table1[[#This Row],[Budget_Margin]]) / Table1[[#This Row],[Budget_Margin]],
(Table1[[#This Row],[Gross_Margin]]-Table1[[#This Row],[Budget_Margin]]) / ABS(Table1[[#This Row],[Budget_Margin]])
)
)</f>
        <v>0.11666666666666667</v>
      </c>
      <c r="X647" s="5" t="str">
        <f>IF(Table1[[#This Row],[Margin_Var]]&gt;=0, "Above Budget", "Below Budget")</f>
        <v>Above Budget</v>
      </c>
      <c r="Y647" s="5">
        <f>IFERROR(Table1[[#This Row],[Gross_Margin]]/Table1[[#This Row],[Actual_Sales]],0)</f>
        <v>0.58771929824561409</v>
      </c>
      <c r="Z647" s="5">
        <f>Table1[[#This Row],[Actual_Profit]]/Table1[[#This Row],[Actual_Sales]]</f>
        <v>0.40350877192982454</v>
      </c>
      <c r="AA647">
        <v>63</v>
      </c>
      <c r="AB647" s="5">
        <f>IFERROR(Table1[[#This Row],[Expenses]]/Table1[[#This Row],[Actual_Sales]],0)</f>
        <v>0.18421052631578946</v>
      </c>
      <c r="AC647">
        <v>45</v>
      </c>
      <c r="AD647">
        <v>764</v>
      </c>
      <c r="AE647" s="5">
        <f>IFERROR(Table1[[#This Row],[Inventory]]/Table1[[#This Row],[Actual_Sales]],0)</f>
        <v>2.2339181286549707</v>
      </c>
    </row>
    <row r="648" spans="1:31" x14ac:dyDescent="0.25">
      <c r="A648">
        <v>3147</v>
      </c>
      <c r="B648">
        <v>775</v>
      </c>
      <c r="C648">
        <v>10</v>
      </c>
      <c r="D648" s="2">
        <v>40695</v>
      </c>
      <c r="E648">
        <v>342</v>
      </c>
      <c r="F648">
        <v>300</v>
      </c>
      <c r="G648">
        <f>Table1[[#This Row],[Actual_Sales]]-Table1[[#This Row],[Budget_Sales]]</f>
        <v>42</v>
      </c>
      <c r="H648" s="5">
        <f>IF(
Table1[[#This Row],[Budget_Sales]]=0,
"",
IF(
Table1[[#This Row],[Budget_Sales]]&gt;0,
(Table1[[#This Row],[Actual_Sales]]-Table1[[#This Row],[Budget_Sales]])/Table1[[#This Row],[Budget_Sales]],
(Table1[[#This Row],[Actual_Sales]]-Table1[[#This Row],[Budget_Sales]])/ABS(Table1[[#This Row],[Budget_Sales]])
)
)</f>
        <v>0.14000000000000001</v>
      </c>
      <c r="I648" s="5" t="str">
        <f>IF(Table1[[#This Row],[Sales_Var]]&gt;=0,"Above Budget","Below Budget")</f>
        <v>Above Budget</v>
      </c>
      <c r="J648">
        <f>Table1[[#This Row],[Actual_Sales]]-(Table1[[#This Row],[COGS]]+Table1[[#This Row],[Expenses]])</f>
        <v>138</v>
      </c>
      <c r="K648">
        <v>130</v>
      </c>
      <c r="L648">
        <f>Table1[[#This Row],[Actual_Profit]]-Table1[[#This Row],[Budget_Profit]]</f>
        <v>8</v>
      </c>
      <c r="M648" s="5">
        <f>IF(
Table1[[#This Row],[Budget_Profit]]=0,
"",
IF(
Table1[[#This Row],[Budget_Profit]]&gt;0,
(Table1[[#This Row],[Actual_Profit]]-Table1[[#This Row],[Budget_Profit]])/Table1[[#This Row],[Budget_Profit]],
(Table1[[#This Row],[Actual_Profit]]-Table1[[#This Row],[Budget_Profit]])/ABS(Table1[[#This Row],[Budget_Profit]])
)
)</f>
        <v>6.1538461538461542E-2</v>
      </c>
      <c r="N648" s="5" t="str">
        <f>IF(Table1[[#This Row],[Profit_Var]]&gt;=0, "Above Budget", "Below Budget")</f>
        <v>Above Budget</v>
      </c>
      <c r="O648">
        <v>141</v>
      </c>
      <c r="P648">
        <v>120</v>
      </c>
      <c r="Q648">
        <f>Table1[[#This Row],[COGS]]-Table1[[#This Row],[Budget_COGS]]</f>
        <v>21</v>
      </c>
      <c r="R648" s="5">
        <f>IF(
Table1[[#This Row],[Budget_COGS]]=0,
"",
IF(
Table1[[#This Row],[Budget_COGS]]&gt;0,
(Table1[[#This Row],[Budget_COGS]]-Table1[[#This Row],[COGS]]) / Table1[[#This Row],[Budget_COGS]],
(Table1[[#This Row],[Budget_COGS]]-Table1[[#This Row],[COGS]]) / ABS(Table1[[#This Row],[Budget_COGS]])
)
)</f>
        <v>-0.17499999999999999</v>
      </c>
      <c r="S648" s="5" t="str">
        <f>IF(Table1[[#This Row],[COGS _Var]]&gt;=0, "Above Budget", "Below Budget")</f>
        <v>Above Budget</v>
      </c>
      <c r="T648">
        <f>Table1[[#This Row],[Actual_Sales]]-Table1[[#This Row],[COGS]]</f>
        <v>201</v>
      </c>
      <c r="U648">
        <v>180</v>
      </c>
      <c r="V648">
        <f>Table1[[#This Row],[Gross_Margin]]-Table1[[#This Row],[Budget_Margin]]</f>
        <v>21</v>
      </c>
      <c r="W648" s="5">
        <f>IF(
Table1[[#This Row],[Budget_Margin]]=0,
"",
IF(
Table1[[#This Row],[Budget_Margin]]&gt;0,
(Table1[[#This Row],[Gross_Margin]]-Table1[[#This Row],[Budget_Margin]]) / Table1[[#This Row],[Budget_Margin]],
(Table1[[#This Row],[Gross_Margin]]-Table1[[#This Row],[Budget_Margin]]) / ABS(Table1[[#This Row],[Budget_Margin]])
)
)</f>
        <v>0.11666666666666667</v>
      </c>
      <c r="X648" s="5" t="str">
        <f>IF(Table1[[#This Row],[Margin_Var]]&gt;=0, "Above Budget", "Below Budget")</f>
        <v>Above Budget</v>
      </c>
      <c r="Y648" s="5">
        <f>IFERROR(Table1[[#This Row],[Gross_Margin]]/Table1[[#This Row],[Actual_Sales]],0)</f>
        <v>0.58771929824561409</v>
      </c>
      <c r="Z648" s="5">
        <f>Table1[[#This Row],[Actual_Profit]]/Table1[[#This Row],[Actual_Sales]]</f>
        <v>0.40350877192982454</v>
      </c>
      <c r="AA648">
        <v>63</v>
      </c>
      <c r="AB648" s="5">
        <f>IFERROR(Table1[[#This Row],[Expenses]]/Table1[[#This Row],[Actual_Sales]],0)</f>
        <v>0.18421052631578946</v>
      </c>
      <c r="AC648">
        <v>45</v>
      </c>
      <c r="AD648">
        <v>764</v>
      </c>
      <c r="AE648" s="5">
        <f>IFERROR(Table1[[#This Row],[Inventory]]/Table1[[#This Row],[Actual_Sales]],0)</f>
        <v>2.2339181286549707</v>
      </c>
    </row>
    <row r="649" spans="1:31" x14ac:dyDescent="0.25">
      <c r="A649">
        <v>2850</v>
      </c>
      <c r="B649">
        <v>262</v>
      </c>
      <c r="C649">
        <v>9</v>
      </c>
      <c r="D649" s="2">
        <v>40664</v>
      </c>
      <c r="E649">
        <v>129</v>
      </c>
      <c r="F649">
        <v>110</v>
      </c>
      <c r="G649">
        <f>Table1[[#This Row],[Actual_Sales]]-Table1[[#This Row],[Budget_Sales]]</f>
        <v>19</v>
      </c>
      <c r="H649" s="5">
        <f>IF(
Table1[[#This Row],[Budget_Sales]]=0,
"",
IF(
Table1[[#This Row],[Budget_Sales]]&gt;0,
(Table1[[#This Row],[Actual_Sales]]-Table1[[#This Row],[Budget_Sales]])/Table1[[#This Row],[Budget_Sales]],
(Table1[[#This Row],[Actual_Sales]]-Table1[[#This Row],[Budget_Sales]])/ABS(Table1[[#This Row],[Budget_Sales]])
)
)</f>
        <v>0.17272727272727273</v>
      </c>
      <c r="I649" s="5" t="str">
        <f>IF(Table1[[#This Row],[Sales_Var]]&gt;=0,"Above Budget","Below Budget")</f>
        <v>Above Budget</v>
      </c>
      <c r="J649">
        <f>Table1[[#This Row],[Actual_Sales]]-(Table1[[#This Row],[COGS]]+Table1[[#This Row],[Expenses]])</f>
        <v>52</v>
      </c>
      <c r="K649">
        <v>60</v>
      </c>
      <c r="L649">
        <f>Table1[[#This Row],[Actual_Profit]]-Table1[[#This Row],[Budget_Profit]]</f>
        <v>-8</v>
      </c>
      <c r="M649" s="5">
        <f>IF(
Table1[[#This Row],[Budget_Profit]]=0,
"",
IF(
Table1[[#This Row],[Budget_Profit]]&gt;0,
(Table1[[#This Row],[Actual_Profit]]-Table1[[#This Row],[Budget_Profit]])/Table1[[#This Row],[Budget_Profit]],
(Table1[[#This Row],[Actual_Profit]]-Table1[[#This Row],[Budget_Profit]])/ABS(Table1[[#This Row],[Budget_Profit]])
)
)</f>
        <v>-0.13333333333333333</v>
      </c>
      <c r="N649" s="5" t="str">
        <f>IF(Table1[[#This Row],[Profit_Var]]&gt;=0, "Above Budget", "Below Budget")</f>
        <v>Below Budget</v>
      </c>
      <c r="O649">
        <v>53</v>
      </c>
      <c r="P649">
        <v>40</v>
      </c>
      <c r="Q649">
        <f>Table1[[#This Row],[COGS]]-Table1[[#This Row],[Budget_COGS]]</f>
        <v>13</v>
      </c>
      <c r="R649" s="5">
        <f>IF(
Table1[[#This Row],[Budget_COGS]]=0,
"",
IF(
Table1[[#This Row],[Budget_COGS]]&gt;0,
(Table1[[#This Row],[Budget_COGS]]-Table1[[#This Row],[COGS]]) / Table1[[#This Row],[Budget_COGS]],
(Table1[[#This Row],[Budget_COGS]]-Table1[[#This Row],[COGS]]) / ABS(Table1[[#This Row],[Budget_COGS]])
)
)</f>
        <v>-0.32500000000000001</v>
      </c>
      <c r="S649" s="5" t="str">
        <f>IF(Table1[[#This Row],[COGS _Var]]&gt;=0, "Above Budget", "Below Budget")</f>
        <v>Above Budget</v>
      </c>
      <c r="T649">
        <f>Table1[[#This Row],[Actual_Sales]]-Table1[[#This Row],[COGS]]</f>
        <v>76</v>
      </c>
      <c r="U649">
        <v>70</v>
      </c>
      <c r="V649">
        <f>Table1[[#This Row],[Gross_Margin]]-Table1[[#This Row],[Budget_Margin]]</f>
        <v>6</v>
      </c>
      <c r="W649" s="5">
        <f>IF(
Table1[[#This Row],[Budget_Margin]]=0,
"",
IF(
Table1[[#This Row],[Budget_Margin]]&gt;0,
(Table1[[#This Row],[Gross_Margin]]-Table1[[#This Row],[Budget_Margin]]) / Table1[[#This Row],[Budget_Margin]],
(Table1[[#This Row],[Gross_Margin]]-Table1[[#This Row],[Budget_Margin]]) / ABS(Table1[[#This Row],[Budget_Margin]])
)
)</f>
        <v>8.5714285714285715E-2</v>
      </c>
      <c r="X649" s="5" t="str">
        <f>IF(Table1[[#This Row],[Margin_Var]]&gt;=0, "Above Budget", "Below Budget")</f>
        <v>Above Budget</v>
      </c>
      <c r="Y649" s="5">
        <f>IFERROR(Table1[[#This Row],[Gross_Margin]]/Table1[[#This Row],[Actual_Sales]],0)</f>
        <v>0.58914728682170547</v>
      </c>
      <c r="Z649" s="5">
        <f>Table1[[#This Row],[Actual_Profit]]/Table1[[#This Row],[Actual_Sales]]</f>
        <v>0.40310077519379844</v>
      </c>
      <c r="AA649">
        <v>24</v>
      </c>
      <c r="AB649" s="5">
        <f>IFERROR(Table1[[#This Row],[Expenses]]/Table1[[#This Row],[Actual_Sales]],0)</f>
        <v>0.18604651162790697</v>
      </c>
      <c r="AC649">
        <v>14</v>
      </c>
      <c r="AD649">
        <v>803</v>
      </c>
      <c r="AE649" s="5">
        <f>IFERROR(Table1[[#This Row],[Inventory]]/Table1[[#This Row],[Actual_Sales]],0)</f>
        <v>6.224806201550388</v>
      </c>
    </row>
    <row r="650" spans="1:31" x14ac:dyDescent="0.25">
      <c r="A650">
        <v>20</v>
      </c>
      <c r="B650">
        <v>303</v>
      </c>
      <c r="C650">
        <v>5</v>
      </c>
      <c r="D650" s="2">
        <v>40179</v>
      </c>
      <c r="E650">
        <v>134</v>
      </c>
      <c r="F650">
        <v>150</v>
      </c>
      <c r="G650">
        <f>Table1[[#This Row],[Actual_Sales]]-Table1[[#This Row],[Budget_Sales]]</f>
        <v>-16</v>
      </c>
      <c r="H650" s="5">
        <f>IF(
Table1[[#This Row],[Budget_Sales]]=0,
"",
IF(
Table1[[#This Row],[Budget_Sales]]&gt;0,
(Table1[[#This Row],[Actual_Sales]]-Table1[[#This Row],[Budget_Sales]])/Table1[[#This Row],[Budget_Sales]],
(Table1[[#This Row],[Actual_Sales]]-Table1[[#This Row],[Budget_Sales]])/ABS(Table1[[#This Row],[Budget_Sales]])
)
)</f>
        <v>-0.10666666666666667</v>
      </c>
      <c r="I650" s="5" t="str">
        <f>IF(Table1[[#This Row],[Sales_Var]]&gt;=0,"Above Budget","Below Budget")</f>
        <v>Below Budget</v>
      </c>
      <c r="J650">
        <f>Table1[[#This Row],[Actual_Sales]]-(Table1[[#This Row],[COGS]]+Table1[[#This Row],[Expenses]])</f>
        <v>54</v>
      </c>
      <c r="K650">
        <v>70</v>
      </c>
      <c r="L650">
        <f>Table1[[#This Row],[Actual_Profit]]-Table1[[#This Row],[Budget_Profit]]</f>
        <v>-16</v>
      </c>
      <c r="M650" s="5">
        <f>IF(
Table1[[#This Row],[Budget_Profit]]=0,
"",
IF(
Table1[[#This Row],[Budget_Profit]]&gt;0,
(Table1[[#This Row],[Actual_Profit]]-Table1[[#This Row],[Budget_Profit]])/Table1[[#This Row],[Budget_Profit]],
(Table1[[#This Row],[Actual_Profit]]-Table1[[#This Row],[Budget_Profit]])/ABS(Table1[[#This Row],[Budget_Profit]])
)
)</f>
        <v>-0.22857142857142856</v>
      </c>
      <c r="N650" s="5" t="str">
        <f>IF(Table1[[#This Row],[Profit_Var]]&gt;=0, "Above Budget", "Below Budget")</f>
        <v>Below Budget</v>
      </c>
      <c r="O650">
        <v>54</v>
      </c>
      <c r="P650">
        <v>60</v>
      </c>
      <c r="Q650">
        <f>Table1[[#This Row],[COGS]]-Table1[[#This Row],[Budget_COGS]]</f>
        <v>-6</v>
      </c>
      <c r="R650" s="5">
        <f>IF(
Table1[[#This Row],[Budget_COGS]]=0,
"",
IF(
Table1[[#This Row],[Budget_COGS]]&gt;0,
(Table1[[#This Row],[Budget_COGS]]-Table1[[#This Row],[COGS]]) / Table1[[#This Row],[Budget_COGS]],
(Table1[[#This Row],[Budget_COGS]]-Table1[[#This Row],[COGS]]) / ABS(Table1[[#This Row],[Budget_COGS]])
)
)</f>
        <v>0.1</v>
      </c>
      <c r="S650" s="5" t="str">
        <f>IF(Table1[[#This Row],[COGS _Var]]&gt;=0, "Above Budget", "Below Budget")</f>
        <v>Below Budget</v>
      </c>
      <c r="T650">
        <f>Table1[[#This Row],[Actual_Sales]]-Table1[[#This Row],[COGS]]</f>
        <v>80</v>
      </c>
      <c r="U650">
        <v>90</v>
      </c>
      <c r="V650">
        <f>Table1[[#This Row],[Gross_Margin]]-Table1[[#This Row],[Budget_Margin]]</f>
        <v>-10</v>
      </c>
      <c r="W650" s="5">
        <f>IF(
Table1[[#This Row],[Budget_Margin]]=0,
"",
IF(
Table1[[#This Row],[Budget_Margin]]&gt;0,
(Table1[[#This Row],[Gross_Margin]]-Table1[[#This Row],[Budget_Margin]]) / Table1[[#This Row],[Budget_Margin]],
(Table1[[#This Row],[Gross_Margin]]-Table1[[#This Row],[Budget_Margin]]) / ABS(Table1[[#This Row],[Budget_Margin]])
)
)</f>
        <v>-0.1111111111111111</v>
      </c>
      <c r="X650" s="5" t="str">
        <f>IF(Table1[[#This Row],[Margin_Var]]&gt;=0, "Above Budget", "Below Budget")</f>
        <v>Below Budget</v>
      </c>
      <c r="Y650" s="5">
        <f>IFERROR(Table1[[#This Row],[Gross_Margin]]/Table1[[#This Row],[Actual_Sales]],0)</f>
        <v>0.59701492537313428</v>
      </c>
      <c r="Z650" s="5">
        <f>Table1[[#This Row],[Actual_Profit]]/Table1[[#This Row],[Actual_Sales]]</f>
        <v>0.40298507462686567</v>
      </c>
      <c r="AA650">
        <v>26</v>
      </c>
      <c r="AB650" s="5">
        <f>IFERROR(Table1[[#This Row],[Expenses]]/Table1[[#This Row],[Actual_Sales]],0)</f>
        <v>0.19402985074626866</v>
      </c>
      <c r="AC650">
        <v>15</v>
      </c>
      <c r="AD650">
        <v>456</v>
      </c>
      <c r="AE650" s="5">
        <f>IFERROR(Table1[[#This Row],[Inventory]]/Table1[[#This Row],[Actual_Sales]],0)</f>
        <v>3.4029850746268657</v>
      </c>
    </row>
    <row r="651" spans="1:31" x14ac:dyDescent="0.25">
      <c r="A651">
        <v>167</v>
      </c>
      <c r="B651">
        <v>956</v>
      </c>
      <c r="C651">
        <v>6</v>
      </c>
      <c r="D651" s="2">
        <v>40179</v>
      </c>
      <c r="E651">
        <v>134</v>
      </c>
      <c r="F651">
        <v>110</v>
      </c>
      <c r="G651">
        <f>Table1[[#This Row],[Actual_Sales]]-Table1[[#This Row],[Budget_Sales]]</f>
        <v>24</v>
      </c>
      <c r="H651" s="5">
        <f>IF(
Table1[[#This Row],[Budget_Sales]]=0,
"",
IF(
Table1[[#This Row],[Budget_Sales]]&gt;0,
(Table1[[#This Row],[Actual_Sales]]-Table1[[#This Row],[Budget_Sales]])/Table1[[#This Row],[Budget_Sales]],
(Table1[[#This Row],[Actual_Sales]]-Table1[[#This Row],[Budget_Sales]])/ABS(Table1[[#This Row],[Budget_Sales]])
)
)</f>
        <v>0.21818181818181817</v>
      </c>
      <c r="I651" s="5" t="str">
        <f>IF(Table1[[#This Row],[Sales_Var]]&gt;=0,"Above Budget","Below Budget")</f>
        <v>Above Budget</v>
      </c>
      <c r="J651">
        <f>Table1[[#This Row],[Actual_Sales]]-(Table1[[#This Row],[COGS]]+Table1[[#This Row],[Expenses]])</f>
        <v>54</v>
      </c>
      <c r="K651">
        <v>60</v>
      </c>
      <c r="L651">
        <f>Table1[[#This Row],[Actual_Profit]]-Table1[[#This Row],[Budget_Profit]]</f>
        <v>-6</v>
      </c>
      <c r="M651" s="5">
        <f>IF(
Table1[[#This Row],[Budget_Profit]]=0,
"",
IF(
Table1[[#This Row],[Budget_Profit]]&gt;0,
(Table1[[#This Row],[Actual_Profit]]-Table1[[#This Row],[Budget_Profit]])/Table1[[#This Row],[Budget_Profit]],
(Table1[[#This Row],[Actual_Profit]]-Table1[[#This Row],[Budget_Profit]])/ABS(Table1[[#This Row],[Budget_Profit]])
)
)</f>
        <v>-0.1</v>
      </c>
      <c r="N651" s="5" t="str">
        <f>IF(Table1[[#This Row],[Profit_Var]]&gt;=0, "Above Budget", "Below Budget")</f>
        <v>Below Budget</v>
      </c>
      <c r="O651">
        <v>54</v>
      </c>
      <c r="P651">
        <v>40</v>
      </c>
      <c r="Q651">
        <f>Table1[[#This Row],[COGS]]-Table1[[#This Row],[Budget_COGS]]</f>
        <v>14</v>
      </c>
      <c r="R651" s="5">
        <f>IF(
Table1[[#This Row],[Budget_COGS]]=0,
"",
IF(
Table1[[#This Row],[Budget_COGS]]&gt;0,
(Table1[[#This Row],[Budget_COGS]]-Table1[[#This Row],[COGS]]) / Table1[[#This Row],[Budget_COGS]],
(Table1[[#This Row],[Budget_COGS]]-Table1[[#This Row],[COGS]]) / ABS(Table1[[#This Row],[Budget_COGS]])
)
)</f>
        <v>-0.35</v>
      </c>
      <c r="S651" s="5" t="str">
        <f>IF(Table1[[#This Row],[COGS _Var]]&gt;=0, "Above Budget", "Below Budget")</f>
        <v>Above Budget</v>
      </c>
      <c r="T651">
        <f>Table1[[#This Row],[Actual_Sales]]-Table1[[#This Row],[COGS]]</f>
        <v>80</v>
      </c>
      <c r="U651">
        <v>70</v>
      </c>
      <c r="V651">
        <f>Table1[[#This Row],[Gross_Margin]]-Table1[[#This Row],[Budget_Margin]]</f>
        <v>10</v>
      </c>
      <c r="W651" s="5">
        <f>IF(
Table1[[#This Row],[Budget_Margin]]=0,
"",
IF(
Table1[[#This Row],[Budget_Margin]]&gt;0,
(Table1[[#This Row],[Gross_Margin]]-Table1[[#This Row],[Budget_Margin]]) / Table1[[#This Row],[Budget_Margin]],
(Table1[[#This Row],[Gross_Margin]]-Table1[[#This Row],[Budget_Margin]]) / ABS(Table1[[#This Row],[Budget_Margin]])
)
)</f>
        <v>0.14285714285714285</v>
      </c>
      <c r="X651" s="5" t="str">
        <f>IF(Table1[[#This Row],[Margin_Var]]&gt;=0, "Above Budget", "Below Budget")</f>
        <v>Above Budget</v>
      </c>
      <c r="Y651" s="5">
        <f>IFERROR(Table1[[#This Row],[Gross_Margin]]/Table1[[#This Row],[Actual_Sales]],0)</f>
        <v>0.59701492537313428</v>
      </c>
      <c r="Z651" s="5">
        <f>Table1[[#This Row],[Actual_Profit]]/Table1[[#This Row],[Actual_Sales]]</f>
        <v>0.40298507462686567</v>
      </c>
      <c r="AA651">
        <v>26</v>
      </c>
      <c r="AB651" s="5">
        <f>IFERROR(Table1[[#This Row],[Expenses]]/Table1[[#This Row],[Actual_Sales]],0)</f>
        <v>0.19402985074626866</v>
      </c>
      <c r="AC651">
        <v>15</v>
      </c>
      <c r="AD651">
        <v>456</v>
      </c>
      <c r="AE651" s="5">
        <f>IFERROR(Table1[[#This Row],[Inventory]]/Table1[[#This Row],[Actual_Sales]],0)</f>
        <v>3.4029850746268657</v>
      </c>
    </row>
    <row r="652" spans="1:31" x14ac:dyDescent="0.25">
      <c r="A652">
        <v>118</v>
      </c>
      <c r="B652">
        <v>650</v>
      </c>
      <c r="C652">
        <v>12</v>
      </c>
      <c r="D652" s="2">
        <v>40179</v>
      </c>
      <c r="E652">
        <v>134</v>
      </c>
      <c r="F652">
        <v>90</v>
      </c>
      <c r="G652">
        <f>Table1[[#This Row],[Actual_Sales]]-Table1[[#This Row],[Budget_Sales]]</f>
        <v>44</v>
      </c>
      <c r="H652" s="5">
        <f>IF(
Table1[[#This Row],[Budget_Sales]]=0,
"",
IF(
Table1[[#This Row],[Budget_Sales]]&gt;0,
(Table1[[#This Row],[Actual_Sales]]-Table1[[#This Row],[Budget_Sales]])/Table1[[#This Row],[Budget_Sales]],
(Table1[[#This Row],[Actual_Sales]]-Table1[[#This Row],[Budget_Sales]])/ABS(Table1[[#This Row],[Budget_Sales]])
)
)</f>
        <v>0.48888888888888887</v>
      </c>
      <c r="I652" s="5" t="str">
        <f>IF(Table1[[#This Row],[Sales_Var]]&gt;=0,"Above Budget","Below Budget")</f>
        <v>Above Budget</v>
      </c>
      <c r="J652">
        <f>Table1[[#This Row],[Actual_Sales]]-(Table1[[#This Row],[COGS]]+Table1[[#This Row],[Expenses]])</f>
        <v>54</v>
      </c>
      <c r="K652">
        <v>60</v>
      </c>
      <c r="L652">
        <f>Table1[[#This Row],[Actual_Profit]]-Table1[[#This Row],[Budget_Profit]]</f>
        <v>-6</v>
      </c>
      <c r="M652" s="5">
        <f>IF(
Table1[[#This Row],[Budget_Profit]]=0,
"",
IF(
Table1[[#This Row],[Budget_Profit]]&gt;0,
(Table1[[#This Row],[Actual_Profit]]-Table1[[#This Row],[Budget_Profit]])/Table1[[#This Row],[Budget_Profit]],
(Table1[[#This Row],[Actual_Profit]]-Table1[[#This Row],[Budget_Profit]])/ABS(Table1[[#This Row],[Budget_Profit]])
)
)</f>
        <v>-0.1</v>
      </c>
      <c r="N652" s="5" t="str">
        <f>IF(Table1[[#This Row],[Profit_Var]]&gt;=0, "Above Budget", "Below Budget")</f>
        <v>Below Budget</v>
      </c>
      <c r="O652">
        <v>54</v>
      </c>
      <c r="P652">
        <v>30</v>
      </c>
      <c r="Q652">
        <f>Table1[[#This Row],[COGS]]-Table1[[#This Row],[Budget_COGS]]</f>
        <v>24</v>
      </c>
      <c r="R652" s="5">
        <f>IF(
Table1[[#This Row],[Budget_COGS]]=0,
"",
IF(
Table1[[#This Row],[Budget_COGS]]&gt;0,
(Table1[[#This Row],[Budget_COGS]]-Table1[[#This Row],[COGS]]) / Table1[[#This Row],[Budget_COGS]],
(Table1[[#This Row],[Budget_COGS]]-Table1[[#This Row],[COGS]]) / ABS(Table1[[#This Row],[Budget_COGS]])
)
)</f>
        <v>-0.8</v>
      </c>
      <c r="S652" s="5" t="str">
        <f>IF(Table1[[#This Row],[COGS _Var]]&gt;=0, "Above Budget", "Below Budget")</f>
        <v>Above Budget</v>
      </c>
      <c r="T652">
        <f>Table1[[#This Row],[Actual_Sales]]-Table1[[#This Row],[COGS]]</f>
        <v>80</v>
      </c>
      <c r="U652">
        <v>60</v>
      </c>
      <c r="V652">
        <f>Table1[[#This Row],[Gross_Margin]]-Table1[[#This Row],[Budget_Margin]]</f>
        <v>20</v>
      </c>
      <c r="W652" s="5">
        <f>IF(
Table1[[#This Row],[Budget_Margin]]=0,
"",
IF(
Table1[[#This Row],[Budget_Margin]]&gt;0,
(Table1[[#This Row],[Gross_Margin]]-Table1[[#This Row],[Budget_Margin]]) / Table1[[#This Row],[Budget_Margin]],
(Table1[[#This Row],[Gross_Margin]]-Table1[[#This Row],[Budget_Margin]]) / ABS(Table1[[#This Row],[Budget_Margin]])
)
)</f>
        <v>0.33333333333333331</v>
      </c>
      <c r="X652" s="5" t="str">
        <f>IF(Table1[[#This Row],[Margin_Var]]&gt;=0, "Above Budget", "Below Budget")</f>
        <v>Above Budget</v>
      </c>
      <c r="Y652" s="5">
        <f>IFERROR(Table1[[#This Row],[Gross_Margin]]/Table1[[#This Row],[Actual_Sales]],0)</f>
        <v>0.59701492537313428</v>
      </c>
      <c r="Z652" s="5">
        <f>Table1[[#This Row],[Actual_Profit]]/Table1[[#This Row],[Actual_Sales]]</f>
        <v>0.40298507462686567</v>
      </c>
      <c r="AA652">
        <v>26</v>
      </c>
      <c r="AB652" s="5">
        <f>IFERROR(Table1[[#This Row],[Expenses]]/Table1[[#This Row],[Actual_Sales]],0)</f>
        <v>0.19402985074626866</v>
      </c>
      <c r="AC652">
        <v>15</v>
      </c>
      <c r="AD652">
        <v>456</v>
      </c>
      <c r="AE652" s="5">
        <f>IFERROR(Table1[[#This Row],[Inventory]]/Table1[[#This Row],[Actual_Sales]],0)</f>
        <v>3.4029850746268657</v>
      </c>
    </row>
    <row r="653" spans="1:31" x14ac:dyDescent="0.25">
      <c r="A653">
        <v>37</v>
      </c>
      <c r="B653">
        <v>347</v>
      </c>
      <c r="C653">
        <v>13</v>
      </c>
      <c r="D653" s="2">
        <v>40179</v>
      </c>
      <c r="E653">
        <v>134</v>
      </c>
      <c r="F653">
        <v>140</v>
      </c>
      <c r="G653">
        <f>Table1[[#This Row],[Actual_Sales]]-Table1[[#This Row],[Budget_Sales]]</f>
        <v>-6</v>
      </c>
      <c r="H653" s="5">
        <f>IF(
Table1[[#This Row],[Budget_Sales]]=0,
"",
IF(
Table1[[#This Row],[Budget_Sales]]&gt;0,
(Table1[[#This Row],[Actual_Sales]]-Table1[[#This Row],[Budget_Sales]])/Table1[[#This Row],[Budget_Sales]],
(Table1[[#This Row],[Actual_Sales]]-Table1[[#This Row],[Budget_Sales]])/ABS(Table1[[#This Row],[Budget_Sales]])
)
)</f>
        <v>-4.2857142857142858E-2</v>
      </c>
      <c r="I653" s="5" t="str">
        <f>IF(Table1[[#This Row],[Sales_Var]]&gt;=0,"Above Budget","Below Budget")</f>
        <v>Below Budget</v>
      </c>
      <c r="J653">
        <f>Table1[[#This Row],[Actual_Sales]]-(Table1[[#This Row],[COGS]]+Table1[[#This Row],[Expenses]])</f>
        <v>54</v>
      </c>
      <c r="K653">
        <v>70</v>
      </c>
      <c r="L653">
        <f>Table1[[#This Row],[Actual_Profit]]-Table1[[#This Row],[Budget_Profit]]</f>
        <v>-16</v>
      </c>
      <c r="M653" s="5">
        <f>IF(
Table1[[#This Row],[Budget_Profit]]=0,
"",
IF(
Table1[[#This Row],[Budget_Profit]]&gt;0,
(Table1[[#This Row],[Actual_Profit]]-Table1[[#This Row],[Budget_Profit]])/Table1[[#This Row],[Budget_Profit]],
(Table1[[#This Row],[Actual_Profit]]-Table1[[#This Row],[Budget_Profit]])/ABS(Table1[[#This Row],[Budget_Profit]])
)
)</f>
        <v>-0.22857142857142856</v>
      </c>
      <c r="N653" s="5" t="str">
        <f>IF(Table1[[#This Row],[Profit_Var]]&gt;=0, "Above Budget", "Below Budget")</f>
        <v>Below Budget</v>
      </c>
      <c r="O653">
        <v>54</v>
      </c>
      <c r="P653">
        <v>50</v>
      </c>
      <c r="Q653">
        <f>Table1[[#This Row],[COGS]]-Table1[[#This Row],[Budget_COGS]]</f>
        <v>4</v>
      </c>
      <c r="R653" s="5">
        <f>IF(
Table1[[#This Row],[Budget_COGS]]=0,
"",
IF(
Table1[[#This Row],[Budget_COGS]]&gt;0,
(Table1[[#This Row],[Budget_COGS]]-Table1[[#This Row],[COGS]]) / Table1[[#This Row],[Budget_COGS]],
(Table1[[#This Row],[Budget_COGS]]-Table1[[#This Row],[COGS]]) / ABS(Table1[[#This Row],[Budget_COGS]])
)
)</f>
        <v>-0.08</v>
      </c>
      <c r="S653" s="5" t="str">
        <f>IF(Table1[[#This Row],[COGS _Var]]&gt;=0, "Above Budget", "Below Budget")</f>
        <v>Above Budget</v>
      </c>
      <c r="T653">
        <f>Table1[[#This Row],[Actual_Sales]]-Table1[[#This Row],[COGS]]</f>
        <v>80</v>
      </c>
      <c r="U653">
        <v>90</v>
      </c>
      <c r="V653">
        <f>Table1[[#This Row],[Gross_Margin]]-Table1[[#This Row],[Budget_Margin]]</f>
        <v>-10</v>
      </c>
      <c r="W653" s="5">
        <f>IF(
Table1[[#This Row],[Budget_Margin]]=0,
"",
IF(
Table1[[#This Row],[Budget_Margin]]&gt;0,
(Table1[[#This Row],[Gross_Margin]]-Table1[[#This Row],[Budget_Margin]]) / Table1[[#This Row],[Budget_Margin]],
(Table1[[#This Row],[Gross_Margin]]-Table1[[#This Row],[Budget_Margin]]) / ABS(Table1[[#This Row],[Budget_Margin]])
)
)</f>
        <v>-0.1111111111111111</v>
      </c>
      <c r="X653" s="5" t="str">
        <f>IF(Table1[[#This Row],[Margin_Var]]&gt;=0, "Above Budget", "Below Budget")</f>
        <v>Below Budget</v>
      </c>
      <c r="Y653" s="5">
        <f>IFERROR(Table1[[#This Row],[Gross_Margin]]/Table1[[#This Row],[Actual_Sales]],0)</f>
        <v>0.59701492537313428</v>
      </c>
      <c r="Z653" s="5">
        <f>Table1[[#This Row],[Actual_Profit]]/Table1[[#This Row],[Actual_Sales]]</f>
        <v>0.40298507462686567</v>
      </c>
      <c r="AA653">
        <v>26</v>
      </c>
      <c r="AB653" s="5">
        <f>IFERROR(Table1[[#This Row],[Expenses]]/Table1[[#This Row],[Actual_Sales]],0)</f>
        <v>0.19402985074626866</v>
      </c>
      <c r="AC653">
        <v>15</v>
      </c>
      <c r="AD653">
        <v>456</v>
      </c>
      <c r="AE653" s="5">
        <f>IFERROR(Table1[[#This Row],[Inventory]]/Table1[[#This Row],[Actual_Sales]],0)</f>
        <v>3.4029850746268657</v>
      </c>
    </row>
    <row r="654" spans="1:31" x14ac:dyDescent="0.25">
      <c r="A654">
        <v>2634</v>
      </c>
      <c r="B654">
        <v>915</v>
      </c>
      <c r="C654">
        <v>3</v>
      </c>
      <c r="D654" s="2">
        <v>40603</v>
      </c>
      <c r="E654">
        <v>206</v>
      </c>
      <c r="F654">
        <v>240</v>
      </c>
      <c r="G654">
        <f>Table1[[#This Row],[Actual_Sales]]-Table1[[#This Row],[Budget_Sales]]</f>
        <v>-34</v>
      </c>
      <c r="H654" s="5">
        <f>IF(
Table1[[#This Row],[Budget_Sales]]=0,
"",
IF(
Table1[[#This Row],[Budget_Sales]]&gt;0,
(Table1[[#This Row],[Actual_Sales]]-Table1[[#This Row],[Budget_Sales]])/Table1[[#This Row],[Budget_Sales]],
(Table1[[#This Row],[Actual_Sales]]-Table1[[#This Row],[Budget_Sales]])/ABS(Table1[[#This Row],[Budget_Sales]])
)
)</f>
        <v>-0.14166666666666666</v>
      </c>
      <c r="I654" s="5" t="str">
        <f>IF(Table1[[#This Row],[Sales_Var]]&gt;=0,"Above Budget","Below Budget")</f>
        <v>Below Budget</v>
      </c>
      <c r="J654">
        <f>Table1[[#This Row],[Actual_Sales]]-(Table1[[#This Row],[COGS]]+Table1[[#This Row],[Expenses]])</f>
        <v>83</v>
      </c>
      <c r="K654">
        <v>110</v>
      </c>
      <c r="L654">
        <f>Table1[[#This Row],[Actual_Profit]]-Table1[[#This Row],[Budget_Profit]]</f>
        <v>-27</v>
      </c>
      <c r="M654" s="5">
        <f>IF(
Table1[[#This Row],[Budget_Profit]]=0,
"",
IF(
Table1[[#This Row],[Budget_Profit]]&gt;0,
(Table1[[#This Row],[Actual_Profit]]-Table1[[#This Row],[Budget_Profit]])/Table1[[#This Row],[Budget_Profit]],
(Table1[[#This Row],[Actual_Profit]]-Table1[[#This Row],[Budget_Profit]])/ABS(Table1[[#This Row],[Budget_Profit]])
)
)</f>
        <v>-0.24545454545454545</v>
      </c>
      <c r="N654" s="5" t="str">
        <f>IF(Table1[[#This Row],[Profit_Var]]&gt;=0, "Above Budget", "Below Budget")</f>
        <v>Below Budget</v>
      </c>
      <c r="O654">
        <v>84</v>
      </c>
      <c r="P654">
        <v>100</v>
      </c>
      <c r="Q654">
        <f>Table1[[#This Row],[COGS]]-Table1[[#This Row],[Budget_COGS]]</f>
        <v>-16</v>
      </c>
      <c r="R654" s="5">
        <f>IF(
Table1[[#This Row],[Budget_COGS]]=0,
"",
IF(
Table1[[#This Row],[Budget_COGS]]&gt;0,
(Table1[[#This Row],[Budget_COGS]]-Table1[[#This Row],[COGS]]) / Table1[[#This Row],[Budget_COGS]],
(Table1[[#This Row],[Budget_COGS]]-Table1[[#This Row],[COGS]]) / ABS(Table1[[#This Row],[Budget_COGS]])
)
)</f>
        <v>0.16</v>
      </c>
      <c r="S654" s="5" t="str">
        <f>IF(Table1[[#This Row],[COGS _Var]]&gt;=0, "Above Budget", "Below Budget")</f>
        <v>Below Budget</v>
      </c>
      <c r="T654">
        <f>Table1[[#This Row],[Actual_Sales]]-Table1[[#This Row],[COGS]]</f>
        <v>122</v>
      </c>
      <c r="U654">
        <v>140</v>
      </c>
      <c r="V654">
        <f>Table1[[#This Row],[Gross_Margin]]-Table1[[#This Row],[Budget_Margin]]</f>
        <v>-18</v>
      </c>
      <c r="W654" s="5">
        <f>IF(
Table1[[#This Row],[Budget_Margin]]=0,
"",
IF(
Table1[[#This Row],[Budget_Margin]]&gt;0,
(Table1[[#This Row],[Gross_Margin]]-Table1[[#This Row],[Budget_Margin]]) / Table1[[#This Row],[Budget_Margin]],
(Table1[[#This Row],[Gross_Margin]]-Table1[[#This Row],[Budget_Margin]]) / ABS(Table1[[#This Row],[Budget_Margin]])
)
)</f>
        <v>-0.12857142857142856</v>
      </c>
      <c r="X654" s="5" t="str">
        <f>IF(Table1[[#This Row],[Margin_Var]]&gt;=0, "Above Budget", "Below Budget")</f>
        <v>Below Budget</v>
      </c>
      <c r="Y654" s="5">
        <f>IFERROR(Table1[[#This Row],[Gross_Margin]]/Table1[[#This Row],[Actual_Sales]],0)</f>
        <v>0.59223300970873782</v>
      </c>
      <c r="Z654" s="5">
        <f>Table1[[#This Row],[Actual_Profit]]/Table1[[#This Row],[Actual_Sales]]</f>
        <v>0.40291262135922329</v>
      </c>
      <c r="AA654">
        <v>39</v>
      </c>
      <c r="AB654" s="5">
        <f>IFERROR(Table1[[#This Row],[Expenses]]/Table1[[#This Row],[Actual_Sales]],0)</f>
        <v>0.18932038834951456</v>
      </c>
      <c r="AC654">
        <v>27</v>
      </c>
      <c r="AD654">
        <v>603</v>
      </c>
      <c r="AE654" s="5">
        <f>IFERROR(Table1[[#This Row],[Inventory]]/Table1[[#This Row],[Actual_Sales]],0)</f>
        <v>2.9271844660194173</v>
      </c>
    </row>
    <row r="655" spans="1:31" x14ac:dyDescent="0.25">
      <c r="A655">
        <v>2577</v>
      </c>
      <c r="B655">
        <v>630</v>
      </c>
      <c r="C655">
        <v>9</v>
      </c>
      <c r="D655" s="2">
        <v>40603</v>
      </c>
      <c r="E655">
        <v>206</v>
      </c>
      <c r="F655">
        <v>160</v>
      </c>
      <c r="G655">
        <f>Table1[[#This Row],[Actual_Sales]]-Table1[[#This Row],[Budget_Sales]]</f>
        <v>46</v>
      </c>
      <c r="H655" s="5">
        <f>IF(
Table1[[#This Row],[Budget_Sales]]=0,
"",
IF(
Table1[[#This Row],[Budget_Sales]]&gt;0,
(Table1[[#This Row],[Actual_Sales]]-Table1[[#This Row],[Budget_Sales]])/Table1[[#This Row],[Budget_Sales]],
(Table1[[#This Row],[Actual_Sales]]-Table1[[#This Row],[Budget_Sales]])/ABS(Table1[[#This Row],[Budget_Sales]])
)
)</f>
        <v>0.28749999999999998</v>
      </c>
      <c r="I655" s="5" t="str">
        <f>IF(Table1[[#This Row],[Sales_Var]]&gt;=0,"Above Budget","Below Budget")</f>
        <v>Above Budget</v>
      </c>
      <c r="J655">
        <f>Table1[[#This Row],[Actual_Sales]]-(Table1[[#This Row],[COGS]]+Table1[[#This Row],[Expenses]])</f>
        <v>83</v>
      </c>
      <c r="K655">
        <v>60</v>
      </c>
      <c r="L655">
        <f>Table1[[#This Row],[Actual_Profit]]-Table1[[#This Row],[Budget_Profit]]</f>
        <v>23</v>
      </c>
      <c r="M655" s="5">
        <f>IF(
Table1[[#This Row],[Budget_Profit]]=0,
"",
IF(
Table1[[#This Row],[Budget_Profit]]&gt;0,
(Table1[[#This Row],[Actual_Profit]]-Table1[[#This Row],[Budget_Profit]])/Table1[[#This Row],[Budget_Profit]],
(Table1[[#This Row],[Actual_Profit]]-Table1[[#This Row],[Budget_Profit]])/ABS(Table1[[#This Row],[Budget_Profit]])
)
)</f>
        <v>0.38333333333333336</v>
      </c>
      <c r="N655" s="5" t="str">
        <f>IF(Table1[[#This Row],[Profit_Var]]&gt;=0, "Above Budget", "Below Budget")</f>
        <v>Above Budget</v>
      </c>
      <c r="O655">
        <v>84</v>
      </c>
      <c r="P655">
        <v>70</v>
      </c>
      <c r="Q655">
        <f>Table1[[#This Row],[COGS]]-Table1[[#This Row],[Budget_COGS]]</f>
        <v>14</v>
      </c>
      <c r="R655" s="5">
        <f>IF(
Table1[[#This Row],[Budget_COGS]]=0,
"",
IF(
Table1[[#This Row],[Budget_COGS]]&gt;0,
(Table1[[#This Row],[Budget_COGS]]-Table1[[#This Row],[COGS]]) / Table1[[#This Row],[Budget_COGS]],
(Table1[[#This Row],[Budget_COGS]]-Table1[[#This Row],[COGS]]) / ABS(Table1[[#This Row],[Budget_COGS]])
)
)</f>
        <v>-0.2</v>
      </c>
      <c r="S655" s="5" t="str">
        <f>IF(Table1[[#This Row],[COGS _Var]]&gt;=0, "Above Budget", "Below Budget")</f>
        <v>Above Budget</v>
      </c>
      <c r="T655">
        <f>Table1[[#This Row],[Actual_Sales]]-Table1[[#This Row],[COGS]]</f>
        <v>122</v>
      </c>
      <c r="U655">
        <v>90</v>
      </c>
      <c r="V655">
        <f>Table1[[#This Row],[Gross_Margin]]-Table1[[#This Row],[Budget_Margin]]</f>
        <v>32</v>
      </c>
      <c r="W655" s="5">
        <f>IF(
Table1[[#This Row],[Budget_Margin]]=0,
"",
IF(
Table1[[#This Row],[Budget_Margin]]&gt;0,
(Table1[[#This Row],[Gross_Margin]]-Table1[[#This Row],[Budget_Margin]]) / Table1[[#This Row],[Budget_Margin]],
(Table1[[#This Row],[Gross_Margin]]-Table1[[#This Row],[Budget_Margin]]) / ABS(Table1[[#This Row],[Budget_Margin]])
)
)</f>
        <v>0.35555555555555557</v>
      </c>
      <c r="X655" s="5" t="str">
        <f>IF(Table1[[#This Row],[Margin_Var]]&gt;=0, "Above Budget", "Below Budget")</f>
        <v>Above Budget</v>
      </c>
      <c r="Y655" s="5">
        <f>IFERROR(Table1[[#This Row],[Gross_Margin]]/Table1[[#This Row],[Actual_Sales]],0)</f>
        <v>0.59223300970873782</v>
      </c>
      <c r="Z655" s="5">
        <f>Table1[[#This Row],[Actual_Profit]]/Table1[[#This Row],[Actual_Sales]]</f>
        <v>0.40291262135922329</v>
      </c>
      <c r="AA655">
        <v>39</v>
      </c>
      <c r="AB655" s="5">
        <f>IFERROR(Table1[[#This Row],[Expenses]]/Table1[[#This Row],[Actual_Sales]],0)</f>
        <v>0.18932038834951456</v>
      </c>
      <c r="AC655">
        <v>27</v>
      </c>
      <c r="AD655">
        <v>603</v>
      </c>
      <c r="AE655" s="5">
        <f>IFERROR(Table1[[#This Row],[Inventory]]/Table1[[#This Row],[Actual_Sales]],0)</f>
        <v>2.9271844660194173</v>
      </c>
    </row>
    <row r="656" spans="1:31" x14ac:dyDescent="0.25">
      <c r="A656">
        <v>1095</v>
      </c>
      <c r="B656">
        <v>318</v>
      </c>
      <c r="C656">
        <v>3</v>
      </c>
      <c r="D656" s="2">
        <v>40360</v>
      </c>
      <c r="E656">
        <v>144</v>
      </c>
      <c r="F656">
        <v>180</v>
      </c>
      <c r="G656">
        <f>Table1[[#This Row],[Actual_Sales]]-Table1[[#This Row],[Budget_Sales]]</f>
        <v>-36</v>
      </c>
      <c r="H656" s="5">
        <f>IF(
Table1[[#This Row],[Budget_Sales]]=0,
"",
IF(
Table1[[#This Row],[Budget_Sales]]&gt;0,
(Table1[[#This Row],[Actual_Sales]]-Table1[[#This Row],[Budget_Sales]])/Table1[[#This Row],[Budget_Sales]],
(Table1[[#This Row],[Actual_Sales]]-Table1[[#This Row],[Budget_Sales]])/ABS(Table1[[#This Row],[Budget_Sales]])
)
)</f>
        <v>-0.2</v>
      </c>
      <c r="I656" s="5" t="str">
        <f>IF(Table1[[#This Row],[Sales_Var]]&gt;=0,"Above Budget","Below Budget")</f>
        <v>Below Budget</v>
      </c>
      <c r="J656">
        <f>Table1[[#This Row],[Actual_Sales]]-(Table1[[#This Row],[COGS]]+Table1[[#This Row],[Expenses]])</f>
        <v>58</v>
      </c>
      <c r="K656">
        <v>90</v>
      </c>
      <c r="L656">
        <f>Table1[[#This Row],[Actual_Profit]]-Table1[[#This Row],[Budget_Profit]]</f>
        <v>-32</v>
      </c>
      <c r="M656" s="5">
        <f>IF(
Table1[[#This Row],[Budget_Profit]]=0,
"",
IF(
Table1[[#This Row],[Budget_Profit]]&gt;0,
(Table1[[#This Row],[Actual_Profit]]-Table1[[#This Row],[Budget_Profit]])/Table1[[#This Row],[Budget_Profit]],
(Table1[[#This Row],[Actual_Profit]]-Table1[[#This Row],[Budget_Profit]])/ABS(Table1[[#This Row],[Budget_Profit]])
)
)</f>
        <v>-0.35555555555555557</v>
      </c>
      <c r="N656" s="5" t="str">
        <f>IF(Table1[[#This Row],[Profit_Var]]&gt;=0, "Above Budget", "Below Budget")</f>
        <v>Below Budget</v>
      </c>
      <c r="O656">
        <v>59</v>
      </c>
      <c r="P656">
        <v>70</v>
      </c>
      <c r="Q656">
        <f>Table1[[#This Row],[COGS]]-Table1[[#This Row],[Budget_COGS]]</f>
        <v>-11</v>
      </c>
      <c r="R656" s="5">
        <f>IF(
Table1[[#This Row],[Budget_COGS]]=0,
"",
IF(
Table1[[#This Row],[Budget_COGS]]&gt;0,
(Table1[[#This Row],[Budget_COGS]]-Table1[[#This Row],[COGS]]) / Table1[[#This Row],[Budget_COGS]],
(Table1[[#This Row],[Budget_COGS]]-Table1[[#This Row],[COGS]]) / ABS(Table1[[#This Row],[Budget_COGS]])
)
)</f>
        <v>0.15714285714285714</v>
      </c>
      <c r="S656" s="5" t="str">
        <f>IF(Table1[[#This Row],[COGS _Var]]&gt;=0, "Above Budget", "Below Budget")</f>
        <v>Below Budget</v>
      </c>
      <c r="T656">
        <f>Table1[[#This Row],[Actual_Sales]]-Table1[[#This Row],[COGS]]</f>
        <v>85</v>
      </c>
      <c r="U656">
        <v>110</v>
      </c>
      <c r="V656">
        <f>Table1[[#This Row],[Gross_Margin]]-Table1[[#This Row],[Budget_Margin]]</f>
        <v>-25</v>
      </c>
      <c r="W656" s="5">
        <f>IF(
Table1[[#This Row],[Budget_Margin]]=0,
"",
IF(
Table1[[#This Row],[Budget_Margin]]&gt;0,
(Table1[[#This Row],[Gross_Margin]]-Table1[[#This Row],[Budget_Margin]]) / Table1[[#This Row],[Budget_Margin]],
(Table1[[#This Row],[Gross_Margin]]-Table1[[#This Row],[Budget_Margin]]) / ABS(Table1[[#This Row],[Budget_Margin]])
)
)</f>
        <v>-0.22727272727272727</v>
      </c>
      <c r="X656" s="5" t="str">
        <f>IF(Table1[[#This Row],[Margin_Var]]&gt;=0, "Above Budget", "Below Budget")</f>
        <v>Below Budget</v>
      </c>
      <c r="Y656" s="5">
        <f>IFERROR(Table1[[#This Row],[Gross_Margin]]/Table1[[#This Row],[Actual_Sales]],0)</f>
        <v>0.59027777777777779</v>
      </c>
      <c r="Z656" s="5">
        <f>Table1[[#This Row],[Actual_Profit]]/Table1[[#This Row],[Actual_Sales]]</f>
        <v>0.40277777777777779</v>
      </c>
      <c r="AA656">
        <v>27</v>
      </c>
      <c r="AB656" s="5">
        <f>IFERROR(Table1[[#This Row],[Expenses]]/Table1[[#This Row],[Actual_Sales]],0)</f>
        <v>0.1875</v>
      </c>
      <c r="AC656">
        <v>16</v>
      </c>
      <c r="AD656">
        <v>870</v>
      </c>
      <c r="AE656" s="5">
        <f>IFERROR(Table1[[#This Row],[Inventory]]/Table1[[#This Row],[Actual_Sales]],0)</f>
        <v>6.041666666666667</v>
      </c>
    </row>
    <row r="657" spans="1:31" x14ac:dyDescent="0.25">
      <c r="A657">
        <v>1078</v>
      </c>
      <c r="B657">
        <v>262</v>
      </c>
      <c r="C657">
        <v>9</v>
      </c>
      <c r="D657" s="2">
        <v>40360</v>
      </c>
      <c r="E657">
        <v>144</v>
      </c>
      <c r="F657">
        <v>120</v>
      </c>
      <c r="G657">
        <f>Table1[[#This Row],[Actual_Sales]]-Table1[[#This Row],[Budget_Sales]]</f>
        <v>24</v>
      </c>
      <c r="H657" s="5">
        <f>IF(
Table1[[#This Row],[Budget_Sales]]=0,
"",
IF(
Table1[[#This Row],[Budget_Sales]]&gt;0,
(Table1[[#This Row],[Actual_Sales]]-Table1[[#This Row],[Budget_Sales]])/Table1[[#This Row],[Budget_Sales]],
(Table1[[#This Row],[Actual_Sales]]-Table1[[#This Row],[Budget_Sales]])/ABS(Table1[[#This Row],[Budget_Sales]])
)
)</f>
        <v>0.2</v>
      </c>
      <c r="I657" s="5" t="str">
        <f>IF(Table1[[#This Row],[Sales_Var]]&gt;=0,"Above Budget","Below Budget")</f>
        <v>Above Budget</v>
      </c>
      <c r="J657">
        <f>Table1[[#This Row],[Actual_Sales]]-(Table1[[#This Row],[COGS]]+Table1[[#This Row],[Expenses]])</f>
        <v>58</v>
      </c>
      <c r="K657">
        <v>60</v>
      </c>
      <c r="L657">
        <f>Table1[[#This Row],[Actual_Profit]]-Table1[[#This Row],[Budget_Profit]]</f>
        <v>-2</v>
      </c>
      <c r="M657" s="5">
        <f>IF(
Table1[[#This Row],[Budget_Profit]]=0,
"",
IF(
Table1[[#This Row],[Budget_Profit]]&gt;0,
(Table1[[#This Row],[Actual_Profit]]-Table1[[#This Row],[Budget_Profit]])/Table1[[#This Row],[Budget_Profit]],
(Table1[[#This Row],[Actual_Profit]]-Table1[[#This Row],[Budget_Profit]])/ABS(Table1[[#This Row],[Budget_Profit]])
)
)</f>
        <v>-3.3333333333333333E-2</v>
      </c>
      <c r="N657" s="5" t="str">
        <f>IF(Table1[[#This Row],[Profit_Var]]&gt;=0, "Above Budget", "Below Budget")</f>
        <v>Below Budget</v>
      </c>
      <c r="O657">
        <v>59</v>
      </c>
      <c r="P657">
        <v>50</v>
      </c>
      <c r="Q657">
        <f>Table1[[#This Row],[COGS]]-Table1[[#This Row],[Budget_COGS]]</f>
        <v>9</v>
      </c>
      <c r="R657" s="5">
        <f>IF(
Table1[[#This Row],[Budget_COGS]]=0,
"",
IF(
Table1[[#This Row],[Budget_COGS]]&gt;0,
(Table1[[#This Row],[Budget_COGS]]-Table1[[#This Row],[COGS]]) / Table1[[#This Row],[Budget_COGS]],
(Table1[[#This Row],[Budget_COGS]]-Table1[[#This Row],[COGS]]) / ABS(Table1[[#This Row],[Budget_COGS]])
)
)</f>
        <v>-0.18</v>
      </c>
      <c r="S657" s="5" t="str">
        <f>IF(Table1[[#This Row],[COGS _Var]]&gt;=0, "Above Budget", "Below Budget")</f>
        <v>Above Budget</v>
      </c>
      <c r="T657">
        <f>Table1[[#This Row],[Actual_Sales]]-Table1[[#This Row],[COGS]]</f>
        <v>85</v>
      </c>
      <c r="U657">
        <v>70</v>
      </c>
      <c r="V657">
        <f>Table1[[#This Row],[Gross_Margin]]-Table1[[#This Row],[Budget_Margin]]</f>
        <v>15</v>
      </c>
      <c r="W657" s="5">
        <f>IF(
Table1[[#This Row],[Budget_Margin]]=0,
"",
IF(
Table1[[#This Row],[Budget_Margin]]&gt;0,
(Table1[[#This Row],[Gross_Margin]]-Table1[[#This Row],[Budget_Margin]]) / Table1[[#This Row],[Budget_Margin]],
(Table1[[#This Row],[Gross_Margin]]-Table1[[#This Row],[Budget_Margin]]) / ABS(Table1[[#This Row],[Budget_Margin]])
)
)</f>
        <v>0.21428571428571427</v>
      </c>
      <c r="X657" s="5" t="str">
        <f>IF(Table1[[#This Row],[Margin_Var]]&gt;=0, "Above Budget", "Below Budget")</f>
        <v>Above Budget</v>
      </c>
      <c r="Y657" s="5">
        <f>IFERROR(Table1[[#This Row],[Gross_Margin]]/Table1[[#This Row],[Actual_Sales]],0)</f>
        <v>0.59027777777777779</v>
      </c>
      <c r="Z657" s="5">
        <f>Table1[[#This Row],[Actual_Profit]]/Table1[[#This Row],[Actual_Sales]]</f>
        <v>0.40277777777777779</v>
      </c>
      <c r="AA657">
        <v>27</v>
      </c>
      <c r="AB657" s="5">
        <f>IFERROR(Table1[[#This Row],[Expenses]]/Table1[[#This Row],[Actual_Sales]],0)</f>
        <v>0.1875</v>
      </c>
      <c r="AC657">
        <v>16</v>
      </c>
      <c r="AD657">
        <v>870</v>
      </c>
      <c r="AE657" s="5">
        <f>IFERROR(Table1[[#This Row],[Inventory]]/Table1[[#This Row],[Actual_Sales]],0)</f>
        <v>6.041666666666667</v>
      </c>
    </row>
    <row r="658" spans="1:31" x14ac:dyDescent="0.25">
      <c r="A658">
        <v>1227</v>
      </c>
      <c r="B658">
        <v>954</v>
      </c>
      <c r="C658">
        <v>13</v>
      </c>
      <c r="D658" s="2">
        <v>40360</v>
      </c>
      <c r="E658">
        <v>144</v>
      </c>
      <c r="F658">
        <v>150</v>
      </c>
      <c r="G658">
        <f>Table1[[#This Row],[Actual_Sales]]-Table1[[#This Row],[Budget_Sales]]</f>
        <v>-6</v>
      </c>
      <c r="H658" s="5">
        <f>IF(
Table1[[#This Row],[Budget_Sales]]=0,
"",
IF(
Table1[[#This Row],[Budget_Sales]]&gt;0,
(Table1[[#This Row],[Actual_Sales]]-Table1[[#This Row],[Budget_Sales]])/Table1[[#This Row],[Budget_Sales]],
(Table1[[#This Row],[Actual_Sales]]-Table1[[#This Row],[Budget_Sales]])/ABS(Table1[[#This Row],[Budget_Sales]])
)
)</f>
        <v>-0.04</v>
      </c>
      <c r="I658" s="5" t="str">
        <f>IF(Table1[[#This Row],[Sales_Var]]&gt;=0,"Above Budget","Below Budget")</f>
        <v>Below Budget</v>
      </c>
      <c r="J658">
        <f>Table1[[#This Row],[Actual_Sales]]-(Table1[[#This Row],[COGS]]+Table1[[#This Row],[Expenses]])</f>
        <v>58</v>
      </c>
      <c r="K658">
        <v>70</v>
      </c>
      <c r="L658">
        <f>Table1[[#This Row],[Actual_Profit]]-Table1[[#This Row],[Budget_Profit]]</f>
        <v>-12</v>
      </c>
      <c r="M658" s="5">
        <f>IF(
Table1[[#This Row],[Budget_Profit]]=0,
"",
IF(
Table1[[#This Row],[Budget_Profit]]&gt;0,
(Table1[[#This Row],[Actual_Profit]]-Table1[[#This Row],[Budget_Profit]])/Table1[[#This Row],[Budget_Profit]],
(Table1[[#This Row],[Actual_Profit]]-Table1[[#This Row],[Budget_Profit]])/ABS(Table1[[#This Row],[Budget_Profit]])
)
)</f>
        <v>-0.17142857142857143</v>
      </c>
      <c r="N658" s="5" t="str">
        <f>IF(Table1[[#This Row],[Profit_Var]]&gt;=0, "Above Budget", "Below Budget")</f>
        <v>Below Budget</v>
      </c>
      <c r="O658">
        <v>59</v>
      </c>
      <c r="P658">
        <v>60</v>
      </c>
      <c r="Q658">
        <f>Table1[[#This Row],[COGS]]-Table1[[#This Row],[Budget_COGS]]</f>
        <v>-1</v>
      </c>
      <c r="R658" s="5">
        <f>IF(
Table1[[#This Row],[Budget_COGS]]=0,
"",
IF(
Table1[[#This Row],[Budget_COGS]]&gt;0,
(Table1[[#This Row],[Budget_COGS]]-Table1[[#This Row],[COGS]]) / Table1[[#This Row],[Budget_COGS]],
(Table1[[#This Row],[Budget_COGS]]-Table1[[#This Row],[COGS]]) / ABS(Table1[[#This Row],[Budget_COGS]])
)
)</f>
        <v>1.6666666666666666E-2</v>
      </c>
      <c r="S658" s="5" t="str">
        <f>IF(Table1[[#This Row],[COGS _Var]]&gt;=0, "Above Budget", "Below Budget")</f>
        <v>Below Budget</v>
      </c>
      <c r="T658">
        <f>Table1[[#This Row],[Actual_Sales]]-Table1[[#This Row],[COGS]]</f>
        <v>85</v>
      </c>
      <c r="U658">
        <v>90</v>
      </c>
      <c r="V658">
        <f>Table1[[#This Row],[Gross_Margin]]-Table1[[#This Row],[Budget_Margin]]</f>
        <v>-5</v>
      </c>
      <c r="W658" s="5">
        <f>IF(
Table1[[#This Row],[Budget_Margin]]=0,
"",
IF(
Table1[[#This Row],[Budget_Margin]]&gt;0,
(Table1[[#This Row],[Gross_Margin]]-Table1[[#This Row],[Budget_Margin]]) / Table1[[#This Row],[Budget_Margin]],
(Table1[[#This Row],[Gross_Margin]]-Table1[[#This Row],[Budget_Margin]]) / ABS(Table1[[#This Row],[Budget_Margin]])
)
)</f>
        <v>-5.5555555555555552E-2</v>
      </c>
      <c r="X658" s="5" t="str">
        <f>IF(Table1[[#This Row],[Margin_Var]]&gt;=0, "Above Budget", "Below Budget")</f>
        <v>Below Budget</v>
      </c>
      <c r="Y658" s="5">
        <f>IFERROR(Table1[[#This Row],[Gross_Margin]]/Table1[[#This Row],[Actual_Sales]],0)</f>
        <v>0.59027777777777779</v>
      </c>
      <c r="Z658" s="5">
        <f>Table1[[#This Row],[Actual_Profit]]/Table1[[#This Row],[Actual_Sales]]</f>
        <v>0.40277777777777779</v>
      </c>
      <c r="AA658">
        <v>27</v>
      </c>
      <c r="AB658" s="5">
        <f>IFERROR(Table1[[#This Row],[Expenses]]/Table1[[#This Row],[Actual_Sales]],0)</f>
        <v>0.1875</v>
      </c>
      <c r="AC658">
        <v>16</v>
      </c>
      <c r="AD658">
        <v>870</v>
      </c>
      <c r="AE658" s="5">
        <f>IFERROR(Table1[[#This Row],[Inventory]]/Table1[[#This Row],[Actual_Sales]],0)</f>
        <v>6.041666666666667</v>
      </c>
    </row>
    <row r="659" spans="1:31" x14ac:dyDescent="0.25">
      <c r="A659">
        <v>911</v>
      </c>
      <c r="B659">
        <v>318</v>
      </c>
      <c r="C659">
        <v>3</v>
      </c>
      <c r="D659" s="2">
        <v>40330</v>
      </c>
      <c r="E659">
        <v>144</v>
      </c>
      <c r="F659">
        <v>180</v>
      </c>
      <c r="G659">
        <f>Table1[[#This Row],[Actual_Sales]]-Table1[[#This Row],[Budget_Sales]]</f>
        <v>-36</v>
      </c>
      <c r="H659" s="5">
        <f>IF(
Table1[[#This Row],[Budget_Sales]]=0,
"",
IF(
Table1[[#This Row],[Budget_Sales]]&gt;0,
(Table1[[#This Row],[Actual_Sales]]-Table1[[#This Row],[Budget_Sales]])/Table1[[#This Row],[Budget_Sales]],
(Table1[[#This Row],[Actual_Sales]]-Table1[[#This Row],[Budget_Sales]])/ABS(Table1[[#This Row],[Budget_Sales]])
)
)</f>
        <v>-0.2</v>
      </c>
      <c r="I659" s="5" t="str">
        <f>IF(Table1[[#This Row],[Sales_Var]]&gt;=0,"Above Budget","Below Budget")</f>
        <v>Below Budget</v>
      </c>
      <c r="J659">
        <f>Table1[[#This Row],[Actual_Sales]]-(Table1[[#This Row],[COGS]]+Table1[[#This Row],[Expenses]])</f>
        <v>58</v>
      </c>
      <c r="K659">
        <v>90</v>
      </c>
      <c r="L659">
        <f>Table1[[#This Row],[Actual_Profit]]-Table1[[#This Row],[Budget_Profit]]</f>
        <v>-32</v>
      </c>
      <c r="M659" s="5">
        <f>IF(
Table1[[#This Row],[Budget_Profit]]=0,
"",
IF(
Table1[[#This Row],[Budget_Profit]]&gt;0,
(Table1[[#This Row],[Actual_Profit]]-Table1[[#This Row],[Budget_Profit]])/Table1[[#This Row],[Budget_Profit]],
(Table1[[#This Row],[Actual_Profit]]-Table1[[#This Row],[Budget_Profit]])/ABS(Table1[[#This Row],[Budget_Profit]])
)
)</f>
        <v>-0.35555555555555557</v>
      </c>
      <c r="N659" s="5" t="str">
        <f>IF(Table1[[#This Row],[Profit_Var]]&gt;=0, "Above Budget", "Below Budget")</f>
        <v>Below Budget</v>
      </c>
      <c r="O659">
        <v>59</v>
      </c>
      <c r="P659">
        <v>70</v>
      </c>
      <c r="Q659">
        <f>Table1[[#This Row],[COGS]]-Table1[[#This Row],[Budget_COGS]]</f>
        <v>-11</v>
      </c>
      <c r="R659" s="5">
        <f>IF(
Table1[[#This Row],[Budget_COGS]]=0,
"",
IF(
Table1[[#This Row],[Budget_COGS]]&gt;0,
(Table1[[#This Row],[Budget_COGS]]-Table1[[#This Row],[COGS]]) / Table1[[#This Row],[Budget_COGS]],
(Table1[[#This Row],[Budget_COGS]]-Table1[[#This Row],[COGS]]) / ABS(Table1[[#This Row],[Budget_COGS]])
)
)</f>
        <v>0.15714285714285714</v>
      </c>
      <c r="S659" s="5" t="str">
        <f>IF(Table1[[#This Row],[COGS _Var]]&gt;=0, "Above Budget", "Below Budget")</f>
        <v>Below Budget</v>
      </c>
      <c r="T659">
        <f>Table1[[#This Row],[Actual_Sales]]-Table1[[#This Row],[COGS]]</f>
        <v>85</v>
      </c>
      <c r="U659">
        <v>110</v>
      </c>
      <c r="V659">
        <f>Table1[[#This Row],[Gross_Margin]]-Table1[[#This Row],[Budget_Margin]]</f>
        <v>-25</v>
      </c>
      <c r="W659" s="5">
        <f>IF(
Table1[[#This Row],[Budget_Margin]]=0,
"",
IF(
Table1[[#This Row],[Budget_Margin]]&gt;0,
(Table1[[#This Row],[Gross_Margin]]-Table1[[#This Row],[Budget_Margin]]) / Table1[[#This Row],[Budget_Margin]],
(Table1[[#This Row],[Gross_Margin]]-Table1[[#This Row],[Budget_Margin]]) / ABS(Table1[[#This Row],[Budget_Margin]])
)
)</f>
        <v>-0.22727272727272727</v>
      </c>
      <c r="X659" s="5" t="str">
        <f>IF(Table1[[#This Row],[Margin_Var]]&gt;=0, "Above Budget", "Below Budget")</f>
        <v>Below Budget</v>
      </c>
      <c r="Y659" s="5">
        <f>IFERROR(Table1[[#This Row],[Gross_Margin]]/Table1[[#This Row],[Actual_Sales]],0)</f>
        <v>0.59027777777777779</v>
      </c>
      <c r="Z659" s="5">
        <f>Table1[[#This Row],[Actual_Profit]]/Table1[[#This Row],[Actual_Sales]]</f>
        <v>0.40277777777777779</v>
      </c>
      <c r="AA659">
        <v>27</v>
      </c>
      <c r="AB659" s="5">
        <f>IFERROR(Table1[[#This Row],[Expenses]]/Table1[[#This Row],[Actual_Sales]],0)</f>
        <v>0.1875</v>
      </c>
      <c r="AC659">
        <v>16</v>
      </c>
      <c r="AD659">
        <v>842</v>
      </c>
      <c r="AE659" s="5">
        <f>IFERROR(Table1[[#This Row],[Inventory]]/Table1[[#This Row],[Actual_Sales]],0)</f>
        <v>5.8472222222222223</v>
      </c>
    </row>
    <row r="660" spans="1:31" x14ac:dyDescent="0.25">
      <c r="A660">
        <v>1052</v>
      </c>
      <c r="B660">
        <v>920</v>
      </c>
      <c r="C660">
        <v>9</v>
      </c>
      <c r="D660" s="2">
        <v>40330</v>
      </c>
      <c r="E660">
        <v>144</v>
      </c>
      <c r="F660">
        <v>120</v>
      </c>
      <c r="G660">
        <f>Table1[[#This Row],[Actual_Sales]]-Table1[[#This Row],[Budget_Sales]]</f>
        <v>24</v>
      </c>
      <c r="H660" s="5">
        <f>IF(
Table1[[#This Row],[Budget_Sales]]=0,
"",
IF(
Table1[[#This Row],[Budget_Sales]]&gt;0,
(Table1[[#This Row],[Actual_Sales]]-Table1[[#This Row],[Budget_Sales]])/Table1[[#This Row],[Budget_Sales]],
(Table1[[#This Row],[Actual_Sales]]-Table1[[#This Row],[Budget_Sales]])/ABS(Table1[[#This Row],[Budget_Sales]])
)
)</f>
        <v>0.2</v>
      </c>
      <c r="I660" s="5" t="str">
        <f>IF(Table1[[#This Row],[Sales_Var]]&gt;=0,"Above Budget","Below Budget")</f>
        <v>Above Budget</v>
      </c>
      <c r="J660">
        <f>Table1[[#This Row],[Actual_Sales]]-(Table1[[#This Row],[COGS]]+Table1[[#This Row],[Expenses]])</f>
        <v>58</v>
      </c>
      <c r="K660">
        <v>60</v>
      </c>
      <c r="L660">
        <f>Table1[[#This Row],[Actual_Profit]]-Table1[[#This Row],[Budget_Profit]]</f>
        <v>-2</v>
      </c>
      <c r="M660" s="5">
        <f>IF(
Table1[[#This Row],[Budget_Profit]]=0,
"",
IF(
Table1[[#This Row],[Budget_Profit]]&gt;0,
(Table1[[#This Row],[Actual_Profit]]-Table1[[#This Row],[Budget_Profit]])/Table1[[#This Row],[Budget_Profit]],
(Table1[[#This Row],[Actual_Profit]]-Table1[[#This Row],[Budget_Profit]])/ABS(Table1[[#This Row],[Budget_Profit]])
)
)</f>
        <v>-3.3333333333333333E-2</v>
      </c>
      <c r="N660" s="5" t="str">
        <f>IF(Table1[[#This Row],[Profit_Var]]&gt;=0, "Above Budget", "Below Budget")</f>
        <v>Below Budget</v>
      </c>
      <c r="O660">
        <v>59</v>
      </c>
      <c r="P660">
        <v>50</v>
      </c>
      <c r="Q660">
        <f>Table1[[#This Row],[COGS]]-Table1[[#This Row],[Budget_COGS]]</f>
        <v>9</v>
      </c>
      <c r="R660" s="5">
        <f>IF(
Table1[[#This Row],[Budget_COGS]]=0,
"",
IF(
Table1[[#This Row],[Budget_COGS]]&gt;0,
(Table1[[#This Row],[Budget_COGS]]-Table1[[#This Row],[COGS]]) / Table1[[#This Row],[Budget_COGS]],
(Table1[[#This Row],[Budget_COGS]]-Table1[[#This Row],[COGS]]) / ABS(Table1[[#This Row],[Budget_COGS]])
)
)</f>
        <v>-0.18</v>
      </c>
      <c r="S660" s="5" t="str">
        <f>IF(Table1[[#This Row],[COGS _Var]]&gt;=0, "Above Budget", "Below Budget")</f>
        <v>Above Budget</v>
      </c>
      <c r="T660">
        <f>Table1[[#This Row],[Actual_Sales]]-Table1[[#This Row],[COGS]]</f>
        <v>85</v>
      </c>
      <c r="U660">
        <v>70</v>
      </c>
      <c r="V660">
        <f>Table1[[#This Row],[Gross_Margin]]-Table1[[#This Row],[Budget_Margin]]</f>
        <v>15</v>
      </c>
      <c r="W660" s="5">
        <f>IF(
Table1[[#This Row],[Budget_Margin]]=0,
"",
IF(
Table1[[#This Row],[Budget_Margin]]&gt;0,
(Table1[[#This Row],[Gross_Margin]]-Table1[[#This Row],[Budget_Margin]]) / Table1[[#This Row],[Budget_Margin]],
(Table1[[#This Row],[Gross_Margin]]-Table1[[#This Row],[Budget_Margin]]) / ABS(Table1[[#This Row],[Budget_Margin]])
)
)</f>
        <v>0.21428571428571427</v>
      </c>
      <c r="X660" s="5" t="str">
        <f>IF(Table1[[#This Row],[Margin_Var]]&gt;=0, "Above Budget", "Below Budget")</f>
        <v>Above Budget</v>
      </c>
      <c r="Y660" s="5">
        <f>IFERROR(Table1[[#This Row],[Gross_Margin]]/Table1[[#This Row],[Actual_Sales]],0)</f>
        <v>0.59027777777777779</v>
      </c>
      <c r="Z660" s="5">
        <f>Table1[[#This Row],[Actual_Profit]]/Table1[[#This Row],[Actual_Sales]]</f>
        <v>0.40277777777777779</v>
      </c>
      <c r="AA660">
        <v>27</v>
      </c>
      <c r="AB660" s="5">
        <f>IFERROR(Table1[[#This Row],[Expenses]]/Table1[[#This Row],[Actual_Sales]],0)</f>
        <v>0.1875</v>
      </c>
      <c r="AC660">
        <v>16</v>
      </c>
      <c r="AD660">
        <v>842</v>
      </c>
      <c r="AE660" s="5">
        <f>IFERROR(Table1[[#This Row],[Inventory]]/Table1[[#This Row],[Actual_Sales]],0)</f>
        <v>5.8472222222222223</v>
      </c>
    </row>
    <row r="661" spans="1:31" x14ac:dyDescent="0.25">
      <c r="A661">
        <v>923</v>
      </c>
      <c r="B661">
        <v>407</v>
      </c>
      <c r="C661">
        <v>13</v>
      </c>
      <c r="D661" s="2">
        <v>40330</v>
      </c>
      <c r="E661">
        <v>144</v>
      </c>
      <c r="F661">
        <v>150</v>
      </c>
      <c r="G661">
        <f>Table1[[#This Row],[Actual_Sales]]-Table1[[#This Row],[Budget_Sales]]</f>
        <v>-6</v>
      </c>
      <c r="H661" s="5">
        <f>IF(
Table1[[#This Row],[Budget_Sales]]=0,
"",
IF(
Table1[[#This Row],[Budget_Sales]]&gt;0,
(Table1[[#This Row],[Actual_Sales]]-Table1[[#This Row],[Budget_Sales]])/Table1[[#This Row],[Budget_Sales]],
(Table1[[#This Row],[Actual_Sales]]-Table1[[#This Row],[Budget_Sales]])/ABS(Table1[[#This Row],[Budget_Sales]])
)
)</f>
        <v>-0.04</v>
      </c>
      <c r="I661" s="5" t="str">
        <f>IF(Table1[[#This Row],[Sales_Var]]&gt;=0,"Above Budget","Below Budget")</f>
        <v>Below Budget</v>
      </c>
      <c r="J661">
        <f>Table1[[#This Row],[Actual_Sales]]-(Table1[[#This Row],[COGS]]+Table1[[#This Row],[Expenses]])</f>
        <v>58</v>
      </c>
      <c r="K661">
        <v>70</v>
      </c>
      <c r="L661">
        <f>Table1[[#This Row],[Actual_Profit]]-Table1[[#This Row],[Budget_Profit]]</f>
        <v>-12</v>
      </c>
      <c r="M661" s="5">
        <f>IF(
Table1[[#This Row],[Budget_Profit]]=0,
"",
IF(
Table1[[#This Row],[Budget_Profit]]&gt;0,
(Table1[[#This Row],[Actual_Profit]]-Table1[[#This Row],[Budget_Profit]])/Table1[[#This Row],[Budget_Profit]],
(Table1[[#This Row],[Actual_Profit]]-Table1[[#This Row],[Budget_Profit]])/ABS(Table1[[#This Row],[Budget_Profit]])
)
)</f>
        <v>-0.17142857142857143</v>
      </c>
      <c r="N661" s="5" t="str">
        <f>IF(Table1[[#This Row],[Profit_Var]]&gt;=0, "Above Budget", "Below Budget")</f>
        <v>Below Budget</v>
      </c>
      <c r="O661">
        <v>59</v>
      </c>
      <c r="P661">
        <v>60</v>
      </c>
      <c r="Q661">
        <f>Table1[[#This Row],[COGS]]-Table1[[#This Row],[Budget_COGS]]</f>
        <v>-1</v>
      </c>
      <c r="R661" s="5">
        <f>IF(
Table1[[#This Row],[Budget_COGS]]=0,
"",
IF(
Table1[[#This Row],[Budget_COGS]]&gt;0,
(Table1[[#This Row],[Budget_COGS]]-Table1[[#This Row],[COGS]]) / Table1[[#This Row],[Budget_COGS]],
(Table1[[#This Row],[Budget_COGS]]-Table1[[#This Row],[COGS]]) / ABS(Table1[[#This Row],[Budget_COGS]])
)
)</f>
        <v>1.6666666666666666E-2</v>
      </c>
      <c r="S661" s="5" t="str">
        <f>IF(Table1[[#This Row],[COGS _Var]]&gt;=0, "Above Budget", "Below Budget")</f>
        <v>Below Budget</v>
      </c>
      <c r="T661">
        <f>Table1[[#This Row],[Actual_Sales]]-Table1[[#This Row],[COGS]]</f>
        <v>85</v>
      </c>
      <c r="U661">
        <v>90</v>
      </c>
      <c r="V661">
        <f>Table1[[#This Row],[Gross_Margin]]-Table1[[#This Row],[Budget_Margin]]</f>
        <v>-5</v>
      </c>
      <c r="W661" s="5">
        <f>IF(
Table1[[#This Row],[Budget_Margin]]=0,
"",
IF(
Table1[[#This Row],[Budget_Margin]]&gt;0,
(Table1[[#This Row],[Gross_Margin]]-Table1[[#This Row],[Budget_Margin]]) / Table1[[#This Row],[Budget_Margin]],
(Table1[[#This Row],[Gross_Margin]]-Table1[[#This Row],[Budget_Margin]]) / ABS(Table1[[#This Row],[Budget_Margin]])
)
)</f>
        <v>-5.5555555555555552E-2</v>
      </c>
      <c r="X661" s="5" t="str">
        <f>IF(Table1[[#This Row],[Margin_Var]]&gt;=0, "Above Budget", "Below Budget")</f>
        <v>Below Budget</v>
      </c>
      <c r="Y661" s="5">
        <f>IFERROR(Table1[[#This Row],[Gross_Margin]]/Table1[[#This Row],[Actual_Sales]],0)</f>
        <v>0.59027777777777779</v>
      </c>
      <c r="Z661" s="5">
        <f>Table1[[#This Row],[Actual_Profit]]/Table1[[#This Row],[Actual_Sales]]</f>
        <v>0.40277777777777779</v>
      </c>
      <c r="AA661">
        <v>27</v>
      </c>
      <c r="AB661" s="5">
        <f>IFERROR(Table1[[#This Row],[Expenses]]/Table1[[#This Row],[Actual_Sales]],0)</f>
        <v>0.1875</v>
      </c>
      <c r="AC661">
        <v>16</v>
      </c>
      <c r="AD661">
        <v>842</v>
      </c>
      <c r="AE661" s="5">
        <f>IFERROR(Table1[[#This Row],[Inventory]]/Table1[[#This Row],[Actual_Sales]],0)</f>
        <v>5.8472222222222223</v>
      </c>
    </row>
    <row r="662" spans="1:31" x14ac:dyDescent="0.25">
      <c r="A662">
        <v>4236</v>
      </c>
      <c r="B662">
        <v>959</v>
      </c>
      <c r="C662">
        <v>2</v>
      </c>
      <c r="D662" s="2">
        <v>40878</v>
      </c>
      <c r="E662">
        <v>308</v>
      </c>
      <c r="F662">
        <v>260</v>
      </c>
      <c r="G662">
        <f>Table1[[#This Row],[Actual_Sales]]-Table1[[#This Row],[Budget_Sales]]</f>
        <v>48</v>
      </c>
      <c r="H662" s="5">
        <f>IF(
Table1[[#This Row],[Budget_Sales]]=0,
"",
IF(
Table1[[#This Row],[Budget_Sales]]&gt;0,
(Table1[[#This Row],[Actual_Sales]]-Table1[[#This Row],[Budget_Sales]])/Table1[[#This Row],[Budget_Sales]],
(Table1[[#This Row],[Actual_Sales]]-Table1[[#This Row],[Budget_Sales]])/ABS(Table1[[#This Row],[Budget_Sales]])
)
)</f>
        <v>0.18461538461538463</v>
      </c>
      <c r="I662" s="5" t="str">
        <f>IF(Table1[[#This Row],[Sales_Var]]&gt;=0,"Above Budget","Below Budget")</f>
        <v>Above Budget</v>
      </c>
      <c r="J662">
        <f>Table1[[#This Row],[Actual_Sales]]-(Table1[[#This Row],[COGS]]+Table1[[#This Row],[Expenses]])</f>
        <v>124</v>
      </c>
      <c r="K662">
        <v>110</v>
      </c>
      <c r="L662">
        <f>Table1[[#This Row],[Actual_Profit]]-Table1[[#This Row],[Budget_Profit]]</f>
        <v>14</v>
      </c>
      <c r="M662" s="5">
        <f>IF(
Table1[[#This Row],[Budget_Profit]]=0,
"",
IF(
Table1[[#This Row],[Budget_Profit]]&gt;0,
(Table1[[#This Row],[Actual_Profit]]-Table1[[#This Row],[Budget_Profit]])/Table1[[#This Row],[Budget_Profit]],
(Table1[[#This Row],[Actual_Profit]]-Table1[[#This Row],[Budget_Profit]])/ABS(Table1[[#This Row],[Budget_Profit]])
)
)</f>
        <v>0.12727272727272726</v>
      </c>
      <c r="N662" s="5" t="str">
        <f>IF(Table1[[#This Row],[Profit_Var]]&gt;=0, "Above Budget", "Below Budget")</f>
        <v>Above Budget</v>
      </c>
      <c r="O662">
        <v>115</v>
      </c>
      <c r="P662">
        <v>100</v>
      </c>
      <c r="Q662">
        <f>Table1[[#This Row],[COGS]]-Table1[[#This Row],[Budget_COGS]]</f>
        <v>15</v>
      </c>
      <c r="R662" s="5">
        <f>IF(
Table1[[#This Row],[Budget_COGS]]=0,
"",
IF(
Table1[[#This Row],[Budget_COGS]]&gt;0,
(Table1[[#This Row],[Budget_COGS]]-Table1[[#This Row],[COGS]]) / Table1[[#This Row],[Budget_COGS]],
(Table1[[#This Row],[Budget_COGS]]-Table1[[#This Row],[COGS]]) / ABS(Table1[[#This Row],[Budget_COGS]])
)
)</f>
        <v>-0.15</v>
      </c>
      <c r="S662" s="5" t="str">
        <f>IF(Table1[[#This Row],[COGS _Var]]&gt;=0, "Above Budget", "Below Budget")</f>
        <v>Above Budget</v>
      </c>
      <c r="T662">
        <f>Table1[[#This Row],[Actual_Sales]]-Table1[[#This Row],[COGS]]</f>
        <v>193</v>
      </c>
      <c r="U662">
        <v>160</v>
      </c>
      <c r="V662">
        <f>Table1[[#This Row],[Gross_Margin]]-Table1[[#This Row],[Budget_Margin]]</f>
        <v>33</v>
      </c>
      <c r="W662" s="5">
        <f>IF(
Table1[[#This Row],[Budget_Margin]]=0,
"",
IF(
Table1[[#This Row],[Budget_Margin]]&gt;0,
(Table1[[#This Row],[Gross_Margin]]-Table1[[#This Row],[Budget_Margin]]) / Table1[[#This Row],[Budget_Margin]],
(Table1[[#This Row],[Gross_Margin]]-Table1[[#This Row],[Budget_Margin]]) / ABS(Table1[[#This Row],[Budget_Margin]])
)
)</f>
        <v>0.20624999999999999</v>
      </c>
      <c r="X662" s="5" t="str">
        <f>IF(Table1[[#This Row],[Margin_Var]]&gt;=0, "Above Budget", "Below Budget")</f>
        <v>Above Budget</v>
      </c>
      <c r="Y662" s="5">
        <f>IFERROR(Table1[[#This Row],[Gross_Margin]]/Table1[[#This Row],[Actual_Sales]],0)</f>
        <v>0.62662337662337664</v>
      </c>
      <c r="Z662" s="5">
        <f>Table1[[#This Row],[Actual_Profit]]/Table1[[#This Row],[Actual_Sales]]</f>
        <v>0.40259740259740262</v>
      </c>
      <c r="AA662">
        <v>69</v>
      </c>
      <c r="AB662" s="5">
        <f>IFERROR(Table1[[#This Row],[Expenses]]/Table1[[#This Row],[Actual_Sales]],0)</f>
        <v>0.22402597402597402</v>
      </c>
      <c r="AC662">
        <v>37</v>
      </c>
      <c r="AD662">
        <v>1166</v>
      </c>
      <c r="AE662" s="5">
        <f>IFERROR(Table1[[#This Row],[Inventory]]/Table1[[#This Row],[Actual_Sales]],0)</f>
        <v>3.7857142857142856</v>
      </c>
    </row>
    <row r="663" spans="1:31" x14ac:dyDescent="0.25">
      <c r="A663">
        <v>4084</v>
      </c>
      <c r="B663">
        <v>253</v>
      </c>
      <c r="C663">
        <v>8</v>
      </c>
      <c r="D663" s="2">
        <v>40878</v>
      </c>
      <c r="E663">
        <v>308</v>
      </c>
      <c r="F663">
        <v>260</v>
      </c>
      <c r="G663">
        <f>Table1[[#This Row],[Actual_Sales]]-Table1[[#This Row],[Budget_Sales]]</f>
        <v>48</v>
      </c>
      <c r="H663" s="5">
        <f>IF(
Table1[[#This Row],[Budget_Sales]]=0,
"",
IF(
Table1[[#This Row],[Budget_Sales]]&gt;0,
(Table1[[#This Row],[Actual_Sales]]-Table1[[#This Row],[Budget_Sales]])/Table1[[#This Row],[Budget_Sales]],
(Table1[[#This Row],[Actual_Sales]]-Table1[[#This Row],[Budget_Sales]])/ABS(Table1[[#This Row],[Budget_Sales]])
)
)</f>
        <v>0.18461538461538463</v>
      </c>
      <c r="I663" s="5" t="str">
        <f>IF(Table1[[#This Row],[Sales_Var]]&gt;=0,"Above Budget","Below Budget")</f>
        <v>Above Budget</v>
      </c>
      <c r="J663">
        <f>Table1[[#This Row],[Actual_Sales]]-(Table1[[#This Row],[COGS]]+Table1[[#This Row],[Expenses]])</f>
        <v>124</v>
      </c>
      <c r="K663">
        <v>110</v>
      </c>
      <c r="L663">
        <f>Table1[[#This Row],[Actual_Profit]]-Table1[[#This Row],[Budget_Profit]]</f>
        <v>14</v>
      </c>
      <c r="M663" s="5">
        <f>IF(
Table1[[#This Row],[Budget_Profit]]=0,
"",
IF(
Table1[[#This Row],[Budget_Profit]]&gt;0,
(Table1[[#This Row],[Actual_Profit]]-Table1[[#This Row],[Budget_Profit]])/Table1[[#This Row],[Budget_Profit]],
(Table1[[#This Row],[Actual_Profit]]-Table1[[#This Row],[Budget_Profit]])/ABS(Table1[[#This Row],[Budget_Profit]])
)
)</f>
        <v>0.12727272727272726</v>
      </c>
      <c r="N663" s="5" t="str">
        <f>IF(Table1[[#This Row],[Profit_Var]]&gt;=0, "Above Budget", "Below Budget")</f>
        <v>Above Budget</v>
      </c>
      <c r="O663">
        <v>115</v>
      </c>
      <c r="P663">
        <v>100</v>
      </c>
      <c r="Q663">
        <f>Table1[[#This Row],[COGS]]-Table1[[#This Row],[Budget_COGS]]</f>
        <v>15</v>
      </c>
      <c r="R663" s="5">
        <f>IF(
Table1[[#This Row],[Budget_COGS]]=0,
"",
IF(
Table1[[#This Row],[Budget_COGS]]&gt;0,
(Table1[[#This Row],[Budget_COGS]]-Table1[[#This Row],[COGS]]) / Table1[[#This Row],[Budget_COGS]],
(Table1[[#This Row],[Budget_COGS]]-Table1[[#This Row],[COGS]]) / ABS(Table1[[#This Row],[Budget_COGS]])
)
)</f>
        <v>-0.15</v>
      </c>
      <c r="S663" s="5" t="str">
        <f>IF(Table1[[#This Row],[COGS _Var]]&gt;=0, "Above Budget", "Below Budget")</f>
        <v>Above Budget</v>
      </c>
      <c r="T663">
        <f>Table1[[#This Row],[Actual_Sales]]-Table1[[#This Row],[COGS]]</f>
        <v>193</v>
      </c>
      <c r="U663">
        <v>160</v>
      </c>
      <c r="V663">
        <f>Table1[[#This Row],[Gross_Margin]]-Table1[[#This Row],[Budget_Margin]]</f>
        <v>33</v>
      </c>
      <c r="W663" s="5">
        <f>IF(
Table1[[#This Row],[Budget_Margin]]=0,
"",
IF(
Table1[[#This Row],[Budget_Margin]]&gt;0,
(Table1[[#This Row],[Gross_Margin]]-Table1[[#This Row],[Budget_Margin]]) / Table1[[#This Row],[Budget_Margin]],
(Table1[[#This Row],[Gross_Margin]]-Table1[[#This Row],[Budget_Margin]]) / ABS(Table1[[#This Row],[Budget_Margin]])
)
)</f>
        <v>0.20624999999999999</v>
      </c>
      <c r="X663" s="5" t="str">
        <f>IF(Table1[[#This Row],[Margin_Var]]&gt;=0, "Above Budget", "Below Budget")</f>
        <v>Above Budget</v>
      </c>
      <c r="Y663" s="5">
        <f>IFERROR(Table1[[#This Row],[Gross_Margin]]/Table1[[#This Row],[Actual_Sales]],0)</f>
        <v>0.62662337662337664</v>
      </c>
      <c r="Z663" s="5">
        <f>Table1[[#This Row],[Actual_Profit]]/Table1[[#This Row],[Actual_Sales]]</f>
        <v>0.40259740259740262</v>
      </c>
      <c r="AA663">
        <v>69</v>
      </c>
      <c r="AB663" s="5">
        <f>IFERROR(Table1[[#This Row],[Expenses]]/Table1[[#This Row],[Actual_Sales]],0)</f>
        <v>0.22402597402597402</v>
      </c>
      <c r="AC663">
        <v>37</v>
      </c>
      <c r="AD663">
        <v>1166</v>
      </c>
      <c r="AE663" s="5">
        <f>IFERROR(Table1[[#This Row],[Inventory]]/Table1[[#This Row],[Actual_Sales]],0)</f>
        <v>3.7857142857142856</v>
      </c>
    </row>
    <row r="664" spans="1:31" x14ac:dyDescent="0.25">
      <c r="A664">
        <v>4097</v>
      </c>
      <c r="B664">
        <v>312</v>
      </c>
      <c r="C664">
        <v>2</v>
      </c>
      <c r="D664" s="2">
        <v>40878</v>
      </c>
      <c r="E664">
        <v>569</v>
      </c>
      <c r="F664">
        <v>520</v>
      </c>
      <c r="G664">
        <f>Table1[[#This Row],[Actual_Sales]]-Table1[[#This Row],[Budget_Sales]]</f>
        <v>49</v>
      </c>
      <c r="H664" s="5">
        <f>IF(
Table1[[#This Row],[Budget_Sales]]=0,
"",
IF(
Table1[[#This Row],[Budget_Sales]]&gt;0,
(Table1[[#This Row],[Actual_Sales]]-Table1[[#This Row],[Budget_Sales]])/Table1[[#This Row],[Budget_Sales]],
(Table1[[#This Row],[Actual_Sales]]-Table1[[#This Row],[Budget_Sales]])/ABS(Table1[[#This Row],[Budget_Sales]])
)
)</f>
        <v>9.4230769230769229E-2</v>
      </c>
      <c r="I664" s="5" t="str">
        <f>IF(Table1[[#This Row],[Sales_Var]]&gt;=0,"Above Budget","Below Budget")</f>
        <v>Above Budget</v>
      </c>
      <c r="J664">
        <f>Table1[[#This Row],[Actual_Sales]]-(Table1[[#This Row],[COGS]]+Table1[[#This Row],[Expenses]])</f>
        <v>229</v>
      </c>
      <c r="K664">
        <v>190</v>
      </c>
      <c r="L664">
        <f>Table1[[#This Row],[Actual_Profit]]-Table1[[#This Row],[Budget_Profit]]</f>
        <v>39</v>
      </c>
      <c r="M664" s="5">
        <f>IF(
Table1[[#This Row],[Budget_Profit]]=0,
"",
IF(
Table1[[#This Row],[Budget_Profit]]&gt;0,
(Table1[[#This Row],[Actual_Profit]]-Table1[[#This Row],[Budget_Profit]])/Table1[[#This Row],[Budget_Profit]],
(Table1[[#This Row],[Actual_Profit]]-Table1[[#This Row],[Budget_Profit]])/ABS(Table1[[#This Row],[Budget_Profit]])
)
)</f>
        <v>0.20526315789473684</v>
      </c>
      <c r="N664" s="5" t="str">
        <f>IF(Table1[[#This Row],[Profit_Var]]&gt;=0, "Above Budget", "Below Budget")</f>
        <v>Above Budget</v>
      </c>
      <c r="O664">
        <v>224</v>
      </c>
      <c r="P664">
        <v>220</v>
      </c>
      <c r="Q664">
        <f>Table1[[#This Row],[COGS]]-Table1[[#This Row],[Budget_COGS]]</f>
        <v>4</v>
      </c>
      <c r="R664" s="5">
        <f>IF(
Table1[[#This Row],[Budget_COGS]]=0,
"",
IF(
Table1[[#This Row],[Budget_COGS]]&gt;0,
(Table1[[#This Row],[Budget_COGS]]-Table1[[#This Row],[COGS]]) / Table1[[#This Row],[Budget_COGS]],
(Table1[[#This Row],[Budget_COGS]]-Table1[[#This Row],[COGS]]) / ABS(Table1[[#This Row],[Budget_COGS]])
)
)</f>
        <v>-1.8181818181818181E-2</v>
      </c>
      <c r="S664" s="5" t="str">
        <f>IF(Table1[[#This Row],[COGS _Var]]&gt;=0, "Above Budget", "Below Budget")</f>
        <v>Above Budget</v>
      </c>
      <c r="T664">
        <f>Table1[[#This Row],[Actual_Sales]]-Table1[[#This Row],[COGS]]</f>
        <v>345</v>
      </c>
      <c r="U664">
        <v>300</v>
      </c>
      <c r="V664">
        <f>Table1[[#This Row],[Gross_Margin]]-Table1[[#This Row],[Budget_Margin]]</f>
        <v>45</v>
      </c>
      <c r="W664" s="5">
        <f>IF(
Table1[[#This Row],[Budget_Margin]]=0,
"",
IF(
Table1[[#This Row],[Budget_Margin]]&gt;0,
(Table1[[#This Row],[Gross_Margin]]-Table1[[#This Row],[Budget_Margin]]) / Table1[[#This Row],[Budget_Margin]],
(Table1[[#This Row],[Gross_Margin]]-Table1[[#This Row],[Budget_Margin]]) / ABS(Table1[[#This Row],[Budget_Margin]])
)
)</f>
        <v>0.15</v>
      </c>
      <c r="X664" s="5" t="str">
        <f>IF(Table1[[#This Row],[Margin_Var]]&gt;=0, "Above Budget", "Below Budget")</f>
        <v>Above Budget</v>
      </c>
      <c r="Y664" s="5">
        <f>IFERROR(Table1[[#This Row],[Gross_Margin]]/Table1[[#This Row],[Actual_Sales]],0)</f>
        <v>0.60632688927943756</v>
      </c>
      <c r="Z664" s="5">
        <f>Table1[[#This Row],[Actual_Profit]]/Table1[[#This Row],[Actual_Sales]]</f>
        <v>0.4024604569420035</v>
      </c>
      <c r="AA664">
        <v>116</v>
      </c>
      <c r="AB664" s="5">
        <f>IFERROR(Table1[[#This Row],[Expenses]]/Table1[[#This Row],[Actual_Sales]],0)</f>
        <v>0.20386643233743409</v>
      </c>
      <c r="AC664">
        <v>73</v>
      </c>
      <c r="AD664">
        <v>1191</v>
      </c>
      <c r="AE664" s="5">
        <f>IFERROR(Table1[[#This Row],[Inventory]]/Table1[[#This Row],[Actual_Sales]],0)</f>
        <v>2.0931458699472758</v>
      </c>
    </row>
    <row r="665" spans="1:31" x14ac:dyDescent="0.25">
      <c r="A665">
        <v>4194</v>
      </c>
      <c r="B665">
        <v>702</v>
      </c>
      <c r="C665">
        <v>9</v>
      </c>
      <c r="D665" s="2">
        <v>40878</v>
      </c>
      <c r="E665">
        <v>569</v>
      </c>
      <c r="F665">
        <v>490</v>
      </c>
      <c r="G665">
        <f>Table1[[#This Row],[Actual_Sales]]-Table1[[#This Row],[Budget_Sales]]</f>
        <v>79</v>
      </c>
      <c r="H665" s="5">
        <f>IF(
Table1[[#This Row],[Budget_Sales]]=0,
"",
IF(
Table1[[#This Row],[Budget_Sales]]&gt;0,
(Table1[[#This Row],[Actual_Sales]]-Table1[[#This Row],[Budget_Sales]])/Table1[[#This Row],[Budget_Sales]],
(Table1[[#This Row],[Actual_Sales]]-Table1[[#This Row],[Budget_Sales]])/ABS(Table1[[#This Row],[Budget_Sales]])
)
)</f>
        <v>0.16122448979591836</v>
      </c>
      <c r="I665" s="5" t="str">
        <f>IF(Table1[[#This Row],[Sales_Var]]&gt;=0,"Above Budget","Below Budget")</f>
        <v>Above Budget</v>
      </c>
      <c r="J665">
        <f>Table1[[#This Row],[Actual_Sales]]-(Table1[[#This Row],[COGS]]+Table1[[#This Row],[Expenses]])</f>
        <v>229</v>
      </c>
      <c r="K665">
        <v>170</v>
      </c>
      <c r="L665">
        <f>Table1[[#This Row],[Actual_Profit]]-Table1[[#This Row],[Budget_Profit]]</f>
        <v>59</v>
      </c>
      <c r="M665" s="5">
        <f>IF(
Table1[[#This Row],[Budget_Profit]]=0,
"",
IF(
Table1[[#This Row],[Budget_Profit]]&gt;0,
(Table1[[#This Row],[Actual_Profit]]-Table1[[#This Row],[Budget_Profit]])/Table1[[#This Row],[Budget_Profit]],
(Table1[[#This Row],[Actual_Profit]]-Table1[[#This Row],[Budget_Profit]])/ABS(Table1[[#This Row],[Budget_Profit]])
)
)</f>
        <v>0.34705882352941175</v>
      </c>
      <c r="N665" s="5" t="str">
        <f>IF(Table1[[#This Row],[Profit_Var]]&gt;=0, "Above Budget", "Below Budget")</f>
        <v>Above Budget</v>
      </c>
      <c r="O665">
        <v>224</v>
      </c>
      <c r="P665">
        <v>210</v>
      </c>
      <c r="Q665">
        <f>Table1[[#This Row],[COGS]]-Table1[[#This Row],[Budget_COGS]]</f>
        <v>14</v>
      </c>
      <c r="R665" s="5">
        <f>IF(
Table1[[#This Row],[Budget_COGS]]=0,
"",
IF(
Table1[[#This Row],[Budget_COGS]]&gt;0,
(Table1[[#This Row],[Budget_COGS]]-Table1[[#This Row],[COGS]]) / Table1[[#This Row],[Budget_COGS]],
(Table1[[#This Row],[Budget_COGS]]-Table1[[#This Row],[COGS]]) / ABS(Table1[[#This Row],[Budget_COGS]])
)
)</f>
        <v>-6.6666666666666666E-2</v>
      </c>
      <c r="S665" s="5" t="str">
        <f>IF(Table1[[#This Row],[COGS _Var]]&gt;=0, "Above Budget", "Below Budget")</f>
        <v>Above Budget</v>
      </c>
      <c r="T665">
        <f>Table1[[#This Row],[Actual_Sales]]-Table1[[#This Row],[COGS]]</f>
        <v>345</v>
      </c>
      <c r="U665">
        <v>280</v>
      </c>
      <c r="V665">
        <f>Table1[[#This Row],[Gross_Margin]]-Table1[[#This Row],[Budget_Margin]]</f>
        <v>65</v>
      </c>
      <c r="W665" s="5">
        <f>IF(
Table1[[#This Row],[Budget_Margin]]=0,
"",
IF(
Table1[[#This Row],[Budget_Margin]]&gt;0,
(Table1[[#This Row],[Gross_Margin]]-Table1[[#This Row],[Budget_Margin]]) / Table1[[#This Row],[Budget_Margin]],
(Table1[[#This Row],[Gross_Margin]]-Table1[[#This Row],[Budget_Margin]]) / ABS(Table1[[#This Row],[Budget_Margin]])
)
)</f>
        <v>0.23214285714285715</v>
      </c>
      <c r="X665" s="5" t="str">
        <f>IF(Table1[[#This Row],[Margin_Var]]&gt;=0, "Above Budget", "Below Budget")</f>
        <v>Above Budget</v>
      </c>
      <c r="Y665" s="5">
        <f>IFERROR(Table1[[#This Row],[Gross_Margin]]/Table1[[#This Row],[Actual_Sales]],0)</f>
        <v>0.60632688927943756</v>
      </c>
      <c r="Z665" s="5">
        <f>Table1[[#This Row],[Actual_Profit]]/Table1[[#This Row],[Actual_Sales]]</f>
        <v>0.4024604569420035</v>
      </c>
      <c r="AA665">
        <v>116</v>
      </c>
      <c r="AB665" s="5">
        <f>IFERROR(Table1[[#This Row],[Expenses]]/Table1[[#This Row],[Actual_Sales]],0)</f>
        <v>0.20386643233743409</v>
      </c>
      <c r="AC665">
        <v>73</v>
      </c>
      <c r="AD665">
        <v>1191</v>
      </c>
      <c r="AE665" s="5">
        <f>IFERROR(Table1[[#This Row],[Inventory]]/Table1[[#This Row],[Actual_Sales]],0)</f>
        <v>2.0931458699472758</v>
      </c>
    </row>
    <row r="666" spans="1:31" x14ac:dyDescent="0.25">
      <c r="A666">
        <v>3727</v>
      </c>
      <c r="B666">
        <v>225</v>
      </c>
      <c r="C666">
        <v>5</v>
      </c>
      <c r="D666" s="2">
        <v>40817</v>
      </c>
      <c r="E666">
        <v>169</v>
      </c>
      <c r="F666">
        <v>100</v>
      </c>
      <c r="G666">
        <f>Table1[[#This Row],[Actual_Sales]]-Table1[[#This Row],[Budget_Sales]]</f>
        <v>69</v>
      </c>
      <c r="H666" s="5">
        <f>IF(
Table1[[#This Row],[Budget_Sales]]=0,
"",
IF(
Table1[[#This Row],[Budget_Sales]]&gt;0,
(Table1[[#This Row],[Actual_Sales]]-Table1[[#This Row],[Budget_Sales]])/Table1[[#This Row],[Budget_Sales]],
(Table1[[#This Row],[Actual_Sales]]-Table1[[#This Row],[Budget_Sales]])/ABS(Table1[[#This Row],[Budget_Sales]])
)
)</f>
        <v>0.69</v>
      </c>
      <c r="I666" s="5" t="str">
        <f>IF(Table1[[#This Row],[Sales_Var]]&gt;=0,"Above Budget","Below Budget")</f>
        <v>Above Budget</v>
      </c>
      <c r="J666">
        <f>Table1[[#This Row],[Actual_Sales]]-(Table1[[#This Row],[COGS]]+Table1[[#This Row],[Expenses]])</f>
        <v>68</v>
      </c>
      <c r="K666">
        <v>70</v>
      </c>
      <c r="L666">
        <f>Table1[[#This Row],[Actual_Profit]]-Table1[[#This Row],[Budget_Profit]]</f>
        <v>-2</v>
      </c>
      <c r="M666" s="5">
        <f>IF(
Table1[[#This Row],[Budget_Profit]]=0,
"",
IF(
Table1[[#This Row],[Budget_Profit]]&gt;0,
(Table1[[#This Row],[Actual_Profit]]-Table1[[#This Row],[Budget_Profit]])/Table1[[#This Row],[Budget_Profit]],
(Table1[[#This Row],[Actual_Profit]]-Table1[[#This Row],[Budget_Profit]])/ABS(Table1[[#This Row],[Budget_Profit]])
)
)</f>
        <v>-2.8571428571428571E-2</v>
      </c>
      <c r="N666" s="5" t="str">
        <f>IF(Table1[[#This Row],[Profit_Var]]&gt;=0, "Above Budget", "Below Budget")</f>
        <v>Below Budget</v>
      </c>
      <c r="O666">
        <v>60</v>
      </c>
      <c r="P666">
        <v>30</v>
      </c>
      <c r="Q666">
        <f>Table1[[#This Row],[COGS]]-Table1[[#This Row],[Budget_COGS]]</f>
        <v>30</v>
      </c>
      <c r="R666" s="5">
        <f>IF(
Table1[[#This Row],[Budget_COGS]]=0,
"",
IF(
Table1[[#This Row],[Budget_COGS]]&gt;0,
(Table1[[#This Row],[Budget_COGS]]-Table1[[#This Row],[COGS]]) / Table1[[#This Row],[Budget_COGS]],
(Table1[[#This Row],[Budget_COGS]]-Table1[[#This Row],[COGS]]) / ABS(Table1[[#This Row],[Budget_COGS]])
)
)</f>
        <v>-1</v>
      </c>
      <c r="S666" s="5" t="str">
        <f>IF(Table1[[#This Row],[COGS _Var]]&gt;=0, "Above Budget", "Below Budget")</f>
        <v>Above Budget</v>
      </c>
      <c r="T666">
        <f>Table1[[#This Row],[Actual_Sales]]-Table1[[#This Row],[COGS]]</f>
        <v>109</v>
      </c>
      <c r="U666">
        <v>70</v>
      </c>
      <c r="V666">
        <f>Table1[[#This Row],[Gross_Margin]]-Table1[[#This Row],[Budget_Margin]]</f>
        <v>39</v>
      </c>
      <c r="W666" s="5">
        <f>IF(
Table1[[#This Row],[Budget_Margin]]=0,
"",
IF(
Table1[[#This Row],[Budget_Margin]]&gt;0,
(Table1[[#This Row],[Gross_Margin]]-Table1[[#This Row],[Budget_Margin]]) / Table1[[#This Row],[Budget_Margin]],
(Table1[[#This Row],[Gross_Margin]]-Table1[[#This Row],[Budget_Margin]]) / ABS(Table1[[#This Row],[Budget_Margin]])
)
)</f>
        <v>0.55714285714285716</v>
      </c>
      <c r="X666" s="5" t="str">
        <f>IF(Table1[[#This Row],[Margin_Var]]&gt;=0, "Above Budget", "Below Budget")</f>
        <v>Above Budget</v>
      </c>
      <c r="Y666" s="5">
        <f>IFERROR(Table1[[#This Row],[Gross_Margin]]/Table1[[#This Row],[Actual_Sales]],0)</f>
        <v>0.6449704142011834</v>
      </c>
      <c r="Z666" s="5">
        <f>Table1[[#This Row],[Actual_Profit]]/Table1[[#This Row],[Actual_Sales]]</f>
        <v>0.40236686390532544</v>
      </c>
      <c r="AA666">
        <v>41</v>
      </c>
      <c r="AB666" s="5">
        <f>IFERROR(Table1[[#This Row],[Expenses]]/Table1[[#This Row],[Actual_Sales]],0)</f>
        <v>0.24260355029585798</v>
      </c>
      <c r="AC666">
        <v>18</v>
      </c>
      <c r="AD666">
        <v>329</v>
      </c>
      <c r="AE666" s="5">
        <f>IFERROR(Table1[[#This Row],[Inventory]]/Table1[[#This Row],[Actual_Sales]],0)</f>
        <v>1.9467455621301775</v>
      </c>
    </row>
    <row r="667" spans="1:31" x14ac:dyDescent="0.25">
      <c r="A667">
        <v>4046</v>
      </c>
      <c r="B667">
        <v>904</v>
      </c>
      <c r="C667">
        <v>3</v>
      </c>
      <c r="D667" s="2">
        <v>40848</v>
      </c>
      <c r="E667">
        <v>261</v>
      </c>
      <c r="F667">
        <v>220</v>
      </c>
      <c r="G667">
        <f>Table1[[#This Row],[Actual_Sales]]-Table1[[#This Row],[Budget_Sales]]</f>
        <v>41</v>
      </c>
      <c r="H667" s="5">
        <f>IF(
Table1[[#This Row],[Budget_Sales]]=0,
"",
IF(
Table1[[#This Row],[Budget_Sales]]&gt;0,
(Table1[[#This Row],[Actual_Sales]]-Table1[[#This Row],[Budget_Sales]])/Table1[[#This Row],[Budget_Sales]],
(Table1[[#This Row],[Actual_Sales]]-Table1[[#This Row],[Budget_Sales]])/ABS(Table1[[#This Row],[Budget_Sales]])
)
)</f>
        <v>0.18636363636363637</v>
      </c>
      <c r="I667" s="5" t="str">
        <f>IF(Table1[[#This Row],[Sales_Var]]&gt;=0,"Above Budget","Below Budget")</f>
        <v>Above Budget</v>
      </c>
      <c r="J667">
        <f>Table1[[#This Row],[Actual_Sales]]-(Table1[[#This Row],[COGS]]+Table1[[#This Row],[Expenses]])</f>
        <v>105</v>
      </c>
      <c r="K667">
        <v>90</v>
      </c>
      <c r="L667">
        <f>Table1[[#This Row],[Actual_Profit]]-Table1[[#This Row],[Budget_Profit]]</f>
        <v>15</v>
      </c>
      <c r="M667" s="5">
        <f>IF(
Table1[[#This Row],[Budget_Profit]]=0,
"",
IF(
Table1[[#This Row],[Budget_Profit]]&gt;0,
(Table1[[#This Row],[Actual_Profit]]-Table1[[#This Row],[Budget_Profit]])/Table1[[#This Row],[Budget_Profit]],
(Table1[[#This Row],[Actual_Profit]]-Table1[[#This Row],[Budget_Profit]])/ABS(Table1[[#This Row],[Budget_Profit]])
)
)</f>
        <v>0.16666666666666666</v>
      </c>
      <c r="N667" s="5" t="str">
        <f>IF(Table1[[#This Row],[Profit_Var]]&gt;=0, "Above Budget", "Below Budget")</f>
        <v>Above Budget</v>
      </c>
      <c r="O667">
        <v>102</v>
      </c>
      <c r="P667">
        <v>90</v>
      </c>
      <c r="Q667">
        <f>Table1[[#This Row],[COGS]]-Table1[[#This Row],[Budget_COGS]]</f>
        <v>12</v>
      </c>
      <c r="R667" s="5">
        <f>IF(
Table1[[#This Row],[Budget_COGS]]=0,
"",
IF(
Table1[[#This Row],[Budget_COGS]]&gt;0,
(Table1[[#This Row],[Budget_COGS]]-Table1[[#This Row],[COGS]]) / Table1[[#This Row],[Budget_COGS]],
(Table1[[#This Row],[Budget_COGS]]-Table1[[#This Row],[COGS]]) / ABS(Table1[[#This Row],[Budget_COGS]])
)
)</f>
        <v>-0.13333333333333333</v>
      </c>
      <c r="S667" s="5" t="str">
        <f>IF(Table1[[#This Row],[COGS _Var]]&gt;=0, "Above Budget", "Below Budget")</f>
        <v>Above Budget</v>
      </c>
      <c r="T667">
        <f>Table1[[#This Row],[Actual_Sales]]-Table1[[#This Row],[COGS]]</f>
        <v>159</v>
      </c>
      <c r="U667">
        <v>130</v>
      </c>
      <c r="V667">
        <f>Table1[[#This Row],[Gross_Margin]]-Table1[[#This Row],[Budget_Margin]]</f>
        <v>29</v>
      </c>
      <c r="W667" s="5">
        <f>IF(
Table1[[#This Row],[Budget_Margin]]=0,
"",
IF(
Table1[[#This Row],[Budget_Margin]]&gt;0,
(Table1[[#This Row],[Gross_Margin]]-Table1[[#This Row],[Budget_Margin]]) / Table1[[#This Row],[Budget_Margin]],
(Table1[[#This Row],[Gross_Margin]]-Table1[[#This Row],[Budget_Margin]]) / ABS(Table1[[#This Row],[Budget_Margin]])
)
)</f>
        <v>0.22307692307692309</v>
      </c>
      <c r="X667" s="5" t="str">
        <f>IF(Table1[[#This Row],[Margin_Var]]&gt;=0, "Above Budget", "Below Budget")</f>
        <v>Above Budget</v>
      </c>
      <c r="Y667" s="5">
        <f>IFERROR(Table1[[#This Row],[Gross_Margin]]/Table1[[#This Row],[Actual_Sales]],0)</f>
        <v>0.60919540229885061</v>
      </c>
      <c r="Z667" s="5">
        <f>Table1[[#This Row],[Actual_Profit]]/Table1[[#This Row],[Actual_Sales]]</f>
        <v>0.40229885057471265</v>
      </c>
      <c r="AA667">
        <v>54</v>
      </c>
      <c r="AB667" s="5">
        <f>IFERROR(Table1[[#This Row],[Expenses]]/Table1[[#This Row],[Actual_Sales]],0)</f>
        <v>0.20689655172413793</v>
      </c>
      <c r="AC667">
        <v>31</v>
      </c>
      <c r="AD667">
        <v>666</v>
      </c>
      <c r="AE667" s="5">
        <f>IFERROR(Table1[[#This Row],[Inventory]]/Table1[[#This Row],[Actual_Sales]],0)</f>
        <v>2.5517241379310347</v>
      </c>
    </row>
    <row r="668" spans="1:31" x14ac:dyDescent="0.25">
      <c r="A668">
        <v>3929</v>
      </c>
      <c r="B668">
        <v>405</v>
      </c>
      <c r="C668">
        <v>4</v>
      </c>
      <c r="D668" s="2">
        <v>40848</v>
      </c>
      <c r="E668">
        <v>261</v>
      </c>
      <c r="F668">
        <v>180</v>
      </c>
      <c r="G668">
        <f>Table1[[#This Row],[Actual_Sales]]-Table1[[#This Row],[Budget_Sales]]</f>
        <v>81</v>
      </c>
      <c r="H668" s="5">
        <f>IF(
Table1[[#This Row],[Budget_Sales]]=0,
"",
IF(
Table1[[#This Row],[Budget_Sales]]&gt;0,
(Table1[[#This Row],[Actual_Sales]]-Table1[[#This Row],[Budget_Sales]])/Table1[[#This Row],[Budget_Sales]],
(Table1[[#This Row],[Actual_Sales]]-Table1[[#This Row],[Budget_Sales]])/ABS(Table1[[#This Row],[Budget_Sales]])
)
)</f>
        <v>0.45</v>
      </c>
      <c r="I668" s="5" t="str">
        <f>IF(Table1[[#This Row],[Sales_Var]]&gt;=0,"Above Budget","Below Budget")</f>
        <v>Above Budget</v>
      </c>
      <c r="J668">
        <f>Table1[[#This Row],[Actual_Sales]]-(Table1[[#This Row],[COGS]]+Table1[[#This Row],[Expenses]])</f>
        <v>105</v>
      </c>
      <c r="K668">
        <v>60</v>
      </c>
      <c r="L668">
        <f>Table1[[#This Row],[Actual_Profit]]-Table1[[#This Row],[Budget_Profit]]</f>
        <v>45</v>
      </c>
      <c r="M668" s="5">
        <f>IF(
Table1[[#This Row],[Budget_Profit]]=0,
"",
IF(
Table1[[#This Row],[Budget_Profit]]&gt;0,
(Table1[[#This Row],[Actual_Profit]]-Table1[[#This Row],[Budget_Profit]])/Table1[[#This Row],[Budget_Profit]],
(Table1[[#This Row],[Actual_Profit]]-Table1[[#This Row],[Budget_Profit]])/ABS(Table1[[#This Row],[Budget_Profit]])
)
)</f>
        <v>0.75</v>
      </c>
      <c r="N668" s="5" t="str">
        <f>IF(Table1[[#This Row],[Profit_Var]]&gt;=0, "Above Budget", "Below Budget")</f>
        <v>Above Budget</v>
      </c>
      <c r="O668">
        <v>102</v>
      </c>
      <c r="P668">
        <v>80</v>
      </c>
      <c r="Q668">
        <f>Table1[[#This Row],[COGS]]-Table1[[#This Row],[Budget_COGS]]</f>
        <v>22</v>
      </c>
      <c r="R668" s="5">
        <f>IF(
Table1[[#This Row],[Budget_COGS]]=0,
"",
IF(
Table1[[#This Row],[Budget_COGS]]&gt;0,
(Table1[[#This Row],[Budget_COGS]]-Table1[[#This Row],[COGS]]) / Table1[[#This Row],[Budget_COGS]],
(Table1[[#This Row],[Budget_COGS]]-Table1[[#This Row],[COGS]]) / ABS(Table1[[#This Row],[Budget_COGS]])
)
)</f>
        <v>-0.27500000000000002</v>
      </c>
      <c r="S668" s="5" t="str">
        <f>IF(Table1[[#This Row],[COGS _Var]]&gt;=0, "Above Budget", "Below Budget")</f>
        <v>Above Budget</v>
      </c>
      <c r="T668">
        <f>Table1[[#This Row],[Actual_Sales]]-Table1[[#This Row],[COGS]]</f>
        <v>159</v>
      </c>
      <c r="U668">
        <v>100</v>
      </c>
      <c r="V668">
        <f>Table1[[#This Row],[Gross_Margin]]-Table1[[#This Row],[Budget_Margin]]</f>
        <v>59</v>
      </c>
      <c r="W668" s="5">
        <f>IF(
Table1[[#This Row],[Budget_Margin]]=0,
"",
IF(
Table1[[#This Row],[Budget_Margin]]&gt;0,
(Table1[[#This Row],[Gross_Margin]]-Table1[[#This Row],[Budget_Margin]]) / Table1[[#This Row],[Budget_Margin]],
(Table1[[#This Row],[Gross_Margin]]-Table1[[#This Row],[Budget_Margin]]) / ABS(Table1[[#This Row],[Budget_Margin]])
)
)</f>
        <v>0.59</v>
      </c>
      <c r="X668" s="5" t="str">
        <f>IF(Table1[[#This Row],[Margin_Var]]&gt;=0, "Above Budget", "Below Budget")</f>
        <v>Above Budget</v>
      </c>
      <c r="Y668" s="5">
        <f>IFERROR(Table1[[#This Row],[Gross_Margin]]/Table1[[#This Row],[Actual_Sales]],0)</f>
        <v>0.60919540229885061</v>
      </c>
      <c r="Z668" s="5">
        <f>Table1[[#This Row],[Actual_Profit]]/Table1[[#This Row],[Actual_Sales]]</f>
        <v>0.40229885057471265</v>
      </c>
      <c r="AA668">
        <v>54</v>
      </c>
      <c r="AB668" s="5">
        <f>IFERROR(Table1[[#This Row],[Expenses]]/Table1[[#This Row],[Actual_Sales]],0)</f>
        <v>0.20689655172413793</v>
      </c>
      <c r="AC668">
        <v>31</v>
      </c>
      <c r="AD668">
        <v>-2003</v>
      </c>
      <c r="AE668" s="5">
        <f>IFERROR(Table1[[#This Row],[Inventory]]/Table1[[#This Row],[Actual_Sales]],0)</f>
        <v>-7.6743295019157092</v>
      </c>
    </row>
    <row r="669" spans="1:31" x14ac:dyDescent="0.25">
      <c r="A669">
        <v>4022</v>
      </c>
      <c r="B669">
        <v>740</v>
      </c>
      <c r="C669">
        <v>12</v>
      </c>
      <c r="D669" s="2">
        <v>40848</v>
      </c>
      <c r="E669">
        <v>261</v>
      </c>
      <c r="F669">
        <v>200</v>
      </c>
      <c r="G669">
        <f>Table1[[#This Row],[Actual_Sales]]-Table1[[#This Row],[Budget_Sales]]</f>
        <v>61</v>
      </c>
      <c r="H669" s="5">
        <f>IF(
Table1[[#This Row],[Budget_Sales]]=0,
"",
IF(
Table1[[#This Row],[Budget_Sales]]&gt;0,
(Table1[[#This Row],[Actual_Sales]]-Table1[[#This Row],[Budget_Sales]])/Table1[[#This Row],[Budget_Sales]],
(Table1[[#This Row],[Actual_Sales]]-Table1[[#This Row],[Budget_Sales]])/ABS(Table1[[#This Row],[Budget_Sales]])
)
)</f>
        <v>0.30499999999999999</v>
      </c>
      <c r="I669" s="5" t="str">
        <f>IF(Table1[[#This Row],[Sales_Var]]&gt;=0,"Above Budget","Below Budget")</f>
        <v>Above Budget</v>
      </c>
      <c r="J669">
        <f>Table1[[#This Row],[Actual_Sales]]-(Table1[[#This Row],[COGS]]+Table1[[#This Row],[Expenses]])</f>
        <v>105</v>
      </c>
      <c r="K669">
        <v>70</v>
      </c>
      <c r="L669">
        <f>Table1[[#This Row],[Actual_Profit]]-Table1[[#This Row],[Budget_Profit]]</f>
        <v>35</v>
      </c>
      <c r="M669" s="5">
        <f>IF(
Table1[[#This Row],[Budget_Profit]]=0,
"",
IF(
Table1[[#This Row],[Budget_Profit]]&gt;0,
(Table1[[#This Row],[Actual_Profit]]-Table1[[#This Row],[Budget_Profit]])/Table1[[#This Row],[Budget_Profit]],
(Table1[[#This Row],[Actual_Profit]]-Table1[[#This Row],[Budget_Profit]])/ABS(Table1[[#This Row],[Budget_Profit]])
)
)</f>
        <v>0.5</v>
      </c>
      <c r="N669" s="5" t="str">
        <f>IF(Table1[[#This Row],[Profit_Var]]&gt;=0, "Above Budget", "Below Budget")</f>
        <v>Above Budget</v>
      </c>
      <c r="O669">
        <v>102</v>
      </c>
      <c r="P669">
        <v>80</v>
      </c>
      <c r="Q669">
        <f>Table1[[#This Row],[COGS]]-Table1[[#This Row],[Budget_COGS]]</f>
        <v>22</v>
      </c>
      <c r="R669" s="5">
        <f>IF(
Table1[[#This Row],[Budget_COGS]]=0,
"",
IF(
Table1[[#This Row],[Budget_COGS]]&gt;0,
(Table1[[#This Row],[Budget_COGS]]-Table1[[#This Row],[COGS]]) / Table1[[#This Row],[Budget_COGS]],
(Table1[[#This Row],[Budget_COGS]]-Table1[[#This Row],[COGS]]) / ABS(Table1[[#This Row],[Budget_COGS]])
)
)</f>
        <v>-0.27500000000000002</v>
      </c>
      <c r="S669" s="5" t="str">
        <f>IF(Table1[[#This Row],[COGS _Var]]&gt;=0, "Above Budget", "Below Budget")</f>
        <v>Above Budget</v>
      </c>
      <c r="T669">
        <f>Table1[[#This Row],[Actual_Sales]]-Table1[[#This Row],[COGS]]</f>
        <v>159</v>
      </c>
      <c r="U669">
        <v>120</v>
      </c>
      <c r="V669">
        <f>Table1[[#This Row],[Gross_Margin]]-Table1[[#This Row],[Budget_Margin]]</f>
        <v>39</v>
      </c>
      <c r="W669" s="5">
        <f>IF(
Table1[[#This Row],[Budget_Margin]]=0,
"",
IF(
Table1[[#This Row],[Budget_Margin]]&gt;0,
(Table1[[#This Row],[Gross_Margin]]-Table1[[#This Row],[Budget_Margin]]) / Table1[[#This Row],[Budget_Margin]],
(Table1[[#This Row],[Gross_Margin]]-Table1[[#This Row],[Budget_Margin]]) / ABS(Table1[[#This Row],[Budget_Margin]])
)
)</f>
        <v>0.32500000000000001</v>
      </c>
      <c r="X669" s="5" t="str">
        <f>IF(Table1[[#This Row],[Margin_Var]]&gt;=0, "Above Budget", "Below Budget")</f>
        <v>Above Budget</v>
      </c>
      <c r="Y669" s="5">
        <f>IFERROR(Table1[[#This Row],[Gross_Margin]]/Table1[[#This Row],[Actual_Sales]],0)</f>
        <v>0.60919540229885061</v>
      </c>
      <c r="Z669" s="5">
        <f>Table1[[#This Row],[Actual_Profit]]/Table1[[#This Row],[Actual_Sales]]</f>
        <v>0.40229885057471265</v>
      </c>
      <c r="AA669">
        <v>54</v>
      </c>
      <c r="AB669" s="5">
        <f>IFERROR(Table1[[#This Row],[Expenses]]/Table1[[#This Row],[Actual_Sales]],0)</f>
        <v>0.20689655172413793</v>
      </c>
      <c r="AC669">
        <v>31</v>
      </c>
      <c r="AD669">
        <v>666</v>
      </c>
      <c r="AE669" s="5">
        <f>IFERROR(Table1[[#This Row],[Inventory]]/Table1[[#This Row],[Actual_Sales]],0)</f>
        <v>2.5517241379310347</v>
      </c>
    </row>
    <row r="670" spans="1:31" x14ac:dyDescent="0.25">
      <c r="A670">
        <v>4068</v>
      </c>
      <c r="B670">
        <v>971</v>
      </c>
      <c r="C670">
        <v>13</v>
      </c>
      <c r="D670" s="2">
        <v>40848</v>
      </c>
      <c r="E670">
        <v>261</v>
      </c>
      <c r="F670">
        <v>170</v>
      </c>
      <c r="G670">
        <f>Table1[[#This Row],[Actual_Sales]]-Table1[[#This Row],[Budget_Sales]]</f>
        <v>91</v>
      </c>
      <c r="H670" s="5">
        <f>IF(
Table1[[#This Row],[Budget_Sales]]=0,
"",
IF(
Table1[[#This Row],[Budget_Sales]]&gt;0,
(Table1[[#This Row],[Actual_Sales]]-Table1[[#This Row],[Budget_Sales]])/Table1[[#This Row],[Budget_Sales]],
(Table1[[#This Row],[Actual_Sales]]-Table1[[#This Row],[Budget_Sales]])/ABS(Table1[[#This Row],[Budget_Sales]])
)
)</f>
        <v>0.53529411764705881</v>
      </c>
      <c r="I670" s="5" t="str">
        <f>IF(Table1[[#This Row],[Sales_Var]]&gt;=0,"Above Budget","Below Budget")</f>
        <v>Above Budget</v>
      </c>
      <c r="J670">
        <f>Table1[[#This Row],[Actual_Sales]]-(Table1[[#This Row],[COGS]]+Table1[[#This Row],[Expenses]])</f>
        <v>105</v>
      </c>
      <c r="K670">
        <v>70</v>
      </c>
      <c r="L670">
        <f>Table1[[#This Row],[Actual_Profit]]-Table1[[#This Row],[Budget_Profit]]</f>
        <v>35</v>
      </c>
      <c r="M670" s="5">
        <f>IF(
Table1[[#This Row],[Budget_Profit]]=0,
"",
IF(
Table1[[#This Row],[Budget_Profit]]&gt;0,
(Table1[[#This Row],[Actual_Profit]]-Table1[[#This Row],[Budget_Profit]])/Table1[[#This Row],[Budget_Profit]],
(Table1[[#This Row],[Actual_Profit]]-Table1[[#This Row],[Budget_Profit]])/ABS(Table1[[#This Row],[Budget_Profit]])
)
)</f>
        <v>0.5</v>
      </c>
      <c r="N670" s="5" t="str">
        <f>IF(Table1[[#This Row],[Profit_Var]]&gt;=0, "Above Budget", "Below Budget")</f>
        <v>Above Budget</v>
      </c>
      <c r="O670">
        <v>102</v>
      </c>
      <c r="P670">
        <v>70</v>
      </c>
      <c r="Q670">
        <f>Table1[[#This Row],[COGS]]-Table1[[#This Row],[Budget_COGS]]</f>
        <v>32</v>
      </c>
      <c r="R670" s="5">
        <f>IF(
Table1[[#This Row],[Budget_COGS]]=0,
"",
IF(
Table1[[#This Row],[Budget_COGS]]&gt;0,
(Table1[[#This Row],[Budget_COGS]]-Table1[[#This Row],[COGS]]) / Table1[[#This Row],[Budget_COGS]],
(Table1[[#This Row],[Budget_COGS]]-Table1[[#This Row],[COGS]]) / ABS(Table1[[#This Row],[Budget_COGS]])
)
)</f>
        <v>-0.45714285714285713</v>
      </c>
      <c r="S670" s="5" t="str">
        <f>IF(Table1[[#This Row],[COGS _Var]]&gt;=0, "Above Budget", "Below Budget")</f>
        <v>Above Budget</v>
      </c>
      <c r="T670">
        <f>Table1[[#This Row],[Actual_Sales]]-Table1[[#This Row],[COGS]]</f>
        <v>159</v>
      </c>
      <c r="U670">
        <v>100</v>
      </c>
      <c r="V670">
        <f>Table1[[#This Row],[Gross_Margin]]-Table1[[#This Row],[Budget_Margin]]</f>
        <v>59</v>
      </c>
      <c r="W670" s="5">
        <f>IF(
Table1[[#This Row],[Budget_Margin]]=0,
"",
IF(
Table1[[#This Row],[Budget_Margin]]&gt;0,
(Table1[[#This Row],[Gross_Margin]]-Table1[[#This Row],[Budget_Margin]]) / Table1[[#This Row],[Budget_Margin]],
(Table1[[#This Row],[Gross_Margin]]-Table1[[#This Row],[Budget_Margin]]) / ABS(Table1[[#This Row],[Budget_Margin]])
)
)</f>
        <v>0.59</v>
      </c>
      <c r="X670" s="5" t="str">
        <f>IF(Table1[[#This Row],[Margin_Var]]&gt;=0, "Above Budget", "Below Budget")</f>
        <v>Above Budget</v>
      </c>
      <c r="Y670" s="5">
        <f>IFERROR(Table1[[#This Row],[Gross_Margin]]/Table1[[#This Row],[Actual_Sales]],0)</f>
        <v>0.60919540229885061</v>
      </c>
      <c r="Z670" s="5">
        <f>Table1[[#This Row],[Actual_Profit]]/Table1[[#This Row],[Actual_Sales]]</f>
        <v>0.40229885057471265</v>
      </c>
      <c r="AA670">
        <v>54</v>
      </c>
      <c r="AB670" s="5">
        <f>IFERROR(Table1[[#This Row],[Expenses]]/Table1[[#This Row],[Actual_Sales]],0)</f>
        <v>0.20689655172413793</v>
      </c>
      <c r="AC670">
        <v>31</v>
      </c>
      <c r="AD670">
        <v>666</v>
      </c>
      <c r="AE670" s="5">
        <f>IFERROR(Table1[[#This Row],[Inventory]]/Table1[[#This Row],[Actual_Sales]],0)</f>
        <v>2.5517241379310347</v>
      </c>
    </row>
    <row r="671" spans="1:31" x14ac:dyDescent="0.25">
      <c r="A671">
        <v>2663</v>
      </c>
      <c r="B671">
        <v>206</v>
      </c>
      <c r="C671">
        <v>8</v>
      </c>
      <c r="D671" s="2">
        <v>40634</v>
      </c>
      <c r="E671">
        <v>311</v>
      </c>
      <c r="F671">
        <v>250</v>
      </c>
      <c r="G671">
        <f>Table1[[#This Row],[Actual_Sales]]-Table1[[#This Row],[Budget_Sales]]</f>
        <v>61</v>
      </c>
      <c r="H671" s="5">
        <f>IF(
Table1[[#This Row],[Budget_Sales]]=0,
"",
IF(
Table1[[#This Row],[Budget_Sales]]&gt;0,
(Table1[[#This Row],[Actual_Sales]]-Table1[[#This Row],[Budget_Sales]])/Table1[[#This Row],[Budget_Sales]],
(Table1[[#This Row],[Actual_Sales]]-Table1[[#This Row],[Budget_Sales]])/ABS(Table1[[#This Row],[Budget_Sales]])
)
)</f>
        <v>0.24399999999999999</v>
      </c>
      <c r="I671" s="5" t="str">
        <f>IF(Table1[[#This Row],[Sales_Var]]&gt;=0,"Above Budget","Below Budget")</f>
        <v>Above Budget</v>
      </c>
      <c r="J671">
        <f>Table1[[#This Row],[Actual_Sales]]-(Table1[[#This Row],[COGS]]+Table1[[#This Row],[Expenses]])</f>
        <v>125</v>
      </c>
      <c r="K671">
        <v>110</v>
      </c>
      <c r="L671">
        <f>Table1[[#This Row],[Actual_Profit]]-Table1[[#This Row],[Budget_Profit]]</f>
        <v>15</v>
      </c>
      <c r="M671" s="5">
        <f>IF(
Table1[[#This Row],[Budget_Profit]]=0,
"",
IF(
Table1[[#This Row],[Budget_Profit]]&gt;0,
(Table1[[#This Row],[Actual_Profit]]-Table1[[#This Row],[Budget_Profit]])/Table1[[#This Row],[Budget_Profit]],
(Table1[[#This Row],[Actual_Profit]]-Table1[[#This Row],[Budget_Profit]])/ABS(Table1[[#This Row],[Budget_Profit]])
)
)</f>
        <v>0.13636363636363635</v>
      </c>
      <c r="N671" s="5" t="str">
        <f>IF(Table1[[#This Row],[Profit_Var]]&gt;=0, "Above Budget", "Below Budget")</f>
        <v>Above Budget</v>
      </c>
      <c r="O671">
        <v>116</v>
      </c>
      <c r="P671">
        <v>90</v>
      </c>
      <c r="Q671">
        <f>Table1[[#This Row],[COGS]]-Table1[[#This Row],[Budget_COGS]]</f>
        <v>26</v>
      </c>
      <c r="R671" s="5">
        <f>IF(
Table1[[#This Row],[Budget_COGS]]=0,
"",
IF(
Table1[[#This Row],[Budget_COGS]]&gt;0,
(Table1[[#This Row],[Budget_COGS]]-Table1[[#This Row],[COGS]]) / Table1[[#This Row],[Budget_COGS]],
(Table1[[#This Row],[Budget_COGS]]-Table1[[#This Row],[COGS]]) / ABS(Table1[[#This Row],[Budget_COGS]])
)
)</f>
        <v>-0.28888888888888886</v>
      </c>
      <c r="S671" s="5" t="str">
        <f>IF(Table1[[#This Row],[COGS _Var]]&gt;=0, "Above Budget", "Below Budget")</f>
        <v>Above Budget</v>
      </c>
      <c r="T671">
        <f>Table1[[#This Row],[Actual_Sales]]-Table1[[#This Row],[COGS]]</f>
        <v>195</v>
      </c>
      <c r="U671">
        <v>160</v>
      </c>
      <c r="V671">
        <f>Table1[[#This Row],[Gross_Margin]]-Table1[[#This Row],[Budget_Margin]]</f>
        <v>35</v>
      </c>
      <c r="W671" s="5">
        <f>IF(
Table1[[#This Row],[Budget_Margin]]=0,
"",
IF(
Table1[[#This Row],[Budget_Margin]]&gt;0,
(Table1[[#This Row],[Gross_Margin]]-Table1[[#This Row],[Budget_Margin]]) / Table1[[#This Row],[Budget_Margin]],
(Table1[[#This Row],[Gross_Margin]]-Table1[[#This Row],[Budget_Margin]]) / ABS(Table1[[#This Row],[Budget_Margin]])
)
)</f>
        <v>0.21875</v>
      </c>
      <c r="X671" s="5" t="str">
        <f>IF(Table1[[#This Row],[Margin_Var]]&gt;=0, "Above Budget", "Below Budget")</f>
        <v>Above Budget</v>
      </c>
      <c r="Y671" s="5">
        <f>IFERROR(Table1[[#This Row],[Gross_Margin]]/Table1[[#This Row],[Actual_Sales]],0)</f>
        <v>0.62700964630225076</v>
      </c>
      <c r="Z671" s="5">
        <f>Table1[[#This Row],[Actual_Profit]]/Table1[[#This Row],[Actual_Sales]]</f>
        <v>0.40192926045016075</v>
      </c>
      <c r="AA671">
        <v>70</v>
      </c>
      <c r="AB671" s="5">
        <f>IFERROR(Table1[[#This Row],[Expenses]]/Table1[[#This Row],[Actual_Sales]],0)</f>
        <v>0.22508038585209003</v>
      </c>
      <c r="AC671">
        <v>38</v>
      </c>
      <c r="AD671">
        <v>962</v>
      </c>
      <c r="AE671" s="5">
        <f>IFERROR(Table1[[#This Row],[Inventory]]/Table1[[#This Row],[Actual_Sales]],0)</f>
        <v>3.0932475884244375</v>
      </c>
    </row>
    <row r="672" spans="1:31" x14ac:dyDescent="0.25">
      <c r="A672">
        <v>3425</v>
      </c>
      <c r="B672">
        <v>504</v>
      </c>
      <c r="C672">
        <v>2</v>
      </c>
      <c r="D672" s="2">
        <v>40756</v>
      </c>
      <c r="E672">
        <v>117</v>
      </c>
      <c r="F672">
        <v>140</v>
      </c>
      <c r="G672">
        <f>Table1[[#This Row],[Actual_Sales]]-Table1[[#This Row],[Budget_Sales]]</f>
        <v>-23</v>
      </c>
      <c r="H672" s="5">
        <f>IF(
Table1[[#This Row],[Budget_Sales]]=0,
"",
IF(
Table1[[#This Row],[Budget_Sales]]&gt;0,
(Table1[[#This Row],[Actual_Sales]]-Table1[[#This Row],[Budget_Sales]])/Table1[[#This Row],[Budget_Sales]],
(Table1[[#This Row],[Actual_Sales]]-Table1[[#This Row],[Budget_Sales]])/ABS(Table1[[#This Row],[Budget_Sales]])
)
)</f>
        <v>-0.16428571428571428</v>
      </c>
      <c r="I672" s="5" t="str">
        <f>IF(Table1[[#This Row],[Sales_Var]]&gt;=0,"Above Budget","Below Budget")</f>
        <v>Below Budget</v>
      </c>
      <c r="J672">
        <f>Table1[[#This Row],[Actual_Sales]]-(Table1[[#This Row],[COGS]]+Table1[[#This Row],[Expenses]])</f>
        <v>47</v>
      </c>
      <c r="K672">
        <v>60</v>
      </c>
      <c r="L672">
        <f>Table1[[#This Row],[Actual_Profit]]-Table1[[#This Row],[Budget_Profit]]</f>
        <v>-13</v>
      </c>
      <c r="M672" s="5">
        <f>IF(
Table1[[#This Row],[Budget_Profit]]=0,
"",
IF(
Table1[[#This Row],[Budget_Profit]]&gt;0,
(Table1[[#This Row],[Actual_Profit]]-Table1[[#This Row],[Budget_Profit]])/Table1[[#This Row],[Budget_Profit]],
(Table1[[#This Row],[Actual_Profit]]-Table1[[#This Row],[Budget_Profit]])/ABS(Table1[[#This Row],[Budget_Profit]])
)
)</f>
        <v>-0.21666666666666667</v>
      </c>
      <c r="N672" s="5" t="str">
        <f>IF(Table1[[#This Row],[Profit_Var]]&gt;=0, "Above Budget", "Below Budget")</f>
        <v>Below Budget</v>
      </c>
      <c r="O672">
        <v>48</v>
      </c>
      <c r="P672">
        <v>60</v>
      </c>
      <c r="Q672">
        <f>Table1[[#This Row],[COGS]]-Table1[[#This Row],[Budget_COGS]]</f>
        <v>-12</v>
      </c>
      <c r="R672" s="5">
        <f>IF(
Table1[[#This Row],[Budget_COGS]]=0,
"",
IF(
Table1[[#This Row],[Budget_COGS]]&gt;0,
(Table1[[#This Row],[Budget_COGS]]-Table1[[#This Row],[COGS]]) / Table1[[#This Row],[Budget_COGS]],
(Table1[[#This Row],[Budget_COGS]]-Table1[[#This Row],[COGS]]) / ABS(Table1[[#This Row],[Budget_COGS]])
)
)</f>
        <v>0.2</v>
      </c>
      <c r="S672" s="5" t="str">
        <f>IF(Table1[[#This Row],[COGS _Var]]&gt;=0, "Above Budget", "Below Budget")</f>
        <v>Below Budget</v>
      </c>
      <c r="T672">
        <f>Table1[[#This Row],[Actual_Sales]]-Table1[[#This Row],[COGS]]</f>
        <v>69</v>
      </c>
      <c r="U672">
        <v>80</v>
      </c>
      <c r="V672">
        <f>Table1[[#This Row],[Gross_Margin]]-Table1[[#This Row],[Budget_Margin]]</f>
        <v>-11</v>
      </c>
      <c r="W672" s="5">
        <f>IF(
Table1[[#This Row],[Budget_Margin]]=0,
"",
IF(
Table1[[#This Row],[Budget_Margin]]&gt;0,
(Table1[[#This Row],[Gross_Margin]]-Table1[[#This Row],[Budget_Margin]]) / Table1[[#This Row],[Budget_Margin]],
(Table1[[#This Row],[Gross_Margin]]-Table1[[#This Row],[Budget_Margin]]) / ABS(Table1[[#This Row],[Budget_Margin]])
)
)</f>
        <v>-0.13750000000000001</v>
      </c>
      <c r="X672" s="5" t="str">
        <f>IF(Table1[[#This Row],[Margin_Var]]&gt;=0, "Above Budget", "Below Budget")</f>
        <v>Below Budget</v>
      </c>
      <c r="Y672" s="5">
        <f>IFERROR(Table1[[#This Row],[Gross_Margin]]/Table1[[#This Row],[Actual_Sales]],0)</f>
        <v>0.58974358974358976</v>
      </c>
      <c r="Z672" s="5">
        <f>Table1[[#This Row],[Actual_Profit]]/Table1[[#This Row],[Actual_Sales]]</f>
        <v>0.40170940170940173</v>
      </c>
      <c r="AA672">
        <v>22</v>
      </c>
      <c r="AB672" s="5">
        <f>IFERROR(Table1[[#This Row],[Expenses]]/Table1[[#This Row],[Actual_Sales]],0)</f>
        <v>0.18803418803418803</v>
      </c>
      <c r="AC672">
        <v>13</v>
      </c>
      <c r="AD672">
        <v>839</v>
      </c>
      <c r="AE672" s="5">
        <f>IFERROR(Table1[[#This Row],[Inventory]]/Table1[[#This Row],[Actual_Sales]],0)</f>
        <v>7.1709401709401712</v>
      </c>
    </row>
    <row r="673" spans="1:31" x14ac:dyDescent="0.25">
      <c r="A673">
        <v>1357</v>
      </c>
      <c r="B673">
        <v>712</v>
      </c>
      <c r="C673">
        <v>9</v>
      </c>
      <c r="D673" s="2">
        <v>40391</v>
      </c>
      <c r="E673">
        <v>376</v>
      </c>
      <c r="F673">
        <v>330</v>
      </c>
      <c r="G673">
        <f>Table1[[#This Row],[Actual_Sales]]-Table1[[#This Row],[Budget_Sales]]</f>
        <v>46</v>
      </c>
      <c r="H673" s="5">
        <f>IF(
Table1[[#This Row],[Budget_Sales]]=0,
"",
IF(
Table1[[#This Row],[Budget_Sales]]&gt;0,
(Table1[[#This Row],[Actual_Sales]]-Table1[[#This Row],[Budget_Sales]])/Table1[[#This Row],[Budget_Sales]],
(Table1[[#This Row],[Actual_Sales]]-Table1[[#This Row],[Budget_Sales]])/ABS(Table1[[#This Row],[Budget_Sales]])
)
)</f>
        <v>0.1393939393939394</v>
      </c>
      <c r="I673" s="5" t="str">
        <f>IF(Table1[[#This Row],[Sales_Var]]&gt;=0,"Above Budget","Below Budget")</f>
        <v>Above Budget</v>
      </c>
      <c r="J673">
        <f>Table1[[#This Row],[Actual_Sales]]-(Table1[[#This Row],[COGS]]+Table1[[#This Row],[Expenses]])</f>
        <v>151</v>
      </c>
      <c r="K673">
        <v>150</v>
      </c>
      <c r="L673">
        <f>Table1[[#This Row],[Actual_Profit]]-Table1[[#This Row],[Budget_Profit]]</f>
        <v>1</v>
      </c>
      <c r="M673" s="5">
        <f>IF(
Table1[[#This Row],[Budget_Profit]]=0,
"",
IF(
Table1[[#This Row],[Budget_Profit]]&gt;0,
(Table1[[#This Row],[Actual_Profit]]-Table1[[#This Row],[Budget_Profit]])/Table1[[#This Row],[Budget_Profit]],
(Table1[[#This Row],[Actual_Profit]]-Table1[[#This Row],[Budget_Profit]])/ABS(Table1[[#This Row],[Budget_Profit]])
)
)</f>
        <v>6.6666666666666671E-3</v>
      </c>
      <c r="N673" s="5" t="str">
        <f>IF(Table1[[#This Row],[Profit_Var]]&gt;=0, "Above Budget", "Below Budget")</f>
        <v>Above Budget</v>
      </c>
      <c r="O673">
        <v>154</v>
      </c>
      <c r="P673">
        <v>130</v>
      </c>
      <c r="Q673">
        <f>Table1[[#This Row],[COGS]]-Table1[[#This Row],[Budget_COGS]]</f>
        <v>24</v>
      </c>
      <c r="R673" s="5">
        <f>IF(
Table1[[#This Row],[Budget_COGS]]=0,
"",
IF(
Table1[[#This Row],[Budget_COGS]]&gt;0,
(Table1[[#This Row],[Budget_COGS]]-Table1[[#This Row],[COGS]]) / Table1[[#This Row],[Budget_COGS]],
(Table1[[#This Row],[Budget_COGS]]-Table1[[#This Row],[COGS]]) / ABS(Table1[[#This Row],[Budget_COGS]])
)
)</f>
        <v>-0.18461538461538463</v>
      </c>
      <c r="S673" s="5" t="str">
        <f>IF(Table1[[#This Row],[COGS _Var]]&gt;=0, "Above Budget", "Below Budget")</f>
        <v>Above Budget</v>
      </c>
      <c r="T673">
        <f>Table1[[#This Row],[Actual_Sales]]-Table1[[#This Row],[COGS]]</f>
        <v>222</v>
      </c>
      <c r="U673">
        <v>200</v>
      </c>
      <c r="V673">
        <f>Table1[[#This Row],[Gross_Margin]]-Table1[[#This Row],[Budget_Margin]]</f>
        <v>22</v>
      </c>
      <c r="W673" s="5">
        <f>IF(
Table1[[#This Row],[Budget_Margin]]=0,
"",
IF(
Table1[[#This Row],[Budget_Margin]]&gt;0,
(Table1[[#This Row],[Gross_Margin]]-Table1[[#This Row],[Budget_Margin]]) / Table1[[#This Row],[Budget_Margin]],
(Table1[[#This Row],[Gross_Margin]]-Table1[[#This Row],[Budget_Margin]]) / ABS(Table1[[#This Row],[Budget_Margin]])
)
)</f>
        <v>0.11</v>
      </c>
      <c r="X673" s="5" t="str">
        <f>IF(Table1[[#This Row],[Margin_Var]]&gt;=0, "Above Budget", "Below Budget")</f>
        <v>Above Budget</v>
      </c>
      <c r="Y673" s="5">
        <f>IFERROR(Table1[[#This Row],[Gross_Margin]]/Table1[[#This Row],[Actual_Sales]],0)</f>
        <v>0.59042553191489366</v>
      </c>
      <c r="Z673" s="5">
        <f>Table1[[#This Row],[Actual_Profit]]/Table1[[#This Row],[Actual_Sales]]</f>
        <v>0.40159574468085107</v>
      </c>
      <c r="AA673">
        <v>71</v>
      </c>
      <c r="AB673" s="5">
        <f>IFERROR(Table1[[#This Row],[Expenses]]/Table1[[#This Row],[Actual_Sales]],0)</f>
        <v>0.18882978723404256</v>
      </c>
      <c r="AC673">
        <v>49</v>
      </c>
      <c r="AD673">
        <v>817</v>
      </c>
      <c r="AE673" s="5">
        <f>IFERROR(Table1[[#This Row],[Inventory]]/Table1[[#This Row],[Actual_Sales]],0)</f>
        <v>2.1728723404255321</v>
      </c>
    </row>
    <row r="674" spans="1:31" x14ac:dyDescent="0.25">
      <c r="A674">
        <v>3039</v>
      </c>
      <c r="B674">
        <v>315</v>
      </c>
      <c r="C674">
        <v>9</v>
      </c>
      <c r="D674" s="2">
        <v>40695</v>
      </c>
      <c r="E674">
        <v>663</v>
      </c>
      <c r="F674">
        <v>520</v>
      </c>
      <c r="G674">
        <f>Table1[[#This Row],[Actual_Sales]]-Table1[[#This Row],[Budget_Sales]]</f>
        <v>143</v>
      </c>
      <c r="H674" s="5">
        <f>IF(
Table1[[#This Row],[Budget_Sales]]=0,
"",
IF(
Table1[[#This Row],[Budget_Sales]]&gt;0,
(Table1[[#This Row],[Actual_Sales]]-Table1[[#This Row],[Budget_Sales]])/Table1[[#This Row],[Budget_Sales]],
(Table1[[#This Row],[Actual_Sales]]-Table1[[#This Row],[Budget_Sales]])/ABS(Table1[[#This Row],[Budget_Sales]])
)
)</f>
        <v>0.27500000000000002</v>
      </c>
      <c r="I674" s="5" t="str">
        <f>IF(Table1[[#This Row],[Sales_Var]]&gt;=0,"Above Budget","Below Budget")</f>
        <v>Above Budget</v>
      </c>
      <c r="J674">
        <f>Table1[[#This Row],[Actual_Sales]]-(Table1[[#This Row],[COGS]]+Table1[[#This Row],[Expenses]])</f>
        <v>266</v>
      </c>
      <c r="K674">
        <v>220</v>
      </c>
      <c r="L674">
        <f>Table1[[#This Row],[Actual_Profit]]-Table1[[#This Row],[Budget_Profit]]</f>
        <v>46</v>
      </c>
      <c r="M674" s="5">
        <f>IF(
Table1[[#This Row],[Budget_Profit]]=0,
"",
IF(
Table1[[#This Row],[Budget_Profit]]&gt;0,
(Table1[[#This Row],[Actual_Profit]]-Table1[[#This Row],[Budget_Profit]])/Table1[[#This Row],[Budget_Profit]],
(Table1[[#This Row],[Actual_Profit]]-Table1[[#This Row],[Budget_Profit]])/ABS(Table1[[#This Row],[Budget_Profit]])
)
)</f>
        <v>0.20909090909090908</v>
      </c>
      <c r="N674" s="5" t="str">
        <f>IF(Table1[[#This Row],[Profit_Var]]&gt;=0, "Above Budget", "Below Budget")</f>
        <v>Above Budget</v>
      </c>
      <c r="O674">
        <v>271</v>
      </c>
      <c r="P674">
        <v>200</v>
      </c>
      <c r="Q674">
        <f>Table1[[#This Row],[COGS]]-Table1[[#This Row],[Budget_COGS]]</f>
        <v>71</v>
      </c>
      <c r="R674" s="5">
        <f>IF(
Table1[[#This Row],[Budget_COGS]]=0,
"",
IF(
Table1[[#This Row],[Budget_COGS]]&gt;0,
(Table1[[#This Row],[Budget_COGS]]-Table1[[#This Row],[COGS]]) / Table1[[#This Row],[Budget_COGS]],
(Table1[[#This Row],[Budget_COGS]]-Table1[[#This Row],[COGS]]) / ABS(Table1[[#This Row],[Budget_COGS]])
)
)</f>
        <v>-0.35499999999999998</v>
      </c>
      <c r="S674" s="5" t="str">
        <f>IF(Table1[[#This Row],[COGS _Var]]&gt;=0, "Above Budget", "Below Budget")</f>
        <v>Above Budget</v>
      </c>
      <c r="T674">
        <f>Table1[[#This Row],[Actual_Sales]]-Table1[[#This Row],[COGS]]</f>
        <v>392</v>
      </c>
      <c r="U674">
        <v>320</v>
      </c>
      <c r="V674">
        <f>Table1[[#This Row],[Gross_Margin]]-Table1[[#This Row],[Budget_Margin]]</f>
        <v>72</v>
      </c>
      <c r="W674" s="5">
        <f>IF(
Table1[[#This Row],[Budget_Margin]]=0,
"",
IF(
Table1[[#This Row],[Budget_Margin]]&gt;0,
(Table1[[#This Row],[Gross_Margin]]-Table1[[#This Row],[Budget_Margin]]) / Table1[[#This Row],[Budget_Margin]],
(Table1[[#This Row],[Gross_Margin]]-Table1[[#This Row],[Budget_Margin]]) / ABS(Table1[[#This Row],[Budget_Margin]])
)
)</f>
        <v>0.22500000000000001</v>
      </c>
      <c r="X674" s="5" t="str">
        <f>IF(Table1[[#This Row],[Margin_Var]]&gt;=0, "Above Budget", "Below Budget")</f>
        <v>Above Budget</v>
      </c>
      <c r="Y674" s="5">
        <f>IFERROR(Table1[[#This Row],[Gross_Margin]]/Table1[[#This Row],[Actual_Sales]],0)</f>
        <v>0.59125188536953244</v>
      </c>
      <c r="Z674" s="5">
        <f>Table1[[#This Row],[Actual_Profit]]/Table1[[#This Row],[Actual_Sales]]</f>
        <v>0.40120663650075417</v>
      </c>
      <c r="AA674">
        <v>126</v>
      </c>
      <c r="AB674" s="5">
        <f>IFERROR(Table1[[#This Row],[Expenses]]/Table1[[#This Row],[Actual_Sales]],0)</f>
        <v>0.19004524886877827</v>
      </c>
      <c r="AC674">
        <v>102</v>
      </c>
      <c r="AD674">
        <v>1727</v>
      </c>
      <c r="AE674" s="5">
        <f>IFERROR(Table1[[#This Row],[Inventory]]/Table1[[#This Row],[Actual_Sales]],0)</f>
        <v>2.6048265460030167</v>
      </c>
    </row>
    <row r="675" spans="1:31" x14ac:dyDescent="0.25">
      <c r="A675">
        <v>997</v>
      </c>
      <c r="B675">
        <v>646</v>
      </c>
      <c r="C675">
        <v>2</v>
      </c>
      <c r="D675" s="2">
        <v>40330</v>
      </c>
      <c r="E675">
        <v>890</v>
      </c>
      <c r="F675">
        <v>840</v>
      </c>
      <c r="G675">
        <f>Table1[[#This Row],[Actual_Sales]]-Table1[[#This Row],[Budget_Sales]]</f>
        <v>50</v>
      </c>
      <c r="H675" s="5">
        <f>IF(
Table1[[#This Row],[Budget_Sales]]=0,
"",
IF(
Table1[[#This Row],[Budget_Sales]]&gt;0,
(Table1[[#This Row],[Actual_Sales]]-Table1[[#This Row],[Budget_Sales]])/Table1[[#This Row],[Budget_Sales]],
(Table1[[#This Row],[Actual_Sales]]-Table1[[#This Row],[Budget_Sales]])/ABS(Table1[[#This Row],[Budget_Sales]])
)
)</f>
        <v>5.9523809523809521E-2</v>
      </c>
      <c r="I675" s="5" t="str">
        <f>IF(Table1[[#This Row],[Sales_Var]]&gt;=0,"Above Budget","Below Budget")</f>
        <v>Above Budget</v>
      </c>
      <c r="J675">
        <f>Table1[[#This Row],[Actual_Sales]]-(Table1[[#This Row],[COGS]]+Table1[[#This Row],[Expenses]])</f>
        <v>357</v>
      </c>
      <c r="K675">
        <v>350</v>
      </c>
      <c r="L675">
        <f>Table1[[#This Row],[Actual_Profit]]-Table1[[#This Row],[Budget_Profit]]</f>
        <v>7</v>
      </c>
      <c r="M675" s="5">
        <f>IF(
Table1[[#This Row],[Budget_Profit]]=0,
"",
IF(
Table1[[#This Row],[Budget_Profit]]&gt;0,
(Table1[[#This Row],[Actual_Profit]]-Table1[[#This Row],[Budget_Profit]])/Table1[[#This Row],[Budget_Profit]],
(Table1[[#This Row],[Actual_Profit]]-Table1[[#This Row],[Budget_Profit]])/ABS(Table1[[#This Row],[Budget_Profit]])
)
)</f>
        <v>0.02</v>
      </c>
      <c r="N675" s="5" t="str">
        <f>IF(Table1[[#This Row],[Profit_Var]]&gt;=0, "Above Budget", "Below Budget")</f>
        <v>Above Budget</v>
      </c>
      <c r="O675">
        <v>356</v>
      </c>
      <c r="P675">
        <v>340</v>
      </c>
      <c r="Q675">
        <f>Table1[[#This Row],[COGS]]-Table1[[#This Row],[Budget_COGS]]</f>
        <v>16</v>
      </c>
      <c r="R675" s="5">
        <f>IF(
Table1[[#This Row],[Budget_COGS]]=0,
"",
IF(
Table1[[#This Row],[Budget_COGS]]&gt;0,
(Table1[[#This Row],[Budget_COGS]]-Table1[[#This Row],[COGS]]) / Table1[[#This Row],[Budget_COGS]],
(Table1[[#This Row],[Budget_COGS]]-Table1[[#This Row],[COGS]]) / ABS(Table1[[#This Row],[Budget_COGS]])
)
)</f>
        <v>-4.7058823529411764E-2</v>
      </c>
      <c r="S675" s="5" t="str">
        <f>IF(Table1[[#This Row],[COGS _Var]]&gt;=0, "Above Budget", "Below Budget")</f>
        <v>Above Budget</v>
      </c>
      <c r="T675">
        <f>Table1[[#This Row],[Actual_Sales]]-Table1[[#This Row],[COGS]]</f>
        <v>534</v>
      </c>
      <c r="U675">
        <v>500</v>
      </c>
      <c r="V675">
        <f>Table1[[#This Row],[Gross_Margin]]-Table1[[#This Row],[Budget_Margin]]</f>
        <v>34</v>
      </c>
      <c r="W675" s="5">
        <f>IF(
Table1[[#This Row],[Budget_Margin]]=0,
"",
IF(
Table1[[#This Row],[Budget_Margin]]&gt;0,
(Table1[[#This Row],[Gross_Margin]]-Table1[[#This Row],[Budget_Margin]]) / Table1[[#This Row],[Budget_Margin]],
(Table1[[#This Row],[Gross_Margin]]-Table1[[#This Row],[Budget_Margin]]) / ABS(Table1[[#This Row],[Budget_Margin]])
)
)</f>
        <v>6.8000000000000005E-2</v>
      </c>
      <c r="X675" s="5" t="str">
        <f>IF(Table1[[#This Row],[Margin_Var]]&gt;=0, "Above Budget", "Below Budget")</f>
        <v>Above Budget</v>
      </c>
      <c r="Y675" s="5">
        <f>IFERROR(Table1[[#This Row],[Gross_Margin]]/Table1[[#This Row],[Actual_Sales]],0)</f>
        <v>0.6</v>
      </c>
      <c r="Z675" s="5">
        <f>Table1[[#This Row],[Actual_Profit]]/Table1[[#This Row],[Actual_Sales]]</f>
        <v>0.40112359550561799</v>
      </c>
      <c r="AA675">
        <v>177</v>
      </c>
      <c r="AB675" s="5">
        <f>IFERROR(Table1[[#This Row],[Expenses]]/Table1[[#This Row],[Actual_Sales]],0)</f>
        <v>0.19887640449438201</v>
      </c>
      <c r="AC675">
        <v>124</v>
      </c>
      <c r="AD675">
        <v>2476</v>
      </c>
      <c r="AE675" s="5">
        <f>IFERROR(Table1[[#This Row],[Inventory]]/Table1[[#This Row],[Actual_Sales]],0)</f>
        <v>2.7820224719101123</v>
      </c>
    </row>
    <row r="676" spans="1:31" x14ac:dyDescent="0.25">
      <c r="A676">
        <v>1038</v>
      </c>
      <c r="B676">
        <v>805</v>
      </c>
      <c r="C676">
        <v>2</v>
      </c>
      <c r="D676" s="2">
        <v>40330</v>
      </c>
      <c r="E676">
        <v>890</v>
      </c>
      <c r="F676">
        <v>1110</v>
      </c>
      <c r="G676">
        <f>Table1[[#This Row],[Actual_Sales]]-Table1[[#This Row],[Budget_Sales]]</f>
        <v>-220</v>
      </c>
      <c r="H676" s="5">
        <f>IF(
Table1[[#This Row],[Budget_Sales]]=0,
"",
IF(
Table1[[#This Row],[Budget_Sales]]&gt;0,
(Table1[[#This Row],[Actual_Sales]]-Table1[[#This Row],[Budget_Sales]])/Table1[[#This Row],[Budget_Sales]],
(Table1[[#This Row],[Actual_Sales]]-Table1[[#This Row],[Budget_Sales]])/ABS(Table1[[#This Row],[Budget_Sales]])
)
)</f>
        <v>-0.1981981981981982</v>
      </c>
      <c r="I676" s="5" t="str">
        <f>IF(Table1[[#This Row],[Sales_Var]]&gt;=0,"Above Budget","Below Budget")</f>
        <v>Below Budget</v>
      </c>
      <c r="J676">
        <f>Table1[[#This Row],[Actual_Sales]]-(Table1[[#This Row],[COGS]]+Table1[[#This Row],[Expenses]])</f>
        <v>357</v>
      </c>
      <c r="K676">
        <v>500</v>
      </c>
      <c r="L676">
        <f>Table1[[#This Row],[Actual_Profit]]-Table1[[#This Row],[Budget_Profit]]</f>
        <v>-143</v>
      </c>
      <c r="M676" s="5">
        <f>IF(
Table1[[#This Row],[Budget_Profit]]=0,
"",
IF(
Table1[[#This Row],[Budget_Profit]]&gt;0,
(Table1[[#This Row],[Actual_Profit]]-Table1[[#This Row],[Budget_Profit]])/Table1[[#This Row],[Budget_Profit]],
(Table1[[#This Row],[Actual_Profit]]-Table1[[#This Row],[Budget_Profit]])/ABS(Table1[[#This Row],[Budget_Profit]])
)
)</f>
        <v>-0.28599999999999998</v>
      </c>
      <c r="N676" s="5" t="str">
        <f>IF(Table1[[#This Row],[Profit_Var]]&gt;=0, "Above Budget", "Below Budget")</f>
        <v>Below Budget</v>
      </c>
      <c r="O676">
        <v>356</v>
      </c>
      <c r="P676">
        <v>440</v>
      </c>
      <c r="Q676">
        <f>Table1[[#This Row],[COGS]]-Table1[[#This Row],[Budget_COGS]]</f>
        <v>-84</v>
      </c>
      <c r="R676" s="5">
        <f>IF(
Table1[[#This Row],[Budget_COGS]]=0,
"",
IF(
Table1[[#This Row],[Budget_COGS]]&gt;0,
(Table1[[#This Row],[Budget_COGS]]-Table1[[#This Row],[COGS]]) / Table1[[#This Row],[Budget_COGS]],
(Table1[[#This Row],[Budget_COGS]]-Table1[[#This Row],[COGS]]) / ABS(Table1[[#This Row],[Budget_COGS]])
)
)</f>
        <v>0.19090909090909092</v>
      </c>
      <c r="S676" s="5" t="str">
        <f>IF(Table1[[#This Row],[COGS _Var]]&gt;=0, "Above Budget", "Below Budget")</f>
        <v>Below Budget</v>
      </c>
      <c r="T676">
        <f>Table1[[#This Row],[Actual_Sales]]-Table1[[#This Row],[COGS]]</f>
        <v>534</v>
      </c>
      <c r="U676">
        <v>670</v>
      </c>
      <c r="V676">
        <f>Table1[[#This Row],[Gross_Margin]]-Table1[[#This Row],[Budget_Margin]]</f>
        <v>-136</v>
      </c>
      <c r="W676" s="5">
        <f>IF(
Table1[[#This Row],[Budget_Margin]]=0,
"",
IF(
Table1[[#This Row],[Budget_Margin]]&gt;0,
(Table1[[#This Row],[Gross_Margin]]-Table1[[#This Row],[Budget_Margin]]) / Table1[[#This Row],[Budget_Margin]],
(Table1[[#This Row],[Gross_Margin]]-Table1[[#This Row],[Budget_Margin]]) / ABS(Table1[[#This Row],[Budget_Margin]])
)
)</f>
        <v>-0.20298507462686566</v>
      </c>
      <c r="X676" s="5" t="str">
        <f>IF(Table1[[#This Row],[Margin_Var]]&gt;=0, "Above Budget", "Below Budget")</f>
        <v>Below Budget</v>
      </c>
      <c r="Y676" s="5">
        <f>IFERROR(Table1[[#This Row],[Gross_Margin]]/Table1[[#This Row],[Actual_Sales]],0)</f>
        <v>0.6</v>
      </c>
      <c r="Z676" s="5">
        <f>Table1[[#This Row],[Actual_Profit]]/Table1[[#This Row],[Actual_Sales]]</f>
        <v>0.40112359550561799</v>
      </c>
      <c r="AA676">
        <v>177</v>
      </c>
      <c r="AB676" s="5">
        <f>IFERROR(Table1[[#This Row],[Expenses]]/Table1[[#This Row],[Actual_Sales]],0)</f>
        <v>0.19887640449438201</v>
      </c>
      <c r="AC676">
        <v>124</v>
      </c>
      <c r="AD676">
        <v>2476</v>
      </c>
      <c r="AE676" s="5">
        <f>IFERROR(Table1[[#This Row],[Inventory]]/Table1[[#This Row],[Actual_Sales]],0)</f>
        <v>2.7820224719101123</v>
      </c>
    </row>
    <row r="677" spans="1:31" x14ac:dyDescent="0.25">
      <c r="A677">
        <v>3154</v>
      </c>
      <c r="B677">
        <v>815</v>
      </c>
      <c r="C677">
        <v>3</v>
      </c>
      <c r="D677" s="2">
        <v>40695</v>
      </c>
      <c r="E677">
        <v>342</v>
      </c>
      <c r="F677">
        <v>360</v>
      </c>
      <c r="G677">
        <f>Table1[[#This Row],[Actual_Sales]]-Table1[[#This Row],[Budget_Sales]]</f>
        <v>-18</v>
      </c>
      <c r="H677" s="5">
        <f>IF(
Table1[[#This Row],[Budget_Sales]]=0,
"",
IF(
Table1[[#This Row],[Budget_Sales]]&gt;0,
(Table1[[#This Row],[Actual_Sales]]-Table1[[#This Row],[Budget_Sales]])/Table1[[#This Row],[Budget_Sales]],
(Table1[[#This Row],[Actual_Sales]]-Table1[[#This Row],[Budget_Sales]])/ABS(Table1[[#This Row],[Budget_Sales]])
)
)</f>
        <v>-0.05</v>
      </c>
      <c r="I677" s="5" t="str">
        <f>IF(Table1[[#This Row],[Sales_Var]]&gt;=0,"Above Budget","Below Budget")</f>
        <v>Below Budget</v>
      </c>
      <c r="J677">
        <f>Table1[[#This Row],[Actual_Sales]]-(Table1[[#This Row],[COGS]]+Table1[[#This Row],[Expenses]])</f>
        <v>137</v>
      </c>
      <c r="K677">
        <v>160</v>
      </c>
      <c r="L677">
        <f>Table1[[#This Row],[Actual_Profit]]-Table1[[#This Row],[Budget_Profit]]</f>
        <v>-23</v>
      </c>
      <c r="M677" s="5">
        <f>IF(
Table1[[#This Row],[Budget_Profit]]=0,
"",
IF(
Table1[[#This Row],[Budget_Profit]]&gt;0,
(Table1[[#This Row],[Actual_Profit]]-Table1[[#This Row],[Budget_Profit]])/Table1[[#This Row],[Budget_Profit]],
(Table1[[#This Row],[Actual_Profit]]-Table1[[#This Row],[Budget_Profit]])/ABS(Table1[[#This Row],[Budget_Profit]])
)
)</f>
        <v>-0.14374999999999999</v>
      </c>
      <c r="N677" s="5" t="str">
        <f>IF(Table1[[#This Row],[Profit_Var]]&gt;=0, "Above Budget", "Below Budget")</f>
        <v>Below Budget</v>
      </c>
      <c r="O677">
        <v>141</v>
      </c>
      <c r="P677">
        <v>140</v>
      </c>
      <c r="Q677">
        <f>Table1[[#This Row],[COGS]]-Table1[[#This Row],[Budget_COGS]]</f>
        <v>1</v>
      </c>
      <c r="R677" s="5">
        <f>IF(
Table1[[#This Row],[Budget_COGS]]=0,
"",
IF(
Table1[[#This Row],[Budget_COGS]]&gt;0,
(Table1[[#This Row],[Budget_COGS]]-Table1[[#This Row],[COGS]]) / Table1[[#This Row],[Budget_COGS]],
(Table1[[#This Row],[Budget_COGS]]-Table1[[#This Row],[COGS]]) / ABS(Table1[[#This Row],[Budget_COGS]])
)
)</f>
        <v>-7.1428571428571426E-3</v>
      </c>
      <c r="S677" s="5" t="str">
        <f>IF(Table1[[#This Row],[COGS _Var]]&gt;=0, "Above Budget", "Below Budget")</f>
        <v>Above Budget</v>
      </c>
      <c r="T677">
        <f>Table1[[#This Row],[Actual_Sales]]-Table1[[#This Row],[COGS]]</f>
        <v>201</v>
      </c>
      <c r="U677">
        <v>220</v>
      </c>
      <c r="V677">
        <f>Table1[[#This Row],[Gross_Margin]]-Table1[[#This Row],[Budget_Margin]]</f>
        <v>-19</v>
      </c>
      <c r="W677" s="5">
        <f>IF(
Table1[[#This Row],[Budget_Margin]]=0,
"",
IF(
Table1[[#This Row],[Budget_Margin]]&gt;0,
(Table1[[#This Row],[Gross_Margin]]-Table1[[#This Row],[Budget_Margin]]) / Table1[[#This Row],[Budget_Margin]],
(Table1[[#This Row],[Gross_Margin]]-Table1[[#This Row],[Budget_Margin]]) / ABS(Table1[[#This Row],[Budget_Margin]])
)
)</f>
        <v>-8.6363636363636365E-2</v>
      </c>
      <c r="X677" s="5" t="str">
        <f>IF(Table1[[#This Row],[Margin_Var]]&gt;=0, "Above Budget", "Below Budget")</f>
        <v>Below Budget</v>
      </c>
      <c r="Y677" s="5">
        <f>IFERROR(Table1[[#This Row],[Gross_Margin]]/Table1[[#This Row],[Actual_Sales]],0)</f>
        <v>0.58771929824561409</v>
      </c>
      <c r="Z677" s="5">
        <f>Table1[[#This Row],[Actual_Profit]]/Table1[[#This Row],[Actual_Sales]]</f>
        <v>0.40058479532163743</v>
      </c>
      <c r="AA677">
        <v>64</v>
      </c>
      <c r="AB677" s="5">
        <f>IFERROR(Table1[[#This Row],[Expenses]]/Table1[[#This Row],[Actual_Sales]],0)</f>
        <v>0.1871345029239766</v>
      </c>
      <c r="AC677">
        <v>45</v>
      </c>
      <c r="AD677">
        <v>764</v>
      </c>
      <c r="AE677" s="5">
        <f>IFERROR(Table1[[#This Row],[Inventory]]/Table1[[#This Row],[Actual_Sales]],0)</f>
        <v>2.2339181286549707</v>
      </c>
    </row>
    <row r="678" spans="1:31" x14ac:dyDescent="0.25">
      <c r="A678">
        <v>3553</v>
      </c>
      <c r="B678">
        <v>281</v>
      </c>
      <c r="C678">
        <v>2</v>
      </c>
      <c r="D678" s="2">
        <v>40787</v>
      </c>
      <c r="E678">
        <v>582</v>
      </c>
      <c r="F678">
        <v>680</v>
      </c>
      <c r="G678">
        <f>Table1[[#This Row],[Actual_Sales]]-Table1[[#This Row],[Budget_Sales]]</f>
        <v>-98</v>
      </c>
      <c r="H678" s="5">
        <f>IF(
Table1[[#This Row],[Budget_Sales]]=0,
"",
IF(
Table1[[#This Row],[Budget_Sales]]&gt;0,
(Table1[[#This Row],[Actual_Sales]]-Table1[[#This Row],[Budget_Sales]])/Table1[[#This Row],[Budget_Sales]],
(Table1[[#This Row],[Actual_Sales]]-Table1[[#This Row],[Budget_Sales]])/ABS(Table1[[#This Row],[Budget_Sales]])
)
)</f>
        <v>-0.14411764705882352</v>
      </c>
      <c r="I678" s="5" t="str">
        <f>IF(Table1[[#This Row],[Sales_Var]]&gt;=0,"Above Budget","Below Budget")</f>
        <v>Below Budget</v>
      </c>
      <c r="J678">
        <f>Table1[[#This Row],[Actual_Sales]]-(Table1[[#This Row],[COGS]]+Table1[[#This Row],[Expenses]])</f>
        <v>233</v>
      </c>
      <c r="K678">
        <v>280</v>
      </c>
      <c r="L678">
        <f>Table1[[#This Row],[Actual_Profit]]-Table1[[#This Row],[Budget_Profit]]</f>
        <v>-47</v>
      </c>
      <c r="M678" s="5">
        <f>IF(
Table1[[#This Row],[Budget_Profit]]=0,
"",
IF(
Table1[[#This Row],[Budget_Profit]]&gt;0,
(Table1[[#This Row],[Actual_Profit]]-Table1[[#This Row],[Budget_Profit]])/Table1[[#This Row],[Budget_Profit]],
(Table1[[#This Row],[Actual_Profit]]-Table1[[#This Row],[Budget_Profit]])/ABS(Table1[[#This Row],[Budget_Profit]])
)
)</f>
        <v>-0.16785714285714284</v>
      </c>
      <c r="N678" s="5" t="str">
        <f>IF(Table1[[#This Row],[Profit_Var]]&gt;=0, "Above Budget", "Below Budget")</f>
        <v>Below Budget</v>
      </c>
      <c r="O678">
        <v>251</v>
      </c>
      <c r="P678">
        <v>310</v>
      </c>
      <c r="Q678">
        <f>Table1[[#This Row],[COGS]]-Table1[[#This Row],[Budget_COGS]]</f>
        <v>-59</v>
      </c>
      <c r="R678" s="5">
        <f>IF(
Table1[[#This Row],[Budget_COGS]]=0,
"",
IF(
Table1[[#This Row],[Budget_COGS]]&gt;0,
(Table1[[#This Row],[Budget_COGS]]-Table1[[#This Row],[COGS]]) / Table1[[#This Row],[Budget_COGS]],
(Table1[[#This Row],[Budget_COGS]]-Table1[[#This Row],[COGS]]) / ABS(Table1[[#This Row],[Budget_COGS]])
)
)</f>
        <v>0.19032258064516128</v>
      </c>
      <c r="S678" s="5" t="str">
        <f>IF(Table1[[#This Row],[COGS _Var]]&gt;=0, "Above Budget", "Below Budget")</f>
        <v>Below Budget</v>
      </c>
      <c r="T678">
        <f>Table1[[#This Row],[Actual_Sales]]-Table1[[#This Row],[COGS]]</f>
        <v>331</v>
      </c>
      <c r="U678">
        <v>370</v>
      </c>
      <c r="V678">
        <f>Table1[[#This Row],[Gross_Margin]]-Table1[[#This Row],[Budget_Margin]]</f>
        <v>-39</v>
      </c>
      <c r="W678" s="5">
        <f>IF(
Table1[[#This Row],[Budget_Margin]]=0,
"",
IF(
Table1[[#This Row],[Budget_Margin]]&gt;0,
(Table1[[#This Row],[Gross_Margin]]-Table1[[#This Row],[Budget_Margin]]) / Table1[[#This Row],[Budget_Margin]],
(Table1[[#This Row],[Gross_Margin]]-Table1[[#This Row],[Budget_Margin]]) / ABS(Table1[[#This Row],[Budget_Margin]])
)
)</f>
        <v>-0.10540540540540541</v>
      </c>
      <c r="X678" s="5" t="str">
        <f>IF(Table1[[#This Row],[Margin_Var]]&gt;=0, "Above Budget", "Below Budget")</f>
        <v>Below Budget</v>
      </c>
      <c r="Y678" s="5">
        <f>IFERROR(Table1[[#This Row],[Gross_Margin]]/Table1[[#This Row],[Actual_Sales]],0)</f>
        <v>0.56872852233676974</v>
      </c>
      <c r="Z678" s="5">
        <f>Table1[[#This Row],[Actual_Profit]]/Table1[[#This Row],[Actual_Sales]]</f>
        <v>0.40034364261168387</v>
      </c>
      <c r="AA678">
        <v>98</v>
      </c>
      <c r="AB678" s="5">
        <f>IFERROR(Table1[[#This Row],[Expenses]]/Table1[[#This Row],[Actual_Sales]],0)</f>
        <v>0.16838487972508592</v>
      </c>
      <c r="AC678">
        <v>77</v>
      </c>
      <c r="AD678">
        <v>1268</v>
      </c>
      <c r="AE678" s="5">
        <f>IFERROR(Table1[[#This Row],[Inventory]]/Table1[[#This Row],[Actual_Sales]],0)</f>
        <v>2.1786941580756012</v>
      </c>
    </row>
    <row r="679" spans="1:31" x14ac:dyDescent="0.25">
      <c r="A679">
        <v>3980</v>
      </c>
      <c r="B679">
        <v>580</v>
      </c>
      <c r="C679">
        <v>5</v>
      </c>
      <c r="D679" s="2">
        <v>40848</v>
      </c>
      <c r="E679">
        <v>85</v>
      </c>
      <c r="F679">
        <v>60</v>
      </c>
      <c r="G679">
        <f>Table1[[#This Row],[Actual_Sales]]-Table1[[#This Row],[Budget_Sales]]</f>
        <v>25</v>
      </c>
      <c r="H679" s="5">
        <f>IF(
Table1[[#This Row],[Budget_Sales]]=0,
"",
IF(
Table1[[#This Row],[Budget_Sales]]&gt;0,
(Table1[[#This Row],[Actual_Sales]]-Table1[[#This Row],[Budget_Sales]])/Table1[[#This Row],[Budget_Sales]],
(Table1[[#This Row],[Actual_Sales]]-Table1[[#This Row],[Budget_Sales]])/ABS(Table1[[#This Row],[Budget_Sales]])
)
)</f>
        <v>0.41666666666666669</v>
      </c>
      <c r="I679" s="5" t="str">
        <f>IF(Table1[[#This Row],[Sales_Var]]&gt;=0,"Above Budget","Below Budget")</f>
        <v>Above Budget</v>
      </c>
      <c r="J679">
        <f>Table1[[#This Row],[Actual_Sales]]-(Table1[[#This Row],[COGS]]+Table1[[#This Row],[Expenses]])</f>
        <v>34</v>
      </c>
      <c r="K679">
        <v>30</v>
      </c>
      <c r="L679">
        <f>Table1[[#This Row],[Actual_Profit]]-Table1[[#This Row],[Budget_Profit]]</f>
        <v>4</v>
      </c>
      <c r="M679" s="5">
        <f>IF(
Table1[[#This Row],[Budget_Profit]]=0,
"",
IF(
Table1[[#This Row],[Budget_Profit]]&gt;0,
(Table1[[#This Row],[Actual_Profit]]-Table1[[#This Row],[Budget_Profit]])/Table1[[#This Row],[Budget_Profit]],
(Table1[[#This Row],[Actual_Profit]]-Table1[[#This Row],[Budget_Profit]])/ABS(Table1[[#This Row],[Budget_Profit]])
)
)</f>
        <v>0.13333333333333333</v>
      </c>
      <c r="N679" s="5" t="str">
        <f>IF(Table1[[#This Row],[Profit_Var]]&gt;=0, "Above Budget", "Below Budget")</f>
        <v>Above Budget</v>
      </c>
      <c r="O679">
        <v>32</v>
      </c>
      <c r="P679">
        <v>20</v>
      </c>
      <c r="Q679">
        <f>Table1[[#This Row],[COGS]]-Table1[[#This Row],[Budget_COGS]]</f>
        <v>12</v>
      </c>
      <c r="R679" s="5">
        <f>IF(
Table1[[#This Row],[Budget_COGS]]=0,
"",
IF(
Table1[[#This Row],[Budget_COGS]]&gt;0,
(Table1[[#This Row],[Budget_COGS]]-Table1[[#This Row],[COGS]]) / Table1[[#This Row],[Budget_COGS]],
(Table1[[#This Row],[Budget_COGS]]-Table1[[#This Row],[COGS]]) / ABS(Table1[[#This Row],[Budget_COGS]])
)
)</f>
        <v>-0.6</v>
      </c>
      <c r="S679" s="5" t="str">
        <f>IF(Table1[[#This Row],[COGS _Var]]&gt;=0, "Above Budget", "Below Budget")</f>
        <v>Above Budget</v>
      </c>
      <c r="T679">
        <f>Table1[[#This Row],[Actual_Sales]]-Table1[[#This Row],[COGS]]</f>
        <v>53</v>
      </c>
      <c r="U679">
        <v>40</v>
      </c>
      <c r="V679">
        <f>Table1[[#This Row],[Gross_Margin]]-Table1[[#This Row],[Budget_Margin]]</f>
        <v>13</v>
      </c>
      <c r="W679" s="5">
        <f>IF(
Table1[[#This Row],[Budget_Margin]]=0,
"",
IF(
Table1[[#This Row],[Budget_Margin]]&gt;0,
(Table1[[#This Row],[Gross_Margin]]-Table1[[#This Row],[Budget_Margin]]) / Table1[[#This Row],[Budget_Margin]],
(Table1[[#This Row],[Gross_Margin]]-Table1[[#This Row],[Budget_Margin]]) / ABS(Table1[[#This Row],[Budget_Margin]])
)
)</f>
        <v>0.32500000000000001</v>
      </c>
      <c r="X679" s="5" t="str">
        <f>IF(Table1[[#This Row],[Margin_Var]]&gt;=0, "Above Budget", "Below Budget")</f>
        <v>Above Budget</v>
      </c>
      <c r="Y679" s="5">
        <f>IFERROR(Table1[[#This Row],[Gross_Margin]]/Table1[[#This Row],[Actual_Sales]],0)</f>
        <v>0.62352941176470589</v>
      </c>
      <c r="Z679" s="5">
        <f>Table1[[#This Row],[Actual_Profit]]/Table1[[#This Row],[Actual_Sales]]</f>
        <v>0.4</v>
      </c>
      <c r="AA679">
        <v>19</v>
      </c>
      <c r="AB679" s="5">
        <f>IFERROR(Table1[[#This Row],[Expenses]]/Table1[[#This Row],[Actual_Sales]],0)</f>
        <v>0.22352941176470589</v>
      </c>
      <c r="AC679">
        <v>8</v>
      </c>
      <c r="AD679">
        <v>482</v>
      </c>
      <c r="AE679" s="5">
        <f>IFERROR(Table1[[#This Row],[Inventory]]/Table1[[#This Row],[Actual_Sales]],0)</f>
        <v>5.6705882352941179</v>
      </c>
    </row>
    <row r="680" spans="1:31" x14ac:dyDescent="0.25">
      <c r="A680">
        <v>3946</v>
      </c>
      <c r="B680">
        <v>440</v>
      </c>
      <c r="C680">
        <v>8</v>
      </c>
      <c r="D680" s="2">
        <v>40848</v>
      </c>
      <c r="E680">
        <v>85</v>
      </c>
      <c r="F680">
        <v>70</v>
      </c>
      <c r="G680">
        <f>Table1[[#This Row],[Actual_Sales]]-Table1[[#This Row],[Budget_Sales]]</f>
        <v>15</v>
      </c>
      <c r="H680" s="5">
        <f>IF(
Table1[[#This Row],[Budget_Sales]]=0,
"",
IF(
Table1[[#This Row],[Budget_Sales]]&gt;0,
(Table1[[#This Row],[Actual_Sales]]-Table1[[#This Row],[Budget_Sales]])/Table1[[#This Row],[Budget_Sales]],
(Table1[[#This Row],[Actual_Sales]]-Table1[[#This Row],[Budget_Sales]])/ABS(Table1[[#This Row],[Budget_Sales]])
)
)</f>
        <v>0.21428571428571427</v>
      </c>
      <c r="I680" s="5" t="str">
        <f>IF(Table1[[#This Row],[Sales_Var]]&gt;=0,"Above Budget","Below Budget")</f>
        <v>Above Budget</v>
      </c>
      <c r="J680">
        <f>Table1[[#This Row],[Actual_Sales]]-(Table1[[#This Row],[COGS]]+Table1[[#This Row],[Expenses]])</f>
        <v>34</v>
      </c>
      <c r="K680">
        <v>30</v>
      </c>
      <c r="L680">
        <f>Table1[[#This Row],[Actual_Profit]]-Table1[[#This Row],[Budget_Profit]]</f>
        <v>4</v>
      </c>
      <c r="M680" s="5">
        <f>IF(
Table1[[#This Row],[Budget_Profit]]=0,
"",
IF(
Table1[[#This Row],[Budget_Profit]]&gt;0,
(Table1[[#This Row],[Actual_Profit]]-Table1[[#This Row],[Budget_Profit]])/Table1[[#This Row],[Budget_Profit]],
(Table1[[#This Row],[Actual_Profit]]-Table1[[#This Row],[Budget_Profit]])/ABS(Table1[[#This Row],[Budget_Profit]])
)
)</f>
        <v>0.13333333333333333</v>
      </c>
      <c r="N680" s="5" t="str">
        <f>IF(Table1[[#This Row],[Profit_Var]]&gt;=0, "Above Budget", "Below Budget")</f>
        <v>Above Budget</v>
      </c>
      <c r="O680">
        <v>32</v>
      </c>
      <c r="P680">
        <v>30</v>
      </c>
      <c r="Q680">
        <f>Table1[[#This Row],[COGS]]-Table1[[#This Row],[Budget_COGS]]</f>
        <v>2</v>
      </c>
      <c r="R680" s="5">
        <f>IF(
Table1[[#This Row],[Budget_COGS]]=0,
"",
IF(
Table1[[#This Row],[Budget_COGS]]&gt;0,
(Table1[[#This Row],[Budget_COGS]]-Table1[[#This Row],[COGS]]) / Table1[[#This Row],[Budget_COGS]],
(Table1[[#This Row],[Budget_COGS]]-Table1[[#This Row],[COGS]]) / ABS(Table1[[#This Row],[Budget_COGS]])
)
)</f>
        <v>-6.6666666666666666E-2</v>
      </c>
      <c r="S680" s="5" t="str">
        <f>IF(Table1[[#This Row],[COGS _Var]]&gt;=0, "Above Budget", "Below Budget")</f>
        <v>Above Budget</v>
      </c>
      <c r="T680">
        <f>Table1[[#This Row],[Actual_Sales]]-Table1[[#This Row],[COGS]]</f>
        <v>53</v>
      </c>
      <c r="U680">
        <v>40</v>
      </c>
      <c r="V680">
        <f>Table1[[#This Row],[Gross_Margin]]-Table1[[#This Row],[Budget_Margin]]</f>
        <v>13</v>
      </c>
      <c r="W680" s="5">
        <f>IF(
Table1[[#This Row],[Budget_Margin]]=0,
"",
IF(
Table1[[#This Row],[Budget_Margin]]&gt;0,
(Table1[[#This Row],[Gross_Margin]]-Table1[[#This Row],[Budget_Margin]]) / Table1[[#This Row],[Budget_Margin]],
(Table1[[#This Row],[Gross_Margin]]-Table1[[#This Row],[Budget_Margin]]) / ABS(Table1[[#This Row],[Budget_Margin]])
)
)</f>
        <v>0.32500000000000001</v>
      </c>
      <c r="X680" s="5" t="str">
        <f>IF(Table1[[#This Row],[Margin_Var]]&gt;=0, "Above Budget", "Below Budget")</f>
        <v>Above Budget</v>
      </c>
      <c r="Y680" s="5">
        <f>IFERROR(Table1[[#This Row],[Gross_Margin]]/Table1[[#This Row],[Actual_Sales]],0)</f>
        <v>0.62352941176470589</v>
      </c>
      <c r="Z680" s="5">
        <f>Table1[[#This Row],[Actual_Profit]]/Table1[[#This Row],[Actual_Sales]]</f>
        <v>0.4</v>
      </c>
      <c r="AA680">
        <v>19</v>
      </c>
      <c r="AB680" s="5">
        <f>IFERROR(Table1[[#This Row],[Expenses]]/Table1[[#This Row],[Actual_Sales]],0)</f>
        <v>0.22352941176470589</v>
      </c>
      <c r="AC680">
        <v>8</v>
      </c>
      <c r="AD680">
        <v>482</v>
      </c>
      <c r="AE680" s="5">
        <f>IFERROR(Table1[[#This Row],[Inventory]]/Table1[[#This Row],[Actual_Sales]],0)</f>
        <v>5.6705882352941179</v>
      </c>
    </row>
    <row r="681" spans="1:31" x14ac:dyDescent="0.25">
      <c r="A681">
        <v>4070</v>
      </c>
      <c r="B681">
        <v>978</v>
      </c>
      <c r="C681">
        <v>13</v>
      </c>
      <c r="D681" s="2">
        <v>40848</v>
      </c>
      <c r="E681">
        <v>85</v>
      </c>
      <c r="F681">
        <v>80</v>
      </c>
      <c r="G681">
        <f>Table1[[#This Row],[Actual_Sales]]-Table1[[#This Row],[Budget_Sales]]</f>
        <v>5</v>
      </c>
      <c r="H681" s="5">
        <f>IF(
Table1[[#This Row],[Budget_Sales]]=0,
"",
IF(
Table1[[#This Row],[Budget_Sales]]&gt;0,
(Table1[[#This Row],[Actual_Sales]]-Table1[[#This Row],[Budget_Sales]])/Table1[[#This Row],[Budget_Sales]],
(Table1[[#This Row],[Actual_Sales]]-Table1[[#This Row],[Budget_Sales]])/ABS(Table1[[#This Row],[Budget_Sales]])
)
)</f>
        <v>6.25E-2</v>
      </c>
      <c r="I681" s="5" t="str">
        <f>IF(Table1[[#This Row],[Sales_Var]]&gt;=0,"Above Budget","Below Budget")</f>
        <v>Above Budget</v>
      </c>
      <c r="J681">
        <f>Table1[[#This Row],[Actual_Sales]]-(Table1[[#This Row],[COGS]]+Table1[[#This Row],[Expenses]])</f>
        <v>34</v>
      </c>
      <c r="K681">
        <v>40</v>
      </c>
      <c r="L681">
        <f>Table1[[#This Row],[Actual_Profit]]-Table1[[#This Row],[Budget_Profit]]</f>
        <v>-6</v>
      </c>
      <c r="M681" s="5">
        <f>IF(
Table1[[#This Row],[Budget_Profit]]=0,
"",
IF(
Table1[[#This Row],[Budget_Profit]]&gt;0,
(Table1[[#This Row],[Actual_Profit]]-Table1[[#This Row],[Budget_Profit]])/Table1[[#This Row],[Budget_Profit]],
(Table1[[#This Row],[Actual_Profit]]-Table1[[#This Row],[Budget_Profit]])/ABS(Table1[[#This Row],[Budget_Profit]])
)
)</f>
        <v>-0.15</v>
      </c>
      <c r="N681" s="5" t="str">
        <f>IF(Table1[[#This Row],[Profit_Var]]&gt;=0, "Above Budget", "Below Budget")</f>
        <v>Below Budget</v>
      </c>
      <c r="O681">
        <v>32</v>
      </c>
      <c r="P681">
        <v>30</v>
      </c>
      <c r="Q681">
        <f>Table1[[#This Row],[COGS]]-Table1[[#This Row],[Budget_COGS]]</f>
        <v>2</v>
      </c>
      <c r="R681" s="5">
        <f>IF(
Table1[[#This Row],[Budget_COGS]]=0,
"",
IF(
Table1[[#This Row],[Budget_COGS]]&gt;0,
(Table1[[#This Row],[Budget_COGS]]-Table1[[#This Row],[COGS]]) / Table1[[#This Row],[Budget_COGS]],
(Table1[[#This Row],[Budget_COGS]]-Table1[[#This Row],[COGS]]) / ABS(Table1[[#This Row],[Budget_COGS]])
)
)</f>
        <v>-6.6666666666666666E-2</v>
      </c>
      <c r="S681" s="5" t="str">
        <f>IF(Table1[[#This Row],[COGS _Var]]&gt;=0, "Above Budget", "Below Budget")</f>
        <v>Above Budget</v>
      </c>
      <c r="T681">
        <f>Table1[[#This Row],[Actual_Sales]]-Table1[[#This Row],[COGS]]</f>
        <v>53</v>
      </c>
      <c r="U681">
        <v>50</v>
      </c>
      <c r="V681">
        <f>Table1[[#This Row],[Gross_Margin]]-Table1[[#This Row],[Budget_Margin]]</f>
        <v>3</v>
      </c>
      <c r="W681" s="5">
        <f>IF(
Table1[[#This Row],[Budget_Margin]]=0,
"",
IF(
Table1[[#This Row],[Budget_Margin]]&gt;0,
(Table1[[#This Row],[Gross_Margin]]-Table1[[#This Row],[Budget_Margin]]) / Table1[[#This Row],[Budget_Margin]],
(Table1[[#This Row],[Gross_Margin]]-Table1[[#This Row],[Budget_Margin]]) / ABS(Table1[[#This Row],[Budget_Margin]])
)
)</f>
        <v>0.06</v>
      </c>
      <c r="X681" s="5" t="str">
        <f>IF(Table1[[#This Row],[Margin_Var]]&gt;=0, "Above Budget", "Below Budget")</f>
        <v>Above Budget</v>
      </c>
      <c r="Y681" s="5">
        <f>IFERROR(Table1[[#This Row],[Gross_Margin]]/Table1[[#This Row],[Actual_Sales]],0)</f>
        <v>0.62352941176470589</v>
      </c>
      <c r="Z681" s="5">
        <f>Table1[[#This Row],[Actual_Profit]]/Table1[[#This Row],[Actual_Sales]]</f>
        <v>0.4</v>
      </c>
      <c r="AA681">
        <v>19</v>
      </c>
      <c r="AB681" s="5">
        <f>IFERROR(Table1[[#This Row],[Expenses]]/Table1[[#This Row],[Actual_Sales]],0)</f>
        <v>0.22352941176470589</v>
      </c>
      <c r="AC681">
        <v>8</v>
      </c>
      <c r="AD681">
        <v>482</v>
      </c>
      <c r="AE681" s="5">
        <f>IFERROR(Table1[[#This Row],[Inventory]]/Table1[[#This Row],[Actual_Sales]],0)</f>
        <v>5.6705882352941179</v>
      </c>
    </row>
    <row r="682" spans="1:31" x14ac:dyDescent="0.25">
      <c r="A682">
        <v>2392</v>
      </c>
      <c r="B682">
        <v>580</v>
      </c>
      <c r="C682">
        <v>3</v>
      </c>
      <c r="D682" s="2">
        <v>40575</v>
      </c>
      <c r="E682">
        <v>85</v>
      </c>
      <c r="F682">
        <v>100</v>
      </c>
      <c r="G682">
        <f>Table1[[#This Row],[Actual_Sales]]-Table1[[#This Row],[Budget_Sales]]</f>
        <v>-15</v>
      </c>
      <c r="H682" s="5">
        <f>IF(
Table1[[#This Row],[Budget_Sales]]=0,
"",
IF(
Table1[[#This Row],[Budget_Sales]]&gt;0,
(Table1[[#This Row],[Actual_Sales]]-Table1[[#This Row],[Budget_Sales]])/Table1[[#This Row],[Budget_Sales]],
(Table1[[#This Row],[Actual_Sales]]-Table1[[#This Row],[Budget_Sales]])/ABS(Table1[[#This Row],[Budget_Sales]])
)
)</f>
        <v>-0.15</v>
      </c>
      <c r="I682" s="5" t="str">
        <f>IF(Table1[[#This Row],[Sales_Var]]&gt;=0,"Above Budget","Below Budget")</f>
        <v>Below Budget</v>
      </c>
      <c r="J682">
        <f>Table1[[#This Row],[Actual_Sales]]-(Table1[[#This Row],[COGS]]+Table1[[#This Row],[Expenses]])</f>
        <v>34</v>
      </c>
      <c r="K682">
        <v>50</v>
      </c>
      <c r="L682">
        <f>Table1[[#This Row],[Actual_Profit]]-Table1[[#This Row],[Budget_Profit]]</f>
        <v>-16</v>
      </c>
      <c r="M682" s="5">
        <f>IF(
Table1[[#This Row],[Budget_Profit]]=0,
"",
IF(
Table1[[#This Row],[Budget_Profit]]&gt;0,
(Table1[[#This Row],[Actual_Profit]]-Table1[[#This Row],[Budget_Profit]])/Table1[[#This Row],[Budget_Profit]],
(Table1[[#This Row],[Actual_Profit]]-Table1[[#This Row],[Budget_Profit]])/ABS(Table1[[#This Row],[Budget_Profit]])
)
)</f>
        <v>-0.32</v>
      </c>
      <c r="N682" s="5" t="str">
        <f>IF(Table1[[#This Row],[Profit_Var]]&gt;=0, "Above Budget", "Below Budget")</f>
        <v>Below Budget</v>
      </c>
      <c r="O682">
        <v>32</v>
      </c>
      <c r="P682">
        <v>40</v>
      </c>
      <c r="Q682">
        <f>Table1[[#This Row],[COGS]]-Table1[[#This Row],[Budget_COGS]]</f>
        <v>-8</v>
      </c>
      <c r="R682" s="5">
        <f>IF(
Table1[[#This Row],[Budget_COGS]]=0,
"",
IF(
Table1[[#This Row],[Budget_COGS]]&gt;0,
(Table1[[#This Row],[Budget_COGS]]-Table1[[#This Row],[COGS]]) / Table1[[#This Row],[Budget_COGS]],
(Table1[[#This Row],[Budget_COGS]]-Table1[[#This Row],[COGS]]) / ABS(Table1[[#This Row],[Budget_COGS]])
)
)</f>
        <v>0.2</v>
      </c>
      <c r="S682" s="5" t="str">
        <f>IF(Table1[[#This Row],[COGS _Var]]&gt;=0, "Above Budget", "Below Budget")</f>
        <v>Below Budget</v>
      </c>
      <c r="T682">
        <f>Table1[[#This Row],[Actual_Sales]]-Table1[[#This Row],[COGS]]</f>
        <v>53</v>
      </c>
      <c r="U682">
        <v>60</v>
      </c>
      <c r="V682">
        <f>Table1[[#This Row],[Gross_Margin]]-Table1[[#This Row],[Budget_Margin]]</f>
        <v>-7</v>
      </c>
      <c r="W682" s="5">
        <f>IF(
Table1[[#This Row],[Budget_Margin]]=0,
"",
IF(
Table1[[#This Row],[Budget_Margin]]&gt;0,
(Table1[[#This Row],[Gross_Margin]]-Table1[[#This Row],[Budget_Margin]]) / Table1[[#This Row],[Budget_Margin]],
(Table1[[#This Row],[Gross_Margin]]-Table1[[#This Row],[Budget_Margin]]) / ABS(Table1[[#This Row],[Budget_Margin]])
)
)</f>
        <v>-0.11666666666666667</v>
      </c>
      <c r="X682" s="5" t="str">
        <f>IF(Table1[[#This Row],[Margin_Var]]&gt;=0, "Above Budget", "Below Budget")</f>
        <v>Below Budget</v>
      </c>
      <c r="Y682" s="5">
        <f>IFERROR(Table1[[#This Row],[Gross_Margin]]/Table1[[#This Row],[Actual_Sales]],0)</f>
        <v>0.62352941176470589</v>
      </c>
      <c r="Z682" s="5">
        <f>Table1[[#This Row],[Actual_Profit]]/Table1[[#This Row],[Actual_Sales]]</f>
        <v>0.4</v>
      </c>
      <c r="AA682">
        <v>19</v>
      </c>
      <c r="AB682" s="5">
        <f>IFERROR(Table1[[#This Row],[Expenses]]/Table1[[#This Row],[Actual_Sales]],0)</f>
        <v>0.22352941176470589</v>
      </c>
      <c r="AC682">
        <v>8</v>
      </c>
      <c r="AD682">
        <v>817</v>
      </c>
      <c r="AE682" s="5">
        <f>IFERROR(Table1[[#This Row],[Inventory]]/Table1[[#This Row],[Actual_Sales]],0)</f>
        <v>9.6117647058823525</v>
      </c>
    </row>
    <row r="683" spans="1:31" x14ac:dyDescent="0.25">
      <c r="A683">
        <v>2362</v>
      </c>
      <c r="B683">
        <v>504</v>
      </c>
      <c r="C683">
        <v>2</v>
      </c>
      <c r="D683" s="2">
        <v>40575</v>
      </c>
      <c r="E683">
        <v>100</v>
      </c>
      <c r="F683">
        <v>110</v>
      </c>
      <c r="G683">
        <f>Table1[[#This Row],[Actual_Sales]]-Table1[[#This Row],[Budget_Sales]]</f>
        <v>-10</v>
      </c>
      <c r="H683" s="5">
        <f>IF(
Table1[[#This Row],[Budget_Sales]]=0,
"",
IF(
Table1[[#This Row],[Budget_Sales]]&gt;0,
(Table1[[#This Row],[Actual_Sales]]-Table1[[#This Row],[Budget_Sales]])/Table1[[#This Row],[Budget_Sales]],
(Table1[[#This Row],[Actual_Sales]]-Table1[[#This Row],[Budget_Sales]])/ABS(Table1[[#This Row],[Budget_Sales]])
)
)</f>
        <v>-9.0909090909090912E-2</v>
      </c>
      <c r="I683" s="5" t="str">
        <f>IF(Table1[[#This Row],[Sales_Var]]&gt;=0,"Above Budget","Below Budget")</f>
        <v>Below Budget</v>
      </c>
      <c r="J683">
        <f>Table1[[#This Row],[Actual_Sales]]-(Table1[[#This Row],[COGS]]+Table1[[#This Row],[Expenses]])</f>
        <v>40</v>
      </c>
      <c r="K683">
        <v>60</v>
      </c>
      <c r="L683">
        <f>Table1[[#This Row],[Actual_Profit]]-Table1[[#This Row],[Budget_Profit]]</f>
        <v>-20</v>
      </c>
      <c r="M683" s="5">
        <f>IF(
Table1[[#This Row],[Budget_Profit]]=0,
"",
IF(
Table1[[#This Row],[Budget_Profit]]&gt;0,
(Table1[[#This Row],[Actual_Profit]]-Table1[[#This Row],[Budget_Profit]])/Table1[[#This Row],[Budget_Profit]],
(Table1[[#This Row],[Actual_Profit]]-Table1[[#This Row],[Budget_Profit]])/ABS(Table1[[#This Row],[Budget_Profit]])
)
)</f>
        <v>-0.33333333333333331</v>
      </c>
      <c r="N683" s="5" t="str">
        <f>IF(Table1[[#This Row],[Profit_Var]]&gt;=0, "Above Budget", "Below Budget")</f>
        <v>Below Budget</v>
      </c>
      <c r="O683">
        <v>38</v>
      </c>
      <c r="P683">
        <v>40</v>
      </c>
      <c r="Q683">
        <f>Table1[[#This Row],[COGS]]-Table1[[#This Row],[Budget_COGS]]</f>
        <v>-2</v>
      </c>
      <c r="R683" s="5">
        <f>IF(
Table1[[#This Row],[Budget_COGS]]=0,
"",
IF(
Table1[[#This Row],[Budget_COGS]]&gt;0,
(Table1[[#This Row],[Budget_COGS]]-Table1[[#This Row],[COGS]]) / Table1[[#This Row],[Budget_COGS]],
(Table1[[#This Row],[Budget_COGS]]-Table1[[#This Row],[COGS]]) / ABS(Table1[[#This Row],[Budget_COGS]])
)
)</f>
        <v>0.05</v>
      </c>
      <c r="S683" s="5" t="str">
        <f>IF(Table1[[#This Row],[COGS _Var]]&gt;=0, "Above Budget", "Below Budget")</f>
        <v>Below Budget</v>
      </c>
      <c r="T683">
        <f>Table1[[#This Row],[Actual_Sales]]-Table1[[#This Row],[COGS]]</f>
        <v>62</v>
      </c>
      <c r="U683">
        <v>70</v>
      </c>
      <c r="V683">
        <f>Table1[[#This Row],[Gross_Margin]]-Table1[[#This Row],[Budget_Margin]]</f>
        <v>-8</v>
      </c>
      <c r="W683" s="5">
        <f>IF(
Table1[[#This Row],[Budget_Margin]]=0,
"",
IF(
Table1[[#This Row],[Budget_Margin]]&gt;0,
(Table1[[#This Row],[Gross_Margin]]-Table1[[#This Row],[Budget_Margin]]) / Table1[[#This Row],[Budget_Margin]],
(Table1[[#This Row],[Gross_Margin]]-Table1[[#This Row],[Budget_Margin]]) / ABS(Table1[[#This Row],[Budget_Margin]])
)
)</f>
        <v>-0.11428571428571428</v>
      </c>
      <c r="X683" s="5" t="str">
        <f>IF(Table1[[#This Row],[Margin_Var]]&gt;=0, "Above Budget", "Below Budget")</f>
        <v>Below Budget</v>
      </c>
      <c r="Y683" s="5">
        <f>IFERROR(Table1[[#This Row],[Gross_Margin]]/Table1[[#This Row],[Actual_Sales]],0)</f>
        <v>0.62</v>
      </c>
      <c r="Z683" s="5">
        <f>Table1[[#This Row],[Actual_Profit]]/Table1[[#This Row],[Actual_Sales]]</f>
        <v>0.4</v>
      </c>
      <c r="AA683">
        <v>22</v>
      </c>
      <c r="AB683" s="5">
        <f>IFERROR(Table1[[#This Row],[Expenses]]/Table1[[#This Row],[Actual_Sales]],0)</f>
        <v>0.22</v>
      </c>
      <c r="AC683">
        <v>10</v>
      </c>
      <c r="AD683">
        <v>772</v>
      </c>
      <c r="AE683" s="5">
        <f>IFERROR(Table1[[#This Row],[Inventory]]/Table1[[#This Row],[Actual_Sales]],0)</f>
        <v>7.72</v>
      </c>
    </row>
    <row r="684" spans="1:31" x14ac:dyDescent="0.25">
      <c r="A684">
        <v>2373</v>
      </c>
      <c r="B684">
        <v>509</v>
      </c>
      <c r="C684">
        <v>9</v>
      </c>
      <c r="D684" s="2">
        <v>40575</v>
      </c>
      <c r="E684">
        <v>100</v>
      </c>
      <c r="F684">
        <v>80</v>
      </c>
      <c r="G684">
        <f>Table1[[#This Row],[Actual_Sales]]-Table1[[#This Row],[Budget_Sales]]</f>
        <v>20</v>
      </c>
      <c r="H684" s="5">
        <f>IF(
Table1[[#This Row],[Budget_Sales]]=0,
"",
IF(
Table1[[#This Row],[Budget_Sales]]&gt;0,
(Table1[[#This Row],[Actual_Sales]]-Table1[[#This Row],[Budget_Sales]])/Table1[[#This Row],[Budget_Sales]],
(Table1[[#This Row],[Actual_Sales]]-Table1[[#This Row],[Budget_Sales]])/ABS(Table1[[#This Row],[Budget_Sales]])
)
)</f>
        <v>0.25</v>
      </c>
      <c r="I684" s="5" t="str">
        <f>IF(Table1[[#This Row],[Sales_Var]]&gt;=0,"Above Budget","Below Budget")</f>
        <v>Above Budget</v>
      </c>
      <c r="J684">
        <f>Table1[[#This Row],[Actual_Sales]]-(Table1[[#This Row],[COGS]]+Table1[[#This Row],[Expenses]])</f>
        <v>40</v>
      </c>
      <c r="K684">
        <v>50</v>
      </c>
      <c r="L684">
        <f>Table1[[#This Row],[Actual_Profit]]-Table1[[#This Row],[Budget_Profit]]</f>
        <v>-10</v>
      </c>
      <c r="M684" s="5">
        <f>IF(
Table1[[#This Row],[Budget_Profit]]=0,
"",
IF(
Table1[[#This Row],[Budget_Profit]]&gt;0,
(Table1[[#This Row],[Actual_Profit]]-Table1[[#This Row],[Budget_Profit]])/Table1[[#This Row],[Budget_Profit]],
(Table1[[#This Row],[Actual_Profit]]-Table1[[#This Row],[Budget_Profit]])/ABS(Table1[[#This Row],[Budget_Profit]])
)
)</f>
        <v>-0.2</v>
      </c>
      <c r="N684" s="5" t="str">
        <f>IF(Table1[[#This Row],[Profit_Var]]&gt;=0, "Above Budget", "Below Budget")</f>
        <v>Below Budget</v>
      </c>
      <c r="O684">
        <v>38</v>
      </c>
      <c r="P684">
        <v>30</v>
      </c>
      <c r="Q684">
        <f>Table1[[#This Row],[COGS]]-Table1[[#This Row],[Budget_COGS]]</f>
        <v>8</v>
      </c>
      <c r="R684" s="5">
        <f>IF(
Table1[[#This Row],[Budget_COGS]]=0,
"",
IF(
Table1[[#This Row],[Budget_COGS]]&gt;0,
(Table1[[#This Row],[Budget_COGS]]-Table1[[#This Row],[COGS]]) / Table1[[#This Row],[Budget_COGS]],
(Table1[[#This Row],[Budget_COGS]]-Table1[[#This Row],[COGS]]) / ABS(Table1[[#This Row],[Budget_COGS]])
)
)</f>
        <v>-0.26666666666666666</v>
      </c>
      <c r="S684" s="5" t="str">
        <f>IF(Table1[[#This Row],[COGS _Var]]&gt;=0, "Above Budget", "Below Budget")</f>
        <v>Above Budget</v>
      </c>
      <c r="T684">
        <f>Table1[[#This Row],[Actual_Sales]]-Table1[[#This Row],[COGS]]</f>
        <v>62</v>
      </c>
      <c r="U684">
        <v>50</v>
      </c>
      <c r="V684">
        <f>Table1[[#This Row],[Gross_Margin]]-Table1[[#This Row],[Budget_Margin]]</f>
        <v>12</v>
      </c>
      <c r="W684" s="5">
        <f>IF(
Table1[[#This Row],[Budget_Margin]]=0,
"",
IF(
Table1[[#This Row],[Budget_Margin]]&gt;0,
(Table1[[#This Row],[Gross_Margin]]-Table1[[#This Row],[Budget_Margin]]) / Table1[[#This Row],[Budget_Margin]],
(Table1[[#This Row],[Gross_Margin]]-Table1[[#This Row],[Budget_Margin]]) / ABS(Table1[[#This Row],[Budget_Margin]])
)
)</f>
        <v>0.24</v>
      </c>
      <c r="X684" s="5" t="str">
        <f>IF(Table1[[#This Row],[Margin_Var]]&gt;=0, "Above Budget", "Below Budget")</f>
        <v>Above Budget</v>
      </c>
      <c r="Y684" s="5">
        <f>IFERROR(Table1[[#This Row],[Gross_Margin]]/Table1[[#This Row],[Actual_Sales]],0)</f>
        <v>0.62</v>
      </c>
      <c r="Z684" s="5">
        <f>Table1[[#This Row],[Actual_Profit]]/Table1[[#This Row],[Actual_Sales]]</f>
        <v>0.4</v>
      </c>
      <c r="AA684">
        <v>22</v>
      </c>
      <c r="AB684" s="5">
        <f>IFERROR(Table1[[#This Row],[Expenses]]/Table1[[#This Row],[Actual_Sales]],0)</f>
        <v>0.22</v>
      </c>
      <c r="AC684">
        <v>10</v>
      </c>
      <c r="AD684">
        <v>772</v>
      </c>
      <c r="AE684" s="5">
        <f>IFERROR(Table1[[#This Row],[Inventory]]/Table1[[#This Row],[Actual_Sales]],0)</f>
        <v>7.72</v>
      </c>
    </row>
    <row r="685" spans="1:31" x14ac:dyDescent="0.25">
      <c r="A685">
        <v>744</v>
      </c>
      <c r="B685">
        <v>318</v>
      </c>
      <c r="C685">
        <v>3</v>
      </c>
      <c r="D685" s="2">
        <v>40299</v>
      </c>
      <c r="E685">
        <v>130</v>
      </c>
      <c r="F685">
        <v>160</v>
      </c>
      <c r="G685">
        <f>Table1[[#This Row],[Actual_Sales]]-Table1[[#This Row],[Budget_Sales]]</f>
        <v>-30</v>
      </c>
      <c r="H685" s="5">
        <f>IF(
Table1[[#This Row],[Budget_Sales]]=0,
"",
IF(
Table1[[#This Row],[Budget_Sales]]&gt;0,
(Table1[[#This Row],[Actual_Sales]]-Table1[[#This Row],[Budget_Sales]])/Table1[[#This Row],[Budget_Sales]],
(Table1[[#This Row],[Actual_Sales]]-Table1[[#This Row],[Budget_Sales]])/ABS(Table1[[#This Row],[Budget_Sales]])
)
)</f>
        <v>-0.1875</v>
      </c>
      <c r="I685" s="5" t="str">
        <f>IF(Table1[[#This Row],[Sales_Var]]&gt;=0,"Above Budget","Below Budget")</f>
        <v>Below Budget</v>
      </c>
      <c r="J685">
        <f>Table1[[#This Row],[Actual_Sales]]-(Table1[[#This Row],[COGS]]+Table1[[#This Row],[Expenses]])</f>
        <v>52</v>
      </c>
      <c r="K685">
        <v>80</v>
      </c>
      <c r="L685">
        <f>Table1[[#This Row],[Actual_Profit]]-Table1[[#This Row],[Budget_Profit]]</f>
        <v>-28</v>
      </c>
      <c r="M685" s="5">
        <f>IF(
Table1[[#This Row],[Budget_Profit]]=0,
"",
IF(
Table1[[#This Row],[Budget_Profit]]&gt;0,
(Table1[[#This Row],[Actual_Profit]]-Table1[[#This Row],[Budget_Profit]])/Table1[[#This Row],[Budget_Profit]],
(Table1[[#This Row],[Actual_Profit]]-Table1[[#This Row],[Budget_Profit]])/ABS(Table1[[#This Row],[Budget_Profit]])
)
)</f>
        <v>-0.35</v>
      </c>
      <c r="N685" s="5" t="str">
        <f>IF(Table1[[#This Row],[Profit_Var]]&gt;=0, "Above Budget", "Below Budget")</f>
        <v>Below Budget</v>
      </c>
      <c r="O685">
        <v>53</v>
      </c>
      <c r="P685">
        <v>60</v>
      </c>
      <c r="Q685">
        <f>Table1[[#This Row],[COGS]]-Table1[[#This Row],[Budget_COGS]]</f>
        <v>-7</v>
      </c>
      <c r="R685" s="5">
        <f>IF(
Table1[[#This Row],[Budget_COGS]]=0,
"",
IF(
Table1[[#This Row],[Budget_COGS]]&gt;0,
(Table1[[#This Row],[Budget_COGS]]-Table1[[#This Row],[COGS]]) / Table1[[#This Row],[Budget_COGS]],
(Table1[[#This Row],[Budget_COGS]]-Table1[[#This Row],[COGS]]) / ABS(Table1[[#This Row],[Budget_COGS]])
)
)</f>
        <v>0.11666666666666667</v>
      </c>
      <c r="S685" s="5" t="str">
        <f>IF(Table1[[#This Row],[COGS _Var]]&gt;=0, "Above Budget", "Below Budget")</f>
        <v>Below Budget</v>
      </c>
      <c r="T685">
        <f>Table1[[#This Row],[Actual_Sales]]-Table1[[#This Row],[COGS]]</f>
        <v>77</v>
      </c>
      <c r="U685">
        <v>100</v>
      </c>
      <c r="V685">
        <f>Table1[[#This Row],[Gross_Margin]]-Table1[[#This Row],[Budget_Margin]]</f>
        <v>-23</v>
      </c>
      <c r="W685" s="5">
        <f>IF(
Table1[[#This Row],[Budget_Margin]]=0,
"",
IF(
Table1[[#This Row],[Budget_Margin]]&gt;0,
(Table1[[#This Row],[Gross_Margin]]-Table1[[#This Row],[Budget_Margin]]) / Table1[[#This Row],[Budget_Margin]],
(Table1[[#This Row],[Gross_Margin]]-Table1[[#This Row],[Budget_Margin]]) / ABS(Table1[[#This Row],[Budget_Margin]])
)
)</f>
        <v>-0.23</v>
      </c>
      <c r="X685" s="5" t="str">
        <f>IF(Table1[[#This Row],[Margin_Var]]&gt;=0, "Above Budget", "Below Budget")</f>
        <v>Below Budget</v>
      </c>
      <c r="Y685" s="5">
        <f>IFERROR(Table1[[#This Row],[Gross_Margin]]/Table1[[#This Row],[Actual_Sales]],0)</f>
        <v>0.59230769230769231</v>
      </c>
      <c r="Z685" s="5">
        <f>Table1[[#This Row],[Actual_Profit]]/Table1[[#This Row],[Actual_Sales]]</f>
        <v>0.4</v>
      </c>
      <c r="AA685">
        <v>25</v>
      </c>
      <c r="AB685" s="5">
        <f>IFERROR(Table1[[#This Row],[Expenses]]/Table1[[#This Row],[Actual_Sales]],0)</f>
        <v>0.19230769230769232</v>
      </c>
      <c r="AC685">
        <v>14</v>
      </c>
      <c r="AD685">
        <v>803</v>
      </c>
      <c r="AE685" s="5">
        <f>IFERROR(Table1[[#This Row],[Inventory]]/Table1[[#This Row],[Actual_Sales]],0)</f>
        <v>6.1769230769230772</v>
      </c>
    </row>
    <row r="686" spans="1:31" x14ac:dyDescent="0.25">
      <c r="A686">
        <v>721</v>
      </c>
      <c r="B686">
        <v>239</v>
      </c>
      <c r="C686">
        <v>13</v>
      </c>
      <c r="D686" s="2">
        <v>40299</v>
      </c>
      <c r="E686">
        <v>130</v>
      </c>
      <c r="F686">
        <v>140</v>
      </c>
      <c r="G686">
        <f>Table1[[#This Row],[Actual_Sales]]-Table1[[#This Row],[Budget_Sales]]</f>
        <v>-10</v>
      </c>
      <c r="H686" s="5">
        <f>IF(
Table1[[#This Row],[Budget_Sales]]=0,
"",
IF(
Table1[[#This Row],[Budget_Sales]]&gt;0,
(Table1[[#This Row],[Actual_Sales]]-Table1[[#This Row],[Budget_Sales]])/Table1[[#This Row],[Budget_Sales]],
(Table1[[#This Row],[Actual_Sales]]-Table1[[#This Row],[Budget_Sales]])/ABS(Table1[[#This Row],[Budget_Sales]])
)
)</f>
        <v>-7.1428571428571425E-2</v>
      </c>
      <c r="I686" s="5" t="str">
        <f>IF(Table1[[#This Row],[Sales_Var]]&gt;=0,"Above Budget","Below Budget")</f>
        <v>Below Budget</v>
      </c>
      <c r="J686">
        <f>Table1[[#This Row],[Actual_Sales]]-(Table1[[#This Row],[COGS]]+Table1[[#This Row],[Expenses]])</f>
        <v>52</v>
      </c>
      <c r="K686">
        <v>70</v>
      </c>
      <c r="L686">
        <f>Table1[[#This Row],[Actual_Profit]]-Table1[[#This Row],[Budget_Profit]]</f>
        <v>-18</v>
      </c>
      <c r="M686" s="5">
        <f>IF(
Table1[[#This Row],[Budget_Profit]]=0,
"",
IF(
Table1[[#This Row],[Budget_Profit]]&gt;0,
(Table1[[#This Row],[Actual_Profit]]-Table1[[#This Row],[Budget_Profit]])/Table1[[#This Row],[Budget_Profit]],
(Table1[[#This Row],[Actual_Profit]]-Table1[[#This Row],[Budget_Profit]])/ABS(Table1[[#This Row],[Budget_Profit]])
)
)</f>
        <v>-0.25714285714285712</v>
      </c>
      <c r="N686" s="5" t="str">
        <f>IF(Table1[[#This Row],[Profit_Var]]&gt;=0, "Above Budget", "Below Budget")</f>
        <v>Below Budget</v>
      </c>
      <c r="O686">
        <v>53</v>
      </c>
      <c r="P686">
        <v>50</v>
      </c>
      <c r="Q686">
        <f>Table1[[#This Row],[COGS]]-Table1[[#This Row],[Budget_COGS]]</f>
        <v>3</v>
      </c>
      <c r="R686" s="5">
        <f>IF(
Table1[[#This Row],[Budget_COGS]]=0,
"",
IF(
Table1[[#This Row],[Budget_COGS]]&gt;0,
(Table1[[#This Row],[Budget_COGS]]-Table1[[#This Row],[COGS]]) / Table1[[#This Row],[Budget_COGS]],
(Table1[[#This Row],[Budget_COGS]]-Table1[[#This Row],[COGS]]) / ABS(Table1[[#This Row],[Budget_COGS]])
)
)</f>
        <v>-0.06</v>
      </c>
      <c r="S686" s="5" t="str">
        <f>IF(Table1[[#This Row],[COGS _Var]]&gt;=0, "Above Budget", "Below Budget")</f>
        <v>Above Budget</v>
      </c>
      <c r="T686">
        <f>Table1[[#This Row],[Actual_Sales]]-Table1[[#This Row],[COGS]]</f>
        <v>77</v>
      </c>
      <c r="U686">
        <v>90</v>
      </c>
      <c r="V686">
        <f>Table1[[#This Row],[Gross_Margin]]-Table1[[#This Row],[Budget_Margin]]</f>
        <v>-13</v>
      </c>
      <c r="W686" s="5">
        <f>IF(
Table1[[#This Row],[Budget_Margin]]=0,
"",
IF(
Table1[[#This Row],[Budget_Margin]]&gt;0,
(Table1[[#This Row],[Gross_Margin]]-Table1[[#This Row],[Budget_Margin]]) / Table1[[#This Row],[Budget_Margin]],
(Table1[[#This Row],[Gross_Margin]]-Table1[[#This Row],[Budget_Margin]]) / ABS(Table1[[#This Row],[Budget_Margin]])
)
)</f>
        <v>-0.14444444444444443</v>
      </c>
      <c r="X686" s="5" t="str">
        <f>IF(Table1[[#This Row],[Margin_Var]]&gt;=0, "Above Budget", "Below Budget")</f>
        <v>Below Budget</v>
      </c>
      <c r="Y686" s="5">
        <f>IFERROR(Table1[[#This Row],[Gross_Margin]]/Table1[[#This Row],[Actual_Sales]],0)</f>
        <v>0.59230769230769231</v>
      </c>
      <c r="Z686" s="5">
        <f>Table1[[#This Row],[Actual_Profit]]/Table1[[#This Row],[Actual_Sales]]</f>
        <v>0.4</v>
      </c>
      <c r="AA686">
        <v>25</v>
      </c>
      <c r="AB686" s="5">
        <f>IFERROR(Table1[[#This Row],[Expenses]]/Table1[[#This Row],[Actual_Sales]],0)</f>
        <v>0.19230769230769232</v>
      </c>
      <c r="AC686">
        <v>14</v>
      </c>
      <c r="AD686">
        <v>803</v>
      </c>
      <c r="AE686" s="5">
        <f>IFERROR(Table1[[#This Row],[Inventory]]/Table1[[#This Row],[Actual_Sales]],0)</f>
        <v>6.1769230769230772</v>
      </c>
    </row>
    <row r="687" spans="1:31" x14ac:dyDescent="0.25">
      <c r="A687">
        <v>2943</v>
      </c>
      <c r="B687">
        <v>646</v>
      </c>
      <c r="C687">
        <v>2</v>
      </c>
      <c r="D687" s="2">
        <v>40664</v>
      </c>
      <c r="E687">
        <v>749</v>
      </c>
      <c r="F687">
        <v>710</v>
      </c>
      <c r="G687">
        <f>Table1[[#This Row],[Actual_Sales]]-Table1[[#This Row],[Budget_Sales]]</f>
        <v>39</v>
      </c>
      <c r="H687" s="5">
        <f>IF(
Table1[[#This Row],[Budget_Sales]]=0,
"",
IF(
Table1[[#This Row],[Budget_Sales]]&gt;0,
(Table1[[#This Row],[Actual_Sales]]-Table1[[#This Row],[Budget_Sales]])/Table1[[#This Row],[Budget_Sales]],
(Table1[[#This Row],[Actual_Sales]]-Table1[[#This Row],[Budget_Sales]])/ABS(Table1[[#This Row],[Budget_Sales]])
)
)</f>
        <v>5.4929577464788736E-2</v>
      </c>
      <c r="I687" s="5" t="str">
        <f>IF(Table1[[#This Row],[Sales_Var]]&gt;=0,"Above Budget","Below Budget")</f>
        <v>Above Budget</v>
      </c>
      <c r="J687">
        <f>Table1[[#This Row],[Actual_Sales]]-(Table1[[#This Row],[COGS]]+Table1[[#This Row],[Expenses]])</f>
        <v>299</v>
      </c>
      <c r="K687">
        <v>300</v>
      </c>
      <c r="L687">
        <f>Table1[[#This Row],[Actual_Profit]]-Table1[[#This Row],[Budget_Profit]]</f>
        <v>-1</v>
      </c>
      <c r="M687" s="5">
        <f>IF(
Table1[[#This Row],[Budget_Profit]]=0,
"",
IF(
Table1[[#This Row],[Budget_Profit]]&gt;0,
(Table1[[#This Row],[Actual_Profit]]-Table1[[#This Row],[Budget_Profit]])/Table1[[#This Row],[Budget_Profit]],
(Table1[[#This Row],[Actual_Profit]]-Table1[[#This Row],[Budget_Profit]])/ABS(Table1[[#This Row],[Budget_Profit]])
)
)</f>
        <v>-3.3333333333333335E-3</v>
      </c>
      <c r="N687" s="5" t="str">
        <f>IF(Table1[[#This Row],[Profit_Var]]&gt;=0, "Above Budget", "Below Budget")</f>
        <v>Below Budget</v>
      </c>
      <c r="O687">
        <v>302</v>
      </c>
      <c r="P687">
        <v>280</v>
      </c>
      <c r="Q687">
        <f>Table1[[#This Row],[COGS]]-Table1[[#This Row],[Budget_COGS]]</f>
        <v>22</v>
      </c>
      <c r="R687" s="5">
        <f>IF(
Table1[[#This Row],[Budget_COGS]]=0,
"",
IF(
Table1[[#This Row],[Budget_COGS]]&gt;0,
(Table1[[#This Row],[Budget_COGS]]-Table1[[#This Row],[COGS]]) / Table1[[#This Row],[Budget_COGS]],
(Table1[[#This Row],[Budget_COGS]]-Table1[[#This Row],[COGS]]) / ABS(Table1[[#This Row],[Budget_COGS]])
)
)</f>
        <v>-7.857142857142857E-2</v>
      </c>
      <c r="S687" s="5" t="str">
        <f>IF(Table1[[#This Row],[COGS _Var]]&gt;=0, "Above Budget", "Below Budget")</f>
        <v>Above Budget</v>
      </c>
      <c r="T687">
        <f>Table1[[#This Row],[Actual_Sales]]-Table1[[#This Row],[COGS]]</f>
        <v>447</v>
      </c>
      <c r="U687">
        <v>430</v>
      </c>
      <c r="V687">
        <f>Table1[[#This Row],[Gross_Margin]]-Table1[[#This Row],[Budget_Margin]]</f>
        <v>17</v>
      </c>
      <c r="W687" s="5">
        <f>IF(
Table1[[#This Row],[Budget_Margin]]=0,
"",
IF(
Table1[[#This Row],[Budget_Margin]]&gt;0,
(Table1[[#This Row],[Gross_Margin]]-Table1[[#This Row],[Budget_Margin]]) / Table1[[#This Row],[Budget_Margin]],
(Table1[[#This Row],[Gross_Margin]]-Table1[[#This Row],[Budget_Margin]]) / ABS(Table1[[#This Row],[Budget_Margin]])
)
)</f>
        <v>3.9534883720930232E-2</v>
      </c>
      <c r="X687" s="5" t="str">
        <f>IF(Table1[[#This Row],[Margin_Var]]&gt;=0, "Above Budget", "Below Budget")</f>
        <v>Above Budget</v>
      </c>
      <c r="Y687" s="5">
        <f>IFERROR(Table1[[#This Row],[Gross_Margin]]/Table1[[#This Row],[Actual_Sales]],0)</f>
        <v>0.59679572763684918</v>
      </c>
      <c r="Z687" s="5">
        <f>Table1[[#This Row],[Actual_Profit]]/Table1[[#This Row],[Actual_Sales]]</f>
        <v>0.3991989319092123</v>
      </c>
      <c r="AA687">
        <v>148</v>
      </c>
      <c r="AB687" s="5">
        <f>IFERROR(Table1[[#This Row],[Expenses]]/Table1[[#This Row],[Actual_Sales]],0)</f>
        <v>0.19759679572763686</v>
      </c>
      <c r="AC687">
        <v>105</v>
      </c>
      <c r="AD687">
        <v>2250</v>
      </c>
      <c r="AE687" s="5">
        <f>IFERROR(Table1[[#This Row],[Inventory]]/Table1[[#This Row],[Actual_Sales]],0)</f>
        <v>3.0040053404539386</v>
      </c>
    </row>
    <row r="688" spans="1:31" x14ac:dyDescent="0.25">
      <c r="A688">
        <v>2953</v>
      </c>
      <c r="B688">
        <v>707</v>
      </c>
      <c r="C688">
        <v>2</v>
      </c>
      <c r="D688" s="2">
        <v>40664</v>
      </c>
      <c r="E688">
        <v>749</v>
      </c>
      <c r="F688">
        <v>940</v>
      </c>
      <c r="G688">
        <f>Table1[[#This Row],[Actual_Sales]]-Table1[[#This Row],[Budget_Sales]]</f>
        <v>-191</v>
      </c>
      <c r="H688" s="5">
        <f>IF(
Table1[[#This Row],[Budget_Sales]]=0,
"",
IF(
Table1[[#This Row],[Budget_Sales]]&gt;0,
(Table1[[#This Row],[Actual_Sales]]-Table1[[#This Row],[Budget_Sales]])/Table1[[#This Row],[Budget_Sales]],
(Table1[[#This Row],[Actual_Sales]]-Table1[[#This Row],[Budget_Sales]])/ABS(Table1[[#This Row],[Budget_Sales]])
)
)</f>
        <v>-0.20319148936170212</v>
      </c>
      <c r="I688" s="5" t="str">
        <f>IF(Table1[[#This Row],[Sales_Var]]&gt;=0,"Above Budget","Below Budget")</f>
        <v>Below Budget</v>
      </c>
      <c r="J688">
        <f>Table1[[#This Row],[Actual_Sales]]-(Table1[[#This Row],[COGS]]+Table1[[#This Row],[Expenses]])</f>
        <v>299</v>
      </c>
      <c r="K688">
        <v>410</v>
      </c>
      <c r="L688">
        <f>Table1[[#This Row],[Actual_Profit]]-Table1[[#This Row],[Budget_Profit]]</f>
        <v>-111</v>
      </c>
      <c r="M688" s="5">
        <f>IF(
Table1[[#This Row],[Budget_Profit]]=0,
"",
IF(
Table1[[#This Row],[Budget_Profit]]&gt;0,
(Table1[[#This Row],[Actual_Profit]]-Table1[[#This Row],[Budget_Profit]])/Table1[[#This Row],[Budget_Profit]],
(Table1[[#This Row],[Actual_Profit]]-Table1[[#This Row],[Budget_Profit]])/ABS(Table1[[#This Row],[Budget_Profit]])
)
)</f>
        <v>-0.27073170731707319</v>
      </c>
      <c r="N688" s="5" t="str">
        <f>IF(Table1[[#This Row],[Profit_Var]]&gt;=0, "Above Budget", "Below Budget")</f>
        <v>Below Budget</v>
      </c>
      <c r="O688">
        <v>302</v>
      </c>
      <c r="P688">
        <v>380</v>
      </c>
      <c r="Q688">
        <f>Table1[[#This Row],[COGS]]-Table1[[#This Row],[Budget_COGS]]</f>
        <v>-78</v>
      </c>
      <c r="R688" s="5">
        <f>IF(
Table1[[#This Row],[Budget_COGS]]=0,
"",
IF(
Table1[[#This Row],[Budget_COGS]]&gt;0,
(Table1[[#This Row],[Budget_COGS]]-Table1[[#This Row],[COGS]]) / Table1[[#This Row],[Budget_COGS]],
(Table1[[#This Row],[Budget_COGS]]-Table1[[#This Row],[COGS]]) / ABS(Table1[[#This Row],[Budget_COGS]])
)
)</f>
        <v>0.20526315789473684</v>
      </c>
      <c r="S688" s="5" t="str">
        <f>IF(Table1[[#This Row],[COGS _Var]]&gt;=0, "Above Budget", "Below Budget")</f>
        <v>Below Budget</v>
      </c>
      <c r="T688">
        <f>Table1[[#This Row],[Actual_Sales]]-Table1[[#This Row],[COGS]]</f>
        <v>447</v>
      </c>
      <c r="U688">
        <v>560</v>
      </c>
      <c r="V688">
        <f>Table1[[#This Row],[Gross_Margin]]-Table1[[#This Row],[Budget_Margin]]</f>
        <v>-113</v>
      </c>
      <c r="W688" s="5">
        <f>IF(
Table1[[#This Row],[Budget_Margin]]=0,
"",
IF(
Table1[[#This Row],[Budget_Margin]]&gt;0,
(Table1[[#This Row],[Gross_Margin]]-Table1[[#This Row],[Budget_Margin]]) / Table1[[#This Row],[Budget_Margin]],
(Table1[[#This Row],[Gross_Margin]]-Table1[[#This Row],[Budget_Margin]]) / ABS(Table1[[#This Row],[Budget_Margin]])
)
)</f>
        <v>-0.20178571428571429</v>
      </c>
      <c r="X688" s="5" t="str">
        <f>IF(Table1[[#This Row],[Margin_Var]]&gt;=0, "Above Budget", "Below Budget")</f>
        <v>Below Budget</v>
      </c>
      <c r="Y688" s="5">
        <f>IFERROR(Table1[[#This Row],[Gross_Margin]]/Table1[[#This Row],[Actual_Sales]],0)</f>
        <v>0.59679572763684918</v>
      </c>
      <c r="Z688" s="5">
        <f>Table1[[#This Row],[Actual_Profit]]/Table1[[#This Row],[Actual_Sales]]</f>
        <v>0.3991989319092123</v>
      </c>
      <c r="AA688">
        <v>148</v>
      </c>
      <c r="AB688" s="5">
        <f>IFERROR(Table1[[#This Row],[Expenses]]/Table1[[#This Row],[Actual_Sales]],0)</f>
        <v>0.19759679572763686</v>
      </c>
      <c r="AC688">
        <v>105</v>
      </c>
      <c r="AD688">
        <v>2250</v>
      </c>
      <c r="AE688" s="5">
        <f>IFERROR(Table1[[#This Row],[Inventory]]/Table1[[#This Row],[Actual_Sales]],0)</f>
        <v>3.0040053404539386</v>
      </c>
    </row>
    <row r="689" spans="1:31" x14ac:dyDescent="0.25">
      <c r="A689">
        <v>4136</v>
      </c>
      <c r="B689">
        <v>435</v>
      </c>
      <c r="C689">
        <v>5</v>
      </c>
      <c r="D689" s="2">
        <v>40878</v>
      </c>
      <c r="E689">
        <v>228</v>
      </c>
      <c r="F689">
        <v>200</v>
      </c>
      <c r="G689">
        <f>Table1[[#This Row],[Actual_Sales]]-Table1[[#This Row],[Budget_Sales]]</f>
        <v>28</v>
      </c>
      <c r="H689" s="5">
        <f>IF(
Table1[[#This Row],[Budget_Sales]]=0,
"",
IF(
Table1[[#This Row],[Budget_Sales]]&gt;0,
(Table1[[#This Row],[Actual_Sales]]-Table1[[#This Row],[Budget_Sales]])/Table1[[#This Row],[Budget_Sales]],
(Table1[[#This Row],[Actual_Sales]]-Table1[[#This Row],[Budget_Sales]])/ABS(Table1[[#This Row],[Budget_Sales]])
)
)</f>
        <v>0.14000000000000001</v>
      </c>
      <c r="I689" s="5" t="str">
        <f>IF(Table1[[#This Row],[Sales_Var]]&gt;=0,"Above Budget","Below Budget")</f>
        <v>Above Budget</v>
      </c>
      <c r="J689">
        <f>Table1[[#This Row],[Actual_Sales]]-(Table1[[#This Row],[COGS]]+Table1[[#This Row],[Expenses]])</f>
        <v>91</v>
      </c>
      <c r="K689">
        <v>70</v>
      </c>
      <c r="L689">
        <f>Table1[[#This Row],[Actual_Profit]]-Table1[[#This Row],[Budget_Profit]]</f>
        <v>21</v>
      </c>
      <c r="M689" s="5">
        <f>IF(
Table1[[#This Row],[Budget_Profit]]=0,
"",
IF(
Table1[[#This Row],[Budget_Profit]]&gt;0,
(Table1[[#This Row],[Actual_Profit]]-Table1[[#This Row],[Budget_Profit]])/Table1[[#This Row],[Budget_Profit]],
(Table1[[#This Row],[Actual_Profit]]-Table1[[#This Row],[Budget_Profit]])/ABS(Table1[[#This Row],[Budget_Profit]])
)
)</f>
        <v>0.3</v>
      </c>
      <c r="N689" s="5" t="str">
        <f>IF(Table1[[#This Row],[Profit_Var]]&gt;=0, "Above Budget", "Below Budget")</f>
        <v>Above Budget</v>
      </c>
      <c r="O689">
        <v>94</v>
      </c>
      <c r="P689">
        <v>90</v>
      </c>
      <c r="Q689">
        <f>Table1[[#This Row],[COGS]]-Table1[[#This Row],[Budget_COGS]]</f>
        <v>4</v>
      </c>
      <c r="R689" s="5">
        <f>IF(
Table1[[#This Row],[Budget_COGS]]=0,
"",
IF(
Table1[[#This Row],[Budget_COGS]]&gt;0,
(Table1[[#This Row],[Budget_COGS]]-Table1[[#This Row],[COGS]]) / Table1[[#This Row],[Budget_COGS]],
(Table1[[#This Row],[Budget_COGS]]-Table1[[#This Row],[COGS]]) / ABS(Table1[[#This Row],[Budget_COGS]])
)
)</f>
        <v>-4.4444444444444446E-2</v>
      </c>
      <c r="S689" s="5" t="str">
        <f>IF(Table1[[#This Row],[COGS _Var]]&gt;=0, "Above Budget", "Below Budget")</f>
        <v>Above Budget</v>
      </c>
      <c r="T689">
        <f>Table1[[#This Row],[Actual_Sales]]-Table1[[#This Row],[COGS]]</f>
        <v>134</v>
      </c>
      <c r="U689">
        <v>110</v>
      </c>
      <c r="V689">
        <f>Table1[[#This Row],[Gross_Margin]]-Table1[[#This Row],[Budget_Margin]]</f>
        <v>24</v>
      </c>
      <c r="W689" s="5">
        <f>IF(
Table1[[#This Row],[Budget_Margin]]=0,
"",
IF(
Table1[[#This Row],[Budget_Margin]]&gt;0,
(Table1[[#This Row],[Gross_Margin]]-Table1[[#This Row],[Budget_Margin]]) / Table1[[#This Row],[Budget_Margin]],
(Table1[[#This Row],[Gross_Margin]]-Table1[[#This Row],[Budget_Margin]]) / ABS(Table1[[#This Row],[Budget_Margin]])
)
)</f>
        <v>0.21818181818181817</v>
      </c>
      <c r="X689" s="5" t="str">
        <f>IF(Table1[[#This Row],[Margin_Var]]&gt;=0, "Above Budget", "Below Budget")</f>
        <v>Above Budget</v>
      </c>
      <c r="Y689" s="5">
        <f>IFERROR(Table1[[#This Row],[Gross_Margin]]/Table1[[#This Row],[Actual_Sales]],0)</f>
        <v>0.58771929824561409</v>
      </c>
      <c r="Z689" s="5">
        <f>Table1[[#This Row],[Actual_Profit]]/Table1[[#This Row],[Actual_Sales]]</f>
        <v>0.39912280701754388</v>
      </c>
      <c r="AA689">
        <v>43</v>
      </c>
      <c r="AB689" s="5">
        <f>IFERROR(Table1[[#This Row],[Expenses]]/Table1[[#This Row],[Actual_Sales]],0)</f>
        <v>0.18859649122807018</v>
      </c>
      <c r="AC689">
        <v>31</v>
      </c>
      <c r="AD689">
        <v>540</v>
      </c>
      <c r="AE689" s="5">
        <f>IFERROR(Table1[[#This Row],[Inventory]]/Table1[[#This Row],[Actual_Sales]],0)</f>
        <v>2.3684210526315788</v>
      </c>
    </row>
    <row r="690" spans="1:31" x14ac:dyDescent="0.25">
      <c r="A690">
        <v>4248</v>
      </c>
      <c r="B690">
        <v>985</v>
      </c>
      <c r="C690">
        <v>8</v>
      </c>
      <c r="D690" s="2">
        <v>40878</v>
      </c>
      <c r="E690">
        <v>228</v>
      </c>
      <c r="F690">
        <v>190</v>
      </c>
      <c r="G690">
        <f>Table1[[#This Row],[Actual_Sales]]-Table1[[#This Row],[Budget_Sales]]</f>
        <v>38</v>
      </c>
      <c r="H690" s="5">
        <f>IF(
Table1[[#This Row],[Budget_Sales]]=0,
"",
IF(
Table1[[#This Row],[Budget_Sales]]&gt;0,
(Table1[[#This Row],[Actual_Sales]]-Table1[[#This Row],[Budget_Sales]])/Table1[[#This Row],[Budget_Sales]],
(Table1[[#This Row],[Actual_Sales]]-Table1[[#This Row],[Budget_Sales]])/ABS(Table1[[#This Row],[Budget_Sales]])
)
)</f>
        <v>0.2</v>
      </c>
      <c r="I690" s="5" t="str">
        <f>IF(Table1[[#This Row],[Sales_Var]]&gt;=0,"Above Budget","Below Budget")</f>
        <v>Above Budget</v>
      </c>
      <c r="J690">
        <f>Table1[[#This Row],[Actual_Sales]]-(Table1[[#This Row],[COGS]]+Table1[[#This Row],[Expenses]])</f>
        <v>91</v>
      </c>
      <c r="K690">
        <v>70</v>
      </c>
      <c r="L690">
        <f>Table1[[#This Row],[Actual_Profit]]-Table1[[#This Row],[Budget_Profit]]</f>
        <v>21</v>
      </c>
      <c r="M690" s="5">
        <f>IF(
Table1[[#This Row],[Budget_Profit]]=0,
"",
IF(
Table1[[#This Row],[Budget_Profit]]&gt;0,
(Table1[[#This Row],[Actual_Profit]]-Table1[[#This Row],[Budget_Profit]])/Table1[[#This Row],[Budget_Profit]],
(Table1[[#This Row],[Actual_Profit]]-Table1[[#This Row],[Budget_Profit]])/ABS(Table1[[#This Row],[Budget_Profit]])
)
)</f>
        <v>0.3</v>
      </c>
      <c r="N690" s="5" t="str">
        <f>IF(Table1[[#This Row],[Profit_Var]]&gt;=0, "Above Budget", "Below Budget")</f>
        <v>Above Budget</v>
      </c>
      <c r="O690">
        <v>94</v>
      </c>
      <c r="P690">
        <v>80</v>
      </c>
      <c r="Q690">
        <f>Table1[[#This Row],[COGS]]-Table1[[#This Row],[Budget_COGS]]</f>
        <v>14</v>
      </c>
      <c r="R690" s="5">
        <f>IF(
Table1[[#This Row],[Budget_COGS]]=0,
"",
IF(
Table1[[#This Row],[Budget_COGS]]&gt;0,
(Table1[[#This Row],[Budget_COGS]]-Table1[[#This Row],[COGS]]) / Table1[[#This Row],[Budget_COGS]],
(Table1[[#This Row],[Budget_COGS]]-Table1[[#This Row],[COGS]]) / ABS(Table1[[#This Row],[Budget_COGS]])
)
)</f>
        <v>-0.17499999999999999</v>
      </c>
      <c r="S690" s="5" t="str">
        <f>IF(Table1[[#This Row],[COGS _Var]]&gt;=0, "Above Budget", "Below Budget")</f>
        <v>Above Budget</v>
      </c>
      <c r="T690">
        <f>Table1[[#This Row],[Actual_Sales]]-Table1[[#This Row],[COGS]]</f>
        <v>134</v>
      </c>
      <c r="U690">
        <v>110</v>
      </c>
      <c r="V690">
        <f>Table1[[#This Row],[Gross_Margin]]-Table1[[#This Row],[Budget_Margin]]</f>
        <v>24</v>
      </c>
      <c r="W690" s="5">
        <f>IF(
Table1[[#This Row],[Budget_Margin]]=0,
"",
IF(
Table1[[#This Row],[Budget_Margin]]&gt;0,
(Table1[[#This Row],[Gross_Margin]]-Table1[[#This Row],[Budget_Margin]]) / Table1[[#This Row],[Budget_Margin]],
(Table1[[#This Row],[Gross_Margin]]-Table1[[#This Row],[Budget_Margin]]) / ABS(Table1[[#This Row],[Budget_Margin]])
)
)</f>
        <v>0.21818181818181817</v>
      </c>
      <c r="X690" s="5" t="str">
        <f>IF(Table1[[#This Row],[Margin_Var]]&gt;=0, "Above Budget", "Below Budget")</f>
        <v>Above Budget</v>
      </c>
      <c r="Y690" s="5">
        <f>IFERROR(Table1[[#This Row],[Gross_Margin]]/Table1[[#This Row],[Actual_Sales]],0)</f>
        <v>0.58771929824561409</v>
      </c>
      <c r="Z690" s="5">
        <f>Table1[[#This Row],[Actual_Profit]]/Table1[[#This Row],[Actual_Sales]]</f>
        <v>0.39912280701754388</v>
      </c>
      <c r="AA690">
        <v>43</v>
      </c>
      <c r="AB690" s="5">
        <f>IFERROR(Table1[[#This Row],[Expenses]]/Table1[[#This Row],[Actual_Sales]],0)</f>
        <v>0.18859649122807018</v>
      </c>
      <c r="AC690">
        <v>31</v>
      </c>
      <c r="AD690">
        <v>540</v>
      </c>
      <c r="AE690" s="5">
        <f>IFERROR(Table1[[#This Row],[Inventory]]/Table1[[#This Row],[Actual_Sales]],0)</f>
        <v>2.3684210526315788</v>
      </c>
    </row>
    <row r="691" spans="1:31" x14ac:dyDescent="0.25">
      <c r="A691">
        <v>3874</v>
      </c>
      <c r="B691">
        <v>918</v>
      </c>
      <c r="C691">
        <v>2</v>
      </c>
      <c r="D691" s="2">
        <v>40817</v>
      </c>
      <c r="E691">
        <v>218</v>
      </c>
      <c r="F691">
        <v>290</v>
      </c>
      <c r="G691">
        <f>Table1[[#This Row],[Actual_Sales]]-Table1[[#This Row],[Budget_Sales]]</f>
        <v>-72</v>
      </c>
      <c r="H691" s="5">
        <f>IF(
Table1[[#This Row],[Budget_Sales]]=0,
"",
IF(
Table1[[#This Row],[Budget_Sales]]&gt;0,
(Table1[[#This Row],[Actual_Sales]]-Table1[[#This Row],[Budget_Sales]])/Table1[[#This Row],[Budget_Sales]],
(Table1[[#This Row],[Actual_Sales]]-Table1[[#This Row],[Budget_Sales]])/ABS(Table1[[#This Row],[Budget_Sales]])
)
)</f>
        <v>-0.24827586206896551</v>
      </c>
      <c r="I691" s="5" t="str">
        <f>IF(Table1[[#This Row],[Sales_Var]]&gt;=0,"Above Budget","Below Budget")</f>
        <v>Below Budget</v>
      </c>
      <c r="J691">
        <f>Table1[[#This Row],[Actual_Sales]]-(Table1[[#This Row],[COGS]]+Table1[[#This Row],[Expenses]])</f>
        <v>87</v>
      </c>
      <c r="K691">
        <v>140</v>
      </c>
      <c r="L691">
        <f>Table1[[#This Row],[Actual_Profit]]-Table1[[#This Row],[Budget_Profit]]</f>
        <v>-53</v>
      </c>
      <c r="M691" s="5">
        <f>IF(
Table1[[#This Row],[Budget_Profit]]=0,
"",
IF(
Table1[[#This Row],[Budget_Profit]]&gt;0,
(Table1[[#This Row],[Actual_Profit]]-Table1[[#This Row],[Budget_Profit]])/Table1[[#This Row],[Budget_Profit]],
(Table1[[#This Row],[Actual_Profit]]-Table1[[#This Row],[Budget_Profit]])/ABS(Table1[[#This Row],[Budget_Profit]])
)
)</f>
        <v>-0.37857142857142856</v>
      </c>
      <c r="N691" s="5" t="str">
        <f>IF(Table1[[#This Row],[Profit_Var]]&gt;=0, "Above Budget", "Below Budget")</f>
        <v>Below Budget</v>
      </c>
      <c r="O691">
        <v>90</v>
      </c>
      <c r="P691">
        <v>130</v>
      </c>
      <c r="Q691">
        <f>Table1[[#This Row],[COGS]]-Table1[[#This Row],[Budget_COGS]]</f>
        <v>-40</v>
      </c>
      <c r="R691" s="5">
        <f>IF(
Table1[[#This Row],[Budget_COGS]]=0,
"",
IF(
Table1[[#This Row],[Budget_COGS]]&gt;0,
(Table1[[#This Row],[Budget_COGS]]-Table1[[#This Row],[COGS]]) / Table1[[#This Row],[Budget_COGS]],
(Table1[[#This Row],[Budget_COGS]]-Table1[[#This Row],[COGS]]) / ABS(Table1[[#This Row],[Budget_COGS]])
)
)</f>
        <v>0.30769230769230771</v>
      </c>
      <c r="S691" s="5" t="str">
        <f>IF(Table1[[#This Row],[COGS _Var]]&gt;=0, "Above Budget", "Below Budget")</f>
        <v>Below Budget</v>
      </c>
      <c r="T691">
        <f>Table1[[#This Row],[Actual_Sales]]-Table1[[#This Row],[COGS]]</f>
        <v>128</v>
      </c>
      <c r="U691">
        <v>160</v>
      </c>
      <c r="V691">
        <f>Table1[[#This Row],[Gross_Margin]]-Table1[[#This Row],[Budget_Margin]]</f>
        <v>-32</v>
      </c>
      <c r="W691" s="5">
        <f>IF(
Table1[[#This Row],[Budget_Margin]]=0,
"",
IF(
Table1[[#This Row],[Budget_Margin]]&gt;0,
(Table1[[#This Row],[Gross_Margin]]-Table1[[#This Row],[Budget_Margin]]) / Table1[[#This Row],[Budget_Margin]],
(Table1[[#This Row],[Gross_Margin]]-Table1[[#This Row],[Budget_Margin]]) / ABS(Table1[[#This Row],[Budget_Margin]])
)
)</f>
        <v>-0.2</v>
      </c>
      <c r="X691" s="5" t="str">
        <f>IF(Table1[[#This Row],[Margin_Var]]&gt;=0, "Above Budget", "Below Budget")</f>
        <v>Below Budget</v>
      </c>
      <c r="Y691" s="5">
        <f>IFERROR(Table1[[#This Row],[Gross_Margin]]/Table1[[#This Row],[Actual_Sales]],0)</f>
        <v>0.58715596330275233</v>
      </c>
      <c r="Z691" s="5">
        <f>Table1[[#This Row],[Actual_Profit]]/Table1[[#This Row],[Actual_Sales]]</f>
        <v>0.39908256880733944</v>
      </c>
      <c r="AA691">
        <v>41</v>
      </c>
      <c r="AB691" s="5">
        <f>IFERROR(Table1[[#This Row],[Expenses]]/Table1[[#This Row],[Actual_Sales]],0)</f>
        <v>0.18807339449541285</v>
      </c>
      <c r="AC691">
        <v>29</v>
      </c>
      <c r="AD691">
        <v>572</v>
      </c>
      <c r="AE691" s="5">
        <f>IFERROR(Table1[[#This Row],[Inventory]]/Table1[[#This Row],[Actual_Sales]],0)</f>
        <v>2.6238532110091741</v>
      </c>
    </row>
    <row r="692" spans="1:31" x14ac:dyDescent="0.25">
      <c r="A692">
        <v>3888</v>
      </c>
      <c r="B692">
        <v>970</v>
      </c>
      <c r="C692">
        <v>13</v>
      </c>
      <c r="D692" s="2">
        <v>40817</v>
      </c>
      <c r="E692">
        <v>218</v>
      </c>
      <c r="F692">
        <v>140</v>
      </c>
      <c r="G692">
        <f>Table1[[#This Row],[Actual_Sales]]-Table1[[#This Row],[Budget_Sales]]</f>
        <v>78</v>
      </c>
      <c r="H692" s="5">
        <f>IF(
Table1[[#This Row],[Budget_Sales]]=0,
"",
IF(
Table1[[#This Row],[Budget_Sales]]&gt;0,
(Table1[[#This Row],[Actual_Sales]]-Table1[[#This Row],[Budget_Sales]])/Table1[[#This Row],[Budget_Sales]],
(Table1[[#This Row],[Actual_Sales]]-Table1[[#This Row],[Budget_Sales]])/ABS(Table1[[#This Row],[Budget_Sales]])
)
)</f>
        <v>0.55714285714285716</v>
      </c>
      <c r="I692" s="5" t="str">
        <f>IF(Table1[[#This Row],[Sales_Var]]&gt;=0,"Above Budget","Below Budget")</f>
        <v>Above Budget</v>
      </c>
      <c r="J692">
        <f>Table1[[#This Row],[Actual_Sales]]-(Table1[[#This Row],[COGS]]+Table1[[#This Row],[Expenses]])</f>
        <v>87</v>
      </c>
      <c r="K692">
        <v>80</v>
      </c>
      <c r="L692">
        <f>Table1[[#This Row],[Actual_Profit]]-Table1[[#This Row],[Budget_Profit]]</f>
        <v>7</v>
      </c>
      <c r="M692" s="5">
        <f>IF(
Table1[[#This Row],[Budget_Profit]]=0,
"",
IF(
Table1[[#This Row],[Budget_Profit]]&gt;0,
(Table1[[#This Row],[Actual_Profit]]-Table1[[#This Row],[Budget_Profit]])/Table1[[#This Row],[Budget_Profit]],
(Table1[[#This Row],[Actual_Profit]]-Table1[[#This Row],[Budget_Profit]])/ABS(Table1[[#This Row],[Budget_Profit]])
)
)</f>
        <v>8.7499999999999994E-2</v>
      </c>
      <c r="N692" s="5" t="str">
        <f>IF(Table1[[#This Row],[Profit_Var]]&gt;=0, "Above Budget", "Below Budget")</f>
        <v>Above Budget</v>
      </c>
      <c r="O692">
        <v>90</v>
      </c>
      <c r="P692">
        <v>50</v>
      </c>
      <c r="Q692">
        <f>Table1[[#This Row],[COGS]]-Table1[[#This Row],[Budget_COGS]]</f>
        <v>40</v>
      </c>
      <c r="R692" s="5">
        <f>IF(
Table1[[#This Row],[Budget_COGS]]=0,
"",
IF(
Table1[[#This Row],[Budget_COGS]]&gt;0,
(Table1[[#This Row],[Budget_COGS]]-Table1[[#This Row],[COGS]]) / Table1[[#This Row],[Budget_COGS]],
(Table1[[#This Row],[Budget_COGS]]-Table1[[#This Row],[COGS]]) / ABS(Table1[[#This Row],[Budget_COGS]])
)
)</f>
        <v>-0.8</v>
      </c>
      <c r="S692" s="5" t="str">
        <f>IF(Table1[[#This Row],[COGS _Var]]&gt;=0, "Above Budget", "Below Budget")</f>
        <v>Above Budget</v>
      </c>
      <c r="T692">
        <f>Table1[[#This Row],[Actual_Sales]]-Table1[[#This Row],[COGS]]</f>
        <v>128</v>
      </c>
      <c r="U692">
        <v>90</v>
      </c>
      <c r="V692">
        <f>Table1[[#This Row],[Gross_Margin]]-Table1[[#This Row],[Budget_Margin]]</f>
        <v>38</v>
      </c>
      <c r="W692" s="5">
        <f>IF(
Table1[[#This Row],[Budget_Margin]]=0,
"",
IF(
Table1[[#This Row],[Budget_Margin]]&gt;0,
(Table1[[#This Row],[Gross_Margin]]-Table1[[#This Row],[Budget_Margin]]) / Table1[[#This Row],[Budget_Margin]],
(Table1[[#This Row],[Gross_Margin]]-Table1[[#This Row],[Budget_Margin]]) / ABS(Table1[[#This Row],[Budget_Margin]])
)
)</f>
        <v>0.42222222222222222</v>
      </c>
      <c r="X692" s="5" t="str">
        <f>IF(Table1[[#This Row],[Margin_Var]]&gt;=0, "Above Budget", "Below Budget")</f>
        <v>Above Budget</v>
      </c>
      <c r="Y692" s="5">
        <f>IFERROR(Table1[[#This Row],[Gross_Margin]]/Table1[[#This Row],[Actual_Sales]],0)</f>
        <v>0.58715596330275233</v>
      </c>
      <c r="Z692" s="5">
        <f>Table1[[#This Row],[Actual_Profit]]/Table1[[#This Row],[Actual_Sales]]</f>
        <v>0.39908256880733944</v>
      </c>
      <c r="AA692">
        <v>41</v>
      </c>
      <c r="AB692" s="5">
        <f>IFERROR(Table1[[#This Row],[Expenses]]/Table1[[#This Row],[Actual_Sales]],0)</f>
        <v>0.18807339449541285</v>
      </c>
      <c r="AC692">
        <v>29</v>
      </c>
      <c r="AD692">
        <v>572</v>
      </c>
      <c r="AE692" s="5">
        <f>IFERROR(Table1[[#This Row],[Inventory]]/Table1[[#This Row],[Actual_Sales]],0)</f>
        <v>2.6238532110091741</v>
      </c>
    </row>
    <row r="693" spans="1:31" x14ac:dyDescent="0.25">
      <c r="A693">
        <v>1337</v>
      </c>
      <c r="B693">
        <v>630</v>
      </c>
      <c r="C693">
        <v>3</v>
      </c>
      <c r="D693" s="2">
        <v>40391</v>
      </c>
      <c r="E693">
        <v>376</v>
      </c>
      <c r="F693">
        <v>390</v>
      </c>
      <c r="G693">
        <f>Table1[[#This Row],[Actual_Sales]]-Table1[[#This Row],[Budget_Sales]]</f>
        <v>-14</v>
      </c>
      <c r="H693" s="5">
        <f>IF(
Table1[[#This Row],[Budget_Sales]]=0,
"",
IF(
Table1[[#This Row],[Budget_Sales]]&gt;0,
(Table1[[#This Row],[Actual_Sales]]-Table1[[#This Row],[Budget_Sales]])/Table1[[#This Row],[Budget_Sales]],
(Table1[[#This Row],[Actual_Sales]]-Table1[[#This Row],[Budget_Sales]])/ABS(Table1[[#This Row],[Budget_Sales]])
)
)</f>
        <v>-3.5897435897435895E-2</v>
      </c>
      <c r="I693" s="5" t="str">
        <f>IF(Table1[[#This Row],[Sales_Var]]&gt;=0,"Above Budget","Below Budget")</f>
        <v>Below Budget</v>
      </c>
      <c r="J693">
        <f>Table1[[#This Row],[Actual_Sales]]-(Table1[[#This Row],[COGS]]+Table1[[#This Row],[Expenses]])</f>
        <v>150</v>
      </c>
      <c r="K693">
        <v>170</v>
      </c>
      <c r="L693">
        <f>Table1[[#This Row],[Actual_Profit]]-Table1[[#This Row],[Budget_Profit]]</f>
        <v>-20</v>
      </c>
      <c r="M693" s="5">
        <f>IF(
Table1[[#This Row],[Budget_Profit]]=0,
"",
IF(
Table1[[#This Row],[Budget_Profit]]&gt;0,
(Table1[[#This Row],[Actual_Profit]]-Table1[[#This Row],[Budget_Profit]])/Table1[[#This Row],[Budget_Profit]],
(Table1[[#This Row],[Actual_Profit]]-Table1[[#This Row],[Budget_Profit]])/ABS(Table1[[#This Row],[Budget_Profit]])
)
)</f>
        <v>-0.11764705882352941</v>
      </c>
      <c r="N693" s="5" t="str">
        <f>IF(Table1[[#This Row],[Profit_Var]]&gt;=0, "Above Budget", "Below Budget")</f>
        <v>Below Budget</v>
      </c>
      <c r="O693">
        <v>154</v>
      </c>
      <c r="P693">
        <v>160</v>
      </c>
      <c r="Q693">
        <f>Table1[[#This Row],[COGS]]-Table1[[#This Row],[Budget_COGS]]</f>
        <v>-6</v>
      </c>
      <c r="R693" s="5">
        <f>IF(
Table1[[#This Row],[Budget_COGS]]=0,
"",
IF(
Table1[[#This Row],[Budget_COGS]]&gt;0,
(Table1[[#This Row],[Budget_COGS]]-Table1[[#This Row],[COGS]]) / Table1[[#This Row],[Budget_COGS]],
(Table1[[#This Row],[Budget_COGS]]-Table1[[#This Row],[COGS]]) / ABS(Table1[[#This Row],[Budget_COGS]])
)
)</f>
        <v>3.7499999999999999E-2</v>
      </c>
      <c r="S693" s="5" t="str">
        <f>IF(Table1[[#This Row],[COGS _Var]]&gt;=0, "Above Budget", "Below Budget")</f>
        <v>Below Budget</v>
      </c>
      <c r="T693">
        <f>Table1[[#This Row],[Actual_Sales]]-Table1[[#This Row],[COGS]]</f>
        <v>222</v>
      </c>
      <c r="U693">
        <v>230</v>
      </c>
      <c r="V693">
        <f>Table1[[#This Row],[Gross_Margin]]-Table1[[#This Row],[Budget_Margin]]</f>
        <v>-8</v>
      </c>
      <c r="W693" s="5">
        <f>IF(
Table1[[#This Row],[Budget_Margin]]=0,
"",
IF(
Table1[[#This Row],[Budget_Margin]]&gt;0,
(Table1[[#This Row],[Gross_Margin]]-Table1[[#This Row],[Budget_Margin]]) / Table1[[#This Row],[Budget_Margin]],
(Table1[[#This Row],[Gross_Margin]]-Table1[[#This Row],[Budget_Margin]]) / ABS(Table1[[#This Row],[Budget_Margin]])
)
)</f>
        <v>-3.4782608695652174E-2</v>
      </c>
      <c r="X693" s="5" t="str">
        <f>IF(Table1[[#This Row],[Margin_Var]]&gt;=0, "Above Budget", "Below Budget")</f>
        <v>Below Budget</v>
      </c>
      <c r="Y693" s="5">
        <f>IFERROR(Table1[[#This Row],[Gross_Margin]]/Table1[[#This Row],[Actual_Sales]],0)</f>
        <v>0.59042553191489366</v>
      </c>
      <c r="Z693" s="5">
        <f>Table1[[#This Row],[Actual_Profit]]/Table1[[#This Row],[Actual_Sales]]</f>
        <v>0.39893617021276595</v>
      </c>
      <c r="AA693">
        <v>72</v>
      </c>
      <c r="AB693" s="5">
        <f>IFERROR(Table1[[#This Row],[Expenses]]/Table1[[#This Row],[Actual_Sales]],0)</f>
        <v>0.19148936170212766</v>
      </c>
      <c r="AC693">
        <v>49</v>
      </c>
      <c r="AD693">
        <v>817</v>
      </c>
      <c r="AE693" s="5">
        <f>IFERROR(Table1[[#This Row],[Inventory]]/Table1[[#This Row],[Actual_Sales]],0)</f>
        <v>2.1728723404255321</v>
      </c>
    </row>
    <row r="694" spans="1:31" x14ac:dyDescent="0.25">
      <c r="A694">
        <v>1353</v>
      </c>
      <c r="B694">
        <v>702</v>
      </c>
      <c r="C694">
        <v>10</v>
      </c>
      <c r="D694" s="2">
        <v>40391</v>
      </c>
      <c r="E694">
        <v>376</v>
      </c>
      <c r="F694">
        <v>330</v>
      </c>
      <c r="G694">
        <f>Table1[[#This Row],[Actual_Sales]]-Table1[[#This Row],[Budget_Sales]]</f>
        <v>46</v>
      </c>
      <c r="H694" s="5">
        <f>IF(
Table1[[#This Row],[Budget_Sales]]=0,
"",
IF(
Table1[[#This Row],[Budget_Sales]]&gt;0,
(Table1[[#This Row],[Actual_Sales]]-Table1[[#This Row],[Budget_Sales]])/Table1[[#This Row],[Budget_Sales]],
(Table1[[#This Row],[Actual_Sales]]-Table1[[#This Row],[Budget_Sales]])/ABS(Table1[[#This Row],[Budget_Sales]])
)
)</f>
        <v>0.1393939393939394</v>
      </c>
      <c r="I694" s="5" t="str">
        <f>IF(Table1[[#This Row],[Sales_Var]]&gt;=0,"Above Budget","Below Budget")</f>
        <v>Above Budget</v>
      </c>
      <c r="J694">
        <f>Table1[[#This Row],[Actual_Sales]]-(Table1[[#This Row],[COGS]]+Table1[[#This Row],[Expenses]])</f>
        <v>150</v>
      </c>
      <c r="K694">
        <v>150</v>
      </c>
      <c r="L694">
        <f>Table1[[#This Row],[Actual_Profit]]-Table1[[#This Row],[Budget_Profit]]</f>
        <v>0</v>
      </c>
      <c r="M694" s="5">
        <f>IF(
Table1[[#This Row],[Budget_Profit]]=0,
"",
IF(
Table1[[#This Row],[Budget_Profit]]&gt;0,
(Table1[[#This Row],[Actual_Profit]]-Table1[[#This Row],[Budget_Profit]])/Table1[[#This Row],[Budget_Profit]],
(Table1[[#This Row],[Actual_Profit]]-Table1[[#This Row],[Budget_Profit]])/ABS(Table1[[#This Row],[Budget_Profit]])
)
)</f>
        <v>0</v>
      </c>
      <c r="N694" s="5" t="str">
        <f>IF(Table1[[#This Row],[Profit_Var]]&gt;=0, "Above Budget", "Below Budget")</f>
        <v>Above Budget</v>
      </c>
      <c r="O694">
        <v>154</v>
      </c>
      <c r="P694">
        <v>130</v>
      </c>
      <c r="Q694">
        <f>Table1[[#This Row],[COGS]]-Table1[[#This Row],[Budget_COGS]]</f>
        <v>24</v>
      </c>
      <c r="R694" s="5">
        <f>IF(
Table1[[#This Row],[Budget_COGS]]=0,
"",
IF(
Table1[[#This Row],[Budget_COGS]]&gt;0,
(Table1[[#This Row],[Budget_COGS]]-Table1[[#This Row],[COGS]]) / Table1[[#This Row],[Budget_COGS]],
(Table1[[#This Row],[Budget_COGS]]-Table1[[#This Row],[COGS]]) / ABS(Table1[[#This Row],[Budget_COGS]])
)
)</f>
        <v>-0.18461538461538463</v>
      </c>
      <c r="S694" s="5" t="str">
        <f>IF(Table1[[#This Row],[COGS _Var]]&gt;=0, "Above Budget", "Below Budget")</f>
        <v>Above Budget</v>
      </c>
      <c r="T694">
        <f>Table1[[#This Row],[Actual_Sales]]-Table1[[#This Row],[COGS]]</f>
        <v>222</v>
      </c>
      <c r="U694">
        <v>200</v>
      </c>
      <c r="V694">
        <f>Table1[[#This Row],[Gross_Margin]]-Table1[[#This Row],[Budget_Margin]]</f>
        <v>22</v>
      </c>
      <c r="W694" s="5">
        <f>IF(
Table1[[#This Row],[Budget_Margin]]=0,
"",
IF(
Table1[[#This Row],[Budget_Margin]]&gt;0,
(Table1[[#This Row],[Gross_Margin]]-Table1[[#This Row],[Budget_Margin]]) / Table1[[#This Row],[Budget_Margin]],
(Table1[[#This Row],[Gross_Margin]]-Table1[[#This Row],[Budget_Margin]]) / ABS(Table1[[#This Row],[Budget_Margin]])
)
)</f>
        <v>0.11</v>
      </c>
      <c r="X694" s="5" t="str">
        <f>IF(Table1[[#This Row],[Margin_Var]]&gt;=0, "Above Budget", "Below Budget")</f>
        <v>Above Budget</v>
      </c>
      <c r="Y694" s="5">
        <f>IFERROR(Table1[[#This Row],[Gross_Margin]]/Table1[[#This Row],[Actual_Sales]],0)</f>
        <v>0.59042553191489366</v>
      </c>
      <c r="Z694" s="5">
        <f>Table1[[#This Row],[Actual_Profit]]/Table1[[#This Row],[Actual_Sales]]</f>
        <v>0.39893617021276595</v>
      </c>
      <c r="AA694">
        <v>72</v>
      </c>
      <c r="AB694" s="5">
        <f>IFERROR(Table1[[#This Row],[Expenses]]/Table1[[#This Row],[Actual_Sales]],0)</f>
        <v>0.19148936170212766</v>
      </c>
      <c r="AC694">
        <v>49</v>
      </c>
      <c r="AD694">
        <v>817</v>
      </c>
      <c r="AE694" s="5">
        <f>IFERROR(Table1[[#This Row],[Inventory]]/Table1[[#This Row],[Actual_Sales]],0)</f>
        <v>2.1728723404255321</v>
      </c>
    </row>
    <row r="695" spans="1:31" x14ac:dyDescent="0.25">
      <c r="A695">
        <v>1072</v>
      </c>
      <c r="B695">
        <v>217</v>
      </c>
      <c r="C695">
        <v>3</v>
      </c>
      <c r="D695" s="2">
        <v>40360</v>
      </c>
      <c r="E695">
        <v>376</v>
      </c>
      <c r="F695">
        <v>390</v>
      </c>
      <c r="G695">
        <f>Table1[[#This Row],[Actual_Sales]]-Table1[[#This Row],[Budget_Sales]]</f>
        <v>-14</v>
      </c>
      <c r="H695" s="5">
        <f>IF(
Table1[[#This Row],[Budget_Sales]]=0,
"",
IF(
Table1[[#This Row],[Budget_Sales]]&gt;0,
(Table1[[#This Row],[Actual_Sales]]-Table1[[#This Row],[Budget_Sales]])/Table1[[#This Row],[Budget_Sales]],
(Table1[[#This Row],[Actual_Sales]]-Table1[[#This Row],[Budget_Sales]])/ABS(Table1[[#This Row],[Budget_Sales]])
)
)</f>
        <v>-3.5897435897435895E-2</v>
      </c>
      <c r="I695" s="5" t="str">
        <f>IF(Table1[[#This Row],[Sales_Var]]&gt;=0,"Above Budget","Below Budget")</f>
        <v>Below Budget</v>
      </c>
      <c r="J695">
        <f>Table1[[#This Row],[Actual_Sales]]-(Table1[[#This Row],[COGS]]+Table1[[#This Row],[Expenses]])</f>
        <v>150</v>
      </c>
      <c r="K695">
        <v>170</v>
      </c>
      <c r="L695">
        <f>Table1[[#This Row],[Actual_Profit]]-Table1[[#This Row],[Budget_Profit]]</f>
        <v>-20</v>
      </c>
      <c r="M695" s="5">
        <f>IF(
Table1[[#This Row],[Budget_Profit]]=0,
"",
IF(
Table1[[#This Row],[Budget_Profit]]&gt;0,
(Table1[[#This Row],[Actual_Profit]]-Table1[[#This Row],[Budget_Profit]])/Table1[[#This Row],[Budget_Profit]],
(Table1[[#This Row],[Actual_Profit]]-Table1[[#This Row],[Budget_Profit]])/ABS(Table1[[#This Row],[Budget_Profit]])
)
)</f>
        <v>-0.11764705882352941</v>
      </c>
      <c r="N695" s="5" t="str">
        <f>IF(Table1[[#This Row],[Profit_Var]]&gt;=0, "Above Budget", "Below Budget")</f>
        <v>Below Budget</v>
      </c>
      <c r="O695">
        <v>154</v>
      </c>
      <c r="P695">
        <v>160</v>
      </c>
      <c r="Q695">
        <f>Table1[[#This Row],[COGS]]-Table1[[#This Row],[Budget_COGS]]</f>
        <v>-6</v>
      </c>
      <c r="R695" s="5">
        <f>IF(
Table1[[#This Row],[Budget_COGS]]=0,
"",
IF(
Table1[[#This Row],[Budget_COGS]]&gt;0,
(Table1[[#This Row],[Budget_COGS]]-Table1[[#This Row],[COGS]]) / Table1[[#This Row],[Budget_COGS]],
(Table1[[#This Row],[Budget_COGS]]-Table1[[#This Row],[COGS]]) / ABS(Table1[[#This Row],[Budget_COGS]])
)
)</f>
        <v>3.7499999999999999E-2</v>
      </c>
      <c r="S695" s="5" t="str">
        <f>IF(Table1[[#This Row],[COGS _Var]]&gt;=0, "Above Budget", "Below Budget")</f>
        <v>Below Budget</v>
      </c>
      <c r="T695">
        <f>Table1[[#This Row],[Actual_Sales]]-Table1[[#This Row],[COGS]]</f>
        <v>222</v>
      </c>
      <c r="U695">
        <v>230</v>
      </c>
      <c r="V695">
        <f>Table1[[#This Row],[Gross_Margin]]-Table1[[#This Row],[Budget_Margin]]</f>
        <v>-8</v>
      </c>
      <c r="W695" s="5">
        <f>IF(
Table1[[#This Row],[Budget_Margin]]=0,
"",
IF(
Table1[[#This Row],[Budget_Margin]]&gt;0,
(Table1[[#This Row],[Gross_Margin]]-Table1[[#This Row],[Budget_Margin]]) / Table1[[#This Row],[Budget_Margin]],
(Table1[[#This Row],[Gross_Margin]]-Table1[[#This Row],[Budget_Margin]]) / ABS(Table1[[#This Row],[Budget_Margin]])
)
)</f>
        <v>-3.4782608695652174E-2</v>
      </c>
      <c r="X695" s="5" t="str">
        <f>IF(Table1[[#This Row],[Margin_Var]]&gt;=0, "Above Budget", "Below Budget")</f>
        <v>Below Budget</v>
      </c>
      <c r="Y695" s="5">
        <f>IFERROR(Table1[[#This Row],[Gross_Margin]]/Table1[[#This Row],[Actual_Sales]],0)</f>
        <v>0.59042553191489366</v>
      </c>
      <c r="Z695" s="5">
        <f>Table1[[#This Row],[Actual_Profit]]/Table1[[#This Row],[Actual_Sales]]</f>
        <v>0.39893617021276595</v>
      </c>
      <c r="AA695">
        <v>72</v>
      </c>
      <c r="AB695" s="5">
        <f>IFERROR(Table1[[#This Row],[Expenses]]/Table1[[#This Row],[Actual_Sales]],0)</f>
        <v>0.19148936170212766</v>
      </c>
      <c r="AC695">
        <v>49</v>
      </c>
      <c r="AD695">
        <v>833</v>
      </c>
      <c r="AE695" s="5">
        <f>IFERROR(Table1[[#This Row],[Inventory]]/Table1[[#This Row],[Actual_Sales]],0)</f>
        <v>2.2154255319148937</v>
      </c>
    </row>
    <row r="696" spans="1:31" x14ac:dyDescent="0.25">
      <c r="A696">
        <v>1098</v>
      </c>
      <c r="B696">
        <v>319</v>
      </c>
      <c r="C696">
        <v>9</v>
      </c>
      <c r="D696" s="2">
        <v>40360</v>
      </c>
      <c r="E696">
        <v>376</v>
      </c>
      <c r="F696">
        <v>330</v>
      </c>
      <c r="G696">
        <f>Table1[[#This Row],[Actual_Sales]]-Table1[[#This Row],[Budget_Sales]]</f>
        <v>46</v>
      </c>
      <c r="H696" s="5">
        <f>IF(
Table1[[#This Row],[Budget_Sales]]=0,
"",
IF(
Table1[[#This Row],[Budget_Sales]]&gt;0,
(Table1[[#This Row],[Actual_Sales]]-Table1[[#This Row],[Budget_Sales]])/Table1[[#This Row],[Budget_Sales]],
(Table1[[#This Row],[Actual_Sales]]-Table1[[#This Row],[Budget_Sales]])/ABS(Table1[[#This Row],[Budget_Sales]])
)
)</f>
        <v>0.1393939393939394</v>
      </c>
      <c r="I696" s="5" t="str">
        <f>IF(Table1[[#This Row],[Sales_Var]]&gt;=0,"Above Budget","Below Budget")</f>
        <v>Above Budget</v>
      </c>
      <c r="J696">
        <f>Table1[[#This Row],[Actual_Sales]]-(Table1[[#This Row],[COGS]]+Table1[[#This Row],[Expenses]])</f>
        <v>150</v>
      </c>
      <c r="K696">
        <v>150</v>
      </c>
      <c r="L696">
        <f>Table1[[#This Row],[Actual_Profit]]-Table1[[#This Row],[Budget_Profit]]</f>
        <v>0</v>
      </c>
      <c r="M696" s="5">
        <f>IF(
Table1[[#This Row],[Budget_Profit]]=0,
"",
IF(
Table1[[#This Row],[Budget_Profit]]&gt;0,
(Table1[[#This Row],[Actual_Profit]]-Table1[[#This Row],[Budget_Profit]])/Table1[[#This Row],[Budget_Profit]],
(Table1[[#This Row],[Actual_Profit]]-Table1[[#This Row],[Budget_Profit]])/ABS(Table1[[#This Row],[Budget_Profit]])
)
)</f>
        <v>0</v>
      </c>
      <c r="N696" s="5" t="str">
        <f>IF(Table1[[#This Row],[Profit_Var]]&gt;=0, "Above Budget", "Below Budget")</f>
        <v>Above Budget</v>
      </c>
      <c r="O696">
        <v>154</v>
      </c>
      <c r="P696">
        <v>130</v>
      </c>
      <c r="Q696">
        <f>Table1[[#This Row],[COGS]]-Table1[[#This Row],[Budget_COGS]]</f>
        <v>24</v>
      </c>
      <c r="R696" s="5">
        <f>IF(
Table1[[#This Row],[Budget_COGS]]=0,
"",
IF(
Table1[[#This Row],[Budget_COGS]]&gt;0,
(Table1[[#This Row],[Budget_COGS]]-Table1[[#This Row],[COGS]]) / Table1[[#This Row],[Budget_COGS]],
(Table1[[#This Row],[Budget_COGS]]-Table1[[#This Row],[COGS]]) / ABS(Table1[[#This Row],[Budget_COGS]])
)
)</f>
        <v>-0.18461538461538463</v>
      </c>
      <c r="S696" s="5" t="str">
        <f>IF(Table1[[#This Row],[COGS _Var]]&gt;=0, "Above Budget", "Below Budget")</f>
        <v>Above Budget</v>
      </c>
      <c r="T696">
        <f>Table1[[#This Row],[Actual_Sales]]-Table1[[#This Row],[COGS]]</f>
        <v>222</v>
      </c>
      <c r="U696">
        <v>200</v>
      </c>
      <c r="V696">
        <f>Table1[[#This Row],[Gross_Margin]]-Table1[[#This Row],[Budget_Margin]]</f>
        <v>22</v>
      </c>
      <c r="W696" s="5">
        <f>IF(
Table1[[#This Row],[Budget_Margin]]=0,
"",
IF(
Table1[[#This Row],[Budget_Margin]]&gt;0,
(Table1[[#This Row],[Gross_Margin]]-Table1[[#This Row],[Budget_Margin]]) / Table1[[#This Row],[Budget_Margin]],
(Table1[[#This Row],[Gross_Margin]]-Table1[[#This Row],[Budget_Margin]]) / ABS(Table1[[#This Row],[Budget_Margin]])
)
)</f>
        <v>0.11</v>
      </c>
      <c r="X696" s="5" t="str">
        <f>IF(Table1[[#This Row],[Margin_Var]]&gt;=0, "Above Budget", "Below Budget")</f>
        <v>Above Budget</v>
      </c>
      <c r="Y696" s="5">
        <f>IFERROR(Table1[[#This Row],[Gross_Margin]]/Table1[[#This Row],[Actual_Sales]],0)</f>
        <v>0.59042553191489366</v>
      </c>
      <c r="Z696" s="5">
        <f>Table1[[#This Row],[Actual_Profit]]/Table1[[#This Row],[Actual_Sales]]</f>
        <v>0.39893617021276595</v>
      </c>
      <c r="AA696">
        <v>72</v>
      </c>
      <c r="AB696" s="5">
        <f>IFERROR(Table1[[#This Row],[Expenses]]/Table1[[#This Row],[Actual_Sales]],0)</f>
        <v>0.19148936170212766</v>
      </c>
      <c r="AC696">
        <v>49</v>
      </c>
      <c r="AD696">
        <v>833</v>
      </c>
      <c r="AE696" s="5">
        <f>IFERROR(Table1[[#This Row],[Inventory]]/Table1[[#This Row],[Actual_Sales]],0)</f>
        <v>2.2154255319148937</v>
      </c>
    </row>
    <row r="697" spans="1:31" x14ac:dyDescent="0.25">
      <c r="A697">
        <v>1192</v>
      </c>
      <c r="B697">
        <v>775</v>
      </c>
      <c r="C697">
        <v>10</v>
      </c>
      <c r="D697" s="2">
        <v>40360</v>
      </c>
      <c r="E697">
        <v>376</v>
      </c>
      <c r="F697">
        <v>330</v>
      </c>
      <c r="G697">
        <f>Table1[[#This Row],[Actual_Sales]]-Table1[[#This Row],[Budget_Sales]]</f>
        <v>46</v>
      </c>
      <c r="H697" s="5">
        <f>IF(
Table1[[#This Row],[Budget_Sales]]=0,
"",
IF(
Table1[[#This Row],[Budget_Sales]]&gt;0,
(Table1[[#This Row],[Actual_Sales]]-Table1[[#This Row],[Budget_Sales]])/Table1[[#This Row],[Budget_Sales]],
(Table1[[#This Row],[Actual_Sales]]-Table1[[#This Row],[Budget_Sales]])/ABS(Table1[[#This Row],[Budget_Sales]])
)
)</f>
        <v>0.1393939393939394</v>
      </c>
      <c r="I697" s="5" t="str">
        <f>IF(Table1[[#This Row],[Sales_Var]]&gt;=0,"Above Budget","Below Budget")</f>
        <v>Above Budget</v>
      </c>
      <c r="J697">
        <f>Table1[[#This Row],[Actual_Sales]]-(Table1[[#This Row],[COGS]]+Table1[[#This Row],[Expenses]])</f>
        <v>150</v>
      </c>
      <c r="K697">
        <v>150</v>
      </c>
      <c r="L697">
        <f>Table1[[#This Row],[Actual_Profit]]-Table1[[#This Row],[Budget_Profit]]</f>
        <v>0</v>
      </c>
      <c r="M697" s="5">
        <f>IF(
Table1[[#This Row],[Budget_Profit]]=0,
"",
IF(
Table1[[#This Row],[Budget_Profit]]&gt;0,
(Table1[[#This Row],[Actual_Profit]]-Table1[[#This Row],[Budget_Profit]])/Table1[[#This Row],[Budget_Profit]],
(Table1[[#This Row],[Actual_Profit]]-Table1[[#This Row],[Budget_Profit]])/ABS(Table1[[#This Row],[Budget_Profit]])
)
)</f>
        <v>0</v>
      </c>
      <c r="N697" s="5" t="str">
        <f>IF(Table1[[#This Row],[Profit_Var]]&gt;=0, "Above Budget", "Below Budget")</f>
        <v>Above Budget</v>
      </c>
      <c r="O697">
        <v>154</v>
      </c>
      <c r="P697">
        <v>130</v>
      </c>
      <c r="Q697">
        <f>Table1[[#This Row],[COGS]]-Table1[[#This Row],[Budget_COGS]]</f>
        <v>24</v>
      </c>
      <c r="R697" s="5">
        <f>IF(
Table1[[#This Row],[Budget_COGS]]=0,
"",
IF(
Table1[[#This Row],[Budget_COGS]]&gt;0,
(Table1[[#This Row],[Budget_COGS]]-Table1[[#This Row],[COGS]]) / Table1[[#This Row],[Budget_COGS]],
(Table1[[#This Row],[Budget_COGS]]-Table1[[#This Row],[COGS]]) / ABS(Table1[[#This Row],[Budget_COGS]])
)
)</f>
        <v>-0.18461538461538463</v>
      </c>
      <c r="S697" s="5" t="str">
        <f>IF(Table1[[#This Row],[COGS _Var]]&gt;=0, "Above Budget", "Below Budget")</f>
        <v>Above Budget</v>
      </c>
      <c r="T697">
        <f>Table1[[#This Row],[Actual_Sales]]-Table1[[#This Row],[COGS]]</f>
        <v>222</v>
      </c>
      <c r="U697">
        <v>200</v>
      </c>
      <c r="V697">
        <f>Table1[[#This Row],[Gross_Margin]]-Table1[[#This Row],[Budget_Margin]]</f>
        <v>22</v>
      </c>
      <c r="W697" s="5">
        <f>IF(
Table1[[#This Row],[Budget_Margin]]=0,
"",
IF(
Table1[[#This Row],[Budget_Margin]]&gt;0,
(Table1[[#This Row],[Gross_Margin]]-Table1[[#This Row],[Budget_Margin]]) / Table1[[#This Row],[Budget_Margin]],
(Table1[[#This Row],[Gross_Margin]]-Table1[[#This Row],[Budget_Margin]]) / ABS(Table1[[#This Row],[Budget_Margin]])
)
)</f>
        <v>0.11</v>
      </c>
      <c r="X697" s="5" t="str">
        <f>IF(Table1[[#This Row],[Margin_Var]]&gt;=0, "Above Budget", "Below Budget")</f>
        <v>Above Budget</v>
      </c>
      <c r="Y697" s="5">
        <f>IFERROR(Table1[[#This Row],[Gross_Margin]]/Table1[[#This Row],[Actual_Sales]],0)</f>
        <v>0.59042553191489366</v>
      </c>
      <c r="Z697" s="5">
        <f>Table1[[#This Row],[Actual_Profit]]/Table1[[#This Row],[Actual_Sales]]</f>
        <v>0.39893617021276595</v>
      </c>
      <c r="AA697">
        <v>72</v>
      </c>
      <c r="AB697" s="5">
        <f>IFERROR(Table1[[#This Row],[Expenses]]/Table1[[#This Row],[Actual_Sales]],0)</f>
        <v>0.19148936170212766</v>
      </c>
      <c r="AC697">
        <v>49</v>
      </c>
      <c r="AD697">
        <v>833</v>
      </c>
      <c r="AE697" s="5">
        <f>IFERROR(Table1[[#This Row],[Inventory]]/Table1[[#This Row],[Actual_Sales]],0)</f>
        <v>2.2154255319148937</v>
      </c>
    </row>
    <row r="698" spans="1:31" x14ac:dyDescent="0.25">
      <c r="A698">
        <v>3549</v>
      </c>
      <c r="B698">
        <v>209</v>
      </c>
      <c r="C698">
        <v>9</v>
      </c>
      <c r="D698" s="2">
        <v>40787</v>
      </c>
      <c r="E698">
        <v>582</v>
      </c>
      <c r="F698">
        <v>480</v>
      </c>
      <c r="G698">
        <f>Table1[[#This Row],[Actual_Sales]]-Table1[[#This Row],[Budget_Sales]]</f>
        <v>102</v>
      </c>
      <c r="H698" s="5">
        <f>IF(
Table1[[#This Row],[Budget_Sales]]=0,
"",
IF(
Table1[[#This Row],[Budget_Sales]]&gt;0,
(Table1[[#This Row],[Actual_Sales]]-Table1[[#This Row],[Budget_Sales]])/Table1[[#This Row],[Budget_Sales]],
(Table1[[#This Row],[Actual_Sales]]-Table1[[#This Row],[Budget_Sales]])/ABS(Table1[[#This Row],[Budget_Sales]])
)
)</f>
        <v>0.21249999999999999</v>
      </c>
      <c r="I698" s="5" t="str">
        <f>IF(Table1[[#This Row],[Sales_Var]]&gt;=0,"Above Budget","Below Budget")</f>
        <v>Above Budget</v>
      </c>
      <c r="J698">
        <f>Table1[[#This Row],[Actual_Sales]]-(Table1[[#This Row],[COGS]]+Table1[[#This Row],[Expenses]])</f>
        <v>232</v>
      </c>
      <c r="K698">
        <v>200</v>
      </c>
      <c r="L698">
        <f>Table1[[#This Row],[Actual_Profit]]-Table1[[#This Row],[Budget_Profit]]</f>
        <v>32</v>
      </c>
      <c r="M698" s="5">
        <f>IF(
Table1[[#This Row],[Budget_Profit]]=0,
"",
IF(
Table1[[#This Row],[Budget_Profit]]&gt;0,
(Table1[[#This Row],[Actual_Profit]]-Table1[[#This Row],[Budget_Profit]])/Table1[[#This Row],[Budget_Profit]],
(Table1[[#This Row],[Actual_Profit]]-Table1[[#This Row],[Budget_Profit]])/ABS(Table1[[#This Row],[Budget_Profit]])
)
)</f>
        <v>0.16</v>
      </c>
      <c r="N698" s="5" t="str">
        <f>IF(Table1[[#This Row],[Profit_Var]]&gt;=0, "Above Budget", "Below Budget")</f>
        <v>Above Budget</v>
      </c>
      <c r="O698">
        <v>251</v>
      </c>
      <c r="P698">
        <v>210</v>
      </c>
      <c r="Q698">
        <f>Table1[[#This Row],[COGS]]-Table1[[#This Row],[Budget_COGS]]</f>
        <v>41</v>
      </c>
      <c r="R698" s="5">
        <f>IF(
Table1[[#This Row],[Budget_COGS]]=0,
"",
IF(
Table1[[#This Row],[Budget_COGS]]&gt;0,
(Table1[[#This Row],[Budget_COGS]]-Table1[[#This Row],[COGS]]) / Table1[[#This Row],[Budget_COGS]],
(Table1[[#This Row],[Budget_COGS]]-Table1[[#This Row],[COGS]]) / ABS(Table1[[#This Row],[Budget_COGS]])
)
)</f>
        <v>-0.19523809523809524</v>
      </c>
      <c r="S698" s="5" t="str">
        <f>IF(Table1[[#This Row],[COGS _Var]]&gt;=0, "Above Budget", "Below Budget")</f>
        <v>Above Budget</v>
      </c>
      <c r="T698">
        <f>Table1[[#This Row],[Actual_Sales]]-Table1[[#This Row],[COGS]]</f>
        <v>331</v>
      </c>
      <c r="U698">
        <v>270</v>
      </c>
      <c r="V698">
        <f>Table1[[#This Row],[Gross_Margin]]-Table1[[#This Row],[Budget_Margin]]</f>
        <v>61</v>
      </c>
      <c r="W698" s="5">
        <f>IF(
Table1[[#This Row],[Budget_Margin]]=0,
"",
IF(
Table1[[#This Row],[Budget_Margin]]&gt;0,
(Table1[[#This Row],[Gross_Margin]]-Table1[[#This Row],[Budget_Margin]]) / Table1[[#This Row],[Budget_Margin]],
(Table1[[#This Row],[Gross_Margin]]-Table1[[#This Row],[Budget_Margin]]) / ABS(Table1[[#This Row],[Budget_Margin]])
)
)</f>
        <v>0.22592592592592592</v>
      </c>
      <c r="X698" s="5" t="str">
        <f>IF(Table1[[#This Row],[Margin_Var]]&gt;=0, "Above Budget", "Below Budget")</f>
        <v>Above Budget</v>
      </c>
      <c r="Y698" s="5">
        <f>IFERROR(Table1[[#This Row],[Gross_Margin]]/Table1[[#This Row],[Actual_Sales]],0)</f>
        <v>0.56872852233676974</v>
      </c>
      <c r="Z698" s="5">
        <f>Table1[[#This Row],[Actual_Profit]]/Table1[[#This Row],[Actual_Sales]]</f>
        <v>0.39862542955326463</v>
      </c>
      <c r="AA698">
        <v>99</v>
      </c>
      <c r="AB698" s="5">
        <f>IFERROR(Table1[[#This Row],[Expenses]]/Table1[[#This Row],[Actual_Sales]],0)</f>
        <v>0.17010309278350516</v>
      </c>
      <c r="AC698">
        <v>77</v>
      </c>
      <c r="AD698">
        <v>1268</v>
      </c>
      <c r="AE698" s="5">
        <f>IFERROR(Table1[[#This Row],[Inventory]]/Table1[[#This Row],[Actual_Sales]],0)</f>
        <v>2.1786941580756012</v>
      </c>
    </row>
    <row r="699" spans="1:31" x14ac:dyDescent="0.25">
      <c r="A699">
        <v>2114</v>
      </c>
      <c r="B699">
        <v>970</v>
      </c>
      <c r="C699">
        <v>5</v>
      </c>
      <c r="D699" s="2">
        <v>40513</v>
      </c>
      <c r="E699">
        <v>133</v>
      </c>
      <c r="F699">
        <v>170</v>
      </c>
      <c r="G699">
        <f>Table1[[#This Row],[Actual_Sales]]-Table1[[#This Row],[Budget_Sales]]</f>
        <v>-37</v>
      </c>
      <c r="H699" s="5">
        <f>IF(
Table1[[#This Row],[Budget_Sales]]=0,
"",
IF(
Table1[[#This Row],[Budget_Sales]]&gt;0,
(Table1[[#This Row],[Actual_Sales]]-Table1[[#This Row],[Budget_Sales]])/Table1[[#This Row],[Budget_Sales]],
(Table1[[#This Row],[Actual_Sales]]-Table1[[#This Row],[Budget_Sales]])/ABS(Table1[[#This Row],[Budget_Sales]])
)
)</f>
        <v>-0.21764705882352942</v>
      </c>
      <c r="I699" s="5" t="str">
        <f>IF(Table1[[#This Row],[Sales_Var]]&gt;=0,"Above Budget","Below Budget")</f>
        <v>Below Budget</v>
      </c>
      <c r="J699">
        <f>Table1[[#This Row],[Actual_Sales]]-(Table1[[#This Row],[COGS]]+Table1[[#This Row],[Expenses]])</f>
        <v>53</v>
      </c>
      <c r="K699">
        <v>90</v>
      </c>
      <c r="L699">
        <f>Table1[[#This Row],[Actual_Profit]]-Table1[[#This Row],[Budget_Profit]]</f>
        <v>-37</v>
      </c>
      <c r="M699" s="5">
        <f>IF(
Table1[[#This Row],[Budget_Profit]]=0,
"",
IF(
Table1[[#This Row],[Budget_Profit]]&gt;0,
(Table1[[#This Row],[Actual_Profit]]-Table1[[#This Row],[Budget_Profit]])/Table1[[#This Row],[Budget_Profit]],
(Table1[[#This Row],[Actual_Profit]]-Table1[[#This Row],[Budget_Profit]])/ABS(Table1[[#This Row],[Budget_Profit]])
)
)</f>
        <v>-0.41111111111111109</v>
      </c>
      <c r="N699" s="5" t="str">
        <f>IF(Table1[[#This Row],[Profit_Var]]&gt;=0, "Above Budget", "Below Budget")</f>
        <v>Below Budget</v>
      </c>
      <c r="O699">
        <v>54</v>
      </c>
      <c r="P699">
        <v>60</v>
      </c>
      <c r="Q699">
        <f>Table1[[#This Row],[COGS]]-Table1[[#This Row],[Budget_COGS]]</f>
        <v>-6</v>
      </c>
      <c r="R699" s="5">
        <f>IF(
Table1[[#This Row],[Budget_COGS]]=0,
"",
IF(
Table1[[#This Row],[Budget_COGS]]&gt;0,
(Table1[[#This Row],[Budget_COGS]]-Table1[[#This Row],[COGS]]) / Table1[[#This Row],[Budget_COGS]],
(Table1[[#This Row],[Budget_COGS]]-Table1[[#This Row],[COGS]]) / ABS(Table1[[#This Row],[Budget_COGS]])
)
)</f>
        <v>0.1</v>
      </c>
      <c r="S699" s="5" t="str">
        <f>IF(Table1[[#This Row],[COGS _Var]]&gt;=0, "Above Budget", "Below Budget")</f>
        <v>Below Budget</v>
      </c>
      <c r="T699">
        <f>Table1[[#This Row],[Actual_Sales]]-Table1[[#This Row],[COGS]]</f>
        <v>79</v>
      </c>
      <c r="U699">
        <v>110</v>
      </c>
      <c r="V699">
        <f>Table1[[#This Row],[Gross_Margin]]-Table1[[#This Row],[Budget_Margin]]</f>
        <v>-31</v>
      </c>
      <c r="W699" s="5">
        <f>IF(
Table1[[#This Row],[Budget_Margin]]=0,
"",
IF(
Table1[[#This Row],[Budget_Margin]]&gt;0,
(Table1[[#This Row],[Gross_Margin]]-Table1[[#This Row],[Budget_Margin]]) / Table1[[#This Row],[Budget_Margin]],
(Table1[[#This Row],[Gross_Margin]]-Table1[[#This Row],[Budget_Margin]]) / ABS(Table1[[#This Row],[Budget_Margin]])
)
)</f>
        <v>-0.2818181818181818</v>
      </c>
      <c r="X699" s="5" t="str">
        <f>IF(Table1[[#This Row],[Margin_Var]]&gt;=0, "Above Budget", "Below Budget")</f>
        <v>Below Budget</v>
      </c>
      <c r="Y699" s="5">
        <f>IFERROR(Table1[[#This Row],[Gross_Margin]]/Table1[[#This Row],[Actual_Sales]],0)</f>
        <v>0.59398496240601506</v>
      </c>
      <c r="Z699" s="5">
        <f>Table1[[#This Row],[Actual_Profit]]/Table1[[#This Row],[Actual_Sales]]</f>
        <v>0.39849624060150374</v>
      </c>
      <c r="AA699">
        <v>26</v>
      </c>
      <c r="AB699" s="5">
        <f>IFERROR(Table1[[#This Row],[Expenses]]/Table1[[#This Row],[Actual_Sales]],0)</f>
        <v>0.19548872180451127</v>
      </c>
      <c r="AC699">
        <v>15</v>
      </c>
      <c r="AD699">
        <v>601</v>
      </c>
      <c r="AE699" s="5">
        <f>IFERROR(Table1[[#This Row],[Inventory]]/Table1[[#This Row],[Actual_Sales]],0)</f>
        <v>4.518796992481203</v>
      </c>
    </row>
    <row r="700" spans="1:31" x14ac:dyDescent="0.25">
      <c r="A700">
        <v>1967</v>
      </c>
      <c r="B700">
        <v>309</v>
      </c>
      <c r="C700">
        <v>11</v>
      </c>
      <c r="D700" s="2">
        <v>40513</v>
      </c>
      <c r="E700">
        <v>133</v>
      </c>
      <c r="F700">
        <v>110</v>
      </c>
      <c r="G700">
        <f>Table1[[#This Row],[Actual_Sales]]-Table1[[#This Row],[Budget_Sales]]</f>
        <v>23</v>
      </c>
      <c r="H700" s="5">
        <f>IF(
Table1[[#This Row],[Budget_Sales]]=0,
"",
IF(
Table1[[#This Row],[Budget_Sales]]&gt;0,
(Table1[[#This Row],[Actual_Sales]]-Table1[[#This Row],[Budget_Sales]])/Table1[[#This Row],[Budget_Sales]],
(Table1[[#This Row],[Actual_Sales]]-Table1[[#This Row],[Budget_Sales]])/ABS(Table1[[#This Row],[Budget_Sales]])
)
)</f>
        <v>0.20909090909090908</v>
      </c>
      <c r="I700" s="5" t="str">
        <f>IF(Table1[[#This Row],[Sales_Var]]&gt;=0,"Above Budget","Below Budget")</f>
        <v>Above Budget</v>
      </c>
      <c r="J700">
        <f>Table1[[#This Row],[Actual_Sales]]-(Table1[[#This Row],[COGS]]+Table1[[#This Row],[Expenses]])</f>
        <v>53</v>
      </c>
      <c r="K700">
        <v>50</v>
      </c>
      <c r="L700">
        <f>Table1[[#This Row],[Actual_Profit]]-Table1[[#This Row],[Budget_Profit]]</f>
        <v>3</v>
      </c>
      <c r="M700" s="5">
        <f>IF(
Table1[[#This Row],[Budget_Profit]]=0,
"",
IF(
Table1[[#This Row],[Budget_Profit]]&gt;0,
(Table1[[#This Row],[Actual_Profit]]-Table1[[#This Row],[Budget_Profit]])/Table1[[#This Row],[Budget_Profit]],
(Table1[[#This Row],[Actual_Profit]]-Table1[[#This Row],[Budget_Profit]])/ABS(Table1[[#This Row],[Budget_Profit]])
)
)</f>
        <v>0.06</v>
      </c>
      <c r="N700" s="5" t="str">
        <f>IF(Table1[[#This Row],[Profit_Var]]&gt;=0, "Above Budget", "Below Budget")</f>
        <v>Above Budget</v>
      </c>
      <c r="O700">
        <v>54</v>
      </c>
      <c r="P700">
        <v>40</v>
      </c>
      <c r="Q700">
        <f>Table1[[#This Row],[COGS]]-Table1[[#This Row],[Budget_COGS]]</f>
        <v>14</v>
      </c>
      <c r="R700" s="5">
        <f>IF(
Table1[[#This Row],[Budget_COGS]]=0,
"",
IF(
Table1[[#This Row],[Budget_COGS]]&gt;0,
(Table1[[#This Row],[Budget_COGS]]-Table1[[#This Row],[COGS]]) / Table1[[#This Row],[Budget_COGS]],
(Table1[[#This Row],[Budget_COGS]]-Table1[[#This Row],[COGS]]) / ABS(Table1[[#This Row],[Budget_COGS]])
)
)</f>
        <v>-0.35</v>
      </c>
      <c r="S700" s="5" t="str">
        <f>IF(Table1[[#This Row],[COGS _Var]]&gt;=0, "Above Budget", "Below Budget")</f>
        <v>Above Budget</v>
      </c>
      <c r="T700">
        <f>Table1[[#This Row],[Actual_Sales]]-Table1[[#This Row],[COGS]]</f>
        <v>79</v>
      </c>
      <c r="U700">
        <v>70</v>
      </c>
      <c r="V700">
        <f>Table1[[#This Row],[Gross_Margin]]-Table1[[#This Row],[Budget_Margin]]</f>
        <v>9</v>
      </c>
      <c r="W700" s="5">
        <f>IF(
Table1[[#This Row],[Budget_Margin]]=0,
"",
IF(
Table1[[#This Row],[Budget_Margin]]&gt;0,
(Table1[[#This Row],[Gross_Margin]]-Table1[[#This Row],[Budget_Margin]]) / Table1[[#This Row],[Budget_Margin]],
(Table1[[#This Row],[Gross_Margin]]-Table1[[#This Row],[Budget_Margin]]) / ABS(Table1[[#This Row],[Budget_Margin]])
)
)</f>
        <v>0.12857142857142856</v>
      </c>
      <c r="X700" s="5" t="str">
        <f>IF(Table1[[#This Row],[Margin_Var]]&gt;=0, "Above Budget", "Below Budget")</f>
        <v>Above Budget</v>
      </c>
      <c r="Y700" s="5">
        <f>IFERROR(Table1[[#This Row],[Gross_Margin]]/Table1[[#This Row],[Actual_Sales]],0)</f>
        <v>0.59398496240601506</v>
      </c>
      <c r="Z700" s="5">
        <f>Table1[[#This Row],[Actual_Profit]]/Table1[[#This Row],[Actual_Sales]]</f>
        <v>0.39849624060150374</v>
      </c>
      <c r="AA700">
        <v>26</v>
      </c>
      <c r="AB700" s="5">
        <f>IFERROR(Table1[[#This Row],[Expenses]]/Table1[[#This Row],[Actual_Sales]],0)</f>
        <v>0.19548872180451127</v>
      </c>
      <c r="AC700">
        <v>15</v>
      </c>
      <c r="AD700">
        <v>601</v>
      </c>
      <c r="AE700" s="5">
        <f>IFERROR(Table1[[#This Row],[Inventory]]/Table1[[#This Row],[Actual_Sales]],0)</f>
        <v>4.518796992481203</v>
      </c>
    </row>
    <row r="701" spans="1:31" x14ac:dyDescent="0.25">
      <c r="A701">
        <v>2045</v>
      </c>
      <c r="B701">
        <v>619</v>
      </c>
      <c r="C701">
        <v>12</v>
      </c>
      <c r="D701" s="2">
        <v>40513</v>
      </c>
      <c r="E701">
        <v>133</v>
      </c>
      <c r="F701">
        <v>90</v>
      </c>
      <c r="G701">
        <f>Table1[[#This Row],[Actual_Sales]]-Table1[[#This Row],[Budget_Sales]]</f>
        <v>43</v>
      </c>
      <c r="H701" s="5">
        <f>IF(
Table1[[#This Row],[Budget_Sales]]=0,
"",
IF(
Table1[[#This Row],[Budget_Sales]]&gt;0,
(Table1[[#This Row],[Actual_Sales]]-Table1[[#This Row],[Budget_Sales]])/Table1[[#This Row],[Budget_Sales]],
(Table1[[#This Row],[Actual_Sales]]-Table1[[#This Row],[Budget_Sales]])/ABS(Table1[[#This Row],[Budget_Sales]])
)
)</f>
        <v>0.4777777777777778</v>
      </c>
      <c r="I701" s="5" t="str">
        <f>IF(Table1[[#This Row],[Sales_Var]]&gt;=0,"Above Budget","Below Budget")</f>
        <v>Above Budget</v>
      </c>
      <c r="J701">
        <f>Table1[[#This Row],[Actual_Sales]]-(Table1[[#This Row],[COGS]]+Table1[[#This Row],[Expenses]])</f>
        <v>53</v>
      </c>
      <c r="K701">
        <v>50</v>
      </c>
      <c r="L701">
        <f>Table1[[#This Row],[Actual_Profit]]-Table1[[#This Row],[Budget_Profit]]</f>
        <v>3</v>
      </c>
      <c r="M701" s="5">
        <f>IF(
Table1[[#This Row],[Budget_Profit]]=0,
"",
IF(
Table1[[#This Row],[Budget_Profit]]&gt;0,
(Table1[[#This Row],[Actual_Profit]]-Table1[[#This Row],[Budget_Profit]])/Table1[[#This Row],[Budget_Profit]],
(Table1[[#This Row],[Actual_Profit]]-Table1[[#This Row],[Budget_Profit]])/ABS(Table1[[#This Row],[Budget_Profit]])
)
)</f>
        <v>0.06</v>
      </c>
      <c r="N701" s="5" t="str">
        <f>IF(Table1[[#This Row],[Profit_Var]]&gt;=0, "Above Budget", "Below Budget")</f>
        <v>Above Budget</v>
      </c>
      <c r="O701">
        <v>54</v>
      </c>
      <c r="P701">
        <v>30</v>
      </c>
      <c r="Q701">
        <f>Table1[[#This Row],[COGS]]-Table1[[#This Row],[Budget_COGS]]</f>
        <v>24</v>
      </c>
      <c r="R701" s="5">
        <f>IF(
Table1[[#This Row],[Budget_COGS]]=0,
"",
IF(
Table1[[#This Row],[Budget_COGS]]&gt;0,
(Table1[[#This Row],[Budget_COGS]]-Table1[[#This Row],[COGS]]) / Table1[[#This Row],[Budget_COGS]],
(Table1[[#This Row],[Budget_COGS]]-Table1[[#This Row],[COGS]]) / ABS(Table1[[#This Row],[Budget_COGS]])
)
)</f>
        <v>-0.8</v>
      </c>
      <c r="S701" s="5" t="str">
        <f>IF(Table1[[#This Row],[COGS _Var]]&gt;=0, "Above Budget", "Below Budget")</f>
        <v>Above Budget</v>
      </c>
      <c r="T701">
        <f>Table1[[#This Row],[Actual_Sales]]-Table1[[#This Row],[COGS]]</f>
        <v>79</v>
      </c>
      <c r="U701">
        <v>60</v>
      </c>
      <c r="V701">
        <f>Table1[[#This Row],[Gross_Margin]]-Table1[[#This Row],[Budget_Margin]]</f>
        <v>19</v>
      </c>
      <c r="W701" s="5">
        <f>IF(
Table1[[#This Row],[Budget_Margin]]=0,
"",
IF(
Table1[[#This Row],[Budget_Margin]]&gt;0,
(Table1[[#This Row],[Gross_Margin]]-Table1[[#This Row],[Budget_Margin]]) / Table1[[#This Row],[Budget_Margin]],
(Table1[[#This Row],[Gross_Margin]]-Table1[[#This Row],[Budget_Margin]]) / ABS(Table1[[#This Row],[Budget_Margin]])
)
)</f>
        <v>0.31666666666666665</v>
      </c>
      <c r="X701" s="5" t="str">
        <f>IF(Table1[[#This Row],[Margin_Var]]&gt;=0, "Above Budget", "Below Budget")</f>
        <v>Above Budget</v>
      </c>
      <c r="Y701" s="5">
        <f>IFERROR(Table1[[#This Row],[Gross_Margin]]/Table1[[#This Row],[Actual_Sales]],0)</f>
        <v>0.59398496240601506</v>
      </c>
      <c r="Z701" s="5">
        <f>Table1[[#This Row],[Actual_Profit]]/Table1[[#This Row],[Actual_Sales]]</f>
        <v>0.39849624060150374</v>
      </c>
      <c r="AA701">
        <v>26</v>
      </c>
      <c r="AB701" s="5">
        <f>IFERROR(Table1[[#This Row],[Expenses]]/Table1[[#This Row],[Actual_Sales]],0)</f>
        <v>0.19548872180451127</v>
      </c>
      <c r="AC701">
        <v>15</v>
      </c>
      <c r="AD701">
        <v>601</v>
      </c>
      <c r="AE701" s="5">
        <f>IFERROR(Table1[[#This Row],[Inventory]]/Table1[[#This Row],[Actual_Sales]],0)</f>
        <v>4.518796992481203</v>
      </c>
    </row>
    <row r="702" spans="1:31" x14ac:dyDescent="0.25">
      <c r="A702">
        <v>3530</v>
      </c>
      <c r="B702">
        <v>954</v>
      </c>
      <c r="C702">
        <v>11</v>
      </c>
      <c r="D702" s="2">
        <v>40756</v>
      </c>
      <c r="E702">
        <v>113</v>
      </c>
      <c r="F702">
        <v>120</v>
      </c>
      <c r="G702">
        <f>Table1[[#This Row],[Actual_Sales]]-Table1[[#This Row],[Budget_Sales]]</f>
        <v>-7</v>
      </c>
      <c r="H702" s="5">
        <f>IF(
Table1[[#This Row],[Budget_Sales]]=0,
"",
IF(
Table1[[#This Row],[Budget_Sales]]&gt;0,
(Table1[[#This Row],[Actual_Sales]]-Table1[[#This Row],[Budget_Sales]])/Table1[[#This Row],[Budget_Sales]],
(Table1[[#This Row],[Actual_Sales]]-Table1[[#This Row],[Budget_Sales]])/ABS(Table1[[#This Row],[Budget_Sales]])
)
)</f>
        <v>-5.8333333333333334E-2</v>
      </c>
      <c r="I702" s="5" t="str">
        <f>IF(Table1[[#This Row],[Sales_Var]]&gt;=0,"Above Budget","Below Budget")</f>
        <v>Below Budget</v>
      </c>
      <c r="J702">
        <f>Table1[[#This Row],[Actual_Sales]]-(Table1[[#This Row],[COGS]]+Table1[[#This Row],[Expenses]])</f>
        <v>45</v>
      </c>
      <c r="K702">
        <v>60</v>
      </c>
      <c r="L702">
        <f>Table1[[#This Row],[Actual_Profit]]-Table1[[#This Row],[Budget_Profit]]</f>
        <v>-15</v>
      </c>
      <c r="M702" s="5">
        <f>IF(
Table1[[#This Row],[Budget_Profit]]=0,
"",
IF(
Table1[[#This Row],[Budget_Profit]]&gt;0,
(Table1[[#This Row],[Actual_Profit]]-Table1[[#This Row],[Budget_Profit]])/Table1[[#This Row],[Budget_Profit]],
(Table1[[#This Row],[Actual_Profit]]-Table1[[#This Row],[Budget_Profit]])/ABS(Table1[[#This Row],[Budget_Profit]])
)
)</f>
        <v>-0.25</v>
      </c>
      <c r="N702" s="5" t="str">
        <f>IF(Table1[[#This Row],[Profit_Var]]&gt;=0, "Above Budget", "Below Budget")</f>
        <v>Below Budget</v>
      </c>
      <c r="O702">
        <v>46</v>
      </c>
      <c r="P702">
        <v>40</v>
      </c>
      <c r="Q702">
        <f>Table1[[#This Row],[COGS]]-Table1[[#This Row],[Budget_COGS]]</f>
        <v>6</v>
      </c>
      <c r="R702" s="5">
        <f>IF(
Table1[[#This Row],[Budget_COGS]]=0,
"",
IF(
Table1[[#This Row],[Budget_COGS]]&gt;0,
(Table1[[#This Row],[Budget_COGS]]-Table1[[#This Row],[COGS]]) / Table1[[#This Row],[Budget_COGS]],
(Table1[[#This Row],[Budget_COGS]]-Table1[[#This Row],[COGS]]) / ABS(Table1[[#This Row],[Budget_COGS]])
)
)</f>
        <v>-0.15</v>
      </c>
      <c r="S702" s="5" t="str">
        <f>IF(Table1[[#This Row],[COGS _Var]]&gt;=0, "Above Budget", "Below Budget")</f>
        <v>Above Budget</v>
      </c>
      <c r="T702">
        <f>Table1[[#This Row],[Actual_Sales]]-Table1[[#This Row],[COGS]]</f>
        <v>67</v>
      </c>
      <c r="U702">
        <v>80</v>
      </c>
      <c r="V702">
        <f>Table1[[#This Row],[Gross_Margin]]-Table1[[#This Row],[Budget_Margin]]</f>
        <v>-13</v>
      </c>
      <c r="W702" s="5">
        <f>IF(
Table1[[#This Row],[Budget_Margin]]=0,
"",
IF(
Table1[[#This Row],[Budget_Margin]]&gt;0,
(Table1[[#This Row],[Gross_Margin]]-Table1[[#This Row],[Budget_Margin]]) / Table1[[#This Row],[Budget_Margin]],
(Table1[[#This Row],[Gross_Margin]]-Table1[[#This Row],[Budget_Margin]]) / ABS(Table1[[#This Row],[Budget_Margin]])
)
)</f>
        <v>-0.16250000000000001</v>
      </c>
      <c r="X702" s="5" t="str">
        <f>IF(Table1[[#This Row],[Margin_Var]]&gt;=0, "Above Budget", "Below Budget")</f>
        <v>Below Budget</v>
      </c>
      <c r="Y702" s="5">
        <f>IFERROR(Table1[[#This Row],[Gross_Margin]]/Table1[[#This Row],[Actual_Sales]],0)</f>
        <v>0.59292035398230092</v>
      </c>
      <c r="Z702" s="5">
        <f>Table1[[#This Row],[Actual_Profit]]/Table1[[#This Row],[Actual_Sales]]</f>
        <v>0.39823008849557523</v>
      </c>
      <c r="AA702">
        <v>22</v>
      </c>
      <c r="AB702" s="5">
        <f>IFERROR(Table1[[#This Row],[Expenses]]/Table1[[#This Row],[Actual_Sales]],0)</f>
        <v>0.19469026548672566</v>
      </c>
      <c r="AC702">
        <v>12</v>
      </c>
      <c r="AD702">
        <v>880</v>
      </c>
      <c r="AE702" s="5">
        <f>IFERROR(Table1[[#This Row],[Inventory]]/Table1[[#This Row],[Actual_Sales]],0)</f>
        <v>7.7876106194690262</v>
      </c>
    </row>
    <row r="703" spans="1:31" x14ac:dyDescent="0.25">
      <c r="A703">
        <v>2881</v>
      </c>
      <c r="B703">
        <v>435</v>
      </c>
      <c r="C703">
        <v>6</v>
      </c>
      <c r="D703" s="2">
        <v>40664</v>
      </c>
      <c r="E703">
        <v>108</v>
      </c>
      <c r="F703">
        <v>100</v>
      </c>
      <c r="G703">
        <f>Table1[[#This Row],[Actual_Sales]]-Table1[[#This Row],[Budget_Sales]]</f>
        <v>8</v>
      </c>
      <c r="H703" s="5">
        <f>IF(
Table1[[#This Row],[Budget_Sales]]=0,
"",
IF(
Table1[[#This Row],[Budget_Sales]]&gt;0,
(Table1[[#This Row],[Actual_Sales]]-Table1[[#This Row],[Budget_Sales]])/Table1[[#This Row],[Budget_Sales]],
(Table1[[#This Row],[Actual_Sales]]-Table1[[#This Row],[Budget_Sales]])/ABS(Table1[[#This Row],[Budget_Sales]])
)
)</f>
        <v>0.08</v>
      </c>
      <c r="I703" s="5" t="str">
        <f>IF(Table1[[#This Row],[Sales_Var]]&gt;=0,"Above Budget","Below Budget")</f>
        <v>Above Budget</v>
      </c>
      <c r="J703">
        <f>Table1[[#This Row],[Actual_Sales]]-(Table1[[#This Row],[COGS]]+Table1[[#This Row],[Expenses]])</f>
        <v>43</v>
      </c>
      <c r="K703">
        <v>40</v>
      </c>
      <c r="L703">
        <f>Table1[[#This Row],[Actual_Profit]]-Table1[[#This Row],[Budget_Profit]]</f>
        <v>3</v>
      </c>
      <c r="M703" s="5">
        <f>IF(
Table1[[#This Row],[Budget_Profit]]=0,
"",
IF(
Table1[[#This Row],[Budget_Profit]]&gt;0,
(Table1[[#This Row],[Actual_Profit]]-Table1[[#This Row],[Budget_Profit]])/Table1[[#This Row],[Budget_Profit]],
(Table1[[#This Row],[Actual_Profit]]-Table1[[#This Row],[Budget_Profit]])/ABS(Table1[[#This Row],[Budget_Profit]])
)
)</f>
        <v>7.4999999999999997E-2</v>
      </c>
      <c r="N703" s="5" t="str">
        <f>IF(Table1[[#This Row],[Profit_Var]]&gt;=0, "Above Budget", "Below Budget")</f>
        <v>Above Budget</v>
      </c>
      <c r="O703">
        <v>44</v>
      </c>
      <c r="P703">
        <v>40</v>
      </c>
      <c r="Q703">
        <f>Table1[[#This Row],[COGS]]-Table1[[#This Row],[Budget_COGS]]</f>
        <v>4</v>
      </c>
      <c r="R703" s="5">
        <f>IF(
Table1[[#This Row],[Budget_COGS]]=0,
"",
IF(
Table1[[#This Row],[Budget_COGS]]&gt;0,
(Table1[[#This Row],[Budget_COGS]]-Table1[[#This Row],[COGS]]) / Table1[[#This Row],[Budget_COGS]],
(Table1[[#This Row],[Budget_COGS]]-Table1[[#This Row],[COGS]]) / ABS(Table1[[#This Row],[Budget_COGS]])
)
)</f>
        <v>-0.1</v>
      </c>
      <c r="S703" s="5" t="str">
        <f>IF(Table1[[#This Row],[COGS _Var]]&gt;=0, "Above Budget", "Below Budget")</f>
        <v>Above Budget</v>
      </c>
      <c r="T703">
        <f>Table1[[#This Row],[Actual_Sales]]-Table1[[#This Row],[COGS]]</f>
        <v>64</v>
      </c>
      <c r="U703">
        <v>60</v>
      </c>
      <c r="V703">
        <f>Table1[[#This Row],[Gross_Margin]]-Table1[[#This Row],[Budget_Margin]]</f>
        <v>4</v>
      </c>
      <c r="W703" s="5">
        <f>IF(
Table1[[#This Row],[Budget_Margin]]=0,
"",
IF(
Table1[[#This Row],[Budget_Margin]]&gt;0,
(Table1[[#This Row],[Gross_Margin]]-Table1[[#This Row],[Budget_Margin]]) / Table1[[#This Row],[Budget_Margin]],
(Table1[[#This Row],[Gross_Margin]]-Table1[[#This Row],[Budget_Margin]]) / ABS(Table1[[#This Row],[Budget_Margin]])
)
)</f>
        <v>6.6666666666666666E-2</v>
      </c>
      <c r="X703" s="5" t="str">
        <f>IF(Table1[[#This Row],[Margin_Var]]&gt;=0, "Above Budget", "Below Budget")</f>
        <v>Above Budget</v>
      </c>
      <c r="Y703" s="5">
        <f>IFERROR(Table1[[#This Row],[Gross_Margin]]/Table1[[#This Row],[Actual_Sales]],0)</f>
        <v>0.59259259259259256</v>
      </c>
      <c r="Z703" s="5">
        <f>Table1[[#This Row],[Actual_Profit]]/Table1[[#This Row],[Actual_Sales]]</f>
        <v>0.39814814814814814</v>
      </c>
      <c r="AA703">
        <v>21</v>
      </c>
      <c r="AB703" s="5">
        <f>IFERROR(Table1[[#This Row],[Expenses]]/Table1[[#This Row],[Actual_Sales]],0)</f>
        <v>0.19444444444444445</v>
      </c>
      <c r="AC703">
        <v>12</v>
      </c>
      <c r="AD703">
        <v>844</v>
      </c>
      <c r="AE703" s="5">
        <f>IFERROR(Table1[[#This Row],[Inventory]]/Table1[[#This Row],[Actual_Sales]],0)</f>
        <v>7.8148148148148149</v>
      </c>
    </row>
    <row r="704" spans="1:31" x14ac:dyDescent="0.25">
      <c r="A704">
        <v>2889</v>
      </c>
      <c r="B704">
        <v>475</v>
      </c>
      <c r="C704">
        <v>11</v>
      </c>
      <c r="D704" s="2">
        <v>40664</v>
      </c>
      <c r="E704">
        <v>108</v>
      </c>
      <c r="F704">
        <v>110</v>
      </c>
      <c r="G704">
        <f>Table1[[#This Row],[Actual_Sales]]-Table1[[#This Row],[Budget_Sales]]</f>
        <v>-2</v>
      </c>
      <c r="H704" s="5">
        <f>IF(
Table1[[#This Row],[Budget_Sales]]=0,
"",
IF(
Table1[[#This Row],[Budget_Sales]]&gt;0,
(Table1[[#This Row],[Actual_Sales]]-Table1[[#This Row],[Budget_Sales]])/Table1[[#This Row],[Budget_Sales]],
(Table1[[#This Row],[Actual_Sales]]-Table1[[#This Row],[Budget_Sales]])/ABS(Table1[[#This Row],[Budget_Sales]])
)
)</f>
        <v>-1.8181818181818181E-2</v>
      </c>
      <c r="I704" s="5" t="str">
        <f>IF(Table1[[#This Row],[Sales_Var]]&gt;=0,"Above Budget","Below Budget")</f>
        <v>Below Budget</v>
      </c>
      <c r="J704">
        <f>Table1[[#This Row],[Actual_Sales]]-(Table1[[#This Row],[COGS]]+Table1[[#This Row],[Expenses]])</f>
        <v>43</v>
      </c>
      <c r="K704">
        <v>50</v>
      </c>
      <c r="L704">
        <f>Table1[[#This Row],[Actual_Profit]]-Table1[[#This Row],[Budget_Profit]]</f>
        <v>-7</v>
      </c>
      <c r="M704" s="5">
        <f>IF(
Table1[[#This Row],[Budget_Profit]]=0,
"",
IF(
Table1[[#This Row],[Budget_Profit]]&gt;0,
(Table1[[#This Row],[Actual_Profit]]-Table1[[#This Row],[Budget_Profit]])/Table1[[#This Row],[Budget_Profit]],
(Table1[[#This Row],[Actual_Profit]]-Table1[[#This Row],[Budget_Profit]])/ABS(Table1[[#This Row],[Budget_Profit]])
)
)</f>
        <v>-0.14000000000000001</v>
      </c>
      <c r="N704" s="5" t="str">
        <f>IF(Table1[[#This Row],[Profit_Var]]&gt;=0, "Above Budget", "Below Budget")</f>
        <v>Below Budget</v>
      </c>
      <c r="O704">
        <v>44</v>
      </c>
      <c r="P704">
        <v>40</v>
      </c>
      <c r="Q704">
        <f>Table1[[#This Row],[COGS]]-Table1[[#This Row],[Budget_COGS]]</f>
        <v>4</v>
      </c>
      <c r="R704" s="5">
        <f>IF(
Table1[[#This Row],[Budget_COGS]]=0,
"",
IF(
Table1[[#This Row],[Budget_COGS]]&gt;0,
(Table1[[#This Row],[Budget_COGS]]-Table1[[#This Row],[COGS]]) / Table1[[#This Row],[Budget_COGS]],
(Table1[[#This Row],[Budget_COGS]]-Table1[[#This Row],[COGS]]) / ABS(Table1[[#This Row],[Budget_COGS]])
)
)</f>
        <v>-0.1</v>
      </c>
      <c r="S704" s="5" t="str">
        <f>IF(Table1[[#This Row],[COGS _Var]]&gt;=0, "Above Budget", "Below Budget")</f>
        <v>Above Budget</v>
      </c>
      <c r="T704">
        <f>Table1[[#This Row],[Actual_Sales]]-Table1[[#This Row],[COGS]]</f>
        <v>64</v>
      </c>
      <c r="U704">
        <v>70</v>
      </c>
      <c r="V704">
        <f>Table1[[#This Row],[Gross_Margin]]-Table1[[#This Row],[Budget_Margin]]</f>
        <v>-6</v>
      </c>
      <c r="W704" s="5">
        <f>IF(
Table1[[#This Row],[Budget_Margin]]=0,
"",
IF(
Table1[[#This Row],[Budget_Margin]]&gt;0,
(Table1[[#This Row],[Gross_Margin]]-Table1[[#This Row],[Budget_Margin]]) / Table1[[#This Row],[Budget_Margin]],
(Table1[[#This Row],[Gross_Margin]]-Table1[[#This Row],[Budget_Margin]]) / ABS(Table1[[#This Row],[Budget_Margin]])
)
)</f>
        <v>-8.5714285714285715E-2</v>
      </c>
      <c r="X704" s="5" t="str">
        <f>IF(Table1[[#This Row],[Margin_Var]]&gt;=0, "Above Budget", "Below Budget")</f>
        <v>Below Budget</v>
      </c>
      <c r="Y704" s="5">
        <f>IFERROR(Table1[[#This Row],[Gross_Margin]]/Table1[[#This Row],[Actual_Sales]],0)</f>
        <v>0.59259259259259256</v>
      </c>
      <c r="Z704" s="5">
        <f>Table1[[#This Row],[Actual_Profit]]/Table1[[#This Row],[Actual_Sales]]</f>
        <v>0.39814814814814814</v>
      </c>
      <c r="AA704">
        <v>21</v>
      </c>
      <c r="AB704" s="5">
        <f>IFERROR(Table1[[#This Row],[Expenses]]/Table1[[#This Row],[Actual_Sales]],0)</f>
        <v>0.19444444444444445</v>
      </c>
      <c r="AC704">
        <v>12</v>
      </c>
      <c r="AD704">
        <v>844</v>
      </c>
      <c r="AE704" s="5">
        <f>IFERROR(Table1[[#This Row],[Inventory]]/Table1[[#This Row],[Actual_Sales]],0)</f>
        <v>7.8148148148148149</v>
      </c>
    </row>
    <row r="705" spans="1:31" x14ac:dyDescent="0.25">
      <c r="A705">
        <v>2646</v>
      </c>
      <c r="B705">
        <v>970</v>
      </c>
      <c r="C705">
        <v>2</v>
      </c>
      <c r="D705" s="2">
        <v>40603</v>
      </c>
      <c r="E705">
        <v>206</v>
      </c>
      <c r="F705">
        <v>200</v>
      </c>
      <c r="G705">
        <f>Table1[[#This Row],[Actual_Sales]]-Table1[[#This Row],[Budget_Sales]]</f>
        <v>6</v>
      </c>
      <c r="H705" s="5">
        <f>IF(
Table1[[#This Row],[Budget_Sales]]=0,
"",
IF(
Table1[[#This Row],[Budget_Sales]]&gt;0,
(Table1[[#This Row],[Actual_Sales]]-Table1[[#This Row],[Budget_Sales]])/Table1[[#This Row],[Budget_Sales]],
(Table1[[#This Row],[Actual_Sales]]-Table1[[#This Row],[Budget_Sales]])/ABS(Table1[[#This Row],[Budget_Sales]])
)
)</f>
        <v>0.03</v>
      </c>
      <c r="I705" s="5" t="str">
        <f>IF(Table1[[#This Row],[Sales_Var]]&gt;=0,"Above Budget","Below Budget")</f>
        <v>Above Budget</v>
      </c>
      <c r="J705">
        <f>Table1[[#This Row],[Actual_Sales]]-(Table1[[#This Row],[COGS]]+Table1[[#This Row],[Expenses]])</f>
        <v>82</v>
      </c>
      <c r="K705">
        <v>90</v>
      </c>
      <c r="L705">
        <f>Table1[[#This Row],[Actual_Profit]]-Table1[[#This Row],[Budget_Profit]]</f>
        <v>-8</v>
      </c>
      <c r="M705" s="5">
        <f>IF(
Table1[[#This Row],[Budget_Profit]]=0,
"",
IF(
Table1[[#This Row],[Budget_Profit]]&gt;0,
(Table1[[#This Row],[Actual_Profit]]-Table1[[#This Row],[Budget_Profit]])/Table1[[#This Row],[Budget_Profit]],
(Table1[[#This Row],[Actual_Profit]]-Table1[[#This Row],[Budget_Profit]])/ABS(Table1[[#This Row],[Budget_Profit]])
)
)</f>
        <v>-8.8888888888888892E-2</v>
      </c>
      <c r="N705" s="5" t="str">
        <f>IF(Table1[[#This Row],[Profit_Var]]&gt;=0, "Above Budget", "Below Budget")</f>
        <v>Below Budget</v>
      </c>
      <c r="O705">
        <v>84</v>
      </c>
      <c r="P705">
        <v>80</v>
      </c>
      <c r="Q705">
        <f>Table1[[#This Row],[COGS]]-Table1[[#This Row],[Budget_COGS]]</f>
        <v>4</v>
      </c>
      <c r="R705" s="5">
        <f>IF(
Table1[[#This Row],[Budget_COGS]]=0,
"",
IF(
Table1[[#This Row],[Budget_COGS]]&gt;0,
(Table1[[#This Row],[Budget_COGS]]-Table1[[#This Row],[COGS]]) / Table1[[#This Row],[Budget_COGS]],
(Table1[[#This Row],[Budget_COGS]]-Table1[[#This Row],[COGS]]) / ABS(Table1[[#This Row],[Budget_COGS]])
)
)</f>
        <v>-0.05</v>
      </c>
      <c r="S705" s="5" t="str">
        <f>IF(Table1[[#This Row],[COGS _Var]]&gt;=0, "Above Budget", "Below Budget")</f>
        <v>Above Budget</v>
      </c>
      <c r="T705">
        <f>Table1[[#This Row],[Actual_Sales]]-Table1[[#This Row],[COGS]]</f>
        <v>122</v>
      </c>
      <c r="U705">
        <v>120</v>
      </c>
      <c r="V705">
        <f>Table1[[#This Row],[Gross_Margin]]-Table1[[#This Row],[Budget_Margin]]</f>
        <v>2</v>
      </c>
      <c r="W705" s="5">
        <f>IF(
Table1[[#This Row],[Budget_Margin]]=0,
"",
IF(
Table1[[#This Row],[Budget_Margin]]&gt;0,
(Table1[[#This Row],[Gross_Margin]]-Table1[[#This Row],[Budget_Margin]]) / Table1[[#This Row],[Budget_Margin]],
(Table1[[#This Row],[Gross_Margin]]-Table1[[#This Row],[Budget_Margin]]) / ABS(Table1[[#This Row],[Budget_Margin]])
)
)</f>
        <v>1.6666666666666666E-2</v>
      </c>
      <c r="X705" s="5" t="str">
        <f>IF(Table1[[#This Row],[Margin_Var]]&gt;=0, "Above Budget", "Below Budget")</f>
        <v>Above Budget</v>
      </c>
      <c r="Y705" s="5">
        <f>IFERROR(Table1[[#This Row],[Gross_Margin]]/Table1[[#This Row],[Actual_Sales]],0)</f>
        <v>0.59223300970873782</v>
      </c>
      <c r="Z705" s="5">
        <f>Table1[[#This Row],[Actual_Profit]]/Table1[[#This Row],[Actual_Sales]]</f>
        <v>0.39805825242718446</v>
      </c>
      <c r="AA705">
        <v>40</v>
      </c>
      <c r="AB705" s="5">
        <f>IFERROR(Table1[[#This Row],[Expenses]]/Table1[[#This Row],[Actual_Sales]],0)</f>
        <v>0.1941747572815534</v>
      </c>
      <c r="AC705">
        <v>27</v>
      </c>
      <c r="AD705">
        <v>603</v>
      </c>
      <c r="AE705" s="5">
        <f>IFERROR(Table1[[#This Row],[Inventory]]/Table1[[#This Row],[Actual_Sales]],0)</f>
        <v>2.9271844660194173</v>
      </c>
    </row>
    <row r="706" spans="1:31" x14ac:dyDescent="0.25">
      <c r="A706">
        <v>2599</v>
      </c>
      <c r="B706">
        <v>760</v>
      </c>
      <c r="C706">
        <v>10</v>
      </c>
      <c r="D706" s="2">
        <v>40603</v>
      </c>
      <c r="E706">
        <v>206</v>
      </c>
      <c r="F706">
        <v>160</v>
      </c>
      <c r="G706">
        <f>Table1[[#This Row],[Actual_Sales]]-Table1[[#This Row],[Budget_Sales]]</f>
        <v>46</v>
      </c>
      <c r="H706" s="5">
        <f>IF(
Table1[[#This Row],[Budget_Sales]]=0,
"",
IF(
Table1[[#This Row],[Budget_Sales]]&gt;0,
(Table1[[#This Row],[Actual_Sales]]-Table1[[#This Row],[Budget_Sales]])/Table1[[#This Row],[Budget_Sales]],
(Table1[[#This Row],[Actual_Sales]]-Table1[[#This Row],[Budget_Sales]])/ABS(Table1[[#This Row],[Budget_Sales]])
)
)</f>
        <v>0.28749999999999998</v>
      </c>
      <c r="I706" s="5" t="str">
        <f>IF(Table1[[#This Row],[Sales_Var]]&gt;=0,"Above Budget","Below Budget")</f>
        <v>Above Budget</v>
      </c>
      <c r="J706">
        <f>Table1[[#This Row],[Actual_Sales]]-(Table1[[#This Row],[COGS]]+Table1[[#This Row],[Expenses]])</f>
        <v>82</v>
      </c>
      <c r="K706">
        <v>60</v>
      </c>
      <c r="L706">
        <f>Table1[[#This Row],[Actual_Profit]]-Table1[[#This Row],[Budget_Profit]]</f>
        <v>22</v>
      </c>
      <c r="M706" s="5">
        <f>IF(
Table1[[#This Row],[Budget_Profit]]=0,
"",
IF(
Table1[[#This Row],[Budget_Profit]]&gt;0,
(Table1[[#This Row],[Actual_Profit]]-Table1[[#This Row],[Budget_Profit]])/Table1[[#This Row],[Budget_Profit]],
(Table1[[#This Row],[Actual_Profit]]-Table1[[#This Row],[Budget_Profit]])/ABS(Table1[[#This Row],[Budget_Profit]])
)
)</f>
        <v>0.36666666666666664</v>
      </c>
      <c r="N706" s="5" t="str">
        <f>IF(Table1[[#This Row],[Profit_Var]]&gt;=0, "Above Budget", "Below Budget")</f>
        <v>Above Budget</v>
      </c>
      <c r="O706">
        <v>84</v>
      </c>
      <c r="P706">
        <v>70</v>
      </c>
      <c r="Q706">
        <f>Table1[[#This Row],[COGS]]-Table1[[#This Row],[Budget_COGS]]</f>
        <v>14</v>
      </c>
      <c r="R706" s="5">
        <f>IF(
Table1[[#This Row],[Budget_COGS]]=0,
"",
IF(
Table1[[#This Row],[Budget_COGS]]&gt;0,
(Table1[[#This Row],[Budget_COGS]]-Table1[[#This Row],[COGS]]) / Table1[[#This Row],[Budget_COGS]],
(Table1[[#This Row],[Budget_COGS]]-Table1[[#This Row],[COGS]]) / ABS(Table1[[#This Row],[Budget_COGS]])
)
)</f>
        <v>-0.2</v>
      </c>
      <c r="S706" s="5" t="str">
        <f>IF(Table1[[#This Row],[COGS _Var]]&gt;=0, "Above Budget", "Below Budget")</f>
        <v>Above Budget</v>
      </c>
      <c r="T706">
        <f>Table1[[#This Row],[Actual_Sales]]-Table1[[#This Row],[COGS]]</f>
        <v>122</v>
      </c>
      <c r="U706">
        <v>90</v>
      </c>
      <c r="V706">
        <f>Table1[[#This Row],[Gross_Margin]]-Table1[[#This Row],[Budget_Margin]]</f>
        <v>32</v>
      </c>
      <c r="W706" s="5">
        <f>IF(
Table1[[#This Row],[Budget_Margin]]=0,
"",
IF(
Table1[[#This Row],[Budget_Margin]]&gt;0,
(Table1[[#This Row],[Gross_Margin]]-Table1[[#This Row],[Budget_Margin]]) / Table1[[#This Row],[Budget_Margin]],
(Table1[[#This Row],[Gross_Margin]]-Table1[[#This Row],[Budget_Margin]]) / ABS(Table1[[#This Row],[Budget_Margin]])
)
)</f>
        <v>0.35555555555555557</v>
      </c>
      <c r="X706" s="5" t="str">
        <f>IF(Table1[[#This Row],[Margin_Var]]&gt;=0, "Above Budget", "Below Budget")</f>
        <v>Above Budget</v>
      </c>
      <c r="Y706" s="5">
        <f>IFERROR(Table1[[#This Row],[Gross_Margin]]/Table1[[#This Row],[Actual_Sales]],0)</f>
        <v>0.59223300970873782</v>
      </c>
      <c r="Z706" s="5">
        <f>Table1[[#This Row],[Actual_Profit]]/Table1[[#This Row],[Actual_Sales]]</f>
        <v>0.39805825242718446</v>
      </c>
      <c r="AA706">
        <v>40</v>
      </c>
      <c r="AB706" s="5">
        <f>IFERROR(Table1[[#This Row],[Expenses]]/Table1[[#This Row],[Actual_Sales]],0)</f>
        <v>0.1941747572815534</v>
      </c>
      <c r="AC706">
        <v>27</v>
      </c>
      <c r="AD706">
        <v>603</v>
      </c>
      <c r="AE706" s="5">
        <f>IFERROR(Table1[[#This Row],[Inventory]]/Table1[[#This Row],[Actual_Sales]],0)</f>
        <v>2.9271844660194173</v>
      </c>
    </row>
    <row r="707" spans="1:31" x14ac:dyDescent="0.25">
      <c r="A707">
        <v>2986</v>
      </c>
      <c r="B707">
        <v>847</v>
      </c>
      <c r="C707">
        <v>3</v>
      </c>
      <c r="D707" s="2">
        <v>40664</v>
      </c>
      <c r="E707">
        <v>309</v>
      </c>
      <c r="F707">
        <v>320</v>
      </c>
      <c r="G707">
        <f>Table1[[#This Row],[Actual_Sales]]-Table1[[#This Row],[Budget_Sales]]</f>
        <v>-11</v>
      </c>
      <c r="H707" s="5">
        <f>IF(
Table1[[#This Row],[Budget_Sales]]=0,
"",
IF(
Table1[[#This Row],[Budget_Sales]]&gt;0,
(Table1[[#This Row],[Actual_Sales]]-Table1[[#This Row],[Budget_Sales]])/Table1[[#This Row],[Budget_Sales]],
(Table1[[#This Row],[Actual_Sales]]-Table1[[#This Row],[Budget_Sales]])/ABS(Table1[[#This Row],[Budget_Sales]])
)
)</f>
        <v>-3.4375000000000003E-2</v>
      </c>
      <c r="I707" s="5" t="str">
        <f>IF(Table1[[#This Row],[Sales_Var]]&gt;=0,"Above Budget","Below Budget")</f>
        <v>Below Budget</v>
      </c>
      <c r="J707">
        <f>Table1[[#This Row],[Actual_Sales]]-(Table1[[#This Row],[COGS]]+Table1[[#This Row],[Expenses]])</f>
        <v>123</v>
      </c>
      <c r="K707">
        <v>140</v>
      </c>
      <c r="L707">
        <f>Table1[[#This Row],[Actual_Profit]]-Table1[[#This Row],[Budget_Profit]]</f>
        <v>-17</v>
      </c>
      <c r="M707" s="5">
        <f>IF(
Table1[[#This Row],[Budget_Profit]]=0,
"",
IF(
Table1[[#This Row],[Budget_Profit]]&gt;0,
(Table1[[#This Row],[Actual_Profit]]-Table1[[#This Row],[Budget_Profit]])/Table1[[#This Row],[Budget_Profit]],
(Table1[[#This Row],[Actual_Profit]]-Table1[[#This Row],[Budget_Profit]])/ABS(Table1[[#This Row],[Budget_Profit]])
)
)</f>
        <v>-0.12142857142857143</v>
      </c>
      <c r="N707" s="5" t="str">
        <f>IF(Table1[[#This Row],[Profit_Var]]&gt;=0, "Above Budget", "Below Budget")</f>
        <v>Below Budget</v>
      </c>
      <c r="O707">
        <v>127</v>
      </c>
      <c r="P707">
        <v>130</v>
      </c>
      <c r="Q707">
        <f>Table1[[#This Row],[COGS]]-Table1[[#This Row],[Budget_COGS]]</f>
        <v>-3</v>
      </c>
      <c r="R707" s="5">
        <f>IF(
Table1[[#This Row],[Budget_COGS]]=0,
"",
IF(
Table1[[#This Row],[Budget_COGS]]&gt;0,
(Table1[[#This Row],[Budget_COGS]]-Table1[[#This Row],[COGS]]) / Table1[[#This Row],[Budget_COGS]],
(Table1[[#This Row],[Budget_COGS]]-Table1[[#This Row],[COGS]]) / ABS(Table1[[#This Row],[Budget_COGS]])
)
)</f>
        <v>2.3076923076923078E-2</v>
      </c>
      <c r="S707" s="5" t="str">
        <f>IF(Table1[[#This Row],[COGS _Var]]&gt;=0, "Above Budget", "Below Budget")</f>
        <v>Below Budget</v>
      </c>
      <c r="T707">
        <f>Table1[[#This Row],[Actual_Sales]]-Table1[[#This Row],[COGS]]</f>
        <v>182</v>
      </c>
      <c r="U707">
        <v>190</v>
      </c>
      <c r="V707">
        <f>Table1[[#This Row],[Gross_Margin]]-Table1[[#This Row],[Budget_Margin]]</f>
        <v>-8</v>
      </c>
      <c r="W707" s="5">
        <f>IF(
Table1[[#This Row],[Budget_Margin]]=0,
"",
IF(
Table1[[#This Row],[Budget_Margin]]&gt;0,
(Table1[[#This Row],[Gross_Margin]]-Table1[[#This Row],[Budget_Margin]]) / Table1[[#This Row],[Budget_Margin]],
(Table1[[#This Row],[Gross_Margin]]-Table1[[#This Row],[Budget_Margin]]) / ABS(Table1[[#This Row],[Budget_Margin]])
)
)</f>
        <v>-4.2105263157894736E-2</v>
      </c>
      <c r="X707" s="5" t="str">
        <f>IF(Table1[[#This Row],[Margin_Var]]&gt;=0, "Above Budget", "Below Budget")</f>
        <v>Below Budget</v>
      </c>
      <c r="Y707" s="5">
        <f>IFERROR(Table1[[#This Row],[Gross_Margin]]/Table1[[#This Row],[Actual_Sales]],0)</f>
        <v>0.5889967637540453</v>
      </c>
      <c r="Z707" s="5">
        <f>Table1[[#This Row],[Actual_Profit]]/Table1[[#This Row],[Actual_Sales]]</f>
        <v>0.39805825242718446</v>
      </c>
      <c r="AA707">
        <v>59</v>
      </c>
      <c r="AB707" s="5">
        <f>IFERROR(Table1[[#This Row],[Expenses]]/Table1[[#This Row],[Actual_Sales]],0)</f>
        <v>0.19093851132686085</v>
      </c>
      <c r="AC707">
        <v>40</v>
      </c>
      <c r="AD707">
        <v>671</v>
      </c>
      <c r="AE707" s="5">
        <f>IFERROR(Table1[[#This Row],[Inventory]]/Table1[[#This Row],[Actual_Sales]],0)</f>
        <v>2.1715210355987056</v>
      </c>
    </row>
    <row r="708" spans="1:31" x14ac:dyDescent="0.25">
      <c r="A708">
        <v>2920</v>
      </c>
      <c r="B708">
        <v>563</v>
      </c>
      <c r="C708">
        <v>9</v>
      </c>
      <c r="D708" s="2">
        <v>40664</v>
      </c>
      <c r="E708">
        <v>309</v>
      </c>
      <c r="F708">
        <v>270</v>
      </c>
      <c r="G708">
        <f>Table1[[#This Row],[Actual_Sales]]-Table1[[#This Row],[Budget_Sales]]</f>
        <v>39</v>
      </c>
      <c r="H708" s="5">
        <f>IF(
Table1[[#This Row],[Budget_Sales]]=0,
"",
IF(
Table1[[#This Row],[Budget_Sales]]&gt;0,
(Table1[[#This Row],[Actual_Sales]]-Table1[[#This Row],[Budget_Sales]])/Table1[[#This Row],[Budget_Sales]],
(Table1[[#This Row],[Actual_Sales]]-Table1[[#This Row],[Budget_Sales]])/ABS(Table1[[#This Row],[Budget_Sales]])
)
)</f>
        <v>0.14444444444444443</v>
      </c>
      <c r="I708" s="5" t="str">
        <f>IF(Table1[[#This Row],[Sales_Var]]&gt;=0,"Above Budget","Below Budget")</f>
        <v>Above Budget</v>
      </c>
      <c r="J708">
        <f>Table1[[#This Row],[Actual_Sales]]-(Table1[[#This Row],[COGS]]+Table1[[#This Row],[Expenses]])</f>
        <v>123</v>
      </c>
      <c r="K708">
        <v>130</v>
      </c>
      <c r="L708">
        <f>Table1[[#This Row],[Actual_Profit]]-Table1[[#This Row],[Budget_Profit]]</f>
        <v>-7</v>
      </c>
      <c r="M708" s="5">
        <f>IF(
Table1[[#This Row],[Budget_Profit]]=0,
"",
IF(
Table1[[#This Row],[Budget_Profit]]&gt;0,
(Table1[[#This Row],[Actual_Profit]]-Table1[[#This Row],[Budget_Profit]])/Table1[[#This Row],[Budget_Profit]],
(Table1[[#This Row],[Actual_Profit]]-Table1[[#This Row],[Budget_Profit]])/ABS(Table1[[#This Row],[Budget_Profit]])
)
)</f>
        <v>-5.3846153846153849E-2</v>
      </c>
      <c r="N708" s="5" t="str">
        <f>IF(Table1[[#This Row],[Profit_Var]]&gt;=0, "Above Budget", "Below Budget")</f>
        <v>Below Budget</v>
      </c>
      <c r="O708">
        <v>127</v>
      </c>
      <c r="P708">
        <v>100</v>
      </c>
      <c r="Q708">
        <f>Table1[[#This Row],[COGS]]-Table1[[#This Row],[Budget_COGS]]</f>
        <v>27</v>
      </c>
      <c r="R708" s="5">
        <f>IF(
Table1[[#This Row],[Budget_COGS]]=0,
"",
IF(
Table1[[#This Row],[Budget_COGS]]&gt;0,
(Table1[[#This Row],[Budget_COGS]]-Table1[[#This Row],[COGS]]) / Table1[[#This Row],[Budget_COGS]],
(Table1[[#This Row],[Budget_COGS]]-Table1[[#This Row],[COGS]]) / ABS(Table1[[#This Row],[Budget_COGS]])
)
)</f>
        <v>-0.27</v>
      </c>
      <c r="S708" s="5" t="str">
        <f>IF(Table1[[#This Row],[COGS _Var]]&gt;=0, "Above Budget", "Below Budget")</f>
        <v>Above Budget</v>
      </c>
      <c r="T708">
        <f>Table1[[#This Row],[Actual_Sales]]-Table1[[#This Row],[COGS]]</f>
        <v>182</v>
      </c>
      <c r="U708">
        <v>170</v>
      </c>
      <c r="V708">
        <f>Table1[[#This Row],[Gross_Margin]]-Table1[[#This Row],[Budget_Margin]]</f>
        <v>12</v>
      </c>
      <c r="W708" s="5">
        <f>IF(
Table1[[#This Row],[Budget_Margin]]=0,
"",
IF(
Table1[[#This Row],[Budget_Margin]]&gt;0,
(Table1[[#This Row],[Gross_Margin]]-Table1[[#This Row],[Budget_Margin]]) / Table1[[#This Row],[Budget_Margin]],
(Table1[[#This Row],[Gross_Margin]]-Table1[[#This Row],[Budget_Margin]]) / ABS(Table1[[#This Row],[Budget_Margin]])
)
)</f>
        <v>7.0588235294117646E-2</v>
      </c>
      <c r="X708" s="5" t="str">
        <f>IF(Table1[[#This Row],[Margin_Var]]&gt;=0, "Above Budget", "Below Budget")</f>
        <v>Above Budget</v>
      </c>
      <c r="Y708" s="5">
        <f>IFERROR(Table1[[#This Row],[Gross_Margin]]/Table1[[#This Row],[Actual_Sales]],0)</f>
        <v>0.5889967637540453</v>
      </c>
      <c r="Z708" s="5">
        <f>Table1[[#This Row],[Actual_Profit]]/Table1[[#This Row],[Actual_Sales]]</f>
        <v>0.39805825242718446</v>
      </c>
      <c r="AA708">
        <v>59</v>
      </c>
      <c r="AB708" s="5">
        <f>IFERROR(Table1[[#This Row],[Expenses]]/Table1[[#This Row],[Actual_Sales]],0)</f>
        <v>0.19093851132686085</v>
      </c>
      <c r="AC708">
        <v>40</v>
      </c>
      <c r="AD708">
        <v>671</v>
      </c>
      <c r="AE708" s="5">
        <f>IFERROR(Table1[[#This Row],[Inventory]]/Table1[[#This Row],[Actual_Sales]],0)</f>
        <v>2.1715210355987056</v>
      </c>
    </row>
    <row r="709" spans="1:31" x14ac:dyDescent="0.25">
      <c r="A709">
        <v>2538</v>
      </c>
      <c r="B709">
        <v>503</v>
      </c>
      <c r="C709">
        <v>8</v>
      </c>
      <c r="D709" s="2">
        <v>40603</v>
      </c>
      <c r="E709">
        <v>98</v>
      </c>
      <c r="F709">
        <v>80</v>
      </c>
      <c r="G709">
        <f>Table1[[#This Row],[Actual_Sales]]-Table1[[#This Row],[Budget_Sales]]</f>
        <v>18</v>
      </c>
      <c r="H709" s="5">
        <f>IF(
Table1[[#This Row],[Budget_Sales]]=0,
"",
IF(
Table1[[#This Row],[Budget_Sales]]&gt;0,
(Table1[[#This Row],[Actual_Sales]]-Table1[[#This Row],[Budget_Sales]])/Table1[[#This Row],[Budget_Sales]],
(Table1[[#This Row],[Actual_Sales]]-Table1[[#This Row],[Budget_Sales]])/ABS(Table1[[#This Row],[Budget_Sales]])
)
)</f>
        <v>0.22500000000000001</v>
      </c>
      <c r="I709" s="5" t="str">
        <f>IF(Table1[[#This Row],[Sales_Var]]&gt;=0,"Above Budget","Below Budget")</f>
        <v>Above Budget</v>
      </c>
      <c r="J709">
        <f>Table1[[#This Row],[Actual_Sales]]-(Table1[[#This Row],[COGS]]+Table1[[#This Row],[Expenses]])</f>
        <v>39</v>
      </c>
      <c r="K709">
        <v>50</v>
      </c>
      <c r="L709">
        <f>Table1[[#This Row],[Actual_Profit]]-Table1[[#This Row],[Budget_Profit]]</f>
        <v>-11</v>
      </c>
      <c r="M709" s="5">
        <f>IF(
Table1[[#This Row],[Budget_Profit]]=0,
"",
IF(
Table1[[#This Row],[Budget_Profit]]&gt;0,
(Table1[[#This Row],[Actual_Profit]]-Table1[[#This Row],[Budget_Profit]])/Table1[[#This Row],[Budget_Profit]],
(Table1[[#This Row],[Actual_Profit]]-Table1[[#This Row],[Budget_Profit]])/ABS(Table1[[#This Row],[Budget_Profit]])
)
)</f>
        <v>-0.22</v>
      </c>
      <c r="N709" s="5" t="str">
        <f>IF(Table1[[#This Row],[Profit_Var]]&gt;=0, "Above Budget", "Below Budget")</f>
        <v>Below Budget</v>
      </c>
      <c r="O709">
        <v>37</v>
      </c>
      <c r="P709">
        <v>30</v>
      </c>
      <c r="Q709">
        <f>Table1[[#This Row],[COGS]]-Table1[[#This Row],[Budget_COGS]]</f>
        <v>7</v>
      </c>
      <c r="R709" s="5">
        <f>IF(
Table1[[#This Row],[Budget_COGS]]=0,
"",
IF(
Table1[[#This Row],[Budget_COGS]]&gt;0,
(Table1[[#This Row],[Budget_COGS]]-Table1[[#This Row],[COGS]]) / Table1[[#This Row],[Budget_COGS]],
(Table1[[#This Row],[Budget_COGS]]-Table1[[#This Row],[COGS]]) / ABS(Table1[[#This Row],[Budget_COGS]])
)
)</f>
        <v>-0.23333333333333334</v>
      </c>
      <c r="S709" s="5" t="str">
        <f>IF(Table1[[#This Row],[COGS _Var]]&gt;=0, "Above Budget", "Below Budget")</f>
        <v>Above Budget</v>
      </c>
      <c r="T709">
        <f>Table1[[#This Row],[Actual_Sales]]-Table1[[#This Row],[COGS]]</f>
        <v>61</v>
      </c>
      <c r="U709">
        <v>50</v>
      </c>
      <c r="V709">
        <f>Table1[[#This Row],[Gross_Margin]]-Table1[[#This Row],[Budget_Margin]]</f>
        <v>11</v>
      </c>
      <c r="W709" s="5">
        <f>IF(
Table1[[#This Row],[Budget_Margin]]=0,
"",
IF(
Table1[[#This Row],[Budget_Margin]]&gt;0,
(Table1[[#This Row],[Gross_Margin]]-Table1[[#This Row],[Budget_Margin]]) / Table1[[#This Row],[Budget_Margin]],
(Table1[[#This Row],[Gross_Margin]]-Table1[[#This Row],[Budget_Margin]]) / ABS(Table1[[#This Row],[Budget_Margin]])
)
)</f>
        <v>0.22</v>
      </c>
      <c r="X709" s="5" t="str">
        <f>IF(Table1[[#This Row],[Margin_Var]]&gt;=0, "Above Budget", "Below Budget")</f>
        <v>Above Budget</v>
      </c>
      <c r="Y709" s="5">
        <f>IFERROR(Table1[[#This Row],[Gross_Margin]]/Table1[[#This Row],[Actual_Sales]],0)</f>
        <v>0.62244897959183676</v>
      </c>
      <c r="Z709" s="5">
        <f>Table1[[#This Row],[Actual_Profit]]/Table1[[#This Row],[Actual_Sales]]</f>
        <v>0.39795918367346939</v>
      </c>
      <c r="AA709">
        <v>22</v>
      </c>
      <c r="AB709" s="5">
        <f>IFERROR(Table1[[#This Row],[Expenses]]/Table1[[#This Row],[Actual_Sales]],0)</f>
        <v>0.22448979591836735</v>
      </c>
      <c r="AC709">
        <v>10</v>
      </c>
      <c r="AD709">
        <v>768</v>
      </c>
      <c r="AE709" s="5">
        <f>IFERROR(Table1[[#This Row],[Inventory]]/Table1[[#This Row],[Actual_Sales]],0)</f>
        <v>7.8367346938775508</v>
      </c>
    </row>
    <row r="710" spans="1:31" x14ac:dyDescent="0.25">
      <c r="A710">
        <v>2827</v>
      </c>
      <c r="B710">
        <v>971</v>
      </c>
      <c r="C710">
        <v>8</v>
      </c>
      <c r="D710" s="2">
        <v>40634</v>
      </c>
      <c r="E710">
        <v>93</v>
      </c>
      <c r="F710">
        <v>70</v>
      </c>
      <c r="G710">
        <f>Table1[[#This Row],[Actual_Sales]]-Table1[[#This Row],[Budget_Sales]]</f>
        <v>23</v>
      </c>
      <c r="H710" s="5">
        <f>IF(
Table1[[#This Row],[Budget_Sales]]=0,
"",
IF(
Table1[[#This Row],[Budget_Sales]]&gt;0,
(Table1[[#This Row],[Actual_Sales]]-Table1[[#This Row],[Budget_Sales]])/Table1[[#This Row],[Budget_Sales]],
(Table1[[#This Row],[Actual_Sales]]-Table1[[#This Row],[Budget_Sales]])/ABS(Table1[[#This Row],[Budget_Sales]])
)
)</f>
        <v>0.32857142857142857</v>
      </c>
      <c r="I710" s="5" t="str">
        <f>IF(Table1[[#This Row],[Sales_Var]]&gt;=0,"Above Budget","Below Budget")</f>
        <v>Above Budget</v>
      </c>
      <c r="J710">
        <f>Table1[[#This Row],[Actual_Sales]]-(Table1[[#This Row],[COGS]]+Table1[[#This Row],[Expenses]])</f>
        <v>37</v>
      </c>
      <c r="K710">
        <v>40</v>
      </c>
      <c r="L710">
        <f>Table1[[#This Row],[Actual_Profit]]-Table1[[#This Row],[Budget_Profit]]</f>
        <v>-3</v>
      </c>
      <c r="M710" s="5">
        <f>IF(
Table1[[#This Row],[Budget_Profit]]=0,
"",
IF(
Table1[[#This Row],[Budget_Profit]]&gt;0,
(Table1[[#This Row],[Actual_Profit]]-Table1[[#This Row],[Budget_Profit]])/Table1[[#This Row],[Budget_Profit]],
(Table1[[#This Row],[Actual_Profit]]-Table1[[#This Row],[Budget_Profit]])/ABS(Table1[[#This Row],[Budget_Profit]])
)
)</f>
        <v>-7.4999999999999997E-2</v>
      </c>
      <c r="N710" s="5" t="str">
        <f>IF(Table1[[#This Row],[Profit_Var]]&gt;=0, "Above Budget", "Below Budget")</f>
        <v>Below Budget</v>
      </c>
      <c r="O710">
        <v>35</v>
      </c>
      <c r="P710">
        <v>30</v>
      </c>
      <c r="Q710">
        <f>Table1[[#This Row],[COGS]]-Table1[[#This Row],[Budget_COGS]]</f>
        <v>5</v>
      </c>
      <c r="R710" s="5">
        <f>IF(
Table1[[#This Row],[Budget_COGS]]=0,
"",
IF(
Table1[[#This Row],[Budget_COGS]]&gt;0,
(Table1[[#This Row],[Budget_COGS]]-Table1[[#This Row],[COGS]]) / Table1[[#This Row],[Budget_COGS]],
(Table1[[#This Row],[Budget_COGS]]-Table1[[#This Row],[COGS]]) / ABS(Table1[[#This Row],[Budget_COGS]])
)
)</f>
        <v>-0.16666666666666666</v>
      </c>
      <c r="S710" s="5" t="str">
        <f>IF(Table1[[#This Row],[COGS _Var]]&gt;=0, "Above Budget", "Below Budget")</f>
        <v>Above Budget</v>
      </c>
      <c r="T710">
        <f>Table1[[#This Row],[Actual_Sales]]-Table1[[#This Row],[COGS]]</f>
        <v>58</v>
      </c>
      <c r="U710">
        <v>40</v>
      </c>
      <c r="V710">
        <f>Table1[[#This Row],[Gross_Margin]]-Table1[[#This Row],[Budget_Margin]]</f>
        <v>18</v>
      </c>
      <c r="W710" s="5">
        <f>IF(
Table1[[#This Row],[Budget_Margin]]=0,
"",
IF(
Table1[[#This Row],[Budget_Margin]]&gt;0,
(Table1[[#This Row],[Gross_Margin]]-Table1[[#This Row],[Budget_Margin]]) / Table1[[#This Row],[Budget_Margin]],
(Table1[[#This Row],[Gross_Margin]]-Table1[[#This Row],[Budget_Margin]]) / ABS(Table1[[#This Row],[Budget_Margin]])
)
)</f>
        <v>0.45</v>
      </c>
      <c r="X710" s="5" t="str">
        <f>IF(Table1[[#This Row],[Margin_Var]]&gt;=0, "Above Budget", "Below Budget")</f>
        <v>Above Budget</v>
      </c>
      <c r="Y710" s="5">
        <f>IFERROR(Table1[[#This Row],[Gross_Margin]]/Table1[[#This Row],[Actual_Sales]],0)</f>
        <v>0.62365591397849462</v>
      </c>
      <c r="Z710" s="5">
        <f>Table1[[#This Row],[Actual_Profit]]/Table1[[#This Row],[Actual_Sales]]</f>
        <v>0.39784946236559138</v>
      </c>
      <c r="AA710">
        <v>21</v>
      </c>
      <c r="AB710" s="5">
        <f>IFERROR(Table1[[#This Row],[Expenses]]/Table1[[#This Row],[Actual_Sales]],0)</f>
        <v>0.22580645161290322</v>
      </c>
      <c r="AC710">
        <v>9</v>
      </c>
      <c r="AD710">
        <v>777</v>
      </c>
      <c r="AE710" s="5">
        <f>IFERROR(Table1[[#This Row],[Inventory]]/Table1[[#This Row],[Actual_Sales]],0)</f>
        <v>8.3548387096774199</v>
      </c>
    </row>
    <row r="711" spans="1:31" x14ac:dyDescent="0.25">
      <c r="A711">
        <v>3953</v>
      </c>
      <c r="B711">
        <v>504</v>
      </c>
      <c r="C711">
        <v>3</v>
      </c>
      <c r="D711" s="2">
        <v>40848</v>
      </c>
      <c r="E711">
        <v>83</v>
      </c>
      <c r="F711">
        <v>90</v>
      </c>
      <c r="G711">
        <f>Table1[[#This Row],[Actual_Sales]]-Table1[[#This Row],[Budget_Sales]]</f>
        <v>-7</v>
      </c>
      <c r="H711" s="5">
        <f>IF(
Table1[[#This Row],[Budget_Sales]]=0,
"",
IF(
Table1[[#This Row],[Budget_Sales]]&gt;0,
(Table1[[#This Row],[Actual_Sales]]-Table1[[#This Row],[Budget_Sales]])/Table1[[#This Row],[Budget_Sales]],
(Table1[[#This Row],[Actual_Sales]]-Table1[[#This Row],[Budget_Sales]])/ABS(Table1[[#This Row],[Budget_Sales]])
)
)</f>
        <v>-7.7777777777777779E-2</v>
      </c>
      <c r="I711" s="5" t="str">
        <f>IF(Table1[[#This Row],[Sales_Var]]&gt;=0,"Above Budget","Below Budget")</f>
        <v>Below Budget</v>
      </c>
      <c r="J711">
        <f>Table1[[#This Row],[Actual_Sales]]-(Table1[[#This Row],[COGS]]+Table1[[#This Row],[Expenses]])</f>
        <v>33</v>
      </c>
      <c r="K711">
        <v>50</v>
      </c>
      <c r="L711">
        <f>Table1[[#This Row],[Actual_Profit]]-Table1[[#This Row],[Budget_Profit]]</f>
        <v>-17</v>
      </c>
      <c r="M711" s="5">
        <f>IF(
Table1[[#This Row],[Budget_Profit]]=0,
"",
IF(
Table1[[#This Row],[Budget_Profit]]&gt;0,
(Table1[[#This Row],[Actual_Profit]]-Table1[[#This Row],[Budget_Profit]])/Table1[[#This Row],[Budget_Profit]],
(Table1[[#This Row],[Actual_Profit]]-Table1[[#This Row],[Budget_Profit]])/ABS(Table1[[#This Row],[Budget_Profit]])
)
)</f>
        <v>-0.34</v>
      </c>
      <c r="N711" s="5" t="str">
        <f>IF(Table1[[#This Row],[Profit_Var]]&gt;=0, "Above Budget", "Below Budget")</f>
        <v>Below Budget</v>
      </c>
      <c r="O711">
        <v>31</v>
      </c>
      <c r="P711">
        <v>30</v>
      </c>
      <c r="Q711">
        <f>Table1[[#This Row],[COGS]]-Table1[[#This Row],[Budget_COGS]]</f>
        <v>1</v>
      </c>
      <c r="R711" s="5">
        <f>IF(
Table1[[#This Row],[Budget_COGS]]=0,
"",
IF(
Table1[[#This Row],[Budget_COGS]]&gt;0,
(Table1[[#This Row],[Budget_COGS]]-Table1[[#This Row],[COGS]]) / Table1[[#This Row],[Budget_COGS]],
(Table1[[#This Row],[Budget_COGS]]-Table1[[#This Row],[COGS]]) / ABS(Table1[[#This Row],[Budget_COGS]])
)
)</f>
        <v>-3.3333333333333333E-2</v>
      </c>
      <c r="S711" s="5" t="str">
        <f>IF(Table1[[#This Row],[COGS _Var]]&gt;=0, "Above Budget", "Below Budget")</f>
        <v>Above Budget</v>
      </c>
      <c r="T711">
        <f>Table1[[#This Row],[Actual_Sales]]-Table1[[#This Row],[COGS]]</f>
        <v>52</v>
      </c>
      <c r="U711">
        <v>60</v>
      </c>
      <c r="V711">
        <f>Table1[[#This Row],[Gross_Margin]]-Table1[[#This Row],[Budget_Margin]]</f>
        <v>-8</v>
      </c>
      <c r="W711" s="5">
        <f>IF(
Table1[[#This Row],[Budget_Margin]]=0,
"",
IF(
Table1[[#This Row],[Budget_Margin]]&gt;0,
(Table1[[#This Row],[Gross_Margin]]-Table1[[#This Row],[Budget_Margin]]) / Table1[[#This Row],[Budget_Margin]],
(Table1[[#This Row],[Gross_Margin]]-Table1[[#This Row],[Budget_Margin]]) / ABS(Table1[[#This Row],[Budget_Margin]])
)
)</f>
        <v>-0.13333333333333333</v>
      </c>
      <c r="X711" s="5" t="str">
        <f>IF(Table1[[#This Row],[Margin_Var]]&gt;=0, "Above Budget", "Below Budget")</f>
        <v>Below Budget</v>
      </c>
      <c r="Y711" s="5">
        <f>IFERROR(Table1[[#This Row],[Gross_Margin]]/Table1[[#This Row],[Actual_Sales]],0)</f>
        <v>0.62650602409638556</v>
      </c>
      <c r="Z711" s="5">
        <f>Table1[[#This Row],[Actual_Profit]]/Table1[[#This Row],[Actual_Sales]]</f>
        <v>0.39759036144578314</v>
      </c>
      <c r="AA711">
        <v>19</v>
      </c>
      <c r="AB711" s="5">
        <f>IFERROR(Table1[[#This Row],[Expenses]]/Table1[[#This Row],[Actual_Sales]],0)</f>
        <v>0.2289156626506024</v>
      </c>
      <c r="AC711">
        <v>8</v>
      </c>
      <c r="AD711">
        <v>856</v>
      </c>
      <c r="AE711" s="5">
        <f>IFERROR(Table1[[#This Row],[Inventory]]/Table1[[#This Row],[Actual_Sales]],0)</f>
        <v>10.313253012048193</v>
      </c>
    </row>
    <row r="712" spans="1:31" x14ac:dyDescent="0.25">
      <c r="A712">
        <v>4045</v>
      </c>
      <c r="B712">
        <v>904</v>
      </c>
      <c r="C712">
        <v>13</v>
      </c>
      <c r="D712" s="2">
        <v>40848</v>
      </c>
      <c r="E712">
        <v>83</v>
      </c>
      <c r="F712">
        <v>80</v>
      </c>
      <c r="G712">
        <f>Table1[[#This Row],[Actual_Sales]]-Table1[[#This Row],[Budget_Sales]]</f>
        <v>3</v>
      </c>
      <c r="H712" s="5">
        <f>IF(
Table1[[#This Row],[Budget_Sales]]=0,
"",
IF(
Table1[[#This Row],[Budget_Sales]]&gt;0,
(Table1[[#This Row],[Actual_Sales]]-Table1[[#This Row],[Budget_Sales]])/Table1[[#This Row],[Budget_Sales]],
(Table1[[#This Row],[Actual_Sales]]-Table1[[#This Row],[Budget_Sales]])/ABS(Table1[[#This Row],[Budget_Sales]])
)
)</f>
        <v>3.7499999999999999E-2</v>
      </c>
      <c r="I712" s="5" t="str">
        <f>IF(Table1[[#This Row],[Sales_Var]]&gt;=0,"Above Budget","Below Budget")</f>
        <v>Above Budget</v>
      </c>
      <c r="J712">
        <f>Table1[[#This Row],[Actual_Sales]]-(Table1[[#This Row],[COGS]]+Table1[[#This Row],[Expenses]])</f>
        <v>33</v>
      </c>
      <c r="K712">
        <v>40</v>
      </c>
      <c r="L712">
        <f>Table1[[#This Row],[Actual_Profit]]-Table1[[#This Row],[Budget_Profit]]</f>
        <v>-7</v>
      </c>
      <c r="M712" s="5">
        <f>IF(
Table1[[#This Row],[Budget_Profit]]=0,
"",
IF(
Table1[[#This Row],[Budget_Profit]]&gt;0,
(Table1[[#This Row],[Actual_Profit]]-Table1[[#This Row],[Budget_Profit]])/Table1[[#This Row],[Budget_Profit]],
(Table1[[#This Row],[Actual_Profit]]-Table1[[#This Row],[Budget_Profit]])/ABS(Table1[[#This Row],[Budget_Profit]])
)
)</f>
        <v>-0.17499999999999999</v>
      </c>
      <c r="N712" s="5" t="str">
        <f>IF(Table1[[#This Row],[Profit_Var]]&gt;=0, "Above Budget", "Below Budget")</f>
        <v>Below Budget</v>
      </c>
      <c r="O712">
        <v>31</v>
      </c>
      <c r="P712">
        <v>30</v>
      </c>
      <c r="Q712">
        <f>Table1[[#This Row],[COGS]]-Table1[[#This Row],[Budget_COGS]]</f>
        <v>1</v>
      </c>
      <c r="R712" s="5">
        <f>IF(
Table1[[#This Row],[Budget_COGS]]=0,
"",
IF(
Table1[[#This Row],[Budget_COGS]]&gt;0,
(Table1[[#This Row],[Budget_COGS]]-Table1[[#This Row],[COGS]]) / Table1[[#This Row],[Budget_COGS]],
(Table1[[#This Row],[Budget_COGS]]-Table1[[#This Row],[COGS]]) / ABS(Table1[[#This Row],[Budget_COGS]])
)
)</f>
        <v>-3.3333333333333333E-2</v>
      </c>
      <c r="S712" s="5" t="str">
        <f>IF(Table1[[#This Row],[COGS _Var]]&gt;=0, "Above Budget", "Below Budget")</f>
        <v>Above Budget</v>
      </c>
      <c r="T712">
        <f>Table1[[#This Row],[Actual_Sales]]-Table1[[#This Row],[COGS]]</f>
        <v>52</v>
      </c>
      <c r="U712">
        <v>50</v>
      </c>
      <c r="V712">
        <f>Table1[[#This Row],[Gross_Margin]]-Table1[[#This Row],[Budget_Margin]]</f>
        <v>2</v>
      </c>
      <c r="W712" s="5">
        <f>IF(
Table1[[#This Row],[Budget_Margin]]=0,
"",
IF(
Table1[[#This Row],[Budget_Margin]]&gt;0,
(Table1[[#This Row],[Gross_Margin]]-Table1[[#This Row],[Budget_Margin]]) / Table1[[#This Row],[Budget_Margin]],
(Table1[[#This Row],[Gross_Margin]]-Table1[[#This Row],[Budget_Margin]]) / ABS(Table1[[#This Row],[Budget_Margin]])
)
)</f>
        <v>0.04</v>
      </c>
      <c r="X712" s="5" t="str">
        <f>IF(Table1[[#This Row],[Margin_Var]]&gt;=0, "Above Budget", "Below Budget")</f>
        <v>Above Budget</v>
      </c>
      <c r="Y712" s="5">
        <f>IFERROR(Table1[[#This Row],[Gross_Margin]]/Table1[[#This Row],[Actual_Sales]],0)</f>
        <v>0.62650602409638556</v>
      </c>
      <c r="Z712" s="5">
        <f>Table1[[#This Row],[Actual_Profit]]/Table1[[#This Row],[Actual_Sales]]</f>
        <v>0.39759036144578314</v>
      </c>
      <c r="AA712">
        <v>19</v>
      </c>
      <c r="AB712" s="5">
        <f>IFERROR(Table1[[#This Row],[Expenses]]/Table1[[#This Row],[Actual_Sales]],0)</f>
        <v>0.2289156626506024</v>
      </c>
      <c r="AC712">
        <v>8</v>
      </c>
      <c r="AD712">
        <v>856</v>
      </c>
      <c r="AE712" s="5">
        <f>IFERROR(Table1[[#This Row],[Inventory]]/Table1[[#This Row],[Actual_Sales]],0)</f>
        <v>10.313253012048193</v>
      </c>
    </row>
    <row r="713" spans="1:31" x14ac:dyDescent="0.25">
      <c r="A713">
        <v>3546</v>
      </c>
      <c r="B713">
        <v>206</v>
      </c>
      <c r="C713">
        <v>11</v>
      </c>
      <c r="D713" s="2">
        <v>40787</v>
      </c>
      <c r="E713">
        <v>161</v>
      </c>
      <c r="F713">
        <v>100</v>
      </c>
      <c r="G713">
        <f>Table1[[#This Row],[Actual_Sales]]-Table1[[#This Row],[Budget_Sales]]</f>
        <v>61</v>
      </c>
      <c r="H713" s="5">
        <f>IF(
Table1[[#This Row],[Budget_Sales]]=0,
"",
IF(
Table1[[#This Row],[Budget_Sales]]&gt;0,
(Table1[[#This Row],[Actual_Sales]]-Table1[[#This Row],[Budget_Sales]])/Table1[[#This Row],[Budget_Sales]],
(Table1[[#This Row],[Actual_Sales]]-Table1[[#This Row],[Budget_Sales]])/ABS(Table1[[#This Row],[Budget_Sales]])
)
)</f>
        <v>0.61</v>
      </c>
      <c r="I713" s="5" t="str">
        <f>IF(Table1[[#This Row],[Sales_Var]]&gt;=0,"Above Budget","Below Budget")</f>
        <v>Above Budget</v>
      </c>
      <c r="J713">
        <f>Table1[[#This Row],[Actual_Sales]]-(Table1[[#This Row],[COGS]]+Table1[[#This Row],[Expenses]])</f>
        <v>64</v>
      </c>
      <c r="K713">
        <v>40</v>
      </c>
      <c r="L713">
        <f>Table1[[#This Row],[Actual_Profit]]-Table1[[#This Row],[Budget_Profit]]</f>
        <v>24</v>
      </c>
      <c r="M713" s="5">
        <f>IF(
Table1[[#This Row],[Budget_Profit]]=0,
"",
IF(
Table1[[#This Row],[Budget_Profit]]&gt;0,
(Table1[[#This Row],[Actual_Profit]]-Table1[[#This Row],[Budget_Profit]])/Table1[[#This Row],[Budget_Profit]],
(Table1[[#This Row],[Actual_Profit]]-Table1[[#This Row],[Budget_Profit]])/ABS(Table1[[#This Row],[Budget_Profit]])
)
)</f>
        <v>0.6</v>
      </c>
      <c r="N713" s="5" t="str">
        <f>IF(Table1[[#This Row],[Profit_Var]]&gt;=0, "Above Budget", "Below Budget")</f>
        <v>Above Budget</v>
      </c>
      <c r="O713">
        <v>57</v>
      </c>
      <c r="P713">
        <v>30</v>
      </c>
      <c r="Q713">
        <f>Table1[[#This Row],[COGS]]-Table1[[#This Row],[Budget_COGS]]</f>
        <v>27</v>
      </c>
      <c r="R713" s="5">
        <f>IF(
Table1[[#This Row],[Budget_COGS]]=0,
"",
IF(
Table1[[#This Row],[Budget_COGS]]&gt;0,
(Table1[[#This Row],[Budget_COGS]]-Table1[[#This Row],[COGS]]) / Table1[[#This Row],[Budget_COGS]],
(Table1[[#This Row],[Budget_COGS]]-Table1[[#This Row],[COGS]]) / ABS(Table1[[#This Row],[Budget_COGS]])
)
)</f>
        <v>-0.9</v>
      </c>
      <c r="S713" s="5" t="str">
        <f>IF(Table1[[#This Row],[COGS _Var]]&gt;=0, "Above Budget", "Below Budget")</f>
        <v>Above Budget</v>
      </c>
      <c r="T713">
        <f>Table1[[#This Row],[Actual_Sales]]-Table1[[#This Row],[COGS]]</f>
        <v>104</v>
      </c>
      <c r="U713">
        <v>70</v>
      </c>
      <c r="V713">
        <f>Table1[[#This Row],[Gross_Margin]]-Table1[[#This Row],[Budget_Margin]]</f>
        <v>34</v>
      </c>
      <c r="W713" s="5">
        <f>IF(
Table1[[#This Row],[Budget_Margin]]=0,
"",
IF(
Table1[[#This Row],[Budget_Margin]]&gt;0,
(Table1[[#This Row],[Gross_Margin]]-Table1[[#This Row],[Budget_Margin]]) / Table1[[#This Row],[Budget_Margin]],
(Table1[[#This Row],[Gross_Margin]]-Table1[[#This Row],[Budget_Margin]]) / ABS(Table1[[#This Row],[Budget_Margin]])
)
)</f>
        <v>0.48571428571428571</v>
      </c>
      <c r="X713" s="5" t="str">
        <f>IF(Table1[[#This Row],[Margin_Var]]&gt;=0, "Above Budget", "Below Budget")</f>
        <v>Above Budget</v>
      </c>
      <c r="Y713" s="5">
        <f>IFERROR(Table1[[#This Row],[Gross_Margin]]/Table1[[#This Row],[Actual_Sales]],0)</f>
        <v>0.64596273291925466</v>
      </c>
      <c r="Z713" s="5">
        <f>Table1[[#This Row],[Actual_Profit]]/Table1[[#This Row],[Actual_Sales]]</f>
        <v>0.39751552795031053</v>
      </c>
      <c r="AA713">
        <v>40</v>
      </c>
      <c r="AB713" s="5">
        <f>IFERROR(Table1[[#This Row],[Expenses]]/Table1[[#This Row],[Actual_Sales]],0)</f>
        <v>0.2484472049689441</v>
      </c>
      <c r="AC713">
        <v>17</v>
      </c>
      <c r="AD713">
        <v>349</v>
      </c>
      <c r="AE713" s="5">
        <f>IFERROR(Table1[[#This Row],[Inventory]]/Table1[[#This Row],[Actual_Sales]],0)</f>
        <v>2.1677018633540373</v>
      </c>
    </row>
    <row r="714" spans="1:31" x14ac:dyDescent="0.25">
      <c r="A714">
        <v>2164</v>
      </c>
      <c r="B714">
        <v>386</v>
      </c>
      <c r="C714">
        <v>3</v>
      </c>
      <c r="D714" s="2">
        <v>40544</v>
      </c>
      <c r="E714">
        <v>224</v>
      </c>
      <c r="F714">
        <v>190</v>
      </c>
      <c r="G714">
        <f>Table1[[#This Row],[Actual_Sales]]-Table1[[#This Row],[Budget_Sales]]</f>
        <v>34</v>
      </c>
      <c r="H714" s="5">
        <f>IF(
Table1[[#This Row],[Budget_Sales]]=0,
"",
IF(
Table1[[#This Row],[Budget_Sales]]&gt;0,
(Table1[[#This Row],[Actual_Sales]]-Table1[[#This Row],[Budget_Sales]])/Table1[[#This Row],[Budget_Sales]],
(Table1[[#This Row],[Actual_Sales]]-Table1[[#This Row],[Budget_Sales]])/ABS(Table1[[#This Row],[Budget_Sales]])
)
)</f>
        <v>0.17894736842105263</v>
      </c>
      <c r="I714" s="5" t="str">
        <f>IF(Table1[[#This Row],[Sales_Var]]&gt;=0,"Above Budget","Below Budget")</f>
        <v>Above Budget</v>
      </c>
      <c r="J714">
        <f>Table1[[#This Row],[Actual_Sales]]-(Table1[[#This Row],[COGS]]+Table1[[#This Row],[Expenses]])</f>
        <v>89</v>
      </c>
      <c r="K714">
        <v>70</v>
      </c>
      <c r="L714">
        <f>Table1[[#This Row],[Actual_Profit]]-Table1[[#This Row],[Budget_Profit]]</f>
        <v>19</v>
      </c>
      <c r="M714" s="5">
        <f>IF(
Table1[[#This Row],[Budget_Profit]]=0,
"",
IF(
Table1[[#This Row],[Budget_Profit]]&gt;0,
(Table1[[#This Row],[Actual_Profit]]-Table1[[#This Row],[Budget_Profit]])/Table1[[#This Row],[Budget_Profit]],
(Table1[[#This Row],[Actual_Profit]]-Table1[[#This Row],[Budget_Profit]])/ABS(Table1[[#This Row],[Budget_Profit]])
)
)</f>
        <v>0.27142857142857141</v>
      </c>
      <c r="N714" s="5" t="str">
        <f>IF(Table1[[#This Row],[Profit_Var]]&gt;=0, "Above Budget", "Below Budget")</f>
        <v>Above Budget</v>
      </c>
      <c r="O714">
        <v>84</v>
      </c>
      <c r="P714">
        <v>80</v>
      </c>
      <c r="Q714">
        <f>Table1[[#This Row],[COGS]]-Table1[[#This Row],[Budget_COGS]]</f>
        <v>4</v>
      </c>
      <c r="R714" s="5">
        <f>IF(
Table1[[#This Row],[Budget_COGS]]=0,
"",
IF(
Table1[[#This Row],[Budget_COGS]]&gt;0,
(Table1[[#This Row],[Budget_COGS]]-Table1[[#This Row],[COGS]]) / Table1[[#This Row],[Budget_COGS]],
(Table1[[#This Row],[Budget_COGS]]-Table1[[#This Row],[COGS]]) / ABS(Table1[[#This Row],[Budget_COGS]])
)
)</f>
        <v>-0.05</v>
      </c>
      <c r="S714" s="5" t="str">
        <f>IF(Table1[[#This Row],[COGS _Var]]&gt;=0, "Above Budget", "Below Budget")</f>
        <v>Above Budget</v>
      </c>
      <c r="T714">
        <f>Table1[[#This Row],[Actual_Sales]]-Table1[[#This Row],[COGS]]</f>
        <v>140</v>
      </c>
      <c r="U714">
        <v>110</v>
      </c>
      <c r="V714">
        <f>Table1[[#This Row],[Gross_Margin]]-Table1[[#This Row],[Budget_Margin]]</f>
        <v>30</v>
      </c>
      <c r="W714" s="5">
        <f>IF(
Table1[[#This Row],[Budget_Margin]]=0,
"",
IF(
Table1[[#This Row],[Budget_Margin]]&gt;0,
(Table1[[#This Row],[Gross_Margin]]-Table1[[#This Row],[Budget_Margin]]) / Table1[[#This Row],[Budget_Margin]],
(Table1[[#This Row],[Gross_Margin]]-Table1[[#This Row],[Budget_Margin]]) / ABS(Table1[[#This Row],[Budget_Margin]])
)
)</f>
        <v>0.27272727272727271</v>
      </c>
      <c r="X714" s="5" t="str">
        <f>IF(Table1[[#This Row],[Margin_Var]]&gt;=0, "Above Budget", "Below Budget")</f>
        <v>Above Budget</v>
      </c>
      <c r="Y714" s="5">
        <f>IFERROR(Table1[[#This Row],[Gross_Margin]]/Table1[[#This Row],[Actual_Sales]],0)</f>
        <v>0.625</v>
      </c>
      <c r="Z714" s="5">
        <f>Table1[[#This Row],[Actual_Profit]]/Table1[[#This Row],[Actual_Sales]]</f>
        <v>0.39732142857142855</v>
      </c>
      <c r="AA714">
        <v>51</v>
      </c>
      <c r="AB714" s="5">
        <f>IFERROR(Table1[[#This Row],[Expenses]]/Table1[[#This Row],[Actual_Sales]],0)</f>
        <v>0.22767857142857142</v>
      </c>
      <c r="AC714">
        <v>26</v>
      </c>
      <c r="AD714">
        <v>500</v>
      </c>
      <c r="AE714" s="5">
        <f>IFERROR(Table1[[#This Row],[Inventory]]/Table1[[#This Row],[Actual_Sales]],0)</f>
        <v>2.2321428571428572</v>
      </c>
    </row>
    <row r="715" spans="1:31" x14ac:dyDescent="0.25">
      <c r="A715">
        <v>2218</v>
      </c>
      <c r="B715">
        <v>567</v>
      </c>
      <c r="C715">
        <v>12</v>
      </c>
      <c r="D715" s="2">
        <v>40544</v>
      </c>
      <c r="E715">
        <v>224</v>
      </c>
      <c r="F715">
        <v>170</v>
      </c>
      <c r="G715">
        <f>Table1[[#This Row],[Actual_Sales]]-Table1[[#This Row],[Budget_Sales]]</f>
        <v>54</v>
      </c>
      <c r="H715" s="5">
        <f>IF(
Table1[[#This Row],[Budget_Sales]]=0,
"",
IF(
Table1[[#This Row],[Budget_Sales]]&gt;0,
(Table1[[#This Row],[Actual_Sales]]-Table1[[#This Row],[Budget_Sales]])/Table1[[#This Row],[Budget_Sales]],
(Table1[[#This Row],[Actual_Sales]]-Table1[[#This Row],[Budget_Sales]])/ABS(Table1[[#This Row],[Budget_Sales]])
)
)</f>
        <v>0.31764705882352939</v>
      </c>
      <c r="I715" s="5" t="str">
        <f>IF(Table1[[#This Row],[Sales_Var]]&gt;=0,"Above Budget","Below Budget")</f>
        <v>Above Budget</v>
      </c>
      <c r="J715">
        <f>Table1[[#This Row],[Actual_Sales]]-(Table1[[#This Row],[COGS]]+Table1[[#This Row],[Expenses]])</f>
        <v>89</v>
      </c>
      <c r="K715">
        <v>60</v>
      </c>
      <c r="L715">
        <f>Table1[[#This Row],[Actual_Profit]]-Table1[[#This Row],[Budget_Profit]]</f>
        <v>29</v>
      </c>
      <c r="M715" s="5">
        <f>IF(
Table1[[#This Row],[Budget_Profit]]=0,
"",
IF(
Table1[[#This Row],[Budget_Profit]]&gt;0,
(Table1[[#This Row],[Actual_Profit]]-Table1[[#This Row],[Budget_Profit]])/Table1[[#This Row],[Budget_Profit]],
(Table1[[#This Row],[Actual_Profit]]-Table1[[#This Row],[Budget_Profit]])/ABS(Table1[[#This Row],[Budget_Profit]])
)
)</f>
        <v>0.48333333333333334</v>
      </c>
      <c r="N715" s="5" t="str">
        <f>IF(Table1[[#This Row],[Profit_Var]]&gt;=0, "Above Budget", "Below Budget")</f>
        <v>Above Budget</v>
      </c>
      <c r="O715">
        <v>84</v>
      </c>
      <c r="P715">
        <v>70</v>
      </c>
      <c r="Q715">
        <f>Table1[[#This Row],[COGS]]-Table1[[#This Row],[Budget_COGS]]</f>
        <v>14</v>
      </c>
      <c r="R715" s="5">
        <f>IF(
Table1[[#This Row],[Budget_COGS]]=0,
"",
IF(
Table1[[#This Row],[Budget_COGS]]&gt;0,
(Table1[[#This Row],[Budget_COGS]]-Table1[[#This Row],[COGS]]) / Table1[[#This Row],[Budget_COGS]],
(Table1[[#This Row],[Budget_COGS]]-Table1[[#This Row],[COGS]]) / ABS(Table1[[#This Row],[Budget_COGS]])
)
)</f>
        <v>-0.2</v>
      </c>
      <c r="S715" s="5" t="str">
        <f>IF(Table1[[#This Row],[COGS _Var]]&gt;=0, "Above Budget", "Below Budget")</f>
        <v>Above Budget</v>
      </c>
      <c r="T715">
        <f>Table1[[#This Row],[Actual_Sales]]-Table1[[#This Row],[COGS]]</f>
        <v>140</v>
      </c>
      <c r="U715">
        <v>100</v>
      </c>
      <c r="V715">
        <f>Table1[[#This Row],[Gross_Margin]]-Table1[[#This Row],[Budget_Margin]]</f>
        <v>40</v>
      </c>
      <c r="W715" s="5">
        <f>IF(
Table1[[#This Row],[Budget_Margin]]=0,
"",
IF(
Table1[[#This Row],[Budget_Margin]]&gt;0,
(Table1[[#This Row],[Gross_Margin]]-Table1[[#This Row],[Budget_Margin]]) / Table1[[#This Row],[Budget_Margin]],
(Table1[[#This Row],[Gross_Margin]]-Table1[[#This Row],[Budget_Margin]]) / ABS(Table1[[#This Row],[Budget_Margin]])
)
)</f>
        <v>0.4</v>
      </c>
      <c r="X715" s="5" t="str">
        <f>IF(Table1[[#This Row],[Margin_Var]]&gt;=0, "Above Budget", "Below Budget")</f>
        <v>Above Budget</v>
      </c>
      <c r="Y715" s="5">
        <f>IFERROR(Table1[[#This Row],[Gross_Margin]]/Table1[[#This Row],[Actual_Sales]],0)</f>
        <v>0.625</v>
      </c>
      <c r="Z715" s="5">
        <f>Table1[[#This Row],[Actual_Profit]]/Table1[[#This Row],[Actual_Sales]]</f>
        <v>0.39732142857142855</v>
      </c>
      <c r="AA715">
        <v>51</v>
      </c>
      <c r="AB715" s="5">
        <f>IFERROR(Table1[[#This Row],[Expenses]]/Table1[[#This Row],[Actual_Sales]],0)</f>
        <v>0.22767857142857142</v>
      </c>
      <c r="AC715">
        <v>26</v>
      </c>
      <c r="AD715">
        <v>500</v>
      </c>
      <c r="AE715" s="5">
        <f>IFERROR(Table1[[#This Row],[Inventory]]/Table1[[#This Row],[Actual_Sales]],0)</f>
        <v>2.2321428571428572</v>
      </c>
    </row>
    <row r="716" spans="1:31" x14ac:dyDescent="0.25">
      <c r="A716">
        <v>2213</v>
      </c>
      <c r="B716">
        <v>541</v>
      </c>
      <c r="C716">
        <v>13</v>
      </c>
      <c r="D716" s="2">
        <v>40544</v>
      </c>
      <c r="E716">
        <v>224</v>
      </c>
      <c r="F716">
        <v>130</v>
      </c>
      <c r="G716">
        <f>Table1[[#This Row],[Actual_Sales]]-Table1[[#This Row],[Budget_Sales]]</f>
        <v>94</v>
      </c>
      <c r="H716" s="5">
        <f>IF(
Table1[[#This Row],[Budget_Sales]]=0,
"",
IF(
Table1[[#This Row],[Budget_Sales]]&gt;0,
(Table1[[#This Row],[Actual_Sales]]-Table1[[#This Row],[Budget_Sales]])/Table1[[#This Row],[Budget_Sales]],
(Table1[[#This Row],[Actual_Sales]]-Table1[[#This Row],[Budget_Sales]])/ABS(Table1[[#This Row],[Budget_Sales]])
)
)</f>
        <v>0.72307692307692306</v>
      </c>
      <c r="I716" s="5" t="str">
        <f>IF(Table1[[#This Row],[Sales_Var]]&gt;=0,"Above Budget","Below Budget")</f>
        <v>Above Budget</v>
      </c>
      <c r="J716">
        <f>Table1[[#This Row],[Actual_Sales]]-(Table1[[#This Row],[COGS]]+Table1[[#This Row],[Expenses]])</f>
        <v>89</v>
      </c>
      <c r="K716">
        <v>50</v>
      </c>
      <c r="L716">
        <f>Table1[[#This Row],[Actual_Profit]]-Table1[[#This Row],[Budget_Profit]]</f>
        <v>39</v>
      </c>
      <c r="M716" s="5">
        <f>IF(
Table1[[#This Row],[Budget_Profit]]=0,
"",
IF(
Table1[[#This Row],[Budget_Profit]]&gt;0,
(Table1[[#This Row],[Actual_Profit]]-Table1[[#This Row],[Budget_Profit]])/Table1[[#This Row],[Budget_Profit]],
(Table1[[#This Row],[Actual_Profit]]-Table1[[#This Row],[Budget_Profit]])/ABS(Table1[[#This Row],[Budget_Profit]])
)
)</f>
        <v>0.78</v>
      </c>
      <c r="N716" s="5" t="str">
        <f>IF(Table1[[#This Row],[Profit_Var]]&gt;=0, "Above Budget", "Below Budget")</f>
        <v>Above Budget</v>
      </c>
      <c r="O716">
        <v>84</v>
      </c>
      <c r="P716">
        <v>50</v>
      </c>
      <c r="Q716">
        <f>Table1[[#This Row],[COGS]]-Table1[[#This Row],[Budget_COGS]]</f>
        <v>34</v>
      </c>
      <c r="R716" s="5">
        <f>IF(
Table1[[#This Row],[Budget_COGS]]=0,
"",
IF(
Table1[[#This Row],[Budget_COGS]]&gt;0,
(Table1[[#This Row],[Budget_COGS]]-Table1[[#This Row],[COGS]]) / Table1[[#This Row],[Budget_COGS]],
(Table1[[#This Row],[Budget_COGS]]-Table1[[#This Row],[COGS]]) / ABS(Table1[[#This Row],[Budget_COGS]])
)
)</f>
        <v>-0.68</v>
      </c>
      <c r="S716" s="5" t="str">
        <f>IF(Table1[[#This Row],[COGS _Var]]&gt;=0, "Above Budget", "Below Budget")</f>
        <v>Above Budget</v>
      </c>
      <c r="T716">
        <f>Table1[[#This Row],[Actual_Sales]]-Table1[[#This Row],[COGS]]</f>
        <v>140</v>
      </c>
      <c r="U716">
        <v>80</v>
      </c>
      <c r="V716">
        <f>Table1[[#This Row],[Gross_Margin]]-Table1[[#This Row],[Budget_Margin]]</f>
        <v>60</v>
      </c>
      <c r="W716" s="5">
        <f>IF(
Table1[[#This Row],[Budget_Margin]]=0,
"",
IF(
Table1[[#This Row],[Budget_Margin]]&gt;0,
(Table1[[#This Row],[Gross_Margin]]-Table1[[#This Row],[Budget_Margin]]) / Table1[[#This Row],[Budget_Margin]],
(Table1[[#This Row],[Gross_Margin]]-Table1[[#This Row],[Budget_Margin]]) / ABS(Table1[[#This Row],[Budget_Margin]])
)
)</f>
        <v>0.75</v>
      </c>
      <c r="X716" s="5" t="str">
        <f>IF(Table1[[#This Row],[Margin_Var]]&gt;=0, "Above Budget", "Below Budget")</f>
        <v>Above Budget</v>
      </c>
      <c r="Y716" s="5">
        <f>IFERROR(Table1[[#This Row],[Gross_Margin]]/Table1[[#This Row],[Actual_Sales]],0)</f>
        <v>0.625</v>
      </c>
      <c r="Z716" s="5">
        <f>Table1[[#This Row],[Actual_Profit]]/Table1[[#This Row],[Actual_Sales]]</f>
        <v>0.39732142857142855</v>
      </c>
      <c r="AA716">
        <v>51</v>
      </c>
      <c r="AB716" s="5">
        <f>IFERROR(Table1[[#This Row],[Expenses]]/Table1[[#This Row],[Actual_Sales]],0)</f>
        <v>0.22767857142857142</v>
      </c>
      <c r="AC716">
        <v>26</v>
      </c>
      <c r="AD716">
        <v>500</v>
      </c>
      <c r="AE716" s="5">
        <f>IFERROR(Table1[[#This Row],[Inventory]]/Table1[[#This Row],[Actual_Sales]],0)</f>
        <v>2.2321428571428572</v>
      </c>
    </row>
    <row r="717" spans="1:31" x14ac:dyDescent="0.25">
      <c r="A717">
        <v>4119</v>
      </c>
      <c r="B717">
        <v>409</v>
      </c>
      <c r="C717">
        <v>2</v>
      </c>
      <c r="D717" s="2">
        <v>40878</v>
      </c>
      <c r="E717">
        <v>559</v>
      </c>
      <c r="F717">
        <v>620</v>
      </c>
      <c r="G717">
        <f>Table1[[#This Row],[Actual_Sales]]-Table1[[#This Row],[Budget_Sales]]</f>
        <v>-61</v>
      </c>
      <c r="H717" s="5">
        <f>IF(
Table1[[#This Row],[Budget_Sales]]=0,
"",
IF(
Table1[[#This Row],[Budget_Sales]]&gt;0,
(Table1[[#This Row],[Actual_Sales]]-Table1[[#This Row],[Budget_Sales]])/Table1[[#This Row],[Budget_Sales]],
(Table1[[#This Row],[Actual_Sales]]-Table1[[#This Row],[Budget_Sales]])/ABS(Table1[[#This Row],[Budget_Sales]])
)
)</f>
        <v>-9.838709677419355E-2</v>
      </c>
      <c r="I717" s="5" t="str">
        <f>IF(Table1[[#This Row],[Sales_Var]]&gt;=0,"Above Budget","Below Budget")</f>
        <v>Below Budget</v>
      </c>
      <c r="J717">
        <f>Table1[[#This Row],[Actual_Sales]]-(Table1[[#This Row],[COGS]]+Table1[[#This Row],[Expenses]])</f>
        <v>222</v>
      </c>
      <c r="K717">
        <v>240</v>
      </c>
      <c r="L717">
        <f>Table1[[#This Row],[Actual_Profit]]-Table1[[#This Row],[Budget_Profit]]</f>
        <v>-18</v>
      </c>
      <c r="M717" s="5">
        <f>IF(
Table1[[#This Row],[Budget_Profit]]=0,
"",
IF(
Table1[[#This Row],[Budget_Profit]]&gt;0,
(Table1[[#This Row],[Actual_Profit]]-Table1[[#This Row],[Budget_Profit]])/Table1[[#This Row],[Budget_Profit]],
(Table1[[#This Row],[Actual_Profit]]-Table1[[#This Row],[Budget_Profit]])/ABS(Table1[[#This Row],[Budget_Profit]])
)
)</f>
        <v>-7.4999999999999997E-2</v>
      </c>
      <c r="N717" s="5" t="str">
        <f>IF(Table1[[#This Row],[Profit_Var]]&gt;=0, "Above Budget", "Below Budget")</f>
        <v>Below Budget</v>
      </c>
      <c r="O717">
        <v>241</v>
      </c>
      <c r="P717">
        <v>280</v>
      </c>
      <c r="Q717">
        <f>Table1[[#This Row],[COGS]]-Table1[[#This Row],[Budget_COGS]]</f>
        <v>-39</v>
      </c>
      <c r="R717" s="5">
        <f>IF(
Table1[[#This Row],[Budget_COGS]]=0,
"",
IF(
Table1[[#This Row],[Budget_COGS]]&gt;0,
(Table1[[#This Row],[Budget_COGS]]-Table1[[#This Row],[COGS]]) / Table1[[#This Row],[Budget_COGS]],
(Table1[[#This Row],[Budget_COGS]]-Table1[[#This Row],[COGS]]) / ABS(Table1[[#This Row],[Budget_COGS]])
)
)</f>
        <v>0.13928571428571429</v>
      </c>
      <c r="S717" s="5" t="str">
        <f>IF(Table1[[#This Row],[COGS _Var]]&gt;=0, "Above Budget", "Below Budget")</f>
        <v>Below Budget</v>
      </c>
      <c r="T717">
        <f>Table1[[#This Row],[Actual_Sales]]-Table1[[#This Row],[COGS]]</f>
        <v>318</v>
      </c>
      <c r="U717">
        <v>340</v>
      </c>
      <c r="V717">
        <f>Table1[[#This Row],[Gross_Margin]]-Table1[[#This Row],[Budget_Margin]]</f>
        <v>-22</v>
      </c>
      <c r="W717" s="5">
        <f>IF(
Table1[[#This Row],[Budget_Margin]]=0,
"",
IF(
Table1[[#This Row],[Budget_Margin]]&gt;0,
(Table1[[#This Row],[Gross_Margin]]-Table1[[#This Row],[Budget_Margin]]) / Table1[[#This Row],[Budget_Margin]],
(Table1[[#This Row],[Gross_Margin]]-Table1[[#This Row],[Budget_Margin]]) / ABS(Table1[[#This Row],[Budget_Margin]])
)
)</f>
        <v>-6.4705882352941183E-2</v>
      </c>
      <c r="X717" s="5" t="str">
        <f>IF(Table1[[#This Row],[Margin_Var]]&gt;=0, "Above Budget", "Below Budget")</f>
        <v>Below Budget</v>
      </c>
      <c r="Y717" s="5">
        <f>IFERROR(Table1[[#This Row],[Gross_Margin]]/Table1[[#This Row],[Actual_Sales]],0)</f>
        <v>0.56887298747763859</v>
      </c>
      <c r="Z717" s="5">
        <f>Table1[[#This Row],[Actual_Profit]]/Table1[[#This Row],[Actual_Sales]]</f>
        <v>0.39713774597495527</v>
      </c>
      <c r="AA717">
        <v>96</v>
      </c>
      <c r="AB717" s="5">
        <f>IFERROR(Table1[[#This Row],[Expenses]]/Table1[[#This Row],[Actual_Sales]],0)</f>
        <v>0.17173524150268335</v>
      </c>
      <c r="AC717">
        <v>74</v>
      </c>
      <c r="AD717">
        <v>1321</v>
      </c>
      <c r="AE717" s="5">
        <f>IFERROR(Table1[[#This Row],[Inventory]]/Table1[[#This Row],[Actual_Sales]],0)</f>
        <v>2.363148479427549</v>
      </c>
    </row>
    <row r="718" spans="1:31" x14ac:dyDescent="0.25">
      <c r="A718">
        <v>4191</v>
      </c>
      <c r="B718">
        <v>661</v>
      </c>
      <c r="C718">
        <v>9</v>
      </c>
      <c r="D718" s="2">
        <v>40878</v>
      </c>
      <c r="E718">
        <v>559</v>
      </c>
      <c r="F718">
        <v>480</v>
      </c>
      <c r="G718">
        <f>Table1[[#This Row],[Actual_Sales]]-Table1[[#This Row],[Budget_Sales]]</f>
        <v>79</v>
      </c>
      <c r="H718" s="5">
        <f>IF(
Table1[[#This Row],[Budget_Sales]]=0,
"",
IF(
Table1[[#This Row],[Budget_Sales]]&gt;0,
(Table1[[#This Row],[Actual_Sales]]-Table1[[#This Row],[Budget_Sales]])/Table1[[#This Row],[Budget_Sales]],
(Table1[[#This Row],[Actual_Sales]]-Table1[[#This Row],[Budget_Sales]])/ABS(Table1[[#This Row],[Budget_Sales]])
)
)</f>
        <v>0.16458333333333333</v>
      </c>
      <c r="I718" s="5" t="str">
        <f>IF(Table1[[#This Row],[Sales_Var]]&gt;=0,"Above Budget","Below Budget")</f>
        <v>Above Budget</v>
      </c>
      <c r="J718">
        <f>Table1[[#This Row],[Actual_Sales]]-(Table1[[#This Row],[COGS]]+Table1[[#This Row],[Expenses]])</f>
        <v>222</v>
      </c>
      <c r="K718">
        <v>170</v>
      </c>
      <c r="L718">
        <f>Table1[[#This Row],[Actual_Profit]]-Table1[[#This Row],[Budget_Profit]]</f>
        <v>52</v>
      </c>
      <c r="M718" s="5">
        <f>IF(
Table1[[#This Row],[Budget_Profit]]=0,
"",
IF(
Table1[[#This Row],[Budget_Profit]]&gt;0,
(Table1[[#This Row],[Actual_Profit]]-Table1[[#This Row],[Budget_Profit]])/Table1[[#This Row],[Budget_Profit]],
(Table1[[#This Row],[Actual_Profit]]-Table1[[#This Row],[Budget_Profit]])/ABS(Table1[[#This Row],[Budget_Profit]])
)
)</f>
        <v>0.30588235294117649</v>
      </c>
      <c r="N718" s="5" t="str">
        <f>IF(Table1[[#This Row],[Profit_Var]]&gt;=0, "Above Budget", "Below Budget")</f>
        <v>Above Budget</v>
      </c>
      <c r="O718">
        <v>241</v>
      </c>
      <c r="P718">
        <v>220</v>
      </c>
      <c r="Q718">
        <f>Table1[[#This Row],[COGS]]-Table1[[#This Row],[Budget_COGS]]</f>
        <v>21</v>
      </c>
      <c r="R718" s="5">
        <f>IF(
Table1[[#This Row],[Budget_COGS]]=0,
"",
IF(
Table1[[#This Row],[Budget_COGS]]&gt;0,
(Table1[[#This Row],[Budget_COGS]]-Table1[[#This Row],[COGS]]) / Table1[[#This Row],[Budget_COGS]],
(Table1[[#This Row],[Budget_COGS]]-Table1[[#This Row],[COGS]]) / ABS(Table1[[#This Row],[Budget_COGS]])
)
)</f>
        <v>-9.5454545454545459E-2</v>
      </c>
      <c r="S718" s="5" t="str">
        <f>IF(Table1[[#This Row],[COGS _Var]]&gt;=0, "Above Budget", "Below Budget")</f>
        <v>Above Budget</v>
      </c>
      <c r="T718">
        <f>Table1[[#This Row],[Actual_Sales]]-Table1[[#This Row],[COGS]]</f>
        <v>318</v>
      </c>
      <c r="U718">
        <v>260</v>
      </c>
      <c r="V718">
        <f>Table1[[#This Row],[Gross_Margin]]-Table1[[#This Row],[Budget_Margin]]</f>
        <v>58</v>
      </c>
      <c r="W718" s="5">
        <f>IF(
Table1[[#This Row],[Budget_Margin]]=0,
"",
IF(
Table1[[#This Row],[Budget_Margin]]&gt;0,
(Table1[[#This Row],[Gross_Margin]]-Table1[[#This Row],[Budget_Margin]]) / Table1[[#This Row],[Budget_Margin]],
(Table1[[#This Row],[Gross_Margin]]-Table1[[#This Row],[Budget_Margin]]) / ABS(Table1[[#This Row],[Budget_Margin]])
)
)</f>
        <v>0.22307692307692309</v>
      </c>
      <c r="X718" s="5" t="str">
        <f>IF(Table1[[#This Row],[Margin_Var]]&gt;=0, "Above Budget", "Below Budget")</f>
        <v>Above Budget</v>
      </c>
      <c r="Y718" s="5">
        <f>IFERROR(Table1[[#This Row],[Gross_Margin]]/Table1[[#This Row],[Actual_Sales]],0)</f>
        <v>0.56887298747763859</v>
      </c>
      <c r="Z718" s="5">
        <f>Table1[[#This Row],[Actual_Profit]]/Table1[[#This Row],[Actual_Sales]]</f>
        <v>0.39713774597495527</v>
      </c>
      <c r="AA718">
        <v>96</v>
      </c>
      <c r="AB718" s="5">
        <f>IFERROR(Table1[[#This Row],[Expenses]]/Table1[[#This Row],[Actual_Sales]],0)</f>
        <v>0.17173524150268335</v>
      </c>
      <c r="AC718">
        <v>74</v>
      </c>
      <c r="AD718">
        <v>1321</v>
      </c>
      <c r="AE718" s="5">
        <f>IFERROR(Table1[[#This Row],[Inventory]]/Table1[[#This Row],[Actual_Sales]],0)</f>
        <v>2.363148479427549</v>
      </c>
    </row>
    <row r="719" spans="1:31" x14ac:dyDescent="0.25">
      <c r="A719">
        <v>3881</v>
      </c>
      <c r="B719">
        <v>951</v>
      </c>
      <c r="C719">
        <v>9</v>
      </c>
      <c r="D719" s="2">
        <v>40817</v>
      </c>
      <c r="E719">
        <v>554</v>
      </c>
      <c r="F719">
        <v>410</v>
      </c>
      <c r="G719">
        <f>Table1[[#This Row],[Actual_Sales]]-Table1[[#This Row],[Budget_Sales]]</f>
        <v>144</v>
      </c>
      <c r="H719" s="5">
        <f>IF(
Table1[[#This Row],[Budget_Sales]]=0,
"",
IF(
Table1[[#This Row],[Budget_Sales]]&gt;0,
(Table1[[#This Row],[Actual_Sales]]-Table1[[#This Row],[Budget_Sales]])/Table1[[#This Row],[Budget_Sales]],
(Table1[[#This Row],[Actual_Sales]]-Table1[[#This Row],[Budget_Sales]])/ABS(Table1[[#This Row],[Budget_Sales]])
)
)</f>
        <v>0.35121951219512193</v>
      </c>
      <c r="I719" s="5" t="str">
        <f>IF(Table1[[#This Row],[Sales_Var]]&gt;=0,"Above Budget","Below Budget")</f>
        <v>Above Budget</v>
      </c>
      <c r="J719">
        <f>Table1[[#This Row],[Actual_Sales]]-(Table1[[#This Row],[COGS]]+Table1[[#This Row],[Expenses]])</f>
        <v>220</v>
      </c>
      <c r="K719">
        <v>170</v>
      </c>
      <c r="L719">
        <f>Table1[[#This Row],[Actual_Profit]]-Table1[[#This Row],[Budget_Profit]]</f>
        <v>50</v>
      </c>
      <c r="M719" s="5">
        <f>IF(
Table1[[#This Row],[Budget_Profit]]=0,
"",
IF(
Table1[[#This Row],[Budget_Profit]]&gt;0,
(Table1[[#This Row],[Actual_Profit]]-Table1[[#This Row],[Budget_Profit]])/Table1[[#This Row],[Budget_Profit]],
(Table1[[#This Row],[Actual_Profit]]-Table1[[#This Row],[Budget_Profit]])/ABS(Table1[[#This Row],[Budget_Profit]])
)
)</f>
        <v>0.29411764705882354</v>
      </c>
      <c r="N719" s="5" t="str">
        <f>IF(Table1[[#This Row],[Profit_Var]]&gt;=0, "Above Budget", "Below Budget")</f>
        <v>Above Budget</v>
      </c>
      <c r="O719">
        <v>239</v>
      </c>
      <c r="P719">
        <v>190</v>
      </c>
      <c r="Q719">
        <f>Table1[[#This Row],[COGS]]-Table1[[#This Row],[Budget_COGS]]</f>
        <v>49</v>
      </c>
      <c r="R719" s="5">
        <f>IF(
Table1[[#This Row],[Budget_COGS]]=0,
"",
IF(
Table1[[#This Row],[Budget_COGS]]&gt;0,
(Table1[[#This Row],[Budget_COGS]]-Table1[[#This Row],[COGS]]) / Table1[[#This Row],[Budget_COGS]],
(Table1[[#This Row],[Budget_COGS]]-Table1[[#This Row],[COGS]]) / ABS(Table1[[#This Row],[Budget_COGS]])
)
)</f>
        <v>-0.25789473684210529</v>
      </c>
      <c r="S719" s="5" t="str">
        <f>IF(Table1[[#This Row],[COGS _Var]]&gt;=0, "Above Budget", "Below Budget")</f>
        <v>Above Budget</v>
      </c>
      <c r="T719">
        <f>Table1[[#This Row],[Actual_Sales]]-Table1[[#This Row],[COGS]]</f>
        <v>315</v>
      </c>
      <c r="U719">
        <v>220</v>
      </c>
      <c r="V719">
        <f>Table1[[#This Row],[Gross_Margin]]-Table1[[#This Row],[Budget_Margin]]</f>
        <v>95</v>
      </c>
      <c r="W719" s="5">
        <f>IF(
Table1[[#This Row],[Budget_Margin]]=0,
"",
IF(
Table1[[#This Row],[Budget_Margin]]&gt;0,
(Table1[[#This Row],[Gross_Margin]]-Table1[[#This Row],[Budget_Margin]]) / Table1[[#This Row],[Budget_Margin]],
(Table1[[#This Row],[Gross_Margin]]-Table1[[#This Row],[Budget_Margin]]) / ABS(Table1[[#This Row],[Budget_Margin]])
)
)</f>
        <v>0.43181818181818182</v>
      </c>
      <c r="X719" s="5" t="str">
        <f>IF(Table1[[#This Row],[Margin_Var]]&gt;=0, "Above Budget", "Below Budget")</f>
        <v>Above Budget</v>
      </c>
      <c r="Y719" s="5">
        <f>IFERROR(Table1[[#This Row],[Gross_Margin]]/Table1[[#This Row],[Actual_Sales]],0)</f>
        <v>0.56859205776173283</v>
      </c>
      <c r="Z719" s="5">
        <f>Table1[[#This Row],[Actual_Profit]]/Table1[[#This Row],[Actual_Sales]]</f>
        <v>0.3971119133574007</v>
      </c>
      <c r="AA719">
        <v>95</v>
      </c>
      <c r="AB719" s="5">
        <f>IFERROR(Table1[[#This Row],[Expenses]]/Table1[[#This Row],[Actual_Sales]],0)</f>
        <v>0.17148014440433212</v>
      </c>
      <c r="AC719">
        <v>74</v>
      </c>
      <c r="AD719">
        <v>1246</v>
      </c>
      <c r="AE719" s="5">
        <f>IFERROR(Table1[[#This Row],[Inventory]]/Table1[[#This Row],[Actual_Sales]],0)</f>
        <v>2.2490974729241877</v>
      </c>
    </row>
    <row r="720" spans="1:31" x14ac:dyDescent="0.25">
      <c r="A720">
        <v>1474</v>
      </c>
      <c r="B720">
        <v>504</v>
      </c>
      <c r="C720">
        <v>3</v>
      </c>
      <c r="D720" s="2">
        <v>40422</v>
      </c>
      <c r="E720">
        <v>126</v>
      </c>
      <c r="F720">
        <v>150</v>
      </c>
      <c r="G720">
        <f>Table1[[#This Row],[Actual_Sales]]-Table1[[#This Row],[Budget_Sales]]</f>
        <v>-24</v>
      </c>
      <c r="H720" s="5">
        <f>IF(
Table1[[#This Row],[Budget_Sales]]=0,
"",
IF(
Table1[[#This Row],[Budget_Sales]]&gt;0,
(Table1[[#This Row],[Actual_Sales]]-Table1[[#This Row],[Budget_Sales]])/Table1[[#This Row],[Budget_Sales]],
(Table1[[#This Row],[Actual_Sales]]-Table1[[#This Row],[Budget_Sales]])/ABS(Table1[[#This Row],[Budget_Sales]])
)
)</f>
        <v>-0.16</v>
      </c>
      <c r="I720" s="5" t="str">
        <f>IF(Table1[[#This Row],[Sales_Var]]&gt;=0,"Above Budget","Below Budget")</f>
        <v>Below Budget</v>
      </c>
      <c r="J720">
        <f>Table1[[#This Row],[Actual_Sales]]-(Table1[[#This Row],[COGS]]+Table1[[#This Row],[Expenses]])</f>
        <v>50</v>
      </c>
      <c r="K720">
        <v>70</v>
      </c>
      <c r="L720">
        <f>Table1[[#This Row],[Actual_Profit]]-Table1[[#This Row],[Budget_Profit]]</f>
        <v>-20</v>
      </c>
      <c r="M720" s="5">
        <f>IF(
Table1[[#This Row],[Budget_Profit]]=0,
"",
IF(
Table1[[#This Row],[Budget_Profit]]&gt;0,
(Table1[[#This Row],[Actual_Profit]]-Table1[[#This Row],[Budget_Profit]])/Table1[[#This Row],[Budget_Profit]],
(Table1[[#This Row],[Actual_Profit]]-Table1[[#This Row],[Budget_Profit]])/ABS(Table1[[#This Row],[Budget_Profit]])
)
)</f>
        <v>-0.2857142857142857</v>
      </c>
      <c r="N720" s="5" t="str">
        <f>IF(Table1[[#This Row],[Profit_Var]]&gt;=0, "Above Budget", "Below Budget")</f>
        <v>Below Budget</v>
      </c>
      <c r="O720">
        <v>51</v>
      </c>
      <c r="P720">
        <v>60</v>
      </c>
      <c r="Q720">
        <f>Table1[[#This Row],[COGS]]-Table1[[#This Row],[Budget_COGS]]</f>
        <v>-9</v>
      </c>
      <c r="R720" s="5">
        <f>IF(
Table1[[#This Row],[Budget_COGS]]=0,
"",
IF(
Table1[[#This Row],[Budget_COGS]]&gt;0,
(Table1[[#This Row],[Budget_COGS]]-Table1[[#This Row],[COGS]]) / Table1[[#This Row],[Budget_COGS]],
(Table1[[#This Row],[Budget_COGS]]-Table1[[#This Row],[COGS]]) / ABS(Table1[[#This Row],[Budget_COGS]])
)
)</f>
        <v>0.15</v>
      </c>
      <c r="S720" s="5" t="str">
        <f>IF(Table1[[#This Row],[COGS _Var]]&gt;=0, "Above Budget", "Below Budget")</f>
        <v>Below Budget</v>
      </c>
      <c r="T720">
        <f>Table1[[#This Row],[Actual_Sales]]-Table1[[#This Row],[COGS]]</f>
        <v>75</v>
      </c>
      <c r="U720">
        <v>90</v>
      </c>
      <c r="V720">
        <f>Table1[[#This Row],[Gross_Margin]]-Table1[[#This Row],[Budget_Margin]]</f>
        <v>-15</v>
      </c>
      <c r="W720" s="5">
        <f>IF(
Table1[[#This Row],[Budget_Margin]]=0,
"",
IF(
Table1[[#This Row],[Budget_Margin]]&gt;0,
(Table1[[#This Row],[Gross_Margin]]-Table1[[#This Row],[Budget_Margin]]) / Table1[[#This Row],[Budget_Margin]],
(Table1[[#This Row],[Gross_Margin]]-Table1[[#This Row],[Budget_Margin]]) / ABS(Table1[[#This Row],[Budget_Margin]])
)
)</f>
        <v>-0.16666666666666666</v>
      </c>
      <c r="X720" s="5" t="str">
        <f>IF(Table1[[#This Row],[Margin_Var]]&gt;=0, "Above Budget", "Below Budget")</f>
        <v>Below Budget</v>
      </c>
      <c r="Y720" s="5">
        <f>IFERROR(Table1[[#This Row],[Gross_Margin]]/Table1[[#This Row],[Actual_Sales]],0)</f>
        <v>0.59523809523809523</v>
      </c>
      <c r="Z720" s="5">
        <f>Table1[[#This Row],[Actual_Profit]]/Table1[[#This Row],[Actual_Sales]]</f>
        <v>0.3968253968253968</v>
      </c>
      <c r="AA720">
        <v>25</v>
      </c>
      <c r="AB720" s="5">
        <f>IFERROR(Table1[[#This Row],[Expenses]]/Table1[[#This Row],[Actual_Sales]],0)</f>
        <v>0.1984126984126984</v>
      </c>
      <c r="AC720">
        <v>14</v>
      </c>
      <c r="AD720">
        <v>857</v>
      </c>
      <c r="AE720" s="5">
        <f>IFERROR(Table1[[#This Row],[Inventory]]/Table1[[#This Row],[Actual_Sales]],0)</f>
        <v>6.8015873015873014</v>
      </c>
    </row>
    <row r="721" spans="1:31" x14ac:dyDescent="0.25">
      <c r="A721">
        <v>1516</v>
      </c>
      <c r="B721">
        <v>608</v>
      </c>
      <c r="C721">
        <v>9</v>
      </c>
      <c r="D721" s="2">
        <v>40422</v>
      </c>
      <c r="E721">
        <v>126</v>
      </c>
      <c r="F721">
        <v>110</v>
      </c>
      <c r="G721">
        <f>Table1[[#This Row],[Actual_Sales]]-Table1[[#This Row],[Budget_Sales]]</f>
        <v>16</v>
      </c>
      <c r="H721" s="5">
        <f>IF(
Table1[[#This Row],[Budget_Sales]]=0,
"",
IF(
Table1[[#This Row],[Budget_Sales]]&gt;0,
(Table1[[#This Row],[Actual_Sales]]-Table1[[#This Row],[Budget_Sales]])/Table1[[#This Row],[Budget_Sales]],
(Table1[[#This Row],[Actual_Sales]]-Table1[[#This Row],[Budget_Sales]])/ABS(Table1[[#This Row],[Budget_Sales]])
)
)</f>
        <v>0.14545454545454545</v>
      </c>
      <c r="I721" s="5" t="str">
        <f>IF(Table1[[#This Row],[Sales_Var]]&gt;=0,"Above Budget","Below Budget")</f>
        <v>Above Budget</v>
      </c>
      <c r="J721">
        <f>Table1[[#This Row],[Actual_Sales]]-(Table1[[#This Row],[COGS]]+Table1[[#This Row],[Expenses]])</f>
        <v>50</v>
      </c>
      <c r="K721">
        <v>60</v>
      </c>
      <c r="L721">
        <f>Table1[[#This Row],[Actual_Profit]]-Table1[[#This Row],[Budget_Profit]]</f>
        <v>-10</v>
      </c>
      <c r="M721" s="5">
        <f>IF(
Table1[[#This Row],[Budget_Profit]]=0,
"",
IF(
Table1[[#This Row],[Budget_Profit]]&gt;0,
(Table1[[#This Row],[Actual_Profit]]-Table1[[#This Row],[Budget_Profit]])/Table1[[#This Row],[Budget_Profit]],
(Table1[[#This Row],[Actual_Profit]]-Table1[[#This Row],[Budget_Profit]])/ABS(Table1[[#This Row],[Budget_Profit]])
)
)</f>
        <v>-0.16666666666666666</v>
      </c>
      <c r="N721" s="5" t="str">
        <f>IF(Table1[[#This Row],[Profit_Var]]&gt;=0, "Above Budget", "Below Budget")</f>
        <v>Below Budget</v>
      </c>
      <c r="O721">
        <v>51</v>
      </c>
      <c r="P721">
        <v>40</v>
      </c>
      <c r="Q721">
        <f>Table1[[#This Row],[COGS]]-Table1[[#This Row],[Budget_COGS]]</f>
        <v>11</v>
      </c>
      <c r="R721" s="5">
        <f>IF(
Table1[[#This Row],[Budget_COGS]]=0,
"",
IF(
Table1[[#This Row],[Budget_COGS]]&gt;0,
(Table1[[#This Row],[Budget_COGS]]-Table1[[#This Row],[COGS]]) / Table1[[#This Row],[Budget_COGS]],
(Table1[[#This Row],[Budget_COGS]]-Table1[[#This Row],[COGS]]) / ABS(Table1[[#This Row],[Budget_COGS]])
)
)</f>
        <v>-0.27500000000000002</v>
      </c>
      <c r="S721" s="5" t="str">
        <f>IF(Table1[[#This Row],[COGS _Var]]&gt;=0, "Above Budget", "Below Budget")</f>
        <v>Above Budget</v>
      </c>
      <c r="T721">
        <f>Table1[[#This Row],[Actual_Sales]]-Table1[[#This Row],[COGS]]</f>
        <v>75</v>
      </c>
      <c r="U721">
        <v>70</v>
      </c>
      <c r="V721">
        <f>Table1[[#This Row],[Gross_Margin]]-Table1[[#This Row],[Budget_Margin]]</f>
        <v>5</v>
      </c>
      <c r="W721" s="5">
        <f>IF(
Table1[[#This Row],[Budget_Margin]]=0,
"",
IF(
Table1[[#This Row],[Budget_Margin]]&gt;0,
(Table1[[#This Row],[Gross_Margin]]-Table1[[#This Row],[Budget_Margin]]) / Table1[[#This Row],[Budget_Margin]],
(Table1[[#This Row],[Gross_Margin]]-Table1[[#This Row],[Budget_Margin]]) / ABS(Table1[[#This Row],[Budget_Margin]])
)
)</f>
        <v>7.1428571428571425E-2</v>
      </c>
      <c r="X721" s="5" t="str">
        <f>IF(Table1[[#This Row],[Margin_Var]]&gt;=0, "Above Budget", "Below Budget")</f>
        <v>Above Budget</v>
      </c>
      <c r="Y721" s="5">
        <f>IFERROR(Table1[[#This Row],[Gross_Margin]]/Table1[[#This Row],[Actual_Sales]],0)</f>
        <v>0.59523809523809523</v>
      </c>
      <c r="Z721" s="5">
        <f>Table1[[#This Row],[Actual_Profit]]/Table1[[#This Row],[Actual_Sales]]</f>
        <v>0.3968253968253968</v>
      </c>
      <c r="AA721">
        <v>25</v>
      </c>
      <c r="AB721" s="5">
        <f>IFERROR(Table1[[#This Row],[Expenses]]/Table1[[#This Row],[Actual_Sales]],0)</f>
        <v>0.1984126984126984</v>
      </c>
      <c r="AC721">
        <v>14</v>
      </c>
      <c r="AD721">
        <v>857</v>
      </c>
      <c r="AE721" s="5">
        <f>IFERROR(Table1[[#This Row],[Inventory]]/Table1[[#This Row],[Actual_Sales]],0)</f>
        <v>6.8015873015873014</v>
      </c>
    </row>
    <row r="722" spans="1:31" x14ac:dyDescent="0.25">
      <c r="A722">
        <v>564</v>
      </c>
      <c r="B722">
        <v>318</v>
      </c>
      <c r="C722">
        <v>3</v>
      </c>
      <c r="D722" s="2">
        <v>40269</v>
      </c>
      <c r="E722">
        <v>121</v>
      </c>
      <c r="F722">
        <v>150</v>
      </c>
      <c r="G722">
        <f>Table1[[#This Row],[Actual_Sales]]-Table1[[#This Row],[Budget_Sales]]</f>
        <v>-29</v>
      </c>
      <c r="H722" s="5">
        <f>IF(
Table1[[#This Row],[Budget_Sales]]=0,
"",
IF(
Table1[[#This Row],[Budget_Sales]]&gt;0,
(Table1[[#This Row],[Actual_Sales]]-Table1[[#This Row],[Budget_Sales]])/Table1[[#This Row],[Budget_Sales]],
(Table1[[#This Row],[Actual_Sales]]-Table1[[#This Row],[Budget_Sales]])/ABS(Table1[[#This Row],[Budget_Sales]])
)
)</f>
        <v>-0.19333333333333333</v>
      </c>
      <c r="I722" s="5" t="str">
        <f>IF(Table1[[#This Row],[Sales_Var]]&gt;=0,"Above Budget","Below Budget")</f>
        <v>Below Budget</v>
      </c>
      <c r="J722">
        <f>Table1[[#This Row],[Actual_Sales]]-(Table1[[#This Row],[COGS]]+Table1[[#This Row],[Expenses]])</f>
        <v>48</v>
      </c>
      <c r="K722">
        <v>70</v>
      </c>
      <c r="L722">
        <f>Table1[[#This Row],[Actual_Profit]]-Table1[[#This Row],[Budget_Profit]]</f>
        <v>-22</v>
      </c>
      <c r="M722" s="5">
        <f>IF(
Table1[[#This Row],[Budget_Profit]]=0,
"",
IF(
Table1[[#This Row],[Budget_Profit]]&gt;0,
(Table1[[#This Row],[Actual_Profit]]-Table1[[#This Row],[Budget_Profit]])/Table1[[#This Row],[Budget_Profit]],
(Table1[[#This Row],[Actual_Profit]]-Table1[[#This Row],[Budget_Profit]])/ABS(Table1[[#This Row],[Budget_Profit]])
)
)</f>
        <v>-0.31428571428571428</v>
      </c>
      <c r="N722" s="5" t="str">
        <f>IF(Table1[[#This Row],[Profit_Var]]&gt;=0, "Above Budget", "Below Budget")</f>
        <v>Below Budget</v>
      </c>
      <c r="O722">
        <v>49</v>
      </c>
      <c r="P722">
        <v>60</v>
      </c>
      <c r="Q722">
        <f>Table1[[#This Row],[COGS]]-Table1[[#This Row],[Budget_COGS]]</f>
        <v>-11</v>
      </c>
      <c r="R722" s="5">
        <f>IF(
Table1[[#This Row],[Budget_COGS]]=0,
"",
IF(
Table1[[#This Row],[Budget_COGS]]&gt;0,
(Table1[[#This Row],[Budget_COGS]]-Table1[[#This Row],[COGS]]) / Table1[[#This Row],[Budget_COGS]],
(Table1[[#This Row],[Budget_COGS]]-Table1[[#This Row],[COGS]]) / ABS(Table1[[#This Row],[Budget_COGS]])
)
)</f>
        <v>0.18333333333333332</v>
      </c>
      <c r="S722" s="5" t="str">
        <f>IF(Table1[[#This Row],[COGS _Var]]&gt;=0, "Above Budget", "Below Budget")</f>
        <v>Below Budget</v>
      </c>
      <c r="T722">
        <f>Table1[[#This Row],[Actual_Sales]]-Table1[[#This Row],[COGS]]</f>
        <v>72</v>
      </c>
      <c r="U722">
        <v>90</v>
      </c>
      <c r="V722">
        <f>Table1[[#This Row],[Gross_Margin]]-Table1[[#This Row],[Budget_Margin]]</f>
        <v>-18</v>
      </c>
      <c r="W722" s="5">
        <f>IF(
Table1[[#This Row],[Budget_Margin]]=0,
"",
IF(
Table1[[#This Row],[Budget_Margin]]&gt;0,
(Table1[[#This Row],[Gross_Margin]]-Table1[[#This Row],[Budget_Margin]]) / Table1[[#This Row],[Budget_Margin]],
(Table1[[#This Row],[Gross_Margin]]-Table1[[#This Row],[Budget_Margin]]) / ABS(Table1[[#This Row],[Budget_Margin]])
)
)</f>
        <v>-0.2</v>
      </c>
      <c r="X722" s="5" t="str">
        <f>IF(Table1[[#This Row],[Margin_Var]]&gt;=0, "Above Budget", "Below Budget")</f>
        <v>Below Budget</v>
      </c>
      <c r="Y722" s="5">
        <f>IFERROR(Table1[[#This Row],[Gross_Margin]]/Table1[[#This Row],[Actual_Sales]],0)</f>
        <v>0.5950413223140496</v>
      </c>
      <c r="Z722" s="5">
        <f>Table1[[#This Row],[Actual_Profit]]/Table1[[#This Row],[Actual_Sales]]</f>
        <v>0.39669421487603307</v>
      </c>
      <c r="AA722">
        <v>24</v>
      </c>
      <c r="AB722" s="5">
        <f>IFERROR(Table1[[#This Row],[Expenses]]/Table1[[#This Row],[Actual_Sales]],0)</f>
        <v>0.19834710743801653</v>
      </c>
      <c r="AC722">
        <v>13</v>
      </c>
      <c r="AD722">
        <v>779</v>
      </c>
      <c r="AE722" s="5">
        <f>IFERROR(Table1[[#This Row],[Inventory]]/Table1[[#This Row],[Actual_Sales]],0)</f>
        <v>6.4380165289256199</v>
      </c>
    </row>
    <row r="723" spans="1:31" x14ac:dyDescent="0.25">
      <c r="A723">
        <v>3837</v>
      </c>
      <c r="B723">
        <v>715</v>
      </c>
      <c r="C723">
        <v>8</v>
      </c>
      <c r="D723" s="2">
        <v>40817</v>
      </c>
      <c r="E723">
        <v>169</v>
      </c>
      <c r="F723">
        <v>120</v>
      </c>
      <c r="G723">
        <f>Table1[[#This Row],[Actual_Sales]]-Table1[[#This Row],[Budget_Sales]]</f>
        <v>49</v>
      </c>
      <c r="H723" s="5">
        <f>IF(
Table1[[#This Row],[Budget_Sales]]=0,
"",
IF(
Table1[[#This Row],[Budget_Sales]]&gt;0,
(Table1[[#This Row],[Actual_Sales]]-Table1[[#This Row],[Budget_Sales]])/Table1[[#This Row],[Budget_Sales]],
(Table1[[#This Row],[Actual_Sales]]-Table1[[#This Row],[Budget_Sales]])/ABS(Table1[[#This Row],[Budget_Sales]])
)
)</f>
        <v>0.40833333333333333</v>
      </c>
      <c r="I723" s="5" t="str">
        <f>IF(Table1[[#This Row],[Sales_Var]]&gt;=0,"Above Budget","Below Budget")</f>
        <v>Above Budget</v>
      </c>
      <c r="J723">
        <f>Table1[[#This Row],[Actual_Sales]]-(Table1[[#This Row],[COGS]]+Table1[[#This Row],[Expenses]])</f>
        <v>67</v>
      </c>
      <c r="K723">
        <v>80</v>
      </c>
      <c r="L723">
        <f>Table1[[#This Row],[Actual_Profit]]-Table1[[#This Row],[Budget_Profit]]</f>
        <v>-13</v>
      </c>
      <c r="M723" s="5">
        <f>IF(
Table1[[#This Row],[Budget_Profit]]=0,
"",
IF(
Table1[[#This Row],[Budget_Profit]]&gt;0,
(Table1[[#This Row],[Actual_Profit]]-Table1[[#This Row],[Budget_Profit]])/Table1[[#This Row],[Budget_Profit]],
(Table1[[#This Row],[Actual_Profit]]-Table1[[#This Row],[Budget_Profit]])/ABS(Table1[[#This Row],[Budget_Profit]])
)
)</f>
        <v>-0.16250000000000001</v>
      </c>
      <c r="N723" s="5" t="str">
        <f>IF(Table1[[#This Row],[Profit_Var]]&gt;=0, "Above Budget", "Below Budget")</f>
        <v>Below Budget</v>
      </c>
      <c r="O723">
        <v>60</v>
      </c>
      <c r="P723">
        <v>40</v>
      </c>
      <c r="Q723">
        <f>Table1[[#This Row],[COGS]]-Table1[[#This Row],[Budget_COGS]]</f>
        <v>20</v>
      </c>
      <c r="R723" s="5">
        <f>IF(
Table1[[#This Row],[Budget_COGS]]=0,
"",
IF(
Table1[[#This Row],[Budget_COGS]]&gt;0,
(Table1[[#This Row],[Budget_COGS]]-Table1[[#This Row],[COGS]]) / Table1[[#This Row],[Budget_COGS]],
(Table1[[#This Row],[Budget_COGS]]-Table1[[#This Row],[COGS]]) / ABS(Table1[[#This Row],[Budget_COGS]])
)
)</f>
        <v>-0.5</v>
      </c>
      <c r="S723" s="5" t="str">
        <f>IF(Table1[[#This Row],[COGS _Var]]&gt;=0, "Above Budget", "Below Budget")</f>
        <v>Above Budget</v>
      </c>
      <c r="T723">
        <f>Table1[[#This Row],[Actual_Sales]]-Table1[[#This Row],[COGS]]</f>
        <v>109</v>
      </c>
      <c r="U723">
        <v>80</v>
      </c>
      <c r="V723">
        <f>Table1[[#This Row],[Gross_Margin]]-Table1[[#This Row],[Budget_Margin]]</f>
        <v>29</v>
      </c>
      <c r="W723" s="5">
        <f>IF(
Table1[[#This Row],[Budget_Margin]]=0,
"",
IF(
Table1[[#This Row],[Budget_Margin]]&gt;0,
(Table1[[#This Row],[Gross_Margin]]-Table1[[#This Row],[Budget_Margin]]) / Table1[[#This Row],[Budget_Margin]],
(Table1[[#This Row],[Gross_Margin]]-Table1[[#This Row],[Budget_Margin]]) / ABS(Table1[[#This Row],[Budget_Margin]])
)
)</f>
        <v>0.36249999999999999</v>
      </c>
      <c r="X723" s="5" t="str">
        <f>IF(Table1[[#This Row],[Margin_Var]]&gt;=0, "Above Budget", "Below Budget")</f>
        <v>Above Budget</v>
      </c>
      <c r="Y723" s="5">
        <f>IFERROR(Table1[[#This Row],[Gross_Margin]]/Table1[[#This Row],[Actual_Sales]],0)</f>
        <v>0.6449704142011834</v>
      </c>
      <c r="Z723" s="5">
        <f>Table1[[#This Row],[Actual_Profit]]/Table1[[#This Row],[Actual_Sales]]</f>
        <v>0.39644970414201186</v>
      </c>
      <c r="AA723">
        <v>42</v>
      </c>
      <c r="AB723" s="5">
        <f>IFERROR(Table1[[#This Row],[Expenses]]/Table1[[#This Row],[Actual_Sales]],0)</f>
        <v>0.24852071005917159</v>
      </c>
      <c r="AC723">
        <v>18</v>
      </c>
      <c r="AD723">
        <v>329</v>
      </c>
      <c r="AE723" s="5">
        <f>IFERROR(Table1[[#This Row],[Inventory]]/Table1[[#This Row],[Actual_Sales]],0)</f>
        <v>1.9467455621301775</v>
      </c>
    </row>
    <row r="724" spans="1:31" x14ac:dyDescent="0.25">
      <c r="A724">
        <v>3763</v>
      </c>
      <c r="B724">
        <v>425</v>
      </c>
      <c r="C724">
        <v>11</v>
      </c>
      <c r="D724" s="2">
        <v>40817</v>
      </c>
      <c r="E724">
        <v>169</v>
      </c>
      <c r="F724">
        <v>70</v>
      </c>
      <c r="G724">
        <f>Table1[[#This Row],[Actual_Sales]]-Table1[[#This Row],[Budget_Sales]]</f>
        <v>99</v>
      </c>
      <c r="H724" s="5">
        <f>IF(
Table1[[#This Row],[Budget_Sales]]=0,
"",
IF(
Table1[[#This Row],[Budget_Sales]]&gt;0,
(Table1[[#This Row],[Actual_Sales]]-Table1[[#This Row],[Budget_Sales]])/Table1[[#This Row],[Budget_Sales]],
(Table1[[#This Row],[Actual_Sales]]-Table1[[#This Row],[Budget_Sales]])/ABS(Table1[[#This Row],[Budget_Sales]])
)
)</f>
        <v>1.4142857142857144</v>
      </c>
      <c r="I724" s="5" t="str">
        <f>IF(Table1[[#This Row],[Sales_Var]]&gt;=0,"Above Budget","Below Budget")</f>
        <v>Above Budget</v>
      </c>
      <c r="J724">
        <f>Table1[[#This Row],[Actual_Sales]]-(Table1[[#This Row],[COGS]]+Table1[[#This Row],[Expenses]])</f>
        <v>67</v>
      </c>
      <c r="K724">
        <v>40</v>
      </c>
      <c r="L724">
        <f>Table1[[#This Row],[Actual_Profit]]-Table1[[#This Row],[Budget_Profit]]</f>
        <v>27</v>
      </c>
      <c r="M724" s="5">
        <f>IF(
Table1[[#This Row],[Budget_Profit]]=0,
"",
IF(
Table1[[#This Row],[Budget_Profit]]&gt;0,
(Table1[[#This Row],[Actual_Profit]]-Table1[[#This Row],[Budget_Profit]])/Table1[[#This Row],[Budget_Profit]],
(Table1[[#This Row],[Actual_Profit]]-Table1[[#This Row],[Budget_Profit]])/ABS(Table1[[#This Row],[Budget_Profit]])
)
)</f>
        <v>0.67500000000000004</v>
      </c>
      <c r="N724" s="5" t="str">
        <f>IF(Table1[[#This Row],[Profit_Var]]&gt;=0, "Above Budget", "Below Budget")</f>
        <v>Above Budget</v>
      </c>
      <c r="O724">
        <v>60</v>
      </c>
      <c r="P724">
        <v>20</v>
      </c>
      <c r="Q724">
        <f>Table1[[#This Row],[COGS]]-Table1[[#This Row],[Budget_COGS]]</f>
        <v>40</v>
      </c>
      <c r="R724" s="5">
        <f>IF(
Table1[[#This Row],[Budget_COGS]]=0,
"",
IF(
Table1[[#This Row],[Budget_COGS]]&gt;0,
(Table1[[#This Row],[Budget_COGS]]-Table1[[#This Row],[COGS]]) / Table1[[#This Row],[Budget_COGS]],
(Table1[[#This Row],[Budget_COGS]]-Table1[[#This Row],[COGS]]) / ABS(Table1[[#This Row],[Budget_COGS]])
)
)</f>
        <v>-2</v>
      </c>
      <c r="S724" s="5" t="str">
        <f>IF(Table1[[#This Row],[COGS _Var]]&gt;=0, "Above Budget", "Below Budget")</f>
        <v>Above Budget</v>
      </c>
      <c r="T724">
        <f>Table1[[#This Row],[Actual_Sales]]-Table1[[#This Row],[COGS]]</f>
        <v>109</v>
      </c>
      <c r="U724">
        <v>50</v>
      </c>
      <c r="V724">
        <f>Table1[[#This Row],[Gross_Margin]]-Table1[[#This Row],[Budget_Margin]]</f>
        <v>59</v>
      </c>
      <c r="W724" s="5">
        <f>IF(
Table1[[#This Row],[Budget_Margin]]=0,
"",
IF(
Table1[[#This Row],[Budget_Margin]]&gt;0,
(Table1[[#This Row],[Gross_Margin]]-Table1[[#This Row],[Budget_Margin]]) / Table1[[#This Row],[Budget_Margin]],
(Table1[[#This Row],[Gross_Margin]]-Table1[[#This Row],[Budget_Margin]]) / ABS(Table1[[#This Row],[Budget_Margin]])
)
)</f>
        <v>1.18</v>
      </c>
      <c r="X724" s="5" t="str">
        <f>IF(Table1[[#This Row],[Margin_Var]]&gt;=0, "Above Budget", "Below Budget")</f>
        <v>Above Budget</v>
      </c>
      <c r="Y724" s="5">
        <f>IFERROR(Table1[[#This Row],[Gross_Margin]]/Table1[[#This Row],[Actual_Sales]],0)</f>
        <v>0.6449704142011834</v>
      </c>
      <c r="Z724" s="5">
        <f>Table1[[#This Row],[Actual_Profit]]/Table1[[#This Row],[Actual_Sales]]</f>
        <v>0.39644970414201186</v>
      </c>
      <c r="AA724">
        <v>42</v>
      </c>
      <c r="AB724" s="5">
        <f>IFERROR(Table1[[#This Row],[Expenses]]/Table1[[#This Row],[Actual_Sales]],0)</f>
        <v>0.24852071005917159</v>
      </c>
      <c r="AC724">
        <v>18</v>
      </c>
      <c r="AD724">
        <v>329</v>
      </c>
      <c r="AE724" s="5">
        <f>IFERROR(Table1[[#This Row],[Inventory]]/Table1[[#This Row],[Actual_Sales]],0)</f>
        <v>1.9467455621301775</v>
      </c>
    </row>
    <row r="725" spans="1:31" x14ac:dyDescent="0.25">
      <c r="A725">
        <v>1521</v>
      </c>
      <c r="B725">
        <v>626</v>
      </c>
      <c r="C725">
        <v>2</v>
      </c>
      <c r="D725" s="2">
        <v>40422</v>
      </c>
      <c r="E725">
        <v>790</v>
      </c>
      <c r="F725">
        <v>980</v>
      </c>
      <c r="G725">
        <f>Table1[[#This Row],[Actual_Sales]]-Table1[[#This Row],[Budget_Sales]]</f>
        <v>-190</v>
      </c>
      <c r="H725" s="5">
        <f>IF(
Table1[[#This Row],[Budget_Sales]]=0,
"",
IF(
Table1[[#This Row],[Budget_Sales]]&gt;0,
(Table1[[#This Row],[Actual_Sales]]-Table1[[#This Row],[Budget_Sales]])/Table1[[#This Row],[Budget_Sales]],
(Table1[[#This Row],[Actual_Sales]]-Table1[[#This Row],[Budget_Sales]])/ABS(Table1[[#This Row],[Budget_Sales]])
)
)</f>
        <v>-0.19387755102040816</v>
      </c>
      <c r="I725" s="5" t="str">
        <f>IF(Table1[[#This Row],[Sales_Var]]&gt;=0,"Above Budget","Below Budget")</f>
        <v>Below Budget</v>
      </c>
      <c r="J725">
        <f>Table1[[#This Row],[Actual_Sales]]-(Table1[[#This Row],[COGS]]+Table1[[#This Row],[Expenses]])</f>
        <v>313</v>
      </c>
      <c r="K725">
        <v>450</v>
      </c>
      <c r="L725">
        <f>Table1[[#This Row],[Actual_Profit]]-Table1[[#This Row],[Budget_Profit]]</f>
        <v>-137</v>
      </c>
      <c r="M725" s="5">
        <f>IF(
Table1[[#This Row],[Budget_Profit]]=0,
"",
IF(
Table1[[#This Row],[Budget_Profit]]&gt;0,
(Table1[[#This Row],[Actual_Profit]]-Table1[[#This Row],[Budget_Profit]])/Table1[[#This Row],[Budget_Profit]],
(Table1[[#This Row],[Actual_Profit]]-Table1[[#This Row],[Budget_Profit]])/ABS(Table1[[#This Row],[Budget_Profit]])
)
)</f>
        <v>-0.30444444444444446</v>
      </c>
      <c r="N725" s="5" t="str">
        <f>IF(Table1[[#This Row],[Profit_Var]]&gt;=0, "Above Budget", "Below Budget")</f>
        <v>Below Budget</v>
      </c>
      <c r="O725">
        <v>316</v>
      </c>
      <c r="P725">
        <v>390</v>
      </c>
      <c r="Q725">
        <f>Table1[[#This Row],[COGS]]-Table1[[#This Row],[Budget_COGS]]</f>
        <v>-74</v>
      </c>
      <c r="R725" s="5">
        <f>IF(
Table1[[#This Row],[Budget_COGS]]=0,
"",
IF(
Table1[[#This Row],[Budget_COGS]]&gt;0,
(Table1[[#This Row],[Budget_COGS]]-Table1[[#This Row],[COGS]]) / Table1[[#This Row],[Budget_COGS]],
(Table1[[#This Row],[Budget_COGS]]-Table1[[#This Row],[COGS]]) / ABS(Table1[[#This Row],[Budget_COGS]])
)
)</f>
        <v>0.18974358974358974</v>
      </c>
      <c r="S725" s="5" t="str">
        <f>IF(Table1[[#This Row],[COGS _Var]]&gt;=0, "Above Budget", "Below Budget")</f>
        <v>Below Budget</v>
      </c>
      <c r="T725">
        <f>Table1[[#This Row],[Actual_Sales]]-Table1[[#This Row],[COGS]]</f>
        <v>474</v>
      </c>
      <c r="U725">
        <v>590</v>
      </c>
      <c r="V725">
        <f>Table1[[#This Row],[Gross_Margin]]-Table1[[#This Row],[Budget_Margin]]</f>
        <v>-116</v>
      </c>
      <c r="W725" s="5">
        <f>IF(
Table1[[#This Row],[Budget_Margin]]=0,
"",
IF(
Table1[[#This Row],[Budget_Margin]]&gt;0,
(Table1[[#This Row],[Gross_Margin]]-Table1[[#This Row],[Budget_Margin]]) / Table1[[#This Row],[Budget_Margin]],
(Table1[[#This Row],[Gross_Margin]]-Table1[[#This Row],[Budget_Margin]]) / ABS(Table1[[#This Row],[Budget_Margin]])
)
)</f>
        <v>-0.19661016949152543</v>
      </c>
      <c r="X725" s="5" t="str">
        <f>IF(Table1[[#This Row],[Margin_Var]]&gt;=0, "Above Budget", "Below Budget")</f>
        <v>Below Budget</v>
      </c>
      <c r="Y725" s="5">
        <f>IFERROR(Table1[[#This Row],[Gross_Margin]]/Table1[[#This Row],[Actual_Sales]],0)</f>
        <v>0.6</v>
      </c>
      <c r="Z725" s="5">
        <f>Table1[[#This Row],[Actual_Profit]]/Table1[[#This Row],[Actual_Sales]]</f>
        <v>0.39620253164556962</v>
      </c>
      <c r="AA725">
        <v>161</v>
      </c>
      <c r="AB725" s="5">
        <f>IFERROR(Table1[[#This Row],[Expenses]]/Table1[[#This Row],[Actual_Sales]],0)</f>
        <v>0.20379746835443038</v>
      </c>
      <c r="AC725">
        <v>110</v>
      </c>
      <c r="AD725">
        <v>2580</v>
      </c>
      <c r="AE725" s="5">
        <f>IFERROR(Table1[[#This Row],[Inventory]]/Table1[[#This Row],[Actual_Sales]],0)</f>
        <v>3.2658227848101267</v>
      </c>
    </row>
    <row r="726" spans="1:31" x14ac:dyDescent="0.25">
      <c r="A726">
        <v>2316</v>
      </c>
      <c r="B726">
        <v>303</v>
      </c>
      <c r="C726">
        <v>2</v>
      </c>
      <c r="D726" s="2">
        <v>40575</v>
      </c>
      <c r="E726">
        <v>202</v>
      </c>
      <c r="F726">
        <v>190</v>
      </c>
      <c r="G726">
        <f>Table1[[#This Row],[Actual_Sales]]-Table1[[#This Row],[Budget_Sales]]</f>
        <v>12</v>
      </c>
      <c r="H726" s="5">
        <f>IF(
Table1[[#This Row],[Budget_Sales]]=0,
"",
IF(
Table1[[#This Row],[Budget_Sales]]&gt;0,
(Table1[[#This Row],[Actual_Sales]]-Table1[[#This Row],[Budget_Sales]])/Table1[[#This Row],[Budget_Sales]],
(Table1[[#This Row],[Actual_Sales]]-Table1[[#This Row],[Budget_Sales]])/ABS(Table1[[#This Row],[Budget_Sales]])
)
)</f>
        <v>6.3157894736842107E-2</v>
      </c>
      <c r="I726" s="5" t="str">
        <f>IF(Table1[[#This Row],[Sales_Var]]&gt;=0,"Above Budget","Below Budget")</f>
        <v>Above Budget</v>
      </c>
      <c r="J726">
        <f>Table1[[#This Row],[Actual_Sales]]-(Table1[[#This Row],[COGS]]+Table1[[#This Row],[Expenses]])</f>
        <v>80</v>
      </c>
      <c r="K726">
        <v>80</v>
      </c>
      <c r="L726">
        <f>Table1[[#This Row],[Actual_Profit]]-Table1[[#This Row],[Budget_Profit]]</f>
        <v>0</v>
      </c>
      <c r="M726" s="5">
        <f>IF(
Table1[[#This Row],[Budget_Profit]]=0,
"",
IF(
Table1[[#This Row],[Budget_Profit]]&gt;0,
(Table1[[#This Row],[Actual_Profit]]-Table1[[#This Row],[Budget_Profit]])/Table1[[#This Row],[Budget_Profit]],
(Table1[[#This Row],[Actual_Profit]]-Table1[[#This Row],[Budget_Profit]])/ABS(Table1[[#This Row],[Budget_Profit]])
)
)</f>
        <v>0</v>
      </c>
      <c r="N726" s="5" t="str">
        <f>IF(Table1[[#This Row],[Profit_Var]]&gt;=0, "Above Budget", "Below Budget")</f>
        <v>Above Budget</v>
      </c>
      <c r="O726">
        <v>83</v>
      </c>
      <c r="P726">
        <v>80</v>
      </c>
      <c r="Q726">
        <f>Table1[[#This Row],[COGS]]-Table1[[#This Row],[Budget_COGS]]</f>
        <v>3</v>
      </c>
      <c r="R726" s="5">
        <f>IF(
Table1[[#This Row],[Budget_COGS]]=0,
"",
IF(
Table1[[#This Row],[Budget_COGS]]&gt;0,
(Table1[[#This Row],[Budget_COGS]]-Table1[[#This Row],[COGS]]) / Table1[[#This Row],[Budget_COGS]],
(Table1[[#This Row],[Budget_COGS]]-Table1[[#This Row],[COGS]]) / ABS(Table1[[#This Row],[Budget_COGS]])
)
)</f>
        <v>-3.7499999999999999E-2</v>
      </c>
      <c r="S726" s="5" t="str">
        <f>IF(Table1[[#This Row],[COGS _Var]]&gt;=0, "Above Budget", "Below Budget")</f>
        <v>Above Budget</v>
      </c>
      <c r="T726">
        <f>Table1[[#This Row],[Actual_Sales]]-Table1[[#This Row],[COGS]]</f>
        <v>119</v>
      </c>
      <c r="U726">
        <v>110</v>
      </c>
      <c r="V726">
        <f>Table1[[#This Row],[Gross_Margin]]-Table1[[#This Row],[Budget_Margin]]</f>
        <v>9</v>
      </c>
      <c r="W726" s="5">
        <f>IF(
Table1[[#This Row],[Budget_Margin]]=0,
"",
IF(
Table1[[#This Row],[Budget_Margin]]&gt;0,
(Table1[[#This Row],[Gross_Margin]]-Table1[[#This Row],[Budget_Margin]]) / Table1[[#This Row],[Budget_Margin]],
(Table1[[#This Row],[Gross_Margin]]-Table1[[#This Row],[Budget_Margin]]) / ABS(Table1[[#This Row],[Budget_Margin]])
)
)</f>
        <v>8.1818181818181818E-2</v>
      </c>
      <c r="X726" s="5" t="str">
        <f>IF(Table1[[#This Row],[Margin_Var]]&gt;=0, "Above Budget", "Below Budget")</f>
        <v>Above Budget</v>
      </c>
      <c r="Y726" s="5">
        <f>IFERROR(Table1[[#This Row],[Gross_Margin]]/Table1[[#This Row],[Actual_Sales]],0)</f>
        <v>0.58910891089108908</v>
      </c>
      <c r="Z726" s="5">
        <f>Table1[[#This Row],[Actual_Profit]]/Table1[[#This Row],[Actual_Sales]]</f>
        <v>0.39603960396039606</v>
      </c>
      <c r="AA726">
        <v>39</v>
      </c>
      <c r="AB726" s="5">
        <f>IFERROR(Table1[[#This Row],[Expenses]]/Table1[[#This Row],[Actual_Sales]],0)</f>
        <v>0.19306930693069307</v>
      </c>
      <c r="AC726">
        <v>27</v>
      </c>
      <c r="AD726">
        <v>613</v>
      </c>
      <c r="AE726" s="5">
        <f>IFERROR(Table1[[#This Row],[Inventory]]/Table1[[#This Row],[Actual_Sales]],0)</f>
        <v>3.0346534653465347</v>
      </c>
    </row>
    <row r="727" spans="1:31" x14ac:dyDescent="0.25">
      <c r="A727">
        <v>2343</v>
      </c>
      <c r="B727">
        <v>430</v>
      </c>
      <c r="C727">
        <v>3</v>
      </c>
      <c r="D727" s="2">
        <v>40575</v>
      </c>
      <c r="E727">
        <v>202</v>
      </c>
      <c r="F727">
        <v>230</v>
      </c>
      <c r="G727">
        <f>Table1[[#This Row],[Actual_Sales]]-Table1[[#This Row],[Budget_Sales]]</f>
        <v>-28</v>
      </c>
      <c r="H727" s="5">
        <f>IF(
Table1[[#This Row],[Budget_Sales]]=0,
"",
IF(
Table1[[#This Row],[Budget_Sales]]&gt;0,
(Table1[[#This Row],[Actual_Sales]]-Table1[[#This Row],[Budget_Sales]])/Table1[[#This Row],[Budget_Sales]],
(Table1[[#This Row],[Actual_Sales]]-Table1[[#This Row],[Budget_Sales]])/ABS(Table1[[#This Row],[Budget_Sales]])
)
)</f>
        <v>-0.12173913043478261</v>
      </c>
      <c r="I727" s="5" t="str">
        <f>IF(Table1[[#This Row],[Sales_Var]]&gt;=0,"Above Budget","Below Budget")</f>
        <v>Below Budget</v>
      </c>
      <c r="J727">
        <f>Table1[[#This Row],[Actual_Sales]]-(Table1[[#This Row],[COGS]]+Table1[[#This Row],[Expenses]])</f>
        <v>80</v>
      </c>
      <c r="K727">
        <v>100</v>
      </c>
      <c r="L727">
        <f>Table1[[#This Row],[Actual_Profit]]-Table1[[#This Row],[Budget_Profit]]</f>
        <v>-20</v>
      </c>
      <c r="M727" s="5">
        <f>IF(
Table1[[#This Row],[Budget_Profit]]=0,
"",
IF(
Table1[[#This Row],[Budget_Profit]]&gt;0,
(Table1[[#This Row],[Actual_Profit]]-Table1[[#This Row],[Budget_Profit]])/Table1[[#This Row],[Budget_Profit]],
(Table1[[#This Row],[Actual_Profit]]-Table1[[#This Row],[Budget_Profit]])/ABS(Table1[[#This Row],[Budget_Profit]])
)
)</f>
        <v>-0.2</v>
      </c>
      <c r="N727" s="5" t="str">
        <f>IF(Table1[[#This Row],[Profit_Var]]&gt;=0, "Above Budget", "Below Budget")</f>
        <v>Below Budget</v>
      </c>
      <c r="O727">
        <v>83</v>
      </c>
      <c r="P727">
        <v>100</v>
      </c>
      <c r="Q727">
        <f>Table1[[#This Row],[COGS]]-Table1[[#This Row],[Budget_COGS]]</f>
        <v>-17</v>
      </c>
      <c r="R727" s="5">
        <f>IF(
Table1[[#This Row],[Budget_COGS]]=0,
"",
IF(
Table1[[#This Row],[Budget_COGS]]&gt;0,
(Table1[[#This Row],[Budget_COGS]]-Table1[[#This Row],[COGS]]) / Table1[[#This Row],[Budget_COGS]],
(Table1[[#This Row],[Budget_COGS]]-Table1[[#This Row],[COGS]]) / ABS(Table1[[#This Row],[Budget_COGS]])
)
)</f>
        <v>0.17</v>
      </c>
      <c r="S727" s="5" t="str">
        <f>IF(Table1[[#This Row],[COGS _Var]]&gt;=0, "Above Budget", "Below Budget")</f>
        <v>Below Budget</v>
      </c>
      <c r="T727">
        <f>Table1[[#This Row],[Actual_Sales]]-Table1[[#This Row],[COGS]]</f>
        <v>119</v>
      </c>
      <c r="U727">
        <v>130</v>
      </c>
      <c r="V727">
        <f>Table1[[#This Row],[Gross_Margin]]-Table1[[#This Row],[Budget_Margin]]</f>
        <v>-11</v>
      </c>
      <c r="W727" s="5">
        <f>IF(
Table1[[#This Row],[Budget_Margin]]=0,
"",
IF(
Table1[[#This Row],[Budget_Margin]]&gt;0,
(Table1[[#This Row],[Gross_Margin]]-Table1[[#This Row],[Budget_Margin]]) / Table1[[#This Row],[Budget_Margin]],
(Table1[[#This Row],[Gross_Margin]]-Table1[[#This Row],[Budget_Margin]]) / ABS(Table1[[#This Row],[Budget_Margin]])
)
)</f>
        <v>-8.461538461538462E-2</v>
      </c>
      <c r="X727" s="5" t="str">
        <f>IF(Table1[[#This Row],[Margin_Var]]&gt;=0, "Above Budget", "Below Budget")</f>
        <v>Below Budget</v>
      </c>
      <c r="Y727" s="5">
        <f>IFERROR(Table1[[#This Row],[Gross_Margin]]/Table1[[#This Row],[Actual_Sales]],0)</f>
        <v>0.58910891089108908</v>
      </c>
      <c r="Z727" s="5">
        <f>Table1[[#This Row],[Actual_Profit]]/Table1[[#This Row],[Actual_Sales]]</f>
        <v>0.39603960396039606</v>
      </c>
      <c r="AA727">
        <v>39</v>
      </c>
      <c r="AB727" s="5">
        <f>IFERROR(Table1[[#This Row],[Expenses]]/Table1[[#This Row],[Actual_Sales]],0)</f>
        <v>0.19306930693069307</v>
      </c>
      <c r="AC727">
        <v>27</v>
      </c>
      <c r="AD727">
        <v>613</v>
      </c>
      <c r="AE727" s="5">
        <f>IFERROR(Table1[[#This Row],[Inventory]]/Table1[[#This Row],[Actual_Sales]],0)</f>
        <v>3.0346534653465347</v>
      </c>
    </row>
    <row r="728" spans="1:31" x14ac:dyDescent="0.25">
      <c r="A728">
        <v>2435</v>
      </c>
      <c r="B728">
        <v>773</v>
      </c>
      <c r="C728">
        <v>9</v>
      </c>
      <c r="D728" s="2">
        <v>40575</v>
      </c>
      <c r="E728">
        <v>202</v>
      </c>
      <c r="F728">
        <v>160</v>
      </c>
      <c r="G728">
        <f>Table1[[#This Row],[Actual_Sales]]-Table1[[#This Row],[Budget_Sales]]</f>
        <v>42</v>
      </c>
      <c r="H728" s="5">
        <f>IF(
Table1[[#This Row],[Budget_Sales]]=0,
"",
IF(
Table1[[#This Row],[Budget_Sales]]&gt;0,
(Table1[[#This Row],[Actual_Sales]]-Table1[[#This Row],[Budget_Sales]])/Table1[[#This Row],[Budget_Sales]],
(Table1[[#This Row],[Actual_Sales]]-Table1[[#This Row],[Budget_Sales]])/ABS(Table1[[#This Row],[Budget_Sales]])
)
)</f>
        <v>0.26250000000000001</v>
      </c>
      <c r="I728" s="5" t="str">
        <f>IF(Table1[[#This Row],[Sales_Var]]&gt;=0,"Above Budget","Below Budget")</f>
        <v>Above Budget</v>
      </c>
      <c r="J728">
        <f>Table1[[#This Row],[Actual_Sales]]-(Table1[[#This Row],[COGS]]+Table1[[#This Row],[Expenses]])</f>
        <v>80</v>
      </c>
      <c r="K728">
        <v>60</v>
      </c>
      <c r="L728">
        <f>Table1[[#This Row],[Actual_Profit]]-Table1[[#This Row],[Budget_Profit]]</f>
        <v>20</v>
      </c>
      <c r="M728" s="5">
        <f>IF(
Table1[[#This Row],[Budget_Profit]]=0,
"",
IF(
Table1[[#This Row],[Budget_Profit]]&gt;0,
(Table1[[#This Row],[Actual_Profit]]-Table1[[#This Row],[Budget_Profit]])/Table1[[#This Row],[Budget_Profit]],
(Table1[[#This Row],[Actual_Profit]]-Table1[[#This Row],[Budget_Profit]])/ABS(Table1[[#This Row],[Budget_Profit]])
)
)</f>
        <v>0.33333333333333331</v>
      </c>
      <c r="N728" s="5" t="str">
        <f>IF(Table1[[#This Row],[Profit_Var]]&gt;=0, "Above Budget", "Below Budget")</f>
        <v>Above Budget</v>
      </c>
      <c r="O728">
        <v>83</v>
      </c>
      <c r="P728">
        <v>70</v>
      </c>
      <c r="Q728">
        <f>Table1[[#This Row],[COGS]]-Table1[[#This Row],[Budget_COGS]]</f>
        <v>13</v>
      </c>
      <c r="R728" s="5">
        <f>IF(
Table1[[#This Row],[Budget_COGS]]=0,
"",
IF(
Table1[[#This Row],[Budget_COGS]]&gt;0,
(Table1[[#This Row],[Budget_COGS]]-Table1[[#This Row],[COGS]]) / Table1[[#This Row],[Budget_COGS]],
(Table1[[#This Row],[Budget_COGS]]-Table1[[#This Row],[COGS]]) / ABS(Table1[[#This Row],[Budget_COGS]])
)
)</f>
        <v>-0.18571428571428572</v>
      </c>
      <c r="S728" s="5" t="str">
        <f>IF(Table1[[#This Row],[COGS _Var]]&gt;=0, "Above Budget", "Below Budget")</f>
        <v>Above Budget</v>
      </c>
      <c r="T728">
        <f>Table1[[#This Row],[Actual_Sales]]-Table1[[#This Row],[COGS]]</f>
        <v>119</v>
      </c>
      <c r="U728">
        <v>90</v>
      </c>
      <c r="V728">
        <f>Table1[[#This Row],[Gross_Margin]]-Table1[[#This Row],[Budget_Margin]]</f>
        <v>29</v>
      </c>
      <c r="W728" s="5">
        <f>IF(
Table1[[#This Row],[Budget_Margin]]=0,
"",
IF(
Table1[[#This Row],[Budget_Margin]]&gt;0,
(Table1[[#This Row],[Gross_Margin]]-Table1[[#This Row],[Budget_Margin]]) / Table1[[#This Row],[Budget_Margin]],
(Table1[[#This Row],[Gross_Margin]]-Table1[[#This Row],[Budget_Margin]]) / ABS(Table1[[#This Row],[Budget_Margin]])
)
)</f>
        <v>0.32222222222222224</v>
      </c>
      <c r="X728" s="5" t="str">
        <f>IF(Table1[[#This Row],[Margin_Var]]&gt;=0, "Above Budget", "Below Budget")</f>
        <v>Above Budget</v>
      </c>
      <c r="Y728" s="5">
        <f>IFERROR(Table1[[#This Row],[Gross_Margin]]/Table1[[#This Row],[Actual_Sales]],0)</f>
        <v>0.58910891089108908</v>
      </c>
      <c r="Z728" s="5">
        <f>Table1[[#This Row],[Actual_Profit]]/Table1[[#This Row],[Actual_Sales]]</f>
        <v>0.39603960396039606</v>
      </c>
      <c r="AA728">
        <v>39</v>
      </c>
      <c r="AB728" s="5">
        <f>IFERROR(Table1[[#This Row],[Expenses]]/Table1[[#This Row],[Actual_Sales]],0)</f>
        <v>0.19306930693069307</v>
      </c>
      <c r="AC728">
        <v>27</v>
      </c>
      <c r="AD728">
        <v>613</v>
      </c>
      <c r="AE728" s="5">
        <f>IFERROR(Table1[[#This Row],[Inventory]]/Table1[[#This Row],[Actual_Sales]],0)</f>
        <v>3.0346534653465347</v>
      </c>
    </row>
    <row r="729" spans="1:31" x14ac:dyDescent="0.25">
      <c r="A729">
        <v>2336</v>
      </c>
      <c r="B729">
        <v>408</v>
      </c>
      <c r="C729">
        <v>10</v>
      </c>
      <c r="D729" s="2">
        <v>40575</v>
      </c>
      <c r="E729">
        <v>202</v>
      </c>
      <c r="F729">
        <v>160</v>
      </c>
      <c r="G729">
        <f>Table1[[#This Row],[Actual_Sales]]-Table1[[#This Row],[Budget_Sales]]</f>
        <v>42</v>
      </c>
      <c r="H729" s="5">
        <f>IF(
Table1[[#This Row],[Budget_Sales]]=0,
"",
IF(
Table1[[#This Row],[Budget_Sales]]&gt;0,
(Table1[[#This Row],[Actual_Sales]]-Table1[[#This Row],[Budget_Sales]])/Table1[[#This Row],[Budget_Sales]],
(Table1[[#This Row],[Actual_Sales]]-Table1[[#This Row],[Budget_Sales]])/ABS(Table1[[#This Row],[Budget_Sales]])
)
)</f>
        <v>0.26250000000000001</v>
      </c>
      <c r="I729" s="5" t="str">
        <f>IF(Table1[[#This Row],[Sales_Var]]&gt;=0,"Above Budget","Below Budget")</f>
        <v>Above Budget</v>
      </c>
      <c r="J729">
        <f>Table1[[#This Row],[Actual_Sales]]-(Table1[[#This Row],[COGS]]+Table1[[#This Row],[Expenses]])</f>
        <v>80</v>
      </c>
      <c r="K729">
        <v>60</v>
      </c>
      <c r="L729">
        <f>Table1[[#This Row],[Actual_Profit]]-Table1[[#This Row],[Budget_Profit]]</f>
        <v>20</v>
      </c>
      <c r="M729" s="5">
        <f>IF(
Table1[[#This Row],[Budget_Profit]]=0,
"",
IF(
Table1[[#This Row],[Budget_Profit]]&gt;0,
(Table1[[#This Row],[Actual_Profit]]-Table1[[#This Row],[Budget_Profit]])/Table1[[#This Row],[Budget_Profit]],
(Table1[[#This Row],[Actual_Profit]]-Table1[[#This Row],[Budget_Profit]])/ABS(Table1[[#This Row],[Budget_Profit]])
)
)</f>
        <v>0.33333333333333331</v>
      </c>
      <c r="N729" s="5" t="str">
        <f>IF(Table1[[#This Row],[Profit_Var]]&gt;=0, "Above Budget", "Below Budget")</f>
        <v>Above Budget</v>
      </c>
      <c r="O729">
        <v>83</v>
      </c>
      <c r="P729">
        <v>70</v>
      </c>
      <c r="Q729">
        <f>Table1[[#This Row],[COGS]]-Table1[[#This Row],[Budget_COGS]]</f>
        <v>13</v>
      </c>
      <c r="R729" s="5">
        <f>IF(
Table1[[#This Row],[Budget_COGS]]=0,
"",
IF(
Table1[[#This Row],[Budget_COGS]]&gt;0,
(Table1[[#This Row],[Budget_COGS]]-Table1[[#This Row],[COGS]]) / Table1[[#This Row],[Budget_COGS]],
(Table1[[#This Row],[Budget_COGS]]-Table1[[#This Row],[COGS]]) / ABS(Table1[[#This Row],[Budget_COGS]])
)
)</f>
        <v>-0.18571428571428572</v>
      </c>
      <c r="S729" s="5" t="str">
        <f>IF(Table1[[#This Row],[COGS _Var]]&gt;=0, "Above Budget", "Below Budget")</f>
        <v>Above Budget</v>
      </c>
      <c r="T729">
        <f>Table1[[#This Row],[Actual_Sales]]-Table1[[#This Row],[COGS]]</f>
        <v>119</v>
      </c>
      <c r="U729">
        <v>90</v>
      </c>
      <c r="V729">
        <f>Table1[[#This Row],[Gross_Margin]]-Table1[[#This Row],[Budget_Margin]]</f>
        <v>29</v>
      </c>
      <c r="W729" s="5">
        <f>IF(
Table1[[#This Row],[Budget_Margin]]=0,
"",
IF(
Table1[[#This Row],[Budget_Margin]]&gt;0,
(Table1[[#This Row],[Gross_Margin]]-Table1[[#This Row],[Budget_Margin]]) / Table1[[#This Row],[Budget_Margin]],
(Table1[[#This Row],[Gross_Margin]]-Table1[[#This Row],[Budget_Margin]]) / ABS(Table1[[#This Row],[Budget_Margin]])
)
)</f>
        <v>0.32222222222222224</v>
      </c>
      <c r="X729" s="5" t="str">
        <f>IF(Table1[[#This Row],[Margin_Var]]&gt;=0, "Above Budget", "Below Budget")</f>
        <v>Above Budget</v>
      </c>
      <c r="Y729" s="5">
        <f>IFERROR(Table1[[#This Row],[Gross_Margin]]/Table1[[#This Row],[Actual_Sales]],0)</f>
        <v>0.58910891089108908</v>
      </c>
      <c r="Z729" s="5">
        <f>Table1[[#This Row],[Actual_Profit]]/Table1[[#This Row],[Actual_Sales]]</f>
        <v>0.39603960396039606</v>
      </c>
      <c r="AA729">
        <v>39</v>
      </c>
      <c r="AB729" s="5">
        <f>IFERROR(Table1[[#This Row],[Expenses]]/Table1[[#This Row],[Actual_Sales]],0)</f>
        <v>0.19306930693069307</v>
      </c>
      <c r="AC729">
        <v>27</v>
      </c>
      <c r="AD729">
        <v>613</v>
      </c>
      <c r="AE729" s="5">
        <f>IFERROR(Table1[[#This Row],[Inventory]]/Table1[[#This Row],[Actual_Sales]],0)</f>
        <v>3.0346534653465347</v>
      </c>
    </row>
    <row r="730" spans="1:31" x14ac:dyDescent="0.25">
      <c r="A730">
        <v>4172</v>
      </c>
      <c r="B730">
        <v>580</v>
      </c>
      <c r="C730">
        <v>2</v>
      </c>
      <c r="D730" s="2">
        <v>40878</v>
      </c>
      <c r="E730">
        <v>197</v>
      </c>
      <c r="F730">
        <v>220</v>
      </c>
      <c r="G730">
        <f>Table1[[#This Row],[Actual_Sales]]-Table1[[#This Row],[Budget_Sales]]</f>
        <v>-23</v>
      </c>
      <c r="H730" s="5">
        <f>IF(
Table1[[#This Row],[Budget_Sales]]=0,
"",
IF(
Table1[[#This Row],[Budget_Sales]]&gt;0,
(Table1[[#This Row],[Actual_Sales]]-Table1[[#This Row],[Budget_Sales]])/Table1[[#This Row],[Budget_Sales]],
(Table1[[#This Row],[Actual_Sales]]-Table1[[#This Row],[Budget_Sales]])/ABS(Table1[[#This Row],[Budget_Sales]])
)
)</f>
        <v>-0.10454545454545454</v>
      </c>
      <c r="I730" s="5" t="str">
        <f>IF(Table1[[#This Row],[Sales_Var]]&gt;=0,"Above Budget","Below Budget")</f>
        <v>Below Budget</v>
      </c>
      <c r="J730">
        <f>Table1[[#This Row],[Actual_Sales]]-(Table1[[#This Row],[COGS]]+Table1[[#This Row],[Expenses]])</f>
        <v>78</v>
      </c>
      <c r="K730">
        <v>100</v>
      </c>
      <c r="L730">
        <f>Table1[[#This Row],[Actual_Profit]]-Table1[[#This Row],[Budget_Profit]]</f>
        <v>-22</v>
      </c>
      <c r="M730" s="5">
        <f>IF(
Table1[[#This Row],[Budget_Profit]]=0,
"",
IF(
Table1[[#This Row],[Budget_Profit]]&gt;0,
(Table1[[#This Row],[Actual_Profit]]-Table1[[#This Row],[Budget_Profit]])/Table1[[#This Row],[Budget_Profit]],
(Table1[[#This Row],[Actual_Profit]]-Table1[[#This Row],[Budget_Profit]])/ABS(Table1[[#This Row],[Budget_Profit]])
)
)</f>
        <v>-0.22</v>
      </c>
      <c r="N730" s="5" t="str">
        <f>IF(Table1[[#This Row],[Profit_Var]]&gt;=0, "Above Budget", "Below Budget")</f>
        <v>Below Budget</v>
      </c>
      <c r="O730">
        <v>81</v>
      </c>
      <c r="P730">
        <v>90</v>
      </c>
      <c r="Q730">
        <f>Table1[[#This Row],[COGS]]-Table1[[#This Row],[Budget_COGS]]</f>
        <v>-9</v>
      </c>
      <c r="R730" s="5">
        <f>IF(
Table1[[#This Row],[Budget_COGS]]=0,
"",
IF(
Table1[[#This Row],[Budget_COGS]]&gt;0,
(Table1[[#This Row],[Budget_COGS]]-Table1[[#This Row],[COGS]]) / Table1[[#This Row],[Budget_COGS]],
(Table1[[#This Row],[Budget_COGS]]-Table1[[#This Row],[COGS]]) / ABS(Table1[[#This Row],[Budget_COGS]])
)
)</f>
        <v>0.1</v>
      </c>
      <c r="S730" s="5" t="str">
        <f>IF(Table1[[#This Row],[COGS _Var]]&gt;=0, "Above Budget", "Below Budget")</f>
        <v>Below Budget</v>
      </c>
      <c r="T730">
        <f>Table1[[#This Row],[Actual_Sales]]-Table1[[#This Row],[COGS]]</f>
        <v>116</v>
      </c>
      <c r="U730">
        <v>130</v>
      </c>
      <c r="V730">
        <f>Table1[[#This Row],[Gross_Margin]]-Table1[[#This Row],[Budget_Margin]]</f>
        <v>-14</v>
      </c>
      <c r="W730" s="5">
        <f>IF(
Table1[[#This Row],[Budget_Margin]]=0,
"",
IF(
Table1[[#This Row],[Budget_Margin]]&gt;0,
(Table1[[#This Row],[Gross_Margin]]-Table1[[#This Row],[Budget_Margin]]) / Table1[[#This Row],[Budget_Margin]],
(Table1[[#This Row],[Gross_Margin]]-Table1[[#This Row],[Budget_Margin]]) / ABS(Table1[[#This Row],[Budget_Margin]])
)
)</f>
        <v>-0.1076923076923077</v>
      </c>
      <c r="X730" s="5" t="str">
        <f>IF(Table1[[#This Row],[Margin_Var]]&gt;=0, "Above Budget", "Below Budget")</f>
        <v>Below Budget</v>
      </c>
      <c r="Y730" s="5">
        <f>IFERROR(Table1[[#This Row],[Gross_Margin]]/Table1[[#This Row],[Actual_Sales]],0)</f>
        <v>0.58883248730964466</v>
      </c>
      <c r="Z730" s="5">
        <f>Table1[[#This Row],[Actual_Profit]]/Table1[[#This Row],[Actual_Sales]]</f>
        <v>0.39593908629441626</v>
      </c>
      <c r="AA730">
        <v>38</v>
      </c>
      <c r="AB730" s="5">
        <f>IFERROR(Table1[[#This Row],[Expenses]]/Table1[[#This Row],[Actual_Sales]],0)</f>
        <v>0.19289340101522842</v>
      </c>
      <c r="AC730">
        <v>26</v>
      </c>
      <c r="AD730">
        <v>551</v>
      </c>
      <c r="AE730" s="5">
        <f>IFERROR(Table1[[#This Row],[Inventory]]/Table1[[#This Row],[Actual_Sales]],0)</f>
        <v>2.796954314720812</v>
      </c>
    </row>
    <row r="731" spans="1:31" x14ac:dyDescent="0.25">
      <c r="A731">
        <v>4140</v>
      </c>
      <c r="B731">
        <v>503</v>
      </c>
      <c r="C731">
        <v>9</v>
      </c>
      <c r="D731" s="2">
        <v>40878</v>
      </c>
      <c r="E731">
        <v>197</v>
      </c>
      <c r="F731">
        <v>170</v>
      </c>
      <c r="G731">
        <f>Table1[[#This Row],[Actual_Sales]]-Table1[[#This Row],[Budget_Sales]]</f>
        <v>27</v>
      </c>
      <c r="H731" s="5">
        <f>IF(
Table1[[#This Row],[Budget_Sales]]=0,
"",
IF(
Table1[[#This Row],[Budget_Sales]]&gt;0,
(Table1[[#This Row],[Actual_Sales]]-Table1[[#This Row],[Budget_Sales]])/Table1[[#This Row],[Budget_Sales]],
(Table1[[#This Row],[Actual_Sales]]-Table1[[#This Row],[Budget_Sales]])/ABS(Table1[[#This Row],[Budget_Sales]])
)
)</f>
        <v>0.1588235294117647</v>
      </c>
      <c r="I731" s="5" t="str">
        <f>IF(Table1[[#This Row],[Sales_Var]]&gt;=0,"Above Budget","Below Budget")</f>
        <v>Above Budget</v>
      </c>
      <c r="J731">
        <f>Table1[[#This Row],[Actual_Sales]]-(Table1[[#This Row],[COGS]]+Table1[[#This Row],[Expenses]])</f>
        <v>78</v>
      </c>
      <c r="K731">
        <v>70</v>
      </c>
      <c r="L731">
        <f>Table1[[#This Row],[Actual_Profit]]-Table1[[#This Row],[Budget_Profit]]</f>
        <v>8</v>
      </c>
      <c r="M731" s="5">
        <f>IF(
Table1[[#This Row],[Budget_Profit]]=0,
"",
IF(
Table1[[#This Row],[Budget_Profit]]&gt;0,
(Table1[[#This Row],[Actual_Profit]]-Table1[[#This Row],[Budget_Profit]])/Table1[[#This Row],[Budget_Profit]],
(Table1[[#This Row],[Actual_Profit]]-Table1[[#This Row],[Budget_Profit]])/ABS(Table1[[#This Row],[Budget_Profit]])
)
)</f>
        <v>0.11428571428571428</v>
      </c>
      <c r="N731" s="5" t="str">
        <f>IF(Table1[[#This Row],[Profit_Var]]&gt;=0, "Above Budget", "Below Budget")</f>
        <v>Above Budget</v>
      </c>
      <c r="O731">
        <v>81</v>
      </c>
      <c r="P731">
        <v>70</v>
      </c>
      <c r="Q731">
        <f>Table1[[#This Row],[COGS]]-Table1[[#This Row],[Budget_COGS]]</f>
        <v>11</v>
      </c>
      <c r="R731" s="5">
        <f>IF(
Table1[[#This Row],[Budget_COGS]]=0,
"",
IF(
Table1[[#This Row],[Budget_COGS]]&gt;0,
(Table1[[#This Row],[Budget_COGS]]-Table1[[#This Row],[COGS]]) / Table1[[#This Row],[Budget_COGS]],
(Table1[[#This Row],[Budget_COGS]]-Table1[[#This Row],[COGS]]) / ABS(Table1[[#This Row],[Budget_COGS]])
)
)</f>
        <v>-0.15714285714285714</v>
      </c>
      <c r="S731" s="5" t="str">
        <f>IF(Table1[[#This Row],[COGS _Var]]&gt;=0, "Above Budget", "Below Budget")</f>
        <v>Above Budget</v>
      </c>
      <c r="T731">
        <f>Table1[[#This Row],[Actual_Sales]]-Table1[[#This Row],[COGS]]</f>
        <v>116</v>
      </c>
      <c r="U731">
        <v>100</v>
      </c>
      <c r="V731">
        <f>Table1[[#This Row],[Gross_Margin]]-Table1[[#This Row],[Budget_Margin]]</f>
        <v>16</v>
      </c>
      <c r="W731" s="5">
        <f>IF(
Table1[[#This Row],[Budget_Margin]]=0,
"",
IF(
Table1[[#This Row],[Budget_Margin]]&gt;0,
(Table1[[#This Row],[Gross_Margin]]-Table1[[#This Row],[Budget_Margin]]) / Table1[[#This Row],[Budget_Margin]],
(Table1[[#This Row],[Gross_Margin]]-Table1[[#This Row],[Budget_Margin]]) / ABS(Table1[[#This Row],[Budget_Margin]])
)
)</f>
        <v>0.16</v>
      </c>
      <c r="X731" s="5" t="str">
        <f>IF(Table1[[#This Row],[Margin_Var]]&gt;=0, "Above Budget", "Below Budget")</f>
        <v>Above Budget</v>
      </c>
      <c r="Y731" s="5">
        <f>IFERROR(Table1[[#This Row],[Gross_Margin]]/Table1[[#This Row],[Actual_Sales]],0)</f>
        <v>0.58883248730964466</v>
      </c>
      <c r="Z731" s="5">
        <f>Table1[[#This Row],[Actual_Profit]]/Table1[[#This Row],[Actual_Sales]]</f>
        <v>0.39593908629441626</v>
      </c>
      <c r="AA731">
        <v>38</v>
      </c>
      <c r="AB731" s="5">
        <f>IFERROR(Table1[[#This Row],[Expenses]]/Table1[[#This Row],[Actual_Sales]],0)</f>
        <v>0.19289340101522842</v>
      </c>
      <c r="AC731">
        <v>26</v>
      </c>
      <c r="AD731">
        <v>551</v>
      </c>
      <c r="AE731" s="5">
        <f>IFERROR(Table1[[#This Row],[Inventory]]/Table1[[#This Row],[Actual_Sales]],0)</f>
        <v>2.796954314720812</v>
      </c>
    </row>
    <row r="732" spans="1:31" x14ac:dyDescent="0.25">
      <c r="A732">
        <v>4202</v>
      </c>
      <c r="B732">
        <v>719</v>
      </c>
      <c r="C732">
        <v>13</v>
      </c>
      <c r="D732" s="2">
        <v>40878</v>
      </c>
      <c r="E732">
        <v>197</v>
      </c>
      <c r="F732">
        <v>150</v>
      </c>
      <c r="G732">
        <f>Table1[[#This Row],[Actual_Sales]]-Table1[[#This Row],[Budget_Sales]]</f>
        <v>47</v>
      </c>
      <c r="H732" s="5">
        <f>IF(
Table1[[#This Row],[Budget_Sales]]=0,
"",
IF(
Table1[[#This Row],[Budget_Sales]]&gt;0,
(Table1[[#This Row],[Actual_Sales]]-Table1[[#This Row],[Budget_Sales]])/Table1[[#This Row],[Budget_Sales]],
(Table1[[#This Row],[Actual_Sales]]-Table1[[#This Row],[Budget_Sales]])/ABS(Table1[[#This Row],[Budget_Sales]])
)
)</f>
        <v>0.31333333333333335</v>
      </c>
      <c r="I732" s="5" t="str">
        <f>IF(Table1[[#This Row],[Sales_Var]]&gt;=0,"Above Budget","Below Budget")</f>
        <v>Above Budget</v>
      </c>
      <c r="J732">
        <f>Table1[[#This Row],[Actual_Sales]]-(Table1[[#This Row],[COGS]]+Table1[[#This Row],[Expenses]])</f>
        <v>78</v>
      </c>
      <c r="K732">
        <v>60</v>
      </c>
      <c r="L732">
        <f>Table1[[#This Row],[Actual_Profit]]-Table1[[#This Row],[Budget_Profit]]</f>
        <v>18</v>
      </c>
      <c r="M732" s="5">
        <f>IF(
Table1[[#This Row],[Budget_Profit]]=0,
"",
IF(
Table1[[#This Row],[Budget_Profit]]&gt;0,
(Table1[[#This Row],[Actual_Profit]]-Table1[[#This Row],[Budget_Profit]])/Table1[[#This Row],[Budget_Profit]],
(Table1[[#This Row],[Actual_Profit]]-Table1[[#This Row],[Budget_Profit]])/ABS(Table1[[#This Row],[Budget_Profit]])
)
)</f>
        <v>0.3</v>
      </c>
      <c r="N732" s="5" t="str">
        <f>IF(Table1[[#This Row],[Profit_Var]]&gt;=0, "Above Budget", "Below Budget")</f>
        <v>Above Budget</v>
      </c>
      <c r="O732">
        <v>81</v>
      </c>
      <c r="P732">
        <v>60</v>
      </c>
      <c r="Q732">
        <f>Table1[[#This Row],[COGS]]-Table1[[#This Row],[Budget_COGS]]</f>
        <v>21</v>
      </c>
      <c r="R732" s="5">
        <f>IF(
Table1[[#This Row],[Budget_COGS]]=0,
"",
IF(
Table1[[#This Row],[Budget_COGS]]&gt;0,
(Table1[[#This Row],[Budget_COGS]]-Table1[[#This Row],[COGS]]) / Table1[[#This Row],[Budget_COGS]],
(Table1[[#This Row],[Budget_COGS]]-Table1[[#This Row],[COGS]]) / ABS(Table1[[#This Row],[Budget_COGS]])
)
)</f>
        <v>-0.35</v>
      </c>
      <c r="S732" s="5" t="str">
        <f>IF(Table1[[#This Row],[COGS _Var]]&gt;=0, "Above Budget", "Below Budget")</f>
        <v>Above Budget</v>
      </c>
      <c r="T732">
        <f>Table1[[#This Row],[Actual_Sales]]-Table1[[#This Row],[COGS]]</f>
        <v>116</v>
      </c>
      <c r="U732">
        <v>90</v>
      </c>
      <c r="V732">
        <f>Table1[[#This Row],[Gross_Margin]]-Table1[[#This Row],[Budget_Margin]]</f>
        <v>26</v>
      </c>
      <c r="W732" s="5">
        <f>IF(
Table1[[#This Row],[Budget_Margin]]=0,
"",
IF(
Table1[[#This Row],[Budget_Margin]]&gt;0,
(Table1[[#This Row],[Gross_Margin]]-Table1[[#This Row],[Budget_Margin]]) / Table1[[#This Row],[Budget_Margin]],
(Table1[[#This Row],[Gross_Margin]]-Table1[[#This Row],[Budget_Margin]]) / ABS(Table1[[#This Row],[Budget_Margin]])
)
)</f>
        <v>0.28888888888888886</v>
      </c>
      <c r="X732" s="5" t="str">
        <f>IF(Table1[[#This Row],[Margin_Var]]&gt;=0, "Above Budget", "Below Budget")</f>
        <v>Above Budget</v>
      </c>
      <c r="Y732" s="5">
        <f>IFERROR(Table1[[#This Row],[Gross_Margin]]/Table1[[#This Row],[Actual_Sales]],0)</f>
        <v>0.58883248730964466</v>
      </c>
      <c r="Z732" s="5">
        <f>Table1[[#This Row],[Actual_Profit]]/Table1[[#This Row],[Actual_Sales]]</f>
        <v>0.39593908629441626</v>
      </c>
      <c r="AA732">
        <v>38</v>
      </c>
      <c r="AB732" s="5">
        <f>IFERROR(Table1[[#This Row],[Expenses]]/Table1[[#This Row],[Actual_Sales]],0)</f>
        <v>0.19289340101522842</v>
      </c>
      <c r="AC732">
        <v>26</v>
      </c>
      <c r="AD732">
        <v>551</v>
      </c>
      <c r="AE732" s="5">
        <f>IFERROR(Table1[[#This Row],[Inventory]]/Table1[[#This Row],[Actual_Sales]],0)</f>
        <v>2.796954314720812</v>
      </c>
    </row>
    <row r="733" spans="1:31" x14ac:dyDescent="0.25">
      <c r="A733">
        <v>3705</v>
      </c>
      <c r="B733">
        <v>918</v>
      </c>
      <c r="C733">
        <v>4</v>
      </c>
      <c r="D733" s="2">
        <v>40787</v>
      </c>
      <c r="E733">
        <v>245</v>
      </c>
      <c r="F733">
        <v>190</v>
      </c>
      <c r="G733">
        <f>Table1[[#This Row],[Actual_Sales]]-Table1[[#This Row],[Budget_Sales]]</f>
        <v>55</v>
      </c>
      <c r="H733" s="5">
        <f>IF(
Table1[[#This Row],[Budget_Sales]]=0,
"",
IF(
Table1[[#This Row],[Budget_Sales]]&gt;0,
(Table1[[#This Row],[Actual_Sales]]-Table1[[#This Row],[Budget_Sales]])/Table1[[#This Row],[Budget_Sales]],
(Table1[[#This Row],[Actual_Sales]]-Table1[[#This Row],[Budget_Sales]])/ABS(Table1[[#This Row],[Budget_Sales]])
)
)</f>
        <v>0.28947368421052633</v>
      </c>
      <c r="I733" s="5" t="str">
        <f>IF(Table1[[#This Row],[Sales_Var]]&gt;=0,"Above Budget","Below Budget")</f>
        <v>Above Budget</v>
      </c>
      <c r="J733">
        <f>Table1[[#This Row],[Actual_Sales]]-(Table1[[#This Row],[COGS]]+Table1[[#This Row],[Expenses]])</f>
        <v>97</v>
      </c>
      <c r="K733">
        <v>80</v>
      </c>
      <c r="L733">
        <f>Table1[[#This Row],[Actual_Profit]]-Table1[[#This Row],[Budget_Profit]]</f>
        <v>17</v>
      </c>
      <c r="M733" s="5">
        <f>IF(
Table1[[#This Row],[Budget_Profit]]=0,
"",
IF(
Table1[[#This Row],[Budget_Profit]]&gt;0,
(Table1[[#This Row],[Actual_Profit]]-Table1[[#This Row],[Budget_Profit]])/Table1[[#This Row],[Budget_Profit]],
(Table1[[#This Row],[Actual_Profit]]-Table1[[#This Row],[Budget_Profit]])/ABS(Table1[[#This Row],[Budget_Profit]])
)
)</f>
        <v>0.21249999999999999</v>
      </c>
      <c r="N733" s="5" t="str">
        <f>IF(Table1[[#This Row],[Profit_Var]]&gt;=0, "Above Budget", "Below Budget")</f>
        <v>Above Budget</v>
      </c>
      <c r="O733">
        <v>96</v>
      </c>
      <c r="P733">
        <v>80</v>
      </c>
      <c r="Q733">
        <f>Table1[[#This Row],[COGS]]-Table1[[#This Row],[Budget_COGS]]</f>
        <v>16</v>
      </c>
      <c r="R733" s="5">
        <f>IF(
Table1[[#This Row],[Budget_COGS]]=0,
"",
IF(
Table1[[#This Row],[Budget_COGS]]&gt;0,
(Table1[[#This Row],[Budget_COGS]]-Table1[[#This Row],[COGS]]) / Table1[[#This Row],[Budget_COGS]],
(Table1[[#This Row],[Budget_COGS]]-Table1[[#This Row],[COGS]]) / ABS(Table1[[#This Row],[Budget_COGS]])
)
)</f>
        <v>-0.2</v>
      </c>
      <c r="S733" s="5" t="str">
        <f>IF(Table1[[#This Row],[COGS _Var]]&gt;=0, "Above Budget", "Below Budget")</f>
        <v>Above Budget</v>
      </c>
      <c r="T733">
        <f>Table1[[#This Row],[Actual_Sales]]-Table1[[#This Row],[COGS]]</f>
        <v>149</v>
      </c>
      <c r="U733">
        <v>110</v>
      </c>
      <c r="V733">
        <f>Table1[[#This Row],[Gross_Margin]]-Table1[[#This Row],[Budget_Margin]]</f>
        <v>39</v>
      </c>
      <c r="W733" s="5">
        <f>IF(
Table1[[#This Row],[Budget_Margin]]=0,
"",
IF(
Table1[[#This Row],[Budget_Margin]]&gt;0,
(Table1[[#This Row],[Gross_Margin]]-Table1[[#This Row],[Budget_Margin]]) / Table1[[#This Row],[Budget_Margin]],
(Table1[[#This Row],[Gross_Margin]]-Table1[[#This Row],[Budget_Margin]]) / ABS(Table1[[#This Row],[Budget_Margin]])
)
)</f>
        <v>0.35454545454545455</v>
      </c>
      <c r="X733" s="5" t="str">
        <f>IF(Table1[[#This Row],[Margin_Var]]&gt;=0, "Above Budget", "Below Budget")</f>
        <v>Above Budget</v>
      </c>
      <c r="Y733" s="5">
        <f>IFERROR(Table1[[#This Row],[Gross_Margin]]/Table1[[#This Row],[Actual_Sales]],0)</f>
        <v>0.60816326530612241</v>
      </c>
      <c r="Z733" s="5">
        <f>Table1[[#This Row],[Actual_Profit]]/Table1[[#This Row],[Actual_Sales]]</f>
        <v>0.39591836734693875</v>
      </c>
      <c r="AA733">
        <v>52</v>
      </c>
      <c r="AB733" s="5">
        <f>IFERROR(Table1[[#This Row],[Expenses]]/Table1[[#This Row],[Actual_Sales]],0)</f>
        <v>0.21224489795918366</v>
      </c>
      <c r="AC733">
        <v>29</v>
      </c>
      <c r="AD733">
        <v>-1555</v>
      </c>
      <c r="AE733" s="5">
        <f>IFERROR(Table1[[#This Row],[Inventory]]/Table1[[#This Row],[Actual_Sales]],0)</f>
        <v>-6.3469387755102042</v>
      </c>
    </row>
    <row r="734" spans="1:31" x14ac:dyDescent="0.25">
      <c r="A734">
        <v>4198</v>
      </c>
      <c r="B734">
        <v>715</v>
      </c>
      <c r="C734">
        <v>9</v>
      </c>
      <c r="D734" s="2">
        <v>40878</v>
      </c>
      <c r="E734">
        <v>91</v>
      </c>
      <c r="F734">
        <v>70</v>
      </c>
      <c r="G734">
        <f>Table1[[#This Row],[Actual_Sales]]-Table1[[#This Row],[Budget_Sales]]</f>
        <v>21</v>
      </c>
      <c r="H734" s="5">
        <f>IF(
Table1[[#This Row],[Budget_Sales]]=0,
"",
IF(
Table1[[#This Row],[Budget_Sales]]&gt;0,
(Table1[[#This Row],[Actual_Sales]]-Table1[[#This Row],[Budget_Sales]])/Table1[[#This Row],[Budget_Sales]],
(Table1[[#This Row],[Actual_Sales]]-Table1[[#This Row],[Budget_Sales]])/ABS(Table1[[#This Row],[Budget_Sales]])
)
)</f>
        <v>0.3</v>
      </c>
      <c r="I734" s="5" t="str">
        <f>IF(Table1[[#This Row],[Sales_Var]]&gt;=0,"Above Budget","Below Budget")</f>
        <v>Above Budget</v>
      </c>
      <c r="J734">
        <f>Table1[[#This Row],[Actual_Sales]]-(Table1[[#This Row],[COGS]]+Table1[[#This Row],[Expenses]])</f>
        <v>36</v>
      </c>
      <c r="K734">
        <v>30</v>
      </c>
      <c r="L734">
        <f>Table1[[#This Row],[Actual_Profit]]-Table1[[#This Row],[Budget_Profit]]</f>
        <v>6</v>
      </c>
      <c r="M734" s="5">
        <f>IF(
Table1[[#This Row],[Budget_Profit]]=0,
"",
IF(
Table1[[#This Row],[Budget_Profit]]&gt;0,
(Table1[[#This Row],[Actual_Profit]]-Table1[[#This Row],[Budget_Profit]])/Table1[[#This Row],[Budget_Profit]],
(Table1[[#This Row],[Actual_Profit]]-Table1[[#This Row],[Budget_Profit]])/ABS(Table1[[#This Row],[Budget_Profit]])
)
)</f>
        <v>0.2</v>
      </c>
      <c r="N734" s="5" t="str">
        <f>IF(Table1[[#This Row],[Profit_Var]]&gt;=0, "Above Budget", "Below Budget")</f>
        <v>Above Budget</v>
      </c>
      <c r="O734">
        <v>34</v>
      </c>
      <c r="P734">
        <v>30</v>
      </c>
      <c r="Q734">
        <f>Table1[[#This Row],[COGS]]-Table1[[#This Row],[Budget_COGS]]</f>
        <v>4</v>
      </c>
      <c r="R734" s="5">
        <f>IF(
Table1[[#This Row],[Budget_COGS]]=0,
"",
IF(
Table1[[#This Row],[Budget_COGS]]&gt;0,
(Table1[[#This Row],[Budget_COGS]]-Table1[[#This Row],[COGS]]) / Table1[[#This Row],[Budget_COGS]],
(Table1[[#This Row],[Budget_COGS]]-Table1[[#This Row],[COGS]]) / ABS(Table1[[#This Row],[Budget_COGS]])
)
)</f>
        <v>-0.13333333333333333</v>
      </c>
      <c r="S734" s="5" t="str">
        <f>IF(Table1[[#This Row],[COGS _Var]]&gt;=0, "Above Budget", "Below Budget")</f>
        <v>Above Budget</v>
      </c>
      <c r="T734">
        <f>Table1[[#This Row],[Actual_Sales]]-Table1[[#This Row],[COGS]]</f>
        <v>57</v>
      </c>
      <c r="U734">
        <v>40</v>
      </c>
      <c r="V734">
        <f>Table1[[#This Row],[Gross_Margin]]-Table1[[#This Row],[Budget_Margin]]</f>
        <v>17</v>
      </c>
      <c r="W734" s="5">
        <f>IF(
Table1[[#This Row],[Budget_Margin]]=0,
"",
IF(
Table1[[#This Row],[Budget_Margin]]&gt;0,
(Table1[[#This Row],[Gross_Margin]]-Table1[[#This Row],[Budget_Margin]]) / Table1[[#This Row],[Budget_Margin]],
(Table1[[#This Row],[Gross_Margin]]-Table1[[#This Row],[Budget_Margin]]) / ABS(Table1[[#This Row],[Budget_Margin]])
)
)</f>
        <v>0.42499999999999999</v>
      </c>
      <c r="X734" s="5" t="str">
        <f>IF(Table1[[#This Row],[Margin_Var]]&gt;=0, "Above Budget", "Below Budget")</f>
        <v>Above Budget</v>
      </c>
      <c r="Y734" s="5">
        <f>IFERROR(Table1[[#This Row],[Gross_Margin]]/Table1[[#This Row],[Actual_Sales]],0)</f>
        <v>0.62637362637362637</v>
      </c>
      <c r="Z734" s="5">
        <f>Table1[[#This Row],[Actual_Profit]]/Table1[[#This Row],[Actual_Sales]]</f>
        <v>0.39560439560439559</v>
      </c>
      <c r="AA734">
        <v>21</v>
      </c>
      <c r="AB734" s="5">
        <f>IFERROR(Table1[[#This Row],[Expenses]]/Table1[[#This Row],[Actual_Sales]],0)</f>
        <v>0.23076923076923078</v>
      </c>
      <c r="AC734">
        <v>9</v>
      </c>
      <c r="AD734">
        <v>863</v>
      </c>
      <c r="AE734" s="5">
        <f>IFERROR(Table1[[#This Row],[Inventory]]/Table1[[#This Row],[Actual_Sales]],0)</f>
        <v>9.4835164835164836</v>
      </c>
    </row>
    <row r="735" spans="1:31" x14ac:dyDescent="0.25">
      <c r="A735">
        <v>4104</v>
      </c>
      <c r="B735">
        <v>321</v>
      </c>
      <c r="C735">
        <v>13</v>
      </c>
      <c r="D735" s="2">
        <v>40878</v>
      </c>
      <c r="E735">
        <v>91</v>
      </c>
      <c r="F735">
        <v>80</v>
      </c>
      <c r="G735">
        <f>Table1[[#This Row],[Actual_Sales]]-Table1[[#This Row],[Budget_Sales]]</f>
        <v>11</v>
      </c>
      <c r="H735" s="5">
        <f>IF(
Table1[[#This Row],[Budget_Sales]]=0,
"",
IF(
Table1[[#This Row],[Budget_Sales]]&gt;0,
(Table1[[#This Row],[Actual_Sales]]-Table1[[#This Row],[Budget_Sales]])/Table1[[#This Row],[Budget_Sales]],
(Table1[[#This Row],[Actual_Sales]]-Table1[[#This Row],[Budget_Sales]])/ABS(Table1[[#This Row],[Budget_Sales]])
)
)</f>
        <v>0.13750000000000001</v>
      </c>
      <c r="I735" s="5" t="str">
        <f>IF(Table1[[#This Row],[Sales_Var]]&gt;=0,"Above Budget","Below Budget")</f>
        <v>Above Budget</v>
      </c>
      <c r="J735">
        <f>Table1[[#This Row],[Actual_Sales]]-(Table1[[#This Row],[COGS]]+Table1[[#This Row],[Expenses]])</f>
        <v>36</v>
      </c>
      <c r="K735">
        <v>40</v>
      </c>
      <c r="L735">
        <f>Table1[[#This Row],[Actual_Profit]]-Table1[[#This Row],[Budget_Profit]]</f>
        <v>-4</v>
      </c>
      <c r="M735" s="5">
        <f>IF(
Table1[[#This Row],[Budget_Profit]]=0,
"",
IF(
Table1[[#This Row],[Budget_Profit]]&gt;0,
(Table1[[#This Row],[Actual_Profit]]-Table1[[#This Row],[Budget_Profit]])/Table1[[#This Row],[Budget_Profit]],
(Table1[[#This Row],[Actual_Profit]]-Table1[[#This Row],[Budget_Profit]])/ABS(Table1[[#This Row],[Budget_Profit]])
)
)</f>
        <v>-0.1</v>
      </c>
      <c r="N735" s="5" t="str">
        <f>IF(Table1[[#This Row],[Profit_Var]]&gt;=0, "Above Budget", "Below Budget")</f>
        <v>Below Budget</v>
      </c>
      <c r="O735">
        <v>34</v>
      </c>
      <c r="P735">
        <v>30</v>
      </c>
      <c r="Q735">
        <f>Table1[[#This Row],[COGS]]-Table1[[#This Row],[Budget_COGS]]</f>
        <v>4</v>
      </c>
      <c r="R735" s="5">
        <f>IF(
Table1[[#This Row],[Budget_COGS]]=0,
"",
IF(
Table1[[#This Row],[Budget_COGS]]&gt;0,
(Table1[[#This Row],[Budget_COGS]]-Table1[[#This Row],[COGS]]) / Table1[[#This Row],[Budget_COGS]],
(Table1[[#This Row],[Budget_COGS]]-Table1[[#This Row],[COGS]]) / ABS(Table1[[#This Row],[Budget_COGS]])
)
)</f>
        <v>-0.13333333333333333</v>
      </c>
      <c r="S735" s="5" t="str">
        <f>IF(Table1[[#This Row],[COGS _Var]]&gt;=0, "Above Budget", "Below Budget")</f>
        <v>Above Budget</v>
      </c>
      <c r="T735">
        <f>Table1[[#This Row],[Actual_Sales]]-Table1[[#This Row],[COGS]]</f>
        <v>57</v>
      </c>
      <c r="U735">
        <v>50</v>
      </c>
      <c r="V735">
        <f>Table1[[#This Row],[Gross_Margin]]-Table1[[#This Row],[Budget_Margin]]</f>
        <v>7</v>
      </c>
      <c r="W735" s="5">
        <f>IF(
Table1[[#This Row],[Budget_Margin]]=0,
"",
IF(
Table1[[#This Row],[Budget_Margin]]&gt;0,
(Table1[[#This Row],[Gross_Margin]]-Table1[[#This Row],[Budget_Margin]]) / Table1[[#This Row],[Budget_Margin]],
(Table1[[#This Row],[Gross_Margin]]-Table1[[#This Row],[Budget_Margin]]) / ABS(Table1[[#This Row],[Budget_Margin]])
)
)</f>
        <v>0.14000000000000001</v>
      </c>
      <c r="X735" s="5" t="str">
        <f>IF(Table1[[#This Row],[Margin_Var]]&gt;=0, "Above Budget", "Below Budget")</f>
        <v>Above Budget</v>
      </c>
      <c r="Y735" s="5">
        <f>IFERROR(Table1[[#This Row],[Gross_Margin]]/Table1[[#This Row],[Actual_Sales]],0)</f>
        <v>0.62637362637362637</v>
      </c>
      <c r="Z735" s="5">
        <f>Table1[[#This Row],[Actual_Profit]]/Table1[[#This Row],[Actual_Sales]]</f>
        <v>0.39560439560439559</v>
      </c>
      <c r="AA735">
        <v>21</v>
      </c>
      <c r="AB735" s="5">
        <f>IFERROR(Table1[[#This Row],[Expenses]]/Table1[[#This Row],[Actual_Sales]],0)</f>
        <v>0.23076923076923078</v>
      </c>
      <c r="AC735">
        <v>9</v>
      </c>
      <c r="AD735">
        <v>863</v>
      </c>
      <c r="AE735" s="5">
        <f>IFERROR(Table1[[#This Row],[Inventory]]/Table1[[#This Row],[Actual_Sales]],0)</f>
        <v>9.4835164835164836</v>
      </c>
    </row>
    <row r="736" spans="1:31" x14ac:dyDescent="0.25">
      <c r="A736">
        <v>2811</v>
      </c>
      <c r="B736">
        <v>904</v>
      </c>
      <c r="C736">
        <v>11</v>
      </c>
      <c r="D736" s="2">
        <v>40634</v>
      </c>
      <c r="E736">
        <v>91</v>
      </c>
      <c r="F736">
        <v>90</v>
      </c>
      <c r="G736">
        <f>Table1[[#This Row],[Actual_Sales]]-Table1[[#This Row],[Budget_Sales]]</f>
        <v>1</v>
      </c>
      <c r="H736" s="5">
        <f>IF(
Table1[[#This Row],[Budget_Sales]]=0,
"",
IF(
Table1[[#This Row],[Budget_Sales]]&gt;0,
(Table1[[#This Row],[Actual_Sales]]-Table1[[#This Row],[Budget_Sales]])/Table1[[#This Row],[Budget_Sales]],
(Table1[[#This Row],[Actual_Sales]]-Table1[[#This Row],[Budget_Sales]])/ABS(Table1[[#This Row],[Budget_Sales]])
)
)</f>
        <v>1.1111111111111112E-2</v>
      </c>
      <c r="I736" s="5" t="str">
        <f>IF(Table1[[#This Row],[Sales_Var]]&gt;=0,"Above Budget","Below Budget")</f>
        <v>Above Budget</v>
      </c>
      <c r="J736">
        <f>Table1[[#This Row],[Actual_Sales]]-(Table1[[#This Row],[COGS]]+Table1[[#This Row],[Expenses]])</f>
        <v>36</v>
      </c>
      <c r="K736">
        <v>50</v>
      </c>
      <c r="L736">
        <f>Table1[[#This Row],[Actual_Profit]]-Table1[[#This Row],[Budget_Profit]]</f>
        <v>-14</v>
      </c>
      <c r="M736" s="5">
        <f>IF(
Table1[[#This Row],[Budget_Profit]]=0,
"",
IF(
Table1[[#This Row],[Budget_Profit]]&gt;0,
(Table1[[#This Row],[Actual_Profit]]-Table1[[#This Row],[Budget_Profit]])/Table1[[#This Row],[Budget_Profit]],
(Table1[[#This Row],[Actual_Profit]]-Table1[[#This Row],[Budget_Profit]])/ABS(Table1[[#This Row],[Budget_Profit]])
)
)</f>
        <v>-0.28000000000000003</v>
      </c>
      <c r="N736" s="5" t="str">
        <f>IF(Table1[[#This Row],[Profit_Var]]&gt;=0, "Above Budget", "Below Budget")</f>
        <v>Below Budget</v>
      </c>
      <c r="O736">
        <v>34</v>
      </c>
      <c r="P736">
        <v>30</v>
      </c>
      <c r="Q736">
        <f>Table1[[#This Row],[COGS]]-Table1[[#This Row],[Budget_COGS]]</f>
        <v>4</v>
      </c>
      <c r="R736" s="5">
        <f>IF(
Table1[[#This Row],[Budget_COGS]]=0,
"",
IF(
Table1[[#This Row],[Budget_COGS]]&gt;0,
(Table1[[#This Row],[Budget_COGS]]-Table1[[#This Row],[COGS]]) / Table1[[#This Row],[Budget_COGS]],
(Table1[[#This Row],[Budget_COGS]]-Table1[[#This Row],[COGS]]) / ABS(Table1[[#This Row],[Budget_COGS]])
)
)</f>
        <v>-0.13333333333333333</v>
      </c>
      <c r="S736" s="5" t="str">
        <f>IF(Table1[[#This Row],[COGS _Var]]&gt;=0, "Above Budget", "Below Budget")</f>
        <v>Above Budget</v>
      </c>
      <c r="T736">
        <f>Table1[[#This Row],[Actual_Sales]]-Table1[[#This Row],[COGS]]</f>
        <v>57</v>
      </c>
      <c r="U736">
        <v>60</v>
      </c>
      <c r="V736">
        <f>Table1[[#This Row],[Gross_Margin]]-Table1[[#This Row],[Budget_Margin]]</f>
        <v>-3</v>
      </c>
      <c r="W736" s="5">
        <f>IF(
Table1[[#This Row],[Budget_Margin]]=0,
"",
IF(
Table1[[#This Row],[Budget_Margin]]&gt;0,
(Table1[[#This Row],[Gross_Margin]]-Table1[[#This Row],[Budget_Margin]]) / Table1[[#This Row],[Budget_Margin]],
(Table1[[#This Row],[Gross_Margin]]-Table1[[#This Row],[Budget_Margin]]) / ABS(Table1[[#This Row],[Budget_Margin]])
)
)</f>
        <v>-0.05</v>
      </c>
      <c r="X736" s="5" t="str">
        <f>IF(Table1[[#This Row],[Margin_Var]]&gt;=0, "Above Budget", "Below Budget")</f>
        <v>Below Budget</v>
      </c>
      <c r="Y736" s="5">
        <f>IFERROR(Table1[[#This Row],[Gross_Margin]]/Table1[[#This Row],[Actual_Sales]],0)</f>
        <v>0.62637362637362637</v>
      </c>
      <c r="Z736" s="5">
        <f>Table1[[#This Row],[Actual_Profit]]/Table1[[#This Row],[Actual_Sales]]</f>
        <v>0.39560439560439559</v>
      </c>
      <c r="AA736">
        <v>21</v>
      </c>
      <c r="AB736" s="5">
        <f>IFERROR(Table1[[#This Row],[Expenses]]/Table1[[#This Row],[Actual_Sales]],0)</f>
        <v>0.23076923076923078</v>
      </c>
      <c r="AC736">
        <v>9</v>
      </c>
      <c r="AD736">
        <v>821</v>
      </c>
      <c r="AE736" s="5">
        <f>IFERROR(Table1[[#This Row],[Inventory]]/Table1[[#This Row],[Actual_Sales]],0)</f>
        <v>9.0219780219780219</v>
      </c>
    </row>
    <row r="737" spans="1:31" x14ac:dyDescent="0.25">
      <c r="A737">
        <v>2624</v>
      </c>
      <c r="B737">
        <v>830</v>
      </c>
      <c r="C737">
        <v>2</v>
      </c>
      <c r="D737" s="2">
        <v>40603</v>
      </c>
      <c r="E737">
        <v>498</v>
      </c>
      <c r="F737">
        <v>580</v>
      </c>
      <c r="G737">
        <f>Table1[[#This Row],[Actual_Sales]]-Table1[[#This Row],[Budget_Sales]]</f>
        <v>-82</v>
      </c>
      <c r="H737" s="5">
        <f>IF(
Table1[[#This Row],[Budget_Sales]]=0,
"",
IF(
Table1[[#This Row],[Budget_Sales]]&gt;0,
(Table1[[#This Row],[Actual_Sales]]-Table1[[#This Row],[Budget_Sales]])/Table1[[#This Row],[Budget_Sales]],
(Table1[[#This Row],[Actual_Sales]]-Table1[[#This Row],[Budget_Sales]])/ABS(Table1[[#This Row],[Budget_Sales]])
)
)</f>
        <v>-0.14137931034482759</v>
      </c>
      <c r="I737" s="5" t="str">
        <f>IF(Table1[[#This Row],[Sales_Var]]&gt;=0,"Above Budget","Below Budget")</f>
        <v>Below Budget</v>
      </c>
      <c r="J737">
        <f>Table1[[#This Row],[Actual_Sales]]-(Table1[[#This Row],[COGS]]+Table1[[#This Row],[Expenses]])</f>
        <v>197</v>
      </c>
      <c r="K737">
        <v>240</v>
      </c>
      <c r="L737">
        <f>Table1[[#This Row],[Actual_Profit]]-Table1[[#This Row],[Budget_Profit]]</f>
        <v>-43</v>
      </c>
      <c r="M737" s="5">
        <f>IF(
Table1[[#This Row],[Budget_Profit]]=0,
"",
IF(
Table1[[#This Row],[Budget_Profit]]&gt;0,
(Table1[[#This Row],[Actual_Profit]]-Table1[[#This Row],[Budget_Profit]])/Table1[[#This Row],[Budget_Profit]],
(Table1[[#This Row],[Actual_Profit]]-Table1[[#This Row],[Budget_Profit]])/ABS(Table1[[#This Row],[Budget_Profit]])
)
)</f>
        <v>-0.17916666666666667</v>
      </c>
      <c r="N737" s="5" t="str">
        <f>IF(Table1[[#This Row],[Profit_Var]]&gt;=0, "Above Budget", "Below Budget")</f>
        <v>Below Budget</v>
      </c>
      <c r="O737">
        <v>214</v>
      </c>
      <c r="P737">
        <v>260</v>
      </c>
      <c r="Q737">
        <f>Table1[[#This Row],[COGS]]-Table1[[#This Row],[Budget_COGS]]</f>
        <v>-46</v>
      </c>
      <c r="R737" s="5">
        <f>IF(
Table1[[#This Row],[Budget_COGS]]=0,
"",
IF(
Table1[[#This Row],[Budget_COGS]]&gt;0,
(Table1[[#This Row],[Budget_COGS]]-Table1[[#This Row],[COGS]]) / Table1[[#This Row],[Budget_COGS]],
(Table1[[#This Row],[Budget_COGS]]-Table1[[#This Row],[COGS]]) / ABS(Table1[[#This Row],[Budget_COGS]])
)
)</f>
        <v>0.17692307692307693</v>
      </c>
      <c r="S737" s="5" t="str">
        <f>IF(Table1[[#This Row],[COGS _Var]]&gt;=0, "Above Budget", "Below Budget")</f>
        <v>Below Budget</v>
      </c>
      <c r="T737">
        <f>Table1[[#This Row],[Actual_Sales]]-Table1[[#This Row],[COGS]]</f>
        <v>284</v>
      </c>
      <c r="U737">
        <v>320</v>
      </c>
      <c r="V737">
        <f>Table1[[#This Row],[Gross_Margin]]-Table1[[#This Row],[Budget_Margin]]</f>
        <v>-36</v>
      </c>
      <c r="W737" s="5">
        <f>IF(
Table1[[#This Row],[Budget_Margin]]=0,
"",
IF(
Table1[[#This Row],[Budget_Margin]]&gt;0,
(Table1[[#This Row],[Gross_Margin]]-Table1[[#This Row],[Budget_Margin]]) / Table1[[#This Row],[Budget_Margin]],
(Table1[[#This Row],[Gross_Margin]]-Table1[[#This Row],[Budget_Margin]]) / ABS(Table1[[#This Row],[Budget_Margin]])
)
)</f>
        <v>-0.1125</v>
      </c>
      <c r="X737" s="5" t="str">
        <f>IF(Table1[[#This Row],[Margin_Var]]&gt;=0, "Above Budget", "Below Budget")</f>
        <v>Below Budget</v>
      </c>
      <c r="Y737" s="5">
        <f>IFERROR(Table1[[#This Row],[Gross_Margin]]/Table1[[#This Row],[Actual_Sales]],0)</f>
        <v>0.57028112449799195</v>
      </c>
      <c r="Z737" s="5">
        <f>Table1[[#This Row],[Actual_Profit]]/Table1[[#This Row],[Actual_Sales]]</f>
        <v>0.39558232931726905</v>
      </c>
      <c r="AA737">
        <v>87</v>
      </c>
      <c r="AB737" s="5">
        <f>IFERROR(Table1[[#This Row],[Expenses]]/Table1[[#This Row],[Actual_Sales]],0)</f>
        <v>0.1746987951807229</v>
      </c>
      <c r="AC737">
        <v>66</v>
      </c>
      <c r="AD737">
        <v>923</v>
      </c>
      <c r="AE737" s="5">
        <f>IFERROR(Table1[[#This Row],[Inventory]]/Table1[[#This Row],[Actual_Sales]],0)</f>
        <v>1.8534136546184738</v>
      </c>
    </row>
    <row r="738" spans="1:31" x14ac:dyDescent="0.25">
      <c r="A738">
        <v>6</v>
      </c>
      <c r="B738">
        <v>217</v>
      </c>
      <c r="C738">
        <v>11</v>
      </c>
      <c r="D738" s="2">
        <v>40179</v>
      </c>
      <c r="E738">
        <v>134</v>
      </c>
      <c r="F738">
        <v>110</v>
      </c>
      <c r="G738">
        <f>Table1[[#This Row],[Actual_Sales]]-Table1[[#This Row],[Budget_Sales]]</f>
        <v>24</v>
      </c>
      <c r="H738" s="5">
        <f>IF(
Table1[[#This Row],[Budget_Sales]]=0,
"",
IF(
Table1[[#This Row],[Budget_Sales]]&gt;0,
(Table1[[#This Row],[Actual_Sales]]-Table1[[#This Row],[Budget_Sales]])/Table1[[#This Row],[Budget_Sales]],
(Table1[[#This Row],[Actual_Sales]]-Table1[[#This Row],[Budget_Sales]])/ABS(Table1[[#This Row],[Budget_Sales]])
)
)</f>
        <v>0.21818181818181817</v>
      </c>
      <c r="I738" s="5" t="str">
        <f>IF(Table1[[#This Row],[Sales_Var]]&gt;=0,"Above Budget","Below Budget")</f>
        <v>Above Budget</v>
      </c>
      <c r="J738">
        <f>Table1[[#This Row],[Actual_Sales]]-(Table1[[#This Row],[COGS]]+Table1[[#This Row],[Expenses]])</f>
        <v>53</v>
      </c>
      <c r="K738">
        <v>50</v>
      </c>
      <c r="L738">
        <f>Table1[[#This Row],[Actual_Profit]]-Table1[[#This Row],[Budget_Profit]]</f>
        <v>3</v>
      </c>
      <c r="M738" s="5">
        <f>IF(
Table1[[#This Row],[Budget_Profit]]=0,
"",
IF(
Table1[[#This Row],[Budget_Profit]]&gt;0,
(Table1[[#This Row],[Actual_Profit]]-Table1[[#This Row],[Budget_Profit]])/Table1[[#This Row],[Budget_Profit]],
(Table1[[#This Row],[Actual_Profit]]-Table1[[#This Row],[Budget_Profit]])/ABS(Table1[[#This Row],[Budget_Profit]])
)
)</f>
        <v>0.06</v>
      </c>
      <c r="N738" s="5" t="str">
        <f>IF(Table1[[#This Row],[Profit_Var]]&gt;=0, "Above Budget", "Below Budget")</f>
        <v>Above Budget</v>
      </c>
      <c r="O738">
        <v>54</v>
      </c>
      <c r="P738">
        <v>40</v>
      </c>
      <c r="Q738">
        <f>Table1[[#This Row],[COGS]]-Table1[[#This Row],[Budget_COGS]]</f>
        <v>14</v>
      </c>
      <c r="R738" s="5">
        <f>IF(
Table1[[#This Row],[Budget_COGS]]=0,
"",
IF(
Table1[[#This Row],[Budget_COGS]]&gt;0,
(Table1[[#This Row],[Budget_COGS]]-Table1[[#This Row],[COGS]]) / Table1[[#This Row],[Budget_COGS]],
(Table1[[#This Row],[Budget_COGS]]-Table1[[#This Row],[COGS]]) / ABS(Table1[[#This Row],[Budget_COGS]])
)
)</f>
        <v>-0.35</v>
      </c>
      <c r="S738" s="5" t="str">
        <f>IF(Table1[[#This Row],[COGS _Var]]&gt;=0, "Above Budget", "Below Budget")</f>
        <v>Above Budget</v>
      </c>
      <c r="T738">
        <f>Table1[[#This Row],[Actual_Sales]]-Table1[[#This Row],[COGS]]</f>
        <v>80</v>
      </c>
      <c r="U738">
        <v>70</v>
      </c>
      <c r="V738">
        <f>Table1[[#This Row],[Gross_Margin]]-Table1[[#This Row],[Budget_Margin]]</f>
        <v>10</v>
      </c>
      <c r="W738" s="5">
        <f>IF(
Table1[[#This Row],[Budget_Margin]]=0,
"",
IF(
Table1[[#This Row],[Budget_Margin]]&gt;0,
(Table1[[#This Row],[Gross_Margin]]-Table1[[#This Row],[Budget_Margin]]) / Table1[[#This Row],[Budget_Margin]],
(Table1[[#This Row],[Gross_Margin]]-Table1[[#This Row],[Budget_Margin]]) / ABS(Table1[[#This Row],[Budget_Margin]])
)
)</f>
        <v>0.14285714285714285</v>
      </c>
      <c r="X738" s="5" t="str">
        <f>IF(Table1[[#This Row],[Margin_Var]]&gt;=0, "Above Budget", "Below Budget")</f>
        <v>Above Budget</v>
      </c>
      <c r="Y738" s="5">
        <f>IFERROR(Table1[[#This Row],[Gross_Margin]]/Table1[[#This Row],[Actual_Sales]],0)</f>
        <v>0.59701492537313428</v>
      </c>
      <c r="Z738" s="5">
        <f>Table1[[#This Row],[Actual_Profit]]/Table1[[#This Row],[Actual_Sales]]</f>
        <v>0.39552238805970147</v>
      </c>
      <c r="AA738">
        <v>27</v>
      </c>
      <c r="AB738" s="5">
        <f>IFERROR(Table1[[#This Row],[Expenses]]/Table1[[#This Row],[Actual_Sales]],0)</f>
        <v>0.20149253731343283</v>
      </c>
      <c r="AC738">
        <v>15</v>
      </c>
      <c r="AD738">
        <v>456</v>
      </c>
      <c r="AE738" s="5">
        <f>IFERROR(Table1[[#This Row],[Inventory]]/Table1[[#This Row],[Actual_Sales]],0)</f>
        <v>3.4029850746268657</v>
      </c>
    </row>
    <row r="739" spans="1:31" x14ac:dyDescent="0.25">
      <c r="A739">
        <v>2910</v>
      </c>
      <c r="B739">
        <v>518</v>
      </c>
      <c r="C739">
        <v>9</v>
      </c>
      <c r="D739" s="2">
        <v>40664</v>
      </c>
      <c r="E739">
        <v>645</v>
      </c>
      <c r="F739">
        <v>500</v>
      </c>
      <c r="G739">
        <f>Table1[[#This Row],[Actual_Sales]]-Table1[[#This Row],[Budget_Sales]]</f>
        <v>145</v>
      </c>
      <c r="H739" s="5">
        <f>IF(
Table1[[#This Row],[Budget_Sales]]=0,
"",
IF(
Table1[[#This Row],[Budget_Sales]]&gt;0,
(Table1[[#This Row],[Actual_Sales]]-Table1[[#This Row],[Budget_Sales]])/Table1[[#This Row],[Budget_Sales]],
(Table1[[#This Row],[Actual_Sales]]-Table1[[#This Row],[Budget_Sales]])/ABS(Table1[[#This Row],[Budget_Sales]])
)
)</f>
        <v>0.28999999999999998</v>
      </c>
      <c r="I739" s="5" t="str">
        <f>IF(Table1[[#This Row],[Sales_Var]]&gt;=0,"Above Budget","Below Budget")</f>
        <v>Above Budget</v>
      </c>
      <c r="J739">
        <f>Table1[[#This Row],[Actual_Sales]]-(Table1[[#This Row],[COGS]]+Table1[[#This Row],[Expenses]])</f>
        <v>255</v>
      </c>
      <c r="K739">
        <v>200</v>
      </c>
      <c r="L739">
        <f>Table1[[#This Row],[Actual_Profit]]-Table1[[#This Row],[Budget_Profit]]</f>
        <v>55</v>
      </c>
      <c r="M739" s="5">
        <f>IF(
Table1[[#This Row],[Budget_Profit]]=0,
"",
IF(
Table1[[#This Row],[Budget_Profit]]&gt;0,
(Table1[[#This Row],[Actual_Profit]]-Table1[[#This Row],[Budget_Profit]])/Table1[[#This Row],[Budget_Profit]],
(Table1[[#This Row],[Actual_Profit]]-Table1[[#This Row],[Budget_Profit]])/ABS(Table1[[#This Row],[Budget_Profit]])
)
)</f>
        <v>0.27500000000000002</v>
      </c>
      <c r="N739" s="5" t="str">
        <f>IF(Table1[[#This Row],[Profit_Var]]&gt;=0, "Above Budget", "Below Budget")</f>
        <v>Above Budget</v>
      </c>
      <c r="O739">
        <v>265</v>
      </c>
      <c r="P739">
        <v>200</v>
      </c>
      <c r="Q739">
        <f>Table1[[#This Row],[COGS]]-Table1[[#This Row],[Budget_COGS]]</f>
        <v>65</v>
      </c>
      <c r="R739" s="5">
        <f>IF(
Table1[[#This Row],[Budget_COGS]]=0,
"",
IF(
Table1[[#This Row],[Budget_COGS]]&gt;0,
(Table1[[#This Row],[Budget_COGS]]-Table1[[#This Row],[COGS]]) / Table1[[#This Row],[Budget_COGS]],
(Table1[[#This Row],[Budget_COGS]]-Table1[[#This Row],[COGS]]) / ABS(Table1[[#This Row],[Budget_COGS]])
)
)</f>
        <v>-0.32500000000000001</v>
      </c>
      <c r="S739" s="5" t="str">
        <f>IF(Table1[[#This Row],[COGS _Var]]&gt;=0, "Above Budget", "Below Budget")</f>
        <v>Above Budget</v>
      </c>
      <c r="T739">
        <f>Table1[[#This Row],[Actual_Sales]]-Table1[[#This Row],[COGS]]</f>
        <v>380</v>
      </c>
      <c r="U739">
        <v>300</v>
      </c>
      <c r="V739">
        <f>Table1[[#This Row],[Gross_Margin]]-Table1[[#This Row],[Budget_Margin]]</f>
        <v>80</v>
      </c>
      <c r="W739" s="5">
        <f>IF(
Table1[[#This Row],[Budget_Margin]]=0,
"",
IF(
Table1[[#This Row],[Budget_Margin]]&gt;0,
(Table1[[#This Row],[Gross_Margin]]-Table1[[#This Row],[Budget_Margin]]) / Table1[[#This Row],[Budget_Margin]],
(Table1[[#This Row],[Gross_Margin]]-Table1[[#This Row],[Budget_Margin]]) / ABS(Table1[[#This Row],[Budget_Margin]])
)
)</f>
        <v>0.26666666666666666</v>
      </c>
      <c r="X739" s="5" t="str">
        <f>IF(Table1[[#This Row],[Margin_Var]]&gt;=0, "Above Budget", "Below Budget")</f>
        <v>Above Budget</v>
      </c>
      <c r="Y739" s="5">
        <f>IFERROR(Table1[[#This Row],[Gross_Margin]]/Table1[[#This Row],[Actual_Sales]],0)</f>
        <v>0.58914728682170547</v>
      </c>
      <c r="Z739" s="5">
        <f>Table1[[#This Row],[Actual_Profit]]/Table1[[#This Row],[Actual_Sales]]</f>
        <v>0.39534883720930231</v>
      </c>
      <c r="AA739">
        <v>125</v>
      </c>
      <c r="AB739" s="5">
        <f>IFERROR(Table1[[#This Row],[Expenses]]/Table1[[#This Row],[Actual_Sales]],0)</f>
        <v>0.19379844961240311</v>
      </c>
      <c r="AC739">
        <v>100</v>
      </c>
      <c r="AD739">
        <v>1613</v>
      </c>
      <c r="AE739" s="5">
        <f>IFERROR(Table1[[#This Row],[Inventory]]/Table1[[#This Row],[Actual_Sales]],0)</f>
        <v>2.5007751937984497</v>
      </c>
    </row>
    <row r="740" spans="1:31" x14ac:dyDescent="0.25">
      <c r="A740">
        <v>3766</v>
      </c>
      <c r="B740">
        <v>432</v>
      </c>
      <c r="C740">
        <v>2</v>
      </c>
      <c r="D740" s="2">
        <v>40817</v>
      </c>
      <c r="E740">
        <v>554</v>
      </c>
      <c r="F740">
        <v>770</v>
      </c>
      <c r="G740">
        <f>Table1[[#This Row],[Actual_Sales]]-Table1[[#This Row],[Budget_Sales]]</f>
        <v>-216</v>
      </c>
      <c r="H740" s="5">
        <f>IF(
Table1[[#This Row],[Budget_Sales]]=0,
"",
IF(
Table1[[#This Row],[Budget_Sales]]&gt;0,
(Table1[[#This Row],[Actual_Sales]]-Table1[[#This Row],[Budget_Sales]])/Table1[[#This Row],[Budget_Sales]],
(Table1[[#This Row],[Actual_Sales]]-Table1[[#This Row],[Budget_Sales]])/ABS(Table1[[#This Row],[Budget_Sales]])
)
)</f>
        <v>-0.2805194805194805</v>
      </c>
      <c r="I740" s="5" t="str">
        <f>IF(Table1[[#This Row],[Sales_Var]]&gt;=0,"Above Budget","Below Budget")</f>
        <v>Below Budget</v>
      </c>
      <c r="J740">
        <f>Table1[[#This Row],[Actual_Sales]]-(Table1[[#This Row],[COGS]]+Table1[[#This Row],[Expenses]])</f>
        <v>219</v>
      </c>
      <c r="K740">
        <v>340</v>
      </c>
      <c r="L740">
        <f>Table1[[#This Row],[Actual_Profit]]-Table1[[#This Row],[Budget_Profit]]</f>
        <v>-121</v>
      </c>
      <c r="M740" s="5">
        <f>IF(
Table1[[#This Row],[Budget_Profit]]=0,
"",
IF(
Table1[[#This Row],[Budget_Profit]]&gt;0,
(Table1[[#This Row],[Actual_Profit]]-Table1[[#This Row],[Budget_Profit]])/Table1[[#This Row],[Budget_Profit]],
(Table1[[#This Row],[Actual_Profit]]-Table1[[#This Row],[Budget_Profit]])/ABS(Table1[[#This Row],[Budget_Profit]])
)
)</f>
        <v>-0.35588235294117648</v>
      </c>
      <c r="N740" s="5" t="str">
        <f>IF(Table1[[#This Row],[Profit_Var]]&gt;=0, "Above Budget", "Below Budget")</f>
        <v>Below Budget</v>
      </c>
      <c r="O740">
        <v>239</v>
      </c>
      <c r="P740">
        <v>350</v>
      </c>
      <c r="Q740">
        <f>Table1[[#This Row],[COGS]]-Table1[[#This Row],[Budget_COGS]]</f>
        <v>-111</v>
      </c>
      <c r="R740" s="5">
        <f>IF(
Table1[[#This Row],[Budget_COGS]]=0,
"",
IF(
Table1[[#This Row],[Budget_COGS]]&gt;0,
(Table1[[#This Row],[Budget_COGS]]-Table1[[#This Row],[COGS]]) / Table1[[#This Row],[Budget_COGS]],
(Table1[[#This Row],[Budget_COGS]]-Table1[[#This Row],[COGS]]) / ABS(Table1[[#This Row],[Budget_COGS]])
)
)</f>
        <v>0.31714285714285712</v>
      </c>
      <c r="S740" s="5" t="str">
        <f>IF(Table1[[#This Row],[COGS _Var]]&gt;=0, "Above Budget", "Below Budget")</f>
        <v>Below Budget</v>
      </c>
      <c r="T740">
        <f>Table1[[#This Row],[Actual_Sales]]-Table1[[#This Row],[COGS]]</f>
        <v>315</v>
      </c>
      <c r="U740">
        <v>420</v>
      </c>
      <c r="V740">
        <f>Table1[[#This Row],[Gross_Margin]]-Table1[[#This Row],[Budget_Margin]]</f>
        <v>-105</v>
      </c>
      <c r="W740" s="5">
        <f>IF(
Table1[[#This Row],[Budget_Margin]]=0,
"",
IF(
Table1[[#This Row],[Budget_Margin]]&gt;0,
(Table1[[#This Row],[Gross_Margin]]-Table1[[#This Row],[Budget_Margin]]) / Table1[[#This Row],[Budget_Margin]],
(Table1[[#This Row],[Gross_Margin]]-Table1[[#This Row],[Budget_Margin]]) / ABS(Table1[[#This Row],[Budget_Margin]])
)
)</f>
        <v>-0.25</v>
      </c>
      <c r="X740" s="5" t="str">
        <f>IF(Table1[[#This Row],[Margin_Var]]&gt;=0, "Above Budget", "Below Budget")</f>
        <v>Below Budget</v>
      </c>
      <c r="Y740" s="5">
        <f>IFERROR(Table1[[#This Row],[Gross_Margin]]/Table1[[#This Row],[Actual_Sales]],0)</f>
        <v>0.56859205776173283</v>
      </c>
      <c r="Z740" s="5">
        <f>Table1[[#This Row],[Actual_Profit]]/Table1[[#This Row],[Actual_Sales]]</f>
        <v>0.39530685920577618</v>
      </c>
      <c r="AA740">
        <v>96</v>
      </c>
      <c r="AB740" s="5">
        <f>IFERROR(Table1[[#This Row],[Expenses]]/Table1[[#This Row],[Actual_Sales]],0)</f>
        <v>0.17328519855595667</v>
      </c>
      <c r="AC740">
        <v>74</v>
      </c>
      <c r="AD740">
        <v>1246</v>
      </c>
      <c r="AE740" s="5">
        <f>IFERROR(Table1[[#This Row],[Inventory]]/Table1[[#This Row],[Actual_Sales]],0)</f>
        <v>2.2490974729241877</v>
      </c>
    </row>
    <row r="741" spans="1:31" x14ac:dyDescent="0.25">
      <c r="A741">
        <v>2704</v>
      </c>
      <c r="B741">
        <v>415</v>
      </c>
      <c r="C741">
        <v>9</v>
      </c>
      <c r="D741" s="2">
        <v>40634</v>
      </c>
      <c r="E741">
        <v>486</v>
      </c>
      <c r="F741">
        <v>400</v>
      </c>
      <c r="G741">
        <f>Table1[[#This Row],[Actual_Sales]]-Table1[[#This Row],[Budget_Sales]]</f>
        <v>86</v>
      </c>
      <c r="H741" s="5">
        <f>IF(
Table1[[#This Row],[Budget_Sales]]=0,
"",
IF(
Table1[[#This Row],[Budget_Sales]]&gt;0,
(Table1[[#This Row],[Actual_Sales]]-Table1[[#This Row],[Budget_Sales]])/Table1[[#This Row],[Budget_Sales]],
(Table1[[#This Row],[Actual_Sales]]-Table1[[#This Row],[Budget_Sales]])/ABS(Table1[[#This Row],[Budget_Sales]])
)
)</f>
        <v>0.215</v>
      </c>
      <c r="I741" s="5" t="str">
        <f>IF(Table1[[#This Row],[Sales_Var]]&gt;=0,"Above Budget","Below Budget")</f>
        <v>Above Budget</v>
      </c>
      <c r="J741">
        <f>Table1[[#This Row],[Actual_Sales]]-(Table1[[#This Row],[COGS]]+Table1[[#This Row],[Expenses]])</f>
        <v>192</v>
      </c>
      <c r="K741">
        <v>170</v>
      </c>
      <c r="L741">
        <f>Table1[[#This Row],[Actual_Profit]]-Table1[[#This Row],[Budget_Profit]]</f>
        <v>22</v>
      </c>
      <c r="M741" s="5">
        <f>IF(
Table1[[#This Row],[Budget_Profit]]=0,
"",
IF(
Table1[[#This Row],[Budget_Profit]]&gt;0,
(Table1[[#This Row],[Actual_Profit]]-Table1[[#This Row],[Budget_Profit]])/Table1[[#This Row],[Budget_Profit]],
(Table1[[#This Row],[Actual_Profit]]-Table1[[#This Row],[Budget_Profit]])/ABS(Table1[[#This Row],[Budget_Profit]])
)
)</f>
        <v>0.12941176470588237</v>
      </c>
      <c r="N741" s="5" t="str">
        <f>IF(Table1[[#This Row],[Profit_Var]]&gt;=0, "Above Budget", "Below Budget")</f>
        <v>Above Budget</v>
      </c>
      <c r="O741">
        <v>209</v>
      </c>
      <c r="P741">
        <v>170</v>
      </c>
      <c r="Q741">
        <f>Table1[[#This Row],[COGS]]-Table1[[#This Row],[Budget_COGS]]</f>
        <v>39</v>
      </c>
      <c r="R741" s="5">
        <f>IF(
Table1[[#This Row],[Budget_COGS]]=0,
"",
IF(
Table1[[#This Row],[Budget_COGS]]&gt;0,
(Table1[[#This Row],[Budget_COGS]]-Table1[[#This Row],[COGS]]) / Table1[[#This Row],[Budget_COGS]],
(Table1[[#This Row],[Budget_COGS]]-Table1[[#This Row],[COGS]]) / ABS(Table1[[#This Row],[Budget_COGS]])
)
)</f>
        <v>-0.22941176470588234</v>
      </c>
      <c r="S741" s="5" t="str">
        <f>IF(Table1[[#This Row],[COGS _Var]]&gt;=0, "Above Budget", "Below Budget")</f>
        <v>Above Budget</v>
      </c>
      <c r="T741">
        <f>Table1[[#This Row],[Actual_Sales]]-Table1[[#This Row],[COGS]]</f>
        <v>277</v>
      </c>
      <c r="U741">
        <v>230</v>
      </c>
      <c r="V741">
        <f>Table1[[#This Row],[Gross_Margin]]-Table1[[#This Row],[Budget_Margin]]</f>
        <v>47</v>
      </c>
      <c r="W741" s="5">
        <f>IF(
Table1[[#This Row],[Budget_Margin]]=0,
"",
IF(
Table1[[#This Row],[Budget_Margin]]&gt;0,
(Table1[[#This Row],[Gross_Margin]]-Table1[[#This Row],[Budget_Margin]]) / Table1[[#This Row],[Budget_Margin]],
(Table1[[#This Row],[Gross_Margin]]-Table1[[#This Row],[Budget_Margin]]) / ABS(Table1[[#This Row],[Budget_Margin]])
)
)</f>
        <v>0.20434782608695654</v>
      </c>
      <c r="X741" s="5" t="str">
        <f>IF(Table1[[#This Row],[Margin_Var]]&gt;=0, "Above Budget", "Below Budget")</f>
        <v>Above Budget</v>
      </c>
      <c r="Y741" s="5">
        <f>IFERROR(Table1[[#This Row],[Gross_Margin]]/Table1[[#This Row],[Actual_Sales]],0)</f>
        <v>0.56995884773662553</v>
      </c>
      <c r="Z741" s="5">
        <f>Table1[[#This Row],[Actual_Profit]]/Table1[[#This Row],[Actual_Sales]]</f>
        <v>0.39506172839506171</v>
      </c>
      <c r="AA741">
        <v>85</v>
      </c>
      <c r="AB741" s="5">
        <f>IFERROR(Table1[[#This Row],[Expenses]]/Table1[[#This Row],[Actual_Sales]],0)</f>
        <v>0.17489711934156379</v>
      </c>
      <c r="AC741">
        <v>64</v>
      </c>
      <c r="AD741">
        <v>969</v>
      </c>
      <c r="AE741" s="5">
        <f>IFERROR(Table1[[#This Row],[Inventory]]/Table1[[#This Row],[Actual_Sales]],0)</f>
        <v>1.9938271604938271</v>
      </c>
    </row>
    <row r="742" spans="1:31" x14ac:dyDescent="0.25">
      <c r="A742">
        <v>1543</v>
      </c>
      <c r="B742">
        <v>716</v>
      </c>
      <c r="C742">
        <v>7</v>
      </c>
      <c r="D742" s="2">
        <v>40422</v>
      </c>
      <c r="E742">
        <v>567</v>
      </c>
      <c r="F742">
        <v>550</v>
      </c>
      <c r="G742">
        <f>Table1[[#This Row],[Actual_Sales]]-Table1[[#This Row],[Budget_Sales]]</f>
        <v>17</v>
      </c>
      <c r="H742" s="5">
        <f>IF(
Table1[[#This Row],[Budget_Sales]]=0,
"",
IF(
Table1[[#This Row],[Budget_Sales]]&gt;0,
(Table1[[#This Row],[Actual_Sales]]-Table1[[#This Row],[Budget_Sales]])/Table1[[#This Row],[Budget_Sales]],
(Table1[[#This Row],[Actual_Sales]]-Table1[[#This Row],[Budget_Sales]])/ABS(Table1[[#This Row],[Budget_Sales]])
)
)</f>
        <v>3.090909090909091E-2</v>
      </c>
      <c r="I742" s="5" t="str">
        <f>IF(Table1[[#This Row],[Sales_Var]]&gt;=0,"Above Budget","Below Budget")</f>
        <v>Above Budget</v>
      </c>
      <c r="J742">
        <f>Table1[[#This Row],[Actual_Sales]]-(Table1[[#This Row],[COGS]]+Table1[[#This Row],[Expenses]])</f>
        <v>224</v>
      </c>
      <c r="K742">
        <v>240</v>
      </c>
      <c r="L742">
        <f>Table1[[#This Row],[Actual_Profit]]-Table1[[#This Row],[Budget_Profit]]</f>
        <v>-16</v>
      </c>
      <c r="M742" s="5">
        <f>IF(
Table1[[#This Row],[Budget_Profit]]=0,
"",
IF(
Table1[[#This Row],[Budget_Profit]]&gt;0,
(Table1[[#This Row],[Actual_Profit]]-Table1[[#This Row],[Budget_Profit]])/Table1[[#This Row],[Budget_Profit]],
(Table1[[#This Row],[Actual_Profit]]-Table1[[#This Row],[Budget_Profit]])/ABS(Table1[[#This Row],[Budget_Profit]])
)
)</f>
        <v>-6.6666666666666666E-2</v>
      </c>
      <c r="N742" s="5" t="str">
        <f>IF(Table1[[#This Row],[Profit_Var]]&gt;=0, "Above Budget", "Below Budget")</f>
        <v>Below Budget</v>
      </c>
      <c r="O742">
        <v>249</v>
      </c>
      <c r="P742">
        <v>230</v>
      </c>
      <c r="Q742">
        <f>Table1[[#This Row],[COGS]]-Table1[[#This Row],[Budget_COGS]]</f>
        <v>19</v>
      </c>
      <c r="R742" s="5">
        <f>IF(
Table1[[#This Row],[Budget_COGS]]=0,
"",
IF(
Table1[[#This Row],[Budget_COGS]]&gt;0,
(Table1[[#This Row],[Budget_COGS]]-Table1[[#This Row],[COGS]]) / Table1[[#This Row],[Budget_COGS]],
(Table1[[#This Row],[Budget_COGS]]-Table1[[#This Row],[COGS]]) / ABS(Table1[[#This Row],[Budget_COGS]])
)
)</f>
        <v>-8.2608695652173908E-2</v>
      </c>
      <c r="S742" s="5" t="str">
        <f>IF(Table1[[#This Row],[COGS _Var]]&gt;=0, "Above Budget", "Below Budget")</f>
        <v>Above Budget</v>
      </c>
      <c r="T742">
        <f>Table1[[#This Row],[Actual_Sales]]-Table1[[#This Row],[COGS]]</f>
        <v>318</v>
      </c>
      <c r="U742">
        <v>320</v>
      </c>
      <c r="V742">
        <f>Table1[[#This Row],[Gross_Margin]]-Table1[[#This Row],[Budget_Margin]]</f>
        <v>-2</v>
      </c>
      <c r="W742" s="5">
        <f>IF(
Table1[[#This Row],[Budget_Margin]]=0,
"",
IF(
Table1[[#This Row],[Budget_Margin]]&gt;0,
(Table1[[#This Row],[Gross_Margin]]-Table1[[#This Row],[Budget_Margin]]) / Table1[[#This Row],[Budget_Margin]],
(Table1[[#This Row],[Gross_Margin]]-Table1[[#This Row],[Budget_Margin]]) / ABS(Table1[[#This Row],[Budget_Margin]])
)
)</f>
        <v>-6.2500000000000003E-3</v>
      </c>
      <c r="X742" s="5" t="str">
        <f>IF(Table1[[#This Row],[Margin_Var]]&gt;=0, "Above Budget", "Below Budget")</f>
        <v>Below Budget</v>
      </c>
      <c r="Y742" s="5">
        <f>IFERROR(Table1[[#This Row],[Gross_Margin]]/Table1[[#This Row],[Actual_Sales]],0)</f>
        <v>0.56084656084656082</v>
      </c>
      <c r="Z742" s="5">
        <f>Table1[[#This Row],[Actual_Profit]]/Table1[[#This Row],[Actual_Sales]]</f>
        <v>0.39506172839506171</v>
      </c>
      <c r="AA742">
        <v>94</v>
      </c>
      <c r="AB742" s="5">
        <f>IFERROR(Table1[[#This Row],[Expenses]]/Table1[[#This Row],[Actual_Sales]],0)</f>
        <v>0.16578483245149911</v>
      </c>
      <c r="AC742">
        <v>69</v>
      </c>
      <c r="AD742">
        <v>1286</v>
      </c>
      <c r="AE742" s="5">
        <f>IFERROR(Table1[[#This Row],[Inventory]]/Table1[[#This Row],[Actual_Sales]],0)</f>
        <v>2.2680776014109347</v>
      </c>
    </row>
    <row r="743" spans="1:31" x14ac:dyDescent="0.25">
      <c r="A743">
        <v>1607</v>
      </c>
      <c r="B743">
        <v>225</v>
      </c>
      <c r="C743">
        <v>2</v>
      </c>
      <c r="D743" s="2">
        <v>40452</v>
      </c>
      <c r="E743">
        <v>119</v>
      </c>
      <c r="F743">
        <v>160</v>
      </c>
      <c r="G743">
        <f>Table1[[#This Row],[Actual_Sales]]-Table1[[#This Row],[Budget_Sales]]</f>
        <v>-41</v>
      </c>
      <c r="H743" s="5">
        <f>IF(
Table1[[#This Row],[Budget_Sales]]=0,
"",
IF(
Table1[[#This Row],[Budget_Sales]]&gt;0,
(Table1[[#This Row],[Actual_Sales]]-Table1[[#This Row],[Budget_Sales]])/Table1[[#This Row],[Budget_Sales]],
(Table1[[#This Row],[Actual_Sales]]-Table1[[#This Row],[Budget_Sales]])/ABS(Table1[[#This Row],[Budget_Sales]])
)
)</f>
        <v>-0.25624999999999998</v>
      </c>
      <c r="I743" s="5" t="str">
        <f>IF(Table1[[#This Row],[Sales_Var]]&gt;=0,"Above Budget","Below Budget")</f>
        <v>Below Budget</v>
      </c>
      <c r="J743">
        <f>Table1[[#This Row],[Actual_Sales]]-(Table1[[#This Row],[COGS]]+Table1[[#This Row],[Expenses]])</f>
        <v>47</v>
      </c>
      <c r="K743">
        <v>80</v>
      </c>
      <c r="L743">
        <f>Table1[[#This Row],[Actual_Profit]]-Table1[[#This Row],[Budget_Profit]]</f>
        <v>-33</v>
      </c>
      <c r="M743" s="5">
        <f>IF(
Table1[[#This Row],[Budget_Profit]]=0,
"",
IF(
Table1[[#This Row],[Budget_Profit]]&gt;0,
(Table1[[#This Row],[Actual_Profit]]-Table1[[#This Row],[Budget_Profit]])/Table1[[#This Row],[Budget_Profit]],
(Table1[[#This Row],[Actual_Profit]]-Table1[[#This Row],[Budget_Profit]])/ABS(Table1[[#This Row],[Budget_Profit]])
)
)</f>
        <v>-0.41249999999999998</v>
      </c>
      <c r="N743" s="5" t="str">
        <f>IF(Table1[[#This Row],[Profit_Var]]&gt;=0, "Above Budget", "Below Budget")</f>
        <v>Below Budget</v>
      </c>
      <c r="O743">
        <v>48</v>
      </c>
      <c r="P743">
        <v>70</v>
      </c>
      <c r="Q743">
        <f>Table1[[#This Row],[COGS]]-Table1[[#This Row],[Budget_COGS]]</f>
        <v>-22</v>
      </c>
      <c r="R743" s="5">
        <f>IF(
Table1[[#This Row],[Budget_COGS]]=0,
"",
IF(
Table1[[#This Row],[Budget_COGS]]&gt;0,
(Table1[[#This Row],[Budget_COGS]]-Table1[[#This Row],[COGS]]) / Table1[[#This Row],[Budget_COGS]],
(Table1[[#This Row],[Budget_COGS]]-Table1[[#This Row],[COGS]]) / ABS(Table1[[#This Row],[Budget_COGS]])
)
)</f>
        <v>0.31428571428571428</v>
      </c>
      <c r="S743" s="5" t="str">
        <f>IF(Table1[[#This Row],[COGS _Var]]&gt;=0, "Above Budget", "Below Budget")</f>
        <v>Below Budget</v>
      </c>
      <c r="T743">
        <f>Table1[[#This Row],[Actual_Sales]]-Table1[[#This Row],[COGS]]</f>
        <v>71</v>
      </c>
      <c r="U743">
        <v>90</v>
      </c>
      <c r="V743">
        <f>Table1[[#This Row],[Gross_Margin]]-Table1[[#This Row],[Budget_Margin]]</f>
        <v>-19</v>
      </c>
      <c r="W743" s="5">
        <f>IF(
Table1[[#This Row],[Budget_Margin]]=0,
"",
IF(
Table1[[#This Row],[Budget_Margin]]&gt;0,
(Table1[[#This Row],[Gross_Margin]]-Table1[[#This Row],[Budget_Margin]]) / Table1[[#This Row],[Budget_Margin]],
(Table1[[#This Row],[Gross_Margin]]-Table1[[#This Row],[Budget_Margin]]) / ABS(Table1[[#This Row],[Budget_Margin]])
)
)</f>
        <v>-0.21111111111111111</v>
      </c>
      <c r="X743" s="5" t="str">
        <f>IF(Table1[[#This Row],[Margin_Var]]&gt;=0, "Above Budget", "Below Budget")</f>
        <v>Below Budget</v>
      </c>
      <c r="Y743" s="5">
        <f>IFERROR(Table1[[#This Row],[Gross_Margin]]/Table1[[#This Row],[Actual_Sales]],0)</f>
        <v>0.59663865546218486</v>
      </c>
      <c r="Z743" s="5">
        <f>Table1[[#This Row],[Actual_Profit]]/Table1[[#This Row],[Actual_Sales]]</f>
        <v>0.3949579831932773</v>
      </c>
      <c r="AA743">
        <v>24</v>
      </c>
      <c r="AB743" s="5">
        <f>IFERROR(Table1[[#This Row],[Expenses]]/Table1[[#This Row],[Actual_Sales]],0)</f>
        <v>0.20168067226890757</v>
      </c>
      <c r="AC743">
        <v>13</v>
      </c>
      <c r="AD743">
        <v>829</v>
      </c>
      <c r="AE743" s="5">
        <f>IFERROR(Table1[[#This Row],[Inventory]]/Table1[[#This Row],[Actual_Sales]],0)</f>
        <v>6.9663865546218489</v>
      </c>
    </row>
    <row r="744" spans="1:31" x14ac:dyDescent="0.25">
      <c r="A744">
        <v>1642</v>
      </c>
      <c r="B744">
        <v>425</v>
      </c>
      <c r="C744">
        <v>9</v>
      </c>
      <c r="D744" s="2">
        <v>40452</v>
      </c>
      <c r="E744">
        <v>119</v>
      </c>
      <c r="F744">
        <v>90</v>
      </c>
      <c r="G744">
        <f>Table1[[#This Row],[Actual_Sales]]-Table1[[#This Row],[Budget_Sales]]</f>
        <v>29</v>
      </c>
      <c r="H744" s="5">
        <f>IF(
Table1[[#This Row],[Budget_Sales]]=0,
"",
IF(
Table1[[#This Row],[Budget_Sales]]&gt;0,
(Table1[[#This Row],[Actual_Sales]]-Table1[[#This Row],[Budget_Sales]])/Table1[[#This Row],[Budget_Sales]],
(Table1[[#This Row],[Actual_Sales]]-Table1[[#This Row],[Budget_Sales]])/ABS(Table1[[#This Row],[Budget_Sales]])
)
)</f>
        <v>0.32222222222222224</v>
      </c>
      <c r="I744" s="5" t="str">
        <f>IF(Table1[[#This Row],[Sales_Var]]&gt;=0,"Above Budget","Below Budget")</f>
        <v>Above Budget</v>
      </c>
      <c r="J744">
        <f>Table1[[#This Row],[Actual_Sales]]-(Table1[[#This Row],[COGS]]+Table1[[#This Row],[Expenses]])</f>
        <v>47</v>
      </c>
      <c r="K744">
        <v>60</v>
      </c>
      <c r="L744">
        <f>Table1[[#This Row],[Actual_Profit]]-Table1[[#This Row],[Budget_Profit]]</f>
        <v>-13</v>
      </c>
      <c r="M744" s="5">
        <f>IF(
Table1[[#This Row],[Budget_Profit]]=0,
"",
IF(
Table1[[#This Row],[Budget_Profit]]&gt;0,
(Table1[[#This Row],[Actual_Profit]]-Table1[[#This Row],[Budget_Profit]])/Table1[[#This Row],[Budget_Profit]],
(Table1[[#This Row],[Actual_Profit]]-Table1[[#This Row],[Budget_Profit]])/ABS(Table1[[#This Row],[Budget_Profit]])
)
)</f>
        <v>-0.21666666666666667</v>
      </c>
      <c r="N744" s="5" t="str">
        <f>IF(Table1[[#This Row],[Profit_Var]]&gt;=0, "Above Budget", "Below Budget")</f>
        <v>Below Budget</v>
      </c>
      <c r="O744">
        <v>48</v>
      </c>
      <c r="P744">
        <v>30</v>
      </c>
      <c r="Q744">
        <f>Table1[[#This Row],[COGS]]-Table1[[#This Row],[Budget_COGS]]</f>
        <v>18</v>
      </c>
      <c r="R744" s="5">
        <f>IF(
Table1[[#This Row],[Budget_COGS]]=0,
"",
IF(
Table1[[#This Row],[Budget_COGS]]&gt;0,
(Table1[[#This Row],[Budget_COGS]]-Table1[[#This Row],[COGS]]) / Table1[[#This Row],[Budget_COGS]],
(Table1[[#This Row],[Budget_COGS]]-Table1[[#This Row],[COGS]]) / ABS(Table1[[#This Row],[Budget_COGS]])
)
)</f>
        <v>-0.6</v>
      </c>
      <c r="S744" s="5" t="str">
        <f>IF(Table1[[#This Row],[COGS _Var]]&gt;=0, "Above Budget", "Below Budget")</f>
        <v>Above Budget</v>
      </c>
      <c r="T744">
        <f>Table1[[#This Row],[Actual_Sales]]-Table1[[#This Row],[COGS]]</f>
        <v>71</v>
      </c>
      <c r="U744">
        <v>60</v>
      </c>
      <c r="V744">
        <f>Table1[[#This Row],[Gross_Margin]]-Table1[[#This Row],[Budget_Margin]]</f>
        <v>11</v>
      </c>
      <c r="W744" s="5">
        <f>IF(
Table1[[#This Row],[Budget_Margin]]=0,
"",
IF(
Table1[[#This Row],[Budget_Margin]]&gt;0,
(Table1[[#This Row],[Gross_Margin]]-Table1[[#This Row],[Budget_Margin]]) / Table1[[#This Row],[Budget_Margin]],
(Table1[[#This Row],[Gross_Margin]]-Table1[[#This Row],[Budget_Margin]]) / ABS(Table1[[#This Row],[Budget_Margin]])
)
)</f>
        <v>0.18333333333333332</v>
      </c>
      <c r="X744" s="5" t="str">
        <f>IF(Table1[[#This Row],[Margin_Var]]&gt;=0, "Above Budget", "Below Budget")</f>
        <v>Above Budget</v>
      </c>
      <c r="Y744" s="5">
        <f>IFERROR(Table1[[#This Row],[Gross_Margin]]/Table1[[#This Row],[Actual_Sales]],0)</f>
        <v>0.59663865546218486</v>
      </c>
      <c r="Z744" s="5">
        <f>Table1[[#This Row],[Actual_Profit]]/Table1[[#This Row],[Actual_Sales]]</f>
        <v>0.3949579831932773</v>
      </c>
      <c r="AA744">
        <v>24</v>
      </c>
      <c r="AB744" s="5">
        <f>IFERROR(Table1[[#This Row],[Expenses]]/Table1[[#This Row],[Actual_Sales]],0)</f>
        <v>0.20168067226890757</v>
      </c>
      <c r="AC744">
        <v>13</v>
      </c>
      <c r="AD744">
        <v>829</v>
      </c>
      <c r="AE744" s="5">
        <f>IFERROR(Table1[[#This Row],[Inventory]]/Table1[[#This Row],[Actual_Sales]],0)</f>
        <v>6.9663865546218489</v>
      </c>
    </row>
    <row r="745" spans="1:31" x14ac:dyDescent="0.25">
      <c r="A745">
        <v>1449</v>
      </c>
      <c r="B745">
        <v>360</v>
      </c>
      <c r="C745">
        <v>9</v>
      </c>
      <c r="D745" s="2">
        <v>40422</v>
      </c>
      <c r="E745">
        <v>119</v>
      </c>
      <c r="F745">
        <v>100</v>
      </c>
      <c r="G745">
        <f>Table1[[#This Row],[Actual_Sales]]-Table1[[#This Row],[Budget_Sales]]</f>
        <v>19</v>
      </c>
      <c r="H745" s="5">
        <f>IF(
Table1[[#This Row],[Budget_Sales]]=0,
"",
IF(
Table1[[#This Row],[Budget_Sales]]&gt;0,
(Table1[[#This Row],[Actual_Sales]]-Table1[[#This Row],[Budget_Sales]])/Table1[[#This Row],[Budget_Sales]],
(Table1[[#This Row],[Actual_Sales]]-Table1[[#This Row],[Budget_Sales]])/ABS(Table1[[#This Row],[Budget_Sales]])
)
)</f>
        <v>0.19</v>
      </c>
      <c r="I745" s="5" t="str">
        <f>IF(Table1[[#This Row],[Sales_Var]]&gt;=0,"Above Budget","Below Budget")</f>
        <v>Above Budget</v>
      </c>
      <c r="J745">
        <f>Table1[[#This Row],[Actual_Sales]]-(Table1[[#This Row],[COGS]]+Table1[[#This Row],[Expenses]])</f>
        <v>47</v>
      </c>
      <c r="K745">
        <v>50</v>
      </c>
      <c r="L745">
        <f>Table1[[#This Row],[Actual_Profit]]-Table1[[#This Row],[Budget_Profit]]</f>
        <v>-3</v>
      </c>
      <c r="M745" s="5">
        <f>IF(
Table1[[#This Row],[Budget_Profit]]=0,
"",
IF(
Table1[[#This Row],[Budget_Profit]]&gt;0,
(Table1[[#This Row],[Actual_Profit]]-Table1[[#This Row],[Budget_Profit]])/Table1[[#This Row],[Budget_Profit]],
(Table1[[#This Row],[Actual_Profit]]-Table1[[#This Row],[Budget_Profit]])/ABS(Table1[[#This Row],[Budget_Profit]])
)
)</f>
        <v>-0.06</v>
      </c>
      <c r="N745" s="5" t="str">
        <f>IF(Table1[[#This Row],[Profit_Var]]&gt;=0, "Above Budget", "Below Budget")</f>
        <v>Below Budget</v>
      </c>
      <c r="O745">
        <v>48</v>
      </c>
      <c r="P745">
        <v>40</v>
      </c>
      <c r="Q745">
        <f>Table1[[#This Row],[COGS]]-Table1[[#This Row],[Budget_COGS]]</f>
        <v>8</v>
      </c>
      <c r="R745" s="5">
        <f>IF(
Table1[[#This Row],[Budget_COGS]]=0,
"",
IF(
Table1[[#This Row],[Budget_COGS]]&gt;0,
(Table1[[#This Row],[Budget_COGS]]-Table1[[#This Row],[COGS]]) / Table1[[#This Row],[Budget_COGS]],
(Table1[[#This Row],[Budget_COGS]]-Table1[[#This Row],[COGS]]) / ABS(Table1[[#This Row],[Budget_COGS]])
)
)</f>
        <v>-0.2</v>
      </c>
      <c r="S745" s="5" t="str">
        <f>IF(Table1[[#This Row],[COGS _Var]]&gt;=0, "Above Budget", "Below Budget")</f>
        <v>Above Budget</v>
      </c>
      <c r="T745">
        <f>Table1[[#This Row],[Actual_Sales]]-Table1[[#This Row],[COGS]]</f>
        <v>71</v>
      </c>
      <c r="U745">
        <v>60</v>
      </c>
      <c r="V745">
        <f>Table1[[#This Row],[Gross_Margin]]-Table1[[#This Row],[Budget_Margin]]</f>
        <v>11</v>
      </c>
      <c r="W745" s="5">
        <f>IF(
Table1[[#This Row],[Budget_Margin]]=0,
"",
IF(
Table1[[#This Row],[Budget_Margin]]&gt;0,
(Table1[[#This Row],[Gross_Margin]]-Table1[[#This Row],[Budget_Margin]]) / Table1[[#This Row],[Budget_Margin]],
(Table1[[#This Row],[Gross_Margin]]-Table1[[#This Row],[Budget_Margin]]) / ABS(Table1[[#This Row],[Budget_Margin]])
)
)</f>
        <v>0.18333333333333332</v>
      </c>
      <c r="X745" s="5" t="str">
        <f>IF(Table1[[#This Row],[Margin_Var]]&gt;=0, "Above Budget", "Below Budget")</f>
        <v>Above Budget</v>
      </c>
      <c r="Y745" s="5">
        <f>IFERROR(Table1[[#This Row],[Gross_Margin]]/Table1[[#This Row],[Actual_Sales]],0)</f>
        <v>0.59663865546218486</v>
      </c>
      <c r="Z745" s="5">
        <f>Table1[[#This Row],[Actual_Profit]]/Table1[[#This Row],[Actual_Sales]]</f>
        <v>0.3949579831932773</v>
      </c>
      <c r="AA745">
        <v>24</v>
      </c>
      <c r="AB745" s="5">
        <f>IFERROR(Table1[[#This Row],[Expenses]]/Table1[[#This Row],[Actual_Sales]],0)</f>
        <v>0.20168067226890757</v>
      </c>
      <c r="AC745">
        <v>13</v>
      </c>
      <c r="AD745">
        <v>834</v>
      </c>
      <c r="AE745" s="5">
        <f>IFERROR(Table1[[#This Row],[Inventory]]/Table1[[#This Row],[Actual_Sales]],0)</f>
        <v>7.0084033613445378</v>
      </c>
    </row>
    <row r="746" spans="1:31" x14ac:dyDescent="0.25">
      <c r="A746">
        <v>1572</v>
      </c>
      <c r="B746">
        <v>917</v>
      </c>
      <c r="C746">
        <v>2</v>
      </c>
      <c r="D746" s="2">
        <v>40422</v>
      </c>
      <c r="E746">
        <v>790</v>
      </c>
      <c r="F746">
        <v>750</v>
      </c>
      <c r="G746">
        <f>Table1[[#This Row],[Actual_Sales]]-Table1[[#This Row],[Budget_Sales]]</f>
        <v>40</v>
      </c>
      <c r="H746" s="5">
        <f>IF(
Table1[[#This Row],[Budget_Sales]]=0,
"",
IF(
Table1[[#This Row],[Budget_Sales]]&gt;0,
(Table1[[#This Row],[Actual_Sales]]-Table1[[#This Row],[Budget_Sales]])/Table1[[#This Row],[Budget_Sales]],
(Table1[[#This Row],[Actual_Sales]]-Table1[[#This Row],[Budget_Sales]])/ABS(Table1[[#This Row],[Budget_Sales]])
)
)</f>
        <v>5.3333333333333337E-2</v>
      </c>
      <c r="I746" s="5" t="str">
        <f>IF(Table1[[#This Row],[Sales_Var]]&gt;=0,"Above Budget","Below Budget")</f>
        <v>Above Budget</v>
      </c>
      <c r="J746">
        <f>Table1[[#This Row],[Actual_Sales]]-(Table1[[#This Row],[COGS]]+Table1[[#This Row],[Expenses]])</f>
        <v>312</v>
      </c>
      <c r="K746">
        <v>320</v>
      </c>
      <c r="L746">
        <f>Table1[[#This Row],[Actual_Profit]]-Table1[[#This Row],[Budget_Profit]]</f>
        <v>-8</v>
      </c>
      <c r="M746" s="5">
        <f>IF(
Table1[[#This Row],[Budget_Profit]]=0,
"",
IF(
Table1[[#This Row],[Budget_Profit]]&gt;0,
(Table1[[#This Row],[Actual_Profit]]-Table1[[#This Row],[Budget_Profit]])/Table1[[#This Row],[Budget_Profit]],
(Table1[[#This Row],[Actual_Profit]]-Table1[[#This Row],[Budget_Profit]])/ABS(Table1[[#This Row],[Budget_Profit]])
)
)</f>
        <v>-2.5000000000000001E-2</v>
      </c>
      <c r="N746" s="5" t="str">
        <f>IF(Table1[[#This Row],[Profit_Var]]&gt;=0, "Above Budget", "Below Budget")</f>
        <v>Below Budget</v>
      </c>
      <c r="O746">
        <v>316</v>
      </c>
      <c r="P746">
        <v>300</v>
      </c>
      <c r="Q746">
        <f>Table1[[#This Row],[COGS]]-Table1[[#This Row],[Budget_COGS]]</f>
        <v>16</v>
      </c>
      <c r="R746" s="5">
        <f>IF(
Table1[[#This Row],[Budget_COGS]]=0,
"",
IF(
Table1[[#This Row],[Budget_COGS]]&gt;0,
(Table1[[#This Row],[Budget_COGS]]-Table1[[#This Row],[COGS]]) / Table1[[#This Row],[Budget_COGS]],
(Table1[[#This Row],[Budget_COGS]]-Table1[[#This Row],[COGS]]) / ABS(Table1[[#This Row],[Budget_COGS]])
)
)</f>
        <v>-5.3333333333333337E-2</v>
      </c>
      <c r="S746" s="5" t="str">
        <f>IF(Table1[[#This Row],[COGS _Var]]&gt;=0, "Above Budget", "Below Budget")</f>
        <v>Above Budget</v>
      </c>
      <c r="T746">
        <f>Table1[[#This Row],[Actual_Sales]]-Table1[[#This Row],[COGS]]</f>
        <v>474</v>
      </c>
      <c r="U746">
        <v>450</v>
      </c>
      <c r="V746">
        <f>Table1[[#This Row],[Gross_Margin]]-Table1[[#This Row],[Budget_Margin]]</f>
        <v>24</v>
      </c>
      <c r="W746" s="5">
        <f>IF(
Table1[[#This Row],[Budget_Margin]]=0,
"",
IF(
Table1[[#This Row],[Budget_Margin]]&gt;0,
(Table1[[#This Row],[Gross_Margin]]-Table1[[#This Row],[Budget_Margin]]) / Table1[[#This Row],[Budget_Margin]],
(Table1[[#This Row],[Gross_Margin]]-Table1[[#This Row],[Budget_Margin]]) / ABS(Table1[[#This Row],[Budget_Margin]])
)
)</f>
        <v>5.3333333333333337E-2</v>
      </c>
      <c r="X746" s="5" t="str">
        <f>IF(Table1[[#This Row],[Margin_Var]]&gt;=0, "Above Budget", "Below Budget")</f>
        <v>Above Budget</v>
      </c>
      <c r="Y746" s="5">
        <f>IFERROR(Table1[[#This Row],[Gross_Margin]]/Table1[[#This Row],[Actual_Sales]],0)</f>
        <v>0.6</v>
      </c>
      <c r="Z746" s="5">
        <f>Table1[[#This Row],[Actual_Profit]]/Table1[[#This Row],[Actual_Sales]]</f>
        <v>0.39493670886075949</v>
      </c>
      <c r="AA746">
        <v>162</v>
      </c>
      <c r="AB746" s="5">
        <f>IFERROR(Table1[[#This Row],[Expenses]]/Table1[[#This Row],[Actual_Sales]],0)</f>
        <v>0.20506329113924052</v>
      </c>
      <c r="AC746">
        <v>110</v>
      </c>
      <c r="AD746">
        <v>2580</v>
      </c>
      <c r="AE746" s="5">
        <f>IFERROR(Table1[[#This Row],[Inventory]]/Table1[[#This Row],[Actual_Sales]],0)</f>
        <v>3.2658227848101267</v>
      </c>
    </row>
    <row r="747" spans="1:31" x14ac:dyDescent="0.25">
      <c r="A747">
        <v>2950</v>
      </c>
      <c r="B747">
        <v>702</v>
      </c>
      <c r="C747">
        <v>10</v>
      </c>
      <c r="D747" s="2">
        <v>40664</v>
      </c>
      <c r="E747">
        <v>309</v>
      </c>
      <c r="F747">
        <v>270</v>
      </c>
      <c r="G747">
        <f>Table1[[#This Row],[Actual_Sales]]-Table1[[#This Row],[Budget_Sales]]</f>
        <v>39</v>
      </c>
      <c r="H747" s="5">
        <f>IF(
Table1[[#This Row],[Budget_Sales]]=0,
"",
IF(
Table1[[#This Row],[Budget_Sales]]&gt;0,
(Table1[[#This Row],[Actual_Sales]]-Table1[[#This Row],[Budget_Sales]])/Table1[[#This Row],[Budget_Sales]],
(Table1[[#This Row],[Actual_Sales]]-Table1[[#This Row],[Budget_Sales]])/ABS(Table1[[#This Row],[Budget_Sales]])
)
)</f>
        <v>0.14444444444444443</v>
      </c>
      <c r="I747" s="5" t="str">
        <f>IF(Table1[[#This Row],[Sales_Var]]&gt;=0,"Above Budget","Below Budget")</f>
        <v>Above Budget</v>
      </c>
      <c r="J747">
        <f>Table1[[#This Row],[Actual_Sales]]-(Table1[[#This Row],[COGS]]+Table1[[#This Row],[Expenses]])</f>
        <v>122</v>
      </c>
      <c r="K747">
        <v>120</v>
      </c>
      <c r="L747">
        <f>Table1[[#This Row],[Actual_Profit]]-Table1[[#This Row],[Budget_Profit]]</f>
        <v>2</v>
      </c>
      <c r="M747" s="5">
        <f>IF(
Table1[[#This Row],[Budget_Profit]]=0,
"",
IF(
Table1[[#This Row],[Budget_Profit]]&gt;0,
(Table1[[#This Row],[Actual_Profit]]-Table1[[#This Row],[Budget_Profit]])/Table1[[#This Row],[Budget_Profit]],
(Table1[[#This Row],[Actual_Profit]]-Table1[[#This Row],[Budget_Profit]])/ABS(Table1[[#This Row],[Budget_Profit]])
)
)</f>
        <v>1.6666666666666666E-2</v>
      </c>
      <c r="N747" s="5" t="str">
        <f>IF(Table1[[#This Row],[Profit_Var]]&gt;=0, "Above Budget", "Below Budget")</f>
        <v>Above Budget</v>
      </c>
      <c r="O747">
        <v>127</v>
      </c>
      <c r="P747">
        <v>100</v>
      </c>
      <c r="Q747">
        <f>Table1[[#This Row],[COGS]]-Table1[[#This Row],[Budget_COGS]]</f>
        <v>27</v>
      </c>
      <c r="R747" s="5">
        <f>IF(
Table1[[#This Row],[Budget_COGS]]=0,
"",
IF(
Table1[[#This Row],[Budget_COGS]]&gt;0,
(Table1[[#This Row],[Budget_COGS]]-Table1[[#This Row],[COGS]]) / Table1[[#This Row],[Budget_COGS]],
(Table1[[#This Row],[Budget_COGS]]-Table1[[#This Row],[COGS]]) / ABS(Table1[[#This Row],[Budget_COGS]])
)
)</f>
        <v>-0.27</v>
      </c>
      <c r="S747" s="5" t="str">
        <f>IF(Table1[[#This Row],[COGS _Var]]&gt;=0, "Above Budget", "Below Budget")</f>
        <v>Above Budget</v>
      </c>
      <c r="T747">
        <f>Table1[[#This Row],[Actual_Sales]]-Table1[[#This Row],[COGS]]</f>
        <v>182</v>
      </c>
      <c r="U747">
        <v>170</v>
      </c>
      <c r="V747">
        <f>Table1[[#This Row],[Gross_Margin]]-Table1[[#This Row],[Budget_Margin]]</f>
        <v>12</v>
      </c>
      <c r="W747" s="5">
        <f>IF(
Table1[[#This Row],[Budget_Margin]]=0,
"",
IF(
Table1[[#This Row],[Budget_Margin]]&gt;0,
(Table1[[#This Row],[Gross_Margin]]-Table1[[#This Row],[Budget_Margin]]) / Table1[[#This Row],[Budget_Margin]],
(Table1[[#This Row],[Gross_Margin]]-Table1[[#This Row],[Budget_Margin]]) / ABS(Table1[[#This Row],[Budget_Margin]])
)
)</f>
        <v>7.0588235294117646E-2</v>
      </c>
      <c r="X747" s="5" t="str">
        <f>IF(Table1[[#This Row],[Margin_Var]]&gt;=0, "Above Budget", "Below Budget")</f>
        <v>Above Budget</v>
      </c>
      <c r="Y747" s="5">
        <f>IFERROR(Table1[[#This Row],[Gross_Margin]]/Table1[[#This Row],[Actual_Sales]],0)</f>
        <v>0.5889967637540453</v>
      </c>
      <c r="Z747" s="5">
        <f>Table1[[#This Row],[Actual_Profit]]/Table1[[#This Row],[Actual_Sales]]</f>
        <v>0.39482200647249188</v>
      </c>
      <c r="AA747">
        <v>60</v>
      </c>
      <c r="AB747" s="5">
        <f>IFERROR(Table1[[#This Row],[Expenses]]/Table1[[#This Row],[Actual_Sales]],0)</f>
        <v>0.1941747572815534</v>
      </c>
      <c r="AC747">
        <v>40</v>
      </c>
      <c r="AD747">
        <v>671</v>
      </c>
      <c r="AE747" s="5">
        <f>IFERROR(Table1[[#This Row],[Inventory]]/Table1[[#This Row],[Actual_Sales]],0)</f>
        <v>2.1715210355987056</v>
      </c>
    </row>
    <row r="748" spans="1:31" x14ac:dyDescent="0.25">
      <c r="A748">
        <v>119</v>
      </c>
      <c r="B748">
        <v>660</v>
      </c>
      <c r="C748">
        <v>6</v>
      </c>
      <c r="D748" s="2">
        <v>40179</v>
      </c>
      <c r="E748">
        <v>114</v>
      </c>
      <c r="F748">
        <v>130</v>
      </c>
      <c r="G748">
        <f>Table1[[#This Row],[Actual_Sales]]-Table1[[#This Row],[Budget_Sales]]</f>
        <v>-16</v>
      </c>
      <c r="H748" s="5">
        <f>IF(
Table1[[#This Row],[Budget_Sales]]=0,
"",
IF(
Table1[[#This Row],[Budget_Sales]]&gt;0,
(Table1[[#This Row],[Actual_Sales]]-Table1[[#This Row],[Budget_Sales]])/Table1[[#This Row],[Budget_Sales]],
(Table1[[#This Row],[Actual_Sales]]-Table1[[#This Row],[Budget_Sales]])/ABS(Table1[[#This Row],[Budget_Sales]])
)
)</f>
        <v>-0.12307692307692308</v>
      </c>
      <c r="I748" s="5" t="str">
        <f>IF(Table1[[#This Row],[Sales_Var]]&gt;=0,"Above Budget","Below Budget")</f>
        <v>Below Budget</v>
      </c>
      <c r="J748">
        <f>Table1[[#This Row],[Actual_Sales]]-(Table1[[#This Row],[COGS]]+Table1[[#This Row],[Expenses]])</f>
        <v>45</v>
      </c>
      <c r="K748">
        <v>60</v>
      </c>
      <c r="L748">
        <f>Table1[[#This Row],[Actual_Profit]]-Table1[[#This Row],[Budget_Profit]]</f>
        <v>-15</v>
      </c>
      <c r="M748" s="5">
        <f>IF(
Table1[[#This Row],[Budget_Profit]]=0,
"",
IF(
Table1[[#This Row],[Budget_Profit]]&gt;0,
(Table1[[#This Row],[Actual_Profit]]-Table1[[#This Row],[Budget_Profit]])/Table1[[#This Row],[Budget_Profit]],
(Table1[[#This Row],[Actual_Profit]]-Table1[[#This Row],[Budget_Profit]])/ABS(Table1[[#This Row],[Budget_Profit]])
)
)</f>
        <v>-0.25</v>
      </c>
      <c r="N748" s="5" t="str">
        <f>IF(Table1[[#This Row],[Profit_Var]]&gt;=0, "Above Budget", "Below Budget")</f>
        <v>Below Budget</v>
      </c>
      <c r="O748">
        <v>46</v>
      </c>
      <c r="P748">
        <v>50</v>
      </c>
      <c r="Q748">
        <f>Table1[[#This Row],[COGS]]-Table1[[#This Row],[Budget_COGS]]</f>
        <v>-4</v>
      </c>
      <c r="R748" s="5">
        <f>IF(
Table1[[#This Row],[Budget_COGS]]=0,
"",
IF(
Table1[[#This Row],[Budget_COGS]]&gt;0,
(Table1[[#This Row],[Budget_COGS]]-Table1[[#This Row],[COGS]]) / Table1[[#This Row],[Budget_COGS]],
(Table1[[#This Row],[Budget_COGS]]-Table1[[#This Row],[COGS]]) / ABS(Table1[[#This Row],[Budget_COGS]])
)
)</f>
        <v>0.08</v>
      </c>
      <c r="S748" s="5" t="str">
        <f>IF(Table1[[#This Row],[COGS _Var]]&gt;=0, "Above Budget", "Below Budget")</f>
        <v>Below Budget</v>
      </c>
      <c r="T748">
        <f>Table1[[#This Row],[Actual_Sales]]-Table1[[#This Row],[COGS]]</f>
        <v>68</v>
      </c>
      <c r="U748">
        <v>80</v>
      </c>
      <c r="V748">
        <f>Table1[[#This Row],[Gross_Margin]]-Table1[[#This Row],[Budget_Margin]]</f>
        <v>-12</v>
      </c>
      <c r="W748" s="5">
        <f>IF(
Table1[[#This Row],[Budget_Margin]]=0,
"",
IF(
Table1[[#This Row],[Budget_Margin]]&gt;0,
(Table1[[#This Row],[Gross_Margin]]-Table1[[#This Row],[Budget_Margin]]) / Table1[[#This Row],[Budget_Margin]],
(Table1[[#This Row],[Gross_Margin]]-Table1[[#This Row],[Budget_Margin]]) / ABS(Table1[[#This Row],[Budget_Margin]])
)
)</f>
        <v>-0.15</v>
      </c>
      <c r="X748" s="5" t="str">
        <f>IF(Table1[[#This Row],[Margin_Var]]&gt;=0, "Above Budget", "Below Budget")</f>
        <v>Below Budget</v>
      </c>
      <c r="Y748" s="5">
        <f>IFERROR(Table1[[#This Row],[Gross_Margin]]/Table1[[#This Row],[Actual_Sales]],0)</f>
        <v>0.59649122807017541</v>
      </c>
      <c r="Z748" s="5">
        <f>Table1[[#This Row],[Actual_Profit]]/Table1[[#This Row],[Actual_Sales]]</f>
        <v>0.39473684210526316</v>
      </c>
      <c r="AA748">
        <v>23</v>
      </c>
      <c r="AB748" s="5">
        <f>IFERROR(Table1[[#This Row],[Expenses]]/Table1[[#This Row],[Actual_Sales]],0)</f>
        <v>0.20175438596491227</v>
      </c>
      <c r="AC748">
        <v>12</v>
      </c>
      <c r="AD748">
        <v>777</v>
      </c>
      <c r="AE748" s="5">
        <f>IFERROR(Table1[[#This Row],[Inventory]]/Table1[[#This Row],[Actual_Sales]],0)</f>
        <v>6.8157894736842106</v>
      </c>
    </row>
    <row r="749" spans="1:31" x14ac:dyDescent="0.25">
      <c r="A749">
        <v>2825</v>
      </c>
      <c r="B749">
        <v>970</v>
      </c>
      <c r="C749">
        <v>2</v>
      </c>
      <c r="D749" s="2">
        <v>40634</v>
      </c>
      <c r="E749">
        <v>190</v>
      </c>
      <c r="F749">
        <v>180</v>
      </c>
      <c r="G749">
        <f>Table1[[#This Row],[Actual_Sales]]-Table1[[#This Row],[Budget_Sales]]</f>
        <v>10</v>
      </c>
      <c r="H749" s="5">
        <f>IF(
Table1[[#This Row],[Budget_Sales]]=0,
"",
IF(
Table1[[#This Row],[Budget_Sales]]&gt;0,
(Table1[[#This Row],[Actual_Sales]]-Table1[[#This Row],[Budget_Sales]])/Table1[[#This Row],[Budget_Sales]],
(Table1[[#This Row],[Actual_Sales]]-Table1[[#This Row],[Budget_Sales]])/ABS(Table1[[#This Row],[Budget_Sales]])
)
)</f>
        <v>5.5555555555555552E-2</v>
      </c>
      <c r="I749" s="5" t="str">
        <f>IF(Table1[[#This Row],[Sales_Var]]&gt;=0,"Above Budget","Below Budget")</f>
        <v>Above Budget</v>
      </c>
      <c r="J749">
        <f>Table1[[#This Row],[Actual_Sales]]-(Table1[[#This Row],[COGS]]+Table1[[#This Row],[Expenses]])</f>
        <v>75</v>
      </c>
      <c r="K749">
        <v>70</v>
      </c>
      <c r="L749">
        <f>Table1[[#This Row],[Actual_Profit]]-Table1[[#This Row],[Budget_Profit]]</f>
        <v>5</v>
      </c>
      <c r="M749" s="5">
        <f>IF(
Table1[[#This Row],[Budget_Profit]]=0,
"",
IF(
Table1[[#This Row],[Budget_Profit]]&gt;0,
(Table1[[#This Row],[Actual_Profit]]-Table1[[#This Row],[Budget_Profit]])/Table1[[#This Row],[Budget_Profit]],
(Table1[[#This Row],[Actual_Profit]]-Table1[[#This Row],[Budget_Profit]])/ABS(Table1[[#This Row],[Budget_Profit]])
)
)</f>
        <v>7.1428571428571425E-2</v>
      </c>
      <c r="N749" s="5" t="str">
        <f>IF(Table1[[#This Row],[Profit_Var]]&gt;=0, "Above Budget", "Below Budget")</f>
        <v>Above Budget</v>
      </c>
      <c r="O749">
        <v>78</v>
      </c>
      <c r="P749">
        <v>80</v>
      </c>
      <c r="Q749">
        <f>Table1[[#This Row],[COGS]]-Table1[[#This Row],[Budget_COGS]]</f>
        <v>-2</v>
      </c>
      <c r="R749" s="5">
        <f>IF(
Table1[[#This Row],[Budget_COGS]]=0,
"",
IF(
Table1[[#This Row],[Budget_COGS]]&gt;0,
(Table1[[#This Row],[Budget_COGS]]-Table1[[#This Row],[COGS]]) / Table1[[#This Row],[Budget_COGS]],
(Table1[[#This Row],[Budget_COGS]]-Table1[[#This Row],[COGS]]) / ABS(Table1[[#This Row],[Budget_COGS]])
)
)</f>
        <v>2.5000000000000001E-2</v>
      </c>
      <c r="S749" s="5" t="str">
        <f>IF(Table1[[#This Row],[COGS _Var]]&gt;=0, "Above Budget", "Below Budget")</f>
        <v>Below Budget</v>
      </c>
      <c r="T749">
        <f>Table1[[#This Row],[Actual_Sales]]-Table1[[#This Row],[COGS]]</f>
        <v>112</v>
      </c>
      <c r="U749">
        <v>100</v>
      </c>
      <c r="V749">
        <f>Table1[[#This Row],[Gross_Margin]]-Table1[[#This Row],[Budget_Margin]]</f>
        <v>12</v>
      </c>
      <c r="W749" s="5">
        <f>IF(
Table1[[#This Row],[Budget_Margin]]=0,
"",
IF(
Table1[[#This Row],[Budget_Margin]]&gt;0,
(Table1[[#This Row],[Gross_Margin]]-Table1[[#This Row],[Budget_Margin]]) / Table1[[#This Row],[Budget_Margin]],
(Table1[[#This Row],[Gross_Margin]]-Table1[[#This Row],[Budget_Margin]]) / ABS(Table1[[#This Row],[Budget_Margin]])
)
)</f>
        <v>0.12</v>
      </c>
      <c r="X749" s="5" t="str">
        <f>IF(Table1[[#This Row],[Margin_Var]]&gt;=0, "Above Budget", "Below Budget")</f>
        <v>Above Budget</v>
      </c>
      <c r="Y749" s="5">
        <f>IFERROR(Table1[[#This Row],[Gross_Margin]]/Table1[[#This Row],[Actual_Sales]],0)</f>
        <v>0.58947368421052626</v>
      </c>
      <c r="Z749" s="5">
        <f>Table1[[#This Row],[Actual_Profit]]/Table1[[#This Row],[Actual_Sales]]</f>
        <v>0.39473684210526316</v>
      </c>
      <c r="AA749">
        <v>37</v>
      </c>
      <c r="AB749" s="5">
        <f>IFERROR(Table1[[#This Row],[Expenses]]/Table1[[#This Row],[Actual_Sales]],0)</f>
        <v>0.19473684210526315</v>
      </c>
      <c r="AC749">
        <v>25</v>
      </c>
      <c r="AD749">
        <v>593</v>
      </c>
      <c r="AE749" s="5">
        <f>IFERROR(Table1[[#This Row],[Inventory]]/Table1[[#This Row],[Actual_Sales]],0)</f>
        <v>3.1210526315789475</v>
      </c>
    </row>
    <row r="750" spans="1:31" x14ac:dyDescent="0.25">
      <c r="A750">
        <v>2819</v>
      </c>
      <c r="B750">
        <v>940</v>
      </c>
      <c r="C750">
        <v>3</v>
      </c>
      <c r="D750" s="2">
        <v>40634</v>
      </c>
      <c r="E750">
        <v>190</v>
      </c>
      <c r="F750">
        <v>220</v>
      </c>
      <c r="G750">
        <f>Table1[[#This Row],[Actual_Sales]]-Table1[[#This Row],[Budget_Sales]]</f>
        <v>-30</v>
      </c>
      <c r="H750" s="5">
        <f>IF(
Table1[[#This Row],[Budget_Sales]]=0,
"",
IF(
Table1[[#This Row],[Budget_Sales]]&gt;0,
(Table1[[#This Row],[Actual_Sales]]-Table1[[#This Row],[Budget_Sales]])/Table1[[#This Row],[Budget_Sales]],
(Table1[[#This Row],[Actual_Sales]]-Table1[[#This Row],[Budget_Sales]])/ABS(Table1[[#This Row],[Budget_Sales]])
)
)</f>
        <v>-0.13636363636363635</v>
      </c>
      <c r="I750" s="5" t="str">
        <f>IF(Table1[[#This Row],[Sales_Var]]&gt;=0,"Above Budget","Below Budget")</f>
        <v>Below Budget</v>
      </c>
      <c r="J750">
        <f>Table1[[#This Row],[Actual_Sales]]-(Table1[[#This Row],[COGS]]+Table1[[#This Row],[Expenses]])</f>
        <v>75</v>
      </c>
      <c r="K750">
        <v>100</v>
      </c>
      <c r="L750">
        <f>Table1[[#This Row],[Actual_Profit]]-Table1[[#This Row],[Budget_Profit]]</f>
        <v>-25</v>
      </c>
      <c r="M750" s="5">
        <f>IF(
Table1[[#This Row],[Budget_Profit]]=0,
"",
IF(
Table1[[#This Row],[Budget_Profit]]&gt;0,
(Table1[[#This Row],[Actual_Profit]]-Table1[[#This Row],[Budget_Profit]])/Table1[[#This Row],[Budget_Profit]],
(Table1[[#This Row],[Actual_Profit]]-Table1[[#This Row],[Budget_Profit]])/ABS(Table1[[#This Row],[Budget_Profit]])
)
)</f>
        <v>-0.25</v>
      </c>
      <c r="N750" s="5" t="str">
        <f>IF(Table1[[#This Row],[Profit_Var]]&gt;=0, "Above Budget", "Below Budget")</f>
        <v>Below Budget</v>
      </c>
      <c r="O750">
        <v>78</v>
      </c>
      <c r="P750">
        <v>90</v>
      </c>
      <c r="Q750">
        <f>Table1[[#This Row],[COGS]]-Table1[[#This Row],[Budget_COGS]]</f>
        <v>-12</v>
      </c>
      <c r="R750" s="5">
        <f>IF(
Table1[[#This Row],[Budget_COGS]]=0,
"",
IF(
Table1[[#This Row],[Budget_COGS]]&gt;0,
(Table1[[#This Row],[Budget_COGS]]-Table1[[#This Row],[COGS]]) / Table1[[#This Row],[Budget_COGS]],
(Table1[[#This Row],[Budget_COGS]]-Table1[[#This Row],[COGS]]) / ABS(Table1[[#This Row],[Budget_COGS]])
)
)</f>
        <v>0.13333333333333333</v>
      </c>
      <c r="S750" s="5" t="str">
        <f>IF(Table1[[#This Row],[COGS _Var]]&gt;=0, "Above Budget", "Below Budget")</f>
        <v>Below Budget</v>
      </c>
      <c r="T750">
        <f>Table1[[#This Row],[Actual_Sales]]-Table1[[#This Row],[COGS]]</f>
        <v>112</v>
      </c>
      <c r="U750">
        <v>130</v>
      </c>
      <c r="V750">
        <f>Table1[[#This Row],[Gross_Margin]]-Table1[[#This Row],[Budget_Margin]]</f>
        <v>-18</v>
      </c>
      <c r="W750" s="5">
        <f>IF(
Table1[[#This Row],[Budget_Margin]]=0,
"",
IF(
Table1[[#This Row],[Budget_Margin]]&gt;0,
(Table1[[#This Row],[Gross_Margin]]-Table1[[#This Row],[Budget_Margin]]) / Table1[[#This Row],[Budget_Margin]],
(Table1[[#This Row],[Gross_Margin]]-Table1[[#This Row],[Budget_Margin]]) / ABS(Table1[[#This Row],[Budget_Margin]])
)
)</f>
        <v>-0.13846153846153847</v>
      </c>
      <c r="X750" s="5" t="str">
        <f>IF(Table1[[#This Row],[Margin_Var]]&gt;=0, "Above Budget", "Below Budget")</f>
        <v>Below Budget</v>
      </c>
      <c r="Y750" s="5">
        <f>IFERROR(Table1[[#This Row],[Gross_Margin]]/Table1[[#This Row],[Actual_Sales]],0)</f>
        <v>0.58947368421052626</v>
      </c>
      <c r="Z750" s="5">
        <f>Table1[[#This Row],[Actual_Profit]]/Table1[[#This Row],[Actual_Sales]]</f>
        <v>0.39473684210526316</v>
      </c>
      <c r="AA750">
        <v>37</v>
      </c>
      <c r="AB750" s="5">
        <f>IFERROR(Table1[[#This Row],[Expenses]]/Table1[[#This Row],[Actual_Sales]],0)</f>
        <v>0.19473684210526315</v>
      </c>
      <c r="AC750">
        <v>25</v>
      </c>
      <c r="AD750">
        <v>593</v>
      </c>
      <c r="AE750" s="5">
        <f>IFERROR(Table1[[#This Row],[Inventory]]/Table1[[#This Row],[Actual_Sales]],0)</f>
        <v>3.1210526315789475</v>
      </c>
    </row>
    <row r="751" spans="1:31" x14ac:dyDescent="0.25">
      <c r="A751">
        <v>3934</v>
      </c>
      <c r="B751">
        <v>432</v>
      </c>
      <c r="C751">
        <v>2</v>
      </c>
      <c r="D751" s="2">
        <v>40848</v>
      </c>
      <c r="E751">
        <v>522</v>
      </c>
      <c r="F751">
        <v>580</v>
      </c>
      <c r="G751">
        <f>Table1[[#This Row],[Actual_Sales]]-Table1[[#This Row],[Budget_Sales]]</f>
        <v>-58</v>
      </c>
      <c r="H751" s="5">
        <f>IF(
Table1[[#This Row],[Budget_Sales]]=0,
"",
IF(
Table1[[#This Row],[Budget_Sales]]&gt;0,
(Table1[[#This Row],[Actual_Sales]]-Table1[[#This Row],[Budget_Sales]])/Table1[[#This Row],[Budget_Sales]],
(Table1[[#This Row],[Actual_Sales]]-Table1[[#This Row],[Budget_Sales]])/ABS(Table1[[#This Row],[Budget_Sales]])
)
)</f>
        <v>-0.1</v>
      </c>
      <c r="I751" s="5" t="str">
        <f>IF(Table1[[#This Row],[Sales_Var]]&gt;=0,"Above Budget","Below Budget")</f>
        <v>Below Budget</v>
      </c>
      <c r="J751">
        <f>Table1[[#This Row],[Actual_Sales]]-(Table1[[#This Row],[COGS]]+Table1[[#This Row],[Expenses]])</f>
        <v>206</v>
      </c>
      <c r="K751">
        <v>230</v>
      </c>
      <c r="L751">
        <f>Table1[[#This Row],[Actual_Profit]]-Table1[[#This Row],[Budget_Profit]]</f>
        <v>-24</v>
      </c>
      <c r="M751" s="5">
        <f>IF(
Table1[[#This Row],[Budget_Profit]]=0,
"",
IF(
Table1[[#This Row],[Budget_Profit]]&gt;0,
(Table1[[#This Row],[Actual_Profit]]-Table1[[#This Row],[Budget_Profit]])/Table1[[#This Row],[Budget_Profit]],
(Table1[[#This Row],[Actual_Profit]]-Table1[[#This Row],[Budget_Profit]])/ABS(Table1[[#This Row],[Budget_Profit]])
)
)</f>
        <v>-0.10434782608695652</v>
      </c>
      <c r="N751" s="5" t="str">
        <f>IF(Table1[[#This Row],[Profit_Var]]&gt;=0, "Above Budget", "Below Budget")</f>
        <v>Below Budget</v>
      </c>
      <c r="O751">
        <v>225</v>
      </c>
      <c r="P751">
        <v>260</v>
      </c>
      <c r="Q751">
        <f>Table1[[#This Row],[COGS]]-Table1[[#This Row],[Budget_COGS]]</f>
        <v>-35</v>
      </c>
      <c r="R751" s="5">
        <f>IF(
Table1[[#This Row],[Budget_COGS]]=0,
"",
IF(
Table1[[#This Row],[Budget_COGS]]&gt;0,
(Table1[[#This Row],[Budget_COGS]]-Table1[[#This Row],[COGS]]) / Table1[[#This Row],[Budget_COGS]],
(Table1[[#This Row],[Budget_COGS]]-Table1[[#This Row],[COGS]]) / ABS(Table1[[#This Row],[Budget_COGS]])
)
)</f>
        <v>0.13461538461538461</v>
      </c>
      <c r="S751" s="5" t="str">
        <f>IF(Table1[[#This Row],[COGS _Var]]&gt;=0, "Above Budget", "Below Budget")</f>
        <v>Below Budget</v>
      </c>
      <c r="T751">
        <f>Table1[[#This Row],[Actual_Sales]]-Table1[[#This Row],[COGS]]</f>
        <v>297</v>
      </c>
      <c r="U751">
        <v>320</v>
      </c>
      <c r="V751">
        <f>Table1[[#This Row],[Gross_Margin]]-Table1[[#This Row],[Budget_Margin]]</f>
        <v>-23</v>
      </c>
      <c r="W751" s="5">
        <f>IF(
Table1[[#This Row],[Budget_Margin]]=0,
"",
IF(
Table1[[#This Row],[Budget_Margin]]&gt;0,
(Table1[[#This Row],[Gross_Margin]]-Table1[[#This Row],[Budget_Margin]]) / Table1[[#This Row],[Budget_Margin]],
(Table1[[#This Row],[Gross_Margin]]-Table1[[#This Row],[Budget_Margin]]) / ABS(Table1[[#This Row],[Budget_Margin]])
)
)</f>
        <v>-7.1874999999999994E-2</v>
      </c>
      <c r="X751" s="5" t="str">
        <f>IF(Table1[[#This Row],[Margin_Var]]&gt;=0, "Above Budget", "Below Budget")</f>
        <v>Below Budget</v>
      </c>
      <c r="Y751" s="5">
        <f>IFERROR(Table1[[#This Row],[Gross_Margin]]/Table1[[#This Row],[Actual_Sales]],0)</f>
        <v>0.56896551724137934</v>
      </c>
      <c r="Z751" s="5">
        <f>Table1[[#This Row],[Actual_Profit]]/Table1[[#This Row],[Actual_Sales]]</f>
        <v>0.3946360153256705</v>
      </c>
      <c r="AA751">
        <v>91</v>
      </c>
      <c r="AB751" s="5">
        <f>IFERROR(Table1[[#This Row],[Expenses]]/Table1[[#This Row],[Actual_Sales]],0)</f>
        <v>0.17432950191570881</v>
      </c>
      <c r="AC751">
        <v>69</v>
      </c>
      <c r="AD751">
        <v>1272</v>
      </c>
      <c r="AE751" s="5">
        <f>IFERROR(Table1[[#This Row],[Inventory]]/Table1[[#This Row],[Actual_Sales]],0)</f>
        <v>2.4367816091954024</v>
      </c>
    </row>
    <row r="752" spans="1:31" x14ac:dyDescent="0.25">
      <c r="A752">
        <v>3964</v>
      </c>
      <c r="B752">
        <v>510</v>
      </c>
      <c r="C752">
        <v>9</v>
      </c>
      <c r="D752" s="2">
        <v>40848</v>
      </c>
      <c r="E752">
        <v>522</v>
      </c>
      <c r="F752">
        <v>450</v>
      </c>
      <c r="G752">
        <f>Table1[[#This Row],[Actual_Sales]]-Table1[[#This Row],[Budget_Sales]]</f>
        <v>72</v>
      </c>
      <c r="H752" s="5">
        <f>IF(
Table1[[#This Row],[Budget_Sales]]=0,
"",
IF(
Table1[[#This Row],[Budget_Sales]]&gt;0,
(Table1[[#This Row],[Actual_Sales]]-Table1[[#This Row],[Budget_Sales]])/Table1[[#This Row],[Budget_Sales]],
(Table1[[#This Row],[Actual_Sales]]-Table1[[#This Row],[Budget_Sales]])/ABS(Table1[[#This Row],[Budget_Sales]])
)
)</f>
        <v>0.16</v>
      </c>
      <c r="I752" s="5" t="str">
        <f>IF(Table1[[#This Row],[Sales_Var]]&gt;=0,"Above Budget","Below Budget")</f>
        <v>Above Budget</v>
      </c>
      <c r="J752">
        <f>Table1[[#This Row],[Actual_Sales]]-(Table1[[#This Row],[COGS]]+Table1[[#This Row],[Expenses]])</f>
        <v>206</v>
      </c>
      <c r="K752">
        <v>160</v>
      </c>
      <c r="L752">
        <f>Table1[[#This Row],[Actual_Profit]]-Table1[[#This Row],[Budget_Profit]]</f>
        <v>46</v>
      </c>
      <c r="M752" s="5">
        <f>IF(
Table1[[#This Row],[Budget_Profit]]=0,
"",
IF(
Table1[[#This Row],[Budget_Profit]]&gt;0,
(Table1[[#This Row],[Actual_Profit]]-Table1[[#This Row],[Budget_Profit]])/Table1[[#This Row],[Budget_Profit]],
(Table1[[#This Row],[Actual_Profit]]-Table1[[#This Row],[Budget_Profit]])/ABS(Table1[[#This Row],[Budget_Profit]])
)
)</f>
        <v>0.28749999999999998</v>
      </c>
      <c r="N752" s="5" t="str">
        <f>IF(Table1[[#This Row],[Profit_Var]]&gt;=0, "Above Budget", "Below Budget")</f>
        <v>Above Budget</v>
      </c>
      <c r="O752">
        <v>225</v>
      </c>
      <c r="P752">
        <v>210</v>
      </c>
      <c r="Q752">
        <f>Table1[[#This Row],[COGS]]-Table1[[#This Row],[Budget_COGS]]</f>
        <v>15</v>
      </c>
      <c r="R752" s="5">
        <f>IF(
Table1[[#This Row],[Budget_COGS]]=0,
"",
IF(
Table1[[#This Row],[Budget_COGS]]&gt;0,
(Table1[[#This Row],[Budget_COGS]]-Table1[[#This Row],[COGS]]) / Table1[[#This Row],[Budget_COGS]],
(Table1[[#This Row],[Budget_COGS]]-Table1[[#This Row],[COGS]]) / ABS(Table1[[#This Row],[Budget_COGS]])
)
)</f>
        <v>-7.1428571428571425E-2</v>
      </c>
      <c r="S752" s="5" t="str">
        <f>IF(Table1[[#This Row],[COGS _Var]]&gt;=0, "Above Budget", "Below Budget")</f>
        <v>Above Budget</v>
      </c>
      <c r="T752">
        <f>Table1[[#This Row],[Actual_Sales]]-Table1[[#This Row],[COGS]]</f>
        <v>297</v>
      </c>
      <c r="U752">
        <v>240</v>
      </c>
      <c r="V752">
        <f>Table1[[#This Row],[Gross_Margin]]-Table1[[#This Row],[Budget_Margin]]</f>
        <v>57</v>
      </c>
      <c r="W752" s="5">
        <f>IF(
Table1[[#This Row],[Budget_Margin]]=0,
"",
IF(
Table1[[#This Row],[Budget_Margin]]&gt;0,
(Table1[[#This Row],[Gross_Margin]]-Table1[[#This Row],[Budget_Margin]]) / Table1[[#This Row],[Budget_Margin]],
(Table1[[#This Row],[Gross_Margin]]-Table1[[#This Row],[Budget_Margin]]) / ABS(Table1[[#This Row],[Budget_Margin]])
)
)</f>
        <v>0.23749999999999999</v>
      </c>
      <c r="X752" s="5" t="str">
        <f>IF(Table1[[#This Row],[Margin_Var]]&gt;=0, "Above Budget", "Below Budget")</f>
        <v>Above Budget</v>
      </c>
      <c r="Y752" s="5">
        <f>IFERROR(Table1[[#This Row],[Gross_Margin]]/Table1[[#This Row],[Actual_Sales]],0)</f>
        <v>0.56896551724137934</v>
      </c>
      <c r="Z752" s="5">
        <f>Table1[[#This Row],[Actual_Profit]]/Table1[[#This Row],[Actual_Sales]]</f>
        <v>0.3946360153256705</v>
      </c>
      <c r="AA752">
        <v>91</v>
      </c>
      <c r="AB752" s="5">
        <f>IFERROR(Table1[[#This Row],[Expenses]]/Table1[[#This Row],[Actual_Sales]],0)</f>
        <v>0.17432950191570881</v>
      </c>
      <c r="AC752">
        <v>69</v>
      </c>
      <c r="AD752">
        <v>1272</v>
      </c>
      <c r="AE752" s="5">
        <f>IFERROR(Table1[[#This Row],[Inventory]]/Table1[[#This Row],[Actual_Sales]],0)</f>
        <v>2.4367816091954024</v>
      </c>
    </row>
    <row r="753" spans="1:31" x14ac:dyDescent="0.25">
      <c r="A753">
        <v>3803</v>
      </c>
      <c r="B753">
        <v>541</v>
      </c>
      <c r="C753">
        <v>9</v>
      </c>
      <c r="D753" s="2">
        <v>40817</v>
      </c>
      <c r="E753">
        <v>218</v>
      </c>
      <c r="F753">
        <v>160</v>
      </c>
      <c r="G753">
        <f>Table1[[#This Row],[Actual_Sales]]-Table1[[#This Row],[Budget_Sales]]</f>
        <v>58</v>
      </c>
      <c r="H753" s="5">
        <f>IF(
Table1[[#This Row],[Budget_Sales]]=0,
"",
IF(
Table1[[#This Row],[Budget_Sales]]&gt;0,
(Table1[[#This Row],[Actual_Sales]]-Table1[[#This Row],[Budget_Sales]])/Table1[[#This Row],[Budget_Sales]],
(Table1[[#This Row],[Actual_Sales]]-Table1[[#This Row],[Budget_Sales]])/ABS(Table1[[#This Row],[Budget_Sales]])
)
)</f>
        <v>0.36249999999999999</v>
      </c>
      <c r="I753" s="5" t="str">
        <f>IF(Table1[[#This Row],[Sales_Var]]&gt;=0,"Above Budget","Below Budget")</f>
        <v>Above Budget</v>
      </c>
      <c r="J753">
        <f>Table1[[#This Row],[Actual_Sales]]-(Table1[[#This Row],[COGS]]+Table1[[#This Row],[Expenses]])</f>
        <v>86</v>
      </c>
      <c r="K753">
        <v>90</v>
      </c>
      <c r="L753">
        <f>Table1[[#This Row],[Actual_Profit]]-Table1[[#This Row],[Budget_Profit]]</f>
        <v>-4</v>
      </c>
      <c r="M753" s="5">
        <f>IF(
Table1[[#This Row],[Budget_Profit]]=0,
"",
IF(
Table1[[#This Row],[Budget_Profit]]&gt;0,
(Table1[[#This Row],[Actual_Profit]]-Table1[[#This Row],[Budget_Profit]])/Table1[[#This Row],[Budget_Profit]],
(Table1[[#This Row],[Actual_Profit]]-Table1[[#This Row],[Budget_Profit]])/ABS(Table1[[#This Row],[Budget_Profit]])
)
)</f>
        <v>-4.4444444444444446E-2</v>
      </c>
      <c r="N753" s="5" t="str">
        <f>IF(Table1[[#This Row],[Profit_Var]]&gt;=0, "Above Budget", "Below Budget")</f>
        <v>Below Budget</v>
      </c>
      <c r="O753">
        <v>90</v>
      </c>
      <c r="P753">
        <v>60</v>
      </c>
      <c r="Q753">
        <f>Table1[[#This Row],[COGS]]-Table1[[#This Row],[Budget_COGS]]</f>
        <v>30</v>
      </c>
      <c r="R753" s="5">
        <f>IF(
Table1[[#This Row],[Budget_COGS]]=0,
"",
IF(
Table1[[#This Row],[Budget_COGS]]&gt;0,
(Table1[[#This Row],[Budget_COGS]]-Table1[[#This Row],[COGS]]) / Table1[[#This Row],[Budget_COGS]],
(Table1[[#This Row],[Budget_COGS]]-Table1[[#This Row],[COGS]]) / ABS(Table1[[#This Row],[Budget_COGS]])
)
)</f>
        <v>-0.5</v>
      </c>
      <c r="S753" s="5" t="str">
        <f>IF(Table1[[#This Row],[COGS _Var]]&gt;=0, "Above Budget", "Below Budget")</f>
        <v>Above Budget</v>
      </c>
      <c r="T753">
        <f>Table1[[#This Row],[Actual_Sales]]-Table1[[#This Row],[COGS]]</f>
        <v>128</v>
      </c>
      <c r="U753">
        <v>100</v>
      </c>
      <c r="V753">
        <f>Table1[[#This Row],[Gross_Margin]]-Table1[[#This Row],[Budget_Margin]]</f>
        <v>28</v>
      </c>
      <c r="W753" s="5">
        <f>IF(
Table1[[#This Row],[Budget_Margin]]=0,
"",
IF(
Table1[[#This Row],[Budget_Margin]]&gt;0,
(Table1[[#This Row],[Gross_Margin]]-Table1[[#This Row],[Budget_Margin]]) / Table1[[#This Row],[Budget_Margin]],
(Table1[[#This Row],[Gross_Margin]]-Table1[[#This Row],[Budget_Margin]]) / ABS(Table1[[#This Row],[Budget_Margin]])
)
)</f>
        <v>0.28000000000000003</v>
      </c>
      <c r="X753" s="5" t="str">
        <f>IF(Table1[[#This Row],[Margin_Var]]&gt;=0, "Above Budget", "Below Budget")</f>
        <v>Above Budget</v>
      </c>
      <c r="Y753" s="5">
        <f>IFERROR(Table1[[#This Row],[Gross_Margin]]/Table1[[#This Row],[Actual_Sales]],0)</f>
        <v>0.58715596330275233</v>
      </c>
      <c r="Z753" s="5">
        <f>Table1[[#This Row],[Actual_Profit]]/Table1[[#This Row],[Actual_Sales]]</f>
        <v>0.39449541284403672</v>
      </c>
      <c r="AA753">
        <v>42</v>
      </c>
      <c r="AB753" s="5">
        <f>IFERROR(Table1[[#This Row],[Expenses]]/Table1[[#This Row],[Actual_Sales]],0)</f>
        <v>0.19266055045871561</v>
      </c>
      <c r="AC753">
        <v>29</v>
      </c>
      <c r="AD753">
        <v>572</v>
      </c>
      <c r="AE753" s="5">
        <f>IFERROR(Table1[[#This Row],[Inventory]]/Table1[[#This Row],[Actual_Sales]],0)</f>
        <v>2.6238532110091741</v>
      </c>
    </row>
    <row r="754" spans="1:31" x14ac:dyDescent="0.25">
      <c r="A754">
        <v>4054</v>
      </c>
      <c r="B754">
        <v>918</v>
      </c>
      <c r="C754">
        <v>2</v>
      </c>
      <c r="D754" s="2">
        <v>40848</v>
      </c>
      <c r="E754">
        <v>213</v>
      </c>
      <c r="F754">
        <v>230</v>
      </c>
      <c r="G754">
        <f>Table1[[#This Row],[Actual_Sales]]-Table1[[#This Row],[Budget_Sales]]</f>
        <v>-17</v>
      </c>
      <c r="H754" s="5">
        <f>IF(
Table1[[#This Row],[Budget_Sales]]=0,
"",
IF(
Table1[[#This Row],[Budget_Sales]]&gt;0,
(Table1[[#This Row],[Actual_Sales]]-Table1[[#This Row],[Budget_Sales]])/Table1[[#This Row],[Budget_Sales]],
(Table1[[#This Row],[Actual_Sales]]-Table1[[#This Row],[Budget_Sales]])/ABS(Table1[[#This Row],[Budget_Sales]])
)
)</f>
        <v>-7.3913043478260873E-2</v>
      </c>
      <c r="I754" s="5" t="str">
        <f>IF(Table1[[#This Row],[Sales_Var]]&gt;=0,"Above Budget","Below Budget")</f>
        <v>Below Budget</v>
      </c>
      <c r="J754">
        <f>Table1[[#This Row],[Actual_Sales]]-(Table1[[#This Row],[COGS]]+Table1[[#This Row],[Expenses]])</f>
        <v>84</v>
      </c>
      <c r="K754">
        <v>90</v>
      </c>
      <c r="L754">
        <f>Table1[[#This Row],[Actual_Profit]]-Table1[[#This Row],[Budget_Profit]]</f>
        <v>-6</v>
      </c>
      <c r="M754" s="5">
        <f>IF(
Table1[[#This Row],[Budget_Profit]]=0,
"",
IF(
Table1[[#This Row],[Budget_Profit]]&gt;0,
(Table1[[#This Row],[Actual_Profit]]-Table1[[#This Row],[Budget_Profit]])/Table1[[#This Row],[Budget_Profit]],
(Table1[[#This Row],[Actual_Profit]]-Table1[[#This Row],[Budget_Profit]])/ABS(Table1[[#This Row],[Budget_Profit]])
)
)</f>
        <v>-6.6666666666666666E-2</v>
      </c>
      <c r="N754" s="5" t="str">
        <f>IF(Table1[[#This Row],[Profit_Var]]&gt;=0, "Above Budget", "Below Budget")</f>
        <v>Below Budget</v>
      </c>
      <c r="O754">
        <v>88</v>
      </c>
      <c r="P754">
        <v>100</v>
      </c>
      <c r="Q754">
        <f>Table1[[#This Row],[COGS]]-Table1[[#This Row],[Budget_COGS]]</f>
        <v>-12</v>
      </c>
      <c r="R754" s="5">
        <f>IF(
Table1[[#This Row],[Budget_COGS]]=0,
"",
IF(
Table1[[#This Row],[Budget_COGS]]&gt;0,
(Table1[[#This Row],[Budget_COGS]]-Table1[[#This Row],[COGS]]) / Table1[[#This Row],[Budget_COGS]],
(Table1[[#This Row],[Budget_COGS]]-Table1[[#This Row],[COGS]]) / ABS(Table1[[#This Row],[Budget_COGS]])
)
)</f>
        <v>0.12</v>
      </c>
      <c r="S754" s="5" t="str">
        <f>IF(Table1[[#This Row],[COGS _Var]]&gt;=0, "Above Budget", "Below Budget")</f>
        <v>Below Budget</v>
      </c>
      <c r="T754">
        <f>Table1[[#This Row],[Actual_Sales]]-Table1[[#This Row],[COGS]]</f>
        <v>125</v>
      </c>
      <c r="U754">
        <v>130</v>
      </c>
      <c r="V754">
        <f>Table1[[#This Row],[Gross_Margin]]-Table1[[#This Row],[Budget_Margin]]</f>
        <v>-5</v>
      </c>
      <c r="W754" s="5">
        <f>IF(
Table1[[#This Row],[Budget_Margin]]=0,
"",
IF(
Table1[[#This Row],[Budget_Margin]]&gt;0,
(Table1[[#This Row],[Gross_Margin]]-Table1[[#This Row],[Budget_Margin]]) / Table1[[#This Row],[Budget_Margin]],
(Table1[[#This Row],[Gross_Margin]]-Table1[[#This Row],[Budget_Margin]]) / ABS(Table1[[#This Row],[Budget_Margin]])
)
)</f>
        <v>-3.8461538461538464E-2</v>
      </c>
      <c r="X754" s="5" t="str">
        <f>IF(Table1[[#This Row],[Margin_Var]]&gt;=0, "Above Budget", "Below Budget")</f>
        <v>Below Budget</v>
      </c>
      <c r="Y754" s="5">
        <f>IFERROR(Table1[[#This Row],[Gross_Margin]]/Table1[[#This Row],[Actual_Sales]],0)</f>
        <v>0.58685446009389675</v>
      </c>
      <c r="Z754" s="5">
        <f>Table1[[#This Row],[Actual_Profit]]/Table1[[#This Row],[Actual_Sales]]</f>
        <v>0.39436619718309857</v>
      </c>
      <c r="AA754">
        <v>41</v>
      </c>
      <c r="AB754" s="5">
        <f>IFERROR(Table1[[#This Row],[Expenses]]/Table1[[#This Row],[Actual_Sales]],0)</f>
        <v>0.19248826291079812</v>
      </c>
      <c r="AC754">
        <v>29</v>
      </c>
      <c r="AD754">
        <v>561</v>
      </c>
      <c r="AE754" s="5">
        <f>IFERROR(Table1[[#This Row],[Inventory]]/Table1[[#This Row],[Actual_Sales]],0)</f>
        <v>2.6338028169014085</v>
      </c>
    </row>
    <row r="755" spans="1:31" x14ac:dyDescent="0.25">
      <c r="A755">
        <v>1973</v>
      </c>
      <c r="B755">
        <v>319</v>
      </c>
      <c r="C755">
        <v>9</v>
      </c>
      <c r="D755" s="2">
        <v>40513</v>
      </c>
      <c r="E755">
        <v>312</v>
      </c>
      <c r="F755">
        <v>290</v>
      </c>
      <c r="G755">
        <f>Table1[[#This Row],[Actual_Sales]]-Table1[[#This Row],[Budget_Sales]]</f>
        <v>22</v>
      </c>
      <c r="H755" s="5">
        <f>IF(
Table1[[#This Row],[Budget_Sales]]=0,
"",
IF(
Table1[[#This Row],[Budget_Sales]]&gt;0,
(Table1[[#This Row],[Actual_Sales]]-Table1[[#This Row],[Budget_Sales]])/Table1[[#This Row],[Budget_Sales]],
(Table1[[#This Row],[Actual_Sales]]-Table1[[#This Row],[Budget_Sales]])/ABS(Table1[[#This Row],[Budget_Sales]])
)
)</f>
        <v>7.586206896551724E-2</v>
      </c>
      <c r="I755" s="5" t="str">
        <f>IF(Table1[[#This Row],[Sales_Var]]&gt;=0,"Above Budget","Below Budget")</f>
        <v>Above Budget</v>
      </c>
      <c r="J755">
        <f>Table1[[#This Row],[Actual_Sales]]-(Table1[[#This Row],[COGS]]+Table1[[#This Row],[Expenses]])</f>
        <v>123</v>
      </c>
      <c r="K755">
        <v>120</v>
      </c>
      <c r="L755">
        <f>Table1[[#This Row],[Actual_Profit]]-Table1[[#This Row],[Budget_Profit]]</f>
        <v>3</v>
      </c>
      <c r="M755" s="5">
        <f>IF(
Table1[[#This Row],[Budget_Profit]]=0,
"",
IF(
Table1[[#This Row],[Budget_Profit]]&gt;0,
(Table1[[#This Row],[Actual_Profit]]-Table1[[#This Row],[Budget_Profit]])/Table1[[#This Row],[Budget_Profit]],
(Table1[[#This Row],[Actual_Profit]]-Table1[[#This Row],[Budget_Profit]])/ABS(Table1[[#This Row],[Budget_Profit]])
)
)</f>
        <v>2.5000000000000001E-2</v>
      </c>
      <c r="N755" s="5" t="str">
        <f>IF(Table1[[#This Row],[Profit_Var]]&gt;=0, "Above Budget", "Below Budget")</f>
        <v>Above Budget</v>
      </c>
      <c r="O755">
        <v>127</v>
      </c>
      <c r="P755">
        <v>120</v>
      </c>
      <c r="Q755">
        <f>Table1[[#This Row],[COGS]]-Table1[[#This Row],[Budget_COGS]]</f>
        <v>7</v>
      </c>
      <c r="R755" s="5">
        <f>IF(
Table1[[#This Row],[Budget_COGS]]=0,
"",
IF(
Table1[[#This Row],[Budget_COGS]]&gt;0,
(Table1[[#This Row],[Budget_COGS]]-Table1[[#This Row],[COGS]]) / Table1[[#This Row],[Budget_COGS]],
(Table1[[#This Row],[Budget_COGS]]-Table1[[#This Row],[COGS]]) / ABS(Table1[[#This Row],[Budget_COGS]])
)
)</f>
        <v>-5.8333333333333334E-2</v>
      </c>
      <c r="S755" s="5" t="str">
        <f>IF(Table1[[#This Row],[COGS _Var]]&gt;=0, "Above Budget", "Below Budget")</f>
        <v>Above Budget</v>
      </c>
      <c r="T755">
        <f>Table1[[#This Row],[Actual_Sales]]-Table1[[#This Row],[COGS]]</f>
        <v>185</v>
      </c>
      <c r="U755">
        <v>170</v>
      </c>
      <c r="V755">
        <f>Table1[[#This Row],[Gross_Margin]]-Table1[[#This Row],[Budget_Margin]]</f>
        <v>15</v>
      </c>
      <c r="W755" s="5">
        <f>IF(
Table1[[#This Row],[Budget_Margin]]=0,
"",
IF(
Table1[[#This Row],[Budget_Margin]]&gt;0,
(Table1[[#This Row],[Gross_Margin]]-Table1[[#This Row],[Budget_Margin]]) / Table1[[#This Row],[Budget_Margin]],
(Table1[[#This Row],[Gross_Margin]]-Table1[[#This Row],[Budget_Margin]]) / ABS(Table1[[#This Row],[Budget_Margin]])
)
)</f>
        <v>8.8235294117647065E-2</v>
      </c>
      <c r="X755" s="5" t="str">
        <f>IF(Table1[[#This Row],[Margin_Var]]&gt;=0, "Above Budget", "Below Budget")</f>
        <v>Above Budget</v>
      </c>
      <c r="Y755" s="5">
        <f>IFERROR(Table1[[#This Row],[Gross_Margin]]/Table1[[#This Row],[Actual_Sales]],0)</f>
        <v>0.59294871794871795</v>
      </c>
      <c r="Z755" s="5">
        <f>Table1[[#This Row],[Actual_Profit]]/Table1[[#This Row],[Actual_Sales]]</f>
        <v>0.39423076923076922</v>
      </c>
      <c r="AA755">
        <v>62</v>
      </c>
      <c r="AB755" s="5">
        <f>IFERROR(Table1[[#This Row],[Expenses]]/Table1[[#This Row],[Actual_Sales]],0)</f>
        <v>0.19871794871794871</v>
      </c>
      <c r="AC755">
        <v>40</v>
      </c>
      <c r="AD755">
        <v>830</v>
      </c>
      <c r="AE755" s="5">
        <f>IFERROR(Table1[[#This Row],[Inventory]]/Table1[[#This Row],[Actual_Sales]],0)</f>
        <v>2.6602564102564101</v>
      </c>
    </row>
    <row r="756" spans="1:31" x14ac:dyDescent="0.25">
      <c r="A756">
        <v>914</v>
      </c>
      <c r="B756">
        <v>319</v>
      </c>
      <c r="C756">
        <v>9</v>
      </c>
      <c r="D756" s="2">
        <v>40330</v>
      </c>
      <c r="E756">
        <v>345</v>
      </c>
      <c r="F756">
        <v>300</v>
      </c>
      <c r="G756">
        <f>Table1[[#This Row],[Actual_Sales]]-Table1[[#This Row],[Budget_Sales]]</f>
        <v>45</v>
      </c>
      <c r="H756" s="5">
        <f>IF(
Table1[[#This Row],[Budget_Sales]]=0,
"",
IF(
Table1[[#This Row],[Budget_Sales]]&gt;0,
(Table1[[#This Row],[Actual_Sales]]-Table1[[#This Row],[Budget_Sales]])/Table1[[#This Row],[Budget_Sales]],
(Table1[[#This Row],[Actual_Sales]]-Table1[[#This Row],[Budget_Sales]])/ABS(Table1[[#This Row],[Budget_Sales]])
)
)</f>
        <v>0.15</v>
      </c>
      <c r="I756" s="5" t="str">
        <f>IF(Table1[[#This Row],[Sales_Var]]&gt;=0,"Above Budget","Below Budget")</f>
        <v>Above Budget</v>
      </c>
      <c r="J756">
        <f>Table1[[#This Row],[Actual_Sales]]-(Table1[[#This Row],[COGS]]+Table1[[#This Row],[Expenses]])</f>
        <v>136</v>
      </c>
      <c r="K756">
        <v>140</v>
      </c>
      <c r="L756">
        <f>Table1[[#This Row],[Actual_Profit]]-Table1[[#This Row],[Budget_Profit]]</f>
        <v>-4</v>
      </c>
      <c r="M756" s="5">
        <f>IF(
Table1[[#This Row],[Budget_Profit]]=0,
"",
IF(
Table1[[#This Row],[Budget_Profit]]&gt;0,
(Table1[[#This Row],[Actual_Profit]]-Table1[[#This Row],[Budget_Profit]])/Table1[[#This Row],[Budget_Profit]],
(Table1[[#This Row],[Actual_Profit]]-Table1[[#This Row],[Budget_Profit]])/ABS(Table1[[#This Row],[Budget_Profit]])
)
)</f>
        <v>-2.8571428571428571E-2</v>
      </c>
      <c r="N756" s="5" t="str">
        <f>IF(Table1[[#This Row],[Profit_Var]]&gt;=0, "Above Budget", "Below Budget")</f>
        <v>Below Budget</v>
      </c>
      <c r="O756">
        <v>141</v>
      </c>
      <c r="P756">
        <v>120</v>
      </c>
      <c r="Q756">
        <f>Table1[[#This Row],[COGS]]-Table1[[#This Row],[Budget_COGS]]</f>
        <v>21</v>
      </c>
      <c r="R756" s="5">
        <f>IF(
Table1[[#This Row],[Budget_COGS]]=0,
"",
IF(
Table1[[#This Row],[Budget_COGS]]&gt;0,
(Table1[[#This Row],[Budget_COGS]]-Table1[[#This Row],[COGS]]) / Table1[[#This Row],[Budget_COGS]],
(Table1[[#This Row],[Budget_COGS]]-Table1[[#This Row],[COGS]]) / ABS(Table1[[#This Row],[Budget_COGS]])
)
)</f>
        <v>-0.17499999999999999</v>
      </c>
      <c r="S756" s="5" t="str">
        <f>IF(Table1[[#This Row],[COGS _Var]]&gt;=0, "Above Budget", "Below Budget")</f>
        <v>Above Budget</v>
      </c>
      <c r="T756">
        <f>Table1[[#This Row],[Actual_Sales]]-Table1[[#This Row],[COGS]]</f>
        <v>204</v>
      </c>
      <c r="U756">
        <v>180</v>
      </c>
      <c r="V756">
        <f>Table1[[#This Row],[Gross_Margin]]-Table1[[#This Row],[Budget_Margin]]</f>
        <v>24</v>
      </c>
      <c r="W756" s="5">
        <f>IF(
Table1[[#This Row],[Budget_Margin]]=0,
"",
IF(
Table1[[#This Row],[Budget_Margin]]&gt;0,
(Table1[[#This Row],[Gross_Margin]]-Table1[[#This Row],[Budget_Margin]]) / Table1[[#This Row],[Budget_Margin]],
(Table1[[#This Row],[Gross_Margin]]-Table1[[#This Row],[Budget_Margin]]) / ABS(Table1[[#This Row],[Budget_Margin]])
)
)</f>
        <v>0.13333333333333333</v>
      </c>
      <c r="X756" s="5" t="str">
        <f>IF(Table1[[#This Row],[Margin_Var]]&gt;=0, "Above Budget", "Below Budget")</f>
        <v>Above Budget</v>
      </c>
      <c r="Y756" s="5">
        <f>IFERROR(Table1[[#This Row],[Gross_Margin]]/Table1[[#This Row],[Actual_Sales]],0)</f>
        <v>0.59130434782608698</v>
      </c>
      <c r="Z756" s="5">
        <f>Table1[[#This Row],[Actual_Profit]]/Table1[[#This Row],[Actual_Sales]]</f>
        <v>0.39420289855072466</v>
      </c>
      <c r="AA756">
        <v>68</v>
      </c>
      <c r="AB756" s="5">
        <f>IFERROR(Table1[[#This Row],[Expenses]]/Table1[[#This Row],[Actual_Sales]],0)</f>
        <v>0.19710144927536233</v>
      </c>
      <c r="AC756">
        <v>45</v>
      </c>
      <c r="AD756">
        <v>764</v>
      </c>
      <c r="AE756" s="5">
        <f>IFERROR(Table1[[#This Row],[Inventory]]/Table1[[#This Row],[Actual_Sales]],0)</f>
        <v>2.2144927536231882</v>
      </c>
    </row>
    <row r="757" spans="1:31" x14ac:dyDescent="0.25">
      <c r="A757">
        <v>1030</v>
      </c>
      <c r="B757">
        <v>775</v>
      </c>
      <c r="C757">
        <v>10</v>
      </c>
      <c r="D757" s="2">
        <v>40330</v>
      </c>
      <c r="E757">
        <v>345</v>
      </c>
      <c r="F757">
        <v>300</v>
      </c>
      <c r="G757">
        <f>Table1[[#This Row],[Actual_Sales]]-Table1[[#This Row],[Budget_Sales]]</f>
        <v>45</v>
      </c>
      <c r="H757" s="5">
        <f>IF(
Table1[[#This Row],[Budget_Sales]]=0,
"",
IF(
Table1[[#This Row],[Budget_Sales]]&gt;0,
(Table1[[#This Row],[Actual_Sales]]-Table1[[#This Row],[Budget_Sales]])/Table1[[#This Row],[Budget_Sales]],
(Table1[[#This Row],[Actual_Sales]]-Table1[[#This Row],[Budget_Sales]])/ABS(Table1[[#This Row],[Budget_Sales]])
)
)</f>
        <v>0.15</v>
      </c>
      <c r="I757" s="5" t="str">
        <f>IF(Table1[[#This Row],[Sales_Var]]&gt;=0,"Above Budget","Below Budget")</f>
        <v>Above Budget</v>
      </c>
      <c r="J757">
        <f>Table1[[#This Row],[Actual_Sales]]-(Table1[[#This Row],[COGS]]+Table1[[#This Row],[Expenses]])</f>
        <v>136</v>
      </c>
      <c r="K757">
        <v>130</v>
      </c>
      <c r="L757">
        <f>Table1[[#This Row],[Actual_Profit]]-Table1[[#This Row],[Budget_Profit]]</f>
        <v>6</v>
      </c>
      <c r="M757" s="5">
        <f>IF(
Table1[[#This Row],[Budget_Profit]]=0,
"",
IF(
Table1[[#This Row],[Budget_Profit]]&gt;0,
(Table1[[#This Row],[Actual_Profit]]-Table1[[#This Row],[Budget_Profit]])/Table1[[#This Row],[Budget_Profit]],
(Table1[[#This Row],[Actual_Profit]]-Table1[[#This Row],[Budget_Profit]])/ABS(Table1[[#This Row],[Budget_Profit]])
)
)</f>
        <v>4.6153846153846156E-2</v>
      </c>
      <c r="N757" s="5" t="str">
        <f>IF(Table1[[#This Row],[Profit_Var]]&gt;=0, "Above Budget", "Below Budget")</f>
        <v>Above Budget</v>
      </c>
      <c r="O757">
        <v>141</v>
      </c>
      <c r="P757">
        <v>120</v>
      </c>
      <c r="Q757">
        <f>Table1[[#This Row],[COGS]]-Table1[[#This Row],[Budget_COGS]]</f>
        <v>21</v>
      </c>
      <c r="R757" s="5">
        <f>IF(
Table1[[#This Row],[Budget_COGS]]=0,
"",
IF(
Table1[[#This Row],[Budget_COGS]]&gt;0,
(Table1[[#This Row],[Budget_COGS]]-Table1[[#This Row],[COGS]]) / Table1[[#This Row],[Budget_COGS]],
(Table1[[#This Row],[Budget_COGS]]-Table1[[#This Row],[COGS]]) / ABS(Table1[[#This Row],[Budget_COGS]])
)
)</f>
        <v>-0.17499999999999999</v>
      </c>
      <c r="S757" s="5" t="str">
        <f>IF(Table1[[#This Row],[COGS _Var]]&gt;=0, "Above Budget", "Below Budget")</f>
        <v>Above Budget</v>
      </c>
      <c r="T757">
        <f>Table1[[#This Row],[Actual_Sales]]-Table1[[#This Row],[COGS]]</f>
        <v>204</v>
      </c>
      <c r="U757">
        <v>180</v>
      </c>
      <c r="V757">
        <f>Table1[[#This Row],[Gross_Margin]]-Table1[[#This Row],[Budget_Margin]]</f>
        <v>24</v>
      </c>
      <c r="W757" s="5">
        <f>IF(
Table1[[#This Row],[Budget_Margin]]=0,
"",
IF(
Table1[[#This Row],[Budget_Margin]]&gt;0,
(Table1[[#This Row],[Gross_Margin]]-Table1[[#This Row],[Budget_Margin]]) / Table1[[#This Row],[Budget_Margin]],
(Table1[[#This Row],[Gross_Margin]]-Table1[[#This Row],[Budget_Margin]]) / ABS(Table1[[#This Row],[Budget_Margin]])
)
)</f>
        <v>0.13333333333333333</v>
      </c>
      <c r="X757" s="5" t="str">
        <f>IF(Table1[[#This Row],[Margin_Var]]&gt;=0, "Above Budget", "Below Budget")</f>
        <v>Above Budget</v>
      </c>
      <c r="Y757" s="5">
        <f>IFERROR(Table1[[#This Row],[Gross_Margin]]/Table1[[#This Row],[Actual_Sales]],0)</f>
        <v>0.59130434782608698</v>
      </c>
      <c r="Z757" s="5">
        <f>Table1[[#This Row],[Actual_Profit]]/Table1[[#This Row],[Actual_Sales]]</f>
        <v>0.39420289855072466</v>
      </c>
      <c r="AA757">
        <v>68</v>
      </c>
      <c r="AB757" s="5">
        <f>IFERROR(Table1[[#This Row],[Expenses]]/Table1[[#This Row],[Actual_Sales]],0)</f>
        <v>0.19710144927536233</v>
      </c>
      <c r="AC757">
        <v>45</v>
      </c>
      <c r="AD757">
        <v>764</v>
      </c>
      <c r="AE757" s="5">
        <f>IFERROR(Table1[[#This Row],[Inventory]]/Table1[[#This Row],[Actual_Sales]],0)</f>
        <v>2.2144927536231882</v>
      </c>
    </row>
    <row r="758" spans="1:31" x14ac:dyDescent="0.25">
      <c r="A758">
        <v>3984</v>
      </c>
      <c r="B758">
        <v>585</v>
      </c>
      <c r="C758">
        <v>9</v>
      </c>
      <c r="D758" s="2">
        <v>40848</v>
      </c>
      <c r="E758">
        <v>614</v>
      </c>
      <c r="F758">
        <v>420</v>
      </c>
      <c r="G758">
        <f>Table1[[#This Row],[Actual_Sales]]-Table1[[#This Row],[Budget_Sales]]</f>
        <v>194</v>
      </c>
      <c r="H758" s="5">
        <f>IF(
Table1[[#This Row],[Budget_Sales]]=0,
"",
IF(
Table1[[#This Row],[Budget_Sales]]&gt;0,
(Table1[[#This Row],[Actual_Sales]]-Table1[[#This Row],[Budget_Sales]])/Table1[[#This Row],[Budget_Sales]],
(Table1[[#This Row],[Actual_Sales]]-Table1[[#This Row],[Budget_Sales]])/ABS(Table1[[#This Row],[Budget_Sales]])
)
)</f>
        <v>0.46190476190476193</v>
      </c>
      <c r="I758" s="5" t="str">
        <f>IF(Table1[[#This Row],[Sales_Var]]&gt;=0,"Above Budget","Below Budget")</f>
        <v>Above Budget</v>
      </c>
      <c r="J758">
        <f>Table1[[#This Row],[Actual_Sales]]-(Table1[[#This Row],[COGS]]+Table1[[#This Row],[Expenses]])</f>
        <v>242</v>
      </c>
      <c r="K758">
        <v>140</v>
      </c>
      <c r="L758">
        <f>Table1[[#This Row],[Actual_Profit]]-Table1[[#This Row],[Budget_Profit]]</f>
        <v>102</v>
      </c>
      <c r="M758" s="5">
        <f>IF(
Table1[[#This Row],[Budget_Profit]]=0,
"",
IF(
Table1[[#This Row],[Budget_Profit]]&gt;0,
(Table1[[#This Row],[Actual_Profit]]-Table1[[#This Row],[Budget_Profit]])/Table1[[#This Row],[Budget_Profit]],
(Table1[[#This Row],[Actual_Profit]]-Table1[[#This Row],[Budget_Profit]])/ABS(Table1[[#This Row],[Budget_Profit]])
)
)</f>
        <v>0.72857142857142854</v>
      </c>
      <c r="N758" s="5" t="str">
        <f>IF(Table1[[#This Row],[Profit_Var]]&gt;=0, "Above Budget", "Below Budget")</f>
        <v>Above Budget</v>
      </c>
      <c r="O758">
        <v>245</v>
      </c>
      <c r="P758">
        <v>180</v>
      </c>
      <c r="Q758">
        <f>Table1[[#This Row],[COGS]]-Table1[[#This Row],[Budget_COGS]]</f>
        <v>65</v>
      </c>
      <c r="R758" s="5">
        <f>IF(
Table1[[#This Row],[Budget_COGS]]=0,
"",
IF(
Table1[[#This Row],[Budget_COGS]]&gt;0,
(Table1[[#This Row],[Budget_COGS]]-Table1[[#This Row],[COGS]]) / Table1[[#This Row],[Budget_COGS]],
(Table1[[#This Row],[Budget_COGS]]-Table1[[#This Row],[COGS]]) / ABS(Table1[[#This Row],[Budget_COGS]])
)
)</f>
        <v>-0.3611111111111111</v>
      </c>
      <c r="S758" s="5" t="str">
        <f>IF(Table1[[#This Row],[COGS _Var]]&gt;=0, "Above Budget", "Below Budget")</f>
        <v>Above Budget</v>
      </c>
      <c r="T758">
        <f>Table1[[#This Row],[Actual_Sales]]-Table1[[#This Row],[COGS]]</f>
        <v>369</v>
      </c>
      <c r="U758">
        <v>240</v>
      </c>
      <c r="V758">
        <f>Table1[[#This Row],[Gross_Margin]]-Table1[[#This Row],[Budget_Margin]]</f>
        <v>129</v>
      </c>
      <c r="W758" s="5">
        <f>IF(
Table1[[#This Row],[Budget_Margin]]=0,
"",
IF(
Table1[[#This Row],[Budget_Margin]]&gt;0,
(Table1[[#This Row],[Gross_Margin]]-Table1[[#This Row],[Budget_Margin]]) / Table1[[#This Row],[Budget_Margin]],
(Table1[[#This Row],[Gross_Margin]]-Table1[[#This Row],[Budget_Margin]]) / ABS(Table1[[#This Row],[Budget_Margin]])
)
)</f>
        <v>0.53749999999999998</v>
      </c>
      <c r="X758" s="5" t="str">
        <f>IF(Table1[[#This Row],[Margin_Var]]&gt;=0, "Above Budget", "Below Budget")</f>
        <v>Above Budget</v>
      </c>
      <c r="Y758" s="5">
        <f>IFERROR(Table1[[#This Row],[Gross_Margin]]/Table1[[#This Row],[Actual_Sales]],0)</f>
        <v>0.60097719869706845</v>
      </c>
      <c r="Z758" s="5">
        <f>Table1[[#This Row],[Actual_Profit]]/Table1[[#This Row],[Actual_Sales]]</f>
        <v>0.39413680781758959</v>
      </c>
      <c r="AA758">
        <v>127</v>
      </c>
      <c r="AB758" s="5">
        <f>IFERROR(Table1[[#This Row],[Expenses]]/Table1[[#This Row],[Actual_Sales]],0)</f>
        <v>0.20684039087947884</v>
      </c>
      <c r="AC758">
        <v>93</v>
      </c>
      <c r="AD758">
        <v>1704</v>
      </c>
      <c r="AE758" s="5">
        <f>IFERROR(Table1[[#This Row],[Inventory]]/Table1[[#This Row],[Actual_Sales]],0)</f>
        <v>2.775244299674267</v>
      </c>
    </row>
    <row r="759" spans="1:31" x14ac:dyDescent="0.25">
      <c r="A759">
        <v>1825</v>
      </c>
      <c r="B759">
        <v>435</v>
      </c>
      <c r="C759">
        <v>6</v>
      </c>
      <c r="D759" s="2">
        <v>40483</v>
      </c>
      <c r="E759">
        <v>132</v>
      </c>
      <c r="F759">
        <v>120</v>
      </c>
      <c r="G759">
        <f>Table1[[#This Row],[Actual_Sales]]-Table1[[#This Row],[Budget_Sales]]</f>
        <v>12</v>
      </c>
      <c r="H759" s="5">
        <f>IF(
Table1[[#This Row],[Budget_Sales]]=0,
"",
IF(
Table1[[#This Row],[Budget_Sales]]&gt;0,
(Table1[[#This Row],[Actual_Sales]]-Table1[[#This Row],[Budget_Sales]])/Table1[[#This Row],[Budget_Sales]],
(Table1[[#This Row],[Actual_Sales]]-Table1[[#This Row],[Budget_Sales]])/ABS(Table1[[#This Row],[Budget_Sales]])
)
)</f>
        <v>0.1</v>
      </c>
      <c r="I759" s="5" t="str">
        <f>IF(Table1[[#This Row],[Sales_Var]]&gt;=0,"Above Budget","Below Budget")</f>
        <v>Above Budget</v>
      </c>
      <c r="J759">
        <f>Table1[[#This Row],[Actual_Sales]]-(Table1[[#This Row],[COGS]]+Table1[[#This Row],[Expenses]])</f>
        <v>52</v>
      </c>
      <c r="K759">
        <v>50</v>
      </c>
      <c r="L759">
        <f>Table1[[#This Row],[Actual_Profit]]-Table1[[#This Row],[Budget_Profit]]</f>
        <v>2</v>
      </c>
      <c r="M759" s="5">
        <f>IF(
Table1[[#This Row],[Budget_Profit]]=0,
"",
IF(
Table1[[#This Row],[Budget_Profit]]&gt;0,
(Table1[[#This Row],[Actual_Profit]]-Table1[[#This Row],[Budget_Profit]])/Table1[[#This Row],[Budget_Profit]],
(Table1[[#This Row],[Actual_Profit]]-Table1[[#This Row],[Budget_Profit]])/ABS(Table1[[#This Row],[Budget_Profit]])
)
)</f>
        <v>0.04</v>
      </c>
      <c r="N759" s="5" t="str">
        <f>IF(Table1[[#This Row],[Profit_Var]]&gt;=0, "Above Budget", "Below Budget")</f>
        <v>Above Budget</v>
      </c>
      <c r="O759">
        <v>54</v>
      </c>
      <c r="P759">
        <v>50</v>
      </c>
      <c r="Q759">
        <f>Table1[[#This Row],[COGS]]-Table1[[#This Row],[Budget_COGS]]</f>
        <v>4</v>
      </c>
      <c r="R759" s="5">
        <f>IF(
Table1[[#This Row],[Budget_COGS]]=0,
"",
IF(
Table1[[#This Row],[Budget_COGS]]&gt;0,
(Table1[[#This Row],[Budget_COGS]]-Table1[[#This Row],[COGS]]) / Table1[[#This Row],[Budget_COGS]],
(Table1[[#This Row],[Budget_COGS]]-Table1[[#This Row],[COGS]]) / ABS(Table1[[#This Row],[Budget_COGS]])
)
)</f>
        <v>-0.08</v>
      </c>
      <c r="S759" s="5" t="str">
        <f>IF(Table1[[#This Row],[COGS _Var]]&gt;=0, "Above Budget", "Below Budget")</f>
        <v>Above Budget</v>
      </c>
      <c r="T759">
        <f>Table1[[#This Row],[Actual_Sales]]-Table1[[#This Row],[COGS]]</f>
        <v>78</v>
      </c>
      <c r="U759">
        <v>70</v>
      </c>
      <c r="V759">
        <f>Table1[[#This Row],[Gross_Margin]]-Table1[[#This Row],[Budget_Margin]]</f>
        <v>8</v>
      </c>
      <c r="W759" s="5">
        <f>IF(
Table1[[#This Row],[Budget_Margin]]=0,
"",
IF(
Table1[[#This Row],[Budget_Margin]]&gt;0,
(Table1[[#This Row],[Gross_Margin]]-Table1[[#This Row],[Budget_Margin]]) / Table1[[#This Row],[Budget_Margin]],
(Table1[[#This Row],[Gross_Margin]]-Table1[[#This Row],[Budget_Margin]]) / ABS(Table1[[#This Row],[Budget_Margin]])
)
)</f>
        <v>0.11428571428571428</v>
      </c>
      <c r="X759" s="5" t="str">
        <f>IF(Table1[[#This Row],[Margin_Var]]&gt;=0, "Above Budget", "Below Budget")</f>
        <v>Above Budget</v>
      </c>
      <c r="Y759" s="5">
        <f>IFERROR(Table1[[#This Row],[Gross_Margin]]/Table1[[#This Row],[Actual_Sales]],0)</f>
        <v>0.59090909090909094</v>
      </c>
      <c r="Z759" s="5">
        <f>Table1[[#This Row],[Actual_Profit]]/Table1[[#This Row],[Actual_Sales]]</f>
        <v>0.39393939393939392</v>
      </c>
      <c r="AA759">
        <v>26</v>
      </c>
      <c r="AB759" s="5">
        <f>IFERROR(Table1[[#This Row],[Expenses]]/Table1[[#This Row],[Actual_Sales]],0)</f>
        <v>0.19696969696969696</v>
      </c>
      <c r="AC759">
        <v>15</v>
      </c>
      <c r="AD759">
        <v>885</v>
      </c>
      <c r="AE759" s="5">
        <f>IFERROR(Table1[[#This Row],[Inventory]]/Table1[[#This Row],[Actual_Sales]],0)</f>
        <v>6.7045454545454541</v>
      </c>
    </row>
    <row r="760" spans="1:31" x14ac:dyDescent="0.25">
      <c r="A760">
        <v>3926</v>
      </c>
      <c r="B760">
        <v>351</v>
      </c>
      <c r="C760">
        <v>11</v>
      </c>
      <c r="D760" s="2">
        <v>40848</v>
      </c>
      <c r="E760">
        <v>94</v>
      </c>
      <c r="F760">
        <v>90</v>
      </c>
      <c r="G760">
        <f>Table1[[#This Row],[Actual_Sales]]-Table1[[#This Row],[Budget_Sales]]</f>
        <v>4</v>
      </c>
      <c r="H760" s="5">
        <f>IF(
Table1[[#This Row],[Budget_Sales]]=0,
"",
IF(
Table1[[#This Row],[Budget_Sales]]&gt;0,
(Table1[[#This Row],[Actual_Sales]]-Table1[[#This Row],[Budget_Sales]])/Table1[[#This Row],[Budget_Sales]],
(Table1[[#This Row],[Actual_Sales]]-Table1[[#This Row],[Budget_Sales]])/ABS(Table1[[#This Row],[Budget_Sales]])
)
)</f>
        <v>4.4444444444444446E-2</v>
      </c>
      <c r="I760" s="5" t="str">
        <f>IF(Table1[[#This Row],[Sales_Var]]&gt;=0,"Above Budget","Below Budget")</f>
        <v>Above Budget</v>
      </c>
      <c r="J760">
        <f>Table1[[#This Row],[Actual_Sales]]-(Table1[[#This Row],[COGS]]+Table1[[#This Row],[Expenses]])</f>
        <v>37</v>
      </c>
      <c r="K760">
        <v>40</v>
      </c>
      <c r="L760">
        <f>Table1[[#This Row],[Actual_Profit]]-Table1[[#This Row],[Budget_Profit]]</f>
        <v>-3</v>
      </c>
      <c r="M760" s="5">
        <f>IF(
Table1[[#This Row],[Budget_Profit]]=0,
"",
IF(
Table1[[#This Row],[Budget_Profit]]&gt;0,
(Table1[[#This Row],[Actual_Profit]]-Table1[[#This Row],[Budget_Profit]])/Table1[[#This Row],[Budget_Profit]],
(Table1[[#This Row],[Actual_Profit]]-Table1[[#This Row],[Budget_Profit]])/ABS(Table1[[#This Row],[Budget_Profit]])
)
)</f>
        <v>-7.4999999999999997E-2</v>
      </c>
      <c r="N760" s="5" t="str">
        <f>IF(Table1[[#This Row],[Profit_Var]]&gt;=0, "Above Budget", "Below Budget")</f>
        <v>Below Budget</v>
      </c>
      <c r="O760">
        <v>36</v>
      </c>
      <c r="P760">
        <v>30</v>
      </c>
      <c r="Q760">
        <f>Table1[[#This Row],[COGS]]-Table1[[#This Row],[Budget_COGS]]</f>
        <v>6</v>
      </c>
      <c r="R760" s="5">
        <f>IF(
Table1[[#This Row],[Budget_COGS]]=0,
"",
IF(
Table1[[#This Row],[Budget_COGS]]&gt;0,
(Table1[[#This Row],[Budget_COGS]]-Table1[[#This Row],[COGS]]) / Table1[[#This Row],[Budget_COGS]],
(Table1[[#This Row],[Budget_COGS]]-Table1[[#This Row],[COGS]]) / ABS(Table1[[#This Row],[Budget_COGS]])
)
)</f>
        <v>-0.2</v>
      </c>
      <c r="S760" s="5" t="str">
        <f>IF(Table1[[#This Row],[COGS _Var]]&gt;=0, "Above Budget", "Below Budget")</f>
        <v>Above Budget</v>
      </c>
      <c r="T760">
        <f>Table1[[#This Row],[Actual_Sales]]-Table1[[#This Row],[COGS]]</f>
        <v>58</v>
      </c>
      <c r="U760">
        <v>60</v>
      </c>
      <c r="V760">
        <f>Table1[[#This Row],[Gross_Margin]]-Table1[[#This Row],[Budget_Margin]]</f>
        <v>-2</v>
      </c>
      <c r="W760" s="5">
        <f>IF(
Table1[[#This Row],[Budget_Margin]]=0,
"",
IF(
Table1[[#This Row],[Budget_Margin]]&gt;0,
(Table1[[#This Row],[Gross_Margin]]-Table1[[#This Row],[Budget_Margin]]) / Table1[[#This Row],[Budget_Margin]],
(Table1[[#This Row],[Gross_Margin]]-Table1[[#This Row],[Budget_Margin]]) / ABS(Table1[[#This Row],[Budget_Margin]])
)
)</f>
        <v>-3.3333333333333333E-2</v>
      </c>
      <c r="X760" s="5" t="str">
        <f>IF(Table1[[#This Row],[Margin_Var]]&gt;=0, "Above Budget", "Below Budget")</f>
        <v>Below Budget</v>
      </c>
      <c r="Y760" s="5">
        <f>IFERROR(Table1[[#This Row],[Gross_Margin]]/Table1[[#This Row],[Actual_Sales]],0)</f>
        <v>0.61702127659574468</v>
      </c>
      <c r="Z760" s="5">
        <f>Table1[[#This Row],[Actual_Profit]]/Table1[[#This Row],[Actual_Sales]]</f>
        <v>0.39361702127659576</v>
      </c>
      <c r="AA760">
        <v>21</v>
      </c>
      <c r="AB760" s="5">
        <f>IFERROR(Table1[[#This Row],[Expenses]]/Table1[[#This Row],[Actual_Sales]],0)</f>
        <v>0.22340425531914893</v>
      </c>
      <c r="AC760">
        <v>10</v>
      </c>
      <c r="AD760">
        <v>862</v>
      </c>
      <c r="AE760" s="5">
        <f>IFERROR(Table1[[#This Row],[Inventory]]/Table1[[#This Row],[Actual_Sales]],0)</f>
        <v>9.1702127659574462</v>
      </c>
    </row>
    <row r="761" spans="1:31" x14ac:dyDescent="0.25">
      <c r="A761">
        <v>2503</v>
      </c>
      <c r="B761">
        <v>323</v>
      </c>
      <c r="C761">
        <v>9</v>
      </c>
      <c r="D761" s="2">
        <v>40603</v>
      </c>
      <c r="E761">
        <v>498</v>
      </c>
      <c r="F761">
        <v>410</v>
      </c>
      <c r="G761">
        <f>Table1[[#This Row],[Actual_Sales]]-Table1[[#This Row],[Budget_Sales]]</f>
        <v>88</v>
      </c>
      <c r="H761" s="5">
        <f>IF(
Table1[[#This Row],[Budget_Sales]]=0,
"",
IF(
Table1[[#This Row],[Budget_Sales]]&gt;0,
(Table1[[#This Row],[Actual_Sales]]-Table1[[#This Row],[Budget_Sales]])/Table1[[#This Row],[Budget_Sales]],
(Table1[[#This Row],[Actual_Sales]]-Table1[[#This Row],[Budget_Sales]])/ABS(Table1[[#This Row],[Budget_Sales]])
)
)</f>
        <v>0.21463414634146341</v>
      </c>
      <c r="I761" s="5" t="str">
        <f>IF(Table1[[#This Row],[Sales_Var]]&gt;=0,"Above Budget","Below Budget")</f>
        <v>Above Budget</v>
      </c>
      <c r="J761">
        <f>Table1[[#This Row],[Actual_Sales]]-(Table1[[#This Row],[COGS]]+Table1[[#This Row],[Expenses]])</f>
        <v>196</v>
      </c>
      <c r="K761">
        <v>170</v>
      </c>
      <c r="L761">
        <f>Table1[[#This Row],[Actual_Profit]]-Table1[[#This Row],[Budget_Profit]]</f>
        <v>26</v>
      </c>
      <c r="M761" s="5">
        <f>IF(
Table1[[#This Row],[Budget_Profit]]=0,
"",
IF(
Table1[[#This Row],[Budget_Profit]]&gt;0,
(Table1[[#This Row],[Actual_Profit]]-Table1[[#This Row],[Budget_Profit]])/Table1[[#This Row],[Budget_Profit]],
(Table1[[#This Row],[Actual_Profit]]-Table1[[#This Row],[Budget_Profit]])/ABS(Table1[[#This Row],[Budget_Profit]])
)
)</f>
        <v>0.15294117647058825</v>
      </c>
      <c r="N761" s="5" t="str">
        <f>IF(Table1[[#This Row],[Profit_Var]]&gt;=0, "Above Budget", "Below Budget")</f>
        <v>Above Budget</v>
      </c>
      <c r="O761">
        <v>214</v>
      </c>
      <c r="P761">
        <v>180</v>
      </c>
      <c r="Q761">
        <f>Table1[[#This Row],[COGS]]-Table1[[#This Row],[Budget_COGS]]</f>
        <v>34</v>
      </c>
      <c r="R761" s="5">
        <f>IF(
Table1[[#This Row],[Budget_COGS]]=0,
"",
IF(
Table1[[#This Row],[Budget_COGS]]&gt;0,
(Table1[[#This Row],[Budget_COGS]]-Table1[[#This Row],[COGS]]) / Table1[[#This Row],[Budget_COGS]],
(Table1[[#This Row],[Budget_COGS]]-Table1[[#This Row],[COGS]]) / ABS(Table1[[#This Row],[Budget_COGS]])
)
)</f>
        <v>-0.18888888888888888</v>
      </c>
      <c r="S761" s="5" t="str">
        <f>IF(Table1[[#This Row],[COGS _Var]]&gt;=0, "Above Budget", "Below Budget")</f>
        <v>Above Budget</v>
      </c>
      <c r="T761">
        <f>Table1[[#This Row],[Actual_Sales]]-Table1[[#This Row],[COGS]]</f>
        <v>284</v>
      </c>
      <c r="U761">
        <v>230</v>
      </c>
      <c r="V761">
        <f>Table1[[#This Row],[Gross_Margin]]-Table1[[#This Row],[Budget_Margin]]</f>
        <v>54</v>
      </c>
      <c r="W761" s="5">
        <f>IF(
Table1[[#This Row],[Budget_Margin]]=0,
"",
IF(
Table1[[#This Row],[Budget_Margin]]&gt;0,
(Table1[[#This Row],[Gross_Margin]]-Table1[[#This Row],[Budget_Margin]]) / Table1[[#This Row],[Budget_Margin]],
(Table1[[#This Row],[Gross_Margin]]-Table1[[#This Row],[Budget_Margin]]) / ABS(Table1[[#This Row],[Budget_Margin]])
)
)</f>
        <v>0.23478260869565218</v>
      </c>
      <c r="X761" s="5" t="str">
        <f>IF(Table1[[#This Row],[Margin_Var]]&gt;=0, "Above Budget", "Below Budget")</f>
        <v>Above Budget</v>
      </c>
      <c r="Y761" s="5">
        <f>IFERROR(Table1[[#This Row],[Gross_Margin]]/Table1[[#This Row],[Actual_Sales]],0)</f>
        <v>0.57028112449799195</v>
      </c>
      <c r="Z761" s="5">
        <f>Table1[[#This Row],[Actual_Profit]]/Table1[[#This Row],[Actual_Sales]]</f>
        <v>0.39357429718875503</v>
      </c>
      <c r="AA761">
        <v>88</v>
      </c>
      <c r="AB761" s="5">
        <f>IFERROR(Table1[[#This Row],[Expenses]]/Table1[[#This Row],[Actual_Sales]],0)</f>
        <v>0.17670682730923695</v>
      </c>
      <c r="AC761">
        <v>66</v>
      </c>
      <c r="AD761">
        <v>923</v>
      </c>
      <c r="AE761" s="5">
        <f>IFERROR(Table1[[#This Row],[Inventory]]/Table1[[#This Row],[Actual_Sales]],0)</f>
        <v>1.8534136546184738</v>
      </c>
    </row>
    <row r="762" spans="1:31" x14ac:dyDescent="0.25">
      <c r="A762">
        <v>3327</v>
      </c>
      <c r="B762">
        <v>754</v>
      </c>
      <c r="C762">
        <v>3</v>
      </c>
      <c r="D762" s="2">
        <v>40725</v>
      </c>
      <c r="E762">
        <v>333</v>
      </c>
      <c r="F762">
        <v>310</v>
      </c>
      <c r="G762">
        <f>Table1[[#This Row],[Actual_Sales]]-Table1[[#This Row],[Budget_Sales]]</f>
        <v>23</v>
      </c>
      <c r="H762" s="5">
        <f>IF(
Table1[[#This Row],[Budget_Sales]]=0,
"",
IF(
Table1[[#This Row],[Budget_Sales]]&gt;0,
(Table1[[#This Row],[Actual_Sales]]-Table1[[#This Row],[Budget_Sales]])/Table1[[#This Row],[Budget_Sales]],
(Table1[[#This Row],[Actual_Sales]]-Table1[[#This Row],[Budget_Sales]])/ABS(Table1[[#This Row],[Budget_Sales]])
)
)</f>
        <v>7.4193548387096769E-2</v>
      </c>
      <c r="I762" s="5" t="str">
        <f>IF(Table1[[#This Row],[Sales_Var]]&gt;=0,"Above Budget","Below Budget")</f>
        <v>Above Budget</v>
      </c>
      <c r="J762">
        <f>Table1[[#This Row],[Actual_Sales]]-(Table1[[#This Row],[COGS]]+Table1[[#This Row],[Expenses]])</f>
        <v>131</v>
      </c>
      <c r="K762">
        <v>130</v>
      </c>
      <c r="L762">
        <f>Table1[[#This Row],[Actual_Profit]]-Table1[[#This Row],[Budget_Profit]]</f>
        <v>1</v>
      </c>
      <c r="M762" s="5">
        <f>IF(
Table1[[#This Row],[Budget_Profit]]=0,
"",
IF(
Table1[[#This Row],[Budget_Profit]]&gt;0,
(Table1[[#This Row],[Actual_Profit]]-Table1[[#This Row],[Budget_Profit]])/Table1[[#This Row],[Budget_Profit]],
(Table1[[#This Row],[Actual_Profit]]-Table1[[#This Row],[Budget_Profit]])/ABS(Table1[[#This Row],[Budget_Profit]])
)
)</f>
        <v>7.6923076923076927E-3</v>
      </c>
      <c r="N762" s="5" t="str">
        <f>IF(Table1[[#This Row],[Profit_Var]]&gt;=0, "Above Budget", "Below Budget")</f>
        <v>Above Budget</v>
      </c>
      <c r="O762">
        <v>141</v>
      </c>
      <c r="P762">
        <v>130</v>
      </c>
      <c r="Q762">
        <f>Table1[[#This Row],[COGS]]-Table1[[#This Row],[Budget_COGS]]</f>
        <v>11</v>
      </c>
      <c r="R762" s="5">
        <f>IF(
Table1[[#This Row],[Budget_COGS]]=0,
"",
IF(
Table1[[#This Row],[Budget_COGS]]&gt;0,
(Table1[[#This Row],[Budget_COGS]]-Table1[[#This Row],[COGS]]) / Table1[[#This Row],[Budget_COGS]],
(Table1[[#This Row],[Budget_COGS]]-Table1[[#This Row],[COGS]]) / ABS(Table1[[#This Row],[Budget_COGS]])
)
)</f>
        <v>-8.461538461538462E-2</v>
      </c>
      <c r="S762" s="5" t="str">
        <f>IF(Table1[[#This Row],[COGS _Var]]&gt;=0, "Above Budget", "Below Budget")</f>
        <v>Above Budget</v>
      </c>
      <c r="T762">
        <f>Table1[[#This Row],[Actual_Sales]]-Table1[[#This Row],[COGS]]</f>
        <v>192</v>
      </c>
      <c r="U762">
        <v>180</v>
      </c>
      <c r="V762">
        <f>Table1[[#This Row],[Gross_Margin]]-Table1[[#This Row],[Budget_Margin]]</f>
        <v>12</v>
      </c>
      <c r="W762" s="5">
        <f>IF(
Table1[[#This Row],[Budget_Margin]]=0,
"",
IF(
Table1[[#This Row],[Budget_Margin]]&gt;0,
(Table1[[#This Row],[Gross_Margin]]-Table1[[#This Row],[Budget_Margin]]) / Table1[[#This Row],[Budget_Margin]],
(Table1[[#This Row],[Gross_Margin]]-Table1[[#This Row],[Budget_Margin]]) / ABS(Table1[[#This Row],[Budget_Margin]])
)
)</f>
        <v>6.6666666666666666E-2</v>
      </c>
      <c r="X762" s="5" t="str">
        <f>IF(Table1[[#This Row],[Margin_Var]]&gt;=0, "Above Budget", "Below Budget")</f>
        <v>Above Budget</v>
      </c>
      <c r="Y762" s="5">
        <f>IFERROR(Table1[[#This Row],[Gross_Margin]]/Table1[[#This Row],[Actual_Sales]],0)</f>
        <v>0.57657657657657657</v>
      </c>
      <c r="Z762" s="5">
        <f>Table1[[#This Row],[Actual_Profit]]/Table1[[#This Row],[Actual_Sales]]</f>
        <v>0.39339339339339341</v>
      </c>
      <c r="AA762">
        <v>61</v>
      </c>
      <c r="AB762" s="5">
        <f>IFERROR(Table1[[#This Row],[Expenses]]/Table1[[#This Row],[Actual_Sales]],0)</f>
        <v>0.18318318318318319</v>
      </c>
      <c r="AC762">
        <v>43</v>
      </c>
      <c r="AD762">
        <v>692</v>
      </c>
      <c r="AE762" s="5">
        <f>IFERROR(Table1[[#This Row],[Inventory]]/Table1[[#This Row],[Actual_Sales]],0)</f>
        <v>2.0780780780780779</v>
      </c>
    </row>
    <row r="763" spans="1:31" x14ac:dyDescent="0.25">
      <c r="A763">
        <v>3273</v>
      </c>
      <c r="B763">
        <v>541</v>
      </c>
      <c r="C763">
        <v>13</v>
      </c>
      <c r="D763" s="2">
        <v>40725</v>
      </c>
      <c r="E763">
        <v>333</v>
      </c>
      <c r="F763">
        <v>220</v>
      </c>
      <c r="G763">
        <f>Table1[[#This Row],[Actual_Sales]]-Table1[[#This Row],[Budget_Sales]]</f>
        <v>113</v>
      </c>
      <c r="H763" s="5">
        <f>IF(
Table1[[#This Row],[Budget_Sales]]=0,
"",
IF(
Table1[[#This Row],[Budget_Sales]]&gt;0,
(Table1[[#This Row],[Actual_Sales]]-Table1[[#This Row],[Budget_Sales]])/Table1[[#This Row],[Budget_Sales]],
(Table1[[#This Row],[Actual_Sales]]-Table1[[#This Row],[Budget_Sales]])/ABS(Table1[[#This Row],[Budget_Sales]])
)
)</f>
        <v>0.51363636363636367</v>
      </c>
      <c r="I763" s="5" t="str">
        <f>IF(Table1[[#This Row],[Sales_Var]]&gt;=0,"Above Budget","Below Budget")</f>
        <v>Above Budget</v>
      </c>
      <c r="J763">
        <f>Table1[[#This Row],[Actual_Sales]]-(Table1[[#This Row],[COGS]]+Table1[[#This Row],[Expenses]])</f>
        <v>131</v>
      </c>
      <c r="K763">
        <v>90</v>
      </c>
      <c r="L763">
        <f>Table1[[#This Row],[Actual_Profit]]-Table1[[#This Row],[Budget_Profit]]</f>
        <v>41</v>
      </c>
      <c r="M763" s="5">
        <f>IF(
Table1[[#This Row],[Budget_Profit]]=0,
"",
IF(
Table1[[#This Row],[Budget_Profit]]&gt;0,
(Table1[[#This Row],[Actual_Profit]]-Table1[[#This Row],[Budget_Profit]])/Table1[[#This Row],[Budget_Profit]],
(Table1[[#This Row],[Actual_Profit]]-Table1[[#This Row],[Budget_Profit]])/ABS(Table1[[#This Row],[Budget_Profit]])
)
)</f>
        <v>0.45555555555555555</v>
      </c>
      <c r="N763" s="5" t="str">
        <f>IF(Table1[[#This Row],[Profit_Var]]&gt;=0, "Above Budget", "Below Budget")</f>
        <v>Above Budget</v>
      </c>
      <c r="O763">
        <v>141</v>
      </c>
      <c r="P763">
        <v>90</v>
      </c>
      <c r="Q763">
        <f>Table1[[#This Row],[COGS]]-Table1[[#This Row],[Budget_COGS]]</f>
        <v>51</v>
      </c>
      <c r="R763" s="5">
        <f>IF(
Table1[[#This Row],[Budget_COGS]]=0,
"",
IF(
Table1[[#This Row],[Budget_COGS]]&gt;0,
(Table1[[#This Row],[Budget_COGS]]-Table1[[#This Row],[COGS]]) / Table1[[#This Row],[Budget_COGS]],
(Table1[[#This Row],[Budget_COGS]]-Table1[[#This Row],[COGS]]) / ABS(Table1[[#This Row],[Budget_COGS]])
)
)</f>
        <v>-0.56666666666666665</v>
      </c>
      <c r="S763" s="5" t="str">
        <f>IF(Table1[[#This Row],[COGS _Var]]&gt;=0, "Above Budget", "Below Budget")</f>
        <v>Above Budget</v>
      </c>
      <c r="T763">
        <f>Table1[[#This Row],[Actual_Sales]]-Table1[[#This Row],[COGS]]</f>
        <v>192</v>
      </c>
      <c r="U763">
        <v>130</v>
      </c>
      <c r="V763">
        <f>Table1[[#This Row],[Gross_Margin]]-Table1[[#This Row],[Budget_Margin]]</f>
        <v>62</v>
      </c>
      <c r="W763" s="5">
        <f>IF(
Table1[[#This Row],[Budget_Margin]]=0,
"",
IF(
Table1[[#This Row],[Budget_Margin]]&gt;0,
(Table1[[#This Row],[Gross_Margin]]-Table1[[#This Row],[Budget_Margin]]) / Table1[[#This Row],[Budget_Margin]],
(Table1[[#This Row],[Gross_Margin]]-Table1[[#This Row],[Budget_Margin]]) / ABS(Table1[[#This Row],[Budget_Margin]])
)
)</f>
        <v>0.47692307692307695</v>
      </c>
      <c r="X763" s="5" t="str">
        <f>IF(Table1[[#This Row],[Margin_Var]]&gt;=0, "Above Budget", "Below Budget")</f>
        <v>Above Budget</v>
      </c>
      <c r="Y763" s="5">
        <f>IFERROR(Table1[[#This Row],[Gross_Margin]]/Table1[[#This Row],[Actual_Sales]],0)</f>
        <v>0.57657657657657657</v>
      </c>
      <c r="Z763" s="5">
        <f>Table1[[#This Row],[Actual_Profit]]/Table1[[#This Row],[Actual_Sales]]</f>
        <v>0.39339339339339341</v>
      </c>
      <c r="AA763">
        <v>61</v>
      </c>
      <c r="AB763" s="5">
        <f>IFERROR(Table1[[#This Row],[Expenses]]/Table1[[#This Row],[Actual_Sales]],0)</f>
        <v>0.18318318318318319</v>
      </c>
      <c r="AC763">
        <v>43</v>
      </c>
      <c r="AD763">
        <v>692</v>
      </c>
      <c r="AE763" s="5">
        <f>IFERROR(Table1[[#This Row],[Inventory]]/Table1[[#This Row],[Actual_Sales]],0)</f>
        <v>2.0780780780780779</v>
      </c>
    </row>
    <row r="764" spans="1:31" x14ac:dyDescent="0.25">
      <c r="A764">
        <v>3395</v>
      </c>
      <c r="B764">
        <v>360</v>
      </c>
      <c r="C764">
        <v>9</v>
      </c>
      <c r="D764" s="2">
        <v>40756</v>
      </c>
      <c r="E764">
        <v>117</v>
      </c>
      <c r="F764">
        <v>100</v>
      </c>
      <c r="G764">
        <f>Table1[[#This Row],[Actual_Sales]]-Table1[[#This Row],[Budget_Sales]]</f>
        <v>17</v>
      </c>
      <c r="H764" s="5">
        <f>IF(
Table1[[#This Row],[Budget_Sales]]=0,
"",
IF(
Table1[[#This Row],[Budget_Sales]]&gt;0,
(Table1[[#This Row],[Actual_Sales]]-Table1[[#This Row],[Budget_Sales]])/Table1[[#This Row],[Budget_Sales]],
(Table1[[#This Row],[Actual_Sales]]-Table1[[#This Row],[Budget_Sales]])/ABS(Table1[[#This Row],[Budget_Sales]])
)
)</f>
        <v>0.17</v>
      </c>
      <c r="I764" s="5" t="str">
        <f>IF(Table1[[#This Row],[Sales_Var]]&gt;=0,"Above Budget","Below Budget")</f>
        <v>Above Budget</v>
      </c>
      <c r="J764">
        <f>Table1[[#This Row],[Actual_Sales]]-(Table1[[#This Row],[COGS]]+Table1[[#This Row],[Expenses]])</f>
        <v>46</v>
      </c>
      <c r="K764">
        <v>50</v>
      </c>
      <c r="L764">
        <f>Table1[[#This Row],[Actual_Profit]]-Table1[[#This Row],[Budget_Profit]]</f>
        <v>-4</v>
      </c>
      <c r="M764" s="5">
        <f>IF(
Table1[[#This Row],[Budget_Profit]]=0,
"",
IF(
Table1[[#This Row],[Budget_Profit]]&gt;0,
(Table1[[#This Row],[Actual_Profit]]-Table1[[#This Row],[Budget_Profit]])/Table1[[#This Row],[Budget_Profit]],
(Table1[[#This Row],[Actual_Profit]]-Table1[[#This Row],[Budget_Profit]])/ABS(Table1[[#This Row],[Budget_Profit]])
)
)</f>
        <v>-0.08</v>
      </c>
      <c r="N764" s="5" t="str">
        <f>IF(Table1[[#This Row],[Profit_Var]]&gt;=0, "Above Budget", "Below Budget")</f>
        <v>Below Budget</v>
      </c>
      <c r="O764">
        <v>48</v>
      </c>
      <c r="P764">
        <v>40</v>
      </c>
      <c r="Q764">
        <f>Table1[[#This Row],[COGS]]-Table1[[#This Row],[Budget_COGS]]</f>
        <v>8</v>
      </c>
      <c r="R764" s="5">
        <f>IF(
Table1[[#This Row],[Budget_COGS]]=0,
"",
IF(
Table1[[#This Row],[Budget_COGS]]&gt;0,
(Table1[[#This Row],[Budget_COGS]]-Table1[[#This Row],[COGS]]) / Table1[[#This Row],[Budget_COGS]],
(Table1[[#This Row],[Budget_COGS]]-Table1[[#This Row],[COGS]]) / ABS(Table1[[#This Row],[Budget_COGS]])
)
)</f>
        <v>-0.2</v>
      </c>
      <c r="S764" s="5" t="str">
        <f>IF(Table1[[#This Row],[COGS _Var]]&gt;=0, "Above Budget", "Below Budget")</f>
        <v>Above Budget</v>
      </c>
      <c r="T764">
        <f>Table1[[#This Row],[Actual_Sales]]-Table1[[#This Row],[COGS]]</f>
        <v>69</v>
      </c>
      <c r="U764">
        <v>60</v>
      </c>
      <c r="V764">
        <f>Table1[[#This Row],[Gross_Margin]]-Table1[[#This Row],[Budget_Margin]]</f>
        <v>9</v>
      </c>
      <c r="W764" s="5">
        <f>IF(
Table1[[#This Row],[Budget_Margin]]=0,
"",
IF(
Table1[[#This Row],[Budget_Margin]]&gt;0,
(Table1[[#This Row],[Gross_Margin]]-Table1[[#This Row],[Budget_Margin]]) / Table1[[#This Row],[Budget_Margin]],
(Table1[[#This Row],[Gross_Margin]]-Table1[[#This Row],[Budget_Margin]]) / ABS(Table1[[#This Row],[Budget_Margin]])
)
)</f>
        <v>0.15</v>
      </c>
      <c r="X764" s="5" t="str">
        <f>IF(Table1[[#This Row],[Margin_Var]]&gt;=0, "Above Budget", "Below Budget")</f>
        <v>Above Budget</v>
      </c>
      <c r="Y764" s="5">
        <f>IFERROR(Table1[[#This Row],[Gross_Margin]]/Table1[[#This Row],[Actual_Sales]],0)</f>
        <v>0.58974358974358976</v>
      </c>
      <c r="Z764" s="5">
        <f>Table1[[#This Row],[Actual_Profit]]/Table1[[#This Row],[Actual_Sales]]</f>
        <v>0.39316239316239315</v>
      </c>
      <c r="AA764">
        <v>23</v>
      </c>
      <c r="AB764" s="5">
        <f>IFERROR(Table1[[#This Row],[Expenses]]/Table1[[#This Row],[Actual_Sales]],0)</f>
        <v>0.19658119658119658</v>
      </c>
      <c r="AC764">
        <v>13</v>
      </c>
      <c r="AD764">
        <v>839</v>
      </c>
      <c r="AE764" s="5">
        <f>IFERROR(Table1[[#This Row],[Inventory]]/Table1[[#This Row],[Actual_Sales]],0)</f>
        <v>7.1709401709401712</v>
      </c>
    </row>
    <row r="765" spans="1:31" x14ac:dyDescent="0.25">
      <c r="A765">
        <v>2344</v>
      </c>
      <c r="B765">
        <v>430</v>
      </c>
      <c r="C765">
        <v>2</v>
      </c>
      <c r="D765" s="2">
        <v>40575</v>
      </c>
      <c r="E765">
        <v>496</v>
      </c>
      <c r="F765">
        <v>580</v>
      </c>
      <c r="G765">
        <f>Table1[[#This Row],[Actual_Sales]]-Table1[[#This Row],[Budget_Sales]]</f>
        <v>-84</v>
      </c>
      <c r="H765" s="5">
        <f>IF(
Table1[[#This Row],[Budget_Sales]]=0,
"",
IF(
Table1[[#This Row],[Budget_Sales]]&gt;0,
(Table1[[#This Row],[Actual_Sales]]-Table1[[#This Row],[Budget_Sales]])/Table1[[#This Row],[Budget_Sales]],
(Table1[[#This Row],[Actual_Sales]]-Table1[[#This Row],[Budget_Sales]])/ABS(Table1[[#This Row],[Budget_Sales]])
)
)</f>
        <v>-0.14482758620689656</v>
      </c>
      <c r="I765" s="5" t="str">
        <f>IF(Table1[[#This Row],[Sales_Var]]&gt;=0,"Above Budget","Below Budget")</f>
        <v>Below Budget</v>
      </c>
      <c r="J765">
        <f>Table1[[#This Row],[Actual_Sales]]-(Table1[[#This Row],[COGS]]+Table1[[#This Row],[Expenses]])</f>
        <v>195</v>
      </c>
      <c r="K765">
        <v>240</v>
      </c>
      <c r="L765">
        <f>Table1[[#This Row],[Actual_Profit]]-Table1[[#This Row],[Budget_Profit]]</f>
        <v>-45</v>
      </c>
      <c r="M765" s="5">
        <f>IF(
Table1[[#This Row],[Budget_Profit]]=0,
"",
IF(
Table1[[#This Row],[Budget_Profit]]&gt;0,
(Table1[[#This Row],[Actual_Profit]]-Table1[[#This Row],[Budget_Profit]])/Table1[[#This Row],[Budget_Profit]],
(Table1[[#This Row],[Actual_Profit]]-Table1[[#This Row],[Budget_Profit]])/ABS(Table1[[#This Row],[Budget_Profit]])
)
)</f>
        <v>-0.1875</v>
      </c>
      <c r="N765" s="5" t="str">
        <f>IF(Table1[[#This Row],[Profit_Var]]&gt;=0, "Above Budget", "Below Budget")</f>
        <v>Below Budget</v>
      </c>
      <c r="O765">
        <v>213</v>
      </c>
      <c r="P765">
        <v>260</v>
      </c>
      <c r="Q765">
        <f>Table1[[#This Row],[COGS]]-Table1[[#This Row],[Budget_COGS]]</f>
        <v>-47</v>
      </c>
      <c r="R765" s="5">
        <f>IF(
Table1[[#This Row],[Budget_COGS]]=0,
"",
IF(
Table1[[#This Row],[Budget_COGS]]&gt;0,
(Table1[[#This Row],[Budget_COGS]]-Table1[[#This Row],[COGS]]) / Table1[[#This Row],[Budget_COGS]],
(Table1[[#This Row],[Budget_COGS]]-Table1[[#This Row],[COGS]]) / ABS(Table1[[#This Row],[Budget_COGS]])
)
)</f>
        <v>0.18076923076923077</v>
      </c>
      <c r="S765" s="5" t="str">
        <f>IF(Table1[[#This Row],[COGS _Var]]&gt;=0, "Above Budget", "Below Budget")</f>
        <v>Below Budget</v>
      </c>
      <c r="T765">
        <f>Table1[[#This Row],[Actual_Sales]]-Table1[[#This Row],[COGS]]</f>
        <v>283</v>
      </c>
      <c r="U765">
        <v>320</v>
      </c>
      <c r="V765">
        <f>Table1[[#This Row],[Gross_Margin]]-Table1[[#This Row],[Budget_Margin]]</f>
        <v>-37</v>
      </c>
      <c r="W765" s="5">
        <f>IF(
Table1[[#This Row],[Budget_Margin]]=0,
"",
IF(
Table1[[#This Row],[Budget_Margin]]&gt;0,
(Table1[[#This Row],[Gross_Margin]]-Table1[[#This Row],[Budget_Margin]]) / Table1[[#This Row],[Budget_Margin]],
(Table1[[#This Row],[Gross_Margin]]-Table1[[#This Row],[Budget_Margin]]) / ABS(Table1[[#This Row],[Budget_Margin]])
)
)</f>
        <v>-0.11562500000000001</v>
      </c>
      <c r="X765" s="5" t="str">
        <f>IF(Table1[[#This Row],[Margin_Var]]&gt;=0, "Above Budget", "Below Budget")</f>
        <v>Below Budget</v>
      </c>
      <c r="Y765" s="5">
        <f>IFERROR(Table1[[#This Row],[Gross_Margin]]/Table1[[#This Row],[Actual_Sales]],0)</f>
        <v>0.57056451612903225</v>
      </c>
      <c r="Z765" s="5">
        <f>Table1[[#This Row],[Actual_Profit]]/Table1[[#This Row],[Actual_Sales]]</f>
        <v>0.39314516129032256</v>
      </c>
      <c r="AA765">
        <v>88</v>
      </c>
      <c r="AB765" s="5">
        <f>IFERROR(Table1[[#This Row],[Expenses]]/Table1[[#This Row],[Actual_Sales]],0)</f>
        <v>0.17741935483870969</v>
      </c>
      <c r="AC765">
        <v>66</v>
      </c>
      <c r="AD765">
        <v>942</v>
      </c>
      <c r="AE765" s="5">
        <f>IFERROR(Table1[[#This Row],[Inventory]]/Table1[[#This Row],[Actual_Sales]],0)</f>
        <v>1.8991935483870968</v>
      </c>
    </row>
    <row r="766" spans="1:31" x14ac:dyDescent="0.25">
      <c r="A766">
        <v>2383</v>
      </c>
      <c r="B766">
        <v>559</v>
      </c>
      <c r="C766">
        <v>9</v>
      </c>
      <c r="D766" s="2">
        <v>40575</v>
      </c>
      <c r="E766">
        <v>496</v>
      </c>
      <c r="F766">
        <v>400</v>
      </c>
      <c r="G766">
        <f>Table1[[#This Row],[Actual_Sales]]-Table1[[#This Row],[Budget_Sales]]</f>
        <v>96</v>
      </c>
      <c r="H766" s="5">
        <f>IF(
Table1[[#This Row],[Budget_Sales]]=0,
"",
IF(
Table1[[#This Row],[Budget_Sales]]&gt;0,
(Table1[[#This Row],[Actual_Sales]]-Table1[[#This Row],[Budget_Sales]])/Table1[[#This Row],[Budget_Sales]],
(Table1[[#This Row],[Actual_Sales]]-Table1[[#This Row],[Budget_Sales]])/ABS(Table1[[#This Row],[Budget_Sales]])
)
)</f>
        <v>0.24</v>
      </c>
      <c r="I766" s="5" t="str">
        <f>IF(Table1[[#This Row],[Sales_Var]]&gt;=0,"Above Budget","Below Budget")</f>
        <v>Above Budget</v>
      </c>
      <c r="J766">
        <f>Table1[[#This Row],[Actual_Sales]]-(Table1[[#This Row],[COGS]]+Table1[[#This Row],[Expenses]])</f>
        <v>195</v>
      </c>
      <c r="K766">
        <v>160</v>
      </c>
      <c r="L766">
        <f>Table1[[#This Row],[Actual_Profit]]-Table1[[#This Row],[Budget_Profit]]</f>
        <v>35</v>
      </c>
      <c r="M766" s="5">
        <f>IF(
Table1[[#This Row],[Budget_Profit]]=0,
"",
IF(
Table1[[#This Row],[Budget_Profit]]&gt;0,
(Table1[[#This Row],[Actual_Profit]]-Table1[[#This Row],[Budget_Profit]])/Table1[[#This Row],[Budget_Profit]],
(Table1[[#This Row],[Actual_Profit]]-Table1[[#This Row],[Budget_Profit]])/ABS(Table1[[#This Row],[Budget_Profit]])
)
)</f>
        <v>0.21875</v>
      </c>
      <c r="N766" s="5" t="str">
        <f>IF(Table1[[#This Row],[Profit_Var]]&gt;=0, "Above Budget", "Below Budget")</f>
        <v>Above Budget</v>
      </c>
      <c r="O766">
        <v>213</v>
      </c>
      <c r="P766">
        <v>180</v>
      </c>
      <c r="Q766">
        <f>Table1[[#This Row],[COGS]]-Table1[[#This Row],[Budget_COGS]]</f>
        <v>33</v>
      </c>
      <c r="R766" s="5">
        <f>IF(
Table1[[#This Row],[Budget_COGS]]=0,
"",
IF(
Table1[[#This Row],[Budget_COGS]]&gt;0,
(Table1[[#This Row],[Budget_COGS]]-Table1[[#This Row],[COGS]]) / Table1[[#This Row],[Budget_COGS]],
(Table1[[#This Row],[Budget_COGS]]-Table1[[#This Row],[COGS]]) / ABS(Table1[[#This Row],[Budget_COGS]])
)
)</f>
        <v>-0.18333333333333332</v>
      </c>
      <c r="S766" s="5" t="str">
        <f>IF(Table1[[#This Row],[COGS _Var]]&gt;=0, "Above Budget", "Below Budget")</f>
        <v>Above Budget</v>
      </c>
      <c r="T766">
        <f>Table1[[#This Row],[Actual_Sales]]-Table1[[#This Row],[COGS]]</f>
        <v>283</v>
      </c>
      <c r="U766">
        <v>220</v>
      </c>
      <c r="V766">
        <f>Table1[[#This Row],[Gross_Margin]]-Table1[[#This Row],[Budget_Margin]]</f>
        <v>63</v>
      </c>
      <c r="W766" s="5">
        <f>IF(
Table1[[#This Row],[Budget_Margin]]=0,
"",
IF(
Table1[[#This Row],[Budget_Margin]]&gt;0,
(Table1[[#This Row],[Gross_Margin]]-Table1[[#This Row],[Budget_Margin]]) / Table1[[#This Row],[Budget_Margin]],
(Table1[[#This Row],[Gross_Margin]]-Table1[[#This Row],[Budget_Margin]]) / ABS(Table1[[#This Row],[Budget_Margin]])
)
)</f>
        <v>0.28636363636363638</v>
      </c>
      <c r="X766" s="5" t="str">
        <f>IF(Table1[[#This Row],[Margin_Var]]&gt;=0, "Above Budget", "Below Budget")</f>
        <v>Above Budget</v>
      </c>
      <c r="Y766" s="5">
        <f>IFERROR(Table1[[#This Row],[Gross_Margin]]/Table1[[#This Row],[Actual_Sales]],0)</f>
        <v>0.57056451612903225</v>
      </c>
      <c r="Z766" s="5">
        <f>Table1[[#This Row],[Actual_Profit]]/Table1[[#This Row],[Actual_Sales]]</f>
        <v>0.39314516129032256</v>
      </c>
      <c r="AA766">
        <v>88</v>
      </c>
      <c r="AB766" s="5">
        <f>IFERROR(Table1[[#This Row],[Expenses]]/Table1[[#This Row],[Actual_Sales]],0)</f>
        <v>0.17741935483870969</v>
      </c>
      <c r="AC766">
        <v>66</v>
      </c>
      <c r="AD766">
        <v>942</v>
      </c>
      <c r="AE766" s="5">
        <f>IFERROR(Table1[[#This Row],[Inventory]]/Table1[[#This Row],[Actual_Sales]],0)</f>
        <v>1.8991935483870968</v>
      </c>
    </row>
    <row r="767" spans="1:31" x14ac:dyDescent="0.25">
      <c r="A767">
        <v>983</v>
      </c>
      <c r="B767">
        <v>607</v>
      </c>
      <c r="C767">
        <v>9</v>
      </c>
      <c r="D767" s="2">
        <v>40330</v>
      </c>
      <c r="E767">
        <v>669</v>
      </c>
      <c r="F767">
        <v>520</v>
      </c>
      <c r="G767">
        <f>Table1[[#This Row],[Actual_Sales]]-Table1[[#This Row],[Budget_Sales]]</f>
        <v>149</v>
      </c>
      <c r="H767" s="5">
        <f>IF(
Table1[[#This Row],[Budget_Sales]]=0,
"",
IF(
Table1[[#This Row],[Budget_Sales]]&gt;0,
(Table1[[#This Row],[Actual_Sales]]-Table1[[#This Row],[Budget_Sales]])/Table1[[#This Row],[Budget_Sales]],
(Table1[[#This Row],[Actual_Sales]]-Table1[[#This Row],[Budget_Sales]])/ABS(Table1[[#This Row],[Budget_Sales]])
)
)</f>
        <v>0.28653846153846152</v>
      </c>
      <c r="I767" s="5" t="str">
        <f>IF(Table1[[#This Row],[Sales_Var]]&gt;=0,"Above Budget","Below Budget")</f>
        <v>Above Budget</v>
      </c>
      <c r="J767">
        <f>Table1[[#This Row],[Actual_Sales]]-(Table1[[#This Row],[COGS]]+Table1[[#This Row],[Expenses]])</f>
        <v>263</v>
      </c>
      <c r="K767">
        <v>220</v>
      </c>
      <c r="L767">
        <f>Table1[[#This Row],[Actual_Profit]]-Table1[[#This Row],[Budget_Profit]]</f>
        <v>43</v>
      </c>
      <c r="M767" s="5">
        <f>IF(
Table1[[#This Row],[Budget_Profit]]=0,
"",
IF(
Table1[[#This Row],[Budget_Profit]]&gt;0,
(Table1[[#This Row],[Actual_Profit]]-Table1[[#This Row],[Budget_Profit]])/Table1[[#This Row],[Budget_Profit]],
(Table1[[#This Row],[Actual_Profit]]-Table1[[#This Row],[Budget_Profit]])/ABS(Table1[[#This Row],[Budget_Profit]])
)
)</f>
        <v>0.19545454545454546</v>
      </c>
      <c r="N767" s="5" t="str">
        <f>IF(Table1[[#This Row],[Profit_Var]]&gt;=0, "Above Budget", "Below Budget")</f>
        <v>Above Budget</v>
      </c>
      <c r="O767">
        <v>271</v>
      </c>
      <c r="P767">
        <v>200</v>
      </c>
      <c r="Q767">
        <f>Table1[[#This Row],[COGS]]-Table1[[#This Row],[Budget_COGS]]</f>
        <v>71</v>
      </c>
      <c r="R767" s="5">
        <f>IF(
Table1[[#This Row],[Budget_COGS]]=0,
"",
IF(
Table1[[#This Row],[Budget_COGS]]&gt;0,
(Table1[[#This Row],[Budget_COGS]]-Table1[[#This Row],[COGS]]) / Table1[[#This Row],[Budget_COGS]],
(Table1[[#This Row],[Budget_COGS]]-Table1[[#This Row],[COGS]]) / ABS(Table1[[#This Row],[Budget_COGS]])
)
)</f>
        <v>-0.35499999999999998</v>
      </c>
      <c r="S767" s="5" t="str">
        <f>IF(Table1[[#This Row],[COGS _Var]]&gt;=0, "Above Budget", "Below Budget")</f>
        <v>Above Budget</v>
      </c>
      <c r="T767">
        <f>Table1[[#This Row],[Actual_Sales]]-Table1[[#This Row],[COGS]]</f>
        <v>398</v>
      </c>
      <c r="U767">
        <v>320</v>
      </c>
      <c r="V767">
        <f>Table1[[#This Row],[Gross_Margin]]-Table1[[#This Row],[Budget_Margin]]</f>
        <v>78</v>
      </c>
      <c r="W767" s="5">
        <f>IF(
Table1[[#This Row],[Budget_Margin]]=0,
"",
IF(
Table1[[#This Row],[Budget_Margin]]&gt;0,
(Table1[[#This Row],[Gross_Margin]]-Table1[[#This Row],[Budget_Margin]]) / Table1[[#This Row],[Budget_Margin]],
(Table1[[#This Row],[Gross_Margin]]-Table1[[#This Row],[Budget_Margin]]) / ABS(Table1[[#This Row],[Budget_Margin]])
)
)</f>
        <v>0.24374999999999999</v>
      </c>
      <c r="X767" s="5" t="str">
        <f>IF(Table1[[#This Row],[Margin_Var]]&gt;=0, "Above Budget", "Below Budget")</f>
        <v>Above Budget</v>
      </c>
      <c r="Y767" s="5">
        <f>IFERROR(Table1[[#This Row],[Gross_Margin]]/Table1[[#This Row],[Actual_Sales]],0)</f>
        <v>0.59491778774289983</v>
      </c>
      <c r="Z767" s="5">
        <f>Table1[[#This Row],[Actual_Profit]]/Table1[[#This Row],[Actual_Sales]]</f>
        <v>0.39312406576980569</v>
      </c>
      <c r="AA767">
        <v>135</v>
      </c>
      <c r="AB767" s="5">
        <f>IFERROR(Table1[[#This Row],[Expenses]]/Table1[[#This Row],[Actual_Sales]],0)</f>
        <v>0.20179372197309417</v>
      </c>
      <c r="AC767">
        <v>102</v>
      </c>
      <c r="AD767">
        <v>1727</v>
      </c>
      <c r="AE767" s="5">
        <f>IFERROR(Table1[[#This Row],[Inventory]]/Table1[[#This Row],[Actual_Sales]],0)</f>
        <v>2.5814648729446934</v>
      </c>
    </row>
    <row r="768" spans="1:31" x14ac:dyDescent="0.25">
      <c r="A768">
        <v>2698</v>
      </c>
      <c r="B768">
        <v>361</v>
      </c>
      <c r="C768">
        <v>2</v>
      </c>
      <c r="D768" s="2">
        <v>40634</v>
      </c>
      <c r="E768">
        <v>486</v>
      </c>
      <c r="F768">
        <v>570</v>
      </c>
      <c r="G768">
        <f>Table1[[#This Row],[Actual_Sales]]-Table1[[#This Row],[Budget_Sales]]</f>
        <v>-84</v>
      </c>
      <c r="H768" s="5">
        <f>IF(
Table1[[#This Row],[Budget_Sales]]=0,
"",
IF(
Table1[[#This Row],[Budget_Sales]]&gt;0,
(Table1[[#This Row],[Actual_Sales]]-Table1[[#This Row],[Budget_Sales]])/Table1[[#This Row],[Budget_Sales]],
(Table1[[#This Row],[Actual_Sales]]-Table1[[#This Row],[Budget_Sales]])/ABS(Table1[[#This Row],[Budget_Sales]])
)
)</f>
        <v>-0.14736842105263157</v>
      </c>
      <c r="I768" s="5" t="str">
        <f>IF(Table1[[#This Row],[Sales_Var]]&gt;=0,"Above Budget","Below Budget")</f>
        <v>Below Budget</v>
      </c>
      <c r="J768">
        <f>Table1[[#This Row],[Actual_Sales]]-(Table1[[#This Row],[COGS]]+Table1[[#This Row],[Expenses]])</f>
        <v>191</v>
      </c>
      <c r="K768">
        <v>230</v>
      </c>
      <c r="L768">
        <f>Table1[[#This Row],[Actual_Profit]]-Table1[[#This Row],[Budget_Profit]]</f>
        <v>-39</v>
      </c>
      <c r="M768" s="5">
        <f>IF(
Table1[[#This Row],[Budget_Profit]]=0,
"",
IF(
Table1[[#This Row],[Budget_Profit]]&gt;0,
(Table1[[#This Row],[Actual_Profit]]-Table1[[#This Row],[Budget_Profit]])/Table1[[#This Row],[Budget_Profit]],
(Table1[[#This Row],[Actual_Profit]]-Table1[[#This Row],[Budget_Profit]])/ABS(Table1[[#This Row],[Budget_Profit]])
)
)</f>
        <v>-0.16956521739130434</v>
      </c>
      <c r="N768" s="5" t="str">
        <f>IF(Table1[[#This Row],[Profit_Var]]&gt;=0, "Above Budget", "Below Budget")</f>
        <v>Below Budget</v>
      </c>
      <c r="O768">
        <v>209</v>
      </c>
      <c r="P768">
        <v>260</v>
      </c>
      <c r="Q768">
        <f>Table1[[#This Row],[COGS]]-Table1[[#This Row],[Budget_COGS]]</f>
        <v>-51</v>
      </c>
      <c r="R768" s="5">
        <f>IF(
Table1[[#This Row],[Budget_COGS]]=0,
"",
IF(
Table1[[#This Row],[Budget_COGS]]&gt;0,
(Table1[[#This Row],[Budget_COGS]]-Table1[[#This Row],[COGS]]) / Table1[[#This Row],[Budget_COGS]],
(Table1[[#This Row],[Budget_COGS]]-Table1[[#This Row],[COGS]]) / ABS(Table1[[#This Row],[Budget_COGS]])
)
)</f>
        <v>0.19615384615384615</v>
      </c>
      <c r="S768" s="5" t="str">
        <f>IF(Table1[[#This Row],[COGS _Var]]&gt;=0, "Above Budget", "Below Budget")</f>
        <v>Below Budget</v>
      </c>
      <c r="T768">
        <f>Table1[[#This Row],[Actual_Sales]]-Table1[[#This Row],[COGS]]</f>
        <v>277</v>
      </c>
      <c r="U768">
        <v>310</v>
      </c>
      <c r="V768">
        <f>Table1[[#This Row],[Gross_Margin]]-Table1[[#This Row],[Budget_Margin]]</f>
        <v>-33</v>
      </c>
      <c r="W768" s="5">
        <f>IF(
Table1[[#This Row],[Budget_Margin]]=0,
"",
IF(
Table1[[#This Row],[Budget_Margin]]&gt;0,
(Table1[[#This Row],[Gross_Margin]]-Table1[[#This Row],[Budget_Margin]]) / Table1[[#This Row],[Budget_Margin]],
(Table1[[#This Row],[Gross_Margin]]-Table1[[#This Row],[Budget_Margin]]) / ABS(Table1[[#This Row],[Budget_Margin]])
)
)</f>
        <v>-0.1064516129032258</v>
      </c>
      <c r="X768" s="5" t="str">
        <f>IF(Table1[[#This Row],[Margin_Var]]&gt;=0, "Above Budget", "Below Budget")</f>
        <v>Below Budget</v>
      </c>
      <c r="Y768" s="5">
        <f>IFERROR(Table1[[#This Row],[Gross_Margin]]/Table1[[#This Row],[Actual_Sales]],0)</f>
        <v>0.56995884773662553</v>
      </c>
      <c r="Z768" s="5">
        <f>Table1[[#This Row],[Actual_Profit]]/Table1[[#This Row],[Actual_Sales]]</f>
        <v>0.39300411522633744</v>
      </c>
      <c r="AA768">
        <v>86</v>
      </c>
      <c r="AB768" s="5">
        <f>IFERROR(Table1[[#This Row],[Expenses]]/Table1[[#This Row],[Actual_Sales]],0)</f>
        <v>0.17695473251028807</v>
      </c>
      <c r="AC768">
        <v>64</v>
      </c>
      <c r="AD768">
        <v>969</v>
      </c>
      <c r="AE768" s="5">
        <f>IFERROR(Table1[[#This Row],[Inventory]]/Table1[[#This Row],[Actual_Sales]],0)</f>
        <v>1.9938271604938271</v>
      </c>
    </row>
    <row r="769" spans="1:31" x14ac:dyDescent="0.25">
      <c r="A769">
        <v>2166</v>
      </c>
      <c r="B769">
        <v>405</v>
      </c>
      <c r="C769">
        <v>4</v>
      </c>
      <c r="D769" s="2">
        <v>40544</v>
      </c>
      <c r="E769">
        <v>224</v>
      </c>
      <c r="F769">
        <v>170</v>
      </c>
      <c r="G769">
        <f>Table1[[#This Row],[Actual_Sales]]-Table1[[#This Row],[Budget_Sales]]</f>
        <v>54</v>
      </c>
      <c r="H769" s="5">
        <f>IF(
Table1[[#This Row],[Budget_Sales]]=0,
"",
IF(
Table1[[#This Row],[Budget_Sales]]&gt;0,
(Table1[[#This Row],[Actual_Sales]]-Table1[[#This Row],[Budget_Sales]])/Table1[[#This Row],[Budget_Sales]],
(Table1[[#This Row],[Actual_Sales]]-Table1[[#This Row],[Budget_Sales]])/ABS(Table1[[#This Row],[Budget_Sales]])
)
)</f>
        <v>0.31764705882352939</v>
      </c>
      <c r="I769" s="5" t="str">
        <f>IF(Table1[[#This Row],[Sales_Var]]&gt;=0,"Above Budget","Below Budget")</f>
        <v>Above Budget</v>
      </c>
      <c r="J769">
        <f>Table1[[#This Row],[Actual_Sales]]-(Table1[[#This Row],[COGS]]+Table1[[#This Row],[Expenses]])</f>
        <v>88</v>
      </c>
      <c r="K769">
        <v>70</v>
      </c>
      <c r="L769">
        <f>Table1[[#This Row],[Actual_Profit]]-Table1[[#This Row],[Budget_Profit]]</f>
        <v>18</v>
      </c>
      <c r="M769" s="5">
        <f>IF(
Table1[[#This Row],[Budget_Profit]]=0,
"",
IF(
Table1[[#This Row],[Budget_Profit]]&gt;0,
(Table1[[#This Row],[Actual_Profit]]-Table1[[#This Row],[Budget_Profit]])/Table1[[#This Row],[Budget_Profit]],
(Table1[[#This Row],[Actual_Profit]]-Table1[[#This Row],[Budget_Profit]])/ABS(Table1[[#This Row],[Budget_Profit]])
)
)</f>
        <v>0.25714285714285712</v>
      </c>
      <c r="N769" s="5" t="str">
        <f>IF(Table1[[#This Row],[Profit_Var]]&gt;=0, "Above Budget", "Below Budget")</f>
        <v>Above Budget</v>
      </c>
      <c r="O769">
        <v>84</v>
      </c>
      <c r="P769">
        <v>70</v>
      </c>
      <c r="Q769">
        <f>Table1[[#This Row],[COGS]]-Table1[[#This Row],[Budget_COGS]]</f>
        <v>14</v>
      </c>
      <c r="R769" s="5">
        <f>IF(
Table1[[#This Row],[Budget_COGS]]=0,
"",
IF(
Table1[[#This Row],[Budget_COGS]]&gt;0,
(Table1[[#This Row],[Budget_COGS]]-Table1[[#This Row],[COGS]]) / Table1[[#This Row],[Budget_COGS]],
(Table1[[#This Row],[Budget_COGS]]-Table1[[#This Row],[COGS]]) / ABS(Table1[[#This Row],[Budget_COGS]])
)
)</f>
        <v>-0.2</v>
      </c>
      <c r="S769" s="5" t="str">
        <f>IF(Table1[[#This Row],[COGS _Var]]&gt;=0, "Above Budget", "Below Budget")</f>
        <v>Above Budget</v>
      </c>
      <c r="T769">
        <f>Table1[[#This Row],[Actual_Sales]]-Table1[[#This Row],[COGS]]</f>
        <v>140</v>
      </c>
      <c r="U769">
        <v>100</v>
      </c>
      <c r="V769">
        <f>Table1[[#This Row],[Gross_Margin]]-Table1[[#This Row],[Budget_Margin]]</f>
        <v>40</v>
      </c>
      <c r="W769" s="5">
        <f>IF(
Table1[[#This Row],[Budget_Margin]]=0,
"",
IF(
Table1[[#This Row],[Budget_Margin]]&gt;0,
(Table1[[#This Row],[Gross_Margin]]-Table1[[#This Row],[Budget_Margin]]) / Table1[[#This Row],[Budget_Margin]],
(Table1[[#This Row],[Gross_Margin]]-Table1[[#This Row],[Budget_Margin]]) / ABS(Table1[[#This Row],[Budget_Margin]])
)
)</f>
        <v>0.4</v>
      </c>
      <c r="X769" s="5" t="str">
        <f>IF(Table1[[#This Row],[Margin_Var]]&gt;=0, "Above Budget", "Below Budget")</f>
        <v>Above Budget</v>
      </c>
      <c r="Y769" s="5">
        <f>IFERROR(Table1[[#This Row],[Gross_Margin]]/Table1[[#This Row],[Actual_Sales]],0)</f>
        <v>0.625</v>
      </c>
      <c r="Z769" s="5">
        <f>Table1[[#This Row],[Actual_Profit]]/Table1[[#This Row],[Actual_Sales]]</f>
        <v>0.39285714285714285</v>
      </c>
      <c r="AA769">
        <v>52</v>
      </c>
      <c r="AB769" s="5">
        <f>IFERROR(Table1[[#This Row],[Expenses]]/Table1[[#This Row],[Actual_Sales]],0)</f>
        <v>0.23214285714285715</v>
      </c>
      <c r="AC769">
        <v>26</v>
      </c>
      <c r="AD769">
        <v>500</v>
      </c>
      <c r="AE769" s="5">
        <f>IFERROR(Table1[[#This Row],[Inventory]]/Table1[[#This Row],[Actual_Sales]],0)</f>
        <v>2.2321428571428572</v>
      </c>
    </row>
    <row r="770" spans="1:31" x14ac:dyDescent="0.25">
      <c r="A770">
        <v>3768</v>
      </c>
      <c r="B770">
        <v>435</v>
      </c>
      <c r="C770">
        <v>4</v>
      </c>
      <c r="D770" s="2">
        <v>40817</v>
      </c>
      <c r="E770">
        <v>84</v>
      </c>
      <c r="F770">
        <v>60</v>
      </c>
      <c r="G770">
        <f>Table1[[#This Row],[Actual_Sales]]-Table1[[#This Row],[Budget_Sales]]</f>
        <v>24</v>
      </c>
      <c r="H770" s="5">
        <f>IF(
Table1[[#This Row],[Budget_Sales]]=0,
"",
IF(
Table1[[#This Row],[Budget_Sales]]&gt;0,
(Table1[[#This Row],[Actual_Sales]]-Table1[[#This Row],[Budget_Sales]])/Table1[[#This Row],[Budget_Sales]],
(Table1[[#This Row],[Actual_Sales]]-Table1[[#This Row],[Budget_Sales]])/ABS(Table1[[#This Row],[Budget_Sales]])
)
)</f>
        <v>0.4</v>
      </c>
      <c r="I770" s="5" t="str">
        <f>IF(Table1[[#This Row],[Sales_Var]]&gt;=0,"Above Budget","Below Budget")</f>
        <v>Above Budget</v>
      </c>
      <c r="J770">
        <f>Table1[[#This Row],[Actual_Sales]]-(Table1[[#This Row],[COGS]]+Table1[[#This Row],[Expenses]])</f>
        <v>33</v>
      </c>
      <c r="K770">
        <v>40</v>
      </c>
      <c r="L770">
        <f>Table1[[#This Row],[Actual_Profit]]-Table1[[#This Row],[Budget_Profit]]</f>
        <v>-7</v>
      </c>
      <c r="M770" s="5">
        <f>IF(
Table1[[#This Row],[Budget_Profit]]=0,
"",
IF(
Table1[[#This Row],[Budget_Profit]]&gt;0,
(Table1[[#This Row],[Actual_Profit]]-Table1[[#This Row],[Budget_Profit]])/Table1[[#This Row],[Budget_Profit]],
(Table1[[#This Row],[Actual_Profit]]-Table1[[#This Row],[Budget_Profit]])/ABS(Table1[[#This Row],[Budget_Profit]])
)
)</f>
        <v>-0.17499999999999999</v>
      </c>
      <c r="N770" s="5" t="str">
        <f>IF(Table1[[#This Row],[Profit_Var]]&gt;=0, "Above Budget", "Below Budget")</f>
        <v>Below Budget</v>
      </c>
      <c r="O770">
        <v>32</v>
      </c>
      <c r="P770">
        <v>20</v>
      </c>
      <c r="Q770">
        <f>Table1[[#This Row],[COGS]]-Table1[[#This Row],[Budget_COGS]]</f>
        <v>12</v>
      </c>
      <c r="R770" s="5">
        <f>IF(
Table1[[#This Row],[Budget_COGS]]=0,
"",
IF(
Table1[[#This Row],[Budget_COGS]]&gt;0,
(Table1[[#This Row],[Budget_COGS]]-Table1[[#This Row],[COGS]]) / Table1[[#This Row],[Budget_COGS]],
(Table1[[#This Row],[Budget_COGS]]-Table1[[#This Row],[COGS]]) / ABS(Table1[[#This Row],[Budget_COGS]])
)
)</f>
        <v>-0.6</v>
      </c>
      <c r="S770" s="5" t="str">
        <f>IF(Table1[[#This Row],[COGS _Var]]&gt;=0, "Above Budget", "Below Budget")</f>
        <v>Above Budget</v>
      </c>
      <c r="T770">
        <f>Table1[[#This Row],[Actual_Sales]]-Table1[[#This Row],[COGS]]</f>
        <v>52</v>
      </c>
      <c r="U770">
        <v>40</v>
      </c>
      <c r="V770">
        <f>Table1[[#This Row],[Gross_Margin]]-Table1[[#This Row],[Budget_Margin]]</f>
        <v>12</v>
      </c>
      <c r="W770" s="5">
        <f>IF(
Table1[[#This Row],[Budget_Margin]]=0,
"",
IF(
Table1[[#This Row],[Budget_Margin]]&gt;0,
(Table1[[#This Row],[Gross_Margin]]-Table1[[#This Row],[Budget_Margin]]) / Table1[[#This Row],[Budget_Margin]],
(Table1[[#This Row],[Gross_Margin]]-Table1[[#This Row],[Budget_Margin]]) / ABS(Table1[[#This Row],[Budget_Margin]])
)
)</f>
        <v>0.3</v>
      </c>
      <c r="X770" s="5" t="str">
        <f>IF(Table1[[#This Row],[Margin_Var]]&gt;=0, "Above Budget", "Below Budget")</f>
        <v>Above Budget</v>
      </c>
      <c r="Y770" s="5">
        <f>IFERROR(Table1[[#This Row],[Gross_Margin]]/Table1[[#This Row],[Actual_Sales]],0)</f>
        <v>0.61904761904761907</v>
      </c>
      <c r="Z770" s="5">
        <f>Table1[[#This Row],[Actual_Profit]]/Table1[[#This Row],[Actual_Sales]]</f>
        <v>0.39285714285714285</v>
      </c>
      <c r="AA770">
        <v>19</v>
      </c>
      <c r="AB770" s="5">
        <f>IFERROR(Table1[[#This Row],[Expenses]]/Table1[[#This Row],[Actual_Sales]],0)</f>
        <v>0.22619047619047619</v>
      </c>
      <c r="AC770">
        <v>8</v>
      </c>
      <c r="AD770">
        <v>833</v>
      </c>
      <c r="AE770" s="5">
        <f>IFERROR(Table1[[#This Row],[Inventory]]/Table1[[#This Row],[Actual_Sales]],0)</f>
        <v>9.9166666666666661</v>
      </c>
    </row>
    <row r="771" spans="1:31" x14ac:dyDescent="0.25">
      <c r="A771">
        <v>3757</v>
      </c>
      <c r="B771">
        <v>417</v>
      </c>
      <c r="C771">
        <v>6</v>
      </c>
      <c r="D771" s="2">
        <v>40817</v>
      </c>
      <c r="E771">
        <v>84</v>
      </c>
      <c r="F771">
        <v>110</v>
      </c>
      <c r="G771">
        <f>Table1[[#This Row],[Actual_Sales]]-Table1[[#This Row],[Budget_Sales]]</f>
        <v>-26</v>
      </c>
      <c r="H771" s="5">
        <f>IF(
Table1[[#This Row],[Budget_Sales]]=0,
"",
IF(
Table1[[#This Row],[Budget_Sales]]&gt;0,
(Table1[[#This Row],[Actual_Sales]]-Table1[[#This Row],[Budget_Sales]])/Table1[[#This Row],[Budget_Sales]],
(Table1[[#This Row],[Actual_Sales]]-Table1[[#This Row],[Budget_Sales]])/ABS(Table1[[#This Row],[Budget_Sales]])
)
)</f>
        <v>-0.23636363636363636</v>
      </c>
      <c r="I771" s="5" t="str">
        <f>IF(Table1[[#This Row],[Sales_Var]]&gt;=0,"Above Budget","Below Budget")</f>
        <v>Below Budget</v>
      </c>
      <c r="J771">
        <f>Table1[[#This Row],[Actual_Sales]]-(Table1[[#This Row],[COGS]]+Table1[[#This Row],[Expenses]])</f>
        <v>33</v>
      </c>
      <c r="K771">
        <v>80</v>
      </c>
      <c r="L771">
        <f>Table1[[#This Row],[Actual_Profit]]-Table1[[#This Row],[Budget_Profit]]</f>
        <v>-47</v>
      </c>
      <c r="M771" s="5">
        <f>IF(
Table1[[#This Row],[Budget_Profit]]=0,
"",
IF(
Table1[[#This Row],[Budget_Profit]]&gt;0,
(Table1[[#This Row],[Actual_Profit]]-Table1[[#This Row],[Budget_Profit]])/Table1[[#This Row],[Budget_Profit]],
(Table1[[#This Row],[Actual_Profit]]-Table1[[#This Row],[Budget_Profit]])/ABS(Table1[[#This Row],[Budget_Profit]])
)
)</f>
        <v>-0.58750000000000002</v>
      </c>
      <c r="N771" s="5" t="str">
        <f>IF(Table1[[#This Row],[Profit_Var]]&gt;=0, "Above Budget", "Below Budget")</f>
        <v>Below Budget</v>
      </c>
      <c r="O771">
        <v>32</v>
      </c>
      <c r="P771">
        <v>30</v>
      </c>
      <c r="Q771">
        <f>Table1[[#This Row],[COGS]]-Table1[[#This Row],[Budget_COGS]]</f>
        <v>2</v>
      </c>
      <c r="R771" s="5">
        <f>IF(
Table1[[#This Row],[Budget_COGS]]=0,
"",
IF(
Table1[[#This Row],[Budget_COGS]]&gt;0,
(Table1[[#This Row],[Budget_COGS]]-Table1[[#This Row],[COGS]]) / Table1[[#This Row],[Budget_COGS]],
(Table1[[#This Row],[Budget_COGS]]-Table1[[#This Row],[COGS]]) / ABS(Table1[[#This Row],[Budget_COGS]])
)
)</f>
        <v>-6.6666666666666666E-2</v>
      </c>
      <c r="S771" s="5" t="str">
        <f>IF(Table1[[#This Row],[COGS _Var]]&gt;=0, "Above Budget", "Below Budget")</f>
        <v>Above Budget</v>
      </c>
      <c r="T771">
        <f>Table1[[#This Row],[Actual_Sales]]-Table1[[#This Row],[COGS]]</f>
        <v>52</v>
      </c>
      <c r="U771">
        <v>80</v>
      </c>
      <c r="V771">
        <f>Table1[[#This Row],[Gross_Margin]]-Table1[[#This Row],[Budget_Margin]]</f>
        <v>-28</v>
      </c>
      <c r="W771" s="5">
        <f>IF(
Table1[[#This Row],[Budget_Margin]]=0,
"",
IF(
Table1[[#This Row],[Budget_Margin]]&gt;0,
(Table1[[#This Row],[Gross_Margin]]-Table1[[#This Row],[Budget_Margin]]) / Table1[[#This Row],[Budget_Margin]],
(Table1[[#This Row],[Gross_Margin]]-Table1[[#This Row],[Budget_Margin]]) / ABS(Table1[[#This Row],[Budget_Margin]])
)
)</f>
        <v>-0.35</v>
      </c>
      <c r="X771" s="5" t="str">
        <f>IF(Table1[[#This Row],[Margin_Var]]&gt;=0, "Above Budget", "Below Budget")</f>
        <v>Below Budget</v>
      </c>
      <c r="Y771" s="5">
        <f>IFERROR(Table1[[#This Row],[Gross_Margin]]/Table1[[#This Row],[Actual_Sales]],0)</f>
        <v>0.61904761904761907</v>
      </c>
      <c r="Z771" s="5">
        <f>Table1[[#This Row],[Actual_Profit]]/Table1[[#This Row],[Actual_Sales]]</f>
        <v>0.39285714285714285</v>
      </c>
      <c r="AA771">
        <v>19</v>
      </c>
      <c r="AB771" s="5">
        <f>IFERROR(Table1[[#This Row],[Expenses]]/Table1[[#This Row],[Actual_Sales]],0)</f>
        <v>0.22619047619047619</v>
      </c>
      <c r="AC771">
        <v>8</v>
      </c>
      <c r="AD771">
        <v>833</v>
      </c>
      <c r="AE771" s="5">
        <f>IFERROR(Table1[[#This Row],[Inventory]]/Table1[[#This Row],[Actual_Sales]],0)</f>
        <v>9.9166666666666661</v>
      </c>
    </row>
    <row r="772" spans="1:31" x14ac:dyDescent="0.25">
      <c r="A772">
        <v>2555</v>
      </c>
      <c r="B772">
        <v>513</v>
      </c>
      <c r="C772">
        <v>9</v>
      </c>
      <c r="D772" s="2">
        <v>40603</v>
      </c>
      <c r="E772">
        <v>84</v>
      </c>
      <c r="F772">
        <v>60</v>
      </c>
      <c r="G772">
        <f>Table1[[#This Row],[Actual_Sales]]-Table1[[#This Row],[Budget_Sales]]</f>
        <v>24</v>
      </c>
      <c r="H772" s="5">
        <f>IF(
Table1[[#This Row],[Budget_Sales]]=0,
"",
IF(
Table1[[#This Row],[Budget_Sales]]&gt;0,
(Table1[[#This Row],[Actual_Sales]]-Table1[[#This Row],[Budget_Sales]])/Table1[[#This Row],[Budget_Sales]],
(Table1[[#This Row],[Actual_Sales]]-Table1[[#This Row],[Budget_Sales]])/ABS(Table1[[#This Row],[Budget_Sales]])
)
)</f>
        <v>0.4</v>
      </c>
      <c r="I772" s="5" t="str">
        <f>IF(Table1[[#This Row],[Sales_Var]]&gt;=0,"Above Budget","Below Budget")</f>
        <v>Above Budget</v>
      </c>
      <c r="J772">
        <f>Table1[[#This Row],[Actual_Sales]]-(Table1[[#This Row],[COGS]]+Table1[[#This Row],[Expenses]])</f>
        <v>33</v>
      </c>
      <c r="K772">
        <v>40</v>
      </c>
      <c r="L772">
        <f>Table1[[#This Row],[Actual_Profit]]-Table1[[#This Row],[Budget_Profit]]</f>
        <v>-7</v>
      </c>
      <c r="M772" s="5">
        <f>IF(
Table1[[#This Row],[Budget_Profit]]=0,
"",
IF(
Table1[[#This Row],[Budget_Profit]]&gt;0,
(Table1[[#This Row],[Actual_Profit]]-Table1[[#This Row],[Budget_Profit]])/Table1[[#This Row],[Budget_Profit]],
(Table1[[#This Row],[Actual_Profit]]-Table1[[#This Row],[Budget_Profit]])/ABS(Table1[[#This Row],[Budget_Profit]])
)
)</f>
        <v>-0.17499999999999999</v>
      </c>
      <c r="N772" s="5" t="str">
        <f>IF(Table1[[#This Row],[Profit_Var]]&gt;=0, "Above Budget", "Below Budget")</f>
        <v>Below Budget</v>
      </c>
      <c r="O772">
        <v>32</v>
      </c>
      <c r="P772">
        <v>20</v>
      </c>
      <c r="Q772">
        <f>Table1[[#This Row],[COGS]]-Table1[[#This Row],[Budget_COGS]]</f>
        <v>12</v>
      </c>
      <c r="R772" s="5">
        <f>IF(
Table1[[#This Row],[Budget_COGS]]=0,
"",
IF(
Table1[[#This Row],[Budget_COGS]]&gt;0,
(Table1[[#This Row],[Budget_COGS]]-Table1[[#This Row],[COGS]]) / Table1[[#This Row],[Budget_COGS]],
(Table1[[#This Row],[Budget_COGS]]-Table1[[#This Row],[COGS]]) / ABS(Table1[[#This Row],[Budget_COGS]])
)
)</f>
        <v>-0.6</v>
      </c>
      <c r="S772" s="5" t="str">
        <f>IF(Table1[[#This Row],[COGS _Var]]&gt;=0, "Above Budget", "Below Budget")</f>
        <v>Above Budget</v>
      </c>
      <c r="T772">
        <f>Table1[[#This Row],[Actual_Sales]]-Table1[[#This Row],[COGS]]</f>
        <v>52</v>
      </c>
      <c r="U772">
        <v>40</v>
      </c>
      <c r="V772">
        <f>Table1[[#This Row],[Gross_Margin]]-Table1[[#This Row],[Budget_Margin]]</f>
        <v>12</v>
      </c>
      <c r="W772" s="5">
        <f>IF(
Table1[[#This Row],[Budget_Margin]]=0,
"",
IF(
Table1[[#This Row],[Budget_Margin]]&gt;0,
(Table1[[#This Row],[Gross_Margin]]-Table1[[#This Row],[Budget_Margin]]) / Table1[[#This Row],[Budget_Margin]],
(Table1[[#This Row],[Gross_Margin]]-Table1[[#This Row],[Budget_Margin]]) / ABS(Table1[[#This Row],[Budget_Margin]])
)
)</f>
        <v>0.3</v>
      </c>
      <c r="X772" s="5" t="str">
        <f>IF(Table1[[#This Row],[Margin_Var]]&gt;=0, "Above Budget", "Below Budget")</f>
        <v>Above Budget</v>
      </c>
      <c r="Y772" s="5">
        <f>IFERROR(Table1[[#This Row],[Gross_Margin]]/Table1[[#This Row],[Actual_Sales]],0)</f>
        <v>0.61904761904761907</v>
      </c>
      <c r="Z772" s="5">
        <f>Table1[[#This Row],[Actual_Profit]]/Table1[[#This Row],[Actual_Sales]]</f>
        <v>0.39285714285714285</v>
      </c>
      <c r="AA772">
        <v>19</v>
      </c>
      <c r="AB772" s="5">
        <f>IFERROR(Table1[[#This Row],[Expenses]]/Table1[[#This Row],[Actual_Sales]],0)</f>
        <v>0.22619047619047619</v>
      </c>
      <c r="AC772">
        <v>8</v>
      </c>
      <c r="AD772">
        <v>813</v>
      </c>
      <c r="AE772" s="5">
        <f>IFERROR(Table1[[#This Row],[Inventory]]/Table1[[#This Row],[Actual_Sales]],0)</f>
        <v>9.6785714285714288</v>
      </c>
    </row>
    <row r="773" spans="1:31" x14ac:dyDescent="0.25">
      <c r="A773">
        <v>2522</v>
      </c>
      <c r="B773">
        <v>413</v>
      </c>
      <c r="C773">
        <v>11</v>
      </c>
      <c r="D773" s="2">
        <v>40603</v>
      </c>
      <c r="E773">
        <v>84</v>
      </c>
      <c r="F773">
        <v>80</v>
      </c>
      <c r="G773">
        <f>Table1[[#This Row],[Actual_Sales]]-Table1[[#This Row],[Budget_Sales]]</f>
        <v>4</v>
      </c>
      <c r="H773" s="5">
        <f>IF(
Table1[[#This Row],[Budget_Sales]]=0,
"",
IF(
Table1[[#This Row],[Budget_Sales]]&gt;0,
(Table1[[#This Row],[Actual_Sales]]-Table1[[#This Row],[Budget_Sales]])/Table1[[#This Row],[Budget_Sales]],
(Table1[[#This Row],[Actual_Sales]]-Table1[[#This Row],[Budget_Sales]])/ABS(Table1[[#This Row],[Budget_Sales]])
)
)</f>
        <v>0.05</v>
      </c>
      <c r="I773" s="5" t="str">
        <f>IF(Table1[[#This Row],[Sales_Var]]&gt;=0,"Above Budget","Below Budget")</f>
        <v>Above Budget</v>
      </c>
      <c r="J773">
        <f>Table1[[#This Row],[Actual_Sales]]-(Table1[[#This Row],[COGS]]+Table1[[#This Row],[Expenses]])</f>
        <v>33</v>
      </c>
      <c r="K773">
        <v>40</v>
      </c>
      <c r="L773">
        <f>Table1[[#This Row],[Actual_Profit]]-Table1[[#This Row],[Budget_Profit]]</f>
        <v>-7</v>
      </c>
      <c r="M773" s="5">
        <f>IF(
Table1[[#This Row],[Budget_Profit]]=0,
"",
IF(
Table1[[#This Row],[Budget_Profit]]&gt;0,
(Table1[[#This Row],[Actual_Profit]]-Table1[[#This Row],[Budget_Profit]])/Table1[[#This Row],[Budget_Profit]],
(Table1[[#This Row],[Actual_Profit]]-Table1[[#This Row],[Budget_Profit]])/ABS(Table1[[#This Row],[Budget_Profit]])
)
)</f>
        <v>-0.17499999999999999</v>
      </c>
      <c r="N773" s="5" t="str">
        <f>IF(Table1[[#This Row],[Profit_Var]]&gt;=0, "Above Budget", "Below Budget")</f>
        <v>Below Budget</v>
      </c>
      <c r="O773">
        <v>32</v>
      </c>
      <c r="P773">
        <v>30</v>
      </c>
      <c r="Q773">
        <f>Table1[[#This Row],[COGS]]-Table1[[#This Row],[Budget_COGS]]</f>
        <v>2</v>
      </c>
      <c r="R773" s="5">
        <f>IF(
Table1[[#This Row],[Budget_COGS]]=0,
"",
IF(
Table1[[#This Row],[Budget_COGS]]&gt;0,
(Table1[[#This Row],[Budget_COGS]]-Table1[[#This Row],[COGS]]) / Table1[[#This Row],[Budget_COGS]],
(Table1[[#This Row],[Budget_COGS]]-Table1[[#This Row],[COGS]]) / ABS(Table1[[#This Row],[Budget_COGS]])
)
)</f>
        <v>-6.6666666666666666E-2</v>
      </c>
      <c r="S773" s="5" t="str">
        <f>IF(Table1[[#This Row],[COGS _Var]]&gt;=0, "Above Budget", "Below Budget")</f>
        <v>Above Budget</v>
      </c>
      <c r="T773">
        <f>Table1[[#This Row],[Actual_Sales]]-Table1[[#This Row],[COGS]]</f>
        <v>52</v>
      </c>
      <c r="U773">
        <v>50</v>
      </c>
      <c r="V773">
        <f>Table1[[#This Row],[Gross_Margin]]-Table1[[#This Row],[Budget_Margin]]</f>
        <v>2</v>
      </c>
      <c r="W773" s="5">
        <f>IF(
Table1[[#This Row],[Budget_Margin]]=0,
"",
IF(
Table1[[#This Row],[Budget_Margin]]&gt;0,
(Table1[[#This Row],[Gross_Margin]]-Table1[[#This Row],[Budget_Margin]]) / Table1[[#This Row],[Budget_Margin]],
(Table1[[#This Row],[Gross_Margin]]-Table1[[#This Row],[Budget_Margin]]) / ABS(Table1[[#This Row],[Budget_Margin]])
)
)</f>
        <v>0.04</v>
      </c>
      <c r="X773" s="5" t="str">
        <f>IF(Table1[[#This Row],[Margin_Var]]&gt;=0, "Above Budget", "Below Budget")</f>
        <v>Above Budget</v>
      </c>
      <c r="Y773" s="5">
        <f>IFERROR(Table1[[#This Row],[Gross_Margin]]/Table1[[#This Row],[Actual_Sales]],0)</f>
        <v>0.61904761904761907</v>
      </c>
      <c r="Z773" s="5">
        <f>Table1[[#This Row],[Actual_Profit]]/Table1[[#This Row],[Actual_Sales]]</f>
        <v>0.39285714285714285</v>
      </c>
      <c r="AA773">
        <v>19</v>
      </c>
      <c r="AB773" s="5">
        <f>IFERROR(Table1[[#This Row],[Expenses]]/Table1[[#This Row],[Actual_Sales]],0)</f>
        <v>0.22619047619047619</v>
      </c>
      <c r="AC773">
        <v>8</v>
      </c>
      <c r="AD773">
        <v>813</v>
      </c>
      <c r="AE773" s="5">
        <f>IFERROR(Table1[[#This Row],[Inventory]]/Table1[[#This Row],[Actual_Sales]],0)</f>
        <v>9.6785714285714288</v>
      </c>
    </row>
    <row r="774" spans="1:31" x14ac:dyDescent="0.25">
      <c r="A774">
        <v>622</v>
      </c>
      <c r="B774">
        <v>573</v>
      </c>
      <c r="C774">
        <v>6</v>
      </c>
      <c r="D774" s="2">
        <v>40269</v>
      </c>
      <c r="E774">
        <v>112</v>
      </c>
      <c r="F774">
        <v>130</v>
      </c>
      <c r="G774">
        <f>Table1[[#This Row],[Actual_Sales]]-Table1[[#This Row],[Budget_Sales]]</f>
        <v>-18</v>
      </c>
      <c r="H774" s="5">
        <f>IF(
Table1[[#This Row],[Budget_Sales]]=0,
"",
IF(
Table1[[#This Row],[Budget_Sales]]&gt;0,
(Table1[[#This Row],[Actual_Sales]]-Table1[[#This Row],[Budget_Sales]])/Table1[[#This Row],[Budget_Sales]],
(Table1[[#This Row],[Actual_Sales]]-Table1[[#This Row],[Budget_Sales]])/ABS(Table1[[#This Row],[Budget_Sales]])
)
)</f>
        <v>-0.13846153846153847</v>
      </c>
      <c r="I774" s="5" t="str">
        <f>IF(Table1[[#This Row],[Sales_Var]]&gt;=0,"Above Budget","Below Budget")</f>
        <v>Below Budget</v>
      </c>
      <c r="J774">
        <f>Table1[[#This Row],[Actual_Sales]]-(Table1[[#This Row],[COGS]]+Table1[[#This Row],[Expenses]])</f>
        <v>44</v>
      </c>
      <c r="K774">
        <v>60</v>
      </c>
      <c r="L774">
        <f>Table1[[#This Row],[Actual_Profit]]-Table1[[#This Row],[Budget_Profit]]</f>
        <v>-16</v>
      </c>
      <c r="M774" s="5">
        <f>IF(
Table1[[#This Row],[Budget_Profit]]=0,
"",
IF(
Table1[[#This Row],[Budget_Profit]]&gt;0,
(Table1[[#This Row],[Actual_Profit]]-Table1[[#This Row],[Budget_Profit]])/Table1[[#This Row],[Budget_Profit]],
(Table1[[#This Row],[Actual_Profit]]-Table1[[#This Row],[Budget_Profit]])/ABS(Table1[[#This Row],[Budget_Profit]])
)
)</f>
        <v>-0.26666666666666666</v>
      </c>
      <c r="N774" s="5" t="str">
        <f>IF(Table1[[#This Row],[Profit_Var]]&gt;=0, "Above Budget", "Below Budget")</f>
        <v>Below Budget</v>
      </c>
      <c r="O774">
        <v>45</v>
      </c>
      <c r="P774">
        <v>50</v>
      </c>
      <c r="Q774">
        <f>Table1[[#This Row],[COGS]]-Table1[[#This Row],[Budget_COGS]]</f>
        <v>-5</v>
      </c>
      <c r="R774" s="5">
        <f>IF(
Table1[[#This Row],[Budget_COGS]]=0,
"",
IF(
Table1[[#This Row],[Budget_COGS]]&gt;0,
(Table1[[#This Row],[Budget_COGS]]-Table1[[#This Row],[COGS]]) / Table1[[#This Row],[Budget_COGS]],
(Table1[[#This Row],[Budget_COGS]]-Table1[[#This Row],[COGS]]) / ABS(Table1[[#This Row],[Budget_COGS]])
)
)</f>
        <v>0.1</v>
      </c>
      <c r="S774" s="5" t="str">
        <f>IF(Table1[[#This Row],[COGS _Var]]&gt;=0, "Above Budget", "Below Budget")</f>
        <v>Below Budget</v>
      </c>
      <c r="T774">
        <f>Table1[[#This Row],[Actual_Sales]]-Table1[[#This Row],[COGS]]</f>
        <v>67</v>
      </c>
      <c r="U774">
        <v>80</v>
      </c>
      <c r="V774">
        <f>Table1[[#This Row],[Gross_Margin]]-Table1[[#This Row],[Budget_Margin]]</f>
        <v>-13</v>
      </c>
      <c r="W774" s="5">
        <f>IF(
Table1[[#This Row],[Budget_Margin]]=0,
"",
IF(
Table1[[#This Row],[Budget_Margin]]&gt;0,
(Table1[[#This Row],[Gross_Margin]]-Table1[[#This Row],[Budget_Margin]]) / Table1[[#This Row],[Budget_Margin]],
(Table1[[#This Row],[Gross_Margin]]-Table1[[#This Row],[Budget_Margin]]) / ABS(Table1[[#This Row],[Budget_Margin]])
)
)</f>
        <v>-0.16250000000000001</v>
      </c>
      <c r="X774" s="5" t="str">
        <f>IF(Table1[[#This Row],[Margin_Var]]&gt;=0, "Above Budget", "Below Budget")</f>
        <v>Below Budget</v>
      </c>
      <c r="Y774" s="5">
        <f>IFERROR(Table1[[#This Row],[Gross_Margin]]/Table1[[#This Row],[Actual_Sales]],0)</f>
        <v>0.5982142857142857</v>
      </c>
      <c r="Z774" s="5">
        <f>Table1[[#This Row],[Actual_Profit]]/Table1[[#This Row],[Actual_Sales]]</f>
        <v>0.39285714285714285</v>
      </c>
      <c r="AA774">
        <v>23</v>
      </c>
      <c r="AB774" s="5">
        <f>IFERROR(Table1[[#This Row],[Expenses]]/Table1[[#This Row],[Actual_Sales]],0)</f>
        <v>0.20535714285714285</v>
      </c>
      <c r="AC774">
        <v>12</v>
      </c>
      <c r="AD774">
        <v>777</v>
      </c>
      <c r="AE774" s="5">
        <f>IFERROR(Table1[[#This Row],[Inventory]]/Table1[[#This Row],[Actual_Sales]],0)</f>
        <v>6.9375</v>
      </c>
    </row>
    <row r="775" spans="1:31" x14ac:dyDescent="0.25">
      <c r="A775">
        <v>3544</v>
      </c>
      <c r="B775">
        <v>203</v>
      </c>
      <c r="C775">
        <v>2</v>
      </c>
      <c r="D775" s="2">
        <v>40787</v>
      </c>
      <c r="E775">
        <v>275</v>
      </c>
      <c r="F775">
        <v>240</v>
      </c>
      <c r="G775">
        <f>Table1[[#This Row],[Actual_Sales]]-Table1[[#This Row],[Budget_Sales]]</f>
        <v>35</v>
      </c>
      <c r="H775" s="5">
        <f>IF(
Table1[[#This Row],[Budget_Sales]]=0,
"",
IF(
Table1[[#This Row],[Budget_Sales]]&gt;0,
(Table1[[#This Row],[Actual_Sales]]-Table1[[#This Row],[Budget_Sales]])/Table1[[#This Row],[Budget_Sales]],
(Table1[[#This Row],[Actual_Sales]]-Table1[[#This Row],[Budget_Sales]])/ABS(Table1[[#This Row],[Budget_Sales]])
)
)</f>
        <v>0.14583333333333334</v>
      </c>
      <c r="I775" s="5" t="str">
        <f>IF(Table1[[#This Row],[Sales_Var]]&gt;=0,"Above Budget","Below Budget")</f>
        <v>Above Budget</v>
      </c>
      <c r="J775">
        <f>Table1[[#This Row],[Actual_Sales]]-(Table1[[#This Row],[COGS]]+Table1[[#This Row],[Expenses]])</f>
        <v>108</v>
      </c>
      <c r="K775">
        <v>110</v>
      </c>
      <c r="L775">
        <f>Table1[[#This Row],[Actual_Profit]]-Table1[[#This Row],[Budget_Profit]]</f>
        <v>-2</v>
      </c>
      <c r="M775" s="5">
        <f>IF(
Table1[[#This Row],[Budget_Profit]]=0,
"",
IF(
Table1[[#This Row],[Budget_Profit]]&gt;0,
(Table1[[#This Row],[Actual_Profit]]-Table1[[#This Row],[Budget_Profit]])/Table1[[#This Row],[Budget_Profit]],
(Table1[[#This Row],[Actual_Profit]]-Table1[[#This Row],[Budget_Profit]])/ABS(Table1[[#This Row],[Budget_Profit]])
)
)</f>
        <v>-1.8181818181818181E-2</v>
      </c>
      <c r="N775" s="5" t="str">
        <f>IF(Table1[[#This Row],[Profit_Var]]&gt;=0, "Above Budget", "Below Budget")</f>
        <v>Below Budget</v>
      </c>
      <c r="O775">
        <v>103</v>
      </c>
      <c r="P775">
        <v>90</v>
      </c>
      <c r="Q775">
        <f>Table1[[#This Row],[COGS]]-Table1[[#This Row],[Budget_COGS]]</f>
        <v>13</v>
      </c>
      <c r="R775" s="5">
        <f>IF(
Table1[[#This Row],[Budget_COGS]]=0,
"",
IF(
Table1[[#This Row],[Budget_COGS]]&gt;0,
(Table1[[#This Row],[Budget_COGS]]-Table1[[#This Row],[COGS]]) / Table1[[#This Row],[Budget_COGS]],
(Table1[[#This Row],[Budget_COGS]]-Table1[[#This Row],[COGS]]) / ABS(Table1[[#This Row],[Budget_COGS]])
)
)</f>
        <v>-0.14444444444444443</v>
      </c>
      <c r="S775" s="5" t="str">
        <f>IF(Table1[[#This Row],[COGS _Var]]&gt;=0, "Above Budget", "Below Budget")</f>
        <v>Above Budget</v>
      </c>
      <c r="T775">
        <f>Table1[[#This Row],[Actual_Sales]]-Table1[[#This Row],[COGS]]</f>
        <v>172</v>
      </c>
      <c r="U775">
        <v>150</v>
      </c>
      <c r="V775">
        <f>Table1[[#This Row],[Gross_Margin]]-Table1[[#This Row],[Budget_Margin]]</f>
        <v>22</v>
      </c>
      <c r="W775" s="5">
        <f>IF(
Table1[[#This Row],[Budget_Margin]]=0,
"",
IF(
Table1[[#This Row],[Budget_Margin]]&gt;0,
(Table1[[#This Row],[Gross_Margin]]-Table1[[#This Row],[Budget_Margin]]) / Table1[[#This Row],[Budget_Margin]],
(Table1[[#This Row],[Gross_Margin]]-Table1[[#This Row],[Budget_Margin]]) / ABS(Table1[[#This Row],[Budget_Margin]])
)
)</f>
        <v>0.14666666666666667</v>
      </c>
      <c r="X775" s="5" t="str">
        <f>IF(Table1[[#This Row],[Margin_Var]]&gt;=0, "Above Budget", "Below Budget")</f>
        <v>Above Budget</v>
      </c>
      <c r="Y775" s="5">
        <f>IFERROR(Table1[[#This Row],[Gross_Margin]]/Table1[[#This Row],[Actual_Sales]],0)</f>
        <v>0.62545454545454549</v>
      </c>
      <c r="Z775" s="5">
        <f>Table1[[#This Row],[Actual_Profit]]/Table1[[#This Row],[Actual_Sales]]</f>
        <v>0.3927272727272727</v>
      </c>
      <c r="AA775">
        <v>64</v>
      </c>
      <c r="AB775" s="5">
        <f>IFERROR(Table1[[#This Row],[Expenses]]/Table1[[#This Row],[Actual_Sales]],0)</f>
        <v>0.23272727272727273</v>
      </c>
      <c r="AC775">
        <v>33</v>
      </c>
      <c r="AD775">
        <v>1130</v>
      </c>
      <c r="AE775" s="5">
        <f>IFERROR(Table1[[#This Row],[Inventory]]/Table1[[#This Row],[Actual_Sales]],0)</f>
        <v>4.1090909090909093</v>
      </c>
    </row>
    <row r="776" spans="1:31" x14ac:dyDescent="0.25">
      <c r="A776">
        <v>3610</v>
      </c>
      <c r="B776">
        <v>509</v>
      </c>
      <c r="C776">
        <v>8</v>
      </c>
      <c r="D776" s="2">
        <v>40787</v>
      </c>
      <c r="E776">
        <v>275</v>
      </c>
      <c r="F776">
        <v>220</v>
      </c>
      <c r="G776">
        <f>Table1[[#This Row],[Actual_Sales]]-Table1[[#This Row],[Budget_Sales]]</f>
        <v>55</v>
      </c>
      <c r="H776" s="5">
        <f>IF(
Table1[[#This Row],[Budget_Sales]]=0,
"",
IF(
Table1[[#This Row],[Budget_Sales]]&gt;0,
(Table1[[#This Row],[Actual_Sales]]-Table1[[#This Row],[Budget_Sales]])/Table1[[#This Row],[Budget_Sales]],
(Table1[[#This Row],[Actual_Sales]]-Table1[[#This Row],[Budget_Sales]])/ABS(Table1[[#This Row],[Budget_Sales]])
)
)</f>
        <v>0.25</v>
      </c>
      <c r="I776" s="5" t="str">
        <f>IF(Table1[[#This Row],[Sales_Var]]&gt;=0,"Above Budget","Below Budget")</f>
        <v>Above Budget</v>
      </c>
      <c r="J776">
        <f>Table1[[#This Row],[Actual_Sales]]-(Table1[[#This Row],[COGS]]+Table1[[#This Row],[Expenses]])</f>
        <v>108</v>
      </c>
      <c r="K776">
        <v>100</v>
      </c>
      <c r="L776">
        <f>Table1[[#This Row],[Actual_Profit]]-Table1[[#This Row],[Budget_Profit]]</f>
        <v>8</v>
      </c>
      <c r="M776" s="5">
        <f>IF(
Table1[[#This Row],[Budget_Profit]]=0,
"",
IF(
Table1[[#This Row],[Budget_Profit]]&gt;0,
(Table1[[#This Row],[Actual_Profit]]-Table1[[#This Row],[Budget_Profit]])/Table1[[#This Row],[Budget_Profit]],
(Table1[[#This Row],[Actual_Profit]]-Table1[[#This Row],[Budget_Profit]])/ABS(Table1[[#This Row],[Budget_Profit]])
)
)</f>
        <v>0.08</v>
      </c>
      <c r="N776" s="5" t="str">
        <f>IF(Table1[[#This Row],[Profit_Var]]&gt;=0, "Above Budget", "Below Budget")</f>
        <v>Above Budget</v>
      </c>
      <c r="O776">
        <v>103</v>
      </c>
      <c r="P776">
        <v>80</v>
      </c>
      <c r="Q776">
        <f>Table1[[#This Row],[COGS]]-Table1[[#This Row],[Budget_COGS]]</f>
        <v>23</v>
      </c>
      <c r="R776" s="5">
        <f>IF(
Table1[[#This Row],[Budget_COGS]]=0,
"",
IF(
Table1[[#This Row],[Budget_COGS]]&gt;0,
(Table1[[#This Row],[Budget_COGS]]-Table1[[#This Row],[COGS]]) / Table1[[#This Row],[Budget_COGS]],
(Table1[[#This Row],[Budget_COGS]]-Table1[[#This Row],[COGS]]) / ABS(Table1[[#This Row],[Budget_COGS]])
)
)</f>
        <v>-0.28749999999999998</v>
      </c>
      <c r="S776" s="5" t="str">
        <f>IF(Table1[[#This Row],[COGS _Var]]&gt;=0, "Above Budget", "Below Budget")</f>
        <v>Above Budget</v>
      </c>
      <c r="T776">
        <f>Table1[[#This Row],[Actual_Sales]]-Table1[[#This Row],[COGS]]</f>
        <v>172</v>
      </c>
      <c r="U776">
        <v>140</v>
      </c>
      <c r="V776">
        <f>Table1[[#This Row],[Gross_Margin]]-Table1[[#This Row],[Budget_Margin]]</f>
        <v>32</v>
      </c>
      <c r="W776" s="5">
        <f>IF(
Table1[[#This Row],[Budget_Margin]]=0,
"",
IF(
Table1[[#This Row],[Budget_Margin]]&gt;0,
(Table1[[#This Row],[Gross_Margin]]-Table1[[#This Row],[Budget_Margin]]) / Table1[[#This Row],[Budget_Margin]],
(Table1[[#This Row],[Gross_Margin]]-Table1[[#This Row],[Budget_Margin]]) / ABS(Table1[[#This Row],[Budget_Margin]])
)
)</f>
        <v>0.22857142857142856</v>
      </c>
      <c r="X776" s="5" t="str">
        <f>IF(Table1[[#This Row],[Margin_Var]]&gt;=0, "Above Budget", "Below Budget")</f>
        <v>Above Budget</v>
      </c>
      <c r="Y776" s="5">
        <f>IFERROR(Table1[[#This Row],[Gross_Margin]]/Table1[[#This Row],[Actual_Sales]],0)</f>
        <v>0.62545454545454549</v>
      </c>
      <c r="Z776" s="5">
        <f>Table1[[#This Row],[Actual_Profit]]/Table1[[#This Row],[Actual_Sales]]</f>
        <v>0.3927272727272727</v>
      </c>
      <c r="AA776">
        <v>64</v>
      </c>
      <c r="AB776" s="5">
        <f>IFERROR(Table1[[#This Row],[Expenses]]/Table1[[#This Row],[Actual_Sales]],0)</f>
        <v>0.23272727272727273</v>
      </c>
      <c r="AC776">
        <v>33</v>
      </c>
      <c r="AD776">
        <v>1130</v>
      </c>
      <c r="AE776" s="5">
        <f>IFERROR(Table1[[#This Row],[Inventory]]/Table1[[#This Row],[Actual_Sales]],0)</f>
        <v>4.1090909090909093</v>
      </c>
    </row>
    <row r="777" spans="1:31" x14ac:dyDescent="0.25">
      <c r="A777">
        <v>729</v>
      </c>
      <c r="B777">
        <v>262</v>
      </c>
      <c r="C777">
        <v>9</v>
      </c>
      <c r="D777" s="2">
        <v>40299</v>
      </c>
      <c r="E777">
        <v>130</v>
      </c>
      <c r="F777">
        <v>110</v>
      </c>
      <c r="G777">
        <f>Table1[[#This Row],[Actual_Sales]]-Table1[[#This Row],[Budget_Sales]]</f>
        <v>20</v>
      </c>
      <c r="H777" s="5">
        <f>IF(
Table1[[#This Row],[Budget_Sales]]=0,
"",
IF(
Table1[[#This Row],[Budget_Sales]]&gt;0,
(Table1[[#This Row],[Actual_Sales]]-Table1[[#This Row],[Budget_Sales]])/Table1[[#This Row],[Budget_Sales]],
(Table1[[#This Row],[Actual_Sales]]-Table1[[#This Row],[Budget_Sales]])/ABS(Table1[[#This Row],[Budget_Sales]])
)
)</f>
        <v>0.18181818181818182</v>
      </c>
      <c r="I777" s="5" t="str">
        <f>IF(Table1[[#This Row],[Sales_Var]]&gt;=0,"Above Budget","Below Budget")</f>
        <v>Above Budget</v>
      </c>
      <c r="J777">
        <f>Table1[[#This Row],[Actual_Sales]]-(Table1[[#This Row],[COGS]]+Table1[[#This Row],[Expenses]])</f>
        <v>51</v>
      </c>
      <c r="K777">
        <v>60</v>
      </c>
      <c r="L777">
        <f>Table1[[#This Row],[Actual_Profit]]-Table1[[#This Row],[Budget_Profit]]</f>
        <v>-9</v>
      </c>
      <c r="M777" s="5">
        <f>IF(
Table1[[#This Row],[Budget_Profit]]=0,
"",
IF(
Table1[[#This Row],[Budget_Profit]]&gt;0,
(Table1[[#This Row],[Actual_Profit]]-Table1[[#This Row],[Budget_Profit]])/Table1[[#This Row],[Budget_Profit]],
(Table1[[#This Row],[Actual_Profit]]-Table1[[#This Row],[Budget_Profit]])/ABS(Table1[[#This Row],[Budget_Profit]])
)
)</f>
        <v>-0.15</v>
      </c>
      <c r="N777" s="5" t="str">
        <f>IF(Table1[[#This Row],[Profit_Var]]&gt;=0, "Above Budget", "Below Budget")</f>
        <v>Below Budget</v>
      </c>
      <c r="O777">
        <v>53</v>
      </c>
      <c r="P777">
        <v>40</v>
      </c>
      <c r="Q777">
        <f>Table1[[#This Row],[COGS]]-Table1[[#This Row],[Budget_COGS]]</f>
        <v>13</v>
      </c>
      <c r="R777" s="5">
        <f>IF(
Table1[[#This Row],[Budget_COGS]]=0,
"",
IF(
Table1[[#This Row],[Budget_COGS]]&gt;0,
(Table1[[#This Row],[Budget_COGS]]-Table1[[#This Row],[COGS]]) / Table1[[#This Row],[Budget_COGS]],
(Table1[[#This Row],[Budget_COGS]]-Table1[[#This Row],[COGS]]) / ABS(Table1[[#This Row],[Budget_COGS]])
)
)</f>
        <v>-0.32500000000000001</v>
      </c>
      <c r="S777" s="5" t="str">
        <f>IF(Table1[[#This Row],[COGS _Var]]&gt;=0, "Above Budget", "Below Budget")</f>
        <v>Above Budget</v>
      </c>
      <c r="T777">
        <f>Table1[[#This Row],[Actual_Sales]]-Table1[[#This Row],[COGS]]</f>
        <v>77</v>
      </c>
      <c r="U777">
        <v>70</v>
      </c>
      <c r="V777">
        <f>Table1[[#This Row],[Gross_Margin]]-Table1[[#This Row],[Budget_Margin]]</f>
        <v>7</v>
      </c>
      <c r="W777" s="5">
        <f>IF(
Table1[[#This Row],[Budget_Margin]]=0,
"",
IF(
Table1[[#This Row],[Budget_Margin]]&gt;0,
(Table1[[#This Row],[Gross_Margin]]-Table1[[#This Row],[Budget_Margin]]) / Table1[[#This Row],[Budget_Margin]],
(Table1[[#This Row],[Gross_Margin]]-Table1[[#This Row],[Budget_Margin]]) / ABS(Table1[[#This Row],[Budget_Margin]])
)
)</f>
        <v>0.1</v>
      </c>
      <c r="X777" s="5" t="str">
        <f>IF(Table1[[#This Row],[Margin_Var]]&gt;=0, "Above Budget", "Below Budget")</f>
        <v>Above Budget</v>
      </c>
      <c r="Y777" s="5">
        <f>IFERROR(Table1[[#This Row],[Gross_Margin]]/Table1[[#This Row],[Actual_Sales]],0)</f>
        <v>0.59230769230769231</v>
      </c>
      <c r="Z777" s="5">
        <f>Table1[[#This Row],[Actual_Profit]]/Table1[[#This Row],[Actual_Sales]]</f>
        <v>0.3923076923076923</v>
      </c>
      <c r="AA777">
        <v>26</v>
      </c>
      <c r="AB777" s="5">
        <f>IFERROR(Table1[[#This Row],[Expenses]]/Table1[[#This Row],[Actual_Sales]],0)</f>
        <v>0.2</v>
      </c>
      <c r="AC777">
        <v>14</v>
      </c>
      <c r="AD777">
        <v>803</v>
      </c>
      <c r="AE777" s="5">
        <f>IFERROR(Table1[[#This Row],[Inventory]]/Table1[[#This Row],[Actual_Sales]],0)</f>
        <v>6.1769230769230772</v>
      </c>
    </row>
    <row r="778" spans="1:31" x14ac:dyDescent="0.25">
      <c r="A778">
        <v>3571</v>
      </c>
      <c r="B778">
        <v>321</v>
      </c>
      <c r="C778">
        <v>3</v>
      </c>
      <c r="D778" s="2">
        <v>40787</v>
      </c>
      <c r="E778">
        <v>245</v>
      </c>
      <c r="F778">
        <v>210</v>
      </c>
      <c r="G778">
        <f>Table1[[#This Row],[Actual_Sales]]-Table1[[#This Row],[Budget_Sales]]</f>
        <v>35</v>
      </c>
      <c r="H778" s="5">
        <f>IF(
Table1[[#This Row],[Budget_Sales]]=0,
"",
IF(
Table1[[#This Row],[Budget_Sales]]&gt;0,
(Table1[[#This Row],[Actual_Sales]]-Table1[[#This Row],[Budget_Sales]])/Table1[[#This Row],[Budget_Sales]],
(Table1[[#This Row],[Actual_Sales]]-Table1[[#This Row],[Budget_Sales]])/ABS(Table1[[#This Row],[Budget_Sales]])
)
)</f>
        <v>0.16666666666666666</v>
      </c>
      <c r="I778" s="5" t="str">
        <f>IF(Table1[[#This Row],[Sales_Var]]&gt;=0,"Above Budget","Below Budget")</f>
        <v>Above Budget</v>
      </c>
      <c r="J778">
        <f>Table1[[#This Row],[Actual_Sales]]-(Table1[[#This Row],[COGS]]+Table1[[#This Row],[Expenses]])</f>
        <v>96</v>
      </c>
      <c r="K778">
        <v>80</v>
      </c>
      <c r="L778">
        <f>Table1[[#This Row],[Actual_Profit]]-Table1[[#This Row],[Budget_Profit]]</f>
        <v>16</v>
      </c>
      <c r="M778" s="5">
        <f>IF(
Table1[[#This Row],[Budget_Profit]]=0,
"",
IF(
Table1[[#This Row],[Budget_Profit]]&gt;0,
(Table1[[#This Row],[Actual_Profit]]-Table1[[#This Row],[Budget_Profit]])/Table1[[#This Row],[Budget_Profit]],
(Table1[[#This Row],[Actual_Profit]]-Table1[[#This Row],[Budget_Profit]])/ABS(Table1[[#This Row],[Budget_Profit]])
)
)</f>
        <v>0.2</v>
      </c>
      <c r="N778" s="5" t="str">
        <f>IF(Table1[[#This Row],[Profit_Var]]&gt;=0, "Above Budget", "Below Budget")</f>
        <v>Above Budget</v>
      </c>
      <c r="O778">
        <v>96</v>
      </c>
      <c r="P778">
        <v>90</v>
      </c>
      <c r="Q778">
        <f>Table1[[#This Row],[COGS]]-Table1[[#This Row],[Budget_COGS]]</f>
        <v>6</v>
      </c>
      <c r="R778" s="5">
        <f>IF(
Table1[[#This Row],[Budget_COGS]]=0,
"",
IF(
Table1[[#This Row],[Budget_COGS]]&gt;0,
(Table1[[#This Row],[Budget_COGS]]-Table1[[#This Row],[COGS]]) / Table1[[#This Row],[Budget_COGS]],
(Table1[[#This Row],[Budget_COGS]]-Table1[[#This Row],[COGS]]) / ABS(Table1[[#This Row],[Budget_COGS]])
)
)</f>
        <v>-6.6666666666666666E-2</v>
      </c>
      <c r="S778" s="5" t="str">
        <f>IF(Table1[[#This Row],[COGS _Var]]&gt;=0, "Above Budget", "Below Budget")</f>
        <v>Above Budget</v>
      </c>
      <c r="T778">
        <f>Table1[[#This Row],[Actual_Sales]]-Table1[[#This Row],[COGS]]</f>
        <v>149</v>
      </c>
      <c r="U778">
        <v>120</v>
      </c>
      <c r="V778">
        <f>Table1[[#This Row],[Gross_Margin]]-Table1[[#This Row],[Budget_Margin]]</f>
        <v>29</v>
      </c>
      <c r="W778" s="5">
        <f>IF(
Table1[[#This Row],[Budget_Margin]]=0,
"",
IF(
Table1[[#This Row],[Budget_Margin]]&gt;0,
(Table1[[#This Row],[Gross_Margin]]-Table1[[#This Row],[Budget_Margin]]) / Table1[[#This Row],[Budget_Margin]],
(Table1[[#This Row],[Gross_Margin]]-Table1[[#This Row],[Budget_Margin]]) / ABS(Table1[[#This Row],[Budget_Margin]])
)
)</f>
        <v>0.24166666666666667</v>
      </c>
      <c r="X778" s="5" t="str">
        <f>IF(Table1[[#This Row],[Margin_Var]]&gt;=0, "Above Budget", "Below Budget")</f>
        <v>Above Budget</v>
      </c>
      <c r="Y778" s="5">
        <f>IFERROR(Table1[[#This Row],[Gross_Margin]]/Table1[[#This Row],[Actual_Sales]],0)</f>
        <v>0.60816326530612241</v>
      </c>
      <c r="Z778" s="5">
        <f>Table1[[#This Row],[Actual_Profit]]/Table1[[#This Row],[Actual_Sales]]</f>
        <v>0.39183673469387753</v>
      </c>
      <c r="AA778">
        <v>53</v>
      </c>
      <c r="AB778" s="5">
        <f>IFERROR(Table1[[#This Row],[Expenses]]/Table1[[#This Row],[Actual_Sales]],0)</f>
        <v>0.21632653061224491</v>
      </c>
      <c r="AC778">
        <v>29</v>
      </c>
      <c r="AD778">
        <v>666</v>
      </c>
      <c r="AE778" s="5">
        <f>IFERROR(Table1[[#This Row],[Inventory]]/Table1[[#This Row],[Actual_Sales]],0)</f>
        <v>2.7183673469387757</v>
      </c>
    </row>
    <row r="779" spans="1:31" x14ac:dyDescent="0.25">
      <c r="A779">
        <v>3551</v>
      </c>
      <c r="B779">
        <v>234</v>
      </c>
      <c r="C779">
        <v>12</v>
      </c>
      <c r="D779" s="2">
        <v>40787</v>
      </c>
      <c r="E779">
        <v>245</v>
      </c>
      <c r="F779">
        <v>200</v>
      </c>
      <c r="G779">
        <f>Table1[[#This Row],[Actual_Sales]]-Table1[[#This Row],[Budget_Sales]]</f>
        <v>45</v>
      </c>
      <c r="H779" s="5">
        <f>IF(
Table1[[#This Row],[Budget_Sales]]=0,
"",
IF(
Table1[[#This Row],[Budget_Sales]]&gt;0,
(Table1[[#This Row],[Actual_Sales]]-Table1[[#This Row],[Budget_Sales]])/Table1[[#This Row],[Budget_Sales]],
(Table1[[#This Row],[Actual_Sales]]-Table1[[#This Row],[Budget_Sales]])/ABS(Table1[[#This Row],[Budget_Sales]])
)
)</f>
        <v>0.22500000000000001</v>
      </c>
      <c r="I779" s="5" t="str">
        <f>IF(Table1[[#This Row],[Sales_Var]]&gt;=0,"Above Budget","Below Budget")</f>
        <v>Above Budget</v>
      </c>
      <c r="J779">
        <f>Table1[[#This Row],[Actual_Sales]]-(Table1[[#This Row],[COGS]]+Table1[[#This Row],[Expenses]])</f>
        <v>96</v>
      </c>
      <c r="K779">
        <v>80</v>
      </c>
      <c r="L779">
        <f>Table1[[#This Row],[Actual_Profit]]-Table1[[#This Row],[Budget_Profit]]</f>
        <v>16</v>
      </c>
      <c r="M779" s="5">
        <f>IF(
Table1[[#This Row],[Budget_Profit]]=0,
"",
IF(
Table1[[#This Row],[Budget_Profit]]&gt;0,
(Table1[[#This Row],[Actual_Profit]]-Table1[[#This Row],[Budget_Profit]])/Table1[[#This Row],[Budget_Profit]],
(Table1[[#This Row],[Actual_Profit]]-Table1[[#This Row],[Budget_Profit]])/ABS(Table1[[#This Row],[Budget_Profit]])
)
)</f>
        <v>0.2</v>
      </c>
      <c r="N779" s="5" t="str">
        <f>IF(Table1[[#This Row],[Profit_Var]]&gt;=0, "Above Budget", "Below Budget")</f>
        <v>Above Budget</v>
      </c>
      <c r="O779">
        <v>96</v>
      </c>
      <c r="P779">
        <v>80</v>
      </c>
      <c r="Q779">
        <f>Table1[[#This Row],[COGS]]-Table1[[#This Row],[Budget_COGS]]</f>
        <v>16</v>
      </c>
      <c r="R779" s="5">
        <f>IF(
Table1[[#This Row],[Budget_COGS]]=0,
"",
IF(
Table1[[#This Row],[Budget_COGS]]&gt;0,
(Table1[[#This Row],[Budget_COGS]]-Table1[[#This Row],[COGS]]) / Table1[[#This Row],[Budget_COGS]],
(Table1[[#This Row],[Budget_COGS]]-Table1[[#This Row],[COGS]]) / ABS(Table1[[#This Row],[Budget_COGS]])
)
)</f>
        <v>-0.2</v>
      </c>
      <c r="S779" s="5" t="str">
        <f>IF(Table1[[#This Row],[COGS _Var]]&gt;=0, "Above Budget", "Below Budget")</f>
        <v>Above Budget</v>
      </c>
      <c r="T779">
        <f>Table1[[#This Row],[Actual_Sales]]-Table1[[#This Row],[COGS]]</f>
        <v>149</v>
      </c>
      <c r="U779">
        <v>120</v>
      </c>
      <c r="V779">
        <f>Table1[[#This Row],[Gross_Margin]]-Table1[[#This Row],[Budget_Margin]]</f>
        <v>29</v>
      </c>
      <c r="W779" s="5">
        <f>IF(
Table1[[#This Row],[Budget_Margin]]=0,
"",
IF(
Table1[[#This Row],[Budget_Margin]]&gt;0,
(Table1[[#This Row],[Gross_Margin]]-Table1[[#This Row],[Budget_Margin]]) / Table1[[#This Row],[Budget_Margin]],
(Table1[[#This Row],[Gross_Margin]]-Table1[[#This Row],[Budget_Margin]]) / ABS(Table1[[#This Row],[Budget_Margin]])
)
)</f>
        <v>0.24166666666666667</v>
      </c>
      <c r="X779" s="5" t="str">
        <f>IF(Table1[[#This Row],[Margin_Var]]&gt;=0, "Above Budget", "Below Budget")</f>
        <v>Above Budget</v>
      </c>
      <c r="Y779" s="5">
        <f>IFERROR(Table1[[#This Row],[Gross_Margin]]/Table1[[#This Row],[Actual_Sales]],0)</f>
        <v>0.60816326530612241</v>
      </c>
      <c r="Z779" s="5">
        <f>Table1[[#This Row],[Actual_Profit]]/Table1[[#This Row],[Actual_Sales]]</f>
        <v>0.39183673469387753</v>
      </c>
      <c r="AA779">
        <v>53</v>
      </c>
      <c r="AB779" s="5">
        <f>IFERROR(Table1[[#This Row],[Expenses]]/Table1[[#This Row],[Actual_Sales]],0)</f>
        <v>0.21632653061224491</v>
      </c>
      <c r="AC779">
        <v>29</v>
      </c>
      <c r="AD779">
        <v>666</v>
      </c>
      <c r="AE779" s="5">
        <f>IFERROR(Table1[[#This Row],[Inventory]]/Table1[[#This Row],[Actual_Sales]],0)</f>
        <v>2.7183673469387757</v>
      </c>
    </row>
    <row r="780" spans="1:31" x14ac:dyDescent="0.25">
      <c r="A780">
        <v>3715</v>
      </c>
      <c r="B780">
        <v>971</v>
      </c>
      <c r="C780">
        <v>13</v>
      </c>
      <c r="D780" s="2">
        <v>40787</v>
      </c>
      <c r="E780">
        <v>245</v>
      </c>
      <c r="F780">
        <v>150</v>
      </c>
      <c r="G780">
        <f>Table1[[#This Row],[Actual_Sales]]-Table1[[#This Row],[Budget_Sales]]</f>
        <v>95</v>
      </c>
      <c r="H780" s="5">
        <f>IF(
Table1[[#This Row],[Budget_Sales]]=0,
"",
IF(
Table1[[#This Row],[Budget_Sales]]&gt;0,
(Table1[[#This Row],[Actual_Sales]]-Table1[[#This Row],[Budget_Sales]])/Table1[[#This Row],[Budget_Sales]],
(Table1[[#This Row],[Actual_Sales]]-Table1[[#This Row],[Budget_Sales]])/ABS(Table1[[#This Row],[Budget_Sales]])
)
)</f>
        <v>0.6333333333333333</v>
      </c>
      <c r="I780" s="5" t="str">
        <f>IF(Table1[[#This Row],[Sales_Var]]&gt;=0,"Above Budget","Below Budget")</f>
        <v>Above Budget</v>
      </c>
      <c r="J780">
        <f>Table1[[#This Row],[Actual_Sales]]-(Table1[[#This Row],[COGS]]+Table1[[#This Row],[Expenses]])</f>
        <v>96</v>
      </c>
      <c r="K780">
        <v>60</v>
      </c>
      <c r="L780">
        <f>Table1[[#This Row],[Actual_Profit]]-Table1[[#This Row],[Budget_Profit]]</f>
        <v>36</v>
      </c>
      <c r="M780" s="5">
        <f>IF(
Table1[[#This Row],[Budget_Profit]]=0,
"",
IF(
Table1[[#This Row],[Budget_Profit]]&gt;0,
(Table1[[#This Row],[Actual_Profit]]-Table1[[#This Row],[Budget_Profit]])/Table1[[#This Row],[Budget_Profit]],
(Table1[[#This Row],[Actual_Profit]]-Table1[[#This Row],[Budget_Profit]])/ABS(Table1[[#This Row],[Budget_Profit]])
)
)</f>
        <v>0.6</v>
      </c>
      <c r="N780" s="5" t="str">
        <f>IF(Table1[[#This Row],[Profit_Var]]&gt;=0, "Above Budget", "Below Budget")</f>
        <v>Above Budget</v>
      </c>
      <c r="O780">
        <v>96</v>
      </c>
      <c r="P780">
        <v>60</v>
      </c>
      <c r="Q780">
        <f>Table1[[#This Row],[COGS]]-Table1[[#This Row],[Budget_COGS]]</f>
        <v>36</v>
      </c>
      <c r="R780" s="5">
        <f>IF(
Table1[[#This Row],[Budget_COGS]]=0,
"",
IF(
Table1[[#This Row],[Budget_COGS]]&gt;0,
(Table1[[#This Row],[Budget_COGS]]-Table1[[#This Row],[COGS]]) / Table1[[#This Row],[Budget_COGS]],
(Table1[[#This Row],[Budget_COGS]]-Table1[[#This Row],[COGS]]) / ABS(Table1[[#This Row],[Budget_COGS]])
)
)</f>
        <v>-0.6</v>
      </c>
      <c r="S780" s="5" t="str">
        <f>IF(Table1[[#This Row],[COGS _Var]]&gt;=0, "Above Budget", "Below Budget")</f>
        <v>Above Budget</v>
      </c>
      <c r="T780">
        <f>Table1[[#This Row],[Actual_Sales]]-Table1[[#This Row],[COGS]]</f>
        <v>149</v>
      </c>
      <c r="U780">
        <v>90</v>
      </c>
      <c r="V780">
        <f>Table1[[#This Row],[Gross_Margin]]-Table1[[#This Row],[Budget_Margin]]</f>
        <v>59</v>
      </c>
      <c r="W780" s="5">
        <f>IF(
Table1[[#This Row],[Budget_Margin]]=0,
"",
IF(
Table1[[#This Row],[Budget_Margin]]&gt;0,
(Table1[[#This Row],[Gross_Margin]]-Table1[[#This Row],[Budget_Margin]]) / Table1[[#This Row],[Budget_Margin]],
(Table1[[#This Row],[Gross_Margin]]-Table1[[#This Row],[Budget_Margin]]) / ABS(Table1[[#This Row],[Budget_Margin]])
)
)</f>
        <v>0.65555555555555556</v>
      </c>
      <c r="X780" s="5" t="str">
        <f>IF(Table1[[#This Row],[Margin_Var]]&gt;=0, "Above Budget", "Below Budget")</f>
        <v>Above Budget</v>
      </c>
      <c r="Y780" s="5">
        <f>IFERROR(Table1[[#This Row],[Gross_Margin]]/Table1[[#This Row],[Actual_Sales]],0)</f>
        <v>0.60816326530612241</v>
      </c>
      <c r="Z780" s="5">
        <f>Table1[[#This Row],[Actual_Profit]]/Table1[[#This Row],[Actual_Sales]]</f>
        <v>0.39183673469387753</v>
      </c>
      <c r="AA780">
        <v>53</v>
      </c>
      <c r="AB780" s="5">
        <f>IFERROR(Table1[[#This Row],[Expenses]]/Table1[[#This Row],[Actual_Sales]],0)</f>
        <v>0.21632653061224491</v>
      </c>
      <c r="AC780">
        <v>29</v>
      </c>
      <c r="AD780">
        <v>666</v>
      </c>
      <c r="AE780" s="5">
        <f>IFERROR(Table1[[#This Row],[Inventory]]/Table1[[#This Row],[Actual_Sales]],0)</f>
        <v>2.7183673469387757</v>
      </c>
    </row>
    <row r="781" spans="1:31" x14ac:dyDescent="0.25">
      <c r="A781">
        <v>3574</v>
      </c>
      <c r="B781">
        <v>337</v>
      </c>
      <c r="C781">
        <v>5</v>
      </c>
      <c r="D781" s="2">
        <v>40787</v>
      </c>
      <c r="E781">
        <v>161</v>
      </c>
      <c r="F781">
        <v>120</v>
      </c>
      <c r="G781">
        <f>Table1[[#This Row],[Actual_Sales]]-Table1[[#This Row],[Budget_Sales]]</f>
        <v>41</v>
      </c>
      <c r="H781" s="5">
        <f>IF(
Table1[[#This Row],[Budget_Sales]]=0,
"",
IF(
Table1[[#This Row],[Budget_Sales]]&gt;0,
(Table1[[#This Row],[Actual_Sales]]-Table1[[#This Row],[Budget_Sales]])/Table1[[#This Row],[Budget_Sales]],
(Table1[[#This Row],[Actual_Sales]]-Table1[[#This Row],[Budget_Sales]])/ABS(Table1[[#This Row],[Budget_Sales]])
)
)</f>
        <v>0.34166666666666667</v>
      </c>
      <c r="I781" s="5" t="str">
        <f>IF(Table1[[#This Row],[Sales_Var]]&gt;=0,"Above Budget","Below Budget")</f>
        <v>Above Budget</v>
      </c>
      <c r="J781">
        <f>Table1[[#This Row],[Actual_Sales]]-(Table1[[#This Row],[COGS]]+Table1[[#This Row],[Expenses]])</f>
        <v>63</v>
      </c>
      <c r="K781">
        <v>60</v>
      </c>
      <c r="L781">
        <f>Table1[[#This Row],[Actual_Profit]]-Table1[[#This Row],[Budget_Profit]]</f>
        <v>3</v>
      </c>
      <c r="M781" s="5">
        <f>IF(
Table1[[#This Row],[Budget_Profit]]=0,
"",
IF(
Table1[[#This Row],[Budget_Profit]]&gt;0,
(Table1[[#This Row],[Actual_Profit]]-Table1[[#This Row],[Budget_Profit]])/Table1[[#This Row],[Budget_Profit]],
(Table1[[#This Row],[Actual_Profit]]-Table1[[#This Row],[Budget_Profit]])/ABS(Table1[[#This Row],[Budget_Profit]])
)
)</f>
        <v>0.05</v>
      </c>
      <c r="N781" s="5" t="str">
        <f>IF(Table1[[#This Row],[Profit_Var]]&gt;=0, "Above Budget", "Below Budget")</f>
        <v>Above Budget</v>
      </c>
      <c r="O781">
        <v>57</v>
      </c>
      <c r="P781">
        <v>40</v>
      </c>
      <c r="Q781">
        <f>Table1[[#This Row],[COGS]]-Table1[[#This Row],[Budget_COGS]]</f>
        <v>17</v>
      </c>
      <c r="R781" s="5">
        <f>IF(
Table1[[#This Row],[Budget_COGS]]=0,
"",
IF(
Table1[[#This Row],[Budget_COGS]]&gt;0,
(Table1[[#This Row],[Budget_COGS]]-Table1[[#This Row],[COGS]]) / Table1[[#This Row],[Budget_COGS]],
(Table1[[#This Row],[Budget_COGS]]-Table1[[#This Row],[COGS]]) / ABS(Table1[[#This Row],[Budget_COGS]])
)
)</f>
        <v>-0.42499999999999999</v>
      </c>
      <c r="S781" s="5" t="str">
        <f>IF(Table1[[#This Row],[COGS _Var]]&gt;=0, "Above Budget", "Below Budget")</f>
        <v>Above Budget</v>
      </c>
      <c r="T781">
        <f>Table1[[#This Row],[Actual_Sales]]-Table1[[#This Row],[COGS]]</f>
        <v>104</v>
      </c>
      <c r="U781">
        <v>80</v>
      </c>
      <c r="V781">
        <f>Table1[[#This Row],[Gross_Margin]]-Table1[[#This Row],[Budget_Margin]]</f>
        <v>24</v>
      </c>
      <c r="W781" s="5">
        <f>IF(
Table1[[#This Row],[Budget_Margin]]=0,
"",
IF(
Table1[[#This Row],[Budget_Margin]]&gt;0,
(Table1[[#This Row],[Gross_Margin]]-Table1[[#This Row],[Budget_Margin]]) / Table1[[#This Row],[Budget_Margin]],
(Table1[[#This Row],[Gross_Margin]]-Table1[[#This Row],[Budget_Margin]]) / ABS(Table1[[#This Row],[Budget_Margin]])
)
)</f>
        <v>0.3</v>
      </c>
      <c r="X781" s="5" t="str">
        <f>IF(Table1[[#This Row],[Margin_Var]]&gt;=0, "Above Budget", "Below Budget")</f>
        <v>Above Budget</v>
      </c>
      <c r="Y781" s="5">
        <f>IFERROR(Table1[[#This Row],[Gross_Margin]]/Table1[[#This Row],[Actual_Sales]],0)</f>
        <v>0.64596273291925466</v>
      </c>
      <c r="Z781" s="5">
        <f>Table1[[#This Row],[Actual_Profit]]/Table1[[#This Row],[Actual_Sales]]</f>
        <v>0.39130434782608697</v>
      </c>
      <c r="AA781">
        <v>41</v>
      </c>
      <c r="AB781" s="5">
        <f>IFERROR(Table1[[#This Row],[Expenses]]/Table1[[#This Row],[Actual_Sales]],0)</f>
        <v>0.25465838509316768</v>
      </c>
      <c r="AC781">
        <v>17</v>
      </c>
      <c r="AD781">
        <v>349</v>
      </c>
      <c r="AE781" s="5">
        <f>IFERROR(Table1[[#This Row],[Inventory]]/Table1[[#This Row],[Actual_Sales]],0)</f>
        <v>2.1677018633540373</v>
      </c>
    </row>
    <row r="782" spans="1:31" x14ac:dyDescent="0.25">
      <c r="A782">
        <v>3552</v>
      </c>
      <c r="B782">
        <v>262</v>
      </c>
      <c r="C782">
        <v>8</v>
      </c>
      <c r="D782" s="2">
        <v>40787</v>
      </c>
      <c r="E782">
        <v>161</v>
      </c>
      <c r="F782">
        <v>130</v>
      </c>
      <c r="G782">
        <f>Table1[[#This Row],[Actual_Sales]]-Table1[[#This Row],[Budget_Sales]]</f>
        <v>31</v>
      </c>
      <c r="H782" s="5">
        <f>IF(
Table1[[#This Row],[Budget_Sales]]=0,
"",
IF(
Table1[[#This Row],[Budget_Sales]]&gt;0,
(Table1[[#This Row],[Actual_Sales]]-Table1[[#This Row],[Budget_Sales]])/Table1[[#This Row],[Budget_Sales]],
(Table1[[#This Row],[Actual_Sales]]-Table1[[#This Row],[Budget_Sales]])/ABS(Table1[[#This Row],[Budget_Sales]])
)
)</f>
        <v>0.23846153846153847</v>
      </c>
      <c r="I782" s="5" t="str">
        <f>IF(Table1[[#This Row],[Sales_Var]]&gt;=0,"Above Budget","Below Budget")</f>
        <v>Above Budget</v>
      </c>
      <c r="J782">
        <f>Table1[[#This Row],[Actual_Sales]]-(Table1[[#This Row],[COGS]]+Table1[[#This Row],[Expenses]])</f>
        <v>63</v>
      </c>
      <c r="K782">
        <v>70</v>
      </c>
      <c r="L782">
        <f>Table1[[#This Row],[Actual_Profit]]-Table1[[#This Row],[Budget_Profit]]</f>
        <v>-7</v>
      </c>
      <c r="M782" s="5">
        <f>IF(
Table1[[#This Row],[Budget_Profit]]=0,
"",
IF(
Table1[[#This Row],[Budget_Profit]]&gt;0,
(Table1[[#This Row],[Actual_Profit]]-Table1[[#This Row],[Budget_Profit]])/Table1[[#This Row],[Budget_Profit]],
(Table1[[#This Row],[Actual_Profit]]-Table1[[#This Row],[Budget_Profit]])/ABS(Table1[[#This Row],[Budget_Profit]])
)
)</f>
        <v>-0.1</v>
      </c>
      <c r="N782" s="5" t="str">
        <f>IF(Table1[[#This Row],[Profit_Var]]&gt;=0, "Above Budget", "Below Budget")</f>
        <v>Below Budget</v>
      </c>
      <c r="O782">
        <v>57</v>
      </c>
      <c r="P782">
        <v>40</v>
      </c>
      <c r="Q782">
        <f>Table1[[#This Row],[COGS]]-Table1[[#This Row],[Budget_COGS]]</f>
        <v>17</v>
      </c>
      <c r="R782" s="5">
        <f>IF(
Table1[[#This Row],[Budget_COGS]]=0,
"",
IF(
Table1[[#This Row],[Budget_COGS]]&gt;0,
(Table1[[#This Row],[Budget_COGS]]-Table1[[#This Row],[COGS]]) / Table1[[#This Row],[Budget_COGS]],
(Table1[[#This Row],[Budget_COGS]]-Table1[[#This Row],[COGS]]) / ABS(Table1[[#This Row],[Budget_COGS]])
)
)</f>
        <v>-0.42499999999999999</v>
      </c>
      <c r="S782" s="5" t="str">
        <f>IF(Table1[[#This Row],[COGS _Var]]&gt;=0, "Above Budget", "Below Budget")</f>
        <v>Above Budget</v>
      </c>
      <c r="T782">
        <f>Table1[[#This Row],[Actual_Sales]]-Table1[[#This Row],[COGS]]</f>
        <v>104</v>
      </c>
      <c r="U782">
        <v>90</v>
      </c>
      <c r="V782">
        <f>Table1[[#This Row],[Gross_Margin]]-Table1[[#This Row],[Budget_Margin]]</f>
        <v>14</v>
      </c>
      <c r="W782" s="5">
        <f>IF(
Table1[[#This Row],[Budget_Margin]]=0,
"",
IF(
Table1[[#This Row],[Budget_Margin]]&gt;0,
(Table1[[#This Row],[Gross_Margin]]-Table1[[#This Row],[Budget_Margin]]) / Table1[[#This Row],[Budget_Margin]],
(Table1[[#This Row],[Gross_Margin]]-Table1[[#This Row],[Budget_Margin]]) / ABS(Table1[[#This Row],[Budget_Margin]])
)
)</f>
        <v>0.15555555555555556</v>
      </c>
      <c r="X782" s="5" t="str">
        <f>IF(Table1[[#This Row],[Margin_Var]]&gt;=0, "Above Budget", "Below Budget")</f>
        <v>Above Budget</v>
      </c>
      <c r="Y782" s="5">
        <f>IFERROR(Table1[[#This Row],[Gross_Margin]]/Table1[[#This Row],[Actual_Sales]],0)</f>
        <v>0.64596273291925466</v>
      </c>
      <c r="Z782" s="5">
        <f>Table1[[#This Row],[Actual_Profit]]/Table1[[#This Row],[Actual_Sales]]</f>
        <v>0.39130434782608697</v>
      </c>
      <c r="AA782">
        <v>41</v>
      </c>
      <c r="AB782" s="5">
        <f>IFERROR(Table1[[#This Row],[Expenses]]/Table1[[#This Row],[Actual_Sales]],0)</f>
        <v>0.25465838509316768</v>
      </c>
      <c r="AC782">
        <v>17</v>
      </c>
      <c r="AD782">
        <v>349</v>
      </c>
      <c r="AE782" s="5">
        <f>IFERROR(Table1[[#This Row],[Inventory]]/Table1[[#This Row],[Actual_Sales]],0)</f>
        <v>2.1677018633540373</v>
      </c>
    </row>
    <row r="783" spans="1:31" x14ac:dyDescent="0.25">
      <c r="A783">
        <v>2667</v>
      </c>
      <c r="B783">
        <v>225</v>
      </c>
      <c r="C783">
        <v>2</v>
      </c>
      <c r="D783" s="2">
        <v>40634</v>
      </c>
      <c r="E783">
        <v>92</v>
      </c>
      <c r="F783">
        <v>100</v>
      </c>
      <c r="G783">
        <f>Table1[[#This Row],[Actual_Sales]]-Table1[[#This Row],[Budget_Sales]]</f>
        <v>-8</v>
      </c>
      <c r="H783" s="5">
        <f>IF(
Table1[[#This Row],[Budget_Sales]]=0,
"",
IF(
Table1[[#This Row],[Budget_Sales]]&gt;0,
(Table1[[#This Row],[Actual_Sales]]-Table1[[#This Row],[Budget_Sales]])/Table1[[#This Row],[Budget_Sales]],
(Table1[[#This Row],[Actual_Sales]]-Table1[[#This Row],[Budget_Sales]])/ABS(Table1[[#This Row],[Budget_Sales]])
)
)</f>
        <v>-0.08</v>
      </c>
      <c r="I783" s="5" t="str">
        <f>IF(Table1[[#This Row],[Sales_Var]]&gt;=0,"Above Budget","Below Budget")</f>
        <v>Below Budget</v>
      </c>
      <c r="J783">
        <f>Table1[[#This Row],[Actual_Sales]]-(Table1[[#This Row],[COGS]]+Table1[[#This Row],[Expenses]])</f>
        <v>36</v>
      </c>
      <c r="K783">
        <v>50</v>
      </c>
      <c r="L783">
        <f>Table1[[#This Row],[Actual_Profit]]-Table1[[#This Row],[Budget_Profit]]</f>
        <v>-14</v>
      </c>
      <c r="M783" s="5">
        <f>IF(
Table1[[#This Row],[Budget_Profit]]=0,
"",
IF(
Table1[[#This Row],[Budget_Profit]]&gt;0,
(Table1[[#This Row],[Actual_Profit]]-Table1[[#This Row],[Budget_Profit]])/Table1[[#This Row],[Budget_Profit]],
(Table1[[#This Row],[Actual_Profit]]-Table1[[#This Row],[Budget_Profit]])/ABS(Table1[[#This Row],[Budget_Profit]])
)
)</f>
        <v>-0.28000000000000003</v>
      </c>
      <c r="N783" s="5" t="str">
        <f>IF(Table1[[#This Row],[Profit_Var]]&gt;=0, "Above Budget", "Below Budget")</f>
        <v>Below Budget</v>
      </c>
      <c r="O783">
        <v>35</v>
      </c>
      <c r="P783">
        <v>40</v>
      </c>
      <c r="Q783">
        <f>Table1[[#This Row],[COGS]]-Table1[[#This Row],[Budget_COGS]]</f>
        <v>-5</v>
      </c>
      <c r="R783" s="5">
        <f>IF(
Table1[[#This Row],[Budget_COGS]]=0,
"",
IF(
Table1[[#This Row],[Budget_COGS]]&gt;0,
(Table1[[#This Row],[Budget_COGS]]-Table1[[#This Row],[COGS]]) / Table1[[#This Row],[Budget_COGS]],
(Table1[[#This Row],[Budget_COGS]]-Table1[[#This Row],[COGS]]) / ABS(Table1[[#This Row],[Budget_COGS]])
)
)</f>
        <v>0.125</v>
      </c>
      <c r="S783" s="5" t="str">
        <f>IF(Table1[[#This Row],[COGS _Var]]&gt;=0, "Above Budget", "Below Budget")</f>
        <v>Below Budget</v>
      </c>
      <c r="T783">
        <f>Table1[[#This Row],[Actual_Sales]]-Table1[[#This Row],[COGS]]</f>
        <v>57</v>
      </c>
      <c r="U783">
        <v>60</v>
      </c>
      <c r="V783">
        <f>Table1[[#This Row],[Gross_Margin]]-Table1[[#This Row],[Budget_Margin]]</f>
        <v>-3</v>
      </c>
      <c r="W783" s="5">
        <f>IF(
Table1[[#This Row],[Budget_Margin]]=0,
"",
IF(
Table1[[#This Row],[Budget_Margin]]&gt;0,
(Table1[[#This Row],[Gross_Margin]]-Table1[[#This Row],[Budget_Margin]]) / Table1[[#This Row],[Budget_Margin]],
(Table1[[#This Row],[Gross_Margin]]-Table1[[#This Row],[Budget_Margin]]) / ABS(Table1[[#This Row],[Budget_Margin]])
)
)</f>
        <v>-0.05</v>
      </c>
      <c r="X783" s="5" t="str">
        <f>IF(Table1[[#This Row],[Margin_Var]]&gt;=0, "Above Budget", "Below Budget")</f>
        <v>Below Budget</v>
      </c>
      <c r="Y783" s="5">
        <f>IFERROR(Table1[[#This Row],[Gross_Margin]]/Table1[[#This Row],[Actual_Sales]],0)</f>
        <v>0.61956521739130432</v>
      </c>
      <c r="Z783" s="5">
        <f>Table1[[#This Row],[Actual_Profit]]/Table1[[#This Row],[Actual_Sales]]</f>
        <v>0.39130434782608697</v>
      </c>
      <c r="AA783">
        <v>21</v>
      </c>
      <c r="AB783" s="5">
        <f>IFERROR(Table1[[#This Row],[Expenses]]/Table1[[#This Row],[Actual_Sales]],0)</f>
        <v>0.22826086956521738</v>
      </c>
      <c r="AC783">
        <v>9</v>
      </c>
      <c r="AD783">
        <v>776</v>
      </c>
      <c r="AE783" s="5">
        <f>IFERROR(Table1[[#This Row],[Inventory]]/Table1[[#This Row],[Actual_Sales]],0)</f>
        <v>8.4347826086956523</v>
      </c>
    </row>
    <row r="784" spans="1:31" x14ac:dyDescent="0.25">
      <c r="A784">
        <v>2696</v>
      </c>
      <c r="B784">
        <v>360</v>
      </c>
      <c r="C784">
        <v>9</v>
      </c>
      <c r="D784" s="2">
        <v>40634</v>
      </c>
      <c r="E784">
        <v>92</v>
      </c>
      <c r="F784">
        <v>70</v>
      </c>
      <c r="G784">
        <f>Table1[[#This Row],[Actual_Sales]]-Table1[[#This Row],[Budget_Sales]]</f>
        <v>22</v>
      </c>
      <c r="H784" s="5">
        <f>IF(
Table1[[#This Row],[Budget_Sales]]=0,
"",
IF(
Table1[[#This Row],[Budget_Sales]]&gt;0,
(Table1[[#This Row],[Actual_Sales]]-Table1[[#This Row],[Budget_Sales]])/Table1[[#This Row],[Budget_Sales]],
(Table1[[#This Row],[Actual_Sales]]-Table1[[#This Row],[Budget_Sales]])/ABS(Table1[[#This Row],[Budget_Sales]])
)
)</f>
        <v>0.31428571428571428</v>
      </c>
      <c r="I784" s="5" t="str">
        <f>IF(Table1[[#This Row],[Sales_Var]]&gt;=0,"Above Budget","Below Budget")</f>
        <v>Above Budget</v>
      </c>
      <c r="J784">
        <f>Table1[[#This Row],[Actual_Sales]]-(Table1[[#This Row],[COGS]]+Table1[[#This Row],[Expenses]])</f>
        <v>36</v>
      </c>
      <c r="K784">
        <v>40</v>
      </c>
      <c r="L784">
        <f>Table1[[#This Row],[Actual_Profit]]-Table1[[#This Row],[Budget_Profit]]</f>
        <v>-4</v>
      </c>
      <c r="M784" s="5">
        <f>IF(
Table1[[#This Row],[Budget_Profit]]=0,
"",
IF(
Table1[[#This Row],[Budget_Profit]]&gt;0,
(Table1[[#This Row],[Actual_Profit]]-Table1[[#This Row],[Budget_Profit]])/Table1[[#This Row],[Budget_Profit]],
(Table1[[#This Row],[Actual_Profit]]-Table1[[#This Row],[Budget_Profit]])/ABS(Table1[[#This Row],[Budget_Profit]])
)
)</f>
        <v>-0.1</v>
      </c>
      <c r="N784" s="5" t="str">
        <f>IF(Table1[[#This Row],[Profit_Var]]&gt;=0, "Above Budget", "Below Budget")</f>
        <v>Below Budget</v>
      </c>
      <c r="O784">
        <v>35</v>
      </c>
      <c r="P784">
        <v>30</v>
      </c>
      <c r="Q784">
        <f>Table1[[#This Row],[COGS]]-Table1[[#This Row],[Budget_COGS]]</f>
        <v>5</v>
      </c>
      <c r="R784" s="5">
        <f>IF(
Table1[[#This Row],[Budget_COGS]]=0,
"",
IF(
Table1[[#This Row],[Budget_COGS]]&gt;0,
(Table1[[#This Row],[Budget_COGS]]-Table1[[#This Row],[COGS]]) / Table1[[#This Row],[Budget_COGS]],
(Table1[[#This Row],[Budget_COGS]]-Table1[[#This Row],[COGS]]) / ABS(Table1[[#This Row],[Budget_COGS]])
)
)</f>
        <v>-0.16666666666666666</v>
      </c>
      <c r="S784" s="5" t="str">
        <f>IF(Table1[[#This Row],[COGS _Var]]&gt;=0, "Above Budget", "Below Budget")</f>
        <v>Above Budget</v>
      </c>
      <c r="T784">
        <f>Table1[[#This Row],[Actual_Sales]]-Table1[[#This Row],[COGS]]</f>
        <v>57</v>
      </c>
      <c r="U784">
        <v>40</v>
      </c>
      <c r="V784">
        <f>Table1[[#This Row],[Gross_Margin]]-Table1[[#This Row],[Budget_Margin]]</f>
        <v>17</v>
      </c>
      <c r="W784" s="5">
        <f>IF(
Table1[[#This Row],[Budget_Margin]]=0,
"",
IF(
Table1[[#This Row],[Budget_Margin]]&gt;0,
(Table1[[#This Row],[Gross_Margin]]-Table1[[#This Row],[Budget_Margin]]) / Table1[[#This Row],[Budget_Margin]],
(Table1[[#This Row],[Gross_Margin]]-Table1[[#This Row],[Budget_Margin]]) / ABS(Table1[[#This Row],[Budget_Margin]])
)
)</f>
        <v>0.42499999999999999</v>
      </c>
      <c r="X784" s="5" t="str">
        <f>IF(Table1[[#This Row],[Margin_Var]]&gt;=0, "Above Budget", "Below Budget")</f>
        <v>Above Budget</v>
      </c>
      <c r="Y784" s="5">
        <f>IFERROR(Table1[[#This Row],[Gross_Margin]]/Table1[[#This Row],[Actual_Sales]],0)</f>
        <v>0.61956521739130432</v>
      </c>
      <c r="Z784" s="5">
        <f>Table1[[#This Row],[Actual_Profit]]/Table1[[#This Row],[Actual_Sales]]</f>
        <v>0.39130434782608697</v>
      </c>
      <c r="AA784">
        <v>21</v>
      </c>
      <c r="AB784" s="5">
        <f>IFERROR(Table1[[#This Row],[Expenses]]/Table1[[#This Row],[Actual_Sales]],0)</f>
        <v>0.22826086956521738</v>
      </c>
      <c r="AC784">
        <v>9</v>
      </c>
      <c r="AD784">
        <v>776</v>
      </c>
      <c r="AE784" s="5">
        <f>IFERROR(Table1[[#This Row],[Inventory]]/Table1[[#This Row],[Actual_Sales]],0)</f>
        <v>8.4347826086956523</v>
      </c>
    </row>
    <row r="785" spans="1:31" x14ac:dyDescent="0.25">
      <c r="A785">
        <v>990</v>
      </c>
      <c r="B785">
        <v>630</v>
      </c>
      <c r="C785">
        <v>3</v>
      </c>
      <c r="D785" s="2">
        <v>40330</v>
      </c>
      <c r="E785">
        <v>345</v>
      </c>
      <c r="F785">
        <v>360</v>
      </c>
      <c r="G785">
        <f>Table1[[#This Row],[Actual_Sales]]-Table1[[#This Row],[Budget_Sales]]</f>
        <v>-15</v>
      </c>
      <c r="H785" s="5">
        <f>IF(
Table1[[#This Row],[Budget_Sales]]=0,
"",
IF(
Table1[[#This Row],[Budget_Sales]]&gt;0,
(Table1[[#This Row],[Actual_Sales]]-Table1[[#This Row],[Budget_Sales]])/Table1[[#This Row],[Budget_Sales]],
(Table1[[#This Row],[Actual_Sales]]-Table1[[#This Row],[Budget_Sales]])/ABS(Table1[[#This Row],[Budget_Sales]])
)
)</f>
        <v>-4.1666666666666664E-2</v>
      </c>
      <c r="I785" s="5" t="str">
        <f>IF(Table1[[#This Row],[Sales_Var]]&gt;=0,"Above Budget","Below Budget")</f>
        <v>Below Budget</v>
      </c>
      <c r="J785">
        <f>Table1[[#This Row],[Actual_Sales]]-(Table1[[#This Row],[COGS]]+Table1[[#This Row],[Expenses]])</f>
        <v>135</v>
      </c>
      <c r="K785">
        <v>160</v>
      </c>
      <c r="L785">
        <f>Table1[[#This Row],[Actual_Profit]]-Table1[[#This Row],[Budget_Profit]]</f>
        <v>-25</v>
      </c>
      <c r="M785" s="5">
        <f>IF(
Table1[[#This Row],[Budget_Profit]]=0,
"",
IF(
Table1[[#This Row],[Budget_Profit]]&gt;0,
(Table1[[#This Row],[Actual_Profit]]-Table1[[#This Row],[Budget_Profit]])/Table1[[#This Row],[Budget_Profit]],
(Table1[[#This Row],[Actual_Profit]]-Table1[[#This Row],[Budget_Profit]])/ABS(Table1[[#This Row],[Budget_Profit]])
)
)</f>
        <v>-0.15625</v>
      </c>
      <c r="N785" s="5" t="str">
        <f>IF(Table1[[#This Row],[Profit_Var]]&gt;=0, "Above Budget", "Below Budget")</f>
        <v>Below Budget</v>
      </c>
      <c r="O785">
        <v>141</v>
      </c>
      <c r="P785">
        <v>140</v>
      </c>
      <c r="Q785">
        <f>Table1[[#This Row],[COGS]]-Table1[[#This Row],[Budget_COGS]]</f>
        <v>1</v>
      </c>
      <c r="R785" s="5">
        <f>IF(
Table1[[#This Row],[Budget_COGS]]=0,
"",
IF(
Table1[[#This Row],[Budget_COGS]]&gt;0,
(Table1[[#This Row],[Budget_COGS]]-Table1[[#This Row],[COGS]]) / Table1[[#This Row],[Budget_COGS]],
(Table1[[#This Row],[Budget_COGS]]-Table1[[#This Row],[COGS]]) / ABS(Table1[[#This Row],[Budget_COGS]])
)
)</f>
        <v>-7.1428571428571426E-3</v>
      </c>
      <c r="S785" s="5" t="str">
        <f>IF(Table1[[#This Row],[COGS _Var]]&gt;=0, "Above Budget", "Below Budget")</f>
        <v>Above Budget</v>
      </c>
      <c r="T785">
        <f>Table1[[#This Row],[Actual_Sales]]-Table1[[#This Row],[COGS]]</f>
        <v>204</v>
      </c>
      <c r="U785">
        <v>220</v>
      </c>
      <c r="V785">
        <f>Table1[[#This Row],[Gross_Margin]]-Table1[[#This Row],[Budget_Margin]]</f>
        <v>-16</v>
      </c>
      <c r="W785" s="5">
        <f>IF(
Table1[[#This Row],[Budget_Margin]]=0,
"",
IF(
Table1[[#This Row],[Budget_Margin]]&gt;0,
(Table1[[#This Row],[Gross_Margin]]-Table1[[#This Row],[Budget_Margin]]) / Table1[[#This Row],[Budget_Margin]],
(Table1[[#This Row],[Gross_Margin]]-Table1[[#This Row],[Budget_Margin]]) / ABS(Table1[[#This Row],[Budget_Margin]])
)
)</f>
        <v>-7.2727272727272724E-2</v>
      </c>
      <c r="X785" s="5" t="str">
        <f>IF(Table1[[#This Row],[Margin_Var]]&gt;=0, "Above Budget", "Below Budget")</f>
        <v>Below Budget</v>
      </c>
      <c r="Y785" s="5">
        <f>IFERROR(Table1[[#This Row],[Gross_Margin]]/Table1[[#This Row],[Actual_Sales]],0)</f>
        <v>0.59130434782608698</v>
      </c>
      <c r="Z785" s="5">
        <f>Table1[[#This Row],[Actual_Profit]]/Table1[[#This Row],[Actual_Sales]]</f>
        <v>0.39130434782608697</v>
      </c>
      <c r="AA785">
        <v>69</v>
      </c>
      <c r="AB785" s="5">
        <f>IFERROR(Table1[[#This Row],[Expenses]]/Table1[[#This Row],[Actual_Sales]],0)</f>
        <v>0.2</v>
      </c>
      <c r="AC785">
        <v>45</v>
      </c>
      <c r="AD785">
        <v>764</v>
      </c>
      <c r="AE785" s="5">
        <f>IFERROR(Table1[[#This Row],[Inventory]]/Table1[[#This Row],[Actual_Sales]],0)</f>
        <v>2.2144927536231882</v>
      </c>
    </row>
    <row r="786" spans="1:31" x14ac:dyDescent="0.25">
      <c r="A786">
        <v>2049</v>
      </c>
      <c r="B786">
        <v>630</v>
      </c>
      <c r="C786">
        <v>3</v>
      </c>
      <c r="D786" s="2">
        <v>40513</v>
      </c>
      <c r="E786">
        <v>312</v>
      </c>
      <c r="F786">
        <v>300</v>
      </c>
      <c r="G786">
        <f>Table1[[#This Row],[Actual_Sales]]-Table1[[#This Row],[Budget_Sales]]</f>
        <v>12</v>
      </c>
      <c r="H786" s="5">
        <f>IF(
Table1[[#This Row],[Budget_Sales]]=0,
"",
IF(
Table1[[#This Row],[Budget_Sales]]&gt;0,
(Table1[[#This Row],[Actual_Sales]]-Table1[[#This Row],[Budget_Sales]])/Table1[[#This Row],[Budget_Sales]],
(Table1[[#This Row],[Actual_Sales]]-Table1[[#This Row],[Budget_Sales]])/ABS(Table1[[#This Row],[Budget_Sales]])
)
)</f>
        <v>0.04</v>
      </c>
      <c r="I786" s="5" t="str">
        <f>IF(Table1[[#This Row],[Sales_Var]]&gt;=0,"Above Budget","Below Budget")</f>
        <v>Above Budget</v>
      </c>
      <c r="J786">
        <f>Table1[[#This Row],[Actual_Sales]]-(Table1[[#This Row],[COGS]]+Table1[[#This Row],[Expenses]])</f>
        <v>122</v>
      </c>
      <c r="K786">
        <v>130</v>
      </c>
      <c r="L786">
        <f>Table1[[#This Row],[Actual_Profit]]-Table1[[#This Row],[Budget_Profit]]</f>
        <v>-8</v>
      </c>
      <c r="M786" s="5">
        <f>IF(
Table1[[#This Row],[Budget_Profit]]=0,
"",
IF(
Table1[[#This Row],[Budget_Profit]]&gt;0,
(Table1[[#This Row],[Actual_Profit]]-Table1[[#This Row],[Budget_Profit]])/Table1[[#This Row],[Budget_Profit]],
(Table1[[#This Row],[Actual_Profit]]-Table1[[#This Row],[Budget_Profit]])/ABS(Table1[[#This Row],[Budget_Profit]])
)
)</f>
        <v>-6.1538461538461542E-2</v>
      </c>
      <c r="N786" s="5" t="str">
        <f>IF(Table1[[#This Row],[Profit_Var]]&gt;=0, "Above Budget", "Below Budget")</f>
        <v>Below Budget</v>
      </c>
      <c r="O786">
        <v>127</v>
      </c>
      <c r="P786">
        <v>120</v>
      </c>
      <c r="Q786">
        <f>Table1[[#This Row],[COGS]]-Table1[[#This Row],[Budget_COGS]]</f>
        <v>7</v>
      </c>
      <c r="R786" s="5">
        <f>IF(
Table1[[#This Row],[Budget_COGS]]=0,
"",
IF(
Table1[[#This Row],[Budget_COGS]]&gt;0,
(Table1[[#This Row],[Budget_COGS]]-Table1[[#This Row],[COGS]]) / Table1[[#This Row],[Budget_COGS]],
(Table1[[#This Row],[Budget_COGS]]-Table1[[#This Row],[COGS]]) / ABS(Table1[[#This Row],[Budget_COGS]])
)
)</f>
        <v>-5.8333333333333334E-2</v>
      </c>
      <c r="S786" s="5" t="str">
        <f>IF(Table1[[#This Row],[COGS _Var]]&gt;=0, "Above Budget", "Below Budget")</f>
        <v>Above Budget</v>
      </c>
      <c r="T786">
        <f>Table1[[#This Row],[Actual_Sales]]-Table1[[#This Row],[COGS]]</f>
        <v>185</v>
      </c>
      <c r="U786">
        <v>180</v>
      </c>
      <c r="V786">
        <f>Table1[[#This Row],[Gross_Margin]]-Table1[[#This Row],[Budget_Margin]]</f>
        <v>5</v>
      </c>
      <c r="W786" s="5">
        <f>IF(
Table1[[#This Row],[Budget_Margin]]=0,
"",
IF(
Table1[[#This Row],[Budget_Margin]]&gt;0,
(Table1[[#This Row],[Gross_Margin]]-Table1[[#This Row],[Budget_Margin]]) / Table1[[#This Row],[Budget_Margin]],
(Table1[[#This Row],[Gross_Margin]]-Table1[[#This Row],[Budget_Margin]]) / ABS(Table1[[#This Row],[Budget_Margin]])
)
)</f>
        <v>2.7777777777777776E-2</v>
      </c>
      <c r="X786" s="5" t="str">
        <f>IF(Table1[[#This Row],[Margin_Var]]&gt;=0, "Above Budget", "Below Budget")</f>
        <v>Above Budget</v>
      </c>
      <c r="Y786" s="5">
        <f>IFERROR(Table1[[#This Row],[Gross_Margin]]/Table1[[#This Row],[Actual_Sales]],0)</f>
        <v>0.59294871794871795</v>
      </c>
      <c r="Z786" s="5">
        <f>Table1[[#This Row],[Actual_Profit]]/Table1[[#This Row],[Actual_Sales]]</f>
        <v>0.39102564102564102</v>
      </c>
      <c r="AA786">
        <v>63</v>
      </c>
      <c r="AB786" s="5">
        <f>IFERROR(Table1[[#This Row],[Expenses]]/Table1[[#This Row],[Actual_Sales]],0)</f>
        <v>0.20192307692307693</v>
      </c>
      <c r="AC786">
        <v>40</v>
      </c>
      <c r="AD786">
        <v>830</v>
      </c>
      <c r="AE786" s="5">
        <f>IFERROR(Table1[[#This Row],[Inventory]]/Table1[[#This Row],[Actual_Sales]],0)</f>
        <v>2.6602564102564101</v>
      </c>
    </row>
    <row r="787" spans="1:31" x14ac:dyDescent="0.25">
      <c r="A787">
        <v>2087</v>
      </c>
      <c r="B787">
        <v>775</v>
      </c>
      <c r="C787">
        <v>10</v>
      </c>
      <c r="D787" s="2">
        <v>40513</v>
      </c>
      <c r="E787">
        <v>312</v>
      </c>
      <c r="F787">
        <v>290</v>
      </c>
      <c r="G787">
        <f>Table1[[#This Row],[Actual_Sales]]-Table1[[#This Row],[Budget_Sales]]</f>
        <v>22</v>
      </c>
      <c r="H787" s="5">
        <f>IF(
Table1[[#This Row],[Budget_Sales]]=0,
"",
IF(
Table1[[#This Row],[Budget_Sales]]&gt;0,
(Table1[[#This Row],[Actual_Sales]]-Table1[[#This Row],[Budget_Sales]])/Table1[[#This Row],[Budget_Sales]],
(Table1[[#This Row],[Actual_Sales]]-Table1[[#This Row],[Budget_Sales]])/ABS(Table1[[#This Row],[Budget_Sales]])
)
)</f>
        <v>7.586206896551724E-2</v>
      </c>
      <c r="I787" s="5" t="str">
        <f>IF(Table1[[#This Row],[Sales_Var]]&gt;=0,"Above Budget","Below Budget")</f>
        <v>Above Budget</v>
      </c>
      <c r="J787">
        <f>Table1[[#This Row],[Actual_Sales]]-(Table1[[#This Row],[COGS]]+Table1[[#This Row],[Expenses]])</f>
        <v>122</v>
      </c>
      <c r="K787">
        <v>120</v>
      </c>
      <c r="L787">
        <f>Table1[[#This Row],[Actual_Profit]]-Table1[[#This Row],[Budget_Profit]]</f>
        <v>2</v>
      </c>
      <c r="M787" s="5">
        <f>IF(
Table1[[#This Row],[Budget_Profit]]=0,
"",
IF(
Table1[[#This Row],[Budget_Profit]]&gt;0,
(Table1[[#This Row],[Actual_Profit]]-Table1[[#This Row],[Budget_Profit]])/Table1[[#This Row],[Budget_Profit]],
(Table1[[#This Row],[Actual_Profit]]-Table1[[#This Row],[Budget_Profit]])/ABS(Table1[[#This Row],[Budget_Profit]])
)
)</f>
        <v>1.6666666666666666E-2</v>
      </c>
      <c r="N787" s="5" t="str">
        <f>IF(Table1[[#This Row],[Profit_Var]]&gt;=0, "Above Budget", "Below Budget")</f>
        <v>Above Budget</v>
      </c>
      <c r="O787">
        <v>127</v>
      </c>
      <c r="P787">
        <v>120</v>
      </c>
      <c r="Q787">
        <f>Table1[[#This Row],[COGS]]-Table1[[#This Row],[Budget_COGS]]</f>
        <v>7</v>
      </c>
      <c r="R787" s="5">
        <f>IF(
Table1[[#This Row],[Budget_COGS]]=0,
"",
IF(
Table1[[#This Row],[Budget_COGS]]&gt;0,
(Table1[[#This Row],[Budget_COGS]]-Table1[[#This Row],[COGS]]) / Table1[[#This Row],[Budget_COGS]],
(Table1[[#This Row],[Budget_COGS]]-Table1[[#This Row],[COGS]]) / ABS(Table1[[#This Row],[Budget_COGS]])
)
)</f>
        <v>-5.8333333333333334E-2</v>
      </c>
      <c r="S787" s="5" t="str">
        <f>IF(Table1[[#This Row],[COGS _Var]]&gt;=0, "Above Budget", "Below Budget")</f>
        <v>Above Budget</v>
      </c>
      <c r="T787">
        <f>Table1[[#This Row],[Actual_Sales]]-Table1[[#This Row],[COGS]]</f>
        <v>185</v>
      </c>
      <c r="U787">
        <v>170</v>
      </c>
      <c r="V787">
        <f>Table1[[#This Row],[Gross_Margin]]-Table1[[#This Row],[Budget_Margin]]</f>
        <v>15</v>
      </c>
      <c r="W787" s="5">
        <f>IF(
Table1[[#This Row],[Budget_Margin]]=0,
"",
IF(
Table1[[#This Row],[Budget_Margin]]&gt;0,
(Table1[[#This Row],[Gross_Margin]]-Table1[[#This Row],[Budget_Margin]]) / Table1[[#This Row],[Budget_Margin]],
(Table1[[#This Row],[Gross_Margin]]-Table1[[#This Row],[Budget_Margin]]) / ABS(Table1[[#This Row],[Budget_Margin]])
)
)</f>
        <v>8.8235294117647065E-2</v>
      </c>
      <c r="X787" s="5" t="str">
        <f>IF(Table1[[#This Row],[Margin_Var]]&gt;=0, "Above Budget", "Below Budget")</f>
        <v>Above Budget</v>
      </c>
      <c r="Y787" s="5">
        <f>IFERROR(Table1[[#This Row],[Gross_Margin]]/Table1[[#This Row],[Actual_Sales]],0)</f>
        <v>0.59294871794871795</v>
      </c>
      <c r="Z787" s="5">
        <f>Table1[[#This Row],[Actual_Profit]]/Table1[[#This Row],[Actual_Sales]]</f>
        <v>0.39102564102564102</v>
      </c>
      <c r="AA787">
        <v>63</v>
      </c>
      <c r="AB787" s="5">
        <f>IFERROR(Table1[[#This Row],[Expenses]]/Table1[[#This Row],[Actual_Sales]],0)</f>
        <v>0.20192307692307693</v>
      </c>
      <c r="AC787">
        <v>40</v>
      </c>
      <c r="AD787">
        <v>830</v>
      </c>
      <c r="AE787" s="5">
        <f>IFERROR(Table1[[#This Row],[Inventory]]/Table1[[#This Row],[Actual_Sales]],0)</f>
        <v>2.6602564102564101</v>
      </c>
    </row>
    <row r="788" spans="1:31" x14ac:dyDescent="0.25">
      <c r="A788">
        <v>818</v>
      </c>
      <c r="B788">
        <v>618</v>
      </c>
      <c r="C788">
        <v>3</v>
      </c>
      <c r="D788" s="2">
        <v>40299</v>
      </c>
      <c r="E788">
        <v>312</v>
      </c>
      <c r="F788">
        <v>320</v>
      </c>
      <c r="G788">
        <f>Table1[[#This Row],[Actual_Sales]]-Table1[[#This Row],[Budget_Sales]]</f>
        <v>-8</v>
      </c>
      <c r="H788" s="5">
        <f>IF(
Table1[[#This Row],[Budget_Sales]]=0,
"",
IF(
Table1[[#This Row],[Budget_Sales]]&gt;0,
(Table1[[#This Row],[Actual_Sales]]-Table1[[#This Row],[Budget_Sales]])/Table1[[#This Row],[Budget_Sales]],
(Table1[[#This Row],[Actual_Sales]]-Table1[[#This Row],[Budget_Sales]])/ABS(Table1[[#This Row],[Budget_Sales]])
)
)</f>
        <v>-2.5000000000000001E-2</v>
      </c>
      <c r="I788" s="5" t="str">
        <f>IF(Table1[[#This Row],[Sales_Var]]&gt;=0,"Above Budget","Below Budget")</f>
        <v>Below Budget</v>
      </c>
      <c r="J788">
        <f>Table1[[#This Row],[Actual_Sales]]-(Table1[[#This Row],[COGS]]+Table1[[#This Row],[Expenses]])</f>
        <v>122</v>
      </c>
      <c r="K788">
        <v>140</v>
      </c>
      <c r="L788">
        <f>Table1[[#This Row],[Actual_Profit]]-Table1[[#This Row],[Budget_Profit]]</f>
        <v>-18</v>
      </c>
      <c r="M788" s="5">
        <f>IF(
Table1[[#This Row],[Budget_Profit]]=0,
"",
IF(
Table1[[#This Row],[Budget_Profit]]&gt;0,
(Table1[[#This Row],[Actual_Profit]]-Table1[[#This Row],[Budget_Profit]])/Table1[[#This Row],[Budget_Profit]],
(Table1[[#This Row],[Actual_Profit]]-Table1[[#This Row],[Budget_Profit]])/ABS(Table1[[#This Row],[Budget_Profit]])
)
)</f>
        <v>-0.12857142857142856</v>
      </c>
      <c r="N788" s="5" t="str">
        <f>IF(Table1[[#This Row],[Profit_Var]]&gt;=0, "Above Budget", "Below Budget")</f>
        <v>Below Budget</v>
      </c>
      <c r="O788">
        <v>127</v>
      </c>
      <c r="P788">
        <v>130</v>
      </c>
      <c r="Q788">
        <f>Table1[[#This Row],[COGS]]-Table1[[#This Row],[Budget_COGS]]</f>
        <v>-3</v>
      </c>
      <c r="R788" s="5">
        <f>IF(
Table1[[#This Row],[Budget_COGS]]=0,
"",
IF(
Table1[[#This Row],[Budget_COGS]]&gt;0,
(Table1[[#This Row],[Budget_COGS]]-Table1[[#This Row],[COGS]]) / Table1[[#This Row],[Budget_COGS]],
(Table1[[#This Row],[Budget_COGS]]-Table1[[#This Row],[COGS]]) / ABS(Table1[[#This Row],[Budget_COGS]])
)
)</f>
        <v>2.3076923076923078E-2</v>
      </c>
      <c r="S788" s="5" t="str">
        <f>IF(Table1[[#This Row],[COGS _Var]]&gt;=0, "Above Budget", "Below Budget")</f>
        <v>Below Budget</v>
      </c>
      <c r="T788">
        <f>Table1[[#This Row],[Actual_Sales]]-Table1[[#This Row],[COGS]]</f>
        <v>185</v>
      </c>
      <c r="U788">
        <v>190</v>
      </c>
      <c r="V788">
        <f>Table1[[#This Row],[Gross_Margin]]-Table1[[#This Row],[Budget_Margin]]</f>
        <v>-5</v>
      </c>
      <c r="W788" s="5">
        <f>IF(
Table1[[#This Row],[Budget_Margin]]=0,
"",
IF(
Table1[[#This Row],[Budget_Margin]]&gt;0,
(Table1[[#This Row],[Gross_Margin]]-Table1[[#This Row],[Budget_Margin]]) / Table1[[#This Row],[Budget_Margin]],
(Table1[[#This Row],[Gross_Margin]]-Table1[[#This Row],[Budget_Margin]]) / ABS(Table1[[#This Row],[Budget_Margin]])
)
)</f>
        <v>-2.6315789473684209E-2</v>
      </c>
      <c r="X788" s="5" t="str">
        <f>IF(Table1[[#This Row],[Margin_Var]]&gt;=0, "Above Budget", "Below Budget")</f>
        <v>Below Budget</v>
      </c>
      <c r="Y788" s="5">
        <f>IFERROR(Table1[[#This Row],[Gross_Margin]]/Table1[[#This Row],[Actual_Sales]],0)</f>
        <v>0.59294871794871795</v>
      </c>
      <c r="Z788" s="5">
        <f>Table1[[#This Row],[Actual_Profit]]/Table1[[#This Row],[Actual_Sales]]</f>
        <v>0.39102564102564102</v>
      </c>
      <c r="AA788">
        <v>63</v>
      </c>
      <c r="AB788" s="5">
        <f>IFERROR(Table1[[#This Row],[Expenses]]/Table1[[#This Row],[Actual_Sales]],0)</f>
        <v>0.20192307692307693</v>
      </c>
      <c r="AC788">
        <v>40</v>
      </c>
      <c r="AD788">
        <v>671</v>
      </c>
      <c r="AE788" s="5">
        <f>IFERROR(Table1[[#This Row],[Inventory]]/Table1[[#This Row],[Actual_Sales]],0)</f>
        <v>2.1506410256410255</v>
      </c>
    </row>
    <row r="789" spans="1:31" x14ac:dyDescent="0.25">
      <c r="A789">
        <v>796</v>
      </c>
      <c r="B789">
        <v>515</v>
      </c>
      <c r="C789">
        <v>9</v>
      </c>
      <c r="D789" s="2">
        <v>40299</v>
      </c>
      <c r="E789">
        <v>312</v>
      </c>
      <c r="F789">
        <v>270</v>
      </c>
      <c r="G789">
        <f>Table1[[#This Row],[Actual_Sales]]-Table1[[#This Row],[Budget_Sales]]</f>
        <v>42</v>
      </c>
      <c r="H789" s="5">
        <f>IF(
Table1[[#This Row],[Budget_Sales]]=0,
"",
IF(
Table1[[#This Row],[Budget_Sales]]&gt;0,
(Table1[[#This Row],[Actual_Sales]]-Table1[[#This Row],[Budget_Sales]])/Table1[[#This Row],[Budget_Sales]],
(Table1[[#This Row],[Actual_Sales]]-Table1[[#This Row],[Budget_Sales]])/ABS(Table1[[#This Row],[Budget_Sales]])
)
)</f>
        <v>0.15555555555555556</v>
      </c>
      <c r="I789" s="5" t="str">
        <f>IF(Table1[[#This Row],[Sales_Var]]&gt;=0,"Above Budget","Below Budget")</f>
        <v>Above Budget</v>
      </c>
      <c r="J789">
        <f>Table1[[#This Row],[Actual_Sales]]-(Table1[[#This Row],[COGS]]+Table1[[#This Row],[Expenses]])</f>
        <v>122</v>
      </c>
      <c r="K789">
        <v>130</v>
      </c>
      <c r="L789">
        <f>Table1[[#This Row],[Actual_Profit]]-Table1[[#This Row],[Budget_Profit]]</f>
        <v>-8</v>
      </c>
      <c r="M789" s="5">
        <f>IF(
Table1[[#This Row],[Budget_Profit]]=0,
"",
IF(
Table1[[#This Row],[Budget_Profit]]&gt;0,
(Table1[[#This Row],[Actual_Profit]]-Table1[[#This Row],[Budget_Profit]])/Table1[[#This Row],[Budget_Profit]],
(Table1[[#This Row],[Actual_Profit]]-Table1[[#This Row],[Budget_Profit]])/ABS(Table1[[#This Row],[Budget_Profit]])
)
)</f>
        <v>-6.1538461538461542E-2</v>
      </c>
      <c r="N789" s="5" t="str">
        <f>IF(Table1[[#This Row],[Profit_Var]]&gt;=0, "Above Budget", "Below Budget")</f>
        <v>Below Budget</v>
      </c>
      <c r="O789">
        <v>127</v>
      </c>
      <c r="P789">
        <v>100</v>
      </c>
      <c r="Q789">
        <f>Table1[[#This Row],[COGS]]-Table1[[#This Row],[Budget_COGS]]</f>
        <v>27</v>
      </c>
      <c r="R789" s="5">
        <f>IF(
Table1[[#This Row],[Budget_COGS]]=0,
"",
IF(
Table1[[#This Row],[Budget_COGS]]&gt;0,
(Table1[[#This Row],[Budget_COGS]]-Table1[[#This Row],[COGS]]) / Table1[[#This Row],[Budget_COGS]],
(Table1[[#This Row],[Budget_COGS]]-Table1[[#This Row],[COGS]]) / ABS(Table1[[#This Row],[Budget_COGS]])
)
)</f>
        <v>-0.27</v>
      </c>
      <c r="S789" s="5" t="str">
        <f>IF(Table1[[#This Row],[COGS _Var]]&gt;=0, "Above Budget", "Below Budget")</f>
        <v>Above Budget</v>
      </c>
      <c r="T789">
        <f>Table1[[#This Row],[Actual_Sales]]-Table1[[#This Row],[COGS]]</f>
        <v>185</v>
      </c>
      <c r="U789">
        <v>170</v>
      </c>
      <c r="V789">
        <f>Table1[[#This Row],[Gross_Margin]]-Table1[[#This Row],[Budget_Margin]]</f>
        <v>15</v>
      </c>
      <c r="W789" s="5">
        <f>IF(
Table1[[#This Row],[Budget_Margin]]=0,
"",
IF(
Table1[[#This Row],[Budget_Margin]]&gt;0,
(Table1[[#This Row],[Gross_Margin]]-Table1[[#This Row],[Budget_Margin]]) / Table1[[#This Row],[Budget_Margin]],
(Table1[[#This Row],[Gross_Margin]]-Table1[[#This Row],[Budget_Margin]]) / ABS(Table1[[#This Row],[Budget_Margin]])
)
)</f>
        <v>8.8235294117647065E-2</v>
      </c>
      <c r="X789" s="5" t="str">
        <f>IF(Table1[[#This Row],[Margin_Var]]&gt;=0, "Above Budget", "Below Budget")</f>
        <v>Above Budget</v>
      </c>
      <c r="Y789" s="5">
        <f>IFERROR(Table1[[#This Row],[Gross_Margin]]/Table1[[#This Row],[Actual_Sales]],0)</f>
        <v>0.59294871794871795</v>
      </c>
      <c r="Z789" s="5">
        <f>Table1[[#This Row],[Actual_Profit]]/Table1[[#This Row],[Actual_Sales]]</f>
        <v>0.39102564102564102</v>
      </c>
      <c r="AA789">
        <v>63</v>
      </c>
      <c r="AB789" s="5">
        <f>IFERROR(Table1[[#This Row],[Expenses]]/Table1[[#This Row],[Actual_Sales]],0)</f>
        <v>0.20192307692307693</v>
      </c>
      <c r="AC789">
        <v>40</v>
      </c>
      <c r="AD789">
        <v>671</v>
      </c>
      <c r="AE789" s="5">
        <f>IFERROR(Table1[[#This Row],[Inventory]]/Table1[[#This Row],[Actual_Sales]],0)</f>
        <v>2.1506410256410255</v>
      </c>
    </row>
    <row r="790" spans="1:31" x14ac:dyDescent="0.25">
      <c r="A790">
        <v>1953</v>
      </c>
      <c r="B790">
        <v>214</v>
      </c>
      <c r="C790">
        <v>6</v>
      </c>
      <c r="D790" s="2">
        <v>40513</v>
      </c>
      <c r="E790">
        <v>133</v>
      </c>
      <c r="F790">
        <v>100</v>
      </c>
      <c r="G790">
        <f>Table1[[#This Row],[Actual_Sales]]-Table1[[#This Row],[Budget_Sales]]</f>
        <v>33</v>
      </c>
      <c r="H790" s="5">
        <f>IF(
Table1[[#This Row],[Budget_Sales]]=0,
"",
IF(
Table1[[#This Row],[Budget_Sales]]&gt;0,
(Table1[[#This Row],[Actual_Sales]]-Table1[[#This Row],[Budget_Sales]])/Table1[[#This Row],[Budget_Sales]],
(Table1[[#This Row],[Actual_Sales]]-Table1[[#This Row],[Budget_Sales]])/ABS(Table1[[#This Row],[Budget_Sales]])
)
)</f>
        <v>0.33</v>
      </c>
      <c r="I790" s="5" t="str">
        <f>IF(Table1[[#This Row],[Sales_Var]]&gt;=0,"Above Budget","Below Budget")</f>
        <v>Above Budget</v>
      </c>
      <c r="J790">
        <f>Table1[[#This Row],[Actual_Sales]]-(Table1[[#This Row],[COGS]]+Table1[[#This Row],[Expenses]])</f>
        <v>52</v>
      </c>
      <c r="K790">
        <v>40</v>
      </c>
      <c r="L790">
        <f>Table1[[#This Row],[Actual_Profit]]-Table1[[#This Row],[Budget_Profit]]</f>
        <v>12</v>
      </c>
      <c r="M790" s="5">
        <f>IF(
Table1[[#This Row],[Budget_Profit]]=0,
"",
IF(
Table1[[#This Row],[Budget_Profit]]&gt;0,
(Table1[[#This Row],[Actual_Profit]]-Table1[[#This Row],[Budget_Profit]])/Table1[[#This Row],[Budget_Profit]],
(Table1[[#This Row],[Actual_Profit]]-Table1[[#This Row],[Budget_Profit]])/ABS(Table1[[#This Row],[Budget_Profit]])
)
)</f>
        <v>0.3</v>
      </c>
      <c r="N790" s="5" t="str">
        <f>IF(Table1[[#This Row],[Profit_Var]]&gt;=0, "Above Budget", "Below Budget")</f>
        <v>Above Budget</v>
      </c>
      <c r="O790">
        <v>54</v>
      </c>
      <c r="P790">
        <v>40</v>
      </c>
      <c r="Q790">
        <f>Table1[[#This Row],[COGS]]-Table1[[#This Row],[Budget_COGS]]</f>
        <v>14</v>
      </c>
      <c r="R790" s="5">
        <f>IF(
Table1[[#This Row],[Budget_COGS]]=0,
"",
IF(
Table1[[#This Row],[Budget_COGS]]&gt;0,
(Table1[[#This Row],[Budget_COGS]]-Table1[[#This Row],[COGS]]) / Table1[[#This Row],[Budget_COGS]],
(Table1[[#This Row],[Budget_COGS]]-Table1[[#This Row],[COGS]]) / ABS(Table1[[#This Row],[Budget_COGS]])
)
)</f>
        <v>-0.35</v>
      </c>
      <c r="S790" s="5" t="str">
        <f>IF(Table1[[#This Row],[COGS _Var]]&gt;=0, "Above Budget", "Below Budget")</f>
        <v>Above Budget</v>
      </c>
      <c r="T790">
        <f>Table1[[#This Row],[Actual_Sales]]-Table1[[#This Row],[COGS]]</f>
        <v>79</v>
      </c>
      <c r="U790">
        <v>60</v>
      </c>
      <c r="V790">
        <f>Table1[[#This Row],[Gross_Margin]]-Table1[[#This Row],[Budget_Margin]]</f>
        <v>19</v>
      </c>
      <c r="W790" s="5">
        <f>IF(
Table1[[#This Row],[Budget_Margin]]=0,
"",
IF(
Table1[[#This Row],[Budget_Margin]]&gt;0,
(Table1[[#This Row],[Gross_Margin]]-Table1[[#This Row],[Budget_Margin]]) / Table1[[#This Row],[Budget_Margin]],
(Table1[[#This Row],[Gross_Margin]]-Table1[[#This Row],[Budget_Margin]]) / ABS(Table1[[#This Row],[Budget_Margin]])
)
)</f>
        <v>0.31666666666666665</v>
      </c>
      <c r="X790" s="5" t="str">
        <f>IF(Table1[[#This Row],[Margin_Var]]&gt;=0, "Above Budget", "Below Budget")</f>
        <v>Above Budget</v>
      </c>
      <c r="Y790" s="5">
        <f>IFERROR(Table1[[#This Row],[Gross_Margin]]/Table1[[#This Row],[Actual_Sales]],0)</f>
        <v>0.59398496240601506</v>
      </c>
      <c r="Z790" s="5">
        <f>Table1[[#This Row],[Actual_Profit]]/Table1[[#This Row],[Actual_Sales]]</f>
        <v>0.39097744360902253</v>
      </c>
      <c r="AA790">
        <v>27</v>
      </c>
      <c r="AB790" s="5">
        <f>IFERROR(Table1[[#This Row],[Expenses]]/Table1[[#This Row],[Actual_Sales]],0)</f>
        <v>0.20300751879699247</v>
      </c>
      <c r="AC790">
        <v>15</v>
      </c>
      <c r="AD790">
        <v>601</v>
      </c>
      <c r="AE790" s="5">
        <f>IFERROR(Table1[[#This Row],[Inventory]]/Table1[[#This Row],[Actual_Sales]],0)</f>
        <v>4.518796992481203</v>
      </c>
    </row>
    <row r="791" spans="1:31" x14ac:dyDescent="0.25">
      <c r="A791">
        <v>2022</v>
      </c>
      <c r="B791">
        <v>518</v>
      </c>
      <c r="C791">
        <v>13</v>
      </c>
      <c r="D791" s="2">
        <v>40513</v>
      </c>
      <c r="E791">
        <v>133</v>
      </c>
      <c r="F791">
        <v>130</v>
      </c>
      <c r="G791">
        <f>Table1[[#This Row],[Actual_Sales]]-Table1[[#This Row],[Budget_Sales]]</f>
        <v>3</v>
      </c>
      <c r="H791" s="5">
        <f>IF(
Table1[[#This Row],[Budget_Sales]]=0,
"",
IF(
Table1[[#This Row],[Budget_Sales]]&gt;0,
(Table1[[#This Row],[Actual_Sales]]-Table1[[#This Row],[Budget_Sales]])/Table1[[#This Row],[Budget_Sales]],
(Table1[[#This Row],[Actual_Sales]]-Table1[[#This Row],[Budget_Sales]])/ABS(Table1[[#This Row],[Budget_Sales]])
)
)</f>
        <v>2.3076923076923078E-2</v>
      </c>
      <c r="I791" s="5" t="str">
        <f>IF(Table1[[#This Row],[Sales_Var]]&gt;=0,"Above Budget","Below Budget")</f>
        <v>Above Budget</v>
      </c>
      <c r="J791">
        <f>Table1[[#This Row],[Actual_Sales]]-(Table1[[#This Row],[COGS]]+Table1[[#This Row],[Expenses]])</f>
        <v>52</v>
      </c>
      <c r="K791">
        <v>60</v>
      </c>
      <c r="L791">
        <f>Table1[[#This Row],[Actual_Profit]]-Table1[[#This Row],[Budget_Profit]]</f>
        <v>-8</v>
      </c>
      <c r="M791" s="5">
        <f>IF(
Table1[[#This Row],[Budget_Profit]]=0,
"",
IF(
Table1[[#This Row],[Budget_Profit]]&gt;0,
(Table1[[#This Row],[Actual_Profit]]-Table1[[#This Row],[Budget_Profit]])/Table1[[#This Row],[Budget_Profit]],
(Table1[[#This Row],[Actual_Profit]]-Table1[[#This Row],[Budget_Profit]])/ABS(Table1[[#This Row],[Budget_Profit]])
)
)</f>
        <v>-0.13333333333333333</v>
      </c>
      <c r="N791" s="5" t="str">
        <f>IF(Table1[[#This Row],[Profit_Var]]&gt;=0, "Above Budget", "Below Budget")</f>
        <v>Below Budget</v>
      </c>
      <c r="O791">
        <v>54</v>
      </c>
      <c r="P791">
        <v>50</v>
      </c>
      <c r="Q791">
        <f>Table1[[#This Row],[COGS]]-Table1[[#This Row],[Budget_COGS]]</f>
        <v>4</v>
      </c>
      <c r="R791" s="5">
        <f>IF(
Table1[[#This Row],[Budget_COGS]]=0,
"",
IF(
Table1[[#This Row],[Budget_COGS]]&gt;0,
(Table1[[#This Row],[Budget_COGS]]-Table1[[#This Row],[COGS]]) / Table1[[#This Row],[Budget_COGS]],
(Table1[[#This Row],[Budget_COGS]]-Table1[[#This Row],[COGS]]) / ABS(Table1[[#This Row],[Budget_COGS]])
)
)</f>
        <v>-0.08</v>
      </c>
      <c r="S791" s="5" t="str">
        <f>IF(Table1[[#This Row],[COGS _Var]]&gt;=0, "Above Budget", "Below Budget")</f>
        <v>Above Budget</v>
      </c>
      <c r="T791">
        <f>Table1[[#This Row],[Actual_Sales]]-Table1[[#This Row],[COGS]]</f>
        <v>79</v>
      </c>
      <c r="U791">
        <v>80</v>
      </c>
      <c r="V791">
        <f>Table1[[#This Row],[Gross_Margin]]-Table1[[#This Row],[Budget_Margin]]</f>
        <v>-1</v>
      </c>
      <c r="W791" s="5">
        <f>IF(
Table1[[#This Row],[Budget_Margin]]=0,
"",
IF(
Table1[[#This Row],[Budget_Margin]]&gt;0,
(Table1[[#This Row],[Gross_Margin]]-Table1[[#This Row],[Budget_Margin]]) / Table1[[#This Row],[Budget_Margin]],
(Table1[[#This Row],[Gross_Margin]]-Table1[[#This Row],[Budget_Margin]]) / ABS(Table1[[#This Row],[Budget_Margin]])
)
)</f>
        <v>-1.2500000000000001E-2</v>
      </c>
      <c r="X791" s="5" t="str">
        <f>IF(Table1[[#This Row],[Margin_Var]]&gt;=0, "Above Budget", "Below Budget")</f>
        <v>Below Budget</v>
      </c>
      <c r="Y791" s="5">
        <f>IFERROR(Table1[[#This Row],[Gross_Margin]]/Table1[[#This Row],[Actual_Sales]],0)</f>
        <v>0.59398496240601506</v>
      </c>
      <c r="Z791" s="5">
        <f>Table1[[#This Row],[Actual_Profit]]/Table1[[#This Row],[Actual_Sales]]</f>
        <v>0.39097744360902253</v>
      </c>
      <c r="AA791">
        <v>27</v>
      </c>
      <c r="AB791" s="5">
        <f>IFERROR(Table1[[#This Row],[Expenses]]/Table1[[#This Row],[Actual_Sales]],0)</f>
        <v>0.20300751879699247</v>
      </c>
      <c r="AC791">
        <v>15</v>
      </c>
      <c r="AD791">
        <v>601</v>
      </c>
      <c r="AE791" s="5">
        <f>IFERROR(Table1[[#This Row],[Inventory]]/Table1[[#This Row],[Actual_Sales]],0)</f>
        <v>4.518796992481203</v>
      </c>
    </row>
    <row r="792" spans="1:31" x14ac:dyDescent="0.25">
      <c r="A792">
        <v>4137</v>
      </c>
      <c r="B792">
        <v>440</v>
      </c>
      <c r="C792">
        <v>9</v>
      </c>
      <c r="D792" s="2">
        <v>40878</v>
      </c>
      <c r="E792">
        <v>87</v>
      </c>
      <c r="F792">
        <v>70</v>
      </c>
      <c r="G792">
        <f>Table1[[#This Row],[Actual_Sales]]-Table1[[#This Row],[Budget_Sales]]</f>
        <v>17</v>
      </c>
      <c r="H792" s="5">
        <f>IF(
Table1[[#This Row],[Budget_Sales]]=0,
"",
IF(
Table1[[#This Row],[Budget_Sales]]&gt;0,
(Table1[[#This Row],[Actual_Sales]]-Table1[[#This Row],[Budget_Sales]])/Table1[[#This Row],[Budget_Sales]],
(Table1[[#This Row],[Actual_Sales]]-Table1[[#This Row],[Budget_Sales]])/ABS(Table1[[#This Row],[Budget_Sales]])
)
)</f>
        <v>0.24285714285714285</v>
      </c>
      <c r="I792" s="5" t="str">
        <f>IF(Table1[[#This Row],[Sales_Var]]&gt;=0,"Above Budget","Below Budget")</f>
        <v>Above Budget</v>
      </c>
      <c r="J792">
        <f>Table1[[#This Row],[Actual_Sales]]-(Table1[[#This Row],[COGS]]+Table1[[#This Row],[Expenses]])</f>
        <v>34</v>
      </c>
      <c r="K792">
        <v>30</v>
      </c>
      <c r="L792">
        <f>Table1[[#This Row],[Actual_Profit]]-Table1[[#This Row],[Budget_Profit]]</f>
        <v>4</v>
      </c>
      <c r="M792" s="5">
        <f>IF(
Table1[[#This Row],[Budget_Profit]]=0,
"",
IF(
Table1[[#This Row],[Budget_Profit]]&gt;0,
(Table1[[#This Row],[Actual_Profit]]-Table1[[#This Row],[Budget_Profit]])/Table1[[#This Row],[Budget_Profit]],
(Table1[[#This Row],[Actual_Profit]]-Table1[[#This Row],[Budget_Profit]])/ABS(Table1[[#This Row],[Budget_Profit]])
)
)</f>
        <v>0.13333333333333333</v>
      </c>
      <c r="N792" s="5" t="str">
        <f>IF(Table1[[#This Row],[Profit_Var]]&gt;=0, "Above Budget", "Below Budget")</f>
        <v>Above Budget</v>
      </c>
      <c r="O792">
        <v>33</v>
      </c>
      <c r="P792">
        <v>30</v>
      </c>
      <c r="Q792">
        <f>Table1[[#This Row],[COGS]]-Table1[[#This Row],[Budget_COGS]]</f>
        <v>3</v>
      </c>
      <c r="R792" s="5">
        <f>IF(
Table1[[#This Row],[Budget_COGS]]=0,
"",
IF(
Table1[[#This Row],[Budget_COGS]]&gt;0,
(Table1[[#This Row],[Budget_COGS]]-Table1[[#This Row],[COGS]]) / Table1[[#This Row],[Budget_COGS]],
(Table1[[#This Row],[Budget_COGS]]-Table1[[#This Row],[COGS]]) / ABS(Table1[[#This Row],[Budget_COGS]])
)
)</f>
        <v>-0.1</v>
      </c>
      <c r="S792" s="5" t="str">
        <f>IF(Table1[[#This Row],[COGS _Var]]&gt;=0, "Above Budget", "Below Budget")</f>
        <v>Above Budget</v>
      </c>
      <c r="T792">
        <f>Table1[[#This Row],[Actual_Sales]]-Table1[[#This Row],[COGS]]</f>
        <v>54</v>
      </c>
      <c r="U792">
        <v>40</v>
      </c>
      <c r="V792">
        <f>Table1[[#This Row],[Gross_Margin]]-Table1[[#This Row],[Budget_Margin]]</f>
        <v>14</v>
      </c>
      <c r="W792" s="5">
        <f>IF(
Table1[[#This Row],[Budget_Margin]]=0,
"",
IF(
Table1[[#This Row],[Budget_Margin]]&gt;0,
(Table1[[#This Row],[Gross_Margin]]-Table1[[#This Row],[Budget_Margin]]) / Table1[[#This Row],[Budget_Margin]],
(Table1[[#This Row],[Gross_Margin]]-Table1[[#This Row],[Budget_Margin]]) / ABS(Table1[[#This Row],[Budget_Margin]])
)
)</f>
        <v>0.35</v>
      </c>
      <c r="X792" s="5" t="str">
        <f>IF(Table1[[#This Row],[Margin_Var]]&gt;=0, "Above Budget", "Below Budget")</f>
        <v>Above Budget</v>
      </c>
      <c r="Y792" s="5">
        <f>IFERROR(Table1[[#This Row],[Gross_Margin]]/Table1[[#This Row],[Actual_Sales]],0)</f>
        <v>0.62068965517241381</v>
      </c>
      <c r="Z792" s="5">
        <f>Table1[[#This Row],[Actual_Profit]]/Table1[[#This Row],[Actual_Sales]]</f>
        <v>0.39080459770114945</v>
      </c>
      <c r="AA792">
        <v>20</v>
      </c>
      <c r="AB792" s="5">
        <f>IFERROR(Table1[[#This Row],[Expenses]]/Table1[[#This Row],[Actual_Sales]],0)</f>
        <v>0.22988505747126436</v>
      </c>
      <c r="AC792">
        <v>9</v>
      </c>
      <c r="AD792">
        <v>870</v>
      </c>
      <c r="AE792" s="5">
        <f>IFERROR(Table1[[#This Row],[Inventory]]/Table1[[#This Row],[Actual_Sales]],0)</f>
        <v>10</v>
      </c>
    </row>
    <row r="793" spans="1:31" x14ac:dyDescent="0.25">
      <c r="A793">
        <v>4245</v>
      </c>
      <c r="B793">
        <v>978</v>
      </c>
      <c r="C793">
        <v>11</v>
      </c>
      <c r="D793" s="2">
        <v>40878</v>
      </c>
      <c r="E793">
        <v>87</v>
      </c>
      <c r="F793">
        <v>80</v>
      </c>
      <c r="G793">
        <f>Table1[[#This Row],[Actual_Sales]]-Table1[[#This Row],[Budget_Sales]]</f>
        <v>7</v>
      </c>
      <c r="H793" s="5">
        <f>IF(
Table1[[#This Row],[Budget_Sales]]=0,
"",
IF(
Table1[[#This Row],[Budget_Sales]]&gt;0,
(Table1[[#This Row],[Actual_Sales]]-Table1[[#This Row],[Budget_Sales]])/Table1[[#This Row],[Budget_Sales]],
(Table1[[#This Row],[Actual_Sales]]-Table1[[#This Row],[Budget_Sales]])/ABS(Table1[[#This Row],[Budget_Sales]])
)
)</f>
        <v>8.7499999999999994E-2</v>
      </c>
      <c r="I793" s="5" t="str">
        <f>IF(Table1[[#This Row],[Sales_Var]]&gt;=0,"Above Budget","Below Budget")</f>
        <v>Above Budget</v>
      </c>
      <c r="J793">
        <f>Table1[[#This Row],[Actual_Sales]]-(Table1[[#This Row],[COGS]]+Table1[[#This Row],[Expenses]])</f>
        <v>34</v>
      </c>
      <c r="K793">
        <v>40</v>
      </c>
      <c r="L793">
        <f>Table1[[#This Row],[Actual_Profit]]-Table1[[#This Row],[Budget_Profit]]</f>
        <v>-6</v>
      </c>
      <c r="M793" s="5">
        <f>IF(
Table1[[#This Row],[Budget_Profit]]=0,
"",
IF(
Table1[[#This Row],[Budget_Profit]]&gt;0,
(Table1[[#This Row],[Actual_Profit]]-Table1[[#This Row],[Budget_Profit]])/Table1[[#This Row],[Budget_Profit]],
(Table1[[#This Row],[Actual_Profit]]-Table1[[#This Row],[Budget_Profit]])/ABS(Table1[[#This Row],[Budget_Profit]])
)
)</f>
        <v>-0.15</v>
      </c>
      <c r="N793" s="5" t="str">
        <f>IF(Table1[[#This Row],[Profit_Var]]&gt;=0, "Above Budget", "Below Budget")</f>
        <v>Below Budget</v>
      </c>
      <c r="O793">
        <v>33</v>
      </c>
      <c r="P793">
        <v>30</v>
      </c>
      <c r="Q793">
        <f>Table1[[#This Row],[COGS]]-Table1[[#This Row],[Budget_COGS]]</f>
        <v>3</v>
      </c>
      <c r="R793" s="5">
        <f>IF(
Table1[[#This Row],[Budget_COGS]]=0,
"",
IF(
Table1[[#This Row],[Budget_COGS]]&gt;0,
(Table1[[#This Row],[Budget_COGS]]-Table1[[#This Row],[COGS]]) / Table1[[#This Row],[Budget_COGS]],
(Table1[[#This Row],[Budget_COGS]]-Table1[[#This Row],[COGS]]) / ABS(Table1[[#This Row],[Budget_COGS]])
)
)</f>
        <v>-0.1</v>
      </c>
      <c r="S793" s="5" t="str">
        <f>IF(Table1[[#This Row],[COGS _Var]]&gt;=0, "Above Budget", "Below Budget")</f>
        <v>Above Budget</v>
      </c>
      <c r="T793">
        <f>Table1[[#This Row],[Actual_Sales]]-Table1[[#This Row],[COGS]]</f>
        <v>54</v>
      </c>
      <c r="U793">
        <v>50</v>
      </c>
      <c r="V793">
        <f>Table1[[#This Row],[Gross_Margin]]-Table1[[#This Row],[Budget_Margin]]</f>
        <v>4</v>
      </c>
      <c r="W793" s="5">
        <f>IF(
Table1[[#This Row],[Budget_Margin]]=0,
"",
IF(
Table1[[#This Row],[Budget_Margin]]&gt;0,
(Table1[[#This Row],[Gross_Margin]]-Table1[[#This Row],[Budget_Margin]]) / Table1[[#This Row],[Budget_Margin]],
(Table1[[#This Row],[Gross_Margin]]-Table1[[#This Row],[Budget_Margin]]) / ABS(Table1[[#This Row],[Budget_Margin]])
)
)</f>
        <v>0.08</v>
      </c>
      <c r="X793" s="5" t="str">
        <f>IF(Table1[[#This Row],[Margin_Var]]&gt;=0, "Above Budget", "Below Budget")</f>
        <v>Above Budget</v>
      </c>
      <c r="Y793" s="5">
        <f>IFERROR(Table1[[#This Row],[Gross_Margin]]/Table1[[#This Row],[Actual_Sales]],0)</f>
        <v>0.62068965517241381</v>
      </c>
      <c r="Z793" s="5">
        <f>Table1[[#This Row],[Actual_Profit]]/Table1[[#This Row],[Actual_Sales]]</f>
        <v>0.39080459770114945</v>
      </c>
      <c r="AA793">
        <v>20</v>
      </c>
      <c r="AB793" s="5">
        <f>IFERROR(Table1[[#This Row],[Expenses]]/Table1[[#This Row],[Actual_Sales]],0)</f>
        <v>0.22988505747126436</v>
      </c>
      <c r="AC793">
        <v>9</v>
      </c>
      <c r="AD793">
        <v>870</v>
      </c>
      <c r="AE793" s="5">
        <f>IFERROR(Table1[[#This Row],[Inventory]]/Table1[[#This Row],[Actual_Sales]],0)</f>
        <v>10</v>
      </c>
    </row>
    <row r="794" spans="1:31" x14ac:dyDescent="0.25">
      <c r="A794">
        <v>2507</v>
      </c>
      <c r="B794">
        <v>337</v>
      </c>
      <c r="C794">
        <v>2</v>
      </c>
      <c r="D794" s="2">
        <v>40603</v>
      </c>
      <c r="E794">
        <v>87</v>
      </c>
      <c r="F794">
        <v>100</v>
      </c>
      <c r="G794">
        <f>Table1[[#This Row],[Actual_Sales]]-Table1[[#This Row],[Budget_Sales]]</f>
        <v>-13</v>
      </c>
      <c r="H794" s="5">
        <f>IF(
Table1[[#This Row],[Budget_Sales]]=0,
"",
IF(
Table1[[#This Row],[Budget_Sales]]&gt;0,
(Table1[[#This Row],[Actual_Sales]]-Table1[[#This Row],[Budget_Sales]])/Table1[[#This Row],[Budget_Sales]],
(Table1[[#This Row],[Actual_Sales]]-Table1[[#This Row],[Budget_Sales]])/ABS(Table1[[#This Row],[Budget_Sales]])
)
)</f>
        <v>-0.13</v>
      </c>
      <c r="I794" s="5" t="str">
        <f>IF(Table1[[#This Row],[Sales_Var]]&gt;=0,"Above Budget","Below Budget")</f>
        <v>Below Budget</v>
      </c>
      <c r="J794">
        <f>Table1[[#This Row],[Actual_Sales]]-(Table1[[#This Row],[COGS]]+Table1[[#This Row],[Expenses]])</f>
        <v>34</v>
      </c>
      <c r="K794">
        <v>50</v>
      </c>
      <c r="L794">
        <f>Table1[[#This Row],[Actual_Profit]]-Table1[[#This Row],[Budget_Profit]]</f>
        <v>-16</v>
      </c>
      <c r="M794" s="5">
        <f>IF(
Table1[[#This Row],[Budget_Profit]]=0,
"",
IF(
Table1[[#This Row],[Budget_Profit]]&gt;0,
(Table1[[#This Row],[Actual_Profit]]-Table1[[#This Row],[Budget_Profit]])/Table1[[#This Row],[Budget_Profit]],
(Table1[[#This Row],[Actual_Profit]]-Table1[[#This Row],[Budget_Profit]])/ABS(Table1[[#This Row],[Budget_Profit]])
)
)</f>
        <v>-0.32</v>
      </c>
      <c r="N794" s="5" t="str">
        <f>IF(Table1[[#This Row],[Profit_Var]]&gt;=0, "Above Budget", "Below Budget")</f>
        <v>Below Budget</v>
      </c>
      <c r="O794">
        <v>33</v>
      </c>
      <c r="P794">
        <v>40</v>
      </c>
      <c r="Q794">
        <f>Table1[[#This Row],[COGS]]-Table1[[#This Row],[Budget_COGS]]</f>
        <v>-7</v>
      </c>
      <c r="R794" s="5">
        <f>IF(
Table1[[#This Row],[Budget_COGS]]=0,
"",
IF(
Table1[[#This Row],[Budget_COGS]]&gt;0,
(Table1[[#This Row],[Budget_COGS]]-Table1[[#This Row],[COGS]]) / Table1[[#This Row],[Budget_COGS]],
(Table1[[#This Row],[Budget_COGS]]-Table1[[#This Row],[COGS]]) / ABS(Table1[[#This Row],[Budget_COGS]])
)
)</f>
        <v>0.17499999999999999</v>
      </c>
      <c r="S794" s="5" t="str">
        <f>IF(Table1[[#This Row],[COGS _Var]]&gt;=0, "Above Budget", "Below Budget")</f>
        <v>Below Budget</v>
      </c>
      <c r="T794">
        <f>Table1[[#This Row],[Actual_Sales]]-Table1[[#This Row],[COGS]]</f>
        <v>54</v>
      </c>
      <c r="U794">
        <v>60</v>
      </c>
      <c r="V794">
        <f>Table1[[#This Row],[Gross_Margin]]-Table1[[#This Row],[Budget_Margin]]</f>
        <v>-6</v>
      </c>
      <c r="W794" s="5">
        <f>IF(
Table1[[#This Row],[Budget_Margin]]=0,
"",
IF(
Table1[[#This Row],[Budget_Margin]]&gt;0,
(Table1[[#This Row],[Gross_Margin]]-Table1[[#This Row],[Budget_Margin]]) / Table1[[#This Row],[Budget_Margin]],
(Table1[[#This Row],[Gross_Margin]]-Table1[[#This Row],[Budget_Margin]]) / ABS(Table1[[#This Row],[Budget_Margin]])
)
)</f>
        <v>-0.1</v>
      </c>
      <c r="X794" s="5" t="str">
        <f>IF(Table1[[#This Row],[Margin_Var]]&gt;=0, "Above Budget", "Below Budget")</f>
        <v>Below Budget</v>
      </c>
      <c r="Y794" s="5">
        <f>IFERROR(Table1[[#This Row],[Gross_Margin]]/Table1[[#This Row],[Actual_Sales]],0)</f>
        <v>0.62068965517241381</v>
      </c>
      <c r="Z794" s="5">
        <f>Table1[[#This Row],[Actual_Profit]]/Table1[[#This Row],[Actual_Sales]]</f>
        <v>0.39080459770114945</v>
      </c>
      <c r="AA794">
        <v>20</v>
      </c>
      <c r="AB794" s="5">
        <f>IFERROR(Table1[[#This Row],[Expenses]]/Table1[[#This Row],[Actual_Sales]],0)</f>
        <v>0.22988505747126436</v>
      </c>
      <c r="AC794">
        <v>9</v>
      </c>
      <c r="AD794">
        <v>768</v>
      </c>
      <c r="AE794" s="5">
        <f>IFERROR(Table1[[#This Row],[Inventory]]/Table1[[#This Row],[Actual_Sales]],0)</f>
        <v>8.8275862068965516</v>
      </c>
    </row>
    <row r="795" spans="1:31" x14ac:dyDescent="0.25">
      <c r="A795">
        <v>2552</v>
      </c>
      <c r="B795">
        <v>509</v>
      </c>
      <c r="C795">
        <v>9</v>
      </c>
      <c r="D795" s="2">
        <v>40603</v>
      </c>
      <c r="E795">
        <v>87</v>
      </c>
      <c r="F795">
        <v>70</v>
      </c>
      <c r="G795">
        <f>Table1[[#This Row],[Actual_Sales]]-Table1[[#This Row],[Budget_Sales]]</f>
        <v>17</v>
      </c>
      <c r="H795" s="5">
        <f>IF(
Table1[[#This Row],[Budget_Sales]]=0,
"",
IF(
Table1[[#This Row],[Budget_Sales]]&gt;0,
(Table1[[#This Row],[Actual_Sales]]-Table1[[#This Row],[Budget_Sales]])/Table1[[#This Row],[Budget_Sales]],
(Table1[[#This Row],[Actual_Sales]]-Table1[[#This Row],[Budget_Sales]])/ABS(Table1[[#This Row],[Budget_Sales]])
)
)</f>
        <v>0.24285714285714285</v>
      </c>
      <c r="I795" s="5" t="str">
        <f>IF(Table1[[#This Row],[Sales_Var]]&gt;=0,"Above Budget","Below Budget")</f>
        <v>Above Budget</v>
      </c>
      <c r="J795">
        <f>Table1[[#This Row],[Actual_Sales]]-(Table1[[#This Row],[COGS]]+Table1[[#This Row],[Expenses]])</f>
        <v>34</v>
      </c>
      <c r="K795">
        <v>50</v>
      </c>
      <c r="L795">
        <f>Table1[[#This Row],[Actual_Profit]]-Table1[[#This Row],[Budget_Profit]]</f>
        <v>-16</v>
      </c>
      <c r="M795" s="5">
        <f>IF(
Table1[[#This Row],[Budget_Profit]]=0,
"",
IF(
Table1[[#This Row],[Budget_Profit]]&gt;0,
(Table1[[#This Row],[Actual_Profit]]-Table1[[#This Row],[Budget_Profit]])/Table1[[#This Row],[Budget_Profit]],
(Table1[[#This Row],[Actual_Profit]]-Table1[[#This Row],[Budget_Profit]])/ABS(Table1[[#This Row],[Budget_Profit]])
)
)</f>
        <v>-0.32</v>
      </c>
      <c r="N795" s="5" t="str">
        <f>IF(Table1[[#This Row],[Profit_Var]]&gt;=0, "Above Budget", "Below Budget")</f>
        <v>Below Budget</v>
      </c>
      <c r="O795">
        <v>33</v>
      </c>
      <c r="P795">
        <v>20</v>
      </c>
      <c r="Q795">
        <f>Table1[[#This Row],[COGS]]-Table1[[#This Row],[Budget_COGS]]</f>
        <v>13</v>
      </c>
      <c r="R795" s="5">
        <f>IF(
Table1[[#This Row],[Budget_COGS]]=0,
"",
IF(
Table1[[#This Row],[Budget_COGS]]&gt;0,
(Table1[[#This Row],[Budget_COGS]]-Table1[[#This Row],[COGS]]) / Table1[[#This Row],[Budget_COGS]],
(Table1[[#This Row],[Budget_COGS]]-Table1[[#This Row],[COGS]]) / ABS(Table1[[#This Row],[Budget_COGS]])
)
)</f>
        <v>-0.65</v>
      </c>
      <c r="S795" s="5" t="str">
        <f>IF(Table1[[#This Row],[COGS _Var]]&gt;=0, "Above Budget", "Below Budget")</f>
        <v>Above Budget</v>
      </c>
      <c r="T795">
        <f>Table1[[#This Row],[Actual_Sales]]-Table1[[#This Row],[COGS]]</f>
        <v>54</v>
      </c>
      <c r="U795">
        <v>50</v>
      </c>
      <c r="V795">
        <f>Table1[[#This Row],[Gross_Margin]]-Table1[[#This Row],[Budget_Margin]]</f>
        <v>4</v>
      </c>
      <c r="W795" s="5">
        <f>IF(
Table1[[#This Row],[Budget_Margin]]=0,
"",
IF(
Table1[[#This Row],[Budget_Margin]]&gt;0,
(Table1[[#This Row],[Gross_Margin]]-Table1[[#This Row],[Budget_Margin]]) / Table1[[#This Row],[Budget_Margin]],
(Table1[[#This Row],[Gross_Margin]]-Table1[[#This Row],[Budget_Margin]]) / ABS(Table1[[#This Row],[Budget_Margin]])
)
)</f>
        <v>0.08</v>
      </c>
      <c r="X795" s="5" t="str">
        <f>IF(Table1[[#This Row],[Margin_Var]]&gt;=0, "Above Budget", "Below Budget")</f>
        <v>Above Budget</v>
      </c>
      <c r="Y795" s="5">
        <f>IFERROR(Table1[[#This Row],[Gross_Margin]]/Table1[[#This Row],[Actual_Sales]],0)</f>
        <v>0.62068965517241381</v>
      </c>
      <c r="Z795" s="5">
        <f>Table1[[#This Row],[Actual_Profit]]/Table1[[#This Row],[Actual_Sales]]</f>
        <v>0.39080459770114945</v>
      </c>
      <c r="AA795">
        <v>20</v>
      </c>
      <c r="AB795" s="5">
        <f>IFERROR(Table1[[#This Row],[Expenses]]/Table1[[#This Row],[Actual_Sales]],0)</f>
        <v>0.22988505747126436</v>
      </c>
      <c r="AC795">
        <v>9</v>
      </c>
      <c r="AD795">
        <v>768</v>
      </c>
      <c r="AE795" s="5">
        <f>IFERROR(Table1[[#This Row],[Inventory]]/Table1[[#This Row],[Actual_Sales]],0)</f>
        <v>8.8275862068965516</v>
      </c>
    </row>
    <row r="796" spans="1:31" x14ac:dyDescent="0.25">
      <c r="A796">
        <v>3693</v>
      </c>
      <c r="B796">
        <v>801</v>
      </c>
      <c r="C796">
        <v>5</v>
      </c>
      <c r="D796" s="2">
        <v>40787</v>
      </c>
      <c r="E796">
        <v>169</v>
      </c>
      <c r="F796">
        <v>150</v>
      </c>
      <c r="G796">
        <f>Table1[[#This Row],[Actual_Sales]]-Table1[[#This Row],[Budget_Sales]]</f>
        <v>19</v>
      </c>
      <c r="H796" s="5">
        <f>IF(
Table1[[#This Row],[Budget_Sales]]=0,
"",
IF(
Table1[[#This Row],[Budget_Sales]]&gt;0,
(Table1[[#This Row],[Actual_Sales]]-Table1[[#This Row],[Budget_Sales]])/Table1[[#This Row],[Budget_Sales]],
(Table1[[#This Row],[Actual_Sales]]-Table1[[#This Row],[Budget_Sales]])/ABS(Table1[[#This Row],[Budget_Sales]])
)
)</f>
        <v>0.12666666666666668</v>
      </c>
      <c r="I796" s="5" t="str">
        <f>IF(Table1[[#This Row],[Sales_Var]]&gt;=0,"Above Budget","Below Budget")</f>
        <v>Above Budget</v>
      </c>
      <c r="J796">
        <f>Table1[[#This Row],[Actual_Sales]]-(Table1[[#This Row],[COGS]]+Table1[[#This Row],[Expenses]])</f>
        <v>66</v>
      </c>
      <c r="K796">
        <v>60</v>
      </c>
      <c r="L796">
        <f>Table1[[#This Row],[Actual_Profit]]-Table1[[#This Row],[Budget_Profit]]</f>
        <v>6</v>
      </c>
      <c r="M796" s="5">
        <f>IF(
Table1[[#This Row],[Budget_Profit]]=0,
"",
IF(
Table1[[#This Row],[Budget_Profit]]&gt;0,
(Table1[[#This Row],[Actual_Profit]]-Table1[[#This Row],[Budget_Profit]])/Table1[[#This Row],[Budget_Profit]],
(Table1[[#This Row],[Actual_Profit]]-Table1[[#This Row],[Budget_Profit]])/ABS(Table1[[#This Row],[Budget_Profit]])
)
)</f>
        <v>0.1</v>
      </c>
      <c r="N796" s="5" t="str">
        <f>IF(Table1[[#This Row],[Profit_Var]]&gt;=0, "Above Budget", "Below Budget")</f>
        <v>Above Budget</v>
      </c>
      <c r="O796">
        <v>69</v>
      </c>
      <c r="P796">
        <v>60</v>
      </c>
      <c r="Q796">
        <f>Table1[[#This Row],[COGS]]-Table1[[#This Row],[Budget_COGS]]</f>
        <v>9</v>
      </c>
      <c r="R796" s="5">
        <f>IF(
Table1[[#This Row],[Budget_COGS]]=0,
"",
IF(
Table1[[#This Row],[Budget_COGS]]&gt;0,
(Table1[[#This Row],[Budget_COGS]]-Table1[[#This Row],[COGS]]) / Table1[[#This Row],[Budget_COGS]],
(Table1[[#This Row],[Budget_COGS]]-Table1[[#This Row],[COGS]]) / ABS(Table1[[#This Row],[Budget_COGS]])
)
)</f>
        <v>-0.15</v>
      </c>
      <c r="S796" s="5" t="str">
        <f>IF(Table1[[#This Row],[COGS _Var]]&gt;=0, "Above Budget", "Below Budget")</f>
        <v>Above Budget</v>
      </c>
      <c r="T796">
        <f>Table1[[#This Row],[Actual_Sales]]-Table1[[#This Row],[COGS]]</f>
        <v>100</v>
      </c>
      <c r="U796">
        <v>90</v>
      </c>
      <c r="V796">
        <f>Table1[[#This Row],[Gross_Margin]]-Table1[[#This Row],[Budget_Margin]]</f>
        <v>10</v>
      </c>
      <c r="W796" s="5">
        <f>IF(
Table1[[#This Row],[Budget_Margin]]=0,
"",
IF(
Table1[[#This Row],[Budget_Margin]]&gt;0,
(Table1[[#This Row],[Gross_Margin]]-Table1[[#This Row],[Budget_Margin]]) / Table1[[#This Row],[Budget_Margin]],
(Table1[[#This Row],[Gross_Margin]]-Table1[[#This Row],[Budget_Margin]]) / ABS(Table1[[#This Row],[Budget_Margin]])
)
)</f>
        <v>0.1111111111111111</v>
      </c>
      <c r="X796" s="5" t="str">
        <f>IF(Table1[[#This Row],[Margin_Var]]&gt;=0, "Above Budget", "Below Budget")</f>
        <v>Above Budget</v>
      </c>
      <c r="Y796" s="5">
        <f>IFERROR(Table1[[#This Row],[Gross_Margin]]/Table1[[#This Row],[Actual_Sales]],0)</f>
        <v>0.59171597633136097</v>
      </c>
      <c r="Z796" s="5">
        <f>Table1[[#This Row],[Actual_Profit]]/Table1[[#This Row],[Actual_Sales]]</f>
        <v>0.39053254437869822</v>
      </c>
      <c r="AA796">
        <v>34</v>
      </c>
      <c r="AB796" s="5">
        <f>IFERROR(Table1[[#This Row],[Expenses]]/Table1[[#This Row],[Actual_Sales]],0)</f>
        <v>0.20118343195266272</v>
      </c>
      <c r="AC796">
        <v>22</v>
      </c>
      <c r="AD796">
        <v>572</v>
      </c>
      <c r="AE796" s="5">
        <f>IFERROR(Table1[[#This Row],[Inventory]]/Table1[[#This Row],[Actual_Sales]],0)</f>
        <v>3.3846153846153846</v>
      </c>
    </row>
    <row r="797" spans="1:31" x14ac:dyDescent="0.25">
      <c r="A797">
        <v>3234</v>
      </c>
      <c r="B797">
        <v>405</v>
      </c>
      <c r="C797">
        <v>4</v>
      </c>
      <c r="D797" s="2">
        <v>40725</v>
      </c>
      <c r="E797">
        <v>333</v>
      </c>
      <c r="F797">
        <v>280</v>
      </c>
      <c r="G797">
        <f>Table1[[#This Row],[Actual_Sales]]-Table1[[#This Row],[Budget_Sales]]</f>
        <v>53</v>
      </c>
      <c r="H797" s="5">
        <f>IF(
Table1[[#This Row],[Budget_Sales]]=0,
"",
IF(
Table1[[#This Row],[Budget_Sales]]&gt;0,
(Table1[[#This Row],[Actual_Sales]]-Table1[[#This Row],[Budget_Sales]])/Table1[[#This Row],[Budget_Sales]],
(Table1[[#This Row],[Actual_Sales]]-Table1[[#This Row],[Budget_Sales]])/ABS(Table1[[#This Row],[Budget_Sales]])
)
)</f>
        <v>0.18928571428571428</v>
      </c>
      <c r="I797" s="5" t="str">
        <f>IF(Table1[[#This Row],[Sales_Var]]&gt;=0,"Above Budget","Below Budget")</f>
        <v>Above Budget</v>
      </c>
      <c r="J797">
        <f>Table1[[#This Row],[Actual_Sales]]-(Table1[[#This Row],[COGS]]+Table1[[#This Row],[Expenses]])</f>
        <v>130</v>
      </c>
      <c r="K797">
        <v>110</v>
      </c>
      <c r="L797">
        <f>Table1[[#This Row],[Actual_Profit]]-Table1[[#This Row],[Budget_Profit]]</f>
        <v>20</v>
      </c>
      <c r="M797" s="5">
        <f>IF(
Table1[[#This Row],[Budget_Profit]]=0,
"",
IF(
Table1[[#This Row],[Budget_Profit]]&gt;0,
(Table1[[#This Row],[Actual_Profit]]-Table1[[#This Row],[Budget_Profit]])/Table1[[#This Row],[Budget_Profit]],
(Table1[[#This Row],[Actual_Profit]]-Table1[[#This Row],[Budget_Profit]])/ABS(Table1[[#This Row],[Budget_Profit]])
)
)</f>
        <v>0.18181818181818182</v>
      </c>
      <c r="N797" s="5" t="str">
        <f>IF(Table1[[#This Row],[Profit_Var]]&gt;=0, "Above Budget", "Below Budget")</f>
        <v>Above Budget</v>
      </c>
      <c r="O797">
        <v>141</v>
      </c>
      <c r="P797">
        <v>120</v>
      </c>
      <c r="Q797">
        <f>Table1[[#This Row],[COGS]]-Table1[[#This Row],[Budget_COGS]]</f>
        <v>21</v>
      </c>
      <c r="R797" s="5">
        <f>IF(
Table1[[#This Row],[Budget_COGS]]=0,
"",
IF(
Table1[[#This Row],[Budget_COGS]]&gt;0,
(Table1[[#This Row],[Budget_COGS]]-Table1[[#This Row],[COGS]]) / Table1[[#This Row],[Budget_COGS]],
(Table1[[#This Row],[Budget_COGS]]-Table1[[#This Row],[COGS]]) / ABS(Table1[[#This Row],[Budget_COGS]])
)
)</f>
        <v>-0.17499999999999999</v>
      </c>
      <c r="S797" s="5" t="str">
        <f>IF(Table1[[#This Row],[COGS _Var]]&gt;=0, "Above Budget", "Below Budget")</f>
        <v>Above Budget</v>
      </c>
      <c r="T797">
        <f>Table1[[#This Row],[Actual_Sales]]-Table1[[#This Row],[COGS]]</f>
        <v>192</v>
      </c>
      <c r="U797">
        <v>160</v>
      </c>
      <c r="V797">
        <f>Table1[[#This Row],[Gross_Margin]]-Table1[[#This Row],[Budget_Margin]]</f>
        <v>32</v>
      </c>
      <c r="W797" s="5">
        <f>IF(
Table1[[#This Row],[Budget_Margin]]=0,
"",
IF(
Table1[[#This Row],[Budget_Margin]]&gt;0,
(Table1[[#This Row],[Gross_Margin]]-Table1[[#This Row],[Budget_Margin]]) / Table1[[#This Row],[Budget_Margin]],
(Table1[[#This Row],[Gross_Margin]]-Table1[[#This Row],[Budget_Margin]]) / ABS(Table1[[#This Row],[Budget_Margin]])
)
)</f>
        <v>0.2</v>
      </c>
      <c r="X797" s="5" t="str">
        <f>IF(Table1[[#This Row],[Margin_Var]]&gt;=0, "Above Budget", "Below Budget")</f>
        <v>Above Budget</v>
      </c>
      <c r="Y797" s="5">
        <f>IFERROR(Table1[[#This Row],[Gross_Margin]]/Table1[[#This Row],[Actual_Sales]],0)</f>
        <v>0.57657657657657657</v>
      </c>
      <c r="Z797" s="5">
        <f>Table1[[#This Row],[Actual_Profit]]/Table1[[#This Row],[Actual_Sales]]</f>
        <v>0.39039039039039036</v>
      </c>
      <c r="AA797">
        <v>62</v>
      </c>
      <c r="AB797" s="5">
        <f>IFERROR(Table1[[#This Row],[Expenses]]/Table1[[#This Row],[Actual_Sales]],0)</f>
        <v>0.18618618618618618</v>
      </c>
      <c r="AC797">
        <v>43</v>
      </c>
      <c r="AD797">
        <v>-942</v>
      </c>
      <c r="AE797" s="5">
        <f>IFERROR(Table1[[#This Row],[Inventory]]/Table1[[#This Row],[Actual_Sales]],0)</f>
        <v>-2.8288288288288288</v>
      </c>
    </row>
    <row r="798" spans="1:31" x14ac:dyDescent="0.25">
      <c r="A798">
        <v>3239</v>
      </c>
      <c r="B798">
        <v>419</v>
      </c>
      <c r="C798">
        <v>12</v>
      </c>
      <c r="D798" s="2">
        <v>40725</v>
      </c>
      <c r="E798">
        <v>333</v>
      </c>
      <c r="F798">
        <v>290</v>
      </c>
      <c r="G798">
        <f>Table1[[#This Row],[Actual_Sales]]-Table1[[#This Row],[Budget_Sales]]</f>
        <v>43</v>
      </c>
      <c r="H798" s="5">
        <f>IF(
Table1[[#This Row],[Budget_Sales]]=0,
"",
IF(
Table1[[#This Row],[Budget_Sales]]&gt;0,
(Table1[[#This Row],[Actual_Sales]]-Table1[[#This Row],[Budget_Sales]])/Table1[[#This Row],[Budget_Sales]],
(Table1[[#This Row],[Actual_Sales]]-Table1[[#This Row],[Budget_Sales]])/ABS(Table1[[#This Row],[Budget_Sales]])
)
)</f>
        <v>0.14827586206896551</v>
      </c>
      <c r="I798" s="5" t="str">
        <f>IF(Table1[[#This Row],[Sales_Var]]&gt;=0,"Above Budget","Below Budget")</f>
        <v>Above Budget</v>
      </c>
      <c r="J798">
        <f>Table1[[#This Row],[Actual_Sales]]-(Table1[[#This Row],[COGS]]+Table1[[#This Row],[Expenses]])</f>
        <v>130</v>
      </c>
      <c r="K798">
        <v>110</v>
      </c>
      <c r="L798">
        <f>Table1[[#This Row],[Actual_Profit]]-Table1[[#This Row],[Budget_Profit]]</f>
        <v>20</v>
      </c>
      <c r="M798" s="5">
        <f>IF(
Table1[[#This Row],[Budget_Profit]]=0,
"",
IF(
Table1[[#This Row],[Budget_Profit]]&gt;0,
(Table1[[#This Row],[Actual_Profit]]-Table1[[#This Row],[Budget_Profit]])/Table1[[#This Row],[Budget_Profit]],
(Table1[[#This Row],[Actual_Profit]]-Table1[[#This Row],[Budget_Profit]])/ABS(Table1[[#This Row],[Budget_Profit]])
)
)</f>
        <v>0.18181818181818182</v>
      </c>
      <c r="N798" s="5" t="str">
        <f>IF(Table1[[#This Row],[Profit_Var]]&gt;=0, "Above Budget", "Below Budget")</f>
        <v>Above Budget</v>
      </c>
      <c r="O798">
        <v>141</v>
      </c>
      <c r="P798">
        <v>120</v>
      </c>
      <c r="Q798">
        <f>Table1[[#This Row],[COGS]]-Table1[[#This Row],[Budget_COGS]]</f>
        <v>21</v>
      </c>
      <c r="R798" s="5">
        <f>IF(
Table1[[#This Row],[Budget_COGS]]=0,
"",
IF(
Table1[[#This Row],[Budget_COGS]]&gt;0,
(Table1[[#This Row],[Budget_COGS]]-Table1[[#This Row],[COGS]]) / Table1[[#This Row],[Budget_COGS]],
(Table1[[#This Row],[Budget_COGS]]-Table1[[#This Row],[COGS]]) / ABS(Table1[[#This Row],[Budget_COGS]])
)
)</f>
        <v>-0.17499999999999999</v>
      </c>
      <c r="S798" s="5" t="str">
        <f>IF(Table1[[#This Row],[COGS _Var]]&gt;=0, "Above Budget", "Below Budget")</f>
        <v>Above Budget</v>
      </c>
      <c r="T798">
        <f>Table1[[#This Row],[Actual_Sales]]-Table1[[#This Row],[COGS]]</f>
        <v>192</v>
      </c>
      <c r="U798">
        <v>170</v>
      </c>
      <c r="V798">
        <f>Table1[[#This Row],[Gross_Margin]]-Table1[[#This Row],[Budget_Margin]]</f>
        <v>22</v>
      </c>
      <c r="W798" s="5">
        <f>IF(
Table1[[#This Row],[Budget_Margin]]=0,
"",
IF(
Table1[[#This Row],[Budget_Margin]]&gt;0,
(Table1[[#This Row],[Gross_Margin]]-Table1[[#This Row],[Budget_Margin]]) / Table1[[#This Row],[Budget_Margin]],
(Table1[[#This Row],[Gross_Margin]]-Table1[[#This Row],[Budget_Margin]]) / ABS(Table1[[#This Row],[Budget_Margin]])
)
)</f>
        <v>0.12941176470588237</v>
      </c>
      <c r="X798" s="5" t="str">
        <f>IF(Table1[[#This Row],[Margin_Var]]&gt;=0, "Above Budget", "Below Budget")</f>
        <v>Above Budget</v>
      </c>
      <c r="Y798" s="5">
        <f>IFERROR(Table1[[#This Row],[Gross_Margin]]/Table1[[#This Row],[Actual_Sales]],0)</f>
        <v>0.57657657657657657</v>
      </c>
      <c r="Z798" s="5">
        <f>Table1[[#This Row],[Actual_Profit]]/Table1[[#This Row],[Actual_Sales]]</f>
        <v>0.39039039039039036</v>
      </c>
      <c r="AA798">
        <v>62</v>
      </c>
      <c r="AB798" s="5">
        <f>IFERROR(Table1[[#This Row],[Expenses]]/Table1[[#This Row],[Actual_Sales]],0)</f>
        <v>0.18618618618618618</v>
      </c>
      <c r="AC798">
        <v>43</v>
      </c>
      <c r="AD798">
        <v>692</v>
      </c>
      <c r="AE798" s="5">
        <f>IFERROR(Table1[[#This Row],[Inventory]]/Table1[[#This Row],[Actual_Sales]],0)</f>
        <v>2.0780780780780779</v>
      </c>
    </row>
    <row r="799" spans="1:31" x14ac:dyDescent="0.25">
      <c r="A799">
        <v>4219</v>
      </c>
      <c r="B799">
        <v>816</v>
      </c>
      <c r="C799">
        <v>6</v>
      </c>
      <c r="D799" s="2">
        <v>40878</v>
      </c>
      <c r="E799">
        <v>82</v>
      </c>
      <c r="F799">
        <v>90</v>
      </c>
      <c r="G799">
        <f>Table1[[#This Row],[Actual_Sales]]-Table1[[#This Row],[Budget_Sales]]</f>
        <v>-8</v>
      </c>
      <c r="H799" s="5">
        <f>IF(
Table1[[#This Row],[Budget_Sales]]=0,
"",
IF(
Table1[[#This Row],[Budget_Sales]]&gt;0,
(Table1[[#This Row],[Actual_Sales]]-Table1[[#This Row],[Budget_Sales]])/Table1[[#This Row],[Budget_Sales]],
(Table1[[#This Row],[Actual_Sales]]-Table1[[#This Row],[Budget_Sales]])/ABS(Table1[[#This Row],[Budget_Sales]])
)
)</f>
        <v>-8.8888888888888892E-2</v>
      </c>
      <c r="I799" s="5" t="str">
        <f>IF(Table1[[#This Row],[Sales_Var]]&gt;=0,"Above Budget","Below Budget")</f>
        <v>Below Budget</v>
      </c>
      <c r="J799">
        <f>Table1[[#This Row],[Actual_Sales]]-(Table1[[#This Row],[COGS]]+Table1[[#This Row],[Expenses]])</f>
        <v>32</v>
      </c>
      <c r="K799">
        <v>50</v>
      </c>
      <c r="L799">
        <f>Table1[[#This Row],[Actual_Profit]]-Table1[[#This Row],[Budget_Profit]]</f>
        <v>-18</v>
      </c>
      <c r="M799" s="5">
        <f>IF(
Table1[[#This Row],[Budget_Profit]]=0,
"",
IF(
Table1[[#This Row],[Budget_Profit]]&gt;0,
(Table1[[#This Row],[Actual_Profit]]-Table1[[#This Row],[Budget_Profit]])/Table1[[#This Row],[Budget_Profit]],
(Table1[[#This Row],[Actual_Profit]]-Table1[[#This Row],[Budget_Profit]])/ABS(Table1[[#This Row],[Budget_Profit]])
)
)</f>
        <v>-0.36</v>
      </c>
      <c r="N799" s="5" t="str">
        <f>IF(Table1[[#This Row],[Profit_Var]]&gt;=0, "Above Budget", "Below Budget")</f>
        <v>Below Budget</v>
      </c>
      <c r="O799">
        <v>31</v>
      </c>
      <c r="P799">
        <v>30</v>
      </c>
      <c r="Q799">
        <f>Table1[[#This Row],[COGS]]-Table1[[#This Row],[Budget_COGS]]</f>
        <v>1</v>
      </c>
      <c r="R799" s="5">
        <f>IF(
Table1[[#This Row],[Budget_COGS]]=0,
"",
IF(
Table1[[#This Row],[Budget_COGS]]&gt;0,
(Table1[[#This Row],[Budget_COGS]]-Table1[[#This Row],[COGS]]) / Table1[[#This Row],[Budget_COGS]],
(Table1[[#This Row],[Budget_COGS]]-Table1[[#This Row],[COGS]]) / ABS(Table1[[#This Row],[Budget_COGS]])
)
)</f>
        <v>-3.3333333333333333E-2</v>
      </c>
      <c r="S799" s="5" t="str">
        <f>IF(Table1[[#This Row],[COGS _Var]]&gt;=0, "Above Budget", "Below Budget")</f>
        <v>Above Budget</v>
      </c>
      <c r="T799">
        <f>Table1[[#This Row],[Actual_Sales]]-Table1[[#This Row],[COGS]]</f>
        <v>51</v>
      </c>
      <c r="U799">
        <v>60</v>
      </c>
      <c r="V799">
        <f>Table1[[#This Row],[Gross_Margin]]-Table1[[#This Row],[Budget_Margin]]</f>
        <v>-9</v>
      </c>
      <c r="W799" s="5">
        <f>IF(
Table1[[#This Row],[Budget_Margin]]=0,
"",
IF(
Table1[[#This Row],[Budget_Margin]]&gt;0,
(Table1[[#This Row],[Gross_Margin]]-Table1[[#This Row],[Budget_Margin]]) / Table1[[#This Row],[Budget_Margin]],
(Table1[[#This Row],[Gross_Margin]]-Table1[[#This Row],[Budget_Margin]]) / ABS(Table1[[#This Row],[Budget_Margin]])
)
)</f>
        <v>-0.15</v>
      </c>
      <c r="X799" s="5" t="str">
        <f>IF(Table1[[#This Row],[Margin_Var]]&gt;=0, "Above Budget", "Below Budget")</f>
        <v>Below Budget</v>
      </c>
      <c r="Y799" s="5">
        <f>IFERROR(Table1[[#This Row],[Gross_Margin]]/Table1[[#This Row],[Actual_Sales]],0)</f>
        <v>0.62195121951219512</v>
      </c>
      <c r="Z799" s="5">
        <f>Table1[[#This Row],[Actual_Profit]]/Table1[[#This Row],[Actual_Sales]]</f>
        <v>0.3902439024390244</v>
      </c>
      <c r="AA799">
        <v>19</v>
      </c>
      <c r="AB799" s="5">
        <f>IFERROR(Table1[[#This Row],[Expenses]]/Table1[[#This Row],[Actual_Sales]],0)</f>
        <v>0.23170731707317074</v>
      </c>
      <c r="AC799">
        <v>8</v>
      </c>
      <c r="AD799">
        <v>844</v>
      </c>
      <c r="AE799" s="5">
        <f>IFERROR(Table1[[#This Row],[Inventory]]/Table1[[#This Row],[Actual_Sales]],0)</f>
        <v>10.292682926829269</v>
      </c>
    </row>
    <row r="800" spans="1:31" x14ac:dyDescent="0.25">
      <c r="A800">
        <v>1970</v>
      </c>
      <c r="B800">
        <v>314</v>
      </c>
      <c r="C800">
        <v>5</v>
      </c>
      <c r="D800" s="2">
        <v>40513</v>
      </c>
      <c r="E800">
        <v>123</v>
      </c>
      <c r="F800">
        <v>150</v>
      </c>
      <c r="G800">
        <f>Table1[[#This Row],[Actual_Sales]]-Table1[[#This Row],[Budget_Sales]]</f>
        <v>-27</v>
      </c>
      <c r="H800" s="5">
        <f>IF(
Table1[[#This Row],[Budget_Sales]]=0,
"",
IF(
Table1[[#This Row],[Budget_Sales]]&gt;0,
(Table1[[#This Row],[Actual_Sales]]-Table1[[#This Row],[Budget_Sales]])/Table1[[#This Row],[Budget_Sales]],
(Table1[[#This Row],[Actual_Sales]]-Table1[[#This Row],[Budget_Sales]])/ABS(Table1[[#This Row],[Budget_Sales]])
)
)</f>
        <v>-0.18</v>
      </c>
      <c r="I800" s="5" t="str">
        <f>IF(Table1[[#This Row],[Sales_Var]]&gt;=0,"Above Budget","Below Budget")</f>
        <v>Below Budget</v>
      </c>
      <c r="J800">
        <f>Table1[[#This Row],[Actual_Sales]]-(Table1[[#This Row],[COGS]]+Table1[[#This Row],[Expenses]])</f>
        <v>48</v>
      </c>
      <c r="K800">
        <v>70</v>
      </c>
      <c r="L800">
        <f>Table1[[#This Row],[Actual_Profit]]-Table1[[#This Row],[Budget_Profit]]</f>
        <v>-22</v>
      </c>
      <c r="M800" s="5">
        <f>IF(
Table1[[#This Row],[Budget_Profit]]=0,
"",
IF(
Table1[[#This Row],[Budget_Profit]]&gt;0,
(Table1[[#This Row],[Actual_Profit]]-Table1[[#This Row],[Budget_Profit]])/Table1[[#This Row],[Budget_Profit]],
(Table1[[#This Row],[Actual_Profit]]-Table1[[#This Row],[Budget_Profit]])/ABS(Table1[[#This Row],[Budget_Profit]])
)
)</f>
        <v>-0.31428571428571428</v>
      </c>
      <c r="N800" s="5" t="str">
        <f>IF(Table1[[#This Row],[Profit_Var]]&gt;=0, "Above Budget", "Below Budget")</f>
        <v>Below Budget</v>
      </c>
      <c r="O800">
        <v>50</v>
      </c>
      <c r="P800">
        <v>60</v>
      </c>
      <c r="Q800">
        <f>Table1[[#This Row],[COGS]]-Table1[[#This Row],[Budget_COGS]]</f>
        <v>-10</v>
      </c>
      <c r="R800" s="5">
        <f>IF(
Table1[[#This Row],[Budget_COGS]]=0,
"",
IF(
Table1[[#This Row],[Budget_COGS]]&gt;0,
(Table1[[#This Row],[Budget_COGS]]-Table1[[#This Row],[COGS]]) / Table1[[#This Row],[Budget_COGS]],
(Table1[[#This Row],[Budget_COGS]]-Table1[[#This Row],[COGS]]) / ABS(Table1[[#This Row],[Budget_COGS]])
)
)</f>
        <v>0.16666666666666666</v>
      </c>
      <c r="S800" s="5" t="str">
        <f>IF(Table1[[#This Row],[COGS _Var]]&gt;=0, "Above Budget", "Below Budget")</f>
        <v>Below Budget</v>
      </c>
      <c r="T800">
        <f>Table1[[#This Row],[Actual_Sales]]-Table1[[#This Row],[COGS]]</f>
        <v>73</v>
      </c>
      <c r="U800">
        <v>90</v>
      </c>
      <c r="V800">
        <f>Table1[[#This Row],[Gross_Margin]]-Table1[[#This Row],[Budget_Margin]]</f>
        <v>-17</v>
      </c>
      <c r="W800" s="5">
        <f>IF(
Table1[[#This Row],[Budget_Margin]]=0,
"",
IF(
Table1[[#This Row],[Budget_Margin]]&gt;0,
(Table1[[#This Row],[Gross_Margin]]-Table1[[#This Row],[Budget_Margin]]) / Table1[[#This Row],[Budget_Margin]],
(Table1[[#This Row],[Gross_Margin]]-Table1[[#This Row],[Budget_Margin]]) / ABS(Table1[[#This Row],[Budget_Margin]])
)
)</f>
        <v>-0.18888888888888888</v>
      </c>
      <c r="X800" s="5" t="str">
        <f>IF(Table1[[#This Row],[Margin_Var]]&gt;=0, "Above Budget", "Below Budget")</f>
        <v>Below Budget</v>
      </c>
      <c r="Y800" s="5">
        <f>IFERROR(Table1[[#This Row],[Gross_Margin]]/Table1[[#This Row],[Actual_Sales]],0)</f>
        <v>0.5934959349593496</v>
      </c>
      <c r="Z800" s="5">
        <f>Table1[[#This Row],[Actual_Profit]]/Table1[[#This Row],[Actual_Sales]]</f>
        <v>0.3902439024390244</v>
      </c>
      <c r="AA800">
        <v>25</v>
      </c>
      <c r="AB800" s="5">
        <f>IFERROR(Table1[[#This Row],[Expenses]]/Table1[[#This Row],[Actual_Sales]],0)</f>
        <v>0.2032520325203252</v>
      </c>
      <c r="AC800">
        <v>14</v>
      </c>
      <c r="AD800">
        <v>898</v>
      </c>
      <c r="AE800" s="5">
        <f>IFERROR(Table1[[#This Row],[Inventory]]/Table1[[#This Row],[Actual_Sales]],0)</f>
        <v>7.3008130081300813</v>
      </c>
    </row>
    <row r="801" spans="1:31" x14ac:dyDescent="0.25">
      <c r="A801">
        <v>1793</v>
      </c>
      <c r="B801">
        <v>303</v>
      </c>
      <c r="C801">
        <v>5</v>
      </c>
      <c r="D801" s="2">
        <v>40483</v>
      </c>
      <c r="E801">
        <v>123</v>
      </c>
      <c r="F801">
        <v>150</v>
      </c>
      <c r="G801">
        <f>Table1[[#This Row],[Actual_Sales]]-Table1[[#This Row],[Budget_Sales]]</f>
        <v>-27</v>
      </c>
      <c r="H801" s="5">
        <f>IF(
Table1[[#This Row],[Budget_Sales]]=0,
"",
IF(
Table1[[#This Row],[Budget_Sales]]&gt;0,
(Table1[[#This Row],[Actual_Sales]]-Table1[[#This Row],[Budget_Sales]])/Table1[[#This Row],[Budget_Sales]],
(Table1[[#This Row],[Actual_Sales]]-Table1[[#This Row],[Budget_Sales]])/ABS(Table1[[#This Row],[Budget_Sales]])
)
)</f>
        <v>-0.18</v>
      </c>
      <c r="I801" s="5" t="str">
        <f>IF(Table1[[#This Row],[Sales_Var]]&gt;=0,"Above Budget","Below Budget")</f>
        <v>Below Budget</v>
      </c>
      <c r="J801">
        <f>Table1[[#This Row],[Actual_Sales]]-(Table1[[#This Row],[COGS]]+Table1[[#This Row],[Expenses]])</f>
        <v>48</v>
      </c>
      <c r="K801">
        <v>70</v>
      </c>
      <c r="L801">
        <f>Table1[[#This Row],[Actual_Profit]]-Table1[[#This Row],[Budget_Profit]]</f>
        <v>-22</v>
      </c>
      <c r="M801" s="5">
        <f>IF(
Table1[[#This Row],[Budget_Profit]]=0,
"",
IF(
Table1[[#This Row],[Budget_Profit]]&gt;0,
(Table1[[#This Row],[Actual_Profit]]-Table1[[#This Row],[Budget_Profit]])/Table1[[#This Row],[Budget_Profit]],
(Table1[[#This Row],[Actual_Profit]]-Table1[[#This Row],[Budget_Profit]])/ABS(Table1[[#This Row],[Budget_Profit]])
)
)</f>
        <v>-0.31428571428571428</v>
      </c>
      <c r="N801" s="5" t="str">
        <f>IF(Table1[[#This Row],[Profit_Var]]&gt;=0, "Above Budget", "Below Budget")</f>
        <v>Below Budget</v>
      </c>
      <c r="O801">
        <v>50</v>
      </c>
      <c r="P801">
        <v>60</v>
      </c>
      <c r="Q801">
        <f>Table1[[#This Row],[COGS]]-Table1[[#This Row],[Budget_COGS]]</f>
        <v>-10</v>
      </c>
      <c r="R801" s="5">
        <f>IF(
Table1[[#This Row],[Budget_COGS]]=0,
"",
IF(
Table1[[#This Row],[Budget_COGS]]&gt;0,
(Table1[[#This Row],[Budget_COGS]]-Table1[[#This Row],[COGS]]) / Table1[[#This Row],[Budget_COGS]],
(Table1[[#This Row],[Budget_COGS]]-Table1[[#This Row],[COGS]]) / ABS(Table1[[#This Row],[Budget_COGS]])
)
)</f>
        <v>0.16666666666666666</v>
      </c>
      <c r="S801" s="5" t="str">
        <f>IF(Table1[[#This Row],[COGS _Var]]&gt;=0, "Above Budget", "Below Budget")</f>
        <v>Below Budget</v>
      </c>
      <c r="T801">
        <f>Table1[[#This Row],[Actual_Sales]]-Table1[[#This Row],[COGS]]</f>
        <v>73</v>
      </c>
      <c r="U801">
        <v>90</v>
      </c>
      <c r="V801">
        <f>Table1[[#This Row],[Gross_Margin]]-Table1[[#This Row],[Budget_Margin]]</f>
        <v>-17</v>
      </c>
      <c r="W801" s="5">
        <f>IF(
Table1[[#This Row],[Budget_Margin]]=0,
"",
IF(
Table1[[#This Row],[Budget_Margin]]&gt;0,
(Table1[[#This Row],[Gross_Margin]]-Table1[[#This Row],[Budget_Margin]]) / Table1[[#This Row],[Budget_Margin]],
(Table1[[#This Row],[Gross_Margin]]-Table1[[#This Row],[Budget_Margin]]) / ABS(Table1[[#This Row],[Budget_Margin]])
)
)</f>
        <v>-0.18888888888888888</v>
      </c>
      <c r="X801" s="5" t="str">
        <f>IF(Table1[[#This Row],[Margin_Var]]&gt;=0, "Above Budget", "Below Budget")</f>
        <v>Below Budget</v>
      </c>
      <c r="Y801" s="5">
        <f>IFERROR(Table1[[#This Row],[Gross_Margin]]/Table1[[#This Row],[Actual_Sales]],0)</f>
        <v>0.5934959349593496</v>
      </c>
      <c r="Z801" s="5">
        <f>Table1[[#This Row],[Actual_Profit]]/Table1[[#This Row],[Actual_Sales]]</f>
        <v>0.3902439024390244</v>
      </c>
      <c r="AA801">
        <v>25</v>
      </c>
      <c r="AB801" s="5">
        <f>IFERROR(Table1[[#This Row],[Expenses]]/Table1[[#This Row],[Actual_Sales]],0)</f>
        <v>0.2032520325203252</v>
      </c>
      <c r="AC801">
        <v>14</v>
      </c>
      <c r="AD801">
        <v>589</v>
      </c>
      <c r="AE801" s="5">
        <f>IFERROR(Table1[[#This Row],[Inventory]]/Table1[[#This Row],[Actual_Sales]],0)</f>
        <v>4.7886178861788622</v>
      </c>
    </row>
    <row r="802" spans="1:31" x14ac:dyDescent="0.25">
      <c r="A802">
        <v>1778</v>
      </c>
      <c r="B802">
        <v>210</v>
      </c>
      <c r="C802">
        <v>6</v>
      </c>
      <c r="D802" s="2">
        <v>40483</v>
      </c>
      <c r="E802">
        <v>123</v>
      </c>
      <c r="F802">
        <v>90</v>
      </c>
      <c r="G802">
        <f>Table1[[#This Row],[Actual_Sales]]-Table1[[#This Row],[Budget_Sales]]</f>
        <v>33</v>
      </c>
      <c r="H802" s="5">
        <f>IF(
Table1[[#This Row],[Budget_Sales]]=0,
"",
IF(
Table1[[#This Row],[Budget_Sales]]&gt;0,
(Table1[[#This Row],[Actual_Sales]]-Table1[[#This Row],[Budget_Sales]])/Table1[[#This Row],[Budget_Sales]],
(Table1[[#This Row],[Actual_Sales]]-Table1[[#This Row],[Budget_Sales]])/ABS(Table1[[#This Row],[Budget_Sales]])
)
)</f>
        <v>0.36666666666666664</v>
      </c>
      <c r="I802" s="5" t="str">
        <f>IF(Table1[[#This Row],[Sales_Var]]&gt;=0,"Above Budget","Below Budget")</f>
        <v>Above Budget</v>
      </c>
      <c r="J802">
        <f>Table1[[#This Row],[Actual_Sales]]-(Table1[[#This Row],[COGS]]+Table1[[#This Row],[Expenses]])</f>
        <v>48</v>
      </c>
      <c r="K802">
        <v>40</v>
      </c>
      <c r="L802">
        <f>Table1[[#This Row],[Actual_Profit]]-Table1[[#This Row],[Budget_Profit]]</f>
        <v>8</v>
      </c>
      <c r="M802" s="5">
        <f>IF(
Table1[[#This Row],[Budget_Profit]]=0,
"",
IF(
Table1[[#This Row],[Budget_Profit]]&gt;0,
(Table1[[#This Row],[Actual_Profit]]-Table1[[#This Row],[Budget_Profit]])/Table1[[#This Row],[Budget_Profit]],
(Table1[[#This Row],[Actual_Profit]]-Table1[[#This Row],[Budget_Profit]])/ABS(Table1[[#This Row],[Budget_Profit]])
)
)</f>
        <v>0.2</v>
      </c>
      <c r="N802" s="5" t="str">
        <f>IF(Table1[[#This Row],[Profit_Var]]&gt;=0, "Above Budget", "Below Budget")</f>
        <v>Above Budget</v>
      </c>
      <c r="O802">
        <v>50</v>
      </c>
      <c r="P802">
        <v>30</v>
      </c>
      <c r="Q802">
        <f>Table1[[#This Row],[COGS]]-Table1[[#This Row],[Budget_COGS]]</f>
        <v>20</v>
      </c>
      <c r="R802" s="5">
        <f>IF(
Table1[[#This Row],[Budget_COGS]]=0,
"",
IF(
Table1[[#This Row],[Budget_COGS]]&gt;0,
(Table1[[#This Row],[Budget_COGS]]-Table1[[#This Row],[COGS]]) / Table1[[#This Row],[Budget_COGS]],
(Table1[[#This Row],[Budget_COGS]]-Table1[[#This Row],[COGS]]) / ABS(Table1[[#This Row],[Budget_COGS]])
)
)</f>
        <v>-0.66666666666666663</v>
      </c>
      <c r="S802" s="5" t="str">
        <f>IF(Table1[[#This Row],[COGS _Var]]&gt;=0, "Above Budget", "Below Budget")</f>
        <v>Above Budget</v>
      </c>
      <c r="T802">
        <f>Table1[[#This Row],[Actual_Sales]]-Table1[[#This Row],[COGS]]</f>
        <v>73</v>
      </c>
      <c r="U802">
        <v>60</v>
      </c>
      <c r="V802">
        <f>Table1[[#This Row],[Gross_Margin]]-Table1[[#This Row],[Budget_Margin]]</f>
        <v>13</v>
      </c>
      <c r="W802" s="5">
        <f>IF(
Table1[[#This Row],[Budget_Margin]]=0,
"",
IF(
Table1[[#This Row],[Budget_Margin]]&gt;0,
(Table1[[#This Row],[Gross_Margin]]-Table1[[#This Row],[Budget_Margin]]) / Table1[[#This Row],[Budget_Margin]],
(Table1[[#This Row],[Gross_Margin]]-Table1[[#This Row],[Budget_Margin]]) / ABS(Table1[[#This Row],[Budget_Margin]])
)
)</f>
        <v>0.21666666666666667</v>
      </c>
      <c r="X802" s="5" t="str">
        <f>IF(Table1[[#This Row],[Margin_Var]]&gt;=0, "Above Budget", "Below Budget")</f>
        <v>Above Budget</v>
      </c>
      <c r="Y802" s="5">
        <f>IFERROR(Table1[[#This Row],[Gross_Margin]]/Table1[[#This Row],[Actual_Sales]],0)</f>
        <v>0.5934959349593496</v>
      </c>
      <c r="Z802" s="5">
        <f>Table1[[#This Row],[Actual_Profit]]/Table1[[#This Row],[Actual_Sales]]</f>
        <v>0.3902439024390244</v>
      </c>
      <c r="AA802">
        <v>25</v>
      </c>
      <c r="AB802" s="5">
        <f>IFERROR(Table1[[#This Row],[Expenses]]/Table1[[#This Row],[Actual_Sales]],0)</f>
        <v>0.2032520325203252</v>
      </c>
      <c r="AC802">
        <v>14</v>
      </c>
      <c r="AD802">
        <v>589</v>
      </c>
      <c r="AE802" s="5">
        <f>IFERROR(Table1[[#This Row],[Inventory]]/Table1[[#This Row],[Actual_Sales]],0)</f>
        <v>4.7886178861788622</v>
      </c>
    </row>
    <row r="803" spans="1:31" x14ac:dyDescent="0.25">
      <c r="A803">
        <v>1919</v>
      </c>
      <c r="B803">
        <v>847</v>
      </c>
      <c r="C803">
        <v>11</v>
      </c>
      <c r="D803" s="2">
        <v>40483</v>
      </c>
      <c r="E803">
        <v>123</v>
      </c>
      <c r="F803">
        <v>100</v>
      </c>
      <c r="G803">
        <f>Table1[[#This Row],[Actual_Sales]]-Table1[[#This Row],[Budget_Sales]]</f>
        <v>23</v>
      </c>
      <c r="H803" s="5">
        <f>IF(
Table1[[#This Row],[Budget_Sales]]=0,
"",
IF(
Table1[[#This Row],[Budget_Sales]]&gt;0,
(Table1[[#This Row],[Actual_Sales]]-Table1[[#This Row],[Budget_Sales]])/Table1[[#This Row],[Budget_Sales]],
(Table1[[#This Row],[Actual_Sales]]-Table1[[#This Row],[Budget_Sales]])/ABS(Table1[[#This Row],[Budget_Sales]])
)
)</f>
        <v>0.23</v>
      </c>
      <c r="I803" s="5" t="str">
        <f>IF(Table1[[#This Row],[Sales_Var]]&gt;=0,"Above Budget","Below Budget")</f>
        <v>Above Budget</v>
      </c>
      <c r="J803">
        <f>Table1[[#This Row],[Actual_Sales]]-(Table1[[#This Row],[COGS]]+Table1[[#This Row],[Expenses]])</f>
        <v>48</v>
      </c>
      <c r="K803">
        <v>40</v>
      </c>
      <c r="L803">
        <f>Table1[[#This Row],[Actual_Profit]]-Table1[[#This Row],[Budget_Profit]]</f>
        <v>8</v>
      </c>
      <c r="M803" s="5">
        <f>IF(
Table1[[#This Row],[Budget_Profit]]=0,
"",
IF(
Table1[[#This Row],[Budget_Profit]]&gt;0,
(Table1[[#This Row],[Actual_Profit]]-Table1[[#This Row],[Budget_Profit]])/Table1[[#This Row],[Budget_Profit]],
(Table1[[#This Row],[Actual_Profit]]-Table1[[#This Row],[Budget_Profit]])/ABS(Table1[[#This Row],[Budget_Profit]])
)
)</f>
        <v>0.2</v>
      </c>
      <c r="N803" s="5" t="str">
        <f>IF(Table1[[#This Row],[Profit_Var]]&gt;=0, "Above Budget", "Below Budget")</f>
        <v>Above Budget</v>
      </c>
      <c r="O803">
        <v>50</v>
      </c>
      <c r="P803">
        <v>40</v>
      </c>
      <c r="Q803">
        <f>Table1[[#This Row],[COGS]]-Table1[[#This Row],[Budget_COGS]]</f>
        <v>10</v>
      </c>
      <c r="R803" s="5">
        <f>IF(
Table1[[#This Row],[Budget_COGS]]=0,
"",
IF(
Table1[[#This Row],[Budget_COGS]]&gt;0,
(Table1[[#This Row],[Budget_COGS]]-Table1[[#This Row],[COGS]]) / Table1[[#This Row],[Budget_COGS]],
(Table1[[#This Row],[Budget_COGS]]-Table1[[#This Row],[COGS]]) / ABS(Table1[[#This Row],[Budget_COGS]])
)
)</f>
        <v>-0.25</v>
      </c>
      <c r="S803" s="5" t="str">
        <f>IF(Table1[[#This Row],[COGS _Var]]&gt;=0, "Above Budget", "Below Budget")</f>
        <v>Above Budget</v>
      </c>
      <c r="T803">
        <f>Table1[[#This Row],[Actual_Sales]]-Table1[[#This Row],[COGS]]</f>
        <v>73</v>
      </c>
      <c r="U803">
        <v>60</v>
      </c>
      <c r="V803">
        <f>Table1[[#This Row],[Gross_Margin]]-Table1[[#This Row],[Budget_Margin]]</f>
        <v>13</v>
      </c>
      <c r="W803" s="5">
        <f>IF(
Table1[[#This Row],[Budget_Margin]]=0,
"",
IF(
Table1[[#This Row],[Budget_Margin]]&gt;0,
(Table1[[#This Row],[Gross_Margin]]-Table1[[#This Row],[Budget_Margin]]) / Table1[[#This Row],[Budget_Margin]],
(Table1[[#This Row],[Gross_Margin]]-Table1[[#This Row],[Budget_Margin]]) / ABS(Table1[[#This Row],[Budget_Margin]])
)
)</f>
        <v>0.21666666666666667</v>
      </c>
      <c r="X803" s="5" t="str">
        <f>IF(Table1[[#This Row],[Margin_Var]]&gt;=0, "Above Budget", "Below Budget")</f>
        <v>Above Budget</v>
      </c>
      <c r="Y803" s="5">
        <f>IFERROR(Table1[[#This Row],[Gross_Margin]]/Table1[[#This Row],[Actual_Sales]],0)</f>
        <v>0.5934959349593496</v>
      </c>
      <c r="Z803" s="5">
        <f>Table1[[#This Row],[Actual_Profit]]/Table1[[#This Row],[Actual_Sales]]</f>
        <v>0.3902439024390244</v>
      </c>
      <c r="AA803">
        <v>25</v>
      </c>
      <c r="AB803" s="5">
        <f>IFERROR(Table1[[#This Row],[Expenses]]/Table1[[#This Row],[Actual_Sales]],0)</f>
        <v>0.2032520325203252</v>
      </c>
      <c r="AC803">
        <v>14</v>
      </c>
      <c r="AD803">
        <v>589</v>
      </c>
      <c r="AE803" s="5">
        <f>IFERROR(Table1[[#This Row],[Inventory]]/Table1[[#This Row],[Actual_Sales]],0)</f>
        <v>4.7886178861788622</v>
      </c>
    </row>
    <row r="804" spans="1:31" x14ac:dyDescent="0.25">
      <c r="A804">
        <v>265</v>
      </c>
      <c r="B804">
        <v>573</v>
      </c>
      <c r="C804">
        <v>5</v>
      </c>
      <c r="D804" s="2">
        <v>40210</v>
      </c>
      <c r="E804">
        <v>123</v>
      </c>
      <c r="F804">
        <v>140</v>
      </c>
      <c r="G804">
        <f>Table1[[#This Row],[Actual_Sales]]-Table1[[#This Row],[Budget_Sales]]</f>
        <v>-17</v>
      </c>
      <c r="H804" s="5">
        <f>IF(
Table1[[#This Row],[Budget_Sales]]=0,
"",
IF(
Table1[[#This Row],[Budget_Sales]]&gt;0,
(Table1[[#This Row],[Actual_Sales]]-Table1[[#This Row],[Budget_Sales]])/Table1[[#This Row],[Budget_Sales]],
(Table1[[#This Row],[Actual_Sales]]-Table1[[#This Row],[Budget_Sales]])/ABS(Table1[[#This Row],[Budget_Sales]])
)
)</f>
        <v>-0.12142857142857143</v>
      </c>
      <c r="I804" s="5" t="str">
        <f>IF(Table1[[#This Row],[Sales_Var]]&gt;=0,"Above Budget","Below Budget")</f>
        <v>Below Budget</v>
      </c>
      <c r="J804">
        <f>Table1[[#This Row],[Actual_Sales]]-(Table1[[#This Row],[COGS]]+Table1[[#This Row],[Expenses]])</f>
        <v>48</v>
      </c>
      <c r="K804">
        <v>70</v>
      </c>
      <c r="L804">
        <f>Table1[[#This Row],[Actual_Profit]]-Table1[[#This Row],[Budget_Profit]]</f>
        <v>-22</v>
      </c>
      <c r="M804" s="5">
        <f>IF(
Table1[[#This Row],[Budget_Profit]]=0,
"",
IF(
Table1[[#This Row],[Budget_Profit]]&gt;0,
(Table1[[#This Row],[Actual_Profit]]-Table1[[#This Row],[Budget_Profit]])/Table1[[#This Row],[Budget_Profit]],
(Table1[[#This Row],[Actual_Profit]]-Table1[[#This Row],[Budget_Profit]])/ABS(Table1[[#This Row],[Budget_Profit]])
)
)</f>
        <v>-0.31428571428571428</v>
      </c>
      <c r="N804" s="5" t="str">
        <f>IF(Table1[[#This Row],[Profit_Var]]&gt;=0, "Above Budget", "Below Budget")</f>
        <v>Below Budget</v>
      </c>
      <c r="O804">
        <v>50</v>
      </c>
      <c r="P804">
        <v>50</v>
      </c>
      <c r="Q804">
        <f>Table1[[#This Row],[COGS]]-Table1[[#This Row],[Budget_COGS]]</f>
        <v>0</v>
      </c>
      <c r="R804" s="5">
        <f>IF(
Table1[[#This Row],[Budget_COGS]]=0,
"",
IF(
Table1[[#This Row],[Budget_COGS]]&gt;0,
(Table1[[#This Row],[Budget_COGS]]-Table1[[#This Row],[COGS]]) / Table1[[#This Row],[Budget_COGS]],
(Table1[[#This Row],[Budget_COGS]]-Table1[[#This Row],[COGS]]) / ABS(Table1[[#This Row],[Budget_COGS]])
)
)</f>
        <v>0</v>
      </c>
      <c r="S804" s="5" t="str">
        <f>IF(Table1[[#This Row],[COGS _Var]]&gt;=0, "Above Budget", "Below Budget")</f>
        <v>Above Budget</v>
      </c>
      <c r="T804">
        <f>Table1[[#This Row],[Actual_Sales]]-Table1[[#This Row],[COGS]]</f>
        <v>73</v>
      </c>
      <c r="U804">
        <v>90</v>
      </c>
      <c r="V804">
        <f>Table1[[#This Row],[Gross_Margin]]-Table1[[#This Row],[Budget_Margin]]</f>
        <v>-17</v>
      </c>
      <c r="W804" s="5">
        <f>IF(
Table1[[#This Row],[Budget_Margin]]=0,
"",
IF(
Table1[[#This Row],[Budget_Margin]]&gt;0,
(Table1[[#This Row],[Gross_Margin]]-Table1[[#This Row],[Budget_Margin]]) / Table1[[#This Row],[Budget_Margin]],
(Table1[[#This Row],[Gross_Margin]]-Table1[[#This Row],[Budget_Margin]]) / ABS(Table1[[#This Row],[Budget_Margin]])
)
)</f>
        <v>-0.18888888888888888</v>
      </c>
      <c r="X804" s="5" t="str">
        <f>IF(Table1[[#This Row],[Margin_Var]]&gt;=0, "Above Budget", "Below Budget")</f>
        <v>Below Budget</v>
      </c>
      <c r="Y804" s="5">
        <f>IFERROR(Table1[[#This Row],[Gross_Margin]]/Table1[[#This Row],[Actual_Sales]],0)</f>
        <v>0.5934959349593496</v>
      </c>
      <c r="Z804" s="5">
        <f>Table1[[#This Row],[Actual_Profit]]/Table1[[#This Row],[Actual_Sales]]</f>
        <v>0.3902439024390244</v>
      </c>
      <c r="AA804">
        <v>25</v>
      </c>
      <c r="AB804" s="5">
        <f>IFERROR(Table1[[#This Row],[Expenses]]/Table1[[#This Row],[Actual_Sales]],0)</f>
        <v>0.2032520325203252</v>
      </c>
      <c r="AC804">
        <v>14</v>
      </c>
      <c r="AD804">
        <v>814</v>
      </c>
      <c r="AE804" s="5">
        <f>IFERROR(Table1[[#This Row],[Inventory]]/Table1[[#This Row],[Actual_Sales]],0)</f>
        <v>6.6178861788617889</v>
      </c>
    </row>
    <row r="805" spans="1:31" x14ac:dyDescent="0.25">
      <c r="A805">
        <v>226</v>
      </c>
      <c r="B805">
        <v>435</v>
      </c>
      <c r="C805">
        <v>6</v>
      </c>
      <c r="D805" s="2">
        <v>40210</v>
      </c>
      <c r="E805">
        <v>123</v>
      </c>
      <c r="F805">
        <v>110</v>
      </c>
      <c r="G805">
        <f>Table1[[#This Row],[Actual_Sales]]-Table1[[#This Row],[Budget_Sales]]</f>
        <v>13</v>
      </c>
      <c r="H805" s="5">
        <f>IF(
Table1[[#This Row],[Budget_Sales]]=0,
"",
IF(
Table1[[#This Row],[Budget_Sales]]&gt;0,
(Table1[[#This Row],[Actual_Sales]]-Table1[[#This Row],[Budget_Sales]])/Table1[[#This Row],[Budget_Sales]],
(Table1[[#This Row],[Actual_Sales]]-Table1[[#This Row],[Budget_Sales]])/ABS(Table1[[#This Row],[Budget_Sales]])
)
)</f>
        <v>0.11818181818181818</v>
      </c>
      <c r="I805" s="5" t="str">
        <f>IF(Table1[[#This Row],[Sales_Var]]&gt;=0,"Above Budget","Below Budget")</f>
        <v>Above Budget</v>
      </c>
      <c r="J805">
        <f>Table1[[#This Row],[Actual_Sales]]-(Table1[[#This Row],[COGS]]+Table1[[#This Row],[Expenses]])</f>
        <v>48</v>
      </c>
      <c r="K805">
        <v>50</v>
      </c>
      <c r="L805">
        <f>Table1[[#This Row],[Actual_Profit]]-Table1[[#This Row],[Budget_Profit]]</f>
        <v>-2</v>
      </c>
      <c r="M805" s="5">
        <f>IF(
Table1[[#This Row],[Budget_Profit]]=0,
"",
IF(
Table1[[#This Row],[Budget_Profit]]&gt;0,
(Table1[[#This Row],[Actual_Profit]]-Table1[[#This Row],[Budget_Profit]])/Table1[[#This Row],[Budget_Profit]],
(Table1[[#This Row],[Actual_Profit]]-Table1[[#This Row],[Budget_Profit]])/ABS(Table1[[#This Row],[Budget_Profit]])
)
)</f>
        <v>-0.04</v>
      </c>
      <c r="N805" s="5" t="str">
        <f>IF(Table1[[#This Row],[Profit_Var]]&gt;=0, "Above Budget", "Below Budget")</f>
        <v>Below Budget</v>
      </c>
      <c r="O805">
        <v>50</v>
      </c>
      <c r="P805">
        <v>40</v>
      </c>
      <c r="Q805">
        <f>Table1[[#This Row],[COGS]]-Table1[[#This Row],[Budget_COGS]]</f>
        <v>10</v>
      </c>
      <c r="R805" s="5">
        <f>IF(
Table1[[#This Row],[Budget_COGS]]=0,
"",
IF(
Table1[[#This Row],[Budget_COGS]]&gt;0,
(Table1[[#This Row],[Budget_COGS]]-Table1[[#This Row],[COGS]]) / Table1[[#This Row],[Budget_COGS]],
(Table1[[#This Row],[Budget_COGS]]-Table1[[#This Row],[COGS]]) / ABS(Table1[[#This Row],[Budget_COGS]])
)
)</f>
        <v>-0.25</v>
      </c>
      <c r="S805" s="5" t="str">
        <f>IF(Table1[[#This Row],[COGS _Var]]&gt;=0, "Above Budget", "Below Budget")</f>
        <v>Above Budget</v>
      </c>
      <c r="T805">
        <f>Table1[[#This Row],[Actual_Sales]]-Table1[[#This Row],[COGS]]</f>
        <v>73</v>
      </c>
      <c r="U805">
        <v>70</v>
      </c>
      <c r="V805">
        <f>Table1[[#This Row],[Gross_Margin]]-Table1[[#This Row],[Budget_Margin]]</f>
        <v>3</v>
      </c>
      <c r="W805" s="5">
        <f>IF(
Table1[[#This Row],[Budget_Margin]]=0,
"",
IF(
Table1[[#This Row],[Budget_Margin]]&gt;0,
(Table1[[#This Row],[Gross_Margin]]-Table1[[#This Row],[Budget_Margin]]) / Table1[[#This Row],[Budget_Margin]],
(Table1[[#This Row],[Gross_Margin]]-Table1[[#This Row],[Budget_Margin]]) / ABS(Table1[[#This Row],[Budget_Margin]])
)
)</f>
        <v>4.2857142857142858E-2</v>
      </c>
      <c r="X805" s="5" t="str">
        <f>IF(Table1[[#This Row],[Margin_Var]]&gt;=0, "Above Budget", "Below Budget")</f>
        <v>Above Budget</v>
      </c>
      <c r="Y805" s="5">
        <f>IFERROR(Table1[[#This Row],[Gross_Margin]]/Table1[[#This Row],[Actual_Sales]],0)</f>
        <v>0.5934959349593496</v>
      </c>
      <c r="Z805" s="5">
        <f>Table1[[#This Row],[Actual_Profit]]/Table1[[#This Row],[Actual_Sales]]</f>
        <v>0.3902439024390244</v>
      </c>
      <c r="AA805">
        <v>25</v>
      </c>
      <c r="AB805" s="5">
        <f>IFERROR(Table1[[#This Row],[Expenses]]/Table1[[#This Row],[Actual_Sales]],0)</f>
        <v>0.2032520325203252</v>
      </c>
      <c r="AC805">
        <v>14</v>
      </c>
      <c r="AD805">
        <v>814</v>
      </c>
      <c r="AE805" s="5">
        <f>IFERROR(Table1[[#This Row],[Inventory]]/Table1[[#This Row],[Actual_Sales]],0)</f>
        <v>6.6178861788617889</v>
      </c>
    </row>
    <row r="806" spans="1:31" x14ac:dyDescent="0.25">
      <c r="A806">
        <v>231</v>
      </c>
      <c r="B806">
        <v>475</v>
      </c>
      <c r="C806">
        <v>11</v>
      </c>
      <c r="D806" s="2">
        <v>40210</v>
      </c>
      <c r="E806">
        <v>123</v>
      </c>
      <c r="F806">
        <v>130</v>
      </c>
      <c r="G806">
        <f>Table1[[#This Row],[Actual_Sales]]-Table1[[#This Row],[Budget_Sales]]</f>
        <v>-7</v>
      </c>
      <c r="H806" s="5">
        <f>IF(
Table1[[#This Row],[Budget_Sales]]=0,
"",
IF(
Table1[[#This Row],[Budget_Sales]]&gt;0,
(Table1[[#This Row],[Actual_Sales]]-Table1[[#This Row],[Budget_Sales]])/Table1[[#This Row],[Budget_Sales]],
(Table1[[#This Row],[Actual_Sales]]-Table1[[#This Row],[Budget_Sales]])/ABS(Table1[[#This Row],[Budget_Sales]])
)
)</f>
        <v>-5.3846153846153849E-2</v>
      </c>
      <c r="I806" s="5" t="str">
        <f>IF(Table1[[#This Row],[Sales_Var]]&gt;=0,"Above Budget","Below Budget")</f>
        <v>Below Budget</v>
      </c>
      <c r="J806">
        <f>Table1[[#This Row],[Actual_Sales]]-(Table1[[#This Row],[COGS]]+Table1[[#This Row],[Expenses]])</f>
        <v>48</v>
      </c>
      <c r="K806">
        <v>60</v>
      </c>
      <c r="L806">
        <f>Table1[[#This Row],[Actual_Profit]]-Table1[[#This Row],[Budget_Profit]]</f>
        <v>-12</v>
      </c>
      <c r="M806" s="5">
        <f>IF(
Table1[[#This Row],[Budget_Profit]]=0,
"",
IF(
Table1[[#This Row],[Budget_Profit]]&gt;0,
(Table1[[#This Row],[Actual_Profit]]-Table1[[#This Row],[Budget_Profit]])/Table1[[#This Row],[Budget_Profit]],
(Table1[[#This Row],[Actual_Profit]]-Table1[[#This Row],[Budget_Profit]])/ABS(Table1[[#This Row],[Budget_Profit]])
)
)</f>
        <v>-0.2</v>
      </c>
      <c r="N806" s="5" t="str">
        <f>IF(Table1[[#This Row],[Profit_Var]]&gt;=0, "Above Budget", "Below Budget")</f>
        <v>Below Budget</v>
      </c>
      <c r="O806">
        <v>50</v>
      </c>
      <c r="P806">
        <v>50</v>
      </c>
      <c r="Q806">
        <f>Table1[[#This Row],[COGS]]-Table1[[#This Row],[Budget_COGS]]</f>
        <v>0</v>
      </c>
      <c r="R806" s="5">
        <f>IF(
Table1[[#This Row],[Budget_COGS]]=0,
"",
IF(
Table1[[#This Row],[Budget_COGS]]&gt;0,
(Table1[[#This Row],[Budget_COGS]]-Table1[[#This Row],[COGS]]) / Table1[[#This Row],[Budget_COGS]],
(Table1[[#This Row],[Budget_COGS]]-Table1[[#This Row],[COGS]]) / ABS(Table1[[#This Row],[Budget_COGS]])
)
)</f>
        <v>0</v>
      </c>
      <c r="S806" s="5" t="str">
        <f>IF(Table1[[#This Row],[COGS _Var]]&gt;=0, "Above Budget", "Below Budget")</f>
        <v>Above Budget</v>
      </c>
      <c r="T806">
        <f>Table1[[#This Row],[Actual_Sales]]-Table1[[#This Row],[COGS]]</f>
        <v>73</v>
      </c>
      <c r="U806">
        <v>80</v>
      </c>
      <c r="V806">
        <f>Table1[[#This Row],[Gross_Margin]]-Table1[[#This Row],[Budget_Margin]]</f>
        <v>-7</v>
      </c>
      <c r="W806" s="5">
        <f>IF(
Table1[[#This Row],[Budget_Margin]]=0,
"",
IF(
Table1[[#This Row],[Budget_Margin]]&gt;0,
(Table1[[#This Row],[Gross_Margin]]-Table1[[#This Row],[Budget_Margin]]) / Table1[[#This Row],[Budget_Margin]],
(Table1[[#This Row],[Gross_Margin]]-Table1[[#This Row],[Budget_Margin]]) / ABS(Table1[[#This Row],[Budget_Margin]])
)
)</f>
        <v>-8.7499999999999994E-2</v>
      </c>
      <c r="X806" s="5" t="str">
        <f>IF(Table1[[#This Row],[Margin_Var]]&gt;=0, "Above Budget", "Below Budget")</f>
        <v>Below Budget</v>
      </c>
      <c r="Y806" s="5">
        <f>IFERROR(Table1[[#This Row],[Gross_Margin]]/Table1[[#This Row],[Actual_Sales]],0)</f>
        <v>0.5934959349593496</v>
      </c>
      <c r="Z806" s="5">
        <f>Table1[[#This Row],[Actual_Profit]]/Table1[[#This Row],[Actual_Sales]]</f>
        <v>0.3902439024390244</v>
      </c>
      <c r="AA806">
        <v>25</v>
      </c>
      <c r="AB806" s="5">
        <f>IFERROR(Table1[[#This Row],[Expenses]]/Table1[[#This Row],[Actual_Sales]],0)</f>
        <v>0.2032520325203252</v>
      </c>
      <c r="AC806">
        <v>14</v>
      </c>
      <c r="AD806">
        <v>814</v>
      </c>
      <c r="AE806" s="5">
        <f>IFERROR(Table1[[#This Row],[Inventory]]/Table1[[#This Row],[Actual_Sales]],0)</f>
        <v>6.6178861788617889</v>
      </c>
    </row>
    <row r="807" spans="1:31" x14ac:dyDescent="0.25">
      <c r="A807">
        <v>91</v>
      </c>
      <c r="B807">
        <v>573</v>
      </c>
      <c r="C807">
        <v>5</v>
      </c>
      <c r="D807" s="2">
        <v>40179</v>
      </c>
      <c r="E807">
        <v>123</v>
      </c>
      <c r="F807">
        <v>140</v>
      </c>
      <c r="G807">
        <f>Table1[[#This Row],[Actual_Sales]]-Table1[[#This Row],[Budget_Sales]]</f>
        <v>-17</v>
      </c>
      <c r="H807" s="5">
        <f>IF(
Table1[[#This Row],[Budget_Sales]]=0,
"",
IF(
Table1[[#This Row],[Budget_Sales]]&gt;0,
(Table1[[#This Row],[Actual_Sales]]-Table1[[#This Row],[Budget_Sales]])/Table1[[#This Row],[Budget_Sales]],
(Table1[[#This Row],[Actual_Sales]]-Table1[[#This Row],[Budget_Sales]])/ABS(Table1[[#This Row],[Budget_Sales]])
)
)</f>
        <v>-0.12142857142857143</v>
      </c>
      <c r="I807" s="5" t="str">
        <f>IF(Table1[[#This Row],[Sales_Var]]&gt;=0,"Above Budget","Below Budget")</f>
        <v>Below Budget</v>
      </c>
      <c r="J807">
        <f>Table1[[#This Row],[Actual_Sales]]-(Table1[[#This Row],[COGS]]+Table1[[#This Row],[Expenses]])</f>
        <v>48</v>
      </c>
      <c r="K807">
        <v>70</v>
      </c>
      <c r="L807">
        <f>Table1[[#This Row],[Actual_Profit]]-Table1[[#This Row],[Budget_Profit]]</f>
        <v>-22</v>
      </c>
      <c r="M807" s="5">
        <f>IF(
Table1[[#This Row],[Budget_Profit]]=0,
"",
IF(
Table1[[#This Row],[Budget_Profit]]&gt;0,
(Table1[[#This Row],[Actual_Profit]]-Table1[[#This Row],[Budget_Profit]])/Table1[[#This Row],[Budget_Profit]],
(Table1[[#This Row],[Actual_Profit]]-Table1[[#This Row],[Budget_Profit]])/ABS(Table1[[#This Row],[Budget_Profit]])
)
)</f>
        <v>-0.31428571428571428</v>
      </c>
      <c r="N807" s="5" t="str">
        <f>IF(Table1[[#This Row],[Profit_Var]]&gt;=0, "Above Budget", "Below Budget")</f>
        <v>Below Budget</v>
      </c>
      <c r="O807">
        <v>50</v>
      </c>
      <c r="P807">
        <v>50</v>
      </c>
      <c r="Q807">
        <f>Table1[[#This Row],[COGS]]-Table1[[#This Row],[Budget_COGS]]</f>
        <v>0</v>
      </c>
      <c r="R807" s="5">
        <f>IF(
Table1[[#This Row],[Budget_COGS]]=0,
"",
IF(
Table1[[#This Row],[Budget_COGS]]&gt;0,
(Table1[[#This Row],[Budget_COGS]]-Table1[[#This Row],[COGS]]) / Table1[[#This Row],[Budget_COGS]],
(Table1[[#This Row],[Budget_COGS]]-Table1[[#This Row],[COGS]]) / ABS(Table1[[#This Row],[Budget_COGS]])
)
)</f>
        <v>0</v>
      </c>
      <c r="S807" s="5" t="str">
        <f>IF(Table1[[#This Row],[COGS _Var]]&gt;=0, "Above Budget", "Below Budget")</f>
        <v>Above Budget</v>
      </c>
      <c r="T807">
        <f>Table1[[#This Row],[Actual_Sales]]-Table1[[#This Row],[COGS]]</f>
        <v>73</v>
      </c>
      <c r="U807">
        <v>90</v>
      </c>
      <c r="V807">
        <f>Table1[[#This Row],[Gross_Margin]]-Table1[[#This Row],[Budget_Margin]]</f>
        <v>-17</v>
      </c>
      <c r="W807" s="5">
        <f>IF(
Table1[[#This Row],[Budget_Margin]]=0,
"",
IF(
Table1[[#This Row],[Budget_Margin]]&gt;0,
(Table1[[#This Row],[Gross_Margin]]-Table1[[#This Row],[Budget_Margin]]) / Table1[[#This Row],[Budget_Margin]],
(Table1[[#This Row],[Gross_Margin]]-Table1[[#This Row],[Budget_Margin]]) / ABS(Table1[[#This Row],[Budget_Margin]])
)
)</f>
        <v>-0.18888888888888888</v>
      </c>
      <c r="X807" s="5" t="str">
        <f>IF(Table1[[#This Row],[Margin_Var]]&gt;=0, "Above Budget", "Below Budget")</f>
        <v>Below Budget</v>
      </c>
      <c r="Y807" s="5">
        <f>IFERROR(Table1[[#This Row],[Gross_Margin]]/Table1[[#This Row],[Actual_Sales]],0)</f>
        <v>0.5934959349593496</v>
      </c>
      <c r="Z807" s="5">
        <f>Table1[[#This Row],[Actual_Profit]]/Table1[[#This Row],[Actual_Sales]]</f>
        <v>0.3902439024390244</v>
      </c>
      <c r="AA807">
        <v>25</v>
      </c>
      <c r="AB807" s="5">
        <f>IFERROR(Table1[[#This Row],[Expenses]]/Table1[[#This Row],[Actual_Sales]],0)</f>
        <v>0.2032520325203252</v>
      </c>
      <c r="AC807">
        <v>14</v>
      </c>
      <c r="AD807">
        <v>821</v>
      </c>
      <c r="AE807" s="5">
        <f>IFERROR(Table1[[#This Row],[Inventory]]/Table1[[#This Row],[Actual_Sales]],0)</f>
        <v>6.6747967479674797</v>
      </c>
    </row>
    <row r="808" spans="1:31" x14ac:dyDescent="0.25">
      <c r="A808">
        <v>809</v>
      </c>
      <c r="B808">
        <v>585</v>
      </c>
      <c r="C808">
        <v>2</v>
      </c>
      <c r="D808" s="2">
        <v>40299</v>
      </c>
      <c r="E808">
        <v>756</v>
      </c>
      <c r="F808">
        <v>710</v>
      </c>
      <c r="G808">
        <f>Table1[[#This Row],[Actual_Sales]]-Table1[[#This Row],[Budget_Sales]]</f>
        <v>46</v>
      </c>
      <c r="H808" s="5">
        <f>IF(
Table1[[#This Row],[Budget_Sales]]=0,
"",
IF(
Table1[[#This Row],[Budget_Sales]]&gt;0,
(Table1[[#This Row],[Actual_Sales]]-Table1[[#This Row],[Budget_Sales]])/Table1[[#This Row],[Budget_Sales]],
(Table1[[#This Row],[Actual_Sales]]-Table1[[#This Row],[Budget_Sales]])/ABS(Table1[[#This Row],[Budget_Sales]])
)
)</f>
        <v>6.4788732394366194E-2</v>
      </c>
      <c r="I808" s="5" t="str">
        <f>IF(Table1[[#This Row],[Sales_Var]]&gt;=0,"Above Budget","Below Budget")</f>
        <v>Above Budget</v>
      </c>
      <c r="J808">
        <f>Table1[[#This Row],[Actual_Sales]]-(Table1[[#This Row],[COGS]]+Table1[[#This Row],[Expenses]])</f>
        <v>295</v>
      </c>
      <c r="K808">
        <v>300</v>
      </c>
      <c r="L808">
        <f>Table1[[#This Row],[Actual_Profit]]-Table1[[#This Row],[Budget_Profit]]</f>
        <v>-5</v>
      </c>
      <c r="M808" s="5">
        <f>IF(
Table1[[#This Row],[Budget_Profit]]=0,
"",
IF(
Table1[[#This Row],[Budget_Profit]]&gt;0,
(Table1[[#This Row],[Actual_Profit]]-Table1[[#This Row],[Budget_Profit]])/Table1[[#This Row],[Budget_Profit]],
(Table1[[#This Row],[Actual_Profit]]-Table1[[#This Row],[Budget_Profit]])/ABS(Table1[[#This Row],[Budget_Profit]])
)
)</f>
        <v>-1.6666666666666666E-2</v>
      </c>
      <c r="N808" s="5" t="str">
        <f>IF(Table1[[#This Row],[Profit_Var]]&gt;=0, "Above Budget", "Below Budget")</f>
        <v>Below Budget</v>
      </c>
      <c r="O808">
        <v>302</v>
      </c>
      <c r="P808">
        <v>280</v>
      </c>
      <c r="Q808">
        <f>Table1[[#This Row],[COGS]]-Table1[[#This Row],[Budget_COGS]]</f>
        <v>22</v>
      </c>
      <c r="R808" s="5">
        <f>IF(
Table1[[#This Row],[Budget_COGS]]=0,
"",
IF(
Table1[[#This Row],[Budget_COGS]]&gt;0,
(Table1[[#This Row],[Budget_COGS]]-Table1[[#This Row],[COGS]]) / Table1[[#This Row],[Budget_COGS]],
(Table1[[#This Row],[Budget_COGS]]-Table1[[#This Row],[COGS]]) / ABS(Table1[[#This Row],[Budget_COGS]])
)
)</f>
        <v>-7.857142857142857E-2</v>
      </c>
      <c r="S808" s="5" t="str">
        <f>IF(Table1[[#This Row],[COGS _Var]]&gt;=0, "Above Budget", "Below Budget")</f>
        <v>Above Budget</v>
      </c>
      <c r="T808">
        <f>Table1[[#This Row],[Actual_Sales]]-Table1[[#This Row],[COGS]]</f>
        <v>454</v>
      </c>
      <c r="U808">
        <v>430</v>
      </c>
      <c r="V808">
        <f>Table1[[#This Row],[Gross_Margin]]-Table1[[#This Row],[Budget_Margin]]</f>
        <v>24</v>
      </c>
      <c r="W808" s="5">
        <f>IF(
Table1[[#This Row],[Budget_Margin]]=0,
"",
IF(
Table1[[#This Row],[Budget_Margin]]&gt;0,
(Table1[[#This Row],[Gross_Margin]]-Table1[[#This Row],[Budget_Margin]]) / Table1[[#This Row],[Budget_Margin]],
(Table1[[#This Row],[Gross_Margin]]-Table1[[#This Row],[Budget_Margin]]) / ABS(Table1[[#This Row],[Budget_Margin]])
)
)</f>
        <v>5.5813953488372092E-2</v>
      </c>
      <c r="X808" s="5" t="str">
        <f>IF(Table1[[#This Row],[Margin_Var]]&gt;=0, "Above Budget", "Below Budget")</f>
        <v>Above Budget</v>
      </c>
      <c r="Y808" s="5">
        <f>IFERROR(Table1[[#This Row],[Gross_Margin]]/Table1[[#This Row],[Actual_Sales]],0)</f>
        <v>0.60052910052910058</v>
      </c>
      <c r="Z808" s="5">
        <f>Table1[[#This Row],[Actual_Profit]]/Table1[[#This Row],[Actual_Sales]]</f>
        <v>0.39021164021164023</v>
      </c>
      <c r="AA808">
        <v>159</v>
      </c>
      <c r="AB808" s="5">
        <f>IFERROR(Table1[[#This Row],[Expenses]]/Table1[[#This Row],[Actual_Sales]],0)</f>
        <v>0.21031746031746032</v>
      </c>
      <c r="AC808">
        <v>105</v>
      </c>
      <c r="AD808">
        <v>2250</v>
      </c>
      <c r="AE808" s="5">
        <f>IFERROR(Table1[[#This Row],[Inventory]]/Table1[[#This Row],[Actual_Sales]],0)</f>
        <v>2.9761904761904763</v>
      </c>
    </row>
    <row r="809" spans="1:31" x14ac:dyDescent="0.25">
      <c r="A809">
        <v>824</v>
      </c>
      <c r="B809">
        <v>650</v>
      </c>
      <c r="C809">
        <v>2</v>
      </c>
      <c r="D809" s="2">
        <v>40299</v>
      </c>
      <c r="E809">
        <v>756</v>
      </c>
      <c r="F809">
        <v>940</v>
      </c>
      <c r="G809">
        <f>Table1[[#This Row],[Actual_Sales]]-Table1[[#This Row],[Budget_Sales]]</f>
        <v>-184</v>
      </c>
      <c r="H809" s="5">
        <f>IF(
Table1[[#This Row],[Budget_Sales]]=0,
"",
IF(
Table1[[#This Row],[Budget_Sales]]&gt;0,
(Table1[[#This Row],[Actual_Sales]]-Table1[[#This Row],[Budget_Sales]])/Table1[[#This Row],[Budget_Sales]],
(Table1[[#This Row],[Actual_Sales]]-Table1[[#This Row],[Budget_Sales]])/ABS(Table1[[#This Row],[Budget_Sales]])
)
)</f>
        <v>-0.19574468085106383</v>
      </c>
      <c r="I809" s="5" t="str">
        <f>IF(Table1[[#This Row],[Sales_Var]]&gt;=0,"Above Budget","Below Budget")</f>
        <v>Below Budget</v>
      </c>
      <c r="J809">
        <f>Table1[[#This Row],[Actual_Sales]]-(Table1[[#This Row],[COGS]]+Table1[[#This Row],[Expenses]])</f>
        <v>295</v>
      </c>
      <c r="K809">
        <v>410</v>
      </c>
      <c r="L809">
        <f>Table1[[#This Row],[Actual_Profit]]-Table1[[#This Row],[Budget_Profit]]</f>
        <v>-115</v>
      </c>
      <c r="M809" s="5">
        <f>IF(
Table1[[#This Row],[Budget_Profit]]=0,
"",
IF(
Table1[[#This Row],[Budget_Profit]]&gt;0,
(Table1[[#This Row],[Actual_Profit]]-Table1[[#This Row],[Budget_Profit]])/Table1[[#This Row],[Budget_Profit]],
(Table1[[#This Row],[Actual_Profit]]-Table1[[#This Row],[Budget_Profit]])/ABS(Table1[[#This Row],[Budget_Profit]])
)
)</f>
        <v>-0.28048780487804881</v>
      </c>
      <c r="N809" s="5" t="str">
        <f>IF(Table1[[#This Row],[Profit_Var]]&gt;=0, "Above Budget", "Below Budget")</f>
        <v>Below Budget</v>
      </c>
      <c r="O809">
        <v>302</v>
      </c>
      <c r="P809">
        <v>380</v>
      </c>
      <c r="Q809">
        <f>Table1[[#This Row],[COGS]]-Table1[[#This Row],[Budget_COGS]]</f>
        <v>-78</v>
      </c>
      <c r="R809" s="5">
        <f>IF(
Table1[[#This Row],[Budget_COGS]]=0,
"",
IF(
Table1[[#This Row],[Budget_COGS]]&gt;0,
(Table1[[#This Row],[Budget_COGS]]-Table1[[#This Row],[COGS]]) / Table1[[#This Row],[Budget_COGS]],
(Table1[[#This Row],[Budget_COGS]]-Table1[[#This Row],[COGS]]) / ABS(Table1[[#This Row],[Budget_COGS]])
)
)</f>
        <v>0.20526315789473684</v>
      </c>
      <c r="S809" s="5" t="str">
        <f>IF(Table1[[#This Row],[COGS _Var]]&gt;=0, "Above Budget", "Below Budget")</f>
        <v>Below Budget</v>
      </c>
      <c r="T809">
        <f>Table1[[#This Row],[Actual_Sales]]-Table1[[#This Row],[COGS]]</f>
        <v>454</v>
      </c>
      <c r="U809">
        <v>560</v>
      </c>
      <c r="V809">
        <f>Table1[[#This Row],[Gross_Margin]]-Table1[[#This Row],[Budget_Margin]]</f>
        <v>-106</v>
      </c>
      <c r="W809" s="5">
        <f>IF(
Table1[[#This Row],[Budget_Margin]]=0,
"",
IF(
Table1[[#This Row],[Budget_Margin]]&gt;0,
(Table1[[#This Row],[Gross_Margin]]-Table1[[#This Row],[Budget_Margin]]) / Table1[[#This Row],[Budget_Margin]],
(Table1[[#This Row],[Gross_Margin]]-Table1[[#This Row],[Budget_Margin]]) / ABS(Table1[[#This Row],[Budget_Margin]])
)
)</f>
        <v>-0.18928571428571428</v>
      </c>
      <c r="X809" s="5" t="str">
        <f>IF(Table1[[#This Row],[Margin_Var]]&gt;=0, "Above Budget", "Below Budget")</f>
        <v>Below Budget</v>
      </c>
      <c r="Y809" s="5">
        <f>IFERROR(Table1[[#This Row],[Gross_Margin]]/Table1[[#This Row],[Actual_Sales]],0)</f>
        <v>0.60052910052910058</v>
      </c>
      <c r="Z809" s="5">
        <f>Table1[[#This Row],[Actual_Profit]]/Table1[[#This Row],[Actual_Sales]]</f>
        <v>0.39021164021164023</v>
      </c>
      <c r="AA809">
        <v>159</v>
      </c>
      <c r="AB809" s="5">
        <f>IFERROR(Table1[[#This Row],[Expenses]]/Table1[[#This Row],[Actual_Sales]],0)</f>
        <v>0.21031746031746032</v>
      </c>
      <c r="AC809">
        <v>105</v>
      </c>
      <c r="AD809">
        <v>2250</v>
      </c>
      <c r="AE809" s="5">
        <f>IFERROR(Table1[[#This Row],[Inventory]]/Table1[[#This Row],[Actual_Sales]],0)</f>
        <v>2.9761904761904763</v>
      </c>
    </row>
    <row r="810" spans="1:31" x14ac:dyDescent="0.25">
      <c r="A810">
        <v>3292</v>
      </c>
      <c r="B810">
        <v>630</v>
      </c>
      <c r="C810">
        <v>5</v>
      </c>
      <c r="D810" s="2">
        <v>40725</v>
      </c>
      <c r="E810">
        <v>672</v>
      </c>
      <c r="F810">
        <v>800</v>
      </c>
      <c r="G810">
        <f>Table1[[#This Row],[Actual_Sales]]-Table1[[#This Row],[Budget_Sales]]</f>
        <v>-128</v>
      </c>
      <c r="H810" s="5">
        <f>IF(
Table1[[#This Row],[Budget_Sales]]=0,
"",
IF(
Table1[[#This Row],[Budget_Sales]]&gt;0,
(Table1[[#This Row],[Actual_Sales]]-Table1[[#This Row],[Budget_Sales]])/Table1[[#This Row],[Budget_Sales]],
(Table1[[#This Row],[Actual_Sales]]-Table1[[#This Row],[Budget_Sales]])/ABS(Table1[[#This Row],[Budget_Sales]])
)
)</f>
        <v>-0.16</v>
      </c>
      <c r="I810" s="5" t="str">
        <f>IF(Table1[[#This Row],[Sales_Var]]&gt;=0,"Above Budget","Below Budget")</f>
        <v>Below Budget</v>
      </c>
      <c r="J810">
        <f>Table1[[#This Row],[Actual_Sales]]-(Table1[[#This Row],[COGS]]+Table1[[#This Row],[Expenses]])</f>
        <v>262</v>
      </c>
      <c r="K810">
        <v>340</v>
      </c>
      <c r="L810">
        <f>Table1[[#This Row],[Actual_Profit]]-Table1[[#This Row],[Budget_Profit]]</f>
        <v>-78</v>
      </c>
      <c r="M810" s="5">
        <f>IF(
Table1[[#This Row],[Budget_Profit]]=0,
"",
IF(
Table1[[#This Row],[Budget_Profit]]&gt;0,
(Table1[[#This Row],[Actual_Profit]]-Table1[[#This Row],[Budget_Profit]])/Table1[[#This Row],[Budget_Profit]],
(Table1[[#This Row],[Actual_Profit]]-Table1[[#This Row],[Budget_Profit]])/ABS(Table1[[#This Row],[Budget_Profit]])
)
)</f>
        <v>-0.22941176470588234</v>
      </c>
      <c r="N810" s="5" t="str">
        <f>IF(Table1[[#This Row],[Profit_Var]]&gt;=0, "Above Budget", "Below Budget")</f>
        <v>Below Budget</v>
      </c>
      <c r="O810">
        <v>291</v>
      </c>
      <c r="P810">
        <v>330</v>
      </c>
      <c r="Q810">
        <f>Table1[[#This Row],[COGS]]-Table1[[#This Row],[Budget_COGS]]</f>
        <v>-39</v>
      </c>
      <c r="R810" s="5">
        <f>IF(
Table1[[#This Row],[Budget_COGS]]=0,
"",
IF(
Table1[[#This Row],[Budget_COGS]]&gt;0,
(Table1[[#This Row],[Budget_COGS]]-Table1[[#This Row],[COGS]]) / Table1[[#This Row],[Budget_COGS]],
(Table1[[#This Row],[Budget_COGS]]-Table1[[#This Row],[COGS]]) / ABS(Table1[[#This Row],[Budget_COGS]])
)
)</f>
        <v>0.11818181818181818</v>
      </c>
      <c r="S810" s="5" t="str">
        <f>IF(Table1[[#This Row],[COGS _Var]]&gt;=0, "Above Budget", "Below Budget")</f>
        <v>Below Budget</v>
      </c>
      <c r="T810">
        <f>Table1[[#This Row],[Actual_Sales]]-Table1[[#This Row],[COGS]]</f>
        <v>381</v>
      </c>
      <c r="U810">
        <v>470</v>
      </c>
      <c r="V810">
        <f>Table1[[#This Row],[Gross_Margin]]-Table1[[#This Row],[Budget_Margin]]</f>
        <v>-89</v>
      </c>
      <c r="W810" s="5">
        <f>IF(
Table1[[#This Row],[Budget_Margin]]=0,
"",
IF(
Table1[[#This Row],[Budget_Margin]]&gt;0,
(Table1[[#This Row],[Gross_Margin]]-Table1[[#This Row],[Budget_Margin]]) / Table1[[#This Row],[Budget_Margin]],
(Table1[[#This Row],[Gross_Margin]]-Table1[[#This Row],[Budget_Margin]]) / ABS(Table1[[#This Row],[Budget_Margin]])
)
)</f>
        <v>-0.18936170212765957</v>
      </c>
      <c r="X810" s="5" t="str">
        <f>IF(Table1[[#This Row],[Margin_Var]]&gt;=0, "Above Budget", "Below Budget")</f>
        <v>Below Budget</v>
      </c>
      <c r="Y810" s="5">
        <f>IFERROR(Table1[[#This Row],[Gross_Margin]]/Table1[[#This Row],[Actual_Sales]],0)</f>
        <v>0.5669642857142857</v>
      </c>
      <c r="Z810" s="5">
        <f>Table1[[#This Row],[Actual_Profit]]/Table1[[#This Row],[Actual_Sales]]</f>
        <v>0.38988095238095238</v>
      </c>
      <c r="AA810">
        <v>119</v>
      </c>
      <c r="AB810" s="5">
        <f>IFERROR(Table1[[#This Row],[Expenses]]/Table1[[#This Row],[Actual_Sales]],0)</f>
        <v>0.17708333333333334</v>
      </c>
      <c r="AC810">
        <v>96</v>
      </c>
      <c r="AD810">
        <v>1742</v>
      </c>
      <c r="AE810" s="5">
        <f>IFERROR(Table1[[#This Row],[Inventory]]/Table1[[#This Row],[Actual_Sales]],0)</f>
        <v>2.5922619047619047</v>
      </c>
    </row>
    <row r="811" spans="1:31" x14ac:dyDescent="0.25">
      <c r="A811">
        <v>3274</v>
      </c>
      <c r="B811">
        <v>562</v>
      </c>
      <c r="C811">
        <v>6</v>
      </c>
      <c r="D811" s="2">
        <v>40725</v>
      </c>
      <c r="E811">
        <v>672</v>
      </c>
      <c r="F811">
        <v>650</v>
      </c>
      <c r="G811">
        <f>Table1[[#This Row],[Actual_Sales]]-Table1[[#This Row],[Budget_Sales]]</f>
        <v>22</v>
      </c>
      <c r="H811" s="5">
        <f>IF(
Table1[[#This Row],[Budget_Sales]]=0,
"",
IF(
Table1[[#This Row],[Budget_Sales]]&gt;0,
(Table1[[#This Row],[Actual_Sales]]-Table1[[#This Row],[Budget_Sales]])/Table1[[#This Row],[Budget_Sales]],
(Table1[[#This Row],[Actual_Sales]]-Table1[[#This Row],[Budget_Sales]])/ABS(Table1[[#This Row],[Budget_Sales]])
)
)</f>
        <v>3.3846153846153845E-2</v>
      </c>
      <c r="I811" s="5" t="str">
        <f>IF(Table1[[#This Row],[Sales_Var]]&gt;=0,"Above Budget","Below Budget")</f>
        <v>Above Budget</v>
      </c>
      <c r="J811">
        <f>Table1[[#This Row],[Actual_Sales]]-(Table1[[#This Row],[COGS]]+Table1[[#This Row],[Expenses]])</f>
        <v>262</v>
      </c>
      <c r="K811">
        <v>260</v>
      </c>
      <c r="L811">
        <f>Table1[[#This Row],[Actual_Profit]]-Table1[[#This Row],[Budget_Profit]]</f>
        <v>2</v>
      </c>
      <c r="M811" s="5">
        <f>IF(
Table1[[#This Row],[Budget_Profit]]=0,
"",
IF(
Table1[[#This Row],[Budget_Profit]]&gt;0,
(Table1[[#This Row],[Actual_Profit]]-Table1[[#This Row],[Budget_Profit]])/Table1[[#This Row],[Budget_Profit]],
(Table1[[#This Row],[Actual_Profit]]-Table1[[#This Row],[Budget_Profit]])/ABS(Table1[[#This Row],[Budget_Profit]])
)
)</f>
        <v>7.6923076923076927E-3</v>
      </c>
      <c r="N811" s="5" t="str">
        <f>IF(Table1[[#This Row],[Profit_Var]]&gt;=0, "Above Budget", "Below Budget")</f>
        <v>Above Budget</v>
      </c>
      <c r="O811">
        <v>291</v>
      </c>
      <c r="P811">
        <v>270</v>
      </c>
      <c r="Q811">
        <f>Table1[[#This Row],[COGS]]-Table1[[#This Row],[Budget_COGS]]</f>
        <v>21</v>
      </c>
      <c r="R811" s="5">
        <f>IF(
Table1[[#This Row],[Budget_COGS]]=0,
"",
IF(
Table1[[#This Row],[Budget_COGS]]&gt;0,
(Table1[[#This Row],[Budget_COGS]]-Table1[[#This Row],[COGS]]) / Table1[[#This Row],[Budget_COGS]],
(Table1[[#This Row],[Budget_COGS]]-Table1[[#This Row],[COGS]]) / ABS(Table1[[#This Row],[Budget_COGS]])
)
)</f>
        <v>-7.7777777777777779E-2</v>
      </c>
      <c r="S811" s="5" t="str">
        <f>IF(Table1[[#This Row],[COGS _Var]]&gt;=0, "Above Budget", "Below Budget")</f>
        <v>Above Budget</v>
      </c>
      <c r="T811">
        <f>Table1[[#This Row],[Actual_Sales]]-Table1[[#This Row],[COGS]]</f>
        <v>381</v>
      </c>
      <c r="U811">
        <v>380</v>
      </c>
      <c r="V811">
        <f>Table1[[#This Row],[Gross_Margin]]-Table1[[#This Row],[Budget_Margin]]</f>
        <v>1</v>
      </c>
      <c r="W811" s="5">
        <f>IF(
Table1[[#This Row],[Budget_Margin]]=0,
"",
IF(
Table1[[#This Row],[Budget_Margin]]&gt;0,
(Table1[[#This Row],[Gross_Margin]]-Table1[[#This Row],[Budget_Margin]]) / Table1[[#This Row],[Budget_Margin]],
(Table1[[#This Row],[Gross_Margin]]-Table1[[#This Row],[Budget_Margin]]) / ABS(Table1[[#This Row],[Budget_Margin]])
)
)</f>
        <v>2.631578947368421E-3</v>
      </c>
      <c r="X811" s="5" t="str">
        <f>IF(Table1[[#This Row],[Margin_Var]]&gt;=0, "Above Budget", "Below Budget")</f>
        <v>Above Budget</v>
      </c>
      <c r="Y811" s="5">
        <f>IFERROR(Table1[[#This Row],[Gross_Margin]]/Table1[[#This Row],[Actual_Sales]],0)</f>
        <v>0.5669642857142857</v>
      </c>
      <c r="Z811" s="5">
        <f>Table1[[#This Row],[Actual_Profit]]/Table1[[#This Row],[Actual_Sales]]</f>
        <v>0.38988095238095238</v>
      </c>
      <c r="AA811">
        <v>119</v>
      </c>
      <c r="AB811" s="5">
        <f>IFERROR(Table1[[#This Row],[Expenses]]/Table1[[#This Row],[Actual_Sales]],0)</f>
        <v>0.17708333333333334</v>
      </c>
      <c r="AC811">
        <v>96</v>
      </c>
      <c r="AD811">
        <v>1742</v>
      </c>
      <c r="AE811" s="5">
        <f>IFERROR(Table1[[#This Row],[Inventory]]/Table1[[#This Row],[Actual_Sales]],0)</f>
        <v>2.5922619047619047</v>
      </c>
    </row>
    <row r="812" spans="1:31" x14ac:dyDescent="0.25">
      <c r="A812">
        <v>1750</v>
      </c>
      <c r="B812">
        <v>863</v>
      </c>
      <c r="C812">
        <v>13</v>
      </c>
      <c r="D812" s="2">
        <v>40452</v>
      </c>
      <c r="E812">
        <v>118</v>
      </c>
      <c r="F812">
        <v>120</v>
      </c>
      <c r="G812">
        <f>Table1[[#This Row],[Actual_Sales]]-Table1[[#This Row],[Budget_Sales]]</f>
        <v>-2</v>
      </c>
      <c r="H812" s="5">
        <f>IF(
Table1[[#This Row],[Budget_Sales]]=0,
"",
IF(
Table1[[#This Row],[Budget_Sales]]&gt;0,
(Table1[[#This Row],[Actual_Sales]]-Table1[[#This Row],[Budget_Sales]])/Table1[[#This Row],[Budget_Sales]],
(Table1[[#This Row],[Actual_Sales]]-Table1[[#This Row],[Budget_Sales]])/ABS(Table1[[#This Row],[Budget_Sales]])
)
)</f>
        <v>-1.6666666666666666E-2</v>
      </c>
      <c r="I812" s="5" t="str">
        <f>IF(Table1[[#This Row],[Sales_Var]]&gt;=0,"Above Budget","Below Budget")</f>
        <v>Below Budget</v>
      </c>
      <c r="J812">
        <f>Table1[[#This Row],[Actual_Sales]]-(Table1[[#This Row],[COGS]]+Table1[[#This Row],[Expenses]])</f>
        <v>46</v>
      </c>
      <c r="K812">
        <v>60</v>
      </c>
      <c r="L812">
        <f>Table1[[#This Row],[Actual_Profit]]-Table1[[#This Row],[Budget_Profit]]</f>
        <v>-14</v>
      </c>
      <c r="M812" s="5">
        <f>IF(
Table1[[#This Row],[Budget_Profit]]=0,
"",
IF(
Table1[[#This Row],[Budget_Profit]]&gt;0,
(Table1[[#This Row],[Actual_Profit]]-Table1[[#This Row],[Budget_Profit]])/Table1[[#This Row],[Budget_Profit]],
(Table1[[#This Row],[Actual_Profit]]-Table1[[#This Row],[Budget_Profit]])/ABS(Table1[[#This Row],[Budget_Profit]])
)
)</f>
        <v>-0.23333333333333334</v>
      </c>
      <c r="N812" s="5" t="str">
        <f>IF(Table1[[#This Row],[Profit_Var]]&gt;=0, "Above Budget", "Below Budget")</f>
        <v>Below Budget</v>
      </c>
      <c r="O812">
        <v>48</v>
      </c>
      <c r="P812">
        <v>50</v>
      </c>
      <c r="Q812">
        <f>Table1[[#This Row],[COGS]]-Table1[[#This Row],[Budget_COGS]]</f>
        <v>-2</v>
      </c>
      <c r="R812" s="5">
        <f>IF(
Table1[[#This Row],[Budget_COGS]]=0,
"",
IF(
Table1[[#This Row],[Budget_COGS]]&gt;0,
(Table1[[#This Row],[Budget_COGS]]-Table1[[#This Row],[COGS]]) / Table1[[#This Row],[Budget_COGS]],
(Table1[[#This Row],[Budget_COGS]]-Table1[[#This Row],[COGS]]) / ABS(Table1[[#This Row],[Budget_COGS]])
)
)</f>
        <v>0.04</v>
      </c>
      <c r="S812" s="5" t="str">
        <f>IF(Table1[[#This Row],[COGS _Var]]&gt;=0, "Above Budget", "Below Budget")</f>
        <v>Below Budget</v>
      </c>
      <c r="T812">
        <f>Table1[[#This Row],[Actual_Sales]]-Table1[[#This Row],[COGS]]</f>
        <v>70</v>
      </c>
      <c r="U812">
        <v>70</v>
      </c>
      <c r="V812">
        <f>Table1[[#This Row],[Gross_Margin]]-Table1[[#This Row],[Budget_Margin]]</f>
        <v>0</v>
      </c>
      <c r="W812" s="5">
        <f>IF(
Table1[[#This Row],[Budget_Margin]]=0,
"",
IF(
Table1[[#This Row],[Budget_Margin]]&gt;0,
(Table1[[#This Row],[Gross_Margin]]-Table1[[#This Row],[Budget_Margin]]) / Table1[[#This Row],[Budget_Margin]],
(Table1[[#This Row],[Gross_Margin]]-Table1[[#This Row],[Budget_Margin]]) / ABS(Table1[[#This Row],[Budget_Margin]])
)
)</f>
        <v>0</v>
      </c>
      <c r="X812" s="5" t="str">
        <f>IF(Table1[[#This Row],[Margin_Var]]&gt;=0, "Above Budget", "Below Budget")</f>
        <v>Above Budget</v>
      </c>
      <c r="Y812" s="5">
        <f>IFERROR(Table1[[#This Row],[Gross_Margin]]/Table1[[#This Row],[Actual_Sales]],0)</f>
        <v>0.59322033898305082</v>
      </c>
      <c r="Z812" s="5">
        <f>Table1[[#This Row],[Actual_Profit]]/Table1[[#This Row],[Actual_Sales]]</f>
        <v>0.38983050847457629</v>
      </c>
      <c r="AA812">
        <v>24</v>
      </c>
      <c r="AB812" s="5">
        <f>IFERROR(Table1[[#This Row],[Expenses]]/Table1[[#This Row],[Actual_Sales]],0)</f>
        <v>0.20338983050847459</v>
      </c>
      <c r="AC812">
        <v>13</v>
      </c>
      <c r="AD812">
        <v>851</v>
      </c>
      <c r="AE812" s="5">
        <f>IFERROR(Table1[[#This Row],[Inventory]]/Table1[[#This Row],[Actual_Sales]],0)</f>
        <v>7.2118644067796609</v>
      </c>
    </row>
    <row r="813" spans="1:31" x14ac:dyDescent="0.25">
      <c r="A813">
        <v>1294</v>
      </c>
      <c r="B813">
        <v>504</v>
      </c>
      <c r="C813">
        <v>2</v>
      </c>
      <c r="D813" s="2">
        <v>40391</v>
      </c>
      <c r="E813">
        <v>118</v>
      </c>
      <c r="F813">
        <v>140</v>
      </c>
      <c r="G813">
        <f>Table1[[#This Row],[Actual_Sales]]-Table1[[#This Row],[Budget_Sales]]</f>
        <v>-22</v>
      </c>
      <c r="H813" s="5">
        <f>IF(
Table1[[#This Row],[Budget_Sales]]=0,
"",
IF(
Table1[[#This Row],[Budget_Sales]]&gt;0,
(Table1[[#This Row],[Actual_Sales]]-Table1[[#This Row],[Budget_Sales]])/Table1[[#This Row],[Budget_Sales]],
(Table1[[#This Row],[Actual_Sales]]-Table1[[#This Row],[Budget_Sales]])/ABS(Table1[[#This Row],[Budget_Sales]])
)
)</f>
        <v>-0.15714285714285714</v>
      </c>
      <c r="I813" s="5" t="str">
        <f>IF(Table1[[#This Row],[Sales_Var]]&gt;=0,"Above Budget","Below Budget")</f>
        <v>Below Budget</v>
      </c>
      <c r="J813">
        <f>Table1[[#This Row],[Actual_Sales]]-(Table1[[#This Row],[COGS]]+Table1[[#This Row],[Expenses]])</f>
        <v>46</v>
      </c>
      <c r="K813">
        <v>60</v>
      </c>
      <c r="L813">
        <f>Table1[[#This Row],[Actual_Profit]]-Table1[[#This Row],[Budget_Profit]]</f>
        <v>-14</v>
      </c>
      <c r="M813" s="5">
        <f>IF(
Table1[[#This Row],[Budget_Profit]]=0,
"",
IF(
Table1[[#This Row],[Budget_Profit]]&gt;0,
(Table1[[#This Row],[Actual_Profit]]-Table1[[#This Row],[Budget_Profit]])/Table1[[#This Row],[Budget_Profit]],
(Table1[[#This Row],[Actual_Profit]]-Table1[[#This Row],[Budget_Profit]])/ABS(Table1[[#This Row],[Budget_Profit]])
)
)</f>
        <v>-0.23333333333333334</v>
      </c>
      <c r="N813" s="5" t="str">
        <f>IF(Table1[[#This Row],[Profit_Var]]&gt;=0, "Above Budget", "Below Budget")</f>
        <v>Below Budget</v>
      </c>
      <c r="O813">
        <v>48</v>
      </c>
      <c r="P813">
        <v>60</v>
      </c>
      <c r="Q813">
        <f>Table1[[#This Row],[COGS]]-Table1[[#This Row],[Budget_COGS]]</f>
        <v>-12</v>
      </c>
      <c r="R813" s="5">
        <f>IF(
Table1[[#This Row],[Budget_COGS]]=0,
"",
IF(
Table1[[#This Row],[Budget_COGS]]&gt;0,
(Table1[[#This Row],[Budget_COGS]]-Table1[[#This Row],[COGS]]) / Table1[[#This Row],[Budget_COGS]],
(Table1[[#This Row],[Budget_COGS]]-Table1[[#This Row],[COGS]]) / ABS(Table1[[#This Row],[Budget_COGS]])
)
)</f>
        <v>0.2</v>
      </c>
      <c r="S813" s="5" t="str">
        <f>IF(Table1[[#This Row],[COGS _Var]]&gt;=0, "Above Budget", "Below Budget")</f>
        <v>Below Budget</v>
      </c>
      <c r="T813">
        <f>Table1[[#This Row],[Actual_Sales]]-Table1[[#This Row],[COGS]]</f>
        <v>70</v>
      </c>
      <c r="U813">
        <v>80</v>
      </c>
      <c r="V813">
        <f>Table1[[#This Row],[Gross_Margin]]-Table1[[#This Row],[Budget_Margin]]</f>
        <v>-10</v>
      </c>
      <c r="W813" s="5">
        <f>IF(
Table1[[#This Row],[Budget_Margin]]=0,
"",
IF(
Table1[[#This Row],[Budget_Margin]]&gt;0,
(Table1[[#This Row],[Gross_Margin]]-Table1[[#This Row],[Budget_Margin]]) / Table1[[#This Row],[Budget_Margin]],
(Table1[[#This Row],[Gross_Margin]]-Table1[[#This Row],[Budget_Margin]]) / ABS(Table1[[#This Row],[Budget_Margin]])
)
)</f>
        <v>-0.125</v>
      </c>
      <c r="X813" s="5" t="str">
        <f>IF(Table1[[#This Row],[Margin_Var]]&gt;=0, "Above Budget", "Below Budget")</f>
        <v>Below Budget</v>
      </c>
      <c r="Y813" s="5">
        <f>IFERROR(Table1[[#This Row],[Gross_Margin]]/Table1[[#This Row],[Actual_Sales]],0)</f>
        <v>0.59322033898305082</v>
      </c>
      <c r="Z813" s="5">
        <f>Table1[[#This Row],[Actual_Profit]]/Table1[[#This Row],[Actual_Sales]]</f>
        <v>0.38983050847457629</v>
      </c>
      <c r="AA813">
        <v>24</v>
      </c>
      <c r="AB813" s="5">
        <f>IFERROR(Table1[[#This Row],[Expenses]]/Table1[[#This Row],[Actual_Sales]],0)</f>
        <v>0.20338983050847459</v>
      </c>
      <c r="AC813">
        <v>13</v>
      </c>
      <c r="AD813">
        <v>839</v>
      </c>
      <c r="AE813" s="5">
        <f>IFERROR(Table1[[#This Row],[Inventory]]/Table1[[#This Row],[Actual_Sales]],0)</f>
        <v>7.1101694915254239</v>
      </c>
    </row>
    <row r="814" spans="1:31" x14ac:dyDescent="0.25">
      <c r="A814">
        <v>3973</v>
      </c>
      <c r="B814">
        <v>541</v>
      </c>
      <c r="C814">
        <v>9</v>
      </c>
      <c r="D814" s="2">
        <v>40848</v>
      </c>
      <c r="E814">
        <v>213</v>
      </c>
      <c r="F814">
        <v>180</v>
      </c>
      <c r="G814">
        <f>Table1[[#This Row],[Actual_Sales]]-Table1[[#This Row],[Budget_Sales]]</f>
        <v>33</v>
      </c>
      <c r="H814" s="5">
        <f>IF(
Table1[[#This Row],[Budget_Sales]]=0,
"",
IF(
Table1[[#This Row],[Budget_Sales]]&gt;0,
(Table1[[#This Row],[Actual_Sales]]-Table1[[#This Row],[Budget_Sales]])/Table1[[#This Row],[Budget_Sales]],
(Table1[[#This Row],[Actual_Sales]]-Table1[[#This Row],[Budget_Sales]])/ABS(Table1[[#This Row],[Budget_Sales]])
)
)</f>
        <v>0.18333333333333332</v>
      </c>
      <c r="I814" s="5" t="str">
        <f>IF(Table1[[#This Row],[Sales_Var]]&gt;=0,"Above Budget","Below Budget")</f>
        <v>Above Budget</v>
      </c>
      <c r="J814">
        <f>Table1[[#This Row],[Actual_Sales]]-(Table1[[#This Row],[COGS]]+Table1[[#This Row],[Expenses]])</f>
        <v>83</v>
      </c>
      <c r="K814">
        <v>70</v>
      </c>
      <c r="L814">
        <f>Table1[[#This Row],[Actual_Profit]]-Table1[[#This Row],[Budget_Profit]]</f>
        <v>13</v>
      </c>
      <c r="M814" s="5">
        <f>IF(
Table1[[#This Row],[Budget_Profit]]=0,
"",
IF(
Table1[[#This Row],[Budget_Profit]]&gt;0,
(Table1[[#This Row],[Actual_Profit]]-Table1[[#This Row],[Budget_Profit]])/Table1[[#This Row],[Budget_Profit]],
(Table1[[#This Row],[Actual_Profit]]-Table1[[#This Row],[Budget_Profit]])/ABS(Table1[[#This Row],[Budget_Profit]])
)
)</f>
        <v>0.18571428571428572</v>
      </c>
      <c r="N814" s="5" t="str">
        <f>IF(Table1[[#This Row],[Profit_Var]]&gt;=0, "Above Budget", "Below Budget")</f>
        <v>Above Budget</v>
      </c>
      <c r="O814">
        <v>88</v>
      </c>
      <c r="P814">
        <v>80</v>
      </c>
      <c r="Q814">
        <f>Table1[[#This Row],[COGS]]-Table1[[#This Row],[Budget_COGS]]</f>
        <v>8</v>
      </c>
      <c r="R814" s="5">
        <f>IF(
Table1[[#This Row],[Budget_COGS]]=0,
"",
IF(
Table1[[#This Row],[Budget_COGS]]&gt;0,
(Table1[[#This Row],[Budget_COGS]]-Table1[[#This Row],[COGS]]) / Table1[[#This Row],[Budget_COGS]],
(Table1[[#This Row],[Budget_COGS]]-Table1[[#This Row],[COGS]]) / ABS(Table1[[#This Row],[Budget_COGS]])
)
)</f>
        <v>-0.1</v>
      </c>
      <c r="S814" s="5" t="str">
        <f>IF(Table1[[#This Row],[COGS _Var]]&gt;=0, "Above Budget", "Below Budget")</f>
        <v>Above Budget</v>
      </c>
      <c r="T814">
        <f>Table1[[#This Row],[Actual_Sales]]-Table1[[#This Row],[COGS]]</f>
        <v>125</v>
      </c>
      <c r="U814">
        <v>100</v>
      </c>
      <c r="V814">
        <f>Table1[[#This Row],[Gross_Margin]]-Table1[[#This Row],[Budget_Margin]]</f>
        <v>25</v>
      </c>
      <c r="W814" s="5">
        <f>IF(
Table1[[#This Row],[Budget_Margin]]=0,
"",
IF(
Table1[[#This Row],[Budget_Margin]]&gt;0,
(Table1[[#This Row],[Gross_Margin]]-Table1[[#This Row],[Budget_Margin]]) / Table1[[#This Row],[Budget_Margin]],
(Table1[[#This Row],[Gross_Margin]]-Table1[[#This Row],[Budget_Margin]]) / ABS(Table1[[#This Row],[Budget_Margin]])
)
)</f>
        <v>0.25</v>
      </c>
      <c r="X814" s="5" t="str">
        <f>IF(Table1[[#This Row],[Margin_Var]]&gt;=0, "Above Budget", "Below Budget")</f>
        <v>Above Budget</v>
      </c>
      <c r="Y814" s="5">
        <f>IFERROR(Table1[[#This Row],[Gross_Margin]]/Table1[[#This Row],[Actual_Sales]],0)</f>
        <v>0.58685446009389675</v>
      </c>
      <c r="Z814" s="5">
        <f>Table1[[#This Row],[Actual_Profit]]/Table1[[#This Row],[Actual_Sales]]</f>
        <v>0.38967136150234744</v>
      </c>
      <c r="AA814">
        <v>42</v>
      </c>
      <c r="AB814" s="5">
        <f>IFERROR(Table1[[#This Row],[Expenses]]/Table1[[#This Row],[Actual_Sales]],0)</f>
        <v>0.19718309859154928</v>
      </c>
      <c r="AC814">
        <v>29</v>
      </c>
      <c r="AD814">
        <v>561</v>
      </c>
      <c r="AE814" s="5">
        <f>IFERROR(Table1[[#This Row],[Inventory]]/Table1[[#This Row],[Actual_Sales]],0)</f>
        <v>2.6338028169014085</v>
      </c>
    </row>
    <row r="815" spans="1:31" x14ac:dyDescent="0.25">
      <c r="A815">
        <v>4065</v>
      </c>
      <c r="B815">
        <v>970</v>
      </c>
      <c r="C815">
        <v>13</v>
      </c>
      <c r="D815" s="2">
        <v>40848</v>
      </c>
      <c r="E815">
        <v>213</v>
      </c>
      <c r="F815">
        <v>160</v>
      </c>
      <c r="G815">
        <f>Table1[[#This Row],[Actual_Sales]]-Table1[[#This Row],[Budget_Sales]]</f>
        <v>53</v>
      </c>
      <c r="H815" s="5">
        <f>IF(
Table1[[#This Row],[Budget_Sales]]=0,
"",
IF(
Table1[[#This Row],[Budget_Sales]]&gt;0,
(Table1[[#This Row],[Actual_Sales]]-Table1[[#This Row],[Budget_Sales]])/Table1[[#This Row],[Budget_Sales]],
(Table1[[#This Row],[Actual_Sales]]-Table1[[#This Row],[Budget_Sales]])/ABS(Table1[[#This Row],[Budget_Sales]])
)
)</f>
        <v>0.33124999999999999</v>
      </c>
      <c r="I815" s="5" t="str">
        <f>IF(Table1[[#This Row],[Sales_Var]]&gt;=0,"Above Budget","Below Budget")</f>
        <v>Above Budget</v>
      </c>
      <c r="J815">
        <f>Table1[[#This Row],[Actual_Sales]]-(Table1[[#This Row],[COGS]]+Table1[[#This Row],[Expenses]])</f>
        <v>83</v>
      </c>
      <c r="K815">
        <v>60</v>
      </c>
      <c r="L815">
        <f>Table1[[#This Row],[Actual_Profit]]-Table1[[#This Row],[Budget_Profit]]</f>
        <v>23</v>
      </c>
      <c r="M815" s="5">
        <f>IF(
Table1[[#This Row],[Budget_Profit]]=0,
"",
IF(
Table1[[#This Row],[Budget_Profit]]&gt;0,
(Table1[[#This Row],[Actual_Profit]]-Table1[[#This Row],[Budget_Profit]])/Table1[[#This Row],[Budget_Profit]],
(Table1[[#This Row],[Actual_Profit]]-Table1[[#This Row],[Budget_Profit]])/ABS(Table1[[#This Row],[Budget_Profit]])
)
)</f>
        <v>0.38333333333333336</v>
      </c>
      <c r="N815" s="5" t="str">
        <f>IF(Table1[[#This Row],[Profit_Var]]&gt;=0, "Above Budget", "Below Budget")</f>
        <v>Above Budget</v>
      </c>
      <c r="O815">
        <v>88</v>
      </c>
      <c r="P815">
        <v>70</v>
      </c>
      <c r="Q815">
        <f>Table1[[#This Row],[COGS]]-Table1[[#This Row],[Budget_COGS]]</f>
        <v>18</v>
      </c>
      <c r="R815" s="5">
        <f>IF(
Table1[[#This Row],[Budget_COGS]]=0,
"",
IF(
Table1[[#This Row],[Budget_COGS]]&gt;0,
(Table1[[#This Row],[Budget_COGS]]-Table1[[#This Row],[COGS]]) / Table1[[#This Row],[Budget_COGS]],
(Table1[[#This Row],[Budget_COGS]]-Table1[[#This Row],[COGS]]) / ABS(Table1[[#This Row],[Budget_COGS]])
)
)</f>
        <v>-0.25714285714285712</v>
      </c>
      <c r="S815" s="5" t="str">
        <f>IF(Table1[[#This Row],[COGS _Var]]&gt;=0, "Above Budget", "Below Budget")</f>
        <v>Above Budget</v>
      </c>
      <c r="T815">
        <f>Table1[[#This Row],[Actual_Sales]]-Table1[[#This Row],[COGS]]</f>
        <v>125</v>
      </c>
      <c r="U815">
        <v>90</v>
      </c>
      <c r="V815">
        <f>Table1[[#This Row],[Gross_Margin]]-Table1[[#This Row],[Budget_Margin]]</f>
        <v>35</v>
      </c>
      <c r="W815" s="5">
        <f>IF(
Table1[[#This Row],[Budget_Margin]]=0,
"",
IF(
Table1[[#This Row],[Budget_Margin]]&gt;0,
(Table1[[#This Row],[Gross_Margin]]-Table1[[#This Row],[Budget_Margin]]) / Table1[[#This Row],[Budget_Margin]],
(Table1[[#This Row],[Gross_Margin]]-Table1[[#This Row],[Budget_Margin]]) / ABS(Table1[[#This Row],[Budget_Margin]])
)
)</f>
        <v>0.3888888888888889</v>
      </c>
      <c r="X815" s="5" t="str">
        <f>IF(Table1[[#This Row],[Margin_Var]]&gt;=0, "Above Budget", "Below Budget")</f>
        <v>Above Budget</v>
      </c>
      <c r="Y815" s="5">
        <f>IFERROR(Table1[[#This Row],[Gross_Margin]]/Table1[[#This Row],[Actual_Sales]],0)</f>
        <v>0.58685446009389675</v>
      </c>
      <c r="Z815" s="5">
        <f>Table1[[#This Row],[Actual_Profit]]/Table1[[#This Row],[Actual_Sales]]</f>
        <v>0.38967136150234744</v>
      </c>
      <c r="AA815">
        <v>42</v>
      </c>
      <c r="AB815" s="5">
        <f>IFERROR(Table1[[#This Row],[Expenses]]/Table1[[#This Row],[Actual_Sales]],0)</f>
        <v>0.19718309859154928</v>
      </c>
      <c r="AC815">
        <v>29</v>
      </c>
      <c r="AD815">
        <v>561</v>
      </c>
      <c r="AE815" s="5">
        <f>IFERROR(Table1[[#This Row],[Inventory]]/Table1[[#This Row],[Actual_Sales]],0)</f>
        <v>2.6338028169014085</v>
      </c>
    </row>
    <row r="816" spans="1:31" x14ac:dyDescent="0.25">
      <c r="A816">
        <v>2774</v>
      </c>
      <c r="B816">
        <v>708</v>
      </c>
      <c r="C816">
        <v>9</v>
      </c>
      <c r="D816" s="2">
        <v>40634</v>
      </c>
      <c r="E816">
        <v>190</v>
      </c>
      <c r="F816">
        <v>150</v>
      </c>
      <c r="G816">
        <f>Table1[[#This Row],[Actual_Sales]]-Table1[[#This Row],[Budget_Sales]]</f>
        <v>40</v>
      </c>
      <c r="H816" s="5">
        <f>IF(
Table1[[#This Row],[Budget_Sales]]=0,
"",
IF(
Table1[[#This Row],[Budget_Sales]]&gt;0,
(Table1[[#This Row],[Actual_Sales]]-Table1[[#This Row],[Budget_Sales]])/Table1[[#This Row],[Budget_Sales]],
(Table1[[#This Row],[Actual_Sales]]-Table1[[#This Row],[Budget_Sales]])/ABS(Table1[[#This Row],[Budget_Sales]])
)
)</f>
        <v>0.26666666666666666</v>
      </c>
      <c r="I816" s="5" t="str">
        <f>IF(Table1[[#This Row],[Sales_Var]]&gt;=0,"Above Budget","Below Budget")</f>
        <v>Above Budget</v>
      </c>
      <c r="J816">
        <f>Table1[[#This Row],[Actual_Sales]]-(Table1[[#This Row],[COGS]]+Table1[[#This Row],[Expenses]])</f>
        <v>74</v>
      </c>
      <c r="K816">
        <v>60</v>
      </c>
      <c r="L816">
        <f>Table1[[#This Row],[Actual_Profit]]-Table1[[#This Row],[Budget_Profit]]</f>
        <v>14</v>
      </c>
      <c r="M816" s="5">
        <f>IF(
Table1[[#This Row],[Budget_Profit]]=0,
"",
IF(
Table1[[#This Row],[Budget_Profit]]&gt;0,
(Table1[[#This Row],[Actual_Profit]]-Table1[[#This Row],[Budget_Profit]])/Table1[[#This Row],[Budget_Profit]],
(Table1[[#This Row],[Actual_Profit]]-Table1[[#This Row],[Budget_Profit]])/ABS(Table1[[#This Row],[Budget_Profit]])
)
)</f>
        <v>0.23333333333333334</v>
      </c>
      <c r="N816" s="5" t="str">
        <f>IF(Table1[[#This Row],[Profit_Var]]&gt;=0, "Above Budget", "Below Budget")</f>
        <v>Above Budget</v>
      </c>
      <c r="O816">
        <v>78</v>
      </c>
      <c r="P816">
        <v>60</v>
      </c>
      <c r="Q816">
        <f>Table1[[#This Row],[COGS]]-Table1[[#This Row],[Budget_COGS]]</f>
        <v>18</v>
      </c>
      <c r="R816" s="5">
        <f>IF(
Table1[[#This Row],[Budget_COGS]]=0,
"",
IF(
Table1[[#This Row],[Budget_COGS]]&gt;0,
(Table1[[#This Row],[Budget_COGS]]-Table1[[#This Row],[COGS]]) / Table1[[#This Row],[Budget_COGS]],
(Table1[[#This Row],[Budget_COGS]]-Table1[[#This Row],[COGS]]) / ABS(Table1[[#This Row],[Budget_COGS]])
)
)</f>
        <v>-0.3</v>
      </c>
      <c r="S816" s="5" t="str">
        <f>IF(Table1[[#This Row],[COGS _Var]]&gt;=0, "Above Budget", "Below Budget")</f>
        <v>Above Budget</v>
      </c>
      <c r="T816">
        <f>Table1[[#This Row],[Actual_Sales]]-Table1[[#This Row],[COGS]]</f>
        <v>112</v>
      </c>
      <c r="U816">
        <v>90</v>
      </c>
      <c r="V816">
        <f>Table1[[#This Row],[Gross_Margin]]-Table1[[#This Row],[Budget_Margin]]</f>
        <v>22</v>
      </c>
      <c r="W816" s="5">
        <f>IF(
Table1[[#This Row],[Budget_Margin]]=0,
"",
IF(
Table1[[#This Row],[Budget_Margin]]&gt;0,
(Table1[[#This Row],[Gross_Margin]]-Table1[[#This Row],[Budget_Margin]]) / Table1[[#This Row],[Budget_Margin]],
(Table1[[#This Row],[Gross_Margin]]-Table1[[#This Row],[Budget_Margin]]) / ABS(Table1[[#This Row],[Budget_Margin]])
)
)</f>
        <v>0.24444444444444444</v>
      </c>
      <c r="X816" s="5" t="str">
        <f>IF(Table1[[#This Row],[Margin_Var]]&gt;=0, "Above Budget", "Below Budget")</f>
        <v>Above Budget</v>
      </c>
      <c r="Y816" s="5">
        <f>IFERROR(Table1[[#This Row],[Gross_Margin]]/Table1[[#This Row],[Actual_Sales]],0)</f>
        <v>0.58947368421052626</v>
      </c>
      <c r="Z816" s="5">
        <f>Table1[[#This Row],[Actual_Profit]]/Table1[[#This Row],[Actual_Sales]]</f>
        <v>0.38947368421052631</v>
      </c>
      <c r="AA816">
        <v>38</v>
      </c>
      <c r="AB816" s="5">
        <f>IFERROR(Table1[[#This Row],[Expenses]]/Table1[[#This Row],[Actual_Sales]],0)</f>
        <v>0.2</v>
      </c>
      <c r="AC816">
        <v>25</v>
      </c>
      <c r="AD816">
        <v>593</v>
      </c>
      <c r="AE816" s="5">
        <f>IFERROR(Table1[[#This Row],[Inventory]]/Table1[[#This Row],[Actual_Sales]],0)</f>
        <v>3.1210526315789475</v>
      </c>
    </row>
    <row r="817" spans="1:31" x14ac:dyDescent="0.25">
      <c r="A817">
        <v>2744</v>
      </c>
      <c r="B817">
        <v>562</v>
      </c>
      <c r="C817">
        <v>10</v>
      </c>
      <c r="D817" s="2">
        <v>40634</v>
      </c>
      <c r="E817">
        <v>190</v>
      </c>
      <c r="F817">
        <v>150</v>
      </c>
      <c r="G817">
        <f>Table1[[#This Row],[Actual_Sales]]-Table1[[#This Row],[Budget_Sales]]</f>
        <v>40</v>
      </c>
      <c r="H817" s="5">
        <f>IF(
Table1[[#This Row],[Budget_Sales]]=0,
"",
IF(
Table1[[#This Row],[Budget_Sales]]&gt;0,
(Table1[[#This Row],[Actual_Sales]]-Table1[[#This Row],[Budget_Sales]])/Table1[[#This Row],[Budget_Sales]],
(Table1[[#This Row],[Actual_Sales]]-Table1[[#This Row],[Budget_Sales]])/ABS(Table1[[#This Row],[Budget_Sales]])
)
)</f>
        <v>0.26666666666666666</v>
      </c>
      <c r="I817" s="5" t="str">
        <f>IF(Table1[[#This Row],[Sales_Var]]&gt;=0,"Above Budget","Below Budget")</f>
        <v>Above Budget</v>
      </c>
      <c r="J817">
        <f>Table1[[#This Row],[Actual_Sales]]-(Table1[[#This Row],[COGS]]+Table1[[#This Row],[Expenses]])</f>
        <v>74</v>
      </c>
      <c r="K817">
        <v>60</v>
      </c>
      <c r="L817">
        <f>Table1[[#This Row],[Actual_Profit]]-Table1[[#This Row],[Budget_Profit]]</f>
        <v>14</v>
      </c>
      <c r="M817" s="5">
        <f>IF(
Table1[[#This Row],[Budget_Profit]]=0,
"",
IF(
Table1[[#This Row],[Budget_Profit]]&gt;0,
(Table1[[#This Row],[Actual_Profit]]-Table1[[#This Row],[Budget_Profit]])/Table1[[#This Row],[Budget_Profit]],
(Table1[[#This Row],[Actual_Profit]]-Table1[[#This Row],[Budget_Profit]])/ABS(Table1[[#This Row],[Budget_Profit]])
)
)</f>
        <v>0.23333333333333334</v>
      </c>
      <c r="N817" s="5" t="str">
        <f>IF(Table1[[#This Row],[Profit_Var]]&gt;=0, "Above Budget", "Below Budget")</f>
        <v>Above Budget</v>
      </c>
      <c r="O817">
        <v>78</v>
      </c>
      <c r="P817">
        <v>60</v>
      </c>
      <c r="Q817">
        <f>Table1[[#This Row],[COGS]]-Table1[[#This Row],[Budget_COGS]]</f>
        <v>18</v>
      </c>
      <c r="R817" s="5">
        <f>IF(
Table1[[#This Row],[Budget_COGS]]=0,
"",
IF(
Table1[[#This Row],[Budget_COGS]]&gt;0,
(Table1[[#This Row],[Budget_COGS]]-Table1[[#This Row],[COGS]]) / Table1[[#This Row],[Budget_COGS]],
(Table1[[#This Row],[Budget_COGS]]-Table1[[#This Row],[COGS]]) / ABS(Table1[[#This Row],[Budget_COGS]])
)
)</f>
        <v>-0.3</v>
      </c>
      <c r="S817" s="5" t="str">
        <f>IF(Table1[[#This Row],[COGS _Var]]&gt;=0, "Above Budget", "Below Budget")</f>
        <v>Above Budget</v>
      </c>
      <c r="T817">
        <f>Table1[[#This Row],[Actual_Sales]]-Table1[[#This Row],[COGS]]</f>
        <v>112</v>
      </c>
      <c r="U817">
        <v>90</v>
      </c>
      <c r="V817">
        <f>Table1[[#This Row],[Gross_Margin]]-Table1[[#This Row],[Budget_Margin]]</f>
        <v>22</v>
      </c>
      <c r="W817" s="5">
        <f>IF(
Table1[[#This Row],[Budget_Margin]]=0,
"",
IF(
Table1[[#This Row],[Budget_Margin]]&gt;0,
(Table1[[#This Row],[Gross_Margin]]-Table1[[#This Row],[Budget_Margin]]) / Table1[[#This Row],[Budget_Margin]],
(Table1[[#This Row],[Gross_Margin]]-Table1[[#This Row],[Budget_Margin]]) / ABS(Table1[[#This Row],[Budget_Margin]])
)
)</f>
        <v>0.24444444444444444</v>
      </c>
      <c r="X817" s="5" t="str">
        <f>IF(Table1[[#This Row],[Margin_Var]]&gt;=0, "Above Budget", "Below Budget")</f>
        <v>Above Budget</v>
      </c>
      <c r="Y817" s="5">
        <f>IFERROR(Table1[[#This Row],[Gross_Margin]]/Table1[[#This Row],[Actual_Sales]],0)</f>
        <v>0.58947368421052626</v>
      </c>
      <c r="Z817" s="5">
        <f>Table1[[#This Row],[Actual_Profit]]/Table1[[#This Row],[Actual_Sales]]</f>
        <v>0.38947368421052631</v>
      </c>
      <c r="AA817">
        <v>38</v>
      </c>
      <c r="AB817" s="5">
        <f>IFERROR(Table1[[#This Row],[Expenses]]/Table1[[#This Row],[Actual_Sales]],0)</f>
        <v>0.2</v>
      </c>
      <c r="AC817">
        <v>25</v>
      </c>
      <c r="AD817">
        <v>593</v>
      </c>
      <c r="AE817" s="5">
        <f>IFERROR(Table1[[#This Row],[Inventory]]/Table1[[#This Row],[Actual_Sales]],0)</f>
        <v>3.1210526315789475</v>
      </c>
    </row>
    <row r="818" spans="1:31" x14ac:dyDescent="0.25">
      <c r="A818">
        <v>3495</v>
      </c>
      <c r="B818">
        <v>773</v>
      </c>
      <c r="C818">
        <v>5</v>
      </c>
      <c r="D818" s="2">
        <v>40756</v>
      </c>
      <c r="E818">
        <v>681</v>
      </c>
      <c r="F818">
        <v>810</v>
      </c>
      <c r="G818">
        <f>Table1[[#This Row],[Actual_Sales]]-Table1[[#This Row],[Budget_Sales]]</f>
        <v>-129</v>
      </c>
      <c r="H818" s="5">
        <f>IF(
Table1[[#This Row],[Budget_Sales]]=0,
"",
IF(
Table1[[#This Row],[Budget_Sales]]&gt;0,
(Table1[[#This Row],[Actual_Sales]]-Table1[[#This Row],[Budget_Sales]])/Table1[[#This Row],[Budget_Sales]],
(Table1[[#This Row],[Actual_Sales]]-Table1[[#This Row],[Budget_Sales]])/ABS(Table1[[#This Row],[Budget_Sales]])
)
)</f>
        <v>-0.15925925925925927</v>
      </c>
      <c r="I818" s="5" t="str">
        <f>IF(Table1[[#This Row],[Sales_Var]]&gt;=0,"Above Budget","Below Budget")</f>
        <v>Below Budget</v>
      </c>
      <c r="J818">
        <f>Table1[[#This Row],[Actual_Sales]]-(Table1[[#This Row],[COGS]]+Table1[[#This Row],[Expenses]])</f>
        <v>265</v>
      </c>
      <c r="K818">
        <v>340</v>
      </c>
      <c r="L818">
        <f>Table1[[#This Row],[Actual_Profit]]-Table1[[#This Row],[Budget_Profit]]</f>
        <v>-75</v>
      </c>
      <c r="M818" s="5">
        <f>IF(
Table1[[#This Row],[Budget_Profit]]=0,
"",
IF(
Table1[[#This Row],[Budget_Profit]]&gt;0,
(Table1[[#This Row],[Actual_Profit]]-Table1[[#This Row],[Budget_Profit]])/Table1[[#This Row],[Budget_Profit]],
(Table1[[#This Row],[Actual_Profit]]-Table1[[#This Row],[Budget_Profit]])/ABS(Table1[[#This Row],[Budget_Profit]])
)
)</f>
        <v>-0.22058823529411764</v>
      </c>
      <c r="N818" s="5" t="str">
        <f>IF(Table1[[#This Row],[Profit_Var]]&gt;=0, "Above Budget", "Below Budget")</f>
        <v>Below Budget</v>
      </c>
      <c r="O818">
        <v>295</v>
      </c>
      <c r="P818">
        <v>340</v>
      </c>
      <c r="Q818">
        <f>Table1[[#This Row],[COGS]]-Table1[[#This Row],[Budget_COGS]]</f>
        <v>-45</v>
      </c>
      <c r="R818" s="5">
        <f>IF(
Table1[[#This Row],[Budget_COGS]]=0,
"",
IF(
Table1[[#This Row],[Budget_COGS]]&gt;0,
(Table1[[#This Row],[Budget_COGS]]-Table1[[#This Row],[COGS]]) / Table1[[#This Row],[Budget_COGS]],
(Table1[[#This Row],[Budget_COGS]]-Table1[[#This Row],[COGS]]) / ABS(Table1[[#This Row],[Budget_COGS]])
)
)</f>
        <v>0.13235294117647059</v>
      </c>
      <c r="S818" s="5" t="str">
        <f>IF(Table1[[#This Row],[COGS _Var]]&gt;=0, "Above Budget", "Below Budget")</f>
        <v>Below Budget</v>
      </c>
      <c r="T818">
        <f>Table1[[#This Row],[Actual_Sales]]-Table1[[#This Row],[COGS]]</f>
        <v>386</v>
      </c>
      <c r="U818">
        <v>470</v>
      </c>
      <c r="V818">
        <f>Table1[[#This Row],[Gross_Margin]]-Table1[[#This Row],[Budget_Margin]]</f>
        <v>-84</v>
      </c>
      <c r="W818" s="5">
        <f>IF(
Table1[[#This Row],[Budget_Margin]]=0,
"",
IF(
Table1[[#This Row],[Budget_Margin]]&gt;0,
(Table1[[#This Row],[Gross_Margin]]-Table1[[#This Row],[Budget_Margin]]) / Table1[[#This Row],[Budget_Margin]],
(Table1[[#This Row],[Gross_Margin]]-Table1[[#This Row],[Budget_Margin]]) / ABS(Table1[[#This Row],[Budget_Margin]])
)
)</f>
        <v>-0.17872340425531916</v>
      </c>
      <c r="X818" s="5" t="str">
        <f>IF(Table1[[#This Row],[Margin_Var]]&gt;=0, "Above Budget", "Below Budget")</f>
        <v>Below Budget</v>
      </c>
      <c r="Y818" s="5">
        <f>IFERROR(Table1[[#This Row],[Gross_Margin]]/Table1[[#This Row],[Actual_Sales]],0)</f>
        <v>0.56681350954478704</v>
      </c>
      <c r="Z818" s="5">
        <f>Table1[[#This Row],[Actual_Profit]]/Table1[[#This Row],[Actual_Sales]]</f>
        <v>0.3891336270190896</v>
      </c>
      <c r="AA818">
        <v>121</v>
      </c>
      <c r="AB818" s="5">
        <f>IFERROR(Table1[[#This Row],[Expenses]]/Table1[[#This Row],[Actual_Sales]],0)</f>
        <v>0.1776798825256975</v>
      </c>
      <c r="AC818">
        <v>97</v>
      </c>
      <c r="AD818">
        <v>1714</v>
      </c>
      <c r="AE818" s="5">
        <f>IFERROR(Table1[[#This Row],[Inventory]]/Table1[[#This Row],[Actual_Sales]],0)</f>
        <v>2.5168869309838473</v>
      </c>
    </row>
    <row r="819" spans="1:31" x14ac:dyDescent="0.25">
      <c r="A819">
        <v>3520</v>
      </c>
      <c r="B819">
        <v>909</v>
      </c>
      <c r="C819">
        <v>6</v>
      </c>
      <c r="D819" s="2">
        <v>40756</v>
      </c>
      <c r="E819">
        <v>681</v>
      </c>
      <c r="F819">
        <v>650</v>
      </c>
      <c r="G819">
        <f>Table1[[#This Row],[Actual_Sales]]-Table1[[#This Row],[Budget_Sales]]</f>
        <v>31</v>
      </c>
      <c r="H819" s="5">
        <f>IF(
Table1[[#This Row],[Budget_Sales]]=0,
"",
IF(
Table1[[#This Row],[Budget_Sales]]&gt;0,
(Table1[[#This Row],[Actual_Sales]]-Table1[[#This Row],[Budget_Sales]])/Table1[[#This Row],[Budget_Sales]],
(Table1[[#This Row],[Actual_Sales]]-Table1[[#This Row],[Budget_Sales]])/ABS(Table1[[#This Row],[Budget_Sales]])
)
)</f>
        <v>4.7692307692307694E-2</v>
      </c>
      <c r="I819" s="5" t="str">
        <f>IF(Table1[[#This Row],[Sales_Var]]&gt;=0,"Above Budget","Below Budget")</f>
        <v>Above Budget</v>
      </c>
      <c r="J819">
        <f>Table1[[#This Row],[Actual_Sales]]-(Table1[[#This Row],[COGS]]+Table1[[#This Row],[Expenses]])</f>
        <v>265</v>
      </c>
      <c r="K819">
        <v>250</v>
      </c>
      <c r="L819">
        <f>Table1[[#This Row],[Actual_Profit]]-Table1[[#This Row],[Budget_Profit]]</f>
        <v>15</v>
      </c>
      <c r="M819" s="5">
        <f>IF(
Table1[[#This Row],[Budget_Profit]]=0,
"",
IF(
Table1[[#This Row],[Budget_Profit]]&gt;0,
(Table1[[#This Row],[Actual_Profit]]-Table1[[#This Row],[Budget_Profit]])/Table1[[#This Row],[Budget_Profit]],
(Table1[[#This Row],[Actual_Profit]]-Table1[[#This Row],[Budget_Profit]])/ABS(Table1[[#This Row],[Budget_Profit]])
)
)</f>
        <v>0.06</v>
      </c>
      <c r="N819" s="5" t="str">
        <f>IF(Table1[[#This Row],[Profit_Var]]&gt;=0, "Above Budget", "Below Budget")</f>
        <v>Above Budget</v>
      </c>
      <c r="O819">
        <v>295</v>
      </c>
      <c r="P819">
        <v>280</v>
      </c>
      <c r="Q819">
        <f>Table1[[#This Row],[COGS]]-Table1[[#This Row],[Budget_COGS]]</f>
        <v>15</v>
      </c>
      <c r="R819" s="5">
        <f>IF(
Table1[[#This Row],[Budget_COGS]]=0,
"",
IF(
Table1[[#This Row],[Budget_COGS]]&gt;0,
(Table1[[#This Row],[Budget_COGS]]-Table1[[#This Row],[COGS]]) / Table1[[#This Row],[Budget_COGS]],
(Table1[[#This Row],[Budget_COGS]]-Table1[[#This Row],[COGS]]) / ABS(Table1[[#This Row],[Budget_COGS]])
)
)</f>
        <v>-5.3571428571428568E-2</v>
      </c>
      <c r="S819" s="5" t="str">
        <f>IF(Table1[[#This Row],[COGS _Var]]&gt;=0, "Above Budget", "Below Budget")</f>
        <v>Above Budget</v>
      </c>
      <c r="T819">
        <f>Table1[[#This Row],[Actual_Sales]]-Table1[[#This Row],[COGS]]</f>
        <v>386</v>
      </c>
      <c r="U819">
        <v>370</v>
      </c>
      <c r="V819">
        <f>Table1[[#This Row],[Gross_Margin]]-Table1[[#This Row],[Budget_Margin]]</f>
        <v>16</v>
      </c>
      <c r="W819" s="5">
        <f>IF(
Table1[[#This Row],[Budget_Margin]]=0,
"",
IF(
Table1[[#This Row],[Budget_Margin]]&gt;0,
(Table1[[#This Row],[Gross_Margin]]-Table1[[#This Row],[Budget_Margin]]) / Table1[[#This Row],[Budget_Margin]],
(Table1[[#This Row],[Gross_Margin]]-Table1[[#This Row],[Budget_Margin]]) / ABS(Table1[[#This Row],[Budget_Margin]])
)
)</f>
        <v>4.3243243243243246E-2</v>
      </c>
      <c r="X819" s="5" t="str">
        <f>IF(Table1[[#This Row],[Margin_Var]]&gt;=0, "Above Budget", "Below Budget")</f>
        <v>Above Budget</v>
      </c>
      <c r="Y819" s="5">
        <f>IFERROR(Table1[[#This Row],[Gross_Margin]]/Table1[[#This Row],[Actual_Sales]],0)</f>
        <v>0.56681350954478704</v>
      </c>
      <c r="Z819" s="5">
        <f>Table1[[#This Row],[Actual_Profit]]/Table1[[#This Row],[Actual_Sales]]</f>
        <v>0.3891336270190896</v>
      </c>
      <c r="AA819">
        <v>121</v>
      </c>
      <c r="AB819" s="5">
        <f>IFERROR(Table1[[#This Row],[Expenses]]/Table1[[#This Row],[Actual_Sales]],0)</f>
        <v>0.1776798825256975</v>
      </c>
      <c r="AC819">
        <v>97</v>
      </c>
      <c r="AD819">
        <v>1714</v>
      </c>
      <c r="AE819" s="5">
        <f>IFERROR(Table1[[#This Row],[Inventory]]/Table1[[#This Row],[Actual_Sales]],0)</f>
        <v>2.5168869309838473</v>
      </c>
    </row>
    <row r="820" spans="1:31" x14ac:dyDescent="0.25">
      <c r="A820">
        <v>3441</v>
      </c>
      <c r="B820">
        <v>515</v>
      </c>
      <c r="C820">
        <v>8</v>
      </c>
      <c r="D820" s="2">
        <v>40756</v>
      </c>
      <c r="E820">
        <v>681</v>
      </c>
      <c r="F820">
        <v>600</v>
      </c>
      <c r="G820">
        <f>Table1[[#This Row],[Actual_Sales]]-Table1[[#This Row],[Budget_Sales]]</f>
        <v>81</v>
      </c>
      <c r="H820" s="5">
        <f>IF(
Table1[[#This Row],[Budget_Sales]]=0,
"",
IF(
Table1[[#This Row],[Budget_Sales]]&gt;0,
(Table1[[#This Row],[Actual_Sales]]-Table1[[#This Row],[Budget_Sales]])/Table1[[#This Row],[Budget_Sales]],
(Table1[[#This Row],[Actual_Sales]]-Table1[[#This Row],[Budget_Sales]])/ABS(Table1[[#This Row],[Budget_Sales]])
)
)</f>
        <v>0.13500000000000001</v>
      </c>
      <c r="I820" s="5" t="str">
        <f>IF(Table1[[#This Row],[Sales_Var]]&gt;=0,"Above Budget","Below Budget")</f>
        <v>Above Budget</v>
      </c>
      <c r="J820">
        <f>Table1[[#This Row],[Actual_Sales]]-(Table1[[#This Row],[COGS]]+Table1[[#This Row],[Expenses]])</f>
        <v>265</v>
      </c>
      <c r="K820">
        <v>250</v>
      </c>
      <c r="L820">
        <f>Table1[[#This Row],[Actual_Profit]]-Table1[[#This Row],[Budget_Profit]]</f>
        <v>15</v>
      </c>
      <c r="M820" s="5">
        <f>IF(
Table1[[#This Row],[Budget_Profit]]=0,
"",
IF(
Table1[[#This Row],[Budget_Profit]]&gt;0,
(Table1[[#This Row],[Actual_Profit]]-Table1[[#This Row],[Budget_Profit]])/Table1[[#This Row],[Budget_Profit]],
(Table1[[#This Row],[Actual_Profit]]-Table1[[#This Row],[Budget_Profit]])/ABS(Table1[[#This Row],[Budget_Profit]])
)
)</f>
        <v>0.06</v>
      </c>
      <c r="N820" s="5" t="str">
        <f>IF(Table1[[#This Row],[Profit_Var]]&gt;=0, "Above Budget", "Below Budget")</f>
        <v>Above Budget</v>
      </c>
      <c r="O820">
        <v>295</v>
      </c>
      <c r="P820">
        <v>250</v>
      </c>
      <c r="Q820">
        <f>Table1[[#This Row],[COGS]]-Table1[[#This Row],[Budget_COGS]]</f>
        <v>45</v>
      </c>
      <c r="R820" s="5">
        <f>IF(
Table1[[#This Row],[Budget_COGS]]=0,
"",
IF(
Table1[[#This Row],[Budget_COGS]]&gt;0,
(Table1[[#This Row],[Budget_COGS]]-Table1[[#This Row],[COGS]]) / Table1[[#This Row],[Budget_COGS]],
(Table1[[#This Row],[Budget_COGS]]-Table1[[#This Row],[COGS]]) / ABS(Table1[[#This Row],[Budget_COGS]])
)
)</f>
        <v>-0.18</v>
      </c>
      <c r="S820" s="5" t="str">
        <f>IF(Table1[[#This Row],[COGS _Var]]&gt;=0, "Above Budget", "Below Budget")</f>
        <v>Above Budget</v>
      </c>
      <c r="T820">
        <f>Table1[[#This Row],[Actual_Sales]]-Table1[[#This Row],[COGS]]</f>
        <v>386</v>
      </c>
      <c r="U820">
        <v>350</v>
      </c>
      <c r="V820">
        <f>Table1[[#This Row],[Gross_Margin]]-Table1[[#This Row],[Budget_Margin]]</f>
        <v>36</v>
      </c>
      <c r="W820" s="5">
        <f>IF(
Table1[[#This Row],[Budget_Margin]]=0,
"",
IF(
Table1[[#This Row],[Budget_Margin]]&gt;0,
(Table1[[#This Row],[Gross_Margin]]-Table1[[#This Row],[Budget_Margin]]) / Table1[[#This Row],[Budget_Margin]],
(Table1[[#This Row],[Gross_Margin]]-Table1[[#This Row],[Budget_Margin]]) / ABS(Table1[[#This Row],[Budget_Margin]])
)
)</f>
        <v>0.10285714285714286</v>
      </c>
      <c r="X820" s="5" t="str">
        <f>IF(Table1[[#This Row],[Margin_Var]]&gt;=0, "Above Budget", "Below Budget")</f>
        <v>Above Budget</v>
      </c>
      <c r="Y820" s="5">
        <f>IFERROR(Table1[[#This Row],[Gross_Margin]]/Table1[[#This Row],[Actual_Sales]],0)</f>
        <v>0.56681350954478704</v>
      </c>
      <c r="Z820" s="5">
        <f>Table1[[#This Row],[Actual_Profit]]/Table1[[#This Row],[Actual_Sales]]</f>
        <v>0.3891336270190896</v>
      </c>
      <c r="AA820">
        <v>121</v>
      </c>
      <c r="AB820" s="5">
        <f>IFERROR(Table1[[#This Row],[Expenses]]/Table1[[#This Row],[Actual_Sales]],0)</f>
        <v>0.1776798825256975</v>
      </c>
      <c r="AC820">
        <v>97</v>
      </c>
      <c r="AD820">
        <v>1714</v>
      </c>
      <c r="AE820" s="5">
        <f>IFERROR(Table1[[#This Row],[Inventory]]/Table1[[#This Row],[Actual_Sales]],0)</f>
        <v>2.5168869309838473</v>
      </c>
    </row>
    <row r="821" spans="1:31" x14ac:dyDescent="0.25">
      <c r="A821">
        <v>3477</v>
      </c>
      <c r="B821">
        <v>702</v>
      </c>
      <c r="C821">
        <v>11</v>
      </c>
      <c r="D821" s="2">
        <v>40756</v>
      </c>
      <c r="E821">
        <v>681</v>
      </c>
      <c r="F821">
        <v>460</v>
      </c>
      <c r="G821">
        <f>Table1[[#This Row],[Actual_Sales]]-Table1[[#This Row],[Budget_Sales]]</f>
        <v>221</v>
      </c>
      <c r="H821" s="5">
        <f>IF(
Table1[[#This Row],[Budget_Sales]]=0,
"",
IF(
Table1[[#This Row],[Budget_Sales]]&gt;0,
(Table1[[#This Row],[Actual_Sales]]-Table1[[#This Row],[Budget_Sales]])/Table1[[#This Row],[Budget_Sales]],
(Table1[[#This Row],[Actual_Sales]]-Table1[[#This Row],[Budget_Sales]])/ABS(Table1[[#This Row],[Budget_Sales]])
)
)</f>
        <v>0.48043478260869565</v>
      </c>
      <c r="I821" s="5" t="str">
        <f>IF(Table1[[#This Row],[Sales_Var]]&gt;=0,"Above Budget","Below Budget")</f>
        <v>Above Budget</v>
      </c>
      <c r="J821">
        <f>Table1[[#This Row],[Actual_Sales]]-(Table1[[#This Row],[COGS]]+Table1[[#This Row],[Expenses]])</f>
        <v>265</v>
      </c>
      <c r="K821">
        <v>190</v>
      </c>
      <c r="L821">
        <f>Table1[[#This Row],[Actual_Profit]]-Table1[[#This Row],[Budget_Profit]]</f>
        <v>75</v>
      </c>
      <c r="M821" s="5">
        <f>IF(
Table1[[#This Row],[Budget_Profit]]=0,
"",
IF(
Table1[[#This Row],[Budget_Profit]]&gt;0,
(Table1[[#This Row],[Actual_Profit]]-Table1[[#This Row],[Budget_Profit]])/Table1[[#This Row],[Budget_Profit]],
(Table1[[#This Row],[Actual_Profit]]-Table1[[#This Row],[Budget_Profit]])/ABS(Table1[[#This Row],[Budget_Profit]])
)
)</f>
        <v>0.39473684210526316</v>
      </c>
      <c r="N821" s="5" t="str">
        <f>IF(Table1[[#This Row],[Profit_Var]]&gt;=0, "Above Budget", "Below Budget")</f>
        <v>Above Budget</v>
      </c>
      <c r="O821">
        <v>295</v>
      </c>
      <c r="P821">
        <v>190</v>
      </c>
      <c r="Q821">
        <f>Table1[[#This Row],[COGS]]-Table1[[#This Row],[Budget_COGS]]</f>
        <v>105</v>
      </c>
      <c r="R821" s="5">
        <f>IF(
Table1[[#This Row],[Budget_COGS]]=0,
"",
IF(
Table1[[#This Row],[Budget_COGS]]&gt;0,
(Table1[[#This Row],[Budget_COGS]]-Table1[[#This Row],[COGS]]) / Table1[[#This Row],[Budget_COGS]],
(Table1[[#This Row],[Budget_COGS]]-Table1[[#This Row],[COGS]]) / ABS(Table1[[#This Row],[Budget_COGS]])
)
)</f>
        <v>-0.55263157894736847</v>
      </c>
      <c r="S821" s="5" t="str">
        <f>IF(Table1[[#This Row],[COGS _Var]]&gt;=0, "Above Budget", "Below Budget")</f>
        <v>Above Budget</v>
      </c>
      <c r="T821">
        <f>Table1[[#This Row],[Actual_Sales]]-Table1[[#This Row],[COGS]]</f>
        <v>386</v>
      </c>
      <c r="U821">
        <v>270</v>
      </c>
      <c r="V821">
        <f>Table1[[#This Row],[Gross_Margin]]-Table1[[#This Row],[Budget_Margin]]</f>
        <v>116</v>
      </c>
      <c r="W821" s="5">
        <f>IF(
Table1[[#This Row],[Budget_Margin]]=0,
"",
IF(
Table1[[#This Row],[Budget_Margin]]&gt;0,
(Table1[[#This Row],[Gross_Margin]]-Table1[[#This Row],[Budget_Margin]]) / Table1[[#This Row],[Budget_Margin]],
(Table1[[#This Row],[Gross_Margin]]-Table1[[#This Row],[Budget_Margin]]) / ABS(Table1[[#This Row],[Budget_Margin]])
)
)</f>
        <v>0.42962962962962964</v>
      </c>
      <c r="X821" s="5" t="str">
        <f>IF(Table1[[#This Row],[Margin_Var]]&gt;=0, "Above Budget", "Below Budget")</f>
        <v>Above Budget</v>
      </c>
      <c r="Y821" s="5">
        <f>IFERROR(Table1[[#This Row],[Gross_Margin]]/Table1[[#This Row],[Actual_Sales]],0)</f>
        <v>0.56681350954478704</v>
      </c>
      <c r="Z821" s="5">
        <f>Table1[[#This Row],[Actual_Profit]]/Table1[[#This Row],[Actual_Sales]]</f>
        <v>0.3891336270190896</v>
      </c>
      <c r="AA821">
        <v>121</v>
      </c>
      <c r="AB821" s="5">
        <f>IFERROR(Table1[[#This Row],[Expenses]]/Table1[[#This Row],[Actual_Sales]],0)</f>
        <v>0.1776798825256975</v>
      </c>
      <c r="AC821">
        <v>97</v>
      </c>
      <c r="AD821">
        <v>1714</v>
      </c>
      <c r="AE821" s="5">
        <f>IFERROR(Table1[[#This Row],[Inventory]]/Table1[[#This Row],[Actual_Sales]],0)</f>
        <v>2.5168869309838473</v>
      </c>
    </row>
    <row r="822" spans="1:31" x14ac:dyDescent="0.25">
      <c r="A822">
        <v>35</v>
      </c>
      <c r="B822">
        <v>337</v>
      </c>
      <c r="C822">
        <v>5</v>
      </c>
      <c r="D822" s="2">
        <v>40179</v>
      </c>
      <c r="E822">
        <v>180</v>
      </c>
      <c r="F822">
        <v>150</v>
      </c>
      <c r="G822">
        <f>Table1[[#This Row],[Actual_Sales]]-Table1[[#This Row],[Budget_Sales]]</f>
        <v>30</v>
      </c>
      <c r="H822" s="5">
        <f>IF(
Table1[[#This Row],[Budget_Sales]]=0,
"",
IF(
Table1[[#This Row],[Budget_Sales]]&gt;0,
(Table1[[#This Row],[Actual_Sales]]-Table1[[#This Row],[Budget_Sales]])/Table1[[#This Row],[Budget_Sales]],
(Table1[[#This Row],[Actual_Sales]]-Table1[[#This Row],[Budget_Sales]])/ABS(Table1[[#This Row],[Budget_Sales]])
)
)</f>
        <v>0.2</v>
      </c>
      <c r="I822" s="5" t="str">
        <f>IF(Table1[[#This Row],[Sales_Var]]&gt;=0,"Above Budget","Below Budget")</f>
        <v>Above Budget</v>
      </c>
      <c r="J822">
        <f>Table1[[#This Row],[Actual_Sales]]-(Table1[[#This Row],[COGS]]+Table1[[#This Row],[Expenses]])</f>
        <v>70</v>
      </c>
      <c r="K822">
        <v>80</v>
      </c>
      <c r="L822">
        <f>Table1[[#This Row],[Actual_Profit]]-Table1[[#This Row],[Budget_Profit]]</f>
        <v>-10</v>
      </c>
      <c r="M822" s="5">
        <f>IF(
Table1[[#This Row],[Budget_Profit]]=0,
"",
IF(
Table1[[#This Row],[Budget_Profit]]&gt;0,
(Table1[[#This Row],[Actual_Profit]]-Table1[[#This Row],[Budget_Profit]])/Table1[[#This Row],[Budget_Profit]],
(Table1[[#This Row],[Actual_Profit]]-Table1[[#This Row],[Budget_Profit]])/ABS(Table1[[#This Row],[Budget_Profit]])
)
)</f>
        <v>-0.125</v>
      </c>
      <c r="N822" s="5" t="str">
        <f>IF(Table1[[#This Row],[Profit_Var]]&gt;=0, "Above Budget", "Below Budget")</f>
        <v>Below Budget</v>
      </c>
      <c r="O822">
        <v>67</v>
      </c>
      <c r="P822">
        <v>50</v>
      </c>
      <c r="Q822">
        <f>Table1[[#This Row],[COGS]]-Table1[[#This Row],[Budget_COGS]]</f>
        <v>17</v>
      </c>
      <c r="R822" s="5">
        <f>IF(
Table1[[#This Row],[Budget_COGS]]=0,
"",
IF(
Table1[[#This Row],[Budget_COGS]]&gt;0,
(Table1[[#This Row],[Budget_COGS]]-Table1[[#This Row],[COGS]]) / Table1[[#This Row],[Budget_COGS]],
(Table1[[#This Row],[Budget_COGS]]-Table1[[#This Row],[COGS]]) / ABS(Table1[[#This Row],[Budget_COGS]])
)
)</f>
        <v>-0.34</v>
      </c>
      <c r="S822" s="5" t="str">
        <f>IF(Table1[[#This Row],[COGS _Var]]&gt;=0, "Above Budget", "Below Budget")</f>
        <v>Above Budget</v>
      </c>
      <c r="T822">
        <f>Table1[[#This Row],[Actual_Sales]]-Table1[[#This Row],[COGS]]</f>
        <v>113</v>
      </c>
      <c r="U822">
        <v>100</v>
      </c>
      <c r="V822">
        <f>Table1[[#This Row],[Gross_Margin]]-Table1[[#This Row],[Budget_Margin]]</f>
        <v>13</v>
      </c>
      <c r="W822" s="5">
        <f>IF(
Table1[[#This Row],[Budget_Margin]]=0,
"",
IF(
Table1[[#This Row],[Budget_Margin]]&gt;0,
(Table1[[#This Row],[Gross_Margin]]-Table1[[#This Row],[Budget_Margin]]) / Table1[[#This Row],[Budget_Margin]],
(Table1[[#This Row],[Gross_Margin]]-Table1[[#This Row],[Budget_Margin]]) / ABS(Table1[[#This Row],[Budget_Margin]])
)
)</f>
        <v>0.13</v>
      </c>
      <c r="X822" s="5" t="str">
        <f>IF(Table1[[#This Row],[Margin_Var]]&gt;=0, "Above Budget", "Below Budget")</f>
        <v>Above Budget</v>
      </c>
      <c r="Y822" s="5">
        <f>IFERROR(Table1[[#This Row],[Gross_Margin]]/Table1[[#This Row],[Actual_Sales]],0)</f>
        <v>0.62777777777777777</v>
      </c>
      <c r="Z822" s="5">
        <f>Table1[[#This Row],[Actual_Profit]]/Table1[[#This Row],[Actual_Sales]]</f>
        <v>0.3888888888888889</v>
      </c>
      <c r="AA822">
        <v>43</v>
      </c>
      <c r="AB822" s="5">
        <f>IFERROR(Table1[[#This Row],[Expenses]]/Table1[[#This Row],[Actual_Sales]],0)</f>
        <v>0.2388888888888889</v>
      </c>
      <c r="AC822">
        <v>20</v>
      </c>
      <c r="AD822">
        <v>400</v>
      </c>
      <c r="AE822" s="5">
        <f>IFERROR(Table1[[#This Row],[Inventory]]/Table1[[#This Row],[Actual_Sales]],0)</f>
        <v>2.2222222222222223</v>
      </c>
    </row>
    <row r="823" spans="1:31" x14ac:dyDescent="0.25">
      <c r="A823">
        <v>131</v>
      </c>
      <c r="B823">
        <v>715</v>
      </c>
      <c r="C823">
        <v>8</v>
      </c>
      <c r="D823" s="2">
        <v>40179</v>
      </c>
      <c r="E823">
        <v>180</v>
      </c>
      <c r="F823">
        <v>150</v>
      </c>
      <c r="G823">
        <f>Table1[[#This Row],[Actual_Sales]]-Table1[[#This Row],[Budget_Sales]]</f>
        <v>30</v>
      </c>
      <c r="H823" s="5">
        <f>IF(
Table1[[#This Row],[Budget_Sales]]=0,
"",
IF(
Table1[[#This Row],[Budget_Sales]]&gt;0,
(Table1[[#This Row],[Actual_Sales]]-Table1[[#This Row],[Budget_Sales]])/Table1[[#This Row],[Budget_Sales]],
(Table1[[#This Row],[Actual_Sales]]-Table1[[#This Row],[Budget_Sales]])/ABS(Table1[[#This Row],[Budget_Sales]])
)
)</f>
        <v>0.2</v>
      </c>
      <c r="I823" s="5" t="str">
        <f>IF(Table1[[#This Row],[Sales_Var]]&gt;=0,"Above Budget","Below Budget")</f>
        <v>Above Budget</v>
      </c>
      <c r="J823">
        <f>Table1[[#This Row],[Actual_Sales]]-(Table1[[#This Row],[COGS]]+Table1[[#This Row],[Expenses]])</f>
        <v>70</v>
      </c>
      <c r="K823">
        <v>80</v>
      </c>
      <c r="L823">
        <f>Table1[[#This Row],[Actual_Profit]]-Table1[[#This Row],[Budget_Profit]]</f>
        <v>-10</v>
      </c>
      <c r="M823" s="5">
        <f>IF(
Table1[[#This Row],[Budget_Profit]]=0,
"",
IF(
Table1[[#This Row],[Budget_Profit]]&gt;0,
(Table1[[#This Row],[Actual_Profit]]-Table1[[#This Row],[Budget_Profit]])/Table1[[#This Row],[Budget_Profit]],
(Table1[[#This Row],[Actual_Profit]]-Table1[[#This Row],[Budget_Profit]])/ABS(Table1[[#This Row],[Budget_Profit]])
)
)</f>
        <v>-0.125</v>
      </c>
      <c r="N823" s="5" t="str">
        <f>IF(Table1[[#This Row],[Profit_Var]]&gt;=0, "Above Budget", "Below Budget")</f>
        <v>Below Budget</v>
      </c>
      <c r="O823">
        <v>67</v>
      </c>
      <c r="P823">
        <v>50</v>
      </c>
      <c r="Q823">
        <f>Table1[[#This Row],[COGS]]-Table1[[#This Row],[Budget_COGS]]</f>
        <v>17</v>
      </c>
      <c r="R823" s="5">
        <f>IF(
Table1[[#This Row],[Budget_COGS]]=0,
"",
IF(
Table1[[#This Row],[Budget_COGS]]&gt;0,
(Table1[[#This Row],[Budget_COGS]]-Table1[[#This Row],[COGS]]) / Table1[[#This Row],[Budget_COGS]],
(Table1[[#This Row],[Budget_COGS]]-Table1[[#This Row],[COGS]]) / ABS(Table1[[#This Row],[Budget_COGS]])
)
)</f>
        <v>-0.34</v>
      </c>
      <c r="S823" s="5" t="str">
        <f>IF(Table1[[#This Row],[COGS _Var]]&gt;=0, "Above Budget", "Below Budget")</f>
        <v>Above Budget</v>
      </c>
      <c r="T823">
        <f>Table1[[#This Row],[Actual_Sales]]-Table1[[#This Row],[COGS]]</f>
        <v>113</v>
      </c>
      <c r="U823">
        <v>100</v>
      </c>
      <c r="V823">
        <f>Table1[[#This Row],[Gross_Margin]]-Table1[[#This Row],[Budget_Margin]]</f>
        <v>13</v>
      </c>
      <c r="W823" s="5">
        <f>IF(
Table1[[#This Row],[Budget_Margin]]=0,
"",
IF(
Table1[[#This Row],[Budget_Margin]]&gt;0,
(Table1[[#This Row],[Gross_Margin]]-Table1[[#This Row],[Budget_Margin]]) / Table1[[#This Row],[Budget_Margin]],
(Table1[[#This Row],[Gross_Margin]]-Table1[[#This Row],[Budget_Margin]]) / ABS(Table1[[#This Row],[Budget_Margin]])
)
)</f>
        <v>0.13</v>
      </c>
      <c r="X823" s="5" t="str">
        <f>IF(Table1[[#This Row],[Margin_Var]]&gt;=0, "Above Budget", "Below Budget")</f>
        <v>Above Budget</v>
      </c>
      <c r="Y823" s="5">
        <f>IFERROR(Table1[[#This Row],[Gross_Margin]]/Table1[[#This Row],[Actual_Sales]],0)</f>
        <v>0.62777777777777777</v>
      </c>
      <c r="Z823" s="5">
        <f>Table1[[#This Row],[Actual_Profit]]/Table1[[#This Row],[Actual_Sales]]</f>
        <v>0.3888888888888889</v>
      </c>
      <c r="AA823">
        <v>43</v>
      </c>
      <c r="AB823" s="5">
        <f>IFERROR(Table1[[#This Row],[Expenses]]/Table1[[#This Row],[Actual_Sales]],0)</f>
        <v>0.2388888888888889</v>
      </c>
      <c r="AC823">
        <v>20</v>
      </c>
      <c r="AD823">
        <v>400</v>
      </c>
      <c r="AE823" s="5">
        <f>IFERROR(Table1[[#This Row],[Inventory]]/Table1[[#This Row],[Actual_Sales]],0)</f>
        <v>2.2222222222222223</v>
      </c>
    </row>
    <row r="824" spans="1:31" x14ac:dyDescent="0.25">
      <c r="A824">
        <v>40</v>
      </c>
      <c r="B824">
        <v>360</v>
      </c>
      <c r="C824">
        <v>11</v>
      </c>
      <c r="D824" s="2">
        <v>40179</v>
      </c>
      <c r="E824">
        <v>180</v>
      </c>
      <c r="F824">
        <v>120</v>
      </c>
      <c r="G824">
        <f>Table1[[#This Row],[Actual_Sales]]-Table1[[#This Row],[Budget_Sales]]</f>
        <v>60</v>
      </c>
      <c r="H824" s="5">
        <f>IF(
Table1[[#This Row],[Budget_Sales]]=0,
"",
IF(
Table1[[#This Row],[Budget_Sales]]&gt;0,
(Table1[[#This Row],[Actual_Sales]]-Table1[[#This Row],[Budget_Sales]])/Table1[[#This Row],[Budget_Sales]],
(Table1[[#This Row],[Actual_Sales]]-Table1[[#This Row],[Budget_Sales]])/ABS(Table1[[#This Row],[Budget_Sales]])
)
)</f>
        <v>0.5</v>
      </c>
      <c r="I824" s="5" t="str">
        <f>IF(Table1[[#This Row],[Sales_Var]]&gt;=0,"Above Budget","Below Budget")</f>
        <v>Above Budget</v>
      </c>
      <c r="J824">
        <f>Table1[[#This Row],[Actual_Sales]]-(Table1[[#This Row],[COGS]]+Table1[[#This Row],[Expenses]])</f>
        <v>70</v>
      </c>
      <c r="K824">
        <v>50</v>
      </c>
      <c r="L824">
        <f>Table1[[#This Row],[Actual_Profit]]-Table1[[#This Row],[Budget_Profit]]</f>
        <v>20</v>
      </c>
      <c r="M824" s="5">
        <f>IF(
Table1[[#This Row],[Budget_Profit]]=0,
"",
IF(
Table1[[#This Row],[Budget_Profit]]&gt;0,
(Table1[[#This Row],[Actual_Profit]]-Table1[[#This Row],[Budget_Profit]])/Table1[[#This Row],[Budget_Profit]],
(Table1[[#This Row],[Actual_Profit]]-Table1[[#This Row],[Budget_Profit]])/ABS(Table1[[#This Row],[Budget_Profit]])
)
)</f>
        <v>0.4</v>
      </c>
      <c r="N824" s="5" t="str">
        <f>IF(Table1[[#This Row],[Profit_Var]]&gt;=0, "Above Budget", "Below Budget")</f>
        <v>Above Budget</v>
      </c>
      <c r="O824">
        <v>67</v>
      </c>
      <c r="P824">
        <v>40</v>
      </c>
      <c r="Q824">
        <f>Table1[[#This Row],[COGS]]-Table1[[#This Row],[Budget_COGS]]</f>
        <v>27</v>
      </c>
      <c r="R824" s="5">
        <f>IF(
Table1[[#This Row],[Budget_COGS]]=0,
"",
IF(
Table1[[#This Row],[Budget_COGS]]&gt;0,
(Table1[[#This Row],[Budget_COGS]]-Table1[[#This Row],[COGS]]) / Table1[[#This Row],[Budget_COGS]],
(Table1[[#This Row],[Budget_COGS]]-Table1[[#This Row],[COGS]]) / ABS(Table1[[#This Row],[Budget_COGS]])
)
)</f>
        <v>-0.67500000000000004</v>
      </c>
      <c r="S824" s="5" t="str">
        <f>IF(Table1[[#This Row],[COGS _Var]]&gt;=0, "Above Budget", "Below Budget")</f>
        <v>Above Budget</v>
      </c>
      <c r="T824">
        <f>Table1[[#This Row],[Actual_Sales]]-Table1[[#This Row],[COGS]]</f>
        <v>113</v>
      </c>
      <c r="U824">
        <v>80</v>
      </c>
      <c r="V824">
        <f>Table1[[#This Row],[Gross_Margin]]-Table1[[#This Row],[Budget_Margin]]</f>
        <v>33</v>
      </c>
      <c r="W824" s="5">
        <f>IF(
Table1[[#This Row],[Budget_Margin]]=0,
"",
IF(
Table1[[#This Row],[Budget_Margin]]&gt;0,
(Table1[[#This Row],[Gross_Margin]]-Table1[[#This Row],[Budget_Margin]]) / Table1[[#This Row],[Budget_Margin]],
(Table1[[#This Row],[Gross_Margin]]-Table1[[#This Row],[Budget_Margin]]) / ABS(Table1[[#This Row],[Budget_Margin]])
)
)</f>
        <v>0.41249999999999998</v>
      </c>
      <c r="X824" s="5" t="str">
        <f>IF(Table1[[#This Row],[Margin_Var]]&gt;=0, "Above Budget", "Below Budget")</f>
        <v>Above Budget</v>
      </c>
      <c r="Y824" s="5">
        <f>IFERROR(Table1[[#This Row],[Gross_Margin]]/Table1[[#This Row],[Actual_Sales]],0)</f>
        <v>0.62777777777777777</v>
      </c>
      <c r="Z824" s="5">
        <f>Table1[[#This Row],[Actual_Profit]]/Table1[[#This Row],[Actual_Sales]]</f>
        <v>0.3888888888888889</v>
      </c>
      <c r="AA824">
        <v>43</v>
      </c>
      <c r="AB824" s="5">
        <f>IFERROR(Table1[[#This Row],[Expenses]]/Table1[[#This Row],[Actual_Sales]],0)</f>
        <v>0.2388888888888889</v>
      </c>
      <c r="AC824">
        <v>20</v>
      </c>
      <c r="AD824">
        <v>400</v>
      </c>
      <c r="AE824" s="5">
        <f>IFERROR(Table1[[#This Row],[Inventory]]/Table1[[#This Row],[Actual_Sales]],0)</f>
        <v>2.2222222222222223</v>
      </c>
    </row>
    <row r="825" spans="1:31" x14ac:dyDescent="0.25">
      <c r="A825">
        <v>1569</v>
      </c>
      <c r="B825">
        <v>904</v>
      </c>
      <c r="C825">
        <v>13</v>
      </c>
      <c r="D825" s="2">
        <v>40422</v>
      </c>
      <c r="E825">
        <v>126</v>
      </c>
      <c r="F825">
        <v>130</v>
      </c>
      <c r="G825">
        <f>Table1[[#This Row],[Actual_Sales]]-Table1[[#This Row],[Budget_Sales]]</f>
        <v>-4</v>
      </c>
      <c r="H825" s="5">
        <f>IF(
Table1[[#This Row],[Budget_Sales]]=0,
"",
IF(
Table1[[#This Row],[Budget_Sales]]&gt;0,
(Table1[[#This Row],[Actual_Sales]]-Table1[[#This Row],[Budget_Sales]])/Table1[[#This Row],[Budget_Sales]],
(Table1[[#This Row],[Actual_Sales]]-Table1[[#This Row],[Budget_Sales]])/ABS(Table1[[#This Row],[Budget_Sales]])
)
)</f>
        <v>-3.0769230769230771E-2</v>
      </c>
      <c r="I825" s="5" t="str">
        <f>IF(Table1[[#This Row],[Sales_Var]]&gt;=0,"Above Budget","Below Budget")</f>
        <v>Below Budget</v>
      </c>
      <c r="J825">
        <f>Table1[[#This Row],[Actual_Sales]]-(Table1[[#This Row],[COGS]]+Table1[[#This Row],[Expenses]])</f>
        <v>49</v>
      </c>
      <c r="K825">
        <v>60</v>
      </c>
      <c r="L825">
        <f>Table1[[#This Row],[Actual_Profit]]-Table1[[#This Row],[Budget_Profit]]</f>
        <v>-11</v>
      </c>
      <c r="M825" s="5">
        <f>IF(
Table1[[#This Row],[Budget_Profit]]=0,
"",
IF(
Table1[[#This Row],[Budget_Profit]]&gt;0,
(Table1[[#This Row],[Actual_Profit]]-Table1[[#This Row],[Budget_Profit]])/Table1[[#This Row],[Budget_Profit]],
(Table1[[#This Row],[Actual_Profit]]-Table1[[#This Row],[Budget_Profit]])/ABS(Table1[[#This Row],[Budget_Profit]])
)
)</f>
        <v>-0.18333333333333332</v>
      </c>
      <c r="N825" s="5" t="str">
        <f>IF(Table1[[#This Row],[Profit_Var]]&gt;=0, "Above Budget", "Below Budget")</f>
        <v>Below Budget</v>
      </c>
      <c r="O825">
        <v>51</v>
      </c>
      <c r="P825">
        <v>50</v>
      </c>
      <c r="Q825">
        <f>Table1[[#This Row],[COGS]]-Table1[[#This Row],[Budget_COGS]]</f>
        <v>1</v>
      </c>
      <c r="R825" s="5">
        <f>IF(
Table1[[#This Row],[Budget_COGS]]=0,
"",
IF(
Table1[[#This Row],[Budget_COGS]]&gt;0,
(Table1[[#This Row],[Budget_COGS]]-Table1[[#This Row],[COGS]]) / Table1[[#This Row],[Budget_COGS]],
(Table1[[#This Row],[Budget_COGS]]-Table1[[#This Row],[COGS]]) / ABS(Table1[[#This Row],[Budget_COGS]])
)
)</f>
        <v>-0.02</v>
      </c>
      <c r="S825" s="5" t="str">
        <f>IF(Table1[[#This Row],[COGS _Var]]&gt;=0, "Above Budget", "Below Budget")</f>
        <v>Above Budget</v>
      </c>
      <c r="T825">
        <f>Table1[[#This Row],[Actual_Sales]]-Table1[[#This Row],[COGS]]</f>
        <v>75</v>
      </c>
      <c r="U825">
        <v>80</v>
      </c>
      <c r="V825">
        <f>Table1[[#This Row],[Gross_Margin]]-Table1[[#This Row],[Budget_Margin]]</f>
        <v>-5</v>
      </c>
      <c r="W825" s="5">
        <f>IF(
Table1[[#This Row],[Budget_Margin]]=0,
"",
IF(
Table1[[#This Row],[Budget_Margin]]&gt;0,
(Table1[[#This Row],[Gross_Margin]]-Table1[[#This Row],[Budget_Margin]]) / Table1[[#This Row],[Budget_Margin]],
(Table1[[#This Row],[Gross_Margin]]-Table1[[#This Row],[Budget_Margin]]) / ABS(Table1[[#This Row],[Budget_Margin]])
)
)</f>
        <v>-6.25E-2</v>
      </c>
      <c r="X825" s="5" t="str">
        <f>IF(Table1[[#This Row],[Margin_Var]]&gt;=0, "Above Budget", "Below Budget")</f>
        <v>Below Budget</v>
      </c>
      <c r="Y825" s="5">
        <f>IFERROR(Table1[[#This Row],[Gross_Margin]]/Table1[[#This Row],[Actual_Sales]],0)</f>
        <v>0.59523809523809523</v>
      </c>
      <c r="Z825" s="5">
        <f>Table1[[#This Row],[Actual_Profit]]/Table1[[#This Row],[Actual_Sales]]</f>
        <v>0.3888888888888889</v>
      </c>
      <c r="AA825">
        <v>26</v>
      </c>
      <c r="AB825" s="5">
        <f>IFERROR(Table1[[#This Row],[Expenses]]/Table1[[#This Row],[Actual_Sales]],0)</f>
        <v>0.20634920634920634</v>
      </c>
      <c r="AC825">
        <v>14</v>
      </c>
      <c r="AD825">
        <v>857</v>
      </c>
      <c r="AE825" s="5">
        <f>IFERROR(Table1[[#This Row],[Inventory]]/Table1[[#This Row],[Actual_Sales]],0)</f>
        <v>6.8015873015873014</v>
      </c>
    </row>
    <row r="826" spans="1:31" x14ac:dyDescent="0.25">
      <c r="A826">
        <v>2939</v>
      </c>
      <c r="B826">
        <v>636</v>
      </c>
      <c r="C826">
        <v>5</v>
      </c>
      <c r="D826" s="2">
        <v>40664</v>
      </c>
      <c r="E826">
        <v>108</v>
      </c>
      <c r="F826">
        <v>120</v>
      </c>
      <c r="G826">
        <f>Table1[[#This Row],[Actual_Sales]]-Table1[[#This Row],[Budget_Sales]]</f>
        <v>-12</v>
      </c>
      <c r="H826" s="5">
        <f>IF(
Table1[[#This Row],[Budget_Sales]]=0,
"",
IF(
Table1[[#This Row],[Budget_Sales]]&gt;0,
(Table1[[#This Row],[Actual_Sales]]-Table1[[#This Row],[Budget_Sales]])/Table1[[#This Row],[Budget_Sales]],
(Table1[[#This Row],[Actual_Sales]]-Table1[[#This Row],[Budget_Sales]])/ABS(Table1[[#This Row],[Budget_Sales]])
)
)</f>
        <v>-0.1</v>
      </c>
      <c r="I826" s="5" t="str">
        <f>IF(Table1[[#This Row],[Sales_Var]]&gt;=0,"Above Budget","Below Budget")</f>
        <v>Below Budget</v>
      </c>
      <c r="J826">
        <f>Table1[[#This Row],[Actual_Sales]]-(Table1[[#This Row],[COGS]]+Table1[[#This Row],[Expenses]])</f>
        <v>42</v>
      </c>
      <c r="K826">
        <v>50</v>
      </c>
      <c r="L826">
        <f>Table1[[#This Row],[Actual_Profit]]-Table1[[#This Row],[Budget_Profit]]</f>
        <v>-8</v>
      </c>
      <c r="M826" s="5">
        <f>IF(
Table1[[#This Row],[Budget_Profit]]=0,
"",
IF(
Table1[[#This Row],[Budget_Profit]]&gt;0,
(Table1[[#This Row],[Actual_Profit]]-Table1[[#This Row],[Budget_Profit]])/Table1[[#This Row],[Budget_Profit]],
(Table1[[#This Row],[Actual_Profit]]-Table1[[#This Row],[Budget_Profit]])/ABS(Table1[[#This Row],[Budget_Profit]])
)
)</f>
        <v>-0.16</v>
      </c>
      <c r="N826" s="5" t="str">
        <f>IF(Table1[[#This Row],[Profit_Var]]&gt;=0, "Above Budget", "Below Budget")</f>
        <v>Below Budget</v>
      </c>
      <c r="O826">
        <v>44</v>
      </c>
      <c r="P826">
        <v>50</v>
      </c>
      <c r="Q826">
        <f>Table1[[#This Row],[COGS]]-Table1[[#This Row],[Budget_COGS]]</f>
        <v>-6</v>
      </c>
      <c r="R826" s="5">
        <f>IF(
Table1[[#This Row],[Budget_COGS]]=0,
"",
IF(
Table1[[#This Row],[Budget_COGS]]&gt;0,
(Table1[[#This Row],[Budget_COGS]]-Table1[[#This Row],[COGS]]) / Table1[[#This Row],[Budget_COGS]],
(Table1[[#This Row],[Budget_COGS]]-Table1[[#This Row],[COGS]]) / ABS(Table1[[#This Row],[Budget_COGS]])
)
)</f>
        <v>0.12</v>
      </c>
      <c r="S826" s="5" t="str">
        <f>IF(Table1[[#This Row],[COGS _Var]]&gt;=0, "Above Budget", "Below Budget")</f>
        <v>Below Budget</v>
      </c>
      <c r="T826">
        <f>Table1[[#This Row],[Actual_Sales]]-Table1[[#This Row],[COGS]]</f>
        <v>64</v>
      </c>
      <c r="U826">
        <v>70</v>
      </c>
      <c r="V826">
        <f>Table1[[#This Row],[Gross_Margin]]-Table1[[#This Row],[Budget_Margin]]</f>
        <v>-6</v>
      </c>
      <c r="W826" s="5">
        <f>IF(
Table1[[#This Row],[Budget_Margin]]=0,
"",
IF(
Table1[[#This Row],[Budget_Margin]]&gt;0,
(Table1[[#This Row],[Gross_Margin]]-Table1[[#This Row],[Budget_Margin]]) / Table1[[#This Row],[Budget_Margin]],
(Table1[[#This Row],[Gross_Margin]]-Table1[[#This Row],[Budget_Margin]]) / ABS(Table1[[#This Row],[Budget_Margin]])
)
)</f>
        <v>-8.5714285714285715E-2</v>
      </c>
      <c r="X826" s="5" t="str">
        <f>IF(Table1[[#This Row],[Margin_Var]]&gt;=0, "Above Budget", "Below Budget")</f>
        <v>Below Budget</v>
      </c>
      <c r="Y826" s="5">
        <f>IFERROR(Table1[[#This Row],[Gross_Margin]]/Table1[[#This Row],[Actual_Sales]],0)</f>
        <v>0.59259259259259256</v>
      </c>
      <c r="Z826" s="5">
        <f>Table1[[#This Row],[Actual_Profit]]/Table1[[#This Row],[Actual_Sales]]</f>
        <v>0.3888888888888889</v>
      </c>
      <c r="AA826">
        <v>22</v>
      </c>
      <c r="AB826" s="5">
        <f>IFERROR(Table1[[#This Row],[Expenses]]/Table1[[#This Row],[Actual_Sales]],0)</f>
        <v>0.20370370370370369</v>
      </c>
      <c r="AC826">
        <v>12</v>
      </c>
      <c r="AD826">
        <v>844</v>
      </c>
      <c r="AE826" s="5">
        <f>IFERROR(Table1[[#This Row],[Inventory]]/Table1[[#This Row],[Actual_Sales]],0)</f>
        <v>7.8148148148148149</v>
      </c>
    </row>
    <row r="827" spans="1:31" x14ac:dyDescent="0.25">
      <c r="A827">
        <v>3580</v>
      </c>
      <c r="B827">
        <v>405</v>
      </c>
      <c r="C827">
        <v>6</v>
      </c>
      <c r="D827" s="2">
        <v>40787</v>
      </c>
      <c r="E827">
        <v>265</v>
      </c>
      <c r="F827">
        <v>210</v>
      </c>
      <c r="G827">
        <f>Table1[[#This Row],[Actual_Sales]]-Table1[[#This Row],[Budget_Sales]]</f>
        <v>55</v>
      </c>
      <c r="H827" s="5">
        <f>IF(
Table1[[#This Row],[Budget_Sales]]=0,
"",
IF(
Table1[[#This Row],[Budget_Sales]]&gt;0,
(Table1[[#This Row],[Actual_Sales]]-Table1[[#This Row],[Budget_Sales]])/Table1[[#This Row],[Budget_Sales]],
(Table1[[#This Row],[Actual_Sales]]-Table1[[#This Row],[Budget_Sales]])/ABS(Table1[[#This Row],[Budget_Sales]])
)
)</f>
        <v>0.26190476190476192</v>
      </c>
      <c r="I827" s="5" t="str">
        <f>IF(Table1[[#This Row],[Sales_Var]]&gt;=0,"Above Budget","Below Budget")</f>
        <v>Above Budget</v>
      </c>
      <c r="J827">
        <f>Table1[[#This Row],[Actual_Sales]]-(Table1[[#This Row],[COGS]]+Table1[[#This Row],[Expenses]])</f>
        <v>103</v>
      </c>
      <c r="K827">
        <v>80</v>
      </c>
      <c r="L827">
        <f>Table1[[#This Row],[Actual_Profit]]-Table1[[#This Row],[Budget_Profit]]</f>
        <v>23</v>
      </c>
      <c r="M827" s="5">
        <f>IF(
Table1[[#This Row],[Budget_Profit]]=0,
"",
IF(
Table1[[#This Row],[Budget_Profit]]&gt;0,
(Table1[[#This Row],[Actual_Profit]]-Table1[[#This Row],[Budget_Profit]])/Table1[[#This Row],[Budget_Profit]],
(Table1[[#This Row],[Actual_Profit]]-Table1[[#This Row],[Budget_Profit]])/ABS(Table1[[#This Row],[Budget_Profit]])
)
)</f>
        <v>0.28749999999999998</v>
      </c>
      <c r="N827" s="5" t="str">
        <f>IF(Table1[[#This Row],[Profit_Var]]&gt;=0, "Above Budget", "Below Budget")</f>
        <v>Above Budget</v>
      </c>
      <c r="O827">
        <v>99</v>
      </c>
      <c r="P827">
        <v>80</v>
      </c>
      <c r="Q827">
        <f>Table1[[#This Row],[COGS]]-Table1[[#This Row],[Budget_COGS]]</f>
        <v>19</v>
      </c>
      <c r="R827" s="5">
        <f>IF(
Table1[[#This Row],[Budget_COGS]]=0,
"",
IF(
Table1[[#This Row],[Budget_COGS]]&gt;0,
(Table1[[#This Row],[Budget_COGS]]-Table1[[#This Row],[COGS]]) / Table1[[#This Row],[Budget_COGS]],
(Table1[[#This Row],[Budget_COGS]]-Table1[[#This Row],[COGS]]) / ABS(Table1[[#This Row],[Budget_COGS]])
)
)</f>
        <v>-0.23749999999999999</v>
      </c>
      <c r="S827" s="5" t="str">
        <f>IF(Table1[[#This Row],[COGS _Var]]&gt;=0, "Above Budget", "Below Budget")</f>
        <v>Above Budget</v>
      </c>
      <c r="T827">
        <f>Table1[[#This Row],[Actual_Sales]]-Table1[[#This Row],[COGS]]</f>
        <v>166</v>
      </c>
      <c r="U827">
        <v>130</v>
      </c>
      <c r="V827">
        <f>Table1[[#This Row],[Gross_Margin]]-Table1[[#This Row],[Budget_Margin]]</f>
        <v>36</v>
      </c>
      <c r="W827" s="5">
        <f>IF(
Table1[[#This Row],[Budget_Margin]]=0,
"",
IF(
Table1[[#This Row],[Budget_Margin]]&gt;0,
(Table1[[#This Row],[Gross_Margin]]-Table1[[#This Row],[Budget_Margin]]) / Table1[[#This Row],[Budget_Margin]],
(Table1[[#This Row],[Gross_Margin]]-Table1[[#This Row],[Budget_Margin]]) / ABS(Table1[[#This Row],[Budget_Margin]])
)
)</f>
        <v>0.27692307692307694</v>
      </c>
      <c r="X827" s="5" t="str">
        <f>IF(Table1[[#This Row],[Margin_Var]]&gt;=0, "Above Budget", "Below Budget")</f>
        <v>Above Budget</v>
      </c>
      <c r="Y827" s="5">
        <f>IFERROR(Table1[[#This Row],[Gross_Margin]]/Table1[[#This Row],[Actual_Sales]],0)</f>
        <v>0.62641509433962261</v>
      </c>
      <c r="Z827" s="5">
        <f>Table1[[#This Row],[Actual_Profit]]/Table1[[#This Row],[Actual_Sales]]</f>
        <v>0.38867924528301889</v>
      </c>
      <c r="AA827">
        <v>63</v>
      </c>
      <c r="AB827" s="5">
        <f>IFERROR(Table1[[#This Row],[Expenses]]/Table1[[#This Row],[Actual_Sales]],0)</f>
        <v>0.23773584905660378</v>
      </c>
      <c r="AC827">
        <v>32</v>
      </c>
      <c r="AD827">
        <v>798</v>
      </c>
      <c r="AE827" s="5">
        <f>IFERROR(Table1[[#This Row],[Inventory]]/Table1[[#This Row],[Actual_Sales]],0)</f>
        <v>3.0113207547169814</v>
      </c>
    </row>
    <row r="828" spans="1:31" x14ac:dyDescent="0.25">
      <c r="A828">
        <v>3647</v>
      </c>
      <c r="B828">
        <v>614</v>
      </c>
      <c r="C828">
        <v>11</v>
      </c>
      <c r="D828" s="2">
        <v>40787</v>
      </c>
      <c r="E828">
        <v>265</v>
      </c>
      <c r="F828">
        <v>210</v>
      </c>
      <c r="G828">
        <f>Table1[[#This Row],[Actual_Sales]]-Table1[[#This Row],[Budget_Sales]]</f>
        <v>55</v>
      </c>
      <c r="H828" s="5">
        <f>IF(
Table1[[#This Row],[Budget_Sales]]=0,
"",
IF(
Table1[[#This Row],[Budget_Sales]]&gt;0,
(Table1[[#This Row],[Actual_Sales]]-Table1[[#This Row],[Budget_Sales]])/Table1[[#This Row],[Budget_Sales]],
(Table1[[#This Row],[Actual_Sales]]-Table1[[#This Row],[Budget_Sales]])/ABS(Table1[[#This Row],[Budget_Sales]])
)
)</f>
        <v>0.26190476190476192</v>
      </c>
      <c r="I828" s="5" t="str">
        <f>IF(Table1[[#This Row],[Sales_Var]]&gt;=0,"Above Budget","Below Budget")</f>
        <v>Above Budget</v>
      </c>
      <c r="J828">
        <f>Table1[[#This Row],[Actual_Sales]]-(Table1[[#This Row],[COGS]]+Table1[[#This Row],[Expenses]])</f>
        <v>103</v>
      </c>
      <c r="K828">
        <v>70</v>
      </c>
      <c r="L828">
        <f>Table1[[#This Row],[Actual_Profit]]-Table1[[#This Row],[Budget_Profit]]</f>
        <v>33</v>
      </c>
      <c r="M828" s="5">
        <f>IF(
Table1[[#This Row],[Budget_Profit]]=0,
"",
IF(
Table1[[#This Row],[Budget_Profit]]&gt;0,
(Table1[[#This Row],[Actual_Profit]]-Table1[[#This Row],[Budget_Profit]])/Table1[[#This Row],[Budget_Profit]],
(Table1[[#This Row],[Actual_Profit]]-Table1[[#This Row],[Budget_Profit]])/ABS(Table1[[#This Row],[Budget_Profit]])
)
)</f>
        <v>0.47142857142857142</v>
      </c>
      <c r="N828" s="5" t="str">
        <f>IF(Table1[[#This Row],[Profit_Var]]&gt;=0, "Above Budget", "Below Budget")</f>
        <v>Above Budget</v>
      </c>
      <c r="O828">
        <v>99</v>
      </c>
      <c r="P828">
        <v>80</v>
      </c>
      <c r="Q828">
        <f>Table1[[#This Row],[COGS]]-Table1[[#This Row],[Budget_COGS]]</f>
        <v>19</v>
      </c>
      <c r="R828" s="5">
        <f>IF(
Table1[[#This Row],[Budget_COGS]]=0,
"",
IF(
Table1[[#This Row],[Budget_COGS]]&gt;0,
(Table1[[#This Row],[Budget_COGS]]-Table1[[#This Row],[COGS]]) / Table1[[#This Row],[Budget_COGS]],
(Table1[[#This Row],[Budget_COGS]]-Table1[[#This Row],[COGS]]) / ABS(Table1[[#This Row],[Budget_COGS]])
)
)</f>
        <v>-0.23749999999999999</v>
      </c>
      <c r="S828" s="5" t="str">
        <f>IF(Table1[[#This Row],[COGS _Var]]&gt;=0, "Above Budget", "Below Budget")</f>
        <v>Above Budget</v>
      </c>
      <c r="T828">
        <f>Table1[[#This Row],[Actual_Sales]]-Table1[[#This Row],[COGS]]</f>
        <v>166</v>
      </c>
      <c r="U828">
        <v>130</v>
      </c>
      <c r="V828">
        <f>Table1[[#This Row],[Gross_Margin]]-Table1[[#This Row],[Budget_Margin]]</f>
        <v>36</v>
      </c>
      <c r="W828" s="5">
        <f>IF(
Table1[[#This Row],[Budget_Margin]]=0,
"",
IF(
Table1[[#This Row],[Budget_Margin]]&gt;0,
(Table1[[#This Row],[Gross_Margin]]-Table1[[#This Row],[Budget_Margin]]) / Table1[[#This Row],[Budget_Margin]],
(Table1[[#This Row],[Gross_Margin]]-Table1[[#This Row],[Budget_Margin]]) / ABS(Table1[[#This Row],[Budget_Margin]])
)
)</f>
        <v>0.27692307692307694</v>
      </c>
      <c r="X828" s="5" t="str">
        <f>IF(Table1[[#This Row],[Margin_Var]]&gt;=0, "Above Budget", "Below Budget")</f>
        <v>Above Budget</v>
      </c>
      <c r="Y828" s="5">
        <f>IFERROR(Table1[[#This Row],[Gross_Margin]]/Table1[[#This Row],[Actual_Sales]],0)</f>
        <v>0.62641509433962261</v>
      </c>
      <c r="Z828" s="5">
        <f>Table1[[#This Row],[Actual_Profit]]/Table1[[#This Row],[Actual_Sales]]</f>
        <v>0.38867924528301889</v>
      </c>
      <c r="AA828">
        <v>63</v>
      </c>
      <c r="AB828" s="5">
        <f>IFERROR(Table1[[#This Row],[Expenses]]/Table1[[#This Row],[Actual_Sales]],0)</f>
        <v>0.23773584905660378</v>
      </c>
      <c r="AC828">
        <v>32</v>
      </c>
      <c r="AD828">
        <v>798</v>
      </c>
      <c r="AE828" s="5">
        <f>IFERROR(Table1[[#This Row],[Inventory]]/Table1[[#This Row],[Actual_Sales]],0)</f>
        <v>3.0113207547169814</v>
      </c>
    </row>
    <row r="829" spans="1:31" x14ac:dyDescent="0.25">
      <c r="A829">
        <v>3600</v>
      </c>
      <c r="B829">
        <v>503</v>
      </c>
      <c r="C829">
        <v>12</v>
      </c>
      <c r="D829" s="2">
        <v>40787</v>
      </c>
      <c r="E829">
        <v>265</v>
      </c>
      <c r="F829">
        <v>160</v>
      </c>
      <c r="G829">
        <f>Table1[[#This Row],[Actual_Sales]]-Table1[[#This Row],[Budget_Sales]]</f>
        <v>105</v>
      </c>
      <c r="H829" s="5">
        <f>IF(
Table1[[#This Row],[Budget_Sales]]=0,
"",
IF(
Table1[[#This Row],[Budget_Sales]]&gt;0,
(Table1[[#This Row],[Actual_Sales]]-Table1[[#This Row],[Budget_Sales]])/Table1[[#This Row],[Budget_Sales]],
(Table1[[#This Row],[Actual_Sales]]-Table1[[#This Row],[Budget_Sales]])/ABS(Table1[[#This Row],[Budget_Sales]])
)
)</f>
        <v>0.65625</v>
      </c>
      <c r="I829" s="5" t="str">
        <f>IF(Table1[[#This Row],[Sales_Var]]&gt;=0,"Above Budget","Below Budget")</f>
        <v>Above Budget</v>
      </c>
      <c r="J829">
        <f>Table1[[#This Row],[Actual_Sales]]-(Table1[[#This Row],[COGS]]+Table1[[#This Row],[Expenses]])</f>
        <v>103</v>
      </c>
      <c r="K829">
        <v>60</v>
      </c>
      <c r="L829">
        <f>Table1[[#This Row],[Actual_Profit]]-Table1[[#This Row],[Budget_Profit]]</f>
        <v>43</v>
      </c>
      <c r="M829" s="5">
        <f>IF(
Table1[[#This Row],[Budget_Profit]]=0,
"",
IF(
Table1[[#This Row],[Budget_Profit]]&gt;0,
(Table1[[#This Row],[Actual_Profit]]-Table1[[#This Row],[Budget_Profit]])/Table1[[#This Row],[Budget_Profit]],
(Table1[[#This Row],[Actual_Profit]]-Table1[[#This Row],[Budget_Profit]])/ABS(Table1[[#This Row],[Budget_Profit]])
)
)</f>
        <v>0.71666666666666667</v>
      </c>
      <c r="N829" s="5" t="str">
        <f>IF(Table1[[#This Row],[Profit_Var]]&gt;=0, "Above Budget", "Below Budget")</f>
        <v>Above Budget</v>
      </c>
      <c r="O829">
        <v>99</v>
      </c>
      <c r="P829">
        <v>60</v>
      </c>
      <c r="Q829">
        <f>Table1[[#This Row],[COGS]]-Table1[[#This Row],[Budget_COGS]]</f>
        <v>39</v>
      </c>
      <c r="R829" s="5">
        <f>IF(
Table1[[#This Row],[Budget_COGS]]=0,
"",
IF(
Table1[[#This Row],[Budget_COGS]]&gt;0,
(Table1[[#This Row],[Budget_COGS]]-Table1[[#This Row],[COGS]]) / Table1[[#This Row],[Budget_COGS]],
(Table1[[#This Row],[Budget_COGS]]-Table1[[#This Row],[COGS]]) / ABS(Table1[[#This Row],[Budget_COGS]])
)
)</f>
        <v>-0.65</v>
      </c>
      <c r="S829" s="5" t="str">
        <f>IF(Table1[[#This Row],[COGS _Var]]&gt;=0, "Above Budget", "Below Budget")</f>
        <v>Above Budget</v>
      </c>
      <c r="T829">
        <f>Table1[[#This Row],[Actual_Sales]]-Table1[[#This Row],[COGS]]</f>
        <v>166</v>
      </c>
      <c r="U829">
        <v>100</v>
      </c>
      <c r="V829">
        <f>Table1[[#This Row],[Gross_Margin]]-Table1[[#This Row],[Budget_Margin]]</f>
        <v>66</v>
      </c>
      <c r="W829" s="5">
        <f>IF(
Table1[[#This Row],[Budget_Margin]]=0,
"",
IF(
Table1[[#This Row],[Budget_Margin]]&gt;0,
(Table1[[#This Row],[Gross_Margin]]-Table1[[#This Row],[Budget_Margin]]) / Table1[[#This Row],[Budget_Margin]],
(Table1[[#This Row],[Gross_Margin]]-Table1[[#This Row],[Budget_Margin]]) / ABS(Table1[[#This Row],[Budget_Margin]])
)
)</f>
        <v>0.66</v>
      </c>
      <c r="X829" s="5" t="str">
        <f>IF(Table1[[#This Row],[Margin_Var]]&gt;=0, "Above Budget", "Below Budget")</f>
        <v>Above Budget</v>
      </c>
      <c r="Y829" s="5">
        <f>IFERROR(Table1[[#This Row],[Gross_Margin]]/Table1[[#This Row],[Actual_Sales]],0)</f>
        <v>0.62641509433962261</v>
      </c>
      <c r="Z829" s="5">
        <f>Table1[[#This Row],[Actual_Profit]]/Table1[[#This Row],[Actual_Sales]]</f>
        <v>0.38867924528301889</v>
      </c>
      <c r="AA829">
        <v>63</v>
      </c>
      <c r="AB829" s="5">
        <f>IFERROR(Table1[[#This Row],[Expenses]]/Table1[[#This Row],[Actual_Sales]],0)</f>
        <v>0.23773584905660378</v>
      </c>
      <c r="AC829">
        <v>32</v>
      </c>
      <c r="AD829">
        <v>798</v>
      </c>
      <c r="AE829" s="5">
        <f>IFERROR(Table1[[#This Row],[Inventory]]/Table1[[#This Row],[Actual_Sales]],0)</f>
        <v>3.0113207547169814</v>
      </c>
    </row>
    <row r="830" spans="1:31" x14ac:dyDescent="0.25">
      <c r="A830">
        <v>635</v>
      </c>
      <c r="B830">
        <v>608</v>
      </c>
      <c r="C830">
        <v>9</v>
      </c>
      <c r="D830" s="2">
        <v>40269</v>
      </c>
      <c r="E830">
        <v>121</v>
      </c>
      <c r="F830">
        <v>100</v>
      </c>
      <c r="G830">
        <f>Table1[[#This Row],[Actual_Sales]]-Table1[[#This Row],[Budget_Sales]]</f>
        <v>21</v>
      </c>
      <c r="H830" s="5">
        <f>IF(
Table1[[#This Row],[Budget_Sales]]=0,
"",
IF(
Table1[[#This Row],[Budget_Sales]]&gt;0,
(Table1[[#This Row],[Actual_Sales]]-Table1[[#This Row],[Budget_Sales]])/Table1[[#This Row],[Budget_Sales]],
(Table1[[#This Row],[Actual_Sales]]-Table1[[#This Row],[Budget_Sales]])/ABS(Table1[[#This Row],[Budget_Sales]])
)
)</f>
        <v>0.21</v>
      </c>
      <c r="I830" s="5" t="str">
        <f>IF(Table1[[#This Row],[Sales_Var]]&gt;=0,"Above Budget","Below Budget")</f>
        <v>Above Budget</v>
      </c>
      <c r="J830">
        <f>Table1[[#This Row],[Actual_Sales]]-(Table1[[#This Row],[COGS]]+Table1[[#This Row],[Expenses]])</f>
        <v>47</v>
      </c>
      <c r="K830">
        <v>50</v>
      </c>
      <c r="L830">
        <f>Table1[[#This Row],[Actual_Profit]]-Table1[[#This Row],[Budget_Profit]]</f>
        <v>-3</v>
      </c>
      <c r="M830" s="5">
        <f>IF(
Table1[[#This Row],[Budget_Profit]]=0,
"",
IF(
Table1[[#This Row],[Budget_Profit]]&gt;0,
(Table1[[#This Row],[Actual_Profit]]-Table1[[#This Row],[Budget_Profit]])/Table1[[#This Row],[Budget_Profit]],
(Table1[[#This Row],[Actual_Profit]]-Table1[[#This Row],[Budget_Profit]])/ABS(Table1[[#This Row],[Budget_Profit]])
)
)</f>
        <v>-0.06</v>
      </c>
      <c r="N830" s="5" t="str">
        <f>IF(Table1[[#This Row],[Profit_Var]]&gt;=0, "Above Budget", "Below Budget")</f>
        <v>Below Budget</v>
      </c>
      <c r="O830">
        <v>49</v>
      </c>
      <c r="P830">
        <v>40</v>
      </c>
      <c r="Q830">
        <f>Table1[[#This Row],[COGS]]-Table1[[#This Row],[Budget_COGS]]</f>
        <v>9</v>
      </c>
      <c r="R830" s="5">
        <f>IF(
Table1[[#This Row],[Budget_COGS]]=0,
"",
IF(
Table1[[#This Row],[Budget_COGS]]&gt;0,
(Table1[[#This Row],[Budget_COGS]]-Table1[[#This Row],[COGS]]) / Table1[[#This Row],[Budget_COGS]],
(Table1[[#This Row],[Budget_COGS]]-Table1[[#This Row],[COGS]]) / ABS(Table1[[#This Row],[Budget_COGS]])
)
)</f>
        <v>-0.22500000000000001</v>
      </c>
      <c r="S830" s="5" t="str">
        <f>IF(Table1[[#This Row],[COGS _Var]]&gt;=0, "Above Budget", "Below Budget")</f>
        <v>Above Budget</v>
      </c>
      <c r="T830">
        <f>Table1[[#This Row],[Actual_Sales]]-Table1[[#This Row],[COGS]]</f>
        <v>72</v>
      </c>
      <c r="U830">
        <v>60</v>
      </c>
      <c r="V830">
        <f>Table1[[#This Row],[Gross_Margin]]-Table1[[#This Row],[Budget_Margin]]</f>
        <v>12</v>
      </c>
      <c r="W830" s="5">
        <f>IF(
Table1[[#This Row],[Budget_Margin]]=0,
"",
IF(
Table1[[#This Row],[Budget_Margin]]&gt;0,
(Table1[[#This Row],[Gross_Margin]]-Table1[[#This Row],[Budget_Margin]]) / Table1[[#This Row],[Budget_Margin]],
(Table1[[#This Row],[Gross_Margin]]-Table1[[#This Row],[Budget_Margin]]) / ABS(Table1[[#This Row],[Budget_Margin]])
)
)</f>
        <v>0.2</v>
      </c>
      <c r="X830" s="5" t="str">
        <f>IF(Table1[[#This Row],[Margin_Var]]&gt;=0, "Above Budget", "Below Budget")</f>
        <v>Above Budget</v>
      </c>
      <c r="Y830" s="5">
        <f>IFERROR(Table1[[#This Row],[Gross_Margin]]/Table1[[#This Row],[Actual_Sales]],0)</f>
        <v>0.5950413223140496</v>
      </c>
      <c r="Z830" s="5">
        <f>Table1[[#This Row],[Actual_Profit]]/Table1[[#This Row],[Actual_Sales]]</f>
        <v>0.38842975206611569</v>
      </c>
      <c r="AA830">
        <v>25</v>
      </c>
      <c r="AB830" s="5">
        <f>IFERROR(Table1[[#This Row],[Expenses]]/Table1[[#This Row],[Actual_Sales]],0)</f>
        <v>0.20661157024793389</v>
      </c>
      <c r="AC830">
        <v>13</v>
      </c>
      <c r="AD830">
        <v>779</v>
      </c>
      <c r="AE830" s="5">
        <f>IFERROR(Table1[[#This Row],[Inventory]]/Table1[[#This Row],[Actual_Sales]],0)</f>
        <v>6.4380165289256199</v>
      </c>
    </row>
    <row r="831" spans="1:31" x14ac:dyDescent="0.25">
      <c r="A831">
        <v>665</v>
      </c>
      <c r="B831">
        <v>754</v>
      </c>
      <c r="C831">
        <v>13</v>
      </c>
      <c r="D831" s="2">
        <v>40269</v>
      </c>
      <c r="E831">
        <v>121</v>
      </c>
      <c r="F831">
        <v>130</v>
      </c>
      <c r="G831">
        <f>Table1[[#This Row],[Actual_Sales]]-Table1[[#This Row],[Budget_Sales]]</f>
        <v>-9</v>
      </c>
      <c r="H831" s="5">
        <f>IF(
Table1[[#This Row],[Budget_Sales]]=0,
"",
IF(
Table1[[#This Row],[Budget_Sales]]&gt;0,
(Table1[[#This Row],[Actual_Sales]]-Table1[[#This Row],[Budget_Sales]])/Table1[[#This Row],[Budget_Sales]],
(Table1[[#This Row],[Actual_Sales]]-Table1[[#This Row],[Budget_Sales]])/ABS(Table1[[#This Row],[Budget_Sales]])
)
)</f>
        <v>-6.9230769230769235E-2</v>
      </c>
      <c r="I831" s="5" t="str">
        <f>IF(Table1[[#This Row],[Sales_Var]]&gt;=0,"Above Budget","Below Budget")</f>
        <v>Below Budget</v>
      </c>
      <c r="J831">
        <f>Table1[[#This Row],[Actual_Sales]]-(Table1[[#This Row],[COGS]]+Table1[[#This Row],[Expenses]])</f>
        <v>47</v>
      </c>
      <c r="K831">
        <v>60</v>
      </c>
      <c r="L831">
        <f>Table1[[#This Row],[Actual_Profit]]-Table1[[#This Row],[Budget_Profit]]</f>
        <v>-13</v>
      </c>
      <c r="M831" s="5">
        <f>IF(
Table1[[#This Row],[Budget_Profit]]=0,
"",
IF(
Table1[[#This Row],[Budget_Profit]]&gt;0,
(Table1[[#This Row],[Actual_Profit]]-Table1[[#This Row],[Budget_Profit]])/Table1[[#This Row],[Budget_Profit]],
(Table1[[#This Row],[Actual_Profit]]-Table1[[#This Row],[Budget_Profit]])/ABS(Table1[[#This Row],[Budget_Profit]])
)
)</f>
        <v>-0.21666666666666667</v>
      </c>
      <c r="N831" s="5" t="str">
        <f>IF(Table1[[#This Row],[Profit_Var]]&gt;=0, "Above Budget", "Below Budget")</f>
        <v>Below Budget</v>
      </c>
      <c r="O831">
        <v>49</v>
      </c>
      <c r="P831">
        <v>50</v>
      </c>
      <c r="Q831">
        <f>Table1[[#This Row],[COGS]]-Table1[[#This Row],[Budget_COGS]]</f>
        <v>-1</v>
      </c>
      <c r="R831" s="5">
        <f>IF(
Table1[[#This Row],[Budget_COGS]]=0,
"",
IF(
Table1[[#This Row],[Budget_COGS]]&gt;0,
(Table1[[#This Row],[Budget_COGS]]-Table1[[#This Row],[COGS]]) / Table1[[#This Row],[Budget_COGS]],
(Table1[[#This Row],[Budget_COGS]]-Table1[[#This Row],[COGS]]) / ABS(Table1[[#This Row],[Budget_COGS]])
)
)</f>
        <v>0.02</v>
      </c>
      <c r="S831" s="5" t="str">
        <f>IF(Table1[[#This Row],[COGS _Var]]&gt;=0, "Above Budget", "Below Budget")</f>
        <v>Below Budget</v>
      </c>
      <c r="T831">
        <f>Table1[[#This Row],[Actual_Sales]]-Table1[[#This Row],[COGS]]</f>
        <v>72</v>
      </c>
      <c r="U831">
        <v>80</v>
      </c>
      <c r="V831">
        <f>Table1[[#This Row],[Gross_Margin]]-Table1[[#This Row],[Budget_Margin]]</f>
        <v>-8</v>
      </c>
      <c r="W831" s="5">
        <f>IF(
Table1[[#This Row],[Budget_Margin]]=0,
"",
IF(
Table1[[#This Row],[Budget_Margin]]&gt;0,
(Table1[[#This Row],[Gross_Margin]]-Table1[[#This Row],[Budget_Margin]]) / Table1[[#This Row],[Budget_Margin]],
(Table1[[#This Row],[Gross_Margin]]-Table1[[#This Row],[Budget_Margin]]) / ABS(Table1[[#This Row],[Budget_Margin]])
)
)</f>
        <v>-0.1</v>
      </c>
      <c r="X831" s="5" t="str">
        <f>IF(Table1[[#This Row],[Margin_Var]]&gt;=0, "Above Budget", "Below Budget")</f>
        <v>Below Budget</v>
      </c>
      <c r="Y831" s="5">
        <f>IFERROR(Table1[[#This Row],[Gross_Margin]]/Table1[[#This Row],[Actual_Sales]],0)</f>
        <v>0.5950413223140496</v>
      </c>
      <c r="Z831" s="5">
        <f>Table1[[#This Row],[Actual_Profit]]/Table1[[#This Row],[Actual_Sales]]</f>
        <v>0.38842975206611569</v>
      </c>
      <c r="AA831">
        <v>25</v>
      </c>
      <c r="AB831" s="5">
        <f>IFERROR(Table1[[#This Row],[Expenses]]/Table1[[#This Row],[Actual_Sales]],0)</f>
        <v>0.20661157024793389</v>
      </c>
      <c r="AC831">
        <v>13</v>
      </c>
      <c r="AD831">
        <v>779</v>
      </c>
      <c r="AE831" s="5">
        <f>IFERROR(Table1[[#This Row],[Inventory]]/Table1[[#This Row],[Actual_Sales]],0)</f>
        <v>6.4380165289256199</v>
      </c>
    </row>
    <row r="832" spans="1:31" x14ac:dyDescent="0.25">
      <c r="A832">
        <v>380</v>
      </c>
      <c r="B832">
        <v>318</v>
      </c>
      <c r="C832">
        <v>3</v>
      </c>
      <c r="D832" s="2">
        <v>40238</v>
      </c>
      <c r="E832">
        <v>121</v>
      </c>
      <c r="F832">
        <v>150</v>
      </c>
      <c r="G832">
        <f>Table1[[#This Row],[Actual_Sales]]-Table1[[#This Row],[Budget_Sales]]</f>
        <v>-29</v>
      </c>
      <c r="H832" s="5">
        <f>IF(
Table1[[#This Row],[Budget_Sales]]=0,
"",
IF(
Table1[[#This Row],[Budget_Sales]]&gt;0,
(Table1[[#This Row],[Actual_Sales]]-Table1[[#This Row],[Budget_Sales]])/Table1[[#This Row],[Budget_Sales]],
(Table1[[#This Row],[Actual_Sales]]-Table1[[#This Row],[Budget_Sales]])/ABS(Table1[[#This Row],[Budget_Sales]])
)
)</f>
        <v>-0.19333333333333333</v>
      </c>
      <c r="I832" s="5" t="str">
        <f>IF(Table1[[#This Row],[Sales_Var]]&gt;=0,"Above Budget","Below Budget")</f>
        <v>Below Budget</v>
      </c>
      <c r="J832">
        <f>Table1[[#This Row],[Actual_Sales]]-(Table1[[#This Row],[COGS]]+Table1[[#This Row],[Expenses]])</f>
        <v>47</v>
      </c>
      <c r="K832">
        <v>70</v>
      </c>
      <c r="L832">
        <f>Table1[[#This Row],[Actual_Profit]]-Table1[[#This Row],[Budget_Profit]]</f>
        <v>-23</v>
      </c>
      <c r="M832" s="5">
        <f>IF(
Table1[[#This Row],[Budget_Profit]]=0,
"",
IF(
Table1[[#This Row],[Budget_Profit]]&gt;0,
(Table1[[#This Row],[Actual_Profit]]-Table1[[#This Row],[Budget_Profit]])/Table1[[#This Row],[Budget_Profit]],
(Table1[[#This Row],[Actual_Profit]]-Table1[[#This Row],[Budget_Profit]])/ABS(Table1[[#This Row],[Budget_Profit]])
)
)</f>
        <v>-0.32857142857142857</v>
      </c>
      <c r="N832" s="5" t="str">
        <f>IF(Table1[[#This Row],[Profit_Var]]&gt;=0, "Above Budget", "Below Budget")</f>
        <v>Below Budget</v>
      </c>
      <c r="O832">
        <v>49</v>
      </c>
      <c r="P832">
        <v>60</v>
      </c>
      <c r="Q832">
        <f>Table1[[#This Row],[COGS]]-Table1[[#This Row],[Budget_COGS]]</f>
        <v>-11</v>
      </c>
      <c r="R832" s="5">
        <f>IF(
Table1[[#This Row],[Budget_COGS]]=0,
"",
IF(
Table1[[#This Row],[Budget_COGS]]&gt;0,
(Table1[[#This Row],[Budget_COGS]]-Table1[[#This Row],[COGS]]) / Table1[[#This Row],[Budget_COGS]],
(Table1[[#This Row],[Budget_COGS]]-Table1[[#This Row],[COGS]]) / ABS(Table1[[#This Row],[Budget_COGS]])
)
)</f>
        <v>0.18333333333333332</v>
      </c>
      <c r="S832" s="5" t="str">
        <f>IF(Table1[[#This Row],[COGS _Var]]&gt;=0, "Above Budget", "Below Budget")</f>
        <v>Below Budget</v>
      </c>
      <c r="T832">
        <f>Table1[[#This Row],[Actual_Sales]]-Table1[[#This Row],[COGS]]</f>
        <v>72</v>
      </c>
      <c r="U832">
        <v>90</v>
      </c>
      <c r="V832">
        <f>Table1[[#This Row],[Gross_Margin]]-Table1[[#This Row],[Budget_Margin]]</f>
        <v>-18</v>
      </c>
      <c r="W832" s="5">
        <f>IF(
Table1[[#This Row],[Budget_Margin]]=0,
"",
IF(
Table1[[#This Row],[Budget_Margin]]&gt;0,
(Table1[[#This Row],[Gross_Margin]]-Table1[[#This Row],[Budget_Margin]]) / Table1[[#This Row],[Budget_Margin]],
(Table1[[#This Row],[Gross_Margin]]-Table1[[#This Row],[Budget_Margin]]) / ABS(Table1[[#This Row],[Budget_Margin]])
)
)</f>
        <v>-0.2</v>
      </c>
      <c r="X832" s="5" t="str">
        <f>IF(Table1[[#This Row],[Margin_Var]]&gt;=0, "Above Budget", "Below Budget")</f>
        <v>Below Budget</v>
      </c>
      <c r="Y832" s="5">
        <f>IFERROR(Table1[[#This Row],[Gross_Margin]]/Table1[[#This Row],[Actual_Sales]],0)</f>
        <v>0.5950413223140496</v>
      </c>
      <c r="Z832" s="5">
        <f>Table1[[#This Row],[Actual_Profit]]/Table1[[#This Row],[Actual_Sales]]</f>
        <v>0.38842975206611569</v>
      </c>
      <c r="AA832">
        <v>25</v>
      </c>
      <c r="AB832" s="5">
        <f>IFERROR(Table1[[#This Row],[Expenses]]/Table1[[#This Row],[Actual_Sales]],0)</f>
        <v>0.20661157024793389</v>
      </c>
      <c r="AC832">
        <v>13</v>
      </c>
      <c r="AD832">
        <v>767</v>
      </c>
      <c r="AE832" s="5">
        <f>IFERROR(Table1[[#This Row],[Inventory]]/Table1[[#This Row],[Actual_Sales]],0)</f>
        <v>6.338842975206612</v>
      </c>
    </row>
    <row r="833" spans="1:31" x14ac:dyDescent="0.25">
      <c r="A833">
        <v>441</v>
      </c>
      <c r="B833">
        <v>573</v>
      </c>
      <c r="C833">
        <v>5</v>
      </c>
      <c r="D833" s="2">
        <v>40238</v>
      </c>
      <c r="E833">
        <v>121</v>
      </c>
      <c r="F833">
        <v>140</v>
      </c>
      <c r="G833">
        <f>Table1[[#This Row],[Actual_Sales]]-Table1[[#This Row],[Budget_Sales]]</f>
        <v>-19</v>
      </c>
      <c r="H833" s="5">
        <f>IF(
Table1[[#This Row],[Budget_Sales]]=0,
"",
IF(
Table1[[#This Row],[Budget_Sales]]&gt;0,
(Table1[[#This Row],[Actual_Sales]]-Table1[[#This Row],[Budget_Sales]])/Table1[[#This Row],[Budget_Sales]],
(Table1[[#This Row],[Actual_Sales]]-Table1[[#This Row],[Budget_Sales]])/ABS(Table1[[#This Row],[Budget_Sales]])
)
)</f>
        <v>-0.1357142857142857</v>
      </c>
      <c r="I833" s="5" t="str">
        <f>IF(Table1[[#This Row],[Sales_Var]]&gt;=0,"Above Budget","Below Budget")</f>
        <v>Below Budget</v>
      </c>
      <c r="J833">
        <f>Table1[[#This Row],[Actual_Sales]]-(Table1[[#This Row],[COGS]]+Table1[[#This Row],[Expenses]])</f>
        <v>47</v>
      </c>
      <c r="K833">
        <v>70</v>
      </c>
      <c r="L833">
        <f>Table1[[#This Row],[Actual_Profit]]-Table1[[#This Row],[Budget_Profit]]</f>
        <v>-23</v>
      </c>
      <c r="M833" s="5">
        <f>IF(
Table1[[#This Row],[Budget_Profit]]=0,
"",
IF(
Table1[[#This Row],[Budget_Profit]]&gt;0,
(Table1[[#This Row],[Actual_Profit]]-Table1[[#This Row],[Budget_Profit]])/Table1[[#This Row],[Budget_Profit]],
(Table1[[#This Row],[Actual_Profit]]-Table1[[#This Row],[Budget_Profit]])/ABS(Table1[[#This Row],[Budget_Profit]])
)
)</f>
        <v>-0.32857142857142857</v>
      </c>
      <c r="N833" s="5" t="str">
        <f>IF(Table1[[#This Row],[Profit_Var]]&gt;=0, "Above Budget", "Below Budget")</f>
        <v>Below Budget</v>
      </c>
      <c r="O833">
        <v>49</v>
      </c>
      <c r="P833">
        <v>50</v>
      </c>
      <c r="Q833">
        <f>Table1[[#This Row],[COGS]]-Table1[[#This Row],[Budget_COGS]]</f>
        <v>-1</v>
      </c>
      <c r="R833" s="5">
        <f>IF(
Table1[[#This Row],[Budget_COGS]]=0,
"",
IF(
Table1[[#This Row],[Budget_COGS]]&gt;0,
(Table1[[#This Row],[Budget_COGS]]-Table1[[#This Row],[COGS]]) / Table1[[#This Row],[Budget_COGS]],
(Table1[[#This Row],[Budget_COGS]]-Table1[[#This Row],[COGS]]) / ABS(Table1[[#This Row],[Budget_COGS]])
)
)</f>
        <v>0.02</v>
      </c>
      <c r="S833" s="5" t="str">
        <f>IF(Table1[[#This Row],[COGS _Var]]&gt;=0, "Above Budget", "Below Budget")</f>
        <v>Below Budget</v>
      </c>
      <c r="T833">
        <f>Table1[[#This Row],[Actual_Sales]]-Table1[[#This Row],[COGS]]</f>
        <v>72</v>
      </c>
      <c r="U833">
        <v>90</v>
      </c>
      <c r="V833">
        <f>Table1[[#This Row],[Gross_Margin]]-Table1[[#This Row],[Budget_Margin]]</f>
        <v>-18</v>
      </c>
      <c r="W833" s="5">
        <f>IF(
Table1[[#This Row],[Budget_Margin]]=0,
"",
IF(
Table1[[#This Row],[Budget_Margin]]&gt;0,
(Table1[[#This Row],[Gross_Margin]]-Table1[[#This Row],[Budget_Margin]]) / Table1[[#This Row],[Budget_Margin]],
(Table1[[#This Row],[Gross_Margin]]-Table1[[#This Row],[Budget_Margin]]) / ABS(Table1[[#This Row],[Budget_Margin]])
)
)</f>
        <v>-0.2</v>
      </c>
      <c r="X833" s="5" t="str">
        <f>IF(Table1[[#This Row],[Margin_Var]]&gt;=0, "Above Budget", "Below Budget")</f>
        <v>Below Budget</v>
      </c>
      <c r="Y833" s="5">
        <f>IFERROR(Table1[[#This Row],[Gross_Margin]]/Table1[[#This Row],[Actual_Sales]],0)</f>
        <v>0.5950413223140496</v>
      </c>
      <c r="Z833" s="5">
        <f>Table1[[#This Row],[Actual_Profit]]/Table1[[#This Row],[Actual_Sales]]</f>
        <v>0.38842975206611569</v>
      </c>
      <c r="AA833">
        <v>25</v>
      </c>
      <c r="AB833" s="5">
        <f>IFERROR(Table1[[#This Row],[Expenses]]/Table1[[#This Row],[Actual_Sales]],0)</f>
        <v>0.20661157024793389</v>
      </c>
      <c r="AC833">
        <v>13</v>
      </c>
      <c r="AD833">
        <v>809</v>
      </c>
      <c r="AE833" s="5">
        <f>IFERROR(Table1[[#This Row],[Inventory]]/Table1[[#This Row],[Actual_Sales]],0)</f>
        <v>6.6859504132231402</v>
      </c>
    </row>
    <row r="834" spans="1:31" x14ac:dyDescent="0.25">
      <c r="A834">
        <v>405</v>
      </c>
      <c r="B834">
        <v>435</v>
      </c>
      <c r="C834">
        <v>6</v>
      </c>
      <c r="D834" s="2">
        <v>40238</v>
      </c>
      <c r="E834">
        <v>121</v>
      </c>
      <c r="F834">
        <v>110</v>
      </c>
      <c r="G834">
        <f>Table1[[#This Row],[Actual_Sales]]-Table1[[#This Row],[Budget_Sales]]</f>
        <v>11</v>
      </c>
      <c r="H834" s="5">
        <f>IF(
Table1[[#This Row],[Budget_Sales]]=0,
"",
IF(
Table1[[#This Row],[Budget_Sales]]&gt;0,
(Table1[[#This Row],[Actual_Sales]]-Table1[[#This Row],[Budget_Sales]])/Table1[[#This Row],[Budget_Sales]],
(Table1[[#This Row],[Actual_Sales]]-Table1[[#This Row],[Budget_Sales]])/ABS(Table1[[#This Row],[Budget_Sales]])
)
)</f>
        <v>0.1</v>
      </c>
      <c r="I834" s="5" t="str">
        <f>IF(Table1[[#This Row],[Sales_Var]]&gt;=0,"Above Budget","Below Budget")</f>
        <v>Above Budget</v>
      </c>
      <c r="J834">
        <f>Table1[[#This Row],[Actual_Sales]]-(Table1[[#This Row],[COGS]]+Table1[[#This Row],[Expenses]])</f>
        <v>47</v>
      </c>
      <c r="K834">
        <v>50</v>
      </c>
      <c r="L834">
        <f>Table1[[#This Row],[Actual_Profit]]-Table1[[#This Row],[Budget_Profit]]</f>
        <v>-3</v>
      </c>
      <c r="M834" s="5">
        <f>IF(
Table1[[#This Row],[Budget_Profit]]=0,
"",
IF(
Table1[[#This Row],[Budget_Profit]]&gt;0,
(Table1[[#This Row],[Actual_Profit]]-Table1[[#This Row],[Budget_Profit]])/Table1[[#This Row],[Budget_Profit]],
(Table1[[#This Row],[Actual_Profit]]-Table1[[#This Row],[Budget_Profit]])/ABS(Table1[[#This Row],[Budget_Profit]])
)
)</f>
        <v>-0.06</v>
      </c>
      <c r="N834" s="5" t="str">
        <f>IF(Table1[[#This Row],[Profit_Var]]&gt;=0, "Above Budget", "Below Budget")</f>
        <v>Below Budget</v>
      </c>
      <c r="O834">
        <v>49</v>
      </c>
      <c r="P834">
        <v>40</v>
      </c>
      <c r="Q834">
        <f>Table1[[#This Row],[COGS]]-Table1[[#This Row],[Budget_COGS]]</f>
        <v>9</v>
      </c>
      <c r="R834" s="5">
        <f>IF(
Table1[[#This Row],[Budget_COGS]]=0,
"",
IF(
Table1[[#This Row],[Budget_COGS]]&gt;0,
(Table1[[#This Row],[Budget_COGS]]-Table1[[#This Row],[COGS]]) / Table1[[#This Row],[Budget_COGS]],
(Table1[[#This Row],[Budget_COGS]]-Table1[[#This Row],[COGS]]) / ABS(Table1[[#This Row],[Budget_COGS]])
)
)</f>
        <v>-0.22500000000000001</v>
      </c>
      <c r="S834" s="5" t="str">
        <f>IF(Table1[[#This Row],[COGS _Var]]&gt;=0, "Above Budget", "Below Budget")</f>
        <v>Above Budget</v>
      </c>
      <c r="T834">
        <f>Table1[[#This Row],[Actual_Sales]]-Table1[[#This Row],[COGS]]</f>
        <v>72</v>
      </c>
      <c r="U834">
        <v>70</v>
      </c>
      <c r="V834">
        <f>Table1[[#This Row],[Gross_Margin]]-Table1[[#This Row],[Budget_Margin]]</f>
        <v>2</v>
      </c>
      <c r="W834" s="5">
        <f>IF(
Table1[[#This Row],[Budget_Margin]]=0,
"",
IF(
Table1[[#This Row],[Budget_Margin]]&gt;0,
(Table1[[#This Row],[Gross_Margin]]-Table1[[#This Row],[Budget_Margin]]) / Table1[[#This Row],[Budget_Margin]],
(Table1[[#This Row],[Gross_Margin]]-Table1[[#This Row],[Budget_Margin]]) / ABS(Table1[[#This Row],[Budget_Margin]])
)
)</f>
        <v>2.8571428571428571E-2</v>
      </c>
      <c r="X834" s="5" t="str">
        <f>IF(Table1[[#This Row],[Margin_Var]]&gt;=0, "Above Budget", "Below Budget")</f>
        <v>Above Budget</v>
      </c>
      <c r="Y834" s="5">
        <f>IFERROR(Table1[[#This Row],[Gross_Margin]]/Table1[[#This Row],[Actual_Sales]],0)</f>
        <v>0.5950413223140496</v>
      </c>
      <c r="Z834" s="5">
        <f>Table1[[#This Row],[Actual_Profit]]/Table1[[#This Row],[Actual_Sales]]</f>
        <v>0.38842975206611569</v>
      </c>
      <c r="AA834">
        <v>25</v>
      </c>
      <c r="AB834" s="5">
        <f>IFERROR(Table1[[#This Row],[Expenses]]/Table1[[#This Row],[Actual_Sales]],0)</f>
        <v>0.20661157024793389</v>
      </c>
      <c r="AC834">
        <v>13</v>
      </c>
      <c r="AD834">
        <v>809</v>
      </c>
      <c r="AE834" s="5">
        <f>IFERROR(Table1[[#This Row],[Inventory]]/Table1[[#This Row],[Actual_Sales]],0)</f>
        <v>6.6859504132231402</v>
      </c>
    </row>
    <row r="835" spans="1:31" x14ac:dyDescent="0.25">
      <c r="A835">
        <v>471</v>
      </c>
      <c r="B835">
        <v>715</v>
      </c>
      <c r="C835">
        <v>9</v>
      </c>
      <c r="D835" s="2">
        <v>40238</v>
      </c>
      <c r="E835">
        <v>121</v>
      </c>
      <c r="F835">
        <v>100</v>
      </c>
      <c r="G835">
        <f>Table1[[#This Row],[Actual_Sales]]-Table1[[#This Row],[Budget_Sales]]</f>
        <v>21</v>
      </c>
      <c r="H835" s="5">
        <f>IF(
Table1[[#This Row],[Budget_Sales]]=0,
"",
IF(
Table1[[#This Row],[Budget_Sales]]&gt;0,
(Table1[[#This Row],[Actual_Sales]]-Table1[[#This Row],[Budget_Sales]])/Table1[[#This Row],[Budget_Sales]],
(Table1[[#This Row],[Actual_Sales]]-Table1[[#This Row],[Budget_Sales]])/ABS(Table1[[#This Row],[Budget_Sales]])
)
)</f>
        <v>0.21</v>
      </c>
      <c r="I835" s="5" t="str">
        <f>IF(Table1[[#This Row],[Sales_Var]]&gt;=0,"Above Budget","Below Budget")</f>
        <v>Above Budget</v>
      </c>
      <c r="J835">
        <f>Table1[[#This Row],[Actual_Sales]]-(Table1[[#This Row],[COGS]]+Table1[[#This Row],[Expenses]])</f>
        <v>47</v>
      </c>
      <c r="K835">
        <v>50</v>
      </c>
      <c r="L835">
        <f>Table1[[#This Row],[Actual_Profit]]-Table1[[#This Row],[Budget_Profit]]</f>
        <v>-3</v>
      </c>
      <c r="M835" s="5">
        <f>IF(
Table1[[#This Row],[Budget_Profit]]=0,
"",
IF(
Table1[[#This Row],[Budget_Profit]]&gt;0,
(Table1[[#This Row],[Actual_Profit]]-Table1[[#This Row],[Budget_Profit]])/Table1[[#This Row],[Budget_Profit]],
(Table1[[#This Row],[Actual_Profit]]-Table1[[#This Row],[Budget_Profit]])/ABS(Table1[[#This Row],[Budget_Profit]])
)
)</f>
        <v>-0.06</v>
      </c>
      <c r="N835" s="5" t="str">
        <f>IF(Table1[[#This Row],[Profit_Var]]&gt;=0, "Above Budget", "Below Budget")</f>
        <v>Below Budget</v>
      </c>
      <c r="O835">
        <v>49</v>
      </c>
      <c r="P835">
        <v>40</v>
      </c>
      <c r="Q835">
        <f>Table1[[#This Row],[COGS]]-Table1[[#This Row],[Budget_COGS]]</f>
        <v>9</v>
      </c>
      <c r="R835" s="5">
        <f>IF(
Table1[[#This Row],[Budget_COGS]]=0,
"",
IF(
Table1[[#This Row],[Budget_COGS]]&gt;0,
(Table1[[#This Row],[Budget_COGS]]-Table1[[#This Row],[COGS]]) / Table1[[#This Row],[Budget_COGS]],
(Table1[[#This Row],[Budget_COGS]]-Table1[[#This Row],[COGS]]) / ABS(Table1[[#This Row],[Budget_COGS]])
)
)</f>
        <v>-0.22500000000000001</v>
      </c>
      <c r="S835" s="5" t="str">
        <f>IF(Table1[[#This Row],[COGS _Var]]&gt;=0, "Above Budget", "Below Budget")</f>
        <v>Above Budget</v>
      </c>
      <c r="T835">
        <f>Table1[[#This Row],[Actual_Sales]]-Table1[[#This Row],[COGS]]</f>
        <v>72</v>
      </c>
      <c r="U835">
        <v>60</v>
      </c>
      <c r="V835">
        <f>Table1[[#This Row],[Gross_Margin]]-Table1[[#This Row],[Budget_Margin]]</f>
        <v>12</v>
      </c>
      <c r="W835" s="5">
        <f>IF(
Table1[[#This Row],[Budget_Margin]]=0,
"",
IF(
Table1[[#This Row],[Budget_Margin]]&gt;0,
(Table1[[#This Row],[Gross_Margin]]-Table1[[#This Row],[Budget_Margin]]) / Table1[[#This Row],[Budget_Margin]],
(Table1[[#This Row],[Gross_Margin]]-Table1[[#This Row],[Budget_Margin]]) / ABS(Table1[[#This Row],[Budget_Margin]])
)
)</f>
        <v>0.2</v>
      </c>
      <c r="X835" s="5" t="str">
        <f>IF(Table1[[#This Row],[Margin_Var]]&gt;=0, "Above Budget", "Below Budget")</f>
        <v>Above Budget</v>
      </c>
      <c r="Y835" s="5">
        <f>IFERROR(Table1[[#This Row],[Gross_Margin]]/Table1[[#This Row],[Actual_Sales]],0)</f>
        <v>0.5950413223140496</v>
      </c>
      <c r="Z835" s="5">
        <f>Table1[[#This Row],[Actual_Profit]]/Table1[[#This Row],[Actual_Sales]]</f>
        <v>0.38842975206611569</v>
      </c>
      <c r="AA835">
        <v>25</v>
      </c>
      <c r="AB835" s="5">
        <f>IFERROR(Table1[[#This Row],[Expenses]]/Table1[[#This Row],[Actual_Sales]],0)</f>
        <v>0.20661157024793389</v>
      </c>
      <c r="AC835">
        <v>13</v>
      </c>
      <c r="AD835">
        <v>767</v>
      </c>
      <c r="AE835" s="5">
        <f>IFERROR(Table1[[#This Row],[Inventory]]/Table1[[#This Row],[Actual_Sales]],0)</f>
        <v>6.338842975206612</v>
      </c>
    </row>
    <row r="836" spans="1:31" x14ac:dyDescent="0.25">
      <c r="A836">
        <v>520</v>
      </c>
      <c r="B836">
        <v>959</v>
      </c>
      <c r="C836">
        <v>11</v>
      </c>
      <c r="D836" s="2">
        <v>40238</v>
      </c>
      <c r="E836">
        <v>121</v>
      </c>
      <c r="F836">
        <v>130</v>
      </c>
      <c r="G836">
        <f>Table1[[#This Row],[Actual_Sales]]-Table1[[#This Row],[Budget_Sales]]</f>
        <v>-9</v>
      </c>
      <c r="H836" s="5">
        <f>IF(
Table1[[#This Row],[Budget_Sales]]=0,
"",
IF(
Table1[[#This Row],[Budget_Sales]]&gt;0,
(Table1[[#This Row],[Actual_Sales]]-Table1[[#This Row],[Budget_Sales]])/Table1[[#This Row],[Budget_Sales]],
(Table1[[#This Row],[Actual_Sales]]-Table1[[#This Row],[Budget_Sales]])/ABS(Table1[[#This Row],[Budget_Sales]])
)
)</f>
        <v>-6.9230769230769235E-2</v>
      </c>
      <c r="I836" s="5" t="str">
        <f>IF(Table1[[#This Row],[Sales_Var]]&gt;=0,"Above Budget","Below Budget")</f>
        <v>Below Budget</v>
      </c>
      <c r="J836">
        <f>Table1[[#This Row],[Actual_Sales]]-(Table1[[#This Row],[COGS]]+Table1[[#This Row],[Expenses]])</f>
        <v>47</v>
      </c>
      <c r="K836">
        <v>60</v>
      </c>
      <c r="L836">
        <f>Table1[[#This Row],[Actual_Profit]]-Table1[[#This Row],[Budget_Profit]]</f>
        <v>-13</v>
      </c>
      <c r="M836" s="5">
        <f>IF(
Table1[[#This Row],[Budget_Profit]]=0,
"",
IF(
Table1[[#This Row],[Budget_Profit]]&gt;0,
(Table1[[#This Row],[Actual_Profit]]-Table1[[#This Row],[Budget_Profit]])/Table1[[#This Row],[Budget_Profit]],
(Table1[[#This Row],[Actual_Profit]]-Table1[[#This Row],[Budget_Profit]])/ABS(Table1[[#This Row],[Budget_Profit]])
)
)</f>
        <v>-0.21666666666666667</v>
      </c>
      <c r="N836" s="5" t="str">
        <f>IF(Table1[[#This Row],[Profit_Var]]&gt;=0, "Above Budget", "Below Budget")</f>
        <v>Below Budget</v>
      </c>
      <c r="O836">
        <v>49</v>
      </c>
      <c r="P836">
        <v>50</v>
      </c>
      <c r="Q836">
        <f>Table1[[#This Row],[COGS]]-Table1[[#This Row],[Budget_COGS]]</f>
        <v>-1</v>
      </c>
      <c r="R836" s="5">
        <f>IF(
Table1[[#This Row],[Budget_COGS]]=0,
"",
IF(
Table1[[#This Row],[Budget_COGS]]&gt;0,
(Table1[[#This Row],[Budget_COGS]]-Table1[[#This Row],[COGS]]) / Table1[[#This Row],[Budget_COGS]],
(Table1[[#This Row],[Budget_COGS]]-Table1[[#This Row],[COGS]]) / ABS(Table1[[#This Row],[Budget_COGS]])
)
)</f>
        <v>0.02</v>
      </c>
      <c r="S836" s="5" t="str">
        <f>IF(Table1[[#This Row],[COGS _Var]]&gt;=0, "Above Budget", "Below Budget")</f>
        <v>Below Budget</v>
      </c>
      <c r="T836">
        <f>Table1[[#This Row],[Actual_Sales]]-Table1[[#This Row],[COGS]]</f>
        <v>72</v>
      </c>
      <c r="U836">
        <v>80</v>
      </c>
      <c r="V836">
        <f>Table1[[#This Row],[Gross_Margin]]-Table1[[#This Row],[Budget_Margin]]</f>
        <v>-8</v>
      </c>
      <c r="W836" s="5">
        <f>IF(
Table1[[#This Row],[Budget_Margin]]=0,
"",
IF(
Table1[[#This Row],[Budget_Margin]]&gt;0,
(Table1[[#This Row],[Gross_Margin]]-Table1[[#This Row],[Budget_Margin]]) / Table1[[#This Row],[Budget_Margin]],
(Table1[[#This Row],[Gross_Margin]]-Table1[[#This Row],[Budget_Margin]]) / ABS(Table1[[#This Row],[Budget_Margin]])
)
)</f>
        <v>-0.1</v>
      </c>
      <c r="X836" s="5" t="str">
        <f>IF(Table1[[#This Row],[Margin_Var]]&gt;=0, "Above Budget", "Below Budget")</f>
        <v>Below Budget</v>
      </c>
      <c r="Y836" s="5">
        <f>IFERROR(Table1[[#This Row],[Gross_Margin]]/Table1[[#This Row],[Actual_Sales]],0)</f>
        <v>0.5950413223140496</v>
      </c>
      <c r="Z836" s="5">
        <f>Table1[[#This Row],[Actual_Profit]]/Table1[[#This Row],[Actual_Sales]]</f>
        <v>0.38842975206611569</v>
      </c>
      <c r="AA836">
        <v>25</v>
      </c>
      <c r="AB836" s="5">
        <f>IFERROR(Table1[[#This Row],[Expenses]]/Table1[[#This Row],[Actual_Sales]],0)</f>
        <v>0.20661157024793389</v>
      </c>
      <c r="AC836">
        <v>13</v>
      </c>
      <c r="AD836">
        <v>809</v>
      </c>
      <c r="AE836" s="5">
        <f>IFERROR(Table1[[#This Row],[Inventory]]/Table1[[#This Row],[Actual_Sales]],0)</f>
        <v>6.6859504132231402</v>
      </c>
    </row>
    <row r="837" spans="1:31" x14ac:dyDescent="0.25">
      <c r="A837">
        <v>498</v>
      </c>
      <c r="B837">
        <v>813</v>
      </c>
      <c r="C837">
        <v>13</v>
      </c>
      <c r="D837" s="2">
        <v>40238</v>
      </c>
      <c r="E837">
        <v>121</v>
      </c>
      <c r="F837">
        <v>130</v>
      </c>
      <c r="G837">
        <f>Table1[[#This Row],[Actual_Sales]]-Table1[[#This Row],[Budget_Sales]]</f>
        <v>-9</v>
      </c>
      <c r="H837" s="5">
        <f>IF(
Table1[[#This Row],[Budget_Sales]]=0,
"",
IF(
Table1[[#This Row],[Budget_Sales]]&gt;0,
(Table1[[#This Row],[Actual_Sales]]-Table1[[#This Row],[Budget_Sales]])/Table1[[#This Row],[Budget_Sales]],
(Table1[[#This Row],[Actual_Sales]]-Table1[[#This Row],[Budget_Sales]])/ABS(Table1[[#This Row],[Budget_Sales]])
)
)</f>
        <v>-6.9230769230769235E-2</v>
      </c>
      <c r="I837" s="5" t="str">
        <f>IF(Table1[[#This Row],[Sales_Var]]&gt;=0,"Above Budget","Below Budget")</f>
        <v>Below Budget</v>
      </c>
      <c r="J837">
        <f>Table1[[#This Row],[Actual_Sales]]-(Table1[[#This Row],[COGS]]+Table1[[#This Row],[Expenses]])</f>
        <v>47</v>
      </c>
      <c r="K837">
        <v>60</v>
      </c>
      <c r="L837">
        <f>Table1[[#This Row],[Actual_Profit]]-Table1[[#This Row],[Budget_Profit]]</f>
        <v>-13</v>
      </c>
      <c r="M837" s="5">
        <f>IF(
Table1[[#This Row],[Budget_Profit]]=0,
"",
IF(
Table1[[#This Row],[Budget_Profit]]&gt;0,
(Table1[[#This Row],[Actual_Profit]]-Table1[[#This Row],[Budget_Profit]])/Table1[[#This Row],[Budget_Profit]],
(Table1[[#This Row],[Actual_Profit]]-Table1[[#This Row],[Budget_Profit]])/ABS(Table1[[#This Row],[Budget_Profit]])
)
)</f>
        <v>-0.21666666666666667</v>
      </c>
      <c r="N837" s="5" t="str">
        <f>IF(Table1[[#This Row],[Profit_Var]]&gt;=0, "Above Budget", "Below Budget")</f>
        <v>Below Budget</v>
      </c>
      <c r="O837">
        <v>49</v>
      </c>
      <c r="P837">
        <v>50</v>
      </c>
      <c r="Q837">
        <f>Table1[[#This Row],[COGS]]-Table1[[#This Row],[Budget_COGS]]</f>
        <v>-1</v>
      </c>
      <c r="R837" s="5">
        <f>IF(
Table1[[#This Row],[Budget_COGS]]=0,
"",
IF(
Table1[[#This Row],[Budget_COGS]]&gt;0,
(Table1[[#This Row],[Budget_COGS]]-Table1[[#This Row],[COGS]]) / Table1[[#This Row],[Budget_COGS]],
(Table1[[#This Row],[Budget_COGS]]-Table1[[#This Row],[COGS]]) / ABS(Table1[[#This Row],[Budget_COGS]])
)
)</f>
        <v>0.02</v>
      </c>
      <c r="S837" s="5" t="str">
        <f>IF(Table1[[#This Row],[COGS _Var]]&gt;=0, "Above Budget", "Below Budget")</f>
        <v>Below Budget</v>
      </c>
      <c r="T837">
        <f>Table1[[#This Row],[Actual_Sales]]-Table1[[#This Row],[COGS]]</f>
        <v>72</v>
      </c>
      <c r="U837">
        <v>80</v>
      </c>
      <c r="V837">
        <f>Table1[[#This Row],[Gross_Margin]]-Table1[[#This Row],[Budget_Margin]]</f>
        <v>-8</v>
      </c>
      <c r="W837" s="5">
        <f>IF(
Table1[[#This Row],[Budget_Margin]]=0,
"",
IF(
Table1[[#This Row],[Budget_Margin]]&gt;0,
(Table1[[#This Row],[Gross_Margin]]-Table1[[#This Row],[Budget_Margin]]) / Table1[[#This Row],[Budget_Margin]],
(Table1[[#This Row],[Gross_Margin]]-Table1[[#This Row],[Budget_Margin]]) / ABS(Table1[[#This Row],[Budget_Margin]])
)
)</f>
        <v>-0.1</v>
      </c>
      <c r="X837" s="5" t="str">
        <f>IF(Table1[[#This Row],[Margin_Var]]&gt;=0, "Above Budget", "Below Budget")</f>
        <v>Below Budget</v>
      </c>
      <c r="Y837" s="5">
        <f>IFERROR(Table1[[#This Row],[Gross_Margin]]/Table1[[#This Row],[Actual_Sales]],0)</f>
        <v>0.5950413223140496</v>
      </c>
      <c r="Z837" s="5">
        <f>Table1[[#This Row],[Actual_Profit]]/Table1[[#This Row],[Actual_Sales]]</f>
        <v>0.38842975206611569</v>
      </c>
      <c r="AA837">
        <v>25</v>
      </c>
      <c r="AB837" s="5">
        <f>IFERROR(Table1[[#This Row],[Expenses]]/Table1[[#This Row],[Actual_Sales]],0)</f>
        <v>0.20661157024793389</v>
      </c>
      <c r="AC837">
        <v>13</v>
      </c>
      <c r="AD837">
        <v>767</v>
      </c>
      <c r="AE837" s="5">
        <f>IFERROR(Table1[[#This Row],[Inventory]]/Table1[[#This Row],[Actual_Sales]],0)</f>
        <v>6.338842975206612</v>
      </c>
    </row>
    <row r="838" spans="1:31" x14ac:dyDescent="0.25">
      <c r="A838">
        <v>3296</v>
      </c>
      <c r="B838">
        <v>641</v>
      </c>
      <c r="C838">
        <v>8</v>
      </c>
      <c r="D838" s="2">
        <v>40725</v>
      </c>
      <c r="E838">
        <v>672</v>
      </c>
      <c r="F838">
        <v>590</v>
      </c>
      <c r="G838">
        <f>Table1[[#This Row],[Actual_Sales]]-Table1[[#This Row],[Budget_Sales]]</f>
        <v>82</v>
      </c>
      <c r="H838" s="5">
        <f>IF(
Table1[[#This Row],[Budget_Sales]]=0,
"",
IF(
Table1[[#This Row],[Budget_Sales]]&gt;0,
(Table1[[#This Row],[Actual_Sales]]-Table1[[#This Row],[Budget_Sales]])/Table1[[#This Row],[Budget_Sales]],
(Table1[[#This Row],[Actual_Sales]]-Table1[[#This Row],[Budget_Sales]])/ABS(Table1[[#This Row],[Budget_Sales]])
)
)</f>
        <v>0.13898305084745763</v>
      </c>
      <c r="I838" s="5" t="str">
        <f>IF(Table1[[#This Row],[Sales_Var]]&gt;=0,"Above Budget","Below Budget")</f>
        <v>Above Budget</v>
      </c>
      <c r="J838">
        <f>Table1[[#This Row],[Actual_Sales]]-(Table1[[#This Row],[COGS]]+Table1[[#This Row],[Expenses]])</f>
        <v>261</v>
      </c>
      <c r="K838">
        <v>240</v>
      </c>
      <c r="L838">
        <f>Table1[[#This Row],[Actual_Profit]]-Table1[[#This Row],[Budget_Profit]]</f>
        <v>21</v>
      </c>
      <c r="M838" s="5">
        <f>IF(
Table1[[#This Row],[Budget_Profit]]=0,
"",
IF(
Table1[[#This Row],[Budget_Profit]]&gt;0,
(Table1[[#This Row],[Actual_Profit]]-Table1[[#This Row],[Budget_Profit]])/Table1[[#This Row],[Budget_Profit]],
(Table1[[#This Row],[Actual_Profit]]-Table1[[#This Row],[Budget_Profit]])/ABS(Table1[[#This Row],[Budget_Profit]])
)
)</f>
        <v>8.7499999999999994E-2</v>
      </c>
      <c r="N838" s="5" t="str">
        <f>IF(Table1[[#This Row],[Profit_Var]]&gt;=0, "Above Budget", "Below Budget")</f>
        <v>Above Budget</v>
      </c>
      <c r="O838">
        <v>291</v>
      </c>
      <c r="P838">
        <v>250</v>
      </c>
      <c r="Q838">
        <f>Table1[[#This Row],[COGS]]-Table1[[#This Row],[Budget_COGS]]</f>
        <v>41</v>
      </c>
      <c r="R838" s="5">
        <f>IF(
Table1[[#This Row],[Budget_COGS]]=0,
"",
IF(
Table1[[#This Row],[Budget_COGS]]&gt;0,
(Table1[[#This Row],[Budget_COGS]]-Table1[[#This Row],[COGS]]) / Table1[[#This Row],[Budget_COGS]],
(Table1[[#This Row],[Budget_COGS]]-Table1[[#This Row],[COGS]]) / ABS(Table1[[#This Row],[Budget_COGS]])
)
)</f>
        <v>-0.16400000000000001</v>
      </c>
      <c r="S838" s="5" t="str">
        <f>IF(Table1[[#This Row],[COGS _Var]]&gt;=0, "Above Budget", "Below Budget")</f>
        <v>Above Budget</v>
      </c>
      <c r="T838">
        <f>Table1[[#This Row],[Actual_Sales]]-Table1[[#This Row],[COGS]]</f>
        <v>381</v>
      </c>
      <c r="U838">
        <v>340</v>
      </c>
      <c r="V838">
        <f>Table1[[#This Row],[Gross_Margin]]-Table1[[#This Row],[Budget_Margin]]</f>
        <v>41</v>
      </c>
      <c r="W838" s="5">
        <f>IF(
Table1[[#This Row],[Budget_Margin]]=0,
"",
IF(
Table1[[#This Row],[Budget_Margin]]&gt;0,
(Table1[[#This Row],[Gross_Margin]]-Table1[[#This Row],[Budget_Margin]]) / Table1[[#This Row],[Budget_Margin]],
(Table1[[#This Row],[Gross_Margin]]-Table1[[#This Row],[Budget_Margin]]) / ABS(Table1[[#This Row],[Budget_Margin]])
)
)</f>
        <v>0.12058823529411765</v>
      </c>
      <c r="X838" s="5" t="str">
        <f>IF(Table1[[#This Row],[Margin_Var]]&gt;=0, "Above Budget", "Below Budget")</f>
        <v>Above Budget</v>
      </c>
      <c r="Y838" s="5">
        <f>IFERROR(Table1[[#This Row],[Gross_Margin]]/Table1[[#This Row],[Actual_Sales]],0)</f>
        <v>0.5669642857142857</v>
      </c>
      <c r="Z838" s="5">
        <f>Table1[[#This Row],[Actual_Profit]]/Table1[[#This Row],[Actual_Sales]]</f>
        <v>0.38839285714285715</v>
      </c>
      <c r="AA838">
        <v>120</v>
      </c>
      <c r="AB838" s="5">
        <f>IFERROR(Table1[[#This Row],[Expenses]]/Table1[[#This Row],[Actual_Sales]],0)</f>
        <v>0.17857142857142858</v>
      </c>
      <c r="AC838">
        <v>96</v>
      </c>
      <c r="AD838">
        <v>1742</v>
      </c>
      <c r="AE838" s="5">
        <f>IFERROR(Table1[[#This Row],[Inventory]]/Table1[[#This Row],[Actual_Sales]],0)</f>
        <v>2.5922619047619047</v>
      </c>
    </row>
    <row r="839" spans="1:31" x14ac:dyDescent="0.25">
      <c r="A839">
        <v>3308</v>
      </c>
      <c r="B839">
        <v>702</v>
      </c>
      <c r="C839">
        <v>11</v>
      </c>
      <c r="D839" s="2">
        <v>40725</v>
      </c>
      <c r="E839">
        <v>672</v>
      </c>
      <c r="F839">
        <v>460</v>
      </c>
      <c r="G839">
        <f>Table1[[#This Row],[Actual_Sales]]-Table1[[#This Row],[Budget_Sales]]</f>
        <v>212</v>
      </c>
      <c r="H839" s="5">
        <f>IF(
Table1[[#This Row],[Budget_Sales]]=0,
"",
IF(
Table1[[#This Row],[Budget_Sales]]&gt;0,
(Table1[[#This Row],[Actual_Sales]]-Table1[[#This Row],[Budget_Sales]])/Table1[[#This Row],[Budget_Sales]],
(Table1[[#This Row],[Actual_Sales]]-Table1[[#This Row],[Budget_Sales]])/ABS(Table1[[#This Row],[Budget_Sales]])
)
)</f>
        <v>0.46086956521739131</v>
      </c>
      <c r="I839" s="5" t="str">
        <f>IF(Table1[[#This Row],[Sales_Var]]&gt;=0,"Above Budget","Below Budget")</f>
        <v>Above Budget</v>
      </c>
      <c r="J839">
        <f>Table1[[#This Row],[Actual_Sales]]-(Table1[[#This Row],[COGS]]+Table1[[#This Row],[Expenses]])</f>
        <v>261</v>
      </c>
      <c r="K839">
        <v>190</v>
      </c>
      <c r="L839">
        <f>Table1[[#This Row],[Actual_Profit]]-Table1[[#This Row],[Budget_Profit]]</f>
        <v>71</v>
      </c>
      <c r="M839" s="5">
        <f>IF(
Table1[[#This Row],[Budget_Profit]]=0,
"",
IF(
Table1[[#This Row],[Budget_Profit]]&gt;0,
(Table1[[#This Row],[Actual_Profit]]-Table1[[#This Row],[Budget_Profit]])/Table1[[#This Row],[Budget_Profit]],
(Table1[[#This Row],[Actual_Profit]]-Table1[[#This Row],[Budget_Profit]])/ABS(Table1[[#This Row],[Budget_Profit]])
)
)</f>
        <v>0.37368421052631579</v>
      </c>
      <c r="N839" s="5" t="str">
        <f>IF(Table1[[#This Row],[Profit_Var]]&gt;=0, "Above Budget", "Below Budget")</f>
        <v>Above Budget</v>
      </c>
      <c r="O839">
        <v>291</v>
      </c>
      <c r="P839">
        <v>190</v>
      </c>
      <c r="Q839">
        <f>Table1[[#This Row],[COGS]]-Table1[[#This Row],[Budget_COGS]]</f>
        <v>101</v>
      </c>
      <c r="R839" s="5">
        <f>IF(
Table1[[#This Row],[Budget_COGS]]=0,
"",
IF(
Table1[[#This Row],[Budget_COGS]]&gt;0,
(Table1[[#This Row],[Budget_COGS]]-Table1[[#This Row],[COGS]]) / Table1[[#This Row],[Budget_COGS]],
(Table1[[#This Row],[Budget_COGS]]-Table1[[#This Row],[COGS]]) / ABS(Table1[[#This Row],[Budget_COGS]])
)
)</f>
        <v>-0.53157894736842104</v>
      </c>
      <c r="S839" s="5" t="str">
        <f>IF(Table1[[#This Row],[COGS _Var]]&gt;=0, "Above Budget", "Below Budget")</f>
        <v>Above Budget</v>
      </c>
      <c r="T839">
        <f>Table1[[#This Row],[Actual_Sales]]-Table1[[#This Row],[COGS]]</f>
        <v>381</v>
      </c>
      <c r="U839">
        <v>270</v>
      </c>
      <c r="V839">
        <f>Table1[[#This Row],[Gross_Margin]]-Table1[[#This Row],[Budget_Margin]]</f>
        <v>111</v>
      </c>
      <c r="W839" s="5">
        <f>IF(
Table1[[#This Row],[Budget_Margin]]=0,
"",
IF(
Table1[[#This Row],[Budget_Margin]]&gt;0,
(Table1[[#This Row],[Gross_Margin]]-Table1[[#This Row],[Budget_Margin]]) / Table1[[#This Row],[Budget_Margin]],
(Table1[[#This Row],[Gross_Margin]]-Table1[[#This Row],[Budget_Margin]]) / ABS(Table1[[#This Row],[Budget_Margin]])
)
)</f>
        <v>0.41111111111111109</v>
      </c>
      <c r="X839" s="5" t="str">
        <f>IF(Table1[[#This Row],[Margin_Var]]&gt;=0, "Above Budget", "Below Budget")</f>
        <v>Above Budget</v>
      </c>
      <c r="Y839" s="5">
        <f>IFERROR(Table1[[#This Row],[Gross_Margin]]/Table1[[#This Row],[Actual_Sales]],0)</f>
        <v>0.5669642857142857</v>
      </c>
      <c r="Z839" s="5">
        <f>Table1[[#This Row],[Actual_Profit]]/Table1[[#This Row],[Actual_Sales]]</f>
        <v>0.38839285714285715</v>
      </c>
      <c r="AA839">
        <v>120</v>
      </c>
      <c r="AB839" s="5">
        <f>IFERROR(Table1[[#This Row],[Expenses]]/Table1[[#This Row],[Actual_Sales]],0)</f>
        <v>0.17857142857142858</v>
      </c>
      <c r="AC839">
        <v>96</v>
      </c>
      <c r="AD839">
        <v>1742</v>
      </c>
      <c r="AE839" s="5">
        <f>IFERROR(Table1[[#This Row],[Inventory]]/Table1[[#This Row],[Actual_Sales]],0)</f>
        <v>2.5922619047619047</v>
      </c>
    </row>
    <row r="840" spans="1:31" x14ac:dyDescent="0.25">
      <c r="A840">
        <v>3949</v>
      </c>
      <c r="B840">
        <v>503</v>
      </c>
      <c r="C840">
        <v>11</v>
      </c>
      <c r="D840" s="2">
        <v>40848</v>
      </c>
      <c r="E840">
        <v>85</v>
      </c>
      <c r="F840">
        <v>50</v>
      </c>
      <c r="G840">
        <f>Table1[[#This Row],[Actual_Sales]]-Table1[[#This Row],[Budget_Sales]]</f>
        <v>35</v>
      </c>
      <c r="H840" s="5">
        <f>IF(
Table1[[#This Row],[Budget_Sales]]=0,
"",
IF(
Table1[[#This Row],[Budget_Sales]]&gt;0,
(Table1[[#This Row],[Actual_Sales]]-Table1[[#This Row],[Budget_Sales]])/Table1[[#This Row],[Budget_Sales]],
(Table1[[#This Row],[Actual_Sales]]-Table1[[#This Row],[Budget_Sales]])/ABS(Table1[[#This Row],[Budget_Sales]])
)
)</f>
        <v>0.7</v>
      </c>
      <c r="I840" s="5" t="str">
        <f>IF(Table1[[#This Row],[Sales_Var]]&gt;=0,"Above Budget","Below Budget")</f>
        <v>Above Budget</v>
      </c>
      <c r="J840">
        <f>Table1[[#This Row],[Actual_Sales]]-(Table1[[#This Row],[COGS]]+Table1[[#This Row],[Expenses]])</f>
        <v>33</v>
      </c>
      <c r="K840">
        <v>30</v>
      </c>
      <c r="L840">
        <f>Table1[[#This Row],[Actual_Profit]]-Table1[[#This Row],[Budget_Profit]]</f>
        <v>3</v>
      </c>
      <c r="M840" s="5">
        <f>IF(
Table1[[#This Row],[Budget_Profit]]=0,
"",
IF(
Table1[[#This Row],[Budget_Profit]]&gt;0,
(Table1[[#This Row],[Actual_Profit]]-Table1[[#This Row],[Budget_Profit]])/Table1[[#This Row],[Budget_Profit]],
(Table1[[#This Row],[Actual_Profit]]-Table1[[#This Row],[Budget_Profit]])/ABS(Table1[[#This Row],[Budget_Profit]])
)
)</f>
        <v>0.1</v>
      </c>
      <c r="N840" s="5" t="str">
        <f>IF(Table1[[#This Row],[Profit_Var]]&gt;=0, "Above Budget", "Below Budget")</f>
        <v>Above Budget</v>
      </c>
      <c r="O840">
        <v>32</v>
      </c>
      <c r="P840">
        <v>20</v>
      </c>
      <c r="Q840">
        <f>Table1[[#This Row],[COGS]]-Table1[[#This Row],[Budget_COGS]]</f>
        <v>12</v>
      </c>
      <c r="R840" s="5">
        <f>IF(
Table1[[#This Row],[Budget_COGS]]=0,
"",
IF(
Table1[[#This Row],[Budget_COGS]]&gt;0,
(Table1[[#This Row],[Budget_COGS]]-Table1[[#This Row],[COGS]]) / Table1[[#This Row],[Budget_COGS]],
(Table1[[#This Row],[Budget_COGS]]-Table1[[#This Row],[COGS]]) / ABS(Table1[[#This Row],[Budget_COGS]])
)
)</f>
        <v>-0.6</v>
      </c>
      <c r="S840" s="5" t="str">
        <f>IF(Table1[[#This Row],[COGS _Var]]&gt;=0, "Above Budget", "Below Budget")</f>
        <v>Above Budget</v>
      </c>
      <c r="T840">
        <f>Table1[[#This Row],[Actual_Sales]]-Table1[[#This Row],[COGS]]</f>
        <v>53</v>
      </c>
      <c r="U840">
        <v>30</v>
      </c>
      <c r="V840">
        <f>Table1[[#This Row],[Gross_Margin]]-Table1[[#This Row],[Budget_Margin]]</f>
        <v>23</v>
      </c>
      <c r="W840" s="5">
        <f>IF(
Table1[[#This Row],[Budget_Margin]]=0,
"",
IF(
Table1[[#This Row],[Budget_Margin]]&gt;0,
(Table1[[#This Row],[Gross_Margin]]-Table1[[#This Row],[Budget_Margin]]) / Table1[[#This Row],[Budget_Margin]],
(Table1[[#This Row],[Gross_Margin]]-Table1[[#This Row],[Budget_Margin]]) / ABS(Table1[[#This Row],[Budget_Margin]])
)
)</f>
        <v>0.76666666666666672</v>
      </c>
      <c r="X840" s="5" t="str">
        <f>IF(Table1[[#This Row],[Margin_Var]]&gt;=0, "Above Budget", "Below Budget")</f>
        <v>Above Budget</v>
      </c>
      <c r="Y840" s="5">
        <f>IFERROR(Table1[[#This Row],[Gross_Margin]]/Table1[[#This Row],[Actual_Sales]],0)</f>
        <v>0.62352941176470589</v>
      </c>
      <c r="Z840" s="5">
        <f>Table1[[#This Row],[Actual_Profit]]/Table1[[#This Row],[Actual_Sales]]</f>
        <v>0.38823529411764707</v>
      </c>
      <c r="AA840">
        <v>20</v>
      </c>
      <c r="AB840" s="5">
        <f>IFERROR(Table1[[#This Row],[Expenses]]/Table1[[#This Row],[Actual_Sales]],0)</f>
        <v>0.23529411764705882</v>
      </c>
      <c r="AC840">
        <v>8</v>
      </c>
      <c r="AD840">
        <v>482</v>
      </c>
      <c r="AE840" s="5">
        <f>IFERROR(Table1[[#This Row],[Inventory]]/Table1[[#This Row],[Actual_Sales]],0)</f>
        <v>5.6705882352941179</v>
      </c>
    </row>
    <row r="841" spans="1:31" x14ac:dyDescent="0.25">
      <c r="A841">
        <v>2374</v>
      </c>
      <c r="B841">
        <v>513</v>
      </c>
      <c r="C841">
        <v>9</v>
      </c>
      <c r="D841" s="2">
        <v>40575</v>
      </c>
      <c r="E841">
        <v>85</v>
      </c>
      <c r="F841">
        <v>70</v>
      </c>
      <c r="G841">
        <f>Table1[[#This Row],[Actual_Sales]]-Table1[[#This Row],[Budget_Sales]]</f>
        <v>15</v>
      </c>
      <c r="H841" s="5">
        <f>IF(
Table1[[#This Row],[Budget_Sales]]=0,
"",
IF(
Table1[[#This Row],[Budget_Sales]]&gt;0,
(Table1[[#This Row],[Actual_Sales]]-Table1[[#This Row],[Budget_Sales]])/Table1[[#This Row],[Budget_Sales]],
(Table1[[#This Row],[Actual_Sales]]-Table1[[#This Row],[Budget_Sales]])/ABS(Table1[[#This Row],[Budget_Sales]])
)
)</f>
        <v>0.21428571428571427</v>
      </c>
      <c r="I841" s="5" t="str">
        <f>IF(Table1[[#This Row],[Sales_Var]]&gt;=0,"Above Budget","Below Budget")</f>
        <v>Above Budget</v>
      </c>
      <c r="J841">
        <f>Table1[[#This Row],[Actual_Sales]]-(Table1[[#This Row],[COGS]]+Table1[[#This Row],[Expenses]])</f>
        <v>33</v>
      </c>
      <c r="K841">
        <v>50</v>
      </c>
      <c r="L841">
        <f>Table1[[#This Row],[Actual_Profit]]-Table1[[#This Row],[Budget_Profit]]</f>
        <v>-17</v>
      </c>
      <c r="M841" s="5">
        <f>IF(
Table1[[#This Row],[Budget_Profit]]=0,
"",
IF(
Table1[[#This Row],[Budget_Profit]]&gt;0,
(Table1[[#This Row],[Actual_Profit]]-Table1[[#This Row],[Budget_Profit]])/Table1[[#This Row],[Budget_Profit]],
(Table1[[#This Row],[Actual_Profit]]-Table1[[#This Row],[Budget_Profit]])/ABS(Table1[[#This Row],[Budget_Profit]])
)
)</f>
        <v>-0.34</v>
      </c>
      <c r="N841" s="5" t="str">
        <f>IF(Table1[[#This Row],[Profit_Var]]&gt;=0, "Above Budget", "Below Budget")</f>
        <v>Below Budget</v>
      </c>
      <c r="O841">
        <v>32</v>
      </c>
      <c r="P841">
        <v>20</v>
      </c>
      <c r="Q841">
        <f>Table1[[#This Row],[COGS]]-Table1[[#This Row],[Budget_COGS]]</f>
        <v>12</v>
      </c>
      <c r="R841" s="5">
        <f>IF(
Table1[[#This Row],[Budget_COGS]]=0,
"",
IF(
Table1[[#This Row],[Budget_COGS]]&gt;0,
(Table1[[#This Row],[Budget_COGS]]-Table1[[#This Row],[COGS]]) / Table1[[#This Row],[Budget_COGS]],
(Table1[[#This Row],[Budget_COGS]]-Table1[[#This Row],[COGS]]) / ABS(Table1[[#This Row],[Budget_COGS]])
)
)</f>
        <v>-0.6</v>
      </c>
      <c r="S841" s="5" t="str">
        <f>IF(Table1[[#This Row],[COGS _Var]]&gt;=0, "Above Budget", "Below Budget")</f>
        <v>Above Budget</v>
      </c>
      <c r="T841">
        <f>Table1[[#This Row],[Actual_Sales]]-Table1[[#This Row],[COGS]]</f>
        <v>53</v>
      </c>
      <c r="U841">
        <v>50</v>
      </c>
      <c r="V841">
        <f>Table1[[#This Row],[Gross_Margin]]-Table1[[#This Row],[Budget_Margin]]</f>
        <v>3</v>
      </c>
      <c r="W841" s="5">
        <f>IF(
Table1[[#This Row],[Budget_Margin]]=0,
"",
IF(
Table1[[#This Row],[Budget_Margin]]&gt;0,
(Table1[[#This Row],[Gross_Margin]]-Table1[[#This Row],[Budget_Margin]]) / Table1[[#This Row],[Budget_Margin]],
(Table1[[#This Row],[Gross_Margin]]-Table1[[#This Row],[Budget_Margin]]) / ABS(Table1[[#This Row],[Budget_Margin]])
)
)</f>
        <v>0.06</v>
      </c>
      <c r="X841" s="5" t="str">
        <f>IF(Table1[[#This Row],[Margin_Var]]&gt;=0, "Above Budget", "Below Budget")</f>
        <v>Above Budget</v>
      </c>
      <c r="Y841" s="5">
        <f>IFERROR(Table1[[#This Row],[Gross_Margin]]/Table1[[#This Row],[Actual_Sales]],0)</f>
        <v>0.62352941176470589</v>
      </c>
      <c r="Z841" s="5">
        <f>Table1[[#This Row],[Actual_Profit]]/Table1[[#This Row],[Actual_Sales]]</f>
        <v>0.38823529411764707</v>
      </c>
      <c r="AA841">
        <v>20</v>
      </c>
      <c r="AB841" s="5">
        <f>IFERROR(Table1[[#This Row],[Expenses]]/Table1[[#This Row],[Actual_Sales]],0)</f>
        <v>0.23529411764705882</v>
      </c>
      <c r="AC841">
        <v>8</v>
      </c>
      <c r="AD841">
        <v>817</v>
      </c>
      <c r="AE841" s="5">
        <f>IFERROR(Table1[[#This Row],[Inventory]]/Table1[[#This Row],[Actual_Sales]],0)</f>
        <v>9.6117647058823525</v>
      </c>
    </row>
    <row r="842" spans="1:31" x14ac:dyDescent="0.25">
      <c r="A842">
        <v>2371</v>
      </c>
      <c r="B842">
        <v>508</v>
      </c>
      <c r="C842">
        <v>11</v>
      </c>
      <c r="D842" s="2">
        <v>40575</v>
      </c>
      <c r="E842">
        <v>85</v>
      </c>
      <c r="F842">
        <v>80</v>
      </c>
      <c r="G842">
        <f>Table1[[#This Row],[Actual_Sales]]-Table1[[#This Row],[Budget_Sales]]</f>
        <v>5</v>
      </c>
      <c r="H842" s="5">
        <f>IF(
Table1[[#This Row],[Budget_Sales]]=0,
"",
IF(
Table1[[#This Row],[Budget_Sales]]&gt;0,
(Table1[[#This Row],[Actual_Sales]]-Table1[[#This Row],[Budget_Sales]])/Table1[[#This Row],[Budget_Sales]],
(Table1[[#This Row],[Actual_Sales]]-Table1[[#This Row],[Budget_Sales]])/ABS(Table1[[#This Row],[Budget_Sales]])
)
)</f>
        <v>6.25E-2</v>
      </c>
      <c r="I842" s="5" t="str">
        <f>IF(Table1[[#This Row],[Sales_Var]]&gt;=0,"Above Budget","Below Budget")</f>
        <v>Above Budget</v>
      </c>
      <c r="J842">
        <f>Table1[[#This Row],[Actual_Sales]]-(Table1[[#This Row],[COGS]]+Table1[[#This Row],[Expenses]])</f>
        <v>33</v>
      </c>
      <c r="K842">
        <v>40</v>
      </c>
      <c r="L842">
        <f>Table1[[#This Row],[Actual_Profit]]-Table1[[#This Row],[Budget_Profit]]</f>
        <v>-7</v>
      </c>
      <c r="M842" s="5">
        <f>IF(
Table1[[#This Row],[Budget_Profit]]=0,
"",
IF(
Table1[[#This Row],[Budget_Profit]]&gt;0,
(Table1[[#This Row],[Actual_Profit]]-Table1[[#This Row],[Budget_Profit]])/Table1[[#This Row],[Budget_Profit]],
(Table1[[#This Row],[Actual_Profit]]-Table1[[#This Row],[Budget_Profit]])/ABS(Table1[[#This Row],[Budget_Profit]])
)
)</f>
        <v>-0.17499999999999999</v>
      </c>
      <c r="N842" s="5" t="str">
        <f>IF(Table1[[#This Row],[Profit_Var]]&gt;=0, "Above Budget", "Below Budget")</f>
        <v>Below Budget</v>
      </c>
      <c r="O842">
        <v>32</v>
      </c>
      <c r="P842">
        <v>30</v>
      </c>
      <c r="Q842">
        <f>Table1[[#This Row],[COGS]]-Table1[[#This Row],[Budget_COGS]]</f>
        <v>2</v>
      </c>
      <c r="R842" s="5">
        <f>IF(
Table1[[#This Row],[Budget_COGS]]=0,
"",
IF(
Table1[[#This Row],[Budget_COGS]]&gt;0,
(Table1[[#This Row],[Budget_COGS]]-Table1[[#This Row],[COGS]]) / Table1[[#This Row],[Budget_COGS]],
(Table1[[#This Row],[Budget_COGS]]-Table1[[#This Row],[COGS]]) / ABS(Table1[[#This Row],[Budget_COGS]])
)
)</f>
        <v>-6.6666666666666666E-2</v>
      </c>
      <c r="S842" s="5" t="str">
        <f>IF(Table1[[#This Row],[COGS _Var]]&gt;=0, "Above Budget", "Below Budget")</f>
        <v>Above Budget</v>
      </c>
      <c r="T842">
        <f>Table1[[#This Row],[Actual_Sales]]-Table1[[#This Row],[COGS]]</f>
        <v>53</v>
      </c>
      <c r="U842">
        <v>50</v>
      </c>
      <c r="V842">
        <f>Table1[[#This Row],[Gross_Margin]]-Table1[[#This Row],[Budget_Margin]]</f>
        <v>3</v>
      </c>
      <c r="W842" s="5">
        <f>IF(
Table1[[#This Row],[Budget_Margin]]=0,
"",
IF(
Table1[[#This Row],[Budget_Margin]]&gt;0,
(Table1[[#This Row],[Gross_Margin]]-Table1[[#This Row],[Budget_Margin]]) / Table1[[#This Row],[Budget_Margin]],
(Table1[[#This Row],[Gross_Margin]]-Table1[[#This Row],[Budget_Margin]]) / ABS(Table1[[#This Row],[Budget_Margin]])
)
)</f>
        <v>0.06</v>
      </c>
      <c r="X842" s="5" t="str">
        <f>IF(Table1[[#This Row],[Margin_Var]]&gt;=0, "Above Budget", "Below Budget")</f>
        <v>Above Budget</v>
      </c>
      <c r="Y842" s="5">
        <f>IFERROR(Table1[[#This Row],[Gross_Margin]]/Table1[[#This Row],[Actual_Sales]],0)</f>
        <v>0.62352941176470589</v>
      </c>
      <c r="Z842" s="5">
        <f>Table1[[#This Row],[Actual_Profit]]/Table1[[#This Row],[Actual_Sales]]</f>
        <v>0.38823529411764707</v>
      </c>
      <c r="AA842">
        <v>20</v>
      </c>
      <c r="AB842" s="5">
        <f>IFERROR(Table1[[#This Row],[Expenses]]/Table1[[#This Row],[Actual_Sales]],0)</f>
        <v>0.23529411764705882</v>
      </c>
      <c r="AC842">
        <v>8</v>
      </c>
      <c r="AD842">
        <v>817</v>
      </c>
      <c r="AE842" s="5">
        <f>IFERROR(Table1[[#This Row],[Inventory]]/Table1[[#This Row],[Actual_Sales]],0)</f>
        <v>9.6117647058823525</v>
      </c>
    </row>
    <row r="843" spans="1:31" x14ac:dyDescent="0.25">
      <c r="A843">
        <v>2453</v>
      </c>
      <c r="B843">
        <v>850</v>
      </c>
      <c r="C843">
        <v>11</v>
      </c>
      <c r="D843" s="2">
        <v>40575</v>
      </c>
      <c r="E843">
        <v>85</v>
      </c>
      <c r="F843">
        <v>80</v>
      </c>
      <c r="G843">
        <f>Table1[[#This Row],[Actual_Sales]]-Table1[[#This Row],[Budget_Sales]]</f>
        <v>5</v>
      </c>
      <c r="H843" s="5">
        <f>IF(
Table1[[#This Row],[Budget_Sales]]=0,
"",
IF(
Table1[[#This Row],[Budget_Sales]]&gt;0,
(Table1[[#This Row],[Actual_Sales]]-Table1[[#This Row],[Budget_Sales]])/Table1[[#This Row],[Budget_Sales]],
(Table1[[#This Row],[Actual_Sales]]-Table1[[#This Row],[Budget_Sales]])/ABS(Table1[[#This Row],[Budget_Sales]])
)
)</f>
        <v>6.25E-2</v>
      </c>
      <c r="I843" s="5" t="str">
        <f>IF(Table1[[#This Row],[Sales_Var]]&gt;=0,"Above Budget","Below Budget")</f>
        <v>Above Budget</v>
      </c>
      <c r="J843">
        <f>Table1[[#This Row],[Actual_Sales]]-(Table1[[#This Row],[COGS]]+Table1[[#This Row],[Expenses]])</f>
        <v>33</v>
      </c>
      <c r="K843">
        <v>40</v>
      </c>
      <c r="L843">
        <f>Table1[[#This Row],[Actual_Profit]]-Table1[[#This Row],[Budget_Profit]]</f>
        <v>-7</v>
      </c>
      <c r="M843" s="5">
        <f>IF(
Table1[[#This Row],[Budget_Profit]]=0,
"",
IF(
Table1[[#This Row],[Budget_Profit]]&gt;0,
(Table1[[#This Row],[Actual_Profit]]-Table1[[#This Row],[Budget_Profit]])/Table1[[#This Row],[Budget_Profit]],
(Table1[[#This Row],[Actual_Profit]]-Table1[[#This Row],[Budget_Profit]])/ABS(Table1[[#This Row],[Budget_Profit]])
)
)</f>
        <v>-0.17499999999999999</v>
      </c>
      <c r="N843" s="5" t="str">
        <f>IF(Table1[[#This Row],[Profit_Var]]&gt;=0, "Above Budget", "Below Budget")</f>
        <v>Below Budget</v>
      </c>
      <c r="O843">
        <v>32</v>
      </c>
      <c r="P843">
        <v>30</v>
      </c>
      <c r="Q843">
        <f>Table1[[#This Row],[COGS]]-Table1[[#This Row],[Budget_COGS]]</f>
        <v>2</v>
      </c>
      <c r="R843" s="5">
        <f>IF(
Table1[[#This Row],[Budget_COGS]]=0,
"",
IF(
Table1[[#This Row],[Budget_COGS]]&gt;0,
(Table1[[#This Row],[Budget_COGS]]-Table1[[#This Row],[COGS]]) / Table1[[#This Row],[Budget_COGS]],
(Table1[[#This Row],[Budget_COGS]]-Table1[[#This Row],[COGS]]) / ABS(Table1[[#This Row],[Budget_COGS]])
)
)</f>
        <v>-6.6666666666666666E-2</v>
      </c>
      <c r="S843" s="5" t="str">
        <f>IF(Table1[[#This Row],[COGS _Var]]&gt;=0, "Above Budget", "Below Budget")</f>
        <v>Above Budget</v>
      </c>
      <c r="T843">
        <f>Table1[[#This Row],[Actual_Sales]]-Table1[[#This Row],[COGS]]</f>
        <v>53</v>
      </c>
      <c r="U843">
        <v>50</v>
      </c>
      <c r="V843">
        <f>Table1[[#This Row],[Gross_Margin]]-Table1[[#This Row],[Budget_Margin]]</f>
        <v>3</v>
      </c>
      <c r="W843" s="5">
        <f>IF(
Table1[[#This Row],[Budget_Margin]]=0,
"",
IF(
Table1[[#This Row],[Budget_Margin]]&gt;0,
(Table1[[#This Row],[Gross_Margin]]-Table1[[#This Row],[Budget_Margin]]) / Table1[[#This Row],[Budget_Margin]],
(Table1[[#This Row],[Gross_Margin]]-Table1[[#This Row],[Budget_Margin]]) / ABS(Table1[[#This Row],[Budget_Margin]])
)
)</f>
        <v>0.06</v>
      </c>
      <c r="X843" s="5" t="str">
        <f>IF(Table1[[#This Row],[Margin_Var]]&gt;=0, "Above Budget", "Below Budget")</f>
        <v>Above Budget</v>
      </c>
      <c r="Y843" s="5">
        <f>IFERROR(Table1[[#This Row],[Gross_Margin]]/Table1[[#This Row],[Actual_Sales]],0)</f>
        <v>0.62352941176470589</v>
      </c>
      <c r="Z843" s="5">
        <f>Table1[[#This Row],[Actual_Profit]]/Table1[[#This Row],[Actual_Sales]]</f>
        <v>0.38823529411764707</v>
      </c>
      <c r="AA843">
        <v>20</v>
      </c>
      <c r="AB843" s="5">
        <f>IFERROR(Table1[[#This Row],[Expenses]]/Table1[[#This Row],[Actual_Sales]],0)</f>
        <v>0.23529411764705882</v>
      </c>
      <c r="AC843">
        <v>8</v>
      </c>
      <c r="AD843">
        <v>817</v>
      </c>
      <c r="AE843" s="5">
        <f>IFERROR(Table1[[#This Row],[Inventory]]/Table1[[#This Row],[Actual_Sales]],0)</f>
        <v>9.6117647058823525</v>
      </c>
    </row>
    <row r="844" spans="1:31" x14ac:dyDescent="0.25">
      <c r="A844">
        <v>3847</v>
      </c>
      <c r="B844">
        <v>772</v>
      </c>
      <c r="C844">
        <v>3</v>
      </c>
      <c r="D844" s="2">
        <v>40817</v>
      </c>
      <c r="E844">
        <v>232</v>
      </c>
      <c r="F844">
        <v>180</v>
      </c>
      <c r="G844">
        <f>Table1[[#This Row],[Actual_Sales]]-Table1[[#This Row],[Budget_Sales]]</f>
        <v>52</v>
      </c>
      <c r="H844" s="5">
        <f>IF(
Table1[[#This Row],[Budget_Sales]]=0,
"",
IF(
Table1[[#This Row],[Budget_Sales]]&gt;0,
(Table1[[#This Row],[Actual_Sales]]-Table1[[#This Row],[Budget_Sales]])/Table1[[#This Row],[Budget_Sales]],
(Table1[[#This Row],[Actual_Sales]]-Table1[[#This Row],[Budget_Sales]])/ABS(Table1[[#This Row],[Budget_Sales]])
)
)</f>
        <v>0.28888888888888886</v>
      </c>
      <c r="I844" s="5" t="str">
        <f>IF(Table1[[#This Row],[Sales_Var]]&gt;=0,"Above Budget","Below Budget")</f>
        <v>Above Budget</v>
      </c>
      <c r="J844">
        <f>Table1[[#This Row],[Actual_Sales]]-(Table1[[#This Row],[COGS]]+Table1[[#This Row],[Expenses]])</f>
        <v>90</v>
      </c>
      <c r="K844">
        <v>90</v>
      </c>
      <c r="L844">
        <f>Table1[[#This Row],[Actual_Profit]]-Table1[[#This Row],[Budget_Profit]]</f>
        <v>0</v>
      </c>
      <c r="M844" s="5">
        <f>IF(
Table1[[#This Row],[Budget_Profit]]=0,
"",
IF(
Table1[[#This Row],[Budget_Profit]]&gt;0,
(Table1[[#This Row],[Actual_Profit]]-Table1[[#This Row],[Budget_Profit]])/Table1[[#This Row],[Budget_Profit]],
(Table1[[#This Row],[Actual_Profit]]-Table1[[#This Row],[Budget_Profit]])/ABS(Table1[[#This Row],[Budget_Profit]])
)
)</f>
        <v>0</v>
      </c>
      <c r="N844" s="5" t="str">
        <f>IF(Table1[[#This Row],[Profit_Var]]&gt;=0, "Above Budget", "Below Budget")</f>
        <v>Above Budget</v>
      </c>
      <c r="O844">
        <v>91</v>
      </c>
      <c r="P844">
        <v>70</v>
      </c>
      <c r="Q844">
        <f>Table1[[#This Row],[COGS]]-Table1[[#This Row],[Budget_COGS]]</f>
        <v>21</v>
      </c>
      <c r="R844" s="5">
        <f>IF(
Table1[[#This Row],[Budget_COGS]]=0,
"",
IF(
Table1[[#This Row],[Budget_COGS]]&gt;0,
(Table1[[#This Row],[Budget_COGS]]-Table1[[#This Row],[COGS]]) / Table1[[#This Row],[Budget_COGS]],
(Table1[[#This Row],[Budget_COGS]]-Table1[[#This Row],[COGS]]) / ABS(Table1[[#This Row],[Budget_COGS]])
)
)</f>
        <v>-0.3</v>
      </c>
      <c r="S844" s="5" t="str">
        <f>IF(Table1[[#This Row],[COGS _Var]]&gt;=0, "Above Budget", "Below Budget")</f>
        <v>Above Budget</v>
      </c>
      <c r="T844">
        <f>Table1[[#This Row],[Actual_Sales]]-Table1[[#This Row],[COGS]]</f>
        <v>141</v>
      </c>
      <c r="U844">
        <v>110</v>
      </c>
      <c r="V844">
        <f>Table1[[#This Row],[Gross_Margin]]-Table1[[#This Row],[Budget_Margin]]</f>
        <v>31</v>
      </c>
      <c r="W844" s="5">
        <f>IF(
Table1[[#This Row],[Budget_Margin]]=0,
"",
IF(
Table1[[#This Row],[Budget_Margin]]&gt;0,
(Table1[[#This Row],[Gross_Margin]]-Table1[[#This Row],[Budget_Margin]]) / Table1[[#This Row],[Budget_Margin]],
(Table1[[#This Row],[Gross_Margin]]-Table1[[#This Row],[Budget_Margin]]) / ABS(Table1[[#This Row],[Budget_Margin]])
)
)</f>
        <v>0.2818181818181818</v>
      </c>
      <c r="X844" s="5" t="str">
        <f>IF(Table1[[#This Row],[Margin_Var]]&gt;=0, "Above Budget", "Below Budget")</f>
        <v>Above Budget</v>
      </c>
      <c r="Y844" s="5">
        <f>IFERROR(Table1[[#This Row],[Gross_Margin]]/Table1[[#This Row],[Actual_Sales]],0)</f>
        <v>0.60775862068965514</v>
      </c>
      <c r="Z844" s="5">
        <f>Table1[[#This Row],[Actual_Profit]]/Table1[[#This Row],[Actual_Sales]]</f>
        <v>0.38793103448275862</v>
      </c>
      <c r="AA844">
        <v>51</v>
      </c>
      <c r="AB844" s="5">
        <f>IFERROR(Table1[[#This Row],[Expenses]]/Table1[[#This Row],[Actual_Sales]],0)</f>
        <v>0.21982758620689655</v>
      </c>
      <c r="AC844">
        <v>28</v>
      </c>
      <c r="AD844">
        <v>656</v>
      </c>
      <c r="AE844" s="5">
        <f>IFERROR(Table1[[#This Row],[Inventory]]/Table1[[#This Row],[Actual_Sales]],0)</f>
        <v>2.8275862068965516</v>
      </c>
    </row>
    <row r="845" spans="1:31" x14ac:dyDescent="0.25">
      <c r="A845">
        <v>3753</v>
      </c>
      <c r="B845">
        <v>405</v>
      </c>
      <c r="C845">
        <v>4</v>
      </c>
      <c r="D845" s="2">
        <v>40817</v>
      </c>
      <c r="E845">
        <v>232</v>
      </c>
      <c r="F845">
        <v>130</v>
      </c>
      <c r="G845">
        <f>Table1[[#This Row],[Actual_Sales]]-Table1[[#This Row],[Budget_Sales]]</f>
        <v>102</v>
      </c>
      <c r="H845" s="5">
        <f>IF(
Table1[[#This Row],[Budget_Sales]]=0,
"",
IF(
Table1[[#This Row],[Budget_Sales]]&gt;0,
(Table1[[#This Row],[Actual_Sales]]-Table1[[#This Row],[Budget_Sales]])/Table1[[#This Row],[Budget_Sales]],
(Table1[[#This Row],[Actual_Sales]]-Table1[[#This Row],[Budget_Sales]])/ABS(Table1[[#This Row],[Budget_Sales]])
)
)</f>
        <v>0.7846153846153846</v>
      </c>
      <c r="I845" s="5" t="str">
        <f>IF(Table1[[#This Row],[Sales_Var]]&gt;=0,"Above Budget","Below Budget")</f>
        <v>Above Budget</v>
      </c>
      <c r="J845">
        <f>Table1[[#This Row],[Actual_Sales]]-(Table1[[#This Row],[COGS]]+Table1[[#This Row],[Expenses]])</f>
        <v>90</v>
      </c>
      <c r="K845">
        <v>70</v>
      </c>
      <c r="L845">
        <f>Table1[[#This Row],[Actual_Profit]]-Table1[[#This Row],[Budget_Profit]]</f>
        <v>20</v>
      </c>
      <c r="M845" s="5">
        <f>IF(
Table1[[#This Row],[Budget_Profit]]=0,
"",
IF(
Table1[[#This Row],[Budget_Profit]]&gt;0,
(Table1[[#This Row],[Actual_Profit]]-Table1[[#This Row],[Budget_Profit]])/Table1[[#This Row],[Budget_Profit]],
(Table1[[#This Row],[Actual_Profit]]-Table1[[#This Row],[Budget_Profit]])/ABS(Table1[[#This Row],[Budget_Profit]])
)
)</f>
        <v>0.2857142857142857</v>
      </c>
      <c r="N845" s="5" t="str">
        <f>IF(Table1[[#This Row],[Profit_Var]]&gt;=0, "Above Budget", "Below Budget")</f>
        <v>Above Budget</v>
      </c>
      <c r="O845">
        <v>91</v>
      </c>
      <c r="P845">
        <v>50</v>
      </c>
      <c r="Q845">
        <f>Table1[[#This Row],[COGS]]-Table1[[#This Row],[Budget_COGS]]</f>
        <v>41</v>
      </c>
      <c r="R845" s="5">
        <f>IF(
Table1[[#This Row],[Budget_COGS]]=0,
"",
IF(
Table1[[#This Row],[Budget_COGS]]&gt;0,
(Table1[[#This Row],[Budget_COGS]]-Table1[[#This Row],[COGS]]) / Table1[[#This Row],[Budget_COGS]],
(Table1[[#This Row],[Budget_COGS]]-Table1[[#This Row],[COGS]]) / ABS(Table1[[#This Row],[Budget_COGS]])
)
)</f>
        <v>-0.82</v>
      </c>
      <c r="S845" s="5" t="str">
        <f>IF(Table1[[#This Row],[COGS _Var]]&gt;=0, "Above Budget", "Below Budget")</f>
        <v>Above Budget</v>
      </c>
      <c r="T845">
        <f>Table1[[#This Row],[Actual_Sales]]-Table1[[#This Row],[COGS]]</f>
        <v>141</v>
      </c>
      <c r="U845">
        <v>80</v>
      </c>
      <c r="V845">
        <f>Table1[[#This Row],[Gross_Margin]]-Table1[[#This Row],[Budget_Margin]]</f>
        <v>61</v>
      </c>
      <c r="W845" s="5">
        <f>IF(
Table1[[#This Row],[Budget_Margin]]=0,
"",
IF(
Table1[[#This Row],[Budget_Margin]]&gt;0,
(Table1[[#This Row],[Gross_Margin]]-Table1[[#This Row],[Budget_Margin]]) / Table1[[#This Row],[Budget_Margin]],
(Table1[[#This Row],[Gross_Margin]]-Table1[[#This Row],[Budget_Margin]]) / ABS(Table1[[#This Row],[Budget_Margin]])
)
)</f>
        <v>0.76249999999999996</v>
      </c>
      <c r="X845" s="5" t="str">
        <f>IF(Table1[[#This Row],[Margin_Var]]&gt;=0, "Above Budget", "Below Budget")</f>
        <v>Above Budget</v>
      </c>
      <c r="Y845" s="5">
        <f>IFERROR(Table1[[#This Row],[Gross_Margin]]/Table1[[#This Row],[Actual_Sales]],0)</f>
        <v>0.60775862068965514</v>
      </c>
      <c r="Z845" s="5">
        <f>Table1[[#This Row],[Actual_Profit]]/Table1[[#This Row],[Actual_Sales]]</f>
        <v>0.38793103448275862</v>
      </c>
      <c r="AA845">
        <v>51</v>
      </c>
      <c r="AB845" s="5">
        <f>IFERROR(Table1[[#This Row],[Expenses]]/Table1[[#This Row],[Actual_Sales]],0)</f>
        <v>0.21982758620689655</v>
      </c>
      <c r="AC845">
        <v>28</v>
      </c>
      <c r="AD845">
        <v>-1785</v>
      </c>
      <c r="AE845" s="5">
        <f>IFERROR(Table1[[#This Row],[Inventory]]/Table1[[#This Row],[Actual_Sales]],0)</f>
        <v>-7.693965517241379</v>
      </c>
    </row>
    <row r="846" spans="1:31" x14ac:dyDescent="0.25">
      <c r="A846">
        <v>3761</v>
      </c>
      <c r="B846">
        <v>419</v>
      </c>
      <c r="C846">
        <v>12</v>
      </c>
      <c r="D846" s="2">
        <v>40817</v>
      </c>
      <c r="E846">
        <v>232</v>
      </c>
      <c r="F846">
        <v>150</v>
      </c>
      <c r="G846">
        <f>Table1[[#This Row],[Actual_Sales]]-Table1[[#This Row],[Budget_Sales]]</f>
        <v>82</v>
      </c>
      <c r="H846" s="5">
        <f>IF(
Table1[[#This Row],[Budget_Sales]]=0,
"",
IF(
Table1[[#This Row],[Budget_Sales]]&gt;0,
(Table1[[#This Row],[Actual_Sales]]-Table1[[#This Row],[Budget_Sales]])/Table1[[#This Row],[Budget_Sales]],
(Table1[[#This Row],[Actual_Sales]]-Table1[[#This Row],[Budget_Sales]])/ABS(Table1[[#This Row],[Budget_Sales]])
)
)</f>
        <v>0.54666666666666663</v>
      </c>
      <c r="I846" s="5" t="str">
        <f>IF(Table1[[#This Row],[Sales_Var]]&gt;=0,"Above Budget","Below Budget")</f>
        <v>Above Budget</v>
      </c>
      <c r="J846">
        <f>Table1[[#This Row],[Actual_Sales]]-(Table1[[#This Row],[COGS]]+Table1[[#This Row],[Expenses]])</f>
        <v>90</v>
      </c>
      <c r="K846">
        <v>80</v>
      </c>
      <c r="L846">
        <f>Table1[[#This Row],[Actual_Profit]]-Table1[[#This Row],[Budget_Profit]]</f>
        <v>10</v>
      </c>
      <c r="M846" s="5">
        <f>IF(
Table1[[#This Row],[Budget_Profit]]=0,
"",
IF(
Table1[[#This Row],[Budget_Profit]]&gt;0,
(Table1[[#This Row],[Actual_Profit]]-Table1[[#This Row],[Budget_Profit]])/Table1[[#This Row],[Budget_Profit]],
(Table1[[#This Row],[Actual_Profit]]-Table1[[#This Row],[Budget_Profit]])/ABS(Table1[[#This Row],[Budget_Profit]])
)
)</f>
        <v>0.125</v>
      </c>
      <c r="N846" s="5" t="str">
        <f>IF(Table1[[#This Row],[Profit_Var]]&gt;=0, "Above Budget", "Below Budget")</f>
        <v>Above Budget</v>
      </c>
      <c r="O846">
        <v>91</v>
      </c>
      <c r="P846">
        <v>50</v>
      </c>
      <c r="Q846">
        <f>Table1[[#This Row],[COGS]]-Table1[[#This Row],[Budget_COGS]]</f>
        <v>41</v>
      </c>
      <c r="R846" s="5">
        <f>IF(
Table1[[#This Row],[Budget_COGS]]=0,
"",
IF(
Table1[[#This Row],[Budget_COGS]]&gt;0,
(Table1[[#This Row],[Budget_COGS]]-Table1[[#This Row],[COGS]]) / Table1[[#This Row],[Budget_COGS]],
(Table1[[#This Row],[Budget_COGS]]-Table1[[#This Row],[COGS]]) / ABS(Table1[[#This Row],[Budget_COGS]])
)
)</f>
        <v>-0.82</v>
      </c>
      <c r="S846" s="5" t="str">
        <f>IF(Table1[[#This Row],[COGS _Var]]&gt;=0, "Above Budget", "Below Budget")</f>
        <v>Above Budget</v>
      </c>
      <c r="T846">
        <f>Table1[[#This Row],[Actual_Sales]]-Table1[[#This Row],[COGS]]</f>
        <v>141</v>
      </c>
      <c r="U846">
        <v>100</v>
      </c>
      <c r="V846">
        <f>Table1[[#This Row],[Gross_Margin]]-Table1[[#This Row],[Budget_Margin]]</f>
        <v>41</v>
      </c>
      <c r="W846" s="5">
        <f>IF(
Table1[[#This Row],[Budget_Margin]]=0,
"",
IF(
Table1[[#This Row],[Budget_Margin]]&gt;0,
(Table1[[#This Row],[Gross_Margin]]-Table1[[#This Row],[Budget_Margin]]) / Table1[[#This Row],[Budget_Margin]],
(Table1[[#This Row],[Gross_Margin]]-Table1[[#This Row],[Budget_Margin]]) / ABS(Table1[[#This Row],[Budget_Margin]])
)
)</f>
        <v>0.41</v>
      </c>
      <c r="X846" s="5" t="str">
        <f>IF(Table1[[#This Row],[Margin_Var]]&gt;=0, "Above Budget", "Below Budget")</f>
        <v>Above Budget</v>
      </c>
      <c r="Y846" s="5">
        <f>IFERROR(Table1[[#This Row],[Gross_Margin]]/Table1[[#This Row],[Actual_Sales]],0)</f>
        <v>0.60775862068965514</v>
      </c>
      <c r="Z846" s="5">
        <f>Table1[[#This Row],[Actual_Profit]]/Table1[[#This Row],[Actual_Sales]]</f>
        <v>0.38793103448275862</v>
      </c>
      <c r="AA846">
        <v>51</v>
      </c>
      <c r="AB846" s="5">
        <f>IFERROR(Table1[[#This Row],[Expenses]]/Table1[[#This Row],[Actual_Sales]],0)</f>
        <v>0.21982758620689655</v>
      </c>
      <c r="AC846">
        <v>28</v>
      </c>
      <c r="AD846">
        <v>656</v>
      </c>
      <c r="AE846" s="5">
        <f>IFERROR(Table1[[#This Row],[Inventory]]/Table1[[#This Row],[Actual_Sales]],0)</f>
        <v>2.8275862068965516</v>
      </c>
    </row>
    <row r="847" spans="1:31" x14ac:dyDescent="0.25">
      <c r="A847">
        <v>3804</v>
      </c>
      <c r="B847">
        <v>541</v>
      </c>
      <c r="C847">
        <v>13</v>
      </c>
      <c r="D847" s="2">
        <v>40817</v>
      </c>
      <c r="E847">
        <v>232</v>
      </c>
      <c r="F847">
        <v>100</v>
      </c>
      <c r="G847">
        <f>Table1[[#This Row],[Actual_Sales]]-Table1[[#This Row],[Budget_Sales]]</f>
        <v>132</v>
      </c>
      <c r="H847" s="5">
        <f>IF(
Table1[[#This Row],[Budget_Sales]]=0,
"",
IF(
Table1[[#This Row],[Budget_Sales]]&gt;0,
(Table1[[#This Row],[Actual_Sales]]-Table1[[#This Row],[Budget_Sales]])/Table1[[#This Row],[Budget_Sales]],
(Table1[[#This Row],[Actual_Sales]]-Table1[[#This Row],[Budget_Sales]])/ABS(Table1[[#This Row],[Budget_Sales]])
)
)</f>
        <v>1.32</v>
      </c>
      <c r="I847" s="5" t="str">
        <f>IF(Table1[[#This Row],[Sales_Var]]&gt;=0,"Above Budget","Below Budget")</f>
        <v>Above Budget</v>
      </c>
      <c r="J847">
        <f>Table1[[#This Row],[Actual_Sales]]-(Table1[[#This Row],[COGS]]+Table1[[#This Row],[Expenses]])</f>
        <v>90</v>
      </c>
      <c r="K847">
        <v>50</v>
      </c>
      <c r="L847">
        <f>Table1[[#This Row],[Actual_Profit]]-Table1[[#This Row],[Budget_Profit]]</f>
        <v>40</v>
      </c>
      <c r="M847" s="5">
        <f>IF(
Table1[[#This Row],[Budget_Profit]]=0,
"",
IF(
Table1[[#This Row],[Budget_Profit]]&gt;0,
(Table1[[#This Row],[Actual_Profit]]-Table1[[#This Row],[Budget_Profit]])/Table1[[#This Row],[Budget_Profit]],
(Table1[[#This Row],[Actual_Profit]]-Table1[[#This Row],[Budget_Profit]])/ABS(Table1[[#This Row],[Budget_Profit]])
)
)</f>
        <v>0.8</v>
      </c>
      <c r="N847" s="5" t="str">
        <f>IF(Table1[[#This Row],[Profit_Var]]&gt;=0, "Above Budget", "Below Budget")</f>
        <v>Above Budget</v>
      </c>
      <c r="O847">
        <v>91</v>
      </c>
      <c r="P847">
        <v>40</v>
      </c>
      <c r="Q847">
        <f>Table1[[#This Row],[COGS]]-Table1[[#This Row],[Budget_COGS]]</f>
        <v>51</v>
      </c>
      <c r="R847" s="5">
        <f>IF(
Table1[[#This Row],[Budget_COGS]]=0,
"",
IF(
Table1[[#This Row],[Budget_COGS]]&gt;0,
(Table1[[#This Row],[Budget_COGS]]-Table1[[#This Row],[COGS]]) / Table1[[#This Row],[Budget_COGS]],
(Table1[[#This Row],[Budget_COGS]]-Table1[[#This Row],[COGS]]) / ABS(Table1[[#This Row],[Budget_COGS]])
)
)</f>
        <v>-1.2749999999999999</v>
      </c>
      <c r="S847" s="5" t="str">
        <f>IF(Table1[[#This Row],[COGS _Var]]&gt;=0, "Above Budget", "Below Budget")</f>
        <v>Above Budget</v>
      </c>
      <c r="T847">
        <f>Table1[[#This Row],[Actual_Sales]]-Table1[[#This Row],[COGS]]</f>
        <v>141</v>
      </c>
      <c r="U847">
        <v>60</v>
      </c>
      <c r="V847">
        <f>Table1[[#This Row],[Gross_Margin]]-Table1[[#This Row],[Budget_Margin]]</f>
        <v>81</v>
      </c>
      <c r="W847" s="5">
        <f>IF(
Table1[[#This Row],[Budget_Margin]]=0,
"",
IF(
Table1[[#This Row],[Budget_Margin]]&gt;0,
(Table1[[#This Row],[Gross_Margin]]-Table1[[#This Row],[Budget_Margin]]) / Table1[[#This Row],[Budget_Margin]],
(Table1[[#This Row],[Gross_Margin]]-Table1[[#This Row],[Budget_Margin]]) / ABS(Table1[[#This Row],[Budget_Margin]])
)
)</f>
        <v>1.35</v>
      </c>
      <c r="X847" s="5" t="str">
        <f>IF(Table1[[#This Row],[Margin_Var]]&gt;=0, "Above Budget", "Below Budget")</f>
        <v>Above Budget</v>
      </c>
      <c r="Y847" s="5">
        <f>IFERROR(Table1[[#This Row],[Gross_Margin]]/Table1[[#This Row],[Actual_Sales]],0)</f>
        <v>0.60775862068965514</v>
      </c>
      <c r="Z847" s="5">
        <f>Table1[[#This Row],[Actual_Profit]]/Table1[[#This Row],[Actual_Sales]]</f>
        <v>0.38793103448275862</v>
      </c>
      <c r="AA847">
        <v>51</v>
      </c>
      <c r="AB847" s="5">
        <f>IFERROR(Table1[[#This Row],[Expenses]]/Table1[[#This Row],[Actual_Sales]],0)</f>
        <v>0.21982758620689655</v>
      </c>
      <c r="AC847">
        <v>28</v>
      </c>
      <c r="AD847">
        <v>656</v>
      </c>
      <c r="AE847" s="5">
        <f>IFERROR(Table1[[#This Row],[Inventory]]/Table1[[#This Row],[Actual_Sales]],0)</f>
        <v>2.8275862068965516</v>
      </c>
    </row>
    <row r="848" spans="1:31" x14ac:dyDescent="0.25">
      <c r="A848">
        <v>854</v>
      </c>
      <c r="B848">
        <v>775</v>
      </c>
      <c r="C848">
        <v>10</v>
      </c>
      <c r="D848" s="2">
        <v>40299</v>
      </c>
      <c r="E848">
        <v>312</v>
      </c>
      <c r="F848">
        <v>270</v>
      </c>
      <c r="G848">
        <f>Table1[[#This Row],[Actual_Sales]]-Table1[[#This Row],[Budget_Sales]]</f>
        <v>42</v>
      </c>
      <c r="H848" s="5">
        <f>IF(
Table1[[#This Row],[Budget_Sales]]=0,
"",
IF(
Table1[[#This Row],[Budget_Sales]]&gt;0,
(Table1[[#This Row],[Actual_Sales]]-Table1[[#This Row],[Budget_Sales]])/Table1[[#This Row],[Budget_Sales]],
(Table1[[#This Row],[Actual_Sales]]-Table1[[#This Row],[Budget_Sales]])/ABS(Table1[[#This Row],[Budget_Sales]])
)
)</f>
        <v>0.15555555555555556</v>
      </c>
      <c r="I848" s="5" t="str">
        <f>IF(Table1[[#This Row],[Sales_Var]]&gt;=0,"Above Budget","Below Budget")</f>
        <v>Above Budget</v>
      </c>
      <c r="J848">
        <f>Table1[[#This Row],[Actual_Sales]]-(Table1[[#This Row],[COGS]]+Table1[[#This Row],[Expenses]])</f>
        <v>121</v>
      </c>
      <c r="K848">
        <v>120</v>
      </c>
      <c r="L848">
        <f>Table1[[#This Row],[Actual_Profit]]-Table1[[#This Row],[Budget_Profit]]</f>
        <v>1</v>
      </c>
      <c r="M848" s="5">
        <f>IF(
Table1[[#This Row],[Budget_Profit]]=0,
"",
IF(
Table1[[#This Row],[Budget_Profit]]&gt;0,
(Table1[[#This Row],[Actual_Profit]]-Table1[[#This Row],[Budget_Profit]])/Table1[[#This Row],[Budget_Profit]],
(Table1[[#This Row],[Actual_Profit]]-Table1[[#This Row],[Budget_Profit]])/ABS(Table1[[#This Row],[Budget_Profit]])
)
)</f>
        <v>8.3333333333333332E-3</v>
      </c>
      <c r="N848" s="5" t="str">
        <f>IF(Table1[[#This Row],[Profit_Var]]&gt;=0, "Above Budget", "Below Budget")</f>
        <v>Above Budget</v>
      </c>
      <c r="O848">
        <v>127</v>
      </c>
      <c r="P848">
        <v>100</v>
      </c>
      <c r="Q848">
        <f>Table1[[#This Row],[COGS]]-Table1[[#This Row],[Budget_COGS]]</f>
        <v>27</v>
      </c>
      <c r="R848" s="5">
        <f>IF(
Table1[[#This Row],[Budget_COGS]]=0,
"",
IF(
Table1[[#This Row],[Budget_COGS]]&gt;0,
(Table1[[#This Row],[Budget_COGS]]-Table1[[#This Row],[COGS]]) / Table1[[#This Row],[Budget_COGS]],
(Table1[[#This Row],[Budget_COGS]]-Table1[[#This Row],[COGS]]) / ABS(Table1[[#This Row],[Budget_COGS]])
)
)</f>
        <v>-0.27</v>
      </c>
      <c r="S848" s="5" t="str">
        <f>IF(Table1[[#This Row],[COGS _Var]]&gt;=0, "Above Budget", "Below Budget")</f>
        <v>Above Budget</v>
      </c>
      <c r="T848">
        <f>Table1[[#This Row],[Actual_Sales]]-Table1[[#This Row],[COGS]]</f>
        <v>185</v>
      </c>
      <c r="U848">
        <v>170</v>
      </c>
      <c r="V848">
        <f>Table1[[#This Row],[Gross_Margin]]-Table1[[#This Row],[Budget_Margin]]</f>
        <v>15</v>
      </c>
      <c r="W848" s="5">
        <f>IF(
Table1[[#This Row],[Budget_Margin]]=0,
"",
IF(
Table1[[#This Row],[Budget_Margin]]&gt;0,
(Table1[[#This Row],[Gross_Margin]]-Table1[[#This Row],[Budget_Margin]]) / Table1[[#This Row],[Budget_Margin]],
(Table1[[#This Row],[Gross_Margin]]-Table1[[#This Row],[Budget_Margin]]) / ABS(Table1[[#This Row],[Budget_Margin]])
)
)</f>
        <v>8.8235294117647065E-2</v>
      </c>
      <c r="X848" s="5" t="str">
        <f>IF(Table1[[#This Row],[Margin_Var]]&gt;=0, "Above Budget", "Below Budget")</f>
        <v>Above Budget</v>
      </c>
      <c r="Y848" s="5">
        <f>IFERROR(Table1[[#This Row],[Gross_Margin]]/Table1[[#This Row],[Actual_Sales]],0)</f>
        <v>0.59294871794871795</v>
      </c>
      <c r="Z848" s="5">
        <f>Table1[[#This Row],[Actual_Profit]]/Table1[[#This Row],[Actual_Sales]]</f>
        <v>0.38782051282051283</v>
      </c>
      <c r="AA848">
        <v>64</v>
      </c>
      <c r="AB848" s="5">
        <f>IFERROR(Table1[[#This Row],[Expenses]]/Table1[[#This Row],[Actual_Sales]],0)</f>
        <v>0.20512820512820512</v>
      </c>
      <c r="AC848">
        <v>40</v>
      </c>
      <c r="AD848">
        <v>671</v>
      </c>
      <c r="AE848" s="5">
        <f>IFERROR(Table1[[#This Row],[Inventory]]/Table1[[#This Row],[Actual_Sales]],0)</f>
        <v>2.1506410256410255</v>
      </c>
    </row>
    <row r="849" spans="1:31" x14ac:dyDescent="0.25">
      <c r="A849">
        <v>3240</v>
      </c>
      <c r="B849">
        <v>425</v>
      </c>
      <c r="C849">
        <v>9</v>
      </c>
      <c r="D849" s="2">
        <v>40725</v>
      </c>
      <c r="E849">
        <v>98</v>
      </c>
      <c r="F849">
        <v>80</v>
      </c>
      <c r="G849">
        <f>Table1[[#This Row],[Actual_Sales]]-Table1[[#This Row],[Budget_Sales]]</f>
        <v>18</v>
      </c>
      <c r="H849" s="5">
        <f>IF(
Table1[[#This Row],[Budget_Sales]]=0,
"",
IF(
Table1[[#This Row],[Budget_Sales]]&gt;0,
(Table1[[#This Row],[Actual_Sales]]-Table1[[#This Row],[Budget_Sales]])/Table1[[#This Row],[Budget_Sales]],
(Table1[[#This Row],[Actual_Sales]]-Table1[[#This Row],[Budget_Sales]])/ABS(Table1[[#This Row],[Budget_Sales]])
)
)</f>
        <v>0.22500000000000001</v>
      </c>
      <c r="I849" s="5" t="str">
        <f>IF(Table1[[#This Row],[Sales_Var]]&gt;=0,"Above Budget","Below Budget")</f>
        <v>Above Budget</v>
      </c>
      <c r="J849">
        <f>Table1[[#This Row],[Actual_Sales]]-(Table1[[#This Row],[COGS]]+Table1[[#This Row],[Expenses]])</f>
        <v>38</v>
      </c>
      <c r="K849">
        <v>50</v>
      </c>
      <c r="L849">
        <f>Table1[[#This Row],[Actual_Profit]]-Table1[[#This Row],[Budget_Profit]]</f>
        <v>-12</v>
      </c>
      <c r="M849" s="5">
        <f>IF(
Table1[[#This Row],[Budget_Profit]]=0,
"",
IF(
Table1[[#This Row],[Budget_Profit]]&gt;0,
(Table1[[#This Row],[Actual_Profit]]-Table1[[#This Row],[Budget_Profit]])/Table1[[#This Row],[Budget_Profit]],
(Table1[[#This Row],[Actual_Profit]]-Table1[[#This Row],[Budget_Profit]])/ABS(Table1[[#This Row],[Budget_Profit]])
)
)</f>
        <v>-0.24</v>
      </c>
      <c r="N849" s="5" t="str">
        <f>IF(Table1[[#This Row],[Profit_Var]]&gt;=0, "Above Budget", "Below Budget")</f>
        <v>Below Budget</v>
      </c>
      <c r="O849">
        <v>40</v>
      </c>
      <c r="P849">
        <v>30</v>
      </c>
      <c r="Q849">
        <f>Table1[[#This Row],[COGS]]-Table1[[#This Row],[Budget_COGS]]</f>
        <v>10</v>
      </c>
      <c r="R849" s="5">
        <f>IF(
Table1[[#This Row],[Budget_COGS]]=0,
"",
IF(
Table1[[#This Row],[Budget_COGS]]&gt;0,
(Table1[[#This Row],[Budget_COGS]]-Table1[[#This Row],[COGS]]) / Table1[[#This Row],[Budget_COGS]],
(Table1[[#This Row],[Budget_COGS]]-Table1[[#This Row],[COGS]]) / ABS(Table1[[#This Row],[Budget_COGS]])
)
)</f>
        <v>-0.33333333333333331</v>
      </c>
      <c r="S849" s="5" t="str">
        <f>IF(Table1[[#This Row],[COGS _Var]]&gt;=0, "Above Budget", "Below Budget")</f>
        <v>Above Budget</v>
      </c>
      <c r="T849">
        <f>Table1[[#This Row],[Actual_Sales]]-Table1[[#This Row],[COGS]]</f>
        <v>58</v>
      </c>
      <c r="U849">
        <v>50</v>
      </c>
      <c r="V849">
        <f>Table1[[#This Row],[Gross_Margin]]-Table1[[#This Row],[Budget_Margin]]</f>
        <v>8</v>
      </c>
      <c r="W849" s="5">
        <f>IF(
Table1[[#This Row],[Budget_Margin]]=0,
"",
IF(
Table1[[#This Row],[Budget_Margin]]&gt;0,
(Table1[[#This Row],[Gross_Margin]]-Table1[[#This Row],[Budget_Margin]]) / Table1[[#This Row],[Budget_Margin]],
(Table1[[#This Row],[Gross_Margin]]-Table1[[#This Row],[Budget_Margin]]) / ABS(Table1[[#This Row],[Budget_Margin]])
)
)</f>
        <v>0.16</v>
      </c>
      <c r="X849" s="5" t="str">
        <f>IF(Table1[[#This Row],[Margin_Var]]&gt;=0, "Above Budget", "Below Budget")</f>
        <v>Above Budget</v>
      </c>
      <c r="Y849" s="5">
        <f>IFERROR(Table1[[#This Row],[Gross_Margin]]/Table1[[#This Row],[Actual_Sales]],0)</f>
        <v>0.59183673469387754</v>
      </c>
      <c r="Z849" s="5">
        <f>Table1[[#This Row],[Actual_Profit]]/Table1[[#This Row],[Actual_Sales]]</f>
        <v>0.38775510204081631</v>
      </c>
      <c r="AA849">
        <v>20</v>
      </c>
      <c r="AB849" s="5">
        <f>IFERROR(Table1[[#This Row],[Expenses]]/Table1[[#This Row],[Actual_Sales]],0)</f>
        <v>0.20408163265306123</v>
      </c>
      <c r="AC849">
        <v>11</v>
      </c>
      <c r="AD849">
        <v>843</v>
      </c>
      <c r="AE849" s="5">
        <f>IFERROR(Table1[[#This Row],[Inventory]]/Table1[[#This Row],[Actual_Sales]],0)</f>
        <v>8.6020408163265305</v>
      </c>
    </row>
    <row r="850" spans="1:31" x14ac:dyDescent="0.25">
      <c r="A850">
        <v>2064</v>
      </c>
      <c r="B850">
        <v>707</v>
      </c>
      <c r="C850">
        <v>2</v>
      </c>
      <c r="D850" s="2">
        <v>40513</v>
      </c>
      <c r="E850">
        <v>699</v>
      </c>
      <c r="F850">
        <v>830</v>
      </c>
      <c r="G850">
        <f>Table1[[#This Row],[Actual_Sales]]-Table1[[#This Row],[Budget_Sales]]</f>
        <v>-131</v>
      </c>
      <c r="H850" s="5">
        <f>IF(
Table1[[#This Row],[Budget_Sales]]=0,
"",
IF(
Table1[[#This Row],[Budget_Sales]]&gt;0,
(Table1[[#This Row],[Actual_Sales]]-Table1[[#This Row],[Budget_Sales]])/Table1[[#This Row],[Budget_Sales]],
(Table1[[#This Row],[Actual_Sales]]-Table1[[#This Row],[Budget_Sales]])/ABS(Table1[[#This Row],[Budget_Sales]])
)
)</f>
        <v>-0.15783132530120481</v>
      </c>
      <c r="I850" s="5" t="str">
        <f>IF(Table1[[#This Row],[Sales_Var]]&gt;=0,"Above Budget","Below Budget")</f>
        <v>Below Budget</v>
      </c>
      <c r="J850">
        <f>Table1[[#This Row],[Actual_Sales]]-(Table1[[#This Row],[COGS]]+Table1[[#This Row],[Expenses]])</f>
        <v>271</v>
      </c>
      <c r="K850">
        <v>350</v>
      </c>
      <c r="L850">
        <f>Table1[[#This Row],[Actual_Profit]]-Table1[[#This Row],[Budget_Profit]]</f>
        <v>-79</v>
      </c>
      <c r="M850" s="5">
        <f>IF(
Table1[[#This Row],[Budget_Profit]]=0,
"",
IF(
Table1[[#This Row],[Budget_Profit]]&gt;0,
(Table1[[#This Row],[Actual_Profit]]-Table1[[#This Row],[Budget_Profit]])/Table1[[#This Row],[Budget_Profit]],
(Table1[[#This Row],[Actual_Profit]]-Table1[[#This Row],[Budget_Profit]])/ABS(Table1[[#This Row],[Budget_Profit]])
)
)</f>
        <v>-0.2257142857142857</v>
      </c>
      <c r="N850" s="5" t="str">
        <f>IF(Table1[[#This Row],[Profit_Var]]&gt;=0, "Above Budget", "Below Budget")</f>
        <v>Below Budget</v>
      </c>
      <c r="O850">
        <v>279</v>
      </c>
      <c r="P850">
        <v>330</v>
      </c>
      <c r="Q850">
        <f>Table1[[#This Row],[COGS]]-Table1[[#This Row],[Budget_COGS]]</f>
        <v>-51</v>
      </c>
      <c r="R850" s="5">
        <f>IF(
Table1[[#This Row],[Budget_COGS]]=0,
"",
IF(
Table1[[#This Row],[Budget_COGS]]&gt;0,
(Table1[[#This Row],[Budget_COGS]]-Table1[[#This Row],[COGS]]) / Table1[[#This Row],[Budget_COGS]],
(Table1[[#This Row],[Budget_COGS]]-Table1[[#This Row],[COGS]]) / ABS(Table1[[#This Row],[Budget_COGS]])
)
)</f>
        <v>0.15454545454545454</v>
      </c>
      <c r="S850" s="5" t="str">
        <f>IF(Table1[[#This Row],[COGS _Var]]&gt;=0, "Above Budget", "Below Budget")</f>
        <v>Below Budget</v>
      </c>
      <c r="T850">
        <f>Table1[[#This Row],[Actual_Sales]]-Table1[[#This Row],[COGS]]</f>
        <v>420</v>
      </c>
      <c r="U850">
        <v>500</v>
      </c>
      <c r="V850">
        <f>Table1[[#This Row],[Gross_Margin]]-Table1[[#This Row],[Budget_Margin]]</f>
        <v>-80</v>
      </c>
      <c r="W850" s="5">
        <f>IF(
Table1[[#This Row],[Budget_Margin]]=0,
"",
IF(
Table1[[#This Row],[Budget_Margin]]&gt;0,
(Table1[[#This Row],[Gross_Margin]]-Table1[[#This Row],[Budget_Margin]]) / Table1[[#This Row],[Budget_Margin]],
(Table1[[#This Row],[Gross_Margin]]-Table1[[#This Row],[Budget_Margin]]) / ABS(Table1[[#This Row],[Budget_Margin]])
)
)</f>
        <v>-0.16</v>
      </c>
      <c r="X850" s="5" t="str">
        <f>IF(Table1[[#This Row],[Margin_Var]]&gt;=0, "Above Budget", "Below Budget")</f>
        <v>Below Budget</v>
      </c>
      <c r="Y850" s="5">
        <f>IFERROR(Table1[[#This Row],[Gross_Margin]]/Table1[[#This Row],[Actual_Sales]],0)</f>
        <v>0.60085836909871249</v>
      </c>
      <c r="Z850" s="5">
        <f>Table1[[#This Row],[Actual_Profit]]/Table1[[#This Row],[Actual_Sales]]</f>
        <v>0.38769670958512159</v>
      </c>
      <c r="AA850">
        <v>149</v>
      </c>
      <c r="AB850" s="5">
        <f>IFERROR(Table1[[#This Row],[Expenses]]/Table1[[#This Row],[Actual_Sales]],0)</f>
        <v>0.21316165951359084</v>
      </c>
      <c r="AC850">
        <v>97</v>
      </c>
      <c r="AD850">
        <v>2642</v>
      </c>
      <c r="AE850" s="5">
        <f>IFERROR(Table1[[#This Row],[Inventory]]/Table1[[#This Row],[Actual_Sales]],0)</f>
        <v>3.7796852646638053</v>
      </c>
    </row>
    <row r="851" spans="1:31" x14ac:dyDescent="0.25">
      <c r="A851">
        <v>2097</v>
      </c>
      <c r="B851">
        <v>845</v>
      </c>
      <c r="C851">
        <v>2</v>
      </c>
      <c r="D851" s="2">
        <v>40513</v>
      </c>
      <c r="E851">
        <v>699</v>
      </c>
      <c r="F851">
        <v>620</v>
      </c>
      <c r="G851">
        <f>Table1[[#This Row],[Actual_Sales]]-Table1[[#This Row],[Budget_Sales]]</f>
        <v>79</v>
      </c>
      <c r="H851" s="5">
        <f>IF(
Table1[[#This Row],[Budget_Sales]]=0,
"",
IF(
Table1[[#This Row],[Budget_Sales]]&gt;0,
(Table1[[#This Row],[Actual_Sales]]-Table1[[#This Row],[Budget_Sales]])/Table1[[#This Row],[Budget_Sales]],
(Table1[[#This Row],[Actual_Sales]]-Table1[[#This Row],[Budget_Sales]])/ABS(Table1[[#This Row],[Budget_Sales]])
)
)</f>
        <v>0.12741935483870967</v>
      </c>
      <c r="I851" s="5" t="str">
        <f>IF(Table1[[#This Row],[Sales_Var]]&gt;=0,"Above Budget","Below Budget")</f>
        <v>Above Budget</v>
      </c>
      <c r="J851">
        <f>Table1[[#This Row],[Actual_Sales]]-(Table1[[#This Row],[COGS]]+Table1[[#This Row],[Expenses]])</f>
        <v>271</v>
      </c>
      <c r="K851">
        <v>250</v>
      </c>
      <c r="L851">
        <f>Table1[[#This Row],[Actual_Profit]]-Table1[[#This Row],[Budget_Profit]]</f>
        <v>21</v>
      </c>
      <c r="M851" s="5">
        <f>IF(
Table1[[#This Row],[Budget_Profit]]=0,
"",
IF(
Table1[[#This Row],[Budget_Profit]]&gt;0,
(Table1[[#This Row],[Actual_Profit]]-Table1[[#This Row],[Budget_Profit]])/Table1[[#This Row],[Budget_Profit]],
(Table1[[#This Row],[Actual_Profit]]-Table1[[#This Row],[Budget_Profit]])/ABS(Table1[[#This Row],[Budget_Profit]])
)
)</f>
        <v>8.4000000000000005E-2</v>
      </c>
      <c r="N851" s="5" t="str">
        <f>IF(Table1[[#This Row],[Profit_Var]]&gt;=0, "Above Budget", "Below Budget")</f>
        <v>Above Budget</v>
      </c>
      <c r="O851">
        <v>279</v>
      </c>
      <c r="P851">
        <v>250</v>
      </c>
      <c r="Q851">
        <f>Table1[[#This Row],[COGS]]-Table1[[#This Row],[Budget_COGS]]</f>
        <v>29</v>
      </c>
      <c r="R851" s="5">
        <f>IF(
Table1[[#This Row],[Budget_COGS]]=0,
"",
IF(
Table1[[#This Row],[Budget_COGS]]&gt;0,
(Table1[[#This Row],[Budget_COGS]]-Table1[[#This Row],[COGS]]) / Table1[[#This Row],[Budget_COGS]],
(Table1[[#This Row],[Budget_COGS]]-Table1[[#This Row],[COGS]]) / ABS(Table1[[#This Row],[Budget_COGS]])
)
)</f>
        <v>-0.11600000000000001</v>
      </c>
      <c r="S851" s="5" t="str">
        <f>IF(Table1[[#This Row],[COGS _Var]]&gt;=0, "Above Budget", "Below Budget")</f>
        <v>Above Budget</v>
      </c>
      <c r="T851">
        <f>Table1[[#This Row],[Actual_Sales]]-Table1[[#This Row],[COGS]]</f>
        <v>420</v>
      </c>
      <c r="U851">
        <v>370</v>
      </c>
      <c r="V851">
        <f>Table1[[#This Row],[Gross_Margin]]-Table1[[#This Row],[Budget_Margin]]</f>
        <v>50</v>
      </c>
      <c r="W851" s="5">
        <f>IF(
Table1[[#This Row],[Budget_Margin]]=0,
"",
IF(
Table1[[#This Row],[Budget_Margin]]&gt;0,
(Table1[[#This Row],[Gross_Margin]]-Table1[[#This Row],[Budget_Margin]]) / Table1[[#This Row],[Budget_Margin]],
(Table1[[#This Row],[Gross_Margin]]-Table1[[#This Row],[Budget_Margin]]) / ABS(Table1[[#This Row],[Budget_Margin]])
)
)</f>
        <v>0.13513513513513514</v>
      </c>
      <c r="X851" s="5" t="str">
        <f>IF(Table1[[#This Row],[Margin_Var]]&gt;=0, "Above Budget", "Below Budget")</f>
        <v>Above Budget</v>
      </c>
      <c r="Y851" s="5">
        <f>IFERROR(Table1[[#This Row],[Gross_Margin]]/Table1[[#This Row],[Actual_Sales]],0)</f>
        <v>0.60085836909871249</v>
      </c>
      <c r="Z851" s="5">
        <f>Table1[[#This Row],[Actual_Profit]]/Table1[[#This Row],[Actual_Sales]]</f>
        <v>0.38769670958512159</v>
      </c>
      <c r="AA851">
        <v>149</v>
      </c>
      <c r="AB851" s="5">
        <f>IFERROR(Table1[[#This Row],[Expenses]]/Table1[[#This Row],[Actual_Sales]],0)</f>
        <v>0.21316165951359084</v>
      </c>
      <c r="AC851">
        <v>97</v>
      </c>
      <c r="AD851">
        <v>2642</v>
      </c>
      <c r="AE851" s="5">
        <f>IFERROR(Table1[[#This Row],[Inventory]]/Table1[[#This Row],[Actual_Sales]],0)</f>
        <v>3.7796852646638053</v>
      </c>
    </row>
    <row r="852" spans="1:31" x14ac:dyDescent="0.25">
      <c r="A852">
        <v>537</v>
      </c>
      <c r="B852">
        <v>209</v>
      </c>
      <c r="C852">
        <v>2</v>
      </c>
      <c r="D852" s="2">
        <v>40269</v>
      </c>
      <c r="E852">
        <v>712</v>
      </c>
      <c r="F852">
        <v>890</v>
      </c>
      <c r="G852">
        <f>Table1[[#This Row],[Actual_Sales]]-Table1[[#This Row],[Budget_Sales]]</f>
        <v>-178</v>
      </c>
      <c r="H852" s="5">
        <f>IF(
Table1[[#This Row],[Budget_Sales]]=0,
"",
IF(
Table1[[#This Row],[Budget_Sales]]&gt;0,
(Table1[[#This Row],[Actual_Sales]]-Table1[[#This Row],[Budget_Sales]])/Table1[[#This Row],[Budget_Sales]],
(Table1[[#This Row],[Actual_Sales]]-Table1[[#This Row],[Budget_Sales]])/ABS(Table1[[#This Row],[Budget_Sales]])
)
)</f>
        <v>-0.2</v>
      </c>
      <c r="I852" s="5" t="str">
        <f>IF(Table1[[#This Row],[Sales_Var]]&gt;=0,"Above Budget","Below Budget")</f>
        <v>Below Budget</v>
      </c>
      <c r="J852">
        <f>Table1[[#This Row],[Actual_Sales]]-(Table1[[#This Row],[COGS]]+Table1[[#This Row],[Expenses]])</f>
        <v>276</v>
      </c>
      <c r="K852">
        <v>400</v>
      </c>
      <c r="L852">
        <f>Table1[[#This Row],[Actual_Profit]]-Table1[[#This Row],[Budget_Profit]]</f>
        <v>-124</v>
      </c>
      <c r="M852" s="5">
        <f>IF(
Table1[[#This Row],[Budget_Profit]]=0,
"",
IF(
Table1[[#This Row],[Budget_Profit]]&gt;0,
(Table1[[#This Row],[Actual_Profit]]-Table1[[#This Row],[Budget_Profit]])/Table1[[#This Row],[Budget_Profit]],
(Table1[[#This Row],[Actual_Profit]]-Table1[[#This Row],[Budget_Profit]])/ABS(Table1[[#This Row],[Budget_Profit]])
)
)</f>
        <v>-0.31</v>
      </c>
      <c r="N852" s="5" t="str">
        <f>IF(Table1[[#This Row],[Profit_Var]]&gt;=0, "Above Budget", "Below Budget")</f>
        <v>Below Budget</v>
      </c>
      <c r="O852">
        <v>284</v>
      </c>
      <c r="P852">
        <v>350</v>
      </c>
      <c r="Q852">
        <f>Table1[[#This Row],[COGS]]-Table1[[#This Row],[Budget_COGS]]</f>
        <v>-66</v>
      </c>
      <c r="R852" s="5">
        <f>IF(
Table1[[#This Row],[Budget_COGS]]=0,
"",
IF(
Table1[[#This Row],[Budget_COGS]]&gt;0,
(Table1[[#This Row],[Budget_COGS]]-Table1[[#This Row],[COGS]]) / Table1[[#This Row],[Budget_COGS]],
(Table1[[#This Row],[Budget_COGS]]-Table1[[#This Row],[COGS]]) / ABS(Table1[[#This Row],[Budget_COGS]])
)
)</f>
        <v>0.18857142857142858</v>
      </c>
      <c r="S852" s="5" t="str">
        <f>IF(Table1[[#This Row],[COGS _Var]]&gt;=0, "Above Budget", "Below Budget")</f>
        <v>Below Budget</v>
      </c>
      <c r="T852">
        <f>Table1[[#This Row],[Actual_Sales]]-Table1[[#This Row],[COGS]]</f>
        <v>428</v>
      </c>
      <c r="U852">
        <v>540</v>
      </c>
      <c r="V852">
        <f>Table1[[#This Row],[Gross_Margin]]-Table1[[#This Row],[Budget_Margin]]</f>
        <v>-112</v>
      </c>
      <c r="W852" s="5">
        <f>IF(
Table1[[#This Row],[Budget_Margin]]=0,
"",
IF(
Table1[[#This Row],[Budget_Margin]]&gt;0,
(Table1[[#This Row],[Gross_Margin]]-Table1[[#This Row],[Budget_Margin]]) / Table1[[#This Row],[Budget_Margin]],
(Table1[[#This Row],[Gross_Margin]]-Table1[[#This Row],[Budget_Margin]]) / ABS(Table1[[#This Row],[Budget_Margin]])
)
)</f>
        <v>-0.2074074074074074</v>
      </c>
      <c r="X852" s="5" t="str">
        <f>IF(Table1[[#This Row],[Margin_Var]]&gt;=0, "Above Budget", "Below Budget")</f>
        <v>Below Budget</v>
      </c>
      <c r="Y852" s="5">
        <f>IFERROR(Table1[[#This Row],[Gross_Margin]]/Table1[[#This Row],[Actual_Sales]],0)</f>
        <v>0.601123595505618</v>
      </c>
      <c r="Z852" s="5">
        <f>Table1[[#This Row],[Actual_Profit]]/Table1[[#This Row],[Actual_Sales]]</f>
        <v>0.38764044943820225</v>
      </c>
      <c r="AA852">
        <v>152</v>
      </c>
      <c r="AB852" s="5">
        <f>IFERROR(Table1[[#This Row],[Expenses]]/Table1[[#This Row],[Actual_Sales]],0)</f>
        <v>0.21348314606741572</v>
      </c>
      <c r="AC852">
        <v>99</v>
      </c>
      <c r="AD852">
        <v>2108</v>
      </c>
      <c r="AE852" s="5">
        <f>IFERROR(Table1[[#This Row],[Inventory]]/Table1[[#This Row],[Actual_Sales]],0)</f>
        <v>2.9606741573033708</v>
      </c>
    </row>
    <row r="853" spans="1:31" x14ac:dyDescent="0.25">
      <c r="A853">
        <v>642</v>
      </c>
      <c r="B853">
        <v>631</v>
      </c>
      <c r="C853">
        <v>2</v>
      </c>
      <c r="D853" s="2">
        <v>40269</v>
      </c>
      <c r="E853">
        <v>712</v>
      </c>
      <c r="F853">
        <v>670</v>
      </c>
      <c r="G853">
        <f>Table1[[#This Row],[Actual_Sales]]-Table1[[#This Row],[Budget_Sales]]</f>
        <v>42</v>
      </c>
      <c r="H853" s="5">
        <f>IF(
Table1[[#This Row],[Budget_Sales]]=0,
"",
IF(
Table1[[#This Row],[Budget_Sales]]&gt;0,
(Table1[[#This Row],[Actual_Sales]]-Table1[[#This Row],[Budget_Sales]])/Table1[[#This Row],[Budget_Sales]],
(Table1[[#This Row],[Actual_Sales]]-Table1[[#This Row],[Budget_Sales]])/ABS(Table1[[#This Row],[Budget_Sales]])
)
)</f>
        <v>6.2686567164179099E-2</v>
      </c>
      <c r="I853" s="5" t="str">
        <f>IF(Table1[[#This Row],[Sales_Var]]&gt;=0,"Above Budget","Below Budget")</f>
        <v>Above Budget</v>
      </c>
      <c r="J853">
        <f>Table1[[#This Row],[Actual_Sales]]-(Table1[[#This Row],[COGS]]+Table1[[#This Row],[Expenses]])</f>
        <v>276</v>
      </c>
      <c r="K853">
        <v>280</v>
      </c>
      <c r="L853">
        <f>Table1[[#This Row],[Actual_Profit]]-Table1[[#This Row],[Budget_Profit]]</f>
        <v>-4</v>
      </c>
      <c r="M853" s="5">
        <f>IF(
Table1[[#This Row],[Budget_Profit]]=0,
"",
IF(
Table1[[#This Row],[Budget_Profit]]&gt;0,
(Table1[[#This Row],[Actual_Profit]]-Table1[[#This Row],[Budget_Profit]])/Table1[[#This Row],[Budget_Profit]],
(Table1[[#This Row],[Actual_Profit]]-Table1[[#This Row],[Budget_Profit]])/ABS(Table1[[#This Row],[Budget_Profit]])
)
)</f>
        <v>-1.4285714285714285E-2</v>
      </c>
      <c r="N853" s="5" t="str">
        <f>IF(Table1[[#This Row],[Profit_Var]]&gt;=0, "Above Budget", "Below Budget")</f>
        <v>Below Budget</v>
      </c>
      <c r="O853">
        <v>284</v>
      </c>
      <c r="P853">
        <v>270</v>
      </c>
      <c r="Q853">
        <f>Table1[[#This Row],[COGS]]-Table1[[#This Row],[Budget_COGS]]</f>
        <v>14</v>
      </c>
      <c r="R853" s="5">
        <f>IF(
Table1[[#This Row],[Budget_COGS]]=0,
"",
IF(
Table1[[#This Row],[Budget_COGS]]&gt;0,
(Table1[[#This Row],[Budget_COGS]]-Table1[[#This Row],[COGS]]) / Table1[[#This Row],[Budget_COGS]],
(Table1[[#This Row],[Budget_COGS]]-Table1[[#This Row],[COGS]]) / ABS(Table1[[#This Row],[Budget_COGS]])
)
)</f>
        <v>-5.185185185185185E-2</v>
      </c>
      <c r="S853" s="5" t="str">
        <f>IF(Table1[[#This Row],[COGS _Var]]&gt;=0, "Above Budget", "Below Budget")</f>
        <v>Above Budget</v>
      </c>
      <c r="T853">
        <f>Table1[[#This Row],[Actual_Sales]]-Table1[[#This Row],[COGS]]</f>
        <v>428</v>
      </c>
      <c r="U853">
        <v>400</v>
      </c>
      <c r="V853">
        <f>Table1[[#This Row],[Gross_Margin]]-Table1[[#This Row],[Budget_Margin]]</f>
        <v>28</v>
      </c>
      <c r="W853" s="5">
        <f>IF(
Table1[[#This Row],[Budget_Margin]]=0,
"",
IF(
Table1[[#This Row],[Budget_Margin]]&gt;0,
(Table1[[#This Row],[Gross_Margin]]-Table1[[#This Row],[Budget_Margin]]) / Table1[[#This Row],[Budget_Margin]],
(Table1[[#This Row],[Gross_Margin]]-Table1[[#This Row],[Budget_Margin]]) / ABS(Table1[[#This Row],[Budget_Margin]])
)
)</f>
        <v>7.0000000000000007E-2</v>
      </c>
      <c r="X853" s="5" t="str">
        <f>IF(Table1[[#This Row],[Margin_Var]]&gt;=0, "Above Budget", "Below Budget")</f>
        <v>Above Budget</v>
      </c>
      <c r="Y853" s="5">
        <f>IFERROR(Table1[[#This Row],[Gross_Margin]]/Table1[[#This Row],[Actual_Sales]],0)</f>
        <v>0.601123595505618</v>
      </c>
      <c r="Z853" s="5">
        <f>Table1[[#This Row],[Actual_Profit]]/Table1[[#This Row],[Actual_Sales]]</f>
        <v>0.38764044943820225</v>
      </c>
      <c r="AA853">
        <v>152</v>
      </c>
      <c r="AB853" s="5">
        <f>IFERROR(Table1[[#This Row],[Expenses]]/Table1[[#This Row],[Actual_Sales]],0)</f>
        <v>0.21348314606741572</v>
      </c>
      <c r="AC853">
        <v>99</v>
      </c>
      <c r="AD853">
        <v>2108</v>
      </c>
      <c r="AE853" s="5">
        <f>IFERROR(Table1[[#This Row],[Inventory]]/Table1[[#This Row],[Actual_Sales]],0)</f>
        <v>2.9606741573033708</v>
      </c>
    </row>
    <row r="854" spans="1:31" x14ac:dyDescent="0.25">
      <c r="A854">
        <v>4103</v>
      </c>
      <c r="B854">
        <v>321</v>
      </c>
      <c r="C854">
        <v>11</v>
      </c>
      <c r="D854" s="2">
        <v>40878</v>
      </c>
      <c r="E854">
        <v>80</v>
      </c>
      <c r="F854">
        <v>70</v>
      </c>
      <c r="G854">
        <f>Table1[[#This Row],[Actual_Sales]]-Table1[[#This Row],[Budget_Sales]]</f>
        <v>10</v>
      </c>
      <c r="H854" s="5">
        <f>IF(
Table1[[#This Row],[Budget_Sales]]=0,
"",
IF(
Table1[[#This Row],[Budget_Sales]]&gt;0,
(Table1[[#This Row],[Actual_Sales]]-Table1[[#This Row],[Budget_Sales]])/Table1[[#This Row],[Budget_Sales]],
(Table1[[#This Row],[Actual_Sales]]-Table1[[#This Row],[Budget_Sales]])/ABS(Table1[[#This Row],[Budget_Sales]])
)
)</f>
        <v>0.14285714285714285</v>
      </c>
      <c r="I854" s="5" t="str">
        <f>IF(Table1[[#This Row],[Sales_Var]]&gt;=0,"Above Budget","Below Budget")</f>
        <v>Above Budget</v>
      </c>
      <c r="J854">
        <f>Table1[[#This Row],[Actual_Sales]]-(Table1[[#This Row],[COGS]]+Table1[[#This Row],[Expenses]])</f>
        <v>31</v>
      </c>
      <c r="K854">
        <v>30</v>
      </c>
      <c r="L854">
        <f>Table1[[#This Row],[Actual_Profit]]-Table1[[#This Row],[Budget_Profit]]</f>
        <v>1</v>
      </c>
      <c r="M854" s="5">
        <f>IF(
Table1[[#This Row],[Budget_Profit]]=0,
"",
IF(
Table1[[#This Row],[Budget_Profit]]&gt;0,
(Table1[[#This Row],[Actual_Profit]]-Table1[[#This Row],[Budget_Profit]])/Table1[[#This Row],[Budget_Profit]],
(Table1[[#This Row],[Actual_Profit]]-Table1[[#This Row],[Budget_Profit]])/ABS(Table1[[#This Row],[Budget_Profit]])
)
)</f>
        <v>3.3333333333333333E-2</v>
      </c>
      <c r="N854" s="5" t="str">
        <f>IF(Table1[[#This Row],[Profit_Var]]&gt;=0, "Above Budget", "Below Budget")</f>
        <v>Above Budget</v>
      </c>
      <c r="O854">
        <v>30</v>
      </c>
      <c r="P854">
        <v>30</v>
      </c>
      <c r="Q854">
        <f>Table1[[#This Row],[COGS]]-Table1[[#This Row],[Budget_COGS]]</f>
        <v>0</v>
      </c>
      <c r="R854" s="5">
        <f>IF(
Table1[[#This Row],[Budget_COGS]]=0,
"",
IF(
Table1[[#This Row],[Budget_COGS]]&gt;0,
(Table1[[#This Row],[Budget_COGS]]-Table1[[#This Row],[COGS]]) / Table1[[#This Row],[Budget_COGS]],
(Table1[[#This Row],[Budget_COGS]]-Table1[[#This Row],[COGS]]) / ABS(Table1[[#This Row],[Budget_COGS]])
)
)</f>
        <v>0</v>
      </c>
      <c r="S854" s="5" t="str">
        <f>IF(Table1[[#This Row],[COGS _Var]]&gt;=0, "Above Budget", "Below Budget")</f>
        <v>Above Budget</v>
      </c>
      <c r="T854">
        <f>Table1[[#This Row],[Actual_Sales]]-Table1[[#This Row],[COGS]]</f>
        <v>50</v>
      </c>
      <c r="U854">
        <v>40</v>
      </c>
      <c r="V854">
        <f>Table1[[#This Row],[Gross_Margin]]-Table1[[#This Row],[Budget_Margin]]</f>
        <v>10</v>
      </c>
      <c r="W854" s="5">
        <f>IF(
Table1[[#This Row],[Budget_Margin]]=0,
"",
IF(
Table1[[#This Row],[Budget_Margin]]&gt;0,
(Table1[[#This Row],[Gross_Margin]]-Table1[[#This Row],[Budget_Margin]]) / Table1[[#This Row],[Budget_Margin]],
(Table1[[#This Row],[Gross_Margin]]-Table1[[#This Row],[Budget_Margin]]) / ABS(Table1[[#This Row],[Budget_Margin]])
)
)</f>
        <v>0.25</v>
      </c>
      <c r="X854" s="5" t="str">
        <f>IF(Table1[[#This Row],[Margin_Var]]&gt;=0, "Above Budget", "Below Budget")</f>
        <v>Above Budget</v>
      </c>
      <c r="Y854" s="5">
        <f>IFERROR(Table1[[#This Row],[Gross_Margin]]/Table1[[#This Row],[Actual_Sales]],0)</f>
        <v>0.625</v>
      </c>
      <c r="Z854" s="5">
        <f>Table1[[#This Row],[Actual_Profit]]/Table1[[#This Row],[Actual_Sales]]</f>
        <v>0.38750000000000001</v>
      </c>
      <c r="AA854">
        <v>19</v>
      </c>
      <c r="AB854" s="5">
        <f>IFERROR(Table1[[#This Row],[Expenses]]/Table1[[#This Row],[Actual_Sales]],0)</f>
        <v>0.23749999999999999</v>
      </c>
      <c r="AC854">
        <v>8</v>
      </c>
      <c r="AD854">
        <v>882</v>
      </c>
      <c r="AE854" s="5">
        <f>IFERROR(Table1[[#This Row],[Inventory]]/Table1[[#This Row],[Actual_Sales]],0)</f>
        <v>11.025</v>
      </c>
    </row>
    <row r="855" spans="1:31" x14ac:dyDescent="0.25">
      <c r="A855">
        <v>2689</v>
      </c>
      <c r="B855">
        <v>330</v>
      </c>
      <c r="C855">
        <v>9</v>
      </c>
      <c r="D855" s="2">
        <v>40634</v>
      </c>
      <c r="E855">
        <v>80</v>
      </c>
      <c r="F855">
        <v>60</v>
      </c>
      <c r="G855">
        <f>Table1[[#This Row],[Actual_Sales]]-Table1[[#This Row],[Budget_Sales]]</f>
        <v>20</v>
      </c>
      <c r="H855" s="5">
        <f>IF(
Table1[[#This Row],[Budget_Sales]]=0,
"",
IF(
Table1[[#This Row],[Budget_Sales]]&gt;0,
(Table1[[#This Row],[Actual_Sales]]-Table1[[#This Row],[Budget_Sales]])/Table1[[#This Row],[Budget_Sales]],
(Table1[[#This Row],[Actual_Sales]]-Table1[[#This Row],[Budget_Sales]])/ABS(Table1[[#This Row],[Budget_Sales]])
)
)</f>
        <v>0.33333333333333331</v>
      </c>
      <c r="I855" s="5" t="str">
        <f>IF(Table1[[#This Row],[Sales_Var]]&gt;=0,"Above Budget","Below Budget")</f>
        <v>Above Budget</v>
      </c>
      <c r="J855">
        <f>Table1[[#This Row],[Actual_Sales]]-(Table1[[#This Row],[COGS]]+Table1[[#This Row],[Expenses]])</f>
        <v>31</v>
      </c>
      <c r="K855">
        <v>40</v>
      </c>
      <c r="L855">
        <f>Table1[[#This Row],[Actual_Profit]]-Table1[[#This Row],[Budget_Profit]]</f>
        <v>-9</v>
      </c>
      <c r="M855" s="5">
        <f>IF(
Table1[[#This Row],[Budget_Profit]]=0,
"",
IF(
Table1[[#This Row],[Budget_Profit]]&gt;0,
(Table1[[#This Row],[Actual_Profit]]-Table1[[#This Row],[Budget_Profit]])/Table1[[#This Row],[Budget_Profit]],
(Table1[[#This Row],[Actual_Profit]]-Table1[[#This Row],[Budget_Profit]])/ABS(Table1[[#This Row],[Budget_Profit]])
)
)</f>
        <v>-0.22500000000000001</v>
      </c>
      <c r="N855" s="5" t="str">
        <f>IF(Table1[[#This Row],[Profit_Var]]&gt;=0, "Above Budget", "Below Budget")</f>
        <v>Below Budget</v>
      </c>
      <c r="O855">
        <v>30</v>
      </c>
      <c r="P855">
        <v>20</v>
      </c>
      <c r="Q855">
        <f>Table1[[#This Row],[COGS]]-Table1[[#This Row],[Budget_COGS]]</f>
        <v>10</v>
      </c>
      <c r="R855" s="5">
        <f>IF(
Table1[[#This Row],[Budget_COGS]]=0,
"",
IF(
Table1[[#This Row],[Budget_COGS]]&gt;0,
(Table1[[#This Row],[Budget_COGS]]-Table1[[#This Row],[COGS]]) / Table1[[#This Row],[Budget_COGS]],
(Table1[[#This Row],[Budget_COGS]]-Table1[[#This Row],[COGS]]) / ABS(Table1[[#This Row],[Budget_COGS]])
)
)</f>
        <v>-0.5</v>
      </c>
      <c r="S855" s="5" t="str">
        <f>IF(Table1[[#This Row],[COGS _Var]]&gt;=0, "Above Budget", "Below Budget")</f>
        <v>Above Budget</v>
      </c>
      <c r="T855">
        <f>Table1[[#This Row],[Actual_Sales]]-Table1[[#This Row],[COGS]]</f>
        <v>50</v>
      </c>
      <c r="U855">
        <v>40</v>
      </c>
      <c r="V855">
        <f>Table1[[#This Row],[Gross_Margin]]-Table1[[#This Row],[Budget_Margin]]</f>
        <v>10</v>
      </c>
      <c r="W855" s="5">
        <f>IF(
Table1[[#This Row],[Budget_Margin]]=0,
"",
IF(
Table1[[#This Row],[Budget_Margin]]&gt;0,
(Table1[[#This Row],[Gross_Margin]]-Table1[[#This Row],[Budget_Margin]]) / Table1[[#This Row],[Budget_Margin]],
(Table1[[#This Row],[Gross_Margin]]-Table1[[#This Row],[Budget_Margin]]) / ABS(Table1[[#This Row],[Budget_Margin]])
)
)</f>
        <v>0.25</v>
      </c>
      <c r="X855" s="5" t="str">
        <f>IF(Table1[[#This Row],[Margin_Var]]&gt;=0, "Above Budget", "Below Budget")</f>
        <v>Above Budget</v>
      </c>
      <c r="Y855" s="5">
        <f>IFERROR(Table1[[#This Row],[Gross_Margin]]/Table1[[#This Row],[Actual_Sales]],0)</f>
        <v>0.625</v>
      </c>
      <c r="Z855" s="5">
        <f>Table1[[#This Row],[Actual_Profit]]/Table1[[#This Row],[Actual_Sales]]</f>
        <v>0.38750000000000001</v>
      </c>
      <c r="AA855">
        <v>19</v>
      </c>
      <c r="AB855" s="5">
        <f>IFERROR(Table1[[#This Row],[Expenses]]/Table1[[#This Row],[Actual_Sales]],0)</f>
        <v>0.23749999999999999</v>
      </c>
      <c r="AC855">
        <v>8</v>
      </c>
      <c r="AD855">
        <v>820</v>
      </c>
      <c r="AE855" s="5">
        <f>IFERROR(Table1[[#This Row],[Inventory]]/Table1[[#This Row],[Actual_Sales]],0)</f>
        <v>10.25</v>
      </c>
    </row>
    <row r="856" spans="1:31" x14ac:dyDescent="0.25">
      <c r="A856">
        <v>2695</v>
      </c>
      <c r="B856">
        <v>351</v>
      </c>
      <c r="C856">
        <v>11</v>
      </c>
      <c r="D856" s="2">
        <v>40634</v>
      </c>
      <c r="E856">
        <v>80</v>
      </c>
      <c r="F856">
        <v>80</v>
      </c>
      <c r="G856">
        <f>Table1[[#This Row],[Actual_Sales]]-Table1[[#This Row],[Budget_Sales]]</f>
        <v>0</v>
      </c>
      <c r="H856" s="5">
        <f>IF(
Table1[[#This Row],[Budget_Sales]]=0,
"",
IF(
Table1[[#This Row],[Budget_Sales]]&gt;0,
(Table1[[#This Row],[Actual_Sales]]-Table1[[#This Row],[Budget_Sales]])/Table1[[#This Row],[Budget_Sales]],
(Table1[[#This Row],[Actual_Sales]]-Table1[[#This Row],[Budget_Sales]])/ABS(Table1[[#This Row],[Budget_Sales]])
)
)</f>
        <v>0</v>
      </c>
      <c r="I856" s="5" t="str">
        <f>IF(Table1[[#This Row],[Sales_Var]]&gt;=0,"Above Budget","Below Budget")</f>
        <v>Above Budget</v>
      </c>
      <c r="J856">
        <f>Table1[[#This Row],[Actual_Sales]]-(Table1[[#This Row],[COGS]]+Table1[[#This Row],[Expenses]])</f>
        <v>31</v>
      </c>
      <c r="K856">
        <v>40</v>
      </c>
      <c r="L856">
        <f>Table1[[#This Row],[Actual_Profit]]-Table1[[#This Row],[Budget_Profit]]</f>
        <v>-9</v>
      </c>
      <c r="M856" s="5">
        <f>IF(
Table1[[#This Row],[Budget_Profit]]=0,
"",
IF(
Table1[[#This Row],[Budget_Profit]]&gt;0,
(Table1[[#This Row],[Actual_Profit]]-Table1[[#This Row],[Budget_Profit]])/Table1[[#This Row],[Budget_Profit]],
(Table1[[#This Row],[Actual_Profit]]-Table1[[#This Row],[Budget_Profit]])/ABS(Table1[[#This Row],[Budget_Profit]])
)
)</f>
        <v>-0.22500000000000001</v>
      </c>
      <c r="N856" s="5" t="str">
        <f>IF(Table1[[#This Row],[Profit_Var]]&gt;=0, "Above Budget", "Below Budget")</f>
        <v>Below Budget</v>
      </c>
      <c r="O856">
        <v>30</v>
      </c>
      <c r="P856">
        <v>30</v>
      </c>
      <c r="Q856">
        <f>Table1[[#This Row],[COGS]]-Table1[[#This Row],[Budget_COGS]]</f>
        <v>0</v>
      </c>
      <c r="R856" s="5">
        <f>IF(
Table1[[#This Row],[Budget_COGS]]=0,
"",
IF(
Table1[[#This Row],[Budget_COGS]]&gt;0,
(Table1[[#This Row],[Budget_COGS]]-Table1[[#This Row],[COGS]]) / Table1[[#This Row],[Budget_COGS]],
(Table1[[#This Row],[Budget_COGS]]-Table1[[#This Row],[COGS]]) / ABS(Table1[[#This Row],[Budget_COGS]])
)
)</f>
        <v>0</v>
      </c>
      <c r="S856" s="5" t="str">
        <f>IF(Table1[[#This Row],[COGS _Var]]&gt;=0, "Above Budget", "Below Budget")</f>
        <v>Above Budget</v>
      </c>
      <c r="T856">
        <f>Table1[[#This Row],[Actual_Sales]]-Table1[[#This Row],[COGS]]</f>
        <v>50</v>
      </c>
      <c r="U856">
        <v>50</v>
      </c>
      <c r="V856">
        <f>Table1[[#This Row],[Gross_Margin]]-Table1[[#This Row],[Budget_Margin]]</f>
        <v>0</v>
      </c>
      <c r="W856" s="5">
        <f>IF(
Table1[[#This Row],[Budget_Margin]]=0,
"",
IF(
Table1[[#This Row],[Budget_Margin]]&gt;0,
(Table1[[#This Row],[Gross_Margin]]-Table1[[#This Row],[Budget_Margin]]) / Table1[[#This Row],[Budget_Margin]],
(Table1[[#This Row],[Gross_Margin]]-Table1[[#This Row],[Budget_Margin]]) / ABS(Table1[[#This Row],[Budget_Margin]])
)
)</f>
        <v>0</v>
      </c>
      <c r="X856" s="5" t="str">
        <f>IF(Table1[[#This Row],[Margin_Var]]&gt;=0, "Above Budget", "Below Budget")</f>
        <v>Above Budget</v>
      </c>
      <c r="Y856" s="5">
        <f>IFERROR(Table1[[#This Row],[Gross_Margin]]/Table1[[#This Row],[Actual_Sales]],0)</f>
        <v>0.625</v>
      </c>
      <c r="Z856" s="5">
        <f>Table1[[#This Row],[Actual_Profit]]/Table1[[#This Row],[Actual_Sales]]</f>
        <v>0.38750000000000001</v>
      </c>
      <c r="AA856">
        <v>19</v>
      </c>
      <c r="AB856" s="5">
        <f>IFERROR(Table1[[#This Row],[Expenses]]/Table1[[#This Row],[Actual_Sales]],0)</f>
        <v>0.23749999999999999</v>
      </c>
      <c r="AC856">
        <v>8</v>
      </c>
      <c r="AD856">
        <v>820</v>
      </c>
      <c r="AE856" s="5">
        <f>IFERROR(Table1[[#This Row],[Inventory]]/Table1[[#This Row],[Actual_Sales]],0)</f>
        <v>10.25</v>
      </c>
    </row>
    <row r="857" spans="1:31" x14ac:dyDescent="0.25">
      <c r="A857">
        <v>2701</v>
      </c>
      <c r="B857">
        <v>414</v>
      </c>
      <c r="C857">
        <v>8</v>
      </c>
      <c r="D857" s="2">
        <v>40634</v>
      </c>
      <c r="E857">
        <v>142</v>
      </c>
      <c r="F857">
        <v>110</v>
      </c>
      <c r="G857">
        <f>Table1[[#This Row],[Actual_Sales]]-Table1[[#This Row],[Budget_Sales]]</f>
        <v>32</v>
      </c>
      <c r="H857" s="5">
        <f>IF(
Table1[[#This Row],[Budget_Sales]]=0,
"",
IF(
Table1[[#This Row],[Budget_Sales]]&gt;0,
(Table1[[#This Row],[Actual_Sales]]-Table1[[#This Row],[Budget_Sales]])/Table1[[#This Row],[Budget_Sales]],
(Table1[[#This Row],[Actual_Sales]]-Table1[[#This Row],[Budget_Sales]])/ABS(Table1[[#This Row],[Budget_Sales]])
)
)</f>
        <v>0.29090909090909089</v>
      </c>
      <c r="I857" s="5" t="str">
        <f>IF(Table1[[#This Row],[Sales_Var]]&gt;=0,"Above Budget","Below Budget")</f>
        <v>Above Budget</v>
      </c>
      <c r="J857">
        <f>Table1[[#This Row],[Actual_Sales]]-(Table1[[#This Row],[COGS]]+Table1[[#This Row],[Expenses]])</f>
        <v>55</v>
      </c>
      <c r="K857">
        <v>50</v>
      </c>
      <c r="L857">
        <f>Table1[[#This Row],[Actual_Profit]]-Table1[[#This Row],[Budget_Profit]]</f>
        <v>5</v>
      </c>
      <c r="M857" s="5">
        <f>IF(
Table1[[#This Row],[Budget_Profit]]=0,
"",
IF(
Table1[[#This Row],[Budget_Profit]]&gt;0,
(Table1[[#This Row],[Actual_Profit]]-Table1[[#This Row],[Budget_Profit]])/Table1[[#This Row],[Budget_Profit]],
(Table1[[#This Row],[Actual_Profit]]-Table1[[#This Row],[Budget_Profit]])/ABS(Table1[[#This Row],[Budget_Profit]])
)
)</f>
        <v>0.1</v>
      </c>
      <c r="N857" s="5" t="str">
        <f>IF(Table1[[#This Row],[Profit_Var]]&gt;=0, "Above Budget", "Below Budget")</f>
        <v>Above Budget</v>
      </c>
      <c r="O857">
        <v>49</v>
      </c>
      <c r="P857">
        <v>40</v>
      </c>
      <c r="Q857">
        <f>Table1[[#This Row],[COGS]]-Table1[[#This Row],[Budget_COGS]]</f>
        <v>9</v>
      </c>
      <c r="R857" s="5">
        <f>IF(
Table1[[#This Row],[Budget_COGS]]=0,
"",
IF(
Table1[[#This Row],[Budget_COGS]]&gt;0,
(Table1[[#This Row],[Budget_COGS]]-Table1[[#This Row],[COGS]]) / Table1[[#This Row],[Budget_COGS]],
(Table1[[#This Row],[Budget_COGS]]-Table1[[#This Row],[COGS]]) / ABS(Table1[[#This Row],[Budget_COGS]])
)
)</f>
        <v>-0.22500000000000001</v>
      </c>
      <c r="S857" s="5" t="str">
        <f>IF(Table1[[#This Row],[COGS _Var]]&gt;=0, "Above Budget", "Below Budget")</f>
        <v>Above Budget</v>
      </c>
      <c r="T857">
        <f>Table1[[#This Row],[Actual_Sales]]-Table1[[#This Row],[COGS]]</f>
        <v>93</v>
      </c>
      <c r="U857">
        <v>70</v>
      </c>
      <c r="V857">
        <f>Table1[[#This Row],[Gross_Margin]]-Table1[[#This Row],[Budget_Margin]]</f>
        <v>23</v>
      </c>
      <c r="W857" s="5">
        <f>IF(
Table1[[#This Row],[Budget_Margin]]=0,
"",
IF(
Table1[[#This Row],[Budget_Margin]]&gt;0,
(Table1[[#This Row],[Gross_Margin]]-Table1[[#This Row],[Budget_Margin]]) / Table1[[#This Row],[Budget_Margin]],
(Table1[[#This Row],[Gross_Margin]]-Table1[[#This Row],[Budget_Margin]]) / ABS(Table1[[#This Row],[Budget_Margin]])
)
)</f>
        <v>0.32857142857142857</v>
      </c>
      <c r="X857" s="5" t="str">
        <f>IF(Table1[[#This Row],[Margin_Var]]&gt;=0, "Above Budget", "Below Budget")</f>
        <v>Above Budget</v>
      </c>
      <c r="Y857" s="5">
        <f>IFERROR(Table1[[#This Row],[Gross_Margin]]/Table1[[#This Row],[Actual_Sales]],0)</f>
        <v>0.65492957746478875</v>
      </c>
      <c r="Z857" s="5">
        <f>Table1[[#This Row],[Actual_Profit]]/Table1[[#This Row],[Actual_Sales]]</f>
        <v>0.38732394366197181</v>
      </c>
      <c r="AA857">
        <v>38</v>
      </c>
      <c r="AB857" s="5">
        <f>IFERROR(Table1[[#This Row],[Expenses]]/Table1[[#This Row],[Actual_Sales]],0)</f>
        <v>0.26760563380281688</v>
      </c>
      <c r="AC857">
        <v>15</v>
      </c>
      <c r="AD857">
        <v>342</v>
      </c>
      <c r="AE857" s="5">
        <f>IFERROR(Table1[[#This Row],[Inventory]]/Table1[[#This Row],[Actual_Sales]],0)</f>
        <v>2.408450704225352</v>
      </c>
    </row>
    <row r="858" spans="1:31" x14ac:dyDescent="0.25">
      <c r="A858">
        <v>641</v>
      </c>
      <c r="B858">
        <v>631</v>
      </c>
      <c r="C858">
        <v>9</v>
      </c>
      <c r="D858" s="2">
        <v>40269</v>
      </c>
      <c r="E858">
        <v>638</v>
      </c>
      <c r="F858">
        <v>490</v>
      </c>
      <c r="G858">
        <f>Table1[[#This Row],[Actual_Sales]]-Table1[[#This Row],[Budget_Sales]]</f>
        <v>148</v>
      </c>
      <c r="H858" s="5">
        <f>IF(
Table1[[#This Row],[Budget_Sales]]=0,
"",
IF(
Table1[[#This Row],[Budget_Sales]]&gt;0,
(Table1[[#This Row],[Actual_Sales]]-Table1[[#This Row],[Budget_Sales]])/Table1[[#This Row],[Budget_Sales]],
(Table1[[#This Row],[Actual_Sales]]-Table1[[#This Row],[Budget_Sales]])/ABS(Table1[[#This Row],[Budget_Sales]])
)
)</f>
        <v>0.30204081632653063</v>
      </c>
      <c r="I858" s="5" t="str">
        <f>IF(Table1[[#This Row],[Sales_Var]]&gt;=0,"Above Budget","Below Budget")</f>
        <v>Above Budget</v>
      </c>
      <c r="J858">
        <f>Table1[[#This Row],[Actual_Sales]]-(Table1[[#This Row],[COGS]]+Table1[[#This Row],[Expenses]])</f>
        <v>247</v>
      </c>
      <c r="K858">
        <v>200</v>
      </c>
      <c r="L858">
        <f>Table1[[#This Row],[Actual_Profit]]-Table1[[#This Row],[Budget_Profit]]</f>
        <v>47</v>
      </c>
      <c r="M858" s="5">
        <f>IF(
Table1[[#This Row],[Budget_Profit]]=0,
"",
IF(
Table1[[#This Row],[Budget_Profit]]&gt;0,
(Table1[[#This Row],[Actual_Profit]]-Table1[[#This Row],[Budget_Profit]])/Table1[[#This Row],[Budget_Profit]],
(Table1[[#This Row],[Actual_Profit]]-Table1[[#This Row],[Budget_Profit]])/ABS(Table1[[#This Row],[Budget_Profit]])
)
)</f>
        <v>0.23499999999999999</v>
      </c>
      <c r="N858" s="5" t="str">
        <f>IF(Table1[[#This Row],[Profit_Var]]&gt;=0, "Above Budget", "Below Budget")</f>
        <v>Above Budget</v>
      </c>
      <c r="O858">
        <v>260</v>
      </c>
      <c r="P858">
        <v>190</v>
      </c>
      <c r="Q858">
        <f>Table1[[#This Row],[COGS]]-Table1[[#This Row],[Budget_COGS]]</f>
        <v>70</v>
      </c>
      <c r="R858" s="5">
        <f>IF(
Table1[[#This Row],[Budget_COGS]]=0,
"",
IF(
Table1[[#This Row],[Budget_COGS]]&gt;0,
(Table1[[#This Row],[Budget_COGS]]-Table1[[#This Row],[COGS]]) / Table1[[#This Row],[Budget_COGS]],
(Table1[[#This Row],[Budget_COGS]]-Table1[[#This Row],[COGS]]) / ABS(Table1[[#This Row],[Budget_COGS]])
)
)</f>
        <v>-0.36842105263157893</v>
      </c>
      <c r="S858" s="5" t="str">
        <f>IF(Table1[[#This Row],[COGS _Var]]&gt;=0, "Above Budget", "Below Budget")</f>
        <v>Above Budget</v>
      </c>
      <c r="T858">
        <f>Table1[[#This Row],[Actual_Sales]]-Table1[[#This Row],[COGS]]</f>
        <v>378</v>
      </c>
      <c r="U858">
        <v>300</v>
      </c>
      <c r="V858">
        <f>Table1[[#This Row],[Gross_Margin]]-Table1[[#This Row],[Budget_Margin]]</f>
        <v>78</v>
      </c>
      <c r="W858" s="5">
        <f>IF(
Table1[[#This Row],[Budget_Margin]]=0,
"",
IF(
Table1[[#This Row],[Budget_Margin]]&gt;0,
(Table1[[#This Row],[Gross_Margin]]-Table1[[#This Row],[Budget_Margin]]) / Table1[[#This Row],[Budget_Margin]],
(Table1[[#This Row],[Gross_Margin]]-Table1[[#This Row],[Budget_Margin]]) / ABS(Table1[[#This Row],[Budget_Margin]])
)
)</f>
        <v>0.26</v>
      </c>
      <c r="X858" s="5" t="str">
        <f>IF(Table1[[#This Row],[Margin_Var]]&gt;=0, "Above Budget", "Below Budget")</f>
        <v>Above Budget</v>
      </c>
      <c r="Y858" s="5">
        <f>IFERROR(Table1[[#This Row],[Gross_Margin]]/Table1[[#This Row],[Actual_Sales]],0)</f>
        <v>0.59247648902821315</v>
      </c>
      <c r="Z858" s="5">
        <f>Table1[[#This Row],[Actual_Profit]]/Table1[[#This Row],[Actual_Sales]]</f>
        <v>0.38714733542319751</v>
      </c>
      <c r="AA858">
        <v>131</v>
      </c>
      <c r="AB858" s="5">
        <f>IFERROR(Table1[[#This Row],[Expenses]]/Table1[[#This Row],[Actual_Sales]],0)</f>
        <v>0.20532915360501566</v>
      </c>
      <c r="AC858">
        <v>98</v>
      </c>
      <c r="AD858">
        <v>1558</v>
      </c>
      <c r="AE858" s="5">
        <f>IFERROR(Table1[[#This Row],[Inventory]]/Table1[[#This Row],[Actual_Sales]],0)</f>
        <v>2.4420062695924765</v>
      </c>
    </row>
    <row r="859" spans="1:31" x14ac:dyDescent="0.25">
      <c r="A859">
        <v>741</v>
      </c>
      <c r="B859">
        <v>315</v>
      </c>
      <c r="C859">
        <v>9</v>
      </c>
      <c r="D859" s="2">
        <v>40299</v>
      </c>
      <c r="E859">
        <v>651</v>
      </c>
      <c r="F859">
        <v>500</v>
      </c>
      <c r="G859">
        <f>Table1[[#This Row],[Actual_Sales]]-Table1[[#This Row],[Budget_Sales]]</f>
        <v>151</v>
      </c>
      <c r="H859" s="5">
        <f>IF(
Table1[[#This Row],[Budget_Sales]]=0,
"",
IF(
Table1[[#This Row],[Budget_Sales]]&gt;0,
(Table1[[#This Row],[Actual_Sales]]-Table1[[#This Row],[Budget_Sales]])/Table1[[#This Row],[Budget_Sales]],
(Table1[[#This Row],[Actual_Sales]]-Table1[[#This Row],[Budget_Sales]])/ABS(Table1[[#This Row],[Budget_Sales]])
)
)</f>
        <v>0.30199999999999999</v>
      </c>
      <c r="I859" s="5" t="str">
        <f>IF(Table1[[#This Row],[Sales_Var]]&gt;=0,"Above Budget","Below Budget")</f>
        <v>Above Budget</v>
      </c>
      <c r="J859">
        <f>Table1[[#This Row],[Actual_Sales]]-(Table1[[#This Row],[COGS]]+Table1[[#This Row],[Expenses]])</f>
        <v>252</v>
      </c>
      <c r="K859">
        <v>200</v>
      </c>
      <c r="L859">
        <f>Table1[[#This Row],[Actual_Profit]]-Table1[[#This Row],[Budget_Profit]]</f>
        <v>52</v>
      </c>
      <c r="M859" s="5">
        <f>IF(
Table1[[#This Row],[Budget_Profit]]=0,
"",
IF(
Table1[[#This Row],[Budget_Profit]]&gt;0,
(Table1[[#This Row],[Actual_Profit]]-Table1[[#This Row],[Budget_Profit]])/Table1[[#This Row],[Budget_Profit]],
(Table1[[#This Row],[Actual_Profit]]-Table1[[#This Row],[Budget_Profit]])/ABS(Table1[[#This Row],[Budget_Profit]])
)
)</f>
        <v>0.26</v>
      </c>
      <c r="N859" s="5" t="str">
        <f>IF(Table1[[#This Row],[Profit_Var]]&gt;=0, "Above Budget", "Below Budget")</f>
        <v>Above Budget</v>
      </c>
      <c r="O859">
        <v>265</v>
      </c>
      <c r="P859">
        <v>200</v>
      </c>
      <c r="Q859">
        <f>Table1[[#This Row],[COGS]]-Table1[[#This Row],[Budget_COGS]]</f>
        <v>65</v>
      </c>
      <c r="R859" s="5">
        <f>IF(
Table1[[#This Row],[Budget_COGS]]=0,
"",
IF(
Table1[[#This Row],[Budget_COGS]]&gt;0,
(Table1[[#This Row],[Budget_COGS]]-Table1[[#This Row],[COGS]]) / Table1[[#This Row],[Budget_COGS]],
(Table1[[#This Row],[Budget_COGS]]-Table1[[#This Row],[COGS]]) / ABS(Table1[[#This Row],[Budget_COGS]])
)
)</f>
        <v>-0.32500000000000001</v>
      </c>
      <c r="S859" s="5" t="str">
        <f>IF(Table1[[#This Row],[COGS _Var]]&gt;=0, "Above Budget", "Below Budget")</f>
        <v>Above Budget</v>
      </c>
      <c r="T859">
        <f>Table1[[#This Row],[Actual_Sales]]-Table1[[#This Row],[COGS]]</f>
        <v>386</v>
      </c>
      <c r="U859">
        <v>300</v>
      </c>
      <c r="V859">
        <f>Table1[[#This Row],[Gross_Margin]]-Table1[[#This Row],[Budget_Margin]]</f>
        <v>86</v>
      </c>
      <c r="W859" s="5">
        <f>IF(
Table1[[#This Row],[Budget_Margin]]=0,
"",
IF(
Table1[[#This Row],[Budget_Margin]]&gt;0,
(Table1[[#This Row],[Gross_Margin]]-Table1[[#This Row],[Budget_Margin]]) / Table1[[#This Row],[Budget_Margin]],
(Table1[[#This Row],[Gross_Margin]]-Table1[[#This Row],[Budget_Margin]]) / ABS(Table1[[#This Row],[Budget_Margin]])
)
)</f>
        <v>0.28666666666666668</v>
      </c>
      <c r="X859" s="5" t="str">
        <f>IF(Table1[[#This Row],[Margin_Var]]&gt;=0, "Above Budget", "Below Budget")</f>
        <v>Above Budget</v>
      </c>
      <c r="Y859" s="5">
        <f>IFERROR(Table1[[#This Row],[Gross_Margin]]/Table1[[#This Row],[Actual_Sales]],0)</f>
        <v>0.5929339477726574</v>
      </c>
      <c r="Z859" s="5">
        <f>Table1[[#This Row],[Actual_Profit]]/Table1[[#This Row],[Actual_Sales]]</f>
        <v>0.38709677419354838</v>
      </c>
      <c r="AA859">
        <v>134</v>
      </c>
      <c r="AB859" s="5">
        <f>IFERROR(Table1[[#This Row],[Expenses]]/Table1[[#This Row],[Actual_Sales]],0)</f>
        <v>0.20583717357910905</v>
      </c>
      <c r="AC859">
        <v>100</v>
      </c>
      <c r="AD859">
        <v>1613</v>
      </c>
      <c r="AE859" s="5">
        <f>IFERROR(Table1[[#This Row],[Inventory]]/Table1[[#This Row],[Actual_Sales]],0)</f>
        <v>2.4777265745007679</v>
      </c>
    </row>
    <row r="860" spans="1:31" x14ac:dyDescent="0.25">
      <c r="A860">
        <v>3141</v>
      </c>
      <c r="B860">
        <v>773</v>
      </c>
      <c r="C860">
        <v>5</v>
      </c>
      <c r="D860" s="2">
        <v>40695</v>
      </c>
      <c r="E860">
        <v>628</v>
      </c>
      <c r="F860">
        <v>740</v>
      </c>
      <c r="G860">
        <f>Table1[[#This Row],[Actual_Sales]]-Table1[[#This Row],[Budget_Sales]]</f>
        <v>-112</v>
      </c>
      <c r="H860" s="5">
        <f>IF(
Table1[[#This Row],[Budget_Sales]]=0,
"",
IF(
Table1[[#This Row],[Budget_Sales]]&gt;0,
(Table1[[#This Row],[Actual_Sales]]-Table1[[#This Row],[Budget_Sales]])/Table1[[#This Row],[Budget_Sales]],
(Table1[[#This Row],[Actual_Sales]]-Table1[[#This Row],[Budget_Sales]])/ABS(Table1[[#This Row],[Budget_Sales]])
)
)</f>
        <v>-0.15135135135135136</v>
      </c>
      <c r="I860" s="5" t="str">
        <f>IF(Table1[[#This Row],[Sales_Var]]&gt;=0,"Above Budget","Below Budget")</f>
        <v>Below Budget</v>
      </c>
      <c r="J860">
        <f>Table1[[#This Row],[Actual_Sales]]-(Table1[[#This Row],[COGS]]+Table1[[#This Row],[Expenses]])</f>
        <v>243</v>
      </c>
      <c r="K860">
        <v>300</v>
      </c>
      <c r="L860">
        <f>Table1[[#This Row],[Actual_Profit]]-Table1[[#This Row],[Budget_Profit]]</f>
        <v>-57</v>
      </c>
      <c r="M860" s="5">
        <f>IF(
Table1[[#This Row],[Budget_Profit]]=0,
"",
IF(
Table1[[#This Row],[Budget_Profit]]&gt;0,
(Table1[[#This Row],[Actual_Profit]]-Table1[[#This Row],[Budget_Profit]])/Table1[[#This Row],[Budget_Profit]],
(Table1[[#This Row],[Actual_Profit]]-Table1[[#This Row],[Budget_Profit]])/ABS(Table1[[#This Row],[Budget_Profit]])
)
)</f>
        <v>-0.19</v>
      </c>
      <c r="N860" s="5" t="str">
        <f>IF(Table1[[#This Row],[Profit_Var]]&gt;=0, "Above Budget", "Below Budget")</f>
        <v>Below Budget</v>
      </c>
      <c r="O860">
        <v>272</v>
      </c>
      <c r="P860">
        <v>310</v>
      </c>
      <c r="Q860">
        <f>Table1[[#This Row],[COGS]]-Table1[[#This Row],[Budget_COGS]]</f>
        <v>-38</v>
      </c>
      <c r="R860" s="5">
        <f>IF(
Table1[[#This Row],[Budget_COGS]]=0,
"",
IF(
Table1[[#This Row],[Budget_COGS]]&gt;0,
(Table1[[#This Row],[Budget_COGS]]-Table1[[#This Row],[COGS]]) / Table1[[#This Row],[Budget_COGS]],
(Table1[[#This Row],[Budget_COGS]]-Table1[[#This Row],[COGS]]) / ABS(Table1[[#This Row],[Budget_COGS]])
)
)</f>
        <v>0.12258064516129032</v>
      </c>
      <c r="S860" s="5" t="str">
        <f>IF(Table1[[#This Row],[COGS _Var]]&gt;=0, "Above Budget", "Below Budget")</f>
        <v>Below Budget</v>
      </c>
      <c r="T860">
        <f>Table1[[#This Row],[Actual_Sales]]-Table1[[#This Row],[COGS]]</f>
        <v>356</v>
      </c>
      <c r="U860">
        <v>430</v>
      </c>
      <c r="V860">
        <f>Table1[[#This Row],[Gross_Margin]]-Table1[[#This Row],[Budget_Margin]]</f>
        <v>-74</v>
      </c>
      <c r="W860" s="5">
        <f>IF(
Table1[[#This Row],[Budget_Margin]]=0,
"",
IF(
Table1[[#This Row],[Budget_Margin]]&gt;0,
(Table1[[#This Row],[Gross_Margin]]-Table1[[#This Row],[Budget_Margin]]) / Table1[[#This Row],[Budget_Margin]],
(Table1[[#This Row],[Gross_Margin]]-Table1[[#This Row],[Budget_Margin]]) / ABS(Table1[[#This Row],[Budget_Margin]])
)
)</f>
        <v>-0.17209302325581396</v>
      </c>
      <c r="X860" s="5" t="str">
        <f>IF(Table1[[#This Row],[Margin_Var]]&gt;=0, "Above Budget", "Below Budget")</f>
        <v>Below Budget</v>
      </c>
      <c r="Y860" s="5">
        <f>IFERROR(Table1[[#This Row],[Gross_Margin]]/Table1[[#This Row],[Actual_Sales]],0)</f>
        <v>0.56687898089171973</v>
      </c>
      <c r="Z860" s="5">
        <f>Table1[[#This Row],[Actual_Profit]]/Table1[[#This Row],[Actual_Sales]]</f>
        <v>0.38694267515923569</v>
      </c>
      <c r="AA860">
        <v>113</v>
      </c>
      <c r="AB860" s="5">
        <f>IFERROR(Table1[[#This Row],[Expenses]]/Table1[[#This Row],[Actual_Sales]],0)</f>
        <v>0.17993630573248406</v>
      </c>
      <c r="AC860">
        <v>89</v>
      </c>
      <c r="AD860">
        <v>1616</v>
      </c>
      <c r="AE860" s="5">
        <f>IFERROR(Table1[[#This Row],[Inventory]]/Table1[[#This Row],[Actual_Sales]],0)</f>
        <v>2.573248407643312</v>
      </c>
    </row>
    <row r="861" spans="1:31" x14ac:dyDescent="0.25">
      <c r="A861">
        <v>3120</v>
      </c>
      <c r="B861">
        <v>661</v>
      </c>
      <c r="C861">
        <v>6</v>
      </c>
      <c r="D861" s="2">
        <v>40695</v>
      </c>
      <c r="E861">
        <v>628</v>
      </c>
      <c r="F861">
        <v>600</v>
      </c>
      <c r="G861">
        <f>Table1[[#This Row],[Actual_Sales]]-Table1[[#This Row],[Budget_Sales]]</f>
        <v>28</v>
      </c>
      <c r="H861" s="5">
        <f>IF(
Table1[[#This Row],[Budget_Sales]]=0,
"",
IF(
Table1[[#This Row],[Budget_Sales]]&gt;0,
(Table1[[#This Row],[Actual_Sales]]-Table1[[#This Row],[Budget_Sales]])/Table1[[#This Row],[Budget_Sales]],
(Table1[[#This Row],[Actual_Sales]]-Table1[[#This Row],[Budget_Sales]])/ABS(Table1[[#This Row],[Budget_Sales]])
)
)</f>
        <v>4.6666666666666669E-2</v>
      </c>
      <c r="I861" s="5" t="str">
        <f>IF(Table1[[#This Row],[Sales_Var]]&gt;=0,"Above Budget","Below Budget")</f>
        <v>Above Budget</v>
      </c>
      <c r="J861">
        <f>Table1[[#This Row],[Actual_Sales]]-(Table1[[#This Row],[COGS]]+Table1[[#This Row],[Expenses]])</f>
        <v>243</v>
      </c>
      <c r="K861">
        <v>230</v>
      </c>
      <c r="L861">
        <f>Table1[[#This Row],[Actual_Profit]]-Table1[[#This Row],[Budget_Profit]]</f>
        <v>13</v>
      </c>
      <c r="M861" s="5">
        <f>IF(
Table1[[#This Row],[Budget_Profit]]=0,
"",
IF(
Table1[[#This Row],[Budget_Profit]]&gt;0,
(Table1[[#This Row],[Actual_Profit]]-Table1[[#This Row],[Budget_Profit]])/Table1[[#This Row],[Budget_Profit]],
(Table1[[#This Row],[Actual_Profit]]-Table1[[#This Row],[Budget_Profit]])/ABS(Table1[[#This Row],[Budget_Profit]])
)
)</f>
        <v>5.6521739130434782E-2</v>
      </c>
      <c r="N861" s="5" t="str">
        <f>IF(Table1[[#This Row],[Profit_Var]]&gt;=0, "Above Budget", "Below Budget")</f>
        <v>Above Budget</v>
      </c>
      <c r="O861">
        <v>272</v>
      </c>
      <c r="P861">
        <v>260</v>
      </c>
      <c r="Q861">
        <f>Table1[[#This Row],[COGS]]-Table1[[#This Row],[Budget_COGS]]</f>
        <v>12</v>
      </c>
      <c r="R861" s="5">
        <f>IF(
Table1[[#This Row],[Budget_COGS]]=0,
"",
IF(
Table1[[#This Row],[Budget_COGS]]&gt;0,
(Table1[[#This Row],[Budget_COGS]]-Table1[[#This Row],[COGS]]) / Table1[[#This Row],[Budget_COGS]],
(Table1[[#This Row],[Budget_COGS]]-Table1[[#This Row],[COGS]]) / ABS(Table1[[#This Row],[Budget_COGS]])
)
)</f>
        <v>-4.6153846153846156E-2</v>
      </c>
      <c r="S861" s="5" t="str">
        <f>IF(Table1[[#This Row],[COGS _Var]]&gt;=0, "Above Budget", "Below Budget")</f>
        <v>Above Budget</v>
      </c>
      <c r="T861">
        <f>Table1[[#This Row],[Actual_Sales]]-Table1[[#This Row],[COGS]]</f>
        <v>356</v>
      </c>
      <c r="U861">
        <v>340</v>
      </c>
      <c r="V861">
        <f>Table1[[#This Row],[Gross_Margin]]-Table1[[#This Row],[Budget_Margin]]</f>
        <v>16</v>
      </c>
      <c r="W861" s="5">
        <f>IF(
Table1[[#This Row],[Budget_Margin]]=0,
"",
IF(
Table1[[#This Row],[Budget_Margin]]&gt;0,
(Table1[[#This Row],[Gross_Margin]]-Table1[[#This Row],[Budget_Margin]]) / Table1[[#This Row],[Budget_Margin]],
(Table1[[#This Row],[Gross_Margin]]-Table1[[#This Row],[Budget_Margin]]) / ABS(Table1[[#This Row],[Budget_Margin]])
)
)</f>
        <v>4.7058823529411764E-2</v>
      </c>
      <c r="X861" s="5" t="str">
        <f>IF(Table1[[#This Row],[Margin_Var]]&gt;=0, "Above Budget", "Below Budget")</f>
        <v>Above Budget</v>
      </c>
      <c r="Y861" s="5">
        <f>IFERROR(Table1[[#This Row],[Gross_Margin]]/Table1[[#This Row],[Actual_Sales]],0)</f>
        <v>0.56687898089171973</v>
      </c>
      <c r="Z861" s="5">
        <f>Table1[[#This Row],[Actual_Profit]]/Table1[[#This Row],[Actual_Sales]]</f>
        <v>0.38694267515923569</v>
      </c>
      <c r="AA861">
        <v>113</v>
      </c>
      <c r="AB861" s="5">
        <f>IFERROR(Table1[[#This Row],[Expenses]]/Table1[[#This Row],[Actual_Sales]],0)</f>
        <v>0.17993630573248406</v>
      </c>
      <c r="AC861">
        <v>89</v>
      </c>
      <c r="AD861">
        <v>1616</v>
      </c>
      <c r="AE861" s="5">
        <f>IFERROR(Table1[[#This Row],[Inventory]]/Table1[[#This Row],[Actual_Sales]],0)</f>
        <v>2.573248407643312</v>
      </c>
    </row>
    <row r="862" spans="1:31" x14ac:dyDescent="0.25">
      <c r="A862">
        <v>3100</v>
      </c>
      <c r="B862">
        <v>563</v>
      </c>
      <c r="C862">
        <v>8</v>
      </c>
      <c r="D862" s="2">
        <v>40695</v>
      </c>
      <c r="E862">
        <v>628</v>
      </c>
      <c r="F862">
        <v>550</v>
      </c>
      <c r="G862">
        <f>Table1[[#This Row],[Actual_Sales]]-Table1[[#This Row],[Budget_Sales]]</f>
        <v>78</v>
      </c>
      <c r="H862" s="5">
        <f>IF(
Table1[[#This Row],[Budget_Sales]]=0,
"",
IF(
Table1[[#This Row],[Budget_Sales]]&gt;0,
(Table1[[#This Row],[Actual_Sales]]-Table1[[#This Row],[Budget_Sales]])/Table1[[#This Row],[Budget_Sales]],
(Table1[[#This Row],[Actual_Sales]]-Table1[[#This Row],[Budget_Sales]])/ABS(Table1[[#This Row],[Budget_Sales]])
)
)</f>
        <v>0.14181818181818182</v>
      </c>
      <c r="I862" s="5" t="str">
        <f>IF(Table1[[#This Row],[Sales_Var]]&gt;=0,"Above Budget","Below Budget")</f>
        <v>Above Budget</v>
      </c>
      <c r="J862">
        <f>Table1[[#This Row],[Actual_Sales]]-(Table1[[#This Row],[COGS]]+Table1[[#This Row],[Expenses]])</f>
        <v>243</v>
      </c>
      <c r="K862">
        <v>230</v>
      </c>
      <c r="L862">
        <f>Table1[[#This Row],[Actual_Profit]]-Table1[[#This Row],[Budget_Profit]]</f>
        <v>13</v>
      </c>
      <c r="M862" s="5">
        <f>IF(
Table1[[#This Row],[Budget_Profit]]=0,
"",
IF(
Table1[[#This Row],[Budget_Profit]]&gt;0,
(Table1[[#This Row],[Actual_Profit]]-Table1[[#This Row],[Budget_Profit]])/Table1[[#This Row],[Budget_Profit]],
(Table1[[#This Row],[Actual_Profit]]-Table1[[#This Row],[Budget_Profit]])/ABS(Table1[[#This Row],[Budget_Profit]])
)
)</f>
        <v>5.6521739130434782E-2</v>
      </c>
      <c r="N862" s="5" t="str">
        <f>IF(Table1[[#This Row],[Profit_Var]]&gt;=0, "Above Budget", "Below Budget")</f>
        <v>Above Budget</v>
      </c>
      <c r="O862">
        <v>272</v>
      </c>
      <c r="P862">
        <v>230</v>
      </c>
      <c r="Q862">
        <f>Table1[[#This Row],[COGS]]-Table1[[#This Row],[Budget_COGS]]</f>
        <v>42</v>
      </c>
      <c r="R862" s="5">
        <f>IF(
Table1[[#This Row],[Budget_COGS]]=0,
"",
IF(
Table1[[#This Row],[Budget_COGS]]&gt;0,
(Table1[[#This Row],[Budget_COGS]]-Table1[[#This Row],[COGS]]) / Table1[[#This Row],[Budget_COGS]],
(Table1[[#This Row],[Budget_COGS]]-Table1[[#This Row],[COGS]]) / ABS(Table1[[#This Row],[Budget_COGS]])
)
)</f>
        <v>-0.18260869565217391</v>
      </c>
      <c r="S862" s="5" t="str">
        <f>IF(Table1[[#This Row],[COGS _Var]]&gt;=0, "Above Budget", "Below Budget")</f>
        <v>Above Budget</v>
      </c>
      <c r="T862">
        <f>Table1[[#This Row],[Actual_Sales]]-Table1[[#This Row],[COGS]]</f>
        <v>356</v>
      </c>
      <c r="U862">
        <v>320</v>
      </c>
      <c r="V862">
        <f>Table1[[#This Row],[Gross_Margin]]-Table1[[#This Row],[Budget_Margin]]</f>
        <v>36</v>
      </c>
      <c r="W862" s="5">
        <f>IF(
Table1[[#This Row],[Budget_Margin]]=0,
"",
IF(
Table1[[#This Row],[Budget_Margin]]&gt;0,
(Table1[[#This Row],[Gross_Margin]]-Table1[[#This Row],[Budget_Margin]]) / Table1[[#This Row],[Budget_Margin]],
(Table1[[#This Row],[Gross_Margin]]-Table1[[#This Row],[Budget_Margin]]) / ABS(Table1[[#This Row],[Budget_Margin]])
)
)</f>
        <v>0.1125</v>
      </c>
      <c r="X862" s="5" t="str">
        <f>IF(Table1[[#This Row],[Margin_Var]]&gt;=0, "Above Budget", "Below Budget")</f>
        <v>Above Budget</v>
      </c>
      <c r="Y862" s="5">
        <f>IFERROR(Table1[[#This Row],[Gross_Margin]]/Table1[[#This Row],[Actual_Sales]],0)</f>
        <v>0.56687898089171973</v>
      </c>
      <c r="Z862" s="5">
        <f>Table1[[#This Row],[Actual_Profit]]/Table1[[#This Row],[Actual_Sales]]</f>
        <v>0.38694267515923569</v>
      </c>
      <c r="AA862">
        <v>113</v>
      </c>
      <c r="AB862" s="5">
        <f>IFERROR(Table1[[#This Row],[Expenses]]/Table1[[#This Row],[Actual_Sales]],0)</f>
        <v>0.17993630573248406</v>
      </c>
      <c r="AC862">
        <v>89</v>
      </c>
      <c r="AD862">
        <v>1616</v>
      </c>
      <c r="AE862" s="5">
        <f>IFERROR(Table1[[#This Row],[Inventory]]/Table1[[#This Row],[Actual_Sales]],0)</f>
        <v>2.573248407643312</v>
      </c>
    </row>
    <row r="863" spans="1:31" x14ac:dyDescent="0.25">
      <c r="A863">
        <v>3125</v>
      </c>
      <c r="B863">
        <v>702</v>
      </c>
      <c r="C863">
        <v>11</v>
      </c>
      <c r="D863" s="2">
        <v>40695</v>
      </c>
      <c r="E863">
        <v>628</v>
      </c>
      <c r="F863">
        <v>430</v>
      </c>
      <c r="G863">
        <f>Table1[[#This Row],[Actual_Sales]]-Table1[[#This Row],[Budget_Sales]]</f>
        <v>198</v>
      </c>
      <c r="H863" s="5">
        <f>IF(
Table1[[#This Row],[Budget_Sales]]=0,
"",
IF(
Table1[[#This Row],[Budget_Sales]]&gt;0,
(Table1[[#This Row],[Actual_Sales]]-Table1[[#This Row],[Budget_Sales]])/Table1[[#This Row],[Budget_Sales]],
(Table1[[#This Row],[Actual_Sales]]-Table1[[#This Row],[Budget_Sales]])/ABS(Table1[[#This Row],[Budget_Sales]])
)
)</f>
        <v>0.46046511627906977</v>
      </c>
      <c r="I863" s="5" t="str">
        <f>IF(Table1[[#This Row],[Sales_Var]]&gt;=0,"Above Budget","Below Budget")</f>
        <v>Above Budget</v>
      </c>
      <c r="J863">
        <f>Table1[[#This Row],[Actual_Sales]]-(Table1[[#This Row],[COGS]]+Table1[[#This Row],[Expenses]])</f>
        <v>243</v>
      </c>
      <c r="K863">
        <v>190</v>
      </c>
      <c r="L863">
        <f>Table1[[#This Row],[Actual_Profit]]-Table1[[#This Row],[Budget_Profit]]</f>
        <v>53</v>
      </c>
      <c r="M863" s="5">
        <f>IF(
Table1[[#This Row],[Budget_Profit]]=0,
"",
IF(
Table1[[#This Row],[Budget_Profit]]&gt;0,
(Table1[[#This Row],[Actual_Profit]]-Table1[[#This Row],[Budget_Profit]])/Table1[[#This Row],[Budget_Profit]],
(Table1[[#This Row],[Actual_Profit]]-Table1[[#This Row],[Budget_Profit]])/ABS(Table1[[#This Row],[Budget_Profit]])
)
)</f>
        <v>0.27894736842105261</v>
      </c>
      <c r="N863" s="5" t="str">
        <f>IF(Table1[[#This Row],[Profit_Var]]&gt;=0, "Above Budget", "Below Budget")</f>
        <v>Above Budget</v>
      </c>
      <c r="O863">
        <v>272</v>
      </c>
      <c r="P863">
        <v>170</v>
      </c>
      <c r="Q863">
        <f>Table1[[#This Row],[COGS]]-Table1[[#This Row],[Budget_COGS]]</f>
        <v>102</v>
      </c>
      <c r="R863" s="5">
        <f>IF(
Table1[[#This Row],[Budget_COGS]]=0,
"",
IF(
Table1[[#This Row],[Budget_COGS]]&gt;0,
(Table1[[#This Row],[Budget_COGS]]-Table1[[#This Row],[COGS]]) / Table1[[#This Row],[Budget_COGS]],
(Table1[[#This Row],[Budget_COGS]]-Table1[[#This Row],[COGS]]) / ABS(Table1[[#This Row],[Budget_COGS]])
)
)</f>
        <v>-0.6</v>
      </c>
      <c r="S863" s="5" t="str">
        <f>IF(Table1[[#This Row],[COGS _Var]]&gt;=0, "Above Budget", "Below Budget")</f>
        <v>Above Budget</v>
      </c>
      <c r="T863">
        <f>Table1[[#This Row],[Actual_Sales]]-Table1[[#This Row],[COGS]]</f>
        <v>356</v>
      </c>
      <c r="U863">
        <v>260</v>
      </c>
      <c r="V863">
        <f>Table1[[#This Row],[Gross_Margin]]-Table1[[#This Row],[Budget_Margin]]</f>
        <v>96</v>
      </c>
      <c r="W863" s="5">
        <f>IF(
Table1[[#This Row],[Budget_Margin]]=0,
"",
IF(
Table1[[#This Row],[Budget_Margin]]&gt;0,
(Table1[[#This Row],[Gross_Margin]]-Table1[[#This Row],[Budget_Margin]]) / Table1[[#This Row],[Budget_Margin]],
(Table1[[#This Row],[Gross_Margin]]-Table1[[#This Row],[Budget_Margin]]) / ABS(Table1[[#This Row],[Budget_Margin]])
)
)</f>
        <v>0.36923076923076925</v>
      </c>
      <c r="X863" s="5" t="str">
        <f>IF(Table1[[#This Row],[Margin_Var]]&gt;=0, "Above Budget", "Below Budget")</f>
        <v>Above Budget</v>
      </c>
      <c r="Y863" s="5">
        <f>IFERROR(Table1[[#This Row],[Gross_Margin]]/Table1[[#This Row],[Actual_Sales]],0)</f>
        <v>0.56687898089171973</v>
      </c>
      <c r="Z863" s="5">
        <f>Table1[[#This Row],[Actual_Profit]]/Table1[[#This Row],[Actual_Sales]]</f>
        <v>0.38694267515923569</v>
      </c>
      <c r="AA863">
        <v>113</v>
      </c>
      <c r="AB863" s="5">
        <f>IFERROR(Table1[[#This Row],[Expenses]]/Table1[[#This Row],[Actual_Sales]],0)</f>
        <v>0.17993630573248406</v>
      </c>
      <c r="AC863">
        <v>89</v>
      </c>
      <c r="AD863">
        <v>1616</v>
      </c>
      <c r="AE863" s="5">
        <f>IFERROR(Table1[[#This Row],[Inventory]]/Table1[[#This Row],[Actual_Sales]],0)</f>
        <v>2.573248407643312</v>
      </c>
    </row>
    <row r="864" spans="1:31" x14ac:dyDescent="0.25">
      <c r="A864">
        <v>3017</v>
      </c>
      <c r="B864">
        <v>225</v>
      </c>
      <c r="C864">
        <v>2</v>
      </c>
      <c r="D864" s="2">
        <v>40695</v>
      </c>
      <c r="E864">
        <v>106</v>
      </c>
      <c r="F864">
        <v>130</v>
      </c>
      <c r="G864">
        <f>Table1[[#This Row],[Actual_Sales]]-Table1[[#This Row],[Budget_Sales]]</f>
        <v>-24</v>
      </c>
      <c r="H864" s="5">
        <f>IF(
Table1[[#This Row],[Budget_Sales]]=0,
"",
IF(
Table1[[#This Row],[Budget_Sales]]&gt;0,
(Table1[[#This Row],[Actual_Sales]]-Table1[[#This Row],[Budget_Sales]])/Table1[[#This Row],[Budget_Sales]],
(Table1[[#This Row],[Actual_Sales]]-Table1[[#This Row],[Budget_Sales]])/ABS(Table1[[#This Row],[Budget_Sales]])
)
)</f>
        <v>-0.18461538461538463</v>
      </c>
      <c r="I864" s="5" t="str">
        <f>IF(Table1[[#This Row],[Sales_Var]]&gt;=0,"Above Budget","Below Budget")</f>
        <v>Below Budget</v>
      </c>
      <c r="J864">
        <f>Table1[[#This Row],[Actual_Sales]]-(Table1[[#This Row],[COGS]]+Table1[[#This Row],[Expenses]])</f>
        <v>41</v>
      </c>
      <c r="K864">
        <v>60</v>
      </c>
      <c r="L864">
        <f>Table1[[#This Row],[Actual_Profit]]-Table1[[#This Row],[Budget_Profit]]</f>
        <v>-19</v>
      </c>
      <c r="M864" s="5">
        <f>IF(
Table1[[#This Row],[Budget_Profit]]=0,
"",
IF(
Table1[[#This Row],[Budget_Profit]]&gt;0,
(Table1[[#This Row],[Actual_Profit]]-Table1[[#This Row],[Budget_Profit]])/Table1[[#This Row],[Budget_Profit]],
(Table1[[#This Row],[Actual_Profit]]-Table1[[#This Row],[Budget_Profit]])/ABS(Table1[[#This Row],[Budget_Profit]])
)
)</f>
        <v>-0.31666666666666665</v>
      </c>
      <c r="N864" s="5" t="str">
        <f>IF(Table1[[#This Row],[Profit_Var]]&gt;=0, "Above Budget", "Below Budget")</f>
        <v>Below Budget</v>
      </c>
      <c r="O864">
        <v>43</v>
      </c>
      <c r="P864">
        <v>50</v>
      </c>
      <c r="Q864">
        <f>Table1[[#This Row],[COGS]]-Table1[[#This Row],[Budget_COGS]]</f>
        <v>-7</v>
      </c>
      <c r="R864" s="5">
        <f>IF(
Table1[[#This Row],[Budget_COGS]]=0,
"",
IF(
Table1[[#This Row],[Budget_COGS]]&gt;0,
(Table1[[#This Row],[Budget_COGS]]-Table1[[#This Row],[COGS]]) / Table1[[#This Row],[Budget_COGS]],
(Table1[[#This Row],[Budget_COGS]]-Table1[[#This Row],[COGS]]) / ABS(Table1[[#This Row],[Budget_COGS]])
)
)</f>
        <v>0.14000000000000001</v>
      </c>
      <c r="S864" s="5" t="str">
        <f>IF(Table1[[#This Row],[COGS _Var]]&gt;=0, "Above Budget", "Below Budget")</f>
        <v>Below Budget</v>
      </c>
      <c r="T864">
        <f>Table1[[#This Row],[Actual_Sales]]-Table1[[#This Row],[COGS]]</f>
        <v>63</v>
      </c>
      <c r="U864">
        <v>80</v>
      </c>
      <c r="V864">
        <f>Table1[[#This Row],[Gross_Margin]]-Table1[[#This Row],[Budget_Margin]]</f>
        <v>-17</v>
      </c>
      <c r="W864" s="5">
        <f>IF(
Table1[[#This Row],[Budget_Margin]]=0,
"",
IF(
Table1[[#This Row],[Budget_Margin]]&gt;0,
(Table1[[#This Row],[Gross_Margin]]-Table1[[#This Row],[Budget_Margin]]) / Table1[[#This Row],[Budget_Margin]],
(Table1[[#This Row],[Gross_Margin]]-Table1[[#This Row],[Budget_Margin]]) / ABS(Table1[[#This Row],[Budget_Margin]])
)
)</f>
        <v>-0.21249999999999999</v>
      </c>
      <c r="X864" s="5" t="str">
        <f>IF(Table1[[#This Row],[Margin_Var]]&gt;=0, "Above Budget", "Below Budget")</f>
        <v>Below Budget</v>
      </c>
      <c r="Y864" s="5">
        <f>IFERROR(Table1[[#This Row],[Gross_Margin]]/Table1[[#This Row],[Actual_Sales]],0)</f>
        <v>0.59433962264150941</v>
      </c>
      <c r="Z864" s="5">
        <f>Table1[[#This Row],[Actual_Profit]]/Table1[[#This Row],[Actual_Sales]]</f>
        <v>0.3867924528301887</v>
      </c>
      <c r="AA864">
        <v>22</v>
      </c>
      <c r="AB864" s="5">
        <f>IFERROR(Table1[[#This Row],[Expenses]]/Table1[[#This Row],[Actual_Sales]],0)</f>
        <v>0.20754716981132076</v>
      </c>
      <c r="AC864">
        <v>12</v>
      </c>
      <c r="AD864">
        <v>822</v>
      </c>
      <c r="AE864" s="5">
        <f>IFERROR(Table1[[#This Row],[Inventory]]/Table1[[#This Row],[Actual_Sales]],0)</f>
        <v>7.7547169811320753</v>
      </c>
    </row>
    <row r="865" spans="1:31" x14ac:dyDescent="0.25">
      <c r="A865">
        <v>3025</v>
      </c>
      <c r="B865">
        <v>253</v>
      </c>
      <c r="C865">
        <v>9</v>
      </c>
      <c r="D865" s="2">
        <v>40695</v>
      </c>
      <c r="E865">
        <v>106</v>
      </c>
      <c r="F865">
        <v>90</v>
      </c>
      <c r="G865">
        <f>Table1[[#This Row],[Actual_Sales]]-Table1[[#This Row],[Budget_Sales]]</f>
        <v>16</v>
      </c>
      <c r="H865" s="5">
        <f>IF(
Table1[[#This Row],[Budget_Sales]]=0,
"",
IF(
Table1[[#This Row],[Budget_Sales]]&gt;0,
(Table1[[#This Row],[Actual_Sales]]-Table1[[#This Row],[Budget_Sales]])/Table1[[#This Row],[Budget_Sales]],
(Table1[[#This Row],[Actual_Sales]]-Table1[[#This Row],[Budget_Sales]])/ABS(Table1[[#This Row],[Budget_Sales]])
)
)</f>
        <v>0.17777777777777778</v>
      </c>
      <c r="I865" s="5" t="str">
        <f>IF(Table1[[#This Row],[Sales_Var]]&gt;=0,"Above Budget","Below Budget")</f>
        <v>Above Budget</v>
      </c>
      <c r="J865">
        <f>Table1[[#This Row],[Actual_Sales]]-(Table1[[#This Row],[COGS]]+Table1[[#This Row],[Expenses]])</f>
        <v>41</v>
      </c>
      <c r="K865">
        <v>50</v>
      </c>
      <c r="L865">
        <f>Table1[[#This Row],[Actual_Profit]]-Table1[[#This Row],[Budget_Profit]]</f>
        <v>-9</v>
      </c>
      <c r="M865" s="5">
        <f>IF(
Table1[[#This Row],[Budget_Profit]]=0,
"",
IF(
Table1[[#This Row],[Budget_Profit]]&gt;0,
(Table1[[#This Row],[Actual_Profit]]-Table1[[#This Row],[Budget_Profit]])/Table1[[#This Row],[Budget_Profit]],
(Table1[[#This Row],[Actual_Profit]]-Table1[[#This Row],[Budget_Profit]])/ABS(Table1[[#This Row],[Budget_Profit]])
)
)</f>
        <v>-0.18</v>
      </c>
      <c r="N865" s="5" t="str">
        <f>IF(Table1[[#This Row],[Profit_Var]]&gt;=0, "Above Budget", "Below Budget")</f>
        <v>Below Budget</v>
      </c>
      <c r="O865">
        <v>43</v>
      </c>
      <c r="P865">
        <v>30</v>
      </c>
      <c r="Q865">
        <f>Table1[[#This Row],[COGS]]-Table1[[#This Row],[Budget_COGS]]</f>
        <v>13</v>
      </c>
      <c r="R865" s="5">
        <f>IF(
Table1[[#This Row],[Budget_COGS]]=0,
"",
IF(
Table1[[#This Row],[Budget_COGS]]&gt;0,
(Table1[[#This Row],[Budget_COGS]]-Table1[[#This Row],[COGS]]) / Table1[[#This Row],[Budget_COGS]],
(Table1[[#This Row],[Budget_COGS]]-Table1[[#This Row],[COGS]]) / ABS(Table1[[#This Row],[Budget_COGS]])
)
)</f>
        <v>-0.43333333333333335</v>
      </c>
      <c r="S865" s="5" t="str">
        <f>IF(Table1[[#This Row],[COGS _Var]]&gt;=0, "Above Budget", "Below Budget")</f>
        <v>Above Budget</v>
      </c>
      <c r="T865">
        <f>Table1[[#This Row],[Actual_Sales]]-Table1[[#This Row],[COGS]]</f>
        <v>63</v>
      </c>
      <c r="U865">
        <v>60</v>
      </c>
      <c r="V865">
        <f>Table1[[#This Row],[Gross_Margin]]-Table1[[#This Row],[Budget_Margin]]</f>
        <v>3</v>
      </c>
      <c r="W865" s="5">
        <f>IF(
Table1[[#This Row],[Budget_Margin]]=0,
"",
IF(
Table1[[#This Row],[Budget_Margin]]&gt;0,
(Table1[[#This Row],[Gross_Margin]]-Table1[[#This Row],[Budget_Margin]]) / Table1[[#This Row],[Budget_Margin]],
(Table1[[#This Row],[Gross_Margin]]-Table1[[#This Row],[Budget_Margin]]) / ABS(Table1[[#This Row],[Budget_Margin]])
)
)</f>
        <v>0.05</v>
      </c>
      <c r="X865" s="5" t="str">
        <f>IF(Table1[[#This Row],[Margin_Var]]&gt;=0, "Above Budget", "Below Budget")</f>
        <v>Above Budget</v>
      </c>
      <c r="Y865" s="5">
        <f>IFERROR(Table1[[#This Row],[Gross_Margin]]/Table1[[#This Row],[Actual_Sales]],0)</f>
        <v>0.59433962264150941</v>
      </c>
      <c r="Z865" s="5">
        <f>Table1[[#This Row],[Actual_Profit]]/Table1[[#This Row],[Actual_Sales]]</f>
        <v>0.3867924528301887</v>
      </c>
      <c r="AA865">
        <v>22</v>
      </c>
      <c r="AB865" s="5">
        <f>IFERROR(Table1[[#This Row],[Expenses]]/Table1[[#This Row],[Actual_Sales]],0)</f>
        <v>0.20754716981132076</v>
      </c>
      <c r="AC865">
        <v>12</v>
      </c>
      <c r="AD865">
        <v>822</v>
      </c>
      <c r="AE865" s="5">
        <f>IFERROR(Table1[[#This Row],[Inventory]]/Table1[[#This Row],[Actual_Sales]],0)</f>
        <v>7.7547169811320753</v>
      </c>
    </row>
    <row r="866" spans="1:31" x14ac:dyDescent="0.25">
      <c r="A866">
        <v>3919</v>
      </c>
      <c r="B866">
        <v>318</v>
      </c>
      <c r="C866">
        <v>5</v>
      </c>
      <c r="D866" s="2">
        <v>40848</v>
      </c>
      <c r="E866">
        <v>150</v>
      </c>
      <c r="F866">
        <v>100</v>
      </c>
      <c r="G866">
        <f>Table1[[#This Row],[Actual_Sales]]-Table1[[#This Row],[Budget_Sales]]</f>
        <v>50</v>
      </c>
      <c r="H866" s="5">
        <f>IF(
Table1[[#This Row],[Budget_Sales]]=0,
"",
IF(
Table1[[#This Row],[Budget_Sales]]&gt;0,
(Table1[[#This Row],[Actual_Sales]]-Table1[[#This Row],[Budget_Sales]])/Table1[[#This Row],[Budget_Sales]],
(Table1[[#This Row],[Actual_Sales]]-Table1[[#This Row],[Budget_Sales]])/ABS(Table1[[#This Row],[Budget_Sales]])
)
)</f>
        <v>0.5</v>
      </c>
      <c r="I866" s="5" t="str">
        <f>IF(Table1[[#This Row],[Sales_Var]]&gt;=0,"Above Budget","Below Budget")</f>
        <v>Above Budget</v>
      </c>
      <c r="J866">
        <f>Table1[[#This Row],[Actual_Sales]]-(Table1[[#This Row],[COGS]]+Table1[[#This Row],[Expenses]])</f>
        <v>58</v>
      </c>
      <c r="K866">
        <v>30</v>
      </c>
      <c r="L866">
        <f>Table1[[#This Row],[Actual_Profit]]-Table1[[#This Row],[Budget_Profit]]</f>
        <v>28</v>
      </c>
      <c r="M866" s="5">
        <f>IF(
Table1[[#This Row],[Budget_Profit]]=0,
"",
IF(
Table1[[#This Row],[Budget_Profit]]&gt;0,
(Table1[[#This Row],[Actual_Profit]]-Table1[[#This Row],[Budget_Profit]])/Table1[[#This Row],[Budget_Profit]],
(Table1[[#This Row],[Actual_Profit]]-Table1[[#This Row],[Budget_Profit]])/ABS(Table1[[#This Row],[Budget_Profit]])
)
)</f>
        <v>0.93333333333333335</v>
      </c>
      <c r="N866" s="5" t="str">
        <f>IF(Table1[[#This Row],[Profit_Var]]&gt;=0, "Above Budget", "Below Budget")</f>
        <v>Above Budget</v>
      </c>
      <c r="O866">
        <v>53</v>
      </c>
      <c r="P866">
        <v>40</v>
      </c>
      <c r="Q866">
        <f>Table1[[#This Row],[COGS]]-Table1[[#This Row],[Budget_COGS]]</f>
        <v>13</v>
      </c>
      <c r="R866" s="5">
        <f>IF(
Table1[[#This Row],[Budget_COGS]]=0,
"",
IF(
Table1[[#This Row],[Budget_COGS]]&gt;0,
(Table1[[#This Row],[Budget_COGS]]-Table1[[#This Row],[COGS]]) / Table1[[#This Row],[Budget_COGS]],
(Table1[[#This Row],[Budget_COGS]]-Table1[[#This Row],[COGS]]) / ABS(Table1[[#This Row],[Budget_COGS]])
)
)</f>
        <v>-0.32500000000000001</v>
      </c>
      <c r="S866" s="5" t="str">
        <f>IF(Table1[[#This Row],[COGS _Var]]&gt;=0, "Above Budget", "Below Budget")</f>
        <v>Above Budget</v>
      </c>
      <c r="T866">
        <f>Table1[[#This Row],[Actual_Sales]]-Table1[[#This Row],[COGS]]</f>
        <v>97</v>
      </c>
      <c r="U866">
        <v>60</v>
      </c>
      <c r="V866">
        <f>Table1[[#This Row],[Gross_Margin]]-Table1[[#This Row],[Budget_Margin]]</f>
        <v>37</v>
      </c>
      <c r="W866" s="5">
        <f>IF(
Table1[[#This Row],[Budget_Margin]]=0,
"",
IF(
Table1[[#This Row],[Budget_Margin]]&gt;0,
(Table1[[#This Row],[Gross_Margin]]-Table1[[#This Row],[Budget_Margin]]) / Table1[[#This Row],[Budget_Margin]],
(Table1[[#This Row],[Gross_Margin]]-Table1[[#This Row],[Budget_Margin]]) / ABS(Table1[[#This Row],[Budget_Margin]])
)
)</f>
        <v>0.6166666666666667</v>
      </c>
      <c r="X866" s="5" t="str">
        <f>IF(Table1[[#This Row],[Margin_Var]]&gt;=0, "Above Budget", "Below Budget")</f>
        <v>Above Budget</v>
      </c>
      <c r="Y866" s="5">
        <f>IFERROR(Table1[[#This Row],[Gross_Margin]]/Table1[[#This Row],[Actual_Sales]],0)</f>
        <v>0.64666666666666661</v>
      </c>
      <c r="Z866" s="5">
        <f>Table1[[#This Row],[Actual_Profit]]/Table1[[#This Row],[Actual_Sales]]</f>
        <v>0.38666666666666666</v>
      </c>
      <c r="AA866">
        <v>39</v>
      </c>
      <c r="AB866" s="5">
        <f>IFERROR(Table1[[#This Row],[Expenses]]/Table1[[#This Row],[Actual_Sales]],0)</f>
        <v>0.26</v>
      </c>
      <c r="AC866">
        <v>16</v>
      </c>
      <c r="AD866">
        <v>321</v>
      </c>
      <c r="AE866" s="5">
        <f>IFERROR(Table1[[#This Row],[Inventory]]/Table1[[#This Row],[Actual_Sales]],0)</f>
        <v>2.14</v>
      </c>
    </row>
    <row r="867" spans="1:31" x14ac:dyDescent="0.25">
      <c r="A867">
        <v>3961</v>
      </c>
      <c r="B867">
        <v>509</v>
      </c>
      <c r="C867">
        <v>11</v>
      </c>
      <c r="D867" s="2">
        <v>40848</v>
      </c>
      <c r="E867">
        <v>150</v>
      </c>
      <c r="F867">
        <v>100</v>
      </c>
      <c r="G867">
        <f>Table1[[#This Row],[Actual_Sales]]-Table1[[#This Row],[Budget_Sales]]</f>
        <v>50</v>
      </c>
      <c r="H867" s="5">
        <f>IF(
Table1[[#This Row],[Budget_Sales]]=0,
"",
IF(
Table1[[#This Row],[Budget_Sales]]&gt;0,
(Table1[[#This Row],[Actual_Sales]]-Table1[[#This Row],[Budget_Sales]])/Table1[[#This Row],[Budget_Sales]],
(Table1[[#This Row],[Actual_Sales]]-Table1[[#This Row],[Budget_Sales]])/ABS(Table1[[#This Row],[Budget_Sales]])
)
)</f>
        <v>0.5</v>
      </c>
      <c r="I867" s="5" t="str">
        <f>IF(Table1[[#This Row],[Sales_Var]]&gt;=0,"Above Budget","Below Budget")</f>
        <v>Above Budget</v>
      </c>
      <c r="J867">
        <f>Table1[[#This Row],[Actual_Sales]]-(Table1[[#This Row],[COGS]]+Table1[[#This Row],[Expenses]])</f>
        <v>58</v>
      </c>
      <c r="K867">
        <v>50</v>
      </c>
      <c r="L867">
        <f>Table1[[#This Row],[Actual_Profit]]-Table1[[#This Row],[Budget_Profit]]</f>
        <v>8</v>
      </c>
      <c r="M867" s="5">
        <f>IF(
Table1[[#This Row],[Budget_Profit]]=0,
"",
IF(
Table1[[#This Row],[Budget_Profit]]&gt;0,
(Table1[[#This Row],[Actual_Profit]]-Table1[[#This Row],[Budget_Profit]])/Table1[[#This Row],[Budget_Profit]],
(Table1[[#This Row],[Actual_Profit]]-Table1[[#This Row],[Budget_Profit]])/ABS(Table1[[#This Row],[Budget_Profit]])
)
)</f>
        <v>0.16</v>
      </c>
      <c r="N867" s="5" t="str">
        <f>IF(Table1[[#This Row],[Profit_Var]]&gt;=0, "Above Budget", "Below Budget")</f>
        <v>Above Budget</v>
      </c>
      <c r="O867">
        <v>53</v>
      </c>
      <c r="P867">
        <v>30</v>
      </c>
      <c r="Q867">
        <f>Table1[[#This Row],[COGS]]-Table1[[#This Row],[Budget_COGS]]</f>
        <v>23</v>
      </c>
      <c r="R867" s="5">
        <f>IF(
Table1[[#This Row],[Budget_COGS]]=0,
"",
IF(
Table1[[#This Row],[Budget_COGS]]&gt;0,
(Table1[[#This Row],[Budget_COGS]]-Table1[[#This Row],[COGS]]) / Table1[[#This Row],[Budget_COGS]],
(Table1[[#This Row],[Budget_COGS]]-Table1[[#This Row],[COGS]]) / ABS(Table1[[#This Row],[Budget_COGS]])
)
)</f>
        <v>-0.76666666666666672</v>
      </c>
      <c r="S867" s="5" t="str">
        <f>IF(Table1[[#This Row],[COGS _Var]]&gt;=0, "Above Budget", "Below Budget")</f>
        <v>Above Budget</v>
      </c>
      <c r="T867">
        <f>Table1[[#This Row],[Actual_Sales]]-Table1[[#This Row],[COGS]]</f>
        <v>97</v>
      </c>
      <c r="U867">
        <v>70</v>
      </c>
      <c r="V867">
        <f>Table1[[#This Row],[Gross_Margin]]-Table1[[#This Row],[Budget_Margin]]</f>
        <v>27</v>
      </c>
      <c r="W867" s="5">
        <f>IF(
Table1[[#This Row],[Budget_Margin]]=0,
"",
IF(
Table1[[#This Row],[Budget_Margin]]&gt;0,
(Table1[[#This Row],[Gross_Margin]]-Table1[[#This Row],[Budget_Margin]]) / Table1[[#This Row],[Budget_Margin]],
(Table1[[#This Row],[Gross_Margin]]-Table1[[#This Row],[Budget_Margin]]) / ABS(Table1[[#This Row],[Budget_Margin]])
)
)</f>
        <v>0.38571428571428573</v>
      </c>
      <c r="X867" s="5" t="str">
        <f>IF(Table1[[#This Row],[Margin_Var]]&gt;=0, "Above Budget", "Below Budget")</f>
        <v>Above Budget</v>
      </c>
      <c r="Y867" s="5">
        <f>IFERROR(Table1[[#This Row],[Gross_Margin]]/Table1[[#This Row],[Actual_Sales]],0)</f>
        <v>0.64666666666666661</v>
      </c>
      <c r="Z867" s="5">
        <f>Table1[[#This Row],[Actual_Profit]]/Table1[[#This Row],[Actual_Sales]]</f>
        <v>0.38666666666666666</v>
      </c>
      <c r="AA867">
        <v>39</v>
      </c>
      <c r="AB867" s="5">
        <f>IFERROR(Table1[[#This Row],[Expenses]]/Table1[[#This Row],[Actual_Sales]],0)</f>
        <v>0.26</v>
      </c>
      <c r="AC867">
        <v>16</v>
      </c>
      <c r="AD867">
        <v>321</v>
      </c>
      <c r="AE867" s="5">
        <f>IFERROR(Table1[[#This Row],[Inventory]]/Table1[[#This Row],[Actual_Sales]],0)</f>
        <v>2.14</v>
      </c>
    </row>
    <row r="868" spans="1:31" x14ac:dyDescent="0.25">
      <c r="A868">
        <v>1439</v>
      </c>
      <c r="B868">
        <v>318</v>
      </c>
      <c r="C868">
        <v>2</v>
      </c>
      <c r="D868" s="2">
        <v>40422</v>
      </c>
      <c r="E868">
        <v>119</v>
      </c>
      <c r="F868">
        <v>140</v>
      </c>
      <c r="G868">
        <f>Table1[[#This Row],[Actual_Sales]]-Table1[[#This Row],[Budget_Sales]]</f>
        <v>-21</v>
      </c>
      <c r="H868" s="5">
        <f>IF(
Table1[[#This Row],[Budget_Sales]]=0,
"",
IF(
Table1[[#This Row],[Budget_Sales]]&gt;0,
(Table1[[#This Row],[Actual_Sales]]-Table1[[#This Row],[Budget_Sales]])/Table1[[#This Row],[Budget_Sales]],
(Table1[[#This Row],[Actual_Sales]]-Table1[[#This Row],[Budget_Sales]])/ABS(Table1[[#This Row],[Budget_Sales]])
)
)</f>
        <v>-0.15</v>
      </c>
      <c r="I868" s="5" t="str">
        <f>IF(Table1[[#This Row],[Sales_Var]]&gt;=0,"Above Budget","Below Budget")</f>
        <v>Below Budget</v>
      </c>
      <c r="J868">
        <f>Table1[[#This Row],[Actual_Sales]]-(Table1[[#This Row],[COGS]]+Table1[[#This Row],[Expenses]])</f>
        <v>46</v>
      </c>
      <c r="K868">
        <v>60</v>
      </c>
      <c r="L868">
        <f>Table1[[#This Row],[Actual_Profit]]-Table1[[#This Row],[Budget_Profit]]</f>
        <v>-14</v>
      </c>
      <c r="M868" s="5">
        <f>IF(
Table1[[#This Row],[Budget_Profit]]=0,
"",
IF(
Table1[[#This Row],[Budget_Profit]]&gt;0,
(Table1[[#This Row],[Actual_Profit]]-Table1[[#This Row],[Budget_Profit]])/Table1[[#This Row],[Budget_Profit]],
(Table1[[#This Row],[Actual_Profit]]-Table1[[#This Row],[Budget_Profit]])/ABS(Table1[[#This Row],[Budget_Profit]])
)
)</f>
        <v>-0.23333333333333334</v>
      </c>
      <c r="N868" s="5" t="str">
        <f>IF(Table1[[#This Row],[Profit_Var]]&gt;=0, "Above Budget", "Below Budget")</f>
        <v>Below Budget</v>
      </c>
      <c r="O868">
        <v>48</v>
      </c>
      <c r="P868">
        <v>60</v>
      </c>
      <c r="Q868">
        <f>Table1[[#This Row],[COGS]]-Table1[[#This Row],[Budget_COGS]]</f>
        <v>-12</v>
      </c>
      <c r="R868" s="5">
        <f>IF(
Table1[[#This Row],[Budget_COGS]]=0,
"",
IF(
Table1[[#This Row],[Budget_COGS]]&gt;0,
(Table1[[#This Row],[Budget_COGS]]-Table1[[#This Row],[COGS]]) / Table1[[#This Row],[Budget_COGS]],
(Table1[[#This Row],[Budget_COGS]]-Table1[[#This Row],[COGS]]) / ABS(Table1[[#This Row],[Budget_COGS]])
)
)</f>
        <v>0.2</v>
      </c>
      <c r="S868" s="5" t="str">
        <f>IF(Table1[[#This Row],[COGS _Var]]&gt;=0, "Above Budget", "Below Budget")</f>
        <v>Below Budget</v>
      </c>
      <c r="T868">
        <f>Table1[[#This Row],[Actual_Sales]]-Table1[[#This Row],[COGS]]</f>
        <v>71</v>
      </c>
      <c r="U868">
        <v>80</v>
      </c>
      <c r="V868">
        <f>Table1[[#This Row],[Gross_Margin]]-Table1[[#This Row],[Budget_Margin]]</f>
        <v>-9</v>
      </c>
      <c r="W868" s="5">
        <f>IF(
Table1[[#This Row],[Budget_Margin]]=0,
"",
IF(
Table1[[#This Row],[Budget_Margin]]&gt;0,
(Table1[[#This Row],[Gross_Margin]]-Table1[[#This Row],[Budget_Margin]]) / Table1[[#This Row],[Budget_Margin]],
(Table1[[#This Row],[Gross_Margin]]-Table1[[#This Row],[Budget_Margin]]) / ABS(Table1[[#This Row],[Budget_Margin]])
)
)</f>
        <v>-0.1125</v>
      </c>
      <c r="X868" s="5" t="str">
        <f>IF(Table1[[#This Row],[Margin_Var]]&gt;=0, "Above Budget", "Below Budget")</f>
        <v>Below Budget</v>
      </c>
      <c r="Y868" s="5">
        <f>IFERROR(Table1[[#This Row],[Gross_Margin]]/Table1[[#This Row],[Actual_Sales]],0)</f>
        <v>0.59663865546218486</v>
      </c>
      <c r="Z868" s="5">
        <f>Table1[[#This Row],[Actual_Profit]]/Table1[[#This Row],[Actual_Sales]]</f>
        <v>0.38655462184873951</v>
      </c>
      <c r="AA868">
        <v>25</v>
      </c>
      <c r="AB868" s="5">
        <f>IFERROR(Table1[[#This Row],[Expenses]]/Table1[[#This Row],[Actual_Sales]],0)</f>
        <v>0.21008403361344538</v>
      </c>
      <c r="AC868">
        <v>13</v>
      </c>
      <c r="AD868">
        <v>834</v>
      </c>
      <c r="AE868" s="5">
        <f>IFERROR(Table1[[#This Row],[Inventory]]/Table1[[#This Row],[Actual_Sales]],0)</f>
        <v>7.0084033613445378</v>
      </c>
    </row>
    <row r="869" spans="1:31" x14ac:dyDescent="0.25">
      <c r="A869">
        <v>84</v>
      </c>
      <c r="B869">
        <v>559</v>
      </c>
      <c r="C869">
        <v>2</v>
      </c>
      <c r="D869" s="2">
        <v>40179</v>
      </c>
      <c r="E869">
        <v>678</v>
      </c>
      <c r="F869">
        <v>840</v>
      </c>
      <c r="G869">
        <f>Table1[[#This Row],[Actual_Sales]]-Table1[[#This Row],[Budget_Sales]]</f>
        <v>-162</v>
      </c>
      <c r="H869" s="5">
        <f>IF(
Table1[[#This Row],[Budget_Sales]]=0,
"",
IF(
Table1[[#This Row],[Budget_Sales]]&gt;0,
(Table1[[#This Row],[Actual_Sales]]-Table1[[#This Row],[Budget_Sales]])/Table1[[#This Row],[Budget_Sales]],
(Table1[[#This Row],[Actual_Sales]]-Table1[[#This Row],[Budget_Sales]])/ABS(Table1[[#This Row],[Budget_Sales]])
)
)</f>
        <v>-0.19285714285714287</v>
      </c>
      <c r="I869" s="5" t="str">
        <f>IF(Table1[[#This Row],[Sales_Var]]&gt;=0,"Above Budget","Below Budget")</f>
        <v>Below Budget</v>
      </c>
      <c r="J869">
        <f>Table1[[#This Row],[Actual_Sales]]-(Table1[[#This Row],[COGS]]+Table1[[#This Row],[Expenses]])</f>
        <v>262</v>
      </c>
      <c r="K869">
        <v>370</v>
      </c>
      <c r="L869">
        <f>Table1[[#This Row],[Actual_Profit]]-Table1[[#This Row],[Budget_Profit]]</f>
        <v>-108</v>
      </c>
      <c r="M869" s="5">
        <f>IF(
Table1[[#This Row],[Budget_Profit]]=0,
"",
IF(
Table1[[#This Row],[Budget_Profit]]&gt;0,
(Table1[[#This Row],[Actual_Profit]]-Table1[[#This Row],[Budget_Profit]])/Table1[[#This Row],[Budget_Profit]],
(Table1[[#This Row],[Actual_Profit]]-Table1[[#This Row],[Budget_Profit]])/ABS(Table1[[#This Row],[Budget_Profit]])
)
)</f>
        <v>-0.29189189189189191</v>
      </c>
      <c r="N869" s="5" t="str">
        <f>IF(Table1[[#This Row],[Profit_Var]]&gt;=0, "Above Budget", "Below Budget")</f>
        <v>Below Budget</v>
      </c>
      <c r="O869">
        <v>271</v>
      </c>
      <c r="P869">
        <v>340</v>
      </c>
      <c r="Q869">
        <f>Table1[[#This Row],[COGS]]-Table1[[#This Row],[Budget_COGS]]</f>
        <v>-69</v>
      </c>
      <c r="R869" s="5">
        <f>IF(
Table1[[#This Row],[Budget_COGS]]=0,
"",
IF(
Table1[[#This Row],[Budget_COGS]]&gt;0,
(Table1[[#This Row],[Budget_COGS]]-Table1[[#This Row],[COGS]]) / Table1[[#This Row],[Budget_COGS]],
(Table1[[#This Row],[Budget_COGS]]-Table1[[#This Row],[COGS]]) / ABS(Table1[[#This Row],[Budget_COGS]])
)
)</f>
        <v>0.20294117647058824</v>
      </c>
      <c r="S869" s="5" t="str">
        <f>IF(Table1[[#This Row],[COGS _Var]]&gt;=0, "Above Budget", "Below Budget")</f>
        <v>Below Budget</v>
      </c>
      <c r="T869">
        <f>Table1[[#This Row],[Actual_Sales]]-Table1[[#This Row],[COGS]]</f>
        <v>407</v>
      </c>
      <c r="U869">
        <v>500</v>
      </c>
      <c r="V869">
        <f>Table1[[#This Row],[Gross_Margin]]-Table1[[#This Row],[Budget_Margin]]</f>
        <v>-93</v>
      </c>
      <c r="W869" s="5">
        <f>IF(
Table1[[#This Row],[Budget_Margin]]=0,
"",
IF(
Table1[[#This Row],[Budget_Margin]]&gt;0,
(Table1[[#This Row],[Gross_Margin]]-Table1[[#This Row],[Budget_Margin]]) / Table1[[#This Row],[Budget_Margin]],
(Table1[[#This Row],[Gross_Margin]]-Table1[[#This Row],[Budget_Margin]]) / ABS(Table1[[#This Row],[Budget_Margin]])
)
)</f>
        <v>-0.186</v>
      </c>
      <c r="X869" s="5" t="str">
        <f>IF(Table1[[#This Row],[Margin_Var]]&gt;=0, "Above Budget", "Below Budget")</f>
        <v>Below Budget</v>
      </c>
      <c r="Y869" s="5">
        <f>IFERROR(Table1[[#This Row],[Gross_Margin]]/Table1[[#This Row],[Actual_Sales]],0)</f>
        <v>0.60029498525073743</v>
      </c>
      <c r="Z869" s="5">
        <f>Table1[[#This Row],[Actual_Profit]]/Table1[[#This Row],[Actual_Sales]]</f>
        <v>0.3864306784660767</v>
      </c>
      <c r="AA869">
        <v>145</v>
      </c>
      <c r="AB869" s="5">
        <f>IFERROR(Table1[[#This Row],[Expenses]]/Table1[[#This Row],[Actual_Sales]],0)</f>
        <v>0.21386430678466076</v>
      </c>
      <c r="AC869">
        <v>94</v>
      </c>
      <c r="AD869">
        <v>2101</v>
      </c>
      <c r="AE869" s="5">
        <f>IFERROR(Table1[[#This Row],[Inventory]]/Table1[[#This Row],[Actual_Sales]],0)</f>
        <v>3.0988200589970503</v>
      </c>
    </row>
    <row r="870" spans="1:31" x14ac:dyDescent="0.25">
      <c r="A870">
        <v>132</v>
      </c>
      <c r="B870">
        <v>716</v>
      </c>
      <c r="C870">
        <v>2</v>
      </c>
      <c r="D870" s="2">
        <v>40179</v>
      </c>
      <c r="E870">
        <v>678</v>
      </c>
      <c r="F870">
        <v>640</v>
      </c>
      <c r="G870">
        <f>Table1[[#This Row],[Actual_Sales]]-Table1[[#This Row],[Budget_Sales]]</f>
        <v>38</v>
      </c>
      <c r="H870" s="5">
        <f>IF(
Table1[[#This Row],[Budget_Sales]]=0,
"",
IF(
Table1[[#This Row],[Budget_Sales]]&gt;0,
(Table1[[#This Row],[Actual_Sales]]-Table1[[#This Row],[Budget_Sales]])/Table1[[#This Row],[Budget_Sales]],
(Table1[[#This Row],[Actual_Sales]]-Table1[[#This Row],[Budget_Sales]])/ABS(Table1[[#This Row],[Budget_Sales]])
)
)</f>
        <v>5.9374999999999997E-2</v>
      </c>
      <c r="I870" s="5" t="str">
        <f>IF(Table1[[#This Row],[Sales_Var]]&gt;=0,"Above Budget","Below Budget")</f>
        <v>Above Budget</v>
      </c>
      <c r="J870">
        <f>Table1[[#This Row],[Actual_Sales]]-(Table1[[#This Row],[COGS]]+Table1[[#This Row],[Expenses]])</f>
        <v>262</v>
      </c>
      <c r="K870">
        <v>260</v>
      </c>
      <c r="L870">
        <f>Table1[[#This Row],[Actual_Profit]]-Table1[[#This Row],[Budget_Profit]]</f>
        <v>2</v>
      </c>
      <c r="M870" s="5">
        <f>IF(
Table1[[#This Row],[Budget_Profit]]=0,
"",
IF(
Table1[[#This Row],[Budget_Profit]]&gt;0,
(Table1[[#This Row],[Actual_Profit]]-Table1[[#This Row],[Budget_Profit]])/Table1[[#This Row],[Budget_Profit]],
(Table1[[#This Row],[Actual_Profit]]-Table1[[#This Row],[Budget_Profit]])/ABS(Table1[[#This Row],[Budget_Profit]])
)
)</f>
        <v>7.6923076923076927E-3</v>
      </c>
      <c r="N870" s="5" t="str">
        <f>IF(Table1[[#This Row],[Profit_Var]]&gt;=0, "Above Budget", "Below Budget")</f>
        <v>Above Budget</v>
      </c>
      <c r="O870">
        <v>271</v>
      </c>
      <c r="P870">
        <v>260</v>
      </c>
      <c r="Q870">
        <f>Table1[[#This Row],[COGS]]-Table1[[#This Row],[Budget_COGS]]</f>
        <v>11</v>
      </c>
      <c r="R870" s="5">
        <f>IF(
Table1[[#This Row],[Budget_COGS]]=0,
"",
IF(
Table1[[#This Row],[Budget_COGS]]&gt;0,
(Table1[[#This Row],[Budget_COGS]]-Table1[[#This Row],[COGS]]) / Table1[[#This Row],[Budget_COGS]],
(Table1[[#This Row],[Budget_COGS]]-Table1[[#This Row],[COGS]]) / ABS(Table1[[#This Row],[Budget_COGS]])
)
)</f>
        <v>-4.230769230769231E-2</v>
      </c>
      <c r="S870" s="5" t="str">
        <f>IF(Table1[[#This Row],[COGS _Var]]&gt;=0, "Above Budget", "Below Budget")</f>
        <v>Above Budget</v>
      </c>
      <c r="T870">
        <f>Table1[[#This Row],[Actual_Sales]]-Table1[[#This Row],[COGS]]</f>
        <v>407</v>
      </c>
      <c r="U870">
        <v>380</v>
      </c>
      <c r="V870">
        <f>Table1[[#This Row],[Gross_Margin]]-Table1[[#This Row],[Budget_Margin]]</f>
        <v>27</v>
      </c>
      <c r="W870" s="5">
        <f>IF(
Table1[[#This Row],[Budget_Margin]]=0,
"",
IF(
Table1[[#This Row],[Budget_Margin]]&gt;0,
(Table1[[#This Row],[Gross_Margin]]-Table1[[#This Row],[Budget_Margin]]) / Table1[[#This Row],[Budget_Margin]],
(Table1[[#This Row],[Gross_Margin]]-Table1[[#This Row],[Budget_Margin]]) / ABS(Table1[[#This Row],[Budget_Margin]])
)
)</f>
        <v>7.1052631578947367E-2</v>
      </c>
      <c r="X870" s="5" t="str">
        <f>IF(Table1[[#This Row],[Margin_Var]]&gt;=0, "Above Budget", "Below Budget")</f>
        <v>Above Budget</v>
      </c>
      <c r="Y870" s="5">
        <f>IFERROR(Table1[[#This Row],[Gross_Margin]]/Table1[[#This Row],[Actual_Sales]],0)</f>
        <v>0.60029498525073743</v>
      </c>
      <c r="Z870" s="5">
        <f>Table1[[#This Row],[Actual_Profit]]/Table1[[#This Row],[Actual_Sales]]</f>
        <v>0.3864306784660767</v>
      </c>
      <c r="AA870">
        <v>145</v>
      </c>
      <c r="AB870" s="5">
        <f>IFERROR(Table1[[#This Row],[Expenses]]/Table1[[#This Row],[Actual_Sales]],0)</f>
        <v>0.21386430678466076</v>
      </c>
      <c r="AC870">
        <v>94</v>
      </c>
      <c r="AD870">
        <v>2101</v>
      </c>
      <c r="AE870" s="5">
        <f>IFERROR(Table1[[#This Row],[Inventory]]/Table1[[#This Row],[Actual_Sales]],0)</f>
        <v>3.0988200589970503</v>
      </c>
    </row>
    <row r="871" spans="1:31" x14ac:dyDescent="0.25">
      <c r="A871">
        <v>2331</v>
      </c>
      <c r="B871">
        <v>352</v>
      </c>
      <c r="C871">
        <v>3</v>
      </c>
      <c r="D871" s="2">
        <v>40575</v>
      </c>
      <c r="E871">
        <v>220</v>
      </c>
      <c r="F871">
        <v>190</v>
      </c>
      <c r="G871">
        <f>Table1[[#This Row],[Actual_Sales]]-Table1[[#This Row],[Budget_Sales]]</f>
        <v>30</v>
      </c>
      <c r="H871" s="5">
        <f>IF(
Table1[[#This Row],[Budget_Sales]]=0,
"",
IF(
Table1[[#This Row],[Budget_Sales]]&gt;0,
(Table1[[#This Row],[Actual_Sales]]-Table1[[#This Row],[Budget_Sales]])/Table1[[#This Row],[Budget_Sales]],
(Table1[[#This Row],[Actual_Sales]]-Table1[[#This Row],[Budget_Sales]])/ABS(Table1[[#This Row],[Budget_Sales]])
)
)</f>
        <v>0.15789473684210525</v>
      </c>
      <c r="I871" s="5" t="str">
        <f>IF(Table1[[#This Row],[Sales_Var]]&gt;=0,"Above Budget","Below Budget")</f>
        <v>Above Budget</v>
      </c>
      <c r="J871">
        <f>Table1[[#This Row],[Actual_Sales]]-(Table1[[#This Row],[COGS]]+Table1[[#This Row],[Expenses]])</f>
        <v>85</v>
      </c>
      <c r="K871">
        <v>70</v>
      </c>
      <c r="L871">
        <f>Table1[[#This Row],[Actual_Profit]]-Table1[[#This Row],[Budget_Profit]]</f>
        <v>15</v>
      </c>
      <c r="M871" s="5">
        <f>IF(
Table1[[#This Row],[Budget_Profit]]=0,
"",
IF(
Table1[[#This Row],[Budget_Profit]]&gt;0,
(Table1[[#This Row],[Actual_Profit]]-Table1[[#This Row],[Budget_Profit]])/Table1[[#This Row],[Budget_Profit]],
(Table1[[#This Row],[Actual_Profit]]-Table1[[#This Row],[Budget_Profit]])/ABS(Table1[[#This Row],[Budget_Profit]])
)
)</f>
        <v>0.21428571428571427</v>
      </c>
      <c r="N871" s="5" t="str">
        <f>IF(Table1[[#This Row],[Profit_Var]]&gt;=0, "Above Budget", "Below Budget")</f>
        <v>Above Budget</v>
      </c>
      <c r="O871">
        <v>86</v>
      </c>
      <c r="P871">
        <v>80</v>
      </c>
      <c r="Q871">
        <f>Table1[[#This Row],[COGS]]-Table1[[#This Row],[Budget_COGS]]</f>
        <v>6</v>
      </c>
      <c r="R871" s="5">
        <f>IF(
Table1[[#This Row],[Budget_COGS]]=0,
"",
IF(
Table1[[#This Row],[Budget_COGS]]&gt;0,
(Table1[[#This Row],[Budget_COGS]]-Table1[[#This Row],[COGS]]) / Table1[[#This Row],[Budget_COGS]],
(Table1[[#This Row],[Budget_COGS]]-Table1[[#This Row],[COGS]]) / ABS(Table1[[#This Row],[Budget_COGS]])
)
)</f>
        <v>-7.4999999999999997E-2</v>
      </c>
      <c r="S871" s="5" t="str">
        <f>IF(Table1[[#This Row],[COGS _Var]]&gt;=0, "Above Budget", "Below Budget")</f>
        <v>Above Budget</v>
      </c>
      <c r="T871">
        <f>Table1[[#This Row],[Actual_Sales]]-Table1[[#This Row],[COGS]]</f>
        <v>134</v>
      </c>
      <c r="U871">
        <v>110</v>
      </c>
      <c r="V871">
        <f>Table1[[#This Row],[Gross_Margin]]-Table1[[#This Row],[Budget_Margin]]</f>
        <v>24</v>
      </c>
      <c r="W871" s="5">
        <f>IF(
Table1[[#This Row],[Budget_Margin]]=0,
"",
IF(
Table1[[#This Row],[Budget_Margin]]&gt;0,
(Table1[[#This Row],[Gross_Margin]]-Table1[[#This Row],[Budget_Margin]]) / Table1[[#This Row],[Budget_Margin]],
(Table1[[#This Row],[Gross_Margin]]-Table1[[#This Row],[Budget_Margin]]) / ABS(Table1[[#This Row],[Budget_Margin]])
)
)</f>
        <v>0.21818181818181817</v>
      </c>
      <c r="X871" s="5" t="str">
        <f>IF(Table1[[#This Row],[Margin_Var]]&gt;=0, "Above Budget", "Below Budget")</f>
        <v>Above Budget</v>
      </c>
      <c r="Y871" s="5">
        <f>IFERROR(Table1[[#This Row],[Gross_Margin]]/Table1[[#This Row],[Actual_Sales]],0)</f>
        <v>0.60909090909090913</v>
      </c>
      <c r="Z871" s="5">
        <f>Table1[[#This Row],[Actual_Profit]]/Table1[[#This Row],[Actual_Sales]]</f>
        <v>0.38636363636363635</v>
      </c>
      <c r="AA871">
        <v>49</v>
      </c>
      <c r="AB871" s="5">
        <f>IFERROR(Table1[[#This Row],[Expenses]]/Table1[[#This Row],[Actual_Sales]],0)</f>
        <v>0.22272727272727272</v>
      </c>
      <c r="AC871">
        <v>26</v>
      </c>
      <c r="AD871">
        <v>490</v>
      </c>
      <c r="AE871" s="5">
        <f>IFERROR(Table1[[#This Row],[Inventory]]/Table1[[#This Row],[Actual_Sales]],0)</f>
        <v>2.2272727272727271</v>
      </c>
    </row>
    <row r="872" spans="1:31" x14ac:dyDescent="0.25">
      <c r="A872">
        <v>2433</v>
      </c>
      <c r="B872">
        <v>740</v>
      </c>
      <c r="C872">
        <v>12</v>
      </c>
      <c r="D872" s="2">
        <v>40575</v>
      </c>
      <c r="E872">
        <v>220</v>
      </c>
      <c r="F872">
        <v>180</v>
      </c>
      <c r="G872">
        <f>Table1[[#This Row],[Actual_Sales]]-Table1[[#This Row],[Budget_Sales]]</f>
        <v>40</v>
      </c>
      <c r="H872" s="5">
        <f>IF(
Table1[[#This Row],[Budget_Sales]]=0,
"",
IF(
Table1[[#This Row],[Budget_Sales]]&gt;0,
(Table1[[#This Row],[Actual_Sales]]-Table1[[#This Row],[Budget_Sales]])/Table1[[#This Row],[Budget_Sales]],
(Table1[[#This Row],[Actual_Sales]]-Table1[[#This Row],[Budget_Sales]])/ABS(Table1[[#This Row],[Budget_Sales]])
)
)</f>
        <v>0.22222222222222221</v>
      </c>
      <c r="I872" s="5" t="str">
        <f>IF(Table1[[#This Row],[Sales_Var]]&gt;=0,"Above Budget","Below Budget")</f>
        <v>Above Budget</v>
      </c>
      <c r="J872">
        <f>Table1[[#This Row],[Actual_Sales]]-(Table1[[#This Row],[COGS]]+Table1[[#This Row],[Expenses]])</f>
        <v>85</v>
      </c>
      <c r="K872">
        <v>70</v>
      </c>
      <c r="L872">
        <f>Table1[[#This Row],[Actual_Profit]]-Table1[[#This Row],[Budget_Profit]]</f>
        <v>15</v>
      </c>
      <c r="M872" s="5">
        <f>IF(
Table1[[#This Row],[Budget_Profit]]=0,
"",
IF(
Table1[[#This Row],[Budget_Profit]]&gt;0,
(Table1[[#This Row],[Actual_Profit]]-Table1[[#This Row],[Budget_Profit]])/Table1[[#This Row],[Budget_Profit]],
(Table1[[#This Row],[Actual_Profit]]-Table1[[#This Row],[Budget_Profit]])/ABS(Table1[[#This Row],[Budget_Profit]])
)
)</f>
        <v>0.21428571428571427</v>
      </c>
      <c r="N872" s="5" t="str">
        <f>IF(Table1[[#This Row],[Profit_Var]]&gt;=0, "Above Budget", "Below Budget")</f>
        <v>Above Budget</v>
      </c>
      <c r="O872">
        <v>86</v>
      </c>
      <c r="P872">
        <v>70</v>
      </c>
      <c r="Q872">
        <f>Table1[[#This Row],[COGS]]-Table1[[#This Row],[Budget_COGS]]</f>
        <v>16</v>
      </c>
      <c r="R872" s="5">
        <f>IF(
Table1[[#This Row],[Budget_COGS]]=0,
"",
IF(
Table1[[#This Row],[Budget_COGS]]&gt;0,
(Table1[[#This Row],[Budget_COGS]]-Table1[[#This Row],[COGS]]) / Table1[[#This Row],[Budget_COGS]],
(Table1[[#This Row],[Budget_COGS]]-Table1[[#This Row],[COGS]]) / ABS(Table1[[#This Row],[Budget_COGS]])
)
)</f>
        <v>-0.22857142857142856</v>
      </c>
      <c r="S872" s="5" t="str">
        <f>IF(Table1[[#This Row],[COGS _Var]]&gt;=0, "Above Budget", "Below Budget")</f>
        <v>Above Budget</v>
      </c>
      <c r="T872">
        <f>Table1[[#This Row],[Actual_Sales]]-Table1[[#This Row],[COGS]]</f>
        <v>134</v>
      </c>
      <c r="U872">
        <v>110</v>
      </c>
      <c r="V872">
        <f>Table1[[#This Row],[Gross_Margin]]-Table1[[#This Row],[Budget_Margin]]</f>
        <v>24</v>
      </c>
      <c r="W872" s="5">
        <f>IF(
Table1[[#This Row],[Budget_Margin]]=0,
"",
IF(
Table1[[#This Row],[Budget_Margin]]&gt;0,
(Table1[[#This Row],[Gross_Margin]]-Table1[[#This Row],[Budget_Margin]]) / Table1[[#This Row],[Budget_Margin]],
(Table1[[#This Row],[Gross_Margin]]-Table1[[#This Row],[Budget_Margin]]) / ABS(Table1[[#This Row],[Budget_Margin]])
)
)</f>
        <v>0.21818181818181817</v>
      </c>
      <c r="X872" s="5" t="str">
        <f>IF(Table1[[#This Row],[Margin_Var]]&gt;=0, "Above Budget", "Below Budget")</f>
        <v>Above Budget</v>
      </c>
      <c r="Y872" s="5">
        <f>IFERROR(Table1[[#This Row],[Gross_Margin]]/Table1[[#This Row],[Actual_Sales]],0)</f>
        <v>0.60909090909090913</v>
      </c>
      <c r="Z872" s="5">
        <f>Table1[[#This Row],[Actual_Profit]]/Table1[[#This Row],[Actual_Sales]]</f>
        <v>0.38636363636363635</v>
      </c>
      <c r="AA872">
        <v>49</v>
      </c>
      <c r="AB872" s="5">
        <f>IFERROR(Table1[[#This Row],[Expenses]]/Table1[[#This Row],[Actual_Sales]],0)</f>
        <v>0.22272727272727272</v>
      </c>
      <c r="AC872">
        <v>26</v>
      </c>
      <c r="AD872">
        <v>490</v>
      </c>
      <c r="AE872" s="5">
        <f>IFERROR(Table1[[#This Row],[Inventory]]/Table1[[#This Row],[Actual_Sales]],0)</f>
        <v>2.2272727272727271</v>
      </c>
    </row>
    <row r="873" spans="1:31" x14ac:dyDescent="0.25">
      <c r="A873">
        <v>2475</v>
      </c>
      <c r="B873">
        <v>971</v>
      </c>
      <c r="C873">
        <v>13</v>
      </c>
      <c r="D873" s="2">
        <v>40575</v>
      </c>
      <c r="E873">
        <v>220</v>
      </c>
      <c r="F873">
        <v>140</v>
      </c>
      <c r="G873">
        <f>Table1[[#This Row],[Actual_Sales]]-Table1[[#This Row],[Budget_Sales]]</f>
        <v>80</v>
      </c>
      <c r="H873" s="5">
        <f>IF(
Table1[[#This Row],[Budget_Sales]]=0,
"",
IF(
Table1[[#This Row],[Budget_Sales]]&gt;0,
(Table1[[#This Row],[Actual_Sales]]-Table1[[#This Row],[Budget_Sales]])/Table1[[#This Row],[Budget_Sales]],
(Table1[[#This Row],[Actual_Sales]]-Table1[[#This Row],[Budget_Sales]])/ABS(Table1[[#This Row],[Budget_Sales]])
)
)</f>
        <v>0.5714285714285714</v>
      </c>
      <c r="I873" s="5" t="str">
        <f>IF(Table1[[#This Row],[Sales_Var]]&gt;=0,"Above Budget","Below Budget")</f>
        <v>Above Budget</v>
      </c>
      <c r="J873">
        <f>Table1[[#This Row],[Actual_Sales]]-(Table1[[#This Row],[COGS]]+Table1[[#This Row],[Expenses]])</f>
        <v>85</v>
      </c>
      <c r="K873">
        <v>60</v>
      </c>
      <c r="L873">
        <f>Table1[[#This Row],[Actual_Profit]]-Table1[[#This Row],[Budget_Profit]]</f>
        <v>25</v>
      </c>
      <c r="M873" s="5">
        <f>IF(
Table1[[#This Row],[Budget_Profit]]=0,
"",
IF(
Table1[[#This Row],[Budget_Profit]]&gt;0,
(Table1[[#This Row],[Actual_Profit]]-Table1[[#This Row],[Budget_Profit]])/Table1[[#This Row],[Budget_Profit]],
(Table1[[#This Row],[Actual_Profit]]-Table1[[#This Row],[Budget_Profit]])/ABS(Table1[[#This Row],[Budget_Profit]])
)
)</f>
        <v>0.41666666666666669</v>
      </c>
      <c r="N873" s="5" t="str">
        <f>IF(Table1[[#This Row],[Profit_Var]]&gt;=0, "Above Budget", "Below Budget")</f>
        <v>Above Budget</v>
      </c>
      <c r="O873">
        <v>86</v>
      </c>
      <c r="P873">
        <v>50</v>
      </c>
      <c r="Q873">
        <f>Table1[[#This Row],[COGS]]-Table1[[#This Row],[Budget_COGS]]</f>
        <v>36</v>
      </c>
      <c r="R873" s="5">
        <f>IF(
Table1[[#This Row],[Budget_COGS]]=0,
"",
IF(
Table1[[#This Row],[Budget_COGS]]&gt;0,
(Table1[[#This Row],[Budget_COGS]]-Table1[[#This Row],[COGS]]) / Table1[[#This Row],[Budget_COGS]],
(Table1[[#This Row],[Budget_COGS]]-Table1[[#This Row],[COGS]]) / ABS(Table1[[#This Row],[Budget_COGS]])
)
)</f>
        <v>-0.72</v>
      </c>
      <c r="S873" s="5" t="str">
        <f>IF(Table1[[#This Row],[COGS _Var]]&gt;=0, "Above Budget", "Below Budget")</f>
        <v>Above Budget</v>
      </c>
      <c r="T873">
        <f>Table1[[#This Row],[Actual_Sales]]-Table1[[#This Row],[COGS]]</f>
        <v>134</v>
      </c>
      <c r="U873">
        <v>90</v>
      </c>
      <c r="V873">
        <f>Table1[[#This Row],[Gross_Margin]]-Table1[[#This Row],[Budget_Margin]]</f>
        <v>44</v>
      </c>
      <c r="W873" s="5">
        <f>IF(
Table1[[#This Row],[Budget_Margin]]=0,
"",
IF(
Table1[[#This Row],[Budget_Margin]]&gt;0,
(Table1[[#This Row],[Gross_Margin]]-Table1[[#This Row],[Budget_Margin]]) / Table1[[#This Row],[Budget_Margin]],
(Table1[[#This Row],[Gross_Margin]]-Table1[[#This Row],[Budget_Margin]]) / ABS(Table1[[#This Row],[Budget_Margin]])
)
)</f>
        <v>0.48888888888888887</v>
      </c>
      <c r="X873" s="5" t="str">
        <f>IF(Table1[[#This Row],[Margin_Var]]&gt;=0, "Above Budget", "Below Budget")</f>
        <v>Above Budget</v>
      </c>
      <c r="Y873" s="5">
        <f>IFERROR(Table1[[#This Row],[Gross_Margin]]/Table1[[#This Row],[Actual_Sales]],0)</f>
        <v>0.60909090909090913</v>
      </c>
      <c r="Z873" s="5">
        <f>Table1[[#This Row],[Actual_Profit]]/Table1[[#This Row],[Actual_Sales]]</f>
        <v>0.38636363636363635</v>
      </c>
      <c r="AA873">
        <v>49</v>
      </c>
      <c r="AB873" s="5">
        <f>IFERROR(Table1[[#This Row],[Expenses]]/Table1[[#This Row],[Actual_Sales]],0)</f>
        <v>0.22272727272727272</v>
      </c>
      <c r="AC873">
        <v>26</v>
      </c>
      <c r="AD873">
        <v>490</v>
      </c>
      <c r="AE873" s="5">
        <f>IFERROR(Table1[[#This Row],[Inventory]]/Table1[[#This Row],[Actual_Sales]],0)</f>
        <v>2.2272727272727271</v>
      </c>
    </row>
    <row r="874" spans="1:31" x14ac:dyDescent="0.25">
      <c r="A874">
        <v>1799</v>
      </c>
      <c r="B874">
        <v>314</v>
      </c>
      <c r="C874">
        <v>5</v>
      </c>
      <c r="D874" s="2">
        <v>40483</v>
      </c>
      <c r="E874">
        <v>132</v>
      </c>
      <c r="F874">
        <v>160</v>
      </c>
      <c r="G874">
        <f>Table1[[#This Row],[Actual_Sales]]-Table1[[#This Row],[Budget_Sales]]</f>
        <v>-28</v>
      </c>
      <c r="H874" s="5">
        <f>IF(
Table1[[#This Row],[Budget_Sales]]=0,
"",
IF(
Table1[[#This Row],[Budget_Sales]]&gt;0,
(Table1[[#This Row],[Actual_Sales]]-Table1[[#This Row],[Budget_Sales]])/Table1[[#This Row],[Budget_Sales]],
(Table1[[#This Row],[Actual_Sales]]-Table1[[#This Row],[Budget_Sales]])/ABS(Table1[[#This Row],[Budget_Sales]])
)
)</f>
        <v>-0.17499999999999999</v>
      </c>
      <c r="I874" s="5" t="str">
        <f>IF(Table1[[#This Row],[Sales_Var]]&gt;=0,"Above Budget","Below Budget")</f>
        <v>Below Budget</v>
      </c>
      <c r="J874">
        <f>Table1[[#This Row],[Actual_Sales]]-(Table1[[#This Row],[COGS]]+Table1[[#This Row],[Expenses]])</f>
        <v>51</v>
      </c>
      <c r="K874">
        <v>80</v>
      </c>
      <c r="L874">
        <f>Table1[[#This Row],[Actual_Profit]]-Table1[[#This Row],[Budget_Profit]]</f>
        <v>-29</v>
      </c>
      <c r="M874" s="5">
        <f>IF(
Table1[[#This Row],[Budget_Profit]]=0,
"",
IF(
Table1[[#This Row],[Budget_Profit]]&gt;0,
(Table1[[#This Row],[Actual_Profit]]-Table1[[#This Row],[Budget_Profit]])/Table1[[#This Row],[Budget_Profit]],
(Table1[[#This Row],[Actual_Profit]]-Table1[[#This Row],[Budget_Profit]])/ABS(Table1[[#This Row],[Budget_Profit]])
)
)</f>
        <v>-0.36249999999999999</v>
      </c>
      <c r="N874" s="5" t="str">
        <f>IF(Table1[[#This Row],[Profit_Var]]&gt;=0, "Above Budget", "Below Budget")</f>
        <v>Below Budget</v>
      </c>
      <c r="O874">
        <v>54</v>
      </c>
      <c r="P874">
        <v>60</v>
      </c>
      <c r="Q874">
        <f>Table1[[#This Row],[COGS]]-Table1[[#This Row],[Budget_COGS]]</f>
        <v>-6</v>
      </c>
      <c r="R874" s="5">
        <f>IF(
Table1[[#This Row],[Budget_COGS]]=0,
"",
IF(
Table1[[#This Row],[Budget_COGS]]&gt;0,
(Table1[[#This Row],[Budget_COGS]]-Table1[[#This Row],[COGS]]) / Table1[[#This Row],[Budget_COGS]],
(Table1[[#This Row],[Budget_COGS]]-Table1[[#This Row],[COGS]]) / ABS(Table1[[#This Row],[Budget_COGS]])
)
)</f>
        <v>0.1</v>
      </c>
      <c r="S874" s="5" t="str">
        <f>IF(Table1[[#This Row],[COGS _Var]]&gt;=0, "Above Budget", "Below Budget")</f>
        <v>Below Budget</v>
      </c>
      <c r="T874">
        <f>Table1[[#This Row],[Actual_Sales]]-Table1[[#This Row],[COGS]]</f>
        <v>78</v>
      </c>
      <c r="U874">
        <v>100</v>
      </c>
      <c r="V874">
        <f>Table1[[#This Row],[Gross_Margin]]-Table1[[#This Row],[Budget_Margin]]</f>
        <v>-22</v>
      </c>
      <c r="W874" s="5">
        <f>IF(
Table1[[#This Row],[Budget_Margin]]=0,
"",
IF(
Table1[[#This Row],[Budget_Margin]]&gt;0,
(Table1[[#This Row],[Gross_Margin]]-Table1[[#This Row],[Budget_Margin]]) / Table1[[#This Row],[Budget_Margin]],
(Table1[[#This Row],[Gross_Margin]]-Table1[[#This Row],[Budget_Margin]]) / ABS(Table1[[#This Row],[Budget_Margin]])
)
)</f>
        <v>-0.22</v>
      </c>
      <c r="X874" s="5" t="str">
        <f>IF(Table1[[#This Row],[Margin_Var]]&gt;=0, "Above Budget", "Below Budget")</f>
        <v>Below Budget</v>
      </c>
      <c r="Y874" s="5">
        <f>IFERROR(Table1[[#This Row],[Gross_Margin]]/Table1[[#This Row],[Actual_Sales]],0)</f>
        <v>0.59090909090909094</v>
      </c>
      <c r="Z874" s="5">
        <f>Table1[[#This Row],[Actual_Profit]]/Table1[[#This Row],[Actual_Sales]]</f>
        <v>0.38636363636363635</v>
      </c>
      <c r="AA874">
        <v>27</v>
      </c>
      <c r="AB874" s="5">
        <f>IFERROR(Table1[[#This Row],[Expenses]]/Table1[[#This Row],[Actual_Sales]],0)</f>
        <v>0.20454545454545456</v>
      </c>
      <c r="AC874">
        <v>15</v>
      </c>
      <c r="AD874">
        <v>885</v>
      </c>
      <c r="AE874" s="5">
        <f>IFERROR(Table1[[#This Row],[Inventory]]/Table1[[#This Row],[Actual_Sales]],0)</f>
        <v>6.7045454545454541</v>
      </c>
    </row>
    <row r="875" spans="1:31" x14ac:dyDescent="0.25">
      <c r="A875">
        <v>1938</v>
      </c>
      <c r="B875">
        <v>959</v>
      </c>
      <c r="C875">
        <v>11</v>
      </c>
      <c r="D875" s="2">
        <v>40483</v>
      </c>
      <c r="E875">
        <v>132</v>
      </c>
      <c r="F875">
        <v>130</v>
      </c>
      <c r="G875">
        <f>Table1[[#This Row],[Actual_Sales]]-Table1[[#This Row],[Budget_Sales]]</f>
        <v>2</v>
      </c>
      <c r="H875" s="5">
        <f>IF(
Table1[[#This Row],[Budget_Sales]]=0,
"",
IF(
Table1[[#This Row],[Budget_Sales]]&gt;0,
(Table1[[#This Row],[Actual_Sales]]-Table1[[#This Row],[Budget_Sales]])/Table1[[#This Row],[Budget_Sales]],
(Table1[[#This Row],[Actual_Sales]]-Table1[[#This Row],[Budget_Sales]])/ABS(Table1[[#This Row],[Budget_Sales]])
)
)</f>
        <v>1.5384615384615385E-2</v>
      </c>
      <c r="I875" s="5" t="str">
        <f>IF(Table1[[#This Row],[Sales_Var]]&gt;=0,"Above Budget","Below Budget")</f>
        <v>Above Budget</v>
      </c>
      <c r="J875">
        <f>Table1[[#This Row],[Actual_Sales]]-(Table1[[#This Row],[COGS]]+Table1[[#This Row],[Expenses]])</f>
        <v>51</v>
      </c>
      <c r="K875">
        <v>60</v>
      </c>
      <c r="L875">
        <f>Table1[[#This Row],[Actual_Profit]]-Table1[[#This Row],[Budget_Profit]]</f>
        <v>-9</v>
      </c>
      <c r="M875" s="5">
        <f>IF(
Table1[[#This Row],[Budget_Profit]]=0,
"",
IF(
Table1[[#This Row],[Budget_Profit]]&gt;0,
(Table1[[#This Row],[Actual_Profit]]-Table1[[#This Row],[Budget_Profit]])/Table1[[#This Row],[Budget_Profit]],
(Table1[[#This Row],[Actual_Profit]]-Table1[[#This Row],[Budget_Profit]])/ABS(Table1[[#This Row],[Budget_Profit]])
)
)</f>
        <v>-0.15</v>
      </c>
      <c r="N875" s="5" t="str">
        <f>IF(Table1[[#This Row],[Profit_Var]]&gt;=0, "Above Budget", "Below Budget")</f>
        <v>Below Budget</v>
      </c>
      <c r="O875">
        <v>54</v>
      </c>
      <c r="P875">
        <v>50</v>
      </c>
      <c r="Q875">
        <f>Table1[[#This Row],[COGS]]-Table1[[#This Row],[Budget_COGS]]</f>
        <v>4</v>
      </c>
      <c r="R875" s="5">
        <f>IF(
Table1[[#This Row],[Budget_COGS]]=0,
"",
IF(
Table1[[#This Row],[Budget_COGS]]&gt;0,
(Table1[[#This Row],[Budget_COGS]]-Table1[[#This Row],[COGS]]) / Table1[[#This Row],[Budget_COGS]],
(Table1[[#This Row],[Budget_COGS]]-Table1[[#This Row],[COGS]]) / ABS(Table1[[#This Row],[Budget_COGS]])
)
)</f>
        <v>-0.08</v>
      </c>
      <c r="S875" s="5" t="str">
        <f>IF(Table1[[#This Row],[COGS _Var]]&gt;=0, "Above Budget", "Below Budget")</f>
        <v>Above Budget</v>
      </c>
      <c r="T875">
        <f>Table1[[#This Row],[Actual_Sales]]-Table1[[#This Row],[COGS]]</f>
        <v>78</v>
      </c>
      <c r="U875">
        <v>80</v>
      </c>
      <c r="V875">
        <f>Table1[[#This Row],[Gross_Margin]]-Table1[[#This Row],[Budget_Margin]]</f>
        <v>-2</v>
      </c>
      <c r="W875" s="5">
        <f>IF(
Table1[[#This Row],[Budget_Margin]]=0,
"",
IF(
Table1[[#This Row],[Budget_Margin]]&gt;0,
(Table1[[#This Row],[Gross_Margin]]-Table1[[#This Row],[Budget_Margin]]) / Table1[[#This Row],[Budget_Margin]],
(Table1[[#This Row],[Gross_Margin]]-Table1[[#This Row],[Budget_Margin]]) / ABS(Table1[[#This Row],[Budget_Margin]])
)
)</f>
        <v>-2.5000000000000001E-2</v>
      </c>
      <c r="X875" s="5" t="str">
        <f>IF(Table1[[#This Row],[Margin_Var]]&gt;=0, "Above Budget", "Below Budget")</f>
        <v>Below Budget</v>
      </c>
      <c r="Y875" s="5">
        <f>IFERROR(Table1[[#This Row],[Gross_Margin]]/Table1[[#This Row],[Actual_Sales]],0)</f>
        <v>0.59090909090909094</v>
      </c>
      <c r="Z875" s="5">
        <f>Table1[[#This Row],[Actual_Profit]]/Table1[[#This Row],[Actual_Sales]]</f>
        <v>0.38636363636363635</v>
      </c>
      <c r="AA875">
        <v>27</v>
      </c>
      <c r="AB875" s="5">
        <f>IFERROR(Table1[[#This Row],[Expenses]]/Table1[[#This Row],[Actual_Sales]],0)</f>
        <v>0.20454545454545456</v>
      </c>
      <c r="AC875">
        <v>15</v>
      </c>
      <c r="AD875">
        <v>885</v>
      </c>
      <c r="AE875" s="5">
        <f>IFERROR(Table1[[#This Row],[Inventory]]/Table1[[#This Row],[Actual_Sales]],0)</f>
        <v>6.7045454545454541</v>
      </c>
    </row>
    <row r="876" spans="1:31" x14ac:dyDescent="0.25">
      <c r="A876">
        <v>2630</v>
      </c>
      <c r="B876">
        <v>863</v>
      </c>
      <c r="C876">
        <v>3</v>
      </c>
      <c r="D876" s="2">
        <v>40603</v>
      </c>
      <c r="E876">
        <v>228</v>
      </c>
      <c r="F876">
        <v>200</v>
      </c>
      <c r="G876">
        <f>Table1[[#This Row],[Actual_Sales]]-Table1[[#This Row],[Budget_Sales]]</f>
        <v>28</v>
      </c>
      <c r="H876" s="5">
        <f>IF(
Table1[[#This Row],[Budget_Sales]]=0,
"",
IF(
Table1[[#This Row],[Budget_Sales]]&gt;0,
(Table1[[#This Row],[Actual_Sales]]-Table1[[#This Row],[Budget_Sales]])/Table1[[#This Row],[Budget_Sales]],
(Table1[[#This Row],[Actual_Sales]]-Table1[[#This Row],[Budget_Sales]])/ABS(Table1[[#This Row],[Budget_Sales]])
)
)</f>
        <v>0.14000000000000001</v>
      </c>
      <c r="I876" s="5" t="str">
        <f>IF(Table1[[#This Row],[Sales_Var]]&gt;=0,"Above Budget","Below Budget")</f>
        <v>Above Budget</v>
      </c>
      <c r="J876">
        <f>Table1[[#This Row],[Actual_Sales]]-(Table1[[#This Row],[COGS]]+Table1[[#This Row],[Expenses]])</f>
        <v>88</v>
      </c>
      <c r="K876">
        <v>80</v>
      </c>
      <c r="L876">
        <f>Table1[[#This Row],[Actual_Profit]]-Table1[[#This Row],[Budget_Profit]]</f>
        <v>8</v>
      </c>
      <c r="M876" s="5">
        <f>IF(
Table1[[#This Row],[Budget_Profit]]=0,
"",
IF(
Table1[[#This Row],[Budget_Profit]]&gt;0,
(Table1[[#This Row],[Actual_Profit]]-Table1[[#This Row],[Budget_Profit]])/Table1[[#This Row],[Budget_Profit]],
(Table1[[#This Row],[Actual_Profit]]-Table1[[#This Row],[Budget_Profit]])/ABS(Table1[[#This Row],[Budget_Profit]])
)
)</f>
        <v>0.1</v>
      </c>
      <c r="N876" s="5" t="str">
        <f>IF(Table1[[#This Row],[Profit_Var]]&gt;=0, "Above Budget", "Below Budget")</f>
        <v>Above Budget</v>
      </c>
      <c r="O876">
        <v>89</v>
      </c>
      <c r="P876">
        <v>80</v>
      </c>
      <c r="Q876">
        <f>Table1[[#This Row],[COGS]]-Table1[[#This Row],[Budget_COGS]]</f>
        <v>9</v>
      </c>
      <c r="R876" s="5">
        <f>IF(
Table1[[#This Row],[Budget_COGS]]=0,
"",
IF(
Table1[[#This Row],[Budget_COGS]]&gt;0,
(Table1[[#This Row],[Budget_COGS]]-Table1[[#This Row],[COGS]]) / Table1[[#This Row],[Budget_COGS]],
(Table1[[#This Row],[Budget_COGS]]-Table1[[#This Row],[COGS]]) / ABS(Table1[[#This Row],[Budget_COGS]])
)
)</f>
        <v>-0.1125</v>
      </c>
      <c r="S876" s="5" t="str">
        <f>IF(Table1[[#This Row],[COGS _Var]]&gt;=0, "Above Budget", "Below Budget")</f>
        <v>Above Budget</v>
      </c>
      <c r="T876">
        <f>Table1[[#This Row],[Actual_Sales]]-Table1[[#This Row],[COGS]]</f>
        <v>139</v>
      </c>
      <c r="U876">
        <v>120</v>
      </c>
      <c r="V876">
        <f>Table1[[#This Row],[Gross_Margin]]-Table1[[#This Row],[Budget_Margin]]</f>
        <v>19</v>
      </c>
      <c r="W876" s="5">
        <f>IF(
Table1[[#This Row],[Budget_Margin]]=0,
"",
IF(
Table1[[#This Row],[Budget_Margin]]&gt;0,
(Table1[[#This Row],[Gross_Margin]]-Table1[[#This Row],[Budget_Margin]]) / Table1[[#This Row],[Budget_Margin]],
(Table1[[#This Row],[Gross_Margin]]-Table1[[#This Row],[Budget_Margin]]) / ABS(Table1[[#This Row],[Budget_Margin]])
)
)</f>
        <v>0.15833333333333333</v>
      </c>
      <c r="X876" s="5" t="str">
        <f>IF(Table1[[#This Row],[Margin_Var]]&gt;=0, "Above Budget", "Below Budget")</f>
        <v>Above Budget</v>
      </c>
      <c r="Y876" s="5">
        <f>IFERROR(Table1[[#This Row],[Gross_Margin]]/Table1[[#This Row],[Actual_Sales]],0)</f>
        <v>0.60964912280701755</v>
      </c>
      <c r="Z876" s="5">
        <f>Table1[[#This Row],[Actual_Profit]]/Table1[[#This Row],[Actual_Sales]]</f>
        <v>0.38596491228070173</v>
      </c>
      <c r="AA876">
        <v>51</v>
      </c>
      <c r="AB876" s="5">
        <f>IFERROR(Table1[[#This Row],[Expenses]]/Table1[[#This Row],[Actual_Sales]],0)</f>
        <v>0.22368421052631579</v>
      </c>
      <c r="AC876">
        <v>27</v>
      </c>
      <c r="AD876">
        <v>481</v>
      </c>
      <c r="AE876" s="5">
        <f>IFERROR(Table1[[#This Row],[Inventory]]/Table1[[#This Row],[Actual_Sales]],0)</f>
        <v>2.1096491228070176</v>
      </c>
    </row>
    <row r="877" spans="1:31" x14ac:dyDescent="0.25">
      <c r="A877">
        <v>2518</v>
      </c>
      <c r="B877">
        <v>405</v>
      </c>
      <c r="C877">
        <v>4</v>
      </c>
      <c r="D877" s="2">
        <v>40603</v>
      </c>
      <c r="E877">
        <v>228</v>
      </c>
      <c r="F877">
        <v>180</v>
      </c>
      <c r="G877">
        <f>Table1[[#This Row],[Actual_Sales]]-Table1[[#This Row],[Budget_Sales]]</f>
        <v>48</v>
      </c>
      <c r="H877" s="5">
        <f>IF(
Table1[[#This Row],[Budget_Sales]]=0,
"",
IF(
Table1[[#This Row],[Budget_Sales]]&gt;0,
(Table1[[#This Row],[Actual_Sales]]-Table1[[#This Row],[Budget_Sales]])/Table1[[#This Row],[Budget_Sales]],
(Table1[[#This Row],[Actual_Sales]]-Table1[[#This Row],[Budget_Sales]])/ABS(Table1[[#This Row],[Budget_Sales]])
)
)</f>
        <v>0.26666666666666666</v>
      </c>
      <c r="I877" s="5" t="str">
        <f>IF(Table1[[#This Row],[Sales_Var]]&gt;=0,"Above Budget","Below Budget")</f>
        <v>Above Budget</v>
      </c>
      <c r="J877">
        <f>Table1[[#This Row],[Actual_Sales]]-(Table1[[#This Row],[COGS]]+Table1[[#This Row],[Expenses]])</f>
        <v>88</v>
      </c>
      <c r="K877">
        <v>80</v>
      </c>
      <c r="L877">
        <f>Table1[[#This Row],[Actual_Profit]]-Table1[[#This Row],[Budget_Profit]]</f>
        <v>8</v>
      </c>
      <c r="M877" s="5">
        <f>IF(
Table1[[#This Row],[Budget_Profit]]=0,
"",
IF(
Table1[[#This Row],[Budget_Profit]]&gt;0,
(Table1[[#This Row],[Actual_Profit]]-Table1[[#This Row],[Budget_Profit]])/Table1[[#This Row],[Budget_Profit]],
(Table1[[#This Row],[Actual_Profit]]-Table1[[#This Row],[Budget_Profit]])/ABS(Table1[[#This Row],[Budget_Profit]])
)
)</f>
        <v>0.1</v>
      </c>
      <c r="N877" s="5" t="str">
        <f>IF(Table1[[#This Row],[Profit_Var]]&gt;=0, "Above Budget", "Below Budget")</f>
        <v>Above Budget</v>
      </c>
      <c r="O877">
        <v>89</v>
      </c>
      <c r="P877">
        <v>70</v>
      </c>
      <c r="Q877">
        <f>Table1[[#This Row],[COGS]]-Table1[[#This Row],[Budget_COGS]]</f>
        <v>19</v>
      </c>
      <c r="R877" s="5">
        <f>IF(
Table1[[#This Row],[Budget_COGS]]=0,
"",
IF(
Table1[[#This Row],[Budget_COGS]]&gt;0,
(Table1[[#This Row],[Budget_COGS]]-Table1[[#This Row],[COGS]]) / Table1[[#This Row],[Budget_COGS]],
(Table1[[#This Row],[Budget_COGS]]-Table1[[#This Row],[COGS]]) / ABS(Table1[[#This Row],[Budget_COGS]])
)
)</f>
        <v>-0.27142857142857141</v>
      </c>
      <c r="S877" s="5" t="str">
        <f>IF(Table1[[#This Row],[COGS _Var]]&gt;=0, "Above Budget", "Below Budget")</f>
        <v>Above Budget</v>
      </c>
      <c r="T877">
        <f>Table1[[#This Row],[Actual_Sales]]-Table1[[#This Row],[COGS]]</f>
        <v>139</v>
      </c>
      <c r="U877">
        <v>110</v>
      </c>
      <c r="V877">
        <f>Table1[[#This Row],[Gross_Margin]]-Table1[[#This Row],[Budget_Margin]]</f>
        <v>29</v>
      </c>
      <c r="W877" s="5">
        <f>IF(
Table1[[#This Row],[Budget_Margin]]=0,
"",
IF(
Table1[[#This Row],[Budget_Margin]]&gt;0,
(Table1[[#This Row],[Gross_Margin]]-Table1[[#This Row],[Budget_Margin]]) / Table1[[#This Row],[Budget_Margin]],
(Table1[[#This Row],[Gross_Margin]]-Table1[[#This Row],[Budget_Margin]]) / ABS(Table1[[#This Row],[Budget_Margin]])
)
)</f>
        <v>0.26363636363636361</v>
      </c>
      <c r="X877" s="5" t="str">
        <f>IF(Table1[[#This Row],[Margin_Var]]&gt;=0, "Above Budget", "Below Budget")</f>
        <v>Above Budget</v>
      </c>
      <c r="Y877" s="5">
        <f>IFERROR(Table1[[#This Row],[Gross_Margin]]/Table1[[#This Row],[Actual_Sales]],0)</f>
        <v>0.60964912280701755</v>
      </c>
      <c r="Z877" s="5">
        <f>Table1[[#This Row],[Actual_Profit]]/Table1[[#This Row],[Actual_Sales]]</f>
        <v>0.38596491228070173</v>
      </c>
      <c r="AA877">
        <v>51</v>
      </c>
      <c r="AB877" s="5">
        <f>IFERROR(Table1[[#This Row],[Expenses]]/Table1[[#This Row],[Actual_Sales]],0)</f>
        <v>0.22368421052631579</v>
      </c>
      <c r="AC877">
        <v>27</v>
      </c>
      <c r="AD877">
        <v>94</v>
      </c>
      <c r="AE877" s="5">
        <f>IFERROR(Table1[[#This Row],[Inventory]]/Table1[[#This Row],[Actual_Sales]],0)</f>
        <v>0.41228070175438597</v>
      </c>
    </row>
    <row r="878" spans="1:31" x14ac:dyDescent="0.25">
      <c r="A878">
        <v>2525</v>
      </c>
      <c r="B878">
        <v>419</v>
      </c>
      <c r="C878">
        <v>12</v>
      </c>
      <c r="D878" s="2">
        <v>40603</v>
      </c>
      <c r="E878">
        <v>228</v>
      </c>
      <c r="F878">
        <v>180</v>
      </c>
      <c r="G878">
        <f>Table1[[#This Row],[Actual_Sales]]-Table1[[#This Row],[Budget_Sales]]</f>
        <v>48</v>
      </c>
      <c r="H878" s="5">
        <f>IF(
Table1[[#This Row],[Budget_Sales]]=0,
"",
IF(
Table1[[#This Row],[Budget_Sales]]&gt;0,
(Table1[[#This Row],[Actual_Sales]]-Table1[[#This Row],[Budget_Sales]])/Table1[[#This Row],[Budget_Sales]],
(Table1[[#This Row],[Actual_Sales]]-Table1[[#This Row],[Budget_Sales]])/ABS(Table1[[#This Row],[Budget_Sales]])
)
)</f>
        <v>0.26666666666666666</v>
      </c>
      <c r="I878" s="5" t="str">
        <f>IF(Table1[[#This Row],[Sales_Var]]&gt;=0,"Above Budget","Below Budget")</f>
        <v>Above Budget</v>
      </c>
      <c r="J878">
        <f>Table1[[#This Row],[Actual_Sales]]-(Table1[[#This Row],[COGS]]+Table1[[#This Row],[Expenses]])</f>
        <v>88</v>
      </c>
      <c r="K878">
        <v>70</v>
      </c>
      <c r="L878">
        <f>Table1[[#This Row],[Actual_Profit]]-Table1[[#This Row],[Budget_Profit]]</f>
        <v>18</v>
      </c>
      <c r="M878" s="5">
        <f>IF(
Table1[[#This Row],[Budget_Profit]]=0,
"",
IF(
Table1[[#This Row],[Budget_Profit]]&gt;0,
(Table1[[#This Row],[Actual_Profit]]-Table1[[#This Row],[Budget_Profit]])/Table1[[#This Row],[Budget_Profit]],
(Table1[[#This Row],[Actual_Profit]]-Table1[[#This Row],[Budget_Profit]])/ABS(Table1[[#This Row],[Budget_Profit]])
)
)</f>
        <v>0.25714285714285712</v>
      </c>
      <c r="N878" s="5" t="str">
        <f>IF(Table1[[#This Row],[Profit_Var]]&gt;=0, "Above Budget", "Below Budget")</f>
        <v>Above Budget</v>
      </c>
      <c r="O878">
        <v>89</v>
      </c>
      <c r="P878">
        <v>70</v>
      </c>
      <c r="Q878">
        <f>Table1[[#This Row],[COGS]]-Table1[[#This Row],[Budget_COGS]]</f>
        <v>19</v>
      </c>
      <c r="R878" s="5">
        <f>IF(
Table1[[#This Row],[Budget_COGS]]=0,
"",
IF(
Table1[[#This Row],[Budget_COGS]]&gt;0,
(Table1[[#This Row],[Budget_COGS]]-Table1[[#This Row],[COGS]]) / Table1[[#This Row],[Budget_COGS]],
(Table1[[#This Row],[Budget_COGS]]-Table1[[#This Row],[COGS]]) / ABS(Table1[[#This Row],[Budget_COGS]])
)
)</f>
        <v>-0.27142857142857141</v>
      </c>
      <c r="S878" s="5" t="str">
        <f>IF(Table1[[#This Row],[COGS _Var]]&gt;=0, "Above Budget", "Below Budget")</f>
        <v>Above Budget</v>
      </c>
      <c r="T878">
        <f>Table1[[#This Row],[Actual_Sales]]-Table1[[#This Row],[COGS]]</f>
        <v>139</v>
      </c>
      <c r="U878">
        <v>110</v>
      </c>
      <c r="V878">
        <f>Table1[[#This Row],[Gross_Margin]]-Table1[[#This Row],[Budget_Margin]]</f>
        <v>29</v>
      </c>
      <c r="W878" s="5">
        <f>IF(
Table1[[#This Row],[Budget_Margin]]=0,
"",
IF(
Table1[[#This Row],[Budget_Margin]]&gt;0,
(Table1[[#This Row],[Gross_Margin]]-Table1[[#This Row],[Budget_Margin]]) / Table1[[#This Row],[Budget_Margin]],
(Table1[[#This Row],[Gross_Margin]]-Table1[[#This Row],[Budget_Margin]]) / ABS(Table1[[#This Row],[Budget_Margin]])
)
)</f>
        <v>0.26363636363636361</v>
      </c>
      <c r="X878" s="5" t="str">
        <f>IF(Table1[[#This Row],[Margin_Var]]&gt;=0, "Above Budget", "Below Budget")</f>
        <v>Above Budget</v>
      </c>
      <c r="Y878" s="5">
        <f>IFERROR(Table1[[#This Row],[Gross_Margin]]/Table1[[#This Row],[Actual_Sales]],0)</f>
        <v>0.60964912280701755</v>
      </c>
      <c r="Z878" s="5">
        <f>Table1[[#This Row],[Actual_Profit]]/Table1[[#This Row],[Actual_Sales]]</f>
        <v>0.38596491228070173</v>
      </c>
      <c r="AA878">
        <v>51</v>
      </c>
      <c r="AB878" s="5">
        <f>IFERROR(Table1[[#This Row],[Expenses]]/Table1[[#This Row],[Actual_Sales]],0)</f>
        <v>0.22368421052631579</v>
      </c>
      <c r="AC878">
        <v>27</v>
      </c>
      <c r="AD878">
        <v>481</v>
      </c>
      <c r="AE878" s="5">
        <f>IFERROR(Table1[[#This Row],[Inventory]]/Table1[[#This Row],[Actual_Sales]],0)</f>
        <v>2.1096491228070176</v>
      </c>
    </row>
    <row r="879" spans="1:31" x14ac:dyDescent="0.25">
      <c r="A879">
        <v>2652</v>
      </c>
      <c r="B879">
        <v>971</v>
      </c>
      <c r="C879">
        <v>13</v>
      </c>
      <c r="D879" s="2">
        <v>40603</v>
      </c>
      <c r="E879">
        <v>228</v>
      </c>
      <c r="F879">
        <v>140</v>
      </c>
      <c r="G879">
        <f>Table1[[#This Row],[Actual_Sales]]-Table1[[#This Row],[Budget_Sales]]</f>
        <v>88</v>
      </c>
      <c r="H879" s="5">
        <f>IF(
Table1[[#This Row],[Budget_Sales]]=0,
"",
IF(
Table1[[#This Row],[Budget_Sales]]&gt;0,
(Table1[[#This Row],[Actual_Sales]]-Table1[[#This Row],[Budget_Sales]])/Table1[[#This Row],[Budget_Sales]],
(Table1[[#This Row],[Actual_Sales]]-Table1[[#This Row],[Budget_Sales]])/ABS(Table1[[#This Row],[Budget_Sales]])
)
)</f>
        <v>0.62857142857142856</v>
      </c>
      <c r="I879" s="5" t="str">
        <f>IF(Table1[[#This Row],[Sales_Var]]&gt;=0,"Above Budget","Below Budget")</f>
        <v>Above Budget</v>
      </c>
      <c r="J879">
        <f>Table1[[#This Row],[Actual_Sales]]-(Table1[[#This Row],[COGS]]+Table1[[#This Row],[Expenses]])</f>
        <v>88</v>
      </c>
      <c r="K879">
        <v>60</v>
      </c>
      <c r="L879">
        <f>Table1[[#This Row],[Actual_Profit]]-Table1[[#This Row],[Budget_Profit]]</f>
        <v>28</v>
      </c>
      <c r="M879" s="5">
        <f>IF(
Table1[[#This Row],[Budget_Profit]]=0,
"",
IF(
Table1[[#This Row],[Budget_Profit]]&gt;0,
(Table1[[#This Row],[Actual_Profit]]-Table1[[#This Row],[Budget_Profit]])/Table1[[#This Row],[Budget_Profit]],
(Table1[[#This Row],[Actual_Profit]]-Table1[[#This Row],[Budget_Profit]])/ABS(Table1[[#This Row],[Budget_Profit]])
)
)</f>
        <v>0.46666666666666667</v>
      </c>
      <c r="N879" s="5" t="str">
        <f>IF(Table1[[#This Row],[Profit_Var]]&gt;=0, "Above Budget", "Below Budget")</f>
        <v>Above Budget</v>
      </c>
      <c r="O879">
        <v>89</v>
      </c>
      <c r="P879">
        <v>50</v>
      </c>
      <c r="Q879">
        <f>Table1[[#This Row],[COGS]]-Table1[[#This Row],[Budget_COGS]]</f>
        <v>39</v>
      </c>
      <c r="R879" s="5">
        <f>IF(
Table1[[#This Row],[Budget_COGS]]=0,
"",
IF(
Table1[[#This Row],[Budget_COGS]]&gt;0,
(Table1[[#This Row],[Budget_COGS]]-Table1[[#This Row],[COGS]]) / Table1[[#This Row],[Budget_COGS]],
(Table1[[#This Row],[Budget_COGS]]-Table1[[#This Row],[COGS]]) / ABS(Table1[[#This Row],[Budget_COGS]])
)
)</f>
        <v>-0.78</v>
      </c>
      <c r="S879" s="5" t="str">
        <f>IF(Table1[[#This Row],[COGS _Var]]&gt;=0, "Above Budget", "Below Budget")</f>
        <v>Above Budget</v>
      </c>
      <c r="T879">
        <f>Table1[[#This Row],[Actual_Sales]]-Table1[[#This Row],[COGS]]</f>
        <v>139</v>
      </c>
      <c r="U879">
        <v>90</v>
      </c>
      <c r="V879">
        <f>Table1[[#This Row],[Gross_Margin]]-Table1[[#This Row],[Budget_Margin]]</f>
        <v>49</v>
      </c>
      <c r="W879" s="5">
        <f>IF(
Table1[[#This Row],[Budget_Margin]]=0,
"",
IF(
Table1[[#This Row],[Budget_Margin]]&gt;0,
(Table1[[#This Row],[Gross_Margin]]-Table1[[#This Row],[Budget_Margin]]) / Table1[[#This Row],[Budget_Margin]],
(Table1[[#This Row],[Gross_Margin]]-Table1[[#This Row],[Budget_Margin]]) / ABS(Table1[[#This Row],[Budget_Margin]])
)
)</f>
        <v>0.5444444444444444</v>
      </c>
      <c r="X879" s="5" t="str">
        <f>IF(Table1[[#This Row],[Margin_Var]]&gt;=0, "Above Budget", "Below Budget")</f>
        <v>Above Budget</v>
      </c>
      <c r="Y879" s="5">
        <f>IFERROR(Table1[[#This Row],[Gross_Margin]]/Table1[[#This Row],[Actual_Sales]],0)</f>
        <v>0.60964912280701755</v>
      </c>
      <c r="Z879" s="5">
        <f>Table1[[#This Row],[Actual_Profit]]/Table1[[#This Row],[Actual_Sales]]</f>
        <v>0.38596491228070173</v>
      </c>
      <c r="AA879">
        <v>51</v>
      </c>
      <c r="AB879" s="5">
        <f>IFERROR(Table1[[#This Row],[Expenses]]/Table1[[#This Row],[Actual_Sales]],0)</f>
        <v>0.22368421052631579</v>
      </c>
      <c r="AC879">
        <v>27</v>
      </c>
      <c r="AD879">
        <v>481</v>
      </c>
      <c r="AE879" s="5">
        <f>IFERROR(Table1[[#This Row],[Inventory]]/Table1[[#This Row],[Actual_Sales]],0)</f>
        <v>2.1096491228070176</v>
      </c>
    </row>
    <row r="880" spans="1:31" x14ac:dyDescent="0.25">
      <c r="A880">
        <v>1404</v>
      </c>
      <c r="B880">
        <v>941</v>
      </c>
      <c r="C880">
        <v>11</v>
      </c>
      <c r="D880" s="2">
        <v>40391</v>
      </c>
      <c r="E880">
        <v>114</v>
      </c>
      <c r="F880">
        <v>120</v>
      </c>
      <c r="G880">
        <f>Table1[[#This Row],[Actual_Sales]]-Table1[[#This Row],[Budget_Sales]]</f>
        <v>-6</v>
      </c>
      <c r="H880" s="5">
        <f>IF(
Table1[[#This Row],[Budget_Sales]]=0,
"",
IF(
Table1[[#This Row],[Budget_Sales]]&gt;0,
(Table1[[#This Row],[Actual_Sales]]-Table1[[#This Row],[Budget_Sales]])/Table1[[#This Row],[Budget_Sales]],
(Table1[[#This Row],[Actual_Sales]]-Table1[[#This Row],[Budget_Sales]])/ABS(Table1[[#This Row],[Budget_Sales]])
)
)</f>
        <v>-0.05</v>
      </c>
      <c r="I880" s="5" t="str">
        <f>IF(Table1[[#This Row],[Sales_Var]]&gt;=0,"Above Budget","Below Budget")</f>
        <v>Below Budget</v>
      </c>
      <c r="J880">
        <f>Table1[[#This Row],[Actual_Sales]]-(Table1[[#This Row],[COGS]]+Table1[[#This Row],[Expenses]])</f>
        <v>44</v>
      </c>
      <c r="K880">
        <v>60</v>
      </c>
      <c r="L880">
        <f>Table1[[#This Row],[Actual_Profit]]-Table1[[#This Row],[Budget_Profit]]</f>
        <v>-16</v>
      </c>
      <c r="M880" s="5">
        <f>IF(
Table1[[#This Row],[Budget_Profit]]=0,
"",
IF(
Table1[[#This Row],[Budget_Profit]]&gt;0,
(Table1[[#This Row],[Actual_Profit]]-Table1[[#This Row],[Budget_Profit]])/Table1[[#This Row],[Budget_Profit]],
(Table1[[#This Row],[Actual_Profit]]-Table1[[#This Row],[Budget_Profit]])/ABS(Table1[[#This Row],[Budget_Profit]])
)
)</f>
        <v>-0.26666666666666666</v>
      </c>
      <c r="N880" s="5" t="str">
        <f>IF(Table1[[#This Row],[Profit_Var]]&gt;=0, "Above Budget", "Below Budget")</f>
        <v>Below Budget</v>
      </c>
      <c r="O880">
        <v>46</v>
      </c>
      <c r="P880">
        <v>40</v>
      </c>
      <c r="Q880">
        <f>Table1[[#This Row],[COGS]]-Table1[[#This Row],[Budget_COGS]]</f>
        <v>6</v>
      </c>
      <c r="R880" s="5">
        <f>IF(
Table1[[#This Row],[Budget_COGS]]=0,
"",
IF(
Table1[[#This Row],[Budget_COGS]]&gt;0,
(Table1[[#This Row],[Budget_COGS]]-Table1[[#This Row],[COGS]]) / Table1[[#This Row],[Budget_COGS]],
(Table1[[#This Row],[Budget_COGS]]-Table1[[#This Row],[COGS]]) / ABS(Table1[[#This Row],[Budget_COGS]])
)
)</f>
        <v>-0.15</v>
      </c>
      <c r="S880" s="5" t="str">
        <f>IF(Table1[[#This Row],[COGS _Var]]&gt;=0, "Above Budget", "Below Budget")</f>
        <v>Above Budget</v>
      </c>
      <c r="T880">
        <f>Table1[[#This Row],[Actual_Sales]]-Table1[[#This Row],[COGS]]</f>
        <v>68</v>
      </c>
      <c r="U880">
        <v>80</v>
      </c>
      <c r="V880">
        <f>Table1[[#This Row],[Gross_Margin]]-Table1[[#This Row],[Budget_Margin]]</f>
        <v>-12</v>
      </c>
      <c r="W880" s="5">
        <f>IF(
Table1[[#This Row],[Budget_Margin]]=0,
"",
IF(
Table1[[#This Row],[Budget_Margin]]&gt;0,
(Table1[[#This Row],[Gross_Margin]]-Table1[[#This Row],[Budget_Margin]]) / Table1[[#This Row],[Budget_Margin]],
(Table1[[#This Row],[Gross_Margin]]-Table1[[#This Row],[Budget_Margin]]) / ABS(Table1[[#This Row],[Budget_Margin]])
)
)</f>
        <v>-0.15</v>
      </c>
      <c r="X880" s="5" t="str">
        <f>IF(Table1[[#This Row],[Margin_Var]]&gt;=0, "Above Budget", "Below Budget")</f>
        <v>Below Budget</v>
      </c>
      <c r="Y880" s="5">
        <f>IFERROR(Table1[[#This Row],[Gross_Margin]]/Table1[[#This Row],[Actual_Sales]],0)</f>
        <v>0.59649122807017541</v>
      </c>
      <c r="Z880" s="5">
        <f>Table1[[#This Row],[Actual_Profit]]/Table1[[#This Row],[Actual_Sales]]</f>
        <v>0.38596491228070173</v>
      </c>
      <c r="AA880">
        <v>24</v>
      </c>
      <c r="AB880" s="5">
        <f>IFERROR(Table1[[#This Row],[Expenses]]/Table1[[#This Row],[Actual_Sales]],0)</f>
        <v>0.21052631578947367</v>
      </c>
      <c r="AC880">
        <v>12</v>
      </c>
      <c r="AD880">
        <v>880</v>
      </c>
      <c r="AE880" s="5">
        <f>IFERROR(Table1[[#This Row],[Inventory]]/Table1[[#This Row],[Actual_Sales]],0)</f>
        <v>7.7192982456140351</v>
      </c>
    </row>
    <row r="881" spans="1:31" x14ac:dyDescent="0.25">
      <c r="A881">
        <v>56</v>
      </c>
      <c r="B881">
        <v>435</v>
      </c>
      <c r="C881">
        <v>4</v>
      </c>
      <c r="D881" s="2">
        <v>40179</v>
      </c>
      <c r="E881">
        <v>114</v>
      </c>
      <c r="F881">
        <v>100</v>
      </c>
      <c r="G881">
        <f>Table1[[#This Row],[Actual_Sales]]-Table1[[#This Row],[Budget_Sales]]</f>
        <v>14</v>
      </c>
      <c r="H881" s="5">
        <f>IF(
Table1[[#This Row],[Budget_Sales]]=0,
"",
IF(
Table1[[#This Row],[Budget_Sales]]&gt;0,
(Table1[[#This Row],[Actual_Sales]]-Table1[[#This Row],[Budget_Sales]])/Table1[[#This Row],[Budget_Sales]],
(Table1[[#This Row],[Actual_Sales]]-Table1[[#This Row],[Budget_Sales]])/ABS(Table1[[#This Row],[Budget_Sales]])
)
)</f>
        <v>0.14000000000000001</v>
      </c>
      <c r="I881" s="5" t="str">
        <f>IF(Table1[[#This Row],[Sales_Var]]&gt;=0,"Above Budget","Below Budget")</f>
        <v>Above Budget</v>
      </c>
      <c r="J881">
        <f>Table1[[#This Row],[Actual_Sales]]-(Table1[[#This Row],[COGS]]+Table1[[#This Row],[Expenses]])</f>
        <v>44</v>
      </c>
      <c r="K881">
        <v>40</v>
      </c>
      <c r="L881">
        <f>Table1[[#This Row],[Actual_Profit]]-Table1[[#This Row],[Budget_Profit]]</f>
        <v>4</v>
      </c>
      <c r="M881" s="5">
        <f>IF(
Table1[[#This Row],[Budget_Profit]]=0,
"",
IF(
Table1[[#This Row],[Budget_Profit]]&gt;0,
(Table1[[#This Row],[Actual_Profit]]-Table1[[#This Row],[Budget_Profit]])/Table1[[#This Row],[Budget_Profit]],
(Table1[[#This Row],[Actual_Profit]]-Table1[[#This Row],[Budget_Profit]])/ABS(Table1[[#This Row],[Budget_Profit]])
)
)</f>
        <v>0.1</v>
      </c>
      <c r="N881" s="5" t="str">
        <f>IF(Table1[[#This Row],[Profit_Var]]&gt;=0, "Above Budget", "Below Budget")</f>
        <v>Above Budget</v>
      </c>
      <c r="O881">
        <v>46</v>
      </c>
      <c r="P881">
        <v>40</v>
      </c>
      <c r="Q881">
        <f>Table1[[#This Row],[COGS]]-Table1[[#This Row],[Budget_COGS]]</f>
        <v>6</v>
      </c>
      <c r="R881" s="5">
        <f>IF(
Table1[[#This Row],[Budget_COGS]]=0,
"",
IF(
Table1[[#This Row],[Budget_COGS]]&gt;0,
(Table1[[#This Row],[Budget_COGS]]-Table1[[#This Row],[COGS]]) / Table1[[#This Row],[Budget_COGS]],
(Table1[[#This Row],[Budget_COGS]]-Table1[[#This Row],[COGS]]) / ABS(Table1[[#This Row],[Budget_COGS]])
)
)</f>
        <v>-0.15</v>
      </c>
      <c r="S881" s="5" t="str">
        <f>IF(Table1[[#This Row],[COGS _Var]]&gt;=0, "Above Budget", "Below Budget")</f>
        <v>Above Budget</v>
      </c>
      <c r="T881">
        <f>Table1[[#This Row],[Actual_Sales]]-Table1[[#This Row],[COGS]]</f>
        <v>68</v>
      </c>
      <c r="U881">
        <v>60</v>
      </c>
      <c r="V881">
        <f>Table1[[#This Row],[Gross_Margin]]-Table1[[#This Row],[Budget_Margin]]</f>
        <v>8</v>
      </c>
      <c r="W881" s="5">
        <f>IF(
Table1[[#This Row],[Budget_Margin]]=0,
"",
IF(
Table1[[#This Row],[Budget_Margin]]&gt;0,
(Table1[[#This Row],[Gross_Margin]]-Table1[[#This Row],[Budget_Margin]]) / Table1[[#This Row],[Budget_Margin]],
(Table1[[#This Row],[Gross_Margin]]-Table1[[#This Row],[Budget_Margin]]) / ABS(Table1[[#This Row],[Budget_Margin]])
)
)</f>
        <v>0.13333333333333333</v>
      </c>
      <c r="X881" s="5" t="str">
        <f>IF(Table1[[#This Row],[Margin_Var]]&gt;=0, "Above Budget", "Below Budget")</f>
        <v>Above Budget</v>
      </c>
      <c r="Y881" s="5">
        <f>IFERROR(Table1[[#This Row],[Gross_Margin]]/Table1[[#This Row],[Actual_Sales]],0)</f>
        <v>0.59649122807017541</v>
      </c>
      <c r="Z881" s="5">
        <f>Table1[[#This Row],[Actual_Profit]]/Table1[[#This Row],[Actual_Sales]]</f>
        <v>0.38596491228070173</v>
      </c>
      <c r="AA881">
        <v>24</v>
      </c>
      <c r="AB881" s="5">
        <f>IFERROR(Table1[[#This Row],[Expenses]]/Table1[[#This Row],[Actual_Sales]],0)</f>
        <v>0.21052631578947367</v>
      </c>
      <c r="AC881">
        <v>12</v>
      </c>
      <c r="AD881">
        <v>777</v>
      </c>
      <c r="AE881" s="5">
        <f>IFERROR(Table1[[#This Row],[Inventory]]/Table1[[#This Row],[Actual_Sales]],0)</f>
        <v>6.8157894736842106</v>
      </c>
    </row>
    <row r="882" spans="1:31" x14ac:dyDescent="0.25">
      <c r="A882">
        <v>1734</v>
      </c>
      <c r="B882">
        <v>815</v>
      </c>
      <c r="C882">
        <v>3</v>
      </c>
      <c r="D882" s="2">
        <v>40452</v>
      </c>
      <c r="E882">
        <v>298</v>
      </c>
      <c r="F882">
        <v>300</v>
      </c>
      <c r="G882">
        <f>Table1[[#This Row],[Actual_Sales]]-Table1[[#This Row],[Budget_Sales]]</f>
        <v>-2</v>
      </c>
      <c r="H882" s="5">
        <f>IF(
Table1[[#This Row],[Budget_Sales]]=0,
"",
IF(
Table1[[#This Row],[Budget_Sales]]&gt;0,
(Table1[[#This Row],[Actual_Sales]]-Table1[[#This Row],[Budget_Sales]])/Table1[[#This Row],[Budget_Sales]],
(Table1[[#This Row],[Actual_Sales]]-Table1[[#This Row],[Budget_Sales]])/ABS(Table1[[#This Row],[Budget_Sales]])
)
)</f>
        <v>-6.6666666666666671E-3</v>
      </c>
      <c r="I882" s="5" t="str">
        <f>IF(Table1[[#This Row],[Sales_Var]]&gt;=0,"Above Budget","Below Budget")</f>
        <v>Below Budget</v>
      </c>
      <c r="J882">
        <f>Table1[[#This Row],[Actual_Sales]]-(Table1[[#This Row],[COGS]]+Table1[[#This Row],[Expenses]])</f>
        <v>115</v>
      </c>
      <c r="K882">
        <v>160</v>
      </c>
      <c r="L882">
        <f>Table1[[#This Row],[Actual_Profit]]-Table1[[#This Row],[Budget_Profit]]</f>
        <v>-45</v>
      </c>
      <c r="M882" s="5">
        <f>IF(
Table1[[#This Row],[Budget_Profit]]=0,
"",
IF(
Table1[[#This Row],[Budget_Profit]]&gt;0,
(Table1[[#This Row],[Actual_Profit]]-Table1[[#This Row],[Budget_Profit]])/Table1[[#This Row],[Budget_Profit]],
(Table1[[#This Row],[Actual_Profit]]-Table1[[#This Row],[Budget_Profit]])/ABS(Table1[[#This Row],[Budget_Profit]])
)
)</f>
        <v>-0.28125</v>
      </c>
      <c r="N882" s="5" t="str">
        <f>IF(Table1[[#This Row],[Profit_Var]]&gt;=0, "Above Budget", "Below Budget")</f>
        <v>Below Budget</v>
      </c>
      <c r="O882">
        <v>122</v>
      </c>
      <c r="P882">
        <v>110</v>
      </c>
      <c r="Q882">
        <f>Table1[[#This Row],[COGS]]-Table1[[#This Row],[Budget_COGS]]</f>
        <v>12</v>
      </c>
      <c r="R882" s="5">
        <f>IF(
Table1[[#This Row],[Budget_COGS]]=0,
"",
IF(
Table1[[#This Row],[Budget_COGS]]&gt;0,
(Table1[[#This Row],[Budget_COGS]]-Table1[[#This Row],[COGS]]) / Table1[[#This Row],[Budget_COGS]],
(Table1[[#This Row],[Budget_COGS]]-Table1[[#This Row],[COGS]]) / ABS(Table1[[#This Row],[Budget_COGS]])
)
)</f>
        <v>-0.10909090909090909</v>
      </c>
      <c r="S882" s="5" t="str">
        <f>IF(Table1[[#This Row],[COGS _Var]]&gt;=0, "Above Budget", "Below Budget")</f>
        <v>Above Budget</v>
      </c>
      <c r="T882">
        <f>Table1[[#This Row],[Actual_Sales]]-Table1[[#This Row],[COGS]]</f>
        <v>176</v>
      </c>
      <c r="U882">
        <v>190</v>
      </c>
      <c r="V882">
        <f>Table1[[#This Row],[Gross_Margin]]-Table1[[#This Row],[Budget_Margin]]</f>
        <v>-14</v>
      </c>
      <c r="W882" s="5">
        <f>IF(
Table1[[#This Row],[Budget_Margin]]=0,
"",
IF(
Table1[[#This Row],[Budget_Margin]]&gt;0,
(Table1[[#This Row],[Gross_Margin]]-Table1[[#This Row],[Budget_Margin]]) / Table1[[#This Row],[Budget_Margin]],
(Table1[[#This Row],[Gross_Margin]]-Table1[[#This Row],[Budget_Margin]]) / ABS(Table1[[#This Row],[Budget_Margin]])
)
)</f>
        <v>-7.3684210526315783E-2</v>
      </c>
      <c r="X882" s="5" t="str">
        <f>IF(Table1[[#This Row],[Margin_Var]]&gt;=0, "Above Budget", "Below Budget")</f>
        <v>Below Budget</v>
      </c>
      <c r="Y882" s="5">
        <f>IFERROR(Table1[[#This Row],[Gross_Margin]]/Table1[[#This Row],[Actual_Sales]],0)</f>
        <v>0.59060402684563762</v>
      </c>
      <c r="Z882" s="5">
        <f>Table1[[#This Row],[Actual_Profit]]/Table1[[#This Row],[Actual_Sales]]</f>
        <v>0.38590604026845637</v>
      </c>
      <c r="AA882">
        <v>61</v>
      </c>
      <c r="AB882" s="5">
        <f>IFERROR(Table1[[#This Row],[Expenses]]/Table1[[#This Row],[Actual_Sales]],0)</f>
        <v>0.20469798657718122</v>
      </c>
      <c r="AC882">
        <v>39</v>
      </c>
      <c r="AD882">
        <v>789</v>
      </c>
      <c r="AE882" s="5">
        <f>IFERROR(Table1[[#This Row],[Inventory]]/Table1[[#This Row],[Actual_Sales]],0)</f>
        <v>2.6476510067114094</v>
      </c>
    </row>
    <row r="883" spans="1:31" x14ac:dyDescent="0.25">
      <c r="A883">
        <v>1535</v>
      </c>
      <c r="B883">
        <v>708</v>
      </c>
      <c r="C883">
        <v>3</v>
      </c>
      <c r="D883" s="2">
        <v>40422</v>
      </c>
      <c r="E883">
        <v>298</v>
      </c>
      <c r="F883">
        <v>310</v>
      </c>
      <c r="G883">
        <f>Table1[[#This Row],[Actual_Sales]]-Table1[[#This Row],[Budget_Sales]]</f>
        <v>-12</v>
      </c>
      <c r="H883" s="5">
        <f>IF(
Table1[[#This Row],[Budget_Sales]]=0,
"",
IF(
Table1[[#This Row],[Budget_Sales]]&gt;0,
(Table1[[#This Row],[Actual_Sales]]-Table1[[#This Row],[Budget_Sales]])/Table1[[#This Row],[Budget_Sales]],
(Table1[[#This Row],[Actual_Sales]]-Table1[[#This Row],[Budget_Sales]])/ABS(Table1[[#This Row],[Budget_Sales]])
)
)</f>
        <v>-3.870967741935484E-2</v>
      </c>
      <c r="I883" s="5" t="str">
        <f>IF(Table1[[#This Row],[Sales_Var]]&gt;=0,"Above Budget","Below Budget")</f>
        <v>Below Budget</v>
      </c>
      <c r="J883">
        <f>Table1[[#This Row],[Actual_Sales]]-(Table1[[#This Row],[COGS]]+Table1[[#This Row],[Expenses]])</f>
        <v>115</v>
      </c>
      <c r="K883">
        <v>140</v>
      </c>
      <c r="L883">
        <f>Table1[[#This Row],[Actual_Profit]]-Table1[[#This Row],[Budget_Profit]]</f>
        <v>-25</v>
      </c>
      <c r="M883" s="5">
        <f>IF(
Table1[[#This Row],[Budget_Profit]]=0,
"",
IF(
Table1[[#This Row],[Budget_Profit]]&gt;0,
(Table1[[#This Row],[Actual_Profit]]-Table1[[#This Row],[Budget_Profit]])/Table1[[#This Row],[Budget_Profit]],
(Table1[[#This Row],[Actual_Profit]]-Table1[[#This Row],[Budget_Profit]])/ABS(Table1[[#This Row],[Budget_Profit]])
)
)</f>
        <v>-0.17857142857142858</v>
      </c>
      <c r="N883" s="5" t="str">
        <f>IF(Table1[[#This Row],[Profit_Var]]&gt;=0, "Above Budget", "Below Budget")</f>
        <v>Below Budget</v>
      </c>
      <c r="O883">
        <v>122</v>
      </c>
      <c r="P883">
        <v>120</v>
      </c>
      <c r="Q883">
        <f>Table1[[#This Row],[COGS]]-Table1[[#This Row],[Budget_COGS]]</f>
        <v>2</v>
      </c>
      <c r="R883" s="5">
        <f>IF(
Table1[[#This Row],[Budget_COGS]]=0,
"",
IF(
Table1[[#This Row],[Budget_COGS]]&gt;0,
(Table1[[#This Row],[Budget_COGS]]-Table1[[#This Row],[COGS]]) / Table1[[#This Row],[Budget_COGS]],
(Table1[[#This Row],[Budget_COGS]]-Table1[[#This Row],[COGS]]) / ABS(Table1[[#This Row],[Budget_COGS]])
)
)</f>
        <v>-1.6666666666666666E-2</v>
      </c>
      <c r="S883" s="5" t="str">
        <f>IF(Table1[[#This Row],[COGS _Var]]&gt;=0, "Above Budget", "Below Budget")</f>
        <v>Above Budget</v>
      </c>
      <c r="T883">
        <f>Table1[[#This Row],[Actual_Sales]]-Table1[[#This Row],[COGS]]</f>
        <v>176</v>
      </c>
      <c r="U883">
        <v>190</v>
      </c>
      <c r="V883">
        <f>Table1[[#This Row],[Gross_Margin]]-Table1[[#This Row],[Budget_Margin]]</f>
        <v>-14</v>
      </c>
      <c r="W883" s="5">
        <f>IF(
Table1[[#This Row],[Budget_Margin]]=0,
"",
IF(
Table1[[#This Row],[Budget_Margin]]&gt;0,
(Table1[[#This Row],[Gross_Margin]]-Table1[[#This Row],[Budget_Margin]]) / Table1[[#This Row],[Budget_Margin]],
(Table1[[#This Row],[Gross_Margin]]-Table1[[#This Row],[Budget_Margin]]) / ABS(Table1[[#This Row],[Budget_Margin]])
)
)</f>
        <v>-7.3684210526315783E-2</v>
      </c>
      <c r="X883" s="5" t="str">
        <f>IF(Table1[[#This Row],[Margin_Var]]&gt;=0, "Above Budget", "Below Budget")</f>
        <v>Below Budget</v>
      </c>
      <c r="Y883" s="5">
        <f>IFERROR(Table1[[#This Row],[Gross_Margin]]/Table1[[#This Row],[Actual_Sales]],0)</f>
        <v>0.59060402684563762</v>
      </c>
      <c r="Z883" s="5">
        <f>Table1[[#This Row],[Actual_Profit]]/Table1[[#This Row],[Actual_Sales]]</f>
        <v>0.38590604026845637</v>
      </c>
      <c r="AA883">
        <v>61</v>
      </c>
      <c r="AB883" s="5">
        <f>IFERROR(Table1[[#This Row],[Expenses]]/Table1[[#This Row],[Actual_Sales]],0)</f>
        <v>0.20469798657718122</v>
      </c>
      <c r="AC883">
        <v>39</v>
      </c>
      <c r="AD883">
        <v>801</v>
      </c>
      <c r="AE883" s="5">
        <f>IFERROR(Table1[[#This Row],[Inventory]]/Table1[[#This Row],[Actual_Sales]],0)</f>
        <v>2.6879194630872485</v>
      </c>
    </row>
    <row r="884" spans="1:31" x14ac:dyDescent="0.25">
      <c r="A884">
        <v>1497</v>
      </c>
      <c r="B884">
        <v>563</v>
      </c>
      <c r="C884">
        <v>9</v>
      </c>
      <c r="D884" s="2">
        <v>40422</v>
      </c>
      <c r="E884">
        <v>298</v>
      </c>
      <c r="F884">
        <v>260</v>
      </c>
      <c r="G884">
        <f>Table1[[#This Row],[Actual_Sales]]-Table1[[#This Row],[Budget_Sales]]</f>
        <v>38</v>
      </c>
      <c r="H884" s="5">
        <f>IF(
Table1[[#This Row],[Budget_Sales]]=0,
"",
IF(
Table1[[#This Row],[Budget_Sales]]&gt;0,
(Table1[[#This Row],[Actual_Sales]]-Table1[[#This Row],[Budget_Sales]])/Table1[[#This Row],[Budget_Sales]],
(Table1[[#This Row],[Actual_Sales]]-Table1[[#This Row],[Budget_Sales]])/ABS(Table1[[#This Row],[Budget_Sales]])
)
)</f>
        <v>0.14615384615384616</v>
      </c>
      <c r="I884" s="5" t="str">
        <f>IF(Table1[[#This Row],[Sales_Var]]&gt;=0,"Above Budget","Below Budget")</f>
        <v>Above Budget</v>
      </c>
      <c r="J884">
        <f>Table1[[#This Row],[Actual_Sales]]-(Table1[[#This Row],[COGS]]+Table1[[#This Row],[Expenses]])</f>
        <v>115</v>
      </c>
      <c r="K884">
        <v>120</v>
      </c>
      <c r="L884">
        <f>Table1[[#This Row],[Actual_Profit]]-Table1[[#This Row],[Budget_Profit]]</f>
        <v>-5</v>
      </c>
      <c r="M884" s="5">
        <f>IF(
Table1[[#This Row],[Budget_Profit]]=0,
"",
IF(
Table1[[#This Row],[Budget_Profit]]&gt;0,
(Table1[[#This Row],[Actual_Profit]]-Table1[[#This Row],[Budget_Profit]])/Table1[[#This Row],[Budget_Profit]],
(Table1[[#This Row],[Actual_Profit]]-Table1[[#This Row],[Budget_Profit]])/ABS(Table1[[#This Row],[Budget_Profit]])
)
)</f>
        <v>-4.1666666666666664E-2</v>
      </c>
      <c r="N884" s="5" t="str">
        <f>IF(Table1[[#This Row],[Profit_Var]]&gt;=0, "Above Budget", "Below Budget")</f>
        <v>Below Budget</v>
      </c>
      <c r="O884">
        <v>122</v>
      </c>
      <c r="P884">
        <v>100</v>
      </c>
      <c r="Q884">
        <f>Table1[[#This Row],[COGS]]-Table1[[#This Row],[Budget_COGS]]</f>
        <v>22</v>
      </c>
      <c r="R884" s="5">
        <f>IF(
Table1[[#This Row],[Budget_COGS]]=0,
"",
IF(
Table1[[#This Row],[Budget_COGS]]&gt;0,
(Table1[[#This Row],[Budget_COGS]]-Table1[[#This Row],[COGS]]) / Table1[[#This Row],[Budget_COGS]],
(Table1[[#This Row],[Budget_COGS]]-Table1[[#This Row],[COGS]]) / ABS(Table1[[#This Row],[Budget_COGS]])
)
)</f>
        <v>-0.22</v>
      </c>
      <c r="S884" s="5" t="str">
        <f>IF(Table1[[#This Row],[COGS _Var]]&gt;=0, "Above Budget", "Below Budget")</f>
        <v>Above Budget</v>
      </c>
      <c r="T884">
        <f>Table1[[#This Row],[Actual_Sales]]-Table1[[#This Row],[COGS]]</f>
        <v>176</v>
      </c>
      <c r="U884">
        <v>160</v>
      </c>
      <c r="V884">
        <f>Table1[[#This Row],[Gross_Margin]]-Table1[[#This Row],[Budget_Margin]]</f>
        <v>16</v>
      </c>
      <c r="W884" s="5">
        <f>IF(
Table1[[#This Row],[Budget_Margin]]=0,
"",
IF(
Table1[[#This Row],[Budget_Margin]]&gt;0,
(Table1[[#This Row],[Gross_Margin]]-Table1[[#This Row],[Budget_Margin]]) / Table1[[#This Row],[Budget_Margin]],
(Table1[[#This Row],[Gross_Margin]]-Table1[[#This Row],[Budget_Margin]]) / ABS(Table1[[#This Row],[Budget_Margin]])
)
)</f>
        <v>0.1</v>
      </c>
      <c r="X884" s="5" t="str">
        <f>IF(Table1[[#This Row],[Margin_Var]]&gt;=0, "Above Budget", "Below Budget")</f>
        <v>Above Budget</v>
      </c>
      <c r="Y884" s="5">
        <f>IFERROR(Table1[[#This Row],[Gross_Margin]]/Table1[[#This Row],[Actual_Sales]],0)</f>
        <v>0.59060402684563762</v>
      </c>
      <c r="Z884" s="5">
        <f>Table1[[#This Row],[Actual_Profit]]/Table1[[#This Row],[Actual_Sales]]</f>
        <v>0.38590604026845637</v>
      </c>
      <c r="AA884">
        <v>61</v>
      </c>
      <c r="AB884" s="5">
        <f>IFERROR(Table1[[#This Row],[Expenses]]/Table1[[#This Row],[Actual_Sales]],0)</f>
        <v>0.20469798657718122</v>
      </c>
      <c r="AC884">
        <v>39</v>
      </c>
      <c r="AD884">
        <v>801</v>
      </c>
      <c r="AE884" s="5">
        <f>IFERROR(Table1[[#This Row],[Inventory]]/Table1[[#This Row],[Actual_Sales]],0)</f>
        <v>2.6879194630872485</v>
      </c>
    </row>
    <row r="885" spans="1:31" x14ac:dyDescent="0.25">
      <c r="A885">
        <v>1552</v>
      </c>
      <c r="B885">
        <v>775</v>
      </c>
      <c r="C885">
        <v>10</v>
      </c>
      <c r="D885" s="2">
        <v>40422</v>
      </c>
      <c r="E885">
        <v>298</v>
      </c>
      <c r="F885">
        <v>260</v>
      </c>
      <c r="G885">
        <f>Table1[[#This Row],[Actual_Sales]]-Table1[[#This Row],[Budget_Sales]]</f>
        <v>38</v>
      </c>
      <c r="H885" s="5">
        <f>IF(
Table1[[#This Row],[Budget_Sales]]=0,
"",
IF(
Table1[[#This Row],[Budget_Sales]]&gt;0,
(Table1[[#This Row],[Actual_Sales]]-Table1[[#This Row],[Budget_Sales]])/Table1[[#This Row],[Budget_Sales]],
(Table1[[#This Row],[Actual_Sales]]-Table1[[#This Row],[Budget_Sales]])/ABS(Table1[[#This Row],[Budget_Sales]])
)
)</f>
        <v>0.14615384615384616</v>
      </c>
      <c r="I885" s="5" t="str">
        <f>IF(Table1[[#This Row],[Sales_Var]]&gt;=0,"Above Budget","Below Budget")</f>
        <v>Above Budget</v>
      </c>
      <c r="J885">
        <f>Table1[[#This Row],[Actual_Sales]]-(Table1[[#This Row],[COGS]]+Table1[[#This Row],[Expenses]])</f>
        <v>115</v>
      </c>
      <c r="K885">
        <v>120</v>
      </c>
      <c r="L885">
        <f>Table1[[#This Row],[Actual_Profit]]-Table1[[#This Row],[Budget_Profit]]</f>
        <v>-5</v>
      </c>
      <c r="M885" s="5">
        <f>IF(
Table1[[#This Row],[Budget_Profit]]=0,
"",
IF(
Table1[[#This Row],[Budget_Profit]]&gt;0,
(Table1[[#This Row],[Actual_Profit]]-Table1[[#This Row],[Budget_Profit]])/Table1[[#This Row],[Budget_Profit]],
(Table1[[#This Row],[Actual_Profit]]-Table1[[#This Row],[Budget_Profit]])/ABS(Table1[[#This Row],[Budget_Profit]])
)
)</f>
        <v>-4.1666666666666664E-2</v>
      </c>
      <c r="N885" s="5" t="str">
        <f>IF(Table1[[#This Row],[Profit_Var]]&gt;=0, "Above Budget", "Below Budget")</f>
        <v>Below Budget</v>
      </c>
      <c r="O885">
        <v>122</v>
      </c>
      <c r="P885">
        <v>100</v>
      </c>
      <c r="Q885">
        <f>Table1[[#This Row],[COGS]]-Table1[[#This Row],[Budget_COGS]]</f>
        <v>22</v>
      </c>
      <c r="R885" s="5">
        <f>IF(
Table1[[#This Row],[Budget_COGS]]=0,
"",
IF(
Table1[[#This Row],[Budget_COGS]]&gt;0,
(Table1[[#This Row],[Budget_COGS]]-Table1[[#This Row],[COGS]]) / Table1[[#This Row],[Budget_COGS]],
(Table1[[#This Row],[Budget_COGS]]-Table1[[#This Row],[COGS]]) / ABS(Table1[[#This Row],[Budget_COGS]])
)
)</f>
        <v>-0.22</v>
      </c>
      <c r="S885" s="5" t="str">
        <f>IF(Table1[[#This Row],[COGS _Var]]&gt;=0, "Above Budget", "Below Budget")</f>
        <v>Above Budget</v>
      </c>
      <c r="T885">
        <f>Table1[[#This Row],[Actual_Sales]]-Table1[[#This Row],[COGS]]</f>
        <v>176</v>
      </c>
      <c r="U885">
        <v>160</v>
      </c>
      <c r="V885">
        <f>Table1[[#This Row],[Gross_Margin]]-Table1[[#This Row],[Budget_Margin]]</f>
        <v>16</v>
      </c>
      <c r="W885" s="5">
        <f>IF(
Table1[[#This Row],[Budget_Margin]]=0,
"",
IF(
Table1[[#This Row],[Budget_Margin]]&gt;0,
(Table1[[#This Row],[Gross_Margin]]-Table1[[#This Row],[Budget_Margin]]) / Table1[[#This Row],[Budget_Margin]],
(Table1[[#This Row],[Gross_Margin]]-Table1[[#This Row],[Budget_Margin]]) / ABS(Table1[[#This Row],[Budget_Margin]])
)
)</f>
        <v>0.1</v>
      </c>
      <c r="X885" s="5" t="str">
        <f>IF(Table1[[#This Row],[Margin_Var]]&gt;=0, "Above Budget", "Below Budget")</f>
        <v>Above Budget</v>
      </c>
      <c r="Y885" s="5">
        <f>IFERROR(Table1[[#This Row],[Gross_Margin]]/Table1[[#This Row],[Actual_Sales]],0)</f>
        <v>0.59060402684563762</v>
      </c>
      <c r="Z885" s="5">
        <f>Table1[[#This Row],[Actual_Profit]]/Table1[[#This Row],[Actual_Sales]]</f>
        <v>0.38590604026845637</v>
      </c>
      <c r="AA885">
        <v>61</v>
      </c>
      <c r="AB885" s="5">
        <f>IFERROR(Table1[[#This Row],[Expenses]]/Table1[[#This Row],[Actual_Sales]],0)</f>
        <v>0.20469798657718122</v>
      </c>
      <c r="AC885">
        <v>39</v>
      </c>
      <c r="AD885">
        <v>801</v>
      </c>
      <c r="AE885" s="5">
        <f>IFERROR(Table1[[#This Row],[Inventory]]/Table1[[#This Row],[Actual_Sales]],0)</f>
        <v>2.6879194630872485</v>
      </c>
    </row>
    <row r="886" spans="1:31" x14ac:dyDescent="0.25">
      <c r="A886">
        <v>4012</v>
      </c>
      <c r="B886">
        <v>715</v>
      </c>
      <c r="C886">
        <v>9</v>
      </c>
      <c r="D886" s="2">
        <v>40848</v>
      </c>
      <c r="E886">
        <v>83</v>
      </c>
      <c r="F886">
        <v>70</v>
      </c>
      <c r="G886">
        <f>Table1[[#This Row],[Actual_Sales]]-Table1[[#This Row],[Budget_Sales]]</f>
        <v>13</v>
      </c>
      <c r="H886" s="5">
        <f>IF(
Table1[[#This Row],[Budget_Sales]]=0,
"",
IF(
Table1[[#This Row],[Budget_Sales]]&gt;0,
(Table1[[#This Row],[Actual_Sales]]-Table1[[#This Row],[Budget_Sales]])/Table1[[#This Row],[Budget_Sales]],
(Table1[[#This Row],[Actual_Sales]]-Table1[[#This Row],[Budget_Sales]])/ABS(Table1[[#This Row],[Budget_Sales]])
)
)</f>
        <v>0.18571428571428572</v>
      </c>
      <c r="I886" s="5" t="str">
        <f>IF(Table1[[#This Row],[Sales_Var]]&gt;=0,"Above Budget","Below Budget")</f>
        <v>Above Budget</v>
      </c>
      <c r="J886">
        <f>Table1[[#This Row],[Actual_Sales]]-(Table1[[#This Row],[COGS]]+Table1[[#This Row],[Expenses]])</f>
        <v>32</v>
      </c>
      <c r="K886">
        <v>40</v>
      </c>
      <c r="L886">
        <f>Table1[[#This Row],[Actual_Profit]]-Table1[[#This Row],[Budget_Profit]]</f>
        <v>-8</v>
      </c>
      <c r="M886" s="5">
        <f>IF(
Table1[[#This Row],[Budget_Profit]]=0,
"",
IF(
Table1[[#This Row],[Budget_Profit]]&gt;0,
(Table1[[#This Row],[Actual_Profit]]-Table1[[#This Row],[Budget_Profit]])/Table1[[#This Row],[Budget_Profit]],
(Table1[[#This Row],[Actual_Profit]]-Table1[[#This Row],[Budget_Profit]])/ABS(Table1[[#This Row],[Budget_Profit]])
)
)</f>
        <v>-0.2</v>
      </c>
      <c r="N886" s="5" t="str">
        <f>IF(Table1[[#This Row],[Profit_Var]]&gt;=0, "Above Budget", "Below Budget")</f>
        <v>Below Budget</v>
      </c>
      <c r="O886">
        <v>31</v>
      </c>
      <c r="P886">
        <v>20</v>
      </c>
      <c r="Q886">
        <f>Table1[[#This Row],[COGS]]-Table1[[#This Row],[Budget_COGS]]</f>
        <v>11</v>
      </c>
      <c r="R886" s="5">
        <f>IF(
Table1[[#This Row],[Budget_COGS]]=0,
"",
IF(
Table1[[#This Row],[Budget_COGS]]&gt;0,
(Table1[[#This Row],[Budget_COGS]]-Table1[[#This Row],[COGS]]) / Table1[[#This Row],[Budget_COGS]],
(Table1[[#This Row],[Budget_COGS]]-Table1[[#This Row],[COGS]]) / ABS(Table1[[#This Row],[Budget_COGS]])
)
)</f>
        <v>-0.55000000000000004</v>
      </c>
      <c r="S886" s="5" t="str">
        <f>IF(Table1[[#This Row],[COGS _Var]]&gt;=0, "Above Budget", "Below Budget")</f>
        <v>Above Budget</v>
      </c>
      <c r="T886">
        <f>Table1[[#This Row],[Actual_Sales]]-Table1[[#This Row],[COGS]]</f>
        <v>52</v>
      </c>
      <c r="U886">
        <v>50</v>
      </c>
      <c r="V886">
        <f>Table1[[#This Row],[Gross_Margin]]-Table1[[#This Row],[Budget_Margin]]</f>
        <v>2</v>
      </c>
      <c r="W886" s="5">
        <f>IF(
Table1[[#This Row],[Budget_Margin]]=0,
"",
IF(
Table1[[#This Row],[Budget_Margin]]&gt;0,
(Table1[[#This Row],[Gross_Margin]]-Table1[[#This Row],[Budget_Margin]]) / Table1[[#This Row],[Budget_Margin]],
(Table1[[#This Row],[Gross_Margin]]-Table1[[#This Row],[Budget_Margin]]) / ABS(Table1[[#This Row],[Budget_Margin]])
)
)</f>
        <v>0.04</v>
      </c>
      <c r="X886" s="5" t="str">
        <f>IF(Table1[[#This Row],[Margin_Var]]&gt;=0, "Above Budget", "Below Budget")</f>
        <v>Above Budget</v>
      </c>
      <c r="Y886" s="5">
        <f>IFERROR(Table1[[#This Row],[Gross_Margin]]/Table1[[#This Row],[Actual_Sales]],0)</f>
        <v>0.62650602409638556</v>
      </c>
      <c r="Z886" s="5">
        <f>Table1[[#This Row],[Actual_Profit]]/Table1[[#This Row],[Actual_Sales]]</f>
        <v>0.38554216867469882</v>
      </c>
      <c r="AA886">
        <v>20</v>
      </c>
      <c r="AB886" s="5">
        <f>IFERROR(Table1[[#This Row],[Expenses]]/Table1[[#This Row],[Actual_Sales]],0)</f>
        <v>0.24096385542168675</v>
      </c>
      <c r="AC886">
        <v>8</v>
      </c>
      <c r="AD886">
        <v>856</v>
      </c>
      <c r="AE886" s="5">
        <f>IFERROR(Table1[[#This Row],[Inventory]]/Table1[[#This Row],[Actual_Sales]],0)</f>
        <v>10.313253012048193</v>
      </c>
    </row>
    <row r="887" spans="1:31" x14ac:dyDescent="0.25">
      <c r="A887">
        <v>2863</v>
      </c>
      <c r="B887">
        <v>319</v>
      </c>
      <c r="C887">
        <v>8</v>
      </c>
      <c r="D887" s="2">
        <v>40664</v>
      </c>
      <c r="E887">
        <v>607</v>
      </c>
      <c r="F887">
        <v>530</v>
      </c>
      <c r="G887">
        <f>Table1[[#This Row],[Actual_Sales]]-Table1[[#This Row],[Budget_Sales]]</f>
        <v>77</v>
      </c>
      <c r="H887" s="5">
        <f>IF(
Table1[[#This Row],[Budget_Sales]]=0,
"",
IF(
Table1[[#This Row],[Budget_Sales]]&gt;0,
(Table1[[#This Row],[Actual_Sales]]-Table1[[#This Row],[Budget_Sales]])/Table1[[#This Row],[Budget_Sales]],
(Table1[[#This Row],[Actual_Sales]]-Table1[[#This Row],[Budget_Sales]])/ABS(Table1[[#This Row],[Budget_Sales]])
)
)</f>
        <v>0.14528301886792452</v>
      </c>
      <c r="I887" s="5" t="str">
        <f>IF(Table1[[#This Row],[Sales_Var]]&gt;=0,"Above Budget","Below Budget")</f>
        <v>Above Budget</v>
      </c>
      <c r="J887">
        <f>Table1[[#This Row],[Actual_Sales]]-(Table1[[#This Row],[COGS]]+Table1[[#This Row],[Expenses]])</f>
        <v>234</v>
      </c>
      <c r="K887">
        <v>220</v>
      </c>
      <c r="L887">
        <f>Table1[[#This Row],[Actual_Profit]]-Table1[[#This Row],[Budget_Profit]]</f>
        <v>14</v>
      </c>
      <c r="M887" s="5">
        <f>IF(
Table1[[#This Row],[Budget_Profit]]=0,
"",
IF(
Table1[[#This Row],[Budget_Profit]]&gt;0,
(Table1[[#This Row],[Actual_Profit]]-Table1[[#This Row],[Budget_Profit]])/Table1[[#This Row],[Budget_Profit]],
(Table1[[#This Row],[Actual_Profit]]-Table1[[#This Row],[Budget_Profit]])/ABS(Table1[[#This Row],[Budget_Profit]])
)
)</f>
        <v>6.363636363636363E-2</v>
      </c>
      <c r="N887" s="5" t="str">
        <f>IF(Table1[[#This Row],[Profit_Var]]&gt;=0, "Above Budget", "Below Budget")</f>
        <v>Above Budget</v>
      </c>
      <c r="O887">
        <v>263</v>
      </c>
      <c r="P887">
        <v>220</v>
      </c>
      <c r="Q887">
        <f>Table1[[#This Row],[COGS]]-Table1[[#This Row],[Budget_COGS]]</f>
        <v>43</v>
      </c>
      <c r="R887" s="5">
        <f>IF(
Table1[[#This Row],[Budget_COGS]]=0,
"",
IF(
Table1[[#This Row],[Budget_COGS]]&gt;0,
(Table1[[#This Row],[Budget_COGS]]-Table1[[#This Row],[COGS]]) / Table1[[#This Row],[Budget_COGS]],
(Table1[[#This Row],[Budget_COGS]]-Table1[[#This Row],[COGS]]) / ABS(Table1[[#This Row],[Budget_COGS]])
)
)</f>
        <v>-0.19545454545454546</v>
      </c>
      <c r="S887" s="5" t="str">
        <f>IF(Table1[[#This Row],[COGS _Var]]&gt;=0, "Above Budget", "Below Budget")</f>
        <v>Above Budget</v>
      </c>
      <c r="T887">
        <f>Table1[[#This Row],[Actual_Sales]]-Table1[[#This Row],[COGS]]</f>
        <v>344</v>
      </c>
      <c r="U887">
        <v>310</v>
      </c>
      <c r="V887">
        <f>Table1[[#This Row],[Gross_Margin]]-Table1[[#This Row],[Budget_Margin]]</f>
        <v>34</v>
      </c>
      <c r="W887" s="5">
        <f>IF(
Table1[[#This Row],[Budget_Margin]]=0,
"",
IF(
Table1[[#This Row],[Budget_Margin]]&gt;0,
(Table1[[#This Row],[Gross_Margin]]-Table1[[#This Row],[Budget_Margin]]) / Table1[[#This Row],[Budget_Margin]],
(Table1[[#This Row],[Gross_Margin]]-Table1[[#This Row],[Budget_Margin]]) / ABS(Table1[[#This Row],[Budget_Margin]])
)
)</f>
        <v>0.10967741935483871</v>
      </c>
      <c r="X887" s="5" t="str">
        <f>IF(Table1[[#This Row],[Margin_Var]]&gt;=0, "Above Budget", "Below Budget")</f>
        <v>Above Budget</v>
      </c>
      <c r="Y887" s="5">
        <f>IFERROR(Table1[[#This Row],[Gross_Margin]]/Table1[[#This Row],[Actual_Sales]],0)</f>
        <v>0.56672158154859964</v>
      </c>
      <c r="Z887" s="5">
        <f>Table1[[#This Row],[Actual_Profit]]/Table1[[#This Row],[Actual_Sales]]</f>
        <v>0.385502471169687</v>
      </c>
      <c r="AA887">
        <v>110</v>
      </c>
      <c r="AB887" s="5">
        <f>IFERROR(Table1[[#This Row],[Expenses]]/Table1[[#This Row],[Actual_Sales]],0)</f>
        <v>0.1812191103789127</v>
      </c>
      <c r="AC887">
        <v>86</v>
      </c>
      <c r="AD887">
        <v>1433</v>
      </c>
      <c r="AE887" s="5">
        <f>IFERROR(Table1[[#This Row],[Inventory]]/Table1[[#This Row],[Actual_Sales]],0)</f>
        <v>2.3607907742998351</v>
      </c>
    </row>
    <row r="888" spans="1:31" x14ac:dyDescent="0.25">
      <c r="A888">
        <v>2975</v>
      </c>
      <c r="B888">
        <v>775</v>
      </c>
      <c r="C888">
        <v>11</v>
      </c>
      <c r="D888" s="2">
        <v>40664</v>
      </c>
      <c r="E888">
        <v>607</v>
      </c>
      <c r="F888">
        <v>410</v>
      </c>
      <c r="G888">
        <f>Table1[[#This Row],[Actual_Sales]]-Table1[[#This Row],[Budget_Sales]]</f>
        <v>197</v>
      </c>
      <c r="H888" s="5">
        <f>IF(
Table1[[#This Row],[Budget_Sales]]=0,
"",
IF(
Table1[[#This Row],[Budget_Sales]]&gt;0,
(Table1[[#This Row],[Actual_Sales]]-Table1[[#This Row],[Budget_Sales]])/Table1[[#This Row],[Budget_Sales]],
(Table1[[#This Row],[Actual_Sales]]-Table1[[#This Row],[Budget_Sales]])/ABS(Table1[[#This Row],[Budget_Sales]])
)
)</f>
        <v>0.48048780487804876</v>
      </c>
      <c r="I888" s="5" t="str">
        <f>IF(Table1[[#This Row],[Sales_Var]]&gt;=0,"Above Budget","Below Budget")</f>
        <v>Above Budget</v>
      </c>
      <c r="J888">
        <f>Table1[[#This Row],[Actual_Sales]]-(Table1[[#This Row],[COGS]]+Table1[[#This Row],[Expenses]])</f>
        <v>234</v>
      </c>
      <c r="K888">
        <v>170</v>
      </c>
      <c r="L888">
        <f>Table1[[#This Row],[Actual_Profit]]-Table1[[#This Row],[Budget_Profit]]</f>
        <v>64</v>
      </c>
      <c r="M888" s="5">
        <f>IF(
Table1[[#This Row],[Budget_Profit]]=0,
"",
IF(
Table1[[#This Row],[Budget_Profit]]&gt;0,
(Table1[[#This Row],[Actual_Profit]]-Table1[[#This Row],[Budget_Profit]])/Table1[[#This Row],[Budget_Profit]],
(Table1[[#This Row],[Actual_Profit]]-Table1[[#This Row],[Budget_Profit]])/ABS(Table1[[#This Row],[Budget_Profit]])
)
)</f>
        <v>0.37647058823529411</v>
      </c>
      <c r="N888" s="5" t="str">
        <f>IF(Table1[[#This Row],[Profit_Var]]&gt;=0, "Above Budget", "Below Budget")</f>
        <v>Above Budget</v>
      </c>
      <c r="O888">
        <v>263</v>
      </c>
      <c r="P888">
        <v>170</v>
      </c>
      <c r="Q888">
        <f>Table1[[#This Row],[COGS]]-Table1[[#This Row],[Budget_COGS]]</f>
        <v>93</v>
      </c>
      <c r="R888" s="5">
        <f>IF(
Table1[[#This Row],[Budget_COGS]]=0,
"",
IF(
Table1[[#This Row],[Budget_COGS]]&gt;0,
(Table1[[#This Row],[Budget_COGS]]-Table1[[#This Row],[COGS]]) / Table1[[#This Row],[Budget_COGS]],
(Table1[[#This Row],[Budget_COGS]]-Table1[[#This Row],[COGS]]) / ABS(Table1[[#This Row],[Budget_COGS]])
)
)</f>
        <v>-0.54705882352941182</v>
      </c>
      <c r="S888" s="5" t="str">
        <f>IF(Table1[[#This Row],[COGS _Var]]&gt;=0, "Above Budget", "Below Budget")</f>
        <v>Above Budget</v>
      </c>
      <c r="T888">
        <f>Table1[[#This Row],[Actual_Sales]]-Table1[[#This Row],[COGS]]</f>
        <v>344</v>
      </c>
      <c r="U888">
        <v>240</v>
      </c>
      <c r="V888">
        <f>Table1[[#This Row],[Gross_Margin]]-Table1[[#This Row],[Budget_Margin]]</f>
        <v>104</v>
      </c>
      <c r="W888" s="5">
        <f>IF(
Table1[[#This Row],[Budget_Margin]]=0,
"",
IF(
Table1[[#This Row],[Budget_Margin]]&gt;0,
(Table1[[#This Row],[Gross_Margin]]-Table1[[#This Row],[Budget_Margin]]) / Table1[[#This Row],[Budget_Margin]],
(Table1[[#This Row],[Gross_Margin]]-Table1[[#This Row],[Budget_Margin]]) / ABS(Table1[[#This Row],[Budget_Margin]])
)
)</f>
        <v>0.43333333333333335</v>
      </c>
      <c r="X888" s="5" t="str">
        <f>IF(Table1[[#This Row],[Margin_Var]]&gt;=0, "Above Budget", "Below Budget")</f>
        <v>Above Budget</v>
      </c>
      <c r="Y888" s="5">
        <f>IFERROR(Table1[[#This Row],[Gross_Margin]]/Table1[[#This Row],[Actual_Sales]],0)</f>
        <v>0.56672158154859964</v>
      </c>
      <c r="Z888" s="5">
        <f>Table1[[#This Row],[Actual_Profit]]/Table1[[#This Row],[Actual_Sales]]</f>
        <v>0.385502471169687</v>
      </c>
      <c r="AA888">
        <v>110</v>
      </c>
      <c r="AB888" s="5">
        <f>IFERROR(Table1[[#This Row],[Expenses]]/Table1[[#This Row],[Actual_Sales]],0)</f>
        <v>0.1812191103789127</v>
      </c>
      <c r="AC888">
        <v>86</v>
      </c>
      <c r="AD888">
        <v>1433</v>
      </c>
      <c r="AE888" s="5">
        <f>IFERROR(Table1[[#This Row],[Inventory]]/Table1[[#This Row],[Actual_Sales]],0)</f>
        <v>2.3607907742998351</v>
      </c>
    </row>
    <row r="889" spans="1:31" x14ac:dyDescent="0.25">
      <c r="A889">
        <v>2879</v>
      </c>
      <c r="B889">
        <v>435</v>
      </c>
      <c r="C889">
        <v>4</v>
      </c>
      <c r="D889" s="2">
        <v>40664</v>
      </c>
      <c r="E889">
        <v>96</v>
      </c>
      <c r="F889">
        <v>90</v>
      </c>
      <c r="G889">
        <f>Table1[[#This Row],[Actual_Sales]]-Table1[[#This Row],[Budget_Sales]]</f>
        <v>6</v>
      </c>
      <c r="H889" s="5">
        <f>IF(
Table1[[#This Row],[Budget_Sales]]=0,
"",
IF(
Table1[[#This Row],[Budget_Sales]]&gt;0,
(Table1[[#This Row],[Actual_Sales]]-Table1[[#This Row],[Budget_Sales]])/Table1[[#This Row],[Budget_Sales]],
(Table1[[#This Row],[Actual_Sales]]-Table1[[#This Row],[Budget_Sales]])/ABS(Table1[[#This Row],[Budget_Sales]])
)
)</f>
        <v>6.6666666666666666E-2</v>
      </c>
      <c r="I889" s="5" t="str">
        <f>IF(Table1[[#This Row],[Sales_Var]]&gt;=0,"Above Budget","Below Budget")</f>
        <v>Above Budget</v>
      </c>
      <c r="J889">
        <f>Table1[[#This Row],[Actual_Sales]]-(Table1[[#This Row],[COGS]]+Table1[[#This Row],[Expenses]])</f>
        <v>37</v>
      </c>
      <c r="K889">
        <v>50</v>
      </c>
      <c r="L889">
        <f>Table1[[#This Row],[Actual_Profit]]-Table1[[#This Row],[Budget_Profit]]</f>
        <v>-13</v>
      </c>
      <c r="M889" s="5">
        <f>IF(
Table1[[#This Row],[Budget_Profit]]=0,
"",
IF(
Table1[[#This Row],[Budget_Profit]]&gt;0,
(Table1[[#This Row],[Actual_Profit]]-Table1[[#This Row],[Budget_Profit]])/Table1[[#This Row],[Budget_Profit]],
(Table1[[#This Row],[Actual_Profit]]-Table1[[#This Row],[Budget_Profit]])/ABS(Table1[[#This Row],[Budget_Profit]])
)
)</f>
        <v>-0.26</v>
      </c>
      <c r="N889" s="5" t="str">
        <f>IF(Table1[[#This Row],[Profit_Var]]&gt;=0, "Above Budget", "Below Budget")</f>
        <v>Below Budget</v>
      </c>
      <c r="O889">
        <v>39</v>
      </c>
      <c r="P889">
        <v>30</v>
      </c>
      <c r="Q889">
        <f>Table1[[#This Row],[COGS]]-Table1[[#This Row],[Budget_COGS]]</f>
        <v>9</v>
      </c>
      <c r="R889" s="5">
        <f>IF(
Table1[[#This Row],[Budget_COGS]]=0,
"",
IF(
Table1[[#This Row],[Budget_COGS]]&gt;0,
(Table1[[#This Row],[Budget_COGS]]-Table1[[#This Row],[COGS]]) / Table1[[#This Row],[Budget_COGS]],
(Table1[[#This Row],[Budget_COGS]]-Table1[[#This Row],[COGS]]) / ABS(Table1[[#This Row],[Budget_COGS]])
)
)</f>
        <v>-0.3</v>
      </c>
      <c r="S889" s="5" t="str">
        <f>IF(Table1[[#This Row],[COGS _Var]]&gt;=0, "Above Budget", "Below Budget")</f>
        <v>Above Budget</v>
      </c>
      <c r="T889">
        <f>Table1[[#This Row],[Actual_Sales]]-Table1[[#This Row],[COGS]]</f>
        <v>57</v>
      </c>
      <c r="U889">
        <v>60</v>
      </c>
      <c r="V889">
        <f>Table1[[#This Row],[Gross_Margin]]-Table1[[#This Row],[Budget_Margin]]</f>
        <v>-3</v>
      </c>
      <c r="W889" s="5">
        <f>IF(
Table1[[#This Row],[Budget_Margin]]=0,
"",
IF(
Table1[[#This Row],[Budget_Margin]]&gt;0,
(Table1[[#This Row],[Gross_Margin]]-Table1[[#This Row],[Budget_Margin]]) / Table1[[#This Row],[Budget_Margin]],
(Table1[[#This Row],[Gross_Margin]]-Table1[[#This Row],[Budget_Margin]]) / ABS(Table1[[#This Row],[Budget_Margin]])
)
)</f>
        <v>-0.05</v>
      </c>
      <c r="X889" s="5" t="str">
        <f>IF(Table1[[#This Row],[Margin_Var]]&gt;=0, "Above Budget", "Below Budget")</f>
        <v>Below Budget</v>
      </c>
      <c r="Y889" s="5">
        <f>IFERROR(Table1[[#This Row],[Gross_Margin]]/Table1[[#This Row],[Actual_Sales]],0)</f>
        <v>0.59375</v>
      </c>
      <c r="Z889" s="5">
        <f>Table1[[#This Row],[Actual_Profit]]/Table1[[#This Row],[Actual_Sales]]</f>
        <v>0.38541666666666669</v>
      </c>
      <c r="AA889">
        <v>20</v>
      </c>
      <c r="AB889" s="5">
        <f>IFERROR(Table1[[#This Row],[Expenses]]/Table1[[#This Row],[Actual_Sales]],0)</f>
        <v>0.20833333333333334</v>
      </c>
      <c r="AC889">
        <v>10</v>
      </c>
      <c r="AD889">
        <v>799</v>
      </c>
      <c r="AE889" s="5">
        <f>IFERROR(Table1[[#This Row],[Inventory]]/Table1[[#This Row],[Actual_Sales]],0)</f>
        <v>8.3229166666666661</v>
      </c>
    </row>
    <row r="890" spans="1:31" x14ac:dyDescent="0.25">
      <c r="A890">
        <v>2945</v>
      </c>
      <c r="B890">
        <v>660</v>
      </c>
      <c r="C890">
        <v>6</v>
      </c>
      <c r="D890" s="2">
        <v>40664</v>
      </c>
      <c r="E890">
        <v>96</v>
      </c>
      <c r="F890">
        <v>110</v>
      </c>
      <c r="G890">
        <f>Table1[[#This Row],[Actual_Sales]]-Table1[[#This Row],[Budget_Sales]]</f>
        <v>-14</v>
      </c>
      <c r="H890" s="5">
        <f>IF(
Table1[[#This Row],[Budget_Sales]]=0,
"",
IF(
Table1[[#This Row],[Budget_Sales]]&gt;0,
(Table1[[#This Row],[Actual_Sales]]-Table1[[#This Row],[Budget_Sales]])/Table1[[#This Row],[Budget_Sales]],
(Table1[[#This Row],[Actual_Sales]]-Table1[[#This Row],[Budget_Sales]])/ABS(Table1[[#This Row],[Budget_Sales]])
)
)</f>
        <v>-0.12727272727272726</v>
      </c>
      <c r="I890" s="5" t="str">
        <f>IF(Table1[[#This Row],[Sales_Var]]&gt;=0,"Above Budget","Below Budget")</f>
        <v>Below Budget</v>
      </c>
      <c r="J890">
        <f>Table1[[#This Row],[Actual_Sales]]-(Table1[[#This Row],[COGS]]+Table1[[#This Row],[Expenses]])</f>
        <v>37</v>
      </c>
      <c r="K890">
        <v>50</v>
      </c>
      <c r="L890">
        <f>Table1[[#This Row],[Actual_Profit]]-Table1[[#This Row],[Budget_Profit]]</f>
        <v>-13</v>
      </c>
      <c r="M890" s="5">
        <f>IF(
Table1[[#This Row],[Budget_Profit]]=0,
"",
IF(
Table1[[#This Row],[Budget_Profit]]&gt;0,
(Table1[[#This Row],[Actual_Profit]]-Table1[[#This Row],[Budget_Profit]])/Table1[[#This Row],[Budget_Profit]],
(Table1[[#This Row],[Actual_Profit]]-Table1[[#This Row],[Budget_Profit]])/ABS(Table1[[#This Row],[Budget_Profit]])
)
)</f>
        <v>-0.26</v>
      </c>
      <c r="N890" s="5" t="str">
        <f>IF(Table1[[#This Row],[Profit_Var]]&gt;=0, "Above Budget", "Below Budget")</f>
        <v>Below Budget</v>
      </c>
      <c r="O890">
        <v>39</v>
      </c>
      <c r="P890">
        <v>40</v>
      </c>
      <c r="Q890">
        <f>Table1[[#This Row],[COGS]]-Table1[[#This Row],[Budget_COGS]]</f>
        <v>-1</v>
      </c>
      <c r="R890" s="5">
        <f>IF(
Table1[[#This Row],[Budget_COGS]]=0,
"",
IF(
Table1[[#This Row],[Budget_COGS]]&gt;0,
(Table1[[#This Row],[Budget_COGS]]-Table1[[#This Row],[COGS]]) / Table1[[#This Row],[Budget_COGS]],
(Table1[[#This Row],[Budget_COGS]]-Table1[[#This Row],[COGS]]) / ABS(Table1[[#This Row],[Budget_COGS]])
)
)</f>
        <v>2.5000000000000001E-2</v>
      </c>
      <c r="S890" s="5" t="str">
        <f>IF(Table1[[#This Row],[COGS _Var]]&gt;=0, "Above Budget", "Below Budget")</f>
        <v>Below Budget</v>
      </c>
      <c r="T890">
        <f>Table1[[#This Row],[Actual_Sales]]-Table1[[#This Row],[COGS]]</f>
        <v>57</v>
      </c>
      <c r="U890">
        <v>70</v>
      </c>
      <c r="V890">
        <f>Table1[[#This Row],[Gross_Margin]]-Table1[[#This Row],[Budget_Margin]]</f>
        <v>-13</v>
      </c>
      <c r="W890" s="5">
        <f>IF(
Table1[[#This Row],[Budget_Margin]]=0,
"",
IF(
Table1[[#This Row],[Budget_Margin]]&gt;0,
(Table1[[#This Row],[Gross_Margin]]-Table1[[#This Row],[Budget_Margin]]) / Table1[[#This Row],[Budget_Margin]],
(Table1[[#This Row],[Gross_Margin]]-Table1[[#This Row],[Budget_Margin]]) / ABS(Table1[[#This Row],[Budget_Margin]])
)
)</f>
        <v>-0.18571428571428572</v>
      </c>
      <c r="X890" s="5" t="str">
        <f>IF(Table1[[#This Row],[Margin_Var]]&gt;=0, "Above Budget", "Below Budget")</f>
        <v>Below Budget</v>
      </c>
      <c r="Y890" s="5">
        <f>IFERROR(Table1[[#This Row],[Gross_Margin]]/Table1[[#This Row],[Actual_Sales]],0)</f>
        <v>0.59375</v>
      </c>
      <c r="Z890" s="5">
        <f>Table1[[#This Row],[Actual_Profit]]/Table1[[#This Row],[Actual_Sales]]</f>
        <v>0.38541666666666669</v>
      </c>
      <c r="AA890">
        <v>20</v>
      </c>
      <c r="AB890" s="5">
        <f>IFERROR(Table1[[#This Row],[Expenses]]/Table1[[#This Row],[Actual_Sales]],0)</f>
        <v>0.20833333333333334</v>
      </c>
      <c r="AC890">
        <v>10</v>
      </c>
      <c r="AD890">
        <v>799</v>
      </c>
      <c r="AE890" s="5">
        <f>IFERROR(Table1[[#This Row],[Inventory]]/Table1[[#This Row],[Actual_Sales]],0)</f>
        <v>8.3229166666666661</v>
      </c>
    </row>
    <row r="891" spans="1:31" x14ac:dyDescent="0.25">
      <c r="A891">
        <v>561</v>
      </c>
      <c r="B891">
        <v>309</v>
      </c>
      <c r="C891">
        <v>3</v>
      </c>
      <c r="D891" s="2">
        <v>40269</v>
      </c>
      <c r="E891">
        <v>301</v>
      </c>
      <c r="F891">
        <v>310</v>
      </c>
      <c r="G891">
        <f>Table1[[#This Row],[Actual_Sales]]-Table1[[#This Row],[Budget_Sales]]</f>
        <v>-9</v>
      </c>
      <c r="H891" s="5">
        <f>IF(
Table1[[#This Row],[Budget_Sales]]=0,
"",
IF(
Table1[[#This Row],[Budget_Sales]]&gt;0,
(Table1[[#This Row],[Actual_Sales]]-Table1[[#This Row],[Budget_Sales]])/Table1[[#This Row],[Budget_Sales]],
(Table1[[#This Row],[Actual_Sales]]-Table1[[#This Row],[Budget_Sales]])/ABS(Table1[[#This Row],[Budget_Sales]])
)
)</f>
        <v>-2.903225806451613E-2</v>
      </c>
      <c r="I891" s="5" t="str">
        <f>IF(Table1[[#This Row],[Sales_Var]]&gt;=0,"Above Budget","Below Budget")</f>
        <v>Below Budget</v>
      </c>
      <c r="J891">
        <f>Table1[[#This Row],[Actual_Sales]]-(Table1[[#This Row],[COGS]]+Table1[[#This Row],[Expenses]])</f>
        <v>116</v>
      </c>
      <c r="K891">
        <v>130</v>
      </c>
      <c r="L891">
        <f>Table1[[#This Row],[Actual_Profit]]-Table1[[#This Row],[Budget_Profit]]</f>
        <v>-14</v>
      </c>
      <c r="M891" s="5">
        <f>IF(
Table1[[#This Row],[Budget_Profit]]=0,
"",
IF(
Table1[[#This Row],[Budget_Profit]]&gt;0,
(Table1[[#This Row],[Actual_Profit]]-Table1[[#This Row],[Budget_Profit]])/Table1[[#This Row],[Budget_Profit]],
(Table1[[#This Row],[Actual_Profit]]-Table1[[#This Row],[Budget_Profit]])/ABS(Table1[[#This Row],[Budget_Profit]])
)
)</f>
        <v>-0.1076923076923077</v>
      </c>
      <c r="N891" s="5" t="str">
        <f>IF(Table1[[#This Row],[Profit_Var]]&gt;=0, "Above Budget", "Below Budget")</f>
        <v>Below Budget</v>
      </c>
      <c r="O891">
        <v>123</v>
      </c>
      <c r="P891">
        <v>130</v>
      </c>
      <c r="Q891">
        <f>Table1[[#This Row],[COGS]]-Table1[[#This Row],[Budget_COGS]]</f>
        <v>-7</v>
      </c>
      <c r="R891" s="5">
        <f>IF(
Table1[[#This Row],[Budget_COGS]]=0,
"",
IF(
Table1[[#This Row],[Budget_COGS]]&gt;0,
(Table1[[#This Row],[Budget_COGS]]-Table1[[#This Row],[COGS]]) / Table1[[#This Row],[Budget_COGS]],
(Table1[[#This Row],[Budget_COGS]]-Table1[[#This Row],[COGS]]) / ABS(Table1[[#This Row],[Budget_COGS]])
)
)</f>
        <v>5.3846153846153849E-2</v>
      </c>
      <c r="S891" s="5" t="str">
        <f>IF(Table1[[#This Row],[COGS _Var]]&gt;=0, "Above Budget", "Below Budget")</f>
        <v>Below Budget</v>
      </c>
      <c r="T891">
        <f>Table1[[#This Row],[Actual_Sales]]-Table1[[#This Row],[COGS]]</f>
        <v>178</v>
      </c>
      <c r="U891">
        <v>180</v>
      </c>
      <c r="V891">
        <f>Table1[[#This Row],[Gross_Margin]]-Table1[[#This Row],[Budget_Margin]]</f>
        <v>-2</v>
      </c>
      <c r="W891" s="5">
        <f>IF(
Table1[[#This Row],[Budget_Margin]]=0,
"",
IF(
Table1[[#This Row],[Budget_Margin]]&gt;0,
(Table1[[#This Row],[Gross_Margin]]-Table1[[#This Row],[Budget_Margin]]) / Table1[[#This Row],[Budget_Margin]],
(Table1[[#This Row],[Gross_Margin]]-Table1[[#This Row],[Budget_Margin]]) / ABS(Table1[[#This Row],[Budget_Margin]])
)
)</f>
        <v>-1.1111111111111112E-2</v>
      </c>
      <c r="X891" s="5" t="str">
        <f>IF(Table1[[#This Row],[Margin_Var]]&gt;=0, "Above Budget", "Below Budget")</f>
        <v>Below Budget</v>
      </c>
      <c r="Y891" s="5">
        <f>IFERROR(Table1[[#This Row],[Gross_Margin]]/Table1[[#This Row],[Actual_Sales]],0)</f>
        <v>0.59136212624584716</v>
      </c>
      <c r="Z891" s="5">
        <f>Table1[[#This Row],[Actual_Profit]]/Table1[[#This Row],[Actual_Sales]]</f>
        <v>0.38538205980066448</v>
      </c>
      <c r="AA891">
        <v>62</v>
      </c>
      <c r="AB891" s="5">
        <f>IFERROR(Table1[[#This Row],[Expenses]]/Table1[[#This Row],[Actual_Sales]],0)</f>
        <v>0.20598006644518271</v>
      </c>
      <c r="AC891">
        <v>39</v>
      </c>
      <c r="AD891">
        <v>611</v>
      </c>
      <c r="AE891" s="5">
        <f>IFERROR(Table1[[#This Row],[Inventory]]/Table1[[#This Row],[Actual_Sales]],0)</f>
        <v>2.0299003322259135</v>
      </c>
    </row>
    <row r="892" spans="1:31" x14ac:dyDescent="0.25">
      <c r="A892">
        <v>766</v>
      </c>
      <c r="B892">
        <v>435</v>
      </c>
      <c r="C892">
        <v>6</v>
      </c>
      <c r="D892" s="2">
        <v>40299</v>
      </c>
      <c r="E892">
        <v>109</v>
      </c>
      <c r="F892">
        <v>100</v>
      </c>
      <c r="G892">
        <f>Table1[[#This Row],[Actual_Sales]]-Table1[[#This Row],[Budget_Sales]]</f>
        <v>9</v>
      </c>
      <c r="H892" s="5">
        <f>IF(
Table1[[#This Row],[Budget_Sales]]=0,
"",
IF(
Table1[[#This Row],[Budget_Sales]]&gt;0,
(Table1[[#This Row],[Actual_Sales]]-Table1[[#This Row],[Budget_Sales]])/Table1[[#This Row],[Budget_Sales]],
(Table1[[#This Row],[Actual_Sales]]-Table1[[#This Row],[Budget_Sales]])/ABS(Table1[[#This Row],[Budget_Sales]])
)
)</f>
        <v>0.09</v>
      </c>
      <c r="I892" s="5" t="str">
        <f>IF(Table1[[#This Row],[Sales_Var]]&gt;=0,"Above Budget","Below Budget")</f>
        <v>Above Budget</v>
      </c>
      <c r="J892">
        <f>Table1[[#This Row],[Actual_Sales]]-(Table1[[#This Row],[COGS]]+Table1[[#This Row],[Expenses]])</f>
        <v>42</v>
      </c>
      <c r="K892">
        <v>40</v>
      </c>
      <c r="L892">
        <f>Table1[[#This Row],[Actual_Profit]]-Table1[[#This Row],[Budget_Profit]]</f>
        <v>2</v>
      </c>
      <c r="M892" s="5">
        <f>IF(
Table1[[#This Row],[Budget_Profit]]=0,
"",
IF(
Table1[[#This Row],[Budget_Profit]]&gt;0,
(Table1[[#This Row],[Actual_Profit]]-Table1[[#This Row],[Budget_Profit]])/Table1[[#This Row],[Budget_Profit]],
(Table1[[#This Row],[Actual_Profit]]-Table1[[#This Row],[Budget_Profit]])/ABS(Table1[[#This Row],[Budget_Profit]])
)
)</f>
        <v>0.05</v>
      </c>
      <c r="N892" s="5" t="str">
        <f>IF(Table1[[#This Row],[Profit_Var]]&gt;=0, "Above Budget", "Below Budget")</f>
        <v>Above Budget</v>
      </c>
      <c r="O892">
        <v>44</v>
      </c>
      <c r="P892">
        <v>40</v>
      </c>
      <c r="Q892">
        <f>Table1[[#This Row],[COGS]]-Table1[[#This Row],[Budget_COGS]]</f>
        <v>4</v>
      </c>
      <c r="R892" s="5">
        <f>IF(
Table1[[#This Row],[Budget_COGS]]=0,
"",
IF(
Table1[[#This Row],[Budget_COGS]]&gt;0,
(Table1[[#This Row],[Budget_COGS]]-Table1[[#This Row],[COGS]]) / Table1[[#This Row],[Budget_COGS]],
(Table1[[#This Row],[Budget_COGS]]-Table1[[#This Row],[COGS]]) / ABS(Table1[[#This Row],[Budget_COGS]])
)
)</f>
        <v>-0.1</v>
      </c>
      <c r="S892" s="5" t="str">
        <f>IF(Table1[[#This Row],[COGS _Var]]&gt;=0, "Above Budget", "Below Budget")</f>
        <v>Above Budget</v>
      </c>
      <c r="T892">
        <f>Table1[[#This Row],[Actual_Sales]]-Table1[[#This Row],[COGS]]</f>
        <v>65</v>
      </c>
      <c r="U892">
        <v>60</v>
      </c>
      <c r="V892">
        <f>Table1[[#This Row],[Gross_Margin]]-Table1[[#This Row],[Budget_Margin]]</f>
        <v>5</v>
      </c>
      <c r="W892" s="5">
        <f>IF(
Table1[[#This Row],[Budget_Margin]]=0,
"",
IF(
Table1[[#This Row],[Budget_Margin]]&gt;0,
(Table1[[#This Row],[Gross_Margin]]-Table1[[#This Row],[Budget_Margin]]) / Table1[[#This Row],[Budget_Margin]],
(Table1[[#This Row],[Gross_Margin]]-Table1[[#This Row],[Budget_Margin]]) / ABS(Table1[[#This Row],[Budget_Margin]])
)
)</f>
        <v>8.3333333333333329E-2</v>
      </c>
      <c r="X892" s="5" t="str">
        <f>IF(Table1[[#This Row],[Margin_Var]]&gt;=0, "Above Budget", "Below Budget")</f>
        <v>Above Budget</v>
      </c>
      <c r="Y892" s="5">
        <f>IFERROR(Table1[[#This Row],[Gross_Margin]]/Table1[[#This Row],[Actual_Sales]],0)</f>
        <v>0.59633027522935778</v>
      </c>
      <c r="Z892" s="5">
        <f>Table1[[#This Row],[Actual_Profit]]/Table1[[#This Row],[Actual_Sales]]</f>
        <v>0.38532110091743121</v>
      </c>
      <c r="AA892">
        <v>23</v>
      </c>
      <c r="AB892" s="5">
        <f>IFERROR(Table1[[#This Row],[Expenses]]/Table1[[#This Row],[Actual_Sales]],0)</f>
        <v>0.21100917431192662</v>
      </c>
      <c r="AC892">
        <v>12</v>
      </c>
      <c r="AD892">
        <v>844</v>
      </c>
      <c r="AE892" s="5">
        <f>IFERROR(Table1[[#This Row],[Inventory]]/Table1[[#This Row],[Actual_Sales]],0)</f>
        <v>7.7431192660550456</v>
      </c>
    </row>
    <row r="893" spans="1:31" x14ac:dyDescent="0.25">
      <c r="A893">
        <v>866</v>
      </c>
      <c r="B893">
        <v>860</v>
      </c>
      <c r="C893">
        <v>11</v>
      </c>
      <c r="D893" s="2">
        <v>40299</v>
      </c>
      <c r="E893">
        <v>109</v>
      </c>
      <c r="F893">
        <v>110</v>
      </c>
      <c r="G893">
        <f>Table1[[#This Row],[Actual_Sales]]-Table1[[#This Row],[Budget_Sales]]</f>
        <v>-1</v>
      </c>
      <c r="H893" s="5">
        <f>IF(
Table1[[#This Row],[Budget_Sales]]=0,
"",
IF(
Table1[[#This Row],[Budget_Sales]]&gt;0,
(Table1[[#This Row],[Actual_Sales]]-Table1[[#This Row],[Budget_Sales]])/Table1[[#This Row],[Budget_Sales]],
(Table1[[#This Row],[Actual_Sales]]-Table1[[#This Row],[Budget_Sales]])/ABS(Table1[[#This Row],[Budget_Sales]])
)
)</f>
        <v>-9.0909090909090905E-3</v>
      </c>
      <c r="I893" s="5" t="str">
        <f>IF(Table1[[#This Row],[Sales_Var]]&gt;=0,"Above Budget","Below Budget")</f>
        <v>Below Budget</v>
      </c>
      <c r="J893">
        <f>Table1[[#This Row],[Actual_Sales]]-(Table1[[#This Row],[COGS]]+Table1[[#This Row],[Expenses]])</f>
        <v>42</v>
      </c>
      <c r="K893">
        <v>50</v>
      </c>
      <c r="L893">
        <f>Table1[[#This Row],[Actual_Profit]]-Table1[[#This Row],[Budget_Profit]]</f>
        <v>-8</v>
      </c>
      <c r="M893" s="5">
        <f>IF(
Table1[[#This Row],[Budget_Profit]]=0,
"",
IF(
Table1[[#This Row],[Budget_Profit]]&gt;0,
(Table1[[#This Row],[Actual_Profit]]-Table1[[#This Row],[Budget_Profit]])/Table1[[#This Row],[Budget_Profit]],
(Table1[[#This Row],[Actual_Profit]]-Table1[[#This Row],[Budget_Profit]])/ABS(Table1[[#This Row],[Budget_Profit]])
)
)</f>
        <v>-0.16</v>
      </c>
      <c r="N893" s="5" t="str">
        <f>IF(Table1[[#This Row],[Profit_Var]]&gt;=0, "Above Budget", "Below Budget")</f>
        <v>Below Budget</v>
      </c>
      <c r="O893">
        <v>44</v>
      </c>
      <c r="P893">
        <v>40</v>
      </c>
      <c r="Q893">
        <f>Table1[[#This Row],[COGS]]-Table1[[#This Row],[Budget_COGS]]</f>
        <v>4</v>
      </c>
      <c r="R893" s="5">
        <f>IF(
Table1[[#This Row],[Budget_COGS]]=0,
"",
IF(
Table1[[#This Row],[Budget_COGS]]&gt;0,
(Table1[[#This Row],[Budget_COGS]]-Table1[[#This Row],[COGS]]) / Table1[[#This Row],[Budget_COGS]],
(Table1[[#This Row],[Budget_COGS]]-Table1[[#This Row],[COGS]]) / ABS(Table1[[#This Row],[Budget_COGS]])
)
)</f>
        <v>-0.1</v>
      </c>
      <c r="S893" s="5" t="str">
        <f>IF(Table1[[#This Row],[COGS _Var]]&gt;=0, "Above Budget", "Below Budget")</f>
        <v>Above Budget</v>
      </c>
      <c r="T893">
        <f>Table1[[#This Row],[Actual_Sales]]-Table1[[#This Row],[COGS]]</f>
        <v>65</v>
      </c>
      <c r="U893">
        <v>70</v>
      </c>
      <c r="V893">
        <f>Table1[[#This Row],[Gross_Margin]]-Table1[[#This Row],[Budget_Margin]]</f>
        <v>-5</v>
      </c>
      <c r="W893" s="5">
        <f>IF(
Table1[[#This Row],[Budget_Margin]]=0,
"",
IF(
Table1[[#This Row],[Budget_Margin]]&gt;0,
(Table1[[#This Row],[Gross_Margin]]-Table1[[#This Row],[Budget_Margin]]) / Table1[[#This Row],[Budget_Margin]],
(Table1[[#This Row],[Gross_Margin]]-Table1[[#This Row],[Budget_Margin]]) / ABS(Table1[[#This Row],[Budget_Margin]])
)
)</f>
        <v>-7.1428571428571425E-2</v>
      </c>
      <c r="X893" s="5" t="str">
        <f>IF(Table1[[#This Row],[Margin_Var]]&gt;=0, "Above Budget", "Below Budget")</f>
        <v>Below Budget</v>
      </c>
      <c r="Y893" s="5">
        <f>IFERROR(Table1[[#This Row],[Gross_Margin]]/Table1[[#This Row],[Actual_Sales]],0)</f>
        <v>0.59633027522935778</v>
      </c>
      <c r="Z893" s="5">
        <f>Table1[[#This Row],[Actual_Profit]]/Table1[[#This Row],[Actual_Sales]]</f>
        <v>0.38532110091743121</v>
      </c>
      <c r="AA893">
        <v>23</v>
      </c>
      <c r="AB893" s="5">
        <f>IFERROR(Table1[[#This Row],[Expenses]]/Table1[[#This Row],[Actual_Sales]],0)</f>
        <v>0.21100917431192662</v>
      </c>
      <c r="AC893">
        <v>12</v>
      </c>
      <c r="AD893">
        <v>844</v>
      </c>
      <c r="AE893" s="5">
        <f>IFERROR(Table1[[#This Row],[Inventory]]/Table1[[#This Row],[Actual_Sales]],0)</f>
        <v>7.7431192660550456</v>
      </c>
    </row>
    <row r="894" spans="1:31" x14ac:dyDescent="0.25">
      <c r="A894">
        <v>3328</v>
      </c>
      <c r="B894">
        <v>772</v>
      </c>
      <c r="C894">
        <v>11</v>
      </c>
      <c r="D894" s="2">
        <v>40725</v>
      </c>
      <c r="E894">
        <v>109</v>
      </c>
      <c r="F894">
        <v>110</v>
      </c>
      <c r="G894">
        <f>Table1[[#This Row],[Actual_Sales]]-Table1[[#This Row],[Budget_Sales]]</f>
        <v>-1</v>
      </c>
      <c r="H894" s="5">
        <f>IF(
Table1[[#This Row],[Budget_Sales]]=0,
"",
IF(
Table1[[#This Row],[Budget_Sales]]&gt;0,
(Table1[[#This Row],[Actual_Sales]]-Table1[[#This Row],[Budget_Sales]])/Table1[[#This Row],[Budget_Sales]],
(Table1[[#This Row],[Actual_Sales]]-Table1[[#This Row],[Budget_Sales]])/ABS(Table1[[#This Row],[Budget_Sales]])
)
)</f>
        <v>-9.0909090909090905E-3</v>
      </c>
      <c r="I894" s="5" t="str">
        <f>IF(Table1[[#This Row],[Sales_Var]]&gt;=0,"Above Budget","Below Budget")</f>
        <v>Below Budget</v>
      </c>
      <c r="J894">
        <f>Table1[[#This Row],[Actual_Sales]]-(Table1[[#This Row],[COGS]]+Table1[[#This Row],[Expenses]])</f>
        <v>42</v>
      </c>
      <c r="K894">
        <v>50</v>
      </c>
      <c r="L894">
        <f>Table1[[#This Row],[Actual_Profit]]-Table1[[#This Row],[Budget_Profit]]</f>
        <v>-8</v>
      </c>
      <c r="M894" s="5">
        <f>IF(
Table1[[#This Row],[Budget_Profit]]=0,
"",
IF(
Table1[[#This Row],[Budget_Profit]]&gt;0,
(Table1[[#This Row],[Actual_Profit]]-Table1[[#This Row],[Budget_Profit]])/Table1[[#This Row],[Budget_Profit]],
(Table1[[#This Row],[Actual_Profit]]-Table1[[#This Row],[Budget_Profit]])/ABS(Table1[[#This Row],[Budget_Profit]])
)
)</f>
        <v>-0.16</v>
      </c>
      <c r="N894" s="5" t="str">
        <f>IF(Table1[[#This Row],[Profit_Var]]&gt;=0, "Above Budget", "Below Budget")</f>
        <v>Below Budget</v>
      </c>
      <c r="O894">
        <v>45</v>
      </c>
      <c r="P894">
        <v>40</v>
      </c>
      <c r="Q894">
        <f>Table1[[#This Row],[COGS]]-Table1[[#This Row],[Budget_COGS]]</f>
        <v>5</v>
      </c>
      <c r="R894" s="5">
        <f>IF(
Table1[[#This Row],[Budget_COGS]]=0,
"",
IF(
Table1[[#This Row],[Budget_COGS]]&gt;0,
(Table1[[#This Row],[Budget_COGS]]-Table1[[#This Row],[COGS]]) / Table1[[#This Row],[Budget_COGS]],
(Table1[[#This Row],[Budget_COGS]]-Table1[[#This Row],[COGS]]) / ABS(Table1[[#This Row],[Budget_COGS]])
)
)</f>
        <v>-0.125</v>
      </c>
      <c r="S894" s="5" t="str">
        <f>IF(Table1[[#This Row],[COGS _Var]]&gt;=0, "Above Budget", "Below Budget")</f>
        <v>Above Budget</v>
      </c>
      <c r="T894">
        <f>Table1[[#This Row],[Actual_Sales]]-Table1[[#This Row],[COGS]]</f>
        <v>64</v>
      </c>
      <c r="U894">
        <v>70</v>
      </c>
      <c r="V894">
        <f>Table1[[#This Row],[Gross_Margin]]-Table1[[#This Row],[Budget_Margin]]</f>
        <v>-6</v>
      </c>
      <c r="W894" s="5">
        <f>IF(
Table1[[#This Row],[Budget_Margin]]=0,
"",
IF(
Table1[[#This Row],[Budget_Margin]]&gt;0,
(Table1[[#This Row],[Gross_Margin]]-Table1[[#This Row],[Budget_Margin]]) / Table1[[#This Row],[Budget_Margin]],
(Table1[[#This Row],[Gross_Margin]]-Table1[[#This Row],[Budget_Margin]]) / ABS(Table1[[#This Row],[Budget_Margin]])
)
)</f>
        <v>-8.5714285714285715E-2</v>
      </c>
      <c r="X894" s="5" t="str">
        <f>IF(Table1[[#This Row],[Margin_Var]]&gt;=0, "Above Budget", "Below Budget")</f>
        <v>Below Budget</v>
      </c>
      <c r="Y894" s="5">
        <f>IFERROR(Table1[[#This Row],[Gross_Margin]]/Table1[[#This Row],[Actual_Sales]],0)</f>
        <v>0.58715596330275233</v>
      </c>
      <c r="Z894" s="5">
        <f>Table1[[#This Row],[Actual_Profit]]/Table1[[#This Row],[Actual_Sales]]</f>
        <v>0.38532110091743121</v>
      </c>
      <c r="AA894">
        <v>22</v>
      </c>
      <c r="AB894" s="5">
        <f>IFERROR(Table1[[#This Row],[Expenses]]/Table1[[#This Row],[Actual_Sales]],0)</f>
        <v>0.20183486238532111</v>
      </c>
      <c r="AC894">
        <v>12</v>
      </c>
      <c r="AD894">
        <v>885</v>
      </c>
      <c r="AE894" s="5">
        <f>IFERROR(Table1[[#This Row],[Inventory]]/Table1[[#This Row],[Actual_Sales]],0)</f>
        <v>8.1192660550458715</v>
      </c>
    </row>
    <row r="895" spans="1:31" x14ac:dyDescent="0.25">
      <c r="A895">
        <v>3576</v>
      </c>
      <c r="B895">
        <v>352</v>
      </c>
      <c r="C895">
        <v>2</v>
      </c>
      <c r="D895" s="2">
        <v>40787</v>
      </c>
      <c r="E895">
        <v>265</v>
      </c>
      <c r="F895">
        <v>230</v>
      </c>
      <c r="G895">
        <f>Table1[[#This Row],[Actual_Sales]]-Table1[[#This Row],[Budget_Sales]]</f>
        <v>35</v>
      </c>
      <c r="H895" s="5">
        <f>IF(
Table1[[#This Row],[Budget_Sales]]=0,
"",
IF(
Table1[[#This Row],[Budget_Sales]]&gt;0,
(Table1[[#This Row],[Actual_Sales]]-Table1[[#This Row],[Budget_Sales]])/Table1[[#This Row],[Budget_Sales]],
(Table1[[#This Row],[Actual_Sales]]-Table1[[#This Row],[Budget_Sales]])/ABS(Table1[[#This Row],[Budget_Sales]])
)
)</f>
        <v>0.15217391304347827</v>
      </c>
      <c r="I895" s="5" t="str">
        <f>IF(Table1[[#This Row],[Sales_Var]]&gt;=0,"Above Budget","Below Budget")</f>
        <v>Above Budget</v>
      </c>
      <c r="J895">
        <f>Table1[[#This Row],[Actual_Sales]]-(Table1[[#This Row],[COGS]]+Table1[[#This Row],[Expenses]])</f>
        <v>102</v>
      </c>
      <c r="K895">
        <v>100</v>
      </c>
      <c r="L895">
        <f>Table1[[#This Row],[Actual_Profit]]-Table1[[#This Row],[Budget_Profit]]</f>
        <v>2</v>
      </c>
      <c r="M895" s="5">
        <f>IF(
Table1[[#This Row],[Budget_Profit]]=0,
"",
IF(
Table1[[#This Row],[Budget_Profit]]&gt;0,
(Table1[[#This Row],[Actual_Profit]]-Table1[[#This Row],[Budget_Profit]])/Table1[[#This Row],[Budget_Profit]],
(Table1[[#This Row],[Actual_Profit]]-Table1[[#This Row],[Budget_Profit]])/ABS(Table1[[#This Row],[Budget_Profit]])
)
)</f>
        <v>0.02</v>
      </c>
      <c r="N895" s="5" t="str">
        <f>IF(Table1[[#This Row],[Profit_Var]]&gt;=0, "Above Budget", "Below Budget")</f>
        <v>Above Budget</v>
      </c>
      <c r="O895">
        <v>99</v>
      </c>
      <c r="P895">
        <v>90</v>
      </c>
      <c r="Q895">
        <f>Table1[[#This Row],[COGS]]-Table1[[#This Row],[Budget_COGS]]</f>
        <v>9</v>
      </c>
      <c r="R895" s="5">
        <f>IF(
Table1[[#This Row],[Budget_COGS]]=0,
"",
IF(
Table1[[#This Row],[Budget_COGS]]&gt;0,
(Table1[[#This Row],[Budget_COGS]]-Table1[[#This Row],[COGS]]) / Table1[[#This Row],[Budget_COGS]],
(Table1[[#This Row],[Budget_COGS]]-Table1[[#This Row],[COGS]]) / ABS(Table1[[#This Row],[Budget_COGS]])
)
)</f>
        <v>-0.1</v>
      </c>
      <c r="S895" s="5" t="str">
        <f>IF(Table1[[#This Row],[COGS _Var]]&gt;=0, "Above Budget", "Below Budget")</f>
        <v>Above Budget</v>
      </c>
      <c r="T895">
        <f>Table1[[#This Row],[Actual_Sales]]-Table1[[#This Row],[COGS]]</f>
        <v>166</v>
      </c>
      <c r="U895">
        <v>140</v>
      </c>
      <c r="V895">
        <f>Table1[[#This Row],[Gross_Margin]]-Table1[[#This Row],[Budget_Margin]]</f>
        <v>26</v>
      </c>
      <c r="W895" s="5">
        <f>IF(
Table1[[#This Row],[Budget_Margin]]=0,
"",
IF(
Table1[[#This Row],[Budget_Margin]]&gt;0,
(Table1[[#This Row],[Gross_Margin]]-Table1[[#This Row],[Budget_Margin]]) / Table1[[#This Row],[Budget_Margin]],
(Table1[[#This Row],[Gross_Margin]]-Table1[[#This Row],[Budget_Margin]]) / ABS(Table1[[#This Row],[Budget_Margin]])
)
)</f>
        <v>0.18571428571428572</v>
      </c>
      <c r="X895" s="5" t="str">
        <f>IF(Table1[[#This Row],[Margin_Var]]&gt;=0, "Above Budget", "Below Budget")</f>
        <v>Above Budget</v>
      </c>
      <c r="Y895" s="5">
        <f>IFERROR(Table1[[#This Row],[Gross_Margin]]/Table1[[#This Row],[Actual_Sales]],0)</f>
        <v>0.62641509433962261</v>
      </c>
      <c r="Z895" s="5">
        <f>Table1[[#This Row],[Actual_Profit]]/Table1[[#This Row],[Actual_Sales]]</f>
        <v>0.38490566037735852</v>
      </c>
      <c r="AA895">
        <v>64</v>
      </c>
      <c r="AB895" s="5">
        <f>IFERROR(Table1[[#This Row],[Expenses]]/Table1[[#This Row],[Actual_Sales]],0)</f>
        <v>0.24150943396226415</v>
      </c>
      <c r="AC895">
        <v>32</v>
      </c>
      <c r="AD895">
        <v>798</v>
      </c>
      <c r="AE895" s="5">
        <f>IFERROR(Table1[[#This Row],[Inventory]]/Table1[[#This Row],[Actual_Sales]],0)</f>
        <v>3.0113207547169814</v>
      </c>
    </row>
    <row r="896" spans="1:31" x14ac:dyDescent="0.25">
      <c r="A896">
        <v>1888</v>
      </c>
      <c r="B896">
        <v>712</v>
      </c>
      <c r="C896">
        <v>9</v>
      </c>
      <c r="D896" s="2">
        <v>40483</v>
      </c>
      <c r="E896">
        <v>278</v>
      </c>
      <c r="F896">
        <v>250</v>
      </c>
      <c r="G896">
        <f>Table1[[#This Row],[Actual_Sales]]-Table1[[#This Row],[Budget_Sales]]</f>
        <v>28</v>
      </c>
      <c r="H896" s="5">
        <f>IF(
Table1[[#This Row],[Budget_Sales]]=0,
"",
IF(
Table1[[#This Row],[Budget_Sales]]&gt;0,
(Table1[[#This Row],[Actual_Sales]]-Table1[[#This Row],[Budget_Sales]])/Table1[[#This Row],[Budget_Sales]],
(Table1[[#This Row],[Actual_Sales]]-Table1[[#This Row],[Budget_Sales]])/ABS(Table1[[#This Row],[Budget_Sales]])
)
)</f>
        <v>0.112</v>
      </c>
      <c r="I896" s="5" t="str">
        <f>IF(Table1[[#This Row],[Sales_Var]]&gt;=0,"Above Budget","Below Budget")</f>
        <v>Above Budget</v>
      </c>
      <c r="J896">
        <f>Table1[[#This Row],[Actual_Sales]]-(Table1[[#This Row],[COGS]]+Table1[[#This Row],[Expenses]])</f>
        <v>107</v>
      </c>
      <c r="K896">
        <v>100</v>
      </c>
      <c r="L896">
        <f>Table1[[#This Row],[Actual_Profit]]-Table1[[#This Row],[Budget_Profit]]</f>
        <v>7</v>
      </c>
      <c r="M896" s="5">
        <f>IF(
Table1[[#This Row],[Budget_Profit]]=0,
"",
IF(
Table1[[#This Row],[Budget_Profit]]&gt;0,
(Table1[[#This Row],[Actual_Profit]]-Table1[[#This Row],[Budget_Profit]])/Table1[[#This Row],[Budget_Profit]],
(Table1[[#This Row],[Actual_Profit]]-Table1[[#This Row],[Budget_Profit]])/ABS(Table1[[#This Row],[Budget_Profit]])
)
)</f>
        <v>7.0000000000000007E-2</v>
      </c>
      <c r="N896" s="5" t="str">
        <f>IF(Table1[[#This Row],[Profit_Var]]&gt;=0, "Above Budget", "Below Budget")</f>
        <v>Above Budget</v>
      </c>
      <c r="O896">
        <v>113</v>
      </c>
      <c r="P896">
        <v>100</v>
      </c>
      <c r="Q896">
        <f>Table1[[#This Row],[COGS]]-Table1[[#This Row],[Budget_COGS]]</f>
        <v>13</v>
      </c>
      <c r="R896" s="5">
        <f>IF(
Table1[[#This Row],[Budget_COGS]]=0,
"",
IF(
Table1[[#This Row],[Budget_COGS]]&gt;0,
(Table1[[#This Row],[Budget_COGS]]-Table1[[#This Row],[COGS]]) / Table1[[#This Row],[Budget_COGS]],
(Table1[[#This Row],[Budget_COGS]]-Table1[[#This Row],[COGS]]) / ABS(Table1[[#This Row],[Budget_COGS]])
)
)</f>
        <v>-0.13</v>
      </c>
      <c r="S896" s="5" t="str">
        <f>IF(Table1[[#This Row],[COGS _Var]]&gt;=0, "Above Budget", "Below Budget")</f>
        <v>Above Budget</v>
      </c>
      <c r="T896">
        <f>Table1[[#This Row],[Actual_Sales]]-Table1[[#This Row],[COGS]]</f>
        <v>165</v>
      </c>
      <c r="U896">
        <v>150</v>
      </c>
      <c r="V896">
        <f>Table1[[#This Row],[Gross_Margin]]-Table1[[#This Row],[Budget_Margin]]</f>
        <v>15</v>
      </c>
      <c r="W896" s="5">
        <f>IF(
Table1[[#This Row],[Budget_Margin]]=0,
"",
IF(
Table1[[#This Row],[Budget_Margin]]&gt;0,
(Table1[[#This Row],[Gross_Margin]]-Table1[[#This Row],[Budget_Margin]]) / Table1[[#This Row],[Budget_Margin]],
(Table1[[#This Row],[Gross_Margin]]-Table1[[#This Row],[Budget_Margin]]) / ABS(Table1[[#This Row],[Budget_Margin]])
)
)</f>
        <v>0.1</v>
      </c>
      <c r="X896" s="5" t="str">
        <f>IF(Table1[[#This Row],[Margin_Var]]&gt;=0, "Above Budget", "Below Budget")</f>
        <v>Above Budget</v>
      </c>
      <c r="Y896" s="5">
        <f>IFERROR(Table1[[#This Row],[Gross_Margin]]/Table1[[#This Row],[Actual_Sales]],0)</f>
        <v>0.59352517985611508</v>
      </c>
      <c r="Z896" s="5">
        <f>Table1[[#This Row],[Actual_Profit]]/Table1[[#This Row],[Actual_Sales]]</f>
        <v>0.38489208633093525</v>
      </c>
      <c r="AA896">
        <v>58</v>
      </c>
      <c r="AB896" s="5">
        <f>IFERROR(Table1[[#This Row],[Expenses]]/Table1[[#This Row],[Actual_Sales]],0)</f>
        <v>0.20863309352517986</v>
      </c>
      <c r="AC896">
        <v>36</v>
      </c>
      <c r="AD896">
        <v>803</v>
      </c>
      <c r="AE896" s="5">
        <f>IFERROR(Table1[[#This Row],[Inventory]]/Table1[[#This Row],[Actual_Sales]],0)</f>
        <v>2.8884892086330933</v>
      </c>
    </row>
    <row r="897" spans="1:31" x14ac:dyDescent="0.25">
      <c r="A897">
        <v>1881</v>
      </c>
      <c r="B897">
        <v>702</v>
      </c>
      <c r="C897">
        <v>10</v>
      </c>
      <c r="D897" s="2">
        <v>40483</v>
      </c>
      <c r="E897">
        <v>278</v>
      </c>
      <c r="F897">
        <v>250</v>
      </c>
      <c r="G897">
        <f>Table1[[#This Row],[Actual_Sales]]-Table1[[#This Row],[Budget_Sales]]</f>
        <v>28</v>
      </c>
      <c r="H897" s="5">
        <f>IF(
Table1[[#This Row],[Budget_Sales]]=0,
"",
IF(
Table1[[#This Row],[Budget_Sales]]&gt;0,
(Table1[[#This Row],[Actual_Sales]]-Table1[[#This Row],[Budget_Sales]])/Table1[[#This Row],[Budget_Sales]],
(Table1[[#This Row],[Actual_Sales]]-Table1[[#This Row],[Budget_Sales]])/ABS(Table1[[#This Row],[Budget_Sales]])
)
)</f>
        <v>0.112</v>
      </c>
      <c r="I897" s="5" t="str">
        <f>IF(Table1[[#This Row],[Sales_Var]]&gt;=0,"Above Budget","Below Budget")</f>
        <v>Above Budget</v>
      </c>
      <c r="J897">
        <f>Table1[[#This Row],[Actual_Sales]]-(Table1[[#This Row],[COGS]]+Table1[[#This Row],[Expenses]])</f>
        <v>107</v>
      </c>
      <c r="K897">
        <v>100</v>
      </c>
      <c r="L897">
        <f>Table1[[#This Row],[Actual_Profit]]-Table1[[#This Row],[Budget_Profit]]</f>
        <v>7</v>
      </c>
      <c r="M897" s="5">
        <f>IF(
Table1[[#This Row],[Budget_Profit]]=0,
"",
IF(
Table1[[#This Row],[Budget_Profit]]&gt;0,
(Table1[[#This Row],[Actual_Profit]]-Table1[[#This Row],[Budget_Profit]])/Table1[[#This Row],[Budget_Profit]],
(Table1[[#This Row],[Actual_Profit]]-Table1[[#This Row],[Budget_Profit]])/ABS(Table1[[#This Row],[Budget_Profit]])
)
)</f>
        <v>7.0000000000000007E-2</v>
      </c>
      <c r="N897" s="5" t="str">
        <f>IF(Table1[[#This Row],[Profit_Var]]&gt;=0, "Above Budget", "Below Budget")</f>
        <v>Above Budget</v>
      </c>
      <c r="O897">
        <v>113</v>
      </c>
      <c r="P897">
        <v>100</v>
      </c>
      <c r="Q897">
        <f>Table1[[#This Row],[COGS]]-Table1[[#This Row],[Budget_COGS]]</f>
        <v>13</v>
      </c>
      <c r="R897" s="5">
        <f>IF(
Table1[[#This Row],[Budget_COGS]]=0,
"",
IF(
Table1[[#This Row],[Budget_COGS]]&gt;0,
(Table1[[#This Row],[Budget_COGS]]-Table1[[#This Row],[COGS]]) / Table1[[#This Row],[Budget_COGS]],
(Table1[[#This Row],[Budget_COGS]]-Table1[[#This Row],[COGS]]) / ABS(Table1[[#This Row],[Budget_COGS]])
)
)</f>
        <v>-0.13</v>
      </c>
      <c r="S897" s="5" t="str">
        <f>IF(Table1[[#This Row],[COGS _Var]]&gt;=0, "Above Budget", "Below Budget")</f>
        <v>Above Budget</v>
      </c>
      <c r="T897">
        <f>Table1[[#This Row],[Actual_Sales]]-Table1[[#This Row],[COGS]]</f>
        <v>165</v>
      </c>
      <c r="U897">
        <v>150</v>
      </c>
      <c r="V897">
        <f>Table1[[#This Row],[Gross_Margin]]-Table1[[#This Row],[Budget_Margin]]</f>
        <v>15</v>
      </c>
      <c r="W897" s="5">
        <f>IF(
Table1[[#This Row],[Budget_Margin]]=0,
"",
IF(
Table1[[#This Row],[Budget_Margin]]&gt;0,
(Table1[[#This Row],[Gross_Margin]]-Table1[[#This Row],[Budget_Margin]]) / Table1[[#This Row],[Budget_Margin]],
(Table1[[#This Row],[Gross_Margin]]-Table1[[#This Row],[Budget_Margin]]) / ABS(Table1[[#This Row],[Budget_Margin]])
)
)</f>
        <v>0.1</v>
      </c>
      <c r="X897" s="5" t="str">
        <f>IF(Table1[[#This Row],[Margin_Var]]&gt;=0, "Above Budget", "Below Budget")</f>
        <v>Above Budget</v>
      </c>
      <c r="Y897" s="5">
        <f>IFERROR(Table1[[#This Row],[Gross_Margin]]/Table1[[#This Row],[Actual_Sales]],0)</f>
        <v>0.59352517985611508</v>
      </c>
      <c r="Z897" s="5">
        <f>Table1[[#This Row],[Actual_Profit]]/Table1[[#This Row],[Actual_Sales]]</f>
        <v>0.38489208633093525</v>
      </c>
      <c r="AA897">
        <v>58</v>
      </c>
      <c r="AB897" s="5">
        <f>IFERROR(Table1[[#This Row],[Expenses]]/Table1[[#This Row],[Actual_Sales]],0)</f>
        <v>0.20863309352517986</v>
      </c>
      <c r="AC897">
        <v>36</v>
      </c>
      <c r="AD897">
        <v>803</v>
      </c>
      <c r="AE897" s="5">
        <f>IFERROR(Table1[[#This Row],[Inventory]]/Table1[[#This Row],[Actual_Sales]],0)</f>
        <v>2.8884892086330933</v>
      </c>
    </row>
    <row r="898" spans="1:31" x14ac:dyDescent="0.25">
      <c r="A898">
        <v>4183</v>
      </c>
      <c r="B898">
        <v>614</v>
      </c>
      <c r="C898">
        <v>8</v>
      </c>
      <c r="D898" s="2">
        <v>40878</v>
      </c>
      <c r="E898">
        <v>78</v>
      </c>
      <c r="F898">
        <v>60</v>
      </c>
      <c r="G898">
        <f>Table1[[#This Row],[Actual_Sales]]-Table1[[#This Row],[Budget_Sales]]</f>
        <v>18</v>
      </c>
      <c r="H898" s="5">
        <f>IF(
Table1[[#This Row],[Budget_Sales]]=0,
"",
IF(
Table1[[#This Row],[Budget_Sales]]&gt;0,
(Table1[[#This Row],[Actual_Sales]]-Table1[[#This Row],[Budget_Sales]])/Table1[[#This Row],[Budget_Sales]],
(Table1[[#This Row],[Actual_Sales]]-Table1[[#This Row],[Budget_Sales]])/ABS(Table1[[#This Row],[Budget_Sales]])
)
)</f>
        <v>0.3</v>
      </c>
      <c r="I898" s="5" t="str">
        <f>IF(Table1[[#This Row],[Sales_Var]]&gt;=0,"Above Budget","Below Budget")</f>
        <v>Above Budget</v>
      </c>
      <c r="J898">
        <f>Table1[[#This Row],[Actual_Sales]]-(Table1[[#This Row],[COGS]]+Table1[[#This Row],[Expenses]])</f>
        <v>30</v>
      </c>
      <c r="K898">
        <v>30</v>
      </c>
      <c r="L898">
        <f>Table1[[#This Row],[Actual_Profit]]-Table1[[#This Row],[Budget_Profit]]</f>
        <v>0</v>
      </c>
      <c r="M898" s="5">
        <f>IF(
Table1[[#This Row],[Budget_Profit]]=0,
"",
IF(
Table1[[#This Row],[Budget_Profit]]&gt;0,
(Table1[[#This Row],[Actual_Profit]]-Table1[[#This Row],[Budget_Profit]])/Table1[[#This Row],[Budget_Profit]],
(Table1[[#This Row],[Actual_Profit]]-Table1[[#This Row],[Budget_Profit]])/ABS(Table1[[#This Row],[Budget_Profit]])
)
)</f>
        <v>0</v>
      </c>
      <c r="N898" s="5" t="str">
        <f>IF(Table1[[#This Row],[Profit_Var]]&gt;=0, "Above Budget", "Below Budget")</f>
        <v>Above Budget</v>
      </c>
      <c r="O898">
        <v>29</v>
      </c>
      <c r="P898">
        <v>20</v>
      </c>
      <c r="Q898">
        <f>Table1[[#This Row],[COGS]]-Table1[[#This Row],[Budget_COGS]]</f>
        <v>9</v>
      </c>
      <c r="R898" s="5">
        <f>IF(
Table1[[#This Row],[Budget_COGS]]=0,
"",
IF(
Table1[[#This Row],[Budget_COGS]]&gt;0,
(Table1[[#This Row],[Budget_COGS]]-Table1[[#This Row],[COGS]]) / Table1[[#This Row],[Budget_COGS]],
(Table1[[#This Row],[Budget_COGS]]-Table1[[#This Row],[COGS]]) / ABS(Table1[[#This Row],[Budget_COGS]])
)
)</f>
        <v>-0.45</v>
      </c>
      <c r="S898" s="5" t="str">
        <f>IF(Table1[[#This Row],[COGS _Var]]&gt;=0, "Above Budget", "Below Budget")</f>
        <v>Above Budget</v>
      </c>
      <c r="T898">
        <f>Table1[[#This Row],[Actual_Sales]]-Table1[[#This Row],[COGS]]</f>
        <v>49</v>
      </c>
      <c r="U898">
        <v>40</v>
      </c>
      <c r="V898">
        <f>Table1[[#This Row],[Gross_Margin]]-Table1[[#This Row],[Budget_Margin]]</f>
        <v>9</v>
      </c>
      <c r="W898" s="5">
        <f>IF(
Table1[[#This Row],[Budget_Margin]]=0,
"",
IF(
Table1[[#This Row],[Budget_Margin]]&gt;0,
(Table1[[#This Row],[Gross_Margin]]-Table1[[#This Row],[Budget_Margin]]) / Table1[[#This Row],[Budget_Margin]],
(Table1[[#This Row],[Gross_Margin]]-Table1[[#This Row],[Budget_Margin]]) / ABS(Table1[[#This Row],[Budget_Margin]])
)
)</f>
        <v>0.22500000000000001</v>
      </c>
      <c r="X898" s="5" t="str">
        <f>IF(Table1[[#This Row],[Margin_Var]]&gt;=0, "Above Budget", "Below Budget")</f>
        <v>Above Budget</v>
      </c>
      <c r="Y898" s="5">
        <f>IFERROR(Table1[[#This Row],[Gross_Margin]]/Table1[[#This Row],[Actual_Sales]],0)</f>
        <v>0.62820512820512819</v>
      </c>
      <c r="Z898" s="5">
        <f>Table1[[#This Row],[Actual_Profit]]/Table1[[#This Row],[Actual_Sales]]</f>
        <v>0.38461538461538464</v>
      </c>
      <c r="AA898">
        <v>19</v>
      </c>
      <c r="AB898" s="5">
        <f>IFERROR(Table1[[#This Row],[Expenses]]/Table1[[#This Row],[Actual_Sales]],0)</f>
        <v>0.24358974358974358</v>
      </c>
      <c r="AC898">
        <v>8</v>
      </c>
      <c r="AD898">
        <v>490</v>
      </c>
      <c r="AE898" s="5">
        <f>IFERROR(Table1[[#This Row],[Inventory]]/Table1[[#This Row],[Actual_Sales]],0)</f>
        <v>6.2820512820512819</v>
      </c>
    </row>
    <row r="899" spans="1:31" x14ac:dyDescent="0.25">
      <c r="A899">
        <v>4162</v>
      </c>
      <c r="B899">
        <v>541</v>
      </c>
      <c r="C899">
        <v>11</v>
      </c>
      <c r="D899" s="2">
        <v>40878</v>
      </c>
      <c r="E899">
        <v>78</v>
      </c>
      <c r="F899">
        <v>50</v>
      </c>
      <c r="G899">
        <f>Table1[[#This Row],[Actual_Sales]]-Table1[[#This Row],[Budget_Sales]]</f>
        <v>28</v>
      </c>
      <c r="H899" s="5">
        <f>IF(
Table1[[#This Row],[Budget_Sales]]=0,
"",
IF(
Table1[[#This Row],[Budget_Sales]]&gt;0,
(Table1[[#This Row],[Actual_Sales]]-Table1[[#This Row],[Budget_Sales]])/Table1[[#This Row],[Budget_Sales]],
(Table1[[#This Row],[Actual_Sales]]-Table1[[#This Row],[Budget_Sales]])/ABS(Table1[[#This Row],[Budget_Sales]])
)
)</f>
        <v>0.56000000000000005</v>
      </c>
      <c r="I899" s="5" t="str">
        <f>IF(Table1[[#This Row],[Sales_Var]]&gt;=0,"Above Budget","Below Budget")</f>
        <v>Above Budget</v>
      </c>
      <c r="J899">
        <f>Table1[[#This Row],[Actual_Sales]]-(Table1[[#This Row],[COGS]]+Table1[[#This Row],[Expenses]])</f>
        <v>30</v>
      </c>
      <c r="K899">
        <v>30</v>
      </c>
      <c r="L899">
        <f>Table1[[#This Row],[Actual_Profit]]-Table1[[#This Row],[Budget_Profit]]</f>
        <v>0</v>
      </c>
      <c r="M899" s="5">
        <f>IF(
Table1[[#This Row],[Budget_Profit]]=0,
"",
IF(
Table1[[#This Row],[Budget_Profit]]&gt;0,
(Table1[[#This Row],[Actual_Profit]]-Table1[[#This Row],[Budget_Profit]])/Table1[[#This Row],[Budget_Profit]],
(Table1[[#This Row],[Actual_Profit]]-Table1[[#This Row],[Budget_Profit]])/ABS(Table1[[#This Row],[Budget_Profit]])
)
)</f>
        <v>0</v>
      </c>
      <c r="N899" s="5" t="str">
        <f>IF(Table1[[#This Row],[Profit_Var]]&gt;=0, "Above Budget", "Below Budget")</f>
        <v>Above Budget</v>
      </c>
      <c r="O899">
        <v>29</v>
      </c>
      <c r="P899">
        <v>20</v>
      </c>
      <c r="Q899">
        <f>Table1[[#This Row],[COGS]]-Table1[[#This Row],[Budget_COGS]]</f>
        <v>9</v>
      </c>
      <c r="R899" s="5">
        <f>IF(
Table1[[#This Row],[Budget_COGS]]=0,
"",
IF(
Table1[[#This Row],[Budget_COGS]]&gt;0,
(Table1[[#This Row],[Budget_COGS]]-Table1[[#This Row],[COGS]]) / Table1[[#This Row],[Budget_COGS]],
(Table1[[#This Row],[Budget_COGS]]-Table1[[#This Row],[COGS]]) / ABS(Table1[[#This Row],[Budget_COGS]])
)
)</f>
        <v>-0.45</v>
      </c>
      <c r="S899" s="5" t="str">
        <f>IF(Table1[[#This Row],[COGS _Var]]&gt;=0, "Above Budget", "Below Budget")</f>
        <v>Above Budget</v>
      </c>
      <c r="T899">
        <f>Table1[[#This Row],[Actual_Sales]]-Table1[[#This Row],[COGS]]</f>
        <v>49</v>
      </c>
      <c r="U899">
        <v>30</v>
      </c>
      <c r="V899">
        <f>Table1[[#This Row],[Gross_Margin]]-Table1[[#This Row],[Budget_Margin]]</f>
        <v>19</v>
      </c>
      <c r="W899" s="5">
        <f>IF(
Table1[[#This Row],[Budget_Margin]]=0,
"",
IF(
Table1[[#This Row],[Budget_Margin]]&gt;0,
(Table1[[#This Row],[Gross_Margin]]-Table1[[#This Row],[Budget_Margin]]) / Table1[[#This Row],[Budget_Margin]],
(Table1[[#This Row],[Gross_Margin]]-Table1[[#This Row],[Budget_Margin]]) / ABS(Table1[[#This Row],[Budget_Margin]])
)
)</f>
        <v>0.6333333333333333</v>
      </c>
      <c r="X899" s="5" t="str">
        <f>IF(Table1[[#This Row],[Margin_Var]]&gt;=0, "Above Budget", "Below Budget")</f>
        <v>Above Budget</v>
      </c>
      <c r="Y899" s="5">
        <f>IFERROR(Table1[[#This Row],[Gross_Margin]]/Table1[[#This Row],[Actual_Sales]],0)</f>
        <v>0.62820512820512819</v>
      </c>
      <c r="Z899" s="5">
        <f>Table1[[#This Row],[Actual_Profit]]/Table1[[#This Row],[Actual_Sales]]</f>
        <v>0.38461538461538464</v>
      </c>
      <c r="AA899">
        <v>19</v>
      </c>
      <c r="AB899" s="5">
        <f>IFERROR(Table1[[#This Row],[Expenses]]/Table1[[#This Row],[Actual_Sales]],0)</f>
        <v>0.24358974358974358</v>
      </c>
      <c r="AC899">
        <v>8</v>
      </c>
      <c r="AD899">
        <v>490</v>
      </c>
      <c r="AE899" s="5">
        <f>IFERROR(Table1[[#This Row],[Inventory]]/Table1[[#This Row],[Actual_Sales]],0)</f>
        <v>6.2820512820512819</v>
      </c>
    </row>
    <row r="900" spans="1:31" x14ac:dyDescent="0.25">
      <c r="A900">
        <v>4207</v>
      </c>
      <c r="B900">
        <v>774</v>
      </c>
      <c r="C900">
        <v>13</v>
      </c>
      <c r="D900" s="2">
        <v>40878</v>
      </c>
      <c r="E900">
        <v>78</v>
      </c>
      <c r="F900">
        <v>70</v>
      </c>
      <c r="G900">
        <f>Table1[[#This Row],[Actual_Sales]]-Table1[[#This Row],[Budget_Sales]]</f>
        <v>8</v>
      </c>
      <c r="H900" s="5">
        <f>IF(
Table1[[#This Row],[Budget_Sales]]=0,
"",
IF(
Table1[[#This Row],[Budget_Sales]]&gt;0,
(Table1[[#This Row],[Actual_Sales]]-Table1[[#This Row],[Budget_Sales]])/Table1[[#This Row],[Budget_Sales]],
(Table1[[#This Row],[Actual_Sales]]-Table1[[#This Row],[Budget_Sales]])/ABS(Table1[[#This Row],[Budget_Sales]])
)
)</f>
        <v>0.11428571428571428</v>
      </c>
      <c r="I900" s="5" t="str">
        <f>IF(Table1[[#This Row],[Sales_Var]]&gt;=0,"Above Budget","Below Budget")</f>
        <v>Above Budget</v>
      </c>
      <c r="J900">
        <f>Table1[[#This Row],[Actual_Sales]]-(Table1[[#This Row],[COGS]]+Table1[[#This Row],[Expenses]])</f>
        <v>30</v>
      </c>
      <c r="K900">
        <v>30</v>
      </c>
      <c r="L900">
        <f>Table1[[#This Row],[Actual_Profit]]-Table1[[#This Row],[Budget_Profit]]</f>
        <v>0</v>
      </c>
      <c r="M900" s="5">
        <f>IF(
Table1[[#This Row],[Budget_Profit]]=0,
"",
IF(
Table1[[#This Row],[Budget_Profit]]&gt;0,
(Table1[[#This Row],[Actual_Profit]]-Table1[[#This Row],[Budget_Profit]])/Table1[[#This Row],[Budget_Profit]],
(Table1[[#This Row],[Actual_Profit]]-Table1[[#This Row],[Budget_Profit]])/ABS(Table1[[#This Row],[Budget_Profit]])
)
)</f>
        <v>0</v>
      </c>
      <c r="N900" s="5" t="str">
        <f>IF(Table1[[#This Row],[Profit_Var]]&gt;=0, "Above Budget", "Below Budget")</f>
        <v>Above Budget</v>
      </c>
      <c r="O900">
        <v>29</v>
      </c>
      <c r="P900">
        <v>30</v>
      </c>
      <c r="Q900">
        <f>Table1[[#This Row],[COGS]]-Table1[[#This Row],[Budget_COGS]]</f>
        <v>-1</v>
      </c>
      <c r="R900" s="5">
        <f>IF(
Table1[[#This Row],[Budget_COGS]]=0,
"",
IF(
Table1[[#This Row],[Budget_COGS]]&gt;0,
(Table1[[#This Row],[Budget_COGS]]-Table1[[#This Row],[COGS]]) / Table1[[#This Row],[Budget_COGS]],
(Table1[[#This Row],[Budget_COGS]]-Table1[[#This Row],[COGS]]) / ABS(Table1[[#This Row],[Budget_COGS]])
)
)</f>
        <v>3.3333333333333333E-2</v>
      </c>
      <c r="S900" s="5" t="str">
        <f>IF(Table1[[#This Row],[COGS _Var]]&gt;=0, "Above Budget", "Below Budget")</f>
        <v>Below Budget</v>
      </c>
      <c r="T900">
        <f>Table1[[#This Row],[Actual_Sales]]-Table1[[#This Row],[COGS]]</f>
        <v>49</v>
      </c>
      <c r="U900">
        <v>40</v>
      </c>
      <c r="V900">
        <f>Table1[[#This Row],[Gross_Margin]]-Table1[[#This Row],[Budget_Margin]]</f>
        <v>9</v>
      </c>
      <c r="W900" s="5">
        <f>IF(
Table1[[#This Row],[Budget_Margin]]=0,
"",
IF(
Table1[[#This Row],[Budget_Margin]]&gt;0,
(Table1[[#This Row],[Gross_Margin]]-Table1[[#This Row],[Budget_Margin]]) / Table1[[#This Row],[Budget_Margin]],
(Table1[[#This Row],[Gross_Margin]]-Table1[[#This Row],[Budget_Margin]]) / ABS(Table1[[#This Row],[Budget_Margin]])
)
)</f>
        <v>0.22500000000000001</v>
      </c>
      <c r="X900" s="5" t="str">
        <f>IF(Table1[[#This Row],[Margin_Var]]&gt;=0, "Above Budget", "Below Budget")</f>
        <v>Above Budget</v>
      </c>
      <c r="Y900" s="5">
        <f>IFERROR(Table1[[#This Row],[Gross_Margin]]/Table1[[#This Row],[Actual_Sales]],0)</f>
        <v>0.62820512820512819</v>
      </c>
      <c r="Z900" s="5">
        <f>Table1[[#This Row],[Actual_Profit]]/Table1[[#This Row],[Actual_Sales]]</f>
        <v>0.38461538461538464</v>
      </c>
      <c r="AA900">
        <v>19</v>
      </c>
      <c r="AB900" s="5">
        <f>IFERROR(Table1[[#This Row],[Expenses]]/Table1[[#This Row],[Actual_Sales]],0)</f>
        <v>0.24358974358974358</v>
      </c>
      <c r="AC900">
        <v>8</v>
      </c>
      <c r="AD900">
        <v>490</v>
      </c>
      <c r="AE900" s="5">
        <f>IFERROR(Table1[[#This Row],[Inventory]]/Table1[[#This Row],[Actual_Sales]],0)</f>
        <v>6.2820512820512819</v>
      </c>
    </row>
    <row r="901" spans="1:31" x14ac:dyDescent="0.25">
      <c r="A901">
        <v>3575</v>
      </c>
      <c r="B901">
        <v>337</v>
      </c>
      <c r="C901">
        <v>8</v>
      </c>
      <c r="D901" s="2">
        <v>40787</v>
      </c>
      <c r="E901">
        <v>169</v>
      </c>
      <c r="F901">
        <v>150</v>
      </c>
      <c r="G901">
        <f>Table1[[#This Row],[Actual_Sales]]-Table1[[#This Row],[Budget_Sales]]</f>
        <v>19</v>
      </c>
      <c r="H901" s="5">
        <f>IF(
Table1[[#This Row],[Budget_Sales]]=0,
"",
IF(
Table1[[#This Row],[Budget_Sales]]&gt;0,
(Table1[[#This Row],[Actual_Sales]]-Table1[[#This Row],[Budget_Sales]])/Table1[[#This Row],[Budget_Sales]],
(Table1[[#This Row],[Actual_Sales]]-Table1[[#This Row],[Budget_Sales]])/ABS(Table1[[#This Row],[Budget_Sales]])
)
)</f>
        <v>0.12666666666666668</v>
      </c>
      <c r="I901" s="5" t="str">
        <f>IF(Table1[[#This Row],[Sales_Var]]&gt;=0,"Above Budget","Below Budget")</f>
        <v>Above Budget</v>
      </c>
      <c r="J901">
        <f>Table1[[#This Row],[Actual_Sales]]-(Table1[[#This Row],[COGS]]+Table1[[#This Row],[Expenses]])</f>
        <v>65</v>
      </c>
      <c r="K901">
        <v>60</v>
      </c>
      <c r="L901">
        <f>Table1[[#This Row],[Actual_Profit]]-Table1[[#This Row],[Budget_Profit]]</f>
        <v>5</v>
      </c>
      <c r="M901" s="5">
        <f>IF(
Table1[[#This Row],[Budget_Profit]]=0,
"",
IF(
Table1[[#This Row],[Budget_Profit]]&gt;0,
(Table1[[#This Row],[Actual_Profit]]-Table1[[#This Row],[Budget_Profit]])/Table1[[#This Row],[Budget_Profit]],
(Table1[[#This Row],[Actual_Profit]]-Table1[[#This Row],[Budget_Profit]])/ABS(Table1[[#This Row],[Budget_Profit]])
)
)</f>
        <v>8.3333333333333329E-2</v>
      </c>
      <c r="N901" s="5" t="str">
        <f>IF(Table1[[#This Row],[Profit_Var]]&gt;=0, "Above Budget", "Below Budget")</f>
        <v>Above Budget</v>
      </c>
      <c r="O901">
        <v>69</v>
      </c>
      <c r="P901">
        <v>60</v>
      </c>
      <c r="Q901">
        <f>Table1[[#This Row],[COGS]]-Table1[[#This Row],[Budget_COGS]]</f>
        <v>9</v>
      </c>
      <c r="R901" s="5">
        <f>IF(
Table1[[#This Row],[Budget_COGS]]=0,
"",
IF(
Table1[[#This Row],[Budget_COGS]]&gt;0,
(Table1[[#This Row],[Budget_COGS]]-Table1[[#This Row],[COGS]]) / Table1[[#This Row],[Budget_COGS]],
(Table1[[#This Row],[Budget_COGS]]-Table1[[#This Row],[COGS]]) / ABS(Table1[[#This Row],[Budget_COGS]])
)
)</f>
        <v>-0.15</v>
      </c>
      <c r="S901" s="5" t="str">
        <f>IF(Table1[[#This Row],[COGS _Var]]&gt;=0, "Above Budget", "Below Budget")</f>
        <v>Above Budget</v>
      </c>
      <c r="T901">
        <f>Table1[[#This Row],[Actual_Sales]]-Table1[[#This Row],[COGS]]</f>
        <v>100</v>
      </c>
      <c r="U901">
        <v>90</v>
      </c>
      <c r="V901">
        <f>Table1[[#This Row],[Gross_Margin]]-Table1[[#This Row],[Budget_Margin]]</f>
        <v>10</v>
      </c>
      <c r="W901" s="5">
        <f>IF(
Table1[[#This Row],[Budget_Margin]]=0,
"",
IF(
Table1[[#This Row],[Budget_Margin]]&gt;0,
(Table1[[#This Row],[Gross_Margin]]-Table1[[#This Row],[Budget_Margin]]) / Table1[[#This Row],[Budget_Margin]],
(Table1[[#This Row],[Gross_Margin]]-Table1[[#This Row],[Budget_Margin]]) / ABS(Table1[[#This Row],[Budget_Margin]])
)
)</f>
        <v>0.1111111111111111</v>
      </c>
      <c r="X901" s="5" t="str">
        <f>IF(Table1[[#This Row],[Margin_Var]]&gt;=0, "Above Budget", "Below Budget")</f>
        <v>Above Budget</v>
      </c>
      <c r="Y901" s="5">
        <f>IFERROR(Table1[[#This Row],[Gross_Margin]]/Table1[[#This Row],[Actual_Sales]],0)</f>
        <v>0.59171597633136097</v>
      </c>
      <c r="Z901" s="5">
        <f>Table1[[#This Row],[Actual_Profit]]/Table1[[#This Row],[Actual_Sales]]</f>
        <v>0.38461538461538464</v>
      </c>
      <c r="AA901">
        <v>35</v>
      </c>
      <c r="AB901" s="5">
        <f>IFERROR(Table1[[#This Row],[Expenses]]/Table1[[#This Row],[Actual_Sales]],0)</f>
        <v>0.20710059171597633</v>
      </c>
      <c r="AC901">
        <v>22</v>
      </c>
      <c r="AD901">
        <v>572</v>
      </c>
      <c r="AE901" s="5">
        <f>IFERROR(Table1[[#This Row],[Inventory]]/Table1[[#This Row],[Actual_Sales]],0)</f>
        <v>3.3846153846153846</v>
      </c>
    </row>
    <row r="902" spans="1:31" x14ac:dyDescent="0.25">
      <c r="A902">
        <v>583</v>
      </c>
      <c r="B902">
        <v>435</v>
      </c>
      <c r="C902">
        <v>4</v>
      </c>
      <c r="D902" s="2">
        <v>40269</v>
      </c>
      <c r="E902">
        <v>112</v>
      </c>
      <c r="F902">
        <v>100</v>
      </c>
      <c r="G902">
        <f>Table1[[#This Row],[Actual_Sales]]-Table1[[#This Row],[Budget_Sales]]</f>
        <v>12</v>
      </c>
      <c r="H902" s="5">
        <f>IF(
Table1[[#This Row],[Budget_Sales]]=0,
"",
IF(
Table1[[#This Row],[Budget_Sales]]&gt;0,
(Table1[[#This Row],[Actual_Sales]]-Table1[[#This Row],[Budget_Sales]])/Table1[[#This Row],[Budget_Sales]],
(Table1[[#This Row],[Actual_Sales]]-Table1[[#This Row],[Budget_Sales]])/ABS(Table1[[#This Row],[Budget_Sales]])
)
)</f>
        <v>0.12</v>
      </c>
      <c r="I902" s="5" t="str">
        <f>IF(Table1[[#This Row],[Sales_Var]]&gt;=0,"Above Budget","Below Budget")</f>
        <v>Above Budget</v>
      </c>
      <c r="J902">
        <f>Table1[[#This Row],[Actual_Sales]]-(Table1[[#This Row],[COGS]]+Table1[[#This Row],[Expenses]])</f>
        <v>43</v>
      </c>
      <c r="K902">
        <v>40</v>
      </c>
      <c r="L902">
        <f>Table1[[#This Row],[Actual_Profit]]-Table1[[#This Row],[Budget_Profit]]</f>
        <v>3</v>
      </c>
      <c r="M902" s="5">
        <f>IF(
Table1[[#This Row],[Budget_Profit]]=0,
"",
IF(
Table1[[#This Row],[Budget_Profit]]&gt;0,
(Table1[[#This Row],[Actual_Profit]]-Table1[[#This Row],[Budget_Profit]])/Table1[[#This Row],[Budget_Profit]],
(Table1[[#This Row],[Actual_Profit]]-Table1[[#This Row],[Budget_Profit]])/ABS(Table1[[#This Row],[Budget_Profit]])
)
)</f>
        <v>7.4999999999999997E-2</v>
      </c>
      <c r="N902" s="5" t="str">
        <f>IF(Table1[[#This Row],[Profit_Var]]&gt;=0, "Above Budget", "Below Budget")</f>
        <v>Above Budget</v>
      </c>
      <c r="O902">
        <v>45</v>
      </c>
      <c r="P902">
        <v>40</v>
      </c>
      <c r="Q902">
        <f>Table1[[#This Row],[COGS]]-Table1[[#This Row],[Budget_COGS]]</f>
        <v>5</v>
      </c>
      <c r="R902" s="5">
        <f>IF(
Table1[[#This Row],[Budget_COGS]]=0,
"",
IF(
Table1[[#This Row],[Budget_COGS]]&gt;0,
(Table1[[#This Row],[Budget_COGS]]-Table1[[#This Row],[COGS]]) / Table1[[#This Row],[Budget_COGS]],
(Table1[[#This Row],[Budget_COGS]]-Table1[[#This Row],[COGS]]) / ABS(Table1[[#This Row],[Budget_COGS]])
)
)</f>
        <v>-0.125</v>
      </c>
      <c r="S902" s="5" t="str">
        <f>IF(Table1[[#This Row],[COGS _Var]]&gt;=0, "Above Budget", "Below Budget")</f>
        <v>Above Budget</v>
      </c>
      <c r="T902">
        <f>Table1[[#This Row],[Actual_Sales]]-Table1[[#This Row],[COGS]]</f>
        <v>67</v>
      </c>
      <c r="U902">
        <v>60</v>
      </c>
      <c r="V902">
        <f>Table1[[#This Row],[Gross_Margin]]-Table1[[#This Row],[Budget_Margin]]</f>
        <v>7</v>
      </c>
      <c r="W902" s="5">
        <f>IF(
Table1[[#This Row],[Budget_Margin]]=0,
"",
IF(
Table1[[#This Row],[Budget_Margin]]&gt;0,
(Table1[[#This Row],[Gross_Margin]]-Table1[[#This Row],[Budget_Margin]]) / Table1[[#This Row],[Budget_Margin]],
(Table1[[#This Row],[Gross_Margin]]-Table1[[#This Row],[Budget_Margin]]) / ABS(Table1[[#This Row],[Budget_Margin]])
)
)</f>
        <v>0.11666666666666667</v>
      </c>
      <c r="X902" s="5" t="str">
        <f>IF(Table1[[#This Row],[Margin_Var]]&gt;=0, "Above Budget", "Below Budget")</f>
        <v>Above Budget</v>
      </c>
      <c r="Y902" s="5">
        <f>IFERROR(Table1[[#This Row],[Gross_Margin]]/Table1[[#This Row],[Actual_Sales]],0)</f>
        <v>0.5982142857142857</v>
      </c>
      <c r="Z902" s="5">
        <f>Table1[[#This Row],[Actual_Profit]]/Table1[[#This Row],[Actual_Sales]]</f>
        <v>0.38392857142857145</v>
      </c>
      <c r="AA902">
        <v>24</v>
      </c>
      <c r="AB902" s="5">
        <f>IFERROR(Table1[[#This Row],[Expenses]]/Table1[[#This Row],[Actual_Sales]],0)</f>
        <v>0.21428571428571427</v>
      </c>
      <c r="AC902">
        <v>12</v>
      </c>
      <c r="AD902">
        <v>777</v>
      </c>
      <c r="AE902" s="5">
        <f>IFERROR(Table1[[#This Row],[Inventory]]/Table1[[#This Row],[Actual_Sales]],0)</f>
        <v>6.9375</v>
      </c>
    </row>
    <row r="903" spans="1:31" x14ac:dyDescent="0.25">
      <c r="A903">
        <v>1186</v>
      </c>
      <c r="B903">
        <v>727</v>
      </c>
      <c r="C903">
        <v>3</v>
      </c>
      <c r="D903" s="2">
        <v>40360</v>
      </c>
      <c r="E903">
        <v>336</v>
      </c>
      <c r="F903">
        <v>310</v>
      </c>
      <c r="G903">
        <f>Table1[[#This Row],[Actual_Sales]]-Table1[[#This Row],[Budget_Sales]]</f>
        <v>26</v>
      </c>
      <c r="H903" s="5">
        <f>IF(
Table1[[#This Row],[Budget_Sales]]=0,
"",
IF(
Table1[[#This Row],[Budget_Sales]]&gt;0,
(Table1[[#This Row],[Actual_Sales]]-Table1[[#This Row],[Budget_Sales]])/Table1[[#This Row],[Budget_Sales]],
(Table1[[#This Row],[Actual_Sales]]-Table1[[#This Row],[Budget_Sales]])/ABS(Table1[[#This Row],[Budget_Sales]])
)
)</f>
        <v>8.387096774193549E-2</v>
      </c>
      <c r="I903" s="5" t="str">
        <f>IF(Table1[[#This Row],[Sales_Var]]&gt;=0,"Above Budget","Below Budget")</f>
        <v>Above Budget</v>
      </c>
      <c r="J903">
        <f>Table1[[#This Row],[Actual_Sales]]-(Table1[[#This Row],[COGS]]+Table1[[#This Row],[Expenses]])</f>
        <v>129</v>
      </c>
      <c r="K903">
        <v>130</v>
      </c>
      <c r="L903">
        <f>Table1[[#This Row],[Actual_Profit]]-Table1[[#This Row],[Budget_Profit]]</f>
        <v>-1</v>
      </c>
      <c r="M903" s="5">
        <f>IF(
Table1[[#This Row],[Budget_Profit]]=0,
"",
IF(
Table1[[#This Row],[Budget_Profit]]&gt;0,
(Table1[[#This Row],[Actual_Profit]]-Table1[[#This Row],[Budget_Profit]])/Table1[[#This Row],[Budget_Profit]],
(Table1[[#This Row],[Actual_Profit]]-Table1[[#This Row],[Budget_Profit]])/ABS(Table1[[#This Row],[Budget_Profit]])
)
)</f>
        <v>-7.6923076923076927E-3</v>
      </c>
      <c r="N903" s="5" t="str">
        <f>IF(Table1[[#This Row],[Profit_Var]]&gt;=0, "Above Budget", "Below Budget")</f>
        <v>Below Budget</v>
      </c>
      <c r="O903">
        <v>141</v>
      </c>
      <c r="P903">
        <v>130</v>
      </c>
      <c r="Q903">
        <f>Table1[[#This Row],[COGS]]-Table1[[#This Row],[Budget_COGS]]</f>
        <v>11</v>
      </c>
      <c r="R903" s="5">
        <f>IF(
Table1[[#This Row],[Budget_COGS]]=0,
"",
IF(
Table1[[#This Row],[Budget_COGS]]&gt;0,
(Table1[[#This Row],[Budget_COGS]]-Table1[[#This Row],[COGS]]) / Table1[[#This Row],[Budget_COGS]],
(Table1[[#This Row],[Budget_COGS]]-Table1[[#This Row],[COGS]]) / ABS(Table1[[#This Row],[Budget_COGS]])
)
)</f>
        <v>-8.461538461538462E-2</v>
      </c>
      <c r="S903" s="5" t="str">
        <f>IF(Table1[[#This Row],[COGS _Var]]&gt;=0, "Above Budget", "Below Budget")</f>
        <v>Above Budget</v>
      </c>
      <c r="T903">
        <f>Table1[[#This Row],[Actual_Sales]]-Table1[[#This Row],[COGS]]</f>
        <v>195</v>
      </c>
      <c r="U903">
        <v>180</v>
      </c>
      <c r="V903">
        <f>Table1[[#This Row],[Gross_Margin]]-Table1[[#This Row],[Budget_Margin]]</f>
        <v>15</v>
      </c>
      <c r="W903" s="5">
        <f>IF(
Table1[[#This Row],[Budget_Margin]]=0,
"",
IF(
Table1[[#This Row],[Budget_Margin]]&gt;0,
(Table1[[#This Row],[Gross_Margin]]-Table1[[#This Row],[Budget_Margin]]) / Table1[[#This Row],[Budget_Margin]],
(Table1[[#This Row],[Gross_Margin]]-Table1[[#This Row],[Budget_Margin]]) / ABS(Table1[[#This Row],[Budget_Margin]])
)
)</f>
        <v>8.3333333333333329E-2</v>
      </c>
      <c r="X903" s="5" t="str">
        <f>IF(Table1[[#This Row],[Margin_Var]]&gt;=0, "Above Budget", "Below Budget")</f>
        <v>Above Budget</v>
      </c>
      <c r="Y903" s="5">
        <f>IFERROR(Table1[[#This Row],[Gross_Margin]]/Table1[[#This Row],[Actual_Sales]],0)</f>
        <v>0.5803571428571429</v>
      </c>
      <c r="Z903" s="5">
        <f>Table1[[#This Row],[Actual_Profit]]/Table1[[#This Row],[Actual_Sales]]</f>
        <v>0.38392857142857145</v>
      </c>
      <c r="AA903">
        <v>66</v>
      </c>
      <c r="AB903" s="5">
        <f>IFERROR(Table1[[#This Row],[Expenses]]/Table1[[#This Row],[Actual_Sales]],0)</f>
        <v>0.19642857142857142</v>
      </c>
      <c r="AC903">
        <v>43</v>
      </c>
      <c r="AD903">
        <v>692</v>
      </c>
      <c r="AE903" s="5">
        <f>IFERROR(Table1[[#This Row],[Inventory]]/Table1[[#This Row],[Actual_Sales]],0)</f>
        <v>2.0595238095238093</v>
      </c>
    </row>
    <row r="904" spans="1:31" x14ac:dyDescent="0.25">
      <c r="A904">
        <v>1129</v>
      </c>
      <c r="B904">
        <v>503</v>
      </c>
      <c r="C904">
        <v>13</v>
      </c>
      <c r="D904" s="2">
        <v>40360</v>
      </c>
      <c r="E904">
        <v>336</v>
      </c>
      <c r="F904">
        <v>220</v>
      </c>
      <c r="G904">
        <f>Table1[[#This Row],[Actual_Sales]]-Table1[[#This Row],[Budget_Sales]]</f>
        <v>116</v>
      </c>
      <c r="H904" s="5">
        <f>IF(
Table1[[#This Row],[Budget_Sales]]=0,
"",
IF(
Table1[[#This Row],[Budget_Sales]]&gt;0,
(Table1[[#This Row],[Actual_Sales]]-Table1[[#This Row],[Budget_Sales]])/Table1[[#This Row],[Budget_Sales]],
(Table1[[#This Row],[Actual_Sales]]-Table1[[#This Row],[Budget_Sales]])/ABS(Table1[[#This Row],[Budget_Sales]])
)
)</f>
        <v>0.52727272727272723</v>
      </c>
      <c r="I904" s="5" t="str">
        <f>IF(Table1[[#This Row],[Sales_Var]]&gt;=0,"Above Budget","Below Budget")</f>
        <v>Above Budget</v>
      </c>
      <c r="J904">
        <f>Table1[[#This Row],[Actual_Sales]]-(Table1[[#This Row],[COGS]]+Table1[[#This Row],[Expenses]])</f>
        <v>129</v>
      </c>
      <c r="K904">
        <v>90</v>
      </c>
      <c r="L904">
        <f>Table1[[#This Row],[Actual_Profit]]-Table1[[#This Row],[Budget_Profit]]</f>
        <v>39</v>
      </c>
      <c r="M904" s="5">
        <f>IF(
Table1[[#This Row],[Budget_Profit]]=0,
"",
IF(
Table1[[#This Row],[Budget_Profit]]&gt;0,
(Table1[[#This Row],[Actual_Profit]]-Table1[[#This Row],[Budget_Profit]])/Table1[[#This Row],[Budget_Profit]],
(Table1[[#This Row],[Actual_Profit]]-Table1[[#This Row],[Budget_Profit]])/ABS(Table1[[#This Row],[Budget_Profit]])
)
)</f>
        <v>0.43333333333333335</v>
      </c>
      <c r="N904" s="5" t="str">
        <f>IF(Table1[[#This Row],[Profit_Var]]&gt;=0, "Above Budget", "Below Budget")</f>
        <v>Above Budget</v>
      </c>
      <c r="O904">
        <v>141</v>
      </c>
      <c r="P904">
        <v>90</v>
      </c>
      <c r="Q904">
        <f>Table1[[#This Row],[COGS]]-Table1[[#This Row],[Budget_COGS]]</f>
        <v>51</v>
      </c>
      <c r="R904" s="5">
        <f>IF(
Table1[[#This Row],[Budget_COGS]]=0,
"",
IF(
Table1[[#This Row],[Budget_COGS]]&gt;0,
(Table1[[#This Row],[Budget_COGS]]-Table1[[#This Row],[COGS]]) / Table1[[#This Row],[Budget_COGS]],
(Table1[[#This Row],[Budget_COGS]]-Table1[[#This Row],[COGS]]) / ABS(Table1[[#This Row],[Budget_COGS]])
)
)</f>
        <v>-0.56666666666666665</v>
      </c>
      <c r="S904" s="5" t="str">
        <f>IF(Table1[[#This Row],[COGS _Var]]&gt;=0, "Above Budget", "Below Budget")</f>
        <v>Above Budget</v>
      </c>
      <c r="T904">
        <f>Table1[[#This Row],[Actual_Sales]]-Table1[[#This Row],[COGS]]</f>
        <v>195</v>
      </c>
      <c r="U904">
        <v>130</v>
      </c>
      <c r="V904">
        <f>Table1[[#This Row],[Gross_Margin]]-Table1[[#This Row],[Budget_Margin]]</f>
        <v>65</v>
      </c>
      <c r="W904" s="5">
        <f>IF(
Table1[[#This Row],[Budget_Margin]]=0,
"",
IF(
Table1[[#This Row],[Budget_Margin]]&gt;0,
(Table1[[#This Row],[Gross_Margin]]-Table1[[#This Row],[Budget_Margin]]) / Table1[[#This Row],[Budget_Margin]],
(Table1[[#This Row],[Gross_Margin]]-Table1[[#This Row],[Budget_Margin]]) / ABS(Table1[[#This Row],[Budget_Margin]])
)
)</f>
        <v>0.5</v>
      </c>
      <c r="X904" s="5" t="str">
        <f>IF(Table1[[#This Row],[Margin_Var]]&gt;=0, "Above Budget", "Below Budget")</f>
        <v>Above Budget</v>
      </c>
      <c r="Y904" s="5">
        <f>IFERROR(Table1[[#This Row],[Gross_Margin]]/Table1[[#This Row],[Actual_Sales]],0)</f>
        <v>0.5803571428571429</v>
      </c>
      <c r="Z904" s="5">
        <f>Table1[[#This Row],[Actual_Profit]]/Table1[[#This Row],[Actual_Sales]]</f>
        <v>0.38392857142857145</v>
      </c>
      <c r="AA904">
        <v>66</v>
      </c>
      <c r="AB904" s="5">
        <f>IFERROR(Table1[[#This Row],[Expenses]]/Table1[[#This Row],[Actual_Sales]],0)</f>
        <v>0.19642857142857142</v>
      </c>
      <c r="AC904">
        <v>43</v>
      </c>
      <c r="AD904">
        <v>692</v>
      </c>
      <c r="AE904" s="5">
        <f>IFERROR(Table1[[#This Row],[Inventory]]/Table1[[#This Row],[Actual_Sales]],0)</f>
        <v>2.0595238095238093</v>
      </c>
    </row>
    <row r="905" spans="1:31" x14ac:dyDescent="0.25">
      <c r="A905">
        <v>2968</v>
      </c>
      <c r="B905">
        <v>773</v>
      </c>
      <c r="C905">
        <v>5</v>
      </c>
      <c r="D905" s="2">
        <v>40664</v>
      </c>
      <c r="E905">
        <v>607</v>
      </c>
      <c r="F905">
        <v>720</v>
      </c>
      <c r="G905">
        <f>Table1[[#This Row],[Actual_Sales]]-Table1[[#This Row],[Budget_Sales]]</f>
        <v>-113</v>
      </c>
      <c r="H905" s="5">
        <f>IF(
Table1[[#This Row],[Budget_Sales]]=0,
"",
IF(
Table1[[#This Row],[Budget_Sales]]&gt;0,
(Table1[[#This Row],[Actual_Sales]]-Table1[[#This Row],[Budget_Sales]])/Table1[[#This Row],[Budget_Sales]],
(Table1[[#This Row],[Actual_Sales]]-Table1[[#This Row],[Budget_Sales]])/ABS(Table1[[#This Row],[Budget_Sales]])
)
)</f>
        <v>-0.15694444444444444</v>
      </c>
      <c r="I905" s="5" t="str">
        <f>IF(Table1[[#This Row],[Sales_Var]]&gt;=0,"Above Budget","Below Budget")</f>
        <v>Below Budget</v>
      </c>
      <c r="J905">
        <f>Table1[[#This Row],[Actual_Sales]]-(Table1[[#This Row],[COGS]]+Table1[[#This Row],[Expenses]])</f>
        <v>233</v>
      </c>
      <c r="K905">
        <v>300</v>
      </c>
      <c r="L905">
        <f>Table1[[#This Row],[Actual_Profit]]-Table1[[#This Row],[Budget_Profit]]</f>
        <v>-67</v>
      </c>
      <c r="M905" s="5">
        <f>IF(
Table1[[#This Row],[Budget_Profit]]=0,
"",
IF(
Table1[[#This Row],[Budget_Profit]]&gt;0,
(Table1[[#This Row],[Actual_Profit]]-Table1[[#This Row],[Budget_Profit]])/Table1[[#This Row],[Budget_Profit]],
(Table1[[#This Row],[Actual_Profit]]-Table1[[#This Row],[Budget_Profit]])/ABS(Table1[[#This Row],[Budget_Profit]])
)
)</f>
        <v>-0.22333333333333333</v>
      </c>
      <c r="N905" s="5" t="str">
        <f>IF(Table1[[#This Row],[Profit_Var]]&gt;=0, "Above Budget", "Below Budget")</f>
        <v>Below Budget</v>
      </c>
      <c r="O905">
        <v>263</v>
      </c>
      <c r="P905">
        <v>300</v>
      </c>
      <c r="Q905">
        <f>Table1[[#This Row],[COGS]]-Table1[[#This Row],[Budget_COGS]]</f>
        <v>-37</v>
      </c>
      <c r="R905" s="5">
        <f>IF(
Table1[[#This Row],[Budget_COGS]]=0,
"",
IF(
Table1[[#This Row],[Budget_COGS]]&gt;0,
(Table1[[#This Row],[Budget_COGS]]-Table1[[#This Row],[COGS]]) / Table1[[#This Row],[Budget_COGS]],
(Table1[[#This Row],[Budget_COGS]]-Table1[[#This Row],[COGS]]) / ABS(Table1[[#This Row],[Budget_COGS]])
)
)</f>
        <v>0.12333333333333334</v>
      </c>
      <c r="S905" s="5" t="str">
        <f>IF(Table1[[#This Row],[COGS _Var]]&gt;=0, "Above Budget", "Below Budget")</f>
        <v>Below Budget</v>
      </c>
      <c r="T905">
        <f>Table1[[#This Row],[Actual_Sales]]-Table1[[#This Row],[COGS]]</f>
        <v>344</v>
      </c>
      <c r="U905">
        <v>420</v>
      </c>
      <c r="V905">
        <f>Table1[[#This Row],[Gross_Margin]]-Table1[[#This Row],[Budget_Margin]]</f>
        <v>-76</v>
      </c>
      <c r="W905" s="5">
        <f>IF(
Table1[[#This Row],[Budget_Margin]]=0,
"",
IF(
Table1[[#This Row],[Budget_Margin]]&gt;0,
(Table1[[#This Row],[Gross_Margin]]-Table1[[#This Row],[Budget_Margin]]) / Table1[[#This Row],[Budget_Margin]],
(Table1[[#This Row],[Gross_Margin]]-Table1[[#This Row],[Budget_Margin]]) / ABS(Table1[[#This Row],[Budget_Margin]])
)
)</f>
        <v>-0.18095238095238095</v>
      </c>
      <c r="X905" s="5" t="str">
        <f>IF(Table1[[#This Row],[Margin_Var]]&gt;=0, "Above Budget", "Below Budget")</f>
        <v>Below Budget</v>
      </c>
      <c r="Y905" s="5">
        <f>IFERROR(Table1[[#This Row],[Gross_Margin]]/Table1[[#This Row],[Actual_Sales]],0)</f>
        <v>0.56672158154859964</v>
      </c>
      <c r="Z905" s="5">
        <f>Table1[[#This Row],[Actual_Profit]]/Table1[[#This Row],[Actual_Sales]]</f>
        <v>0.38385502471169686</v>
      </c>
      <c r="AA905">
        <v>111</v>
      </c>
      <c r="AB905" s="5">
        <f>IFERROR(Table1[[#This Row],[Expenses]]/Table1[[#This Row],[Actual_Sales]],0)</f>
        <v>0.18286655683690281</v>
      </c>
      <c r="AC905">
        <v>86</v>
      </c>
      <c r="AD905">
        <v>1433</v>
      </c>
      <c r="AE905" s="5">
        <f>IFERROR(Table1[[#This Row],[Inventory]]/Table1[[#This Row],[Actual_Sales]],0)</f>
        <v>2.3607907742998351</v>
      </c>
    </row>
    <row r="906" spans="1:31" x14ac:dyDescent="0.25">
      <c r="A906">
        <v>2856</v>
      </c>
      <c r="B906">
        <v>310</v>
      </c>
      <c r="C906">
        <v>6</v>
      </c>
      <c r="D906" s="2">
        <v>40664</v>
      </c>
      <c r="E906">
        <v>607</v>
      </c>
      <c r="F906">
        <v>580</v>
      </c>
      <c r="G906">
        <f>Table1[[#This Row],[Actual_Sales]]-Table1[[#This Row],[Budget_Sales]]</f>
        <v>27</v>
      </c>
      <c r="H906" s="5">
        <f>IF(
Table1[[#This Row],[Budget_Sales]]=0,
"",
IF(
Table1[[#This Row],[Budget_Sales]]&gt;0,
(Table1[[#This Row],[Actual_Sales]]-Table1[[#This Row],[Budget_Sales]])/Table1[[#This Row],[Budget_Sales]],
(Table1[[#This Row],[Actual_Sales]]-Table1[[#This Row],[Budget_Sales]])/ABS(Table1[[#This Row],[Budget_Sales]])
)
)</f>
        <v>4.6551724137931037E-2</v>
      </c>
      <c r="I906" s="5" t="str">
        <f>IF(Table1[[#This Row],[Sales_Var]]&gt;=0,"Above Budget","Below Budget")</f>
        <v>Above Budget</v>
      </c>
      <c r="J906">
        <f>Table1[[#This Row],[Actual_Sales]]-(Table1[[#This Row],[COGS]]+Table1[[#This Row],[Expenses]])</f>
        <v>233</v>
      </c>
      <c r="K906">
        <v>220</v>
      </c>
      <c r="L906">
        <f>Table1[[#This Row],[Actual_Profit]]-Table1[[#This Row],[Budget_Profit]]</f>
        <v>13</v>
      </c>
      <c r="M906" s="5">
        <f>IF(
Table1[[#This Row],[Budget_Profit]]=0,
"",
IF(
Table1[[#This Row],[Budget_Profit]]&gt;0,
(Table1[[#This Row],[Actual_Profit]]-Table1[[#This Row],[Budget_Profit]])/Table1[[#This Row],[Budget_Profit]],
(Table1[[#This Row],[Actual_Profit]]-Table1[[#This Row],[Budget_Profit]])/ABS(Table1[[#This Row],[Budget_Profit]])
)
)</f>
        <v>5.909090909090909E-2</v>
      </c>
      <c r="N906" s="5" t="str">
        <f>IF(Table1[[#This Row],[Profit_Var]]&gt;=0, "Above Budget", "Below Budget")</f>
        <v>Above Budget</v>
      </c>
      <c r="O906">
        <v>263</v>
      </c>
      <c r="P906">
        <v>250</v>
      </c>
      <c r="Q906">
        <f>Table1[[#This Row],[COGS]]-Table1[[#This Row],[Budget_COGS]]</f>
        <v>13</v>
      </c>
      <c r="R906" s="5">
        <f>IF(
Table1[[#This Row],[Budget_COGS]]=0,
"",
IF(
Table1[[#This Row],[Budget_COGS]]&gt;0,
(Table1[[#This Row],[Budget_COGS]]-Table1[[#This Row],[COGS]]) / Table1[[#This Row],[Budget_COGS]],
(Table1[[#This Row],[Budget_COGS]]-Table1[[#This Row],[COGS]]) / ABS(Table1[[#This Row],[Budget_COGS]])
)
)</f>
        <v>-5.1999999999999998E-2</v>
      </c>
      <c r="S906" s="5" t="str">
        <f>IF(Table1[[#This Row],[COGS _Var]]&gt;=0, "Above Budget", "Below Budget")</f>
        <v>Above Budget</v>
      </c>
      <c r="T906">
        <f>Table1[[#This Row],[Actual_Sales]]-Table1[[#This Row],[COGS]]</f>
        <v>344</v>
      </c>
      <c r="U906">
        <v>330</v>
      </c>
      <c r="V906">
        <f>Table1[[#This Row],[Gross_Margin]]-Table1[[#This Row],[Budget_Margin]]</f>
        <v>14</v>
      </c>
      <c r="W906" s="5">
        <f>IF(
Table1[[#This Row],[Budget_Margin]]=0,
"",
IF(
Table1[[#This Row],[Budget_Margin]]&gt;0,
(Table1[[#This Row],[Gross_Margin]]-Table1[[#This Row],[Budget_Margin]]) / Table1[[#This Row],[Budget_Margin]],
(Table1[[#This Row],[Gross_Margin]]-Table1[[#This Row],[Budget_Margin]]) / ABS(Table1[[#This Row],[Budget_Margin]])
)
)</f>
        <v>4.2424242424242427E-2</v>
      </c>
      <c r="X906" s="5" t="str">
        <f>IF(Table1[[#This Row],[Margin_Var]]&gt;=0, "Above Budget", "Below Budget")</f>
        <v>Above Budget</v>
      </c>
      <c r="Y906" s="5">
        <f>IFERROR(Table1[[#This Row],[Gross_Margin]]/Table1[[#This Row],[Actual_Sales]],0)</f>
        <v>0.56672158154859964</v>
      </c>
      <c r="Z906" s="5">
        <f>Table1[[#This Row],[Actual_Profit]]/Table1[[#This Row],[Actual_Sales]]</f>
        <v>0.38385502471169686</v>
      </c>
      <c r="AA906">
        <v>111</v>
      </c>
      <c r="AB906" s="5">
        <f>IFERROR(Table1[[#This Row],[Expenses]]/Table1[[#This Row],[Actual_Sales]],0)</f>
        <v>0.18286655683690281</v>
      </c>
      <c r="AC906">
        <v>86</v>
      </c>
      <c r="AD906">
        <v>1433</v>
      </c>
      <c r="AE906" s="5">
        <f>IFERROR(Table1[[#This Row],[Inventory]]/Table1[[#This Row],[Actual_Sales]],0)</f>
        <v>2.3607907742998351</v>
      </c>
    </row>
    <row r="907" spans="1:31" x14ac:dyDescent="0.25">
      <c r="A907">
        <v>2357</v>
      </c>
      <c r="B907">
        <v>503</v>
      </c>
      <c r="C907">
        <v>8</v>
      </c>
      <c r="D907" s="2">
        <v>40575</v>
      </c>
      <c r="E907">
        <v>86</v>
      </c>
      <c r="F907">
        <v>70</v>
      </c>
      <c r="G907">
        <f>Table1[[#This Row],[Actual_Sales]]-Table1[[#This Row],[Budget_Sales]]</f>
        <v>16</v>
      </c>
      <c r="H907" s="5">
        <f>IF(
Table1[[#This Row],[Budget_Sales]]=0,
"",
IF(
Table1[[#This Row],[Budget_Sales]]&gt;0,
(Table1[[#This Row],[Actual_Sales]]-Table1[[#This Row],[Budget_Sales]])/Table1[[#This Row],[Budget_Sales]],
(Table1[[#This Row],[Actual_Sales]]-Table1[[#This Row],[Budget_Sales]])/ABS(Table1[[#This Row],[Budget_Sales]])
)
)</f>
        <v>0.22857142857142856</v>
      </c>
      <c r="I907" s="5" t="str">
        <f>IF(Table1[[#This Row],[Sales_Var]]&gt;=0,"Above Budget","Below Budget")</f>
        <v>Above Budget</v>
      </c>
      <c r="J907">
        <f>Table1[[#This Row],[Actual_Sales]]-(Table1[[#This Row],[COGS]]+Table1[[#This Row],[Expenses]])</f>
        <v>33</v>
      </c>
      <c r="K907">
        <v>50</v>
      </c>
      <c r="L907">
        <f>Table1[[#This Row],[Actual_Profit]]-Table1[[#This Row],[Budget_Profit]]</f>
        <v>-17</v>
      </c>
      <c r="M907" s="5">
        <f>IF(
Table1[[#This Row],[Budget_Profit]]=0,
"",
IF(
Table1[[#This Row],[Budget_Profit]]&gt;0,
(Table1[[#This Row],[Actual_Profit]]-Table1[[#This Row],[Budget_Profit]])/Table1[[#This Row],[Budget_Profit]],
(Table1[[#This Row],[Actual_Profit]]-Table1[[#This Row],[Budget_Profit]])/ABS(Table1[[#This Row],[Budget_Profit]])
)
)</f>
        <v>-0.34</v>
      </c>
      <c r="N907" s="5" t="str">
        <f>IF(Table1[[#This Row],[Profit_Var]]&gt;=0, "Above Budget", "Below Budget")</f>
        <v>Below Budget</v>
      </c>
      <c r="O907">
        <v>33</v>
      </c>
      <c r="P907">
        <v>20</v>
      </c>
      <c r="Q907">
        <f>Table1[[#This Row],[COGS]]-Table1[[#This Row],[Budget_COGS]]</f>
        <v>13</v>
      </c>
      <c r="R907" s="5">
        <f>IF(
Table1[[#This Row],[Budget_COGS]]=0,
"",
IF(
Table1[[#This Row],[Budget_COGS]]&gt;0,
(Table1[[#This Row],[Budget_COGS]]-Table1[[#This Row],[COGS]]) / Table1[[#This Row],[Budget_COGS]],
(Table1[[#This Row],[Budget_COGS]]-Table1[[#This Row],[COGS]]) / ABS(Table1[[#This Row],[Budget_COGS]])
)
)</f>
        <v>-0.65</v>
      </c>
      <c r="S907" s="5" t="str">
        <f>IF(Table1[[#This Row],[COGS _Var]]&gt;=0, "Above Budget", "Below Budget")</f>
        <v>Above Budget</v>
      </c>
      <c r="T907">
        <f>Table1[[#This Row],[Actual_Sales]]-Table1[[#This Row],[COGS]]</f>
        <v>53</v>
      </c>
      <c r="U907">
        <v>50</v>
      </c>
      <c r="V907">
        <f>Table1[[#This Row],[Gross_Margin]]-Table1[[#This Row],[Budget_Margin]]</f>
        <v>3</v>
      </c>
      <c r="W907" s="5">
        <f>IF(
Table1[[#This Row],[Budget_Margin]]=0,
"",
IF(
Table1[[#This Row],[Budget_Margin]]&gt;0,
(Table1[[#This Row],[Gross_Margin]]-Table1[[#This Row],[Budget_Margin]]) / Table1[[#This Row],[Budget_Margin]],
(Table1[[#This Row],[Gross_Margin]]-Table1[[#This Row],[Budget_Margin]]) / ABS(Table1[[#This Row],[Budget_Margin]])
)
)</f>
        <v>0.06</v>
      </c>
      <c r="X907" s="5" t="str">
        <f>IF(Table1[[#This Row],[Margin_Var]]&gt;=0, "Above Budget", "Below Budget")</f>
        <v>Above Budget</v>
      </c>
      <c r="Y907" s="5">
        <f>IFERROR(Table1[[#This Row],[Gross_Margin]]/Table1[[#This Row],[Actual_Sales]],0)</f>
        <v>0.61627906976744184</v>
      </c>
      <c r="Z907" s="5">
        <f>Table1[[#This Row],[Actual_Profit]]/Table1[[#This Row],[Actual_Sales]]</f>
        <v>0.38372093023255816</v>
      </c>
      <c r="AA907">
        <v>20</v>
      </c>
      <c r="AB907" s="5">
        <f>IFERROR(Table1[[#This Row],[Expenses]]/Table1[[#This Row],[Actual_Sales]],0)</f>
        <v>0.23255813953488372</v>
      </c>
      <c r="AC907">
        <v>9</v>
      </c>
      <c r="AD907">
        <v>772</v>
      </c>
      <c r="AE907" s="5">
        <f>IFERROR(Table1[[#This Row],[Inventory]]/Table1[[#This Row],[Actual_Sales]],0)</f>
        <v>8.9767441860465116</v>
      </c>
    </row>
    <row r="908" spans="1:31" x14ac:dyDescent="0.25">
      <c r="A908">
        <v>467</v>
      </c>
      <c r="B908">
        <v>707</v>
      </c>
      <c r="C908">
        <v>2</v>
      </c>
      <c r="D908" s="2">
        <v>40238</v>
      </c>
      <c r="E908">
        <v>675</v>
      </c>
      <c r="F908">
        <v>840</v>
      </c>
      <c r="G908">
        <f>Table1[[#This Row],[Actual_Sales]]-Table1[[#This Row],[Budget_Sales]]</f>
        <v>-165</v>
      </c>
      <c r="H908" s="5">
        <f>IF(
Table1[[#This Row],[Budget_Sales]]=0,
"",
IF(
Table1[[#This Row],[Budget_Sales]]&gt;0,
(Table1[[#This Row],[Actual_Sales]]-Table1[[#This Row],[Budget_Sales]])/Table1[[#This Row],[Budget_Sales]],
(Table1[[#This Row],[Actual_Sales]]-Table1[[#This Row],[Budget_Sales]])/ABS(Table1[[#This Row],[Budget_Sales]])
)
)</f>
        <v>-0.19642857142857142</v>
      </c>
      <c r="I908" s="5" t="str">
        <f>IF(Table1[[#This Row],[Sales_Var]]&gt;=0,"Above Budget","Below Budget")</f>
        <v>Below Budget</v>
      </c>
      <c r="J908">
        <f>Table1[[#This Row],[Actual_Sales]]-(Table1[[#This Row],[COGS]]+Table1[[#This Row],[Expenses]])</f>
        <v>259</v>
      </c>
      <c r="K908">
        <v>370</v>
      </c>
      <c r="L908">
        <f>Table1[[#This Row],[Actual_Profit]]-Table1[[#This Row],[Budget_Profit]]</f>
        <v>-111</v>
      </c>
      <c r="M908" s="5">
        <f>IF(
Table1[[#This Row],[Budget_Profit]]=0,
"",
IF(
Table1[[#This Row],[Budget_Profit]]&gt;0,
(Table1[[#This Row],[Actual_Profit]]-Table1[[#This Row],[Budget_Profit]])/Table1[[#This Row],[Budget_Profit]],
(Table1[[#This Row],[Actual_Profit]]-Table1[[#This Row],[Budget_Profit]])/ABS(Table1[[#This Row],[Budget_Profit]])
)
)</f>
        <v>-0.3</v>
      </c>
      <c r="N908" s="5" t="str">
        <f>IF(Table1[[#This Row],[Profit_Var]]&gt;=0, "Above Budget", "Below Budget")</f>
        <v>Below Budget</v>
      </c>
      <c r="O908">
        <v>270</v>
      </c>
      <c r="P908">
        <v>340</v>
      </c>
      <c r="Q908">
        <f>Table1[[#This Row],[COGS]]-Table1[[#This Row],[Budget_COGS]]</f>
        <v>-70</v>
      </c>
      <c r="R908" s="5">
        <f>IF(
Table1[[#This Row],[Budget_COGS]]=0,
"",
IF(
Table1[[#This Row],[Budget_COGS]]&gt;0,
(Table1[[#This Row],[Budget_COGS]]-Table1[[#This Row],[COGS]]) / Table1[[#This Row],[Budget_COGS]],
(Table1[[#This Row],[Budget_COGS]]-Table1[[#This Row],[COGS]]) / ABS(Table1[[#This Row],[Budget_COGS]])
)
)</f>
        <v>0.20588235294117646</v>
      </c>
      <c r="S908" s="5" t="str">
        <f>IF(Table1[[#This Row],[COGS _Var]]&gt;=0, "Above Budget", "Below Budget")</f>
        <v>Below Budget</v>
      </c>
      <c r="T908">
        <f>Table1[[#This Row],[Actual_Sales]]-Table1[[#This Row],[COGS]]</f>
        <v>405</v>
      </c>
      <c r="U908">
        <v>500</v>
      </c>
      <c r="V908">
        <f>Table1[[#This Row],[Gross_Margin]]-Table1[[#This Row],[Budget_Margin]]</f>
        <v>-95</v>
      </c>
      <c r="W908" s="5">
        <f>IF(
Table1[[#This Row],[Budget_Margin]]=0,
"",
IF(
Table1[[#This Row],[Budget_Margin]]&gt;0,
(Table1[[#This Row],[Gross_Margin]]-Table1[[#This Row],[Budget_Margin]]) / Table1[[#This Row],[Budget_Margin]],
(Table1[[#This Row],[Gross_Margin]]-Table1[[#This Row],[Budget_Margin]]) / ABS(Table1[[#This Row],[Budget_Margin]])
)
)</f>
        <v>-0.19</v>
      </c>
      <c r="X908" s="5" t="str">
        <f>IF(Table1[[#This Row],[Margin_Var]]&gt;=0, "Above Budget", "Below Budget")</f>
        <v>Below Budget</v>
      </c>
      <c r="Y908" s="5">
        <f>IFERROR(Table1[[#This Row],[Gross_Margin]]/Table1[[#This Row],[Actual_Sales]],0)</f>
        <v>0.6</v>
      </c>
      <c r="Z908" s="5">
        <f>Table1[[#This Row],[Actual_Profit]]/Table1[[#This Row],[Actual_Sales]]</f>
        <v>0.38370370370370371</v>
      </c>
      <c r="AA908">
        <v>146</v>
      </c>
      <c r="AB908" s="5">
        <f>IFERROR(Table1[[#This Row],[Expenses]]/Table1[[#This Row],[Actual_Sales]],0)</f>
        <v>0.21629629629629629</v>
      </c>
      <c r="AC908">
        <v>94</v>
      </c>
      <c r="AD908">
        <v>2041</v>
      </c>
      <c r="AE908" s="5">
        <f>IFERROR(Table1[[#This Row],[Inventory]]/Table1[[#This Row],[Actual_Sales]],0)</f>
        <v>3.0237037037037036</v>
      </c>
    </row>
    <row r="909" spans="1:31" x14ac:dyDescent="0.25">
      <c r="A909">
        <v>475</v>
      </c>
      <c r="B909">
        <v>718</v>
      </c>
      <c r="C909">
        <v>2</v>
      </c>
      <c r="D909" s="2">
        <v>40238</v>
      </c>
      <c r="E909">
        <v>675</v>
      </c>
      <c r="F909">
        <v>640</v>
      </c>
      <c r="G909">
        <f>Table1[[#This Row],[Actual_Sales]]-Table1[[#This Row],[Budget_Sales]]</f>
        <v>35</v>
      </c>
      <c r="H909" s="5">
        <f>IF(
Table1[[#This Row],[Budget_Sales]]=0,
"",
IF(
Table1[[#This Row],[Budget_Sales]]&gt;0,
(Table1[[#This Row],[Actual_Sales]]-Table1[[#This Row],[Budget_Sales]])/Table1[[#This Row],[Budget_Sales]],
(Table1[[#This Row],[Actual_Sales]]-Table1[[#This Row],[Budget_Sales]])/ABS(Table1[[#This Row],[Budget_Sales]])
)
)</f>
        <v>5.46875E-2</v>
      </c>
      <c r="I909" s="5" t="str">
        <f>IF(Table1[[#This Row],[Sales_Var]]&gt;=0,"Above Budget","Below Budget")</f>
        <v>Above Budget</v>
      </c>
      <c r="J909">
        <f>Table1[[#This Row],[Actual_Sales]]-(Table1[[#This Row],[COGS]]+Table1[[#This Row],[Expenses]])</f>
        <v>259</v>
      </c>
      <c r="K909">
        <v>270</v>
      </c>
      <c r="L909">
        <f>Table1[[#This Row],[Actual_Profit]]-Table1[[#This Row],[Budget_Profit]]</f>
        <v>-11</v>
      </c>
      <c r="M909" s="5">
        <f>IF(
Table1[[#This Row],[Budget_Profit]]=0,
"",
IF(
Table1[[#This Row],[Budget_Profit]]&gt;0,
(Table1[[#This Row],[Actual_Profit]]-Table1[[#This Row],[Budget_Profit]])/Table1[[#This Row],[Budget_Profit]],
(Table1[[#This Row],[Actual_Profit]]-Table1[[#This Row],[Budget_Profit]])/ABS(Table1[[#This Row],[Budget_Profit]])
)
)</f>
        <v>-4.0740740740740744E-2</v>
      </c>
      <c r="N909" s="5" t="str">
        <f>IF(Table1[[#This Row],[Profit_Var]]&gt;=0, "Above Budget", "Below Budget")</f>
        <v>Below Budget</v>
      </c>
      <c r="O909">
        <v>270</v>
      </c>
      <c r="P909">
        <v>250</v>
      </c>
      <c r="Q909">
        <f>Table1[[#This Row],[COGS]]-Table1[[#This Row],[Budget_COGS]]</f>
        <v>20</v>
      </c>
      <c r="R909" s="5">
        <f>IF(
Table1[[#This Row],[Budget_COGS]]=0,
"",
IF(
Table1[[#This Row],[Budget_COGS]]&gt;0,
(Table1[[#This Row],[Budget_COGS]]-Table1[[#This Row],[COGS]]) / Table1[[#This Row],[Budget_COGS]],
(Table1[[#This Row],[Budget_COGS]]-Table1[[#This Row],[COGS]]) / ABS(Table1[[#This Row],[Budget_COGS]])
)
)</f>
        <v>-0.08</v>
      </c>
      <c r="S909" s="5" t="str">
        <f>IF(Table1[[#This Row],[COGS _Var]]&gt;=0, "Above Budget", "Below Budget")</f>
        <v>Above Budget</v>
      </c>
      <c r="T909">
        <f>Table1[[#This Row],[Actual_Sales]]-Table1[[#This Row],[COGS]]</f>
        <v>405</v>
      </c>
      <c r="U909">
        <v>390</v>
      </c>
      <c r="V909">
        <f>Table1[[#This Row],[Gross_Margin]]-Table1[[#This Row],[Budget_Margin]]</f>
        <v>15</v>
      </c>
      <c r="W909" s="5">
        <f>IF(
Table1[[#This Row],[Budget_Margin]]=0,
"",
IF(
Table1[[#This Row],[Budget_Margin]]&gt;0,
(Table1[[#This Row],[Gross_Margin]]-Table1[[#This Row],[Budget_Margin]]) / Table1[[#This Row],[Budget_Margin]],
(Table1[[#This Row],[Gross_Margin]]-Table1[[#This Row],[Budget_Margin]]) / ABS(Table1[[#This Row],[Budget_Margin]])
)
)</f>
        <v>3.8461538461538464E-2</v>
      </c>
      <c r="X909" s="5" t="str">
        <f>IF(Table1[[#This Row],[Margin_Var]]&gt;=0, "Above Budget", "Below Budget")</f>
        <v>Above Budget</v>
      </c>
      <c r="Y909" s="5">
        <f>IFERROR(Table1[[#This Row],[Gross_Margin]]/Table1[[#This Row],[Actual_Sales]],0)</f>
        <v>0.6</v>
      </c>
      <c r="Z909" s="5">
        <f>Table1[[#This Row],[Actual_Profit]]/Table1[[#This Row],[Actual_Sales]]</f>
        <v>0.38370370370370371</v>
      </c>
      <c r="AA909">
        <v>146</v>
      </c>
      <c r="AB909" s="5">
        <f>IFERROR(Table1[[#This Row],[Expenses]]/Table1[[#This Row],[Actual_Sales]],0)</f>
        <v>0.21629629629629629</v>
      </c>
      <c r="AC909">
        <v>94</v>
      </c>
      <c r="AD909">
        <v>2041</v>
      </c>
      <c r="AE909" s="5">
        <f>IFERROR(Table1[[#This Row],[Inventory]]/Table1[[#This Row],[Actual_Sales]],0)</f>
        <v>3.0237037037037036</v>
      </c>
    </row>
    <row r="910" spans="1:31" x14ac:dyDescent="0.25">
      <c r="A910">
        <v>2285</v>
      </c>
      <c r="B910">
        <v>815</v>
      </c>
      <c r="C910">
        <v>2</v>
      </c>
      <c r="D910" s="2">
        <v>40544</v>
      </c>
      <c r="E910">
        <v>386</v>
      </c>
      <c r="F910">
        <v>360</v>
      </c>
      <c r="G910">
        <f>Table1[[#This Row],[Actual_Sales]]-Table1[[#This Row],[Budget_Sales]]</f>
        <v>26</v>
      </c>
      <c r="H910" s="5">
        <f>IF(
Table1[[#This Row],[Budget_Sales]]=0,
"",
IF(
Table1[[#This Row],[Budget_Sales]]&gt;0,
(Table1[[#This Row],[Actual_Sales]]-Table1[[#This Row],[Budget_Sales]])/Table1[[#This Row],[Budget_Sales]],
(Table1[[#This Row],[Actual_Sales]]-Table1[[#This Row],[Budget_Sales]])/ABS(Table1[[#This Row],[Budget_Sales]])
)
)</f>
        <v>7.2222222222222215E-2</v>
      </c>
      <c r="I910" s="5" t="str">
        <f>IF(Table1[[#This Row],[Sales_Var]]&gt;=0,"Above Budget","Below Budget")</f>
        <v>Above Budget</v>
      </c>
      <c r="J910">
        <f>Table1[[#This Row],[Actual_Sales]]-(Table1[[#This Row],[COGS]]+Table1[[#This Row],[Expenses]])</f>
        <v>148</v>
      </c>
      <c r="K910">
        <v>130</v>
      </c>
      <c r="L910">
        <f>Table1[[#This Row],[Actual_Profit]]-Table1[[#This Row],[Budget_Profit]]</f>
        <v>18</v>
      </c>
      <c r="M910" s="5">
        <f>IF(
Table1[[#This Row],[Budget_Profit]]=0,
"",
IF(
Table1[[#This Row],[Budget_Profit]]&gt;0,
(Table1[[#This Row],[Actual_Profit]]-Table1[[#This Row],[Budget_Profit]])/Table1[[#This Row],[Budget_Profit]],
(Table1[[#This Row],[Actual_Profit]]-Table1[[#This Row],[Budget_Profit]])/ABS(Table1[[#This Row],[Budget_Profit]])
)
)</f>
        <v>0.13846153846153847</v>
      </c>
      <c r="N910" s="5" t="str">
        <f>IF(Table1[[#This Row],[Profit_Var]]&gt;=0, "Above Budget", "Below Budget")</f>
        <v>Above Budget</v>
      </c>
      <c r="O910">
        <v>144</v>
      </c>
      <c r="P910">
        <v>150</v>
      </c>
      <c r="Q910">
        <f>Table1[[#This Row],[COGS]]-Table1[[#This Row],[Budget_COGS]]</f>
        <v>-6</v>
      </c>
      <c r="R910" s="5">
        <f>IF(
Table1[[#This Row],[Budget_COGS]]=0,
"",
IF(
Table1[[#This Row],[Budget_COGS]]&gt;0,
(Table1[[#This Row],[Budget_COGS]]-Table1[[#This Row],[COGS]]) / Table1[[#This Row],[Budget_COGS]],
(Table1[[#This Row],[Budget_COGS]]-Table1[[#This Row],[COGS]]) / ABS(Table1[[#This Row],[Budget_COGS]])
)
)</f>
        <v>0.04</v>
      </c>
      <c r="S910" s="5" t="str">
        <f>IF(Table1[[#This Row],[COGS _Var]]&gt;=0, "Above Budget", "Below Budget")</f>
        <v>Below Budget</v>
      </c>
      <c r="T910">
        <f>Table1[[#This Row],[Actual_Sales]]-Table1[[#This Row],[COGS]]</f>
        <v>242</v>
      </c>
      <c r="U910">
        <v>210</v>
      </c>
      <c r="V910">
        <f>Table1[[#This Row],[Gross_Margin]]-Table1[[#This Row],[Budget_Margin]]</f>
        <v>32</v>
      </c>
      <c r="W910" s="5">
        <f>IF(
Table1[[#This Row],[Budget_Margin]]=0,
"",
IF(
Table1[[#This Row],[Budget_Margin]]&gt;0,
(Table1[[#This Row],[Gross_Margin]]-Table1[[#This Row],[Budget_Margin]]) / Table1[[#This Row],[Budget_Margin]],
(Table1[[#This Row],[Gross_Margin]]-Table1[[#This Row],[Budget_Margin]]) / ABS(Table1[[#This Row],[Budget_Margin]])
)
)</f>
        <v>0.15238095238095239</v>
      </c>
      <c r="X910" s="5" t="str">
        <f>IF(Table1[[#This Row],[Margin_Var]]&gt;=0, "Above Budget", "Below Budget")</f>
        <v>Above Budget</v>
      </c>
      <c r="Y910" s="5">
        <f>IFERROR(Table1[[#This Row],[Gross_Margin]]/Table1[[#This Row],[Actual_Sales]],0)</f>
        <v>0.62694300518134716</v>
      </c>
      <c r="Z910" s="5">
        <f>Table1[[#This Row],[Actual_Profit]]/Table1[[#This Row],[Actual_Sales]]</f>
        <v>0.38341968911917096</v>
      </c>
      <c r="AA910">
        <v>94</v>
      </c>
      <c r="AB910" s="5">
        <f>IFERROR(Table1[[#This Row],[Expenses]]/Table1[[#This Row],[Actual_Sales]],0)</f>
        <v>0.24352331606217617</v>
      </c>
      <c r="AC910">
        <v>47</v>
      </c>
      <c r="AD910">
        <v>862</v>
      </c>
      <c r="AE910" s="5">
        <f>IFERROR(Table1[[#This Row],[Inventory]]/Table1[[#This Row],[Actual_Sales]],0)</f>
        <v>2.233160621761658</v>
      </c>
    </row>
    <row r="911" spans="1:31" x14ac:dyDescent="0.25">
      <c r="A911">
        <v>2275</v>
      </c>
      <c r="B911">
        <v>775</v>
      </c>
      <c r="C911">
        <v>9</v>
      </c>
      <c r="D911" s="2">
        <v>40544</v>
      </c>
      <c r="E911">
        <v>386</v>
      </c>
      <c r="F911">
        <v>300</v>
      </c>
      <c r="G911">
        <f>Table1[[#This Row],[Actual_Sales]]-Table1[[#This Row],[Budget_Sales]]</f>
        <v>86</v>
      </c>
      <c r="H911" s="5">
        <f>IF(
Table1[[#This Row],[Budget_Sales]]=0,
"",
IF(
Table1[[#This Row],[Budget_Sales]]&gt;0,
(Table1[[#This Row],[Actual_Sales]]-Table1[[#This Row],[Budget_Sales]])/Table1[[#This Row],[Budget_Sales]],
(Table1[[#This Row],[Actual_Sales]]-Table1[[#This Row],[Budget_Sales]])/ABS(Table1[[#This Row],[Budget_Sales]])
)
)</f>
        <v>0.28666666666666668</v>
      </c>
      <c r="I911" s="5" t="str">
        <f>IF(Table1[[#This Row],[Sales_Var]]&gt;=0,"Above Budget","Below Budget")</f>
        <v>Above Budget</v>
      </c>
      <c r="J911">
        <f>Table1[[#This Row],[Actual_Sales]]-(Table1[[#This Row],[COGS]]+Table1[[#This Row],[Expenses]])</f>
        <v>148</v>
      </c>
      <c r="K911">
        <v>120</v>
      </c>
      <c r="L911">
        <f>Table1[[#This Row],[Actual_Profit]]-Table1[[#This Row],[Budget_Profit]]</f>
        <v>28</v>
      </c>
      <c r="M911" s="5">
        <f>IF(
Table1[[#This Row],[Budget_Profit]]=0,
"",
IF(
Table1[[#This Row],[Budget_Profit]]&gt;0,
(Table1[[#This Row],[Actual_Profit]]-Table1[[#This Row],[Budget_Profit]])/Table1[[#This Row],[Budget_Profit]],
(Table1[[#This Row],[Actual_Profit]]-Table1[[#This Row],[Budget_Profit]])/ABS(Table1[[#This Row],[Budget_Profit]])
)
)</f>
        <v>0.23333333333333334</v>
      </c>
      <c r="N911" s="5" t="str">
        <f>IF(Table1[[#This Row],[Profit_Var]]&gt;=0, "Above Budget", "Below Budget")</f>
        <v>Above Budget</v>
      </c>
      <c r="O911">
        <v>144</v>
      </c>
      <c r="P911">
        <v>120</v>
      </c>
      <c r="Q911">
        <f>Table1[[#This Row],[COGS]]-Table1[[#This Row],[Budget_COGS]]</f>
        <v>24</v>
      </c>
      <c r="R911" s="5">
        <f>IF(
Table1[[#This Row],[Budget_COGS]]=0,
"",
IF(
Table1[[#This Row],[Budget_COGS]]&gt;0,
(Table1[[#This Row],[Budget_COGS]]-Table1[[#This Row],[COGS]]) / Table1[[#This Row],[Budget_COGS]],
(Table1[[#This Row],[Budget_COGS]]-Table1[[#This Row],[COGS]]) / ABS(Table1[[#This Row],[Budget_COGS]])
)
)</f>
        <v>-0.2</v>
      </c>
      <c r="S911" s="5" t="str">
        <f>IF(Table1[[#This Row],[COGS _Var]]&gt;=0, "Above Budget", "Below Budget")</f>
        <v>Above Budget</v>
      </c>
      <c r="T911">
        <f>Table1[[#This Row],[Actual_Sales]]-Table1[[#This Row],[COGS]]</f>
        <v>242</v>
      </c>
      <c r="U911">
        <v>180</v>
      </c>
      <c r="V911">
        <f>Table1[[#This Row],[Gross_Margin]]-Table1[[#This Row],[Budget_Margin]]</f>
        <v>62</v>
      </c>
      <c r="W911" s="5">
        <f>IF(
Table1[[#This Row],[Budget_Margin]]=0,
"",
IF(
Table1[[#This Row],[Budget_Margin]]&gt;0,
(Table1[[#This Row],[Gross_Margin]]-Table1[[#This Row],[Budget_Margin]]) / Table1[[#This Row],[Budget_Margin]],
(Table1[[#This Row],[Gross_Margin]]-Table1[[#This Row],[Budget_Margin]]) / ABS(Table1[[#This Row],[Budget_Margin]])
)
)</f>
        <v>0.34444444444444444</v>
      </c>
      <c r="X911" s="5" t="str">
        <f>IF(Table1[[#This Row],[Margin_Var]]&gt;=0, "Above Budget", "Below Budget")</f>
        <v>Above Budget</v>
      </c>
      <c r="Y911" s="5">
        <f>IFERROR(Table1[[#This Row],[Gross_Margin]]/Table1[[#This Row],[Actual_Sales]],0)</f>
        <v>0.62694300518134716</v>
      </c>
      <c r="Z911" s="5">
        <f>Table1[[#This Row],[Actual_Profit]]/Table1[[#This Row],[Actual_Sales]]</f>
        <v>0.38341968911917096</v>
      </c>
      <c r="AA911">
        <v>94</v>
      </c>
      <c r="AB911" s="5">
        <f>IFERROR(Table1[[#This Row],[Expenses]]/Table1[[#This Row],[Actual_Sales]],0)</f>
        <v>0.24352331606217617</v>
      </c>
      <c r="AC911">
        <v>47</v>
      </c>
      <c r="AD911">
        <v>862</v>
      </c>
      <c r="AE911" s="5">
        <f>IFERROR(Table1[[#This Row],[Inventory]]/Table1[[#This Row],[Actual_Sales]],0)</f>
        <v>2.233160621761658</v>
      </c>
    </row>
    <row r="912" spans="1:31" x14ac:dyDescent="0.25">
      <c r="A912">
        <v>1971</v>
      </c>
      <c r="B912">
        <v>318</v>
      </c>
      <c r="C912">
        <v>2</v>
      </c>
      <c r="D912" s="2">
        <v>40513</v>
      </c>
      <c r="E912">
        <v>120</v>
      </c>
      <c r="F912">
        <v>140</v>
      </c>
      <c r="G912">
        <f>Table1[[#This Row],[Actual_Sales]]-Table1[[#This Row],[Budget_Sales]]</f>
        <v>-20</v>
      </c>
      <c r="H912" s="5">
        <f>IF(
Table1[[#This Row],[Budget_Sales]]=0,
"",
IF(
Table1[[#This Row],[Budget_Sales]]&gt;0,
(Table1[[#This Row],[Actual_Sales]]-Table1[[#This Row],[Budget_Sales]])/Table1[[#This Row],[Budget_Sales]],
(Table1[[#This Row],[Actual_Sales]]-Table1[[#This Row],[Budget_Sales]])/ABS(Table1[[#This Row],[Budget_Sales]])
)
)</f>
        <v>-0.14285714285714285</v>
      </c>
      <c r="I912" s="5" t="str">
        <f>IF(Table1[[#This Row],[Sales_Var]]&gt;=0,"Above Budget","Below Budget")</f>
        <v>Below Budget</v>
      </c>
      <c r="J912">
        <f>Table1[[#This Row],[Actual_Sales]]-(Table1[[#This Row],[COGS]]+Table1[[#This Row],[Expenses]])</f>
        <v>46</v>
      </c>
      <c r="K912">
        <v>70</v>
      </c>
      <c r="L912">
        <f>Table1[[#This Row],[Actual_Profit]]-Table1[[#This Row],[Budget_Profit]]</f>
        <v>-24</v>
      </c>
      <c r="M912" s="5">
        <f>IF(
Table1[[#This Row],[Budget_Profit]]=0,
"",
IF(
Table1[[#This Row],[Budget_Profit]]&gt;0,
(Table1[[#This Row],[Actual_Profit]]-Table1[[#This Row],[Budget_Profit]])/Table1[[#This Row],[Budget_Profit]],
(Table1[[#This Row],[Actual_Profit]]-Table1[[#This Row],[Budget_Profit]])/ABS(Table1[[#This Row],[Budget_Profit]])
)
)</f>
        <v>-0.34285714285714286</v>
      </c>
      <c r="N912" s="5" t="str">
        <f>IF(Table1[[#This Row],[Profit_Var]]&gt;=0, "Above Budget", "Below Budget")</f>
        <v>Below Budget</v>
      </c>
      <c r="O912">
        <v>49</v>
      </c>
      <c r="P912">
        <v>50</v>
      </c>
      <c r="Q912">
        <f>Table1[[#This Row],[COGS]]-Table1[[#This Row],[Budget_COGS]]</f>
        <v>-1</v>
      </c>
      <c r="R912" s="5">
        <f>IF(
Table1[[#This Row],[Budget_COGS]]=0,
"",
IF(
Table1[[#This Row],[Budget_COGS]]&gt;0,
(Table1[[#This Row],[Budget_COGS]]-Table1[[#This Row],[COGS]]) / Table1[[#This Row],[Budget_COGS]],
(Table1[[#This Row],[Budget_COGS]]-Table1[[#This Row],[COGS]]) / ABS(Table1[[#This Row],[Budget_COGS]])
)
)</f>
        <v>0.02</v>
      </c>
      <c r="S912" s="5" t="str">
        <f>IF(Table1[[#This Row],[COGS _Var]]&gt;=0, "Above Budget", "Below Budget")</f>
        <v>Below Budget</v>
      </c>
      <c r="T912">
        <f>Table1[[#This Row],[Actual_Sales]]-Table1[[#This Row],[COGS]]</f>
        <v>71</v>
      </c>
      <c r="U912">
        <v>90</v>
      </c>
      <c r="V912">
        <f>Table1[[#This Row],[Gross_Margin]]-Table1[[#This Row],[Budget_Margin]]</f>
        <v>-19</v>
      </c>
      <c r="W912" s="5">
        <f>IF(
Table1[[#This Row],[Budget_Margin]]=0,
"",
IF(
Table1[[#This Row],[Budget_Margin]]&gt;0,
(Table1[[#This Row],[Gross_Margin]]-Table1[[#This Row],[Budget_Margin]]) / Table1[[#This Row],[Budget_Margin]],
(Table1[[#This Row],[Gross_Margin]]-Table1[[#This Row],[Budget_Margin]]) / ABS(Table1[[#This Row],[Budget_Margin]])
)
)</f>
        <v>-0.21111111111111111</v>
      </c>
      <c r="X912" s="5" t="str">
        <f>IF(Table1[[#This Row],[Margin_Var]]&gt;=0, "Above Budget", "Below Budget")</f>
        <v>Below Budget</v>
      </c>
      <c r="Y912" s="5">
        <f>IFERROR(Table1[[#This Row],[Gross_Margin]]/Table1[[#This Row],[Actual_Sales]],0)</f>
        <v>0.59166666666666667</v>
      </c>
      <c r="Z912" s="5">
        <f>Table1[[#This Row],[Actual_Profit]]/Table1[[#This Row],[Actual_Sales]]</f>
        <v>0.38333333333333336</v>
      </c>
      <c r="AA912">
        <v>25</v>
      </c>
      <c r="AB912" s="5">
        <f>IFERROR(Table1[[#This Row],[Expenses]]/Table1[[#This Row],[Actual_Sales]],0)</f>
        <v>0.20833333333333334</v>
      </c>
      <c r="AC912">
        <v>13</v>
      </c>
      <c r="AD912">
        <v>845</v>
      </c>
      <c r="AE912" s="5">
        <f>IFERROR(Table1[[#This Row],[Inventory]]/Table1[[#This Row],[Actual_Sales]],0)</f>
        <v>7.041666666666667</v>
      </c>
    </row>
    <row r="913" spans="1:31" x14ac:dyDescent="0.25">
      <c r="A913">
        <v>1986</v>
      </c>
      <c r="B913">
        <v>425</v>
      </c>
      <c r="C913">
        <v>9</v>
      </c>
      <c r="D913" s="2">
        <v>40513</v>
      </c>
      <c r="E913">
        <v>120</v>
      </c>
      <c r="F913">
        <v>110</v>
      </c>
      <c r="G913">
        <f>Table1[[#This Row],[Actual_Sales]]-Table1[[#This Row],[Budget_Sales]]</f>
        <v>10</v>
      </c>
      <c r="H913" s="5">
        <f>IF(
Table1[[#This Row],[Budget_Sales]]=0,
"",
IF(
Table1[[#This Row],[Budget_Sales]]&gt;0,
(Table1[[#This Row],[Actual_Sales]]-Table1[[#This Row],[Budget_Sales]])/Table1[[#This Row],[Budget_Sales]],
(Table1[[#This Row],[Actual_Sales]]-Table1[[#This Row],[Budget_Sales]])/ABS(Table1[[#This Row],[Budget_Sales]])
)
)</f>
        <v>9.0909090909090912E-2</v>
      </c>
      <c r="I913" s="5" t="str">
        <f>IF(Table1[[#This Row],[Sales_Var]]&gt;=0,"Above Budget","Below Budget")</f>
        <v>Above Budget</v>
      </c>
      <c r="J913">
        <f>Table1[[#This Row],[Actual_Sales]]-(Table1[[#This Row],[COGS]]+Table1[[#This Row],[Expenses]])</f>
        <v>46</v>
      </c>
      <c r="K913">
        <v>50</v>
      </c>
      <c r="L913">
        <f>Table1[[#This Row],[Actual_Profit]]-Table1[[#This Row],[Budget_Profit]]</f>
        <v>-4</v>
      </c>
      <c r="M913" s="5">
        <f>IF(
Table1[[#This Row],[Budget_Profit]]=0,
"",
IF(
Table1[[#This Row],[Budget_Profit]]&gt;0,
(Table1[[#This Row],[Actual_Profit]]-Table1[[#This Row],[Budget_Profit]])/Table1[[#This Row],[Budget_Profit]],
(Table1[[#This Row],[Actual_Profit]]-Table1[[#This Row],[Budget_Profit]])/ABS(Table1[[#This Row],[Budget_Profit]])
)
)</f>
        <v>-0.08</v>
      </c>
      <c r="N913" s="5" t="str">
        <f>IF(Table1[[#This Row],[Profit_Var]]&gt;=0, "Above Budget", "Below Budget")</f>
        <v>Below Budget</v>
      </c>
      <c r="O913">
        <v>49</v>
      </c>
      <c r="P913">
        <v>40</v>
      </c>
      <c r="Q913">
        <f>Table1[[#This Row],[COGS]]-Table1[[#This Row],[Budget_COGS]]</f>
        <v>9</v>
      </c>
      <c r="R913" s="5">
        <f>IF(
Table1[[#This Row],[Budget_COGS]]=0,
"",
IF(
Table1[[#This Row],[Budget_COGS]]&gt;0,
(Table1[[#This Row],[Budget_COGS]]-Table1[[#This Row],[COGS]]) / Table1[[#This Row],[Budget_COGS]],
(Table1[[#This Row],[Budget_COGS]]-Table1[[#This Row],[COGS]]) / ABS(Table1[[#This Row],[Budget_COGS]])
)
)</f>
        <v>-0.22500000000000001</v>
      </c>
      <c r="S913" s="5" t="str">
        <f>IF(Table1[[#This Row],[COGS _Var]]&gt;=0, "Above Budget", "Below Budget")</f>
        <v>Above Budget</v>
      </c>
      <c r="T913">
        <f>Table1[[#This Row],[Actual_Sales]]-Table1[[#This Row],[COGS]]</f>
        <v>71</v>
      </c>
      <c r="U913">
        <v>70</v>
      </c>
      <c r="V913">
        <f>Table1[[#This Row],[Gross_Margin]]-Table1[[#This Row],[Budget_Margin]]</f>
        <v>1</v>
      </c>
      <c r="W913" s="5">
        <f>IF(
Table1[[#This Row],[Budget_Margin]]=0,
"",
IF(
Table1[[#This Row],[Budget_Margin]]&gt;0,
(Table1[[#This Row],[Gross_Margin]]-Table1[[#This Row],[Budget_Margin]]) / Table1[[#This Row],[Budget_Margin]],
(Table1[[#This Row],[Gross_Margin]]-Table1[[#This Row],[Budget_Margin]]) / ABS(Table1[[#This Row],[Budget_Margin]])
)
)</f>
        <v>1.4285714285714285E-2</v>
      </c>
      <c r="X913" s="5" t="str">
        <f>IF(Table1[[#This Row],[Margin_Var]]&gt;=0, "Above Budget", "Below Budget")</f>
        <v>Above Budget</v>
      </c>
      <c r="Y913" s="5">
        <f>IFERROR(Table1[[#This Row],[Gross_Margin]]/Table1[[#This Row],[Actual_Sales]],0)</f>
        <v>0.59166666666666667</v>
      </c>
      <c r="Z913" s="5">
        <f>Table1[[#This Row],[Actual_Profit]]/Table1[[#This Row],[Actual_Sales]]</f>
        <v>0.38333333333333336</v>
      </c>
      <c r="AA913">
        <v>25</v>
      </c>
      <c r="AB913" s="5">
        <f>IFERROR(Table1[[#This Row],[Expenses]]/Table1[[#This Row],[Actual_Sales]],0)</f>
        <v>0.20833333333333334</v>
      </c>
      <c r="AC913">
        <v>13</v>
      </c>
      <c r="AD913">
        <v>845</v>
      </c>
      <c r="AE913" s="5">
        <f>IFERROR(Table1[[#This Row],[Inventory]]/Table1[[#This Row],[Actual_Sales]],0)</f>
        <v>7.041666666666667</v>
      </c>
    </row>
    <row r="914" spans="1:31" x14ac:dyDescent="0.25">
      <c r="A914">
        <v>2283</v>
      </c>
      <c r="B914">
        <v>813</v>
      </c>
      <c r="C914">
        <v>2</v>
      </c>
      <c r="D914" s="2">
        <v>40544</v>
      </c>
      <c r="E914">
        <v>235</v>
      </c>
      <c r="F914">
        <v>190</v>
      </c>
      <c r="G914">
        <f>Table1[[#This Row],[Actual_Sales]]-Table1[[#This Row],[Budget_Sales]]</f>
        <v>45</v>
      </c>
      <c r="H914" s="5">
        <f>IF(
Table1[[#This Row],[Budget_Sales]]=0,
"",
IF(
Table1[[#This Row],[Budget_Sales]]&gt;0,
(Table1[[#This Row],[Actual_Sales]]-Table1[[#This Row],[Budget_Sales]])/Table1[[#This Row],[Budget_Sales]],
(Table1[[#This Row],[Actual_Sales]]-Table1[[#This Row],[Budget_Sales]])/ABS(Table1[[#This Row],[Budget_Sales]])
)
)</f>
        <v>0.23684210526315788</v>
      </c>
      <c r="I914" s="5" t="str">
        <f>IF(Table1[[#This Row],[Sales_Var]]&gt;=0,"Above Budget","Below Budget")</f>
        <v>Above Budget</v>
      </c>
      <c r="J914">
        <f>Table1[[#This Row],[Actual_Sales]]-(Table1[[#This Row],[COGS]]+Table1[[#This Row],[Expenses]])</f>
        <v>90</v>
      </c>
      <c r="K914">
        <v>70</v>
      </c>
      <c r="L914">
        <f>Table1[[#This Row],[Actual_Profit]]-Table1[[#This Row],[Budget_Profit]]</f>
        <v>20</v>
      </c>
      <c r="M914" s="5">
        <f>IF(
Table1[[#This Row],[Budget_Profit]]=0,
"",
IF(
Table1[[#This Row],[Budget_Profit]]&gt;0,
(Table1[[#This Row],[Actual_Profit]]-Table1[[#This Row],[Budget_Profit]])/Table1[[#This Row],[Budget_Profit]],
(Table1[[#This Row],[Actual_Profit]]-Table1[[#This Row],[Budget_Profit]])/ABS(Table1[[#This Row],[Budget_Profit]])
)
)</f>
        <v>0.2857142857142857</v>
      </c>
      <c r="N914" s="5" t="str">
        <f>IF(Table1[[#This Row],[Profit_Var]]&gt;=0, "Above Budget", "Below Budget")</f>
        <v>Above Budget</v>
      </c>
      <c r="O914">
        <v>84</v>
      </c>
      <c r="P914">
        <v>80</v>
      </c>
      <c r="Q914">
        <f>Table1[[#This Row],[COGS]]-Table1[[#This Row],[Budget_COGS]]</f>
        <v>4</v>
      </c>
      <c r="R914" s="5">
        <f>IF(
Table1[[#This Row],[Budget_COGS]]=0,
"",
IF(
Table1[[#This Row],[Budget_COGS]]&gt;0,
(Table1[[#This Row],[Budget_COGS]]-Table1[[#This Row],[COGS]]) / Table1[[#This Row],[Budget_COGS]],
(Table1[[#This Row],[Budget_COGS]]-Table1[[#This Row],[COGS]]) / ABS(Table1[[#This Row],[Budget_COGS]])
)
)</f>
        <v>-0.05</v>
      </c>
      <c r="S914" s="5" t="str">
        <f>IF(Table1[[#This Row],[COGS _Var]]&gt;=0, "Above Budget", "Below Budget")</f>
        <v>Above Budget</v>
      </c>
      <c r="T914">
        <f>Table1[[#This Row],[Actual_Sales]]-Table1[[#This Row],[COGS]]</f>
        <v>151</v>
      </c>
      <c r="U914">
        <v>110</v>
      </c>
      <c r="V914">
        <f>Table1[[#This Row],[Gross_Margin]]-Table1[[#This Row],[Budget_Margin]]</f>
        <v>41</v>
      </c>
      <c r="W914" s="5">
        <f>IF(
Table1[[#This Row],[Budget_Margin]]=0,
"",
IF(
Table1[[#This Row],[Budget_Margin]]&gt;0,
(Table1[[#This Row],[Gross_Margin]]-Table1[[#This Row],[Budget_Margin]]) / Table1[[#This Row],[Budget_Margin]],
(Table1[[#This Row],[Gross_Margin]]-Table1[[#This Row],[Budget_Margin]]) / ABS(Table1[[#This Row],[Budget_Margin]])
)
)</f>
        <v>0.37272727272727274</v>
      </c>
      <c r="X914" s="5" t="str">
        <f>IF(Table1[[#This Row],[Margin_Var]]&gt;=0, "Above Budget", "Below Budget")</f>
        <v>Above Budget</v>
      </c>
      <c r="Y914" s="5">
        <f>IFERROR(Table1[[#This Row],[Gross_Margin]]/Table1[[#This Row],[Actual_Sales]],0)</f>
        <v>0.64255319148936174</v>
      </c>
      <c r="Z914" s="5">
        <f>Table1[[#This Row],[Actual_Profit]]/Table1[[#This Row],[Actual_Sales]]</f>
        <v>0.38297872340425532</v>
      </c>
      <c r="AA914">
        <v>61</v>
      </c>
      <c r="AB914" s="5">
        <f>IFERROR(Table1[[#This Row],[Expenses]]/Table1[[#This Row],[Actual_Sales]],0)</f>
        <v>0.25957446808510637</v>
      </c>
      <c r="AC914">
        <v>27</v>
      </c>
      <c r="AD914">
        <v>651</v>
      </c>
      <c r="AE914" s="5">
        <f>IFERROR(Table1[[#This Row],[Inventory]]/Table1[[#This Row],[Actual_Sales]],0)</f>
        <v>2.7702127659574467</v>
      </c>
    </row>
    <row r="915" spans="1:31" x14ac:dyDescent="0.25">
      <c r="A915">
        <v>2202</v>
      </c>
      <c r="B915">
        <v>513</v>
      </c>
      <c r="C915">
        <v>11</v>
      </c>
      <c r="D915" s="2">
        <v>40544</v>
      </c>
      <c r="E915">
        <v>235</v>
      </c>
      <c r="F915">
        <v>180</v>
      </c>
      <c r="G915">
        <f>Table1[[#This Row],[Actual_Sales]]-Table1[[#This Row],[Budget_Sales]]</f>
        <v>55</v>
      </c>
      <c r="H915" s="5">
        <f>IF(
Table1[[#This Row],[Budget_Sales]]=0,
"",
IF(
Table1[[#This Row],[Budget_Sales]]&gt;0,
(Table1[[#This Row],[Actual_Sales]]-Table1[[#This Row],[Budget_Sales]])/Table1[[#This Row],[Budget_Sales]],
(Table1[[#This Row],[Actual_Sales]]-Table1[[#This Row],[Budget_Sales]])/ABS(Table1[[#This Row],[Budget_Sales]])
)
)</f>
        <v>0.30555555555555558</v>
      </c>
      <c r="I915" s="5" t="str">
        <f>IF(Table1[[#This Row],[Sales_Var]]&gt;=0,"Above Budget","Below Budget")</f>
        <v>Above Budget</v>
      </c>
      <c r="J915">
        <f>Table1[[#This Row],[Actual_Sales]]-(Table1[[#This Row],[COGS]]+Table1[[#This Row],[Expenses]])</f>
        <v>90</v>
      </c>
      <c r="K915">
        <v>60</v>
      </c>
      <c r="L915">
        <f>Table1[[#This Row],[Actual_Profit]]-Table1[[#This Row],[Budget_Profit]]</f>
        <v>30</v>
      </c>
      <c r="M915" s="5">
        <f>IF(
Table1[[#This Row],[Budget_Profit]]=0,
"",
IF(
Table1[[#This Row],[Budget_Profit]]&gt;0,
(Table1[[#This Row],[Actual_Profit]]-Table1[[#This Row],[Budget_Profit]])/Table1[[#This Row],[Budget_Profit]],
(Table1[[#This Row],[Actual_Profit]]-Table1[[#This Row],[Budget_Profit]])/ABS(Table1[[#This Row],[Budget_Profit]])
)
)</f>
        <v>0.5</v>
      </c>
      <c r="N915" s="5" t="str">
        <f>IF(Table1[[#This Row],[Profit_Var]]&gt;=0, "Above Budget", "Below Budget")</f>
        <v>Above Budget</v>
      </c>
      <c r="O915">
        <v>84</v>
      </c>
      <c r="P915">
        <v>70</v>
      </c>
      <c r="Q915">
        <f>Table1[[#This Row],[COGS]]-Table1[[#This Row],[Budget_COGS]]</f>
        <v>14</v>
      </c>
      <c r="R915" s="5">
        <f>IF(
Table1[[#This Row],[Budget_COGS]]=0,
"",
IF(
Table1[[#This Row],[Budget_COGS]]&gt;0,
(Table1[[#This Row],[Budget_COGS]]-Table1[[#This Row],[COGS]]) / Table1[[#This Row],[Budget_COGS]],
(Table1[[#This Row],[Budget_COGS]]-Table1[[#This Row],[COGS]]) / ABS(Table1[[#This Row],[Budget_COGS]])
)
)</f>
        <v>-0.2</v>
      </c>
      <c r="S915" s="5" t="str">
        <f>IF(Table1[[#This Row],[COGS _Var]]&gt;=0, "Above Budget", "Below Budget")</f>
        <v>Above Budget</v>
      </c>
      <c r="T915">
        <f>Table1[[#This Row],[Actual_Sales]]-Table1[[#This Row],[COGS]]</f>
        <v>151</v>
      </c>
      <c r="U915">
        <v>110</v>
      </c>
      <c r="V915">
        <f>Table1[[#This Row],[Gross_Margin]]-Table1[[#This Row],[Budget_Margin]]</f>
        <v>41</v>
      </c>
      <c r="W915" s="5">
        <f>IF(
Table1[[#This Row],[Budget_Margin]]=0,
"",
IF(
Table1[[#This Row],[Budget_Margin]]&gt;0,
(Table1[[#This Row],[Gross_Margin]]-Table1[[#This Row],[Budget_Margin]]) / Table1[[#This Row],[Budget_Margin]],
(Table1[[#This Row],[Gross_Margin]]-Table1[[#This Row],[Budget_Margin]]) / ABS(Table1[[#This Row],[Budget_Margin]])
)
)</f>
        <v>0.37272727272727274</v>
      </c>
      <c r="X915" s="5" t="str">
        <f>IF(Table1[[#This Row],[Margin_Var]]&gt;=0, "Above Budget", "Below Budget")</f>
        <v>Above Budget</v>
      </c>
      <c r="Y915" s="5">
        <f>IFERROR(Table1[[#This Row],[Gross_Margin]]/Table1[[#This Row],[Actual_Sales]],0)</f>
        <v>0.64255319148936174</v>
      </c>
      <c r="Z915" s="5">
        <f>Table1[[#This Row],[Actual_Profit]]/Table1[[#This Row],[Actual_Sales]]</f>
        <v>0.38297872340425532</v>
      </c>
      <c r="AA915">
        <v>61</v>
      </c>
      <c r="AB915" s="5">
        <f>IFERROR(Table1[[#This Row],[Expenses]]/Table1[[#This Row],[Actual_Sales]],0)</f>
        <v>0.25957446808510637</v>
      </c>
      <c r="AC915">
        <v>27</v>
      </c>
      <c r="AD915">
        <v>651</v>
      </c>
      <c r="AE915" s="5">
        <f>IFERROR(Table1[[#This Row],[Inventory]]/Table1[[#This Row],[Actual_Sales]],0)</f>
        <v>2.7702127659574467</v>
      </c>
    </row>
    <row r="916" spans="1:31" x14ac:dyDescent="0.25">
      <c r="A916">
        <v>2189</v>
      </c>
      <c r="B916">
        <v>503</v>
      </c>
      <c r="C916">
        <v>12</v>
      </c>
      <c r="D916" s="2">
        <v>40544</v>
      </c>
      <c r="E916">
        <v>235</v>
      </c>
      <c r="F916">
        <v>140</v>
      </c>
      <c r="G916">
        <f>Table1[[#This Row],[Actual_Sales]]-Table1[[#This Row],[Budget_Sales]]</f>
        <v>95</v>
      </c>
      <c r="H916" s="5">
        <f>IF(
Table1[[#This Row],[Budget_Sales]]=0,
"",
IF(
Table1[[#This Row],[Budget_Sales]]&gt;0,
(Table1[[#This Row],[Actual_Sales]]-Table1[[#This Row],[Budget_Sales]])/Table1[[#This Row],[Budget_Sales]],
(Table1[[#This Row],[Actual_Sales]]-Table1[[#This Row],[Budget_Sales]])/ABS(Table1[[#This Row],[Budget_Sales]])
)
)</f>
        <v>0.6785714285714286</v>
      </c>
      <c r="I916" s="5" t="str">
        <f>IF(Table1[[#This Row],[Sales_Var]]&gt;=0,"Above Budget","Below Budget")</f>
        <v>Above Budget</v>
      </c>
      <c r="J916">
        <f>Table1[[#This Row],[Actual_Sales]]-(Table1[[#This Row],[COGS]]+Table1[[#This Row],[Expenses]])</f>
        <v>90</v>
      </c>
      <c r="K916">
        <v>60</v>
      </c>
      <c r="L916">
        <f>Table1[[#This Row],[Actual_Profit]]-Table1[[#This Row],[Budget_Profit]]</f>
        <v>30</v>
      </c>
      <c r="M916" s="5">
        <f>IF(
Table1[[#This Row],[Budget_Profit]]=0,
"",
IF(
Table1[[#This Row],[Budget_Profit]]&gt;0,
(Table1[[#This Row],[Actual_Profit]]-Table1[[#This Row],[Budget_Profit]])/Table1[[#This Row],[Budget_Profit]],
(Table1[[#This Row],[Actual_Profit]]-Table1[[#This Row],[Budget_Profit]])/ABS(Table1[[#This Row],[Budget_Profit]])
)
)</f>
        <v>0.5</v>
      </c>
      <c r="N916" s="5" t="str">
        <f>IF(Table1[[#This Row],[Profit_Var]]&gt;=0, "Above Budget", "Below Budget")</f>
        <v>Above Budget</v>
      </c>
      <c r="O916">
        <v>84</v>
      </c>
      <c r="P916">
        <v>50</v>
      </c>
      <c r="Q916">
        <f>Table1[[#This Row],[COGS]]-Table1[[#This Row],[Budget_COGS]]</f>
        <v>34</v>
      </c>
      <c r="R916" s="5">
        <f>IF(
Table1[[#This Row],[Budget_COGS]]=0,
"",
IF(
Table1[[#This Row],[Budget_COGS]]&gt;0,
(Table1[[#This Row],[Budget_COGS]]-Table1[[#This Row],[COGS]]) / Table1[[#This Row],[Budget_COGS]],
(Table1[[#This Row],[Budget_COGS]]-Table1[[#This Row],[COGS]]) / ABS(Table1[[#This Row],[Budget_COGS]])
)
)</f>
        <v>-0.68</v>
      </c>
      <c r="S916" s="5" t="str">
        <f>IF(Table1[[#This Row],[COGS _Var]]&gt;=0, "Above Budget", "Below Budget")</f>
        <v>Above Budget</v>
      </c>
      <c r="T916">
        <f>Table1[[#This Row],[Actual_Sales]]-Table1[[#This Row],[COGS]]</f>
        <v>151</v>
      </c>
      <c r="U916">
        <v>90</v>
      </c>
      <c r="V916">
        <f>Table1[[#This Row],[Gross_Margin]]-Table1[[#This Row],[Budget_Margin]]</f>
        <v>61</v>
      </c>
      <c r="W916" s="5">
        <f>IF(
Table1[[#This Row],[Budget_Margin]]=0,
"",
IF(
Table1[[#This Row],[Budget_Margin]]&gt;0,
(Table1[[#This Row],[Gross_Margin]]-Table1[[#This Row],[Budget_Margin]]) / Table1[[#This Row],[Budget_Margin]],
(Table1[[#This Row],[Gross_Margin]]-Table1[[#This Row],[Budget_Margin]]) / ABS(Table1[[#This Row],[Budget_Margin]])
)
)</f>
        <v>0.67777777777777781</v>
      </c>
      <c r="X916" s="5" t="str">
        <f>IF(Table1[[#This Row],[Margin_Var]]&gt;=0, "Above Budget", "Below Budget")</f>
        <v>Above Budget</v>
      </c>
      <c r="Y916" s="5">
        <f>IFERROR(Table1[[#This Row],[Gross_Margin]]/Table1[[#This Row],[Actual_Sales]],0)</f>
        <v>0.64255319148936174</v>
      </c>
      <c r="Z916" s="5">
        <f>Table1[[#This Row],[Actual_Profit]]/Table1[[#This Row],[Actual_Sales]]</f>
        <v>0.38297872340425532</v>
      </c>
      <c r="AA916">
        <v>61</v>
      </c>
      <c r="AB916" s="5">
        <f>IFERROR(Table1[[#This Row],[Expenses]]/Table1[[#This Row],[Actual_Sales]],0)</f>
        <v>0.25957446808510637</v>
      </c>
      <c r="AC916">
        <v>27</v>
      </c>
      <c r="AD916">
        <v>651</v>
      </c>
      <c r="AE916" s="5">
        <f>IFERROR(Table1[[#This Row],[Inventory]]/Table1[[#This Row],[Actual_Sales]],0)</f>
        <v>2.7702127659574467</v>
      </c>
    </row>
    <row r="917" spans="1:31" x14ac:dyDescent="0.25">
      <c r="A917">
        <v>3981</v>
      </c>
      <c r="B917">
        <v>580</v>
      </c>
      <c r="C917">
        <v>3</v>
      </c>
      <c r="D917" s="2">
        <v>40848</v>
      </c>
      <c r="E917">
        <v>94</v>
      </c>
      <c r="F917">
        <v>100</v>
      </c>
      <c r="G917">
        <f>Table1[[#This Row],[Actual_Sales]]-Table1[[#This Row],[Budget_Sales]]</f>
        <v>-6</v>
      </c>
      <c r="H917" s="5">
        <f>IF(
Table1[[#This Row],[Budget_Sales]]=0,
"",
IF(
Table1[[#This Row],[Budget_Sales]]&gt;0,
(Table1[[#This Row],[Actual_Sales]]-Table1[[#This Row],[Budget_Sales]])/Table1[[#This Row],[Budget_Sales]],
(Table1[[#This Row],[Actual_Sales]]-Table1[[#This Row],[Budget_Sales]])/ABS(Table1[[#This Row],[Budget_Sales]])
)
)</f>
        <v>-0.06</v>
      </c>
      <c r="I917" s="5" t="str">
        <f>IF(Table1[[#This Row],[Sales_Var]]&gt;=0,"Above Budget","Below Budget")</f>
        <v>Below Budget</v>
      </c>
      <c r="J917">
        <f>Table1[[#This Row],[Actual_Sales]]-(Table1[[#This Row],[COGS]]+Table1[[#This Row],[Expenses]])</f>
        <v>36</v>
      </c>
      <c r="K917">
        <v>40</v>
      </c>
      <c r="L917">
        <f>Table1[[#This Row],[Actual_Profit]]-Table1[[#This Row],[Budget_Profit]]</f>
        <v>-4</v>
      </c>
      <c r="M917" s="5">
        <f>IF(
Table1[[#This Row],[Budget_Profit]]=0,
"",
IF(
Table1[[#This Row],[Budget_Profit]]&gt;0,
(Table1[[#This Row],[Actual_Profit]]-Table1[[#This Row],[Budget_Profit]])/Table1[[#This Row],[Budget_Profit]],
(Table1[[#This Row],[Actual_Profit]]-Table1[[#This Row],[Budget_Profit]])/ABS(Table1[[#This Row],[Budget_Profit]])
)
)</f>
        <v>-0.1</v>
      </c>
      <c r="N917" s="5" t="str">
        <f>IF(Table1[[#This Row],[Profit_Var]]&gt;=0, "Above Budget", "Below Budget")</f>
        <v>Below Budget</v>
      </c>
      <c r="O917">
        <v>36</v>
      </c>
      <c r="P917">
        <v>40</v>
      </c>
      <c r="Q917">
        <f>Table1[[#This Row],[COGS]]-Table1[[#This Row],[Budget_COGS]]</f>
        <v>-4</v>
      </c>
      <c r="R917" s="5">
        <f>IF(
Table1[[#This Row],[Budget_COGS]]=0,
"",
IF(
Table1[[#This Row],[Budget_COGS]]&gt;0,
(Table1[[#This Row],[Budget_COGS]]-Table1[[#This Row],[COGS]]) / Table1[[#This Row],[Budget_COGS]],
(Table1[[#This Row],[Budget_COGS]]-Table1[[#This Row],[COGS]]) / ABS(Table1[[#This Row],[Budget_COGS]])
)
)</f>
        <v>0.1</v>
      </c>
      <c r="S917" s="5" t="str">
        <f>IF(Table1[[#This Row],[COGS _Var]]&gt;=0, "Above Budget", "Below Budget")</f>
        <v>Below Budget</v>
      </c>
      <c r="T917">
        <f>Table1[[#This Row],[Actual_Sales]]-Table1[[#This Row],[COGS]]</f>
        <v>58</v>
      </c>
      <c r="U917">
        <v>60</v>
      </c>
      <c r="V917">
        <f>Table1[[#This Row],[Gross_Margin]]-Table1[[#This Row],[Budget_Margin]]</f>
        <v>-2</v>
      </c>
      <c r="W917" s="5">
        <f>IF(
Table1[[#This Row],[Budget_Margin]]=0,
"",
IF(
Table1[[#This Row],[Budget_Margin]]&gt;0,
(Table1[[#This Row],[Gross_Margin]]-Table1[[#This Row],[Budget_Margin]]) / Table1[[#This Row],[Budget_Margin]],
(Table1[[#This Row],[Gross_Margin]]-Table1[[#This Row],[Budget_Margin]]) / ABS(Table1[[#This Row],[Budget_Margin]])
)
)</f>
        <v>-3.3333333333333333E-2</v>
      </c>
      <c r="X917" s="5" t="str">
        <f>IF(Table1[[#This Row],[Margin_Var]]&gt;=0, "Above Budget", "Below Budget")</f>
        <v>Below Budget</v>
      </c>
      <c r="Y917" s="5">
        <f>IFERROR(Table1[[#This Row],[Gross_Margin]]/Table1[[#This Row],[Actual_Sales]],0)</f>
        <v>0.61702127659574468</v>
      </c>
      <c r="Z917" s="5">
        <f>Table1[[#This Row],[Actual_Profit]]/Table1[[#This Row],[Actual_Sales]]</f>
        <v>0.38297872340425532</v>
      </c>
      <c r="AA917">
        <v>22</v>
      </c>
      <c r="AB917" s="5">
        <f>IFERROR(Table1[[#This Row],[Expenses]]/Table1[[#This Row],[Actual_Sales]],0)</f>
        <v>0.23404255319148937</v>
      </c>
      <c r="AC917">
        <v>10</v>
      </c>
      <c r="AD917">
        <v>862</v>
      </c>
      <c r="AE917" s="5">
        <f>IFERROR(Table1[[#This Row],[Inventory]]/Table1[[#This Row],[Actual_Sales]],0)</f>
        <v>9.1702127659574462</v>
      </c>
    </row>
    <row r="918" spans="1:31" x14ac:dyDescent="0.25">
      <c r="A918">
        <v>3931</v>
      </c>
      <c r="B918">
        <v>419</v>
      </c>
      <c r="C918">
        <v>9</v>
      </c>
      <c r="D918" s="2">
        <v>40848</v>
      </c>
      <c r="E918">
        <v>94</v>
      </c>
      <c r="F918">
        <v>80</v>
      </c>
      <c r="G918">
        <f>Table1[[#This Row],[Actual_Sales]]-Table1[[#This Row],[Budget_Sales]]</f>
        <v>14</v>
      </c>
      <c r="H918" s="5">
        <f>IF(
Table1[[#This Row],[Budget_Sales]]=0,
"",
IF(
Table1[[#This Row],[Budget_Sales]]&gt;0,
(Table1[[#This Row],[Actual_Sales]]-Table1[[#This Row],[Budget_Sales]])/Table1[[#This Row],[Budget_Sales]],
(Table1[[#This Row],[Actual_Sales]]-Table1[[#This Row],[Budget_Sales]])/ABS(Table1[[#This Row],[Budget_Sales]])
)
)</f>
        <v>0.17499999999999999</v>
      </c>
      <c r="I918" s="5" t="str">
        <f>IF(Table1[[#This Row],[Sales_Var]]&gt;=0,"Above Budget","Below Budget")</f>
        <v>Above Budget</v>
      </c>
      <c r="J918">
        <f>Table1[[#This Row],[Actual_Sales]]-(Table1[[#This Row],[COGS]]+Table1[[#This Row],[Expenses]])</f>
        <v>36</v>
      </c>
      <c r="K918">
        <v>40</v>
      </c>
      <c r="L918">
        <f>Table1[[#This Row],[Actual_Profit]]-Table1[[#This Row],[Budget_Profit]]</f>
        <v>-4</v>
      </c>
      <c r="M918" s="5">
        <f>IF(
Table1[[#This Row],[Budget_Profit]]=0,
"",
IF(
Table1[[#This Row],[Budget_Profit]]&gt;0,
(Table1[[#This Row],[Actual_Profit]]-Table1[[#This Row],[Budget_Profit]])/Table1[[#This Row],[Budget_Profit]],
(Table1[[#This Row],[Actual_Profit]]-Table1[[#This Row],[Budget_Profit]])/ABS(Table1[[#This Row],[Budget_Profit]])
)
)</f>
        <v>-0.1</v>
      </c>
      <c r="N918" s="5" t="str">
        <f>IF(Table1[[#This Row],[Profit_Var]]&gt;=0, "Above Budget", "Below Budget")</f>
        <v>Below Budget</v>
      </c>
      <c r="O918">
        <v>36</v>
      </c>
      <c r="P918">
        <v>30</v>
      </c>
      <c r="Q918">
        <f>Table1[[#This Row],[COGS]]-Table1[[#This Row],[Budget_COGS]]</f>
        <v>6</v>
      </c>
      <c r="R918" s="5">
        <f>IF(
Table1[[#This Row],[Budget_COGS]]=0,
"",
IF(
Table1[[#This Row],[Budget_COGS]]&gt;0,
(Table1[[#This Row],[Budget_COGS]]-Table1[[#This Row],[COGS]]) / Table1[[#This Row],[Budget_COGS]],
(Table1[[#This Row],[Budget_COGS]]-Table1[[#This Row],[COGS]]) / ABS(Table1[[#This Row],[Budget_COGS]])
)
)</f>
        <v>-0.2</v>
      </c>
      <c r="S918" s="5" t="str">
        <f>IF(Table1[[#This Row],[COGS _Var]]&gt;=0, "Above Budget", "Below Budget")</f>
        <v>Above Budget</v>
      </c>
      <c r="T918">
        <f>Table1[[#This Row],[Actual_Sales]]-Table1[[#This Row],[COGS]]</f>
        <v>58</v>
      </c>
      <c r="U918">
        <v>50</v>
      </c>
      <c r="V918">
        <f>Table1[[#This Row],[Gross_Margin]]-Table1[[#This Row],[Budget_Margin]]</f>
        <v>8</v>
      </c>
      <c r="W918" s="5">
        <f>IF(
Table1[[#This Row],[Budget_Margin]]=0,
"",
IF(
Table1[[#This Row],[Budget_Margin]]&gt;0,
(Table1[[#This Row],[Gross_Margin]]-Table1[[#This Row],[Budget_Margin]]) / Table1[[#This Row],[Budget_Margin]],
(Table1[[#This Row],[Gross_Margin]]-Table1[[#This Row],[Budget_Margin]]) / ABS(Table1[[#This Row],[Budget_Margin]])
)
)</f>
        <v>0.16</v>
      </c>
      <c r="X918" s="5" t="str">
        <f>IF(Table1[[#This Row],[Margin_Var]]&gt;=0, "Above Budget", "Below Budget")</f>
        <v>Above Budget</v>
      </c>
      <c r="Y918" s="5">
        <f>IFERROR(Table1[[#This Row],[Gross_Margin]]/Table1[[#This Row],[Actual_Sales]],0)</f>
        <v>0.61702127659574468</v>
      </c>
      <c r="Z918" s="5">
        <f>Table1[[#This Row],[Actual_Profit]]/Table1[[#This Row],[Actual_Sales]]</f>
        <v>0.38297872340425532</v>
      </c>
      <c r="AA918">
        <v>22</v>
      </c>
      <c r="AB918" s="5">
        <f>IFERROR(Table1[[#This Row],[Expenses]]/Table1[[#This Row],[Actual_Sales]],0)</f>
        <v>0.23404255319148937</v>
      </c>
      <c r="AC918">
        <v>10</v>
      </c>
      <c r="AD918">
        <v>862</v>
      </c>
      <c r="AE918" s="5">
        <f>IFERROR(Table1[[#This Row],[Inventory]]/Table1[[#This Row],[Actual_Sales]],0)</f>
        <v>9.1702127659574462</v>
      </c>
    </row>
    <row r="919" spans="1:31" x14ac:dyDescent="0.25">
      <c r="A919">
        <v>2243</v>
      </c>
      <c r="B919">
        <v>641</v>
      </c>
      <c r="C919">
        <v>12</v>
      </c>
      <c r="D919" s="2">
        <v>40544</v>
      </c>
      <c r="E919">
        <v>611</v>
      </c>
      <c r="F919">
        <v>480</v>
      </c>
      <c r="G919">
        <f>Table1[[#This Row],[Actual_Sales]]-Table1[[#This Row],[Budget_Sales]]</f>
        <v>131</v>
      </c>
      <c r="H919" s="5">
        <f>IF(
Table1[[#This Row],[Budget_Sales]]=0,
"",
IF(
Table1[[#This Row],[Budget_Sales]]&gt;0,
(Table1[[#This Row],[Actual_Sales]]-Table1[[#This Row],[Budget_Sales]])/Table1[[#This Row],[Budget_Sales]],
(Table1[[#This Row],[Actual_Sales]]-Table1[[#This Row],[Budget_Sales]])/ABS(Table1[[#This Row],[Budget_Sales]])
)
)</f>
        <v>0.27291666666666664</v>
      </c>
      <c r="I919" s="5" t="str">
        <f>IF(Table1[[#This Row],[Sales_Var]]&gt;=0,"Above Budget","Below Budget")</f>
        <v>Above Budget</v>
      </c>
      <c r="J919">
        <f>Table1[[#This Row],[Actual_Sales]]-(Table1[[#This Row],[COGS]]+Table1[[#This Row],[Expenses]])</f>
        <v>234</v>
      </c>
      <c r="K919">
        <v>160</v>
      </c>
      <c r="L919">
        <f>Table1[[#This Row],[Actual_Profit]]-Table1[[#This Row],[Budget_Profit]]</f>
        <v>74</v>
      </c>
      <c r="M919" s="5">
        <f>IF(
Table1[[#This Row],[Budget_Profit]]=0,
"",
IF(
Table1[[#This Row],[Budget_Profit]]&gt;0,
(Table1[[#This Row],[Actual_Profit]]-Table1[[#This Row],[Budget_Profit]])/Table1[[#This Row],[Budget_Profit]],
(Table1[[#This Row],[Actual_Profit]]-Table1[[#This Row],[Budget_Profit]])/ABS(Table1[[#This Row],[Budget_Profit]])
)
)</f>
        <v>0.46250000000000002</v>
      </c>
      <c r="N919" s="5" t="str">
        <f>IF(Table1[[#This Row],[Profit_Var]]&gt;=0, "Above Budget", "Below Budget")</f>
        <v>Above Budget</v>
      </c>
      <c r="O919">
        <v>245</v>
      </c>
      <c r="P919">
        <v>210</v>
      </c>
      <c r="Q919">
        <f>Table1[[#This Row],[COGS]]-Table1[[#This Row],[Budget_COGS]]</f>
        <v>35</v>
      </c>
      <c r="R919" s="5">
        <f>IF(
Table1[[#This Row],[Budget_COGS]]=0,
"",
IF(
Table1[[#This Row],[Budget_COGS]]&gt;0,
(Table1[[#This Row],[Budget_COGS]]-Table1[[#This Row],[COGS]]) / Table1[[#This Row],[Budget_COGS]],
(Table1[[#This Row],[Budget_COGS]]-Table1[[#This Row],[COGS]]) / ABS(Table1[[#This Row],[Budget_COGS]])
)
)</f>
        <v>-0.16666666666666666</v>
      </c>
      <c r="S919" s="5" t="str">
        <f>IF(Table1[[#This Row],[COGS _Var]]&gt;=0, "Above Budget", "Below Budget")</f>
        <v>Above Budget</v>
      </c>
      <c r="T919">
        <f>Table1[[#This Row],[Actual_Sales]]-Table1[[#This Row],[COGS]]</f>
        <v>366</v>
      </c>
      <c r="U919">
        <v>270</v>
      </c>
      <c r="V919">
        <f>Table1[[#This Row],[Gross_Margin]]-Table1[[#This Row],[Budget_Margin]]</f>
        <v>96</v>
      </c>
      <c r="W919" s="5">
        <f>IF(
Table1[[#This Row],[Budget_Margin]]=0,
"",
IF(
Table1[[#This Row],[Budget_Margin]]&gt;0,
(Table1[[#This Row],[Gross_Margin]]-Table1[[#This Row],[Budget_Margin]]) / Table1[[#This Row],[Budget_Margin]],
(Table1[[#This Row],[Gross_Margin]]-Table1[[#This Row],[Budget_Margin]]) / ABS(Table1[[#This Row],[Budget_Margin]])
)
)</f>
        <v>0.35555555555555557</v>
      </c>
      <c r="X919" s="5" t="str">
        <f>IF(Table1[[#This Row],[Margin_Var]]&gt;=0, "Above Budget", "Below Budget")</f>
        <v>Above Budget</v>
      </c>
      <c r="Y919" s="5">
        <f>IFERROR(Table1[[#This Row],[Gross_Margin]]/Table1[[#This Row],[Actual_Sales]],0)</f>
        <v>0.59901800327332244</v>
      </c>
      <c r="Z919" s="5">
        <f>Table1[[#This Row],[Actual_Profit]]/Table1[[#This Row],[Actual_Sales]]</f>
        <v>0.38297872340425532</v>
      </c>
      <c r="AA919">
        <v>132</v>
      </c>
      <c r="AB919" s="5">
        <f>IFERROR(Table1[[#This Row],[Expenses]]/Table1[[#This Row],[Actual_Sales]],0)</f>
        <v>0.2160392798690671</v>
      </c>
      <c r="AC919">
        <v>93</v>
      </c>
      <c r="AD919">
        <v>1419</v>
      </c>
      <c r="AE919" s="5">
        <f>IFERROR(Table1[[#This Row],[Inventory]]/Table1[[#This Row],[Actual_Sales]],0)</f>
        <v>2.3224222585924714</v>
      </c>
    </row>
    <row r="920" spans="1:31" x14ac:dyDescent="0.25">
      <c r="A920">
        <v>2764</v>
      </c>
      <c r="B920">
        <v>630</v>
      </c>
      <c r="C920">
        <v>2</v>
      </c>
      <c r="D920" s="2">
        <v>40634</v>
      </c>
      <c r="E920">
        <v>486</v>
      </c>
      <c r="F920">
        <v>470</v>
      </c>
      <c r="G920">
        <f>Table1[[#This Row],[Actual_Sales]]-Table1[[#This Row],[Budget_Sales]]</f>
        <v>16</v>
      </c>
      <c r="H920" s="5">
        <f>IF(
Table1[[#This Row],[Budget_Sales]]=0,
"",
IF(
Table1[[#This Row],[Budget_Sales]]&gt;0,
(Table1[[#This Row],[Actual_Sales]]-Table1[[#This Row],[Budget_Sales]])/Table1[[#This Row],[Budget_Sales]],
(Table1[[#This Row],[Actual_Sales]]-Table1[[#This Row],[Budget_Sales]])/ABS(Table1[[#This Row],[Budget_Sales]])
)
)</f>
        <v>3.4042553191489362E-2</v>
      </c>
      <c r="I920" s="5" t="str">
        <f>IF(Table1[[#This Row],[Sales_Var]]&gt;=0,"Above Budget","Below Budget")</f>
        <v>Above Budget</v>
      </c>
      <c r="J920">
        <f>Table1[[#This Row],[Actual_Sales]]-(Table1[[#This Row],[COGS]]+Table1[[#This Row],[Expenses]])</f>
        <v>186</v>
      </c>
      <c r="K920">
        <v>170</v>
      </c>
      <c r="L920">
        <f>Table1[[#This Row],[Actual_Profit]]-Table1[[#This Row],[Budget_Profit]]</f>
        <v>16</v>
      </c>
      <c r="M920" s="5">
        <f>IF(
Table1[[#This Row],[Budget_Profit]]=0,
"",
IF(
Table1[[#This Row],[Budget_Profit]]&gt;0,
(Table1[[#This Row],[Actual_Profit]]-Table1[[#This Row],[Budget_Profit]])/Table1[[#This Row],[Budget_Profit]],
(Table1[[#This Row],[Actual_Profit]]-Table1[[#This Row],[Budget_Profit]])/ABS(Table1[[#This Row],[Budget_Profit]])
)
)</f>
        <v>9.4117647058823528E-2</v>
      </c>
      <c r="N920" s="5" t="str">
        <f>IF(Table1[[#This Row],[Profit_Var]]&gt;=0, "Above Budget", "Below Budget")</f>
        <v>Above Budget</v>
      </c>
      <c r="O920">
        <v>191</v>
      </c>
      <c r="P920">
        <v>200</v>
      </c>
      <c r="Q920">
        <f>Table1[[#This Row],[COGS]]-Table1[[#This Row],[Budget_COGS]]</f>
        <v>-9</v>
      </c>
      <c r="R920" s="5">
        <f>IF(
Table1[[#This Row],[Budget_COGS]]=0,
"",
IF(
Table1[[#This Row],[Budget_COGS]]&gt;0,
(Table1[[#This Row],[Budget_COGS]]-Table1[[#This Row],[COGS]]) / Table1[[#This Row],[Budget_COGS]],
(Table1[[#This Row],[Budget_COGS]]-Table1[[#This Row],[COGS]]) / ABS(Table1[[#This Row],[Budget_COGS]])
)
)</f>
        <v>4.4999999999999998E-2</v>
      </c>
      <c r="S920" s="5" t="str">
        <f>IF(Table1[[#This Row],[COGS _Var]]&gt;=0, "Above Budget", "Below Budget")</f>
        <v>Below Budget</v>
      </c>
      <c r="T920">
        <f>Table1[[#This Row],[Actual_Sales]]-Table1[[#This Row],[COGS]]</f>
        <v>295</v>
      </c>
      <c r="U920">
        <v>270</v>
      </c>
      <c r="V920">
        <f>Table1[[#This Row],[Gross_Margin]]-Table1[[#This Row],[Budget_Margin]]</f>
        <v>25</v>
      </c>
      <c r="W920" s="5">
        <f>IF(
Table1[[#This Row],[Budget_Margin]]=0,
"",
IF(
Table1[[#This Row],[Budget_Margin]]&gt;0,
(Table1[[#This Row],[Gross_Margin]]-Table1[[#This Row],[Budget_Margin]]) / Table1[[#This Row],[Budget_Margin]],
(Table1[[#This Row],[Gross_Margin]]-Table1[[#This Row],[Budget_Margin]]) / ABS(Table1[[#This Row],[Budget_Margin]])
)
)</f>
        <v>9.2592592592592587E-2</v>
      </c>
      <c r="X920" s="5" t="str">
        <f>IF(Table1[[#This Row],[Margin_Var]]&gt;=0, "Above Budget", "Below Budget")</f>
        <v>Above Budget</v>
      </c>
      <c r="Y920" s="5">
        <f>IFERROR(Table1[[#This Row],[Gross_Margin]]/Table1[[#This Row],[Actual_Sales]],0)</f>
        <v>0.60699588477366251</v>
      </c>
      <c r="Z920" s="5">
        <f>Table1[[#This Row],[Actual_Profit]]/Table1[[#This Row],[Actual_Sales]]</f>
        <v>0.38271604938271603</v>
      </c>
      <c r="AA920">
        <v>109</v>
      </c>
      <c r="AB920" s="5">
        <f>IFERROR(Table1[[#This Row],[Expenses]]/Table1[[#This Row],[Actual_Sales]],0)</f>
        <v>0.22427983539094651</v>
      </c>
      <c r="AC920">
        <v>63</v>
      </c>
      <c r="AD920">
        <v>865</v>
      </c>
      <c r="AE920" s="5">
        <f>IFERROR(Table1[[#This Row],[Inventory]]/Table1[[#This Row],[Actual_Sales]],0)</f>
        <v>1.7798353909465021</v>
      </c>
    </row>
    <row r="921" spans="1:31" x14ac:dyDescent="0.25">
      <c r="A921">
        <v>2771</v>
      </c>
      <c r="B921">
        <v>702</v>
      </c>
      <c r="C921">
        <v>9</v>
      </c>
      <c r="D921" s="2">
        <v>40634</v>
      </c>
      <c r="E921">
        <v>486</v>
      </c>
      <c r="F921">
        <v>400</v>
      </c>
      <c r="G921">
        <f>Table1[[#This Row],[Actual_Sales]]-Table1[[#This Row],[Budget_Sales]]</f>
        <v>86</v>
      </c>
      <c r="H921" s="5">
        <f>IF(
Table1[[#This Row],[Budget_Sales]]=0,
"",
IF(
Table1[[#This Row],[Budget_Sales]]&gt;0,
(Table1[[#This Row],[Actual_Sales]]-Table1[[#This Row],[Budget_Sales]])/Table1[[#This Row],[Budget_Sales]],
(Table1[[#This Row],[Actual_Sales]]-Table1[[#This Row],[Budget_Sales]])/ABS(Table1[[#This Row],[Budget_Sales]])
)
)</f>
        <v>0.215</v>
      </c>
      <c r="I921" s="5" t="str">
        <f>IF(Table1[[#This Row],[Sales_Var]]&gt;=0,"Above Budget","Below Budget")</f>
        <v>Above Budget</v>
      </c>
      <c r="J921">
        <f>Table1[[#This Row],[Actual_Sales]]-(Table1[[#This Row],[COGS]]+Table1[[#This Row],[Expenses]])</f>
        <v>186</v>
      </c>
      <c r="K921">
        <v>160</v>
      </c>
      <c r="L921">
        <f>Table1[[#This Row],[Actual_Profit]]-Table1[[#This Row],[Budget_Profit]]</f>
        <v>26</v>
      </c>
      <c r="M921" s="5">
        <f>IF(
Table1[[#This Row],[Budget_Profit]]=0,
"",
IF(
Table1[[#This Row],[Budget_Profit]]&gt;0,
(Table1[[#This Row],[Actual_Profit]]-Table1[[#This Row],[Budget_Profit]])/Table1[[#This Row],[Budget_Profit]],
(Table1[[#This Row],[Actual_Profit]]-Table1[[#This Row],[Budget_Profit]])/ABS(Table1[[#This Row],[Budget_Profit]])
)
)</f>
        <v>0.16250000000000001</v>
      </c>
      <c r="N921" s="5" t="str">
        <f>IF(Table1[[#This Row],[Profit_Var]]&gt;=0, "Above Budget", "Below Budget")</f>
        <v>Above Budget</v>
      </c>
      <c r="O921">
        <v>191</v>
      </c>
      <c r="P921">
        <v>160</v>
      </c>
      <c r="Q921">
        <f>Table1[[#This Row],[COGS]]-Table1[[#This Row],[Budget_COGS]]</f>
        <v>31</v>
      </c>
      <c r="R921" s="5">
        <f>IF(
Table1[[#This Row],[Budget_COGS]]=0,
"",
IF(
Table1[[#This Row],[Budget_COGS]]&gt;0,
(Table1[[#This Row],[Budget_COGS]]-Table1[[#This Row],[COGS]]) / Table1[[#This Row],[Budget_COGS]],
(Table1[[#This Row],[Budget_COGS]]-Table1[[#This Row],[COGS]]) / ABS(Table1[[#This Row],[Budget_COGS]])
)
)</f>
        <v>-0.19375000000000001</v>
      </c>
      <c r="S921" s="5" t="str">
        <f>IF(Table1[[#This Row],[COGS _Var]]&gt;=0, "Above Budget", "Below Budget")</f>
        <v>Above Budget</v>
      </c>
      <c r="T921">
        <f>Table1[[#This Row],[Actual_Sales]]-Table1[[#This Row],[COGS]]</f>
        <v>295</v>
      </c>
      <c r="U921">
        <v>240</v>
      </c>
      <c r="V921">
        <f>Table1[[#This Row],[Gross_Margin]]-Table1[[#This Row],[Budget_Margin]]</f>
        <v>55</v>
      </c>
      <c r="W921" s="5">
        <f>IF(
Table1[[#This Row],[Budget_Margin]]=0,
"",
IF(
Table1[[#This Row],[Budget_Margin]]&gt;0,
(Table1[[#This Row],[Gross_Margin]]-Table1[[#This Row],[Budget_Margin]]) / Table1[[#This Row],[Budget_Margin]],
(Table1[[#This Row],[Gross_Margin]]-Table1[[#This Row],[Budget_Margin]]) / ABS(Table1[[#This Row],[Budget_Margin]])
)
)</f>
        <v>0.22916666666666666</v>
      </c>
      <c r="X921" s="5" t="str">
        <f>IF(Table1[[#This Row],[Margin_Var]]&gt;=0, "Above Budget", "Below Budget")</f>
        <v>Above Budget</v>
      </c>
      <c r="Y921" s="5">
        <f>IFERROR(Table1[[#This Row],[Gross_Margin]]/Table1[[#This Row],[Actual_Sales]],0)</f>
        <v>0.60699588477366251</v>
      </c>
      <c r="Z921" s="5">
        <f>Table1[[#This Row],[Actual_Profit]]/Table1[[#This Row],[Actual_Sales]]</f>
        <v>0.38271604938271603</v>
      </c>
      <c r="AA921">
        <v>109</v>
      </c>
      <c r="AB921" s="5">
        <f>IFERROR(Table1[[#This Row],[Expenses]]/Table1[[#This Row],[Actual_Sales]],0)</f>
        <v>0.22427983539094651</v>
      </c>
      <c r="AC921">
        <v>63</v>
      </c>
      <c r="AD921">
        <v>865</v>
      </c>
      <c r="AE921" s="5">
        <f>IFERROR(Table1[[#This Row],[Inventory]]/Table1[[#This Row],[Actual_Sales]],0)</f>
        <v>1.7798353909465021</v>
      </c>
    </row>
    <row r="922" spans="1:31" x14ac:dyDescent="0.25">
      <c r="A922">
        <v>1783</v>
      </c>
      <c r="B922">
        <v>225</v>
      </c>
      <c r="C922">
        <v>2</v>
      </c>
      <c r="D922" s="2">
        <v>40483</v>
      </c>
      <c r="E922">
        <v>115</v>
      </c>
      <c r="F922">
        <v>130</v>
      </c>
      <c r="G922">
        <f>Table1[[#This Row],[Actual_Sales]]-Table1[[#This Row],[Budget_Sales]]</f>
        <v>-15</v>
      </c>
      <c r="H922" s="5">
        <f>IF(
Table1[[#This Row],[Budget_Sales]]=0,
"",
IF(
Table1[[#This Row],[Budget_Sales]]&gt;0,
(Table1[[#This Row],[Actual_Sales]]-Table1[[#This Row],[Budget_Sales]])/Table1[[#This Row],[Budget_Sales]],
(Table1[[#This Row],[Actual_Sales]]-Table1[[#This Row],[Budget_Sales]])/ABS(Table1[[#This Row],[Budget_Sales]])
)
)</f>
        <v>-0.11538461538461539</v>
      </c>
      <c r="I922" s="5" t="str">
        <f>IF(Table1[[#This Row],[Sales_Var]]&gt;=0,"Above Budget","Below Budget")</f>
        <v>Below Budget</v>
      </c>
      <c r="J922">
        <f>Table1[[#This Row],[Actual_Sales]]-(Table1[[#This Row],[COGS]]+Table1[[#This Row],[Expenses]])</f>
        <v>44</v>
      </c>
      <c r="K922">
        <v>60</v>
      </c>
      <c r="L922">
        <f>Table1[[#This Row],[Actual_Profit]]-Table1[[#This Row],[Budget_Profit]]</f>
        <v>-16</v>
      </c>
      <c r="M922" s="5">
        <f>IF(
Table1[[#This Row],[Budget_Profit]]=0,
"",
IF(
Table1[[#This Row],[Budget_Profit]]&gt;0,
(Table1[[#This Row],[Actual_Profit]]-Table1[[#This Row],[Budget_Profit]])/Table1[[#This Row],[Budget_Profit]],
(Table1[[#This Row],[Actual_Profit]]-Table1[[#This Row],[Budget_Profit]])/ABS(Table1[[#This Row],[Budget_Profit]])
)
)</f>
        <v>-0.26666666666666666</v>
      </c>
      <c r="N922" s="5" t="str">
        <f>IF(Table1[[#This Row],[Profit_Var]]&gt;=0, "Above Budget", "Below Budget")</f>
        <v>Below Budget</v>
      </c>
      <c r="O922">
        <v>47</v>
      </c>
      <c r="P922">
        <v>50</v>
      </c>
      <c r="Q922">
        <f>Table1[[#This Row],[COGS]]-Table1[[#This Row],[Budget_COGS]]</f>
        <v>-3</v>
      </c>
      <c r="R922" s="5">
        <f>IF(
Table1[[#This Row],[Budget_COGS]]=0,
"",
IF(
Table1[[#This Row],[Budget_COGS]]&gt;0,
(Table1[[#This Row],[Budget_COGS]]-Table1[[#This Row],[COGS]]) / Table1[[#This Row],[Budget_COGS]],
(Table1[[#This Row],[Budget_COGS]]-Table1[[#This Row],[COGS]]) / ABS(Table1[[#This Row],[Budget_COGS]])
)
)</f>
        <v>0.06</v>
      </c>
      <c r="S922" s="5" t="str">
        <f>IF(Table1[[#This Row],[COGS _Var]]&gt;=0, "Above Budget", "Below Budget")</f>
        <v>Below Budget</v>
      </c>
      <c r="T922">
        <f>Table1[[#This Row],[Actual_Sales]]-Table1[[#This Row],[COGS]]</f>
        <v>68</v>
      </c>
      <c r="U922">
        <v>80</v>
      </c>
      <c r="V922">
        <f>Table1[[#This Row],[Gross_Margin]]-Table1[[#This Row],[Budget_Margin]]</f>
        <v>-12</v>
      </c>
      <c r="W922" s="5">
        <f>IF(
Table1[[#This Row],[Budget_Margin]]=0,
"",
IF(
Table1[[#This Row],[Budget_Margin]]&gt;0,
(Table1[[#This Row],[Gross_Margin]]-Table1[[#This Row],[Budget_Margin]]) / Table1[[#This Row],[Budget_Margin]],
(Table1[[#This Row],[Gross_Margin]]-Table1[[#This Row],[Budget_Margin]]) / ABS(Table1[[#This Row],[Budget_Margin]])
)
)</f>
        <v>-0.15</v>
      </c>
      <c r="X922" s="5" t="str">
        <f>IF(Table1[[#This Row],[Margin_Var]]&gt;=0, "Above Budget", "Below Budget")</f>
        <v>Below Budget</v>
      </c>
      <c r="Y922" s="5">
        <f>IFERROR(Table1[[#This Row],[Gross_Margin]]/Table1[[#This Row],[Actual_Sales]],0)</f>
        <v>0.59130434782608698</v>
      </c>
      <c r="Z922" s="5">
        <f>Table1[[#This Row],[Actual_Profit]]/Table1[[#This Row],[Actual_Sales]]</f>
        <v>0.38260869565217392</v>
      </c>
      <c r="AA922">
        <v>24</v>
      </c>
      <c r="AB922" s="5">
        <f>IFERROR(Table1[[#This Row],[Expenses]]/Table1[[#This Row],[Actual_Sales]],0)</f>
        <v>0.20869565217391303</v>
      </c>
      <c r="AC922">
        <v>13</v>
      </c>
      <c r="AD922">
        <v>834</v>
      </c>
      <c r="AE922" s="5">
        <f>IFERROR(Table1[[#This Row],[Inventory]]/Table1[[#This Row],[Actual_Sales]],0)</f>
        <v>7.2521739130434781</v>
      </c>
    </row>
    <row r="923" spans="1:31" x14ac:dyDescent="0.25">
      <c r="A923">
        <v>1843</v>
      </c>
      <c r="B923">
        <v>509</v>
      </c>
      <c r="C923">
        <v>9</v>
      </c>
      <c r="D923" s="2">
        <v>40483</v>
      </c>
      <c r="E923">
        <v>115</v>
      </c>
      <c r="F923">
        <v>100</v>
      </c>
      <c r="G923">
        <f>Table1[[#This Row],[Actual_Sales]]-Table1[[#This Row],[Budget_Sales]]</f>
        <v>15</v>
      </c>
      <c r="H923" s="5">
        <f>IF(
Table1[[#This Row],[Budget_Sales]]=0,
"",
IF(
Table1[[#This Row],[Budget_Sales]]&gt;0,
(Table1[[#This Row],[Actual_Sales]]-Table1[[#This Row],[Budget_Sales]])/Table1[[#This Row],[Budget_Sales]],
(Table1[[#This Row],[Actual_Sales]]-Table1[[#This Row],[Budget_Sales]])/ABS(Table1[[#This Row],[Budget_Sales]])
)
)</f>
        <v>0.15</v>
      </c>
      <c r="I923" s="5" t="str">
        <f>IF(Table1[[#This Row],[Sales_Var]]&gt;=0,"Above Budget","Below Budget")</f>
        <v>Above Budget</v>
      </c>
      <c r="J923">
        <f>Table1[[#This Row],[Actual_Sales]]-(Table1[[#This Row],[COGS]]+Table1[[#This Row],[Expenses]])</f>
        <v>44</v>
      </c>
      <c r="K923">
        <v>40</v>
      </c>
      <c r="L923">
        <f>Table1[[#This Row],[Actual_Profit]]-Table1[[#This Row],[Budget_Profit]]</f>
        <v>4</v>
      </c>
      <c r="M923" s="5">
        <f>IF(
Table1[[#This Row],[Budget_Profit]]=0,
"",
IF(
Table1[[#This Row],[Budget_Profit]]&gt;0,
(Table1[[#This Row],[Actual_Profit]]-Table1[[#This Row],[Budget_Profit]])/Table1[[#This Row],[Budget_Profit]],
(Table1[[#This Row],[Actual_Profit]]-Table1[[#This Row],[Budget_Profit]])/ABS(Table1[[#This Row],[Budget_Profit]])
)
)</f>
        <v>0.1</v>
      </c>
      <c r="N923" s="5" t="str">
        <f>IF(Table1[[#This Row],[Profit_Var]]&gt;=0, "Above Budget", "Below Budget")</f>
        <v>Above Budget</v>
      </c>
      <c r="O923">
        <v>47</v>
      </c>
      <c r="P923">
        <v>40</v>
      </c>
      <c r="Q923">
        <f>Table1[[#This Row],[COGS]]-Table1[[#This Row],[Budget_COGS]]</f>
        <v>7</v>
      </c>
      <c r="R923" s="5">
        <f>IF(
Table1[[#This Row],[Budget_COGS]]=0,
"",
IF(
Table1[[#This Row],[Budget_COGS]]&gt;0,
(Table1[[#This Row],[Budget_COGS]]-Table1[[#This Row],[COGS]]) / Table1[[#This Row],[Budget_COGS]],
(Table1[[#This Row],[Budget_COGS]]-Table1[[#This Row],[COGS]]) / ABS(Table1[[#This Row],[Budget_COGS]])
)
)</f>
        <v>-0.17499999999999999</v>
      </c>
      <c r="S923" s="5" t="str">
        <f>IF(Table1[[#This Row],[COGS _Var]]&gt;=0, "Above Budget", "Below Budget")</f>
        <v>Above Budget</v>
      </c>
      <c r="T923">
        <f>Table1[[#This Row],[Actual_Sales]]-Table1[[#This Row],[COGS]]</f>
        <v>68</v>
      </c>
      <c r="U923">
        <v>60</v>
      </c>
      <c r="V923">
        <f>Table1[[#This Row],[Gross_Margin]]-Table1[[#This Row],[Budget_Margin]]</f>
        <v>8</v>
      </c>
      <c r="W923" s="5">
        <f>IF(
Table1[[#This Row],[Budget_Margin]]=0,
"",
IF(
Table1[[#This Row],[Budget_Margin]]&gt;0,
(Table1[[#This Row],[Gross_Margin]]-Table1[[#This Row],[Budget_Margin]]) / Table1[[#This Row],[Budget_Margin]],
(Table1[[#This Row],[Gross_Margin]]-Table1[[#This Row],[Budget_Margin]]) / ABS(Table1[[#This Row],[Budget_Margin]])
)
)</f>
        <v>0.13333333333333333</v>
      </c>
      <c r="X923" s="5" t="str">
        <f>IF(Table1[[#This Row],[Margin_Var]]&gt;=0, "Above Budget", "Below Budget")</f>
        <v>Above Budget</v>
      </c>
      <c r="Y923" s="5">
        <f>IFERROR(Table1[[#This Row],[Gross_Margin]]/Table1[[#This Row],[Actual_Sales]],0)</f>
        <v>0.59130434782608698</v>
      </c>
      <c r="Z923" s="5">
        <f>Table1[[#This Row],[Actual_Profit]]/Table1[[#This Row],[Actual_Sales]]</f>
        <v>0.38260869565217392</v>
      </c>
      <c r="AA923">
        <v>24</v>
      </c>
      <c r="AB923" s="5">
        <f>IFERROR(Table1[[#This Row],[Expenses]]/Table1[[#This Row],[Actual_Sales]],0)</f>
        <v>0.20869565217391303</v>
      </c>
      <c r="AC923">
        <v>13</v>
      </c>
      <c r="AD923">
        <v>834</v>
      </c>
      <c r="AE923" s="5">
        <f>IFERROR(Table1[[#This Row],[Inventory]]/Table1[[#This Row],[Actual_Sales]],0)</f>
        <v>7.2521739130434781</v>
      </c>
    </row>
    <row r="924" spans="1:31" x14ac:dyDescent="0.25">
      <c r="A924">
        <v>236</v>
      </c>
      <c r="B924">
        <v>504</v>
      </c>
      <c r="C924">
        <v>3</v>
      </c>
      <c r="D924" s="2">
        <v>40210</v>
      </c>
      <c r="E924">
        <v>115</v>
      </c>
      <c r="F924">
        <v>140</v>
      </c>
      <c r="G924">
        <f>Table1[[#This Row],[Actual_Sales]]-Table1[[#This Row],[Budget_Sales]]</f>
        <v>-25</v>
      </c>
      <c r="H924" s="5">
        <f>IF(
Table1[[#This Row],[Budget_Sales]]=0,
"",
IF(
Table1[[#This Row],[Budget_Sales]]&gt;0,
(Table1[[#This Row],[Actual_Sales]]-Table1[[#This Row],[Budget_Sales]])/Table1[[#This Row],[Budget_Sales]],
(Table1[[#This Row],[Actual_Sales]]-Table1[[#This Row],[Budget_Sales]])/ABS(Table1[[#This Row],[Budget_Sales]])
)
)</f>
        <v>-0.17857142857142858</v>
      </c>
      <c r="I924" s="5" t="str">
        <f>IF(Table1[[#This Row],[Sales_Var]]&gt;=0,"Above Budget","Below Budget")</f>
        <v>Below Budget</v>
      </c>
      <c r="J924">
        <f>Table1[[#This Row],[Actual_Sales]]-(Table1[[#This Row],[COGS]]+Table1[[#This Row],[Expenses]])</f>
        <v>44</v>
      </c>
      <c r="K924">
        <v>70</v>
      </c>
      <c r="L924">
        <f>Table1[[#This Row],[Actual_Profit]]-Table1[[#This Row],[Budget_Profit]]</f>
        <v>-26</v>
      </c>
      <c r="M924" s="5">
        <f>IF(
Table1[[#This Row],[Budget_Profit]]=0,
"",
IF(
Table1[[#This Row],[Budget_Profit]]&gt;0,
(Table1[[#This Row],[Actual_Profit]]-Table1[[#This Row],[Budget_Profit]])/Table1[[#This Row],[Budget_Profit]],
(Table1[[#This Row],[Actual_Profit]]-Table1[[#This Row],[Budget_Profit]])/ABS(Table1[[#This Row],[Budget_Profit]])
)
)</f>
        <v>-0.37142857142857144</v>
      </c>
      <c r="N924" s="5" t="str">
        <f>IF(Table1[[#This Row],[Profit_Var]]&gt;=0, "Above Budget", "Below Budget")</f>
        <v>Below Budget</v>
      </c>
      <c r="O924">
        <v>47</v>
      </c>
      <c r="P924">
        <v>50</v>
      </c>
      <c r="Q924">
        <f>Table1[[#This Row],[COGS]]-Table1[[#This Row],[Budget_COGS]]</f>
        <v>-3</v>
      </c>
      <c r="R924" s="5">
        <f>IF(
Table1[[#This Row],[Budget_COGS]]=0,
"",
IF(
Table1[[#This Row],[Budget_COGS]]&gt;0,
(Table1[[#This Row],[Budget_COGS]]-Table1[[#This Row],[COGS]]) / Table1[[#This Row],[Budget_COGS]],
(Table1[[#This Row],[Budget_COGS]]-Table1[[#This Row],[COGS]]) / ABS(Table1[[#This Row],[Budget_COGS]])
)
)</f>
        <v>0.06</v>
      </c>
      <c r="S924" s="5" t="str">
        <f>IF(Table1[[#This Row],[COGS _Var]]&gt;=0, "Above Budget", "Below Budget")</f>
        <v>Below Budget</v>
      </c>
      <c r="T924">
        <f>Table1[[#This Row],[Actual_Sales]]-Table1[[#This Row],[COGS]]</f>
        <v>68</v>
      </c>
      <c r="U924">
        <v>90</v>
      </c>
      <c r="V924">
        <f>Table1[[#This Row],[Gross_Margin]]-Table1[[#This Row],[Budget_Margin]]</f>
        <v>-22</v>
      </c>
      <c r="W924" s="5">
        <f>IF(
Table1[[#This Row],[Budget_Margin]]=0,
"",
IF(
Table1[[#This Row],[Budget_Margin]]&gt;0,
(Table1[[#This Row],[Gross_Margin]]-Table1[[#This Row],[Budget_Margin]]) / Table1[[#This Row],[Budget_Margin]],
(Table1[[#This Row],[Gross_Margin]]-Table1[[#This Row],[Budget_Margin]]) / ABS(Table1[[#This Row],[Budget_Margin]])
)
)</f>
        <v>-0.24444444444444444</v>
      </c>
      <c r="X924" s="5" t="str">
        <f>IF(Table1[[#This Row],[Margin_Var]]&gt;=0, "Above Budget", "Below Budget")</f>
        <v>Below Budget</v>
      </c>
      <c r="Y924" s="5">
        <f>IFERROR(Table1[[#This Row],[Gross_Margin]]/Table1[[#This Row],[Actual_Sales]],0)</f>
        <v>0.59130434782608698</v>
      </c>
      <c r="Z924" s="5">
        <f>Table1[[#This Row],[Actual_Profit]]/Table1[[#This Row],[Actual_Sales]]</f>
        <v>0.38260869565217392</v>
      </c>
      <c r="AA924">
        <v>24</v>
      </c>
      <c r="AB924" s="5">
        <f>IFERROR(Table1[[#This Row],[Expenses]]/Table1[[#This Row],[Actual_Sales]],0)</f>
        <v>0.20869565217391303</v>
      </c>
      <c r="AC924">
        <v>13</v>
      </c>
      <c r="AD924">
        <v>772</v>
      </c>
      <c r="AE924" s="5">
        <f>IFERROR(Table1[[#This Row],[Inventory]]/Table1[[#This Row],[Actual_Sales]],0)</f>
        <v>6.7130434782608699</v>
      </c>
    </row>
    <row r="925" spans="1:31" x14ac:dyDescent="0.25">
      <c r="A925">
        <v>299</v>
      </c>
      <c r="B925">
        <v>727</v>
      </c>
      <c r="C925">
        <v>13</v>
      </c>
      <c r="D925" s="2">
        <v>40210</v>
      </c>
      <c r="E925">
        <v>115</v>
      </c>
      <c r="F925">
        <v>120</v>
      </c>
      <c r="G925">
        <f>Table1[[#This Row],[Actual_Sales]]-Table1[[#This Row],[Budget_Sales]]</f>
        <v>-5</v>
      </c>
      <c r="H925" s="5">
        <f>IF(
Table1[[#This Row],[Budget_Sales]]=0,
"",
IF(
Table1[[#This Row],[Budget_Sales]]&gt;0,
(Table1[[#This Row],[Actual_Sales]]-Table1[[#This Row],[Budget_Sales]])/Table1[[#This Row],[Budget_Sales]],
(Table1[[#This Row],[Actual_Sales]]-Table1[[#This Row],[Budget_Sales]])/ABS(Table1[[#This Row],[Budget_Sales]])
)
)</f>
        <v>-4.1666666666666664E-2</v>
      </c>
      <c r="I925" s="5" t="str">
        <f>IF(Table1[[#This Row],[Sales_Var]]&gt;=0,"Above Budget","Below Budget")</f>
        <v>Below Budget</v>
      </c>
      <c r="J925">
        <f>Table1[[#This Row],[Actual_Sales]]-(Table1[[#This Row],[COGS]]+Table1[[#This Row],[Expenses]])</f>
        <v>44</v>
      </c>
      <c r="K925">
        <v>60</v>
      </c>
      <c r="L925">
        <f>Table1[[#This Row],[Actual_Profit]]-Table1[[#This Row],[Budget_Profit]]</f>
        <v>-16</v>
      </c>
      <c r="M925" s="5">
        <f>IF(
Table1[[#This Row],[Budget_Profit]]=0,
"",
IF(
Table1[[#This Row],[Budget_Profit]]&gt;0,
(Table1[[#This Row],[Actual_Profit]]-Table1[[#This Row],[Budget_Profit]])/Table1[[#This Row],[Budget_Profit]],
(Table1[[#This Row],[Actual_Profit]]-Table1[[#This Row],[Budget_Profit]])/ABS(Table1[[#This Row],[Budget_Profit]])
)
)</f>
        <v>-0.26666666666666666</v>
      </c>
      <c r="N925" s="5" t="str">
        <f>IF(Table1[[#This Row],[Profit_Var]]&gt;=0, "Above Budget", "Below Budget")</f>
        <v>Below Budget</v>
      </c>
      <c r="O925">
        <v>47</v>
      </c>
      <c r="P925">
        <v>40</v>
      </c>
      <c r="Q925">
        <f>Table1[[#This Row],[COGS]]-Table1[[#This Row],[Budget_COGS]]</f>
        <v>7</v>
      </c>
      <c r="R925" s="5">
        <f>IF(
Table1[[#This Row],[Budget_COGS]]=0,
"",
IF(
Table1[[#This Row],[Budget_COGS]]&gt;0,
(Table1[[#This Row],[Budget_COGS]]-Table1[[#This Row],[COGS]]) / Table1[[#This Row],[Budget_COGS]],
(Table1[[#This Row],[Budget_COGS]]-Table1[[#This Row],[COGS]]) / ABS(Table1[[#This Row],[Budget_COGS]])
)
)</f>
        <v>-0.17499999999999999</v>
      </c>
      <c r="S925" s="5" t="str">
        <f>IF(Table1[[#This Row],[COGS _Var]]&gt;=0, "Above Budget", "Below Budget")</f>
        <v>Above Budget</v>
      </c>
      <c r="T925">
        <f>Table1[[#This Row],[Actual_Sales]]-Table1[[#This Row],[COGS]]</f>
        <v>68</v>
      </c>
      <c r="U925">
        <v>80</v>
      </c>
      <c r="V925">
        <f>Table1[[#This Row],[Gross_Margin]]-Table1[[#This Row],[Budget_Margin]]</f>
        <v>-12</v>
      </c>
      <c r="W925" s="5">
        <f>IF(
Table1[[#This Row],[Budget_Margin]]=0,
"",
IF(
Table1[[#This Row],[Budget_Margin]]&gt;0,
(Table1[[#This Row],[Gross_Margin]]-Table1[[#This Row],[Budget_Margin]]) / Table1[[#This Row],[Budget_Margin]],
(Table1[[#This Row],[Gross_Margin]]-Table1[[#This Row],[Budget_Margin]]) / ABS(Table1[[#This Row],[Budget_Margin]])
)
)</f>
        <v>-0.15</v>
      </c>
      <c r="X925" s="5" t="str">
        <f>IF(Table1[[#This Row],[Margin_Var]]&gt;=0, "Above Budget", "Below Budget")</f>
        <v>Below Budget</v>
      </c>
      <c r="Y925" s="5">
        <f>IFERROR(Table1[[#This Row],[Gross_Margin]]/Table1[[#This Row],[Actual_Sales]],0)</f>
        <v>0.59130434782608698</v>
      </c>
      <c r="Z925" s="5">
        <f>Table1[[#This Row],[Actual_Profit]]/Table1[[#This Row],[Actual_Sales]]</f>
        <v>0.38260869565217392</v>
      </c>
      <c r="AA925">
        <v>24</v>
      </c>
      <c r="AB925" s="5">
        <f>IFERROR(Table1[[#This Row],[Expenses]]/Table1[[#This Row],[Actual_Sales]],0)</f>
        <v>0.20869565217391303</v>
      </c>
      <c r="AC925">
        <v>13</v>
      </c>
      <c r="AD925">
        <v>772</v>
      </c>
      <c r="AE925" s="5">
        <f>IFERROR(Table1[[#This Row],[Inventory]]/Table1[[#This Row],[Actual_Sales]],0)</f>
        <v>6.7130434782608699</v>
      </c>
    </row>
    <row r="926" spans="1:31" x14ac:dyDescent="0.25">
      <c r="A926">
        <v>1695</v>
      </c>
      <c r="B926">
        <v>641</v>
      </c>
      <c r="C926">
        <v>9</v>
      </c>
      <c r="D926" s="2">
        <v>40452</v>
      </c>
      <c r="E926">
        <v>298</v>
      </c>
      <c r="F926">
        <v>240</v>
      </c>
      <c r="G926">
        <f>Table1[[#This Row],[Actual_Sales]]-Table1[[#This Row],[Budget_Sales]]</f>
        <v>58</v>
      </c>
      <c r="H926" s="5">
        <f>IF(
Table1[[#This Row],[Budget_Sales]]=0,
"",
IF(
Table1[[#This Row],[Budget_Sales]]&gt;0,
(Table1[[#This Row],[Actual_Sales]]-Table1[[#This Row],[Budget_Sales]])/Table1[[#This Row],[Budget_Sales]],
(Table1[[#This Row],[Actual_Sales]]-Table1[[#This Row],[Budget_Sales]])/ABS(Table1[[#This Row],[Budget_Sales]])
)
)</f>
        <v>0.24166666666666667</v>
      </c>
      <c r="I926" s="5" t="str">
        <f>IF(Table1[[#This Row],[Sales_Var]]&gt;=0,"Above Budget","Below Budget")</f>
        <v>Above Budget</v>
      </c>
      <c r="J926">
        <f>Table1[[#This Row],[Actual_Sales]]-(Table1[[#This Row],[COGS]]+Table1[[#This Row],[Expenses]])</f>
        <v>114</v>
      </c>
      <c r="K926">
        <v>130</v>
      </c>
      <c r="L926">
        <f>Table1[[#This Row],[Actual_Profit]]-Table1[[#This Row],[Budget_Profit]]</f>
        <v>-16</v>
      </c>
      <c r="M926" s="5">
        <f>IF(
Table1[[#This Row],[Budget_Profit]]=0,
"",
IF(
Table1[[#This Row],[Budget_Profit]]&gt;0,
(Table1[[#This Row],[Actual_Profit]]-Table1[[#This Row],[Budget_Profit]])/Table1[[#This Row],[Budget_Profit]],
(Table1[[#This Row],[Actual_Profit]]-Table1[[#This Row],[Budget_Profit]])/ABS(Table1[[#This Row],[Budget_Profit]])
)
)</f>
        <v>-0.12307692307692308</v>
      </c>
      <c r="N926" s="5" t="str">
        <f>IF(Table1[[#This Row],[Profit_Var]]&gt;=0, "Above Budget", "Below Budget")</f>
        <v>Below Budget</v>
      </c>
      <c r="O926">
        <v>122</v>
      </c>
      <c r="P926">
        <v>90</v>
      </c>
      <c r="Q926">
        <f>Table1[[#This Row],[COGS]]-Table1[[#This Row],[Budget_COGS]]</f>
        <v>32</v>
      </c>
      <c r="R926" s="5">
        <f>IF(
Table1[[#This Row],[Budget_COGS]]=0,
"",
IF(
Table1[[#This Row],[Budget_COGS]]&gt;0,
(Table1[[#This Row],[Budget_COGS]]-Table1[[#This Row],[COGS]]) / Table1[[#This Row],[Budget_COGS]],
(Table1[[#This Row],[Budget_COGS]]-Table1[[#This Row],[COGS]]) / ABS(Table1[[#This Row],[Budget_COGS]])
)
)</f>
        <v>-0.35555555555555557</v>
      </c>
      <c r="S926" s="5" t="str">
        <f>IF(Table1[[#This Row],[COGS _Var]]&gt;=0, "Above Budget", "Below Budget")</f>
        <v>Above Budget</v>
      </c>
      <c r="T926">
        <f>Table1[[#This Row],[Actual_Sales]]-Table1[[#This Row],[COGS]]</f>
        <v>176</v>
      </c>
      <c r="U926">
        <v>150</v>
      </c>
      <c r="V926">
        <f>Table1[[#This Row],[Gross_Margin]]-Table1[[#This Row],[Budget_Margin]]</f>
        <v>26</v>
      </c>
      <c r="W926" s="5">
        <f>IF(
Table1[[#This Row],[Budget_Margin]]=0,
"",
IF(
Table1[[#This Row],[Budget_Margin]]&gt;0,
(Table1[[#This Row],[Gross_Margin]]-Table1[[#This Row],[Budget_Margin]]) / Table1[[#This Row],[Budget_Margin]],
(Table1[[#This Row],[Gross_Margin]]-Table1[[#This Row],[Budget_Margin]]) / ABS(Table1[[#This Row],[Budget_Margin]])
)
)</f>
        <v>0.17333333333333334</v>
      </c>
      <c r="X926" s="5" t="str">
        <f>IF(Table1[[#This Row],[Margin_Var]]&gt;=0, "Above Budget", "Below Budget")</f>
        <v>Above Budget</v>
      </c>
      <c r="Y926" s="5">
        <f>IFERROR(Table1[[#This Row],[Gross_Margin]]/Table1[[#This Row],[Actual_Sales]],0)</f>
        <v>0.59060402684563762</v>
      </c>
      <c r="Z926" s="5">
        <f>Table1[[#This Row],[Actual_Profit]]/Table1[[#This Row],[Actual_Sales]]</f>
        <v>0.3825503355704698</v>
      </c>
      <c r="AA926">
        <v>62</v>
      </c>
      <c r="AB926" s="5">
        <f>IFERROR(Table1[[#This Row],[Expenses]]/Table1[[#This Row],[Actual_Sales]],0)</f>
        <v>0.20805369127516779</v>
      </c>
      <c r="AC926">
        <v>39</v>
      </c>
      <c r="AD926">
        <v>789</v>
      </c>
      <c r="AE926" s="5">
        <f>IFERROR(Table1[[#This Row],[Inventory]]/Table1[[#This Row],[Actual_Sales]],0)</f>
        <v>2.6476510067114094</v>
      </c>
    </row>
    <row r="927" spans="1:31" x14ac:dyDescent="0.25">
      <c r="A927">
        <v>1703</v>
      </c>
      <c r="B927">
        <v>702</v>
      </c>
      <c r="C927">
        <v>10</v>
      </c>
      <c r="D927" s="2">
        <v>40452</v>
      </c>
      <c r="E927">
        <v>298</v>
      </c>
      <c r="F927">
        <v>240</v>
      </c>
      <c r="G927">
        <f>Table1[[#This Row],[Actual_Sales]]-Table1[[#This Row],[Budget_Sales]]</f>
        <v>58</v>
      </c>
      <c r="H927" s="5">
        <f>IF(
Table1[[#This Row],[Budget_Sales]]=0,
"",
IF(
Table1[[#This Row],[Budget_Sales]]&gt;0,
(Table1[[#This Row],[Actual_Sales]]-Table1[[#This Row],[Budget_Sales]])/Table1[[#This Row],[Budget_Sales]],
(Table1[[#This Row],[Actual_Sales]]-Table1[[#This Row],[Budget_Sales]])/ABS(Table1[[#This Row],[Budget_Sales]])
)
)</f>
        <v>0.24166666666666667</v>
      </c>
      <c r="I927" s="5" t="str">
        <f>IF(Table1[[#This Row],[Sales_Var]]&gt;=0,"Above Budget","Below Budget")</f>
        <v>Above Budget</v>
      </c>
      <c r="J927">
        <f>Table1[[#This Row],[Actual_Sales]]-(Table1[[#This Row],[COGS]]+Table1[[#This Row],[Expenses]])</f>
        <v>114</v>
      </c>
      <c r="K927">
        <v>130</v>
      </c>
      <c r="L927">
        <f>Table1[[#This Row],[Actual_Profit]]-Table1[[#This Row],[Budget_Profit]]</f>
        <v>-16</v>
      </c>
      <c r="M927" s="5">
        <f>IF(
Table1[[#This Row],[Budget_Profit]]=0,
"",
IF(
Table1[[#This Row],[Budget_Profit]]&gt;0,
(Table1[[#This Row],[Actual_Profit]]-Table1[[#This Row],[Budget_Profit]])/Table1[[#This Row],[Budget_Profit]],
(Table1[[#This Row],[Actual_Profit]]-Table1[[#This Row],[Budget_Profit]])/ABS(Table1[[#This Row],[Budget_Profit]])
)
)</f>
        <v>-0.12307692307692308</v>
      </c>
      <c r="N927" s="5" t="str">
        <f>IF(Table1[[#This Row],[Profit_Var]]&gt;=0, "Above Budget", "Below Budget")</f>
        <v>Below Budget</v>
      </c>
      <c r="O927">
        <v>122</v>
      </c>
      <c r="P927">
        <v>90</v>
      </c>
      <c r="Q927">
        <f>Table1[[#This Row],[COGS]]-Table1[[#This Row],[Budget_COGS]]</f>
        <v>32</v>
      </c>
      <c r="R927" s="5">
        <f>IF(
Table1[[#This Row],[Budget_COGS]]=0,
"",
IF(
Table1[[#This Row],[Budget_COGS]]&gt;0,
(Table1[[#This Row],[Budget_COGS]]-Table1[[#This Row],[COGS]]) / Table1[[#This Row],[Budget_COGS]],
(Table1[[#This Row],[Budget_COGS]]-Table1[[#This Row],[COGS]]) / ABS(Table1[[#This Row],[Budget_COGS]])
)
)</f>
        <v>-0.35555555555555557</v>
      </c>
      <c r="S927" s="5" t="str">
        <f>IF(Table1[[#This Row],[COGS _Var]]&gt;=0, "Above Budget", "Below Budget")</f>
        <v>Above Budget</v>
      </c>
      <c r="T927">
        <f>Table1[[#This Row],[Actual_Sales]]-Table1[[#This Row],[COGS]]</f>
        <v>176</v>
      </c>
      <c r="U927">
        <v>150</v>
      </c>
      <c r="V927">
        <f>Table1[[#This Row],[Gross_Margin]]-Table1[[#This Row],[Budget_Margin]]</f>
        <v>26</v>
      </c>
      <c r="W927" s="5">
        <f>IF(
Table1[[#This Row],[Budget_Margin]]=0,
"",
IF(
Table1[[#This Row],[Budget_Margin]]&gt;0,
(Table1[[#This Row],[Gross_Margin]]-Table1[[#This Row],[Budget_Margin]]) / Table1[[#This Row],[Budget_Margin]],
(Table1[[#This Row],[Gross_Margin]]-Table1[[#This Row],[Budget_Margin]]) / ABS(Table1[[#This Row],[Budget_Margin]])
)
)</f>
        <v>0.17333333333333334</v>
      </c>
      <c r="X927" s="5" t="str">
        <f>IF(Table1[[#This Row],[Margin_Var]]&gt;=0, "Above Budget", "Below Budget")</f>
        <v>Above Budget</v>
      </c>
      <c r="Y927" s="5">
        <f>IFERROR(Table1[[#This Row],[Gross_Margin]]/Table1[[#This Row],[Actual_Sales]],0)</f>
        <v>0.59060402684563762</v>
      </c>
      <c r="Z927" s="5">
        <f>Table1[[#This Row],[Actual_Profit]]/Table1[[#This Row],[Actual_Sales]]</f>
        <v>0.3825503355704698</v>
      </c>
      <c r="AA927">
        <v>62</v>
      </c>
      <c r="AB927" s="5">
        <f>IFERROR(Table1[[#This Row],[Expenses]]/Table1[[#This Row],[Actual_Sales]],0)</f>
        <v>0.20805369127516779</v>
      </c>
      <c r="AC927">
        <v>39</v>
      </c>
      <c r="AD927">
        <v>789</v>
      </c>
      <c r="AE927" s="5">
        <f>IFERROR(Table1[[#This Row],[Inventory]]/Table1[[#This Row],[Actual_Sales]],0)</f>
        <v>2.6476510067114094</v>
      </c>
    </row>
    <row r="928" spans="1:31" x14ac:dyDescent="0.25">
      <c r="A928">
        <v>2127</v>
      </c>
      <c r="B928">
        <v>206</v>
      </c>
      <c r="C928">
        <v>4</v>
      </c>
      <c r="D928" s="2">
        <v>40544</v>
      </c>
      <c r="E928">
        <v>123</v>
      </c>
      <c r="F928">
        <v>100</v>
      </c>
      <c r="G928">
        <f>Table1[[#This Row],[Actual_Sales]]-Table1[[#This Row],[Budget_Sales]]</f>
        <v>23</v>
      </c>
      <c r="H928" s="5">
        <f>IF(
Table1[[#This Row],[Budget_Sales]]=0,
"",
IF(
Table1[[#This Row],[Budget_Sales]]&gt;0,
(Table1[[#This Row],[Actual_Sales]]-Table1[[#This Row],[Budget_Sales]])/Table1[[#This Row],[Budget_Sales]],
(Table1[[#This Row],[Actual_Sales]]-Table1[[#This Row],[Budget_Sales]])/ABS(Table1[[#This Row],[Budget_Sales]])
)
)</f>
        <v>0.23</v>
      </c>
      <c r="I928" s="5" t="str">
        <f>IF(Table1[[#This Row],[Sales_Var]]&gt;=0,"Above Budget","Below Budget")</f>
        <v>Above Budget</v>
      </c>
      <c r="J928">
        <f>Table1[[#This Row],[Actual_Sales]]-(Table1[[#This Row],[COGS]]+Table1[[#This Row],[Expenses]])</f>
        <v>47</v>
      </c>
      <c r="K928">
        <v>40</v>
      </c>
      <c r="L928">
        <f>Table1[[#This Row],[Actual_Profit]]-Table1[[#This Row],[Budget_Profit]]</f>
        <v>7</v>
      </c>
      <c r="M928" s="5">
        <f>IF(
Table1[[#This Row],[Budget_Profit]]=0,
"",
IF(
Table1[[#This Row],[Budget_Profit]]&gt;0,
(Table1[[#This Row],[Actual_Profit]]-Table1[[#This Row],[Budget_Profit]])/Table1[[#This Row],[Budget_Profit]],
(Table1[[#This Row],[Actual_Profit]]-Table1[[#This Row],[Budget_Profit]])/ABS(Table1[[#This Row],[Budget_Profit]])
)
)</f>
        <v>0.17499999999999999</v>
      </c>
      <c r="N928" s="5" t="str">
        <f>IF(Table1[[#This Row],[Profit_Var]]&gt;=0, "Above Budget", "Below Budget")</f>
        <v>Above Budget</v>
      </c>
      <c r="O928">
        <v>48</v>
      </c>
      <c r="P928">
        <v>40</v>
      </c>
      <c r="Q928">
        <f>Table1[[#This Row],[COGS]]-Table1[[#This Row],[Budget_COGS]]</f>
        <v>8</v>
      </c>
      <c r="R928" s="5">
        <f>IF(
Table1[[#This Row],[Budget_COGS]]=0,
"",
IF(
Table1[[#This Row],[Budget_COGS]]&gt;0,
(Table1[[#This Row],[Budget_COGS]]-Table1[[#This Row],[COGS]]) / Table1[[#This Row],[Budget_COGS]],
(Table1[[#This Row],[Budget_COGS]]-Table1[[#This Row],[COGS]]) / ABS(Table1[[#This Row],[Budget_COGS]])
)
)</f>
        <v>-0.2</v>
      </c>
      <c r="S928" s="5" t="str">
        <f>IF(Table1[[#This Row],[COGS _Var]]&gt;=0, "Above Budget", "Below Budget")</f>
        <v>Above Budget</v>
      </c>
      <c r="T928">
        <f>Table1[[#This Row],[Actual_Sales]]-Table1[[#This Row],[COGS]]</f>
        <v>75</v>
      </c>
      <c r="U928">
        <v>60</v>
      </c>
      <c r="V928">
        <f>Table1[[#This Row],[Gross_Margin]]-Table1[[#This Row],[Budget_Margin]]</f>
        <v>15</v>
      </c>
      <c r="W928" s="5">
        <f>IF(
Table1[[#This Row],[Budget_Margin]]=0,
"",
IF(
Table1[[#This Row],[Budget_Margin]]&gt;0,
(Table1[[#This Row],[Gross_Margin]]-Table1[[#This Row],[Budget_Margin]]) / Table1[[#This Row],[Budget_Margin]],
(Table1[[#This Row],[Gross_Margin]]-Table1[[#This Row],[Budget_Margin]]) / ABS(Table1[[#This Row],[Budget_Margin]])
)
)</f>
        <v>0.25</v>
      </c>
      <c r="X928" s="5" t="str">
        <f>IF(Table1[[#This Row],[Margin_Var]]&gt;=0, "Above Budget", "Below Budget")</f>
        <v>Above Budget</v>
      </c>
      <c r="Y928" s="5">
        <f>IFERROR(Table1[[#This Row],[Gross_Margin]]/Table1[[#This Row],[Actual_Sales]],0)</f>
        <v>0.6097560975609756</v>
      </c>
      <c r="Z928" s="5">
        <f>Table1[[#This Row],[Actual_Profit]]/Table1[[#This Row],[Actual_Sales]]</f>
        <v>0.38211382113821141</v>
      </c>
      <c r="AA928">
        <v>28</v>
      </c>
      <c r="AB928" s="5">
        <f>IFERROR(Table1[[#This Row],[Expenses]]/Table1[[#This Row],[Actual_Sales]],0)</f>
        <v>0.22764227642276422</v>
      </c>
      <c r="AC928">
        <v>15</v>
      </c>
      <c r="AD928">
        <v>623</v>
      </c>
      <c r="AE928" s="5">
        <f>IFERROR(Table1[[#This Row],[Inventory]]/Table1[[#This Row],[Actual_Sales]],0)</f>
        <v>5.0650406504065044</v>
      </c>
    </row>
    <row r="929" spans="1:31" x14ac:dyDescent="0.25">
      <c r="A929">
        <v>1990</v>
      </c>
      <c r="B929">
        <v>435</v>
      </c>
      <c r="C929">
        <v>6</v>
      </c>
      <c r="D929" s="2">
        <v>40513</v>
      </c>
      <c r="E929">
        <v>123</v>
      </c>
      <c r="F929">
        <v>110</v>
      </c>
      <c r="G929">
        <f>Table1[[#This Row],[Actual_Sales]]-Table1[[#This Row],[Budget_Sales]]</f>
        <v>13</v>
      </c>
      <c r="H929" s="5">
        <f>IF(
Table1[[#This Row],[Budget_Sales]]=0,
"",
IF(
Table1[[#This Row],[Budget_Sales]]&gt;0,
(Table1[[#This Row],[Actual_Sales]]-Table1[[#This Row],[Budget_Sales]])/Table1[[#This Row],[Budget_Sales]],
(Table1[[#This Row],[Actual_Sales]]-Table1[[#This Row],[Budget_Sales]])/ABS(Table1[[#This Row],[Budget_Sales]])
)
)</f>
        <v>0.11818181818181818</v>
      </c>
      <c r="I929" s="5" t="str">
        <f>IF(Table1[[#This Row],[Sales_Var]]&gt;=0,"Above Budget","Below Budget")</f>
        <v>Above Budget</v>
      </c>
      <c r="J929">
        <f>Table1[[#This Row],[Actual_Sales]]-(Table1[[#This Row],[COGS]]+Table1[[#This Row],[Expenses]])</f>
        <v>47</v>
      </c>
      <c r="K929">
        <v>50</v>
      </c>
      <c r="L929">
        <f>Table1[[#This Row],[Actual_Profit]]-Table1[[#This Row],[Budget_Profit]]</f>
        <v>-3</v>
      </c>
      <c r="M929" s="5">
        <f>IF(
Table1[[#This Row],[Budget_Profit]]=0,
"",
IF(
Table1[[#This Row],[Budget_Profit]]&gt;0,
(Table1[[#This Row],[Actual_Profit]]-Table1[[#This Row],[Budget_Profit]])/Table1[[#This Row],[Budget_Profit]],
(Table1[[#This Row],[Actual_Profit]]-Table1[[#This Row],[Budget_Profit]])/ABS(Table1[[#This Row],[Budget_Profit]])
)
)</f>
        <v>-0.06</v>
      </c>
      <c r="N929" s="5" t="str">
        <f>IF(Table1[[#This Row],[Profit_Var]]&gt;=0, "Above Budget", "Below Budget")</f>
        <v>Below Budget</v>
      </c>
      <c r="O929">
        <v>50</v>
      </c>
      <c r="P929">
        <v>40</v>
      </c>
      <c r="Q929">
        <f>Table1[[#This Row],[COGS]]-Table1[[#This Row],[Budget_COGS]]</f>
        <v>10</v>
      </c>
      <c r="R929" s="5">
        <f>IF(
Table1[[#This Row],[Budget_COGS]]=0,
"",
IF(
Table1[[#This Row],[Budget_COGS]]&gt;0,
(Table1[[#This Row],[Budget_COGS]]-Table1[[#This Row],[COGS]]) / Table1[[#This Row],[Budget_COGS]],
(Table1[[#This Row],[Budget_COGS]]-Table1[[#This Row],[COGS]]) / ABS(Table1[[#This Row],[Budget_COGS]])
)
)</f>
        <v>-0.25</v>
      </c>
      <c r="S929" s="5" t="str">
        <f>IF(Table1[[#This Row],[COGS _Var]]&gt;=0, "Above Budget", "Below Budget")</f>
        <v>Above Budget</v>
      </c>
      <c r="T929">
        <f>Table1[[#This Row],[Actual_Sales]]-Table1[[#This Row],[COGS]]</f>
        <v>73</v>
      </c>
      <c r="U929">
        <v>70</v>
      </c>
      <c r="V929">
        <f>Table1[[#This Row],[Gross_Margin]]-Table1[[#This Row],[Budget_Margin]]</f>
        <v>3</v>
      </c>
      <c r="W929" s="5">
        <f>IF(
Table1[[#This Row],[Budget_Margin]]=0,
"",
IF(
Table1[[#This Row],[Budget_Margin]]&gt;0,
(Table1[[#This Row],[Gross_Margin]]-Table1[[#This Row],[Budget_Margin]]) / Table1[[#This Row],[Budget_Margin]],
(Table1[[#This Row],[Gross_Margin]]-Table1[[#This Row],[Budget_Margin]]) / ABS(Table1[[#This Row],[Budget_Margin]])
)
)</f>
        <v>4.2857142857142858E-2</v>
      </c>
      <c r="X929" s="5" t="str">
        <f>IF(Table1[[#This Row],[Margin_Var]]&gt;=0, "Above Budget", "Below Budget")</f>
        <v>Above Budget</v>
      </c>
      <c r="Y929" s="5">
        <f>IFERROR(Table1[[#This Row],[Gross_Margin]]/Table1[[#This Row],[Actual_Sales]],0)</f>
        <v>0.5934959349593496</v>
      </c>
      <c r="Z929" s="5">
        <f>Table1[[#This Row],[Actual_Profit]]/Table1[[#This Row],[Actual_Sales]]</f>
        <v>0.38211382113821141</v>
      </c>
      <c r="AA929">
        <v>26</v>
      </c>
      <c r="AB929" s="5">
        <f>IFERROR(Table1[[#This Row],[Expenses]]/Table1[[#This Row],[Actual_Sales]],0)</f>
        <v>0.21138211382113822</v>
      </c>
      <c r="AC929">
        <v>14</v>
      </c>
      <c r="AD929">
        <v>898</v>
      </c>
      <c r="AE929" s="5">
        <f>IFERROR(Table1[[#This Row],[Inventory]]/Table1[[#This Row],[Actual_Sales]],0)</f>
        <v>7.3008130081300813</v>
      </c>
    </row>
    <row r="930" spans="1:31" x14ac:dyDescent="0.25">
      <c r="A930">
        <v>2100</v>
      </c>
      <c r="B930">
        <v>860</v>
      </c>
      <c r="C930">
        <v>11</v>
      </c>
      <c r="D930" s="2">
        <v>40513</v>
      </c>
      <c r="E930">
        <v>123</v>
      </c>
      <c r="F930">
        <v>120</v>
      </c>
      <c r="G930">
        <f>Table1[[#This Row],[Actual_Sales]]-Table1[[#This Row],[Budget_Sales]]</f>
        <v>3</v>
      </c>
      <c r="H930" s="5">
        <f>IF(
Table1[[#This Row],[Budget_Sales]]=0,
"",
IF(
Table1[[#This Row],[Budget_Sales]]&gt;0,
(Table1[[#This Row],[Actual_Sales]]-Table1[[#This Row],[Budget_Sales]])/Table1[[#This Row],[Budget_Sales]],
(Table1[[#This Row],[Actual_Sales]]-Table1[[#This Row],[Budget_Sales]])/ABS(Table1[[#This Row],[Budget_Sales]])
)
)</f>
        <v>2.5000000000000001E-2</v>
      </c>
      <c r="I930" s="5" t="str">
        <f>IF(Table1[[#This Row],[Sales_Var]]&gt;=0,"Above Budget","Below Budget")</f>
        <v>Above Budget</v>
      </c>
      <c r="J930">
        <f>Table1[[#This Row],[Actual_Sales]]-(Table1[[#This Row],[COGS]]+Table1[[#This Row],[Expenses]])</f>
        <v>47</v>
      </c>
      <c r="K930">
        <v>50</v>
      </c>
      <c r="L930">
        <f>Table1[[#This Row],[Actual_Profit]]-Table1[[#This Row],[Budget_Profit]]</f>
        <v>-3</v>
      </c>
      <c r="M930" s="5">
        <f>IF(
Table1[[#This Row],[Budget_Profit]]=0,
"",
IF(
Table1[[#This Row],[Budget_Profit]]&gt;0,
(Table1[[#This Row],[Actual_Profit]]-Table1[[#This Row],[Budget_Profit]])/Table1[[#This Row],[Budget_Profit]],
(Table1[[#This Row],[Actual_Profit]]-Table1[[#This Row],[Budget_Profit]])/ABS(Table1[[#This Row],[Budget_Profit]])
)
)</f>
        <v>-0.06</v>
      </c>
      <c r="N930" s="5" t="str">
        <f>IF(Table1[[#This Row],[Profit_Var]]&gt;=0, "Above Budget", "Below Budget")</f>
        <v>Below Budget</v>
      </c>
      <c r="O930">
        <v>50</v>
      </c>
      <c r="P930">
        <v>50</v>
      </c>
      <c r="Q930">
        <f>Table1[[#This Row],[COGS]]-Table1[[#This Row],[Budget_COGS]]</f>
        <v>0</v>
      </c>
      <c r="R930" s="5">
        <f>IF(
Table1[[#This Row],[Budget_COGS]]=0,
"",
IF(
Table1[[#This Row],[Budget_COGS]]&gt;0,
(Table1[[#This Row],[Budget_COGS]]-Table1[[#This Row],[COGS]]) / Table1[[#This Row],[Budget_COGS]],
(Table1[[#This Row],[Budget_COGS]]-Table1[[#This Row],[COGS]]) / ABS(Table1[[#This Row],[Budget_COGS]])
)
)</f>
        <v>0</v>
      </c>
      <c r="S930" s="5" t="str">
        <f>IF(Table1[[#This Row],[COGS _Var]]&gt;=0, "Above Budget", "Below Budget")</f>
        <v>Above Budget</v>
      </c>
      <c r="T930">
        <f>Table1[[#This Row],[Actual_Sales]]-Table1[[#This Row],[COGS]]</f>
        <v>73</v>
      </c>
      <c r="U930">
        <v>70</v>
      </c>
      <c r="V930">
        <f>Table1[[#This Row],[Gross_Margin]]-Table1[[#This Row],[Budget_Margin]]</f>
        <v>3</v>
      </c>
      <c r="W930" s="5">
        <f>IF(
Table1[[#This Row],[Budget_Margin]]=0,
"",
IF(
Table1[[#This Row],[Budget_Margin]]&gt;0,
(Table1[[#This Row],[Gross_Margin]]-Table1[[#This Row],[Budget_Margin]]) / Table1[[#This Row],[Budget_Margin]],
(Table1[[#This Row],[Gross_Margin]]-Table1[[#This Row],[Budget_Margin]]) / ABS(Table1[[#This Row],[Budget_Margin]])
)
)</f>
        <v>4.2857142857142858E-2</v>
      </c>
      <c r="X930" s="5" t="str">
        <f>IF(Table1[[#This Row],[Margin_Var]]&gt;=0, "Above Budget", "Below Budget")</f>
        <v>Above Budget</v>
      </c>
      <c r="Y930" s="5">
        <f>IFERROR(Table1[[#This Row],[Gross_Margin]]/Table1[[#This Row],[Actual_Sales]],0)</f>
        <v>0.5934959349593496</v>
      </c>
      <c r="Z930" s="5">
        <f>Table1[[#This Row],[Actual_Profit]]/Table1[[#This Row],[Actual_Sales]]</f>
        <v>0.38211382113821141</v>
      </c>
      <c r="AA930">
        <v>26</v>
      </c>
      <c r="AB930" s="5">
        <f>IFERROR(Table1[[#This Row],[Expenses]]/Table1[[#This Row],[Actual_Sales]],0)</f>
        <v>0.21138211382113822</v>
      </c>
      <c r="AC930">
        <v>14</v>
      </c>
      <c r="AD930">
        <v>898</v>
      </c>
      <c r="AE930" s="5">
        <f>IFERROR(Table1[[#This Row],[Inventory]]/Table1[[#This Row],[Actual_Sales]],0)</f>
        <v>7.3008130081300813</v>
      </c>
    </row>
    <row r="931" spans="1:31" x14ac:dyDescent="0.25">
      <c r="A931">
        <v>1878</v>
      </c>
      <c r="B931">
        <v>650</v>
      </c>
      <c r="C931">
        <v>12</v>
      </c>
      <c r="D931" s="2">
        <v>40483</v>
      </c>
      <c r="E931">
        <v>123</v>
      </c>
      <c r="F931">
        <v>80</v>
      </c>
      <c r="G931">
        <f>Table1[[#This Row],[Actual_Sales]]-Table1[[#This Row],[Budget_Sales]]</f>
        <v>43</v>
      </c>
      <c r="H931" s="5">
        <f>IF(
Table1[[#This Row],[Budget_Sales]]=0,
"",
IF(
Table1[[#This Row],[Budget_Sales]]&gt;0,
(Table1[[#This Row],[Actual_Sales]]-Table1[[#This Row],[Budget_Sales]])/Table1[[#This Row],[Budget_Sales]],
(Table1[[#This Row],[Actual_Sales]]-Table1[[#This Row],[Budget_Sales]])/ABS(Table1[[#This Row],[Budget_Sales]])
)
)</f>
        <v>0.53749999999999998</v>
      </c>
      <c r="I931" s="5" t="str">
        <f>IF(Table1[[#This Row],[Sales_Var]]&gt;=0,"Above Budget","Below Budget")</f>
        <v>Above Budget</v>
      </c>
      <c r="J931">
        <f>Table1[[#This Row],[Actual_Sales]]-(Table1[[#This Row],[COGS]]+Table1[[#This Row],[Expenses]])</f>
        <v>47</v>
      </c>
      <c r="K931">
        <v>40</v>
      </c>
      <c r="L931">
        <f>Table1[[#This Row],[Actual_Profit]]-Table1[[#This Row],[Budget_Profit]]</f>
        <v>7</v>
      </c>
      <c r="M931" s="5">
        <f>IF(
Table1[[#This Row],[Budget_Profit]]=0,
"",
IF(
Table1[[#This Row],[Budget_Profit]]&gt;0,
(Table1[[#This Row],[Actual_Profit]]-Table1[[#This Row],[Budget_Profit]])/Table1[[#This Row],[Budget_Profit]],
(Table1[[#This Row],[Actual_Profit]]-Table1[[#This Row],[Budget_Profit]])/ABS(Table1[[#This Row],[Budget_Profit]])
)
)</f>
        <v>0.17499999999999999</v>
      </c>
      <c r="N931" s="5" t="str">
        <f>IF(Table1[[#This Row],[Profit_Var]]&gt;=0, "Above Budget", "Below Budget")</f>
        <v>Above Budget</v>
      </c>
      <c r="O931">
        <v>50</v>
      </c>
      <c r="P931">
        <v>30</v>
      </c>
      <c r="Q931">
        <f>Table1[[#This Row],[COGS]]-Table1[[#This Row],[Budget_COGS]]</f>
        <v>20</v>
      </c>
      <c r="R931" s="5">
        <f>IF(
Table1[[#This Row],[Budget_COGS]]=0,
"",
IF(
Table1[[#This Row],[Budget_COGS]]&gt;0,
(Table1[[#This Row],[Budget_COGS]]-Table1[[#This Row],[COGS]]) / Table1[[#This Row],[Budget_COGS]],
(Table1[[#This Row],[Budget_COGS]]-Table1[[#This Row],[COGS]]) / ABS(Table1[[#This Row],[Budget_COGS]])
)
)</f>
        <v>-0.66666666666666663</v>
      </c>
      <c r="S931" s="5" t="str">
        <f>IF(Table1[[#This Row],[COGS _Var]]&gt;=0, "Above Budget", "Below Budget")</f>
        <v>Above Budget</v>
      </c>
      <c r="T931">
        <f>Table1[[#This Row],[Actual_Sales]]-Table1[[#This Row],[COGS]]</f>
        <v>73</v>
      </c>
      <c r="U931">
        <v>50</v>
      </c>
      <c r="V931">
        <f>Table1[[#This Row],[Gross_Margin]]-Table1[[#This Row],[Budget_Margin]]</f>
        <v>23</v>
      </c>
      <c r="W931" s="5">
        <f>IF(
Table1[[#This Row],[Budget_Margin]]=0,
"",
IF(
Table1[[#This Row],[Budget_Margin]]&gt;0,
(Table1[[#This Row],[Gross_Margin]]-Table1[[#This Row],[Budget_Margin]]) / Table1[[#This Row],[Budget_Margin]],
(Table1[[#This Row],[Gross_Margin]]-Table1[[#This Row],[Budget_Margin]]) / ABS(Table1[[#This Row],[Budget_Margin]])
)
)</f>
        <v>0.46</v>
      </c>
      <c r="X931" s="5" t="str">
        <f>IF(Table1[[#This Row],[Margin_Var]]&gt;=0, "Above Budget", "Below Budget")</f>
        <v>Above Budget</v>
      </c>
      <c r="Y931" s="5">
        <f>IFERROR(Table1[[#This Row],[Gross_Margin]]/Table1[[#This Row],[Actual_Sales]],0)</f>
        <v>0.5934959349593496</v>
      </c>
      <c r="Z931" s="5">
        <f>Table1[[#This Row],[Actual_Profit]]/Table1[[#This Row],[Actual_Sales]]</f>
        <v>0.38211382113821141</v>
      </c>
      <c r="AA931">
        <v>26</v>
      </c>
      <c r="AB931" s="5">
        <f>IFERROR(Table1[[#This Row],[Expenses]]/Table1[[#This Row],[Actual_Sales]],0)</f>
        <v>0.21138211382113822</v>
      </c>
      <c r="AC931">
        <v>14</v>
      </c>
      <c r="AD931">
        <v>589</v>
      </c>
      <c r="AE931" s="5">
        <f>IFERROR(Table1[[#This Row],[Inventory]]/Table1[[#This Row],[Actual_Sales]],0)</f>
        <v>4.7886178861788622</v>
      </c>
    </row>
    <row r="932" spans="1:31" x14ac:dyDescent="0.25">
      <c r="A932">
        <v>1894</v>
      </c>
      <c r="B932">
        <v>718</v>
      </c>
      <c r="C932">
        <v>13</v>
      </c>
      <c r="D932" s="2">
        <v>40483</v>
      </c>
      <c r="E932">
        <v>123</v>
      </c>
      <c r="F932">
        <v>120</v>
      </c>
      <c r="G932">
        <f>Table1[[#This Row],[Actual_Sales]]-Table1[[#This Row],[Budget_Sales]]</f>
        <v>3</v>
      </c>
      <c r="H932" s="5">
        <f>IF(
Table1[[#This Row],[Budget_Sales]]=0,
"",
IF(
Table1[[#This Row],[Budget_Sales]]&gt;0,
(Table1[[#This Row],[Actual_Sales]]-Table1[[#This Row],[Budget_Sales]])/Table1[[#This Row],[Budget_Sales]],
(Table1[[#This Row],[Actual_Sales]]-Table1[[#This Row],[Budget_Sales]])/ABS(Table1[[#This Row],[Budget_Sales]])
)
)</f>
        <v>2.5000000000000001E-2</v>
      </c>
      <c r="I932" s="5" t="str">
        <f>IF(Table1[[#This Row],[Sales_Var]]&gt;=0,"Above Budget","Below Budget")</f>
        <v>Above Budget</v>
      </c>
      <c r="J932">
        <f>Table1[[#This Row],[Actual_Sales]]-(Table1[[#This Row],[COGS]]+Table1[[#This Row],[Expenses]])</f>
        <v>47</v>
      </c>
      <c r="K932">
        <v>50</v>
      </c>
      <c r="L932">
        <f>Table1[[#This Row],[Actual_Profit]]-Table1[[#This Row],[Budget_Profit]]</f>
        <v>-3</v>
      </c>
      <c r="M932" s="5">
        <f>IF(
Table1[[#This Row],[Budget_Profit]]=0,
"",
IF(
Table1[[#This Row],[Budget_Profit]]&gt;0,
(Table1[[#This Row],[Actual_Profit]]-Table1[[#This Row],[Budget_Profit]])/Table1[[#This Row],[Budget_Profit]],
(Table1[[#This Row],[Actual_Profit]]-Table1[[#This Row],[Budget_Profit]])/ABS(Table1[[#This Row],[Budget_Profit]])
)
)</f>
        <v>-0.06</v>
      </c>
      <c r="N932" s="5" t="str">
        <f>IF(Table1[[#This Row],[Profit_Var]]&gt;=0, "Above Budget", "Below Budget")</f>
        <v>Below Budget</v>
      </c>
      <c r="O932">
        <v>50</v>
      </c>
      <c r="P932">
        <v>50</v>
      </c>
      <c r="Q932">
        <f>Table1[[#This Row],[COGS]]-Table1[[#This Row],[Budget_COGS]]</f>
        <v>0</v>
      </c>
      <c r="R932" s="5">
        <f>IF(
Table1[[#This Row],[Budget_COGS]]=0,
"",
IF(
Table1[[#This Row],[Budget_COGS]]&gt;0,
(Table1[[#This Row],[Budget_COGS]]-Table1[[#This Row],[COGS]]) / Table1[[#This Row],[Budget_COGS]],
(Table1[[#This Row],[Budget_COGS]]-Table1[[#This Row],[COGS]]) / ABS(Table1[[#This Row],[Budget_COGS]])
)
)</f>
        <v>0</v>
      </c>
      <c r="S932" s="5" t="str">
        <f>IF(Table1[[#This Row],[COGS _Var]]&gt;=0, "Above Budget", "Below Budget")</f>
        <v>Above Budget</v>
      </c>
      <c r="T932">
        <f>Table1[[#This Row],[Actual_Sales]]-Table1[[#This Row],[COGS]]</f>
        <v>73</v>
      </c>
      <c r="U932">
        <v>70</v>
      </c>
      <c r="V932">
        <f>Table1[[#This Row],[Gross_Margin]]-Table1[[#This Row],[Budget_Margin]]</f>
        <v>3</v>
      </c>
      <c r="W932" s="5">
        <f>IF(
Table1[[#This Row],[Budget_Margin]]=0,
"",
IF(
Table1[[#This Row],[Budget_Margin]]&gt;0,
(Table1[[#This Row],[Gross_Margin]]-Table1[[#This Row],[Budget_Margin]]) / Table1[[#This Row],[Budget_Margin]],
(Table1[[#This Row],[Gross_Margin]]-Table1[[#This Row],[Budget_Margin]]) / ABS(Table1[[#This Row],[Budget_Margin]])
)
)</f>
        <v>4.2857142857142858E-2</v>
      </c>
      <c r="X932" s="5" t="str">
        <f>IF(Table1[[#This Row],[Margin_Var]]&gt;=0, "Above Budget", "Below Budget")</f>
        <v>Above Budget</v>
      </c>
      <c r="Y932" s="5">
        <f>IFERROR(Table1[[#This Row],[Gross_Margin]]/Table1[[#This Row],[Actual_Sales]],0)</f>
        <v>0.5934959349593496</v>
      </c>
      <c r="Z932" s="5">
        <f>Table1[[#This Row],[Actual_Profit]]/Table1[[#This Row],[Actual_Sales]]</f>
        <v>0.38211382113821141</v>
      </c>
      <c r="AA932">
        <v>26</v>
      </c>
      <c r="AB932" s="5">
        <f>IFERROR(Table1[[#This Row],[Expenses]]/Table1[[#This Row],[Actual_Sales]],0)</f>
        <v>0.21138211382113822</v>
      </c>
      <c r="AC932">
        <v>14</v>
      </c>
      <c r="AD932">
        <v>589</v>
      </c>
      <c r="AE932" s="5">
        <f>IFERROR(Table1[[#This Row],[Inventory]]/Table1[[#This Row],[Actual_Sales]],0)</f>
        <v>4.7886178861788622</v>
      </c>
    </row>
    <row r="933" spans="1:31" x14ac:dyDescent="0.25">
      <c r="A933">
        <v>58</v>
      </c>
      <c r="B933">
        <v>435</v>
      </c>
      <c r="C933">
        <v>6</v>
      </c>
      <c r="D933" s="2">
        <v>40179</v>
      </c>
      <c r="E933">
        <v>123</v>
      </c>
      <c r="F933">
        <v>110</v>
      </c>
      <c r="G933">
        <f>Table1[[#This Row],[Actual_Sales]]-Table1[[#This Row],[Budget_Sales]]</f>
        <v>13</v>
      </c>
      <c r="H933" s="5">
        <f>IF(
Table1[[#This Row],[Budget_Sales]]=0,
"",
IF(
Table1[[#This Row],[Budget_Sales]]&gt;0,
(Table1[[#This Row],[Actual_Sales]]-Table1[[#This Row],[Budget_Sales]])/Table1[[#This Row],[Budget_Sales]],
(Table1[[#This Row],[Actual_Sales]]-Table1[[#This Row],[Budget_Sales]])/ABS(Table1[[#This Row],[Budget_Sales]])
)
)</f>
        <v>0.11818181818181818</v>
      </c>
      <c r="I933" s="5" t="str">
        <f>IF(Table1[[#This Row],[Sales_Var]]&gt;=0,"Above Budget","Below Budget")</f>
        <v>Above Budget</v>
      </c>
      <c r="J933">
        <f>Table1[[#This Row],[Actual_Sales]]-(Table1[[#This Row],[COGS]]+Table1[[#This Row],[Expenses]])</f>
        <v>47</v>
      </c>
      <c r="K933">
        <v>50</v>
      </c>
      <c r="L933">
        <f>Table1[[#This Row],[Actual_Profit]]-Table1[[#This Row],[Budget_Profit]]</f>
        <v>-3</v>
      </c>
      <c r="M933" s="5">
        <f>IF(
Table1[[#This Row],[Budget_Profit]]=0,
"",
IF(
Table1[[#This Row],[Budget_Profit]]&gt;0,
(Table1[[#This Row],[Actual_Profit]]-Table1[[#This Row],[Budget_Profit]])/Table1[[#This Row],[Budget_Profit]],
(Table1[[#This Row],[Actual_Profit]]-Table1[[#This Row],[Budget_Profit]])/ABS(Table1[[#This Row],[Budget_Profit]])
)
)</f>
        <v>-0.06</v>
      </c>
      <c r="N933" s="5" t="str">
        <f>IF(Table1[[#This Row],[Profit_Var]]&gt;=0, "Above Budget", "Below Budget")</f>
        <v>Below Budget</v>
      </c>
      <c r="O933">
        <v>50</v>
      </c>
      <c r="P933">
        <v>40</v>
      </c>
      <c r="Q933">
        <f>Table1[[#This Row],[COGS]]-Table1[[#This Row],[Budget_COGS]]</f>
        <v>10</v>
      </c>
      <c r="R933" s="5">
        <f>IF(
Table1[[#This Row],[Budget_COGS]]=0,
"",
IF(
Table1[[#This Row],[Budget_COGS]]&gt;0,
(Table1[[#This Row],[Budget_COGS]]-Table1[[#This Row],[COGS]]) / Table1[[#This Row],[Budget_COGS]],
(Table1[[#This Row],[Budget_COGS]]-Table1[[#This Row],[COGS]]) / ABS(Table1[[#This Row],[Budget_COGS]])
)
)</f>
        <v>-0.25</v>
      </c>
      <c r="S933" s="5" t="str">
        <f>IF(Table1[[#This Row],[COGS _Var]]&gt;=0, "Above Budget", "Below Budget")</f>
        <v>Above Budget</v>
      </c>
      <c r="T933">
        <f>Table1[[#This Row],[Actual_Sales]]-Table1[[#This Row],[COGS]]</f>
        <v>73</v>
      </c>
      <c r="U933">
        <v>70</v>
      </c>
      <c r="V933">
        <f>Table1[[#This Row],[Gross_Margin]]-Table1[[#This Row],[Budget_Margin]]</f>
        <v>3</v>
      </c>
      <c r="W933" s="5">
        <f>IF(
Table1[[#This Row],[Budget_Margin]]=0,
"",
IF(
Table1[[#This Row],[Budget_Margin]]&gt;0,
(Table1[[#This Row],[Gross_Margin]]-Table1[[#This Row],[Budget_Margin]]) / Table1[[#This Row],[Budget_Margin]],
(Table1[[#This Row],[Gross_Margin]]-Table1[[#This Row],[Budget_Margin]]) / ABS(Table1[[#This Row],[Budget_Margin]])
)
)</f>
        <v>4.2857142857142858E-2</v>
      </c>
      <c r="X933" s="5" t="str">
        <f>IF(Table1[[#This Row],[Margin_Var]]&gt;=0, "Above Budget", "Below Budget")</f>
        <v>Above Budget</v>
      </c>
      <c r="Y933" s="5">
        <f>IFERROR(Table1[[#This Row],[Gross_Margin]]/Table1[[#This Row],[Actual_Sales]],0)</f>
        <v>0.5934959349593496</v>
      </c>
      <c r="Z933" s="5">
        <f>Table1[[#This Row],[Actual_Profit]]/Table1[[#This Row],[Actual_Sales]]</f>
        <v>0.38211382113821141</v>
      </c>
      <c r="AA933">
        <v>26</v>
      </c>
      <c r="AB933" s="5">
        <f>IFERROR(Table1[[#This Row],[Expenses]]/Table1[[#This Row],[Actual_Sales]],0)</f>
        <v>0.21138211382113822</v>
      </c>
      <c r="AC933">
        <v>14</v>
      </c>
      <c r="AD933">
        <v>821</v>
      </c>
      <c r="AE933" s="5">
        <f>IFERROR(Table1[[#This Row],[Inventory]]/Table1[[#This Row],[Actual_Sales]],0)</f>
        <v>6.6747967479674797</v>
      </c>
    </row>
    <row r="934" spans="1:31" x14ac:dyDescent="0.25">
      <c r="A934">
        <v>61</v>
      </c>
      <c r="B934">
        <v>475</v>
      </c>
      <c r="C934">
        <v>11</v>
      </c>
      <c r="D934" s="2">
        <v>40179</v>
      </c>
      <c r="E934">
        <v>123</v>
      </c>
      <c r="F934">
        <v>130</v>
      </c>
      <c r="G934">
        <f>Table1[[#This Row],[Actual_Sales]]-Table1[[#This Row],[Budget_Sales]]</f>
        <v>-7</v>
      </c>
      <c r="H934" s="5">
        <f>IF(
Table1[[#This Row],[Budget_Sales]]=0,
"",
IF(
Table1[[#This Row],[Budget_Sales]]&gt;0,
(Table1[[#This Row],[Actual_Sales]]-Table1[[#This Row],[Budget_Sales]])/Table1[[#This Row],[Budget_Sales]],
(Table1[[#This Row],[Actual_Sales]]-Table1[[#This Row],[Budget_Sales]])/ABS(Table1[[#This Row],[Budget_Sales]])
)
)</f>
        <v>-5.3846153846153849E-2</v>
      </c>
      <c r="I934" s="5" t="str">
        <f>IF(Table1[[#This Row],[Sales_Var]]&gt;=0,"Above Budget","Below Budget")</f>
        <v>Below Budget</v>
      </c>
      <c r="J934">
        <f>Table1[[#This Row],[Actual_Sales]]-(Table1[[#This Row],[COGS]]+Table1[[#This Row],[Expenses]])</f>
        <v>47</v>
      </c>
      <c r="K934">
        <v>60</v>
      </c>
      <c r="L934">
        <f>Table1[[#This Row],[Actual_Profit]]-Table1[[#This Row],[Budget_Profit]]</f>
        <v>-13</v>
      </c>
      <c r="M934" s="5">
        <f>IF(
Table1[[#This Row],[Budget_Profit]]=0,
"",
IF(
Table1[[#This Row],[Budget_Profit]]&gt;0,
(Table1[[#This Row],[Actual_Profit]]-Table1[[#This Row],[Budget_Profit]])/Table1[[#This Row],[Budget_Profit]],
(Table1[[#This Row],[Actual_Profit]]-Table1[[#This Row],[Budget_Profit]])/ABS(Table1[[#This Row],[Budget_Profit]])
)
)</f>
        <v>-0.21666666666666667</v>
      </c>
      <c r="N934" s="5" t="str">
        <f>IF(Table1[[#This Row],[Profit_Var]]&gt;=0, "Above Budget", "Below Budget")</f>
        <v>Below Budget</v>
      </c>
      <c r="O934">
        <v>50</v>
      </c>
      <c r="P934">
        <v>50</v>
      </c>
      <c r="Q934">
        <f>Table1[[#This Row],[COGS]]-Table1[[#This Row],[Budget_COGS]]</f>
        <v>0</v>
      </c>
      <c r="R934" s="5">
        <f>IF(
Table1[[#This Row],[Budget_COGS]]=0,
"",
IF(
Table1[[#This Row],[Budget_COGS]]&gt;0,
(Table1[[#This Row],[Budget_COGS]]-Table1[[#This Row],[COGS]]) / Table1[[#This Row],[Budget_COGS]],
(Table1[[#This Row],[Budget_COGS]]-Table1[[#This Row],[COGS]]) / ABS(Table1[[#This Row],[Budget_COGS]])
)
)</f>
        <v>0</v>
      </c>
      <c r="S934" s="5" t="str">
        <f>IF(Table1[[#This Row],[COGS _Var]]&gt;=0, "Above Budget", "Below Budget")</f>
        <v>Above Budget</v>
      </c>
      <c r="T934">
        <f>Table1[[#This Row],[Actual_Sales]]-Table1[[#This Row],[COGS]]</f>
        <v>73</v>
      </c>
      <c r="U934">
        <v>80</v>
      </c>
      <c r="V934">
        <f>Table1[[#This Row],[Gross_Margin]]-Table1[[#This Row],[Budget_Margin]]</f>
        <v>-7</v>
      </c>
      <c r="W934" s="5">
        <f>IF(
Table1[[#This Row],[Budget_Margin]]=0,
"",
IF(
Table1[[#This Row],[Budget_Margin]]&gt;0,
(Table1[[#This Row],[Gross_Margin]]-Table1[[#This Row],[Budget_Margin]]) / Table1[[#This Row],[Budget_Margin]],
(Table1[[#This Row],[Gross_Margin]]-Table1[[#This Row],[Budget_Margin]]) / ABS(Table1[[#This Row],[Budget_Margin]])
)
)</f>
        <v>-8.7499999999999994E-2</v>
      </c>
      <c r="X934" s="5" t="str">
        <f>IF(Table1[[#This Row],[Margin_Var]]&gt;=0, "Above Budget", "Below Budget")</f>
        <v>Below Budget</v>
      </c>
      <c r="Y934" s="5">
        <f>IFERROR(Table1[[#This Row],[Gross_Margin]]/Table1[[#This Row],[Actual_Sales]],0)</f>
        <v>0.5934959349593496</v>
      </c>
      <c r="Z934" s="5">
        <f>Table1[[#This Row],[Actual_Profit]]/Table1[[#This Row],[Actual_Sales]]</f>
        <v>0.38211382113821141</v>
      </c>
      <c r="AA934">
        <v>26</v>
      </c>
      <c r="AB934" s="5">
        <f>IFERROR(Table1[[#This Row],[Expenses]]/Table1[[#This Row],[Actual_Sales]],0)</f>
        <v>0.21138211382113822</v>
      </c>
      <c r="AC934">
        <v>14</v>
      </c>
      <c r="AD934">
        <v>821</v>
      </c>
      <c r="AE934" s="5">
        <f>IFERROR(Table1[[#This Row],[Inventory]]/Table1[[#This Row],[Actual_Sales]],0)</f>
        <v>6.6747967479674797</v>
      </c>
    </row>
    <row r="935" spans="1:31" x14ac:dyDescent="0.25">
      <c r="A935">
        <v>566</v>
      </c>
      <c r="B935">
        <v>319</v>
      </c>
      <c r="C935">
        <v>9</v>
      </c>
      <c r="D935" s="2">
        <v>40269</v>
      </c>
      <c r="E935">
        <v>301</v>
      </c>
      <c r="F935">
        <v>260</v>
      </c>
      <c r="G935">
        <f>Table1[[#This Row],[Actual_Sales]]-Table1[[#This Row],[Budget_Sales]]</f>
        <v>41</v>
      </c>
      <c r="H935" s="5">
        <f>IF(
Table1[[#This Row],[Budget_Sales]]=0,
"",
IF(
Table1[[#This Row],[Budget_Sales]]&gt;0,
(Table1[[#This Row],[Actual_Sales]]-Table1[[#This Row],[Budget_Sales]])/Table1[[#This Row],[Budget_Sales]],
(Table1[[#This Row],[Actual_Sales]]-Table1[[#This Row],[Budget_Sales]])/ABS(Table1[[#This Row],[Budget_Sales]])
)
)</f>
        <v>0.15769230769230769</v>
      </c>
      <c r="I935" s="5" t="str">
        <f>IF(Table1[[#This Row],[Sales_Var]]&gt;=0,"Above Budget","Below Budget")</f>
        <v>Above Budget</v>
      </c>
      <c r="J935">
        <f>Table1[[#This Row],[Actual_Sales]]-(Table1[[#This Row],[COGS]]+Table1[[#This Row],[Expenses]])</f>
        <v>115</v>
      </c>
      <c r="K935">
        <v>120</v>
      </c>
      <c r="L935">
        <f>Table1[[#This Row],[Actual_Profit]]-Table1[[#This Row],[Budget_Profit]]</f>
        <v>-5</v>
      </c>
      <c r="M935" s="5">
        <f>IF(
Table1[[#This Row],[Budget_Profit]]=0,
"",
IF(
Table1[[#This Row],[Budget_Profit]]&gt;0,
(Table1[[#This Row],[Actual_Profit]]-Table1[[#This Row],[Budget_Profit]])/Table1[[#This Row],[Budget_Profit]],
(Table1[[#This Row],[Actual_Profit]]-Table1[[#This Row],[Budget_Profit]])/ABS(Table1[[#This Row],[Budget_Profit]])
)
)</f>
        <v>-4.1666666666666664E-2</v>
      </c>
      <c r="N935" s="5" t="str">
        <f>IF(Table1[[#This Row],[Profit_Var]]&gt;=0, "Above Budget", "Below Budget")</f>
        <v>Below Budget</v>
      </c>
      <c r="O935">
        <v>123</v>
      </c>
      <c r="P935">
        <v>100</v>
      </c>
      <c r="Q935">
        <f>Table1[[#This Row],[COGS]]-Table1[[#This Row],[Budget_COGS]]</f>
        <v>23</v>
      </c>
      <c r="R935" s="5">
        <f>IF(
Table1[[#This Row],[Budget_COGS]]=0,
"",
IF(
Table1[[#This Row],[Budget_COGS]]&gt;0,
(Table1[[#This Row],[Budget_COGS]]-Table1[[#This Row],[COGS]]) / Table1[[#This Row],[Budget_COGS]],
(Table1[[#This Row],[Budget_COGS]]-Table1[[#This Row],[COGS]]) / ABS(Table1[[#This Row],[Budget_COGS]])
)
)</f>
        <v>-0.23</v>
      </c>
      <c r="S935" s="5" t="str">
        <f>IF(Table1[[#This Row],[COGS _Var]]&gt;=0, "Above Budget", "Below Budget")</f>
        <v>Above Budget</v>
      </c>
      <c r="T935">
        <f>Table1[[#This Row],[Actual_Sales]]-Table1[[#This Row],[COGS]]</f>
        <v>178</v>
      </c>
      <c r="U935">
        <v>160</v>
      </c>
      <c r="V935">
        <f>Table1[[#This Row],[Gross_Margin]]-Table1[[#This Row],[Budget_Margin]]</f>
        <v>18</v>
      </c>
      <c r="W935" s="5">
        <f>IF(
Table1[[#This Row],[Budget_Margin]]=0,
"",
IF(
Table1[[#This Row],[Budget_Margin]]&gt;0,
(Table1[[#This Row],[Gross_Margin]]-Table1[[#This Row],[Budget_Margin]]) / Table1[[#This Row],[Budget_Margin]],
(Table1[[#This Row],[Gross_Margin]]-Table1[[#This Row],[Budget_Margin]]) / ABS(Table1[[#This Row],[Budget_Margin]])
)
)</f>
        <v>0.1125</v>
      </c>
      <c r="X935" s="5" t="str">
        <f>IF(Table1[[#This Row],[Margin_Var]]&gt;=0, "Above Budget", "Below Budget")</f>
        <v>Above Budget</v>
      </c>
      <c r="Y935" s="5">
        <f>IFERROR(Table1[[#This Row],[Gross_Margin]]/Table1[[#This Row],[Actual_Sales]],0)</f>
        <v>0.59136212624584716</v>
      </c>
      <c r="Z935" s="5">
        <f>Table1[[#This Row],[Actual_Profit]]/Table1[[#This Row],[Actual_Sales]]</f>
        <v>0.38205980066445183</v>
      </c>
      <c r="AA935">
        <v>63</v>
      </c>
      <c r="AB935" s="5">
        <f>IFERROR(Table1[[#This Row],[Expenses]]/Table1[[#This Row],[Actual_Sales]],0)</f>
        <v>0.20930232558139536</v>
      </c>
      <c r="AC935">
        <v>39</v>
      </c>
      <c r="AD935">
        <v>611</v>
      </c>
      <c r="AE935" s="5">
        <f>IFERROR(Table1[[#This Row],[Inventory]]/Table1[[#This Row],[Actual_Sales]],0)</f>
        <v>2.0299003322259135</v>
      </c>
    </row>
    <row r="936" spans="1:31" x14ac:dyDescent="0.25">
      <c r="A936">
        <v>649</v>
      </c>
      <c r="B936">
        <v>702</v>
      </c>
      <c r="C936">
        <v>10</v>
      </c>
      <c r="D936" s="2">
        <v>40269</v>
      </c>
      <c r="E936">
        <v>301</v>
      </c>
      <c r="F936">
        <v>260</v>
      </c>
      <c r="G936">
        <f>Table1[[#This Row],[Actual_Sales]]-Table1[[#This Row],[Budget_Sales]]</f>
        <v>41</v>
      </c>
      <c r="H936" s="5">
        <f>IF(
Table1[[#This Row],[Budget_Sales]]=0,
"",
IF(
Table1[[#This Row],[Budget_Sales]]&gt;0,
(Table1[[#This Row],[Actual_Sales]]-Table1[[#This Row],[Budget_Sales]])/Table1[[#This Row],[Budget_Sales]],
(Table1[[#This Row],[Actual_Sales]]-Table1[[#This Row],[Budget_Sales]])/ABS(Table1[[#This Row],[Budget_Sales]])
)
)</f>
        <v>0.15769230769230769</v>
      </c>
      <c r="I936" s="5" t="str">
        <f>IF(Table1[[#This Row],[Sales_Var]]&gt;=0,"Above Budget","Below Budget")</f>
        <v>Above Budget</v>
      </c>
      <c r="J936">
        <f>Table1[[#This Row],[Actual_Sales]]-(Table1[[#This Row],[COGS]]+Table1[[#This Row],[Expenses]])</f>
        <v>115</v>
      </c>
      <c r="K936">
        <v>110</v>
      </c>
      <c r="L936">
        <f>Table1[[#This Row],[Actual_Profit]]-Table1[[#This Row],[Budget_Profit]]</f>
        <v>5</v>
      </c>
      <c r="M936" s="5">
        <f>IF(
Table1[[#This Row],[Budget_Profit]]=0,
"",
IF(
Table1[[#This Row],[Budget_Profit]]&gt;0,
(Table1[[#This Row],[Actual_Profit]]-Table1[[#This Row],[Budget_Profit]])/Table1[[#This Row],[Budget_Profit]],
(Table1[[#This Row],[Actual_Profit]]-Table1[[#This Row],[Budget_Profit]])/ABS(Table1[[#This Row],[Budget_Profit]])
)
)</f>
        <v>4.5454545454545456E-2</v>
      </c>
      <c r="N936" s="5" t="str">
        <f>IF(Table1[[#This Row],[Profit_Var]]&gt;=0, "Above Budget", "Below Budget")</f>
        <v>Above Budget</v>
      </c>
      <c r="O936">
        <v>123</v>
      </c>
      <c r="P936">
        <v>100</v>
      </c>
      <c r="Q936">
        <f>Table1[[#This Row],[COGS]]-Table1[[#This Row],[Budget_COGS]]</f>
        <v>23</v>
      </c>
      <c r="R936" s="5">
        <f>IF(
Table1[[#This Row],[Budget_COGS]]=0,
"",
IF(
Table1[[#This Row],[Budget_COGS]]&gt;0,
(Table1[[#This Row],[Budget_COGS]]-Table1[[#This Row],[COGS]]) / Table1[[#This Row],[Budget_COGS]],
(Table1[[#This Row],[Budget_COGS]]-Table1[[#This Row],[COGS]]) / ABS(Table1[[#This Row],[Budget_COGS]])
)
)</f>
        <v>-0.23</v>
      </c>
      <c r="S936" s="5" t="str">
        <f>IF(Table1[[#This Row],[COGS _Var]]&gt;=0, "Above Budget", "Below Budget")</f>
        <v>Above Budget</v>
      </c>
      <c r="T936">
        <f>Table1[[#This Row],[Actual_Sales]]-Table1[[#This Row],[COGS]]</f>
        <v>178</v>
      </c>
      <c r="U936">
        <v>160</v>
      </c>
      <c r="V936">
        <f>Table1[[#This Row],[Gross_Margin]]-Table1[[#This Row],[Budget_Margin]]</f>
        <v>18</v>
      </c>
      <c r="W936" s="5">
        <f>IF(
Table1[[#This Row],[Budget_Margin]]=0,
"",
IF(
Table1[[#This Row],[Budget_Margin]]&gt;0,
(Table1[[#This Row],[Gross_Margin]]-Table1[[#This Row],[Budget_Margin]]) / Table1[[#This Row],[Budget_Margin]],
(Table1[[#This Row],[Gross_Margin]]-Table1[[#This Row],[Budget_Margin]]) / ABS(Table1[[#This Row],[Budget_Margin]])
)
)</f>
        <v>0.1125</v>
      </c>
      <c r="X936" s="5" t="str">
        <f>IF(Table1[[#This Row],[Margin_Var]]&gt;=0, "Above Budget", "Below Budget")</f>
        <v>Above Budget</v>
      </c>
      <c r="Y936" s="5">
        <f>IFERROR(Table1[[#This Row],[Gross_Margin]]/Table1[[#This Row],[Actual_Sales]],0)</f>
        <v>0.59136212624584716</v>
      </c>
      <c r="Z936" s="5">
        <f>Table1[[#This Row],[Actual_Profit]]/Table1[[#This Row],[Actual_Sales]]</f>
        <v>0.38205980066445183</v>
      </c>
      <c r="AA936">
        <v>63</v>
      </c>
      <c r="AB936" s="5">
        <f>IFERROR(Table1[[#This Row],[Expenses]]/Table1[[#This Row],[Actual_Sales]],0)</f>
        <v>0.20930232558139536</v>
      </c>
      <c r="AC936">
        <v>39</v>
      </c>
      <c r="AD936">
        <v>611</v>
      </c>
      <c r="AE936" s="5">
        <f>IFERROR(Table1[[#This Row],[Inventory]]/Table1[[#This Row],[Actual_Sales]],0)</f>
        <v>2.0299003322259135</v>
      </c>
    </row>
    <row r="937" spans="1:31" x14ac:dyDescent="0.25">
      <c r="A937">
        <v>455</v>
      </c>
      <c r="B937">
        <v>630</v>
      </c>
      <c r="C937">
        <v>3</v>
      </c>
      <c r="D937" s="2">
        <v>40238</v>
      </c>
      <c r="E937">
        <v>267</v>
      </c>
      <c r="F937">
        <v>280</v>
      </c>
      <c r="G937">
        <f>Table1[[#This Row],[Actual_Sales]]-Table1[[#This Row],[Budget_Sales]]</f>
        <v>-13</v>
      </c>
      <c r="H937" s="5">
        <f>IF(
Table1[[#This Row],[Budget_Sales]]=0,
"",
IF(
Table1[[#This Row],[Budget_Sales]]&gt;0,
(Table1[[#This Row],[Actual_Sales]]-Table1[[#This Row],[Budget_Sales]])/Table1[[#This Row],[Budget_Sales]],
(Table1[[#This Row],[Actual_Sales]]-Table1[[#This Row],[Budget_Sales]])/ABS(Table1[[#This Row],[Budget_Sales]])
)
)</f>
        <v>-4.642857142857143E-2</v>
      </c>
      <c r="I937" s="5" t="str">
        <f>IF(Table1[[#This Row],[Sales_Var]]&gt;=0,"Above Budget","Below Budget")</f>
        <v>Below Budget</v>
      </c>
      <c r="J937">
        <f>Table1[[#This Row],[Actual_Sales]]-(Table1[[#This Row],[COGS]]+Table1[[#This Row],[Expenses]])</f>
        <v>102</v>
      </c>
      <c r="K937">
        <v>120</v>
      </c>
      <c r="L937">
        <f>Table1[[#This Row],[Actual_Profit]]-Table1[[#This Row],[Budget_Profit]]</f>
        <v>-18</v>
      </c>
      <c r="M937" s="5">
        <f>IF(
Table1[[#This Row],[Budget_Profit]]=0,
"",
IF(
Table1[[#This Row],[Budget_Profit]]&gt;0,
(Table1[[#This Row],[Actual_Profit]]-Table1[[#This Row],[Budget_Profit]])/Table1[[#This Row],[Budget_Profit]],
(Table1[[#This Row],[Actual_Profit]]-Table1[[#This Row],[Budget_Profit]])/ABS(Table1[[#This Row],[Budget_Profit]])
)
)</f>
        <v>-0.15</v>
      </c>
      <c r="N937" s="5" t="str">
        <f>IF(Table1[[#This Row],[Profit_Var]]&gt;=0, "Above Budget", "Below Budget")</f>
        <v>Below Budget</v>
      </c>
      <c r="O937">
        <v>109</v>
      </c>
      <c r="P937">
        <v>110</v>
      </c>
      <c r="Q937">
        <f>Table1[[#This Row],[COGS]]-Table1[[#This Row],[Budget_COGS]]</f>
        <v>-1</v>
      </c>
      <c r="R937" s="5">
        <f>IF(
Table1[[#This Row],[Budget_COGS]]=0,
"",
IF(
Table1[[#This Row],[Budget_COGS]]&gt;0,
(Table1[[#This Row],[Budget_COGS]]-Table1[[#This Row],[COGS]]) / Table1[[#This Row],[Budget_COGS]],
(Table1[[#This Row],[Budget_COGS]]-Table1[[#This Row],[COGS]]) / ABS(Table1[[#This Row],[Budget_COGS]])
)
)</f>
        <v>9.0909090909090905E-3</v>
      </c>
      <c r="S937" s="5" t="str">
        <f>IF(Table1[[#This Row],[COGS _Var]]&gt;=0, "Above Budget", "Below Budget")</f>
        <v>Below Budget</v>
      </c>
      <c r="T937">
        <f>Table1[[#This Row],[Actual_Sales]]-Table1[[#This Row],[COGS]]</f>
        <v>158</v>
      </c>
      <c r="U937">
        <v>170</v>
      </c>
      <c r="V937">
        <f>Table1[[#This Row],[Gross_Margin]]-Table1[[#This Row],[Budget_Margin]]</f>
        <v>-12</v>
      </c>
      <c r="W937" s="5">
        <f>IF(
Table1[[#This Row],[Budget_Margin]]=0,
"",
IF(
Table1[[#This Row],[Budget_Margin]]&gt;0,
(Table1[[#This Row],[Gross_Margin]]-Table1[[#This Row],[Budget_Margin]]) / Table1[[#This Row],[Budget_Margin]],
(Table1[[#This Row],[Gross_Margin]]-Table1[[#This Row],[Budget_Margin]]) / ABS(Table1[[#This Row],[Budget_Margin]])
)
)</f>
        <v>-7.0588235294117646E-2</v>
      </c>
      <c r="X937" s="5" t="str">
        <f>IF(Table1[[#This Row],[Margin_Var]]&gt;=0, "Above Budget", "Below Budget")</f>
        <v>Below Budget</v>
      </c>
      <c r="Y937" s="5">
        <f>IFERROR(Table1[[#This Row],[Gross_Margin]]/Table1[[#This Row],[Actual_Sales]],0)</f>
        <v>0.59176029962546817</v>
      </c>
      <c r="Z937" s="5">
        <f>Table1[[#This Row],[Actual_Profit]]/Table1[[#This Row],[Actual_Sales]]</f>
        <v>0.38202247191011235</v>
      </c>
      <c r="AA937">
        <v>56</v>
      </c>
      <c r="AB937" s="5">
        <f>IFERROR(Table1[[#This Row],[Expenses]]/Table1[[#This Row],[Actual_Sales]],0)</f>
        <v>0.20973782771535582</v>
      </c>
      <c r="AC937">
        <v>34</v>
      </c>
      <c r="AD937">
        <v>585</v>
      </c>
      <c r="AE937" s="5">
        <f>IFERROR(Table1[[#This Row],[Inventory]]/Table1[[#This Row],[Actual_Sales]],0)</f>
        <v>2.191011235955056</v>
      </c>
    </row>
    <row r="938" spans="1:31" x14ac:dyDescent="0.25">
      <c r="A938">
        <v>384</v>
      </c>
      <c r="B938">
        <v>319</v>
      </c>
      <c r="C938">
        <v>9</v>
      </c>
      <c r="D938" s="2">
        <v>40238</v>
      </c>
      <c r="E938">
        <v>267</v>
      </c>
      <c r="F938">
        <v>230</v>
      </c>
      <c r="G938">
        <f>Table1[[#This Row],[Actual_Sales]]-Table1[[#This Row],[Budget_Sales]]</f>
        <v>37</v>
      </c>
      <c r="H938" s="5">
        <f>IF(
Table1[[#This Row],[Budget_Sales]]=0,
"",
IF(
Table1[[#This Row],[Budget_Sales]]&gt;0,
(Table1[[#This Row],[Actual_Sales]]-Table1[[#This Row],[Budget_Sales]])/Table1[[#This Row],[Budget_Sales]],
(Table1[[#This Row],[Actual_Sales]]-Table1[[#This Row],[Budget_Sales]])/ABS(Table1[[#This Row],[Budget_Sales]])
)
)</f>
        <v>0.16086956521739129</v>
      </c>
      <c r="I938" s="5" t="str">
        <f>IF(Table1[[#This Row],[Sales_Var]]&gt;=0,"Above Budget","Below Budget")</f>
        <v>Above Budget</v>
      </c>
      <c r="J938">
        <f>Table1[[#This Row],[Actual_Sales]]-(Table1[[#This Row],[COGS]]+Table1[[#This Row],[Expenses]])</f>
        <v>102</v>
      </c>
      <c r="K938">
        <v>110</v>
      </c>
      <c r="L938">
        <f>Table1[[#This Row],[Actual_Profit]]-Table1[[#This Row],[Budget_Profit]]</f>
        <v>-8</v>
      </c>
      <c r="M938" s="5">
        <f>IF(
Table1[[#This Row],[Budget_Profit]]=0,
"",
IF(
Table1[[#This Row],[Budget_Profit]]&gt;0,
(Table1[[#This Row],[Actual_Profit]]-Table1[[#This Row],[Budget_Profit]])/Table1[[#This Row],[Budget_Profit]],
(Table1[[#This Row],[Actual_Profit]]-Table1[[#This Row],[Budget_Profit]])/ABS(Table1[[#This Row],[Budget_Profit]])
)
)</f>
        <v>-7.2727272727272724E-2</v>
      </c>
      <c r="N938" s="5" t="str">
        <f>IF(Table1[[#This Row],[Profit_Var]]&gt;=0, "Above Budget", "Below Budget")</f>
        <v>Below Budget</v>
      </c>
      <c r="O938">
        <v>109</v>
      </c>
      <c r="P938">
        <v>90</v>
      </c>
      <c r="Q938">
        <f>Table1[[#This Row],[COGS]]-Table1[[#This Row],[Budget_COGS]]</f>
        <v>19</v>
      </c>
      <c r="R938" s="5">
        <f>IF(
Table1[[#This Row],[Budget_COGS]]=0,
"",
IF(
Table1[[#This Row],[Budget_COGS]]&gt;0,
(Table1[[#This Row],[Budget_COGS]]-Table1[[#This Row],[COGS]]) / Table1[[#This Row],[Budget_COGS]],
(Table1[[#This Row],[Budget_COGS]]-Table1[[#This Row],[COGS]]) / ABS(Table1[[#This Row],[Budget_COGS]])
)
)</f>
        <v>-0.21111111111111111</v>
      </c>
      <c r="S938" s="5" t="str">
        <f>IF(Table1[[#This Row],[COGS _Var]]&gt;=0, "Above Budget", "Below Budget")</f>
        <v>Above Budget</v>
      </c>
      <c r="T938">
        <f>Table1[[#This Row],[Actual_Sales]]-Table1[[#This Row],[COGS]]</f>
        <v>158</v>
      </c>
      <c r="U938">
        <v>140</v>
      </c>
      <c r="V938">
        <f>Table1[[#This Row],[Gross_Margin]]-Table1[[#This Row],[Budget_Margin]]</f>
        <v>18</v>
      </c>
      <c r="W938" s="5">
        <f>IF(
Table1[[#This Row],[Budget_Margin]]=0,
"",
IF(
Table1[[#This Row],[Budget_Margin]]&gt;0,
(Table1[[#This Row],[Gross_Margin]]-Table1[[#This Row],[Budget_Margin]]) / Table1[[#This Row],[Budget_Margin]],
(Table1[[#This Row],[Gross_Margin]]-Table1[[#This Row],[Budget_Margin]]) / ABS(Table1[[#This Row],[Budget_Margin]])
)
)</f>
        <v>0.12857142857142856</v>
      </c>
      <c r="X938" s="5" t="str">
        <f>IF(Table1[[#This Row],[Margin_Var]]&gt;=0, "Above Budget", "Below Budget")</f>
        <v>Above Budget</v>
      </c>
      <c r="Y938" s="5">
        <f>IFERROR(Table1[[#This Row],[Gross_Margin]]/Table1[[#This Row],[Actual_Sales]],0)</f>
        <v>0.59176029962546817</v>
      </c>
      <c r="Z938" s="5">
        <f>Table1[[#This Row],[Actual_Profit]]/Table1[[#This Row],[Actual_Sales]]</f>
        <v>0.38202247191011235</v>
      </c>
      <c r="AA938">
        <v>56</v>
      </c>
      <c r="AB938" s="5">
        <f>IFERROR(Table1[[#This Row],[Expenses]]/Table1[[#This Row],[Actual_Sales]],0)</f>
        <v>0.20973782771535582</v>
      </c>
      <c r="AC938">
        <v>34</v>
      </c>
      <c r="AD938">
        <v>585</v>
      </c>
      <c r="AE938" s="5">
        <f>IFERROR(Table1[[#This Row],[Inventory]]/Table1[[#This Row],[Actual_Sales]],0)</f>
        <v>2.191011235955056</v>
      </c>
    </row>
    <row r="939" spans="1:31" x14ac:dyDescent="0.25">
      <c r="A939">
        <v>463</v>
      </c>
      <c r="B939">
        <v>702</v>
      </c>
      <c r="C939">
        <v>10</v>
      </c>
      <c r="D939" s="2">
        <v>40238</v>
      </c>
      <c r="E939">
        <v>267</v>
      </c>
      <c r="F939">
        <v>230</v>
      </c>
      <c r="G939">
        <f>Table1[[#This Row],[Actual_Sales]]-Table1[[#This Row],[Budget_Sales]]</f>
        <v>37</v>
      </c>
      <c r="H939" s="5">
        <f>IF(
Table1[[#This Row],[Budget_Sales]]=0,
"",
IF(
Table1[[#This Row],[Budget_Sales]]&gt;0,
(Table1[[#This Row],[Actual_Sales]]-Table1[[#This Row],[Budget_Sales]])/Table1[[#This Row],[Budget_Sales]],
(Table1[[#This Row],[Actual_Sales]]-Table1[[#This Row],[Budget_Sales]])/ABS(Table1[[#This Row],[Budget_Sales]])
)
)</f>
        <v>0.16086956521739129</v>
      </c>
      <c r="I939" s="5" t="str">
        <f>IF(Table1[[#This Row],[Sales_Var]]&gt;=0,"Above Budget","Below Budget")</f>
        <v>Above Budget</v>
      </c>
      <c r="J939">
        <f>Table1[[#This Row],[Actual_Sales]]-(Table1[[#This Row],[COGS]]+Table1[[#This Row],[Expenses]])</f>
        <v>102</v>
      </c>
      <c r="K939">
        <v>110</v>
      </c>
      <c r="L939">
        <f>Table1[[#This Row],[Actual_Profit]]-Table1[[#This Row],[Budget_Profit]]</f>
        <v>-8</v>
      </c>
      <c r="M939" s="5">
        <f>IF(
Table1[[#This Row],[Budget_Profit]]=0,
"",
IF(
Table1[[#This Row],[Budget_Profit]]&gt;0,
(Table1[[#This Row],[Actual_Profit]]-Table1[[#This Row],[Budget_Profit]])/Table1[[#This Row],[Budget_Profit]],
(Table1[[#This Row],[Actual_Profit]]-Table1[[#This Row],[Budget_Profit]])/ABS(Table1[[#This Row],[Budget_Profit]])
)
)</f>
        <v>-7.2727272727272724E-2</v>
      </c>
      <c r="N939" s="5" t="str">
        <f>IF(Table1[[#This Row],[Profit_Var]]&gt;=0, "Above Budget", "Below Budget")</f>
        <v>Below Budget</v>
      </c>
      <c r="O939">
        <v>109</v>
      </c>
      <c r="P939">
        <v>90</v>
      </c>
      <c r="Q939">
        <f>Table1[[#This Row],[COGS]]-Table1[[#This Row],[Budget_COGS]]</f>
        <v>19</v>
      </c>
      <c r="R939" s="5">
        <f>IF(
Table1[[#This Row],[Budget_COGS]]=0,
"",
IF(
Table1[[#This Row],[Budget_COGS]]&gt;0,
(Table1[[#This Row],[Budget_COGS]]-Table1[[#This Row],[COGS]]) / Table1[[#This Row],[Budget_COGS]],
(Table1[[#This Row],[Budget_COGS]]-Table1[[#This Row],[COGS]]) / ABS(Table1[[#This Row],[Budget_COGS]])
)
)</f>
        <v>-0.21111111111111111</v>
      </c>
      <c r="S939" s="5" t="str">
        <f>IF(Table1[[#This Row],[COGS _Var]]&gt;=0, "Above Budget", "Below Budget")</f>
        <v>Above Budget</v>
      </c>
      <c r="T939">
        <f>Table1[[#This Row],[Actual_Sales]]-Table1[[#This Row],[COGS]]</f>
        <v>158</v>
      </c>
      <c r="U939">
        <v>140</v>
      </c>
      <c r="V939">
        <f>Table1[[#This Row],[Gross_Margin]]-Table1[[#This Row],[Budget_Margin]]</f>
        <v>18</v>
      </c>
      <c r="W939" s="5">
        <f>IF(
Table1[[#This Row],[Budget_Margin]]=0,
"",
IF(
Table1[[#This Row],[Budget_Margin]]&gt;0,
(Table1[[#This Row],[Gross_Margin]]-Table1[[#This Row],[Budget_Margin]]) / Table1[[#This Row],[Budget_Margin]],
(Table1[[#This Row],[Gross_Margin]]-Table1[[#This Row],[Budget_Margin]]) / ABS(Table1[[#This Row],[Budget_Margin]])
)
)</f>
        <v>0.12857142857142856</v>
      </c>
      <c r="X939" s="5" t="str">
        <f>IF(Table1[[#This Row],[Margin_Var]]&gt;=0, "Above Budget", "Below Budget")</f>
        <v>Above Budget</v>
      </c>
      <c r="Y939" s="5">
        <f>IFERROR(Table1[[#This Row],[Gross_Margin]]/Table1[[#This Row],[Actual_Sales]],0)</f>
        <v>0.59176029962546817</v>
      </c>
      <c r="Z939" s="5">
        <f>Table1[[#This Row],[Actual_Profit]]/Table1[[#This Row],[Actual_Sales]]</f>
        <v>0.38202247191011235</v>
      </c>
      <c r="AA939">
        <v>56</v>
      </c>
      <c r="AB939" s="5">
        <f>IFERROR(Table1[[#This Row],[Expenses]]/Table1[[#This Row],[Actual_Sales]],0)</f>
        <v>0.20973782771535582</v>
      </c>
      <c r="AC939">
        <v>34</v>
      </c>
      <c r="AD939">
        <v>585</v>
      </c>
      <c r="AE939" s="5">
        <f>IFERROR(Table1[[#This Row],[Inventory]]/Table1[[#This Row],[Actual_Sales]],0)</f>
        <v>2.191011235955056</v>
      </c>
    </row>
    <row r="940" spans="1:31" x14ac:dyDescent="0.25">
      <c r="A940">
        <v>1073</v>
      </c>
      <c r="B940">
        <v>224</v>
      </c>
      <c r="C940">
        <v>5</v>
      </c>
      <c r="D940" s="2">
        <v>40360</v>
      </c>
      <c r="E940">
        <v>678</v>
      </c>
      <c r="F940">
        <v>800</v>
      </c>
      <c r="G940">
        <f>Table1[[#This Row],[Actual_Sales]]-Table1[[#This Row],[Budget_Sales]]</f>
        <v>-122</v>
      </c>
      <c r="H940" s="5">
        <f>IF(
Table1[[#This Row],[Budget_Sales]]=0,
"",
IF(
Table1[[#This Row],[Budget_Sales]]&gt;0,
(Table1[[#This Row],[Actual_Sales]]-Table1[[#This Row],[Budget_Sales]])/Table1[[#This Row],[Budget_Sales]],
(Table1[[#This Row],[Actual_Sales]]-Table1[[#This Row],[Budget_Sales]])/ABS(Table1[[#This Row],[Budget_Sales]])
)
)</f>
        <v>-0.1525</v>
      </c>
      <c r="I940" s="5" t="str">
        <f>IF(Table1[[#This Row],[Sales_Var]]&gt;=0,"Above Budget","Below Budget")</f>
        <v>Below Budget</v>
      </c>
      <c r="J940">
        <f>Table1[[#This Row],[Actual_Sales]]-(Table1[[#This Row],[COGS]]+Table1[[#This Row],[Expenses]])</f>
        <v>259</v>
      </c>
      <c r="K940">
        <v>340</v>
      </c>
      <c r="L940">
        <f>Table1[[#This Row],[Actual_Profit]]-Table1[[#This Row],[Budget_Profit]]</f>
        <v>-81</v>
      </c>
      <c r="M940" s="5">
        <f>IF(
Table1[[#This Row],[Budget_Profit]]=0,
"",
IF(
Table1[[#This Row],[Budget_Profit]]&gt;0,
(Table1[[#This Row],[Actual_Profit]]-Table1[[#This Row],[Budget_Profit]])/Table1[[#This Row],[Budget_Profit]],
(Table1[[#This Row],[Actual_Profit]]-Table1[[#This Row],[Budget_Profit]])/ABS(Table1[[#This Row],[Budget_Profit]])
)
)</f>
        <v>-0.23823529411764705</v>
      </c>
      <c r="N940" s="5" t="str">
        <f>IF(Table1[[#This Row],[Profit_Var]]&gt;=0, "Above Budget", "Below Budget")</f>
        <v>Below Budget</v>
      </c>
      <c r="O940">
        <v>291</v>
      </c>
      <c r="P940">
        <v>330</v>
      </c>
      <c r="Q940">
        <f>Table1[[#This Row],[COGS]]-Table1[[#This Row],[Budget_COGS]]</f>
        <v>-39</v>
      </c>
      <c r="R940" s="5">
        <f>IF(
Table1[[#This Row],[Budget_COGS]]=0,
"",
IF(
Table1[[#This Row],[Budget_COGS]]&gt;0,
(Table1[[#This Row],[Budget_COGS]]-Table1[[#This Row],[COGS]]) / Table1[[#This Row],[Budget_COGS]],
(Table1[[#This Row],[Budget_COGS]]-Table1[[#This Row],[COGS]]) / ABS(Table1[[#This Row],[Budget_COGS]])
)
)</f>
        <v>0.11818181818181818</v>
      </c>
      <c r="S940" s="5" t="str">
        <f>IF(Table1[[#This Row],[COGS _Var]]&gt;=0, "Above Budget", "Below Budget")</f>
        <v>Below Budget</v>
      </c>
      <c r="T940">
        <f>Table1[[#This Row],[Actual_Sales]]-Table1[[#This Row],[COGS]]</f>
        <v>387</v>
      </c>
      <c r="U940">
        <v>470</v>
      </c>
      <c r="V940">
        <f>Table1[[#This Row],[Gross_Margin]]-Table1[[#This Row],[Budget_Margin]]</f>
        <v>-83</v>
      </c>
      <c r="W940" s="5">
        <f>IF(
Table1[[#This Row],[Budget_Margin]]=0,
"",
IF(
Table1[[#This Row],[Budget_Margin]]&gt;0,
(Table1[[#This Row],[Gross_Margin]]-Table1[[#This Row],[Budget_Margin]]) / Table1[[#This Row],[Budget_Margin]],
(Table1[[#This Row],[Gross_Margin]]-Table1[[#This Row],[Budget_Margin]]) / ABS(Table1[[#This Row],[Budget_Margin]])
)
)</f>
        <v>-0.17659574468085107</v>
      </c>
      <c r="X940" s="5" t="str">
        <f>IF(Table1[[#This Row],[Margin_Var]]&gt;=0, "Above Budget", "Below Budget")</f>
        <v>Below Budget</v>
      </c>
      <c r="Y940" s="5">
        <f>IFERROR(Table1[[#This Row],[Gross_Margin]]/Table1[[#This Row],[Actual_Sales]],0)</f>
        <v>0.57079646017699115</v>
      </c>
      <c r="Z940" s="5">
        <f>Table1[[#This Row],[Actual_Profit]]/Table1[[#This Row],[Actual_Sales]]</f>
        <v>0.38200589970501475</v>
      </c>
      <c r="AA940">
        <v>128</v>
      </c>
      <c r="AB940" s="5">
        <f>IFERROR(Table1[[#This Row],[Expenses]]/Table1[[#This Row],[Actual_Sales]],0)</f>
        <v>0.1887905604719764</v>
      </c>
      <c r="AC940">
        <v>96</v>
      </c>
      <c r="AD940">
        <v>1742</v>
      </c>
      <c r="AE940" s="5">
        <f>IFERROR(Table1[[#This Row],[Inventory]]/Table1[[#This Row],[Actual_Sales]],0)</f>
        <v>2.5693215339233038</v>
      </c>
    </row>
    <row r="941" spans="1:31" x14ac:dyDescent="0.25">
      <c r="A941">
        <v>1173</v>
      </c>
      <c r="B941">
        <v>650</v>
      </c>
      <c r="C941">
        <v>6</v>
      </c>
      <c r="D941" s="2">
        <v>40360</v>
      </c>
      <c r="E941">
        <v>678</v>
      </c>
      <c r="F941">
        <v>650</v>
      </c>
      <c r="G941">
        <f>Table1[[#This Row],[Actual_Sales]]-Table1[[#This Row],[Budget_Sales]]</f>
        <v>28</v>
      </c>
      <c r="H941" s="5">
        <f>IF(
Table1[[#This Row],[Budget_Sales]]=0,
"",
IF(
Table1[[#This Row],[Budget_Sales]]&gt;0,
(Table1[[#This Row],[Actual_Sales]]-Table1[[#This Row],[Budget_Sales]])/Table1[[#This Row],[Budget_Sales]],
(Table1[[#This Row],[Actual_Sales]]-Table1[[#This Row],[Budget_Sales]])/ABS(Table1[[#This Row],[Budget_Sales]])
)
)</f>
        <v>4.3076923076923075E-2</v>
      </c>
      <c r="I941" s="5" t="str">
        <f>IF(Table1[[#This Row],[Sales_Var]]&gt;=0,"Above Budget","Below Budget")</f>
        <v>Above Budget</v>
      </c>
      <c r="J941">
        <f>Table1[[#This Row],[Actual_Sales]]-(Table1[[#This Row],[COGS]]+Table1[[#This Row],[Expenses]])</f>
        <v>259</v>
      </c>
      <c r="K941">
        <v>260</v>
      </c>
      <c r="L941">
        <f>Table1[[#This Row],[Actual_Profit]]-Table1[[#This Row],[Budget_Profit]]</f>
        <v>-1</v>
      </c>
      <c r="M941" s="5">
        <f>IF(
Table1[[#This Row],[Budget_Profit]]=0,
"",
IF(
Table1[[#This Row],[Budget_Profit]]&gt;0,
(Table1[[#This Row],[Actual_Profit]]-Table1[[#This Row],[Budget_Profit]])/Table1[[#This Row],[Budget_Profit]],
(Table1[[#This Row],[Actual_Profit]]-Table1[[#This Row],[Budget_Profit]])/ABS(Table1[[#This Row],[Budget_Profit]])
)
)</f>
        <v>-3.8461538461538464E-3</v>
      </c>
      <c r="N941" s="5" t="str">
        <f>IF(Table1[[#This Row],[Profit_Var]]&gt;=0, "Above Budget", "Below Budget")</f>
        <v>Below Budget</v>
      </c>
      <c r="O941">
        <v>291</v>
      </c>
      <c r="P941">
        <v>270</v>
      </c>
      <c r="Q941">
        <f>Table1[[#This Row],[COGS]]-Table1[[#This Row],[Budget_COGS]]</f>
        <v>21</v>
      </c>
      <c r="R941" s="5">
        <f>IF(
Table1[[#This Row],[Budget_COGS]]=0,
"",
IF(
Table1[[#This Row],[Budget_COGS]]&gt;0,
(Table1[[#This Row],[Budget_COGS]]-Table1[[#This Row],[COGS]]) / Table1[[#This Row],[Budget_COGS]],
(Table1[[#This Row],[Budget_COGS]]-Table1[[#This Row],[COGS]]) / ABS(Table1[[#This Row],[Budget_COGS]])
)
)</f>
        <v>-7.7777777777777779E-2</v>
      </c>
      <c r="S941" s="5" t="str">
        <f>IF(Table1[[#This Row],[COGS _Var]]&gt;=0, "Above Budget", "Below Budget")</f>
        <v>Above Budget</v>
      </c>
      <c r="T941">
        <f>Table1[[#This Row],[Actual_Sales]]-Table1[[#This Row],[COGS]]</f>
        <v>387</v>
      </c>
      <c r="U941">
        <v>380</v>
      </c>
      <c r="V941">
        <f>Table1[[#This Row],[Gross_Margin]]-Table1[[#This Row],[Budget_Margin]]</f>
        <v>7</v>
      </c>
      <c r="W941" s="5">
        <f>IF(
Table1[[#This Row],[Budget_Margin]]=0,
"",
IF(
Table1[[#This Row],[Budget_Margin]]&gt;0,
(Table1[[#This Row],[Gross_Margin]]-Table1[[#This Row],[Budget_Margin]]) / Table1[[#This Row],[Budget_Margin]],
(Table1[[#This Row],[Gross_Margin]]-Table1[[#This Row],[Budget_Margin]]) / ABS(Table1[[#This Row],[Budget_Margin]])
)
)</f>
        <v>1.8421052631578946E-2</v>
      </c>
      <c r="X941" s="5" t="str">
        <f>IF(Table1[[#This Row],[Margin_Var]]&gt;=0, "Above Budget", "Below Budget")</f>
        <v>Above Budget</v>
      </c>
      <c r="Y941" s="5">
        <f>IFERROR(Table1[[#This Row],[Gross_Margin]]/Table1[[#This Row],[Actual_Sales]],0)</f>
        <v>0.57079646017699115</v>
      </c>
      <c r="Z941" s="5">
        <f>Table1[[#This Row],[Actual_Profit]]/Table1[[#This Row],[Actual_Sales]]</f>
        <v>0.38200589970501475</v>
      </c>
      <c r="AA941">
        <v>128</v>
      </c>
      <c r="AB941" s="5">
        <f>IFERROR(Table1[[#This Row],[Expenses]]/Table1[[#This Row],[Actual_Sales]],0)</f>
        <v>0.1887905604719764</v>
      </c>
      <c r="AC941">
        <v>96</v>
      </c>
      <c r="AD941">
        <v>1742</v>
      </c>
      <c r="AE941" s="5">
        <f>IFERROR(Table1[[#This Row],[Inventory]]/Table1[[#This Row],[Actual_Sales]],0)</f>
        <v>2.5693215339233038</v>
      </c>
    </row>
    <row r="942" spans="1:31" x14ac:dyDescent="0.25">
      <c r="A942">
        <v>2394</v>
      </c>
      <c r="B942">
        <v>580</v>
      </c>
      <c r="C942">
        <v>4</v>
      </c>
      <c r="D942" s="2">
        <v>40575</v>
      </c>
      <c r="E942">
        <v>220</v>
      </c>
      <c r="F942">
        <v>170</v>
      </c>
      <c r="G942">
        <f>Table1[[#This Row],[Actual_Sales]]-Table1[[#This Row],[Budget_Sales]]</f>
        <v>50</v>
      </c>
      <c r="H942" s="5">
        <f>IF(
Table1[[#This Row],[Budget_Sales]]=0,
"",
IF(
Table1[[#This Row],[Budget_Sales]]&gt;0,
(Table1[[#This Row],[Actual_Sales]]-Table1[[#This Row],[Budget_Sales]])/Table1[[#This Row],[Budget_Sales]],
(Table1[[#This Row],[Actual_Sales]]-Table1[[#This Row],[Budget_Sales]])/ABS(Table1[[#This Row],[Budget_Sales]])
)
)</f>
        <v>0.29411764705882354</v>
      </c>
      <c r="I942" s="5" t="str">
        <f>IF(Table1[[#This Row],[Sales_Var]]&gt;=0,"Above Budget","Below Budget")</f>
        <v>Above Budget</v>
      </c>
      <c r="J942">
        <f>Table1[[#This Row],[Actual_Sales]]-(Table1[[#This Row],[COGS]]+Table1[[#This Row],[Expenses]])</f>
        <v>84</v>
      </c>
      <c r="K942">
        <v>70</v>
      </c>
      <c r="L942">
        <f>Table1[[#This Row],[Actual_Profit]]-Table1[[#This Row],[Budget_Profit]]</f>
        <v>14</v>
      </c>
      <c r="M942" s="5">
        <f>IF(
Table1[[#This Row],[Budget_Profit]]=0,
"",
IF(
Table1[[#This Row],[Budget_Profit]]&gt;0,
(Table1[[#This Row],[Actual_Profit]]-Table1[[#This Row],[Budget_Profit]])/Table1[[#This Row],[Budget_Profit]],
(Table1[[#This Row],[Actual_Profit]]-Table1[[#This Row],[Budget_Profit]])/ABS(Table1[[#This Row],[Budget_Profit]])
)
)</f>
        <v>0.2</v>
      </c>
      <c r="N942" s="5" t="str">
        <f>IF(Table1[[#This Row],[Profit_Var]]&gt;=0, "Above Budget", "Below Budget")</f>
        <v>Above Budget</v>
      </c>
      <c r="O942">
        <v>86</v>
      </c>
      <c r="P942">
        <v>70</v>
      </c>
      <c r="Q942">
        <f>Table1[[#This Row],[COGS]]-Table1[[#This Row],[Budget_COGS]]</f>
        <v>16</v>
      </c>
      <c r="R942" s="5">
        <f>IF(
Table1[[#This Row],[Budget_COGS]]=0,
"",
IF(
Table1[[#This Row],[Budget_COGS]]&gt;0,
(Table1[[#This Row],[Budget_COGS]]-Table1[[#This Row],[COGS]]) / Table1[[#This Row],[Budget_COGS]],
(Table1[[#This Row],[Budget_COGS]]-Table1[[#This Row],[COGS]]) / ABS(Table1[[#This Row],[Budget_COGS]])
)
)</f>
        <v>-0.22857142857142856</v>
      </c>
      <c r="S942" s="5" t="str">
        <f>IF(Table1[[#This Row],[COGS _Var]]&gt;=0, "Above Budget", "Below Budget")</f>
        <v>Above Budget</v>
      </c>
      <c r="T942">
        <f>Table1[[#This Row],[Actual_Sales]]-Table1[[#This Row],[COGS]]</f>
        <v>134</v>
      </c>
      <c r="U942">
        <v>100</v>
      </c>
      <c r="V942">
        <f>Table1[[#This Row],[Gross_Margin]]-Table1[[#This Row],[Budget_Margin]]</f>
        <v>34</v>
      </c>
      <c r="W942" s="5">
        <f>IF(
Table1[[#This Row],[Budget_Margin]]=0,
"",
IF(
Table1[[#This Row],[Budget_Margin]]&gt;0,
(Table1[[#This Row],[Gross_Margin]]-Table1[[#This Row],[Budget_Margin]]) / Table1[[#This Row],[Budget_Margin]],
(Table1[[#This Row],[Gross_Margin]]-Table1[[#This Row],[Budget_Margin]]) / ABS(Table1[[#This Row],[Budget_Margin]])
)
)</f>
        <v>0.34</v>
      </c>
      <c r="X942" s="5" t="str">
        <f>IF(Table1[[#This Row],[Margin_Var]]&gt;=0, "Above Budget", "Below Budget")</f>
        <v>Above Budget</v>
      </c>
      <c r="Y942" s="5">
        <f>IFERROR(Table1[[#This Row],[Gross_Margin]]/Table1[[#This Row],[Actual_Sales]],0)</f>
        <v>0.60909090909090913</v>
      </c>
      <c r="Z942" s="5">
        <f>Table1[[#This Row],[Actual_Profit]]/Table1[[#This Row],[Actual_Sales]]</f>
        <v>0.38181818181818183</v>
      </c>
      <c r="AA942">
        <v>50</v>
      </c>
      <c r="AB942" s="5">
        <f>IFERROR(Table1[[#This Row],[Expenses]]/Table1[[#This Row],[Actual_Sales]],0)</f>
        <v>0.22727272727272727</v>
      </c>
      <c r="AC942">
        <v>26</v>
      </c>
      <c r="AD942">
        <v>300</v>
      </c>
      <c r="AE942" s="5">
        <f>IFERROR(Table1[[#This Row],[Inventory]]/Table1[[#This Row],[Actual_Sales]],0)</f>
        <v>1.3636363636363635</v>
      </c>
    </row>
    <row r="943" spans="1:31" x14ac:dyDescent="0.25">
      <c r="A943">
        <v>3403</v>
      </c>
      <c r="B943">
        <v>419</v>
      </c>
      <c r="C943">
        <v>12</v>
      </c>
      <c r="D943" s="2">
        <v>40756</v>
      </c>
      <c r="E943">
        <v>275</v>
      </c>
      <c r="F943">
        <v>240</v>
      </c>
      <c r="G943">
        <f>Table1[[#This Row],[Actual_Sales]]-Table1[[#This Row],[Budget_Sales]]</f>
        <v>35</v>
      </c>
      <c r="H943" s="5">
        <f>IF(
Table1[[#This Row],[Budget_Sales]]=0,
"",
IF(
Table1[[#This Row],[Budget_Sales]]&gt;0,
(Table1[[#This Row],[Actual_Sales]]-Table1[[#This Row],[Budget_Sales]])/Table1[[#This Row],[Budget_Sales]],
(Table1[[#This Row],[Actual_Sales]]-Table1[[#This Row],[Budget_Sales]])/ABS(Table1[[#This Row],[Budget_Sales]])
)
)</f>
        <v>0.14583333333333334</v>
      </c>
      <c r="I943" s="5" t="str">
        <f>IF(Table1[[#This Row],[Sales_Var]]&gt;=0,"Above Budget","Below Budget")</f>
        <v>Above Budget</v>
      </c>
      <c r="J943">
        <f>Table1[[#This Row],[Actual_Sales]]-(Table1[[#This Row],[COGS]]+Table1[[#This Row],[Expenses]])</f>
        <v>105</v>
      </c>
      <c r="K943">
        <v>100</v>
      </c>
      <c r="L943">
        <f>Table1[[#This Row],[Actual_Profit]]-Table1[[#This Row],[Budget_Profit]]</f>
        <v>5</v>
      </c>
      <c r="M943" s="5">
        <f>IF(
Table1[[#This Row],[Budget_Profit]]=0,
"",
IF(
Table1[[#This Row],[Budget_Profit]]&gt;0,
(Table1[[#This Row],[Actual_Profit]]-Table1[[#This Row],[Budget_Profit]])/Table1[[#This Row],[Budget_Profit]],
(Table1[[#This Row],[Actual_Profit]]-Table1[[#This Row],[Budget_Profit]])/ABS(Table1[[#This Row],[Budget_Profit]])
)
)</f>
        <v>0.05</v>
      </c>
      <c r="N943" s="5" t="str">
        <f>IF(Table1[[#This Row],[Profit_Var]]&gt;=0, "Above Budget", "Below Budget")</f>
        <v>Above Budget</v>
      </c>
      <c r="O943">
        <v>116</v>
      </c>
      <c r="P943">
        <v>90</v>
      </c>
      <c r="Q943">
        <f>Table1[[#This Row],[COGS]]-Table1[[#This Row],[Budget_COGS]]</f>
        <v>26</v>
      </c>
      <c r="R943" s="5">
        <f>IF(
Table1[[#This Row],[Budget_COGS]]=0,
"",
IF(
Table1[[#This Row],[Budget_COGS]]&gt;0,
(Table1[[#This Row],[Budget_COGS]]-Table1[[#This Row],[COGS]]) / Table1[[#This Row],[Budget_COGS]],
(Table1[[#This Row],[Budget_COGS]]-Table1[[#This Row],[COGS]]) / ABS(Table1[[#This Row],[Budget_COGS]])
)
)</f>
        <v>-0.28888888888888886</v>
      </c>
      <c r="S943" s="5" t="str">
        <f>IF(Table1[[#This Row],[COGS _Var]]&gt;=0, "Above Budget", "Below Budget")</f>
        <v>Above Budget</v>
      </c>
      <c r="T943">
        <f>Table1[[#This Row],[Actual_Sales]]-Table1[[#This Row],[COGS]]</f>
        <v>159</v>
      </c>
      <c r="U943">
        <v>150</v>
      </c>
      <c r="V943">
        <f>Table1[[#This Row],[Gross_Margin]]-Table1[[#This Row],[Budget_Margin]]</f>
        <v>9</v>
      </c>
      <c r="W943" s="5">
        <f>IF(
Table1[[#This Row],[Budget_Margin]]=0,
"",
IF(
Table1[[#This Row],[Budget_Margin]]&gt;0,
(Table1[[#This Row],[Gross_Margin]]-Table1[[#This Row],[Budget_Margin]]) / Table1[[#This Row],[Budget_Margin]],
(Table1[[#This Row],[Gross_Margin]]-Table1[[#This Row],[Budget_Margin]]) / ABS(Table1[[#This Row],[Budget_Margin]])
)
)</f>
        <v>0.06</v>
      </c>
      <c r="X943" s="5" t="str">
        <f>IF(Table1[[#This Row],[Margin_Var]]&gt;=0, "Above Budget", "Below Budget")</f>
        <v>Above Budget</v>
      </c>
      <c r="Y943" s="5">
        <f>IFERROR(Table1[[#This Row],[Gross_Margin]]/Table1[[#This Row],[Actual_Sales]],0)</f>
        <v>0.57818181818181813</v>
      </c>
      <c r="Z943" s="5">
        <f>Table1[[#This Row],[Actual_Profit]]/Table1[[#This Row],[Actual_Sales]]</f>
        <v>0.38181818181818183</v>
      </c>
      <c r="AA943">
        <v>54</v>
      </c>
      <c r="AB943" s="5">
        <f>IFERROR(Table1[[#This Row],[Expenses]]/Table1[[#This Row],[Actual_Sales]],0)</f>
        <v>0.19636363636363635</v>
      </c>
      <c r="AC943">
        <v>35</v>
      </c>
      <c r="AD943">
        <v>678</v>
      </c>
      <c r="AE943" s="5">
        <f>IFERROR(Table1[[#This Row],[Inventory]]/Table1[[#This Row],[Actual_Sales]],0)</f>
        <v>2.4654545454545453</v>
      </c>
    </row>
    <row r="944" spans="1:31" x14ac:dyDescent="0.25">
      <c r="A944">
        <v>1338</v>
      </c>
      <c r="B944">
        <v>630</v>
      </c>
      <c r="C944">
        <v>5</v>
      </c>
      <c r="D944" s="2">
        <v>40391</v>
      </c>
      <c r="E944">
        <v>687</v>
      </c>
      <c r="F944">
        <v>810</v>
      </c>
      <c r="G944">
        <f>Table1[[#This Row],[Actual_Sales]]-Table1[[#This Row],[Budget_Sales]]</f>
        <v>-123</v>
      </c>
      <c r="H944" s="5">
        <f>IF(
Table1[[#This Row],[Budget_Sales]]=0,
"",
IF(
Table1[[#This Row],[Budget_Sales]]&gt;0,
(Table1[[#This Row],[Actual_Sales]]-Table1[[#This Row],[Budget_Sales]])/Table1[[#This Row],[Budget_Sales]],
(Table1[[#This Row],[Actual_Sales]]-Table1[[#This Row],[Budget_Sales]])/ABS(Table1[[#This Row],[Budget_Sales]])
)
)</f>
        <v>-0.15185185185185185</v>
      </c>
      <c r="I944" s="5" t="str">
        <f>IF(Table1[[#This Row],[Sales_Var]]&gt;=0,"Above Budget","Below Budget")</f>
        <v>Below Budget</v>
      </c>
      <c r="J944">
        <f>Table1[[#This Row],[Actual_Sales]]-(Table1[[#This Row],[COGS]]+Table1[[#This Row],[Expenses]])</f>
        <v>262</v>
      </c>
      <c r="K944">
        <v>340</v>
      </c>
      <c r="L944">
        <f>Table1[[#This Row],[Actual_Profit]]-Table1[[#This Row],[Budget_Profit]]</f>
        <v>-78</v>
      </c>
      <c r="M944" s="5">
        <f>IF(
Table1[[#This Row],[Budget_Profit]]=0,
"",
IF(
Table1[[#This Row],[Budget_Profit]]&gt;0,
(Table1[[#This Row],[Actual_Profit]]-Table1[[#This Row],[Budget_Profit]])/Table1[[#This Row],[Budget_Profit]],
(Table1[[#This Row],[Actual_Profit]]-Table1[[#This Row],[Budget_Profit]])/ABS(Table1[[#This Row],[Budget_Profit]])
)
)</f>
        <v>-0.22941176470588234</v>
      </c>
      <c r="N944" s="5" t="str">
        <f>IF(Table1[[#This Row],[Profit_Var]]&gt;=0, "Above Budget", "Below Budget")</f>
        <v>Below Budget</v>
      </c>
      <c r="O944">
        <v>295</v>
      </c>
      <c r="P944">
        <v>340</v>
      </c>
      <c r="Q944">
        <f>Table1[[#This Row],[COGS]]-Table1[[#This Row],[Budget_COGS]]</f>
        <v>-45</v>
      </c>
      <c r="R944" s="5">
        <f>IF(
Table1[[#This Row],[Budget_COGS]]=0,
"",
IF(
Table1[[#This Row],[Budget_COGS]]&gt;0,
(Table1[[#This Row],[Budget_COGS]]-Table1[[#This Row],[COGS]]) / Table1[[#This Row],[Budget_COGS]],
(Table1[[#This Row],[Budget_COGS]]-Table1[[#This Row],[COGS]]) / ABS(Table1[[#This Row],[Budget_COGS]])
)
)</f>
        <v>0.13235294117647059</v>
      </c>
      <c r="S944" s="5" t="str">
        <f>IF(Table1[[#This Row],[COGS _Var]]&gt;=0, "Above Budget", "Below Budget")</f>
        <v>Below Budget</v>
      </c>
      <c r="T944">
        <f>Table1[[#This Row],[Actual_Sales]]-Table1[[#This Row],[COGS]]</f>
        <v>392</v>
      </c>
      <c r="U944">
        <v>470</v>
      </c>
      <c r="V944">
        <f>Table1[[#This Row],[Gross_Margin]]-Table1[[#This Row],[Budget_Margin]]</f>
        <v>-78</v>
      </c>
      <c r="W944" s="5">
        <f>IF(
Table1[[#This Row],[Budget_Margin]]=0,
"",
IF(
Table1[[#This Row],[Budget_Margin]]&gt;0,
(Table1[[#This Row],[Gross_Margin]]-Table1[[#This Row],[Budget_Margin]]) / Table1[[#This Row],[Budget_Margin]],
(Table1[[#This Row],[Gross_Margin]]-Table1[[#This Row],[Budget_Margin]]) / ABS(Table1[[#This Row],[Budget_Margin]])
)
)</f>
        <v>-0.16595744680851063</v>
      </c>
      <c r="X944" s="5" t="str">
        <f>IF(Table1[[#This Row],[Margin_Var]]&gt;=0, "Above Budget", "Below Budget")</f>
        <v>Below Budget</v>
      </c>
      <c r="Y944" s="5">
        <f>IFERROR(Table1[[#This Row],[Gross_Margin]]/Table1[[#This Row],[Actual_Sales]],0)</f>
        <v>0.57059679767103344</v>
      </c>
      <c r="Z944" s="5">
        <f>Table1[[#This Row],[Actual_Profit]]/Table1[[#This Row],[Actual_Sales]]</f>
        <v>0.38136826783114991</v>
      </c>
      <c r="AA944">
        <v>130</v>
      </c>
      <c r="AB944" s="5">
        <f>IFERROR(Table1[[#This Row],[Expenses]]/Table1[[#This Row],[Actual_Sales]],0)</f>
        <v>0.18922852983988356</v>
      </c>
      <c r="AC944">
        <v>97</v>
      </c>
      <c r="AD944">
        <v>1714</v>
      </c>
      <c r="AE944" s="5">
        <f>IFERROR(Table1[[#This Row],[Inventory]]/Table1[[#This Row],[Actual_Sales]],0)</f>
        <v>2.49490538573508</v>
      </c>
    </row>
    <row r="945" spans="1:31" x14ac:dyDescent="0.25">
      <c r="A945">
        <v>1355</v>
      </c>
      <c r="B945">
        <v>707</v>
      </c>
      <c r="C945">
        <v>6</v>
      </c>
      <c r="D945" s="2">
        <v>40391</v>
      </c>
      <c r="E945">
        <v>687</v>
      </c>
      <c r="F945">
        <v>650</v>
      </c>
      <c r="G945">
        <f>Table1[[#This Row],[Actual_Sales]]-Table1[[#This Row],[Budget_Sales]]</f>
        <v>37</v>
      </c>
      <c r="H945" s="5">
        <f>IF(
Table1[[#This Row],[Budget_Sales]]=0,
"",
IF(
Table1[[#This Row],[Budget_Sales]]&gt;0,
(Table1[[#This Row],[Actual_Sales]]-Table1[[#This Row],[Budget_Sales]])/Table1[[#This Row],[Budget_Sales]],
(Table1[[#This Row],[Actual_Sales]]-Table1[[#This Row],[Budget_Sales]])/ABS(Table1[[#This Row],[Budget_Sales]])
)
)</f>
        <v>5.6923076923076923E-2</v>
      </c>
      <c r="I945" s="5" t="str">
        <f>IF(Table1[[#This Row],[Sales_Var]]&gt;=0,"Above Budget","Below Budget")</f>
        <v>Above Budget</v>
      </c>
      <c r="J945">
        <f>Table1[[#This Row],[Actual_Sales]]-(Table1[[#This Row],[COGS]]+Table1[[#This Row],[Expenses]])</f>
        <v>262</v>
      </c>
      <c r="K945">
        <v>250</v>
      </c>
      <c r="L945">
        <f>Table1[[#This Row],[Actual_Profit]]-Table1[[#This Row],[Budget_Profit]]</f>
        <v>12</v>
      </c>
      <c r="M945" s="5">
        <f>IF(
Table1[[#This Row],[Budget_Profit]]=0,
"",
IF(
Table1[[#This Row],[Budget_Profit]]&gt;0,
(Table1[[#This Row],[Actual_Profit]]-Table1[[#This Row],[Budget_Profit]])/Table1[[#This Row],[Budget_Profit]],
(Table1[[#This Row],[Actual_Profit]]-Table1[[#This Row],[Budget_Profit]])/ABS(Table1[[#This Row],[Budget_Profit]])
)
)</f>
        <v>4.8000000000000001E-2</v>
      </c>
      <c r="N945" s="5" t="str">
        <f>IF(Table1[[#This Row],[Profit_Var]]&gt;=0, "Above Budget", "Below Budget")</f>
        <v>Above Budget</v>
      </c>
      <c r="O945">
        <v>295</v>
      </c>
      <c r="P945">
        <v>280</v>
      </c>
      <c r="Q945">
        <f>Table1[[#This Row],[COGS]]-Table1[[#This Row],[Budget_COGS]]</f>
        <v>15</v>
      </c>
      <c r="R945" s="5">
        <f>IF(
Table1[[#This Row],[Budget_COGS]]=0,
"",
IF(
Table1[[#This Row],[Budget_COGS]]&gt;0,
(Table1[[#This Row],[Budget_COGS]]-Table1[[#This Row],[COGS]]) / Table1[[#This Row],[Budget_COGS]],
(Table1[[#This Row],[Budget_COGS]]-Table1[[#This Row],[COGS]]) / ABS(Table1[[#This Row],[Budget_COGS]])
)
)</f>
        <v>-5.3571428571428568E-2</v>
      </c>
      <c r="S945" s="5" t="str">
        <f>IF(Table1[[#This Row],[COGS _Var]]&gt;=0, "Above Budget", "Below Budget")</f>
        <v>Above Budget</v>
      </c>
      <c r="T945">
        <f>Table1[[#This Row],[Actual_Sales]]-Table1[[#This Row],[COGS]]</f>
        <v>392</v>
      </c>
      <c r="U945">
        <v>370</v>
      </c>
      <c r="V945">
        <f>Table1[[#This Row],[Gross_Margin]]-Table1[[#This Row],[Budget_Margin]]</f>
        <v>22</v>
      </c>
      <c r="W945" s="5">
        <f>IF(
Table1[[#This Row],[Budget_Margin]]=0,
"",
IF(
Table1[[#This Row],[Budget_Margin]]&gt;0,
(Table1[[#This Row],[Gross_Margin]]-Table1[[#This Row],[Budget_Margin]]) / Table1[[#This Row],[Budget_Margin]],
(Table1[[#This Row],[Gross_Margin]]-Table1[[#This Row],[Budget_Margin]]) / ABS(Table1[[#This Row],[Budget_Margin]])
)
)</f>
        <v>5.9459459459459463E-2</v>
      </c>
      <c r="X945" s="5" t="str">
        <f>IF(Table1[[#This Row],[Margin_Var]]&gt;=0, "Above Budget", "Below Budget")</f>
        <v>Above Budget</v>
      </c>
      <c r="Y945" s="5">
        <f>IFERROR(Table1[[#This Row],[Gross_Margin]]/Table1[[#This Row],[Actual_Sales]],0)</f>
        <v>0.57059679767103344</v>
      </c>
      <c r="Z945" s="5">
        <f>Table1[[#This Row],[Actual_Profit]]/Table1[[#This Row],[Actual_Sales]]</f>
        <v>0.38136826783114991</v>
      </c>
      <c r="AA945">
        <v>130</v>
      </c>
      <c r="AB945" s="5">
        <f>IFERROR(Table1[[#This Row],[Expenses]]/Table1[[#This Row],[Actual_Sales]],0)</f>
        <v>0.18922852983988356</v>
      </c>
      <c r="AC945">
        <v>97</v>
      </c>
      <c r="AD945">
        <v>1714</v>
      </c>
      <c r="AE945" s="5">
        <f>IFERROR(Table1[[#This Row],[Inventory]]/Table1[[#This Row],[Actual_Sales]],0)</f>
        <v>2.49490538573508</v>
      </c>
    </row>
    <row r="946" spans="1:31" x14ac:dyDescent="0.25">
      <c r="A946">
        <v>1358</v>
      </c>
      <c r="B946">
        <v>712</v>
      </c>
      <c r="C946">
        <v>8</v>
      </c>
      <c r="D946" s="2">
        <v>40391</v>
      </c>
      <c r="E946">
        <v>687</v>
      </c>
      <c r="F946">
        <v>600</v>
      </c>
      <c r="G946">
        <f>Table1[[#This Row],[Actual_Sales]]-Table1[[#This Row],[Budget_Sales]]</f>
        <v>87</v>
      </c>
      <c r="H946" s="5">
        <f>IF(
Table1[[#This Row],[Budget_Sales]]=0,
"",
IF(
Table1[[#This Row],[Budget_Sales]]&gt;0,
(Table1[[#This Row],[Actual_Sales]]-Table1[[#This Row],[Budget_Sales]])/Table1[[#This Row],[Budget_Sales]],
(Table1[[#This Row],[Actual_Sales]]-Table1[[#This Row],[Budget_Sales]])/ABS(Table1[[#This Row],[Budget_Sales]])
)
)</f>
        <v>0.14499999999999999</v>
      </c>
      <c r="I946" s="5" t="str">
        <f>IF(Table1[[#This Row],[Sales_Var]]&gt;=0,"Above Budget","Below Budget")</f>
        <v>Above Budget</v>
      </c>
      <c r="J946">
        <f>Table1[[#This Row],[Actual_Sales]]-(Table1[[#This Row],[COGS]]+Table1[[#This Row],[Expenses]])</f>
        <v>262</v>
      </c>
      <c r="K946">
        <v>250</v>
      </c>
      <c r="L946">
        <f>Table1[[#This Row],[Actual_Profit]]-Table1[[#This Row],[Budget_Profit]]</f>
        <v>12</v>
      </c>
      <c r="M946" s="5">
        <f>IF(
Table1[[#This Row],[Budget_Profit]]=0,
"",
IF(
Table1[[#This Row],[Budget_Profit]]&gt;0,
(Table1[[#This Row],[Actual_Profit]]-Table1[[#This Row],[Budget_Profit]])/Table1[[#This Row],[Budget_Profit]],
(Table1[[#This Row],[Actual_Profit]]-Table1[[#This Row],[Budget_Profit]])/ABS(Table1[[#This Row],[Budget_Profit]])
)
)</f>
        <v>4.8000000000000001E-2</v>
      </c>
      <c r="N946" s="5" t="str">
        <f>IF(Table1[[#This Row],[Profit_Var]]&gt;=0, "Above Budget", "Below Budget")</f>
        <v>Above Budget</v>
      </c>
      <c r="O946">
        <v>295</v>
      </c>
      <c r="P946">
        <v>250</v>
      </c>
      <c r="Q946">
        <f>Table1[[#This Row],[COGS]]-Table1[[#This Row],[Budget_COGS]]</f>
        <v>45</v>
      </c>
      <c r="R946" s="5">
        <f>IF(
Table1[[#This Row],[Budget_COGS]]=0,
"",
IF(
Table1[[#This Row],[Budget_COGS]]&gt;0,
(Table1[[#This Row],[Budget_COGS]]-Table1[[#This Row],[COGS]]) / Table1[[#This Row],[Budget_COGS]],
(Table1[[#This Row],[Budget_COGS]]-Table1[[#This Row],[COGS]]) / ABS(Table1[[#This Row],[Budget_COGS]])
)
)</f>
        <v>-0.18</v>
      </c>
      <c r="S946" s="5" t="str">
        <f>IF(Table1[[#This Row],[COGS _Var]]&gt;=0, "Above Budget", "Below Budget")</f>
        <v>Above Budget</v>
      </c>
      <c r="T946">
        <f>Table1[[#This Row],[Actual_Sales]]-Table1[[#This Row],[COGS]]</f>
        <v>392</v>
      </c>
      <c r="U946">
        <v>350</v>
      </c>
      <c r="V946">
        <f>Table1[[#This Row],[Gross_Margin]]-Table1[[#This Row],[Budget_Margin]]</f>
        <v>42</v>
      </c>
      <c r="W946" s="5">
        <f>IF(
Table1[[#This Row],[Budget_Margin]]=0,
"",
IF(
Table1[[#This Row],[Budget_Margin]]&gt;0,
(Table1[[#This Row],[Gross_Margin]]-Table1[[#This Row],[Budget_Margin]]) / Table1[[#This Row],[Budget_Margin]],
(Table1[[#This Row],[Gross_Margin]]-Table1[[#This Row],[Budget_Margin]]) / ABS(Table1[[#This Row],[Budget_Margin]])
)
)</f>
        <v>0.12</v>
      </c>
      <c r="X946" s="5" t="str">
        <f>IF(Table1[[#This Row],[Margin_Var]]&gt;=0, "Above Budget", "Below Budget")</f>
        <v>Above Budget</v>
      </c>
      <c r="Y946" s="5">
        <f>IFERROR(Table1[[#This Row],[Gross_Margin]]/Table1[[#This Row],[Actual_Sales]],0)</f>
        <v>0.57059679767103344</v>
      </c>
      <c r="Z946" s="5">
        <f>Table1[[#This Row],[Actual_Profit]]/Table1[[#This Row],[Actual_Sales]]</f>
        <v>0.38136826783114991</v>
      </c>
      <c r="AA946">
        <v>130</v>
      </c>
      <c r="AB946" s="5">
        <f>IFERROR(Table1[[#This Row],[Expenses]]/Table1[[#This Row],[Actual_Sales]],0)</f>
        <v>0.18922852983988356</v>
      </c>
      <c r="AC946">
        <v>97</v>
      </c>
      <c r="AD946">
        <v>1714</v>
      </c>
      <c r="AE946" s="5">
        <f>IFERROR(Table1[[#This Row],[Inventory]]/Table1[[#This Row],[Actual_Sales]],0)</f>
        <v>2.49490538573508</v>
      </c>
    </row>
    <row r="947" spans="1:31" x14ac:dyDescent="0.25">
      <c r="A947">
        <v>1354</v>
      </c>
      <c r="B947">
        <v>702</v>
      </c>
      <c r="C947">
        <v>11</v>
      </c>
      <c r="D947" s="2">
        <v>40391</v>
      </c>
      <c r="E947">
        <v>687</v>
      </c>
      <c r="F947">
        <v>460</v>
      </c>
      <c r="G947">
        <f>Table1[[#This Row],[Actual_Sales]]-Table1[[#This Row],[Budget_Sales]]</f>
        <v>227</v>
      </c>
      <c r="H947" s="5">
        <f>IF(
Table1[[#This Row],[Budget_Sales]]=0,
"",
IF(
Table1[[#This Row],[Budget_Sales]]&gt;0,
(Table1[[#This Row],[Actual_Sales]]-Table1[[#This Row],[Budget_Sales]])/Table1[[#This Row],[Budget_Sales]],
(Table1[[#This Row],[Actual_Sales]]-Table1[[#This Row],[Budget_Sales]])/ABS(Table1[[#This Row],[Budget_Sales]])
)
)</f>
        <v>0.4934782608695652</v>
      </c>
      <c r="I947" s="5" t="str">
        <f>IF(Table1[[#This Row],[Sales_Var]]&gt;=0,"Above Budget","Below Budget")</f>
        <v>Above Budget</v>
      </c>
      <c r="J947">
        <f>Table1[[#This Row],[Actual_Sales]]-(Table1[[#This Row],[COGS]]+Table1[[#This Row],[Expenses]])</f>
        <v>262</v>
      </c>
      <c r="K947">
        <v>190</v>
      </c>
      <c r="L947">
        <f>Table1[[#This Row],[Actual_Profit]]-Table1[[#This Row],[Budget_Profit]]</f>
        <v>72</v>
      </c>
      <c r="M947" s="5">
        <f>IF(
Table1[[#This Row],[Budget_Profit]]=0,
"",
IF(
Table1[[#This Row],[Budget_Profit]]&gt;0,
(Table1[[#This Row],[Actual_Profit]]-Table1[[#This Row],[Budget_Profit]])/Table1[[#This Row],[Budget_Profit]],
(Table1[[#This Row],[Actual_Profit]]-Table1[[#This Row],[Budget_Profit]])/ABS(Table1[[#This Row],[Budget_Profit]])
)
)</f>
        <v>0.37894736842105264</v>
      </c>
      <c r="N947" s="5" t="str">
        <f>IF(Table1[[#This Row],[Profit_Var]]&gt;=0, "Above Budget", "Below Budget")</f>
        <v>Above Budget</v>
      </c>
      <c r="O947">
        <v>295</v>
      </c>
      <c r="P947">
        <v>190</v>
      </c>
      <c r="Q947">
        <f>Table1[[#This Row],[COGS]]-Table1[[#This Row],[Budget_COGS]]</f>
        <v>105</v>
      </c>
      <c r="R947" s="5">
        <f>IF(
Table1[[#This Row],[Budget_COGS]]=0,
"",
IF(
Table1[[#This Row],[Budget_COGS]]&gt;0,
(Table1[[#This Row],[Budget_COGS]]-Table1[[#This Row],[COGS]]) / Table1[[#This Row],[Budget_COGS]],
(Table1[[#This Row],[Budget_COGS]]-Table1[[#This Row],[COGS]]) / ABS(Table1[[#This Row],[Budget_COGS]])
)
)</f>
        <v>-0.55263157894736847</v>
      </c>
      <c r="S947" s="5" t="str">
        <f>IF(Table1[[#This Row],[COGS _Var]]&gt;=0, "Above Budget", "Below Budget")</f>
        <v>Above Budget</v>
      </c>
      <c r="T947">
        <f>Table1[[#This Row],[Actual_Sales]]-Table1[[#This Row],[COGS]]</f>
        <v>392</v>
      </c>
      <c r="U947">
        <v>270</v>
      </c>
      <c r="V947">
        <f>Table1[[#This Row],[Gross_Margin]]-Table1[[#This Row],[Budget_Margin]]</f>
        <v>122</v>
      </c>
      <c r="W947" s="5">
        <f>IF(
Table1[[#This Row],[Budget_Margin]]=0,
"",
IF(
Table1[[#This Row],[Budget_Margin]]&gt;0,
(Table1[[#This Row],[Gross_Margin]]-Table1[[#This Row],[Budget_Margin]]) / Table1[[#This Row],[Budget_Margin]],
(Table1[[#This Row],[Gross_Margin]]-Table1[[#This Row],[Budget_Margin]]) / ABS(Table1[[#This Row],[Budget_Margin]])
)
)</f>
        <v>0.45185185185185184</v>
      </c>
      <c r="X947" s="5" t="str">
        <f>IF(Table1[[#This Row],[Margin_Var]]&gt;=0, "Above Budget", "Below Budget")</f>
        <v>Above Budget</v>
      </c>
      <c r="Y947" s="5">
        <f>IFERROR(Table1[[#This Row],[Gross_Margin]]/Table1[[#This Row],[Actual_Sales]],0)</f>
        <v>0.57059679767103344</v>
      </c>
      <c r="Z947" s="5">
        <f>Table1[[#This Row],[Actual_Profit]]/Table1[[#This Row],[Actual_Sales]]</f>
        <v>0.38136826783114991</v>
      </c>
      <c r="AA947">
        <v>130</v>
      </c>
      <c r="AB947" s="5">
        <f>IFERROR(Table1[[#This Row],[Expenses]]/Table1[[#This Row],[Actual_Sales]],0)</f>
        <v>0.18922852983988356</v>
      </c>
      <c r="AC947">
        <v>97</v>
      </c>
      <c r="AD947">
        <v>1714</v>
      </c>
      <c r="AE947" s="5">
        <f>IFERROR(Table1[[#This Row],[Inventory]]/Table1[[#This Row],[Actual_Sales]],0)</f>
        <v>2.49490538573508</v>
      </c>
    </row>
    <row r="948" spans="1:31" x14ac:dyDescent="0.25">
      <c r="A948">
        <v>1606</v>
      </c>
      <c r="B948">
        <v>225</v>
      </c>
      <c r="C948">
        <v>3</v>
      </c>
      <c r="D948" s="2">
        <v>40452</v>
      </c>
      <c r="E948">
        <v>118</v>
      </c>
      <c r="F948">
        <v>160</v>
      </c>
      <c r="G948">
        <f>Table1[[#This Row],[Actual_Sales]]-Table1[[#This Row],[Budget_Sales]]</f>
        <v>-42</v>
      </c>
      <c r="H948" s="5">
        <f>IF(
Table1[[#This Row],[Budget_Sales]]=0,
"",
IF(
Table1[[#This Row],[Budget_Sales]]&gt;0,
(Table1[[#This Row],[Actual_Sales]]-Table1[[#This Row],[Budget_Sales]])/Table1[[#This Row],[Budget_Sales]],
(Table1[[#This Row],[Actual_Sales]]-Table1[[#This Row],[Budget_Sales]])/ABS(Table1[[#This Row],[Budget_Sales]])
)
)</f>
        <v>-0.26250000000000001</v>
      </c>
      <c r="I948" s="5" t="str">
        <f>IF(Table1[[#This Row],[Sales_Var]]&gt;=0,"Above Budget","Below Budget")</f>
        <v>Below Budget</v>
      </c>
      <c r="J948">
        <f>Table1[[#This Row],[Actual_Sales]]-(Table1[[#This Row],[COGS]]+Table1[[#This Row],[Expenses]])</f>
        <v>45</v>
      </c>
      <c r="K948">
        <v>80</v>
      </c>
      <c r="L948">
        <f>Table1[[#This Row],[Actual_Profit]]-Table1[[#This Row],[Budget_Profit]]</f>
        <v>-35</v>
      </c>
      <c r="M948" s="5">
        <f>IF(
Table1[[#This Row],[Budget_Profit]]=0,
"",
IF(
Table1[[#This Row],[Budget_Profit]]&gt;0,
(Table1[[#This Row],[Actual_Profit]]-Table1[[#This Row],[Budget_Profit]])/Table1[[#This Row],[Budget_Profit]],
(Table1[[#This Row],[Actual_Profit]]-Table1[[#This Row],[Budget_Profit]])/ABS(Table1[[#This Row],[Budget_Profit]])
)
)</f>
        <v>-0.4375</v>
      </c>
      <c r="N948" s="5" t="str">
        <f>IF(Table1[[#This Row],[Profit_Var]]&gt;=0, "Above Budget", "Below Budget")</f>
        <v>Below Budget</v>
      </c>
      <c r="O948">
        <v>48</v>
      </c>
      <c r="P948">
        <v>70</v>
      </c>
      <c r="Q948">
        <f>Table1[[#This Row],[COGS]]-Table1[[#This Row],[Budget_COGS]]</f>
        <v>-22</v>
      </c>
      <c r="R948" s="5">
        <f>IF(
Table1[[#This Row],[Budget_COGS]]=0,
"",
IF(
Table1[[#This Row],[Budget_COGS]]&gt;0,
(Table1[[#This Row],[Budget_COGS]]-Table1[[#This Row],[COGS]]) / Table1[[#This Row],[Budget_COGS]],
(Table1[[#This Row],[Budget_COGS]]-Table1[[#This Row],[COGS]]) / ABS(Table1[[#This Row],[Budget_COGS]])
)
)</f>
        <v>0.31428571428571428</v>
      </c>
      <c r="S948" s="5" t="str">
        <f>IF(Table1[[#This Row],[COGS _Var]]&gt;=0, "Above Budget", "Below Budget")</f>
        <v>Below Budget</v>
      </c>
      <c r="T948">
        <f>Table1[[#This Row],[Actual_Sales]]-Table1[[#This Row],[COGS]]</f>
        <v>70</v>
      </c>
      <c r="U948">
        <v>90</v>
      </c>
      <c r="V948">
        <f>Table1[[#This Row],[Gross_Margin]]-Table1[[#This Row],[Budget_Margin]]</f>
        <v>-20</v>
      </c>
      <c r="W948" s="5">
        <f>IF(
Table1[[#This Row],[Budget_Margin]]=0,
"",
IF(
Table1[[#This Row],[Budget_Margin]]&gt;0,
(Table1[[#This Row],[Gross_Margin]]-Table1[[#This Row],[Budget_Margin]]) / Table1[[#This Row],[Budget_Margin]],
(Table1[[#This Row],[Gross_Margin]]-Table1[[#This Row],[Budget_Margin]]) / ABS(Table1[[#This Row],[Budget_Margin]])
)
)</f>
        <v>-0.22222222222222221</v>
      </c>
      <c r="X948" s="5" t="str">
        <f>IF(Table1[[#This Row],[Margin_Var]]&gt;=0, "Above Budget", "Below Budget")</f>
        <v>Below Budget</v>
      </c>
      <c r="Y948" s="5">
        <f>IFERROR(Table1[[#This Row],[Gross_Margin]]/Table1[[#This Row],[Actual_Sales]],0)</f>
        <v>0.59322033898305082</v>
      </c>
      <c r="Z948" s="5">
        <f>Table1[[#This Row],[Actual_Profit]]/Table1[[#This Row],[Actual_Sales]]</f>
        <v>0.38135593220338981</v>
      </c>
      <c r="AA948">
        <v>25</v>
      </c>
      <c r="AB948" s="5">
        <f>IFERROR(Table1[[#This Row],[Expenses]]/Table1[[#This Row],[Actual_Sales]],0)</f>
        <v>0.21186440677966101</v>
      </c>
      <c r="AC948">
        <v>13</v>
      </c>
      <c r="AD948">
        <v>851</v>
      </c>
      <c r="AE948" s="5">
        <f>IFERROR(Table1[[#This Row],[Inventory]]/Table1[[#This Row],[Actual_Sales]],0)</f>
        <v>7.2118644067796609</v>
      </c>
    </row>
    <row r="949" spans="1:31" x14ac:dyDescent="0.25">
      <c r="A949">
        <v>1615</v>
      </c>
      <c r="B949">
        <v>262</v>
      </c>
      <c r="C949">
        <v>9</v>
      </c>
      <c r="D949" s="2">
        <v>40452</v>
      </c>
      <c r="E949">
        <v>118</v>
      </c>
      <c r="F949">
        <v>90</v>
      </c>
      <c r="G949">
        <f>Table1[[#This Row],[Actual_Sales]]-Table1[[#This Row],[Budget_Sales]]</f>
        <v>28</v>
      </c>
      <c r="H949" s="5">
        <f>IF(
Table1[[#This Row],[Budget_Sales]]=0,
"",
IF(
Table1[[#This Row],[Budget_Sales]]&gt;0,
(Table1[[#This Row],[Actual_Sales]]-Table1[[#This Row],[Budget_Sales]])/Table1[[#This Row],[Budget_Sales]],
(Table1[[#This Row],[Actual_Sales]]-Table1[[#This Row],[Budget_Sales]])/ABS(Table1[[#This Row],[Budget_Sales]])
)
)</f>
        <v>0.31111111111111112</v>
      </c>
      <c r="I949" s="5" t="str">
        <f>IF(Table1[[#This Row],[Sales_Var]]&gt;=0,"Above Budget","Below Budget")</f>
        <v>Above Budget</v>
      </c>
      <c r="J949">
        <f>Table1[[#This Row],[Actual_Sales]]-(Table1[[#This Row],[COGS]]+Table1[[#This Row],[Expenses]])</f>
        <v>45</v>
      </c>
      <c r="K949">
        <v>60</v>
      </c>
      <c r="L949">
        <f>Table1[[#This Row],[Actual_Profit]]-Table1[[#This Row],[Budget_Profit]]</f>
        <v>-15</v>
      </c>
      <c r="M949" s="5">
        <f>IF(
Table1[[#This Row],[Budget_Profit]]=0,
"",
IF(
Table1[[#This Row],[Budget_Profit]]&gt;0,
(Table1[[#This Row],[Actual_Profit]]-Table1[[#This Row],[Budget_Profit]])/Table1[[#This Row],[Budget_Profit]],
(Table1[[#This Row],[Actual_Profit]]-Table1[[#This Row],[Budget_Profit]])/ABS(Table1[[#This Row],[Budget_Profit]])
)
)</f>
        <v>-0.25</v>
      </c>
      <c r="N949" s="5" t="str">
        <f>IF(Table1[[#This Row],[Profit_Var]]&gt;=0, "Above Budget", "Below Budget")</f>
        <v>Below Budget</v>
      </c>
      <c r="O949">
        <v>48</v>
      </c>
      <c r="P949">
        <v>30</v>
      </c>
      <c r="Q949">
        <f>Table1[[#This Row],[COGS]]-Table1[[#This Row],[Budget_COGS]]</f>
        <v>18</v>
      </c>
      <c r="R949" s="5">
        <f>IF(
Table1[[#This Row],[Budget_COGS]]=0,
"",
IF(
Table1[[#This Row],[Budget_COGS]]&gt;0,
(Table1[[#This Row],[Budget_COGS]]-Table1[[#This Row],[COGS]]) / Table1[[#This Row],[Budget_COGS]],
(Table1[[#This Row],[Budget_COGS]]-Table1[[#This Row],[COGS]]) / ABS(Table1[[#This Row],[Budget_COGS]])
)
)</f>
        <v>-0.6</v>
      </c>
      <c r="S949" s="5" t="str">
        <f>IF(Table1[[#This Row],[COGS _Var]]&gt;=0, "Above Budget", "Below Budget")</f>
        <v>Above Budget</v>
      </c>
      <c r="T949">
        <f>Table1[[#This Row],[Actual_Sales]]-Table1[[#This Row],[COGS]]</f>
        <v>70</v>
      </c>
      <c r="U949">
        <v>60</v>
      </c>
      <c r="V949">
        <f>Table1[[#This Row],[Gross_Margin]]-Table1[[#This Row],[Budget_Margin]]</f>
        <v>10</v>
      </c>
      <c r="W949" s="5">
        <f>IF(
Table1[[#This Row],[Budget_Margin]]=0,
"",
IF(
Table1[[#This Row],[Budget_Margin]]&gt;0,
(Table1[[#This Row],[Gross_Margin]]-Table1[[#This Row],[Budget_Margin]]) / Table1[[#This Row],[Budget_Margin]],
(Table1[[#This Row],[Gross_Margin]]-Table1[[#This Row],[Budget_Margin]]) / ABS(Table1[[#This Row],[Budget_Margin]])
)
)</f>
        <v>0.16666666666666666</v>
      </c>
      <c r="X949" s="5" t="str">
        <f>IF(Table1[[#This Row],[Margin_Var]]&gt;=0, "Above Budget", "Below Budget")</f>
        <v>Above Budget</v>
      </c>
      <c r="Y949" s="5">
        <f>IFERROR(Table1[[#This Row],[Gross_Margin]]/Table1[[#This Row],[Actual_Sales]],0)</f>
        <v>0.59322033898305082</v>
      </c>
      <c r="Z949" s="5">
        <f>Table1[[#This Row],[Actual_Profit]]/Table1[[#This Row],[Actual_Sales]]</f>
        <v>0.38135593220338981</v>
      </c>
      <c r="AA949">
        <v>25</v>
      </c>
      <c r="AB949" s="5">
        <f>IFERROR(Table1[[#This Row],[Expenses]]/Table1[[#This Row],[Actual_Sales]],0)</f>
        <v>0.21186440677966101</v>
      </c>
      <c r="AC949">
        <v>13</v>
      </c>
      <c r="AD949">
        <v>851</v>
      </c>
      <c r="AE949" s="5">
        <f>IFERROR(Table1[[#This Row],[Inventory]]/Table1[[#This Row],[Actual_Sales]],0)</f>
        <v>7.2118644067796609</v>
      </c>
    </row>
    <row r="950" spans="1:31" x14ac:dyDescent="0.25">
      <c r="A950">
        <v>1251</v>
      </c>
      <c r="B950">
        <v>253</v>
      </c>
      <c r="C950">
        <v>9</v>
      </c>
      <c r="D950" s="2">
        <v>40391</v>
      </c>
      <c r="E950">
        <v>118</v>
      </c>
      <c r="F950">
        <v>100</v>
      </c>
      <c r="G950">
        <f>Table1[[#This Row],[Actual_Sales]]-Table1[[#This Row],[Budget_Sales]]</f>
        <v>18</v>
      </c>
      <c r="H950" s="5">
        <f>IF(
Table1[[#This Row],[Budget_Sales]]=0,
"",
IF(
Table1[[#This Row],[Budget_Sales]]&gt;0,
(Table1[[#This Row],[Actual_Sales]]-Table1[[#This Row],[Budget_Sales]])/Table1[[#This Row],[Budget_Sales]],
(Table1[[#This Row],[Actual_Sales]]-Table1[[#This Row],[Budget_Sales]])/ABS(Table1[[#This Row],[Budget_Sales]])
)
)</f>
        <v>0.18</v>
      </c>
      <c r="I950" s="5" t="str">
        <f>IF(Table1[[#This Row],[Sales_Var]]&gt;=0,"Above Budget","Below Budget")</f>
        <v>Above Budget</v>
      </c>
      <c r="J950">
        <f>Table1[[#This Row],[Actual_Sales]]-(Table1[[#This Row],[COGS]]+Table1[[#This Row],[Expenses]])</f>
        <v>45</v>
      </c>
      <c r="K950">
        <v>50</v>
      </c>
      <c r="L950">
        <f>Table1[[#This Row],[Actual_Profit]]-Table1[[#This Row],[Budget_Profit]]</f>
        <v>-5</v>
      </c>
      <c r="M950" s="5">
        <f>IF(
Table1[[#This Row],[Budget_Profit]]=0,
"",
IF(
Table1[[#This Row],[Budget_Profit]]&gt;0,
(Table1[[#This Row],[Actual_Profit]]-Table1[[#This Row],[Budget_Profit]])/Table1[[#This Row],[Budget_Profit]],
(Table1[[#This Row],[Actual_Profit]]-Table1[[#This Row],[Budget_Profit]])/ABS(Table1[[#This Row],[Budget_Profit]])
)
)</f>
        <v>-0.1</v>
      </c>
      <c r="N950" s="5" t="str">
        <f>IF(Table1[[#This Row],[Profit_Var]]&gt;=0, "Above Budget", "Below Budget")</f>
        <v>Below Budget</v>
      </c>
      <c r="O950">
        <v>48</v>
      </c>
      <c r="P950">
        <v>40</v>
      </c>
      <c r="Q950">
        <f>Table1[[#This Row],[COGS]]-Table1[[#This Row],[Budget_COGS]]</f>
        <v>8</v>
      </c>
      <c r="R950" s="5">
        <f>IF(
Table1[[#This Row],[Budget_COGS]]=0,
"",
IF(
Table1[[#This Row],[Budget_COGS]]&gt;0,
(Table1[[#This Row],[Budget_COGS]]-Table1[[#This Row],[COGS]]) / Table1[[#This Row],[Budget_COGS]],
(Table1[[#This Row],[Budget_COGS]]-Table1[[#This Row],[COGS]]) / ABS(Table1[[#This Row],[Budget_COGS]])
)
)</f>
        <v>-0.2</v>
      </c>
      <c r="S950" s="5" t="str">
        <f>IF(Table1[[#This Row],[COGS _Var]]&gt;=0, "Above Budget", "Below Budget")</f>
        <v>Above Budget</v>
      </c>
      <c r="T950">
        <f>Table1[[#This Row],[Actual_Sales]]-Table1[[#This Row],[COGS]]</f>
        <v>70</v>
      </c>
      <c r="U950">
        <v>60</v>
      </c>
      <c r="V950">
        <f>Table1[[#This Row],[Gross_Margin]]-Table1[[#This Row],[Budget_Margin]]</f>
        <v>10</v>
      </c>
      <c r="W950" s="5">
        <f>IF(
Table1[[#This Row],[Budget_Margin]]=0,
"",
IF(
Table1[[#This Row],[Budget_Margin]]&gt;0,
(Table1[[#This Row],[Gross_Margin]]-Table1[[#This Row],[Budget_Margin]]) / Table1[[#This Row],[Budget_Margin]],
(Table1[[#This Row],[Gross_Margin]]-Table1[[#This Row],[Budget_Margin]]) / ABS(Table1[[#This Row],[Budget_Margin]])
)
)</f>
        <v>0.16666666666666666</v>
      </c>
      <c r="X950" s="5" t="str">
        <f>IF(Table1[[#This Row],[Margin_Var]]&gt;=0, "Above Budget", "Below Budget")</f>
        <v>Above Budget</v>
      </c>
      <c r="Y950" s="5">
        <f>IFERROR(Table1[[#This Row],[Gross_Margin]]/Table1[[#This Row],[Actual_Sales]],0)</f>
        <v>0.59322033898305082</v>
      </c>
      <c r="Z950" s="5">
        <f>Table1[[#This Row],[Actual_Profit]]/Table1[[#This Row],[Actual_Sales]]</f>
        <v>0.38135593220338981</v>
      </c>
      <c r="AA950">
        <v>25</v>
      </c>
      <c r="AB950" s="5">
        <f>IFERROR(Table1[[#This Row],[Expenses]]/Table1[[#This Row],[Actual_Sales]],0)</f>
        <v>0.21186440677966101</v>
      </c>
      <c r="AC950">
        <v>13</v>
      </c>
      <c r="AD950">
        <v>839</v>
      </c>
      <c r="AE950" s="5">
        <f>IFERROR(Table1[[#This Row],[Inventory]]/Table1[[#This Row],[Actual_Sales]],0)</f>
        <v>7.1101694915254239</v>
      </c>
    </row>
    <row r="951" spans="1:31" x14ac:dyDescent="0.25">
      <c r="A951">
        <v>403</v>
      </c>
      <c r="B951">
        <v>435</v>
      </c>
      <c r="C951">
        <v>4</v>
      </c>
      <c r="D951" s="2">
        <v>40238</v>
      </c>
      <c r="E951">
        <v>118</v>
      </c>
      <c r="F951">
        <v>110</v>
      </c>
      <c r="G951">
        <f>Table1[[#This Row],[Actual_Sales]]-Table1[[#This Row],[Budget_Sales]]</f>
        <v>8</v>
      </c>
      <c r="H951" s="5">
        <f>IF(
Table1[[#This Row],[Budget_Sales]]=0,
"",
IF(
Table1[[#This Row],[Budget_Sales]]&gt;0,
(Table1[[#This Row],[Actual_Sales]]-Table1[[#This Row],[Budget_Sales]])/Table1[[#This Row],[Budget_Sales]],
(Table1[[#This Row],[Actual_Sales]]-Table1[[#This Row],[Budget_Sales]])/ABS(Table1[[#This Row],[Budget_Sales]])
)
)</f>
        <v>7.2727272727272724E-2</v>
      </c>
      <c r="I951" s="5" t="str">
        <f>IF(Table1[[#This Row],[Sales_Var]]&gt;=0,"Above Budget","Below Budget")</f>
        <v>Above Budget</v>
      </c>
      <c r="J951">
        <f>Table1[[#This Row],[Actual_Sales]]-(Table1[[#This Row],[COGS]]+Table1[[#This Row],[Expenses]])</f>
        <v>45</v>
      </c>
      <c r="K951">
        <v>50</v>
      </c>
      <c r="L951">
        <f>Table1[[#This Row],[Actual_Profit]]-Table1[[#This Row],[Budget_Profit]]</f>
        <v>-5</v>
      </c>
      <c r="M951" s="5">
        <f>IF(
Table1[[#This Row],[Budget_Profit]]=0,
"",
IF(
Table1[[#This Row],[Budget_Profit]]&gt;0,
(Table1[[#This Row],[Actual_Profit]]-Table1[[#This Row],[Budget_Profit]])/Table1[[#This Row],[Budget_Profit]],
(Table1[[#This Row],[Actual_Profit]]-Table1[[#This Row],[Budget_Profit]])/ABS(Table1[[#This Row],[Budget_Profit]])
)
)</f>
        <v>-0.1</v>
      </c>
      <c r="N951" s="5" t="str">
        <f>IF(Table1[[#This Row],[Profit_Var]]&gt;=0, "Above Budget", "Below Budget")</f>
        <v>Below Budget</v>
      </c>
      <c r="O951">
        <v>48</v>
      </c>
      <c r="P951">
        <v>40</v>
      </c>
      <c r="Q951">
        <f>Table1[[#This Row],[COGS]]-Table1[[#This Row],[Budget_COGS]]</f>
        <v>8</v>
      </c>
      <c r="R951" s="5">
        <f>IF(
Table1[[#This Row],[Budget_COGS]]=0,
"",
IF(
Table1[[#This Row],[Budget_COGS]]&gt;0,
(Table1[[#This Row],[Budget_COGS]]-Table1[[#This Row],[COGS]]) / Table1[[#This Row],[Budget_COGS]],
(Table1[[#This Row],[Budget_COGS]]-Table1[[#This Row],[COGS]]) / ABS(Table1[[#This Row],[Budget_COGS]])
)
)</f>
        <v>-0.2</v>
      </c>
      <c r="S951" s="5" t="str">
        <f>IF(Table1[[#This Row],[COGS _Var]]&gt;=0, "Above Budget", "Below Budget")</f>
        <v>Above Budget</v>
      </c>
      <c r="T951">
        <f>Table1[[#This Row],[Actual_Sales]]-Table1[[#This Row],[COGS]]</f>
        <v>70</v>
      </c>
      <c r="U951">
        <v>70</v>
      </c>
      <c r="V951">
        <f>Table1[[#This Row],[Gross_Margin]]-Table1[[#This Row],[Budget_Margin]]</f>
        <v>0</v>
      </c>
      <c r="W951" s="5">
        <f>IF(
Table1[[#This Row],[Budget_Margin]]=0,
"",
IF(
Table1[[#This Row],[Budget_Margin]]&gt;0,
(Table1[[#This Row],[Gross_Margin]]-Table1[[#This Row],[Budget_Margin]]) / Table1[[#This Row],[Budget_Margin]],
(Table1[[#This Row],[Gross_Margin]]-Table1[[#This Row],[Budget_Margin]]) / ABS(Table1[[#This Row],[Budget_Margin]])
)
)</f>
        <v>0</v>
      </c>
      <c r="X951" s="5" t="str">
        <f>IF(Table1[[#This Row],[Margin_Var]]&gt;=0, "Above Budget", "Below Budget")</f>
        <v>Above Budget</v>
      </c>
      <c r="Y951" s="5">
        <f>IFERROR(Table1[[#This Row],[Gross_Margin]]/Table1[[#This Row],[Actual_Sales]],0)</f>
        <v>0.59322033898305082</v>
      </c>
      <c r="Z951" s="5">
        <f>Table1[[#This Row],[Actual_Profit]]/Table1[[#This Row],[Actual_Sales]]</f>
        <v>0.38135593220338981</v>
      </c>
      <c r="AA951">
        <v>25</v>
      </c>
      <c r="AB951" s="5">
        <f>IFERROR(Table1[[#This Row],[Expenses]]/Table1[[#This Row],[Actual_Sales]],0)</f>
        <v>0.21186440677966101</v>
      </c>
      <c r="AC951">
        <v>13</v>
      </c>
      <c r="AD951">
        <v>766</v>
      </c>
      <c r="AE951" s="5">
        <f>IFERROR(Table1[[#This Row],[Inventory]]/Table1[[#This Row],[Actual_Sales]],0)</f>
        <v>6.4915254237288131</v>
      </c>
    </row>
    <row r="952" spans="1:31" x14ac:dyDescent="0.25">
      <c r="A952">
        <v>460</v>
      </c>
      <c r="B952">
        <v>660</v>
      </c>
      <c r="C952">
        <v>6</v>
      </c>
      <c r="D952" s="2">
        <v>40238</v>
      </c>
      <c r="E952">
        <v>118</v>
      </c>
      <c r="F952">
        <v>130</v>
      </c>
      <c r="G952">
        <f>Table1[[#This Row],[Actual_Sales]]-Table1[[#This Row],[Budget_Sales]]</f>
        <v>-12</v>
      </c>
      <c r="H952" s="5">
        <f>IF(
Table1[[#This Row],[Budget_Sales]]=0,
"",
IF(
Table1[[#This Row],[Budget_Sales]]&gt;0,
(Table1[[#This Row],[Actual_Sales]]-Table1[[#This Row],[Budget_Sales]])/Table1[[#This Row],[Budget_Sales]],
(Table1[[#This Row],[Actual_Sales]]-Table1[[#This Row],[Budget_Sales]])/ABS(Table1[[#This Row],[Budget_Sales]])
)
)</f>
        <v>-9.2307692307692313E-2</v>
      </c>
      <c r="I952" s="5" t="str">
        <f>IF(Table1[[#This Row],[Sales_Var]]&gt;=0,"Above Budget","Below Budget")</f>
        <v>Below Budget</v>
      </c>
      <c r="J952">
        <f>Table1[[#This Row],[Actual_Sales]]-(Table1[[#This Row],[COGS]]+Table1[[#This Row],[Expenses]])</f>
        <v>45</v>
      </c>
      <c r="K952">
        <v>60</v>
      </c>
      <c r="L952">
        <f>Table1[[#This Row],[Actual_Profit]]-Table1[[#This Row],[Budget_Profit]]</f>
        <v>-15</v>
      </c>
      <c r="M952" s="5">
        <f>IF(
Table1[[#This Row],[Budget_Profit]]=0,
"",
IF(
Table1[[#This Row],[Budget_Profit]]&gt;0,
(Table1[[#This Row],[Actual_Profit]]-Table1[[#This Row],[Budget_Profit]])/Table1[[#This Row],[Budget_Profit]],
(Table1[[#This Row],[Actual_Profit]]-Table1[[#This Row],[Budget_Profit]])/ABS(Table1[[#This Row],[Budget_Profit]])
)
)</f>
        <v>-0.25</v>
      </c>
      <c r="N952" s="5" t="str">
        <f>IF(Table1[[#This Row],[Profit_Var]]&gt;=0, "Above Budget", "Below Budget")</f>
        <v>Below Budget</v>
      </c>
      <c r="O952">
        <v>48</v>
      </c>
      <c r="P952">
        <v>50</v>
      </c>
      <c r="Q952">
        <f>Table1[[#This Row],[COGS]]-Table1[[#This Row],[Budget_COGS]]</f>
        <v>-2</v>
      </c>
      <c r="R952" s="5">
        <f>IF(
Table1[[#This Row],[Budget_COGS]]=0,
"",
IF(
Table1[[#This Row],[Budget_COGS]]&gt;0,
(Table1[[#This Row],[Budget_COGS]]-Table1[[#This Row],[COGS]]) / Table1[[#This Row],[Budget_COGS]],
(Table1[[#This Row],[Budget_COGS]]-Table1[[#This Row],[COGS]]) / ABS(Table1[[#This Row],[Budget_COGS]])
)
)</f>
        <v>0.04</v>
      </c>
      <c r="S952" s="5" t="str">
        <f>IF(Table1[[#This Row],[COGS _Var]]&gt;=0, "Above Budget", "Below Budget")</f>
        <v>Below Budget</v>
      </c>
      <c r="T952">
        <f>Table1[[#This Row],[Actual_Sales]]-Table1[[#This Row],[COGS]]</f>
        <v>70</v>
      </c>
      <c r="U952">
        <v>80</v>
      </c>
      <c r="V952">
        <f>Table1[[#This Row],[Gross_Margin]]-Table1[[#This Row],[Budget_Margin]]</f>
        <v>-10</v>
      </c>
      <c r="W952" s="5">
        <f>IF(
Table1[[#This Row],[Budget_Margin]]=0,
"",
IF(
Table1[[#This Row],[Budget_Margin]]&gt;0,
(Table1[[#This Row],[Gross_Margin]]-Table1[[#This Row],[Budget_Margin]]) / Table1[[#This Row],[Budget_Margin]],
(Table1[[#This Row],[Gross_Margin]]-Table1[[#This Row],[Budget_Margin]]) / ABS(Table1[[#This Row],[Budget_Margin]])
)
)</f>
        <v>-0.125</v>
      </c>
      <c r="X952" s="5" t="str">
        <f>IF(Table1[[#This Row],[Margin_Var]]&gt;=0, "Above Budget", "Below Budget")</f>
        <v>Below Budget</v>
      </c>
      <c r="Y952" s="5">
        <f>IFERROR(Table1[[#This Row],[Gross_Margin]]/Table1[[#This Row],[Actual_Sales]],0)</f>
        <v>0.59322033898305082</v>
      </c>
      <c r="Z952" s="5">
        <f>Table1[[#This Row],[Actual_Profit]]/Table1[[#This Row],[Actual_Sales]]</f>
        <v>0.38135593220338981</v>
      </c>
      <c r="AA952">
        <v>25</v>
      </c>
      <c r="AB952" s="5">
        <f>IFERROR(Table1[[#This Row],[Expenses]]/Table1[[#This Row],[Actual_Sales]],0)</f>
        <v>0.21186440677966101</v>
      </c>
      <c r="AC952">
        <v>13</v>
      </c>
      <c r="AD952">
        <v>766</v>
      </c>
      <c r="AE952" s="5">
        <f>IFERROR(Table1[[#This Row],[Inventory]]/Table1[[#This Row],[Actual_Sales]],0)</f>
        <v>6.4915254237288131</v>
      </c>
    </row>
    <row r="953" spans="1:31" x14ac:dyDescent="0.25">
      <c r="A953">
        <v>1915</v>
      </c>
      <c r="B953">
        <v>815</v>
      </c>
      <c r="C953">
        <v>3</v>
      </c>
      <c r="D953" s="2">
        <v>40483</v>
      </c>
      <c r="E953">
        <v>278</v>
      </c>
      <c r="F953">
        <v>270</v>
      </c>
      <c r="G953">
        <f>Table1[[#This Row],[Actual_Sales]]-Table1[[#This Row],[Budget_Sales]]</f>
        <v>8</v>
      </c>
      <c r="H953" s="5">
        <f>IF(
Table1[[#This Row],[Budget_Sales]]=0,
"",
IF(
Table1[[#This Row],[Budget_Sales]]&gt;0,
(Table1[[#This Row],[Actual_Sales]]-Table1[[#This Row],[Budget_Sales]])/Table1[[#This Row],[Budget_Sales]],
(Table1[[#This Row],[Actual_Sales]]-Table1[[#This Row],[Budget_Sales]])/ABS(Table1[[#This Row],[Budget_Sales]])
)
)</f>
        <v>2.9629629629629631E-2</v>
      </c>
      <c r="I953" s="5" t="str">
        <f>IF(Table1[[#This Row],[Sales_Var]]&gt;=0,"Above Budget","Below Budget")</f>
        <v>Above Budget</v>
      </c>
      <c r="J953">
        <f>Table1[[#This Row],[Actual_Sales]]-(Table1[[#This Row],[COGS]]+Table1[[#This Row],[Expenses]])</f>
        <v>106</v>
      </c>
      <c r="K953">
        <v>110</v>
      </c>
      <c r="L953">
        <f>Table1[[#This Row],[Actual_Profit]]-Table1[[#This Row],[Budget_Profit]]</f>
        <v>-4</v>
      </c>
      <c r="M953" s="5">
        <f>IF(
Table1[[#This Row],[Budget_Profit]]=0,
"",
IF(
Table1[[#This Row],[Budget_Profit]]&gt;0,
(Table1[[#This Row],[Actual_Profit]]-Table1[[#This Row],[Budget_Profit]])/Table1[[#This Row],[Budget_Profit]],
(Table1[[#This Row],[Actual_Profit]]-Table1[[#This Row],[Budget_Profit]])/ABS(Table1[[#This Row],[Budget_Profit]])
)
)</f>
        <v>-3.6363636363636362E-2</v>
      </c>
      <c r="N953" s="5" t="str">
        <f>IF(Table1[[#This Row],[Profit_Var]]&gt;=0, "Above Budget", "Below Budget")</f>
        <v>Below Budget</v>
      </c>
      <c r="O953">
        <v>113</v>
      </c>
      <c r="P953">
        <v>110</v>
      </c>
      <c r="Q953">
        <f>Table1[[#This Row],[COGS]]-Table1[[#This Row],[Budget_COGS]]</f>
        <v>3</v>
      </c>
      <c r="R953" s="5">
        <f>IF(
Table1[[#This Row],[Budget_COGS]]=0,
"",
IF(
Table1[[#This Row],[Budget_COGS]]&gt;0,
(Table1[[#This Row],[Budget_COGS]]-Table1[[#This Row],[COGS]]) / Table1[[#This Row],[Budget_COGS]],
(Table1[[#This Row],[Budget_COGS]]-Table1[[#This Row],[COGS]]) / ABS(Table1[[#This Row],[Budget_COGS]])
)
)</f>
        <v>-2.7272727272727271E-2</v>
      </c>
      <c r="S953" s="5" t="str">
        <f>IF(Table1[[#This Row],[COGS _Var]]&gt;=0, "Above Budget", "Below Budget")</f>
        <v>Above Budget</v>
      </c>
      <c r="T953">
        <f>Table1[[#This Row],[Actual_Sales]]-Table1[[#This Row],[COGS]]</f>
        <v>165</v>
      </c>
      <c r="U953">
        <v>160</v>
      </c>
      <c r="V953">
        <f>Table1[[#This Row],[Gross_Margin]]-Table1[[#This Row],[Budget_Margin]]</f>
        <v>5</v>
      </c>
      <c r="W953" s="5">
        <f>IF(
Table1[[#This Row],[Budget_Margin]]=0,
"",
IF(
Table1[[#This Row],[Budget_Margin]]&gt;0,
(Table1[[#This Row],[Gross_Margin]]-Table1[[#This Row],[Budget_Margin]]) / Table1[[#This Row],[Budget_Margin]],
(Table1[[#This Row],[Gross_Margin]]-Table1[[#This Row],[Budget_Margin]]) / ABS(Table1[[#This Row],[Budget_Margin]])
)
)</f>
        <v>3.125E-2</v>
      </c>
      <c r="X953" s="5" t="str">
        <f>IF(Table1[[#This Row],[Margin_Var]]&gt;=0, "Above Budget", "Below Budget")</f>
        <v>Above Budget</v>
      </c>
      <c r="Y953" s="5">
        <f>IFERROR(Table1[[#This Row],[Gross_Margin]]/Table1[[#This Row],[Actual_Sales]],0)</f>
        <v>0.59352517985611508</v>
      </c>
      <c r="Z953" s="5">
        <f>Table1[[#This Row],[Actual_Profit]]/Table1[[#This Row],[Actual_Sales]]</f>
        <v>0.38129496402877699</v>
      </c>
      <c r="AA953">
        <v>59</v>
      </c>
      <c r="AB953" s="5">
        <f>IFERROR(Table1[[#This Row],[Expenses]]/Table1[[#This Row],[Actual_Sales]],0)</f>
        <v>0.21223021582733814</v>
      </c>
      <c r="AC953">
        <v>36</v>
      </c>
      <c r="AD953">
        <v>803</v>
      </c>
      <c r="AE953" s="5">
        <f>IFERROR(Table1[[#This Row],[Inventory]]/Table1[[#This Row],[Actual_Sales]],0)</f>
        <v>2.8884892086330933</v>
      </c>
    </row>
    <row r="954" spans="1:31" x14ac:dyDescent="0.25">
      <c r="A954">
        <v>2094</v>
      </c>
      <c r="B954">
        <v>813</v>
      </c>
      <c r="C954">
        <v>3</v>
      </c>
      <c r="D954" s="2">
        <v>40513</v>
      </c>
      <c r="E954">
        <v>320</v>
      </c>
      <c r="F954">
        <v>280</v>
      </c>
      <c r="G954">
        <f>Table1[[#This Row],[Actual_Sales]]-Table1[[#This Row],[Budget_Sales]]</f>
        <v>40</v>
      </c>
      <c r="H954" s="5">
        <f>IF(
Table1[[#This Row],[Budget_Sales]]=0,
"",
IF(
Table1[[#This Row],[Budget_Sales]]&gt;0,
(Table1[[#This Row],[Actual_Sales]]-Table1[[#This Row],[Budget_Sales]])/Table1[[#This Row],[Budget_Sales]],
(Table1[[#This Row],[Actual_Sales]]-Table1[[#This Row],[Budget_Sales]])/ABS(Table1[[#This Row],[Budget_Sales]])
)
)</f>
        <v>0.14285714285714285</v>
      </c>
      <c r="I954" s="5" t="str">
        <f>IF(Table1[[#This Row],[Sales_Var]]&gt;=0,"Above Budget","Below Budget")</f>
        <v>Above Budget</v>
      </c>
      <c r="J954">
        <f>Table1[[#This Row],[Actual_Sales]]-(Table1[[#This Row],[COGS]]+Table1[[#This Row],[Expenses]])</f>
        <v>122</v>
      </c>
      <c r="K954">
        <v>110</v>
      </c>
      <c r="L954">
        <f>Table1[[#This Row],[Actual_Profit]]-Table1[[#This Row],[Budget_Profit]]</f>
        <v>12</v>
      </c>
      <c r="M954" s="5">
        <f>IF(
Table1[[#This Row],[Budget_Profit]]=0,
"",
IF(
Table1[[#This Row],[Budget_Profit]]&gt;0,
(Table1[[#This Row],[Actual_Profit]]-Table1[[#This Row],[Budget_Profit]])/Table1[[#This Row],[Budget_Profit]],
(Table1[[#This Row],[Actual_Profit]]-Table1[[#This Row],[Budget_Profit]])/ABS(Table1[[#This Row],[Budget_Profit]])
)
)</f>
        <v>0.10909090909090909</v>
      </c>
      <c r="N954" s="5" t="str">
        <f>IF(Table1[[#This Row],[Profit_Var]]&gt;=0, "Above Budget", "Below Budget")</f>
        <v>Above Budget</v>
      </c>
      <c r="O954">
        <v>134</v>
      </c>
      <c r="P954">
        <v>120</v>
      </c>
      <c r="Q954">
        <f>Table1[[#This Row],[COGS]]-Table1[[#This Row],[Budget_COGS]]</f>
        <v>14</v>
      </c>
      <c r="R954" s="5">
        <f>IF(
Table1[[#This Row],[Budget_COGS]]=0,
"",
IF(
Table1[[#This Row],[Budget_COGS]]&gt;0,
(Table1[[#This Row],[Budget_COGS]]-Table1[[#This Row],[COGS]]) / Table1[[#This Row],[Budget_COGS]],
(Table1[[#This Row],[Budget_COGS]]-Table1[[#This Row],[COGS]]) / ABS(Table1[[#This Row],[Budget_COGS]])
)
)</f>
        <v>-0.11666666666666667</v>
      </c>
      <c r="S954" s="5" t="str">
        <f>IF(Table1[[#This Row],[COGS _Var]]&gt;=0, "Above Budget", "Below Budget")</f>
        <v>Above Budget</v>
      </c>
      <c r="T954">
        <f>Table1[[#This Row],[Actual_Sales]]-Table1[[#This Row],[COGS]]</f>
        <v>186</v>
      </c>
      <c r="U954">
        <v>160</v>
      </c>
      <c r="V954">
        <f>Table1[[#This Row],[Gross_Margin]]-Table1[[#This Row],[Budget_Margin]]</f>
        <v>26</v>
      </c>
      <c r="W954" s="5">
        <f>IF(
Table1[[#This Row],[Budget_Margin]]=0,
"",
IF(
Table1[[#This Row],[Budget_Margin]]&gt;0,
(Table1[[#This Row],[Gross_Margin]]-Table1[[#This Row],[Budget_Margin]]) / Table1[[#This Row],[Budget_Margin]],
(Table1[[#This Row],[Gross_Margin]]-Table1[[#This Row],[Budget_Margin]]) / ABS(Table1[[#This Row],[Budget_Margin]])
)
)</f>
        <v>0.16250000000000001</v>
      </c>
      <c r="X954" s="5" t="str">
        <f>IF(Table1[[#This Row],[Margin_Var]]&gt;=0, "Above Budget", "Below Budget")</f>
        <v>Above Budget</v>
      </c>
      <c r="Y954" s="5">
        <f>IFERROR(Table1[[#This Row],[Gross_Margin]]/Table1[[#This Row],[Actual_Sales]],0)</f>
        <v>0.58125000000000004</v>
      </c>
      <c r="Z954" s="5">
        <f>Table1[[#This Row],[Actual_Profit]]/Table1[[#This Row],[Actual_Sales]]</f>
        <v>0.38124999999999998</v>
      </c>
      <c r="AA954">
        <v>64</v>
      </c>
      <c r="AB954" s="5">
        <f>IFERROR(Table1[[#This Row],[Expenses]]/Table1[[#This Row],[Actual_Sales]],0)</f>
        <v>0.2</v>
      </c>
      <c r="AC954">
        <v>41</v>
      </c>
      <c r="AD954">
        <v>690</v>
      </c>
      <c r="AE954" s="5">
        <f>IFERROR(Table1[[#This Row],[Inventory]]/Table1[[#This Row],[Actual_Sales]],0)</f>
        <v>2.15625</v>
      </c>
    </row>
    <row r="955" spans="1:31" x14ac:dyDescent="0.25">
      <c r="A955">
        <v>2161</v>
      </c>
      <c r="B955">
        <v>337</v>
      </c>
      <c r="C955">
        <v>6</v>
      </c>
      <c r="D955" s="2">
        <v>40544</v>
      </c>
      <c r="E955">
        <v>168</v>
      </c>
      <c r="F955">
        <v>120</v>
      </c>
      <c r="G955">
        <f>Table1[[#This Row],[Actual_Sales]]-Table1[[#This Row],[Budget_Sales]]</f>
        <v>48</v>
      </c>
      <c r="H955" s="5">
        <f>IF(
Table1[[#This Row],[Budget_Sales]]=0,
"",
IF(
Table1[[#This Row],[Budget_Sales]]&gt;0,
(Table1[[#This Row],[Actual_Sales]]-Table1[[#This Row],[Budget_Sales]])/Table1[[#This Row],[Budget_Sales]],
(Table1[[#This Row],[Actual_Sales]]-Table1[[#This Row],[Budget_Sales]])/ABS(Table1[[#This Row],[Budget_Sales]])
)
)</f>
        <v>0.4</v>
      </c>
      <c r="I955" s="5" t="str">
        <f>IF(Table1[[#This Row],[Sales_Var]]&gt;=0,"Above Budget","Below Budget")</f>
        <v>Above Budget</v>
      </c>
      <c r="J955">
        <f>Table1[[#This Row],[Actual_Sales]]-(Table1[[#This Row],[COGS]]+Table1[[#This Row],[Expenses]])</f>
        <v>64</v>
      </c>
      <c r="K955">
        <v>50</v>
      </c>
      <c r="L955">
        <f>Table1[[#This Row],[Actual_Profit]]-Table1[[#This Row],[Budget_Profit]]</f>
        <v>14</v>
      </c>
      <c r="M955" s="5">
        <f>IF(
Table1[[#This Row],[Budget_Profit]]=0,
"",
IF(
Table1[[#This Row],[Budget_Profit]]&gt;0,
(Table1[[#This Row],[Actual_Profit]]-Table1[[#This Row],[Budget_Profit]])/Table1[[#This Row],[Budget_Profit]],
(Table1[[#This Row],[Actual_Profit]]-Table1[[#This Row],[Budget_Profit]])/ABS(Table1[[#This Row],[Budget_Profit]])
)
)</f>
        <v>0.28000000000000003</v>
      </c>
      <c r="N955" s="5" t="str">
        <f>IF(Table1[[#This Row],[Profit_Var]]&gt;=0, "Above Budget", "Below Budget")</f>
        <v>Above Budget</v>
      </c>
      <c r="O955">
        <v>61</v>
      </c>
      <c r="P955">
        <v>50</v>
      </c>
      <c r="Q955">
        <f>Table1[[#This Row],[COGS]]-Table1[[#This Row],[Budget_COGS]]</f>
        <v>11</v>
      </c>
      <c r="R955" s="5">
        <f>IF(
Table1[[#This Row],[Budget_COGS]]=0,
"",
IF(
Table1[[#This Row],[Budget_COGS]]&gt;0,
(Table1[[#This Row],[Budget_COGS]]-Table1[[#This Row],[COGS]]) / Table1[[#This Row],[Budget_COGS]],
(Table1[[#This Row],[Budget_COGS]]-Table1[[#This Row],[COGS]]) / ABS(Table1[[#This Row],[Budget_COGS]])
)
)</f>
        <v>-0.22</v>
      </c>
      <c r="S955" s="5" t="str">
        <f>IF(Table1[[#This Row],[COGS _Var]]&gt;=0, "Above Budget", "Below Budget")</f>
        <v>Above Budget</v>
      </c>
      <c r="T955">
        <f>Table1[[#This Row],[Actual_Sales]]-Table1[[#This Row],[COGS]]</f>
        <v>107</v>
      </c>
      <c r="U955">
        <v>70</v>
      </c>
      <c r="V955">
        <f>Table1[[#This Row],[Gross_Margin]]-Table1[[#This Row],[Budget_Margin]]</f>
        <v>37</v>
      </c>
      <c r="W955" s="5">
        <f>IF(
Table1[[#This Row],[Budget_Margin]]=0,
"",
IF(
Table1[[#This Row],[Budget_Margin]]&gt;0,
(Table1[[#This Row],[Gross_Margin]]-Table1[[#This Row],[Budget_Margin]]) / Table1[[#This Row],[Budget_Margin]],
(Table1[[#This Row],[Gross_Margin]]-Table1[[#This Row],[Budget_Margin]]) / ABS(Table1[[#This Row],[Budget_Margin]])
)
)</f>
        <v>0.52857142857142858</v>
      </c>
      <c r="X955" s="5" t="str">
        <f>IF(Table1[[#This Row],[Margin_Var]]&gt;=0, "Above Budget", "Below Budget")</f>
        <v>Above Budget</v>
      </c>
      <c r="Y955" s="5">
        <f>IFERROR(Table1[[#This Row],[Gross_Margin]]/Table1[[#This Row],[Actual_Sales]],0)</f>
        <v>0.63690476190476186</v>
      </c>
      <c r="Z955" s="5">
        <f>Table1[[#This Row],[Actual_Profit]]/Table1[[#This Row],[Actual_Sales]]</f>
        <v>0.38095238095238093</v>
      </c>
      <c r="AA955">
        <v>43</v>
      </c>
      <c r="AB955" s="5">
        <f>IFERROR(Table1[[#This Row],[Expenses]]/Table1[[#This Row],[Actual_Sales]],0)</f>
        <v>0.25595238095238093</v>
      </c>
      <c r="AC955">
        <v>19</v>
      </c>
      <c r="AD955">
        <v>390</v>
      </c>
      <c r="AE955" s="5">
        <f>IFERROR(Table1[[#This Row],[Inventory]]/Table1[[#This Row],[Actual_Sales]],0)</f>
        <v>2.3214285714285716</v>
      </c>
    </row>
    <row r="956" spans="1:31" x14ac:dyDescent="0.25">
      <c r="A956">
        <v>2130</v>
      </c>
      <c r="B956">
        <v>206</v>
      </c>
      <c r="C956">
        <v>12</v>
      </c>
      <c r="D956" s="2">
        <v>40544</v>
      </c>
      <c r="E956">
        <v>168</v>
      </c>
      <c r="F956">
        <v>100</v>
      </c>
      <c r="G956">
        <f>Table1[[#This Row],[Actual_Sales]]-Table1[[#This Row],[Budget_Sales]]</f>
        <v>68</v>
      </c>
      <c r="H956" s="5">
        <f>IF(
Table1[[#This Row],[Budget_Sales]]=0,
"",
IF(
Table1[[#This Row],[Budget_Sales]]&gt;0,
(Table1[[#This Row],[Actual_Sales]]-Table1[[#This Row],[Budget_Sales]])/Table1[[#This Row],[Budget_Sales]],
(Table1[[#This Row],[Actual_Sales]]-Table1[[#This Row],[Budget_Sales]])/ABS(Table1[[#This Row],[Budget_Sales]])
)
)</f>
        <v>0.68</v>
      </c>
      <c r="I956" s="5" t="str">
        <f>IF(Table1[[#This Row],[Sales_Var]]&gt;=0,"Above Budget","Below Budget")</f>
        <v>Above Budget</v>
      </c>
      <c r="J956">
        <f>Table1[[#This Row],[Actual_Sales]]-(Table1[[#This Row],[COGS]]+Table1[[#This Row],[Expenses]])</f>
        <v>64</v>
      </c>
      <c r="K956">
        <v>40</v>
      </c>
      <c r="L956">
        <f>Table1[[#This Row],[Actual_Profit]]-Table1[[#This Row],[Budget_Profit]]</f>
        <v>24</v>
      </c>
      <c r="M956" s="5">
        <f>IF(
Table1[[#This Row],[Budget_Profit]]=0,
"",
IF(
Table1[[#This Row],[Budget_Profit]]&gt;0,
(Table1[[#This Row],[Actual_Profit]]-Table1[[#This Row],[Budget_Profit]])/Table1[[#This Row],[Budget_Profit]],
(Table1[[#This Row],[Actual_Profit]]-Table1[[#This Row],[Budget_Profit]])/ABS(Table1[[#This Row],[Budget_Profit]])
)
)</f>
        <v>0.6</v>
      </c>
      <c r="N956" s="5" t="str">
        <f>IF(Table1[[#This Row],[Profit_Var]]&gt;=0, "Above Budget", "Below Budget")</f>
        <v>Above Budget</v>
      </c>
      <c r="O956">
        <v>61</v>
      </c>
      <c r="P956">
        <v>40</v>
      </c>
      <c r="Q956">
        <f>Table1[[#This Row],[COGS]]-Table1[[#This Row],[Budget_COGS]]</f>
        <v>21</v>
      </c>
      <c r="R956" s="5">
        <f>IF(
Table1[[#This Row],[Budget_COGS]]=0,
"",
IF(
Table1[[#This Row],[Budget_COGS]]&gt;0,
(Table1[[#This Row],[Budget_COGS]]-Table1[[#This Row],[COGS]]) / Table1[[#This Row],[Budget_COGS]],
(Table1[[#This Row],[Budget_COGS]]-Table1[[#This Row],[COGS]]) / ABS(Table1[[#This Row],[Budget_COGS]])
)
)</f>
        <v>-0.52500000000000002</v>
      </c>
      <c r="S956" s="5" t="str">
        <f>IF(Table1[[#This Row],[COGS _Var]]&gt;=0, "Above Budget", "Below Budget")</f>
        <v>Above Budget</v>
      </c>
      <c r="T956">
        <f>Table1[[#This Row],[Actual_Sales]]-Table1[[#This Row],[COGS]]</f>
        <v>107</v>
      </c>
      <c r="U956">
        <v>60</v>
      </c>
      <c r="V956">
        <f>Table1[[#This Row],[Gross_Margin]]-Table1[[#This Row],[Budget_Margin]]</f>
        <v>47</v>
      </c>
      <c r="W956" s="5">
        <f>IF(
Table1[[#This Row],[Budget_Margin]]=0,
"",
IF(
Table1[[#This Row],[Budget_Margin]]&gt;0,
(Table1[[#This Row],[Gross_Margin]]-Table1[[#This Row],[Budget_Margin]]) / Table1[[#This Row],[Budget_Margin]],
(Table1[[#This Row],[Gross_Margin]]-Table1[[#This Row],[Budget_Margin]]) / ABS(Table1[[#This Row],[Budget_Margin]])
)
)</f>
        <v>0.78333333333333333</v>
      </c>
      <c r="X956" s="5" t="str">
        <f>IF(Table1[[#This Row],[Margin_Var]]&gt;=0, "Above Budget", "Below Budget")</f>
        <v>Above Budget</v>
      </c>
      <c r="Y956" s="5">
        <f>IFERROR(Table1[[#This Row],[Gross_Margin]]/Table1[[#This Row],[Actual_Sales]],0)</f>
        <v>0.63690476190476186</v>
      </c>
      <c r="Z956" s="5">
        <f>Table1[[#This Row],[Actual_Profit]]/Table1[[#This Row],[Actual_Sales]]</f>
        <v>0.38095238095238093</v>
      </c>
      <c r="AA956">
        <v>43</v>
      </c>
      <c r="AB956" s="5">
        <f>IFERROR(Table1[[#This Row],[Expenses]]/Table1[[#This Row],[Actual_Sales]],0)</f>
        <v>0.25595238095238093</v>
      </c>
      <c r="AC956">
        <v>19</v>
      </c>
      <c r="AD956">
        <v>390</v>
      </c>
      <c r="AE956" s="5">
        <f>IFERROR(Table1[[#This Row],[Inventory]]/Table1[[#This Row],[Actual_Sales]],0)</f>
        <v>2.3214285714285716</v>
      </c>
    </row>
    <row r="957" spans="1:31" x14ac:dyDescent="0.25">
      <c r="A957">
        <v>3587</v>
      </c>
      <c r="B957">
        <v>435</v>
      </c>
      <c r="C957">
        <v>4</v>
      </c>
      <c r="D957" s="2">
        <v>40787</v>
      </c>
      <c r="E957">
        <v>84</v>
      </c>
      <c r="F957">
        <v>70</v>
      </c>
      <c r="G957">
        <f>Table1[[#This Row],[Actual_Sales]]-Table1[[#This Row],[Budget_Sales]]</f>
        <v>14</v>
      </c>
      <c r="H957" s="5">
        <f>IF(
Table1[[#This Row],[Budget_Sales]]=0,
"",
IF(
Table1[[#This Row],[Budget_Sales]]&gt;0,
(Table1[[#This Row],[Actual_Sales]]-Table1[[#This Row],[Budget_Sales]])/Table1[[#This Row],[Budget_Sales]],
(Table1[[#This Row],[Actual_Sales]]-Table1[[#This Row],[Budget_Sales]])/ABS(Table1[[#This Row],[Budget_Sales]])
)
)</f>
        <v>0.2</v>
      </c>
      <c r="I957" s="5" t="str">
        <f>IF(Table1[[#This Row],[Sales_Var]]&gt;=0,"Above Budget","Below Budget")</f>
        <v>Above Budget</v>
      </c>
      <c r="J957">
        <f>Table1[[#This Row],[Actual_Sales]]-(Table1[[#This Row],[COGS]]+Table1[[#This Row],[Expenses]])</f>
        <v>32</v>
      </c>
      <c r="K957">
        <v>30</v>
      </c>
      <c r="L957">
        <f>Table1[[#This Row],[Actual_Profit]]-Table1[[#This Row],[Budget_Profit]]</f>
        <v>2</v>
      </c>
      <c r="M957" s="5">
        <f>IF(
Table1[[#This Row],[Budget_Profit]]=0,
"",
IF(
Table1[[#This Row],[Budget_Profit]]&gt;0,
(Table1[[#This Row],[Actual_Profit]]-Table1[[#This Row],[Budget_Profit]])/Table1[[#This Row],[Budget_Profit]],
(Table1[[#This Row],[Actual_Profit]]-Table1[[#This Row],[Budget_Profit]])/ABS(Table1[[#This Row],[Budget_Profit]])
)
)</f>
        <v>6.6666666666666666E-2</v>
      </c>
      <c r="N957" s="5" t="str">
        <f>IF(Table1[[#This Row],[Profit_Var]]&gt;=0, "Above Budget", "Below Budget")</f>
        <v>Above Budget</v>
      </c>
      <c r="O957">
        <v>32</v>
      </c>
      <c r="P957">
        <v>30</v>
      </c>
      <c r="Q957">
        <f>Table1[[#This Row],[COGS]]-Table1[[#This Row],[Budget_COGS]]</f>
        <v>2</v>
      </c>
      <c r="R957" s="5">
        <f>IF(
Table1[[#This Row],[Budget_COGS]]=0,
"",
IF(
Table1[[#This Row],[Budget_COGS]]&gt;0,
(Table1[[#This Row],[Budget_COGS]]-Table1[[#This Row],[COGS]]) / Table1[[#This Row],[Budget_COGS]],
(Table1[[#This Row],[Budget_COGS]]-Table1[[#This Row],[COGS]]) / ABS(Table1[[#This Row],[Budget_COGS]])
)
)</f>
        <v>-6.6666666666666666E-2</v>
      </c>
      <c r="S957" s="5" t="str">
        <f>IF(Table1[[#This Row],[COGS _Var]]&gt;=0, "Above Budget", "Below Budget")</f>
        <v>Above Budget</v>
      </c>
      <c r="T957">
        <f>Table1[[#This Row],[Actual_Sales]]-Table1[[#This Row],[COGS]]</f>
        <v>52</v>
      </c>
      <c r="U957">
        <v>40</v>
      </c>
      <c r="V957">
        <f>Table1[[#This Row],[Gross_Margin]]-Table1[[#This Row],[Budget_Margin]]</f>
        <v>12</v>
      </c>
      <c r="W957" s="5">
        <f>IF(
Table1[[#This Row],[Budget_Margin]]=0,
"",
IF(
Table1[[#This Row],[Budget_Margin]]&gt;0,
(Table1[[#This Row],[Gross_Margin]]-Table1[[#This Row],[Budget_Margin]]) / Table1[[#This Row],[Budget_Margin]],
(Table1[[#This Row],[Gross_Margin]]-Table1[[#This Row],[Budget_Margin]]) / ABS(Table1[[#This Row],[Budget_Margin]])
)
)</f>
        <v>0.3</v>
      </c>
      <c r="X957" s="5" t="str">
        <f>IF(Table1[[#This Row],[Margin_Var]]&gt;=0, "Above Budget", "Below Budget")</f>
        <v>Above Budget</v>
      </c>
      <c r="Y957" s="5">
        <f>IFERROR(Table1[[#This Row],[Gross_Margin]]/Table1[[#This Row],[Actual_Sales]],0)</f>
        <v>0.61904761904761907</v>
      </c>
      <c r="Z957" s="5">
        <f>Table1[[#This Row],[Actual_Profit]]/Table1[[#This Row],[Actual_Sales]]</f>
        <v>0.38095238095238093</v>
      </c>
      <c r="AA957">
        <v>20</v>
      </c>
      <c r="AB957" s="5">
        <f>IFERROR(Table1[[#This Row],[Expenses]]/Table1[[#This Row],[Actual_Sales]],0)</f>
        <v>0.23809523809523808</v>
      </c>
      <c r="AC957">
        <v>8</v>
      </c>
      <c r="AD957">
        <v>837</v>
      </c>
      <c r="AE957" s="5">
        <f>IFERROR(Table1[[#This Row],[Inventory]]/Table1[[#This Row],[Actual_Sales]],0)</f>
        <v>9.9642857142857135</v>
      </c>
    </row>
    <row r="958" spans="1:31" x14ac:dyDescent="0.25">
      <c r="A958">
        <v>3562</v>
      </c>
      <c r="B958">
        <v>314</v>
      </c>
      <c r="C958">
        <v>6</v>
      </c>
      <c r="D958" s="2">
        <v>40787</v>
      </c>
      <c r="E958">
        <v>84</v>
      </c>
      <c r="F958">
        <v>90</v>
      </c>
      <c r="G958">
        <f>Table1[[#This Row],[Actual_Sales]]-Table1[[#This Row],[Budget_Sales]]</f>
        <v>-6</v>
      </c>
      <c r="H958" s="5">
        <f>IF(
Table1[[#This Row],[Budget_Sales]]=0,
"",
IF(
Table1[[#This Row],[Budget_Sales]]&gt;0,
(Table1[[#This Row],[Actual_Sales]]-Table1[[#This Row],[Budget_Sales]])/Table1[[#This Row],[Budget_Sales]],
(Table1[[#This Row],[Actual_Sales]]-Table1[[#This Row],[Budget_Sales]])/ABS(Table1[[#This Row],[Budget_Sales]])
)
)</f>
        <v>-6.6666666666666666E-2</v>
      </c>
      <c r="I958" s="5" t="str">
        <f>IF(Table1[[#This Row],[Sales_Var]]&gt;=0,"Above Budget","Below Budget")</f>
        <v>Below Budget</v>
      </c>
      <c r="J958">
        <f>Table1[[#This Row],[Actual_Sales]]-(Table1[[#This Row],[COGS]]+Table1[[#This Row],[Expenses]])</f>
        <v>32</v>
      </c>
      <c r="K958">
        <v>50</v>
      </c>
      <c r="L958">
        <f>Table1[[#This Row],[Actual_Profit]]-Table1[[#This Row],[Budget_Profit]]</f>
        <v>-18</v>
      </c>
      <c r="M958" s="5">
        <f>IF(
Table1[[#This Row],[Budget_Profit]]=0,
"",
IF(
Table1[[#This Row],[Budget_Profit]]&gt;0,
(Table1[[#This Row],[Actual_Profit]]-Table1[[#This Row],[Budget_Profit]])/Table1[[#This Row],[Budget_Profit]],
(Table1[[#This Row],[Actual_Profit]]-Table1[[#This Row],[Budget_Profit]])/ABS(Table1[[#This Row],[Budget_Profit]])
)
)</f>
        <v>-0.36</v>
      </c>
      <c r="N958" s="5" t="str">
        <f>IF(Table1[[#This Row],[Profit_Var]]&gt;=0, "Above Budget", "Below Budget")</f>
        <v>Below Budget</v>
      </c>
      <c r="O958">
        <v>32</v>
      </c>
      <c r="P958">
        <v>30</v>
      </c>
      <c r="Q958">
        <f>Table1[[#This Row],[COGS]]-Table1[[#This Row],[Budget_COGS]]</f>
        <v>2</v>
      </c>
      <c r="R958" s="5">
        <f>IF(
Table1[[#This Row],[Budget_COGS]]=0,
"",
IF(
Table1[[#This Row],[Budget_COGS]]&gt;0,
(Table1[[#This Row],[Budget_COGS]]-Table1[[#This Row],[COGS]]) / Table1[[#This Row],[Budget_COGS]],
(Table1[[#This Row],[Budget_COGS]]-Table1[[#This Row],[COGS]]) / ABS(Table1[[#This Row],[Budget_COGS]])
)
)</f>
        <v>-6.6666666666666666E-2</v>
      </c>
      <c r="S958" s="5" t="str">
        <f>IF(Table1[[#This Row],[COGS _Var]]&gt;=0, "Above Budget", "Below Budget")</f>
        <v>Above Budget</v>
      </c>
      <c r="T958">
        <f>Table1[[#This Row],[Actual_Sales]]-Table1[[#This Row],[COGS]]</f>
        <v>52</v>
      </c>
      <c r="U958">
        <v>60</v>
      </c>
      <c r="V958">
        <f>Table1[[#This Row],[Gross_Margin]]-Table1[[#This Row],[Budget_Margin]]</f>
        <v>-8</v>
      </c>
      <c r="W958" s="5">
        <f>IF(
Table1[[#This Row],[Budget_Margin]]=0,
"",
IF(
Table1[[#This Row],[Budget_Margin]]&gt;0,
(Table1[[#This Row],[Gross_Margin]]-Table1[[#This Row],[Budget_Margin]]) / Table1[[#This Row],[Budget_Margin]],
(Table1[[#This Row],[Gross_Margin]]-Table1[[#This Row],[Budget_Margin]]) / ABS(Table1[[#This Row],[Budget_Margin]])
)
)</f>
        <v>-0.13333333333333333</v>
      </c>
      <c r="X958" s="5" t="str">
        <f>IF(Table1[[#This Row],[Margin_Var]]&gt;=0, "Above Budget", "Below Budget")</f>
        <v>Below Budget</v>
      </c>
      <c r="Y958" s="5">
        <f>IFERROR(Table1[[#This Row],[Gross_Margin]]/Table1[[#This Row],[Actual_Sales]],0)</f>
        <v>0.61904761904761907</v>
      </c>
      <c r="Z958" s="5">
        <f>Table1[[#This Row],[Actual_Profit]]/Table1[[#This Row],[Actual_Sales]]</f>
        <v>0.38095238095238093</v>
      </c>
      <c r="AA958">
        <v>20</v>
      </c>
      <c r="AB958" s="5">
        <f>IFERROR(Table1[[#This Row],[Expenses]]/Table1[[#This Row],[Actual_Sales]],0)</f>
        <v>0.23809523809523808</v>
      </c>
      <c r="AC958">
        <v>8</v>
      </c>
      <c r="AD958">
        <v>837</v>
      </c>
      <c r="AE958" s="5">
        <f>IFERROR(Table1[[#This Row],[Inventory]]/Table1[[#This Row],[Actual_Sales]],0)</f>
        <v>9.9642857142857135</v>
      </c>
    </row>
    <row r="959" spans="1:31" x14ac:dyDescent="0.25">
      <c r="A959">
        <v>2516</v>
      </c>
      <c r="B959">
        <v>405</v>
      </c>
      <c r="C959">
        <v>3</v>
      </c>
      <c r="D959" s="2">
        <v>40603</v>
      </c>
      <c r="E959">
        <v>84</v>
      </c>
      <c r="F959">
        <v>90</v>
      </c>
      <c r="G959">
        <f>Table1[[#This Row],[Actual_Sales]]-Table1[[#This Row],[Budget_Sales]]</f>
        <v>-6</v>
      </c>
      <c r="H959" s="5">
        <f>IF(
Table1[[#This Row],[Budget_Sales]]=0,
"",
IF(
Table1[[#This Row],[Budget_Sales]]&gt;0,
(Table1[[#This Row],[Actual_Sales]]-Table1[[#This Row],[Budget_Sales]])/Table1[[#This Row],[Budget_Sales]],
(Table1[[#This Row],[Actual_Sales]]-Table1[[#This Row],[Budget_Sales]])/ABS(Table1[[#This Row],[Budget_Sales]])
)
)</f>
        <v>-6.6666666666666666E-2</v>
      </c>
      <c r="I959" s="5" t="str">
        <f>IF(Table1[[#This Row],[Sales_Var]]&gt;=0,"Above Budget","Below Budget")</f>
        <v>Below Budget</v>
      </c>
      <c r="J959">
        <f>Table1[[#This Row],[Actual_Sales]]-(Table1[[#This Row],[COGS]]+Table1[[#This Row],[Expenses]])</f>
        <v>32</v>
      </c>
      <c r="K959">
        <v>40</v>
      </c>
      <c r="L959">
        <f>Table1[[#This Row],[Actual_Profit]]-Table1[[#This Row],[Budget_Profit]]</f>
        <v>-8</v>
      </c>
      <c r="M959" s="5">
        <f>IF(
Table1[[#This Row],[Budget_Profit]]=0,
"",
IF(
Table1[[#This Row],[Budget_Profit]]&gt;0,
(Table1[[#This Row],[Actual_Profit]]-Table1[[#This Row],[Budget_Profit]])/Table1[[#This Row],[Budget_Profit]],
(Table1[[#This Row],[Actual_Profit]]-Table1[[#This Row],[Budget_Profit]])/ABS(Table1[[#This Row],[Budget_Profit]])
)
)</f>
        <v>-0.2</v>
      </c>
      <c r="N959" s="5" t="str">
        <f>IF(Table1[[#This Row],[Profit_Var]]&gt;=0, "Above Budget", "Below Budget")</f>
        <v>Below Budget</v>
      </c>
      <c r="O959">
        <v>32</v>
      </c>
      <c r="P959">
        <v>40</v>
      </c>
      <c r="Q959">
        <f>Table1[[#This Row],[COGS]]-Table1[[#This Row],[Budget_COGS]]</f>
        <v>-8</v>
      </c>
      <c r="R959" s="5">
        <f>IF(
Table1[[#This Row],[Budget_COGS]]=0,
"",
IF(
Table1[[#This Row],[Budget_COGS]]&gt;0,
(Table1[[#This Row],[Budget_COGS]]-Table1[[#This Row],[COGS]]) / Table1[[#This Row],[Budget_COGS]],
(Table1[[#This Row],[Budget_COGS]]-Table1[[#This Row],[COGS]]) / ABS(Table1[[#This Row],[Budget_COGS]])
)
)</f>
        <v>0.2</v>
      </c>
      <c r="S959" s="5" t="str">
        <f>IF(Table1[[#This Row],[COGS _Var]]&gt;=0, "Above Budget", "Below Budget")</f>
        <v>Below Budget</v>
      </c>
      <c r="T959">
        <f>Table1[[#This Row],[Actual_Sales]]-Table1[[#This Row],[COGS]]</f>
        <v>52</v>
      </c>
      <c r="U959">
        <v>50</v>
      </c>
      <c r="V959">
        <f>Table1[[#This Row],[Gross_Margin]]-Table1[[#This Row],[Budget_Margin]]</f>
        <v>2</v>
      </c>
      <c r="W959" s="5">
        <f>IF(
Table1[[#This Row],[Budget_Margin]]=0,
"",
IF(
Table1[[#This Row],[Budget_Margin]]&gt;0,
(Table1[[#This Row],[Gross_Margin]]-Table1[[#This Row],[Budget_Margin]]) / Table1[[#This Row],[Budget_Margin]],
(Table1[[#This Row],[Gross_Margin]]-Table1[[#This Row],[Budget_Margin]]) / ABS(Table1[[#This Row],[Budget_Margin]])
)
)</f>
        <v>0.04</v>
      </c>
      <c r="X959" s="5" t="str">
        <f>IF(Table1[[#This Row],[Margin_Var]]&gt;=0, "Above Budget", "Below Budget")</f>
        <v>Above Budget</v>
      </c>
      <c r="Y959" s="5">
        <f>IFERROR(Table1[[#This Row],[Gross_Margin]]/Table1[[#This Row],[Actual_Sales]],0)</f>
        <v>0.61904761904761907</v>
      </c>
      <c r="Z959" s="5">
        <f>Table1[[#This Row],[Actual_Profit]]/Table1[[#This Row],[Actual_Sales]]</f>
        <v>0.38095238095238093</v>
      </c>
      <c r="AA959">
        <v>20</v>
      </c>
      <c r="AB959" s="5">
        <f>IFERROR(Table1[[#This Row],[Expenses]]/Table1[[#This Row],[Actual_Sales]],0)</f>
        <v>0.23809523809523808</v>
      </c>
      <c r="AC959">
        <v>8</v>
      </c>
      <c r="AD959">
        <v>813</v>
      </c>
      <c r="AE959" s="5">
        <f>IFERROR(Table1[[#This Row],[Inventory]]/Table1[[#This Row],[Actual_Sales]],0)</f>
        <v>9.6785714285714288</v>
      </c>
    </row>
    <row r="960" spans="1:31" x14ac:dyDescent="0.25">
      <c r="A960">
        <v>1154</v>
      </c>
      <c r="B960">
        <v>580</v>
      </c>
      <c r="C960">
        <v>4</v>
      </c>
      <c r="D960" s="2">
        <v>40360</v>
      </c>
      <c r="E960">
        <v>336</v>
      </c>
      <c r="F960">
        <v>280</v>
      </c>
      <c r="G960">
        <f>Table1[[#This Row],[Actual_Sales]]-Table1[[#This Row],[Budget_Sales]]</f>
        <v>56</v>
      </c>
      <c r="H960" s="5">
        <f>IF(
Table1[[#This Row],[Budget_Sales]]=0,
"",
IF(
Table1[[#This Row],[Budget_Sales]]&gt;0,
(Table1[[#This Row],[Actual_Sales]]-Table1[[#This Row],[Budget_Sales]])/Table1[[#This Row],[Budget_Sales]],
(Table1[[#This Row],[Actual_Sales]]-Table1[[#This Row],[Budget_Sales]])/ABS(Table1[[#This Row],[Budget_Sales]])
)
)</f>
        <v>0.2</v>
      </c>
      <c r="I960" s="5" t="str">
        <f>IF(Table1[[#This Row],[Sales_Var]]&gt;=0,"Above Budget","Below Budget")</f>
        <v>Above Budget</v>
      </c>
      <c r="J960">
        <f>Table1[[#This Row],[Actual_Sales]]-(Table1[[#This Row],[COGS]]+Table1[[#This Row],[Expenses]])</f>
        <v>128</v>
      </c>
      <c r="K960">
        <v>110</v>
      </c>
      <c r="L960">
        <f>Table1[[#This Row],[Actual_Profit]]-Table1[[#This Row],[Budget_Profit]]</f>
        <v>18</v>
      </c>
      <c r="M960" s="5">
        <f>IF(
Table1[[#This Row],[Budget_Profit]]=0,
"",
IF(
Table1[[#This Row],[Budget_Profit]]&gt;0,
(Table1[[#This Row],[Actual_Profit]]-Table1[[#This Row],[Budget_Profit]])/Table1[[#This Row],[Budget_Profit]],
(Table1[[#This Row],[Actual_Profit]]-Table1[[#This Row],[Budget_Profit]])/ABS(Table1[[#This Row],[Budget_Profit]])
)
)</f>
        <v>0.16363636363636364</v>
      </c>
      <c r="N960" s="5" t="str">
        <f>IF(Table1[[#This Row],[Profit_Var]]&gt;=0, "Above Budget", "Below Budget")</f>
        <v>Above Budget</v>
      </c>
      <c r="O960">
        <v>141</v>
      </c>
      <c r="P960">
        <v>120</v>
      </c>
      <c r="Q960">
        <f>Table1[[#This Row],[COGS]]-Table1[[#This Row],[Budget_COGS]]</f>
        <v>21</v>
      </c>
      <c r="R960" s="5">
        <f>IF(
Table1[[#This Row],[Budget_COGS]]=0,
"",
IF(
Table1[[#This Row],[Budget_COGS]]&gt;0,
(Table1[[#This Row],[Budget_COGS]]-Table1[[#This Row],[COGS]]) / Table1[[#This Row],[Budget_COGS]],
(Table1[[#This Row],[Budget_COGS]]-Table1[[#This Row],[COGS]]) / ABS(Table1[[#This Row],[Budget_COGS]])
)
)</f>
        <v>-0.17499999999999999</v>
      </c>
      <c r="S960" s="5" t="str">
        <f>IF(Table1[[#This Row],[COGS _Var]]&gt;=0, "Above Budget", "Below Budget")</f>
        <v>Above Budget</v>
      </c>
      <c r="T960">
        <f>Table1[[#This Row],[Actual_Sales]]-Table1[[#This Row],[COGS]]</f>
        <v>195</v>
      </c>
      <c r="U960">
        <v>160</v>
      </c>
      <c r="V960">
        <f>Table1[[#This Row],[Gross_Margin]]-Table1[[#This Row],[Budget_Margin]]</f>
        <v>35</v>
      </c>
      <c r="W960" s="5">
        <f>IF(
Table1[[#This Row],[Budget_Margin]]=0,
"",
IF(
Table1[[#This Row],[Budget_Margin]]&gt;0,
(Table1[[#This Row],[Gross_Margin]]-Table1[[#This Row],[Budget_Margin]]) / Table1[[#This Row],[Budget_Margin]],
(Table1[[#This Row],[Gross_Margin]]-Table1[[#This Row],[Budget_Margin]]) / ABS(Table1[[#This Row],[Budget_Margin]])
)
)</f>
        <v>0.21875</v>
      </c>
      <c r="X960" s="5" t="str">
        <f>IF(Table1[[#This Row],[Margin_Var]]&gt;=0, "Above Budget", "Below Budget")</f>
        <v>Above Budget</v>
      </c>
      <c r="Y960" s="5">
        <f>IFERROR(Table1[[#This Row],[Gross_Margin]]/Table1[[#This Row],[Actual_Sales]],0)</f>
        <v>0.5803571428571429</v>
      </c>
      <c r="Z960" s="5">
        <f>Table1[[#This Row],[Actual_Profit]]/Table1[[#This Row],[Actual_Sales]]</f>
        <v>0.38095238095238093</v>
      </c>
      <c r="AA960">
        <v>67</v>
      </c>
      <c r="AB960" s="5">
        <f>IFERROR(Table1[[#This Row],[Expenses]]/Table1[[#This Row],[Actual_Sales]],0)</f>
        <v>0.19940476190476192</v>
      </c>
      <c r="AC960">
        <v>43</v>
      </c>
      <c r="AD960">
        <v>-942</v>
      </c>
      <c r="AE960" s="5">
        <f>IFERROR(Table1[[#This Row],[Inventory]]/Table1[[#This Row],[Actual_Sales]],0)</f>
        <v>-2.8035714285714284</v>
      </c>
    </row>
    <row r="961" spans="1:31" x14ac:dyDescent="0.25">
      <c r="A961">
        <v>1143</v>
      </c>
      <c r="B961">
        <v>513</v>
      </c>
      <c r="C961">
        <v>12</v>
      </c>
      <c r="D961" s="2">
        <v>40360</v>
      </c>
      <c r="E961">
        <v>336</v>
      </c>
      <c r="F961">
        <v>290</v>
      </c>
      <c r="G961">
        <f>Table1[[#This Row],[Actual_Sales]]-Table1[[#This Row],[Budget_Sales]]</f>
        <v>46</v>
      </c>
      <c r="H961" s="5">
        <f>IF(
Table1[[#This Row],[Budget_Sales]]=0,
"",
IF(
Table1[[#This Row],[Budget_Sales]]&gt;0,
(Table1[[#This Row],[Actual_Sales]]-Table1[[#This Row],[Budget_Sales]])/Table1[[#This Row],[Budget_Sales]],
(Table1[[#This Row],[Actual_Sales]]-Table1[[#This Row],[Budget_Sales]])/ABS(Table1[[#This Row],[Budget_Sales]])
)
)</f>
        <v>0.15862068965517243</v>
      </c>
      <c r="I961" s="5" t="str">
        <f>IF(Table1[[#This Row],[Sales_Var]]&gt;=0,"Above Budget","Below Budget")</f>
        <v>Above Budget</v>
      </c>
      <c r="J961">
        <f>Table1[[#This Row],[Actual_Sales]]-(Table1[[#This Row],[COGS]]+Table1[[#This Row],[Expenses]])</f>
        <v>128</v>
      </c>
      <c r="K961">
        <v>110</v>
      </c>
      <c r="L961">
        <f>Table1[[#This Row],[Actual_Profit]]-Table1[[#This Row],[Budget_Profit]]</f>
        <v>18</v>
      </c>
      <c r="M961" s="5">
        <f>IF(
Table1[[#This Row],[Budget_Profit]]=0,
"",
IF(
Table1[[#This Row],[Budget_Profit]]&gt;0,
(Table1[[#This Row],[Actual_Profit]]-Table1[[#This Row],[Budget_Profit]])/Table1[[#This Row],[Budget_Profit]],
(Table1[[#This Row],[Actual_Profit]]-Table1[[#This Row],[Budget_Profit]])/ABS(Table1[[#This Row],[Budget_Profit]])
)
)</f>
        <v>0.16363636363636364</v>
      </c>
      <c r="N961" s="5" t="str">
        <f>IF(Table1[[#This Row],[Profit_Var]]&gt;=0, "Above Budget", "Below Budget")</f>
        <v>Above Budget</v>
      </c>
      <c r="O961">
        <v>141</v>
      </c>
      <c r="P961">
        <v>120</v>
      </c>
      <c r="Q961">
        <f>Table1[[#This Row],[COGS]]-Table1[[#This Row],[Budget_COGS]]</f>
        <v>21</v>
      </c>
      <c r="R961" s="5">
        <f>IF(
Table1[[#This Row],[Budget_COGS]]=0,
"",
IF(
Table1[[#This Row],[Budget_COGS]]&gt;0,
(Table1[[#This Row],[Budget_COGS]]-Table1[[#This Row],[COGS]]) / Table1[[#This Row],[Budget_COGS]],
(Table1[[#This Row],[Budget_COGS]]-Table1[[#This Row],[COGS]]) / ABS(Table1[[#This Row],[Budget_COGS]])
)
)</f>
        <v>-0.17499999999999999</v>
      </c>
      <c r="S961" s="5" t="str">
        <f>IF(Table1[[#This Row],[COGS _Var]]&gt;=0, "Above Budget", "Below Budget")</f>
        <v>Above Budget</v>
      </c>
      <c r="T961">
        <f>Table1[[#This Row],[Actual_Sales]]-Table1[[#This Row],[COGS]]</f>
        <v>195</v>
      </c>
      <c r="U961">
        <v>170</v>
      </c>
      <c r="V961">
        <f>Table1[[#This Row],[Gross_Margin]]-Table1[[#This Row],[Budget_Margin]]</f>
        <v>25</v>
      </c>
      <c r="W961" s="5">
        <f>IF(
Table1[[#This Row],[Budget_Margin]]=0,
"",
IF(
Table1[[#This Row],[Budget_Margin]]&gt;0,
(Table1[[#This Row],[Gross_Margin]]-Table1[[#This Row],[Budget_Margin]]) / Table1[[#This Row],[Budget_Margin]],
(Table1[[#This Row],[Gross_Margin]]-Table1[[#This Row],[Budget_Margin]]) / ABS(Table1[[#This Row],[Budget_Margin]])
)
)</f>
        <v>0.14705882352941177</v>
      </c>
      <c r="X961" s="5" t="str">
        <f>IF(Table1[[#This Row],[Margin_Var]]&gt;=0, "Above Budget", "Below Budget")</f>
        <v>Above Budget</v>
      </c>
      <c r="Y961" s="5">
        <f>IFERROR(Table1[[#This Row],[Gross_Margin]]/Table1[[#This Row],[Actual_Sales]],0)</f>
        <v>0.5803571428571429</v>
      </c>
      <c r="Z961" s="5">
        <f>Table1[[#This Row],[Actual_Profit]]/Table1[[#This Row],[Actual_Sales]]</f>
        <v>0.38095238095238093</v>
      </c>
      <c r="AA961">
        <v>67</v>
      </c>
      <c r="AB961" s="5">
        <f>IFERROR(Table1[[#This Row],[Expenses]]/Table1[[#This Row],[Actual_Sales]],0)</f>
        <v>0.19940476190476192</v>
      </c>
      <c r="AC961">
        <v>43</v>
      </c>
      <c r="AD961">
        <v>692</v>
      </c>
      <c r="AE961" s="5">
        <f>IFERROR(Table1[[#This Row],[Inventory]]/Table1[[#This Row],[Actual_Sales]],0)</f>
        <v>2.0595238095238093</v>
      </c>
    </row>
    <row r="962" spans="1:31" x14ac:dyDescent="0.25">
      <c r="A962">
        <v>1100</v>
      </c>
      <c r="B962">
        <v>319</v>
      </c>
      <c r="C962">
        <v>8</v>
      </c>
      <c r="D962" s="2">
        <v>40360</v>
      </c>
      <c r="E962">
        <v>678</v>
      </c>
      <c r="F962">
        <v>590</v>
      </c>
      <c r="G962">
        <f>Table1[[#This Row],[Actual_Sales]]-Table1[[#This Row],[Budget_Sales]]</f>
        <v>88</v>
      </c>
      <c r="H962" s="5">
        <f>IF(
Table1[[#This Row],[Budget_Sales]]=0,
"",
IF(
Table1[[#This Row],[Budget_Sales]]&gt;0,
(Table1[[#This Row],[Actual_Sales]]-Table1[[#This Row],[Budget_Sales]])/Table1[[#This Row],[Budget_Sales]],
(Table1[[#This Row],[Actual_Sales]]-Table1[[#This Row],[Budget_Sales]])/ABS(Table1[[#This Row],[Budget_Sales]])
)
)</f>
        <v>0.14915254237288136</v>
      </c>
      <c r="I962" s="5" t="str">
        <f>IF(Table1[[#This Row],[Sales_Var]]&gt;=0,"Above Budget","Below Budget")</f>
        <v>Above Budget</v>
      </c>
      <c r="J962">
        <f>Table1[[#This Row],[Actual_Sales]]-(Table1[[#This Row],[COGS]]+Table1[[#This Row],[Expenses]])</f>
        <v>258</v>
      </c>
      <c r="K962">
        <v>240</v>
      </c>
      <c r="L962">
        <f>Table1[[#This Row],[Actual_Profit]]-Table1[[#This Row],[Budget_Profit]]</f>
        <v>18</v>
      </c>
      <c r="M962" s="5">
        <f>IF(
Table1[[#This Row],[Budget_Profit]]=0,
"",
IF(
Table1[[#This Row],[Budget_Profit]]&gt;0,
(Table1[[#This Row],[Actual_Profit]]-Table1[[#This Row],[Budget_Profit]])/Table1[[#This Row],[Budget_Profit]],
(Table1[[#This Row],[Actual_Profit]]-Table1[[#This Row],[Budget_Profit]])/ABS(Table1[[#This Row],[Budget_Profit]])
)
)</f>
        <v>7.4999999999999997E-2</v>
      </c>
      <c r="N962" s="5" t="str">
        <f>IF(Table1[[#This Row],[Profit_Var]]&gt;=0, "Above Budget", "Below Budget")</f>
        <v>Above Budget</v>
      </c>
      <c r="O962">
        <v>291</v>
      </c>
      <c r="P962">
        <v>250</v>
      </c>
      <c r="Q962">
        <f>Table1[[#This Row],[COGS]]-Table1[[#This Row],[Budget_COGS]]</f>
        <v>41</v>
      </c>
      <c r="R962" s="5">
        <f>IF(
Table1[[#This Row],[Budget_COGS]]=0,
"",
IF(
Table1[[#This Row],[Budget_COGS]]&gt;0,
(Table1[[#This Row],[Budget_COGS]]-Table1[[#This Row],[COGS]]) / Table1[[#This Row],[Budget_COGS]],
(Table1[[#This Row],[Budget_COGS]]-Table1[[#This Row],[COGS]]) / ABS(Table1[[#This Row],[Budget_COGS]])
)
)</f>
        <v>-0.16400000000000001</v>
      </c>
      <c r="S962" s="5" t="str">
        <f>IF(Table1[[#This Row],[COGS _Var]]&gt;=0, "Above Budget", "Below Budget")</f>
        <v>Above Budget</v>
      </c>
      <c r="T962">
        <f>Table1[[#This Row],[Actual_Sales]]-Table1[[#This Row],[COGS]]</f>
        <v>387</v>
      </c>
      <c r="U962">
        <v>340</v>
      </c>
      <c r="V962">
        <f>Table1[[#This Row],[Gross_Margin]]-Table1[[#This Row],[Budget_Margin]]</f>
        <v>47</v>
      </c>
      <c r="W962" s="5">
        <f>IF(
Table1[[#This Row],[Budget_Margin]]=0,
"",
IF(
Table1[[#This Row],[Budget_Margin]]&gt;0,
(Table1[[#This Row],[Gross_Margin]]-Table1[[#This Row],[Budget_Margin]]) / Table1[[#This Row],[Budget_Margin]],
(Table1[[#This Row],[Gross_Margin]]-Table1[[#This Row],[Budget_Margin]]) / ABS(Table1[[#This Row],[Budget_Margin]])
)
)</f>
        <v>0.13823529411764707</v>
      </c>
      <c r="X962" s="5" t="str">
        <f>IF(Table1[[#This Row],[Margin_Var]]&gt;=0, "Above Budget", "Below Budget")</f>
        <v>Above Budget</v>
      </c>
      <c r="Y962" s="5">
        <f>IFERROR(Table1[[#This Row],[Gross_Margin]]/Table1[[#This Row],[Actual_Sales]],0)</f>
        <v>0.57079646017699115</v>
      </c>
      <c r="Z962" s="5">
        <f>Table1[[#This Row],[Actual_Profit]]/Table1[[#This Row],[Actual_Sales]]</f>
        <v>0.38053097345132741</v>
      </c>
      <c r="AA962">
        <v>129</v>
      </c>
      <c r="AB962" s="5">
        <f>IFERROR(Table1[[#This Row],[Expenses]]/Table1[[#This Row],[Actual_Sales]],0)</f>
        <v>0.19026548672566371</v>
      </c>
      <c r="AC962">
        <v>96</v>
      </c>
      <c r="AD962">
        <v>1742</v>
      </c>
      <c r="AE962" s="5">
        <f>IFERROR(Table1[[#This Row],[Inventory]]/Table1[[#This Row],[Actual_Sales]],0)</f>
        <v>2.5693215339233038</v>
      </c>
    </row>
    <row r="963" spans="1:31" x14ac:dyDescent="0.25">
      <c r="A963">
        <v>1177</v>
      </c>
      <c r="B963">
        <v>702</v>
      </c>
      <c r="C963">
        <v>11</v>
      </c>
      <c r="D963" s="2">
        <v>40360</v>
      </c>
      <c r="E963">
        <v>678</v>
      </c>
      <c r="F963">
        <v>460</v>
      </c>
      <c r="G963">
        <f>Table1[[#This Row],[Actual_Sales]]-Table1[[#This Row],[Budget_Sales]]</f>
        <v>218</v>
      </c>
      <c r="H963" s="5">
        <f>IF(
Table1[[#This Row],[Budget_Sales]]=0,
"",
IF(
Table1[[#This Row],[Budget_Sales]]&gt;0,
(Table1[[#This Row],[Actual_Sales]]-Table1[[#This Row],[Budget_Sales]])/Table1[[#This Row],[Budget_Sales]],
(Table1[[#This Row],[Actual_Sales]]-Table1[[#This Row],[Budget_Sales]])/ABS(Table1[[#This Row],[Budget_Sales]])
)
)</f>
        <v>0.47391304347826085</v>
      </c>
      <c r="I963" s="5" t="str">
        <f>IF(Table1[[#This Row],[Sales_Var]]&gt;=0,"Above Budget","Below Budget")</f>
        <v>Above Budget</v>
      </c>
      <c r="J963">
        <f>Table1[[#This Row],[Actual_Sales]]-(Table1[[#This Row],[COGS]]+Table1[[#This Row],[Expenses]])</f>
        <v>258</v>
      </c>
      <c r="K963">
        <v>190</v>
      </c>
      <c r="L963">
        <f>Table1[[#This Row],[Actual_Profit]]-Table1[[#This Row],[Budget_Profit]]</f>
        <v>68</v>
      </c>
      <c r="M963" s="5">
        <f>IF(
Table1[[#This Row],[Budget_Profit]]=0,
"",
IF(
Table1[[#This Row],[Budget_Profit]]&gt;0,
(Table1[[#This Row],[Actual_Profit]]-Table1[[#This Row],[Budget_Profit]])/Table1[[#This Row],[Budget_Profit]],
(Table1[[#This Row],[Actual_Profit]]-Table1[[#This Row],[Budget_Profit]])/ABS(Table1[[#This Row],[Budget_Profit]])
)
)</f>
        <v>0.35789473684210527</v>
      </c>
      <c r="N963" s="5" t="str">
        <f>IF(Table1[[#This Row],[Profit_Var]]&gt;=0, "Above Budget", "Below Budget")</f>
        <v>Above Budget</v>
      </c>
      <c r="O963">
        <v>291</v>
      </c>
      <c r="P963">
        <v>190</v>
      </c>
      <c r="Q963">
        <f>Table1[[#This Row],[COGS]]-Table1[[#This Row],[Budget_COGS]]</f>
        <v>101</v>
      </c>
      <c r="R963" s="5">
        <f>IF(
Table1[[#This Row],[Budget_COGS]]=0,
"",
IF(
Table1[[#This Row],[Budget_COGS]]&gt;0,
(Table1[[#This Row],[Budget_COGS]]-Table1[[#This Row],[COGS]]) / Table1[[#This Row],[Budget_COGS]],
(Table1[[#This Row],[Budget_COGS]]-Table1[[#This Row],[COGS]]) / ABS(Table1[[#This Row],[Budget_COGS]])
)
)</f>
        <v>-0.53157894736842104</v>
      </c>
      <c r="S963" s="5" t="str">
        <f>IF(Table1[[#This Row],[COGS _Var]]&gt;=0, "Above Budget", "Below Budget")</f>
        <v>Above Budget</v>
      </c>
      <c r="T963">
        <f>Table1[[#This Row],[Actual_Sales]]-Table1[[#This Row],[COGS]]</f>
        <v>387</v>
      </c>
      <c r="U963">
        <v>270</v>
      </c>
      <c r="V963">
        <f>Table1[[#This Row],[Gross_Margin]]-Table1[[#This Row],[Budget_Margin]]</f>
        <v>117</v>
      </c>
      <c r="W963" s="5">
        <f>IF(
Table1[[#This Row],[Budget_Margin]]=0,
"",
IF(
Table1[[#This Row],[Budget_Margin]]&gt;0,
(Table1[[#This Row],[Gross_Margin]]-Table1[[#This Row],[Budget_Margin]]) / Table1[[#This Row],[Budget_Margin]],
(Table1[[#This Row],[Gross_Margin]]-Table1[[#This Row],[Budget_Margin]]) / ABS(Table1[[#This Row],[Budget_Margin]])
)
)</f>
        <v>0.43333333333333335</v>
      </c>
      <c r="X963" s="5" t="str">
        <f>IF(Table1[[#This Row],[Margin_Var]]&gt;=0, "Above Budget", "Below Budget")</f>
        <v>Above Budget</v>
      </c>
      <c r="Y963" s="5">
        <f>IFERROR(Table1[[#This Row],[Gross_Margin]]/Table1[[#This Row],[Actual_Sales]],0)</f>
        <v>0.57079646017699115</v>
      </c>
      <c r="Z963" s="5">
        <f>Table1[[#This Row],[Actual_Profit]]/Table1[[#This Row],[Actual_Sales]]</f>
        <v>0.38053097345132741</v>
      </c>
      <c r="AA963">
        <v>129</v>
      </c>
      <c r="AB963" s="5">
        <f>IFERROR(Table1[[#This Row],[Expenses]]/Table1[[#This Row],[Actual_Sales]],0)</f>
        <v>0.19026548672566371</v>
      </c>
      <c r="AC963">
        <v>96</v>
      </c>
      <c r="AD963">
        <v>1742</v>
      </c>
      <c r="AE963" s="5">
        <f>IFERROR(Table1[[#This Row],[Inventory]]/Table1[[#This Row],[Actual_Sales]],0)</f>
        <v>2.5693215339233038</v>
      </c>
    </row>
    <row r="964" spans="1:31" x14ac:dyDescent="0.25">
      <c r="A964">
        <v>2685</v>
      </c>
      <c r="B964">
        <v>318</v>
      </c>
      <c r="C964">
        <v>5</v>
      </c>
      <c r="D964" s="2">
        <v>40634</v>
      </c>
      <c r="E964">
        <v>142</v>
      </c>
      <c r="F964">
        <v>110</v>
      </c>
      <c r="G964">
        <f>Table1[[#This Row],[Actual_Sales]]-Table1[[#This Row],[Budget_Sales]]</f>
        <v>32</v>
      </c>
      <c r="H964" s="5">
        <f>IF(
Table1[[#This Row],[Budget_Sales]]=0,
"",
IF(
Table1[[#This Row],[Budget_Sales]]&gt;0,
(Table1[[#This Row],[Actual_Sales]]-Table1[[#This Row],[Budget_Sales]])/Table1[[#This Row],[Budget_Sales]],
(Table1[[#This Row],[Actual_Sales]]-Table1[[#This Row],[Budget_Sales]])/ABS(Table1[[#This Row],[Budget_Sales]])
)
)</f>
        <v>0.29090909090909089</v>
      </c>
      <c r="I964" s="5" t="str">
        <f>IF(Table1[[#This Row],[Sales_Var]]&gt;=0,"Above Budget","Below Budget")</f>
        <v>Above Budget</v>
      </c>
      <c r="J964">
        <f>Table1[[#This Row],[Actual_Sales]]-(Table1[[#This Row],[COGS]]+Table1[[#This Row],[Expenses]])</f>
        <v>54</v>
      </c>
      <c r="K964">
        <v>50</v>
      </c>
      <c r="L964">
        <f>Table1[[#This Row],[Actual_Profit]]-Table1[[#This Row],[Budget_Profit]]</f>
        <v>4</v>
      </c>
      <c r="M964" s="5">
        <f>IF(
Table1[[#This Row],[Budget_Profit]]=0,
"",
IF(
Table1[[#This Row],[Budget_Profit]]&gt;0,
(Table1[[#This Row],[Actual_Profit]]-Table1[[#This Row],[Budget_Profit]])/Table1[[#This Row],[Budget_Profit]],
(Table1[[#This Row],[Actual_Profit]]-Table1[[#This Row],[Budget_Profit]])/ABS(Table1[[#This Row],[Budget_Profit]])
)
)</f>
        <v>0.08</v>
      </c>
      <c r="N964" s="5" t="str">
        <f>IF(Table1[[#This Row],[Profit_Var]]&gt;=0, "Above Budget", "Below Budget")</f>
        <v>Above Budget</v>
      </c>
      <c r="O964">
        <v>49</v>
      </c>
      <c r="P964">
        <v>40</v>
      </c>
      <c r="Q964">
        <f>Table1[[#This Row],[COGS]]-Table1[[#This Row],[Budget_COGS]]</f>
        <v>9</v>
      </c>
      <c r="R964" s="5">
        <f>IF(
Table1[[#This Row],[Budget_COGS]]=0,
"",
IF(
Table1[[#This Row],[Budget_COGS]]&gt;0,
(Table1[[#This Row],[Budget_COGS]]-Table1[[#This Row],[COGS]]) / Table1[[#This Row],[Budget_COGS]],
(Table1[[#This Row],[Budget_COGS]]-Table1[[#This Row],[COGS]]) / ABS(Table1[[#This Row],[Budget_COGS]])
)
)</f>
        <v>-0.22500000000000001</v>
      </c>
      <c r="S964" s="5" t="str">
        <f>IF(Table1[[#This Row],[COGS _Var]]&gt;=0, "Above Budget", "Below Budget")</f>
        <v>Above Budget</v>
      </c>
      <c r="T964">
        <f>Table1[[#This Row],[Actual_Sales]]-Table1[[#This Row],[COGS]]</f>
        <v>93</v>
      </c>
      <c r="U964">
        <v>70</v>
      </c>
      <c r="V964">
        <f>Table1[[#This Row],[Gross_Margin]]-Table1[[#This Row],[Budget_Margin]]</f>
        <v>23</v>
      </c>
      <c r="W964" s="5">
        <f>IF(
Table1[[#This Row],[Budget_Margin]]=0,
"",
IF(
Table1[[#This Row],[Budget_Margin]]&gt;0,
(Table1[[#This Row],[Gross_Margin]]-Table1[[#This Row],[Budget_Margin]]) / Table1[[#This Row],[Budget_Margin]],
(Table1[[#This Row],[Gross_Margin]]-Table1[[#This Row],[Budget_Margin]]) / ABS(Table1[[#This Row],[Budget_Margin]])
)
)</f>
        <v>0.32857142857142857</v>
      </c>
      <c r="X964" s="5" t="str">
        <f>IF(Table1[[#This Row],[Margin_Var]]&gt;=0, "Above Budget", "Below Budget")</f>
        <v>Above Budget</v>
      </c>
      <c r="Y964" s="5">
        <f>IFERROR(Table1[[#This Row],[Gross_Margin]]/Table1[[#This Row],[Actual_Sales]],0)</f>
        <v>0.65492957746478875</v>
      </c>
      <c r="Z964" s="5">
        <f>Table1[[#This Row],[Actual_Profit]]/Table1[[#This Row],[Actual_Sales]]</f>
        <v>0.38028169014084506</v>
      </c>
      <c r="AA964">
        <v>39</v>
      </c>
      <c r="AB964" s="5">
        <f>IFERROR(Table1[[#This Row],[Expenses]]/Table1[[#This Row],[Actual_Sales]],0)</f>
        <v>0.27464788732394368</v>
      </c>
      <c r="AC964">
        <v>15</v>
      </c>
      <c r="AD964">
        <v>342</v>
      </c>
      <c r="AE964" s="5">
        <f>IFERROR(Table1[[#This Row],[Inventory]]/Table1[[#This Row],[Actual_Sales]],0)</f>
        <v>2.408450704225352</v>
      </c>
    </row>
    <row r="965" spans="1:31" x14ac:dyDescent="0.25">
      <c r="A965">
        <v>2670</v>
      </c>
      <c r="B965">
        <v>253</v>
      </c>
      <c r="C965">
        <v>11</v>
      </c>
      <c r="D965" s="2">
        <v>40634</v>
      </c>
      <c r="E965">
        <v>142</v>
      </c>
      <c r="F965">
        <v>90</v>
      </c>
      <c r="G965">
        <f>Table1[[#This Row],[Actual_Sales]]-Table1[[#This Row],[Budget_Sales]]</f>
        <v>52</v>
      </c>
      <c r="H965" s="5">
        <f>IF(
Table1[[#This Row],[Budget_Sales]]=0,
"",
IF(
Table1[[#This Row],[Budget_Sales]]&gt;0,
(Table1[[#This Row],[Actual_Sales]]-Table1[[#This Row],[Budget_Sales]])/Table1[[#This Row],[Budget_Sales]],
(Table1[[#This Row],[Actual_Sales]]-Table1[[#This Row],[Budget_Sales]])/ABS(Table1[[#This Row],[Budget_Sales]])
)
)</f>
        <v>0.57777777777777772</v>
      </c>
      <c r="I965" s="5" t="str">
        <f>IF(Table1[[#This Row],[Sales_Var]]&gt;=0,"Above Budget","Below Budget")</f>
        <v>Above Budget</v>
      </c>
      <c r="J965">
        <f>Table1[[#This Row],[Actual_Sales]]-(Table1[[#This Row],[COGS]]+Table1[[#This Row],[Expenses]])</f>
        <v>54</v>
      </c>
      <c r="K965">
        <v>40</v>
      </c>
      <c r="L965">
        <f>Table1[[#This Row],[Actual_Profit]]-Table1[[#This Row],[Budget_Profit]]</f>
        <v>14</v>
      </c>
      <c r="M965" s="5">
        <f>IF(
Table1[[#This Row],[Budget_Profit]]=0,
"",
IF(
Table1[[#This Row],[Budget_Profit]]&gt;0,
(Table1[[#This Row],[Actual_Profit]]-Table1[[#This Row],[Budget_Profit]])/Table1[[#This Row],[Budget_Profit]],
(Table1[[#This Row],[Actual_Profit]]-Table1[[#This Row],[Budget_Profit]])/ABS(Table1[[#This Row],[Budget_Profit]])
)
)</f>
        <v>0.35</v>
      </c>
      <c r="N965" s="5" t="str">
        <f>IF(Table1[[#This Row],[Profit_Var]]&gt;=0, "Above Budget", "Below Budget")</f>
        <v>Above Budget</v>
      </c>
      <c r="O965">
        <v>49</v>
      </c>
      <c r="P965">
        <v>30</v>
      </c>
      <c r="Q965">
        <f>Table1[[#This Row],[COGS]]-Table1[[#This Row],[Budget_COGS]]</f>
        <v>19</v>
      </c>
      <c r="R965" s="5">
        <f>IF(
Table1[[#This Row],[Budget_COGS]]=0,
"",
IF(
Table1[[#This Row],[Budget_COGS]]&gt;0,
(Table1[[#This Row],[Budget_COGS]]-Table1[[#This Row],[COGS]]) / Table1[[#This Row],[Budget_COGS]],
(Table1[[#This Row],[Budget_COGS]]-Table1[[#This Row],[COGS]]) / ABS(Table1[[#This Row],[Budget_COGS]])
)
)</f>
        <v>-0.6333333333333333</v>
      </c>
      <c r="S965" s="5" t="str">
        <f>IF(Table1[[#This Row],[COGS _Var]]&gt;=0, "Above Budget", "Below Budget")</f>
        <v>Above Budget</v>
      </c>
      <c r="T965">
        <f>Table1[[#This Row],[Actual_Sales]]-Table1[[#This Row],[COGS]]</f>
        <v>93</v>
      </c>
      <c r="U965">
        <v>60</v>
      </c>
      <c r="V965">
        <f>Table1[[#This Row],[Gross_Margin]]-Table1[[#This Row],[Budget_Margin]]</f>
        <v>33</v>
      </c>
      <c r="W965" s="5">
        <f>IF(
Table1[[#This Row],[Budget_Margin]]=0,
"",
IF(
Table1[[#This Row],[Budget_Margin]]&gt;0,
(Table1[[#This Row],[Gross_Margin]]-Table1[[#This Row],[Budget_Margin]]) / Table1[[#This Row],[Budget_Margin]],
(Table1[[#This Row],[Gross_Margin]]-Table1[[#This Row],[Budget_Margin]]) / ABS(Table1[[#This Row],[Budget_Margin]])
)
)</f>
        <v>0.55000000000000004</v>
      </c>
      <c r="X965" s="5" t="str">
        <f>IF(Table1[[#This Row],[Margin_Var]]&gt;=0, "Above Budget", "Below Budget")</f>
        <v>Above Budget</v>
      </c>
      <c r="Y965" s="5">
        <f>IFERROR(Table1[[#This Row],[Gross_Margin]]/Table1[[#This Row],[Actual_Sales]],0)</f>
        <v>0.65492957746478875</v>
      </c>
      <c r="Z965" s="5">
        <f>Table1[[#This Row],[Actual_Profit]]/Table1[[#This Row],[Actual_Sales]]</f>
        <v>0.38028169014084506</v>
      </c>
      <c r="AA965">
        <v>39</v>
      </c>
      <c r="AB965" s="5">
        <f>IFERROR(Table1[[#This Row],[Expenses]]/Table1[[#This Row],[Actual_Sales]],0)</f>
        <v>0.27464788732394368</v>
      </c>
      <c r="AC965">
        <v>15</v>
      </c>
      <c r="AD965">
        <v>342</v>
      </c>
      <c r="AE965" s="5">
        <f>IFERROR(Table1[[#This Row],[Inventory]]/Table1[[#This Row],[Actual_Sales]],0)</f>
        <v>2.408450704225352</v>
      </c>
    </row>
    <row r="966" spans="1:31" x14ac:dyDescent="0.25">
      <c r="A966">
        <v>907</v>
      </c>
      <c r="B966">
        <v>312</v>
      </c>
      <c r="C966">
        <v>5</v>
      </c>
      <c r="D966" s="2">
        <v>40330</v>
      </c>
      <c r="E966">
        <v>634</v>
      </c>
      <c r="F966">
        <v>740</v>
      </c>
      <c r="G966">
        <f>Table1[[#This Row],[Actual_Sales]]-Table1[[#This Row],[Budget_Sales]]</f>
        <v>-106</v>
      </c>
      <c r="H966" s="5">
        <f>IF(
Table1[[#This Row],[Budget_Sales]]=0,
"",
IF(
Table1[[#This Row],[Budget_Sales]]&gt;0,
(Table1[[#This Row],[Actual_Sales]]-Table1[[#This Row],[Budget_Sales]])/Table1[[#This Row],[Budget_Sales]],
(Table1[[#This Row],[Actual_Sales]]-Table1[[#This Row],[Budget_Sales]])/ABS(Table1[[#This Row],[Budget_Sales]])
)
)</f>
        <v>-0.14324324324324325</v>
      </c>
      <c r="I966" s="5" t="str">
        <f>IF(Table1[[#This Row],[Sales_Var]]&gt;=0,"Above Budget","Below Budget")</f>
        <v>Below Budget</v>
      </c>
      <c r="J966">
        <f>Table1[[#This Row],[Actual_Sales]]-(Table1[[#This Row],[COGS]]+Table1[[#This Row],[Expenses]])</f>
        <v>241</v>
      </c>
      <c r="K966">
        <v>300</v>
      </c>
      <c r="L966">
        <f>Table1[[#This Row],[Actual_Profit]]-Table1[[#This Row],[Budget_Profit]]</f>
        <v>-59</v>
      </c>
      <c r="M966" s="5">
        <f>IF(
Table1[[#This Row],[Budget_Profit]]=0,
"",
IF(
Table1[[#This Row],[Budget_Profit]]&gt;0,
(Table1[[#This Row],[Actual_Profit]]-Table1[[#This Row],[Budget_Profit]])/Table1[[#This Row],[Budget_Profit]],
(Table1[[#This Row],[Actual_Profit]]-Table1[[#This Row],[Budget_Profit]])/ABS(Table1[[#This Row],[Budget_Profit]])
)
)</f>
        <v>-0.19666666666666666</v>
      </c>
      <c r="N966" s="5" t="str">
        <f>IF(Table1[[#This Row],[Profit_Var]]&gt;=0, "Above Budget", "Below Budget")</f>
        <v>Below Budget</v>
      </c>
      <c r="O966">
        <v>272</v>
      </c>
      <c r="P966">
        <v>310</v>
      </c>
      <c r="Q966">
        <f>Table1[[#This Row],[COGS]]-Table1[[#This Row],[Budget_COGS]]</f>
        <v>-38</v>
      </c>
      <c r="R966" s="5">
        <f>IF(
Table1[[#This Row],[Budget_COGS]]=0,
"",
IF(
Table1[[#This Row],[Budget_COGS]]&gt;0,
(Table1[[#This Row],[Budget_COGS]]-Table1[[#This Row],[COGS]]) / Table1[[#This Row],[Budget_COGS]],
(Table1[[#This Row],[Budget_COGS]]-Table1[[#This Row],[COGS]]) / ABS(Table1[[#This Row],[Budget_COGS]])
)
)</f>
        <v>0.12258064516129032</v>
      </c>
      <c r="S966" s="5" t="str">
        <f>IF(Table1[[#This Row],[COGS _Var]]&gt;=0, "Above Budget", "Below Budget")</f>
        <v>Below Budget</v>
      </c>
      <c r="T966">
        <f>Table1[[#This Row],[Actual_Sales]]-Table1[[#This Row],[COGS]]</f>
        <v>362</v>
      </c>
      <c r="U966">
        <v>430</v>
      </c>
      <c r="V966">
        <f>Table1[[#This Row],[Gross_Margin]]-Table1[[#This Row],[Budget_Margin]]</f>
        <v>-68</v>
      </c>
      <c r="W966" s="5">
        <f>IF(
Table1[[#This Row],[Budget_Margin]]=0,
"",
IF(
Table1[[#This Row],[Budget_Margin]]&gt;0,
(Table1[[#This Row],[Gross_Margin]]-Table1[[#This Row],[Budget_Margin]]) / Table1[[#This Row],[Budget_Margin]],
(Table1[[#This Row],[Gross_Margin]]-Table1[[#This Row],[Budget_Margin]]) / ABS(Table1[[#This Row],[Budget_Margin]])
)
)</f>
        <v>-0.15813953488372093</v>
      </c>
      <c r="X966" s="5" t="str">
        <f>IF(Table1[[#This Row],[Margin_Var]]&gt;=0, "Above Budget", "Below Budget")</f>
        <v>Below Budget</v>
      </c>
      <c r="Y966" s="5">
        <f>IFERROR(Table1[[#This Row],[Gross_Margin]]/Table1[[#This Row],[Actual_Sales]],0)</f>
        <v>0.57097791798107256</v>
      </c>
      <c r="Z966" s="5">
        <f>Table1[[#This Row],[Actual_Profit]]/Table1[[#This Row],[Actual_Sales]]</f>
        <v>0.38012618296529971</v>
      </c>
      <c r="AA966">
        <v>121</v>
      </c>
      <c r="AB966" s="5">
        <f>IFERROR(Table1[[#This Row],[Expenses]]/Table1[[#This Row],[Actual_Sales]],0)</f>
        <v>0.19085173501577288</v>
      </c>
      <c r="AC966">
        <v>89</v>
      </c>
      <c r="AD966">
        <v>1616</v>
      </c>
      <c r="AE966" s="5">
        <f>IFERROR(Table1[[#This Row],[Inventory]]/Table1[[#This Row],[Actual_Sales]],0)</f>
        <v>2.5488958990536279</v>
      </c>
    </row>
    <row r="967" spans="1:31" x14ac:dyDescent="0.25">
      <c r="A967">
        <v>996</v>
      </c>
      <c r="B967">
        <v>641</v>
      </c>
      <c r="C967">
        <v>8</v>
      </c>
      <c r="D967" s="2">
        <v>40330</v>
      </c>
      <c r="E967">
        <v>634</v>
      </c>
      <c r="F967">
        <v>550</v>
      </c>
      <c r="G967">
        <f>Table1[[#This Row],[Actual_Sales]]-Table1[[#This Row],[Budget_Sales]]</f>
        <v>84</v>
      </c>
      <c r="H967" s="5">
        <f>IF(
Table1[[#This Row],[Budget_Sales]]=0,
"",
IF(
Table1[[#This Row],[Budget_Sales]]&gt;0,
(Table1[[#This Row],[Actual_Sales]]-Table1[[#This Row],[Budget_Sales]])/Table1[[#This Row],[Budget_Sales]],
(Table1[[#This Row],[Actual_Sales]]-Table1[[#This Row],[Budget_Sales]])/ABS(Table1[[#This Row],[Budget_Sales]])
)
)</f>
        <v>0.15272727272727274</v>
      </c>
      <c r="I967" s="5" t="str">
        <f>IF(Table1[[#This Row],[Sales_Var]]&gt;=0,"Above Budget","Below Budget")</f>
        <v>Above Budget</v>
      </c>
      <c r="J967">
        <f>Table1[[#This Row],[Actual_Sales]]-(Table1[[#This Row],[COGS]]+Table1[[#This Row],[Expenses]])</f>
        <v>241</v>
      </c>
      <c r="K967">
        <v>230</v>
      </c>
      <c r="L967">
        <f>Table1[[#This Row],[Actual_Profit]]-Table1[[#This Row],[Budget_Profit]]</f>
        <v>11</v>
      </c>
      <c r="M967" s="5">
        <f>IF(
Table1[[#This Row],[Budget_Profit]]=0,
"",
IF(
Table1[[#This Row],[Budget_Profit]]&gt;0,
(Table1[[#This Row],[Actual_Profit]]-Table1[[#This Row],[Budget_Profit]])/Table1[[#This Row],[Budget_Profit]],
(Table1[[#This Row],[Actual_Profit]]-Table1[[#This Row],[Budget_Profit]])/ABS(Table1[[#This Row],[Budget_Profit]])
)
)</f>
        <v>4.7826086956521741E-2</v>
      </c>
      <c r="N967" s="5" t="str">
        <f>IF(Table1[[#This Row],[Profit_Var]]&gt;=0, "Above Budget", "Below Budget")</f>
        <v>Above Budget</v>
      </c>
      <c r="O967">
        <v>272</v>
      </c>
      <c r="P967">
        <v>230</v>
      </c>
      <c r="Q967">
        <f>Table1[[#This Row],[COGS]]-Table1[[#This Row],[Budget_COGS]]</f>
        <v>42</v>
      </c>
      <c r="R967" s="5">
        <f>IF(
Table1[[#This Row],[Budget_COGS]]=0,
"",
IF(
Table1[[#This Row],[Budget_COGS]]&gt;0,
(Table1[[#This Row],[Budget_COGS]]-Table1[[#This Row],[COGS]]) / Table1[[#This Row],[Budget_COGS]],
(Table1[[#This Row],[Budget_COGS]]-Table1[[#This Row],[COGS]]) / ABS(Table1[[#This Row],[Budget_COGS]])
)
)</f>
        <v>-0.18260869565217391</v>
      </c>
      <c r="S967" s="5" t="str">
        <f>IF(Table1[[#This Row],[COGS _Var]]&gt;=0, "Above Budget", "Below Budget")</f>
        <v>Above Budget</v>
      </c>
      <c r="T967">
        <f>Table1[[#This Row],[Actual_Sales]]-Table1[[#This Row],[COGS]]</f>
        <v>362</v>
      </c>
      <c r="U967">
        <v>320</v>
      </c>
      <c r="V967">
        <f>Table1[[#This Row],[Gross_Margin]]-Table1[[#This Row],[Budget_Margin]]</f>
        <v>42</v>
      </c>
      <c r="W967" s="5">
        <f>IF(
Table1[[#This Row],[Budget_Margin]]=0,
"",
IF(
Table1[[#This Row],[Budget_Margin]]&gt;0,
(Table1[[#This Row],[Gross_Margin]]-Table1[[#This Row],[Budget_Margin]]) / Table1[[#This Row],[Budget_Margin]],
(Table1[[#This Row],[Gross_Margin]]-Table1[[#This Row],[Budget_Margin]]) / ABS(Table1[[#This Row],[Budget_Margin]])
)
)</f>
        <v>0.13125000000000001</v>
      </c>
      <c r="X967" s="5" t="str">
        <f>IF(Table1[[#This Row],[Margin_Var]]&gt;=0, "Above Budget", "Below Budget")</f>
        <v>Above Budget</v>
      </c>
      <c r="Y967" s="5">
        <f>IFERROR(Table1[[#This Row],[Gross_Margin]]/Table1[[#This Row],[Actual_Sales]],0)</f>
        <v>0.57097791798107256</v>
      </c>
      <c r="Z967" s="5">
        <f>Table1[[#This Row],[Actual_Profit]]/Table1[[#This Row],[Actual_Sales]]</f>
        <v>0.38012618296529971</v>
      </c>
      <c r="AA967">
        <v>121</v>
      </c>
      <c r="AB967" s="5">
        <f>IFERROR(Table1[[#This Row],[Expenses]]/Table1[[#This Row],[Actual_Sales]],0)</f>
        <v>0.19085173501577288</v>
      </c>
      <c r="AC967">
        <v>89</v>
      </c>
      <c r="AD967">
        <v>1616</v>
      </c>
      <c r="AE967" s="5">
        <f>IFERROR(Table1[[#This Row],[Inventory]]/Table1[[#This Row],[Actual_Sales]],0)</f>
        <v>2.5488958990536279</v>
      </c>
    </row>
    <row r="968" spans="1:31" x14ac:dyDescent="0.25">
      <c r="A968">
        <v>1031</v>
      </c>
      <c r="B968">
        <v>775</v>
      </c>
      <c r="C968">
        <v>11</v>
      </c>
      <c r="D968" s="2">
        <v>40330</v>
      </c>
      <c r="E968">
        <v>634</v>
      </c>
      <c r="F968">
        <v>430</v>
      </c>
      <c r="G968">
        <f>Table1[[#This Row],[Actual_Sales]]-Table1[[#This Row],[Budget_Sales]]</f>
        <v>204</v>
      </c>
      <c r="H968" s="5">
        <f>IF(
Table1[[#This Row],[Budget_Sales]]=0,
"",
IF(
Table1[[#This Row],[Budget_Sales]]&gt;0,
(Table1[[#This Row],[Actual_Sales]]-Table1[[#This Row],[Budget_Sales]])/Table1[[#This Row],[Budget_Sales]],
(Table1[[#This Row],[Actual_Sales]]-Table1[[#This Row],[Budget_Sales]])/ABS(Table1[[#This Row],[Budget_Sales]])
)
)</f>
        <v>0.47441860465116281</v>
      </c>
      <c r="I968" s="5" t="str">
        <f>IF(Table1[[#This Row],[Sales_Var]]&gt;=0,"Above Budget","Below Budget")</f>
        <v>Above Budget</v>
      </c>
      <c r="J968">
        <f>Table1[[#This Row],[Actual_Sales]]-(Table1[[#This Row],[COGS]]+Table1[[#This Row],[Expenses]])</f>
        <v>241</v>
      </c>
      <c r="K968">
        <v>190</v>
      </c>
      <c r="L968">
        <f>Table1[[#This Row],[Actual_Profit]]-Table1[[#This Row],[Budget_Profit]]</f>
        <v>51</v>
      </c>
      <c r="M968" s="5">
        <f>IF(
Table1[[#This Row],[Budget_Profit]]=0,
"",
IF(
Table1[[#This Row],[Budget_Profit]]&gt;0,
(Table1[[#This Row],[Actual_Profit]]-Table1[[#This Row],[Budget_Profit]])/Table1[[#This Row],[Budget_Profit]],
(Table1[[#This Row],[Actual_Profit]]-Table1[[#This Row],[Budget_Profit]])/ABS(Table1[[#This Row],[Budget_Profit]])
)
)</f>
        <v>0.26842105263157895</v>
      </c>
      <c r="N968" s="5" t="str">
        <f>IF(Table1[[#This Row],[Profit_Var]]&gt;=0, "Above Budget", "Below Budget")</f>
        <v>Above Budget</v>
      </c>
      <c r="O968">
        <v>272</v>
      </c>
      <c r="P968">
        <v>170</v>
      </c>
      <c r="Q968">
        <f>Table1[[#This Row],[COGS]]-Table1[[#This Row],[Budget_COGS]]</f>
        <v>102</v>
      </c>
      <c r="R968" s="5">
        <f>IF(
Table1[[#This Row],[Budget_COGS]]=0,
"",
IF(
Table1[[#This Row],[Budget_COGS]]&gt;0,
(Table1[[#This Row],[Budget_COGS]]-Table1[[#This Row],[COGS]]) / Table1[[#This Row],[Budget_COGS]],
(Table1[[#This Row],[Budget_COGS]]-Table1[[#This Row],[COGS]]) / ABS(Table1[[#This Row],[Budget_COGS]])
)
)</f>
        <v>-0.6</v>
      </c>
      <c r="S968" s="5" t="str">
        <f>IF(Table1[[#This Row],[COGS _Var]]&gt;=0, "Above Budget", "Below Budget")</f>
        <v>Above Budget</v>
      </c>
      <c r="T968">
        <f>Table1[[#This Row],[Actual_Sales]]-Table1[[#This Row],[COGS]]</f>
        <v>362</v>
      </c>
      <c r="U968">
        <v>260</v>
      </c>
      <c r="V968">
        <f>Table1[[#This Row],[Gross_Margin]]-Table1[[#This Row],[Budget_Margin]]</f>
        <v>102</v>
      </c>
      <c r="W968" s="5">
        <f>IF(
Table1[[#This Row],[Budget_Margin]]=0,
"",
IF(
Table1[[#This Row],[Budget_Margin]]&gt;0,
(Table1[[#This Row],[Gross_Margin]]-Table1[[#This Row],[Budget_Margin]]) / Table1[[#This Row],[Budget_Margin]],
(Table1[[#This Row],[Gross_Margin]]-Table1[[#This Row],[Budget_Margin]]) / ABS(Table1[[#This Row],[Budget_Margin]])
)
)</f>
        <v>0.3923076923076923</v>
      </c>
      <c r="X968" s="5" t="str">
        <f>IF(Table1[[#This Row],[Margin_Var]]&gt;=0, "Above Budget", "Below Budget")</f>
        <v>Above Budget</v>
      </c>
      <c r="Y968" s="5">
        <f>IFERROR(Table1[[#This Row],[Gross_Margin]]/Table1[[#This Row],[Actual_Sales]],0)</f>
        <v>0.57097791798107256</v>
      </c>
      <c r="Z968" s="5">
        <f>Table1[[#This Row],[Actual_Profit]]/Table1[[#This Row],[Actual_Sales]]</f>
        <v>0.38012618296529971</v>
      </c>
      <c r="AA968">
        <v>121</v>
      </c>
      <c r="AB968" s="5">
        <f>IFERROR(Table1[[#This Row],[Expenses]]/Table1[[#This Row],[Actual_Sales]],0)</f>
        <v>0.19085173501577288</v>
      </c>
      <c r="AC968">
        <v>89</v>
      </c>
      <c r="AD968">
        <v>1616</v>
      </c>
      <c r="AE968" s="5">
        <f>IFERROR(Table1[[#This Row],[Inventory]]/Table1[[#This Row],[Actual_Sales]],0)</f>
        <v>2.5488958990536279</v>
      </c>
    </row>
    <row r="969" spans="1:31" x14ac:dyDescent="0.25">
      <c r="A969">
        <v>2997</v>
      </c>
      <c r="B969">
        <v>918</v>
      </c>
      <c r="C969">
        <v>4</v>
      </c>
      <c r="D969" s="2">
        <v>40664</v>
      </c>
      <c r="E969">
        <v>271</v>
      </c>
      <c r="F969">
        <v>230</v>
      </c>
      <c r="G969">
        <f>Table1[[#This Row],[Actual_Sales]]-Table1[[#This Row],[Budget_Sales]]</f>
        <v>41</v>
      </c>
      <c r="H969" s="5">
        <f>IF(
Table1[[#This Row],[Budget_Sales]]=0,
"",
IF(
Table1[[#This Row],[Budget_Sales]]&gt;0,
(Table1[[#This Row],[Actual_Sales]]-Table1[[#This Row],[Budget_Sales]])/Table1[[#This Row],[Budget_Sales]],
(Table1[[#This Row],[Actual_Sales]]-Table1[[#This Row],[Budget_Sales]])/ABS(Table1[[#This Row],[Budget_Sales]])
)
)</f>
        <v>0.17826086956521739</v>
      </c>
      <c r="I969" s="5" t="str">
        <f>IF(Table1[[#This Row],[Sales_Var]]&gt;=0,"Above Budget","Below Budget")</f>
        <v>Above Budget</v>
      </c>
      <c r="J969">
        <f>Table1[[#This Row],[Actual_Sales]]-(Table1[[#This Row],[COGS]]+Table1[[#This Row],[Expenses]])</f>
        <v>103</v>
      </c>
      <c r="K969">
        <v>100</v>
      </c>
      <c r="L969">
        <f>Table1[[#This Row],[Actual_Profit]]-Table1[[#This Row],[Budget_Profit]]</f>
        <v>3</v>
      </c>
      <c r="M969" s="5">
        <f>IF(
Table1[[#This Row],[Budget_Profit]]=0,
"",
IF(
Table1[[#This Row],[Budget_Profit]]&gt;0,
(Table1[[#This Row],[Actual_Profit]]-Table1[[#This Row],[Budget_Profit]])/Table1[[#This Row],[Budget_Profit]],
(Table1[[#This Row],[Actual_Profit]]-Table1[[#This Row],[Budget_Profit]])/ABS(Table1[[#This Row],[Budget_Profit]])
)
)</f>
        <v>0.03</v>
      </c>
      <c r="N969" s="5" t="str">
        <f>IF(Table1[[#This Row],[Profit_Var]]&gt;=0, "Above Budget", "Below Budget")</f>
        <v>Above Budget</v>
      </c>
      <c r="O969">
        <v>114</v>
      </c>
      <c r="P969">
        <v>90</v>
      </c>
      <c r="Q969">
        <f>Table1[[#This Row],[COGS]]-Table1[[#This Row],[Budget_COGS]]</f>
        <v>24</v>
      </c>
      <c r="R969" s="5">
        <f>IF(
Table1[[#This Row],[Budget_COGS]]=0,
"",
IF(
Table1[[#This Row],[Budget_COGS]]&gt;0,
(Table1[[#This Row],[Budget_COGS]]-Table1[[#This Row],[COGS]]) / Table1[[#This Row],[Budget_COGS]],
(Table1[[#This Row],[Budget_COGS]]-Table1[[#This Row],[COGS]]) / ABS(Table1[[#This Row],[Budget_COGS]])
)
)</f>
        <v>-0.26666666666666666</v>
      </c>
      <c r="S969" s="5" t="str">
        <f>IF(Table1[[#This Row],[COGS _Var]]&gt;=0, "Above Budget", "Below Budget")</f>
        <v>Above Budget</v>
      </c>
      <c r="T969">
        <f>Table1[[#This Row],[Actual_Sales]]-Table1[[#This Row],[COGS]]</f>
        <v>157</v>
      </c>
      <c r="U969">
        <v>140</v>
      </c>
      <c r="V969">
        <f>Table1[[#This Row],[Gross_Margin]]-Table1[[#This Row],[Budget_Margin]]</f>
        <v>17</v>
      </c>
      <c r="W969" s="5">
        <f>IF(
Table1[[#This Row],[Budget_Margin]]=0,
"",
IF(
Table1[[#This Row],[Budget_Margin]]&gt;0,
(Table1[[#This Row],[Gross_Margin]]-Table1[[#This Row],[Budget_Margin]]) / Table1[[#This Row],[Budget_Margin]],
(Table1[[#This Row],[Gross_Margin]]-Table1[[#This Row],[Budget_Margin]]) / ABS(Table1[[#This Row],[Budget_Margin]])
)
)</f>
        <v>0.12142857142857143</v>
      </c>
      <c r="X969" s="5" t="str">
        <f>IF(Table1[[#This Row],[Margin_Var]]&gt;=0, "Above Budget", "Below Budget")</f>
        <v>Above Budget</v>
      </c>
      <c r="Y969" s="5">
        <f>IFERROR(Table1[[#This Row],[Gross_Margin]]/Table1[[#This Row],[Actual_Sales]],0)</f>
        <v>0.57933579335793361</v>
      </c>
      <c r="Z969" s="5">
        <f>Table1[[#This Row],[Actual_Profit]]/Table1[[#This Row],[Actual_Sales]]</f>
        <v>0.38007380073800739</v>
      </c>
      <c r="AA969">
        <v>54</v>
      </c>
      <c r="AB969" s="5">
        <f>IFERROR(Table1[[#This Row],[Expenses]]/Table1[[#This Row],[Actual_Sales]],0)</f>
        <v>0.19926199261992619</v>
      </c>
      <c r="AC969">
        <v>35</v>
      </c>
      <c r="AD969">
        <v>-387</v>
      </c>
      <c r="AE969" s="5">
        <f>IFERROR(Table1[[#This Row],[Inventory]]/Table1[[#This Row],[Actual_Sales]],0)</f>
        <v>-1.4280442804428044</v>
      </c>
    </row>
    <row r="970" spans="1:31" x14ac:dyDescent="0.25">
      <c r="A970">
        <v>2904</v>
      </c>
      <c r="B970">
        <v>513</v>
      </c>
      <c r="C970">
        <v>12</v>
      </c>
      <c r="D970" s="2">
        <v>40664</v>
      </c>
      <c r="E970">
        <v>271</v>
      </c>
      <c r="F970">
        <v>240</v>
      </c>
      <c r="G970">
        <f>Table1[[#This Row],[Actual_Sales]]-Table1[[#This Row],[Budget_Sales]]</f>
        <v>31</v>
      </c>
      <c r="H970" s="5">
        <f>IF(
Table1[[#This Row],[Budget_Sales]]=0,
"",
IF(
Table1[[#This Row],[Budget_Sales]]&gt;0,
(Table1[[#This Row],[Actual_Sales]]-Table1[[#This Row],[Budget_Sales]])/Table1[[#This Row],[Budget_Sales]],
(Table1[[#This Row],[Actual_Sales]]-Table1[[#This Row],[Budget_Sales]])/ABS(Table1[[#This Row],[Budget_Sales]])
)
)</f>
        <v>0.12916666666666668</v>
      </c>
      <c r="I970" s="5" t="str">
        <f>IF(Table1[[#This Row],[Sales_Var]]&gt;=0,"Above Budget","Below Budget")</f>
        <v>Above Budget</v>
      </c>
      <c r="J970">
        <f>Table1[[#This Row],[Actual_Sales]]-(Table1[[#This Row],[COGS]]+Table1[[#This Row],[Expenses]])</f>
        <v>103</v>
      </c>
      <c r="K970">
        <v>100</v>
      </c>
      <c r="L970">
        <f>Table1[[#This Row],[Actual_Profit]]-Table1[[#This Row],[Budget_Profit]]</f>
        <v>3</v>
      </c>
      <c r="M970" s="5">
        <f>IF(
Table1[[#This Row],[Budget_Profit]]=0,
"",
IF(
Table1[[#This Row],[Budget_Profit]]&gt;0,
(Table1[[#This Row],[Actual_Profit]]-Table1[[#This Row],[Budget_Profit]])/Table1[[#This Row],[Budget_Profit]],
(Table1[[#This Row],[Actual_Profit]]-Table1[[#This Row],[Budget_Profit]])/ABS(Table1[[#This Row],[Budget_Profit]])
)
)</f>
        <v>0.03</v>
      </c>
      <c r="N970" s="5" t="str">
        <f>IF(Table1[[#This Row],[Profit_Var]]&gt;=0, "Above Budget", "Below Budget")</f>
        <v>Above Budget</v>
      </c>
      <c r="O970">
        <v>114</v>
      </c>
      <c r="P970">
        <v>90</v>
      </c>
      <c r="Q970">
        <f>Table1[[#This Row],[COGS]]-Table1[[#This Row],[Budget_COGS]]</f>
        <v>24</v>
      </c>
      <c r="R970" s="5">
        <f>IF(
Table1[[#This Row],[Budget_COGS]]=0,
"",
IF(
Table1[[#This Row],[Budget_COGS]]&gt;0,
(Table1[[#This Row],[Budget_COGS]]-Table1[[#This Row],[COGS]]) / Table1[[#This Row],[Budget_COGS]],
(Table1[[#This Row],[Budget_COGS]]-Table1[[#This Row],[COGS]]) / ABS(Table1[[#This Row],[Budget_COGS]])
)
)</f>
        <v>-0.26666666666666666</v>
      </c>
      <c r="S970" s="5" t="str">
        <f>IF(Table1[[#This Row],[COGS _Var]]&gt;=0, "Above Budget", "Below Budget")</f>
        <v>Above Budget</v>
      </c>
      <c r="T970">
        <f>Table1[[#This Row],[Actual_Sales]]-Table1[[#This Row],[COGS]]</f>
        <v>157</v>
      </c>
      <c r="U970">
        <v>150</v>
      </c>
      <c r="V970">
        <f>Table1[[#This Row],[Gross_Margin]]-Table1[[#This Row],[Budget_Margin]]</f>
        <v>7</v>
      </c>
      <c r="W970" s="5">
        <f>IF(
Table1[[#This Row],[Budget_Margin]]=0,
"",
IF(
Table1[[#This Row],[Budget_Margin]]&gt;0,
(Table1[[#This Row],[Gross_Margin]]-Table1[[#This Row],[Budget_Margin]]) / Table1[[#This Row],[Budget_Margin]],
(Table1[[#This Row],[Gross_Margin]]-Table1[[#This Row],[Budget_Margin]]) / ABS(Table1[[#This Row],[Budget_Margin]])
)
)</f>
        <v>4.6666666666666669E-2</v>
      </c>
      <c r="X970" s="5" t="str">
        <f>IF(Table1[[#This Row],[Margin_Var]]&gt;=0, "Above Budget", "Below Budget")</f>
        <v>Above Budget</v>
      </c>
      <c r="Y970" s="5">
        <f>IFERROR(Table1[[#This Row],[Gross_Margin]]/Table1[[#This Row],[Actual_Sales]],0)</f>
        <v>0.57933579335793361</v>
      </c>
      <c r="Z970" s="5">
        <f>Table1[[#This Row],[Actual_Profit]]/Table1[[#This Row],[Actual_Sales]]</f>
        <v>0.38007380073800739</v>
      </c>
      <c r="AA970">
        <v>54</v>
      </c>
      <c r="AB970" s="5">
        <f>IFERROR(Table1[[#This Row],[Expenses]]/Table1[[#This Row],[Actual_Sales]],0)</f>
        <v>0.19926199261992619</v>
      </c>
      <c r="AC970">
        <v>35</v>
      </c>
      <c r="AD970">
        <v>555</v>
      </c>
      <c r="AE970" s="5">
        <f>IFERROR(Table1[[#This Row],[Inventory]]/Table1[[#This Row],[Actual_Sales]],0)</f>
        <v>2.0479704797047971</v>
      </c>
    </row>
    <row r="971" spans="1:31" x14ac:dyDescent="0.25">
      <c r="A971">
        <v>2915</v>
      </c>
      <c r="B971">
        <v>541</v>
      </c>
      <c r="C971">
        <v>13</v>
      </c>
      <c r="D971" s="2">
        <v>40664</v>
      </c>
      <c r="E971">
        <v>271</v>
      </c>
      <c r="F971">
        <v>180</v>
      </c>
      <c r="G971">
        <f>Table1[[#This Row],[Actual_Sales]]-Table1[[#This Row],[Budget_Sales]]</f>
        <v>91</v>
      </c>
      <c r="H971" s="5">
        <f>IF(
Table1[[#This Row],[Budget_Sales]]=0,
"",
IF(
Table1[[#This Row],[Budget_Sales]]&gt;0,
(Table1[[#This Row],[Actual_Sales]]-Table1[[#This Row],[Budget_Sales]])/Table1[[#This Row],[Budget_Sales]],
(Table1[[#This Row],[Actual_Sales]]-Table1[[#This Row],[Budget_Sales]])/ABS(Table1[[#This Row],[Budget_Sales]])
)
)</f>
        <v>0.50555555555555554</v>
      </c>
      <c r="I971" s="5" t="str">
        <f>IF(Table1[[#This Row],[Sales_Var]]&gt;=0,"Above Budget","Below Budget")</f>
        <v>Above Budget</v>
      </c>
      <c r="J971">
        <f>Table1[[#This Row],[Actual_Sales]]-(Table1[[#This Row],[COGS]]+Table1[[#This Row],[Expenses]])</f>
        <v>103</v>
      </c>
      <c r="K971">
        <v>70</v>
      </c>
      <c r="L971">
        <f>Table1[[#This Row],[Actual_Profit]]-Table1[[#This Row],[Budget_Profit]]</f>
        <v>33</v>
      </c>
      <c r="M971" s="5">
        <f>IF(
Table1[[#This Row],[Budget_Profit]]=0,
"",
IF(
Table1[[#This Row],[Budget_Profit]]&gt;0,
(Table1[[#This Row],[Actual_Profit]]-Table1[[#This Row],[Budget_Profit]])/Table1[[#This Row],[Budget_Profit]],
(Table1[[#This Row],[Actual_Profit]]-Table1[[#This Row],[Budget_Profit]])/ABS(Table1[[#This Row],[Budget_Profit]])
)
)</f>
        <v>0.47142857142857142</v>
      </c>
      <c r="N971" s="5" t="str">
        <f>IF(Table1[[#This Row],[Profit_Var]]&gt;=0, "Above Budget", "Below Budget")</f>
        <v>Above Budget</v>
      </c>
      <c r="O971">
        <v>114</v>
      </c>
      <c r="P971">
        <v>70</v>
      </c>
      <c r="Q971">
        <f>Table1[[#This Row],[COGS]]-Table1[[#This Row],[Budget_COGS]]</f>
        <v>44</v>
      </c>
      <c r="R971" s="5">
        <f>IF(
Table1[[#This Row],[Budget_COGS]]=0,
"",
IF(
Table1[[#This Row],[Budget_COGS]]&gt;0,
(Table1[[#This Row],[Budget_COGS]]-Table1[[#This Row],[COGS]]) / Table1[[#This Row],[Budget_COGS]],
(Table1[[#This Row],[Budget_COGS]]-Table1[[#This Row],[COGS]]) / ABS(Table1[[#This Row],[Budget_COGS]])
)
)</f>
        <v>-0.62857142857142856</v>
      </c>
      <c r="S971" s="5" t="str">
        <f>IF(Table1[[#This Row],[COGS _Var]]&gt;=0, "Above Budget", "Below Budget")</f>
        <v>Above Budget</v>
      </c>
      <c r="T971">
        <f>Table1[[#This Row],[Actual_Sales]]-Table1[[#This Row],[COGS]]</f>
        <v>157</v>
      </c>
      <c r="U971">
        <v>110</v>
      </c>
      <c r="V971">
        <f>Table1[[#This Row],[Gross_Margin]]-Table1[[#This Row],[Budget_Margin]]</f>
        <v>47</v>
      </c>
      <c r="W971" s="5">
        <f>IF(
Table1[[#This Row],[Budget_Margin]]=0,
"",
IF(
Table1[[#This Row],[Budget_Margin]]&gt;0,
(Table1[[#This Row],[Gross_Margin]]-Table1[[#This Row],[Budget_Margin]]) / Table1[[#This Row],[Budget_Margin]],
(Table1[[#This Row],[Gross_Margin]]-Table1[[#This Row],[Budget_Margin]]) / ABS(Table1[[#This Row],[Budget_Margin]])
)
)</f>
        <v>0.42727272727272725</v>
      </c>
      <c r="X971" s="5" t="str">
        <f>IF(Table1[[#This Row],[Margin_Var]]&gt;=0, "Above Budget", "Below Budget")</f>
        <v>Above Budget</v>
      </c>
      <c r="Y971" s="5">
        <f>IFERROR(Table1[[#This Row],[Gross_Margin]]/Table1[[#This Row],[Actual_Sales]],0)</f>
        <v>0.57933579335793361</v>
      </c>
      <c r="Z971" s="5">
        <f>Table1[[#This Row],[Actual_Profit]]/Table1[[#This Row],[Actual_Sales]]</f>
        <v>0.38007380073800739</v>
      </c>
      <c r="AA971">
        <v>54</v>
      </c>
      <c r="AB971" s="5">
        <f>IFERROR(Table1[[#This Row],[Expenses]]/Table1[[#This Row],[Actual_Sales]],0)</f>
        <v>0.19926199261992619</v>
      </c>
      <c r="AC971">
        <v>35</v>
      </c>
      <c r="AD971">
        <v>555</v>
      </c>
      <c r="AE971" s="5">
        <f>IFERROR(Table1[[#This Row],[Inventory]]/Table1[[#This Row],[Actual_Sales]],0)</f>
        <v>2.0479704797047971</v>
      </c>
    </row>
    <row r="972" spans="1:31" x14ac:dyDescent="0.25">
      <c r="A972">
        <v>3911</v>
      </c>
      <c r="B972">
        <v>262</v>
      </c>
      <c r="C972">
        <v>8</v>
      </c>
      <c r="D972" s="2">
        <v>40848</v>
      </c>
      <c r="E972">
        <v>150</v>
      </c>
      <c r="F972">
        <v>130</v>
      </c>
      <c r="G972">
        <f>Table1[[#This Row],[Actual_Sales]]-Table1[[#This Row],[Budget_Sales]]</f>
        <v>20</v>
      </c>
      <c r="H972" s="5">
        <f>IF(
Table1[[#This Row],[Budget_Sales]]=0,
"",
IF(
Table1[[#This Row],[Budget_Sales]]&gt;0,
(Table1[[#This Row],[Actual_Sales]]-Table1[[#This Row],[Budget_Sales]])/Table1[[#This Row],[Budget_Sales]],
(Table1[[#This Row],[Actual_Sales]]-Table1[[#This Row],[Budget_Sales]])/ABS(Table1[[#This Row],[Budget_Sales]])
)
)</f>
        <v>0.15384615384615385</v>
      </c>
      <c r="I972" s="5" t="str">
        <f>IF(Table1[[#This Row],[Sales_Var]]&gt;=0,"Above Budget","Below Budget")</f>
        <v>Above Budget</v>
      </c>
      <c r="J972">
        <f>Table1[[#This Row],[Actual_Sales]]-(Table1[[#This Row],[COGS]]+Table1[[#This Row],[Expenses]])</f>
        <v>57</v>
      </c>
      <c r="K972">
        <v>50</v>
      </c>
      <c r="L972">
        <f>Table1[[#This Row],[Actual_Profit]]-Table1[[#This Row],[Budget_Profit]]</f>
        <v>7</v>
      </c>
      <c r="M972" s="5">
        <f>IF(
Table1[[#This Row],[Budget_Profit]]=0,
"",
IF(
Table1[[#This Row],[Budget_Profit]]&gt;0,
(Table1[[#This Row],[Actual_Profit]]-Table1[[#This Row],[Budget_Profit]])/Table1[[#This Row],[Budget_Profit]],
(Table1[[#This Row],[Actual_Profit]]-Table1[[#This Row],[Budget_Profit]])/ABS(Table1[[#This Row],[Budget_Profit]])
)
)</f>
        <v>0.14000000000000001</v>
      </c>
      <c r="N972" s="5" t="str">
        <f>IF(Table1[[#This Row],[Profit_Var]]&gt;=0, "Above Budget", "Below Budget")</f>
        <v>Above Budget</v>
      </c>
      <c r="O972">
        <v>53</v>
      </c>
      <c r="P972">
        <v>50</v>
      </c>
      <c r="Q972">
        <f>Table1[[#This Row],[COGS]]-Table1[[#This Row],[Budget_COGS]]</f>
        <v>3</v>
      </c>
      <c r="R972" s="5">
        <f>IF(
Table1[[#This Row],[Budget_COGS]]=0,
"",
IF(
Table1[[#This Row],[Budget_COGS]]&gt;0,
(Table1[[#This Row],[Budget_COGS]]-Table1[[#This Row],[COGS]]) / Table1[[#This Row],[Budget_COGS]],
(Table1[[#This Row],[Budget_COGS]]-Table1[[#This Row],[COGS]]) / ABS(Table1[[#This Row],[Budget_COGS]])
)
)</f>
        <v>-0.06</v>
      </c>
      <c r="S972" s="5" t="str">
        <f>IF(Table1[[#This Row],[COGS _Var]]&gt;=0, "Above Budget", "Below Budget")</f>
        <v>Above Budget</v>
      </c>
      <c r="T972">
        <f>Table1[[#This Row],[Actual_Sales]]-Table1[[#This Row],[COGS]]</f>
        <v>97</v>
      </c>
      <c r="U972">
        <v>80</v>
      </c>
      <c r="V972">
        <f>Table1[[#This Row],[Gross_Margin]]-Table1[[#This Row],[Budget_Margin]]</f>
        <v>17</v>
      </c>
      <c r="W972" s="5">
        <f>IF(
Table1[[#This Row],[Budget_Margin]]=0,
"",
IF(
Table1[[#This Row],[Budget_Margin]]&gt;0,
(Table1[[#This Row],[Gross_Margin]]-Table1[[#This Row],[Budget_Margin]]) / Table1[[#This Row],[Budget_Margin]],
(Table1[[#This Row],[Gross_Margin]]-Table1[[#This Row],[Budget_Margin]]) / ABS(Table1[[#This Row],[Budget_Margin]])
)
)</f>
        <v>0.21249999999999999</v>
      </c>
      <c r="X972" s="5" t="str">
        <f>IF(Table1[[#This Row],[Margin_Var]]&gt;=0, "Above Budget", "Below Budget")</f>
        <v>Above Budget</v>
      </c>
      <c r="Y972" s="5">
        <f>IFERROR(Table1[[#This Row],[Gross_Margin]]/Table1[[#This Row],[Actual_Sales]],0)</f>
        <v>0.64666666666666661</v>
      </c>
      <c r="Z972" s="5">
        <f>Table1[[#This Row],[Actual_Profit]]/Table1[[#This Row],[Actual_Sales]]</f>
        <v>0.38</v>
      </c>
      <c r="AA972">
        <v>40</v>
      </c>
      <c r="AB972" s="5">
        <f>IFERROR(Table1[[#This Row],[Expenses]]/Table1[[#This Row],[Actual_Sales]],0)</f>
        <v>0.26666666666666666</v>
      </c>
      <c r="AC972">
        <v>16</v>
      </c>
      <c r="AD972">
        <v>321</v>
      </c>
      <c r="AE972" s="5">
        <f>IFERROR(Table1[[#This Row],[Inventory]]/Table1[[#This Row],[Actual_Sales]],0)</f>
        <v>2.14</v>
      </c>
    </row>
    <row r="973" spans="1:31" x14ac:dyDescent="0.25">
      <c r="A973">
        <v>1626</v>
      </c>
      <c r="B973">
        <v>315</v>
      </c>
      <c r="C973">
        <v>2</v>
      </c>
      <c r="D973" s="2">
        <v>40452</v>
      </c>
      <c r="E973">
        <v>650</v>
      </c>
      <c r="F973">
        <v>540</v>
      </c>
      <c r="G973">
        <f>Table1[[#This Row],[Actual_Sales]]-Table1[[#This Row],[Budget_Sales]]</f>
        <v>110</v>
      </c>
      <c r="H973" s="5">
        <f>IF(
Table1[[#This Row],[Budget_Sales]]=0,
"",
IF(
Table1[[#This Row],[Budget_Sales]]&gt;0,
(Table1[[#This Row],[Actual_Sales]]-Table1[[#This Row],[Budget_Sales]])/Table1[[#This Row],[Budget_Sales]],
(Table1[[#This Row],[Actual_Sales]]-Table1[[#This Row],[Budget_Sales]])/ABS(Table1[[#This Row],[Budget_Sales]])
)
)</f>
        <v>0.20370370370370369</v>
      </c>
      <c r="I973" s="5" t="str">
        <f>IF(Table1[[#This Row],[Sales_Var]]&gt;=0,"Above Budget","Below Budget")</f>
        <v>Above Budget</v>
      </c>
      <c r="J973">
        <f>Table1[[#This Row],[Actual_Sales]]-(Table1[[#This Row],[COGS]]+Table1[[#This Row],[Expenses]])</f>
        <v>247</v>
      </c>
      <c r="K973">
        <v>230</v>
      </c>
      <c r="L973">
        <f>Table1[[#This Row],[Actual_Profit]]-Table1[[#This Row],[Budget_Profit]]</f>
        <v>17</v>
      </c>
      <c r="M973" s="5">
        <f>IF(
Table1[[#This Row],[Budget_Profit]]=0,
"",
IF(
Table1[[#This Row],[Budget_Profit]]&gt;0,
(Table1[[#This Row],[Actual_Profit]]-Table1[[#This Row],[Budget_Profit]])/Table1[[#This Row],[Budget_Profit]],
(Table1[[#This Row],[Actual_Profit]]-Table1[[#This Row],[Budget_Profit]])/ABS(Table1[[#This Row],[Budget_Profit]])
)
)</f>
        <v>7.3913043478260873E-2</v>
      </c>
      <c r="N973" s="5" t="str">
        <f>IF(Table1[[#This Row],[Profit_Var]]&gt;=0, "Above Budget", "Below Budget")</f>
        <v>Above Budget</v>
      </c>
      <c r="O973">
        <v>260</v>
      </c>
      <c r="P973">
        <v>210</v>
      </c>
      <c r="Q973">
        <f>Table1[[#This Row],[COGS]]-Table1[[#This Row],[Budget_COGS]]</f>
        <v>50</v>
      </c>
      <c r="R973" s="5">
        <f>IF(
Table1[[#This Row],[Budget_COGS]]=0,
"",
IF(
Table1[[#This Row],[Budget_COGS]]&gt;0,
(Table1[[#This Row],[Budget_COGS]]-Table1[[#This Row],[COGS]]) / Table1[[#This Row],[Budget_COGS]],
(Table1[[#This Row],[Budget_COGS]]-Table1[[#This Row],[COGS]]) / ABS(Table1[[#This Row],[Budget_COGS]])
)
)</f>
        <v>-0.23809523809523808</v>
      </c>
      <c r="S973" s="5" t="str">
        <f>IF(Table1[[#This Row],[COGS _Var]]&gt;=0, "Above Budget", "Below Budget")</f>
        <v>Above Budget</v>
      </c>
      <c r="T973">
        <f>Table1[[#This Row],[Actual_Sales]]-Table1[[#This Row],[COGS]]</f>
        <v>390</v>
      </c>
      <c r="U973">
        <v>330</v>
      </c>
      <c r="V973">
        <f>Table1[[#This Row],[Gross_Margin]]-Table1[[#This Row],[Budget_Margin]]</f>
        <v>60</v>
      </c>
      <c r="W973" s="5">
        <f>IF(
Table1[[#This Row],[Budget_Margin]]=0,
"",
IF(
Table1[[#This Row],[Budget_Margin]]&gt;0,
(Table1[[#This Row],[Gross_Margin]]-Table1[[#This Row],[Budget_Margin]]) / Table1[[#This Row],[Budget_Margin]],
(Table1[[#This Row],[Gross_Margin]]-Table1[[#This Row],[Budget_Margin]]) / ABS(Table1[[#This Row],[Budget_Margin]])
)
)</f>
        <v>0.18181818181818182</v>
      </c>
      <c r="X973" s="5" t="str">
        <f>IF(Table1[[#This Row],[Margin_Var]]&gt;=0, "Above Budget", "Below Budget")</f>
        <v>Above Budget</v>
      </c>
      <c r="Y973" s="5">
        <f>IFERROR(Table1[[#This Row],[Gross_Margin]]/Table1[[#This Row],[Actual_Sales]],0)</f>
        <v>0.6</v>
      </c>
      <c r="Z973" s="5">
        <f>Table1[[#This Row],[Actual_Profit]]/Table1[[#This Row],[Actual_Sales]]</f>
        <v>0.38</v>
      </c>
      <c r="AA973">
        <v>143</v>
      </c>
      <c r="AB973" s="5">
        <f>IFERROR(Table1[[#This Row],[Expenses]]/Table1[[#This Row],[Actual_Sales]],0)</f>
        <v>0.22</v>
      </c>
      <c r="AC973">
        <v>91</v>
      </c>
      <c r="AD973">
        <v>2548</v>
      </c>
      <c r="AE973" s="5">
        <f>IFERROR(Table1[[#This Row],[Inventory]]/Table1[[#This Row],[Actual_Sales]],0)</f>
        <v>3.92</v>
      </c>
    </row>
    <row r="974" spans="1:31" x14ac:dyDescent="0.25">
      <c r="A974">
        <v>1691</v>
      </c>
      <c r="B974">
        <v>626</v>
      </c>
      <c r="C974">
        <v>2</v>
      </c>
      <c r="D974" s="2">
        <v>40452</v>
      </c>
      <c r="E974">
        <v>650</v>
      </c>
      <c r="F974">
        <v>960</v>
      </c>
      <c r="G974">
        <f>Table1[[#This Row],[Actual_Sales]]-Table1[[#This Row],[Budget_Sales]]</f>
        <v>-310</v>
      </c>
      <c r="H974" s="5">
        <f>IF(
Table1[[#This Row],[Budget_Sales]]=0,
"",
IF(
Table1[[#This Row],[Budget_Sales]]&gt;0,
(Table1[[#This Row],[Actual_Sales]]-Table1[[#This Row],[Budget_Sales]])/Table1[[#This Row],[Budget_Sales]],
(Table1[[#This Row],[Actual_Sales]]-Table1[[#This Row],[Budget_Sales]])/ABS(Table1[[#This Row],[Budget_Sales]])
)
)</f>
        <v>-0.32291666666666669</v>
      </c>
      <c r="I974" s="5" t="str">
        <f>IF(Table1[[#This Row],[Sales_Var]]&gt;=0,"Above Budget","Below Budget")</f>
        <v>Below Budget</v>
      </c>
      <c r="J974">
        <f>Table1[[#This Row],[Actual_Sales]]-(Table1[[#This Row],[COGS]]+Table1[[#This Row],[Expenses]])</f>
        <v>247</v>
      </c>
      <c r="K974">
        <v>470</v>
      </c>
      <c r="L974">
        <f>Table1[[#This Row],[Actual_Profit]]-Table1[[#This Row],[Budget_Profit]]</f>
        <v>-223</v>
      </c>
      <c r="M974" s="5">
        <f>IF(
Table1[[#This Row],[Budget_Profit]]=0,
"",
IF(
Table1[[#This Row],[Budget_Profit]]&gt;0,
(Table1[[#This Row],[Actual_Profit]]-Table1[[#This Row],[Budget_Profit]])/Table1[[#This Row],[Budget_Profit]],
(Table1[[#This Row],[Actual_Profit]]-Table1[[#This Row],[Budget_Profit]])/ABS(Table1[[#This Row],[Budget_Profit]])
)
)</f>
        <v>-0.474468085106383</v>
      </c>
      <c r="N974" s="5" t="str">
        <f>IF(Table1[[#This Row],[Profit_Var]]&gt;=0, "Above Budget", "Below Budget")</f>
        <v>Below Budget</v>
      </c>
      <c r="O974">
        <v>260</v>
      </c>
      <c r="P974">
        <v>380</v>
      </c>
      <c r="Q974">
        <f>Table1[[#This Row],[COGS]]-Table1[[#This Row],[Budget_COGS]]</f>
        <v>-120</v>
      </c>
      <c r="R974" s="5">
        <f>IF(
Table1[[#This Row],[Budget_COGS]]=0,
"",
IF(
Table1[[#This Row],[Budget_COGS]]&gt;0,
(Table1[[#This Row],[Budget_COGS]]-Table1[[#This Row],[COGS]]) / Table1[[#This Row],[Budget_COGS]],
(Table1[[#This Row],[Budget_COGS]]-Table1[[#This Row],[COGS]]) / ABS(Table1[[#This Row],[Budget_COGS]])
)
)</f>
        <v>0.31578947368421051</v>
      </c>
      <c r="S974" s="5" t="str">
        <f>IF(Table1[[#This Row],[COGS _Var]]&gt;=0, "Above Budget", "Below Budget")</f>
        <v>Below Budget</v>
      </c>
      <c r="T974">
        <f>Table1[[#This Row],[Actual_Sales]]-Table1[[#This Row],[COGS]]</f>
        <v>390</v>
      </c>
      <c r="U974">
        <v>580</v>
      </c>
      <c r="V974">
        <f>Table1[[#This Row],[Gross_Margin]]-Table1[[#This Row],[Budget_Margin]]</f>
        <v>-190</v>
      </c>
      <c r="W974" s="5">
        <f>IF(
Table1[[#This Row],[Budget_Margin]]=0,
"",
IF(
Table1[[#This Row],[Budget_Margin]]&gt;0,
(Table1[[#This Row],[Gross_Margin]]-Table1[[#This Row],[Budget_Margin]]) / Table1[[#This Row],[Budget_Margin]],
(Table1[[#This Row],[Gross_Margin]]-Table1[[#This Row],[Budget_Margin]]) / ABS(Table1[[#This Row],[Budget_Margin]])
)
)</f>
        <v>-0.32758620689655171</v>
      </c>
      <c r="X974" s="5" t="str">
        <f>IF(Table1[[#This Row],[Margin_Var]]&gt;=0, "Above Budget", "Below Budget")</f>
        <v>Below Budget</v>
      </c>
      <c r="Y974" s="5">
        <f>IFERROR(Table1[[#This Row],[Gross_Margin]]/Table1[[#This Row],[Actual_Sales]],0)</f>
        <v>0.6</v>
      </c>
      <c r="Z974" s="5">
        <f>Table1[[#This Row],[Actual_Profit]]/Table1[[#This Row],[Actual_Sales]]</f>
        <v>0.38</v>
      </c>
      <c r="AA974">
        <v>143</v>
      </c>
      <c r="AB974" s="5">
        <f>IFERROR(Table1[[#This Row],[Expenses]]/Table1[[#This Row],[Actual_Sales]],0)</f>
        <v>0.22</v>
      </c>
      <c r="AC974">
        <v>91</v>
      </c>
      <c r="AD974">
        <v>2548</v>
      </c>
      <c r="AE974" s="5">
        <f>IFERROR(Table1[[#This Row],[Inventory]]/Table1[[#This Row],[Actual_Sales]],0)</f>
        <v>3.92</v>
      </c>
    </row>
    <row r="975" spans="1:31" x14ac:dyDescent="0.25">
      <c r="A975">
        <v>3176</v>
      </c>
      <c r="B975">
        <v>954</v>
      </c>
      <c r="C975">
        <v>3</v>
      </c>
      <c r="D975" s="2">
        <v>40695</v>
      </c>
      <c r="E975">
        <v>279</v>
      </c>
      <c r="F975">
        <v>260</v>
      </c>
      <c r="G975">
        <f>Table1[[#This Row],[Actual_Sales]]-Table1[[#This Row],[Budget_Sales]]</f>
        <v>19</v>
      </c>
      <c r="H975" s="5">
        <f>IF(
Table1[[#This Row],[Budget_Sales]]=0,
"",
IF(
Table1[[#This Row],[Budget_Sales]]&gt;0,
(Table1[[#This Row],[Actual_Sales]]-Table1[[#This Row],[Budget_Sales]])/Table1[[#This Row],[Budget_Sales]],
(Table1[[#This Row],[Actual_Sales]]-Table1[[#This Row],[Budget_Sales]])/ABS(Table1[[#This Row],[Budget_Sales]])
)
)</f>
        <v>7.3076923076923081E-2</v>
      </c>
      <c r="I975" s="5" t="str">
        <f>IF(Table1[[#This Row],[Sales_Var]]&gt;=0,"Above Budget","Below Budget")</f>
        <v>Above Budget</v>
      </c>
      <c r="J975">
        <f>Table1[[#This Row],[Actual_Sales]]-(Table1[[#This Row],[COGS]]+Table1[[#This Row],[Expenses]])</f>
        <v>106</v>
      </c>
      <c r="K975">
        <v>100</v>
      </c>
      <c r="L975">
        <f>Table1[[#This Row],[Actual_Profit]]-Table1[[#This Row],[Budget_Profit]]</f>
        <v>6</v>
      </c>
      <c r="M975" s="5">
        <f>IF(
Table1[[#This Row],[Budget_Profit]]=0,
"",
IF(
Table1[[#This Row],[Budget_Profit]]&gt;0,
(Table1[[#This Row],[Actual_Profit]]-Table1[[#This Row],[Budget_Profit]])/Table1[[#This Row],[Budget_Profit]],
(Table1[[#This Row],[Actual_Profit]]-Table1[[#This Row],[Budget_Profit]])/ABS(Table1[[#This Row],[Budget_Profit]])
)
)</f>
        <v>0.06</v>
      </c>
      <c r="N975" s="5" t="str">
        <f>IF(Table1[[#This Row],[Profit_Var]]&gt;=0, "Above Budget", "Below Budget")</f>
        <v>Above Budget</v>
      </c>
      <c r="O975">
        <v>118</v>
      </c>
      <c r="P975">
        <v>110</v>
      </c>
      <c r="Q975">
        <f>Table1[[#This Row],[COGS]]-Table1[[#This Row],[Budget_COGS]]</f>
        <v>8</v>
      </c>
      <c r="R975" s="5">
        <f>IF(
Table1[[#This Row],[Budget_COGS]]=0,
"",
IF(
Table1[[#This Row],[Budget_COGS]]&gt;0,
(Table1[[#This Row],[Budget_COGS]]-Table1[[#This Row],[COGS]]) / Table1[[#This Row],[Budget_COGS]],
(Table1[[#This Row],[Budget_COGS]]-Table1[[#This Row],[COGS]]) / ABS(Table1[[#This Row],[Budget_COGS]])
)
)</f>
        <v>-7.2727272727272724E-2</v>
      </c>
      <c r="S975" s="5" t="str">
        <f>IF(Table1[[#This Row],[COGS _Var]]&gt;=0, "Above Budget", "Below Budget")</f>
        <v>Above Budget</v>
      </c>
      <c r="T975">
        <f>Table1[[#This Row],[Actual_Sales]]-Table1[[#This Row],[COGS]]</f>
        <v>161</v>
      </c>
      <c r="U975">
        <v>150</v>
      </c>
      <c r="V975">
        <f>Table1[[#This Row],[Gross_Margin]]-Table1[[#This Row],[Budget_Margin]]</f>
        <v>11</v>
      </c>
      <c r="W975" s="5">
        <f>IF(
Table1[[#This Row],[Budget_Margin]]=0,
"",
IF(
Table1[[#This Row],[Budget_Margin]]&gt;0,
(Table1[[#This Row],[Gross_Margin]]-Table1[[#This Row],[Budget_Margin]]) / Table1[[#This Row],[Budget_Margin]],
(Table1[[#This Row],[Gross_Margin]]-Table1[[#This Row],[Budget_Margin]]) / ABS(Table1[[#This Row],[Budget_Margin]])
)
)</f>
        <v>7.3333333333333334E-2</v>
      </c>
      <c r="X975" s="5" t="str">
        <f>IF(Table1[[#This Row],[Margin_Var]]&gt;=0, "Above Budget", "Below Budget")</f>
        <v>Above Budget</v>
      </c>
      <c r="Y975" s="5">
        <f>IFERROR(Table1[[#This Row],[Gross_Margin]]/Table1[[#This Row],[Actual_Sales]],0)</f>
        <v>0.57706093189964158</v>
      </c>
      <c r="Z975" s="5">
        <f>Table1[[#This Row],[Actual_Profit]]/Table1[[#This Row],[Actual_Sales]]</f>
        <v>0.37992831541218636</v>
      </c>
      <c r="AA975">
        <v>55</v>
      </c>
      <c r="AB975" s="5">
        <f>IFERROR(Table1[[#This Row],[Expenses]]/Table1[[#This Row],[Actual_Sales]],0)</f>
        <v>0.1971326164874552</v>
      </c>
      <c r="AC975">
        <v>36</v>
      </c>
      <c r="AD975">
        <v>636</v>
      </c>
      <c r="AE975" s="5">
        <f>IFERROR(Table1[[#This Row],[Inventory]]/Table1[[#This Row],[Actual_Sales]],0)</f>
        <v>2.2795698924731185</v>
      </c>
    </row>
    <row r="976" spans="1:31" x14ac:dyDescent="0.25">
      <c r="A976">
        <v>3050</v>
      </c>
      <c r="B976">
        <v>405</v>
      </c>
      <c r="C976">
        <v>4</v>
      </c>
      <c r="D976" s="2">
        <v>40695</v>
      </c>
      <c r="E976">
        <v>279</v>
      </c>
      <c r="F976">
        <v>240</v>
      </c>
      <c r="G976">
        <f>Table1[[#This Row],[Actual_Sales]]-Table1[[#This Row],[Budget_Sales]]</f>
        <v>39</v>
      </c>
      <c r="H976" s="5">
        <f>IF(
Table1[[#This Row],[Budget_Sales]]=0,
"",
IF(
Table1[[#This Row],[Budget_Sales]]&gt;0,
(Table1[[#This Row],[Actual_Sales]]-Table1[[#This Row],[Budget_Sales]])/Table1[[#This Row],[Budget_Sales]],
(Table1[[#This Row],[Actual_Sales]]-Table1[[#This Row],[Budget_Sales]])/ABS(Table1[[#This Row],[Budget_Sales]])
)
)</f>
        <v>0.16250000000000001</v>
      </c>
      <c r="I976" s="5" t="str">
        <f>IF(Table1[[#This Row],[Sales_Var]]&gt;=0,"Above Budget","Below Budget")</f>
        <v>Above Budget</v>
      </c>
      <c r="J976">
        <f>Table1[[#This Row],[Actual_Sales]]-(Table1[[#This Row],[COGS]]+Table1[[#This Row],[Expenses]])</f>
        <v>106</v>
      </c>
      <c r="K976">
        <v>100</v>
      </c>
      <c r="L976">
        <f>Table1[[#This Row],[Actual_Profit]]-Table1[[#This Row],[Budget_Profit]]</f>
        <v>6</v>
      </c>
      <c r="M976" s="5">
        <f>IF(
Table1[[#This Row],[Budget_Profit]]=0,
"",
IF(
Table1[[#This Row],[Budget_Profit]]&gt;0,
(Table1[[#This Row],[Actual_Profit]]-Table1[[#This Row],[Budget_Profit]])/Table1[[#This Row],[Budget_Profit]],
(Table1[[#This Row],[Actual_Profit]]-Table1[[#This Row],[Budget_Profit]])/ABS(Table1[[#This Row],[Budget_Profit]])
)
)</f>
        <v>0.06</v>
      </c>
      <c r="N976" s="5" t="str">
        <f>IF(Table1[[#This Row],[Profit_Var]]&gt;=0, "Above Budget", "Below Budget")</f>
        <v>Above Budget</v>
      </c>
      <c r="O976">
        <v>118</v>
      </c>
      <c r="P976">
        <v>100</v>
      </c>
      <c r="Q976">
        <f>Table1[[#This Row],[COGS]]-Table1[[#This Row],[Budget_COGS]]</f>
        <v>18</v>
      </c>
      <c r="R976" s="5">
        <f>IF(
Table1[[#This Row],[Budget_COGS]]=0,
"",
IF(
Table1[[#This Row],[Budget_COGS]]&gt;0,
(Table1[[#This Row],[Budget_COGS]]-Table1[[#This Row],[COGS]]) / Table1[[#This Row],[Budget_COGS]],
(Table1[[#This Row],[Budget_COGS]]-Table1[[#This Row],[COGS]]) / ABS(Table1[[#This Row],[Budget_COGS]])
)
)</f>
        <v>-0.18</v>
      </c>
      <c r="S976" s="5" t="str">
        <f>IF(Table1[[#This Row],[COGS _Var]]&gt;=0, "Above Budget", "Below Budget")</f>
        <v>Above Budget</v>
      </c>
      <c r="T976">
        <f>Table1[[#This Row],[Actual_Sales]]-Table1[[#This Row],[COGS]]</f>
        <v>161</v>
      </c>
      <c r="U976">
        <v>140</v>
      </c>
      <c r="V976">
        <f>Table1[[#This Row],[Gross_Margin]]-Table1[[#This Row],[Budget_Margin]]</f>
        <v>21</v>
      </c>
      <c r="W976" s="5">
        <f>IF(
Table1[[#This Row],[Budget_Margin]]=0,
"",
IF(
Table1[[#This Row],[Budget_Margin]]&gt;0,
(Table1[[#This Row],[Gross_Margin]]-Table1[[#This Row],[Budget_Margin]]) / Table1[[#This Row],[Budget_Margin]],
(Table1[[#This Row],[Gross_Margin]]-Table1[[#This Row],[Budget_Margin]]) / ABS(Table1[[#This Row],[Budget_Margin]])
)
)</f>
        <v>0.15</v>
      </c>
      <c r="X976" s="5" t="str">
        <f>IF(Table1[[#This Row],[Margin_Var]]&gt;=0, "Above Budget", "Below Budget")</f>
        <v>Above Budget</v>
      </c>
      <c r="Y976" s="5">
        <f>IFERROR(Table1[[#This Row],[Gross_Margin]]/Table1[[#This Row],[Actual_Sales]],0)</f>
        <v>0.57706093189964158</v>
      </c>
      <c r="Z976" s="5">
        <f>Table1[[#This Row],[Actual_Profit]]/Table1[[#This Row],[Actual_Sales]]</f>
        <v>0.37992831541218636</v>
      </c>
      <c r="AA976">
        <v>55</v>
      </c>
      <c r="AB976" s="5">
        <f>IFERROR(Table1[[#This Row],[Expenses]]/Table1[[#This Row],[Actual_Sales]],0)</f>
        <v>0.1971326164874552</v>
      </c>
      <c r="AC976">
        <v>36</v>
      </c>
      <c r="AD976">
        <v>-660</v>
      </c>
      <c r="AE976" s="5">
        <f>IFERROR(Table1[[#This Row],[Inventory]]/Table1[[#This Row],[Actual_Sales]],0)</f>
        <v>-2.3655913978494625</v>
      </c>
    </row>
    <row r="977" spans="1:31" x14ac:dyDescent="0.25">
      <c r="A977">
        <v>3101</v>
      </c>
      <c r="B977">
        <v>567</v>
      </c>
      <c r="C977">
        <v>12</v>
      </c>
      <c r="D977" s="2">
        <v>40695</v>
      </c>
      <c r="E977">
        <v>279</v>
      </c>
      <c r="F977">
        <v>240</v>
      </c>
      <c r="G977">
        <f>Table1[[#This Row],[Actual_Sales]]-Table1[[#This Row],[Budget_Sales]]</f>
        <v>39</v>
      </c>
      <c r="H977" s="5">
        <f>IF(
Table1[[#This Row],[Budget_Sales]]=0,
"",
IF(
Table1[[#This Row],[Budget_Sales]]&gt;0,
(Table1[[#This Row],[Actual_Sales]]-Table1[[#This Row],[Budget_Sales]])/Table1[[#This Row],[Budget_Sales]],
(Table1[[#This Row],[Actual_Sales]]-Table1[[#This Row],[Budget_Sales]])/ABS(Table1[[#This Row],[Budget_Sales]])
)
)</f>
        <v>0.16250000000000001</v>
      </c>
      <c r="I977" s="5" t="str">
        <f>IF(Table1[[#This Row],[Sales_Var]]&gt;=0,"Above Budget","Below Budget")</f>
        <v>Above Budget</v>
      </c>
      <c r="J977">
        <f>Table1[[#This Row],[Actual_Sales]]-(Table1[[#This Row],[COGS]]+Table1[[#This Row],[Expenses]])</f>
        <v>106</v>
      </c>
      <c r="K977">
        <v>90</v>
      </c>
      <c r="L977">
        <f>Table1[[#This Row],[Actual_Profit]]-Table1[[#This Row],[Budget_Profit]]</f>
        <v>16</v>
      </c>
      <c r="M977" s="5">
        <f>IF(
Table1[[#This Row],[Budget_Profit]]=0,
"",
IF(
Table1[[#This Row],[Budget_Profit]]&gt;0,
(Table1[[#This Row],[Actual_Profit]]-Table1[[#This Row],[Budget_Profit]])/Table1[[#This Row],[Budget_Profit]],
(Table1[[#This Row],[Actual_Profit]]-Table1[[#This Row],[Budget_Profit]])/ABS(Table1[[#This Row],[Budget_Profit]])
)
)</f>
        <v>0.17777777777777778</v>
      </c>
      <c r="N977" s="5" t="str">
        <f>IF(Table1[[#This Row],[Profit_Var]]&gt;=0, "Above Budget", "Below Budget")</f>
        <v>Above Budget</v>
      </c>
      <c r="O977">
        <v>118</v>
      </c>
      <c r="P977">
        <v>100</v>
      </c>
      <c r="Q977">
        <f>Table1[[#This Row],[COGS]]-Table1[[#This Row],[Budget_COGS]]</f>
        <v>18</v>
      </c>
      <c r="R977" s="5">
        <f>IF(
Table1[[#This Row],[Budget_COGS]]=0,
"",
IF(
Table1[[#This Row],[Budget_COGS]]&gt;0,
(Table1[[#This Row],[Budget_COGS]]-Table1[[#This Row],[COGS]]) / Table1[[#This Row],[Budget_COGS]],
(Table1[[#This Row],[Budget_COGS]]-Table1[[#This Row],[COGS]]) / ABS(Table1[[#This Row],[Budget_COGS]])
)
)</f>
        <v>-0.18</v>
      </c>
      <c r="S977" s="5" t="str">
        <f>IF(Table1[[#This Row],[COGS _Var]]&gt;=0, "Above Budget", "Below Budget")</f>
        <v>Above Budget</v>
      </c>
      <c r="T977">
        <f>Table1[[#This Row],[Actual_Sales]]-Table1[[#This Row],[COGS]]</f>
        <v>161</v>
      </c>
      <c r="U977">
        <v>140</v>
      </c>
      <c r="V977">
        <f>Table1[[#This Row],[Gross_Margin]]-Table1[[#This Row],[Budget_Margin]]</f>
        <v>21</v>
      </c>
      <c r="W977" s="5">
        <f>IF(
Table1[[#This Row],[Budget_Margin]]=0,
"",
IF(
Table1[[#This Row],[Budget_Margin]]&gt;0,
(Table1[[#This Row],[Gross_Margin]]-Table1[[#This Row],[Budget_Margin]]) / Table1[[#This Row],[Budget_Margin]],
(Table1[[#This Row],[Gross_Margin]]-Table1[[#This Row],[Budget_Margin]]) / ABS(Table1[[#This Row],[Budget_Margin]])
)
)</f>
        <v>0.15</v>
      </c>
      <c r="X977" s="5" t="str">
        <f>IF(Table1[[#This Row],[Margin_Var]]&gt;=0, "Above Budget", "Below Budget")</f>
        <v>Above Budget</v>
      </c>
      <c r="Y977" s="5">
        <f>IFERROR(Table1[[#This Row],[Gross_Margin]]/Table1[[#This Row],[Actual_Sales]],0)</f>
        <v>0.57706093189964158</v>
      </c>
      <c r="Z977" s="5">
        <f>Table1[[#This Row],[Actual_Profit]]/Table1[[#This Row],[Actual_Sales]]</f>
        <v>0.37992831541218636</v>
      </c>
      <c r="AA977">
        <v>55</v>
      </c>
      <c r="AB977" s="5">
        <f>IFERROR(Table1[[#This Row],[Expenses]]/Table1[[#This Row],[Actual_Sales]],0)</f>
        <v>0.1971326164874552</v>
      </c>
      <c r="AC977">
        <v>36</v>
      </c>
      <c r="AD977">
        <v>636</v>
      </c>
      <c r="AE977" s="5">
        <f>IFERROR(Table1[[#This Row],[Inventory]]/Table1[[#This Row],[Actual_Sales]],0)</f>
        <v>2.2795698924731185</v>
      </c>
    </row>
    <row r="978" spans="1:31" x14ac:dyDescent="0.25">
      <c r="A978">
        <v>3078</v>
      </c>
      <c r="B978">
        <v>503</v>
      </c>
      <c r="C978">
        <v>13</v>
      </c>
      <c r="D978" s="2">
        <v>40695</v>
      </c>
      <c r="E978">
        <v>279</v>
      </c>
      <c r="F978">
        <v>190</v>
      </c>
      <c r="G978">
        <f>Table1[[#This Row],[Actual_Sales]]-Table1[[#This Row],[Budget_Sales]]</f>
        <v>89</v>
      </c>
      <c r="H978" s="5">
        <f>IF(
Table1[[#This Row],[Budget_Sales]]=0,
"",
IF(
Table1[[#This Row],[Budget_Sales]]&gt;0,
(Table1[[#This Row],[Actual_Sales]]-Table1[[#This Row],[Budget_Sales]])/Table1[[#This Row],[Budget_Sales]],
(Table1[[#This Row],[Actual_Sales]]-Table1[[#This Row],[Budget_Sales]])/ABS(Table1[[#This Row],[Budget_Sales]])
)
)</f>
        <v>0.46842105263157896</v>
      </c>
      <c r="I978" s="5" t="str">
        <f>IF(Table1[[#This Row],[Sales_Var]]&gt;=0,"Above Budget","Below Budget")</f>
        <v>Above Budget</v>
      </c>
      <c r="J978">
        <f>Table1[[#This Row],[Actual_Sales]]-(Table1[[#This Row],[COGS]]+Table1[[#This Row],[Expenses]])</f>
        <v>106</v>
      </c>
      <c r="K978">
        <v>80</v>
      </c>
      <c r="L978">
        <f>Table1[[#This Row],[Actual_Profit]]-Table1[[#This Row],[Budget_Profit]]</f>
        <v>26</v>
      </c>
      <c r="M978" s="5">
        <f>IF(
Table1[[#This Row],[Budget_Profit]]=0,
"",
IF(
Table1[[#This Row],[Budget_Profit]]&gt;0,
(Table1[[#This Row],[Actual_Profit]]-Table1[[#This Row],[Budget_Profit]])/Table1[[#This Row],[Budget_Profit]],
(Table1[[#This Row],[Actual_Profit]]-Table1[[#This Row],[Budget_Profit]])/ABS(Table1[[#This Row],[Budget_Profit]])
)
)</f>
        <v>0.32500000000000001</v>
      </c>
      <c r="N978" s="5" t="str">
        <f>IF(Table1[[#This Row],[Profit_Var]]&gt;=0, "Above Budget", "Below Budget")</f>
        <v>Above Budget</v>
      </c>
      <c r="O978">
        <v>118</v>
      </c>
      <c r="P978">
        <v>70</v>
      </c>
      <c r="Q978">
        <f>Table1[[#This Row],[COGS]]-Table1[[#This Row],[Budget_COGS]]</f>
        <v>48</v>
      </c>
      <c r="R978" s="5">
        <f>IF(
Table1[[#This Row],[Budget_COGS]]=0,
"",
IF(
Table1[[#This Row],[Budget_COGS]]&gt;0,
(Table1[[#This Row],[Budget_COGS]]-Table1[[#This Row],[COGS]]) / Table1[[#This Row],[Budget_COGS]],
(Table1[[#This Row],[Budget_COGS]]-Table1[[#This Row],[COGS]]) / ABS(Table1[[#This Row],[Budget_COGS]])
)
)</f>
        <v>-0.68571428571428572</v>
      </c>
      <c r="S978" s="5" t="str">
        <f>IF(Table1[[#This Row],[COGS _Var]]&gt;=0, "Above Budget", "Below Budget")</f>
        <v>Above Budget</v>
      </c>
      <c r="T978">
        <f>Table1[[#This Row],[Actual_Sales]]-Table1[[#This Row],[COGS]]</f>
        <v>161</v>
      </c>
      <c r="U978">
        <v>120</v>
      </c>
      <c r="V978">
        <f>Table1[[#This Row],[Gross_Margin]]-Table1[[#This Row],[Budget_Margin]]</f>
        <v>41</v>
      </c>
      <c r="W978" s="5">
        <f>IF(
Table1[[#This Row],[Budget_Margin]]=0,
"",
IF(
Table1[[#This Row],[Budget_Margin]]&gt;0,
(Table1[[#This Row],[Gross_Margin]]-Table1[[#This Row],[Budget_Margin]]) / Table1[[#This Row],[Budget_Margin]],
(Table1[[#This Row],[Gross_Margin]]-Table1[[#This Row],[Budget_Margin]]) / ABS(Table1[[#This Row],[Budget_Margin]])
)
)</f>
        <v>0.34166666666666667</v>
      </c>
      <c r="X978" s="5" t="str">
        <f>IF(Table1[[#This Row],[Margin_Var]]&gt;=0, "Above Budget", "Below Budget")</f>
        <v>Above Budget</v>
      </c>
      <c r="Y978" s="5">
        <f>IFERROR(Table1[[#This Row],[Gross_Margin]]/Table1[[#This Row],[Actual_Sales]],0)</f>
        <v>0.57706093189964158</v>
      </c>
      <c r="Z978" s="5">
        <f>Table1[[#This Row],[Actual_Profit]]/Table1[[#This Row],[Actual_Sales]]</f>
        <v>0.37992831541218636</v>
      </c>
      <c r="AA978">
        <v>55</v>
      </c>
      <c r="AB978" s="5">
        <f>IFERROR(Table1[[#This Row],[Expenses]]/Table1[[#This Row],[Actual_Sales]],0)</f>
        <v>0.1971326164874552</v>
      </c>
      <c r="AC978">
        <v>36</v>
      </c>
      <c r="AD978">
        <v>636</v>
      </c>
      <c r="AE978" s="5">
        <f>IFERROR(Table1[[#This Row],[Inventory]]/Table1[[#This Row],[Actual_Sales]],0)</f>
        <v>2.2795698924731185</v>
      </c>
    </row>
    <row r="979" spans="1:31" x14ac:dyDescent="0.25">
      <c r="A979">
        <v>215</v>
      </c>
      <c r="B979">
        <v>415</v>
      </c>
      <c r="C979">
        <v>2</v>
      </c>
      <c r="D979" s="2">
        <v>40210</v>
      </c>
      <c r="E979">
        <v>645</v>
      </c>
      <c r="F979">
        <v>800</v>
      </c>
      <c r="G979">
        <f>Table1[[#This Row],[Actual_Sales]]-Table1[[#This Row],[Budget_Sales]]</f>
        <v>-155</v>
      </c>
      <c r="H979" s="5">
        <f>IF(
Table1[[#This Row],[Budget_Sales]]=0,
"",
IF(
Table1[[#This Row],[Budget_Sales]]&gt;0,
(Table1[[#This Row],[Actual_Sales]]-Table1[[#This Row],[Budget_Sales]])/Table1[[#This Row],[Budget_Sales]],
(Table1[[#This Row],[Actual_Sales]]-Table1[[#This Row],[Budget_Sales]])/ABS(Table1[[#This Row],[Budget_Sales]])
)
)</f>
        <v>-0.19375000000000001</v>
      </c>
      <c r="I979" s="5" t="str">
        <f>IF(Table1[[#This Row],[Sales_Var]]&gt;=0,"Above Budget","Below Budget")</f>
        <v>Below Budget</v>
      </c>
      <c r="J979">
        <f>Table1[[#This Row],[Actual_Sales]]-(Table1[[#This Row],[COGS]]+Table1[[#This Row],[Expenses]])</f>
        <v>245</v>
      </c>
      <c r="K979">
        <v>360</v>
      </c>
      <c r="L979">
        <f>Table1[[#This Row],[Actual_Profit]]-Table1[[#This Row],[Budget_Profit]]</f>
        <v>-115</v>
      </c>
      <c r="M979" s="5">
        <f>IF(
Table1[[#This Row],[Budget_Profit]]=0,
"",
IF(
Table1[[#This Row],[Budget_Profit]]&gt;0,
(Table1[[#This Row],[Actual_Profit]]-Table1[[#This Row],[Budget_Profit]])/Table1[[#This Row],[Budget_Profit]],
(Table1[[#This Row],[Actual_Profit]]-Table1[[#This Row],[Budget_Profit]])/ABS(Table1[[#This Row],[Budget_Profit]])
)
)</f>
        <v>-0.31944444444444442</v>
      </c>
      <c r="N979" s="5" t="str">
        <f>IF(Table1[[#This Row],[Profit_Var]]&gt;=0, "Above Budget", "Below Budget")</f>
        <v>Below Budget</v>
      </c>
      <c r="O979">
        <v>258</v>
      </c>
      <c r="P979">
        <v>320</v>
      </c>
      <c r="Q979">
        <f>Table1[[#This Row],[COGS]]-Table1[[#This Row],[Budget_COGS]]</f>
        <v>-62</v>
      </c>
      <c r="R979" s="5">
        <f>IF(
Table1[[#This Row],[Budget_COGS]]=0,
"",
IF(
Table1[[#This Row],[Budget_COGS]]&gt;0,
(Table1[[#This Row],[Budget_COGS]]-Table1[[#This Row],[COGS]]) / Table1[[#This Row],[Budget_COGS]],
(Table1[[#This Row],[Budget_COGS]]-Table1[[#This Row],[COGS]]) / ABS(Table1[[#This Row],[Budget_COGS]])
)
)</f>
        <v>0.19375000000000001</v>
      </c>
      <c r="S979" s="5" t="str">
        <f>IF(Table1[[#This Row],[COGS _Var]]&gt;=0, "Above Budget", "Below Budget")</f>
        <v>Below Budget</v>
      </c>
      <c r="T979">
        <f>Table1[[#This Row],[Actual_Sales]]-Table1[[#This Row],[COGS]]</f>
        <v>387</v>
      </c>
      <c r="U979">
        <v>480</v>
      </c>
      <c r="V979">
        <f>Table1[[#This Row],[Gross_Margin]]-Table1[[#This Row],[Budget_Margin]]</f>
        <v>-93</v>
      </c>
      <c r="W979" s="5">
        <f>IF(
Table1[[#This Row],[Budget_Margin]]=0,
"",
IF(
Table1[[#This Row],[Budget_Margin]]&gt;0,
(Table1[[#This Row],[Gross_Margin]]-Table1[[#This Row],[Budget_Margin]]) / Table1[[#This Row],[Budget_Margin]],
(Table1[[#This Row],[Gross_Margin]]-Table1[[#This Row],[Budget_Margin]]) / ABS(Table1[[#This Row],[Budget_Margin]])
)
)</f>
        <v>-0.19375000000000001</v>
      </c>
      <c r="X979" s="5" t="str">
        <f>IF(Table1[[#This Row],[Margin_Var]]&gt;=0, "Above Budget", "Below Budget")</f>
        <v>Below Budget</v>
      </c>
      <c r="Y979" s="5">
        <f>IFERROR(Table1[[#This Row],[Gross_Margin]]/Table1[[#This Row],[Actual_Sales]],0)</f>
        <v>0.6</v>
      </c>
      <c r="Z979" s="5">
        <f>Table1[[#This Row],[Actual_Profit]]/Table1[[#This Row],[Actual_Sales]]</f>
        <v>0.37984496124031009</v>
      </c>
      <c r="AA979">
        <v>142</v>
      </c>
      <c r="AB979" s="5">
        <f>IFERROR(Table1[[#This Row],[Expenses]]/Table1[[#This Row],[Actual_Sales]],0)</f>
        <v>0.22015503875968992</v>
      </c>
      <c r="AC979">
        <v>90</v>
      </c>
      <c r="AD979">
        <v>2067</v>
      </c>
      <c r="AE979" s="5">
        <f>IFERROR(Table1[[#This Row],[Inventory]]/Table1[[#This Row],[Actual_Sales]],0)</f>
        <v>3.2046511627906975</v>
      </c>
    </row>
    <row r="980" spans="1:31" x14ac:dyDescent="0.25">
      <c r="A980">
        <v>331</v>
      </c>
      <c r="B980">
        <v>917</v>
      </c>
      <c r="C980">
        <v>2</v>
      </c>
      <c r="D980" s="2">
        <v>40210</v>
      </c>
      <c r="E980">
        <v>645</v>
      </c>
      <c r="F980">
        <v>610</v>
      </c>
      <c r="G980">
        <f>Table1[[#This Row],[Actual_Sales]]-Table1[[#This Row],[Budget_Sales]]</f>
        <v>35</v>
      </c>
      <c r="H980" s="5">
        <f>IF(
Table1[[#This Row],[Budget_Sales]]=0,
"",
IF(
Table1[[#This Row],[Budget_Sales]]&gt;0,
(Table1[[#This Row],[Actual_Sales]]-Table1[[#This Row],[Budget_Sales]])/Table1[[#This Row],[Budget_Sales]],
(Table1[[#This Row],[Actual_Sales]]-Table1[[#This Row],[Budget_Sales]])/ABS(Table1[[#This Row],[Budget_Sales]])
)
)</f>
        <v>5.737704918032787E-2</v>
      </c>
      <c r="I980" s="5" t="str">
        <f>IF(Table1[[#This Row],[Sales_Var]]&gt;=0,"Above Budget","Below Budget")</f>
        <v>Above Budget</v>
      </c>
      <c r="J980">
        <f>Table1[[#This Row],[Actual_Sales]]-(Table1[[#This Row],[COGS]]+Table1[[#This Row],[Expenses]])</f>
        <v>245</v>
      </c>
      <c r="K980">
        <v>250</v>
      </c>
      <c r="L980">
        <f>Table1[[#This Row],[Actual_Profit]]-Table1[[#This Row],[Budget_Profit]]</f>
        <v>-5</v>
      </c>
      <c r="M980" s="5">
        <f>IF(
Table1[[#This Row],[Budget_Profit]]=0,
"",
IF(
Table1[[#This Row],[Budget_Profit]]&gt;0,
(Table1[[#This Row],[Actual_Profit]]-Table1[[#This Row],[Budget_Profit]])/Table1[[#This Row],[Budget_Profit]],
(Table1[[#This Row],[Actual_Profit]]-Table1[[#This Row],[Budget_Profit]])/ABS(Table1[[#This Row],[Budget_Profit]])
)
)</f>
        <v>-0.02</v>
      </c>
      <c r="N980" s="5" t="str">
        <f>IF(Table1[[#This Row],[Profit_Var]]&gt;=0, "Above Budget", "Below Budget")</f>
        <v>Below Budget</v>
      </c>
      <c r="O980">
        <v>258</v>
      </c>
      <c r="P980">
        <v>240</v>
      </c>
      <c r="Q980">
        <f>Table1[[#This Row],[COGS]]-Table1[[#This Row],[Budget_COGS]]</f>
        <v>18</v>
      </c>
      <c r="R980" s="5">
        <f>IF(
Table1[[#This Row],[Budget_COGS]]=0,
"",
IF(
Table1[[#This Row],[Budget_COGS]]&gt;0,
(Table1[[#This Row],[Budget_COGS]]-Table1[[#This Row],[COGS]]) / Table1[[#This Row],[Budget_COGS]],
(Table1[[#This Row],[Budget_COGS]]-Table1[[#This Row],[COGS]]) / ABS(Table1[[#This Row],[Budget_COGS]])
)
)</f>
        <v>-7.4999999999999997E-2</v>
      </c>
      <c r="S980" s="5" t="str">
        <f>IF(Table1[[#This Row],[COGS _Var]]&gt;=0, "Above Budget", "Below Budget")</f>
        <v>Above Budget</v>
      </c>
      <c r="T980">
        <f>Table1[[#This Row],[Actual_Sales]]-Table1[[#This Row],[COGS]]</f>
        <v>387</v>
      </c>
      <c r="U980">
        <v>370</v>
      </c>
      <c r="V980">
        <f>Table1[[#This Row],[Gross_Margin]]-Table1[[#This Row],[Budget_Margin]]</f>
        <v>17</v>
      </c>
      <c r="W980" s="5">
        <f>IF(
Table1[[#This Row],[Budget_Margin]]=0,
"",
IF(
Table1[[#This Row],[Budget_Margin]]&gt;0,
(Table1[[#This Row],[Gross_Margin]]-Table1[[#This Row],[Budget_Margin]]) / Table1[[#This Row],[Budget_Margin]],
(Table1[[#This Row],[Gross_Margin]]-Table1[[#This Row],[Budget_Margin]]) / ABS(Table1[[#This Row],[Budget_Margin]])
)
)</f>
        <v>4.5945945945945948E-2</v>
      </c>
      <c r="X980" s="5" t="str">
        <f>IF(Table1[[#This Row],[Margin_Var]]&gt;=0, "Above Budget", "Below Budget")</f>
        <v>Above Budget</v>
      </c>
      <c r="Y980" s="5">
        <f>IFERROR(Table1[[#This Row],[Gross_Margin]]/Table1[[#This Row],[Actual_Sales]],0)</f>
        <v>0.6</v>
      </c>
      <c r="Z980" s="5">
        <f>Table1[[#This Row],[Actual_Profit]]/Table1[[#This Row],[Actual_Sales]]</f>
        <v>0.37984496124031009</v>
      </c>
      <c r="AA980">
        <v>142</v>
      </c>
      <c r="AB980" s="5">
        <f>IFERROR(Table1[[#This Row],[Expenses]]/Table1[[#This Row],[Actual_Sales]],0)</f>
        <v>0.22015503875968992</v>
      </c>
      <c r="AC980">
        <v>90</v>
      </c>
      <c r="AD980">
        <v>2067</v>
      </c>
      <c r="AE980" s="5">
        <f>IFERROR(Table1[[#This Row],[Inventory]]/Table1[[#This Row],[Actual_Sales]],0)</f>
        <v>3.2046511627906975</v>
      </c>
    </row>
    <row r="981" spans="1:31" x14ac:dyDescent="0.25">
      <c r="A981">
        <v>1559</v>
      </c>
      <c r="B981">
        <v>816</v>
      </c>
      <c r="C981">
        <v>5</v>
      </c>
      <c r="D981" s="2">
        <v>40422</v>
      </c>
      <c r="E981">
        <v>108</v>
      </c>
      <c r="F981">
        <v>120</v>
      </c>
      <c r="G981">
        <f>Table1[[#This Row],[Actual_Sales]]-Table1[[#This Row],[Budget_Sales]]</f>
        <v>-12</v>
      </c>
      <c r="H981" s="5">
        <f>IF(
Table1[[#This Row],[Budget_Sales]]=0,
"",
IF(
Table1[[#This Row],[Budget_Sales]]&gt;0,
(Table1[[#This Row],[Actual_Sales]]-Table1[[#This Row],[Budget_Sales]])/Table1[[#This Row],[Budget_Sales]],
(Table1[[#This Row],[Actual_Sales]]-Table1[[#This Row],[Budget_Sales]])/ABS(Table1[[#This Row],[Budget_Sales]])
)
)</f>
        <v>-0.1</v>
      </c>
      <c r="I981" s="5" t="str">
        <f>IF(Table1[[#This Row],[Sales_Var]]&gt;=0,"Above Budget","Below Budget")</f>
        <v>Below Budget</v>
      </c>
      <c r="J981">
        <f>Table1[[#This Row],[Actual_Sales]]-(Table1[[#This Row],[COGS]]+Table1[[#This Row],[Expenses]])</f>
        <v>41</v>
      </c>
      <c r="K981">
        <v>50</v>
      </c>
      <c r="L981">
        <f>Table1[[#This Row],[Actual_Profit]]-Table1[[#This Row],[Budget_Profit]]</f>
        <v>-9</v>
      </c>
      <c r="M981" s="5">
        <f>IF(
Table1[[#This Row],[Budget_Profit]]=0,
"",
IF(
Table1[[#This Row],[Budget_Profit]]&gt;0,
(Table1[[#This Row],[Actual_Profit]]-Table1[[#This Row],[Budget_Profit]])/Table1[[#This Row],[Budget_Profit]],
(Table1[[#This Row],[Actual_Profit]]-Table1[[#This Row],[Budget_Profit]])/ABS(Table1[[#This Row],[Budget_Profit]])
)
)</f>
        <v>-0.18</v>
      </c>
      <c r="N981" s="5" t="str">
        <f>IF(Table1[[#This Row],[Profit_Var]]&gt;=0, "Above Budget", "Below Budget")</f>
        <v>Below Budget</v>
      </c>
      <c r="O981">
        <v>44</v>
      </c>
      <c r="P981">
        <v>50</v>
      </c>
      <c r="Q981">
        <f>Table1[[#This Row],[COGS]]-Table1[[#This Row],[Budget_COGS]]</f>
        <v>-6</v>
      </c>
      <c r="R981" s="5">
        <f>IF(
Table1[[#This Row],[Budget_COGS]]=0,
"",
IF(
Table1[[#This Row],[Budget_COGS]]&gt;0,
(Table1[[#This Row],[Budget_COGS]]-Table1[[#This Row],[COGS]]) / Table1[[#This Row],[Budget_COGS]],
(Table1[[#This Row],[Budget_COGS]]-Table1[[#This Row],[COGS]]) / ABS(Table1[[#This Row],[Budget_COGS]])
)
)</f>
        <v>0.12</v>
      </c>
      <c r="S981" s="5" t="str">
        <f>IF(Table1[[#This Row],[COGS _Var]]&gt;=0, "Above Budget", "Below Budget")</f>
        <v>Below Budget</v>
      </c>
      <c r="T981">
        <f>Table1[[#This Row],[Actual_Sales]]-Table1[[#This Row],[COGS]]</f>
        <v>64</v>
      </c>
      <c r="U981">
        <v>70</v>
      </c>
      <c r="V981">
        <f>Table1[[#This Row],[Gross_Margin]]-Table1[[#This Row],[Budget_Margin]]</f>
        <v>-6</v>
      </c>
      <c r="W981" s="5">
        <f>IF(
Table1[[#This Row],[Budget_Margin]]=0,
"",
IF(
Table1[[#This Row],[Budget_Margin]]&gt;0,
(Table1[[#This Row],[Gross_Margin]]-Table1[[#This Row],[Budget_Margin]]) / Table1[[#This Row],[Budget_Margin]],
(Table1[[#This Row],[Gross_Margin]]-Table1[[#This Row],[Budget_Margin]]) / ABS(Table1[[#This Row],[Budget_Margin]])
)
)</f>
        <v>-8.5714285714285715E-2</v>
      </c>
      <c r="X981" s="5" t="str">
        <f>IF(Table1[[#This Row],[Margin_Var]]&gt;=0, "Above Budget", "Below Budget")</f>
        <v>Below Budget</v>
      </c>
      <c r="Y981" s="5">
        <f>IFERROR(Table1[[#This Row],[Gross_Margin]]/Table1[[#This Row],[Actual_Sales]],0)</f>
        <v>0.59259259259259256</v>
      </c>
      <c r="Z981" s="5">
        <f>Table1[[#This Row],[Actual_Profit]]/Table1[[#This Row],[Actual_Sales]]</f>
        <v>0.37962962962962965</v>
      </c>
      <c r="AA981">
        <v>23</v>
      </c>
      <c r="AB981" s="5">
        <f>IFERROR(Table1[[#This Row],[Expenses]]/Table1[[#This Row],[Actual_Sales]],0)</f>
        <v>0.21296296296296297</v>
      </c>
      <c r="AC981">
        <v>12</v>
      </c>
      <c r="AD981">
        <v>886</v>
      </c>
      <c r="AE981" s="5">
        <f>IFERROR(Table1[[#This Row],[Inventory]]/Table1[[#This Row],[Actual_Sales]],0)</f>
        <v>8.2037037037037042</v>
      </c>
    </row>
    <row r="982" spans="1:31" x14ac:dyDescent="0.25">
      <c r="A982">
        <v>1417</v>
      </c>
      <c r="B982">
        <v>203</v>
      </c>
      <c r="C982">
        <v>11</v>
      </c>
      <c r="D982" s="2">
        <v>40422</v>
      </c>
      <c r="E982">
        <v>108</v>
      </c>
      <c r="F982">
        <v>110</v>
      </c>
      <c r="G982">
        <f>Table1[[#This Row],[Actual_Sales]]-Table1[[#This Row],[Budget_Sales]]</f>
        <v>-2</v>
      </c>
      <c r="H982" s="5">
        <f>IF(
Table1[[#This Row],[Budget_Sales]]=0,
"",
IF(
Table1[[#This Row],[Budget_Sales]]&gt;0,
(Table1[[#This Row],[Actual_Sales]]-Table1[[#This Row],[Budget_Sales]])/Table1[[#This Row],[Budget_Sales]],
(Table1[[#This Row],[Actual_Sales]]-Table1[[#This Row],[Budget_Sales]])/ABS(Table1[[#This Row],[Budget_Sales]])
)
)</f>
        <v>-1.8181818181818181E-2</v>
      </c>
      <c r="I982" s="5" t="str">
        <f>IF(Table1[[#This Row],[Sales_Var]]&gt;=0,"Above Budget","Below Budget")</f>
        <v>Below Budget</v>
      </c>
      <c r="J982">
        <f>Table1[[#This Row],[Actual_Sales]]-(Table1[[#This Row],[COGS]]+Table1[[#This Row],[Expenses]])</f>
        <v>41</v>
      </c>
      <c r="K982">
        <v>50</v>
      </c>
      <c r="L982">
        <f>Table1[[#This Row],[Actual_Profit]]-Table1[[#This Row],[Budget_Profit]]</f>
        <v>-9</v>
      </c>
      <c r="M982" s="5">
        <f>IF(
Table1[[#This Row],[Budget_Profit]]=0,
"",
IF(
Table1[[#This Row],[Budget_Profit]]&gt;0,
(Table1[[#This Row],[Actual_Profit]]-Table1[[#This Row],[Budget_Profit]])/Table1[[#This Row],[Budget_Profit]],
(Table1[[#This Row],[Actual_Profit]]-Table1[[#This Row],[Budget_Profit]])/ABS(Table1[[#This Row],[Budget_Profit]])
)
)</f>
        <v>-0.18</v>
      </c>
      <c r="N982" s="5" t="str">
        <f>IF(Table1[[#This Row],[Profit_Var]]&gt;=0, "Above Budget", "Below Budget")</f>
        <v>Below Budget</v>
      </c>
      <c r="O982">
        <v>44</v>
      </c>
      <c r="P982">
        <v>40</v>
      </c>
      <c r="Q982">
        <f>Table1[[#This Row],[COGS]]-Table1[[#This Row],[Budget_COGS]]</f>
        <v>4</v>
      </c>
      <c r="R982" s="5">
        <f>IF(
Table1[[#This Row],[Budget_COGS]]=0,
"",
IF(
Table1[[#This Row],[Budget_COGS]]&gt;0,
(Table1[[#This Row],[Budget_COGS]]-Table1[[#This Row],[COGS]]) / Table1[[#This Row],[Budget_COGS]],
(Table1[[#This Row],[Budget_COGS]]-Table1[[#This Row],[COGS]]) / ABS(Table1[[#This Row],[Budget_COGS]])
)
)</f>
        <v>-0.1</v>
      </c>
      <c r="S982" s="5" t="str">
        <f>IF(Table1[[#This Row],[COGS _Var]]&gt;=0, "Above Budget", "Below Budget")</f>
        <v>Above Budget</v>
      </c>
      <c r="T982">
        <f>Table1[[#This Row],[Actual_Sales]]-Table1[[#This Row],[COGS]]</f>
        <v>64</v>
      </c>
      <c r="U982">
        <v>70</v>
      </c>
      <c r="V982">
        <f>Table1[[#This Row],[Gross_Margin]]-Table1[[#This Row],[Budget_Margin]]</f>
        <v>-6</v>
      </c>
      <c r="W982" s="5">
        <f>IF(
Table1[[#This Row],[Budget_Margin]]=0,
"",
IF(
Table1[[#This Row],[Budget_Margin]]&gt;0,
(Table1[[#This Row],[Gross_Margin]]-Table1[[#This Row],[Budget_Margin]]) / Table1[[#This Row],[Budget_Margin]],
(Table1[[#This Row],[Gross_Margin]]-Table1[[#This Row],[Budget_Margin]]) / ABS(Table1[[#This Row],[Budget_Margin]])
)
)</f>
        <v>-8.5714285714285715E-2</v>
      </c>
      <c r="X982" s="5" t="str">
        <f>IF(Table1[[#This Row],[Margin_Var]]&gt;=0, "Above Budget", "Below Budget")</f>
        <v>Below Budget</v>
      </c>
      <c r="Y982" s="5">
        <f>IFERROR(Table1[[#This Row],[Gross_Margin]]/Table1[[#This Row],[Actual_Sales]],0)</f>
        <v>0.59259259259259256</v>
      </c>
      <c r="Z982" s="5">
        <f>Table1[[#This Row],[Actual_Profit]]/Table1[[#This Row],[Actual_Sales]]</f>
        <v>0.37962962962962965</v>
      </c>
      <c r="AA982">
        <v>23</v>
      </c>
      <c r="AB982" s="5">
        <f>IFERROR(Table1[[#This Row],[Expenses]]/Table1[[#This Row],[Actual_Sales]],0)</f>
        <v>0.21296296296296297</v>
      </c>
      <c r="AC982">
        <v>12</v>
      </c>
      <c r="AD982">
        <v>886</v>
      </c>
      <c r="AE982" s="5">
        <f>IFERROR(Table1[[#This Row],[Inventory]]/Table1[[#This Row],[Actual_Sales]],0)</f>
        <v>8.2037037037037042</v>
      </c>
    </row>
    <row r="983" spans="1:31" x14ac:dyDescent="0.25">
      <c r="A983">
        <v>294</v>
      </c>
      <c r="B983">
        <v>715</v>
      </c>
      <c r="C983">
        <v>8</v>
      </c>
      <c r="D983" s="2">
        <v>40210</v>
      </c>
      <c r="E983">
        <v>174</v>
      </c>
      <c r="F983">
        <v>150</v>
      </c>
      <c r="G983">
        <f>Table1[[#This Row],[Actual_Sales]]-Table1[[#This Row],[Budget_Sales]]</f>
        <v>24</v>
      </c>
      <c r="H983" s="5">
        <f>IF(
Table1[[#This Row],[Budget_Sales]]=0,
"",
IF(
Table1[[#This Row],[Budget_Sales]]&gt;0,
(Table1[[#This Row],[Actual_Sales]]-Table1[[#This Row],[Budget_Sales]])/Table1[[#This Row],[Budget_Sales]],
(Table1[[#This Row],[Actual_Sales]]-Table1[[#This Row],[Budget_Sales]])/ABS(Table1[[#This Row],[Budget_Sales]])
)
)</f>
        <v>0.16</v>
      </c>
      <c r="I983" s="5" t="str">
        <f>IF(Table1[[#This Row],[Sales_Var]]&gt;=0,"Above Budget","Below Budget")</f>
        <v>Above Budget</v>
      </c>
      <c r="J983">
        <f>Table1[[#This Row],[Actual_Sales]]-(Table1[[#This Row],[COGS]]+Table1[[#This Row],[Expenses]])</f>
        <v>66</v>
      </c>
      <c r="K983">
        <v>80</v>
      </c>
      <c r="L983">
        <f>Table1[[#This Row],[Actual_Profit]]-Table1[[#This Row],[Budget_Profit]]</f>
        <v>-14</v>
      </c>
      <c r="M983" s="5">
        <f>IF(
Table1[[#This Row],[Budget_Profit]]=0,
"",
IF(
Table1[[#This Row],[Budget_Profit]]&gt;0,
(Table1[[#This Row],[Actual_Profit]]-Table1[[#This Row],[Budget_Profit]])/Table1[[#This Row],[Budget_Profit]],
(Table1[[#This Row],[Actual_Profit]]-Table1[[#This Row],[Budget_Profit]])/ABS(Table1[[#This Row],[Budget_Profit]])
)
)</f>
        <v>-0.17499999999999999</v>
      </c>
      <c r="N983" s="5" t="str">
        <f>IF(Table1[[#This Row],[Profit_Var]]&gt;=0, "Above Budget", "Below Budget")</f>
        <v>Below Budget</v>
      </c>
      <c r="O983">
        <v>65</v>
      </c>
      <c r="P983">
        <v>50</v>
      </c>
      <c r="Q983">
        <f>Table1[[#This Row],[COGS]]-Table1[[#This Row],[Budget_COGS]]</f>
        <v>15</v>
      </c>
      <c r="R983" s="5">
        <f>IF(
Table1[[#This Row],[Budget_COGS]]=0,
"",
IF(
Table1[[#This Row],[Budget_COGS]]&gt;0,
(Table1[[#This Row],[Budget_COGS]]-Table1[[#This Row],[COGS]]) / Table1[[#This Row],[Budget_COGS]],
(Table1[[#This Row],[Budget_COGS]]-Table1[[#This Row],[COGS]]) / ABS(Table1[[#This Row],[Budget_COGS]])
)
)</f>
        <v>-0.3</v>
      </c>
      <c r="S983" s="5" t="str">
        <f>IF(Table1[[#This Row],[COGS _Var]]&gt;=0, "Above Budget", "Below Budget")</f>
        <v>Above Budget</v>
      </c>
      <c r="T983">
        <f>Table1[[#This Row],[Actual_Sales]]-Table1[[#This Row],[COGS]]</f>
        <v>109</v>
      </c>
      <c r="U983">
        <v>100</v>
      </c>
      <c r="V983">
        <f>Table1[[#This Row],[Gross_Margin]]-Table1[[#This Row],[Budget_Margin]]</f>
        <v>9</v>
      </c>
      <c r="W983" s="5">
        <f>IF(
Table1[[#This Row],[Budget_Margin]]=0,
"",
IF(
Table1[[#This Row],[Budget_Margin]]&gt;0,
(Table1[[#This Row],[Gross_Margin]]-Table1[[#This Row],[Budget_Margin]]) / Table1[[#This Row],[Budget_Margin]],
(Table1[[#This Row],[Gross_Margin]]-Table1[[#This Row],[Budget_Margin]]) / ABS(Table1[[#This Row],[Budget_Margin]])
)
)</f>
        <v>0.09</v>
      </c>
      <c r="X983" s="5" t="str">
        <f>IF(Table1[[#This Row],[Margin_Var]]&gt;=0, "Above Budget", "Below Budget")</f>
        <v>Above Budget</v>
      </c>
      <c r="Y983" s="5">
        <f>IFERROR(Table1[[#This Row],[Gross_Margin]]/Table1[[#This Row],[Actual_Sales]],0)</f>
        <v>0.62643678160919536</v>
      </c>
      <c r="Z983" s="5">
        <f>Table1[[#This Row],[Actual_Profit]]/Table1[[#This Row],[Actual_Sales]]</f>
        <v>0.37931034482758619</v>
      </c>
      <c r="AA983">
        <v>43</v>
      </c>
      <c r="AB983" s="5">
        <f>IFERROR(Table1[[#This Row],[Expenses]]/Table1[[#This Row],[Actual_Sales]],0)</f>
        <v>0.2471264367816092</v>
      </c>
      <c r="AC983">
        <v>20</v>
      </c>
      <c r="AD983">
        <v>372</v>
      </c>
      <c r="AE983" s="5">
        <f>IFERROR(Table1[[#This Row],[Inventory]]/Table1[[#This Row],[Actual_Sales]],0)</f>
        <v>2.1379310344827585</v>
      </c>
    </row>
    <row r="984" spans="1:31" x14ac:dyDescent="0.25">
      <c r="A984">
        <v>206</v>
      </c>
      <c r="B984">
        <v>360</v>
      </c>
      <c r="C984">
        <v>11</v>
      </c>
      <c r="D984" s="2">
        <v>40210</v>
      </c>
      <c r="E984">
        <v>174</v>
      </c>
      <c r="F984">
        <v>110</v>
      </c>
      <c r="G984">
        <f>Table1[[#This Row],[Actual_Sales]]-Table1[[#This Row],[Budget_Sales]]</f>
        <v>64</v>
      </c>
      <c r="H984" s="5">
        <f>IF(
Table1[[#This Row],[Budget_Sales]]=0,
"",
IF(
Table1[[#This Row],[Budget_Sales]]&gt;0,
(Table1[[#This Row],[Actual_Sales]]-Table1[[#This Row],[Budget_Sales]])/Table1[[#This Row],[Budget_Sales]],
(Table1[[#This Row],[Actual_Sales]]-Table1[[#This Row],[Budget_Sales]])/ABS(Table1[[#This Row],[Budget_Sales]])
)
)</f>
        <v>0.58181818181818179</v>
      </c>
      <c r="I984" s="5" t="str">
        <f>IF(Table1[[#This Row],[Sales_Var]]&gt;=0,"Above Budget","Below Budget")</f>
        <v>Above Budget</v>
      </c>
      <c r="J984">
        <f>Table1[[#This Row],[Actual_Sales]]-(Table1[[#This Row],[COGS]]+Table1[[#This Row],[Expenses]])</f>
        <v>66</v>
      </c>
      <c r="K984">
        <v>40</v>
      </c>
      <c r="L984">
        <f>Table1[[#This Row],[Actual_Profit]]-Table1[[#This Row],[Budget_Profit]]</f>
        <v>26</v>
      </c>
      <c r="M984" s="5">
        <f>IF(
Table1[[#This Row],[Budget_Profit]]=0,
"",
IF(
Table1[[#This Row],[Budget_Profit]]&gt;0,
(Table1[[#This Row],[Actual_Profit]]-Table1[[#This Row],[Budget_Profit]])/Table1[[#This Row],[Budget_Profit]],
(Table1[[#This Row],[Actual_Profit]]-Table1[[#This Row],[Budget_Profit]])/ABS(Table1[[#This Row],[Budget_Profit]])
)
)</f>
        <v>0.65</v>
      </c>
      <c r="N984" s="5" t="str">
        <f>IF(Table1[[#This Row],[Profit_Var]]&gt;=0, "Above Budget", "Below Budget")</f>
        <v>Above Budget</v>
      </c>
      <c r="O984">
        <v>65</v>
      </c>
      <c r="P984">
        <v>40</v>
      </c>
      <c r="Q984">
        <f>Table1[[#This Row],[COGS]]-Table1[[#This Row],[Budget_COGS]]</f>
        <v>25</v>
      </c>
      <c r="R984" s="5">
        <f>IF(
Table1[[#This Row],[Budget_COGS]]=0,
"",
IF(
Table1[[#This Row],[Budget_COGS]]&gt;0,
(Table1[[#This Row],[Budget_COGS]]-Table1[[#This Row],[COGS]]) / Table1[[#This Row],[Budget_COGS]],
(Table1[[#This Row],[Budget_COGS]]-Table1[[#This Row],[COGS]]) / ABS(Table1[[#This Row],[Budget_COGS]])
)
)</f>
        <v>-0.625</v>
      </c>
      <c r="S984" s="5" t="str">
        <f>IF(Table1[[#This Row],[COGS _Var]]&gt;=0, "Above Budget", "Below Budget")</f>
        <v>Above Budget</v>
      </c>
      <c r="T984">
        <f>Table1[[#This Row],[Actual_Sales]]-Table1[[#This Row],[COGS]]</f>
        <v>109</v>
      </c>
      <c r="U984">
        <v>70</v>
      </c>
      <c r="V984">
        <f>Table1[[#This Row],[Gross_Margin]]-Table1[[#This Row],[Budget_Margin]]</f>
        <v>39</v>
      </c>
      <c r="W984" s="5">
        <f>IF(
Table1[[#This Row],[Budget_Margin]]=0,
"",
IF(
Table1[[#This Row],[Budget_Margin]]&gt;0,
(Table1[[#This Row],[Gross_Margin]]-Table1[[#This Row],[Budget_Margin]]) / Table1[[#This Row],[Budget_Margin]],
(Table1[[#This Row],[Gross_Margin]]-Table1[[#This Row],[Budget_Margin]]) / ABS(Table1[[#This Row],[Budget_Margin]])
)
)</f>
        <v>0.55714285714285716</v>
      </c>
      <c r="X984" s="5" t="str">
        <f>IF(Table1[[#This Row],[Margin_Var]]&gt;=0, "Above Budget", "Below Budget")</f>
        <v>Above Budget</v>
      </c>
      <c r="Y984" s="5">
        <f>IFERROR(Table1[[#This Row],[Gross_Margin]]/Table1[[#This Row],[Actual_Sales]],0)</f>
        <v>0.62643678160919536</v>
      </c>
      <c r="Z984" s="5">
        <f>Table1[[#This Row],[Actual_Profit]]/Table1[[#This Row],[Actual_Sales]]</f>
        <v>0.37931034482758619</v>
      </c>
      <c r="AA984">
        <v>43</v>
      </c>
      <c r="AB984" s="5">
        <f>IFERROR(Table1[[#This Row],[Expenses]]/Table1[[#This Row],[Actual_Sales]],0)</f>
        <v>0.2471264367816092</v>
      </c>
      <c r="AC984">
        <v>20</v>
      </c>
      <c r="AD984">
        <v>372</v>
      </c>
      <c r="AE984" s="5">
        <f>IFERROR(Table1[[#This Row],[Inventory]]/Table1[[#This Row],[Actual_Sales]],0)</f>
        <v>2.1379310344827585</v>
      </c>
    </row>
    <row r="985" spans="1:31" x14ac:dyDescent="0.25">
      <c r="A985">
        <v>4225</v>
      </c>
      <c r="B985">
        <v>918</v>
      </c>
      <c r="C985">
        <v>3</v>
      </c>
      <c r="D985" s="2">
        <v>40878</v>
      </c>
      <c r="E985">
        <v>87</v>
      </c>
      <c r="F985">
        <v>90</v>
      </c>
      <c r="G985">
        <f>Table1[[#This Row],[Actual_Sales]]-Table1[[#This Row],[Budget_Sales]]</f>
        <v>-3</v>
      </c>
      <c r="H985" s="5">
        <f>IF(
Table1[[#This Row],[Budget_Sales]]=0,
"",
IF(
Table1[[#This Row],[Budget_Sales]]&gt;0,
(Table1[[#This Row],[Actual_Sales]]-Table1[[#This Row],[Budget_Sales]])/Table1[[#This Row],[Budget_Sales]],
(Table1[[#This Row],[Actual_Sales]]-Table1[[#This Row],[Budget_Sales]])/ABS(Table1[[#This Row],[Budget_Sales]])
)
)</f>
        <v>-3.3333333333333333E-2</v>
      </c>
      <c r="I985" s="5" t="str">
        <f>IF(Table1[[#This Row],[Sales_Var]]&gt;=0,"Above Budget","Below Budget")</f>
        <v>Below Budget</v>
      </c>
      <c r="J985">
        <f>Table1[[#This Row],[Actual_Sales]]-(Table1[[#This Row],[COGS]]+Table1[[#This Row],[Expenses]])</f>
        <v>33</v>
      </c>
      <c r="K985">
        <v>50</v>
      </c>
      <c r="L985">
        <f>Table1[[#This Row],[Actual_Profit]]-Table1[[#This Row],[Budget_Profit]]</f>
        <v>-17</v>
      </c>
      <c r="M985" s="5">
        <f>IF(
Table1[[#This Row],[Budget_Profit]]=0,
"",
IF(
Table1[[#This Row],[Budget_Profit]]&gt;0,
(Table1[[#This Row],[Actual_Profit]]-Table1[[#This Row],[Budget_Profit]])/Table1[[#This Row],[Budget_Profit]],
(Table1[[#This Row],[Actual_Profit]]-Table1[[#This Row],[Budget_Profit]])/ABS(Table1[[#This Row],[Budget_Profit]])
)
)</f>
        <v>-0.34</v>
      </c>
      <c r="N985" s="5" t="str">
        <f>IF(Table1[[#This Row],[Profit_Var]]&gt;=0, "Above Budget", "Below Budget")</f>
        <v>Below Budget</v>
      </c>
      <c r="O985">
        <v>33</v>
      </c>
      <c r="P985">
        <v>30</v>
      </c>
      <c r="Q985">
        <f>Table1[[#This Row],[COGS]]-Table1[[#This Row],[Budget_COGS]]</f>
        <v>3</v>
      </c>
      <c r="R985" s="5">
        <f>IF(
Table1[[#This Row],[Budget_COGS]]=0,
"",
IF(
Table1[[#This Row],[Budget_COGS]]&gt;0,
(Table1[[#This Row],[Budget_COGS]]-Table1[[#This Row],[COGS]]) / Table1[[#This Row],[Budget_COGS]],
(Table1[[#This Row],[Budget_COGS]]-Table1[[#This Row],[COGS]]) / ABS(Table1[[#This Row],[Budget_COGS]])
)
)</f>
        <v>-0.1</v>
      </c>
      <c r="S985" s="5" t="str">
        <f>IF(Table1[[#This Row],[COGS _Var]]&gt;=0, "Above Budget", "Below Budget")</f>
        <v>Above Budget</v>
      </c>
      <c r="T985">
        <f>Table1[[#This Row],[Actual_Sales]]-Table1[[#This Row],[COGS]]</f>
        <v>54</v>
      </c>
      <c r="U985">
        <v>60</v>
      </c>
      <c r="V985">
        <f>Table1[[#This Row],[Gross_Margin]]-Table1[[#This Row],[Budget_Margin]]</f>
        <v>-6</v>
      </c>
      <c r="W985" s="5">
        <f>IF(
Table1[[#This Row],[Budget_Margin]]=0,
"",
IF(
Table1[[#This Row],[Budget_Margin]]&gt;0,
(Table1[[#This Row],[Gross_Margin]]-Table1[[#This Row],[Budget_Margin]]) / Table1[[#This Row],[Budget_Margin]],
(Table1[[#This Row],[Gross_Margin]]-Table1[[#This Row],[Budget_Margin]]) / ABS(Table1[[#This Row],[Budget_Margin]])
)
)</f>
        <v>-0.1</v>
      </c>
      <c r="X985" s="5" t="str">
        <f>IF(Table1[[#This Row],[Margin_Var]]&gt;=0, "Above Budget", "Below Budget")</f>
        <v>Below Budget</v>
      </c>
      <c r="Y985" s="5">
        <f>IFERROR(Table1[[#This Row],[Gross_Margin]]/Table1[[#This Row],[Actual_Sales]],0)</f>
        <v>0.62068965517241381</v>
      </c>
      <c r="Z985" s="5">
        <f>Table1[[#This Row],[Actual_Profit]]/Table1[[#This Row],[Actual_Sales]]</f>
        <v>0.37931034482758619</v>
      </c>
      <c r="AA985">
        <v>21</v>
      </c>
      <c r="AB985" s="5">
        <f>IFERROR(Table1[[#This Row],[Expenses]]/Table1[[#This Row],[Actual_Sales]],0)</f>
        <v>0.2413793103448276</v>
      </c>
      <c r="AC985">
        <v>9</v>
      </c>
      <c r="AD985">
        <v>870</v>
      </c>
      <c r="AE985" s="5">
        <f>IFERROR(Table1[[#This Row],[Inventory]]/Table1[[#This Row],[Actual_Sales]],0)</f>
        <v>10</v>
      </c>
    </row>
    <row r="986" spans="1:31" x14ac:dyDescent="0.25">
      <c r="A986">
        <v>4234</v>
      </c>
      <c r="B986">
        <v>959</v>
      </c>
      <c r="C986">
        <v>13</v>
      </c>
      <c r="D986" s="2">
        <v>40878</v>
      </c>
      <c r="E986">
        <v>87</v>
      </c>
      <c r="F986">
        <v>80</v>
      </c>
      <c r="G986">
        <f>Table1[[#This Row],[Actual_Sales]]-Table1[[#This Row],[Budget_Sales]]</f>
        <v>7</v>
      </c>
      <c r="H986" s="5">
        <f>IF(
Table1[[#This Row],[Budget_Sales]]=0,
"",
IF(
Table1[[#This Row],[Budget_Sales]]&gt;0,
(Table1[[#This Row],[Actual_Sales]]-Table1[[#This Row],[Budget_Sales]])/Table1[[#This Row],[Budget_Sales]],
(Table1[[#This Row],[Actual_Sales]]-Table1[[#This Row],[Budget_Sales]])/ABS(Table1[[#This Row],[Budget_Sales]])
)
)</f>
        <v>8.7499999999999994E-2</v>
      </c>
      <c r="I986" s="5" t="str">
        <f>IF(Table1[[#This Row],[Sales_Var]]&gt;=0,"Above Budget","Below Budget")</f>
        <v>Above Budget</v>
      </c>
      <c r="J986">
        <f>Table1[[#This Row],[Actual_Sales]]-(Table1[[#This Row],[COGS]]+Table1[[#This Row],[Expenses]])</f>
        <v>33</v>
      </c>
      <c r="K986">
        <v>40</v>
      </c>
      <c r="L986">
        <f>Table1[[#This Row],[Actual_Profit]]-Table1[[#This Row],[Budget_Profit]]</f>
        <v>-7</v>
      </c>
      <c r="M986" s="5">
        <f>IF(
Table1[[#This Row],[Budget_Profit]]=0,
"",
IF(
Table1[[#This Row],[Budget_Profit]]&gt;0,
(Table1[[#This Row],[Actual_Profit]]-Table1[[#This Row],[Budget_Profit]])/Table1[[#This Row],[Budget_Profit]],
(Table1[[#This Row],[Actual_Profit]]-Table1[[#This Row],[Budget_Profit]])/ABS(Table1[[#This Row],[Budget_Profit]])
)
)</f>
        <v>-0.17499999999999999</v>
      </c>
      <c r="N986" s="5" t="str">
        <f>IF(Table1[[#This Row],[Profit_Var]]&gt;=0, "Above Budget", "Below Budget")</f>
        <v>Below Budget</v>
      </c>
      <c r="O986">
        <v>33</v>
      </c>
      <c r="P986">
        <v>30</v>
      </c>
      <c r="Q986">
        <f>Table1[[#This Row],[COGS]]-Table1[[#This Row],[Budget_COGS]]</f>
        <v>3</v>
      </c>
      <c r="R986" s="5">
        <f>IF(
Table1[[#This Row],[Budget_COGS]]=0,
"",
IF(
Table1[[#This Row],[Budget_COGS]]&gt;0,
(Table1[[#This Row],[Budget_COGS]]-Table1[[#This Row],[COGS]]) / Table1[[#This Row],[Budget_COGS]],
(Table1[[#This Row],[Budget_COGS]]-Table1[[#This Row],[COGS]]) / ABS(Table1[[#This Row],[Budget_COGS]])
)
)</f>
        <v>-0.1</v>
      </c>
      <c r="S986" s="5" t="str">
        <f>IF(Table1[[#This Row],[COGS _Var]]&gt;=0, "Above Budget", "Below Budget")</f>
        <v>Above Budget</v>
      </c>
      <c r="T986">
        <f>Table1[[#This Row],[Actual_Sales]]-Table1[[#This Row],[COGS]]</f>
        <v>54</v>
      </c>
      <c r="U986">
        <v>50</v>
      </c>
      <c r="V986">
        <f>Table1[[#This Row],[Gross_Margin]]-Table1[[#This Row],[Budget_Margin]]</f>
        <v>4</v>
      </c>
      <c r="W986" s="5">
        <f>IF(
Table1[[#This Row],[Budget_Margin]]=0,
"",
IF(
Table1[[#This Row],[Budget_Margin]]&gt;0,
(Table1[[#This Row],[Gross_Margin]]-Table1[[#This Row],[Budget_Margin]]) / Table1[[#This Row],[Budget_Margin]],
(Table1[[#This Row],[Gross_Margin]]-Table1[[#This Row],[Budget_Margin]]) / ABS(Table1[[#This Row],[Budget_Margin]])
)
)</f>
        <v>0.08</v>
      </c>
      <c r="X986" s="5" t="str">
        <f>IF(Table1[[#This Row],[Margin_Var]]&gt;=0, "Above Budget", "Below Budget")</f>
        <v>Above Budget</v>
      </c>
      <c r="Y986" s="5">
        <f>IFERROR(Table1[[#This Row],[Gross_Margin]]/Table1[[#This Row],[Actual_Sales]],0)</f>
        <v>0.62068965517241381</v>
      </c>
      <c r="Z986" s="5">
        <f>Table1[[#This Row],[Actual_Profit]]/Table1[[#This Row],[Actual_Sales]]</f>
        <v>0.37931034482758619</v>
      </c>
      <c r="AA986">
        <v>21</v>
      </c>
      <c r="AB986" s="5">
        <f>IFERROR(Table1[[#This Row],[Expenses]]/Table1[[#This Row],[Actual_Sales]],0)</f>
        <v>0.2413793103448276</v>
      </c>
      <c r="AC986">
        <v>9</v>
      </c>
      <c r="AD986">
        <v>818</v>
      </c>
      <c r="AE986" s="5">
        <f>IFERROR(Table1[[#This Row],[Inventory]]/Table1[[#This Row],[Actual_Sales]],0)</f>
        <v>9.4022988505747129</v>
      </c>
    </row>
    <row r="987" spans="1:31" x14ac:dyDescent="0.25">
      <c r="A987">
        <v>3244</v>
      </c>
      <c r="B987">
        <v>435</v>
      </c>
      <c r="C987">
        <v>4</v>
      </c>
      <c r="D987" s="2">
        <v>40725</v>
      </c>
      <c r="E987">
        <v>95</v>
      </c>
      <c r="F987">
        <v>90</v>
      </c>
      <c r="G987">
        <f>Table1[[#This Row],[Actual_Sales]]-Table1[[#This Row],[Budget_Sales]]</f>
        <v>5</v>
      </c>
      <c r="H987" s="5">
        <f>IF(
Table1[[#This Row],[Budget_Sales]]=0,
"",
IF(
Table1[[#This Row],[Budget_Sales]]&gt;0,
(Table1[[#This Row],[Actual_Sales]]-Table1[[#This Row],[Budget_Sales]])/Table1[[#This Row],[Budget_Sales]],
(Table1[[#This Row],[Actual_Sales]]-Table1[[#This Row],[Budget_Sales]])/ABS(Table1[[#This Row],[Budget_Sales]])
)
)</f>
        <v>5.5555555555555552E-2</v>
      </c>
      <c r="I987" s="5" t="str">
        <f>IF(Table1[[#This Row],[Sales_Var]]&gt;=0,"Above Budget","Below Budget")</f>
        <v>Above Budget</v>
      </c>
      <c r="J987">
        <f>Table1[[#This Row],[Actual_Sales]]-(Table1[[#This Row],[COGS]]+Table1[[#This Row],[Expenses]])</f>
        <v>36</v>
      </c>
      <c r="K987">
        <v>50</v>
      </c>
      <c r="L987">
        <f>Table1[[#This Row],[Actual_Profit]]-Table1[[#This Row],[Budget_Profit]]</f>
        <v>-14</v>
      </c>
      <c r="M987" s="5">
        <f>IF(
Table1[[#This Row],[Budget_Profit]]=0,
"",
IF(
Table1[[#This Row],[Budget_Profit]]&gt;0,
(Table1[[#This Row],[Actual_Profit]]-Table1[[#This Row],[Budget_Profit]])/Table1[[#This Row],[Budget_Profit]],
(Table1[[#This Row],[Actual_Profit]]-Table1[[#This Row],[Budget_Profit]])/ABS(Table1[[#This Row],[Budget_Profit]])
)
)</f>
        <v>-0.28000000000000003</v>
      </c>
      <c r="N987" s="5" t="str">
        <f>IF(Table1[[#This Row],[Profit_Var]]&gt;=0, "Above Budget", "Below Budget")</f>
        <v>Below Budget</v>
      </c>
      <c r="O987">
        <v>39</v>
      </c>
      <c r="P987">
        <v>30</v>
      </c>
      <c r="Q987">
        <f>Table1[[#This Row],[COGS]]-Table1[[#This Row],[Budget_COGS]]</f>
        <v>9</v>
      </c>
      <c r="R987" s="5">
        <f>IF(
Table1[[#This Row],[Budget_COGS]]=0,
"",
IF(
Table1[[#This Row],[Budget_COGS]]&gt;0,
(Table1[[#This Row],[Budget_COGS]]-Table1[[#This Row],[COGS]]) / Table1[[#This Row],[Budget_COGS]],
(Table1[[#This Row],[Budget_COGS]]-Table1[[#This Row],[COGS]]) / ABS(Table1[[#This Row],[Budget_COGS]])
)
)</f>
        <v>-0.3</v>
      </c>
      <c r="S987" s="5" t="str">
        <f>IF(Table1[[#This Row],[COGS _Var]]&gt;=0, "Above Budget", "Below Budget")</f>
        <v>Above Budget</v>
      </c>
      <c r="T987">
        <f>Table1[[#This Row],[Actual_Sales]]-Table1[[#This Row],[COGS]]</f>
        <v>56</v>
      </c>
      <c r="U987">
        <v>60</v>
      </c>
      <c r="V987">
        <f>Table1[[#This Row],[Gross_Margin]]-Table1[[#This Row],[Budget_Margin]]</f>
        <v>-4</v>
      </c>
      <c r="W987" s="5">
        <f>IF(
Table1[[#This Row],[Budget_Margin]]=0,
"",
IF(
Table1[[#This Row],[Budget_Margin]]&gt;0,
(Table1[[#This Row],[Gross_Margin]]-Table1[[#This Row],[Budget_Margin]]) / Table1[[#This Row],[Budget_Margin]],
(Table1[[#This Row],[Gross_Margin]]-Table1[[#This Row],[Budget_Margin]]) / ABS(Table1[[#This Row],[Budget_Margin]])
)
)</f>
        <v>-6.6666666666666666E-2</v>
      </c>
      <c r="X987" s="5" t="str">
        <f>IF(Table1[[#This Row],[Margin_Var]]&gt;=0, "Above Budget", "Below Budget")</f>
        <v>Below Budget</v>
      </c>
      <c r="Y987" s="5">
        <f>IFERROR(Table1[[#This Row],[Gross_Margin]]/Table1[[#This Row],[Actual_Sales]],0)</f>
        <v>0.58947368421052626</v>
      </c>
      <c r="Z987" s="5">
        <f>Table1[[#This Row],[Actual_Profit]]/Table1[[#This Row],[Actual_Sales]]</f>
        <v>0.37894736842105264</v>
      </c>
      <c r="AA987">
        <v>20</v>
      </c>
      <c r="AB987" s="5">
        <f>IFERROR(Table1[[#This Row],[Expenses]]/Table1[[#This Row],[Actual_Sales]],0)</f>
        <v>0.21052631578947367</v>
      </c>
      <c r="AC987">
        <v>10</v>
      </c>
      <c r="AD987">
        <v>845</v>
      </c>
      <c r="AE987" s="5">
        <f>IFERROR(Table1[[#This Row],[Inventory]]/Table1[[#This Row],[Actual_Sales]],0)</f>
        <v>8.8947368421052637</v>
      </c>
    </row>
    <row r="988" spans="1:31" x14ac:dyDescent="0.25">
      <c r="A988">
        <v>3216</v>
      </c>
      <c r="B988">
        <v>314</v>
      </c>
      <c r="C988">
        <v>6</v>
      </c>
      <c r="D988" s="2">
        <v>40725</v>
      </c>
      <c r="E988">
        <v>95</v>
      </c>
      <c r="F988">
        <v>110</v>
      </c>
      <c r="G988">
        <f>Table1[[#This Row],[Actual_Sales]]-Table1[[#This Row],[Budget_Sales]]</f>
        <v>-15</v>
      </c>
      <c r="H988" s="5">
        <f>IF(
Table1[[#This Row],[Budget_Sales]]=0,
"",
IF(
Table1[[#This Row],[Budget_Sales]]&gt;0,
(Table1[[#This Row],[Actual_Sales]]-Table1[[#This Row],[Budget_Sales]])/Table1[[#This Row],[Budget_Sales]],
(Table1[[#This Row],[Actual_Sales]]-Table1[[#This Row],[Budget_Sales]])/ABS(Table1[[#This Row],[Budget_Sales]])
)
)</f>
        <v>-0.13636363636363635</v>
      </c>
      <c r="I988" s="5" t="str">
        <f>IF(Table1[[#This Row],[Sales_Var]]&gt;=0,"Above Budget","Below Budget")</f>
        <v>Below Budget</v>
      </c>
      <c r="J988">
        <f>Table1[[#This Row],[Actual_Sales]]-(Table1[[#This Row],[COGS]]+Table1[[#This Row],[Expenses]])</f>
        <v>36</v>
      </c>
      <c r="K988">
        <v>50</v>
      </c>
      <c r="L988">
        <f>Table1[[#This Row],[Actual_Profit]]-Table1[[#This Row],[Budget_Profit]]</f>
        <v>-14</v>
      </c>
      <c r="M988" s="5">
        <f>IF(
Table1[[#This Row],[Budget_Profit]]=0,
"",
IF(
Table1[[#This Row],[Budget_Profit]]&gt;0,
(Table1[[#This Row],[Actual_Profit]]-Table1[[#This Row],[Budget_Profit]])/Table1[[#This Row],[Budget_Profit]],
(Table1[[#This Row],[Actual_Profit]]-Table1[[#This Row],[Budget_Profit]])/ABS(Table1[[#This Row],[Budget_Profit]])
)
)</f>
        <v>-0.28000000000000003</v>
      </c>
      <c r="N988" s="5" t="str">
        <f>IF(Table1[[#This Row],[Profit_Var]]&gt;=0, "Above Budget", "Below Budget")</f>
        <v>Below Budget</v>
      </c>
      <c r="O988">
        <v>39</v>
      </c>
      <c r="P988">
        <v>40</v>
      </c>
      <c r="Q988">
        <f>Table1[[#This Row],[COGS]]-Table1[[#This Row],[Budget_COGS]]</f>
        <v>-1</v>
      </c>
      <c r="R988" s="5">
        <f>IF(
Table1[[#This Row],[Budget_COGS]]=0,
"",
IF(
Table1[[#This Row],[Budget_COGS]]&gt;0,
(Table1[[#This Row],[Budget_COGS]]-Table1[[#This Row],[COGS]]) / Table1[[#This Row],[Budget_COGS]],
(Table1[[#This Row],[Budget_COGS]]-Table1[[#This Row],[COGS]]) / ABS(Table1[[#This Row],[Budget_COGS]])
)
)</f>
        <v>2.5000000000000001E-2</v>
      </c>
      <c r="S988" s="5" t="str">
        <f>IF(Table1[[#This Row],[COGS _Var]]&gt;=0, "Above Budget", "Below Budget")</f>
        <v>Below Budget</v>
      </c>
      <c r="T988">
        <f>Table1[[#This Row],[Actual_Sales]]-Table1[[#This Row],[COGS]]</f>
        <v>56</v>
      </c>
      <c r="U988">
        <v>70</v>
      </c>
      <c r="V988">
        <f>Table1[[#This Row],[Gross_Margin]]-Table1[[#This Row],[Budget_Margin]]</f>
        <v>-14</v>
      </c>
      <c r="W988" s="5">
        <f>IF(
Table1[[#This Row],[Budget_Margin]]=0,
"",
IF(
Table1[[#This Row],[Budget_Margin]]&gt;0,
(Table1[[#This Row],[Gross_Margin]]-Table1[[#This Row],[Budget_Margin]]) / Table1[[#This Row],[Budget_Margin]],
(Table1[[#This Row],[Gross_Margin]]-Table1[[#This Row],[Budget_Margin]]) / ABS(Table1[[#This Row],[Budget_Margin]])
)
)</f>
        <v>-0.2</v>
      </c>
      <c r="X988" s="5" t="str">
        <f>IF(Table1[[#This Row],[Margin_Var]]&gt;=0, "Above Budget", "Below Budget")</f>
        <v>Below Budget</v>
      </c>
      <c r="Y988" s="5">
        <f>IFERROR(Table1[[#This Row],[Gross_Margin]]/Table1[[#This Row],[Actual_Sales]],0)</f>
        <v>0.58947368421052626</v>
      </c>
      <c r="Z988" s="5">
        <f>Table1[[#This Row],[Actual_Profit]]/Table1[[#This Row],[Actual_Sales]]</f>
        <v>0.37894736842105264</v>
      </c>
      <c r="AA988">
        <v>20</v>
      </c>
      <c r="AB988" s="5">
        <f>IFERROR(Table1[[#This Row],[Expenses]]/Table1[[#This Row],[Actual_Sales]],0)</f>
        <v>0.21052631578947367</v>
      </c>
      <c r="AC988">
        <v>10</v>
      </c>
      <c r="AD988">
        <v>845</v>
      </c>
      <c r="AE988" s="5">
        <f>IFERROR(Table1[[#This Row],[Inventory]]/Table1[[#This Row],[Actual_Sales]],0)</f>
        <v>8.8947368421052637</v>
      </c>
    </row>
    <row r="989" spans="1:31" x14ac:dyDescent="0.25">
      <c r="A989">
        <v>1809</v>
      </c>
      <c r="B989">
        <v>347</v>
      </c>
      <c r="C989">
        <v>2</v>
      </c>
      <c r="D989" s="2">
        <v>40483</v>
      </c>
      <c r="E989">
        <v>623</v>
      </c>
      <c r="F989">
        <v>560</v>
      </c>
      <c r="G989">
        <f>Table1[[#This Row],[Actual_Sales]]-Table1[[#This Row],[Budget_Sales]]</f>
        <v>63</v>
      </c>
      <c r="H989" s="5">
        <f>IF(
Table1[[#This Row],[Budget_Sales]]=0,
"",
IF(
Table1[[#This Row],[Budget_Sales]]&gt;0,
(Table1[[#This Row],[Actual_Sales]]-Table1[[#This Row],[Budget_Sales]])/Table1[[#This Row],[Budget_Sales]],
(Table1[[#This Row],[Actual_Sales]]-Table1[[#This Row],[Budget_Sales]])/ABS(Table1[[#This Row],[Budget_Sales]])
)
)</f>
        <v>0.1125</v>
      </c>
      <c r="I989" s="5" t="str">
        <f>IF(Table1[[#This Row],[Sales_Var]]&gt;=0,"Above Budget","Below Budget")</f>
        <v>Above Budget</v>
      </c>
      <c r="J989">
        <f>Table1[[#This Row],[Actual_Sales]]-(Table1[[#This Row],[COGS]]+Table1[[#This Row],[Expenses]])</f>
        <v>236</v>
      </c>
      <c r="K989">
        <v>230</v>
      </c>
      <c r="L989">
        <f>Table1[[#This Row],[Actual_Profit]]-Table1[[#This Row],[Budget_Profit]]</f>
        <v>6</v>
      </c>
      <c r="M989" s="5">
        <f>IF(
Table1[[#This Row],[Budget_Profit]]=0,
"",
IF(
Table1[[#This Row],[Budget_Profit]]&gt;0,
(Table1[[#This Row],[Actual_Profit]]-Table1[[#This Row],[Budget_Profit]])/Table1[[#This Row],[Budget_Profit]],
(Table1[[#This Row],[Actual_Profit]]-Table1[[#This Row],[Budget_Profit]])/ABS(Table1[[#This Row],[Budget_Profit]])
)
)</f>
        <v>2.6086956521739129E-2</v>
      </c>
      <c r="N989" s="5" t="str">
        <f>IF(Table1[[#This Row],[Profit_Var]]&gt;=0, "Above Budget", "Below Budget")</f>
        <v>Above Budget</v>
      </c>
      <c r="O989">
        <v>249</v>
      </c>
      <c r="P989">
        <v>220</v>
      </c>
      <c r="Q989">
        <f>Table1[[#This Row],[COGS]]-Table1[[#This Row],[Budget_COGS]]</f>
        <v>29</v>
      </c>
      <c r="R989" s="5">
        <f>IF(
Table1[[#This Row],[Budget_COGS]]=0,
"",
IF(
Table1[[#This Row],[Budget_COGS]]&gt;0,
(Table1[[#This Row],[Budget_COGS]]-Table1[[#This Row],[COGS]]) / Table1[[#This Row],[Budget_COGS]],
(Table1[[#This Row],[Budget_COGS]]-Table1[[#This Row],[COGS]]) / ABS(Table1[[#This Row],[Budget_COGS]])
)
)</f>
        <v>-0.13181818181818181</v>
      </c>
      <c r="S989" s="5" t="str">
        <f>IF(Table1[[#This Row],[COGS _Var]]&gt;=0, "Above Budget", "Below Budget")</f>
        <v>Above Budget</v>
      </c>
      <c r="T989">
        <f>Table1[[#This Row],[Actual_Sales]]-Table1[[#This Row],[COGS]]</f>
        <v>374</v>
      </c>
      <c r="U989">
        <v>340</v>
      </c>
      <c r="V989">
        <f>Table1[[#This Row],[Gross_Margin]]-Table1[[#This Row],[Budget_Margin]]</f>
        <v>34</v>
      </c>
      <c r="W989" s="5">
        <f>IF(
Table1[[#This Row],[Budget_Margin]]=0,
"",
IF(
Table1[[#This Row],[Budget_Margin]]&gt;0,
(Table1[[#This Row],[Gross_Margin]]-Table1[[#This Row],[Budget_Margin]]) / Table1[[#This Row],[Budget_Margin]],
(Table1[[#This Row],[Gross_Margin]]-Table1[[#This Row],[Budget_Margin]]) / ABS(Table1[[#This Row],[Budget_Margin]])
)
)</f>
        <v>0.1</v>
      </c>
      <c r="X989" s="5" t="str">
        <f>IF(Table1[[#This Row],[Margin_Var]]&gt;=0, "Above Budget", "Below Budget")</f>
        <v>Above Budget</v>
      </c>
      <c r="Y989" s="5">
        <f>IFERROR(Table1[[#This Row],[Gross_Margin]]/Table1[[#This Row],[Actual_Sales]],0)</f>
        <v>0.6003210272873194</v>
      </c>
      <c r="Z989" s="5">
        <f>Table1[[#This Row],[Actual_Profit]]/Table1[[#This Row],[Actual_Sales]]</f>
        <v>0.37881219903691815</v>
      </c>
      <c r="AA989">
        <v>138</v>
      </c>
      <c r="AB989" s="5">
        <f>IFERROR(Table1[[#This Row],[Expenses]]/Table1[[#This Row],[Actual_Sales]],0)</f>
        <v>0.22150882825040127</v>
      </c>
      <c r="AC989">
        <v>87</v>
      </c>
      <c r="AD989">
        <v>2580</v>
      </c>
      <c r="AE989" s="5">
        <f>IFERROR(Table1[[#This Row],[Inventory]]/Table1[[#This Row],[Actual_Sales]],0)</f>
        <v>4.1412520064205456</v>
      </c>
    </row>
    <row r="990" spans="1:31" x14ac:dyDescent="0.25">
      <c r="A990">
        <v>2167</v>
      </c>
      <c r="B990">
        <v>405</v>
      </c>
      <c r="C990">
        <v>6</v>
      </c>
      <c r="D990" s="2">
        <v>40544</v>
      </c>
      <c r="E990">
        <v>235</v>
      </c>
      <c r="F990">
        <v>180</v>
      </c>
      <c r="G990">
        <f>Table1[[#This Row],[Actual_Sales]]-Table1[[#This Row],[Budget_Sales]]</f>
        <v>55</v>
      </c>
      <c r="H990" s="5">
        <f>IF(
Table1[[#This Row],[Budget_Sales]]=0,
"",
IF(
Table1[[#This Row],[Budget_Sales]]&gt;0,
(Table1[[#This Row],[Actual_Sales]]-Table1[[#This Row],[Budget_Sales]])/Table1[[#This Row],[Budget_Sales]],
(Table1[[#This Row],[Actual_Sales]]-Table1[[#This Row],[Budget_Sales]])/ABS(Table1[[#This Row],[Budget_Sales]])
)
)</f>
        <v>0.30555555555555558</v>
      </c>
      <c r="I990" s="5" t="str">
        <f>IF(Table1[[#This Row],[Sales_Var]]&gt;=0,"Above Budget","Below Budget")</f>
        <v>Above Budget</v>
      </c>
      <c r="J990">
        <f>Table1[[#This Row],[Actual_Sales]]-(Table1[[#This Row],[COGS]]+Table1[[#This Row],[Expenses]])</f>
        <v>89</v>
      </c>
      <c r="K990">
        <v>70</v>
      </c>
      <c r="L990">
        <f>Table1[[#This Row],[Actual_Profit]]-Table1[[#This Row],[Budget_Profit]]</f>
        <v>19</v>
      </c>
      <c r="M990" s="5">
        <f>IF(
Table1[[#This Row],[Budget_Profit]]=0,
"",
IF(
Table1[[#This Row],[Budget_Profit]]&gt;0,
(Table1[[#This Row],[Actual_Profit]]-Table1[[#This Row],[Budget_Profit]])/Table1[[#This Row],[Budget_Profit]],
(Table1[[#This Row],[Actual_Profit]]-Table1[[#This Row],[Budget_Profit]])/ABS(Table1[[#This Row],[Budget_Profit]])
)
)</f>
        <v>0.27142857142857141</v>
      </c>
      <c r="N990" s="5" t="str">
        <f>IF(Table1[[#This Row],[Profit_Var]]&gt;=0, "Above Budget", "Below Budget")</f>
        <v>Above Budget</v>
      </c>
      <c r="O990">
        <v>84</v>
      </c>
      <c r="P990">
        <v>70</v>
      </c>
      <c r="Q990">
        <f>Table1[[#This Row],[COGS]]-Table1[[#This Row],[Budget_COGS]]</f>
        <v>14</v>
      </c>
      <c r="R990" s="5">
        <f>IF(
Table1[[#This Row],[Budget_COGS]]=0,
"",
IF(
Table1[[#This Row],[Budget_COGS]]&gt;0,
(Table1[[#This Row],[Budget_COGS]]-Table1[[#This Row],[COGS]]) / Table1[[#This Row],[Budget_COGS]],
(Table1[[#This Row],[Budget_COGS]]-Table1[[#This Row],[COGS]]) / ABS(Table1[[#This Row],[Budget_COGS]])
)
)</f>
        <v>-0.2</v>
      </c>
      <c r="S990" s="5" t="str">
        <f>IF(Table1[[#This Row],[COGS _Var]]&gt;=0, "Above Budget", "Below Budget")</f>
        <v>Above Budget</v>
      </c>
      <c r="T990">
        <f>Table1[[#This Row],[Actual_Sales]]-Table1[[#This Row],[COGS]]</f>
        <v>151</v>
      </c>
      <c r="U990">
        <v>110</v>
      </c>
      <c r="V990">
        <f>Table1[[#This Row],[Gross_Margin]]-Table1[[#This Row],[Budget_Margin]]</f>
        <v>41</v>
      </c>
      <c r="W990" s="5">
        <f>IF(
Table1[[#This Row],[Budget_Margin]]=0,
"",
IF(
Table1[[#This Row],[Budget_Margin]]&gt;0,
(Table1[[#This Row],[Gross_Margin]]-Table1[[#This Row],[Budget_Margin]]) / Table1[[#This Row],[Budget_Margin]],
(Table1[[#This Row],[Gross_Margin]]-Table1[[#This Row],[Budget_Margin]]) / ABS(Table1[[#This Row],[Budget_Margin]])
)
)</f>
        <v>0.37272727272727274</v>
      </c>
      <c r="X990" s="5" t="str">
        <f>IF(Table1[[#This Row],[Margin_Var]]&gt;=0, "Above Budget", "Below Budget")</f>
        <v>Above Budget</v>
      </c>
      <c r="Y990" s="5">
        <f>IFERROR(Table1[[#This Row],[Gross_Margin]]/Table1[[#This Row],[Actual_Sales]],0)</f>
        <v>0.64255319148936174</v>
      </c>
      <c r="Z990" s="5">
        <f>Table1[[#This Row],[Actual_Profit]]/Table1[[#This Row],[Actual_Sales]]</f>
        <v>0.37872340425531914</v>
      </c>
      <c r="AA990">
        <v>62</v>
      </c>
      <c r="AB990" s="5">
        <f>IFERROR(Table1[[#This Row],[Expenses]]/Table1[[#This Row],[Actual_Sales]],0)</f>
        <v>0.26382978723404255</v>
      </c>
      <c r="AC990">
        <v>27</v>
      </c>
      <c r="AD990">
        <v>651</v>
      </c>
      <c r="AE990" s="5">
        <f>IFERROR(Table1[[#This Row],[Inventory]]/Table1[[#This Row],[Actual_Sales]],0)</f>
        <v>2.7702127659574467</v>
      </c>
    </row>
    <row r="991" spans="1:31" x14ac:dyDescent="0.25">
      <c r="A991">
        <v>968</v>
      </c>
      <c r="B991">
        <v>562</v>
      </c>
      <c r="C991">
        <v>6</v>
      </c>
      <c r="D991" s="2">
        <v>40330</v>
      </c>
      <c r="E991">
        <v>634</v>
      </c>
      <c r="F991">
        <v>600</v>
      </c>
      <c r="G991">
        <f>Table1[[#This Row],[Actual_Sales]]-Table1[[#This Row],[Budget_Sales]]</f>
        <v>34</v>
      </c>
      <c r="H991" s="5">
        <f>IF(
Table1[[#This Row],[Budget_Sales]]=0,
"",
IF(
Table1[[#This Row],[Budget_Sales]]&gt;0,
(Table1[[#This Row],[Actual_Sales]]-Table1[[#This Row],[Budget_Sales]])/Table1[[#This Row],[Budget_Sales]],
(Table1[[#This Row],[Actual_Sales]]-Table1[[#This Row],[Budget_Sales]])/ABS(Table1[[#This Row],[Budget_Sales]])
)
)</f>
        <v>5.6666666666666664E-2</v>
      </c>
      <c r="I991" s="5" t="str">
        <f>IF(Table1[[#This Row],[Sales_Var]]&gt;=0,"Above Budget","Below Budget")</f>
        <v>Above Budget</v>
      </c>
      <c r="J991">
        <f>Table1[[#This Row],[Actual_Sales]]-(Table1[[#This Row],[COGS]]+Table1[[#This Row],[Expenses]])</f>
        <v>240</v>
      </c>
      <c r="K991">
        <v>230</v>
      </c>
      <c r="L991">
        <f>Table1[[#This Row],[Actual_Profit]]-Table1[[#This Row],[Budget_Profit]]</f>
        <v>10</v>
      </c>
      <c r="M991" s="5">
        <f>IF(
Table1[[#This Row],[Budget_Profit]]=0,
"",
IF(
Table1[[#This Row],[Budget_Profit]]&gt;0,
(Table1[[#This Row],[Actual_Profit]]-Table1[[#This Row],[Budget_Profit]])/Table1[[#This Row],[Budget_Profit]],
(Table1[[#This Row],[Actual_Profit]]-Table1[[#This Row],[Budget_Profit]])/ABS(Table1[[#This Row],[Budget_Profit]])
)
)</f>
        <v>4.3478260869565216E-2</v>
      </c>
      <c r="N991" s="5" t="str">
        <f>IF(Table1[[#This Row],[Profit_Var]]&gt;=0, "Above Budget", "Below Budget")</f>
        <v>Above Budget</v>
      </c>
      <c r="O991">
        <v>272</v>
      </c>
      <c r="P991">
        <v>260</v>
      </c>
      <c r="Q991">
        <f>Table1[[#This Row],[COGS]]-Table1[[#This Row],[Budget_COGS]]</f>
        <v>12</v>
      </c>
      <c r="R991" s="5">
        <f>IF(
Table1[[#This Row],[Budget_COGS]]=0,
"",
IF(
Table1[[#This Row],[Budget_COGS]]&gt;0,
(Table1[[#This Row],[Budget_COGS]]-Table1[[#This Row],[COGS]]) / Table1[[#This Row],[Budget_COGS]],
(Table1[[#This Row],[Budget_COGS]]-Table1[[#This Row],[COGS]]) / ABS(Table1[[#This Row],[Budget_COGS]])
)
)</f>
        <v>-4.6153846153846156E-2</v>
      </c>
      <c r="S991" s="5" t="str">
        <f>IF(Table1[[#This Row],[COGS _Var]]&gt;=0, "Above Budget", "Below Budget")</f>
        <v>Above Budget</v>
      </c>
      <c r="T991">
        <f>Table1[[#This Row],[Actual_Sales]]-Table1[[#This Row],[COGS]]</f>
        <v>362</v>
      </c>
      <c r="U991">
        <v>340</v>
      </c>
      <c r="V991">
        <f>Table1[[#This Row],[Gross_Margin]]-Table1[[#This Row],[Budget_Margin]]</f>
        <v>22</v>
      </c>
      <c r="W991" s="5">
        <f>IF(
Table1[[#This Row],[Budget_Margin]]=0,
"",
IF(
Table1[[#This Row],[Budget_Margin]]&gt;0,
(Table1[[#This Row],[Gross_Margin]]-Table1[[#This Row],[Budget_Margin]]) / Table1[[#This Row],[Budget_Margin]],
(Table1[[#This Row],[Gross_Margin]]-Table1[[#This Row],[Budget_Margin]]) / ABS(Table1[[#This Row],[Budget_Margin]])
)
)</f>
        <v>6.4705882352941183E-2</v>
      </c>
      <c r="X991" s="5" t="str">
        <f>IF(Table1[[#This Row],[Margin_Var]]&gt;=0, "Above Budget", "Below Budget")</f>
        <v>Above Budget</v>
      </c>
      <c r="Y991" s="5">
        <f>IFERROR(Table1[[#This Row],[Gross_Margin]]/Table1[[#This Row],[Actual_Sales]],0)</f>
        <v>0.57097791798107256</v>
      </c>
      <c r="Z991" s="5">
        <f>Table1[[#This Row],[Actual_Profit]]/Table1[[#This Row],[Actual_Sales]]</f>
        <v>0.37854889589905361</v>
      </c>
      <c r="AA991">
        <v>122</v>
      </c>
      <c r="AB991" s="5">
        <f>IFERROR(Table1[[#This Row],[Expenses]]/Table1[[#This Row],[Actual_Sales]],0)</f>
        <v>0.19242902208201892</v>
      </c>
      <c r="AC991">
        <v>89</v>
      </c>
      <c r="AD991">
        <v>1616</v>
      </c>
      <c r="AE991" s="5">
        <f>IFERROR(Table1[[#This Row],[Inventory]]/Table1[[#This Row],[Actual_Sales]],0)</f>
        <v>2.5488958990536279</v>
      </c>
    </row>
    <row r="992" spans="1:31" x14ac:dyDescent="0.25">
      <c r="A992">
        <v>3448</v>
      </c>
      <c r="B992">
        <v>561</v>
      </c>
      <c r="C992">
        <v>3</v>
      </c>
      <c r="D992" s="2">
        <v>40756</v>
      </c>
      <c r="E992">
        <v>275</v>
      </c>
      <c r="F992">
        <v>260</v>
      </c>
      <c r="G992">
        <f>Table1[[#This Row],[Actual_Sales]]-Table1[[#This Row],[Budget_Sales]]</f>
        <v>15</v>
      </c>
      <c r="H992" s="5">
        <f>IF(
Table1[[#This Row],[Budget_Sales]]=0,
"",
IF(
Table1[[#This Row],[Budget_Sales]]&gt;0,
(Table1[[#This Row],[Actual_Sales]]-Table1[[#This Row],[Budget_Sales]])/Table1[[#This Row],[Budget_Sales]],
(Table1[[#This Row],[Actual_Sales]]-Table1[[#This Row],[Budget_Sales]])/ABS(Table1[[#This Row],[Budget_Sales]])
)
)</f>
        <v>5.7692307692307696E-2</v>
      </c>
      <c r="I992" s="5" t="str">
        <f>IF(Table1[[#This Row],[Sales_Var]]&gt;=0,"Above Budget","Below Budget")</f>
        <v>Above Budget</v>
      </c>
      <c r="J992">
        <f>Table1[[#This Row],[Actual_Sales]]-(Table1[[#This Row],[COGS]]+Table1[[#This Row],[Expenses]])</f>
        <v>104</v>
      </c>
      <c r="K992">
        <v>100</v>
      </c>
      <c r="L992">
        <f>Table1[[#This Row],[Actual_Profit]]-Table1[[#This Row],[Budget_Profit]]</f>
        <v>4</v>
      </c>
      <c r="M992" s="5">
        <f>IF(
Table1[[#This Row],[Budget_Profit]]=0,
"",
IF(
Table1[[#This Row],[Budget_Profit]]&gt;0,
(Table1[[#This Row],[Actual_Profit]]-Table1[[#This Row],[Budget_Profit]])/Table1[[#This Row],[Budget_Profit]],
(Table1[[#This Row],[Actual_Profit]]-Table1[[#This Row],[Budget_Profit]])/ABS(Table1[[#This Row],[Budget_Profit]])
)
)</f>
        <v>0.04</v>
      </c>
      <c r="N992" s="5" t="str">
        <f>IF(Table1[[#This Row],[Profit_Var]]&gt;=0, "Above Budget", "Below Budget")</f>
        <v>Above Budget</v>
      </c>
      <c r="O992">
        <v>116</v>
      </c>
      <c r="P992">
        <v>110</v>
      </c>
      <c r="Q992">
        <f>Table1[[#This Row],[COGS]]-Table1[[#This Row],[Budget_COGS]]</f>
        <v>6</v>
      </c>
      <c r="R992" s="5">
        <f>IF(
Table1[[#This Row],[Budget_COGS]]=0,
"",
IF(
Table1[[#This Row],[Budget_COGS]]&gt;0,
(Table1[[#This Row],[Budget_COGS]]-Table1[[#This Row],[COGS]]) / Table1[[#This Row],[Budget_COGS]],
(Table1[[#This Row],[Budget_COGS]]-Table1[[#This Row],[COGS]]) / ABS(Table1[[#This Row],[Budget_COGS]])
)
)</f>
        <v>-5.4545454545454543E-2</v>
      </c>
      <c r="S992" s="5" t="str">
        <f>IF(Table1[[#This Row],[COGS _Var]]&gt;=0, "Above Budget", "Below Budget")</f>
        <v>Above Budget</v>
      </c>
      <c r="T992">
        <f>Table1[[#This Row],[Actual_Sales]]-Table1[[#This Row],[COGS]]</f>
        <v>159</v>
      </c>
      <c r="U992">
        <v>150</v>
      </c>
      <c r="V992">
        <f>Table1[[#This Row],[Gross_Margin]]-Table1[[#This Row],[Budget_Margin]]</f>
        <v>9</v>
      </c>
      <c r="W992" s="5">
        <f>IF(
Table1[[#This Row],[Budget_Margin]]=0,
"",
IF(
Table1[[#This Row],[Budget_Margin]]&gt;0,
(Table1[[#This Row],[Gross_Margin]]-Table1[[#This Row],[Budget_Margin]]) / Table1[[#This Row],[Budget_Margin]],
(Table1[[#This Row],[Gross_Margin]]-Table1[[#This Row],[Budget_Margin]]) / ABS(Table1[[#This Row],[Budget_Margin]])
)
)</f>
        <v>0.06</v>
      </c>
      <c r="X992" s="5" t="str">
        <f>IF(Table1[[#This Row],[Margin_Var]]&gt;=0, "Above Budget", "Below Budget")</f>
        <v>Above Budget</v>
      </c>
      <c r="Y992" s="5">
        <f>IFERROR(Table1[[#This Row],[Gross_Margin]]/Table1[[#This Row],[Actual_Sales]],0)</f>
        <v>0.57818181818181813</v>
      </c>
      <c r="Z992" s="5">
        <f>Table1[[#This Row],[Actual_Profit]]/Table1[[#This Row],[Actual_Sales]]</f>
        <v>0.37818181818181817</v>
      </c>
      <c r="AA992">
        <v>55</v>
      </c>
      <c r="AB992" s="5">
        <f>IFERROR(Table1[[#This Row],[Expenses]]/Table1[[#This Row],[Actual_Sales]],0)</f>
        <v>0.2</v>
      </c>
      <c r="AC992">
        <v>35</v>
      </c>
      <c r="AD992">
        <v>678</v>
      </c>
      <c r="AE992" s="5">
        <f>IFERROR(Table1[[#This Row],[Inventory]]/Table1[[#This Row],[Actual_Sales]],0)</f>
        <v>2.4654545454545453</v>
      </c>
    </row>
    <row r="993" spans="1:31" x14ac:dyDescent="0.25">
      <c r="A993">
        <v>3525</v>
      </c>
      <c r="B993">
        <v>918</v>
      </c>
      <c r="C993">
        <v>4</v>
      </c>
      <c r="D993" s="2">
        <v>40756</v>
      </c>
      <c r="E993">
        <v>275</v>
      </c>
      <c r="F993">
        <v>230</v>
      </c>
      <c r="G993">
        <f>Table1[[#This Row],[Actual_Sales]]-Table1[[#This Row],[Budget_Sales]]</f>
        <v>45</v>
      </c>
      <c r="H993" s="5">
        <f>IF(
Table1[[#This Row],[Budget_Sales]]=0,
"",
IF(
Table1[[#This Row],[Budget_Sales]]&gt;0,
(Table1[[#This Row],[Actual_Sales]]-Table1[[#This Row],[Budget_Sales]])/Table1[[#This Row],[Budget_Sales]],
(Table1[[#This Row],[Actual_Sales]]-Table1[[#This Row],[Budget_Sales]])/ABS(Table1[[#This Row],[Budget_Sales]])
)
)</f>
        <v>0.19565217391304349</v>
      </c>
      <c r="I993" s="5" t="str">
        <f>IF(Table1[[#This Row],[Sales_Var]]&gt;=0,"Above Budget","Below Budget")</f>
        <v>Above Budget</v>
      </c>
      <c r="J993">
        <f>Table1[[#This Row],[Actual_Sales]]-(Table1[[#This Row],[COGS]]+Table1[[#This Row],[Expenses]])</f>
        <v>104</v>
      </c>
      <c r="K993">
        <v>100</v>
      </c>
      <c r="L993">
        <f>Table1[[#This Row],[Actual_Profit]]-Table1[[#This Row],[Budget_Profit]]</f>
        <v>4</v>
      </c>
      <c r="M993" s="5">
        <f>IF(
Table1[[#This Row],[Budget_Profit]]=0,
"",
IF(
Table1[[#This Row],[Budget_Profit]]&gt;0,
(Table1[[#This Row],[Actual_Profit]]-Table1[[#This Row],[Budget_Profit]])/Table1[[#This Row],[Budget_Profit]],
(Table1[[#This Row],[Actual_Profit]]-Table1[[#This Row],[Budget_Profit]])/ABS(Table1[[#This Row],[Budget_Profit]])
)
)</f>
        <v>0.04</v>
      </c>
      <c r="N993" s="5" t="str">
        <f>IF(Table1[[#This Row],[Profit_Var]]&gt;=0, "Above Budget", "Below Budget")</f>
        <v>Above Budget</v>
      </c>
      <c r="O993">
        <v>116</v>
      </c>
      <c r="P993">
        <v>90</v>
      </c>
      <c r="Q993">
        <f>Table1[[#This Row],[COGS]]-Table1[[#This Row],[Budget_COGS]]</f>
        <v>26</v>
      </c>
      <c r="R993" s="5">
        <f>IF(
Table1[[#This Row],[Budget_COGS]]=0,
"",
IF(
Table1[[#This Row],[Budget_COGS]]&gt;0,
(Table1[[#This Row],[Budget_COGS]]-Table1[[#This Row],[COGS]]) / Table1[[#This Row],[Budget_COGS]],
(Table1[[#This Row],[Budget_COGS]]-Table1[[#This Row],[COGS]]) / ABS(Table1[[#This Row],[Budget_COGS]])
)
)</f>
        <v>-0.28888888888888886</v>
      </c>
      <c r="S993" s="5" t="str">
        <f>IF(Table1[[#This Row],[COGS _Var]]&gt;=0, "Above Budget", "Below Budget")</f>
        <v>Above Budget</v>
      </c>
      <c r="T993">
        <f>Table1[[#This Row],[Actual_Sales]]-Table1[[#This Row],[COGS]]</f>
        <v>159</v>
      </c>
      <c r="U993">
        <v>140</v>
      </c>
      <c r="V993">
        <f>Table1[[#This Row],[Gross_Margin]]-Table1[[#This Row],[Budget_Margin]]</f>
        <v>19</v>
      </c>
      <c r="W993" s="5">
        <f>IF(
Table1[[#This Row],[Budget_Margin]]=0,
"",
IF(
Table1[[#This Row],[Budget_Margin]]&gt;0,
(Table1[[#This Row],[Gross_Margin]]-Table1[[#This Row],[Budget_Margin]]) / Table1[[#This Row],[Budget_Margin]],
(Table1[[#This Row],[Gross_Margin]]-Table1[[#This Row],[Budget_Margin]]) / ABS(Table1[[#This Row],[Budget_Margin]])
)
)</f>
        <v>0.1357142857142857</v>
      </c>
      <c r="X993" s="5" t="str">
        <f>IF(Table1[[#This Row],[Margin_Var]]&gt;=0, "Above Budget", "Below Budget")</f>
        <v>Above Budget</v>
      </c>
      <c r="Y993" s="5">
        <f>IFERROR(Table1[[#This Row],[Gross_Margin]]/Table1[[#This Row],[Actual_Sales]],0)</f>
        <v>0.57818181818181813</v>
      </c>
      <c r="Z993" s="5">
        <f>Table1[[#This Row],[Actual_Profit]]/Table1[[#This Row],[Actual_Sales]]</f>
        <v>0.37818181818181817</v>
      </c>
      <c r="AA993">
        <v>55</v>
      </c>
      <c r="AB993" s="5">
        <f>IFERROR(Table1[[#This Row],[Expenses]]/Table1[[#This Row],[Actual_Sales]],0)</f>
        <v>0.2</v>
      </c>
      <c r="AC993">
        <v>35</v>
      </c>
      <c r="AD993">
        <v>-1278</v>
      </c>
      <c r="AE993" s="5">
        <f>IFERROR(Table1[[#This Row],[Inventory]]/Table1[[#This Row],[Actual_Sales]],0)</f>
        <v>-4.6472727272727274</v>
      </c>
    </row>
    <row r="994" spans="1:31" x14ac:dyDescent="0.25">
      <c r="A994">
        <v>3423</v>
      </c>
      <c r="B994">
        <v>503</v>
      </c>
      <c r="C994">
        <v>13</v>
      </c>
      <c r="D994" s="2">
        <v>40756</v>
      </c>
      <c r="E994">
        <v>275</v>
      </c>
      <c r="F994">
        <v>180</v>
      </c>
      <c r="G994">
        <f>Table1[[#This Row],[Actual_Sales]]-Table1[[#This Row],[Budget_Sales]]</f>
        <v>95</v>
      </c>
      <c r="H994" s="5">
        <f>IF(
Table1[[#This Row],[Budget_Sales]]=0,
"",
IF(
Table1[[#This Row],[Budget_Sales]]&gt;0,
(Table1[[#This Row],[Actual_Sales]]-Table1[[#This Row],[Budget_Sales]])/Table1[[#This Row],[Budget_Sales]],
(Table1[[#This Row],[Actual_Sales]]-Table1[[#This Row],[Budget_Sales]])/ABS(Table1[[#This Row],[Budget_Sales]])
)
)</f>
        <v>0.52777777777777779</v>
      </c>
      <c r="I994" s="5" t="str">
        <f>IF(Table1[[#This Row],[Sales_Var]]&gt;=0,"Above Budget","Below Budget")</f>
        <v>Above Budget</v>
      </c>
      <c r="J994">
        <f>Table1[[#This Row],[Actual_Sales]]-(Table1[[#This Row],[COGS]]+Table1[[#This Row],[Expenses]])</f>
        <v>104</v>
      </c>
      <c r="K994">
        <v>70</v>
      </c>
      <c r="L994">
        <f>Table1[[#This Row],[Actual_Profit]]-Table1[[#This Row],[Budget_Profit]]</f>
        <v>34</v>
      </c>
      <c r="M994" s="5">
        <f>IF(
Table1[[#This Row],[Budget_Profit]]=0,
"",
IF(
Table1[[#This Row],[Budget_Profit]]&gt;0,
(Table1[[#This Row],[Actual_Profit]]-Table1[[#This Row],[Budget_Profit]])/Table1[[#This Row],[Budget_Profit]],
(Table1[[#This Row],[Actual_Profit]]-Table1[[#This Row],[Budget_Profit]])/ABS(Table1[[#This Row],[Budget_Profit]])
)
)</f>
        <v>0.48571428571428571</v>
      </c>
      <c r="N994" s="5" t="str">
        <f>IF(Table1[[#This Row],[Profit_Var]]&gt;=0, "Above Budget", "Below Budget")</f>
        <v>Above Budget</v>
      </c>
      <c r="O994">
        <v>116</v>
      </c>
      <c r="P994">
        <v>70</v>
      </c>
      <c r="Q994">
        <f>Table1[[#This Row],[COGS]]-Table1[[#This Row],[Budget_COGS]]</f>
        <v>46</v>
      </c>
      <c r="R994" s="5">
        <f>IF(
Table1[[#This Row],[Budget_COGS]]=0,
"",
IF(
Table1[[#This Row],[Budget_COGS]]&gt;0,
(Table1[[#This Row],[Budget_COGS]]-Table1[[#This Row],[COGS]]) / Table1[[#This Row],[Budget_COGS]],
(Table1[[#This Row],[Budget_COGS]]-Table1[[#This Row],[COGS]]) / ABS(Table1[[#This Row],[Budget_COGS]])
)
)</f>
        <v>-0.65714285714285714</v>
      </c>
      <c r="S994" s="5" t="str">
        <f>IF(Table1[[#This Row],[COGS _Var]]&gt;=0, "Above Budget", "Below Budget")</f>
        <v>Above Budget</v>
      </c>
      <c r="T994">
        <f>Table1[[#This Row],[Actual_Sales]]-Table1[[#This Row],[COGS]]</f>
        <v>159</v>
      </c>
      <c r="U994">
        <v>110</v>
      </c>
      <c r="V994">
        <f>Table1[[#This Row],[Gross_Margin]]-Table1[[#This Row],[Budget_Margin]]</f>
        <v>49</v>
      </c>
      <c r="W994" s="5">
        <f>IF(
Table1[[#This Row],[Budget_Margin]]=0,
"",
IF(
Table1[[#This Row],[Budget_Margin]]&gt;0,
(Table1[[#This Row],[Gross_Margin]]-Table1[[#This Row],[Budget_Margin]]) / Table1[[#This Row],[Budget_Margin]],
(Table1[[#This Row],[Gross_Margin]]-Table1[[#This Row],[Budget_Margin]]) / ABS(Table1[[#This Row],[Budget_Margin]])
)
)</f>
        <v>0.44545454545454544</v>
      </c>
      <c r="X994" s="5" t="str">
        <f>IF(Table1[[#This Row],[Margin_Var]]&gt;=0, "Above Budget", "Below Budget")</f>
        <v>Above Budget</v>
      </c>
      <c r="Y994" s="5">
        <f>IFERROR(Table1[[#This Row],[Gross_Margin]]/Table1[[#This Row],[Actual_Sales]],0)</f>
        <v>0.57818181818181813</v>
      </c>
      <c r="Z994" s="5">
        <f>Table1[[#This Row],[Actual_Profit]]/Table1[[#This Row],[Actual_Sales]]</f>
        <v>0.37818181818181817</v>
      </c>
      <c r="AA994">
        <v>55</v>
      </c>
      <c r="AB994" s="5">
        <f>IFERROR(Table1[[#This Row],[Expenses]]/Table1[[#This Row],[Actual_Sales]],0)</f>
        <v>0.2</v>
      </c>
      <c r="AC994">
        <v>35</v>
      </c>
      <c r="AD994">
        <v>678</v>
      </c>
      <c r="AE994" s="5">
        <f>IFERROR(Table1[[#This Row],[Inventory]]/Table1[[#This Row],[Actual_Sales]],0)</f>
        <v>2.4654545454545453</v>
      </c>
    </row>
    <row r="995" spans="1:31" x14ac:dyDescent="0.25">
      <c r="A995">
        <v>4039</v>
      </c>
      <c r="B995">
        <v>815</v>
      </c>
      <c r="C995">
        <v>2</v>
      </c>
      <c r="D995" s="2">
        <v>40848</v>
      </c>
      <c r="E995">
        <v>439</v>
      </c>
      <c r="F995">
        <v>400</v>
      </c>
      <c r="G995">
        <f>Table1[[#This Row],[Actual_Sales]]-Table1[[#This Row],[Budget_Sales]]</f>
        <v>39</v>
      </c>
      <c r="H995" s="5">
        <f>IF(
Table1[[#This Row],[Budget_Sales]]=0,
"",
IF(
Table1[[#This Row],[Budget_Sales]]&gt;0,
(Table1[[#This Row],[Actual_Sales]]-Table1[[#This Row],[Budget_Sales]])/Table1[[#This Row],[Budget_Sales]],
(Table1[[#This Row],[Actual_Sales]]-Table1[[#This Row],[Budget_Sales]])/ABS(Table1[[#This Row],[Budget_Sales]])
)
)</f>
        <v>9.7500000000000003E-2</v>
      </c>
      <c r="I995" s="5" t="str">
        <f>IF(Table1[[#This Row],[Sales_Var]]&gt;=0,"Above Budget","Below Budget")</f>
        <v>Above Budget</v>
      </c>
      <c r="J995">
        <f>Table1[[#This Row],[Actual_Sales]]-(Table1[[#This Row],[COGS]]+Table1[[#This Row],[Expenses]])</f>
        <v>166</v>
      </c>
      <c r="K995">
        <v>140</v>
      </c>
      <c r="L995">
        <f>Table1[[#This Row],[Actual_Profit]]-Table1[[#This Row],[Budget_Profit]]</f>
        <v>26</v>
      </c>
      <c r="M995" s="5">
        <f>IF(
Table1[[#This Row],[Budget_Profit]]=0,
"",
IF(
Table1[[#This Row],[Budget_Profit]]&gt;0,
(Table1[[#This Row],[Actual_Profit]]-Table1[[#This Row],[Budget_Profit]])/Table1[[#This Row],[Budget_Profit]],
(Table1[[#This Row],[Actual_Profit]]-Table1[[#This Row],[Budget_Profit]])/ABS(Table1[[#This Row],[Budget_Profit]])
)
)</f>
        <v>0.18571428571428572</v>
      </c>
      <c r="N995" s="5" t="str">
        <f>IF(Table1[[#This Row],[Profit_Var]]&gt;=0, "Above Budget", "Below Budget")</f>
        <v>Above Budget</v>
      </c>
      <c r="O995">
        <v>173</v>
      </c>
      <c r="P995">
        <v>170</v>
      </c>
      <c r="Q995">
        <f>Table1[[#This Row],[COGS]]-Table1[[#This Row],[Budget_COGS]]</f>
        <v>3</v>
      </c>
      <c r="R995" s="5">
        <f>IF(
Table1[[#This Row],[Budget_COGS]]=0,
"",
IF(
Table1[[#This Row],[Budget_COGS]]&gt;0,
(Table1[[#This Row],[Budget_COGS]]-Table1[[#This Row],[COGS]]) / Table1[[#This Row],[Budget_COGS]],
(Table1[[#This Row],[Budget_COGS]]-Table1[[#This Row],[COGS]]) / ABS(Table1[[#This Row],[Budget_COGS]])
)
)</f>
        <v>-1.7647058823529412E-2</v>
      </c>
      <c r="S995" s="5" t="str">
        <f>IF(Table1[[#This Row],[COGS _Var]]&gt;=0, "Above Budget", "Below Budget")</f>
        <v>Above Budget</v>
      </c>
      <c r="T995">
        <f>Table1[[#This Row],[Actual_Sales]]-Table1[[#This Row],[COGS]]</f>
        <v>266</v>
      </c>
      <c r="U995">
        <v>230</v>
      </c>
      <c r="V995">
        <f>Table1[[#This Row],[Gross_Margin]]-Table1[[#This Row],[Budget_Margin]]</f>
        <v>36</v>
      </c>
      <c r="W995" s="5">
        <f>IF(
Table1[[#This Row],[Budget_Margin]]=0,
"",
IF(
Table1[[#This Row],[Budget_Margin]]&gt;0,
(Table1[[#This Row],[Gross_Margin]]-Table1[[#This Row],[Budget_Margin]]) / Table1[[#This Row],[Budget_Margin]],
(Table1[[#This Row],[Gross_Margin]]-Table1[[#This Row],[Budget_Margin]]) / ABS(Table1[[#This Row],[Budget_Margin]])
)
)</f>
        <v>0.15652173913043479</v>
      </c>
      <c r="X995" s="5" t="str">
        <f>IF(Table1[[#This Row],[Margin_Var]]&gt;=0, "Above Budget", "Below Budget")</f>
        <v>Above Budget</v>
      </c>
      <c r="Y995" s="5">
        <f>IFERROR(Table1[[#This Row],[Gross_Margin]]/Table1[[#This Row],[Actual_Sales]],0)</f>
        <v>0.60592255125284733</v>
      </c>
      <c r="Z995" s="5">
        <f>Table1[[#This Row],[Actual_Profit]]/Table1[[#This Row],[Actual_Sales]]</f>
        <v>0.37813211845102507</v>
      </c>
      <c r="AA995">
        <v>100</v>
      </c>
      <c r="AB995" s="5">
        <f>IFERROR(Table1[[#This Row],[Expenses]]/Table1[[#This Row],[Actual_Sales]],0)</f>
        <v>0.22779043280182232</v>
      </c>
      <c r="AC995">
        <v>57</v>
      </c>
      <c r="AD995">
        <v>1150</v>
      </c>
      <c r="AE995" s="5">
        <f>IFERROR(Table1[[#This Row],[Inventory]]/Table1[[#This Row],[Actual_Sales]],0)</f>
        <v>2.6195899772209565</v>
      </c>
    </row>
    <row r="996" spans="1:31" x14ac:dyDescent="0.25">
      <c r="A996">
        <v>2104</v>
      </c>
      <c r="B996">
        <v>918</v>
      </c>
      <c r="C996">
        <v>4</v>
      </c>
      <c r="D996" s="2">
        <v>40513</v>
      </c>
      <c r="E996">
        <v>320</v>
      </c>
      <c r="F996">
        <v>240</v>
      </c>
      <c r="G996">
        <f>Table1[[#This Row],[Actual_Sales]]-Table1[[#This Row],[Budget_Sales]]</f>
        <v>80</v>
      </c>
      <c r="H996" s="5">
        <f>IF(
Table1[[#This Row],[Budget_Sales]]=0,
"",
IF(
Table1[[#This Row],[Budget_Sales]]&gt;0,
(Table1[[#This Row],[Actual_Sales]]-Table1[[#This Row],[Budget_Sales]])/Table1[[#This Row],[Budget_Sales]],
(Table1[[#This Row],[Actual_Sales]]-Table1[[#This Row],[Budget_Sales]])/ABS(Table1[[#This Row],[Budget_Sales]])
)
)</f>
        <v>0.33333333333333331</v>
      </c>
      <c r="I996" s="5" t="str">
        <f>IF(Table1[[#This Row],[Sales_Var]]&gt;=0,"Above Budget","Below Budget")</f>
        <v>Above Budget</v>
      </c>
      <c r="J996">
        <f>Table1[[#This Row],[Actual_Sales]]-(Table1[[#This Row],[COGS]]+Table1[[#This Row],[Expenses]])</f>
        <v>121</v>
      </c>
      <c r="K996">
        <v>90</v>
      </c>
      <c r="L996">
        <f>Table1[[#This Row],[Actual_Profit]]-Table1[[#This Row],[Budget_Profit]]</f>
        <v>31</v>
      </c>
      <c r="M996" s="5">
        <f>IF(
Table1[[#This Row],[Budget_Profit]]=0,
"",
IF(
Table1[[#This Row],[Budget_Profit]]&gt;0,
(Table1[[#This Row],[Actual_Profit]]-Table1[[#This Row],[Budget_Profit]])/Table1[[#This Row],[Budget_Profit]],
(Table1[[#This Row],[Actual_Profit]]-Table1[[#This Row],[Budget_Profit]])/ABS(Table1[[#This Row],[Budget_Profit]])
)
)</f>
        <v>0.34444444444444444</v>
      </c>
      <c r="N996" s="5" t="str">
        <f>IF(Table1[[#This Row],[Profit_Var]]&gt;=0, "Above Budget", "Below Budget")</f>
        <v>Above Budget</v>
      </c>
      <c r="O996">
        <v>134</v>
      </c>
      <c r="P996">
        <v>100</v>
      </c>
      <c r="Q996">
        <f>Table1[[#This Row],[COGS]]-Table1[[#This Row],[Budget_COGS]]</f>
        <v>34</v>
      </c>
      <c r="R996" s="5">
        <f>IF(
Table1[[#This Row],[Budget_COGS]]=0,
"",
IF(
Table1[[#This Row],[Budget_COGS]]&gt;0,
(Table1[[#This Row],[Budget_COGS]]-Table1[[#This Row],[COGS]]) / Table1[[#This Row],[Budget_COGS]],
(Table1[[#This Row],[Budget_COGS]]-Table1[[#This Row],[COGS]]) / ABS(Table1[[#This Row],[Budget_COGS]])
)
)</f>
        <v>-0.34</v>
      </c>
      <c r="S996" s="5" t="str">
        <f>IF(Table1[[#This Row],[COGS _Var]]&gt;=0, "Above Budget", "Below Budget")</f>
        <v>Above Budget</v>
      </c>
      <c r="T996">
        <f>Table1[[#This Row],[Actual_Sales]]-Table1[[#This Row],[COGS]]</f>
        <v>186</v>
      </c>
      <c r="U996">
        <v>140</v>
      </c>
      <c r="V996">
        <f>Table1[[#This Row],[Gross_Margin]]-Table1[[#This Row],[Budget_Margin]]</f>
        <v>46</v>
      </c>
      <c r="W996" s="5">
        <f>IF(
Table1[[#This Row],[Budget_Margin]]=0,
"",
IF(
Table1[[#This Row],[Budget_Margin]]&gt;0,
(Table1[[#This Row],[Gross_Margin]]-Table1[[#This Row],[Budget_Margin]]) / Table1[[#This Row],[Budget_Margin]],
(Table1[[#This Row],[Gross_Margin]]-Table1[[#This Row],[Budget_Margin]]) / ABS(Table1[[#This Row],[Budget_Margin]])
)
)</f>
        <v>0.32857142857142857</v>
      </c>
      <c r="X996" s="5" t="str">
        <f>IF(Table1[[#This Row],[Margin_Var]]&gt;=0, "Above Budget", "Below Budget")</f>
        <v>Above Budget</v>
      </c>
      <c r="Y996" s="5">
        <f>IFERROR(Table1[[#This Row],[Gross_Margin]]/Table1[[#This Row],[Actual_Sales]],0)</f>
        <v>0.58125000000000004</v>
      </c>
      <c r="Z996" s="5">
        <f>Table1[[#This Row],[Actual_Profit]]/Table1[[#This Row],[Actual_Sales]]</f>
        <v>0.37812499999999999</v>
      </c>
      <c r="AA996">
        <v>65</v>
      </c>
      <c r="AB996" s="5">
        <f>IFERROR(Table1[[#This Row],[Expenses]]/Table1[[#This Row],[Actual_Sales]],0)</f>
        <v>0.203125</v>
      </c>
      <c r="AC996">
        <v>41</v>
      </c>
      <c r="AD996">
        <v>-2248</v>
      </c>
      <c r="AE996" s="5">
        <f>IFERROR(Table1[[#This Row],[Inventory]]/Table1[[#This Row],[Actual_Sales]],0)</f>
        <v>-7.0250000000000004</v>
      </c>
    </row>
    <row r="997" spans="1:31" x14ac:dyDescent="0.25">
      <c r="A997">
        <v>2080</v>
      </c>
      <c r="B997">
        <v>740</v>
      </c>
      <c r="C997">
        <v>12</v>
      </c>
      <c r="D997" s="2">
        <v>40513</v>
      </c>
      <c r="E997">
        <v>320</v>
      </c>
      <c r="F997">
        <v>260</v>
      </c>
      <c r="G997">
        <f>Table1[[#This Row],[Actual_Sales]]-Table1[[#This Row],[Budget_Sales]]</f>
        <v>60</v>
      </c>
      <c r="H997" s="5">
        <f>IF(
Table1[[#This Row],[Budget_Sales]]=0,
"",
IF(
Table1[[#This Row],[Budget_Sales]]&gt;0,
(Table1[[#This Row],[Actual_Sales]]-Table1[[#This Row],[Budget_Sales]])/Table1[[#This Row],[Budget_Sales]],
(Table1[[#This Row],[Actual_Sales]]-Table1[[#This Row],[Budget_Sales]])/ABS(Table1[[#This Row],[Budget_Sales]])
)
)</f>
        <v>0.23076923076923078</v>
      </c>
      <c r="I997" s="5" t="str">
        <f>IF(Table1[[#This Row],[Sales_Var]]&gt;=0,"Above Budget","Below Budget")</f>
        <v>Above Budget</v>
      </c>
      <c r="J997">
        <f>Table1[[#This Row],[Actual_Sales]]-(Table1[[#This Row],[COGS]]+Table1[[#This Row],[Expenses]])</f>
        <v>121</v>
      </c>
      <c r="K997">
        <v>90</v>
      </c>
      <c r="L997">
        <f>Table1[[#This Row],[Actual_Profit]]-Table1[[#This Row],[Budget_Profit]]</f>
        <v>31</v>
      </c>
      <c r="M997" s="5">
        <f>IF(
Table1[[#This Row],[Budget_Profit]]=0,
"",
IF(
Table1[[#This Row],[Budget_Profit]]&gt;0,
(Table1[[#This Row],[Actual_Profit]]-Table1[[#This Row],[Budget_Profit]])/Table1[[#This Row],[Budget_Profit]],
(Table1[[#This Row],[Actual_Profit]]-Table1[[#This Row],[Budget_Profit]])/ABS(Table1[[#This Row],[Budget_Profit]])
)
)</f>
        <v>0.34444444444444444</v>
      </c>
      <c r="N997" s="5" t="str">
        <f>IF(Table1[[#This Row],[Profit_Var]]&gt;=0, "Above Budget", "Below Budget")</f>
        <v>Above Budget</v>
      </c>
      <c r="O997">
        <v>134</v>
      </c>
      <c r="P997">
        <v>110</v>
      </c>
      <c r="Q997">
        <f>Table1[[#This Row],[COGS]]-Table1[[#This Row],[Budget_COGS]]</f>
        <v>24</v>
      </c>
      <c r="R997" s="5">
        <f>IF(
Table1[[#This Row],[Budget_COGS]]=0,
"",
IF(
Table1[[#This Row],[Budget_COGS]]&gt;0,
(Table1[[#This Row],[Budget_COGS]]-Table1[[#This Row],[COGS]]) / Table1[[#This Row],[Budget_COGS]],
(Table1[[#This Row],[Budget_COGS]]-Table1[[#This Row],[COGS]]) / ABS(Table1[[#This Row],[Budget_COGS]])
)
)</f>
        <v>-0.21818181818181817</v>
      </c>
      <c r="S997" s="5" t="str">
        <f>IF(Table1[[#This Row],[COGS _Var]]&gt;=0, "Above Budget", "Below Budget")</f>
        <v>Above Budget</v>
      </c>
      <c r="T997">
        <f>Table1[[#This Row],[Actual_Sales]]-Table1[[#This Row],[COGS]]</f>
        <v>186</v>
      </c>
      <c r="U997">
        <v>150</v>
      </c>
      <c r="V997">
        <f>Table1[[#This Row],[Gross_Margin]]-Table1[[#This Row],[Budget_Margin]]</f>
        <v>36</v>
      </c>
      <c r="W997" s="5">
        <f>IF(
Table1[[#This Row],[Budget_Margin]]=0,
"",
IF(
Table1[[#This Row],[Budget_Margin]]&gt;0,
(Table1[[#This Row],[Gross_Margin]]-Table1[[#This Row],[Budget_Margin]]) / Table1[[#This Row],[Budget_Margin]],
(Table1[[#This Row],[Gross_Margin]]-Table1[[#This Row],[Budget_Margin]]) / ABS(Table1[[#This Row],[Budget_Margin]])
)
)</f>
        <v>0.24</v>
      </c>
      <c r="X997" s="5" t="str">
        <f>IF(Table1[[#This Row],[Margin_Var]]&gt;=0, "Above Budget", "Below Budget")</f>
        <v>Above Budget</v>
      </c>
      <c r="Y997" s="5">
        <f>IFERROR(Table1[[#This Row],[Gross_Margin]]/Table1[[#This Row],[Actual_Sales]],0)</f>
        <v>0.58125000000000004</v>
      </c>
      <c r="Z997" s="5">
        <f>Table1[[#This Row],[Actual_Profit]]/Table1[[#This Row],[Actual_Sales]]</f>
        <v>0.37812499999999999</v>
      </c>
      <c r="AA997">
        <v>65</v>
      </c>
      <c r="AB997" s="5">
        <f>IFERROR(Table1[[#This Row],[Expenses]]/Table1[[#This Row],[Actual_Sales]],0)</f>
        <v>0.203125</v>
      </c>
      <c r="AC997">
        <v>41</v>
      </c>
      <c r="AD997">
        <v>690</v>
      </c>
      <c r="AE997" s="5">
        <f>IFERROR(Table1[[#This Row],[Inventory]]/Table1[[#This Row],[Actual_Sales]],0)</f>
        <v>2.15625</v>
      </c>
    </row>
    <row r="998" spans="1:31" x14ac:dyDescent="0.25">
      <c r="A998">
        <v>2004</v>
      </c>
      <c r="B998">
        <v>503</v>
      </c>
      <c r="C998">
        <v>13</v>
      </c>
      <c r="D998" s="2">
        <v>40513</v>
      </c>
      <c r="E998">
        <v>320</v>
      </c>
      <c r="F998">
        <v>230</v>
      </c>
      <c r="G998">
        <f>Table1[[#This Row],[Actual_Sales]]-Table1[[#This Row],[Budget_Sales]]</f>
        <v>90</v>
      </c>
      <c r="H998" s="5">
        <f>IF(
Table1[[#This Row],[Budget_Sales]]=0,
"",
IF(
Table1[[#This Row],[Budget_Sales]]&gt;0,
(Table1[[#This Row],[Actual_Sales]]-Table1[[#This Row],[Budget_Sales]])/Table1[[#This Row],[Budget_Sales]],
(Table1[[#This Row],[Actual_Sales]]-Table1[[#This Row],[Budget_Sales]])/ABS(Table1[[#This Row],[Budget_Sales]])
)
)</f>
        <v>0.39130434782608697</v>
      </c>
      <c r="I998" s="5" t="str">
        <f>IF(Table1[[#This Row],[Sales_Var]]&gt;=0,"Above Budget","Below Budget")</f>
        <v>Above Budget</v>
      </c>
      <c r="J998">
        <f>Table1[[#This Row],[Actual_Sales]]-(Table1[[#This Row],[COGS]]+Table1[[#This Row],[Expenses]])</f>
        <v>121</v>
      </c>
      <c r="K998">
        <v>100</v>
      </c>
      <c r="L998">
        <f>Table1[[#This Row],[Actual_Profit]]-Table1[[#This Row],[Budget_Profit]]</f>
        <v>21</v>
      </c>
      <c r="M998" s="5">
        <f>IF(
Table1[[#This Row],[Budget_Profit]]=0,
"",
IF(
Table1[[#This Row],[Budget_Profit]]&gt;0,
(Table1[[#This Row],[Actual_Profit]]-Table1[[#This Row],[Budget_Profit]])/Table1[[#This Row],[Budget_Profit]],
(Table1[[#This Row],[Actual_Profit]]-Table1[[#This Row],[Budget_Profit]])/ABS(Table1[[#This Row],[Budget_Profit]])
)
)</f>
        <v>0.21</v>
      </c>
      <c r="N998" s="5" t="str">
        <f>IF(Table1[[#This Row],[Profit_Var]]&gt;=0, "Above Budget", "Below Budget")</f>
        <v>Above Budget</v>
      </c>
      <c r="O998">
        <v>134</v>
      </c>
      <c r="P998">
        <v>90</v>
      </c>
      <c r="Q998">
        <f>Table1[[#This Row],[COGS]]-Table1[[#This Row],[Budget_COGS]]</f>
        <v>44</v>
      </c>
      <c r="R998" s="5">
        <f>IF(
Table1[[#This Row],[Budget_COGS]]=0,
"",
IF(
Table1[[#This Row],[Budget_COGS]]&gt;0,
(Table1[[#This Row],[Budget_COGS]]-Table1[[#This Row],[COGS]]) / Table1[[#This Row],[Budget_COGS]],
(Table1[[#This Row],[Budget_COGS]]-Table1[[#This Row],[COGS]]) / ABS(Table1[[#This Row],[Budget_COGS]])
)
)</f>
        <v>-0.48888888888888887</v>
      </c>
      <c r="S998" s="5" t="str">
        <f>IF(Table1[[#This Row],[COGS _Var]]&gt;=0, "Above Budget", "Below Budget")</f>
        <v>Above Budget</v>
      </c>
      <c r="T998">
        <f>Table1[[#This Row],[Actual_Sales]]-Table1[[#This Row],[COGS]]</f>
        <v>186</v>
      </c>
      <c r="U998">
        <v>140</v>
      </c>
      <c r="V998">
        <f>Table1[[#This Row],[Gross_Margin]]-Table1[[#This Row],[Budget_Margin]]</f>
        <v>46</v>
      </c>
      <c r="W998" s="5">
        <f>IF(
Table1[[#This Row],[Budget_Margin]]=0,
"",
IF(
Table1[[#This Row],[Budget_Margin]]&gt;0,
(Table1[[#This Row],[Gross_Margin]]-Table1[[#This Row],[Budget_Margin]]) / Table1[[#This Row],[Budget_Margin]],
(Table1[[#This Row],[Gross_Margin]]-Table1[[#This Row],[Budget_Margin]]) / ABS(Table1[[#This Row],[Budget_Margin]])
)
)</f>
        <v>0.32857142857142857</v>
      </c>
      <c r="X998" s="5" t="str">
        <f>IF(Table1[[#This Row],[Margin_Var]]&gt;=0, "Above Budget", "Below Budget")</f>
        <v>Above Budget</v>
      </c>
      <c r="Y998" s="5">
        <f>IFERROR(Table1[[#This Row],[Gross_Margin]]/Table1[[#This Row],[Actual_Sales]],0)</f>
        <v>0.58125000000000004</v>
      </c>
      <c r="Z998" s="5">
        <f>Table1[[#This Row],[Actual_Profit]]/Table1[[#This Row],[Actual_Sales]]</f>
        <v>0.37812499999999999</v>
      </c>
      <c r="AA998">
        <v>65</v>
      </c>
      <c r="AB998" s="5">
        <f>IFERROR(Table1[[#This Row],[Expenses]]/Table1[[#This Row],[Actual_Sales]],0)</f>
        <v>0.203125</v>
      </c>
      <c r="AC998">
        <v>41</v>
      </c>
      <c r="AD998">
        <v>690</v>
      </c>
      <c r="AE998" s="5">
        <f>IFERROR(Table1[[#This Row],[Inventory]]/Table1[[#This Row],[Actual_Sales]],0)</f>
        <v>2.15625</v>
      </c>
    </row>
    <row r="999" spans="1:31" x14ac:dyDescent="0.25">
      <c r="A999">
        <v>4127</v>
      </c>
      <c r="B999">
        <v>435</v>
      </c>
      <c r="C999">
        <v>4</v>
      </c>
      <c r="D999" s="2">
        <v>40878</v>
      </c>
      <c r="E999">
        <v>82</v>
      </c>
      <c r="F999">
        <v>70</v>
      </c>
      <c r="G999">
        <f>Table1[[#This Row],[Actual_Sales]]-Table1[[#This Row],[Budget_Sales]]</f>
        <v>12</v>
      </c>
      <c r="H999" s="5">
        <f>IF(
Table1[[#This Row],[Budget_Sales]]=0,
"",
IF(
Table1[[#This Row],[Budget_Sales]]&gt;0,
(Table1[[#This Row],[Actual_Sales]]-Table1[[#This Row],[Budget_Sales]])/Table1[[#This Row],[Budget_Sales]],
(Table1[[#This Row],[Actual_Sales]]-Table1[[#This Row],[Budget_Sales]])/ABS(Table1[[#This Row],[Budget_Sales]])
)
)</f>
        <v>0.17142857142857143</v>
      </c>
      <c r="I999" s="5" t="str">
        <f>IF(Table1[[#This Row],[Sales_Var]]&gt;=0,"Above Budget","Below Budget")</f>
        <v>Above Budget</v>
      </c>
      <c r="J999">
        <f>Table1[[#This Row],[Actual_Sales]]-(Table1[[#This Row],[COGS]]+Table1[[#This Row],[Expenses]])</f>
        <v>31</v>
      </c>
      <c r="K999">
        <v>30</v>
      </c>
      <c r="L999">
        <f>Table1[[#This Row],[Actual_Profit]]-Table1[[#This Row],[Budget_Profit]]</f>
        <v>1</v>
      </c>
      <c r="M999" s="5">
        <f>IF(
Table1[[#This Row],[Budget_Profit]]=0,
"",
IF(
Table1[[#This Row],[Budget_Profit]]&gt;0,
(Table1[[#This Row],[Actual_Profit]]-Table1[[#This Row],[Budget_Profit]])/Table1[[#This Row],[Budget_Profit]],
(Table1[[#This Row],[Actual_Profit]]-Table1[[#This Row],[Budget_Profit]])/ABS(Table1[[#This Row],[Budget_Profit]])
)
)</f>
        <v>3.3333333333333333E-2</v>
      </c>
      <c r="N999" s="5" t="str">
        <f>IF(Table1[[#This Row],[Profit_Var]]&gt;=0, "Above Budget", "Below Budget")</f>
        <v>Above Budget</v>
      </c>
      <c r="O999">
        <v>31</v>
      </c>
      <c r="P999">
        <v>30</v>
      </c>
      <c r="Q999">
        <f>Table1[[#This Row],[COGS]]-Table1[[#This Row],[Budget_COGS]]</f>
        <v>1</v>
      </c>
      <c r="R999" s="5">
        <f>IF(
Table1[[#This Row],[Budget_COGS]]=0,
"",
IF(
Table1[[#This Row],[Budget_COGS]]&gt;0,
(Table1[[#This Row],[Budget_COGS]]-Table1[[#This Row],[COGS]]) / Table1[[#This Row],[Budget_COGS]],
(Table1[[#This Row],[Budget_COGS]]-Table1[[#This Row],[COGS]]) / ABS(Table1[[#This Row],[Budget_COGS]])
)
)</f>
        <v>-3.3333333333333333E-2</v>
      </c>
      <c r="S999" s="5" t="str">
        <f>IF(Table1[[#This Row],[COGS _Var]]&gt;=0, "Above Budget", "Below Budget")</f>
        <v>Above Budget</v>
      </c>
      <c r="T999">
        <f>Table1[[#This Row],[Actual_Sales]]-Table1[[#This Row],[COGS]]</f>
        <v>51</v>
      </c>
      <c r="U999">
        <v>40</v>
      </c>
      <c r="V999">
        <f>Table1[[#This Row],[Gross_Margin]]-Table1[[#This Row],[Budget_Margin]]</f>
        <v>11</v>
      </c>
      <c r="W999" s="5">
        <f>IF(
Table1[[#This Row],[Budget_Margin]]=0,
"",
IF(
Table1[[#This Row],[Budget_Margin]]&gt;0,
(Table1[[#This Row],[Gross_Margin]]-Table1[[#This Row],[Budget_Margin]]) / Table1[[#This Row],[Budget_Margin]],
(Table1[[#This Row],[Gross_Margin]]-Table1[[#This Row],[Budget_Margin]]) / ABS(Table1[[#This Row],[Budget_Margin]])
)
)</f>
        <v>0.27500000000000002</v>
      </c>
      <c r="X999" s="5" t="str">
        <f>IF(Table1[[#This Row],[Margin_Var]]&gt;=0, "Above Budget", "Below Budget")</f>
        <v>Above Budget</v>
      </c>
      <c r="Y999" s="5">
        <f>IFERROR(Table1[[#This Row],[Gross_Margin]]/Table1[[#This Row],[Actual_Sales]],0)</f>
        <v>0.62195121951219512</v>
      </c>
      <c r="Z999" s="5">
        <f>Table1[[#This Row],[Actual_Profit]]/Table1[[#This Row],[Actual_Sales]]</f>
        <v>0.37804878048780488</v>
      </c>
      <c r="AA999">
        <v>20</v>
      </c>
      <c r="AB999" s="5">
        <f>IFERROR(Table1[[#This Row],[Expenses]]/Table1[[#This Row],[Actual_Sales]],0)</f>
        <v>0.24390243902439024</v>
      </c>
      <c r="AC999">
        <v>8</v>
      </c>
      <c r="AD999">
        <v>844</v>
      </c>
      <c r="AE999" s="5">
        <f>IFERROR(Table1[[#This Row],[Inventory]]/Table1[[#This Row],[Actual_Sales]],0)</f>
        <v>10.292682926829269</v>
      </c>
    </row>
    <row r="1000" spans="1:31" x14ac:dyDescent="0.25">
      <c r="A1000">
        <v>3222</v>
      </c>
      <c r="B1000">
        <v>337</v>
      </c>
      <c r="C1000">
        <v>2</v>
      </c>
      <c r="D1000" s="2">
        <v>40725</v>
      </c>
      <c r="E1000">
        <v>98</v>
      </c>
      <c r="F1000">
        <v>120</v>
      </c>
      <c r="G1000">
        <f>Table1[[#This Row],[Actual_Sales]]-Table1[[#This Row],[Budget_Sales]]</f>
        <v>-22</v>
      </c>
      <c r="H1000" s="5">
        <f>IF(
Table1[[#This Row],[Budget_Sales]]=0,
"",
IF(
Table1[[#This Row],[Budget_Sales]]&gt;0,
(Table1[[#This Row],[Actual_Sales]]-Table1[[#This Row],[Budget_Sales]])/Table1[[#This Row],[Budget_Sales]],
(Table1[[#This Row],[Actual_Sales]]-Table1[[#This Row],[Budget_Sales]])/ABS(Table1[[#This Row],[Budget_Sales]])
)
)</f>
        <v>-0.18333333333333332</v>
      </c>
      <c r="I1000" s="5" t="str">
        <f>IF(Table1[[#This Row],[Sales_Var]]&gt;=0,"Above Budget","Below Budget")</f>
        <v>Below Budget</v>
      </c>
      <c r="J1000">
        <f>Table1[[#This Row],[Actual_Sales]]-(Table1[[#This Row],[COGS]]+Table1[[#This Row],[Expenses]])</f>
        <v>37</v>
      </c>
      <c r="K1000">
        <v>50</v>
      </c>
      <c r="L1000">
        <f>Table1[[#This Row],[Actual_Profit]]-Table1[[#This Row],[Budget_Profit]]</f>
        <v>-13</v>
      </c>
      <c r="M1000" s="5">
        <f>IF(
Table1[[#This Row],[Budget_Profit]]=0,
"",
IF(
Table1[[#This Row],[Budget_Profit]]&gt;0,
(Table1[[#This Row],[Actual_Profit]]-Table1[[#This Row],[Budget_Profit]])/Table1[[#This Row],[Budget_Profit]],
(Table1[[#This Row],[Actual_Profit]]-Table1[[#This Row],[Budget_Profit]])/ABS(Table1[[#This Row],[Budget_Profit]])
)
)</f>
        <v>-0.26</v>
      </c>
      <c r="N1000" s="5" t="str">
        <f>IF(Table1[[#This Row],[Profit_Var]]&gt;=0, "Above Budget", "Below Budget")</f>
        <v>Below Budget</v>
      </c>
      <c r="O1000">
        <v>40</v>
      </c>
      <c r="P1000">
        <v>50</v>
      </c>
      <c r="Q1000">
        <f>Table1[[#This Row],[COGS]]-Table1[[#This Row],[Budget_COGS]]</f>
        <v>-10</v>
      </c>
      <c r="R1000" s="5">
        <f>IF(
Table1[[#This Row],[Budget_COGS]]=0,
"",
IF(
Table1[[#This Row],[Budget_COGS]]&gt;0,
(Table1[[#This Row],[Budget_COGS]]-Table1[[#This Row],[COGS]]) / Table1[[#This Row],[Budget_COGS]],
(Table1[[#This Row],[Budget_COGS]]-Table1[[#This Row],[COGS]]) / ABS(Table1[[#This Row],[Budget_COGS]])
)
)</f>
        <v>0.2</v>
      </c>
      <c r="S1000" s="5" t="str">
        <f>IF(Table1[[#This Row],[COGS _Var]]&gt;=0, "Above Budget", "Below Budget")</f>
        <v>Below Budget</v>
      </c>
      <c r="T1000">
        <f>Table1[[#This Row],[Actual_Sales]]-Table1[[#This Row],[COGS]]</f>
        <v>58</v>
      </c>
      <c r="U1000">
        <v>70</v>
      </c>
      <c r="V1000">
        <f>Table1[[#This Row],[Gross_Margin]]-Table1[[#This Row],[Budget_Margin]]</f>
        <v>-12</v>
      </c>
      <c r="W1000" s="5">
        <f>IF(
Table1[[#This Row],[Budget_Margin]]=0,
"",
IF(
Table1[[#This Row],[Budget_Margin]]&gt;0,
(Table1[[#This Row],[Gross_Margin]]-Table1[[#This Row],[Budget_Margin]]) / Table1[[#This Row],[Budget_Margin]],
(Table1[[#This Row],[Gross_Margin]]-Table1[[#This Row],[Budget_Margin]]) / ABS(Table1[[#This Row],[Budget_Margin]])
)
)</f>
        <v>-0.17142857142857143</v>
      </c>
      <c r="X1000" s="5" t="str">
        <f>IF(Table1[[#This Row],[Margin_Var]]&gt;=0, "Above Budget", "Below Budget")</f>
        <v>Below Budget</v>
      </c>
      <c r="Y1000" s="5">
        <f>IFERROR(Table1[[#This Row],[Gross_Margin]]/Table1[[#This Row],[Actual_Sales]],0)</f>
        <v>0.59183673469387754</v>
      </c>
      <c r="Z1000" s="5">
        <f>Table1[[#This Row],[Actual_Profit]]/Table1[[#This Row],[Actual_Sales]]</f>
        <v>0.37755102040816324</v>
      </c>
      <c r="AA1000">
        <v>21</v>
      </c>
      <c r="AB1000" s="5">
        <f>IFERROR(Table1[[#This Row],[Expenses]]/Table1[[#This Row],[Actual_Sales]],0)</f>
        <v>0.21428571428571427</v>
      </c>
      <c r="AC1000">
        <v>11</v>
      </c>
      <c r="AD1000">
        <v>843</v>
      </c>
      <c r="AE1000" s="5">
        <f>IFERROR(Table1[[#This Row],[Inventory]]/Table1[[#This Row],[Actual_Sales]],0)</f>
        <v>8.6020408163265305</v>
      </c>
    </row>
    <row r="1001" spans="1:31" x14ac:dyDescent="0.25">
      <c r="A1001">
        <v>2860</v>
      </c>
      <c r="B1001">
        <v>318</v>
      </c>
      <c r="C1001">
        <v>2</v>
      </c>
      <c r="D1001" s="2">
        <v>40664</v>
      </c>
      <c r="E1001">
        <v>98</v>
      </c>
      <c r="F1001">
        <v>120</v>
      </c>
      <c r="G1001">
        <f>Table1[[#This Row],[Actual_Sales]]-Table1[[#This Row],[Budget_Sales]]</f>
        <v>-22</v>
      </c>
      <c r="H1001" s="5">
        <f>IF(
Table1[[#This Row],[Budget_Sales]]=0,
"",
IF(
Table1[[#This Row],[Budget_Sales]]&gt;0,
(Table1[[#This Row],[Actual_Sales]]-Table1[[#This Row],[Budget_Sales]])/Table1[[#This Row],[Budget_Sales]],
(Table1[[#This Row],[Actual_Sales]]-Table1[[#This Row],[Budget_Sales]])/ABS(Table1[[#This Row],[Budget_Sales]])
)
)</f>
        <v>-0.18333333333333332</v>
      </c>
      <c r="I1001" s="5" t="str">
        <f>IF(Table1[[#This Row],[Sales_Var]]&gt;=0,"Above Budget","Below Budget")</f>
        <v>Below Budget</v>
      </c>
      <c r="J1001">
        <f>Table1[[#This Row],[Actual_Sales]]-(Table1[[#This Row],[COGS]]+Table1[[#This Row],[Expenses]])</f>
        <v>37</v>
      </c>
      <c r="K1001">
        <v>50</v>
      </c>
      <c r="L1001">
        <f>Table1[[#This Row],[Actual_Profit]]-Table1[[#This Row],[Budget_Profit]]</f>
        <v>-13</v>
      </c>
      <c r="M1001" s="5">
        <f>IF(
Table1[[#This Row],[Budget_Profit]]=0,
"",
IF(
Table1[[#This Row],[Budget_Profit]]&gt;0,
(Table1[[#This Row],[Actual_Profit]]-Table1[[#This Row],[Budget_Profit]])/Table1[[#This Row],[Budget_Profit]],
(Table1[[#This Row],[Actual_Profit]]-Table1[[#This Row],[Budget_Profit]])/ABS(Table1[[#This Row],[Budget_Profit]])
)
)</f>
        <v>-0.26</v>
      </c>
      <c r="N1001" s="5" t="str">
        <f>IF(Table1[[#This Row],[Profit_Var]]&gt;=0, "Above Budget", "Below Budget")</f>
        <v>Below Budget</v>
      </c>
      <c r="O1001">
        <v>40</v>
      </c>
      <c r="P1001">
        <v>50</v>
      </c>
      <c r="Q1001">
        <f>Table1[[#This Row],[COGS]]-Table1[[#This Row],[Budget_COGS]]</f>
        <v>-10</v>
      </c>
      <c r="R1001" s="5">
        <f>IF(
Table1[[#This Row],[Budget_COGS]]=0,
"",
IF(
Table1[[#This Row],[Budget_COGS]]&gt;0,
(Table1[[#This Row],[Budget_COGS]]-Table1[[#This Row],[COGS]]) / Table1[[#This Row],[Budget_COGS]],
(Table1[[#This Row],[Budget_COGS]]-Table1[[#This Row],[COGS]]) / ABS(Table1[[#This Row],[Budget_COGS]])
)
)</f>
        <v>0.2</v>
      </c>
      <c r="S1001" s="5" t="str">
        <f>IF(Table1[[#This Row],[COGS _Var]]&gt;=0, "Above Budget", "Below Budget")</f>
        <v>Below Budget</v>
      </c>
      <c r="T1001">
        <f>Table1[[#This Row],[Actual_Sales]]-Table1[[#This Row],[COGS]]</f>
        <v>58</v>
      </c>
      <c r="U1001">
        <v>70</v>
      </c>
      <c r="V1001">
        <f>Table1[[#This Row],[Gross_Margin]]-Table1[[#This Row],[Budget_Margin]]</f>
        <v>-12</v>
      </c>
      <c r="W1001" s="5">
        <f>IF(
Table1[[#This Row],[Budget_Margin]]=0,
"",
IF(
Table1[[#This Row],[Budget_Margin]]&gt;0,
(Table1[[#This Row],[Gross_Margin]]-Table1[[#This Row],[Budget_Margin]]) / Table1[[#This Row],[Budget_Margin]],
(Table1[[#This Row],[Gross_Margin]]-Table1[[#This Row],[Budget_Margin]]) / ABS(Table1[[#This Row],[Budget_Margin]])
)
)</f>
        <v>-0.17142857142857143</v>
      </c>
      <c r="X1001" s="5" t="str">
        <f>IF(Table1[[#This Row],[Margin_Var]]&gt;=0, "Above Budget", "Below Budget")</f>
        <v>Below Budget</v>
      </c>
      <c r="Y1001" s="5">
        <f>IFERROR(Table1[[#This Row],[Gross_Margin]]/Table1[[#This Row],[Actual_Sales]],0)</f>
        <v>0.59183673469387754</v>
      </c>
      <c r="Z1001" s="5">
        <f>Table1[[#This Row],[Actual_Profit]]/Table1[[#This Row],[Actual_Sales]]</f>
        <v>0.37755102040816324</v>
      </c>
      <c r="AA1001">
        <v>21</v>
      </c>
      <c r="AB1001" s="5">
        <f>IFERROR(Table1[[#This Row],[Expenses]]/Table1[[#This Row],[Actual_Sales]],0)</f>
        <v>0.21428571428571427</v>
      </c>
      <c r="AC1001">
        <v>11</v>
      </c>
      <c r="AD1001">
        <v>793</v>
      </c>
      <c r="AE1001" s="5">
        <f>IFERROR(Table1[[#This Row],[Inventory]]/Table1[[#This Row],[Actual_Sales]],0)</f>
        <v>8.091836734693878</v>
      </c>
    </row>
    <row r="1002" spans="1:31" x14ac:dyDescent="0.25">
      <c r="A1002">
        <v>2835</v>
      </c>
      <c r="B1002">
        <v>206</v>
      </c>
      <c r="C1002">
        <v>9</v>
      </c>
      <c r="D1002" s="2">
        <v>40664</v>
      </c>
      <c r="E1002">
        <v>98</v>
      </c>
      <c r="F1002">
        <v>80</v>
      </c>
      <c r="G1002">
        <f>Table1[[#This Row],[Actual_Sales]]-Table1[[#This Row],[Budget_Sales]]</f>
        <v>18</v>
      </c>
      <c r="H1002" s="5">
        <f>IF(
Table1[[#This Row],[Budget_Sales]]=0,
"",
IF(
Table1[[#This Row],[Budget_Sales]]&gt;0,
(Table1[[#This Row],[Actual_Sales]]-Table1[[#This Row],[Budget_Sales]])/Table1[[#This Row],[Budget_Sales]],
(Table1[[#This Row],[Actual_Sales]]-Table1[[#This Row],[Budget_Sales]])/ABS(Table1[[#This Row],[Budget_Sales]])
)
)</f>
        <v>0.22500000000000001</v>
      </c>
      <c r="I1002" s="5" t="str">
        <f>IF(Table1[[#This Row],[Sales_Var]]&gt;=0,"Above Budget","Below Budget")</f>
        <v>Above Budget</v>
      </c>
      <c r="J1002">
        <f>Table1[[#This Row],[Actual_Sales]]-(Table1[[#This Row],[COGS]]+Table1[[#This Row],[Expenses]])</f>
        <v>37</v>
      </c>
      <c r="K1002">
        <v>50</v>
      </c>
      <c r="L1002">
        <f>Table1[[#This Row],[Actual_Profit]]-Table1[[#This Row],[Budget_Profit]]</f>
        <v>-13</v>
      </c>
      <c r="M1002" s="5">
        <f>IF(
Table1[[#This Row],[Budget_Profit]]=0,
"",
IF(
Table1[[#This Row],[Budget_Profit]]&gt;0,
(Table1[[#This Row],[Actual_Profit]]-Table1[[#This Row],[Budget_Profit]])/Table1[[#This Row],[Budget_Profit]],
(Table1[[#This Row],[Actual_Profit]]-Table1[[#This Row],[Budget_Profit]])/ABS(Table1[[#This Row],[Budget_Profit]])
)
)</f>
        <v>-0.26</v>
      </c>
      <c r="N1002" s="5" t="str">
        <f>IF(Table1[[#This Row],[Profit_Var]]&gt;=0, "Above Budget", "Below Budget")</f>
        <v>Below Budget</v>
      </c>
      <c r="O1002">
        <v>40</v>
      </c>
      <c r="P1002">
        <v>30</v>
      </c>
      <c r="Q1002">
        <f>Table1[[#This Row],[COGS]]-Table1[[#This Row],[Budget_COGS]]</f>
        <v>10</v>
      </c>
      <c r="R1002" s="5">
        <f>IF(
Table1[[#This Row],[Budget_COGS]]=0,
"",
IF(
Table1[[#This Row],[Budget_COGS]]&gt;0,
(Table1[[#This Row],[Budget_COGS]]-Table1[[#This Row],[COGS]]) / Table1[[#This Row],[Budget_COGS]],
(Table1[[#This Row],[Budget_COGS]]-Table1[[#This Row],[COGS]]) / ABS(Table1[[#This Row],[Budget_COGS]])
)
)</f>
        <v>-0.33333333333333331</v>
      </c>
      <c r="S1002" s="5" t="str">
        <f>IF(Table1[[#This Row],[COGS _Var]]&gt;=0, "Above Budget", "Below Budget")</f>
        <v>Above Budget</v>
      </c>
      <c r="T1002">
        <f>Table1[[#This Row],[Actual_Sales]]-Table1[[#This Row],[COGS]]</f>
        <v>58</v>
      </c>
      <c r="U1002">
        <v>50</v>
      </c>
      <c r="V1002">
        <f>Table1[[#This Row],[Gross_Margin]]-Table1[[#This Row],[Budget_Margin]]</f>
        <v>8</v>
      </c>
      <c r="W1002" s="5">
        <f>IF(
Table1[[#This Row],[Budget_Margin]]=0,
"",
IF(
Table1[[#This Row],[Budget_Margin]]&gt;0,
(Table1[[#This Row],[Gross_Margin]]-Table1[[#This Row],[Budget_Margin]]) / Table1[[#This Row],[Budget_Margin]],
(Table1[[#This Row],[Gross_Margin]]-Table1[[#This Row],[Budget_Margin]]) / ABS(Table1[[#This Row],[Budget_Margin]])
)
)</f>
        <v>0.16</v>
      </c>
      <c r="X1002" s="5" t="str">
        <f>IF(Table1[[#This Row],[Margin_Var]]&gt;=0, "Above Budget", "Below Budget")</f>
        <v>Above Budget</v>
      </c>
      <c r="Y1002" s="5">
        <f>IFERROR(Table1[[#This Row],[Gross_Margin]]/Table1[[#This Row],[Actual_Sales]],0)</f>
        <v>0.59183673469387754</v>
      </c>
      <c r="Z1002" s="5">
        <f>Table1[[#This Row],[Actual_Profit]]/Table1[[#This Row],[Actual_Sales]]</f>
        <v>0.37755102040816324</v>
      </c>
      <c r="AA1002">
        <v>21</v>
      </c>
      <c r="AB1002" s="5">
        <f>IFERROR(Table1[[#This Row],[Expenses]]/Table1[[#This Row],[Actual_Sales]],0)</f>
        <v>0.21428571428571427</v>
      </c>
      <c r="AC1002">
        <v>11</v>
      </c>
      <c r="AD1002">
        <v>793</v>
      </c>
      <c r="AE1002" s="5">
        <f>IFERROR(Table1[[#This Row],[Inventory]]/Table1[[#This Row],[Actual_Sales]],0)</f>
        <v>8.091836734693878</v>
      </c>
    </row>
    <row r="1003" spans="1:31" x14ac:dyDescent="0.25">
      <c r="A1003">
        <v>804</v>
      </c>
      <c r="B1003">
        <v>563</v>
      </c>
      <c r="C1003">
        <v>8</v>
      </c>
      <c r="D1003" s="2">
        <v>40299</v>
      </c>
      <c r="E1003">
        <v>612</v>
      </c>
      <c r="F1003">
        <v>530</v>
      </c>
      <c r="G1003">
        <f>Table1[[#This Row],[Actual_Sales]]-Table1[[#This Row],[Budget_Sales]]</f>
        <v>82</v>
      </c>
      <c r="H1003" s="5">
        <f>IF(
Table1[[#This Row],[Budget_Sales]]=0,
"",
IF(
Table1[[#This Row],[Budget_Sales]]&gt;0,
(Table1[[#This Row],[Actual_Sales]]-Table1[[#This Row],[Budget_Sales]])/Table1[[#This Row],[Budget_Sales]],
(Table1[[#This Row],[Actual_Sales]]-Table1[[#This Row],[Budget_Sales]])/ABS(Table1[[#This Row],[Budget_Sales]])
)
)</f>
        <v>0.15471698113207547</v>
      </c>
      <c r="I1003" s="5" t="str">
        <f>IF(Table1[[#This Row],[Sales_Var]]&gt;=0,"Above Budget","Below Budget")</f>
        <v>Above Budget</v>
      </c>
      <c r="J1003">
        <f>Table1[[#This Row],[Actual_Sales]]-(Table1[[#This Row],[COGS]]+Table1[[#This Row],[Expenses]])</f>
        <v>231</v>
      </c>
      <c r="K1003">
        <v>220</v>
      </c>
      <c r="L1003">
        <f>Table1[[#This Row],[Actual_Profit]]-Table1[[#This Row],[Budget_Profit]]</f>
        <v>11</v>
      </c>
      <c r="M1003" s="5">
        <f>IF(
Table1[[#This Row],[Budget_Profit]]=0,
"",
IF(
Table1[[#This Row],[Budget_Profit]]&gt;0,
(Table1[[#This Row],[Actual_Profit]]-Table1[[#This Row],[Budget_Profit]])/Table1[[#This Row],[Budget_Profit]],
(Table1[[#This Row],[Actual_Profit]]-Table1[[#This Row],[Budget_Profit]])/ABS(Table1[[#This Row],[Budget_Profit]])
)
)</f>
        <v>0.05</v>
      </c>
      <c r="N1003" s="5" t="str">
        <f>IF(Table1[[#This Row],[Profit_Var]]&gt;=0, "Above Budget", "Below Budget")</f>
        <v>Above Budget</v>
      </c>
      <c r="O1003">
        <v>263</v>
      </c>
      <c r="P1003">
        <v>220</v>
      </c>
      <c r="Q1003">
        <f>Table1[[#This Row],[COGS]]-Table1[[#This Row],[Budget_COGS]]</f>
        <v>43</v>
      </c>
      <c r="R1003" s="5">
        <f>IF(
Table1[[#This Row],[Budget_COGS]]=0,
"",
IF(
Table1[[#This Row],[Budget_COGS]]&gt;0,
(Table1[[#This Row],[Budget_COGS]]-Table1[[#This Row],[COGS]]) / Table1[[#This Row],[Budget_COGS]],
(Table1[[#This Row],[Budget_COGS]]-Table1[[#This Row],[COGS]]) / ABS(Table1[[#This Row],[Budget_COGS]])
)
)</f>
        <v>-0.19545454545454546</v>
      </c>
      <c r="S1003" s="5" t="str">
        <f>IF(Table1[[#This Row],[COGS _Var]]&gt;=0, "Above Budget", "Below Budget")</f>
        <v>Above Budget</v>
      </c>
      <c r="T1003">
        <f>Table1[[#This Row],[Actual_Sales]]-Table1[[#This Row],[COGS]]</f>
        <v>349</v>
      </c>
      <c r="U1003">
        <v>310</v>
      </c>
      <c r="V1003">
        <f>Table1[[#This Row],[Gross_Margin]]-Table1[[#This Row],[Budget_Margin]]</f>
        <v>39</v>
      </c>
      <c r="W1003" s="5">
        <f>IF(
Table1[[#This Row],[Budget_Margin]]=0,
"",
IF(
Table1[[#This Row],[Budget_Margin]]&gt;0,
(Table1[[#This Row],[Gross_Margin]]-Table1[[#This Row],[Budget_Margin]]) / Table1[[#This Row],[Budget_Margin]],
(Table1[[#This Row],[Gross_Margin]]-Table1[[#This Row],[Budget_Margin]]) / ABS(Table1[[#This Row],[Budget_Margin]])
)
)</f>
        <v>0.12580645161290321</v>
      </c>
      <c r="X1003" s="5" t="str">
        <f>IF(Table1[[#This Row],[Margin_Var]]&gt;=0, "Above Budget", "Below Budget")</f>
        <v>Above Budget</v>
      </c>
      <c r="Y1003" s="5">
        <f>IFERROR(Table1[[#This Row],[Gross_Margin]]/Table1[[#This Row],[Actual_Sales]],0)</f>
        <v>0.5702614379084967</v>
      </c>
      <c r="Z1003" s="5">
        <f>Table1[[#This Row],[Actual_Profit]]/Table1[[#This Row],[Actual_Sales]]</f>
        <v>0.37745098039215685</v>
      </c>
      <c r="AA1003">
        <v>118</v>
      </c>
      <c r="AB1003" s="5">
        <f>IFERROR(Table1[[#This Row],[Expenses]]/Table1[[#This Row],[Actual_Sales]],0)</f>
        <v>0.19281045751633988</v>
      </c>
      <c r="AC1003">
        <v>86</v>
      </c>
      <c r="AD1003">
        <v>1433</v>
      </c>
      <c r="AE1003" s="5">
        <f>IFERROR(Table1[[#This Row],[Inventory]]/Table1[[#This Row],[Actual_Sales]],0)</f>
        <v>2.3415032679738563</v>
      </c>
    </row>
    <row r="1004" spans="1:31" x14ac:dyDescent="0.25">
      <c r="A1004">
        <v>829</v>
      </c>
      <c r="B1004">
        <v>702</v>
      </c>
      <c r="C1004">
        <v>11</v>
      </c>
      <c r="D1004" s="2">
        <v>40299</v>
      </c>
      <c r="E1004">
        <v>612</v>
      </c>
      <c r="F1004">
        <v>410</v>
      </c>
      <c r="G1004">
        <f>Table1[[#This Row],[Actual_Sales]]-Table1[[#This Row],[Budget_Sales]]</f>
        <v>202</v>
      </c>
      <c r="H1004" s="5">
        <f>IF(
Table1[[#This Row],[Budget_Sales]]=0,
"",
IF(
Table1[[#This Row],[Budget_Sales]]&gt;0,
(Table1[[#This Row],[Actual_Sales]]-Table1[[#This Row],[Budget_Sales]])/Table1[[#This Row],[Budget_Sales]],
(Table1[[#This Row],[Actual_Sales]]-Table1[[#This Row],[Budget_Sales]])/ABS(Table1[[#This Row],[Budget_Sales]])
)
)</f>
        <v>0.49268292682926829</v>
      </c>
      <c r="I1004" s="5" t="str">
        <f>IF(Table1[[#This Row],[Sales_Var]]&gt;=0,"Above Budget","Below Budget")</f>
        <v>Above Budget</v>
      </c>
      <c r="J1004">
        <f>Table1[[#This Row],[Actual_Sales]]-(Table1[[#This Row],[COGS]]+Table1[[#This Row],[Expenses]])</f>
        <v>231</v>
      </c>
      <c r="K1004">
        <v>170</v>
      </c>
      <c r="L1004">
        <f>Table1[[#This Row],[Actual_Profit]]-Table1[[#This Row],[Budget_Profit]]</f>
        <v>61</v>
      </c>
      <c r="M1004" s="5">
        <f>IF(
Table1[[#This Row],[Budget_Profit]]=0,
"",
IF(
Table1[[#This Row],[Budget_Profit]]&gt;0,
(Table1[[#This Row],[Actual_Profit]]-Table1[[#This Row],[Budget_Profit]])/Table1[[#This Row],[Budget_Profit]],
(Table1[[#This Row],[Actual_Profit]]-Table1[[#This Row],[Budget_Profit]])/ABS(Table1[[#This Row],[Budget_Profit]])
)
)</f>
        <v>0.35882352941176471</v>
      </c>
      <c r="N1004" s="5" t="str">
        <f>IF(Table1[[#This Row],[Profit_Var]]&gt;=0, "Above Budget", "Below Budget")</f>
        <v>Above Budget</v>
      </c>
      <c r="O1004">
        <v>263</v>
      </c>
      <c r="P1004">
        <v>170</v>
      </c>
      <c r="Q1004">
        <f>Table1[[#This Row],[COGS]]-Table1[[#This Row],[Budget_COGS]]</f>
        <v>93</v>
      </c>
      <c r="R1004" s="5">
        <f>IF(
Table1[[#This Row],[Budget_COGS]]=0,
"",
IF(
Table1[[#This Row],[Budget_COGS]]&gt;0,
(Table1[[#This Row],[Budget_COGS]]-Table1[[#This Row],[COGS]]) / Table1[[#This Row],[Budget_COGS]],
(Table1[[#This Row],[Budget_COGS]]-Table1[[#This Row],[COGS]]) / ABS(Table1[[#This Row],[Budget_COGS]])
)
)</f>
        <v>-0.54705882352941182</v>
      </c>
      <c r="S1004" s="5" t="str">
        <f>IF(Table1[[#This Row],[COGS _Var]]&gt;=0, "Above Budget", "Below Budget")</f>
        <v>Above Budget</v>
      </c>
      <c r="T1004">
        <f>Table1[[#This Row],[Actual_Sales]]-Table1[[#This Row],[COGS]]</f>
        <v>349</v>
      </c>
      <c r="U1004">
        <v>240</v>
      </c>
      <c r="V1004">
        <f>Table1[[#This Row],[Gross_Margin]]-Table1[[#This Row],[Budget_Margin]]</f>
        <v>109</v>
      </c>
      <c r="W1004" s="5">
        <f>IF(
Table1[[#This Row],[Budget_Margin]]=0,
"",
IF(
Table1[[#This Row],[Budget_Margin]]&gt;0,
(Table1[[#This Row],[Gross_Margin]]-Table1[[#This Row],[Budget_Margin]]) / Table1[[#This Row],[Budget_Margin]],
(Table1[[#This Row],[Gross_Margin]]-Table1[[#This Row],[Budget_Margin]]) / ABS(Table1[[#This Row],[Budget_Margin]])
)
)</f>
        <v>0.45416666666666666</v>
      </c>
      <c r="X1004" s="5" t="str">
        <f>IF(Table1[[#This Row],[Margin_Var]]&gt;=0, "Above Budget", "Below Budget")</f>
        <v>Above Budget</v>
      </c>
      <c r="Y1004" s="5">
        <f>IFERROR(Table1[[#This Row],[Gross_Margin]]/Table1[[#This Row],[Actual_Sales]],0)</f>
        <v>0.5702614379084967</v>
      </c>
      <c r="Z1004" s="5">
        <f>Table1[[#This Row],[Actual_Profit]]/Table1[[#This Row],[Actual_Sales]]</f>
        <v>0.37745098039215685</v>
      </c>
      <c r="AA1004">
        <v>118</v>
      </c>
      <c r="AB1004" s="5">
        <f>IFERROR(Table1[[#This Row],[Expenses]]/Table1[[#This Row],[Actual_Sales]],0)</f>
        <v>0.19281045751633988</v>
      </c>
      <c r="AC1004">
        <v>86</v>
      </c>
      <c r="AD1004">
        <v>1433</v>
      </c>
      <c r="AE1004" s="5">
        <f>IFERROR(Table1[[#This Row],[Inventory]]/Table1[[#This Row],[Actual_Sales]],0)</f>
        <v>2.3415032679738563</v>
      </c>
    </row>
    <row r="1005" spans="1:31" x14ac:dyDescent="0.25">
      <c r="A1005">
        <v>382</v>
      </c>
      <c r="B1005">
        <v>318</v>
      </c>
      <c r="C1005">
        <v>5</v>
      </c>
      <c r="D1005" s="2">
        <v>40238</v>
      </c>
      <c r="E1005">
        <v>167</v>
      </c>
      <c r="F1005">
        <v>140</v>
      </c>
      <c r="G1005">
        <f>Table1[[#This Row],[Actual_Sales]]-Table1[[#This Row],[Budget_Sales]]</f>
        <v>27</v>
      </c>
      <c r="H1005" s="5">
        <f>IF(
Table1[[#This Row],[Budget_Sales]]=0,
"",
IF(
Table1[[#This Row],[Budget_Sales]]&gt;0,
(Table1[[#This Row],[Actual_Sales]]-Table1[[#This Row],[Budget_Sales]])/Table1[[#This Row],[Budget_Sales]],
(Table1[[#This Row],[Actual_Sales]]-Table1[[#This Row],[Budget_Sales]])/ABS(Table1[[#This Row],[Budget_Sales]])
)
)</f>
        <v>0.19285714285714287</v>
      </c>
      <c r="I1005" s="5" t="str">
        <f>IF(Table1[[#This Row],[Sales_Var]]&gt;=0,"Above Budget","Below Budget")</f>
        <v>Above Budget</v>
      </c>
      <c r="J1005">
        <f>Table1[[#This Row],[Actual_Sales]]-(Table1[[#This Row],[COGS]]+Table1[[#This Row],[Expenses]])</f>
        <v>63</v>
      </c>
      <c r="K1005">
        <v>70</v>
      </c>
      <c r="L1005">
        <f>Table1[[#This Row],[Actual_Profit]]-Table1[[#This Row],[Budget_Profit]]</f>
        <v>-7</v>
      </c>
      <c r="M1005" s="5">
        <f>IF(
Table1[[#This Row],[Budget_Profit]]=0,
"",
IF(
Table1[[#This Row],[Budget_Profit]]&gt;0,
(Table1[[#This Row],[Actual_Profit]]-Table1[[#This Row],[Budget_Profit]])/Table1[[#This Row],[Budget_Profit]],
(Table1[[#This Row],[Actual_Profit]]-Table1[[#This Row],[Budget_Profit]])/ABS(Table1[[#This Row],[Budget_Profit]])
)
)</f>
        <v>-0.1</v>
      </c>
      <c r="N1005" s="5" t="str">
        <f>IF(Table1[[#This Row],[Profit_Var]]&gt;=0, "Above Budget", "Below Budget")</f>
        <v>Below Budget</v>
      </c>
      <c r="O1005">
        <v>62</v>
      </c>
      <c r="P1005">
        <v>50</v>
      </c>
      <c r="Q1005">
        <f>Table1[[#This Row],[COGS]]-Table1[[#This Row],[Budget_COGS]]</f>
        <v>12</v>
      </c>
      <c r="R1005" s="5">
        <f>IF(
Table1[[#This Row],[Budget_COGS]]=0,
"",
IF(
Table1[[#This Row],[Budget_COGS]]&gt;0,
(Table1[[#This Row],[Budget_COGS]]-Table1[[#This Row],[COGS]]) / Table1[[#This Row],[Budget_COGS]],
(Table1[[#This Row],[Budget_COGS]]-Table1[[#This Row],[COGS]]) / ABS(Table1[[#This Row],[Budget_COGS]])
)
)</f>
        <v>-0.24</v>
      </c>
      <c r="S1005" s="5" t="str">
        <f>IF(Table1[[#This Row],[COGS _Var]]&gt;=0, "Above Budget", "Below Budget")</f>
        <v>Above Budget</v>
      </c>
      <c r="T1005">
        <f>Table1[[#This Row],[Actual_Sales]]-Table1[[#This Row],[COGS]]</f>
        <v>105</v>
      </c>
      <c r="U1005">
        <v>90</v>
      </c>
      <c r="V1005">
        <f>Table1[[#This Row],[Gross_Margin]]-Table1[[#This Row],[Budget_Margin]]</f>
        <v>15</v>
      </c>
      <c r="W1005" s="5">
        <f>IF(
Table1[[#This Row],[Budget_Margin]]=0,
"",
IF(
Table1[[#This Row],[Budget_Margin]]&gt;0,
(Table1[[#This Row],[Gross_Margin]]-Table1[[#This Row],[Budget_Margin]]) / Table1[[#This Row],[Budget_Margin]],
(Table1[[#This Row],[Gross_Margin]]-Table1[[#This Row],[Budget_Margin]]) / ABS(Table1[[#This Row],[Budget_Margin]])
)
)</f>
        <v>0.16666666666666666</v>
      </c>
      <c r="X1005" s="5" t="str">
        <f>IF(Table1[[#This Row],[Margin_Var]]&gt;=0, "Above Budget", "Below Budget")</f>
        <v>Above Budget</v>
      </c>
      <c r="Y1005" s="5">
        <f>IFERROR(Table1[[#This Row],[Gross_Margin]]/Table1[[#This Row],[Actual_Sales]],0)</f>
        <v>0.62874251497005984</v>
      </c>
      <c r="Z1005" s="5">
        <f>Table1[[#This Row],[Actual_Profit]]/Table1[[#This Row],[Actual_Sales]]</f>
        <v>0.3772455089820359</v>
      </c>
      <c r="AA1005">
        <v>42</v>
      </c>
      <c r="AB1005" s="5">
        <f>IFERROR(Table1[[#This Row],[Expenses]]/Table1[[#This Row],[Actual_Sales]],0)</f>
        <v>0.25149700598802394</v>
      </c>
      <c r="AC1005">
        <v>19</v>
      </c>
      <c r="AD1005">
        <v>346</v>
      </c>
      <c r="AE1005" s="5">
        <f>IFERROR(Table1[[#This Row],[Inventory]]/Table1[[#This Row],[Actual_Sales]],0)</f>
        <v>2.0718562874251498</v>
      </c>
    </row>
    <row r="1006" spans="1:31" x14ac:dyDescent="0.25">
      <c r="A1006">
        <v>374</v>
      </c>
      <c r="B1006">
        <v>262</v>
      </c>
      <c r="C1006">
        <v>8</v>
      </c>
      <c r="D1006" s="2">
        <v>40238</v>
      </c>
      <c r="E1006">
        <v>167</v>
      </c>
      <c r="F1006">
        <v>140</v>
      </c>
      <c r="G1006">
        <f>Table1[[#This Row],[Actual_Sales]]-Table1[[#This Row],[Budget_Sales]]</f>
        <v>27</v>
      </c>
      <c r="H1006" s="5">
        <f>IF(
Table1[[#This Row],[Budget_Sales]]=0,
"",
IF(
Table1[[#This Row],[Budget_Sales]]&gt;0,
(Table1[[#This Row],[Actual_Sales]]-Table1[[#This Row],[Budget_Sales]])/Table1[[#This Row],[Budget_Sales]],
(Table1[[#This Row],[Actual_Sales]]-Table1[[#This Row],[Budget_Sales]])/ABS(Table1[[#This Row],[Budget_Sales]])
)
)</f>
        <v>0.19285714285714287</v>
      </c>
      <c r="I1006" s="5" t="str">
        <f>IF(Table1[[#This Row],[Sales_Var]]&gt;=0,"Above Budget","Below Budget")</f>
        <v>Above Budget</v>
      </c>
      <c r="J1006">
        <f>Table1[[#This Row],[Actual_Sales]]-(Table1[[#This Row],[COGS]]+Table1[[#This Row],[Expenses]])</f>
        <v>63</v>
      </c>
      <c r="K1006">
        <v>70</v>
      </c>
      <c r="L1006">
        <f>Table1[[#This Row],[Actual_Profit]]-Table1[[#This Row],[Budget_Profit]]</f>
        <v>-7</v>
      </c>
      <c r="M1006" s="5">
        <f>IF(
Table1[[#This Row],[Budget_Profit]]=0,
"",
IF(
Table1[[#This Row],[Budget_Profit]]&gt;0,
(Table1[[#This Row],[Actual_Profit]]-Table1[[#This Row],[Budget_Profit]])/Table1[[#This Row],[Budget_Profit]],
(Table1[[#This Row],[Actual_Profit]]-Table1[[#This Row],[Budget_Profit]])/ABS(Table1[[#This Row],[Budget_Profit]])
)
)</f>
        <v>-0.1</v>
      </c>
      <c r="N1006" s="5" t="str">
        <f>IF(Table1[[#This Row],[Profit_Var]]&gt;=0, "Above Budget", "Below Budget")</f>
        <v>Below Budget</v>
      </c>
      <c r="O1006">
        <v>62</v>
      </c>
      <c r="P1006">
        <v>50</v>
      </c>
      <c r="Q1006">
        <f>Table1[[#This Row],[COGS]]-Table1[[#This Row],[Budget_COGS]]</f>
        <v>12</v>
      </c>
      <c r="R1006" s="5">
        <f>IF(
Table1[[#This Row],[Budget_COGS]]=0,
"",
IF(
Table1[[#This Row],[Budget_COGS]]&gt;0,
(Table1[[#This Row],[Budget_COGS]]-Table1[[#This Row],[COGS]]) / Table1[[#This Row],[Budget_COGS]],
(Table1[[#This Row],[Budget_COGS]]-Table1[[#This Row],[COGS]]) / ABS(Table1[[#This Row],[Budget_COGS]])
)
)</f>
        <v>-0.24</v>
      </c>
      <c r="S1006" s="5" t="str">
        <f>IF(Table1[[#This Row],[COGS _Var]]&gt;=0, "Above Budget", "Below Budget")</f>
        <v>Above Budget</v>
      </c>
      <c r="T1006">
        <f>Table1[[#This Row],[Actual_Sales]]-Table1[[#This Row],[COGS]]</f>
        <v>105</v>
      </c>
      <c r="U1006">
        <v>90</v>
      </c>
      <c r="V1006">
        <f>Table1[[#This Row],[Gross_Margin]]-Table1[[#This Row],[Budget_Margin]]</f>
        <v>15</v>
      </c>
      <c r="W1006" s="5">
        <f>IF(
Table1[[#This Row],[Budget_Margin]]=0,
"",
IF(
Table1[[#This Row],[Budget_Margin]]&gt;0,
(Table1[[#This Row],[Gross_Margin]]-Table1[[#This Row],[Budget_Margin]]) / Table1[[#This Row],[Budget_Margin]],
(Table1[[#This Row],[Gross_Margin]]-Table1[[#This Row],[Budget_Margin]]) / ABS(Table1[[#This Row],[Budget_Margin]])
)
)</f>
        <v>0.16666666666666666</v>
      </c>
      <c r="X1006" s="5" t="str">
        <f>IF(Table1[[#This Row],[Margin_Var]]&gt;=0, "Above Budget", "Below Budget")</f>
        <v>Above Budget</v>
      </c>
      <c r="Y1006" s="5">
        <f>IFERROR(Table1[[#This Row],[Gross_Margin]]/Table1[[#This Row],[Actual_Sales]],0)</f>
        <v>0.62874251497005984</v>
      </c>
      <c r="Z1006" s="5">
        <f>Table1[[#This Row],[Actual_Profit]]/Table1[[#This Row],[Actual_Sales]]</f>
        <v>0.3772455089820359</v>
      </c>
      <c r="AA1006">
        <v>42</v>
      </c>
      <c r="AB1006" s="5">
        <f>IFERROR(Table1[[#This Row],[Expenses]]/Table1[[#This Row],[Actual_Sales]],0)</f>
        <v>0.25149700598802394</v>
      </c>
      <c r="AC1006">
        <v>19</v>
      </c>
      <c r="AD1006">
        <v>346</v>
      </c>
      <c r="AE1006" s="5">
        <f>IFERROR(Table1[[#This Row],[Inventory]]/Table1[[#This Row],[Actual_Sales]],0)</f>
        <v>2.0718562874251498</v>
      </c>
    </row>
    <row r="1007" spans="1:31" x14ac:dyDescent="0.25">
      <c r="A1007">
        <v>1935</v>
      </c>
      <c r="B1007">
        <v>951</v>
      </c>
      <c r="C1007">
        <v>2</v>
      </c>
      <c r="D1007" s="2">
        <v>40483</v>
      </c>
      <c r="E1007">
        <v>623</v>
      </c>
      <c r="F1007">
        <v>740</v>
      </c>
      <c r="G1007">
        <f>Table1[[#This Row],[Actual_Sales]]-Table1[[#This Row],[Budget_Sales]]</f>
        <v>-117</v>
      </c>
      <c r="H1007" s="5">
        <f>IF(
Table1[[#This Row],[Budget_Sales]]=0,
"",
IF(
Table1[[#This Row],[Budget_Sales]]&gt;0,
(Table1[[#This Row],[Actual_Sales]]-Table1[[#This Row],[Budget_Sales]])/Table1[[#This Row],[Budget_Sales]],
(Table1[[#This Row],[Actual_Sales]]-Table1[[#This Row],[Budget_Sales]])/ABS(Table1[[#This Row],[Budget_Sales]])
)
)</f>
        <v>-0.1581081081081081</v>
      </c>
      <c r="I1007" s="5" t="str">
        <f>IF(Table1[[#This Row],[Sales_Var]]&gt;=0,"Above Budget","Below Budget")</f>
        <v>Below Budget</v>
      </c>
      <c r="J1007">
        <f>Table1[[#This Row],[Actual_Sales]]-(Table1[[#This Row],[COGS]]+Table1[[#This Row],[Expenses]])</f>
        <v>235</v>
      </c>
      <c r="K1007">
        <v>310</v>
      </c>
      <c r="L1007">
        <f>Table1[[#This Row],[Actual_Profit]]-Table1[[#This Row],[Budget_Profit]]</f>
        <v>-75</v>
      </c>
      <c r="M1007" s="5">
        <f>IF(
Table1[[#This Row],[Budget_Profit]]=0,
"",
IF(
Table1[[#This Row],[Budget_Profit]]&gt;0,
(Table1[[#This Row],[Actual_Profit]]-Table1[[#This Row],[Budget_Profit]])/Table1[[#This Row],[Budget_Profit]],
(Table1[[#This Row],[Actual_Profit]]-Table1[[#This Row],[Budget_Profit]])/ABS(Table1[[#This Row],[Budget_Profit]])
)
)</f>
        <v>-0.24193548387096775</v>
      </c>
      <c r="N1007" s="5" t="str">
        <f>IF(Table1[[#This Row],[Profit_Var]]&gt;=0, "Above Budget", "Below Budget")</f>
        <v>Below Budget</v>
      </c>
      <c r="O1007">
        <v>249</v>
      </c>
      <c r="P1007">
        <v>290</v>
      </c>
      <c r="Q1007">
        <f>Table1[[#This Row],[COGS]]-Table1[[#This Row],[Budget_COGS]]</f>
        <v>-41</v>
      </c>
      <c r="R1007" s="5">
        <f>IF(
Table1[[#This Row],[Budget_COGS]]=0,
"",
IF(
Table1[[#This Row],[Budget_COGS]]&gt;0,
(Table1[[#This Row],[Budget_COGS]]-Table1[[#This Row],[COGS]]) / Table1[[#This Row],[Budget_COGS]],
(Table1[[#This Row],[Budget_COGS]]-Table1[[#This Row],[COGS]]) / ABS(Table1[[#This Row],[Budget_COGS]])
)
)</f>
        <v>0.14137931034482759</v>
      </c>
      <c r="S1007" s="5" t="str">
        <f>IF(Table1[[#This Row],[COGS _Var]]&gt;=0, "Above Budget", "Below Budget")</f>
        <v>Below Budget</v>
      </c>
      <c r="T1007">
        <f>Table1[[#This Row],[Actual_Sales]]-Table1[[#This Row],[COGS]]</f>
        <v>374</v>
      </c>
      <c r="U1007">
        <v>450</v>
      </c>
      <c r="V1007">
        <f>Table1[[#This Row],[Gross_Margin]]-Table1[[#This Row],[Budget_Margin]]</f>
        <v>-76</v>
      </c>
      <c r="W1007" s="5">
        <f>IF(
Table1[[#This Row],[Budget_Margin]]=0,
"",
IF(
Table1[[#This Row],[Budget_Margin]]&gt;0,
(Table1[[#This Row],[Gross_Margin]]-Table1[[#This Row],[Budget_Margin]]) / Table1[[#This Row],[Budget_Margin]],
(Table1[[#This Row],[Gross_Margin]]-Table1[[#This Row],[Budget_Margin]]) / ABS(Table1[[#This Row],[Budget_Margin]])
)
)</f>
        <v>-0.16888888888888889</v>
      </c>
      <c r="X1007" s="5" t="str">
        <f>IF(Table1[[#This Row],[Margin_Var]]&gt;=0, "Above Budget", "Below Budget")</f>
        <v>Below Budget</v>
      </c>
      <c r="Y1007" s="5">
        <f>IFERROR(Table1[[#This Row],[Gross_Margin]]/Table1[[#This Row],[Actual_Sales]],0)</f>
        <v>0.6003210272873194</v>
      </c>
      <c r="Z1007" s="5">
        <f>Table1[[#This Row],[Actual_Profit]]/Table1[[#This Row],[Actual_Sales]]</f>
        <v>0.37720706260032105</v>
      </c>
      <c r="AA1007">
        <v>139</v>
      </c>
      <c r="AB1007" s="5">
        <f>IFERROR(Table1[[#This Row],[Expenses]]/Table1[[#This Row],[Actual_Sales]],0)</f>
        <v>0.2231139646869984</v>
      </c>
      <c r="AC1007">
        <v>87</v>
      </c>
      <c r="AD1007">
        <v>2580</v>
      </c>
      <c r="AE1007" s="5">
        <f>IFERROR(Table1[[#This Row],[Inventory]]/Table1[[#This Row],[Actual_Sales]],0)</f>
        <v>4.1412520064205456</v>
      </c>
    </row>
    <row r="1008" spans="1:31" x14ac:dyDescent="0.25">
      <c r="A1008">
        <v>3748</v>
      </c>
      <c r="B1008">
        <v>360</v>
      </c>
      <c r="C1008">
        <v>2</v>
      </c>
      <c r="D1008" s="2">
        <v>40817</v>
      </c>
      <c r="E1008">
        <v>178</v>
      </c>
      <c r="F1008">
        <v>230</v>
      </c>
      <c r="G1008">
        <f>Table1[[#This Row],[Actual_Sales]]-Table1[[#This Row],[Budget_Sales]]</f>
        <v>-52</v>
      </c>
      <c r="H1008" s="5">
        <f>IF(
Table1[[#This Row],[Budget_Sales]]=0,
"",
IF(
Table1[[#This Row],[Budget_Sales]]&gt;0,
(Table1[[#This Row],[Actual_Sales]]-Table1[[#This Row],[Budget_Sales]])/Table1[[#This Row],[Budget_Sales]],
(Table1[[#This Row],[Actual_Sales]]-Table1[[#This Row],[Budget_Sales]])/ABS(Table1[[#This Row],[Budget_Sales]])
)
)</f>
        <v>-0.22608695652173913</v>
      </c>
      <c r="I1008" s="5" t="str">
        <f>IF(Table1[[#This Row],[Sales_Var]]&gt;=0,"Above Budget","Below Budget")</f>
        <v>Below Budget</v>
      </c>
      <c r="J1008">
        <f>Table1[[#This Row],[Actual_Sales]]-(Table1[[#This Row],[COGS]]+Table1[[#This Row],[Expenses]])</f>
        <v>67</v>
      </c>
      <c r="K1008">
        <v>110</v>
      </c>
      <c r="L1008">
        <f>Table1[[#This Row],[Actual_Profit]]-Table1[[#This Row],[Budget_Profit]]</f>
        <v>-43</v>
      </c>
      <c r="M1008" s="5">
        <f>IF(
Table1[[#This Row],[Budget_Profit]]=0,
"",
IF(
Table1[[#This Row],[Budget_Profit]]&gt;0,
(Table1[[#This Row],[Actual_Profit]]-Table1[[#This Row],[Budget_Profit]])/Table1[[#This Row],[Budget_Profit]],
(Table1[[#This Row],[Actual_Profit]]-Table1[[#This Row],[Budget_Profit]])/ABS(Table1[[#This Row],[Budget_Profit]])
)
)</f>
        <v>-0.39090909090909093</v>
      </c>
      <c r="N1008" s="5" t="str">
        <f>IF(Table1[[#This Row],[Profit_Var]]&gt;=0, "Above Budget", "Below Budget")</f>
        <v>Below Budget</v>
      </c>
      <c r="O1008">
        <v>68</v>
      </c>
      <c r="P1008">
        <v>90</v>
      </c>
      <c r="Q1008">
        <f>Table1[[#This Row],[COGS]]-Table1[[#This Row],[Budget_COGS]]</f>
        <v>-22</v>
      </c>
      <c r="R1008" s="5">
        <f>IF(
Table1[[#This Row],[Budget_COGS]]=0,
"",
IF(
Table1[[#This Row],[Budget_COGS]]&gt;0,
(Table1[[#This Row],[Budget_COGS]]-Table1[[#This Row],[COGS]]) / Table1[[#This Row],[Budget_COGS]],
(Table1[[#This Row],[Budget_COGS]]-Table1[[#This Row],[COGS]]) / ABS(Table1[[#This Row],[Budget_COGS]])
)
)</f>
        <v>0.24444444444444444</v>
      </c>
      <c r="S1008" s="5" t="str">
        <f>IF(Table1[[#This Row],[COGS _Var]]&gt;=0, "Above Budget", "Below Budget")</f>
        <v>Below Budget</v>
      </c>
      <c r="T1008">
        <f>Table1[[#This Row],[Actual_Sales]]-Table1[[#This Row],[COGS]]</f>
        <v>110</v>
      </c>
      <c r="U1008">
        <v>140</v>
      </c>
      <c r="V1008">
        <f>Table1[[#This Row],[Gross_Margin]]-Table1[[#This Row],[Budget_Margin]]</f>
        <v>-30</v>
      </c>
      <c r="W1008" s="5">
        <f>IF(
Table1[[#This Row],[Budget_Margin]]=0,
"",
IF(
Table1[[#This Row],[Budget_Margin]]&gt;0,
(Table1[[#This Row],[Gross_Margin]]-Table1[[#This Row],[Budget_Margin]]) / Table1[[#This Row],[Budget_Margin]],
(Table1[[#This Row],[Gross_Margin]]-Table1[[#This Row],[Budget_Margin]]) / ABS(Table1[[#This Row],[Budget_Margin]])
)
)</f>
        <v>-0.21428571428571427</v>
      </c>
      <c r="X1008" s="5" t="str">
        <f>IF(Table1[[#This Row],[Margin_Var]]&gt;=0, "Above Budget", "Below Budget")</f>
        <v>Below Budget</v>
      </c>
      <c r="Y1008" s="5">
        <f>IFERROR(Table1[[#This Row],[Gross_Margin]]/Table1[[#This Row],[Actual_Sales]],0)</f>
        <v>0.6179775280898876</v>
      </c>
      <c r="Z1008" s="5">
        <f>Table1[[#This Row],[Actual_Profit]]/Table1[[#This Row],[Actual_Sales]]</f>
        <v>0.37640449438202245</v>
      </c>
      <c r="AA1008">
        <v>43</v>
      </c>
      <c r="AB1008" s="5">
        <f>IFERROR(Table1[[#This Row],[Expenses]]/Table1[[#This Row],[Actual_Sales]],0)</f>
        <v>0.24157303370786518</v>
      </c>
      <c r="AC1008">
        <v>21</v>
      </c>
      <c r="AD1008">
        <v>438</v>
      </c>
      <c r="AE1008" s="5">
        <f>IFERROR(Table1[[#This Row],[Inventory]]/Table1[[#This Row],[Actual_Sales]],0)</f>
        <v>2.4606741573033708</v>
      </c>
    </row>
    <row r="1009" spans="1:31" x14ac:dyDescent="0.25">
      <c r="A1009">
        <v>3585</v>
      </c>
      <c r="B1009">
        <v>425</v>
      </c>
      <c r="C1009">
        <v>2</v>
      </c>
      <c r="D1009" s="2">
        <v>40787</v>
      </c>
      <c r="E1009">
        <v>178</v>
      </c>
      <c r="F1009">
        <v>200</v>
      </c>
      <c r="G1009">
        <f>Table1[[#This Row],[Actual_Sales]]-Table1[[#This Row],[Budget_Sales]]</f>
        <v>-22</v>
      </c>
      <c r="H1009" s="5">
        <f>IF(
Table1[[#This Row],[Budget_Sales]]=0,
"",
IF(
Table1[[#This Row],[Budget_Sales]]&gt;0,
(Table1[[#This Row],[Actual_Sales]]-Table1[[#This Row],[Budget_Sales]])/Table1[[#This Row],[Budget_Sales]],
(Table1[[#This Row],[Actual_Sales]]-Table1[[#This Row],[Budget_Sales]])/ABS(Table1[[#This Row],[Budget_Sales]])
)
)</f>
        <v>-0.11</v>
      </c>
      <c r="I1009" s="5" t="str">
        <f>IF(Table1[[#This Row],[Sales_Var]]&gt;=0,"Above Budget","Below Budget")</f>
        <v>Below Budget</v>
      </c>
      <c r="J1009">
        <f>Table1[[#This Row],[Actual_Sales]]-(Table1[[#This Row],[COGS]]+Table1[[#This Row],[Expenses]])</f>
        <v>67</v>
      </c>
      <c r="K1009">
        <v>80</v>
      </c>
      <c r="L1009">
        <f>Table1[[#This Row],[Actual_Profit]]-Table1[[#This Row],[Budget_Profit]]</f>
        <v>-13</v>
      </c>
      <c r="M1009" s="5">
        <f>IF(
Table1[[#This Row],[Budget_Profit]]=0,
"",
IF(
Table1[[#This Row],[Budget_Profit]]&gt;0,
(Table1[[#This Row],[Actual_Profit]]-Table1[[#This Row],[Budget_Profit]])/Table1[[#This Row],[Budget_Profit]],
(Table1[[#This Row],[Actual_Profit]]-Table1[[#This Row],[Budget_Profit]])/ABS(Table1[[#This Row],[Budget_Profit]])
)
)</f>
        <v>-0.16250000000000001</v>
      </c>
      <c r="N1009" s="5" t="str">
        <f>IF(Table1[[#This Row],[Profit_Var]]&gt;=0, "Above Budget", "Below Budget")</f>
        <v>Below Budget</v>
      </c>
      <c r="O1009">
        <v>68</v>
      </c>
      <c r="P1009">
        <v>80</v>
      </c>
      <c r="Q1009">
        <f>Table1[[#This Row],[COGS]]-Table1[[#This Row],[Budget_COGS]]</f>
        <v>-12</v>
      </c>
      <c r="R1009" s="5">
        <f>IF(
Table1[[#This Row],[Budget_COGS]]=0,
"",
IF(
Table1[[#This Row],[Budget_COGS]]&gt;0,
(Table1[[#This Row],[Budget_COGS]]-Table1[[#This Row],[COGS]]) / Table1[[#This Row],[Budget_COGS]],
(Table1[[#This Row],[Budget_COGS]]-Table1[[#This Row],[COGS]]) / ABS(Table1[[#This Row],[Budget_COGS]])
)
)</f>
        <v>0.15</v>
      </c>
      <c r="S1009" s="5" t="str">
        <f>IF(Table1[[#This Row],[COGS _Var]]&gt;=0, "Above Budget", "Below Budget")</f>
        <v>Below Budget</v>
      </c>
      <c r="T1009">
        <f>Table1[[#This Row],[Actual_Sales]]-Table1[[#This Row],[COGS]]</f>
        <v>110</v>
      </c>
      <c r="U1009">
        <v>120</v>
      </c>
      <c r="V1009">
        <f>Table1[[#This Row],[Gross_Margin]]-Table1[[#This Row],[Budget_Margin]]</f>
        <v>-10</v>
      </c>
      <c r="W1009" s="5">
        <f>IF(
Table1[[#This Row],[Budget_Margin]]=0,
"",
IF(
Table1[[#This Row],[Budget_Margin]]&gt;0,
(Table1[[#This Row],[Gross_Margin]]-Table1[[#This Row],[Budget_Margin]]) / Table1[[#This Row],[Budget_Margin]],
(Table1[[#This Row],[Gross_Margin]]-Table1[[#This Row],[Budget_Margin]]) / ABS(Table1[[#This Row],[Budget_Margin]])
)
)</f>
        <v>-8.3333333333333329E-2</v>
      </c>
      <c r="X1009" s="5" t="str">
        <f>IF(Table1[[#This Row],[Margin_Var]]&gt;=0, "Above Budget", "Below Budget")</f>
        <v>Below Budget</v>
      </c>
      <c r="Y1009" s="5">
        <f>IFERROR(Table1[[#This Row],[Gross_Margin]]/Table1[[#This Row],[Actual_Sales]],0)</f>
        <v>0.6179775280898876</v>
      </c>
      <c r="Z1009" s="5">
        <f>Table1[[#This Row],[Actual_Profit]]/Table1[[#This Row],[Actual_Sales]]</f>
        <v>0.37640449438202245</v>
      </c>
      <c r="AA1009">
        <v>43</v>
      </c>
      <c r="AB1009" s="5">
        <f>IFERROR(Table1[[#This Row],[Expenses]]/Table1[[#This Row],[Actual_Sales]],0)</f>
        <v>0.24157303370786518</v>
      </c>
      <c r="AC1009">
        <v>21</v>
      </c>
      <c r="AD1009">
        <v>445</v>
      </c>
      <c r="AE1009" s="5">
        <f>IFERROR(Table1[[#This Row],[Inventory]]/Table1[[#This Row],[Actual_Sales]],0)</f>
        <v>2.5</v>
      </c>
    </row>
    <row r="1010" spans="1:31" x14ac:dyDescent="0.25">
      <c r="A1010">
        <v>2991</v>
      </c>
      <c r="B1010">
        <v>863</v>
      </c>
      <c r="C1010">
        <v>3</v>
      </c>
      <c r="D1010" s="2">
        <v>40664</v>
      </c>
      <c r="E1010">
        <v>271</v>
      </c>
      <c r="F1010">
        <v>250</v>
      </c>
      <c r="G1010">
        <f>Table1[[#This Row],[Actual_Sales]]-Table1[[#This Row],[Budget_Sales]]</f>
        <v>21</v>
      </c>
      <c r="H1010" s="5">
        <f>IF(
Table1[[#This Row],[Budget_Sales]]=0,
"",
IF(
Table1[[#This Row],[Budget_Sales]]&gt;0,
(Table1[[#This Row],[Actual_Sales]]-Table1[[#This Row],[Budget_Sales]])/Table1[[#This Row],[Budget_Sales]],
(Table1[[#This Row],[Actual_Sales]]-Table1[[#This Row],[Budget_Sales]])/ABS(Table1[[#This Row],[Budget_Sales]])
)
)</f>
        <v>8.4000000000000005E-2</v>
      </c>
      <c r="I1010" s="5" t="str">
        <f>IF(Table1[[#This Row],[Sales_Var]]&gt;=0,"Above Budget","Below Budget")</f>
        <v>Above Budget</v>
      </c>
      <c r="J1010">
        <f>Table1[[#This Row],[Actual_Sales]]-(Table1[[#This Row],[COGS]]+Table1[[#This Row],[Expenses]])</f>
        <v>102</v>
      </c>
      <c r="K1010">
        <v>100</v>
      </c>
      <c r="L1010">
        <f>Table1[[#This Row],[Actual_Profit]]-Table1[[#This Row],[Budget_Profit]]</f>
        <v>2</v>
      </c>
      <c r="M1010" s="5">
        <f>IF(
Table1[[#This Row],[Budget_Profit]]=0,
"",
IF(
Table1[[#This Row],[Budget_Profit]]&gt;0,
(Table1[[#This Row],[Actual_Profit]]-Table1[[#This Row],[Budget_Profit]])/Table1[[#This Row],[Budget_Profit]],
(Table1[[#This Row],[Actual_Profit]]-Table1[[#This Row],[Budget_Profit]])/ABS(Table1[[#This Row],[Budget_Profit]])
)
)</f>
        <v>0.02</v>
      </c>
      <c r="N1010" s="5" t="str">
        <f>IF(Table1[[#This Row],[Profit_Var]]&gt;=0, "Above Budget", "Below Budget")</f>
        <v>Above Budget</v>
      </c>
      <c r="O1010">
        <v>114</v>
      </c>
      <c r="P1010">
        <v>100</v>
      </c>
      <c r="Q1010">
        <f>Table1[[#This Row],[COGS]]-Table1[[#This Row],[Budget_COGS]]</f>
        <v>14</v>
      </c>
      <c r="R1010" s="5">
        <f>IF(
Table1[[#This Row],[Budget_COGS]]=0,
"",
IF(
Table1[[#This Row],[Budget_COGS]]&gt;0,
(Table1[[#This Row],[Budget_COGS]]-Table1[[#This Row],[COGS]]) / Table1[[#This Row],[Budget_COGS]],
(Table1[[#This Row],[Budget_COGS]]-Table1[[#This Row],[COGS]]) / ABS(Table1[[#This Row],[Budget_COGS]])
)
)</f>
        <v>-0.14000000000000001</v>
      </c>
      <c r="S1010" s="5" t="str">
        <f>IF(Table1[[#This Row],[COGS _Var]]&gt;=0, "Above Budget", "Below Budget")</f>
        <v>Above Budget</v>
      </c>
      <c r="T1010">
        <f>Table1[[#This Row],[Actual_Sales]]-Table1[[#This Row],[COGS]]</f>
        <v>157</v>
      </c>
      <c r="U1010">
        <v>150</v>
      </c>
      <c r="V1010">
        <f>Table1[[#This Row],[Gross_Margin]]-Table1[[#This Row],[Budget_Margin]]</f>
        <v>7</v>
      </c>
      <c r="W1010" s="5">
        <f>IF(
Table1[[#This Row],[Budget_Margin]]=0,
"",
IF(
Table1[[#This Row],[Budget_Margin]]&gt;0,
(Table1[[#This Row],[Gross_Margin]]-Table1[[#This Row],[Budget_Margin]]) / Table1[[#This Row],[Budget_Margin]],
(Table1[[#This Row],[Gross_Margin]]-Table1[[#This Row],[Budget_Margin]]) / ABS(Table1[[#This Row],[Budget_Margin]])
)
)</f>
        <v>4.6666666666666669E-2</v>
      </c>
      <c r="X1010" s="5" t="str">
        <f>IF(Table1[[#This Row],[Margin_Var]]&gt;=0, "Above Budget", "Below Budget")</f>
        <v>Above Budget</v>
      </c>
      <c r="Y1010" s="5">
        <f>IFERROR(Table1[[#This Row],[Gross_Margin]]/Table1[[#This Row],[Actual_Sales]],0)</f>
        <v>0.57933579335793361</v>
      </c>
      <c r="Z1010" s="5">
        <f>Table1[[#This Row],[Actual_Profit]]/Table1[[#This Row],[Actual_Sales]]</f>
        <v>0.37638376383763839</v>
      </c>
      <c r="AA1010">
        <v>55</v>
      </c>
      <c r="AB1010" s="5">
        <f>IFERROR(Table1[[#This Row],[Expenses]]/Table1[[#This Row],[Actual_Sales]],0)</f>
        <v>0.2029520295202952</v>
      </c>
      <c r="AC1010">
        <v>35</v>
      </c>
      <c r="AD1010">
        <v>555</v>
      </c>
      <c r="AE1010" s="5">
        <f>IFERROR(Table1[[#This Row],[Inventory]]/Table1[[#This Row],[Actual_Sales]],0)</f>
        <v>2.0479704797047971</v>
      </c>
    </row>
    <row r="1011" spans="1:31" x14ac:dyDescent="0.25">
      <c r="A1011">
        <v>1710</v>
      </c>
      <c r="B1011">
        <v>714</v>
      </c>
      <c r="C1011">
        <v>6</v>
      </c>
      <c r="D1011" s="2">
        <v>40452</v>
      </c>
      <c r="E1011">
        <v>598</v>
      </c>
      <c r="F1011">
        <v>550</v>
      </c>
      <c r="G1011">
        <f>Table1[[#This Row],[Actual_Sales]]-Table1[[#This Row],[Budget_Sales]]</f>
        <v>48</v>
      </c>
      <c r="H1011" s="5">
        <f>IF(
Table1[[#This Row],[Budget_Sales]]=0,
"",
IF(
Table1[[#This Row],[Budget_Sales]]&gt;0,
(Table1[[#This Row],[Actual_Sales]]-Table1[[#This Row],[Budget_Sales]])/Table1[[#This Row],[Budget_Sales]],
(Table1[[#This Row],[Actual_Sales]]-Table1[[#This Row],[Budget_Sales]])/ABS(Table1[[#This Row],[Budget_Sales]])
)
)</f>
        <v>8.727272727272728E-2</v>
      </c>
      <c r="I1011" s="5" t="str">
        <f>IF(Table1[[#This Row],[Sales_Var]]&gt;=0,"Above Budget","Below Budget")</f>
        <v>Above Budget</v>
      </c>
      <c r="J1011">
        <f>Table1[[#This Row],[Actual_Sales]]-(Table1[[#This Row],[COGS]]+Table1[[#This Row],[Expenses]])</f>
        <v>225</v>
      </c>
      <c r="K1011">
        <v>240</v>
      </c>
      <c r="L1011">
        <f>Table1[[#This Row],[Actual_Profit]]-Table1[[#This Row],[Budget_Profit]]</f>
        <v>-15</v>
      </c>
      <c r="M1011" s="5">
        <f>IF(
Table1[[#This Row],[Budget_Profit]]=0,
"",
IF(
Table1[[#This Row],[Budget_Profit]]&gt;0,
(Table1[[#This Row],[Actual_Profit]]-Table1[[#This Row],[Budget_Profit]])/Table1[[#This Row],[Budget_Profit]],
(Table1[[#This Row],[Actual_Profit]]-Table1[[#This Row],[Budget_Profit]])/ABS(Table1[[#This Row],[Budget_Profit]])
)
)</f>
        <v>-6.25E-2</v>
      </c>
      <c r="N1011" s="5" t="str">
        <f>IF(Table1[[#This Row],[Profit_Var]]&gt;=0, "Above Budget", "Below Budget")</f>
        <v>Below Budget</v>
      </c>
      <c r="O1011">
        <v>257</v>
      </c>
      <c r="P1011">
        <v>230</v>
      </c>
      <c r="Q1011">
        <f>Table1[[#This Row],[COGS]]-Table1[[#This Row],[Budget_COGS]]</f>
        <v>27</v>
      </c>
      <c r="R1011" s="5">
        <f>IF(
Table1[[#This Row],[Budget_COGS]]=0,
"",
IF(
Table1[[#This Row],[Budget_COGS]]&gt;0,
(Table1[[#This Row],[Budget_COGS]]-Table1[[#This Row],[COGS]]) / Table1[[#This Row],[Budget_COGS]],
(Table1[[#This Row],[Budget_COGS]]-Table1[[#This Row],[COGS]]) / ABS(Table1[[#This Row],[Budget_COGS]])
)
)</f>
        <v>-0.11739130434782609</v>
      </c>
      <c r="S1011" s="5" t="str">
        <f>IF(Table1[[#This Row],[COGS _Var]]&gt;=0, "Above Budget", "Below Budget")</f>
        <v>Above Budget</v>
      </c>
      <c r="T1011">
        <f>Table1[[#This Row],[Actual_Sales]]-Table1[[#This Row],[COGS]]</f>
        <v>341</v>
      </c>
      <c r="U1011">
        <v>320</v>
      </c>
      <c r="V1011">
        <f>Table1[[#This Row],[Gross_Margin]]-Table1[[#This Row],[Budget_Margin]]</f>
        <v>21</v>
      </c>
      <c r="W1011" s="5">
        <f>IF(
Table1[[#This Row],[Budget_Margin]]=0,
"",
IF(
Table1[[#This Row],[Budget_Margin]]&gt;0,
(Table1[[#This Row],[Gross_Margin]]-Table1[[#This Row],[Budget_Margin]]) / Table1[[#This Row],[Budget_Margin]],
(Table1[[#This Row],[Gross_Margin]]-Table1[[#This Row],[Budget_Margin]]) / ABS(Table1[[#This Row],[Budget_Margin]])
)
)</f>
        <v>6.5625000000000003E-2</v>
      </c>
      <c r="X1011" s="5" t="str">
        <f>IF(Table1[[#This Row],[Margin_Var]]&gt;=0, "Above Budget", "Below Budget")</f>
        <v>Above Budget</v>
      </c>
      <c r="Y1011" s="5">
        <f>IFERROR(Table1[[#This Row],[Gross_Margin]]/Table1[[#This Row],[Actual_Sales]],0)</f>
        <v>0.57023411371237454</v>
      </c>
      <c r="Z1011" s="5">
        <f>Table1[[#This Row],[Actual_Profit]]/Table1[[#This Row],[Actual_Sales]]</f>
        <v>0.37625418060200672</v>
      </c>
      <c r="AA1011">
        <v>116</v>
      </c>
      <c r="AB1011" s="5">
        <f>IFERROR(Table1[[#This Row],[Expenses]]/Table1[[#This Row],[Actual_Sales]],0)</f>
        <v>0.1939799331103679</v>
      </c>
      <c r="AC1011">
        <v>84</v>
      </c>
      <c r="AD1011">
        <v>1662</v>
      </c>
      <c r="AE1011" s="5">
        <f>IFERROR(Table1[[#This Row],[Inventory]]/Table1[[#This Row],[Actual_Sales]],0)</f>
        <v>2.7792642140468229</v>
      </c>
    </row>
    <row r="1012" spans="1:31" x14ac:dyDescent="0.25">
      <c r="A1012">
        <v>822</v>
      </c>
      <c r="B1012">
        <v>636</v>
      </c>
      <c r="C1012">
        <v>5</v>
      </c>
      <c r="D1012" s="2">
        <v>40299</v>
      </c>
      <c r="E1012">
        <v>109</v>
      </c>
      <c r="F1012">
        <v>120</v>
      </c>
      <c r="G1012">
        <f>Table1[[#This Row],[Actual_Sales]]-Table1[[#This Row],[Budget_Sales]]</f>
        <v>-11</v>
      </c>
      <c r="H1012" s="5">
        <f>IF(
Table1[[#This Row],[Budget_Sales]]=0,
"",
IF(
Table1[[#This Row],[Budget_Sales]]&gt;0,
(Table1[[#This Row],[Actual_Sales]]-Table1[[#This Row],[Budget_Sales]])/Table1[[#This Row],[Budget_Sales]],
(Table1[[#This Row],[Actual_Sales]]-Table1[[#This Row],[Budget_Sales]])/ABS(Table1[[#This Row],[Budget_Sales]])
)
)</f>
        <v>-9.166666666666666E-2</v>
      </c>
      <c r="I1012" s="5" t="str">
        <f>IF(Table1[[#This Row],[Sales_Var]]&gt;=0,"Above Budget","Below Budget")</f>
        <v>Below Budget</v>
      </c>
      <c r="J1012">
        <f>Table1[[#This Row],[Actual_Sales]]-(Table1[[#This Row],[COGS]]+Table1[[#This Row],[Expenses]])</f>
        <v>41</v>
      </c>
      <c r="K1012">
        <v>50</v>
      </c>
      <c r="L1012">
        <f>Table1[[#This Row],[Actual_Profit]]-Table1[[#This Row],[Budget_Profit]]</f>
        <v>-9</v>
      </c>
      <c r="M1012" s="5">
        <f>IF(
Table1[[#This Row],[Budget_Profit]]=0,
"",
IF(
Table1[[#This Row],[Budget_Profit]]&gt;0,
(Table1[[#This Row],[Actual_Profit]]-Table1[[#This Row],[Budget_Profit]])/Table1[[#This Row],[Budget_Profit]],
(Table1[[#This Row],[Actual_Profit]]-Table1[[#This Row],[Budget_Profit]])/ABS(Table1[[#This Row],[Budget_Profit]])
)
)</f>
        <v>-0.18</v>
      </c>
      <c r="N1012" s="5" t="str">
        <f>IF(Table1[[#This Row],[Profit_Var]]&gt;=0, "Above Budget", "Below Budget")</f>
        <v>Below Budget</v>
      </c>
      <c r="O1012">
        <v>44</v>
      </c>
      <c r="P1012">
        <v>50</v>
      </c>
      <c r="Q1012">
        <f>Table1[[#This Row],[COGS]]-Table1[[#This Row],[Budget_COGS]]</f>
        <v>-6</v>
      </c>
      <c r="R1012" s="5">
        <f>IF(
Table1[[#This Row],[Budget_COGS]]=0,
"",
IF(
Table1[[#This Row],[Budget_COGS]]&gt;0,
(Table1[[#This Row],[Budget_COGS]]-Table1[[#This Row],[COGS]]) / Table1[[#This Row],[Budget_COGS]],
(Table1[[#This Row],[Budget_COGS]]-Table1[[#This Row],[COGS]]) / ABS(Table1[[#This Row],[Budget_COGS]])
)
)</f>
        <v>0.12</v>
      </c>
      <c r="S1012" s="5" t="str">
        <f>IF(Table1[[#This Row],[COGS _Var]]&gt;=0, "Above Budget", "Below Budget")</f>
        <v>Below Budget</v>
      </c>
      <c r="T1012">
        <f>Table1[[#This Row],[Actual_Sales]]-Table1[[#This Row],[COGS]]</f>
        <v>65</v>
      </c>
      <c r="U1012">
        <v>70</v>
      </c>
      <c r="V1012">
        <f>Table1[[#This Row],[Gross_Margin]]-Table1[[#This Row],[Budget_Margin]]</f>
        <v>-5</v>
      </c>
      <c r="W1012" s="5">
        <f>IF(
Table1[[#This Row],[Budget_Margin]]=0,
"",
IF(
Table1[[#This Row],[Budget_Margin]]&gt;0,
(Table1[[#This Row],[Gross_Margin]]-Table1[[#This Row],[Budget_Margin]]) / Table1[[#This Row],[Budget_Margin]],
(Table1[[#This Row],[Gross_Margin]]-Table1[[#This Row],[Budget_Margin]]) / ABS(Table1[[#This Row],[Budget_Margin]])
)
)</f>
        <v>-7.1428571428571425E-2</v>
      </c>
      <c r="X1012" s="5" t="str">
        <f>IF(Table1[[#This Row],[Margin_Var]]&gt;=0, "Above Budget", "Below Budget")</f>
        <v>Below Budget</v>
      </c>
      <c r="Y1012" s="5">
        <f>IFERROR(Table1[[#This Row],[Gross_Margin]]/Table1[[#This Row],[Actual_Sales]],0)</f>
        <v>0.59633027522935778</v>
      </c>
      <c r="Z1012" s="5">
        <f>Table1[[#This Row],[Actual_Profit]]/Table1[[#This Row],[Actual_Sales]]</f>
        <v>0.37614678899082571</v>
      </c>
      <c r="AA1012">
        <v>24</v>
      </c>
      <c r="AB1012" s="5">
        <f>IFERROR(Table1[[#This Row],[Expenses]]/Table1[[#This Row],[Actual_Sales]],0)</f>
        <v>0.22018348623853212</v>
      </c>
      <c r="AC1012">
        <v>12</v>
      </c>
      <c r="AD1012">
        <v>844</v>
      </c>
      <c r="AE1012" s="5">
        <f>IFERROR(Table1[[#This Row],[Inventory]]/Table1[[#This Row],[Actual_Sales]],0)</f>
        <v>7.7431192660550456</v>
      </c>
    </row>
    <row r="1013" spans="1:31" x14ac:dyDescent="0.25">
      <c r="A1013">
        <v>2154</v>
      </c>
      <c r="B1013">
        <v>318</v>
      </c>
      <c r="C1013">
        <v>8</v>
      </c>
      <c r="D1013" s="2">
        <v>40544</v>
      </c>
      <c r="E1013">
        <v>125</v>
      </c>
      <c r="F1013">
        <v>100</v>
      </c>
      <c r="G1013">
        <f>Table1[[#This Row],[Actual_Sales]]-Table1[[#This Row],[Budget_Sales]]</f>
        <v>25</v>
      </c>
      <c r="H1013" s="5">
        <f>IF(
Table1[[#This Row],[Budget_Sales]]=0,
"",
IF(
Table1[[#This Row],[Budget_Sales]]&gt;0,
(Table1[[#This Row],[Actual_Sales]]-Table1[[#This Row],[Budget_Sales]])/Table1[[#This Row],[Budget_Sales]],
(Table1[[#This Row],[Actual_Sales]]-Table1[[#This Row],[Budget_Sales]])/ABS(Table1[[#This Row],[Budget_Sales]])
)
)</f>
        <v>0.25</v>
      </c>
      <c r="I1013" s="5" t="str">
        <f>IF(Table1[[#This Row],[Sales_Var]]&gt;=0,"Above Budget","Below Budget")</f>
        <v>Above Budget</v>
      </c>
      <c r="J1013">
        <f>Table1[[#This Row],[Actual_Sales]]-(Table1[[#This Row],[COGS]]+Table1[[#This Row],[Expenses]])</f>
        <v>47</v>
      </c>
      <c r="K1013">
        <v>40</v>
      </c>
      <c r="L1013">
        <f>Table1[[#This Row],[Actual_Profit]]-Table1[[#This Row],[Budget_Profit]]</f>
        <v>7</v>
      </c>
      <c r="M1013" s="5">
        <f>IF(
Table1[[#This Row],[Budget_Profit]]=0,
"",
IF(
Table1[[#This Row],[Budget_Profit]]&gt;0,
(Table1[[#This Row],[Actual_Profit]]-Table1[[#This Row],[Budget_Profit]])/Table1[[#This Row],[Budget_Profit]],
(Table1[[#This Row],[Actual_Profit]]-Table1[[#This Row],[Budget_Profit]])/ABS(Table1[[#This Row],[Budget_Profit]])
)
)</f>
        <v>0.17499999999999999</v>
      </c>
      <c r="N1013" s="5" t="str">
        <f>IF(Table1[[#This Row],[Profit_Var]]&gt;=0, "Above Budget", "Below Budget")</f>
        <v>Above Budget</v>
      </c>
      <c r="O1013">
        <v>49</v>
      </c>
      <c r="P1013">
        <v>40</v>
      </c>
      <c r="Q1013">
        <f>Table1[[#This Row],[COGS]]-Table1[[#This Row],[Budget_COGS]]</f>
        <v>9</v>
      </c>
      <c r="R1013" s="5">
        <f>IF(
Table1[[#This Row],[Budget_COGS]]=0,
"",
IF(
Table1[[#This Row],[Budget_COGS]]&gt;0,
(Table1[[#This Row],[Budget_COGS]]-Table1[[#This Row],[COGS]]) / Table1[[#This Row],[Budget_COGS]],
(Table1[[#This Row],[Budget_COGS]]-Table1[[#This Row],[COGS]]) / ABS(Table1[[#This Row],[Budget_COGS]])
)
)</f>
        <v>-0.22500000000000001</v>
      </c>
      <c r="S1013" s="5" t="str">
        <f>IF(Table1[[#This Row],[COGS _Var]]&gt;=0, "Above Budget", "Below Budget")</f>
        <v>Above Budget</v>
      </c>
      <c r="T1013">
        <f>Table1[[#This Row],[Actual_Sales]]-Table1[[#This Row],[COGS]]</f>
        <v>76</v>
      </c>
      <c r="U1013">
        <v>60</v>
      </c>
      <c r="V1013">
        <f>Table1[[#This Row],[Gross_Margin]]-Table1[[#This Row],[Budget_Margin]]</f>
        <v>16</v>
      </c>
      <c r="W1013" s="5">
        <f>IF(
Table1[[#This Row],[Budget_Margin]]=0,
"",
IF(
Table1[[#This Row],[Budget_Margin]]&gt;0,
(Table1[[#This Row],[Gross_Margin]]-Table1[[#This Row],[Budget_Margin]]) / Table1[[#This Row],[Budget_Margin]],
(Table1[[#This Row],[Gross_Margin]]-Table1[[#This Row],[Budget_Margin]]) / ABS(Table1[[#This Row],[Budget_Margin]])
)
)</f>
        <v>0.26666666666666666</v>
      </c>
      <c r="X1013" s="5" t="str">
        <f>IF(Table1[[#This Row],[Margin_Var]]&gt;=0, "Above Budget", "Below Budget")</f>
        <v>Above Budget</v>
      </c>
      <c r="Y1013" s="5">
        <f>IFERROR(Table1[[#This Row],[Gross_Margin]]/Table1[[#This Row],[Actual_Sales]],0)</f>
        <v>0.60799999999999998</v>
      </c>
      <c r="Z1013" s="5">
        <f>Table1[[#This Row],[Actual_Profit]]/Table1[[#This Row],[Actual_Sales]]</f>
        <v>0.376</v>
      </c>
      <c r="AA1013">
        <v>29</v>
      </c>
      <c r="AB1013" s="5">
        <f>IFERROR(Table1[[#This Row],[Expenses]]/Table1[[#This Row],[Actual_Sales]],0)</f>
        <v>0.23200000000000001</v>
      </c>
      <c r="AC1013">
        <v>16</v>
      </c>
      <c r="AD1013">
        <v>623</v>
      </c>
      <c r="AE1013" s="5">
        <f>IFERROR(Table1[[#This Row],[Inventory]]/Table1[[#This Row],[Actual_Sales]],0)</f>
        <v>4.984</v>
      </c>
    </row>
    <row r="1014" spans="1:31" x14ac:dyDescent="0.25">
      <c r="A1014">
        <v>4006</v>
      </c>
      <c r="B1014">
        <v>702</v>
      </c>
      <c r="C1014">
        <v>9</v>
      </c>
      <c r="D1014" s="2">
        <v>40848</v>
      </c>
      <c r="E1014">
        <v>439</v>
      </c>
      <c r="F1014">
        <v>380</v>
      </c>
      <c r="G1014">
        <f>Table1[[#This Row],[Actual_Sales]]-Table1[[#This Row],[Budget_Sales]]</f>
        <v>59</v>
      </c>
      <c r="H1014" s="5">
        <f>IF(
Table1[[#This Row],[Budget_Sales]]=0,
"",
IF(
Table1[[#This Row],[Budget_Sales]]&gt;0,
(Table1[[#This Row],[Actual_Sales]]-Table1[[#This Row],[Budget_Sales]])/Table1[[#This Row],[Budget_Sales]],
(Table1[[#This Row],[Actual_Sales]]-Table1[[#This Row],[Budget_Sales]])/ABS(Table1[[#This Row],[Budget_Sales]])
)
)</f>
        <v>0.15526315789473685</v>
      </c>
      <c r="I1014" s="5" t="str">
        <f>IF(Table1[[#This Row],[Sales_Var]]&gt;=0,"Above Budget","Below Budget")</f>
        <v>Above Budget</v>
      </c>
      <c r="J1014">
        <f>Table1[[#This Row],[Actual_Sales]]-(Table1[[#This Row],[COGS]]+Table1[[#This Row],[Expenses]])</f>
        <v>165</v>
      </c>
      <c r="K1014">
        <v>130</v>
      </c>
      <c r="L1014">
        <f>Table1[[#This Row],[Actual_Profit]]-Table1[[#This Row],[Budget_Profit]]</f>
        <v>35</v>
      </c>
      <c r="M1014" s="5">
        <f>IF(
Table1[[#This Row],[Budget_Profit]]=0,
"",
IF(
Table1[[#This Row],[Budget_Profit]]&gt;0,
(Table1[[#This Row],[Actual_Profit]]-Table1[[#This Row],[Budget_Profit]])/Table1[[#This Row],[Budget_Profit]],
(Table1[[#This Row],[Actual_Profit]]-Table1[[#This Row],[Budget_Profit]])/ABS(Table1[[#This Row],[Budget_Profit]])
)
)</f>
        <v>0.26923076923076922</v>
      </c>
      <c r="N1014" s="5" t="str">
        <f>IF(Table1[[#This Row],[Profit_Var]]&gt;=0, "Above Budget", "Below Budget")</f>
        <v>Above Budget</v>
      </c>
      <c r="O1014">
        <v>173</v>
      </c>
      <c r="P1014">
        <v>160</v>
      </c>
      <c r="Q1014">
        <f>Table1[[#This Row],[COGS]]-Table1[[#This Row],[Budget_COGS]]</f>
        <v>13</v>
      </c>
      <c r="R1014" s="5">
        <f>IF(
Table1[[#This Row],[Budget_COGS]]=0,
"",
IF(
Table1[[#This Row],[Budget_COGS]]&gt;0,
(Table1[[#This Row],[Budget_COGS]]-Table1[[#This Row],[COGS]]) / Table1[[#This Row],[Budget_COGS]],
(Table1[[#This Row],[Budget_COGS]]-Table1[[#This Row],[COGS]]) / ABS(Table1[[#This Row],[Budget_COGS]])
)
)</f>
        <v>-8.1250000000000003E-2</v>
      </c>
      <c r="S1014" s="5" t="str">
        <f>IF(Table1[[#This Row],[COGS _Var]]&gt;=0, "Above Budget", "Below Budget")</f>
        <v>Above Budget</v>
      </c>
      <c r="T1014">
        <f>Table1[[#This Row],[Actual_Sales]]-Table1[[#This Row],[COGS]]</f>
        <v>266</v>
      </c>
      <c r="U1014">
        <v>220</v>
      </c>
      <c r="V1014">
        <f>Table1[[#This Row],[Gross_Margin]]-Table1[[#This Row],[Budget_Margin]]</f>
        <v>46</v>
      </c>
      <c r="W1014" s="5">
        <f>IF(
Table1[[#This Row],[Budget_Margin]]=0,
"",
IF(
Table1[[#This Row],[Budget_Margin]]&gt;0,
(Table1[[#This Row],[Gross_Margin]]-Table1[[#This Row],[Budget_Margin]]) / Table1[[#This Row],[Budget_Margin]],
(Table1[[#This Row],[Gross_Margin]]-Table1[[#This Row],[Budget_Margin]]) / ABS(Table1[[#This Row],[Budget_Margin]])
)
)</f>
        <v>0.20909090909090908</v>
      </c>
      <c r="X1014" s="5" t="str">
        <f>IF(Table1[[#This Row],[Margin_Var]]&gt;=0, "Above Budget", "Below Budget")</f>
        <v>Above Budget</v>
      </c>
      <c r="Y1014" s="5">
        <f>IFERROR(Table1[[#This Row],[Gross_Margin]]/Table1[[#This Row],[Actual_Sales]],0)</f>
        <v>0.60592255125284733</v>
      </c>
      <c r="Z1014" s="5">
        <f>Table1[[#This Row],[Actual_Profit]]/Table1[[#This Row],[Actual_Sales]]</f>
        <v>0.37585421412300685</v>
      </c>
      <c r="AA1014">
        <v>101</v>
      </c>
      <c r="AB1014" s="5">
        <f>IFERROR(Table1[[#This Row],[Expenses]]/Table1[[#This Row],[Actual_Sales]],0)</f>
        <v>0.23006833712984054</v>
      </c>
      <c r="AC1014">
        <v>57</v>
      </c>
      <c r="AD1014">
        <v>1150</v>
      </c>
      <c r="AE1014" s="5">
        <f>IFERROR(Table1[[#This Row],[Inventory]]/Table1[[#This Row],[Actual_Sales]],0)</f>
        <v>2.6195899772209565</v>
      </c>
    </row>
    <row r="1015" spans="1:31" x14ac:dyDescent="0.25">
      <c r="A1015">
        <v>3633</v>
      </c>
      <c r="B1015">
        <v>580</v>
      </c>
      <c r="C1015">
        <v>2</v>
      </c>
      <c r="D1015" s="2">
        <v>40787</v>
      </c>
      <c r="E1015">
        <v>149</v>
      </c>
      <c r="F1015">
        <v>170</v>
      </c>
      <c r="G1015">
        <f>Table1[[#This Row],[Actual_Sales]]-Table1[[#This Row],[Budget_Sales]]</f>
        <v>-21</v>
      </c>
      <c r="H1015" s="5">
        <f>IF(
Table1[[#This Row],[Budget_Sales]]=0,
"",
IF(
Table1[[#This Row],[Budget_Sales]]&gt;0,
(Table1[[#This Row],[Actual_Sales]]-Table1[[#This Row],[Budget_Sales]])/Table1[[#This Row],[Budget_Sales]],
(Table1[[#This Row],[Actual_Sales]]-Table1[[#This Row],[Budget_Sales]])/ABS(Table1[[#This Row],[Budget_Sales]])
)
)</f>
        <v>-0.12352941176470589</v>
      </c>
      <c r="I1015" s="5" t="str">
        <f>IF(Table1[[#This Row],[Sales_Var]]&gt;=0,"Above Budget","Below Budget")</f>
        <v>Below Budget</v>
      </c>
      <c r="J1015">
        <f>Table1[[#This Row],[Actual_Sales]]-(Table1[[#This Row],[COGS]]+Table1[[#This Row],[Expenses]])</f>
        <v>56</v>
      </c>
      <c r="K1015">
        <v>80</v>
      </c>
      <c r="L1015">
        <f>Table1[[#This Row],[Actual_Profit]]-Table1[[#This Row],[Budget_Profit]]</f>
        <v>-24</v>
      </c>
      <c r="M1015" s="5">
        <f>IF(
Table1[[#This Row],[Budget_Profit]]=0,
"",
IF(
Table1[[#This Row],[Budget_Profit]]&gt;0,
(Table1[[#This Row],[Actual_Profit]]-Table1[[#This Row],[Budget_Profit]])/Table1[[#This Row],[Budget_Profit]],
(Table1[[#This Row],[Actual_Profit]]-Table1[[#This Row],[Budget_Profit]])/ABS(Table1[[#This Row],[Budget_Profit]])
)
)</f>
        <v>-0.3</v>
      </c>
      <c r="N1015" s="5" t="str">
        <f>IF(Table1[[#This Row],[Profit_Var]]&gt;=0, "Above Budget", "Below Budget")</f>
        <v>Below Budget</v>
      </c>
      <c r="O1015">
        <v>61</v>
      </c>
      <c r="P1015">
        <v>70</v>
      </c>
      <c r="Q1015">
        <f>Table1[[#This Row],[COGS]]-Table1[[#This Row],[Budget_COGS]]</f>
        <v>-9</v>
      </c>
      <c r="R1015" s="5">
        <f>IF(
Table1[[#This Row],[Budget_COGS]]=0,
"",
IF(
Table1[[#This Row],[Budget_COGS]]&gt;0,
(Table1[[#This Row],[Budget_COGS]]-Table1[[#This Row],[COGS]]) / Table1[[#This Row],[Budget_COGS]],
(Table1[[#This Row],[Budget_COGS]]-Table1[[#This Row],[COGS]]) / ABS(Table1[[#This Row],[Budget_COGS]])
)
)</f>
        <v>0.12857142857142856</v>
      </c>
      <c r="S1015" s="5" t="str">
        <f>IF(Table1[[#This Row],[COGS _Var]]&gt;=0, "Above Budget", "Below Budget")</f>
        <v>Below Budget</v>
      </c>
      <c r="T1015">
        <f>Table1[[#This Row],[Actual_Sales]]-Table1[[#This Row],[COGS]]</f>
        <v>88</v>
      </c>
      <c r="U1015">
        <v>100</v>
      </c>
      <c r="V1015">
        <f>Table1[[#This Row],[Gross_Margin]]-Table1[[#This Row],[Budget_Margin]]</f>
        <v>-12</v>
      </c>
      <c r="W1015" s="5">
        <f>IF(
Table1[[#This Row],[Budget_Margin]]=0,
"",
IF(
Table1[[#This Row],[Budget_Margin]]&gt;0,
(Table1[[#This Row],[Gross_Margin]]-Table1[[#This Row],[Budget_Margin]]) / Table1[[#This Row],[Budget_Margin]],
(Table1[[#This Row],[Gross_Margin]]-Table1[[#This Row],[Budget_Margin]]) / ABS(Table1[[#This Row],[Budget_Margin]])
)
)</f>
        <v>-0.12</v>
      </c>
      <c r="X1015" s="5" t="str">
        <f>IF(Table1[[#This Row],[Margin_Var]]&gt;=0, "Above Budget", "Below Budget")</f>
        <v>Below Budget</v>
      </c>
      <c r="Y1015" s="5">
        <f>IFERROR(Table1[[#This Row],[Gross_Margin]]/Table1[[#This Row],[Actual_Sales]],0)</f>
        <v>0.59060402684563762</v>
      </c>
      <c r="Z1015" s="5">
        <f>Table1[[#This Row],[Actual_Profit]]/Table1[[#This Row],[Actual_Sales]]</f>
        <v>0.37583892617449666</v>
      </c>
      <c r="AA1015">
        <v>32</v>
      </c>
      <c r="AB1015" s="5">
        <f>IFERROR(Table1[[#This Row],[Expenses]]/Table1[[#This Row],[Actual_Sales]],0)</f>
        <v>0.21476510067114093</v>
      </c>
      <c r="AC1015">
        <v>20</v>
      </c>
      <c r="AD1015">
        <v>579</v>
      </c>
      <c r="AE1015" s="5">
        <f>IFERROR(Table1[[#This Row],[Inventory]]/Table1[[#This Row],[Actual_Sales]],0)</f>
        <v>3.8859060402684564</v>
      </c>
    </row>
    <row r="1016" spans="1:31" x14ac:dyDescent="0.25">
      <c r="A1016">
        <v>3622</v>
      </c>
      <c r="B1016">
        <v>541</v>
      </c>
      <c r="C1016">
        <v>9</v>
      </c>
      <c r="D1016" s="2">
        <v>40787</v>
      </c>
      <c r="E1016">
        <v>149</v>
      </c>
      <c r="F1016">
        <v>120</v>
      </c>
      <c r="G1016">
        <f>Table1[[#This Row],[Actual_Sales]]-Table1[[#This Row],[Budget_Sales]]</f>
        <v>29</v>
      </c>
      <c r="H1016" s="5">
        <f>IF(
Table1[[#This Row],[Budget_Sales]]=0,
"",
IF(
Table1[[#This Row],[Budget_Sales]]&gt;0,
(Table1[[#This Row],[Actual_Sales]]-Table1[[#This Row],[Budget_Sales]])/Table1[[#This Row],[Budget_Sales]],
(Table1[[#This Row],[Actual_Sales]]-Table1[[#This Row],[Budget_Sales]])/ABS(Table1[[#This Row],[Budget_Sales]])
)
)</f>
        <v>0.24166666666666667</v>
      </c>
      <c r="I1016" s="5" t="str">
        <f>IF(Table1[[#This Row],[Sales_Var]]&gt;=0,"Above Budget","Below Budget")</f>
        <v>Above Budget</v>
      </c>
      <c r="J1016">
        <f>Table1[[#This Row],[Actual_Sales]]-(Table1[[#This Row],[COGS]]+Table1[[#This Row],[Expenses]])</f>
        <v>56</v>
      </c>
      <c r="K1016">
        <v>50</v>
      </c>
      <c r="L1016">
        <f>Table1[[#This Row],[Actual_Profit]]-Table1[[#This Row],[Budget_Profit]]</f>
        <v>6</v>
      </c>
      <c r="M1016" s="5">
        <f>IF(
Table1[[#This Row],[Budget_Profit]]=0,
"",
IF(
Table1[[#This Row],[Budget_Profit]]&gt;0,
(Table1[[#This Row],[Actual_Profit]]-Table1[[#This Row],[Budget_Profit]])/Table1[[#This Row],[Budget_Profit]],
(Table1[[#This Row],[Actual_Profit]]-Table1[[#This Row],[Budget_Profit]])/ABS(Table1[[#This Row],[Budget_Profit]])
)
)</f>
        <v>0.12</v>
      </c>
      <c r="N1016" s="5" t="str">
        <f>IF(Table1[[#This Row],[Profit_Var]]&gt;=0, "Above Budget", "Below Budget")</f>
        <v>Above Budget</v>
      </c>
      <c r="O1016">
        <v>61</v>
      </c>
      <c r="P1016">
        <v>50</v>
      </c>
      <c r="Q1016">
        <f>Table1[[#This Row],[COGS]]-Table1[[#This Row],[Budget_COGS]]</f>
        <v>11</v>
      </c>
      <c r="R1016" s="5">
        <f>IF(
Table1[[#This Row],[Budget_COGS]]=0,
"",
IF(
Table1[[#This Row],[Budget_COGS]]&gt;0,
(Table1[[#This Row],[Budget_COGS]]-Table1[[#This Row],[COGS]]) / Table1[[#This Row],[Budget_COGS]],
(Table1[[#This Row],[Budget_COGS]]-Table1[[#This Row],[COGS]]) / ABS(Table1[[#This Row],[Budget_COGS]])
)
)</f>
        <v>-0.22</v>
      </c>
      <c r="S1016" s="5" t="str">
        <f>IF(Table1[[#This Row],[COGS _Var]]&gt;=0, "Above Budget", "Below Budget")</f>
        <v>Above Budget</v>
      </c>
      <c r="T1016">
        <f>Table1[[#This Row],[Actual_Sales]]-Table1[[#This Row],[COGS]]</f>
        <v>88</v>
      </c>
      <c r="U1016">
        <v>70</v>
      </c>
      <c r="V1016">
        <f>Table1[[#This Row],[Gross_Margin]]-Table1[[#This Row],[Budget_Margin]]</f>
        <v>18</v>
      </c>
      <c r="W1016" s="5">
        <f>IF(
Table1[[#This Row],[Budget_Margin]]=0,
"",
IF(
Table1[[#This Row],[Budget_Margin]]&gt;0,
(Table1[[#This Row],[Gross_Margin]]-Table1[[#This Row],[Budget_Margin]]) / Table1[[#This Row],[Budget_Margin]],
(Table1[[#This Row],[Gross_Margin]]-Table1[[#This Row],[Budget_Margin]]) / ABS(Table1[[#This Row],[Budget_Margin]])
)
)</f>
        <v>0.25714285714285712</v>
      </c>
      <c r="X1016" s="5" t="str">
        <f>IF(Table1[[#This Row],[Margin_Var]]&gt;=0, "Above Budget", "Below Budget")</f>
        <v>Above Budget</v>
      </c>
      <c r="Y1016" s="5">
        <f>IFERROR(Table1[[#This Row],[Gross_Margin]]/Table1[[#This Row],[Actual_Sales]],0)</f>
        <v>0.59060402684563762</v>
      </c>
      <c r="Z1016" s="5">
        <f>Table1[[#This Row],[Actual_Profit]]/Table1[[#This Row],[Actual_Sales]]</f>
        <v>0.37583892617449666</v>
      </c>
      <c r="AA1016">
        <v>32</v>
      </c>
      <c r="AB1016" s="5">
        <f>IFERROR(Table1[[#This Row],[Expenses]]/Table1[[#This Row],[Actual_Sales]],0)</f>
        <v>0.21476510067114093</v>
      </c>
      <c r="AC1016">
        <v>20</v>
      </c>
      <c r="AD1016">
        <v>579</v>
      </c>
      <c r="AE1016" s="5">
        <f>IFERROR(Table1[[#This Row],[Inventory]]/Table1[[#This Row],[Actual_Sales]],0)</f>
        <v>3.8859060402684564</v>
      </c>
    </row>
    <row r="1017" spans="1:31" x14ac:dyDescent="0.25">
      <c r="A1017">
        <v>3671</v>
      </c>
      <c r="B1017">
        <v>719</v>
      </c>
      <c r="C1017">
        <v>13</v>
      </c>
      <c r="D1017" s="2">
        <v>40787</v>
      </c>
      <c r="E1017">
        <v>149</v>
      </c>
      <c r="F1017">
        <v>120</v>
      </c>
      <c r="G1017">
        <f>Table1[[#This Row],[Actual_Sales]]-Table1[[#This Row],[Budget_Sales]]</f>
        <v>29</v>
      </c>
      <c r="H1017" s="5">
        <f>IF(
Table1[[#This Row],[Budget_Sales]]=0,
"",
IF(
Table1[[#This Row],[Budget_Sales]]&gt;0,
(Table1[[#This Row],[Actual_Sales]]-Table1[[#This Row],[Budget_Sales]])/Table1[[#This Row],[Budget_Sales]],
(Table1[[#This Row],[Actual_Sales]]-Table1[[#This Row],[Budget_Sales]])/ABS(Table1[[#This Row],[Budget_Sales]])
)
)</f>
        <v>0.24166666666666667</v>
      </c>
      <c r="I1017" s="5" t="str">
        <f>IF(Table1[[#This Row],[Sales_Var]]&gt;=0,"Above Budget","Below Budget")</f>
        <v>Above Budget</v>
      </c>
      <c r="J1017">
        <f>Table1[[#This Row],[Actual_Sales]]-(Table1[[#This Row],[COGS]]+Table1[[#This Row],[Expenses]])</f>
        <v>56</v>
      </c>
      <c r="K1017">
        <v>50</v>
      </c>
      <c r="L1017">
        <f>Table1[[#This Row],[Actual_Profit]]-Table1[[#This Row],[Budget_Profit]]</f>
        <v>6</v>
      </c>
      <c r="M1017" s="5">
        <f>IF(
Table1[[#This Row],[Budget_Profit]]=0,
"",
IF(
Table1[[#This Row],[Budget_Profit]]&gt;0,
(Table1[[#This Row],[Actual_Profit]]-Table1[[#This Row],[Budget_Profit]])/Table1[[#This Row],[Budget_Profit]],
(Table1[[#This Row],[Actual_Profit]]-Table1[[#This Row],[Budget_Profit]])/ABS(Table1[[#This Row],[Budget_Profit]])
)
)</f>
        <v>0.12</v>
      </c>
      <c r="N1017" s="5" t="str">
        <f>IF(Table1[[#This Row],[Profit_Var]]&gt;=0, "Above Budget", "Below Budget")</f>
        <v>Above Budget</v>
      </c>
      <c r="O1017">
        <v>61</v>
      </c>
      <c r="P1017">
        <v>50</v>
      </c>
      <c r="Q1017">
        <f>Table1[[#This Row],[COGS]]-Table1[[#This Row],[Budget_COGS]]</f>
        <v>11</v>
      </c>
      <c r="R1017" s="5">
        <f>IF(
Table1[[#This Row],[Budget_COGS]]=0,
"",
IF(
Table1[[#This Row],[Budget_COGS]]&gt;0,
(Table1[[#This Row],[Budget_COGS]]-Table1[[#This Row],[COGS]]) / Table1[[#This Row],[Budget_COGS]],
(Table1[[#This Row],[Budget_COGS]]-Table1[[#This Row],[COGS]]) / ABS(Table1[[#This Row],[Budget_COGS]])
)
)</f>
        <v>-0.22</v>
      </c>
      <c r="S1017" s="5" t="str">
        <f>IF(Table1[[#This Row],[COGS _Var]]&gt;=0, "Above Budget", "Below Budget")</f>
        <v>Above Budget</v>
      </c>
      <c r="T1017">
        <f>Table1[[#This Row],[Actual_Sales]]-Table1[[#This Row],[COGS]]</f>
        <v>88</v>
      </c>
      <c r="U1017">
        <v>70</v>
      </c>
      <c r="V1017">
        <f>Table1[[#This Row],[Gross_Margin]]-Table1[[#This Row],[Budget_Margin]]</f>
        <v>18</v>
      </c>
      <c r="W1017" s="5">
        <f>IF(
Table1[[#This Row],[Budget_Margin]]=0,
"",
IF(
Table1[[#This Row],[Budget_Margin]]&gt;0,
(Table1[[#This Row],[Gross_Margin]]-Table1[[#This Row],[Budget_Margin]]) / Table1[[#This Row],[Budget_Margin]],
(Table1[[#This Row],[Gross_Margin]]-Table1[[#This Row],[Budget_Margin]]) / ABS(Table1[[#This Row],[Budget_Margin]])
)
)</f>
        <v>0.25714285714285712</v>
      </c>
      <c r="X1017" s="5" t="str">
        <f>IF(Table1[[#This Row],[Margin_Var]]&gt;=0, "Above Budget", "Below Budget")</f>
        <v>Above Budget</v>
      </c>
      <c r="Y1017" s="5">
        <f>IFERROR(Table1[[#This Row],[Gross_Margin]]/Table1[[#This Row],[Actual_Sales]],0)</f>
        <v>0.59060402684563762</v>
      </c>
      <c r="Z1017" s="5">
        <f>Table1[[#This Row],[Actual_Profit]]/Table1[[#This Row],[Actual_Sales]]</f>
        <v>0.37583892617449666</v>
      </c>
      <c r="AA1017">
        <v>32</v>
      </c>
      <c r="AB1017" s="5">
        <f>IFERROR(Table1[[#This Row],[Expenses]]/Table1[[#This Row],[Actual_Sales]],0)</f>
        <v>0.21476510067114093</v>
      </c>
      <c r="AC1017">
        <v>20</v>
      </c>
      <c r="AD1017">
        <v>579</v>
      </c>
      <c r="AE1017" s="5">
        <f>IFERROR(Table1[[#This Row],[Inventory]]/Table1[[#This Row],[Actual_Sales]],0)</f>
        <v>3.8859060402684564</v>
      </c>
    </row>
    <row r="1018" spans="1:31" x14ac:dyDescent="0.25">
      <c r="A1018">
        <v>848</v>
      </c>
      <c r="B1018">
        <v>773</v>
      </c>
      <c r="C1018">
        <v>5</v>
      </c>
      <c r="D1018" s="2">
        <v>40299</v>
      </c>
      <c r="E1018">
        <v>612</v>
      </c>
      <c r="F1018">
        <v>720</v>
      </c>
      <c r="G1018">
        <f>Table1[[#This Row],[Actual_Sales]]-Table1[[#This Row],[Budget_Sales]]</f>
        <v>-108</v>
      </c>
      <c r="H1018" s="5">
        <f>IF(
Table1[[#This Row],[Budget_Sales]]=0,
"",
IF(
Table1[[#This Row],[Budget_Sales]]&gt;0,
(Table1[[#This Row],[Actual_Sales]]-Table1[[#This Row],[Budget_Sales]])/Table1[[#This Row],[Budget_Sales]],
(Table1[[#This Row],[Actual_Sales]]-Table1[[#This Row],[Budget_Sales]])/ABS(Table1[[#This Row],[Budget_Sales]])
)
)</f>
        <v>-0.15</v>
      </c>
      <c r="I1018" s="5" t="str">
        <f>IF(Table1[[#This Row],[Sales_Var]]&gt;=0,"Above Budget","Below Budget")</f>
        <v>Below Budget</v>
      </c>
      <c r="J1018">
        <f>Table1[[#This Row],[Actual_Sales]]-(Table1[[#This Row],[COGS]]+Table1[[#This Row],[Expenses]])</f>
        <v>230</v>
      </c>
      <c r="K1018">
        <v>300</v>
      </c>
      <c r="L1018">
        <f>Table1[[#This Row],[Actual_Profit]]-Table1[[#This Row],[Budget_Profit]]</f>
        <v>-70</v>
      </c>
      <c r="M1018" s="5">
        <f>IF(
Table1[[#This Row],[Budget_Profit]]=0,
"",
IF(
Table1[[#This Row],[Budget_Profit]]&gt;0,
(Table1[[#This Row],[Actual_Profit]]-Table1[[#This Row],[Budget_Profit]])/Table1[[#This Row],[Budget_Profit]],
(Table1[[#This Row],[Actual_Profit]]-Table1[[#This Row],[Budget_Profit]])/ABS(Table1[[#This Row],[Budget_Profit]])
)
)</f>
        <v>-0.23333333333333334</v>
      </c>
      <c r="N1018" s="5" t="str">
        <f>IF(Table1[[#This Row],[Profit_Var]]&gt;=0, "Above Budget", "Below Budget")</f>
        <v>Below Budget</v>
      </c>
      <c r="O1018">
        <v>263</v>
      </c>
      <c r="P1018">
        <v>300</v>
      </c>
      <c r="Q1018">
        <f>Table1[[#This Row],[COGS]]-Table1[[#This Row],[Budget_COGS]]</f>
        <v>-37</v>
      </c>
      <c r="R1018" s="5">
        <f>IF(
Table1[[#This Row],[Budget_COGS]]=0,
"",
IF(
Table1[[#This Row],[Budget_COGS]]&gt;0,
(Table1[[#This Row],[Budget_COGS]]-Table1[[#This Row],[COGS]]) / Table1[[#This Row],[Budget_COGS]],
(Table1[[#This Row],[Budget_COGS]]-Table1[[#This Row],[COGS]]) / ABS(Table1[[#This Row],[Budget_COGS]])
)
)</f>
        <v>0.12333333333333334</v>
      </c>
      <c r="S1018" s="5" t="str">
        <f>IF(Table1[[#This Row],[COGS _Var]]&gt;=0, "Above Budget", "Below Budget")</f>
        <v>Below Budget</v>
      </c>
      <c r="T1018">
        <f>Table1[[#This Row],[Actual_Sales]]-Table1[[#This Row],[COGS]]</f>
        <v>349</v>
      </c>
      <c r="U1018">
        <v>420</v>
      </c>
      <c r="V1018">
        <f>Table1[[#This Row],[Gross_Margin]]-Table1[[#This Row],[Budget_Margin]]</f>
        <v>-71</v>
      </c>
      <c r="W1018" s="5">
        <f>IF(
Table1[[#This Row],[Budget_Margin]]=0,
"",
IF(
Table1[[#This Row],[Budget_Margin]]&gt;0,
(Table1[[#This Row],[Gross_Margin]]-Table1[[#This Row],[Budget_Margin]]) / Table1[[#This Row],[Budget_Margin]],
(Table1[[#This Row],[Gross_Margin]]-Table1[[#This Row],[Budget_Margin]]) / ABS(Table1[[#This Row],[Budget_Margin]])
)
)</f>
        <v>-0.16904761904761906</v>
      </c>
      <c r="X1018" s="5" t="str">
        <f>IF(Table1[[#This Row],[Margin_Var]]&gt;=0, "Above Budget", "Below Budget")</f>
        <v>Below Budget</v>
      </c>
      <c r="Y1018" s="5">
        <f>IFERROR(Table1[[#This Row],[Gross_Margin]]/Table1[[#This Row],[Actual_Sales]],0)</f>
        <v>0.5702614379084967</v>
      </c>
      <c r="Z1018" s="5">
        <f>Table1[[#This Row],[Actual_Profit]]/Table1[[#This Row],[Actual_Sales]]</f>
        <v>0.37581699346405228</v>
      </c>
      <c r="AA1018">
        <v>119</v>
      </c>
      <c r="AB1018" s="5">
        <f>IFERROR(Table1[[#This Row],[Expenses]]/Table1[[#This Row],[Actual_Sales]],0)</f>
        <v>0.19444444444444445</v>
      </c>
      <c r="AC1018">
        <v>86</v>
      </c>
      <c r="AD1018">
        <v>1433</v>
      </c>
      <c r="AE1018" s="5">
        <f>IFERROR(Table1[[#This Row],[Inventory]]/Table1[[#This Row],[Actual_Sales]],0)</f>
        <v>2.3415032679738563</v>
      </c>
    </row>
    <row r="1019" spans="1:31" x14ac:dyDescent="0.25">
      <c r="A1019">
        <v>819</v>
      </c>
      <c r="B1019">
        <v>626</v>
      </c>
      <c r="C1019">
        <v>6</v>
      </c>
      <c r="D1019" s="2">
        <v>40299</v>
      </c>
      <c r="E1019">
        <v>612</v>
      </c>
      <c r="F1019">
        <v>580</v>
      </c>
      <c r="G1019">
        <f>Table1[[#This Row],[Actual_Sales]]-Table1[[#This Row],[Budget_Sales]]</f>
        <v>32</v>
      </c>
      <c r="H1019" s="5">
        <f>IF(
Table1[[#This Row],[Budget_Sales]]=0,
"",
IF(
Table1[[#This Row],[Budget_Sales]]&gt;0,
(Table1[[#This Row],[Actual_Sales]]-Table1[[#This Row],[Budget_Sales]])/Table1[[#This Row],[Budget_Sales]],
(Table1[[#This Row],[Actual_Sales]]-Table1[[#This Row],[Budget_Sales]])/ABS(Table1[[#This Row],[Budget_Sales]])
)
)</f>
        <v>5.5172413793103448E-2</v>
      </c>
      <c r="I1019" s="5" t="str">
        <f>IF(Table1[[#This Row],[Sales_Var]]&gt;=0,"Above Budget","Below Budget")</f>
        <v>Above Budget</v>
      </c>
      <c r="J1019">
        <f>Table1[[#This Row],[Actual_Sales]]-(Table1[[#This Row],[COGS]]+Table1[[#This Row],[Expenses]])</f>
        <v>230</v>
      </c>
      <c r="K1019">
        <v>220</v>
      </c>
      <c r="L1019">
        <f>Table1[[#This Row],[Actual_Profit]]-Table1[[#This Row],[Budget_Profit]]</f>
        <v>10</v>
      </c>
      <c r="M1019" s="5">
        <f>IF(
Table1[[#This Row],[Budget_Profit]]=0,
"",
IF(
Table1[[#This Row],[Budget_Profit]]&gt;0,
(Table1[[#This Row],[Actual_Profit]]-Table1[[#This Row],[Budget_Profit]])/Table1[[#This Row],[Budget_Profit]],
(Table1[[#This Row],[Actual_Profit]]-Table1[[#This Row],[Budget_Profit]])/ABS(Table1[[#This Row],[Budget_Profit]])
)
)</f>
        <v>4.5454545454545456E-2</v>
      </c>
      <c r="N1019" s="5" t="str">
        <f>IF(Table1[[#This Row],[Profit_Var]]&gt;=0, "Above Budget", "Below Budget")</f>
        <v>Above Budget</v>
      </c>
      <c r="O1019">
        <v>263</v>
      </c>
      <c r="P1019">
        <v>250</v>
      </c>
      <c r="Q1019">
        <f>Table1[[#This Row],[COGS]]-Table1[[#This Row],[Budget_COGS]]</f>
        <v>13</v>
      </c>
      <c r="R1019" s="5">
        <f>IF(
Table1[[#This Row],[Budget_COGS]]=0,
"",
IF(
Table1[[#This Row],[Budget_COGS]]&gt;0,
(Table1[[#This Row],[Budget_COGS]]-Table1[[#This Row],[COGS]]) / Table1[[#This Row],[Budget_COGS]],
(Table1[[#This Row],[Budget_COGS]]-Table1[[#This Row],[COGS]]) / ABS(Table1[[#This Row],[Budget_COGS]])
)
)</f>
        <v>-5.1999999999999998E-2</v>
      </c>
      <c r="S1019" s="5" t="str">
        <f>IF(Table1[[#This Row],[COGS _Var]]&gt;=0, "Above Budget", "Below Budget")</f>
        <v>Above Budget</v>
      </c>
      <c r="T1019">
        <f>Table1[[#This Row],[Actual_Sales]]-Table1[[#This Row],[COGS]]</f>
        <v>349</v>
      </c>
      <c r="U1019">
        <v>330</v>
      </c>
      <c r="V1019">
        <f>Table1[[#This Row],[Gross_Margin]]-Table1[[#This Row],[Budget_Margin]]</f>
        <v>19</v>
      </c>
      <c r="W1019" s="5">
        <f>IF(
Table1[[#This Row],[Budget_Margin]]=0,
"",
IF(
Table1[[#This Row],[Budget_Margin]]&gt;0,
(Table1[[#This Row],[Gross_Margin]]-Table1[[#This Row],[Budget_Margin]]) / Table1[[#This Row],[Budget_Margin]],
(Table1[[#This Row],[Gross_Margin]]-Table1[[#This Row],[Budget_Margin]]) / ABS(Table1[[#This Row],[Budget_Margin]])
)
)</f>
        <v>5.7575757575757579E-2</v>
      </c>
      <c r="X1019" s="5" t="str">
        <f>IF(Table1[[#This Row],[Margin_Var]]&gt;=0, "Above Budget", "Below Budget")</f>
        <v>Above Budget</v>
      </c>
      <c r="Y1019" s="5">
        <f>IFERROR(Table1[[#This Row],[Gross_Margin]]/Table1[[#This Row],[Actual_Sales]],0)</f>
        <v>0.5702614379084967</v>
      </c>
      <c r="Z1019" s="5">
        <f>Table1[[#This Row],[Actual_Profit]]/Table1[[#This Row],[Actual_Sales]]</f>
        <v>0.37581699346405228</v>
      </c>
      <c r="AA1019">
        <v>119</v>
      </c>
      <c r="AB1019" s="5">
        <f>IFERROR(Table1[[#This Row],[Expenses]]/Table1[[#This Row],[Actual_Sales]],0)</f>
        <v>0.19444444444444445</v>
      </c>
      <c r="AC1019">
        <v>86</v>
      </c>
      <c r="AD1019">
        <v>1433</v>
      </c>
      <c r="AE1019" s="5">
        <f>IFERROR(Table1[[#This Row],[Inventory]]/Table1[[#This Row],[Actual_Sales]],0)</f>
        <v>2.3415032679738563</v>
      </c>
    </row>
    <row r="1020" spans="1:31" x14ac:dyDescent="0.25">
      <c r="A1020">
        <v>2700</v>
      </c>
      <c r="B1020">
        <v>405</v>
      </c>
      <c r="C1020">
        <v>6</v>
      </c>
      <c r="D1020" s="2">
        <v>40634</v>
      </c>
      <c r="E1020">
        <v>237</v>
      </c>
      <c r="F1020">
        <v>190</v>
      </c>
      <c r="G1020">
        <f>Table1[[#This Row],[Actual_Sales]]-Table1[[#This Row],[Budget_Sales]]</f>
        <v>47</v>
      </c>
      <c r="H1020" s="5">
        <f>IF(
Table1[[#This Row],[Budget_Sales]]=0,
"",
IF(
Table1[[#This Row],[Budget_Sales]]&gt;0,
(Table1[[#This Row],[Actual_Sales]]-Table1[[#This Row],[Budget_Sales]])/Table1[[#This Row],[Budget_Sales]],
(Table1[[#This Row],[Actual_Sales]]-Table1[[#This Row],[Budget_Sales]])/ABS(Table1[[#This Row],[Budget_Sales]])
)
)</f>
        <v>0.24736842105263157</v>
      </c>
      <c r="I1020" s="5" t="str">
        <f>IF(Table1[[#This Row],[Sales_Var]]&gt;=0,"Above Budget","Below Budget")</f>
        <v>Above Budget</v>
      </c>
      <c r="J1020">
        <f>Table1[[#This Row],[Actual_Sales]]-(Table1[[#This Row],[COGS]]+Table1[[#This Row],[Expenses]])</f>
        <v>89</v>
      </c>
      <c r="K1020">
        <v>80</v>
      </c>
      <c r="L1020">
        <f>Table1[[#This Row],[Actual_Profit]]-Table1[[#This Row],[Budget_Profit]]</f>
        <v>9</v>
      </c>
      <c r="M1020" s="5">
        <f>IF(
Table1[[#This Row],[Budget_Profit]]=0,
"",
IF(
Table1[[#This Row],[Budget_Profit]]&gt;0,
(Table1[[#This Row],[Actual_Profit]]-Table1[[#This Row],[Budget_Profit]])/Table1[[#This Row],[Budget_Profit]],
(Table1[[#This Row],[Actual_Profit]]-Table1[[#This Row],[Budget_Profit]])/ABS(Table1[[#This Row],[Budget_Profit]])
)
)</f>
        <v>0.1125</v>
      </c>
      <c r="N1020" s="5" t="str">
        <f>IF(Table1[[#This Row],[Profit_Var]]&gt;=0, "Above Budget", "Below Budget")</f>
        <v>Above Budget</v>
      </c>
      <c r="O1020">
        <v>88</v>
      </c>
      <c r="P1020">
        <v>70</v>
      </c>
      <c r="Q1020">
        <f>Table1[[#This Row],[COGS]]-Table1[[#This Row],[Budget_COGS]]</f>
        <v>18</v>
      </c>
      <c r="R1020" s="5">
        <f>IF(
Table1[[#This Row],[Budget_COGS]]=0,
"",
IF(
Table1[[#This Row],[Budget_COGS]]&gt;0,
(Table1[[#This Row],[Budget_COGS]]-Table1[[#This Row],[COGS]]) / Table1[[#This Row],[Budget_COGS]],
(Table1[[#This Row],[Budget_COGS]]-Table1[[#This Row],[COGS]]) / ABS(Table1[[#This Row],[Budget_COGS]])
)
)</f>
        <v>-0.25714285714285712</v>
      </c>
      <c r="S1020" s="5" t="str">
        <f>IF(Table1[[#This Row],[COGS _Var]]&gt;=0, "Above Budget", "Below Budget")</f>
        <v>Above Budget</v>
      </c>
      <c r="T1020">
        <f>Table1[[#This Row],[Actual_Sales]]-Table1[[#This Row],[COGS]]</f>
        <v>149</v>
      </c>
      <c r="U1020">
        <v>120</v>
      </c>
      <c r="V1020">
        <f>Table1[[#This Row],[Gross_Margin]]-Table1[[#This Row],[Budget_Margin]]</f>
        <v>29</v>
      </c>
      <c r="W1020" s="5">
        <f>IF(
Table1[[#This Row],[Budget_Margin]]=0,
"",
IF(
Table1[[#This Row],[Budget_Margin]]&gt;0,
(Table1[[#This Row],[Gross_Margin]]-Table1[[#This Row],[Budget_Margin]]) / Table1[[#This Row],[Budget_Margin]],
(Table1[[#This Row],[Gross_Margin]]-Table1[[#This Row],[Budget_Margin]]) / ABS(Table1[[#This Row],[Budget_Margin]])
)
)</f>
        <v>0.24166666666666667</v>
      </c>
      <c r="X1020" s="5" t="str">
        <f>IF(Table1[[#This Row],[Margin_Var]]&gt;=0, "Above Budget", "Below Budget")</f>
        <v>Above Budget</v>
      </c>
      <c r="Y1020" s="5">
        <f>IFERROR(Table1[[#This Row],[Gross_Margin]]/Table1[[#This Row],[Actual_Sales]],0)</f>
        <v>0.62869198312236285</v>
      </c>
      <c r="Z1020" s="5">
        <f>Table1[[#This Row],[Actual_Profit]]/Table1[[#This Row],[Actual_Sales]]</f>
        <v>0.37552742616033757</v>
      </c>
      <c r="AA1020">
        <v>60</v>
      </c>
      <c r="AB1020" s="5">
        <f>IFERROR(Table1[[#This Row],[Expenses]]/Table1[[#This Row],[Actual_Sales]],0)</f>
        <v>0.25316455696202533</v>
      </c>
      <c r="AC1020">
        <v>29</v>
      </c>
      <c r="AD1020">
        <v>653</v>
      </c>
      <c r="AE1020" s="5">
        <f>IFERROR(Table1[[#This Row],[Inventory]]/Table1[[#This Row],[Actual_Sales]],0)</f>
        <v>2.7552742616033754</v>
      </c>
    </row>
    <row r="1021" spans="1:31" x14ac:dyDescent="0.25">
      <c r="A1021">
        <v>3342</v>
      </c>
      <c r="B1021">
        <v>815</v>
      </c>
      <c r="C1021">
        <v>2</v>
      </c>
      <c r="D1021" s="2">
        <v>40725</v>
      </c>
      <c r="E1021">
        <v>562</v>
      </c>
      <c r="F1021">
        <v>590</v>
      </c>
      <c r="G1021">
        <f>Table1[[#This Row],[Actual_Sales]]-Table1[[#This Row],[Budget_Sales]]</f>
        <v>-28</v>
      </c>
      <c r="H1021" s="5">
        <f>IF(
Table1[[#This Row],[Budget_Sales]]=0,
"",
IF(
Table1[[#This Row],[Budget_Sales]]&gt;0,
(Table1[[#This Row],[Actual_Sales]]-Table1[[#This Row],[Budget_Sales]])/Table1[[#This Row],[Budget_Sales]],
(Table1[[#This Row],[Actual_Sales]]-Table1[[#This Row],[Budget_Sales]])/ABS(Table1[[#This Row],[Budget_Sales]])
)
)</f>
        <v>-4.7457627118644069E-2</v>
      </c>
      <c r="I1021" s="5" t="str">
        <f>IF(Table1[[#This Row],[Sales_Var]]&gt;=0,"Above Budget","Below Budget")</f>
        <v>Below Budget</v>
      </c>
      <c r="J1021">
        <f>Table1[[#This Row],[Actual_Sales]]-(Table1[[#This Row],[COGS]]+Table1[[#This Row],[Expenses]])</f>
        <v>211</v>
      </c>
      <c r="K1021">
        <v>230</v>
      </c>
      <c r="L1021">
        <f>Table1[[#This Row],[Actual_Profit]]-Table1[[#This Row],[Budget_Profit]]</f>
        <v>-19</v>
      </c>
      <c r="M1021" s="5">
        <f>IF(
Table1[[#This Row],[Budget_Profit]]=0,
"",
IF(
Table1[[#This Row],[Budget_Profit]]&gt;0,
(Table1[[#This Row],[Actual_Profit]]-Table1[[#This Row],[Budget_Profit]])/Table1[[#This Row],[Budget_Profit]],
(Table1[[#This Row],[Actual_Profit]]-Table1[[#This Row],[Budget_Profit]])/ABS(Table1[[#This Row],[Budget_Profit]])
)
)</f>
        <v>-8.2608695652173908E-2</v>
      </c>
      <c r="N1021" s="5" t="str">
        <f>IF(Table1[[#This Row],[Profit_Var]]&gt;=0, "Above Budget", "Below Budget")</f>
        <v>Below Budget</v>
      </c>
      <c r="O1021">
        <v>238</v>
      </c>
      <c r="P1021">
        <v>250</v>
      </c>
      <c r="Q1021">
        <f>Table1[[#This Row],[COGS]]-Table1[[#This Row],[Budget_COGS]]</f>
        <v>-12</v>
      </c>
      <c r="R1021" s="5">
        <f>IF(
Table1[[#This Row],[Budget_COGS]]=0,
"",
IF(
Table1[[#This Row],[Budget_COGS]]&gt;0,
(Table1[[#This Row],[Budget_COGS]]-Table1[[#This Row],[COGS]]) / Table1[[#This Row],[Budget_COGS]],
(Table1[[#This Row],[Budget_COGS]]-Table1[[#This Row],[COGS]]) / ABS(Table1[[#This Row],[Budget_COGS]])
)
)</f>
        <v>4.8000000000000001E-2</v>
      </c>
      <c r="S1021" s="5" t="str">
        <f>IF(Table1[[#This Row],[COGS _Var]]&gt;=0, "Above Budget", "Below Budget")</f>
        <v>Below Budget</v>
      </c>
      <c r="T1021">
        <f>Table1[[#This Row],[Actual_Sales]]-Table1[[#This Row],[COGS]]</f>
        <v>324</v>
      </c>
      <c r="U1021">
        <v>340</v>
      </c>
      <c r="V1021">
        <f>Table1[[#This Row],[Gross_Margin]]-Table1[[#This Row],[Budget_Margin]]</f>
        <v>-16</v>
      </c>
      <c r="W1021" s="5">
        <f>IF(
Table1[[#This Row],[Budget_Margin]]=0,
"",
IF(
Table1[[#This Row],[Budget_Margin]]&gt;0,
(Table1[[#This Row],[Gross_Margin]]-Table1[[#This Row],[Budget_Margin]]) / Table1[[#This Row],[Budget_Margin]],
(Table1[[#This Row],[Gross_Margin]]-Table1[[#This Row],[Budget_Margin]]) / ABS(Table1[[#This Row],[Budget_Margin]])
)
)</f>
        <v>-4.7058823529411764E-2</v>
      </c>
      <c r="X1021" s="5" t="str">
        <f>IF(Table1[[#This Row],[Margin_Var]]&gt;=0, "Above Budget", "Below Budget")</f>
        <v>Below Budget</v>
      </c>
      <c r="Y1021" s="5">
        <f>IFERROR(Table1[[#This Row],[Gross_Margin]]/Table1[[#This Row],[Actual_Sales]],0)</f>
        <v>0.57651245551601427</v>
      </c>
      <c r="Z1021" s="5">
        <f>Table1[[#This Row],[Actual_Profit]]/Table1[[#This Row],[Actual_Sales]]</f>
        <v>0.37544483985765126</v>
      </c>
      <c r="AA1021">
        <v>113</v>
      </c>
      <c r="AB1021" s="5">
        <f>IFERROR(Table1[[#This Row],[Expenses]]/Table1[[#This Row],[Actual_Sales]],0)</f>
        <v>0.20106761565836298</v>
      </c>
      <c r="AC1021">
        <v>78</v>
      </c>
      <c r="AD1021">
        <v>1190</v>
      </c>
      <c r="AE1021" s="5">
        <f>IFERROR(Table1[[#This Row],[Inventory]]/Table1[[#This Row],[Actual_Sales]],0)</f>
        <v>2.117437722419929</v>
      </c>
    </row>
    <row r="1022" spans="1:31" x14ac:dyDescent="0.25">
      <c r="A1022">
        <v>3307</v>
      </c>
      <c r="B1022">
        <v>702</v>
      </c>
      <c r="C1022">
        <v>9</v>
      </c>
      <c r="D1022" s="2">
        <v>40725</v>
      </c>
      <c r="E1022">
        <v>562</v>
      </c>
      <c r="F1022">
        <v>490</v>
      </c>
      <c r="G1022">
        <f>Table1[[#This Row],[Actual_Sales]]-Table1[[#This Row],[Budget_Sales]]</f>
        <v>72</v>
      </c>
      <c r="H1022" s="5">
        <f>IF(
Table1[[#This Row],[Budget_Sales]]=0,
"",
IF(
Table1[[#This Row],[Budget_Sales]]&gt;0,
(Table1[[#This Row],[Actual_Sales]]-Table1[[#This Row],[Budget_Sales]])/Table1[[#This Row],[Budget_Sales]],
(Table1[[#This Row],[Actual_Sales]]-Table1[[#This Row],[Budget_Sales]])/ABS(Table1[[#This Row],[Budget_Sales]])
)
)</f>
        <v>0.14693877551020409</v>
      </c>
      <c r="I1022" s="5" t="str">
        <f>IF(Table1[[#This Row],[Sales_Var]]&gt;=0,"Above Budget","Below Budget")</f>
        <v>Above Budget</v>
      </c>
      <c r="J1022">
        <f>Table1[[#This Row],[Actual_Sales]]-(Table1[[#This Row],[COGS]]+Table1[[#This Row],[Expenses]])</f>
        <v>211</v>
      </c>
      <c r="K1022">
        <v>200</v>
      </c>
      <c r="L1022">
        <f>Table1[[#This Row],[Actual_Profit]]-Table1[[#This Row],[Budget_Profit]]</f>
        <v>11</v>
      </c>
      <c r="M1022" s="5">
        <f>IF(
Table1[[#This Row],[Budget_Profit]]=0,
"",
IF(
Table1[[#This Row],[Budget_Profit]]&gt;0,
(Table1[[#This Row],[Actual_Profit]]-Table1[[#This Row],[Budget_Profit]])/Table1[[#This Row],[Budget_Profit]],
(Table1[[#This Row],[Actual_Profit]]-Table1[[#This Row],[Budget_Profit]])/ABS(Table1[[#This Row],[Budget_Profit]])
)
)</f>
        <v>5.5E-2</v>
      </c>
      <c r="N1022" s="5" t="str">
        <f>IF(Table1[[#This Row],[Profit_Var]]&gt;=0, "Above Budget", "Below Budget")</f>
        <v>Above Budget</v>
      </c>
      <c r="O1022">
        <v>238</v>
      </c>
      <c r="P1022">
        <v>200</v>
      </c>
      <c r="Q1022">
        <f>Table1[[#This Row],[COGS]]-Table1[[#This Row],[Budget_COGS]]</f>
        <v>38</v>
      </c>
      <c r="R1022" s="5">
        <f>IF(
Table1[[#This Row],[Budget_COGS]]=0,
"",
IF(
Table1[[#This Row],[Budget_COGS]]&gt;0,
(Table1[[#This Row],[Budget_COGS]]-Table1[[#This Row],[COGS]]) / Table1[[#This Row],[Budget_COGS]],
(Table1[[#This Row],[Budget_COGS]]-Table1[[#This Row],[COGS]]) / ABS(Table1[[#This Row],[Budget_COGS]])
)
)</f>
        <v>-0.19</v>
      </c>
      <c r="S1022" s="5" t="str">
        <f>IF(Table1[[#This Row],[COGS _Var]]&gt;=0, "Above Budget", "Below Budget")</f>
        <v>Above Budget</v>
      </c>
      <c r="T1022">
        <f>Table1[[#This Row],[Actual_Sales]]-Table1[[#This Row],[COGS]]</f>
        <v>324</v>
      </c>
      <c r="U1022">
        <v>290</v>
      </c>
      <c r="V1022">
        <f>Table1[[#This Row],[Gross_Margin]]-Table1[[#This Row],[Budget_Margin]]</f>
        <v>34</v>
      </c>
      <c r="W1022" s="5">
        <f>IF(
Table1[[#This Row],[Budget_Margin]]=0,
"",
IF(
Table1[[#This Row],[Budget_Margin]]&gt;0,
(Table1[[#This Row],[Gross_Margin]]-Table1[[#This Row],[Budget_Margin]]) / Table1[[#This Row],[Budget_Margin]],
(Table1[[#This Row],[Gross_Margin]]-Table1[[#This Row],[Budget_Margin]]) / ABS(Table1[[#This Row],[Budget_Margin]])
)
)</f>
        <v>0.11724137931034483</v>
      </c>
      <c r="X1022" s="5" t="str">
        <f>IF(Table1[[#This Row],[Margin_Var]]&gt;=0, "Above Budget", "Below Budget")</f>
        <v>Above Budget</v>
      </c>
      <c r="Y1022" s="5">
        <f>IFERROR(Table1[[#This Row],[Gross_Margin]]/Table1[[#This Row],[Actual_Sales]],0)</f>
        <v>0.57651245551601427</v>
      </c>
      <c r="Z1022" s="5">
        <f>Table1[[#This Row],[Actual_Profit]]/Table1[[#This Row],[Actual_Sales]]</f>
        <v>0.37544483985765126</v>
      </c>
      <c r="AA1022">
        <v>113</v>
      </c>
      <c r="AB1022" s="5">
        <f>IFERROR(Table1[[#This Row],[Expenses]]/Table1[[#This Row],[Actual_Sales]],0)</f>
        <v>0.20106761565836298</v>
      </c>
      <c r="AC1022">
        <v>78</v>
      </c>
      <c r="AD1022">
        <v>1190</v>
      </c>
      <c r="AE1022" s="5">
        <f>IFERROR(Table1[[#This Row],[Inventory]]/Table1[[#This Row],[Actual_Sales]],0)</f>
        <v>2.117437722419929</v>
      </c>
    </row>
    <row r="1023" spans="1:31" x14ac:dyDescent="0.25">
      <c r="A1023">
        <v>1773</v>
      </c>
      <c r="B1023">
        <v>203</v>
      </c>
      <c r="C1023">
        <v>2</v>
      </c>
      <c r="D1023" s="2">
        <v>40483</v>
      </c>
      <c r="E1023">
        <v>325</v>
      </c>
      <c r="F1023">
        <v>290</v>
      </c>
      <c r="G1023">
        <f>Table1[[#This Row],[Actual_Sales]]-Table1[[#This Row],[Budget_Sales]]</f>
        <v>35</v>
      </c>
      <c r="H1023" s="5">
        <f>IF(
Table1[[#This Row],[Budget_Sales]]=0,
"",
IF(
Table1[[#This Row],[Budget_Sales]]&gt;0,
(Table1[[#This Row],[Actual_Sales]]-Table1[[#This Row],[Budget_Sales]])/Table1[[#This Row],[Budget_Sales]],
(Table1[[#This Row],[Actual_Sales]]-Table1[[#This Row],[Budget_Sales]])/ABS(Table1[[#This Row],[Budget_Sales]])
)
)</f>
        <v>0.1206896551724138</v>
      </c>
      <c r="I1023" s="5" t="str">
        <f>IF(Table1[[#This Row],[Sales_Var]]&gt;=0,"Above Budget","Below Budget")</f>
        <v>Above Budget</v>
      </c>
      <c r="J1023">
        <f>Table1[[#This Row],[Actual_Sales]]-(Table1[[#This Row],[COGS]]+Table1[[#This Row],[Expenses]])</f>
        <v>122</v>
      </c>
      <c r="K1023">
        <v>130</v>
      </c>
      <c r="L1023">
        <f>Table1[[#This Row],[Actual_Profit]]-Table1[[#This Row],[Budget_Profit]]</f>
        <v>-8</v>
      </c>
      <c r="M1023" s="5">
        <f>IF(
Table1[[#This Row],[Budget_Profit]]=0,
"",
IF(
Table1[[#This Row],[Budget_Profit]]&gt;0,
(Table1[[#This Row],[Actual_Profit]]-Table1[[#This Row],[Budget_Profit]])/Table1[[#This Row],[Budget_Profit]],
(Table1[[#This Row],[Actual_Profit]]-Table1[[#This Row],[Budget_Profit]])/ABS(Table1[[#This Row],[Budget_Profit]])
)
)</f>
        <v>-6.1538461538461542E-2</v>
      </c>
      <c r="N1023" s="5" t="str">
        <f>IF(Table1[[#This Row],[Profit_Var]]&gt;=0, "Above Budget", "Below Budget")</f>
        <v>Below Budget</v>
      </c>
      <c r="O1023">
        <v>130</v>
      </c>
      <c r="P1023">
        <v>110</v>
      </c>
      <c r="Q1023">
        <f>Table1[[#This Row],[COGS]]-Table1[[#This Row],[Budget_COGS]]</f>
        <v>20</v>
      </c>
      <c r="R1023" s="5">
        <f>IF(
Table1[[#This Row],[Budget_COGS]]=0,
"",
IF(
Table1[[#This Row],[Budget_COGS]]&gt;0,
(Table1[[#This Row],[Budget_COGS]]-Table1[[#This Row],[COGS]]) / Table1[[#This Row],[Budget_COGS]],
(Table1[[#This Row],[Budget_COGS]]-Table1[[#This Row],[COGS]]) / ABS(Table1[[#This Row],[Budget_COGS]])
)
)</f>
        <v>-0.18181818181818182</v>
      </c>
      <c r="S1023" s="5" t="str">
        <f>IF(Table1[[#This Row],[COGS _Var]]&gt;=0, "Above Budget", "Below Budget")</f>
        <v>Above Budget</v>
      </c>
      <c r="T1023">
        <f>Table1[[#This Row],[Actual_Sales]]-Table1[[#This Row],[COGS]]</f>
        <v>195</v>
      </c>
      <c r="U1023">
        <v>180</v>
      </c>
      <c r="V1023">
        <f>Table1[[#This Row],[Gross_Margin]]-Table1[[#This Row],[Budget_Margin]]</f>
        <v>15</v>
      </c>
      <c r="W1023" s="5">
        <f>IF(
Table1[[#This Row],[Budget_Margin]]=0,
"",
IF(
Table1[[#This Row],[Budget_Margin]]&gt;0,
(Table1[[#This Row],[Gross_Margin]]-Table1[[#This Row],[Budget_Margin]]) / Table1[[#This Row],[Budget_Margin]],
(Table1[[#This Row],[Gross_Margin]]-Table1[[#This Row],[Budget_Margin]]) / ABS(Table1[[#This Row],[Budget_Margin]])
)
)</f>
        <v>8.3333333333333329E-2</v>
      </c>
      <c r="X1023" s="5" t="str">
        <f>IF(Table1[[#This Row],[Margin_Var]]&gt;=0, "Above Budget", "Below Budget")</f>
        <v>Above Budget</v>
      </c>
      <c r="Y1023" s="5">
        <f>IFERROR(Table1[[#This Row],[Gross_Margin]]/Table1[[#This Row],[Actual_Sales]],0)</f>
        <v>0.6</v>
      </c>
      <c r="Z1023" s="5">
        <f>Table1[[#This Row],[Actual_Profit]]/Table1[[#This Row],[Actual_Sales]]</f>
        <v>0.37538461538461537</v>
      </c>
      <c r="AA1023">
        <v>73</v>
      </c>
      <c r="AB1023" s="5">
        <f>IFERROR(Table1[[#This Row],[Expenses]]/Table1[[#This Row],[Actual_Sales]],0)</f>
        <v>0.22461538461538461</v>
      </c>
      <c r="AC1023">
        <v>42</v>
      </c>
      <c r="AD1023">
        <v>1134</v>
      </c>
      <c r="AE1023" s="5">
        <f>IFERROR(Table1[[#This Row],[Inventory]]/Table1[[#This Row],[Actual_Sales]],0)</f>
        <v>3.4892307692307694</v>
      </c>
    </row>
    <row r="1024" spans="1:31" x14ac:dyDescent="0.25">
      <c r="A1024">
        <v>1777</v>
      </c>
      <c r="B1024">
        <v>206</v>
      </c>
      <c r="C1024">
        <v>8</v>
      </c>
      <c r="D1024" s="2">
        <v>40483</v>
      </c>
      <c r="E1024">
        <v>325</v>
      </c>
      <c r="F1024">
        <v>300</v>
      </c>
      <c r="G1024">
        <f>Table1[[#This Row],[Actual_Sales]]-Table1[[#This Row],[Budget_Sales]]</f>
        <v>25</v>
      </c>
      <c r="H1024" s="5">
        <f>IF(
Table1[[#This Row],[Budget_Sales]]=0,
"",
IF(
Table1[[#This Row],[Budget_Sales]]&gt;0,
(Table1[[#This Row],[Actual_Sales]]-Table1[[#This Row],[Budget_Sales]])/Table1[[#This Row],[Budget_Sales]],
(Table1[[#This Row],[Actual_Sales]]-Table1[[#This Row],[Budget_Sales]])/ABS(Table1[[#This Row],[Budget_Sales]])
)
)</f>
        <v>8.3333333333333329E-2</v>
      </c>
      <c r="I1024" s="5" t="str">
        <f>IF(Table1[[#This Row],[Sales_Var]]&gt;=0,"Above Budget","Below Budget")</f>
        <v>Above Budget</v>
      </c>
      <c r="J1024">
        <f>Table1[[#This Row],[Actual_Sales]]-(Table1[[#This Row],[COGS]]+Table1[[#This Row],[Expenses]])</f>
        <v>122</v>
      </c>
      <c r="K1024">
        <v>120</v>
      </c>
      <c r="L1024">
        <f>Table1[[#This Row],[Actual_Profit]]-Table1[[#This Row],[Budget_Profit]]</f>
        <v>2</v>
      </c>
      <c r="M1024" s="5">
        <f>IF(
Table1[[#This Row],[Budget_Profit]]=0,
"",
IF(
Table1[[#This Row],[Budget_Profit]]&gt;0,
(Table1[[#This Row],[Actual_Profit]]-Table1[[#This Row],[Budget_Profit]])/Table1[[#This Row],[Budget_Profit]],
(Table1[[#This Row],[Actual_Profit]]-Table1[[#This Row],[Budget_Profit]])/ABS(Table1[[#This Row],[Budget_Profit]])
)
)</f>
        <v>1.6666666666666666E-2</v>
      </c>
      <c r="N1024" s="5" t="str">
        <f>IF(Table1[[#This Row],[Profit_Var]]&gt;=0, "Above Budget", "Below Budget")</f>
        <v>Above Budget</v>
      </c>
      <c r="O1024">
        <v>130</v>
      </c>
      <c r="P1024">
        <v>120</v>
      </c>
      <c r="Q1024">
        <f>Table1[[#This Row],[COGS]]-Table1[[#This Row],[Budget_COGS]]</f>
        <v>10</v>
      </c>
      <c r="R1024" s="5">
        <f>IF(
Table1[[#This Row],[Budget_COGS]]=0,
"",
IF(
Table1[[#This Row],[Budget_COGS]]&gt;0,
(Table1[[#This Row],[Budget_COGS]]-Table1[[#This Row],[COGS]]) / Table1[[#This Row],[Budget_COGS]],
(Table1[[#This Row],[Budget_COGS]]-Table1[[#This Row],[COGS]]) / ABS(Table1[[#This Row],[Budget_COGS]])
)
)</f>
        <v>-8.3333333333333329E-2</v>
      </c>
      <c r="S1024" s="5" t="str">
        <f>IF(Table1[[#This Row],[COGS _Var]]&gt;=0, "Above Budget", "Below Budget")</f>
        <v>Above Budget</v>
      </c>
      <c r="T1024">
        <f>Table1[[#This Row],[Actual_Sales]]-Table1[[#This Row],[COGS]]</f>
        <v>195</v>
      </c>
      <c r="U1024">
        <v>180</v>
      </c>
      <c r="V1024">
        <f>Table1[[#This Row],[Gross_Margin]]-Table1[[#This Row],[Budget_Margin]]</f>
        <v>15</v>
      </c>
      <c r="W1024" s="5">
        <f>IF(
Table1[[#This Row],[Budget_Margin]]=0,
"",
IF(
Table1[[#This Row],[Budget_Margin]]&gt;0,
(Table1[[#This Row],[Gross_Margin]]-Table1[[#This Row],[Budget_Margin]]) / Table1[[#This Row],[Budget_Margin]],
(Table1[[#This Row],[Gross_Margin]]-Table1[[#This Row],[Budget_Margin]]) / ABS(Table1[[#This Row],[Budget_Margin]])
)
)</f>
        <v>8.3333333333333329E-2</v>
      </c>
      <c r="X1024" s="5" t="str">
        <f>IF(Table1[[#This Row],[Margin_Var]]&gt;=0, "Above Budget", "Below Budget")</f>
        <v>Above Budget</v>
      </c>
      <c r="Y1024" s="5">
        <f>IFERROR(Table1[[#This Row],[Gross_Margin]]/Table1[[#This Row],[Actual_Sales]],0)</f>
        <v>0.6</v>
      </c>
      <c r="Z1024" s="5">
        <f>Table1[[#This Row],[Actual_Profit]]/Table1[[#This Row],[Actual_Sales]]</f>
        <v>0.37538461538461537</v>
      </c>
      <c r="AA1024">
        <v>73</v>
      </c>
      <c r="AB1024" s="5">
        <f>IFERROR(Table1[[#This Row],[Expenses]]/Table1[[#This Row],[Actual_Sales]],0)</f>
        <v>0.22461538461538461</v>
      </c>
      <c r="AC1024">
        <v>42</v>
      </c>
      <c r="AD1024">
        <v>1134</v>
      </c>
      <c r="AE1024" s="5">
        <f>IFERROR(Table1[[#This Row],[Inventory]]/Table1[[#This Row],[Actual_Sales]],0)</f>
        <v>3.4892307692307694</v>
      </c>
    </row>
    <row r="1025" spans="1:31" x14ac:dyDescent="0.25">
      <c r="A1025">
        <v>1534</v>
      </c>
      <c r="B1025">
        <v>702</v>
      </c>
      <c r="C1025">
        <v>11</v>
      </c>
      <c r="D1025" s="2">
        <v>40422</v>
      </c>
      <c r="E1025">
        <v>589</v>
      </c>
      <c r="F1025">
        <v>400</v>
      </c>
      <c r="G1025">
        <f>Table1[[#This Row],[Actual_Sales]]-Table1[[#This Row],[Budget_Sales]]</f>
        <v>189</v>
      </c>
      <c r="H1025" s="5">
        <f>IF(
Table1[[#This Row],[Budget_Sales]]=0,
"",
IF(
Table1[[#This Row],[Budget_Sales]]&gt;0,
(Table1[[#This Row],[Actual_Sales]]-Table1[[#This Row],[Budget_Sales]])/Table1[[#This Row],[Budget_Sales]],
(Table1[[#This Row],[Actual_Sales]]-Table1[[#This Row],[Budget_Sales]])/ABS(Table1[[#This Row],[Budget_Sales]])
)
)</f>
        <v>0.47249999999999998</v>
      </c>
      <c r="I1025" s="5" t="str">
        <f>IF(Table1[[#This Row],[Sales_Var]]&gt;=0,"Above Budget","Below Budget")</f>
        <v>Above Budget</v>
      </c>
      <c r="J1025">
        <f>Table1[[#This Row],[Actual_Sales]]-(Table1[[#This Row],[COGS]]+Table1[[#This Row],[Expenses]])</f>
        <v>221</v>
      </c>
      <c r="K1025">
        <v>170</v>
      </c>
      <c r="L1025">
        <f>Table1[[#This Row],[Actual_Profit]]-Table1[[#This Row],[Budget_Profit]]</f>
        <v>51</v>
      </c>
      <c r="M1025" s="5">
        <f>IF(
Table1[[#This Row],[Budget_Profit]]=0,
"",
IF(
Table1[[#This Row],[Budget_Profit]]&gt;0,
(Table1[[#This Row],[Actual_Profit]]-Table1[[#This Row],[Budget_Profit]])/Table1[[#This Row],[Budget_Profit]],
(Table1[[#This Row],[Actual_Profit]]-Table1[[#This Row],[Budget_Profit]])/ABS(Table1[[#This Row],[Budget_Profit]])
)
)</f>
        <v>0.3</v>
      </c>
      <c r="N1025" s="5" t="str">
        <f>IF(Table1[[#This Row],[Profit_Var]]&gt;=0, "Above Budget", "Below Budget")</f>
        <v>Above Budget</v>
      </c>
      <c r="O1025">
        <v>253</v>
      </c>
      <c r="P1025">
        <v>160</v>
      </c>
      <c r="Q1025">
        <f>Table1[[#This Row],[COGS]]-Table1[[#This Row],[Budget_COGS]]</f>
        <v>93</v>
      </c>
      <c r="R1025" s="5">
        <f>IF(
Table1[[#This Row],[Budget_COGS]]=0,
"",
IF(
Table1[[#This Row],[Budget_COGS]]&gt;0,
(Table1[[#This Row],[Budget_COGS]]-Table1[[#This Row],[COGS]]) / Table1[[#This Row],[Budget_COGS]],
(Table1[[#This Row],[Budget_COGS]]-Table1[[#This Row],[COGS]]) / ABS(Table1[[#This Row],[Budget_COGS]])
)
)</f>
        <v>-0.58125000000000004</v>
      </c>
      <c r="S1025" s="5" t="str">
        <f>IF(Table1[[#This Row],[COGS _Var]]&gt;=0, "Above Budget", "Below Budget")</f>
        <v>Above Budget</v>
      </c>
      <c r="T1025">
        <f>Table1[[#This Row],[Actual_Sales]]-Table1[[#This Row],[COGS]]</f>
        <v>336</v>
      </c>
      <c r="U1025">
        <v>240</v>
      </c>
      <c r="V1025">
        <f>Table1[[#This Row],[Gross_Margin]]-Table1[[#This Row],[Budget_Margin]]</f>
        <v>96</v>
      </c>
      <c r="W1025" s="5">
        <f>IF(
Table1[[#This Row],[Budget_Margin]]=0,
"",
IF(
Table1[[#This Row],[Budget_Margin]]&gt;0,
(Table1[[#This Row],[Gross_Margin]]-Table1[[#This Row],[Budget_Margin]]) / Table1[[#This Row],[Budget_Margin]],
(Table1[[#This Row],[Gross_Margin]]-Table1[[#This Row],[Budget_Margin]]) / ABS(Table1[[#This Row],[Budget_Margin]])
)
)</f>
        <v>0.4</v>
      </c>
      <c r="X1025" s="5" t="str">
        <f>IF(Table1[[#This Row],[Margin_Var]]&gt;=0, "Above Budget", "Below Budget")</f>
        <v>Above Budget</v>
      </c>
      <c r="Y1025" s="5">
        <f>IFERROR(Table1[[#This Row],[Gross_Margin]]/Table1[[#This Row],[Actual_Sales]],0)</f>
        <v>0.57045840407470294</v>
      </c>
      <c r="Z1025" s="5">
        <f>Table1[[#This Row],[Actual_Profit]]/Table1[[#This Row],[Actual_Sales]]</f>
        <v>0.37521222410865873</v>
      </c>
      <c r="AA1025">
        <v>115</v>
      </c>
      <c r="AB1025" s="5">
        <f>IFERROR(Table1[[#This Row],[Expenses]]/Table1[[#This Row],[Actual_Sales]],0)</f>
        <v>0.19524617996604415</v>
      </c>
      <c r="AC1025">
        <v>83</v>
      </c>
      <c r="AD1025">
        <v>1686</v>
      </c>
      <c r="AE1025" s="5">
        <f>IFERROR(Table1[[#This Row],[Inventory]]/Table1[[#This Row],[Actual_Sales]],0)</f>
        <v>2.8624787775891343</v>
      </c>
    </row>
    <row r="1026" spans="1:31" x14ac:dyDescent="0.25">
      <c r="A1026">
        <v>2235</v>
      </c>
      <c r="B1026">
        <v>608</v>
      </c>
      <c r="C1026">
        <v>11</v>
      </c>
      <c r="D1026" s="2">
        <v>40544</v>
      </c>
      <c r="E1026">
        <v>168</v>
      </c>
      <c r="F1026">
        <v>130</v>
      </c>
      <c r="G1026">
        <f>Table1[[#This Row],[Actual_Sales]]-Table1[[#This Row],[Budget_Sales]]</f>
        <v>38</v>
      </c>
      <c r="H1026" s="5">
        <f>IF(
Table1[[#This Row],[Budget_Sales]]=0,
"",
IF(
Table1[[#This Row],[Budget_Sales]]&gt;0,
(Table1[[#This Row],[Actual_Sales]]-Table1[[#This Row],[Budget_Sales]])/Table1[[#This Row],[Budget_Sales]],
(Table1[[#This Row],[Actual_Sales]]-Table1[[#This Row],[Budget_Sales]])/ABS(Table1[[#This Row],[Budget_Sales]])
)
)</f>
        <v>0.29230769230769232</v>
      </c>
      <c r="I1026" s="5" t="str">
        <f>IF(Table1[[#This Row],[Sales_Var]]&gt;=0,"Above Budget","Below Budget")</f>
        <v>Above Budget</v>
      </c>
      <c r="J1026">
        <f>Table1[[#This Row],[Actual_Sales]]-(Table1[[#This Row],[COGS]]+Table1[[#This Row],[Expenses]])</f>
        <v>63</v>
      </c>
      <c r="K1026">
        <v>50</v>
      </c>
      <c r="L1026">
        <f>Table1[[#This Row],[Actual_Profit]]-Table1[[#This Row],[Budget_Profit]]</f>
        <v>13</v>
      </c>
      <c r="M1026" s="5">
        <f>IF(
Table1[[#This Row],[Budget_Profit]]=0,
"",
IF(
Table1[[#This Row],[Budget_Profit]]&gt;0,
(Table1[[#This Row],[Actual_Profit]]-Table1[[#This Row],[Budget_Profit]])/Table1[[#This Row],[Budget_Profit]],
(Table1[[#This Row],[Actual_Profit]]-Table1[[#This Row],[Budget_Profit]])/ABS(Table1[[#This Row],[Budget_Profit]])
)
)</f>
        <v>0.26</v>
      </c>
      <c r="N1026" s="5" t="str">
        <f>IF(Table1[[#This Row],[Profit_Var]]&gt;=0, "Above Budget", "Below Budget")</f>
        <v>Above Budget</v>
      </c>
      <c r="O1026">
        <v>61</v>
      </c>
      <c r="P1026">
        <v>50</v>
      </c>
      <c r="Q1026">
        <f>Table1[[#This Row],[COGS]]-Table1[[#This Row],[Budget_COGS]]</f>
        <v>11</v>
      </c>
      <c r="R1026" s="5">
        <f>IF(
Table1[[#This Row],[Budget_COGS]]=0,
"",
IF(
Table1[[#This Row],[Budget_COGS]]&gt;0,
(Table1[[#This Row],[Budget_COGS]]-Table1[[#This Row],[COGS]]) / Table1[[#This Row],[Budget_COGS]],
(Table1[[#This Row],[Budget_COGS]]-Table1[[#This Row],[COGS]]) / ABS(Table1[[#This Row],[Budget_COGS]])
)
)</f>
        <v>-0.22</v>
      </c>
      <c r="S1026" s="5" t="str">
        <f>IF(Table1[[#This Row],[COGS _Var]]&gt;=0, "Above Budget", "Below Budget")</f>
        <v>Above Budget</v>
      </c>
      <c r="T1026">
        <f>Table1[[#This Row],[Actual_Sales]]-Table1[[#This Row],[COGS]]</f>
        <v>107</v>
      </c>
      <c r="U1026">
        <v>80</v>
      </c>
      <c r="V1026">
        <f>Table1[[#This Row],[Gross_Margin]]-Table1[[#This Row],[Budget_Margin]]</f>
        <v>27</v>
      </c>
      <c r="W1026" s="5">
        <f>IF(
Table1[[#This Row],[Budget_Margin]]=0,
"",
IF(
Table1[[#This Row],[Budget_Margin]]&gt;0,
(Table1[[#This Row],[Gross_Margin]]-Table1[[#This Row],[Budget_Margin]]) / Table1[[#This Row],[Budget_Margin]],
(Table1[[#This Row],[Gross_Margin]]-Table1[[#This Row],[Budget_Margin]]) / ABS(Table1[[#This Row],[Budget_Margin]])
)
)</f>
        <v>0.33750000000000002</v>
      </c>
      <c r="X1026" s="5" t="str">
        <f>IF(Table1[[#This Row],[Margin_Var]]&gt;=0, "Above Budget", "Below Budget")</f>
        <v>Above Budget</v>
      </c>
      <c r="Y1026" s="5">
        <f>IFERROR(Table1[[#This Row],[Gross_Margin]]/Table1[[#This Row],[Actual_Sales]],0)</f>
        <v>0.63690476190476186</v>
      </c>
      <c r="Z1026" s="5">
        <f>Table1[[#This Row],[Actual_Profit]]/Table1[[#This Row],[Actual_Sales]]</f>
        <v>0.375</v>
      </c>
      <c r="AA1026">
        <v>44</v>
      </c>
      <c r="AB1026" s="5">
        <f>IFERROR(Table1[[#This Row],[Expenses]]/Table1[[#This Row],[Actual_Sales]],0)</f>
        <v>0.26190476190476192</v>
      </c>
      <c r="AC1026">
        <v>19</v>
      </c>
      <c r="AD1026">
        <v>390</v>
      </c>
      <c r="AE1026" s="5">
        <f>IFERROR(Table1[[#This Row],[Inventory]]/Table1[[#This Row],[Actual_Sales]],0)</f>
        <v>2.3214285714285716</v>
      </c>
    </row>
    <row r="1027" spans="1:31" x14ac:dyDescent="0.25">
      <c r="A1027">
        <v>2751</v>
      </c>
      <c r="B1027">
        <v>580</v>
      </c>
      <c r="C1027">
        <v>3</v>
      </c>
      <c r="D1027" s="2">
        <v>40634</v>
      </c>
      <c r="E1027">
        <v>80</v>
      </c>
      <c r="F1027">
        <v>90</v>
      </c>
      <c r="G1027">
        <f>Table1[[#This Row],[Actual_Sales]]-Table1[[#This Row],[Budget_Sales]]</f>
        <v>-10</v>
      </c>
      <c r="H1027" s="5">
        <f>IF(
Table1[[#This Row],[Budget_Sales]]=0,
"",
IF(
Table1[[#This Row],[Budget_Sales]]&gt;0,
(Table1[[#This Row],[Actual_Sales]]-Table1[[#This Row],[Budget_Sales]])/Table1[[#This Row],[Budget_Sales]],
(Table1[[#This Row],[Actual_Sales]]-Table1[[#This Row],[Budget_Sales]])/ABS(Table1[[#This Row],[Budget_Sales]])
)
)</f>
        <v>-0.1111111111111111</v>
      </c>
      <c r="I1027" s="5" t="str">
        <f>IF(Table1[[#This Row],[Sales_Var]]&gt;=0,"Above Budget","Below Budget")</f>
        <v>Below Budget</v>
      </c>
      <c r="J1027">
        <f>Table1[[#This Row],[Actual_Sales]]-(Table1[[#This Row],[COGS]]+Table1[[#This Row],[Expenses]])</f>
        <v>30</v>
      </c>
      <c r="K1027">
        <v>50</v>
      </c>
      <c r="L1027">
        <f>Table1[[#This Row],[Actual_Profit]]-Table1[[#This Row],[Budget_Profit]]</f>
        <v>-20</v>
      </c>
      <c r="M1027" s="5">
        <f>IF(
Table1[[#This Row],[Budget_Profit]]=0,
"",
IF(
Table1[[#This Row],[Budget_Profit]]&gt;0,
(Table1[[#This Row],[Actual_Profit]]-Table1[[#This Row],[Budget_Profit]])/Table1[[#This Row],[Budget_Profit]],
(Table1[[#This Row],[Actual_Profit]]-Table1[[#This Row],[Budget_Profit]])/ABS(Table1[[#This Row],[Budget_Profit]])
)
)</f>
        <v>-0.4</v>
      </c>
      <c r="N1027" s="5" t="str">
        <f>IF(Table1[[#This Row],[Profit_Var]]&gt;=0, "Above Budget", "Below Budget")</f>
        <v>Below Budget</v>
      </c>
      <c r="O1027">
        <v>30</v>
      </c>
      <c r="P1027">
        <v>30</v>
      </c>
      <c r="Q1027">
        <f>Table1[[#This Row],[COGS]]-Table1[[#This Row],[Budget_COGS]]</f>
        <v>0</v>
      </c>
      <c r="R1027" s="5">
        <f>IF(
Table1[[#This Row],[Budget_COGS]]=0,
"",
IF(
Table1[[#This Row],[Budget_COGS]]&gt;0,
(Table1[[#This Row],[Budget_COGS]]-Table1[[#This Row],[COGS]]) / Table1[[#This Row],[Budget_COGS]],
(Table1[[#This Row],[Budget_COGS]]-Table1[[#This Row],[COGS]]) / ABS(Table1[[#This Row],[Budget_COGS]])
)
)</f>
        <v>0</v>
      </c>
      <c r="S1027" s="5" t="str">
        <f>IF(Table1[[#This Row],[COGS _Var]]&gt;=0, "Above Budget", "Below Budget")</f>
        <v>Above Budget</v>
      </c>
      <c r="T1027">
        <f>Table1[[#This Row],[Actual_Sales]]-Table1[[#This Row],[COGS]]</f>
        <v>50</v>
      </c>
      <c r="U1027">
        <v>60</v>
      </c>
      <c r="V1027">
        <f>Table1[[#This Row],[Gross_Margin]]-Table1[[#This Row],[Budget_Margin]]</f>
        <v>-10</v>
      </c>
      <c r="W1027" s="5">
        <f>IF(
Table1[[#This Row],[Budget_Margin]]=0,
"",
IF(
Table1[[#This Row],[Budget_Margin]]&gt;0,
(Table1[[#This Row],[Gross_Margin]]-Table1[[#This Row],[Budget_Margin]]) / Table1[[#This Row],[Budget_Margin]],
(Table1[[#This Row],[Gross_Margin]]-Table1[[#This Row],[Budget_Margin]]) / ABS(Table1[[#This Row],[Budget_Margin]])
)
)</f>
        <v>-0.16666666666666666</v>
      </c>
      <c r="X1027" s="5" t="str">
        <f>IF(Table1[[#This Row],[Margin_Var]]&gt;=0, "Above Budget", "Below Budget")</f>
        <v>Below Budget</v>
      </c>
      <c r="Y1027" s="5">
        <f>IFERROR(Table1[[#This Row],[Gross_Margin]]/Table1[[#This Row],[Actual_Sales]],0)</f>
        <v>0.625</v>
      </c>
      <c r="Z1027" s="5">
        <f>Table1[[#This Row],[Actual_Profit]]/Table1[[#This Row],[Actual_Sales]]</f>
        <v>0.375</v>
      </c>
      <c r="AA1027">
        <v>20</v>
      </c>
      <c r="AB1027" s="5">
        <f>IFERROR(Table1[[#This Row],[Expenses]]/Table1[[#This Row],[Actual_Sales]],0)</f>
        <v>0.25</v>
      </c>
      <c r="AC1027">
        <v>8</v>
      </c>
      <c r="AD1027">
        <v>820</v>
      </c>
      <c r="AE1027" s="5">
        <f>IFERROR(Table1[[#This Row],[Inventory]]/Table1[[#This Row],[Actual_Sales]],0)</f>
        <v>10.25</v>
      </c>
    </row>
    <row r="1028" spans="1:31" x14ac:dyDescent="0.25">
      <c r="A1028">
        <v>1197</v>
      </c>
      <c r="B1028">
        <v>801</v>
      </c>
      <c r="C1028">
        <v>4</v>
      </c>
      <c r="D1028" s="2">
        <v>40360</v>
      </c>
      <c r="E1028">
        <v>96</v>
      </c>
      <c r="F1028">
        <v>90</v>
      </c>
      <c r="G1028">
        <f>Table1[[#This Row],[Actual_Sales]]-Table1[[#This Row],[Budget_Sales]]</f>
        <v>6</v>
      </c>
      <c r="H1028" s="5">
        <f>IF(
Table1[[#This Row],[Budget_Sales]]=0,
"",
IF(
Table1[[#This Row],[Budget_Sales]]&gt;0,
(Table1[[#This Row],[Actual_Sales]]-Table1[[#This Row],[Budget_Sales]])/Table1[[#This Row],[Budget_Sales]],
(Table1[[#This Row],[Actual_Sales]]-Table1[[#This Row],[Budget_Sales]])/ABS(Table1[[#This Row],[Budget_Sales]])
)
)</f>
        <v>6.6666666666666666E-2</v>
      </c>
      <c r="I1028" s="5" t="str">
        <f>IF(Table1[[#This Row],[Sales_Var]]&gt;=0,"Above Budget","Below Budget")</f>
        <v>Above Budget</v>
      </c>
      <c r="J1028">
        <f>Table1[[#This Row],[Actual_Sales]]-(Table1[[#This Row],[COGS]]+Table1[[#This Row],[Expenses]])</f>
        <v>36</v>
      </c>
      <c r="K1028">
        <v>50</v>
      </c>
      <c r="L1028">
        <f>Table1[[#This Row],[Actual_Profit]]-Table1[[#This Row],[Budget_Profit]]</f>
        <v>-14</v>
      </c>
      <c r="M1028" s="5">
        <f>IF(
Table1[[#This Row],[Budget_Profit]]=0,
"",
IF(
Table1[[#This Row],[Budget_Profit]]&gt;0,
(Table1[[#This Row],[Actual_Profit]]-Table1[[#This Row],[Budget_Profit]])/Table1[[#This Row],[Budget_Profit]],
(Table1[[#This Row],[Actual_Profit]]-Table1[[#This Row],[Budget_Profit]])/ABS(Table1[[#This Row],[Budget_Profit]])
)
)</f>
        <v>-0.28000000000000003</v>
      </c>
      <c r="N1028" s="5" t="str">
        <f>IF(Table1[[#This Row],[Profit_Var]]&gt;=0, "Above Budget", "Below Budget")</f>
        <v>Below Budget</v>
      </c>
      <c r="O1028">
        <v>39</v>
      </c>
      <c r="P1028">
        <v>30</v>
      </c>
      <c r="Q1028">
        <f>Table1[[#This Row],[COGS]]-Table1[[#This Row],[Budget_COGS]]</f>
        <v>9</v>
      </c>
      <c r="R1028" s="5">
        <f>IF(
Table1[[#This Row],[Budget_COGS]]=0,
"",
IF(
Table1[[#This Row],[Budget_COGS]]&gt;0,
(Table1[[#This Row],[Budget_COGS]]-Table1[[#This Row],[COGS]]) / Table1[[#This Row],[Budget_COGS]],
(Table1[[#This Row],[Budget_COGS]]-Table1[[#This Row],[COGS]]) / ABS(Table1[[#This Row],[Budget_COGS]])
)
)</f>
        <v>-0.3</v>
      </c>
      <c r="S1028" s="5" t="str">
        <f>IF(Table1[[#This Row],[COGS _Var]]&gt;=0, "Above Budget", "Below Budget")</f>
        <v>Above Budget</v>
      </c>
      <c r="T1028">
        <f>Table1[[#This Row],[Actual_Sales]]-Table1[[#This Row],[COGS]]</f>
        <v>57</v>
      </c>
      <c r="U1028">
        <v>60</v>
      </c>
      <c r="V1028">
        <f>Table1[[#This Row],[Gross_Margin]]-Table1[[#This Row],[Budget_Margin]]</f>
        <v>-3</v>
      </c>
      <c r="W1028" s="5">
        <f>IF(
Table1[[#This Row],[Budget_Margin]]=0,
"",
IF(
Table1[[#This Row],[Budget_Margin]]&gt;0,
(Table1[[#This Row],[Gross_Margin]]-Table1[[#This Row],[Budget_Margin]]) / Table1[[#This Row],[Budget_Margin]],
(Table1[[#This Row],[Gross_Margin]]-Table1[[#This Row],[Budget_Margin]]) / ABS(Table1[[#This Row],[Budget_Margin]])
)
)</f>
        <v>-0.05</v>
      </c>
      <c r="X1028" s="5" t="str">
        <f>IF(Table1[[#This Row],[Margin_Var]]&gt;=0, "Above Budget", "Below Budget")</f>
        <v>Below Budget</v>
      </c>
      <c r="Y1028" s="5">
        <f>IFERROR(Table1[[#This Row],[Gross_Margin]]/Table1[[#This Row],[Actual_Sales]],0)</f>
        <v>0.59375</v>
      </c>
      <c r="Z1028" s="5">
        <f>Table1[[#This Row],[Actual_Profit]]/Table1[[#This Row],[Actual_Sales]]</f>
        <v>0.375</v>
      </c>
      <c r="AA1028">
        <v>21</v>
      </c>
      <c r="AB1028" s="5">
        <f>IFERROR(Table1[[#This Row],[Expenses]]/Table1[[#This Row],[Actual_Sales]],0)</f>
        <v>0.21875</v>
      </c>
      <c r="AC1028">
        <v>10</v>
      </c>
      <c r="AD1028">
        <v>845</v>
      </c>
      <c r="AE1028" s="5">
        <f>IFERROR(Table1[[#This Row],[Inventory]]/Table1[[#This Row],[Actual_Sales]],0)</f>
        <v>8.8020833333333339</v>
      </c>
    </row>
    <row r="1029" spans="1:31" x14ac:dyDescent="0.25">
      <c r="A1029">
        <v>3022</v>
      </c>
      <c r="B1029">
        <v>239</v>
      </c>
      <c r="C1029">
        <v>11</v>
      </c>
      <c r="D1029" s="2">
        <v>40695</v>
      </c>
      <c r="E1029">
        <v>104</v>
      </c>
      <c r="F1029">
        <v>110</v>
      </c>
      <c r="G1029">
        <f>Table1[[#This Row],[Actual_Sales]]-Table1[[#This Row],[Budget_Sales]]</f>
        <v>-6</v>
      </c>
      <c r="H1029" s="5">
        <f>IF(
Table1[[#This Row],[Budget_Sales]]=0,
"",
IF(
Table1[[#This Row],[Budget_Sales]]&gt;0,
(Table1[[#This Row],[Actual_Sales]]-Table1[[#This Row],[Budget_Sales]])/Table1[[#This Row],[Budget_Sales]],
(Table1[[#This Row],[Actual_Sales]]-Table1[[#This Row],[Budget_Sales]])/ABS(Table1[[#This Row],[Budget_Sales]])
)
)</f>
        <v>-5.4545454545454543E-2</v>
      </c>
      <c r="I1029" s="5" t="str">
        <f>IF(Table1[[#This Row],[Sales_Var]]&gt;=0,"Above Budget","Below Budget")</f>
        <v>Below Budget</v>
      </c>
      <c r="J1029">
        <f>Table1[[#This Row],[Actual_Sales]]-(Table1[[#This Row],[COGS]]+Table1[[#This Row],[Expenses]])</f>
        <v>39</v>
      </c>
      <c r="K1029">
        <v>50</v>
      </c>
      <c r="L1029">
        <f>Table1[[#This Row],[Actual_Profit]]-Table1[[#This Row],[Budget_Profit]]</f>
        <v>-11</v>
      </c>
      <c r="M1029" s="5">
        <f>IF(
Table1[[#This Row],[Budget_Profit]]=0,
"",
IF(
Table1[[#This Row],[Budget_Profit]]&gt;0,
(Table1[[#This Row],[Actual_Profit]]-Table1[[#This Row],[Budget_Profit]])/Table1[[#This Row],[Budget_Profit]],
(Table1[[#This Row],[Actual_Profit]]-Table1[[#This Row],[Budget_Profit]])/ABS(Table1[[#This Row],[Budget_Profit]])
)
)</f>
        <v>-0.22</v>
      </c>
      <c r="N1029" s="5" t="str">
        <f>IF(Table1[[#This Row],[Profit_Var]]&gt;=0, "Above Budget", "Below Budget")</f>
        <v>Below Budget</v>
      </c>
      <c r="O1029">
        <v>43</v>
      </c>
      <c r="P1029">
        <v>40</v>
      </c>
      <c r="Q1029">
        <f>Table1[[#This Row],[COGS]]-Table1[[#This Row],[Budget_COGS]]</f>
        <v>3</v>
      </c>
      <c r="R1029" s="5">
        <f>IF(
Table1[[#This Row],[Budget_COGS]]=0,
"",
IF(
Table1[[#This Row],[Budget_COGS]]&gt;0,
(Table1[[#This Row],[Budget_COGS]]-Table1[[#This Row],[COGS]]) / Table1[[#This Row],[Budget_COGS]],
(Table1[[#This Row],[Budget_COGS]]-Table1[[#This Row],[COGS]]) / ABS(Table1[[#This Row],[Budget_COGS]])
)
)</f>
        <v>-7.4999999999999997E-2</v>
      </c>
      <c r="S1029" s="5" t="str">
        <f>IF(Table1[[#This Row],[COGS _Var]]&gt;=0, "Above Budget", "Below Budget")</f>
        <v>Above Budget</v>
      </c>
      <c r="T1029">
        <f>Table1[[#This Row],[Actual_Sales]]-Table1[[#This Row],[COGS]]</f>
        <v>61</v>
      </c>
      <c r="U1029">
        <v>70</v>
      </c>
      <c r="V1029">
        <f>Table1[[#This Row],[Gross_Margin]]-Table1[[#This Row],[Budget_Margin]]</f>
        <v>-9</v>
      </c>
      <c r="W1029" s="5">
        <f>IF(
Table1[[#This Row],[Budget_Margin]]=0,
"",
IF(
Table1[[#This Row],[Budget_Margin]]&gt;0,
(Table1[[#This Row],[Gross_Margin]]-Table1[[#This Row],[Budget_Margin]]) / Table1[[#This Row],[Budget_Margin]],
(Table1[[#This Row],[Gross_Margin]]-Table1[[#This Row],[Budget_Margin]]) / ABS(Table1[[#This Row],[Budget_Margin]])
)
)</f>
        <v>-0.12857142857142856</v>
      </c>
      <c r="X1029" s="5" t="str">
        <f>IF(Table1[[#This Row],[Margin_Var]]&gt;=0, "Above Budget", "Below Budget")</f>
        <v>Below Budget</v>
      </c>
      <c r="Y1029" s="5">
        <f>IFERROR(Table1[[#This Row],[Gross_Margin]]/Table1[[#This Row],[Actual_Sales]],0)</f>
        <v>0.58653846153846156</v>
      </c>
      <c r="Z1029" s="5">
        <f>Table1[[#This Row],[Actual_Profit]]/Table1[[#This Row],[Actual_Sales]]</f>
        <v>0.375</v>
      </c>
      <c r="AA1029">
        <v>22</v>
      </c>
      <c r="AB1029" s="5">
        <f>IFERROR(Table1[[#This Row],[Expenses]]/Table1[[#This Row],[Actual_Sales]],0)</f>
        <v>0.21153846153846154</v>
      </c>
      <c r="AC1029">
        <v>12</v>
      </c>
      <c r="AD1029">
        <v>864</v>
      </c>
      <c r="AE1029" s="5">
        <f>IFERROR(Table1[[#This Row],[Inventory]]/Table1[[#This Row],[Actual_Sales]],0)</f>
        <v>8.3076923076923084</v>
      </c>
    </row>
    <row r="1030" spans="1:31" x14ac:dyDescent="0.25">
      <c r="A1030">
        <v>2095</v>
      </c>
      <c r="B1030">
        <v>815</v>
      </c>
      <c r="C1030">
        <v>5</v>
      </c>
      <c r="D1030" s="2">
        <v>40513</v>
      </c>
      <c r="E1030">
        <v>576</v>
      </c>
      <c r="F1030">
        <v>730</v>
      </c>
      <c r="G1030">
        <f>Table1[[#This Row],[Actual_Sales]]-Table1[[#This Row],[Budget_Sales]]</f>
        <v>-154</v>
      </c>
      <c r="H1030" s="5">
        <f>IF(
Table1[[#This Row],[Budget_Sales]]=0,
"",
IF(
Table1[[#This Row],[Budget_Sales]]&gt;0,
(Table1[[#This Row],[Actual_Sales]]-Table1[[#This Row],[Budget_Sales]])/Table1[[#This Row],[Budget_Sales]],
(Table1[[#This Row],[Actual_Sales]]-Table1[[#This Row],[Budget_Sales]])/ABS(Table1[[#This Row],[Budget_Sales]])
)
)</f>
        <v>-0.21095890410958903</v>
      </c>
      <c r="I1030" s="5" t="str">
        <f>IF(Table1[[#This Row],[Sales_Var]]&gt;=0,"Above Budget","Below Budget")</f>
        <v>Below Budget</v>
      </c>
      <c r="J1030">
        <f>Table1[[#This Row],[Actual_Sales]]-(Table1[[#This Row],[COGS]]+Table1[[#This Row],[Expenses]])</f>
        <v>216</v>
      </c>
      <c r="K1030">
        <v>320</v>
      </c>
      <c r="L1030">
        <f>Table1[[#This Row],[Actual_Profit]]-Table1[[#This Row],[Budget_Profit]]</f>
        <v>-104</v>
      </c>
      <c r="M1030" s="5">
        <f>IF(
Table1[[#This Row],[Budget_Profit]]=0,
"",
IF(
Table1[[#This Row],[Budget_Profit]]&gt;0,
(Table1[[#This Row],[Actual_Profit]]-Table1[[#This Row],[Budget_Profit]])/Table1[[#This Row],[Budget_Profit]],
(Table1[[#This Row],[Actual_Profit]]-Table1[[#This Row],[Budget_Profit]])/ABS(Table1[[#This Row],[Budget_Profit]])
)
)</f>
        <v>-0.32500000000000001</v>
      </c>
      <c r="N1030" s="5" t="str">
        <f>IF(Table1[[#This Row],[Profit_Var]]&gt;=0, "Above Budget", "Below Budget")</f>
        <v>Below Budget</v>
      </c>
      <c r="O1030">
        <v>247</v>
      </c>
      <c r="P1030">
        <v>310</v>
      </c>
      <c r="Q1030">
        <f>Table1[[#This Row],[COGS]]-Table1[[#This Row],[Budget_COGS]]</f>
        <v>-63</v>
      </c>
      <c r="R1030" s="5">
        <f>IF(
Table1[[#This Row],[Budget_COGS]]=0,
"",
IF(
Table1[[#This Row],[Budget_COGS]]&gt;0,
(Table1[[#This Row],[Budget_COGS]]-Table1[[#This Row],[COGS]]) / Table1[[#This Row],[Budget_COGS]],
(Table1[[#This Row],[Budget_COGS]]-Table1[[#This Row],[COGS]]) / ABS(Table1[[#This Row],[Budget_COGS]])
)
)</f>
        <v>0.20322580645161289</v>
      </c>
      <c r="S1030" s="5" t="str">
        <f>IF(Table1[[#This Row],[COGS _Var]]&gt;=0, "Above Budget", "Below Budget")</f>
        <v>Below Budget</v>
      </c>
      <c r="T1030">
        <f>Table1[[#This Row],[Actual_Sales]]-Table1[[#This Row],[COGS]]</f>
        <v>329</v>
      </c>
      <c r="U1030">
        <v>420</v>
      </c>
      <c r="V1030">
        <f>Table1[[#This Row],[Gross_Margin]]-Table1[[#This Row],[Budget_Margin]]</f>
        <v>-91</v>
      </c>
      <c r="W1030" s="5">
        <f>IF(
Table1[[#This Row],[Budget_Margin]]=0,
"",
IF(
Table1[[#This Row],[Budget_Margin]]&gt;0,
(Table1[[#This Row],[Gross_Margin]]-Table1[[#This Row],[Budget_Margin]]) / Table1[[#This Row],[Budget_Margin]],
(Table1[[#This Row],[Gross_Margin]]-Table1[[#This Row],[Budget_Margin]]) / ABS(Table1[[#This Row],[Budget_Margin]])
)
)</f>
        <v>-0.21666666666666667</v>
      </c>
      <c r="X1030" s="5" t="str">
        <f>IF(Table1[[#This Row],[Margin_Var]]&gt;=0, "Above Budget", "Below Budget")</f>
        <v>Below Budget</v>
      </c>
      <c r="Y1030" s="5">
        <f>IFERROR(Table1[[#This Row],[Gross_Margin]]/Table1[[#This Row],[Actual_Sales]],0)</f>
        <v>0.57118055555555558</v>
      </c>
      <c r="Z1030" s="5">
        <f>Table1[[#This Row],[Actual_Profit]]/Table1[[#This Row],[Actual_Sales]]</f>
        <v>0.375</v>
      </c>
      <c r="AA1030">
        <v>113</v>
      </c>
      <c r="AB1030" s="5">
        <f>IFERROR(Table1[[#This Row],[Expenses]]/Table1[[#This Row],[Actual_Sales]],0)</f>
        <v>0.19618055555555555</v>
      </c>
      <c r="AC1030">
        <v>81</v>
      </c>
      <c r="AD1030">
        <v>1744</v>
      </c>
      <c r="AE1030" s="5">
        <f>IFERROR(Table1[[#This Row],[Inventory]]/Table1[[#This Row],[Actual_Sales]],0)</f>
        <v>3.0277777777777777</v>
      </c>
    </row>
    <row r="1031" spans="1:31" x14ac:dyDescent="0.25">
      <c r="A1031">
        <v>1949</v>
      </c>
      <c r="B1031">
        <v>209</v>
      </c>
      <c r="C1031">
        <v>6</v>
      </c>
      <c r="D1031" s="2">
        <v>40513</v>
      </c>
      <c r="E1031">
        <v>576</v>
      </c>
      <c r="F1031">
        <v>550</v>
      </c>
      <c r="G1031">
        <f>Table1[[#This Row],[Actual_Sales]]-Table1[[#This Row],[Budget_Sales]]</f>
        <v>26</v>
      </c>
      <c r="H1031" s="5">
        <f>IF(
Table1[[#This Row],[Budget_Sales]]=0,
"",
IF(
Table1[[#This Row],[Budget_Sales]]&gt;0,
(Table1[[#This Row],[Actual_Sales]]-Table1[[#This Row],[Budget_Sales]])/Table1[[#This Row],[Budget_Sales]],
(Table1[[#This Row],[Actual_Sales]]-Table1[[#This Row],[Budget_Sales]])/ABS(Table1[[#This Row],[Budget_Sales]])
)
)</f>
        <v>4.7272727272727272E-2</v>
      </c>
      <c r="I1031" s="5" t="str">
        <f>IF(Table1[[#This Row],[Sales_Var]]&gt;=0,"Above Budget","Below Budget")</f>
        <v>Above Budget</v>
      </c>
      <c r="J1031">
        <f>Table1[[#This Row],[Actual_Sales]]-(Table1[[#This Row],[COGS]]+Table1[[#This Row],[Expenses]])</f>
        <v>216</v>
      </c>
      <c r="K1031">
        <v>210</v>
      </c>
      <c r="L1031">
        <f>Table1[[#This Row],[Actual_Profit]]-Table1[[#This Row],[Budget_Profit]]</f>
        <v>6</v>
      </c>
      <c r="M1031" s="5">
        <f>IF(
Table1[[#This Row],[Budget_Profit]]=0,
"",
IF(
Table1[[#This Row],[Budget_Profit]]&gt;0,
(Table1[[#This Row],[Actual_Profit]]-Table1[[#This Row],[Budget_Profit]])/Table1[[#This Row],[Budget_Profit]],
(Table1[[#This Row],[Actual_Profit]]-Table1[[#This Row],[Budget_Profit]])/ABS(Table1[[#This Row],[Budget_Profit]])
)
)</f>
        <v>2.8571428571428571E-2</v>
      </c>
      <c r="N1031" s="5" t="str">
        <f>IF(Table1[[#This Row],[Profit_Var]]&gt;=0, "Above Budget", "Below Budget")</f>
        <v>Above Budget</v>
      </c>
      <c r="O1031">
        <v>247</v>
      </c>
      <c r="P1031">
        <v>240</v>
      </c>
      <c r="Q1031">
        <f>Table1[[#This Row],[COGS]]-Table1[[#This Row],[Budget_COGS]]</f>
        <v>7</v>
      </c>
      <c r="R1031" s="5">
        <f>IF(
Table1[[#This Row],[Budget_COGS]]=0,
"",
IF(
Table1[[#This Row],[Budget_COGS]]&gt;0,
(Table1[[#This Row],[Budget_COGS]]-Table1[[#This Row],[COGS]]) / Table1[[#This Row],[Budget_COGS]],
(Table1[[#This Row],[Budget_COGS]]-Table1[[#This Row],[COGS]]) / ABS(Table1[[#This Row],[Budget_COGS]])
)
)</f>
        <v>-2.9166666666666667E-2</v>
      </c>
      <c r="S1031" s="5" t="str">
        <f>IF(Table1[[#This Row],[COGS _Var]]&gt;=0, "Above Budget", "Below Budget")</f>
        <v>Above Budget</v>
      </c>
      <c r="T1031">
        <f>Table1[[#This Row],[Actual_Sales]]-Table1[[#This Row],[COGS]]</f>
        <v>329</v>
      </c>
      <c r="U1031">
        <v>310</v>
      </c>
      <c r="V1031">
        <f>Table1[[#This Row],[Gross_Margin]]-Table1[[#This Row],[Budget_Margin]]</f>
        <v>19</v>
      </c>
      <c r="W1031" s="5">
        <f>IF(
Table1[[#This Row],[Budget_Margin]]=0,
"",
IF(
Table1[[#This Row],[Budget_Margin]]&gt;0,
(Table1[[#This Row],[Gross_Margin]]-Table1[[#This Row],[Budget_Margin]]) / Table1[[#This Row],[Budget_Margin]],
(Table1[[#This Row],[Gross_Margin]]-Table1[[#This Row],[Budget_Margin]]) / ABS(Table1[[#This Row],[Budget_Margin]])
)
)</f>
        <v>6.1290322580645158E-2</v>
      </c>
      <c r="X1031" s="5" t="str">
        <f>IF(Table1[[#This Row],[Margin_Var]]&gt;=0, "Above Budget", "Below Budget")</f>
        <v>Above Budget</v>
      </c>
      <c r="Y1031" s="5">
        <f>IFERROR(Table1[[#This Row],[Gross_Margin]]/Table1[[#This Row],[Actual_Sales]],0)</f>
        <v>0.57118055555555558</v>
      </c>
      <c r="Z1031" s="5">
        <f>Table1[[#This Row],[Actual_Profit]]/Table1[[#This Row],[Actual_Sales]]</f>
        <v>0.375</v>
      </c>
      <c r="AA1031">
        <v>113</v>
      </c>
      <c r="AB1031" s="5">
        <f>IFERROR(Table1[[#This Row],[Expenses]]/Table1[[#This Row],[Actual_Sales]],0)</f>
        <v>0.19618055555555555</v>
      </c>
      <c r="AC1031">
        <v>81</v>
      </c>
      <c r="AD1031">
        <v>1744</v>
      </c>
      <c r="AE1031" s="5">
        <f>IFERROR(Table1[[#This Row],[Inventory]]/Table1[[#This Row],[Actual_Sales]],0)</f>
        <v>3.0277777777777777</v>
      </c>
    </row>
    <row r="1032" spans="1:31" x14ac:dyDescent="0.25">
      <c r="A1032">
        <v>2055</v>
      </c>
      <c r="B1032">
        <v>641</v>
      </c>
      <c r="C1032">
        <v>8</v>
      </c>
      <c r="D1032" s="2">
        <v>40513</v>
      </c>
      <c r="E1032">
        <v>576</v>
      </c>
      <c r="F1032">
        <v>530</v>
      </c>
      <c r="G1032">
        <f>Table1[[#This Row],[Actual_Sales]]-Table1[[#This Row],[Budget_Sales]]</f>
        <v>46</v>
      </c>
      <c r="H1032" s="5">
        <f>IF(
Table1[[#This Row],[Budget_Sales]]=0,
"",
IF(
Table1[[#This Row],[Budget_Sales]]&gt;0,
(Table1[[#This Row],[Actual_Sales]]-Table1[[#This Row],[Budget_Sales]])/Table1[[#This Row],[Budget_Sales]],
(Table1[[#This Row],[Actual_Sales]]-Table1[[#This Row],[Budget_Sales]])/ABS(Table1[[#This Row],[Budget_Sales]])
)
)</f>
        <v>8.6792452830188674E-2</v>
      </c>
      <c r="I1032" s="5" t="str">
        <f>IF(Table1[[#This Row],[Sales_Var]]&gt;=0,"Above Budget","Below Budget")</f>
        <v>Above Budget</v>
      </c>
      <c r="J1032">
        <f>Table1[[#This Row],[Actual_Sales]]-(Table1[[#This Row],[COGS]]+Table1[[#This Row],[Expenses]])</f>
        <v>216</v>
      </c>
      <c r="K1032">
        <v>200</v>
      </c>
      <c r="L1032">
        <f>Table1[[#This Row],[Actual_Profit]]-Table1[[#This Row],[Budget_Profit]]</f>
        <v>16</v>
      </c>
      <c r="M1032" s="5">
        <f>IF(
Table1[[#This Row],[Budget_Profit]]=0,
"",
IF(
Table1[[#This Row],[Budget_Profit]]&gt;0,
(Table1[[#This Row],[Actual_Profit]]-Table1[[#This Row],[Budget_Profit]])/Table1[[#This Row],[Budget_Profit]],
(Table1[[#This Row],[Actual_Profit]]-Table1[[#This Row],[Budget_Profit]])/ABS(Table1[[#This Row],[Budget_Profit]])
)
)</f>
        <v>0.08</v>
      </c>
      <c r="N1032" s="5" t="str">
        <f>IF(Table1[[#This Row],[Profit_Var]]&gt;=0, "Above Budget", "Below Budget")</f>
        <v>Above Budget</v>
      </c>
      <c r="O1032">
        <v>247</v>
      </c>
      <c r="P1032">
        <v>230</v>
      </c>
      <c r="Q1032">
        <f>Table1[[#This Row],[COGS]]-Table1[[#This Row],[Budget_COGS]]</f>
        <v>17</v>
      </c>
      <c r="R1032" s="5">
        <f>IF(
Table1[[#This Row],[Budget_COGS]]=0,
"",
IF(
Table1[[#This Row],[Budget_COGS]]&gt;0,
(Table1[[#This Row],[Budget_COGS]]-Table1[[#This Row],[COGS]]) / Table1[[#This Row],[Budget_COGS]],
(Table1[[#This Row],[Budget_COGS]]-Table1[[#This Row],[COGS]]) / ABS(Table1[[#This Row],[Budget_COGS]])
)
)</f>
        <v>-7.3913043478260873E-2</v>
      </c>
      <c r="S1032" s="5" t="str">
        <f>IF(Table1[[#This Row],[COGS _Var]]&gt;=0, "Above Budget", "Below Budget")</f>
        <v>Above Budget</v>
      </c>
      <c r="T1032">
        <f>Table1[[#This Row],[Actual_Sales]]-Table1[[#This Row],[COGS]]</f>
        <v>329</v>
      </c>
      <c r="U1032">
        <v>300</v>
      </c>
      <c r="V1032">
        <f>Table1[[#This Row],[Gross_Margin]]-Table1[[#This Row],[Budget_Margin]]</f>
        <v>29</v>
      </c>
      <c r="W1032" s="5">
        <f>IF(
Table1[[#This Row],[Budget_Margin]]=0,
"",
IF(
Table1[[#This Row],[Budget_Margin]]&gt;0,
(Table1[[#This Row],[Gross_Margin]]-Table1[[#This Row],[Budget_Margin]]) / Table1[[#This Row],[Budget_Margin]],
(Table1[[#This Row],[Gross_Margin]]-Table1[[#This Row],[Budget_Margin]]) / ABS(Table1[[#This Row],[Budget_Margin]])
)
)</f>
        <v>9.6666666666666665E-2</v>
      </c>
      <c r="X1032" s="5" t="str">
        <f>IF(Table1[[#This Row],[Margin_Var]]&gt;=0, "Above Budget", "Below Budget")</f>
        <v>Above Budget</v>
      </c>
      <c r="Y1032" s="5">
        <f>IFERROR(Table1[[#This Row],[Gross_Margin]]/Table1[[#This Row],[Actual_Sales]],0)</f>
        <v>0.57118055555555558</v>
      </c>
      <c r="Z1032" s="5">
        <f>Table1[[#This Row],[Actual_Profit]]/Table1[[#This Row],[Actual_Sales]]</f>
        <v>0.375</v>
      </c>
      <c r="AA1032">
        <v>113</v>
      </c>
      <c r="AB1032" s="5">
        <f>IFERROR(Table1[[#This Row],[Expenses]]/Table1[[#This Row],[Actual_Sales]],0)</f>
        <v>0.19618055555555555</v>
      </c>
      <c r="AC1032">
        <v>81</v>
      </c>
      <c r="AD1032">
        <v>1744</v>
      </c>
      <c r="AE1032" s="5">
        <f>IFERROR(Table1[[#This Row],[Inventory]]/Table1[[#This Row],[Actual_Sales]],0)</f>
        <v>3.0277777777777777</v>
      </c>
    </row>
    <row r="1033" spans="1:31" x14ac:dyDescent="0.25">
      <c r="A1033">
        <v>3527</v>
      </c>
      <c r="B1033">
        <v>940</v>
      </c>
      <c r="C1033">
        <v>2</v>
      </c>
      <c r="D1033" s="2">
        <v>40756</v>
      </c>
      <c r="E1033">
        <v>672</v>
      </c>
      <c r="F1033">
        <v>840</v>
      </c>
      <c r="G1033">
        <f>Table1[[#This Row],[Actual_Sales]]-Table1[[#This Row],[Budget_Sales]]</f>
        <v>-168</v>
      </c>
      <c r="H1033" s="5">
        <f>IF(
Table1[[#This Row],[Budget_Sales]]=0,
"",
IF(
Table1[[#This Row],[Budget_Sales]]&gt;0,
(Table1[[#This Row],[Actual_Sales]]-Table1[[#This Row],[Budget_Sales]])/Table1[[#This Row],[Budget_Sales]],
(Table1[[#This Row],[Actual_Sales]]-Table1[[#This Row],[Budget_Sales]])/ABS(Table1[[#This Row],[Budget_Sales]])
)
)</f>
        <v>-0.2</v>
      </c>
      <c r="I1033" s="5" t="str">
        <f>IF(Table1[[#This Row],[Sales_Var]]&gt;=0,"Above Budget","Below Budget")</f>
        <v>Below Budget</v>
      </c>
      <c r="J1033">
        <f>Table1[[#This Row],[Actual_Sales]]-(Table1[[#This Row],[COGS]]+Table1[[#This Row],[Expenses]])</f>
        <v>252</v>
      </c>
      <c r="K1033">
        <v>340</v>
      </c>
      <c r="L1033">
        <f>Table1[[#This Row],[Actual_Profit]]-Table1[[#This Row],[Budget_Profit]]</f>
        <v>-88</v>
      </c>
      <c r="M1033" s="5">
        <f>IF(
Table1[[#This Row],[Budget_Profit]]=0,
"",
IF(
Table1[[#This Row],[Budget_Profit]]&gt;0,
(Table1[[#This Row],[Actual_Profit]]-Table1[[#This Row],[Budget_Profit]])/Table1[[#This Row],[Budget_Profit]],
(Table1[[#This Row],[Actual_Profit]]-Table1[[#This Row],[Budget_Profit]])/ABS(Table1[[#This Row],[Budget_Profit]])
)
)</f>
        <v>-0.25882352941176473</v>
      </c>
      <c r="N1033" s="5" t="str">
        <f>IF(Table1[[#This Row],[Profit_Var]]&gt;=0, "Above Budget", "Below Budget")</f>
        <v>Below Budget</v>
      </c>
      <c r="O1033">
        <v>311</v>
      </c>
      <c r="P1033">
        <v>390</v>
      </c>
      <c r="Q1033">
        <f>Table1[[#This Row],[COGS]]-Table1[[#This Row],[Budget_COGS]]</f>
        <v>-79</v>
      </c>
      <c r="R1033" s="5">
        <f>IF(
Table1[[#This Row],[Budget_COGS]]=0,
"",
IF(
Table1[[#This Row],[Budget_COGS]]&gt;0,
(Table1[[#This Row],[Budget_COGS]]-Table1[[#This Row],[COGS]]) / Table1[[#This Row],[Budget_COGS]],
(Table1[[#This Row],[Budget_COGS]]-Table1[[#This Row],[COGS]]) / ABS(Table1[[#This Row],[Budget_COGS]])
)
)</f>
        <v>0.20256410256410257</v>
      </c>
      <c r="S1033" s="5" t="str">
        <f>IF(Table1[[#This Row],[COGS _Var]]&gt;=0, "Above Budget", "Below Budget")</f>
        <v>Below Budget</v>
      </c>
      <c r="T1033">
        <f>Table1[[#This Row],[Actual_Sales]]-Table1[[#This Row],[COGS]]</f>
        <v>361</v>
      </c>
      <c r="U1033">
        <v>450</v>
      </c>
      <c r="V1033">
        <f>Table1[[#This Row],[Gross_Margin]]-Table1[[#This Row],[Budget_Margin]]</f>
        <v>-89</v>
      </c>
      <c r="W1033" s="5">
        <f>IF(
Table1[[#This Row],[Budget_Margin]]=0,
"",
IF(
Table1[[#This Row],[Budget_Margin]]&gt;0,
(Table1[[#This Row],[Gross_Margin]]-Table1[[#This Row],[Budget_Margin]]) / Table1[[#This Row],[Budget_Margin]],
(Table1[[#This Row],[Gross_Margin]]-Table1[[#This Row],[Budget_Margin]]) / ABS(Table1[[#This Row],[Budget_Margin]])
)
)</f>
        <v>-0.19777777777777777</v>
      </c>
      <c r="X1033" s="5" t="str">
        <f>IF(Table1[[#This Row],[Margin_Var]]&gt;=0, "Above Budget", "Below Budget")</f>
        <v>Below Budget</v>
      </c>
      <c r="Y1033" s="5">
        <f>IFERROR(Table1[[#This Row],[Gross_Margin]]/Table1[[#This Row],[Actual_Sales]],0)</f>
        <v>0.53720238095238093</v>
      </c>
      <c r="Z1033" s="5">
        <f>Table1[[#This Row],[Actual_Profit]]/Table1[[#This Row],[Actual_Sales]]</f>
        <v>0.375</v>
      </c>
      <c r="AA1033">
        <v>109</v>
      </c>
      <c r="AB1033" s="5">
        <f>IFERROR(Table1[[#This Row],[Expenses]]/Table1[[#This Row],[Actual_Sales]],0)</f>
        <v>0.16220238095238096</v>
      </c>
      <c r="AC1033">
        <v>96</v>
      </c>
      <c r="AD1033">
        <v>1296</v>
      </c>
      <c r="AE1033" s="5">
        <f>IFERROR(Table1[[#This Row],[Inventory]]/Table1[[#This Row],[Actual_Sales]],0)</f>
        <v>1.9285714285714286</v>
      </c>
    </row>
    <row r="1034" spans="1:31" x14ac:dyDescent="0.25">
      <c r="A1034">
        <v>542</v>
      </c>
      <c r="B1034">
        <v>217</v>
      </c>
      <c r="C1034">
        <v>5</v>
      </c>
      <c r="D1034" s="2">
        <v>40269</v>
      </c>
      <c r="E1034">
        <v>587</v>
      </c>
      <c r="F1034">
        <v>690</v>
      </c>
      <c r="G1034">
        <f>Table1[[#This Row],[Actual_Sales]]-Table1[[#This Row],[Budget_Sales]]</f>
        <v>-103</v>
      </c>
      <c r="H1034" s="5">
        <f>IF(
Table1[[#This Row],[Budget_Sales]]=0,
"",
IF(
Table1[[#This Row],[Budget_Sales]]&gt;0,
(Table1[[#This Row],[Actual_Sales]]-Table1[[#This Row],[Budget_Sales]])/Table1[[#This Row],[Budget_Sales]],
(Table1[[#This Row],[Actual_Sales]]-Table1[[#This Row],[Budget_Sales]])/ABS(Table1[[#This Row],[Budget_Sales]])
)
)</f>
        <v>-0.14927536231884059</v>
      </c>
      <c r="I1034" s="5" t="str">
        <f>IF(Table1[[#This Row],[Sales_Var]]&gt;=0,"Above Budget","Below Budget")</f>
        <v>Below Budget</v>
      </c>
      <c r="J1034">
        <f>Table1[[#This Row],[Actual_Sales]]-(Table1[[#This Row],[COGS]]+Table1[[#This Row],[Expenses]])</f>
        <v>220</v>
      </c>
      <c r="K1034">
        <v>280</v>
      </c>
      <c r="L1034">
        <f>Table1[[#This Row],[Actual_Profit]]-Table1[[#This Row],[Budget_Profit]]</f>
        <v>-60</v>
      </c>
      <c r="M1034" s="5">
        <f>IF(
Table1[[#This Row],[Budget_Profit]]=0,
"",
IF(
Table1[[#This Row],[Budget_Profit]]&gt;0,
(Table1[[#This Row],[Actual_Profit]]-Table1[[#This Row],[Budget_Profit]])/Table1[[#This Row],[Budget_Profit]],
(Table1[[#This Row],[Actual_Profit]]-Table1[[#This Row],[Budget_Profit]])/ABS(Table1[[#This Row],[Budget_Profit]])
)
)</f>
        <v>-0.21428571428571427</v>
      </c>
      <c r="N1034" s="5" t="str">
        <f>IF(Table1[[#This Row],[Profit_Var]]&gt;=0, "Above Budget", "Below Budget")</f>
        <v>Below Budget</v>
      </c>
      <c r="O1034">
        <v>252</v>
      </c>
      <c r="P1034">
        <v>290</v>
      </c>
      <c r="Q1034">
        <f>Table1[[#This Row],[COGS]]-Table1[[#This Row],[Budget_COGS]]</f>
        <v>-38</v>
      </c>
      <c r="R1034" s="5">
        <f>IF(
Table1[[#This Row],[Budget_COGS]]=0,
"",
IF(
Table1[[#This Row],[Budget_COGS]]&gt;0,
(Table1[[#This Row],[Budget_COGS]]-Table1[[#This Row],[COGS]]) / Table1[[#This Row],[Budget_COGS]],
(Table1[[#This Row],[Budget_COGS]]-Table1[[#This Row],[COGS]]) / ABS(Table1[[#This Row],[Budget_COGS]])
)
)</f>
        <v>0.1310344827586207</v>
      </c>
      <c r="S1034" s="5" t="str">
        <f>IF(Table1[[#This Row],[COGS _Var]]&gt;=0, "Above Budget", "Below Budget")</f>
        <v>Below Budget</v>
      </c>
      <c r="T1034">
        <f>Table1[[#This Row],[Actual_Sales]]-Table1[[#This Row],[COGS]]</f>
        <v>335</v>
      </c>
      <c r="U1034">
        <v>400</v>
      </c>
      <c r="V1034">
        <f>Table1[[#This Row],[Gross_Margin]]-Table1[[#This Row],[Budget_Margin]]</f>
        <v>-65</v>
      </c>
      <c r="W1034" s="5">
        <f>IF(
Table1[[#This Row],[Budget_Margin]]=0,
"",
IF(
Table1[[#This Row],[Budget_Margin]]&gt;0,
(Table1[[#This Row],[Gross_Margin]]-Table1[[#This Row],[Budget_Margin]]) / Table1[[#This Row],[Budget_Margin]],
(Table1[[#This Row],[Gross_Margin]]-Table1[[#This Row],[Budget_Margin]]) / ABS(Table1[[#This Row],[Budget_Margin]])
)
)</f>
        <v>-0.16250000000000001</v>
      </c>
      <c r="X1034" s="5" t="str">
        <f>IF(Table1[[#This Row],[Margin_Var]]&gt;=0, "Above Budget", "Below Budget")</f>
        <v>Below Budget</v>
      </c>
      <c r="Y1034" s="5">
        <f>IFERROR(Table1[[#This Row],[Gross_Margin]]/Table1[[#This Row],[Actual_Sales]],0)</f>
        <v>0.5706984667802385</v>
      </c>
      <c r="Z1034" s="5">
        <f>Table1[[#This Row],[Actual_Profit]]/Table1[[#This Row],[Actual_Sales]]</f>
        <v>0.37478705281090291</v>
      </c>
      <c r="AA1034">
        <v>115</v>
      </c>
      <c r="AB1034" s="5">
        <f>IFERROR(Table1[[#This Row],[Expenses]]/Table1[[#This Row],[Actual_Sales]],0)</f>
        <v>0.19591141396933562</v>
      </c>
      <c r="AC1034">
        <v>83</v>
      </c>
      <c r="AD1034">
        <v>1316</v>
      </c>
      <c r="AE1034" s="5">
        <f>IFERROR(Table1[[#This Row],[Inventory]]/Table1[[#This Row],[Actual_Sales]],0)</f>
        <v>2.24190800681431</v>
      </c>
    </row>
    <row r="1035" spans="1:31" x14ac:dyDescent="0.25">
      <c r="A1035">
        <v>685</v>
      </c>
      <c r="B1035">
        <v>831</v>
      </c>
      <c r="C1035">
        <v>6</v>
      </c>
      <c r="D1035" s="2">
        <v>40269</v>
      </c>
      <c r="E1035">
        <v>587</v>
      </c>
      <c r="F1035">
        <v>560</v>
      </c>
      <c r="G1035">
        <f>Table1[[#This Row],[Actual_Sales]]-Table1[[#This Row],[Budget_Sales]]</f>
        <v>27</v>
      </c>
      <c r="H1035" s="5">
        <f>IF(
Table1[[#This Row],[Budget_Sales]]=0,
"",
IF(
Table1[[#This Row],[Budget_Sales]]&gt;0,
(Table1[[#This Row],[Actual_Sales]]-Table1[[#This Row],[Budget_Sales]])/Table1[[#This Row],[Budget_Sales]],
(Table1[[#This Row],[Actual_Sales]]-Table1[[#This Row],[Budget_Sales]])/ABS(Table1[[#This Row],[Budget_Sales]])
)
)</f>
        <v>4.8214285714285716E-2</v>
      </c>
      <c r="I1035" s="5" t="str">
        <f>IF(Table1[[#This Row],[Sales_Var]]&gt;=0,"Above Budget","Below Budget")</f>
        <v>Above Budget</v>
      </c>
      <c r="J1035">
        <f>Table1[[#This Row],[Actual_Sales]]-(Table1[[#This Row],[COGS]]+Table1[[#This Row],[Expenses]])</f>
        <v>220</v>
      </c>
      <c r="K1035">
        <v>220</v>
      </c>
      <c r="L1035">
        <f>Table1[[#This Row],[Actual_Profit]]-Table1[[#This Row],[Budget_Profit]]</f>
        <v>0</v>
      </c>
      <c r="M1035" s="5">
        <f>IF(
Table1[[#This Row],[Budget_Profit]]=0,
"",
IF(
Table1[[#This Row],[Budget_Profit]]&gt;0,
(Table1[[#This Row],[Actual_Profit]]-Table1[[#This Row],[Budget_Profit]])/Table1[[#This Row],[Budget_Profit]],
(Table1[[#This Row],[Actual_Profit]]-Table1[[#This Row],[Budget_Profit]])/ABS(Table1[[#This Row],[Budget_Profit]])
)
)</f>
        <v>0</v>
      </c>
      <c r="N1035" s="5" t="str">
        <f>IF(Table1[[#This Row],[Profit_Var]]&gt;=0, "Above Budget", "Below Budget")</f>
        <v>Above Budget</v>
      </c>
      <c r="O1035">
        <v>252</v>
      </c>
      <c r="P1035">
        <v>240</v>
      </c>
      <c r="Q1035">
        <f>Table1[[#This Row],[COGS]]-Table1[[#This Row],[Budget_COGS]]</f>
        <v>12</v>
      </c>
      <c r="R1035" s="5">
        <f>IF(
Table1[[#This Row],[Budget_COGS]]=0,
"",
IF(
Table1[[#This Row],[Budget_COGS]]&gt;0,
(Table1[[#This Row],[Budget_COGS]]-Table1[[#This Row],[COGS]]) / Table1[[#This Row],[Budget_COGS]],
(Table1[[#This Row],[Budget_COGS]]-Table1[[#This Row],[COGS]]) / ABS(Table1[[#This Row],[Budget_COGS]])
)
)</f>
        <v>-0.05</v>
      </c>
      <c r="S1035" s="5" t="str">
        <f>IF(Table1[[#This Row],[COGS _Var]]&gt;=0, "Above Budget", "Below Budget")</f>
        <v>Above Budget</v>
      </c>
      <c r="T1035">
        <f>Table1[[#This Row],[Actual_Sales]]-Table1[[#This Row],[COGS]]</f>
        <v>335</v>
      </c>
      <c r="U1035">
        <v>320</v>
      </c>
      <c r="V1035">
        <f>Table1[[#This Row],[Gross_Margin]]-Table1[[#This Row],[Budget_Margin]]</f>
        <v>15</v>
      </c>
      <c r="W1035" s="5">
        <f>IF(
Table1[[#This Row],[Budget_Margin]]=0,
"",
IF(
Table1[[#This Row],[Budget_Margin]]&gt;0,
(Table1[[#This Row],[Gross_Margin]]-Table1[[#This Row],[Budget_Margin]]) / Table1[[#This Row],[Budget_Margin]],
(Table1[[#This Row],[Gross_Margin]]-Table1[[#This Row],[Budget_Margin]]) / ABS(Table1[[#This Row],[Budget_Margin]])
)
)</f>
        <v>4.6875E-2</v>
      </c>
      <c r="X1035" s="5" t="str">
        <f>IF(Table1[[#This Row],[Margin_Var]]&gt;=0, "Above Budget", "Below Budget")</f>
        <v>Above Budget</v>
      </c>
      <c r="Y1035" s="5">
        <f>IFERROR(Table1[[#This Row],[Gross_Margin]]/Table1[[#This Row],[Actual_Sales]],0)</f>
        <v>0.5706984667802385</v>
      </c>
      <c r="Z1035" s="5">
        <f>Table1[[#This Row],[Actual_Profit]]/Table1[[#This Row],[Actual_Sales]]</f>
        <v>0.37478705281090291</v>
      </c>
      <c r="AA1035">
        <v>115</v>
      </c>
      <c r="AB1035" s="5">
        <f>IFERROR(Table1[[#This Row],[Expenses]]/Table1[[#This Row],[Actual_Sales]],0)</f>
        <v>0.19591141396933562</v>
      </c>
      <c r="AC1035">
        <v>83</v>
      </c>
      <c r="AD1035">
        <v>1316</v>
      </c>
      <c r="AE1035" s="5">
        <f>IFERROR(Table1[[#This Row],[Inventory]]/Table1[[#This Row],[Actual_Sales]],0)</f>
        <v>2.24190800681431</v>
      </c>
    </row>
    <row r="1036" spans="1:31" x14ac:dyDescent="0.25">
      <c r="A1036">
        <v>619</v>
      </c>
      <c r="B1036">
        <v>563</v>
      </c>
      <c r="C1036">
        <v>8</v>
      </c>
      <c r="D1036" s="2">
        <v>40269</v>
      </c>
      <c r="E1036">
        <v>587</v>
      </c>
      <c r="F1036">
        <v>510</v>
      </c>
      <c r="G1036">
        <f>Table1[[#This Row],[Actual_Sales]]-Table1[[#This Row],[Budget_Sales]]</f>
        <v>77</v>
      </c>
      <c r="H1036" s="5">
        <f>IF(
Table1[[#This Row],[Budget_Sales]]=0,
"",
IF(
Table1[[#This Row],[Budget_Sales]]&gt;0,
(Table1[[#This Row],[Actual_Sales]]-Table1[[#This Row],[Budget_Sales]])/Table1[[#This Row],[Budget_Sales]],
(Table1[[#This Row],[Actual_Sales]]-Table1[[#This Row],[Budget_Sales]])/ABS(Table1[[#This Row],[Budget_Sales]])
)
)</f>
        <v>0.15098039215686274</v>
      </c>
      <c r="I1036" s="5" t="str">
        <f>IF(Table1[[#This Row],[Sales_Var]]&gt;=0,"Above Budget","Below Budget")</f>
        <v>Above Budget</v>
      </c>
      <c r="J1036">
        <f>Table1[[#This Row],[Actual_Sales]]-(Table1[[#This Row],[COGS]]+Table1[[#This Row],[Expenses]])</f>
        <v>220</v>
      </c>
      <c r="K1036">
        <v>210</v>
      </c>
      <c r="L1036">
        <f>Table1[[#This Row],[Actual_Profit]]-Table1[[#This Row],[Budget_Profit]]</f>
        <v>10</v>
      </c>
      <c r="M1036" s="5">
        <f>IF(
Table1[[#This Row],[Budget_Profit]]=0,
"",
IF(
Table1[[#This Row],[Budget_Profit]]&gt;0,
(Table1[[#This Row],[Actual_Profit]]-Table1[[#This Row],[Budget_Profit]])/Table1[[#This Row],[Budget_Profit]],
(Table1[[#This Row],[Actual_Profit]]-Table1[[#This Row],[Budget_Profit]])/ABS(Table1[[#This Row],[Budget_Profit]])
)
)</f>
        <v>4.7619047619047616E-2</v>
      </c>
      <c r="N1036" s="5" t="str">
        <f>IF(Table1[[#This Row],[Profit_Var]]&gt;=0, "Above Budget", "Below Budget")</f>
        <v>Above Budget</v>
      </c>
      <c r="O1036">
        <v>252</v>
      </c>
      <c r="P1036">
        <v>210</v>
      </c>
      <c r="Q1036">
        <f>Table1[[#This Row],[COGS]]-Table1[[#This Row],[Budget_COGS]]</f>
        <v>42</v>
      </c>
      <c r="R1036" s="5">
        <f>IF(
Table1[[#This Row],[Budget_COGS]]=0,
"",
IF(
Table1[[#This Row],[Budget_COGS]]&gt;0,
(Table1[[#This Row],[Budget_COGS]]-Table1[[#This Row],[COGS]]) / Table1[[#This Row],[Budget_COGS]],
(Table1[[#This Row],[Budget_COGS]]-Table1[[#This Row],[COGS]]) / ABS(Table1[[#This Row],[Budget_COGS]])
)
)</f>
        <v>-0.2</v>
      </c>
      <c r="S1036" s="5" t="str">
        <f>IF(Table1[[#This Row],[COGS _Var]]&gt;=0, "Above Budget", "Below Budget")</f>
        <v>Above Budget</v>
      </c>
      <c r="T1036">
        <f>Table1[[#This Row],[Actual_Sales]]-Table1[[#This Row],[COGS]]</f>
        <v>335</v>
      </c>
      <c r="U1036">
        <v>300</v>
      </c>
      <c r="V1036">
        <f>Table1[[#This Row],[Gross_Margin]]-Table1[[#This Row],[Budget_Margin]]</f>
        <v>35</v>
      </c>
      <c r="W1036" s="5">
        <f>IF(
Table1[[#This Row],[Budget_Margin]]=0,
"",
IF(
Table1[[#This Row],[Budget_Margin]]&gt;0,
(Table1[[#This Row],[Gross_Margin]]-Table1[[#This Row],[Budget_Margin]]) / Table1[[#This Row],[Budget_Margin]],
(Table1[[#This Row],[Gross_Margin]]-Table1[[#This Row],[Budget_Margin]]) / ABS(Table1[[#This Row],[Budget_Margin]])
)
)</f>
        <v>0.11666666666666667</v>
      </c>
      <c r="X1036" s="5" t="str">
        <f>IF(Table1[[#This Row],[Margin_Var]]&gt;=0, "Above Budget", "Below Budget")</f>
        <v>Above Budget</v>
      </c>
      <c r="Y1036" s="5">
        <f>IFERROR(Table1[[#This Row],[Gross_Margin]]/Table1[[#This Row],[Actual_Sales]],0)</f>
        <v>0.5706984667802385</v>
      </c>
      <c r="Z1036" s="5">
        <f>Table1[[#This Row],[Actual_Profit]]/Table1[[#This Row],[Actual_Sales]]</f>
        <v>0.37478705281090291</v>
      </c>
      <c r="AA1036">
        <v>115</v>
      </c>
      <c r="AB1036" s="5">
        <f>IFERROR(Table1[[#This Row],[Expenses]]/Table1[[#This Row],[Actual_Sales]],0)</f>
        <v>0.19591141396933562</v>
      </c>
      <c r="AC1036">
        <v>83</v>
      </c>
      <c r="AD1036">
        <v>1316</v>
      </c>
      <c r="AE1036" s="5">
        <f>IFERROR(Table1[[#This Row],[Inventory]]/Table1[[#This Row],[Actual_Sales]],0)</f>
        <v>2.24190800681431</v>
      </c>
    </row>
    <row r="1037" spans="1:31" x14ac:dyDescent="0.25">
      <c r="A1037">
        <v>1736</v>
      </c>
      <c r="B1037">
        <v>815</v>
      </c>
      <c r="C1037">
        <v>5</v>
      </c>
      <c r="D1037" s="2">
        <v>40452</v>
      </c>
      <c r="E1037">
        <v>598</v>
      </c>
      <c r="F1037">
        <v>890</v>
      </c>
      <c r="G1037">
        <f>Table1[[#This Row],[Actual_Sales]]-Table1[[#This Row],[Budget_Sales]]</f>
        <v>-292</v>
      </c>
      <c r="H1037" s="5">
        <f>IF(
Table1[[#This Row],[Budget_Sales]]=0,
"",
IF(
Table1[[#This Row],[Budget_Sales]]&gt;0,
(Table1[[#This Row],[Actual_Sales]]-Table1[[#This Row],[Budget_Sales]])/Table1[[#This Row],[Budget_Sales]],
(Table1[[#This Row],[Actual_Sales]]-Table1[[#This Row],[Budget_Sales]])/ABS(Table1[[#This Row],[Budget_Sales]])
)
)</f>
        <v>-0.32808988764044944</v>
      </c>
      <c r="I1037" s="5" t="str">
        <f>IF(Table1[[#This Row],[Sales_Var]]&gt;=0,"Above Budget","Below Budget")</f>
        <v>Below Budget</v>
      </c>
      <c r="J1037">
        <f>Table1[[#This Row],[Actual_Sales]]-(Table1[[#This Row],[COGS]]+Table1[[#This Row],[Expenses]])</f>
        <v>224</v>
      </c>
      <c r="K1037">
        <v>420</v>
      </c>
      <c r="L1037">
        <f>Table1[[#This Row],[Actual_Profit]]-Table1[[#This Row],[Budget_Profit]]</f>
        <v>-196</v>
      </c>
      <c r="M1037" s="5">
        <f>IF(
Table1[[#This Row],[Budget_Profit]]=0,
"",
IF(
Table1[[#This Row],[Budget_Profit]]&gt;0,
(Table1[[#This Row],[Actual_Profit]]-Table1[[#This Row],[Budget_Profit]])/Table1[[#This Row],[Budget_Profit]],
(Table1[[#This Row],[Actual_Profit]]-Table1[[#This Row],[Budget_Profit]])/ABS(Table1[[#This Row],[Budget_Profit]])
)
)</f>
        <v>-0.46666666666666667</v>
      </c>
      <c r="N1037" s="5" t="str">
        <f>IF(Table1[[#This Row],[Profit_Var]]&gt;=0, "Above Budget", "Below Budget")</f>
        <v>Below Budget</v>
      </c>
      <c r="O1037">
        <v>257</v>
      </c>
      <c r="P1037">
        <v>370</v>
      </c>
      <c r="Q1037">
        <f>Table1[[#This Row],[COGS]]-Table1[[#This Row],[Budget_COGS]]</f>
        <v>-113</v>
      </c>
      <c r="R1037" s="5">
        <f>IF(
Table1[[#This Row],[Budget_COGS]]=0,
"",
IF(
Table1[[#This Row],[Budget_COGS]]&gt;0,
(Table1[[#This Row],[Budget_COGS]]-Table1[[#This Row],[COGS]]) / Table1[[#This Row],[Budget_COGS]],
(Table1[[#This Row],[Budget_COGS]]-Table1[[#This Row],[COGS]]) / ABS(Table1[[#This Row],[Budget_COGS]])
)
)</f>
        <v>0.30540540540540539</v>
      </c>
      <c r="S1037" s="5" t="str">
        <f>IF(Table1[[#This Row],[COGS _Var]]&gt;=0, "Above Budget", "Below Budget")</f>
        <v>Below Budget</v>
      </c>
      <c r="T1037">
        <f>Table1[[#This Row],[Actual_Sales]]-Table1[[#This Row],[COGS]]</f>
        <v>341</v>
      </c>
      <c r="U1037">
        <v>520</v>
      </c>
      <c r="V1037">
        <f>Table1[[#This Row],[Gross_Margin]]-Table1[[#This Row],[Budget_Margin]]</f>
        <v>-179</v>
      </c>
      <c r="W1037" s="5">
        <f>IF(
Table1[[#This Row],[Budget_Margin]]=0,
"",
IF(
Table1[[#This Row],[Budget_Margin]]&gt;0,
(Table1[[#This Row],[Gross_Margin]]-Table1[[#This Row],[Budget_Margin]]) / Table1[[#This Row],[Budget_Margin]],
(Table1[[#This Row],[Gross_Margin]]-Table1[[#This Row],[Budget_Margin]]) / ABS(Table1[[#This Row],[Budget_Margin]])
)
)</f>
        <v>-0.34423076923076923</v>
      </c>
      <c r="X1037" s="5" t="str">
        <f>IF(Table1[[#This Row],[Margin_Var]]&gt;=0, "Above Budget", "Below Budget")</f>
        <v>Below Budget</v>
      </c>
      <c r="Y1037" s="5">
        <f>IFERROR(Table1[[#This Row],[Gross_Margin]]/Table1[[#This Row],[Actual_Sales]],0)</f>
        <v>0.57023411371237454</v>
      </c>
      <c r="Z1037" s="5">
        <f>Table1[[#This Row],[Actual_Profit]]/Table1[[#This Row],[Actual_Sales]]</f>
        <v>0.37458193979933108</v>
      </c>
      <c r="AA1037">
        <v>117</v>
      </c>
      <c r="AB1037" s="5">
        <f>IFERROR(Table1[[#This Row],[Expenses]]/Table1[[#This Row],[Actual_Sales]],0)</f>
        <v>0.19565217391304349</v>
      </c>
      <c r="AC1037">
        <v>84</v>
      </c>
      <c r="AD1037">
        <v>1662</v>
      </c>
      <c r="AE1037" s="5">
        <f>IFERROR(Table1[[#This Row],[Inventory]]/Table1[[#This Row],[Actual_Sales]],0)</f>
        <v>2.7792642140468229</v>
      </c>
    </row>
    <row r="1038" spans="1:31" x14ac:dyDescent="0.25">
      <c r="A1038">
        <v>1708</v>
      </c>
      <c r="B1038">
        <v>712</v>
      </c>
      <c r="C1038">
        <v>8</v>
      </c>
      <c r="D1038" s="2">
        <v>40452</v>
      </c>
      <c r="E1038">
        <v>598</v>
      </c>
      <c r="F1038">
        <v>480</v>
      </c>
      <c r="G1038">
        <f>Table1[[#This Row],[Actual_Sales]]-Table1[[#This Row],[Budget_Sales]]</f>
        <v>118</v>
      </c>
      <c r="H1038" s="5">
        <f>IF(
Table1[[#This Row],[Budget_Sales]]=0,
"",
IF(
Table1[[#This Row],[Budget_Sales]]&gt;0,
(Table1[[#This Row],[Actual_Sales]]-Table1[[#This Row],[Budget_Sales]])/Table1[[#This Row],[Budget_Sales]],
(Table1[[#This Row],[Actual_Sales]]-Table1[[#This Row],[Budget_Sales]])/ABS(Table1[[#This Row],[Budget_Sales]])
)
)</f>
        <v>0.24583333333333332</v>
      </c>
      <c r="I1038" s="5" t="str">
        <f>IF(Table1[[#This Row],[Sales_Var]]&gt;=0,"Above Budget","Below Budget")</f>
        <v>Above Budget</v>
      </c>
      <c r="J1038">
        <f>Table1[[#This Row],[Actual_Sales]]-(Table1[[#This Row],[COGS]]+Table1[[#This Row],[Expenses]])</f>
        <v>224</v>
      </c>
      <c r="K1038">
        <v>210</v>
      </c>
      <c r="L1038">
        <f>Table1[[#This Row],[Actual_Profit]]-Table1[[#This Row],[Budget_Profit]]</f>
        <v>14</v>
      </c>
      <c r="M1038" s="5">
        <f>IF(
Table1[[#This Row],[Budget_Profit]]=0,
"",
IF(
Table1[[#This Row],[Budget_Profit]]&gt;0,
(Table1[[#This Row],[Actual_Profit]]-Table1[[#This Row],[Budget_Profit]])/Table1[[#This Row],[Budget_Profit]],
(Table1[[#This Row],[Actual_Profit]]-Table1[[#This Row],[Budget_Profit]])/ABS(Table1[[#This Row],[Budget_Profit]])
)
)</f>
        <v>6.6666666666666666E-2</v>
      </c>
      <c r="N1038" s="5" t="str">
        <f>IF(Table1[[#This Row],[Profit_Var]]&gt;=0, "Above Budget", "Below Budget")</f>
        <v>Above Budget</v>
      </c>
      <c r="O1038">
        <v>257</v>
      </c>
      <c r="P1038">
        <v>200</v>
      </c>
      <c r="Q1038">
        <f>Table1[[#This Row],[COGS]]-Table1[[#This Row],[Budget_COGS]]</f>
        <v>57</v>
      </c>
      <c r="R1038" s="5">
        <f>IF(
Table1[[#This Row],[Budget_COGS]]=0,
"",
IF(
Table1[[#This Row],[Budget_COGS]]&gt;0,
(Table1[[#This Row],[Budget_COGS]]-Table1[[#This Row],[COGS]]) / Table1[[#This Row],[Budget_COGS]],
(Table1[[#This Row],[Budget_COGS]]-Table1[[#This Row],[COGS]]) / ABS(Table1[[#This Row],[Budget_COGS]])
)
)</f>
        <v>-0.28499999999999998</v>
      </c>
      <c r="S1038" s="5" t="str">
        <f>IF(Table1[[#This Row],[COGS _Var]]&gt;=0, "Above Budget", "Below Budget")</f>
        <v>Above Budget</v>
      </c>
      <c r="T1038">
        <f>Table1[[#This Row],[Actual_Sales]]-Table1[[#This Row],[COGS]]</f>
        <v>341</v>
      </c>
      <c r="U1038">
        <v>280</v>
      </c>
      <c r="V1038">
        <f>Table1[[#This Row],[Gross_Margin]]-Table1[[#This Row],[Budget_Margin]]</f>
        <v>61</v>
      </c>
      <c r="W1038" s="5">
        <f>IF(
Table1[[#This Row],[Budget_Margin]]=0,
"",
IF(
Table1[[#This Row],[Budget_Margin]]&gt;0,
(Table1[[#This Row],[Gross_Margin]]-Table1[[#This Row],[Budget_Margin]]) / Table1[[#This Row],[Budget_Margin]],
(Table1[[#This Row],[Gross_Margin]]-Table1[[#This Row],[Budget_Margin]]) / ABS(Table1[[#This Row],[Budget_Margin]])
)
)</f>
        <v>0.21785714285714286</v>
      </c>
      <c r="X1038" s="5" t="str">
        <f>IF(Table1[[#This Row],[Margin_Var]]&gt;=0, "Above Budget", "Below Budget")</f>
        <v>Above Budget</v>
      </c>
      <c r="Y1038" s="5">
        <f>IFERROR(Table1[[#This Row],[Gross_Margin]]/Table1[[#This Row],[Actual_Sales]],0)</f>
        <v>0.57023411371237454</v>
      </c>
      <c r="Z1038" s="5">
        <f>Table1[[#This Row],[Actual_Profit]]/Table1[[#This Row],[Actual_Sales]]</f>
        <v>0.37458193979933108</v>
      </c>
      <c r="AA1038">
        <v>117</v>
      </c>
      <c r="AB1038" s="5">
        <f>IFERROR(Table1[[#This Row],[Expenses]]/Table1[[#This Row],[Actual_Sales]],0)</f>
        <v>0.19565217391304349</v>
      </c>
      <c r="AC1038">
        <v>84</v>
      </c>
      <c r="AD1038">
        <v>1662</v>
      </c>
      <c r="AE1038" s="5">
        <f>IFERROR(Table1[[#This Row],[Inventory]]/Table1[[#This Row],[Actual_Sales]],0)</f>
        <v>2.7792642140468229</v>
      </c>
    </row>
    <row r="1039" spans="1:31" x14ac:dyDescent="0.25">
      <c r="A1039">
        <v>1705</v>
      </c>
      <c r="B1039">
        <v>702</v>
      </c>
      <c r="C1039">
        <v>11</v>
      </c>
      <c r="D1039" s="2">
        <v>40452</v>
      </c>
      <c r="E1039">
        <v>598</v>
      </c>
      <c r="F1039">
        <v>290</v>
      </c>
      <c r="G1039">
        <f>Table1[[#This Row],[Actual_Sales]]-Table1[[#This Row],[Budget_Sales]]</f>
        <v>308</v>
      </c>
      <c r="H1039" s="5">
        <f>IF(
Table1[[#This Row],[Budget_Sales]]=0,
"",
IF(
Table1[[#This Row],[Budget_Sales]]&gt;0,
(Table1[[#This Row],[Actual_Sales]]-Table1[[#This Row],[Budget_Sales]])/Table1[[#This Row],[Budget_Sales]],
(Table1[[#This Row],[Actual_Sales]]-Table1[[#This Row],[Budget_Sales]])/ABS(Table1[[#This Row],[Budget_Sales]])
)
)</f>
        <v>1.0620689655172413</v>
      </c>
      <c r="I1039" s="5" t="str">
        <f>IF(Table1[[#This Row],[Sales_Var]]&gt;=0,"Above Budget","Below Budget")</f>
        <v>Above Budget</v>
      </c>
      <c r="J1039">
        <f>Table1[[#This Row],[Actual_Sales]]-(Table1[[#This Row],[COGS]]+Table1[[#This Row],[Expenses]])</f>
        <v>224</v>
      </c>
      <c r="K1039">
        <v>130</v>
      </c>
      <c r="L1039">
        <f>Table1[[#This Row],[Actual_Profit]]-Table1[[#This Row],[Budget_Profit]]</f>
        <v>94</v>
      </c>
      <c r="M1039" s="5">
        <f>IF(
Table1[[#This Row],[Budget_Profit]]=0,
"",
IF(
Table1[[#This Row],[Budget_Profit]]&gt;0,
(Table1[[#This Row],[Actual_Profit]]-Table1[[#This Row],[Budget_Profit]])/Table1[[#This Row],[Budget_Profit]],
(Table1[[#This Row],[Actual_Profit]]-Table1[[#This Row],[Budget_Profit]])/ABS(Table1[[#This Row],[Budget_Profit]])
)
)</f>
        <v>0.72307692307692306</v>
      </c>
      <c r="N1039" s="5" t="str">
        <f>IF(Table1[[#This Row],[Profit_Var]]&gt;=0, "Above Budget", "Below Budget")</f>
        <v>Above Budget</v>
      </c>
      <c r="O1039">
        <v>257</v>
      </c>
      <c r="P1039">
        <v>110</v>
      </c>
      <c r="Q1039">
        <f>Table1[[#This Row],[COGS]]-Table1[[#This Row],[Budget_COGS]]</f>
        <v>147</v>
      </c>
      <c r="R1039" s="5">
        <f>IF(
Table1[[#This Row],[Budget_COGS]]=0,
"",
IF(
Table1[[#This Row],[Budget_COGS]]&gt;0,
(Table1[[#This Row],[Budget_COGS]]-Table1[[#This Row],[COGS]]) / Table1[[#This Row],[Budget_COGS]],
(Table1[[#This Row],[Budget_COGS]]-Table1[[#This Row],[COGS]]) / ABS(Table1[[#This Row],[Budget_COGS]])
)
)</f>
        <v>-1.3363636363636364</v>
      </c>
      <c r="S1039" s="5" t="str">
        <f>IF(Table1[[#This Row],[COGS _Var]]&gt;=0, "Above Budget", "Below Budget")</f>
        <v>Above Budget</v>
      </c>
      <c r="T1039">
        <f>Table1[[#This Row],[Actual_Sales]]-Table1[[#This Row],[COGS]]</f>
        <v>341</v>
      </c>
      <c r="U1039">
        <v>180</v>
      </c>
      <c r="V1039">
        <f>Table1[[#This Row],[Gross_Margin]]-Table1[[#This Row],[Budget_Margin]]</f>
        <v>161</v>
      </c>
      <c r="W1039" s="5">
        <f>IF(
Table1[[#This Row],[Budget_Margin]]=0,
"",
IF(
Table1[[#This Row],[Budget_Margin]]&gt;0,
(Table1[[#This Row],[Gross_Margin]]-Table1[[#This Row],[Budget_Margin]]) / Table1[[#This Row],[Budget_Margin]],
(Table1[[#This Row],[Gross_Margin]]-Table1[[#This Row],[Budget_Margin]]) / ABS(Table1[[#This Row],[Budget_Margin]])
)
)</f>
        <v>0.89444444444444449</v>
      </c>
      <c r="X1039" s="5" t="str">
        <f>IF(Table1[[#This Row],[Margin_Var]]&gt;=0, "Above Budget", "Below Budget")</f>
        <v>Above Budget</v>
      </c>
      <c r="Y1039" s="5">
        <f>IFERROR(Table1[[#This Row],[Gross_Margin]]/Table1[[#This Row],[Actual_Sales]],0)</f>
        <v>0.57023411371237454</v>
      </c>
      <c r="Z1039" s="5">
        <f>Table1[[#This Row],[Actual_Profit]]/Table1[[#This Row],[Actual_Sales]]</f>
        <v>0.37458193979933108</v>
      </c>
      <c r="AA1039">
        <v>117</v>
      </c>
      <c r="AB1039" s="5">
        <f>IFERROR(Table1[[#This Row],[Expenses]]/Table1[[#This Row],[Actual_Sales]],0)</f>
        <v>0.19565217391304349</v>
      </c>
      <c r="AC1039">
        <v>84</v>
      </c>
      <c r="AD1039">
        <v>1662</v>
      </c>
      <c r="AE1039" s="5">
        <f>IFERROR(Table1[[#This Row],[Inventory]]/Table1[[#This Row],[Actual_Sales]],0)</f>
        <v>2.7792642140468229</v>
      </c>
    </row>
    <row r="1040" spans="1:31" x14ac:dyDescent="0.25">
      <c r="A1040">
        <v>3531</v>
      </c>
      <c r="B1040">
        <v>954</v>
      </c>
      <c r="C1040">
        <v>2</v>
      </c>
      <c r="D1040" s="2">
        <v>40756</v>
      </c>
      <c r="E1040">
        <v>283</v>
      </c>
      <c r="F1040">
        <v>270</v>
      </c>
      <c r="G1040">
        <f>Table1[[#This Row],[Actual_Sales]]-Table1[[#This Row],[Budget_Sales]]</f>
        <v>13</v>
      </c>
      <c r="H1040" s="5">
        <f>IF(
Table1[[#This Row],[Budget_Sales]]=0,
"",
IF(
Table1[[#This Row],[Budget_Sales]]&gt;0,
(Table1[[#This Row],[Actual_Sales]]-Table1[[#This Row],[Budget_Sales]])/Table1[[#This Row],[Budget_Sales]],
(Table1[[#This Row],[Actual_Sales]]-Table1[[#This Row],[Budget_Sales]])/ABS(Table1[[#This Row],[Budget_Sales]])
)
)</f>
        <v>4.8148148148148148E-2</v>
      </c>
      <c r="I1040" s="5" t="str">
        <f>IF(Table1[[#This Row],[Sales_Var]]&gt;=0,"Above Budget","Below Budget")</f>
        <v>Above Budget</v>
      </c>
      <c r="J1040">
        <f>Table1[[#This Row],[Actual_Sales]]-(Table1[[#This Row],[COGS]]+Table1[[#This Row],[Expenses]])</f>
        <v>106</v>
      </c>
      <c r="K1040">
        <v>120</v>
      </c>
      <c r="L1040">
        <f>Table1[[#This Row],[Actual_Profit]]-Table1[[#This Row],[Budget_Profit]]</f>
        <v>-14</v>
      </c>
      <c r="M1040" s="5">
        <f>IF(
Table1[[#This Row],[Budget_Profit]]=0,
"",
IF(
Table1[[#This Row],[Budget_Profit]]&gt;0,
(Table1[[#This Row],[Actual_Profit]]-Table1[[#This Row],[Budget_Profit]])/Table1[[#This Row],[Budget_Profit]],
(Table1[[#This Row],[Actual_Profit]]-Table1[[#This Row],[Budget_Profit]])/ABS(Table1[[#This Row],[Budget_Profit]])
)
)</f>
        <v>-0.11666666666666667</v>
      </c>
      <c r="N1040" s="5" t="str">
        <f>IF(Table1[[#This Row],[Profit_Var]]&gt;=0, "Above Budget", "Below Budget")</f>
        <v>Below Budget</v>
      </c>
      <c r="O1040">
        <v>114</v>
      </c>
      <c r="P1040">
        <v>100</v>
      </c>
      <c r="Q1040">
        <f>Table1[[#This Row],[COGS]]-Table1[[#This Row],[Budget_COGS]]</f>
        <v>14</v>
      </c>
      <c r="R1040" s="5">
        <f>IF(
Table1[[#This Row],[Budget_COGS]]=0,
"",
IF(
Table1[[#This Row],[Budget_COGS]]&gt;0,
(Table1[[#This Row],[Budget_COGS]]-Table1[[#This Row],[COGS]]) / Table1[[#This Row],[Budget_COGS]],
(Table1[[#This Row],[Budget_COGS]]-Table1[[#This Row],[COGS]]) / ABS(Table1[[#This Row],[Budget_COGS]])
)
)</f>
        <v>-0.14000000000000001</v>
      </c>
      <c r="S1040" s="5" t="str">
        <f>IF(Table1[[#This Row],[COGS _Var]]&gt;=0, "Above Budget", "Below Budget")</f>
        <v>Above Budget</v>
      </c>
      <c r="T1040">
        <f>Table1[[#This Row],[Actual_Sales]]-Table1[[#This Row],[COGS]]</f>
        <v>169</v>
      </c>
      <c r="U1040">
        <v>170</v>
      </c>
      <c r="V1040">
        <f>Table1[[#This Row],[Gross_Margin]]-Table1[[#This Row],[Budget_Margin]]</f>
        <v>-1</v>
      </c>
      <c r="W1040" s="5">
        <f>IF(
Table1[[#This Row],[Budget_Margin]]=0,
"",
IF(
Table1[[#This Row],[Budget_Margin]]&gt;0,
(Table1[[#This Row],[Gross_Margin]]-Table1[[#This Row],[Budget_Margin]]) / Table1[[#This Row],[Budget_Margin]],
(Table1[[#This Row],[Gross_Margin]]-Table1[[#This Row],[Budget_Margin]]) / ABS(Table1[[#This Row],[Budget_Margin]])
)
)</f>
        <v>-5.8823529411764705E-3</v>
      </c>
      <c r="X1040" s="5" t="str">
        <f>IF(Table1[[#This Row],[Margin_Var]]&gt;=0, "Above Budget", "Below Budget")</f>
        <v>Below Budget</v>
      </c>
      <c r="Y1040" s="5">
        <f>IFERROR(Table1[[#This Row],[Gross_Margin]]/Table1[[#This Row],[Actual_Sales]],0)</f>
        <v>0.59717314487632511</v>
      </c>
      <c r="Z1040" s="5">
        <f>Table1[[#This Row],[Actual_Profit]]/Table1[[#This Row],[Actual_Sales]]</f>
        <v>0.37455830388692579</v>
      </c>
      <c r="AA1040">
        <v>63</v>
      </c>
      <c r="AB1040" s="5">
        <f>IFERROR(Table1[[#This Row],[Expenses]]/Table1[[#This Row],[Actual_Sales]],0)</f>
        <v>0.22261484098939929</v>
      </c>
      <c r="AC1040">
        <v>37</v>
      </c>
      <c r="AD1040">
        <v>810</v>
      </c>
      <c r="AE1040" s="5">
        <f>IFERROR(Table1[[#This Row],[Inventory]]/Table1[[#This Row],[Actual_Sales]],0)</f>
        <v>2.862190812720848</v>
      </c>
    </row>
    <row r="1041" spans="1:31" x14ac:dyDescent="0.25">
      <c r="A1041">
        <v>3446</v>
      </c>
      <c r="B1041">
        <v>541</v>
      </c>
      <c r="C1041">
        <v>12</v>
      </c>
      <c r="D1041" s="2">
        <v>40756</v>
      </c>
      <c r="E1041">
        <v>283</v>
      </c>
      <c r="F1041">
        <v>190</v>
      </c>
      <c r="G1041">
        <f>Table1[[#This Row],[Actual_Sales]]-Table1[[#This Row],[Budget_Sales]]</f>
        <v>93</v>
      </c>
      <c r="H1041" s="5">
        <f>IF(
Table1[[#This Row],[Budget_Sales]]=0,
"",
IF(
Table1[[#This Row],[Budget_Sales]]&gt;0,
(Table1[[#This Row],[Actual_Sales]]-Table1[[#This Row],[Budget_Sales]])/Table1[[#This Row],[Budget_Sales]],
(Table1[[#This Row],[Actual_Sales]]-Table1[[#This Row],[Budget_Sales]])/ABS(Table1[[#This Row],[Budget_Sales]])
)
)</f>
        <v>0.48947368421052634</v>
      </c>
      <c r="I1041" s="5" t="str">
        <f>IF(Table1[[#This Row],[Sales_Var]]&gt;=0,"Above Budget","Below Budget")</f>
        <v>Above Budget</v>
      </c>
      <c r="J1041">
        <f>Table1[[#This Row],[Actual_Sales]]-(Table1[[#This Row],[COGS]]+Table1[[#This Row],[Expenses]])</f>
        <v>106</v>
      </c>
      <c r="K1041">
        <v>80</v>
      </c>
      <c r="L1041">
        <f>Table1[[#This Row],[Actual_Profit]]-Table1[[#This Row],[Budget_Profit]]</f>
        <v>26</v>
      </c>
      <c r="M1041" s="5">
        <f>IF(
Table1[[#This Row],[Budget_Profit]]=0,
"",
IF(
Table1[[#This Row],[Budget_Profit]]&gt;0,
(Table1[[#This Row],[Actual_Profit]]-Table1[[#This Row],[Budget_Profit]])/Table1[[#This Row],[Budget_Profit]],
(Table1[[#This Row],[Actual_Profit]]-Table1[[#This Row],[Budget_Profit]])/ABS(Table1[[#This Row],[Budget_Profit]])
)
)</f>
        <v>0.32500000000000001</v>
      </c>
      <c r="N1041" s="5" t="str">
        <f>IF(Table1[[#This Row],[Profit_Var]]&gt;=0, "Above Budget", "Below Budget")</f>
        <v>Above Budget</v>
      </c>
      <c r="O1041">
        <v>114</v>
      </c>
      <c r="P1041">
        <v>70</v>
      </c>
      <c r="Q1041">
        <f>Table1[[#This Row],[COGS]]-Table1[[#This Row],[Budget_COGS]]</f>
        <v>44</v>
      </c>
      <c r="R1041" s="5">
        <f>IF(
Table1[[#This Row],[Budget_COGS]]=0,
"",
IF(
Table1[[#This Row],[Budget_COGS]]&gt;0,
(Table1[[#This Row],[Budget_COGS]]-Table1[[#This Row],[COGS]]) / Table1[[#This Row],[Budget_COGS]],
(Table1[[#This Row],[Budget_COGS]]-Table1[[#This Row],[COGS]]) / ABS(Table1[[#This Row],[Budget_COGS]])
)
)</f>
        <v>-0.62857142857142856</v>
      </c>
      <c r="S1041" s="5" t="str">
        <f>IF(Table1[[#This Row],[COGS _Var]]&gt;=0, "Above Budget", "Below Budget")</f>
        <v>Above Budget</v>
      </c>
      <c r="T1041">
        <f>Table1[[#This Row],[Actual_Sales]]-Table1[[#This Row],[COGS]]</f>
        <v>169</v>
      </c>
      <c r="U1041">
        <v>120</v>
      </c>
      <c r="V1041">
        <f>Table1[[#This Row],[Gross_Margin]]-Table1[[#This Row],[Budget_Margin]]</f>
        <v>49</v>
      </c>
      <c r="W1041" s="5">
        <f>IF(
Table1[[#This Row],[Budget_Margin]]=0,
"",
IF(
Table1[[#This Row],[Budget_Margin]]&gt;0,
(Table1[[#This Row],[Gross_Margin]]-Table1[[#This Row],[Budget_Margin]]) / Table1[[#This Row],[Budget_Margin]],
(Table1[[#This Row],[Gross_Margin]]-Table1[[#This Row],[Budget_Margin]]) / ABS(Table1[[#This Row],[Budget_Margin]])
)
)</f>
        <v>0.40833333333333333</v>
      </c>
      <c r="X1041" s="5" t="str">
        <f>IF(Table1[[#This Row],[Margin_Var]]&gt;=0, "Above Budget", "Below Budget")</f>
        <v>Above Budget</v>
      </c>
      <c r="Y1041" s="5">
        <f>IFERROR(Table1[[#This Row],[Gross_Margin]]/Table1[[#This Row],[Actual_Sales]],0)</f>
        <v>0.59717314487632511</v>
      </c>
      <c r="Z1041" s="5">
        <f>Table1[[#This Row],[Actual_Profit]]/Table1[[#This Row],[Actual_Sales]]</f>
        <v>0.37455830388692579</v>
      </c>
      <c r="AA1041">
        <v>63</v>
      </c>
      <c r="AB1041" s="5">
        <f>IFERROR(Table1[[#This Row],[Expenses]]/Table1[[#This Row],[Actual_Sales]],0)</f>
        <v>0.22261484098939929</v>
      </c>
      <c r="AC1041">
        <v>37</v>
      </c>
      <c r="AD1041">
        <v>810</v>
      </c>
      <c r="AE1041" s="5">
        <f>IFERROR(Table1[[#This Row],[Inventory]]/Table1[[#This Row],[Actual_Sales]],0)</f>
        <v>2.862190812720848</v>
      </c>
    </row>
    <row r="1042" spans="1:31" x14ac:dyDescent="0.25">
      <c r="A1042">
        <v>3212</v>
      </c>
      <c r="B1042">
        <v>305</v>
      </c>
      <c r="C1042">
        <v>2</v>
      </c>
      <c r="D1042" s="2">
        <v>40725</v>
      </c>
      <c r="E1042">
        <v>283</v>
      </c>
      <c r="F1042">
        <v>270</v>
      </c>
      <c r="G1042">
        <f>Table1[[#This Row],[Actual_Sales]]-Table1[[#This Row],[Budget_Sales]]</f>
        <v>13</v>
      </c>
      <c r="H1042" s="5">
        <f>IF(
Table1[[#This Row],[Budget_Sales]]=0,
"",
IF(
Table1[[#This Row],[Budget_Sales]]&gt;0,
(Table1[[#This Row],[Actual_Sales]]-Table1[[#This Row],[Budget_Sales]])/Table1[[#This Row],[Budget_Sales]],
(Table1[[#This Row],[Actual_Sales]]-Table1[[#This Row],[Budget_Sales]])/ABS(Table1[[#This Row],[Budget_Sales]])
)
)</f>
        <v>4.8148148148148148E-2</v>
      </c>
      <c r="I1042" s="5" t="str">
        <f>IF(Table1[[#This Row],[Sales_Var]]&gt;=0,"Above Budget","Below Budget")</f>
        <v>Above Budget</v>
      </c>
      <c r="J1042">
        <f>Table1[[#This Row],[Actual_Sales]]-(Table1[[#This Row],[COGS]]+Table1[[#This Row],[Expenses]])</f>
        <v>106</v>
      </c>
      <c r="K1042">
        <v>120</v>
      </c>
      <c r="L1042">
        <f>Table1[[#This Row],[Actual_Profit]]-Table1[[#This Row],[Budget_Profit]]</f>
        <v>-14</v>
      </c>
      <c r="M1042" s="5">
        <f>IF(
Table1[[#This Row],[Budget_Profit]]=0,
"",
IF(
Table1[[#This Row],[Budget_Profit]]&gt;0,
(Table1[[#This Row],[Actual_Profit]]-Table1[[#This Row],[Budget_Profit]])/Table1[[#This Row],[Budget_Profit]],
(Table1[[#This Row],[Actual_Profit]]-Table1[[#This Row],[Budget_Profit]])/ABS(Table1[[#This Row],[Budget_Profit]])
)
)</f>
        <v>-0.11666666666666667</v>
      </c>
      <c r="N1042" s="5" t="str">
        <f>IF(Table1[[#This Row],[Profit_Var]]&gt;=0, "Above Budget", "Below Budget")</f>
        <v>Below Budget</v>
      </c>
      <c r="O1042">
        <v>114</v>
      </c>
      <c r="P1042">
        <v>100</v>
      </c>
      <c r="Q1042">
        <f>Table1[[#This Row],[COGS]]-Table1[[#This Row],[Budget_COGS]]</f>
        <v>14</v>
      </c>
      <c r="R1042" s="5">
        <f>IF(
Table1[[#This Row],[Budget_COGS]]=0,
"",
IF(
Table1[[#This Row],[Budget_COGS]]&gt;0,
(Table1[[#This Row],[Budget_COGS]]-Table1[[#This Row],[COGS]]) / Table1[[#This Row],[Budget_COGS]],
(Table1[[#This Row],[Budget_COGS]]-Table1[[#This Row],[COGS]]) / ABS(Table1[[#This Row],[Budget_COGS]])
)
)</f>
        <v>-0.14000000000000001</v>
      </c>
      <c r="S1042" s="5" t="str">
        <f>IF(Table1[[#This Row],[COGS _Var]]&gt;=0, "Above Budget", "Below Budget")</f>
        <v>Above Budget</v>
      </c>
      <c r="T1042">
        <f>Table1[[#This Row],[Actual_Sales]]-Table1[[#This Row],[COGS]]</f>
        <v>169</v>
      </c>
      <c r="U1042">
        <v>170</v>
      </c>
      <c r="V1042">
        <f>Table1[[#This Row],[Gross_Margin]]-Table1[[#This Row],[Budget_Margin]]</f>
        <v>-1</v>
      </c>
      <c r="W1042" s="5">
        <f>IF(
Table1[[#This Row],[Budget_Margin]]=0,
"",
IF(
Table1[[#This Row],[Budget_Margin]]&gt;0,
(Table1[[#This Row],[Gross_Margin]]-Table1[[#This Row],[Budget_Margin]]) / Table1[[#This Row],[Budget_Margin]],
(Table1[[#This Row],[Gross_Margin]]-Table1[[#This Row],[Budget_Margin]]) / ABS(Table1[[#This Row],[Budget_Margin]])
)
)</f>
        <v>-5.8823529411764705E-3</v>
      </c>
      <c r="X1042" s="5" t="str">
        <f>IF(Table1[[#This Row],[Margin_Var]]&gt;=0, "Above Budget", "Below Budget")</f>
        <v>Below Budget</v>
      </c>
      <c r="Y1042" s="5">
        <f>IFERROR(Table1[[#This Row],[Gross_Margin]]/Table1[[#This Row],[Actual_Sales]],0)</f>
        <v>0.59717314487632511</v>
      </c>
      <c r="Z1042" s="5">
        <f>Table1[[#This Row],[Actual_Profit]]/Table1[[#This Row],[Actual_Sales]]</f>
        <v>0.37455830388692579</v>
      </c>
      <c r="AA1042">
        <v>63</v>
      </c>
      <c r="AB1042" s="5">
        <f>IFERROR(Table1[[#This Row],[Expenses]]/Table1[[#This Row],[Actual_Sales]],0)</f>
        <v>0.22261484098939929</v>
      </c>
      <c r="AC1042">
        <v>37</v>
      </c>
      <c r="AD1042">
        <v>822</v>
      </c>
      <c r="AE1042" s="5">
        <f>IFERROR(Table1[[#This Row],[Inventory]]/Table1[[#This Row],[Actual_Sales]],0)</f>
        <v>2.9045936395759719</v>
      </c>
    </row>
    <row r="1043" spans="1:31" x14ac:dyDescent="0.25">
      <c r="A1043">
        <v>3325</v>
      </c>
      <c r="B1043">
        <v>740</v>
      </c>
      <c r="C1043">
        <v>11</v>
      </c>
      <c r="D1043" s="2">
        <v>40725</v>
      </c>
      <c r="E1043">
        <v>283</v>
      </c>
      <c r="F1043">
        <v>250</v>
      </c>
      <c r="G1043">
        <f>Table1[[#This Row],[Actual_Sales]]-Table1[[#This Row],[Budget_Sales]]</f>
        <v>33</v>
      </c>
      <c r="H1043" s="5">
        <f>IF(
Table1[[#This Row],[Budget_Sales]]=0,
"",
IF(
Table1[[#This Row],[Budget_Sales]]&gt;0,
(Table1[[#This Row],[Actual_Sales]]-Table1[[#This Row],[Budget_Sales]])/Table1[[#This Row],[Budget_Sales]],
(Table1[[#This Row],[Actual_Sales]]-Table1[[#This Row],[Budget_Sales]])/ABS(Table1[[#This Row],[Budget_Sales]])
)
)</f>
        <v>0.13200000000000001</v>
      </c>
      <c r="I1043" s="5" t="str">
        <f>IF(Table1[[#This Row],[Sales_Var]]&gt;=0,"Above Budget","Below Budget")</f>
        <v>Above Budget</v>
      </c>
      <c r="J1043">
        <f>Table1[[#This Row],[Actual_Sales]]-(Table1[[#This Row],[COGS]]+Table1[[#This Row],[Expenses]])</f>
        <v>106</v>
      </c>
      <c r="K1043">
        <v>100</v>
      </c>
      <c r="L1043">
        <f>Table1[[#This Row],[Actual_Profit]]-Table1[[#This Row],[Budget_Profit]]</f>
        <v>6</v>
      </c>
      <c r="M1043" s="5">
        <f>IF(
Table1[[#This Row],[Budget_Profit]]=0,
"",
IF(
Table1[[#This Row],[Budget_Profit]]&gt;0,
(Table1[[#This Row],[Actual_Profit]]-Table1[[#This Row],[Budget_Profit]])/Table1[[#This Row],[Budget_Profit]],
(Table1[[#This Row],[Actual_Profit]]-Table1[[#This Row],[Budget_Profit]])/ABS(Table1[[#This Row],[Budget_Profit]])
)
)</f>
        <v>0.06</v>
      </c>
      <c r="N1043" s="5" t="str">
        <f>IF(Table1[[#This Row],[Profit_Var]]&gt;=0, "Above Budget", "Below Budget")</f>
        <v>Above Budget</v>
      </c>
      <c r="O1043">
        <v>114</v>
      </c>
      <c r="P1043">
        <v>90</v>
      </c>
      <c r="Q1043">
        <f>Table1[[#This Row],[COGS]]-Table1[[#This Row],[Budget_COGS]]</f>
        <v>24</v>
      </c>
      <c r="R1043" s="5">
        <f>IF(
Table1[[#This Row],[Budget_COGS]]=0,
"",
IF(
Table1[[#This Row],[Budget_COGS]]&gt;0,
(Table1[[#This Row],[Budget_COGS]]-Table1[[#This Row],[COGS]]) / Table1[[#This Row],[Budget_COGS]],
(Table1[[#This Row],[Budget_COGS]]-Table1[[#This Row],[COGS]]) / ABS(Table1[[#This Row],[Budget_COGS]])
)
)</f>
        <v>-0.26666666666666666</v>
      </c>
      <c r="S1043" s="5" t="str">
        <f>IF(Table1[[#This Row],[COGS _Var]]&gt;=0, "Above Budget", "Below Budget")</f>
        <v>Above Budget</v>
      </c>
      <c r="T1043">
        <f>Table1[[#This Row],[Actual_Sales]]-Table1[[#This Row],[COGS]]</f>
        <v>169</v>
      </c>
      <c r="U1043">
        <v>160</v>
      </c>
      <c r="V1043">
        <f>Table1[[#This Row],[Gross_Margin]]-Table1[[#This Row],[Budget_Margin]]</f>
        <v>9</v>
      </c>
      <c r="W1043" s="5">
        <f>IF(
Table1[[#This Row],[Budget_Margin]]=0,
"",
IF(
Table1[[#This Row],[Budget_Margin]]&gt;0,
(Table1[[#This Row],[Gross_Margin]]-Table1[[#This Row],[Budget_Margin]]) / Table1[[#This Row],[Budget_Margin]],
(Table1[[#This Row],[Gross_Margin]]-Table1[[#This Row],[Budget_Margin]]) / ABS(Table1[[#This Row],[Budget_Margin]])
)
)</f>
        <v>5.6250000000000001E-2</v>
      </c>
      <c r="X1043" s="5" t="str">
        <f>IF(Table1[[#This Row],[Margin_Var]]&gt;=0, "Above Budget", "Below Budget")</f>
        <v>Above Budget</v>
      </c>
      <c r="Y1043" s="5">
        <f>IFERROR(Table1[[#This Row],[Gross_Margin]]/Table1[[#This Row],[Actual_Sales]],0)</f>
        <v>0.59717314487632511</v>
      </c>
      <c r="Z1043" s="5">
        <f>Table1[[#This Row],[Actual_Profit]]/Table1[[#This Row],[Actual_Sales]]</f>
        <v>0.37455830388692579</v>
      </c>
      <c r="AA1043">
        <v>63</v>
      </c>
      <c r="AB1043" s="5">
        <f>IFERROR(Table1[[#This Row],[Expenses]]/Table1[[#This Row],[Actual_Sales]],0)</f>
        <v>0.22261484098939929</v>
      </c>
      <c r="AC1043">
        <v>37</v>
      </c>
      <c r="AD1043">
        <v>822</v>
      </c>
      <c r="AE1043" s="5">
        <f>IFERROR(Table1[[#This Row],[Inventory]]/Table1[[#This Row],[Actual_Sales]],0)</f>
        <v>2.9045936395759719</v>
      </c>
    </row>
    <row r="1044" spans="1:31" x14ac:dyDescent="0.25">
      <c r="A1044">
        <v>3272</v>
      </c>
      <c r="B1044">
        <v>541</v>
      </c>
      <c r="C1044">
        <v>12</v>
      </c>
      <c r="D1044" s="2">
        <v>40725</v>
      </c>
      <c r="E1044">
        <v>283</v>
      </c>
      <c r="F1044">
        <v>190</v>
      </c>
      <c r="G1044">
        <f>Table1[[#This Row],[Actual_Sales]]-Table1[[#This Row],[Budget_Sales]]</f>
        <v>93</v>
      </c>
      <c r="H1044" s="5">
        <f>IF(
Table1[[#This Row],[Budget_Sales]]=0,
"",
IF(
Table1[[#This Row],[Budget_Sales]]&gt;0,
(Table1[[#This Row],[Actual_Sales]]-Table1[[#This Row],[Budget_Sales]])/Table1[[#This Row],[Budget_Sales]],
(Table1[[#This Row],[Actual_Sales]]-Table1[[#This Row],[Budget_Sales]])/ABS(Table1[[#This Row],[Budget_Sales]])
)
)</f>
        <v>0.48947368421052634</v>
      </c>
      <c r="I1044" s="5" t="str">
        <f>IF(Table1[[#This Row],[Sales_Var]]&gt;=0,"Above Budget","Below Budget")</f>
        <v>Above Budget</v>
      </c>
      <c r="J1044">
        <f>Table1[[#This Row],[Actual_Sales]]-(Table1[[#This Row],[COGS]]+Table1[[#This Row],[Expenses]])</f>
        <v>106</v>
      </c>
      <c r="K1044">
        <v>80</v>
      </c>
      <c r="L1044">
        <f>Table1[[#This Row],[Actual_Profit]]-Table1[[#This Row],[Budget_Profit]]</f>
        <v>26</v>
      </c>
      <c r="M1044" s="5">
        <f>IF(
Table1[[#This Row],[Budget_Profit]]=0,
"",
IF(
Table1[[#This Row],[Budget_Profit]]&gt;0,
(Table1[[#This Row],[Actual_Profit]]-Table1[[#This Row],[Budget_Profit]])/Table1[[#This Row],[Budget_Profit]],
(Table1[[#This Row],[Actual_Profit]]-Table1[[#This Row],[Budget_Profit]])/ABS(Table1[[#This Row],[Budget_Profit]])
)
)</f>
        <v>0.32500000000000001</v>
      </c>
      <c r="N1044" s="5" t="str">
        <f>IF(Table1[[#This Row],[Profit_Var]]&gt;=0, "Above Budget", "Below Budget")</f>
        <v>Above Budget</v>
      </c>
      <c r="O1044">
        <v>114</v>
      </c>
      <c r="P1044">
        <v>70</v>
      </c>
      <c r="Q1044">
        <f>Table1[[#This Row],[COGS]]-Table1[[#This Row],[Budget_COGS]]</f>
        <v>44</v>
      </c>
      <c r="R1044" s="5">
        <f>IF(
Table1[[#This Row],[Budget_COGS]]=0,
"",
IF(
Table1[[#This Row],[Budget_COGS]]&gt;0,
(Table1[[#This Row],[Budget_COGS]]-Table1[[#This Row],[COGS]]) / Table1[[#This Row],[Budget_COGS]],
(Table1[[#This Row],[Budget_COGS]]-Table1[[#This Row],[COGS]]) / ABS(Table1[[#This Row],[Budget_COGS]])
)
)</f>
        <v>-0.62857142857142856</v>
      </c>
      <c r="S1044" s="5" t="str">
        <f>IF(Table1[[#This Row],[COGS _Var]]&gt;=0, "Above Budget", "Below Budget")</f>
        <v>Above Budget</v>
      </c>
      <c r="T1044">
        <f>Table1[[#This Row],[Actual_Sales]]-Table1[[#This Row],[COGS]]</f>
        <v>169</v>
      </c>
      <c r="U1044">
        <v>120</v>
      </c>
      <c r="V1044">
        <f>Table1[[#This Row],[Gross_Margin]]-Table1[[#This Row],[Budget_Margin]]</f>
        <v>49</v>
      </c>
      <c r="W1044" s="5">
        <f>IF(
Table1[[#This Row],[Budget_Margin]]=0,
"",
IF(
Table1[[#This Row],[Budget_Margin]]&gt;0,
(Table1[[#This Row],[Gross_Margin]]-Table1[[#This Row],[Budget_Margin]]) / Table1[[#This Row],[Budget_Margin]],
(Table1[[#This Row],[Gross_Margin]]-Table1[[#This Row],[Budget_Margin]]) / ABS(Table1[[#This Row],[Budget_Margin]])
)
)</f>
        <v>0.40833333333333333</v>
      </c>
      <c r="X1044" s="5" t="str">
        <f>IF(Table1[[#This Row],[Margin_Var]]&gt;=0, "Above Budget", "Below Budget")</f>
        <v>Above Budget</v>
      </c>
      <c r="Y1044" s="5">
        <f>IFERROR(Table1[[#This Row],[Gross_Margin]]/Table1[[#This Row],[Actual_Sales]],0)</f>
        <v>0.59717314487632511</v>
      </c>
      <c r="Z1044" s="5">
        <f>Table1[[#This Row],[Actual_Profit]]/Table1[[#This Row],[Actual_Sales]]</f>
        <v>0.37455830388692579</v>
      </c>
      <c r="AA1044">
        <v>63</v>
      </c>
      <c r="AB1044" s="5">
        <f>IFERROR(Table1[[#This Row],[Expenses]]/Table1[[#This Row],[Actual_Sales]],0)</f>
        <v>0.22261484098939929</v>
      </c>
      <c r="AC1044">
        <v>37</v>
      </c>
      <c r="AD1044">
        <v>822</v>
      </c>
      <c r="AE1044" s="5">
        <f>IFERROR(Table1[[#This Row],[Inventory]]/Table1[[#This Row],[Actual_Sales]],0)</f>
        <v>2.9045936395759719</v>
      </c>
    </row>
    <row r="1045" spans="1:31" x14ac:dyDescent="0.25">
      <c r="A1045">
        <v>2156</v>
      </c>
      <c r="B1045">
        <v>319</v>
      </c>
      <c r="C1045">
        <v>11</v>
      </c>
      <c r="D1045" s="2">
        <v>40544</v>
      </c>
      <c r="E1045">
        <v>510</v>
      </c>
      <c r="F1045">
        <v>400</v>
      </c>
      <c r="G1045">
        <f>Table1[[#This Row],[Actual_Sales]]-Table1[[#This Row],[Budget_Sales]]</f>
        <v>110</v>
      </c>
      <c r="H1045" s="5">
        <f>IF(
Table1[[#This Row],[Budget_Sales]]=0,
"",
IF(
Table1[[#This Row],[Budget_Sales]]&gt;0,
(Table1[[#This Row],[Actual_Sales]]-Table1[[#This Row],[Budget_Sales]])/Table1[[#This Row],[Budget_Sales]],
(Table1[[#This Row],[Actual_Sales]]-Table1[[#This Row],[Budget_Sales]])/ABS(Table1[[#This Row],[Budget_Sales]])
)
)</f>
        <v>0.27500000000000002</v>
      </c>
      <c r="I1045" s="5" t="str">
        <f>IF(Table1[[#This Row],[Sales_Var]]&gt;=0,"Above Budget","Below Budget")</f>
        <v>Above Budget</v>
      </c>
      <c r="J1045">
        <f>Table1[[#This Row],[Actual_Sales]]-(Table1[[#This Row],[COGS]]+Table1[[#This Row],[Expenses]])</f>
        <v>191</v>
      </c>
      <c r="K1045">
        <v>140</v>
      </c>
      <c r="L1045">
        <f>Table1[[#This Row],[Actual_Profit]]-Table1[[#This Row],[Budget_Profit]]</f>
        <v>51</v>
      </c>
      <c r="M1045" s="5">
        <f>IF(
Table1[[#This Row],[Budget_Profit]]=0,
"",
IF(
Table1[[#This Row],[Budget_Profit]]&gt;0,
(Table1[[#This Row],[Actual_Profit]]-Table1[[#This Row],[Budget_Profit]])/Table1[[#This Row],[Budget_Profit]],
(Table1[[#This Row],[Actual_Profit]]-Table1[[#This Row],[Budget_Profit]])/ABS(Table1[[#This Row],[Budget_Profit]])
)
)</f>
        <v>0.36428571428571427</v>
      </c>
      <c r="N1045" s="5" t="str">
        <f>IF(Table1[[#This Row],[Profit_Var]]&gt;=0, "Above Budget", "Below Budget")</f>
        <v>Above Budget</v>
      </c>
      <c r="O1045">
        <v>228</v>
      </c>
      <c r="P1045">
        <v>190</v>
      </c>
      <c r="Q1045">
        <f>Table1[[#This Row],[COGS]]-Table1[[#This Row],[Budget_COGS]]</f>
        <v>38</v>
      </c>
      <c r="R1045" s="5">
        <f>IF(
Table1[[#This Row],[Budget_COGS]]=0,
"",
IF(
Table1[[#This Row],[Budget_COGS]]&gt;0,
(Table1[[#This Row],[Budget_COGS]]-Table1[[#This Row],[COGS]]) / Table1[[#This Row],[Budget_COGS]],
(Table1[[#This Row],[Budget_COGS]]-Table1[[#This Row],[COGS]]) / ABS(Table1[[#This Row],[Budget_COGS]])
)
)</f>
        <v>-0.2</v>
      </c>
      <c r="S1045" s="5" t="str">
        <f>IF(Table1[[#This Row],[COGS _Var]]&gt;=0, "Above Budget", "Below Budget")</f>
        <v>Above Budget</v>
      </c>
      <c r="T1045">
        <f>Table1[[#This Row],[Actual_Sales]]-Table1[[#This Row],[COGS]]</f>
        <v>282</v>
      </c>
      <c r="U1045">
        <v>210</v>
      </c>
      <c r="V1045">
        <f>Table1[[#This Row],[Gross_Margin]]-Table1[[#This Row],[Budget_Margin]]</f>
        <v>72</v>
      </c>
      <c r="W1045" s="5">
        <f>IF(
Table1[[#This Row],[Budget_Margin]]=0,
"",
IF(
Table1[[#This Row],[Budget_Margin]]&gt;0,
(Table1[[#This Row],[Gross_Margin]]-Table1[[#This Row],[Budget_Margin]]) / Table1[[#This Row],[Budget_Margin]],
(Table1[[#This Row],[Gross_Margin]]-Table1[[#This Row],[Budget_Margin]]) / ABS(Table1[[#This Row],[Budget_Margin]])
)
)</f>
        <v>0.34285714285714286</v>
      </c>
      <c r="X1045" s="5" t="str">
        <f>IF(Table1[[#This Row],[Margin_Var]]&gt;=0, "Above Budget", "Below Budget")</f>
        <v>Above Budget</v>
      </c>
      <c r="Y1045" s="5">
        <f>IFERROR(Table1[[#This Row],[Gross_Margin]]/Table1[[#This Row],[Actual_Sales]],0)</f>
        <v>0.55294117647058827</v>
      </c>
      <c r="Z1045" s="5">
        <f>Table1[[#This Row],[Actual_Profit]]/Table1[[#This Row],[Actual_Sales]]</f>
        <v>0.37450980392156863</v>
      </c>
      <c r="AA1045">
        <v>91</v>
      </c>
      <c r="AB1045" s="5">
        <f>IFERROR(Table1[[#This Row],[Expenses]]/Table1[[#This Row],[Actual_Sales]],0)</f>
        <v>0.17843137254901961</v>
      </c>
      <c r="AC1045">
        <v>63</v>
      </c>
      <c r="AD1045">
        <v>1459</v>
      </c>
      <c r="AE1045" s="5">
        <f>IFERROR(Table1[[#This Row],[Inventory]]/Table1[[#This Row],[Actual_Sales]],0)</f>
        <v>2.8607843137254902</v>
      </c>
    </row>
    <row r="1046" spans="1:31" x14ac:dyDescent="0.25">
      <c r="A1046">
        <v>2276</v>
      </c>
      <c r="B1046">
        <v>775</v>
      </c>
      <c r="C1046">
        <v>12</v>
      </c>
      <c r="D1046" s="2">
        <v>40544</v>
      </c>
      <c r="E1046">
        <v>510</v>
      </c>
      <c r="F1046">
        <v>310</v>
      </c>
      <c r="G1046">
        <f>Table1[[#This Row],[Actual_Sales]]-Table1[[#This Row],[Budget_Sales]]</f>
        <v>200</v>
      </c>
      <c r="H1046" s="5">
        <f>IF(
Table1[[#This Row],[Budget_Sales]]=0,
"",
IF(
Table1[[#This Row],[Budget_Sales]]&gt;0,
(Table1[[#This Row],[Actual_Sales]]-Table1[[#This Row],[Budget_Sales]])/Table1[[#This Row],[Budget_Sales]],
(Table1[[#This Row],[Actual_Sales]]-Table1[[#This Row],[Budget_Sales]])/ABS(Table1[[#This Row],[Budget_Sales]])
)
)</f>
        <v>0.64516129032258063</v>
      </c>
      <c r="I1046" s="5" t="str">
        <f>IF(Table1[[#This Row],[Sales_Var]]&gt;=0,"Above Budget","Below Budget")</f>
        <v>Above Budget</v>
      </c>
      <c r="J1046">
        <f>Table1[[#This Row],[Actual_Sales]]-(Table1[[#This Row],[COGS]]+Table1[[#This Row],[Expenses]])</f>
        <v>191</v>
      </c>
      <c r="K1046">
        <v>100</v>
      </c>
      <c r="L1046">
        <f>Table1[[#This Row],[Actual_Profit]]-Table1[[#This Row],[Budget_Profit]]</f>
        <v>91</v>
      </c>
      <c r="M1046" s="5">
        <f>IF(
Table1[[#This Row],[Budget_Profit]]=0,
"",
IF(
Table1[[#This Row],[Budget_Profit]]&gt;0,
(Table1[[#This Row],[Actual_Profit]]-Table1[[#This Row],[Budget_Profit]])/Table1[[#This Row],[Budget_Profit]],
(Table1[[#This Row],[Actual_Profit]]-Table1[[#This Row],[Budget_Profit]])/ABS(Table1[[#This Row],[Budget_Profit]])
)
)</f>
        <v>0.91</v>
      </c>
      <c r="N1046" s="5" t="str">
        <f>IF(Table1[[#This Row],[Profit_Var]]&gt;=0, "Above Budget", "Below Budget")</f>
        <v>Above Budget</v>
      </c>
      <c r="O1046">
        <v>228</v>
      </c>
      <c r="P1046">
        <v>150</v>
      </c>
      <c r="Q1046">
        <f>Table1[[#This Row],[COGS]]-Table1[[#This Row],[Budget_COGS]]</f>
        <v>78</v>
      </c>
      <c r="R1046" s="5">
        <f>IF(
Table1[[#This Row],[Budget_COGS]]=0,
"",
IF(
Table1[[#This Row],[Budget_COGS]]&gt;0,
(Table1[[#This Row],[Budget_COGS]]-Table1[[#This Row],[COGS]]) / Table1[[#This Row],[Budget_COGS]],
(Table1[[#This Row],[Budget_COGS]]-Table1[[#This Row],[COGS]]) / ABS(Table1[[#This Row],[Budget_COGS]])
)
)</f>
        <v>-0.52</v>
      </c>
      <c r="S1046" s="5" t="str">
        <f>IF(Table1[[#This Row],[COGS _Var]]&gt;=0, "Above Budget", "Below Budget")</f>
        <v>Above Budget</v>
      </c>
      <c r="T1046">
        <f>Table1[[#This Row],[Actual_Sales]]-Table1[[#This Row],[COGS]]</f>
        <v>282</v>
      </c>
      <c r="U1046">
        <v>160</v>
      </c>
      <c r="V1046">
        <f>Table1[[#This Row],[Gross_Margin]]-Table1[[#This Row],[Budget_Margin]]</f>
        <v>122</v>
      </c>
      <c r="W1046" s="5">
        <f>IF(
Table1[[#This Row],[Budget_Margin]]=0,
"",
IF(
Table1[[#This Row],[Budget_Margin]]&gt;0,
(Table1[[#This Row],[Gross_Margin]]-Table1[[#This Row],[Budget_Margin]]) / Table1[[#This Row],[Budget_Margin]],
(Table1[[#This Row],[Gross_Margin]]-Table1[[#This Row],[Budget_Margin]]) / ABS(Table1[[#This Row],[Budget_Margin]])
)
)</f>
        <v>0.76249999999999996</v>
      </c>
      <c r="X1046" s="5" t="str">
        <f>IF(Table1[[#This Row],[Margin_Var]]&gt;=0, "Above Budget", "Below Budget")</f>
        <v>Above Budget</v>
      </c>
      <c r="Y1046" s="5">
        <f>IFERROR(Table1[[#This Row],[Gross_Margin]]/Table1[[#This Row],[Actual_Sales]],0)</f>
        <v>0.55294117647058827</v>
      </c>
      <c r="Z1046" s="5">
        <f>Table1[[#This Row],[Actual_Profit]]/Table1[[#This Row],[Actual_Sales]]</f>
        <v>0.37450980392156863</v>
      </c>
      <c r="AA1046">
        <v>91</v>
      </c>
      <c r="AB1046" s="5">
        <f>IFERROR(Table1[[#This Row],[Expenses]]/Table1[[#This Row],[Actual_Sales]],0)</f>
        <v>0.17843137254901961</v>
      </c>
      <c r="AC1046">
        <v>63</v>
      </c>
      <c r="AD1046">
        <v>1459</v>
      </c>
      <c r="AE1046" s="5">
        <f>IFERROR(Table1[[#This Row],[Inventory]]/Table1[[#This Row],[Actual_Sales]],0)</f>
        <v>2.8607843137254902</v>
      </c>
    </row>
    <row r="1047" spans="1:31" x14ac:dyDescent="0.25">
      <c r="A1047">
        <v>322</v>
      </c>
      <c r="B1047">
        <v>847</v>
      </c>
      <c r="C1047">
        <v>3</v>
      </c>
      <c r="D1047" s="2">
        <v>40210</v>
      </c>
      <c r="E1047">
        <v>254</v>
      </c>
      <c r="F1047">
        <v>260</v>
      </c>
      <c r="G1047">
        <f>Table1[[#This Row],[Actual_Sales]]-Table1[[#This Row],[Budget_Sales]]</f>
        <v>-6</v>
      </c>
      <c r="H1047" s="5">
        <f>IF(
Table1[[#This Row],[Budget_Sales]]=0,
"",
IF(
Table1[[#This Row],[Budget_Sales]]&gt;0,
(Table1[[#This Row],[Actual_Sales]]-Table1[[#This Row],[Budget_Sales]])/Table1[[#This Row],[Budget_Sales]],
(Table1[[#This Row],[Actual_Sales]]-Table1[[#This Row],[Budget_Sales]])/ABS(Table1[[#This Row],[Budget_Sales]])
)
)</f>
        <v>-2.3076923076923078E-2</v>
      </c>
      <c r="I1047" s="5" t="str">
        <f>IF(Table1[[#This Row],[Sales_Var]]&gt;=0,"Above Budget","Below Budget")</f>
        <v>Below Budget</v>
      </c>
      <c r="J1047">
        <f>Table1[[#This Row],[Actual_Sales]]-(Table1[[#This Row],[COGS]]+Table1[[#This Row],[Expenses]])</f>
        <v>95</v>
      </c>
      <c r="K1047">
        <v>100</v>
      </c>
      <c r="L1047">
        <f>Table1[[#This Row],[Actual_Profit]]-Table1[[#This Row],[Budget_Profit]]</f>
        <v>-5</v>
      </c>
      <c r="M1047" s="5">
        <f>IF(
Table1[[#This Row],[Budget_Profit]]=0,
"",
IF(
Table1[[#This Row],[Budget_Profit]]&gt;0,
(Table1[[#This Row],[Actual_Profit]]-Table1[[#This Row],[Budget_Profit]])/Table1[[#This Row],[Budget_Profit]],
(Table1[[#This Row],[Actual_Profit]]-Table1[[#This Row],[Budget_Profit]])/ABS(Table1[[#This Row],[Budget_Profit]])
)
)</f>
        <v>-0.05</v>
      </c>
      <c r="N1047" s="5" t="str">
        <f>IF(Table1[[#This Row],[Profit_Var]]&gt;=0, "Above Budget", "Below Budget")</f>
        <v>Below Budget</v>
      </c>
      <c r="O1047">
        <v>104</v>
      </c>
      <c r="P1047">
        <v>110</v>
      </c>
      <c r="Q1047">
        <f>Table1[[#This Row],[COGS]]-Table1[[#This Row],[Budget_COGS]]</f>
        <v>-6</v>
      </c>
      <c r="R1047" s="5">
        <f>IF(
Table1[[#This Row],[Budget_COGS]]=0,
"",
IF(
Table1[[#This Row],[Budget_COGS]]&gt;0,
(Table1[[#This Row],[Budget_COGS]]-Table1[[#This Row],[COGS]]) / Table1[[#This Row],[Budget_COGS]],
(Table1[[#This Row],[Budget_COGS]]-Table1[[#This Row],[COGS]]) / ABS(Table1[[#This Row],[Budget_COGS]])
)
)</f>
        <v>5.4545454545454543E-2</v>
      </c>
      <c r="S1047" s="5" t="str">
        <f>IF(Table1[[#This Row],[COGS _Var]]&gt;=0, "Above Budget", "Below Budget")</f>
        <v>Below Budget</v>
      </c>
      <c r="T1047">
        <f>Table1[[#This Row],[Actual_Sales]]-Table1[[#This Row],[COGS]]</f>
        <v>150</v>
      </c>
      <c r="U1047">
        <v>150</v>
      </c>
      <c r="V1047">
        <f>Table1[[#This Row],[Gross_Margin]]-Table1[[#This Row],[Budget_Margin]]</f>
        <v>0</v>
      </c>
      <c r="W1047" s="5">
        <f>IF(
Table1[[#This Row],[Budget_Margin]]=0,
"",
IF(
Table1[[#This Row],[Budget_Margin]]&gt;0,
(Table1[[#This Row],[Gross_Margin]]-Table1[[#This Row],[Budget_Margin]]) / Table1[[#This Row],[Budget_Margin]],
(Table1[[#This Row],[Gross_Margin]]-Table1[[#This Row],[Budget_Margin]]) / ABS(Table1[[#This Row],[Budget_Margin]])
)
)</f>
        <v>0</v>
      </c>
      <c r="X1047" s="5" t="str">
        <f>IF(Table1[[#This Row],[Margin_Var]]&gt;=0, "Above Budget", "Below Budget")</f>
        <v>Above Budget</v>
      </c>
      <c r="Y1047" s="5">
        <f>IFERROR(Table1[[#This Row],[Gross_Margin]]/Table1[[#This Row],[Actual_Sales]],0)</f>
        <v>0.59055118110236215</v>
      </c>
      <c r="Z1047" s="5">
        <f>Table1[[#This Row],[Actual_Profit]]/Table1[[#This Row],[Actual_Sales]]</f>
        <v>0.37401574803149606</v>
      </c>
      <c r="AA1047">
        <v>55</v>
      </c>
      <c r="AB1047" s="5">
        <f>IFERROR(Table1[[#This Row],[Expenses]]/Table1[[#This Row],[Actual_Sales]],0)</f>
        <v>0.21653543307086615</v>
      </c>
      <c r="AC1047">
        <v>33</v>
      </c>
      <c r="AD1047">
        <v>596</v>
      </c>
      <c r="AE1047" s="5">
        <f>IFERROR(Table1[[#This Row],[Inventory]]/Table1[[#This Row],[Actual_Sales]],0)</f>
        <v>2.3464566929133857</v>
      </c>
    </row>
    <row r="1048" spans="1:31" x14ac:dyDescent="0.25">
      <c r="A1048">
        <v>260</v>
      </c>
      <c r="B1048">
        <v>563</v>
      </c>
      <c r="C1048">
        <v>9</v>
      </c>
      <c r="D1048" s="2">
        <v>40210</v>
      </c>
      <c r="E1048">
        <v>254</v>
      </c>
      <c r="F1048">
        <v>220</v>
      </c>
      <c r="G1048">
        <f>Table1[[#This Row],[Actual_Sales]]-Table1[[#This Row],[Budget_Sales]]</f>
        <v>34</v>
      </c>
      <c r="H1048" s="5">
        <f>IF(
Table1[[#This Row],[Budget_Sales]]=0,
"",
IF(
Table1[[#This Row],[Budget_Sales]]&gt;0,
(Table1[[#This Row],[Actual_Sales]]-Table1[[#This Row],[Budget_Sales]])/Table1[[#This Row],[Budget_Sales]],
(Table1[[#This Row],[Actual_Sales]]-Table1[[#This Row],[Budget_Sales]])/ABS(Table1[[#This Row],[Budget_Sales]])
)
)</f>
        <v>0.15454545454545454</v>
      </c>
      <c r="I1048" s="5" t="str">
        <f>IF(Table1[[#This Row],[Sales_Var]]&gt;=0,"Above Budget","Below Budget")</f>
        <v>Above Budget</v>
      </c>
      <c r="J1048">
        <f>Table1[[#This Row],[Actual_Sales]]-(Table1[[#This Row],[COGS]]+Table1[[#This Row],[Expenses]])</f>
        <v>95</v>
      </c>
      <c r="K1048">
        <v>110</v>
      </c>
      <c r="L1048">
        <f>Table1[[#This Row],[Actual_Profit]]-Table1[[#This Row],[Budget_Profit]]</f>
        <v>-15</v>
      </c>
      <c r="M1048" s="5">
        <f>IF(
Table1[[#This Row],[Budget_Profit]]=0,
"",
IF(
Table1[[#This Row],[Budget_Profit]]&gt;0,
(Table1[[#This Row],[Actual_Profit]]-Table1[[#This Row],[Budget_Profit]])/Table1[[#This Row],[Budget_Profit]],
(Table1[[#This Row],[Actual_Profit]]-Table1[[#This Row],[Budget_Profit]])/ABS(Table1[[#This Row],[Budget_Profit]])
)
)</f>
        <v>-0.13636363636363635</v>
      </c>
      <c r="N1048" s="5" t="str">
        <f>IF(Table1[[#This Row],[Profit_Var]]&gt;=0, "Above Budget", "Below Budget")</f>
        <v>Below Budget</v>
      </c>
      <c r="O1048">
        <v>104</v>
      </c>
      <c r="P1048">
        <v>80</v>
      </c>
      <c r="Q1048">
        <f>Table1[[#This Row],[COGS]]-Table1[[#This Row],[Budget_COGS]]</f>
        <v>24</v>
      </c>
      <c r="R1048" s="5">
        <f>IF(
Table1[[#This Row],[Budget_COGS]]=0,
"",
IF(
Table1[[#This Row],[Budget_COGS]]&gt;0,
(Table1[[#This Row],[Budget_COGS]]-Table1[[#This Row],[COGS]]) / Table1[[#This Row],[Budget_COGS]],
(Table1[[#This Row],[Budget_COGS]]-Table1[[#This Row],[COGS]]) / ABS(Table1[[#This Row],[Budget_COGS]])
)
)</f>
        <v>-0.3</v>
      </c>
      <c r="S1048" s="5" t="str">
        <f>IF(Table1[[#This Row],[COGS _Var]]&gt;=0, "Above Budget", "Below Budget")</f>
        <v>Above Budget</v>
      </c>
      <c r="T1048">
        <f>Table1[[#This Row],[Actual_Sales]]-Table1[[#This Row],[COGS]]</f>
        <v>150</v>
      </c>
      <c r="U1048">
        <v>140</v>
      </c>
      <c r="V1048">
        <f>Table1[[#This Row],[Gross_Margin]]-Table1[[#This Row],[Budget_Margin]]</f>
        <v>10</v>
      </c>
      <c r="W1048" s="5">
        <f>IF(
Table1[[#This Row],[Budget_Margin]]=0,
"",
IF(
Table1[[#This Row],[Budget_Margin]]&gt;0,
(Table1[[#This Row],[Gross_Margin]]-Table1[[#This Row],[Budget_Margin]]) / Table1[[#This Row],[Budget_Margin]],
(Table1[[#This Row],[Gross_Margin]]-Table1[[#This Row],[Budget_Margin]]) / ABS(Table1[[#This Row],[Budget_Margin]])
)
)</f>
        <v>7.1428571428571425E-2</v>
      </c>
      <c r="X1048" s="5" t="str">
        <f>IF(Table1[[#This Row],[Margin_Var]]&gt;=0, "Above Budget", "Below Budget")</f>
        <v>Above Budget</v>
      </c>
      <c r="Y1048" s="5">
        <f>IFERROR(Table1[[#This Row],[Gross_Margin]]/Table1[[#This Row],[Actual_Sales]],0)</f>
        <v>0.59055118110236215</v>
      </c>
      <c r="Z1048" s="5">
        <f>Table1[[#This Row],[Actual_Profit]]/Table1[[#This Row],[Actual_Sales]]</f>
        <v>0.37401574803149606</v>
      </c>
      <c r="AA1048">
        <v>55</v>
      </c>
      <c r="AB1048" s="5">
        <f>IFERROR(Table1[[#This Row],[Expenses]]/Table1[[#This Row],[Actual_Sales]],0)</f>
        <v>0.21653543307086615</v>
      </c>
      <c r="AC1048">
        <v>33</v>
      </c>
      <c r="AD1048">
        <v>596</v>
      </c>
      <c r="AE1048" s="5">
        <f>IFERROR(Table1[[#This Row],[Inventory]]/Table1[[#This Row],[Actual_Sales]],0)</f>
        <v>2.3464566929133857</v>
      </c>
    </row>
    <row r="1049" spans="1:31" x14ac:dyDescent="0.25">
      <c r="A1049">
        <v>2254</v>
      </c>
      <c r="B1049">
        <v>715</v>
      </c>
      <c r="C1049">
        <v>6</v>
      </c>
      <c r="D1049" s="2">
        <v>40544</v>
      </c>
      <c r="E1049">
        <v>123</v>
      </c>
      <c r="F1049">
        <v>120</v>
      </c>
      <c r="G1049">
        <f>Table1[[#This Row],[Actual_Sales]]-Table1[[#This Row],[Budget_Sales]]</f>
        <v>3</v>
      </c>
      <c r="H1049" s="5">
        <f>IF(
Table1[[#This Row],[Budget_Sales]]=0,
"",
IF(
Table1[[#This Row],[Budget_Sales]]&gt;0,
(Table1[[#This Row],[Actual_Sales]]-Table1[[#This Row],[Budget_Sales]])/Table1[[#This Row],[Budget_Sales]],
(Table1[[#This Row],[Actual_Sales]]-Table1[[#This Row],[Budget_Sales]])/ABS(Table1[[#This Row],[Budget_Sales]])
)
)</f>
        <v>2.5000000000000001E-2</v>
      </c>
      <c r="I1049" s="5" t="str">
        <f>IF(Table1[[#This Row],[Sales_Var]]&gt;=0,"Above Budget","Below Budget")</f>
        <v>Above Budget</v>
      </c>
      <c r="J1049">
        <f>Table1[[#This Row],[Actual_Sales]]-(Table1[[#This Row],[COGS]]+Table1[[#This Row],[Expenses]])</f>
        <v>46</v>
      </c>
      <c r="K1049">
        <v>50</v>
      </c>
      <c r="L1049">
        <f>Table1[[#This Row],[Actual_Profit]]-Table1[[#This Row],[Budget_Profit]]</f>
        <v>-4</v>
      </c>
      <c r="M1049" s="5">
        <f>IF(
Table1[[#This Row],[Budget_Profit]]=0,
"",
IF(
Table1[[#This Row],[Budget_Profit]]&gt;0,
(Table1[[#This Row],[Actual_Profit]]-Table1[[#This Row],[Budget_Profit]])/Table1[[#This Row],[Budget_Profit]],
(Table1[[#This Row],[Actual_Profit]]-Table1[[#This Row],[Budget_Profit]])/ABS(Table1[[#This Row],[Budget_Profit]])
)
)</f>
        <v>-0.08</v>
      </c>
      <c r="N1049" s="5" t="str">
        <f>IF(Table1[[#This Row],[Profit_Var]]&gt;=0, "Above Budget", "Below Budget")</f>
        <v>Below Budget</v>
      </c>
      <c r="O1049">
        <v>48</v>
      </c>
      <c r="P1049">
        <v>50</v>
      </c>
      <c r="Q1049">
        <f>Table1[[#This Row],[COGS]]-Table1[[#This Row],[Budget_COGS]]</f>
        <v>-2</v>
      </c>
      <c r="R1049" s="5">
        <f>IF(
Table1[[#This Row],[Budget_COGS]]=0,
"",
IF(
Table1[[#This Row],[Budget_COGS]]&gt;0,
(Table1[[#This Row],[Budget_COGS]]-Table1[[#This Row],[COGS]]) / Table1[[#This Row],[Budget_COGS]],
(Table1[[#This Row],[Budget_COGS]]-Table1[[#This Row],[COGS]]) / ABS(Table1[[#This Row],[Budget_COGS]])
)
)</f>
        <v>0.04</v>
      </c>
      <c r="S1049" s="5" t="str">
        <f>IF(Table1[[#This Row],[COGS _Var]]&gt;=0, "Above Budget", "Below Budget")</f>
        <v>Below Budget</v>
      </c>
      <c r="T1049">
        <f>Table1[[#This Row],[Actual_Sales]]-Table1[[#This Row],[COGS]]</f>
        <v>75</v>
      </c>
      <c r="U1049">
        <v>70</v>
      </c>
      <c r="V1049">
        <f>Table1[[#This Row],[Gross_Margin]]-Table1[[#This Row],[Budget_Margin]]</f>
        <v>5</v>
      </c>
      <c r="W1049" s="5">
        <f>IF(
Table1[[#This Row],[Budget_Margin]]=0,
"",
IF(
Table1[[#This Row],[Budget_Margin]]&gt;0,
(Table1[[#This Row],[Gross_Margin]]-Table1[[#This Row],[Budget_Margin]]) / Table1[[#This Row],[Budget_Margin]],
(Table1[[#This Row],[Gross_Margin]]-Table1[[#This Row],[Budget_Margin]]) / ABS(Table1[[#This Row],[Budget_Margin]])
)
)</f>
        <v>7.1428571428571425E-2</v>
      </c>
      <c r="X1049" s="5" t="str">
        <f>IF(Table1[[#This Row],[Margin_Var]]&gt;=0, "Above Budget", "Below Budget")</f>
        <v>Above Budget</v>
      </c>
      <c r="Y1049" s="5">
        <f>IFERROR(Table1[[#This Row],[Gross_Margin]]/Table1[[#This Row],[Actual_Sales]],0)</f>
        <v>0.6097560975609756</v>
      </c>
      <c r="Z1049" s="5">
        <f>Table1[[#This Row],[Actual_Profit]]/Table1[[#This Row],[Actual_Sales]]</f>
        <v>0.37398373983739835</v>
      </c>
      <c r="AA1049">
        <v>29</v>
      </c>
      <c r="AB1049" s="5">
        <f>IFERROR(Table1[[#This Row],[Expenses]]/Table1[[#This Row],[Actual_Sales]],0)</f>
        <v>0.23577235772357724</v>
      </c>
      <c r="AC1049">
        <v>15</v>
      </c>
      <c r="AD1049">
        <v>623</v>
      </c>
      <c r="AE1049" s="5">
        <f>IFERROR(Table1[[#This Row],[Inventory]]/Table1[[#This Row],[Actual_Sales]],0)</f>
        <v>5.0650406504065044</v>
      </c>
    </row>
    <row r="1050" spans="1:31" x14ac:dyDescent="0.25">
      <c r="A1050">
        <v>2287</v>
      </c>
      <c r="B1050">
        <v>850</v>
      </c>
      <c r="C1050">
        <v>8</v>
      </c>
      <c r="D1050" s="2">
        <v>40544</v>
      </c>
      <c r="E1050">
        <v>123</v>
      </c>
      <c r="F1050">
        <v>80</v>
      </c>
      <c r="G1050">
        <f>Table1[[#This Row],[Actual_Sales]]-Table1[[#This Row],[Budget_Sales]]</f>
        <v>43</v>
      </c>
      <c r="H1050" s="5">
        <f>IF(
Table1[[#This Row],[Budget_Sales]]=0,
"",
IF(
Table1[[#This Row],[Budget_Sales]]&gt;0,
(Table1[[#This Row],[Actual_Sales]]-Table1[[#This Row],[Budget_Sales]])/Table1[[#This Row],[Budget_Sales]],
(Table1[[#This Row],[Actual_Sales]]-Table1[[#This Row],[Budget_Sales]])/ABS(Table1[[#This Row],[Budget_Sales]])
)
)</f>
        <v>0.53749999999999998</v>
      </c>
      <c r="I1050" s="5" t="str">
        <f>IF(Table1[[#This Row],[Sales_Var]]&gt;=0,"Above Budget","Below Budget")</f>
        <v>Above Budget</v>
      </c>
      <c r="J1050">
        <f>Table1[[#This Row],[Actual_Sales]]-(Table1[[#This Row],[COGS]]+Table1[[#This Row],[Expenses]])</f>
        <v>46</v>
      </c>
      <c r="K1050">
        <v>30</v>
      </c>
      <c r="L1050">
        <f>Table1[[#This Row],[Actual_Profit]]-Table1[[#This Row],[Budget_Profit]]</f>
        <v>16</v>
      </c>
      <c r="M1050" s="5">
        <f>IF(
Table1[[#This Row],[Budget_Profit]]=0,
"",
IF(
Table1[[#This Row],[Budget_Profit]]&gt;0,
(Table1[[#This Row],[Actual_Profit]]-Table1[[#This Row],[Budget_Profit]])/Table1[[#This Row],[Budget_Profit]],
(Table1[[#This Row],[Actual_Profit]]-Table1[[#This Row],[Budget_Profit]])/ABS(Table1[[#This Row],[Budget_Profit]])
)
)</f>
        <v>0.53333333333333333</v>
      </c>
      <c r="N1050" s="5" t="str">
        <f>IF(Table1[[#This Row],[Profit_Var]]&gt;=0, "Above Budget", "Below Budget")</f>
        <v>Above Budget</v>
      </c>
      <c r="O1050">
        <v>48</v>
      </c>
      <c r="P1050">
        <v>30</v>
      </c>
      <c r="Q1050">
        <f>Table1[[#This Row],[COGS]]-Table1[[#This Row],[Budget_COGS]]</f>
        <v>18</v>
      </c>
      <c r="R1050" s="5">
        <f>IF(
Table1[[#This Row],[Budget_COGS]]=0,
"",
IF(
Table1[[#This Row],[Budget_COGS]]&gt;0,
(Table1[[#This Row],[Budget_COGS]]-Table1[[#This Row],[COGS]]) / Table1[[#This Row],[Budget_COGS]],
(Table1[[#This Row],[Budget_COGS]]-Table1[[#This Row],[COGS]]) / ABS(Table1[[#This Row],[Budget_COGS]])
)
)</f>
        <v>-0.6</v>
      </c>
      <c r="S1050" s="5" t="str">
        <f>IF(Table1[[#This Row],[COGS _Var]]&gt;=0, "Above Budget", "Below Budget")</f>
        <v>Above Budget</v>
      </c>
      <c r="T1050">
        <f>Table1[[#This Row],[Actual_Sales]]-Table1[[#This Row],[COGS]]</f>
        <v>75</v>
      </c>
      <c r="U1050">
        <v>50</v>
      </c>
      <c r="V1050">
        <f>Table1[[#This Row],[Gross_Margin]]-Table1[[#This Row],[Budget_Margin]]</f>
        <v>25</v>
      </c>
      <c r="W1050" s="5">
        <f>IF(
Table1[[#This Row],[Budget_Margin]]=0,
"",
IF(
Table1[[#This Row],[Budget_Margin]]&gt;0,
(Table1[[#This Row],[Gross_Margin]]-Table1[[#This Row],[Budget_Margin]]) / Table1[[#This Row],[Budget_Margin]],
(Table1[[#This Row],[Gross_Margin]]-Table1[[#This Row],[Budget_Margin]]) / ABS(Table1[[#This Row],[Budget_Margin]])
)
)</f>
        <v>0.5</v>
      </c>
      <c r="X1050" s="5" t="str">
        <f>IF(Table1[[#This Row],[Margin_Var]]&gt;=0, "Above Budget", "Below Budget")</f>
        <v>Above Budget</v>
      </c>
      <c r="Y1050" s="5">
        <f>IFERROR(Table1[[#This Row],[Gross_Margin]]/Table1[[#This Row],[Actual_Sales]],0)</f>
        <v>0.6097560975609756</v>
      </c>
      <c r="Z1050" s="5">
        <f>Table1[[#This Row],[Actual_Profit]]/Table1[[#This Row],[Actual_Sales]]</f>
        <v>0.37398373983739835</v>
      </c>
      <c r="AA1050">
        <v>29</v>
      </c>
      <c r="AB1050" s="5">
        <f>IFERROR(Table1[[#This Row],[Expenses]]/Table1[[#This Row],[Actual_Sales]],0)</f>
        <v>0.23577235772357724</v>
      </c>
      <c r="AC1050">
        <v>15</v>
      </c>
      <c r="AD1050">
        <v>623</v>
      </c>
      <c r="AE1050" s="5">
        <f>IFERROR(Table1[[#This Row],[Inventory]]/Table1[[#This Row],[Actual_Sales]],0)</f>
        <v>5.0650406504065044</v>
      </c>
    </row>
    <row r="1051" spans="1:31" x14ac:dyDescent="0.25">
      <c r="A1051">
        <v>644</v>
      </c>
      <c r="B1051">
        <v>660</v>
      </c>
      <c r="C1051">
        <v>5</v>
      </c>
      <c r="D1051" s="2">
        <v>40269</v>
      </c>
      <c r="E1051">
        <v>115</v>
      </c>
      <c r="F1051">
        <v>130</v>
      </c>
      <c r="G1051">
        <f>Table1[[#This Row],[Actual_Sales]]-Table1[[#This Row],[Budget_Sales]]</f>
        <v>-15</v>
      </c>
      <c r="H1051" s="5">
        <f>IF(
Table1[[#This Row],[Budget_Sales]]=0,
"",
IF(
Table1[[#This Row],[Budget_Sales]]&gt;0,
(Table1[[#This Row],[Actual_Sales]]-Table1[[#This Row],[Budget_Sales]])/Table1[[#This Row],[Budget_Sales]],
(Table1[[#This Row],[Actual_Sales]]-Table1[[#This Row],[Budget_Sales]])/ABS(Table1[[#This Row],[Budget_Sales]])
)
)</f>
        <v>-0.11538461538461539</v>
      </c>
      <c r="I1051" s="5" t="str">
        <f>IF(Table1[[#This Row],[Sales_Var]]&gt;=0,"Above Budget","Below Budget")</f>
        <v>Below Budget</v>
      </c>
      <c r="J1051">
        <f>Table1[[#This Row],[Actual_Sales]]-(Table1[[#This Row],[COGS]]+Table1[[#This Row],[Expenses]])</f>
        <v>43</v>
      </c>
      <c r="K1051">
        <v>60</v>
      </c>
      <c r="L1051">
        <f>Table1[[#This Row],[Actual_Profit]]-Table1[[#This Row],[Budget_Profit]]</f>
        <v>-17</v>
      </c>
      <c r="M1051" s="5">
        <f>IF(
Table1[[#This Row],[Budget_Profit]]=0,
"",
IF(
Table1[[#This Row],[Budget_Profit]]&gt;0,
(Table1[[#This Row],[Actual_Profit]]-Table1[[#This Row],[Budget_Profit]])/Table1[[#This Row],[Budget_Profit]],
(Table1[[#This Row],[Actual_Profit]]-Table1[[#This Row],[Budget_Profit]])/ABS(Table1[[#This Row],[Budget_Profit]])
)
)</f>
        <v>-0.28333333333333333</v>
      </c>
      <c r="N1051" s="5" t="str">
        <f>IF(Table1[[#This Row],[Profit_Var]]&gt;=0, "Above Budget", "Below Budget")</f>
        <v>Below Budget</v>
      </c>
      <c r="O1051">
        <v>47</v>
      </c>
      <c r="P1051">
        <v>50</v>
      </c>
      <c r="Q1051">
        <f>Table1[[#This Row],[COGS]]-Table1[[#This Row],[Budget_COGS]]</f>
        <v>-3</v>
      </c>
      <c r="R1051" s="5">
        <f>IF(
Table1[[#This Row],[Budget_COGS]]=0,
"",
IF(
Table1[[#This Row],[Budget_COGS]]&gt;0,
(Table1[[#This Row],[Budget_COGS]]-Table1[[#This Row],[COGS]]) / Table1[[#This Row],[Budget_COGS]],
(Table1[[#This Row],[Budget_COGS]]-Table1[[#This Row],[COGS]]) / ABS(Table1[[#This Row],[Budget_COGS]])
)
)</f>
        <v>0.06</v>
      </c>
      <c r="S1051" s="5" t="str">
        <f>IF(Table1[[#This Row],[COGS _Var]]&gt;=0, "Above Budget", "Below Budget")</f>
        <v>Below Budget</v>
      </c>
      <c r="T1051">
        <f>Table1[[#This Row],[Actual_Sales]]-Table1[[#This Row],[COGS]]</f>
        <v>68</v>
      </c>
      <c r="U1051">
        <v>80</v>
      </c>
      <c r="V1051">
        <f>Table1[[#This Row],[Gross_Margin]]-Table1[[#This Row],[Budget_Margin]]</f>
        <v>-12</v>
      </c>
      <c r="W1051" s="5">
        <f>IF(
Table1[[#This Row],[Budget_Margin]]=0,
"",
IF(
Table1[[#This Row],[Budget_Margin]]&gt;0,
(Table1[[#This Row],[Gross_Margin]]-Table1[[#This Row],[Budget_Margin]]) / Table1[[#This Row],[Budget_Margin]],
(Table1[[#This Row],[Gross_Margin]]-Table1[[#This Row],[Budget_Margin]]) / ABS(Table1[[#This Row],[Budget_Margin]])
)
)</f>
        <v>-0.15</v>
      </c>
      <c r="X1051" s="5" t="str">
        <f>IF(Table1[[#This Row],[Margin_Var]]&gt;=0, "Above Budget", "Below Budget")</f>
        <v>Below Budget</v>
      </c>
      <c r="Y1051" s="5">
        <f>IFERROR(Table1[[#This Row],[Gross_Margin]]/Table1[[#This Row],[Actual_Sales]],0)</f>
        <v>0.59130434782608698</v>
      </c>
      <c r="Z1051" s="5">
        <f>Table1[[#This Row],[Actual_Profit]]/Table1[[#This Row],[Actual_Sales]]</f>
        <v>0.37391304347826088</v>
      </c>
      <c r="AA1051">
        <v>25</v>
      </c>
      <c r="AB1051" s="5">
        <f>IFERROR(Table1[[#This Row],[Expenses]]/Table1[[#This Row],[Actual_Sales]],0)</f>
        <v>0.21739130434782608</v>
      </c>
      <c r="AC1051">
        <v>13</v>
      </c>
      <c r="AD1051">
        <v>821</v>
      </c>
      <c r="AE1051" s="5">
        <f>IFERROR(Table1[[#This Row],[Inventory]]/Table1[[#This Row],[Actual_Sales]],0)</f>
        <v>7.1391304347826088</v>
      </c>
    </row>
    <row r="1052" spans="1:31" x14ac:dyDescent="0.25">
      <c r="A1052">
        <v>584</v>
      </c>
      <c r="B1052">
        <v>435</v>
      </c>
      <c r="C1052">
        <v>6</v>
      </c>
      <c r="D1052" s="2">
        <v>40269</v>
      </c>
      <c r="E1052">
        <v>115</v>
      </c>
      <c r="F1052">
        <v>110</v>
      </c>
      <c r="G1052">
        <f>Table1[[#This Row],[Actual_Sales]]-Table1[[#This Row],[Budget_Sales]]</f>
        <v>5</v>
      </c>
      <c r="H1052" s="5">
        <f>IF(
Table1[[#This Row],[Budget_Sales]]=0,
"",
IF(
Table1[[#This Row],[Budget_Sales]]&gt;0,
(Table1[[#This Row],[Actual_Sales]]-Table1[[#This Row],[Budget_Sales]])/Table1[[#This Row],[Budget_Sales]],
(Table1[[#This Row],[Actual_Sales]]-Table1[[#This Row],[Budget_Sales]])/ABS(Table1[[#This Row],[Budget_Sales]])
)
)</f>
        <v>4.5454545454545456E-2</v>
      </c>
      <c r="I1052" s="5" t="str">
        <f>IF(Table1[[#This Row],[Sales_Var]]&gt;=0,"Above Budget","Below Budget")</f>
        <v>Above Budget</v>
      </c>
      <c r="J1052">
        <f>Table1[[#This Row],[Actual_Sales]]-(Table1[[#This Row],[COGS]]+Table1[[#This Row],[Expenses]])</f>
        <v>43</v>
      </c>
      <c r="K1052">
        <v>50</v>
      </c>
      <c r="L1052">
        <f>Table1[[#This Row],[Actual_Profit]]-Table1[[#This Row],[Budget_Profit]]</f>
        <v>-7</v>
      </c>
      <c r="M1052" s="5">
        <f>IF(
Table1[[#This Row],[Budget_Profit]]=0,
"",
IF(
Table1[[#This Row],[Budget_Profit]]&gt;0,
(Table1[[#This Row],[Actual_Profit]]-Table1[[#This Row],[Budget_Profit]])/Table1[[#This Row],[Budget_Profit]],
(Table1[[#This Row],[Actual_Profit]]-Table1[[#This Row],[Budget_Profit]])/ABS(Table1[[#This Row],[Budget_Profit]])
)
)</f>
        <v>-0.14000000000000001</v>
      </c>
      <c r="N1052" s="5" t="str">
        <f>IF(Table1[[#This Row],[Profit_Var]]&gt;=0, "Above Budget", "Below Budget")</f>
        <v>Below Budget</v>
      </c>
      <c r="O1052">
        <v>47</v>
      </c>
      <c r="P1052">
        <v>40</v>
      </c>
      <c r="Q1052">
        <f>Table1[[#This Row],[COGS]]-Table1[[#This Row],[Budget_COGS]]</f>
        <v>7</v>
      </c>
      <c r="R1052" s="5">
        <f>IF(
Table1[[#This Row],[Budget_COGS]]=0,
"",
IF(
Table1[[#This Row],[Budget_COGS]]&gt;0,
(Table1[[#This Row],[Budget_COGS]]-Table1[[#This Row],[COGS]]) / Table1[[#This Row],[Budget_COGS]],
(Table1[[#This Row],[Budget_COGS]]-Table1[[#This Row],[COGS]]) / ABS(Table1[[#This Row],[Budget_COGS]])
)
)</f>
        <v>-0.17499999999999999</v>
      </c>
      <c r="S1052" s="5" t="str">
        <f>IF(Table1[[#This Row],[COGS _Var]]&gt;=0, "Above Budget", "Below Budget")</f>
        <v>Above Budget</v>
      </c>
      <c r="T1052">
        <f>Table1[[#This Row],[Actual_Sales]]-Table1[[#This Row],[COGS]]</f>
        <v>68</v>
      </c>
      <c r="U1052">
        <v>70</v>
      </c>
      <c r="V1052">
        <f>Table1[[#This Row],[Gross_Margin]]-Table1[[#This Row],[Budget_Margin]]</f>
        <v>-2</v>
      </c>
      <c r="W1052" s="5">
        <f>IF(
Table1[[#This Row],[Budget_Margin]]=0,
"",
IF(
Table1[[#This Row],[Budget_Margin]]&gt;0,
(Table1[[#This Row],[Gross_Margin]]-Table1[[#This Row],[Budget_Margin]]) / Table1[[#This Row],[Budget_Margin]],
(Table1[[#This Row],[Gross_Margin]]-Table1[[#This Row],[Budget_Margin]]) / ABS(Table1[[#This Row],[Budget_Margin]])
)
)</f>
        <v>-2.8571428571428571E-2</v>
      </c>
      <c r="X1052" s="5" t="str">
        <f>IF(Table1[[#This Row],[Margin_Var]]&gt;=0, "Above Budget", "Below Budget")</f>
        <v>Below Budget</v>
      </c>
      <c r="Y1052" s="5">
        <f>IFERROR(Table1[[#This Row],[Gross_Margin]]/Table1[[#This Row],[Actual_Sales]],0)</f>
        <v>0.59130434782608698</v>
      </c>
      <c r="Z1052" s="5">
        <f>Table1[[#This Row],[Actual_Profit]]/Table1[[#This Row],[Actual_Sales]]</f>
        <v>0.37391304347826088</v>
      </c>
      <c r="AA1052">
        <v>25</v>
      </c>
      <c r="AB1052" s="5">
        <f>IFERROR(Table1[[#This Row],[Expenses]]/Table1[[#This Row],[Actual_Sales]],0)</f>
        <v>0.21739130434782608</v>
      </c>
      <c r="AC1052">
        <v>13</v>
      </c>
      <c r="AD1052">
        <v>821</v>
      </c>
      <c r="AE1052" s="5">
        <f>IFERROR(Table1[[#This Row],[Inventory]]/Table1[[#This Row],[Actual_Sales]],0)</f>
        <v>7.1391304347826088</v>
      </c>
    </row>
    <row r="1053" spans="1:31" x14ac:dyDescent="0.25">
      <c r="A1053">
        <v>532</v>
      </c>
      <c r="B1053">
        <v>203</v>
      </c>
      <c r="C1053">
        <v>11</v>
      </c>
      <c r="D1053" s="2">
        <v>40269</v>
      </c>
      <c r="E1053">
        <v>115</v>
      </c>
      <c r="F1053">
        <v>120</v>
      </c>
      <c r="G1053">
        <f>Table1[[#This Row],[Actual_Sales]]-Table1[[#This Row],[Budget_Sales]]</f>
        <v>-5</v>
      </c>
      <c r="H1053" s="5">
        <f>IF(
Table1[[#This Row],[Budget_Sales]]=0,
"",
IF(
Table1[[#This Row],[Budget_Sales]]&gt;0,
(Table1[[#This Row],[Actual_Sales]]-Table1[[#This Row],[Budget_Sales]])/Table1[[#This Row],[Budget_Sales]],
(Table1[[#This Row],[Actual_Sales]]-Table1[[#This Row],[Budget_Sales]])/ABS(Table1[[#This Row],[Budget_Sales]])
)
)</f>
        <v>-4.1666666666666664E-2</v>
      </c>
      <c r="I1053" s="5" t="str">
        <f>IF(Table1[[#This Row],[Sales_Var]]&gt;=0,"Above Budget","Below Budget")</f>
        <v>Below Budget</v>
      </c>
      <c r="J1053">
        <f>Table1[[#This Row],[Actual_Sales]]-(Table1[[#This Row],[COGS]]+Table1[[#This Row],[Expenses]])</f>
        <v>43</v>
      </c>
      <c r="K1053">
        <v>60</v>
      </c>
      <c r="L1053">
        <f>Table1[[#This Row],[Actual_Profit]]-Table1[[#This Row],[Budget_Profit]]</f>
        <v>-17</v>
      </c>
      <c r="M1053" s="5">
        <f>IF(
Table1[[#This Row],[Budget_Profit]]=0,
"",
IF(
Table1[[#This Row],[Budget_Profit]]&gt;0,
(Table1[[#This Row],[Actual_Profit]]-Table1[[#This Row],[Budget_Profit]])/Table1[[#This Row],[Budget_Profit]],
(Table1[[#This Row],[Actual_Profit]]-Table1[[#This Row],[Budget_Profit]])/ABS(Table1[[#This Row],[Budget_Profit]])
)
)</f>
        <v>-0.28333333333333333</v>
      </c>
      <c r="N1053" s="5" t="str">
        <f>IF(Table1[[#This Row],[Profit_Var]]&gt;=0, "Above Budget", "Below Budget")</f>
        <v>Below Budget</v>
      </c>
      <c r="O1053">
        <v>47</v>
      </c>
      <c r="P1053">
        <v>40</v>
      </c>
      <c r="Q1053">
        <f>Table1[[#This Row],[COGS]]-Table1[[#This Row],[Budget_COGS]]</f>
        <v>7</v>
      </c>
      <c r="R1053" s="5">
        <f>IF(
Table1[[#This Row],[Budget_COGS]]=0,
"",
IF(
Table1[[#This Row],[Budget_COGS]]&gt;0,
(Table1[[#This Row],[Budget_COGS]]-Table1[[#This Row],[COGS]]) / Table1[[#This Row],[Budget_COGS]],
(Table1[[#This Row],[Budget_COGS]]-Table1[[#This Row],[COGS]]) / ABS(Table1[[#This Row],[Budget_COGS]])
)
)</f>
        <v>-0.17499999999999999</v>
      </c>
      <c r="S1053" s="5" t="str">
        <f>IF(Table1[[#This Row],[COGS _Var]]&gt;=0, "Above Budget", "Below Budget")</f>
        <v>Above Budget</v>
      </c>
      <c r="T1053">
        <f>Table1[[#This Row],[Actual_Sales]]-Table1[[#This Row],[COGS]]</f>
        <v>68</v>
      </c>
      <c r="U1053">
        <v>80</v>
      </c>
      <c r="V1053">
        <f>Table1[[#This Row],[Gross_Margin]]-Table1[[#This Row],[Budget_Margin]]</f>
        <v>-12</v>
      </c>
      <c r="W1053" s="5">
        <f>IF(
Table1[[#This Row],[Budget_Margin]]=0,
"",
IF(
Table1[[#This Row],[Budget_Margin]]&gt;0,
(Table1[[#This Row],[Gross_Margin]]-Table1[[#This Row],[Budget_Margin]]) / Table1[[#This Row],[Budget_Margin]],
(Table1[[#This Row],[Gross_Margin]]-Table1[[#This Row],[Budget_Margin]]) / ABS(Table1[[#This Row],[Budget_Margin]])
)
)</f>
        <v>-0.15</v>
      </c>
      <c r="X1053" s="5" t="str">
        <f>IF(Table1[[#This Row],[Margin_Var]]&gt;=0, "Above Budget", "Below Budget")</f>
        <v>Below Budget</v>
      </c>
      <c r="Y1053" s="5">
        <f>IFERROR(Table1[[#This Row],[Gross_Margin]]/Table1[[#This Row],[Actual_Sales]],0)</f>
        <v>0.59130434782608698</v>
      </c>
      <c r="Z1053" s="5">
        <f>Table1[[#This Row],[Actual_Profit]]/Table1[[#This Row],[Actual_Sales]]</f>
        <v>0.37391304347826088</v>
      </c>
      <c r="AA1053">
        <v>25</v>
      </c>
      <c r="AB1053" s="5">
        <f>IFERROR(Table1[[#This Row],[Expenses]]/Table1[[#This Row],[Actual_Sales]],0)</f>
        <v>0.21739130434782608</v>
      </c>
      <c r="AC1053">
        <v>13</v>
      </c>
      <c r="AD1053">
        <v>821</v>
      </c>
      <c r="AE1053" s="5">
        <f>IFERROR(Table1[[#This Row],[Inventory]]/Table1[[#This Row],[Actual_Sales]],0)</f>
        <v>7.1391304347826088</v>
      </c>
    </row>
    <row r="1054" spans="1:31" x14ac:dyDescent="0.25">
      <c r="A1054">
        <v>187</v>
      </c>
      <c r="B1054">
        <v>262</v>
      </c>
      <c r="C1054">
        <v>9</v>
      </c>
      <c r="D1054" s="2">
        <v>40210</v>
      </c>
      <c r="E1054">
        <v>115</v>
      </c>
      <c r="F1054">
        <v>100</v>
      </c>
      <c r="G1054">
        <f>Table1[[#This Row],[Actual_Sales]]-Table1[[#This Row],[Budget_Sales]]</f>
        <v>15</v>
      </c>
      <c r="H1054" s="5">
        <f>IF(
Table1[[#This Row],[Budget_Sales]]=0,
"",
IF(
Table1[[#This Row],[Budget_Sales]]&gt;0,
(Table1[[#This Row],[Actual_Sales]]-Table1[[#This Row],[Budget_Sales]])/Table1[[#This Row],[Budget_Sales]],
(Table1[[#This Row],[Actual_Sales]]-Table1[[#This Row],[Budget_Sales]])/ABS(Table1[[#This Row],[Budget_Sales]])
)
)</f>
        <v>0.15</v>
      </c>
      <c r="I1054" s="5" t="str">
        <f>IF(Table1[[#This Row],[Sales_Var]]&gt;=0,"Above Budget","Below Budget")</f>
        <v>Above Budget</v>
      </c>
      <c r="J1054">
        <f>Table1[[#This Row],[Actual_Sales]]-(Table1[[#This Row],[COGS]]+Table1[[#This Row],[Expenses]])</f>
        <v>43</v>
      </c>
      <c r="K1054">
        <v>50</v>
      </c>
      <c r="L1054">
        <f>Table1[[#This Row],[Actual_Profit]]-Table1[[#This Row],[Budget_Profit]]</f>
        <v>-7</v>
      </c>
      <c r="M1054" s="5">
        <f>IF(
Table1[[#This Row],[Budget_Profit]]=0,
"",
IF(
Table1[[#This Row],[Budget_Profit]]&gt;0,
(Table1[[#This Row],[Actual_Profit]]-Table1[[#This Row],[Budget_Profit]])/Table1[[#This Row],[Budget_Profit]],
(Table1[[#This Row],[Actual_Profit]]-Table1[[#This Row],[Budget_Profit]])/ABS(Table1[[#This Row],[Budget_Profit]])
)
)</f>
        <v>-0.14000000000000001</v>
      </c>
      <c r="N1054" s="5" t="str">
        <f>IF(Table1[[#This Row],[Profit_Var]]&gt;=0, "Above Budget", "Below Budget")</f>
        <v>Below Budget</v>
      </c>
      <c r="O1054">
        <v>47</v>
      </c>
      <c r="P1054">
        <v>40</v>
      </c>
      <c r="Q1054">
        <f>Table1[[#This Row],[COGS]]-Table1[[#This Row],[Budget_COGS]]</f>
        <v>7</v>
      </c>
      <c r="R1054" s="5">
        <f>IF(
Table1[[#This Row],[Budget_COGS]]=0,
"",
IF(
Table1[[#This Row],[Budget_COGS]]&gt;0,
(Table1[[#This Row],[Budget_COGS]]-Table1[[#This Row],[COGS]]) / Table1[[#This Row],[Budget_COGS]],
(Table1[[#This Row],[Budget_COGS]]-Table1[[#This Row],[COGS]]) / ABS(Table1[[#This Row],[Budget_COGS]])
)
)</f>
        <v>-0.17499999999999999</v>
      </c>
      <c r="S1054" s="5" t="str">
        <f>IF(Table1[[#This Row],[COGS _Var]]&gt;=0, "Above Budget", "Below Budget")</f>
        <v>Above Budget</v>
      </c>
      <c r="T1054">
        <f>Table1[[#This Row],[Actual_Sales]]-Table1[[#This Row],[COGS]]</f>
        <v>68</v>
      </c>
      <c r="U1054">
        <v>60</v>
      </c>
      <c r="V1054">
        <f>Table1[[#This Row],[Gross_Margin]]-Table1[[#This Row],[Budget_Margin]]</f>
        <v>8</v>
      </c>
      <c r="W1054" s="5">
        <f>IF(
Table1[[#This Row],[Budget_Margin]]=0,
"",
IF(
Table1[[#This Row],[Budget_Margin]]&gt;0,
(Table1[[#This Row],[Gross_Margin]]-Table1[[#This Row],[Budget_Margin]]) / Table1[[#This Row],[Budget_Margin]],
(Table1[[#This Row],[Gross_Margin]]-Table1[[#This Row],[Budget_Margin]]) / ABS(Table1[[#This Row],[Budget_Margin]])
)
)</f>
        <v>0.13333333333333333</v>
      </c>
      <c r="X1054" s="5" t="str">
        <f>IF(Table1[[#This Row],[Margin_Var]]&gt;=0, "Above Budget", "Below Budget")</f>
        <v>Above Budget</v>
      </c>
      <c r="Y1054" s="5">
        <f>IFERROR(Table1[[#This Row],[Gross_Margin]]/Table1[[#This Row],[Actual_Sales]],0)</f>
        <v>0.59130434782608698</v>
      </c>
      <c r="Z1054" s="5">
        <f>Table1[[#This Row],[Actual_Profit]]/Table1[[#This Row],[Actual_Sales]]</f>
        <v>0.37391304347826088</v>
      </c>
      <c r="AA1054">
        <v>25</v>
      </c>
      <c r="AB1054" s="5">
        <f>IFERROR(Table1[[#This Row],[Expenses]]/Table1[[#This Row],[Actual_Sales]],0)</f>
        <v>0.21739130434782608</v>
      </c>
      <c r="AC1054">
        <v>13</v>
      </c>
      <c r="AD1054">
        <v>772</v>
      </c>
      <c r="AE1054" s="5">
        <f>IFERROR(Table1[[#This Row],[Inventory]]/Table1[[#This Row],[Actual_Sales]],0)</f>
        <v>6.7130434782608699</v>
      </c>
    </row>
    <row r="1055" spans="1:31" x14ac:dyDescent="0.25">
      <c r="A1055">
        <v>458</v>
      </c>
      <c r="B1055">
        <v>641</v>
      </c>
      <c r="C1055">
        <v>8</v>
      </c>
      <c r="D1055" s="2">
        <v>40238</v>
      </c>
      <c r="E1055">
        <v>567</v>
      </c>
      <c r="F1055">
        <v>490</v>
      </c>
      <c r="G1055">
        <f>Table1[[#This Row],[Actual_Sales]]-Table1[[#This Row],[Budget_Sales]]</f>
        <v>77</v>
      </c>
      <c r="H1055" s="5">
        <f>IF(
Table1[[#This Row],[Budget_Sales]]=0,
"",
IF(
Table1[[#This Row],[Budget_Sales]]&gt;0,
(Table1[[#This Row],[Actual_Sales]]-Table1[[#This Row],[Budget_Sales]])/Table1[[#This Row],[Budget_Sales]],
(Table1[[#This Row],[Actual_Sales]]-Table1[[#This Row],[Budget_Sales]])/ABS(Table1[[#This Row],[Budget_Sales]])
)
)</f>
        <v>0.15714285714285714</v>
      </c>
      <c r="I1055" s="5" t="str">
        <f>IF(Table1[[#This Row],[Sales_Var]]&gt;=0,"Above Budget","Below Budget")</f>
        <v>Above Budget</v>
      </c>
      <c r="J1055">
        <f>Table1[[#This Row],[Actual_Sales]]-(Table1[[#This Row],[COGS]]+Table1[[#This Row],[Expenses]])</f>
        <v>212</v>
      </c>
      <c r="K1055">
        <v>210</v>
      </c>
      <c r="L1055">
        <f>Table1[[#This Row],[Actual_Profit]]-Table1[[#This Row],[Budget_Profit]]</f>
        <v>2</v>
      </c>
      <c r="M1055" s="5">
        <f>IF(
Table1[[#This Row],[Budget_Profit]]=0,
"",
IF(
Table1[[#This Row],[Budget_Profit]]&gt;0,
(Table1[[#This Row],[Actual_Profit]]-Table1[[#This Row],[Budget_Profit]])/Table1[[#This Row],[Budget_Profit]],
(Table1[[#This Row],[Actual_Profit]]-Table1[[#This Row],[Budget_Profit]])/ABS(Table1[[#This Row],[Budget_Profit]])
)
)</f>
        <v>9.5238095238095247E-3</v>
      </c>
      <c r="N1055" s="5" t="str">
        <f>IF(Table1[[#This Row],[Profit_Var]]&gt;=0, "Above Budget", "Below Budget")</f>
        <v>Above Budget</v>
      </c>
      <c r="O1055">
        <v>243</v>
      </c>
      <c r="P1055">
        <v>200</v>
      </c>
      <c r="Q1055">
        <f>Table1[[#This Row],[COGS]]-Table1[[#This Row],[Budget_COGS]]</f>
        <v>43</v>
      </c>
      <c r="R1055" s="5">
        <f>IF(
Table1[[#This Row],[Budget_COGS]]=0,
"",
IF(
Table1[[#This Row],[Budget_COGS]]&gt;0,
(Table1[[#This Row],[Budget_COGS]]-Table1[[#This Row],[COGS]]) / Table1[[#This Row],[Budget_COGS]],
(Table1[[#This Row],[Budget_COGS]]-Table1[[#This Row],[COGS]]) / ABS(Table1[[#This Row],[Budget_COGS]])
)
)</f>
        <v>-0.215</v>
      </c>
      <c r="S1055" s="5" t="str">
        <f>IF(Table1[[#This Row],[COGS _Var]]&gt;=0, "Above Budget", "Below Budget")</f>
        <v>Above Budget</v>
      </c>
      <c r="T1055">
        <f>Table1[[#This Row],[Actual_Sales]]-Table1[[#This Row],[COGS]]</f>
        <v>324</v>
      </c>
      <c r="U1055">
        <v>290</v>
      </c>
      <c r="V1055">
        <f>Table1[[#This Row],[Gross_Margin]]-Table1[[#This Row],[Budget_Margin]]</f>
        <v>34</v>
      </c>
      <c r="W1055" s="5">
        <f>IF(
Table1[[#This Row],[Budget_Margin]]=0,
"",
IF(
Table1[[#This Row],[Budget_Margin]]&gt;0,
(Table1[[#This Row],[Gross_Margin]]-Table1[[#This Row],[Budget_Margin]]) / Table1[[#This Row],[Budget_Margin]],
(Table1[[#This Row],[Gross_Margin]]-Table1[[#This Row],[Budget_Margin]]) / ABS(Table1[[#This Row],[Budget_Margin]])
)
)</f>
        <v>0.11724137931034483</v>
      </c>
      <c r="X1055" s="5" t="str">
        <f>IF(Table1[[#This Row],[Margin_Var]]&gt;=0, "Above Budget", "Below Budget")</f>
        <v>Above Budget</v>
      </c>
      <c r="Y1055" s="5">
        <f>IFERROR(Table1[[#This Row],[Gross_Margin]]/Table1[[#This Row],[Actual_Sales]],0)</f>
        <v>0.5714285714285714</v>
      </c>
      <c r="Z1055" s="5">
        <f>Table1[[#This Row],[Actual_Profit]]/Table1[[#This Row],[Actual_Sales]]</f>
        <v>0.37389770723104054</v>
      </c>
      <c r="AA1055">
        <v>112</v>
      </c>
      <c r="AB1055" s="5">
        <f>IFERROR(Table1[[#This Row],[Expenses]]/Table1[[#This Row],[Actual_Sales]],0)</f>
        <v>0.19753086419753085</v>
      </c>
      <c r="AC1055">
        <v>80</v>
      </c>
      <c r="AD1055">
        <v>1260</v>
      </c>
      <c r="AE1055" s="5">
        <f>IFERROR(Table1[[#This Row],[Inventory]]/Table1[[#This Row],[Actual_Sales]],0)</f>
        <v>2.2222222222222223</v>
      </c>
    </row>
    <row r="1056" spans="1:31" x14ac:dyDescent="0.25">
      <c r="A1056">
        <v>466</v>
      </c>
      <c r="B1056">
        <v>702</v>
      </c>
      <c r="C1056">
        <v>11</v>
      </c>
      <c r="D1056" s="2">
        <v>40238</v>
      </c>
      <c r="E1056">
        <v>567</v>
      </c>
      <c r="F1056">
        <v>380</v>
      </c>
      <c r="G1056">
        <f>Table1[[#This Row],[Actual_Sales]]-Table1[[#This Row],[Budget_Sales]]</f>
        <v>187</v>
      </c>
      <c r="H1056" s="5">
        <f>IF(
Table1[[#This Row],[Budget_Sales]]=0,
"",
IF(
Table1[[#This Row],[Budget_Sales]]&gt;0,
(Table1[[#This Row],[Actual_Sales]]-Table1[[#This Row],[Budget_Sales]])/Table1[[#This Row],[Budget_Sales]],
(Table1[[#This Row],[Actual_Sales]]-Table1[[#This Row],[Budget_Sales]])/ABS(Table1[[#This Row],[Budget_Sales]])
)
)</f>
        <v>0.49210526315789471</v>
      </c>
      <c r="I1056" s="5" t="str">
        <f>IF(Table1[[#This Row],[Sales_Var]]&gt;=0,"Above Budget","Below Budget")</f>
        <v>Above Budget</v>
      </c>
      <c r="J1056">
        <f>Table1[[#This Row],[Actual_Sales]]-(Table1[[#This Row],[COGS]]+Table1[[#This Row],[Expenses]])</f>
        <v>212</v>
      </c>
      <c r="K1056">
        <v>150</v>
      </c>
      <c r="L1056">
        <f>Table1[[#This Row],[Actual_Profit]]-Table1[[#This Row],[Budget_Profit]]</f>
        <v>62</v>
      </c>
      <c r="M1056" s="5">
        <f>IF(
Table1[[#This Row],[Budget_Profit]]=0,
"",
IF(
Table1[[#This Row],[Budget_Profit]]&gt;0,
(Table1[[#This Row],[Actual_Profit]]-Table1[[#This Row],[Budget_Profit]])/Table1[[#This Row],[Budget_Profit]],
(Table1[[#This Row],[Actual_Profit]]-Table1[[#This Row],[Budget_Profit]])/ABS(Table1[[#This Row],[Budget_Profit]])
)
)</f>
        <v>0.41333333333333333</v>
      </c>
      <c r="N1056" s="5" t="str">
        <f>IF(Table1[[#This Row],[Profit_Var]]&gt;=0, "Above Budget", "Below Budget")</f>
        <v>Above Budget</v>
      </c>
      <c r="O1056">
        <v>243</v>
      </c>
      <c r="P1056">
        <v>160</v>
      </c>
      <c r="Q1056">
        <f>Table1[[#This Row],[COGS]]-Table1[[#This Row],[Budget_COGS]]</f>
        <v>83</v>
      </c>
      <c r="R1056" s="5">
        <f>IF(
Table1[[#This Row],[Budget_COGS]]=0,
"",
IF(
Table1[[#This Row],[Budget_COGS]]&gt;0,
(Table1[[#This Row],[Budget_COGS]]-Table1[[#This Row],[COGS]]) / Table1[[#This Row],[Budget_COGS]],
(Table1[[#This Row],[Budget_COGS]]-Table1[[#This Row],[COGS]]) / ABS(Table1[[#This Row],[Budget_COGS]])
)
)</f>
        <v>-0.51875000000000004</v>
      </c>
      <c r="S1056" s="5" t="str">
        <f>IF(Table1[[#This Row],[COGS _Var]]&gt;=0, "Above Budget", "Below Budget")</f>
        <v>Above Budget</v>
      </c>
      <c r="T1056">
        <f>Table1[[#This Row],[Actual_Sales]]-Table1[[#This Row],[COGS]]</f>
        <v>324</v>
      </c>
      <c r="U1056">
        <v>220</v>
      </c>
      <c r="V1056">
        <f>Table1[[#This Row],[Gross_Margin]]-Table1[[#This Row],[Budget_Margin]]</f>
        <v>104</v>
      </c>
      <c r="W1056" s="5">
        <f>IF(
Table1[[#This Row],[Budget_Margin]]=0,
"",
IF(
Table1[[#This Row],[Budget_Margin]]&gt;0,
(Table1[[#This Row],[Gross_Margin]]-Table1[[#This Row],[Budget_Margin]]) / Table1[[#This Row],[Budget_Margin]],
(Table1[[#This Row],[Gross_Margin]]-Table1[[#This Row],[Budget_Margin]]) / ABS(Table1[[#This Row],[Budget_Margin]])
)
)</f>
        <v>0.47272727272727272</v>
      </c>
      <c r="X1056" s="5" t="str">
        <f>IF(Table1[[#This Row],[Margin_Var]]&gt;=0, "Above Budget", "Below Budget")</f>
        <v>Above Budget</v>
      </c>
      <c r="Y1056" s="5">
        <f>IFERROR(Table1[[#This Row],[Gross_Margin]]/Table1[[#This Row],[Actual_Sales]],0)</f>
        <v>0.5714285714285714</v>
      </c>
      <c r="Z1056" s="5">
        <f>Table1[[#This Row],[Actual_Profit]]/Table1[[#This Row],[Actual_Sales]]</f>
        <v>0.37389770723104054</v>
      </c>
      <c r="AA1056">
        <v>112</v>
      </c>
      <c r="AB1056" s="5">
        <f>IFERROR(Table1[[#This Row],[Expenses]]/Table1[[#This Row],[Actual_Sales]],0)</f>
        <v>0.19753086419753085</v>
      </c>
      <c r="AC1056">
        <v>80</v>
      </c>
      <c r="AD1056">
        <v>1260</v>
      </c>
      <c r="AE1056" s="5">
        <f>IFERROR(Table1[[#This Row],[Inventory]]/Table1[[#This Row],[Actual_Sales]],0)</f>
        <v>2.2222222222222223</v>
      </c>
    </row>
    <row r="1057" spans="1:31" x14ac:dyDescent="0.25">
      <c r="A1057">
        <v>916</v>
      </c>
      <c r="B1057">
        <v>337</v>
      </c>
      <c r="C1057">
        <v>2</v>
      </c>
      <c r="D1057" s="2">
        <v>40330</v>
      </c>
      <c r="E1057">
        <v>107</v>
      </c>
      <c r="F1057">
        <v>130</v>
      </c>
      <c r="G1057">
        <f>Table1[[#This Row],[Actual_Sales]]-Table1[[#This Row],[Budget_Sales]]</f>
        <v>-23</v>
      </c>
      <c r="H1057" s="5">
        <f>IF(
Table1[[#This Row],[Budget_Sales]]=0,
"",
IF(
Table1[[#This Row],[Budget_Sales]]&gt;0,
(Table1[[#This Row],[Actual_Sales]]-Table1[[#This Row],[Budget_Sales]])/Table1[[#This Row],[Budget_Sales]],
(Table1[[#This Row],[Actual_Sales]]-Table1[[#This Row],[Budget_Sales]])/ABS(Table1[[#This Row],[Budget_Sales]])
)
)</f>
        <v>-0.17692307692307693</v>
      </c>
      <c r="I1057" s="5" t="str">
        <f>IF(Table1[[#This Row],[Sales_Var]]&gt;=0,"Above Budget","Below Budget")</f>
        <v>Below Budget</v>
      </c>
      <c r="J1057">
        <f>Table1[[#This Row],[Actual_Sales]]-(Table1[[#This Row],[COGS]]+Table1[[#This Row],[Expenses]])</f>
        <v>40</v>
      </c>
      <c r="K1057">
        <v>60</v>
      </c>
      <c r="L1057">
        <f>Table1[[#This Row],[Actual_Profit]]-Table1[[#This Row],[Budget_Profit]]</f>
        <v>-20</v>
      </c>
      <c r="M1057" s="5">
        <f>IF(
Table1[[#This Row],[Budget_Profit]]=0,
"",
IF(
Table1[[#This Row],[Budget_Profit]]&gt;0,
(Table1[[#This Row],[Actual_Profit]]-Table1[[#This Row],[Budget_Profit]])/Table1[[#This Row],[Budget_Profit]],
(Table1[[#This Row],[Actual_Profit]]-Table1[[#This Row],[Budget_Profit]])/ABS(Table1[[#This Row],[Budget_Profit]])
)
)</f>
        <v>-0.33333333333333331</v>
      </c>
      <c r="N1057" s="5" t="str">
        <f>IF(Table1[[#This Row],[Profit_Var]]&gt;=0, "Above Budget", "Below Budget")</f>
        <v>Below Budget</v>
      </c>
      <c r="O1057">
        <v>43</v>
      </c>
      <c r="P1057">
        <v>50</v>
      </c>
      <c r="Q1057">
        <f>Table1[[#This Row],[COGS]]-Table1[[#This Row],[Budget_COGS]]</f>
        <v>-7</v>
      </c>
      <c r="R1057" s="5">
        <f>IF(
Table1[[#This Row],[Budget_COGS]]=0,
"",
IF(
Table1[[#This Row],[Budget_COGS]]&gt;0,
(Table1[[#This Row],[Budget_COGS]]-Table1[[#This Row],[COGS]]) / Table1[[#This Row],[Budget_COGS]],
(Table1[[#This Row],[Budget_COGS]]-Table1[[#This Row],[COGS]]) / ABS(Table1[[#This Row],[Budget_COGS]])
)
)</f>
        <v>0.14000000000000001</v>
      </c>
      <c r="S1057" s="5" t="str">
        <f>IF(Table1[[#This Row],[COGS _Var]]&gt;=0, "Above Budget", "Below Budget")</f>
        <v>Below Budget</v>
      </c>
      <c r="T1057">
        <f>Table1[[#This Row],[Actual_Sales]]-Table1[[#This Row],[COGS]]</f>
        <v>64</v>
      </c>
      <c r="U1057">
        <v>80</v>
      </c>
      <c r="V1057">
        <f>Table1[[#This Row],[Gross_Margin]]-Table1[[#This Row],[Budget_Margin]]</f>
        <v>-16</v>
      </c>
      <c r="W1057" s="5">
        <f>IF(
Table1[[#This Row],[Budget_Margin]]=0,
"",
IF(
Table1[[#This Row],[Budget_Margin]]&gt;0,
(Table1[[#This Row],[Gross_Margin]]-Table1[[#This Row],[Budget_Margin]]) / Table1[[#This Row],[Budget_Margin]],
(Table1[[#This Row],[Gross_Margin]]-Table1[[#This Row],[Budget_Margin]]) / ABS(Table1[[#This Row],[Budget_Margin]])
)
)</f>
        <v>-0.2</v>
      </c>
      <c r="X1057" s="5" t="str">
        <f>IF(Table1[[#This Row],[Margin_Var]]&gt;=0, "Above Budget", "Below Budget")</f>
        <v>Below Budget</v>
      </c>
      <c r="Y1057" s="5">
        <f>IFERROR(Table1[[#This Row],[Gross_Margin]]/Table1[[#This Row],[Actual_Sales]],0)</f>
        <v>0.59813084112149528</v>
      </c>
      <c r="Z1057" s="5">
        <f>Table1[[#This Row],[Actual_Profit]]/Table1[[#This Row],[Actual_Sales]]</f>
        <v>0.37383177570093457</v>
      </c>
      <c r="AA1057">
        <v>24</v>
      </c>
      <c r="AB1057" s="5">
        <f>IFERROR(Table1[[#This Row],[Expenses]]/Table1[[#This Row],[Actual_Sales]],0)</f>
        <v>0.22429906542056074</v>
      </c>
      <c r="AC1057">
        <v>12</v>
      </c>
      <c r="AD1057">
        <v>822</v>
      </c>
      <c r="AE1057" s="5">
        <f>IFERROR(Table1[[#This Row],[Inventory]]/Table1[[#This Row],[Actual_Sales]],0)</f>
        <v>7.6822429906542054</v>
      </c>
    </row>
    <row r="1058" spans="1:31" x14ac:dyDescent="0.25">
      <c r="A1058">
        <v>959</v>
      </c>
      <c r="B1058">
        <v>509</v>
      </c>
      <c r="C1058">
        <v>9</v>
      </c>
      <c r="D1058" s="2">
        <v>40330</v>
      </c>
      <c r="E1058">
        <v>107</v>
      </c>
      <c r="F1058">
        <v>90</v>
      </c>
      <c r="G1058">
        <f>Table1[[#This Row],[Actual_Sales]]-Table1[[#This Row],[Budget_Sales]]</f>
        <v>17</v>
      </c>
      <c r="H1058" s="5">
        <f>IF(
Table1[[#This Row],[Budget_Sales]]=0,
"",
IF(
Table1[[#This Row],[Budget_Sales]]&gt;0,
(Table1[[#This Row],[Actual_Sales]]-Table1[[#This Row],[Budget_Sales]])/Table1[[#This Row],[Budget_Sales]],
(Table1[[#This Row],[Actual_Sales]]-Table1[[#This Row],[Budget_Sales]])/ABS(Table1[[#This Row],[Budget_Sales]])
)
)</f>
        <v>0.18888888888888888</v>
      </c>
      <c r="I1058" s="5" t="str">
        <f>IF(Table1[[#This Row],[Sales_Var]]&gt;=0,"Above Budget","Below Budget")</f>
        <v>Above Budget</v>
      </c>
      <c r="J1058">
        <f>Table1[[#This Row],[Actual_Sales]]-(Table1[[#This Row],[COGS]]+Table1[[#This Row],[Expenses]])</f>
        <v>40</v>
      </c>
      <c r="K1058">
        <v>50</v>
      </c>
      <c r="L1058">
        <f>Table1[[#This Row],[Actual_Profit]]-Table1[[#This Row],[Budget_Profit]]</f>
        <v>-10</v>
      </c>
      <c r="M1058" s="5">
        <f>IF(
Table1[[#This Row],[Budget_Profit]]=0,
"",
IF(
Table1[[#This Row],[Budget_Profit]]&gt;0,
(Table1[[#This Row],[Actual_Profit]]-Table1[[#This Row],[Budget_Profit]])/Table1[[#This Row],[Budget_Profit]],
(Table1[[#This Row],[Actual_Profit]]-Table1[[#This Row],[Budget_Profit]])/ABS(Table1[[#This Row],[Budget_Profit]])
)
)</f>
        <v>-0.2</v>
      </c>
      <c r="N1058" s="5" t="str">
        <f>IF(Table1[[#This Row],[Profit_Var]]&gt;=0, "Above Budget", "Below Budget")</f>
        <v>Below Budget</v>
      </c>
      <c r="O1058">
        <v>43</v>
      </c>
      <c r="P1058">
        <v>30</v>
      </c>
      <c r="Q1058">
        <f>Table1[[#This Row],[COGS]]-Table1[[#This Row],[Budget_COGS]]</f>
        <v>13</v>
      </c>
      <c r="R1058" s="5">
        <f>IF(
Table1[[#This Row],[Budget_COGS]]=0,
"",
IF(
Table1[[#This Row],[Budget_COGS]]&gt;0,
(Table1[[#This Row],[Budget_COGS]]-Table1[[#This Row],[COGS]]) / Table1[[#This Row],[Budget_COGS]],
(Table1[[#This Row],[Budget_COGS]]-Table1[[#This Row],[COGS]]) / ABS(Table1[[#This Row],[Budget_COGS]])
)
)</f>
        <v>-0.43333333333333335</v>
      </c>
      <c r="S1058" s="5" t="str">
        <f>IF(Table1[[#This Row],[COGS _Var]]&gt;=0, "Above Budget", "Below Budget")</f>
        <v>Above Budget</v>
      </c>
      <c r="T1058">
        <f>Table1[[#This Row],[Actual_Sales]]-Table1[[#This Row],[COGS]]</f>
        <v>64</v>
      </c>
      <c r="U1058">
        <v>60</v>
      </c>
      <c r="V1058">
        <f>Table1[[#This Row],[Gross_Margin]]-Table1[[#This Row],[Budget_Margin]]</f>
        <v>4</v>
      </c>
      <c r="W1058" s="5">
        <f>IF(
Table1[[#This Row],[Budget_Margin]]=0,
"",
IF(
Table1[[#This Row],[Budget_Margin]]&gt;0,
(Table1[[#This Row],[Gross_Margin]]-Table1[[#This Row],[Budget_Margin]]) / Table1[[#This Row],[Budget_Margin]],
(Table1[[#This Row],[Gross_Margin]]-Table1[[#This Row],[Budget_Margin]]) / ABS(Table1[[#This Row],[Budget_Margin]])
)
)</f>
        <v>6.6666666666666666E-2</v>
      </c>
      <c r="X1058" s="5" t="str">
        <f>IF(Table1[[#This Row],[Margin_Var]]&gt;=0, "Above Budget", "Below Budget")</f>
        <v>Above Budget</v>
      </c>
      <c r="Y1058" s="5">
        <f>IFERROR(Table1[[#This Row],[Gross_Margin]]/Table1[[#This Row],[Actual_Sales]],0)</f>
        <v>0.59813084112149528</v>
      </c>
      <c r="Z1058" s="5">
        <f>Table1[[#This Row],[Actual_Profit]]/Table1[[#This Row],[Actual_Sales]]</f>
        <v>0.37383177570093457</v>
      </c>
      <c r="AA1058">
        <v>24</v>
      </c>
      <c r="AB1058" s="5">
        <f>IFERROR(Table1[[#This Row],[Expenses]]/Table1[[#This Row],[Actual_Sales]],0)</f>
        <v>0.22429906542056074</v>
      </c>
      <c r="AC1058">
        <v>12</v>
      </c>
      <c r="AD1058">
        <v>822</v>
      </c>
      <c r="AE1058" s="5">
        <f>IFERROR(Table1[[#This Row],[Inventory]]/Table1[[#This Row],[Actual_Sales]],0)</f>
        <v>7.6822429906542054</v>
      </c>
    </row>
    <row r="1059" spans="1:31" x14ac:dyDescent="0.25">
      <c r="A1059">
        <v>3652</v>
      </c>
      <c r="B1059">
        <v>630</v>
      </c>
      <c r="C1059">
        <v>2</v>
      </c>
      <c r="D1059" s="2">
        <v>40787</v>
      </c>
      <c r="E1059">
        <v>412</v>
      </c>
      <c r="F1059">
        <v>400</v>
      </c>
      <c r="G1059">
        <f>Table1[[#This Row],[Actual_Sales]]-Table1[[#This Row],[Budget_Sales]]</f>
        <v>12</v>
      </c>
      <c r="H1059" s="5">
        <f>IF(
Table1[[#This Row],[Budget_Sales]]=0,
"",
IF(
Table1[[#This Row],[Budget_Sales]]&gt;0,
(Table1[[#This Row],[Actual_Sales]]-Table1[[#This Row],[Budget_Sales]])/Table1[[#This Row],[Budget_Sales]],
(Table1[[#This Row],[Actual_Sales]]-Table1[[#This Row],[Budget_Sales]])/ABS(Table1[[#This Row],[Budget_Sales]])
)
)</f>
        <v>0.03</v>
      </c>
      <c r="I1059" s="5" t="str">
        <f>IF(Table1[[#This Row],[Sales_Var]]&gt;=0,"Above Budget","Below Budget")</f>
        <v>Above Budget</v>
      </c>
      <c r="J1059">
        <f>Table1[[#This Row],[Actual_Sales]]-(Table1[[#This Row],[COGS]]+Table1[[#This Row],[Expenses]])</f>
        <v>154</v>
      </c>
      <c r="K1059">
        <v>140</v>
      </c>
      <c r="L1059">
        <f>Table1[[#This Row],[Actual_Profit]]-Table1[[#This Row],[Budget_Profit]]</f>
        <v>14</v>
      </c>
      <c r="M1059" s="5">
        <f>IF(
Table1[[#This Row],[Budget_Profit]]=0,
"",
IF(
Table1[[#This Row],[Budget_Profit]]&gt;0,
(Table1[[#This Row],[Actual_Profit]]-Table1[[#This Row],[Budget_Profit]])/Table1[[#This Row],[Budget_Profit]],
(Table1[[#This Row],[Actual_Profit]]-Table1[[#This Row],[Budget_Profit]])/ABS(Table1[[#This Row],[Budget_Profit]])
)
)</f>
        <v>0.1</v>
      </c>
      <c r="N1059" s="5" t="str">
        <f>IF(Table1[[#This Row],[Profit_Var]]&gt;=0, "Above Budget", "Below Budget")</f>
        <v>Above Budget</v>
      </c>
      <c r="O1059">
        <v>162</v>
      </c>
      <c r="P1059">
        <v>170</v>
      </c>
      <c r="Q1059">
        <f>Table1[[#This Row],[COGS]]-Table1[[#This Row],[Budget_COGS]]</f>
        <v>-8</v>
      </c>
      <c r="R1059" s="5">
        <f>IF(
Table1[[#This Row],[Budget_COGS]]=0,
"",
IF(
Table1[[#This Row],[Budget_COGS]]&gt;0,
(Table1[[#This Row],[Budget_COGS]]-Table1[[#This Row],[COGS]]) / Table1[[#This Row],[Budget_COGS]],
(Table1[[#This Row],[Budget_COGS]]-Table1[[#This Row],[COGS]]) / ABS(Table1[[#This Row],[Budget_COGS]])
)
)</f>
        <v>4.7058823529411764E-2</v>
      </c>
      <c r="S1059" s="5" t="str">
        <f>IF(Table1[[#This Row],[COGS _Var]]&gt;=0, "Above Budget", "Below Budget")</f>
        <v>Below Budget</v>
      </c>
      <c r="T1059">
        <f>Table1[[#This Row],[Actual_Sales]]-Table1[[#This Row],[COGS]]</f>
        <v>250</v>
      </c>
      <c r="U1059">
        <v>230</v>
      </c>
      <c r="V1059">
        <f>Table1[[#This Row],[Gross_Margin]]-Table1[[#This Row],[Budget_Margin]]</f>
        <v>20</v>
      </c>
      <c r="W1059" s="5">
        <f>IF(
Table1[[#This Row],[Budget_Margin]]=0,
"",
IF(
Table1[[#This Row],[Budget_Margin]]&gt;0,
(Table1[[#This Row],[Gross_Margin]]-Table1[[#This Row],[Budget_Margin]]) / Table1[[#This Row],[Budget_Margin]],
(Table1[[#This Row],[Gross_Margin]]-Table1[[#This Row],[Budget_Margin]]) / ABS(Table1[[#This Row],[Budget_Margin]])
)
)</f>
        <v>8.6956521739130432E-2</v>
      </c>
      <c r="X1059" s="5" t="str">
        <f>IF(Table1[[#This Row],[Margin_Var]]&gt;=0, "Above Budget", "Below Budget")</f>
        <v>Above Budget</v>
      </c>
      <c r="Y1059" s="5">
        <f>IFERROR(Table1[[#This Row],[Gross_Margin]]/Table1[[#This Row],[Actual_Sales]],0)</f>
        <v>0.60679611650485432</v>
      </c>
      <c r="Z1059" s="5">
        <f>Table1[[#This Row],[Actual_Profit]]/Table1[[#This Row],[Actual_Sales]]</f>
        <v>0.37378640776699029</v>
      </c>
      <c r="AA1059">
        <v>96</v>
      </c>
      <c r="AB1059" s="5">
        <f>IFERROR(Table1[[#This Row],[Expenses]]/Table1[[#This Row],[Actual_Sales]],0)</f>
        <v>0.23300970873786409</v>
      </c>
      <c r="AC1059">
        <v>53</v>
      </c>
      <c r="AD1059">
        <v>1148</v>
      </c>
      <c r="AE1059" s="5">
        <f>IFERROR(Table1[[#This Row],[Inventory]]/Table1[[#This Row],[Actual_Sales]],0)</f>
        <v>2.7864077669902914</v>
      </c>
    </row>
    <row r="1060" spans="1:31" x14ac:dyDescent="0.25">
      <c r="A1060">
        <v>3661</v>
      </c>
      <c r="B1060">
        <v>702</v>
      </c>
      <c r="C1060">
        <v>9</v>
      </c>
      <c r="D1060" s="2">
        <v>40787</v>
      </c>
      <c r="E1060">
        <v>412</v>
      </c>
      <c r="F1060">
        <v>340</v>
      </c>
      <c r="G1060">
        <f>Table1[[#This Row],[Actual_Sales]]-Table1[[#This Row],[Budget_Sales]]</f>
        <v>72</v>
      </c>
      <c r="H1060" s="5">
        <f>IF(
Table1[[#This Row],[Budget_Sales]]=0,
"",
IF(
Table1[[#This Row],[Budget_Sales]]&gt;0,
(Table1[[#This Row],[Actual_Sales]]-Table1[[#This Row],[Budget_Sales]])/Table1[[#This Row],[Budget_Sales]],
(Table1[[#This Row],[Actual_Sales]]-Table1[[#This Row],[Budget_Sales]])/ABS(Table1[[#This Row],[Budget_Sales]])
)
)</f>
        <v>0.21176470588235294</v>
      </c>
      <c r="I1060" s="5" t="str">
        <f>IF(Table1[[#This Row],[Sales_Var]]&gt;=0,"Above Budget","Below Budget")</f>
        <v>Above Budget</v>
      </c>
      <c r="J1060">
        <f>Table1[[#This Row],[Actual_Sales]]-(Table1[[#This Row],[COGS]]+Table1[[#This Row],[Expenses]])</f>
        <v>154</v>
      </c>
      <c r="K1060">
        <v>140</v>
      </c>
      <c r="L1060">
        <f>Table1[[#This Row],[Actual_Profit]]-Table1[[#This Row],[Budget_Profit]]</f>
        <v>14</v>
      </c>
      <c r="M1060" s="5">
        <f>IF(
Table1[[#This Row],[Budget_Profit]]=0,
"",
IF(
Table1[[#This Row],[Budget_Profit]]&gt;0,
(Table1[[#This Row],[Actual_Profit]]-Table1[[#This Row],[Budget_Profit]])/Table1[[#This Row],[Budget_Profit]],
(Table1[[#This Row],[Actual_Profit]]-Table1[[#This Row],[Budget_Profit]])/ABS(Table1[[#This Row],[Budget_Profit]])
)
)</f>
        <v>0.1</v>
      </c>
      <c r="N1060" s="5" t="str">
        <f>IF(Table1[[#This Row],[Profit_Var]]&gt;=0, "Above Budget", "Below Budget")</f>
        <v>Above Budget</v>
      </c>
      <c r="O1060">
        <v>162</v>
      </c>
      <c r="P1060">
        <v>130</v>
      </c>
      <c r="Q1060">
        <f>Table1[[#This Row],[COGS]]-Table1[[#This Row],[Budget_COGS]]</f>
        <v>32</v>
      </c>
      <c r="R1060" s="5">
        <f>IF(
Table1[[#This Row],[Budget_COGS]]=0,
"",
IF(
Table1[[#This Row],[Budget_COGS]]&gt;0,
(Table1[[#This Row],[Budget_COGS]]-Table1[[#This Row],[COGS]]) / Table1[[#This Row],[Budget_COGS]],
(Table1[[#This Row],[Budget_COGS]]-Table1[[#This Row],[COGS]]) / ABS(Table1[[#This Row],[Budget_COGS]])
)
)</f>
        <v>-0.24615384615384617</v>
      </c>
      <c r="S1060" s="5" t="str">
        <f>IF(Table1[[#This Row],[COGS _Var]]&gt;=0, "Above Budget", "Below Budget")</f>
        <v>Above Budget</v>
      </c>
      <c r="T1060">
        <f>Table1[[#This Row],[Actual_Sales]]-Table1[[#This Row],[COGS]]</f>
        <v>250</v>
      </c>
      <c r="U1060">
        <v>210</v>
      </c>
      <c r="V1060">
        <f>Table1[[#This Row],[Gross_Margin]]-Table1[[#This Row],[Budget_Margin]]</f>
        <v>40</v>
      </c>
      <c r="W1060" s="5">
        <f>IF(
Table1[[#This Row],[Budget_Margin]]=0,
"",
IF(
Table1[[#This Row],[Budget_Margin]]&gt;0,
(Table1[[#This Row],[Gross_Margin]]-Table1[[#This Row],[Budget_Margin]]) / Table1[[#This Row],[Budget_Margin]],
(Table1[[#This Row],[Gross_Margin]]-Table1[[#This Row],[Budget_Margin]]) / ABS(Table1[[#This Row],[Budget_Margin]])
)
)</f>
        <v>0.19047619047619047</v>
      </c>
      <c r="X1060" s="5" t="str">
        <f>IF(Table1[[#This Row],[Margin_Var]]&gt;=0, "Above Budget", "Below Budget")</f>
        <v>Above Budget</v>
      </c>
      <c r="Y1060" s="5">
        <f>IFERROR(Table1[[#This Row],[Gross_Margin]]/Table1[[#This Row],[Actual_Sales]],0)</f>
        <v>0.60679611650485432</v>
      </c>
      <c r="Z1060" s="5">
        <f>Table1[[#This Row],[Actual_Profit]]/Table1[[#This Row],[Actual_Sales]]</f>
        <v>0.37378640776699029</v>
      </c>
      <c r="AA1060">
        <v>96</v>
      </c>
      <c r="AB1060" s="5">
        <f>IFERROR(Table1[[#This Row],[Expenses]]/Table1[[#This Row],[Actual_Sales]],0)</f>
        <v>0.23300970873786409</v>
      </c>
      <c r="AC1060">
        <v>53</v>
      </c>
      <c r="AD1060">
        <v>1148</v>
      </c>
      <c r="AE1060" s="5">
        <f>IFERROR(Table1[[#This Row],[Inventory]]/Table1[[#This Row],[Actual_Sales]],0)</f>
        <v>2.7864077669902914</v>
      </c>
    </row>
    <row r="1061" spans="1:31" x14ac:dyDescent="0.25">
      <c r="A1061">
        <v>1646</v>
      </c>
      <c r="B1061">
        <v>435</v>
      </c>
      <c r="C1061">
        <v>6</v>
      </c>
      <c r="D1061" s="2">
        <v>40452</v>
      </c>
      <c r="E1061">
        <v>99</v>
      </c>
      <c r="F1061">
        <v>80</v>
      </c>
      <c r="G1061">
        <f>Table1[[#This Row],[Actual_Sales]]-Table1[[#This Row],[Budget_Sales]]</f>
        <v>19</v>
      </c>
      <c r="H1061" s="5">
        <f>IF(
Table1[[#This Row],[Budget_Sales]]=0,
"",
IF(
Table1[[#This Row],[Budget_Sales]]&gt;0,
(Table1[[#This Row],[Actual_Sales]]-Table1[[#This Row],[Budget_Sales]])/Table1[[#This Row],[Budget_Sales]],
(Table1[[#This Row],[Actual_Sales]]-Table1[[#This Row],[Budget_Sales]])/ABS(Table1[[#This Row],[Budget_Sales]])
)
)</f>
        <v>0.23749999999999999</v>
      </c>
      <c r="I1061" s="5" t="str">
        <f>IF(Table1[[#This Row],[Sales_Var]]&gt;=0,"Above Budget","Below Budget")</f>
        <v>Above Budget</v>
      </c>
      <c r="J1061">
        <f>Table1[[#This Row],[Actual_Sales]]-(Table1[[#This Row],[COGS]]+Table1[[#This Row],[Expenses]])</f>
        <v>37</v>
      </c>
      <c r="K1061">
        <v>60</v>
      </c>
      <c r="L1061">
        <f>Table1[[#This Row],[Actual_Profit]]-Table1[[#This Row],[Budget_Profit]]</f>
        <v>-23</v>
      </c>
      <c r="M1061" s="5">
        <f>IF(
Table1[[#This Row],[Budget_Profit]]=0,
"",
IF(
Table1[[#This Row],[Budget_Profit]]&gt;0,
(Table1[[#This Row],[Actual_Profit]]-Table1[[#This Row],[Budget_Profit]])/Table1[[#This Row],[Budget_Profit]],
(Table1[[#This Row],[Actual_Profit]]-Table1[[#This Row],[Budget_Profit]])/ABS(Table1[[#This Row],[Budget_Profit]])
)
)</f>
        <v>-0.38333333333333336</v>
      </c>
      <c r="N1061" s="5" t="str">
        <f>IF(Table1[[#This Row],[Profit_Var]]&gt;=0, "Above Budget", "Below Budget")</f>
        <v>Below Budget</v>
      </c>
      <c r="O1061">
        <v>40</v>
      </c>
      <c r="P1061">
        <v>20</v>
      </c>
      <c r="Q1061">
        <f>Table1[[#This Row],[COGS]]-Table1[[#This Row],[Budget_COGS]]</f>
        <v>20</v>
      </c>
      <c r="R1061" s="5">
        <f>IF(
Table1[[#This Row],[Budget_COGS]]=0,
"",
IF(
Table1[[#This Row],[Budget_COGS]]&gt;0,
(Table1[[#This Row],[Budget_COGS]]-Table1[[#This Row],[COGS]]) / Table1[[#This Row],[Budget_COGS]],
(Table1[[#This Row],[Budget_COGS]]-Table1[[#This Row],[COGS]]) / ABS(Table1[[#This Row],[Budget_COGS]])
)
)</f>
        <v>-1</v>
      </c>
      <c r="S1061" s="5" t="str">
        <f>IF(Table1[[#This Row],[COGS _Var]]&gt;=0, "Above Budget", "Below Budget")</f>
        <v>Above Budget</v>
      </c>
      <c r="T1061">
        <f>Table1[[#This Row],[Actual_Sales]]-Table1[[#This Row],[COGS]]</f>
        <v>59</v>
      </c>
      <c r="U1061">
        <v>60</v>
      </c>
      <c r="V1061">
        <f>Table1[[#This Row],[Gross_Margin]]-Table1[[#This Row],[Budget_Margin]]</f>
        <v>-1</v>
      </c>
      <c r="W1061" s="5">
        <f>IF(
Table1[[#This Row],[Budget_Margin]]=0,
"",
IF(
Table1[[#This Row],[Budget_Margin]]&gt;0,
(Table1[[#This Row],[Gross_Margin]]-Table1[[#This Row],[Budget_Margin]]) / Table1[[#This Row],[Budget_Margin]],
(Table1[[#This Row],[Gross_Margin]]-Table1[[#This Row],[Budget_Margin]]) / ABS(Table1[[#This Row],[Budget_Margin]])
)
)</f>
        <v>-1.6666666666666666E-2</v>
      </c>
      <c r="X1061" s="5" t="str">
        <f>IF(Table1[[#This Row],[Margin_Var]]&gt;=0, "Above Budget", "Below Budget")</f>
        <v>Below Budget</v>
      </c>
      <c r="Y1061" s="5">
        <f>IFERROR(Table1[[#This Row],[Gross_Margin]]/Table1[[#This Row],[Actual_Sales]],0)</f>
        <v>0.59595959595959591</v>
      </c>
      <c r="Z1061" s="5">
        <f>Table1[[#This Row],[Actual_Profit]]/Table1[[#This Row],[Actual_Sales]]</f>
        <v>0.37373737373737376</v>
      </c>
      <c r="AA1061">
        <v>22</v>
      </c>
      <c r="AB1061" s="5">
        <f>IFERROR(Table1[[#This Row],[Expenses]]/Table1[[#This Row],[Actual_Sales]],0)</f>
        <v>0.22222222222222221</v>
      </c>
      <c r="AC1061">
        <v>11</v>
      </c>
      <c r="AD1061">
        <v>881</v>
      </c>
      <c r="AE1061" s="5">
        <f>IFERROR(Table1[[#This Row],[Inventory]]/Table1[[#This Row],[Actual_Sales]],0)</f>
        <v>8.8989898989898997</v>
      </c>
    </row>
    <row r="1062" spans="1:31" x14ac:dyDescent="0.25">
      <c r="A1062">
        <v>1139</v>
      </c>
      <c r="B1062">
        <v>509</v>
      </c>
      <c r="C1062">
        <v>9</v>
      </c>
      <c r="D1062" s="2">
        <v>40360</v>
      </c>
      <c r="E1062">
        <v>99</v>
      </c>
      <c r="F1062">
        <v>80</v>
      </c>
      <c r="G1062">
        <f>Table1[[#This Row],[Actual_Sales]]-Table1[[#This Row],[Budget_Sales]]</f>
        <v>19</v>
      </c>
      <c r="H1062" s="5">
        <f>IF(
Table1[[#This Row],[Budget_Sales]]=0,
"",
IF(
Table1[[#This Row],[Budget_Sales]]&gt;0,
(Table1[[#This Row],[Actual_Sales]]-Table1[[#This Row],[Budget_Sales]])/Table1[[#This Row],[Budget_Sales]],
(Table1[[#This Row],[Actual_Sales]]-Table1[[#This Row],[Budget_Sales]])/ABS(Table1[[#This Row],[Budget_Sales]])
)
)</f>
        <v>0.23749999999999999</v>
      </c>
      <c r="I1062" s="5" t="str">
        <f>IF(Table1[[#This Row],[Sales_Var]]&gt;=0,"Above Budget","Below Budget")</f>
        <v>Above Budget</v>
      </c>
      <c r="J1062">
        <f>Table1[[#This Row],[Actual_Sales]]-(Table1[[#This Row],[COGS]]+Table1[[#This Row],[Expenses]])</f>
        <v>37</v>
      </c>
      <c r="K1062">
        <v>50</v>
      </c>
      <c r="L1062">
        <f>Table1[[#This Row],[Actual_Profit]]-Table1[[#This Row],[Budget_Profit]]</f>
        <v>-13</v>
      </c>
      <c r="M1062" s="5">
        <f>IF(
Table1[[#This Row],[Budget_Profit]]=0,
"",
IF(
Table1[[#This Row],[Budget_Profit]]&gt;0,
(Table1[[#This Row],[Actual_Profit]]-Table1[[#This Row],[Budget_Profit]])/Table1[[#This Row],[Budget_Profit]],
(Table1[[#This Row],[Actual_Profit]]-Table1[[#This Row],[Budget_Profit]])/ABS(Table1[[#This Row],[Budget_Profit]])
)
)</f>
        <v>-0.26</v>
      </c>
      <c r="N1062" s="5" t="str">
        <f>IF(Table1[[#This Row],[Profit_Var]]&gt;=0, "Above Budget", "Below Budget")</f>
        <v>Below Budget</v>
      </c>
      <c r="O1062">
        <v>40</v>
      </c>
      <c r="P1062">
        <v>30</v>
      </c>
      <c r="Q1062">
        <f>Table1[[#This Row],[COGS]]-Table1[[#This Row],[Budget_COGS]]</f>
        <v>10</v>
      </c>
      <c r="R1062" s="5">
        <f>IF(
Table1[[#This Row],[Budget_COGS]]=0,
"",
IF(
Table1[[#This Row],[Budget_COGS]]&gt;0,
(Table1[[#This Row],[Budget_COGS]]-Table1[[#This Row],[COGS]]) / Table1[[#This Row],[Budget_COGS]],
(Table1[[#This Row],[Budget_COGS]]-Table1[[#This Row],[COGS]]) / ABS(Table1[[#This Row],[Budget_COGS]])
)
)</f>
        <v>-0.33333333333333331</v>
      </c>
      <c r="S1062" s="5" t="str">
        <f>IF(Table1[[#This Row],[COGS _Var]]&gt;=0, "Above Budget", "Below Budget")</f>
        <v>Above Budget</v>
      </c>
      <c r="T1062">
        <f>Table1[[#This Row],[Actual_Sales]]-Table1[[#This Row],[COGS]]</f>
        <v>59</v>
      </c>
      <c r="U1062">
        <v>50</v>
      </c>
      <c r="V1062">
        <f>Table1[[#This Row],[Gross_Margin]]-Table1[[#This Row],[Budget_Margin]]</f>
        <v>9</v>
      </c>
      <c r="W1062" s="5">
        <f>IF(
Table1[[#This Row],[Budget_Margin]]=0,
"",
IF(
Table1[[#This Row],[Budget_Margin]]&gt;0,
(Table1[[#This Row],[Gross_Margin]]-Table1[[#This Row],[Budget_Margin]]) / Table1[[#This Row],[Budget_Margin]],
(Table1[[#This Row],[Gross_Margin]]-Table1[[#This Row],[Budget_Margin]]) / ABS(Table1[[#This Row],[Budget_Margin]])
)
)</f>
        <v>0.18</v>
      </c>
      <c r="X1062" s="5" t="str">
        <f>IF(Table1[[#This Row],[Margin_Var]]&gt;=0, "Above Budget", "Below Budget")</f>
        <v>Above Budget</v>
      </c>
      <c r="Y1062" s="5">
        <f>IFERROR(Table1[[#This Row],[Gross_Margin]]/Table1[[#This Row],[Actual_Sales]],0)</f>
        <v>0.59595959595959591</v>
      </c>
      <c r="Z1062" s="5">
        <f>Table1[[#This Row],[Actual_Profit]]/Table1[[#This Row],[Actual_Sales]]</f>
        <v>0.37373737373737376</v>
      </c>
      <c r="AA1062">
        <v>22</v>
      </c>
      <c r="AB1062" s="5">
        <f>IFERROR(Table1[[#This Row],[Expenses]]/Table1[[#This Row],[Actual_Sales]],0)</f>
        <v>0.22222222222222221</v>
      </c>
      <c r="AC1062">
        <v>11</v>
      </c>
      <c r="AD1062">
        <v>843</v>
      </c>
      <c r="AE1062" s="5">
        <f>IFERROR(Table1[[#This Row],[Inventory]]/Table1[[#This Row],[Actual_Sales]],0)</f>
        <v>8.5151515151515156</v>
      </c>
    </row>
    <row r="1063" spans="1:31" x14ac:dyDescent="0.25">
      <c r="A1063">
        <v>3037</v>
      </c>
      <c r="B1063">
        <v>314</v>
      </c>
      <c r="C1063">
        <v>5</v>
      </c>
      <c r="D1063" s="2">
        <v>40695</v>
      </c>
      <c r="E1063">
        <v>91</v>
      </c>
      <c r="F1063">
        <v>100</v>
      </c>
      <c r="G1063">
        <f>Table1[[#This Row],[Actual_Sales]]-Table1[[#This Row],[Budget_Sales]]</f>
        <v>-9</v>
      </c>
      <c r="H1063" s="5">
        <f>IF(
Table1[[#This Row],[Budget_Sales]]=0,
"",
IF(
Table1[[#This Row],[Budget_Sales]]&gt;0,
(Table1[[#This Row],[Actual_Sales]]-Table1[[#This Row],[Budget_Sales]])/Table1[[#This Row],[Budget_Sales]],
(Table1[[#This Row],[Actual_Sales]]-Table1[[#This Row],[Budget_Sales]])/ABS(Table1[[#This Row],[Budget_Sales]])
)
)</f>
        <v>-0.09</v>
      </c>
      <c r="I1063" s="5" t="str">
        <f>IF(Table1[[#This Row],[Sales_Var]]&gt;=0,"Above Budget","Below Budget")</f>
        <v>Below Budget</v>
      </c>
      <c r="J1063">
        <f>Table1[[#This Row],[Actual_Sales]]-(Table1[[#This Row],[COGS]]+Table1[[#This Row],[Expenses]])</f>
        <v>34</v>
      </c>
      <c r="K1063">
        <v>40</v>
      </c>
      <c r="L1063">
        <f>Table1[[#This Row],[Actual_Profit]]-Table1[[#This Row],[Budget_Profit]]</f>
        <v>-6</v>
      </c>
      <c r="M1063" s="5">
        <f>IF(
Table1[[#This Row],[Budget_Profit]]=0,
"",
IF(
Table1[[#This Row],[Budget_Profit]]&gt;0,
(Table1[[#This Row],[Actual_Profit]]-Table1[[#This Row],[Budget_Profit]])/Table1[[#This Row],[Budget_Profit]],
(Table1[[#This Row],[Actual_Profit]]-Table1[[#This Row],[Budget_Profit]])/ABS(Table1[[#This Row],[Budget_Profit]])
)
)</f>
        <v>-0.15</v>
      </c>
      <c r="N1063" s="5" t="str">
        <f>IF(Table1[[#This Row],[Profit_Var]]&gt;=0, "Above Budget", "Below Budget")</f>
        <v>Below Budget</v>
      </c>
      <c r="O1063">
        <v>37</v>
      </c>
      <c r="P1063">
        <v>40</v>
      </c>
      <c r="Q1063">
        <f>Table1[[#This Row],[COGS]]-Table1[[#This Row],[Budget_COGS]]</f>
        <v>-3</v>
      </c>
      <c r="R1063" s="5">
        <f>IF(
Table1[[#This Row],[Budget_COGS]]=0,
"",
IF(
Table1[[#This Row],[Budget_COGS]]&gt;0,
(Table1[[#This Row],[Budget_COGS]]-Table1[[#This Row],[COGS]]) / Table1[[#This Row],[Budget_COGS]],
(Table1[[#This Row],[Budget_COGS]]-Table1[[#This Row],[COGS]]) / ABS(Table1[[#This Row],[Budget_COGS]])
)
)</f>
        <v>7.4999999999999997E-2</v>
      </c>
      <c r="S1063" s="5" t="str">
        <f>IF(Table1[[#This Row],[COGS _Var]]&gt;=0, "Above Budget", "Below Budget")</f>
        <v>Below Budget</v>
      </c>
      <c r="T1063">
        <f>Table1[[#This Row],[Actual_Sales]]-Table1[[#This Row],[COGS]]</f>
        <v>54</v>
      </c>
      <c r="U1063">
        <v>60</v>
      </c>
      <c r="V1063">
        <f>Table1[[#This Row],[Gross_Margin]]-Table1[[#This Row],[Budget_Margin]]</f>
        <v>-6</v>
      </c>
      <c r="W1063" s="5">
        <f>IF(
Table1[[#This Row],[Budget_Margin]]=0,
"",
IF(
Table1[[#This Row],[Budget_Margin]]&gt;0,
(Table1[[#This Row],[Gross_Margin]]-Table1[[#This Row],[Budget_Margin]]) / Table1[[#This Row],[Budget_Margin]],
(Table1[[#This Row],[Gross_Margin]]-Table1[[#This Row],[Budget_Margin]]) / ABS(Table1[[#This Row],[Budget_Margin]])
)
)</f>
        <v>-0.1</v>
      </c>
      <c r="X1063" s="5" t="str">
        <f>IF(Table1[[#This Row],[Margin_Var]]&gt;=0, "Above Budget", "Below Budget")</f>
        <v>Below Budget</v>
      </c>
      <c r="Y1063" s="5">
        <f>IFERROR(Table1[[#This Row],[Gross_Margin]]/Table1[[#This Row],[Actual_Sales]],0)</f>
        <v>0.59340659340659341</v>
      </c>
      <c r="Z1063" s="5">
        <f>Table1[[#This Row],[Actual_Profit]]/Table1[[#This Row],[Actual_Sales]]</f>
        <v>0.37362637362637363</v>
      </c>
      <c r="AA1063">
        <v>20</v>
      </c>
      <c r="AB1063" s="5">
        <f>IFERROR(Table1[[#This Row],[Expenses]]/Table1[[#This Row],[Actual_Sales]],0)</f>
        <v>0.21978021978021978</v>
      </c>
      <c r="AC1063">
        <v>10</v>
      </c>
      <c r="AD1063">
        <v>876</v>
      </c>
      <c r="AE1063" s="5">
        <f>IFERROR(Table1[[#This Row],[Inventory]]/Table1[[#This Row],[Actual_Sales]],0)</f>
        <v>9.6263736263736259</v>
      </c>
    </row>
    <row r="1064" spans="1:31" x14ac:dyDescent="0.25">
      <c r="A1064">
        <v>3062</v>
      </c>
      <c r="B1064">
        <v>435</v>
      </c>
      <c r="C1064">
        <v>6</v>
      </c>
      <c r="D1064" s="2">
        <v>40695</v>
      </c>
      <c r="E1064">
        <v>91</v>
      </c>
      <c r="F1064">
        <v>80</v>
      </c>
      <c r="G1064">
        <f>Table1[[#This Row],[Actual_Sales]]-Table1[[#This Row],[Budget_Sales]]</f>
        <v>11</v>
      </c>
      <c r="H1064" s="5">
        <f>IF(
Table1[[#This Row],[Budget_Sales]]=0,
"",
IF(
Table1[[#This Row],[Budget_Sales]]&gt;0,
(Table1[[#This Row],[Actual_Sales]]-Table1[[#This Row],[Budget_Sales]])/Table1[[#This Row],[Budget_Sales]],
(Table1[[#This Row],[Actual_Sales]]-Table1[[#This Row],[Budget_Sales]])/ABS(Table1[[#This Row],[Budget_Sales]])
)
)</f>
        <v>0.13750000000000001</v>
      </c>
      <c r="I1064" s="5" t="str">
        <f>IF(Table1[[#This Row],[Sales_Var]]&gt;=0,"Above Budget","Below Budget")</f>
        <v>Above Budget</v>
      </c>
      <c r="J1064">
        <f>Table1[[#This Row],[Actual_Sales]]-(Table1[[#This Row],[COGS]]+Table1[[#This Row],[Expenses]])</f>
        <v>34</v>
      </c>
      <c r="K1064">
        <v>40</v>
      </c>
      <c r="L1064">
        <f>Table1[[#This Row],[Actual_Profit]]-Table1[[#This Row],[Budget_Profit]]</f>
        <v>-6</v>
      </c>
      <c r="M1064" s="5">
        <f>IF(
Table1[[#This Row],[Budget_Profit]]=0,
"",
IF(
Table1[[#This Row],[Budget_Profit]]&gt;0,
(Table1[[#This Row],[Actual_Profit]]-Table1[[#This Row],[Budget_Profit]])/Table1[[#This Row],[Budget_Profit]],
(Table1[[#This Row],[Actual_Profit]]-Table1[[#This Row],[Budget_Profit]])/ABS(Table1[[#This Row],[Budget_Profit]])
)
)</f>
        <v>-0.15</v>
      </c>
      <c r="N1064" s="5" t="str">
        <f>IF(Table1[[#This Row],[Profit_Var]]&gt;=0, "Above Budget", "Below Budget")</f>
        <v>Below Budget</v>
      </c>
      <c r="O1064">
        <v>37</v>
      </c>
      <c r="P1064">
        <v>30</v>
      </c>
      <c r="Q1064">
        <f>Table1[[#This Row],[COGS]]-Table1[[#This Row],[Budget_COGS]]</f>
        <v>7</v>
      </c>
      <c r="R1064" s="5">
        <f>IF(
Table1[[#This Row],[Budget_COGS]]=0,
"",
IF(
Table1[[#This Row],[Budget_COGS]]&gt;0,
(Table1[[#This Row],[Budget_COGS]]-Table1[[#This Row],[COGS]]) / Table1[[#This Row],[Budget_COGS]],
(Table1[[#This Row],[Budget_COGS]]-Table1[[#This Row],[COGS]]) / ABS(Table1[[#This Row],[Budget_COGS]])
)
)</f>
        <v>-0.23333333333333334</v>
      </c>
      <c r="S1064" s="5" t="str">
        <f>IF(Table1[[#This Row],[COGS _Var]]&gt;=0, "Above Budget", "Below Budget")</f>
        <v>Above Budget</v>
      </c>
      <c r="T1064">
        <f>Table1[[#This Row],[Actual_Sales]]-Table1[[#This Row],[COGS]]</f>
        <v>54</v>
      </c>
      <c r="U1064">
        <v>50</v>
      </c>
      <c r="V1064">
        <f>Table1[[#This Row],[Gross_Margin]]-Table1[[#This Row],[Budget_Margin]]</f>
        <v>4</v>
      </c>
      <c r="W1064" s="5">
        <f>IF(
Table1[[#This Row],[Budget_Margin]]=0,
"",
IF(
Table1[[#This Row],[Budget_Margin]]&gt;0,
(Table1[[#This Row],[Gross_Margin]]-Table1[[#This Row],[Budget_Margin]]) / Table1[[#This Row],[Budget_Margin]],
(Table1[[#This Row],[Gross_Margin]]-Table1[[#This Row],[Budget_Margin]]) / ABS(Table1[[#This Row],[Budget_Margin]])
)
)</f>
        <v>0.08</v>
      </c>
      <c r="X1064" s="5" t="str">
        <f>IF(Table1[[#This Row],[Margin_Var]]&gt;=0, "Above Budget", "Below Budget")</f>
        <v>Above Budget</v>
      </c>
      <c r="Y1064" s="5">
        <f>IFERROR(Table1[[#This Row],[Gross_Margin]]/Table1[[#This Row],[Actual_Sales]],0)</f>
        <v>0.59340659340659341</v>
      </c>
      <c r="Z1064" s="5">
        <f>Table1[[#This Row],[Actual_Profit]]/Table1[[#This Row],[Actual_Sales]]</f>
        <v>0.37362637362637363</v>
      </c>
      <c r="AA1064">
        <v>20</v>
      </c>
      <c r="AB1064" s="5">
        <f>IFERROR(Table1[[#This Row],[Expenses]]/Table1[[#This Row],[Actual_Sales]],0)</f>
        <v>0.21978021978021978</v>
      </c>
      <c r="AC1064">
        <v>10</v>
      </c>
      <c r="AD1064">
        <v>876</v>
      </c>
      <c r="AE1064" s="5">
        <f>IFERROR(Table1[[#This Row],[Inventory]]/Table1[[#This Row],[Actual_Sales]],0)</f>
        <v>9.6263736263736259</v>
      </c>
    </row>
    <row r="1065" spans="1:31" x14ac:dyDescent="0.25">
      <c r="A1065">
        <v>3010</v>
      </c>
      <c r="B1065">
        <v>203</v>
      </c>
      <c r="C1065">
        <v>11</v>
      </c>
      <c r="D1065" s="2">
        <v>40695</v>
      </c>
      <c r="E1065">
        <v>91</v>
      </c>
      <c r="F1065">
        <v>90</v>
      </c>
      <c r="G1065">
        <f>Table1[[#This Row],[Actual_Sales]]-Table1[[#This Row],[Budget_Sales]]</f>
        <v>1</v>
      </c>
      <c r="H1065" s="5">
        <f>IF(
Table1[[#This Row],[Budget_Sales]]=0,
"",
IF(
Table1[[#This Row],[Budget_Sales]]&gt;0,
(Table1[[#This Row],[Actual_Sales]]-Table1[[#This Row],[Budget_Sales]])/Table1[[#This Row],[Budget_Sales]],
(Table1[[#This Row],[Actual_Sales]]-Table1[[#This Row],[Budget_Sales]])/ABS(Table1[[#This Row],[Budget_Sales]])
)
)</f>
        <v>1.1111111111111112E-2</v>
      </c>
      <c r="I1065" s="5" t="str">
        <f>IF(Table1[[#This Row],[Sales_Var]]&gt;=0,"Above Budget","Below Budget")</f>
        <v>Above Budget</v>
      </c>
      <c r="J1065">
        <f>Table1[[#This Row],[Actual_Sales]]-(Table1[[#This Row],[COGS]]+Table1[[#This Row],[Expenses]])</f>
        <v>34</v>
      </c>
      <c r="K1065">
        <v>40</v>
      </c>
      <c r="L1065">
        <f>Table1[[#This Row],[Actual_Profit]]-Table1[[#This Row],[Budget_Profit]]</f>
        <v>-6</v>
      </c>
      <c r="M1065" s="5">
        <f>IF(
Table1[[#This Row],[Budget_Profit]]=0,
"",
IF(
Table1[[#This Row],[Budget_Profit]]&gt;0,
(Table1[[#This Row],[Actual_Profit]]-Table1[[#This Row],[Budget_Profit]])/Table1[[#This Row],[Budget_Profit]],
(Table1[[#This Row],[Actual_Profit]]-Table1[[#This Row],[Budget_Profit]])/ABS(Table1[[#This Row],[Budget_Profit]])
)
)</f>
        <v>-0.15</v>
      </c>
      <c r="N1065" s="5" t="str">
        <f>IF(Table1[[#This Row],[Profit_Var]]&gt;=0, "Above Budget", "Below Budget")</f>
        <v>Below Budget</v>
      </c>
      <c r="O1065">
        <v>37</v>
      </c>
      <c r="P1065">
        <v>30</v>
      </c>
      <c r="Q1065">
        <f>Table1[[#This Row],[COGS]]-Table1[[#This Row],[Budget_COGS]]</f>
        <v>7</v>
      </c>
      <c r="R1065" s="5">
        <f>IF(
Table1[[#This Row],[Budget_COGS]]=0,
"",
IF(
Table1[[#This Row],[Budget_COGS]]&gt;0,
(Table1[[#This Row],[Budget_COGS]]-Table1[[#This Row],[COGS]]) / Table1[[#This Row],[Budget_COGS]],
(Table1[[#This Row],[Budget_COGS]]-Table1[[#This Row],[COGS]]) / ABS(Table1[[#This Row],[Budget_COGS]])
)
)</f>
        <v>-0.23333333333333334</v>
      </c>
      <c r="S1065" s="5" t="str">
        <f>IF(Table1[[#This Row],[COGS _Var]]&gt;=0, "Above Budget", "Below Budget")</f>
        <v>Above Budget</v>
      </c>
      <c r="T1065">
        <f>Table1[[#This Row],[Actual_Sales]]-Table1[[#This Row],[COGS]]</f>
        <v>54</v>
      </c>
      <c r="U1065">
        <v>60</v>
      </c>
      <c r="V1065">
        <f>Table1[[#This Row],[Gross_Margin]]-Table1[[#This Row],[Budget_Margin]]</f>
        <v>-6</v>
      </c>
      <c r="W1065" s="5">
        <f>IF(
Table1[[#This Row],[Budget_Margin]]=0,
"",
IF(
Table1[[#This Row],[Budget_Margin]]&gt;0,
(Table1[[#This Row],[Gross_Margin]]-Table1[[#This Row],[Budget_Margin]]) / Table1[[#This Row],[Budget_Margin]],
(Table1[[#This Row],[Gross_Margin]]-Table1[[#This Row],[Budget_Margin]]) / ABS(Table1[[#This Row],[Budget_Margin]])
)
)</f>
        <v>-0.1</v>
      </c>
      <c r="X1065" s="5" t="str">
        <f>IF(Table1[[#This Row],[Margin_Var]]&gt;=0, "Above Budget", "Below Budget")</f>
        <v>Below Budget</v>
      </c>
      <c r="Y1065" s="5">
        <f>IFERROR(Table1[[#This Row],[Gross_Margin]]/Table1[[#This Row],[Actual_Sales]],0)</f>
        <v>0.59340659340659341</v>
      </c>
      <c r="Z1065" s="5">
        <f>Table1[[#This Row],[Actual_Profit]]/Table1[[#This Row],[Actual_Sales]]</f>
        <v>0.37362637362637363</v>
      </c>
      <c r="AA1065">
        <v>20</v>
      </c>
      <c r="AB1065" s="5">
        <f>IFERROR(Table1[[#This Row],[Expenses]]/Table1[[#This Row],[Actual_Sales]],0)</f>
        <v>0.21978021978021978</v>
      </c>
      <c r="AC1065">
        <v>10</v>
      </c>
      <c r="AD1065">
        <v>876</v>
      </c>
      <c r="AE1065" s="5">
        <f>IFERROR(Table1[[#This Row],[Inventory]]/Table1[[#This Row],[Actual_Sales]],0)</f>
        <v>9.6263736263736259</v>
      </c>
    </row>
    <row r="1066" spans="1:31" x14ac:dyDescent="0.25">
      <c r="A1066">
        <v>237</v>
      </c>
      <c r="B1066">
        <v>504</v>
      </c>
      <c r="C1066">
        <v>5</v>
      </c>
      <c r="D1066" s="2">
        <v>40210</v>
      </c>
      <c r="E1066">
        <v>174</v>
      </c>
      <c r="F1066">
        <v>140</v>
      </c>
      <c r="G1066">
        <f>Table1[[#This Row],[Actual_Sales]]-Table1[[#This Row],[Budget_Sales]]</f>
        <v>34</v>
      </c>
      <c r="H1066" s="5">
        <f>IF(
Table1[[#This Row],[Budget_Sales]]=0,
"",
IF(
Table1[[#This Row],[Budget_Sales]]&gt;0,
(Table1[[#This Row],[Actual_Sales]]-Table1[[#This Row],[Budget_Sales]])/Table1[[#This Row],[Budget_Sales]],
(Table1[[#This Row],[Actual_Sales]]-Table1[[#This Row],[Budget_Sales]])/ABS(Table1[[#This Row],[Budget_Sales]])
)
)</f>
        <v>0.24285714285714285</v>
      </c>
      <c r="I1066" s="5" t="str">
        <f>IF(Table1[[#This Row],[Sales_Var]]&gt;=0,"Above Budget","Below Budget")</f>
        <v>Above Budget</v>
      </c>
      <c r="J1066">
        <f>Table1[[#This Row],[Actual_Sales]]-(Table1[[#This Row],[COGS]]+Table1[[#This Row],[Expenses]])</f>
        <v>65</v>
      </c>
      <c r="K1066">
        <v>70</v>
      </c>
      <c r="L1066">
        <f>Table1[[#This Row],[Actual_Profit]]-Table1[[#This Row],[Budget_Profit]]</f>
        <v>-5</v>
      </c>
      <c r="M1066" s="5">
        <f>IF(
Table1[[#This Row],[Budget_Profit]]=0,
"",
IF(
Table1[[#This Row],[Budget_Profit]]&gt;0,
(Table1[[#This Row],[Actual_Profit]]-Table1[[#This Row],[Budget_Profit]])/Table1[[#This Row],[Budget_Profit]],
(Table1[[#This Row],[Actual_Profit]]-Table1[[#This Row],[Budget_Profit]])/ABS(Table1[[#This Row],[Budget_Profit]])
)
)</f>
        <v>-7.1428571428571425E-2</v>
      </c>
      <c r="N1066" s="5" t="str">
        <f>IF(Table1[[#This Row],[Profit_Var]]&gt;=0, "Above Budget", "Below Budget")</f>
        <v>Below Budget</v>
      </c>
      <c r="O1066">
        <v>65</v>
      </c>
      <c r="P1066">
        <v>50</v>
      </c>
      <c r="Q1066">
        <f>Table1[[#This Row],[COGS]]-Table1[[#This Row],[Budget_COGS]]</f>
        <v>15</v>
      </c>
      <c r="R1066" s="5">
        <f>IF(
Table1[[#This Row],[Budget_COGS]]=0,
"",
IF(
Table1[[#This Row],[Budget_COGS]]&gt;0,
(Table1[[#This Row],[Budget_COGS]]-Table1[[#This Row],[COGS]]) / Table1[[#This Row],[Budget_COGS]],
(Table1[[#This Row],[Budget_COGS]]-Table1[[#This Row],[COGS]]) / ABS(Table1[[#This Row],[Budget_COGS]])
)
)</f>
        <v>-0.3</v>
      </c>
      <c r="S1066" s="5" t="str">
        <f>IF(Table1[[#This Row],[COGS _Var]]&gt;=0, "Above Budget", "Below Budget")</f>
        <v>Above Budget</v>
      </c>
      <c r="T1066">
        <f>Table1[[#This Row],[Actual_Sales]]-Table1[[#This Row],[COGS]]</f>
        <v>109</v>
      </c>
      <c r="U1066">
        <v>90</v>
      </c>
      <c r="V1066">
        <f>Table1[[#This Row],[Gross_Margin]]-Table1[[#This Row],[Budget_Margin]]</f>
        <v>19</v>
      </c>
      <c r="W1066" s="5">
        <f>IF(
Table1[[#This Row],[Budget_Margin]]=0,
"",
IF(
Table1[[#This Row],[Budget_Margin]]&gt;0,
(Table1[[#This Row],[Gross_Margin]]-Table1[[#This Row],[Budget_Margin]]) / Table1[[#This Row],[Budget_Margin]],
(Table1[[#This Row],[Gross_Margin]]-Table1[[#This Row],[Budget_Margin]]) / ABS(Table1[[#This Row],[Budget_Margin]])
)
)</f>
        <v>0.21111111111111111</v>
      </c>
      <c r="X1066" s="5" t="str">
        <f>IF(Table1[[#This Row],[Margin_Var]]&gt;=0, "Above Budget", "Below Budget")</f>
        <v>Above Budget</v>
      </c>
      <c r="Y1066" s="5">
        <f>IFERROR(Table1[[#This Row],[Gross_Margin]]/Table1[[#This Row],[Actual_Sales]],0)</f>
        <v>0.62643678160919536</v>
      </c>
      <c r="Z1066" s="5">
        <f>Table1[[#This Row],[Actual_Profit]]/Table1[[#This Row],[Actual_Sales]]</f>
        <v>0.37356321839080459</v>
      </c>
      <c r="AA1066">
        <v>44</v>
      </c>
      <c r="AB1066" s="5">
        <f>IFERROR(Table1[[#This Row],[Expenses]]/Table1[[#This Row],[Actual_Sales]],0)</f>
        <v>0.25287356321839083</v>
      </c>
      <c r="AC1066">
        <v>20</v>
      </c>
      <c r="AD1066">
        <v>372</v>
      </c>
      <c r="AE1066" s="5">
        <f>IFERROR(Table1[[#This Row],[Inventory]]/Table1[[#This Row],[Actual_Sales]],0)</f>
        <v>2.1379310344827585</v>
      </c>
    </row>
    <row r="1067" spans="1:31" x14ac:dyDescent="0.25">
      <c r="A1067">
        <v>1519</v>
      </c>
      <c r="B1067">
        <v>618</v>
      </c>
      <c r="C1067">
        <v>5</v>
      </c>
      <c r="D1067" s="2">
        <v>40422</v>
      </c>
      <c r="E1067">
        <v>589</v>
      </c>
      <c r="F1067">
        <v>690</v>
      </c>
      <c r="G1067">
        <f>Table1[[#This Row],[Actual_Sales]]-Table1[[#This Row],[Budget_Sales]]</f>
        <v>-101</v>
      </c>
      <c r="H1067" s="5">
        <f>IF(
Table1[[#This Row],[Budget_Sales]]=0,
"",
IF(
Table1[[#This Row],[Budget_Sales]]&gt;0,
(Table1[[#This Row],[Actual_Sales]]-Table1[[#This Row],[Budget_Sales]])/Table1[[#This Row],[Budget_Sales]],
(Table1[[#This Row],[Actual_Sales]]-Table1[[#This Row],[Budget_Sales]])/ABS(Table1[[#This Row],[Budget_Sales]])
)
)</f>
        <v>-0.1463768115942029</v>
      </c>
      <c r="I1067" s="5" t="str">
        <f>IF(Table1[[#This Row],[Sales_Var]]&gt;=0,"Above Budget","Below Budget")</f>
        <v>Below Budget</v>
      </c>
      <c r="J1067">
        <f>Table1[[#This Row],[Actual_Sales]]-(Table1[[#This Row],[COGS]]+Table1[[#This Row],[Expenses]])</f>
        <v>220</v>
      </c>
      <c r="K1067">
        <v>280</v>
      </c>
      <c r="L1067">
        <f>Table1[[#This Row],[Actual_Profit]]-Table1[[#This Row],[Budget_Profit]]</f>
        <v>-60</v>
      </c>
      <c r="M1067" s="5">
        <f>IF(
Table1[[#This Row],[Budget_Profit]]=0,
"",
IF(
Table1[[#This Row],[Budget_Profit]]&gt;0,
(Table1[[#This Row],[Actual_Profit]]-Table1[[#This Row],[Budget_Profit]])/Table1[[#This Row],[Budget_Profit]],
(Table1[[#This Row],[Actual_Profit]]-Table1[[#This Row],[Budget_Profit]])/ABS(Table1[[#This Row],[Budget_Profit]])
)
)</f>
        <v>-0.21428571428571427</v>
      </c>
      <c r="N1067" s="5" t="str">
        <f>IF(Table1[[#This Row],[Profit_Var]]&gt;=0, "Above Budget", "Below Budget")</f>
        <v>Below Budget</v>
      </c>
      <c r="O1067">
        <v>253</v>
      </c>
      <c r="P1067">
        <v>290</v>
      </c>
      <c r="Q1067">
        <f>Table1[[#This Row],[COGS]]-Table1[[#This Row],[Budget_COGS]]</f>
        <v>-37</v>
      </c>
      <c r="R1067" s="5">
        <f>IF(
Table1[[#This Row],[Budget_COGS]]=0,
"",
IF(
Table1[[#This Row],[Budget_COGS]]&gt;0,
(Table1[[#This Row],[Budget_COGS]]-Table1[[#This Row],[COGS]]) / Table1[[#This Row],[Budget_COGS]],
(Table1[[#This Row],[Budget_COGS]]-Table1[[#This Row],[COGS]]) / ABS(Table1[[#This Row],[Budget_COGS]])
)
)</f>
        <v>0.12758620689655173</v>
      </c>
      <c r="S1067" s="5" t="str">
        <f>IF(Table1[[#This Row],[COGS _Var]]&gt;=0, "Above Budget", "Below Budget")</f>
        <v>Below Budget</v>
      </c>
      <c r="T1067">
        <f>Table1[[#This Row],[Actual_Sales]]-Table1[[#This Row],[COGS]]</f>
        <v>336</v>
      </c>
      <c r="U1067">
        <v>400</v>
      </c>
      <c r="V1067">
        <f>Table1[[#This Row],[Gross_Margin]]-Table1[[#This Row],[Budget_Margin]]</f>
        <v>-64</v>
      </c>
      <c r="W1067" s="5">
        <f>IF(
Table1[[#This Row],[Budget_Margin]]=0,
"",
IF(
Table1[[#This Row],[Budget_Margin]]&gt;0,
(Table1[[#This Row],[Gross_Margin]]-Table1[[#This Row],[Budget_Margin]]) / Table1[[#This Row],[Budget_Margin]],
(Table1[[#This Row],[Gross_Margin]]-Table1[[#This Row],[Budget_Margin]]) / ABS(Table1[[#This Row],[Budget_Margin]])
)
)</f>
        <v>-0.16</v>
      </c>
      <c r="X1067" s="5" t="str">
        <f>IF(Table1[[#This Row],[Margin_Var]]&gt;=0, "Above Budget", "Below Budget")</f>
        <v>Below Budget</v>
      </c>
      <c r="Y1067" s="5">
        <f>IFERROR(Table1[[#This Row],[Gross_Margin]]/Table1[[#This Row],[Actual_Sales]],0)</f>
        <v>0.57045840407470294</v>
      </c>
      <c r="Z1067" s="5">
        <f>Table1[[#This Row],[Actual_Profit]]/Table1[[#This Row],[Actual_Sales]]</f>
        <v>0.37351443123938882</v>
      </c>
      <c r="AA1067">
        <v>116</v>
      </c>
      <c r="AB1067" s="5">
        <f>IFERROR(Table1[[#This Row],[Expenses]]/Table1[[#This Row],[Actual_Sales]],0)</f>
        <v>0.19694397283531409</v>
      </c>
      <c r="AC1067">
        <v>83</v>
      </c>
      <c r="AD1067">
        <v>1686</v>
      </c>
      <c r="AE1067" s="5">
        <f>IFERROR(Table1[[#This Row],[Inventory]]/Table1[[#This Row],[Actual_Sales]],0)</f>
        <v>2.8624787775891343</v>
      </c>
    </row>
    <row r="1068" spans="1:31" x14ac:dyDescent="0.25">
      <c r="A1068">
        <v>1422</v>
      </c>
      <c r="B1068">
        <v>213</v>
      </c>
      <c r="C1068">
        <v>6</v>
      </c>
      <c r="D1068" s="2">
        <v>40422</v>
      </c>
      <c r="E1068">
        <v>589</v>
      </c>
      <c r="F1068">
        <v>560</v>
      </c>
      <c r="G1068">
        <f>Table1[[#This Row],[Actual_Sales]]-Table1[[#This Row],[Budget_Sales]]</f>
        <v>29</v>
      </c>
      <c r="H1068" s="5">
        <f>IF(
Table1[[#This Row],[Budget_Sales]]=0,
"",
IF(
Table1[[#This Row],[Budget_Sales]]&gt;0,
(Table1[[#This Row],[Actual_Sales]]-Table1[[#This Row],[Budget_Sales]])/Table1[[#This Row],[Budget_Sales]],
(Table1[[#This Row],[Actual_Sales]]-Table1[[#This Row],[Budget_Sales]])/ABS(Table1[[#This Row],[Budget_Sales]])
)
)</f>
        <v>5.1785714285714289E-2</v>
      </c>
      <c r="I1068" s="5" t="str">
        <f>IF(Table1[[#This Row],[Sales_Var]]&gt;=0,"Above Budget","Below Budget")</f>
        <v>Above Budget</v>
      </c>
      <c r="J1068">
        <f>Table1[[#This Row],[Actual_Sales]]-(Table1[[#This Row],[COGS]]+Table1[[#This Row],[Expenses]])</f>
        <v>220</v>
      </c>
      <c r="K1068">
        <v>220</v>
      </c>
      <c r="L1068">
        <f>Table1[[#This Row],[Actual_Profit]]-Table1[[#This Row],[Budget_Profit]]</f>
        <v>0</v>
      </c>
      <c r="M1068" s="5">
        <f>IF(
Table1[[#This Row],[Budget_Profit]]=0,
"",
IF(
Table1[[#This Row],[Budget_Profit]]&gt;0,
(Table1[[#This Row],[Actual_Profit]]-Table1[[#This Row],[Budget_Profit]])/Table1[[#This Row],[Budget_Profit]],
(Table1[[#This Row],[Actual_Profit]]-Table1[[#This Row],[Budget_Profit]])/ABS(Table1[[#This Row],[Budget_Profit]])
)
)</f>
        <v>0</v>
      </c>
      <c r="N1068" s="5" t="str">
        <f>IF(Table1[[#This Row],[Profit_Var]]&gt;=0, "Above Budget", "Below Budget")</f>
        <v>Above Budget</v>
      </c>
      <c r="O1068">
        <v>253</v>
      </c>
      <c r="P1068">
        <v>240</v>
      </c>
      <c r="Q1068">
        <f>Table1[[#This Row],[COGS]]-Table1[[#This Row],[Budget_COGS]]</f>
        <v>13</v>
      </c>
      <c r="R1068" s="5">
        <f>IF(
Table1[[#This Row],[Budget_COGS]]=0,
"",
IF(
Table1[[#This Row],[Budget_COGS]]&gt;0,
(Table1[[#This Row],[Budget_COGS]]-Table1[[#This Row],[COGS]]) / Table1[[#This Row],[Budget_COGS]],
(Table1[[#This Row],[Budget_COGS]]-Table1[[#This Row],[COGS]]) / ABS(Table1[[#This Row],[Budget_COGS]])
)
)</f>
        <v>-5.4166666666666669E-2</v>
      </c>
      <c r="S1068" s="5" t="str">
        <f>IF(Table1[[#This Row],[COGS _Var]]&gt;=0, "Above Budget", "Below Budget")</f>
        <v>Above Budget</v>
      </c>
      <c r="T1068">
        <f>Table1[[#This Row],[Actual_Sales]]-Table1[[#This Row],[COGS]]</f>
        <v>336</v>
      </c>
      <c r="U1068">
        <v>320</v>
      </c>
      <c r="V1068">
        <f>Table1[[#This Row],[Gross_Margin]]-Table1[[#This Row],[Budget_Margin]]</f>
        <v>16</v>
      </c>
      <c r="W1068" s="5">
        <f>IF(
Table1[[#This Row],[Budget_Margin]]=0,
"",
IF(
Table1[[#This Row],[Budget_Margin]]&gt;0,
(Table1[[#This Row],[Gross_Margin]]-Table1[[#This Row],[Budget_Margin]]) / Table1[[#This Row],[Budget_Margin]],
(Table1[[#This Row],[Gross_Margin]]-Table1[[#This Row],[Budget_Margin]]) / ABS(Table1[[#This Row],[Budget_Margin]])
)
)</f>
        <v>0.05</v>
      </c>
      <c r="X1068" s="5" t="str">
        <f>IF(Table1[[#This Row],[Margin_Var]]&gt;=0, "Above Budget", "Below Budget")</f>
        <v>Above Budget</v>
      </c>
      <c r="Y1068" s="5">
        <f>IFERROR(Table1[[#This Row],[Gross_Margin]]/Table1[[#This Row],[Actual_Sales]],0)</f>
        <v>0.57045840407470294</v>
      </c>
      <c r="Z1068" s="5">
        <f>Table1[[#This Row],[Actual_Profit]]/Table1[[#This Row],[Actual_Sales]]</f>
        <v>0.37351443123938882</v>
      </c>
      <c r="AA1068">
        <v>116</v>
      </c>
      <c r="AB1068" s="5">
        <f>IFERROR(Table1[[#This Row],[Expenses]]/Table1[[#This Row],[Actual_Sales]],0)</f>
        <v>0.19694397283531409</v>
      </c>
      <c r="AC1068">
        <v>83</v>
      </c>
      <c r="AD1068">
        <v>1686</v>
      </c>
      <c r="AE1068" s="5">
        <f>IFERROR(Table1[[#This Row],[Inventory]]/Table1[[#This Row],[Actual_Sales]],0)</f>
        <v>2.8624787775891343</v>
      </c>
    </row>
    <row r="1069" spans="1:31" x14ac:dyDescent="0.25">
      <c r="A1069">
        <v>1537</v>
      </c>
      <c r="B1069">
        <v>712</v>
      </c>
      <c r="C1069">
        <v>8</v>
      </c>
      <c r="D1069" s="2">
        <v>40422</v>
      </c>
      <c r="E1069">
        <v>589</v>
      </c>
      <c r="F1069">
        <v>510</v>
      </c>
      <c r="G1069">
        <f>Table1[[#This Row],[Actual_Sales]]-Table1[[#This Row],[Budget_Sales]]</f>
        <v>79</v>
      </c>
      <c r="H1069" s="5">
        <f>IF(
Table1[[#This Row],[Budget_Sales]]=0,
"",
IF(
Table1[[#This Row],[Budget_Sales]]&gt;0,
(Table1[[#This Row],[Actual_Sales]]-Table1[[#This Row],[Budget_Sales]])/Table1[[#This Row],[Budget_Sales]],
(Table1[[#This Row],[Actual_Sales]]-Table1[[#This Row],[Budget_Sales]])/ABS(Table1[[#This Row],[Budget_Sales]])
)
)</f>
        <v>0.15490196078431373</v>
      </c>
      <c r="I1069" s="5" t="str">
        <f>IF(Table1[[#This Row],[Sales_Var]]&gt;=0,"Above Budget","Below Budget")</f>
        <v>Above Budget</v>
      </c>
      <c r="J1069">
        <f>Table1[[#This Row],[Actual_Sales]]-(Table1[[#This Row],[COGS]]+Table1[[#This Row],[Expenses]])</f>
        <v>220</v>
      </c>
      <c r="K1069">
        <v>210</v>
      </c>
      <c r="L1069">
        <f>Table1[[#This Row],[Actual_Profit]]-Table1[[#This Row],[Budget_Profit]]</f>
        <v>10</v>
      </c>
      <c r="M1069" s="5">
        <f>IF(
Table1[[#This Row],[Budget_Profit]]=0,
"",
IF(
Table1[[#This Row],[Budget_Profit]]&gt;0,
(Table1[[#This Row],[Actual_Profit]]-Table1[[#This Row],[Budget_Profit]])/Table1[[#This Row],[Budget_Profit]],
(Table1[[#This Row],[Actual_Profit]]-Table1[[#This Row],[Budget_Profit]])/ABS(Table1[[#This Row],[Budget_Profit]])
)
)</f>
        <v>4.7619047619047616E-2</v>
      </c>
      <c r="N1069" s="5" t="str">
        <f>IF(Table1[[#This Row],[Profit_Var]]&gt;=0, "Above Budget", "Below Budget")</f>
        <v>Above Budget</v>
      </c>
      <c r="O1069">
        <v>253</v>
      </c>
      <c r="P1069">
        <v>210</v>
      </c>
      <c r="Q1069">
        <f>Table1[[#This Row],[COGS]]-Table1[[#This Row],[Budget_COGS]]</f>
        <v>43</v>
      </c>
      <c r="R1069" s="5">
        <f>IF(
Table1[[#This Row],[Budget_COGS]]=0,
"",
IF(
Table1[[#This Row],[Budget_COGS]]&gt;0,
(Table1[[#This Row],[Budget_COGS]]-Table1[[#This Row],[COGS]]) / Table1[[#This Row],[Budget_COGS]],
(Table1[[#This Row],[Budget_COGS]]-Table1[[#This Row],[COGS]]) / ABS(Table1[[#This Row],[Budget_COGS]])
)
)</f>
        <v>-0.20476190476190476</v>
      </c>
      <c r="S1069" s="5" t="str">
        <f>IF(Table1[[#This Row],[COGS _Var]]&gt;=0, "Above Budget", "Below Budget")</f>
        <v>Above Budget</v>
      </c>
      <c r="T1069">
        <f>Table1[[#This Row],[Actual_Sales]]-Table1[[#This Row],[COGS]]</f>
        <v>336</v>
      </c>
      <c r="U1069">
        <v>300</v>
      </c>
      <c r="V1069">
        <f>Table1[[#This Row],[Gross_Margin]]-Table1[[#This Row],[Budget_Margin]]</f>
        <v>36</v>
      </c>
      <c r="W1069" s="5">
        <f>IF(
Table1[[#This Row],[Budget_Margin]]=0,
"",
IF(
Table1[[#This Row],[Budget_Margin]]&gt;0,
(Table1[[#This Row],[Gross_Margin]]-Table1[[#This Row],[Budget_Margin]]) / Table1[[#This Row],[Budget_Margin]],
(Table1[[#This Row],[Gross_Margin]]-Table1[[#This Row],[Budget_Margin]]) / ABS(Table1[[#This Row],[Budget_Margin]])
)
)</f>
        <v>0.12</v>
      </c>
      <c r="X1069" s="5" t="str">
        <f>IF(Table1[[#This Row],[Margin_Var]]&gt;=0, "Above Budget", "Below Budget")</f>
        <v>Above Budget</v>
      </c>
      <c r="Y1069" s="5">
        <f>IFERROR(Table1[[#This Row],[Gross_Margin]]/Table1[[#This Row],[Actual_Sales]],0)</f>
        <v>0.57045840407470294</v>
      </c>
      <c r="Z1069" s="5">
        <f>Table1[[#This Row],[Actual_Profit]]/Table1[[#This Row],[Actual_Sales]]</f>
        <v>0.37351443123938882</v>
      </c>
      <c r="AA1069">
        <v>116</v>
      </c>
      <c r="AB1069" s="5">
        <f>IFERROR(Table1[[#This Row],[Expenses]]/Table1[[#This Row],[Actual_Sales]],0)</f>
        <v>0.19694397283531409</v>
      </c>
      <c r="AC1069">
        <v>83</v>
      </c>
      <c r="AD1069">
        <v>1686</v>
      </c>
      <c r="AE1069" s="5">
        <f>IFERROR(Table1[[#This Row],[Inventory]]/Table1[[#This Row],[Actual_Sales]],0)</f>
        <v>2.8624787775891343</v>
      </c>
    </row>
    <row r="1070" spans="1:31" x14ac:dyDescent="0.25">
      <c r="A1070">
        <v>3512</v>
      </c>
      <c r="B1070">
        <v>818</v>
      </c>
      <c r="C1070">
        <v>9</v>
      </c>
      <c r="D1070" s="2">
        <v>40756</v>
      </c>
      <c r="E1070">
        <v>672</v>
      </c>
      <c r="F1070">
        <v>590</v>
      </c>
      <c r="G1070">
        <f>Table1[[#This Row],[Actual_Sales]]-Table1[[#This Row],[Budget_Sales]]</f>
        <v>82</v>
      </c>
      <c r="H1070" s="5">
        <f>IF(
Table1[[#This Row],[Budget_Sales]]=0,
"",
IF(
Table1[[#This Row],[Budget_Sales]]&gt;0,
(Table1[[#This Row],[Actual_Sales]]-Table1[[#This Row],[Budget_Sales]])/Table1[[#This Row],[Budget_Sales]],
(Table1[[#This Row],[Actual_Sales]]-Table1[[#This Row],[Budget_Sales]])/ABS(Table1[[#This Row],[Budget_Sales]])
)
)</f>
        <v>0.13898305084745763</v>
      </c>
      <c r="I1070" s="5" t="str">
        <f>IF(Table1[[#This Row],[Sales_Var]]&gt;=0,"Above Budget","Below Budget")</f>
        <v>Above Budget</v>
      </c>
      <c r="J1070">
        <f>Table1[[#This Row],[Actual_Sales]]-(Table1[[#This Row],[COGS]]+Table1[[#This Row],[Expenses]])</f>
        <v>251</v>
      </c>
      <c r="K1070">
        <v>240</v>
      </c>
      <c r="L1070">
        <f>Table1[[#This Row],[Actual_Profit]]-Table1[[#This Row],[Budget_Profit]]</f>
        <v>11</v>
      </c>
      <c r="M1070" s="5">
        <f>IF(
Table1[[#This Row],[Budget_Profit]]=0,
"",
IF(
Table1[[#This Row],[Budget_Profit]]&gt;0,
(Table1[[#This Row],[Actual_Profit]]-Table1[[#This Row],[Budget_Profit]])/Table1[[#This Row],[Budget_Profit]],
(Table1[[#This Row],[Actual_Profit]]-Table1[[#This Row],[Budget_Profit]])/ABS(Table1[[#This Row],[Budget_Profit]])
)
)</f>
        <v>4.583333333333333E-2</v>
      </c>
      <c r="N1070" s="5" t="str">
        <f>IF(Table1[[#This Row],[Profit_Var]]&gt;=0, "Above Budget", "Below Budget")</f>
        <v>Above Budget</v>
      </c>
      <c r="O1070">
        <v>311</v>
      </c>
      <c r="P1070">
        <v>260</v>
      </c>
      <c r="Q1070">
        <f>Table1[[#This Row],[COGS]]-Table1[[#This Row],[Budget_COGS]]</f>
        <v>51</v>
      </c>
      <c r="R1070" s="5">
        <f>IF(
Table1[[#This Row],[Budget_COGS]]=0,
"",
IF(
Table1[[#This Row],[Budget_COGS]]&gt;0,
(Table1[[#This Row],[Budget_COGS]]-Table1[[#This Row],[COGS]]) / Table1[[#This Row],[Budget_COGS]],
(Table1[[#This Row],[Budget_COGS]]-Table1[[#This Row],[COGS]]) / ABS(Table1[[#This Row],[Budget_COGS]])
)
)</f>
        <v>-0.19615384615384615</v>
      </c>
      <c r="S1070" s="5" t="str">
        <f>IF(Table1[[#This Row],[COGS _Var]]&gt;=0, "Above Budget", "Below Budget")</f>
        <v>Above Budget</v>
      </c>
      <c r="T1070">
        <f>Table1[[#This Row],[Actual_Sales]]-Table1[[#This Row],[COGS]]</f>
        <v>361</v>
      </c>
      <c r="U1070">
        <v>330</v>
      </c>
      <c r="V1070">
        <f>Table1[[#This Row],[Gross_Margin]]-Table1[[#This Row],[Budget_Margin]]</f>
        <v>31</v>
      </c>
      <c r="W1070" s="5">
        <f>IF(
Table1[[#This Row],[Budget_Margin]]=0,
"",
IF(
Table1[[#This Row],[Budget_Margin]]&gt;0,
(Table1[[#This Row],[Gross_Margin]]-Table1[[#This Row],[Budget_Margin]]) / Table1[[#This Row],[Budget_Margin]],
(Table1[[#This Row],[Gross_Margin]]-Table1[[#This Row],[Budget_Margin]]) / ABS(Table1[[#This Row],[Budget_Margin]])
)
)</f>
        <v>9.3939393939393934E-2</v>
      </c>
      <c r="X1070" s="5" t="str">
        <f>IF(Table1[[#This Row],[Margin_Var]]&gt;=0, "Above Budget", "Below Budget")</f>
        <v>Above Budget</v>
      </c>
      <c r="Y1070" s="5">
        <f>IFERROR(Table1[[#This Row],[Gross_Margin]]/Table1[[#This Row],[Actual_Sales]],0)</f>
        <v>0.53720238095238093</v>
      </c>
      <c r="Z1070" s="5">
        <f>Table1[[#This Row],[Actual_Profit]]/Table1[[#This Row],[Actual_Sales]]</f>
        <v>0.37351190476190477</v>
      </c>
      <c r="AA1070">
        <v>110</v>
      </c>
      <c r="AB1070" s="5">
        <f>IFERROR(Table1[[#This Row],[Expenses]]/Table1[[#This Row],[Actual_Sales]],0)</f>
        <v>0.16369047619047619</v>
      </c>
      <c r="AC1070">
        <v>96</v>
      </c>
      <c r="AD1070">
        <v>1296</v>
      </c>
      <c r="AE1070" s="5">
        <f>IFERROR(Table1[[#This Row],[Inventory]]/Table1[[#This Row],[Actual_Sales]],0)</f>
        <v>1.9285714285714286</v>
      </c>
    </row>
    <row r="1071" spans="1:31" x14ac:dyDescent="0.25">
      <c r="A1071">
        <v>3927</v>
      </c>
      <c r="B1071">
        <v>352</v>
      </c>
      <c r="C1071">
        <v>11</v>
      </c>
      <c r="D1071" s="2">
        <v>40848</v>
      </c>
      <c r="E1071">
        <v>75</v>
      </c>
      <c r="F1071">
        <v>70</v>
      </c>
      <c r="G1071">
        <f>Table1[[#This Row],[Actual_Sales]]-Table1[[#This Row],[Budget_Sales]]</f>
        <v>5</v>
      </c>
      <c r="H1071" s="5">
        <f>IF(
Table1[[#This Row],[Budget_Sales]]=0,
"",
IF(
Table1[[#This Row],[Budget_Sales]]&gt;0,
(Table1[[#This Row],[Actual_Sales]]-Table1[[#This Row],[Budget_Sales]])/Table1[[#This Row],[Budget_Sales]],
(Table1[[#This Row],[Actual_Sales]]-Table1[[#This Row],[Budget_Sales]])/ABS(Table1[[#This Row],[Budget_Sales]])
)
)</f>
        <v>7.1428571428571425E-2</v>
      </c>
      <c r="I1071" s="5" t="str">
        <f>IF(Table1[[#This Row],[Sales_Var]]&gt;=0,"Above Budget","Below Budget")</f>
        <v>Above Budget</v>
      </c>
      <c r="J1071">
        <f>Table1[[#This Row],[Actual_Sales]]-(Table1[[#This Row],[COGS]]+Table1[[#This Row],[Expenses]])</f>
        <v>28</v>
      </c>
      <c r="K1071">
        <v>40</v>
      </c>
      <c r="L1071">
        <f>Table1[[#This Row],[Actual_Profit]]-Table1[[#This Row],[Budget_Profit]]</f>
        <v>-12</v>
      </c>
      <c r="M1071" s="5">
        <f>IF(
Table1[[#This Row],[Budget_Profit]]=0,
"",
IF(
Table1[[#This Row],[Budget_Profit]]&gt;0,
(Table1[[#This Row],[Actual_Profit]]-Table1[[#This Row],[Budget_Profit]])/Table1[[#This Row],[Budget_Profit]],
(Table1[[#This Row],[Actual_Profit]]-Table1[[#This Row],[Budget_Profit]])/ABS(Table1[[#This Row],[Budget_Profit]])
)
)</f>
        <v>-0.3</v>
      </c>
      <c r="N1071" s="5" t="str">
        <f>IF(Table1[[#This Row],[Profit_Var]]&gt;=0, "Above Budget", "Below Budget")</f>
        <v>Below Budget</v>
      </c>
      <c r="O1071">
        <v>28</v>
      </c>
      <c r="P1071">
        <v>20</v>
      </c>
      <c r="Q1071">
        <f>Table1[[#This Row],[COGS]]-Table1[[#This Row],[Budget_COGS]]</f>
        <v>8</v>
      </c>
      <c r="R1071" s="5">
        <f>IF(
Table1[[#This Row],[Budget_COGS]]=0,
"",
IF(
Table1[[#This Row],[Budget_COGS]]&gt;0,
(Table1[[#This Row],[Budget_COGS]]-Table1[[#This Row],[COGS]]) / Table1[[#This Row],[Budget_COGS]],
(Table1[[#This Row],[Budget_COGS]]-Table1[[#This Row],[COGS]]) / ABS(Table1[[#This Row],[Budget_COGS]])
)
)</f>
        <v>-0.4</v>
      </c>
      <c r="S1071" s="5" t="str">
        <f>IF(Table1[[#This Row],[COGS _Var]]&gt;=0, "Above Budget", "Below Budget")</f>
        <v>Above Budget</v>
      </c>
      <c r="T1071">
        <f>Table1[[#This Row],[Actual_Sales]]-Table1[[#This Row],[COGS]]</f>
        <v>47</v>
      </c>
      <c r="U1071">
        <v>50</v>
      </c>
      <c r="V1071">
        <f>Table1[[#This Row],[Gross_Margin]]-Table1[[#This Row],[Budget_Margin]]</f>
        <v>-3</v>
      </c>
      <c r="W1071" s="5">
        <f>IF(
Table1[[#This Row],[Budget_Margin]]=0,
"",
IF(
Table1[[#This Row],[Budget_Margin]]&gt;0,
(Table1[[#This Row],[Gross_Margin]]-Table1[[#This Row],[Budget_Margin]]) / Table1[[#This Row],[Budget_Margin]],
(Table1[[#This Row],[Gross_Margin]]-Table1[[#This Row],[Budget_Margin]]) / ABS(Table1[[#This Row],[Budget_Margin]])
)
)</f>
        <v>-0.06</v>
      </c>
      <c r="X1071" s="5" t="str">
        <f>IF(Table1[[#This Row],[Margin_Var]]&gt;=0, "Above Budget", "Below Budget")</f>
        <v>Below Budget</v>
      </c>
      <c r="Y1071" s="5">
        <f>IFERROR(Table1[[#This Row],[Gross_Margin]]/Table1[[#This Row],[Actual_Sales]],0)</f>
        <v>0.62666666666666671</v>
      </c>
      <c r="Z1071" s="5">
        <f>Table1[[#This Row],[Actual_Profit]]/Table1[[#This Row],[Actual_Sales]]</f>
        <v>0.37333333333333335</v>
      </c>
      <c r="AA1071">
        <v>19</v>
      </c>
      <c r="AB1071" s="5">
        <f>IFERROR(Table1[[#This Row],[Expenses]]/Table1[[#This Row],[Actual_Sales]],0)</f>
        <v>0.25333333333333335</v>
      </c>
      <c r="AC1071">
        <v>7</v>
      </c>
      <c r="AD1071">
        <v>875</v>
      </c>
      <c r="AE1071" s="5">
        <f>IFERROR(Table1[[#This Row],[Inventory]]/Table1[[#This Row],[Actual_Sales]],0)</f>
        <v>11.666666666666666</v>
      </c>
    </row>
    <row r="1072" spans="1:31" x14ac:dyDescent="0.25">
      <c r="A1072">
        <v>2063</v>
      </c>
      <c r="B1072">
        <v>702</v>
      </c>
      <c r="C1072">
        <v>11</v>
      </c>
      <c r="D1072" s="2">
        <v>40513</v>
      </c>
      <c r="E1072">
        <v>576</v>
      </c>
      <c r="F1072">
        <v>420</v>
      </c>
      <c r="G1072">
        <f>Table1[[#This Row],[Actual_Sales]]-Table1[[#This Row],[Budget_Sales]]</f>
        <v>156</v>
      </c>
      <c r="H1072" s="5">
        <f>IF(
Table1[[#This Row],[Budget_Sales]]=0,
"",
IF(
Table1[[#This Row],[Budget_Sales]]&gt;0,
(Table1[[#This Row],[Actual_Sales]]-Table1[[#This Row],[Budget_Sales]])/Table1[[#This Row],[Budget_Sales]],
(Table1[[#This Row],[Actual_Sales]]-Table1[[#This Row],[Budget_Sales]])/ABS(Table1[[#This Row],[Budget_Sales]])
)
)</f>
        <v>0.37142857142857144</v>
      </c>
      <c r="I1072" s="5" t="str">
        <f>IF(Table1[[#This Row],[Sales_Var]]&gt;=0,"Above Budget","Below Budget")</f>
        <v>Above Budget</v>
      </c>
      <c r="J1072">
        <f>Table1[[#This Row],[Actual_Sales]]-(Table1[[#This Row],[COGS]]+Table1[[#This Row],[Expenses]])</f>
        <v>215</v>
      </c>
      <c r="K1072">
        <v>150</v>
      </c>
      <c r="L1072">
        <f>Table1[[#This Row],[Actual_Profit]]-Table1[[#This Row],[Budget_Profit]]</f>
        <v>65</v>
      </c>
      <c r="M1072" s="5">
        <f>IF(
Table1[[#This Row],[Budget_Profit]]=0,
"",
IF(
Table1[[#This Row],[Budget_Profit]]&gt;0,
(Table1[[#This Row],[Actual_Profit]]-Table1[[#This Row],[Budget_Profit]])/Table1[[#This Row],[Budget_Profit]],
(Table1[[#This Row],[Actual_Profit]]-Table1[[#This Row],[Budget_Profit]])/ABS(Table1[[#This Row],[Budget_Profit]])
)
)</f>
        <v>0.43333333333333335</v>
      </c>
      <c r="N1072" s="5" t="str">
        <f>IF(Table1[[#This Row],[Profit_Var]]&gt;=0, "Above Budget", "Below Budget")</f>
        <v>Above Budget</v>
      </c>
      <c r="O1072">
        <v>247</v>
      </c>
      <c r="P1072">
        <v>180</v>
      </c>
      <c r="Q1072">
        <f>Table1[[#This Row],[COGS]]-Table1[[#This Row],[Budget_COGS]]</f>
        <v>67</v>
      </c>
      <c r="R1072" s="5">
        <f>IF(
Table1[[#This Row],[Budget_COGS]]=0,
"",
IF(
Table1[[#This Row],[Budget_COGS]]&gt;0,
(Table1[[#This Row],[Budget_COGS]]-Table1[[#This Row],[COGS]]) / Table1[[#This Row],[Budget_COGS]],
(Table1[[#This Row],[Budget_COGS]]-Table1[[#This Row],[COGS]]) / ABS(Table1[[#This Row],[Budget_COGS]])
)
)</f>
        <v>-0.37222222222222223</v>
      </c>
      <c r="S1072" s="5" t="str">
        <f>IF(Table1[[#This Row],[COGS _Var]]&gt;=0, "Above Budget", "Below Budget")</f>
        <v>Above Budget</v>
      </c>
      <c r="T1072">
        <f>Table1[[#This Row],[Actual_Sales]]-Table1[[#This Row],[COGS]]</f>
        <v>329</v>
      </c>
      <c r="U1072">
        <v>240</v>
      </c>
      <c r="V1072">
        <f>Table1[[#This Row],[Gross_Margin]]-Table1[[#This Row],[Budget_Margin]]</f>
        <v>89</v>
      </c>
      <c r="W1072" s="5">
        <f>IF(
Table1[[#This Row],[Budget_Margin]]=0,
"",
IF(
Table1[[#This Row],[Budget_Margin]]&gt;0,
(Table1[[#This Row],[Gross_Margin]]-Table1[[#This Row],[Budget_Margin]]) / Table1[[#This Row],[Budget_Margin]],
(Table1[[#This Row],[Gross_Margin]]-Table1[[#This Row],[Budget_Margin]]) / ABS(Table1[[#This Row],[Budget_Margin]])
)
)</f>
        <v>0.37083333333333335</v>
      </c>
      <c r="X1072" s="5" t="str">
        <f>IF(Table1[[#This Row],[Margin_Var]]&gt;=0, "Above Budget", "Below Budget")</f>
        <v>Above Budget</v>
      </c>
      <c r="Y1072" s="5">
        <f>IFERROR(Table1[[#This Row],[Gross_Margin]]/Table1[[#This Row],[Actual_Sales]],0)</f>
        <v>0.57118055555555558</v>
      </c>
      <c r="Z1072" s="5">
        <f>Table1[[#This Row],[Actual_Profit]]/Table1[[#This Row],[Actual_Sales]]</f>
        <v>0.3732638888888889</v>
      </c>
      <c r="AA1072">
        <v>114</v>
      </c>
      <c r="AB1072" s="5">
        <f>IFERROR(Table1[[#This Row],[Expenses]]/Table1[[#This Row],[Actual_Sales]],0)</f>
        <v>0.19791666666666666</v>
      </c>
      <c r="AC1072">
        <v>81</v>
      </c>
      <c r="AD1072">
        <v>1744</v>
      </c>
      <c r="AE1072" s="5">
        <f>IFERROR(Table1[[#This Row],[Inventory]]/Table1[[#This Row],[Actual_Sales]],0)</f>
        <v>3.0277777777777777</v>
      </c>
    </row>
    <row r="1073" spans="1:31" x14ac:dyDescent="0.25">
      <c r="A1073">
        <v>3077</v>
      </c>
      <c r="B1073">
        <v>503</v>
      </c>
      <c r="C1073">
        <v>12</v>
      </c>
      <c r="D1073" s="2">
        <v>40695</v>
      </c>
      <c r="E1073">
        <v>276</v>
      </c>
      <c r="F1073">
        <v>180</v>
      </c>
      <c r="G1073">
        <f>Table1[[#This Row],[Actual_Sales]]-Table1[[#This Row],[Budget_Sales]]</f>
        <v>96</v>
      </c>
      <c r="H1073" s="5">
        <f>IF(
Table1[[#This Row],[Budget_Sales]]=0,
"",
IF(
Table1[[#This Row],[Budget_Sales]]&gt;0,
(Table1[[#This Row],[Actual_Sales]]-Table1[[#This Row],[Budget_Sales]])/Table1[[#This Row],[Budget_Sales]],
(Table1[[#This Row],[Actual_Sales]]-Table1[[#This Row],[Budget_Sales]])/ABS(Table1[[#This Row],[Budget_Sales]])
)
)</f>
        <v>0.53333333333333333</v>
      </c>
      <c r="I1073" s="5" t="str">
        <f>IF(Table1[[#This Row],[Sales_Var]]&gt;=0,"Above Budget","Below Budget")</f>
        <v>Above Budget</v>
      </c>
      <c r="J1073">
        <f>Table1[[#This Row],[Actual_Sales]]-(Table1[[#This Row],[COGS]]+Table1[[#This Row],[Expenses]])</f>
        <v>103</v>
      </c>
      <c r="K1073">
        <v>70</v>
      </c>
      <c r="L1073">
        <f>Table1[[#This Row],[Actual_Profit]]-Table1[[#This Row],[Budget_Profit]]</f>
        <v>33</v>
      </c>
      <c r="M1073" s="5">
        <f>IF(
Table1[[#This Row],[Budget_Profit]]=0,
"",
IF(
Table1[[#This Row],[Budget_Profit]]&gt;0,
(Table1[[#This Row],[Actual_Profit]]-Table1[[#This Row],[Budget_Profit]])/Table1[[#This Row],[Budget_Profit]],
(Table1[[#This Row],[Actual_Profit]]-Table1[[#This Row],[Budget_Profit]])/ABS(Table1[[#This Row],[Budget_Profit]])
)
)</f>
        <v>0.47142857142857142</v>
      </c>
      <c r="N1073" s="5" t="str">
        <f>IF(Table1[[#This Row],[Profit_Var]]&gt;=0, "Above Budget", "Below Budget")</f>
        <v>Above Budget</v>
      </c>
      <c r="O1073">
        <v>111</v>
      </c>
      <c r="P1073">
        <v>70</v>
      </c>
      <c r="Q1073">
        <f>Table1[[#This Row],[COGS]]-Table1[[#This Row],[Budget_COGS]]</f>
        <v>41</v>
      </c>
      <c r="R1073" s="5">
        <f>IF(
Table1[[#This Row],[Budget_COGS]]=0,
"",
IF(
Table1[[#This Row],[Budget_COGS]]&gt;0,
(Table1[[#This Row],[Budget_COGS]]-Table1[[#This Row],[COGS]]) / Table1[[#This Row],[Budget_COGS]],
(Table1[[#This Row],[Budget_COGS]]-Table1[[#This Row],[COGS]]) / ABS(Table1[[#This Row],[Budget_COGS]])
)
)</f>
        <v>-0.58571428571428574</v>
      </c>
      <c r="S1073" s="5" t="str">
        <f>IF(Table1[[#This Row],[COGS _Var]]&gt;=0, "Above Budget", "Below Budget")</f>
        <v>Above Budget</v>
      </c>
      <c r="T1073">
        <f>Table1[[#This Row],[Actual_Sales]]-Table1[[#This Row],[COGS]]</f>
        <v>165</v>
      </c>
      <c r="U1073">
        <v>110</v>
      </c>
      <c r="V1073">
        <f>Table1[[#This Row],[Gross_Margin]]-Table1[[#This Row],[Budget_Margin]]</f>
        <v>55</v>
      </c>
      <c r="W1073" s="5">
        <f>IF(
Table1[[#This Row],[Budget_Margin]]=0,
"",
IF(
Table1[[#This Row],[Budget_Margin]]&gt;0,
(Table1[[#This Row],[Gross_Margin]]-Table1[[#This Row],[Budget_Margin]]) / Table1[[#This Row],[Budget_Margin]],
(Table1[[#This Row],[Gross_Margin]]-Table1[[#This Row],[Budget_Margin]]) / ABS(Table1[[#This Row],[Budget_Margin]])
)
)</f>
        <v>0.5</v>
      </c>
      <c r="X1073" s="5" t="str">
        <f>IF(Table1[[#This Row],[Margin_Var]]&gt;=0, "Above Budget", "Below Budget")</f>
        <v>Above Budget</v>
      </c>
      <c r="Y1073" s="5">
        <f>IFERROR(Table1[[#This Row],[Gross_Margin]]/Table1[[#This Row],[Actual_Sales]],0)</f>
        <v>0.59782608695652173</v>
      </c>
      <c r="Z1073" s="5">
        <f>Table1[[#This Row],[Actual_Profit]]/Table1[[#This Row],[Actual_Sales]]</f>
        <v>0.37318840579710144</v>
      </c>
      <c r="AA1073">
        <v>62</v>
      </c>
      <c r="AB1073" s="5">
        <f>IFERROR(Table1[[#This Row],[Expenses]]/Table1[[#This Row],[Actual_Sales]],0)</f>
        <v>0.22463768115942029</v>
      </c>
      <c r="AC1073">
        <v>36</v>
      </c>
      <c r="AD1073">
        <v>767</v>
      </c>
      <c r="AE1073" s="5">
        <f>IFERROR(Table1[[#This Row],[Inventory]]/Table1[[#This Row],[Actual_Sales]],0)</f>
        <v>2.7789855072463769</v>
      </c>
    </row>
    <row r="1074" spans="1:31" x14ac:dyDescent="0.25">
      <c r="A1074">
        <v>650</v>
      </c>
      <c r="B1074">
        <v>702</v>
      </c>
      <c r="C1074">
        <v>11</v>
      </c>
      <c r="D1074" s="2">
        <v>40269</v>
      </c>
      <c r="E1074">
        <v>587</v>
      </c>
      <c r="F1074">
        <v>390</v>
      </c>
      <c r="G1074">
        <f>Table1[[#This Row],[Actual_Sales]]-Table1[[#This Row],[Budget_Sales]]</f>
        <v>197</v>
      </c>
      <c r="H1074" s="5">
        <f>IF(
Table1[[#This Row],[Budget_Sales]]=0,
"",
IF(
Table1[[#This Row],[Budget_Sales]]&gt;0,
(Table1[[#This Row],[Actual_Sales]]-Table1[[#This Row],[Budget_Sales]])/Table1[[#This Row],[Budget_Sales]],
(Table1[[#This Row],[Actual_Sales]]-Table1[[#This Row],[Budget_Sales]])/ABS(Table1[[#This Row],[Budget_Sales]])
)
)</f>
        <v>0.50512820512820511</v>
      </c>
      <c r="I1074" s="5" t="str">
        <f>IF(Table1[[#This Row],[Sales_Var]]&gt;=0,"Above Budget","Below Budget")</f>
        <v>Above Budget</v>
      </c>
      <c r="J1074">
        <f>Table1[[#This Row],[Actual_Sales]]-(Table1[[#This Row],[COGS]]+Table1[[#This Row],[Expenses]])</f>
        <v>219</v>
      </c>
      <c r="K1074">
        <v>160</v>
      </c>
      <c r="L1074">
        <f>Table1[[#This Row],[Actual_Profit]]-Table1[[#This Row],[Budget_Profit]]</f>
        <v>59</v>
      </c>
      <c r="M1074" s="5">
        <f>IF(
Table1[[#This Row],[Budget_Profit]]=0,
"",
IF(
Table1[[#This Row],[Budget_Profit]]&gt;0,
(Table1[[#This Row],[Actual_Profit]]-Table1[[#This Row],[Budget_Profit]])/Table1[[#This Row],[Budget_Profit]],
(Table1[[#This Row],[Actual_Profit]]-Table1[[#This Row],[Budget_Profit]])/ABS(Table1[[#This Row],[Budget_Profit]])
)
)</f>
        <v>0.36875000000000002</v>
      </c>
      <c r="N1074" s="5" t="str">
        <f>IF(Table1[[#This Row],[Profit_Var]]&gt;=0, "Above Budget", "Below Budget")</f>
        <v>Above Budget</v>
      </c>
      <c r="O1074">
        <v>252</v>
      </c>
      <c r="P1074">
        <v>160</v>
      </c>
      <c r="Q1074">
        <f>Table1[[#This Row],[COGS]]-Table1[[#This Row],[Budget_COGS]]</f>
        <v>92</v>
      </c>
      <c r="R1074" s="5">
        <f>IF(
Table1[[#This Row],[Budget_COGS]]=0,
"",
IF(
Table1[[#This Row],[Budget_COGS]]&gt;0,
(Table1[[#This Row],[Budget_COGS]]-Table1[[#This Row],[COGS]]) / Table1[[#This Row],[Budget_COGS]],
(Table1[[#This Row],[Budget_COGS]]-Table1[[#This Row],[COGS]]) / ABS(Table1[[#This Row],[Budget_COGS]])
)
)</f>
        <v>-0.57499999999999996</v>
      </c>
      <c r="S1074" s="5" t="str">
        <f>IF(Table1[[#This Row],[COGS _Var]]&gt;=0, "Above Budget", "Below Budget")</f>
        <v>Above Budget</v>
      </c>
      <c r="T1074">
        <f>Table1[[#This Row],[Actual_Sales]]-Table1[[#This Row],[COGS]]</f>
        <v>335</v>
      </c>
      <c r="U1074">
        <v>230</v>
      </c>
      <c r="V1074">
        <f>Table1[[#This Row],[Gross_Margin]]-Table1[[#This Row],[Budget_Margin]]</f>
        <v>105</v>
      </c>
      <c r="W1074" s="5">
        <f>IF(
Table1[[#This Row],[Budget_Margin]]=0,
"",
IF(
Table1[[#This Row],[Budget_Margin]]&gt;0,
(Table1[[#This Row],[Gross_Margin]]-Table1[[#This Row],[Budget_Margin]]) / Table1[[#This Row],[Budget_Margin]],
(Table1[[#This Row],[Gross_Margin]]-Table1[[#This Row],[Budget_Margin]]) / ABS(Table1[[#This Row],[Budget_Margin]])
)
)</f>
        <v>0.45652173913043476</v>
      </c>
      <c r="X1074" s="5" t="str">
        <f>IF(Table1[[#This Row],[Margin_Var]]&gt;=0, "Above Budget", "Below Budget")</f>
        <v>Above Budget</v>
      </c>
      <c r="Y1074" s="5">
        <f>IFERROR(Table1[[#This Row],[Gross_Margin]]/Table1[[#This Row],[Actual_Sales]],0)</f>
        <v>0.5706984667802385</v>
      </c>
      <c r="Z1074" s="5">
        <f>Table1[[#This Row],[Actual_Profit]]/Table1[[#This Row],[Actual_Sales]]</f>
        <v>0.37308347529812608</v>
      </c>
      <c r="AA1074">
        <v>116</v>
      </c>
      <c r="AB1074" s="5">
        <f>IFERROR(Table1[[#This Row],[Expenses]]/Table1[[#This Row],[Actual_Sales]],0)</f>
        <v>0.19761499148211242</v>
      </c>
      <c r="AC1074">
        <v>83</v>
      </c>
      <c r="AD1074">
        <v>1316</v>
      </c>
      <c r="AE1074" s="5">
        <f>IFERROR(Table1[[#This Row],[Inventory]]/Table1[[#This Row],[Actual_Sales]],0)</f>
        <v>2.24190800681431</v>
      </c>
    </row>
    <row r="1075" spans="1:31" x14ac:dyDescent="0.25">
      <c r="A1075">
        <v>3653</v>
      </c>
      <c r="B1075">
        <v>641</v>
      </c>
      <c r="C1075">
        <v>12</v>
      </c>
      <c r="D1075" s="2">
        <v>40787</v>
      </c>
      <c r="E1075">
        <v>716</v>
      </c>
      <c r="F1075">
        <v>590</v>
      </c>
      <c r="G1075">
        <f>Table1[[#This Row],[Actual_Sales]]-Table1[[#This Row],[Budget_Sales]]</f>
        <v>126</v>
      </c>
      <c r="H1075" s="5">
        <f>IF(
Table1[[#This Row],[Budget_Sales]]=0,
"",
IF(
Table1[[#This Row],[Budget_Sales]]&gt;0,
(Table1[[#This Row],[Actual_Sales]]-Table1[[#This Row],[Budget_Sales]])/Table1[[#This Row],[Budget_Sales]],
(Table1[[#This Row],[Actual_Sales]]-Table1[[#This Row],[Budget_Sales]])/ABS(Table1[[#This Row],[Budget_Sales]])
)
)</f>
        <v>0.2135593220338983</v>
      </c>
      <c r="I1075" s="5" t="str">
        <f>IF(Table1[[#This Row],[Sales_Var]]&gt;=0,"Above Budget","Below Budget")</f>
        <v>Above Budget</v>
      </c>
      <c r="J1075">
        <f>Table1[[#This Row],[Actual_Sales]]-(Table1[[#This Row],[COGS]]+Table1[[#This Row],[Expenses]])</f>
        <v>267</v>
      </c>
      <c r="K1075">
        <v>210</v>
      </c>
      <c r="L1075">
        <f>Table1[[#This Row],[Actual_Profit]]-Table1[[#This Row],[Budget_Profit]]</f>
        <v>57</v>
      </c>
      <c r="M1075" s="5">
        <f>IF(
Table1[[#This Row],[Budget_Profit]]=0,
"",
IF(
Table1[[#This Row],[Budget_Profit]]&gt;0,
(Table1[[#This Row],[Actual_Profit]]-Table1[[#This Row],[Budget_Profit]])/Table1[[#This Row],[Budget_Profit]],
(Table1[[#This Row],[Actual_Profit]]-Table1[[#This Row],[Budget_Profit]])/ABS(Table1[[#This Row],[Budget_Profit]])
)
)</f>
        <v>0.27142857142857141</v>
      </c>
      <c r="N1075" s="5" t="str">
        <f>IF(Table1[[#This Row],[Profit_Var]]&gt;=0, "Above Budget", "Below Budget")</f>
        <v>Above Budget</v>
      </c>
      <c r="O1075">
        <v>302</v>
      </c>
      <c r="P1075">
        <v>250</v>
      </c>
      <c r="Q1075">
        <f>Table1[[#This Row],[COGS]]-Table1[[#This Row],[Budget_COGS]]</f>
        <v>52</v>
      </c>
      <c r="R1075" s="5">
        <f>IF(
Table1[[#This Row],[Budget_COGS]]=0,
"",
IF(
Table1[[#This Row],[Budget_COGS]]&gt;0,
(Table1[[#This Row],[Budget_COGS]]-Table1[[#This Row],[COGS]]) / Table1[[#This Row],[Budget_COGS]],
(Table1[[#This Row],[Budget_COGS]]-Table1[[#This Row],[COGS]]) / ABS(Table1[[#This Row],[Budget_COGS]])
)
)</f>
        <v>-0.20799999999999999</v>
      </c>
      <c r="S1075" s="5" t="str">
        <f>IF(Table1[[#This Row],[COGS _Var]]&gt;=0, "Above Budget", "Below Budget")</f>
        <v>Above Budget</v>
      </c>
      <c r="T1075">
        <f>Table1[[#This Row],[Actual_Sales]]-Table1[[#This Row],[COGS]]</f>
        <v>414</v>
      </c>
      <c r="U1075">
        <v>340</v>
      </c>
      <c r="V1075">
        <f>Table1[[#This Row],[Gross_Margin]]-Table1[[#This Row],[Budget_Margin]]</f>
        <v>74</v>
      </c>
      <c r="W1075" s="5">
        <f>IF(
Table1[[#This Row],[Budget_Margin]]=0,
"",
IF(
Table1[[#This Row],[Budget_Margin]]&gt;0,
(Table1[[#This Row],[Gross_Margin]]-Table1[[#This Row],[Budget_Margin]]) / Table1[[#This Row],[Budget_Margin]],
(Table1[[#This Row],[Gross_Margin]]-Table1[[#This Row],[Budget_Margin]]) / ABS(Table1[[#This Row],[Budget_Margin]])
)
)</f>
        <v>0.21764705882352942</v>
      </c>
      <c r="X1075" s="5" t="str">
        <f>IF(Table1[[#This Row],[Margin_Var]]&gt;=0, "Above Budget", "Below Budget")</f>
        <v>Above Budget</v>
      </c>
      <c r="Y1075" s="5">
        <f>IFERROR(Table1[[#This Row],[Gross_Margin]]/Table1[[#This Row],[Actual_Sales]],0)</f>
        <v>0.57821229050279332</v>
      </c>
      <c r="Z1075" s="5">
        <f>Table1[[#This Row],[Actual_Profit]]/Table1[[#This Row],[Actual_Sales]]</f>
        <v>0.37290502793296088</v>
      </c>
      <c r="AA1075">
        <v>147</v>
      </c>
      <c r="AB1075" s="5">
        <f>IFERROR(Table1[[#This Row],[Expenses]]/Table1[[#This Row],[Actual_Sales]],0)</f>
        <v>0.20530726256983239</v>
      </c>
      <c r="AC1075">
        <v>114</v>
      </c>
      <c r="AD1075">
        <v>1783</v>
      </c>
      <c r="AE1075" s="5">
        <f>IFERROR(Table1[[#This Row],[Inventory]]/Table1[[#This Row],[Actual_Sales]],0)</f>
        <v>2.4902234636871508</v>
      </c>
    </row>
    <row r="1076" spans="1:31" x14ac:dyDescent="0.25">
      <c r="A1076">
        <v>4117</v>
      </c>
      <c r="B1076">
        <v>407</v>
      </c>
      <c r="C1076">
        <v>2</v>
      </c>
      <c r="D1076" s="2">
        <v>40878</v>
      </c>
      <c r="E1076">
        <v>236</v>
      </c>
      <c r="F1076">
        <v>190</v>
      </c>
      <c r="G1076">
        <f>Table1[[#This Row],[Actual_Sales]]-Table1[[#This Row],[Budget_Sales]]</f>
        <v>46</v>
      </c>
      <c r="H1076" s="5">
        <f>IF(
Table1[[#This Row],[Budget_Sales]]=0,
"",
IF(
Table1[[#This Row],[Budget_Sales]]&gt;0,
(Table1[[#This Row],[Actual_Sales]]-Table1[[#This Row],[Budget_Sales]])/Table1[[#This Row],[Budget_Sales]],
(Table1[[#This Row],[Actual_Sales]]-Table1[[#This Row],[Budget_Sales]])/ABS(Table1[[#This Row],[Budget_Sales]])
)
)</f>
        <v>0.24210526315789474</v>
      </c>
      <c r="I1076" s="5" t="str">
        <f>IF(Table1[[#This Row],[Sales_Var]]&gt;=0,"Above Budget","Below Budget")</f>
        <v>Above Budget</v>
      </c>
      <c r="J1076">
        <f>Table1[[#This Row],[Actual_Sales]]-(Table1[[#This Row],[COGS]]+Table1[[#This Row],[Expenses]])</f>
        <v>88</v>
      </c>
      <c r="K1076">
        <v>80</v>
      </c>
      <c r="L1076">
        <f>Table1[[#This Row],[Actual_Profit]]-Table1[[#This Row],[Budget_Profit]]</f>
        <v>8</v>
      </c>
      <c r="M1076" s="5">
        <f>IF(
Table1[[#This Row],[Budget_Profit]]=0,
"",
IF(
Table1[[#This Row],[Budget_Profit]]&gt;0,
(Table1[[#This Row],[Actual_Profit]]-Table1[[#This Row],[Budget_Profit]])/Table1[[#This Row],[Budget_Profit]],
(Table1[[#This Row],[Actual_Profit]]-Table1[[#This Row],[Budget_Profit]])/ABS(Table1[[#This Row],[Budget_Profit]])
)
)</f>
        <v>0.1</v>
      </c>
      <c r="N1076" s="5" t="str">
        <f>IF(Table1[[#This Row],[Profit_Var]]&gt;=0, "Above Budget", "Below Budget")</f>
        <v>Above Budget</v>
      </c>
      <c r="O1076">
        <v>88</v>
      </c>
      <c r="P1076">
        <v>70</v>
      </c>
      <c r="Q1076">
        <f>Table1[[#This Row],[COGS]]-Table1[[#This Row],[Budget_COGS]]</f>
        <v>18</v>
      </c>
      <c r="R1076" s="5">
        <f>IF(
Table1[[#This Row],[Budget_COGS]]=0,
"",
IF(
Table1[[#This Row],[Budget_COGS]]&gt;0,
(Table1[[#This Row],[Budget_COGS]]-Table1[[#This Row],[COGS]]) / Table1[[#This Row],[Budget_COGS]],
(Table1[[#This Row],[Budget_COGS]]-Table1[[#This Row],[COGS]]) / ABS(Table1[[#This Row],[Budget_COGS]])
)
)</f>
        <v>-0.25714285714285712</v>
      </c>
      <c r="S1076" s="5" t="str">
        <f>IF(Table1[[#This Row],[COGS _Var]]&gt;=0, "Above Budget", "Below Budget")</f>
        <v>Above Budget</v>
      </c>
      <c r="T1076">
        <f>Table1[[#This Row],[Actual_Sales]]-Table1[[#This Row],[COGS]]</f>
        <v>148</v>
      </c>
      <c r="U1076">
        <v>120</v>
      </c>
      <c r="V1076">
        <f>Table1[[#This Row],[Gross_Margin]]-Table1[[#This Row],[Budget_Margin]]</f>
        <v>28</v>
      </c>
      <c r="W1076" s="5">
        <f>IF(
Table1[[#This Row],[Budget_Margin]]=0,
"",
IF(
Table1[[#This Row],[Budget_Margin]]&gt;0,
(Table1[[#This Row],[Gross_Margin]]-Table1[[#This Row],[Budget_Margin]]) / Table1[[#This Row],[Budget_Margin]],
(Table1[[#This Row],[Gross_Margin]]-Table1[[#This Row],[Budget_Margin]]) / ABS(Table1[[#This Row],[Budget_Margin]])
)
)</f>
        <v>0.23333333333333334</v>
      </c>
      <c r="X1076" s="5" t="str">
        <f>IF(Table1[[#This Row],[Margin_Var]]&gt;=0, "Above Budget", "Below Budget")</f>
        <v>Above Budget</v>
      </c>
      <c r="Y1076" s="5">
        <f>IFERROR(Table1[[#This Row],[Gross_Margin]]/Table1[[#This Row],[Actual_Sales]],0)</f>
        <v>0.6271186440677966</v>
      </c>
      <c r="Z1076" s="5">
        <f>Table1[[#This Row],[Actual_Profit]]/Table1[[#This Row],[Actual_Sales]]</f>
        <v>0.3728813559322034</v>
      </c>
      <c r="AA1076">
        <v>60</v>
      </c>
      <c r="AB1076" s="5">
        <f>IFERROR(Table1[[#This Row],[Expenses]]/Table1[[#This Row],[Actual_Sales]],0)</f>
        <v>0.25423728813559321</v>
      </c>
      <c r="AC1076">
        <v>29</v>
      </c>
      <c r="AD1076">
        <v>817</v>
      </c>
      <c r="AE1076" s="5">
        <f>IFERROR(Table1[[#This Row],[Inventory]]/Table1[[#This Row],[Actual_Sales]],0)</f>
        <v>3.4618644067796609</v>
      </c>
    </row>
    <row r="1077" spans="1:31" x14ac:dyDescent="0.25">
      <c r="A1077">
        <v>4243</v>
      </c>
      <c r="B1077">
        <v>971</v>
      </c>
      <c r="C1077">
        <v>12</v>
      </c>
      <c r="D1077" s="2">
        <v>40878</v>
      </c>
      <c r="E1077">
        <v>236</v>
      </c>
      <c r="F1077">
        <v>160</v>
      </c>
      <c r="G1077">
        <f>Table1[[#This Row],[Actual_Sales]]-Table1[[#This Row],[Budget_Sales]]</f>
        <v>76</v>
      </c>
      <c r="H1077" s="5">
        <f>IF(
Table1[[#This Row],[Budget_Sales]]=0,
"",
IF(
Table1[[#This Row],[Budget_Sales]]&gt;0,
(Table1[[#This Row],[Actual_Sales]]-Table1[[#This Row],[Budget_Sales]])/Table1[[#This Row],[Budget_Sales]],
(Table1[[#This Row],[Actual_Sales]]-Table1[[#This Row],[Budget_Sales]])/ABS(Table1[[#This Row],[Budget_Sales]])
)
)</f>
        <v>0.47499999999999998</v>
      </c>
      <c r="I1077" s="5" t="str">
        <f>IF(Table1[[#This Row],[Sales_Var]]&gt;=0,"Above Budget","Below Budget")</f>
        <v>Above Budget</v>
      </c>
      <c r="J1077">
        <f>Table1[[#This Row],[Actual_Sales]]-(Table1[[#This Row],[COGS]]+Table1[[#This Row],[Expenses]])</f>
        <v>88</v>
      </c>
      <c r="K1077">
        <v>60</v>
      </c>
      <c r="L1077">
        <f>Table1[[#This Row],[Actual_Profit]]-Table1[[#This Row],[Budget_Profit]]</f>
        <v>28</v>
      </c>
      <c r="M1077" s="5">
        <f>IF(
Table1[[#This Row],[Budget_Profit]]=0,
"",
IF(
Table1[[#This Row],[Budget_Profit]]&gt;0,
(Table1[[#This Row],[Actual_Profit]]-Table1[[#This Row],[Budget_Profit]])/Table1[[#This Row],[Budget_Profit]],
(Table1[[#This Row],[Actual_Profit]]-Table1[[#This Row],[Budget_Profit]])/ABS(Table1[[#This Row],[Budget_Profit]])
)
)</f>
        <v>0.46666666666666667</v>
      </c>
      <c r="N1077" s="5" t="str">
        <f>IF(Table1[[#This Row],[Profit_Var]]&gt;=0, "Above Budget", "Below Budget")</f>
        <v>Above Budget</v>
      </c>
      <c r="O1077">
        <v>88</v>
      </c>
      <c r="P1077">
        <v>60</v>
      </c>
      <c r="Q1077">
        <f>Table1[[#This Row],[COGS]]-Table1[[#This Row],[Budget_COGS]]</f>
        <v>28</v>
      </c>
      <c r="R1077" s="5">
        <f>IF(
Table1[[#This Row],[Budget_COGS]]=0,
"",
IF(
Table1[[#This Row],[Budget_COGS]]&gt;0,
(Table1[[#This Row],[Budget_COGS]]-Table1[[#This Row],[COGS]]) / Table1[[#This Row],[Budget_COGS]],
(Table1[[#This Row],[Budget_COGS]]-Table1[[#This Row],[COGS]]) / ABS(Table1[[#This Row],[Budget_COGS]])
)
)</f>
        <v>-0.46666666666666667</v>
      </c>
      <c r="S1077" s="5" t="str">
        <f>IF(Table1[[#This Row],[COGS _Var]]&gt;=0, "Above Budget", "Below Budget")</f>
        <v>Above Budget</v>
      </c>
      <c r="T1077">
        <f>Table1[[#This Row],[Actual_Sales]]-Table1[[#This Row],[COGS]]</f>
        <v>148</v>
      </c>
      <c r="U1077">
        <v>100</v>
      </c>
      <c r="V1077">
        <f>Table1[[#This Row],[Gross_Margin]]-Table1[[#This Row],[Budget_Margin]]</f>
        <v>48</v>
      </c>
      <c r="W1077" s="5">
        <f>IF(
Table1[[#This Row],[Budget_Margin]]=0,
"",
IF(
Table1[[#This Row],[Budget_Margin]]&gt;0,
(Table1[[#This Row],[Gross_Margin]]-Table1[[#This Row],[Budget_Margin]]) / Table1[[#This Row],[Budget_Margin]],
(Table1[[#This Row],[Gross_Margin]]-Table1[[#This Row],[Budget_Margin]]) / ABS(Table1[[#This Row],[Budget_Margin]])
)
)</f>
        <v>0.48</v>
      </c>
      <c r="X1077" s="5" t="str">
        <f>IF(Table1[[#This Row],[Margin_Var]]&gt;=0, "Above Budget", "Below Budget")</f>
        <v>Above Budget</v>
      </c>
      <c r="Y1077" s="5">
        <f>IFERROR(Table1[[#This Row],[Gross_Margin]]/Table1[[#This Row],[Actual_Sales]],0)</f>
        <v>0.6271186440677966</v>
      </c>
      <c r="Z1077" s="5">
        <f>Table1[[#This Row],[Actual_Profit]]/Table1[[#This Row],[Actual_Sales]]</f>
        <v>0.3728813559322034</v>
      </c>
      <c r="AA1077">
        <v>60</v>
      </c>
      <c r="AB1077" s="5">
        <f>IFERROR(Table1[[#This Row],[Expenses]]/Table1[[#This Row],[Actual_Sales]],0)</f>
        <v>0.25423728813559321</v>
      </c>
      <c r="AC1077">
        <v>29</v>
      </c>
      <c r="AD1077">
        <v>817</v>
      </c>
      <c r="AE1077" s="5">
        <f>IFERROR(Table1[[#This Row],[Inventory]]/Table1[[#This Row],[Actual_Sales]],0)</f>
        <v>3.4618644067796609</v>
      </c>
    </row>
    <row r="1078" spans="1:31" x14ac:dyDescent="0.25">
      <c r="A1078">
        <v>1106</v>
      </c>
      <c r="B1078">
        <v>386</v>
      </c>
      <c r="C1078">
        <v>11</v>
      </c>
      <c r="D1078" s="2">
        <v>40360</v>
      </c>
      <c r="E1078">
        <v>110</v>
      </c>
      <c r="F1078">
        <v>110</v>
      </c>
      <c r="G1078">
        <f>Table1[[#This Row],[Actual_Sales]]-Table1[[#This Row],[Budget_Sales]]</f>
        <v>0</v>
      </c>
      <c r="H1078" s="5">
        <f>IF(
Table1[[#This Row],[Budget_Sales]]=0,
"",
IF(
Table1[[#This Row],[Budget_Sales]]&gt;0,
(Table1[[#This Row],[Actual_Sales]]-Table1[[#This Row],[Budget_Sales]])/Table1[[#This Row],[Budget_Sales]],
(Table1[[#This Row],[Actual_Sales]]-Table1[[#This Row],[Budget_Sales]])/ABS(Table1[[#This Row],[Budget_Sales]])
)
)</f>
        <v>0</v>
      </c>
      <c r="I1078" s="5" t="str">
        <f>IF(Table1[[#This Row],[Sales_Var]]&gt;=0,"Above Budget","Below Budget")</f>
        <v>Above Budget</v>
      </c>
      <c r="J1078">
        <f>Table1[[#This Row],[Actual_Sales]]-(Table1[[#This Row],[COGS]]+Table1[[#This Row],[Expenses]])</f>
        <v>41</v>
      </c>
      <c r="K1078">
        <v>50</v>
      </c>
      <c r="L1078">
        <f>Table1[[#This Row],[Actual_Profit]]-Table1[[#This Row],[Budget_Profit]]</f>
        <v>-9</v>
      </c>
      <c r="M1078" s="5">
        <f>IF(
Table1[[#This Row],[Budget_Profit]]=0,
"",
IF(
Table1[[#This Row],[Budget_Profit]]&gt;0,
(Table1[[#This Row],[Actual_Profit]]-Table1[[#This Row],[Budget_Profit]])/Table1[[#This Row],[Budget_Profit]],
(Table1[[#This Row],[Actual_Profit]]-Table1[[#This Row],[Budget_Profit]])/ABS(Table1[[#This Row],[Budget_Profit]])
)
)</f>
        <v>-0.18</v>
      </c>
      <c r="N1078" s="5" t="str">
        <f>IF(Table1[[#This Row],[Profit_Var]]&gt;=0, "Above Budget", "Below Budget")</f>
        <v>Below Budget</v>
      </c>
      <c r="O1078">
        <v>45</v>
      </c>
      <c r="P1078">
        <v>40</v>
      </c>
      <c r="Q1078">
        <f>Table1[[#This Row],[COGS]]-Table1[[#This Row],[Budget_COGS]]</f>
        <v>5</v>
      </c>
      <c r="R1078" s="5">
        <f>IF(
Table1[[#This Row],[Budget_COGS]]=0,
"",
IF(
Table1[[#This Row],[Budget_COGS]]&gt;0,
(Table1[[#This Row],[Budget_COGS]]-Table1[[#This Row],[COGS]]) / Table1[[#This Row],[Budget_COGS]],
(Table1[[#This Row],[Budget_COGS]]-Table1[[#This Row],[COGS]]) / ABS(Table1[[#This Row],[Budget_COGS]])
)
)</f>
        <v>-0.125</v>
      </c>
      <c r="S1078" s="5" t="str">
        <f>IF(Table1[[#This Row],[COGS _Var]]&gt;=0, "Above Budget", "Below Budget")</f>
        <v>Above Budget</v>
      </c>
      <c r="T1078">
        <f>Table1[[#This Row],[Actual_Sales]]-Table1[[#This Row],[COGS]]</f>
        <v>65</v>
      </c>
      <c r="U1078">
        <v>70</v>
      </c>
      <c r="V1078">
        <f>Table1[[#This Row],[Gross_Margin]]-Table1[[#This Row],[Budget_Margin]]</f>
        <v>-5</v>
      </c>
      <c r="W1078" s="5">
        <f>IF(
Table1[[#This Row],[Budget_Margin]]=0,
"",
IF(
Table1[[#This Row],[Budget_Margin]]&gt;0,
(Table1[[#This Row],[Gross_Margin]]-Table1[[#This Row],[Budget_Margin]]) / Table1[[#This Row],[Budget_Margin]],
(Table1[[#This Row],[Gross_Margin]]-Table1[[#This Row],[Budget_Margin]]) / ABS(Table1[[#This Row],[Budget_Margin]])
)
)</f>
        <v>-7.1428571428571425E-2</v>
      </c>
      <c r="X1078" s="5" t="str">
        <f>IF(Table1[[#This Row],[Margin_Var]]&gt;=0, "Above Budget", "Below Budget")</f>
        <v>Below Budget</v>
      </c>
      <c r="Y1078" s="5">
        <f>IFERROR(Table1[[#This Row],[Gross_Margin]]/Table1[[#This Row],[Actual_Sales]],0)</f>
        <v>0.59090909090909094</v>
      </c>
      <c r="Z1078" s="5">
        <f>Table1[[#This Row],[Actual_Profit]]/Table1[[#This Row],[Actual_Sales]]</f>
        <v>0.37272727272727274</v>
      </c>
      <c r="AA1078">
        <v>24</v>
      </c>
      <c r="AB1078" s="5">
        <f>IFERROR(Table1[[#This Row],[Expenses]]/Table1[[#This Row],[Actual_Sales]],0)</f>
        <v>0.21818181818181817</v>
      </c>
      <c r="AC1078">
        <v>12</v>
      </c>
      <c r="AD1078">
        <v>885</v>
      </c>
      <c r="AE1078" s="5">
        <f>IFERROR(Table1[[#This Row],[Inventory]]/Table1[[#This Row],[Actual_Sales]],0)</f>
        <v>8.045454545454545</v>
      </c>
    </row>
    <row r="1079" spans="1:31" x14ac:dyDescent="0.25">
      <c r="A1079">
        <v>2158</v>
      </c>
      <c r="B1079">
        <v>323</v>
      </c>
      <c r="C1079">
        <v>4</v>
      </c>
      <c r="D1079" s="2">
        <v>40544</v>
      </c>
      <c r="E1079">
        <v>510</v>
      </c>
      <c r="F1079">
        <v>430</v>
      </c>
      <c r="G1079">
        <f>Table1[[#This Row],[Actual_Sales]]-Table1[[#This Row],[Budget_Sales]]</f>
        <v>80</v>
      </c>
      <c r="H1079" s="5">
        <f>IF(
Table1[[#This Row],[Budget_Sales]]=0,
"",
IF(
Table1[[#This Row],[Budget_Sales]]&gt;0,
(Table1[[#This Row],[Actual_Sales]]-Table1[[#This Row],[Budget_Sales]])/Table1[[#This Row],[Budget_Sales]],
(Table1[[#This Row],[Actual_Sales]]-Table1[[#This Row],[Budget_Sales]])/ABS(Table1[[#This Row],[Budget_Sales]])
)
)</f>
        <v>0.18604651162790697</v>
      </c>
      <c r="I1079" s="5" t="str">
        <f>IF(Table1[[#This Row],[Sales_Var]]&gt;=0,"Above Budget","Below Budget")</f>
        <v>Above Budget</v>
      </c>
      <c r="J1079">
        <f>Table1[[#This Row],[Actual_Sales]]-(Table1[[#This Row],[COGS]]+Table1[[#This Row],[Expenses]])</f>
        <v>190</v>
      </c>
      <c r="K1079">
        <v>150</v>
      </c>
      <c r="L1079">
        <f>Table1[[#This Row],[Actual_Profit]]-Table1[[#This Row],[Budget_Profit]]</f>
        <v>40</v>
      </c>
      <c r="M1079" s="5">
        <f>IF(
Table1[[#This Row],[Budget_Profit]]=0,
"",
IF(
Table1[[#This Row],[Budget_Profit]]&gt;0,
(Table1[[#This Row],[Actual_Profit]]-Table1[[#This Row],[Budget_Profit]])/Table1[[#This Row],[Budget_Profit]],
(Table1[[#This Row],[Actual_Profit]]-Table1[[#This Row],[Budget_Profit]])/ABS(Table1[[#This Row],[Budget_Profit]])
)
)</f>
        <v>0.26666666666666666</v>
      </c>
      <c r="N1079" s="5" t="str">
        <f>IF(Table1[[#This Row],[Profit_Var]]&gt;=0, "Above Budget", "Below Budget")</f>
        <v>Above Budget</v>
      </c>
      <c r="O1079">
        <v>228</v>
      </c>
      <c r="P1079">
        <v>210</v>
      </c>
      <c r="Q1079">
        <f>Table1[[#This Row],[COGS]]-Table1[[#This Row],[Budget_COGS]]</f>
        <v>18</v>
      </c>
      <c r="R1079" s="5">
        <f>IF(
Table1[[#This Row],[Budget_COGS]]=0,
"",
IF(
Table1[[#This Row],[Budget_COGS]]&gt;0,
(Table1[[#This Row],[Budget_COGS]]-Table1[[#This Row],[COGS]]) / Table1[[#This Row],[Budget_COGS]],
(Table1[[#This Row],[Budget_COGS]]-Table1[[#This Row],[COGS]]) / ABS(Table1[[#This Row],[Budget_COGS]])
)
)</f>
        <v>-8.5714285714285715E-2</v>
      </c>
      <c r="S1079" s="5" t="str">
        <f>IF(Table1[[#This Row],[COGS _Var]]&gt;=0, "Above Budget", "Below Budget")</f>
        <v>Above Budget</v>
      </c>
      <c r="T1079">
        <f>Table1[[#This Row],[Actual_Sales]]-Table1[[#This Row],[COGS]]</f>
        <v>282</v>
      </c>
      <c r="U1079">
        <v>220</v>
      </c>
      <c r="V1079">
        <f>Table1[[#This Row],[Gross_Margin]]-Table1[[#This Row],[Budget_Margin]]</f>
        <v>62</v>
      </c>
      <c r="W1079" s="5">
        <f>IF(
Table1[[#This Row],[Budget_Margin]]=0,
"",
IF(
Table1[[#This Row],[Budget_Margin]]&gt;0,
(Table1[[#This Row],[Gross_Margin]]-Table1[[#This Row],[Budget_Margin]]) / Table1[[#This Row],[Budget_Margin]],
(Table1[[#This Row],[Gross_Margin]]-Table1[[#This Row],[Budget_Margin]]) / ABS(Table1[[#This Row],[Budget_Margin]])
)
)</f>
        <v>0.2818181818181818</v>
      </c>
      <c r="X1079" s="5" t="str">
        <f>IF(Table1[[#This Row],[Margin_Var]]&gt;=0, "Above Budget", "Below Budget")</f>
        <v>Above Budget</v>
      </c>
      <c r="Y1079" s="5">
        <f>IFERROR(Table1[[#This Row],[Gross_Margin]]/Table1[[#This Row],[Actual_Sales]],0)</f>
        <v>0.55294117647058827</v>
      </c>
      <c r="Z1079" s="5">
        <f>Table1[[#This Row],[Actual_Profit]]/Table1[[#This Row],[Actual_Sales]]</f>
        <v>0.37254901960784315</v>
      </c>
      <c r="AA1079">
        <v>92</v>
      </c>
      <c r="AB1079" s="5">
        <f>IFERROR(Table1[[#This Row],[Expenses]]/Table1[[#This Row],[Actual_Sales]],0)</f>
        <v>0.1803921568627451</v>
      </c>
      <c r="AC1079">
        <v>63</v>
      </c>
      <c r="AD1079">
        <v>1459</v>
      </c>
      <c r="AE1079" s="5">
        <f>IFERROR(Table1[[#This Row],[Inventory]]/Table1[[#This Row],[Actual_Sales]],0)</f>
        <v>2.8607843137254902</v>
      </c>
    </row>
    <row r="1080" spans="1:31" x14ac:dyDescent="0.25">
      <c r="A1080">
        <v>2269</v>
      </c>
      <c r="B1080">
        <v>773</v>
      </c>
      <c r="C1080">
        <v>6</v>
      </c>
      <c r="D1080" s="2">
        <v>40544</v>
      </c>
      <c r="E1080">
        <v>510</v>
      </c>
      <c r="F1080">
        <v>530</v>
      </c>
      <c r="G1080">
        <f>Table1[[#This Row],[Actual_Sales]]-Table1[[#This Row],[Budget_Sales]]</f>
        <v>-20</v>
      </c>
      <c r="H1080" s="5">
        <f>IF(
Table1[[#This Row],[Budget_Sales]]=0,
"",
IF(
Table1[[#This Row],[Budget_Sales]]&gt;0,
(Table1[[#This Row],[Actual_Sales]]-Table1[[#This Row],[Budget_Sales]])/Table1[[#This Row],[Budget_Sales]],
(Table1[[#This Row],[Actual_Sales]]-Table1[[#This Row],[Budget_Sales]])/ABS(Table1[[#This Row],[Budget_Sales]])
)
)</f>
        <v>-3.7735849056603772E-2</v>
      </c>
      <c r="I1080" s="5" t="str">
        <f>IF(Table1[[#This Row],[Sales_Var]]&gt;=0,"Above Budget","Below Budget")</f>
        <v>Below Budget</v>
      </c>
      <c r="J1080">
        <f>Table1[[#This Row],[Actual_Sales]]-(Table1[[#This Row],[COGS]]+Table1[[#This Row],[Expenses]])</f>
        <v>190</v>
      </c>
      <c r="K1080">
        <v>180</v>
      </c>
      <c r="L1080">
        <f>Table1[[#This Row],[Actual_Profit]]-Table1[[#This Row],[Budget_Profit]]</f>
        <v>10</v>
      </c>
      <c r="M1080" s="5">
        <f>IF(
Table1[[#This Row],[Budget_Profit]]=0,
"",
IF(
Table1[[#This Row],[Budget_Profit]]&gt;0,
(Table1[[#This Row],[Actual_Profit]]-Table1[[#This Row],[Budget_Profit]])/Table1[[#This Row],[Budget_Profit]],
(Table1[[#This Row],[Actual_Profit]]-Table1[[#This Row],[Budget_Profit]])/ABS(Table1[[#This Row],[Budget_Profit]])
)
)</f>
        <v>5.5555555555555552E-2</v>
      </c>
      <c r="N1080" s="5" t="str">
        <f>IF(Table1[[#This Row],[Profit_Var]]&gt;=0, "Above Budget", "Below Budget")</f>
        <v>Above Budget</v>
      </c>
      <c r="O1080">
        <v>228</v>
      </c>
      <c r="P1080">
        <v>260</v>
      </c>
      <c r="Q1080">
        <f>Table1[[#This Row],[COGS]]-Table1[[#This Row],[Budget_COGS]]</f>
        <v>-32</v>
      </c>
      <c r="R1080" s="5">
        <f>IF(
Table1[[#This Row],[Budget_COGS]]=0,
"",
IF(
Table1[[#This Row],[Budget_COGS]]&gt;0,
(Table1[[#This Row],[Budget_COGS]]-Table1[[#This Row],[COGS]]) / Table1[[#This Row],[Budget_COGS]],
(Table1[[#This Row],[Budget_COGS]]-Table1[[#This Row],[COGS]]) / ABS(Table1[[#This Row],[Budget_COGS]])
)
)</f>
        <v>0.12307692307692308</v>
      </c>
      <c r="S1080" s="5" t="str">
        <f>IF(Table1[[#This Row],[COGS _Var]]&gt;=0, "Above Budget", "Below Budget")</f>
        <v>Below Budget</v>
      </c>
      <c r="T1080">
        <f>Table1[[#This Row],[Actual_Sales]]-Table1[[#This Row],[COGS]]</f>
        <v>282</v>
      </c>
      <c r="U1080">
        <v>270</v>
      </c>
      <c r="V1080">
        <f>Table1[[#This Row],[Gross_Margin]]-Table1[[#This Row],[Budget_Margin]]</f>
        <v>12</v>
      </c>
      <c r="W1080" s="5">
        <f>IF(
Table1[[#This Row],[Budget_Margin]]=0,
"",
IF(
Table1[[#This Row],[Budget_Margin]]&gt;0,
(Table1[[#This Row],[Gross_Margin]]-Table1[[#This Row],[Budget_Margin]]) / Table1[[#This Row],[Budget_Margin]],
(Table1[[#This Row],[Gross_Margin]]-Table1[[#This Row],[Budget_Margin]]) / ABS(Table1[[#This Row],[Budget_Margin]])
)
)</f>
        <v>4.4444444444444446E-2</v>
      </c>
      <c r="X1080" s="5" t="str">
        <f>IF(Table1[[#This Row],[Margin_Var]]&gt;=0, "Above Budget", "Below Budget")</f>
        <v>Above Budget</v>
      </c>
      <c r="Y1080" s="5">
        <f>IFERROR(Table1[[#This Row],[Gross_Margin]]/Table1[[#This Row],[Actual_Sales]],0)</f>
        <v>0.55294117647058827</v>
      </c>
      <c r="Z1080" s="5">
        <f>Table1[[#This Row],[Actual_Profit]]/Table1[[#This Row],[Actual_Sales]]</f>
        <v>0.37254901960784315</v>
      </c>
      <c r="AA1080">
        <v>92</v>
      </c>
      <c r="AB1080" s="5">
        <f>IFERROR(Table1[[#This Row],[Expenses]]/Table1[[#This Row],[Actual_Sales]],0)</f>
        <v>0.1803921568627451</v>
      </c>
      <c r="AC1080">
        <v>63</v>
      </c>
      <c r="AD1080">
        <v>1459</v>
      </c>
      <c r="AE1080" s="5">
        <f>IFERROR(Table1[[#This Row],[Inventory]]/Table1[[#This Row],[Actual_Sales]],0)</f>
        <v>2.8607843137254902</v>
      </c>
    </row>
    <row r="1081" spans="1:31" x14ac:dyDescent="0.25">
      <c r="A1081">
        <v>4111</v>
      </c>
      <c r="B1081">
        <v>360</v>
      </c>
      <c r="C1081">
        <v>2</v>
      </c>
      <c r="D1081" s="2">
        <v>40878</v>
      </c>
      <c r="E1081">
        <v>188</v>
      </c>
      <c r="F1081">
        <v>200</v>
      </c>
      <c r="G1081">
        <f>Table1[[#This Row],[Actual_Sales]]-Table1[[#This Row],[Budget_Sales]]</f>
        <v>-12</v>
      </c>
      <c r="H1081" s="5">
        <f>IF(
Table1[[#This Row],[Budget_Sales]]=0,
"",
IF(
Table1[[#This Row],[Budget_Sales]]&gt;0,
(Table1[[#This Row],[Actual_Sales]]-Table1[[#This Row],[Budget_Sales]])/Table1[[#This Row],[Budget_Sales]],
(Table1[[#This Row],[Actual_Sales]]-Table1[[#This Row],[Budget_Sales]])/ABS(Table1[[#This Row],[Budget_Sales]])
)
)</f>
        <v>-0.06</v>
      </c>
      <c r="I1081" s="5" t="str">
        <f>IF(Table1[[#This Row],[Sales_Var]]&gt;=0,"Above Budget","Below Budget")</f>
        <v>Below Budget</v>
      </c>
      <c r="J1081">
        <f>Table1[[#This Row],[Actual_Sales]]-(Table1[[#This Row],[COGS]]+Table1[[#This Row],[Expenses]])</f>
        <v>70</v>
      </c>
      <c r="K1081">
        <v>80</v>
      </c>
      <c r="L1081">
        <f>Table1[[#This Row],[Actual_Profit]]-Table1[[#This Row],[Budget_Profit]]</f>
        <v>-10</v>
      </c>
      <c r="M1081" s="5">
        <f>IF(
Table1[[#This Row],[Budget_Profit]]=0,
"",
IF(
Table1[[#This Row],[Budget_Profit]]&gt;0,
(Table1[[#This Row],[Actual_Profit]]-Table1[[#This Row],[Budget_Profit]])/Table1[[#This Row],[Budget_Profit]],
(Table1[[#This Row],[Actual_Profit]]-Table1[[#This Row],[Budget_Profit]])/ABS(Table1[[#This Row],[Budget_Profit]])
)
)</f>
        <v>-0.125</v>
      </c>
      <c r="N1081" s="5" t="str">
        <f>IF(Table1[[#This Row],[Profit_Var]]&gt;=0, "Above Budget", "Below Budget")</f>
        <v>Below Budget</v>
      </c>
      <c r="O1081">
        <v>72</v>
      </c>
      <c r="P1081">
        <v>80</v>
      </c>
      <c r="Q1081">
        <f>Table1[[#This Row],[COGS]]-Table1[[#This Row],[Budget_COGS]]</f>
        <v>-8</v>
      </c>
      <c r="R1081" s="5">
        <f>IF(
Table1[[#This Row],[Budget_COGS]]=0,
"",
IF(
Table1[[#This Row],[Budget_COGS]]&gt;0,
(Table1[[#This Row],[Budget_COGS]]-Table1[[#This Row],[COGS]]) / Table1[[#This Row],[Budget_COGS]],
(Table1[[#This Row],[Budget_COGS]]-Table1[[#This Row],[COGS]]) / ABS(Table1[[#This Row],[Budget_COGS]])
)
)</f>
        <v>0.1</v>
      </c>
      <c r="S1081" s="5" t="str">
        <f>IF(Table1[[#This Row],[COGS _Var]]&gt;=0, "Above Budget", "Below Budget")</f>
        <v>Below Budget</v>
      </c>
      <c r="T1081">
        <f>Table1[[#This Row],[Actual_Sales]]-Table1[[#This Row],[COGS]]</f>
        <v>116</v>
      </c>
      <c r="U1081">
        <v>120</v>
      </c>
      <c r="V1081">
        <f>Table1[[#This Row],[Gross_Margin]]-Table1[[#This Row],[Budget_Margin]]</f>
        <v>-4</v>
      </c>
      <c r="W1081" s="5">
        <f>IF(
Table1[[#This Row],[Budget_Margin]]=0,
"",
IF(
Table1[[#This Row],[Budget_Margin]]&gt;0,
(Table1[[#This Row],[Gross_Margin]]-Table1[[#This Row],[Budget_Margin]]) / Table1[[#This Row],[Budget_Margin]],
(Table1[[#This Row],[Gross_Margin]]-Table1[[#This Row],[Budget_Margin]]) / ABS(Table1[[#This Row],[Budget_Margin]])
)
)</f>
        <v>-3.3333333333333333E-2</v>
      </c>
      <c r="X1081" s="5" t="str">
        <f>IF(Table1[[#This Row],[Margin_Var]]&gt;=0, "Above Budget", "Below Budget")</f>
        <v>Below Budget</v>
      </c>
      <c r="Y1081" s="5">
        <f>IFERROR(Table1[[#This Row],[Gross_Margin]]/Table1[[#This Row],[Actual_Sales]],0)</f>
        <v>0.61702127659574468</v>
      </c>
      <c r="Z1081" s="5">
        <f>Table1[[#This Row],[Actual_Profit]]/Table1[[#This Row],[Actual_Sales]]</f>
        <v>0.37234042553191488</v>
      </c>
      <c r="AA1081">
        <v>46</v>
      </c>
      <c r="AB1081" s="5">
        <f>IFERROR(Table1[[#This Row],[Expenses]]/Table1[[#This Row],[Actual_Sales]],0)</f>
        <v>0.24468085106382978</v>
      </c>
      <c r="AC1081">
        <v>23</v>
      </c>
      <c r="AD1081">
        <v>461</v>
      </c>
      <c r="AE1081" s="5">
        <f>IFERROR(Table1[[#This Row],[Inventory]]/Table1[[#This Row],[Actual_Sales]],0)</f>
        <v>2.4521276595744679</v>
      </c>
    </row>
    <row r="1082" spans="1:31" x14ac:dyDescent="0.25">
      <c r="A1082">
        <v>1743</v>
      </c>
      <c r="B1082">
        <v>850</v>
      </c>
      <c r="C1082">
        <v>11</v>
      </c>
      <c r="D1082" s="2">
        <v>40452</v>
      </c>
      <c r="E1082">
        <v>94</v>
      </c>
      <c r="F1082">
        <v>100</v>
      </c>
      <c r="G1082">
        <f>Table1[[#This Row],[Actual_Sales]]-Table1[[#This Row],[Budget_Sales]]</f>
        <v>-6</v>
      </c>
      <c r="H1082" s="5">
        <f>IF(
Table1[[#This Row],[Budget_Sales]]=0,
"",
IF(
Table1[[#This Row],[Budget_Sales]]&gt;0,
(Table1[[#This Row],[Actual_Sales]]-Table1[[#This Row],[Budget_Sales]])/Table1[[#This Row],[Budget_Sales]],
(Table1[[#This Row],[Actual_Sales]]-Table1[[#This Row],[Budget_Sales]])/ABS(Table1[[#This Row],[Budget_Sales]])
)
)</f>
        <v>-0.06</v>
      </c>
      <c r="I1082" s="5" t="str">
        <f>IF(Table1[[#This Row],[Sales_Var]]&gt;=0,"Above Budget","Below Budget")</f>
        <v>Below Budget</v>
      </c>
      <c r="J1082">
        <f>Table1[[#This Row],[Actual_Sales]]-(Table1[[#This Row],[COGS]]+Table1[[#This Row],[Expenses]])</f>
        <v>35</v>
      </c>
      <c r="K1082">
        <v>50</v>
      </c>
      <c r="L1082">
        <f>Table1[[#This Row],[Actual_Profit]]-Table1[[#This Row],[Budget_Profit]]</f>
        <v>-15</v>
      </c>
      <c r="M1082" s="5">
        <f>IF(
Table1[[#This Row],[Budget_Profit]]=0,
"",
IF(
Table1[[#This Row],[Budget_Profit]]&gt;0,
(Table1[[#This Row],[Actual_Profit]]-Table1[[#This Row],[Budget_Profit]])/Table1[[#This Row],[Budget_Profit]],
(Table1[[#This Row],[Actual_Profit]]-Table1[[#This Row],[Budget_Profit]])/ABS(Table1[[#This Row],[Budget_Profit]])
)
)</f>
        <v>-0.3</v>
      </c>
      <c r="N1082" s="5" t="str">
        <f>IF(Table1[[#This Row],[Profit_Var]]&gt;=0, "Above Budget", "Below Budget")</f>
        <v>Below Budget</v>
      </c>
      <c r="O1082">
        <v>38</v>
      </c>
      <c r="P1082">
        <v>40</v>
      </c>
      <c r="Q1082">
        <f>Table1[[#This Row],[COGS]]-Table1[[#This Row],[Budget_COGS]]</f>
        <v>-2</v>
      </c>
      <c r="R1082" s="5">
        <f>IF(
Table1[[#This Row],[Budget_COGS]]=0,
"",
IF(
Table1[[#This Row],[Budget_COGS]]&gt;0,
(Table1[[#This Row],[Budget_COGS]]-Table1[[#This Row],[COGS]]) / Table1[[#This Row],[Budget_COGS]],
(Table1[[#This Row],[Budget_COGS]]-Table1[[#This Row],[COGS]]) / ABS(Table1[[#This Row],[Budget_COGS]])
)
)</f>
        <v>0.05</v>
      </c>
      <c r="S1082" s="5" t="str">
        <f>IF(Table1[[#This Row],[COGS _Var]]&gt;=0, "Above Budget", "Below Budget")</f>
        <v>Below Budget</v>
      </c>
      <c r="T1082">
        <f>Table1[[#This Row],[Actual_Sales]]-Table1[[#This Row],[COGS]]</f>
        <v>56</v>
      </c>
      <c r="U1082">
        <v>60</v>
      </c>
      <c r="V1082">
        <f>Table1[[#This Row],[Gross_Margin]]-Table1[[#This Row],[Budget_Margin]]</f>
        <v>-4</v>
      </c>
      <c r="W1082" s="5">
        <f>IF(
Table1[[#This Row],[Budget_Margin]]=0,
"",
IF(
Table1[[#This Row],[Budget_Margin]]&gt;0,
(Table1[[#This Row],[Gross_Margin]]-Table1[[#This Row],[Budget_Margin]]) / Table1[[#This Row],[Budget_Margin]],
(Table1[[#This Row],[Gross_Margin]]-Table1[[#This Row],[Budget_Margin]]) / ABS(Table1[[#This Row],[Budget_Margin]])
)
)</f>
        <v>-6.6666666666666666E-2</v>
      </c>
      <c r="X1082" s="5" t="str">
        <f>IF(Table1[[#This Row],[Margin_Var]]&gt;=0, "Above Budget", "Below Budget")</f>
        <v>Below Budget</v>
      </c>
      <c r="Y1082" s="5">
        <f>IFERROR(Table1[[#This Row],[Gross_Margin]]/Table1[[#This Row],[Actual_Sales]],0)</f>
        <v>0.5957446808510638</v>
      </c>
      <c r="Z1082" s="5">
        <f>Table1[[#This Row],[Actual_Profit]]/Table1[[#This Row],[Actual_Sales]]</f>
        <v>0.37234042553191488</v>
      </c>
      <c r="AA1082">
        <v>21</v>
      </c>
      <c r="AB1082" s="5">
        <f>IFERROR(Table1[[#This Row],[Expenses]]/Table1[[#This Row],[Actual_Sales]],0)</f>
        <v>0.22340425531914893</v>
      </c>
      <c r="AC1082">
        <v>10</v>
      </c>
      <c r="AD1082">
        <v>871</v>
      </c>
      <c r="AE1082" s="5">
        <f>IFERROR(Table1[[#This Row],[Inventory]]/Table1[[#This Row],[Actual_Sales]],0)</f>
        <v>9.2659574468085104</v>
      </c>
    </row>
    <row r="1083" spans="1:31" x14ac:dyDescent="0.25">
      <c r="A1083">
        <v>60</v>
      </c>
      <c r="B1083">
        <v>475</v>
      </c>
      <c r="C1083">
        <v>13</v>
      </c>
      <c r="D1083" s="2">
        <v>40179</v>
      </c>
      <c r="E1083">
        <v>94</v>
      </c>
      <c r="F1083">
        <v>100</v>
      </c>
      <c r="G1083">
        <f>Table1[[#This Row],[Actual_Sales]]-Table1[[#This Row],[Budget_Sales]]</f>
        <v>-6</v>
      </c>
      <c r="H1083" s="5">
        <f>IF(
Table1[[#This Row],[Budget_Sales]]=0,
"",
IF(
Table1[[#This Row],[Budget_Sales]]&gt;0,
(Table1[[#This Row],[Actual_Sales]]-Table1[[#This Row],[Budget_Sales]])/Table1[[#This Row],[Budget_Sales]],
(Table1[[#This Row],[Actual_Sales]]-Table1[[#This Row],[Budget_Sales]])/ABS(Table1[[#This Row],[Budget_Sales]])
)
)</f>
        <v>-0.06</v>
      </c>
      <c r="I1083" s="5" t="str">
        <f>IF(Table1[[#This Row],[Sales_Var]]&gt;=0,"Above Budget","Below Budget")</f>
        <v>Below Budget</v>
      </c>
      <c r="J1083">
        <f>Table1[[#This Row],[Actual_Sales]]-(Table1[[#This Row],[COGS]]+Table1[[#This Row],[Expenses]])</f>
        <v>35</v>
      </c>
      <c r="K1083">
        <v>40</v>
      </c>
      <c r="L1083">
        <f>Table1[[#This Row],[Actual_Profit]]-Table1[[#This Row],[Budget_Profit]]</f>
        <v>-5</v>
      </c>
      <c r="M1083" s="5">
        <f>IF(
Table1[[#This Row],[Budget_Profit]]=0,
"",
IF(
Table1[[#This Row],[Budget_Profit]]&gt;0,
(Table1[[#This Row],[Actual_Profit]]-Table1[[#This Row],[Budget_Profit]])/Table1[[#This Row],[Budget_Profit]],
(Table1[[#This Row],[Actual_Profit]]-Table1[[#This Row],[Budget_Profit]])/ABS(Table1[[#This Row],[Budget_Profit]])
)
)</f>
        <v>-0.125</v>
      </c>
      <c r="N1083" s="5" t="str">
        <f>IF(Table1[[#This Row],[Profit_Var]]&gt;=0, "Above Budget", "Below Budget")</f>
        <v>Below Budget</v>
      </c>
      <c r="O1083">
        <v>38</v>
      </c>
      <c r="P1083">
        <v>40</v>
      </c>
      <c r="Q1083">
        <f>Table1[[#This Row],[COGS]]-Table1[[#This Row],[Budget_COGS]]</f>
        <v>-2</v>
      </c>
      <c r="R1083" s="5">
        <f>IF(
Table1[[#This Row],[Budget_COGS]]=0,
"",
IF(
Table1[[#This Row],[Budget_COGS]]&gt;0,
(Table1[[#This Row],[Budget_COGS]]-Table1[[#This Row],[COGS]]) / Table1[[#This Row],[Budget_COGS]],
(Table1[[#This Row],[Budget_COGS]]-Table1[[#This Row],[COGS]]) / ABS(Table1[[#This Row],[Budget_COGS]])
)
)</f>
        <v>0.05</v>
      </c>
      <c r="S1083" s="5" t="str">
        <f>IF(Table1[[#This Row],[COGS _Var]]&gt;=0, "Above Budget", "Below Budget")</f>
        <v>Below Budget</v>
      </c>
      <c r="T1083">
        <f>Table1[[#This Row],[Actual_Sales]]-Table1[[#This Row],[COGS]]</f>
        <v>56</v>
      </c>
      <c r="U1083">
        <v>60</v>
      </c>
      <c r="V1083">
        <f>Table1[[#This Row],[Gross_Margin]]-Table1[[#This Row],[Budget_Margin]]</f>
        <v>-4</v>
      </c>
      <c r="W1083" s="5">
        <f>IF(
Table1[[#This Row],[Budget_Margin]]=0,
"",
IF(
Table1[[#This Row],[Budget_Margin]]&gt;0,
(Table1[[#This Row],[Gross_Margin]]-Table1[[#This Row],[Budget_Margin]]) / Table1[[#This Row],[Budget_Margin]],
(Table1[[#This Row],[Gross_Margin]]-Table1[[#This Row],[Budget_Margin]]) / ABS(Table1[[#This Row],[Budget_Margin]])
)
)</f>
        <v>-6.6666666666666666E-2</v>
      </c>
      <c r="X1083" s="5" t="str">
        <f>IF(Table1[[#This Row],[Margin_Var]]&gt;=0, "Above Budget", "Below Budget")</f>
        <v>Below Budget</v>
      </c>
      <c r="Y1083" s="5">
        <f>IFERROR(Table1[[#This Row],[Gross_Margin]]/Table1[[#This Row],[Actual_Sales]],0)</f>
        <v>0.5957446808510638</v>
      </c>
      <c r="Z1083" s="5">
        <f>Table1[[#This Row],[Actual_Profit]]/Table1[[#This Row],[Actual_Sales]]</f>
        <v>0.37234042553191488</v>
      </c>
      <c r="AA1083">
        <v>21</v>
      </c>
      <c r="AB1083" s="5">
        <f>IFERROR(Table1[[#This Row],[Expenses]]/Table1[[#This Row],[Actual_Sales]],0)</f>
        <v>0.22340425531914893</v>
      </c>
      <c r="AC1083">
        <v>10</v>
      </c>
      <c r="AD1083">
        <v>777</v>
      </c>
      <c r="AE1083" s="5">
        <f>IFERROR(Table1[[#This Row],[Inventory]]/Table1[[#This Row],[Actual_Sales]],0)</f>
        <v>8.2659574468085104</v>
      </c>
    </row>
    <row r="1084" spans="1:31" x14ac:dyDescent="0.25">
      <c r="A1084">
        <v>1043</v>
      </c>
      <c r="B1084">
        <v>850</v>
      </c>
      <c r="C1084">
        <v>3</v>
      </c>
      <c r="D1084" s="2">
        <v>40330</v>
      </c>
      <c r="E1084">
        <v>282</v>
      </c>
      <c r="F1084">
        <v>260</v>
      </c>
      <c r="G1084">
        <f>Table1[[#This Row],[Actual_Sales]]-Table1[[#This Row],[Budget_Sales]]</f>
        <v>22</v>
      </c>
      <c r="H1084" s="5">
        <f>IF(
Table1[[#This Row],[Budget_Sales]]=0,
"",
IF(
Table1[[#This Row],[Budget_Sales]]&gt;0,
(Table1[[#This Row],[Actual_Sales]]-Table1[[#This Row],[Budget_Sales]])/Table1[[#This Row],[Budget_Sales]],
(Table1[[#This Row],[Actual_Sales]]-Table1[[#This Row],[Budget_Sales]])/ABS(Table1[[#This Row],[Budget_Sales]])
)
)</f>
        <v>8.461538461538462E-2</v>
      </c>
      <c r="I1084" s="5" t="str">
        <f>IF(Table1[[#This Row],[Sales_Var]]&gt;=0,"Above Budget","Below Budget")</f>
        <v>Above Budget</v>
      </c>
      <c r="J1084">
        <f>Table1[[#This Row],[Actual_Sales]]-(Table1[[#This Row],[COGS]]+Table1[[#This Row],[Expenses]])</f>
        <v>105</v>
      </c>
      <c r="K1084">
        <v>100</v>
      </c>
      <c r="L1084">
        <f>Table1[[#This Row],[Actual_Profit]]-Table1[[#This Row],[Budget_Profit]]</f>
        <v>5</v>
      </c>
      <c r="M1084" s="5">
        <f>IF(
Table1[[#This Row],[Budget_Profit]]=0,
"",
IF(
Table1[[#This Row],[Budget_Profit]]&gt;0,
(Table1[[#This Row],[Actual_Profit]]-Table1[[#This Row],[Budget_Profit]])/Table1[[#This Row],[Budget_Profit]],
(Table1[[#This Row],[Actual_Profit]]-Table1[[#This Row],[Budget_Profit]])/ABS(Table1[[#This Row],[Budget_Profit]])
)
)</f>
        <v>0.05</v>
      </c>
      <c r="N1084" s="5" t="str">
        <f>IF(Table1[[#This Row],[Profit_Var]]&gt;=0, "Above Budget", "Below Budget")</f>
        <v>Above Budget</v>
      </c>
      <c r="O1084">
        <v>118</v>
      </c>
      <c r="P1084">
        <v>110</v>
      </c>
      <c r="Q1084">
        <f>Table1[[#This Row],[COGS]]-Table1[[#This Row],[Budget_COGS]]</f>
        <v>8</v>
      </c>
      <c r="R1084" s="5">
        <f>IF(
Table1[[#This Row],[Budget_COGS]]=0,
"",
IF(
Table1[[#This Row],[Budget_COGS]]&gt;0,
(Table1[[#This Row],[Budget_COGS]]-Table1[[#This Row],[COGS]]) / Table1[[#This Row],[Budget_COGS]],
(Table1[[#This Row],[Budget_COGS]]-Table1[[#This Row],[COGS]]) / ABS(Table1[[#This Row],[Budget_COGS]])
)
)</f>
        <v>-7.2727272727272724E-2</v>
      </c>
      <c r="S1084" s="5" t="str">
        <f>IF(Table1[[#This Row],[COGS _Var]]&gt;=0, "Above Budget", "Below Budget")</f>
        <v>Above Budget</v>
      </c>
      <c r="T1084">
        <f>Table1[[#This Row],[Actual_Sales]]-Table1[[#This Row],[COGS]]</f>
        <v>164</v>
      </c>
      <c r="U1084">
        <v>150</v>
      </c>
      <c r="V1084">
        <f>Table1[[#This Row],[Gross_Margin]]-Table1[[#This Row],[Budget_Margin]]</f>
        <v>14</v>
      </c>
      <c r="W1084" s="5">
        <f>IF(
Table1[[#This Row],[Budget_Margin]]=0,
"",
IF(
Table1[[#This Row],[Budget_Margin]]&gt;0,
(Table1[[#This Row],[Gross_Margin]]-Table1[[#This Row],[Budget_Margin]]) / Table1[[#This Row],[Budget_Margin]],
(Table1[[#This Row],[Gross_Margin]]-Table1[[#This Row],[Budget_Margin]]) / ABS(Table1[[#This Row],[Budget_Margin]])
)
)</f>
        <v>9.3333333333333338E-2</v>
      </c>
      <c r="X1084" s="5" t="str">
        <f>IF(Table1[[#This Row],[Margin_Var]]&gt;=0, "Above Budget", "Below Budget")</f>
        <v>Above Budget</v>
      </c>
      <c r="Y1084" s="5">
        <f>IFERROR(Table1[[#This Row],[Gross_Margin]]/Table1[[#This Row],[Actual_Sales]],0)</f>
        <v>0.58156028368794321</v>
      </c>
      <c r="Z1084" s="5">
        <f>Table1[[#This Row],[Actual_Profit]]/Table1[[#This Row],[Actual_Sales]]</f>
        <v>0.37234042553191488</v>
      </c>
      <c r="AA1084">
        <v>59</v>
      </c>
      <c r="AB1084" s="5">
        <f>IFERROR(Table1[[#This Row],[Expenses]]/Table1[[#This Row],[Actual_Sales]],0)</f>
        <v>0.20921985815602837</v>
      </c>
      <c r="AC1084">
        <v>36</v>
      </c>
      <c r="AD1084">
        <v>636</v>
      </c>
      <c r="AE1084" s="5">
        <f>IFERROR(Table1[[#This Row],[Inventory]]/Table1[[#This Row],[Actual_Sales]],0)</f>
        <v>2.2553191489361701</v>
      </c>
    </row>
    <row r="1085" spans="1:31" x14ac:dyDescent="0.25">
      <c r="A1085">
        <v>1050</v>
      </c>
      <c r="B1085">
        <v>918</v>
      </c>
      <c r="C1085">
        <v>4</v>
      </c>
      <c r="D1085" s="2">
        <v>40330</v>
      </c>
      <c r="E1085">
        <v>282</v>
      </c>
      <c r="F1085">
        <v>240</v>
      </c>
      <c r="G1085">
        <f>Table1[[#This Row],[Actual_Sales]]-Table1[[#This Row],[Budget_Sales]]</f>
        <v>42</v>
      </c>
      <c r="H1085" s="5">
        <f>IF(
Table1[[#This Row],[Budget_Sales]]=0,
"",
IF(
Table1[[#This Row],[Budget_Sales]]&gt;0,
(Table1[[#This Row],[Actual_Sales]]-Table1[[#This Row],[Budget_Sales]])/Table1[[#This Row],[Budget_Sales]],
(Table1[[#This Row],[Actual_Sales]]-Table1[[#This Row],[Budget_Sales]])/ABS(Table1[[#This Row],[Budget_Sales]])
)
)</f>
        <v>0.17499999999999999</v>
      </c>
      <c r="I1085" s="5" t="str">
        <f>IF(Table1[[#This Row],[Sales_Var]]&gt;=0,"Above Budget","Below Budget")</f>
        <v>Above Budget</v>
      </c>
      <c r="J1085">
        <f>Table1[[#This Row],[Actual_Sales]]-(Table1[[#This Row],[COGS]]+Table1[[#This Row],[Expenses]])</f>
        <v>105</v>
      </c>
      <c r="K1085">
        <v>100</v>
      </c>
      <c r="L1085">
        <f>Table1[[#This Row],[Actual_Profit]]-Table1[[#This Row],[Budget_Profit]]</f>
        <v>5</v>
      </c>
      <c r="M1085" s="5">
        <f>IF(
Table1[[#This Row],[Budget_Profit]]=0,
"",
IF(
Table1[[#This Row],[Budget_Profit]]&gt;0,
(Table1[[#This Row],[Actual_Profit]]-Table1[[#This Row],[Budget_Profit]])/Table1[[#This Row],[Budget_Profit]],
(Table1[[#This Row],[Actual_Profit]]-Table1[[#This Row],[Budget_Profit]])/ABS(Table1[[#This Row],[Budget_Profit]])
)
)</f>
        <v>0.05</v>
      </c>
      <c r="N1085" s="5" t="str">
        <f>IF(Table1[[#This Row],[Profit_Var]]&gt;=0, "Above Budget", "Below Budget")</f>
        <v>Above Budget</v>
      </c>
      <c r="O1085">
        <v>118</v>
      </c>
      <c r="P1085">
        <v>100</v>
      </c>
      <c r="Q1085">
        <f>Table1[[#This Row],[COGS]]-Table1[[#This Row],[Budget_COGS]]</f>
        <v>18</v>
      </c>
      <c r="R1085" s="5">
        <f>IF(
Table1[[#This Row],[Budget_COGS]]=0,
"",
IF(
Table1[[#This Row],[Budget_COGS]]&gt;0,
(Table1[[#This Row],[Budget_COGS]]-Table1[[#This Row],[COGS]]) / Table1[[#This Row],[Budget_COGS]],
(Table1[[#This Row],[Budget_COGS]]-Table1[[#This Row],[COGS]]) / ABS(Table1[[#This Row],[Budget_COGS]])
)
)</f>
        <v>-0.18</v>
      </c>
      <c r="S1085" s="5" t="str">
        <f>IF(Table1[[#This Row],[COGS _Var]]&gt;=0, "Above Budget", "Below Budget")</f>
        <v>Above Budget</v>
      </c>
      <c r="T1085">
        <f>Table1[[#This Row],[Actual_Sales]]-Table1[[#This Row],[COGS]]</f>
        <v>164</v>
      </c>
      <c r="U1085">
        <v>140</v>
      </c>
      <c r="V1085">
        <f>Table1[[#This Row],[Gross_Margin]]-Table1[[#This Row],[Budget_Margin]]</f>
        <v>24</v>
      </c>
      <c r="W1085" s="5">
        <f>IF(
Table1[[#This Row],[Budget_Margin]]=0,
"",
IF(
Table1[[#This Row],[Budget_Margin]]&gt;0,
(Table1[[#This Row],[Gross_Margin]]-Table1[[#This Row],[Budget_Margin]]) / Table1[[#This Row],[Budget_Margin]],
(Table1[[#This Row],[Gross_Margin]]-Table1[[#This Row],[Budget_Margin]]) / ABS(Table1[[#This Row],[Budget_Margin]])
)
)</f>
        <v>0.17142857142857143</v>
      </c>
      <c r="X1085" s="5" t="str">
        <f>IF(Table1[[#This Row],[Margin_Var]]&gt;=0, "Above Budget", "Below Budget")</f>
        <v>Above Budget</v>
      </c>
      <c r="Y1085" s="5">
        <f>IFERROR(Table1[[#This Row],[Gross_Margin]]/Table1[[#This Row],[Actual_Sales]],0)</f>
        <v>0.58156028368794321</v>
      </c>
      <c r="Z1085" s="5">
        <f>Table1[[#This Row],[Actual_Profit]]/Table1[[#This Row],[Actual_Sales]]</f>
        <v>0.37234042553191488</v>
      </c>
      <c r="AA1085">
        <v>59</v>
      </c>
      <c r="AB1085" s="5">
        <f>IFERROR(Table1[[#This Row],[Expenses]]/Table1[[#This Row],[Actual_Sales]],0)</f>
        <v>0.20921985815602837</v>
      </c>
      <c r="AC1085">
        <v>36</v>
      </c>
      <c r="AD1085">
        <v>-660</v>
      </c>
      <c r="AE1085" s="5">
        <f>IFERROR(Table1[[#This Row],[Inventory]]/Table1[[#This Row],[Actual_Sales]],0)</f>
        <v>-2.3404255319148937</v>
      </c>
    </row>
    <row r="1086" spans="1:31" x14ac:dyDescent="0.25">
      <c r="A1086">
        <v>1056</v>
      </c>
      <c r="B1086">
        <v>937</v>
      </c>
      <c r="C1086">
        <v>12</v>
      </c>
      <c r="D1086" s="2">
        <v>40330</v>
      </c>
      <c r="E1086">
        <v>282</v>
      </c>
      <c r="F1086">
        <v>240</v>
      </c>
      <c r="G1086">
        <f>Table1[[#This Row],[Actual_Sales]]-Table1[[#This Row],[Budget_Sales]]</f>
        <v>42</v>
      </c>
      <c r="H1086" s="5">
        <f>IF(
Table1[[#This Row],[Budget_Sales]]=0,
"",
IF(
Table1[[#This Row],[Budget_Sales]]&gt;0,
(Table1[[#This Row],[Actual_Sales]]-Table1[[#This Row],[Budget_Sales]])/Table1[[#This Row],[Budget_Sales]],
(Table1[[#This Row],[Actual_Sales]]-Table1[[#This Row],[Budget_Sales]])/ABS(Table1[[#This Row],[Budget_Sales]])
)
)</f>
        <v>0.17499999999999999</v>
      </c>
      <c r="I1086" s="5" t="str">
        <f>IF(Table1[[#This Row],[Sales_Var]]&gt;=0,"Above Budget","Below Budget")</f>
        <v>Above Budget</v>
      </c>
      <c r="J1086">
        <f>Table1[[#This Row],[Actual_Sales]]-(Table1[[#This Row],[COGS]]+Table1[[#This Row],[Expenses]])</f>
        <v>105</v>
      </c>
      <c r="K1086">
        <v>90</v>
      </c>
      <c r="L1086">
        <f>Table1[[#This Row],[Actual_Profit]]-Table1[[#This Row],[Budget_Profit]]</f>
        <v>15</v>
      </c>
      <c r="M1086" s="5">
        <f>IF(
Table1[[#This Row],[Budget_Profit]]=0,
"",
IF(
Table1[[#This Row],[Budget_Profit]]&gt;0,
(Table1[[#This Row],[Actual_Profit]]-Table1[[#This Row],[Budget_Profit]])/Table1[[#This Row],[Budget_Profit]],
(Table1[[#This Row],[Actual_Profit]]-Table1[[#This Row],[Budget_Profit]])/ABS(Table1[[#This Row],[Budget_Profit]])
)
)</f>
        <v>0.16666666666666666</v>
      </c>
      <c r="N1086" s="5" t="str">
        <f>IF(Table1[[#This Row],[Profit_Var]]&gt;=0, "Above Budget", "Below Budget")</f>
        <v>Above Budget</v>
      </c>
      <c r="O1086">
        <v>118</v>
      </c>
      <c r="P1086">
        <v>100</v>
      </c>
      <c r="Q1086">
        <f>Table1[[#This Row],[COGS]]-Table1[[#This Row],[Budget_COGS]]</f>
        <v>18</v>
      </c>
      <c r="R1086" s="5">
        <f>IF(
Table1[[#This Row],[Budget_COGS]]=0,
"",
IF(
Table1[[#This Row],[Budget_COGS]]&gt;0,
(Table1[[#This Row],[Budget_COGS]]-Table1[[#This Row],[COGS]]) / Table1[[#This Row],[Budget_COGS]],
(Table1[[#This Row],[Budget_COGS]]-Table1[[#This Row],[COGS]]) / ABS(Table1[[#This Row],[Budget_COGS]])
)
)</f>
        <v>-0.18</v>
      </c>
      <c r="S1086" s="5" t="str">
        <f>IF(Table1[[#This Row],[COGS _Var]]&gt;=0, "Above Budget", "Below Budget")</f>
        <v>Above Budget</v>
      </c>
      <c r="T1086">
        <f>Table1[[#This Row],[Actual_Sales]]-Table1[[#This Row],[COGS]]</f>
        <v>164</v>
      </c>
      <c r="U1086">
        <v>140</v>
      </c>
      <c r="V1086">
        <f>Table1[[#This Row],[Gross_Margin]]-Table1[[#This Row],[Budget_Margin]]</f>
        <v>24</v>
      </c>
      <c r="W1086" s="5">
        <f>IF(
Table1[[#This Row],[Budget_Margin]]=0,
"",
IF(
Table1[[#This Row],[Budget_Margin]]&gt;0,
(Table1[[#This Row],[Gross_Margin]]-Table1[[#This Row],[Budget_Margin]]) / Table1[[#This Row],[Budget_Margin]],
(Table1[[#This Row],[Gross_Margin]]-Table1[[#This Row],[Budget_Margin]]) / ABS(Table1[[#This Row],[Budget_Margin]])
)
)</f>
        <v>0.17142857142857143</v>
      </c>
      <c r="X1086" s="5" t="str">
        <f>IF(Table1[[#This Row],[Margin_Var]]&gt;=0, "Above Budget", "Below Budget")</f>
        <v>Above Budget</v>
      </c>
      <c r="Y1086" s="5">
        <f>IFERROR(Table1[[#This Row],[Gross_Margin]]/Table1[[#This Row],[Actual_Sales]],0)</f>
        <v>0.58156028368794321</v>
      </c>
      <c r="Z1086" s="5">
        <f>Table1[[#This Row],[Actual_Profit]]/Table1[[#This Row],[Actual_Sales]]</f>
        <v>0.37234042553191488</v>
      </c>
      <c r="AA1086">
        <v>59</v>
      </c>
      <c r="AB1086" s="5">
        <f>IFERROR(Table1[[#This Row],[Expenses]]/Table1[[#This Row],[Actual_Sales]],0)</f>
        <v>0.20921985815602837</v>
      </c>
      <c r="AC1086">
        <v>36</v>
      </c>
      <c r="AD1086">
        <v>636</v>
      </c>
      <c r="AE1086" s="5">
        <f>IFERROR(Table1[[#This Row],[Inventory]]/Table1[[#This Row],[Actual_Sales]],0)</f>
        <v>2.2553191489361701</v>
      </c>
    </row>
    <row r="1087" spans="1:31" x14ac:dyDescent="0.25">
      <c r="A1087">
        <v>951</v>
      </c>
      <c r="B1087">
        <v>503</v>
      </c>
      <c r="C1087">
        <v>13</v>
      </c>
      <c r="D1087" s="2">
        <v>40330</v>
      </c>
      <c r="E1087">
        <v>282</v>
      </c>
      <c r="F1087">
        <v>190</v>
      </c>
      <c r="G1087">
        <f>Table1[[#This Row],[Actual_Sales]]-Table1[[#This Row],[Budget_Sales]]</f>
        <v>92</v>
      </c>
      <c r="H1087" s="5">
        <f>IF(
Table1[[#This Row],[Budget_Sales]]=0,
"",
IF(
Table1[[#This Row],[Budget_Sales]]&gt;0,
(Table1[[#This Row],[Actual_Sales]]-Table1[[#This Row],[Budget_Sales]])/Table1[[#This Row],[Budget_Sales]],
(Table1[[#This Row],[Actual_Sales]]-Table1[[#This Row],[Budget_Sales]])/ABS(Table1[[#This Row],[Budget_Sales]])
)
)</f>
        <v>0.48421052631578948</v>
      </c>
      <c r="I1087" s="5" t="str">
        <f>IF(Table1[[#This Row],[Sales_Var]]&gt;=0,"Above Budget","Below Budget")</f>
        <v>Above Budget</v>
      </c>
      <c r="J1087">
        <f>Table1[[#This Row],[Actual_Sales]]-(Table1[[#This Row],[COGS]]+Table1[[#This Row],[Expenses]])</f>
        <v>105</v>
      </c>
      <c r="K1087">
        <v>80</v>
      </c>
      <c r="L1087">
        <f>Table1[[#This Row],[Actual_Profit]]-Table1[[#This Row],[Budget_Profit]]</f>
        <v>25</v>
      </c>
      <c r="M1087" s="5">
        <f>IF(
Table1[[#This Row],[Budget_Profit]]=0,
"",
IF(
Table1[[#This Row],[Budget_Profit]]&gt;0,
(Table1[[#This Row],[Actual_Profit]]-Table1[[#This Row],[Budget_Profit]])/Table1[[#This Row],[Budget_Profit]],
(Table1[[#This Row],[Actual_Profit]]-Table1[[#This Row],[Budget_Profit]])/ABS(Table1[[#This Row],[Budget_Profit]])
)
)</f>
        <v>0.3125</v>
      </c>
      <c r="N1087" s="5" t="str">
        <f>IF(Table1[[#This Row],[Profit_Var]]&gt;=0, "Above Budget", "Below Budget")</f>
        <v>Above Budget</v>
      </c>
      <c r="O1087">
        <v>118</v>
      </c>
      <c r="P1087">
        <v>70</v>
      </c>
      <c r="Q1087">
        <f>Table1[[#This Row],[COGS]]-Table1[[#This Row],[Budget_COGS]]</f>
        <v>48</v>
      </c>
      <c r="R1087" s="5">
        <f>IF(
Table1[[#This Row],[Budget_COGS]]=0,
"",
IF(
Table1[[#This Row],[Budget_COGS]]&gt;0,
(Table1[[#This Row],[Budget_COGS]]-Table1[[#This Row],[COGS]]) / Table1[[#This Row],[Budget_COGS]],
(Table1[[#This Row],[Budget_COGS]]-Table1[[#This Row],[COGS]]) / ABS(Table1[[#This Row],[Budget_COGS]])
)
)</f>
        <v>-0.68571428571428572</v>
      </c>
      <c r="S1087" s="5" t="str">
        <f>IF(Table1[[#This Row],[COGS _Var]]&gt;=0, "Above Budget", "Below Budget")</f>
        <v>Above Budget</v>
      </c>
      <c r="T1087">
        <f>Table1[[#This Row],[Actual_Sales]]-Table1[[#This Row],[COGS]]</f>
        <v>164</v>
      </c>
      <c r="U1087">
        <v>120</v>
      </c>
      <c r="V1087">
        <f>Table1[[#This Row],[Gross_Margin]]-Table1[[#This Row],[Budget_Margin]]</f>
        <v>44</v>
      </c>
      <c r="W1087" s="5">
        <f>IF(
Table1[[#This Row],[Budget_Margin]]=0,
"",
IF(
Table1[[#This Row],[Budget_Margin]]&gt;0,
(Table1[[#This Row],[Gross_Margin]]-Table1[[#This Row],[Budget_Margin]]) / Table1[[#This Row],[Budget_Margin]],
(Table1[[#This Row],[Gross_Margin]]-Table1[[#This Row],[Budget_Margin]]) / ABS(Table1[[#This Row],[Budget_Margin]])
)
)</f>
        <v>0.36666666666666664</v>
      </c>
      <c r="X1087" s="5" t="str">
        <f>IF(Table1[[#This Row],[Margin_Var]]&gt;=0, "Above Budget", "Below Budget")</f>
        <v>Above Budget</v>
      </c>
      <c r="Y1087" s="5">
        <f>IFERROR(Table1[[#This Row],[Gross_Margin]]/Table1[[#This Row],[Actual_Sales]],0)</f>
        <v>0.58156028368794321</v>
      </c>
      <c r="Z1087" s="5">
        <f>Table1[[#This Row],[Actual_Profit]]/Table1[[#This Row],[Actual_Sales]]</f>
        <v>0.37234042553191488</v>
      </c>
      <c r="AA1087">
        <v>59</v>
      </c>
      <c r="AB1087" s="5">
        <f>IFERROR(Table1[[#This Row],[Expenses]]/Table1[[#This Row],[Actual_Sales]],0)</f>
        <v>0.20921985815602837</v>
      </c>
      <c r="AC1087">
        <v>36</v>
      </c>
      <c r="AD1087">
        <v>636</v>
      </c>
      <c r="AE1087" s="5">
        <f>IFERROR(Table1[[#This Row],[Inventory]]/Table1[[#This Row],[Actual_Sales]],0)</f>
        <v>2.2553191489361701</v>
      </c>
    </row>
    <row r="1088" spans="1:31" x14ac:dyDescent="0.25">
      <c r="A1088">
        <v>341</v>
      </c>
      <c r="B1088">
        <v>959</v>
      </c>
      <c r="C1088">
        <v>2</v>
      </c>
      <c r="D1088" s="2">
        <v>40210</v>
      </c>
      <c r="E1088">
        <v>325</v>
      </c>
      <c r="F1088">
        <v>300</v>
      </c>
      <c r="G1088">
        <f>Table1[[#This Row],[Actual_Sales]]-Table1[[#This Row],[Budget_Sales]]</f>
        <v>25</v>
      </c>
      <c r="H1088" s="5">
        <f>IF(
Table1[[#This Row],[Budget_Sales]]=0,
"",
IF(
Table1[[#This Row],[Budget_Sales]]&gt;0,
(Table1[[#This Row],[Actual_Sales]]-Table1[[#This Row],[Budget_Sales]])/Table1[[#This Row],[Budget_Sales]],
(Table1[[#This Row],[Actual_Sales]]-Table1[[#This Row],[Budget_Sales]])/ABS(Table1[[#This Row],[Budget_Sales]])
)
)</f>
        <v>8.3333333333333329E-2</v>
      </c>
      <c r="I1088" s="5" t="str">
        <f>IF(Table1[[#This Row],[Sales_Var]]&gt;=0,"Above Budget","Below Budget")</f>
        <v>Above Budget</v>
      </c>
      <c r="J1088">
        <f>Table1[[#This Row],[Actual_Sales]]-(Table1[[#This Row],[COGS]]+Table1[[#This Row],[Expenses]])</f>
        <v>121</v>
      </c>
      <c r="K1088">
        <v>130</v>
      </c>
      <c r="L1088">
        <f>Table1[[#This Row],[Actual_Profit]]-Table1[[#This Row],[Budget_Profit]]</f>
        <v>-9</v>
      </c>
      <c r="M1088" s="5">
        <f>IF(
Table1[[#This Row],[Budget_Profit]]=0,
"",
IF(
Table1[[#This Row],[Budget_Profit]]&gt;0,
(Table1[[#This Row],[Actual_Profit]]-Table1[[#This Row],[Budget_Profit]])/Table1[[#This Row],[Budget_Profit]],
(Table1[[#This Row],[Actual_Profit]]-Table1[[#This Row],[Budget_Profit]])/ABS(Table1[[#This Row],[Budget_Profit]])
)
)</f>
        <v>-6.9230769230769235E-2</v>
      </c>
      <c r="N1088" s="5" t="str">
        <f>IF(Table1[[#This Row],[Profit_Var]]&gt;=0, "Above Budget", "Below Budget")</f>
        <v>Below Budget</v>
      </c>
      <c r="O1088">
        <v>130</v>
      </c>
      <c r="P1088">
        <v>120</v>
      </c>
      <c r="Q1088">
        <f>Table1[[#This Row],[COGS]]-Table1[[#This Row],[Budget_COGS]]</f>
        <v>10</v>
      </c>
      <c r="R1088" s="5">
        <f>IF(
Table1[[#This Row],[Budget_COGS]]=0,
"",
IF(
Table1[[#This Row],[Budget_COGS]]&gt;0,
(Table1[[#This Row],[Budget_COGS]]-Table1[[#This Row],[COGS]]) / Table1[[#This Row],[Budget_COGS]],
(Table1[[#This Row],[Budget_COGS]]-Table1[[#This Row],[COGS]]) / ABS(Table1[[#This Row],[Budget_COGS]])
)
)</f>
        <v>-8.3333333333333329E-2</v>
      </c>
      <c r="S1088" s="5" t="str">
        <f>IF(Table1[[#This Row],[COGS _Var]]&gt;=0, "Above Budget", "Below Budget")</f>
        <v>Above Budget</v>
      </c>
      <c r="T1088">
        <f>Table1[[#This Row],[Actual_Sales]]-Table1[[#This Row],[COGS]]</f>
        <v>195</v>
      </c>
      <c r="U1088">
        <v>180</v>
      </c>
      <c r="V1088">
        <f>Table1[[#This Row],[Gross_Margin]]-Table1[[#This Row],[Budget_Margin]]</f>
        <v>15</v>
      </c>
      <c r="W1088" s="5">
        <f>IF(
Table1[[#This Row],[Budget_Margin]]=0,
"",
IF(
Table1[[#This Row],[Budget_Margin]]&gt;0,
(Table1[[#This Row],[Gross_Margin]]-Table1[[#This Row],[Budget_Margin]]) / Table1[[#This Row],[Budget_Margin]],
(Table1[[#This Row],[Gross_Margin]]-Table1[[#This Row],[Budget_Margin]]) / ABS(Table1[[#This Row],[Budget_Margin]])
)
)</f>
        <v>8.3333333333333329E-2</v>
      </c>
      <c r="X1088" s="5" t="str">
        <f>IF(Table1[[#This Row],[Margin_Var]]&gt;=0, "Above Budget", "Below Budget")</f>
        <v>Above Budget</v>
      </c>
      <c r="Y1088" s="5">
        <f>IFERROR(Table1[[#This Row],[Gross_Margin]]/Table1[[#This Row],[Actual_Sales]],0)</f>
        <v>0.6</v>
      </c>
      <c r="Z1088" s="5">
        <f>Table1[[#This Row],[Actual_Profit]]/Table1[[#This Row],[Actual_Sales]]</f>
        <v>0.37230769230769228</v>
      </c>
      <c r="AA1088">
        <v>74</v>
      </c>
      <c r="AB1088" s="5">
        <f>IFERROR(Table1[[#This Row],[Expenses]]/Table1[[#This Row],[Actual_Sales]],0)</f>
        <v>0.22769230769230769</v>
      </c>
      <c r="AC1088">
        <v>42</v>
      </c>
      <c r="AD1088">
        <v>945</v>
      </c>
      <c r="AE1088" s="5">
        <f>IFERROR(Table1[[#This Row],[Inventory]]/Table1[[#This Row],[Actual_Sales]],0)</f>
        <v>2.9076923076923076</v>
      </c>
    </row>
    <row r="1089" spans="1:31" x14ac:dyDescent="0.25">
      <c r="A1089">
        <v>181</v>
      </c>
      <c r="B1089">
        <v>206</v>
      </c>
      <c r="C1089">
        <v>8</v>
      </c>
      <c r="D1089" s="2">
        <v>40210</v>
      </c>
      <c r="E1089">
        <v>325</v>
      </c>
      <c r="F1089">
        <v>280</v>
      </c>
      <c r="G1089">
        <f>Table1[[#This Row],[Actual_Sales]]-Table1[[#This Row],[Budget_Sales]]</f>
        <v>45</v>
      </c>
      <c r="H1089" s="5">
        <f>IF(
Table1[[#This Row],[Budget_Sales]]=0,
"",
IF(
Table1[[#This Row],[Budget_Sales]]&gt;0,
(Table1[[#This Row],[Actual_Sales]]-Table1[[#This Row],[Budget_Sales]])/Table1[[#This Row],[Budget_Sales]],
(Table1[[#This Row],[Actual_Sales]]-Table1[[#This Row],[Budget_Sales]])/ABS(Table1[[#This Row],[Budget_Sales]])
)
)</f>
        <v>0.16071428571428573</v>
      </c>
      <c r="I1089" s="5" t="str">
        <f>IF(Table1[[#This Row],[Sales_Var]]&gt;=0,"Above Budget","Below Budget")</f>
        <v>Above Budget</v>
      </c>
      <c r="J1089">
        <f>Table1[[#This Row],[Actual_Sales]]-(Table1[[#This Row],[COGS]]+Table1[[#This Row],[Expenses]])</f>
        <v>121</v>
      </c>
      <c r="K1089">
        <v>120</v>
      </c>
      <c r="L1089">
        <f>Table1[[#This Row],[Actual_Profit]]-Table1[[#This Row],[Budget_Profit]]</f>
        <v>1</v>
      </c>
      <c r="M1089" s="5">
        <f>IF(
Table1[[#This Row],[Budget_Profit]]=0,
"",
IF(
Table1[[#This Row],[Budget_Profit]]&gt;0,
(Table1[[#This Row],[Actual_Profit]]-Table1[[#This Row],[Budget_Profit]])/Table1[[#This Row],[Budget_Profit]],
(Table1[[#This Row],[Actual_Profit]]-Table1[[#This Row],[Budget_Profit]])/ABS(Table1[[#This Row],[Budget_Profit]])
)
)</f>
        <v>8.3333333333333332E-3</v>
      </c>
      <c r="N1089" s="5" t="str">
        <f>IF(Table1[[#This Row],[Profit_Var]]&gt;=0, "Above Budget", "Below Budget")</f>
        <v>Above Budget</v>
      </c>
      <c r="O1089">
        <v>130</v>
      </c>
      <c r="P1089">
        <v>110</v>
      </c>
      <c r="Q1089">
        <f>Table1[[#This Row],[COGS]]-Table1[[#This Row],[Budget_COGS]]</f>
        <v>20</v>
      </c>
      <c r="R1089" s="5">
        <f>IF(
Table1[[#This Row],[Budget_COGS]]=0,
"",
IF(
Table1[[#This Row],[Budget_COGS]]&gt;0,
(Table1[[#This Row],[Budget_COGS]]-Table1[[#This Row],[COGS]]) / Table1[[#This Row],[Budget_COGS]],
(Table1[[#This Row],[Budget_COGS]]-Table1[[#This Row],[COGS]]) / ABS(Table1[[#This Row],[Budget_COGS]])
)
)</f>
        <v>-0.18181818181818182</v>
      </c>
      <c r="S1089" s="5" t="str">
        <f>IF(Table1[[#This Row],[COGS _Var]]&gt;=0, "Above Budget", "Below Budget")</f>
        <v>Above Budget</v>
      </c>
      <c r="T1089">
        <f>Table1[[#This Row],[Actual_Sales]]-Table1[[#This Row],[COGS]]</f>
        <v>195</v>
      </c>
      <c r="U1089">
        <v>170</v>
      </c>
      <c r="V1089">
        <f>Table1[[#This Row],[Gross_Margin]]-Table1[[#This Row],[Budget_Margin]]</f>
        <v>25</v>
      </c>
      <c r="W1089" s="5">
        <f>IF(
Table1[[#This Row],[Budget_Margin]]=0,
"",
IF(
Table1[[#This Row],[Budget_Margin]]&gt;0,
(Table1[[#This Row],[Gross_Margin]]-Table1[[#This Row],[Budget_Margin]]) / Table1[[#This Row],[Budget_Margin]],
(Table1[[#This Row],[Gross_Margin]]-Table1[[#This Row],[Budget_Margin]]) / ABS(Table1[[#This Row],[Budget_Margin]])
)
)</f>
        <v>0.14705882352941177</v>
      </c>
      <c r="X1089" s="5" t="str">
        <f>IF(Table1[[#This Row],[Margin_Var]]&gt;=0, "Above Budget", "Below Budget")</f>
        <v>Above Budget</v>
      </c>
      <c r="Y1089" s="5">
        <f>IFERROR(Table1[[#This Row],[Gross_Margin]]/Table1[[#This Row],[Actual_Sales]],0)</f>
        <v>0.6</v>
      </c>
      <c r="Z1089" s="5">
        <f>Table1[[#This Row],[Actual_Profit]]/Table1[[#This Row],[Actual_Sales]]</f>
        <v>0.37230769230769228</v>
      </c>
      <c r="AA1089">
        <v>74</v>
      </c>
      <c r="AB1089" s="5">
        <f>IFERROR(Table1[[#This Row],[Expenses]]/Table1[[#This Row],[Actual_Sales]],0)</f>
        <v>0.22769230769230769</v>
      </c>
      <c r="AC1089">
        <v>42</v>
      </c>
      <c r="AD1089">
        <v>945</v>
      </c>
      <c r="AE1089" s="5">
        <f>IFERROR(Table1[[#This Row],[Inventory]]/Table1[[#This Row],[Actual_Sales]],0)</f>
        <v>2.9076923076923076</v>
      </c>
    </row>
    <row r="1090" spans="1:31" x14ac:dyDescent="0.25">
      <c r="A1090">
        <v>361</v>
      </c>
      <c r="B1090">
        <v>206</v>
      </c>
      <c r="C1090">
        <v>8</v>
      </c>
      <c r="D1090" s="2">
        <v>40238</v>
      </c>
      <c r="E1090">
        <v>309</v>
      </c>
      <c r="F1090">
        <v>270</v>
      </c>
      <c r="G1090">
        <f>Table1[[#This Row],[Actual_Sales]]-Table1[[#This Row],[Budget_Sales]]</f>
        <v>39</v>
      </c>
      <c r="H1090" s="5">
        <f>IF(
Table1[[#This Row],[Budget_Sales]]=0,
"",
IF(
Table1[[#This Row],[Budget_Sales]]&gt;0,
(Table1[[#This Row],[Actual_Sales]]-Table1[[#This Row],[Budget_Sales]])/Table1[[#This Row],[Budget_Sales]],
(Table1[[#This Row],[Actual_Sales]]-Table1[[#This Row],[Budget_Sales]])/ABS(Table1[[#This Row],[Budget_Sales]])
)
)</f>
        <v>0.14444444444444443</v>
      </c>
      <c r="I1090" s="5" t="str">
        <f>IF(Table1[[#This Row],[Sales_Var]]&gt;=0,"Above Budget","Below Budget")</f>
        <v>Above Budget</v>
      </c>
      <c r="J1090">
        <f>Table1[[#This Row],[Actual_Sales]]-(Table1[[#This Row],[COGS]]+Table1[[#This Row],[Expenses]])</f>
        <v>115</v>
      </c>
      <c r="K1090">
        <v>120</v>
      </c>
      <c r="L1090">
        <f>Table1[[#This Row],[Actual_Profit]]-Table1[[#This Row],[Budget_Profit]]</f>
        <v>-5</v>
      </c>
      <c r="M1090" s="5">
        <f>IF(
Table1[[#This Row],[Budget_Profit]]=0,
"",
IF(
Table1[[#This Row],[Budget_Profit]]&gt;0,
(Table1[[#This Row],[Actual_Profit]]-Table1[[#This Row],[Budget_Profit]])/Table1[[#This Row],[Budget_Profit]],
(Table1[[#This Row],[Actual_Profit]]-Table1[[#This Row],[Budget_Profit]])/ABS(Table1[[#This Row],[Budget_Profit]])
)
)</f>
        <v>-4.1666666666666664E-2</v>
      </c>
      <c r="N1090" s="5" t="str">
        <f>IF(Table1[[#This Row],[Profit_Var]]&gt;=0, "Above Budget", "Below Budget")</f>
        <v>Below Budget</v>
      </c>
      <c r="O1090">
        <v>123</v>
      </c>
      <c r="P1090">
        <v>100</v>
      </c>
      <c r="Q1090">
        <f>Table1[[#This Row],[COGS]]-Table1[[#This Row],[Budget_COGS]]</f>
        <v>23</v>
      </c>
      <c r="R1090" s="5">
        <f>IF(
Table1[[#This Row],[Budget_COGS]]=0,
"",
IF(
Table1[[#This Row],[Budget_COGS]]&gt;0,
(Table1[[#This Row],[Budget_COGS]]-Table1[[#This Row],[COGS]]) / Table1[[#This Row],[Budget_COGS]],
(Table1[[#This Row],[Budget_COGS]]-Table1[[#This Row],[COGS]]) / ABS(Table1[[#This Row],[Budget_COGS]])
)
)</f>
        <v>-0.23</v>
      </c>
      <c r="S1090" s="5" t="str">
        <f>IF(Table1[[#This Row],[COGS _Var]]&gt;=0, "Above Budget", "Below Budget")</f>
        <v>Above Budget</v>
      </c>
      <c r="T1090">
        <f>Table1[[#This Row],[Actual_Sales]]-Table1[[#This Row],[COGS]]</f>
        <v>186</v>
      </c>
      <c r="U1090">
        <v>170</v>
      </c>
      <c r="V1090">
        <f>Table1[[#This Row],[Gross_Margin]]-Table1[[#This Row],[Budget_Margin]]</f>
        <v>16</v>
      </c>
      <c r="W1090" s="5">
        <f>IF(
Table1[[#This Row],[Budget_Margin]]=0,
"",
IF(
Table1[[#This Row],[Budget_Margin]]&gt;0,
(Table1[[#This Row],[Gross_Margin]]-Table1[[#This Row],[Budget_Margin]]) / Table1[[#This Row],[Budget_Margin]],
(Table1[[#This Row],[Gross_Margin]]-Table1[[#This Row],[Budget_Margin]]) / ABS(Table1[[#This Row],[Budget_Margin]])
)
)</f>
        <v>9.4117647058823528E-2</v>
      </c>
      <c r="X1090" s="5" t="str">
        <f>IF(Table1[[#This Row],[Margin_Var]]&gt;=0, "Above Budget", "Below Budget")</f>
        <v>Above Budget</v>
      </c>
      <c r="Y1090" s="5">
        <f>IFERROR(Table1[[#This Row],[Gross_Margin]]/Table1[[#This Row],[Actual_Sales]],0)</f>
        <v>0.60194174757281549</v>
      </c>
      <c r="Z1090" s="5">
        <f>Table1[[#This Row],[Actual_Profit]]/Table1[[#This Row],[Actual_Sales]]</f>
        <v>0.37216828478964403</v>
      </c>
      <c r="AA1090">
        <v>71</v>
      </c>
      <c r="AB1090" s="5">
        <f>IFERROR(Table1[[#This Row],[Expenses]]/Table1[[#This Row],[Actual_Sales]],0)</f>
        <v>0.22977346278317151</v>
      </c>
      <c r="AC1090">
        <v>40</v>
      </c>
      <c r="AD1090">
        <v>932</v>
      </c>
      <c r="AE1090" s="5">
        <f>IFERROR(Table1[[#This Row],[Inventory]]/Table1[[#This Row],[Actual_Sales]],0)</f>
        <v>3.0161812297734629</v>
      </c>
    </row>
    <row r="1091" spans="1:31" x14ac:dyDescent="0.25">
      <c r="A1091">
        <v>378</v>
      </c>
      <c r="B1091">
        <v>312</v>
      </c>
      <c r="C1091">
        <v>5</v>
      </c>
      <c r="D1091" s="2">
        <v>40238</v>
      </c>
      <c r="E1091">
        <v>567</v>
      </c>
      <c r="F1091">
        <v>660</v>
      </c>
      <c r="G1091">
        <f>Table1[[#This Row],[Actual_Sales]]-Table1[[#This Row],[Budget_Sales]]</f>
        <v>-93</v>
      </c>
      <c r="H1091" s="5">
        <f>IF(
Table1[[#This Row],[Budget_Sales]]=0,
"",
IF(
Table1[[#This Row],[Budget_Sales]]&gt;0,
(Table1[[#This Row],[Actual_Sales]]-Table1[[#This Row],[Budget_Sales]])/Table1[[#This Row],[Budget_Sales]],
(Table1[[#This Row],[Actual_Sales]]-Table1[[#This Row],[Budget_Sales]])/ABS(Table1[[#This Row],[Budget_Sales]])
)
)</f>
        <v>-0.1409090909090909</v>
      </c>
      <c r="I1091" s="5" t="str">
        <f>IF(Table1[[#This Row],[Sales_Var]]&gt;=0,"Above Budget","Below Budget")</f>
        <v>Below Budget</v>
      </c>
      <c r="J1091">
        <f>Table1[[#This Row],[Actual_Sales]]-(Table1[[#This Row],[COGS]]+Table1[[#This Row],[Expenses]])</f>
        <v>211</v>
      </c>
      <c r="K1091">
        <v>260</v>
      </c>
      <c r="L1091">
        <f>Table1[[#This Row],[Actual_Profit]]-Table1[[#This Row],[Budget_Profit]]</f>
        <v>-49</v>
      </c>
      <c r="M1091" s="5">
        <f>IF(
Table1[[#This Row],[Budget_Profit]]=0,
"",
IF(
Table1[[#This Row],[Budget_Profit]]&gt;0,
(Table1[[#This Row],[Actual_Profit]]-Table1[[#This Row],[Budget_Profit]])/Table1[[#This Row],[Budget_Profit]],
(Table1[[#This Row],[Actual_Profit]]-Table1[[#This Row],[Budget_Profit]])/ABS(Table1[[#This Row],[Budget_Profit]])
)
)</f>
        <v>-0.18846153846153846</v>
      </c>
      <c r="N1091" s="5" t="str">
        <f>IF(Table1[[#This Row],[Profit_Var]]&gt;=0, "Above Budget", "Below Budget")</f>
        <v>Below Budget</v>
      </c>
      <c r="O1091">
        <v>243</v>
      </c>
      <c r="P1091">
        <v>280</v>
      </c>
      <c r="Q1091">
        <f>Table1[[#This Row],[COGS]]-Table1[[#This Row],[Budget_COGS]]</f>
        <v>-37</v>
      </c>
      <c r="R1091" s="5">
        <f>IF(
Table1[[#This Row],[Budget_COGS]]=0,
"",
IF(
Table1[[#This Row],[Budget_COGS]]&gt;0,
(Table1[[#This Row],[Budget_COGS]]-Table1[[#This Row],[COGS]]) / Table1[[#This Row],[Budget_COGS]],
(Table1[[#This Row],[Budget_COGS]]-Table1[[#This Row],[COGS]]) / ABS(Table1[[#This Row],[Budget_COGS]])
)
)</f>
        <v>0.13214285714285715</v>
      </c>
      <c r="S1091" s="5" t="str">
        <f>IF(Table1[[#This Row],[COGS _Var]]&gt;=0, "Above Budget", "Below Budget")</f>
        <v>Below Budget</v>
      </c>
      <c r="T1091">
        <f>Table1[[#This Row],[Actual_Sales]]-Table1[[#This Row],[COGS]]</f>
        <v>324</v>
      </c>
      <c r="U1091">
        <v>380</v>
      </c>
      <c r="V1091">
        <f>Table1[[#This Row],[Gross_Margin]]-Table1[[#This Row],[Budget_Margin]]</f>
        <v>-56</v>
      </c>
      <c r="W1091" s="5">
        <f>IF(
Table1[[#This Row],[Budget_Margin]]=0,
"",
IF(
Table1[[#This Row],[Budget_Margin]]&gt;0,
(Table1[[#This Row],[Gross_Margin]]-Table1[[#This Row],[Budget_Margin]]) / Table1[[#This Row],[Budget_Margin]],
(Table1[[#This Row],[Gross_Margin]]-Table1[[#This Row],[Budget_Margin]]) / ABS(Table1[[#This Row],[Budget_Margin]])
)
)</f>
        <v>-0.14736842105263157</v>
      </c>
      <c r="X1091" s="5" t="str">
        <f>IF(Table1[[#This Row],[Margin_Var]]&gt;=0, "Above Budget", "Below Budget")</f>
        <v>Below Budget</v>
      </c>
      <c r="Y1091" s="5">
        <f>IFERROR(Table1[[#This Row],[Gross_Margin]]/Table1[[#This Row],[Actual_Sales]],0)</f>
        <v>0.5714285714285714</v>
      </c>
      <c r="Z1091" s="5">
        <f>Table1[[#This Row],[Actual_Profit]]/Table1[[#This Row],[Actual_Sales]]</f>
        <v>0.37213403880070545</v>
      </c>
      <c r="AA1091">
        <v>113</v>
      </c>
      <c r="AB1091" s="5">
        <f>IFERROR(Table1[[#This Row],[Expenses]]/Table1[[#This Row],[Actual_Sales]],0)</f>
        <v>0.19929453262786595</v>
      </c>
      <c r="AC1091">
        <v>80</v>
      </c>
      <c r="AD1091">
        <v>1260</v>
      </c>
      <c r="AE1091" s="5">
        <f>IFERROR(Table1[[#This Row],[Inventory]]/Table1[[#This Row],[Actual_Sales]],0)</f>
        <v>2.2222222222222223</v>
      </c>
    </row>
    <row r="1092" spans="1:31" x14ac:dyDescent="0.25">
      <c r="A1092">
        <v>509</v>
      </c>
      <c r="B1092">
        <v>916</v>
      </c>
      <c r="C1092">
        <v>6</v>
      </c>
      <c r="D1092" s="2">
        <v>40238</v>
      </c>
      <c r="E1092">
        <v>567</v>
      </c>
      <c r="F1092">
        <v>540</v>
      </c>
      <c r="G1092">
        <f>Table1[[#This Row],[Actual_Sales]]-Table1[[#This Row],[Budget_Sales]]</f>
        <v>27</v>
      </c>
      <c r="H1092" s="5">
        <f>IF(
Table1[[#This Row],[Budget_Sales]]=0,
"",
IF(
Table1[[#This Row],[Budget_Sales]]&gt;0,
(Table1[[#This Row],[Actual_Sales]]-Table1[[#This Row],[Budget_Sales]])/Table1[[#This Row],[Budget_Sales]],
(Table1[[#This Row],[Actual_Sales]]-Table1[[#This Row],[Budget_Sales]])/ABS(Table1[[#This Row],[Budget_Sales]])
)
)</f>
        <v>0.05</v>
      </c>
      <c r="I1092" s="5" t="str">
        <f>IF(Table1[[#This Row],[Sales_Var]]&gt;=0,"Above Budget","Below Budget")</f>
        <v>Above Budget</v>
      </c>
      <c r="J1092">
        <f>Table1[[#This Row],[Actual_Sales]]-(Table1[[#This Row],[COGS]]+Table1[[#This Row],[Expenses]])</f>
        <v>211</v>
      </c>
      <c r="K1092">
        <v>210</v>
      </c>
      <c r="L1092">
        <f>Table1[[#This Row],[Actual_Profit]]-Table1[[#This Row],[Budget_Profit]]</f>
        <v>1</v>
      </c>
      <c r="M1092" s="5">
        <f>IF(
Table1[[#This Row],[Budget_Profit]]=0,
"",
IF(
Table1[[#This Row],[Budget_Profit]]&gt;0,
(Table1[[#This Row],[Actual_Profit]]-Table1[[#This Row],[Budget_Profit]])/Table1[[#This Row],[Budget_Profit]],
(Table1[[#This Row],[Actual_Profit]]-Table1[[#This Row],[Budget_Profit]])/ABS(Table1[[#This Row],[Budget_Profit]])
)
)</f>
        <v>4.7619047619047623E-3</v>
      </c>
      <c r="N1092" s="5" t="str">
        <f>IF(Table1[[#This Row],[Profit_Var]]&gt;=0, "Above Budget", "Below Budget")</f>
        <v>Above Budget</v>
      </c>
      <c r="O1092">
        <v>243</v>
      </c>
      <c r="P1092">
        <v>230</v>
      </c>
      <c r="Q1092">
        <f>Table1[[#This Row],[COGS]]-Table1[[#This Row],[Budget_COGS]]</f>
        <v>13</v>
      </c>
      <c r="R1092" s="5">
        <f>IF(
Table1[[#This Row],[Budget_COGS]]=0,
"",
IF(
Table1[[#This Row],[Budget_COGS]]&gt;0,
(Table1[[#This Row],[Budget_COGS]]-Table1[[#This Row],[COGS]]) / Table1[[#This Row],[Budget_COGS]],
(Table1[[#This Row],[Budget_COGS]]-Table1[[#This Row],[COGS]]) / ABS(Table1[[#This Row],[Budget_COGS]])
)
)</f>
        <v>-5.6521739130434782E-2</v>
      </c>
      <c r="S1092" s="5" t="str">
        <f>IF(Table1[[#This Row],[COGS _Var]]&gt;=0, "Above Budget", "Below Budget")</f>
        <v>Above Budget</v>
      </c>
      <c r="T1092">
        <f>Table1[[#This Row],[Actual_Sales]]-Table1[[#This Row],[COGS]]</f>
        <v>324</v>
      </c>
      <c r="U1092">
        <v>310</v>
      </c>
      <c r="V1092">
        <f>Table1[[#This Row],[Gross_Margin]]-Table1[[#This Row],[Budget_Margin]]</f>
        <v>14</v>
      </c>
      <c r="W1092" s="5">
        <f>IF(
Table1[[#This Row],[Budget_Margin]]=0,
"",
IF(
Table1[[#This Row],[Budget_Margin]]&gt;0,
(Table1[[#This Row],[Gross_Margin]]-Table1[[#This Row],[Budget_Margin]]) / Table1[[#This Row],[Budget_Margin]],
(Table1[[#This Row],[Gross_Margin]]-Table1[[#This Row],[Budget_Margin]]) / ABS(Table1[[#This Row],[Budget_Margin]])
)
)</f>
        <v>4.5161290322580643E-2</v>
      </c>
      <c r="X1092" s="5" t="str">
        <f>IF(Table1[[#This Row],[Margin_Var]]&gt;=0, "Above Budget", "Below Budget")</f>
        <v>Above Budget</v>
      </c>
      <c r="Y1092" s="5">
        <f>IFERROR(Table1[[#This Row],[Gross_Margin]]/Table1[[#This Row],[Actual_Sales]],0)</f>
        <v>0.5714285714285714</v>
      </c>
      <c r="Z1092" s="5">
        <f>Table1[[#This Row],[Actual_Profit]]/Table1[[#This Row],[Actual_Sales]]</f>
        <v>0.37213403880070545</v>
      </c>
      <c r="AA1092">
        <v>113</v>
      </c>
      <c r="AB1092" s="5">
        <f>IFERROR(Table1[[#This Row],[Expenses]]/Table1[[#This Row],[Actual_Sales]],0)</f>
        <v>0.19929453262786595</v>
      </c>
      <c r="AC1092">
        <v>80</v>
      </c>
      <c r="AD1092">
        <v>1260</v>
      </c>
      <c r="AE1092" s="5">
        <f>IFERROR(Table1[[#This Row],[Inventory]]/Table1[[#This Row],[Actual_Sales]],0)</f>
        <v>2.2222222222222223</v>
      </c>
    </row>
    <row r="1093" spans="1:31" x14ac:dyDescent="0.25">
      <c r="A1093">
        <v>3936</v>
      </c>
      <c r="B1093">
        <v>435</v>
      </c>
      <c r="C1093">
        <v>4</v>
      </c>
      <c r="D1093" s="2">
        <v>40848</v>
      </c>
      <c r="E1093">
        <v>86</v>
      </c>
      <c r="F1093">
        <v>70</v>
      </c>
      <c r="G1093">
        <f>Table1[[#This Row],[Actual_Sales]]-Table1[[#This Row],[Budget_Sales]]</f>
        <v>16</v>
      </c>
      <c r="H1093" s="5">
        <f>IF(
Table1[[#This Row],[Budget_Sales]]=0,
"",
IF(
Table1[[#This Row],[Budget_Sales]]&gt;0,
(Table1[[#This Row],[Actual_Sales]]-Table1[[#This Row],[Budget_Sales]])/Table1[[#This Row],[Budget_Sales]],
(Table1[[#This Row],[Actual_Sales]]-Table1[[#This Row],[Budget_Sales]])/ABS(Table1[[#This Row],[Budget_Sales]])
)
)</f>
        <v>0.22857142857142856</v>
      </c>
      <c r="I1093" s="5" t="str">
        <f>IF(Table1[[#This Row],[Sales_Var]]&gt;=0,"Above Budget","Below Budget")</f>
        <v>Above Budget</v>
      </c>
      <c r="J1093">
        <f>Table1[[#This Row],[Actual_Sales]]-(Table1[[#This Row],[COGS]]+Table1[[#This Row],[Expenses]])</f>
        <v>32</v>
      </c>
      <c r="K1093">
        <v>30</v>
      </c>
      <c r="L1093">
        <f>Table1[[#This Row],[Actual_Profit]]-Table1[[#This Row],[Budget_Profit]]</f>
        <v>2</v>
      </c>
      <c r="M1093" s="5">
        <f>IF(
Table1[[#This Row],[Budget_Profit]]=0,
"",
IF(
Table1[[#This Row],[Budget_Profit]]&gt;0,
(Table1[[#This Row],[Actual_Profit]]-Table1[[#This Row],[Budget_Profit]])/Table1[[#This Row],[Budget_Profit]],
(Table1[[#This Row],[Actual_Profit]]-Table1[[#This Row],[Budget_Profit]])/ABS(Table1[[#This Row],[Budget_Profit]])
)
)</f>
        <v>6.6666666666666666E-2</v>
      </c>
      <c r="N1093" s="5" t="str">
        <f>IF(Table1[[#This Row],[Profit_Var]]&gt;=0, "Above Budget", "Below Budget")</f>
        <v>Above Budget</v>
      </c>
      <c r="O1093">
        <v>33</v>
      </c>
      <c r="P1093">
        <v>30</v>
      </c>
      <c r="Q1093">
        <f>Table1[[#This Row],[COGS]]-Table1[[#This Row],[Budget_COGS]]</f>
        <v>3</v>
      </c>
      <c r="R1093" s="5">
        <f>IF(
Table1[[#This Row],[Budget_COGS]]=0,
"",
IF(
Table1[[#This Row],[Budget_COGS]]&gt;0,
(Table1[[#This Row],[Budget_COGS]]-Table1[[#This Row],[COGS]]) / Table1[[#This Row],[Budget_COGS]],
(Table1[[#This Row],[Budget_COGS]]-Table1[[#This Row],[COGS]]) / ABS(Table1[[#This Row],[Budget_COGS]])
)
)</f>
        <v>-0.1</v>
      </c>
      <c r="S1093" s="5" t="str">
        <f>IF(Table1[[#This Row],[COGS _Var]]&gt;=0, "Above Budget", "Below Budget")</f>
        <v>Above Budget</v>
      </c>
      <c r="T1093">
        <f>Table1[[#This Row],[Actual_Sales]]-Table1[[#This Row],[COGS]]</f>
        <v>53</v>
      </c>
      <c r="U1093">
        <v>40</v>
      </c>
      <c r="V1093">
        <f>Table1[[#This Row],[Gross_Margin]]-Table1[[#This Row],[Budget_Margin]]</f>
        <v>13</v>
      </c>
      <c r="W1093" s="5">
        <f>IF(
Table1[[#This Row],[Budget_Margin]]=0,
"",
IF(
Table1[[#This Row],[Budget_Margin]]&gt;0,
(Table1[[#This Row],[Gross_Margin]]-Table1[[#This Row],[Budget_Margin]]) / Table1[[#This Row],[Budget_Margin]],
(Table1[[#This Row],[Gross_Margin]]-Table1[[#This Row],[Budget_Margin]]) / ABS(Table1[[#This Row],[Budget_Margin]])
)
)</f>
        <v>0.32500000000000001</v>
      </c>
      <c r="X1093" s="5" t="str">
        <f>IF(Table1[[#This Row],[Margin_Var]]&gt;=0, "Above Budget", "Below Budget")</f>
        <v>Above Budget</v>
      </c>
      <c r="Y1093" s="5">
        <f>IFERROR(Table1[[#This Row],[Gross_Margin]]/Table1[[#This Row],[Actual_Sales]],0)</f>
        <v>0.61627906976744184</v>
      </c>
      <c r="Z1093" s="5">
        <f>Table1[[#This Row],[Actual_Profit]]/Table1[[#This Row],[Actual_Sales]]</f>
        <v>0.37209302325581395</v>
      </c>
      <c r="AA1093">
        <v>21</v>
      </c>
      <c r="AB1093" s="5">
        <f>IFERROR(Table1[[#This Row],[Expenses]]/Table1[[#This Row],[Actual_Sales]],0)</f>
        <v>0.2441860465116279</v>
      </c>
      <c r="AC1093">
        <v>9</v>
      </c>
      <c r="AD1093">
        <v>836</v>
      </c>
      <c r="AE1093" s="5">
        <f>IFERROR(Table1[[#This Row],[Inventory]]/Table1[[#This Row],[Actual_Sales]],0)</f>
        <v>9.720930232558139</v>
      </c>
    </row>
    <row r="1094" spans="1:31" x14ac:dyDescent="0.25">
      <c r="A1094">
        <v>3999</v>
      </c>
      <c r="B1094">
        <v>636</v>
      </c>
      <c r="C1094">
        <v>6</v>
      </c>
      <c r="D1094" s="2">
        <v>40848</v>
      </c>
      <c r="E1094">
        <v>86</v>
      </c>
      <c r="F1094">
        <v>100</v>
      </c>
      <c r="G1094">
        <f>Table1[[#This Row],[Actual_Sales]]-Table1[[#This Row],[Budget_Sales]]</f>
        <v>-14</v>
      </c>
      <c r="H1094" s="5">
        <f>IF(
Table1[[#This Row],[Budget_Sales]]=0,
"",
IF(
Table1[[#This Row],[Budget_Sales]]&gt;0,
(Table1[[#This Row],[Actual_Sales]]-Table1[[#This Row],[Budget_Sales]])/Table1[[#This Row],[Budget_Sales]],
(Table1[[#This Row],[Actual_Sales]]-Table1[[#This Row],[Budget_Sales]])/ABS(Table1[[#This Row],[Budget_Sales]])
)
)</f>
        <v>-0.14000000000000001</v>
      </c>
      <c r="I1094" s="5" t="str">
        <f>IF(Table1[[#This Row],[Sales_Var]]&gt;=0,"Above Budget","Below Budget")</f>
        <v>Below Budget</v>
      </c>
      <c r="J1094">
        <f>Table1[[#This Row],[Actual_Sales]]-(Table1[[#This Row],[COGS]]+Table1[[#This Row],[Expenses]])</f>
        <v>32</v>
      </c>
      <c r="K1094">
        <v>50</v>
      </c>
      <c r="L1094">
        <f>Table1[[#This Row],[Actual_Profit]]-Table1[[#This Row],[Budget_Profit]]</f>
        <v>-18</v>
      </c>
      <c r="M1094" s="5">
        <f>IF(
Table1[[#This Row],[Budget_Profit]]=0,
"",
IF(
Table1[[#This Row],[Budget_Profit]]&gt;0,
(Table1[[#This Row],[Actual_Profit]]-Table1[[#This Row],[Budget_Profit]])/Table1[[#This Row],[Budget_Profit]],
(Table1[[#This Row],[Actual_Profit]]-Table1[[#This Row],[Budget_Profit]])/ABS(Table1[[#This Row],[Budget_Profit]])
)
)</f>
        <v>-0.36</v>
      </c>
      <c r="N1094" s="5" t="str">
        <f>IF(Table1[[#This Row],[Profit_Var]]&gt;=0, "Above Budget", "Below Budget")</f>
        <v>Below Budget</v>
      </c>
      <c r="O1094">
        <v>33</v>
      </c>
      <c r="P1094">
        <v>40</v>
      </c>
      <c r="Q1094">
        <f>Table1[[#This Row],[COGS]]-Table1[[#This Row],[Budget_COGS]]</f>
        <v>-7</v>
      </c>
      <c r="R1094" s="5">
        <f>IF(
Table1[[#This Row],[Budget_COGS]]=0,
"",
IF(
Table1[[#This Row],[Budget_COGS]]&gt;0,
(Table1[[#This Row],[Budget_COGS]]-Table1[[#This Row],[COGS]]) / Table1[[#This Row],[Budget_COGS]],
(Table1[[#This Row],[Budget_COGS]]-Table1[[#This Row],[COGS]]) / ABS(Table1[[#This Row],[Budget_COGS]])
)
)</f>
        <v>0.17499999999999999</v>
      </c>
      <c r="S1094" s="5" t="str">
        <f>IF(Table1[[#This Row],[COGS _Var]]&gt;=0, "Above Budget", "Below Budget")</f>
        <v>Below Budget</v>
      </c>
      <c r="T1094">
        <f>Table1[[#This Row],[Actual_Sales]]-Table1[[#This Row],[COGS]]</f>
        <v>53</v>
      </c>
      <c r="U1094">
        <v>60</v>
      </c>
      <c r="V1094">
        <f>Table1[[#This Row],[Gross_Margin]]-Table1[[#This Row],[Budget_Margin]]</f>
        <v>-7</v>
      </c>
      <c r="W1094" s="5">
        <f>IF(
Table1[[#This Row],[Budget_Margin]]=0,
"",
IF(
Table1[[#This Row],[Budget_Margin]]&gt;0,
(Table1[[#This Row],[Gross_Margin]]-Table1[[#This Row],[Budget_Margin]]) / Table1[[#This Row],[Budget_Margin]],
(Table1[[#This Row],[Gross_Margin]]-Table1[[#This Row],[Budget_Margin]]) / ABS(Table1[[#This Row],[Budget_Margin]])
)
)</f>
        <v>-0.11666666666666667</v>
      </c>
      <c r="X1094" s="5" t="str">
        <f>IF(Table1[[#This Row],[Margin_Var]]&gt;=0, "Above Budget", "Below Budget")</f>
        <v>Below Budget</v>
      </c>
      <c r="Y1094" s="5">
        <f>IFERROR(Table1[[#This Row],[Gross_Margin]]/Table1[[#This Row],[Actual_Sales]],0)</f>
        <v>0.61627906976744184</v>
      </c>
      <c r="Z1094" s="5">
        <f>Table1[[#This Row],[Actual_Profit]]/Table1[[#This Row],[Actual_Sales]]</f>
        <v>0.37209302325581395</v>
      </c>
      <c r="AA1094">
        <v>21</v>
      </c>
      <c r="AB1094" s="5">
        <f>IFERROR(Table1[[#This Row],[Expenses]]/Table1[[#This Row],[Actual_Sales]],0)</f>
        <v>0.2441860465116279</v>
      </c>
      <c r="AC1094">
        <v>9</v>
      </c>
      <c r="AD1094">
        <v>836</v>
      </c>
      <c r="AE1094" s="5">
        <f>IFERROR(Table1[[#This Row],[Inventory]]/Table1[[#This Row],[Actual_Sales]],0)</f>
        <v>9.720930232558139</v>
      </c>
    </row>
    <row r="1095" spans="1:31" x14ac:dyDescent="0.25">
      <c r="A1095">
        <v>2629</v>
      </c>
      <c r="B1095">
        <v>863</v>
      </c>
      <c r="C1095">
        <v>11</v>
      </c>
      <c r="D1095" s="2">
        <v>40603</v>
      </c>
      <c r="E1095">
        <v>86</v>
      </c>
      <c r="F1095">
        <v>80</v>
      </c>
      <c r="G1095">
        <f>Table1[[#This Row],[Actual_Sales]]-Table1[[#This Row],[Budget_Sales]]</f>
        <v>6</v>
      </c>
      <c r="H1095" s="5">
        <f>IF(
Table1[[#This Row],[Budget_Sales]]=0,
"",
IF(
Table1[[#This Row],[Budget_Sales]]&gt;0,
(Table1[[#This Row],[Actual_Sales]]-Table1[[#This Row],[Budget_Sales]])/Table1[[#This Row],[Budget_Sales]],
(Table1[[#This Row],[Actual_Sales]]-Table1[[#This Row],[Budget_Sales]])/ABS(Table1[[#This Row],[Budget_Sales]])
)
)</f>
        <v>7.4999999999999997E-2</v>
      </c>
      <c r="I1095" s="5" t="str">
        <f>IF(Table1[[#This Row],[Sales_Var]]&gt;=0,"Above Budget","Below Budget")</f>
        <v>Above Budget</v>
      </c>
      <c r="J1095">
        <f>Table1[[#This Row],[Actual_Sales]]-(Table1[[#This Row],[COGS]]+Table1[[#This Row],[Expenses]])</f>
        <v>32</v>
      </c>
      <c r="K1095">
        <v>40</v>
      </c>
      <c r="L1095">
        <f>Table1[[#This Row],[Actual_Profit]]-Table1[[#This Row],[Budget_Profit]]</f>
        <v>-8</v>
      </c>
      <c r="M1095" s="5">
        <f>IF(
Table1[[#This Row],[Budget_Profit]]=0,
"",
IF(
Table1[[#This Row],[Budget_Profit]]&gt;0,
(Table1[[#This Row],[Actual_Profit]]-Table1[[#This Row],[Budget_Profit]])/Table1[[#This Row],[Budget_Profit]],
(Table1[[#This Row],[Actual_Profit]]-Table1[[#This Row],[Budget_Profit]])/ABS(Table1[[#This Row],[Budget_Profit]])
)
)</f>
        <v>-0.2</v>
      </c>
      <c r="N1095" s="5" t="str">
        <f>IF(Table1[[#This Row],[Profit_Var]]&gt;=0, "Above Budget", "Below Budget")</f>
        <v>Below Budget</v>
      </c>
      <c r="O1095">
        <v>33</v>
      </c>
      <c r="P1095">
        <v>30</v>
      </c>
      <c r="Q1095">
        <f>Table1[[#This Row],[COGS]]-Table1[[#This Row],[Budget_COGS]]</f>
        <v>3</v>
      </c>
      <c r="R1095" s="5">
        <f>IF(
Table1[[#This Row],[Budget_COGS]]=0,
"",
IF(
Table1[[#This Row],[Budget_COGS]]&gt;0,
(Table1[[#This Row],[Budget_COGS]]-Table1[[#This Row],[COGS]]) / Table1[[#This Row],[Budget_COGS]],
(Table1[[#This Row],[Budget_COGS]]-Table1[[#This Row],[COGS]]) / ABS(Table1[[#This Row],[Budget_COGS]])
)
)</f>
        <v>-0.1</v>
      </c>
      <c r="S1095" s="5" t="str">
        <f>IF(Table1[[#This Row],[COGS _Var]]&gt;=0, "Above Budget", "Below Budget")</f>
        <v>Above Budget</v>
      </c>
      <c r="T1095">
        <f>Table1[[#This Row],[Actual_Sales]]-Table1[[#This Row],[COGS]]</f>
        <v>53</v>
      </c>
      <c r="U1095">
        <v>50</v>
      </c>
      <c r="V1095">
        <f>Table1[[#This Row],[Gross_Margin]]-Table1[[#This Row],[Budget_Margin]]</f>
        <v>3</v>
      </c>
      <c r="W1095" s="5">
        <f>IF(
Table1[[#This Row],[Budget_Margin]]=0,
"",
IF(
Table1[[#This Row],[Budget_Margin]]&gt;0,
(Table1[[#This Row],[Gross_Margin]]-Table1[[#This Row],[Budget_Margin]]) / Table1[[#This Row],[Budget_Margin]],
(Table1[[#This Row],[Gross_Margin]]-Table1[[#This Row],[Budget_Margin]]) / ABS(Table1[[#This Row],[Budget_Margin]])
)
)</f>
        <v>0.06</v>
      </c>
      <c r="X1095" s="5" t="str">
        <f>IF(Table1[[#This Row],[Margin_Var]]&gt;=0, "Above Budget", "Below Budget")</f>
        <v>Above Budget</v>
      </c>
      <c r="Y1095" s="5">
        <f>IFERROR(Table1[[#This Row],[Gross_Margin]]/Table1[[#This Row],[Actual_Sales]],0)</f>
        <v>0.61627906976744184</v>
      </c>
      <c r="Z1095" s="5">
        <f>Table1[[#This Row],[Actual_Profit]]/Table1[[#This Row],[Actual_Sales]]</f>
        <v>0.37209302325581395</v>
      </c>
      <c r="AA1095">
        <v>21</v>
      </c>
      <c r="AB1095" s="5">
        <f>IFERROR(Table1[[#This Row],[Expenses]]/Table1[[#This Row],[Actual_Sales]],0)</f>
        <v>0.2441860465116279</v>
      </c>
      <c r="AC1095">
        <v>9</v>
      </c>
      <c r="AD1095">
        <v>813</v>
      </c>
      <c r="AE1095" s="5">
        <f>IFERROR(Table1[[#This Row],[Inventory]]/Table1[[#This Row],[Actual_Sales]],0)</f>
        <v>9.4534883720930232</v>
      </c>
    </row>
    <row r="1096" spans="1:31" x14ac:dyDescent="0.25">
      <c r="A1096">
        <v>3298</v>
      </c>
      <c r="B1096">
        <v>660</v>
      </c>
      <c r="C1096">
        <v>5</v>
      </c>
      <c r="D1096" s="2">
        <v>40725</v>
      </c>
      <c r="E1096">
        <v>86</v>
      </c>
      <c r="F1096">
        <v>100</v>
      </c>
      <c r="G1096">
        <f>Table1[[#This Row],[Actual_Sales]]-Table1[[#This Row],[Budget_Sales]]</f>
        <v>-14</v>
      </c>
      <c r="H1096" s="5">
        <f>IF(
Table1[[#This Row],[Budget_Sales]]=0,
"",
IF(
Table1[[#This Row],[Budget_Sales]]&gt;0,
(Table1[[#This Row],[Actual_Sales]]-Table1[[#This Row],[Budget_Sales]])/Table1[[#This Row],[Budget_Sales]],
(Table1[[#This Row],[Actual_Sales]]-Table1[[#This Row],[Budget_Sales]])/ABS(Table1[[#This Row],[Budget_Sales]])
)
)</f>
        <v>-0.14000000000000001</v>
      </c>
      <c r="I1096" s="5" t="str">
        <f>IF(Table1[[#This Row],[Sales_Var]]&gt;=0,"Above Budget","Below Budget")</f>
        <v>Below Budget</v>
      </c>
      <c r="J1096">
        <f>Table1[[#This Row],[Actual_Sales]]-(Table1[[#This Row],[COGS]]+Table1[[#This Row],[Expenses]])</f>
        <v>32</v>
      </c>
      <c r="K1096">
        <v>40</v>
      </c>
      <c r="L1096">
        <f>Table1[[#This Row],[Actual_Profit]]-Table1[[#This Row],[Budget_Profit]]</f>
        <v>-8</v>
      </c>
      <c r="M1096" s="5">
        <f>IF(
Table1[[#This Row],[Budget_Profit]]=0,
"",
IF(
Table1[[#This Row],[Budget_Profit]]&gt;0,
(Table1[[#This Row],[Actual_Profit]]-Table1[[#This Row],[Budget_Profit]])/Table1[[#This Row],[Budget_Profit]],
(Table1[[#This Row],[Actual_Profit]]-Table1[[#This Row],[Budget_Profit]])/ABS(Table1[[#This Row],[Budget_Profit]])
)
)</f>
        <v>-0.2</v>
      </c>
      <c r="N1096" s="5" t="str">
        <f>IF(Table1[[#This Row],[Profit_Var]]&gt;=0, "Above Budget", "Below Budget")</f>
        <v>Below Budget</v>
      </c>
      <c r="O1096">
        <v>35</v>
      </c>
      <c r="P1096">
        <v>40</v>
      </c>
      <c r="Q1096">
        <f>Table1[[#This Row],[COGS]]-Table1[[#This Row],[Budget_COGS]]</f>
        <v>-5</v>
      </c>
      <c r="R1096" s="5">
        <f>IF(
Table1[[#This Row],[Budget_COGS]]=0,
"",
IF(
Table1[[#This Row],[Budget_COGS]]&gt;0,
(Table1[[#This Row],[Budget_COGS]]-Table1[[#This Row],[COGS]]) / Table1[[#This Row],[Budget_COGS]],
(Table1[[#This Row],[Budget_COGS]]-Table1[[#This Row],[COGS]]) / ABS(Table1[[#This Row],[Budget_COGS]])
)
)</f>
        <v>0.125</v>
      </c>
      <c r="S1096" s="5" t="str">
        <f>IF(Table1[[#This Row],[COGS _Var]]&gt;=0, "Above Budget", "Below Budget")</f>
        <v>Below Budget</v>
      </c>
      <c r="T1096">
        <f>Table1[[#This Row],[Actual_Sales]]-Table1[[#This Row],[COGS]]</f>
        <v>51</v>
      </c>
      <c r="U1096">
        <v>60</v>
      </c>
      <c r="V1096">
        <f>Table1[[#This Row],[Gross_Margin]]-Table1[[#This Row],[Budget_Margin]]</f>
        <v>-9</v>
      </c>
      <c r="W1096" s="5">
        <f>IF(
Table1[[#This Row],[Budget_Margin]]=0,
"",
IF(
Table1[[#This Row],[Budget_Margin]]&gt;0,
(Table1[[#This Row],[Gross_Margin]]-Table1[[#This Row],[Budget_Margin]]) / Table1[[#This Row],[Budget_Margin]],
(Table1[[#This Row],[Gross_Margin]]-Table1[[#This Row],[Budget_Margin]]) / ABS(Table1[[#This Row],[Budget_Margin]])
)
)</f>
        <v>-0.15</v>
      </c>
      <c r="X1096" s="5" t="str">
        <f>IF(Table1[[#This Row],[Margin_Var]]&gt;=0, "Above Budget", "Below Budget")</f>
        <v>Below Budget</v>
      </c>
      <c r="Y1096" s="5">
        <f>IFERROR(Table1[[#This Row],[Gross_Margin]]/Table1[[#This Row],[Actual_Sales]],0)</f>
        <v>0.59302325581395354</v>
      </c>
      <c r="Z1096" s="5">
        <f>Table1[[#This Row],[Actual_Profit]]/Table1[[#This Row],[Actual_Sales]]</f>
        <v>0.37209302325581395</v>
      </c>
      <c r="AA1096">
        <v>19</v>
      </c>
      <c r="AB1096" s="5">
        <f>IFERROR(Table1[[#This Row],[Expenses]]/Table1[[#This Row],[Actual_Sales]],0)</f>
        <v>0.22093023255813954</v>
      </c>
      <c r="AC1096">
        <v>9</v>
      </c>
      <c r="AD1096">
        <v>894</v>
      </c>
      <c r="AE1096" s="5">
        <f>IFERROR(Table1[[#This Row],[Inventory]]/Table1[[#This Row],[Actual_Sales]],0)</f>
        <v>10.395348837209303</v>
      </c>
    </row>
    <row r="1097" spans="1:31" x14ac:dyDescent="0.25">
      <c r="A1097">
        <v>3356</v>
      </c>
      <c r="B1097">
        <v>959</v>
      </c>
      <c r="C1097">
        <v>11</v>
      </c>
      <c r="D1097" s="2">
        <v>40725</v>
      </c>
      <c r="E1097">
        <v>86</v>
      </c>
      <c r="F1097">
        <v>90</v>
      </c>
      <c r="G1097">
        <f>Table1[[#This Row],[Actual_Sales]]-Table1[[#This Row],[Budget_Sales]]</f>
        <v>-4</v>
      </c>
      <c r="H1097" s="5">
        <f>IF(
Table1[[#This Row],[Budget_Sales]]=0,
"",
IF(
Table1[[#This Row],[Budget_Sales]]&gt;0,
(Table1[[#This Row],[Actual_Sales]]-Table1[[#This Row],[Budget_Sales]])/Table1[[#This Row],[Budget_Sales]],
(Table1[[#This Row],[Actual_Sales]]-Table1[[#This Row],[Budget_Sales]])/ABS(Table1[[#This Row],[Budget_Sales]])
)
)</f>
        <v>-4.4444444444444446E-2</v>
      </c>
      <c r="I1097" s="5" t="str">
        <f>IF(Table1[[#This Row],[Sales_Var]]&gt;=0,"Above Budget","Below Budget")</f>
        <v>Below Budget</v>
      </c>
      <c r="J1097">
        <f>Table1[[#This Row],[Actual_Sales]]-(Table1[[#This Row],[COGS]]+Table1[[#This Row],[Expenses]])</f>
        <v>32</v>
      </c>
      <c r="K1097">
        <v>50</v>
      </c>
      <c r="L1097">
        <f>Table1[[#This Row],[Actual_Profit]]-Table1[[#This Row],[Budget_Profit]]</f>
        <v>-18</v>
      </c>
      <c r="M1097" s="5">
        <f>IF(
Table1[[#This Row],[Budget_Profit]]=0,
"",
IF(
Table1[[#This Row],[Budget_Profit]]&gt;0,
(Table1[[#This Row],[Actual_Profit]]-Table1[[#This Row],[Budget_Profit]])/Table1[[#This Row],[Budget_Profit]],
(Table1[[#This Row],[Actual_Profit]]-Table1[[#This Row],[Budget_Profit]])/ABS(Table1[[#This Row],[Budget_Profit]])
)
)</f>
        <v>-0.36</v>
      </c>
      <c r="N1097" s="5" t="str">
        <f>IF(Table1[[#This Row],[Profit_Var]]&gt;=0, "Above Budget", "Below Budget")</f>
        <v>Below Budget</v>
      </c>
      <c r="O1097">
        <v>35</v>
      </c>
      <c r="P1097">
        <v>30</v>
      </c>
      <c r="Q1097">
        <f>Table1[[#This Row],[COGS]]-Table1[[#This Row],[Budget_COGS]]</f>
        <v>5</v>
      </c>
      <c r="R1097" s="5">
        <f>IF(
Table1[[#This Row],[Budget_COGS]]=0,
"",
IF(
Table1[[#This Row],[Budget_COGS]]&gt;0,
(Table1[[#This Row],[Budget_COGS]]-Table1[[#This Row],[COGS]]) / Table1[[#This Row],[Budget_COGS]],
(Table1[[#This Row],[Budget_COGS]]-Table1[[#This Row],[COGS]]) / ABS(Table1[[#This Row],[Budget_COGS]])
)
)</f>
        <v>-0.16666666666666666</v>
      </c>
      <c r="S1097" s="5" t="str">
        <f>IF(Table1[[#This Row],[COGS _Var]]&gt;=0, "Above Budget", "Below Budget")</f>
        <v>Above Budget</v>
      </c>
      <c r="T1097">
        <f>Table1[[#This Row],[Actual_Sales]]-Table1[[#This Row],[COGS]]</f>
        <v>51</v>
      </c>
      <c r="U1097">
        <v>60</v>
      </c>
      <c r="V1097">
        <f>Table1[[#This Row],[Gross_Margin]]-Table1[[#This Row],[Budget_Margin]]</f>
        <v>-9</v>
      </c>
      <c r="W1097" s="5">
        <f>IF(
Table1[[#This Row],[Budget_Margin]]=0,
"",
IF(
Table1[[#This Row],[Budget_Margin]]&gt;0,
(Table1[[#This Row],[Gross_Margin]]-Table1[[#This Row],[Budget_Margin]]) / Table1[[#This Row],[Budget_Margin]],
(Table1[[#This Row],[Gross_Margin]]-Table1[[#This Row],[Budget_Margin]]) / ABS(Table1[[#This Row],[Budget_Margin]])
)
)</f>
        <v>-0.15</v>
      </c>
      <c r="X1097" s="5" t="str">
        <f>IF(Table1[[#This Row],[Margin_Var]]&gt;=0, "Above Budget", "Below Budget")</f>
        <v>Below Budget</v>
      </c>
      <c r="Y1097" s="5">
        <f>IFERROR(Table1[[#This Row],[Gross_Margin]]/Table1[[#This Row],[Actual_Sales]],0)</f>
        <v>0.59302325581395354</v>
      </c>
      <c r="Z1097" s="5">
        <f>Table1[[#This Row],[Actual_Profit]]/Table1[[#This Row],[Actual_Sales]]</f>
        <v>0.37209302325581395</v>
      </c>
      <c r="AA1097">
        <v>19</v>
      </c>
      <c r="AB1097" s="5">
        <f>IFERROR(Table1[[#This Row],[Expenses]]/Table1[[#This Row],[Actual_Sales]],0)</f>
        <v>0.22093023255813954</v>
      </c>
      <c r="AC1097">
        <v>9</v>
      </c>
      <c r="AD1097">
        <v>894</v>
      </c>
      <c r="AE1097" s="5">
        <f>IFERROR(Table1[[#This Row],[Inventory]]/Table1[[#This Row],[Actual_Sales]],0)</f>
        <v>10.395348837209303</v>
      </c>
    </row>
    <row r="1098" spans="1:31" x14ac:dyDescent="0.25">
      <c r="A1098">
        <v>1267</v>
      </c>
      <c r="B1098">
        <v>330</v>
      </c>
      <c r="C1098">
        <v>12</v>
      </c>
      <c r="D1098" s="2">
        <v>40391</v>
      </c>
      <c r="E1098">
        <v>277</v>
      </c>
      <c r="F1098">
        <v>240</v>
      </c>
      <c r="G1098">
        <f>Table1[[#This Row],[Actual_Sales]]-Table1[[#This Row],[Budget_Sales]]</f>
        <v>37</v>
      </c>
      <c r="H1098" s="5">
        <f>IF(
Table1[[#This Row],[Budget_Sales]]=0,
"",
IF(
Table1[[#This Row],[Budget_Sales]]&gt;0,
(Table1[[#This Row],[Actual_Sales]]-Table1[[#This Row],[Budget_Sales]])/Table1[[#This Row],[Budget_Sales]],
(Table1[[#This Row],[Actual_Sales]]-Table1[[#This Row],[Budget_Sales]])/ABS(Table1[[#This Row],[Budget_Sales]])
)
)</f>
        <v>0.15416666666666667</v>
      </c>
      <c r="I1098" s="5" t="str">
        <f>IF(Table1[[#This Row],[Sales_Var]]&gt;=0,"Above Budget","Below Budget")</f>
        <v>Above Budget</v>
      </c>
      <c r="J1098">
        <f>Table1[[#This Row],[Actual_Sales]]-(Table1[[#This Row],[COGS]]+Table1[[#This Row],[Expenses]])</f>
        <v>103</v>
      </c>
      <c r="K1098">
        <v>100</v>
      </c>
      <c r="L1098">
        <f>Table1[[#This Row],[Actual_Profit]]-Table1[[#This Row],[Budget_Profit]]</f>
        <v>3</v>
      </c>
      <c r="M1098" s="5">
        <f>IF(
Table1[[#This Row],[Budget_Profit]]=0,
"",
IF(
Table1[[#This Row],[Budget_Profit]]&gt;0,
(Table1[[#This Row],[Actual_Profit]]-Table1[[#This Row],[Budget_Profit]])/Table1[[#This Row],[Budget_Profit]],
(Table1[[#This Row],[Actual_Profit]]-Table1[[#This Row],[Budget_Profit]])/ABS(Table1[[#This Row],[Budget_Profit]])
)
)</f>
        <v>0.03</v>
      </c>
      <c r="N1098" s="5" t="str">
        <f>IF(Table1[[#This Row],[Profit_Var]]&gt;=0, "Above Budget", "Below Budget")</f>
        <v>Above Budget</v>
      </c>
      <c r="O1098">
        <v>116</v>
      </c>
      <c r="P1098">
        <v>90</v>
      </c>
      <c r="Q1098">
        <f>Table1[[#This Row],[COGS]]-Table1[[#This Row],[Budget_COGS]]</f>
        <v>26</v>
      </c>
      <c r="R1098" s="5">
        <f>IF(
Table1[[#This Row],[Budget_COGS]]=0,
"",
IF(
Table1[[#This Row],[Budget_COGS]]&gt;0,
(Table1[[#This Row],[Budget_COGS]]-Table1[[#This Row],[COGS]]) / Table1[[#This Row],[Budget_COGS]],
(Table1[[#This Row],[Budget_COGS]]-Table1[[#This Row],[COGS]]) / ABS(Table1[[#This Row],[Budget_COGS]])
)
)</f>
        <v>-0.28888888888888886</v>
      </c>
      <c r="S1098" s="5" t="str">
        <f>IF(Table1[[#This Row],[COGS _Var]]&gt;=0, "Above Budget", "Below Budget")</f>
        <v>Above Budget</v>
      </c>
      <c r="T1098">
        <f>Table1[[#This Row],[Actual_Sales]]-Table1[[#This Row],[COGS]]</f>
        <v>161</v>
      </c>
      <c r="U1098">
        <v>150</v>
      </c>
      <c r="V1098">
        <f>Table1[[#This Row],[Gross_Margin]]-Table1[[#This Row],[Budget_Margin]]</f>
        <v>11</v>
      </c>
      <c r="W1098" s="5">
        <f>IF(
Table1[[#This Row],[Budget_Margin]]=0,
"",
IF(
Table1[[#This Row],[Budget_Margin]]&gt;0,
(Table1[[#This Row],[Gross_Margin]]-Table1[[#This Row],[Budget_Margin]]) / Table1[[#This Row],[Budget_Margin]],
(Table1[[#This Row],[Gross_Margin]]-Table1[[#This Row],[Budget_Margin]]) / ABS(Table1[[#This Row],[Budget_Margin]])
)
)</f>
        <v>7.3333333333333334E-2</v>
      </c>
      <c r="X1098" s="5" t="str">
        <f>IF(Table1[[#This Row],[Margin_Var]]&gt;=0, "Above Budget", "Below Budget")</f>
        <v>Above Budget</v>
      </c>
      <c r="Y1098" s="5">
        <f>IFERROR(Table1[[#This Row],[Gross_Margin]]/Table1[[#This Row],[Actual_Sales]],0)</f>
        <v>0.58122743682310474</v>
      </c>
      <c r="Z1098" s="5">
        <f>Table1[[#This Row],[Actual_Profit]]/Table1[[#This Row],[Actual_Sales]]</f>
        <v>0.37184115523465705</v>
      </c>
      <c r="AA1098">
        <v>58</v>
      </c>
      <c r="AB1098" s="5">
        <f>IFERROR(Table1[[#This Row],[Expenses]]/Table1[[#This Row],[Actual_Sales]],0)</f>
        <v>0.20938628158844766</v>
      </c>
      <c r="AC1098">
        <v>35</v>
      </c>
      <c r="AD1098">
        <v>678</v>
      </c>
      <c r="AE1098" s="5">
        <f>IFERROR(Table1[[#This Row],[Inventory]]/Table1[[#This Row],[Actual_Sales]],0)</f>
        <v>2.4476534296028882</v>
      </c>
    </row>
    <row r="1099" spans="1:31" x14ac:dyDescent="0.25">
      <c r="A1099">
        <v>4171</v>
      </c>
      <c r="B1099">
        <v>580</v>
      </c>
      <c r="C1099">
        <v>5</v>
      </c>
      <c r="D1099" s="2">
        <v>40878</v>
      </c>
      <c r="E1099">
        <v>78</v>
      </c>
      <c r="F1099">
        <v>50</v>
      </c>
      <c r="G1099">
        <f>Table1[[#This Row],[Actual_Sales]]-Table1[[#This Row],[Budget_Sales]]</f>
        <v>28</v>
      </c>
      <c r="H1099" s="5">
        <f>IF(
Table1[[#This Row],[Budget_Sales]]=0,
"",
IF(
Table1[[#This Row],[Budget_Sales]]&gt;0,
(Table1[[#This Row],[Actual_Sales]]-Table1[[#This Row],[Budget_Sales]])/Table1[[#This Row],[Budget_Sales]],
(Table1[[#This Row],[Actual_Sales]]-Table1[[#This Row],[Budget_Sales]])/ABS(Table1[[#This Row],[Budget_Sales]])
)
)</f>
        <v>0.56000000000000005</v>
      </c>
      <c r="I1099" s="5" t="str">
        <f>IF(Table1[[#This Row],[Sales_Var]]&gt;=0,"Above Budget","Below Budget")</f>
        <v>Above Budget</v>
      </c>
      <c r="J1099">
        <f>Table1[[#This Row],[Actual_Sales]]-(Table1[[#This Row],[COGS]]+Table1[[#This Row],[Expenses]])</f>
        <v>29</v>
      </c>
      <c r="K1099">
        <v>20</v>
      </c>
      <c r="L1099">
        <f>Table1[[#This Row],[Actual_Profit]]-Table1[[#This Row],[Budget_Profit]]</f>
        <v>9</v>
      </c>
      <c r="M1099" s="5">
        <f>IF(
Table1[[#This Row],[Budget_Profit]]=0,
"",
IF(
Table1[[#This Row],[Budget_Profit]]&gt;0,
(Table1[[#This Row],[Actual_Profit]]-Table1[[#This Row],[Budget_Profit]])/Table1[[#This Row],[Budget_Profit]],
(Table1[[#This Row],[Actual_Profit]]-Table1[[#This Row],[Budget_Profit]])/ABS(Table1[[#This Row],[Budget_Profit]])
)
)</f>
        <v>0.45</v>
      </c>
      <c r="N1099" s="5" t="str">
        <f>IF(Table1[[#This Row],[Profit_Var]]&gt;=0, "Above Budget", "Below Budget")</f>
        <v>Above Budget</v>
      </c>
      <c r="O1099">
        <v>29</v>
      </c>
      <c r="P1099">
        <v>20</v>
      </c>
      <c r="Q1099">
        <f>Table1[[#This Row],[COGS]]-Table1[[#This Row],[Budget_COGS]]</f>
        <v>9</v>
      </c>
      <c r="R1099" s="5">
        <f>IF(
Table1[[#This Row],[Budget_COGS]]=0,
"",
IF(
Table1[[#This Row],[Budget_COGS]]&gt;0,
(Table1[[#This Row],[Budget_COGS]]-Table1[[#This Row],[COGS]]) / Table1[[#This Row],[Budget_COGS]],
(Table1[[#This Row],[Budget_COGS]]-Table1[[#This Row],[COGS]]) / ABS(Table1[[#This Row],[Budget_COGS]])
)
)</f>
        <v>-0.45</v>
      </c>
      <c r="S1099" s="5" t="str">
        <f>IF(Table1[[#This Row],[COGS _Var]]&gt;=0, "Above Budget", "Below Budget")</f>
        <v>Above Budget</v>
      </c>
      <c r="T1099">
        <f>Table1[[#This Row],[Actual_Sales]]-Table1[[#This Row],[COGS]]</f>
        <v>49</v>
      </c>
      <c r="U1099">
        <v>30</v>
      </c>
      <c r="V1099">
        <f>Table1[[#This Row],[Gross_Margin]]-Table1[[#This Row],[Budget_Margin]]</f>
        <v>19</v>
      </c>
      <c r="W1099" s="5">
        <f>IF(
Table1[[#This Row],[Budget_Margin]]=0,
"",
IF(
Table1[[#This Row],[Budget_Margin]]&gt;0,
(Table1[[#This Row],[Gross_Margin]]-Table1[[#This Row],[Budget_Margin]]) / Table1[[#This Row],[Budget_Margin]],
(Table1[[#This Row],[Gross_Margin]]-Table1[[#This Row],[Budget_Margin]]) / ABS(Table1[[#This Row],[Budget_Margin]])
)
)</f>
        <v>0.6333333333333333</v>
      </c>
      <c r="X1099" s="5" t="str">
        <f>IF(Table1[[#This Row],[Margin_Var]]&gt;=0, "Above Budget", "Below Budget")</f>
        <v>Above Budget</v>
      </c>
      <c r="Y1099" s="5">
        <f>IFERROR(Table1[[#This Row],[Gross_Margin]]/Table1[[#This Row],[Actual_Sales]],0)</f>
        <v>0.62820512820512819</v>
      </c>
      <c r="Z1099" s="5">
        <f>Table1[[#This Row],[Actual_Profit]]/Table1[[#This Row],[Actual_Sales]]</f>
        <v>0.37179487179487181</v>
      </c>
      <c r="AA1099">
        <v>20</v>
      </c>
      <c r="AB1099" s="5">
        <f>IFERROR(Table1[[#This Row],[Expenses]]/Table1[[#This Row],[Actual_Sales]],0)</f>
        <v>0.25641025641025639</v>
      </c>
      <c r="AC1099">
        <v>8</v>
      </c>
      <c r="AD1099">
        <v>490</v>
      </c>
      <c r="AE1099" s="5">
        <f>IFERROR(Table1[[#This Row],[Inventory]]/Table1[[#This Row],[Actual_Sales]],0)</f>
        <v>6.2820512820512819</v>
      </c>
    </row>
    <row r="1100" spans="1:31" x14ac:dyDescent="0.25">
      <c r="A1100">
        <v>22</v>
      </c>
      <c r="B1100">
        <v>309</v>
      </c>
      <c r="C1100">
        <v>3</v>
      </c>
      <c r="D1100" s="2">
        <v>40179</v>
      </c>
      <c r="E1100">
        <v>234</v>
      </c>
      <c r="F1100">
        <v>240</v>
      </c>
      <c r="G1100">
        <f>Table1[[#This Row],[Actual_Sales]]-Table1[[#This Row],[Budget_Sales]]</f>
        <v>-6</v>
      </c>
      <c r="H1100" s="5">
        <f>IF(
Table1[[#This Row],[Budget_Sales]]=0,
"",
IF(
Table1[[#This Row],[Budget_Sales]]&gt;0,
(Table1[[#This Row],[Actual_Sales]]-Table1[[#This Row],[Budget_Sales]])/Table1[[#This Row],[Budget_Sales]],
(Table1[[#This Row],[Actual_Sales]]-Table1[[#This Row],[Budget_Sales]])/ABS(Table1[[#This Row],[Budget_Sales]])
)
)</f>
        <v>-2.5000000000000001E-2</v>
      </c>
      <c r="I1100" s="5" t="str">
        <f>IF(Table1[[#This Row],[Sales_Var]]&gt;=0,"Above Budget","Below Budget")</f>
        <v>Below Budget</v>
      </c>
      <c r="J1100">
        <f>Table1[[#This Row],[Actual_Sales]]-(Table1[[#This Row],[COGS]]+Table1[[#This Row],[Expenses]])</f>
        <v>87</v>
      </c>
      <c r="K1100">
        <v>100</v>
      </c>
      <c r="L1100">
        <f>Table1[[#This Row],[Actual_Profit]]-Table1[[#This Row],[Budget_Profit]]</f>
        <v>-13</v>
      </c>
      <c r="M1100" s="5">
        <f>IF(
Table1[[#This Row],[Budget_Profit]]=0,
"",
IF(
Table1[[#This Row],[Budget_Profit]]&gt;0,
(Table1[[#This Row],[Actual_Profit]]-Table1[[#This Row],[Budget_Profit]])/Table1[[#This Row],[Budget_Profit]],
(Table1[[#This Row],[Actual_Profit]]-Table1[[#This Row],[Budget_Profit]])/ABS(Table1[[#This Row],[Budget_Profit]])
)
)</f>
        <v>-0.13</v>
      </c>
      <c r="N1100" s="5" t="str">
        <f>IF(Table1[[#This Row],[Profit_Var]]&gt;=0, "Above Budget", "Below Budget")</f>
        <v>Below Budget</v>
      </c>
      <c r="O1100">
        <v>95</v>
      </c>
      <c r="P1100">
        <v>100</v>
      </c>
      <c r="Q1100">
        <f>Table1[[#This Row],[COGS]]-Table1[[#This Row],[Budget_COGS]]</f>
        <v>-5</v>
      </c>
      <c r="R1100" s="5">
        <f>IF(
Table1[[#This Row],[Budget_COGS]]=0,
"",
IF(
Table1[[#This Row],[Budget_COGS]]&gt;0,
(Table1[[#This Row],[Budget_COGS]]-Table1[[#This Row],[COGS]]) / Table1[[#This Row],[Budget_COGS]],
(Table1[[#This Row],[Budget_COGS]]-Table1[[#This Row],[COGS]]) / ABS(Table1[[#This Row],[Budget_COGS]])
)
)</f>
        <v>0.05</v>
      </c>
      <c r="S1100" s="5" t="str">
        <f>IF(Table1[[#This Row],[COGS _Var]]&gt;=0, "Above Budget", "Below Budget")</f>
        <v>Below Budget</v>
      </c>
      <c r="T1100">
        <f>Table1[[#This Row],[Actual_Sales]]-Table1[[#This Row],[COGS]]</f>
        <v>139</v>
      </c>
      <c r="U1100">
        <v>140</v>
      </c>
      <c r="V1100">
        <f>Table1[[#This Row],[Gross_Margin]]-Table1[[#This Row],[Budget_Margin]]</f>
        <v>-1</v>
      </c>
      <c r="W1100" s="5">
        <f>IF(
Table1[[#This Row],[Budget_Margin]]=0,
"",
IF(
Table1[[#This Row],[Budget_Margin]]&gt;0,
(Table1[[#This Row],[Gross_Margin]]-Table1[[#This Row],[Budget_Margin]]) / Table1[[#This Row],[Budget_Margin]],
(Table1[[#This Row],[Gross_Margin]]-Table1[[#This Row],[Budget_Margin]]) / ABS(Table1[[#This Row],[Budget_Margin]])
)
)</f>
        <v>-7.1428571428571426E-3</v>
      </c>
      <c r="X1100" s="5" t="str">
        <f>IF(Table1[[#This Row],[Margin_Var]]&gt;=0, "Above Budget", "Below Budget")</f>
        <v>Below Budget</v>
      </c>
      <c r="Y1100" s="5">
        <f>IFERROR(Table1[[#This Row],[Gross_Margin]]/Table1[[#This Row],[Actual_Sales]],0)</f>
        <v>0.59401709401709402</v>
      </c>
      <c r="Z1100" s="5">
        <f>Table1[[#This Row],[Actual_Profit]]/Table1[[#This Row],[Actual_Sales]]</f>
        <v>0.37179487179487181</v>
      </c>
      <c r="AA1100">
        <v>52</v>
      </c>
      <c r="AB1100" s="5">
        <f>IFERROR(Table1[[#This Row],[Expenses]]/Table1[[#This Row],[Actual_Sales]],0)</f>
        <v>0.22222222222222221</v>
      </c>
      <c r="AC1100">
        <v>30</v>
      </c>
      <c r="AD1100">
        <v>608</v>
      </c>
      <c r="AE1100" s="5">
        <f>IFERROR(Table1[[#This Row],[Inventory]]/Table1[[#This Row],[Actual_Sales]],0)</f>
        <v>2.5982905982905984</v>
      </c>
    </row>
    <row r="1101" spans="1:31" x14ac:dyDescent="0.25">
      <c r="A1101">
        <v>23</v>
      </c>
      <c r="B1101">
        <v>309</v>
      </c>
      <c r="C1101">
        <v>5</v>
      </c>
      <c r="D1101" s="2">
        <v>40179</v>
      </c>
      <c r="E1101">
        <v>546</v>
      </c>
      <c r="F1101">
        <v>640</v>
      </c>
      <c r="G1101">
        <f>Table1[[#This Row],[Actual_Sales]]-Table1[[#This Row],[Budget_Sales]]</f>
        <v>-94</v>
      </c>
      <c r="H1101" s="5">
        <f>IF(
Table1[[#This Row],[Budget_Sales]]=0,
"",
IF(
Table1[[#This Row],[Budget_Sales]]&gt;0,
(Table1[[#This Row],[Actual_Sales]]-Table1[[#This Row],[Budget_Sales]])/Table1[[#This Row],[Budget_Sales]],
(Table1[[#This Row],[Actual_Sales]]-Table1[[#This Row],[Budget_Sales]])/ABS(Table1[[#This Row],[Budget_Sales]])
)
)</f>
        <v>-0.14687500000000001</v>
      </c>
      <c r="I1101" s="5" t="str">
        <f>IF(Table1[[#This Row],[Sales_Var]]&gt;=0,"Above Budget","Below Budget")</f>
        <v>Below Budget</v>
      </c>
      <c r="J1101">
        <f>Table1[[#This Row],[Actual_Sales]]-(Table1[[#This Row],[COGS]]+Table1[[#This Row],[Expenses]])</f>
        <v>203</v>
      </c>
      <c r="K1101">
        <v>260</v>
      </c>
      <c r="L1101">
        <f>Table1[[#This Row],[Actual_Profit]]-Table1[[#This Row],[Budget_Profit]]</f>
        <v>-57</v>
      </c>
      <c r="M1101" s="5">
        <f>IF(
Table1[[#This Row],[Budget_Profit]]=0,
"",
IF(
Table1[[#This Row],[Budget_Profit]]&gt;0,
(Table1[[#This Row],[Actual_Profit]]-Table1[[#This Row],[Budget_Profit]])/Table1[[#This Row],[Budget_Profit]],
(Table1[[#This Row],[Actual_Profit]]-Table1[[#This Row],[Budget_Profit]])/ABS(Table1[[#This Row],[Budget_Profit]])
)
)</f>
        <v>-0.21923076923076923</v>
      </c>
      <c r="N1101" s="5" t="str">
        <f>IF(Table1[[#This Row],[Profit_Var]]&gt;=0, "Above Budget", "Below Budget")</f>
        <v>Below Budget</v>
      </c>
      <c r="O1101">
        <v>234</v>
      </c>
      <c r="P1101">
        <v>270</v>
      </c>
      <c r="Q1101">
        <f>Table1[[#This Row],[COGS]]-Table1[[#This Row],[Budget_COGS]]</f>
        <v>-36</v>
      </c>
      <c r="R1101" s="5">
        <f>IF(
Table1[[#This Row],[Budget_COGS]]=0,
"",
IF(
Table1[[#This Row],[Budget_COGS]]&gt;0,
(Table1[[#This Row],[Budget_COGS]]-Table1[[#This Row],[COGS]]) / Table1[[#This Row],[Budget_COGS]],
(Table1[[#This Row],[Budget_COGS]]-Table1[[#This Row],[COGS]]) / ABS(Table1[[#This Row],[Budget_COGS]])
)
)</f>
        <v>0.13333333333333333</v>
      </c>
      <c r="S1101" s="5" t="str">
        <f>IF(Table1[[#This Row],[COGS _Var]]&gt;=0, "Above Budget", "Below Budget")</f>
        <v>Below Budget</v>
      </c>
      <c r="T1101">
        <f>Table1[[#This Row],[Actual_Sales]]-Table1[[#This Row],[COGS]]</f>
        <v>312</v>
      </c>
      <c r="U1101">
        <v>370</v>
      </c>
      <c r="V1101">
        <f>Table1[[#This Row],[Gross_Margin]]-Table1[[#This Row],[Budget_Margin]]</f>
        <v>-58</v>
      </c>
      <c r="W1101" s="5">
        <f>IF(
Table1[[#This Row],[Budget_Margin]]=0,
"",
IF(
Table1[[#This Row],[Budget_Margin]]&gt;0,
(Table1[[#This Row],[Gross_Margin]]-Table1[[#This Row],[Budget_Margin]]) / Table1[[#This Row],[Budget_Margin]],
(Table1[[#This Row],[Gross_Margin]]-Table1[[#This Row],[Budget_Margin]]) / ABS(Table1[[#This Row],[Budget_Margin]])
)
)</f>
        <v>-0.15675675675675677</v>
      </c>
      <c r="X1101" s="5" t="str">
        <f>IF(Table1[[#This Row],[Margin_Var]]&gt;=0, "Above Budget", "Below Budget")</f>
        <v>Below Budget</v>
      </c>
      <c r="Y1101" s="5">
        <f>IFERROR(Table1[[#This Row],[Gross_Margin]]/Table1[[#This Row],[Actual_Sales]],0)</f>
        <v>0.5714285714285714</v>
      </c>
      <c r="Z1101" s="5">
        <f>Table1[[#This Row],[Actual_Profit]]/Table1[[#This Row],[Actual_Sales]]</f>
        <v>0.37179487179487181</v>
      </c>
      <c r="AA1101">
        <v>109</v>
      </c>
      <c r="AB1101" s="5">
        <f>IFERROR(Table1[[#This Row],[Expenses]]/Table1[[#This Row],[Actual_Sales]],0)</f>
        <v>0.19963369963369965</v>
      </c>
      <c r="AC1101">
        <v>77</v>
      </c>
      <c r="AD1101">
        <v>1310</v>
      </c>
      <c r="AE1101" s="5">
        <f>IFERROR(Table1[[#This Row],[Inventory]]/Table1[[#This Row],[Actual_Sales]],0)</f>
        <v>2.3992673992673992</v>
      </c>
    </row>
    <row r="1102" spans="1:31" x14ac:dyDescent="0.25">
      <c r="A1102">
        <v>4</v>
      </c>
      <c r="B1102">
        <v>213</v>
      </c>
      <c r="C1102">
        <v>6</v>
      </c>
      <c r="D1102" s="2">
        <v>40179</v>
      </c>
      <c r="E1102">
        <v>546</v>
      </c>
      <c r="F1102">
        <v>520</v>
      </c>
      <c r="G1102">
        <f>Table1[[#This Row],[Actual_Sales]]-Table1[[#This Row],[Budget_Sales]]</f>
        <v>26</v>
      </c>
      <c r="H1102" s="5">
        <f>IF(
Table1[[#This Row],[Budget_Sales]]=0,
"",
IF(
Table1[[#This Row],[Budget_Sales]]&gt;0,
(Table1[[#This Row],[Actual_Sales]]-Table1[[#This Row],[Budget_Sales]])/Table1[[#This Row],[Budget_Sales]],
(Table1[[#This Row],[Actual_Sales]]-Table1[[#This Row],[Budget_Sales]])/ABS(Table1[[#This Row],[Budget_Sales]])
)
)</f>
        <v>0.05</v>
      </c>
      <c r="I1102" s="5" t="str">
        <f>IF(Table1[[#This Row],[Sales_Var]]&gt;=0,"Above Budget","Below Budget")</f>
        <v>Above Budget</v>
      </c>
      <c r="J1102">
        <f>Table1[[#This Row],[Actual_Sales]]-(Table1[[#This Row],[COGS]]+Table1[[#This Row],[Expenses]])</f>
        <v>203</v>
      </c>
      <c r="K1102">
        <v>200</v>
      </c>
      <c r="L1102">
        <f>Table1[[#This Row],[Actual_Profit]]-Table1[[#This Row],[Budget_Profit]]</f>
        <v>3</v>
      </c>
      <c r="M1102" s="5">
        <f>IF(
Table1[[#This Row],[Budget_Profit]]=0,
"",
IF(
Table1[[#This Row],[Budget_Profit]]&gt;0,
(Table1[[#This Row],[Actual_Profit]]-Table1[[#This Row],[Budget_Profit]])/Table1[[#This Row],[Budget_Profit]],
(Table1[[#This Row],[Actual_Profit]]-Table1[[#This Row],[Budget_Profit]])/ABS(Table1[[#This Row],[Budget_Profit]])
)
)</f>
        <v>1.4999999999999999E-2</v>
      </c>
      <c r="N1102" s="5" t="str">
        <f>IF(Table1[[#This Row],[Profit_Var]]&gt;=0, "Above Budget", "Below Budget")</f>
        <v>Above Budget</v>
      </c>
      <c r="O1102">
        <v>234</v>
      </c>
      <c r="P1102">
        <v>220</v>
      </c>
      <c r="Q1102">
        <f>Table1[[#This Row],[COGS]]-Table1[[#This Row],[Budget_COGS]]</f>
        <v>14</v>
      </c>
      <c r="R1102" s="5">
        <f>IF(
Table1[[#This Row],[Budget_COGS]]=0,
"",
IF(
Table1[[#This Row],[Budget_COGS]]&gt;0,
(Table1[[#This Row],[Budget_COGS]]-Table1[[#This Row],[COGS]]) / Table1[[#This Row],[Budget_COGS]],
(Table1[[#This Row],[Budget_COGS]]-Table1[[#This Row],[COGS]]) / ABS(Table1[[#This Row],[Budget_COGS]])
)
)</f>
        <v>-6.363636363636363E-2</v>
      </c>
      <c r="S1102" s="5" t="str">
        <f>IF(Table1[[#This Row],[COGS _Var]]&gt;=0, "Above Budget", "Below Budget")</f>
        <v>Above Budget</v>
      </c>
      <c r="T1102">
        <f>Table1[[#This Row],[Actual_Sales]]-Table1[[#This Row],[COGS]]</f>
        <v>312</v>
      </c>
      <c r="U1102">
        <v>300</v>
      </c>
      <c r="V1102">
        <f>Table1[[#This Row],[Gross_Margin]]-Table1[[#This Row],[Budget_Margin]]</f>
        <v>12</v>
      </c>
      <c r="W1102" s="5">
        <f>IF(
Table1[[#This Row],[Budget_Margin]]=0,
"",
IF(
Table1[[#This Row],[Budget_Margin]]&gt;0,
(Table1[[#This Row],[Gross_Margin]]-Table1[[#This Row],[Budget_Margin]]) / Table1[[#This Row],[Budget_Margin]],
(Table1[[#This Row],[Gross_Margin]]-Table1[[#This Row],[Budget_Margin]]) / ABS(Table1[[#This Row],[Budget_Margin]])
)
)</f>
        <v>0.04</v>
      </c>
      <c r="X1102" s="5" t="str">
        <f>IF(Table1[[#This Row],[Margin_Var]]&gt;=0, "Above Budget", "Below Budget")</f>
        <v>Above Budget</v>
      </c>
      <c r="Y1102" s="5">
        <f>IFERROR(Table1[[#This Row],[Gross_Margin]]/Table1[[#This Row],[Actual_Sales]],0)</f>
        <v>0.5714285714285714</v>
      </c>
      <c r="Z1102" s="5">
        <f>Table1[[#This Row],[Actual_Profit]]/Table1[[#This Row],[Actual_Sales]]</f>
        <v>0.37179487179487181</v>
      </c>
      <c r="AA1102">
        <v>109</v>
      </c>
      <c r="AB1102" s="5">
        <f>IFERROR(Table1[[#This Row],[Expenses]]/Table1[[#This Row],[Actual_Sales]],0)</f>
        <v>0.19963369963369965</v>
      </c>
      <c r="AC1102">
        <v>77</v>
      </c>
      <c r="AD1102">
        <v>1310</v>
      </c>
      <c r="AE1102" s="5">
        <f>IFERROR(Table1[[#This Row],[Inventory]]/Table1[[#This Row],[Actual_Sales]],0)</f>
        <v>2.3992673992673992</v>
      </c>
    </row>
    <row r="1103" spans="1:31" x14ac:dyDescent="0.25">
      <c r="A1103">
        <v>150</v>
      </c>
      <c r="B1103">
        <v>775</v>
      </c>
      <c r="C1103">
        <v>11</v>
      </c>
      <c r="D1103" s="2">
        <v>40179</v>
      </c>
      <c r="E1103">
        <v>546</v>
      </c>
      <c r="F1103">
        <v>370</v>
      </c>
      <c r="G1103">
        <f>Table1[[#This Row],[Actual_Sales]]-Table1[[#This Row],[Budget_Sales]]</f>
        <v>176</v>
      </c>
      <c r="H1103" s="5">
        <f>IF(
Table1[[#This Row],[Budget_Sales]]=0,
"",
IF(
Table1[[#This Row],[Budget_Sales]]&gt;0,
(Table1[[#This Row],[Actual_Sales]]-Table1[[#This Row],[Budget_Sales]])/Table1[[#This Row],[Budget_Sales]],
(Table1[[#This Row],[Actual_Sales]]-Table1[[#This Row],[Budget_Sales]])/ABS(Table1[[#This Row],[Budget_Sales]])
)
)</f>
        <v>0.4756756756756757</v>
      </c>
      <c r="I1103" s="5" t="str">
        <f>IF(Table1[[#This Row],[Sales_Var]]&gt;=0,"Above Budget","Below Budget")</f>
        <v>Above Budget</v>
      </c>
      <c r="J1103">
        <f>Table1[[#This Row],[Actual_Sales]]-(Table1[[#This Row],[COGS]]+Table1[[#This Row],[Expenses]])</f>
        <v>203</v>
      </c>
      <c r="K1103">
        <v>150</v>
      </c>
      <c r="L1103">
        <f>Table1[[#This Row],[Actual_Profit]]-Table1[[#This Row],[Budget_Profit]]</f>
        <v>53</v>
      </c>
      <c r="M1103" s="5">
        <f>IF(
Table1[[#This Row],[Budget_Profit]]=0,
"",
IF(
Table1[[#This Row],[Budget_Profit]]&gt;0,
(Table1[[#This Row],[Actual_Profit]]-Table1[[#This Row],[Budget_Profit]])/Table1[[#This Row],[Budget_Profit]],
(Table1[[#This Row],[Actual_Profit]]-Table1[[#This Row],[Budget_Profit]])/ABS(Table1[[#This Row],[Budget_Profit]])
)
)</f>
        <v>0.35333333333333333</v>
      </c>
      <c r="N1103" s="5" t="str">
        <f>IF(Table1[[#This Row],[Profit_Var]]&gt;=0, "Above Budget", "Below Budget")</f>
        <v>Above Budget</v>
      </c>
      <c r="O1103">
        <v>234</v>
      </c>
      <c r="P1103">
        <v>150</v>
      </c>
      <c r="Q1103">
        <f>Table1[[#This Row],[COGS]]-Table1[[#This Row],[Budget_COGS]]</f>
        <v>84</v>
      </c>
      <c r="R1103" s="5">
        <f>IF(
Table1[[#This Row],[Budget_COGS]]=0,
"",
IF(
Table1[[#This Row],[Budget_COGS]]&gt;0,
(Table1[[#This Row],[Budget_COGS]]-Table1[[#This Row],[COGS]]) / Table1[[#This Row],[Budget_COGS]],
(Table1[[#This Row],[Budget_COGS]]-Table1[[#This Row],[COGS]]) / ABS(Table1[[#This Row],[Budget_COGS]])
)
)</f>
        <v>-0.56000000000000005</v>
      </c>
      <c r="S1103" s="5" t="str">
        <f>IF(Table1[[#This Row],[COGS _Var]]&gt;=0, "Above Budget", "Below Budget")</f>
        <v>Above Budget</v>
      </c>
      <c r="T1103">
        <f>Table1[[#This Row],[Actual_Sales]]-Table1[[#This Row],[COGS]]</f>
        <v>312</v>
      </c>
      <c r="U1103">
        <v>220</v>
      </c>
      <c r="V1103">
        <f>Table1[[#This Row],[Gross_Margin]]-Table1[[#This Row],[Budget_Margin]]</f>
        <v>92</v>
      </c>
      <c r="W1103" s="5">
        <f>IF(
Table1[[#This Row],[Budget_Margin]]=0,
"",
IF(
Table1[[#This Row],[Budget_Margin]]&gt;0,
(Table1[[#This Row],[Gross_Margin]]-Table1[[#This Row],[Budget_Margin]]) / Table1[[#This Row],[Budget_Margin]],
(Table1[[#This Row],[Gross_Margin]]-Table1[[#This Row],[Budget_Margin]]) / ABS(Table1[[#This Row],[Budget_Margin]])
)
)</f>
        <v>0.41818181818181815</v>
      </c>
      <c r="X1103" s="5" t="str">
        <f>IF(Table1[[#This Row],[Margin_Var]]&gt;=0, "Above Budget", "Below Budget")</f>
        <v>Above Budget</v>
      </c>
      <c r="Y1103" s="5">
        <f>IFERROR(Table1[[#This Row],[Gross_Margin]]/Table1[[#This Row],[Actual_Sales]],0)</f>
        <v>0.5714285714285714</v>
      </c>
      <c r="Z1103" s="5">
        <f>Table1[[#This Row],[Actual_Profit]]/Table1[[#This Row],[Actual_Sales]]</f>
        <v>0.37179487179487181</v>
      </c>
      <c r="AA1103">
        <v>109</v>
      </c>
      <c r="AB1103" s="5">
        <f>IFERROR(Table1[[#This Row],[Expenses]]/Table1[[#This Row],[Actual_Sales]],0)</f>
        <v>0.19963369963369965</v>
      </c>
      <c r="AC1103">
        <v>77</v>
      </c>
      <c r="AD1103">
        <v>1310</v>
      </c>
      <c r="AE1103" s="5">
        <f>IFERROR(Table1[[#This Row],[Inventory]]/Table1[[#This Row],[Actual_Sales]],0)</f>
        <v>2.3992673992673992</v>
      </c>
    </row>
    <row r="1104" spans="1:31" x14ac:dyDescent="0.25">
      <c r="A1104">
        <v>4168</v>
      </c>
      <c r="B1104">
        <v>563</v>
      </c>
      <c r="C1104">
        <v>12</v>
      </c>
      <c r="D1104" s="2">
        <v>40878</v>
      </c>
      <c r="E1104">
        <v>697</v>
      </c>
      <c r="F1104">
        <v>540</v>
      </c>
      <c r="G1104">
        <f>Table1[[#This Row],[Actual_Sales]]-Table1[[#This Row],[Budget_Sales]]</f>
        <v>157</v>
      </c>
      <c r="H1104" s="5">
        <f>IF(
Table1[[#This Row],[Budget_Sales]]=0,
"",
IF(
Table1[[#This Row],[Budget_Sales]]&gt;0,
(Table1[[#This Row],[Actual_Sales]]-Table1[[#This Row],[Budget_Sales]])/Table1[[#This Row],[Budget_Sales]],
(Table1[[#This Row],[Actual_Sales]]-Table1[[#This Row],[Budget_Sales]])/ABS(Table1[[#This Row],[Budget_Sales]])
)
)</f>
        <v>0.29074074074074074</v>
      </c>
      <c r="I1104" s="5" t="str">
        <f>IF(Table1[[#This Row],[Sales_Var]]&gt;=0,"Above Budget","Below Budget")</f>
        <v>Above Budget</v>
      </c>
      <c r="J1104">
        <f>Table1[[#This Row],[Actual_Sales]]-(Table1[[#This Row],[COGS]]+Table1[[#This Row],[Expenses]])</f>
        <v>259</v>
      </c>
      <c r="K1104">
        <v>170</v>
      </c>
      <c r="L1104">
        <f>Table1[[#This Row],[Actual_Profit]]-Table1[[#This Row],[Budget_Profit]]</f>
        <v>89</v>
      </c>
      <c r="M1104" s="5">
        <f>IF(
Table1[[#This Row],[Budget_Profit]]=0,
"",
IF(
Table1[[#This Row],[Budget_Profit]]&gt;0,
(Table1[[#This Row],[Actual_Profit]]-Table1[[#This Row],[Budget_Profit]])/Table1[[#This Row],[Budget_Profit]],
(Table1[[#This Row],[Actual_Profit]]-Table1[[#This Row],[Budget_Profit]])/ABS(Table1[[#This Row],[Budget_Profit]])
)
)</f>
        <v>0.52352941176470591</v>
      </c>
      <c r="N1104" s="5" t="str">
        <f>IF(Table1[[#This Row],[Profit_Var]]&gt;=0, "Above Budget", "Below Budget")</f>
        <v>Above Budget</v>
      </c>
      <c r="O1104">
        <v>294</v>
      </c>
      <c r="P1104">
        <v>240</v>
      </c>
      <c r="Q1104">
        <f>Table1[[#This Row],[COGS]]-Table1[[#This Row],[Budget_COGS]]</f>
        <v>54</v>
      </c>
      <c r="R1104" s="5">
        <f>IF(
Table1[[#This Row],[Budget_COGS]]=0,
"",
IF(
Table1[[#This Row],[Budget_COGS]]&gt;0,
(Table1[[#This Row],[Budget_COGS]]-Table1[[#This Row],[COGS]]) / Table1[[#This Row],[Budget_COGS]],
(Table1[[#This Row],[Budget_COGS]]-Table1[[#This Row],[COGS]]) / ABS(Table1[[#This Row],[Budget_COGS]])
)
)</f>
        <v>-0.22500000000000001</v>
      </c>
      <c r="S1104" s="5" t="str">
        <f>IF(Table1[[#This Row],[COGS _Var]]&gt;=0, "Above Budget", "Below Budget")</f>
        <v>Above Budget</v>
      </c>
      <c r="T1104">
        <f>Table1[[#This Row],[Actual_Sales]]-Table1[[#This Row],[COGS]]</f>
        <v>403</v>
      </c>
      <c r="U1104">
        <v>300</v>
      </c>
      <c r="V1104">
        <f>Table1[[#This Row],[Gross_Margin]]-Table1[[#This Row],[Budget_Margin]]</f>
        <v>103</v>
      </c>
      <c r="W1104" s="5">
        <f>IF(
Table1[[#This Row],[Budget_Margin]]=0,
"",
IF(
Table1[[#This Row],[Budget_Margin]]&gt;0,
(Table1[[#This Row],[Gross_Margin]]-Table1[[#This Row],[Budget_Margin]]) / Table1[[#This Row],[Budget_Margin]],
(Table1[[#This Row],[Gross_Margin]]-Table1[[#This Row],[Budget_Margin]]) / ABS(Table1[[#This Row],[Budget_Margin]])
)
)</f>
        <v>0.34333333333333332</v>
      </c>
      <c r="X1104" s="5" t="str">
        <f>IF(Table1[[#This Row],[Margin_Var]]&gt;=0, "Above Budget", "Below Budget")</f>
        <v>Above Budget</v>
      </c>
      <c r="Y1104" s="5">
        <f>IFERROR(Table1[[#This Row],[Gross_Margin]]/Table1[[#This Row],[Actual_Sales]],0)</f>
        <v>0.57819225251076045</v>
      </c>
      <c r="Z1104" s="5">
        <f>Table1[[#This Row],[Actual_Profit]]/Table1[[#This Row],[Actual_Sales]]</f>
        <v>0.3715925394548063</v>
      </c>
      <c r="AA1104">
        <v>144</v>
      </c>
      <c r="AB1104" s="5">
        <f>IFERROR(Table1[[#This Row],[Expenses]]/Table1[[#This Row],[Actual_Sales]],0)</f>
        <v>0.20659971305595409</v>
      </c>
      <c r="AC1104">
        <v>111</v>
      </c>
      <c r="AD1104">
        <v>1838</v>
      </c>
      <c r="AE1104" s="5">
        <f>IFERROR(Table1[[#This Row],[Inventory]]/Table1[[#This Row],[Actual_Sales]],0)</f>
        <v>2.6370157819225253</v>
      </c>
    </row>
    <row r="1105" spans="1:31" x14ac:dyDescent="0.25">
      <c r="A1105">
        <v>2808</v>
      </c>
      <c r="B1105">
        <v>850</v>
      </c>
      <c r="C1105">
        <v>2</v>
      </c>
      <c r="D1105" s="2">
        <v>40634</v>
      </c>
      <c r="E1105">
        <v>237</v>
      </c>
      <c r="F1105">
        <v>210</v>
      </c>
      <c r="G1105">
        <f>Table1[[#This Row],[Actual_Sales]]-Table1[[#This Row],[Budget_Sales]]</f>
        <v>27</v>
      </c>
      <c r="H1105" s="5">
        <f>IF(
Table1[[#This Row],[Budget_Sales]]=0,
"",
IF(
Table1[[#This Row],[Budget_Sales]]&gt;0,
(Table1[[#This Row],[Actual_Sales]]-Table1[[#This Row],[Budget_Sales]])/Table1[[#This Row],[Budget_Sales]],
(Table1[[#This Row],[Actual_Sales]]-Table1[[#This Row],[Budget_Sales]])/ABS(Table1[[#This Row],[Budget_Sales]])
)
)</f>
        <v>0.12857142857142856</v>
      </c>
      <c r="I1105" s="5" t="str">
        <f>IF(Table1[[#This Row],[Sales_Var]]&gt;=0,"Above Budget","Below Budget")</f>
        <v>Above Budget</v>
      </c>
      <c r="J1105">
        <f>Table1[[#This Row],[Actual_Sales]]-(Table1[[#This Row],[COGS]]+Table1[[#This Row],[Expenses]])</f>
        <v>88</v>
      </c>
      <c r="K1105">
        <v>90</v>
      </c>
      <c r="L1105">
        <f>Table1[[#This Row],[Actual_Profit]]-Table1[[#This Row],[Budget_Profit]]</f>
        <v>-2</v>
      </c>
      <c r="M1105" s="5">
        <f>IF(
Table1[[#This Row],[Budget_Profit]]=0,
"",
IF(
Table1[[#This Row],[Budget_Profit]]&gt;0,
(Table1[[#This Row],[Actual_Profit]]-Table1[[#This Row],[Budget_Profit]])/Table1[[#This Row],[Budget_Profit]],
(Table1[[#This Row],[Actual_Profit]]-Table1[[#This Row],[Budget_Profit]])/ABS(Table1[[#This Row],[Budget_Profit]])
)
)</f>
        <v>-2.2222222222222223E-2</v>
      </c>
      <c r="N1105" s="5" t="str">
        <f>IF(Table1[[#This Row],[Profit_Var]]&gt;=0, "Above Budget", "Below Budget")</f>
        <v>Below Budget</v>
      </c>
      <c r="O1105">
        <v>88</v>
      </c>
      <c r="P1105">
        <v>80</v>
      </c>
      <c r="Q1105">
        <f>Table1[[#This Row],[COGS]]-Table1[[#This Row],[Budget_COGS]]</f>
        <v>8</v>
      </c>
      <c r="R1105" s="5">
        <f>IF(
Table1[[#This Row],[Budget_COGS]]=0,
"",
IF(
Table1[[#This Row],[Budget_COGS]]&gt;0,
(Table1[[#This Row],[Budget_COGS]]-Table1[[#This Row],[COGS]]) / Table1[[#This Row],[Budget_COGS]],
(Table1[[#This Row],[Budget_COGS]]-Table1[[#This Row],[COGS]]) / ABS(Table1[[#This Row],[Budget_COGS]])
)
)</f>
        <v>-0.1</v>
      </c>
      <c r="S1105" s="5" t="str">
        <f>IF(Table1[[#This Row],[COGS _Var]]&gt;=0, "Above Budget", "Below Budget")</f>
        <v>Above Budget</v>
      </c>
      <c r="T1105">
        <f>Table1[[#This Row],[Actual_Sales]]-Table1[[#This Row],[COGS]]</f>
        <v>149</v>
      </c>
      <c r="U1105">
        <v>130</v>
      </c>
      <c r="V1105">
        <f>Table1[[#This Row],[Gross_Margin]]-Table1[[#This Row],[Budget_Margin]]</f>
        <v>19</v>
      </c>
      <c r="W1105" s="5">
        <f>IF(
Table1[[#This Row],[Budget_Margin]]=0,
"",
IF(
Table1[[#This Row],[Budget_Margin]]&gt;0,
(Table1[[#This Row],[Gross_Margin]]-Table1[[#This Row],[Budget_Margin]]) / Table1[[#This Row],[Budget_Margin]],
(Table1[[#This Row],[Gross_Margin]]-Table1[[#This Row],[Budget_Margin]]) / ABS(Table1[[#This Row],[Budget_Margin]])
)
)</f>
        <v>0.14615384615384616</v>
      </c>
      <c r="X1105" s="5" t="str">
        <f>IF(Table1[[#This Row],[Margin_Var]]&gt;=0, "Above Budget", "Below Budget")</f>
        <v>Above Budget</v>
      </c>
      <c r="Y1105" s="5">
        <f>IFERROR(Table1[[#This Row],[Gross_Margin]]/Table1[[#This Row],[Actual_Sales]],0)</f>
        <v>0.62869198312236285</v>
      </c>
      <c r="Z1105" s="5">
        <f>Table1[[#This Row],[Actual_Profit]]/Table1[[#This Row],[Actual_Sales]]</f>
        <v>0.37130801687763715</v>
      </c>
      <c r="AA1105">
        <v>61</v>
      </c>
      <c r="AB1105" s="5">
        <f>IFERROR(Table1[[#This Row],[Expenses]]/Table1[[#This Row],[Actual_Sales]],0)</f>
        <v>0.25738396624472576</v>
      </c>
      <c r="AC1105">
        <v>29</v>
      </c>
      <c r="AD1105">
        <v>653</v>
      </c>
      <c r="AE1105" s="5">
        <f>IFERROR(Table1[[#This Row],[Inventory]]/Table1[[#This Row],[Actual_Sales]],0)</f>
        <v>2.7552742616033754</v>
      </c>
    </row>
    <row r="1106" spans="1:31" x14ac:dyDescent="0.25">
      <c r="A1106">
        <v>2818</v>
      </c>
      <c r="B1106">
        <v>937</v>
      </c>
      <c r="C1106">
        <v>11</v>
      </c>
      <c r="D1106" s="2">
        <v>40634</v>
      </c>
      <c r="E1106">
        <v>237</v>
      </c>
      <c r="F1106">
        <v>190</v>
      </c>
      <c r="G1106">
        <f>Table1[[#This Row],[Actual_Sales]]-Table1[[#This Row],[Budget_Sales]]</f>
        <v>47</v>
      </c>
      <c r="H1106" s="5">
        <f>IF(
Table1[[#This Row],[Budget_Sales]]=0,
"",
IF(
Table1[[#This Row],[Budget_Sales]]&gt;0,
(Table1[[#This Row],[Actual_Sales]]-Table1[[#This Row],[Budget_Sales]])/Table1[[#This Row],[Budget_Sales]],
(Table1[[#This Row],[Actual_Sales]]-Table1[[#This Row],[Budget_Sales]])/ABS(Table1[[#This Row],[Budget_Sales]])
)
)</f>
        <v>0.24736842105263157</v>
      </c>
      <c r="I1106" s="5" t="str">
        <f>IF(Table1[[#This Row],[Sales_Var]]&gt;=0,"Above Budget","Below Budget")</f>
        <v>Above Budget</v>
      </c>
      <c r="J1106">
        <f>Table1[[#This Row],[Actual_Sales]]-(Table1[[#This Row],[COGS]]+Table1[[#This Row],[Expenses]])</f>
        <v>88</v>
      </c>
      <c r="K1106">
        <v>70</v>
      </c>
      <c r="L1106">
        <f>Table1[[#This Row],[Actual_Profit]]-Table1[[#This Row],[Budget_Profit]]</f>
        <v>18</v>
      </c>
      <c r="M1106" s="5">
        <f>IF(
Table1[[#This Row],[Budget_Profit]]=0,
"",
IF(
Table1[[#This Row],[Budget_Profit]]&gt;0,
(Table1[[#This Row],[Actual_Profit]]-Table1[[#This Row],[Budget_Profit]])/Table1[[#This Row],[Budget_Profit]],
(Table1[[#This Row],[Actual_Profit]]-Table1[[#This Row],[Budget_Profit]])/ABS(Table1[[#This Row],[Budget_Profit]])
)
)</f>
        <v>0.25714285714285712</v>
      </c>
      <c r="N1106" s="5" t="str">
        <f>IF(Table1[[#This Row],[Profit_Var]]&gt;=0, "Above Budget", "Below Budget")</f>
        <v>Above Budget</v>
      </c>
      <c r="O1106">
        <v>88</v>
      </c>
      <c r="P1106">
        <v>70</v>
      </c>
      <c r="Q1106">
        <f>Table1[[#This Row],[COGS]]-Table1[[#This Row],[Budget_COGS]]</f>
        <v>18</v>
      </c>
      <c r="R1106" s="5">
        <f>IF(
Table1[[#This Row],[Budget_COGS]]=0,
"",
IF(
Table1[[#This Row],[Budget_COGS]]&gt;0,
(Table1[[#This Row],[Budget_COGS]]-Table1[[#This Row],[COGS]]) / Table1[[#This Row],[Budget_COGS]],
(Table1[[#This Row],[Budget_COGS]]-Table1[[#This Row],[COGS]]) / ABS(Table1[[#This Row],[Budget_COGS]])
)
)</f>
        <v>-0.25714285714285712</v>
      </c>
      <c r="S1106" s="5" t="str">
        <f>IF(Table1[[#This Row],[COGS _Var]]&gt;=0, "Above Budget", "Below Budget")</f>
        <v>Above Budget</v>
      </c>
      <c r="T1106">
        <f>Table1[[#This Row],[Actual_Sales]]-Table1[[#This Row],[COGS]]</f>
        <v>149</v>
      </c>
      <c r="U1106">
        <v>120</v>
      </c>
      <c r="V1106">
        <f>Table1[[#This Row],[Gross_Margin]]-Table1[[#This Row],[Budget_Margin]]</f>
        <v>29</v>
      </c>
      <c r="W1106" s="5">
        <f>IF(
Table1[[#This Row],[Budget_Margin]]=0,
"",
IF(
Table1[[#This Row],[Budget_Margin]]&gt;0,
(Table1[[#This Row],[Gross_Margin]]-Table1[[#This Row],[Budget_Margin]]) / Table1[[#This Row],[Budget_Margin]],
(Table1[[#This Row],[Gross_Margin]]-Table1[[#This Row],[Budget_Margin]]) / ABS(Table1[[#This Row],[Budget_Margin]])
)
)</f>
        <v>0.24166666666666667</v>
      </c>
      <c r="X1106" s="5" t="str">
        <f>IF(Table1[[#This Row],[Margin_Var]]&gt;=0, "Above Budget", "Below Budget")</f>
        <v>Above Budget</v>
      </c>
      <c r="Y1106" s="5">
        <f>IFERROR(Table1[[#This Row],[Gross_Margin]]/Table1[[#This Row],[Actual_Sales]],0)</f>
        <v>0.62869198312236285</v>
      </c>
      <c r="Z1106" s="5">
        <f>Table1[[#This Row],[Actual_Profit]]/Table1[[#This Row],[Actual_Sales]]</f>
        <v>0.37130801687763715</v>
      </c>
      <c r="AA1106">
        <v>61</v>
      </c>
      <c r="AB1106" s="5">
        <f>IFERROR(Table1[[#This Row],[Expenses]]/Table1[[#This Row],[Actual_Sales]],0)</f>
        <v>0.25738396624472576</v>
      </c>
      <c r="AC1106">
        <v>29</v>
      </c>
      <c r="AD1106">
        <v>653</v>
      </c>
      <c r="AE1106" s="5">
        <f>IFERROR(Table1[[#This Row],[Inventory]]/Table1[[#This Row],[Actual_Sales]],0)</f>
        <v>2.7552742616033754</v>
      </c>
    </row>
    <row r="1107" spans="1:31" x14ac:dyDescent="0.25">
      <c r="A1107">
        <v>2721</v>
      </c>
      <c r="B1107">
        <v>503</v>
      </c>
      <c r="C1107">
        <v>12</v>
      </c>
      <c r="D1107" s="2">
        <v>40634</v>
      </c>
      <c r="E1107">
        <v>237</v>
      </c>
      <c r="F1107">
        <v>150</v>
      </c>
      <c r="G1107">
        <f>Table1[[#This Row],[Actual_Sales]]-Table1[[#This Row],[Budget_Sales]]</f>
        <v>87</v>
      </c>
      <c r="H1107" s="5">
        <f>IF(
Table1[[#This Row],[Budget_Sales]]=0,
"",
IF(
Table1[[#This Row],[Budget_Sales]]&gt;0,
(Table1[[#This Row],[Actual_Sales]]-Table1[[#This Row],[Budget_Sales]])/Table1[[#This Row],[Budget_Sales]],
(Table1[[#This Row],[Actual_Sales]]-Table1[[#This Row],[Budget_Sales]])/ABS(Table1[[#This Row],[Budget_Sales]])
)
)</f>
        <v>0.57999999999999996</v>
      </c>
      <c r="I1107" s="5" t="str">
        <f>IF(Table1[[#This Row],[Sales_Var]]&gt;=0,"Above Budget","Below Budget")</f>
        <v>Above Budget</v>
      </c>
      <c r="J1107">
        <f>Table1[[#This Row],[Actual_Sales]]-(Table1[[#This Row],[COGS]]+Table1[[#This Row],[Expenses]])</f>
        <v>88</v>
      </c>
      <c r="K1107">
        <v>70</v>
      </c>
      <c r="L1107">
        <f>Table1[[#This Row],[Actual_Profit]]-Table1[[#This Row],[Budget_Profit]]</f>
        <v>18</v>
      </c>
      <c r="M1107" s="5">
        <f>IF(
Table1[[#This Row],[Budget_Profit]]=0,
"",
IF(
Table1[[#This Row],[Budget_Profit]]&gt;0,
(Table1[[#This Row],[Actual_Profit]]-Table1[[#This Row],[Budget_Profit]])/Table1[[#This Row],[Budget_Profit]],
(Table1[[#This Row],[Actual_Profit]]-Table1[[#This Row],[Budget_Profit]])/ABS(Table1[[#This Row],[Budget_Profit]])
)
)</f>
        <v>0.25714285714285712</v>
      </c>
      <c r="N1107" s="5" t="str">
        <f>IF(Table1[[#This Row],[Profit_Var]]&gt;=0, "Above Budget", "Below Budget")</f>
        <v>Above Budget</v>
      </c>
      <c r="O1107">
        <v>88</v>
      </c>
      <c r="P1107">
        <v>50</v>
      </c>
      <c r="Q1107">
        <f>Table1[[#This Row],[COGS]]-Table1[[#This Row],[Budget_COGS]]</f>
        <v>38</v>
      </c>
      <c r="R1107" s="5">
        <f>IF(
Table1[[#This Row],[Budget_COGS]]=0,
"",
IF(
Table1[[#This Row],[Budget_COGS]]&gt;0,
(Table1[[#This Row],[Budget_COGS]]-Table1[[#This Row],[COGS]]) / Table1[[#This Row],[Budget_COGS]],
(Table1[[#This Row],[Budget_COGS]]-Table1[[#This Row],[COGS]]) / ABS(Table1[[#This Row],[Budget_COGS]])
)
)</f>
        <v>-0.76</v>
      </c>
      <c r="S1107" s="5" t="str">
        <f>IF(Table1[[#This Row],[COGS _Var]]&gt;=0, "Above Budget", "Below Budget")</f>
        <v>Above Budget</v>
      </c>
      <c r="T1107">
        <f>Table1[[#This Row],[Actual_Sales]]-Table1[[#This Row],[COGS]]</f>
        <v>149</v>
      </c>
      <c r="U1107">
        <v>100</v>
      </c>
      <c r="V1107">
        <f>Table1[[#This Row],[Gross_Margin]]-Table1[[#This Row],[Budget_Margin]]</f>
        <v>49</v>
      </c>
      <c r="W1107" s="5">
        <f>IF(
Table1[[#This Row],[Budget_Margin]]=0,
"",
IF(
Table1[[#This Row],[Budget_Margin]]&gt;0,
(Table1[[#This Row],[Gross_Margin]]-Table1[[#This Row],[Budget_Margin]]) / Table1[[#This Row],[Budget_Margin]],
(Table1[[#This Row],[Gross_Margin]]-Table1[[#This Row],[Budget_Margin]]) / ABS(Table1[[#This Row],[Budget_Margin]])
)
)</f>
        <v>0.49</v>
      </c>
      <c r="X1107" s="5" t="str">
        <f>IF(Table1[[#This Row],[Margin_Var]]&gt;=0, "Above Budget", "Below Budget")</f>
        <v>Above Budget</v>
      </c>
      <c r="Y1107" s="5">
        <f>IFERROR(Table1[[#This Row],[Gross_Margin]]/Table1[[#This Row],[Actual_Sales]],0)</f>
        <v>0.62869198312236285</v>
      </c>
      <c r="Z1107" s="5">
        <f>Table1[[#This Row],[Actual_Profit]]/Table1[[#This Row],[Actual_Sales]]</f>
        <v>0.37130801687763715</v>
      </c>
      <c r="AA1107">
        <v>61</v>
      </c>
      <c r="AB1107" s="5">
        <f>IFERROR(Table1[[#This Row],[Expenses]]/Table1[[#This Row],[Actual_Sales]],0)</f>
        <v>0.25738396624472576</v>
      </c>
      <c r="AC1107">
        <v>29</v>
      </c>
      <c r="AD1107">
        <v>653</v>
      </c>
      <c r="AE1107" s="5">
        <f>IFERROR(Table1[[#This Row],[Inventory]]/Table1[[#This Row],[Actual_Sales]],0)</f>
        <v>2.7552742616033754</v>
      </c>
    </row>
    <row r="1108" spans="1:31" x14ac:dyDescent="0.25">
      <c r="A1108">
        <v>359</v>
      </c>
      <c r="B1108">
        <v>206</v>
      </c>
      <c r="C1108">
        <v>11</v>
      </c>
      <c r="D1108" s="2">
        <v>40238</v>
      </c>
      <c r="E1108">
        <v>167</v>
      </c>
      <c r="F1108">
        <v>110</v>
      </c>
      <c r="G1108">
        <f>Table1[[#This Row],[Actual_Sales]]-Table1[[#This Row],[Budget_Sales]]</f>
        <v>57</v>
      </c>
      <c r="H1108" s="5">
        <f>IF(
Table1[[#This Row],[Budget_Sales]]=0,
"",
IF(
Table1[[#This Row],[Budget_Sales]]&gt;0,
(Table1[[#This Row],[Actual_Sales]]-Table1[[#This Row],[Budget_Sales]])/Table1[[#This Row],[Budget_Sales]],
(Table1[[#This Row],[Actual_Sales]]-Table1[[#This Row],[Budget_Sales]])/ABS(Table1[[#This Row],[Budget_Sales]])
)
)</f>
        <v>0.51818181818181819</v>
      </c>
      <c r="I1108" s="5" t="str">
        <f>IF(Table1[[#This Row],[Sales_Var]]&gt;=0,"Above Budget","Below Budget")</f>
        <v>Above Budget</v>
      </c>
      <c r="J1108">
        <f>Table1[[#This Row],[Actual_Sales]]-(Table1[[#This Row],[COGS]]+Table1[[#This Row],[Expenses]])</f>
        <v>62</v>
      </c>
      <c r="K1108">
        <v>40</v>
      </c>
      <c r="L1108">
        <f>Table1[[#This Row],[Actual_Profit]]-Table1[[#This Row],[Budget_Profit]]</f>
        <v>22</v>
      </c>
      <c r="M1108" s="5">
        <f>IF(
Table1[[#This Row],[Budget_Profit]]=0,
"",
IF(
Table1[[#This Row],[Budget_Profit]]&gt;0,
(Table1[[#This Row],[Actual_Profit]]-Table1[[#This Row],[Budget_Profit]])/Table1[[#This Row],[Budget_Profit]],
(Table1[[#This Row],[Actual_Profit]]-Table1[[#This Row],[Budget_Profit]])/ABS(Table1[[#This Row],[Budget_Profit]])
)
)</f>
        <v>0.55000000000000004</v>
      </c>
      <c r="N1108" s="5" t="str">
        <f>IF(Table1[[#This Row],[Profit_Var]]&gt;=0, "Above Budget", "Below Budget")</f>
        <v>Above Budget</v>
      </c>
      <c r="O1108">
        <v>62</v>
      </c>
      <c r="P1108">
        <v>40</v>
      </c>
      <c r="Q1108">
        <f>Table1[[#This Row],[COGS]]-Table1[[#This Row],[Budget_COGS]]</f>
        <v>22</v>
      </c>
      <c r="R1108" s="5">
        <f>IF(
Table1[[#This Row],[Budget_COGS]]=0,
"",
IF(
Table1[[#This Row],[Budget_COGS]]&gt;0,
(Table1[[#This Row],[Budget_COGS]]-Table1[[#This Row],[COGS]]) / Table1[[#This Row],[Budget_COGS]],
(Table1[[#This Row],[Budget_COGS]]-Table1[[#This Row],[COGS]]) / ABS(Table1[[#This Row],[Budget_COGS]])
)
)</f>
        <v>-0.55000000000000004</v>
      </c>
      <c r="S1108" s="5" t="str">
        <f>IF(Table1[[#This Row],[COGS _Var]]&gt;=0, "Above Budget", "Below Budget")</f>
        <v>Above Budget</v>
      </c>
      <c r="T1108">
        <f>Table1[[#This Row],[Actual_Sales]]-Table1[[#This Row],[COGS]]</f>
        <v>105</v>
      </c>
      <c r="U1108">
        <v>70</v>
      </c>
      <c r="V1108">
        <f>Table1[[#This Row],[Gross_Margin]]-Table1[[#This Row],[Budget_Margin]]</f>
        <v>35</v>
      </c>
      <c r="W1108" s="5">
        <f>IF(
Table1[[#This Row],[Budget_Margin]]=0,
"",
IF(
Table1[[#This Row],[Budget_Margin]]&gt;0,
(Table1[[#This Row],[Gross_Margin]]-Table1[[#This Row],[Budget_Margin]]) / Table1[[#This Row],[Budget_Margin]],
(Table1[[#This Row],[Gross_Margin]]-Table1[[#This Row],[Budget_Margin]]) / ABS(Table1[[#This Row],[Budget_Margin]])
)
)</f>
        <v>0.5</v>
      </c>
      <c r="X1108" s="5" t="str">
        <f>IF(Table1[[#This Row],[Margin_Var]]&gt;=0, "Above Budget", "Below Budget")</f>
        <v>Above Budget</v>
      </c>
      <c r="Y1108" s="5">
        <f>IFERROR(Table1[[#This Row],[Gross_Margin]]/Table1[[#This Row],[Actual_Sales]],0)</f>
        <v>0.62874251497005984</v>
      </c>
      <c r="Z1108" s="5">
        <f>Table1[[#This Row],[Actual_Profit]]/Table1[[#This Row],[Actual_Sales]]</f>
        <v>0.3712574850299401</v>
      </c>
      <c r="AA1108">
        <v>43</v>
      </c>
      <c r="AB1108" s="5">
        <f>IFERROR(Table1[[#This Row],[Expenses]]/Table1[[#This Row],[Actual_Sales]],0)</f>
        <v>0.25748502994011974</v>
      </c>
      <c r="AC1108">
        <v>19</v>
      </c>
      <c r="AD1108">
        <v>346</v>
      </c>
      <c r="AE1108" s="5">
        <f>IFERROR(Table1[[#This Row],[Inventory]]/Table1[[#This Row],[Actual_Sales]],0)</f>
        <v>2.0718562874251498</v>
      </c>
    </row>
    <row r="1109" spans="1:31" x14ac:dyDescent="0.25">
      <c r="A1109">
        <v>764</v>
      </c>
      <c r="B1109">
        <v>435</v>
      </c>
      <c r="C1109">
        <v>4</v>
      </c>
      <c r="D1109" s="2">
        <v>40299</v>
      </c>
      <c r="E1109">
        <v>97</v>
      </c>
      <c r="F1109">
        <v>90</v>
      </c>
      <c r="G1109">
        <f>Table1[[#This Row],[Actual_Sales]]-Table1[[#This Row],[Budget_Sales]]</f>
        <v>7</v>
      </c>
      <c r="H1109" s="5">
        <f>IF(
Table1[[#This Row],[Budget_Sales]]=0,
"",
IF(
Table1[[#This Row],[Budget_Sales]]&gt;0,
(Table1[[#This Row],[Actual_Sales]]-Table1[[#This Row],[Budget_Sales]])/Table1[[#This Row],[Budget_Sales]],
(Table1[[#This Row],[Actual_Sales]]-Table1[[#This Row],[Budget_Sales]])/ABS(Table1[[#This Row],[Budget_Sales]])
)
)</f>
        <v>7.7777777777777779E-2</v>
      </c>
      <c r="I1109" s="5" t="str">
        <f>IF(Table1[[#This Row],[Sales_Var]]&gt;=0,"Above Budget","Below Budget")</f>
        <v>Above Budget</v>
      </c>
      <c r="J1109">
        <f>Table1[[#This Row],[Actual_Sales]]-(Table1[[#This Row],[COGS]]+Table1[[#This Row],[Expenses]])</f>
        <v>36</v>
      </c>
      <c r="K1109">
        <v>50</v>
      </c>
      <c r="L1109">
        <f>Table1[[#This Row],[Actual_Profit]]-Table1[[#This Row],[Budget_Profit]]</f>
        <v>-14</v>
      </c>
      <c r="M1109" s="5">
        <f>IF(
Table1[[#This Row],[Budget_Profit]]=0,
"",
IF(
Table1[[#This Row],[Budget_Profit]]&gt;0,
(Table1[[#This Row],[Actual_Profit]]-Table1[[#This Row],[Budget_Profit]])/Table1[[#This Row],[Budget_Profit]],
(Table1[[#This Row],[Actual_Profit]]-Table1[[#This Row],[Budget_Profit]])/ABS(Table1[[#This Row],[Budget_Profit]])
)
)</f>
        <v>-0.28000000000000003</v>
      </c>
      <c r="N1109" s="5" t="str">
        <f>IF(Table1[[#This Row],[Profit_Var]]&gt;=0, "Above Budget", "Below Budget")</f>
        <v>Below Budget</v>
      </c>
      <c r="O1109">
        <v>39</v>
      </c>
      <c r="P1109">
        <v>30</v>
      </c>
      <c r="Q1109">
        <f>Table1[[#This Row],[COGS]]-Table1[[#This Row],[Budget_COGS]]</f>
        <v>9</v>
      </c>
      <c r="R1109" s="5">
        <f>IF(
Table1[[#This Row],[Budget_COGS]]=0,
"",
IF(
Table1[[#This Row],[Budget_COGS]]&gt;0,
(Table1[[#This Row],[Budget_COGS]]-Table1[[#This Row],[COGS]]) / Table1[[#This Row],[Budget_COGS]],
(Table1[[#This Row],[Budget_COGS]]-Table1[[#This Row],[COGS]]) / ABS(Table1[[#This Row],[Budget_COGS]])
)
)</f>
        <v>-0.3</v>
      </c>
      <c r="S1109" s="5" t="str">
        <f>IF(Table1[[#This Row],[COGS _Var]]&gt;=0, "Above Budget", "Below Budget")</f>
        <v>Above Budget</v>
      </c>
      <c r="T1109">
        <f>Table1[[#This Row],[Actual_Sales]]-Table1[[#This Row],[COGS]]</f>
        <v>58</v>
      </c>
      <c r="U1109">
        <v>60</v>
      </c>
      <c r="V1109">
        <f>Table1[[#This Row],[Gross_Margin]]-Table1[[#This Row],[Budget_Margin]]</f>
        <v>-2</v>
      </c>
      <c r="W1109" s="5">
        <f>IF(
Table1[[#This Row],[Budget_Margin]]=0,
"",
IF(
Table1[[#This Row],[Budget_Margin]]&gt;0,
(Table1[[#This Row],[Gross_Margin]]-Table1[[#This Row],[Budget_Margin]]) / Table1[[#This Row],[Budget_Margin]],
(Table1[[#This Row],[Gross_Margin]]-Table1[[#This Row],[Budget_Margin]]) / ABS(Table1[[#This Row],[Budget_Margin]])
)
)</f>
        <v>-3.3333333333333333E-2</v>
      </c>
      <c r="X1109" s="5" t="str">
        <f>IF(Table1[[#This Row],[Margin_Var]]&gt;=0, "Above Budget", "Below Budget")</f>
        <v>Below Budget</v>
      </c>
      <c r="Y1109" s="5">
        <f>IFERROR(Table1[[#This Row],[Gross_Margin]]/Table1[[#This Row],[Actual_Sales]],0)</f>
        <v>0.59793814432989689</v>
      </c>
      <c r="Z1109" s="5">
        <f>Table1[[#This Row],[Actual_Profit]]/Table1[[#This Row],[Actual_Sales]]</f>
        <v>0.37113402061855671</v>
      </c>
      <c r="AA1109">
        <v>22</v>
      </c>
      <c r="AB1109" s="5">
        <f>IFERROR(Table1[[#This Row],[Expenses]]/Table1[[#This Row],[Actual_Sales]],0)</f>
        <v>0.22680412371134021</v>
      </c>
      <c r="AC1109">
        <v>10</v>
      </c>
      <c r="AD1109">
        <v>799</v>
      </c>
      <c r="AE1109" s="5">
        <f>IFERROR(Table1[[#This Row],[Inventory]]/Table1[[#This Row],[Actual_Sales]],0)</f>
        <v>8.2371134020618548</v>
      </c>
    </row>
    <row r="1110" spans="1:31" x14ac:dyDescent="0.25">
      <c r="A1110">
        <v>862</v>
      </c>
      <c r="B1110">
        <v>816</v>
      </c>
      <c r="C1110">
        <v>6</v>
      </c>
      <c r="D1110" s="2">
        <v>40299</v>
      </c>
      <c r="E1110">
        <v>97</v>
      </c>
      <c r="F1110">
        <v>110</v>
      </c>
      <c r="G1110">
        <f>Table1[[#This Row],[Actual_Sales]]-Table1[[#This Row],[Budget_Sales]]</f>
        <v>-13</v>
      </c>
      <c r="H1110" s="5">
        <f>IF(
Table1[[#This Row],[Budget_Sales]]=0,
"",
IF(
Table1[[#This Row],[Budget_Sales]]&gt;0,
(Table1[[#This Row],[Actual_Sales]]-Table1[[#This Row],[Budget_Sales]])/Table1[[#This Row],[Budget_Sales]],
(Table1[[#This Row],[Actual_Sales]]-Table1[[#This Row],[Budget_Sales]])/ABS(Table1[[#This Row],[Budget_Sales]])
)
)</f>
        <v>-0.11818181818181818</v>
      </c>
      <c r="I1110" s="5" t="str">
        <f>IF(Table1[[#This Row],[Sales_Var]]&gt;=0,"Above Budget","Below Budget")</f>
        <v>Below Budget</v>
      </c>
      <c r="J1110">
        <f>Table1[[#This Row],[Actual_Sales]]-(Table1[[#This Row],[COGS]]+Table1[[#This Row],[Expenses]])</f>
        <v>36</v>
      </c>
      <c r="K1110">
        <v>50</v>
      </c>
      <c r="L1110">
        <f>Table1[[#This Row],[Actual_Profit]]-Table1[[#This Row],[Budget_Profit]]</f>
        <v>-14</v>
      </c>
      <c r="M1110" s="5">
        <f>IF(
Table1[[#This Row],[Budget_Profit]]=0,
"",
IF(
Table1[[#This Row],[Budget_Profit]]&gt;0,
(Table1[[#This Row],[Actual_Profit]]-Table1[[#This Row],[Budget_Profit]])/Table1[[#This Row],[Budget_Profit]],
(Table1[[#This Row],[Actual_Profit]]-Table1[[#This Row],[Budget_Profit]])/ABS(Table1[[#This Row],[Budget_Profit]])
)
)</f>
        <v>-0.28000000000000003</v>
      </c>
      <c r="N1110" s="5" t="str">
        <f>IF(Table1[[#This Row],[Profit_Var]]&gt;=0, "Above Budget", "Below Budget")</f>
        <v>Below Budget</v>
      </c>
      <c r="O1110">
        <v>39</v>
      </c>
      <c r="P1110">
        <v>40</v>
      </c>
      <c r="Q1110">
        <f>Table1[[#This Row],[COGS]]-Table1[[#This Row],[Budget_COGS]]</f>
        <v>-1</v>
      </c>
      <c r="R1110" s="5">
        <f>IF(
Table1[[#This Row],[Budget_COGS]]=0,
"",
IF(
Table1[[#This Row],[Budget_COGS]]&gt;0,
(Table1[[#This Row],[Budget_COGS]]-Table1[[#This Row],[COGS]]) / Table1[[#This Row],[Budget_COGS]],
(Table1[[#This Row],[Budget_COGS]]-Table1[[#This Row],[COGS]]) / ABS(Table1[[#This Row],[Budget_COGS]])
)
)</f>
        <v>2.5000000000000001E-2</v>
      </c>
      <c r="S1110" s="5" t="str">
        <f>IF(Table1[[#This Row],[COGS _Var]]&gt;=0, "Above Budget", "Below Budget")</f>
        <v>Below Budget</v>
      </c>
      <c r="T1110">
        <f>Table1[[#This Row],[Actual_Sales]]-Table1[[#This Row],[COGS]]</f>
        <v>58</v>
      </c>
      <c r="U1110">
        <v>70</v>
      </c>
      <c r="V1110">
        <f>Table1[[#This Row],[Gross_Margin]]-Table1[[#This Row],[Budget_Margin]]</f>
        <v>-12</v>
      </c>
      <c r="W1110" s="5">
        <f>IF(
Table1[[#This Row],[Budget_Margin]]=0,
"",
IF(
Table1[[#This Row],[Budget_Margin]]&gt;0,
(Table1[[#This Row],[Gross_Margin]]-Table1[[#This Row],[Budget_Margin]]) / Table1[[#This Row],[Budget_Margin]],
(Table1[[#This Row],[Gross_Margin]]-Table1[[#This Row],[Budget_Margin]]) / ABS(Table1[[#This Row],[Budget_Margin]])
)
)</f>
        <v>-0.17142857142857143</v>
      </c>
      <c r="X1110" s="5" t="str">
        <f>IF(Table1[[#This Row],[Margin_Var]]&gt;=0, "Above Budget", "Below Budget")</f>
        <v>Below Budget</v>
      </c>
      <c r="Y1110" s="5">
        <f>IFERROR(Table1[[#This Row],[Gross_Margin]]/Table1[[#This Row],[Actual_Sales]],0)</f>
        <v>0.59793814432989689</v>
      </c>
      <c r="Z1110" s="5">
        <f>Table1[[#This Row],[Actual_Profit]]/Table1[[#This Row],[Actual_Sales]]</f>
        <v>0.37113402061855671</v>
      </c>
      <c r="AA1110">
        <v>22</v>
      </c>
      <c r="AB1110" s="5">
        <f>IFERROR(Table1[[#This Row],[Expenses]]/Table1[[#This Row],[Actual_Sales]],0)</f>
        <v>0.22680412371134021</v>
      </c>
      <c r="AC1110">
        <v>10</v>
      </c>
      <c r="AD1110">
        <v>799</v>
      </c>
      <c r="AE1110" s="5">
        <f>IFERROR(Table1[[#This Row],[Inventory]]/Table1[[#This Row],[Actual_Sales]],0)</f>
        <v>8.2371134020618548</v>
      </c>
    </row>
    <row r="1111" spans="1:31" x14ac:dyDescent="0.25">
      <c r="A1111">
        <v>3456</v>
      </c>
      <c r="B1111">
        <v>580</v>
      </c>
      <c r="C1111">
        <v>6</v>
      </c>
      <c r="D1111" s="2">
        <v>40756</v>
      </c>
      <c r="E1111">
        <v>283</v>
      </c>
      <c r="F1111">
        <v>240</v>
      </c>
      <c r="G1111">
        <f>Table1[[#This Row],[Actual_Sales]]-Table1[[#This Row],[Budget_Sales]]</f>
        <v>43</v>
      </c>
      <c r="H1111" s="5">
        <f>IF(
Table1[[#This Row],[Budget_Sales]]=0,
"",
IF(
Table1[[#This Row],[Budget_Sales]]&gt;0,
(Table1[[#This Row],[Actual_Sales]]-Table1[[#This Row],[Budget_Sales]])/Table1[[#This Row],[Budget_Sales]],
(Table1[[#This Row],[Actual_Sales]]-Table1[[#This Row],[Budget_Sales]])/ABS(Table1[[#This Row],[Budget_Sales]])
)
)</f>
        <v>0.17916666666666667</v>
      </c>
      <c r="I1111" s="5" t="str">
        <f>IF(Table1[[#This Row],[Sales_Var]]&gt;=0,"Above Budget","Below Budget")</f>
        <v>Above Budget</v>
      </c>
      <c r="J1111">
        <f>Table1[[#This Row],[Actual_Sales]]-(Table1[[#This Row],[COGS]]+Table1[[#This Row],[Expenses]])</f>
        <v>105</v>
      </c>
      <c r="K1111">
        <v>100</v>
      </c>
      <c r="L1111">
        <f>Table1[[#This Row],[Actual_Profit]]-Table1[[#This Row],[Budget_Profit]]</f>
        <v>5</v>
      </c>
      <c r="M1111" s="5">
        <f>IF(
Table1[[#This Row],[Budget_Profit]]=0,
"",
IF(
Table1[[#This Row],[Budget_Profit]]&gt;0,
(Table1[[#This Row],[Actual_Profit]]-Table1[[#This Row],[Budget_Profit]])/Table1[[#This Row],[Budget_Profit]],
(Table1[[#This Row],[Actual_Profit]]-Table1[[#This Row],[Budget_Profit]])/ABS(Table1[[#This Row],[Budget_Profit]])
)
)</f>
        <v>0.05</v>
      </c>
      <c r="N1111" s="5" t="str">
        <f>IF(Table1[[#This Row],[Profit_Var]]&gt;=0, "Above Budget", "Below Budget")</f>
        <v>Above Budget</v>
      </c>
      <c r="O1111">
        <v>114</v>
      </c>
      <c r="P1111">
        <v>90</v>
      </c>
      <c r="Q1111">
        <f>Table1[[#This Row],[COGS]]-Table1[[#This Row],[Budget_COGS]]</f>
        <v>24</v>
      </c>
      <c r="R1111" s="5">
        <f>IF(
Table1[[#This Row],[Budget_COGS]]=0,
"",
IF(
Table1[[#This Row],[Budget_COGS]]&gt;0,
(Table1[[#This Row],[Budget_COGS]]-Table1[[#This Row],[COGS]]) / Table1[[#This Row],[Budget_COGS]],
(Table1[[#This Row],[Budget_COGS]]-Table1[[#This Row],[COGS]]) / ABS(Table1[[#This Row],[Budget_COGS]])
)
)</f>
        <v>-0.26666666666666666</v>
      </c>
      <c r="S1111" s="5" t="str">
        <f>IF(Table1[[#This Row],[COGS _Var]]&gt;=0, "Above Budget", "Below Budget")</f>
        <v>Above Budget</v>
      </c>
      <c r="T1111">
        <f>Table1[[#This Row],[Actual_Sales]]-Table1[[#This Row],[COGS]]</f>
        <v>169</v>
      </c>
      <c r="U1111">
        <v>150</v>
      </c>
      <c r="V1111">
        <f>Table1[[#This Row],[Gross_Margin]]-Table1[[#This Row],[Budget_Margin]]</f>
        <v>19</v>
      </c>
      <c r="W1111" s="5">
        <f>IF(
Table1[[#This Row],[Budget_Margin]]=0,
"",
IF(
Table1[[#This Row],[Budget_Margin]]&gt;0,
(Table1[[#This Row],[Gross_Margin]]-Table1[[#This Row],[Budget_Margin]]) / Table1[[#This Row],[Budget_Margin]],
(Table1[[#This Row],[Gross_Margin]]-Table1[[#This Row],[Budget_Margin]]) / ABS(Table1[[#This Row],[Budget_Margin]])
)
)</f>
        <v>0.12666666666666668</v>
      </c>
      <c r="X1111" s="5" t="str">
        <f>IF(Table1[[#This Row],[Margin_Var]]&gt;=0, "Above Budget", "Below Budget")</f>
        <v>Above Budget</v>
      </c>
      <c r="Y1111" s="5">
        <f>IFERROR(Table1[[#This Row],[Gross_Margin]]/Table1[[#This Row],[Actual_Sales]],0)</f>
        <v>0.59717314487632511</v>
      </c>
      <c r="Z1111" s="5">
        <f>Table1[[#This Row],[Actual_Profit]]/Table1[[#This Row],[Actual_Sales]]</f>
        <v>0.37102473498233218</v>
      </c>
      <c r="AA1111">
        <v>64</v>
      </c>
      <c r="AB1111" s="5">
        <f>IFERROR(Table1[[#This Row],[Expenses]]/Table1[[#This Row],[Actual_Sales]],0)</f>
        <v>0.22614840989399293</v>
      </c>
      <c r="AC1111">
        <v>37</v>
      </c>
      <c r="AD1111">
        <v>810</v>
      </c>
      <c r="AE1111" s="5">
        <f>IFERROR(Table1[[#This Row],[Inventory]]/Table1[[#This Row],[Actual_Sales]],0)</f>
        <v>2.862190812720848</v>
      </c>
    </row>
    <row r="1112" spans="1:31" x14ac:dyDescent="0.25">
      <c r="A1112">
        <v>3465</v>
      </c>
      <c r="B1112">
        <v>614</v>
      </c>
      <c r="C1112">
        <v>11</v>
      </c>
      <c r="D1112" s="2">
        <v>40756</v>
      </c>
      <c r="E1112">
        <v>283</v>
      </c>
      <c r="F1112">
        <v>250</v>
      </c>
      <c r="G1112">
        <f>Table1[[#This Row],[Actual_Sales]]-Table1[[#This Row],[Budget_Sales]]</f>
        <v>33</v>
      </c>
      <c r="H1112" s="5">
        <f>IF(
Table1[[#This Row],[Budget_Sales]]=0,
"",
IF(
Table1[[#This Row],[Budget_Sales]]&gt;0,
(Table1[[#This Row],[Actual_Sales]]-Table1[[#This Row],[Budget_Sales]])/Table1[[#This Row],[Budget_Sales]],
(Table1[[#This Row],[Actual_Sales]]-Table1[[#This Row],[Budget_Sales]])/ABS(Table1[[#This Row],[Budget_Sales]])
)
)</f>
        <v>0.13200000000000001</v>
      </c>
      <c r="I1112" s="5" t="str">
        <f>IF(Table1[[#This Row],[Sales_Var]]&gt;=0,"Above Budget","Below Budget")</f>
        <v>Above Budget</v>
      </c>
      <c r="J1112">
        <f>Table1[[#This Row],[Actual_Sales]]-(Table1[[#This Row],[COGS]]+Table1[[#This Row],[Expenses]])</f>
        <v>105</v>
      </c>
      <c r="K1112">
        <v>100</v>
      </c>
      <c r="L1112">
        <f>Table1[[#This Row],[Actual_Profit]]-Table1[[#This Row],[Budget_Profit]]</f>
        <v>5</v>
      </c>
      <c r="M1112" s="5">
        <f>IF(
Table1[[#This Row],[Budget_Profit]]=0,
"",
IF(
Table1[[#This Row],[Budget_Profit]]&gt;0,
(Table1[[#This Row],[Actual_Profit]]-Table1[[#This Row],[Budget_Profit]])/Table1[[#This Row],[Budget_Profit]],
(Table1[[#This Row],[Actual_Profit]]-Table1[[#This Row],[Budget_Profit]])/ABS(Table1[[#This Row],[Budget_Profit]])
)
)</f>
        <v>0.05</v>
      </c>
      <c r="N1112" s="5" t="str">
        <f>IF(Table1[[#This Row],[Profit_Var]]&gt;=0, "Above Budget", "Below Budget")</f>
        <v>Above Budget</v>
      </c>
      <c r="O1112">
        <v>114</v>
      </c>
      <c r="P1112">
        <v>90</v>
      </c>
      <c r="Q1112">
        <f>Table1[[#This Row],[COGS]]-Table1[[#This Row],[Budget_COGS]]</f>
        <v>24</v>
      </c>
      <c r="R1112" s="5">
        <f>IF(
Table1[[#This Row],[Budget_COGS]]=0,
"",
IF(
Table1[[#This Row],[Budget_COGS]]&gt;0,
(Table1[[#This Row],[Budget_COGS]]-Table1[[#This Row],[COGS]]) / Table1[[#This Row],[Budget_COGS]],
(Table1[[#This Row],[Budget_COGS]]-Table1[[#This Row],[COGS]]) / ABS(Table1[[#This Row],[Budget_COGS]])
)
)</f>
        <v>-0.26666666666666666</v>
      </c>
      <c r="S1112" s="5" t="str">
        <f>IF(Table1[[#This Row],[COGS _Var]]&gt;=0, "Above Budget", "Below Budget")</f>
        <v>Above Budget</v>
      </c>
      <c r="T1112">
        <f>Table1[[#This Row],[Actual_Sales]]-Table1[[#This Row],[COGS]]</f>
        <v>169</v>
      </c>
      <c r="U1112">
        <v>160</v>
      </c>
      <c r="V1112">
        <f>Table1[[#This Row],[Gross_Margin]]-Table1[[#This Row],[Budget_Margin]]</f>
        <v>9</v>
      </c>
      <c r="W1112" s="5">
        <f>IF(
Table1[[#This Row],[Budget_Margin]]=0,
"",
IF(
Table1[[#This Row],[Budget_Margin]]&gt;0,
(Table1[[#This Row],[Gross_Margin]]-Table1[[#This Row],[Budget_Margin]]) / Table1[[#This Row],[Budget_Margin]],
(Table1[[#This Row],[Gross_Margin]]-Table1[[#This Row],[Budget_Margin]]) / ABS(Table1[[#This Row],[Budget_Margin]])
)
)</f>
        <v>5.6250000000000001E-2</v>
      </c>
      <c r="X1112" s="5" t="str">
        <f>IF(Table1[[#This Row],[Margin_Var]]&gt;=0, "Above Budget", "Below Budget")</f>
        <v>Above Budget</v>
      </c>
      <c r="Y1112" s="5">
        <f>IFERROR(Table1[[#This Row],[Gross_Margin]]/Table1[[#This Row],[Actual_Sales]],0)</f>
        <v>0.59717314487632511</v>
      </c>
      <c r="Z1112" s="5">
        <f>Table1[[#This Row],[Actual_Profit]]/Table1[[#This Row],[Actual_Sales]]</f>
        <v>0.37102473498233218</v>
      </c>
      <c r="AA1112">
        <v>64</v>
      </c>
      <c r="AB1112" s="5">
        <f>IFERROR(Table1[[#This Row],[Expenses]]/Table1[[#This Row],[Actual_Sales]],0)</f>
        <v>0.22614840989399293</v>
      </c>
      <c r="AC1112">
        <v>37</v>
      </c>
      <c r="AD1112">
        <v>810</v>
      </c>
      <c r="AE1112" s="5">
        <f>IFERROR(Table1[[#This Row],[Inventory]]/Table1[[#This Row],[Actual_Sales]],0)</f>
        <v>2.862190812720848</v>
      </c>
    </row>
    <row r="1113" spans="1:31" x14ac:dyDescent="0.25">
      <c r="A1113">
        <v>3232</v>
      </c>
      <c r="B1113">
        <v>405</v>
      </c>
      <c r="C1113">
        <v>6</v>
      </c>
      <c r="D1113" s="2">
        <v>40725</v>
      </c>
      <c r="E1113">
        <v>283</v>
      </c>
      <c r="F1113">
        <v>240</v>
      </c>
      <c r="G1113">
        <f>Table1[[#This Row],[Actual_Sales]]-Table1[[#This Row],[Budget_Sales]]</f>
        <v>43</v>
      </c>
      <c r="H1113" s="5">
        <f>IF(
Table1[[#This Row],[Budget_Sales]]=0,
"",
IF(
Table1[[#This Row],[Budget_Sales]]&gt;0,
(Table1[[#This Row],[Actual_Sales]]-Table1[[#This Row],[Budget_Sales]])/Table1[[#This Row],[Budget_Sales]],
(Table1[[#This Row],[Actual_Sales]]-Table1[[#This Row],[Budget_Sales]])/ABS(Table1[[#This Row],[Budget_Sales]])
)
)</f>
        <v>0.17916666666666667</v>
      </c>
      <c r="I1113" s="5" t="str">
        <f>IF(Table1[[#This Row],[Sales_Var]]&gt;=0,"Above Budget","Below Budget")</f>
        <v>Above Budget</v>
      </c>
      <c r="J1113">
        <f>Table1[[#This Row],[Actual_Sales]]-(Table1[[#This Row],[COGS]]+Table1[[#This Row],[Expenses]])</f>
        <v>105</v>
      </c>
      <c r="K1113">
        <v>100</v>
      </c>
      <c r="L1113">
        <f>Table1[[#This Row],[Actual_Profit]]-Table1[[#This Row],[Budget_Profit]]</f>
        <v>5</v>
      </c>
      <c r="M1113" s="5">
        <f>IF(
Table1[[#This Row],[Budget_Profit]]=0,
"",
IF(
Table1[[#This Row],[Budget_Profit]]&gt;0,
(Table1[[#This Row],[Actual_Profit]]-Table1[[#This Row],[Budget_Profit]])/Table1[[#This Row],[Budget_Profit]],
(Table1[[#This Row],[Actual_Profit]]-Table1[[#This Row],[Budget_Profit]])/ABS(Table1[[#This Row],[Budget_Profit]])
)
)</f>
        <v>0.05</v>
      </c>
      <c r="N1113" s="5" t="str">
        <f>IF(Table1[[#This Row],[Profit_Var]]&gt;=0, "Above Budget", "Below Budget")</f>
        <v>Above Budget</v>
      </c>
      <c r="O1113">
        <v>114</v>
      </c>
      <c r="P1113">
        <v>90</v>
      </c>
      <c r="Q1113">
        <f>Table1[[#This Row],[COGS]]-Table1[[#This Row],[Budget_COGS]]</f>
        <v>24</v>
      </c>
      <c r="R1113" s="5">
        <f>IF(
Table1[[#This Row],[Budget_COGS]]=0,
"",
IF(
Table1[[#This Row],[Budget_COGS]]&gt;0,
(Table1[[#This Row],[Budget_COGS]]-Table1[[#This Row],[COGS]]) / Table1[[#This Row],[Budget_COGS]],
(Table1[[#This Row],[Budget_COGS]]-Table1[[#This Row],[COGS]]) / ABS(Table1[[#This Row],[Budget_COGS]])
)
)</f>
        <v>-0.26666666666666666</v>
      </c>
      <c r="S1113" s="5" t="str">
        <f>IF(Table1[[#This Row],[COGS _Var]]&gt;=0, "Above Budget", "Below Budget")</f>
        <v>Above Budget</v>
      </c>
      <c r="T1113">
        <f>Table1[[#This Row],[Actual_Sales]]-Table1[[#This Row],[COGS]]</f>
        <v>169</v>
      </c>
      <c r="U1113">
        <v>150</v>
      </c>
      <c r="V1113">
        <f>Table1[[#This Row],[Gross_Margin]]-Table1[[#This Row],[Budget_Margin]]</f>
        <v>19</v>
      </c>
      <c r="W1113" s="5">
        <f>IF(
Table1[[#This Row],[Budget_Margin]]=0,
"",
IF(
Table1[[#This Row],[Budget_Margin]]&gt;0,
(Table1[[#This Row],[Gross_Margin]]-Table1[[#This Row],[Budget_Margin]]) / Table1[[#This Row],[Budget_Margin]],
(Table1[[#This Row],[Gross_Margin]]-Table1[[#This Row],[Budget_Margin]]) / ABS(Table1[[#This Row],[Budget_Margin]])
)
)</f>
        <v>0.12666666666666668</v>
      </c>
      <c r="X1113" s="5" t="str">
        <f>IF(Table1[[#This Row],[Margin_Var]]&gt;=0, "Above Budget", "Below Budget")</f>
        <v>Above Budget</v>
      </c>
      <c r="Y1113" s="5">
        <f>IFERROR(Table1[[#This Row],[Gross_Margin]]/Table1[[#This Row],[Actual_Sales]],0)</f>
        <v>0.59717314487632511</v>
      </c>
      <c r="Z1113" s="5">
        <f>Table1[[#This Row],[Actual_Profit]]/Table1[[#This Row],[Actual_Sales]]</f>
        <v>0.37102473498233218</v>
      </c>
      <c r="AA1113">
        <v>64</v>
      </c>
      <c r="AB1113" s="5">
        <f>IFERROR(Table1[[#This Row],[Expenses]]/Table1[[#This Row],[Actual_Sales]],0)</f>
        <v>0.22614840989399293</v>
      </c>
      <c r="AC1113">
        <v>37</v>
      </c>
      <c r="AD1113">
        <v>822</v>
      </c>
      <c r="AE1113" s="5">
        <f>IFERROR(Table1[[#This Row],[Inventory]]/Table1[[#This Row],[Actual_Sales]],0)</f>
        <v>2.9045936395759719</v>
      </c>
    </row>
    <row r="1114" spans="1:31" x14ac:dyDescent="0.25">
      <c r="A1114">
        <v>64</v>
      </c>
      <c r="B1114">
        <v>475</v>
      </c>
      <c r="C1114">
        <v>2</v>
      </c>
      <c r="D1114" s="2">
        <v>40179</v>
      </c>
      <c r="E1114">
        <v>310</v>
      </c>
      <c r="F1114">
        <v>290</v>
      </c>
      <c r="G1114">
        <f>Table1[[#This Row],[Actual_Sales]]-Table1[[#This Row],[Budget_Sales]]</f>
        <v>20</v>
      </c>
      <c r="H1114" s="5">
        <f>IF(
Table1[[#This Row],[Budget_Sales]]=0,
"",
IF(
Table1[[#This Row],[Budget_Sales]]&gt;0,
(Table1[[#This Row],[Actual_Sales]]-Table1[[#This Row],[Budget_Sales]])/Table1[[#This Row],[Budget_Sales]],
(Table1[[#This Row],[Actual_Sales]]-Table1[[#This Row],[Budget_Sales]])/ABS(Table1[[#This Row],[Budget_Sales]])
)
)</f>
        <v>6.8965517241379309E-2</v>
      </c>
      <c r="I1114" s="5" t="str">
        <f>IF(Table1[[#This Row],[Sales_Var]]&gt;=0,"Above Budget","Below Budget")</f>
        <v>Above Budget</v>
      </c>
      <c r="J1114">
        <f>Table1[[#This Row],[Actual_Sales]]-(Table1[[#This Row],[COGS]]+Table1[[#This Row],[Expenses]])</f>
        <v>115</v>
      </c>
      <c r="K1114">
        <v>130</v>
      </c>
      <c r="L1114">
        <f>Table1[[#This Row],[Actual_Profit]]-Table1[[#This Row],[Budget_Profit]]</f>
        <v>-15</v>
      </c>
      <c r="M1114" s="5">
        <f>IF(
Table1[[#This Row],[Budget_Profit]]=0,
"",
IF(
Table1[[#This Row],[Budget_Profit]]&gt;0,
(Table1[[#This Row],[Actual_Profit]]-Table1[[#This Row],[Budget_Profit]])/Table1[[#This Row],[Budget_Profit]],
(Table1[[#This Row],[Actual_Profit]]-Table1[[#This Row],[Budget_Profit]])/ABS(Table1[[#This Row],[Budget_Profit]])
)
)</f>
        <v>-0.11538461538461539</v>
      </c>
      <c r="N1114" s="5" t="str">
        <f>IF(Table1[[#This Row],[Profit_Var]]&gt;=0, "Above Budget", "Below Budget")</f>
        <v>Below Budget</v>
      </c>
      <c r="O1114">
        <v>124</v>
      </c>
      <c r="P1114">
        <v>110</v>
      </c>
      <c r="Q1114">
        <f>Table1[[#This Row],[COGS]]-Table1[[#This Row],[Budget_COGS]]</f>
        <v>14</v>
      </c>
      <c r="R1114" s="5">
        <f>IF(
Table1[[#This Row],[Budget_COGS]]=0,
"",
IF(
Table1[[#This Row],[Budget_COGS]]&gt;0,
(Table1[[#This Row],[Budget_COGS]]-Table1[[#This Row],[COGS]]) / Table1[[#This Row],[Budget_COGS]],
(Table1[[#This Row],[Budget_COGS]]-Table1[[#This Row],[COGS]]) / ABS(Table1[[#This Row],[Budget_COGS]])
)
)</f>
        <v>-0.12727272727272726</v>
      </c>
      <c r="S1114" s="5" t="str">
        <f>IF(Table1[[#This Row],[COGS _Var]]&gt;=0, "Above Budget", "Below Budget")</f>
        <v>Above Budget</v>
      </c>
      <c r="T1114">
        <f>Table1[[#This Row],[Actual_Sales]]-Table1[[#This Row],[COGS]]</f>
        <v>186</v>
      </c>
      <c r="U1114">
        <v>180</v>
      </c>
      <c r="V1114">
        <f>Table1[[#This Row],[Gross_Margin]]-Table1[[#This Row],[Budget_Margin]]</f>
        <v>6</v>
      </c>
      <c r="W1114" s="5">
        <f>IF(
Table1[[#This Row],[Budget_Margin]]=0,
"",
IF(
Table1[[#This Row],[Budget_Margin]]&gt;0,
(Table1[[#This Row],[Gross_Margin]]-Table1[[#This Row],[Budget_Margin]]) / Table1[[#This Row],[Budget_Margin]],
(Table1[[#This Row],[Gross_Margin]]-Table1[[#This Row],[Budget_Margin]]) / ABS(Table1[[#This Row],[Budget_Margin]])
)
)</f>
        <v>3.3333333333333333E-2</v>
      </c>
      <c r="X1114" s="5" t="str">
        <f>IF(Table1[[#This Row],[Margin_Var]]&gt;=0, "Above Budget", "Below Budget")</f>
        <v>Above Budget</v>
      </c>
      <c r="Y1114" s="5">
        <f>IFERROR(Table1[[#This Row],[Gross_Margin]]/Table1[[#This Row],[Actual_Sales]],0)</f>
        <v>0.6</v>
      </c>
      <c r="Z1114" s="5">
        <f>Table1[[#This Row],[Actual_Profit]]/Table1[[#This Row],[Actual_Sales]]</f>
        <v>0.37096774193548387</v>
      </c>
      <c r="AA1114">
        <v>71</v>
      </c>
      <c r="AB1114" s="5">
        <f>IFERROR(Table1[[#This Row],[Expenses]]/Table1[[#This Row],[Actual_Sales]],0)</f>
        <v>0.22903225806451613</v>
      </c>
      <c r="AC1114">
        <v>40</v>
      </c>
      <c r="AD1114">
        <v>961</v>
      </c>
      <c r="AE1114" s="5">
        <f>IFERROR(Table1[[#This Row],[Inventory]]/Table1[[#This Row],[Actual_Sales]],0)</f>
        <v>3.1</v>
      </c>
    </row>
    <row r="1115" spans="1:31" x14ac:dyDescent="0.25">
      <c r="A1115">
        <v>3</v>
      </c>
      <c r="B1115">
        <v>206</v>
      </c>
      <c r="C1115">
        <v>8</v>
      </c>
      <c r="D1115" s="2">
        <v>40179</v>
      </c>
      <c r="E1115">
        <v>310</v>
      </c>
      <c r="F1115">
        <v>270</v>
      </c>
      <c r="G1115">
        <f>Table1[[#This Row],[Actual_Sales]]-Table1[[#This Row],[Budget_Sales]]</f>
        <v>40</v>
      </c>
      <c r="H1115" s="5">
        <f>IF(
Table1[[#This Row],[Budget_Sales]]=0,
"",
IF(
Table1[[#This Row],[Budget_Sales]]&gt;0,
(Table1[[#This Row],[Actual_Sales]]-Table1[[#This Row],[Budget_Sales]])/Table1[[#This Row],[Budget_Sales]],
(Table1[[#This Row],[Actual_Sales]]-Table1[[#This Row],[Budget_Sales]])/ABS(Table1[[#This Row],[Budget_Sales]])
)
)</f>
        <v>0.14814814814814814</v>
      </c>
      <c r="I1115" s="5" t="str">
        <f>IF(Table1[[#This Row],[Sales_Var]]&gt;=0,"Above Budget","Below Budget")</f>
        <v>Above Budget</v>
      </c>
      <c r="J1115">
        <f>Table1[[#This Row],[Actual_Sales]]-(Table1[[#This Row],[COGS]]+Table1[[#This Row],[Expenses]])</f>
        <v>115</v>
      </c>
      <c r="K1115">
        <v>120</v>
      </c>
      <c r="L1115">
        <f>Table1[[#This Row],[Actual_Profit]]-Table1[[#This Row],[Budget_Profit]]</f>
        <v>-5</v>
      </c>
      <c r="M1115" s="5">
        <f>IF(
Table1[[#This Row],[Budget_Profit]]=0,
"",
IF(
Table1[[#This Row],[Budget_Profit]]&gt;0,
(Table1[[#This Row],[Actual_Profit]]-Table1[[#This Row],[Budget_Profit]])/Table1[[#This Row],[Budget_Profit]],
(Table1[[#This Row],[Actual_Profit]]-Table1[[#This Row],[Budget_Profit]])/ABS(Table1[[#This Row],[Budget_Profit]])
)
)</f>
        <v>-4.1666666666666664E-2</v>
      </c>
      <c r="N1115" s="5" t="str">
        <f>IF(Table1[[#This Row],[Profit_Var]]&gt;=0, "Above Budget", "Below Budget")</f>
        <v>Below Budget</v>
      </c>
      <c r="O1115">
        <v>124</v>
      </c>
      <c r="P1115">
        <v>100</v>
      </c>
      <c r="Q1115">
        <f>Table1[[#This Row],[COGS]]-Table1[[#This Row],[Budget_COGS]]</f>
        <v>24</v>
      </c>
      <c r="R1115" s="5">
        <f>IF(
Table1[[#This Row],[Budget_COGS]]=0,
"",
IF(
Table1[[#This Row],[Budget_COGS]]&gt;0,
(Table1[[#This Row],[Budget_COGS]]-Table1[[#This Row],[COGS]]) / Table1[[#This Row],[Budget_COGS]],
(Table1[[#This Row],[Budget_COGS]]-Table1[[#This Row],[COGS]]) / ABS(Table1[[#This Row],[Budget_COGS]])
)
)</f>
        <v>-0.24</v>
      </c>
      <c r="S1115" s="5" t="str">
        <f>IF(Table1[[#This Row],[COGS _Var]]&gt;=0, "Above Budget", "Below Budget")</f>
        <v>Above Budget</v>
      </c>
      <c r="T1115">
        <f>Table1[[#This Row],[Actual_Sales]]-Table1[[#This Row],[COGS]]</f>
        <v>186</v>
      </c>
      <c r="U1115">
        <v>170</v>
      </c>
      <c r="V1115">
        <f>Table1[[#This Row],[Gross_Margin]]-Table1[[#This Row],[Budget_Margin]]</f>
        <v>16</v>
      </c>
      <c r="W1115" s="5">
        <f>IF(
Table1[[#This Row],[Budget_Margin]]=0,
"",
IF(
Table1[[#This Row],[Budget_Margin]]&gt;0,
(Table1[[#This Row],[Gross_Margin]]-Table1[[#This Row],[Budget_Margin]]) / Table1[[#This Row],[Budget_Margin]],
(Table1[[#This Row],[Gross_Margin]]-Table1[[#This Row],[Budget_Margin]]) / ABS(Table1[[#This Row],[Budget_Margin]])
)
)</f>
        <v>9.4117647058823528E-2</v>
      </c>
      <c r="X1115" s="5" t="str">
        <f>IF(Table1[[#This Row],[Margin_Var]]&gt;=0, "Above Budget", "Below Budget")</f>
        <v>Above Budget</v>
      </c>
      <c r="Y1115" s="5">
        <f>IFERROR(Table1[[#This Row],[Gross_Margin]]/Table1[[#This Row],[Actual_Sales]],0)</f>
        <v>0.6</v>
      </c>
      <c r="Z1115" s="5">
        <f>Table1[[#This Row],[Actual_Profit]]/Table1[[#This Row],[Actual_Sales]]</f>
        <v>0.37096774193548387</v>
      </c>
      <c r="AA1115">
        <v>71</v>
      </c>
      <c r="AB1115" s="5">
        <f>IFERROR(Table1[[#This Row],[Expenses]]/Table1[[#This Row],[Actual_Sales]],0)</f>
        <v>0.22903225806451613</v>
      </c>
      <c r="AC1115">
        <v>40</v>
      </c>
      <c r="AD1115">
        <v>961</v>
      </c>
      <c r="AE1115" s="5">
        <f>IFERROR(Table1[[#This Row],[Inventory]]/Table1[[#This Row],[Actual_Sales]],0)</f>
        <v>3.1</v>
      </c>
    </row>
    <row r="1116" spans="1:31" x14ac:dyDescent="0.25">
      <c r="A1116">
        <v>474</v>
      </c>
      <c r="B1116">
        <v>718</v>
      </c>
      <c r="C1116">
        <v>7</v>
      </c>
      <c r="D1116" s="2">
        <v>40238</v>
      </c>
      <c r="E1116">
        <v>523</v>
      </c>
      <c r="F1116">
        <v>510</v>
      </c>
      <c r="G1116">
        <f>Table1[[#This Row],[Actual_Sales]]-Table1[[#This Row],[Budget_Sales]]</f>
        <v>13</v>
      </c>
      <c r="H1116" s="5">
        <f>IF(
Table1[[#This Row],[Budget_Sales]]=0,
"",
IF(
Table1[[#This Row],[Budget_Sales]]&gt;0,
(Table1[[#This Row],[Actual_Sales]]-Table1[[#This Row],[Budget_Sales]])/Table1[[#This Row],[Budget_Sales]],
(Table1[[#This Row],[Actual_Sales]]-Table1[[#This Row],[Budget_Sales]])/ABS(Table1[[#This Row],[Budget_Sales]])
)
)</f>
        <v>2.5490196078431372E-2</v>
      </c>
      <c r="I1116" s="5" t="str">
        <f>IF(Table1[[#This Row],[Sales_Var]]&gt;=0,"Above Budget","Below Budget")</f>
        <v>Above Budget</v>
      </c>
      <c r="J1116">
        <f>Table1[[#This Row],[Actual_Sales]]-(Table1[[#This Row],[COGS]]+Table1[[#This Row],[Expenses]])</f>
        <v>194</v>
      </c>
      <c r="K1116">
        <v>210</v>
      </c>
      <c r="L1116">
        <f>Table1[[#This Row],[Actual_Profit]]-Table1[[#This Row],[Budget_Profit]]</f>
        <v>-16</v>
      </c>
      <c r="M1116" s="5">
        <f>IF(
Table1[[#This Row],[Budget_Profit]]=0,
"",
IF(
Table1[[#This Row],[Budget_Profit]]&gt;0,
(Table1[[#This Row],[Actual_Profit]]-Table1[[#This Row],[Budget_Profit]])/Table1[[#This Row],[Budget_Profit]],
(Table1[[#This Row],[Actual_Profit]]-Table1[[#This Row],[Budget_Profit]])/ABS(Table1[[#This Row],[Budget_Profit]])
)
)</f>
        <v>-7.6190476190476197E-2</v>
      </c>
      <c r="N1116" s="5" t="str">
        <f>IF(Table1[[#This Row],[Profit_Var]]&gt;=0, "Above Budget", "Below Budget")</f>
        <v>Below Budget</v>
      </c>
      <c r="O1116">
        <v>239</v>
      </c>
      <c r="P1116">
        <v>220</v>
      </c>
      <c r="Q1116">
        <f>Table1[[#This Row],[COGS]]-Table1[[#This Row],[Budget_COGS]]</f>
        <v>19</v>
      </c>
      <c r="R1116" s="5">
        <f>IF(
Table1[[#This Row],[Budget_COGS]]=0,
"",
IF(
Table1[[#This Row],[Budget_COGS]]&gt;0,
(Table1[[#This Row],[Budget_COGS]]-Table1[[#This Row],[COGS]]) / Table1[[#This Row],[Budget_COGS]],
(Table1[[#This Row],[Budget_COGS]]-Table1[[#This Row],[COGS]]) / ABS(Table1[[#This Row],[Budget_COGS]])
)
)</f>
        <v>-8.6363636363636365E-2</v>
      </c>
      <c r="S1116" s="5" t="str">
        <f>IF(Table1[[#This Row],[COGS _Var]]&gt;=0, "Above Budget", "Below Budget")</f>
        <v>Above Budget</v>
      </c>
      <c r="T1116">
        <f>Table1[[#This Row],[Actual_Sales]]-Table1[[#This Row],[COGS]]</f>
        <v>284</v>
      </c>
      <c r="U1116">
        <v>290</v>
      </c>
      <c r="V1116">
        <f>Table1[[#This Row],[Gross_Margin]]-Table1[[#This Row],[Budget_Margin]]</f>
        <v>-6</v>
      </c>
      <c r="W1116" s="5">
        <f>IF(
Table1[[#This Row],[Budget_Margin]]=0,
"",
IF(
Table1[[#This Row],[Budget_Margin]]&gt;0,
(Table1[[#This Row],[Gross_Margin]]-Table1[[#This Row],[Budget_Margin]]) / Table1[[#This Row],[Budget_Margin]],
(Table1[[#This Row],[Gross_Margin]]-Table1[[#This Row],[Budget_Margin]]) / ABS(Table1[[#This Row],[Budget_Margin]])
)
)</f>
        <v>-2.0689655172413793E-2</v>
      </c>
      <c r="X1116" s="5" t="str">
        <f>IF(Table1[[#This Row],[Margin_Var]]&gt;=0, "Above Budget", "Below Budget")</f>
        <v>Below Budget</v>
      </c>
      <c r="Y1116" s="5">
        <f>IFERROR(Table1[[#This Row],[Gross_Margin]]/Table1[[#This Row],[Actual_Sales]],0)</f>
        <v>0.54302103250478007</v>
      </c>
      <c r="Z1116" s="5">
        <f>Table1[[#This Row],[Actual_Profit]]/Table1[[#This Row],[Actual_Sales]]</f>
        <v>0.37093690248565964</v>
      </c>
      <c r="AA1116">
        <v>90</v>
      </c>
      <c r="AB1116" s="5">
        <f>IFERROR(Table1[[#This Row],[Expenses]]/Table1[[#This Row],[Actual_Sales]],0)</f>
        <v>0.17208413001912046</v>
      </c>
      <c r="AC1116">
        <v>66</v>
      </c>
      <c r="AD1116">
        <v>1260</v>
      </c>
      <c r="AE1116" s="5">
        <f>IFERROR(Table1[[#This Row],[Inventory]]/Table1[[#This Row],[Actual_Sales]],0)</f>
        <v>2.4091778202676863</v>
      </c>
    </row>
    <row r="1117" spans="1:31" x14ac:dyDescent="0.25">
      <c r="A1117">
        <v>339</v>
      </c>
      <c r="B1117">
        <v>951</v>
      </c>
      <c r="C1117">
        <v>6</v>
      </c>
      <c r="D1117" s="2">
        <v>40210</v>
      </c>
      <c r="E1117">
        <v>545</v>
      </c>
      <c r="F1117">
        <v>520</v>
      </c>
      <c r="G1117">
        <f>Table1[[#This Row],[Actual_Sales]]-Table1[[#This Row],[Budget_Sales]]</f>
        <v>25</v>
      </c>
      <c r="H1117" s="5">
        <f>IF(
Table1[[#This Row],[Budget_Sales]]=0,
"",
IF(
Table1[[#This Row],[Budget_Sales]]&gt;0,
(Table1[[#This Row],[Actual_Sales]]-Table1[[#This Row],[Budget_Sales]])/Table1[[#This Row],[Budget_Sales]],
(Table1[[#This Row],[Actual_Sales]]-Table1[[#This Row],[Budget_Sales]])/ABS(Table1[[#This Row],[Budget_Sales]])
)
)</f>
        <v>4.807692307692308E-2</v>
      </c>
      <c r="I1117" s="5" t="str">
        <f>IF(Table1[[#This Row],[Sales_Var]]&gt;=0,"Above Budget","Below Budget")</f>
        <v>Above Budget</v>
      </c>
      <c r="J1117">
        <f>Table1[[#This Row],[Actual_Sales]]-(Table1[[#This Row],[COGS]]+Table1[[#This Row],[Expenses]])</f>
        <v>202</v>
      </c>
      <c r="K1117">
        <v>200</v>
      </c>
      <c r="L1117">
        <f>Table1[[#This Row],[Actual_Profit]]-Table1[[#This Row],[Budget_Profit]]</f>
        <v>2</v>
      </c>
      <c r="M1117" s="5">
        <f>IF(
Table1[[#This Row],[Budget_Profit]]=0,
"",
IF(
Table1[[#This Row],[Budget_Profit]]&gt;0,
(Table1[[#This Row],[Actual_Profit]]-Table1[[#This Row],[Budget_Profit]])/Table1[[#This Row],[Budget_Profit]],
(Table1[[#This Row],[Actual_Profit]]-Table1[[#This Row],[Budget_Profit]])/ABS(Table1[[#This Row],[Budget_Profit]])
)
)</f>
        <v>0.01</v>
      </c>
      <c r="N1117" s="5" t="str">
        <f>IF(Table1[[#This Row],[Profit_Var]]&gt;=0, "Above Budget", "Below Budget")</f>
        <v>Above Budget</v>
      </c>
      <c r="O1117">
        <v>234</v>
      </c>
      <c r="P1117">
        <v>220</v>
      </c>
      <c r="Q1117">
        <f>Table1[[#This Row],[COGS]]-Table1[[#This Row],[Budget_COGS]]</f>
        <v>14</v>
      </c>
      <c r="R1117" s="5">
        <f>IF(
Table1[[#This Row],[Budget_COGS]]=0,
"",
IF(
Table1[[#This Row],[Budget_COGS]]&gt;0,
(Table1[[#This Row],[Budget_COGS]]-Table1[[#This Row],[COGS]]) / Table1[[#This Row],[Budget_COGS]],
(Table1[[#This Row],[Budget_COGS]]-Table1[[#This Row],[COGS]]) / ABS(Table1[[#This Row],[Budget_COGS]])
)
)</f>
        <v>-6.363636363636363E-2</v>
      </c>
      <c r="S1117" s="5" t="str">
        <f>IF(Table1[[#This Row],[COGS _Var]]&gt;=0, "Above Budget", "Below Budget")</f>
        <v>Above Budget</v>
      </c>
      <c r="T1117">
        <f>Table1[[#This Row],[Actual_Sales]]-Table1[[#This Row],[COGS]]</f>
        <v>311</v>
      </c>
      <c r="U1117">
        <v>300</v>
      </c>
      <c r="V1117">
        <f>Table1[[#This Row],[Gross_Margin]]-Table1[[#This Row],[Budget_Margin]]</f>
        <v>11</v>
      </c>
      <c r="W1117" s="5">
        <f>IF(
Table1[[#This Row],[Budget_Margin]]=0,
"",
IF(
Table1[[#This Row],[Budget_Margin]]&gt;0,
(Table1[[#This Row],[Gross_Margin]]-Table1[[#This Row],[Budget_Margin]]) / Table1[[#This Row],[Budget_Margin]],
(Table1[[#This Row],[Gross_Margin]]-Table1[[#This Row],[Budget_Margin]]) / ABS(Table1[[#This Row],[Budget_Margin]])
)
)</f>
        <v>3.6666666666666667E-2</v>
      </c>
      <c r="X1117" s="5" t="str">
        <f>IF(Table1[[#This Row],[Margin_Var]]&gt;=0, "Above Budget", "Below Budget")</f>
        <v>Above Budget</v>
      </c>
      <c r="Y1117" s="5">
        <f>IFERROR(Table1[[#This Row],[Gross_Margin]]/Table1[[#This Row],[Actual_Sales]],0)</f>
        <v>0.57064220183486236</v>
      </c>
      <c r="Z1117" s="5">
        <f>Table1[[#This Row],[Actual_Profit]]/Table1[[#This Row],[Actual_Sales]]</f>
        <v>0.37064220183486241</v>
      </c>
      <c r="AA1117">
        <v>109</v>
      </c>
      <c r="AB1117" s="5">
        <f>IFERROR(Table1[[#This Row],[Expenses]]/Table1[[#This Row],[Actual_Sales]],0)</f>
        <v>0.2</v>
      </c>
      <c r="AC1117">
        <v>77</v>
      </c>
      <c r="AD1117">
        <v>1282</v>
      </c>
      <c r="AE1117" s="5">
        <f>IFERROR(Table1[[#This Row],[Inventory]]/Table1[[#This Row],[Actual_Sales]],0)</f>
        <v>2.3522935779816514</v>
      </c>
    </row>
    <row r="1118" spans="1:31" x14ac:dyDescent="0.25">
      <c r="A1118">
        <v>311</v>
      </c>
      <c r="B1118">
        <v>775</v>
      </c>
      <c r="C1118">
        <v>11</v>
      </c>
      <c r="D1118" s="2">
        <v>40210</v>
      </c>
      <c r="E1118">
        <v>545</v>
      </c>
      <c r="F1118">
        <v>370</v>
      </c>
      <c r="G1118">
        <f>Table1[[#This Row],[Actual_Sales]]-Table1[[#This Row],[Budget_Sales]]</f>
        <v>175</v>
      </c>
      <c r="H1118" s="5">
        <f>IF(
Table1[[#This Row],[Budget_Sales]]=0,
"",
IF(
Table1[[#This Row],[Budget_Sales]]&gt;0,
(Table1[[#This Row],[Actual_Sales]]-Table1[[#This Row],[Budget_Sales]])/Table1[[#This Row],[Budget_Sales]],
(Table1[[#This Row],[Actual_Sales]]-Table1[[#This Row],[Budget_Sales]])/ABS(Table1[[#This Row],[Budget_Sales]])
)
)</f>
        <v>0.47297297297297297</v>
      </c>
      <c r="I1118" s="5" t="str">
        <f>IF(Table1[[#This Row],[Sales_Var]]&gt;=0,"Above Budget","Below Budget")</f>
        <v>Above Budget</v>
      </c>
      <c r="J1118">
        <f>Table1[[#This Row],[Actual_Sales]]-(Table1[[#This Row],[COGS]]+Table1[[#This Row],[Expenses]])</f>
        <v>202</v>
      </c>
      <c r="K1118">
        <v>150</v>
      </c>
      <c r="L1118">
        <f>Table1[[#This Row],[Actual_Profit]]-Table1[[#This Row],[Budget_Profit]]</f>
        <v>52</v>
      </c>
      <c r="M1118" s="5">
        <f>IF(
Table1[[#This Row],[Budget_Profit]]=0,
"",
IF(
Table1[[#This Row],[Budget_Profit]]&gt;0,
(Table1[[#This Row],[Actual_Profit]]-Table1[[#This Row],[Budget_Profit]])/Table1[[#This Row],[Budget_Profit]],
(Table1[[#This Row],[Actual_Profit]]-Table1[[#This Row],[Budget_Profit]])/ABS(Table1[[#This Row],[Budget_Profit]])
)
)</f>
        <v>0.34666666666666668</v>
      </c>
      <c r="N1118" s="5" t="str">
        <f>IF(Table1[[#This Row],[Profit_Var]]&gt;=0, "Above Budget", "Below Budget")</f>
        <v>Above Budget</v>
      </c>
      <c r="O1118">
        <v>234</v>
      </c>
      <c r="P1118">
        <v>150</v>
      </c>
      <c r="Q1118">
        <f>Table1[[#This Row],[COGS]]-Table1[[#This Row],[Budget_COGS]]</f>
        <v>84</v>
      </c>
      <c r="R1118" s="5">
        <f>IF(
Table1[[#This Row],[Budget_COGS]]=0,
"",
IF(
Table1[[#This Row],[Budget_COGS]]&gt;0,
(Table1[[#This Row],[Budget_COGS]]-Table1[[#This Row],[COGS]]) / Table1[[#This Row],[Budget_COGS]],
(Table1[[#This Row],[Budget_COGS]]-Table1[[#This Row],[COGS]]) / ABS(Table1[[#This Row],[Budget_COGS]])
)
)</f>
        <v>-0.56000000000000005</v>
      </c>
      <c r="S1118" s="5" t="str">
        <f>IF(Table1[[#This Row],[COGS _Var]]&gt;=0, "Above Budget", "Below Budget")</f>
        <v>Above Budget</v>
      </c>
      <c r="T1118">
        <f>Table1[[#This Row],[Actual_Sales]]-Table1[[#This Row],[COGS]]</f>
        <v>311</v>
      </c>
      <c r="U1118">
        <v>220</v>
      </c>
      <c r="V1118">
        <f>Table1[[#This Row],[Gross_Margin]]-Table1[[#This Row],[Budget_Margin]]</f>
        <v>91</v>
      </c>
      <c r="W1118" s="5">
        <f>IF(
Table1[[#This Row],[Budget_Margin]]=0,
"",
IF(
Table1[[#This Row],[Budget_Margin]]&gt;0,
(Table1[[#This Row],[Gross_Margin]]-Table1[[#This Row],[Budget_Margin]]) / Table1[[#This Row],[Budget_Margin]],
(Table1[[#This Row],[Gross_Margin]]-Table1[[#This Row],[Budget_Margin]]) / ABS(Table1[[#This Row],[Budget_Margin]])
)
)</f>
        <v>0.41363636363636364</v>
      </c>
      <c r="X1118" s="5" t="str">
        <f>IF(Table1[[#This Row],[Margin_Var]]&gt;=0, "Above Budget", "Below Budget")</f>
        <v>Above Budget</v>
      </c>
      <c r="Y1118" s="5">
        <f>IFERROR(Table1[[#This Row],[Gross_Margin]]/Table1[[#This Row],[Actual_Sales]],0)</f>
        <v>0.57064220183486236</v>
      </c>
      <c r="Z1118" s="5">
        <f>Table1[[#This Row],[Actual_Profit]]/Table1[[#This Row],[Actual_Sales]]</f>
        <v>0.37064220183486241</v>
      </c>
      <c r="AA1118">
        <v>109</v>
      </c>
      <c r="AB1118" s="5">
        <f>IFERROR(Table1[[#This Row],[Expenses]]/Table1[[#This Row],[Actual_Sales]],0)</f>
        <v>0.2</v>
      </c>
      <c r="AC1118">
        <v>77</v>
      </c>
      <c r="AD1118">
        <v>1282</v>
      </c>
      <c r="AE1118" s="5">
        <f>IFERROR(Table1[[#This Row],[Inventory]]/Table1[[#This Row],[Actual_Sales]],0)</f>
        <v>2.3522935779816514</v>
      </c>
    </row>
    <row r="1119" spans="1:31" x14ac:dyDescent="0.25">
      <c r="A1119">
        <v>3329</v>
      </c>
      <c r="B1119">
        <v>773</v>
      </c>
      <c r="C1119">
        <v>9</v>
      </c>
      <c r="D1119" s="2">
        <v>40725</v>
      </c>
      <c r="E1119">
        <v>197</v>
      </c>
      <c r="F1119">
        <v>170</v>
      </c>
      <c r="G1119">
        <f>Table1[[#This Row],[Actual_Sales]]-Table1[[#This Row],[Budget_Sales]]</f>
        <v>27</v>
      </c>
      <c r="H1119" s="5">
        <f>IF(
Table1[[#This Row],[Budget_Sales]]=0,
"",
IF(
Table1[[#This Row],[Budget_Sales]]&gt;0,
(Table1[[#This Row],[Actual_Sales]]-Table1[[#This Row],[Budget_Sales]])/Table1[[#This Row],[Budget_Sales]],
(Table1[[#This Row],[Actual_Sales]]-Table1[[#This Row],[Budget_Sales]])/ABS(Table1[[#This Row],[Budget_Sales]])
)
)</f>
        <v>0.1588235294117647</v>
      </c>
      <c r="I1119" s="5" t="str">
        <f>IF(Table1[[#This Row],[Sales_Var]]&gt;=0,"Above Budget","Below Budget")</f>
        <v>Above Budget</v>
      </c>
      <c r="J1119">
        <f>Table1[[#This Row],[Actual_Sales]]-(Table1[[#This Row],[COGS]]+Table1[[#This Row],[Expenses]])</f>
        <v>73</v>
      </c>
      <c r="K1119">
        <v>70</v>
      </c>
      <c r="L1119">
        <f>Table1[[#This Row],[Actual_Profit]]-Table1[[#This Row],[Budget_Profit]]</f>
        <v>3</v>
      </c>
      <c r="M1119" s="5">
        <f>IF(
Table1[[#This Row],[Budget_Profit]]=0,
"",
IF(
Table1[[#This Row],[Budget_Profit]]&gt;0,
(Table1[[#This Row],[Actual_Profit]]-Table1[[#This Row],[Budget_Profit]])/Table1[[#This Row],[Budget_Profit]],
(Table1[[#This Row],[Actual_Profit]]-Table1[[#This Row],[Budget_Profit]])/ABS(Table1[[#This Row],[Budget_Profit]])
)
)</f>
        <v>4.2857142857142858E-2</v>
      </c>
      <c r="N1119" s="5" t="str">
        <f>IF(Table1[[#This Row],[Profit_Var]]&gt;=0, "Above Budget", "Below Budget")</f>
        <v>Above Budget</v>
      </c>
      <c r="O1119">
        <v>87</v>
      </c>
      <c r="P1119">
        <v>70</v>
      </c>
      <c r="Q1119">
        <f>Table1[[#This Row],[COGS]]-Table1[[#This Row],[Budget_COGS]]</f>
        <v>17</v>
      </c>
      <c r="R1119" s="5">
        <f>IF(
Table1[[#This Row],[Budget_COGS]]=0,
"",
IF(
Table1[[#This Row],[Budget_COGS]]&gt;0,
(Table1[[#This Row],[Budget_COGS]]-Table1[[#This Row],[COGS]]) / Table1[[#This Row],[Budget_COGS]],
(Table1[[#This Row],[Budget_COGS]]-Table1[[#This Row],[COGS]]) / ABS(Table1[[#This Row],[Budget_COGS]])
)
)</f>
        <v>-0.24285714285714285</v>
      </c>
      <c r="S1119" s="5" t="str">
        <f>IF(Table1[[#This Row],[COGS _Var]]&gt;=0, "Above Budget", "Below Budget")</f>
        <v>Above Budget</v>
      </c>
      <c r="T1119">
        <f>Table1[[#This Row],[Actual_Sales]]-Table1[[#This Row],[COGS]]</f>
        <v>110</v>
      </c>
      <c r="U1119">
        <v>100</v>
      </c>
      <c r="V1119">
        <f>Table1[[#This Row],[Gross_Margin]]-Table1[[#This Row],[Budget_Margin]]</f>
        <v>10</v>
      </c>
      <c r="W1119" s="5">
        <f>IF(
Table1[[#This Row],[Budget_Margin]]=0,
"",
IF(
Table1[[#This Row],[Budget_Margin]]&gt;0,
(Table1[[#This Row],[Gross_Margin]]-Table1[[#This Row],[Budget_Margin]]) / Table1[[#This Row],[Budget_Margin]],
(Table1[[#This Row],[Gross_Margin]]-Table1[[#This Row],[Budget_Margin]]) / ABS(Table1[[#This Row],[Budget_Margin]])
)
)</f>
        <v>0.1</v>
      </c>
      <c r="X1119" s="5" t="str">
        <f>IF(Table1[[#This Row],[Margin_Var]]&gt;=0, "Above Budget", "Below Budget")</f>
        <v>Above Budget</v>
      </c>
      <c r="Y1119" s="5">
        <f>IFERROR(Table1[[#This Row],[Gross_Margin]]/Table1[[#This Row],[Actual_Sales]],0)</f>
        <v>0.55837563451776651</v>
      </c>
      <c r="Z1119" s="5">
        <f>Table1[[#This Row],[Actual_Profit]]/Table1[[#This Row],[Actual_Sales]]</f>
        <v>0.37055837563451777</v>
      </c>
      <c r="AA1119">
        <v>37</v>
      </c>
      <c r="AB1119" s="5">
        <f>IFERROR(Table1[[#This Row],[Expenses]]/Table1[[#This Row],[Actual_Sales]],0)</f>
        <v>0.18781725888324874</v>
      </c>
      <c r="AC1119">
        <v>28</v>
      </c>
      <c r="AD1119">
        <v>564</v>
      </c>
      <c r="AE1119" s="5">
        <f>IFERROR(Table1[[#This Row],[Inventory]]/Table1[[#This Row],[Actual_Sales]],0)</f>
        <v>2.8629441624365484</v>
      </c>
    </row>
    <row r="1120" spans="1:31" x14ac:dyDescent="0.25">
      <c r="A1120">
        <v>3348</v>
      </c>
      <c r="B1120">
        <v>909</v>
      </c>
      <c r="C1120">
        <v>10</v>
      </c>
      <c r="D1120" s="2">
        <v>40725</v>
      </c>
      <c r="E1120">
        <v>197</v>
      </c>
      <c r="F1120">
        <v>170</v>
      </c>
      <c r="G1120">
        <f>Table1[[#This Row],[Actual_Sales]]-Table1[[#This Row],[Budget_Sales]]</f>
        <v>27</v>
      </c>
      <c r="H1120" s="5">
        <f>IF(
Table1[[#This Row],[Budget_Sales]]=0,
"",
IF(
Table1[[#This Row],[Budget_Sales]]&gt;0,
(Table1[[#This Row],[Actual_Sales]]-Table1[[#This Row],[Budget_Sales]])/Table1[[#This Row],[Budget_Sales]],
(Table1[[#This Row],[Actual_Sales]]-Table1[[#This Row],[Budget_Sales]])/ABS(Table1[[#This Row],[Budget_Sales]])
)
)</f>
        <v>0.1588235294117647</v>
      </c>
      <c r="I1120" s="5" t="str">
        <f>IF(Table1[[#This Row],[Sales_Var]]&gt;=0,"Above Budget","Below Budget")</f>
        <v>Above Budget</v>
      </c>
      <c r="J1120">
        <f>Table1[[#This Row],[Actual_Sales]]-(Table1[[#This Row],[COGS]]+Table1[[#This Row],[Expenses]])</f>
        <v>73</v>
      </c>
      <c r="K1120">
        <v>70</v>
      </c>
      <c r="L1120">
        <f>Table1[[#This Row],[Actual_Profit]]-Table1[[#This Row],[Budget_Profit]]</f>
        <v>3</v>
      </c>
      <c r="M1120" s="5">
        <f>IF(
Table1[[#This Row],[Budget_Profit]]=0,
"",
IF(
Table1[[#This Row],[Budget_Profit]]&gt;0,
(Table1[[#This Row],[Actual_Profit]]-Table1[[#This Row],[Budget_Profit]])/Table1[[#This Row],[Budget_Profit]],
(Table1[[#This Row],[Actual_Profit]]-Table1[[#This Row],[Budget_Profit]])/ABS(Table1[[#This Row],[Budget_Profit]])
)
)</f>
        <v>4.2857142857142858E-2</v>
      </c>
      <c r="N1120" s="5" t="str">
        <f>IF(Table1[[#This Row],[Profit_Var]]&gt;=0, "Above Budget", "Below Budget")</f>
        <v>Above Budget</v>
      </c>
      <c r="O1120">
        <v>87</v>
      </c>
      <c r="P1120">
        <v>70</v>
      </c>
      <c r="Q1120">
        <f>Table1[[#This Row],[COGS]]-Table1[[#This Row],[Budget_COGS]]</f>
        <v>17</v>
      </c>
      <c r="R1120" s="5">
        <f>IF(
Table1[[#This Row],[Budget_COGS]]=0,
"",
IF(
Table1[[#This Row],[Budget_COGS]]&gt;0,
(Table1[[#This Row],[Budget_COGS]]-Table1[[#This Row],[COGS]]) / Table1[[#This Row],[Budget_COGS]],
(Table1[[#This Row],[Budget_COGS]]-Table1[[#This Row],[COGS]]) / ABS(Table1[[#This Row],[Budget_COGS]])
)
)</f>
        <v>-0.24285714285714285</v>
      </c>
      <c r="S1120" s="5" t="str">
        <f>IF(Table1[[#This Row],[COGS _Var]]&gt;=0, "Above Budget", "Below Budget")</f>
        <v>Above Budget</v>
      </c>
      <c r="T1120">
        <f>Table1[[#This Row],[Actual_Sales]]-Table1[[#This Row],[COGS]]</f>
        <v>110</v>
      </c>
      <c r="U1120">
        <v>100</v>
      </c>
      <c r="V1120">
        <f>Table1[[#This Row],[Gross_Margin]]-Table1[[#This Row],[Budget_Margin]]</f>
        <v>10</v>
      </c>
      <c r="W1120" s="5">
        <f>IF(
Table1[[#This Row],[Budget_Margin]]=0,
"",
IF(
Table1[[#This Row],[Budget_Margin]]&gt;0,
(Table1[[#This Row],[Gross_Margin]]-Table1[[#This Row],[Budget_Margin]]) / Table1[[#This Row],[Budget_Margin]],
(Table1[[#This Row],[Gross_Margin]]-Table1[[#This Row],[Budget_Margin]]) / ABS(Table1[[#This Row],[Budget_Margin]])
)
)</f>
        <v>0.1</v>
      </c>
      <c r="X1120" s="5" t="str">
        <f>IF(Table1[[#This Row],[Margin_Var]]&gt;=0, "Above Budget", "Below Budget")</f>
        <v>Above Budget</v>
      </c>
      <c r="Y1120" s="5">
        <f>IFERROR(Table1[[#This Row],[Gross_Margin]]/Table1[[#This Row],[Actual_Sales]],0)</f>
        <v>0.55837563451776651</v>
      </c>
      <c r="Z1120" s="5">
        <f>Table1[[#This Row],[Actual_Profit]]/Table1[[#This Row],[Actual_Sales]]</f>
        <v>0.37055837563451777</v>
      </c>
      <c r="AA1120">
        <v>37</v>
      </c>
      <c r="AB1120" s="5">
        <f>IFERROR(Table1[[#This Row],[Expenses]]/Table1[[#This Row],[Actual_Sales]],0)</f>
        <v>0.18781725888324874</v>
      </c>
      <c r="AC1120">
        <v>28</v>
      </c>
      <c r="AD1120">
        <v>564</v>
      </c>
      <c r="AE1120" s="5">
        <f>IFERROR(Table1[[#This Row],[Inventory]]/Table1[[#This Row],[Actual_Sales]],0)</f>
        <v>2.8629441624365484</v>
      </c>
    </row>
    <row r="1121" spans="1:31" x14ac:dyDescent="0.25">
      <c r="A1121">
        <v>1466</v>
      </c>
      <c r="B1121">
        <v>435</v>
      </c>
      <c r="C1121">
        <v>6</v>
      </c>
      <c r="D1121" s="2">
        <v>40422</v>
      </c>
      <c r="E1121">
        <v>108</v>
      </c>
      <c r="F1121">
        <v>100</v>
      </c>
      <c r="G1121">
        <f>Table1[[#This Row],[Actual_Sales]]-Table1[[#This Row],[Budget_Sales]]</f>
        <v>8</v>
      </c>
      <c r="H1121" s="5">
        <f>IF(
Table1[[#This Row],[Budget_Sales]]=0,
"",
IF(
Table1[[#This Row],[Budget_Sales]]&gt;0,
(Table1[[#This Row],[Actual_Sales]]-Table1[[#This Row],[Budget_Sales]])/Table1[[#This Row],[Budget_Sales]],
(Table1[[#This Row],[Actual_Sales]]-Table1[[#This Row],[Budget_Sales]])/ABS(Table1[[#This Row],[Budget_Sales]])
)
)</f>
        <v>0.08</v>
      </c>
      <c r="I1121" s="5" t="str">
        <f>IF(Table1[[#This Row],[Sales_Var]]&gt;=0,"Above Budget","Below Budget")</f>
        <v>Above Budget</v>
      </c>
      <c r="J1121">
        <f>Table1[[#This Row],[Actual_Sales]]-(Table1[[#This Row],[COGS]]+Table1[[#This Row],[Expenses]])</f>
        <v>40</v>
      </c>
      <c r="K1121">
        <v>40</v>
      </c>
      <c r="L1121">
        <f>Table1[[#This Row],[Actual_Profit]]-Table1[[#This Row],[Budget_Profit]]</f>
        <v>0</v>
      </c>
      <c r="M1121" s="5">
        <f>IF(
Table1[[#This Row],[Budget_Profit]]=0,
"",
IF(
Table1[[#This Row],[Budget_Profit]]&gt;0,
(Table1[[#This Row],[Actual_Profit]]-Table1[[#This Row],[Budget_Profit]])/Table1[[#This Row],[Budget_Profit]],
(Table1[[#This Row],[Actual_Profit]]-Table1[[#This Row],[Budget_Profit]])/ABS(Table1[[#This Row],[Budget_Profit]])
)
)</f>
        <v>0</v>
      </c>
      <c r="N1121" s="5" t="str">
        <f>IF(Table1[[#This Row],[Profit_Var]]&gt;=0, "Above Budget", "Below Budget")</f>
        <v>Above Budget</v>
      </c>
      <c r="O1121">
        <v>44</v>
      </c>
      <c r="P1121">
        <v>40</v>
      </c>
      <c r="Q1121">
        <f>Table1[[#This Row],[COGS]]-Table1[[#This Row],[Budget_COGS]]</f>
        <v>4</v>
      </c>
      <c r="R1121" s="5">
        <f>IF(
Table1[[#This Row],[Budget_COGS]]=0,
"",
IF(
Table1[[#This Row],[Budget_COGS]]&gt;0,
(Table1[[#This Row],[Budget_COGS]]-Table1[[#This Row],[COGS]]) / Table1[[#This Row],[Budget_COGS]],
(Table1[[#This Row],[Budget_COGS]]-Table1[[#This Row],[COGS]]) / ABS(Table1[[#This Row],[Budget_COGS]])
)
)</f>
        <v>-0.1</v>
      </c>
      <c r="S1121" s="5" t="str">
        <f>IF(Table1[[#This Row],[COGS _Var]]&gt;=0, "Above Budget", "Below Budget")</f>
        <v>Above Budget</v>
      </c>
      <c r="T1121">
        <f>Table1[[#This Row],[Actual_Sales]]-Table1[[#This Row],[COGS]]</f>
        <v>64</v>
      </c>
      <c r="U1121">
        <v>60</v>
      </c>
      <c r="V1121">
        <f>Table1[[#This Row],[Gross_Margin]]-Table1[[#This Row],[Budget_Margin]]</f>
        <v>4</v>
      </c>
      <c r="W1121" s="5">
        <f>IF(
Table1[[#This Row],[Budget_Margin]]=0,
"",
IF(
Table1[[#This Row],[Budget_Margin]]&gt;0,
(Table1[[#This Row],[Gross_Margin]]-Table1[[#This Row],[Budget_Margin]]) / Table1[[#This Row],[Budget_Margin]],
(Table1[[#This Row],[Gross_Margin]]-Table1[[#This Row],[Budget_Margin]]) / ABS(Table1[[#This Row],[Budget_Margin]])
)
)</f>
        <v>6.6666666666666666E-2</v>
      </c>
      <c r="X1121" s="5" t="str">
        <f>IF(Table1[[#This Row],[Margin_Var]]&gt;=0, "Above Budget", "Below Budget")</f>
        <v>Above Budget</v>
      </c>
      <c r="Y1121" s="5">
        <f>IFERROR(Table1[[#This Row],[Gross_Margin]]/Table1[[#This Row],[Actual_Sales]],0)</f>
        <v>0.59259259259259256</v>
      </c>
      <c r="Z1121" s="5">
        <f>Table1[[#This Row],[Actual_Profit]]/Table1[[#This Row],[Actual_Sales]]</f>
        <v>0.37037037037037035</v>
      </c>
      <c r="AA1121">
        <v>24</v>
      </c>
      <c r="AB1121" s="5">
        <f>IFERROR(Table1[[#This Row],[Expenses]]/Table1[[#This Row],[Actual_Sales]],0)</f>
        <v>0.22222222222222221</v>
      </c>
      <c r="AC1121">
        <v>12</v>
      </c>
      <c r="AD1121">
        <v>886</v>
      </c>
      <c r="AE1121" s="5">
        <f>IFERROR(Table1[[#This Row],[Inventory]]/Table1[[#This Row],[Actual_Sales]],0)</f>
        <v>8.2037037037037042</v>
      </c>
    </row>
    <row r="1122" spans="1:31" x14ac:dyDescent="0.25">
      <c r="A1122">
        <v>1886</v>
      </c>
      <c r="B1122">
        <v>707</v>
      </c>
      <c r="C1122">
        <v>6</v>
      </c>
      <c r="D1122" s="2">
        <v>40483</v>
      </c>
      <c r="E1122">
        <v>532</v>
      </c>
      <c r="F1122">
        <v>510</v>
      </c>
      <c r="G1122">
        <f>Table1[[#This Row],[Actual_Sales]]-Table1[[#This Row],[Budget_Sales]]</f>
        <v>22</v>
      </c>
      <c r="H1122" s="5">
        <f>IF(
Table1[[#This Row],[Budget_Sales]]=0,
"",
IF(
Table1[[#This Row],[Budget_Sales]]&gt;0,
(Table1[[#This Row],[Actual_Sales]]-Table1[[#This Row],[Budget_Sales]])/Table1[[#This Row],[Budget_Sales]],
(Table1[[#This Row],[Actual_Sales]]-Table1[[#This Row],[Budget_Sales]])/ABS(Table1[[#This Row],[Budget_Sales]])
)
)</f>
        <v>4.3137254901960784E-2</v>
      </c>
      <c r="I1122" s="5" t="str">
        <f>IF(Table1[[#This Row],[Sales_Var]]&gt;=0,"Above Budget","Below Budget")</f>
        <v>Above Budget</v>
      </c>
      <c r="J1122">
        <f>Table1[[#This Row],[Actual_Sales]]-(Table1[[#This Row],[COGS]]+Table1[[#This Row],[Expenses]])</f>
        <v>197</v>
      </c>
      <c r="K1122">
        <v>190</v>
      </c>
      <c r="L1122">
        <f>Table1[[#This Row],[Actual_Profit]]-Table1[[#This Row],[Budget_Profit]]</f>
        <v>7</v>
      </c>
      <c r="M1122" s="5">
        <f>IF(
Table1[[#This Row],[Budget_Profit]]=0,
"",
IF(
Table1[[#This Row],[Budget_Profit]]&gt;0,
(Table1[[#This Row],[Actual_Profit]]-Table1[[#This Row],[Budget_Profit]])/Table1[[#This Row],[Budget_Profit]],
(Table1[[#This Row],[Actual_Profit]]-Table1[[#This Row],[Budget_Profit]])/ABS(Table1[[#This Row],[Budget_Profit]])
)
)</f>
        <v>3.6842105263157891E-2</v>
      </c>
      <c r="N1122" s="5" t="str">
        <f>IF(Table1[[#This Row],[Profit_Var]]&gt;=0, "Above Budget", "Below Budget")</f>
        <v>Above Budget</v>
      </c>
      <c r="O1122">
        <v>228</v>
      </c>
      <c r="P1122">
        <v>220</v>
      </c>
      <c r="Q1122">
        <f>Table1[[#This Row],[COGS]]-Table1[[#This Row],[Budget_COGS]]</f>
        <v>8</v>
      </c>
      <c r="R1122" s="5">
        <f>IF(
Table1[[#This Row],[Budget_COGS]]=0,
"",
IF(
Table1[[#This Row],[Budget_COGS]]&gt;0,
(Table1[[#This Row],[Budget_COGS]]-Table1[[#This Row],[COGS]]) / Table1[[#This Row],[Budget_COGS]],
(Table1[[#This Row],[Budget_COGS]]-Table1[[#This Row],[COGS]]) / ABS(Table1[[#This Row],[Budget_COGS]])
)
)</f>
        <v>-3.6363636363636362E-2</v>
      </c>
      <c r="S1122" s="5" t="str">
        <f>IF(Table1[[#This Row],[COGS _Var]]&gt;=0, "Above Budget", "Below Budget")</f>
        <v>Above Budget</v>
      </c>
      <c r="T1122">
        <f>Table1[[#This Row],[Actual_Sales]]-Table1[[#This Row],[COGS]]</f>
        <v>304</v>
      </c>
      <c r="U1122">
        <v>290</v>
      </c>
      <c r="V1122">
        <f>Table1[[#This Row],[Gross_Margin]]-Table1[[#This Row],[Budget_Margin]]</f>
        <v>14</v>
      </c>
      <c r="W1122" s="5">
        <f>IF(
Table1[[#This Row],[Budget_Margin]]=0,
"",
IF(
Table1[[#This Row],[Budget_Margin]]&gt;0,
(Table1[[#This Row],[Gross_Margin]]-Table1[[#This Row],[Budget_Margin]]) / Table1[[#This Row],[Budget_Margin]],
(Table1[[#This Row],[Gross_Margin]]-Table1[[#This Row],[Budget_Margin]]) / ABS(Table1[[#This Row],[Budget_Margin]])
)
)</f>
        <v>4.8275862068965517E-2</v>
      </c>
      <c r="X1122" s="5" t="str">
        <f>IF(Table1[[#This Row],[Margin_Var]]&gt;=0, "Above Budget", "Below Budget")</f>
        <v>Above Budget</v>
      </c>
      <c r="Y1122" s="5">
        <f>IFERROR(Table1[[#This Row],[Gross_Margin]]/Table1[[#This Row],[Actual_Sales]],0)</f>
        <v>0.5714285714285714</v>
      </c>
      <c r="Z1122" s="5">
        <f>Table1[[#This Row],[Actual_Profit]]/Table1[[#This Row],[Actual_Sales]]</f>
        <v>0.37030075187969924</v>
      </c>
      <c r="AA1122">
        <v>107</v>
      </c>
      <c r="AB1122" s="5">
        <f>IFERROR(Table1[[#This Row],[Expenses]]/Table1[[#This Row],[Actual_Sales]],0)</f>
        <v>0.20112781954887218</v>
      </c>
      <c r="AC1122">
        <v>75</v>
      </c>
      <c r="AD1122">
        <v>1691</v>
      </c>
      <c r="AE1122" s="5">
        <f>IFERROR(Table1[[#This Row],[Inventory]]/Table1[[#This Row],[Actual_Sales]],0)</f>
        <v>3.1785714285714284</v>
      </c>
    </row>
    <row r="1123" spans="1:31" x14ac:dyDescent="0.25">
      <c r="A1123">
        <v>3360</v>
      </c>
      <c r="B1123">
        <v>972</v>
      </c>
      <c r="C1123">
        <v>2</v>
      </c>
      <c r="D1123" s="2">
        <v>40725</v>
      </c>
      <c r="E1123">
        <v>562</v>
      </c>
      <c r="F1123">
        <v>700</v>
      </c>
      <c r="G1123">
        <f>Table1[[#This Row],[Actual_Sales]]-Table1[[#This Row],[Budget_Sales]]</f>
        <v>-138</v>
      </c>
      <c r="H1123" s="5">
        <f>IF(
Table1[[#This Row],[Budget_Sales]]=0,
"",
IF(
Table1[[#This Row],[Budget_Sales]]&gt;0,
(Table1[[#This Row],[Actual_Sales]]-Table1[[#This Row],[Budget_Sales]])/Table1[[#This Row],[Budget_Sales]],
(Table1[[#This Row],[Actual_Sales]]-Table1[[#This Row],[Budget_Sales]])/ABS(Table1[[#This Row],[Budget_Sales]])
)
)</f>
        <v>-0.19714285714285715</v>
      </c>
      <c r="I1123" s="5" t="str">
        <f>IF(Table1[[#This Row],[Sales_Var]]&gt;=0,"Above Budget","Below Budget")</f>
        <v>Below Budget</v>
      </c>
      <c r="J1123">
        <f>Table1[[#This Row],[Actual_Sales]]-(Table1[[#This Row],[COGS]]+Table1[[#This Row],[Expenses]])</f>
        <v>208</v>
      </c>
      <c r="K1123">
        <v>290</v>
      </c>
      <c r="L1123">
        <f>Table1[[#This Row],[Actual_Profit]]-Table1[[#This Row],[Budget_Profit]]</f>
        <v>-82</v>
      </c>
      <c r="M1123" s="5">
        <f>IF(
Table1[[#This Row],[Budget_Profit]]=0,
"",
IF(
Table1[[#This Row],[Budget_Profit]]&gt;0,
(Table1[[#This Row],[Actual_Profit]]-Table1[[#This Row],[Budget_Profit]])/Table1[[#This Row],[Budget_Profit]],
(Table1[[#This Row],[Actual_Profit]]-Table1[[#This Row],[Budget_Profit]])/ABS(Table1[[#This Row],[Budget_Profit]])
)
)</f>
        <v>-0.28275862068965518</v>
      </c>
      <c r="N1123" s="5" t="str">
        <f>IF(Table1[[#This Row],[Profit_Var]]&gt;=0, "Above Budget", "Below Budget")</f>
        <v>Below Budget</v>
      </c>
      <c r="O1123">
        <v>260</v>
      </c>
      <c r="P1123">
        <v>320</v>
      </c>
      <c r="Q1123">
        <f>Table1[[#This Row],[COGS]]-Table1[[#This Row],[Budget_COGS]]</f>
        <v>-60</v>
      </c>
      <c r="R1123" s="5">
        <f>IF(
Table1[[#This Row],[Budget_COGS]]=0,
"",
IF(
Table1[[#This Row],[Budget_COGS]]&gt;0,
(Table1[[#This Row],[Budget_COGS]]-Table1[[#This Row],[COGS]]) / Table1[[#This Row],[Budget_COGS]],
(Table1[[#This Row],[Budget_COGS]]-Table1[[#This Row],[COGS]]) / ABS(Table1[[#This Row],[Budget_COGS]])
)
)</f>
        <v>0.1875</v>
      </c>
      <c r="S1123" s="5" t="str">
        <f>IF(Table1[[#This Row],[COGS _Var]]&gt;=0, "Above Budget", "Below Budget")</f>
        <v>Below Budget</v>
      </c>
      <c r="T1123">
        <f>Table1[[#This Row],[Actual_Sales]]-Table1[[#This Row],[COGS]]</f>
        <v>302</v>
      </c>
      <c r="U1123">
        <v>380</v>
      </c>
      <c r="V1123">
        <f>Table1[[#This Row],[Gross_Margin]]-Table1[[#This Row],[Budget_Margin]]</f>
        <v>-78</v>
      </c>
      <c r="W1123" s="5">
        <f>IF(
Table1[[#This Row],[Budget_Margin]]=0,
"",
IF(
Table1[[#This Row],[Budget_Margin]]&gt;0,
(Table1[[#This Row],[Gross_Margin]]-Table1[[#This Row],[Budget_Margin]]) / Table1[[#This Row],[Budget_Margin]],
(Table1[[#This Row],[Gross_Margin]]-Table1[[#This Row],[Budget_Margin]]) / ABS(Table1[[#This Row],[Budget_Margin]])
)
)</f>
        <v>-0.20526315789473684</v>
      </c>
      <c r="X1123" s="5" t="str">
        <f>IF(Table1[[#This Row],[Margin_Var]]&gt;=0, "Above Budget", "Below Budget")</f>
        <v>Below Budget</v>
      </c>
      <c r="Y1123" s="5">
        <f>IFERROR(Table1[[#This Row],[Gross_Margin]]/Table1[[#This Row],[Actual_Sales]],0)</f>
        <v>0.53736654804270467</v>
      </c>
      <c r="Z1123" s="5">
        <f>Table1[[#This Row],[Actual_Profit]]/Table1[[#This Row],[Actual_Sales]]</f>
        <v>0.37010676156583627</v>
      </c>
      <c r="AA1123">
        <v>94</v>
      </c>
      <c r="AB1123" s="5">
        <f>IFERROR(Table1[[#This Row],[Expenses]]/Table1[[#This Row],[Actual_Sales]],0)</f>
        <v>0.16725978647686832</v>
      </c>
      <c r="AC1123">
        <v>80</v>
      </c>
      <c r="AD1123">
        <v>1319</v>
      </c>
      <c r="AE1123" s="5">
        <f>IFERROR(Table1[[#This Row],[Inventory]]/Table1[[#This Row],[Actual_Sales]],0)</f>
        <v>2.3469750889679717</v>
      </c>
    </row>
    <row r="1124" spans="1:31" x14ac:dyDescent="0.25">
      <c r="A1124">
        <v>286</v>
      </c>
      <c r="B1124">
        <v>702</v>
      </c>
      <c r="C1124">
        <v>10</v>
      </c>
      <c r="D1124" s="2">
        <v>40210</v>
      </c>
      <c r="E1124">
        <v>254</v>
      </c>
      <c r="F1124">
        <v>220</v>
      </c>
      <c r="G1124">
        <f>Table1[[#This Row],[Actual_Sales]]-Table1[[#This Row],[Budget_Sales]]</f>
        <v>34</v>
      </c>
      <c r="H1124" s="5">
        <f>IF(
Table1[[#This Row],[Budget_Sales]]=0,
"",
IF(
Table1[[#This Row],[Budget_Sales]]&gt;0,
(Table1[[#This Row],[Actual_Sales]]-Table1[[#This Row],[Budget_Sales]])/Table1[[#This Row],[Budget_Sales]],
(Table1[[#This Row],[Actual_Sales]]-Table1[[#This Row],[Budget_Sales]])/ABS(Table1[[#This Row],[Budget_Sales]])
)
)</f>
        <v>0.15454545454545454</v>
      </c>
      <c r="I1124" s="5" t="str">
        <f>IF(Table1[[#This Row],[Sales_Var]]&gt;=0,"Above Budget","Below Budget")</f>
        <v>Above Budget</v>
      </c>
      <c r="J1124">
        <f>Table1[[#This Row],[Actual_Sales]]-(Table1[[#This Row],[COGS]]+Table1[[#This Row],[Expenses]])</f>
        <v>94</v>
      </c>
      <c r="K1124">
        <v>110</v>
      </c>
      <c r="L1124">
        <f>Table1[[#This Row],[Actual_Profit]]-Table1[[#This Row],[Budget_Profit]]</f>
        <v>-16</v>
      </c>
      <c r="M1124" s="5">
        <f>IF(
Table1[[#This Row],[Budget_Profit]]=0,
"",
IF(
Table1[[#This Row],[Budget_Profit]]&gt;0,
(Table1[[#This Row],[Actual_Profit]]-Table1[[#This Row],[Budget_Profit]])/Table1[[#This Row],[Budget_Profit]],
(Table1[[#This Row],[Actual_Profit]]-Table1[[#This Row],[Budget_Profit]])/ABS(Table1[[#This Row],[Budget_Profit]])
)
)</f>
        <v>-0.14545454545454545</v>
      </c>
      <c r="N1124" s="5" t="str">
        <f>IF(Table1[[#This Row],[Profit_Var]]&gt;=0, "Above Budget", "Below Budget")</f>
        <v>Below Budget</v>
      </c>
      <c r="O1124">
        <v>104</v>
      </c>
      <c r="P1124">
        <v>80</v>
      </c>
      <c r="Q1124">
        <f>Table1[[#This Row],[COGS]]-Table1[[#This Row],[Budget_COGS]]</f>
        <v>24</v>
      </c>
      <c r="R1124" s="5">
        <f>IF(
Table1[[#This Row],[Budget_COGS]]=0,
"",
IF(
Table1[[#This Row],[Budget_COGS]]&gt;0,
(Table1[[#This Row],[Budget_COGS]]-Table1[[#This Row],[COGS]]) / Table1[[#This Row],[Budget_COGS]],
(Table1[[#This Row],[Budget_COGS]]-Table1[[#This Row],[COGS]]) / ABS(Table1[[#This Row],[Budget_COGS]])
)
)</f>
        <v>-0.3</v>
      </c>
      <c r="S1124" s="5" t="str">
        <f>IF(Table1[[#This Row],[COGS _Var]]&gt;=0, "Above Budget", "Below Budget")</f>
        <v>Above Budget</v>
      </c>
      <c r="T1124">
        <f>Table1[[#This Row],[Actual_Sales]]-Table1[[#This Row],[COGS]]</f>
        <v>150</v>
      </c>
      <c r="U1124">
        <v>140</v>
      </c>
      <c r="V1124">
        <f>Table1[[#This Row],[Gross_Margin]]-Table1[[#This Row],[Budget_Margin]]</f>
        <v>10</v>
      </c>
      <c r="W1124" s="5">
        <f>IF(
Table1[[#This Row],[Budget_Margin]]=0,
"",
IF(
Table1[[#This Row],[Budget_Margin]]&gt;0,
(Table1[[#This Row],[Gross_Margin]]-Table1[[#This Row],[Budget_Margin]]) / Table1[[#This Row],[Budget_Margin]],
(Table1[[#This Row],[Gross_Margin]]-Table1[[#This Row],[Budget_Margin]]) / ABS(Table1[[#This Row],[Budget_Margin]])
)
)</f>
        <v>7.1428571428571425E-2</v>
      </c>
      <c r="X1124" s="5" t="str">
        <f>IF(Table1[[#This Row],[Margin_Var]]&gt;=0, "Above Budget", "Below Budget")</f>
        <v>Above Budget</v>
      </c>
      <c r="Y1124" s="5">
        <f>IFERROR(Table1[[#This Row],[Gross_Margin]]/Table1[[#This Row],[Actual_Sales]],0)</f>
        <v>0.59055118110236215</v>
      </c>
      <c r="Z1124" s="5">
        <f>Table1[[#This Row],[Actual_Profit]]/Table1[[#This Row],[Actual_Sales]]</f>
        <v>0.37007874015748032</v>
      </c>
      <c r="AA1124">
        <v>56</v>
      </c>
      <c r="AB1124" s="5">
        <f>IFERROR(Table1[[#This Row],[Expenses]]/Table1[[#This Row],[Actual_Sales]],0)</f>
        <v>0.22047244094488189</v>
      </c>
      <c r="AC1124">
        <v>33</v>
      </c>
      <c r="AD1124">
        <v>596</v>
      </c>
      <c r="AE1124" s="5">
        <f>IFERROR(Table1[[#This Row],[Inventory]]/Table1[[#This Row],[Actual_Sales]],0)</f>
        <v>2.3464566929133857</v>
      </c>
    </row>
    <row r="1125" spans="1:31" x14ac:dyDescent="0.25">
      <c r="A1125">
        <v>2891</v>
      </c>
      <c r="B1125">
        <v>475</v>
      </c>
      <c r="C1125">
        <v>2</v>
      </c>
      <c r="D1125" s="2">
        <v>40664</v>
      </c>
      <c r="E1125">
        <v>273</v>
      </c>
      <c r="F1125">
        <v>260</v>
      </c>
      <c r="G1125">
        <f>Table1[[#This Row],[Actual_Sales]]-Table1[[#This Row],[Budget_Sales]]</f>
        <v>13</v>
      </c>
      <c r="H1125" s="5">
        <f>IF(
Table1[[#This Row],[Budget_Sales]]=0,
"",
IF(
Table1[[#This Row],[Budget_Sales]]&gt;0,
(Table1[[#This Row],[Actual_Sales]]-Table1[[#This Row],[Budget_Sales]])/Table1[[#This Row],[Budget_Sales]],
(Table1[[#This Row],[Actual_Sales]]-Table1[[#This Row],[Budget_Sales]])/ABS(Table1[[#This Row],[Budget_Sales]])
)
)</f>
        <v>0.05</v>
      </c>
      <c r="I1125" s="5" t="str">
        <f>IF(Table1[[#This Row],[Sales_Var]]&gt;=0,"Above Budget","Below Budget")</f>
        <v>Above Budget</v>
      </c>
      <c r="J1125">
        <f>Table1[[#This Row],[Actual_Sales]]-(Table1[[#This Row],[COGS]]+Table1[[#This Row],[Expenses]])</f>
        <v>101</v>
      </c>
      <c r="K1125">
        <v>110</v>
      </c>
      <c r="L1125">
        <f>Table1[[#This Row],[Actual_Profit]]-Table1[[#This Row],[Budget_Profit]]</f>
        <v>-9</v>
      </c>
      <c r="M1125" s="5">
        <f>IF(
Table1[[#This Row],[Budget_Profit]]=0,
"",
IF(
Table1[[#This Row],[Budget_Profit]]&gt;0,
(Table1[[#This Row],[Actual_Profit]]-Table1[[#This Row],[Budget_Profit]])/Table1[[#This Row],[Budget_Profit]],
(Table1[[#This Row],[Actual_Profit]]-Table1[[#This Row],[Budget_Profit]])/ABS(Table1[[#This Row],[Budget_Profit]])
)
)</f>
        <v>-8.1818181818181818E-2</v>
      </c>
      <c r="N1125" s="5" t="str">
        <f>IF(Table1[[#This Row],[Profit_Var]]&gt;=0, "Above Budget", "Below Budget")</f>
        <v>Below Budget</v>
      </c>
      <c r="O1125">
        <v>110</v>
      </c>
      <c r="P1125">
        <v>100</v>
      </c>
      <c r="Q1125">
        <f>Table1[[#This Row],[COGS]]-Table1[[#This Row],[Budget_COGS]]</f>
        <v>10</v>
      </c>
      <c r="R1125" s="5">
        <f>IF(
Table1[[#This Row],[Budget_COGS]]=0,
"",
IF(
Table1[[#This Row],[Budget_COGS]]&gt;0,
(Table1[[#This Row],[Budget_COGS]]-Table1[[#This Row],[COGS]]) / Table1[[#This Row],[Budget_COGS]],
(Table1[[#This Row],[Budget_COGS]]-Table1[[#This Row],[COGS]]) / ABS(Table1[[#This Row],[Budget_COGS]])
)
)</f>
        <v>-0.1</v>
      </c>
      <c r="S1125" s="5" t="str">
        <f>IF(Table1[[#This Row],[COGS _Var]]&gt;=0, "Above Budget", "Below Budget")</f>
        <v>Above Budget</v>
      </c>
      <c r="T1125">
        <f>Table1[[#This Row],[Actual_Sales]]-Table1[[#This Row],[COGS]]</f>
        <v>163</v>
      </c>
      <c r="U1125">
        <v>160</v>
      </c>
      <c r="V1125">
        <f>Table1[[#This Row],[Gross_Margin]]-Table1[[#This Row],[Budget_Margin]]</f>
        <v>3</v>
      </c>
      <c r="W1125" s="5">
        <f>IF(
Table1[[#This Row],[Budget_Margin]]=0,
"",
IF(
Table1[[#This Row],[Budget_Margin]]&gt;0,
(Table1[[#This Row],[Gross_Margin]]-Table1[[#This Row],[Budget_Margin]]) / Table1[[#This Row],[Budget_Margin]],
(Table1[[#This Row],[Gross_Margin]]-Table1[[#This Row],[Budget_Margin]]) / ABS(Table1[[#This Row],[Budget_Margin]])
)
)</f>
        <v>1.8749999999999999E-2</v>
      </c>
      <c r="X1125" s="5" t="str">
        <f>IF(Table1[[#This Row],[Margin_Var]]&gt;=0, "Above Budget", "Below Budget")</f>
        <v>Above Budget</v>
      </c>
      <c r="Y1125" s="5">
        <f>IFERROR(Table1[[#This Row],[Gross_Margin]]/Table1[[#This Row],[Actual_Sales]],0)</f>
        <v>0.59706959706959706</v>
      </c>
      <c r="Z1125" s="5">
        <f>Table1[[#This Row],[Actual_Profit]]/Table1[[#This Row],[Actual_Sales]]</f>
        <v>0.36996336996336998</v>
      </c>
      <c r="AA1125">
        <v>62</v>
      </c>
      <c r="AB1125" s="5">
        <f>IFERROR(Table1[[#This Row],[Expenses]]/Table1[[#This Row],[Actual_Sales]],0)</f>
        <v>0.2271062271062271</v>
      </c>
      <c r="AC1125">
        <v>36</v>
      </c>
      <c r="AD1125">
        <v>1020</v>
      </c>
      <c r="AE1125" s="5">
        <f>IFERROR(Table1[[#This Row],[Inventory]]/Table1[[#This Row],[Actual_Sales]],0)</f>
        <v>3.7362637362637363</v>
      </c>
    </row>
    <row r="1126" spans="1:31" x14ac:dyDescent="0.25">
      <c r="A1126">
        <v>2902</v>
      </c>
      <c r="B1126">
        <v>509</v>
      </c>
      <c r="C1126">
        <v>8</v>
      </c>
      <c r="D1126" s="2">
        <v>40664</v>
      </c>
      <c r="E1126">
        <v>273</v>
      </c>
      <c r="F1126">
        <v>240</v>
      </c>
      <c r="G1126">
        <f>Table1[[#This Row],[Actual_Sales]]-Table1[[#This Row],[Budget_Sales]]</f>
        <v>33</v>
      </c>
      <c r="H1126" s="5">
        <f>IF(
Table1[[#This Row],[Budget_Sales]]=0,
"",
IF(
Table1[[#This Row],[Budget_Sales]]&gt;0,
(Table1[[#This Row],[Actual_Sales]]-Table1[[#This Row],[Budget_Sales]])/Table1[[#This Row],[Budget_Sales]],
(Table1[[#This Row],[Actual_Sales]]-Table1[[#This Row],[Budget_Sales]])/ABS(Table1[[#This Row],[Budget_Sales]])
)
)</f>
        <v>0.13750000000000001</v>
      </c>
      <c r="I1126" s="5" t="str">
        <f>IF(Table1[[#This Row],[Sales_Var]]&gt;=0,"Above Budget","Below Budget")</f>
        <v>Above Budget</v>
      </c>
      <c r="J1126">
        <f>Table1[[#This Row],[Actual_Sales]]-(Table1[[#This Row],[COGS]]+Table1[[#This Row],[Expenses]])</f>
        <v>101</v>
      </c>
      <c r="K1126">
        <v>100</v>
      </c>
      <c r="L1126">
        <f>Table1[[#This Row],[Actual_Profit]]-Table1[[#This Row],[Budget_Profit]]</f>
        <v>1</v>
      </c>
      <c r="M1126" s="5">
        <f>IF(
Table1[[#This Row],[Budget_Profit]]=0,
"",
IF(
Table1[[#This Row],[Budget_Profit]]&gt;0,
(Table1[[#This Row],[Actual_Profit]]-Table1[[#This Row],[Budget_Profit]])/Table1[[#This Row],[Budget_Profit]],
(Table1[[#This Row],[Actual_Profit]]-Table1[[#This Row],[Budget_Profit]])/ABS(Table1[[#This Row],[Budget_Profit]])
)
)</f>
        <v>0.01</v>
      </c>
      <c r="N1126" s="5" t="str">
        <f>IF(Table1[[#This Row],[Profit_Var]]&gt;=0, "Above Budget", "Below Budget")</f>
        <v>Above Budget</v>
      </c>
      <c r="O1126">
        <v>110</v>
      </c>
      <c r="P1126">
        <v>90</v>
      </c>
      <c r="Q1126">
        <f>Table1[[#This Row],[COGS]]-Table1[[#This Row],[Budget_COGS]]</f>
        <v>20</v>
      </c>
      <c r="R1126" s="5">
        <f>IF(
Table1[[#This Row],[Budget_COGS]]=0,
"",
IF(
Table1[[#This Row],[Budget_COGS]]&gt;0,
(Table1[[#This Row],[Budget_COGS]]-Table1[[#This Row],[COGS]]) / Table1[[#This Row],[Budget_COGS]],
(Table1[[#This Row],[Budget_COGS]]-Table1[[#This Row],[COGS]]) / ABS(Table1[[#This Row],[Budget_COGS]])
)
)</f>
        <v>-0.22222222222222221</v>
      </c>
      <c r="S1126" s="5" t="str">
        <f>IF(Table1[[#This Row],[COGS _Var]]&gt;=0, "Above Budget", "Below Budget")</f>
        <v>Above Budget</v>
      </c>
      <c r="T1126">
        <f>Table1[[#This Row],[Actual_Sales]]-Table1[[#This Row],[COGS]]</f>
        <v>163</v>
      </c>
      <c r="U1126">
        <v>150</v>
      </c>
      <c r="V1126">
        <f>Table1[[#This Row],[Gross_Margin]]-Table1[[#This Row],[Budget_Margin]]</f>
        <v>13</v>
      </c>
      <c r="W1126" s="5">
        <f>IF(
Table1[[#This Row],[Budget_Margin]]=0,
"",
IF(
Table1[[#This Row],[Budget_Margin]]&gt;0,
(Table1[[#This Row],[Gross_Margin]]-Table1[[#This Row],[Budget_Margin]]) / Table1[[#This Row],[Budget_Margin]],
(Table1[[#This Row],[Gross_Margin]]-Table1[[#This Row],[Budget_Margin]]) / ABS(Table1[[#This Row],[Budget_Margin]])
)
)</f>
        <v>8.666666666666667E-2</v>
      </c>
      <c r="X1126" s="5" t="str">
        <f>IF(Table1[[#This Row],[Margin_Var]]&gt;=0, "Above Budget", "Below Budget")</f>
        <v>Above Budget</v>
      </c>
      <c r="Y1126" s="5">
        <f>IFERROR(Table1[[#This Row],[Gross_Margin]]/Table1[[#This Row],[Actual_Sales]],0)</f>
        <v>0.59706959706959706</v>
      </c>
      <c r="Z1126" s="5">
        <f>Table1[[#This Row],[Actual_Profit]]/Table1[[#This Row],[Actual_Sales]]</f>
        <v>0.36996336996336998</v>
      </c>
      <c r="AA1126">
        <v>62</v>
      </c>
      <c r="AB1126" s="5">
        <f>IFERROR(Table1[[#This Row],[Expenses]]/Table1[[#This Row],[Actual_Sales]],0)</f>
        <v>0.2271062271062271</v>
      </c>
      <c r="AC1126">
        <v>36</v>
      </c>
      <c r="AD1126">
        <v>1020</v>
      </c>
      <c r="AE1126" s="5">
        <f>IFERROR(Table1[[#This Row],[Inventory]]/Table1[[#This Row],[Actual_Sales]],0)</f>
        <v>3.7362637362637363</v>
      </c>
    </row>
    <row r="1127" spans="1:31" x14ac:dyDescent="0.25">
      <c r="A1127">
        <v>873</v>
      </c>
      <c r="B1127">
        <v>918</v>
      </c>
      <c r="C1127">
        <v>4</v>
      </c>
      <c r="D1127" s="2">
        <v>40299</v>
      </c>
      <c r="E1127">
        <v>273</v>
      </c>
      <c r="F1127">
        <v>230</v>
      </c>
      <c r="G1127">
        <f>Table1[[#This Row],[Actual_Sales]]-Table1[[#This Row],[Budget_Sales]]</f>
        <v>43</v>
      </c>
      <c r="H1127" s="5">
        <f>IF(
Table1[[#This Row],[Budget_Sales]]=0,
"",
IF(
Table1[[#This Row],[Budget_Sales]]&gt;0,
(Table1[[#This Row],[Actual_Sales]]-Table1[[#This Row],[Budget_Sales]])/Table1[[#This Row],[Budget_Sales]],
(Table1[[#This Row],[Actual_Sales]]-Table1[[#This Row],[Budget_Sales]])/ABS(Table1[[#This Row],[Budget_Sales]])
)
)</f>
        <v>0.18695652173913044</v>
      </c>
      <c r="I1127" s="5" t="str">
        <f>IF(Table1[[#This Row],[Sales_Var]]&gt;=0,"Above Budget","Below Budget")</f>
        <v>Above Budget</v>
      </c>
      <c r="J1127">
        <f>Table1[[#This Row],[Actual_Sales]]-(Table1[[#This Row],[COGS]]+Table1[[#This Row],[Expenses]])</f>
        <v>101</v>
      </c>
      <c r="K1127">
        <v>100</v>
      </c>
      <c r="L1127">
        <f>Table1[[#This Row],[Actual_Profit]]-Table1[[#This Row],[Budget_Profit]]</f>
        <v>1</v>
      </c>
      <c r="M1127" s="5">
        <f>IF(
Table1[[#This Row],[Budget_Profit]]=0,
"",
IF(
Table1[[#This Row],[Budget_Profit]]&gt;0,
(Table1[[#This Row],[Actual_Profit]]-Table1[[#This Row],[Budget_Profit]])/Table1[[#This Row],[Budget_Profit]],
(Table1[[#This Row],[Actual_Profit]]-Table1[[#This Row],[Budget_Profit]])/ABS(Table1[[#This Row],[Budget_Profit]])
)
)</f>
        <v>0.01</v>
      </c>
      <c r="N1127" s="5" t="str">
        <f>IF(Table1[[#This Row],[Profit_Var]]&gt;=0, "Above Budget", "Below Budget")</f>
        <v>Above Budget</v>
      </c>
      <c r="O1127">
        <v>114</v>
      </c>
      <c r="P1127">
        <v>90</v>
      </c>
      <c r="Q1127">
        <f>Table1[[#This Row],[COGS]]-Table1[[#This Row],[Budget_COGS]]</f>
        <v>24</v>
      </c>
      <c r="R1127" s="5">
        <f>IF(
Table1[[#This Row],[Budget_COGS]]=0,
"",
IF(
Table1[[#This Row],[Budget_COGS]]&gt;0,
(Table1[[#This Row],[Budget_COGS]]-Table1[[#This Row],[COGS]]) / Table1[[#This Row],[Budget_COGS]],
(Table1[[#This Row],[Budget_COGS]]-Table1[[#This Row],[COGS]]) / ABS(Table1[[#This Row],[Budget_COGS]])
)
)</f>
        <v>-0.26666666666666666</v>
      </c>
      <c r="S1127" s="5" t="str">
        <f>IF(Table1[[#This Row],[COGS _Var]]&gt;=0, "Above Budget", "Below Budget")</f>
        <v>Above Budget</v>
      </c>
      <c r="T1127">
        <f>Table1[[#This Row],[Actual_Sales]]-Table1[[#This Row],[COGS]]</f>
        <v>159</v>
      </c>
      <c r="U1127">
        <v>140</v>
      </c>
      <c r="V1127">
        <f>Table1[[#This Row],[Gross_Margin]]-Table1[[#This Row],[Budget_Margin]]</f>
        <v>19</v>
      </c>
      <c r="W1127" s="5">
        <f>IF(
Table1[[#This Row],[Budget_Margin]]=0,
"",
IF(
Table1[[#This Row],[Budget_Margin]]&gt;0,
(Table1[[#This Row],[Gross_Margin]]-Table1[[#This Row],[Budget_Margin]]) / Table1[[#This Row],[Budget_Margin]],
(Table1[[#This Row],[Gross_Margin]]-Table1[[#This Row],[Budget_Margin]]) / ABS(Table1[[#This Row],[Budget_Margin]])
)
)</f>
        <v>0.1357142857142857</v>
      </c>
      <c r="X1127" s="5" t="str">
        <f>IF(Table1[[#This Row],[Margin_Var]]&gt;=0, "Above Budget", "Below Budget")</f>
        <v>Above Budget</v>
      </c>
      <c r="Y1127" s="5">
        <f>IFERROR(Table1[[#This Row],[Gross_Margin]]/Table1[[#This Row],[Actual_Sales]],0)</f>
        <v>0.58241758241758246</v>
      </c>
      <c r="Z1127" s="5">
        <f>Table1[[#This Row],[Actual_Profit]]/Table1[[#This Row],[Actual_Sales]]</f>
        <v>0.36996336996336998</v>
      </c>
      <c r="AA1127">
        <v>58</v>
      </c>
      <c r="AB1127" s="5">
        <f>IFERROR(Table1[[#This Row],[Expenses]]/Table1[[#This Row],[Actual_Sales]],0)</f>
        <v>0.21245421245421245</v>
      </c>
      <c r="AC1127">
        <v>35</v>
      </c>
      <c r="AD1127">
        <v>-387</v>
      </c>
      <c r="AE1127" s="5">
        <f>IFERROR(Table1[[#This Row],[Inventory]]/Table1[[#This Row],[Actual_Sales]],0)</f>
        <v>-1.4175824175824177</v>
      </c>
    </row>
    <row r="1128" spans="1:31" x14ac:dyDescent="0.25">
      <c r="A1128">
        <v>792</v>
      </c>
      <c r="B1128">
        <v>513</v>
      </c>
      <c r="C1128">
        <v>12</v>
      </c>
      <c r="D1128" s="2">
        <v>40299</v>
      </c>
      <c r="E1128">
        <v>273</v>
      </c>
      <c r="F1128">
        <v>240</v>
      </c>
      <c r="G1128">
        <f>Table1[[#This Row],[Actual_Sales]]-Table1[[#This Row],[Budget_Sales]]</f>
        <v>33</v>
      </c>
      <c r="H1128" s="5">
        <f>IF(
Table1[[#This Row],[Budget_Sales]]=0,
"",
IF(
Table1[[#This Row],[Budget_Sales]]&gt;0,
(Table1[[#This Row],[Actual_Sales]]-Table1[[#This Row],[Budget_Sales]])/Table1[[#This Row],[Budget_Sales]],
(Table1[[#This Row],[Actual_Sales]]-Table1[[#This Row],[Budget_Sales]])/ABS(Table1[[#This Row],[Budget_Sales]])
)
)</f>
        <v>0.13750000000000001</v>
      </c>
      <c r="I1128" s="5" t="str">
        <f>IF(Table1[[#This Row],[Sales_Var]]&gt;=0,"Above Budget","Below Budget")</f>
        <v>Above Budget</v>
      </c>
      <c r="J1128">
        <f>Table1[[#This Row],[Actual_Sales]]-(Table1[[#This Row],[COGS]]+Table1[[#This Row],[Expenses]])</f>
        <v>101</v>
      </c>
      <c r="K1128">
        <v>100</v>
      </c>
      <c r="L1128">
        <f>Table1[[#This Row],[Actual_Profit]]-Table1[[#This Row],[Budget_Profit]]</f>
        <v>1</v>
      </c>
      <c r="M1128" s="5">
        <f>IF(
Table1[[#This Row],[Budget_Profit]]=0,
"",
IF(
Table1[[#This Row],[Budget_Profit]]&gt;0,
(Table1[[#This Row],[Actual_Profit]]-Table1[[#This Row],[Budget_Profit]])/Table1[[#This Row],[Budget_Profit]],
(Table1[[#This Row],[Actual_Profit]]-Table1[[#This Row],[Budget_Profit]])/ABS(Table1[[#This Row],[Budget_Profit]])
)
)</f>
        <v>0.01</v>
      </c>
      <c r="N1128" s="5" t="str">
        <f>IF(Table1[[#This Row],[Profit_Var]]&gt;=0, "Above Budget", "Below Budget")</f>
        <v>Above Budget</v>
      </c>
      <c r="O1128">
        <v>114</v>
      </c>
      <c r="P1128">
        <v>90</v>
      </c>
      <c r="Q1128">
        <f>Table1[[#This Row],[COGS]]-Table1[[#This Row],[Budget_COGS]]</f>
        <v>24</v>
      </c>
      <c r="R1128" s="5">
        <f>IF(
Table1[[#This Row],[Budget_COGS]]=0,
"",
IF(
Table1[[#This Row],[Budget_COGS]]&gt;0,
(Table1[[#This Row],[Budget_COGS]]-Table1[[#This Row],[COGS]]) / Table1[[#This Row],[Budget_COGS]],
(Table1[[#This Row],[Budget_COGS]]-Table1[[#This Row],[COGS]]) / ABS(Table1[[#This Row],[Budget_COGS]])
)
)</f>
        <v>-0.26666666666666666</v>
      </c>
      <c r="S1128" s="5" t="str">
        <f>IF(Table1[[#This Row],[COGS _Var]]&gt;=0, "Above Budget", "Below Budget")</f>
        <v>Above Budget</v>
      </c>
      <c r="T1128">
        <f>Table1[[#This Row],[Actual_Sales]]-Table1[[#This Row],[COGS]]</f>
        <v>159</v>
      </c>
      <c r="U1128">
        <v>150</v>
      </c>
      <c r="V1128">
        <f>Table1[[#This Row],[Gross_Margin]]-Table1[[#This Row],[Budget_Margin]]</f>
        <v>9</v>
      </c>
      <c r="W1128" s="5">
        <f>IF(
Table1[[#This Row],[Budget_Margin]]=0,
"",
IF(
Table1[[#This Row],[Budget_Margin]]&gt;0,
(Table1[[#This Row],[Gross_Margin]]-Table1[[#This Row],[Budget_Margin]]) / Table1[[#This Row],[Budget_Margin]],
(Table1[[#This Row],[Gross_Margin]]-Table1[[#This Row],[Budget_Margin]]) / ABS(Table1[[#This Row],[Budget_Margin]])
)
)</f>
        <v>0.06</v>
      </c>
      <c r="X1128" s="5" t="str">
        <f>IF(Table1[[#This Row],[Margin_Var]]&gt;=0, "Above Budget", "Below Budget")</f>
        <v>Above Budget</v>
      </c>
      <c r="Y1128" s="5">
        <f>IFERROR(Table1[[#This Row],[Gross_Margin]]/Table1[[#This Row],[Actual_Sales]],0)</f>
        <v>0.58241758241758246</v>
      </c>
      <c r="Z1128" s="5">
        <f>Table1[[#This Row],[Actual_Profit]]/Table1[[#This Row],[Actual_Sales]]</f>
        <v>0.36996336996336998</v>
      </c>
      <c r="AA1128">
        <v>58</v>
      </c>
      <c r="AB1128" s="5">
        <f>IFERROR(Table1[[#This Row],[Expenses]]/Table1[[#This Row],[Actual_Sales]],0)</f>
        <v>0.21245421245421245</v>
      </c>
      <c r="AC1128">
        <v>35</v>
      </c>
      <c r="AD1128">
        <v>555</v>
      </c>
      <c r="AE1128" s="5">
        <f>IFERROR(Table1[[#This Row],[Inventory]]/Table1[[#This Row],[Actual_Sales]],0)</f>
        <v>2.0329670329670328</v>
      </c>
    </row>
    <row r="1129" spans="1:31" x14ac:dyDescent="0.25">
      <c r="A1129">
        <v>882</v>
      </c>
      <c r="B1129">
        <v>971</v>
      </c>
      <c r="C1129">
        <v>13</v>
      </c>
      <c r="D1129" s="2">
        <v>40299</v>
      </c>
      <c r="E1129">
        <v>273</v>
      </c>
      <c r="F1129">
        <v>180</v>
      </c>
      <c r="G1129">
        <f>Table1[[#This Row],[Actual_Sales]]-Table1[[#This Row],[Budget_Sales]]</f>
        <v>93</v>
      </c>
      <c r="H1129" s="5">
        <f>IF(
Table1[[#This Row],[Budget_Sales]]=0,
"",
IF(
Table1[[#This Row],[Budget_Sales]]&gt;0,
(Table1[[#This Row],[Actual_Sales]]-Table1[[#This Row],[Budget_Sales]])/Table1[[#This Row],[Budget_Sales]],
(Table1[[#This Row],[Actual_Sales]]-Table1[[#This Row],[Budget_Sales]])/ABS(Table1[[#This Row],[Budget_Sales]])
)
)</f>
        <v>0.51666666666666672</v>
      </c>
      <c r="I1129" s="5" t="str">
        <f>IF(Table1[[#This Row],[Sales_Var]]&gt;=0,"Above Budget","Below Budget")</f>
        <v>Above Budget</v>
      </c>
      <c r="J1129">
        <f>Table1[[#This Row],[Actual_Sales]]-(Table1[[#This Row],[COGS]]+Table1[[#This Row],[Expenses]])</f>
        <v>101</v>
      </c>
      <c r="K1129">
        <v>70</v>
      </c>
      <c r="L1129">
        <f>Table1[[#This Row],[Actual_Profit]]-Table1[[#This Row],[Budget_Profit]]</f>
        <v>31</v>
      </c>
      <c r="M1129" s="5">
        <f>IF(
Table1[[#This Row],[Budget_Profit]]=0,
"",
IF(
Table1[[#This Row],[Budget_Profit]]&gt;0,
(Table1[[#This Row],[Actual_Profit]]-Table1[[#This Row],[Budget_Profit]])/Table1[[#This Row],[Budget_Profit]],
(Table1[[#This Row],[Actual_Profit]]-Table1[[#This Row],[Budget_Profit]])/ABS(Table1[[#This Row],[Budget_Profit]])
)
)</f>
        <v>0.44285714285714284</v>
      </c>
      <c r="N1129" s="5" t="str">
        <f>IF(Table1[[#This Row],[Profit_Var]]&gt;=0, "Above Budget", "Below Budget")</f>
        <v>Above Budget</v>
      </c>
      <c r="O1129">
        <v>114</v>
      </c>
      <c r="P1129">
        <v>70</v>
      </c>
      <c r="Q1129">
        <f>Table1[[#This Row],[COGS]]-Table1[[#This Row],[Budget_COGS]]</f>
        <v>44</v>
      </c>
      <c r="R1129" s="5">
        <f>IF(
Table1[[#This Row],[Budget_COGS]]=0,
"",
IF(
Table1[[#This Row],[Budget_COGS]]&gt;0,
(Table1[[#This Row],[Budget_COGS]]-Table1[[#This Row],[COGS]]) / Table1[[#This Row],[Budget_COGS]],
(Table1[[#This Row],[Budget_COGS]]-Table1[[#This Row],[COGS]]) / ABS(Table1[[#This Row],[Budget_COGS]])
)
)</f>
        <v>-0.62857142857142856</v>
      </c>
      <c r="S1129" s="5" t="str">
        <f>IF(Table1[[#This Row],[COGS _Var]]&gt;=0, "Above Budget", "Below Budget")</f>
        <v>Above Budget</v>
      </c>
      <c r="T1129">
        <f>Table1[[#This Row],[Actual_Sales]]-Table1[[#This Row],[COGS]]</f>
        <v>159</v>
      </c>
      <c r="U1129">
        <v>110</v>
      </c>
      <c r="V1129">
        <f>Table1[[#This Row],[Gross_Margin]]-Table1[[#This Row],[Budget_Margin]]</f>
        <v>49</v>
      </c>
      <c r="W1129" s="5">
        <f>IF(
Table1[[#This Row],[Budget_Margin]]=0,
"",
IF(
Table1[[#This Row],[Budget_Margin]]&gt;0,
(Table1[[#This Row],[Gross_Margin]]-Table1[[#This Row],[Budget_Margin]]) / Table1[[#This Row],[Budget_Margin]],
(Table1[[#This Row],[Gross_Margin]]-Table1[[#This Row],[Budget_Margin]]) / ABS(Table1[[#This Row],[Budget_Margin]])
)
)</f>
        <v>0.44545454545454544</v>
      </c>
      <c r="X1129" s="5" t="str">
        <f>IF(Table1[[#This Row],[Margin_Var]]&gt;=0, "Above Budget", "Below Budget")</f>
        <v>Above Budget</v>
      </c>
      <c r="Y1129" s="5">
        <f>IFERROR(Table1[[#This Row],[Gross_Margin]]/Table1[[#This Row],[Actual_Sales]],0)</f>
        <v>0.58241758241758246</v>
      </c>
      <c r="Z1129" s="5">
        <f>Table1[[#This Row],[Actual_Profit]]/Table1[[#This Row],[Actual_Sales]]</f>
        <v>0.36996336996336998</v>
      </c>
      <c r="AA1129">
        <v>58</v>
      </c>
      <c r="AB1129" s="5">
        <f>IFERROR(Table1[[#This Row],[Expenses]]/Table1[[#This Row],[Actual_Sales]],0)</f>
        <v>0.21245421245421245</v>
      </c>
      <c r="AC1129">
        <v>35</v>
      </c>
      <c r="AD1129">
        <v>555</v>
      </c>
      <c r="AE1129" s="5">
        <f>IFERROR(Table1[[#This Row],[Inventory]]/Table1[[#This Row],[Actual_Sales]],0)</f>
        <v>2.0329670329670328</v>
      </c>
    </row>
    <row r="1130" spans="1:31" x14ac:dyDescent="0.25">
      <c r="A1130">
        <v>115</v>
      </c>
      <c r="B1130">
        <v>641</v>
      </c>
      <c r="C1130">
        <v>8</v>
      </c>
      <c r="D1130" s="2">
        <v>40179</v>
      </c>
      <c r="E1130">
        <v>546</v>
      </c>
      <c r="F1130">
        <v>480</v>
      </c>
      <c r="G1130">
        <f>Table1[[#This Row],[Actual_Sales]]-Table1[[#This Row],[Budget_Sales]]</f>
        <v>66</v>
      </c>
      <c r="H1130" s="5">
        <f>IF(
Table1[[#This Row],[Budget_Sales]]=0,
"",
IF(
Table1[[#This Row],[Budget_Sales]]&gt;0,
(Table1[[#This Row],[Actual_Sales]]-Table1[[#This Row],[Budget_Sales]])/Table1[[#This Row],[Budget_Sales]],
(Table1[[#This Row],[Actual_Sales]]-Table1[[#This Row],[Budget_Sales]])/ABS(Table1[[#This Row],[Budget_Sales]])
)
)</f>
        <v>0.13750000000000001</v>
      </c>
      <c r="I1130" s="5" t="str">
        <f>IF(Table1[[#This Row],[Sales_Var]]&gt;=0,"Above Budget","Below Budget")</f>
        <v>Above Budget</v>
      </c>
      <c r="J1130">
        <f>Table1[[#This Row],[Actual_Sales]]-(Table1[[#This Row],[COGS]]+Table1[[#This Row],[Expenses]])</f>
        <v>202</v>
      </c>
      <c r="K1130">
        <v>200</v>
      </c>
      <c r="L1130">
        <f>Table1[[#This Row],[Actual_Profit]]-Table1[[#This Row],[Budget_Profit]]</f>
        <v>2</v>
      </c>
      <c r="M1130" s="5">
        <f>IF(
Table1[[#This Row],[Budget_Profit]]=0,
"",
IF(
Table1[[#This Row],[Budget_Profit]]&gt;0,
(Table1[[#This Row],[Actual_Profit]]-Table1[[#This Row],[Budget_Profit]])/Table1[[#This Row],[Budget_Profit]],
(Table1[[#This Row],[Actual_Profit]]-Table1[[#This Row],[Budget_Profit]])/ABS(Table1[[#This Row],[Budget_Profit]])
)
)</f>
        <v>0.01</v>
      </c>
      <c r="N1130" s="5" t="str">
        <f>IF(Table1[[#This Row],[Profit_Var]]&gt;=0, "Above Budget", "Below Budget")</f>
        <v>Above Budget</v>
      </c>
      <c r="O1130">
        <v>234</v>
      </c>
      <c r="P1130">
        <v>200</v>
      </c>
      <c r="Q1130">
        <f>Table1[[#This Row],[COGS]]-Table1[[#This Row],[Budget_COGS]]</f>
        <v>34</v>
      </c>
      <c r="R1130" s="5">
        <f>IF(
Table1[[#This Row],[Budget_COGS]]=0,
"",
IF(
Table1[[#This Row],[Budget_COGS]]&gt;0,
(Table1[[#This Row],[Budget_COGS]]-Table1[[#This Row],[COGS]]) / Table1[[#This Row],[Budget_COGS]],
(Table1[[#This Row],[Budget_COGS]]-Table1[[#This Row],[COGS]]) / ABS(Table1[[#This Row],[Budget_COGS]])
)
)</f>
        <v>-0.17</v>
      </c>
      <c r="S1130" s="5" t="str">
        <f>IF(Table1[[#This Row],[COGS _Var]]&gt;=0, "Above Budget", "Below Budget")</f>
        <v>Above Budget</v>
      </c>
      <c r="T1130">
        <f>Table1[[#This Row],[Actual_Sales]]-Table1[[#This Row],[COGS]]</f>
        <v>312</v>
      </c>
      <c r="U1130">
        <v>280</v>
      </c>
      <c r="V1130">
        <f>Table1[[#This Row],[Gross_Margin]]-Table1[[#This Row],[Budget_Margin]]</f>
        <v>32</v>
      </c>
      <c r="W1130" s="5">
        <f>IF(
Table1[[#This Row],[Budget_Margin]]=0,
"",
IF(
Table1[[#This Row],[Budget_Margin]]&gt;0,
(Table1[[#This Row],[Gross_Margin]]-Table1[[#This Row],[Budget_Margin]]) / Table1[[#This Row],[Budget_Margin]],
(Table1[[#This Row],[Gross_Margin]]-Table1[[#This Row],[Budget_Margin]]) / ABS(Table1[[#This Row],[Budget_Margin]])
)
)</f>
        <v>0.11428571428571428</v>
      </c>
      <c r="X1130" s="5" t="str">
        <f>IF(Table1[[#This Row],[Margin_Var]]&gt;=0, "Above Budget", "Below Budget")</f>
        <v>Above Budget</v>
      </c>
      <c r="Y1130" s="5">
        <f>IFERROR(Table1[[#This Row],[Gross_Margin]]/Table1[[#This Row],[Actual_Sales]],0)</f>
        <v>0.5714285714285714</v>
      </c>
      <c r="Z1130" s="5">
        <f>Table1[[#This Row],[Actual_Profit]]/Table1[[#This Row],[Actual_Sales]]</f>
        <v>0.36996336996336998</v>
      </c>
      <c r="AA1130">
        <v>110</v>
      </c>
      <c r="AB1130" s="5">
        <f>IFERROR(Table1[[#This Row],[Expenses]]/Table1[[#This Row],[Actual_Sales]],0)</f>
        <v>0.20146520146520147</v>
      </c>
      <c r="AC1130">
        <v>77</v>
      </c>
      <c r="AD1130">
        <v>1310</v>
      </c>
      <c r="AE1130" s="5">
        <f>IFERROR(Table1[[#This Row],[Inventory]]/Table1[[#This Row],[Actual_Sales]],0)</f>
        <v>2.3992673992673992</v>
      </c>
    </row>
    <row r="1131" spans="1:31" x14ac:dyDescent="0.25">
      <c r="A1131">
        <v>3172</v>
      </c>
      <c r="B1131">
        <v>941</v>
      </c>
      <c r="C1131">
        <v>2</v>
      </c>
      <c r="D1131" s="2">
        <v>40695</v>
      </c>
      <c r="E1131">
        <v>276</v>
      </c>
      <c r="F1131">
        <v>260</v>
      </c>
      <c r="G1131">
        <f>Table1[[#This Row],[Actual_Sales]]-Table1[[#This Row],[Budget_Sales]]</f>
        <v>16</v>
      </c>
      <c r="H1131" s="5">
        <f>IF(
Table1[[#This Row],[Budget_Sales]]=0,
"",
IF(
Table1[[#This Row],[Budget_Sales]]&gt;0,
(Table1[[#This Row],[Actual_Sales]]-Table1[[#This Row],[Budget_Sales]])/Table1[[#This Row],[Budget_Sales]],
(Table1[[#This Row],[Actual_Sales]]-Table1[[#This Row],[Budget_Sales]])/ABS(Table1[[#This Row],[Budget_Sales]])
)
)</f>
        <v>6.1538461538461542E-2</v>
      </c>
      <c r="I1131" s="5" t="str">
        <f>IF(Table1[[#This Row],[Sales_Var]]&gt;=0,"Above Budget","Below Budget")</f>
        <v>Above Budget</v>
      </c>
      <c r="J1131">
        <f>Table1[[#This Row],[Actual_Sales]]-(Table1[[#This Row],[COGS]]+Table1[[#This Row],[Expenses]])</f>
        <v>102</v>
      </c>
      <c r="K1131">
        <v>110</v>
      </c>
      <c r="L1131">
        <f>Table1[[#This Row],[Actual_Profit]]-Table1[[#This Row],[Budget_Profit]]</f>
        <v>-8</v>
      </c>
      <c r="M1131" s="5">
        <f>IF(
Table1[[#This Row],[Budget_Profit]]=0,
"",
IF(
Table1[[#This Row],[Budget_Profit]]&gt;0,
(Table1[[#This Row],[Actual_Profit]]-Table1[[#This Row],[Budget_Profit]])/Table1[[#This Row],[Budget_Profit]],
(Table1[[#This Row],[Actual_Profit]]-Table1[[#This Row],[Budget_Profit]])/ABS(Table1[[#This Row],[Budget_Profit]])
)
)</f>
        <v>-7.2727272727272724E-2</v>
      </c>
      <c r="N1131" s="5" t="str">
        <f>IF(Table1[[#This Row],[Profit_Var]]&gt;=0, "Above Budget", "Below Budget")</f>
        <v>Below Budget</v>
      </c>
      <c r="O1131">
        <v>111</v>
      </c>
      <c r="P1131">
        <v>100</v>
      </c>
      <c r="Q1131">
        <f>Table1[[#This Row],[COGS]]-Table1[[#This Row],[Budget_COGS]]</f>
        <v>11</v>
      </c>
      <c r="R1131" s="5">
        <f>IF(
Table1[[#This Row],[Budget_COGS]]=0,
"",
IF(
Table1[[#This Row],[Budget_COGS]]&gt;0,
(Table1[[#This Row],[Budget_COGS]]-Table1[[#This Row],[COGS]]) / Table1[[#This Row],[Budget_COGS]],
(Table1[[#This Row],[Budget_COGS]]-Table1[[#This Row],[COGS]]) / ABS(Table1[[#This Row],[Budget_COGS]])
)
)</f>
        <v>-0.11</v>
      </c>
      <c r="S1131" s="5" t="str">
        <f>IF(Table1[[#This Row],[COGS _Var]]&gt;=0, "Above Budget", "Below Budget")</f>
        <v>Above Budget</v>
      </c>
      <c r="T1131">
        <f>Table1[[#This Row],[Actual_Sales]]-Table1[[#This Row],[COGS]]</f>
        <v>165</v>
      </c>
      <c r="U1131">
        <v>160</v>
      </c>
      <c r="V1131">
        <f>Table1[[#This Row],[Gross_Margin]]-Table1[[#This Row],[Budget_Margin]]</f>
        <v>5</v>
      </c>
      <c r="W1131" s="5">
        <f>IF(
Table1[[#This Row],[Budget_Margin]]=0,
"",
IF(
Table1[[#This Row],[Budget_Margin]]&gt;0,
(Table1[[#This Row],[Gross_Margin]]-Table1[[#This Row],[Budget_Margin]]) / Table1[[#This Row],[Budget_Margin]],
(Table1[[#This Row],[Gross_Margin]]-Table1[[#This Row],[Budget_Margin]]) / ABS(Table1[[#This Row],[Budget_Margin]])
)
)</f>
        <v>3.125E-2</v>
      </c>
      <c r="X1131" s="5" t="str">
        <f>IF(Table1[[#This Row],[Margin_Var]]&gt;=0, "Above Budget", "Below Budget")</f>
        <v>Above Budget</v>
      </c>
      <c r="Y1131" s="5">
        <f>IFERROR(Table1[[#This Row],[Gross_Margin]]/Table1[[#This Row],[Actual_Sales]],0)</f>
        <v>0.59782608695652173</v>
      </c>
      <c r="Z1131" s="5">
        <f>Table1[[#This Row],[Actual_Profit]]/Table1[[#This Row],[Actual_Sales]]</f>
        <v>0.36956521739130432</v>
      </c>
      <c r="AA1131">
        <v>63</v>
      </c>
      <c r="AB1131" s="5">
        <f>IFERROR(Table1[[#This Row],[Expenses]]/Table1[[#This Row],[Actual_Sales]],0)</f>
        <v>0.22826086956521738</v>
      </c>
      <c r="AC1131">
        <v>36</v>
      </c>
      <c r="AD1131">
        <v>767</v>
      </c>
      <c r="AE1131" s="5">
        <f>IFERROR(Table1[[#This Row],[Inventory]]/Table1[[#This Row],[Actual_Sales]],0)</f>
        <v>2.7789855072463769</v>
      </c>
    </row>
    <row r="1132" spans="1:31" x14ac:dyDescent="0.25">
      <c r="A1132">
        <v>3169</v>
      </c>
      <c r="B1132">
        <v>918</v>
      </c>
      <c r="C1132">
        <v>6</v>
      </c>
      <c r="D1132" s="2">
        <v>40695</v>
      </c>
      <c r="E1132">
        <v>276</v>
      </c>
      <c r="F1132">
        <v>230</v>
      </c>
      <c r="G1132">
        <f>Table1[[#This Row],[Actual_Sales]]-Table1[[#This Row],[Budget_Sales]]</f>
        <v>46</v>
      </c>
      <c r="H1132" s="5">
        <f>IF(
Table1[[#This Row],[Budget_Sales]]=0,
"",
IF(
Table1[[#This Row],[Budget_Sales]]&gt;0,
(Table1[[#This Row],[Actual_Sales]]-Table1[[#This Row],[Budget_Sales]])/Table1[[#This Row],[Budget_Sales]],
(Table1[[#This Row],[Actual_Sales]]-Table1[[#This Row],[Budget_Sales]])/ABS(Table1[[#This Row],[Budget_Sales]])
)
)</f>
        <v>0.2</v>
      </c>
      <c r="I1132" s="5" t="str">
        <f>IF(Table1[[#This Row],[Sales_Var]]&gt;=0,"Above Budget","Below Budget")</f>
        <v>Above Budget</v>
      </c>
      <c r="J1132">
        <f>Table1[[#This Row],[Actual_Sales]]-(Table1[[#This Row],[COGS]]+Table1[[#This Row],[Expenses]])</f>
        <v>102</v>
      </c>
      <c r="K1132">
        <v>90</v>
      </c>
      <c r="L1132">
        <f>Table1[[#This Row],[Actual_Profit]]-Table1[[#This Row],[Budget_Profit]]</f>
        <v>12</v>
      </c>
      <c r="M1132" s="5">
        <f>IF(
Table1[[#This Row],[Budget_Profit]]=0,
"",
IF(
Table1[[#This Row],[Budget_Profit]]&gt;0,
(Table1[[#This Row],[Actual_Profit]]-Table1[[#This Row],[Budget_Profit]])/Table1[[#This Row],[Budget_Profit]],
(Table1[[#This Row],[Actual_Profit]]-Table1[[#This Row],[Budget_Profit]])/ABS(Table1[[#This Row],[Budget_Profit]])
)
)</f>
        <v>0.13333333333333333</v>
      </c>
      <c r="N1132" s="5" t="str">
        <f>IF(Table1[[#This Row],[Profit_Var]]&gt;=0, "Above Budget", "Below Budget")</f>
        <v>Above Budget</v>
      </c>
      <c r="O1132">
        <v>111</v>
      </c>
      <c r="P1132">
        <v>90</v>
      </c>
      <c r="Q1132">
        <f>Table1[[#This Row],[COGS]]-Table1[[#This Row],[Budget_COGS]]</f>
        <v>21</v>
      </c>
      <c r="R1132" s="5">
        <f>IF(
Table1[[#This Row],[Budget_COGS]]=0,
"",
IF(
Table1[[#This Row],[Budget_COGS]]&gt;0,
(Table1[[#This Row],[Budget_COGS]]-Table1[[#This Row],[COGS]]) / Table1[[#This Row],[Budget_COGS]],
(Table1[[#This Row],[Budget_COGS]]-Table1[[#This Row],[COGS]]) / ABS(Table1[[#This Row],[Budget_COGS]])
)
)</f>
        <v>-0.23333333333333334</v>
      </c>
      <c r="S1132" s="5" t="str">
        <f>IF(Table1[[#This Row],[COGS _Var]]&gt;=0, "Above Budget", "Below Budget")</f>
        <v>Above Budget</v>
      </c>
      <c r="T1132">
        <f>Table1[[#This Row],[Actual_Sales]]-Table1[[#This Row],[COGS]]</f>
        <v>165</v>
      </c>
      <c r="U1132">
        <v>140</v>
      </c>
      <c r="V1132">
        <f>Table1[[#This Row],[Gross_Margin]]-Table1[[#This Row],[Budget_Margin]]</f>
        <v>25</v>
      </c>
      <c r="W1132" s="5">
        <f>IF(
Table1[[#This Row],[Budget_Margin]]=0,
"",
IF(
Table1[[#This Row],[Budget_Margin]]&gt;0,
(Table1[[#This Row],[Gross_Margin]]-Table1[[#This Row],[Budget_Margin]]) / Table1[[#This Row],[Budget_Margin]],
(Table1[[#This Row],[Gross_Margin]]-Table1[[#This Row],[Budget_Margin]]) / ABS(Table1[[#This Row],[Budget_Margin]])
)
)</f>
        <v>0.17857142857142858</v>
      </c>
      <c r="X1132" s="5" t="str">
        <f>IF(Table1[[#This Row],[Margin_Var]]&gt;=0, "Above Budget", "Below Budget")</f>
        <v>Above Budget</v>
      </c>
      <c r="Y1132" s="5">
        <f>IFERROR(Table1[[#This Row],[Gross_Margin]]/Table1[[#This Row],[Actual_Sales]],0)</f>
        <v>0.59782608695652173</v>
      </c>
      <c r="Z1132" s="5">
        <f>Table1[[#This Row],[Actual_Profit]]/Table1[[#This Row],[Actual_Sales]]</f>
        <v>0.36956521739130432</v>
      </c>
      <c r="AA1132">
        <v>63</v>
      </c>
      <c r="AB1132" s="5">
        <f>IFERROR(Table1[[#This Row],[Expenses]]/Table1[[#This Row],[Actual_Sales]],0)</f>
        <v>0.22826086956521738</v>
      </c>
      <c r="AC1132">
        <v>36</v>
      </c>
      <c r="AD1132">
        <v>767</v>
      </c>
      <c r="AE1132" s="5">
        <f>IFERROR(Table1[[#This Row],[Inventory]]/Table1[[#This Row],[Actual_Sales]],0)</f>
        <v>2.7789855072463769</v>
      </c>
    </row>
    <row r="1133" spans="1:31" x14ac:dyDescent="0.25">
      <c r="A1133">
        <v>3042</v>
      </c>
      <c r="B1133">
        <v>330</v>
      </c>
      <c r="C1133">
        <v>11</v>
      </c>
      <c r="D1133" s="2">
        <v>40695</v>
      </c>
      <c r="E1133">
        <v>276</v>
      </c>
      <c r="F1133">
        <v>240</v>
      </c>
      <c r="G1133">
        <f>Table1[[#This Row],[Actual_Sales]]-Table1[[#This Row],[Budget_Sales]]</f>
        <v>36</v>
      </c>
      <c r="H1133" s="5">
        <f>IF(
Table1[[#This Row],[Budget_Sales]]=0,
"",
IF(
Table1[[#This Row],[Budget_Sales]]&gt;0,
(Table1[[#This Row],[Actual_Sales]]-Table1[[#This Row],[Budget_Sales]])/Table1[[#This Row],[Budget_Sales]],
(Table1[[#This Row],[Actual_Sales]]-Table1[[#This Row],[Budget_Sales]])/ABS(Table1[[#This Row],[Budget_Sales]])
)
)</f>
        <v>0.15</v>
      </c>
      <c r="I1133" s="5" t="str">
        <f>IF(Table1[[#This Row],[Sales_Var]]&gt;=0,"Above Budget","Below Budget")</f>
        <v>Above Budget</v>
      </c>
      <c r="J1133">
        <f>Table1[[#This Row],[Actual_Sales]]-(Table1[[#This Row],[COGS]]+Table1[[#This Row],[Expenses]])</f>
        <v>102</v>
      </c>
      <c r="K1133">
        <v>90</v>
      </c>
      <c r="L1133">
        <f>Table1[[#This Row],[Actual_Profit]]-Table1[[#This Row],[Budget_Profit]]</f>
        <v>12</v>
      </c>
      <c r="M1133" s="5">
        <f>IF(
Table1[[#This Row],[Budget_Profit]]=0,
"",
IF(
Table1[[#This Row],[Budget_Profit]]&gt;0,
(Table1[[#This Row],[Actual_Profit]]-Table1[[#This Row],[Budget_Profit]])/Table1[[#This Row],[Budget_Profit]],
(Table1[[#This Row],[Actual_Profit]]-Table1[[#This Row],[Budget_Profit]])/ABS(Table1[[#This Row],[Budget_Profit]])
)
)</f>
        <v>0.13333333333333333</v>
      </c>
      <c r="N1133" s="5" t="str">
        <f>IF(Table1[[#This Row],[Profit_Var]]&gt;=0, "Above Budget", "Below Budget")</f>
        <v>Above Budget</v>
      </c>
      <c r="O1133">
        <v>111</v>
      </c>
      <c r="P1133">
        <v>90</v>
      </c>
      <c r="Q1133">
        <f>Table1[[#This Row],[COGS]]-Table1[[#This Row],[Budget_COGS]]</f>
        <v>21</v>
      </c>
      <c r="R1133" s="5">
        <f>IF(
Table1[[#This Row],[Budget_COGS]]=0,
"",
IF(
Table1[[#This Row],[Budget_COGS]]&gt;0,
(Table1[[#This Row],[Budget_COGS]]-Table1[[#This Row],[COGS]]) / Table1[[#This Row],[Budget_COGS]],
(Table1[[#This Row],[Budget_COGS]]-Table1[[#This Row],[COGS]]) / ABS(Table1[[#This Row],[Budget_COGS]])
)
)</f>
        <v>-0.23333333333333334</v>
      </c>
      <c r="S1133" s="5" t="str">
        <f>IF(Table1[[#This Row],[COGS _Var]]&gt;=0, "Above Budget", "Below Budget")</f>
        <v>Above Budget</v>
      </c>
      <c r="T1133">
        <f>Table1[[#This Row],[Actual_Sales]]-Table1[[#This Row],[COGS]]</f>
        <v>165</v>
      </c>
      <c r="U1133">
        <v>150</v>
      </c>
      <c r="V1133">
        <f>Table1[[#This Row],[Gross_Margin]]-Table1[[#This Row],[Budget_Margin]]</f>
        <v>15</v>
      </c>
      <c r="W1133" s="5">
        <f>IF(
Table1[[#This Row],[Budget_Margin]]=0,
"",
IF(
Table1[[#This Row],[Budget_Margin]]&gt;0,
(Table1[[#This Row],[Gross_Margin]]-Table1[[#This Row],[Budget_Margin]]) / Table1[[#This Row],[Budget_Margin]],
(Table1[[#This Row],[Gross_Margin]]-Table1[[#This Row],[Budget_Margin]]) / ABS(Table1[[#This Row],[Budget_Margin]])
)
)</f>
        <v>0.1</v>
      </c>
      <c r="X1133" s="5" t="str">
        <f>IF(Table1[[#This Row],[Margin_Var]]&gt;=0, "Above Budget", "Below Budget")</f>
        <v>Above Budget</v>
      </c>
      <c r="Y1133" s="5">
        <f>IFERROR(Table1[[#This Row],[Gross_Margin]]/Table1[[#This Row],[Actual_Sales]],0)</f>
        <v>0.59782608695652173</v>
      </c>
      <c r="Z1133" s="5">
        <f>Table1[[#This Row],[Actual_Profit]]/Table1[[#This Row],[Actual_Sales]]</f>
        <v>0.36956521739130432</v>
      </c>
      <c r="AA1133">
        <v>63</v>
      </c>
      <c r="AB1133" s="5">
        <f>IFERROR(Table1[[#This Row],[Expenses]]/Table1[[#This Row],[Actual_Sales]],0)</f>
        <v>0.22826086956521738</v>
      </c>
      <c r="AC1133">
        <v>36</v>
      </c>
      <c r="AD1133">
        <v>767</v>
      </c>
      <c r="AE1133" s="5">
        <f>IFERROR(Table1[[#This Row],[Inventory]]/Table1[[#This Row],[Actual_Sales]],0)</f>
        <v>2.7789855072463769</v>
      </c>
    </row>
    <row r="1134" spans="1:31" x14ac:dyDescent="0.25">
      <c r="A1134">
        <v>935</v>
      </c>
      <c r="B1134">
        <v>435</v>
      </c>
      <c r="C1134">
        <v>6</v>
      </c>
      <c r="D1134" s="2">
        <v>40330</v>
      </c>
      <c r="E1134">
        <v>92</v>
      </c>
      <c r="F1134">
        <v>80</v>
      </c>
      <c r="G1134">
        <f>Table1[[#This Row],[Actual_Sales]]-Table1[[#This Row],[Budget_Sales]]</f>
        <v>12</v>
      </c>
      <c r="H1134" s="5">
        <f>IF(
Table1[[#This Row],[Budget_Sales]]=0,
"",
IF(
Table1[[#This Row],[Budget_Sales]]&gt;0,
(Table1[[#This Row],[Actual_Sales]]-Table1[[#This Row],[Budget_Sales]])/Table1[[#This Row],[Budget_Sales]],
(Table1[[#This Row],[Actual_Sales]]-Table1[[#This Row],[Budget_Sales]])/ABS(Table1[[#This Row],[Budget_Sales]])
)
)</f>
        <v>0.15</v>
      </c>
      <c r="I1134" s="5" t="str">
        <f>IF(Table1[[#This Row],[Sales_Var]]&gt;=0,"Above Budget","Below Budget")</f>
        <v>Above Budget</v>
      </c>
      <c r="J1134">
        <f>Table1[[#This Row],[Actual_Sales]]-(Table1[[#This Row],[COGS]]+Table1[[#This Row],[Expenses]])</f>
        <v>34</v>
      </c>
      <c r="K1134">
        <v>40</v>
      </c>
      <c r="L1134">
        <f>Table1[[#This Row],[Actual_Profit]]-Table1[[#This Row],[Budget_Profit]]</f>
        <v>-6</v>
      </c>
      <c r="M1134" s="5">
        <f>IF(
Table1[[#This Row],[Budget_Profit]]=0,
"",
IF(
Table1[[#This Row],[Budget_Profit]]&gt;0,
(Table1[[#This Row],[Actual_Profit]]-Table1[[#This Row],[Budget_Profit]])/Table1[[#This Row],[Budget_Profit]],
(Table1[[#This Row],[Actual_Profit]]-Table1[[#This Row],[Budget_Profit]])/ABS(Table1[[#This Row],[Budget_Profit]])
)
)</f>
        <v>-0.15</v>
      </c>
      <c r="N1134" s="5" t="str">
        <f>IF(Table1[[#This Row],[Profit_Var]]&gt;=0, "Above Budget", "Below Budget")</f>
        <v>Below Budget</v>
      </c>
      <c r="O1134">
        <v>37</v>
      </c>
      <c r="P1134">
        <v>30</v>
      </c>
      <c r="Q1134">
        <f>Table1[[#This Row],[COGS]]-Table1[[#This Row],[Budget_COGS]]</f>
        <v>7</v>
      </c>
      <c r="R1134" s="5">
        <f>IF(
Table1[[#This Row],[Budget_COGS]]=0,
"",
IF(
Table1[[#This Row],[Budget_COGS]]&gt;0,
(Table1[[#This Row],[Budget_COGS]]-Table1[[#This Row],[COGS]]) / Table1[[#This Row],[Budget_COGS]],
(Table1[[#This Row],[Budget_COGS]]-Table1[[#This Row],[COGS]]) / ABS(Table1[[#This Row],[Budget_COGS]])
)
)</f>
        <v>-0.23333333333333334</v>
      </c>
      <c r="S1134" s="5" t="str">
        <f>IF(Table1[[#This Row],[COGS _Var]]&gt;=0, "Above Budget", "Below Budget")</f>
        <v>Above Budget</v>
      </c>
      <c r="T1134">
        <f>Table1[[#This Row],[Actual_Sales]]-Table1[[#This Row],[COGS]]</f>
        <v>55</v>
      </c>
      <c r="U1134">
        <v>50</v>
      </c>
      <c r="V1134">
        <f>Table1[[#This Row],[Gross_Margin]]-Table1[[#This Row],[Budget_Margin]]</f>
        <v>5</v>
      </c>
      <c r="W1134" s="5">
        <f>IF(
Table1[[#This Row],[Budget_Margin]]=0,
"",
IF(
Table1[[#This Row],[Budget_Margin]]&gt;0,
(Table1[[#This Row],[Gross_Margin]]-Table1[[#This Row],[Budget_Margin]]) / Table1[[#This Row],[Budget_Margin]],
(Table1[[#This Row],[Gross_Margin]]-Table1[[#This Row],[Budget_Margin]]) / ABS(Table1[[#This Row],[Budget_Margin]])
)
)</f>
        <v>0.1</v>
      </c>
      <c r="X1134" s="5" t="str">
        <f>IF(Table1[[#This Row],[Margin_Var]]&gt;=0, "Above Budget", "Below Budget")</f>
        <v>Above Budget</v>
      </c>
      <c r="Y1134" s="5">
        <f>IFERROR(Table1[[#This Row],[Gross_Margin]]/Table1[[#This Row],[Actual_Sales]],0)</f>
        <v>0.59782608695652173</v>
      </c>
      <c r="Z1134" s="5">
        <f>Table1[[#This Row],[Actual_Profit]]/Table1[[#This Row],[Actual_Sales]]</f>
        <v>0.36956521739130432</v>
      </c>
      <c r="AA1134">
        <v>21</v>
      </c>
      <c r="AB1134" s="5">
        <f>IFERROR(Table1[[#This Row],[Expenses]]/Table1[[#This Row],[Actual_Sales]],0)</f>
        <v>0.22826086956521738</v>
      </c>
      <c r="AC1134">
        <v>10</v>
      </c>
      <c r="AD1134">
        <v>876</v>
      </c>
      <c r="AE1134" s="5">
        <f>IFERROR(Table1[[#This Row],[Inventory]]/Table1[[#This Row],[Actual_Sales]],0)</f>
        <v>9.5217391304347831</v>
      </c>
    </row>
    <row r="1135" spans="1:31" x14ac:dyDescent="0.25">
      <c r="A1135">
        <v>408</v>
      </c>
      <c r="B1135">
        <v>475</v>
      </c>
      <c r="C1135">
        <v>2</v>
      </c>
      <c r="D1135" s="2">
        <v>40238</v>
      </c>
      <c r="E1135">
        <v>309</v>
      </c>
      <c r="F1135">
        <v>290</v>
      </c>
      <c r="G1135">
        <f>Table1[[#This Row],[Actual_Sales]]-Table1[[#This Row],[Budget_Sales]]</f>
        <v>19</v>
      </c>
      <c r="H1135" s="5">
        <f>IF(
Table1[[#This Row],[Budget_Sales]]=0,
"",
IF(
Table1[[#This Row],[Budget_Sales]]&gt;0,
(Table1[[#This Row],[Actual_Sales]]-Table1[[#This Row],[Budget_Sales]])/Table1[[#This Row],[Budget_Sales]],
(Table1[[#This Row],[Actual_Sales]]-Table1[[#This Row],[Budget_Sales]])/ABS(Table1[[#This Row],[Budget_Sales]])
)
)</f>
        <v>6.5517241379310351E-2</v>
      </c>
      <c r="I1135" s="5" t="str">
        <f>IF(Table1[[#This Row],[Sales_Var]]&gt;=0,"Above Budget","Below Budget")</f>
        <v>Above Budget</v>
      </c>
      <c r="J1135">
        <f>Table1[[#This Row],[Actual_Sales]]-(Table1[[#This Row],[COGS]]+Table1[[#This Row],[Expenses]])</f>
        <v>114</v>
      </c>
      <c r="K1135">
        <v>130</v>
      </c>
      <c r="L1135">
        <f>Table1[[#This Row],[Actual_Profit]]-Table1[[#This Row],[Budget_Profit]]</f>
        <v>-16</v>
      </c>
      <c r="M1135" s="5">
        <f>IF(
Table1[[#This Row],[Budget_Profit]]=0,
"",
IF(
Table1[[#This Row],[Budget_Profit]]&gt;0,
(Table1[[#This Row],[Actual_Profit]]-Table1[[#This Row],[Budget_Profit]])/Table1[[#This Row],[Budget_Profit]],
(Table1[[#This Row],[Actual_Profit]]-Table1[[#This Row],[Budget_Profit]])/ABS(Table1[[#This Row],[Budget_Profit]])
)
)</f>
        <v>-0.12307692307692308</v>
      </c>
      <c r="N1135" s="5" t="str">
        <f>IF(Table1[[#This Row],[Profit_Var]]&gt;=0, "Above Budget", "Below Budget")</f>
        <v>Below Budget</v>
      </c>
      <c r="O1135">
        <v>123</v>
      </c>
      <c r="P1135">
        <v>110</v>
      </c>
      <c r="Q1135">
        <f>Table1[[#This Row],[COGS]]-Table1[[#This Row],[Budget_COGS]]</f>
        <v>13</v>
      </c>
      <c r="R1135" s="5">
        <f>IF(
Table1[[#This Row],[Budget_COGS]]=0,
"",
IF(
Table1[[#This Row],[Budget_COGS]]&gt;0,
(Table1[[#This Row],[Budget_COGS]]-Table1[[#This Row],[COGS]]) / Table1[[#This Row],[Budget_COGS]],
(Table1[[#This Row],[Budget_COGS]]-Table1[[#This Row],[COGS]]) / ABS(Table1[[#This Row],[Budget_COGS]])
)
)</f>
        <v>-0.11818181818181818</v>
      </c>
      <c r="S1135" s="5" t="str">
        <f>IF(Table1[[#This Row],[COGS _Var]]&gt;=0, "Above Budget", "Below Budget")</f>
        <v>Above Budget</v>
      </c>
      <c r="T1135">
        <f>Table1[[#This Row],[Actual_Sales]]-Table1[[#This Row],[COGS]]</f>
        <v>186</v>
      </c>
      <c r="U1135">
        <v>180</v>
      </c>
      <c r="V1135">
        <f>Table1[[#This Row],[Gross_Margin]]-Table1[[#This Row],[Budget_Margin]]</f>
        <v>6</v>
      </c>
      <c r="W1135" s="5">
        <f>IF(
Table1[[#This Row],[Budget_Margin]]=0,
"",
IF(
Table1[[#This Row],[Budget_Margin]]&gt;0,
(Table1[[#This Row],[Gross_Margin]]-Table1[[#This Row],[Budget_Margin]]) / Table1[[#This Row],[Budget_Margin]],
(Table1[[#This Row],[Gross_Margin]]-Table1[[#This Row],[Budget_Margin]]) / ABS(Table1[[#This Row],[Budget_Margin]])
)
)</f>
        <v>3.3333333333333333E-2</v>
      </c>
      <c r="X1135" s="5" t="str">
        <f>IF(Table1[[#This Row],[Margin_Var]]&gt;=0, "Above Budget", "Below Budget")</f>
        <v>Above Budget</v>
      </c>
      <c r="Y1135" s="5">
        <f>IFERROR(Table1[[#This Row],[Gross_Margin]]/Table1[[#This Row],[Actual_Sales]],0)</f>
        <v>0.60194174757281549</v>
      </c>
      <c r="Z1135" s="5">
        <f>Table1[[#This Row],[Actual_Profit]]/Table1[[#This Row],[Actual_Sales]]</f>
        <v>0.36893203883495146</v>
      </c>
      <c r="AA1135">
        <v>72</v>
      </c>
      <c r="AB1135" s="5">
        <f>IFERROR(Table1[[#This Row],[Expenses]]/Table1[[#This Row],[Actual_Sales]],0)</f>
        <v>0.23300970873786409</v>
      </c>
      <c r="AC1135">
        <v>40</v>
      </c>
      <c r="AD1135">
        <v>932</v>
      </c>
      <c r="AE1135" s="5">
        <f>IFERROR(Table1[[#This Row],[Inventory]]/Table1[[#This Row],[Actual_Sales]],0)</f>
        <v>3.0161812297734629</v>
      </c>
    </row>
    <row r="1136" spans="1:31" x14ac:dyDescent="0.25">
      <c r="A1136">
        <v>223</v>
      </c>
      <c r="B1136">
        <v>435</v>
      </c>
      <c r="C1136">
        <v>4</v>
      </c>
      <c r="D1136" s="2">
        <v>40210</v>
      </c>
      <c r="E1136">
        <v>103</v>
      </c>
      <c r="F1136">
        <v>90</v>
      </c>
      <c r="G1136">
        <f>Table1[[#This Row],[Actual_Sales]]-Table1[[#This Row],[Budget_Sales]]</f>
        <v>13</v>
      </c>
      <c r="H1136" s="5">
        <f>IF(
Table1[[#This Row],[Budget_Sales]]=0,
"",
IF(
Table1[[#This Row],[Budget_Sales]]&gt;0,
(Table1[[#This Row],[Actual_Sales]]-Table1[[#This Row],[Budget_Sales]])/Table1[[#This Row],[Budget_Sales]],
(Table1[[#This Row],[Actual_Sales]]-Table1[[#This Row],[Budget_Sales]])/ABS(Table1[[#This Row],[Budget_Sales]])
)
)</f>
        <v>0.14444444444444443</v>
      </c>
      <c r="I1136" s="5" t="str">
        <f>IF(Table1[[#This Row],[Sales_Var]]&gt;=0,"Above Budget","Below Budget")</f>
        <v>Above Budget</v>
      </c>
      <c r="J1136">
        <f>Table1[[#This Row],[Actual_Sales]]-(Table1[[#This Row],[COGS]]+Table1[[#This Row],[Expenses]])</f>
        <v>38</v>
      </c>
      <c r="K1136">
        <v>30</v>
      </c>
      <c r="L1136">
        <f>Table1[[#This Row],[Actual_Profit]]-Table1[[#This Row],[Budget_Profit]]</f>
        <v>8</v>
      </c>
      <c r="M1136" s="5">
        <f>IF(
Table1[[#This Row],[Budget_Profit]]=0,
"",
IF(
Table1[[#This Row],[Budget_Profit]]&gt;0,
(Table1[[#This Row],[Actual_Profit]]-Table1[[#This Row],[Budget_Profit]])/Table1[[#This Row],[Budget_Profit]],
(Table1[[#This Row],[Actual_Profit]]-Table1[[#This Row],[Budget_Profit]])/ABS(Table1[[#This Row],[Budget_Profit]])
)
)</f>
        <v>0.26666666666666666</v>
      </c>
      <c r="N1136" s="5" t="str">
        <f>IF(Table1[[#This Row],[Profit_Var]]&gt;=0, "Above Budget", "Below Budget")</f>
        <v>Above Budget</v>
      </c>
      <c r="O1136">
        <v>42</v>
      </c>
      <c r="P1136">
        <v>40</v>
      </c>
      <c r="Q1136">
        <f>Table1[[#This Row],[COGS]]-Table1[[#This Row],[Budget_COGS]]</f>
        <v>2</v>
      </c>
      <c r="R1136" s="5">
        <f>IF(
Table1[[#This Row],[Budget_COGS]]=0,
"",
IF(
Table1[[#This Row],[Budget_COGS]]&gt;0,
(Table1[[#This Row],[Budget_COGS]]-Table1[[#This Row],[COGS]]) / Table1[[#This Row],[Budget_COGS]],
(Table1[[#This Row],[Budget_COGS]]-Table1[[#This Row],[COGS]]) / ABS(Table1[[#This Row],[Budget_COGS]])
)
)</f>
        <v>-0.05</v>
      </c>
      <c r="S1136" s="5" t="str">
        <f>IF(Table1[[#This Row],[COGS _Var]]&gt;=0, "Above Budget", "Below Budget")</f>
        <v>Above Budget</v>
      </c>
      <c r="T1136">
        <f>Table1[[#This Row],[Actual_Sales]]-Table1[[#This Row],[COGS]]</f>
        <v>61</v>
      </c>
      <c r="U1136">
        <v>50</v>
      </c>
      <c r="V1136">
        <f>Table1[[#This Row],[Gross_Margin]]-Table1[[#This Row],[Budget_Margin]]</f>
        <v>11</v>
      </c>
      <c r="W1136" s="5">
        <f>IF(
Table1[[#This Row],[Budget_Margin]]=0,
"",
IF(
Table1[[#This Row],[Budget_Margin]]&gt;0,
(Table1[[#This Row],[Gross_Margin]]-Table1[[#This Row],[Budget_Margin]]) / Table1[[#This Row],[Budget_Margin]],
(Table1[[#This Row],[Gross_Margin]]-Table1[[#This Row],[Budget_Margin]]) / ABS(Table1[[#This Row],[Budget_Margin]])
)
)</f>
        <v>0.22</v>
      </c>
      <c r="X1136" s="5" t="str">
        <f>IF(Table1[[#This Row],[Margin_Var]]&gt;=0, "Above Budget", "Below Budget")</f>
        <v>Above Budget</v>
      </c>
      <c r="Y1136" s="5">
        <f>IFERROR(Table1[[#This Row],[Gross_Margin]]/Table1[[#This Row],[Actual_Sales]],0)</f>
        <v>0.59223300970873782</v>
      </c>
      <c r="Z1136" s="5">
        <f>Table1[[#This Row],[Actual_Profit]]/Table1[[#This Row],[Actual_Sales]]</f>
        <v>0.36893203883495146</v>
      </c>
      <c r="AA1136">
        <v>23</v>
      </c>
      <c r="AB1136" s="5">
        <f>IFERROR(Table1[[#This Row],[Expenses]]/Table1[[#This Row],[Actual_Sales]],0)</f>
        <v>0.22330097087378642</v>
      </c>
      <c r="AC1136">
        <v>11</v>
      </c>
      <c r="AD1136">
        <v>771</v>
      </c>
      <c r="AE1136" s="5">
        <f>IFERROR(Table1[[#This Row],[Inventory]]/Table1[[#This Row],[Actual_Sales]],0)</f>
        <v>7.4854368932038833</v>
      </c>
    </row>
    <row r="1137" spans="1:31" x14ac:dyDescent="0.25">
      <c r="A1137">
        <v>264</v>
      </c>
      <c r="B1137">
        <v>573</v>
      </c>
      <c r="C1137">
        <v>6</v>
      </c>
      <c r="D1137" s="2">
        <v>40210</v>
      </c>
      <c r="E1137">
        <v>103</v>
      </c>
      <c r="F1137">
        <v>120</v>
      </c>
      <c r="G1137">
        <f>Table1[[#This Row],[Actual_Sales]]-Table1[[#This Row],[Budget_Sales]]</f>
        <v>-17</v>
      </c>
      <c r="H1137" s="5">
        <f>IF(
Table1[[#This Row],[Budget_Sales]]=0,
"",
IF(
Table1[[#This Row],[Budget_Sales]]&gt;0,
(Table1[[#This Row],[Actual_Sales]]-Table1[[#This Row],[Budget_Sales]])/Table1[[#This Row],[Budget_Sales]],
(Table1[[#This Row],[Actual_Sales]]-Table1[[#This Row],[Budget_Sales]])/ABS(Table1[[#This Row],[Budget_Sales]])
)
)</f>
        <v>-0.14166666666666666</v>
      </c>
      <c r="I1137" s="5" t="str">
        <f>IF(Table1[[#This Row],[Sales_Var]]&gt;=0,"Above Budget","Below Budget")</f>
        <v>Below Budget</v>
      </c>
      <c r="J1137">
        <f>Table1[[#This Row],[Actual_Sales]]-(Table1[[#This Row],[COGS]]+Table1[[#This Row],[Expenses]])</f>
        <v>38</v>
      </c>
      <c r="K1137">
        <v>60</v>
      </c>
      <c r="L1137">
        <f>Table1[[#This Row],[Actual_Profit]]-Table1[[#This Row],[Budget_Profit]]</f>
        <v>-22</v>
      </c>
      <c r="M1137" s="5">
        <f>IF(
Table1[[#This Row],[Budget_Profit]]=0,
"",
IF(
Table1[[#This Row],[Budget_Profit]]&gt;0,
(Table1[[#This Row],[Actual_Profit]]-Table1[[#This Row],[Budget_Profit]])/Table1[[#This Row],[Budget_Profit]],
(Table1[[#This Row],[Actual_Profit]]-Table1[[#This Row],[Budget_Profit]])/ABS(Table1[[#This Row],[Budget_Profit]])
)
)</f>
        <v>-0.36666666666666664</v>
      </c>
      <c r="N1137" s="5" t="str">
        <f>IF(Table1[[#This Row],[Profit_Var]]&gt;=0, "Above Budget", "Below Budget")</f>
        <v>Below Budget</v>
      </c>
      <c r="O1137">
        <v>42</v>
      </c>
      <c r="P1137">
        <v>40</v>
      </c>
      <c r="Q1137">
        <f>Table1[[#This Row],[COGS]]-Table1[[#This Row],[Budget_COGS]]</f>
        <v>2</v>
      </c>
      <c r="R1137" s="5">
        <f>IF(
Table1[[#This Row],[Budget_COGS]]=0,
"",
IF(
Table1[[#This Row],[Budget_COGS]]&gt;0,
(Table1[[#This Row],[Budget_COGS]]-Table1[[#This Row],[COGS]]) / Table1[[#This Row],[Budget_COGS]],
(Table1[[#This Row],[Budget_COGS]]-Table1[[#This Row],[COGS]]) / ABS(Table1[[#This Row],[Budget_COGS]])
)
)</f>
        <v>-0.05</v>
      </c>
      <c r="S1137" s="5" t="str">
        <f>IF(Table1[[#This Row],[COGS _Var]]&gt;=0, "Above Budget", "Below Budget")</f>
        <v>Above Budget</v>
      </c>
      <c r="T1137">
        <f>Table1[[#This Row],[Actual_Sales]]-Table1[[#This Row],[COGS]]</f>
        <v>61</v>
      </c>
      <c r="U1137">
        <v>80</v>
      </c>
      <c r="V1137">
        <f>Table1[[#This Row],[Gross_Margin]]-Table1[[#This Row],[Budget_Margin]]</f>
        <v>-19</v>
      </c>
      <c r="W1137" s="5">
        <f>IF(
Table1[[#This Row],[Budget_Margin]]=0,
"",
IF(
Table1[[#This Row],[Budget_Margin]]&gt;0,
(Table1[[#This Row],[Gross_Margin]]-Table1[[#This Row],[Budget_Margin]]) / Table1[[#This Row],[Budget_Margin]],
(Table1[[#This Row],[Gross_Margin]]-Table1[[#This Row],[Budget_Margin]]) / ABS(Table1[[#This Row],[Budget_Margin]])
)
)</f>
        <v>-0.23749999999999999</v>
      </c>
      <c r="X1137" s="5" t="str">
        <f>IF(Table1[[#This Row],[Margin_Var]]&gt;=0, "Above Budget", "Below Budget")</f>
        <v>Below Budget</v>
      </c>
      <c r="Y1137" s="5">
        <f>IFERROR(Table1[[#This Row],[Gross_Margin]]/Table1[[#This Row],[Actual_Sales]],0)</f>
        <v>0.59223300970873782</v>
      </c>
      <c r="Z1137" s="5">
        <f>Table1[[#This Row],[Actual_Profit]]/Table1[[#This Row],[Actual_Sales]]</f>
        <v>0.36893203883495146</v>
      </c>
      <c r="AA1137">
        <v>23</v>
      </c>
      <c r="AB1137" s="5">
        <f>IFERROR(Table1[[#This Row],[Expenses]]/Table1[[#This Row],[Actual_Sales]],0)</f>
        <v>0.22330097087378642</v>
      </c>
      <c r="AC1137">
        <v>11</v>
      </c>
      <c r="AD1137">
        <v>771</v>
      </c>
      <c r="AE1137" s="5">
        <f>IFERROR(Table1[[#This Row],[Inventory]]/Table1[[#This Row],[Actual_Sales]],0)</f>
        <v>7.4854368932038833</v>
      </c>
    </row>
    <row r="1138" spans="1:31" x14ac:dyDescent="0.25">
      <c r="A1138">
        <v>288</v>
      </c>
      <c r="B1138">
        <v>708</v>
      </c>
      <c r="C1138">
        <v>5</v>
      </c>
      <c r="D1138" s="2">
        <v>40210</v>
      </c>
      <c r="E1138">
        <v>545</v>
      </c>
      <c r="F1138">
        <v>640</v>
      </c>
      <c r="G1138">
        <f>Table1[[#This Row],[Actual_Sales]]-Table1[[#This Row],[Budget_Sales]]</f>
        <v>-95</v>
      </c>
      <c r="H1138" s="5">
        <f>IF(
Table1[[#This Row],[Budget_Sales]]=0,
"",
IF(
Table1[[#This Row],[Budget_Sales]]&gt;0,
(Table1[[#This Row],[Actual_Sales]]-Table1[[#This Row],[Budget_Sales]])/Table1[[#This Row],[Budget_Sales]],
(Table1[[#This Row],[Actual_Sales]]-Table1[[#This Row],[Budget_Sales]])/ABS(Table1[[#This Row],[Budget_Sales]])
)
)</f>
        <v>-0.1484375</v>
      </c>
      <c r="I1138" s="5" t="str">
        <f>IF(Table1[[#This Row],[Sales_Var]]&gt;=0,"Above Budget","Below Budget")</f>
        <v>Below Budget</v>
      </c>
      <c r="J1138">
        <f>Table1[[#This Row],[Actual_Sales]]-(Table1[[#This Row],[COGS]]+Table1[[#This Row],[Expenses]])</f>
        <v>201</v>
      </c>
      <c r="K1138">
        <v>260</v>
      </c>
      <c r="L1138">
        <f>Table1[[#This Row],[Actual_Profit]]-Table1[[#This Row],[Budget_Profit]]</f>
        <v>-59</v>
      </c>
      <c r="M1138" s="5">
        <f>IF(
Table1[[#This Row],[Budget_Profit]]=0,
"",
IF(
Table1[[#This Row],[Budget_Profit]]&gt;0,
(Table1[[#This Row],[Actual_Profit]]-Table1[[#This Row],[Budget_Profit]])/Table1[[#This Row],[Budget_Profit]],
(Table1[[#This Row],[Actual_Profit]]-Table1[[#This Row],[Budget_Profit]])/ABS(Table1[[#This Row],[Budget_Profit]])
)
)</f>
        <v>-0.22692307692307692</v>
      </c>
      <c r="N1138" s="5" t="str">
        <f>IF(Table1[[#This Row],[Profit_Var]]&gt;=0, "Above Budget", "Below Budget")</f>
        <v>Below Budget</v>
      </c>
      <c r="O1138">
        <v>234</v>
      </c>
      <c r="P1138">
        <v>270</v>
      </c>
      <c r="Q1138">
        <f>Table1[[#This Row],[COGS]]-Table1[[#This Row],[Budget_COGS]]</f>
        <v>-36</v>
      </c>
      <c r="R1138" s="5">
        <f>IF(
Table1[[#This Row],[Budget_COGS]]=0,
"",
IF(
Table1[[#This Row],[Budget_COGS]]&gt;0,
(Table1[[#This Row],[Budget_COGS]]-Table1[[#This Row],[COGS]]) / Table1[[#This Row],[Budget_COGS]],
(Table1[[#This Row],[Budget_COGS]]-Table1[[#This Row],[COGS]]) / ABS(Table1[[#This Row],[Budget_COGS]])
)
)</f>
        <v>0.13333333333333333</v>
      </c>
      <c r="S1138" s="5" t="str">
        <f>IF(Table1[[#This Row],[COGS _Var]]&gt;=0, "Above Budget", "Below Budget")</f>
        <v>Below Budget</v>
      </c>
      <c r="T1138">
        <f>Table1[[#This Row],[Actual_Sales]]-Table1[[#This Row],[COGS]]</f>
        <v>311</v>
      </c>
      <c r="U1138">
        <v>370</v>
      </c>
      <c r="V1138">
        <f>Table1[[#This Row],[Gross_Margin]]-Table1[[#This Row],[Budget_Margin]]</f>
        <v>-59</v>
      </c>
      <c r="W1138" s="5">
        <f>IF(
Table1[[#This Row],[Budget_Margin]]=0,
"",
IF(
Table1[[#This Row],[Budget_Margin]]&gt;0,
(Table1[[#This Row],[Gross_Margin]]-Table1[[#This Row],[Budget_Margin]]) / Table1[[#This Row],[Budget_Margin]],
(Table1[[#This Row],[Gross_Margin]]-Table1[[#This Row],[Budget_Margin]]) / ABS(Table1[[#This Row],[Budget_Margin]])
)
)</f>
        <v>-0.15945945945945947</v>
      </c>
      <c r="X1138" s="5" t="str">
        <f>IF(Table1[[#This Row],[Margin_Var]]&gt;=0, "Above Budget", "Below Budget")</f>
        <v>Below Budget</v>
      </c>
      <c r="Y1138" s="5">
        <f>IFERROR(Table1[[#This Row],[Gross_Margin]]/Table1[[#This Row],[Actual_Sales]],0)</f>
        <v>0.57064220183486236</v>
      </c>
      <c r="Z1138" s="5">
        <f>Table1[[#This Row],[Actual_Profit]]/Table1[[#This Row],[Actual_Sales]]</f>
        <v>0.3688073394495413</v>
      </c>
      <c r="AA1138">
        <v>110</v>
      </c>
      <c r="AB1138" s="5">
        <f>IFERROR(Table1[[#This Row],[Expenses]]/Table1[[#This Row],[Actual_Sales]],0)</f>
        <v>0.20183486238532111</v>
      </c>
      <c r="AC1138">
        <v>77</v>
      </c>
      <c r="AD1138">
        <v>1282</v>
      </c>
      <c r="AE1138" s="5">
        <f>IFERROR(Table1[[#This Row],[Inventory]]/Table1[[#This Row],[Actual_Sales]],0)</f>
        <v>2.3522935779816514</v>
      </c>
    </row>
    <row r="1139" spans="1:31" x14ac:dyDescent="0.25">
      <c r="A1139">
        <v>262</v>
      </c>
      <c r="B1139">
        <v>563</v>
      </c>
      <c r="C1139">
        <v>8</v>
      </c>
      <c r="D1139" s="2">
        <v>40210</v>
      </c>
      <c r="E1139">
        <v>545</v>
      </c>
      <c r="F1139">
        <v>470</v>
      </c>
      <c r="G1139">
        <f>Table1[[#This Row],[Actual_Sales]]-Table1[[#This Row],[Budget_Sales]]</f>
        <v>75</v>
      </c>
      <c r="H1139" s="5">
        <f>IF(
Table1[[#This Row],[Budget_Sales]]=0,
"",
IF(
Table1[[#This Row],[Budget_Sales]]&gt;0,
(Table1[[#This Row],[Actual_Sales]]-Table1[[#This Row],[Budget_Sales]])/Table1[[#This Row],[Budget_Sales]],
(Table1[[#This Row],[Actual_Sales]]-Table1[[#This Row],[Budget_Sales]])/ABS(Table1[[#This Row],[Budget_Sales]])
)
)</f>
        <v>0.15957446808510639</v>
      </c>
      <c r="I1139" s="5" t="str">
        <f>IF(Table1[[#This Row],[Sales_Var]]&gt;=0,"Above Budget","Below Budget")</f>
        <v>Above Budget</v>
      </c>
      <c r="J1139">
        <f>Table1[[#This Row],[Actual_Sales]]-(Table1[[#This Row],[COGS]]+Table1[[#This Row],[Expenses]])</f>
        <v>201</v>
      </c>
      <c r="K1139">
        <v>190</v>
      </c>
      <c r="L1139">
        <f>Table1[[#This Row],[Actual_Profit]]-Table1[[#This Row],[Budget_Profit]]</f>
        <v>11</v>
      </c>
      <c r="M1139" s="5">
        <f>IF(
Table1[[#This Row],[Budget_Profit]]=0,
"",
IF(
Table1[[#This Row],[Budget_Profit]]&gt;0,
(Table1[[#This Row],[Actual_Profit]]-Table1[[#This Row],[Budget_Profit]])/Table1[[#This Row],[Budget_Profit]],
(Table1[[#This Row],[Actual_Profit]]-Table1[[#This Row],[Budget_Profit]])/ABS(Table1[[#This Row],[Budget_Profit]])
)
)</f>
        <v>5.7894736842105263E-2</v>
      </c>
      <c r="N1139" s="5" t="str">
        <f>IF(Table1[[#This Row],[Profit_Var]]&gt;=0, "Above Budget", "Below Budget")</f>
        <v>Above Budget</v>
      </c>
      <c r="O1139">
        <v>234</v>
      </c>
      <c r="P1139">
        <v>200</v>
      </c>
      <c r="Q1139">
        <f>Table1[[#This Row],[COGS]]-Table1[[#This Row],[Budget_COGS]]</f>
        <v>34</v>
      </c>
      <c r="R1139" s="5">
        <f>IF(
Table1[[#This Row],[Budget_COGS]]=0,
"",
IF(
Table1[[#This Row],[Budget_COGS]]&gt;0,
(Table1[[#This Row],[Budget_COGS]]-Table1[[#This Row],[COGS]]) / Table1[[#This Row],[Budget_COGS]],
(Table1[[#This Row],[Budget_COGS]]-Table1[[#This Row],[COGS]]) / ABS(Table1[[#This Row],[Budget_COGS]])
)
)</f>
        <v>-0.17</v>
      </c>
      <c r="S1139" s="5" t="str">
        <f>IF(Table1[[#This Row],[COGS _Var]]&gt;=0, "Above Budget", "Below Budget")</f>
        <v>Above Budget</v>
      </c>
      <c r="T1139">
        <f>Table1[[#This Row],[Actual_Sales]]-Table1[[#This Row],[COGS]]</f>
        <v>311</v>
      </c>
      <c r="U1139">
        <v>270</v>
      </c>
      <c r="V1139">
        <f>Table1[[#This Row],[Gross_Margin]]-Table1[[#This Row],[Budget_Margin]]</f>
        <v>41</v>
      </c>
      <c r="W1139" s="5">
        <f>IF(
Table1[[#This Row],[Budget_Margin]]=0,
"",
IF(
Table1[[#This Row],[Budget_Margin]]&gt;0,
(Table1[[#This Row],[Gross_Margin]]-Table1[[#This Row],[Budget_Margin]]) / Table1[[#This Row],[Budget_Margin]],
(Table1[[#This Row],[Gross_Margin]]-Table1[[#This Row],[Budget_Margin]]) / ABS(Table1[[#This Row],[Budget_Margin]])
)
)</f>
        <v>0.15185185185185185</v>
      </c>
      <c r="X1139" s="5" t="str">
        <f>IF(Table1[[#This Row],[Margin_Var]]&gt;=0, "Above Budget", "Below Budget")</f>
        <v>Above Budget</v>
      </c>
      <c r="Y1139" s="5">
        <f>IFERROR(Table1[[#This Row],[Gross_Margin]]/Table1[[#This Row],[Actual_Sales]],0)</f>
        <v>0.57064220183486236</v>
      </c>
      <c r="Z1139" s="5">
        <f>Table1[[#This Row],[Actual_Profit]]/Table1[[#This Row],[Actual_Sales]]</f>
        <v>0.3688073394495413</v>
      </c>
      <c r="AA1139">
        <v>110</v>
      </c>
      <c r="AB1139" s="5">
        <f>IFERROR(Table1[[#This Row],[Expenses]]/Table1[[#This Row],[Actual_Sales]],0)</f>
        <v>0.20183486238532111</v>
      </c>
      <c r="AC1139">
        <v>77</v>
      </c>
      <c r="AD1139">
        <v>1282</v>
      </c>
      <c r="AE1139" s="5">
        <f>IFERROR(Table1[[#This Row],[Inventory]]/Table1[[#This Row],[Actual_Sales]],0)</f>
        <v>2.3522935779816514</v>
      </c>
    </row>
    <row r="1140" spans="1:31" x14ac:dyDescent="0.25">
      <c r="A1140">
        <v>3560</v>
      </c>
      <c r="B1140">
        <v>312</v>
      </c>
      <c r="C1140">
        <v>9</v>
      </c>
      <c r="D1140" s="2">
        <v>40787</v>
      </c>
      <c r="E1140">
        <v>141</v>
      </c>
      <c r="F1140">
        <v>110</v>
      </c>
      <c r="G1140">
        <f>Table1[[#This Row],[Actual_Sales]]-Table1[[#This Row],[Budget_Sales]]</f>
        <v>31</v>
      </c>
      <c r="H1140" s="5">
        <f>IF(
Table1[[#This Row],[Budget_Sales]]=0,
"",
IF(
Table1[[#This Row],[Budget_Sales]]&gt;0,
(Table1[[#This Row],[Actual_Sales]]-Table1[[#This Row],[Budget_Sales]])/Table1[[#This Row],[Budget_Sales]],
(Table1[[#This Row],[Actual_Sales]]-Table1[[#This Row],[Budget_Sales]])/ABS(Table1[[#This Row],[Budget_Sales]])
)
)</f>
        <v>0.2818181818181818</v>
      </c>
      <c r="I1140" s="5" t="str">
        <f>IF(Table1[[#This Row],[Sales_Var]]&gt;=0,"Above Budget","Below Budget")</f>
        <v>Above Budget</v>
      </c>
      <c r="J1140">
        <f>Table1[[#This Row],[Actual_Sales]]-(Table1[[#This Row],[COGS]]+Table1[[#This Row],[Expenses]])</f>
        <v>52</v>
      </c>
      <c r="K1140">
        <v>50</v>
      </c>
      <c r="L1140">
        <f>Table1[[#This Row],[Actual_Profit]]-Table1[[#This Row],[Budget_Profit]]</f>
        <v>2</v>
      </c>
      <c r="M1140" s="5">
        <f>IF(
Table1[[#This Row],[Budget_Profit]]=0,
"",
IF(
Table1[[#This Row],[Budget_Profit]]&gt;0,
(Table1[[#This Row],[Actual_Profit]]-Table1[[#This Row],[Budget_Profit]])/Table1[[#This Row],[Budget_Profit]],
(Table1[[#This Row],[Actual_Profit]]-Table1[[#This Row],[Budget_Profit]])/ABS(Table1[[#This Row],[Budget_Profit]])
)
)</f>
        <v>0.04</v>
      </c>
      <c r="N1140" s="5" t="str">
        <f>IF(Table1[[#This Row],[Profit_Var]]&gt;=0, "Above Budget", "Below Budget")</f>
        <v>Above Budget</v>
      </c>
      <c r="O1140">
        <v>58</v>
      </c>
      <c r="P1140">
        <v>40</v>
      </c>
      <c r="Q1140">
        <f>Table1[[#This Row],[COGS]]-Table1[[#This Row],[Budget_COGS]]</f>
        <v>18</v>
      </c>
      <c r="R1140" s="5">
        <f>IF(
Table1[[#This Row],[Budget_COGS]]=0,
"",
IF(
Table1[[#This Row],[Budget_COGS]]&gt;0,
(Table1[[#This Row],[Budget_COGS]]-Table1[[#This Row],[COGS]]) / Table1[[#This Row],[Budget_COGS]],
(Table1[[#This Row],[Budget_COGS]]-Table1[[#This Row],[COGS]]) / ABS(Table1[[#This Row],[Budget_COGS]])
)
)</f>
        <v>-0.45</v>
      </c>
      <c r="S1140" s="5" t="str">
        <f>IF(Table1[[#This Row],[COGS _Var]]&gt;=0, "Above Budget", "Below Budget")</f>
        <v>Above Budget</v>
      </c>
      <c r="T1140">
        <f>Table1[[#This Row],[Actual_Sales]]-Table1[[#This Row],[COGS]]</f>
        <v>83</v>
      </c>
      <c r="U1140">
        <v>70</v>
      </c>
      <c r="V1140">
        <f>Table1[[#This Row],[Gross_Margin]]-Table1[[#This Row],[Budget_Margin]]</f>
        <v>13</v>
      </c>
      <c r="W1140" s="5">
        <f>IF(
Table1[[#This Row],[Budget_Margin]]=0,
"",
IF(
Table1[[#This Row],[Budget_Margin]]&gt;0,
(Table1[[#This Row],[Gross_Margin]]-Table1[[#This Row],[Budget_Margin]]) / Table1[[#This Row],[Budget_Margin]],
(Table1[[#This Row],[Gross_Margin]]-Table1[[#This Row],[Budget_Margin]]) / ABS(Table1[[#This Row],[Budget_Margin]])
)
)</f>
        <v>0.18571428571428572</v>
      </c>
      <c r="X1140" s="5" t="str">
        <f>IF(Table1[[#This Row],[Margin_Var]]&gt;=0, "Above Budget", "Below Budget")</f>
        <v>Above Budget</v>
      </c>
      <c r="Y1140" s="5">
        <f>IFERROR(Table1[[#This Row],[Gross_Margin]]/Table1[[#This Row],[Actual_Sales]],0)</f>
        <v>0.58865248226950351</v>
      </c>
      <c r="Z1140" s="5">
        <f>Table1[[#This Row],[Actual_Profit]]/Table1[[#This Row],[Actual_Sales]]</f>
        <v>0.36879432624113473</v>
      </c>
      <c r="AA1140">
        <v>31</v>
      </c>
      <c r="AB1140" s="5">
        <f>IFERROR(Table1[[#This Row],[Expenses]]/Table1[[#This Row],[Actual_Sales]],0)</f>
        <v>0.21985815602836881</v>
      </c>
      <c r="AC1140">
        <v>19</v>
      </c>
      <c r="AD1140">
        <v>548</v>
      </c>
      <c r="AE1140" s="5">
        <f>IFERROR(Table1[[#This Row],[Inventory]]/Table1[[#This Row],[Actual_Sales]],0)</f>
        <v>3.8865248226950353</v>
      </c>
    </row>
    <row r="1141" spans="1:31" x14ac:dyDescent="0.25">
      <c r="A1141">
        <v>3696</v>
      </c>
      <c r="B1141">
        <v>818</v>
      </c>
      <c r="C1141">
        <v>10</v>
      </c>
      <c r="D1141" s="2">
        <v>40787</v>
      </c>
      <c r="E1141">
        <v>141</v>
      </c>
      <c r="F1141">
        <v>110</v>
      </c>
      <c r="G1141">
        <f>Table1[[#This Row],[Actual_Sales]]-Table1[[#This Row],[Budget_Sales]]</f>
        <v>31</v>
      </c>
      <c r="H1141" s="5">
        <f>IF(
Table1[[#This Row],[Budget_Sales]]=0,
"",
IF(
Table1[[#This Row],[Budget_Sales]]&gt;0,
(Table1[[#This Row],[Actual_Sales]]-Table1[[#This Row],[Budget_Sales]])/Table1[[#This Row],[Budget_Sales]],
(Table1[[#This Row],[Actual_Sales]]-Table1[[#This Row],[Budget_Sales]])/ABS(Table1[[#This Row],[Budget_Sales]])
)
)</f>
        <v>0.2818181818181818</v>
      </c>
      <c r="I1141" s="5" t="str">
        <f>IF(Table1[[#This Row],[Sales_Var]]&gt;=0,"Above Budget","Below Budget")</f>
        <v>Above Budget</v>
      </c>
      <c r="J1141">
        <f>Table1[[#This Row],[Actual_Sales]]-(Table1[[#This Row],[COGS]]+Table1[[#This Row],[Expenses]])</f>
        <v>52</v>
      </c>
      <c r="K1141">
        <v>50</v>
      </c>
      <c r="L1141">
        <f>Table1[[#This Row],[Actual_Profit]]-Table1[[#This Row],[Budget_Profit]]</f>
        <v>2</v>
      </c>
      <c r="M1141" s="5">
        <f>IF(
Table1[[#This Row],[Budget_Profit]]=0,
"",
IF(
Table1[[#This Row],[Budget_Profit]]&gt;0,
(Table1[[#This Row],[Actual_Profit]]-Table1[[#This Row],[Budget_Profit]])/Table1[[#This Row],[Budget_Profit]],
(Table1[[#This Row],[Actual_Profit]]-Table1[[#This Row],[Budget_Profit]])/ABS(Table1[[#This Row],[Budget_Profit]])
)
)</f>
        <v>0.04</v>
      </c>
      <c r="N1141" s="5" t="str">
        <f>IF(Table1[[#This Row],[Profit_Var]]&gt;=0, "Above Budget", "Below Budget")</f>
        <v>Above Budget</v>
      </c>
      <c r="O1141">
        <v>58</v>
      </c>
      <c r="P1141">
        <v>40</v>
      </c>
      <c r="Q1141">
        <f>Table1[[#This Row],[COGS]]-Table1[[#This Row],[Budget_COGS]]</f>
        <v>18</v>
      </c>
      <c r="R1141" s="5">
        <f>IF(
Table1[[#This Row],[Budget_COGS]]=0,
"",
IF(
Table1[[#This Row],[Budget_COGS]]&gt;0,
(Table1[[#This Row],[Budget_COGS]]-Table1[[#This Row],[COGS]]) / Table1[[#This Row],[Budget_COGS]],
(Table1[[#This Row],[Budget_COGS]]-Table1[[#This Row],[COGS]]) / ABS(Table1[[#This Row],[Budget_COGS]])
)
)</f>
        <v>-0.45</v>
      </c>
      <c r="S1141" s="5" t="str">
        <f>IF(Table1[[#This Row],[COGS _Var]]&gt;=0, "Above Budget", "Below Budget")</f>
        <v>Above Budget</v>
      </c>
      <c r="T1141">
        <f>Table1[[#This Row],[Actual_Sales]]-Table1[[#This Row],[COGS]]</f>
        <v>83</v>
      </c>
      <c r="U1141">
        <v>70</v>
      </c>
      <c r="V1141">
        <f>Table1[[#This Row],[Gross_Margin]]-Table1[[#This Row],[Budget_Margin]]</f>
        <v>13</v>
      </c>
      <c r="W1141" s="5">
        <f>IF(
Table1[[#This Row],[Budget_Margin]]=0,
"",
IF(
Table1[[#This Row],[Budget_Margin]]&gt;0,
(Table1[[#This Row],[Gross_Margin]]-Table1[[#This Row],[Budget_Margin]]) / Table1[[#This Row],[Budget_Margin]],
(Table1[[#This Row],[Gross_Margin]]-Table1[[#This Row],[Budget_Margin]]) / ABS(Table1[[#This Row],[Budget_Margin]])
)
)</f>
        <v>0.18571428571428572</v>
      </c>
      <c r="X1141" s="5" t="str">
        <f>IF(Table1[[#This Row],[Margin_Var]]&gt;=0, "Above Budget", "Below Budget")</f>
        <v>Above Budget</v>
      </c>
      <c r="Y1141" s="5">
        <f>IFERROR(Table1[[#This Row],[Gross_Margin]]/Table1[[#This Row],[Actual_Sales]],0)</f>
        <v>0.58865248226950351</v>
      </c>
      <c r="Z1141" s="5">
        <f>Table1[[#This Row],[Actual_Profit]]/Table1[[#This Row],[Actual_Sales]]</f>
        <v>0.36879432624113473</v>
      </c>
      <c r="AA1141">
        <v>31</v>
      </c>
      <c r="AB1141" s="5">
        <f>IFERROR(Table1[[#This Row],[Expenses]]/Table1[[#This Row],[Actual_Sales]],0)</f>
        <v>0.21985815602836881</v>
      </c>
      <c r="AC1141">
        <v>19</v>
      </c>
      <c r="AD1141">
        <v>548</v>
      </c>
      <c r="AE1141" s="5">
        <f>IFERROR(Table1[[#This Row],[Inventory]]/Table1[[#This Row],[Actual_Sales]],0)</f>
        <v>3.8865248226950353</v>
      </c>
    </row>
    <row r="1142" spans="1:31" x14ac:dyDescent="0.25">
      <c r="A1142">
        <v>1414</v>
      </c>
      <c r="B1142">
        <v>979</v>
      </c>
      <c r="C1142">
        <v>2</v>
      </c>
      <c r="D1142" s="2">
        <v>40391</v>
      </c>
      <c r="E1142">
        <v>678</v>
      </c>
      <c r="F1142">
        <v>840</v>
      </c>
      <c r="G1142">
        <f>Table1[[#This Row],[Actual_Sales]]-Table1[[#This Row],[Budget_Sales]]</f>
        <v>-162</v>
      </c>
      <c r="H1142" s="5">
        <f>IF(
Table1[[#This Row],[Budget_Sales]]=0,
"",
IF(
Table1[[#This Row],[Budget_Sales]]&gt;0,
(Table1[[#This Row],[Actual_Sales]]-Table1[[#This Row],[Budget_Sales]])/Table1[[#This Row],[Budget_Sales]],
(Table1[[#This Row],[Actual_Sales]]-Table1[[#This Row],[Budget_Sales]])/ABS(Table1[[#This Row],[Budget_Sales]])
)
)</f>
        <v>-0.19285714285714287</v>
      </c>
      <c r="I1142" s="5" t="str">
        <f>IF(Table1[[#This Row],[Sales_Var]]&gt;=0,"Above Budget","Below Budget")</f>
        <v>Below Budget</v>
      </c>
      <c r="J1142">
        <f>Table1[[#This Row],[Actual_Sales]]-(Table1[[#This Row],[COGS]]+Table1[[#This Row],[Expenses]])</f>
        <v>250</v>
      </c>
      <c r="K1142">
        <v>340</v>
      </c>
      <c r="L1142">
        <f>Table1[[#This Row],[Actual_Profit]]-Table1[[#This Row],[Budget_Profit]]</f>
        <v>-90</v>
      </c>
      <c r="M1142" s="5">
        <f>IF(
Table1[[#This Row],[Budget_Profit]]=0,
"",
IF(
Table1[[#This Row],[Budget_Profit]]&gt;0,
(Table1[[#This Row],[Actual_Profit]]-Table1[[#This Row],[Budget_Profit]])/Table1[[#This Row],[Budget_Profit]],
(Table1[[#This Row],[Actual_Profit]]-Table1[[#This Row],[Budget_Profit]])/ABS(Table1[[#This Row],[Budget_Profit]])
)
)</f>
        <v>-0.26470588235294118</v>
      </c>
      <c r="N1142" s="5" t="str">
        <f>IF(Table1[[#This Row],[Profit_Var]]&gt;=0, "Above Budget", "Below Budget")</f>
        <v>Below Budget</v>
      </c>
      <c r="O1142">
        <v>311</v>
      </c>
      <c r="P1142">
        <v>390</v>
      </c>
      <c r="Q1142">
        <f>Table1[[#This Row],[COGS]]-Table1[[#This Row],[Budget_COGS]]</f>
        <v>-79</v>
      </c>
      <c r="R1142" s="5">
        <f>IF(
Table1[[#This Row],[Budget_COGS]]=0,
"",
IF(
Table1[[#This Row],[Budget_COGS]]&gt;0,
(Table1[[#This Row],[Budget_COGS]]-Table1[[#This Row],[COGS]]) / Table1[[#This Row],[Budget_COGS]],
(Table1[[#This Row],[Budget_COGS]]-Table1[[#This Row],[COGS]]) / ABS(Table1[[#This Row],[Budget_COGS]])
)
)</f>
        <v>0.20256410256410257</v>
      </c>
      <c r="S1142" s="5" t="str">
        <f>IF(Table1[[#This Row],[COGS _Var]]&gt;=0, "Above Budget", "Below Budget")</f>
        <v>Below Budget</v>
      </c>
      <c r="T1142">
        <f>Table1[[#This Row],[Actual_Sales]]-Table1[[#This Row],[COGS]]</f>
        <v>367</v>
      </c>
      <c r="U1142">
        <v>450</v>
      </c>
      <c r="V1142">
        <f>Table1[[#This Row],[Gross_Margin]]-Table1[[#This Row],[Budget_Margin]]</f>
        <v>-83</v>
      </c>
      <c r="W1142" s="5">
        <f>IF(
Table1[[#This Row],[Budget_Margin]]=0,
"",
IF(
Table1[[#This Row],[Budget_Margin]]&gt;0,
(Table1[[#This Row],[Gross_Margin]]-Table1[[#This Row],[Budget_Margin]]) / Table1[[#This Row],[Budget_Margin]],
(Table1[[#This Row],[Gross_Margin]]-Table1[[#This Row],[Budget_Margin]]) / ABS(Table1[[#This Row],[Budget_Margin]])
)
)</f>
        <v>-0.18444444444444444</v>
      </c>
      <c r="X1142" s="5" t="str">
        <f>IF(Table1[[#This Row],[Margin_Var]]&gt;=0, "Above Budget", "Below Budget")</f>
        <v>Below Budget</v>
      </c>
      <c r="Y1142" s="5">
        <f>IFERROR(Table1[[#This Row],[Gross_Margin]]/Table1[[#This Row],[Actual_Sales]],0)</f>
        <v>0.54129793510324486</v>
      </c>
      <c r="Z1142" s="5">
        <f>Table1[[#This Row],[Actual_Profit]]/Table1[[#This Row],[Actual_Sales]]</f>
        <v>0.36873156342182889</v>
      </c>
      <c r="AA1142">
        <v>117</v>
      </c>
      <c r="AB1142" s="5">
        <f>IFERROR(Table1[[#This Row],[Expenses]]/Table1[[#This Row],[Actual_Sales]],0)</f>
        <v>0.17256637168141592</v>
      </c>
      <c r="AC1142">
        <v>96</v>
      </c>
      <c r="AD1142">
        <v>1296</v>
      </c>
      <c r="AE1142" s="5">
        <f>IFERROR(Table1[[#This Row],[Inventory]]/Table1[[#This Row],[Actual_Sales]],0)</f>
        <v>1.9115044247787611</v>
      </c>
    </row>
    <row r="1143" spans="1:31" x14ac:dyDescent="0.25">
      <c r="A1143">
        <v>4226</v>
      </c>
      <c r="B1143">
        <v>918</v>
      </c>
      <c r="C1143">
        <v>6</v>
      </c>
      <c r="D1143" s="2">
        <v>40878</v>
      </c>
      <c r="E1143">
        <v>236</v>
      </c>
      <c r="F1143">
        <v>170</v>
      </c>
      <c r="G1143">
        <f>Table1[[#This Row],[Actual_Sales]]-Table1[[#This Row],[Budget_Sales]]</f>
        <v>66</v>
      </c>
      <c r="H1143" s="5">
        <f>IF(
Table1[[#This Row],[Budget_Sales]]=0,
"",
IF(
Table1[[#This Row],[Budget_Sales]]&gt;0,
(Table1[[#This Row],[Actual_Sales]]-Table1[[#This Row],[Budget_Sales]])/Table1[[#This Row],[Budget_Sales]],
(Table1[[#This Row],[Actual_Sales]]-Table1[[#This Row],[Budget_Sales]])/ABS(Table1[[#This Row],[Budget_Sales]])
)
)</f>
        <v>0.38823529411764707</v>
      </c>
      <c r="I1143" s="5" t="str">
        <f>IF(Table1[[#This Row],[Sales_Var]]&gt;=0,"Above Budget","Below Budget")</f>
        <v>Above Budget</v>
      </c>
      <c r="J1143">
        <f>Table1[[#This Row],[Actual_Sales]]-(Table1[[#This Row],[COGS]]+Table1[[#This Row],[Expenses]])</f>
        <v>87</v>
      </c>
      <c r="K1143">
        <v>60</v>
      </c>
      <c r="L1143">
        <f>Table1[[#This Row],[Actual_Profit]]-Table1[[#This Row],[Budget_Profit]]</f>
        <v>27</v>
      </c>
      <c r="M1143" s="5">
        <f>IF(
Table1[[#This Row],[Budget_Profit]]=0,
"",
IF(
Table1[[#This Row],[Budget_Profit]]&gt;0,
(Table1[[#This Row],[Actual_Profit]]-Table1[[#This Row],[Budget_Profit]])/Table1[[#This Row],[Budget_Profit]],
(Table1[[#This Row],[Actual_Profit]]-Table1[[#This Row],[Budget_Profit]])/ABS(Table1[[#This Row],[Budget_Profit]])
)
)</f>
        <v>0.45</v>
      </c>
      <c r="N1143" s="5" t="str">
        <f>IF(Table1[[#This Row],[Profit_Var]]&gt;=0, "Above Budget", "Below Budget")</f>
        <v>Above Budget</v>
      </c>
      <c r="O1143">
        <v>88</v>
      </c>
      <c r="P1143">
        <v>60</v>
      </c>
      <c r="Q1143">
        <f>Table1[[#This Row],[COGS]]-Table1[[#This Row],[Budget_COGS]]</f>
        <v>28</v>
      </c>
      <c r="R1143" s="5">
        <f>IF(
Table1[[#This Row],[Budget_COGS]]=0,
"",
IF(
Table1[[#This Row],[Budget_COGS]]&gt;0,
(Table1[[#This Row],[Budget_COGS]]-Table1[[#This Row],[COGS]]) / Table1[[#This Row],[Budget_COGS]],
(Table1[[#This Row],[Budget_COGS]]-Table1[[#This Row],[COGS]]) / ABS(Table1[[#This Row],[Budget_COGS]])
)
)</f>
        <v>-0.46666666666666667</v>
      </c>
      <c r="S1143" s="5" t="str">
        <f>IF(Table1[[#This Row],[COGS _Var]]&gt;=0, "Above Budget", "Below Budget")</f>
        <v>Above Budget</v>
      </c>
      <c r="T1143">
        <f>Table1[[#This Row],[Actual_Sales]]-Table1[[#This Row],[COGS]]</f>
        <v>148</v>
      </c>
      <c r="U1143">
        <v>110</v>
      </c>
      <c r="V1143">
        <f>Table1[[#This Row],[Gross_Margin]]-Table1[[#This Row],[Budget_Margin]]</f>
        <v>38</v>
      </c>
      <c r="W1143" s="5">
        <f>IF(
Table1[[#This Row],[Budget_Margin]]=0,
"",
IF(
Table1[[#This Row],[Budget_Margin]]&gt;0,
(Table1[[#This Row],[Gross_Margin]]-Table1[[#This Row],[Budget_Margin]]) / Table1[[#This Row],[Budget_Margin]],
(Table1[[#This Row],[Gross_Margin]]-Table1[[#This Row],[Budget_Margin]]) / ABS(Table1[[#This Row],[Budget_Margin]])
)
)</f>
        <v>0.34545454545454546</v>
      </c>
      <c r="X1143" s="5" t="str">
        <f>IF(Table1[[#This Row],[Margin_Var]]&gt;=0, "Above Budget", "Below Budget")</f>
        <v>Above Budget</v>
      </c>
      <c r="Y1143" s="5">
        <f>IFERROR(Table1[[#This Row],[Gross_Margin]]/Table1[[#This Row],[Actual_Sales]],0)</f>
        <v>0.6271186440677966</v>
      </c>
      <c r="Z1143" s="5">
        <f>Table1[[#This Row],[Actual_Profit]]/Table1[[#This Row],[Actual_Sales]]</f>
        <v>0.36864406779661019</v>
      </c>
      <c r="AA1143">
        <v>61</v>
      </c>
      <c r="AB1143" s="5">
        <f>IFERROR(Table1[[#This Row],[Expenses]]/Table1[[#This Row],[Actual_Sales]],0)</f>
        <v>0.25847457627118642</v>
      </c>
      <c r="AC1143">
        <v>29</v>
      </c>
      <c r="AD1143">
        <v>817</v>
      </c>
      <c r="AE1143" s="5">
        <f>IFERROR(Table1[[#This Row],[Inventory]]/Table1[[#This Row],[Actual_Sales]],0)</f>
        <v>3.4618644067796609</v>
      </c>
    </row>
    <row r="1144" spans="1:31" x14ac:dyDescent="0.25">
      <c r="A1144">
        <v>4153</v>
      </c>
      <c r="B1144">
        <v>513</v>
      </c>
      <c r="C1144">
        <v>11</v>
      </c>
      <c r="D1144" s="2">
        <v>40878</v>
      </c>
      <c r="E1144">
        <v>236</v>
      </c>
      <c r="F1144">
        <v>180</v>
      </c>
      <c r="G1144">
        <f>Table1[[#This Row],[Actual_Sales]]-Table1[[#This Row],[Budget_Sales]]</f>
        <v>56</v>
      </c>
      <c r="H1144" s="5">
        <f>IF(
Table1[[#This Row],[Budget_Sales]]=0,
"",
IF(
Table1[[#This Row],[Budget_Sales]]&gt;0,
(Table1[[#This Row],[Actual_Sales]]-Table1[[#This Row],[Budget_Sales]])/Table1[[#This Row],[Budget_Sales]],
(Table1[[#This Row],[Actual_Sales]]-Table1[[#This Row],[Budget_Sales]])/ABS(Table1[[#This Row],[Budget_Sales]])
)
)</f>
        <v>0.31111111111111112</v>
      </c>
      <c r="I1144" s="5" t="str">
        <f>IF(Table1[[#This Row],[Sales_Var]]&gt;=0,"Above Budget","Below Budget")</f>
        <v>Above Budget</v>
      </c>
      <c r="J1144">
        <f>Table1[[#This Row],[Actual_Sales]]-(Table1[[#This Row],[COGS]]+Table1[[#This Row],[Expenses]])</f>
        <v>87</v>
      </c>
      <c r="K1144">
        <v>70</v>
      </c>
      <c r="L1144">
        <f>Table1[[#This Row],[Actual_Profit]]-Table1[[#This Row],[Budget_Profit]]</f>
        <v>17</v>
      </c>
      <c r="M1144" s="5">
        <f>IF(
Table1[[#This Row],[Budget_Profit]]=0,
"",
IF(
Table1[[#This Row],[Budget_Profit]]&gt;0,
(Table1[[#This Row],[Actual_Profit]]-Table1[[#This Row],[Budget_Profit]])/Table1[[#This Row],[Budget_Profit]],
(Table1[[#This Row],[Actual_Profit]]-Table1[[#This Row],[Budget_Profit]])/ABS(Table1[[#This Row],[Budget_Profit]])
)
)</f>
        <v>0.24285714285714285</v>
      </c>
      <c r="N1144" s="5" t="str">
        <f>IF(Table1[[#This Row],[Profit_Var]]&gt;=0, "Above Budget", "Below Budget")</f>
        <v>Above Budget</v>
      </c>
      <c r="O1144">
        <v>88</v>
      </c>
      <c r="P1144">
        <v>70</v>
      </c>
      <c r="Q1144">
        <f>Table1[[#This Row],[COGS]]-Table1[[#This Row],[Budget_COGS]]</f>
        <v>18</v>
      </c>
      <c r="R1144" s="5">
        <f>IF(
Table1[[#This Row],[Budget_COGS]]=0,
"",
IF(
Table1[[#This Row],[Budget_COGS]]&gt;0,
(Table1[[#This Row],[Budget_COGS]]-Table1[[#This Row],[COGS]]) / Table1[[#This Row],[Budget_COGS]],
(Table1[[#This Row],[Budget_COGS]]-Table1[[#This Row],[COGS]]) / ABS(Table1[[#This Row],[Budget_COGS]])
)
)</f>
        <v>-0.25714285714285712</v>
      </c>
      <c r="S1144" s="5" t="str">
        <f>IF(Table1[[#This Row],[COGS _Var]]&gt;=0, "Above Budget", "Below Budget")</f>
        <v>Above Budget</v>
      </c>
      <c r="T1144">
        <f>Table1[[#This Row],[Actual_Sales]]-Table1[[#This Row],[COGS]]</f>
        <v>148</v>
      </c>
      <c r="U1144">
        <v>110</v>
      </c>
      <c r="V1144">
        <f>Table1[[#This Row],[Gross_Margin]]-Table1[[#This Row],[Budget_Margin]]</f>
        <v>38</v>
      </c>
      <c r="W1144" s="5">
        <f>IF(
Table1[[#This Row],[Budget_Margin]]=0,
"",
IF(
Table1[[#This Row],[Budget_Margin]]&gt;0,
(Table1[[#This Row],[Gross_Margin]]-Table1[[#This Row],[Budget_Margin]]) / Table1[[#This Row],[Budget_Margin]],
(Table1[[#This Row],[Gross_Margin]]-Table1[[#This Row],[Budget_Margin]]) / ABS(Table1[[#This Row],[Budget_Margin]])
)
)</f>
        <v>0.34545454545454546</v>
      </c>
      <c r="X1144" s="5" t="str">
        <f>IF(Table1[[#This Row],[Margin_Var]]&gt;=0, "Above Budget", "Below Budget")</f>
        <v>Above Budget</v>
      </c>
      <c r="Y1144" s="5">
        <f>IFERROR(Table1[[#This Row],[Gross_Margin]]/Table1[[#This Row],[Actual_Sales]],0)</f>
        <v>0.6271186440677966</v>
      </c>
      <c r="Z1144" s="5">
        <f>Table1[[#This Row],[Actual_Profit]]/Table1[[#This Row],[Actual_Sales]]</f>
        <v>0.36864406779661019</v>
      </c>
      <c r="AA1144">
        <v>61</v>
      </c>
      <c r="AB1144" s="5">
        <f>IFERROR(Table1[[#This Row],[Expenses]]/Table1[[#This Row],[Actual_Sales]],0)</f>
        <v>0.25847457627118642</v>
      </c>
      <c r="AC1144">
        <v>29</v>
      </c>
      <c r="AD1144">
        <v>817</v>
      </c>
      <c r="AE1144" s="5">
        <f>IFERROR(Table1[[#This Row],[Inventory]]/Table1[[#This Row],[Actual_Sales]],0)</f>
        <v>3.4618644067796609</v>
      </c>
    </row>
    <row r="1145" spans="1:31" x14ac:dyDescent="0.25">
      <c r="A1145">
        <v>1732</v>
      </c>
      <c r="B1145">
        <v>801</v>
      </c>
      <c r="C1145">
        <v>5</v>
      </c>
      <c r="D1145" s="2">
        <v>40452</v>
      </c>
      <c r="E1145">
        <v>236</v>
      </c>
      <c r="F1145">
        <v>210</v>
      </c>
      <c r="G1145">
        <f>Table1[[#This Row],[Actual_Sales]]-Table1[[#This Row],[Budget_Sales]]</f>
        <v>26</v>
      </c>
      <c r="H1145" s="5">
        <f>IF(
Table1[[#This Row],[Budget_Sales]]=0,
"",
IF(
Table1[[#This Row],[Budget_Sales]]&gt;0,
(Table1[[#This Row],[Actual_Sales]]-Table1[[#This Row],[Budget_Sales]])/Table1[[#This Row],[Budget_Sales]],
(Table1[[#This Row],[Actual_Sales]]-Table1[[#This Row],[Budget_Sales]])/ABS(Table1[[#This Row],[Budget_Sales]])
)
)</f>
        <v>0.12380952380952381</v>
      </c>
      <c r="I1145" s="5" t="str">
        <f>IF(Table1[[#This Row],[Sales_Var]]&gt;=0,"Above Budget","Below Budget")</f>
        <v>Above Budget</v>
      </c>
      <c r="J1145">
        <f>Table1[[#This Row],[Actual_Sales]]-(Table1[[#This Row],[COGS]]+Table1[[#This Row],[Expenses]])</f>
        <v>87</v>
      </c>
      <c r="K1145">
        <v>110</v>
      </c>
      <c r="L1145">
        <f>Table1[[#This Row],[Actual_Profit]]-Table1[[#This Row],[Budget_Profit]]</f>
        <v>-23</v>
      </c>
      <c r="M1145" s="5">
        <f>IF(
Table1[[#This Row],[Budget_Profit]]=0,
"",
IF(
Table1[[#This Row],[Budget_Profit]]&gt;0,
(Table1[[#This Row],[Actual_Profit]]-Table1[[#This Row],[Budget_Profit]])/Table1[[#This Row],[Budget_Profit]],
(Table1[[#This Row],[Actual_Profit]]-Table1[[#This Row],[Budget_Profit]])/ABS(Table1[[#This Row],[Budget_Profit]])
)
)</f>
        <v>-0.20909090909090908</v>
      </c>
      <c r="N1145" s="5" t="str">
        <f>IF(Table1[[#This Row],[Profit_Var]]&gt;=0, "Above Budget", "Below Budget")</f>
        <v>Below Budget</v>
      </c>
      <c r="O1145">
        <v>103</v>
      </c>
      <c r="P1145">
        <v>80</v>
      </c>
      <c r="Q1145">
        <f>Table1[[#This Row],[COGS]]-Table1[[#This Row],[Budget_COGS]]</f>
        <v>23</v>
      </c>
      <c r="R1145" s="5">
        <f>IF(
Table1[[#This Row],[Budget_COGS]]=0,
"",
IF(
Table1[[#This Row],[Budget_COGS]]&gt;0,
(Table1[[#This Row],[Budget_COGS]]-Table1[[#This Row],[COGS]]) / Table1[[#This Row],[Budget_COGS]],
(Table1[[#This Row],[Budget_COGS]]-Table1[[#This Row],[COGS]]) / ABS(Table1[[#This Row],[Budget_COGS]])
)
)</f>
        <v>-0.28749999999999998</v>
      </c>
      <c r="S1145" s="5" t="str">
        <f>IF(Table1[[#This Row],[COGS _Var]]&gt;=0, "Above Budget", "Below Budget")</f>
        <v>Above Budget</v>
      </c>
      <c r="T1145">
        <f>Table1[[#This Row],[Actual_Sales]]-Table1[[#This Row],[COGS]]</f>
        <v>133</v>
      </c>
      <c r="U1145">
        <v>130</v>
      </c>
      <c r="V1145">
        <f>Table1[[#This Row],[Gross_Margin]]-Table1[[#This Row],[Budget_Margin]]</f>
        <v>3</v>
      </c>
      <c r="W1145" s="5">
        <f>IF(
Table1[[#This Row],[Budget_Margin]]=0,
"",
IF(
Table1[[#This Row],[Budget_Margin]]&gt;0,
(Table1[[#This Row],[Gross_Margin]]-Table1[[#This Row],[Budget_Margin]]) / Table1[[#This Row],[Budget_Margin]],
(Table1[[#This Row],[Gross_Margin]]-Table1[[#This Row],[Budget_Margin]]) / ABS(Table1[[#This Row],[Budget_Margin]])
)
)</f>
        <v>2.3076923076923078E-2</v>
      </c>
      <c r="X1145" s="5" t="str">
        <f>IF(Table1[[#This Row],[Margin_Var]]&gt;=0, "Above Budget", "Below Budget")</f>
        <v>Above Budget</v>
      </c>
      <c r="Y1145" s="5">
        <f>IFERROR(Table1[[#This Row],[Gross_Margin]]/Table1[[#This Row],[Actual_Sales]],0)</f>
        <v>0.56355932203389836</v>
      </c>
      <c r="Z1145" s="5">
        <f>Table1[[#This Row],[Actual_Profit]]/Table1[[#This Row],[Actual_Sales]]</f>
        <v>0.36864406779661019</v>
      </c>
      <c r="AA1145">
        <v>46</v>
      </c>
      <c r="AB1145" s="5">
        <f>IFERROR(Table1[[#This Row],[Expenses]]/Table1[[#This Row],[Actual_Sales]],0)</f>
        <v>0.19491525423728814</v>
      </c>
      <c r="AC1145">
        <v>33</v>
      </c>
      <c r="AD1145">
        <v>564</v>
      </c>
      <c r="AE1145" s="5">
        <f>IFERROR(Table1[[#This Row],[Inventory]]/Table1[[#This Row],[Actual_Sales]],0)</f>
        <v>2.3898305084745761</v>
      </c>
    </row>
    <row r="1146" spans="1:31" x14ac:dyDescent="0.25">
      <c r="A1146">
        <v>1608</v>
      </c>
      <c r="B1146">
        <v>225</v>
      </c>
      <c r="C1146">
        <v>8</v>
      </c>
      <c r="D1146" s="2">
        <v>40452</v>
      </c>
      <c r="E1146">
        <v>236</v>
      </c>
      <c r="F1146">
        <v>210</v>
      </c>
      <c r="G1146">
        <f>Table1[[#This Row],[Actual_Sales]]-Table1[[#This Row],[Budget_Sales]]</f>
        <v>26</v>
      </c>
      <c r="H1146" s="5">
        <f>IF(
Table1[[#This Row],[Budget_Sales]]=0,
"",
IF(
Table1[[#This Row],[Budget_Sales]]&gt;0,
(Table1[[#This Row],[Actual_Sales]]-Table1[[#This Row],[Budget_Sales]])/Table1[[#This Row],[Budget_Sales]],
(Table1[[#This Row],[Actual_Sales]]-Table1[[#This Row],[Budget_Sales]])/ABS(Table1[[#This Row],[Budget_Sales]])
)
)</f>
        <v>0.12380952380952381</v>
      </c>
      <c r="I1146" s="5" t="str">
        <f>IF(Table1[[#This Row],[Sales_Var]]&gt;=0,"Above Budget","Below Budget")</f>
        <v>Above Budget</v>
      </c>
      <c r="J1146">
        <f>Table1[[#This Row],[Actual_Sales]]-(Table1[[#This Row],[COGS]]+Table1[[#This Row],[Expenses]])</f>
        <v>87</v>
      </c>
      <c r="K1146">
        <v>110</v>
      </c>
      <c r="L1146">
        <f>Table1[[#This Row],[Actual_Profit]]-Table1[[#This Row],[Budget_Profit]]</f>
        <v>-23</v>
      </c>
      <c r="M1146" s="5">
        <f>IF(
Table1[[#This Row],[Budget_Profit]]=0,
"",
IF(
Table1[[#This Row],[Budget_Profit]]&gt;0,
(Table1[[#This Row],[Actual_Profit]]-Table1[[#This Row],[Budget_Profit]])/Table1[[#This Row],[Budget_Profit]],
(Table1[[#This Row],[Actual_Profit]]-Table1[[#This Row],[Budget_Profit]])/ABS(Table1[[#This Row],[Budget_Profit]])
)
)</f>
        <v>-0.20909090909090908</v>
      </c>
      <c r="N1146" s="5" t="str">
        <f>IF(Table1[[#This Row],[Profit_Var]]&gt;=0, "Above Budget", "Below Budget")</f>
        <v>Below Budget</v>
      </c>
      <c r="O1146">
        <v>103</v>
      </c>
      <c r="P1146">
        <v>80</v>
      </c>
      <c r="Q1146">
        <f>Table1[[#This Row],[COGS]]-Table1[[#This Row],[Budget_COGS]]</f>
        <v>23</v>
      </c>
      <c r="R1146" s="5">
        <f>IF(
Table1[[#This Row],[Budget_COGS]]=0,
"",
IF(
Table1[[#This Row],[Budget_COGS]]&gt;0,
(Table1[[#This Row],[Budget_COGS]]-Table1[[#This Row],[COGS]]) / Table1[[#This Row],[Budget_COGS]],
(Table1[[#This Row],[Budget_COGS]]-Table1[[#This Row],[COGS]]) / ABS(Table1[[#This Row],[Budget_COGS]])
)
)</f>
        <v>-0.28749999999999998</v>
      </c>
      <c r="S1146" s="5" t="str">
        <f>IF(Table1[[#This Row],[COGS _Var]]&gt;=0, "Above Budget", "Below Budget")</f>
        <v>Above Budget</v>
      </c>
      <c r="T1146">
        <f>Table1[[#This Row],[Actual_Sales]]-Table1[[#This Row],[COGS]]</f>
        <v>133</v>
      </c>
      <c r="U1146">
        <v>130</v>
      </c>
      <c r="V1146">
        <f>Table1[[#This Row],[Gross_Margin]]-Table1[[#This Row],[Budget_Margin]]</f>
        <v>3</v>
      </c>
      <c r="W1146" s="5">
        <f>IF(
Table1[[#This Row],[Budget_Margin]]=0,
"",
IF(
Table1[[#This Row],[Budget_Margin]]&gt;0,
(Table1[[#This Row],[Gross_Margin]]-Table1[[#This Row],[Budget_Margin]]) / Table1[[#This Row],[Budget_Margin]],
(Table1[[#This Row],[Gross_Margin]]-Table1[[#This Row],[Budget_Margin]]) / ABS(Table1[[#This Row],[Budget_Margin]])
)
)</f>
        <v>2.3076923076923078E-2</v>
      </c>
      <c r="X1146" s="5" t="str">
        <f>IF(Table1[[#This Row],[Margin_Var]]&gt;=0, "Above Budget", "Below Budget")</f>
        <v>Above Budget</v>
      </c>
      <c r="Y1146" s="5">
        <f>IFERROR(Table1[[#This Row],[Gross_Margin]]/Table1[[#This Row],[Actual_Sales]],0)</f>
        <v>0.56355932203389836</v>
      </c>
      <c r="Z1146" s="5">
        <f>Table1[[#This Row],[Actual_Profit]]/Table1[[#This Row],[Actual_Sales]]</f>
        <v>0.36864406779661019</v>
      </c>
      <c r="AA1146">
        <v>46</v>
      </c>
      <c r="AB1146" s="5">
        <f>IFERROR(Table1[[#This Row],[Expenses]]/Table1[[#This Row],[Actual_Sales]],0)</f>
        <v>0.19491525423728814</v>
      </c>
      <c r="AC1146">
        <v>33</v>
      </c>
      <c r="AD1146">
        <v>564</v>
      </c>
      <c r="AE1146" s="5">
        <f>IFERROR(Table1[[#This Row],[Inventory]]/Table1[[#This Row],[Actual_Sales]],0)</f>
        <v>2.3898305084745761</v>
      </c>
    </row>
    <row r="1147" spans="1:31" x14ac:dyDescent="0.25">
      <c r="A1147">
        <v>3406</v>
      </c>
      <c r="B1147">
        <v>425</v>
      </c>
      <c r="C1147">
        <v>2</v>
      </c>
      <c r="D1147" s="2">
        <v>40756</v>
      </c>
      <c r="E1147">
        <v>209</v>
      </c>
      <c r="F1147">
        <v>260</v>
      </c>
      <c r="G1147">
        <f>Table1[[#This Row],[Actual_Sales]]-Table1[[#This Row],[Budget_Sales]]</f>
        <v>-51</v>
      </c>
      <c r="H1147" s="5">
        <f>IF(
Table1[[#This Row],[Budget_Sales]]=0,
"",
IF(
Table1[[#This Row],[Budget_Sales]]&gt;0,
(Table1[[#This Row],[Actual_Sales]]-Table1[[#This Row],[Budget_Sales]])/Table1[[#This Row],[Budget_Sales]],
(Table1[[#This Row],[Actual_Sales]]-Table1[[#This Row],[Budget_Sales]])/ABS(Table1[[#This Row],[Budget_Sales]])
)
)</f>
        <v>-0.19615384615384615</v>
      </c>
      <c r="I1147" s="5" t="str">
        <f>IF(Table1[[#This Row],[Sales_Var]]&gt;=0,"Above Budget","Below Budget")</f>
        <v>Below Budget</v>
      </c>
      <c r="J1147">
        <f>Table1[[#This Row],[Actual_Sales]]-(Table1[[#This Row],[COGS]]+Table1[[#This Row],[Expenses]])</f>
        <v>77</v>
      </c>
      <c r="K1147">
        <v>120</v>
      </c>
      <c r="L1147">
        <f>Table1[[#This Row],[Actual_Profit]]-Table1[[#This Row],[Budget_Profit]]</f>
        <v>-43</v>
      </c>
      <c r="M1147" s="5">
        <f>IF(
Table1[[#This Row],[Budget_Profit]]=0,
"",
IF(
Table1[[#This Row],[Budget_Profit]]&gt;0,
(Table1[[#This Row],[Actual_Profit]]-Table1[[#This Row],[Budget_Profit]])/Table1[[#This Row],[Budget_Profit]],
(Table1[[#This Row],[Actual_Profit]]-Table1[[#This Row],[Budget_Profit]])/ABS(Table1[[#This Row],[Budget_Profit]])
)
)</f>
        <v>-0.35833333333333334</v>
      </c>
      <c r="N1147" s="5" t="str">
        <f>IF(Table1[[#This Row],[Profit_Var]]&gt;=0, "Above Budget", "Below Budget")</f>
        <v>Below Budget</v>
      </c>
      <c r="O1147">
        <v>86</v>
      </c>
      <c r="P1147">
        <v>100</v>
      </c>
      <c r="Q1147">
        <f>Table1[[#This Row],[COGS]]-Table1[[#This Row],[Budget_COGS]]</f>
        <v>-14</v>
      </c>
      <c r="R1147" s="5">
        <f>IF(
Table1[[#This Row],[Budget_COGS]]=0,
"",
IF(
Table1[[#This Row],[Budget_COGS]]&gt;0,
(Table1[[#This Row],[Budget_COGS]]-Table1[[#This Row],[COGS]]) / Table1[[#This Row],[Budget_COGS]],
(Table1[[#This Row],[Budget_COGS]]-Table1[[#This Row],[COGS]]) / ABS(Table1[[#This Row],[Budget_COGS]])
)
)</f>
        <v>0.14000000000000001</v>
      </c>
      <c r="S1147" s="5" t="str">
        <f>IF(Table1[[#This Row],[COGS _Var]]&gt;=0, "Above Budget", "Below Budget")</f>
        <v>Below Budget</v>
      </c>
      <c r="T1147">
        <f>Table1[[#This Row],[Actual_Sales]]-Table1[[#This Row],[COGS]]</f>
        <v>123</v>
      </c>
      <c r="U1147">
        <v>160</v>
      </c>
      <c r="V1147">
        <f>Table1[[#This Row],[Gross_Margin]]-Table1[[#This Row],[Budget_Margin]]</f>
        <v>-37</v>
      </c>
      <c r="W1147" s="5">
        <f>IF(
Table1[[#This Row],[Budget_Margin]]=0,
"",
IF(
Table1[[#This Row],[Budget_Margin]]&gt;0,
(Table1[[#This Row],[Gross_Margin]]-Table1[[#This Row],[Budget_Margin]]) / Table1[[#This Row],[Budget_Margin]],
(Table1[[#This Row],[Gross_Margin]]-Table1[[#This Row],[Budget_Margin]]) / ABS(Table1[[#This Row],[Budget_Margin]])
)
)</f>
        <v>-0.23125000000000001</v>
      </c>
      <c r="X1147" s="5" t="str">
        <f>IF(Table1[[#This Row],[Margin_Var]]&gt;=0, "Above Budget", "Below Budget")</f>
        <v>Below Budget</v>
      </c>
      <c r="Y1147" s="5">
        <f>IFERROR(Table1[[#This Row],[Gross_Margin]]/Table1[[#This Row],[Actual_Sales]],0)</f>
        <v>0.58851674641148322</v>
      </c>
      <c r="Z1147" s="5">
        <f>Table1[[#This Row],[Actual_Profit]]/Table1[[#This Row],[Actual_Sales]]</f>
        <v>0.36842105263157893</v>
      </c>
      <c r="AA1147">
        <v>46</v>
      </c>
      <c r="AB1147" s="5">
        <f>IFERROR(Table1[[#This Row],[Expenses]]/Table1[[#This Row],[Actual_Sales]],0)</f>
        <v>0.22009569377990432</v>
      </c>
      <c r="AC1147">
        <v>27</v>
      </c>
      <c r="AD1147">
        <v>454</v>
      </c>
      <c r="AE1147" s="5">
        <f>IFERROR(Table1[[#This Row],[Inventory]]/Table1[[#This Row],[Actual_Sales]],0)</f>
        <v>2.1722488038277512</v>
      </c>
    </row>
    <row r="1148" spans="1:31" x14ac:dyDescent="0.25">
      <c r="A1148">
        <v>3200</v>
      </c>
      <c r="B1148">
        <v>253</v>
      </c>
      <c r="C1148">
        <v>2</v>
      </c>
      <c r="D1148" s="2">
        <v>40725</v>
      </c>
      <c r="E1148">
        <v>209</v>
      </c>
      <c r="F1148">
        <v>260</v>
      </c>
      <c r="G1148">
        <f>Table1[[#This Row],[Actual_Sales]]-Table1[[#This Row],[Budget_Sales]]</f>
        <v>-51</v>
      </c>
      <c r="H1148" s="5">
        <f>IF(
Table1[[#This Row],[Budget_Sales]]=0,
"",
IF(
Table1[[#This Row],[Budget_Sales]]&gt;0,
(Table1[[#This Row],[Actual_Sales]]-Table1[[#This Row],[Budget_Sales]])/Table1[[#This Row],[Budget_Sales]],
(Table1[[#This Row],[Actual_Sales]]-Table1[[#This Row],[Budget_Sales]])/ABS(Table1[[#This Row],[Budget_Sales]])
)
)</f>
        <v>-0.19615384615384615</v>
      </c>
      <c r="I1148" s="5" t="str">
        <f>IF(Table1[[#This Row],[Sales_Var]]&gt;=0,"Above Budget","Below Budget")</f>
        <v>Below Budget</v>
      </c>
      <c r="J1148">
        <f>Table1[[#This Row],[Actual_Sales]]-(Table1[[#This Row],[COGS]]+Table1[[#This Row],[Expenses]])</f>
        <v>77</v>
      </c>
      <c r="K1148">
        <v>120</v>
      </c>
      <c r="L1148">
        <f>Table1[[#This Row],[Actual_Profit]]-Table1[[#This Row],[Budget_Profit]]</f>
        <v>-43</v>
      </c>
      <c r="M1148" s="5">
        <f>IF(
Table1[[#This Row],[Budget_Profit]]=0,
"",
IF(
Table1[[#This Row],[Budget_Profit]]&gt;0,
(Table1[[#This Row],[Actual_Profit]]-Table1[[#This Row],[Budget_Profit]])/Table1[[#This Row],[Budget_Profit]],
(Table1[[#This Row],[Actual_Profit]]-Table1[[#This Row],[Budget_Profit]])/ABS(Table1[[#This Row],[Budget_Profit]])
)
)</f>
        <v>-0.35833333333333334</v>
      </c>
      <c r="N1148" s="5" t="str">
        <f>IF(Table1[[#This Row],[Profit_Var]]&gt;=0, "Above Budget", "Below Budget")</f>
        <v>Below Budget</v>
      </c>
      <c r="O1148">
        <v>86</v>
      </c>
      <c r="P1148">
        <v>100</v>
      </c>
      <c r="Q1148">
        <f>Table1[[#This Row],[COGS]]-Table1[[#This Row],[Budget_COGS]]</f>
        <v>-14</v>
      </c>
      <c r="R1148" s="5">
        <f>IF(
Table1[[#This Row],[Budget_COGS]]=0,
"",
IF(
Table1[[#This Row],[Budget_COGS]]&gt;0,
(Table1[[#This Row],[Budget_COGS]]-Table1[[#This Row],[COGS]]) / Table1[[#This Row],[Budget_COGS]],
(Table1[[#This Row],[Budget_COGS]]-Table1[[#This Row],[COGS]]) / ABS(Table1[[#This Row],[Budget_COGS]])
)
)</f>
        <v>0.14000000000000001</v>
      </c>
      <c r="S1148" s="5" t="str">
        <f>IF(Table1[[#This Row],[COGS _Var]]&gt;=0, "Above Budget", "Below Budget")</f>
        <v>Below Budget</v>
      </c>
      <c r="T1148">
        <f>Table1[[#This Row],[Actual_Sales]]-Table1[[#This Row],[COGS]]</f>
        <v>123</v>
      </c>
      <c r="U1148">
        <v>160</v>
      </c>
      <c r="V1148">
        <f>Table1[[#This Row],[Gross_Margin]]-Table1[[#This Row],[Budget_Margin]]</f>
        <v>-37</v>
      </c>
      <c r="W1148" s="5">
        <f>IF(
Table1[[#This Row],[Budget_Margin]]=0,
"",
IF(
Table1[[#This Row],[Budget_Margin]]&gt;0,
(Table1[[#This Row],[Gross_Margin]]-Table1[[#This Row],[Budget_Margin]]) / Table1[[#This Row],[Budget_Margin]],
(Table1[[#This Row],[Gross_Margin]]-Table1[[#This Row],[Budget_Margin]]) / ABS(Table1[[#This Row],[Budget_Margin]])
)
)</f>
        <v>-0.23125000000000001</v>
      </c>
      <c r="X1148" s="5" t="str">
        <f>IF(Table1[[#This Row],[Margin_Var]]&gt;=0, "Above Budget", "Below Budget")</f>
        <v>Below Budget</v>
      </c>
      <c r="Y1148" s="5">
        <f>IFERROR(Table1[[#This Row],[Gross_Margin]]/Table1[[#This Row],[Actual_Sales]],0)</f>
        <v>0.58851674641148322</v>
      </c>
      <c r="Z1148" s="5">
        <f>Table1[[#This Row],[Actual_Profit]]/Table1[[#This Row],[Actual_Sales]]</f>
        <v>0.36842105263157893</v>
      </c>
      <c r="AA1148">
        <v>46</v>
      </c>
      <c r="AB1148" s="5">
        <f>IFERROR(Table1[[#This Row],[Expenses]]/Table1[[#This Row],[Actual_Sales]],0)</f>
        <v>0.22009569377990432</v>
      </c>
      <c r="AC1148">
        <v>27</v>
      </c>
      <c r="AD1148">
        <v>463</v>
      </c>
      <c r="AE1148" s="5">
        <f>IFERROR(Table1[[#This Row],[Inventory]]/Table1[[#This Row],[Actual_Sales]],0)</f>
        <v>2.2153110047846889</v>
      </c>
    </row>
    <row r="1149" spans="1:31" x14ac:dyDescent="0.25">
      <c r="A1149">
        <v>1782</v>
      </c>
      <c r="B1149">
        <v>224</v>
      </c>
      <c r="C1149">
        <v>5</v>
      </c>
      <c r="D1149" s="2">
        <v>40483</v>
      </c>
      <c r="E1149">
        <v>532</v>
      </c>
      <c r="F1149">
        <v>680</v>
      </c>
      <c r="G1149">
        <f>Table1[[#This Row],[Actual_Sales]]-Table1[[#This Row],[Budget_Sales]]</f>
        <v>-148</v>
      </c>
      <c r="H1149" s="5">
        <f>IF(
Table1[[#This Row],[Budget_Sales]]=0,
"",
IF(
Table1[[#This Row],[Budget_Sales]]&gt;0,
(Table1[[#This Row],[Actual_Sales]]-Table1[[#This Row],[Budget_Sales]])/Table1[[#This Row],[Budget_Sales]],
(Table1[[#This Row],[Actual_Sales]]-Table1[[#This Row],[Budget_Sales]])/ABS(Table1[[#This Row],[Budget_Sales]])
)
)</f>
        <v>-0.21764705882352942</v>
      </c>
      <c r="I1149" s="5" t="str">
        <f>IF(Table1[[#This Row],[Sales_Var]]&gt;=0,"Above Budget","Below Budget")</f>
        <v>Below Budget</v>
      </c>
      <c r="J1149">
        <f>Table1[[#This Row],[Actual_Sales]]-(Table1[[#This Row],[COGS]]+Table1[[#This Row],[Expenses]])</f>
        <v>196</v>
      </c>
      <c r="K1149">
        <v>290</v>
      </c>
      <c r="L1149">
        <f>Table1[[#This Row],[Actual_Profit]]-Table1[[#This Row],[Budget_Profit]]</f>
        <v>-94</v>
      </c>
      <c r="M1149" s="5">
        <f>IF(
Table1[[#This Row],[Budget_Profit]]=0,
"",
IF(
Table1[[#This Row],[Budget_Profit]]&gt;0,
(Table1[[#This Row],[Actual_Profit]]-Table1[[#This Row],[Budget_Profit]])/Table1[[#This Row],[Budget_Profit]],
(Table1[[#This Row],[Actual_Profit]]-Table1[[#This Row],[Budget_Profit]])/ABS(Table1[[#This Row],[Budget_Profit]])
)
)</f>
        <v>-0.32413793103448274</v>
      </c>
      <c r="N1149" s="5" t="str">
        <f>IF(Table1[[#This Row],[Profit_Var]]&gt;=0, "Above Budget", "Below Budget")</f>
        <v>Below Budget</v>
      </c>
      <c r="O1149">
        <v>228</v>
      </c>
      <c r="P1149">
        <v>290</v>
      </c>
      <c r="Q1149">
        <f>Table1[[#This Row],[COGS]]-Table1[[#This Row],[Budget_COGS]]</f>
        <v>-62</v>
      </c>
      <c r="R1149" s="5">
        <f>IF(
Table1[[#This Row],[Budget_COGS]]=0,
"",
IF(
Table1[[#This Row],[Budget_COGS]]&gt;0,
(Table1[[#This Row],[Budget_COGS]]-Table1[[#This Row],[COGS]]) / Table1[[#This Row],[Budget_COGS]],
(Table1[[#This Row],[Budget_COGS]]-Table1[[#This Row],[COGS]]) / ABS(Table1[[#This Row],[Budget_COGS]])
)
)</f>
        <v>0.21379310344827587</v>
      </c>
      <c r="S1149" s="5" t="str">
        <f>IF(Table1[[#This Row],[COGS _Var]]&gt;=0, "Above Budget", "Below Budget")</f>
        <v>Below Budget</v>
      </c>
      <c r="T1149">
        <f>Table1[[#This Row],[Actual_Sales]]-Table1[[#This Row],[COGS]]</f>
        <v>304</v>
      </c>
      <c r="U1149">
        <v>390</v>
      </c>
      <c r="V1149">
        <f>Table1[[#This Row],[Gross_Margin]]-Table1[[#This Row],[Budget_Margin]]</f>
        <v>-86</v>
      </c>
      <c r="W1149" s="5">
        <f>IF(
Table1[[#This Row],[Budget_Margin]]=0,
"",
IF(
Table1[[#This Row],[Budget_Margin]]&gt;0,
(Table1[[#This Row],[Gross_Margin]]-Table1[[#This Row],[Budget_Margin]]) / Table1[[#This Row],[Budget_Margin]],
(Table1[[#This Row],[Gross_Margin]]-Table1[[#This Row],[Budget_Margin]]) / ABS(Table1[[#This Row],[Budget_Margin]])
)
)</f>
        <v>-0.22051282051282051</v>
      </c>
      <c r="X1149" s="5" t="str">
        <f>IF(Table1[[#This Row],[Margin_Var]]&gt;=0, "Above Budget", "Below Budget")</f>
        <v>Below Budget</v>
      </c>
      <c r="Y1149" s="5">
        <f>IFERROR(Table1[[#This Row],[Gross_Margin]]/Table1[[#This Row],[Actual_Sales]],0)</f>
        <v>0.5714285714285714</v>
      </c>
      <c r="Z1149" s="5">
        <f>Table1[[#This Row],[Actual_Profit]]/Table1[[#This Row],[Actual_Sales]]</f>
        <v>0.36842105263157893</v>
      </c>
      <c r="AA1149">
        <v>108</v>
      </c>
      <c r="AB1149" s="5">
        <f>IFERROR(Table1[[#This Row],[Expenses]]/Table1[[#This Row],[Actual_Sales]],0)</f>
        <v>0.20300751879699247</v>
      </c>
      <c r="AC1149">
        <v>75</v>
      </c>
      <c r="AD1149">
        <v>1691</v>
      </c>
      <c r="AE1149" s="5">
        <f>IFERROR(Table1[[#This Row],[Inventory]]/Table1[[#This Row],[Actual_Sales]],0)</f>
        <v>3.1785714285714284</v>
      </c>
    </row>
    <row r="1150" spans="1:31" x14ac:dyDescent="0.25">
      <c r="A1150">
        <v>1890</v>
      </c>
      <c r="B1150">
        <v>712</v>
      </c>
      <c r="C1150">
        <v>8</v>
      </c>
      <c r="D1150" s="2">
        <v>40483</v>
      </c>
      <c r="E1150">
        <v>532</v>
      </c>
      <c r="F1150">
        <v>490</v>
      </c>
      <c r="G1150">
        <f>Table1[[#This Row],[Actual_Sales]]-Table1[[#This Row],[Budget_Sales]]</f>
        <v>42</v>
      </c>
      <c r="H1150" s="5">
        <f>IF(
Table1[[#This Row],[Budget_Sales]]=0,
"",
IF(
Table1[[#This Row],[Budget_Sales]]&gt;0,
(Table1[[#This Row],[Actual_Sales]]-Table1[[#This Row],[Budget_Sales]])/Table1[[#This Row],[Budget_Sales]],
(Table1[[#This Row],[Actual_Sales]]-Table1[[#This Row],[Budget_Sales]])/ABS(Table1[[#This Row],[Budget_Sales]])
)
)</f>
        <v>8.5714285714285715E-2</v>
      </c>
      <c r="I1150" s="5" t="str">
        <f>IF(Table1[[#This Row],[Sales_Var]]&gt;=0,"Above Budget","Below Budget")</f>
        <v>Above Budget</v>
      </c>
      <c r="J1150">
        <f>Table1[[#This Row],[Actual_Sales]]-(Table1[[#This Row],[COGS]]+Table1[[#This Row],[Expenses]])</f>
        <v>196</v>
      </c>
      <c r="K1150">
        <v>180</v>
      </c>
      <c r="L1150">
        <f>Table1[[#This Row],[Actual_Profit]]-Table1[[#This Row],[Budget_Profit]]</f>
        <v>16</v>
      </c>
      <c r="M1150" s="5">
        <f>IF(
Table1[[#This Row],[Budget_Profit]]=0,
"",
IF(
Table1[[#This Row],[Budget_Profit]]&gt;0,
(Table1[[#This Row],[Actual_Profit]]-Table1[[#This Row],[Budget_Profit]])/Table1[[#This Row],[Budget_Profit]],
(Table1[[#This Row],[Actual_Profit]]-Table1[[#This Row],[Budget_Profit]])/ABS(Table1[[#This Row],[Budget_Profit]])
)
)</f>
        <v>8.8888888888888892E-2</v>
      </c>
      <c r="N1150" s="5" t="str">
        <f>IF(Table1[[#This Row],[Profit_Var]]&gt;=0, "Above Budget", "Below Budget")</f>
        <v>Above Budget</v>
      </c>
      <c r="O1150">
        <v>228</v>
      </c>
      <c r="P1150">
        <v>210</v>
      </c>
      <c r="Q1150">
        <f>Table1[[#This Row],[COGS]]-Table1[[#This Row],[Budget_COGS]]</f>
        <v>18</v>
      </c>
      <c r="R1150" s="5">
        <f>IF(
Table1[[#This Row],[Budget_COGS]]=0,
"",
IF(
Table1[[#This Row],[Budget_COGS]]&gt;0,
(Table1[[#This Row],[Budget_COGS]]-Table1[[#This Row],[COGS]]) / Table1[[#This Row],[Budget_COGS]],
(Table1[[#This Row],[Budget_COGS]]-Table1[[#This Row],[COGS]]) / ABS(Table1[[#This Row],[Budget_COGS]])
)
)</f>
        <v>-8.5714285714285715E-2</v>
      </c>
      <c r="S1150" s="5" t="str">
        <f>IF(Table1[[#This Row],[COGS _Var]]&gt;=0, "Above Budget", "Below Budget")</f>
        <v>Above Budget</v>
      </c>
      <c r="T1150">
        <f>Table1[[#This Row],[Actual_Sales]]-Table1[[#This Row],[COGS]]</f>
        <v>304</v>
      </c>
      <c r="U1150">
        <v>280</v>
      </c>
      <c r="V1150">
        <f>Table1[[#This Row],[Gross_Margin]]-Table1[[#This Row],[Budget_Margin]]</f>
        <v>24</v>
      </c>
      <c r="W1150" s="5">
        <f>IF(
Table1[[#This Row],[Budget_Margin]]=0,
"",
IF(
Table1[[#This Row],[Budget_Margin]]&gt;0,
(Table1[[#This Row],[Gross_Margin]]-Table1[[#This Row],[Budget_Margin]]) / Table1[[#This Row],[Budget_Margin]],
(Table1[[#This Row],[Gross_Margin]]-Table1[[#This Row],[Budget_Margin]]) / ABS(Table1[[#This Row],[Budget_Margin]])
)
)</f>
        <v>8.5714285714285715E-2</v>
      </c>
      <c r="X1150" s="5" t="str">
        <f>IF(Table1[[#This Row],[Margin_Var]]&gt;=0, "Above Budget", "Below Budget")</f>
        <v>Above Budget</v>
      </c>
      <c r="Y1150" s="5">
        <f>IFERROR(Table1[[#This Row],[Gross_Margin]]/Table1[[#This Row],[Actual_Sales]],0)</f>
        <v>0.5714285714285714</v>
      </c>
      <c r="Z1150" s="5">
        <f>Table1[[#This Row],[Actual_Profit]]/Table1[[#This Row],[Actual_Sales]]</f>
        <v>0.36842105263157893</v>
      </c>
      <c r="AA1150">
        <v>108</v>
      </c>
      <c r="AB1150" s="5">
        <f>IFERROR(Table1[[#This Row],[Expenses]]/Table1[[#This Row],[Actual_Sales]],0)</f>
        <v>0.20300751879699247</v>
      </c>
      <c r="AC1150">
        <v>75</v>
      </c>
      <c r="AD1150">
        <v>1691</v>
      </c>
      <c r="AE1150" s="5">
        <f>IFERROR(Table1[[#This Row],[Inventory]]/Table1[[#This Row],[Actual_Sales]],0)</f>
        <v>3.1785714285714284</v>
      </c>
    </row>
    <row r="1151" spans="1:31" x14ac:dyDescent="0.25">
      <c r="A1151">
        <v>1884</v>
      </c>
      <c r="B1151">
        <v>702</v>
      </c>
      <c r="C1151">
        <v>11</v>
      </c>
      <c r="D1151" s="2">
        <v>40483</v>
      </c>
      <c r="E1151">
        <v>532</v>
      </c>
      <c r="F1151">
        <v>380</v>
      </c>
      <c r="G1151">
        <f>Table1[[#This Row],[Actual_Sales]]-Table1[[#This Row],[Budget_Sales]]</f>
        <v>152</v>
      </c>
      <c r="H1151" s="5">
        <f>IF(
Table1[[#This Row],[Budget_Sales]]=0,
"",
IF(
Table1[[#This Row],[Budget_Sales]]&gt;0,
(Table1[[#This Row],[Actual_Sales]]-Table1[[#This Row],[Budget_Sales]])/Table1[[#This Row],[Budget_Sales]],
(Table1[[#This Row],[Actual_Sales]]-Table1[[#This Row],[Budget_Sales]])/ABS(Table1[[#This Row],[Budget_Sales]])
)
)</f>
        <v>0.4</v>
      </c>
      <c r="I1151" s="5" t="str">
        <f>IF(Table1[[#This Row],[Sales_Var]]&gt;=0,"Above Budget","Below Budget")</f>
        <v>Above Budget</v>
      </c>
      <c r="J1151">
        <f>Table1[[#This Row],[Actual_Sales]]-(Table1[[#This Row],[COGS]]+Table1[[#This Row],[Expenses]])</f>
        <v>196</v>
      </c>
      <c r="K1151">
        <v>140</v>
      </c>
      <c r="L1151">
        <f>Table1[[#This Row],[Actual_Profit]]-Table1[[#This Row],[Budget_Profit]]</f>
        <v>56</v>
      </c>
      <c r="M1151" s="5">
        <f>IF(
Table1[[#This Row],[Budget_Profit]]=0,
"",
IF(
Table1[[#This Row],[Budget_Profit]]&gt;0,
(Table1[[#This Row],[Actual_Profit]]-Table1[[#This Row],[Budget_Profit]])/Table1[[#This Row],[Budget_Profit]],
(Table1[[#This Row],[Actual_Profit]]-Table1[[#This Row],[Budget_Profit]])/ABS(Table1[[#This Row],[Budget_Profit]])
)
)</f>
        <v>0.4</v>
      </c>
      <c r="N1151" s="5" t="str">
        <f>IF(Table1[[#This Row],[Profit_Var]]&gt;=0, "Above Budget", "Below Budget")</f>
        <v>Above Budget</v>
      </c>
      <c r="O1151">
        <v>228</v>
      </c>
      <c r="P1151">
        <v>160</v>
      </c>
      <c r="Q1151">
        <f>Table1[[#This Row],[COGS]]-Table1[[#This Row],[Budget_COGS]]</f>
        <v>68</v>
      </c>
      <c r="R1151" s="5">
        <f>IF(
Table1[[#This Row],[Budget_COGS]]=0,
"",
IF(
Table1[[#This Row],[Budget_COGS]]&gt;0,
(Table1[[#This Row],[Budget_COGS]]-Table1[[#This Row],[COGS]]) / Table1[[#This Row],[Budget_COGS]],
(Table1[[#This Row],[Budget_COGS]]-Table1[[#This Row],[COGS]]) / ABS(Table1[[#This Row],[Budget_COGS]])
)
)</f>
        <v>-0.42499999999999999</v>
      </c>
      <c r="S1151" s="5" t="str">
        <f>IF(Table1[[#This Row],[COGS _Var]]&gt;=0, "Above Budget", "Below Budget")</f>
        <v>Above Budget</v>
      </c>
      <c r="T1151">
        <f>Table1[[#This Row],[Actual_Sales]]-Table1[[#This Row],[COGS]]</f>
        <v>304</v>
      </c>
      <c r="U1151">
        <v>220</v>
      </c>
      <c r="V1151">
        <f>Table1[[#This Row],[Gross_Margin]]-Table1[[#This Row],[Budget_Margin]]</f>
        <v>84</v>
      </c>
      <c r="W1151" s="5">
        <f>IF(
Table1[[#This Row],[Budget_Margin]]=0,
"",
IF(
Table1[[#This Row],[Budget_Margin]]&gt;0,
(Table1[[#This Row],[Gross_Margin]]-Table1[[#This Row],[Budget_Margin]]) / Table1[[#This Row],[Budget_Margin]],
(Table1[[#This Row],[Gross_Margin]]-Table1[[#This Row],[Budget_Margin]]) / ABS(Table1[[#This Row],[Budget_Margin]])
)
)</f>
        <v>0.38181818181818183</v>
      </c>
      <c r="X1151" s="5" t="str">
        <f>IF(Table1[[#This Row],[Margin_Var]]&gt;=0, "Above Budget", "Below Budget")</f>
        <v>Above Budget</v>
      </c>
      <c r="Y1151" s="5">
        <f>IFERROR(Table1[[#This Row],[Gross_Margin]]/Table1[[#This Row],[Actual_Sales]],0)</f>
        <v>0.5714285714285714</v>
      </c>
      <c r="Z1151" s="5">
        <f>Table1[[#This Row],[Actual_Profit]]/Table1[[#This Row],[Actual_Sales]]</f>
        <v>0.36842105263157893</v>
      </c>
      <c r="AA1151">
        <v>108</v>
      </c>
      <c r="AB1151" s="5">
        <f>IFERROR(Table1[[#This Row],[Expenses]]/Table1[[#This Row],[Actual_Sales]],0)</f>
        <v>0.20300751879699247</v>
      </c>
      <c r="AC1151">
        <v>75</v>
      </c>
      <c r="AD1151">
        <v>1691</v>
      </c>
      <c r="AE1151" s="5">
        <f>IFERROR(Table1[[#This Row],[Inventory]]/Table1[[#This Row],[Actual_Sales]],0)</f>
        <v>3.1785714285714284</v>
      </c>
    </row>
    <row r="1152" spans="1:31" x14ac:dyDescent="0.25">
      <c r="A1152">
        <v>3314</v>
      </c>
      <c r="B1152">
        <v>714</v>
      </c>
      <c r="C1152">
        <v>9</v>
      </c>
      <c r="D1152" s="2">
        <v>40725</v>
      </c>
      <c r="E1152">
        <v>562</v>
      </c>
      <c r="F1152">
        <v>490</v>
      </c>
      <c r="G1152">
        <f>Table1[[#This Row],[Actual_Sales]]-Table1[[#This Row],[Budget_Sales]]</f>
        <v>72</v>
      </c>
      <c r="H1152" s="5">
        <f>IF(
Table1[[#This Row],[Budget_Sales]]=0,
"",
IF(
Table1[[#This Row],[Budget_Sales]]&gt;0,
(Table1[[#This Row],[Actual_Sales]]-Table1[[#This Row],[Budget_Sales]])/Table1[[#This Row],[Budget_Sales]],
(Table1[[#This Row],[Actual_Sales]]-Table1[[#This Row],[Budget_Sales]])/ABS(Table1[[#This Row],[Budget_Sales]])
)
)</f>
        <v>0.14693877551020409</v>
      </c>
      <c r="I1152" s="5" t="str">
        <f>IF(Table1[[#This Row],[Sales_Var]]&gt;=0,"Above Budget","Below Budget")</f>
        <v>Above Budget</v>
      </c>
      <c r="J1152">
        <f>Table1[[#This Row],[Actual_Sales]]-(Table1[[#This Row],[COGS]]+Table1[[#This Row],[Expenses]])</f>
        <v>207</v>
      </c>
      <c r="K1152">
        <v>200</v>
      </c>
      <c r="L1152">
        <f>Table1[[#This Row],[Actual_Profit]]-Table1[[#This Row],[Budget_Profit]]</f>
        <v>7</v>
      </c>
      <c r="M1152" s="5">
        <f>IF(
Table1[[#This Row],[Budget_Profit]]=0,
"",
IF(
Table1[[#This Row],[Budget_Profit]]&gt;0,
(Table1[[#This Row],[Actual_Profit]]-Table1[[#This Row],[Budget_Profit]])/Table1[[#This Row],[Budget_Profit]],
(Table1[[#This Row],[Actual_Profit]]-Table1[[#This Row],[Budget_Profit]])/ABS(Table1[[#This Row],[Budget_Profit]])
)
)</f>
        <v>3.5000000000000003E-2</v>
      </c>
      <c r="N1152" s="5" t="str">
        <f>IF(Table1[[#This Row],[Profit_Var]]&gt;=0, "Above Budget", "Below Budget")</f>
        <v>Above Budget</v>
      </c>
      <c r="O1152">
        <v>260</v>
      </c>
      <c r="P1152">
        <v>220</v>
      </c>
      <c r="Q1152">
        <f>Table1[[#This Row],[COGS]]-Table1[[#This Row],[Budget_COGS]]</f>
        <v>40</v>
      </c>
      <c r="R1152" s="5">
        <f>IF(
Table1[[#This Row],[Budget_COGS]]=0,
"",
IF(
Table1[[#This Row],[Budget_COGS]]&gt;0,
(Table1[[#This Row],[Budget_COGS]]-Table1[[#This Row],[COGS]]) / Table1[[#This Row],[Budget_COGS]],
(Table1[[#This Row],[Budget_COGS]]-Table1[[#This Row],[COGS]]) / ABS(Table1[[#This Row],[Budget_COGS]])
)
)</f>
        <v>-0.18181818181818182</v>
      </c>
      <c r="S1152" s="5" t="str">
        <f>IF(Table1[[#This Row],[COGS _Var]]&gt;=0, "Above Budget", "Below Budget")</f>
        <v>Above Budget</v>
      </c>
      <c r="T1152">
        <f>Table1[[#This Row],[Actual_Sales]]-Table1[[#This Row],[COGS]]</f>
        <v>302</v>
      </c>
      <c r="U1152">
        <v>270</v>
      </c>
      <c r="V1152">
        <f>Table1[[#This Row],[Gross_Margin]]-Table1[[#This Row],[Budget_Margin]]</f>
        <v>32</v>
      </c>
      <c r="W1152" s="5">
        <f>IF(
Table1[[#This Row],[Budget_Margin]]=0,
"",
IF(
Table1[[#This Row],[Budget_Margin]]&gt;0,
(Table1[[#This Row],[Gross_Margin]]-Table1[[#This Row],[Budget_Margin]]) / Table1[[#This Row],[Budget_Margin]],
(Table1[[#This Row],[Gross_Margin]]-Table1[[#This Row],[Budget_Margin]]) / ABS(Table1[[#This Row],[Budget_Margin]])
)
)</f>
        <v>0.11851851851851852</v>
      </c>
      <c r="X1152" s="5" t="str">
        <f>IF(Table1[[#This Row],[Margin_Var]]&gt;=0, "Above Budget", "Below Budget")</f>
        <v>Above Budget</v>
      </c>
      <c r="Y1152" s="5">
        <f>IFERROR(Table1[[#This Row],[Gross_Margin]]/Table1[[#This Row],[Actual_Sales]],0)</f>
        <v>0.53736654804270467</v>
      </c>
      <c r="Z1152" s="5">
        <f>Table1[[#This Row],[Actual_Profit]]/Table1[[#This Row],[Actual_Sales]]</f>
        <v>0.3683274021352313</v>
      </c>
      <c r="AA1152">
        <v>95</v>
      </c>
      <c r="AB1152" s="5">
        <f>IFERROR(Table1[[#This Row],[Expenses]]/Table1[[#This Row],[Actual_Sales]],0)</f>
        <v>0.16903914590747332</v>
      </c>
      <c r="AC1152">
        <v>80</v>
      </c>
      <c r="AD1152">
        <v>1319</v>
      </c>
      <c r="AE1152" s="5">
        <f>IFERROR(Table1[[#This Row],[Inventory]]/Table1[[#This Row],[Actual_Sales]],0)</f>
        <v>2.3469750889679717</v>
      </c>
    </row>
    <row r="1153" spans="1:31" x14ac:dyDescent="0.25">
      <c r="A1153">
        <v>3865</v>
      </c>
      <c r="B1153">
        <v>815</v>
      </c>
      <c r="C1153">
        <v>2</v>
      </c>
      <c r="D1153" s="2">
        <v>40817</v>
      </c>
      <c r="E1153">
        <v>391</v>
      </c>
      <c r="F1153">
        <v>370</v>
      </c>
      <c r="G1153">
        <f>Table1[[#This Row],[Actual_Sales]]-Table1[[#This Row],[Budget_Sales]]</f>
        <v>21</v>
      </c>
      <c r="H1153" s="5">
        <f>IF(
Table1[[#This Row],[Budget_Sales]]=0,
"",
IF(
Table1[[#This Row],[Budget_Sales]]&gt;0,
(Table1[[#This Row],[Actual_Sales]]-Table1[[#This Row],[Budget_Sales]])/Table1[[#This Row],[Budget_Sales]],
(Table1[[#This Row],[Actual_Sales]]-Table1[[#This Row],[Budget_Sales]])/ABS(Table1[[#This Row],[Budget_Sales]])
)
)</f>
        <v>5.675675675675676E-2</v>
      </c>
      <c r="I1153" s="5" t="str">
        <f>IF(Table1[[#This Row],[Sales_Var]]&gt;=0,"Above Budget","Below Budget")</f>
        <v>Above Budget</v>
      </c>
      <c r="J1153">
        <f>Table1[[#This Row],[Actual_Sales]]-(Table1[[#This Row],[COGS]]+Table1[[#This Row],[Expenses]])</f>
        <v>144</v>
      </c>
      <c r="K1153">
        <v>160</v>
      </c>
      <c r="L1153">
        <f>Table1[[#This Row],[Actual_Profit]]-Table1[[#This Row],[Budget_Profit]]</f>
        <v>-16</v>
      </c>
      <c r="M1153" s="5">
        <f>IF(
Table1[[#This Row],[Budget_Profit]]=0,
"",
IF(
Table1[[#This Row],[Budget_Profit]]&gt;0,
(Table1[[#This Row],[Actual_Profit]]-Table1[[#This Row],[Budget_Profit]])/Table1[[#This Row],[Budget_Profit]],
(Table1[[#This Row],[Actual_Profit]]-Table1[[#This Row],[Budget_Profit]])/ABS(Table1[[#This Row],[Budget_Profit]])
)
)</f>
        <v>-0.1</v>
      </c>
      <c r="N1153" s="5" t="str">
        <f>IF(Table1[[#This Row],[Profit_Var]]&gt;=0, "Above Budget", "Below Budget")</f>
        <v>Below Budget</v>
      </c>
      <c r="O1153">
        <v>154</v>
      </c>
      <c r="P1153">
        <v>150</v>
      </c>
      <c r="Q1153">
        <f>Table1[[#This Row],[COGS]]-Table1[[#This Row],[Budget_COGS]]</f>
        <v>4</v>
      </c>
      <c r="R1153" s="5">
        <f>IF(
Table1[[#This Row],[Budget_COGS]]=0,
"",
IF(
Table1[[#This Row],[Budget_COGS]]&gt;0,
(Table1[[#This Row],[Budget_COGS]]-Table1[[#This Row],[COGS]]) / Table1[[#This Row],[Budget_COGS]],
(Table1[[#This Row],[Budget_COGS]]-Table1[[#This Row],[COGS]]) / ABS(Table1[[#This Row],[Budget_COGS]])
)
)</f>
        <v>-2.6666666666666668E-2</v>
      </c>
      <c r="S1153" s="5" t="str">
        <f>IF(Table1[[#This Row],[COGS _Var]]&gt;=0, "Above Budget", "Below Budget")</f>
        <v>Above Budget</v>
      </c>
      <c r="T1153">
        <f>Table1[[#This Row],[Actual_Sales]]-Table1[[#This Row],[COGS]]</f>
        <v>237</v>
      </c>
      <c r="U1153">
        <v>220</v>
      </c>
      <c r="V1153">
        <f>Table1[[#This Row],[Gross_Margin]]-Table1[[#This Row],[Budget_Margin]]</f>
        <v>17</v>
      </c>
      <c r="W1153" s="5">
        <f>IF(
Table1[[#This Row],[Budget_Margin]]=0,
"",
IF(
Table1[[#This Row],[Budget_Margin]]&gt;0,
(Table1[[#This Row],[Gross_Margin]]-Table1[[#This Row],[Budget_Margin]]) / Table1[[#This Row],[Budget_Margin]],
(Table1[[#This Row],[Gross_Margin]]-Table1[[#This Row],[Budget_Margin]]) / ABS(Table1[[#This Row],[Budget_Margin]])
)
)</f>
        <v>7.7272727272727271E-2</v>
      </c>
      <c r="X1153" s="5" t="str">
        <f>IF(Table1[[#This Row],[Margin_Var]]&gt;=0, "Above Budget", "Below Budget")</f>
        <v>Above Budget</v>
      </c>
      <c r="Y1153" s="5">
        <f>IFERROR(Table1[[#This Row],[Gross_Margin]]/Table1[[#This Row],[Actual_Sales]],0)</f>
        <v>0.60613810741687979</v>
      </c>
      <c r="Z1153" s="5">
        <f>Table1[[#This Row],[Actual_Profit]]/Table1[[#This Row],[Actual_Sales]]</f>
        <v>0.36828644501278773</v>
      </c>
      <c r="AA1153">
        <v>93</v>
      </c>
      <c r="AB1153" s="5">
        <f>IFERROR(Table1[[#This Row],[Expenses]]/Table1[[#This Row],[Actual_Sales]],0)</f>
        <v>0.23785166240409208</v>
      </c>
      <c r="AC1153">
        <v>50</v>
      </c>
      <c r="AD1153">
        <v>1132</v>
      </c>
      <c r="AE1153" s="5">
        <f>IFERROR(Table1[[#This Row],[Inventory]]/Table1[[#This Row],[Actual_Sales]],0)</f>
        <v>2.8951406649616369</v>
      </c>
    </row>
    <row r="1154" spans="1:31" x14ac:dyDescent="0.25">
      <c r="A1154">
        <v>3854</v>
      </c>
      <c r="B1154">
        <v>775</v>
      </c>
      <c r="C1154">
        <v>9</v>
      </c>
      <c r="D1154" s="2">
        <v>40817</v>
      </c>
      <c r="E1154">
        <v>391</v>
      </c>
      <c r="F1154">
        <v>290</v>
      </c>
      <c r="G1154">
        <f>Table1[[#This Row],[Actual_Sales]]-Table1[[#This Row],[Budget_Sales]]</f>
        <v>101</v>
      </c>
      <c r="H1154" s="5">
        <f>IF(
Table1[[#This Row],[Budget_Sales]]=0,
"",
IF(
Table1[[#This Row],[Budget_Sales]]&gt;0,
(Table1[[#This Row],[Actual_Sales]]-Table1[[#This Row],[Budget_Sales]])/Table1[[#This Row],[Budget_Sales]],
(Table1[[#This Row],[Actual_Sales]]-Table1[[#This Row],[Budget_Sales]])/ABS(Table1[[#This Row],[Budget_Sales]])
)
)</f>
        <v>0.34827586206896549</v>
      </c>
      <c r="I1154" s="5" t="str">
        <f>IF(Table1[[#This Row],[Sales_Var]]&gt;=0,"Above Budget","Below Budget")</f>
        <v>Above Budget</v>
      </c>
      <c r="J1154">
        <f>Table1[[#This Row],[Actual_Sales]]-(Table1[[#This Row],[COGS]]+Table1[[#This Row],[Expenses]])</f>
        <v>144</v>
      </c>
      <c r="K1154">
        <v>120</v>
      </c>
      <c r="L1154">
        <f>Table1[[#This Row],[Actual_Profit]]-Table1[[#This Row],[Budget_Profit]]</f>
        <v>24</v>
      </c>
      <c r="M1154" s="5">
        <f>IF(
Table1[[#This Row],[Budget_Profit]]=0,
"",
IF(
Table1[[#This Row],[Budget_Profit]]&gt;0,
(Table1[[#This Row],[Actual_Profit]]-Table1[[#This Row],[Budget_Profit]])/Table1[[#This Row],[Budget_Profit]],
(Table1[[#This Row],[Actual_Profit]]-Table1[[#This Row],[Budget_Profit]])/ABS(Table1[[#This Row],[Budget_Profit]])
)
)</f>
        <v>0.2</v>
      </c>
      <c r="N1154" s="5" t="str">
        <f>IF(Table1[[#This Row],[Profit_Var]]&gt;=0, "Above Budget", "Below Budget")</f>
        <v>Above Budget</v>
      </c>
      <c r="O1154">
        <v>154</v>
      </c>
      <c r="P1154">
        <v>120</v>
      </c>
      <c r="Q1154">
        <f>Table1[[#This Row],[COGS]]-Table1[[#This Row],[Budget_COGS]]</f>
        <v>34</v>
      </c>
      <c r="R1154" s="5">
        <f>IF(
Table1[[#This Row],[Budget_COGS]]=0,
"",
IF(
Table1[[#This Row],[Budget_COGS]]&gt;0,
(Table1[[#This Row],[Budget_COGS]]-Table1[[#This Row],[COGS]]) / Table1[[#This Row],[Budget_COGS]],
(Table1[[#This Row],[Budget_COGS]]-Table1[[#This Row],[COGS]]) / ABS(Table1[[#This Row],[Budget_COGS]])
)
)</f>
        <v>-0.28333333333333333</v>
      </c>
      <c r="S1154" s="5" t="str">
        <f>IF(Table1[[#This Row],[COGS _Var]]&gt;=0, "Above Budget", "Below Budget")</f>
        <v>Above Budget</v>
      </c>
      <c r="T1154">
        <f>Table1[[#This Row],[Actual_Sales]]-Table1[[#This Row],[COGS]]</f>
        <v>237</v>
      </c>
      <c r="U1154">
        <v>170</v>
      </c>
      <c r="V1154">
        <f>Table1[[#This Row],[Gross_Margin]]-Table1[[#This Row],[Budget_Margin]]</f>
        <v>67</v>
      </c>
      <c r="W1154" s="5">
        <f>IF(
Table1[[#This Row],[Budget_Margin]]=0,
"",
IF(
Table1[[#This Row],[Budget_Margin]]&gt;0,
(Table1[[#This Row],[Gross_Margin]]-Table1[[#This Row],[Budget_Margin]]) / Table1[[#This Row],[Budget_Margin]],
(Table1[[#This Row],[Gross_Margin]]-Table1[[#This Row],[Budget_Margin]]) / ABS(Table1[[#This Row],[Budget_Margin]])
)
)</f>
        <v>0.39411764705882352</v>
      </c>
      <c r="X1154" s="5" t="str">
        <f>IF(Table1[[#This Row],[Margin_Var]]&gt;=0, "Above Budget", "Below Budget")</f>
        <v>Above Budget</v>
      </c>
      <c r="Y1154" s="5">
        <f>IFERROR(Table1[[#This Row],[Gross_Margin]]/Table1[[#This Row],[Actual_Sales]],0)</f>
        <v>0.60613810741687979</v>
      </c>
      <c r="Z1154" s="5">
        <f>Table1[[#This Row],[Actual_Profit]]/Table1[[#This Row],[Actual_Sales]]</f>
        <v>0.36828644501278773</v>
      </c>
      <c r="AA1154">
        <v>93</v>
      </c>
      <c r="AB1154" s="5">
        <f>IFERROR(Table1[[#This Row],[Expenses]]/Table1[[#This Row],[Actual_Sales]],0)</f>
        <v>0.23785166240409208</v>
      </c>
      <c r="AC1154">
        <v>50</v>
      </c>
      <c r="AD1154">
        <v>1132</v>
      </c>
      <c r="AE1154" s="5">
        <f>IFERROR(Table1[[#This Row],[Inventory]]/Table1[[#This Row],[Actual_Sales]],0)</f>
        <v>2.8951406649616369</v>
      </c>
    </row>
    <row r="1155" spans="1:31" x14ac:dyDescent="0.25">
      <c r="A1155">
        <v>1265</v>
      </c>
      <c r="B1155">
        <v>321</v>
      </c>
      <c r="C1155">
        <v>3</v>
      </c>
      <c r="D1155" s="2">
        <v>40391</v>
      </c>
      <c r="E1155">
        <v>277</v>
      </c>
      <c r="F1155">
        <v>260</v>
      </c>
      <c r="G1155">
        <f>Table1[[#This Row],[Actual_Sales]]-Table1[[#This Row],[Budget_Sales]]</f>
        <v>17</v>
      </c>
      <c r="H1155" s="5">
        <f>IF(
Table1[[#This Row],[Budget_Sales]]=0,
"",
IF(
Table1[[#This Row],[Budget_Sales]]&gt;0,
(Table1[[#This Row],[Actual_Sales]]-Table1[[#This Row],[Budget_Sales]])/Table1[[#This Row],[Budget_Sales]],
(Table1[[#This Row],[Actual_Sales]]-Table1[[#This Row],[Budget_Sales]])/ABS(Table1[[#This Row],[Budget_Sales]])
)
)</f>
        <v>6.5384615384615388E-2</v>
      </c>
      <c r="I1155" s="5" t="str">
        <f>IF(Table1[[#This Row],[Sales_Var]]&gt;=0,"Above Budget","Below Budget")</f>
        <v>Above Budget</v>
      </c>
      <c r="J1155">
        <f>Table1[[#This Row],[Actual_Sales]]-(Table1[[#This Row],[COGS]]+Table1[[#This Row],[Expenses]])</f>
        <v>102</v>
      </c>
      <c r="K1155">
        <v>100</v>
      </c>
      <c r="L1155">
        <f>Table1[[#This Row],[Actual_Profit]]-Table1[[#This Row],[Budget_Profit]]</f>
        <v>2</v>
      </c>
      <c r="M1155" s="5">
        <f>IF(
Table1[[#This Row],[Budget_Profit]]=0,
"",
IF(
Table1[[#This Row],[Budget_Profit]]&gt;0,
(Table1[[#This Row],[Actual_Profit]]-Table1[[#This Row],[Budget_Profit]])/Table1[[#This Row],[Budget_Profit]],
(Table1[[#This Row],[Actual_Profit]]-Table1[[#This Row],[Budget_Profit]])/ABS(Table1[[#This Row],[Budget_Profit]])
)
)</f>
        <v>0.02</v>
      </c>
      <c r="N1155" s="5" t="str">
        <f>IF(Table1[[#This Row],[Profit_Var]]&gt;=0, "Above Budget", "Below Budget")</f>
        <v>Above Budget</v>
      </c>
      <c r="O1155">
        <v>116</v>
      </c>
      <c r="P1155">
        <v>110</v>
      </c>
      <c r="Q1155">
        <f>Table1[[#This Row],[COGS]]-Table1[[#This Row],[Budget_COGS]]</f>
        <v>6</v>
      </c>
      <c r="R1155" s="5">
        <f>IF(
Table1[[#This Row],[Budget_COGS]]=0,
"",
IF(
Table1[[#This Row],[Budget_COGS]]&gt;0,
(Table1[[#This Row],[Budget_COGS]]-Table1[[#This Row],[COGS]]) / Table1[[#This Row],[Budget_COGS]],
(Table1[[#This Row],[Budget_COGS]]-Table1[[#This Row],[COGS]]) / ABS(Table1[[#This Row],[Budget_COGS]])
)
)</f>
        <v>-5.4545454545454543E-2</v>
      </c>
      <c r="S1155" s="5" t="str">
        <f>IF(Table1[[#This Row],[COGS _Var]]&gt;=0, "Above Budget", "Below Budget")</f>
        <v>Above Budget</v>
      </c>
      <c r="T1155">
        <f>Table1[[#This Row],[Actual_Sales]]-Table1[[#This Row],[COGS]]</f>
        <v>161</v>
      </c>
      <c r="U1155">
        <v>150</v>
      </c>
      <c r="V1155">
        <f>Table1[[#This Row],[Gross_Margin]]-Table1[[#This Row],[Budget_Margin]]</f>
        <v>11</v>
      </c>
      <c r="W1155" s="5">
        <f>IF(
Table1[[#This Row],[Budget_Margin]]=0,
"",
IF(
Table1[[#This Row],[Budget_Margin]]&gt;0,
(Table1[[#This Row],[Gross_Margin]]-Table1[[#This Row],[Budget_Margin]]) / Table1[[#This Row],[Budget_Margin]],
(Table1[[#This Row],[Gross_Margin]]-Table1[[#This Row],[Budget_Margin]]) / ABS(Table1[[#This Row],[Budget_Margin]])
)
)</f>
        <v>7.3333333333333334E-2</v>
      </c>
      <c r="X1155" s="5" t="str">
        <f>IF(Table1[[#This Row],[Margin_Var]]&gt;=0, "Above Budget", "Below Budget")</f>
        <v>Above Budget</v>
      </c>
      <c r="Y1155" s="5">
        <f>IFERROR(Table1[[#This Row],[Gross_Margin]]/Table1[[#This Row],[Actual_Sales]],0)</f>
        <v>0.58122743682310474</v>
      </c>
      <c r="Z1155" s="5">
        <f>Table1[[#This Row],[Actual_Profit]]/Table1[[#This Row],[Actual_Sales]]</f>
        <v>0.36823104693140796</v>
      </c>
      <c r="AA1155">
        <v>59</v>
      </c>
      <c r="AB1155" s="5">
        <f>IFERROR(Table1[[#This Row],[Expenses]]/Table1[[#This Row],[Actual_Sales]],0)</f>
        <v>0.21299638989169675</v>
      </c>
      <c r="AC1155">
        <v>35</v>
      </c>
      <c r="AD1155">
        <v>678</v>
      </c>
      <c r="AE1155" s="5">
        <f>IFERROR(Table1[[#This Row],[Inventory]]/Table1[[#This Row],[Actual_Sales]],0)</f>
        <v>2.4476534296028882</v>
      </c>
    </row>
    <row r="1156" spans="1:31" x14ac:dyDescent="0.25">
      <c r="A1156">
        <v>1400</v>
      </c>
      <c r="B1156">
        <v>918</v>
      </c>
      <c r="C1156">
        <v>4</v>
      </c>
      <c r="D1156" s="2">
        <v>40391</v>
      </c>
      <c r="E1156">
        <v>277</v>
      </c>
      <c r="F1156">
        <v>230</v>
      </c>
      <c r="G1156">
        <f>Table1[[#This Row],[Actual_Sales]]-Table1[[#This Row],[Budget_Sales]]</f>
        <v>47</v>
      </c>
      <c r="H1156" s="5">
        <f>IF(
Table1[[#This Row],[Budget_Sales]]=0,
"",
IF(
Table1[[#This Row],[Budget_Sales]]&gt;0,
(Table1[[#This Row],[Actual_Sales]]-Table1[[#This Row],[Budget_Sales]])/Table1[[#This Row],[Budget_Sales]],
(Table1[[#This Row],[Actual_Sales]]-Table1[[#This Row],[Budget_Sales]])/ABS(Table1[[#This Row],[Budget_Sales]])
)
)</f>
        <v>0.20434782608695654</v>
      </c>
      <c r="I1156" s="5" t="str">
        <f>IF(Table1[[#This Row],[Sales_Var]]&gt;=0,"Above Budget","Below Budget")</f>
        <v>Above Budget</v>
      </c>
      <c r="J1156">
        <f>Table1[[#This Row],[Actual_Sales]]-(Table1[[#This Row],[COGS]]+Table1[[#This Row],[Expenses]])</f>
        <v>102</v>
      </c>
      <c r="K1156">
        <v>100</v>
      </c>
      <c r="L1156">
        <f>Table1[[#This Row],[Actual_Profit]]-Table1[[#This Row],[Budget_Profit]]</f>
        <v>2</v>
      </c>
      <c r="M1156" s="5">
        <f>IF(
Table1[[#This Row],[Budget_Profit]]=0,
"",
IF(
Table1[[#This Row],[Budget_Profit]]&gt;0,
(Table1[[#This Row],[Actual_Profit]]-Table1[[#This Row],[Budget_Profit]])/Table1[[#This Row],[Budget_Profit]],
(Table1[[#This Row],[Actual_Profit]]-Table1[[#This Row],[Budget_Profit]])/ABS(Table1[[#This Row],[Budget_Profit]])
)
)</f>
        <v>0.02</v>
      </c>
      <c r="N1156" s="5" t="str">
        <f>IF(Table1[[#This Row],[Profit_Var]]&gt;=0, "Above Budget", "Below Budget")</f>
        <v>Above Budget</v>
      </c>
      <c r="O1156">
        <v>116</v>
      </c>
      <c r="P1156">
        <v>90</v>
      </c>
      <c r="Q1156">
        <f>Table1[[#This Row],[COGS]]-Table1[[#This Row],[Budget_COGS]]</f>
        <v>26</v>
      </c>
      <c r="R1156" s="5">
        <f>IF(
Table1[[#This Row],[Budget_COGS]]=0,
"",
IF(
Table1[[#This Row],[Budget_COGS]]&gt;0,
(Table1[[#This Row],[Budget_COGS]]-Table1[[#This Row],[COGS]]) / Table1[[#This Row],[Budget_COGS]],
(Table1[[#This Row],[Budget_COGS]]-Table1[[#This Row],[COGS]]) / ABS(Table1[[#This Row],[Budget_COGS]])
)
)</f>
        <v>-0.28888888888888886</v>
      </c>
      <c r="S1156" s="5" t="str">
        <f>IF(Table1[[#This Row],[COGS _Var]]&gt;=0, "Above Budget", "Below Budget")</f>
        <v>Above Budget</v>
      </c>
      <c r="T1156">
        <f>Table1[[#This Row],[Actual_Sales]]-Table1[[#This Row],[COGS]]</f>
        <v>161</v>
      </c>
      <c r="U1156">
        <v>140</v>
      </c>
      <c r="V1156">
        <f>Table1[[#This Row],[Gross_Margin]]-Table1[[#This Row],[Budget_Margin]]</f>
        <v>21</v>
      </c>
      <c r="W1156" s="5">
        <f>IF(
Table1[[#This Row],[Budget_Margin]]=0,
"",
IF(
Table1[[#This Row],[Budget_Margin]]&gt;0,
(Table1[[#This Row],[Gross_Margin]]-Table1[[#This Row],[Budget_Margin]]) / Table1[[#This Row],[Budget_Margin]],
(Table1[[#This Row],[Gross_Margin]]-Table1[[#This Row],[Budget_Margin]]) / ABS(Table1[[#This Row],[Budget_Margin]])
)
)</f>
        <v>0.15</v>
      </c>
      <c r="X1156" s="5" t="str">
        <f>IF(Table1[[#This Row],[Margin_Var]]&gt;=0, "Above Budget", "Below Budget")</f>
        <v>Above Budget</v>
      </c>
      <c r="Y1156" s="5">
        <f>IFERROR(Table1[[#This Row],[Gross_Margin]]/Table1[[#This Row],[Actual_Sales]],0)</f>
        <v>0.58122743682310474</v>
      </c>
      <c r="Z1156" s="5">
        <f>Table1[[#This Row],[Actual_Profit]]/Table1[[#This Row],[Actual_Sales]]</f>
        <v>0.36823104693140796</v>
      </c>
      <c r="AA1156">
        <v>59</v>
      </c>
      <c r="AB1156" s="5">
        <f>IFERROR(Table1[[#This Row],[Expenses]]/Table1[[#This Row],[Actual_Sales]],0)</f>
        <v>0.21299638989169675</v>
      </c>
      <c r="AC1156">
        <v>35</v>
      </c>
      <c r="AD1156">
        <v>-1278</v>
      </c>
      <c r="AE1156" s="5">
        <f>IFERROR(Table1[[#This Row],[Inventory]]/Table1[[#This Row],[Actual_Sales]],0)</f>
        <v>-4.6137184115523464</v>
      </c>
    </row>
    <row r="1157" spans="1:31" x14ac:dyDescent="0.25">
      <c r="A1157">
        <v>1318</v>
      </c>
      <c r="B1157">
        <v>541</v>
      </c>
      <c r="C1157">
        <v>13</v>
      </c>
      <c r="D1157" s="2">
        <v>40391</v>
      </c>
      <c r="E1157">
        <v>277</v>
      </c>
      <c r="F1157">
        <v>180</v>
      </c>
      <c r="G1157">
        <f>Table1[[#This Row],[Actual_Sales]]-Table1[[#This Row],[Budget_Sales]]</f>
        <v>97</v>
      </c>
      <c r="H1157" s="5">
        <f>IF(
Table1[[#This Row],[Budget_Sales]]=0,
"",
IF(
Table1[[#This Row],[Budget_Sales]]&gt;0,
(Table1[[#This Row],[Actual_Sales]]-Table1[[#This Row],[Budget_Sales]])/Table1[[#This Row],[Budget_Sales]],
(Table1[[#This Row],[Actual_Sales]]-Table1[[#This Row],[Budget_Sales]])/ABS(Table1[[#This Row],[Budget_Sales]])
)
)</f>
        <v>0.53888888888888886</v>
      </c>
      <c r="I1157" s="5" t="str">
        <f>IF(Table1[[#This Row],[Sales_Var]]&gt;=0,"Above Budget","Below Budget")</f>
        <v>Above Budget</v>
      </c>
      <c r="J1157">
        <f>Table1[[#This Row],[Actual_Sales]]-(Table1[[#This Row],[COGS]]+Table1[[#This Row],[Expenses]])</f>
        <v>102</v>
      </c>
      <c r="K1157">
        <v>70</v>
      </c>
      <c r="L1157">
        <f>Table1[[#This Row],[Actual_Profit]]-Table1[[#This Row],[Budget_Profit]]</f>
        <v>32</v>
      </c>
      <c r="M1157" s="5">
        <f>IF(
Table1[[#This Row],[Budget_Profit]]=0,
"",
IF(
Table1[[#This Row],[Budget_Profit]]&gt;0,
(Table1[[#This Row],[Actual_Profit]]-Table1[[#This Row],[Budget_Profit]])/Table1[[#This Row],[Budget_Profit]],
(Table1[[#This Row],[Actual_Profit]]-Table1[[#This Row],[Budget_Profit]])/ABS(Table1[[#This Row],[Budget_Profit]])
)
)</f>
        <v>0.45714285714285713</v>
      </c>
      <c r="N1157" s="5" t="str">
        <f>IF(Table1[[#This Row],[Profit_Var]]&gt;=0, "Above Budget", "Below Budget")</f>
        <v>Above Budget</v>
      </c>
      <c r="O1157">
        <v>116</v>
      </c>
      <c r="P1157">
        <v>70</v>
      </c>
      <c r="Q1157">
        <f>Table1[[#This Row],[COGS]]-Table1[[#This Row],[Budget_COGS]]</f>
        <v>46</v>
      </c>
      <c r="R1157" s="5">
        <f>IF(
Table1[[#This Row],[Budget_COGS]]=0,
"",
IF(
Table1[[#This Row],[Budget_COGS]]&gt;0,
(Table1[[#This Row],[Budget_COGS]]-Table1[[#This Row],[COGS]]) / Table1[[#This Row],[Budget_COGS]],
(Table1[[#This Row],[Budget_COGS]]-Table1[[#This Row],[COGS]]) / ABS(Table1[[#This Row],[Budget_COGS]])
)
)</f>
        <v>-0.65714285714285714</v>
      </c>
      <c r="S1157" s="5" t="str">
        <f>IF(Table1[[#This Row],[COGS _Var]]&gt;=0, "Above Budget", "Below Budget")</f>
        <v>Above Budget</v>
      </c>
      <c r="T1157">
        <f>Table1[[#This Row],[Actual_Sales]]-Table1[[#This Row],[COGS]]</f>
        <v>161</v>
      </c>
      <c r="U1157">
        <v>110</v>
      </c>
      <c r="V1157">
        <f>Table1[[#This Row],[Gross_Margin]]-Table1[[#This Row],[Budget_Margin]]</f>
        <v>51</v>
      </c>
      <c r="W1157" s="5">
        <f>IF(
Table1[[#This Row],[Budget_Margin]]=0,
"",
IF(
Table1[[#This Row],[Budget_Margin]]&gt;0,
(Table1[[#This Row],[Gross_Margin]]-Table1[[#This Row],[Budget_Margin]]) / Table1[[#This Row],[Budget_Margin]],
(Table1[[#This Row],[Gross_Margin]]-Table1[[#This Row],[Budget_Margin]]) / ABS(Table1[[#This Row],[Budget_Margin]])
)
)</f>
        <v>0.46363636363636362</v>
      </c>
      <c r="X1157" s="5" t="str">
        <f>IF(Table1[[#This Row],[Margin_Var]]&gt;=0, "Above Budget", "Below Budget")</f>
        <v>Above Budget</v>
      </c>
      <c r="Y1157" s="5">
        <f>IFERROR(Table1[[#This Row],[Gross_Margin]]/Table1[[#This Row],[Actual_Sales]],0)</f>
        <v>0.58122743682310474</v>
      </c>
      <c r="Z1157" s="5">
        <f>Table1[[#This Row],[Actual_Profit]]/Table1[[#This Row],[Actual_Sales]]</f>
        <v>0.36823104693140796</v>
      </c>
      <c r="AA1157">
        <v>59</v>
      </c>
      <c r="AB1157" s="5">
        <f>IFERROR(Table1[[#This Row],[Expenses]]/Table1[[#This Row],[Actual_Sales]],0)</f>
        <v>0.21299638989169675</v>
      </c>
      <c r="AC1157">
        <v>35</v>
      </c>
      <c r="AD1157">
        <v>678</v>
      </c>
      <c r="AE1157" s="5">
        <f>IFERROR(Table1[[#This Row],[Inventory]]/Table1[[#This Row],[Actual_Sales]],0)</f>
        <v>2.4476534296028882</v>
      </c>
    </row>
    <row r="1158" spans="1:31" x14ac:dyDescent="0.25">
      <c r="A1158">
        <v>3071</v>
      </c>
      <c r="B1158">
        <v>469</v>
      </c>
      <c r="C1158">
        <v>2</v>
      </c>
      <c r="D1158" s="2">
        <v>40695</v>
      </c>
      <c r="E1158">
        <v>527</v>
      </c>
      <c r="F1158">
        <v>660</v>
      </c>
      <c r="G1158">
        <f>Table1[[#This Row],[Actual_Sales]]-Table1[[#This Row],[Budget_Sales]]</f>
        <v>-133</v>
      </c>
      <c r="H1158" s="5">
        <f>IF(
Table1[[#This Row],[Budget_Sales]]=0,
"",
IF(
Table1[[#This Row],[Budget_Sales]]&gt;0,
(Table1[[#This Row],[Actual_Sales]]-Table1[[#This Row],[Budget_Sales]])/Table1[[#This Row],[Budget_Sales]],
(Table1[[#This Row],[Actual_Sales]]-Table1[[#This Row],[Budget_Sales]])/ABS(Table1[[#This Row],[Budget_Sales]])
)
)</f>
        <v>-0.20151515151515151</v>
      </c>
      <c r="I1158" s="5" t="str">
        <f>IF(Table1[[#This Row],[Sales_Var]]&gt;=0,"Above Budget","Below Budget")</f>
        <v>Below Budget</v>
      </c>
      <c r="J1158">
        <f>Table1[[#This Row],[Actual_Sales]]-(Table1[[#This Row],[COGS]]+Table1[[#This Row],[Expenses]])</f>
        <v>194</v>
      </c>
      <c r="K1158">
        <v>270</v>
      </c>
      <c r="L1158">
        <f>Table1[[#This Row],[Actual_Profit]]-Table1[[#This Row],[Budget_Profit]]</f>
        <v>-76</v>
      </c>
      <c r="M1158" s="5">
        <f>IF(
Table1[[#This Row],[Budget_Profit]]=0,
"",
IF(
Table1[[#This Row],[Budget_Profit]]&gt;0,
(Table1[[#This Row],[Actual_Profit]]-Table1[[#This Row],[Budget_Profit]])/Table1[[#This Row],[Budget_Profit]],
(Table1[[#This Row],[Actual_Profit]]-Table1[[#This Row],[Budget_Profit]])/ABS(Table1[[#This Row],[Budget_Profit]])
)
)</f>
        <v>-0.2814814814814815</v>
      </c>
      <c r="N1158" s="5" t="str">
        <f>IF(Table1[[#This Row],[Profit_Var]]&gt;=0, "Above Budget", "Below Budget")</f>
        <v>Below Budget</v>
      </c>
      <c r="O1158">
        <v>244</v>
      </c>
      <c r="P1158">
        <v>300</v>
      </c>
      <c r="Q1158">
        <f>Table1[[#This Row],[COGS]]-Table1[[#This Row],[Budget_COGS]]</f>
        <v>-56</v>
      </c>
      <c r="R1158" s="5">
        <f>IF(
Table1[[#This Row],[Budget_COGS]]=0,
"",
IF(
Table1[[#This Row],[Budget_COGS]]&gt;0,
(Table1[[#This Row],[Budget_COGS]]-Table1[[#This Row],[COGS]]) / Table1[[#This Row],[Budget_COGS]],
(Table1[[#This Row],[Budget_COGS]]-Table1[[#This Row],[COGS]]) / ABS(Table1[[#This Row],[Budget_COGS]])
)
)</f>
        <v>0.18666666666666668</v>
      </c>
      <c r="S1158" s="5" t="str">
        <f>IF(Table1[[#This Row],[COGS _Var]]&gt;=0, "Above Budget", "Below Budget")</f>
        <v>Below Budget</v>
      </c>
      <c r="T1158">
        <f>Table1[[#This Row],[Actual_Sales]]-Table1[[#This Row],[COGS]]</f>
        <v>283</v>
      </c>
      <c r="U1158">
        <v>360</v>
      </c>
      <c r="V1158">
        <f>Table1[[#This Row],[Gross_Margin]]-Table1[[#This Row],[Budget_Margin]]</f>
        <v>-77</v>
      </c>
      <c r="W1158" s="5">
        <f>IF(
Table1[[#This Row],[Budget_Margin]]=0,
"",
IF(
Table1[[#This Row],[Budget_Margin]]&gt;0,
(Table1[[#This Row],[Gross_Margin]]-Table1[[#This Row],[Budget_Margin]]) / Table1[[#This Row],[Budget_Margin]],
(Table1[[#This Row],[Gross_Margin]]-Table1[[#This Row],[Budget_Margin]]) / ABS(Table1[[#This Row],[Budget_Margin]])
)
)</f>
        <v>-0.21388888888888888</v>
      </c>
      <c r="X1158" s="5" t="str">
        <f>IF(Table1[[#This Row],[Margin_Var]]&gt;=0, "Above Budget", "Below Budget")</f>
        <v>Below Budget</v>
      </c>
      <c r="Y1158" s="5">
        <f>IFERROR(Table1[[#This Row],[Gross_Margin]]/Table1[[#This Row],[Actual_Sales]],0)</f>
        <v>0.53700189753320682</v>
      </c>
      <c r="Z1158" s="5">
        <f>Table1[[#This Row],[Actual_Profit]]/Table1[[#This Row],[Actual_Sales]]</f>
        <v>0.36812144212523717</v>
      </c>
      <c r="AA1158">
        <v>89</v>
      </c>
      <c r="AB1158" s="5">
        <f>IFERROR(Table1[[#This Row],[Expenses]]/Table1[[#This Row],[Actual_Sales]],0)</f>
        <v>0.16888045540796964</v>
      </c>
      <c r="AC1158">
        <v>75</v>
      </c>
      <c r="AD1158">
        <v>1213</v>
      </c>
      <c r="AE1158" s="5">
        <f>IFERROR(Table1[[#This Row],[Inventory]]/Table1[[#This Row],[Actual_Sales]],0)</f>
        <v>2.3017077798861481</v>
      </c>
    </row>
    <row r="1159" spans="1:31" x14ac:dyDescent="0.25">
      <c r="A1159">
        <v>3056</v>
      </c>
      <c r="B1159">
        <v>415</v>
      </c>
      <c r="C1159">
        <v>9</v>
      </c>
      <c r="D1159" s="2">
        <v>40695</v>
      </c>
      <c r="E1159">
        <v>527</v>
      </c>
      <c r="F1159">
        <v>460</v>
      </c>
      <c r="G1159">
        <f>Table1[[#This Row],[Actual_Sales]]-Table1[[#This Row],[Budget_Sales]]</f>
        <v>67</v>
      </c>
      <c r="H1159" s="5">
        <f>IF(
Table1[[#This Row],[Budget_Sales]]=0,
"",
IF(
Table1[[#This Row],[Budget_Sales]]&gt;0,
(Table1[[#This Row],[Actual_Sales]]-Table1[[#This Row],[Budget_Sales]])/Table1[[#This Row],[Budget_Sales]],
(Table1[[#This Row],[Actual_Sales]]-Table1[[#This Row],[Budget_Sales]])/ABS(Table1[[#This Row],[Budget_Sales]])
)
)</f>
        <v>0.14565217391304347</v>
      </c>
      <c r="I1159" s="5" t="str">
        <f>IF(Table1[[#This Row],[Sales_Var]]&gt;=0,"Above Budget","Below Budget")</f>
        <v>Above Budget</v>
      </c>
      <c r="J1159">
        <f>Table1[[#This Row],[Actual_Sales]]-(Table1[[#This Row],[COGS]]+Table1[[#This Row],[Expenses]])</f>
        <v>194</v>
      </c>
      <c r="K1159">
        <v>190</v>
      </c>
      <c r="L1159">
        <f>Table1[[#This Row],[Actual_Profit]]-Table1[[#This Row],[Budget_Profit]]</f>
        <v>4</v>
      </c>
      <c r="M1159" s="5">
        <f>IF(
Table1[[#This Row],[Budget_Profit]]=0,
"",
IF(
Table1[[#This Row],[Budget_Profit]]&gt;0,
(Table1[[#This Row],[Actual_Profit]]-Table1[[#This Row],[Budget_Profit]])/Table1[[#This Row],[Budget_Profit]],
(Table1[[#This Row],[Actual_Profit]]-Table1[[#This Row],[Budget_Profit]])/ABS(Table1[[#This Row],[Budget_Profit]])
)
)</f>
        <v>2.1052631578947368E-2</v>
      </c>
      <c r="N1159" s="5" t="str">
        <f>IF(Table1[[#This Row],[Profit_Var]]&gt;=0, "Above Budget", "Below Budget")</f>
        <v>Above Budget</v>
      </c>
      <c r="O1159">
        <v>244</v>
      </c>
      <c r="P1159">
        <v>200</v>
      </c>
      <c r="Q1159">
        <f>Table1[[#This Row],[COGS]]-Table1[[#This Row],[Budget_COGS]]</f>
        <v>44</v>
      </c>
      <c r="R1159" s="5">
        <f>IF(
Table1[[#This Row],[Budget_COGS]]=0,
"",
IF(
Table1[[#This Row],[Budget_COGS]]&gt;0,
(Table1[[#This Row],[Budget_COGS]]-Table1[[#This Row],[COGS]]) / Table1[[#This Row],[Budget_COGS]],
(Table1[[#This Row],[Budget_COGS]]-Table1[[#This Row],[COGS]]) / ABS(Table1[[#This Row],[Budget_COGS]])
)
)</f>
        <v>-0.22</v>
      </c>
      <c r="S1159" s="5" t="str">
        <f>IF(Table1[[#This Row],[COGS _Var]]&gt;=0, "Above Budget", "Below Budget")</f>
        <v>Above Budget</v>
      </c>
      <c r="T1159">
        <f>Table1[[#This Row],[Actual_Sales]]-Table1[[#This Row],[COGS]]</f>
        <v>283</v>
      </c>
      <c r="U1159">
        <v>260</v>
      </c>
      <c r="V1159">
        <f>Table1[[#This Row],[Gross_Margin]]-Table1[[#This Row],[Budget_Margin]]</f>
        <v>23</v>
      </c>
      <c r="W1159" s="5">
        <f>IF(
Table1[[#This Row],[Budget_Margin]]=0,
"",
IF(
Table1[[#This Row],[Budget_Margin]]&gt;0,
(Table1[[#This Row],[Gross_Margin]]-Table1[[#This Row],[Budget_Margin]]) / Table1[[#This Row],[Budget_Margin]],
(Table1[[#This Row],[Gross_Margin]]-Table1[[#This Row],[Budget_Margin]]) / ABS(Table1[[#This Row],[Budget_Margin]])
)
)</f>
        <v>8.8461538461538466E-2</v>
      </c>
      <c r="X1159" s="5" t="str">
        <f>IF(Table1[[#This Row],[Margin_Var]]&gt;=0, "Above Budget", "Below Budget")</f>
        <v>Above Budget</v>
      </c>
      <c r="Y1159" s="5">
        <f>IFERROR(Table1[[#This Row],[Gross_Margin]]/Table1[[#This Row],[Actual_Sales]],0)</f>
        <v>0.53700189753320682</v>
      </c>
      <c r="Z1159" s="5">
        <f>Table1[[#This Row],[Actual_Profit]]/Table1[[#This Row],[Actual_Sales]]</f>
        <v>0.36812144212523717</v>
      </c>
      <c r="AA1159">
        <v>89</v>
      </c>
      <c r="AB1159" s="5">
        <f>IFERROR(Table1[[#This Row],[Expenses]]/Table1[[#This Row],[Actual_Sales]],0)</f>
        <v>0.16888045540796964</v>
      </c>
      <c r="AC1159">
        <v>75</v>
      </c>
      <c r="AD1159">
        <v>1213</v>
      </c>
      <c r="AE1159" s="5">
        <f>IFERROR(Table1[[#This Row],[Inventory]]/Table1[[#This Row],[Actual_Sales]],0)</f>
        <v>2.3017077798861481</v>
      </c>
    </row>
    <row r="1160" spans="1:31" x14ac:dyDescent="0.25">
      <c r="A1160">
        <v>2177</v>
      </c>
      <c r="B1160">
        <v>435</v>
      </c>
      <c r="C1160">
        <v>5</v>
      </c>
      <c r="D1160" s="2">
        <v>40544</v>
      </c>
      <c r="E1160">
        <v>125</v>
      </c>
      <c r="F1160">
        <v>100</v>
      </c>
      <c r="G1160">
        <f>Table1[[#This Row],[Actual_Sales]]-Table1[[#This Row],[Budget_Sales]]</f>
        <v>25</v>
      </c>
      <c r="H1160" s="5">
        <f>IF(
Table1[[#This Row],[Budget_Sales]]=0,
"",
IF(
Table1[[#This Row],[Budget_Sales]]&gt;0,
(Table1[[#This Row],[Actual_Sales]]-Table1[[#This Row],[Budget_Sales]])/Table1[[#This Row],[Budget_Sales]],
(Table1[[#This Row],[Actual_Sales]]-Table1[[#This Row],[Budget_Sales]])/ABS(Table1[[#This Row],[Budget_Sales]])
)
)</f>
        <v>0.25</v>
      </c>
      <c r="I1160" s="5" t="str">
        <f>IF(Table1[[#This Row],[Sales_Var]]&gt;=0,"Above Budget","Below Budget")</f>
        <v>Above Budget</v>
      </c>
      <c r="J1160">
        <f>Table1[[#This Row],[Actual_Sales]]-(Table1[[#This Row],[COGS]]+Table1[[#This Row],[Expenses]])</f>
        <v>46</v>
      </c>
      <c r="K1160">
        <v>40</v>
      </c>
      <c r="L1160">
        <f>Table1[[#This Row],[Actual_Profit]]-Table1[[#This Row],[Budget_Profit]]</f>
        <v>6</v>
      </c>
      <c r="M1160" s="5">
        <f>IF(
Table1[[#This Row],[Budget_Profit]]=0,
"",
IF(
Table1[[#This Row],[Budget_Profit]]&gt;0,
(Table1[[#This Row],[Actual_Profit]]-Table1[[#This Row],[Budget_Profit]])/Table1[[#This Row],[Budget_Profit]],
(Table1[[#This Row],[Actual_Profit]]-Table1[[#This Row],[Budget_Profit]])/ABS(Table1[[#This Row],[Budget_Profit]])
)
)</f>
        <v>0.15</v>
      </c>
      <c r="N1160" s="5" t="str">
        <f>IF(Table1[[#This Row],[Profit_Var]]&gt;=0, "Above Budget", "Below Budget")</f>
        <v>Above Budget</v>
      </c>
      <c r="O1160">
        <v>49</v>
      </c>
      <c r="P1160">
        <v>40</v>
      </c>
      <c r="Q1160">
        <f>Table1[[#This Row],[COGS]]-Table1[[#This Row],[Budget_COGS]]</f>
        <v>9</v>
      </c>
      <c r="R1160" s="5">
        <f>IF(
Table1[[#This Row],[Budget_COGS]]=0,
"",
IF(
Table1[[#This Row],[Budget_COGS]]&gt;0,
(Table1[[#This Row],[Budget_COGS]]-Table1[[#This Row],[COGS]]) / Table1[[#This Row],[Budget_COGS]],
(Table1[[#This Row],[Budget_COGS]]-Table1[[#This Row],[COGS]]) / ABS(Table1[[#This Row],[Budget_COGS]])
)
)</f>
        <v>-0.22500000000000001</v>
      </c>
      <c r="S1160" s="5" t="str">
        <f>IF(Table1[[#This Row],[COGS _Var]]&gt;=0, "Above Budget", "Below Budget")</f>
        <v>Above Budget</v>
      </c>
      <c r="T1160">
        <f>Table1[[#This Row],[Actual_Sales]]-Table1[[#This Row],[COGS]]</f>
        <v>76</v>
      </c>
      <c r="U1160">
        <v>60</v>
      </c>
      <c r="V1160">
        <f>Table1[[#This Row],[Gross_Margin]]-Table1[[#This Row],[Budget_Margin]]</f>
        <v>16</v>
      </c>
      <c r="W1160" s="5">
        <f>IF(
Table1[[#This Row],[Budget_Margin]]=0,
"",
IF(
Table1[[#This Row],[Budget_Margin]]&gt;0,
(Table1[[#This Row],[Gross_Margin]]-Table1[[#This Row],[Budget_Margin]]) / Table1[[#This Row],[Budget_Margin]],
(Table1[[#This Row],[Gross_Margin]]-Table1[[#This Row],[Budget_Margin]]) / ABS(Table1[[#This Row],[Budget_Margin]])
)
)</f>
        <v>0.26666666666666666</v>
      </c>
      <c r="X1160" s="5" t="str">
        <f>IF(Table1[[#This Row],[Margin_Var]]&gt;=0, "Above Budget", "Below Budget")</f>
        <v>Above Budget</v>
      </c>
      <c r="Y1160" s="5">
        <f>IFERROR(Table1[[#This Row],[Gross_Margin]]/Table1[[#This Row],[Actual_Sales]],0)</f>
        <v>0.60799999999999998</v>
      </c>
      <c r="Z1160" s="5">
        <f>Table1[[#This Row],[Actual_Profit]]/Table1[[#This Row],[Actual_Sales]]</f>
        <v>0.36799999999999999</v>
      </c>
      <c r="AA1160">
        <v>30</v>
      </c>
      <c r="AB1160" s="5">
        <f>IFERROR(Table1[[#This Row],[Expenses]]/Table1[[#This Row],[Actual_Sales]],0)</f>
        <v>0.24</v>
      </c>
      <c r="AC1160">
        <v>16</v>
      </c>
      <c r="AD1160">
        <v>623</v>
      </c>
      <c r="AE1160" s="5">
        <f>IFERROR(Table1[[#This Row],[Inventory]]/Table1[[#This Row],[Actual_Sales]],0)</f>
        <v>4.984</v>
      </c>
    </row>
    <row r="1161" spans="1:31" x14ac:dyDescent="0.25">
      <c r="A1161">
        <v>1826</v>
      </c>
      <c r="B1161">
        <v>435</v>
      </c>
      <c r="C1161">
        <v>5</v>
      </c>
      <c r="D1161" s="2">
        <v>40483</v>
      </c>
      <c r="E1161">
        <v>231</v>
      </c>
      <c r="F1161">
        <v>220</v>
      </c>
      <c r="G1161">
        <f>Table1[[#This Row],[Actual_Sales]]-Table1[[#This Row],[Budget_Sales]]</f>
        <v>11</v>
      </c>
      <c r="H1161" s="5">
        <f>IF(
Table1[[#This Row],[Budget_Sales]]=0,
"",
IF(
Table1[[#This Row],[Budget_Sales]]&gt;0,
(Table1[[#This Row],[Actual_Sales]]-Table1[[#This Row],[Budget_Sales]])/Table1[[#This Row],[Budget_Sales]],
(Table1[[#This Row],[Actual_Sales]]-Table1[[#This Row],[Budget_Sales]])/ABS(Table1[[#This Row],[Budget_Sales]])
)
)</f>
        <v>0.05</v>
      </c>
      <c r="I1161" s="5" t="str">
        <f>IF(Table1[[#This Row],[Sales_Var]]&gt;=0,"Above Budget","Below Budget")</f>
        <v>Above Budget</v>
      </c>
      <c r="J1161">
        <f>Table1[[#This Row],[Actual_Sales]]-(Table1[[#This Row],[COGS]]+Table1[[#This Row],[Expenses]])</f>
        <v>85</v>
      </c>
      <c r="K1161">
        <v>90</v>
      </c>
      <c r="L1161">
        <f>Table1[[#This Row],[Actual_Profit]]-Table1[[#This Row],[Budget_Profit]]</f>
        <v>-5</v>
      </c>
      <c r="M1161" s="5">
        <f>IF(
Table1[[#This Row],[Budget_Profit]]=0,
"",
IF(
Table1[[#This Row],[Budget_Profit]]&gt;0,
(Table1[[#This Row],[Actual_Profit]]-Table1[[#This Row],[Budget_Profit]])/Table1[[#This Row],[Budget_Profit]],
(Table1[[#This Row],[Actual_Profit]]-Table1[[#This Row],[Budget_Profit]])/ABS(Table1[[#This Row],[Budget_Profit]])
)
)</f>
        <v>-5.5555555555555552E-2</v>
      </c>
      <c r="N1161" s="5" t="str">
        <f>IF(Table1[[#This Row],[Profit_Var]]&gt;=0, "Above Budget", "Below Budget")</f>
        <v>Below Budget</v>
      </c>
      <c r="O1161">
        <v>101</v>
      </c>
      <c r="P1161">
        <v>90</v>
      </c>
      <c r="Q1161">
        <f>Table1[[#This Row],[COGS]]-Table1[[#This Row],[Budget_COGS]]</f>
        <v>11</v>
      </c>
      <c r="R1161" s="5">
        <f>IF(
Table1[[#This Row],[Budget_COGS]]=0,
"",
IF(
Table1[[#This Row],[Budget_COGS]]&gt;0,
(Table1[[#This Row],[Budget_COGS]]-Table1[[#This Row],[COGS]]) / Table1[[#This Row],[Budget_COGS]],
(Table1[[#This Row],[Budget_COGS]]-Table1[[#This Row],[COGS]]) / ABS(Table1[[#This Row],[Budget_COGS]])
)
)</f>
        <v>-0.12222222222222222</v>
      </c>
      <c r="S1161" s="5" t="str">
        <f>IF(Table1[[#This Row],[COGS _Var]]&gt;=0, "Above Budget", "Below Budget")</f>
        <v>Above Budget</v>
      </c>
      <c r="T1161">
        <f>Table1[[#This Row],[Actual_Sales]]-Table1[[#This Row],[COGS]]</f>
        <v>130</v>
      </c>
      <c r="U1161">
        <v>130</v>
      </c>
      <c r="V1161">
        <f>Table1[[#This Row],[Gross_Margin]]-Table1[[#This Row],[Budget_Margin]]</f>
        <v>0</v>
      </c>
      <c r="W1161" s="5">
        <f>IF(
Table1[[#This Row],[Budget_Margin]]=0,
"",
IF(
Table1[[#This Row],[Budget_Margin]]&gt;0,
(Table1[[#This Row],[Gross_Margin]]-Table1[[#This Row],[Budget_Margin]]) / Table1[[#This Row],[Budget_Margin]],
(Table1[[#This Row],[Gross_Margin]]-Table1[[#This Row],[Budget_Margin]]) / ABS(Table1[[#This Row],[Budget_Margin]])
)
)</f>
        <v>0</v>
      </c>
      <c r="X1161" s="5" t="str">
        <f>IF(Table1[[#This Row],[Margin_Var]]&gt;=0, "Above Budget", "Below Budget")</f>
        <v>Above Budget</v>
      </c>
      <c r="Y1161" s="5">
        <f>IFERROR(Table1[[#This Row],[Gross_Margin]]/Table1[[#This Row],[Actual_Sales]],0)</f>
        <v>0.56277056277056281</v>
      </c>
      <c r="Z1161" s="5">
        <f>Table1[[#This Row],[Actual_Profit]]/Table1[[#This Row],[Actual_Sales]]</f>
        <v>0.36796536796536794</v>
      </c>
      <c r="AA1161">
        <v>45</v>
      </c>
      <c r="AB1161" s="5">
        <f>IFERROR(Table1[[#This Row],[Expenses]]/Table1[[#This Row],[Actual_Sales]],0)</f>
        <v>0.19480519480519481</v>
      </c>
      <c r="AC1161">
        <v>33</v>
      </c>
      <c r="AD1161">
        <v>552</v>
      </c>
      <c r="AE1161" s="5">
        <f>IFERROR(Table1[[#This Row],[Inventory]]/Table1[[#This Row],[Actual_Sales]],0)</f>
        <v>2.3896103896103895</v>
      </c>
    </row>
    <row r="1162" spans="1:31" x14ac:dyDescent="0.25">
      <c r="A1162">
        <v>1806</v>
      </c>
      <c r="B1162">
        <v>337</v>
      </c>
      <c r="C1162">
        <v>8</v>
      </c>
      <c r="D1162" s="2">
        <v>40483</v>
      </c>
      <c r="E1162">
        <v>231</v>
      </c>
      <c r="F1162">
        <v>210</v>
      </c>
      <c r="G1162">
        <f>Table1[[#This Row],[Actual_Sales]]-Table1[[#This Row],[Budget_Sales]]</f>
        <v>21</v>
      </c>
      <c r="H1162" s="5">
        <f>IF(
Table1[[#This Row],[Budget_Sales]]=0,
"",
IF(
Table1[[#This Row],[Budget_Sales]]&gt;0,
(Table1[[#This Row],[Actual_Sales]]-Table1[[#This Row],[Budget_Sales]])/Table1[[#This Row],[Budget_Sales]],
(Table1[[#This Row],[Actual_Sales]]-Table1[[#This Row],[Budget_Sales]])/ABS(Table1[[#This Row],[Budget_Sales]])
)
)</f>
        <v>0.1</v>
      </c>
      <c r="I1162" s="5" t="str">
        <f>IF(Table1[[#This Row],[Sales_Var]]&gt;=0,"Above Budget","Below Budget")</f>
        <v>Above Budget</v>
      </c>
      <c r="J1162">
        <f>Table1[[#This Row],[Actual_Sales]]-(Table1[[#This Row],[COGS]]+Table1[[#This Row],[Expenses]])</f>
        <v>85</v>
      </c>
      <c r="K1162">
        <v>80</v>
      </c>
      <c r="L1162">
        <f>Table1[[#This Row],[Actual_Profit]]-Table1[[#This Row],[Budget_Profit]]</f>
        <v>5</v>
      </c>
      <c r="M1162" s="5">
        <f>IF(
Table1[[#This Row],[Budget_Profit]]=0,
"",
IF(
Table1[[#This Row],[Budget_Profit]]&gt;0,
(Table1[[#This Row],[Actual_Profit]]-Table1[[#This Row],[Budget_Profit]])/Table1[[#This Row],[Budget_Profit]],
(Table1[[#This Row],[Actual_Profit]]-Table1[[#This Row],[Budget_Profit]])/ABS(Table1[[#This Row],[Budget_Profit]])
)
)</f>
        <v>6.25E-2</v>
      </c>
      <c r="N1162" s="5" t="str">
        <f>IF(Table1[[#This Row],[Profit_Var]]&gt;=0, "Above Budget", "Below Budget")</f>
        <v>Above Budget</v>
      </c>
      <c r="O1162">
        <v>101</v>
      </c>
      <c r="P1162">
        <v>90</v>
      </c>
      <c r="Q1162">
        <f>Table1[[#This Row],[COGS]]-Table1[[#This Row],[Budget_COGS]]</f>
        <v>11</v>
      </c>
      <c r="R1162" s="5">
        <f>IF(
Table1[[#This Row],[Budget_COGS]]=0,
"",
IF(
Table1[[#This Row],[Budget_COGS]]&gt;0,
(Table1[[#This Row],[Budget_COGS]]-Table1[[#This Row],[COGS]]) / Table1[[#This Row],[Budget_COGS]],
(Table1[[#This Row],[Budget_COGS]]-Table1[[#This Row],[COGS]]) / ABS(Table1[[#This Row],[Budget_COGS]])
)
)</f>
        <v>-0.12222222222222222</v>
      </c>
      <c r="S1162" s="5" t="str">
        <f>IF(Table1[[#This Row],[COGS _Var]]&gt;=0, "Above Budget", "Below Budget")</f>
        <v>Above Budget</v>
      </c>
      <c r="T1162">
        <f>Table1[[#This Row],[Actual_Sales]]-Table1[[#This Row],[COGS]]</f>
        <v>130</v>
      </c>
      <c r="U1162">
        <v>120</v>
      </c>
      <c r="V1162">
        <f>Table1[[#This Row],[Gross_Margin]]-Table1[[#This Row],[Budget_Margin]]</f>
        <v>10</v>
      </c>
      <c r="W1162" s="5">
        <f>IF(
Table1[[#This Row],[Budget_Margin]]=0,
"",
IF(
Table1[[#This Row],[Budget_Margin]]&gt;0,
(Table1[[#This Row],[Gross_Margin]]-Table1[[#This Row],[Budget_Margin]]) / Table1[[#This Row],[Budget_Margin]],
(Table1[[#This Row],[Gross_Margin]]-Table1[[#This Row],[Budget_Margin]]) / ABS(Table1[[#This Row],[Budget_Margin]])
)
)</f>
        <v>8.3333333333333329E-2</v>
      </c>
      <c r="X1162" s="5" t="str">
        <f>IF(Table1[[#This Row],[Margin_Var]]&gt;=0, "Above Budget", "Below Budget")</f>
        <v>Above Budget</v>
      </c>
      <c r="Y1162" s="5">
        <f>IFERROR(Table1[[#This Row],[Gross_Margin]]/Table1[[#This Row],[Actual_Sales]],0)</f>
        <v>0.56277056277056281</v>
      </c>
      <c r="Z1162" s="5">
        <f>Table1[[#This Row],[Actual_Profit]]/Table1[[#This Row],[Actual_Sales]]</f>
        <v>0.36796536796536794</v>
      </c>
      <c r="AA1162">
        <v>45</v>
      </c>
      <c r="AB1162" s="5">
        <f>IFERROR(Table1[[#This Row],[Expenses]]/Table1[[#This Row],[Actual_Sales]],0)</f>
        <v>0.19480519480519481</v>
      </c>
      <c r="AC1162">
        <v>33</v>
      </c>
      <c r="AD1162">
        <v>552</v>
      </c>
      <c r="AE1162" s="5">
        <f>IFERROR(Table1[[#This Row],[Inventory]]/Table1[[#This Row],[Actual_Sales]],0)</f>
        <v>2.3896103896103895</v>
      </c>
    </row>
    <row r="1163" spans="1:31" x14ac:dyDescent="0.25">
      <c r="A1163">
        <v>1546</v>
      </c>
      <c r="B1163">
        <v>754</v>
      </c>
      <c r="C1163">
        <v>11</v>
      </c>
      <c r="D1163" s="2">
        <v>40422</v>
      </c>
      <c r="E1163">
        <v>87</v>
      </c>
      <c r="F1163">
        <v>90</v>
      </c>
      <c r="G1163">
        <f>Table1[[#This Row],[Actual_Sales]]-Table1[[#This Row],[Budget_Sales]]</f>
        <v>-3</v>
      </c>
      <c r="H1163" s="5">
        <f>IF(
Table1[[#This Row],[Budget_Sales]]=0,
"",
IF(
Table1[[#This Row],[Budget_Sales]]&gt;0,
(Table1[[#This Row],[Actual_Sales]]-Table1[[#This Row],[Budget_Sales]])/Table1[[#This Row],[Budget_Sales]],
(Table1[[#This Row],[Actual_Sales]]-Table1[[#This Row],[Budget_Sales]])/ABS(Table1[[#This Row],[Budget_Sales]])
)
)</f>
        <v>-3.3333333333333333E-2</v>
      </c>
      <c r="I1163" s="5" t="str">
        <f>IF(Table1[[#This Row],[Sales_Var]]&gt;=0,"Above Budget","Below Budget")</f>
        <v>Below Budget</v>
      </c>
      <c r="J1163">
        <f>Table1[[#This Row],[Actual_Sales]]-(Table1[[#This Row],[COGS]]+Table1[[#This Row],[Expenses]])</f>
        <v>32</v>
      </c>
      <c r="K1163">
        <v>50</v>
      </c>
      <c r="L1163">
        <f>Table1[[#This Row],[Actual_Profit]]-Table1[[#This Row],[Budget_Profit]]</f>
        <v>-18</v>
      </c>
      <c r="M1163" s="5">
        <f>IF(
Table1[[#This Row],[Budget_Profit]]=0,
"",
IF(
Table1[[#This Row],[Budget_Profit]]&gt;0,
(Table1[[#This Row],[Actual_Profit]]-Table1[[#This Row],[Budget_Profit]])/Table1[[#This Row],[Budget_Profit]],
(Table1[[#This Row],[Actual_Profit]]-Table1[[#This Row],[Budget_Profit]])/ABS(Table1[[#This Row],[Budget_Profit]])
)
)</f>
        <v>-0.36</v>
      </c>
      <c r="N1163" s="5" t="str">
        <f>IF(Table1[[#This Row],[Profit_Var]]&gt;=0, "Above Budget", "Below Budget")</f>
        <v>Below Budget</v>
      </c>
      <c r="O1163">
        <v>35</v>
      </c>
      <c r="P1163">
        <v>30</v>
      </c>
      <c r="Q1163">
        <f>Table1[[#This Row],[COGS]]-Table1[[#This Row],[Budget_COGS]]</f>
        <v>5</v>
      </c>
      <c r="R1163" s="5">
        <f>IF(
Table1[[#This Row],[Budget_COGS]]=0,
"",
IF(
Table1[[#This Row],[Budget_COGS]]&gt;0,
(Table1[[#This Row],[Budget_COGS]]-Table1[[#This Row],[COGS]]) / Table1[[#This Row],[Budget_COGS]],
(Table1[[#This Row],[Budget_COGS]]-Table1[[#This Row],[COGS]]) / ABS(Table1[[#This Row],[Budget_COGS]])
)
)</f>
        <v>-0.16666666666666666</v>
      </c>
      <c r="S1163" s="5" t="str">
        <f>IF(Table1[[#This Row],[COGS _Var]]&gt;=0, "Above Budget", "Below Budget")</f>
        <v>Above Budget</v>
      </c>
      <c r="T1163">
        <f>Table1[[#This Row],[Actual_Sales]]-Table1[[#This Row],[COGS]]</f>
        <v>52</v>
      </c>
      <c r="U1163">
        <v>60</v>
      </c>
      <c r="V1163">
        <f>Table1[[#This Row],[Gross_Margin]]-Table1[[#This Row],[Budget_Margin]]</f>
        <v>-8</v>
      </c>
      <c r="W1163" s="5">
        <f>IF(
Table1[[#This Row],[Budget_Margin]]=0,
"",
IF(
Table1[[#This Row],[Budget_Margin]]&gt;0,
(Table1[[#This Row],[Gross_Margin]]-Table1[[#This Row],[Budget_Margin]]) / Table1[[#This Row],[Budget_Margin]],
(Table1[[#This Row],[Gross_Margin]]-Table1[[#This Row],[Budget_Margin]]) / ABS(Table1[[#This Row],[Budget_Margin]])
)
)</f>
        <v>-0.13333333333333333</v>
      </c>
      <c r="X1163" s="5" t="str">
        <f>IF(Table1[[#This Row],[Margin_Var]]&gt;=0, "Above Budget", "Below Budget")</f>
        <v>Below Budget</v>
      </c>
      <c r="Y1163" s="5">
        <f>IFERROR(Table1[[#This Row],[Gross_Margin]]/Table1[[#This Row],[Actual_Sales]],0)</f>
        <v>0.5977011494252874</v>
      </c>
      <c r="Z1163" s="5">
        <f>Table1[[#This Row],[Actual_Profit]]/Table1[[#This Row],[Actual_Sales]]</f>
        <v>0.36781609195402298</v>
      </c>
      <c r="AA1163">
        <v>20</v>
      </c>
      <c r="AB1163" s="5">
        <f>IFERROR(Table1[[#This Row],[Expenses]]/Table1[[#This Row],[Actual_Sales]],0)</f>
        <v>0.22988505747126436</v>
      </c>
      <c r="AC1163">
        <v>9</v>
      </c>
      <c r="AD1163">
        <v>875</v>
      </c>
      <c r="AE1163" s="5">
        <f>IFERROR(Table1[[#This Row],[Inventory]]/Table1[[#This Row],[Actual_Sales]],0)</f>
        <v>10.057471264367816</v>
      </c>
    </row>
    <row r="1164" spans="1:31" x14ac:dyDescent="0.25">
      <c r="A1164">
        <v>1151</v>
      </c>
      <c r="B1164">
        <v>573</v>
      </c>
      <c r="C1164">
        <v>5</v>
      </c>
      <c r="D1164" s="2">
        <v>40360</v>
      </c>
      <c r="E1164">
        <v>87</v>
      </c>
      <c r="F1164">
        <v>100</v>
      </c>
      <c r="G1164">
        <f>Table1[[#This Row],[Actual_Sales]]-Table1[[#This Row],[Budget_Sales]]</f>
        <v>-13</v>
      </c>
      <c r="H1164" s="5">
        <f>IF(
Table1[[#This Row],[Budget_Sales]]=0,
"",
IF(
Table1[[#This Row],[Budget_Sales]]&gt;0,
(Table1[[#This Row],[Actual_Sales]]-Table1[[#This Row],[Budget_Sales]])/Table1[[#This Row],[Budget_Sales]],
(Table1[[#This Row],[Actual_Sales]]-Table1[[#This Row],[Budget_Sales]])/ABS(Table1[[#This Row],[Budget_Sales]])
)
)</f>
        <v>-0.13</v>
      </c>
      <c r="I1164" s="5" t="str">
        <f>IF(Table1[[#This Row],[Sales_Var]]&gt;=0,"Above Budget","Below Budget")</f>
        <v>Below Budget</v>
      </c>
      <c r="J1164">
        <f>Table1[[#This Row],[Actual_Sales]]-(Table1[[#This Row],[COGS]]+Table1[[#This Row],[Expenses]])</f>
        <v>32</v>
      </c>
      <c r="K1164">
        <v>40</v>
      </c>
      <c r="L1164">
        <f>Table1[[#This Row],[Actual_Profit]]-Table1[[#This Row],[Budget_Profit]]</f>
        <v>-8</v>
      </c>
      <c r="M1164" s="5">
        <f>IF(
Table1[[#This Row],[Budget_Profit]]=0,
"",
IF(
Table1[[#This Row],[Budget_Profit]]&gt;0,
(Table1[[#This Row],[Actual_Profit]]-Table1[[#This Row],[Budget_Profit]])/Table1[[#This Row],[Budget_Profit]],
(Table1[[#This Row],[Actual_Profit]]-Table1[[#This Row],[Budget_Profit]])/ABS(Table1[[#This Row],[Budget_Profit]])
)
)</f>
        <v>-0.2</v>
      </c>
      <c r="N1164" s="5" t="str">
        <f>IF(Table1[[#This Row],[Profit_Var]]&gt;=0, "Above Budget", "Below Budget")</f>
        <v>Below Budget</v>
      </c>
      <c r="O1164">
        <v>35</v>
      </c>
      <c r="P1164">
        <v>40</v>
      </c>
      <c r="Q1164">
        <f>Table1[[#This Row],[COGS]]-Table1[[#This Row],[Budget_COGS]]</f>
        <v>-5</v>
      </c>
      <c r="R1164" s="5">
        <f>IF(
Table1[[#This Row],[Budget_COGS]]=0,
"",
IF(
Table1[[#This Row],[Budget_COGS]]&gt;0,
(Table1[[#This Row],[Budget_COGS]]-Table1[[#This Row],[COGS]]) / Table1[[#This Row],[Budget_COGS]],
(Table1[[#This Row],[Budget_COGS]]-Table1[[#This Row],[COGS]]) / ABS(Table1[[#This Row],[Budget_COGS]])
)
)</f>
        <v>0.125</v>
      </c>
      <c r="S1164" s="5" t="str">
        <f>IF(Table1[[#This Row],[COGS _Var]]&gt;=0, "Above Budget", "Below Budget")</f>
        <v>Below Budget</v>
      </c>
      <c r="T1164">
        <f>Table1[[#This Row],[Actual_Sales]]-Table1[[#This Row],[COGS]]</f>
        <v>52</v>
      </c>
      <c r="U1164">
        <v>60</v>
      </c>
      <c r="V1164">
        <f>Table1[[#This Row],[Gross_Margin]]-Table1[[#This Row],[Budget_Margin]]</f>
        <v>-8</v>
      </c>
      <c r="W1164" s="5">
        <f>IF(
Table1[[#This Row],[Budget_Margin]]=0,
"",
IF(
Table1[[#This Row],[Budget_Margin]]&gt;0,
(Table1[[#This Row],[Gross_Margin]]-Table1[[#This Row],[Budget_Margin]]) / Table1[[#This Row],[Budget_Margin]],
(Table1[[#This Row],[Gross_Margin]]-Table1[[#This Row],[Budget_Margin]]) / ABS(Table1[[#This Row],[Budget_Margin]])
)
)</f>
        <v>-0.13333333333333333</v>
      </c>
      <c r="X1164" s="5" t="str">
        <f>IF(Table1[[#This Row],[Margin_Var]]&gt;=0, "Above Budget", "Below Budget")</f>
        <v>Below Budget</v>
      </c>
      <c r="Y1164" s="5">
        <f>IFERROR(Table1[[#This Row],[Gross_Margin]]/Table1[[#This Row],[Actual_Sales]],0)</f>
        <v>0.5977011494252874</v>
      </c>
      <c r="Z1164" s="5">
        <f>Table1[[#This Row],[Actual_Profit]]/Table1[[#This Row],[Actual_Sales]]</f>
        <v>0.36781609195402298</v>
      </c>
      <c r="AA1164">
        <v>20</v>
      </c>
      <c r="AB1164" s="5">
        <f>IFERROR(Table1[[#This Row],[Expenses]]/Table1[[#This Row],[Actual_Sales]],0)</f>
        <v>0.22988505747126436</v>
      </c>
      <c r="AC1164">
        <v>9</v>
      </c>
      <c r="AD1164">
        <v>894</v>
      </c>
      <c r="AE1164" s="5">
        <f>IFERROR(Table1[[#This Row],[Inventory]]/Table1[[#This Row],[Actual_Sales]],0)</f>
        <v>10.275862068965518</v>
      </c>
    </row>
    <row r="1165" spans="1:31" x14ac:dyDescent="0.25">
      <c r="A1165">
        <v>1063</v>
      </c>
      <c r="B1165">
        <v>203</v>
      </c>
      <c r="C1165">
        <v>11</v>
      </c>
      <c r="D1165" s="2">
        <v>40360</v>
      </c>
      <c r="E1165">
        <v>87</v>
      </c>
      <c r="F1165">
        <v>90</v>
      </c>
      <c r="G1165">
        <f>Table1[[#This Row],[Actual_Sales]]-Table1[[#This Row],[Budget_Sales]]</f>
        <v>-3</v>
      </c>
      <c r="H1165" s="5">
        <f>IF(
Table1[[#This Row],[Budget_Sales]]=0,
"",
IF(
Table1[[#This Row],[Budget_Sales]]&gt;0,
(Table1[[#This Row],[Actual_Sales]]-Table1[[#This Row],[Budget_Sales]])/Table1[[#This Row],[Budget_Sales]],
(Table1[[#This Row],[Actual_Sales]]-Table1[[#This Row],[Budget_Sales]])/ABS(Table1[[#This Row],[Budget_Sales]])
)
)</f>
        <v>-3.3333333333333333E-2</v>
      </c>
      <c r="I1165" s="5" t="str">
        <f>IF(Table1[[#This Row],[Sales_Var]]&gt;=0,"Above Budget","Below Budget")</f>
        <v>Below Budget</v>
      </c>
      <c r="J1165">
        <f>Table1[[#This Row],[Actual_Sales]]-(Table1[[#This Row],[COGS]]+Table1[[#This Row],[Expenses]])</f>
        <v>32</v>
      </c>
      <c r="K1165">
        <v>50</v>
      </c>
      <c r="L1165">
        <f>Table1[[#This Row],[Actual_Profit]]-Table1[[#This Row],[Budget_Profit]]</f>
        <v>-18</v>
      </c>
      <c r="M1165" s="5">
        <f>IF(
Table1[[#This Row],[Budget_Profit]]=0,
"",
IF(
Table1[[#This Row],[Budget_Profit]]&gt;0,
(Table1[[#This Row],[Actual_Profit]]-Table1[[#This Row],[Budget_Profit]])/Table1[[#This Row],[Budget_Profit]],
(Table1[[#This Row],[Actual_Profit]]-Table1[[#This Row],[Budget_Profit]])/ABS(Table1[[#This Row],[Budget_Profit]])
)
)</f>
        <v>-0.36</v>
      </c>
      <c r="N1165" s="5" t="str">
        <f>IF(Table1[[#This Row],[Profit_Var]]&gt;=0, "Above Budget", "Below Budget")</f>
        <v>Below Budget</v>
      </c>
      <c r="O1165">
        <v>35</v>
      </c>
      <c r="P1165">
        <v>30</v>
      </c>
      <c r="Q1165">
        <f>Table1[[#This Row],[COGS]]-Table1[[#This Row],[Budget_COGS]]</f>
        <v>5</v>
      </c>
      <c r="R1165" s="5">
        <f>IF(
Table1[[#This Row],[Budget_COGS]]=0,
"",
IF(
Table1[[#This Row],[Budget_COGS]]&gt;0,
(Table1[[#This Row],[Budget_COGS]]-Table1[[#This Row],[COGS]]) / Table1[[#This Row],[Budget_COGS]],
(Table1[[#This Row],[Budget_COGS]]-Table1[[#This Row],[COGS]]) / ABS(Table1[[#This Row],[Budget_COGS]])
)
)</f>
        <v>-0.16666666666666666</v>
      </c>
      <c r="S1165" s="5" t="str">
        <f>IF(Table1[[#This Row],[COGS _Var]]&gt;=0, "Above Budget", "Below Budget")</f>
        <v>Above Budget</v>
      </c>
      <c r="T1165">
        <f>Table1[[#This Row],[Actual_Sales]]-Table1[[#This Row],[COGS]]</f>
        <v>52</v>
      </c>
      <c r="U1165">
        <v>60</v>
      </c>
      <c r="V1165">
        <f>Table1[[#This Row],[Gross_Margin]]-Table1[[#This Row],[Budget_Margin]]</f>
        <v>-8</v>
      </c>
      <c r="W1165" s="5">
        <f>IF(
Table1[[#This Row],[Budget_Margin]]=0,
"",
IF(
Table1[[#This Row],[Budget_Margin]]&gt;0,
(Table1[[#This Row],[Gross_Margin]]-Table1[[#This Row],[Budget_Margin]]) / Table1[[#This Row],[Budget_Margin]],
(Table1[[#This Row],[Gross_Margin]]-Table1[[#This Row],[Budget_Margin]]) / ABS(Table1[[#This Row],[Budget_Margin]])
)
)</f>
        <v>-0.13333333333333333</v>
      </c>
      <c r="X1165" s="5" t="str">
        <f>IF(Table1[[#This Row],[Margin_Var]]&gt;=0, "Above Budget", "Below Budget")</f>
        <v>Below Budget</v>
      </c>
      <c r="Y1165" s="5">
        <f>IFERROR(Table1[[#This Row],[Gross_Margin]]/Table1[[#This Row],[Actual_Sales]],0)</f>
        <v>0.5977011494252874</v>
      </c>
      <c r="Z1165" s="5">
        <f>Table1[[#This Row],[Actual_Profit]]/Table1[[#This Row],[Actual_Sales]]</f>
        <v>0.36781609195402298</v>
      </c>
      <c r="AA1165">
        <v>20</v>
      </c>
      <c r="AB1165" s="5">
        <f>IFERROR(Table1[[#This Row],[Expenses]]/Table1[[#This Row],[Actual_Sales]],0)</f>
        <v>0.22988505747126436</v>
      </c>
      <c r="AC1165">
        <v>9</v>
      </c>
      <c r="AD1165">
        <v>894</v>
      </c>
      <c r="AE1165" s="5">
        <f>IFERROR(Table1[[#This Row],[Inventory]]/Table1[[#This Row],[Actual_Sales]],0)</f>
        <v>10.275862068965518</v>
      </c>
    </row>
    <row r="1166" spans="1:31" x14ac:dyDescent="0.25">
      <c r="A1166">
        <v>87</v>
      </c>
      <c r="B1166">
        <v>563</v>
      </c>
      <c r="C1166">
        <v>9</v>
      </c>
      <c r="D1166" s="2">
        <v>40179</v>
      </c>
      <c r="E1166">
        <v>234</v>
      </c>
      <c r="F1166">
        <v>200</v>
      </c>
      <c r="G1166">
        <f>Table1[[#This Row],[Actual_Sales]]-Table1[[#This Row],[Budget_Sales]]</f>
        <v>34</v>
      </c>
      <c r="H1166" s="5">
        <f>IF(
Table1[[#This Row],[Budget_Sales]]=0,
"",
IF(
Table1[[#This Row],[Budget_Sales]]&gt;0,
(Table1[[#This Row],[Actual_Sales]]-Table1[[#This Row],[Budget_Sales]])/Table1[[#This Row],[Budget_Sales]],
(Table1[[#This Row],[Actual_Sales]]-Table1[[#This Row],[Budget_Sales]])/ABS(Table1[[#This Row],[Budget_Sales]])
)
)</f>
        <v>0.17</v>
      </c>
      <c r="I1166" s="5" t="str">
        <f>IF(Table1[[#This Row],[Sales_Var]]&gt;=0,"Above Budget","Below Budget")</f>
        <v>Above Budget</v>
      </c>
      <c r="J1166">
        <f>Table1[[#This Row],[Actual_Sales]]-(Table1[[#This Row],[COGS]]+Table1[[#This Row],[Expenses]])</f>
        <v>86</v>
      </c>
      <c r="K1166">
        <v>90</v>
      </c>
      <c r="L1166">
        <f>Table1[[#This Row],[Actual_Profit]]-Table1[[#This Row],[Budget_Profit]]</f>
        <v>-4</v>
      </c>
      <c r="M1166" s="5">
        <f>IF(
Table1[[#This Row],[Budget_Profit]]=0,
"",
IF(
Table1[[#This Row],[Budget_Profit]]&gt;0,
(Table1[[#This Row],[Actual_Profit]]-Table1[[#This Row],[Budget_Profit]])/Table1[[#This Row],[Budget_Profit]],
(Table1[[#This Row],[Actual_Profit]]-Table1[[#This Row],[Budget_Profit]])/ABS(Table1[[#This Row],[Budget_Profit]])
)
)</f>
        <v>-4.4444444444444446E-2</v>
      </c>
      <c r="N1166" s="5" t="str">
        <f>IF(Table1[[#This Row],[Profit_Var]]&gt;=0, "Above Budget", "Below Budget")</f>
        <v>Below Budget</v>
      </c>
      <c r="O1166">
        <v>95</v>
      </c>
      <c r="P1166">
        <v>80</v>
      </c>
      <c r="Q1166">
        <f>Table1[[#This Row],[COGS]]-Table1[[#This Row],[Budget_COGS]]</f>
        <v>15</v>
      </c>
      <c r="R1166" s="5">
        <f>IF(
Table1[[#This Row],[Budget_COGS]]=0,
"",
IF(
Table1[[#This Row],[Budget_COGS]]&gt;0,
(Table1[[#This Row],[Budget_COGS]]-Table1[[#This Row],[COGS]]) / Table1[[#This Row],[Budget_COGS]],
(Table1[[#This Row],[Budget_COGS]]-Table1[[#This Row],[COGS]]) / ABS(Table1[[#This Row],[Budget_COGS]])
)
)</f>
        <v>-0.1875</v>
      </c>
      <c r="S1166" s="5" t="str">
        <f>IF(Table1[[#This Row],[COGS _Var]]&gt;=0, "Above Budget", "Below Budget")</f>
        <v>Above Budget</v>
      </c>
      <c r="T1166">
        <f>Table1[[#This Row],[Actual_Sales]]-Table1[[#This Row],[COGS]]</f>
        <v>139</v>
      </c>
      <c r="U1166">
        <v>120</v>
      </c>
      <c r="V1166">
        <f>Table1[[#This Row],[Gross_Margin]]-Table1[[#This Row],[Budget_Margin]]</f>
        <v>19</v>
      </c>
      <c r="W1166" s="5">
        <f>IF(
Table1[[#This Row],[Budget_Margin]]=0,
"",
IF(
Table1[[#This Row],[Budget_Margin]]&gt;0,
(Table1[[#This Row],[Gross_Margin]]-Table1[[#This Row],[Budget_Margin]]) / Table1[[#This Row],[Budget_Margin]],
(Table1[[#This Row],[Gross_Margin]]-Table1[[#This Row],[Budget_Margin]]) / ABS(Table1[[#This Row],[Budget_Margin]])
)
)</f>
        <v>0.15833333333333333</v>
      </c>
      <c r="X1166" s="5" t="str">
        <f>IF(Table1[[#This Row],[Margin_Var]]&gt;=0, "Above Budget", "Below Budget")</f>
        <v>Above Budget</v>
      </c>
      <c r="Y1166" s="5">
        <f>IFERROR(Table1[[#This Row],[Gross_Margin]]/Table1[[#This Row],[Actual_Sales]],0)</f>
        <v>0.59401709401709402</v>
      </c>
      <c r="Z1166" s="5">
        <f>Table1[[#This Row],[Actual_Profit]]/Table1[[#This Row],[Actual_Sales]]</f>
        <v>0.36752136752136755</v>
      </c>
      <c r="AA1166">
        <v>53</v>
      </c>
      <c r="AB1166" s="5">
        <f>IFERROR(Table1[[#This Row],[Expenses]]/Table1[[#This Row],[Actual_Sales]],0)</f>
        <v>0.2264957264957265</v>
      </c>
      <c r="AC1166">
        <v>30</v>
      </c>
      <c r="AD1166">
        <v>608</v>
      </c>
      <c r="AE1166" s="5">
        <f>IFERROR(Table1[[#This Row],[Inventory]]/Table1[[#This Row],[Actual_Sales]],0)</f>
        <v>2.5982905982905984</v>
      </c>
    </row>
    <row r="1167" spans="1:31" x14ac:dyDescent="0.25">
      <c r="A1167">
        <v>124</v>
      </c>
      <c r="B1167">
        <v>702</v>
      </c>
      <c r="C1167">
        <v>10</v>
      </c>
      <c r="D1167" s="2">
        <v>40179</v>
      </c>
      <c r="E1167">
        <v>234</v>
      </c>
      <c r="F1167">
        <v>200</v>
      </c>
      <c r="G1167">
        <f>Table1[[#This Row],[Actual_Sales]]-Table1[[#This Row],[Budget_Sales]]</f>
        <v>34</v>
      </c>
      <c r="H1167" s="5">
        <f>IF(
Table1[[#This Row],[Budget_Sales]]=0,
"",
IF(
Table1[[#This Row],[Budget_Sales]]&gt;0,
(Table1[[#This Row],[Actual_Sales]]-Table1[[#This Row],[Budget_Sales]])/Table1[[#This Row],[Budget_Sales]],
(Table1[[#This Row],[Actual_Sales]]-Table1[[#This Row],[Budget_Sales]])/ABS(Table1[[#This Row],[Budget_Sales]])
)
)</f>
        <v>0.17</v>
      </c>
      <c r="I1167" s="5" t="str">
        <f>IF(Table1[[#This Row],[Sales_Var]]&gt;=0,"Above Budget","Below Budget")</f>
        <v>Above Budget</v>
      </c>
      <c r="J1167">
        <f>Table1[[#This Row],[Actual_Sales]]-(Table1[[#This Row],[COGS]]+Table1[[#This Row],[Expenses]])</f>
        <v>86</v>
      </c>
      <c r="K1167">
        <v>90</v>
      </c>
      <c r="L1167">
        <f>Table1[[#This Row],[Actual_Profit]]-Table1[[#This Row],[Budget_Profit]]</f>
        <v>-4</v>
      </c>
      <c r="M1167" s="5">
        <f>IF(
Table1[[#This Row],[Budget_Profit]]=0,
"",
IF(
Table1[[#This Row],[Budget_Profit]]&gt;0,
(Table1[[#This Row],[Actual_Profit]]-Table1[[#This Row],[Budget_Profit]])/Table1[[#This Row],[Budget_Profit]],
(Table1[[#This Row],[Actual_Profit]]-Table1[[#This Row],[Budget_Profit]])/ABS(Table1[[#This Row],[Budget_Profit]])
)
)</f>
        <v>-4.4444444444444446E-2</v>
      </c>
      <c r="N1167" s="5" t="str">
        <f>IF(Table1[[#This Row],[Profit_Var]]&gt;=0, "Above Budget", "Below Budget")</f>
        <v>Below Budget</v>
      </c>
      <c r="O1167">
        <v>95</v>
      </c>
      <c r="P1167">
        <v>80</v>
      </c>
      <c r="Q1167">
        <f>Table1[[#This Row],[COGS]]-Table1[[#This Row],[Budget_COGS]]</f>
        <v>15</v>
      </c>
      <c r="R1167" s="5">
        <f>IF(
Table1[[#This Row],[Budget_COGS]]=0,
"",
IF(
Table1[[#This Row],[Budget_COGS]]&gt;0,
(Table1[[#This Row],[Budget_COGS]]-Table1[[#This Row],[COGS]]) / Table1[[#This Row],[Budget_COGS]],
(Table1[[#This Row],[Budget_COGS]]-Table1[[#This Row],[COGS]]) / ABS(Table1[[#This Row],[Budget_COGS]])
)
)</f>
        <v>-0.1875</v>
      </c>
      <c r="S1167" s="5" t="str">
        <f>IF(Table1[[#This Row],[COGS _Var]]&gt;=0, "Above Budget", "Below Budget")</f>
        <v>Above Budget</v>
      </c>
      <c r="T1167">
        <f>Table1[[#This Row],[Actual_Sales]]-Table1[[#This Row],[COGS]]</f>
        <v>139</v>
      </c>
      <c r="U1167">
        <v>120</v>
      </c>
      <c r="V1167">
        <f>Table1[[#This Row],[Gross_Margin]]-Table1[[#This Row],[Budget_Margin]]</f>
        <v>19</v>
      </c>
      <c r="W1167" s="5">
        <f>IF(
Table1[[#This Row],[Budget_Margin]]=0,
"",
IF(
Table1[[#This Row],[Budget_Margin]]&gt;0,
(Table1[[#This Row],[Gross_Margin]]-Table1[[#This Row],[Budget_Margin]]) / Table1[[#This Row],[Budget_Margin]],
(Table1[[#This Row],[Gross_Margin]]-Table1[[#This Row],[Budget_Margin]]) / ABS(Table1[[#This Row],[Budget_Margin]])
)
)</f>
        <v>0.15833333333333333</v>
      </c>
      <c r="X1167" s="5" t="str">
        <f>IF(Table1[[#This Row],[Margin_Var]]&gt;=0, "Above Budget", "Below Budget")</f>
        <v>Above Budget</v>
      </c>
      <c r="Y1167" s="5">
        <f>IFERROR(Table1[[#This Row],[Gross_Margin]]/Table1[[#This Row],[Actual_Sales]],0)</f>
        <v>0.59401709401709402</v>
      </c>
      <c r="Z1167" s="5">
        <f>Table1[[#This Row],[Actual_Profit]]/Table1[[#This Row],[Actual_Sales]]</f>
        <v>0.36752136752136755</v>
      </c>
      <c r="AA1167">
        <v>53</v>
      </c>
      <c r="AB1167" s="5">
        <f>IFERROR(Table1[[#This Row],[Expenses]]/Table1[[#This Row],[Actual_Sales]],0)</f>
        <v>0.2264957264957265</v>
      </c>
      <c r="AC1167">
        <v>30</v>
      </c>
      <c r="AD1167">
        <v>608</v>
      </c>
      <c r="AE1167" s="5">
        <f>IFERROR(Table1[[#This Row],[Inventory]]/Table1[[#This Row],[Actual_Sales]],0)</f>
        <v>2.5982905982905984</v>
      </c>
    </row>
    <row r="1168" spans="1:31" x14ac:dyDescent="0.25">
      <c r="A1168">
        <v>1749</v>
      </c>
      <c r="B1168">
        <v>860</v>
      </c>
      <c r="C1168">
        <v>2</v>
      </c>
      <c r="D1168" s="2">
        <v>40452</v>
      </c>
      <c r="E1168">
        <v>313</v>
      </c>
      <c r="F1168">
        <v>260</v>
      </c>
      <c r="G1168">
        <f>Table1[[#This Row],[Actual_Sales]]-Table1[[#This Row],[Budget_Sales]]</f>
        <v>53</v>
      </c>
      <c r="H1168" s="5">
        <f>IF(
Table1[[#This Row],[Budget_Sales]]=0,
"",
IF(
Table1[[#This Row],[Budget_Sales]]&gt;0,
(Table1[[#This Row],[Actual_Sales]]-Table1[[#This Row],[Budget_Sales]])/Table1[[#This Row],[Budget_Sales]],
(Table1[[#This Row],[Actual_Sales]]-Table1[[#This Row],[Budget_Sales]])/ABS(Table1[[#This Row],[Budget_Sales]])
)
)</f>
        <v>0.20384615384615384</v>
      </c>
      <c r="I1168" s="5" t="str">
        <f>IF(Table1[[#This Row],[Sales_Var]]&gt;=0,"Above Budget","Below Budget")</f>
        <v>Above Budget</v>
      </c>
      <c r="J1168">
        <f>Table1[[#This Row],[Actual_Sales]]-(Table1[[#This Row],[COGS]]+Table1[[#This Row],[Expenses]])</f>
        <v>115</v>
      </c>
      <c r="K1168">
        <v>130</v>
      </c>
      <c r="L1168">
        <f>Table1[[#This Row],[Actual_Profit]]-Table1[[#This Row],[Budget_Profit]]</f>
        <v>-15</v>
      </c>
      <c r="M1168" s="5">
        <f>IF(
Table1[[#This Row],[Budget_Profit]]=0,
"",
IF(
Table1[[#This Row],[Budget_Profit]]&gt;0,
(Table1[[#This Row],[Actual_Profit]]-Table1[[#This Row],[Budget_Profit]])/Table1[[#This Row],[Budget_Profit]],
(Table1[[#This Row],[Actual_Profit]]-Table1[[#This Row],[Budget_Profit]])/ABS(Table1[[#This Row],[Budget_Profit]])
)
)</f>
        <v>-0.11538461538461539</v>
      </c>
      <c r="N1168" s="5" t="str">
        <f>IF(Table1[[#This Row],[Profit_Var]]&gt;=0, "Above Budget", "Below Budget")</f>
        <v>Below Budget</v>
      </c>
      <c r="O1168">
        <v>125</v>
      </c>
      <c r="P1168">
        <v>100</v>
      </c>
      <c r="Q1168">
        <f>Table1[[#This Row],[COGS]]-Table1[[#This Row],[Budget_COGS]]</f>
        <v>25</v>
      </c>
      <c r="R1168" s="5">
        <f>IF(
Table1[[#This Row],[Budget_COGS]]=0,
"",
IF(
Table1[[#This Row],[Budget_COGS]]&gt;0,
(Table1[[#This Row],[Budget_COGS]]-Table1[[#This Row],[COGS]]) / Table1[[#This Row],[Budget_COGS]],
(Table1[[#This Row],[Budget_COGS]]-Table1[[#This Row],[COGS]]) / ABS(Table1[[#This Row],[Budget_COGS]])
)
)</f>
        <v>-0.25</v>
      </c>
      <c r="S1168" s="5" t="str">
        <f>IF(Table1[[#This Row],[COGS _Var]]&gt;=0, "Above Budget", "Below Budget")</f>
        <v>Above Budget</v>
      </c>
      <c r="T1168">
        <f>Table1[[#This Row],[Actual_Sales]]-Table1[[#This Row],[COGS]]</f>
        <v>188</v>
      </c>
      <c r="U1168">
        <v>160</v>
      </c>
      <c r="V1168">
        <f>Table1[[#This Row],[Gross_Margin]]-Table1[[#This Row],[Budget_Margin]]</f>
        <v>28</v>
      </c>
      <c r="W1168" s="5">
        <f>IF(
Table1[[#This Row],[Budget_Margin]]=0,
"",
IF(
Table1[[#This Row],[Budget_Margin]]&gt;0,
(Table1[[#This Row],[Gross_Margin]]-Table1[[#This Row],[Budget_Margin]]) / Table1[[#This Row],[Budget_Margin]],
(Table1[[#This Row],[Gross_Margin]]-Table1[[#This Row],[Budget_Margin]]) / ABS(Table1[[#This Row],[Budget_Margin]])
)
)</f>
        <v>0.17499999999999999</v>
      </c>
      <c r="X1168" s="5" t="str">
        <f>IF(Table1[[#This Row],[Margin_Var]]&gt;=0, "Above Budget", "Below Budget")</f>
        <v>Above Budget</v>
      </c>
      <c r="Y1168" s="5">
        <f>IFERROR(Table1[[#This Row],[Gross_Margin]]/Table1[[#This Row],[Actual_Sales]],0)</f>
        <v>0.60063897763578278</v>
      </c>
      <c r="Z1168" s="5">
        <f>Table1[[#This Row],[Actual_Profit]]/Table1[[#This Row],[Actual_Sales]]</f>
        <v>0.36741214057507987</v>
      </c>
      <c r="AA1168">
        <v>73</v>
      </c>
      <c r="AB1168" s="5">
        <f>IFERROR(Table1[[#This Row],[Expenses]]/Table1[[#This Row],[Actual_Sales]],0)</f>
        <v>0.23322683706070288</v>
      </c>
      <c r="AC1168">
        <v>41</v>
      </c>
      <c r="AD1168">
        <v>1119</v>
      </c>
      <c r="AE1168" s="5">
        <f>IFERROR(Table1[[#This Row],[Inventory]]/Table1[[#This Row],[Actual_Sales]],0)</f>
        <v>3.5750798722044728</v>
      </c>
    </row>
    <row r="1169" spans="1:31" x14ac:dyDescent="0.25">
      <c r="A1169">
        <v>1599</v>
      </c>
      <c r="B1169">
        <v>206</v>
      </c>
      <c r="C1169">
        <v>8</v>
      </c>
      <c r="D1169" s="2">
        <v>40452</v>
      </c>
      <c r="E1169">
        <v>313</v>
      </c>
      <c r="F1169">
        <v>250</v>
      </c>
      <c r="G1169">
        <f>Table1[[#This Row],[Actual_Sales]]-Table1[[#This Row],[Budget_Sales]]</f>
        <v>63</v>
      </c>
      <c r="H1169" s="5">
        <f>IF(
Table1[[#This Row],[Budget_Sales]]=0,
"",
IF(
Table1[[#This Row],[Budget_Sales]]&gt;0,
(Table1[[#This Row],[Actual_Sales]]-Table1[[#This Row],[Budget_Sales]])/Table1[[#This Row],[Budget_Sales]],
(Table1[[#This Row],[Actual_Sales]]-Table1[[#This Row],[Budget_Sales]])/ABS(Table1[[#This Row],[Budget_Sales]])
)
)</f>
        <v>0.252</v>
      </c>
      <c r="I1169" s="5" t="str">
        <f>IF(Table1[[#This Row],[Sales_Var]]&gt;=0,"Above Budget","Below Budget")</f>
        <v>Above Budget</v>
      </c>
      <c r="J1169">
        <f>Table1[[#This Row],[Actual_Sales]]-(Table1[[#This Row],[COGS]]+Table1[[#This Row],[Expenses]])</f>
        <v>115</v>
      </c>
      <c r="K1169">
        <v>130</v>
      </c>
      <c r="L1169">
        <f>Table1[[#This Row],[Actual_Profit]]-Table1[[#This Row],[Budget_Profit]]</f>
        <v>-15</v>
      </c>
      <c r="M1169" s="5">
        <f>IF(
Table1[[#This Row],[Budget_Profit]]=0,
"",
IF(
Table1[[#This Row],[Budget_Profit]]&gt;0,
(Table1[[#This Row],[Actual_Profit]]-Table1[[#This Row],[Budget_Profit]])/Table1[[#This Row],[Budget_Profit]],
(Table1[[#This Row],[Actual_Profit]]-Table1[[#This Row],[Budget_Profit]])/ABS(Table1[[#This Row],[Budget_Profit]])
)
)</f>
        <v>-0.11538461538461539</v>
      </c>
      <c r="N1169" s="5" t="str">
        <f>IF(Table1[[#This Row],[Profit_Var]]&gt;=0, "Above Budget", "Below Budget")</f>
        <v>Below Budget</v>
      </c>
      <c r="O1169">
        <v>125</v>
      </c>
      <c r="P1169">
        <v>90</v>
      </c>
      <c r="Q1169">
        <f>Table1[[#This Row],[COGS]]-Table1[[#This Row],[Budget_COGS]]</f>
        <v>35</v>
      </c>
      <c r="R1169" s="5">
        <f>IF(
Table1[[#This Row],[Budget_COGS]]=0,
"",
IF(
Table1[[#This Row],[Budget_COGS]]&gt;0,
(Table1[[#This Row],[Budget_COGS]]-Table1[[#This Row],[COGS]]) / Table1[[#This Row],[Budget_COGS]],
(Table1[[#This Row],[Budget_COGS]]-Table1[[#This Row],[COGS]]) / ABS(Table1[[#This Row],[Budget_COGS]])
)
)</f>
        <v>-0.3888888888888889</v>
      </c>
      <c r="S1169" s="5" t="str">
        <f>IF(Table1[[#This Row],[COGS _Var]]&gt;=0, "Above Budget", "Below Budget")</f>
        <v>Above Budget</v>
      </c>
      <c r="T1169">
        <f>Table1[[#This Row],[Actual_Sales]]-Table1[[#This Row],[COGS]]</f>
        <v>188</v>
      </c>
      <c r="U1169">
        <v>160</v>
      </c>
      <c r="V1169">
        <f>Table1[[#This Row],[Gross_Margin]]-Table1[[#This Row],[Budget_Margin]]</f>
        <v>28</v>
      </c>
      <c r="W1169" s="5">
        <f>IF(
Table1[[#This Row],[Budget_Margin]]=0,
"",
IF(
Table1[[#This Row],[Budget_Margin]]&gt;0,
(Table1[[#This Row],[Gross_Margin]]-Table1[[#This Row],[Budget_Margin]]) / Table1[[#This Row],[Budget_Margin]],
(Table1[[#This Row],[Gross_Margin]]-Table1[[#This Row],[Budget_Margin]]) / ABS(Table1[[#This Row],[Budget_Margin]])
)
)</f>
        <v>0.17499999999999999</v>
      </c>
      <c r="X1169" s="5" t="str">
        <f>IF(Table1[[#This Row],[Margin_Var]]&gt;=0, "Above Budget", "Below Budget")</f>
        <v>Above Budget</v>
      </c>
      <c r="Y1169" s="5">
        <f>IFERROR(Table1[[#This Row],[Gross_Margin]]/Table1[[#This Row],[Actual_Sales]],0)</f>
        <v>0.60063897763578278</v>
      </c>
      <c r="Z1169" s="5">
        <f>Table1[[#This Row],[Actual_Profit]]/Table1[[#This Row],[Actual_Sales]]</f>
        <v>0.36741214057507987</v>
      </c>
      <c r="AA1169">
        <v>73</v>
      </c>
      <c r="AB1169" s="5">
        <f>IFERROR(Table1[[#This Row],[Expenses]]/Table1[[#This Row],[Actual_Sales]],0)</f>
        <v>0.23322683706070288</v>
      </c>
      <c r="AC1169">
        <v>41</v>
      </c>
      <c r="AD1169">
        <v>1119</v>
      </c>
      <c r="AE1169" s="5">
        <f>IFERROR(Table1[[#This Row],[Inventory]]/Table1[[#This Row],[Actual_Sales]],0)</f>
        <v>3.5750798722044728</v>
      </c>
    </row>
    <row r="1170" spans="1:31" x14ac:dyDescent="0.25">
      <c r="A1170">
        <v>1398</v>
      </c>
      <c r="B1170">
        <v>916</v>
      </c>
      <c r="C1170">
        <v>9</v>
      </c>
      <c r="D1170" s="2">
        <v>40391</v>
      </c>
      <c r="E1170">
        <v>678</v>
      </c>
      <c r="F1170">
        <v>590</v>
      </c>
      <c r="G1170">
        <f>Table1[[#This Row],[Actual_Sales]]-Table1[[#This Row],[Budget_Sales]]</f>
        <v>88</v>
      </c>
      <c r="H1170" s="5">
        <f>IF(
Table1[[#This Row],[Budget_Sales]]=0,
"",
IF(
Table1[[#This Row],[Budget_Sales]]&gt;0,
(Table1[[#This Row],[Actual_Sales]]-Table1[[#This Row],[Budget_Sales]])/Table1[[#This Row],[Budget_Sales]],
(Table1[[#This Row],[Actual_Sales]]-Table1[[#This Row],[Budget_Sales]])/ABS(Table1[[#This Row],[Budget_Sales]])
)
)</f>
        <v>0.14915254237288136</v>
      </c>
      <c r="I1170" s="5" t="str">
        <f>IF(Table1[[#This Row],[Sales_Var]]&gt;=0,"Above Budget","Below Budget")</f>
        <v>Above Budget</v>
      </c>
      <c r="J1170">
        <f>Table1[[#This Row],[Actual_Sales]]-(Table1[[#This Row],[COGS]]+Table1[[#This Row],[Expenses]])</f>
        <v>249</v>
      </c>
      <c r="K1170">
        <v>240</v>
      </c>
      <c r="L1170">
        <f>Table1[[#This Row],[Actual_Profit]]-Table1[[#This Row],[Budget_Profit]]</f>
        <v>9</v>
      </c>
      <c r="M1170" s="5">
        <f>IF(
Table1[[#This Row],[Budget_Profit]]=0,
"",
IF(
Table1[[#This Row],[Budget_Profit]]&gt;0,
(Table1[[#This Row],[Actual_Profit]]-Table1[[#This Row],[Budget_Profit]])/Table1[[#This Row],[Budget_Profit]],
(Table1[[#This Row],[Actual_Profit]]-Table1[[#This Row],[Budget_Profit]])/ABS(Table1[[#This Row],[Budget_Profit]])
)
)</f>
        <v>3.7499999999999999E-2</v>
      </c>
      <c r="N1170" s="5" t="str">
        <f>IF(Table1[[#This Row],[Profit_Var]]&gt;=0, "Above Budget", "Below Budget")</f>
        <v>Above Budget</v>
      </c>
      <c r="O1170">
        <v>311</v>
      </c>
      <c r="P1170">
        <v>260</v>
      </c>
      <c r="Q1170">
        <f>Table1[[#This Row],[COGS]]-Table1[[#This Row],[Budget_COGS]]</f>
        <v>51</v>
      </c>
      <c r="R1170" s="5">
        <f>IF(
Table1[[#This Row],[Budget_COGS]]=0,
"",
IF(
Table1[[#This Row],[Budget_COGS]]&gt;0,
(Table1[[#This Row],[Budget_COGS]]-Table1[[#This Row],[COGS]]) / Table1[[#This Row],[Budget_COGS]],
(Table1[[#This Row],[Budget_COGS]]-Table1[[#This Row],[COGS]]) / ABS(Table1[[#This Row],[Budget_COGS]])
)
)</f>
        <v>-0.19615384615384615</v>
      </c>
      <c r="S1170" s="5" t="str">
        <f>IF(Table1[[#This Row],[COGS _Var]]&gt;=0, "Above Budget", "Below Budget")</f>
        <v>Above Budget</v>
      </c>
      <c r="T1170">
        <f>Table1[[#This Row],[Actual_Sales]]-Table1[[#This Row],[COGS]]</f>
        <v>367</v>
      </c>
      <c r="U1170">
        <v>330</v>
      </c>
      <c r="V1170">
        <f>Table1[[#This Row],[Gross_Margin]]-Table1[[#This Row],[Budget_Margin]]</f>
        <v>37</v>
      </c>
      <c r="W1170" s="5">
        <f>IF(
Table1[[#This Row],[Budget_Margin]]=0,
"",
IF(
Table1[[#This Row],[Budget_Margin]]&gt;0,
(Table1[[#This Row],[Gross_Margin]]-Table1[[#This Row],[Budget_Margin]]) / Table1[[#This Row],[Budget_Margin]],
(Table1[[#This Row],[Gross_Margin]]-Table1[[#This Row],[Budget_Margin]]) / ABS(Table1[[#This Row],[Budget_Margin]])
)
)</f>
        <v>0.11212121212121212</v>
      </c>
      <c r="X1170" s="5" t="str">
        <f>IF(Table1[[#This Row],[Margin_Var]]&gt;=0, "Above Budget", "Below Budget")</f>
        <v>Above Budget</v>
      </c>
      <c r="Y1170" s="5">
        <f>IFERROR(Table1[[#This Row],[Gross_Margin]]/Table1[[#This Row],[Actual_Sales]],0)</f>
        <v>0.54129793510324486</v>
      </c>
      <c r="Z1170" s="5">
        <f>Table1[[#This Row],[Actual_Profit]]/Table1[[#This Row],[Actual_Sales]]</f>
        <v>0.36725663716814161</v>
      </c>
      <c r="AA1170">
        <v>118</v>
      </c>
      <c r="AB1170" s="5">
        <f>IFERROR(Table1[[#This Row],[Expenses]]/Table1[[#This Row],[Actual_Sales]],0)</f>
        <v>0.17404129793510326</v>
      </c>
      <c r="AC1170">
        <v>96</v>
      </c>
      <c r="AD1170">
        <v>1296</v>
      </c>
      <c r="AE1170" s="5">
        <f>IFERROR(Table1[[#This Row],[Inventory]]/Table1[[#This Row],[Actual_Sales]],0)</f>
        <v>1.9115044247787611</v>
      </c>
    </row>
    <row r="1171" spans="1:31" x14ac:dyDescent="0.25">
      <c r="A1171">
        <v>617</v>
      </c>
      <c r="B1171">
        <v>561</v>
      </c>
      <c r="C1171">
        <v>3</v>
      </c>
      <c r="D1171" s="2">
        <v>40269</v>
      </c>
      <c r="E1171">
        <v>267</v>
      </c>
      <c r="F1171">
        <v>250</v>
      </c>
      <c r="G1171">
        <f>Table1[[#This Row],[Actual_Sales]]-Table1[[#This Row],[Budget_Sales]]</f>
        <v>17</v>
      </c>
      <c r="H1171" s="5">
        <f>IF(
Table1[[#This Row],[Budget_Sales]]=0,
"",
IF(
Table1[[#This Row],[Budget_Sales]]&gt;0,
(Table1[[#This Row],[Actual_Sales]]-Table1[[#This Row],[Budget_Sales]])/Table1[[#This Row],[Budget_Sales]],
(Table1[[#This Row],[Actual_Sales]]-Table1[[#This Row],[Budget_Sales]])/ABS(Table1[[#This Row],[Budget_Sales]])
)
)</f>
        <v>6.8000000000000005E-2</v>
      </c>
      <c r="I1171" s="5" t="str">
        <f>IF(Table1[[#This Row],[Sales_Var]]&gt;=0,"Above Budget","Below Budget")</f>
        <v>Above Budget</v>
      </c>
      <c r="J1171">
        <f>Table1[[#This Row],[Actual_Sales]]-(Table1[[#This Row],[COGS]]+Table1[[#This Row],[Expenses]])</f>
        <v>98</v>
      </c>
      <c r="K1171">
        <v>100</v>
      </c>
      <c r="L1171">
        <f>Table1[[#This Row],[Actual_Profit]]-Table1[[#This Row],[Budget_Profit]]</f>
        <v>-2</v>
      </c>
      <c r="M1171" s="5">
        <f>IF(
Table1[[#This Row],[Budget_Profit]]=0,
"",
IF(
Table1[[#This Row],[Budget_Profit]]&gt;0,
(Table1[[#This Row],[Actual_Profit]]-Table1[[#This Row],[Budget_Profit]])/Table1[[#This Row],[Budget_Profit]],
(Table1[[#This Row],[Actual_Profit]]-Table1[[#This Row],[Budget_Profit]])/ABS(Table1[[#This Row],[Budget_Profit]])
)
)</f>
        <v>-0.02</v>
      </c>
      <c r="N1171" s="5" t="str">
        <f>IF(Table1[[#This Row],[Profit_Var]]&gt;=0, "Above Budget", "Below Budget")</f>
        <v>Below Budget</v>
      </c>
      <c r="O1171">
        <v>112</v>
      </c>
      <c r="P1171">
        <v>100</v>
      </c>
      <c r="Q1171">
        <f>Table1[[#This Row],[COGS]]-Table1[[#This Row],[Budget_COGS]]</f>
        <v>12</v>
      </c>
      <c r="R1171" s="5">
        <f>IF(
Table1[[#This Row],[Budget_COGS]]=0,
"",
IF(
Table1[[#This Row],[Budget_COGS]]&gt;0,
(Table1[[#This Row],[Budget_COGS]]-Table1[[#This Row],[COGS]]) / Table1[[#This Row],[Budget_COGS]],
(Table1[[#This Row],[Budget_COGS]]-Table1[[#This Row],[COGS]]) / ABS(Table1[[#This Row],[Budget_COGS]])
)
)</f>
        <v>-0.12</v>
      </c>
      <c r="S1171" s="5" t="str">
        <f>IF(Table1[[#This Row],[COGS _Var]]&gt;=0, "Above Budget", "Below Budget")</f>
        <v>Above Budget</v>
      </c>
      <c r="T1171">
        <f>Table1[[#This Row],[Actual_Sales]]-Table1[[#This Row],[COGS]]</f>
        <v>155</v>
      </c>
      <c r="U1171">
        <v>150</v>
      </c>
      <c r="V1171">
        <f>Table1[[#This Row],[Gross_Margin]]-Table1[[#This Row],[Budget_Margin]]</f>
        <v>5</v>
      </c>
      <c r="W1171" s="5">
        <f>IF(
Table1[[#This Row],[Budget_Margin]]=0,
"",
IF(
Table1[[#This Row],[Budget_Margin]]&gt;0,
(Table1[[#This Row],[Gross_Margin]]-Table1[[#This Row],[Budget_Margin]]) / Table1[[#This Row],[Budget_Margin]],
(Table1[[#This Row],[Gross_Margin]]-Table1[[#This Row],[Budget_Margin]]) / ABS(Table1[[#This Row],[Budget_Margin]])
)
)</f>
        <v>3.3333333333333333E-2</v>
      </c>
      <c r="X1171" s="5" t="str">
        <f>IF(Table1[[#This Row],[Margin_Var]]&gt;=0, "Above Budget", "Below Budget")</f>
        <v>Above Budget</v>
      </c>
      <c r="Y1171" s="5">
        <f>IFERROR(Table1[[#This Row],[Gross_Margin]]/Table1[[#This Row],[Actual_Sales]],0)</f>
        <v>0.58052434456928836</v>
      </c>
      <c r="Z1171" s="5">
        <f>Table1[[#This Row],[Actual_Profit]]/Table1[[#This Row],[Actual_Sales]]</f>
        <v>0.36704119850187267</v>
      </c>
      <c r="AA1171">
        <v>57</v>
      </c>
      <c r="AB1171" s="5">
        <f>IFERROR(Table1[[#This Row],[Expenses]]/Table1[[#This Row],[Actual_Sales]],0)</f>
        <v>0.21348314606741572</v>
      </c>
      <c r="AC1171">
        <v>34</v>
      </c>
      <c r="AD1171">
        <v>502</v>
      </c>
      <c r="AE1171" s="5">
        <f>IFERROR(Table1[[#This Row],[Inventory]]/Table1[[#This Row],[Actual_Sales]],0)</f>
        <v>1.8801498127340823</v>
      </c>
    </row>
    <row r="1172" spans="1:31" x14ac:dyDescent="0.25">
      <c r="A1172">
        <v>695</v>
      </c>
      <c r="B1172">
        <v>918</v>
      </c>
      <c r="C1172">
        <v>4</v>
      </c>
      <c r="D1172" s="2">
        <v>40269</v>
      </c>
      <c r="E1172">
        <v>267</v>
      </c>
      <c r="F1172">
        <v>220</v>
      </c>
      <c r="G1172">
        <f>Table1[[#This Row],[Actual_Sales]]-Table1[[#This Row],[Budget_Sales]]</f>
        <v>47</v>
      </c>
      <c r="H1172" s="5">
        <f>IF(
Table1[[#This Row],[Budget_Sales]]=0,
"",
IF(
Table1[[#This Row],[Budget_Sales]]&gt;0,
(Table1[[#This Row],[Actual_Sales]]-Table1[[#This Row],[Budget_Sales]])/Table1[[#This Row],[Budget_Sales]],
(Table1[[#This Row],[Actual_Sales]]-Table1[[#This Row],[Budget_Sales]])/ABS(Table1[[#This Row],[Budget_Sales]])
)
)</f>
        <v>0.21363636363636362</v>
      </c>
      <c r="I1172" s="5" t="str">
        <f>IF(Table1[[#This Row],[Sales_Var]]&gt;=0,"Above Budget","Below Budget")</f>
        <v>Above Budget</v>
      </c>
      <c r="J1172">
        <f>Table1[[#This Row],[Actual_Sales]]-(Table1[[#This Row],[COGS]]+Table1[[#This Row],[Expenses]])</f>
        <v>98</v>
      </c>
      <c r="K1172">
        <v>90</v>
      </c>
      <c r="L1172">
        <f>Table1[[#This Row],[Actual_Profit]]-Table1[[#This Row],[Budget_Profit]]</f>
        <v>8</v>
      </c>
      <c r="M1172" s="5">
        <f>IF(
Table1[[#This Row],[Budget_Profit]]=0,
"",
IF(
Table1[[#This Row],[Budget_Profit]]&gt;0,
(Table1[[#This Row],[Actual_Profit]]-Table1[[#This Row],[Budget_Profit]])/Table1[[#This Row],[Budget_Profit]],
(Table1[[#This Row],[Actual_Profit]]-Table1[[#This Row],[Budget_Profit]])/ABS(Table1[[#This Row],[Budget_Profit]])
)
)</f>
        <v>8.8888888888888892E-2</v>
      </c>
      <c r="N1172" s="5" t="str">
        <f>IF(Table1[[#This Row],[Profit_Var]]&gt;=0, "Above Budget", "Below Budget")</f>
        <v>Above Budget</v>
      </c>
      <c r="O1172">
        <v>112</v>
      </c>
      <c r="P1172">
        <v>90</v>
      </c>
      <c r="Q1172">
        <f>Table1[[#This Row],[COGS]]-Table1[[#This Row],[Budget_COGS]]</f>
        <v>22</v>
      </c>
      <c r="R1172" s="5">
        <f>IF(
Table1[[#This Row],[Budget_COGS]]=0,
"",
IF(
Table1[[#This Row],[Budget_COGS]]&gt;0,
(Table1[[#This Row],[Budget_COGS]]-Table1[[#This Row],[COGS]]) / Table1[[#This Row],[Budget_COGS]],
(Table1[[#This Row],[Budget_COGS]]-Table1[[#This Row],[COGS]]) / ABS(Table1[[#This Row],[Budget_COGS]])
)
)</f>
        <v>-0.24444444444444444</v>
      </c>
      <c r="S1172" s="5" t="str">
        <f>IF(Table1[[#This Row],[COGS _Var]]&gt;=0, "Above Budget", "Below Budget")</f>
        <v>Above Budget</v>
      </c>
      <c r="T1172">
        <f>Table1[[#This Row],[Actual_Sales]]-Table1[[#This Row],[COGS]]</f>
        <v>155</v>
      </c>
      <c r="U1172">
        <v>130</v>
      </c>
      <c r="V1172">
        <f>Table1[[#This Row],[Gross_Margin]]-Table1[[#This Row],[Budget_Margin]]</f>
        <v>25</v>
      </c>
      <c r="W1172" s="5">
        <f>IF(
Table1[[#This Row],[Budget_Margin]]=0,
"",
IF(
Table1[[#This Row],[Budget_Margin]]&gt;0,
(Table1[[#This Row],[Gross_Margin]]-Table1[[#This Row],[Budget_Margin]]) / Table1[[#This Row],[Budget_Margin]],
(Table1[[#This Row],[Gross_Margin]]-Table1[[#This Row],[Budget_Margin]]) / ABS(Table1[[#This Row],[Budget_Margin]])
)
)</f>
        <v>0.19230769230769232</v>
      </c>
      <c r="X1172" s="5" t="str">
        <f>IF(Table1[[#This Row],[Margin_Var]]&gt;=0, "Above Budget", "Below Budget")</f>
        <v>Above Budget</v>
      </c>
      <c r="Y1172" s="5">
        <f>IFERROR(Table1[[#This Row],[Gross_Margin]]/Table1[[#This Row],[Actual_Sales]],0)</f>
        <v>0.58052434456928836</v>
      </c>
      <c r="Z1172" s="5">
        <f>Table1[[#This Row],[Actual_Profit]]/Table1[[#This Row],[Actual_Sales]]</f>
        <v>0.36704119850187267</v>
      </c>
      <c r="AA1172">
        <v>57</v>
      </c>
      <c r="AB1172" s="5">
        <f>IFERROR(Table1[[#This Row],[Expenses]]/Table1[[#This Row],[Actual_Sales]],0)</f>
        <v>0.21348314606741572</v>
      </c>
      <c r="AC1172">
        <v>34</v>
      </c>
      <c r="AD1172">
        <v>-120</v>
      </c>
      <c r="AE1172" s="5">
        <f>IFERROR(Table1[[#This Row],[Inventory]]/Table1[[#This Row],[Actual_Sales]],0)</f>
        <v>-0.449438202247191</v>
      </c>
    </row>
    <row r="1173" spans="1:31" x14ac:dyDescent="0.25">
      <c r="A1173">
        <v>706</v>
      </c>
      <c r="B1173">
        <v>971</v>
      </c>
      <c r="C1173">
        <v>13</v>
      </c>
      <c r="D1173" s="2">
        <v>40269</v>
      </c>
      <c r="E1173">
        <v>267</v>
      </c>
      <c r="F1173">
        <v>180</v>
      </c>
      <c r="G1173">
        <f>Table1[[#This Row],[Actual_Sales]]-Table1[[#This Row],[Budget_Sales]]</f>
        <v>87</v>
      </c>
      <c r="H1173" s="5">
        <f>IF(
Table1[[#This Row],[Budget_Sales]]=0,
"",
IF(
Table1[[#This Row],[Budget_Sales]]&gt;0,
(Table1[[#This Row],[Actual_Sales]]-Table1[[#This Row],[Budget_Sales]])/Table1[[#This Row],[Budget_Sales]],
(Table1[[#This Row],[Actual_Sales]]-Table1[[#This Row],[Budget_Sales]])/ABS(Table1[[#This Row],[Budget_Sales]])
)
)</f>
        <v>0.48333333333333334</v>
      </c>
      <c r="I1173" s="5" t="str">
        <f>IF(Table1[[#This Row],[Sales_Var]]&gt;=0,"Above Budget","Below Budget")</f>
        <v>Above Budget</v>
      </c>
      <c r="J1173">
        <f>Table1[[#This Row],[Actual_Sales]]-(Table1[[#This Row],[COGS]]+Table1[[#This Row],[Expenses]])</f>
        <v>98</v>
      </c>
      <c r="K1173">
        <v>70</v>
      </c>
      <c r="L1173">
        <f>Table1[[#This Row],[Actual_Profit]]-Table1[[#This Row],[Budget_Profit]]</f>
        <v>28</v>
      </c>
      <c r="M1173" s="5">
        <f>IF(
Table1[[#This Row],[Budget_Profit]]=0,
"",
IF(
Table1[[#This Row],[Budget_Profit]]&gt;0,
(Table1[[#This Row],[Actual_Profit]]-Table1[[#This Row],[Budget_Profit]])/Table1[[#This Row],[Budget_Profit]],
(Table1[[#This Row],[Actual_Profit]]-Table1[[#This Row],[Budget_Profit]])/ABS(Table1[[#This Row],[Budget_Profit]])
)
)</f>
        <v>0.4</v>
      </c>
      <c r="N1173" s="5" t="str">
        <f>IF(Table1[[#This Row],[Profit_Var]]&gt;=0, "Above Budget", "Below Budget")</f>
        <v>Above Budget</v>
      </c>
      <c r="O1173">
        <v>112</v>
      </c>
      <c r="P1173">
        <v>70</v>
      </c>
      <c r="Q1173">
        <f>Table1[[#This Row],[COGS]]-Table1[[#This Row],[Budget_COGS]]</f>
        <v>42</v>
      </c>
      <c r="R1173" s="5">
        <f>IF(
Table1[[#This Row],[Budget_COGS]]=0,
"",
IF(
Table1[[#This Row],[Budget_COGS]]&gt;0,
(Table1[[#This Row],[Budget_COGS]]-Table1[[#This Row],[COGS]]) / Table1[[#This Row],[Budget_COGS]],
(Table1[[#This Row],[Budget_COGS]]-Table1[[#This Row],[COGS]]) / ABS(Table1[[#This Row],[Budget_COGS]])
)
)</f>
        <v>-0.6</v>
      </c>
      <c r="S1173" s="5" t="str">
        <f>IF(Table1[[#This Row],[COGS _Var]]&gt;=0, "Above Budget", "Below Budget")</f>
        <v>Above Budget</v>
      </c>
      <c r="T1173">
        <f>Table1[[#This Row],[Actual_Sales]]-Table1[[#This Row],[COGS]]</f>
        <v>155</v>
      </c>
      <c r="U1173">
        <v>110</v>
      </c>
      <c r="V1173">
        <f>Table1[[#This Row],[Gross_Margin]]-Table1[[#This Row],[Budget_Margin]]</f>
        <v>45</v>
      </c>
      <c r="W1173" s="5">
        <f>IF(
Table1[[#This Row],[Budget_Margin]]=0,
"",
IF(
Table1[[#This Row],[Budget_Margin]]&gt;0,
(Table1[[#This Row],[Gross_Margin]]-Table1[[#This Row],[Budget_Margin]]) / Table1[[#This Row],[Budget_Margin]],
(Table1[[#This Row],[Gross_Margin]]-Table1[[#This Row],[Budget_Margin]]) / ABS(Table1[[#This Row],[Budget_Margin]])
)
)</f>
        <v>0.40909090909090912</v>
      </c>
      <c r="X1173" s="5" t="str">
        <f>IF(Table1[[#This Row],[Margin_Var]]&gt;=0, "Above Budget", "Below Budget")</f>
        <v>Above Budget</v>
      </c>
      <c r="Y1173" s="5">
        <f>IFERROR(Table1[[#This Row],[Gross_Margin]]/Table1[[#This Row],[Actual_Sales]],0)</f>
        <v>0.58052434456928836</v>
      </c>
      <c r="Z1173" s="5">
        <f>Table1[[#This Row],[Actual_Profit]]/Table1[[#This Row],[Actual_Sales]]</f>
        <v>0.36704119850187267</v>
      </c>
      <c r="AA1173">
        <v>57</v>
      </c>
      <c r="AB1173" s="5">
        <f>IFERROR(Table1[[#This Row],[Expenses]]/Table1[[#This Row],[Actual_Sales]],0)</f>
        <v>0.21348314606741572</v>
      </c>
      <c r="AC1173">
        <v>34</v>
      </c>
      <c r="AD1173">
        <v>502</v>
      </c>
      <c r="AE1173" s="5">
        <f>IFERROR(Table1[[#This Row],[Inventory]]/Table1[[#This Row],[Actual_Sales]],0)</f>
        <v>1.8801498127340823</v>
      </c>
    </row>
    <row r="1174" spans="1:31" x14ac:dyDescent="0.25">
      <c r="A1174">
        <v>3183</v>
      </c>
      <c r="B1174">
        <v>970</v>
      </c>
      <c r="C1174">
        <v>2</v>
      </c>
      <c r="D1174" s="2">
        <v>40695</v>
      </c>
      <c r="E1174">
        <v>188</v>
      </c>
      <c r="F1174">
        <v>190</v>
      </c>
      <c r="G1174">
        <f>Table1[[#This Row],[Actual_Sales]]-Table1[[#This Row],[Budget_Sales]]</f>
        <v>-2</v>
      </c>
      <c r="H1174" s="5">
        <f>IF(
Table1[[#This Row],[Budget_Sales]]=0,
"",
IF(
Table1[[#This Row],[Budget_Sales]]&gt;0,
(Table1[[#This Row],[Actual_Sales]]-Table1[[#This Row],[Budget_Sales]])/Table1[[#This Row],[Budget_Sales]],
(Table1[[#This Row],[Actual_Sales]]-Table1[[#This Row],[Budget_Sales]])/ABS(Table1[[#This Row],[Budget_Sales]])
)
)</f>
        <v>-1.0526315789473684E-2</v>
      </c>
      <c r="I1174" s="5" t="str">
        <f>IF(Table1[[#This Row],[Sales_Var]]&gt;=0,"Above Budget","Below Budget")</f>
        <v>Below Budget</v>
      </c>
      <c r="J1174">
        <f>Table1[[#This Row],[Actual_Sales]]-(Table1[[#This Row],[COGS]]+Table1[[#This Row],[Expenses]])</f>
        <v>69</v>
      </c>
      <c r="K1174">
        <v>80</v>
      </c>
      <c r="L1174">
        <f>Table1[[#This Row],[Actual_Profit]]-Table1[[#This Row],[Budget_Profit]]</f>
        <v>-11</v>
      </c>
      <c r="M1174" s="5">
        <f>IF(
Table1[[#This Row],[Budget_Profit]]=0,
"",
IF(
Table1[[#This Row],[Budget_Profit]]&gt;0,
(Table1[[#This Row],[Actual_Profit]]-Table1[[#This Row],[Budget_Profit]])/Table1[[#This Row],[Budget_Profit]],
(Table1[[#This Row],[Actual_Profit]]-Table1[[#This Row],[Budget_Profit]])/ABS(Table1[[#This Row],[Budget_Profit]])
)
)</f>
        <v>-0.13750000000000001</v>
      </c>
      <c r="N1174" s="5" t="str">
        <f>IF(Table1[[#This Row],[Profit_Var]]&gt;=0, "Above Budget", "Below Budget")</f>
        <v>Below Budget</v>
      </c>
      <c r="O1174">
        <v>83</v>
      </c>
      <c r="P1174">
        <v>80</v>
      </c>
      <c r="Q1174">
        <f>Table1[[#This Row],[COGS]]-Table1[[#This Row],[Budget_COGS]]</f>
        <v>3</v>
      </c>
      <c r="R1174" s="5">
        <f>IF(
Table1[[#This Row],[Budget_COGS]]=0,
"",
IF(
Table1[[#This Row],[Budget_COGS]]&gt;0,
(Table1[[#This Row],[Budget_COGS]]-Table1[[#This Row],[COGS]]) / Table1[[#This Row],[Budget_COGS]],
(Table1[[#This Row],[Budget_COGS]]-Table1[[#This Row],[COGS]]) / ABS(Table1[[#This Row],[Budget_COGS]])
)
)</f>
        <v>-3.7499999999999999E-2</v>
      </c>
      <c r="S1174" s="5" t="str">
        <f>IF(Table1[[#This Row],[COGS _Var]]&gt;=0, "Above Budget", "Below Budget")</f>
        <v>Above Budget</v>
      </c>
      <c r="T1174">
        <f>Table1[[#This Row],[Actual_Sales]]-Table1[[#This Row],[COGS]]</f>
        <v>105</v>
      </c>
      <c r="U1174">
        <v>110</v>
      </c>
      <c r="V1174">
        <f>Table1[[#This Row],[Gross_Margin]]-Table1[[#This Row],[Budget_Margin]]</f>
        <v>-5</v>
      </c>
      <c r="W1174" s="5">
        <f>IF(
Table1[[#This Row],[Budget_Margin]]=0,
"",
IF(
Table1[[#This Row],[Budget_Margin]]&gt;0,
(Table1[[#This Row],[Gross_Margin]]-Table1[[#This Row],[Budget_Margin]]) / Table1[[#This Row],[Budget_Margin]],
(Table1[[#This Row],[Gross_Margin]]-Table1[[#This Row],[Budget_Margin]]) / ABS(Table1[[#This Row],[Budget_Margin]])
)
)</f>
        <v>-4.5454545454545456E-2</v>
      </c>
      <c r="X1174" s="5" t="str">
        <f>IF(Table1[[#This Row],[Margin_Var]]&gt;=0, "Above Budget", "Below Budget")</f>
        <v>Below Budget</v>
      </c>
      <c r="Y1174" s="5">
        <f>IFERROR(Table1[[#This Row],[Gross_Margin]]/Table1[[#This Row],[Actual_Sales]],0)</f>
        <v>0.55851063829787229</v>
      </c>
      <c r="Z1174" s="5">
        <f>Table1[[#This Row],[Actual_Profit]]/Table1[[#This Row],[Actual_Sales]]</f>
        <v>0.36702127659574468</v>
      </c>
      <c r="AA1174">
        <v>36</v>
      </c>
      <c r="AB1174" s="5">
        <f>IFERROR(Table1[[#This Row],[Expenses]]/Table1[[#This Row],[Actual_Sales]],0)</f>
        <v>0.19148936170212766</v>
      </c>
      <c r="AC1174">
        <v>27</v>
      </c>
      <c r="AD1174">
        <v>574</v>
      </c>
      <c r="AE1174" s="5">
        <f>IFERROR(Table1[[#This Row],[Inventory]]/Table1[[#This Row],[Actual_Sales]],0)</f>
        <v>3.0531914893617023</v>
      </c>
    </row>
    <row r="1175" spans="1:31" x14ac:dyDescent="0.25">
      <c r="A1175">
        <v>3058</v>
      </c>
      <c r="B1175">
        <v>430</v>
      </c>
      <c r="C1175">
        <v>3</v>
      </c>
      <c r="D1175" s="2">
        <v>40695</v>
      </c>
      <c r="E1175">
        <v>188</v>
      </c>
      <c r="F1175">
        <v>230</v>
      </c>
      <c r="G1175">
        <f>Table1[[#This Row],[Actual_Sales]]-Table1[[#This Row],[Budget_Sales]]</f>
        <v>-42</v>
      </c>
      <c r="H1175" s="5">
        <f>IF(
Table1[[#This Row],[Budget_Sales]]=0,
"",
IF(
Table1[[#This Row],[Budget_Sales]]&gt;0,
(Table1[[#This Row],[Actual_Sales]]-Table1[[#This Row],[Budget_Sales]])/Table1[[#This Row],[Budget_Sales]],
(Table1[[#This Row],[Actual_Sales]]-Table1[[#This Row],[Budget_Sales]])/ABS(Table1[[#This Row],[Budget_Sales]])
)
)</f>
        <v>-0.18260869565217391</v>
      </c>
      <c r="I1175" s="5" t="str">
        <f>IF(Table1[[#This Row],[Sales_Var]]&gt;=0,"Above Budget","Below Budget")</f>
        <v>Below Budget</v>
      </c>
      <c r="J1175">
        <f>Table1[[#This Row],[Actual_Sales]]-(Table1[[#This Row],[COGS]]+Table1[[#This Row],[Expenses]])</f>
        <v>69</v>
      </c>
      <c r="K1175">
        <v>100</v>
      </c>
      <c r="L1175">
        <f>Table1[[#This Row],[Actual_Profit]]-Table1[[#This Row],[Budget_Profit]]</f>
        <v>-31</v>
      </c>
      <c r="M1175" s="5">
        <f>IF(
Table1[[#This Row],[Budget_Profit]]=0,
"",
IF(
Table1[[#This Row],[Budget_Profit]]&gt;0,
(Table1[[#This Row],[Actual_Profit]]-Table1[[#This Row],[Budget_Profit]])/Table1[[#This Row],[Budget_Profit]],
(Table1[[#This Row],[Actual_Profit]]-Table1[[#This Row],[Budget_Profit]])/ABS(Table1[[#This Row],[Budget_Profit]])
)
)</f>
        <v>-0.31</v>
      </c>
      <c r="N1175" s="5" t="str">
        <f>IF(Table1[[#This Row],[Profit_Var]]&gt;=0, "Above Budget", "Below Budget")</f>
        <v>Below Budget</v>
      </c>
      <c r="O1175">
        <v>83</v>
      </c>
      <c r="P1175">
        <v>100</v>
      </c>
      <c r="Q1175">
        <f>Table1[[#This Row],[COGS]]-Table1[[#This Row],[Budget_COGS]]</f>
        <v>-17</v>
      </c>
      <c r="R1175" s="5">
        <f>IF(
Table1[[#This Row],[Budget_COGS]]=0,
"",
IF(
Table1[[#This Row],[Budget_COGS]]&gt;0,
(Table1[[#This Row],[Budget_COGS]]-Table1[[#This Row],[COGS]]) / Table1[[#This Row],[Budget_COGS]],
(Table1[[#This Row],[Budget_COGS]]-Table1[[#This Row],[COGS]]) / ABS(Table1[[#This Row],[Budget_COGS]])
)
)</f>
        <v>0.17</v>
      </c>
      <c r="S1175" s="5" t="str">
        <f>IF(Table1[[#This Row],[COGS _Var]]&gt;=0, "Above Budget", "Below Budget")</f>
        <v>Below Budget</v>
      </c>
      <c r="T1175">
        <f>Table1[[#This Row],[Actual_Sales]]-Table1[[#This Row],[COGS]]</f>
        <v>105</v>
      </c>
      <c r="U1175">
        <v>130</v>
      </c>
      <c r="V1175">
        <f>Table1[[#This Row],[Gross_Margin]]-Table1[[#This Row],[Budget_Margin]]</f>
        <v>-25</v>
      </c>
      <c r="W1175" s="5">
        <f>IF(
Table1[[#This Row],[Budget_Margin]]=0,
"",
IF(
Table1[[#This Row],[Budget_Margin]]&gt;0,
(Table1[[#This Row],[Gross_Margin]]-Table1[[#This Row],[Budget_Margin]]) / Table1[[#This Row],[Budget_Margin]],
(Table1[[#This Row],[Gross_Margin]]-Table1[[#This Row],[Budget_Margin]]) / ABS(Table1[[#This Row],[Budget_Margin]])
)
)</f>
        <v>-0.19230769230769232</v>
      </c>
      <c r="X1175" s="5" t="str">
        <f>IF(Table1[[#This Row],[Margin_Var]]&gt;=0, "Above Budget", "Below Budget")</f>
        <v>Below Budget</v>
      </c>
      <c r="Y1175" s="5">
        <f>IFERROR(Table1[[#This Row],[Gross_Margin]]/Table1[[#This Row],[Actual_Sales]],0)</f>
        <v>0.55851063829787229</v>
      </c>
      <c r="Z1175" s="5">
        <f>Table1[[#This Row],[Actual_Profit]]/Table1[[#This Row],[Actual_Sales]]</f>
        <v>0.36702127659574468</v>
      </c>
      <c r="AA1175">
        <v>36</v>
      </c>
      <c r="AB1175" s="5">
        <f>IFERROR(Table1[[#This Row],[Expenses]]/Table1[[#This Row],[Actual_Sales]],0)</f>
        <v>0.19148936170212766</v>
      </c>
      <c r="AC1175">
        <v>27</v>
      </c>
      <c r="AD1175">
        <v>574</v>
      </c>
      <c r="AE1175" s="5">
        <f>IFERROR(Table1[[#This Row],[Inventory]]/Table1[[#This Row],[Actual_Sales]],0)</f>
        <v>3.0531914893617023</v>
      </c>
    </row>
    <row r="1176" spans="1:31" x14ac:dyDescent="0.25">
      <c r="A1176">
        <v>2962</v>
      </c>
      <c r="B1176">
        <v>720</v>
      </c>
      <c r="C1176">
        <v>2</v>
      </c>
      <c r="D1176" s="2">
        <v>40664</v>
      </c>
      <c r="E1176">
        <v>188</v>
      </c>
      <c r="F1176">
        <v>190</v>
      </c>
      <c r="G1176">
        <f>Table1[[#This Row],[Actual_Sales]]-Table1[[#This Row],[Budget_Sales]]</f>
        <v>-2</v>
      </c>
      <c r="H1176" s="5">
        <f>IF(
Table1[[#This Row],[Budget_Sales]]=0,
"",
IF(
Table1[[#This Row],[Budget_Sales]]&gt;0,
(Table1[[#This Row],[Actual_Sales]]-Table1[[#This Row],[Budget_Sales]])/Table1[[#This Row],[Budget_Sales]],
(Table1[[#This Row],[Actual_Sales]]-Table1[[#This Row],[Budget_Sales]])/ABS(Table1[[#This Row],[Budget_Sales]])
)
)</f>
        <v>-1.0526315789473684E-2</v>
      </c>
      <c r="I1176" s="5" t="str">
        <f>IF(Table1[[#This Row],[Sales_Var]]&gt;=0,"Above Budget","Below Budget")</f>
        <v>Below Budget</v>
      </c>
      <c r="J1176">
        <f>Table1[[#This Row],[Actual_Sales]]-(Table1[[#This Row],[COGS]]+Table1[[#This Row],[Expenses]])</f>
        <v>69</v>
      </c>
      <c r="K1176">
        <v>80</v>
      </c>
      <c r="L1176">
        <f>Table1[[#This Row],[Actual_Profit]]-Table1[[#This Row],[Budget_Profit]]</f>
        <v>-11</v>
      </c>
      <c r="M1176" s="5">
        <f>IF(
Table1[[#This Row],[Budget_Profit]]=0,
"",
IF(
Table1[[#This Row],[Budget_Profit]]&gt;0,
(Table1[[#This Row],[Actual_Profit]]-Table1[[#This Row],[Budget_Profit]])/Table1[[#This Row],[Budget_Profit]],
(Table1[[#This Row],[Actual_Profit]]-Table1[[#This Row],[Budget_Profit]])/ABS(Table1[[#This Row],[Budget_Profit]])
)
)</f>
        <v>-0.13750000000000001</v>
      </c>
      <c r="N1176" s="5" t="str">
        <f>IF(Table1[[#This Row],[Profit_Var]]&gt;=0, "Above Budget", "Below Budget")</f>
        <v>Below Budget</v>
      </c>
      <c r="O1176">
        <v>83</v>
      </c>
      <c r="P1176">
        <v>80</v>
      </c>
      <c r="Q1176">
        <f>Table1[[#This Row],[COGS]]-Table1[[#This Row],[Budget_COGS]]</f>
        <v>3</v>
      </c>
      <c r="R1176" s="5">
        <f>IF(
Table1[[#This Row],[Budget_COGS]]=0,
"",
IF(
Table1[[#This Row],[Budget_COGS]]&gt;0,
(Table1[[#This Row],[Budget_COGS]]-Table1[[#This Row],[COGS]]) / Table1[[#This Row],[Budget_COGS]],
(Table1[[#This Row],[Budget_COGS]]-Table1[[#This Row],[COGS]]) / ABS(Table1[[#This Row],[Budget_COGS]])
)
)</f>
        <v>-3.7499999999999999E-2</v>
      </c>
      <c r="S1176" s="5" t="str">
        <f>IF(Table1[[#This Row],[COGS _Var]]&gt;=0, "Above Budget", "Below Budget")</f>
        <v>Above Budget</v>
      </c>
      <c r="T1176">
        <f>Table1[[#This Row],[Actual_Sales]]-Table1[[#This Row],[COGS]]</f>
        <v>105</v>
      </c>
      <c r="U1176">
        <v>110</v>
      </c>
      <c r="V1176">
        <f>Table1[[#This Row],[Gross_Margin]]-Table1[[#This Row],[Budget_Margin]]</f>
        <v>-5</v>
      </c>
      <c r="W1176" s="5">
        <f>IF(
Table1[[#This Row],[Budget_Margin]]=0,
"",
IF(
Table1[[#This Row],[Budget_Margin]]&gt;0,
(Table1[[#This Row],[Gross_Margin]]-Table1[[#This Row],[Budget_Margin]]) / Table1[[#This Row],[Budget_Margin]],
(Table1[[#This Row],[Gross_Margin]]-Table1[[#This Row],[Budget_Margin]]) / ABS(Table1[[#This Row],[Budget_Margin]])
)
)</f>
        <v>-4.5454545454545456E-2</v>
      </c>
      <c r="X1176" s="5" t="str">
        <f>IF(Table1[[#This Row],[Margin_Var]]&gt;=0, "Above Budget", "Below Budget")</f>
        <v>Below Budget</v>
      </c>
      <c r="Y1176" s="5">
        <f>IFERROR(Table1[[#This Row],[Gross_Margin]]/Table1[[#This Row],[Actual_Sales]],0)</f>
        <v>0.55851063829787229</v>
      </c>
      <c r="Z1176" s="5">
        <f>Table1[[#This Row],[Actual_Profit]]/Table1[[#This Row],[Actual_Sales]]</f>
        <v>0.36702127659574468</v>
      </c>
      <c r="AA1176">
        <v>36</v>
      </c>
      <c r="AB1176" s="5">
        <f>IFERROR(Table1[[#This Row],[Expenses]]/Table1[[#This Row],[Actual_Sales]],0)</f>
        <v>0.19148936170212766</v>
      </c>
      <c r="AC1176">
        <v>27</v>
      </c>
      <c r="AD1176">
        <v>584</v>
      </c>
      <c r="AE1176" s="5">
        <f>IFERROR(Table1[[#This Row],[Inventory]]/Table1[[#This Row],[Actual_Sales]],0)</f>
        <v>3.1063829787234041</v>
      </c>
    </row>
    <row r="1177" spans="1:31" x14ac:dyDescent="0.25">
      <c r="A1177">
        <v>2852</v>
      </c>
      <c r="B1177">
        <v>281</v>
      </c>
      <c r="C1177">
        <v>3</v>
      </c>
      <c r="D1177" s="2">
        <v>40664</v>
      </c>
      <c r="E1177">
        <v>188</v>
      </c>
      <c r="F1177">
        <v>230</v>
      </c>
      <c r="G1177">
        <f>Table1[[#This Row],[Actual_Sales]]-Table1[[#This Row],[Budget_Sales]]</f>
        <v>-42</v>
      </c>
      <c r="H1177" s="5">
        <f>IF(
Table1[[#This Row],[Budget_Sales]]=0,
"",
IF(
Table1[[#This Row],[Budget_Sales]]&gt;0,
(Table1[[#This Row],[Actual_Sales]]-Table1[[#This Row],[Budget_Sales]])/Table1[[#This Row],[Budget_Sales]],
(Table1[[#This Row],[Actual_Sales]]-Table1[[#This Row],[Budget_Sales]])/ABS(Table1[[#This Row],[Budget_Sales]])
)
)</f>
        <v>-0.18260869565217391</v>
      </c>
      <c r="I1177" s="5" t="str">
        <f>IF(Table1[[#This Row],[Sales_Var]]&gt;=0,"Above Budget","Below Budget")</f>
        <v>Below Budget</v>
      </c>
      <c r="J1177">
        <f>Table1[[#This Row],[Actual_Sales]]-(Table1[[#This Row],[COGS]]+Table1[[#This Row],[Expenses]])</f>
        <v>69</v>
      </c>
      <c r="K1177">
        <v>100</v>
      </c>
      <c r="L1177">
        <f>Table1[[#This Row],[Actual_Profit]]-Table1[[#This Row],[Budget_Profit]]</f>
        <v>-31</v>
      </c>
      <c r="M1177" s="5">
        <f>IF(
Table1[[#This Row],[Budget_Profit]]=0,
"",
IF(
Table1[[#This Row],[Budget_Profit]]&gt;0,
(Table1[[#This Row],[Actual_Profit]]-Table1[[#This Row],[Budget_Profit]])/Table1[[#This Row],[Budget_Profit]],
(Table1[[#This Row],[Actual_Profit]]-Table1[[#This Row],[Budget_Profit]])/ABS(Table1[[#This Row],[Budget_Profit]])
)
)</f>
        <v>-0.31</v>
      </c>
      <c r="N1177" s="5" t="str">
        <f>IF(Table1[[#This Row],[Profit_Var]]&gt;=0, "Above Budget", "Below Budget")</f>
        <v>Below Budget</v>
      </c>
      <c r="O1177">
        <v>83</v>
      </c>
      <c r="P1177">
        <v>100</v>
      </c>
      <c r="Q1177">
        <f>Table1[[#This Row],[COGS]]-Table1[[#This Row],[Budget_COGS]]</f>
        <v>-17</v>
      </c>
      <c r="R1177" s="5">
        <f>IF(
Table1[[#This Row],[Budget_COGS]]=0,
"",
IF(
Table1[[#This Row],[Budget_COGS]]&gt;0,
(Table1[[#This Row],[Budget_COGS]]-Table1[[#This Row],[COGS]]) / Table1[[#This Row],[Budget_COGS]],
(Table1[[#This Row],[Budget_COGS]]-Table1[[#This Row],[COGS]]) / ABS(Table1[[#This Row],[Budget_COGS]])
)
)</f>
        <v>0.17</v>
      </c>
      <c r="S1177" s="5" t="str">
        <f>IF(Table1[[#This Row],[COGS _Var]]&gt;=0, "Above Budget", "Below Budget")</f>
        <v>Below Budget</v>
      </c>
      <c r="T1177">
        <f>Table1[[#This Row],[Actual_Sales]]-Table1[[#This Row],[COGS]]</f>
        <v>105</v>
      </c>
      <c r="U1177">
        <v>130</v>
      </c>
      <c r="V1177">
        <f>Table1[[#This Row],[Gross_Margin]]-Table1[[#This Row],[Budget_Margin]]</f>
        <v>-25</v>
      </c>
      <c r="W1177" s="5">
        <f>IF(
Table1[[#This Row],[Budget_Margin]]=0,
"",
IF(
Table1[[#This Row],[Budget_Margin]]&gt;0,
(Table1[[#This Row],[Gross_Margin]]-Table1[[#This Row],[Budget_Margin]]) / Table1[[#This Row],[Budget_Margin]],
(Table1[[#This Row],[Gross_Margin]]-Table1[[#This Row],[Budget_Margin]]) / ABS(Table1[[#This Row],[Budget_Margin]])
)
)</f>
        <v>-0.19230769230769232</v>
      </c>
      <c r="X1177" s="5" t="str">
        <f>IF(Table1[[#This Row],[Margin_Var]]&gt;=0, "Above Budget", "Below Budget")</f>
        <v>Below Budget</v>
      </c>
      <c r="Y1177" s="5">
        <f>IFERROR(Table1[[#This Row],[Gross_Margin]]/Table1[[#This Row],[Actual_Sales]],0)</f>
        <v>0.55851063829787229</v>
      </c>
      <c r="Z1177" s="5">
        <f>Table1[[#This Row],[Actual_Profit]]/Table1[[#This Row],[Actual_Sales]]</f>
        <v>0.36702127659574468</v>
      </c>
      <c r="AA1177">
        <v>36</v>
      </c>
      <c r="AB1177" s="5">
        <f>IFERROR(Table1[[#This Row],[Expenses]]/Table1[[#This Row],[Actual_Sales]],0)</f>
        <v>0.19148936170212766</v>
      </c>
      <c r="AC1177">
        <v>27</v>
      </c>
      <c r="AD1177">
        <v>584</v>
      </c>
      <c r="AE1177" s="5">
        <f>IFERROR(Table1[[#This Row],[Inventory]]/Table1[[#This Row],[Actual_Sales]],0)</f>
        <v>3.1063829787234041</v>
      </c>
    </row>
    <row r="1178" spans="1:31" x14ac:dyDescent="0.25">
      <c r="A1178">
        <v>2965</v>
      </c>
      <c r="B1178">
        <v>773</v>
      </c>
      <c r="C1178">
        <v>9</v>
      </c>
      <c r="D1178" s="2">
        <v>40664</v>
      </c>
      <c r="E1178">
        <v>188</v>
      </c>
      <c r="F1178">
        <v>160</v>
      </c>
      <c r="G1178">
        <f>Table1[[#This Row],[Actual_Sales]]-Table1[[#This Row],[Budget_Sales]]</f>
        <v>28</v>
      </c>
      <c r="H1178" s="5">
        <f>IF(
Table1[[#This Row],[Budget_Sales]]=0,
"",
IF(
Table1[[#This Row],[Budget_Sales]]&gt;0,
(Table1[[#This Row],[Actual_Sales]]-Table1[[#This Row],[Budget_Sales]])/Table1[[#This Row],[Budget_Sales]],
(Table1[[#This Row],[Actual_Sales]]-Table1[[#This Row],[Budget_Sales]])/ABS(Table1[[#This Row],[Budget_Sales]])
)
)</f>
        <v>0.17499999999999999</v>
      </c>
      <c r="I1178" s="5" t="str">
        <f>IF(Table1[[#This Row],[Sales_Var]]&gt;=0,"Above Budget","Below Budget")</f>
        <v>Above Budget</v>
      </c>
      <c r="J1178">
        <f>Table1[[#This Row],[Actual_Sales]]-(Table1[[#This Row],[COGS]]+Table1[[#This Row],[Expenses]])</f>
        <v>69</v>
      </c>
      <c r="K1178">
        <v>60</v>
      </c>
      <c r="L1178">
        <f>Table1[[#This Row],[Actual_Profit]]-Table1[[#This Row],[Budget_Profit]]</f>
        <v>9</v>
      </c>
      <c r="M1178" s="5">
        <f>IF(
Table1[[#This Row],[Budget_Profit]]=0,
"",
IF(
Table1[[#This Row],[Budget_Profit]]&gt;0,
(Table1[[#This Row],[Actual_Profit]]-Table1[[#This Row],[Budget_Profit]])/Table1[[#This Row],[Budget_Profit]],
(Table1[[#This Row],[Actual_Profit]]-Table1[[#This Row],[Budget_Profit]])/ABS(Table1[[#This Row],[Budget_Profit]])
)
)</f>
        <v>0.15</v>
      </c>
      <c r="N1178" s="5" t="str">
        <f>IF(Table1[[#This Row],[Profit_Var]]&gt;=0, "Above Budget", "Below Budget")</f>
        <v>Above Budget</v>
      </c>
      <c r="O1178">
        <v>83</v>
      </c>
      <c r="P1178">
        <v>70</v>
      </c>
      <c r="Q1178">
        <f>Table1[[#This Row],[COGS]]-Table1[[#This Row],[Budget_COGS]]</f>
        <v>13</v>
      </c>
      <c r="R1178" s="5">
        <f>IF(
Table1[[#This Row],[Budget_COGS]]=0,
"",
IF(
Table1[[#This Row],[Budget_COGS]]&gt;0,
(Table1[[#This Row],[Budget_COGS]]-Table1[[#This Row],[COGS]]) / Table1[[#This Row],[Budget_COGS]],
(Table1[[#This Row],[Budget_COGS]]-Table1[[#This Row],[COGS]]) / ABS(Table1[[#This Row],[Budget_COGS]])
)
)</f>
        <v>-0.18571428571428572</v>
      </c>
      <c r="S1178" s="5" t="str">
        <f>IF(Table1[[#This Row],[COGS _Var]]&gt;=0, "Above Budget", "Below Budget")</f>
        <v>Above Budget</v>
      </c>
      <c r="T1178">
        <f>Table1[[#This Row],[Actual_Sales]]-Table1[[#This Row],[COGS]]</f>
        <v>105</v>
      </c>
      <c r="U1178">
        <v>90</v>
      </c>
      <c r="V1178">
        <f>Table1[[#This Row],[Gross_Margin]]-Table1[[#This Row],[Budget_Margin]]</f>
        <v>15</v>
      </c>
      <c r="W1178" s="5">
        <f>IF(
Table1[[#This Row],[Budget_Margin]]=0,
"",
IF(
Table1[[#This Row],[Budget_Margin]]&gt;0,
(Table1[[#This Row],[Gross_Margin]]-Table1[[#This Row],[Budget_Margin]]) / Table1[[#This Row],[Budget_Margin]],
(Table1[[#This Row],[Gross_Margin]]-Table1[[#This Row],[Budget_Margin]]) / ABS(Table1[[#This Row],[Budget_Margin]])
)
)</f>
        <v>0.16666666666666666</v>
      </c>
      <c r="X1178" s="5" t="str">
        <f>IF(Table1[[#This Row],[Margin_Var]]&gt;=0, "Above Budget", "Below Budget")</f>
        <v>Above Budget</v>
      </c>
      <c r="Y1178" s="5">
        <f>IFERROR(Table1[[#This Row],[Gross_Margin]]/Table1[[#This Row],[Actual_Sales]],0)</f>
        <v>0.55851063829787229</v>
      </c>
      <c r="Z1178" s="5">
        <f>Table1[[#This Row],[Actual_Profit]]/Table1[[#This Row],[Actual_Sales]]</f>
        <v>0.36702127659574468</v>
      </c>
      <c r="AA1178">
        <v>36</v>
      </c>
      <c r="AB1178" s="5">
        <f>IFERROR(Table1[[#This Row],[Expenses]]/Table1[[#This Row],[Actual_Sales]],0)</f>
        <v>0.19148936170212766</v>
      </c>
      <c r="AC1178">
        <v>27</v>
      </c>
      <c r="AD1178">
        <v>584</v>
      </c>
      <c r="AE1178" s="5">
        <f>IFERROR(Table1[[#This Row],[Inventory]]/Table1[[#This Row],[Actual_Sales]],0)</f>
        <v>3.1063829787234041</v>
      </c>
    </row>
    <row r="1179" spans="1:31" x14ac:dyDescent="0.25">
      <c r="A1179">
        <v>1089</v>
      </c>
      <c r="B1179">
        <v>312</v>
      </c>
      <c r="C1179">
        <v>2</v>
      </c>
      <c r="D1179" s="2">
        <v>40360</v>
      </c>
      <c r="E1179">
        <v>567</v>
      </c>
      <c r="F1179">
        <v>590</v>
      </c>
      <c r="G1179">
        <f>Table1[[#This Row],[Actual_Sales]]-Table1[[#This Row],[Budget_Sales]]</f>
        <v>-23</v>
      </c>
      <c r="H1179" s="5">
        <f>IF(
Table1[[#This Row],[Budget_Sales]]=0,
"",
IF(
Table1[[#This Row],[Budget_Sales]]&gt;0,
(Table1[[#This Row],[Actual_Sales]]-Table1[[#This Row],[Budget_Sales]])/Table1[[#This Row],[Budget_Sales]],
(Table1[[#This Row],[Actual_Sales]]-Table1[[#This Row],[Budget_Sales]])/ABS(Table1[[#This Row],[Budget_Sales]])
)
)</f>
        <v>-3.898305084745763E-2</v>
      </c>
      <c r="I1179" s="5" t="str">
        <f>IF(Table1[[#This Row],[Sales_Var]]&gt;=0,"Above Budget","Below Budget")</f>
        <v>Below Budget</v>
      </c>
      <c r="J1179">
        <f>Table1[[#This Row],[Actual_Sales]]-(Table1[[#This Row],[COGS]]+Table1[[#This Row],[Expenses]])</f>
        <v>208</v>
      </c>
      <c r="K1179">
        <v>230</v>
      </c>
      <c r="L1179">
        <f>Table1[[#This Row],[Actual_Profit]]-Table1[[#This Row],[Budget_Profit]]</f>
        <v>-22</v>
      </c>
      <c r="M1179" s="5">
        <f>IF(
Table1[[#This Row],[Budget_Profit]]=0,
"",
IF(
Table1[[#This Row],[Budget_Profit]]&gt;0,
(Table1[[#This Row],[Actual_Profit]]-Table1[[#This Row],[Budget_Profit]])/Table1[[#This Row],[Budget_Profit]],
(Table1[[#This Row],[Actual_Profit]]-Table1[[#This Row],[Budget_Profit]])/ABS(Table1[[#This Row],[Budget_Profit]])
)
)</f>
        <v>-9.5652173913043481E-2</v>
      </c>
      <c r="N1179" s="5" t="str">
        <f>IF(Table1[[#This Row],[Profit_Var]]&gt;=0, "Above Budget", "Below Budget")</f>
        <v>Below Budget</v>
      </c>
      <c r="O1179">
        <v>238</v>
      </c>
      <c r="P1179">
        <v>250</v>
      </c>
      <c r="Q1179">
        <f>Table1[[#This Row],[COGS]]-Table1[[#This Row],[Budget_COGS]]</f>
        <v>-12</v>
      </c>
      <c r="R1179" s="5">
        <f>IF(
Table1[[#This Row],[Budget_COGS]]=0,
"",
IF(
Table1[[#This Row],[Budget_COGS]]&gt;0,
(Table1[[#This Row],[Budget_COGS]]-Table1[[#This Row],[COGS]]) / Table1[[#This Row],[Budget_COGS]],
(Table1[[#This Row],[Budget_COGS]]-Table1[[#This Row],[COGS]]) / ABS(Table1[[#This Row],[Budget_COGS]])
)
)</f>
        <v>4.8000000000000001E-2</v>
      </c>
      <c r="S1179" s="5" t="str">
        <f>IF(Table1[[#This Row],[COGS _Var]]&gt;=0, "Above Budget", "Below Budget")</f>
        <v>Below Budget</v>
      </c>
      <c r="T1179">
        <f>Table1[[#This Row],[Actual_Sales]]-Table1[[#This Row],[COGS]]</f>
        <v>329</v>
      </c>
      <c r="U1179">
        <v>340</v>
      </c>
      <c r="V1179">
        <f>Table1[[#This Row],[Gross_Margin]]-Table1[[#This Row],[Budget_Margin]]</f>
        <v>-11</v>
      </c>
      <c r="W1179" s="5">
        <f>IF(
Table1[[#This Row],[Budget_Margin]]=0,
"",
IF(
Table1[[#This Row],[Budget_Margin]]&gt;0,
(Table1[[#This Row],[Gross_Margin]]-Table1[[#This Row],[Budget_Margin]]) / Table1[[#This Row],[Budget_Margin]],
(Table1[[#This Row],[Gross_Margin]]-Table1[[#This Row],[Budget_Margin]]) / ABS(Table1[[#This Row],[Budget_Margin]])
)
)</f>
        <v>-3.2352941176470591E-2</v>
      </c>
      <c r="X1179" s="5" t="str">
        <f>IF(Table1[[#This Row],[Margin_Var]]&gt;=0, "Above Budget", "Below Budget")</f>
        <v>Below Budget</v>
      </c>
      <c r="Y1179" s="5">
        <f>IFERROR(Table1[[#This Row],[Gross_Margin]]/Table1[[#This Row],[Actual_Sales]],0)</f>
        <v>0.58024691358024694</v>
      </c>
      <c r="Z1179" s="5">
        <f>Table1[[#This Row],[Actual_Profit]]/Table1[[#This Row],[Actual_Sales]]</f>
        <v>0.36684303350970016</v>
      </c>
      <c r="AA1179">
        <v>121</v>
      </c>
      <c r="AB1179" s="5">
        <f>IFERROR(Table1[[#This Row],[Expenses]]/Table1[[#This Row],[Actual_Sales]],0)</f>
        <v>0.21340388007054673</v>
      </c>
      <c r="AC1179">
        <v>78</v>
      </c>
      <c r="AD1179">
        <v>1190</v>
      </c>
      <c r="AE1179" s="5">
        <f>IFERROR(Table1[[#This Row],[Inventory]]/Table1[[#This Row],[Actual_Sales]],0)</f>
        <v>2.0987654320987654</v>
      </c>
    </row>
    <row r="1180" spans="1:31" x14ac:dyDescent="0.25">
      <c r="A1180">
        <v>1195</v>
      </c>
      <c r="B1180">
        <v>775</v>
      </c>
      <c r="C1180">
        <v>9</v>
      </c>
      <c r="D1180" s="2">
        <v>40360</v>
      </c>
      <c r="E1180">
        <v>567</v>
      </c>
      <c r="F1180">
        <v>490</v>
      </c>
      <c r="G1180">
        <f>Table1[[#This Row],[Actual_Sales]]-Table1[[#This Row],[Budget_Sales]]</f>
        <v>77</v>
      </c>
      <c r="H1180" s="5">
        <f>IF(
Table1[[#This Row],[Budget_Sales]]=0,
"",
IF(
Table1[[#This Row],[Budget_Sales]]&gt;0,
(Table1[[#This Row],[Actual_Sales]]-Table1[[#This Row],[Budget_Sales]])/Table1[[#This Row],[Budget_Sales]],
(Table1[[#This Row],[Actual_Sales]]-Table1[[#This Row],[Budget_Sales]])/ABS(Table1[[#This Row],[Budget_Sales]])
)
)</f>
        <v>0.15714285714285714</v>
      </c>
      <c r="I1180" s="5" t="str">
        <f>IF(Table1[[#This Row],[Sales_Var]]&gt;=0,"Above Budget","Below Budget")</f>
        <v>Above Budget</v>
      </c>
      <c r="J1180">
        <f>Table1[[#This Row],[Actual_Sales]]-(Table1[[#This Row],[COGS]]+Table1[[#This Row],[Expenses]])</f>
        <v>208</v>
      </c>
      <c r="K1180">
        <v>200</v>
      </c>
      <c r="L1180">
        <f>Table1[[#This Row],[Actual_Profit]]-Table1[[#This Row],[Budget_Profit]]</f>
        <v>8</v>
      </c>
      <c r="M1180" s="5">
        <f>IF(
Table1[[#This Row],[Budget_Profit]]=0,
"",
IF(
Table1[[#This Row],[Budget_Profit]]&gt;0,
(Table1[[#This Row],[Actual_Profit]]-Table1[[#This Row],[Budget_Profit]])/Table1[[#This Row],[Budget_Profit]],
(Table1[[#This Row],[Actual_Profit]]-Table1[[#This Row],[Budget_Profit]])/ABS(Table1[[#This Row],[Budget_Profit]])
)
)</f>
        <v>0.04</v>
      </c>
      <c r="N1180" s="5" t="str">
        <f>IF(Table1[[#This Row],[Profit_Var]]&gt;=0, "Above Budget", "Below Budget")</f>
        <v>Above Budget</v>
      </c>
      <c r="O1180">
        <v>238</v>
      </c>
      <c r="P1180">
        <v>200</v>
      </c>
      <c r="Q1180">
        <f>Table1[[#This Row],[COGS]]-Table1[[#This Row],[Budget_COGS]]</f>
        <v>38</v>
      </c>
      <c r="R1180" s="5">
        <f>IF(
Table1[[#This Row],[Budget_COGS]]=0,
"",
IF(
Table1[[#This Row],[Budget_COGS]]&gt;0,
(Table1[[#This Row],[Budget_COGS]]-Table1[[#This Row],[COGS]]) / Table1[[#This Row],[Budget_COGS]],
(Table1[[#This Row],[Budget_COGS]]-Table1[[#This Row],[COGS]]) / ABS(Table1[[#This Row],[Budget_COGS]])
)
)</f>
        <v>-0.19</v>
      </c>
      <c r="S1180" s="5" t="str">
        <f>IF(Table1[[#This Row],[COGS _Var]]&gt;=0, "Above Budget", "Below Budget")</f>
        <v>Above Budget</v>
      </c>
      <c r="T1180">
        <f>Table1[[#This Row],[Actual_Sales]]-Table1[[#This Row],[COGS]]</f>
        <v>329</v>
      </c>
      <c r="U1180">
        <v>290</v>
      </c>
      <c r="V1180">
        <f>Table1[[#This Row],[Gross_Margin]]-Table1[[#This Row],[Budget_Margin]]</f>
        <v>39</v>
      </c>
      <c r="W1180" s="5">
        <f>IF(
Table1[[#This Row],[Budget_Margin]]=0,
"",
IF(
Table1[[#This Row],[Budget_Margin]]&gt;0,
(Table1[[#This Row],[Gross_Margin]]-Table1[[#This Row],[Budget_Margin]]) / Table1[[#This Row],[Budget_Margin]],
(Table1[[#This Row],[Gross_Margin]]-Table1[[#This Row],[Budget_Margin]]) / ABS(Table1[[#This Row],[Budget_Margin]])
)
)</f>
        <v>0.13448275862068965</v>
      </c>
      <c r="X1180" s="5" t="str">
        <f>IF(Table1[[#This Row],[Margin_Var]]&gt;=0, "Above Budget", "Below Budget")</f>
        <v>Above Budget</v>
      </c>
      <c r="Y1180" s="5">
        <f>IFERROR(Table1[[#This Row],[Gross_Margin]]/Table1[[#This Row],[Actual_Sales]],0)</f>
        <v>0.58024691358024694</v>
      </c>
      <c r="Z1180" s="5">
        <f>Table1[[#This Row],[Actual_Profit]]/Table1[[#This Row],[Actual_Sales]]</f>
        <v>0.36684303350970016</v>
      </c>
      <c r="AA1180">
        <v>121</v>
      </c>
      <c r="AB1180" s="5">
        <f>IFERROR(Table1[[#This Row],[Expenses]]/Table1[[#This Row],[Actual_Sales]],0)</f>
        <v>0.21340388007054673</v>
      </c>
      <c r="AC1180">
        <v>78</v>
      </c>
      <c r="AD1180">
        <v>1190</v>
      </c>
      <c r="AE1180" s="5">
        <f>IFERROR(Table1[[#This Row],[Inventory]]/Table1[[#This Row],[Actual_Sales]],0)</f>
        <v>2.0987654320987654</v>
      </c>
    </row>
    <row r="1181" spans="1:31" x14ac:dyDescent="0.25">
      <c r="A1181">
        <v>1771</v>
      </c>
      <c r="B1181">
        <v>203</v>
      </c>
      <c r="C1181">
        <v>13</v>
      </c>
      <c r="D1181" s="2">
        <v>40483</v>
      </c>
      <c r="E1181">
        <v>90</v>
      </c>
      <c r="F1181">
        <v>90</v>
      </c>
      <c r="G1181">
        <f>Table1[[#This Row],[Actual_Sales]]-Table1[[#This Row],[Budget_Sales]]</f>
        <v>0</v>
      </c>
      <c r="H1181" s="5">
        <f>IF(
Table1[[#This Row],[Budget_Sales]]=0,
"",
IF(
Table1[[#This Row],[Budget_Sales]]&gt;0,
(Table1[[#This Row],[Actual_Sales]]-Table1[[#This Row],[Budget_Sales]])/Table1[[#This Row],[Budget_Sales]],
(Table1[[#This Row],[Actual_Sales]]-Table1[[#This Row],[Budget_Sales]])/ABS(Table1[[#This Row],[Budget_Sales]])
)
)</f>
        <v>0</v>
      </c>
      <c r="I1181" s="5" t="str">
        <f>IF(Table1[[#This Row],[Sales_Var]]&gt;=0,"Above Budget","Below Budget")</f>
        <v>Above Budget</v>
      </c>
      <c r="J1181">
        <f>Table1[[#This Row],[Actual_Sales]]-(Table1[[#This Row],[COGS]]+Table1[[#This Row],[Expenses]])</f>
        <v>33</v>
      </c>
      <c r="K1181">
        <v>40</v>
      </c>
      <c r="L1181">
        <f>Table1[[#This Row],[Actual_Profit]]-Table1[[#This Row],[Budget_Profit]]</f>
        <v>-7</v>
      </c>
      <c r="M1181" s="5">
        <f>IF(
Table1[[#This Row],[Budget_Profit]]=0,
"",
IF(
Table1[[#This Row],[Budget_Profit]]&gt;0,
(Table1[[#This Row],[Actual_Profit]]-Table1[[#This Row],[Budget_Profit]])/Table1[[#This Row],[Budget_Profit]],
(Table1[[#This Row],[Actual_Profit]]-Table1[[#This Row],[Budget_Profit]])/ABS(Table1[[#This Row],[Budget_Profit]])
)
)</f>
        <v>-0.17499999999999999</v>
      </c>
      <c r="N1181" s="5" t="str">
        <f>IF(Table1[[#This Row],[Profit_Var]]&gt;=0, "Above Budget", "Below Budget")</f>
        <v>Below Budget</v>
      </c>
      <c r="O1181">
        <v>36</v>
      </c>
      <c r="P1181">
        <v>30</v>
      </c>
      <c r="Q1181">
        <f>Table1[[#This Row],[COGS]]-Table1[[#This Row],[Budget_COGS]]</f>
        <v>6</v>
      </c>
      <c r="R1181" s="5">
        <f>IF(
Table1[[#This Row],[Budget_COGS]]=0,
"",
IF(
Table1[[#This Row],[Budget_COGS]]&gt;0,
(Table1[[#This Row],[Budget_COGS]]-Table1[[#This Row],[COGS]]) / Table1[[#This Row],[Budget_COGS]],
(Table1[[#This Row],[Budget_COGS]]-Table1[[#This Row],[COGS]]) / ABS(Table1[[#This Row],[Budget_COGS]])
)
)</f>
        <v>-0.2</v>
      </c>
      <c r="S1181" s="5" t="str">
        <f>IF(Table1[[#This Row],[COGS _Var]]&gt;=0, "Above Budget", "Below Budget")</f>
        <v>Above Budget</v>
      </c>
      <c r="T1181">
        <f>Table1[[#This Row],[Actual_Sales]]-Table1[[#This Row],[COGS]]</f>
        <v>54</v>
      </c>
      <c r="U1181">
        <v>60</v>
      </c>
      <c r="V1181">
        <f>Table1[[#This Row],[Gross_Margin]]-Table1[[#This Row],[Budget_Margin]]</f>
        <v>-6</v>
      </c>
      <c r="W1181" s="5">
        <f>IF(
Table1[[#This Row],[Budget_Margin]]=0,
"",
IF(
Table1[[#This Row],[Budget_Margin]]&gt;0,
(Table1[[#This Row],[Gross_Margin]]-Table1[[#This Row],[Budget_Margin]]) / Table1[[#This Row],[Budget_Margin]],
(Table1[[#This Row],[Gross_Margin]]-Table1[[#This Row],[Budget_Margin]]) / ABS(Table1[[#This Row],[Budget_Margin]])
)
)</f>
        <v>-0.1</v>
      </c>
      <c r="X1181" s="5" t="str">
        <f>IF(Table1[[#This Row],[Margin_Var]]&gt;=0, "Above Budget", "Below Budget")</f>
        <v>Below Budget</v>
      </c>
      <c r="Y1181" s="5">
        <f>IFERROR(Table1[[#This Row],[Gross_Margin]]/Table1[[#This Row],[Actual_Sales]],0)</f>
        <v>0.6</v>
      </c>
      <c r="Z1181" s="5">
        <f>Table1[[#This Row],[Actual_Profit]]/Table1[[#This Row],[Actual_Sales]]</f>
        <v>0.36666666666666664</v>
      </c>
      <c r="AA1181">
        <v>21</v>
      </c>
      <c r="AB1181" s="5">
        <f>IFERROR(Table1[[#This Row],[Expenses]]/Table1[[#This Row],[Actual_Sales]],0)</f>
        <v>0.23333333333333334</v>
      </c>
      <c r="AC1181">
        <v>10</v>
      </c>
      <c r="AD1181">
        <v>809</v>
      </c>
      <c r="AE1181" s="5">
        <f>IFERROR(Table1[[#This Row],[Inventory]]/Table1[[#This Row],[Actual_Sales]],0)</f>
        <v>8.9888888888888889</v>
      </c>
    </row>
    <row r="1182" spans="1:31" x14ac:dyDescent="0.25">
      <c r="A1182">
        <v>173</v>
      </c>
      <c r="B1182">
        <v>971</v>
      </c>
      <c r="C1182">
        <v>8</v>
      </c>
      <c r="D1182" s="2">
        <v>40179</v>
      </c>
      <c r="E1182">
        <v>90</v>
      </c>
      <c r="F1182">
        <v>70</v>
      </c>
      <c r="G1182">
        <f>Table1[[#This Row],[Actual_Sales]]-Table1[[#This Row],[Budget_Sales]]</f>
        <v>20</v>
      </c>
      <c r="H1182" s="5">
        <f>IF(
Table1[[#This Row],[Budget_Sales]]=0,
"",
IF(
Table1[[#This Row],[Budget_Sales]]&gt;0,
(Table1[[#This Row],[Actual_Sales]]-Table1[[#This Row],[Budget_Sales]])/Table1[[#This Row],[Budget_Sales]],
(Table1[[#This Row],[Actual_Sales]]-Table1[[#This Row],[Budget_Sales]])/ABS(Table1[[#This Row],[Budget_Sales]])
)
)</f>
        <v>0.2857142857142857</v>
      </c>
      <c r="I1182" s="5" t="str">
        <f>IF(Table1[[#This Row],[Sales_Var]]&gt;=0,"Above Budget","Below Budget")</f>
        <v>Above Budget</v>
      </c>
      <c r="J1182">
        <f>Table1[[#This Row],[Actual_Sales]]-(Table1[[#This Row],[COGS]]+Table1[[#This Row],[Expenses]])</f>
        <v>33</v>
      </c>
      <c r="K1182">
        <v>40</v>
      </c>
      <c r="L1182">
        <f>Table1[[#This Row],[Actual_Profit]]-Table1[[#This Row],[Budget_Profit]]</f>
        <v>-7</v>
      </c>
      <c r="M1182" s="5">
        <f>IF(
Table1[[#This Row],[Budget_Profit]]=0,
"",
IF(
Table1[[#This Row],[Budget_Profit]]&gt;0,
(Table1[[#This Row],[Actual_Profit]]-Table1[[#This Row],[Budget_Profit]])/Table1[[#This Row],[Budget_Profit]],
(Table1[[#This Row],[Actual_Profit]]-Table1[[#This Row],[Budget_Profit]])/ABS(Table1[[#This Row],[Budget_Profit]])
)
)</f>
        <v>-0.17499999999999999</v>
      </c>
      <c r="N1182" s="5" t="str">
        <f>IF(Table1[[#This Row],[Profit_Var]]&gt;=0, "Above Budget", "Below Budget")</f>
        <v>Below Budget</v>
      </c>
      <c r="O1182">
        <v>36</v>
      </c>
      <c r="P1182">
        <v>30</v>
      </c>
      <c r="Q1182">
        <f>Table1[[#This Row],[COGS]]-Table1[[#This Row],[Budget_COGS]]</f>
        <v>6</v>
      </c>
      <c r="R1182" s="5">
        <f>IF(
Table1[[#This Row],[Budget_COGS]]=0,
"",
IF(
Table1[[#This Row],[Budget_COGS]]&gt;0,
(Table1[[#This Row],[Budget_COGS]]-Table1[[#This Row],[COGS]]) / Table1[[#This Row],[Budget_COGS]],
(Table1[[#This Row],[Budget_COGS]]-Table1[[#This Row],[COGS]]) / ABS(Table1[[#This Row],[Budget_COGS]])
)
)</f>
        <v>-0.2</v>
      </c>
      <c r="S1182" s="5" t="str">
        <f>IF(Table1[[#This Row],[COGS _Var]]&gt;=0, "Above Budget", "Below Budget")</f>
        <v>Above Budget</v>
      </c>
      <c r="T1182">
        <f>Table1[[#This Row],[Actual_Sales]]-Table1[[#This Row],[COGS]]</f>
        <v>54</v>
      </c>
      <c r="U1182">
        <v>40</v>
      </c>
      <c r="V1182">
        <f>Table1[[#This Row],[Gross_Margin]]-Table1[[#This Row],[Budget_Margin]]</f>
        <v>14</v>
      </c>
      <c r="W1182" s="5">
        <f>IF(
Table1[[#This Row],[Budget_Margin]]=0,
"",
IF(
Table1[[#This Row],[Budget_Margin]]&gt;0,
(Table1[[#This Row],[Gross_Margin]]-Table1[[#This Row],[Budget_Margin]]) / Table1[[#This Row],[Budget_Margin]],
(Table1[[#This Row],[Gross_Margin]]-Table1[[#This Row],[Budget_Margin]]) / ABS(Table1[[#This Row],[Budget_Margin]])
)
)</f>
        <v>0.35</v>
      </c>
      <c r="X1182" s="5" t="str">
        <f>IF(Table1[[#This Row],[Margin_Var]]&gt;=0, "Above Budget", "Below Budget")</f>
        <v>Above Budget</v>
      </c>
      <c r="Y1182" s="5">
        <f>IFERROR(Table1[[#This Row],[Gross_Margin]]/Table1[[#This Row],[Actual_Sales]],0)</f>
        <v>0.6</v>
      </c>
      <c r="Z1182" s="5">
        <f>Table1[[#This Row],[Actual_Profit]]/Table1[[#This Row],[Actual_Sales]]</f>
        <v>0.36666666666666664</v>
      </c>
      <c r="AA1182">
        <v>21</v>
      </c>
      <c r="AB1182" s="5">
        <f>IFERROR(Table1[[#This Row],[Expenses]]/Table1[[#This Row],[Actual_Sales]],0)</f>
        <v>0.23333333333333334</v>
      </c>
      <c r="AC1182">
        <v>10</v>
      </c>
      <c r="AD1182">
        <v>777</v>
      </c>
      <c r="AE1182" s="5">
        <f>IFERROR(Table1[[#This Row],[Inventory]]/Table1[[#This Row],[Actual_Sales]],0)</f>
        <v>8.6333333333333329</v>
      </c>
    </row>
    <row r="1183" spans="1:31" x14ac:dyDescent="0.25">
      <c r="A1183">
        <v>533</v>
      </c>
      <c r="B1183">
        <v>203</v>
      </c>
      <c r="C1183">
        <v>2</v>
      </c>
      <c r="D1183" s="2">
        <v>40269</v>
      </c>
      <c r="E1183">
        <v>292</v>
      </c>
      <c r="F1183">
        <v>270</v>
      </c>
      <c r="G1183">
        <f>Table1[[#This Row],[Actual_Sales]]-Table1[[#This Row],[Budget_Sales]]</f>
        <v>22</v>
      </c>
      <c r="H1183" s="5">
        <f>IF(
Table1[[#This Row],[Budget_Sales]]=0,
"",
IF(
Table1[[#This Row],[Budget_Sales]]&gt;0,
(Table1[[#This Row],[Actual_Sales]]-Table1[[#This Row],[Budget_Sales]])/Table1[[#This Row],[Budget_Sales]],
(Table1[[#This Row],[Actual_Sales]]-Table1[[#This Row],[Budget_Sales]])/ABS(Table1[[#This Row],[Budget_Sales]])
)
)</f>
        <v>8.1481481481481488E-2</v>
      </c>
      <c r="I1183" s="5" t="str">
        <f>IF(Table1[[#This Row],[Sales_Var]]&gt;=0,"Above Budget","Below Budget")</f>
        <v>Above Budget</v>
      </c>
      <c r="J1183">
        <f>Table1[[#This Row],[Actual_Sales]]-(Table1[[#This Row],[COGS]]+Table1[[#This Row],[Expenses]])</f>
        <v>107</v>
      </c>
      <c r="K1183">
        <v>110</v>
      </c>
      <c r="L1183">
        <f>Table1[[#This Row],[Actual_Profit]]-Table1[[#This Row],[Budget_Profit]]</f>
        <v>-3</v>
      </c>
      <c r="M1183" s="5">
        <f>IF(
Table1[[#This Row],[Budget_Profit]]=0,
"",
IF(
Table1[[#This Row],[Budget_Profit]]&gt;0,
(Table1[[#This Row],[Actual_Profit]]-Table1[[#This Row],[Budget_Profit]])/Table1[[#This Row],[Budget_Profit]],
(Table1[[#This Row],[Actual_Profit]]-Table1[[#This Row],[Budget_Profit]])/ABS(Table1[[#This Row],[Budget_Profit]])
)
)</f>
        <v>-2.7272727272727271E-2</v>
      </c>
      <c r="N1183" s="5" t="str">
        <f>IF(Table1[[#This Row],[Profit_Var]]&gt;=0, "Above Budget", "Below Budget")</f>
        <v>Below Budget</v>
      </c>
      <c r="O1183">
        <v>116</v>
      </c>
      <c r="P1183">
        <v>110</v>
      </c>
      <c r="Q1183">
        <f>Table1[[#This Row],[COGS]]-Table1[[#This Row],[Budget_COGS]]</f>
        <v>6</v>
      </c>
      <c r="R1183" s="5">
        <f>IF(
Table1[[#This Row],[Budget_COGS]]=0,
"",
IF(
Table1[[#This Row],[Budget_COGS]]&gt;0,
(Table1[[#This Row],[Budget_COGS]]-Table1[[#This Row],[COGS]]) / Table1[[#This Row],[Budget_COGS]],
(Table1[[#This Row],[Budget_COGS]]-Table1[[#This Row],[COGS]]) / ABS(Table1[[#This Row],[Budget_COGS]])
)
)</f>
        <v>-5.4545454545454543E-2</v>
      </c>
      <c r="S1183" s="5" t="str">
        <f>IF(Table1[[#This Row],[COGS _Var]]&gt;=0, "Above Budget", "Below Budget")</f>
        <v>Above Budget</v>
      </c>
      <c r="T1183">
        <f>Table1[[#This Row],[Actual_Sales]]-Table1[[#This Row],[COGS]]</f>
        <v>176</v>
      </c>
      <c r="U1183">
        <v>160</v>
      </c>
      <c r="V1183">
        <f>Table1[[#This Row],[Gross_Margin]]-Table1[[#This Row],[Budget_Margin]]</f>
        <v>16</v>
      </c>
      <c r="W1183" s="5">
        <f>IF(
Table1[[#This Row],[Budget_Margin]]=0,
"",
IF(
Table1[[#This Row],[Budget_Margin]]&gt;0,
(Table1[[#This Row],[Gross_Margin]]-Table1[[#This Row],[Budget_Margin]]) / Table1[[#This Row],[Budget_Margin]],
(Table1[[#This Row],[Gross_Margin]]-Table1[[#This Row],[Budget_Margin]]) / ABS(Table1[[#This Row],[Budget_Margin]])
)
)</f>
        <v>0.1</v>
      </c>
      <c r="X1183" s="5" t="str">
        <f>IF(Table1[[#This Row],[Margin_Var]]&gt;=0, "Above Budget", "Below Budget")</f>
        <v>Above Budget</v>
      </c>
      <c r="Y1183" s="5">
        <f>IFERROR(Table1[[#This Row],[Gross_Margin]]/Table1[[#This Row],[Actual_Sales]],0)</f>
        <v>0.60273972602739723</v>
      </c>
      <c r="Z1183" s="5">
        <f>Table1[[#This Row],[Actual_Profit]]/Table1[[#This Row],[Actual_Sales]]</f>
        <v>0.36643835616438358</v>
      </c>
      <c r="AA1183">
        <v>69</v>
      </c>
      <c r="AB1183" s="5">
        <f>IFERROR(Table1[[#This Row],[Expenses]]/Table1[[#This Row],[Actual_Sales]],0)</f>
        <v>0.2363013698630137</v>
      </c>
      <c r="AC1183">
        <v>38</v>
      </c>
      <c r="AD1183">
        <v>962</v>
      </c>
      <c r="AE1183" s="5">
        <f>IFERROR(Table1[[#This Row],[Inventory]]/Table1[[#This Row],[Actual_Sales]],0)</f>
        <v>3.2945205479452055</v>
      </c>
    </row>
    <row r="1184" spans="1:31" x14ac:dyDescent="0.25">
      <c r="A1184">
        <v>746</v>
      </c>
      <c r="B1184">
        <v>321</v>
      </c>
      <c r="C1184">
        <v>3</v>
      </c>
      <c r="D1184" s="2">
        <v>40299</v>
      </c>
      <c r="E1184">
        <v>273</v>
      </c>
      <c r="F1184">
        <v>250</v>
      </c>
      <c r="G1184">
        <f>Table1[[#This Row],[Actual_Sales]]-Table1[[#This Row],[Budget_Sales]]</f>
        <v>23</v>
      </c>
      <c r="H1184" s="5">
        <f>IF(
Table1[[#This Row],[Budget_Sales]]=0,
"",
IF(
Table1[[#This Row],[Budget_Sales]]&gt;0,
(Table1[[#This Row],[Actual_Sales]]-Table1[[#This Row],[Budget_Sales]])/Table1[[#This Row],[Budget_Sales]],
(Table1[[#This Row],[Actual_Sales]]-Table1[[#This Row],[Budget_Sales]])/ABS(Table1[[#This Row],[Budget_Sales]])
)
)</f>
        <v>9.1999999999999998E-2</v>
      </c>
      <c r="I1184" s="5" t="str">
        <f>IF(Table1[[#This Row],[Sales_Var]]&gt;=0,"Above Budget","Below Budget")</f>
        <v>Above Budget</v>
      </c>
      <c r="J1184">
        <f>Table1[[#This Row],[Actual_Sales]]-(Table1[[#This Row],[COGS]]+Table1[[#This Row],[Expenses]])</f>
        <v>100</v>
      </c>
      <c r="K1184">
        <v>100</v>
      </c>
      <c r="L1184">
        <f>Table1[[#This Row],[Actual_Profit]]-Table1[[#This Row],[Budget_Profit]]</f>
        <v>0</v>
      </c>
      <c r="M1184" s="5">
        <f>IF(
Table1[[#This Row],[Budget_Profit]]=0,
"",
IF(
Table1[[#This Row],[Budget_Profit]]&gt;0,
(Table1[[#This Row],[Actual_Profit]]-Table1[[#This Row],[Budget_Profit]])/Table1[[#This Row],[Budget_Profit]],
(Table1[[#This Row],[Actual_Profit]]-Table1[[#This Row],[Budget_Profit]])/ABS(Table1[[#This Row],[Budget_Profit]])
)
)</f>
        <v>0</v>
      </c>
      <c r="N1184" s="5" t="str">
        <f>IF(Table1[[#This Row],[Profit_Var]]&gt;=0, "Above Budget", "Below Budget")</f>
        <v>Above Budget</v>
      </c>
      <c r="O1184">
        <v>114</v>
      </c>
      <c r="P1184">
        <v>100</v>
      </c>
      <c r="Q1184">
        <f>Table1[[#This Row],[COGS]]-Table1[[#This Row],[Budget_COGS]]</f>
        <v>14</v>
      </c>
      <c r="R1184" s="5">
        <f>IF(
Table1[[#This Row],[Budget_COGS]]=0,
"",
IF(
Table1[[#This Row],[Budget_COGS]]&gt;0,
(Table1[[#This Row],[Budget_COGS]]-Table1[[#This Row],[COGS]]) / Table1[[#This Row],[Budget_COGS]],
(Table1[[#This Row],[Budget_COGS]]-Table1[[#This Row],[COGS]]) / ABS(Table1[[#This Row],[Budget_COGS]])
)
)</f>
        <v>-0.14000000000000001</v>
      </c>
      <c r="S1184" s="5" t="str">
        <f>IF(Table1[[#This Row],[COGS _Var]]&gt;=0, "Above Budget", "Below Budget")</f>
        <v>Above Budget</v>
      </c>
      <c r="T1184">
        <f>Table1[[#This Row],[Actual_Sales]]-Table1[[#This Row],[COGS]]</f>
        <v>159</v>
      </c>
      <c r="U1184">
        <v>150</v>
      </c>
      <c r="V1184">
        <f>Table1[[#This Row],[Gross_Margin]]-Table1[[#This Row],[Budget_Margin]]</f>
        <v>9</v>
      </c>
      <c r="W1184" s="5">
        <f>IF(
Table1[[#This Row],[Budget_Margin]]=0,
"",
IF(
Table1[[#This Row],[Budget_Margin]]&gt;0,
(Table1[[#This Row],[Gross_Margin]]-Table1[[#This Row],[Budget_Margin]]) / Table1[[#This Row],[Budget_Margin]],
(Table1[[#This Row],[Gross_Margin]]-Table1[[#This Row],[Budget_Margin]]) / ABS(Table1[[#This Row],[Budget_Margin]])
)
)</f>
        <v>0.06</v>
      </c>
      <c r="X1184" s="5" t="str">
        <f>IF(Table1[[#This Row],[Margin_Var]]&gt;=0, "Above Budget", "Below Budget")</f>
        <v>Above Budget</v>
      </c>
      <c r="Y1184" s="5">
        <f>IFERROR(Table1[[#This Row],[Gross_Margin]]/Table1[[#This Row],[Actual_Sales]],0)</f>
        <v>0.58241758241758246</v>
      </c>
      <c r="Z1184" s="5">
        <f>Table1[[#This Row],[Actual_Profit]]/Table1[[#This Row],[Actual_Sales]]</f>
        <v>0.36630036630036628</v>
      </c>
      <c r="AA1184">
        <v>59</v>
      </c>
      <c r="AB1184" s="5">
        <f>IFERROR(Table1[[#This Row],[Expenses]]/Table1[[#This Row],[Actual_Sales]],0)</f>
        <v>0.21611721611721613</v>
      </c>
      <c r="AC1184">
        <v>35</v>
      </c>
      <c r="AD1184">
        <v>555</v>
      </c>
      <c r="AE1184" s="5">
        <f>IFERROR(Table1[[#This Row],[Inventory]]/Table1[[#This Row],[Actual_Sales]],0)</f>
        <v>2.0329670329670328</v>
      </c>
    </row>
    <row r="1185" spans="1:31" x14ac:dyDescent="0.25">
      <c r="A1185">
        <v>2565</v>
      </c>
      <c r="B1185">
        <v>580</v>
      </c>
      <c r="C1185">
        <v>6</v>
      </c>
      <c r="D1185" s="2">
        <v>40603</v>
      </c>
      <c r="E1185">
        <v>224</v>
      </c>
      <c r="F1185">
        <v>180</v>
      </c>
      <c r="G1185">
        <f>Table1[[#This Row],[Actual_Sales]]-Table1[[#This Row],[Budget_Sales]]</f>
        <v>44</v>
      </c>
      <c r="H1185" s="5">
        <f>IF(
Table1[[#This Row],[Budget_Sales]]=0,
"",
IF(
Table1[[#This Row],[Budget_Sales]]&gt;0,
(Table1[[#This Row],[Actual_Sales]]-Table1[[#This Row],[Budget_Sales]])/Table1[[#This Row],[Budget_Sales]],
(Table1[[#This Row],[Actual_Sales]]-Table1[[#This Row],[Budget_Sales]])/ABS(Table1[[#This Row],[Budget_Sales]])
)
)</f>
        <v>0.24444444444444444</v>
      </c>
      <c r="I1185" s="5" t="str">
        <f>IF(Table1[[#This Row],[Sales_Var]]&gt;=0,"Above Budget","Below Budget")</f>
        <v>Above Budget</v>
      </c>
      <c r="J1185">
        <f>Table1[[#This Row],[Actual_Sales]]-(Table1[[#This Row],[COGS]]+Table1[[#This Row],[Expenses]])</f>
        <v>82</v>
      </c>
      <c r="K1185">
        <v>70</v>
      </c>
      <c r="L1185">
        <f>Table1[[#This Row],[Actual_Profit]]-Table1[[#This Row],[Budget_Profit]]</f>
        <v>12</v>
      </c>
      <c r="M1185" s="5">
        <f>IF(
Table1[[#This Row],[Budget_Profit]]=0,
"",
IF(
Table1[[#This Row],[Budget_Profit]]&gt;0,
(Table1[[#This Row],[Actual_Profit]]-Table1[[#This Row],[Budget_Profit]])/Table1[[#This Row],[Budget_Profit]],
(Table1[[#This Row],[Actual_Profit]]-Table1[[#This Row],[Budget_Profit]])/ABS(Table1[[#This Row],[Budget_Profit]])
)
)</f>
        <v>0.17142857142857143</v>
      </c>
      <c r="N1185" s="5" t="str">
        <f>IF(Table1[[#This Row],[Profit_Var]]&gt;=0, "Above Budget", "Below Budget")</f>
        <v>Above Budget</v>
      </c>
      <c r="O1185">
        <v>84</v>
      </c>
      <c r="P1185">
        <v>70</v>
      </c>
      <c r="Q1185">
        <f>Table1[[#This Row],[COGS]]-Table1[[#This Row],[Budget_COGS]]</f>
        <v>14</v>
      </c>
      <c r="R1185" s="5">
        <f>IF(
Table1[[#This Row],[Budget_COGS]]=0,
"",
IF(
Table1[[#This Row],[Budget_COGS]]&gt;0,
(Table1[[#This Row],[Budget_COGS]]-Table1[[#This Row],[COGS]]) / Table1[[#This Row],[Budget_COGS]],
(Table1[[#This Row],[Budget_COGS]]-Table1[[#This Row],[COGS]]) / ABS(Table1[[#This Row],[Budget_COGS]])
)
)</f>
        <v>-0.2</v>
      </c>
      <c r="S1185" s="5" t="str">
        <f>IF(Table1[[#This Row],[COGS _Var]]&gt;=0, "Above Budget", "Below Budget")</f>
        <v>Above Budget</v>
      </c>
      <c r="T1185">
        <f>Table1[[#This Row],[Actual_Sales]]-Table1[[#This Row],[COGS]]</f>
        <v>140</v>
      </c>
      <c r="U1185">
        <v>110</v>
      </c>
      <c r="V1185">
        <f>Table1[[#This Row],[Gross_Margin]]-Table1[[#This Row],[Budget_Margin]]</f>
        <v>30</v>
      </c>
      <c r="W1185" s="5">
        <f>IF(
Table1[[#This Row],[Budget_Margin]]=0,
"",
IF(
Table1[[#This Row],[Budget_Margin]]&gt;0,
(Table1[[#This Row],[Gross_Margin]]-Table1[[#This Row],[Budget_Margin]]) / Table1[[#This Row],[Budget_Margin]],
(Table1[[#This Row],[Gross_Margin]]-Table1[[#This Row],[Budget_Margin]]) / ABS(Table1[[#This Row],[Budget_Margin]])
)
)</f>
        <v>0.27272727272727271</v>
      </c>
      <c r="X1185" s="5" t="str">
        <f>IF(Table1[[#This Row],[Margin_Var]]&gt;=0, "Above Budget", "Below Budget")</f>
        <v>Above Budget</v>
      </c>
      <c r="Y1185" s="5">
        <f>IFERROR(Table1[[#This Row],[Gross_Margin]]/Table1[[#This Row],[Actual_Sales]],0)</f>
        <v>0.625</v>
      </c>
      <c r="Z1185" s="5">
        <f>Table1[[#This Row],[Actual_Profit]]/Table1[[#This Row],[Actual_Sales]]</f>
        <v>0.36607142857142855</v>
      </c>
      <c r="AA1185">
        <v>58</v>
      </c>
      <c r="AB1185" s="5">
        <f>IFERROR(Table1[[#This Row],[Expenses]]/Table1[[#This Row],[Actual_Sales]],0)</f>
        <v>0.25892857142857145</v>
      </c>
      <c r="AC1185">
        <v>27</v>
      </c>
      <c r="AD1185">
        <v>632</v>
      </c>
      <c r="AE1185" s="5">
        <f>IFERROR(Table1[[#This Row],[Inventory]]/Table1[[#This Row],[Actual_Sales]],0)</f>
        <v>2.8214285714285716</v>
      </c>
    </row>
    <row r="1186" spans="1:31" x14ac:dyDescent="0.25">
      <c r="A1186">
        <v>2556</v>
      </c>
      <c r="B1186">
        <v>513</v>
      </c>
      <c r="C1186">
        <v>11</v>
      </c>
      <c r="D1186" s="2">
        <v>40603</v>
      </c>
      <c r="E1186">
        <v>224</v>
      </c>
      <c r="F1186">
        <v>180</v>
      </c>
      <c r="G1186">
        <f>Table1[[#This Row],[Actual_Sales]]-Table1[[#This Row],[Budget_Sales]]</f>
        <v>44</v>
      </c>
      <c r="H1186" s="5">
        <f>IF(
Table1[[#This Row],[Budget_Sales]]=0,
"",
IF(
Table1[[#This Row],[Budget_Sales]]&gt;0,
(Table1[[#This Row],[Actual_Sales]]-Table1[[#This Row],[Budget_Sales]])/Table1[[#This Row],[Budget_Sales]],
(Table1[[#This Row],[Actual_Sales]]-Table1[[#This Row],[Budget_Sales]])/ABS(Table1[[#This Row],[Budget_Sales]])
)
)</f>
        <v>0.24444444444444444</v>
      </c>
      <c r="I1186" s="5" t="str">
        <f>IF(Table1[[#This Row],[Sales_Var]]&gt;=0,"Above Budget","Below Budget")</f>
        <v>Above Budget</v>
      </c>
      <c r="J1186">
        <f>Table1[[#This Row],[Actual_Sales]]-(Table1[[#This Row],[COGS]]+Table1[[#This Row],[Expenses]])</f>
        <v>82</v>
      </c>
      <c r="K1186">
        <v>60</v>
      </c>
      <c r="L1186">
        <f>Table1[[#This Row],[Actual_Profit]]-Table1[[#This Row],[Budget_Profit]]</f>
        <v>22</v>
      </c>
      <c r="M1186" s="5">
        <f>IF(
Table1[[#This Row],[Budget_Profit]]=0,
"",
IF(
Table1[[#This Row],[Budget_Profit]]&gt;0,
(Table1[[#This Row],[Actual_Profit]]-Table1[[#This Row],[Budget_Profit]])/Table1[[#This Row],[Budget_Profit]],
(Table1[[#This Row],[Actual_Profit]]-Table1[[#This Row],[Budget_Profit]])/ABS(Table1[[#This Row],[Budget_Profit]])
)
)</f>
        <v>0.36666666666666664</v>
      </c>
      <c r="N1186" s="5" t="str">
        <f>IF(Table1[[#This Row],[Profit_Var]]&gt;=0, "Above Budget", "Below Budget")</f>
        <v>Above Budget</v>
      </c>
      <c r="O1186">
        <v>84</v>
      </c>
      <c r="P1186">
        <v>70</v>
      </c>
      <c r="Q1186">
        <f>Table1[[#This Row],[COGS]]-Table1[[#This Row],[Budget_COGS]]</f>
        <v>14</v>
      </c>
      <c r="R1186" s="5">
        <f>IF(
Table1[[#This Row],[Budget_COGS]]=0,
"",
IF(
Table1[[#This Row],[Budget_COGS]]&gt;0,
(Table1[[#This Row],[Budget_COGS]]-Table1[[#This Row],[COGS]]) / Table1[[#This Row],[Budget_COGS]],
(Table1[[#This Row],[Budget_COGS]]-Table1[[#This Row],[COGS]]) / ABS(Table1[[#This Row],[Budget_COGS]])
)
)</f>
        <v>-0.2</v>
      </c>
      <c r="S1186" s="5" t="str">
        <f>IF(Table1[[#This Row],[COGS _Var]]&gt;=0, "Above Budget", "Below Budget")</f>
        <v>Above Budget</v>
      </c>
      <c r="T1186">
        <f>Table1[[#This Row],[Actual_Sales]]-Table1[[#This Row],[COGS]]</f>
        <v>140</v>
      </c>
      <c r="U1186">
        <v>110</v>
      </c>
      <c r="V1186">
        <f>Table1[[#This Row],[Gross_Margin]]-Table1[[#This Row],[Budget_Margin]]</f>
        <v>30</v>
      </c>
      <c r="W1186" s="5">
        <f>IF(
Table1[[#This Row],[Budget_Margin]]=0,
"",
IF(
Table1[[#This Row],[Budget_Margin]]&gt;0,
(Table1[[#This Row],[Gross_Margin]]-Table1[[#This Row],[Budget_Margin]]) / Table1[[#This Row],[Budget_Margin]],
(Table1[[#This Row],[Gross_Margin]]-Table1[[#This Row],[Budget_Margin]]) / ABS(Table1[[#This Row],[Budget_Margin]])
)
)</f>
        <v>0.27272727272727271</v>
      </c>
      <c r="X1186" s="5" t="str">
        <f>IF(Table1[[#This Row],[Margin_Var]]&gt;=0, "Above Budget", "Below Budget")</f>
        <v>Above Budget</v>
      </c>
      <c r="Y1186" s="5">
        <f>IFERROR(Table1[[#This Row],[Gross_Margin]]/Table1[[#This Row],[Actual_Sales]],0)</f>
        <v>0.625</v>
      </c>
      <c r="Z1186" s="5">
        <f>Table1[[#This Row],[Actual_Profit]]/Table1[[#This Row],[Actual_Sales]]</f>
        <v>0.36607142857142855</v>
      </c>
      <c r="AA1186">
        <v>58</v>
      </c>
      <c r="AB1186" s="5">
        <f>IFERROR(Table1[[#This Row],[Expenses]]/Table1[[#This Row],[Actual_Sales]],0)</f>
        <v>0.25892857142857145</v>
      </c>
      <c r="AC1186">
        <v>27</v>
      </c>
      <c r="AD1186">
        <v>632</v>
      </c>
      <c r="AE1186" s="5">
        <f>IFERROR(Table1[[#This Row],[Inventory]]/Table1[[#This Row],[Actual_Sales]],0)</f>
        <v>2.8214285714285716</v>
      </c>
    </row>
    <row r="1187" spans="1:31" x14ac:dyDescent="0.25">
      <c r="A1187">
        <v>2651</v>
      </c>
      <c r="B1187">
        <v>971</v>
      </c>
      <c r="C1187">
        <v>12</v>
      </c>
      <c r="D1187" s="2">
        <v>40603</v>
      </c>
      <c r="E1187">
        <v>224</v>
      </c>
      <c r="F1187">
        <v>140</v>
      </c>
      <c r="G1187">
        <f>Table1[[#This Row],[Actual_Sales]]-Table1[[#This Row],[Budget_Sales]]</f>
        <v>84</v>
      </c>
      <c r="H1187" s="5">
        <f>IF(
Table1[[#This Row],[Budget_Sales]]=0,
"",
IF(
Table1[[#This Row],[Budget_Sales]]&gt;0,
(Table1[[#This Row],[Actual_Sales]]-Table1[[#This Row],[Budget_Sales]])/Table1[[#This Row],[Budget_Sales]],
(Table1[[#This Row],[Actual_Sales]]-Table1[[#This Row],[Budget_Sales]])/ABS(Table1[[#This Row],[Budget_Sales]])
)
)</f>
        <v>0.6</v>
      </c>
      <c r="I1187" s="5" t="str">
        <f>IF(Table1[[#This Row],[Sales_Var]]&gt;=0,"Above Budget","Below Budget")</f>
        <v>Above Budget</v>
      </c>
      <c r="J1187">
        <f>Table1[[#This Row],[Actual_Sales]]-(Table1[[#This Row],[COGS]]+Table1[[#This Row],[Expenses]])</f>
        <v>82</v>
      </c>
      <c r="K1187">
        <v>60</v>
      </c>
      <c r="L1187">
        <f>Table1[[#This Row],[Actual_Profit]]-Table1[[#This Row],[Budget_Profit]]</f>
        <v>22</v>
      </c>
      <c r="M1187" s="5">
        <f>IF(
Table1[[#This Row],[Budget_Profit]]=0,
"",
IF(
Table1[[#This Row],[Budget_Profit]]&gt;0,
(Table1[[#This Row],[Actual_Profit]]-Table1[[#This Row],[Budget_Profit]])/Table1[[#This Row],[Budget_Profit]],
(Table1[[#This Row],[Actual_Profit]]-Table1[[#This Row],[Budget_Profit]])/ABS(Table1[[#This Row],[Budget_Profit]])
)
)</f>
        <v>0.36666666666666664</v>
      </c>
      <c r="N1187" s="5" t="str">
        <f>IF(Table1[[#This Row],[Profit_Var]]&gt;=0, "Above Budget", "Below Budget")</f>
        <v>Above Budget</v>
      </c>
      <c r="O1187">
        <v>84</v>
      </c>
      <c r="P1187">
        <v>50</v>
      </c>
      <c r="Q1187">
        <f>Table1[[#This Row],[COGS]]-Table1[[#This Row],[Budget_COGS]]</f>
        <v>34</v>
      </c>
      <c r="R1187" s="5">
        <f>IF(
Table1[[#This Row],[Budget_COGS]]=0,
"",
IF(
Table1[[#This Row],[Budget_COGS]]&gt;0,
(Table1[[#This Row],[Budget_COGS]]-Table1[[#This Row],[COGS]]) / Table1[[#This Row],[Budget_COGS]],
(Table1[[#This Row],[Budget_COGS]]-Table1[[#This Row],[COGS]]) / ABS(Table1[[#This Row],[Budget_COGS]])
)
)</f>
        <v>-0.68</v>
      </c>
      <c r="S1187" s="5" t="str">
        <f>IF(Table1[[#This Row],[COGS _Var]]&gt;=0, "Above Budget", "Below Budget")</f>
        <v>Above Budget</v>
      </c>
      <c r="T1187">
        <f>Table1[[#This Row],[Actual_Sales]]-Table1[[#This Row],[COGS]]</f>
        <v>140</v>
      </c>
      <c r="U1187">
        <v>90</v>
      </c>
      <c r="V1187">
        <f>Table1[[#This Row],[Gross_Margin]]-Table1[[#This Row],[Budget_Margin]]</f>
        <v>50</v>
      </c>
      <c r="W1187" s="5">
        <f>IF(
Table1[[#This Row],[Budget_Margin]]=0,
"",
IF(
Table1[[#This Row],[Budget_Margin]]&gt;0,
(Table1[[#This Row],[Gross_Margin]]-Table1[[#This Row],[Budget_Margin]]) / Table1[[#This Row],[Budget_Margin]],
(Table1[[#This Row],[Gross_Margin]]-Table1[[#This Row],[Budget_Margin]]) / ABS(Table1[[#This Row],[Budget_Margin]])
)
)</f>
        <v>0.55555555555555558</v>
      </c>
      <c r="X1187" s="5" t="str">
        <f>IF(Table1[[#This Row],[Margin_Var]]&gt;=0, "Above Budget", "Below Budget")</f>
        <v>Above Budget</v>
      </c>
      <c r="Y1187" s="5">
        <f>IFERROR(Table1[[#This Row],[Gross_Margin]]/Table1[[#This Row],[Actual_Sales]],0)</f>
        <v>0.625</v>
      </c>
      <c r="Z1187" s="5">
        <f>Table1[[#This Row],[Actual_Profit]]/Table1[[#This Row],[Actual_Sales]]</f>
        <v>0.36607142857142855</v>
      </c>
      <c r="AA1187">
        <v>58</v>
      </c>
      <c r="AB1187" s="5">
        <f>IFERROR(Table1[[#This Row],[Expenses]]/Table1[[#This Row],[Actual_Sales]],0)</f>
        <v>0.25892857142857145</v>
      </c>
      <c r="AC1187">
        <v>27</v>
      </c>
      <c r="AD1187">
        <v>632</v>
      </c>
      <c r="AE1187" s="5">
        <f>IFERROR(Table1[[#This Row],[Inventory]]/Table1[[#This Row],[Actual_Sales]],0)</f>
        <v>2.8214285714285716</v>
      </c>
    </row>
    <row r="1188" spans="1:31" x14ac:dyDescent="0.25">
      <c r="A1188">
        <v>2146</v>
      </c>
      <c r="B1188">
        <v>303</v>
      </c>
      <c r="C1188">
        <v>13</v>
      </c>
      <c r="D1188" s="2">
        <v>40544</v>
      </c>
      <c r="E1188">
        <v>112</v>
      </c>
      <c r="F1188">
        <v>80</v>
      </c>
      <c r="G1188">
        <f>Table1[[#This Row],[Actual_Sales]]-Table1[[#This Row],[Budget_Sales]]</f>
        <v>32</v>
      </c>
      <c r="H1188" s="5">
        <f>IF(
Table1[[#This Row],[Budget_Sales]]=0,
"",
IF(
Table1[[#This Row],[Budget_Sales]]&gt;0,
(Table1[[#This Row],[Actual_Sales]]-Table1[[#This Row],[Budget_Sales]])/Table1[[#This Row],[Budget_Sales]],
(Table1[[#This Row],[Actual_Sales]]-Table1[[#This Row],[Budget_Sales]])/ABS(Table1[[#This Row],[Budget_Sales]])
)
)</f>
        <v>0.4</v>
      </c>
      <c r="I1188" s="5" t="str">
        <f>IF(Table1[[#This Row],[Sales_Var]]&gt;=0,"Above Budget","Below Budget")</f>
        <v>Above Budget</v>
      </c>
      <c r="J1188">
        <f>Table1[[#This Row],[Actual_Sales]]-(Table1[[#This Row],[COGS]]+Table1[[#This Row],[Expenses]])</f>
        <v>41</v>
      </c>
      <c r="K1188">
        <v>30</v>
      </c>
      <c r="L1188">
        <f>Table1[[#This Row],[Actual_Profit]]-Table1[[#This Row],[Budget_Profit]]</f>
        <v>11</v>
      </c>
      <c r="M1188" s="5">
        <f>IF(
Table1[[#This Row],[Budget_Profit]]=0,
"",
IF(
Table1[[#This Row],[Budget_Profit]]&gt;0,
(Table1[[#This Row],[Actual_Profit]]-Table1[[#This Row],[Budget_Profit]])/Table1[[#This Row],[Budget_Profit]],
(Table1[[#This Row],[Actual_Profit]]-Table1[[#This Row],[Budget_Profit]])/ABS(Table1[[#This Row],[Budget_Profit]])
)
)</f>
        <v>0.36666666666666664</v>
      </c>
      <c r="N1188" s="5" t="str">
        <f>IF(Table1[[#This Row],[Profit_Var]]&gt;=0, "Above Budget", "Below Budget")</f>
        <v>Above Budget</v>
      </c>
      <c r="O1188">
        <v>44</v>
      </c>
      <c r="P1188">
        <v>30</v>
      </c>
      <c r="Q1188">
        <f>Table1[[#This Row],[COGS]]-Table1[[#This Row],[Budget_COGS]]</f>
        <v>14</v>
      </c>
      <c r="R1188" s="5">
        <f>IF(
Table1[[#This Row],[Budget_COGS]]=0,
"",
IF(
Table1[[#This Row],[Budget_COGS]]&gt;0,
(Table1[[#This Row],[Budget_COGS]]-Table1[[#This Row],[COGS]]) / Table1[[#This Row],[Budget_COGS]],
(Table1[[#This Row],[Budget_COGS]]-Table1[[#This Row],[COGS]]) / ABS(Table1[[#This Row],[Budget_COGS]])
)
)</f>
        <v>-0.46666666666666667</v>
      </c>
      <c r="S1188" s="5" t="str">
        <f>IF(Table1[[#This Row],[COGS _Var]]&gt;=0, "Above Budget", "Below Budget")</f>
        <v>Above Budget</v>
      </c>
      <c r="T1188">
        <f>Table1[[#This Row],[Actual_Sales]]-Table1[[#This Row],[COGS]]</f>
        <v>68</v>
      </c>
      <c r="U1188">
        <v>50</v>
      </c>
      <c r="V1188">
        <f>Table1[[#This Row],[Gross_Margin]]-Table1[[#This Row],[Budget_Margin]]</f>
        <v>18</v>
      </c>
      <c r="W1188" s="5">
        <f>IF(
Table1[[#This Row],[Budget_Margin]]=0,
"",
IF(
Table1[[#This Row],[Budget_Margin]]&gt;0,
(Table1[[#This Row],[Gross_Margin]]-Table1[[#This Row],[Budget_Margin]]) / Table1[[#This Row],[Budget_Margin]],
(Table1[[#This Row],[Gross_Margin]]-Table1[[#This Row],[Budget_Margin]]) / ABS(Table1[[#This Row],[Budget_Margin]])
)
)</f>
        <v>0.36</v>
      </c>
      <c r="X1188" s="5" t="str">
        <f>IF(Table1[[#This Row],[Margin_Var]]&gt;=0, "Above Budget", "Below Budget")</f>
        <v>Above Budget</v>
      </c>
      <c r="Y1188" s="5">
        <f>IFERROR(Table1[[#This Row],[Gross_Margin]]/Table1[[#This Row],[Actual_Sales]],0)</f>
        <v>0.6071428571428571</v>
      </c>
      <c r="Z1188" s="5">
        <f>Table1[[#This Row],[Actual_Profit]]/Table1[[#This Row],[Actual_Sales]]</f>
        <v>0.36607142857142855</v>
      </c>
      <c r="AA1188">
        <v>27</v>
      </c>
      <c r="AB1188" s="5">
        <f>IFERROR(Table1[[#This Row],[Expenses]]/Table1[[#This Row],[Actual_Sales]],0)</f>
        <v>0.24107142857142858</v>
      </c>
      <c r="AC1188">
        <v>14</v>
      </c>
      <c r="AD1188">
        <v>623</v>
      </c>
      <c r="AE1188" s="5">
        <f>IFERROR(Table1[[#This Row],[Inventory]]/Table1[[#This Row],[Actual_Sales]],0)</f>
        <v>5.5625</v>
      </c>
    </row>
    <row r="1189" spans="1:31" x14ac:dyDescent="0.25">
      <c r="A1189">
        <v>2318</v>
      </c>
      <c r="B1189">
        <v>312</v>
      </c>
      <c r="C1189">
        <v>2</v>
      </c>
      <c r="D1189" s="2">
        <v>40575</v>
      </c>
      <c r="E1189">
        <v>377</v>
      </c>
      <c r="F1189">
        <v>370</v>
      </c>
      <c r="G1189">
        <f>Table1[[#This Row],[Actual_Sales]]-Table1[[#This Row],[Budget_Sales]]</f>
        <v>7</v>
      </c>
      <c r="H1189" s="5">
        <f>IF(
Table1[[#This Row],[Budget_Sales]]=0,
"",
IF(
Table1[[#This Row],[Budget_Sales]]&gt;0,
(Table1[[#This Row],[Actual_Sales]]-Table1[[#This Row],[Budget_Sales]])/Table1[[#This Row],[Budget_Sales]],
(Table1[[#This Row],[Actual_Sales]]-Table1[[#This Row],[Budget_Sales]])/ABS(Table1[[#This Row],[Budget_Sales]])
)
)</f>
        <v>1.891891891891892E-2</v>
      </c>
      <c r="I1189" s="5" t="str">
        <f>IF(Table1[[#This Row],[Sales_Var]]&gt;=0,"Above Budget","Below Budget")</f>
        <v>Above Budget</v>
      </c>
      <c r="J1189">
        <f>Table1[[#This Row],[Actual_Sales]]-(Table1[[#This Row],[COGS]]+Table1[[#This Row],[Expenses]])</f>
        <v>138</v>
      </c>
      <c r="K1189">
        <v>140</v>
      </c>
      <c r="L1189">
        <f>Table1[[#This Row],[Actual_Profit]]-Table1[[#This Row],[Budget_Profit]]</f>
        <v>-2</v>
      </c>
      <c r="M1189" s="5">
        <f>IF(
Table1[[#This Row],[Budget_Profit]]=0,
"",
IF(
Table1[[#This Row],[Budget_Profit]]&gt;0,
(Table1[[#This Row],[Actual_Profit]]-Table1[[#This Row],[Budget_Profit]])/Table1[[#This Row],[Budget_Profit]],
(Table1[[#This Row],[Actual_Profit]]-Table1[[#This Row],[Budget_Profit]])/ABS(Table1[[#This Row],[Budget_Profit]])
)
)</f>
        <v>-1.4285714285714285E-2</v>
      </c>
      <c r="N1189" s="5" t="str">
        <f>IF(Table1[[#This Row],[Profit_Var]]&gt;=0, "Above Budget", "Below Budget")</f>
        <v>Below Budget</v>
      </c>
      <c r="O1189">
        <v>148</v>
      </c>
      <c r="P1189">
        <v>150</v>
      </c>
      <c r="Q1189">
        <f>Table1[[#This Row],[COGS]]-Table1[[#This Row],[Budget_COGS]]</f>
        <v>-2</v>
      </c>
      <c r="R1189" s="5">
        <f>IF(
Table1[[#This Row],[Budget_COGS]]=0,
"",
IF(
Table1[[#This Row],[Budget_COGS]]&gt;0,
(Table1[[#This Row],[Budget_COGS]]-Table1[[#This Row],[COGS]]) / Table1[[#This Row],[Budget_COGS]],
(Table1[[#This Row],[Budget_COGS]]-Table1[[#This Row],[COGS]]) / ABS(Table1[[#This Row],[Budget_COGS]])
)
)</f>
        <v>1.3333333333333334E-2</v>
      </c>
      <c r="S1189" s="5" t="str">
        <f>IF(Table1[[#This Row],[COGS _Var]]&gt;=0, "Above Budget", "Below Budget")</f>
        <v>Below Budget</v>
      </c>
      <c r="T1189">
        <f>Table1[[#This Row],[Actual_Sales]]-Table1[[#This Row],[COGS]]</f>
        <v>229</v>
      </c>
      <c r="U1189">
        <v>220</v>
      </c>
      <c r="V1189">
        <f>Table1[[#This Row],[Gross_Margin]]-Table1[[#This Row],[Budget_Margin]]</f>
        <v>9</v>
      </c>
      <c r="W1189" s="5">
        <f>IF(
Table1[[#This Row],[Budget_Margin]]=0,
"",
IF(
Table1[[#This Row],[Budget_Margin]]&gt;0,
(Table1[[#This Row],[Gross_Margin]]-Table1[[#This Row],[Budget_Margin]]) / Table1[[#This Row],[Budget_Margin]],
(Table1[[#This Row],[Gross_Margin]]-Table1[[#This Row],[Budget_Margin]]) / ABS(Table1[[#This Row],[Budget_Margin]])
)
)</f>
        <v>4.0909090909090909E-2</v>
      </c>
      <c r="X1189" s="5" t="str">
        <f>IF(Table1[[#This Row],[Margin_Var]]&gt;=0, "Above Budget", "Below Budget")</f>
        <v>Above Budget</v>
      </c>
      <c r="Y1189" s="5">
        <f>IFERROR(Table1[[#This Row],[Gross_Margin]]/Table1[[#This Row],[Actual_Sales]],0)</f>
        <v>0.60742705570291777</v>
      </c>
      <c r="Z1189" s="5">
        <f>Table1[[#This Row],[Actual_Profit]]/Table1[[#This Row],[Actual_Sales]]</f>
        <v>0.3660477453580902</v>
      </c>
      <c r="AA1189">
        <v>91</v>
      </c>
      <c r="AB1189" s="5">
        <f>IFERROR(Table1[[#This Row],[Expenses]]/Table1[[#This Row],[Actual_Sales]],0)</f>
        <v>0.2413793103448276</v>
      </c>
      <c r="AC1189">
        <v>48</v>
      </c>
      <c r="AD1189">
        <v>844</v>
      </c>
      <c r="AE1189" s="5">
        <f>IFERROR(Table1[[#This Row],[Inventory]]/Table1[[#This Row],[Actual_Sales]],0)</f>
        <v>2.2387267904509285</v>
      </c>
    </row>
    <row r="1190" spans="1:31" x14ac:dyDescent="0.25">
      <c r="A1190">
        <v>2444</v>
      </c>
      <c r="B1190">
        <v>775</v>
      </c>
      <c r="C1190">
        <v>9</v>
      </c>
      <c r="D1190" s="2">
        <v>40575</v>
      </c>
      <c r="E1190">
        <v>377</v>
      </c>
      <c r="F1190">
        <v>310</v>
      </c>
      <c r="G1190">
        <f>Table1[[#This Row],[Actual_Sales]]-Table1[[#This Row],[Budget_Sales]]</f>
        <v>67</v>
      </c>
      <c r="H1190" s="5">
        <f>IF(
Table1[[#This Row],[Budget_Sales]]=0,
"",
IF(
Table1[[#This Row],[Budget_Sales]]&gt;0,
(Table1[[#This Row],[Actual_Sales]]-Table1[[#This Row],[Budget_Sales]])/Table1[[#This Row],[Budget_Sales]],
(Table1[[#This Row],[Actual_Sales]]-Table1[[#This Row],[Budget_Sales]])/ABS(Table1[[#This Row],[Budget_Sales]])
)
)</f>
        <v>0.21612903225806451</v>
      </c>
      <c r="I1190" s="5" t="str">
        <f>IF(Table1[[#This Row],[Sales_Var]]&gt;=0,"Above Budget","Below Budget")</f>
        <v>Above Budget</v>
      </c>
      <c r="J1190">
        <f>Table1[[#This Row],[Actual_Sales]]-(Table1[[#This Row],[COGS]]+Table1[[#This Row],[Expenses]])</f>
        <v>138</v>
      </c>
      <c r="K1190">
        <v>120</v>
      </c>
      <c r="L1190">
        <f>Table1[[#This Row],[Actual_Profit]]-Table1[[#This Row],[Budget_Profit]]</f>
        <v>18</v>
      </c>
      <c r="M1190" s="5">
        <f>IF(
Table1[[#This Row],[Budget_Profit]]=0,
"",
IF(
Table1[[#This Row],[Budget_Profit]]&gt;0,
(Table1[[#This Row],[Actual_Profit]]-Table1[[#This Row],[Budget_Profit]])/Table1[[#This Row],[Budget_Profit]],
(Table1[[#This Row],[Actual_Profit]]-Table1[[#This Row],[Budget_Profit]])/ABS(Table1[[#This Row],[Budget_Profit]])
)
)</f>
        <v>0.15</v>
      </c>
      <c r="N1190" s="5" t="str">
        <f>IF(Table1[[#This Row],[Profit_Var]]&gt;=0, "Above Budget", "Below Budget")</f>
        <v>Above Budget</v>
      </c>
      <c r="O1190">
        <v>148</v>
      </c>
      <c r="P1190">
        <v>120</v>
      </c>
      <c r="Q1190">
        <f>Table1[[#This Row],[COGS]]-Table1[[#This Row],[Budget_COGS]]</f>
        <v>28</v>
      </c>
      <c r="R1190" s="5">
        <f>IF(
Table1[[#This Row],[Budget_COGS]]=0,
"",
IF(
Table1[[#This Row],[Budget_COGS]]&gt;0,
(Table1[[#This Row],[Budget_COGS]]-Table1[[#This Row],[COGS]]) / Table1[[#This Row],[Budget_COGS]],
(Table1[[#This Row],[Budget_COGS]]-Table1[[#This Row],[COGS]]) / ABS(Table1[[#This Row],[Budget_COGS]])
)
)</f>
        <v>-0.23333333333333334</v>
      </c>
      <c r="S1190" s="5" t="str">
        <f>IF(Table1[[#This Row],[COGS _Var]]&gt;=0, "Above Budget", "Below Budget")</f>
        <v>Above Budget</v>
      </c>
      <c r="T1190">
        <f>Table1[[#This Row],[Actual_Sales]]-Table1[[#This Row],[COGS]]</f>
        <v>229</v>
      </c>
      <c r="U1190">
        <v>190</v>
      </c>
      <c r="V1190">
        <f>Table1[[#This Row],[Gross_Margin]]-Table1[[#This Row],[Budget_Margin]]</f>
        <v>39</v>
      </c>
      <c r="W1190" s="5">
        <f>IF(
Table1[[#This Row],[Budget_Margin]]=0,
"",
IF(
Table1[[#This Row],[Budget_Margin]]&gt;0,
(Table1[[#This Row],[Gross_Margin]]-Table1[[#This Row],[Budget_Margin]]) / Table1[[#This Row],[Budget_Margin]],
(Table1[[#This Row],[Gross_Margin]]-Table1[[#This Row],[Budget_Margin]]) / ABS(Table1[[#This Row],[Budget_Margin]])
)
)</f>
        <v>0.20526315789473684</v>
      </c>
      <c r="X1190" s="5" t="str">
        <f>IF(Table1[[#This Row],[Margin_Var]]&gt;=0, "Above Budget", "Below Budget")</f>
        <v>Above Budget</v>
      </c>
      <c r="Y1190" s="5">
        <f>IFERROR(Table1[[#This Row],[Gross_Margin]]/Table1[[#This Row],[Actual_Sales]],0)</f>
        <v>0.60742705570291777</v>
      </c>
      <c r="Z1190" s="5">
        <f>Table1[[#This Row],[Actual_Profit]]/Table1[[#This Row],[Actual_Sales]]</f>
        <v>0.3660477453580902</v>
      </c>
      <c r="AA1190">
        <v>91</v>
      </c>
      <c r="AB1190" s="5">
        <f>IFERROR(Table1[[#This Row],[Expenses]]/Table1[[#This Row],[Actual_Sales]],0)</f>
        <v>0.2413793103448276</v>
      </c>
      <c r="AC1190">
        <v>48</v>
      </c>
      <c r="AD1190">
        <v>844</v>
      </c>
      <c r="AE1190" s="5">
        <f>IFERROR(Table1[[#This Row],[Inventory]]/Table1[[#This Row],[Actual_Sales]],0)</f>
        <v>2.2387267904509285</v>
      </c>
    </row>
    <row r="1191" spans="1:31" x14ac:dyDescent="0.25">
      <c r="A1191">
        <v>2600</v>
      </c>
      <c r="B1191">
        <v>773</v>
      </c>
      <c r="C1191">
        <v>2</v>
      </c>
      <c r="D1191" s="2">
        <v>40603</v>
      </c>
      <c r="E1191">
        <v>391</v>
      </c>
      <c r="F1191">
        <v>380</v>
      </c>
      <c r="G1191">
        <f>Table1[[#This Row],[Actual_Sales]]-Table1[[#This Row],[Budget_Sales]]</f>
        <v>11</v>
      </c>
      <c r="H1191" s="5">
        <f>IF(
Table1[[#This Row],[Budget_Sales]]=0,
"",
IF(
Table1[[#This Row],[Budget_Sales]]&gt;0,
(Table1[[#This Row],[Actual_Sales]]-Table1[[#This Row],[Budget_Sales]])/Table1[[#This Row],[Budget_Sales]],
(Table1[[#This Row],[Actual_Sales]]-Table1[[#This Row],[Budget_Sales]])/ABS(Table1[[#This Row],[Budget_Sales]])
)
)</f>
        <v>2.8947368421052631E-2</v>
      </c>
      <c r="I1191" s="5" t="str">
        <f>IF(Table1[[#This Row],[Sales_Var]]&gt;=0,"Above Budget","Below Budget")</f>
        <v>Above Budget</v>
      </c>
      <c r="J1191">
        <f>Table1[[#This Row],[Actual_Sales]]-(Table1[[#This Row],[COGS]]+Table1[[#This Row],[Expenses]])</f>
        <v>143</v>
      </c>
      <c r="K1191">
        <v>140</v>
      </c>
      <c r="L1191">
        <f>Table1[[#This Row],[Actual_Profit]]-Table1[[#This Row],[Budget_Profit]]</f>
        <v>3</v>
      </c>
      <c r="M1191" s="5">
        <f>IF(
Table1[[#This Row],[Budget_Profit]]=0,
"",
IF(
Table1[[#This Row],[Budget_Profit]]&gt;0,
(Table1[[#This Row],[Actual_Profit]]-Table1[[#This Row],[Budget_Profit]])/Table1[[#This Row],[Budget_Profit]],
(Table1[[#This Row],[Actual_Profit]]-Table1[[#This Row],[Budget_Profit]])/ABS(Table1[[#This Row],[Budget_Profit]])
)
)</f>
        <v>2.1428571428571429E-2</v>
      </c>
      <c r="N1191" s="5" t="str">
        <f>IF(Table1[[#This Row],[Profit_Var]]&gt;=0, "Above Budget", "Below Budget")</f>
        <v>Above Budget</v>
      </c>
      <c r="O1191">
        <v>154</v>
      </c>
      <c r="P1191">
        <v>160</v>
      </c>
      <c r="Q1191">
        <f>Table1[[#This Row],[COGS]]-Table1[[#This Row],[Budget_COGS]]</f>
        <v>-6</v>
      </c>
      <c r="R1191" s="5">
        <f>IF(
Table1[[#This Row],[Budget_COGS]]=0,
"",
IF(
Table1[[#This Row],[Budget_COGS]]&gt;0,
(Table1[[#This Row],[Budget_COGS]]-Table1[[#This Row],[COGS]]) / Table1[[#This Row],[Budget_COGS]],
(Table1[[#This Row],[Budget_COGS]]-Table1[[#This Row],[COGS]]) / ABS(Table1[[#This Row],[Budget_COGS]])
)
)</f>
        <v>3.7499999999999999E-2</v>
      </c>
      <c r="S1191" s="5" t="str">
        <f>IF(Table1[[#This Row],[COGS _Var]]&gt;=0, "Above Budget", "Below Budget")</f>
        <v>Below Budget</v>
      </c>
      <c r="T1191">
        <f>Table1[[#This Row],[Actual_Sales]]-Table1[[#This Row],[COGS]]</f>
        <v>237</v>
      </c>
      <c r="U1191">
        <v>220</v>
      </c>
      <c r="V1191">
        <f>Table1[[#This Row],[Gross_Margin]]-Table1[[#This Row],[Budget_Margin]]</f>
        <v>17</v>
      </c>
      <c r="W1191" s="5">
        <f>IF(
Table1[[#This Row],[Budget_Margin]]=0,
"",
IF(
Table1[[#This Row],[Budget_Margin]]&gt;0,
(Table1[[#This Row],[Gross_Margin]]-Table1[[#This Row],[Budget_Margin]]) / Table1[[#This Row],[Budget_Margin]],
(Table1[[#This Row],[Gross_Margin]]-Table1[[#This Row],[Budget_Margin]]) / ABS(Table1[[#This Row],[Budget_Margin]])
)
)</f>
        <v>7.7272727272727271E-2</v>
      </c>
      <c r="X1191" s="5" t="str">
        <f>IF(Table1[[#This Row],[Margin_Var]]&gt;=0, "Above Budget", "Below Budget")</f>
        <v>Above Budget</v>
      </c>
      <c r="Y1191" s="5">
        <f>IFERROR(Table1[[#This Row],[Gross_Margin]]/Table1[[#This Row],[Actual_Sales]],0)</f>
        <v>0.60613810741687979</v>
      </c>
      <c r="Z1191" s="5">
        <f>Table1[[#This Row],[Actual_Profit]]/Table1[[#This Row],[Actual_Sales]]</f>
        <v>0.3657289002557545</v>
      </c>
      <c r="AA1191">
        <v>94</v>
      </c>
      <c r="AB1191" s="5">
        <f>IFERROR(Table1[[#This Row],[Expenses]]/Table1[[#This Row],[Actual_Sales]],0)</f>
        <v>0.24040920716112532</v>
      </c>
      <c r="AC1191">
        <v>50</v>
      </c>
      <c r="AD1191">
        <v>829</v>
      </c>
      <c r="AE1191" s="5">
        <f>IFERROR(Table1[[#This Row],[Inventory]]/Table1[[#This Row],[Actual_Sales]],0)</f>
        <v>2.1202046035805626</v>
      </c>
    </row>
    <row r="1192" spans="1:31" x14ac:dyDescent="0.25">
      <c r="A1192">
        <v>2585</v>
      </c>
      <c r="B1192">
        <v>702</v>
      </c>
      <c r="C1192">
        <v>9</v>
      </c>
      <c r="D1192" s="2">
        <v>40603</v>
      </c>
      <c r="E1192">
        <v>391</v>
      </c>
      <c r="F1192">
        <v>320</v>
      </c>
      <c r="G1192">
        <f>Table1[[#This Row],[Actual_Sales]]-Table1[[#This Row],[Budget_Sales]]</f>
        <v>71</v>
      </c>
      <c r="H1192" s="5">
        <f>IF(
Table1[[#This Row],[Budget_Sales]]=0,
"",
IF(
Table1[[#This Row],[Budget_Sales]]&gt;0,
(Table1[[#This Row],[Actual_Sales]]-Table1[[#This Row],[Budget_Sales]])/Table1[[#This Row],[Budget_Sales]],
(Table1[[#This Row],[Actual_Sales]]-Table1[[#This Row],[Budget_Sales]])/ABS(Table1[[#This Row],[Budget_Sales]])
)
)</f>
        <v>0.22187499999999999</v>
      </c>
      <c r="I1192" s="5" t="str">
        <f>IF(Table1[[#This Row],[Sales_Var]]&gt;=0,"Above Budget","Below Budget")</f>
        <v>Above Budget</v>
      </c>
      <c r="J1192">
        <f>Table1[[#This Row],[Actual_Sales]]-(Table1[[#This Row],[COGS]]+Table1[[#This Row],[Expenses]])</f>
        <v>143</v>
      </c>
      <c r="K1192">
        <v>120</v>
      </c>
      <c r="L1192">
        <f>Table1[[#This Row],[Actual_Profit]]-Table1[[#This Row],[Budget_Profit]]</f>
        <v>23</v>
      </c>
      <c r="M1192" s="5">
        <f>IF(
Table1[[#This Row],[Budget_Profit]]=0,
"",
IF(
Table1[[#This Row],[Budget_Profit]]&gt;0,
(Table1[[#This Row],[Actual_Profit]]-Table1[[#This Row],[Budget_Profit]])/Table1[[#This Row],[Budget_Profit]],
(Table1[[#This Row],[Actual_Profit]]-Table1[[#This Row],[Budget_Profit]])/ABS(Table1[[#This Row],[Budget_Profit]])
)
)</f>
        <v>0.19166666666666668</v>
      </c>
      <c r="N1192" s="5" t="str">
        <f>IF(Table1[[#This Row],[Profit_Var]]&gt;=0, "Above Budget", "Below Budget")</f>
        <v>Above Budget</v>
      </c>
      <c r="O1192">
        <v>154</v>
      </c>
      <c r="P1192">
        <v>130</v>
      </c>
      <c r="Q1192">
        <f>Table1[[#This Row],[COGS]]-Table1[[#This Row],[Budget_COGS]]</f>
        <v>24</v>
      </c>
      <c r="R1192" s="5">
        <f>IF(
Table1[[#This Row],[Budget_COGS]]=0,
"",
IF(
Table1[[#This Row],[Budget_COGS]]&gt;0,
(Table1[[#This Row],[Budget_COGS]]-Table1[[#This Row],[COGS]]) / Table1[[#This Row],[Budget_COGS]],
(Table1[[#This Row],[Budget_COGS]]-Table1[[#This Row],[COGS]]) / ABS(Table1[[#This Row],[Budget_COGS]])
)
)</f>
        <v>-0.18461538461538463</v>
      </c>
      <c r="S1192" s="5" t="str">
        <f>IF(Table1[[#This Row],[COGS _Var]]&gt;=0, "Above Budget", "Below Budget")</f>
        <v>Above Budget</v>
      </c>
      <c r="T1192">
        <f>Table1[[#This Row],[Actual_Sales]]-Table1[[#This Row],[COGS]]</f>
        <v>237</v>
      </c>
      <c r="U1192">
        <v>190</v>
      </c>
      <c r="V1192">
        <f>Table1[[#This Row],[Gross_Margin]]-Table1[[#This Row],[Budget_Margin]]</f>
        <v>47</v>
      </c>
      <c r="W1192" s="5">
        <f>IF(
Table1[[#This Row],[Budget_Margin]]=0,
"",
IF(
Table1[[#This Row],[Budget_Margin]]&gt;0,
(Table1[[#This Row],[Gross_Margin]]-Table1[[#This Row],[Budget_Margin]]) / Table1[[#This Row],[Budget_Margin]],
(Table1[[#This Row],[Gross_Margin]]-Table1[[#This Row],[Budget_Margin]]) / ABS(Table1[[#This Row],[Budget_Margin]])
)
)</f>
        <v>0.24736842105263157</v>
      </c>
      <c r="X1192" s="5" t="str">
        <f>IF(Table1[[#This Row],[Margin_Var]]&gt;=0, "Above Budget", "Below Budget")</f>
        <v>Above Budget</v>
      </c>
      <c r="Y1192" s="5">
        <f>IFERROR(Table1[[#This Row],[Gross_Margin]]/Table1[[#This Row],[Actual_Sales]],0)</f>
        <v>0.60613810741687979</v>
      </c>
      <c r="Z1192" s="5">
        <f>Table1[[#This Row],[Actual_Profit]]/Table1[[#This Row],[Actual_Sales]]</f>
        <v>0.3657289002557545</v>
      </c>
      <c r="AA1192">
        <v>94</v>
      </c>
      <c r="AB1192" s="5">
        <f>IFERROR(Table1[[#This Row],[Expenses]]/Table1[[#This Row],[Actual_Sales]],0)</f>
        <v>0.24040920716112532</v>
      </c>
      <c r="AC1192">
        <v>50</v>
      </c>
      <c r="AD1192">
        <v>829</v>
      </c>
      <c r="AE1192" s="5">
        <f>IFERROR(Table1[[#This Row],[Inventory]]/Table1[[#This Row],[Actual_Sales]],0)</f>
        <v>2.1202046035805626</v>
      </c>
    </row>
    <row r="1193" spans="1:31" x14ac:dyDescent="0.25">
      <c r="A1193">
        <v>3210</v>
      </c>
      <c r="B1193">
        <v>303</v>
      </c>
      <c r="C1193">
        <v>2</v>
      </c>
      <c r="D1193" s="2">
        <v>40725</v>
      </c>
      <c r="E1193">
        <v>197</v>
      </c>
      <c r="F1193">
        <v>200</v>
      </c>
      <c r="G1193">
        <f>Table1[[#This Row],[Actual_Sales]]-Table1[[#This Row],[Budget_Sales]]</f>
        <v>-3</v>
      </c>
      <c r="H1193" s="5">
        <f>IF(
Table1[[#This Row],[Budget_Sales]]=0,
"",
IF(
Table1[[#This Row],[Budget_Sales]]&gt;0,
(Table1[[#This Row],[Actual_Sales]]-Table1[[#This Row],[Budget_Sales]])/Table1[[#This Row],[Budget_Sales]],
(Table1[[#This Row],[Actual_Sales]]-Table1[[#This Row],[Budget_Sales]])/ABS(Table1[[#This Row],[Budget_Sales]])
)
)</f>
        <v>-1.4999999999999999E-2</v>
      </c>
      <c r="I1193" s="5" t="str">
        <f>IF(Table1[[#This Row],[Sales_Var]]&gt;=0,"Above Budget","Below Budget")</f>
        <v>Below Budget</v>
      </c>
      <c r="J1193">
        <f>Table1[[#This Row],[Actual_Sales]]-(Table1[[#This Row],[COGS]]+Table1[[#This Row],[Expenses]])</f>
        <v>72</v>
      </c>
      <c r="K1193">
        <v>80</v>
      </c>
      <c r="L1193">
        <f>Table1[[#This Row],[Actual_Profit]]-Table1[[#This Row],[Budget_Profit]]</f>
        <v>-8</v>
      </c>
      <c r="M1193" s="5">
        <f>IF(
Table1[[#This Row],[Budget_Profit]]=0,
"",
IF(
Table1[[#This Row],[Budget_Profit]]&gt;0,
(Table1[[#This Row],[Actual_Profit]]-Table1[[#This Row],[Budget_Profit]])/Table1[[#This Row],[Budget_Profit]],
(Table1[[#This Row],[Actual_Profit]]-Table1[[#This Row],[Budget_Profit]])/ABS(Table1[[#This Row],[Budget_Profit]])
)
)</f>
        <v>-0.1</v>
      </c>
      <c r="N1193" s="5" t="str">
        <f>IF(Table1[[#This Row],[Profit_Var]]&gt;=0, "Above Budget", "Below Budget")</f>
        <v>Below Budget</v>
      </c>
      <c r="O1193">
        <v>87</v>
      </c>
      <c r="P1193">
        <v>90</v>
      </c>
      <c r="Q1193">
        <f>Table1[[#This Row],[COGS]]-Table1[[#This Row],[Budget_COGS]]</f>
        <v>-3</v>
      </c>
      <c r="R1193" s="5">
        <f>IF(
Table1[[#This Row],[Budget_COGS]]=0,
"",
IF(
Table1[[#This Row],[Budget_COGS]]&gt;0,
(Table1[[#This Row],[Budget_COGS]]-Table1[[#This Row],[COGS]]) / Table1[[#This Row],[Budget_COGS]],
(Table1[[#This Row],[Budget_COGS]]-Table1[[#This Row],[COGS]]) / ABS(Table1[[#This Row],[Budget_COGS]])
)
)</f>
        <v>3.3333333333333333E-2</v>
      </c>
      <c r="S1193" s="5" t="str">
        <f>IF(Table1[[#This Row],[COGS _Var]]&gt;=0, "Above Budget", "Below Budget")</f>
        <v>Below Budget</v>
      </c>
      <c r="T1193">
        <f>Table1[[#This Row],[Actual_Sales]]-Table1[[#This Row],[COGS]]</f>
        <v>110</v>
      </c>
      <c r="U1193">
        <v>110</v>
      </c>
      <c r="V1193">
        <f>Table1[[#This Row],[Gross_Margin]]-Table1[[#This Row],[Budget_Margin]]</f>
        <v>0</v>
      </c>
      <c r="W1193" s="5">
        <f>IF(
Table1[[#This Row],[Budget_Margin]]=0,
"",
IF(
Table1[[#This Row],[Budget_Margin]]&gt;0,
(Table1[[#This Row],[Gross_Margin]]-Table1[[#This Row],[Budget_Margin]]) / Table1[[#This Row],[Budget_Margin]],
(Table1[[#This Row],[Gross_Margin]]-Table1[[#This Row],[Budget_Margin]]) / ABS(Table1[[#This Row],[Budget_Margin]])
)
)</f>
        <v>0</v>
      </c>
      <c r="X1193" s="5" t="str">
        <f>IF(Table1[[#This Row],[Margin_Var]]&gt;=0, "Above Budget", "Below Budget")</f>
        <v>Above Budget</v>
      </c>
      <c r="Y1193" s="5">
        <f>IFERROR(Table1[[#This Row],[Gross_Margin]]/Table1[[#This Row],[Actual_Sales]],0)</f>
        <v>0.55837563451776651</v>
      </c>
      <c r="Z1193" s="5">
        <f>Table1[[#This Row],[Actual_Profit]]/Table1[[#This Row],[Actual_Sales]]</f>
        <v>0.36548223350253806</v>
      </c>
      <c r="AA1193">
        <v>38</v>
      </c>
      <c r="AB1193" s="5">
        <f>IFERROR(Table1[[#This Row],[Expenses]]/Table1[[#This Row],[Actual_Sales]],0)</f>
        <v>0.19289340101522842</v>
      </c>
      <c r="AC1193">
        <v>28</v>
      </c>
      <c r="AD1193">
        <v>564</v>
      </c>
      <c r="AE1193" s="5">
        <f>IFERROR(Table1[[#This Row],[Inventory]]/Table1[[#This Row],[Actual_Sales]],0)</f>
        <v>2.8629441624365484</v>
      </c>
    </row>
    <row r="1194" spans="1:31" x14ac:dyDescent="0.25">
      <c r="A1194">
        <v>3340</v>
      </c>
      <c r="B1194">
        <v>806</v>
      </c>
      <c r="C1194">
        <v>3</v>
      </c>
      <c r="D1194" s="2">
        <v>40725</v>
      </c>
      <c r="E1194">
        <v>197</v>
      </c>
      <c r="F1194">
        <v>240</v>
      </c>
      <c r="G1194">
        <f>Table1[[#This Row],[Actual_Sales]]-Table1[[#This Row],[Budget_Sales]]</f>
        <v>-43</v>
      </c>
      <c r="H1194" s="5">
        <f>IF(
Table1[[#This Row],[Budget_Sales]]=0,
"",
IF(
Table1[[#This Row],[Budget_Sales]]&gt;0,
(Table1[[#This Row],[Actual_Sales]]-Table1[[#This Row],[Budget_Sales]])/Table1[[#This Row],[Budget_Sales]],
(Table1[[#This Row],[Actual_Sales]]-Table1[[#This Row],[Budget_Sales]])/ABS(Table1[[#This Row],[Budget_Sales]])
)
)</f>
        <v>-0.17916666666666667</v>
      </c>
      <c r="I1194" s="5" t="str">
        <f>IF(Table1[[#This Row],[Sales_Var]]&gt;=0,"Above Budget","Below Budget")</f>
        <v>Below Budget</v>
      </c>
      <c r="J1194">
        <f>Table1[[#This Row],[Actual_Sales]]-(Table1[[#This Row],[COGS]]+Table1[[#This Row],[Expenses]])</f>
        <v>72</v>
      </c>
      <c r="K1194">
        <v>110</v>
      </c>
      <c r="L1194">
        <f>Table1[[#This Row],[Actual_Profit]]-Table1[[#This Row],[Budget_Profit]]</f>
        <v>-38</v>
      </c>
      <c r="M1194" s="5">
        <f>IF(
Table1[[#This Row],[Budget_Profit]]=0,
"",
IF(
Table1[[#This Row],[Budget_Profit]]&gt;0,
(Table1[[#This Row],[Actual_Profit]]-Table1[[#This Row],[Budget_Profit]])/Table1[[#This Row],[Budget_Profit]],
(Table1[[#This Row],[Actual_Profit]]-Table1[[#This Row],[Budget_Profit]])/ABS(Table1[[#This Row],[Budget_Profit]])
)
)</f>
        <v>-0.34545454545454546</v>
      </c>
      <c r="N1194" s="5" t="str">
        <f>IF(Table1[[#This Row],[Profit_Var]]&gt;=0, "Above Budget", "Below Budget")</f>
        <v>Below Budget</v>
      </c>
      <c r="O1194">
        <v>87</v>
      </c>
      <c r="P1194">
        <v>100</v>
      </c>
      <c r="Q1194">
        <f>Table1[[#This Row],[COGS]]-Table1[[#This Row],[Budget_COGS]]</f>
        <v>-13</v>
      </c>
      <c r="R1194" s="5">
        <f>IF(
Table1[[#This Row],[Budget_COGS]]=0,
"",
IF(
Table1[[#This Row],[Budget_COGS]]&gt;0,
(Table1[[#This Row],[Budget_COGS]]-Table1[[#This Row],[COGS]]) / Table1[[#This Row],[Budget_COGS]],
(Table1[[#This Row],[Budget_COGS]]-Table1[[#This Row],[COGS]]) / ABS(Table1[[#This Row],[Budget_COGS]])
)
)</f>
        <v>0.13</v>
      </c>
      <c r="S1194" s="5" t="str">
        <f>IF(Table1[[#This Row],[COGS _Var]]&gt;=0, "Above Budget", "Below Budget")</f>
        <v>Below Budget</v>
      </c>
      <c r="T1194">
        <f>Table1[[#This Row],[Actual_Sales]]-Table1[[#This Row],[COGS]]</f>
        <v>110</v>
      </c>
      <c r="U1194">
        <v>140</v>
      </c>
      <c r="V1194">
        <f>Table1[[#This Row],[Gross_Margin]]-Table1[[#This Row],[Budget_Margin]]</f>
        <v>-30</v>
      </c>
      <c r="W1194" s="5">
        <f>IF(
Table1[[#This Row],[Budget_Margin]]=0,
"",
IF(
Table1[[#This Row],[Budget_Margin]]&gt;0,
(Table1[[#This Row],[Gross_Margin]]-Table1[[#This Row],[Budget_Margin]]) / Table1[[#This Row],[Budget_Margin]],
(Table1[[#This Row],[Gross_Margin]]-Table1[[#This Row],[Budget_Margin]]) / ABS(Table1[[#This Row],[Budget_Margin]])
)
)</f>
        <v>-0.21428571428571427</v>
      </c>
      <c r="X1194" s="5" t="str">
        <f>IF(Table1[[#This Row],[Margin_Var]]&gt;=0, "Above Budget", "Below Budget")</f>
        <v>Below Budget</v>
      </c>
      <c r="Y1194" s="5">
        <f>IFERROR(Table1[[#This Row],[Gross_Margin]]/Table1[[#This Row],[Actual_Sales]],0)</f>
        <v>0.55837563451776651</v>
      </c>
      <c r="Z1194" s="5">
        <f>Table1[[#This Row],[Actual_Profit]]/Table1[[#This Row],[Actual_Sales]]</f>
        <v>0.36548223350253806</v>
      </c>
      <c r="AA1194">
        <v>38</v>
      </c>
      <c r="AB1194" s="5">
        <f>IFERROR(Table1[[#This Row],[Expenses]]/Table1[[#This Row],[Actual_Sales]],0)</f>
        <v>0.19289340101522842</v>
      </c>
      <c r="AC1194">
        <v>28</v>
      </c>
      <c r="AD1194">
        <v>564</v>
      </c>
      <c r="AE1194" s="5">
        <f>IFERROR(Table1[[#This Row],[Inventory]]/Table1[[#This Row],[Actual_Sales]],0)</f>
        <v>2.8629441624365484</v>
      </c>
    </row>
    <row r="1195" spans="1:31" x14ac:dyDescent="0.25">
      <c r="A1195">
        <v>2983</v>
      </c>
      <c r="B1195">
        <v>817</v>
      </c>
      <c r="C1195">
        <v>2</v>
      </c>
      <c r="D1195" s="2">
        <v>40664</v>
      </c>
      <c r="E1195">
        <v>507</v>
      </c>
      <c r="F1195">
        <v>640</v>
      </c>
      <c r="G1195">
        <f>Table1[[#This Row],[Actual_Sales]]-Table1[[#This Row],[Budget_Sales]]</f>
        <v>-133</v>
      </c>
      <c r="H1195" s="5">
        <f>IF(
Table1[[#This Row],[Budget_Sales]]=0,
"",
IF(
Table1[[#This Row],[Budget_Sales]]&gt;0,
(Table1[[#This Row],[Actual_Sales]]-Table1[[#This Row],[Budget_Sales]])/Table1[[#This Row],[Budget_Sales]],
(Table1[[#This Row],[Actual_Sales]]-Table1[[#This Row],[Budget_Sales]])/ABS(Table1[[#This Row],[Budget_Sales]])
)
)</f>
        <v>-0.20781250000000001</v>
      </c>
      <c r="I1195" s="5" t="str">
        <f>IF(Table1[[#This Row],[Sales_Var]]&gt;=0,"Above Budget","Below Budget")</f>
        <v>Below Budget</v>
      </c>
      <c r="J1195">
        <f>Table1[[#This Row],[Actual_Sales]]-(Table1[[#This Row],[COGS]]+Table1[[#This Row],[Expenses]])</f>
        <v>185</v>
      </c>
      <c r="K1195">
        <v>270</v>
      </c>
      <c r="L1195">
        <f>Table1[[#This Row],[Actual_Profit]]-Table1[[#This Row],[Budget_Profit]]</f>
        <v>-85</v>
      </c>
      <c r="M1195" s="5">
        <f>IF(
Table1[[#This Row],[Budget_Profit]]=0,
"",
IF(
Table1[[#This Row],[Budget_Profit]]&gt;0,
(Table1[[#This Row],[Actual_Profit]]-Table1[[#This Row],[Budget_Profit]])/Table1[[#This Row],[Budget_Profit]],
(Table1[[#This Row],[Actual_Profit]]-Table1[[#This Row],[Budget_Profit]])/ABS(Table1[[#This Row],[Budget_Profit]])
)
)</f>
        <v>-0.31481481481481483</v>
      </c>
      <c r="N1195" s="5" t="str">
        <f>IF(Table1[[#This Row],[Profit_Var]]&gt;=0, "Above Budget", "Below Budget")</f>
        <v>Below Budget</v>
      </c>
      <c r="O1195">
        <v>235</v>
      </c>
      <c r="P1195">
        <v>290</v>
      </c>
      <c r="Q1195">
        <f>Table1[[#This Row],[COGS]]-Table1[[#This Row],[Budget_COGS]]</f>
        <v>-55</v>
      </c>
      <c r="R1195" s="5">
        <f>IF(
Table1[[#This Row],[Budget_COGS]]=0,
"",
IF(
Table1[[#This Row],[Budget_COGS]]&gt;0,
(Table1[[#This Row],[Budget_COGS]]-Table1[[#This Row],[COGS]]) / Table1[[#This Row],[Budget_COGS]],
(Table1[[#This Row],[Budget_COGS]]-Table1[[#This Row],[COGS]]) / ABS(Table1[[#This Row],[Budget_COGS]])
)
)</f>
        <v>0.18965517241379309</v>
      </c>
      <c r="S1195" s="5" t="str">
        <f>IF(Table1[[#This Row],[COGS _Var]]&gt;=0, "Above Budget", "Below Budget")</f>
        <v>Below Budget</v>
      </c>
      <c r="T1195">
        <f>Table1[[#This Row],[Actual_Sales]]-Table1[[#This Row],[COGS]]</f>
        <v>272</v>
      </c>
      <c r="U1195">
        <v>350</v>
      </c>
      <c r="V1195">
        <f>Table1[[#This Row],[Gross_Margin]]-Table1[[#This Row],[Budget_Margin]]</f>
        <v>-78</v>
      </c>
      <c r="W1195" s="5">
        <f>IF(
Table1[[#This Row],[Budget_Margin]]=0,
"",
IF(
Table1[[#This Row],[Budget_Margin]]&gt;0,
(Table1[[#This Row],[Gross_Margin]]-Table1[[#This Row],[Budget_Margin]]) / Table1[[#This Row],[Budget_Margin]],
(Table1[[#This Row],[Gross_Margin]]-Table1[[#This Row],[Budget_Margin]]) / ABS(Table1[[#This Row],[Budget_Margin]])
)
)</f>
        <v>-0.22285714285714286</v>
      </c>
      <c r="X1195" s="5" t="str">
        <f>IF(Table1[[#This Row],[Margin_Var]]&gt;=0, "Above Budget", "Below Budget")</f>
        <v>Below Budget</v>
      </c>
      <c r="Y1195" s="5">
        <f>IFERROR(Table1[[#This Row],[Gross_Margin]]/Table1[[#This Row],[Actual_Sales]],0)</f>
        <v>0.53648915187376722</v>
      </c>
      <c r="Z1195" s="5">
        <f>Table1[[#This Row],[Actual_Profit]]/Table1[[#This Row],[Actual_Sales]]</f>
        <v>0.36489151873767256</v>
      </c>
      <c r="AA1195">
        <v>87</v>
      </c>
      <c r="AB1195" s="5">
        <f>IFERROR(Table1[[#This Row],[Expenses]]/Table1[[#This Row],[Actual_Sales]],0)</f>
        <v>0.17159763313609466</v>
      </c>
      <c r="AC1195">
        <v>72</v>
      </c>
      <c r="AD1195">
        <v>1060</v>
      </c>
      <c r="AE1195" s="5">
        <f>IFERROR(Table1[[#This Row],[Inventory]]/Table1[[#This Row],[Actual_Sales]],0)</f>
        <v>2.0907297830374754</v>
      </c>
    </row>
    <row r="1196" spans="1:31" x14ac:dyDescent="0.25">
      <c r="A1196">
        <v>2917</v>
      </c>
      <c r="B1196">
        <v>559</v>
      </c>
      <c r="C1196">
        <v>9</v>
      </c>
      <c r="D1196" s="2">
        <v>40664</v>
      </c>
      <c r="E1196">
        <v>507</v>
      </c>
      <c r="F1196">
        <v>450</v>
      </c>
      <c r="G1196">
        <f>Table1[[#This Row],[Actual_Sales]]-Table1[[#This Row],[Budget_Sales]]</f>
        <v>57</v>
      </c>
      <c r="H1196" s="5">
        <f>IF(
Table1[[#This Row],[Budget_Sales]]=0,
"",
IF(
Table1[[#This Row],[Budget_Sales]]&gt;0,
(Table1[[#This Row],[Actual_Sales]]-Table1[[#This Row],[Budget_Sales]])/Table1[[#This Row],[Budget_Sales]],
(Table1[[#This Row],[Actual_Sales]]-Table1[[#This Row],[Budget_Sales]])/ABS(Table1[[#This Row],[Budget_Sales]])
)
)</f>
        <v>0.12666666666666668</v>
      </c>
      <c r="I1196" s="5" t="str">
        <f>IF(Table1[[#This Row],[Sales_Var]]&gt;=0,"Above Budget","Below Budget")</f>
        <v>Above Budget</v>
      </c>
      <c r="J1196">
        <f>Table1[[#This Row],[Actual_Sales]]-(Table1[[#This Row],[COGS]]+Table1[[#This Row],[Expenses]])</f>
        <v>185</v>
      </c>
      <c r="K1196">
        <v>180</v>
      </c>
      <c r="L1196">
        <f>Table1[[#This Row],[Actual_Profit]]-Table1[[#This Row],[Budget_Profit]]</f>
        <v>5</v>
      </c>
      <c r="M1196" s="5">
        <f>IF(
Table1[[#This Row],[Budget_Profit]]=0,
"",
IF(
Table1[[#This Row],[Budget_Profit]]&gt;0,
(Table1[[#This Row],[Actual_Profit]]-Table1[[#This Row],[Budget_Profit]])/Table1[[#This Row],[Budget_Profit]],
(Table1[[#This Row],[Actual_Profit]]-Table1[[#This Row],[Budget_Profit]])/ABS(Table1[[#This Row],[Budget_Profit]])
)
)</f>
        <v>2.7777777777777776E-2</v>
      </c>
      <c r="N1196" s="5" t="str">
        <f>IF(Table1[[#This Row],[Profit_Var]]&gt;=0, "Above Budget", "Below Budget")</f>
        <v>Above Budget</v>
      </c>
      <c r="O1196">
        <v>235</v>
      </c>
      <c r="P1196">
        <v>200</v>
      </c>
      <c r="Q1196">
        <f>Table1[[#This Row],[COGS]]-Table1[[#This Row],[Budget_COGS]]</f>
        <v>35</v>
      </c>
      <c r="R1196" s="5">
        <f>IF(
Table1[[#This Row],[Budget_COGS]]=0,
"",
IF(
Table1[[#This Row],[Budget_COGS]]&gt;0,
(Table1[[#This Row],[Budget_COGS]]-Table1[[#This Row],[COGS]]) / Table1[[#This Row],[Budget_COGS]],
(Table1[[#This Row],[Budget_COGS]]-Table1[[#This Row],[COGS]]) / ABS(Table1[[#This Row],[Budget_COGS]])
)
)</f>
        <v>-0.17499999999999999</v>
      </c>
      <c r="S1196" s="5" t="str">
        <f>IF(Table1[[#This Row],[COGS _Var]]&gt;=0, "Above Budget", "Below Budget")</f>
        <v>Above Budget</v>
      </c>
      <c r="T1196">
        <f>Table1[[#This Row],[Actual_Sales]]-Table1[[#This Row],[COGS]]</f>
        <v>272</v>
      </c>
      <c r="U1196">
        <v>250</v>
      </c>
      <c r="V1196">
        <f>Table1[[#This Row],[Gross_Margin]]-Table1[[#This Row],[Budget_Margin]]</f>
        <v>22</v>
      </c>
      <c r="W1196" s="5">
        <f>IF(
Table1[[#This Row],[Budget_Margin]]=0,
"",
IF(
Table1[[#This Row],[Budget_Margin]]&gt;0,
(Table1[[#This Row],[Gross_Margin]]-Table1[[#This Row],[Budget_Margin]]) / Table1[[#This Row],[Budget_Margin]],
(Table1[[#This Row],[Gross_Margin]]-Table1[[#This Row],[Budget_Margin]]) / ABS(Table1[[#This Row],[Budget_Margin]])
)
)</f>
        <v>8.7999999999999995E-2</v>
      </c>
      <c r="X1196" s="5" t="str">
        <f>IF(Table1[[#This Row],[Margin_Var]]&gt;=0, "Above Budget", "Below Budget")</f>
        <v>Above Budget</v>
      </c>
      <c r="Y1196" s="5">
        <f>IFERROR(Table1[[#This Row],[Gross_Margin]]/Table1[[#This Row],[Actual_Sales]],0)</f>
        <v>0.53648915187376722</v>
      </c>
      <c r="Z1196" s="5">
        <f>Table1[[#This Row],[Actual_Profit]]/Table1[[#This Row],[Actual_Sales]]</f>
        <v>0.36489151873767256</v>
      </c>
      <c r="AA1196">
        <v>87</v>
      </c>
      <c r="AB1196" s="5">
        <f>IFERROR(Table1[[#This Row],[Expenses]]/Table1[[#This Row],[Actual_Sales]],0)</f>
        <v>0.17159763313609466</v>
      </c>
      <c r="AC1196">
        <v>72</v>
      </c>
      <c r="AD1196">
        <v>1060</v>
      </c>
      <c r="AE1196" s="5">
        <f>IFERROR(Table1[[#This Row],[Inventory]]/Table1[[#This Row],[Actual_Sales]],0)</f>
        <v>2.0907297830374754</v>
      </c>
    </row>
    <row r="1197" spans="1:31" x14ac:dyDescent="0.25">
      <c r="A1197">
        <v>1770</v>
      </c>
      <c r="B1197">
        <v>985</v>
      </c>
      <c r="C1197">
        <v>5</v>
      </c>
      <c r="D1197" s="2">
        <v>40452</v>
      </c>
      <c r="E1197">
        <v>159</v>
      </c>
      <c r="F1197">
        <v>100</v>
      </c>
      <c r="G1197">
        <f>Table1[[#This Row],[Actual_Sales]]-Table1[[#This Row],[Budget_Sales]]</f>
        <v>59</v>
      </c>
      <c r="H1197" s="5">
        <f>IF(
Table1[[#This Row],[Budget_Sales]]=0,
"",
IF(
Table1[[#This Row],[Budget_Sales]]&gt;0,
(Table1[[#This Row],[Actual_Sales]]-Table1[[#This Row],[Budget_Sales]])/Table1[[#This Row],[Budget_Sales]],
(Table1[[#This Row],[Actual_Sales]]-Table1[[#This Row],[Budget_Sales]])/ABS(Table1[[#This Row],[Budget_Sales]])
)
)</f>
        <v>0.59</v>
      </c>
      <c r="I1197" s="5" t="str">
        <f>IF(Table1[[#This Row],[Sales_Var]]&gt;=0,"Above Budget","Below Budget")</f>
        <v>Above Budget</v>
      </c>
      <c r="J1197">
        <f>Table1[[#This Row],[Actual_Sales]]-(Table1[[#This Row],[COGS]]+Table1[[#This Row],[Expenses]])</f>
        <v>58</v>
      </c>
      <c r="K1197">
        <v>70</v>
      </c>
      <c r="L1197">
        <f>Table1[[#This Row],[Actual_Profit]]-Table1[[#This Row],[Budget_Profit]]</f>
        <v>-12</v>
      </c>
      <c r="M1197" s="5">
        <f>IF(
Table1[[#This Row],[Budget_Profit]]=0,
"",
IF(
Table1[[#This Row],[Budget_Profit]]&gt;0,
(Table1[[#This Row],[Actual_Profit]]-Table1[[#This Row],[Budget_Profit]])/Table1[[#This Row],[Budget_Profit]],
(Table1[[#This Row],[Actual_Profit]]-Table1[[#This Row],[Budget_Profit]])/ABS(Table1[[#This Row],[Budget_Profit]])
)
)</f>
        <v>-0.17142857142857143</v>
      </c>
      <c r="N1197" s="5" t="str">
        <f>IF(Table1[[#This Row],[Profit_Var]]&gt;=0, "Above Budget", "Below Budget")</f>
        <v>Below Budget</v>
      </c>
      <c r="O1197">
        <v>60</v>
      </c>
      <c r="P1197">
        <v>30</v>
      </c>
      <c r="Q1197">
        <f>Table1[[#This Row],[COGS]]-Table1[[#This Row],[Budget_COGS]]</f>
        <v>30</v>
      </c>
      <c r="R1197" s="5">
        <f>IF(
Table1[[#This Row],[Budget_COGS]]=0,
"",
IF(
Table1[[#This Row],[Budget_COGS]]&gt;0,
(Table1[[#This Row],[Budget_COGS]]-Table1[[#This Row],[COGS]]) / Table1[[#This Row],[Budget_COGS]],
(Table1[[#This Row],[Budget_COGS]]-Table1[[#This Row],[COGS]]) / ABS(Table1[[#This Row],[Budget_COGS]])
)
)</f>
        <v>-1</v>
      </c>
      <c r="S1197" s="5" t="str">
        <f>IF(Table1[[#This Row],[COGS _Var]]&gt;=0, "Above Budget", "Below Budget")</f>
        <v>Above Budget</v>
      </c>
      <c r="T1197">
        <f>Table1[[#This Row],[Actual_Sales]]-Table1[[#This Row],[COGS]]</f>
        <v>99</v>
      </c>
      <c r="U1197">
        <v>70</v>
      </c>
      <c r="V1197">
        <f>Table1[[#This Row],[Gross_Margin]]-Table1[[#This Row],[Budget_Margin]]</f>
        <v>29</v>
      </c>
      <c r="W1197" s="5">
        <f>IF(
Table1[[#This Row],[Budget_Margin]]=0,
"",
IF(
Table1[[#This Row],[Budget_Margin]]&gt;0,
(Table1[[#This Row],[Gross_Margin]]-Table1[[#This Row],[Budget_Margin]]) / Table1[[#This Row],[Budget_Margin]],
(Table1[[#This Row],[Gross_Margin]]-Table1[[#This Row],[Budget_Margin]]) / ABS(Table1[[#This Row],[Budget_Margin]])
)
)</f>
        <v>0.41428571428571431</v>
      </c>
      <c r="X1197" s="5" t="str">
        <f>IF(Table1[[#This Row],[Margin_Var]]&gt;=0, "Above Budget", "Below Budget")</f>
        <v>Above Budget</v>
      </c>
      <c r="Y1197" s="5">
        <f>IFERROR(Table1[[#This Row],[Gross_Margin]]/Table1[[#This Row],[Actual_Sales]],0)</f>
        <v>0.62264150943396224</v>
      </c>
      <c r="Z1197" s="5">
        <f>Table1[[#This Row],[Actual_Profit]]/Table1[[#This Row],[Actual_Sales]]</f>
        <v>0.36477987421383645</v>
      </c>
      <c r="AA1197">
        <v>41</v>
      </c>
      <c r="AB1197" s="5">
        <f>IFERROR(Table1[[#This Row],[Expenses]]/Table1[[#This Row],[Actual_Sales]],0)</f>
        <v>0.25786163522012578</v>
      </c>
      <c r="AC1197">
        <v>18</v>
      </c>
      <c r="AD1197">
        <v>329</v>
      </c>
      <c r="AE1197" s="5">
        <f>IFERROR(Table1[[#This Row],[Inventory]]/Table1[[#This Row],[Actual_Sales]],0)</f>
        <v>2.0691823899371071</v>
      </c>
    </row>
    <row r="1198" spans="1:31" x14ac:dyDescent="0.25">
      <c r="A1198">
        <v>1954</v>
      </c>
      <c r="B1198">
        <v>225</v>
      </c>
      <c r="C1198">
        <v>3</v>
      </c>
      <c r="D1198" s="2">
        <v>40513</v>
      </c>
      <c r="E1198">
        <v>85</v>
      </c>
      <c r="F1198">
        <v>100</v>
      </c>
      <c r="G1198">
        <f>Table1[[#This Row],[Actual_Sales]]-Table1[[#This Row],[Budget_Sales]]</f>
        <v>-15</v>
      </c>
      <c r="H1198" s="5">
        <f>IF(
Table1[[#This Row],[Budget_Sales]]=0,
"",
IF(
Table1[[#This Row],[Budget_Sales]]&gt;0,
(Table1[[#This Row],[Actual_Sales]]-Table1[[#This Row],[Budget_Sales]])/Table1[[#This Row],[Budget_Sales]],
(Table1[[#This Row],[Actual_Sales]]-Table1[[#This Row],[Budget_Sales]])/ABS(Table1[[#This Row],[Budget_Sales]])
)
)</f>
        <v>-0.15</v>
      </c>
      <c r="I1198" s="5" t="str">
        <f>IF(Table1[[#This Row],[Sales_Var]]&gt;=0,"Above Budget","Below Budget")</f>
        <v>Below Budget</v>
      </c>
      <c r="J1198">
        <f>Table1[[#This Row],[Actual_Sales]]-(Table1[[#This Row],[COGS]]+Table1[[#This Row],[Expenses]])</f>
        <v>31</v>
      </c>
      <c r="K1198">
        <v>50</v>
      </c>
      <c r="L1198">
        <f>Table1[[#This Row],[Actual_Profit]]-Table1[[#This Row],[Budget_Profit]]</f>
        <v>-19</v>
      </c>
      <c r="M1198" s="5">
        <f>IF(
Table1[[#This Row],[Budget_Profit]]=0,
"",
IF(
Table1[[#This Row],[Budget_Profit]]&gt;0,
(Table1[[#This Row],[Actual_Profit]]-Table1[[#This Row],[Budget_Profit]])/Table1[[#This Row],[Budget_Profit]],
(Table1[[#This Row],[Actual_Profit]]-Table1[[#This Row],[Budget_Profit]])/ABS(Table1[[#This Row],[Budget_Profit]])
)
)</f>
        <v>-0.38</v>
      </c>
      <c r="N1198" s="5" t="str">
        <f>IF(Table1[[#This Row],[Profit_Var]]&gt;=0, "Above Budget", "Below Budget")</f>
        <v>Below Budget</v>
      </c>
      <c r="O1198">
        <v>34</v>
      </c>
      <c r="P1198">
        <v>40</v>
      </c>
      <c r="Q1198">
        <f>Table1[[#This Row],[COGS]]-Table1[[#This Row],[Budget_COGS]]</f>
        <v>-6</v>
      </c>
      <c r="R1198" s="5">
        <f>IF(
Table1[[#This Row],[Budget_COGS]]=0,
"",
IF(
Table1[[#This Row],[Budget_COGS]]&gt;0,
(Table1[[#This Row],[Budget_COGS]]-Table1[[#This Row],[COGS]]) / Table1[[#This Row],[Budget_COGS]],
(Table1[[#This Row],[Budget_COGS]]-Table1[[#This Row],[COGS]]) / ABS(Table1[[#This Row],[Budget_COGS]])
)
)</f>
        <v>0.15</v>
      </c>
      <c r="S1198" s="5" t="str">
        <f>IF(Table1[[#This Row],[COGS _Var]]&gt;=0, "Above Budget", "Below Budget")</f>
        <v>Below Budget</v>
      </c>
      <c r="T1198">
        <f>Table1[[#This Row],[Actual_Sales]]-Table1[[#This Row],[COGS]]</f>
        <v>51</v>
      </c>
      <c r="U1198">
        <v>60</v>
      </c>
      <c r="V1198">
        <f>Table1[[#This Row],[Gross_Margin]]-Table1[[#This Row],[Budget_Margin]]</f>
        <v>-9</v>
      </c>
      <c r="W1198" s="5">
        <f>IF(
Table1[[#This Row],[Budget_Margin]]=0,
"",
IF(
Table1[[#This Row],[Budget_Margin]]&gt;0,
(Table1[[#This Row],[Gross_Margin]]-Table1[[#This Row],[Budget_Margin]]) / Table1[[#This Row],[Budget_Margin]],
(Table1[[#This Row],[Gross_Margin]]-Table1[[#This Row],[Budget_Margin]]) / ABS(Table1[[#This Row],[Budget_Margin]])
)
)</f>
        <v>-0.15</v>
      </c>
      <c r="X1198" s="5" t="str">
        <f>IF(Table1[[#This Row],[Margin_Var]]&gt;=0, "Above Budget", "Below Budget")</f>
        <v>Below Budget</v>
      </c>
      <c r="Y1198" s="5">
        <f>IFERROR(Table1[[#This Row],[Gross_Margin]]/Table1[[#This Row],[Actual_Sales]],0)</f>
        <v>0.6</v>
      </c>
      <c r="Z1198" s="5">
        <f>Table1[[#This Row],[Actual_Profit]]/Table1[[#This Row],[Actual_Sales]]</f>
        <v>0.36470588235294116</v>
      </c>
      <c r="AA1198">
        <v>20</v>
      </c>
      <c r="AB1198" s="5">
        <f>IFERROR(Table1[[#This Row],[Expenses]]/Table1[[#This Row],[Actual_Sales]],0)</f>
        <v>0.23529411764705882</v>
      </c>
      <c r="AC1198">
        <v>9</v>
      </c>
      <c r="AD1198">
        <v>863</v>
      </c>
      <c r="AE1198" s="5">
        <f>IFERROR(Table1[[#This Row],[Inventory]]/Table1[[#This Row],[Actual_Sales]],0)</f>
        <v>10.152941176470588</v>
      </c>
    </row>
    <row r="1199" spans="1:31" x14ac:dyDescent="0.25">
      <c r="A1199">
        <v>1090</v>
      </c>
      <c r="B1199">
        <v>314</v>
      </c>
      <c r="C1199">
        <v>6</v>
      </c>
      <c r="D1199" s="2">
        <v>40360</v>
      </c>
      <c r="E1199">
        <v>96</v>
      </c>
      <c r="F1199">
        <v>110</v>
      </c>
      <c r="G1199">
        <f>Table1[[#This Row],[Actual_Sales]]-Table1[[#This Row],[Budget_Sales]]</f>
        <v>-14</v>
      </c>
      <c r="H1199" s="5">
        <f>IF(
Table1[[#This Row],[Budget_Sales]]=0,
"",
IF(
Table1[[#This Row],[Budget_Sales]]&gt;0,
(Table1[[#This Row],[Actual_Sales]]-Table1[[#This Row],[Budget_Sales]])/Table1[[#This Row],[Budget_Sales]],
(Table1[[#This Row],[Actual_Sales]]-Table1[[#This Row],[Budget_Sales]])/ABS(Table1[[#This Row],[Budget_Sales]])
)
)</f>
        <v>-0.12727272727272726</v>
      </c>
      <c r="I1199" s="5" t="str">
        <f>IF(Table1[[#This Row],[Sales_Var]]&gt;=0,"Above Budget","Below Budget")</f>
        <v>Below Budget</v>
      </c>
      <c r="J1199">
        <f>Table1[[#This Row],[Actual_Sales]]-(Table1[[#This Row],[COGS]]+Table1[[#This Row],[Expenses]])</f>
        <v>35</v>
      </c>
      <c r="K1199">
        <v>50</v>
      </c>
      <c r="L1199">
        <f>Table1[[#This Row],[Actual_Profit]]-Table1[[#This Row],[Budget_Profit]]</f>
        <v>-15</v>
      </c>
      <c r="M1199" s="5">
        <f>IF(
Table1[[#This Row],[Budget_Profit]]=0,
"",
IF(
Table1[[#This Row],[Budget_Profit]]&gt;0,
(Table1[[#This Row],[Actual_Profit]]-Table1[[#This Row],[Budget_Profit]])/Table1[[#This Row],[Budget_Profit]],
(Table1[[#This Row],[Actual_Profit]]-Table1[[#This Row],[Budget_Profit]])/ABS(Table1[[#This Row],[Budget_Profit]])
)
)</f>
        <v>-0.3</v>
      </c>
      <c r="N1199" s="5" t="str">
        <f>IF(Table1[[#This Row],[Profit_Var]]&gt;=0, "Above Budget", "Below Budget")</f>
        <v>Below Budget</v>
      </c>
      <c r="O1199">
        <v>39</v>
      </c>
      <c r="P1199">
        <v>40</v>
      </c>
      <c r="Q1199">
        <f>Table1[[#This Row],[COGS]]-Table1[[#This Row],[Budget_COGS]]</f>
        <v>-1</v>
      </c>
      <c r="R1199" s="5">
        <f>IF(
Table1[[#This Row],[Budget_COGS]]=0,
"",
IF(
Table1[[#This Row],[Budget_COGS]]&gt;0,
(Table1[[#This Row],[Budget_COGS]]-Table1[[#This Row],[COGS]]) / Table1[[#This Row],[Budget_COGS]],
(Table1[[#This Row],[Budget_COGS]]-Table1[[#This Row],[COGS]]) / ABS(Table1[[#This Row],[Budget_COGS]])
)
)</f>
        <v>2.5000000000000001E-2</v>
      </c>
      <c r="S1199" s="5" t="str">
        <f>IF(Table1[[#This Row],[COGS _Var]]&gt;=0, "Above Budget", "Below Budget")</f>
        <v>Below Budget</v>
      </c>
      <c r="T1199">
        <f>Table1[[#This Row],[Actual_Sales]]-Table1[[#This Row],[COGS]]</f>
        <v>57</v>
      </c>
      <c r="U1199">
        <v>70</v>
      </c>
      <c r="V1199">
        <f>Table1[[#This Row],[Gross_Margin]]-Table1[[#This Row],[Budget_Margin]]</f>
        <v>-13</v>
      </c>
      <c r="W1199" s="5">
        <f>IF(
Table1[[#This Row],[Budget_Margin]]=0,
"",
IF(
Table1[[#This Row],[Budget_Margin]]&gt;0,
(Table1[[#This Row],[Gross_Margin]]-Table1[[#This Row],[Budget_Margin]]) / Table1[[#This Row],[Budget_Margin]],
(Table1[[#This Row],[Gross_Margin]]-Table1[[#This Row],[Budget_Margin]]) / ABS(Table1[[#This Row],[Budget_Margin]])
)
)</f>
        <v>-0.18571428571428572</v>
      </c>
      <c r="X1199" s="5" t="str">
        <f>IF(Table1[[#This Row],[Margin_Var]]&gt;=0, "Above Budget", "Below Budget")</f>
        <v>Below Budget</v>
      </c>
      <c r="Y1199" s="5">
        <f>IFERROR(Table1[[#This Row],[Gross_Margin]]/Table1[[#This Row],[Actual_Sales]],0)</f>
        <v>0.59375</v>
      </c>
      <c r="Z1199" s="5">
        <f>Table1[[#This Row],[Actual_Profit]]/Table1[[#This Row],[Actual_Sales]]</f>
        <v>0.36458333333333331</v>
      </c>
      <c r="AA1199">
        <v>22</v>
      </c>
      <c r="AB1199" s="5">
        <f>IFERROR(Table1[[#This Row],[Expenses]]/Table1[[#This Row],[Actual_Sales]],0)</f>
        <v>0.22916666666666666</v>
      </c>
      <c r="AC1199">
        <v>10</v>
      </c>
      <c r="AD1199">
        <v>845</v>
      </c>
      <c r="AE1199" s="5">
        <f>IFERROR(Table1[[#This Row],[Inventory]]/Table1[[#This Row],[Actual_Sales]],0)</f>
        <v>8.8020833333333339</v>
      </c>
    </row>
    <row r="1200" spans="1:31" x14ac:dyDescent="0.25">
      <c r="A1200">
        <v>2932</v>
      </c>
      <c r="B1200">
        <v>608</v>
      </c>
      <c r="C1200">
        <v>8</v>
      </c>
      <c r="D1200" s="2">
        <v>40664</v>
      </c>
      <c r="E1200">
        <v>129</v>
      </c>
      <c r="F1200">
        <v>110</v>
      </c>
      <c r="G1200">
        <f>Table1[[#This Row],[Actual_Sales]]-Table1[[#This Row],[Budget_Sales]]</f>
        <v>19</v>
      </c>
      <c r="H1200" s="5">
        <f>IF(
Table1[[#This Row],[Budget_Sales]]=0,
"",
IF(
Table1[[#This Row],[Budget_Sales]]&gt;0,
(Table1[[#This Row],[Actual_Sales]]-Table1[[#This Row],[Budget_Sales]])/Table1[[#This Row],[Budget_Sales]],
(Table1[[#This Row],[Actual_Sales]]-Table1[[#This Row],[Budget_Sales]])/ABS(Table1[[#This Row],[Budget_Sales]])
)
)</f>
        <v>0.17272727272727273</v>
      </c>
      <c r="I1200" s="5" t="str">
        <f>IF(Table1[[#This Row],[Sales_Var]]&gt;=0,"Above Budget","Below Budget")</f>
        <v>Above Budget</v>
      </c>
      <c r="J1200">
        <f>Table1[[#This Row],[Actual_Sales]]-(Table1[[#This Row],[COGS]]+Table1[[#This Row],[Expenses]])</f>
        <v>47</v>
      </c>
      <c r="K1200">
        <v>50</v>
      </c>
      <c r="L1200">
        <f>Table1[[#This Row],[Actual_Profit]]-Table1[[#This Row],[Budget_Profit]]</f>
        <v>-3</v>
      </c>
      <c r="M1200" s="5">
        <f>IF(
Table1[[#This Row],[Budget_Profit]]=0,
"",
IF(
Table1[[#This Row],[Budget_Profit]]&gt;0,
(Table1[[#This Row],[Actual_Profit]]-Table1[[#This Row],[Budget_Profit]])/Table1[[#This Row],[Budget_Profit]],
(Table1[[#This Row],[Actual_Profit]]-Table1[[#This Row],[Budget_Profit]])/ABS(Table1[[#This Row],[Budget_Profit]])
)
)</f>
        <v>-0.06</v>
      </c>
      <c r="N1200" s="5" t="str">
        <f>IF(Table1[[#This Row],[Profit_Var]]&gt;=0, "Above Budget", "Below Budget")</f>
        <v>Below Budget</v>
      </c>
      <c r="O1200">
        <v>48</v>
      </c>
      <c r="P1200">
        <v>40</v>
      </c>
      <c r="Q1200">
        <f>Table1[[#This Row],[COGS]]-Table1[[#This Row],[Budget_COGS]]</f>
        <v>8</v>
      </c>
      <c r="R1200" s="5">
        <f>IF(
Table1[[#This Row],[Budget_COGS]]=0,
"",
IF(
Table1[[#This Row],[Budget_COGS]]&gt;0,
(Table1[[#This Row],[Budget_COGS]]-Table1[[#This Row],[COGS]]) / Table1[[#This Row],[Budget_COGS]],
(Table1[[#This Row],[Budget_COGS]]-Table1[[#This Row],[COGS]]) / ABS(Table1[[#This Row],[Budget_COGS]])
)
)</f>
        <v>-0.2</v>
      </c>
      <c r="S1200" s="5" t="str">
        <f>IF(Table1[[#This Row],[COGS _Var]]&gt;=0, "Above Budget", "Below Budget")</f>
        <v>Above Budget</v>
      </c>
      <c r="T1200">
        <f>Table1[[#This Row],[Actual_Sales]]-Table1[[#This Row],[COGS]]</f>
        <v>81</v>
      </c>
      <c r="U1200">
        <v>70</v>
      </c>
      <c r="V1200">
        <f>Table1[[#This Row],[Gross_Margin]]-Table1[[#This Row],[Budget_Margin]]</f>
        <v>11</v>
      </c>
      <c r="W1200" s="5">
        <f>IF(
Table1[[#This Row],[Budget_Margin]]=0,
"",
IF(
Table1[[#This Row],[Budget_Margin]]&gt;0,
(Table1[[#This Row],[Gross_Margin]]-Table1[[#This Row],[Budget_Margin]]) / Table1[[#This Row],[Budget_Margin]],
(Table1[[#This Row],[Gross_Margin]]-Table1[[#This Row],[Budget_Margin]]) / ABS(Table1[[#This Row],[Budget_Margin]])
)
)</f>
        <v>0.15714285714285714</v>
      </c>
      <c r="X1200" s="5" t="str">
        <f>IF(Table1[[#This Row],[Margin_Var]]&gt;=0, "Above Budget", "Below Budget")</f>
        <v>Above Budget</v>
      </c>
      <c r="Y1200" s="5">
        <f>IFERROR(Table1[[#This Row],[Gross_Margin]]/Table1[[#This Row],[Actual_Sales]],0)</f>
        <v>0.62790697674418605</v>
      </c>
      <c r="Z1200" s="5">
        <f>Table1[[#This Row],[Actual_Profit]]/Table1[[#This Row],[Actual_Sales]]</f>
        <v>0.36434108527131781</v>
      </c>
      <c r="AA1200">
        <v>34</v>
      </c>
      <c r="AB1200" s="5">
        <f>IFERROR(Table1[[#This Row],[Expenses]]/Table1[[#This Row],[Actual_Sales]],0)</f>
        <v>0.26356589147286824</v>
      </c>
      <c r="AC1200">
        <v>14</v>
      </c>
      <c r="AD1200">
        <v>351</v>
      </c>
      <c r="AE1200" s="5">
        <f>IFERROR(Table1[[#This Row],[Inventory]]/Table1[[#This Row],[Actual_Sales]],0)</f>
        <v>2.7209302325581395</v>
      </c>
    </row>
    <row r="1201" spans="1:31" x14ac:dyDescent="0.25">
      <c r="A1201">
        <v>3800</v>
      </c>
      <c r="B1201">
        <v>515</v>
      </c>
      <c r="C1201">
        <v>12</v>
      </c>
      <c r="D1201" s="2">
        <v>40817</v>
      </c>
      <c r="E1201">
        <v>604</v>
      </c>
      <c r="F1201">
        <v>400</v>
      </c>
      <c r="G1201">
        <f>Table1[[#This Row],[Actual_Sales]]-Table1[[#This Row],[Budget_Sales]]</f>
        <v>204</v>
      </c>
      <c r="H1201" s="5">
        <f>IF(
Table1[[#This Row],[Budget_Sales]]=0,
"",
IF(
Table1[[#This Row],[Budget_Sales]]&gt;0,
(Table1[[#This Row],[Actual_Sales]]-Table1[[#This Row],[Budget_Sales]])/Table1[[#This Row],[Budget_Sales]],
(Table1[[#This Row],[Actual_Sales]]-Table1[[#This Row],[Budget_Sales]])/ABS(Table1[[#This Row],[Budget_Sales]])
)
)</f>
        <v>0.51</v>
      </c>
      <c r="I1201" s="5" t="str">
        <f>IF(Table1[[#This Row],[Sales_Var]]&gt;=0,"Above Budget","Below Budget")</f>
        <v>Above Budget</v>
      </c>
      <c r="J1201">
        <f>Table1[[#This Row],[Actual_Sales]]-(Table1[[#This Row],[COGS]]+Table1[[#This Row],[Expenses]])</f>
        <v>220</v>
      </c>
      <c r="K1201">
        <v>130</v>
      </c>
      <c r="L1201">
        <f>Table1[[#This Row],[Actual_Profit]]-Table1[[#This Row],[Budget_Profit]]</f>
        <v>90</v>
      </c>
      <c r="M1201" s="5">
        <f>IF(
Table1[[#This Row],[Budget_Profit]]=0,
"",
IF(
Table1[[#This Row],[Budget_Profit]]&gt;0,
(Table1[[#This Row],[Actual_Profit]]-Table1[[#This Row],[Budget_Profit]])/Table1[[#This Row],[Budget_Profit]],
(Table1[[#This Row],[Actual_Profit]]-Table1[[#This Row],[Budget_Profit]])/ABS(Table1[[#This Row],[Budget_Profit]])
)
)</f>
        <v>0.69230769230769229</v>
      </c>
      <c r="N1201" s="5" t="str">
        <f>IF(Table1[[#This Row],[Profit_Var]]&gt;=0, "Above Budget", "Below Budget")</f>
        <v>Above Budget</v>
      </c>
      <c r="O1201">
        <v>255</v>
      </c>
      <c r="P1201">
        <v>170</v>
      </c>
      <c r="Q1201">
        <f>Table1[[#This Row],[COGS]]-Table1[[#This Row],[Budget_COGS]]</f>
        <v>85</v>
      </c>
      <c r="R1201" s="5">
        <f>IF(
Table1[[#This Row],[Budget_COGS]]=0,
"",
IF(
Table1[[#This Row],[Budget_COGS]]&gt;0,
(Table1[[#This Row],[Budget_COGS]]-Table1[[#This Row],[COGS]]) / Table1[[#This Row],[Budget_COGS]],
(Table1[[#This Row],[Budget_COGS]]-Table1[[#This Row],[COGS]]) / ABS(Table1[[#This Row],[Budget_COGS]])
)
)</f>
        <v>-0.5</v>
      </c>
      <c r="S1201" s="5" t="str">
        <f>IF(Table1[[#This Row],[COGS _Var]]&gt;=0, "Above Budget", "Below Budget")</f>
        <v>Above Budget</v>
      </c>
      <c r="T1201">
        <f>Table1[[#This Row],[Actual_Sales]]-Table1[[#This Row],[COGS]]</f>
        <v>349</v>
      </c>
      <c r="U1201">
        <v>230</v>
      </c>
      <c r="V1201">
        <f>Table1[[#This Row],[Gross_Margin]]-Table1[[#This Row],[Budget_Margin]]</f>
        <v>119</v>
      </c>
      <c r="W1201" s="5">
        <f>IF(
Table1[[#This Row],[Budget_Margin]]=0,
"",
IF(
Table1[[#This Row],[Budget_Margin]]&gt;0,
(Table1[[#This Row],[Gross_Margin]]-Table1[[#This Row],[Budget_Margin]]) / Table1[[#This Row],[Budget_Margin]],
(Table1[[#This Row],[Gross_Margin]]-Table1[[#This Row],[Budget_Margin]]) / ABS(Table1[[#This Row],[Budget_Margin]])
)
)</f>
        <v>0.5173913043478261</v>
      </c>
      <c r="X1201" s="5" t="str">
        <f>IF(Table1[[#This Row],[Margin_Var]]&gt;=0, "Above Budget", "Below Budget")</f>
        <v>Above Budget</v>
      </c>
      <c r="Y1201" s="5">
        <f>IFERROR(Table1[[#This Row],[Gross_Margin]]/Table1[[#This Row],[Actual_Sales]],0)</f>
        <v>0.57781456953642385</v>
      </c>
      <c r="Z1201" s="5">
        <f>Table1[[#This Row],[Actual_Profit]]/Table1[[#This Row],[Actual_Sales]]</f>
        <v>0.36423841059602646</v>
      </c>
      <c r="AA1201">
        <v>129</v>
      </c>
      <c r="AB1201" s="5">
        <f>IFERROR(Table1[[#This Row],[Expenses]]/Table1[[#This Row],[Actual_Sales]],0)</f>
        <v>0.21357615894039736</v>
      </c>
      <c r="AC1201">
        <v>96</v>
      </c>
      <c r="AD1201">
        <v>1756</v>
      </c>
      <c r="AE1201" s="5">
        <f>IFERROR(Table1[[#This Row],[Inventory]]/Table1[[#This Row],[Actual_Sales]],0)</f>
        <v>2.9072847682119205</v>
      </c>
    </row>
    <row r="1202" spans="1:31" x14ac:dyDescent="0.25">
      <c r="A1202">
        <v>3632</v>
      </c>
      <c r="B1202">
        <v>580</v>
      </c>
      <c r="C1202">
        <v>3</v>
      </c>
      <c r="D1202" s="2">
        <v>40787</v>
      </c>
      <c r="E1202">
        <v>77</v>
      </c>
      <c r="F1202">
        <v>90</v>
      </c>
      <c r="G1202">
        <f>Table1[[#This Row],[Actual_Sales]]-Table1[[#This Row],[Budget_Sales]]</f>
        <v>-13</v>
      </c>
      <c r="H1202" s="5">
        <f>IF(
Table1[[#This Row],[Budget_Sales]]=0,
"",
IF(
Table1[[#This Row],[Budget_Sales]]&gt;0,
(Table1[[#This Row],[Actual_Sales]]-Table1[[#This Row],[Budget_Sales]])/Table1[[#This Row],[Budget_Sales]],
(Table1[[#This Row],[Actual_Sales]]-Table1[[#This Row],[Budget_Sales]])/ABS(Table1[[#This Row],[Budget_Sales]])
)
)</f>
        <v>-0.14444444444444443</v>
      </c>
      <c r="I1202" s="5" t="str">
        <f>IF(Table1[[#This Row],[Sales_Var]]&gt;=0,"Above Budget","Below Budget")</f>
        <v>Below Budget</v>
      </c>
      <c r="J1202">
        <f>Table1[[#This Row],[Actual_Sales]]-(Table1[[#This Row],[COGS]]+Table1[[#This Row],[Expenses]])</f>
        <v>28</v>
      </c>
      <c r="K1202">
        <v>50</v>
      </c>
      <c r="L1202">
        <f>Table1[[#This Row],[Actual_Profit]]-Table1[[#This Row],[Budget_Profit]]</f>
        <v>-22</v>
      </c>
      <c r="M1202" s="5">
        <f>IF(
Table1[[#This Row],[Budget_Profit]]=0,
"",
IF(
Table1[[#This Row],[Budget_Profit]]&gt;0,
(Table1[[#This Row],[Actual_Profit]]-Table1[[#This Row],[Budget_Profit]])/Table1[[#This Row],[Budget_Profit]],
(Table1[[#This Row],[Actual_Profit]]-Table1[[#This Row],[Budget_Profit]])/ABS(Table1[[#This Row],[Budget_Profit]])
)
)</f>
        <v>-0.44</v>
      </c>
      <c r="N1202" s="5" t="str">
        <f>IF(Table1[[#This Row],[Profit_Var]]&gt;=0, "Above Budget", "Below Budget")</f>
        <v>Below Budget</v>
      </c>
      <c r="O1202">
        <v>29</v>
      </c>
      <c r="P1202">
        <v>30</v>
      </c>
      <c r="Q1202">
        <f>Table1[[#This Row],[COGS]]-Table1[[#This Row],[Budget_COGS]]</f>
        <v>-1</v>
      </c>
      <c r="R1202" s="5">
        <f>IF(
Table1[[#This Row],[Budget_COGS]]=0,
"",
IF(
Table1[[#This Row],[Budget_COGS]]&gt;0,
(Table1[[#This Row],[Budget_COGS]]-Table1[[#This Row],[COGS]]) / Table1[[#This Row],[Budget_COGS]],
(Table1[[#This Row],[Budget_COGS]]-Table1[[#This Row],[COGS]]) / ABS(Table1[[#This Row],[Budget_COGS]])
)
)</f>
        <v>3.3333333333333333E-2</v>
      </c>
      <c r="S1202" s="5" t="str">
        <f>IF(Table1[[#This Row],[COGS _Var]]&gt;=0, "Above Budget", "Below Budget")</f>
        <v>Below Budget</v>
      </c>
      <c r="T1202">
        <f>Table1[[#This Row],[Actual_Sales]]-Table1[[#This Row],[COGS]]</f>
        <v>48</v>
      </c>
      <c r="U1202">
        <v>60</v>
      </c>
      <c r="V1202">
        <f>Table1[[#This Row],[Gross_Margin]]-Table1[[#This Row],[Budget_Margin]]</f>
        <v>-12</v>
      </c>
      <c r="W1202" s="5">
        <f>IF(
Table1[[#This Row],[Budget_Margin]]=0,
"",
IF(
Table1[[#This Row],[Budget_Margin]]&gt;0,
(Table1[[#This Row],[Gross_Margin]]-Table1[[#This Row],[Budget_Margin]]) / Table1[[#This Row],[Budget_Margin]],
(Table1[[#This Row],[Gross_Margin]]-Table1[[#This Row],[Budget_Margin]]) / ABS(Table1[[#This Row],[Budget_Margin]])
)
)</f>
        <v>-0.2</v>
      </c>
      <c r="X1202" s="5" t="str">
        <f>IF(Table1[[#This Row],[Margin_Var]]&gt;=0, "Above Budget", "Below Budget")</f>
        <v>Below Budget</v>
      </c>
      <c r="Y1202" s="5">
        <f>IFERROR(Table1[[#This Row],[Gross_Margin]]/Table1[[#This Row],[Actual_Sales]],0)</f>
        <v>0.62337662337662336</v>
      </c>
      <c r="Z1202" s="5">
        <f>Table1[[#This Row],[Actual_Profit]]/Table1[[#This Row],[Actual_Sales]]</f>
        <v>0.36363636363636365</v>
      </c>
      <c r="AA1202">
        <v>20</v>
      </c>
      <c r="AB1202" s="5">
        <f>IFERROR(Table1[[#This Row],[Expenses]]/Table1[[#This Row],[Actual_Sales]],0)</f>
        <v>0.25974025974025972</v>
      </c>
      <c r="AC1202">
        <v>8</v>
      </c>
      <c r="AD1202">
        <v>862</v>
      </c>
      <c r="AE1202" s="5">
        <f>IFERROR(Table1[[#This Row],[Inventory]]/Table1[[#This Row],[Actual_Sales]],0)</f>
        <v>11.194805194805195</v>
      </c>
    </row>
    <row r="1203" spans="1:31" x14ac:dyDescent="0.25">
      <c r="A1203">
        <v>3644</v>
      </c>
      <c r="B1203">
        <v>614</v>
      </c>
      <c r="C1203">
        <v>9</v>
      </c>
      <c r="D1203" s="2">
        <v>40787</v>
      </c>
      <c r="E1203">
        <v>77</v>
      </c>
      <c r="F1203">
        <v>60</v>
      </c>
      <c r="G1203">
        <f>Table1[[#This Row],[Actual_Sales]]-Table1[[#This Row],[Budget_Sales]]</f>
        <v>17</v>
      </c>
      <c r="H1203" s="5">
        <f>IF(
Table1[[#This Row],[Budget_Sales]]=0,
"",
IF(
Table1[[#This Row],[Budget_Sales]]&gt;0,
(Table1[[#This Row],[Actual_Sales]]-Table1[[#This Row],[Budget_Sales]])/Table1[[#This Row],[Budget_Sales]],
(Table1[[#This Row],[Actual_Sales]]-Table1[[#This Row],[Budget_Sales]])/ABS(Table1[[#This Row],[Budget_Sales]])
)
)</f>
        <v>0.28333333333333333</v>
      </c>
      <c r="I1203" s="5" t="str">
        <f>IF(Table1[[#This Row],[Sales_Var]]&gt;=0,"Above Budget","Below Budget")</f>
        <v>Above Budget</v>
      </c>
      <c r="J1203">
        <f>Table1[[#This Row],[Actual_Sales]]-(Table1[[#This Row],[COGS]]+Table1[[#This Row],[Expenses]])</f>
        <v>28</v>
      </c>
      <c r="K1203">
        <v>40</v>
      </c>
      <c r="L1203">
        <f>Table1[[#This Row],[Actual_Profit]]-Table1[[#This Row],[Budget_Profit]]</f>
        <v>-12</v>
      </c>
      <c r="M1203" s="5">
        <f>IF(
Table1[[#This Row],[Budget_Profit]]=0,
"",
IF(
Table1[[#This Row],[Budget_Profit]]&gt;0,
(Table1[[#This Row],[Actual_Profit]]-Table1[[#This Row],[Budget_Profit]])/Table1[[#This Row],[Budget_Profit]],
(Table1[[#This Row],[Actual_Profit]]-Table1[[#This Row],[Budget_Profit]])/ABS(Table1[[#This Row],[Budget_Profit]])
)
)</f>
        <v>-0.3</v>
      </c>
      <c r="N1203" s="5" t="str">
        <f>IF(Table1[[#This Row],[Profit_Var]]&gt;=0, "Above Budget", "Below Budget")</f>
        <v>Below Budget</v>
      </c>
      <c r="O1203">
        <v>29</v>
      </c>
      <c r="P1203">
        <v>20</v>
      </c>
      <c r="Q1203">
        <f>Table1[[#This Row],[COGS]]-Table1[[#This Row],[Budget_COGS]]</f>
        <v>9</v>
      </c>
      <c r="R1203" s="5">
        <f>IF(
Table1[[#This Row],[Budget_COGS]]=0,
"",
IF(
Table1[[#This Row],[Budget_COGS]]&gt;0,
(Table1[[#This Row],[Budget_COGS]]-Table1[[#This Row],[COGS]]) / Table1[[#This Row],[Budget_COGS]],
(Table1[[#This Row],[Budget_COGS]]-Table1[[#This Row],[COGS]]) / ABS(Table1[[#This Row],[Budget_COGS]])
)
)</f>
        <v>-0.45</v>
      </c>
      <c r="S1203" s="5" t="str">
        <f>IF(Table1[[#This Row],[COGS _Var]]&gt;=0, "Above Budget", "Below Budget")</f>
        <v>Above Budget</v>
      </c>
      <c r="T1203">
        <f>Table1[[#This Row],[Actual_Sales]]-Table1[[#This Row],[COGS]]</f>
        <v>48</v>
      </c>
      <c r="U1203">
        <v>40</v>
      </c>
      <c r="V1203">
        <f>Table1[[#This Row],[Gross_Margin]]-Table1[[#This Row],[Budget_Margin]]</f>
        <v>8</v>
      </c>
      <c r="W1203" s="5">
        <f>IF(
Table1[[#This Row],[Budget_Margin]]=0,
"",
IF(
Table1[[#This Row],[Budget_Margin]]&gt;0,
(Table1[[#This Row],[Gross_Margin]]-Table1[[#This Row],[Budget_Margin]]) / Table1[[#This Row],[Budget_Margin]],
(Table1[[#This Row],[Gross_Margin]]-Table1[[#This Row],[Budget_Margin]]) / ABS(Table1[[#This Row],[Budget_Margin]])
)
)</f>
        <v>0.2</v>
      </c>
      <c r="X1203" s="5" t="str">
        <f>IF(Table1[[#This Row],[Margin_Var]]&gt;=0, "Above Budget", "Below Budget")</f>
        <v>Above Budget</v>
      </c>
      <c r="Y1203" s="5">
        <f>IFERROR(Table1[[#This Row],[Gross_Margin]]/Table1[[#This Row],[Actual_Sales]],0)</f>
        <v>0.62337662337662336</v>
      </c>
      <c r="Z1203" s="5">
        <f>Table1[[#This Row],[Actual_Profit]]/Table1[[#This Row],[Actual_Sales]]</f>
        <v>0.36363636363636365</v>
      </c>
      <c r="AA1203">
        <v>20</v>
      </c>
      <c r="AB1203" s="5">
        <f>IFERROR(Table1[[#This Row],[Expenses]]/Table1[[#This Row],[Actual_Sales]],0)</f>
        <v>0.25974025974025972</v>
      </c>
      <c r="AC1203">
        <v>8</v>
      </c>
      <c r="AD1203">
        <v>862</v>
      </c>
      <c r="AE1203" s="5">
        <f>IFERROR(Table1[[#This Row],[Inventory]]/Table1[[#This Row],[Actual_Sales]],0)</f>
        <v>11.194805194805195</v>
      </c>
    </row>
    <row r="1204" spans="1:31" x14ac:dyDescent="0.25">
      <c r="A1204">
        <v>3649</v>
      </c>
      <c r="B1204">
        <v>617</v>
      </c>
      <c r="C1204">
        <v>11</v>
      </c>
      <c r="D1204" s="2">
        <v>40787</v>
      </c>
      <c r="E1204">
        <v>77</v>
      </c>
      <c r="F1204">
        <v>70</v>
      </c>
      <c r="G1204">
        <f>Table1[[#This Row],[Actual_Sales]]-Table1[[#This Row],[Budget_Sales]]</f>
        <v>7</v>
      </c>
      <c r="H1204" s="5">
        <f>IF(
Table1[[#This Row],[Budget_Sales]]=0,
"",
IF(
Table1[[#This Row],[Budget_Sales]]&gt;0,
(Table1[[#This Row],[Actual_Sales]]-Table1[[#This Row],[Budget_Sales]])/Table1[[#This Row],[Budget_Sales]],
(Table1[[#This Row],[Actual_Sales]]-Table1[[#This Row],[Budget_Sales]])/ABS(Table1[[#This Row],[Budget_Sales]])
)
)</f>
        <v>0.1</v>
      </c>
      <c r="I1204" s="5" t="str">
        <f>IF(Table1[[#This Row],[Sales_Var]]&gt;=0,"Above Budget","Below Budget")</f>
        <v>Above Budget</v>
      </c>
      <c r="J1204">
        <f>Table1[[#This Row],[Actual_Sales]]-(Table1[[#This Row],[COGS]]+Table1[[#This Row],[Expenses]])</f>
        <v>28</v>
      </c>
      <c r="K1204">
        <v>30</v>
      </c>
      <c r="L1204">
        <f>Table1[[#This Row],[Actual_Profit]]-Table1[[#This Row],[Budget_Profit]]</f>
        <v>-2</v>
      </c>
      <c r="M1204" s="5">
        <f>IF(
Table1[[#This Row],[Budget_Profit]]=0,
"",
IF(
Table1[[#This Row],[Budget_Profit]]&gt;0,
(Table1[[#This Row],[Actual_Profit]]-Table1[[#This Row],[Budget_Profit]])/Table1[[#This Row],[Budget_Profit]],
(Table1[[#This Row],[Actual_Profit]]-Table1[[#This Row],[Budget_Profit]])/ABS(Table1[[#This Row],[Budget_Profit]])
)
)</f>
        <v>-6.6666666666666666E-2</v>
      </c>
      <c r="N1204" s="5" t="str">
        <f>IF(Table1[[#This Row],[Profit_Var]]&gt;=0, "Above Budget", "Below Budget")</f>
        <v>Below Budget</v>
      </c>
      <c r="O1204">
        <v>29</v>
      </c>
      <c r="P1204">
        <v>30</v>
      </c>
      <c r="Q1204">
        <f>Table1[[#This Row],[COGS]]-Table1[[#This Row],[Budget_COGS]]</f>
        <v>-1</v>
      </c>
      <c r="R1204" s="5">
        <f>IF(
Table1[[#This Row],[Budget_COGS]]=0,
"",
IF(
Table1[[#This Row],[Budget_COGS]]&gt;0,
(Table1[[#This Row],[Budget_COGS]]-Table1[[#This Row],[COGS]]) / Table1[[#This Row],[Budget_COGS]],
(Table1[[#This Row],[Budget_COGS]]-Table1[[#This Row],[COGS]]) / ABS(Table1[[#This Row],[Budget_COGS]])
)
)</f>
        <v>3.3333333333333333E-2</v>
      </c>
      <c r="S1204" s="5" t="str">
        <f>IF(Table1[[#This Row],[COGS _Var]]&gt;=0, "Above Budget", "Below Budget")</f>
        <v>Below Budget</v>
      </c>
      <c r="T1204">
        <f>Table1[[#This Row],[Actual_Sales]]-Table1[[#This Row],[COGS]]</f>
        <v>48</v>
      </c>
      <c r="U1204">
        <v>40</v>
      </c>
      <c r="V1204">
        <f>Table1[[#This Row],[Gross_Margin]]-Table1[[#This Row],[Budget_Margin]]</f>
        <v>8</v>
      </c>
      <c r="W1204" s="5">
        <f>IF(
Table1[[#This Row],[Budget_Margin]]=0,
"",
IF(
Table1[[#This Row],[Budget_Margin]]&gt;0,
(Table1[[#This Row],[Gross_Margin]]-Table1[[#This Row],[Budget_Margin]]) / Table1[[#This Row],[Budget_Margin]],
(Table1[[#This Row],[Gross_Margin]]-Table1[[#This Row],[Budget_Margin]]) / ABS(Table1[[#This Row],[Budget_Margin]])
)
)</f>
        <v>0.2</v>
      </c>
      <c r="X1204" s="5" t="str">
        <f>IF(Table1[[#This Row],[Margin_Var]]&gt;=0, "Above Budget", "Below Budget")</f>
        <v>Above Budget</v>
      </c>
      <c r="Y1204" s="5">
        <f>IFERROR(Table1[[#This Row],[Gross_Margin]]/Table1[[#This Row],[Actual_Sales]],0)</f>
        <v>0.62337662337662336</v>
      </c>
      <c r="Z1204" s="5">
        <f>Table1[[#This Row],[Actual_Profit]]/Table1[[#This Row],[Actual_Sales]]</f>
        <v>0.36363636363636365</v>
      </c>
      <c r="AA1204">
        <v>20</v>
      </c>
      <c r="AB1204" s="5">
        <f>IFERROR(Table1[[#This Row],[Expenses]]/Table1[[#This Row],[Actual_Sales]],0)</f>
        <v>0.25974025974025972</v>
      </c>
      <c r="AC1204">
        <v>8</v>
      </c>
      <c r="AD1204">
        <v>862</v>
      </c>
      <c r="AE1204" s="5">
        <f>IFERROR(Table1[[#This Row],[Inventory]]/Table1[[#This Row],[Actual_Sales]],0)</f>
        <v>11.194805194805195</v>
      </c>
    </row>
    <row r="1205" spans="1:31" x14ac:dyDescent="0.25">
      <c r="A1205">
        <v>1392</v>
      </c>
      <c r="B1205">
        <v>850</v>
      </c>
      <c r="C1205">
        <v>2</v>
      </c>
      <c r="D1205" s="2">
        <v>40391</v>
      </c>
      <c r="E1205">
        <v>286</v>
      </c>
      <c r="F1205">
        <v>270</v>
      </c>
      <c r="G1205">
        <f>Table1[[#This Row],[Actual_Sales]]-Table1[[#This Row],[Budget_Sales]]</f>
        <v>16</v>
      </c>
      <c r="H1205" s="5">
        <f>IF(
Table1[[#This Row],[Budget_Sales]]=0,
"",
IF(
Table1[[#This Row],[Budget_Sales]]&gt;0,
(Table1[[#This Row],[Actual_Sales]]-Table1[[#This Row],[Budget_Sales]])/Table1[[#This Row],[Budget_Sales]],
(Table1[[#This Row],[Actual_Sales]]-Table1[[#This Row],[Budget_Sales]])/ABS(Table1[[#This Row],[Budget_Sales]])
)
)</f>
        <v>5.9259259259259262E-2</v>
      </c>
      <c r="I1205" s="5" t="str">
        <f>IF(Table1[[#This Row],[Sales_Var]]&gt;=0,"Above Budget","Below Budget")</f>
        <v>Above Budget</v>
      </c>
      <c r="J1205">
        <f>Table1[[#This Row],[Actual_Sales]]-(Table1[[#This Row],[COGS]]+Table1[[#This Row],[Expenses]])</f>
        <v>104</v>
      </c>
      <c r="K1205">
        <v>120</v>
      </c>
      <c r="L1205">
        <f>Table1[[#This Row],[Actual_Profit]]-Table1[[#This Row],[Budget_Profit]]</f>
        <v>-16</v>
      </c>
      <c r="M1205" s="5">
        <f>IF(
Table1[[#This Row],[Budget_Profit]]=0,
"",
IF(
Table1[[#This Row],[Budget_Profit]]&gt;0,
(Table1[[#This Row],[Actual_Profit]]-Table1[[#This Row],[Budget_Profit]])/Table1[[#This Row],[Budget_Profit]],
(Table1[[#This Row],[Actual_Profit]]-Table1[[#This Row],[Budget_Profit]])/ABS(Table1[[#This Row],[Budget_Profit]])
)
)</f>
        <v>-0.13333333333333333</v>
      </c>
      <c r="N1205" s="5" t="str">
        <f>IF(Table1[[#This Row],[Profit_Var]]&gt;=0, "Above Budget", "Below Budget")</f>
        <v>Below Budget</v>
      </c>
      <c r="O1205">
        <v>114</v>
      </c>
      <c r="P1205">
        <v>100</v>
      </c>
      <c r="Q1205">
        <f>Table1[[#This Row],[COGS]]-Table1[[#This Row],[Budget_COGS]]</f>
        <v>14</v>
      </c>
      <c r="R1205" s="5">
        <f>IF(
Table1[[#This Row],[Budget_COGS]]=0,
"",
IF(
Table1[[#This Row],[Budget_COGS]]&gt;0,
(Table1[[#This Row],[Budget_COGS]]-Table1[[#This Row],[COGS]]) / Table1[[#This Row],[Budget_COGS]],
(Table1[[#This Row],[Budget_COGS]]-Table1[[#This Row],[COGS]]) / ABS(Table1[[#This Row],[Budget_COGS]])
)
)</f>
        <v>-0.14000000000000001</v>
      </c>
      <c r="S1205" s="5" t="str">
        <f>IF(Table1[[#This Row],[COGS _Var]]&gt;=0, "Above Budget", "Below Budget")</f>
        <v>Above Budget</v>
      </c>
      <c r="T1205">
        <f>Table1[[#This Row],[Actual_Sales]]-Table1[[#This Row],[COGS]]</f>
        <v>172</v>
      </c>
      <c r="U1205">
        <v>170</v>
      </c>
      <c r="V1205">
        <f>Table1[[#This Row],[Gross_Margin]]-Table1[[#This Row],[Budget_Margin]]</f>
        <v>2</v>
      </c>
      <c r="W1205" s="5">
        <f>IF(
Table1[[#This Row],[Budget_Margin]]=0,
"",
IF(
Table1[[#This Row],[Budget_Margin]]&gt;0,
(Table1[[#This Row],[Gross_Margin]]-Table1[[#This Row],[Budget_Margin]]) / Table1[[#This Row],[Budget_Margin]],
(Table1[[#This Row],[Gross_Margin]]-Table1[[#This Row],[Budget_Margin]]) / ABS(Table1[[#This Row],[Budget_Margin]])
)
)</f>
        <v>1.1764705882352941E-2</v>
      </c>
      <c r="X1205" s="5" t="str">
        <f>IF(Table1[[#This Row],[Margin_Var]]&gt;=0, "Above Budget", "Below Budget")</f>
        <v>Above Budget</v>
      </c>
      <c r="Y1205" s="5">
        <f>IFERROR(Table1[[#This Row],[Gross_Margin]]/Table1[[#This Row],[Actual_Sales]],0)</f>
        <v>0.60139860139860135</v>
      </c>
      <c r="Z1205" s="5">
        <f>Table1[[#This Row],[Actual_Profit]]/Table1[[#This Row],[Actual_Sales]]</f>
        <v>0.36363636363636365</v>
      </c>
      <c r="AA1205">
        <v>68</v>
      </c>
      <c r="AB1205" s="5">
        <f>IFERROR(Table1[[#This Row],[Expenses]]/Table1[[#This Row],[Actual_Sales]],0)</f>
        <v>0.23776223776223776</v>
      </c>
      <c r="AC1205">
        <v>37</v>
      </c>
      <c r="AD1205">
        <v>810</v>
      </c>
      <c r="AE1205" s="5">
        <f>IFERROR(Table1[[#This Row],[Inventory]]/Table1[[#This Row],[Actual_Sales]],0)</f>
        <v>2.8321678321678321</v>
      </c>
    </row>
    <row r="1206" spans="1:31" x14ac:dyDescent="0.25">
      <c r="A1206">
        <v>1413</v>
      </c>
      <c r="B1206">
        <v>971</v>
      </c>
      <c r="C1206">
        <v>12</v>
      </c>
      <c r="D1206" s="2">
        <v>40391</v>
      </c>
      <c r="E1206">
        <v>286</v>
      </c>
      <c r="F1206">
        <v>190</v>
      </c>
      <c r="G1206">
        <f>Table1[[#This Row],[Actual_Sales]]-Table1[[#This Row],[Budget_Sales]]</f>
        <v>96</v>
      </c>
      <c r="H1206" s="5">
        <f>IF(
Table1[[#This Row],[Budget_Sales]]=0,
"",
IF(
Table1[[#This Row],[Budget_Sales]]&gt;0,
(Table1[[#This Row],[Actual_Sales]]-Table1[[#This Row],[Budget_Sales]])/Table1[[#This Row],[Budget_Sales]],
(Table1[[#This Row],[Actual_Sales]]-Table1[[#This Row],[Budget_Sales]])/ABS(Table1[[#This Row],[Budget_Sales]])
)
)</f>
        <v>0.50526315789473686</v>
      </c>
      <c r="I1206" s="5" t="str">
        <f>IF(Table1[[#This Row],[Sales_Var]]&gt;=0,"Above Budget","Below Budget")</f>
        <v>Above Budget</v>
      </c>
      <c r="J1206">
        <f>Table1[[#This Row],[Actual_Sales]]-(Table1[[#This Row],[COGS]]+Table1[[#This Row],[Expenses]])</f>
        <v>104</v>
      </c>
      <c r="K1206">
        <v>80</v>
      </c>
      <c r="L1206">
        <f>Table1[[#This Row],[Actual_Profit]]-Table1[[#This Row],[Budget_Profit]]</f>
        <v>24</v>
      </c>
      <c r="M1206" s="5">
        <f>IF(
Table1[[#This Row],[Budget_Profit]]=0,
"",
IF(
Table1[[#This Row],[Budget_Profit]]&gt;0,
(Table1[[#This Row],[Actual_Profit]]-Table1[[#This Row],[Budget_Profit]])/Table1[[#This Row],[Budget_Profit]],
(Table1[[#This Row],[Actual_Profit]]-Table1[[#This Row],[Budget_Profit]])/ABS(Table1[[#This Row],[Budget_Profit]])
)
)</f>
        <v>0.3</v>
      </c>
      <c r="N1206" s="5" t="str">
        <f>IF(Table1[[#This Row],[Profit_Var]]&gt;=0, "Above Budget", "Below Budget")</f>
        <v>Above Budget</v>
      </c>
      <c r="O1206">
        <v>114</v>
      </c>
      <c r="P1206">
        <v>70</v>
      </c>
      <c r="Q1206">
        <f>Table1[[#This Row],[COGS]]-Table1[[#This Row],[Budget_COGS]]</f>
        <v>44</v>
      </c>
      <c r="R1206" s="5">
        <f>IF(
Table1[[#This Row],[Budget_COGS]]=0,
"",
IF(
Table1[[#This Row],[Budget_COGS]]&gt;0,
(Table1[[#This Row],[Budget_COGS]]-Table1[[#This Row],[COGS]]) / Table1[[#This Row],[Budget_COGS]],
(Table1[[#This Row],[Budget_COGS]]-Table1[[#This Row],[COGS]]) / ABS(Table1[[#This Row],[Budget_COGS]])
)
)</f>
        <v>-0.62857142857142856</v>
      </c>
      <c r="S1206" s="5" t="str">
        <f>IF(Table1[[#This Row],[COGS _Var]]&gt;=0, "Above Budget", "Below Budget")</f>
        <v>Above Budget</v>
      </c>
      <c r="T1206">
        <f>Table1[[#This Row],[Actual_Sales]]-Table1[[#This Row],[COGS]]</f>
        <v>172</v>
      </c>
      <c r="U1206">
        <v>120</v>
      </c>
      <c r="V1206">
        <f>Table1[[#This Row],[Gross_Margin]]-Table1[[#This Row],[Budget_Margin]]</f>
        <v>52</v>
      </c>
      <c r="W1206" s="5">
        <f>IF(
Table1[[#This Row],[Budget_Margin]]=0,
"",
IF(
Table1[[#This Row],[Budget_Margin]]&gt;0,
(Table1[[#This Row],[Gross_Margin]]-Table1[[#This Row],[Budget_Margin]]) / Table1[[#This Row],[Budget_Margin]],
(Table1[[#This Row],[Gross_Margin]]-Table1[[#This Row],[Budget_Margin]]) / ABS(Table1[[#This Row],[Budget_Margin]])
)
)</f>
        <v>0.43333333333333335</v>
      </c>
      <c r="X1206" s="5" t="str">
        <f>IF(Table1[[#This Row],[Margin_Var]]&gt;=0, "Above Budget", "Below Budget")</f>
        <v>Above Budget</v>
      </c>
      <c r="Y1206" s="5">
        <f>IFERROR(Table1[[#This Row],[Gross_Margin]]/Table1[[#This Row],[Actual_Sales]],0)</f>
        <v>0.60139860139860135</v>
      </c>
      <c r="Z1206" s="5">
        <f>Table1[[#This Row],[Actual_Profit]]/Table1[[#This Row],[Actual_Sales]]</f>
        <v>0.36363636363636365</v>
      </c>
      <c r="AA1206">
        <v>68</v>
      </c>
      <c r="AB1206" s="5">
        <f>IFERROR(Table1[[#This Row],[Expenses]]/Table1[[#This Row],[Actual_Sales]],0)</f>
        <v>0.23776223776223776</v>
      </c>
      <c r="AC1206">
        <v>37</v>
      </c>
      <c r="AD1206">
        <v>810</v>
      </c>
      <c r="AE1206" s="5">
        <f>IFERROR(Table1[[#This Row],[Inventory]]/Table1[[#This Row],[Actual_Sales]],0)</f>
        <v>2.8321678321678321</v>
      </c>
    </row>
    <row r="1207" spans="1:31" x14ac:dyDescent="0.25">
      <c r="A1207">
        <v>1220</v>
      </c>
      <c r="B1207">
        <v>904</v>
      </c>
      <c r="C1207">
        <v>2</v>
      </c>
      <c r="D1207" s="2">
        <v>40360</v>
      </c>
      <c r="E1207">
        <v>286</v>
      </c>
      <c r="F1207">
        <v>270</v>
      </c>
      <c r="G1207">
        <f>Table1[[#This Row],[Actual_Sales]]-Table1[[#This Row],[Budget_Sales]]</f>
        <v>16</v>
      </c>
      <c r="H1207" s="5">
        <f>IF(
Table1[[#This Row],[Budget_Sales]]=0,
"",
IF(
Table1[[#This Row],[Budget_Sales]]&gt;0,
(Table1[[#This Row],[Actual_Sales]]-Table1[[#This Row],[Budget_Sales]])/Table1[[#This Row],[Budget_Sales]],
(Table1[[#This Row],[Actual_Sales]]-Table1[[#This Row],[Budget_Sales]])/ABS(Table1[[#This Row],[Budget_Sales]])
)
)</f>
        <v>5.9259259259259262E-2</v>
      </c>
      <c r="I1207" s="5" t="str">
        <f>IF(Table1[[#This Row],[Sales_Var]]&gt;=0,"Above Budget","Below Budget")</f>
        <v>Above Budget</v>
      </c>
      <c r="J1207">
        <f>Table1[[#This Row],[Actual_Sales]]-(Table1[[#This Row],[COGS]]+Table1[[#This Row],[Expenses]])</f>
        <v>104</v>
      </c>
      <c r="K1207">
        <v>120</v>
      </c>
      <c r="L1207">
        <f>Table1[[#This Row],[Actual_Profit]]-Table1[[#This Row],[Budget_Profit]]</f>
        <v>-16</v>
      </c>
      <c r="M1207" s="5">
        <f>IF(
Table1[[#This Row],[Budget_Profit]]=0,
"",
IF(
Table1[[#This Row],[Budget_Profit]]&gt;0,
(Table1[[#This Row],[Actual_Profit]]-Table1[[#This Row],[Budget_Profit]])/Table1[[#This Row],[Budget_Profit]],
(Table1[[#This Row],[Actual_Profit]]-Table1[[#This Row],[Budget_Profit]])/ABS(Table1[[#This Row],[Budget_Profit]])
)
)</f>
        <v>-0.13333333333333333</v>
      </c>
      <c r="N1207" s="5" t="str">
        <f>IF(Table1[[#This Row],[Profit_Var]]&gt;=0, "Above Budget", "Below Budget")</f>
        <v>Below Budget</v>
      </c>
      <c r="O1207">
        <v>114</v>
      </c>
      <c r="P1207">
        <v>100</v>
      </c>
      <c r="Q1207">
        <f>Table1[[#This Row],[COGS]]-Table1[[#This Row],[Budget_COGS]]</f>
        <v>14</v>
      </c>
      <c r="R1207" s="5">
        <f>IF(
Table1[[#This Row],[Budget_COGS]]=0,
"",
IF(
Table1[[#This Row],[Budget_COGS]]&gt;0,
(Table1[[#This Row],[Budget_COGS]]-Table1[[#This Row],[COGS]]) / Table1[[#This Row],[Budget_COGS]],
(Table1[[#This Row],[Budget_COGS]]-Table1[[#This Row],[COGS]]) / ABS(Table1[[#This Row],[Budget_COGS]])
)
)</f>
        <v>-0.14000000000000001</v>
      </c>
      <c r="S1207" s="5" t="str">
        <f>IF(Table1[[#This Row],[COGS _Var]]&gt;=0, "Above Budget", "Below Budget")</f>
        <v>Above Budget</v>
      </c>
      <c r="T1207">
        <f>Table1[[#This Row],[Actual_Sales]]-Table1[[#This Row],[COGS]]</f>
        <v>172</v>
      </c>
      <c r="U1207">
        <v>170</v>
      </c>
      <c r="V1207">
        <f>Table1[[#This Row],[Gross_Margin]]-Table1[[#This Row],[Budget_Margin]]</f>
        <v>2</v>
      </c>
      <c r="W1207" s="5">
        <f>IF(
Table1[[#This Row],[Budget_Margin]]=0,
"",
IF(
Table1[[#This Row],[Budget_Margin]]&gt;0,
(Table1[[#This Row],[Gross_Margin]]-Table1[[#This Row],[Budget_Margin]]) / Table1[[#This Row],[Budget_Margin]],
(Table1[[#This Row],[Gross_Margin]]-Table1[[#This Row],[Budget_Margin]]) / ABS(Table1[[#This Row],[Budget_Margin]])
)
)</f>
        <v>1.1764705882352941E-2</v>
      </c>
      <c r="X1207" s="5" t="str">
        <f>IF(Table1[[#This Row],[Margin_Var]]&gt;=0, "Above Budget", "Below Budget")</f>
        <v>Above Budget</v>
      </c>
      <c r="Y1207" s="5">
        <f>IFERROR(Table1[[#This Row],[Gross_Margin]]/Table1[[#This Row],[Actual_Sales]],0)</f>
        <v>0.60139860139860135</v>
      </c>
      <c r="Z1207" s="5">
        <f>Table1[[#This Row],[Actual_Profit]]/Table1[[#This Row],[Actual_Sales]]</f>
        <v>0.36363636363636365</v>
      </c>
      <c r="AA1207">
        <v>68</v>
      </c>
      <c r="AB1207" s="5">
        <f>IFERROR(Table1[[#This Row],[Expenses]]/Table1[[#This Row],[Actual_Sales]],0)</f>
        <v>0.23776223776223776</v>
      </c>
      <c r="AC1207">
        <v>37</v>
      </c>
      <c r="AD1207">
        <v>822</v>
      </c>
      <c r="AE1207" s="5">
        <f>IFERROR(Table1[[#This Row],[Inventory]]/Table1[[#This Row],[Actual_Sales]],0)</f>
        <v>2.8741258741258742</v>
      </c>
    </row>
    <row r="1208" spans="1:31" x14ac:dyDescent="0.25">
      <c r="A1208">
        <v>1188</v>
      </c>
      <c r="B1208">
        <v>740</v>
      </c>
      <c r="C1208">
        <v>11</v>
      </c>
      <c r="D1208" s="2">
        <v>40360</v>
      </c>
      <c r="E1208">
        <v>286</v>
      </c>
      <c r="F1208">
        <v>250</v>
      </c>
      <c r="G1208">
        <f>Table1[[#This Row],[Actual_Sales]]-Table1[[#This Row],[Budget_Sales]]</f>
        <v>36</v>
      </c>
      <c r="H1208" s="5">
        <f>IF(
Table1[[#This Row],[Budget_Sales]]=0,
"",
IF(
Table1[[#This Row],[Budget_Sales]]&gt;0,
(Table1[[#This Row],[Actual_Sales]]-Table1[[#This Row],[Budget_Sales]])/Table1[[#This Row],[Budget_Sales]],
(Table1[[#This Row],[Actual_Sales]]-Table1[[#This Row],[Budget_Sales]])/ABS(Table1[[#This Row],[Budget_Sales]])
)
)</f>
        <v>0.14399999999999999</v>
      </c>
      <c r="I1208" s="5" t="str">
        <f>IF(Table1[[#This Row],[Sales_Var]]&gt;=0,"Above Budget","Below Budget")</f>
        <v>Above Budget</v>
      </c>
      <c r="J1208">
        <f>Table1[[#This Row],[Actual_Sales]]-(Table1[[#This Row],[COGS]]+Table1[[#This Row],[Expenses]])</f>
        <v>104</v>
      </c>
      <c r="K1208">
        <v>100</v>
      </c>
      <c r="L1208">
        <f>Table1[[#This Row],[Actual_Profit]]-Table1[[#This Row],[Budget_Profit]]</f>
        <v>4</v>
      </c>
      <c r="M1208" s="5">
        <f>IF(
Table1[[#This Row],[Budget_Profit]]=0,
"",
IF(
Table1[[#This Row],[Budget_Profit]]&gt;0,
(Table1[[#This Row],[Actual_Profit]]-Table1[[#This Row],[Budget_Profit]])/Table1[[#This Row],[Budget_Profit]],
(Table1[[#This Row],[Actual_Profit]]-Table1[[#This Row],[Budget_Profit]])/ABS(Table1[[#This Row],[Budget_Profit]])
)
)</f>
        <v>0.04</v>
      </c>
      <c r="N1208" s="5" t="str">
        <f>IF(Table1[[#This Row],[Profit_Var]]&gt;=0, "Above Budget", "Below Budget")</f>
        <v>Above Budget</v>
      </c>
      <c r="O1208">
        <v>114</v>
      </c>
      <c r="P1208">
        <v>90</v>
      </c>
      <c r="Q1208">
        <f>Table1[[#This Row],[COGS]]-Table1[[#This Row],[Budget_COGS]]</f>
        <v>24</v>
      </c>
      <c r="R1208" s="5">
        <f>IF(
Table1[[#This Row],[Budget_COGS]]=0,
"",
IF(
Table1[[#This Row],[Budget_COGS]]&gt;0,
(Table1[[#This Row],[Budget_COGS]]-Table1[[#This Row],[COGS]]) / Table1[[#This Row],[Budget_COGS]],
(Table1[[#This Row],[Budget_COGS]]-Table1[[#This Row],[COGS]]) / ABS(Table1[[#This Row],[Budget_COGS]])
)
)</f>
        <v>-0.26666666666666666</v>
      </c>
      <c r="S1208" s="5" t="str">
        <f>IF(Table1[[#This Row],[COGS _Var]]&gt;=0, "Above Budget", "Below Budget")</f>
        <v>Above Budget</v>
      </c>
      <c r="T1208">
        <f>Table1[[#This Row],[Actual_Sales]]-Table1[[#This Row],[COGS]]</f>
        <v>172</v>
      </c>
      <c r="U1208">
        <v>160</v>
      </c>
      <c r="V1208">
        <f>Table1[[#This Row],[Gross_Margin]]-Table1[[#This Row],[Budget_Margin]]</f>
        <v>12</v>
      </c>
      <c r="W1208" s="5">
        <f>IF(
Table1[[#This Row],[Budget_Margin]]=0,
"",
IF(
Table1[[#This Row],[Budget_Margin]]&gt;0,
(Table1[[#This Row],[Gross_Margin]]-Table1[[#This Row],[Budget_Margin]]) / Table1[[#This Row],[Budget_Margin]],
(Table1[[#This Row],[Gross_Margin]]-Table1[[#This Row],[Budget_Margin]]) / ABS(Table1[[#This Row],[Budget_Margin]])
)
)</f>
        <v>7.4999999999999997E-2</v>
      </c>
      <c r="X1208" s="5" t="str">
        <f>IF(Table1[[#This Row],[Margin_Var]]&gt;=0, "Above Budget", "Below Budget")</f>
        <v>Above Budget</v>
      </c>
      <c r="Y1208" s="5">
        <f>IFERROR(Table1[[#This Row],[Gross_Margin]]/Table1[[#This Row],[Actual_Sales]],0)</f>
        <v>0.60139860139860135</v>
      </c>
      <c r="Z1208" s="5">
        <f>Table1[[#This Row],[Actual_Profit]]/Table1[[#This Row],[Actual_Sales]]</f>
        <v>0.36363636363636365</v>
      </c>
      <c r="AA1208">
        <v>68</v>
      </c>
      <c r="AB1208" s="5">
        <f>IFERROR(Table1[[#This Row],[Expenses]]/Table1[[#This Row],[Actual_Sales]],0)</f>
        <v>0.23776223776223776</v>
      </c>
      <c r="AC1208">
        <v>37</v>
      </c>
      <c r="AD1208">
        <v>822</v>
      </c>
      <c r="AE1208" s="5">
        <f>IFERROR(Table1[[#This Row],[Inventory]]/Table1[[#This Row],[Actual_Sales]],0)</f>
        <v>2.8741258741258742</v>
      </c>
    </row>
    <row r="1209" spans="1:31" x14ac:dyDescent="0.25">
      <c r="A1209">
        <v>1128</v>
      </c>
      <c r="B1209">
        <v>503</v>
      </c>
      <c r="C1209">
        <v>12</v>
      </c>
      <c r="D1209" s="2">
        <v>40360</v>
      </c>
      <c r="E1209">
        <v>286</v>
      </c>
      <c r="F1209">
        <v>190</v>
      </c>
      <c r="G1209">
        <f>Table1[[#This Row],[Actual_Sales]]-Table1[[#This Row],[Budget_Sales]]</f>
        <v>96</v>
      </c>
      <c r="H1209" s="5">
        <f>IF(
Table1[[#This Row],[Budget_Sales]]=0,
"",
IF(
Table1[[#This Row],[Budget_Sales]]&gt;0,
(Table1[[#This Row],[Actual_Sales]]-Table1[[#This Row],[Budget_Sales]])/Table1[[#This Row],[Budget_Sales]],
(Table1[[#This Row],[Actual_Sales]]-Table1[[#This Row],[Budget_Sales]])/ABS(Table1[[#This Row],[Budget_Sales]])
)
)</f>
        <v>0.50526315789473686</v>
      </c>
      <c r="I1209" s="5" t="str">
        <f>IF(Table1[[#This Row],[Sales_Var]]&gt;=0,"Above Budget","Below Budget")</f>
        <v>Above Budget</v>
      </c>
      <c r="J1209">
        <f>Table1[[#This Row],[Actual_Sales]]-(Table1[[#This Row],[COGS]]+Table1[[#This Row],[Expenses]])</f>
        <v>104</v>
      </c>
      <c r="K1209">
        <v>80</v>
      </c>
      <c r="L1209">
        <f>Table1[[#This Row],[Actual_Profit]]-Table1[[#This Row],[Budget_Profit]]</f>
        <v>24</v>
      </c>
      <c r="M1209" s="5">
        <f>IF(
Table1[[#This Row],[Budget_Profit]]=0,
"",
IF(
Table1[[#This Row],[Budget_Profit]]&gt;0,
(Table1[[#This Row],[Actual_Profit]]-Table1[[#This Row],[Budget_Profit]])/Table1[[#This Row],[Budget_Profit]],
(Table1[[#This Row],[Actual_Profit]]-Table1[[#This Row],[Budget_Profit]])/ABS(Table1[[#This Row],[Budget_Profit]])
)
)</f>
        <v>0.3</v>
      </c>
      <c r="N1209" s="5" t="str">
        <f>IF(Table1[[#This Row],[Profit_Var]]&gt;=0, "Above Budget", "Below Budget")</f>
        <v>Above Budget</v>
      </c>
      <c r="O1209">
        <v>114</v>
      </c>
      <c r="P1209">
        <v>70</v>
      </c>
      <c r="Q1209">
        <f>Table1[[#This Row],[COGS]]-Table1[[#This Row],[Budget_COGS]]</f>
        <v>44</v>
      </c>
      <c r="R1209" s="5">
        <f>IF(
Table1[[#This Row],[Budget_COGS]]=0,
"",
IF(
Table1[[#This Row],[Budget_COGS]]&gt;0,
(Table1[[#This Row],[Budget_COGS]]-Table1[[#This Row],[COGS]]) / Table1[[#This Row],[Budget_COGS]],
(Table1[[#This Row],[Budget_COGS]]-Table1[[#This Row],[COGS]]) / ABS(Table1[[#This Row],[Budget_COGS]])
)
)</f>
        <v>-0.62857142857142856</v>
      </c>
      <c r="S1209" s="5" t="str">
        <f>IF(Table1[[#This Row],[COGS _Var]]&gt;=0, "Above Budget", "Below Budget")</f>
        <v>Above Budget</v>
      </c>
      <c r="T1209">
        <f>Table1[[#This Row],[Actual_Sales]]-Table1[[#This Row],[COGS]]</f>
        <v>172</v>
      </c>
      <c r="U1209">
        <v>120</v>
      </c>
      <c r="V1209">
        <f>Table1[[#This Row],[Gross_Margin]]-Table1[[#This Row],[Budget_Margin]]</f>
        <v>52</v>
      </c>
      <c r="W1209" s="5">
        <f>IF(
Table1[[#This Row],[Budget_Margin]]=0,
"",
IF(
Table1[[#This Row],[Budget_Margin]]&gt;0,
(Table1[[#This Row],[Gross_Margin]]-Table1[[#This Row],[Budget_Margin]]) / Table1[[#This Row],[Budget_Margin]],
(Table1[[#This Row],[Gross_Margin]]-Table1[[#This Row],[Budget_Margin]]) / ABS(Table1[[#This Row],[Budget_Margin]])
)
)</f>
        <v>0.43333333333333335</v>
      </c>
      <c r="X1209" s="5" t="str">
        <f>IF(Table1[[#This Row],[Margin_Var]]&gt;=0, "Above Budget", "Below Budget")</f>
        <v>Above Budget</v>
      </c>
      <c r="Y1209" s="5">
        <f>IFERROR(Table1[[#This Row],[Gross_Margin]]/Table1[[#This Row],[Actual_Sales]],0)</f>
        <v>0.60139860139860135</v>
      </c>
      <c r="Z1209" s="5">
        <f>Table1[[#This Row],[Actual_Profit]]/Table1[[#This Row],[Actual_Sales]]</f>
        <v>0.36363636363636365</v>
      </c>
      <c r="AA1209">
        <v>68</v>
      </c>
      <c r="AB1209" s="5">
        <f>IFERROR(Table1[[#This Row],[Expenses]]/Table1[[#This Row],[Actual_Sales]],0)</f>
        <v>0.23776223776223776</v>
      </c>
      <c r="AC1209">
        <v>37</v>
      </c>
      <c r="AD1209">
        <v>822</v>
      </c>
      <c r="AE1209" s="5">
        <f>IFERROR(Table1[[#This Row],[Inventory]]/Table1[[#This Row],[Actual_Sales]],0)</f>
        <v>2.8741258741258742</v>
      </c>
    </row>
    <row r="1210" spans="1:31" x14ac:dyDescent="0.25">
      <c r="A1210">
        <v>1624</v>
      </c>
      <c r="B1210">
        <v>314</v>
      </c>
      <c r="C1210">
        <v>5</v>
      </c>
      <c r="D1210" s="2">
        <v>40452</v>
      </c>
      <c r="E1210">
        <v>99</v>
      </c>
      <c r="F1210">
        <v>140</v>
      </c>
      <c r="G1210">
        <f>Table1[[#This Row],[Actual_Sales]]-Table1[[#This Row],[Budget_Sales]]</f>
        <v>-41</v>
      </c>
      <c r="H1210" s="5">
        <f>IF(
Table1[[#This Row],[Budget_Sales]]=0,
"",
IF(
Table1[[#This Row],[Budget_Sales]]&gt;0,
(Table1[[#This Row],[Actual_Sales]]-Table1[[#This Row],[Budget_Sales]])/Table1[[#This Row],[Budget_Sales]],
(Table1[[#This Row],[Actual_Sales]]-Table1[[#This Row],[Budget_Sales]])/ABS(Table1[[#This Row],[Budget_Sales]])
)
)</f>
        <v>-0.29285714285714287</v>
      </c>
      <c r="I1210" s="5" t="str">
        <f>IF(Table1[[#This Row],[Sales_Var]]&gt;=0,"Above Budget","Below Budget")</f>
        <v>Below Budget</v>
      </c>
      <c r="J1210">
        <f>Table1[[#This Row],[Actual_Sales]]-(Table1[[#This Row],[COGS]]+Table1[[#This Row],[Expenses]])</f>
        <v>36</v>
      </c>
      <c r="K1210">
        <v>90</v>
      </c>
      <c r="L1210">
        <f>Table1[[#This Row],[Actual_Profit]]-Table1[[#This Row],[Budget_Profit]]</f>
        <v>-54</v>
      </c>
      <c r="M1210" s="5">
        <f>IF(
Table1[[#This Row],[Budget_Profit]]=0,
"",
IF(
Table1[[#This Row],[Budget_Profit]]&gt;0,
(Table1[[#This Row],[Actual_Profit]]-Table1[[#This Row],[Budget_Profit]])/Table1[[#This Row],[Budget_Profit]],
(Table1[[#This Row],[Actual_Profit]]-Table1[[#This Row],[Budget_Profit]])/ABS(Table1[[#This Row],[Budget_Profit]])
)
)</f>
        <v>-0.6</v>
      </c>
      <c r="N1210" s="5" t="str">
        <f>IF(Table1[[#This Row],[Profit_Var]]&gt;=0, "Above Budget", "Below Budget")</f>
        <v>Below Budget</v>
      </c>
      <c r="O1210">
        <v>40</v>
      </c>
      <c r="P1210">
        <v>50</v>
      </c>
      <c r="Q1210">
        <f>Table1[[#This Row],[COGS]]-Table1[[#This Row],[Budget_COGS]]</f>
        <v>-10</v>
      </c>
      <c r="R1210" s="5">
        <f>IF(
Table1[[#This Row],[Budget_COGS]]=0,
"",
IF(
Table1[[#This Row],[Budget_COGS]]&gt;0,
(Table1[[#This Row],[Budget_COGS]]-Table1[[#This Row],[COGS]]) / Table1[[#This Row],[Budget_COGS]],
(Table1[[#This Row],[Budget_COGS]]-Table1[[#This Row],[COGS]]) / ABS(Table1[[#This Row],[Budget_COGS]])
)
)</f>
        <v>0.2</v>
      </c>
      <c r="S1210" s="5" t="str">
        <f>IF(Table1[[#This Row],[COGS _Var]]&gt;=0, "Above Budget", "Below Budget")</f>
        <v>Below Budget</v>
      </c>
      <c r="T1210">
        <f>Table1[[#This Row],[Actual_Sales]]-Table1[[#This Row],[COGS]]</f>
        <v>59</v>
      </c>
      <c r="U1210">
        <v>90</v>
      </c>
      <c r="V1210">
        <f>Table1[[#This Row],[Gross_Margin]]-Table1[[#This Row],[Budget_Margin]]</f>
        <v>-31</v>
      </c>
      <c r="W1210" s="5">
        <f>IF(
Table1[[#This Row],[Budget_Margin]]=0,
"",
IF(
Table1[[#This Row],[Budget_Margin]]&gt;0,
(Table1[[#This Row],[Gross_Margin]]-Table1[[#This Row],[Budget_Margin]]) / Table1[[#This Row],[Budget_Margin]],
(Table1[[#This Row],[Gross_Margin]]-Table1[[#This Row],[Budget_Margin]]) / ABS(Table1[[#This Row],[Budget_Margin]])
)
)</f>
        <v>-0.34444444444444444</v>
      </c>
      <c r="X1210" s="5" t="str">
        <f>IF(Table1[[#This Row],[Margin_Var]]&gt;=0, "Above Budget", "Below Budget")</f>
        <v>Below Budget</v>
      </c>
      <c r="Y1210" s="5">
        <f>IFERROR(Table1[[#This Row],[Gross_Margin]]/Table1[[#This Row],[Actual_Sales]],0)</f>
        <v>0.59595959595959591</v>
      </c>
      <c r="Z1210" s="5">
        <f>Table1[[#This Row],[Actual_Profit]]/Table1[[#This Row],[Actual_Sales]]</f>
        <v>0.36363636363636365</v>
      </c>
      <c r="AA1210">
        <v>23</v>
      </c>
      <c r="AB1210" s="5">
        <f>IFERROR(Table1[[#This Row],[Expenses]]/Table1[[#This Row],[Actual_Sales]],0)</f>
        <v>0.23232323232323232</v>
      </c>
      <c r="AC1210">
        <v>11</v>
      </c>
      <c r="AD1210">
        <v>881</v>
      </c>
      <c r="AE1210" s="5">
        <f>IFERROR(Table1[[#This Row],[Inventory]]/Table1[[#This Row],[Actual_Sales]],0)</f>
        <v>8.8989898989898997</v>
      </c>
    </row>
    <row r="1211" spans="1:31" x14ac:dyDescent="0.25">
      <c r="A1211">
        <v>1746</v>
      </c>
      <c r="B1211">
        <v>860</v>
      </c>
      <c r="C1211">
        <v>11</v>
      </c>
      <c r="D1211" s="2">
        <v>40452</v>
      </c>
      <c r="E1211">
        <v>99</v>
      </c>
      <c r="F1211">
        <v>100</v>
      </c>
      <c r="G1211">
        <f>Table1[[#This Row],[Actual_Sales]]-Table1[[#This Row],[Budget_Sales]]</f>
        <v>-1</v>
      </c>
      <c r="H1211" s="5">
        <f>IF(
Table1[[#This Row],[Budget_Sales]]=0,
"",
IF(
Table1[[#This Row],[Budget_Sales]]&gt;0,
(Table1[[#This Row],[Actual_Sales]]-Table1[[#This Row],[Budget_Sales]])/Table1[[#This Row],[Budget_Sales]],
(Table1[[#This Row],[Actual_Sales]]-Table1[[#This Row],[Budget_Sales]])/ABS(Table1[[#This Row],[Budget_Sales]])
)
)</f>
        <v>-0.01</v>
      </c>
      <c r="I1211" s="5" t="str">
        <f>IF(Table1[[#This Row],[Sales_Var]]&gt;=0,"Above Budget","Below Budget")</f>
        <v>Below Budget</v>
      </c>
      <c r="J1211">
        <f>Table1[[#This Row],[Actual_Sales]]-(Table1[[#This Row],[COGS]]+Table1[[#This Row],[Expenses]])</f>
        <v>36</v>
      </c>
      <c r="K1211">
        <v>50</v>
      </c>
      <c r="L1211">
        <f>Table1[[#This Row],[Actual_Profit]]-Table1[[#This Row],[Budget_Profit]]</f>
        <v>-14</v>
      </c>
      <c r="M1211" s="5">
        <f>IF(
Table1[[#This Row],[Budget_Profit]]=0,
"",
IF(
Table1[[#This Row],[Budget_Profit]]&gt;0,
(Table1[[#This Row],[Actual_Profit]]-Table1[[#This Row],[Budget_Profit]])/Table1[[#This Row],[Budget_Profit]],
(Table1[[#This Row],[Actual_Profit]]-Table1[[#This Row],[Budget_Profit]])/ABS(Table1[[#This Row],[Budget_Profit]])
)
)</f>
        <v>-0.28000000000000003</v>
      </c>
      <c r="N1211" s="5" t="str">
        <f>IF(Table1[[#This Row],[Profit_Var]]&gt;=0, "Above Budget", "Below Budget")</f>
        <v>Below Budget</v>
      </c>
      <c r="O1211">
        <v>40</v>
      </c>
      <c r="P1211">
        <v>40</v>
      </c>
      <c r="Q1211">
        <f>Table1[[#This Row],[COGS]]-Table1[[#This Row],[Budget_COGS]]</f>
        <v>0</v>
      </c>
      <c r="R1211" s="5">
        <f>IF(
Table1[[#This Row],[Budget_COGS]]=0,
"",
IF(
Table1[[#This Row],[Budget_COGS]]&gt;0,
(Table1[[#This Row],[Budget_COGS]]-Table1[[#This Row],[COGS]]) / Table1[[#This Row],[Budget_COGS]],
(Table1[[#This Row],[Budget_COGS]]-Table1[[#This Row],[COGS]]) / ABS(Table1[[#This Row],[Budget_COGS]])
)
)</f>
        <v>0</v>
      </c>
      <c r="S1211" s="5" t="str">
        <f>IF(Table1[[#This Row],[COGS _Var]]&gt;=0, "Above Budget", "Below Budget")</f>
        <v>Above Budget</v>
      </c>
      <c r="T1211">
        <f>Table1[[#This Row],[Actual_Sales]]-Table1[[#This Row],[COGS]]</f>
        <v>59</v>
      </c>
      <c r="U1211">
        <v>60</v>
      </c>
      <c r="V1211">
        <f>Table1[[#This Row],[Gross_Margin]]-Table1[[#This Row],[Budget_Margin]]</f>
        <v>-1</v>
      </c>
      <c r="W1211" s="5">
        <f>IF(
Table1[[#This Row],[Budget_Margin]]=0,
"",
IF(
Table1[[#This Row],[Budget_Margin]]&gt;0,
(Table1[[#This Row],[Gross_Margin]]-Table1[[#This Row],[Budget_Margin]]) / Table1[[#This Row],[Budget_Margin]],
(Table1[[#This Row],[Gross_Margin]]-Table1[[#This Row],[Budget_Margin]]) / ABS(Table1[[#This Row],[Budget_Margin]])
)
)</f>
        <v>-1.6666666666666666E-2</v>
      </c>
      <c r="X1211" s="5" t="str">
        <f>IF(Table1[[#This Row],[Margin_Var]]&gt;=0, "Above Budget", "Below Budget")</f>
        <v>Below Budget</v>
      </c>
      <c r="Y1211" s="5">
        <f>IFERROR(Table1[[#This Row],[Gross_Margin]]/Table1[[#This Row],[Actual_Sales]],0)</f>
        <v>0.59595959595959591</v>
      </c>
      <c r="Z1211" s="5">
        <f>Table1[[#This Row],[Actual_Profit]]/Table1[[#This Row],[Actual_Sales]]</f>
        <v>0.36363636363636365</v>
      </c>
      <c r="AA1211">
        <v>23</v>
      </c>
      <c r="AB1211" s="5">
        <f>IFERROR(Table1[[#This Row],[Expenses]]/Table1[[#This Row],[Actual_Sales]],0)</f>
        <v>0.23232323232323232</v>
      </c>
      <c r="AC1211">
        <v>11</v>
      </c>
      <c r="AD1211">
        <v>881</v>
      </c>
      <c r="AE1211" s="5">
        <f>IFERROR(Table1[[#This Row],[Inventory]]/Table1[[#This Row],[Actual_Sales]],0)</f>
        <v>8.8989898989898997</v>
      </c>
    </row>
    <row r="1212" spans="1:31" x14ac:dyDescent="0.25">
      <c r="A1212">
        <v>1093</v>
      </c>
      <c r="B1212">
        <v>318</v>
      </c>
      <c r="C1212">
        <v>2</v>
      </c>
      <c r="D1212" s="2">
        <v>40360</v>
      </c>
      <c r="E1212">
        <v>99</v>
      </c>
      <c r="F1212">
        <v>120</v>
      </c>
      <c r="G1212">
        <f>Table1[[#This Row],[Actual_Sales]]-Table1[[#This Row],[Budget_Sales]]</f>
        <v>-21</v>
      </c>
      <c r="H1212" s="5">
        <f>IF(
Table1[[#This Row],[Budget_Sales]]=0,
"",
IF(
Table1[[#This Row],[Budget_Sales]]&gt;0,
(Table1[[#This Row],[Actual_Sales]]-Table1[[#This Row],[Budget_Sales]])/Table1[[#This Row],[Budget_Sales]],
(Table1[[#This Row],[Actual_Sales]]-Table1[[#This Row],[Budget_Sales]])/ABS(Table1[[#This Row],[Budget_Sales]])
)
)</f>
        <v>-0.17499999999999999</v>
      </c>
      <c r="I1212" s="5" t="str">
        <f>IF(Table1[[#This Row],[Sales_Var]]&gt;=0,"Above Budget","Below Budget")</f>
        <v>Below Budget</v>
      </c>
      <c r="J1212">
        <f>Table1[[#This Row],[Actual_Sales]]-(Table1[[#This Row],[COGS]]+Table1[[#This Row],[Expenses]])</f>
        <v>36</v>
      </c>
      <c r="K1212">
        <v>50</v>
      </c>
      <c r="L1212">
        <f>Table1[[#This Row],[Actual_Profit]]-Table1[[#This Row],[Budget_Profit]]</f>
        <v>-14</v>
      </c>
      <c r="M1212" s="5">
        <f>IF(
Table1[[#This Row],[Budget_Profit]]=0,
"",
IF(
Table1[[#This Row],[Budget_Profit]]&gt;0,
(Table1[[#This Row],[Actual_Profit]]-Table1[[#This Row],[Budget_Profit]])/Table1[[#This Row],[Budget_Profit]],
(Table1[[#This Row],[Actual_Profit]]-Table1[[#This Row],[Budget_Profit]])/ABS(Table1[[#This Row],[Budget_Profit]])
)
)</f>
        <v>-0.28000000000000003</v>
      </c>
      <c r="N1212" s="5" t="str">
        <f>IF(Table1[[#This Row],[Profit_Var]]&gt;=0, "Above Budget", "Below Budget")</f>
        <v>Below Budget</v>
      </c>
      <c r="O1212">
        <v>40</v>
      </c>
      <c r="P1212">
        <v>50</v>
      </c>
      <c r="Q1212">
        <f>Table1[[#This Row],[COGS]]-Table1[[#This Row],[Budget_COGS]]</f>
        <v>-10</v>
      </c>
      <c r="R1212" s="5">
        <f>IF(
Table1[[#This Row],[Budget_COGS]]=0,
"",
IF(
Table1[[#This Row],[Budget_COGS]]&gt;0,
(Table1[[#This Row],[Budget_COGS]]-Table1[[#This Row],[COGS]]) / Table1[[#This Row],[Budget_COGS]],
(Table1[[#This Row],[Budget_COGS]]-Table1[[#This Row],[COGS]]) / ABS(Table1[[#This Row],[Budget_COGS]])
)
)</f>
        <v>0.2</v>
      </c>
      <c r="S1212" s="5" t="str">
        <f>IF(Table1[[#This Row],[COGS _Var]]&gt;=0, "Above Budget", "Below Budget")</f>
        <v>Below Budget</v>
      </c>
      <c r="T1212">
        <f>Table1[[#This Row],[Actual_Sales]]-Table1[[#This Row],[COGS]]</f>
        <v>59</v>
      </c>
      <c r="U1212">
        <v>70</v>
      </c>
      <c r="V1212">
        <f>Table1[[#This Row],[Gross_Margin]]-Table1[[#This Row],[Budget_Margin]]</f>
        <v>-11</v>
      </c>
      <c r="W1212" s="5">
        <f>IF(
Table1[[#This Row],[Budget_Margin]]=0,
"",
IF(
Table1[[#This Row],[Budget_Margin]]&gt;0,
(Table1[[#This Row],[Gross_Margin]]-Table1[[#This Row],[Budget_Margin]]) / Table1[[#This Row],[Budget_Margin]],
(Table1[[#This Row],[Gross_Margin]]-Table1[[#This Row],[Budget_Margin]]) / ABS(Table1[[#This Row],[Budget_Margin]])
)
)</f>
        <v>-0.15714285714285714</v>
      </c>
      <c r="X1212" s="5" t="str">
        <f>IF(Table1[[#This Row],[Margin_Var]]&gt;=0, "Above Budget", "Below Budget")</f>
        <v>Below Budget</v>
      </c>
      <c r="Y1212" s="5">
        <f>IFERROR(Table1[[#This Row],[Gross_Margin]]/Table1[[#This Row],[Actual_Sales]],0)</f>
        <v>0.59595959595959591</v>
      </c>
      <c r="Z1212" s="5">
        <f>Table1[[#This Row],[Actual_Profit]]/Table1[[#This Row],[Actual_Sales]]</f>
        <v>0.36363636363636365</v>
      </c>
      <c r="AA1212">
        <v>23</v>
      </c>
      <c r="AB1212" s="5">
        <f>IFERROR(Table1[[#This Row],[Expenses]]/Table1[[#This Row],[Actual_Sales]],0)</f>
        <v>0.23232323232323232</v>
      </c>
      <c r="AC1212">
        <v>11</v>
      </c>
      <c r="AD1212">
        <v>843</v>
      </c>
      <c r="AE1212" s="5">
        <f>IFERROR(Table1[[#This Row],[Inventory]]/Table1[[#This Row],[Actual_Sales]],0)</f>
        <v>8.5151515151515156</v>
      </c>
    </row>
    <row r="1213" spans="1:31" x14ac:dyDescent="0.25">
      <c r="A1213">
        <v>742</v>
      </c>
      <c r="B1213">
        <v>318</v>
      </c>
      <c r="C1213">
        <v>2</v>
      </c>
      <c r="D1213" s="2">
        <v>40299</v>
      </c>
      <c r="E1213">
        <v>99</v>
      </c>
      <c r="F1213">
        <v>120</v>
      </c>
      <c r="G1213">
        <f>Table1[[#This Row],[Actual_Sales]]-Table1[[#This Row],[Budget_Sales]]</f>
        <v>-21</v>
      </c>
      <c r="H1213" s="5">
        <f>IF(
Table1[[#This Row],[Budget_Sales]]=0,
"",
IF(
Table1[[#This Row],[Budget_Sales]]&gt;0,
(Table1[[#This Row],[Actual_Sales]]-Table1[[#This Row],[Budget_Sales]])/Table1[[#This Row],[Budget_Sales]],
(Table1[[#This Row],[Actual_Sales]]-Table1[[#This Row],[Budget_Sales]])/ABS(Table1[[#This Row],[Budget_Sales]])
)
)</f>
        <v>-0.17499999999999999</v>
      </c>
      <c r="I1213" s="5" t="str">
        <f>IF(Table1[[#This Row],[Sales_Var]]&gt;=0,"Above Budget","Below Budget")</f>
        <v>Below Budget</v>
      </c>
      <c r="J1213">
        <f>Table1[[#This Row],[Actual_Sales]]-(Table1[[#This Row],[COGS]]+Table1[[#This Row],[Expenses]])</f>
        <v>36</v>
      </c>
      <c r="K1213">
        <v>50</v>
      </c>
      <c r="L1213">
        <f>Table1[[#This Row],[Actual_Profit]]-Table1[[#This Row],[Budget_Profit]]</f>
        <v>-14</v>
      </c>
      <c r="M1213" s="5">
        <f>IF(
Table1[[#This Row],[Budget_Profit]]=0,
"",
IF(
Table1[[#This Row],[Budget_Profit]]&gt;0,
(Table1[[#This Row],[Actual_Profit]]-Table1[[#This Row],[Budget_Profit]])/Table1[[#This Row],[Budget_Profit]],
(Table1[[#This Row],[Actual_Profit]]-Table1[[#This Row],[Budget_Profit]])/ABS(Table1[[#This Row],[Budget_Profit]])
)
)</f>
        <v>-0.28000000000000003</v>
      </c>
      <c r="N1213" s="5" t="str">
        <f>IF(Table1[[#This Row],[Profit_Var]]&gt;=0, "Above Budget", "Below Budget")</f>
        <v>Below Budget</v>
      </c>
      <c r="O1213">
        <v>40</v>
      </c>
      <c r="P1213">
        <v>50</v>
      </c>
      <c r="Q1213">
        <f>Table1[[#This Row],[COGS]]-Table1[[#This Row],[Budget_COGS]]</f>
        <v>-10</v>
      </c>
      <c r="R1213" s="5">
        <f>IF(
Table1[[#This Row],[Budget_COGS]]=0,
"",
IF(
Table1[[#This Row],[Budget_COGS]]&gt;0,
(Table1[[#This Row],[Budget_COGS]]-Table1[[#This Row],[COGS]]) / Table1[[#This Row],[Budget_COGS]],
(Table1[[#This Row],[Budget_COGS]]-Table1[[#This Row],[COGS]]) / ABS(Table1[[#This Row],[Budget_COGS]])
)
)</f>
        <v>0.2</v>
      </c>
      <c r="S1213" s="5" t="str">
        <f>IF(Table1[[#This Row],[COGS _Var]]&gt;=0, "Above Budget", "Below Budget")</f>
        <v>Below Budget</v>
      </c>
      <c r="T1213">
        <f>Table1[[#This Row],[Actual_Sales]]-Table1[[#This Row],[COGS]]</f>
        <v>59</v>
      </c>
      <c r="U1213">
        <v>70</v>
      </c>
      <c r="V1213">
        <f>Table1[[#This Row],[Gross_Margin]]-Table1[[#This Row],[Budget_Margin]]</f>
        <v>-11</v>
      </c>
      <c r="W1213" s="5">
        <f>IF(
Table1[[#This Row],[Budget_Margin]]=0,
"",
IF(
Table1[[#This Row],[Budget_Margin]]&gt;0,
(Table1[[#This Row],[Gross_Margin]]-Table1[[#This Row],[Budget_Margin]]) / Table1[[#This Row],[Budget_Margin]],
(Table1[[#This Row],[Gross_Margin]]-Table1[[#This Row],[Budget_Margin]]) / ABS(Table1[[#This Row],[Budget_Margin]])
)
)</f>
        <v>-0.15714285714285714</v>
      </c>
      <c r="X1213" s="5" t="str">
        <f>IF(Table1[[#This Row],[Margin_Var]]&gt;=0, "Above Budget", "Below Budget")</f>
        <v>Below Budget</v>
      </c>
      <c r="Y1213" s="5">
        <f>IFERROR(Table1[[#This Row],[Gross_Margin]]/Table1[[#This Row],[Actual_Sales]],0)</f>
        <v>0.59595959595959591</v>
      </c>
      <c r="Z1213" s="5">
        <f>Table1[[#This Row],[Actual_Profit]]/Table1[[#This Row],[Actual_Sales]]</f>
        <v>0.36363636363636365</v>
      </c>
      <c r="AA1213">
        <v>23</v>
      </c>
      <c r="AB1213" s="5">
        <f>IFERROR(Table1[[#This Row],[Expenses]]/Table1[[#This Row],[Actual_Sales]],0)</f>
        <v>0.23232323232323232</v>
      </c>
      <c r="AC1213">
        <v>11</v>
      </c>
      <c r="AD1213">
        <v>793</v>
      </c>
      <c r="AE1213" s="5">
        <f>IFERROR(Table1[[#This Row],[Inventory]]/Table1[[#This Row],[Actual_Sales]],0)</f>
        <v>8.0101010101010104</v>
      </c>
    </row>
    <row r="1214" spans="1:31" x14ac:dyDescent="0.25">
      <c r="A1214">
        <v>710</v>
      </c>
      <c r="B1214">
        <v>206</v>
      </c>
      <c r="C1214">
        <v>9</v>
      </c>
      <c r="D1214" s="2">
        <v>40299</v>
      </c>
      <c r="E1214">
        <v>99</v>
      </c>
      <c r="F1214">
        <v>80</v>
      </c>
      <c r="G1214">
        <f>Table1[[#This Row],[Actual_Sales]]-Table1[[#This Row],[Budget_Sales]]</f>
        <v>19</v>
      </c>
      <c r="H1214" s="5">
        <f>IF(
Table1[[#This Row],[Budget_Sales]]=0,
"",
IF(
Table1[[#This Row],[Budget_Sales]]&gt;0,
(Table1[[#This Row],[Actual_Sales]]-Table1[[#This Row],[Budget_Sales]])/Table1[[#This Row],[Budget_Sales]],
(Table1[[#This Row],[Actual_Sales]]-Table1[[#This Row],[Budget_Sales]])/ABS(Table1[[#This Row],[Budget_Sales]])
)
)</f>
        <v>0.23749999999999999</v>
      </c>
      <c r="I1214" s="5" t="str">
        <f>IF(Table1[[#This Row],[Sales_Var]]&gt;=0,"Above Budget","Below Budget")</f>
        <v>Above Budget</v>
      </c>
      <c r="J1214">
        <f>Table1[[#This Row],[Actual_Sales]]-(Table1[[#This Row],[COGS]]+Table1[[#This Row],[Expenses]])</f>
        <v>36</v>
      </c>
      <c r="K1214">
        <v>50</v>
      </c>
      <c r="L1214">
        <f>Table1[[#This Row],[Actual_Profit]]-Table1[[#This Row],[Budget_Profit]]</f>
        <v>-14</v>
      </c>
      <c r="M1214" s="5">
        <f>IF(
Table1[[#This Row],[Budget_Profit]]=0,
"",
IF(
Table1[[#This Row],[Budget_Profit]]&gt;0,
(Table1[[#This Row],[Actual_Profit]]-Table1[[#This Row],[Budget_Profit]])/Table1[[#This Row],[Budget_Profit]],
(Table1[[#This Row],[Actual_Profit]]-Table1[[#This Row],[Budget_Profit]])/ABS(Table1[[#This Row],[Budget_Profit]])
)
)</f>
        <v>-0.28000000000000003</v>
      </c>
      <c r="N1214" s="5" t="str">
        <f>IF(Table1[[#This Row],[Profit_Var]]&gt;=0, "Above Budget", "Below Budget")</f>
        <v>Below Budget</v>
      </c>
      <c r="O1214">
        <v>40</v>
      </c>
      <c r="P1214">
        <v>30</v>
      </c>
      <c r="Q1214">
        <f>Table1[[#This Row],[COGS]]-Table1[[#This Row],[Budget_COGS]]</f>
        <v>10</v>
      </c>
      <c r="R1214" s="5">
        <f>IF(
Table1[[#This Row],[Budget_COGS]]=0,
"",
IF(
Table1[[#This Row],[Budget_COGS]]&gt;0,
(Table1[[#This Row],[Budget_COGS]]-Table1[[#This Row],[COGS]]) / Table1[[#This Row],[Budget_COGS]],
(Table1[[#This Row],[Budget_COGS]]-Table1[[#This Row],[COGS]]) / ABS(Table1[[#This Row],[Budget_COGS]])
)
)</f>
        <v>-0.33333333333333331</v>
      </c>
      <c r="S1214" s="5" t="str">
        <f>IF(Table1[[#This Row],[COGS _Var]]&gt;=0, "Above Budget", "Below Budget")</f>
        <v>Above Budget</v>
      </c>
      <c r="T1214">
        <f>Table1[[#This Row],[Actual_Sales]]-Table1[[#This Row],[COGS]]</f>
        <v>59</v>
      </c>
      <c r="U1214">
        <v>50</v>
      </c>
      <c r="V1214">
        <f>Table1[[#This Row],[Gross_Margin]]-Table1[[#This Row],[Budget_Margin]]</f>
        <v>9</v>
      </c>
      <c r="W1214" s="5">
        <f>IF(
Table1[[#This Row],[Budget_Margin]]=0,
"",
IF(
Table1[[#This Row],[Budget_Margin]]&gt;0,
(Table1[[#This Row],[Gross_Margin]]-Table1[[#This Row],[Budget_Margin]]) / Table1[[#This Row],[Budget_Margin]],
(Table1[[#This Row],[Gross_Margin]]-Table1[[#This Row],[Budget_Margin]]) / ABS(Table1[[#This Row],[Budget_Margin]])
)
)</f>
        <v>0.18</v>
      </c>
      <c r="X1214" s="5" t="str">
        <f>IF(Table1[[#This Row],[Margin_Var]]&gt;=0, "Above Budget", "Below Budget")</f>
        <v>Above Budget</v>
      </c>
      <c r="Y1214" s="5">
        <f>IFERROR(Table1[[#This Row],[Gross_Margin]]/Table1[[#This Row],[Actual_Sales]],0)</f>
        <v>0.59595959595959591</v>
      </c>
      <c r="Z1214" s="5">
        <f>Table1[[#This Row],[Actual_Profit]]/Table1[[#This Row],[Actual_Sales]]</f>
        <v>0.36363636363636365</v>
      </c>
      <c r="AA1214">
        <v>23</v>
      </c>
      <c r="AB1214" s="5">
        <f>IFERROR(Table1[[#This Row],[Expenses]]/Table1[[#This Row],[Actual_Sales]],0)</f>
        <v>0.23232323232323232</v>
      </c>
      <c r="AC1214">
        <v>11</v>
      </c>
      <c r="AD1214">
        <v>793</v>
      </c>
      <c r="AE1214" s="5">
        <f>IFERROR(Table1[[#This Row],[Inventory]]/Table1[[#This Row],[Actual_Sales]],0)</f>
        <v>8.0101010101010104</v>
      </c>
    </row>
    <row r="1215" spans="1:31" x14ac:dyDescent="0.25">
      <c r="A1215">
        <v>3061</v>
      </c>
      <c r="B1215">
        <v>435</v>
      </c>
      <c r="C1215">
        <v>4</v>
      </c>
      <c r="D1215" s="2">
        <v>40695</v>
      </c>
      <c r="E1215">
        <v>88</v>
      </c>
      <c r="F1215">
        <v>80</v>
      </c>
      <c r="G1215">
        <f>Table1[[#This Row],[Actual_Sales]]-Table1[[#This Row],[Budget_Sales]]</f>
        <v>8</v>
      </c>
      <c r="H1215" s="5">
        <f>IF(
Table1[[#This Row],[Budget_Sales]]=0,
"",
IF(
Table1[[#This Row],[Budget_Sales]]&gt;0,
(Table1[[#This Row],[Actual_Sales]]-Table1[[#This Row],[Budget_Sales]])/Table1[[#This Row],[Budget_Sales]],
(Table1[[#This Row],[Actual_Sales]]-Table1[[#This Row],[Budget_Sales]])/ABS(Table1[[#This Row],[Budget_Sales]])
)
)</f>
        <v>0.1</v>
      </c>
      <c r="I1215" s="5" t="str">
        <f>IF(Table1[[#This Row],[Sales_Var]]&gt;=0,"Above Budget","Below Budget")</f>
        <v>Above Budget</v>
      </c>
      <c r="J1215">
        <f>Table1[[#This Row],[Actual_Sales]]-(Table1[[#This Row],[COGS]]+Table1[[#This Row],[Expenses]])</f>
        <v>32</v>
      </c>
      <c r="K1215">
        <v>40</v>
      </c>
      <c r="L1215">
        <f>Table1[[#This Row],[Actual_Profit]]-Table1[[#This Row],[Budget_Profit]]</f>
        <v>-8</v>
      </c>
      <c r="M1215" s="5">
        <f>IF(
Table1[[#This Row],[Budget_Profit]]=0,
"",
IF(
Table1[[#This Row],[Budget_Profit]]&gt;0,
(Table1[[#This Row],[Actual_Profit]]-Table1[[#This Row],[Budget_Profit]])/Table1[[#This Row],[Budget_Profit]],
(Table1[[#This Row],[Actual_Profit]]-Table1[[#This Row],[Budget_Profit]])/ABS(Table1[[#This Row],[Budget_Profit]])
)
)</f>
        <v>-0.2</v>
      </c>
      <c r="N1215" s="5" t="str">
        <f>IF(Table1[[#This Row],[Profit_Var]]&gt;=0, "Above Budget", "Below Budget")</f>
        <v>Below Budget</v>
      </c>
      <c r="O1215">
        <v>36</v>
      </c>
      <c r="P1215">
        <v>30</v>
      </c>
      <c r="Q1215">
        <f>Table1[[#This Row],[COGS]]-Table1[[#This Row],[Budget_COGS]]</f>
        <v>6</v>
      </c>
      <c r="R1215" s="5">
        <f>IF(
Table1[[#This Row],[Budget_COGS]]=0,
"",
IF(
Table1[[#This Row],[Budget_COGS]]&gt;0,
(Table1[[#This Row],[Budget_COGS]]-Table1[[#This Row],[COGS]]) / Table1[[#This Row],[Budget_COGS]],
(Table1[[#This Row],[Budget_COGS]]-Table1[[#This Row],[COGS]]) / ABS(Table1[[#This Row],[Budget_COGS]])
)
)</f>
        <v>-0.2</v>
      </c>
      <c r="S1215" s="5" t="str">
        <f>IF(Table1[[#This Row],[COGS _Var]]&gt;=0, "Above Budget", "Below Budget")</f>
        <v>Above Budget</v>
      </c>
      <c r="T1215">
        <f>Table1[[#This Row],[Actual_Sales]]-Table1[[#This Row],[COGS]]</f>
        <v>52</v>
      </c>
      <c r="U1215">
        <v>50</v>
      </c>
      <c r="V1215">
        <f>Table1[[#This Row],[Gross_Margin]]-Table1[[#This Row],[Budget_Margin]]</f>
        <v>2</v>
      </c>
      <c r="W1215" s="5">
        <f>IF(
Table1[[#This Row],[Budget_Margin]]=0,
"",
IF(
Table1[[#This Row],[Budget_Margin]]&gt;0,
(Table1[[#This Row],[Gross_Margin]]-Table1[[#This Row],[Budget_Margin]]) / Table1[[#This Row],[Budget_Margin]],
(Table1[[#This Row],[Gross_Margin]]-Table1[[#This Row],[Budget_Margin]]) / ABS(Table1[[#This Row],[Budget_Margin]])
)
)</f>
        <v>0.04</v>
      </c>
      <c r="X1215" s="5" t="str">
        <f>IF(Table1[[#This Row],[Margin_Var]]&gt;=0, "Above Budget", "Below Budget")</f>
        <v>Above Budget</v>
      </c>
      <c r="Y1215" s="5">
        <f>IFERROR(Table1[[#This Row],[Gross_Margin]]/Table1[[#This Row],[Actual_Sales]],0)</f>
        <v>0.59090909090909094</v>
      </c>
      <c r="Z1215" s="5">
        <f>Table1[[#This Row],[Actual_Profit]]/Table1[[#This Row],[Actual_Sales]]</f>
        <v>0.36363636363636365</v>
      </c>
      <c r="AA1215">
        <v>20</v>
      </c>
      <c r="AB1215" s="5">
        <f>IFERROR(Table1[[#This Row],[Expenses]]/Table1[[#This Row],[Actual_Sales]],0)</f>
        <v>0.22727272727272727</v>
      </c>
      <c r="AC1215">
        <v>10</v>
      </c>
      <c r="AD1215">
        <v>828</v>
      </c>
      <c r="AE1215" s="5">
        <f>IFERROR(Table1[[#This Row],[Inventory]]/Table1[[#This Row],[Actual_Sales]],0)</f>
        <v>9.4090909090909083</v>
      </c>
    </row>
    <row r="1216" spans="1:31" x14ac:dyDescent="0.25">
      <c r="A1216">
        <v>3114</v>
      </c>
      <c r="B1216">
        <v>636</v>
      </c>
      <c r="C1216">
        <v>6</v>
      </c>
      <c r="D1216" s="2">
        <v>40695</v>
      </c>
      <c r="E1216">
        <v>88</v>
      </c>
      <c r="F1216">
        <v>100</v>
      </c>
      <c r="G1216">
        <f>Table1[[#This Row],[Actual_Sales]]-Table1[[#This Row],[Budget_Sales]]</f>
        <v>-12</v>
      </c>
      <c r="H1216" s="5">
        <f>IF(
Table1[[#This Row],[Budget_Sales]]=0,
"",
IF(
Table1[[#This Row],[Budget_Sales]]&gt;0,
(Table1[[#This Row],[Actual_Sales]]-Table1[[#This Row],[Budget_Sales]])/Table1[[#This Row],[Budget_Sales]],
(Table1[[#This Row],[Actual_Sales]]-Table1[[#This Row],[Budget_Sales]])/ABS(Table1[[#This Row],[Budget_Sales]])
)
)</f>
        <v>-0.12</v>
      </c>
      <c r="I1216" s="5" t="str">
        <f>IF(Table1[[#This Row],[Sales_Var]]&gt;=0,"Above Budget","Below Budget")</f>
        <v>Below Budget</v>
      </c>
      <c r="J1216">
        <f>Table1[[#This Row],[Actual_Sales]]-(Table1[[#This Row],[COGS]]+Table1[[#This Row],[Expenses]])</f>
        <v>32</v>
      </c>
      <c r="K1216">
        <v>40</v>
      </c>
      <c r="L1216">
        <f>Table1[[#This Row],[Actual_Profit]]-Table1[[#This Row],[Budget_Profit]]</f>
        <v>-8</v>
      </c>
      <c r="M1216" s="5">
        <f>IF(
Table1[[#This Row],[Budget_Profit]]=0,
"",
IF(
Table1[[#This Row],[Budget_Profit]]&gt;0,
(Table1[[#This Row],[Actual_Profit]]-Table1[[#This Row],[Budget_Profit]])/Table1[[#This Row],[Budget_Profit]],
(Table1[[#This Row],[Actual_Profit]]-Table1[[#This Row],[Budget_Profit]])/ABS(Table1[[#This Row],[Budget_Profit]])
)
)</f>
        <v>-0.2</v>
      </c>
      <c r="N1216" s="5" t="str">
        <f>IF(Table1[[#This Row],[Profit_Var]]&gt;=0, "Above Budget", "Below Budget")</f>
        <v>Below Budget</v>
      </c>
      <c r="O1216">
        <v>36</v>
      </c>
      <c r="P1216">
        <v>40</v>
      </c>
      <c r="Q1216">
        <f>Table1[[#This Row],[COGS]]-Table1[[#This Row],[Budget_COGS]]</f>
        <v>-4</v>
      </c>
      <c r="R1216" s="5">
        <f>IF(
Table1[[#This Row],[Budget_COGS]]=0,
"",
IF(
Table1[[#This Row],[Budget_COGS]]&gt;0,
(Table1[[#This Row],[Budget_COGS]]-Table1[[#This Row],[COGS]]) / Table1[[#This Row],[Budget_COGS]],
(Table1[[#This Row],[Budget_COGS]]-Table1[[#This Row],[COGS]]) / ABS(Table1[[#This Row],[Budget_COGS]])
)
)</f>
        <v>0.1</v>
      </c>
      <c r="S1216" s="5" t="str">
        <f>IF(Table1[[#This Row],[COGS _Var]]&gt;=0, "Above Budget", "Below Budget")</f>
        <v>Below Budget</v>
      </c>
      <c r="T1216">
        <f>Table1[[#This Row],[Actual_Sales]]-Table1[[#This Row],[COGS]]</f>
        <v>52</v>
      </c>
      <c r="U1216">
        <v>60</v>
      </c>
      <c r="V1216">
        <f>Table1[[#This Row],[Gross_Margin]]-Table1[[#This Row],[Budget_Margin]]</f>
        <v>-8</v>
      </c>
      <c r="W1216" s="5">
        <f>IF(
Table1[[#This Row],[Budget_Margin]]=0,
"",
IF(
Table1[[#This Row],[Budget_Margin]]&gt;0,
(Table1[[#This Row],[Gross_Margin]]-Table1[[#This Row],[Budget_Margin]]) / Table1[[#This Row],[Budget_Margin]],
(Table1[[#This Row],[Gross_Margin]]-Table1[[#This Row],[Budget_Margin]]) / ABS(Table1[[#This Row],[Budget_Margin]])
)
)</f>
        <v>-0.13333333333333333</v>
      </c>
      <c r="X1216" s="5" t="str">
        <f>IF(Table1[[#This Row],[Margin_Var]]&gt;=0, "Above Budget", "Below Budget")</f>
        <v>Below Budget</v>
      </c>
      <c r="Y1216" s="5">
        <f>IFERROR(Table1[[#This Row],[Gross_Margin]]/Table1[[#This Row],[Actual_Sales]],0)</f>
        <v>0.59090909090909094</v>
      </c>
      <c r="Z1216" s="5">
        <f>Table1[[#This Row],[Actual_Profit]]/Table1[[#This Row],[Actual_Sales]]</f>
        <v>0.36363636363636365</v>
      </c>
      <c r="AA1216">
        <v>20</v>
      </c>
      <c r="AB1216" s="5">
        <f>IFERROR(Table1[[#This Row],[Expenses]]/Table1[[#This Row],[Actual_Sales]],0)</f>
        <v>0.22727272727272727</v>
      </c>
      <c r="AC1216">
        <v>10</v>
      </c>
      <c r="AD1216">
        <v>828</v>
      </c>
      <c r="AE1216" s="5">
        <f>IFERROR(Table1[[#This Row],[Inventory]]/Table1[[#This Row],[Actual_Sales]],0)</f>
        <v>9.4090909090909083</v>
      </c>
    </row>
    <row r="1217" spans="1:31" x14ac:dyDescent="0.25">
      <c r="A1217">
        <v>2990</v>
      </c>
      <c r="B1217">
        <v>863</v>
      </c>
      <c r="C1217">
        <v>11</v>
      </c>
      <c r="D1217" s="2">
        <v>40664</v>
      </c>
      <c r="E1217">
        <v>88</v>
      </c>
      <c r="F1217">
        <v>90</v>
      </c>
      <c r="G1217">
        <f>Table1[[#This Row],[Actual_Sales]]-Table1[[#This Row],[Budget_Sales]]</f>
        <v>-2</v>
      </c>
      <c r="H1217" s="5">
        <f>IF(
Table1[[#This Row],[Budget_Sales]]=0,
"",
IF(
Table1[[#This Row],[Budget_Sales]]&gt;0,
(Table1[[#This Row],[Actual_Sales]]-Table1[[#This Row],[Budget_Sales]])/Table1[[#This Row],[Budget_Sales]],
(Table1[[#This Row],[Actual_Sales]]-Table1[[#This Row],[Budget_Sales]])/ABS(Table1[[#This Row],[Budget_Sales]])
)
)</f>
        <v>-2.2222222222222223E-2</v>
      </c>
      <c r="I1217" s="5" t="str">
        <f>IF(Table1[[#This Row],[Sales_Var]]&gt;=0,"Above Budget","Below Budget")</f>
        <v>Below Budget</v>
      </c>
      <c r="J1217">
        <f>Table1[[#This Row],[Actual_Sales]]-(Table1[[#This Row],[COGS]]+Table1[[#This Row],[Expenses]])</f>
        <v>32</v>
      </c>
      <c r="K1217">
        <v>40</v>
      </c>
      <c r="L1217">
        <f>Table1[[#This Row],[Actual_Profit]]-Table1[[#This Row],[Budget_Profit]]</f>
        <v>-8</v>
      </c>
      <c r="M1217" s="5">
        <f>IF(
Table1[[#This Row],[Budget_Profit]]=0,
"",
IF(
Table1[[#This Row],[Budget_Profit]]&gt;0,
(Table1[[#This Row],[Actual_Profit]]-Table1[[#This Row],[Budget_Profit]])/Table1[[#This Row],[Budget_Profit]],
(Table1[[#This Row],[Actual_Profit]]-Table1[[#This Row],[Budget_Profit]])/ABS(Table1[[#This Row],[Budget_Profit]])
)
)</f>
        <v>-0.2</v>
      </c>
      <c r="N1217" s="5" t="str">
        <f>IF(Table1[[#This Row],[Profit_Var]]&gt;=0, "Above Budget", "Below Budget")</f>
        <v>Below Budget</v>
      </c>
      <c r="O1217">
        <v>36</v>
      </c>
      <c r="P1217">
        <v>30</v>
      </c>
      <c r="Q1217">
        <f>Table1[[#This Row],[COGS]]-Table1[[#This Row],[Budget_COGS]]</f>
        <v>6</v>
      </c>
      <c r="R1217" s="5">
        <f>IF(
Table1[[#This Row],[Budget_COGS]]=0,
"",
IF(
Table1[[#This Row],[Budget_COGS]]&gt;0,
(Table1[[#This Row],[Budget_COGS]]-Table1[[#This Row],[COGS]]) / Table1[[#This Row],[Budget_COGS]],
(Table1[[#This Row],[Budget_COGS]]-Table1[[#This Row],[COGS]]) / ABS(Table1[[#This Row],[Budget_COGS]])
)
)</f>
        <v>-0.2</v>
      </c>
      <c r="S1217" s="5" t="str">
        <f>IF(Table1[[#This Row],[COGS _Var]]&gt;=0, "Above Budget", "Below Budget")</f>
        <v>Above Budget</v>
      </c>
      <c r="T1217">
        <f>Table1[[#This Row],[Actual_Sales]]-Table1[[#This Row],[COGS]]</f>
        <v>52</v>
      </c>
      <c r="U1217">
        <v>60</v>
      </c>
      <c r="V1217">
        <f>Table1[[#This Row],[Gross_Margin]]-Table1[[#This Row],[Budget_Margin]]</f>
        <v>-8</v>
      </c>
      <c r="W1217" s="5">
        <f>IF(
Table1[[#This Row],[Budget_Margin]]=0,
"",
IF(
Table1[[#This Row],[Budget_Margin]]&gt;0,
(Table1[[#This Row],[Gross_Margin]]-Table1[[#This Row],[Budget_Margin]]) / Table1[[#This Row],[Budget_Margin]],
(Table1[[#This Row],[Gross_Margin]]-Table1[[#This Row],[Budget_Margin]]) / ABS(Table1[[#This Row],[Budget_Margin]])
)
)</f>
        <v>-0.13333333333333333</v>
      </c>
      <c r="X1217" s="5" t="str">
        <f>IF(Table1[[#This Row],[Margin_Var]]&gt;=0, "Above Budget", "Below Budget")</f>
        <v>Below Budget</v>
      </c>
      <c r="Y1217" s="5">
        <f>IFERROR(Table1[[#This Row],[Gross_Margin]]/Table1[[#This Row],[Actual_Sales]],0)</f>
        <v>0.59090909090909094</v>
      </c>
      <c r="Z1217" s="5">
        <f>Table1[[#This Row],[Actual_Profit]]/Table1[[#This Row],[Actual_Sales]]</f>
        <v>0.36363636363636365</v>
      </c>
      <c r="AA1217">
        <v>20</v>
      </c>
      <c r="AB1217" s="5">
        <f>IFERROR(Table1[[#This Row],[Expenses]]/Table1[[#This Row],[Actual_Sales]],0)</f>
        <v>0.22727272727272727</v>
      </c>
      <c r="AC1217">
        <v>10</v>
      </c>
      <c r="AD1217">
        <v>838</v>
      </c>
      <c r="AE1217" s="5">
        <f>IFERROR(Table1[[#This Row],[Inventory]]/Table1[[#This Row],[Actual_Sales]],0)</f>
        <v>9.5227272727272734</v>
      </c>
    </row>
    <row r="1218" spans="1:31" x14ac:dyDescent="0.25">
      <c r="A1218">
        <v>2745</v>
      </c>
      <c r="B1218">
        <v>563</v>
      </c>
      <c r="C1218">
        <v>12</v>
      </c>
      <c r="D1218" s="2">
        <v>40634</v>
      </c>
      <c r="E1218">
        <v>616</v>
      </c>
      <c r="F1218">
        <v>500</v>
      </c>
      <c r="G1218">
        <f>Table1[[#This Row],[Actual_Sales]]-Table1[[#This Row],[Budget_Sales]]</f>
        <v>116</v>
      </c>
      <c r="H1218" s="5">
        <f>IF(
Table1[[#This Row],[Budget_Sales]]=0,
"",
IF(
Table1[[#This Row],[Budget_Sales]]&gt;0,
(Table1[[#This Row],[Actual_Sales]]-Table1[[#This Row],[Budget_Sales]])/Table1[[#This Row],[Budget_Sales]],
(Table1[[#This Row],[Actual_Sales]]-Table1[[#This Row],[Budget_Sales]])/ABS(Table1[[#This Row],[Budget_Sales]])
)
)</f>
        <v>0.23200000000000001</v>
      </c>
      <c r="I1218" s="5" t="str">
        <f>IF(Table1[[#This Row],[Sales_Var]]&gt;=0,"Above Budget","Below Budget")</f>
        <v>Above Budget</v>
      </c>
      <c r="J1218">
        <f>Table1[[#This Row],[Actual_Sales]]-(Table1[[#This Row],[COGS]]+Table1[[#This Row],[Expenses]])</f>
        <v>224</v>
      </c>
      <c r="K1218">
        <v>160</v>
      </c>
      <c r="L1218">
        <f>Table1[[#This Row],[Actual_Profit]]-Table1[[#This Row],[Budget_Profit]]</f>
        <v>64</v>
      </c>
      <c r="M1218" s="5">
        <f>IF(
Table1[[#This Row],[Budget_Profit]]=0,
"",
IF(
Table1[[#This Row],[Budget_Profit]]&gt;0,
(Table1[[#This Row],[Actual_Profit]]-Table1[[#This Row],[Budget_Profit]])/Table1[[#This Row],[Budget_Profit]],
(Table1[[#This Row],[Actual_Profit]]-Table1[[#This Row],[Budget_Profit]])/ABS(Table1[[#This Row],[Budget_Profit]])
)
)</f>
        <v>0.4</v>
      </c>
      <c r="N1218" s="5" t="str">
        <f>IF(Table1[[#This Row],[Profit_Var]]&gt;=0, "Above Budget", "Below Budget")</f>
        <v>Above Budget</v>
      </c>
      <c r="O1218">
        <v>260</v>
      </c>
      <c r="P1218">
        <v>220</v>
      </c>
      <c r="Q1218">
        <f>Table1[[#This Row],[COGS]]-Table1[[#This Row],[Budget_COGS]]</f>
        <v>40</v>
      </c>
      <c r="R1218" s="5">
        <f>IF(
Table1[[#This Row],[Budget_COGS]]=0,
"",
IF(
Table1[[#This Row],[Budget_COGS]]&gt;0,
(Table1[[#This Row],[Budget_COGS]]-Table1[[#This Row],[COGS]]) / Table1[[#This Row],[Budget_COGS]],
(Table1[[#This Row],[Budget_COGS]]-Table1[[#This Row],[COGS]]) / ABS(Table1[[#This Row],[Budget_COGS]])
)
)</f>
        <v>-0.18181818181818182</v>
      </c>
      <c r="S1218" s="5" t="str">
        <f>IF(Table1[[#This Row],[COGS _Var]]&gt;=0, "Above Budget", "Below Budget")</f>
        <v>Above Budget</v>
      </c>
      <c r="T1218">
        <f>Table1[[#This Row],[Actual_Sales]]-Table1[[#This Row],[COGS]]</f>
        <v>356</v>
      </c>
      <c r="U1218">
        <v>280</v>
      </c>
      <c r="V1218">
        <f>Table1[[#This Row],[Gross_Margin]]-Table1[[#This Row],[Budget_Margin]]</f>
        <v>76</v>
      </c>
      <c r="W1218" s="5">
        <f>IF(
Table1[[#This Row],[Budget_Margin]]=0,
"",
IF(
Table1[[#This Row],[Budget_Margin]]&gt;0,
(Table1[[#This Row],[Gross_Margin]]-Table1[[#This Row],[Budget_Margin]]) / Table1[[#This Row],[Budget_Margin]],
(Table1[[#This Row],[Gross_Margin]]-Table1[[#This Row],[Budget_Margin]]) / ABS(Table1[[#This Row],[Budget_Margin]])
)
)</f>
        <v>0.27142857142857141</v>
      </c>
      <c r="X1218" s="5" t="str">
        <f>IF(Table1[[#This Row],[Margin_Var]]&gt;=0, "Above Budget", "Below Budget")</f>
        <v>Above Budget</v>
      </c>
      <c r="Y1218" s="5">
        <f>IFERROR(Table1[[#This Row],[Gross_Margin]]/Table1[[#This Row],[Actual_Sales]],0)</f>
        <v>0.57792207792207795</v>
      </c>
      <c r="Z1218" s="5">
        <f>Table1[[#This Row],[Actual_Profit]]/Table1[[#This Row],[Actual_Sales]]</f>
        <v>0.36363636363636365</v>
      </c>
      <c r="AA1218">
        <v>132</v>
      </c>
      <c r="AB1218" s="5">
        <f>IFERROR(Table1[[#This Row],[Expenses]]/Table1[[#This Row],[Actual_Sales]],0)</f>
        <v>0.21428571428571427</v>
      </c>
      <c r="AC1218">
        <v>98</v>
      </c>
      <c r="AD1218">
        <v>1423</v>
      </c>
      <c r="AE1218" s="5">
        <f>IFERROR(Table1[[#This Row],[Inventory]]/Table1[[#This Row],[Actual_Sales]],0)</f>
        <v>2.3100649350649349</v>
      </c>
    </row>
    <row r="1219" spans="1:31" x14ac:dyDescent="0.25">
      <c r="A1219">
        <v>1948</v>
      </c>
      <c r="B1219">
        <v>203</v>
      </c>
      <c r="C1219">
        <v>2</v>
      </c>
      <c r="D1219" s="2">
        <v>40513</v>
      </c>
      <c r="E1219">
        <v>289</v>
      </c>
      <c r="F1219">
        <v>260</v>
      </c>
      <c r="G1219">
        <f>Table1[[#This Row],[Actual_Sales]]-Table1[[#This Row],[Budget_Sales]]</f>
        <v>29</v>
      </c>
      <c r="H1219" s="5">
        <f>IF(
Table1[[#This Row],[Budget_Sales]]=0,
"",
IF(
Table1[[#This Row],[Budget_Sales]]&gt;0,
(Table1[[#This Row],[Actual_Sales]]-Table1[[#This Row],[Budget_Sales]])/Table1[[#This Row],[Budget_Sales]],
(Table1[[#This Row],[Actual_Sales]]-Table1[[#This Row],[Budget_Sales]])/ABS(Table1[[#This Row],[Budget_Sales]])
)
)</f>
        <v>0.11153846153846154</v>
      </c>
      <c r="I1219" s="5" t="str">
        <f>IF(Table1[[#This Row],[Sales_Var]]&gt;=0,"Above Budget","Below Budget")</f>
        <v>Above Budget</v>
      </c>
      <c r="J1219">
        <f>Table1[[#This Row],[Actual_Sales]]-(Table1[[#This Row],[COGS]]+Table1[[#This Row],[Expenses]])</f>
        <v>105</v>
      </c>
      <c r="K1219">
        <v>110</v>
      </c>
      <c r="L1219">
        <f>Table1[[#This Row],[Actual_Profit]]-Table1[[#This Row],[Budget_Profit]]</f>
        <v>-5</v>
      </c>
      <c r="M1219" s="5">
        <f>IF(
Table1[[#This Row],[Budget_Profit]]=0,
"",
IF(
Table1[[#This Row],[Budget_Profit]]&gt;0,
(Table1[[#This Row],[Actual_Profit]]-Table1[[#This Row],[Budget_Profit]])/Table1[[#This Row],[Budget_Profit]],
(Table1[[#This Row],[Actual_Profit]]-Table1[[#This Row],[Budget_Profit]])/ABS(Table1[[#This Row],[Budget_Profit]])
)
)</f>
        <v>-4.5454545454545456E-2</v>
      </c>
      <c r="N1219" s="5" t="str">
        <f>IF(Table1[[#This Row],[Profit_Var]]&gt;=0, "Above Budget", "Below Budget")</f>
        <v>Below Budget</v>
      </c>
      <c r="O1219">
        <v>115</v>
      </c>
      <c r="P1219">
        <v>100</v>
      </c>
      <c r="Q1219">
        <f>Table1[[#This Row],[COGS]]-Table1[[#This Row],[Budget_COGS]]</f>
        <v>15</v>
      </c>
      <c r="R1219" s="5">
        <f>IF(
Table1[[#This Row],[Budget_COGS]]=0,
"",
IF(
Table1[[#This Row],[Budget_COGS]]&gt;0,
(Table1[[#This Row],[Budget_COGS]]-Table1[[#This Row],[COGS]]) / Table1[[#This Row],[Budget_COGS]],
(Table1[[#This Row],[Budget_COGS]]-Table1[[#This Row],[COGS]]) / ABS(Table1[[#This Row],[Budget_COGS]])
)
)</f>
        <v>-0.15</v>
      </c>
      <c r="S1219" s="5" t="str">
        <f>IF(Table1[[#This Row],[COGS _Var]]&gt;=0, "Above Budget", "Below Budget")</f>
        <v>Above Budget</v>
      </c>
      <c r="T1219">
        <f>Table1[[#This Row],[Actual_Sales]]-Table1[[#This Row],[COGS]]</f>
        <v>174</v>
      </c>
      <c r="U1219">
        <v>160</v>
      </c>
      <c r="V1219">
        <f>Table1[[#This Row],[Gross_Margin]]-Table1[[#This Row],[Budget_Margin]]</f>
        <v>14</v>
      </c>
      <c r="W1219" s="5">
        <f>IF(
Table1[[#This Row],[Budget_Margin]]=0,
"",
IF(
Table1[[#This Row],[Budget_Margin]]&gt;0,
(Table1[[#This Row],[Gross_Margin]]-Table1[[#This Row],[Budget_Margin]]) / Table1[[#This Row],[Budget_Margin]],
(Table1[[#This Row],[Gross_Margin]]-Table1[[#This Row],[Budget_Margin]]) / ABS(Table1[[#This Row],[Budget_Margin]])
)
)</f>
        <v>8.7499999999999994E-2</v>
      </c>
      <c r="X1219" s="5" t="str">
        <f>IF(Table1[[#This Row],[Margin_Var]]&gt;=0, "Above Budget", "Below Budget")</f>
        <v>Above Budget</v>
      </c>
      <c r="Y1219" s="5">
        <f>IFERROR(Table1[[#This Row],[Gross_Margin]]/Table1[[#This Row],[Actual_Sales]],0)</f>
        <v>0.60207612456747406</v>
      </c>
      <c r="Z1219" s="5">
        <f>Table1[[#This Row],[Actual_Profit]]/Table1[[#This Row],[Actual_Sales]]</f>
        <v>0.36332179930795849</v>
      </c>
      <c r="AA1219">
        <v>69</v>
      </c>
      <c r="AB1219" s="5">
        <f>IFERROR(Table1[[#This Row],[Expenses]]/Table1[[#This Row],[Actual_Sales]],0)</f>
        <v>0.23875432525951557</v>
      </c>
      <c r="AC1219">
        <v>37</v>
      </c>
      <c r="AD1219">
        <v>1166</v>
      </c>
      <c r="AE1219" s="5">
        <f>IFERROR(Table1[[#This Row],[Inventory]]/Table1[[#This Row],[Actual_Sales]],0)</f>
        <v>4.0346020761245676</v>
      </c>
    </row>
    <row r="1220" spans="1:31" x14ac:dyDescent="0.25">
      <c r="A1220">
        <v>2017</v>
      </c>
      <c r="B1220">
        <v>509</v>
      </c>
      <c r="C1220">
        <v>8</v>
      </c>
      <c r="D1220" s="2">
        <v>40513</v>
      </c>
      <c r="E1220">
        <v>289</v>
      </c>
      <c r="F1220">
        <v>260</v>
      </c>
      <c r="G1220">
        <f>Table1[[#This Row],[Actual_Sales]]-Table1[[#This Row],[Budget_Sales]]</f>
        <v>29</v>
      </c>
      <c r="H1220" s="5">
        <f>IF(
Table1[[#This Row],[Budget_Sales]]=0,
"",
IF(
Table1[[#This Row],[Budget_Sales]]&gt;0,
(Table1[[#This Row],[Actual_Sales]]-Table1[[#This Row],[Budget_Sales]])/Table1[[#This Row],[Budget_Sales]],
(Table1[[#This Row],[Actual_Sales]]-Table1[[#This Row],[Budget_Sales]])/ABS(Table1[[#This Row],[Budget_Sales]])
)
)</f>
        <v>0.11153846153846154</v>
      </c>
      <c r="I1220" s="5" t="str">
        <f>IF(Table1[[#This Row],[Sales_Var]]&gt;=0,"Above Budget","Below Budget")</f>
        <v>Above Budget</v>
      </c>
      <c r="J1220">
        <f>Table1[[#This Row],[Actual_Sales]]-(Table1[[#This Row],[COGS]]+Table1[[#This Row],[Expenses]])</f>
        <v>105</v>
      </c>
      <c r="K1220">
        <v>110</v>
      </c>
      <c r="L1220">
        <f>Table1[[#This Row],[Actual_Profit]]-Table1[[#This Row],[Budget_Profit]]</f>
        <v>-5</v>
      </c>
      <c r="M1220" s="5">
        <f>IF(
Table1[[#This Row],[Budget_Profit]]=0,
"",
IF(
Table1[[#This Row],[Budget_Profit]]&gt;0,
(Table1[[#This Row],[Actual_Profit]]-Table1[[#This Row],[Budget_Profit]])/Table1[[#This Row],[Budget_Profit]],
(Table1[[#This Row],[Actual_Profit]]-Table1[[#This Row],[Budget_Profit]])/ABS(Table1[[#This Row],[Budget_Profit]])
)
)</f>
        <v>-4.5454545454545456E-2</v>
      </c>
      <c r="N1220" s="5" t="str">
        <f>IF(Table1[[#This Row],[Profit_Var]]&gt;=0, "Above Budget", "Below Budget")</f>
        <v>Below Budget</v>
      </c>
      <c r="O1220">
        <v>115</v>
      </c>
      <c r="P1220">
        <v>100</v>
      </c>
      <c r="Q1220">
        <f>Table1[[#This Row],[COGS]]-Table1[[#This Row],[Budget_COGS]]</f>
        <v>15</v>
      </c>
      <c r="R1220" s="5">
        <f>IF(
Table1[[#This Row],[Budget_COGS]]=0,
"",
IF(
Table1[[#This Row],[Budget_COGS]]&gt;0,
(Table1[[#This Row],[Budget_COGS]]-Table1[[#This Row],[COGS]]) / Table1[[#This Row],[Budget_COGS]],
(Table1[[#This Row],[Budget_COGS]]-Table1[[#This Row],[COGS]]) / ABS(Table1[[#This Row],[Budget_COGS]])
)
)</f>
        <v>-0.15</v>
      </c>
      <c r="S1220" s="5" t="str">
        <f>IF(Table1[[#This Row],[COGS _Var]]&gt;=0, "Above Budget", "Below Budget")</f>
        <v>Above Budget</v>
      </c>
      <c r="T1220">
        <f>Table1[[#This Row],[Actual_Sales]]-Table1[[#This Row],[COGS]]</f>
        <v>174</v>
      </c>
      <c r="U1220">
        <v>160</v>
      </c>
      <c r="V1220">
        <f>Table1[[#This Row],[Gross_Margin]]-Table1[[#This Row],[Budget_Margin]]</f>
        <v>14</v>
      </c>
      <c r="W1220" s="5">
        <f>IF(
Table1[[#This Row],[Budget_Margin]]=0,
"",
IF(
Table1[[#This Row],[Budget_Margin]]&gt;0,
(Table1[[#This Row],[Gross_Margin]]-Table1[[#This Row],[Budget_Margin]]) / Table1[[#This Row],[Budget_Margin]],
(Table1[[#This Row],[Gross_Margin]]-Table1[[#This Row],[Budget_Margin]]) / ABS(Table1[[#This Row],[Budget_Margin]])
)
)</f>
        <v>8.7499999999999994E-2</v>
      </c>
      <c r="X1220" s="5" t="str">
        <f>IF(Table1[[#This Row],[Margin_Var]]&gt;=0, "Above Budget", "Below Budget")</f>
        <v>Above Budget</v>
      </c>
      <c r="Y1220" s="5">
        <f>IFERROR(Table1[[#This Row],[Gross_Margin]]/Table1[[#This Row],[Actual_Sales]],0)</f>
        <v>0.60207612456747406</v>
      </c>
      <c r="Z1220" s="5">
        <f>Table1[[#This Row],[Actual_Profit]]/Table1[[#This Row],[Actual_Sales]]</f>
        <v>0.36332179930795849</v>
      </c>
      <c r="AA1220">
        <v>69</v>
      </c>
      <c r="AB1220" s="5">
        <f>IFERROR(Table1[[#This Row],[Expenses]]/Table1[[#This Row],[Actual_Sales]],0)</f>
        <v>0.23875432525951557</v>
      </c>
      <c r="AC1220">
        <v>37</v>
      </c>
      <c r="AD1220">
        <v>1166</v>
      </c>
      <c r="AE1220" s="5">
        <f>IFERROR(Table1[[#This Row],[Inventory]]/Table1[[#This Row],[Actual_Sales]],0)</f>
        <v>4.0346020761245676</v>
      </c>
    </row>
    <row r="1221" spans="1:31" x14ac:dyDescent="0.25">
      <c r="A1221">
        <v>1116</v>
      </c>
      <c r="B1221">
        <v>430</v>
      </c>
      <c r="C1221">
        <v>2</v>
      </c>
      <c r="D1221" s="2">
        <v>40360</v>
      </c>
      <c r="E1221">
        <v>567</v>
      </c>
      <c r="F1221">
        <v>700</v>
      </c>
      <c r="G1221">
        <f>Table1[[#This Row],[Actual_Sales]]-Table1[[#This Row],[Budget_Sales]]</f>
        <v>-133</v>
      </c>
      <c r="H1221" s="5">
        <f>IF(
Table1[[#This Row],[Budget_Sales]]=0,
"",
IF(
Table1[[#This Row],[Budget_Sales]]&gt;0,
(Table1[[#This Row],[Actual_Sales]]-Table1[[#This Row],[Budget_Sales]])/Table1[[#This Row],[Budget_Sales]],
(Table1[[#This Row],[Actual_Sales]]-Table1[[#This Row],[Budget_Sales]])/ABS(Table1[[#This Row],[Budget_Sales]])
)
)</f>
        <v>-0.19</v>
      </c>
      <c r="I1221" s="5" t="str">
        <f>IF(Table1[[#This Row],[Sales_Var]]&gt;=0,"Above Budget","Below Budget")</f>
        <v>Below Budget</v>
      </c>
      <c r="J1221">
        <f>Table1[[#This Row],[Actual_Sales]]-(Table1[[#This Row],[COGS]]+Table1[[#This Row],[Expenses]])</f>
        <v>206</v>
      </c>
      <c r="K1221">
        <v>290</v>
      </c>
      <c r="L1221">
        <f>Table1[[#This Row],[Actual_Profit]]-Table1[[#This Row],[Budget_Profit]]</f>
        <v>-84</v>
      </c>
      <c r="M1221" s="5">
        <f>IF(
Table1[[#This Row],[Budget_Profit]]=0,
"",
IF(
Table1[[#This Row],[Budget_Profit]]&gt;0,
(Table1[[#This Row],[Actual_Profit]]-Table1[[#This Row],[Budget_Profit]])/Table1[[#This Row],[Budget_Profit]],
(Table1[[#This Row],[Actual_Profit]]-Table1[[#This Row],[Budget_Profit]])/ABS(Table1[[#This Row],[Budget_Profit]])
)
)</f>
        <v>-0.28965517241379313</v>
      </c>
      <c r="N1221" s="5" t="str">
        <f>IF(Table1[[#This Row],[Profit_Var]]&gt;=0, "Above Budget", "Below Budget")</f>
        <v>Below Budget</v>
      </c>
      <c r="O1221">
        <v>260</v>
      </c>
      <c r="P1221">
        <v>320</v>
      </c>
      <c r="Q1221">
        <f>Table1[[#This Row],[COGS]]-Table1[[#This Row],[Budget_COGS]]</f>
        <v>-60</v>
      </c>
      <c r="R1221" s="5">
        <f>IF(
Table1[[#This Row],[Budget_COGS]]=0,
"",
IF(
Table1[[#This Row],[Budget_COGS]]&gt;0,
(Table1[[#This Row],[Budget_COGS]]-Table1[[#This Row],[COGS]]) / Table1[[#This Row],[Budget_COGS]],
(Table1[[#This Row],[Budget_COGS]]-Table1[[#This Row],[COGS]]) / ABS(Table1[[#This Row],[Budget_COGS]])
)
)</f>
        <v>0.1875</v>
      </c>
      <c r="S1221" s="5" t="str">
        <f>IF(Table1[[#This Row],[COGS _Var]]&gt;=0, "Above Budget", "Below Budget")</f>
        <v>Below Budget</v>
      </c>
      <c r="T1221">
        <f>Table1[[#This Row],[Actual_Sales]]-Table1[[#This Row],[COGS]]</f>
        <v>307</v>
      </c>
      <c r="U1221">
        <v>380</v>
      </c>
      <c r="V1221">
        <f>Table1[[#This Row],[Gross_Margin]]-Table1[[#This Row],[Budget_Margin]]</f>
        <v>-73</v>
      </c>
      <c r="W1221" s="5">
        <f>IF(
Table1[[#This Row],[Budget_Margin]]=0,
"",
IF(
Table1[[#This Row],[Budget_Margin]]&gt;0,
(Table1[[#This Row],[Gross_Margin]]-Table1[[#This Row],[Budget_Margin]]) / Table1[[#This Row],[Budget_Margin]],
(Table1[[#This Row],[Gross_Margin]]-Table1[[#This Row],[Budget_Margin]]) / ABS(Table1[[#This Row],[Budget_Margin]])
)
)</f>
        <v>-0.19210526315789472</v>
      </c>
      <c r="X1221" s="5" t="str">
        <f>IF(Table1[[#This Row],[Margin_Var]]&gt;=0, "Above Budget", "Below Budget")</f>
        <v>Below Budget</v>
      </c>
      <c r="Y1221" s="5">
        <f>IFERROR(Table1[[#This Row],[Gross_Margin]]/Table1[[#This Row],[Actual_Sales]],0)</f>
        <v>0.5414462081128748</v>
      </c>
      <c r="Z1221" s="5">
        <f>Table1[[#This Row],[Actual_Profit]]/Table1[[#This Row],[Actual_Sales]]</f>
        <v>0.36331569664902996</v>
      </c>
      <c r="AA1221">
        <v>101</v>
      </c>
      <c r="AB1221" s="5">
        <f>IFERROR(Table1[[#This Row],[Expenses]]/Table1[[#This Row],[Actual_Sales]],0)</f>
        <v>0.17813051146384479</v>
      </c>
      <c r="AC1221">
        <v>80</v>
      </c>
      <c r="AD1221">
        <v>1319</v>
      </c>
      <c r="AE1221" s="5">
        <f>IFERROR(Table1[[#This Row],[Inventory]]/Table1[[#This Row],[Actual_Sales]],0)</f>
        <v>2.3262786596119929</v>
      </c>
    </row>
    <row r="1222" spans="1:31" x14ac:dyDescent="0.25">
      <c r="A1222">
        <v>2098</v>
      </c>
      <c r="B1222">
        <v>847</v>
      </c>
      <c r="C1222">
        <v>2</v>
      </c>
      <c r="D1222" s="2">
        <v>40513</v>
      </c>
      <c r="E1222">
        <v>534</v>
      </c>
      <c r="F1222">
        <v>520</v>
      </c>
      <c r="G1222">
        <f>Table1[[#This Row],[Actual_Sales]]-Table1[[#This Row],[Budget_Sales]]</f>
        <v>14</v>
      </c>
      <c r="H1222" s="5">
        <f>IF(
Table1[[#This Row],[Budget_Sales]]=0,
"",
IF(
Table1[[#This Row],[Budget_Sales]]&gt;0,
(Table1[[#This Row],[Actual_Sales]]-Table1[[#This Row],[Budget_Sales]])/Table1[[#This Row],[Budget_Sales]],
(Table1[[#This Row],[Actual_Sales]]-Table1[[#This Row],[Budget_Sales]])/ABS(Table1[[#This Row],[Budget_Sales]])
)
)</f>
        <v>2.6923076923076925E-2</v>
      </c>
      <c r="I1222" s="5" t="str">
        <f>IF(Table1[[#This Row],[Sales_Var]]&gt;=0,"Above Budget","Below Budget")</f>
        <v>Above Budget</v>
      </c>
      <c r="J1222">
        <f>Table1[[#This Row],[Actual_Sales]]-(Table1[[#This Row],[COGS]]+Table1[[#This Row],[Expenses]])</f>
        <v>194</v>
      </c>
      <c r="K1222">
        <v>190</v>
      </c>
      <c r="L1222">
        <f>Table1[[#This Row],[Actual_Profit]]-Table1[[#This Row],[Budget_Profit]]</f>
        <v>4</v>
      </c>
      <c r="M1222" s="5">
        <f>IF(
Table1[[#This Row],[Budget_Profit]]=0,
"",
IF(
Table1[[#This Row],[Budget_Profit]]&gt;0,
(Table1[[#This Row],[Actual_Profit]]-Table1[[#This Row],[Budget_Profit]])/Table1[[#This Row],[Budget_Profit]],
(Table1[[#This Row],[Actual_Profit]]-Table1[[#This Row],[Budget_Profit]])/ABS(Table1[[#This Row],[Budget_Profit]])
)
)</f>
        <v>2.1052631578947368E-2</v>
      </c>
      <c r="N1222" s="5" t="str">
        <f>IF(Table1[[#This Row],[Profit_Var]]&gt;=0, "Above Budget", "Below Budget")</f>
        <v>Above Budget</v>
      </c>
      <c r="O1222">
        <v>224</v>
      </c>
      <c r="P1222">
        <v>220</v>
      </c>
      <c r="Q1222">
        <f>Table1[[#This Row],[COGS]]-Table1[[#This Row],[Budget_COGS]]</f>
        <v>4</v>
      </c>
      <c r="R1222" s="5">
        <f>IF(
Table1[[#This Row],[Budget_COGS]]=0,
"",
IF(
Table1[[#This Row],[Budget_COGS]]&gt;0,
(Table1[[#This Row],[Budget_COGS]]-Table1[[#This Row],[COGS]]) / Table1[[#This Row],[Budget_COGS]],
(Table1[[#This Row],[Budget_COGS]]-Table1[[#This Row],[COGS]]) / ABS(Table1[[#This Row],[Budget_COGS]])
)
)</f>
        <v>-1.8181818181818181E-2</v>
      </c>
      <c r="S1222" s="5" t="str">
        <f>IF(Table1[[#This Row],[COGS _Var]]&gt;=0, "Above Budget", "Below Budget")</f>
        <v>Above Budget</v>
      </c>
      <c r="T1222">
        <f>Table1[[#This Row],[Actual_Sales]]-Table1[[#This Row],[COGS]]</f>
        <v>310</v>
      </c>
      <c r="U1222">
        <v>300</v>
      </c>
      <c r="V1222">
        <f>Table1[[#This Row],[Gross_Margin]]-Table1[[#This Row],[Budget_Margin]]</f>
        <v>10</v>
      </c>
      <c r="W1222" s="5">
        <f>IF(
Table1[[#This Row],[Budget_Margin]]=0,
"",
IF(
Table1[[#This Row],[Budget_Margin]]&gt;0,
(Table1[[#This Row],[Gross_Margin]]-Table1[[#This Row],[Budget_Margin]]) / Table1[[#This Row],[Budget_Margin]],
(Table1[[#This Row],[Gross_Margin]]-Table1[[#This Row],[Budget_Margin]]) / ABS(Table1[[#This Row],[Budget_Margin]])
)
)</f>
        <v>3.3333333333333333E-2</v>
      </c>
      <c r="X1222" s="5" t="str">
        <f>IF(Table1[[#This Row],[Margin_Var]]&gt;=0, "Above Budget", "Below Budget")</f>
        <v>Above Budget</v>
      </c>
      <c r="Y1222" s="5">
        <f>IFERROR(Table1[[#This Row],[Gross_Margin]]/Table1[[#This Row],[Actual_Sales]],0)</f>
        <v>0.58052434456928836</v>
      </c>
      <c r="Z1222" s="5">
        <f>Table1[[#This Row],[Actual_Profit]]/Table1[[#This Row],[Actual_Sales]]</f>
        <v>0.36329588014981273</v>
      </c>
      <c r="AA1222">
        <v>116</v>
      </c>
      <c r="AB1222" s="5">
        <f>IFERROR(Table1[[#This Row],[Expenses]]/Table1[[#This Row],[Actual_Sales]],0)</f>
        <v>0.21722846441947566</v>
      </c>
      <c r="AC1222">
        <v>73</v>
      </c>
      <c r="AD1222">
        <v>1191</v>
      </c>
      <c r="AE1222" s="5">
        <f>IFERROR(Table1[[#This Row],[Inventory]]/Table1[[#This Row],[Actual_Sales]],0)</f>
        <v>2.2303370786516852</v>
      </c>
    </row>
    <row r="1223" spans="1:31" x14ac:dyDescent="0.25">
      <c r="A1223">
        <v>2088</v>
      </c>
      <c r="B1223">
        <v>775</v>
      </c>
      <c r="C1223">
        <v>9</v>
      </c>
      <c r="D1223" s="2">
        <v>40513</v>
      </c>
      <c r="E1223">
        <v>534</v>
      </c>
      <c r="F1223">
        <v>490</v>
      </c>
      <c r="G1223">
        <f>Table1[[#This Row],[Actual_Sales]]-Table1[[#This Row],[Budget_Sales]]</f>
        <v>44</v>
      </c>
      <c r="H1223" s="5">
        <f>IF(
Table1[[#This Row],[Budget_Sales]]=0,
"",
IF(
Table1[[#This Row],[Budget_Sales]]&gt;0,
(Table1[[#This Row],[Actual_Sales]]-Table1[[#This Row],[Budget_Sales]])/Table1[[#This Row],[Budget_Sales]],
(Table1[[#This Row],[Actual_Sales]]-Table1[[#This Row],[Budget_Sales]])/ABS(Table1[[#This Row],[Budget_Sales]])
)
)</f>
        <v>8.9795918367346933E-2</v>
      </c>
      <c r="I1223" s="5" t="str">
        <f>IF(Table1[[#This Row],[Sales_Var]]&gt;=0,"Above Budget","Below Budget")</f>
        <v>Above Budget</v>
      </c>
      <c r="J1223">
        <f>Table1[[#This Row],[Actual_Sales]]-(Table1[[#This Row],[COGS]]+Table1[[#This Row],[Expenses]])</f>
        <v>194</v>
      </c>
      <c r="K1223">
        <v>170</v>
      </c>
      <c r="L1223">
        <f>Table1[[#This Row],[Actual_Profit]]-Table1[[#This Row],[Budget_Profit]]</f>
        <v>24</v>
      </c>
      <c r="M1223" s="5">
        <f>IF(
Table1[[#This Row],[Budget_Profit]]=0,
"",
IF(
Table1[[#This Row],[Budget_Profit]]&gt;0,
(Table1[[#This Row],[Actual_Profit]]-Table1[[#This Row],[Budget_Profit]])/Table1[[#This Row],[Budget_Profit]],
(Table1[[#This Row],[Actual_Profit]]-Table1[[#This Row],[Budget_Profit]])/ABS(Table1[[#This Row],[Budget_Profit]])
)
)</f>
        <v>0.14117647058823529</v>
      </c>
      <c r="N1223" s="5" t="str">
        <f>IF(Table1[[#This Row],[Profit_Var]]&gt;=0, "Above Budget", "Below Budget")</f>
        <v>Above Budget</v>
      </c>
      <c r="O1223">
        <v>224</v>
      </c>
      <c r="P1223">
        <v>210</v>
      </c>
      <c r="Q1223">
        <f>Table1[[#This Row],[COGS]]-Table1[[#This Row],[Budget_COGS]]</f>
        <v>14</v>
      </c>
      <c r="R1223" s="5">
        <f>IF(
Table1[[#This Row],[Budget_COGS]]=0,
"",
IF(
Table1[[#This Row],[Budget_COGS]]&gt;0,
(Table1[[#This Row],[Budget_COGS]]-Table1[[#This Row],[COGS]]) / Table1[[#This Row],[Budget_COGS]],
(Table1[[#This Row],[Budget_COGS]]-Table1[[#This Row],[COGS]]) / ABS(Table1[[#This Row],[Budget_COGS]])
)
)</f>
        <v>-6.6666666666666666E-2</v>
      </c>
      <c r="S1223" s="5" t="str">
        <f>IF(Table1[[#This Row],[COGS _Var]]&gt;=0, "Above Budget", "Below Budget")</f>
        <v>Above Budget</v>
      </c>
      <c r="T1223">
        <f>Table1[[#This Row],[Actual_Sales]]-Table1[[#This Row],[COGS]]</f>
        <v>310</v>
      </c>
      <c r="U1223">
        <v>280</v>
      </c>
      <c r="V1223">
        <f>Table1[[#This Row],[Gross_Margin]]-Table1[[#This Row],[Budget_Margin]]</f>
        <v>30</v>
      </c>
      <c r="W1223" s="5">
        <f>IF(
Table1[[#This Row],[Budget_Margin]]=0,
"",
IF(
Table1[[#This Row],[Budget_Margin]]&gt;0,
(Table1[[#This Row],[Gross_Margin]]-Table1[[#This Row],[Budget_Margin]]) / Table1[[#This Row],[Budget_Margin]],
(Table1[[#This Row],[Gross_Margin]]-Table1[[#This Row],[Budget_Margin]]) / ABS(Table1[[#This Row],[Budget_Margin]])
)
)</f>
        <v>0.10714285714285714</v>
      </c>
      <c r="X1223" s="5" t="str">
        <f>IF(Table1[[#This Row],[Margin_Var]]&gt;=0, "Above Budget", "Below Budget")</f>
        <v>Above Budget</v>
      </c>
      <c r="Y1223" s="5">
        <f>IFERROR(Table1[[#This Row],[Gross_Margin]]/Table1[[#This Row],[Actual_Sales]],0)</f>
        <v>0.58052434456928836</v>
      </c>
      <c r="Z1223" s="5">
        <f>Table1[[#This Row],[Actual_Profit]]/Table1[[#This Row],[Actual_Sales]]</f>
        <v>0.36329588014981273</v>
      </c>
      <c r="AA1223">
        <v>116</v>
      </c>
      <c r="AB1223" s="5">
        <f>IFERROR(Table1[[#This Row],[Expenses]]/Table1[[#This Row],[Actual_Sales]],0)</f>
        <v>0.21722846441947566</v>
      </c>
      <c r="AC1223">
        <v>73</v>
      </c>
      <c r="AD1223">
        <v>1191</v>
      </c>
      <c r="AE1223" s="5">
        <f>IFERROR(Table1[[#This Row],[Inventory]]/Table1[[#This Row],[Actual_Sales]],0)</f>
        <v>2.2303370786516852</v>
      </c>
    </row>
    <row r="1224" spans="1:31" x14ac:dyDescent="0.25">
      <c r="A1224">
        <v>698</v>
      </c>
      <c r="B1224">
        <v>937</v>
      </c>
      <c r="C1224">
        <v>12</v>
      </c>
      <c r="D1224" s="2">
        <v>40269</v>
      </c>
      <c r="E1224">
        <v>267</v>
      </c>
      <c r="F1224">
        <v>230</v>
      </c>
      <c r="G1224">
        <f>Table1[[#This Row],[Actual_Sales]]-Table1[[#This Row],[Budget_Sales]]</f>
        <v>37</v>
      </c>
      <c r="H1224" s="5">
        <f>IF(
Table1[[#This Row],[Budget_Sales]]=0,
"",
IF(
Table1[[#This Row],[Budget_Sales]]&gt;0,
(Table1[[#This Row],[Actual_Sales]]-Table1[[#This Row],[Budget_Sales]])/Table1[[#This Row],[Budget_Sales]],
(Table1[[#This Row],[Actual_Sales]]-Table1[[#This Row],[Budget_Sales]])/ABS(Table1[[#This Row],[Budget_Sales]])
)
)</f>
        <v>0.16086956521739129</v>
      </c>
      <c r="I1224" s="5" t="str">
        <f>IF(Table1[[#This Row],[Sales_Var]]&gt;=0,"Above Budget","Below Budget")</f>
        <v>Above Budget</v>
      </c>
      <c r="J1224">
        <f>Table1[[#This Row],[Actual_Sales]]-(Table1[[#This Row],[COGS]]+Table1[[#This Row],[Expenses]])</f>
        <v>97</v>
      </c>
      <c r="K1224">
        <v>90</v>
      </c>
      <c r="L1224">
        <f>Table1[[#This Row],[Actual_Profit]]-Table1[[#This Row],[Budget_Profit]]</f>
        <v>7</v>
      </c>
      <c r="M1224" s="5">
        <f>IF(
Table1[[#This Row],[Budget_Profit]]=0,
"",
IF(
Table1[[#This Row],[Budget_Profit]]&gt;0,
(Table1[[#This Row],[Actual_Profit]]-Table1[[#This Row],[Budget_Profit]])/Table1[[#This Row],[Budget_Profit]],
(Table1[[#This Row],[Actual_Profit]]-Table1[[#This Row],[Budget_Profit]])/ABS(Table1[[#This Row],[Budget_Profit]])
)
)</f>
        <v>7.7777777777777779E-2</v>
      </c>
      <c r="N1224" s="5" t="str">
        <f>IF(Table1[[#This Row],[Profit_Var]]&gt;=0, "Above Budget", "Below Budget")</f>
        <v>Above Budget</v>
      </c>
      <c r="O1224">
        <v>112</v>
      </c>
      <c r="P1224">
        <v>90</v>
      </c>
      <c r="Q1224">
        <f>Table1[[#This Row],[COGS]]-Table1[[#This Row],[Budget_COGS]]</f>
        <v>22</v>
      </c>
      <c r="R1224" s="5">
        <f>IF(
Table1[[#This Row],[Budget_COGS]]=0,
"",
IF(
Table1[[#This Row],[Budget_COGS]]&gt;0,
(Table1[[#This Row],[Budget_COGS]]-Table1[[#This Row],[COGS]]) / Table1[[#This Row],[Budget_COGS]],
(Table1[[#This Row],[Budget_COGS]]-Table1[[#This Row],[COGS]]) / ABS(Table1[[#This Row],[Budget_COGS]])
)
)</f>
        <v>-0.24444444444444444</v>
      </c>
      <c r="S1224" s="5" t="str">
        <f>IF(Table1[[#This Row],[COGS _Var]]&gt;=0, "Above Budget", "Below Budget")</f>
        <v>Above Budget</v>
      </c>
      <c r="T1224">
        <f>Table1[[#This Row],[Actual_Sales]]-Table1[[#This Row],[COGS]]</f>
        <v>155</v>
      </c>
      <c r="U1224">
        <v>140</v>
      </c>
      <c r="V1224">
        <f>Table1[[#This Row],[Gross_Margin]]-Table1[[#This Row],[Budget_Margin]]</f>
        <v>15</v>
      </c>
      <c r="W1224" s="5">
        <f>IF(
Table1[[#This Row],[Budget_Margin]]=0,
"",
IF(
Table1[[#This Row],[Budget_Margin]]&gt;0,
(Table1[[#This Row],[Gross_Margin]]-Table1[[#This Row],[Budget_Margin]]) / Table1[[#This Row],[Budget_Margin]],
(Table1[[#This Row],[Gross_Margin]]-Table1[[#This Row],[Budget_Margin]]) / ABS(Table1[[#This Row],[Budget_Margin]])
)
)</f>
        <v>0.10714285714285714</v>
      </c>
      <c r="X1224" s="5" t="str">
        <f>IF(Table1[[#This Row],[Margin_Var]]&gt;=0, "Above Budget", "Below Budget")</f>
        <v>Above Budget</v>
      </c>
      <c r="Y1224" s="5">
        <f>IFERROR(Table1[[#This Row],[Gross_Margin]]/Table1[[#This Row],[Actual_Sales]],0)</f>
        <v>0.58052434456928836</v>
      </c>
      <c r="Z1224" s="5">
        <f>Table1[[#This Row],[Actual_Profit]]/Table1[[#This Row],[Actual_Sales]]</f>
        <v>0.36329588014981273</v>
      </c>
      <c r="AA1224">
        <v>58</v>
      </c>
      <c r="AB1224" s="5">
        <f>IFERROR(Table1[[#This Row],[Expenses]]/Table1[[#This Row],[Actual_Sales]],0)</f>
        <v>0.21722846441947566</v>
      </c>
      <c r="AC1224">
        <v>34</v>
      </c>
      <c r="AD1224">
        <v>502</v>
      </c>
      <c r="AE1224" s="5">
        <f>IFERROR(Table1[[#This Row],[Inventory]]/Table1[[#This Row],[Actual_Sales]],0)</f>
        <v>1.8801498127340823</v>
      </c>
    </row>
    <row r="1225" spans="1:31" x14ac:dyDescent="0.25">
      <c r="A1225">
        <v>1901</v>
      </c>
      <c r="B1225">
        <v>772</v>
      </c>
      <c r="C1225">
        <v>3</v>
      </c>
      <c r="D1225" s="2">
        <v>40483</v>
      </c>
      <c r="E1225">
        <v>245</v>
      </c>
      <c r="F1225">
        <v>220</v>
      </c>
      <c r="G1225">
        <f>Table1[[#This Row],[Actual_Sales]]-Table1[[#This Row],[Budget_Sales]]</f>
        <v>25</v>
      </c>
      <c r="H1225" s="5">
        <f>IF(
Table1[[#This Row],[Budget_Sales]]=0,
"",
IF(
Table1[[#This Row],[Budget_Sales]]&gt;0,
(Table1[[#This Row],[Actual_Sales]]-Table1[[#This Row],[Budget_Sales]])/Table1[[#This Row],[Budget_Sales]],
(Table1[[#This Row],[Actual_Sales]]-Table1[[#This Row],[Budget_Sales]])/ABS(Table1[[#This Row],[Budget_Sales]])
)
)</f>
        <v>0.11363636363636363</v>
      </c>
      <c r="I1225" s="5" t="str">
        <f>IF(Table1[[#This Row],[Sales_Var]]&gt;=0,"Above Budget","Below Budget")</f>
        <v>Above Budget</v>
      </c>
      <c r="J1225">
        <f>Table1[[#This Row],[Actual_Sales]]-(Table1[[#This Row],[COGS]]+Table1[[#This Row],[Expenses]])</f>
        <v>89</v>
      </c>
      <c r="K1225">
        <v>90</v>
      </c>
      <c r="L1225">
        <f>Table1[[#This Row],[Actual_Profit]]-Table1[[#This Row],[Budget_Profit]]</f>
        <v>-1</v>
      </c>
      <c r="M1225" s="5">
        <f>IF(
Table1[[#This Row],[Budget_Profit]]=0,
"",
IF(
Table1[[#This Row],[Budget_Profit]]&gt;0,
(Table1[[#This Row],[Actual_Profit]]-Table1[[#This Row],[Budget_Profit]])/Table1[[#This Row],[Budget_Profit]],
(Table1[[#This Row],[Actual_Profit]]-Table1[[#This Row],[Budget_Profit]])/ABS(Table1[[#This Row],[Budget_Profit]])
)
)</f>
        <v>-1.1111111111111112E-2</v>
      </c>
      <c r="N1225" s="5" t="str">
        <f>IF(Table1[[#This Row],[Profit_Var]]&gt;=0, "Above Budget", "Below Budget")</f>
        <v>Below Budget</v>
      </c>
      <c r="O1225">
        <v>102</v>
      </c>
      <c r="P1225">
        <v>90</v>
      </c>
      <c r="Q1225">
        <f>Table1[[#This Row],[COGS]]-Table1[[#This Row],[Budget_COGS]]</f>
        <v>12</v>
      </c>
      <c r="R1225" s="5">
        <f>IF(
Table1[[#This Row],[Budget_COGS]]=0,
"",
IF(
Table1[[#This Row],[Budget_COGS]]&gt;0,
(Table1[[#This Row],[Budget_COGS]]-Table1[[#This Row],[COGS]]) / Table1[[#This Row],[Budget_COGS]],
(Table1[[#This Row],[Budget_COGS]]-Table1[[#This Row],[COGS]]) / ABS(Table1[[#This Row],[Budget_COGS]])
)
)</f>
        <v>-0.13333333333333333</v>
      </c>
      <c r="S1225" s="5" t="str">
        <f>IF(Table1[[#This Row],[COGS _Var]]&gt;=0, "Above Budget", "Below Budget")</f>
        <v>Above Budget</v>
      </c>
      <c r="T1225">
        <f>Table1[[#This Row],[Actual_Sales]]-Table1[[#This Row],[COGS]]</f>
        <v>143</v>
      </c>
      <c r="U1225">
        <v>130</v>
      </c>
      <c r="V1225">
        <f>Table1[[#This Row],[Gross_Margin]]-Table1[[#This Row],[Budget_Margin]]</f>
        <v>13</v>
      </c>
      <c r="W1225" s="5">
        <f>IF(
Table1[[#This Row],[Budget_Margin]]=0,
"",
IF(
Table1[[#This Row],[Budget_Margin]]&gt;0,
(Table1[[#This Row],[Gross_Margin]]-Table1[[#This Row],[Budget_Margin]]) / Table1[[#This Row],[Budget_Margin]],
(Table1[[#This Row],[Gross_Margin]]-Table1[[#This Row],[Budget_Margin]]) / ABS(Table1[[#This Row],[Budget_Margin]])
)
)</f>
        <v>0.1</v>
      </c>
      <c r="X1225" s="5" t="str">
        <f>IF(Table1[[#This Row],[Margin_Var]]&gt;=0, "Above Budget", "Below Budget")</f>
        <v>Above Budget</v>
      </c>
      <c r="Y1225" s="5">
        <f>IFERROR(Table1[[#This Row],[Gross_Margin]]/Table1[[#This Row],[Actual_Sales]],0)</f>
        <v>0.58367346938775511</v>
      </c>
      <c r="Z1225" s="5">
        <f>Table1[[#This Row],[Actual_Profit]]/Table1[[#This Row],[Actual_Sales]]</f>
        <v>0.36326530612244901</v>
      </c>
      <c r="AA1225">
        <v>54</v>
      </c>
      <c r="AB1225" s="5">
        <f>IFERROR(Table1[[#This Row],[Expenses]]/Table1[[#This Row],[Actual_Sales]],0)</f>
        <v>0.22040816326530613</v>
      </c>
      <c r="AC1225">
        <v>31</v>
      </c>
      <c r="AD1225">
        <v>666</v>
      </c>
      <c r="AE1225" s="5">
        <f>IFERROR(Table1[[#This Row],[Inventory]]/Table1[[#This Row],[Actual_Sales]],0)</f>
        <v>2.7183673469387757</v>
      </c>
    </row>
    <row r="1226" spans="1:31" x14ac:dyDescent="0.25">
      <c r="A1226">
        <v>1930</v>
      </c>
      <c r="B1226">
        <v>918</v>
      </c>
      <c r="C1226">
        <v>4</v>
      </c>
      <c r="D1226" s="2">
        <v>40483</v>
      </c>
      <c r="E1226">
        <v>245</v>
      </c>
      <c r="F1226">
        <v>180</v>
      </c>
      <c r="G1226">
        <f>Table1[[#This Row],[Actual_Sales]]-Table1[[#This Row],[Budget_Sales]]</f>
        <v>65</v>
      </c>
      <c r="H1226" s="5">
        <f>IF(
Table1[[#This Row],[Budget_Sales]]=0,
"",
IF(
Table1[[#This Row],[Budget_Sales]]&gt;0,
(Table1[[#This Row],[Actual_Sales]]-Table1[[#This Row],[Budget_Sales]])/Table1[[#This Row],[Budget_Sales]],
(Table1[[#This Row],[Actual_Sales]]-Table1[[#This Row],[Budget_Sales]])/ABS(Table1[[#This Row],[Budget_Sales]])
)
)</f>
        <v>0.3611111111111111</v>
      </c>
      <c r="I1226" s="5" t="str">
        <f>IF(Table1[[#This Row],[Sales_Var]]&gt;=0,"Above Budget","Below Budget")</f>
        <v>Above Budget</v>
      </c>
      <c r="J1226">
        <f>Table1[[#This Row],[Actual_Sales]]-(Table1[[#This Row],[COGS]]+Table1[[#This Row],[Expenses]])</f>
        <v>89</v>
      </c>
      <c r="K1226">
        <v>60</v>
      </c>
      <c r="L1226">
        <f>Table1[[#This Row],[Actual_Profit]]-Table1[[#This Row],[Budget_Profit]]</f>
        <v>29</v>
      </c>
      <c r="M1226" s="5">
        <f>IF(
Table1[[#This Row],[Budget_Profit]]=0,
"",
IF(
Table1[[#This Row],[Budget_Profit]]&gt;0,
(Table1[[#This Row],[Actual_Profit]]-Table1[[#This Row],[Budget_Profit]])/Table1[[#This Row],[Budget_Profit]],
(Table1[[#This Row],[Actual_Profit]]-Table1[[#This Row],[Budget_Profit]])/ABS(Table1[[#This Row],[Budget_Profit]])
)
)</f>
        <v>0.48333333333333334</v>
      </c>
      <c r="N1226" s="5" t="str">
        <f>IF(Table1[[#This Row],[Profit_Var]]&gt;=0, "Above Budget", "Below Budget")</f>
        <v>Above Budget</v>
      </c>
      <c r="O1226">
        <v>102</v>
      </c>
      <c r="P1226">
        <v>80</v>
      </c>
      <c r="Q1226">
        <f>Table1[[#This Row],[COGS]]-Table1[[#This Row],[Budget_COGS]]</f>
        <v>22</v>
      </c>
      <c r="R1226" s="5">
        <f>IF(
Table1[[#This Row],[Budget_COGS]]=0,
"",
IF(
Table1[[#This Row],[Budget_COGS]]&gt;0,
(Table1[[#This Row],[Budget_COGS]]-Table1[[#This Row],[COGS]]) / Table1[[#This Row],[Budget_COGS]],
(Table1[[#This Row],[Budget_COGS]]-Table1[[#This Row],[COGS]]) / ABS(Table1[[#This Row],[Budget_COGS]])
)
)</f>
        <v>-0.27500000000000002</v>
      </c>
      <c r="S1226" s="5" t="str">
        <f>IF(Table1[[#This Row],[COGS _Var]]&gt;=0, "Above Budget", "Below Budget")</f>
        <v>Above Budget</v>
      </c>
      <c r="T1226">
        <f>Table1[[#This Row],[Actual_Sales]]-Table1[[#This Row],[COGS]]</f>
        <v>143</v>
      </c>
      <c r="U1226">
        <v>100</v>
      </c>
      <c r="V1226">
        <f>Table1[[#This Row],[Gross_Margin]]-Table1[[#This Row],[Budget_Margin]]</f>
        <v>43</v>
      </c>
      <c r="W1226" s="5">
        <f>IF(
Table1[[#This Row],[Budget_Margin]]=0,
"",
IF(
Table1[[#This Row],[Budget_Margin]]&gt;0,
(Table1[[#This Row],[Gross_Margin]]-Table1[[#This Row],[Budget_Margin]]) / Table1[[#This Row],[Budget_Margin]],
(Table1[[#This Row],[Gross_Margin]]-Table1[[#This Row],[Budget_Margin]]) / ABS(Table1[[#This Row],[Budget_Margin]])
)
)</f>
        <v>0.43</v>
      </c>
      <c r="X1226" s="5" t="str">
        <f>IF(Table1[[#This Row],[Margin_Var]]&gt;=0, "Above Budget", "Below Budget")</f>
        <v>Above Budget</v>
      </c>
      <c r="Y1226" s="5">
        <f>IFERROR(Table1[[#This Row],[Gross_Margin]]/Table1[[#This Row],[Actual_Sales]],0)</f>
        <v>0.58367346938775511</v>
      </c>
      <c r="Z1226" s="5">
        <f>Table1[[#This Row],[Actual_Profit]]/Table1[[#This Row],[Actual_Sales]]</f>
        <v>0.36326530612244901</v>
      </c>
      <c r="AA1226">
        <v>54</v>
      </c>
      <c r="AB1226" s="5">
        <f>IFERROR(Table1[[#This Row],[Expenses]]/Table1[[#This Row],[Actual_Sales]],0)</f>
        <v>0.22040816326530613</v>
      </c>
      <c r="AC1226">
        <v>31</v>
      </c>
      <c r="AD1226">
        <v>-2003</v>
      </c>
      <c r="AE1226" s="5">
        <f>IFERROR(Table1[[#This Row],[Inventory]]/Table1[[#This Row],[Actual_Sales]],0)</f>
        <v>-8.1755102040816325</v>
      </c>
    </row>
    <row r="1227" spans="1:31" x14ac:dyDescent="0.25">
      <c r="A1227">
        <v>1816</v>
      </c>
      <c r="B1227">
        <v>419</v>
      </c>
      <c r="C1227">
        <v>12</v>
      </c>
      <c r="D1227" s="2">
        <v>40483</v>
      </c>
      <c r="E1227">
        <v>245</v>
      </c>
      <c r="F1227">
        <v>200</v>
      </c>
      <c r="G1227">
        <f>Table1[[#This Row],[Actual_Sales]]-Table1[[#This Row],[Budget_Sales]]</f>
        <v>45</v>
      </c>
      <c r="H1227" s="5">
        <f>IF(
Table1[[#This Row],[Budget_Sales]]=0,
"",
IF(
Table1[[#This Row],[Budget_Sales]]&gt;0,
(Table1[[#This Row],[Actual_Sales]]-Table1[[#This Row],[Budget_Sales]])/Table1[[#This Row],[Budget_Sales]],
(Table1[[#This Row],[Actual_Sales]]-Table1[[#This Row],[Budget_Sales]])/ABS(Table1[[#This Row],[Budget_Sales]])
)
)</f>
        <v>0.22500000000000001</v>
      </c>
      <c r="I1227" s="5" t="str">
        <f>IF(Table1[[#This Row],[Sales_Var]]&gt;=0,"Above Budget","Below Budget")</f>
        <v>Above Budget</v>
      </c>
      <c r="J1227">
        <f>Table1[[#This Row],[Actual_Sales]]-(Table1[[#This Row],[COGS]]+Table1[[#This Row],[Expenses]])</f>
        <v>89</v>
      </c>
      <c r="K1227">
        <v>70</v>
      </c>
      <c r="L1227">
        <f>Table1[[#This Row],[Actual_Profit]]-Table1[[#This Row],[Budget_Profit]]</f>
        <v>19</v>
      </c>
      <c r="M1227" s="5">
        <f>IF(
Table1[[#This Row],[Budget_Profit]]=0,
"",
IF(
Table1[[#This Row],[Budget_Profit]]&gt;0,
(Table1[[#This Row],[Actual_Profit]]-Table1[[#This Row],[Budget_Profit]])/Table1[[#This Row],[Budget_Profit]],
(Table1[[#This Row],[Actual_Profit]]-Table1[[#This Row],[Budget_Profit]])/ABS(Table1[[#This Row],[Budget_Profit]])
)
)</f>
        <v>0.27142857142857141</v>
      </c>
      <c r="N1227" s="5" t="str">
        <f>IF(Table1[[#This Row],[Profit_Var]]&gt;=0, "Above Budget", "Below Budget")</f>
        <v>Above Budget</v>
      </c>
      <c r="O1227">
        <v>102</v>
      </c>
      <c r="P1227">
        <v>80</v>
      </c>
      <c r="Q1227">
        <f>Table1[[#This Row],[COGS]]-Table1[[#This Row],[Budget_COGS]]</f>
        <v>22</v>
      </c>
      <c r="R1227" s="5">
        <f>IF(
Table1[[#This Row],[Budget_COGS]]=0,
"",
IF(
Table1[[#This Row],[Budget_COGS]]&gt;0,
(Table1[[#This Row],[Budget_COGS]]-Table1[[#This Row],[COGS]]) / Table1[[#This Row],[Budget_COGS]],
(Table1[[#This Row],[Budget_COGS]]-Table1[[#This Row],[COGS]]) / ABS(Table1[[#This Row],[Budget_COGS]])
)
)</f>
        <v>-0.27500000000000002</v>
      </c>
      <c r="S1227" s="5" t="str">
        <f>IF(Table1[[#This Row],[COGS _Var]]&gt;=0, "Above Budget", "Below Budget")</f>
        <v>Above Budget</v>
      </c>
      <c r="T1227">
        <f>Table1[[#This Row],[Actual_Sales]]-Table1[[#This Row],[COGS]]</f>
        <v>143</v>
      </c>
      <c r="U1227">
        <v>120</v>
      </c>
      <c r="V1227">
        <f>Table1[[#This Row],[Gross_Margin]]-Table1[[#This Row],[Budget_Margin]]</f>
        <v>23</v>
      </c>
      <c r="W1227" s="5">
        <f>IF(
Table1[[#This Row],[Budget_Margin]]=0,
"",
IF(
Table1[[#This Row],[Budget_Margin]]&gt;0,
(Table1[[#This Row],[Gross_Margin]]-Table1[[#This Row],[Budget_Margin]]) / Table1[[#This Row],[Budget_Margin]],
(Table1[[#This Row],[Gross_Margin]]-Table1[[#This Row],[Budget_Margin]]) / ABS(Table1[[#This Row],[Budget_Margin]])
)
)</f>
        <v>0.19166666666666668</v>
      </c>
      <c r="X1227" s="5" t="str">
        <f>IF(Table1[[#This Row],[Margin_Var]]&gt;=0, "Above Budget", "Below Budget")</f>
        <v>Above Budget</v>
      </c>
      <c r="Y1227" s="5">
        <f>IFERROR(Table1[[#This Row],[Gross_Margin]]/Table1[[#This Row],[Actual_Sales]],0)</f>
        <v>0.58367346938775511</v>
      </c>
      <c r="Z1227" s="5">
        <f>Table1[[#This Row],[Actual_Profit]]/Table1[[#This Row],[Actual_Sales]]</f>
        <v>0.36326530612244901</v>
      </c>
      <c r="AA1227">
        <v>54</v>
      </c>
      <c r="AB1227" s="5">
        <f>IFERROR(Table1[[#This Row],[Expenses]]/Table1[[#This Row],[Actual_Sales]],0)</f>
        <v>0.22040816326530613</v>
      </c>
      <c r="AC1227">
        <v>31</v>
      </c>
      <c r="AD1227">
        <v>666</v>
      </c>
      <c r="AE1227" s="5">
        <f>IFERROR(Table1[[#This Row],[Inventory]]/Table1[[#This Row],[Actual_Sales]],0)</f>
        <v>2.7183673469387757</v>
      </c>
    </row>
    <row r="1228" spans="1:31" x14ac:dyDescent="0.25">
      <c r="A1228">
        <v>1946</v>
      </c>
      <c r="B1228">
        <v>971</v>
      </c>
      <c r="C1228">
        <v>13</v>
      </c>
      <c r="D1228" s="2">
        <v>40483</v>
      </c>
      <c r="E1228">
        <v>245</v>
      </c>
      <c r="F1228">
        <v>170</v>
      </c>
      <c r="G1228">
        <f>Table1[[#This Row],[Actual_Sales]]-Table1[[#This Row],[Budget_Sales]]</f>
        <v>75</v>
      </c>
      <c r="H1228" s="5">
        <f>IF(
Table1[[#This Row],[Budget_Sales]]=0,
"",
IF(
Table1[[#This Row],[Budget_Sales]]&gt;0,
(Table1[[#This Row],[Actual_Sales]]-Table1[[#This Row],[Budget_Sales]])/Table1[[#This Row],[Budget_Sales]],
(Table1[[#This Row],[Actual_Sales]]-Table1[[#This Row],[Budget_Sales]])/ABS(Table1[[#This Row],[Budget_Sales]])
)
)</f>
        <v>0.44117647058823528</v>
      </c>
      <c r="I1228" s="5" t="str">
        <f>IF(Table1[[#This Row],[Sales_Var]]&gt;=0,"Above Budget","Below Budget")</f>
        <v>Above Budget</v>
      </c>
      <c r="J1228">
        <f>Table1[[#This Row],[Actual_Sales]]-(Table1[[#This Row],[COGS]]+Table1[[#This Row],[Expenses]])</f>
        <v>89</v>
      </c>
      <c r="K1228">
        <v>70</v>
      </c>
      <c r="L1228">
        <f>Table1[[#This Row],[Actual_Profit]]-Table1[[#This Row],[Budget_Profit]]</f>
        <v>19</v>
      </c>
      <c r="M1228" s="5">
        <f>IF(
Table1[[#This Row],[Budget_Profit]]=0,
"",
IF(
Table1[[#This Row],[Budget_Profit]]&gt;0,
(Table1[[#This Row],[Actual_Profit]]-Table1[[#This Row],[Budget_Profit]])/Table1[[#This Row],[Budget_Profit]],
(Table1[[#This Row],[Actual_Profit]]-Table1[[#This Row],[Budget_Profit]])/ABS(Table1[[#This Row],[Budget_Profit]])
)
)</f>
        <v>0.27142857142857141</v>
      </c>
      <c r="N1228" s="5" t="str">
        <f>IF(Table1[[#This Row],[Profit_Var]]&gt;=0, "Above Budget", "Below Budget")</f>
        <v>Above Budget</v>
      </c>
      <c r="O1228">
        <v>102</v>
      </c>
      <c r="P1228">
        <v>70</v>
      </c>
      <c r="Q1228">
        <f>Table1[[#This Row],[COGS]]-Table1[[#This Row],[Budget_COGS]]</f>
        <v>32</v>
      </c>
      <c r="R1228" s="5">
        <f>IF(
Table1[[#This Row],[Budget_COGS]]=0,
"",
IF(
Table1[[#This Row],[Budget_COGS]]&gt;0,
(Table1[[#This Row],[Budget_COGS]]-Table1[[#This Row],[COGS]]) / Table1[[#This Row],[Budget_COGS]],
(Table1[[#This Row],[Budget_COGS]]-Table1[[#This Row],[COGS]]) / ABS(Table1[[#This Row],[Budget_COGS]])
)
)</f>
        <v>-0.45714285714285713</v>
      </c>
      <c r="S1228" s="5" t="str">
        <f>IF(Table1[[#This Row],[COGS _Var]]&gt;=0, "Above Budget", "Below Budget")</f>
        <v>Above Budget</v>
      </c>
      <c r="T1228">
        <f>Table1[[#This Row],[Actual_Sales]]-Table1[[#This Row],[COGS]]</f>
        <v>143</v>
      </c>
      <c r="U1228">
        <v>100</v>
      </c>
      <c r="V1228">
        <f>Table1[[#This Row],[Gross_Margin]]-Table1[[#This Row],[Budget_Margin]]</f>
        <v>43</v>
      </c>
      <c r="W1228" s="5">
        <f>IF(
Table1[[#This Row],[Budget_Margin]]=0,
"",
IF(
Table1[[#This Row],[Budget_Margin]]&gt;0,
(Table1[[#This Row],[Gross_Margin]]-Table1[[#This Row],[Budget_Margin]]) / Table1[[#This Row],[Budget_Margin]],
(Table1[[#This Row],[Gross_Margin]]-Table1[[#This Row],[Budget_Margin]]) / ABS(Table1[[#This Row],[Budget_Margin]])
)
)</f>
        <v>0.43</v>
      </c>
      <c r="X1228" s="5" t="str">
        <f>IF(Table1[[#This Row],[Margin_Var]]&gt;=0, "Above Budget", "Below Budget")</f>
        <v>Above Budget</v>
      </c>
      <c r="Y1228" s="5">
        <f>IFERROR(Table1[[#This Row],[Gross_Margin]]/Table1[[#This Row],[Actual_Sales]],0)</f>
        <v>0.58367346938775511</v>
      </c>
      <c r="Z1228" s="5">
        <f>Table1[[#This Row],[Actual_Profit]]/Table1[[#This Row],[Actual_Sales]]</f>
        <v>0.36326530612244901</v>
      </c>
      <c r="AA1228">
        <v>54</v>
      </c>
      <c r="AB1228" s="5">
        <f>IFERROR(Table1[[#This Row],[Expenses]]/Table1[[#This Row],[Actual_Sales]],0)</f>
        <v>0.22040816326530613</v>
      </c>
      <c r="AC1228">
        <v>31</v>
      </c>
      <c r="AD1228">
        <v>666</v>
      </c>
      <c r="AE1228" s="5">
        <f>IFERROR(Table1[[#This Row],[Inventory]]/Table1[[#This Row],[Actual_Sales]],0)</f>
        <v>2.7183673469387757</v>
      </c>
    </row>
    <row r="1229" spans="1:31" x14ac:dyDescent="0.25">
      <c r="A1229">
        <v>2237</v>
      </c>
      <c r="B1229">
        <v>614</v>
      </c>
      <c r="C1229">
        <v>2</v>
      </c>
      <c r="D1229" s="2">
        <v>40544</v>
      </c>
      <c r="E1229">
        <v>157</v>
      </c>
      <c r="F1229">
        <v>140</v>
      </c>
      <c r="G1229">
        <f>Table1[[#This Row],[Actual_Sales]]-Table1[[#This Row],[Budget_Sales]]</f>
        <v>17</v>
      </c>
      <c r="H1229" s="5">
        <f>IF(
Table1[[#This Row],[Budget_Sales]]=0,
"",
IF(
Table1[[#This Row],[Budget_Sales]]&gt;0,
(Table1[[#This Row],[Actual_Sales]]-Table1[[#This Row],[Budget_Sales]])/Table1[[#This Row],[Budget_Sales]],
(Table1[[#This Row],[Actual_Sales]]-Table1[[#This Row],[Budget_Sales]])/ABS(Table1[[#This Row],[Budget_Sales]])
)
)</f>
        <v>0.12142857142857143</v>
      </c>
      <c r="I1229" s="5" t="str">
        <f>IF(Table1[[#This Row],[Sales_Var]]&gt;=0,"Above Budget","Below Budget")</f>
        <v>Above Budget</v>
      </c>
      <c r="J1229">
        <f>Table1[[#This Row],[Actual_Sales]]-(Table1[[#This Row],[COGS]]+Table1[[#This Row],[Expenses]])</f>
        <v>57</v>
      </c>
      <c r="K1229">
        <v>50</v>
      </c>
      <c r="L1229">
        <f>Table1[[#This Row],[Actual_Profit]]-Table1[[#This Row],[Budget_Profit]]</f>
        <v>7</v>
      </c>
      <c r="M1229" s="5">
        <f>IF(
Table1[[#This Row],[Budget_Profit]]=0,
"",
IF(
Table1[[#This Row],[Budget_Profit]]&gt;0,
(Table1[[#This Row],[Actual_Profit]]-Table1[[#This Row],[Budget_Profit]])/Table1[[#This Row],[Budget_Profit]],
(Table1[[#This Row],[Actual_Profit]]-Table1[[#This Row],[Budget_Profit]])/ABS(Table1[[#This Row],[Budget_Profit]])
)
)</f>
        <v>0.14000000000000001</v>
      </c>
      <c r="N1229" s="5" t="str">
        <f>IF(Table1[[#This Row],[Profit_Var]]&gt;=0, "Above Budget", "Below Budget")</f>
        <v>Above Budget</v>
      </c>
      <c r="O1229">
        <v>57</v>
      </c>
      <c r="P1229">
        <v>60</v>
      </c>
      <c r="Q1229">
        <f>Table1[[#This Row],[COGS]]-Table1[[#This Row],[Budget_COGS]]</f>
        <v>-3</v>
      </c>
      <c r="R1229" s="5">
        <f>IF(
Table1[[#This Row],[Budget_COGS]]=0,
"",
IF(
Table1[[#This Row],[Budget_COGS]]&gt;0,
(Table1[[#This Row],[Budget_COGS]]-Table1[[#This Row],[COGS]]) / Table1[[#This Row],[Budget_COGS]],
(Table1[[#This Row],[Budget_COGS]]-Table1[[#This Row],[COGS]]) / ABS(Table1[[#This Row],[Budget_COGS]])
)
)</f>
        <v>0.05</v>
      </c>
      <c r="S1229" s="5" t="str">
        <f>IF(Table1[[#This Row],[COGS _Var]]&gt;=0, "Above Budget", "Below Budget")</f>
        <v>Below Budget</v>
      </c>
      <c r="T1229">
        <f>Table1[[#This Row],[Actual_Sales]]-Table1[[#This Row],[COGS]]</f>
        <v>100</v>
      </c>
      <c r="U1229">
        <v>80</v>
      </c>
      <c r="V1229">
        <f>Table1[[#This Row],[Gross_Margin]]-Table1[[#This Row],[Budget_Margin]]</f>
        <v>20</v>
      </c>
      <c r="W1229" s="5">
        <f>IF(
Table1[[#This Row],[Budget_Margin]]=0,
"",
IF(
Table1[[#This Row],[Budget_Margin]]&gt;0,
(Table1[[#This Row],[Gross_Margin]]-Table1[[#This Row],[Budget_Margin]]) / Table1[[#This Row],[Budget_Margin]],
(Table1[[#This Row],[Gross_Margin]]-Table1[[#This Row],[Budget_Margin]]) / ABS(Table1[[#This Row],[Budget_Margin]])
)
)</f>
        <v>0.25</v>
      </c>
      <c r="X1229" s="5" t="str">
        <f>IF(Table1[[#This Row],[Margin_Var]]&gt;=0, "Above Budget", "Below Budget")</f>
        <v>Above Budget</v>
      </c>
      <c r="Y1229" s="5">
        <f>IFERROR(Table1[[#This Row],[Gross_Margin]]/Table1[[#This Row],[Actual_Sales]],0)</f>
        <v>0.63694267515923564</v>
      </c>
      <c r="Z1229" s="5">
        <f>Table1[[#This Row],[Actual_Profit]]/Table1[[#This Row],[Actual_Sales]]</f>
        <v>0.36305732484076431</v>
      </c>
      <c r="AA1229">
        <v>43</v>
      </c>
      <c r="AB1229" s="5">
        <f>IFERROR(Table1[[#This Row],[Expenses]]/Table1[[#This Row],[Actual_Sales]],0)</f>
        <v>0.27388535031847133</v>
      </c>
      <c r="AC1229">
        <v>18</v>
      </c>
      <c r="AD1229">
        <v>364</v>
      </c>
      <c r="AE1229" s="5">
        <f>IFERROR(Table1[[#This Row],[Inventory]]/Table1[[#This Row],[Actual_Sales]],0)</f>
        <v>2.3184713375796178</v>
      </c>
    </row>
    <row r="1230" spans="1:31" x14ac:dyDescent="0.25">
      <c r="A1230">
        <v>2299</v>
      </c>
      <c r="B1230">
        <v>971</v>
      </c>
      <c r="C1230">
        <v>3</v>
      </c>
      <c r="D1230" s="2">
        <v>40544</v>
      </c>
      <c r="E1230">
        <v>157</v>
      </c>
      <c r="F1230">
        <v>170</v>
      </c>
      <c r="G1230">
        <f>Table1[[#This Row],[Actual_Sales]]-Table1[[#This Row],[Budget_Sales]]</f>
        <v>-13</v>
      </c>
      <c r="H1230" s="5">
        <f>IF(
Table1[[#This Row],[Budget_Sales]]=0,
"",
IF(
Table1[[#This Row],[Budget_Sales]]&gt;0,
(Table1[[#This Row],[Actual_Sales]]-Table1[[#This Row],[Budget_Sales]])/Table1[[#This Row],[Budget_Sales]],
(Table1[[#This Row],[Actual_Sales]]-Table1[[#This Row],[Budget_Sales]])/ABS(Table1[[#This Row],[Budget_Sales]])
)
)</f>
        <v>-7.6470588235294124E-2</v>
      </c>
      <c r="I1230" s="5" t="str">
        <f>IF(Table1[[#This Row],[Sales_Var]]&gt;=0,"Above Budget","Below Budget")</f>
        <v>Below Budget</v>
      </c>
      <c r="J1230">
        <f>Table1[[#This Row],[Actual_Sales]]-(Table1[[#This Row],[COGS]]+Table1[[#This Row],[Expenses]])</f>
        <v>57</v>
      </c>
      <c r="K1230">
        <v>70</v>
      </c>
      <c r="L1230">
        <f>Table1[[#This Row],[Actual_Profit]]-Table1[[#This Row],[Budget_Profit]]</f>
        <v>-13</v>
      </c>
      <c r="M1230" s="5">
        <f>IF(
Table1[[#This Row],[Budget_Profit]]=0,
"",
IF(
Table1[[#This Row],[Budget_Profit]]&gt;0,
(Table1[[#This Row],[Actual_Profit]]-Table1[[#This Row],[Budget_Profit]])/Table1[[#This Row],[Budget_Profit]],
(Table1[[#This Row],[Actual_Profit]]-Table1[[#This Row],[Budget_Profit]])/ABS(Table1[[#This Row],[Budget_Profit]])
)
)</f>
        <v>-0.18571428571428572</v>
      </c>
      <c r="N1230" s="5" t="str">
        <f>IF(Table1[[#This Row],[Profit_Var]]&gt;=0, "Above Budget", "Below Budget")</f>
        <v>Below Budget</v>
      </c>
      <c r="O1230">
        <v>57</v>
      </c>
      <c r="P1230">
        <v>70</v>
      </c>
      <c r="Q1230">
        <f>Table1[[#This Row],[COGS]]-Table1[[#This Row],[Budget_COGS]]</f>
        <v>-13</v>
      </c>
      <c r="R1230" s="5">
        <f>IF(
Table1[[#This Row],[Budget_COGS]]=0,
"",
IF(
Table1[[#This Row],[Budget_COGS]]&gt;0,
(Table1[[#This Row],[Budget_COGS]]-Table1[[#This Row],[COGS]]) / Table1[[#This Row],[Budget_COGS]],
(Table1[[#This Row],[Budget_COGS]]-Table1[[#This Row],[COGS]]) / ABS(Table1[[#This Row],[Budget_COGS]])
)
)</f>
        <v>0.18571428571428572</v>
      </c>
      <c r="S1230" s="5" t="str">
        <f>IF(Table1[[#This Row],[COGS _Var]]&gt;=0, "Above Budget", "Below Budget")</f>
        <v>Below Budget</v>
      </c>
      <c r="T1230">
        <f>Table1[[#This Row],[Actual_Sales]]-Table1[[#This Row],[COGS]]</f>
        <v>100</v>
      </c>
      <c r="U1230">
        <v>100</v>
      </c>
      <c r="V1230">
        <f>Table1[[#This Row],[Gross_Margin]]-Table1[[#This Row],[Budget_Margin]]</f>
        <v>0</v>
      </c>
      <c r="W1230" s="5">
        <f>IF(
Table1[[#This Row],[Budget_Margin]]=0,
"",
IF(
Table1[[#This Row],[Budget_Margin]]&gt;0,
(Table1[[#This Row],[Gross_Margin]]-Table1[[#This Row],[Budget_Margin]]) / Table1[[#This Row],[Budget_Margin]],
(Table1[[#This Row],[Gross_Margin]]-Table1[[#This Row],[Budget_Margin]]) / ABS(Table1[[#This Row],[Budget_Margin]])
)
)</f>
        <v>0</v>
      </c>
      <c r="X1230" s="5" t="str">
        <f>IF(Table1[[#This Row],[Margin_Var]]&gt;=0, "Above Budget", "Below Budget")</f>
        <v>Above Budget</v>
      </c>
      <c r="Y1230" s="5">
        <f>IFERROR(Table1[[#This Row],[Gross_Margin]]/Table1[[#This Row],[Actual_Sales]],0)</f>
        <v>0.63694267515923564</v>
      </c>
      <c r="Z1230" s="5">
        <f>Table1[[#This Row],[Actual_Profit]]/Table1[[#This Row],[Actual_Sales]]</f>
        <v>0.36305732484076431</v>
      </c>
      <c r="AA1230">
        <v>43</v>
      </c>
      <c r="AB1230" s="5">
        <f>IFERROR(Table1[[#This Row],[Expenses]]/Table1[[#This Row],[Actual_Sales]],0)</f>
        <v>0.27388535031847133</v>
      </c>
      <c r="AC1230">
        <v>18</v>
      </c>
      <c r="AD1230">
        <v>364</v>
      </c>
      <c r="AE1230" s="5">
        <f>IFERROR(Table1[[#This Row],[Inventory]]/Table1[[#This Row],[Actual_Sales]],0)</f>
        <v>2.3184713375796178</v>
      </c>
    </row>
    <row r="1231" spans="1:31" x14ac:dyDescent="0.25">
      <c r="A1231">
        <v>2142</v>
      </c>
      <c r="B1231">
        <v>254</v>
      </c>
      <c r="C1231">
        <v>9</v>
      </c>
      <c r="D1231" s="2">
        <v>40544</v>
      </c>
      <c r="E1231">
        <v>157</v>
      </c>
      <c r="F1231">
        <v>130</v>
      </c>
      <c r="G1231">
        <f>Table1[[#This Row],[Actual_Sales]]-Table1[[#This Row],[Budget_Sales]]</f>
        <v>27</v>
      </c>
      <c r="H1231" s="5">
        <f>IF(
Table1[[#This Row],[Budget_Sales]]=0,
"",
IF(
Table1[[#This Row],[Budget_Sales]]&gt;0,
(Table1[[#This Row],[Actual_Sales]]-Table1[[#This Row],[Budget_Sales]])/Table1[[#This Row],[Budget_Sales]],
(Table1[[#This Row],[Actual_Sales]]-Table1[[#This Row],[Budget_Sales]])/ABS(Table1[[#This Row],[Budget_Sales]])
)
)</f>
        <v>0.2076923076923077</v>
      </c>
      <c r="I1231" s="5" t="str">
        <f>IF(Table1[[#This Row],[Sales_Var]]&gt;=0,"Above Budget","Below Budget")</f>
        <v>Above Budget</v>
      </c>
      <c r="J1231">
        <f>Table1[[#This Row],[Actual_Sales]]-(Table1[[#This Row],[COGS]]+Table1[[#This Row],[Expenses]])</f>
        <v>57</v>
      </c>
      <c r="K1231">
        <v>50</v>
      </c>
      <c r="L1231">
        <f>Table1[[#This Row],[Actual_Profit]]-Table1[[#This Row],[Budget_Profit]]</f>
        <v>7</v>
      </c>
      <c r="M1231" s="5">
        <f>IF(
Table1[[#This Row],[Budget_Profit]]=0,
"",
IF(
Table1[[#This Row],[Budget_Profit]]&gt;0,
(Table1[[#This Row],[Actual_Profit]]-Table1[[#This Row],[Budget_Profit]])/Table1[[#This Row],[Budget_Profit]],
(Table1[[#This Row],[Actual_Profit]]-Table1[[#This Row],[Budget_Profit]])/ABS(Table1[[#This Row],[Budget_Profit]])
)
)</f>
        <v>0.14000000000000001</v>
      </c>
      <c r="N1231" s="5" t="str">
        <f>IF(Table1[[#This Row],[Profit_Var]]&gt;=0, "Above Budget", "Below Budget")</f>
        <v>Above Budget</v>
      </c>
      <c r="O1231">
        <v>57</v>
      </c>
      <c r="P1231">
        <v>50</v>
      </c>
      <c r="Q1231">
        <f>Table1[[#This Row],[COGS]]-Table1[[#This Row],[Budget_COGS]]</f>
        <v>7</v>
      </c>
      <c r="R1231" s="5">
        <f>IF(
Table1[[#This Row],[Budget_COGS]]=0,
"",
IF(
Table1[[#This Row],[Budget_COGS]]&gt;0,
(Table1[[#This Row],[Budget_COGS]]-Table1[[#This Row],[COGS]]) / Table1[[#This Row],[Budget_COGS]],
(Table1[[#This Row],[Budget_COGS]]-Table1[[#This Row],[COGS]]) / ABS(Table1[[#This Row],[Budget_COGS]])
)
)</f>
        <v>-0.14000000000000001</v>
      </c>
      <c r="S1231" s="5" t="str">
        <f>IF(Table1[[#This Row],[COGS _Var]]&gt;=0, "Above Budget", "Below Budget")</f>
        <v>Above Budget</v>
      </c>
      <c r="T1231">
        <f>Table1[[#This Row],[Actual_Sales]]-Table1[[#This Row],[COGS]]</f>
        <v>100</v>
      </c>
      <c r="U1231">
        <v>80</v>
      </c>
      <c r="V1231">
        <f>Table1[[#This Row],[Gross_Margin]]-Table1[[#This Row],[Budget_Margin]]</f>
        <v>20</v>
      </c>
      <c r="W1231" s="5">
        <f>IF(
Table1[[#This Row],[Budget_Margin]]=0,
"",
IF(
Table1[[#This Row],[Budget_Margin]]&gt;0,
(Table1[[#This Row],[Gross_Margin]]-Table1[[#This Row],[Budget_Margin]]) / Table1[[#This Row],[Budget_Margin]],
(Table1[[#This Row],[Gross_Margin]]-Table1[[#This Row],[Budget_Margin]]) / ABS(Table1[[#This Row],[Budget_Margin]])
)
)</f>
        <v>0.25</v>
      </c>
      <c r="X1231" s="5" t="str">
        <f>IF(Table1[[#This Row],[Margin_Var]]&gt;=0, "Above Budget", "Below Budget")</f>
        <v>Above Budget</v>
      </c>
      <c r="Y1231" s="5">
        <f>IFERROR(Table1[[#This Row],[Gross_Margin]]/Table1[[#This Row],[Actual_Sales]],0)</f>
        <v>0.63694267515923564</v>
      </c>
      <c r="Z1231" s="5">
        <f>Table1[[#This Row],[Actual_Profit]]/Table1[[#This Row],[Actual_Sales]]</f>
        <v>0.36305732484076431</v>
      </c>
      <c r="AA1231">
        <v>43</v>
      </c>
      <c r="AB1231" s="5">
        <f>IFERROR(Table1[[#This Row],[Expenses]]/Table1[[#This Row],[Actual_Sales]],0)</f>
        <v>0.27388535031847133</v>
      </c>
      <c r="AC1231">
        <v>18</v>
      </c>
      <c r="AD1231">
        <v>364</v>
      </c>
      <c r="AE1231" s="5">
        <f>IFERROR(Table1[[#This Row],[Inventory]]/Table1[[#This Row],[Actual_Sales]],0)</f>
        <v>2.3184713375796178</v>
      </c>
    </row>
    <row r="1232" spans="1:31" x14ac:dyDescent="0.25">
      <c r="A1232">
        <v>551</v>
      </c>
      <c r="B1232">
        <v>253</v>
      </c>
      <c r="C1232">
        <v>8</v>
      </c>
      <c r="D1232" s="2">
        <v>40269</v>
      </c>
      <c r="E1232">
        <v>292</v>
      </c>
      <c r="F1232">
        <v>250</v>
      </c>
      <c r="G1232">
        <f>Table1[[#This Row],[Actual_Sales]]-Table1[[#This Row],[Budget_Sales]]</f>
        <v>42</v>
      </c>
      <c r="H1232" s="5">
        <f>IF(
Table1[[#This Row],[Budget_Sales]]=0,
"",
IF(
Table1[[#This Row],[Budget_Sales]]&gt;0,
(Table1[[#This Row],[Actual_Sales]]-Table1[[#This Row],[Budget_Sales]])/Table1[[#This Row],[Budget_Sales]],
(Table1[[#This Row],[Actual_Sales]]-Table1[[#This Row],[Budget_Sales]])/ABS(Table1[[#This Row],[Budget_Sales]])
)
)</f>
        <v>0.16800000000000001</v>
      </c>
      <c r="I1232" s="5" t="str">
        <f>IF(Table1[[#This Row],[Sales_Var]]&gt;=0,"Above Budget","Below Budget")</f>
        <v>Above Budget</v>
      </c>
      <c r="J1232">
        <f>Table1[[#This Row],[Actual_Sales]]-(Table1[[#This Row],[COGS]]+Table1[[#This Row],[Expenses]])</f>
        <v>106</v>
      </c>
      <c r="K1232">
        <v>110</v>
      </c>
      <c r="L1232">
        <f>Table1[[#This Row],[Actual_Profit]]-Table1[[#This Row],[Budget_Profit]]</f>
        <v>-4</v>
      </c>
      <c r="M1232" s="5">
        <f>IF(
Table1[[#This Row],[Budget_Profit]]=0,
"",
IF(
Table1[[#This Row],[Budget_Profit]]&gt;0,
(Table1[[#This Row],[Actual_Profit]]-Table1[[#This Row],[Budget_Profit]])/Table1[[#This Row],[Budget_Profit]],
(Table1[[#This Row],[Actual_Profit]]-Table1[[#This Row],[Budget_Profit]])/ABS(Table1[[#This Row],[Budget_Profit]])
)
)</f>
        <v>-3.6363636363636362E-2</v>
      </c>
      <c r="N1232" s="5" t="str">
        <f>IF(Table1[[#This Row],[Profit_Var]]&gt;=0, "Above Budget", "Below Budget")</f>
        <v>Below Budget</v>
      </c>
      <c r="O1232">
        <v>116</v>
      </c>
      <c r="P1232">
        <v>90</v>
      </c>
      <c r="Q1232">
        <f>Table1[[#This Row],[COGS]]-Table1[[#This Row],[Budget_COGS]]</f>
        <v>26</v>
      </c>
      <c r="R1232" s="5">
        <f>IF(
Table1[[#This Row],[Budget_COGS]]=0,
"",
IF(
Table1[[#This Row],[Budget_COGS]]&gt;0,
(Table1[[#This Row],[Budget_COGS]]-Table1[[#This Row],[COGS]]) / Table1[[#This Row],[Budget_COGS]],
(Table1[[#This Row],[Budget_COGS]]-Table1[[#This Row],[COGS]]) / ABS(Table1[[#This Row],[Budget_COGS]])
)
)</f>
        <v>-0.28888888888888886</v>
      </c>
      <c r="S1232" s="5" t="str">
        <f>IF(Table1[[#This Row],[COGS _Var]]&gt;=0, "Above Budget", "Below Budget")</f>
        <v>Above Budget</v>
      </c>
      <c r="T1232">
        <f>Table1[[#This Row],[Actual_Sales]]-Table1[[#This Row],[COGS]]</f>
        <v>176</v>
      </c>
      <c r="U1232">
        <v>160</v>
      </c>
      <c r="V1232">
        <f>Table1[[#This Row],[Gross_Margin]]-Table1[[#This Row],[Budget_Margin]]</f>
        <v>16</v>
      </c>
      <c r="W1232" s="5">
        <f>IF(
Table1[[#This Row],[Budget_Margin]]=0,
"",
IF(
Table1[[#This Row],[Budget_Margin]]&gt;0,
(Table1[[#This Row],[Gross_Margin]]-Table1[[#This Row],[Budget_Margin]]) / Table1[[#This Row],[Budget_Margin]],
(Table1[[#This Row],[Gross_Margin]]-Table1[[#This Row],[Budget_Margin]]) / ABS(Table1[[#This Row],[Budget_Margin]])
)
)</f>
        <v>0.1</v>
      </c>
      <c r="X1232" s="5" t="str">
        <f>IF(Table1[[#This Row],[Margin_Var]]&gt;=0, "Above Budget", "Below Budget")</f>
        <v>Above Budget</v>
      </c>
      <c r="Y1232" s="5">
        <f>IFERROR(Table1[[#This Row],[Gross_Margin]]/Table1[[#This Row],[Actual_Sales]],0)</f>
        <v>0.60273972602739723</v>
      </c>
      <c r="Z1232" s="5">
        <f>Table1[[#This Row],[Actual_Profit]]/Table1[[#This Row],[Actual_Sales]]</f>
        <v>0.36301369863013699</v>
      </c>
      <c r="AA1232">
        <v>70</v>
      </c>
      <c r="AB1232" s="5">
        <f>IFERROR(Table1[[#This Row],[Expenses]]/Table1[[#This Row],[Actual_Sales]],0)</f>
        <v>0.23972602739726026</v>
      </c>
      <c r="AC1232">
        <v>38</v>
      </c>
      <c r="AD1232">
        <v>962</v>
      </c>
      <c r="AE1232" s="5">
        <f>IFERROR(Table1[[#This Row],[Inventory]]/Table1[[#This Row],[Actual_Sales]],0)</f>
        <v>3.2945205479452055</v>
      </c>
    </row>
    <row r="1233" spans="1:31" x14ac:dyDescent="0.25">
      <c r="A1233">
        <v>364</v>
      </c>
      <c r="B1233">
        <v>214</v>
      </c>
      <c r="C1233">
        <v>3</v>
      </c>
      <c r="D1233" s="2">
        <v>40238</v>
      </c>
      <c r="E1233">
        <v>193</v>
      </c>
      <c r="F1233">
        <v>240</v>
      </c>
      <c r="G1233">
        <f>Table1[[#This Row],[Actual_Sales]]-Table1[[#This Row],[Budget_Sales]]</f>
        <v>-47</v>
      </c>
      <c r="H1233" s="5">
        <f>IF(
Table1[[#This Row],[Budget_Sales]]=0,
"",
IF(
Table1[[#This Row],[Budget_Sales]]&gt;0,
(Table1[[#This Row],[Actual_Sales]]-Table1[[#This Row],[Budget_Sales]])/Table1[[#This Row],[Budget_Sales]],
(Table1[[#This Row],[Actual_Sales]]-Table1[[#This Row],[Budget_Sales]])/ABS(Table1[[#This Row],[Budget_Sales]])
)
)</f>
        <v>-0.19583333333333333</v>
      </c>
      <c r="I1233" s="5" t="str">
        <f>IF(Table1[[#This Row],[Sales_Var]]&gt;=0,"Above Budget","Below Budget")</f>
        <v>Below Budget</v>
      </c>
      <c r="J1233">
        <f>Table1[[#This Row],[Actual_Sales]]-(Table1[[#This Row],[COGS]]+Table1[[#This Row],[Expenses]])</f>
        <v>70</v>
      </c>
      <c r="K1233">
        <v>110</v>
      </c>
      <c r="L1233">
        <f>Table1[[#This Row],[Actual_Profit]]-Table1[[#This Row],[Budget_Profit]]</f>
        <v>-40</v>
      </c>
      <c r="M1233" s="5">
        <f>IF(
Table1[[#This Row],[Budget_Profit]]=0,
"",
IF(
Table1[[#This Row],[Budget_Profit]]&gt;0,
(Table1[[#This Row],[Actual_Profit]]-Table1[[#This Row],[Budget_Profit]])/Table1[[#This Row],[Budget_Profit]],
(Table1[[#This Row],[Actual_Profit]]-Table1[[#This Row],[Budget_Profit]])/ABS(Table1[[#This Row],[Budget_Profit]])
)
)</f>
        <v>-0.36363636363636365</v>
      </c>
      <c r="N1233" s="5" t="str">
        <f>IF(Table1[[#This Row],[Profit_Var]]&gt;=0, "Above Budget", "Below Budget")</f>
        <v>Below Budget</v>
      </c>
      <c r="O1233">
        <v>84</v>
      </c>
      <c r="P1233">
        <v>100</v>
      </c>
      <c r="Q1233">
        <f>Table1[[#This Row],[COGS]]-Table1[[#This Row],[Budget_COGS]]</f>
        <v>-16</v>
      </c>
      <c r="R1233" s="5">
        <f>IF(
Table1[[#This Row],[Budget_COGS]]=0,
"",
IF(
Table1[[#This Row],[Budget_COGS]]&gt;0,
(Table1[[#This Row],[Budget_COGS]]-Table1[[#This Row],[COGS]]) / Table1[[#This Row],[Budget_COGS]],
(Table1[[#This Row],[Budget_COGS]]-Table1[[#This Row],[COGS]]) / ABS(Table1[[#This Row],[Budget_COGS]])
)
)</f>
        <v>0.16</v>
      </c>
      <c r="S1233" s="5" t="str">
        <f>IF(Table1[[#This Row],[COGS _Var]]&gt;=0, "Above Budget", "Below Budget")</f>
        <v>Below Budget</v>
      </c>
      <c r="T1233">
        <f>Table1[[#This Row],[Actual_Sales]]-Table1[[#This Row],[COGS]]</f>
        <v>109</v>
      </c>
      <c r="U1233">
        <v>140</v>
      </c>
      <c r="V1233">
        <f>Table1[[#This Row],[Gross_Margin]]-Table1[[#This Row],[Budget_Margin]]</f>
        <v>-31</v>
      </c>
      <c r="W1233" s="5">
        <f>IF(
Table1[[#This Row],[Budget_Margin]]=0,
"",
IF(
Table1[[#This Row],[Budget_Margin]]&gt;0,
(Table1[[#This Row],[Gross_Margin]]-Table1[[#This Row],[Budget_Margin]]) / Table1[[#This Row],[Budget_Margin]],
(Table1[[#This Row],[Gross_Margin]]-Table1[[#This Row],[Budget_Margin]]) / ABS(Table1[[#This Row],[Budget_Margin]])
)
)</f>
        <v>-0.22142857142857142</v>
      </c>
      <c r="X1233" s="5" t="str">
        <f>IF(Table1[[#This Row],[Margin_Var]]&gt;=0, "Above Budget", "Below Budget")</f>
        <v>Below Budget</v>
      </c>
      <c r="Y1233" s="5">
        <f>IFERROR(Table1[[#This Row],[Gross_Margin]]/Table1[[#This Row],[Actual_Sales]],0)</f>
        <v>0.56476683937823835</v>
      </c>
      <c r="Z1233" s="5">
        <f>Table1[[#This Row],[Actual_Profit]]/Table1[[#This Row],[Actual_Sales]]</f>
        <v>0.36269430051813473</v>
      </c>
      <c r="AA1233">
        <v>39</v>
      </c>
      <c r="AB1233" s="5">
        <f>IFERROR(Table1[[#This Row],[Expenses]]/Table1[[#This Row],[Actual_Sales]],0)</f>
        <v>0.20207253886010362</v>
      </c>
      <c r="AC1233">
        <v>27</v>
      </c>
      <c r="AD1233">
        <v>603</v>
      </c>
      <c r="AE1233" s="5">
        <f>IFERROR(Table1[[#This Row],[Inventory]]/Table1[[#This Row],[Actual_Sales]],0)</f>
        <v>3.1243523316062176</v>
      </c>
    </row>
    <row r="1234" spans="1:31" x14ac:dyDescent="0.25">
      <c r="A1234">
        <v>454</v>
      </c>
      <c r="B1234">
        <v>630</v>
      </c>
      <c r="C1234">
        <v>9</v>
      </c>
      <c r="D1234" s="2">
        <v>40238</v>
      </c>
      <c r="E1234">
        <v>193</v>
      </c>
      <c r="F1234">
        <v>160</v>
      </c>
      <c r="G1234">
        <f>Table1[[#This Row],[Actual_Sales]]-Table1[[#This Row],[Budget_Sales]]</f>
        <v>33</v>
      </c>
      <c r="H1234" s="5">
        <f>IF(
Table1[[#This Row],[Budget_Sales]]=0,
"",
IF(
Table1[[#This Row],[Budget_Sales]]&gt;0,
(Table1[[#This Row],[Actual_Sales]]-Table1[[#This Row],[Budget_Sales]])/Table1[[#This Row],[Budget_Sales]],
(Table1[[#This Row],[Actual_Sales]]-Table1[[#This Row],[Budget_Sales]])/ABS(Table1[[#This Row],[Budget_Sales]])
)
)</f>
        <v>0.20624999999999999</v>
      </c>
      <c r="I1234" s="5" t="str">
        <f>IF(Table1[[#This Row],[Sales_Var]]&gt;=0,"Above Budget","Below Budget")</f>
        <v>Above Budget</v>
      </c>
      <c r="J1234">
        <f>Table1[[#This Row],[Actual_Sales]]-(Table1[[#This Row],[COGS]]+Table1[[#This Row],[Expenses]])</f>
        <v>70</v>
      </c>
      <c r="K1234">
        <v>60</v>
      </c>
      <c r="L1234">
        <f>Table1[[#This Row],[Actual_Profit]]-Table1[[#This Row],[Budget_Profit]]</f>
        <v>10</v>
      </c>
      <c r="M1234" s="5">
        <f>IF(
Table1[[#This Row],[Budget_Profit]]=0,
"",
IF(
Table1[[#This Row],[Budget_Profit]]&gt;0,
(Table1[[#This Row],[Actual_Profit]]-Table1[[#This Row],[Budget_Profit]])/Table1[[#This Row],[Budget_Profit]],
(Table1[[#This Row],[Actual_Profit]]-Table1[[#This Row],[Budget_Profit]])/ABS(Table1[[#This Row],[Budget_Profit]])
)
)</f>
        <v>0.16666666666666666</v>
      </c>
      <c r="N1234" s="5" t="str">
        <f>IF(Table1[[#This Row],[Profit_Var]]&gt;=0, "Above Budget", "Below Budget")</f>
        <v>Above Budget</v>
      </c>
      <c r="O1234">
        <v>84</v>
      </c>
      <c r="P1234">
        <v>70</v>
      </c>
      <c r="Q1234">
        <f>Table1[[#This Row],[COGS]]-Table1[[#This Row],[Budget_COGS]]</f>
        <v>14</v>
      </c>
      <c r="R1234" s="5">
        <f>IF(
Table1[[#This Row],[Budget_COGS]]=0,
"",
IF(
Table1[[#This Row],[Budget_COGS]]&gt;0,
(Table1[[#This Row],[Budget_COGS]]-Table1[[#This Row],[COGS]]) / Table1[[#This Row],[Budget_COGS]],
(Table1[[#This Row],[Budget_COGS]]-Table1[[#This Row],[COGS]]) / ABS(Table1[[#This Row],[Budget_COGS]])
)
)</f>
        <v>-0.2</v>
      </c>
      <c r="S1234" s="5" t="str">
        <f>IF(Table1[[#This Row],[COGS _Var]]&gt;=0, "Above Budget", "Below Budget")</f>
        <v>Above Budget</v>
      </c>
      <c r="T1234">
        <f>Table1[[#This Row],[Actual_Sales]]-Table1[[#This Row],[COGS]]</f>
        <v>109</v>
      </c>
      <c r="U1234">
        <v>90</v>
      </c>
      <c r="V1234">
        <f>Table1[[#This Row],[Gross_Margin]]-Table1[[#This Row],[Budget_Margin]]</f>
        <v>19</v>
      </c>
      <c r="W1234" s="5">
        <f>IF(
Table1[[#This Row],[Budget_Margin]]=0,
"",
IF(
Table1[[#This Row],[Budget_Margin]]&gt;0,
(Table1[[#This Row],[Gross_Margin]]-Table1[[#This Row],[Budget_Margin]]) / Table1[[#This Row],[Budget_Margin]],
(Table1[[#This Row],[Gross_Margin]]-Table1[[#This Row],[Budget_Margin]]) / ABS(Table1[[#This Row],[Budget_Margin]])
)
)</f>
        <v>0.21111111111111111</v>
      </c>
      <c r="X1234" s="5" t="str">
        <f>IF(Table1[[#This Row],[Margin_Var]]&gt;=0, "Above Budget", "Below Budget")</f>
        <v>Above Budget</v>
      </c>
      <c r="Y1234" s="5">
        <f>IFERROR(Table1[[#This Row],[Gross_Margin]]/Table1[[#This Row],[Actual_Sales]],0)</f>
        <v>0.56476683937823835</v>
      </c>
      <c r="Z1234" s="5">
        <f>Table1[[#This Row],[Actual_Profit]]/Table1[[#This Row],[Actual_Sales]]</f>
        <v>0.36269430051813473</v>
      </c>
      <c r="AA1234">
        <v>39</v>
      </c>
      <c r="AB1234" s="5">
        <f>IFERROR(Table1[[#This Row],[Expenses]]/Table1[[#This Row],[Actual_Sales]],0)</f>
        <v>0.20207253886010362</v>
      </c>
      <c r="AC1234">
        <v>27</v>
      </c>
      <c r="AD1234">
        <v>603</v>
      </c>
      <c r="AE1234" s="5">
        <f>IFERROR(Table1[[#This Row],[Inventory]]/Table1[[#This Row],[Actual_Sales]],0)</f>
        <v>3.1243523316062176</v>
      </c>
    </row>
    <row r="1235" spans="1:31" x14ac:dyDescent="0.25">
      <c r="A1235">
        <v>2560</v>
      </c>
      <c r="B1235">
        <v>563</v>
      </c>
      <c r="C1235">
        <v>12</v>
      </c>
      <c r="D1235" s="2">
        <v>40603</v>
      </c>
      <c r="E1235">
        <v>582</v>
      </c>
      <c r="F1235">
        <v>480</v>
      </c>
      <c r="G1235">
        <f>Table1[[#This Row],[Actual_Sales]]-Table1[[#This Row],[Budget_Sales]]</f>
        <v>102</v>
      </c>
      <c r="H1235" s="5">
        <f>IF(
Table1[[#This Row],[Budget_Sales]]=0,
"",
IF(
Table1[[#This Row],[Budget_Sales]]&gt;0,
(Table1[[#This Row],[Actual_Sales]]-Table1[[#This Row],[Budget_Sales]])/Table1[[#This Row],[Budget_Sales]],
(Table1[[#This Row],[Actual_Sales]]-Table1[[#This Row],[Budget_Sales]])/ABS(Table1[[#This Row],[Budget_Sales]])
)
)</f>
        <v>0.21249999999999999</v>
      </c>
      <c r="I1235" s="5" t="str">
        <f>IF(Table1[[#This Row],[Sales_Var]]&gt;=0,"Above Budget","Below Budget")</f>
        <v>Above Budget</v>
      </c>
      <c r="J1235">
        <f>Table1[[#This Row],[Actual_Sales]]-(Table1[[#This Row],[COGS]]+Table1[[#This Row],[Expenses]])</f>
        <v>211</v>
      </c>
      <c r="K1235">
        <v>160</v>
      </c>
      <c r="L1235">
        <f>Table1[[#This Row],[Actual_Profit]]-Table1[[#This Row],[Budget_Profit]]</f>
        <v>51</v>
      </c>
      <c r="M1235" s="5">
        <f>IF(
Table1[[#This Row],[Budget_Profit]]=0,
"",
IF(
Table1[[#This Row],[Budget_Profit]]&gt;0,
(Table1[[#This Row],[Actual_Profit]]-Table1[[#This Row],[Budget_Profit]])/Table1[[#This Row],[Budget_Profit]],
(Table1[[#This Row],[Actual_Profit]]-Table1[[#This Row],[Budget_Profit]])/ABS(Table1[[#This Row],[Budget_Profit]])
)
)</f>
        <v>0.31874999999999998</v>
      </c>
      <c r="N1235" s="5" t="str">
        <f>IF(Table1[[#This Row],[Profit_Var]]&gt;=0, "Above Budget", "Below Budget")</f>
        <v>Above Budget</v>
      </c>
      <c r="O1235">
        <v>245</v>
      </c>
      <c r="P1235">
        <v>210</v>
      </c>
      <c r="Q1235">
        <f>Table1[[#This Row],[COGS]]-Table1[[#This Row],[Budget_COGS]]</f>
        <v>35</v>
      </c>
      <c r="R1235" s="5">
        <f>IF(
Table1[[#This Row],[Budget_COGS]]=0,
"",
IF(
Table1[[#This Row],[Budget_COGS]]&gt;0,
(Table1[[#This Row],[Budget_COGS]]-Table1[[#This Row],[COGS]]) / Table1[[#This Row],[Budget_COGS]],
(Table1[[#This Row],[Budget_COGS]]-Table1[[#This Row],[COGS]]) / ABS(Table1[[#This Row],[Budget_COGS]])
)
)</f>
        <v>-0.16666666666666666</v>
      </c>
      <c r="S1235" s="5" t="str">
        <f>IF(Table1[[#This Row],[COGS _Var]]&gt;=0, "Above Budget", "Below Budget")</f>
        <v>Above Budget</v>
      </c>
      <c r="T1235">
        <f>Table1[[#This Row],[Actual_Sales]]-Table1[[#This Row],[COGS]]</f>
        <v>337</v>
      </c>
      <c r="U1235">
        <v>270</v>
      </c>
      <c r="V1235">
        <f>Table1[[#This Row],[Gross_Margin]]-Table1[[#This Row],[Budget_Margin]]</f>
        <v>67</v>
      </c>
      <c r="W1235" s="5">
        <f>IF(
Table1[[#This Row],[Budget_Margin]]=0,
"",
IF(
Table1[[#This Row],[Budget_Margin]]&gt;0,
(Table1[[#This Row],[Gross_Margin]]-Table1[[#This Row],[Budget_Margin]]) / Table1[[#This Row],[Budget_Margin]],
(Table1[[#This Row],[Gross_Margin]]-Table1[[#This Row],[Budget_Margin]]) / ABS(Table1[[#This Row],[Budget_Margin]])
)
)</f>
        <v>0.24814814814814815</v>
      </c>
      <c r="X1235" s="5" t="str">
        <f>IF(Table1[[#This Row],[Margin_Var]]&gt;=0, "Above Budget", "Below Budget")</f>
        <v>Above Budget</v>
      </c>
      <c r="Y1235" s="5">
        <f>IFERROR(Table1[[#This Row],[Gross_Margin]]/Table1[[#This Row],[Actual_Sales]],0)</f>
        <v>0.57903780068728528</v>
      </c>
      <c r="Z1235" s="5">
        <f>Table1[[#This Row],[Actual_Profit]]/Table1[[#This Row],[Actual_Sales]]</f>
        <v>0.36254295532646047</v>
      </c>
      <c r="AA1235">
        <v>126</v>
      </c>
      <c r="AB1235" s="5">
        <f>IFERROR(Table1[[#This Row],[Expenses]]/Table1[[#This Row],[Actual_Sales]],0)</f>
        <v>0.21649484536082475</v>
      </c>
      <c r="AC1235">
        <v>93</v>
      </c>
      <c r="AD1235">
        <v>1369</v>
      </c>
      <c r="AE1235" s="5">
        <f>IFERROR(Table1[[#This Row],[Inventory]]/Table1[[#This Row],[Actual_Sales]],0)</f>
        <v>2.3522336769759451</v>
      </c>
    </row>
    <row r="1236" spans="1:31" x14ac:dyDescent="0.25">
      <c r="A1236">
        <v>2553</v>
      </c>
      <c r="B1236">
        <v>509</v>
      </c>
      <c r="C1236">
        <v>2</v>
      </c>
      <c r="D1236" s="2">
        <v>40603</v>
      </c>
      <c r="E1236">
        <v>160</v>
      </c>
      <c r="F1236">
        <v>180</v>
      </c>
      <c r="G1236">
        <f>Table1[[#This Row],[Actual_Sales]]-Table1[[#This Row],[Budget_Sales]]</f>
        <v>-20</v>
      </c>
      <c r="H1236" s="5">
        <f>IF(
Table1[[#This Row],[Budget_Sales]]=0,
"",
IF(
Table1[[#This Row],[Budget_Sales]]&gt;0,
(Table1[[#This Row],[Actual_Sales]]-Table1[[#This Row],[Budget_Sales]])/Table1[[#This Row],[Budget_Sales]],
(Table1[[#This Row],[Actual_Sales]]-Table1[[#This Row],[Budget_Sales]])/ABS(Table1[[#This Row],[Budget_Sales]])
)
)</f>
        <v>-0.1111111111111111</v>
      </c>
      <c r="I1236" s="5" t="str">
        <f>IF(Table1[[#This Row],[Sales_Var]]&gt;=0,"Above Budget","Below Budget")</f>
        <v>Below Budget</v>
      </c>
      <c r="J1236">
        <f>Table1[[#This Row],[Actual_Sales]]-(Table1[[#This Row],[COGS]]+Table1[[#This Row],[Expenses]])</f>
        <v>58</v>
      </c>
      <c r="K1236">
        <v>80</v>
      </c>
      <c r="L1236">
        <f>Table1[[#This Row],[Actual_Profit]]-Table1[[#This Row],[Budget_Profit]]</f>
        <v>-22</v>
      </c>
      <c r="M1236" s="5">
        <f>IF(
Table1[[#This Row],[Budget_Profit]]=0,
"",
IF(
Table1[[#This Row],[Budget_Profit]]&gt;0,
(Table1[[#This Row],[Actual_Profit]]-Table1[[#This Row],[Budget_Profit]])/Table1[[#This Row],[Budget_Profit]],
(Table1[[#This Row],[Actual_Profit]]-Table1[[#This Row],[Budget_Profit]])/ABS(Table1[[#This Row],[Budget_Profit]])
)
)</f>
        <v>-0.27500000000000002</v>
      </c>
      <c r="N1236" s="5" t="str">
        <f>IF(Table1[[#This Row],[Profit_Var]]&gt;=0, "Above Budget", "Below Budget")</f>
        <v>Below Budget</v>
      </c>
      <c r="O1236">
        <v>61</v>
      </c>
      <c r="P1236">
        <v>70</v>
      </c>
      <c r="Q1236">
        <f>Table1[[#This Row],[COGS]]-Table1[[#This Row],[Budget_COGS]]</f>
        <v>-9</v>
      </c>
      <c r="R1236" s="5">
        <f>IF(
Table1[[#This Row],[Budget_COGS]]=0,
"",
IF(
Table1[[#This Row],[Budget_COGS]]&gt;0,
(Table1[[#This Row],[Budget_COGS]]-Table1[[#This Row],[COGS]]) / Table1[[#This Row],[Budget_COGS]],
(Table1[[#This Row],[Budget_COGS]]-Table1[[#This Row],[COGS]]) / ABS(Table1[[#This Row],[Budget_COGS]])
)
)</f>
        <v>0.12857142857142856</v>
      </c>
      <c r="S1236" s="5" t="str">
        <f>IF(Table1[[#This Row],[COGS _Var]]&gt;=0, "Above Budget", "Below Budget")</f>
        <v>Below Budget</v>
      </c>
      <c r="T1236">
        <f>Table1[[#This Row],[Actual_Sales]]-Table1[[#This Row],[COGS]]</f>
        <v>99</v>
      </c>
      <c r="U1236">
        <v>110</v>
      </c>
      <c r="V1236">
        <f>Table1[[#This Row],[Gross_Margin]]-Table1[[#This Row],[Budget_Margin]]</f>
        <v>-11</v>
      </c>
      <c r="W1236" s="5">
        <f>IF(
Table1[[#This Row],[Budget_Margin]]=0,
"",
IF(
Table1[[#This Row],[Budget_Margin]]&gt;0,
(Table1[[#This Row],[Gross_Margin]]-Table1[[#This Row],[Budget_Margin]]) / Table1[[#This Row],[Budget_Margin]],
(Table1[[#This Row],[Gross_Margin]]-Table1[[#This Row],[Budget_Margin]]) / ABS(Table1[[#This Row],[Budget_Margin]])
)
)</f>
        <v>-0.1</v>
      </c>
      <c r="X1236" s="5" t="str">
        <f>IF(Table1[[#This Row],[Margin_Var]]&gt;=0, "Above Budget", "Below Budget")</f>
        <v>Below Budget</v>
      </c>
      <c r="Y1236" s="5">
        <f>IFERROR(Table1[[#This Row],[Gross_Margin]]/Table1[[#This Row],[Actual_Sales]],0)</f>
        <v>0.61875000000000002</v>
      </c>
      <c r="Z1236" s="5">
        <f>Table1[[#This Row],[Actual_Profit]]/Table1[[#This Row],[Actual_Sales]]</f>
        <v>0.36249999999999999</v>
      </c>
      <c r="AA1236">
        <v>41</v>
      </c>
      <c r="AB1236" s="5">
        <f>IFERROR(Table1[[#This Row],[Expenses]]/Table1[[#This Row],[Actual_Sales]],0)</f>
        <v>0.25624999999999998</v>
      </c>
      <c r="AC1236">
        <v>19</v>
      </c>
      <c r="AD1236">
        <v>325</v>
      </c>
      <c r="AE1236" s="5">
        <f>IFERROR(Table1[[#This Row],[Inventory]]/Table1[[#This Row],[Actual_Sales]],0)</f>
        <v>2.03125</v>
      </c>
    </row>
    <row r="1237" spans="1:31" x14ac:dyDescent="0.25">
      <c r="A1237">
        <v>1926</v>
      </c>
      <c r="B1237">
        <v>918</v>
      </c>
      <c r="C1237">
        <v>5</v>
      </c>
      <c r="D1237" s="2">
        <v>40483</v>
      </c>
      <c r="E1237">
        <v>80</v>
      </c>
      <c r="F1237">
        <v>60</v>
      </c>
      <c r="G1237">
        <f>Table1[[#This Row],[Actual_Sales]]-Table1[[#This Row],[Budget_Sales]]</f>
        <v>20</v>
      </c>
      <c r="H1237" s="5">
        <f>IF(
Table1[[#This Row],[Budget_Sales]]=0,
"",
IF(
Table1[[#This Row],[Budget_Sales]]&gt;0,
(Table1[[#This Row],[Actual_Sales]]-Table1[[#This Row],[Budget_Sales]])/Table1[[#This Row],[Budget_Sales]],
(Table1[[#This Row],[Actual_Sales]]-Table1[[#This Row],[Budget_Sales]])/ABS(Table1[[#This Row],[Budget_Sales]])
)
)</f>
        <v>0.33333333333333331</v>
      </c>
      <c r="I1237" s="5" t="str">
        <f>IF(Table1[[#This Row],[Sales_Var]]&gt;=0,"Above Budget","Below Budget")</f>
        <v>Above Budget</v>
      </c>
      <c r="J1237">
        <f>Table1[[#This Row],[Actual_Sales]]-(Table1[[#This Row],[COGS]]+Table1[[#This Row],[Expenses]])</f>
        <v>29</v>
      </c>
      <c r="K1237">
        <v>30</v>
      </c>
      <c r="L1237">
        <f>Table1[[#This Row],[Actual_Profit]]-Table1[[#This Row],[Budget_Profit]]</f>
        <v>-1</v>
      </c>
      <c r="M1237" s="5">
        <f>IF(
Table1[[#This Row],[Budget_Profit]]=0,
"",
IF(
Table1[[#This Row],[Budget_Profit]]&gt;0,
(Table1[[#This Row],[Actual_Profit]]-Table1[[#This Row],[Budget_Profit]])/Table1[[#This Row],[Budget_Profit]],
(Table1[[#This Row],[Actual_Profit]]-Table1[[#This Row],[Budget_Profit]])/ABS(Table1[[#This Row],[Budget_Profit]])
)
)</f>
        <v>-3.3333333333333333E-2</v>
      </c>
      <c r="N1237" s="5" t="str">
        <f>IF(Table1[[#This Row],[Profit_Var]]&gt;=0, "Above Budget", "Below Budget")</f>
        <v>Below Budget</v>
      </c>
      <c r="O1237">
        <v>32</v>
      </c>
      <c r="P1237">
        <v>20</v>
      </c>
      <c r="Q1237">
        <f>Table1[[#This Row],[COGS]]-Table1[[#This Row],[Budget_COGS]]</f>
        <v>12</v>
      </c>
      <c r="R1237" s="5">
        <f>IF(
Table1[[#This Row],[Budget_COGS]]=0,
"",
IF(
Table1[[#This Row],[Budget_COGS]]&gt;0,
(Table1[[#This Row],[Budget_COGS]]-Table1[[#This Row],[COGS]]) / Table1[[#This Row],[Budget_COGS]],
(Table1[[#This Row],[Budget_COGS]]-Table1[[#This Row],[COGS]]) / ABS(Table1[[#This Row],[Budget_COGS]])
)
)</f>
        <v>-0.6</v>
      </c>
      <c r="S1237" s="5" t="str">
        <f>IF(Table1[[#This Row],[COGS _Var]]&gt;=0, "Above Budget", "Below Budget")</f>
        <v>Above Budget</v>
      </c>
      <c r="T1237">
        <f>Table1[[#This Row],[Actual_Sales]]-Table1[[#This Row],[COGS]]</f>
        <v>48</v>
      </c>
      <c r="U1237">
        <v>40</v>
      </c>
      <c r="V1237">
        <f>Table1[[#This Row],[Gross_Margin]]-Table1[[#This Row],[Budget_Margin]]</f>
        <v>8</v>
      </c>
      <c r="W1237" s="5">
        <f>IF(
Table1[[#This Row],[Budget_Margin]]=0,
"",
IF(
Table1[[#This Row],[Budget_Margin]]&gt;0,
(Table1[[#This Row],[Gross_Margin]]-Table1[[#This Row],[Budget_Margin]]) / Table1[[#This Row],[Budget_Margin]],
(Table1[[#This Row],[Gross_Margin]]-Table1[[#This Row],[Budget_Margin]]) / ABS(Table1[[#This Row],[Budget_Margin]])
)
)</f>
        <v>0.2</v>
      </c>
      <c r="X1237" s="5" t="str">
        <f>IF(Table1[[#This Row],[Margin_Var]]&gt;=0, "Above Budget", "Below Budget")</f>
        <v>Above Budget</v>
      </c>
      <c r="Y1237" s="5">
        <f>IFERROR(Table1[[#This Row],[Gross_Margin]]/Table1[[#This Row],[Actual_Sales]],0)</f>
        <v>0.6</v>
      </c>
      <c r="Z1237" s="5">
        <f>Table1[[#This Row],[Actual_Profit]]/Table1[[#This Row],[Actual_Sales]]</f>
        <v>0.36249999999999999</v>
      </c>
      <c r="AA1237">
        <v>19</v>
      </c>
      <c r="AB1237" s="5">
        <f>IFERROR(Table1[[#This Row],[Expenses]]/Table1[[#This Row],[Actual_Sales]],0)</f>
        <v>0.23749999999999999</v>
      </c>
      <c r="AC1237">
        <v>8</v>
      </c>
      <c r="AD1237">
        <v>482</v>
      </c>
      <c r="AE1237" s="5">
        <f>IFERROR(Table1[[#This Row],[Inventory]]/Table1[[#This Row],[Actual_Sales]],0)</f>
        <v>6.0250000000000004</v>
      </c>
    </row>
    <row r="1238" spans="1:31" x14ac:dyDescent="0.25">
      <c r="A1238">
        <v>1934</v>
      </c>
      <c r="B1238">
        <v>937</v>
      </c>
      <c r="C1238">
        <v>8</v>
      </c>
      <c r="D1238" s="2">
        <v>40483</v>
      </c>
      <c r="E1238">
        <v>80</v>
      </c>
      <c r="F1238">
        <v>70</v>
      </c>
      <c r="G1238">
        <f>Table1[[#This Row],[Actual_Sales]]-Table1[[#This Row],[Budget_Sales]]</f>
        <v>10</v>
      </c>
      <c r="H1238" s="5">
        <f>IF(
Table1[[#This Row],[Budget_Sales]]=0,
"",
IF(
Table1[[#This Row],[Budget_Sales]]&gt;0,
(Table1[[#This Row],[Actual_Sales]]-Table1[[#This Row],[Budget_Sales]])/Table1[[#This Row],[Budget_Sales]],
(Table1[[#This Row],[Actual_Sales]]-Table1[[#This Row],[Budget_Sales]])/ABS(Table1[[#This Row],[Budget_Sales]])
)
)</f>
        <v>0.14285714285714285</v>
      </c>
      <c r="I1238" s="5" t="str">
        <f>IF(Table1[[#This Row],[Sales_Var]]&gt;=0,"Above Budget","Below Budget")</f>
        <v>Above Budget</v>
      </c>
      <c r="J1238">
        <f>Table1[[#This Row],[Actual_Sales]]-(Table1[[#This Row],[COGS]]+Table1[[#This Row],[Expenses]])</f>
        <v>29</v>
      </c>
      <c r="K1238">
        <v>30</v>
      </c>
      <c r="L1238">
        <f>Table1[[#This Row],[Actual_Profit]]-Table1[[#This Row],[Budget_Profit]]</f>
        <v>-1</v>
      </c>
      <c r="M1238" s="5">
        <f>IF(
Table1[[#This Row],[Budget_Profit]]=0,
"",
IF(
Table1[[#This Row],[Budget_Profit]]&gt;0,
(Table1[[#This Row],[Actual_Profit]]-Table1[[#This Row],[Budget_Profit]])/Table1[[#This Row],[Budget_Profit]],
(Table1[[#This Row],[Actual_Profit]]-Table1[[#This Row],[Budget_Profit]])/ABS(Table1[[#This Row],[Budget_Profit]])
)
)</f>
        <v>-3.3333333333333333E-2</v>
      </c>
      <c r="N1238" s="5" t="str">
        <f>IF(Table1[[#This Row],[Profit_Var]]&gt;=0, "Above Budget", "Below Budget")</f>
        <v>Below Budget</v>
      </c>
      <c r="O1238">
        <v>32</v>
      </c>
      <c r="P1238">
        <v>30</v>
      </c>
      <c r="Q1238">
        <f>Table1[[#This Row],[COGS]]-Table1[[#This Row],[Budget_COGS]]</f>
        <v>2</v>
      </c>
      <c r="R1238" s="5">
        <f>IF(
Table1[[#This Row],[Budget_COGS]]=0,
"",
IF(
Table1[[#This Row],[Budget_COGS]]&gt;0,
(Table1[[#This Row],[Budget_COGS]]-Table1[[#This Row],[COGS]]) / Table1[[#This Row],[Budget_COGS]],
(Table1[[#This Row],[Budget_COGS]]-Table1[[#This Row],[COGS]]) / ABS(Table1[[#This Row],[Budget_COGS]])
)
)</f>
        <v>-6.6666666666666666E-2</v>
      </c>
      <c r="S1238" s="5" t="str">
        <f>IF(Table1[[#This Row],[COGS _Var]]&gt;=0, "Above Budget", "Below Budget")</f>
        <v>Above Budget</v>
      </c>
      <c r="T1238">
        <f>Table1[[#This Row],[Actual_Sales]]-Table1[[#This Row],[COGS]]</f>
        <v>48</v>
      </c>
      <c r="U1238">
        <v>40</v>
      </c>
      <c r="V1238">
        <f>Table1[[#This Row],[Gross_Margin]]-Table1[[#This Row],[Budget_Margin]]</f>
        <v>8</v>
      </c>
      <c r="W1238" s="5">
        <f>IF(
Table1[[#This Row],[Budget_Margin]]=0,
"",
IF(
Table1[[#This Row],[Budget_Margin]]&gt;0,
(Table1[[#This Row],[Gross_Margin]]-Table1[[#This Row],[Budget_Margin]]) / Table1[[#This Row],[Budget_Margin]],
(Table1[[#This Row],[Gross_Margin]]-Table1[[#This Row],[Budget_Margin]]) / ABS(Table1[[#This Row],[Budget_Margin]])
)
)</f>
        <v>0.2</v>
      </c>
      <c r="X1238" s="5" t="str">
        <f>IF(Table1[[#This Row],[Margin_Var]]&gt;=0, "Above Budget", "Below Budget")</f>
        <v>Above Budget</v>
      </c>
      <c r="Y1238" s="5">
        <f>IFERROR(Table1[[#This Row],[Gross_Margin]]/Table1[[#This Row],[Actual_Sales]],0)</f>
        <v>0.6</v>
      </c>
      <c r="Z1238" s="5">
        <f>Table1[[#This Row],[Actual_Profit]]/Table1[[#This Row],[Actual_Sales]]</f>
        <v>0.36249999999999999</v>
      </c>
      <c r="AA1238">
        <v>19</v>
      </c>
      <c r="AB1238" s="5">
        <f>IFERROR(Table1[[#This Row],[Expenses]]/Table1[[#This Row],[Actual_Sales]],0)</f>
        <v>0.23749999999999999</v>
      </c>
      <c r="AC1238">
        <v>8</v>
      </c>
      <c r="AD1238">
        <v>482</v>
      </c>
      <c r="AE1238" s="5">
        <f>IFERROR(Table1[[#This Row],[Inventory]]/Table1[[#This Row],[Actual_Sales]],0)</f>
        <v>6.0250000000000004</v>
      </c>
    </row>
    <row r="1239" spans="1:31" x14ac:dyDescent="0.25">
      <c r="A1239">
        <v>1810</v>
      </c>
      <c r="B1239">
        <v>351</v>
      </c>
      <c r="C1239">
        <v>13</v>
      </c>
      <c r="D1239" s="2">
        <v>40483</v>
      </c>
      <c r="E1239">
        <v>80</v>
      </c>
      <c r="F1239">
        <v>80</v>
      </c>
      <c r="G1239">
        <f>Table1[[#This Row],[Actual_Sales]]-Table1[[#This Row],[Budget_Sales]]</f>
        <v>0</v>
      </c>
      <c r="H1239" s="5">
        <f>IF(
Table1[[#This Row],[Budget_Sales]]=0,
"",
IF(
Table1[[#This Row],[Budget_Sales]]&gt;0,
(Table1[[#This Row],[Actual_Sales]]-Table1[[#This Row],[Budget_Sales]])/Table1[[#This Row],[Budget_Sales]],
(Table1[[#This Row],[Actual_Sales]]-Table1[[#This Row],[Budget_Sales]])/ABS(Table1[[#This Row],[Budget_Sales]])
)
)</f>
        <v>0</v>
      </c>
      <c r="I1239" s="5" t="str">
        <f>IF(Table1[[#This Row],[Sales_Var]]&gt;=0,"Above Budget","Below Budget")</f>
        <v>Above Budget</v>
      </c>
      <c r="J1239">
        <f>Table1[[#This Row],[Actual_Sales]]-(Table1[[#This Row],[COGS]]+Table1[[#This Row],[Expenses]])</f>
        <v>29</v>
      </c>
      <c r="K1239">
        <v>40</v>
      </c>
      <c r="L1239">
        <f>Table1[[#This Row],[Actual_Profit]]-Table1[[#This Row],[Budget_Profit]]</f>
        <v>-11</v>
      </c>
      <c r="M1239" s="5">
        <f>IF(
Table1[[#This Row],[Budget_Profit]]=0,
"",
IF(
Table1[[#This Row],[Budget_Profit]]&gt;0,
(Table1[[#This Row],[Actual_Profit]]-Table1[[#This Row],[Budget_Profit]])/Table1[[#This Row],[Budget_Profit]],
(Table1[[#This Row],[Actual_Profit]]-Table1[[#This Row],[Budget_Profit]])/ABS(Table1[[#This Row],[Budget_Profit]])
)
)</f>
        <v>-0.27500000000000002</v>
      </c>
      <c r="N1239" s="5" t="str">
        <f>IF(Table1[[#This Row],[Profit_Var]]&gt;=0, "Above Budget", "Below Budget")</f>
        <v>Below Budget</v>
      </c>
      <c r="O1239">
        <v>32</v>
      </c>
      <c r="P1239">
        <v>30</v>
      </c>
      <c r="Q1239">
        <f>Table1[[#This Row],[COGS]]-Table1[[#This Row],[Budget_COGS]]</f>
        <v>2</v>
      </c>
      <c r="R1239" s="5">
        <f>IF(
Table1[[#This Row],[Budget_COGS]]=0,
"",
IF(
Table1[[#This Row],[Budget_COGS]]&gt;0,
(Table1[[#This Row],[Budget_COGS]]-Table1[[#This Row],[COGS]]) / Table1[[#This Row],[Budget_COGS]],
(Table1[[#This Row],[Budget_COGS]]-Table1[[#This Row],[COGS]]) / ABS(Table1[[#This Row],[Budget_COGS]])
)
)</f>
        <v>-6.6666666666666666E-2</v>
      </c>
      <c r="S1239" s="5" t="str">
        <f>IF(Table1[[#This Row],[COGS _Var]]&gt;=0, "Above Budget", "Below Budget")</f>
        <v>Above Budget</v>
      </c>
      <c r="T1239">
        <f>Table1[[#This Row],[Actual_Sales]]-Table1[[#This Row],[COGS]]</f>
        <v>48</v>
      </c>
      <c r="U1239">
        <v>50</v>
      </c>
      <c r="V1239">
        <f>Table1[[#This Row],[Gross_Margin]]-Table1[[#This Row],[Budget_Margin]]</f>
        <v>-2</v>
      </c>
      <c r="W1239" s="5">
        <f>IF(
Table1[[#This Row],[Budget_Margin]]=0,
"",
IF(
Table1[[#This Row],[Budget_Margin]]&gt;0,
(Table1[[#This Row],[Gross_Margin]]-Table1[[#This Row],[Budget_Margin]]) / Table1[[#This Row],[Budget_Margin]],
(Table1[[#This Row],[Gross_Margin]]-Table1[[#This Row],[Budget_Margin]]) / ABS(Table1[[#This Row],[Budget_Margin]])
)
)</f>
        <v>-0.04</v>
      </c>
      <c r="X1239" s="5" t="str">
        <f>IF(Table1[[#This Row],[Margin_Var]]&gt;=0, "Above Budget", "Below Budget")</f>
        <v>Below Budget</v>
      </c>
      <c r="Y1239" s="5">
        <f>IFERROR(Table1[[#This Row],[Gross_Margin]]/Table1[[#This Row],[Actual_Sales]],0)</f>
        <v>0.6</v>
      </c>
      <c r="Z1239" s="5">
        <f>Table1[[#This Row],[Actual_Profit]]/Table1[[#This Row],[Actual_Sales]]</f>
        <v>0.36249999999999999</v>
      </c>
      <c r="AA1239">
        <v>19</v>
      </c>
      <c r="AB1239" s="5">
        <f>IFERROR(Table1[[#This Row],[Expenses]]/Table1[[#This Row],[Actual_Sales]],0)</f>
        <v>0.23749999999999999</v>
      </c>
      <c r="AC1239">
        <v>8</v>
      </c>
      <c r="AD1239">
        <v>482</v>
      </c>
      <c r="AE1239" s="5">
        <f>IFERROR(Table1[[#This Row],[Inventory]]/Table1[[#This Row],[Actual_Sales]],0)</f>
        <v>6.0250000000000004</v>
      </c>
    </row>
    <row r="1240" spans="1:31" x14ac:dyDescent="0.25">
      <c r="A1240">
        <v>207</v>
      </c>
      <c r="B1240">
        <v>405</v>
      </c>
      <c r="C1240">
        <v>3</v>
      </c>
      <c r="D1240" s="2">
        <v>40210</v>
      </c>
      <c r="E1240">
        <v>80</v>
      </c>
      <c r="F1240">
        <v>100</v>
      </c>
      <c r="G1240">
        <f>Table1[[#This Row],[Actual_Sales]]-Table1[[#This Row],[Budget_Sales]]</f>
        <v>-20</v>
      </c>
      <c r="H1240" s="5">
        <f>IF(
Table1[[#This Row],[Budget_Sales]]=0,
"",
IF(
Table1[[#This Row],[Budget_Sales]]&gt;0,
(Table1[[#This Row],[Actual_Sales]]-Table1[[#This Row],[Budget_Sales]])/Table1[[#This Row],[Budget_Sales]],
(Table1[[#This Row],[Actual_Sales]]-Table1[[#This Row],[Budget_Sales]])/ABS(Table1[[#This Row],[Budget_Sales]])
)
)</f>
        <v>-0.2</v>
      </c>
      <c r="I1240" s="5" t="str">
        <f>IF(Table1[[#This Row],[Sales_Var]]&gt;=0,"Above Budget","Below Budget")</f>
        <v>Below Budget</v>
      </c>
      <c r="J1240">
        <f>Table1[[#This Row],[Actual_Sales]]-(Table1[[#This Row],[COGS]]+Table1[[#This Row],[Expenses]])</f>
        <v>29</v>
      </c>
      <c r="K1240">
        <v>50</v>
      </c>
      <c r="L1240">
        <f>Table1[[#This Row],[Actual_Profit]]-Table1[[#This Row],[Budget_Profit]]</f>
        <v>-21</v>
      </c>
      <c r="M1240" s="5">
        <f>IF(
Table1[[#This Row],[Budget_Profit]]=0,
"",
IF(
Table1[[#This Row],[Budget_Profit]]&gt;0,
(Table1[[#This Row],[Actual_Profit]]-Table1[[#This Row],[Budget_Profit]])/Table1[[#This Row],[Budget_Profit]],
(Table1[[#This Row],[Actual_Profit]]-Table1[[#This Row],[Budget_Profit]])/ABS(Table1[[#This Row],[Budget_Profit]])
)
)</f>
        <v>-0.42</v>
      </c>
      <c r="N1240" s="5" t="str">
        <f>IF(Table1[[#This Row],[Profit_Var]]&gt;=0, "Above Budget", "Below Budget")</f>
        <v>Below Budget</v>
      </c>
      <c r="O1240">
        <v>32</v>
      </c>
      <c r="P1240">
        <v>40</v>
      </c>
      <c r="Q1240">
        <f>Table1[[#This Row],[COGS]]-Table1[[#This Row],[Budget_COGS]]</f>
        <v>-8</v>
      </c>
      <c r="R1240" s="5">
        <f>IF(
Table1[[#This Row],[Budget_COGS]]=0,
"",
IF(
Table1[[#This Row],[Budget_COGS]]&gt;0,
(Table1[[#This Row],[Budget_COGS]]-Table1[[#This Row],[COGS]]) / Table1[[#This Row],[Budget_COGS]],
(Table1[[#This Row],[Budget_COGS]]-Table1[[#This Row],[COGS]]) / ABS(Table1[[#This Row],[Budget_COGS]])
)
)</f>
        <v>0.2</v>
      </c>
      <c r="S1240" s="5" t="str">
        <f>IF(Table1[[#This Row],[COGS _Var]]&gt;=0, "Above Budget", "Below Budget")</f>
        <v>Below Budget</v>
      </c>
      <c r="T1240">
        <f>Table1[[#This Row],[Actual_Sales]]-Table1[[#This Row],[COGS]]</f>
        <v>48</v>
      </c>
      <c r="U1240">
        <v>60</v>
      </c>
      <c r="V1240">
        <f>Table1[[#This Row],[Gross_Margin]]-Table1[[#This Row],[Budget_Margin]]</f>
        <v>-12</v>
      </c>
      <c r="W1240" s="5">
        <f>IF(
Table1[[#This Row],[Budget_Margin]]=0,
"",
IF(
Table1[[#This Row],[Budget_Margin]]&gt;0,
(Table1[[#This Row],[Gross_Margin]]-Table1[[#This Row],[Budget_Margin]]) / Table1[[#This Row],[Budget_Margin]],
(Table1[[#This Row],[Gross_Margin]]-Table1[[#This Row],[Budget_Margin]]) / ABS(Table1[[#This Row],[Budget_Margin]])
)
)</f>
        <v>-0.2</v>
      </c>
      <c r="X1240" s="5" t="str">
        <f>IF(Table1[[#This Row],[Margin_Var]]&gt;=0, "Above Budget", "Below Budget")</f>
        <v>Below Budget</v>
      </c>
      <c r="Y1240" s="5">
        <f>IFERROR(Table1[[#This Row],[Gross_Margin]]/Table1[[#This Row],[Actual_Sales]],0)</f>
        <v>0.6</v>
      </c>
      <c r="Z1240" s="5">
        <f>Table1[[#This Row],[Actual_Profit]]/Table1[[#This Row],[Actual_Sales]]</f>
        <v>0.36249999999999999</v>
      </c>
      <c r="AA1240">
        <v>19</v>
      </c>
      <c r="AB1240" s="5">
        <f>IFERROR(Table1[[#This Row],[Expenses]]/Table1[[#This Row],[Actual_Sales]],0)</f>
        <v>0.23749999999999999</v>
      </c>
      <c r="AC1240">
        <v>8</v>
      </c>
      <c r="AD1240">
        <v>817</v>
      </c>
      <c r="AE1240" s="5">
        <f>IFERROR(Table1[[#This Row],[Inventory]]/Table1[[#This Row],[Actual_Sales]],0)</f>
        <v>10.2125</v>
      </c>
    </row>
    <row r="1241" spans="1:31" x14ac:dyDescent="0.25">
      <c r="A1241">
        <v>164</v>
      </c>
      <c r="B1241">
        <v>937</v>
      </c>
      <c r="C1241">
        <v>8</v>
      </c>
      <c r="D1241" s="2">
        <v>40179</v>
      </c>
      <c r="E1241">
        <v>80</v>
      </c>
      <c r="F1241">
        <v>70</v>
      </c>
      <c r="G1241">
        <f>Table1[[#This Row],[Actual_Sales]]-Table1[[#This Row],[Budget_Sales]]</f>
        <v>10</v>
      </c>
      <c r="H1241" s="5">
        <f>IF(
Table1[[#This Row],[Budget_Sales]]=0,
"",
IF(
Table1[[#This Row],[Budget_Sales]]&gt;0,
(Table1[[#This Row],[Actual_Sales]]-Table1[[#This Row],[Budget_Sales]])/Table1[[#This Row],[Budget_Sales]],
(Table1[[#This Row],[Actual_Sales]]-Table1[[#This Row],[Budget_Sales]])/ABS(Table1[[#This Row],[Budget_Sales]])
)
)</f>
        <v>0.14285714285714285</v>
      </c>
      <c r="I1241" s="5" t="str">
        <f>IF(Table1[[#This Row],[Sales_Var]]&gt;=0,"Above Budget","Below Budget")</f>
        <v>Above Budget</v>
      </c>
      <c r="J1241">
        <f>Table1[[#This Row],[Actual_Sales]]-(Table1[[#This Row],[COGS]]+Table1[[#This Row],[Expenses]])</f>
        <v>29</v>
      </c>
      <c r="K1241">
        <v>50</v>
      </c>
      <c r="L1241">
        <f>Table1[[#This Row],[Actual_Profit]]-Table1[[#This Row],[Budget_Profit]]</f>
        <v>-21</v>
      </c>
      <c r="M1241" s="5">
        <f>IF(
Table1[[#This Row],[Budget_Profit]]=0,
"",
IF(
Table1[[#This Row],[Budget_Profit]]&gt;0,
(Table1[[#This Row],[Actual_Profit]]-Table1[[#This Row],[Budget_Profit]])/Table1[[#This Row],[Budget_Profit]],
(Table1[[#This Row],[Actual_Profit]]-Table1[[#This Row],[Budget_Profit]])/ABS(Table1[[#This Row],[Budget_Profit]])
)
)</f>
        <v>-0.42</v>
      </c>
      <c r="N1241" s="5" t="str">
        <f>IF(Table1[[#This Row],[Profit_Var]]&gt;=0, "Above Budget", "Below Budget")</f>
        <v>Below Budget</v>
      </c>
      <c r="O1241">
        <v>32</v>
      </c>
      <c r="P1241">
        <v>20</v>
      </c>
      <c r="Q1241">
        <f>Table1[[#This Row],[COGS]]-Table1[[#This Row],[Budget_COGS]]</f>
        <v>12</v>
      </c>
      <c r="R1241" s="5">
        <f>IF(
Table1[[#This Row],[Budget_COGS]]=0,
"",
IF(
Table1[[#This Row],[Budget_COGS]]&gt;0,
(Table1[[#This Row],[Budget_COGS]]-Table1[[#This Row],[COGS]]) / Table1[[#This Row],[Budget_COGS]],
(Table1[[#This Row],[Budget_COGS]]-Table1[[#This Row],[COGS]]) / ABS(Table1[[#This Row],[Budget_COGS]])
)
)</f>
        <v>-0.6</v>
      </c>
      <c r="S1241" s="5" t="str">
        <f>IF(Table1[[#This Row],[COGS _Var]]&gt;=0, "Above Budget", "Below Budget")</f>
        <v>Above Budget</v>
      </c>
      <c r="T1241">
        <f>Table1[[#This Row],[Actual_Sales]]-Table1[[#This Row],[COGS]]</f>
        <v>48</v>
      </c>
      <c r="U1241">
        <v>50</v>
      </c>
      <c r="V1241">
        <f>Table1[[#This Row],[Gross_Margin]]-Table1[[#This Row],[Budget_Margin]]</f>
        <v>-2</v>
      </c>
      <c r="W1241" s="5">
        <f>IF(
Table1[[#This Row],[Budget_Margin]]=0,
"",
IF(
Table1[[#This Row],[Budget_Margin]]&gt;0,
(Table1[[#This Row],[Gross_Margin]]-Table1[[#This Row],[Budget_Margin]]) / Table1[[#This Row],[Budget_Margin]],
(Table1[[#This Row],[Gross_Margin]]-Table1[[#This Row],[Budget_Margin]]) / ABS(Table1[[#This Row],[Budget_Margin]])
)
)</f>
        <v>-0.04</v>
      </c>
      <c r="X1241" s="5" t="str">
        <f>IF(Table1[[#This Row],[Margin_Var]]&gt;=0, "Above Budget", "Below Budget")</f>
        <v>Below Budget</v>
      </c>
      <c r="Y1241" s="5">
        <f>IFERROR(Table1[[#This Row],[Gross_Margin]]/Table1[[#This Row],[Actual_Sales]],0)</f>
        <v>0.6</v>
      </c>
      <c r="Z1241" s="5">
        <f>Table1[[#This Row],[Actual_Profit]]/Table1[[#This Row],[Actual_Sales]]</f>
        <v>0.36249999999999999</v>
      </c>
      <c r="AA1241">
        <v>19</v>
      </c>
      <c r="AB1241" s="5">
        <f>IFERROR(Table1[[#This Row],[Expenses]]/Table1[[#This Row],[Actual_Sales]],0)</f>
        <v>0.23749999999999999</v>
      </c>
      <c r="AC1241">
        <v>8</v>
      </c>
      <c r="AD1241">
        <v>456</v>
      </c>
      <c r="AE1241" s="5">
        <f>IFERROR(Table1[[#This Row],[Inventory]]/Table1[[#This Row],[Actual_Sales]],0)</f>
        <v>5.7</v>
      </c>
    </row>
    <row r="1242" spans="1:31" x14ac:dyDescent="0.25">
      <c r="A1242">
        <v>137</v>
      </c>
      <c r="B1242">
        <v>740</v>
      </c>
      <c r="C1242">
        <v>9</v>
      </c>
      <c r="D1242" s="2">
        <v>40179</v>
      </c>
      <c r="E1242">
        <v>80</v>
      </c>
      <c r="F1242">
        <v>70</v>
      </c>
      <c r="G1242">
        <f>Table1[[#This Row],[Actual_Sales]]-Table1[[#This Row],[Budget_Sales]]</f>
        <v>10</v>
      </c>
      <c r="H1242" s="5">
        <f>IF(
Table1[[#This Row],[Budget_Sales]]=0,
"",
IF(
Table1[[#This Row],[Budget_Sales]]&gt;0,
(Table1[[#This Row],[Actual_Sales]]-Table1[[#This Row],[Budget_Sales]])/Table1[[#This Row],[Budget_Sales]],
(Table1[[#This Row],[Actual_Sales]]-Table1[[#This Row],[Budget_Sales]])/ABS(Table1[[#This Row],[Budget_Sales]])
)
)</f>
        <v>0.14285714285714285</v>
      </c>
      <c r="I1242" s="5" t="str">
        <f>IF(Table1[[#This Row],[Sales_Var]]&gt;=0,"Above Budget","Below Budget")</f>
        <v>Above Budget</v>
      </c>
      <c r="J1242">
        <f>Table1[[#This Row],[Actual_Sales]]-(Table1[[#This Row],[COGS]]+Table1[[#This Row],[Expenses]])</f>
        <v>29</v>
      </c>
      <c r="K1242">
        <v>50</v>
      </c>
      <c r="L1242">
        <f>Table1[[#This Row],[Actual_Profit]]-Table1[[#This Row],[Budget_Profit]]</f>
        <v>-21</v>
      </c>
      <c r="M1242" s="5">
        <f>IF(
Table1[[#This Row],[Budget_Profit]]=0,
"",
IF(
Table1[[#This Row],[Budget_Profit]]&gt;0,
(Table1[[#This Row],[Actual_Profit]]-Table1[[#This Row],[Budget_Profit]])/Table1[[#This Row],[Budget_Profit]],
(Table1[[#This Row],[Actual_Profit]]-Table1[[#This Row],[Budget_Profit]])/ABS(Table1[[#This Row],[Budget_Profit]])
)
)</f>
        <v>-0.42</v>
      </c>
      <c r="N1242" s="5" t="str">
        <f>IF(Table1[[#This Row],[Profit_Var]]&gt;=0, "Above Budget", "Below Budget")</f>
        <v>Below Budget</v>
      </c>
      <c r="O1242">
        <v>32</v>
      </c>
      <c r="P1242">
        <v>20</v>
      </c>
      <c r="Q1242">
        <f>Table1[[#This Row],[COGS]]-Table1[[#This Row],[Budget_COGS]]</f>
        <v>12</v>
      </c>
      <c r="R1242" s="5">
        <f>IF(
Table1[[#This Row],[Budget_COGS]]=0,
"",
IF(
Table1[[#This Row],[Budget_COGS]]&gt;0,
(Table1[[#This Row],[Budget_COGS]]-Table1[[#This Row],[COGS]]) / Table1[[#This Row],[Budget_COGS]],
(Table1[[#This Row],[Budget_COGS]]-Table1[[#This Row],[COGS]]) / ABS(Table1[[#This Row],[Budget_COGS]])
)
)</f>
        <v>-0.6</v>
      </c>
      <c r="S1242" s="5" t="str">
        <f>IF(Table1[[#This Row],[COGS _Var]]&gt;=0, "Above Budget", "Below Budget")</f>
        <v>Above Budget</v>
      </c>
      <c r="T1242">
        <f>Table1[[#This Row],[Actual_Sales]]-Table1[[#This Row],[COGS]]</f>
        <v>48</v>
      </c>
      <c r="U1242">
        <v>50</v>
      </c>
      <c r="V1242">
        <f>Table1[[#This Row],[Gross_Margin]]-Table1[[#This Row],[Budget_Margin]]</f>
        <v>-2</v>
      </c>
      <c r="W1242" s="5">
        <f>IF(
Table1[[#This Row],[Budget_Margin]]=0,
"",
IF(
Table1[[#This Row],[Budget_Margin]]&gt;0,
(Table1[[#This Row],[Gross_Margin]]-Table1[[#This Row],[Budget_Margin]]) / Table1[[#This Row],[Budget_Margin]],
(Table1[[#This Row],[Gross_Margin]]-Table1[[#This Row],[Budget_Margin]]) / ABS(Table1[[#This Row],[Budget_Margin]])
)
)</f>
        <v>-0.04</v>
      </c>
      <c r="X1242" s="5" t="str">
        <f>IF(Table1[[#This Row],[Margin_Var]]&gt;=0, "Above Budget", "Below Budget")</f>
        <v>Below Budget</v>
      </c>
      <c r="Y1242" s="5">
        <f>IFERROR(Table1[[#This Row],[Gross_Margin]]/Table1[[#This Row],[Actual_Sales]],0)</f>
        <v>0.6</v>
      </c>
      <c r="Z1242" s="5">
        <f>Table1[[#This Row],[Actual_Profit]]/Table1[[#This Row],[Actual_Sales]]</f>
        <v>0.36249999999999999</v>
      </c>
      <c r="AA1242">
        <v>19</v>
      </c>
      <c r="AB1242" s="5">
        <f>IFERROR(Table1[[#This Row],[Expenses]]/Table1[[#This Row],[Actual_Sales]],0)</f>
        <v>0.23749999999999999</v>
      </c>
      <c r="AC1242">
        <v>8</v>
      </c>
      <c r="AD1242">
        <v>821</v>
      </c>
      <c r="AE1242" s="5">
        <f>IFERROR(Table1[[#This Row],[Inventory]]/Table1[[#This Row],[Actual_Sales]],0)</f>
        <v>10.262499999999999</v>
      </c>
    </row>
    <row r="1243" spans="1:31" x14ac:dyDescent="0.25">
      <c r="A1243">
        <v>79</v>
      </c>
      <c r="B1243">
        <v>508</v>
      </c>
      <c r="C1243">
        <v>11</v>
      </c>
      <c r="D1243" s="2">
        <v>40179</v>
      </c>
      <c r="E1243">
        <v>80</v>
      </c>
      <c r="F1243">
        <v>80</v>
      </c>
      <c r="G1243">
        <f>Table1[[#This Row],[Actual_Sales]]-Table1[[#This Row],[Budget_Sales]]</f>
        <v>0</v>
      </c>
      <c r="H1243" s="5">
        <f>IF(
Table1[[#This Row],[Budget_Sales]]=0,
"",
IF(
Table1[[#This Row],[Budget_Sales]]&gt;0,
(Table1[[#This Row],[Actual_Sales]]-Table1[[#This Row],[Budget_Sales]])/Table1[[#This Row],[Budget_Sales]],
(Table1[[#This Row],[Actual_Sales]]-Table1[[#This Row],[Budget_Sales]])/ABS(Table1[[#This Row],[Budget_Sales]])
)
)</f>
        <v>0</v>
      </c>
      <c r="I1243" s="5" t="str">
        <f>IF(Table1[[#This Row],[Sales_Var]]&gt;=0,"Above Budget","Below Budget")</f>
        <v>Above Budget</v>
      </c>
      <c r="J1243">
        <f>Table1[[#This Row],[Actual_Sales]]-(Table1[[#This Row],[COGS]]+Table1[[#This Row],[Expenses]])</f>
        <v>29</v>
      </c>
      <c r="K1243">
        <v>40</v>
      </c>
      <c r="L1243">
        <f>Table1[[#This Row],[Actual_Profit]]-Table1[[#This Row],[Budget_Profit]]</f>
        <v>-11</v>
      </c>
      <c r="M1243" s="5">
        <f>IF(
Table1[[#This Row],[Budget_Profit]]=0,
"",
IF(
Table1[[#This Row],[Budget_Profit]]&gt;0,
(Table1[[#This Row],[Actual_Profit]]-Table1[[#This Row],[Budget_Profit]])/Table1[[#This Row],[Budget_Profit]],
(Table1[[#This Row],[Actual_Profit]]-Table1[[#This Row],[Budget_Profit]])/ABS(Table1[[#This Row],[Budget_Profit]])
)
)</f>
        <v>-0.27500000000000002</v>
      </c>
      <c r="N1243" s="5" t="str">
        <f>IF(Table1[[#This Row],[Profit_Var]]&gt;=0, "Above Budget", "Below Budget")</f>
        <v>Below Budget</v>
      </c>
      <c r="O1243">
        <v>32</v>
      </c>
      <c r="P1243">
        <v>30</v>
      </c>
      <c r="Q1243">
        <f>Table1[[#This Row],[COGS]]-Table1[[#This Row],[Budget_COGS]]</f>
        <v>2</v>
      </c>
      <c r="R1243" s="5">
        <f>IF(
Table1[[#This Row],[Budget_COGS]]=0,
"",
IF(
Table1[[#This Row],[Budget_COGS]]&gt;0,
(Table1[[#This Row],[Budget_COGS]]-Table1[[#This Row],[COGS]]) / Table1[[#This Row],[Budget_COGS]],
(Table1[[#This Row],[Budget_COGS]]-Table1[[#This Row],[COGS]]) / ABS(Table1[[#This Row],[Budget_COGS]])
)
)</f>
        <v>-6.6666666666666666E-2</v>
      </c>
      <c r="S1243" s="5" t="str">
        <f>IF(Table1[[#This Row],[COGS _Var]]&gt;=0, "Above Budget", "Below Budget")</f>
        <v>Above Budget</v>
      </c>
      <c r="T1243">
        <f>Table1[[#This Row],[Actual_Sales]]-Table1[[#This Row],[COGS]]</f>
        <v>48</v>
      </c>
      <c r="U1243">
        <v>50</v>
      </c>
      <c r="V1243">
        <f>Table1[[#This Row],[Gross_Margin]]-Table1[[#This Row],[Budget_Margin]]</f>
        <v>-2</v>
      </c>
      <c r="W1243" s="5">
        <f>IF(
Table1[[#This Row],[Budget_Margin]]=0,
"",
IF(
Table1[[#This Row],[Budget_Margin]]&gt;0,
(Table1[[#This Row],[Gross_Margin]]-Table1[[#This Row],[Budget_Margin]]) / Table1[[#This Row],[Budget_Margin]],
(Table1[[#This Row],[Gross_Margin]]-Table1[[#This Row],[Budget_Margin]]) / ABS(Table1[[#This Row],[Budget_Margin]])
)
)</f>
        <v>-0.04</v>
      </c>
      <c r="X1243" s="5" t="str">
        <f>IF(Table1[[#This Row],[Margin_Var]]&gt;=0, "Above Budget", "Below Budget")</f>
        <v>Below Budget</v>
      </c>
      <c r="Y1243" s="5">
        <f>IFERROR(Table1[[#This Row],[Gross_Margin]]/Table1[[#This Row],[Actual_Sales]],0)</f>
        <v>0.6</v>
      </c>
      <c r="Z1243" s="5">
        <f>Table1[[#This Row],[Actual_Profit]]/Table1[[#This Row],[Actual_Sales]]</f>
        <v>0.36249999999999999</v>
      </c>
      <c r="AA1243">
        <v>19</v>
      </c>
      <c r="AB1243" s="5">
        <f>IFERROR(Table1[[#This Row],[Expenses]]/Table1[[#This Row],[Actual_Sales]],0)</f>
        <v>0.23749999999999999</v>
      </c>
      <c r="AC1243">
        <v>8</v>
      </c>
      <c r="AD1243">
        <v>821</v>
      </c>
      <c r="AE1243" s="5">
        <f>IFERROR(Table1[[#This Row],[Inventory]]/Table1[[#This Row],[Actual_Sales]],0)</f>
        <v>10.262499999999999</v>
      </c>
    </row>
    <row r="1244" spans="1:31" x14ac:dyDescent="0.25">
      <c r="A1244">
        <v>151</v>
      </c>
      <c r="B1244">
        <v>781</v>
      </c>
      <c r="C1244">
        <v>13</v>
      </c>
      <c r="D1244" s="2">
        <v>40179</v>
      </c>
      <c r="E1244">
        <v>80</v>
      </c>
      <c r="F1244">
        <v>80</v>
      </c>
      <c r="G1244">
        <f>Table1[[#This Row],[Actual_Sales]]-Table1[[#This Row],[Budget_Sales]]</f>
        <v>0</v>
      </c>
      <c r="H1244" s="5">
        <f>IF(
Table1[[#This Row],[Budget_Sales]]=0,
"",
IF(
Table1[[#This Row],[Budget_Sales]]&gt;0,
(Table1[[#This Row],[Actual_Sales]]-Table1[[#This Row],[Budget_Sales]])/Table1[[#This Row],[Budget_Sales]],
(Table1[[#This Row],[Actual_Sales]]-Table1[[#This Row],[Budget_Sales]])/ABS(Table1[[#This Row],[Budget_Sales]])
)
)</f>
        <v>0</v>
      </c>
      <c r="I1244" s="5" t="str">
        <f>IF(Table1[[#This Row],[Sales_Var]]&gt;=0,"Above Budget","Below Budget")</f>
        <v>Above Budget</v>
      </c>
      <c r="J1244">
        <f>Table1[[#This Row],[Actual_Sales]]-(Table1[[#This Row],[COGS]]+Table1[[#This Row],[Expenses]])</f>
        <v>29</v>
      </c>
      <c r="K1244">
        <v>40</v>
      </c>
      <c r="L1244">
        <f>Table1[[#This Row],[Actual_Profit]]-Table1[[#This Row],[Budget_Profit]]</f>
        <v>-11</v>
      </c>
      <c r="M1244" s="5">
        <f>IF(
Table1[[#This Row],[Budget_Profit]]=0,
"",
IF(
Table1[[#This Row],[Budget_Profit]]&gt;0,
(Table1[[#This Row],[Actual_Profit]]-Table1[[#This Row],[Budget_Profit]])/Table1[[#This Row],[Budget_Profit]],
(Table1[[#This Row],[Actual_Profit]]-Table1[[#This Row],[Budget_Profit]])/ABS(Table1[[#This Row],[Budget_Profit]])
)
)</f>
        <v>-0.27500000000000002</v>
      </c>
      <c r="N1244" s="5" t="str">
        <f>IF(Table1[[#This Row],[Profit_Var]]&gt;=0, "Above Budget", "Below Budget")</f>
        <v>Below Budget</v>
      </c>
      <c r="O1244">
        <v>32</v>
      </c>
      <c r="P1244">
        <v>30</v>
      </c>
      <c r="Q1244">
        <f>Table1[[#This Row],[COGS]]-Table1[[#This Row],[Budget_COGS]]</f>
        <v>2</v>
      </c>
      <c r="R1244" s="5">
        <f>IF(
Table1[[#This Row],[Budget_COGS]]=0,
"",
IF(
Table1[[#This Row],[Budget_COGS]]&gt;0,
(Table1[[#This Row],[Budget_COGS]]-Table1[[#This Row],[COGS]]) / Table1[[#This Row],[Budget_COGS]],
(Table1[[#This Row],[Budget_COGS]]-Table1[[#This Row],[COGS]]) / ABS(Table1[[#This Row],[Budget_COGS]])
)
)</f>
        <v>-6.6666666666666666E-2</v>
      </c>
      <c r="S1244" s="5" t="str">
        <f>IF(Table1[[#This Row],[COGS _Var]]&gt;=0, "Above Budget", "Below Budget")</f>
        <v>Above Budget</v>
      </c>
      <c r="T1244">
        <f>Table1[[#This Row],[Actual_Sales]]-Table1[[#This Row],[COGS]]</f>
        <v>48</v>
      </c>
      <c r="U1244">
        <v>50</v>
      </c>
      <c r="V1244">
        <f>Table1[[#This Row],[Gross_Margin]]-Table1[[#This Row],[Budget_Margin]]</f>
        <v>-2</v>
      </c>
      <c r="W1244" s="5">
        <f>IF(
Table1[[#This Row],[Budget_Margin]]=0,
"",
IF(
Table1[[#This Row],[Budget_Margin]]&gt;0,
(Table1[[#This Row],[Gross_Margin]]-Table1[[#This Row],[Budget_Margin]]) / Table1[[#This Row],[Budget_Margin]],
(Table1[[#This Row],[Gross_Margin]]-Table1[[#This Row],[Budget_Margin]]) / ABS(Table1[[#This Row],[Budget_Margin]])
)
)</f>
        <v>-0.04</v>
      </c>
      <c r="X1244" s="5" t="str">
        <f>IF(Table1[[#This Row],[Margin_Var]]&gt;=0, "Above Budget", "Below Budget")</f>
        <v>Below Budget</v>
      </c>
      <c r="Y1244" s="5">
        <f>IFERROR(Table1[[#This Row],[Gross_Margin]]/Table1[[#This Row],[Actual_Sales]],0)</f>
        <v>0.6</v>
      </c>
      <c r="Z1244" s="5">
        <f>Table1[[#This Row],[Actual_Profit]]/Table1[[#This Row],[Actual_Sales]]</f>
        <v>0.36249999999999999</v>
      </c>
      <c r="AA1244">
        <v>19</v>
      </c>
      <c r="AB1244" s="5">
        <f>IFERROR(Table1[[#This Row],[Expenses]]/Table1[[#This Row],[Actual_Sales]],0)</f>
        <v>0.23749999999999999</v>
      </c>
      <c r="AC1244">
        <v>8</v>
      </c>
      <c r="AD1244">
        <v>456</v>
      </c>
      <c r="AE1244" s="5">
        <f>IFERROR(Table1[[#This Row],[Inventory]]/Table1[[#This Row],[Actual_Sales]],0)</f>
        <v>5.7</v>
      </c>
    </row>
    <row r="1245" spans="1:31" x14ac:dyDescent="0.25">
      <c r="A1245">
        <v>2723</v>
      </c>
      <c r="B1245">
        <v>504</v>
      </c>
      <c r="C1245">
        <v>8</v>
      </c>
      <c r="D1245" s="2">
        <v>40634</v>
      </c>
      <c r="E1245">
        <v>127</v>
      </c>
      <c r="F1245">
        <v>110</v>
      </c>
      <c r="G1245">
        <f>Table1[[#This Row],[Actual_Sales]]-Table1[[#This Row],[Budget_Sales]]</f>
        <v>17</v>
      </c>
      <c r="H1245" s="5">
        <f>IF(
Table1[[#This Row],[Budget_Sales]]=0,
"",
IF(
Table1[[#This Row],[Budget_Sales]]&gt;0,
(Table1[[#This Row],[Actual_Sales]]-Table1[[#This Row],[Budget_Sales]])/Table1[[#This Row],[Budget_Sales]],
(Table1[[#This Row],[Actual_Sales]]-Table1[[#This Row],[Budget_Sales]])/ABS(Table1[[#This Row],[Budget_Sales]])
)
)</f>
        <v>0.15454545454545454</v>
      </c>
      <c r="I1245" s="5" t="str">
        <f>IF(Table1[[#This Row],[Sales_Var]]&gt;=0,"Above Budget","Below Budget")</f>
        <v>Above Budget</v>
      </c>
      <c r="J1245">
        <f>Table1[[#This Row],[Actual_Sales]]-(Table1[[#This Row],[COGS]]+Table1[[#This Row],[Expenses]])</f>
        <v>46</v>
      </c>
      <c r="K1245">
        <v>50</v>
      </c>
      <c r="L1245">
        <f>Table1[[#This Row],[Actual_Profit]]-Table1[[#This Row],[Budget_Profit]]</f>
        <v>-4</v>
      </c>
      <c r="M1245" s="5">
        <f>IF(
Table1[[#This Row],[Budget_Profit]]=0,
"",
IF(
Table1[[#This Row],[Budget_Profit]]&gt;0,
(Table1[[#This Row],[Actual_Profit]]-Table1[[#This Row],[Budget_Profit]])/Table1[[#This Row],[Budget_Profit]],
(Table1[[#This Row],[Actual_Profit]]-Table1[[#This Row],[Budget_Profit]])/ABS(Table1[[#This Row],[Budget_Profit]])
)
)</f>
        <v>-0.08</v>
      </c>
      <c r="N1245" s="5" t="str">
        <f>IF(Table1[[#This Row],[Profit_Var]]&gt;=0, "Above Budget", "Below Budget")</f>
        <v>Below Budget</v>
      </c>
      <c r="O1245">
        <v>52</v>
      </c>
      <c r="P1245">
        <v>40</v>
      </c>
      <c r="Q1245">
        <f>Table1[[#This Row],[COGS]]-Table1[[#This Row],[Budget_COGS]]</f>
        <v>12</v>
      </c>
      <c r="R1245" s="5">
        <f>IF(
Table1[[#This Row],[Budget_COGS]]=0,
"",
IF(
Table1[[#This Row],[Budget_COGS]]&gt;0,
(Table1[[#This Row],[Budget_COGS]]-Table1[[#This Row],[COGS]]) / Table1[[#This Row],[Budget_COGS]],
(Table1[[#This Row],[Budget_COGS]]-Table1[[#This Row],[COGS]]) / ABS(Table1[[#This Row],[Budget_COGS]])
)
)</f>
        <v>-0.3</v>
      </c>
      <c r="S1245" s="5" t="str">
        <f>IF(Table1[[#This Row],[COGS _Var]]&gt;=0, "Above Budget", "Below Budget")</f>
        <v>Above Budget</v>
      </c>
      <c r="T1245">
        <f>Table1[[#This Row],[Actual_Sales]]-Table1[[#This Row],[COGS]]</f>
        <v>75</v>
      </c>
      <c r="U1245">
        <v>70</v>
      </c>
      <c r="V1245">
        <f>Table1[[#This Row],[Gross_Margin]]-Table1[[#This Row],[Budget_Margin]]</f>
        <v>5</v>
      </c>
      <c r="W1245" s="5">
        <f>IF(
Table1[[#This Row],[Budget_Margin]]=0,
"",
IF(
Table1[[#This Row],[Budget_Margin]]&gt;0,
(Table1[[#This Row],[Gross_Margin]]-Table1[[#This Row],[Budget_Margin]]) / Table1[[#This Row],[Budget_Margin]],
(Table1[[#This Row],[Gross_Margin]]-Table1[[#This Row],[Budget_Margin]]) / ABS(Table1[[#This Row],[Budget_Margin]])
)
)</f>
        <v>7.1428571428571425E-2</v>
      </c>
      <c r="X1245" s="5" t="str">
        <f>IF(Table1[[#This Row],[Margin_Var]]&gt;=0, "Above Budget", "Below Budget")</f>
        <v>Above Budget</v>
      </c>
      <c r="Y1245" s="5">
        <f>IFERROR(Table1[[#This Row],[Gross_Margin]]/Table1[[#This Row],[Actual_Sales]],0)</f>
        <v>0.59055118110236215</v>
      </c>
      <c r="Z1245" s="5">
        <f>Table1[[#This Row],[Actual_Profit]]/Table1[[#This Row],[Actual_Sales]]</f>
        <v>0.36220472440944884</v>
      </c>
      <c r="AA1245">
        <v>29</v>
      </c>
      <c r="AB1245" s="5">
        <f>IFERROR(Table1[[#This Row],[Expenses]]/Table1[[#This Row],[Actual_Sales]],0)</f>
        <v>0.2283464566929134</v>
      </c>
      <c r="AC1245">
        <v>17</v>
      </c>
      <c r="AD1245">
        <v>605</v>
      </c>
      <c r="AE1245" s="5">
        <f>IFERROR(Table1[[#This Row],[Inventory]]/Table1[[#This Row],[Actual_Sales]],0)</f>
        <v>4.7637795275590555</v>
      </c>
    </row>
    <row r="1246" spans="1:31" x14ac:dyDescent="0.25">
      <c r="A1246">
        <v>3417</v>
      </c>
      <c r="B1246">
        <v>435</v>
      </c>
      <c r="C1246">
        <v>5</v>
      </c>
      <c r="D1246" s="2">
        <v>40756</v>
      </c>
      <c r="E1246">
        <v>174</v>
      </c>
      <c r="F1246">
        <v>160</v>
      </c>
      <c r="G1246">
        <f>Table1[[#This Row],[Actual_Sales]]-Table1[[#This Row],[Budget_Sales]]</f>
        <v>14</v>
      </c>
      <c r="H1246" s="5">
        <f>IF(
Table1[[#This Row],[Budget_Sales]]=0,
"",
IF(
Table1[[#This Row],[Budget_Sales]]&gt;0,
(Table1[[#This Row],[Actual_Sales]]-Table1[[#This Row],[Budget_Sales]])/Table1[[#This Row],[Budget_Sales]],
(Table1[[#This Row],[Actual_Sales]]-Table1[[#This Row],[Budget_Sales]])/ABS(Table1[[#This Row],[Budget_Sales]])
)
)</f>
        <v>8.7499999999999994E-2</v>
      </c>
      <c r="I1246" s="5" t="str">
        <f>IF(Table1[[#This Row],[Sales_Var]]&gt;=0,"Above Budget","Below Budget")</f>
        <v>Above Budget</v>
      </c>
      <c r="J1246">
        <f>Table1[[#This Row],[Actual_Sales]]-(Table1[[#This Row],[COGS]]+Table1[[#This Row],[Expenses]])</f>
        <v>63</v>
      </c>
      <c r="K1246">
        <v>60</v>
      </c>
      <c r="L1246">
        <f>Table1[[#This Row],[Actual_Profit]]-Table1[[#This Row],[Budget_Profit]]</f>
        <v>3</v>
      </c>
      <c r="M1246" s="5">
        <f>IF(
Table1[[#This Row],[Budget_Profit]]=0,
"",
IF(
Table1[[#This Row],[Budget_Profit]]&gt;0,
(Table1[[#This Row],[Actual_Profit]]-Table1[[#This Row],[Budget_Profit]])/Table1[[#This Row],[Budget_Profit]],
(Table1[[#This Row],[Actual_Profit]]-Table1[[#This Row],[Budget_Profit]])/ABS(Table1[[#This Row],[Budget_Profit]])
)
)</f>
        <v>0.05</v>
      </c>
      <c r="N1246" s="5" t="str">
        <f>IF(Table1[[#This Row],[Profit_Var]]&gt;=0, "Above Budget", "Below Budget")</f>
        <v>Above Budget</v>
      </c>
      <c r="O1246">
        <v>77</v>
      </c>
      <c r="P1246">
        <v>70</v>
      </c>
      <c r="Q1246">
        <f>Table1[[#This Row],[COGS]]-Table1[[#This Row],[Budget_COGS]]</f>
        <v>7</v>
      </c>
      <c r="R1246" s="5">
        <f>IF(
Table1[[#This Row],[Budget_COGS]]=0,
"",
IF(
Table1[[#This Row],[Budget_COGS]]&gt;0,
(Table1[[#This Row],[Budget_COGS]]-Table1[[#This Row],[COGS]]) / Table1[[#This Row],[Budget_COGS]],
(Table1[[#This Row],[Budget_COGS]]-Table1[[#This Row],[COGS]]) / ABS(Table1[[#This Row],[Budget_COGS]])
)
)</f>
        <v>-0.1</v>
      </c>
      <c r="S1246" s="5" t="str">
        <f>IF(Table1[[#This Row],[COGS _Var]]&gt;=0, "Above Budget", "Below Budget")</f>
        <v>Above Budget</v>
      </c>
      <c r="T1246">
        <f>Table1[[#This Row],[Actual_Sales]]-Table1[[#This Row],[COGS]]</f>
        <v>97</v>
      </c>
      <c r="U1246">
        <v>90</v>
      </c>
      <c r="V1246">
        <f>Table1[[#This Row],[Gross_Margin]]-Table1[[#This Row],[Budget_Margin]]</f>
        <v>7</v>
      </c>
      <c r="W1246" s="5">
        <f>IF(
Table1[[#This Row],[Budget_Margin]]=0,
"",
IF(
Table1[[#This Row],[Budget_Margin]]&gt;0,
(Table1[[#This Row],[Gross_Margin]]-Table1[[#This Row],[Budget_Margin]]) / Table1[[#This Row],[Budget_Margin]],
(Table1[[#This Row],[Gross_Margin]]-Table1[[#This Row],[Budget_Margin]]) / ABS(Table1[[#This Row],[Budget_Margin]])
)
)</f>
        <v>7.7777777777777779E-2</v>
      </c>
      <c r="X1246" s="5" t="str">
        <f>IF(Table1[[#This Row],[Margin_Var]]&gt;=0, "Above Budget", "Below Budget")</f>
        <v>Above Budget</v>
      </c>
      <c r="Y1246" s="5">
        <f>IFERROR(Table1[[#This Row],[Gross_Margin]]/Table1[[#This Row],[Actual_Sales]],0)</f>
        <v>0.55747126436781613</v>
      </c>
      <c r="Z1246" s="5">
        <f>Table1[[#This Row],[Actual_Profit]]/Table1[[#This Row],[Actual_Sales]]</f>
        <v>0.36206896551724138</v>
      </c>
      <c r="AA1246">
        <v>34</v>
      </c>
      <c r="AB1246" s="5">
        <f>IFERROR(Table1[[#This Row],[Expenses]]/Table1[[#This Row],[Actual_Sales]],0)</f>
        <v>0.19540229885057472</v>
      </c>
      <c r="AC1246">
        <v>25</v>
      </c>
      <c r="AD1246">
        <v>581</v>
      </c>
      <c r="AE1246" s="5">
        <f>IFERROR(Table1[[#This Row],[Inventory]]/Table1[[#This Row],[Actual_Sales]],0)</f>
        <v>3.3390804597701149</v>
      </c>
    </row>
    <row r="1247" spans="1:31" x14ac:dyDescent="0.25">
      <c r="A1247">
        <v>4033</v>
      </c>
      <c r="B1247">
        <v>786</v>
      </c>
      <c r="C1247">
        <v>2</v>
      </c>
      <c r="D1247" s="2">
        <v>40848</v>
      </c>
      <c r="E1247">
        <v>210</v>
      </c>
      <c r="F1247">
        <v>170</v>
      </c>
      <c r="G1247">
        <f>Table1[[#This Row],[Actual_Sales]]-Table1[[#This Row],[Budget_Sales]]</f>
        <v>40</v>
      </c>
      <c r="H1247" s="5">
        <f>IF(
Table1[[#This Row],[Budget_Sales]]=0,
"",
IF(
Table1[[#This Row],[Budget_Sales]]&gt;0,
(Table1[[#This Row],[Actual_Sales]]-Table1[[#This Row],[Budget_Sales]])/Table1[[#This Row],[Budget_Sales]],
(Table1[[#This Row],[Actual_Sales]]-Table1[[#This Row],[Budget_Sales]])/ABS(Table1[[#This Row],[Budget_Sales]])
)
)</f>
        <v>0.23529411764705882</v>
      </c>
      <c r="I1247" s="5" t="str">
        <f>IF(Table1[[#This Row],[Sales_Var]]&gt;=0,"Above Budget","Below Budget")</f>
        <v>Above Budget</v>
      </c>
      <c r="J1247">
        <f>Table1[[#This Row],[Actual_Sales]]-(Table1[[#This Row],[COGS]]+Table1[[#This Row],[Expenses]])</f>
        <v>76</v>
      </c>
      <c r="K1247">
        <v>60</v>
      </c>
      <c r="L1247">
        <f>Table1[[#This Row],[Actual_Profit]]-Table1[[#This Row],[Budget_Profit]]</f>
        <v>16</v>
      </c>
      <c r="M1247" s="5">
        <f>IF(
Table1[[#This Row],[Budget_Profit]]=0,
"",
IF(
Table1[[#This Row],[Budget_Profit]]&gt;0,
(Table1[[#This Row],[Actual_Profit]]-Table1[[#This Row],[Budget_Profit]])/Table1[[#This Row],[Budget_Profit]],
(Table1[[#This Row],[Actual_Profit]]-Table1[[#This Row],[Budget_Profit]])/ABS(Table1[[#This Row],[Budget_Profit]])
)
)</f>
        <v>0.26666666666666666</v>
      </c>
      <c r="N1247" s="5" t="str">
        <f>IF(Table1[[#This Row],[Profit_Var]]&gt;=0, "Above Budget", "Below Budget")</f>
        <v>Above Budget</v>
      </c>
      <c r="O1247">
        <v>78</v>
      </c>
      <c r="P1247">
        <v>70</v>
      </c>
      <c r="Q1247">
        <f>Table1[[#This Row],[COGS]]-Table1[[#This Row],[Budget_COGS]]</f>
        <v>8</v>
      </c>
      <c r="R1247" s="5">
        <f>IF(
Table1[[#This Row],[Budget_COGS]]=0,
"",
IF(
Table1[[#This Row],[Budget_COGS]]&gt;0,
(Table1[[#This Row],[Budget_COGS]]-Table1[[#This Row],[COGS]]) / Table1[[#This Row],[Budget_COGS]],
(Table1[[#This Row],[Budget_COGS]]-Table1[[#This Row],[COGS]]) / ABS(Table1[[#This Row],[Budget_COGS]])
)
)</f>
        <v>-0.11428571428571428</v>
      </c>
      <c r="S1247" s="5" t="str">
        <f>IF(Table1[[#This Row],[COGS _Var]]&gt;=0, "Above Budget", "Below Budget")</f>
        <v>Above Budget</v>
      </c>
      <c r="T1247">
        <f>Table1[[#This Row],[Actual_Sales]]-Table1[[#This Row],[COGS]]</f>
        <v>132</v>
      </c>
      <c r="U1247">
        <v>100</v>
      </c>
      <c r="V1247">
        <f>Table1[[#This Row],[Gross_Margin]]-Table1[[#This Row],[Budget_Margin]]</f>
        <v>32</v>
      </c>
      <c r="W1247" s="5">
        <f>IF(
Table1[[#This Row],[Budget_Margin]]=0,
"",
IF(
Table1[[#This Row],[Budget_Margin]]&gt;0,
(Table1[[#This Row],[Gross_Margin]]-Table1[[#This Row],[Budget_Margin]]) / Table1[[#This Row],[Budget_Margin]],
(Table1[[#This Row],[Gross_Margin]]-Table1[[#This Row],[Budget_Margin]]) / ABS(Table1[[#This Row],[Budget_Margin]])
)
)</f>
        <v>0.32</v>
      </c>
      <c r="X1247" s="5" t="str">
        <f>IF(Table1[[#This Row],[Margin_Var]]&gt;=0, "Above Budget", "Below Budget")</f>
        <v>Above Budget</v>
      </c>
      <c r="Y1247" s="5">
        <f>IFERROR(Table1[[#This Row],[Gross_Margin]]/Table1[[#This Row],[Actual_Sales]],0)</f>
        <v>0.62857142857142856</v>
      </c>
      <c r="Z1247" s="5">
        <f>Table1[[#This Row],[Actual_Profit]]/Table1[[#This Row],[Actual_Sales]]</f>
        <v>0.3619047619047619</v>
      </c>
      <c r="AA1247">
        <v>56</v>
      </c>
      <c r="AB1247" s="5">
        <f>IFERROR(Table1[[#This Row],[Expenses]]/Table1[[#This Row],[Actual_Sales]],0)</f>
        <v>0.26666666666666666</v>
      </c>
      <c r="AC1247">
        <v>25</v>
      </c>
      <c r="AD1247">
        <v>798</v>
      </c>
      <c r="AE1247" s="5">
        <f>IFERROR(Table1[[#This Row],[Inventory]]/Table1[[#This Row],[Actual_Sales]],0)</f>
        <v>3.8</v>
      </c>
    </row>
    <row r="1248" spans="1:31" x14ac:dyDescent="0.25">
      <c r="A1248">
        <v>921</v>
      </c>
      <c r="B1248">
        <v>386</v>
      </c>
      <c r="C1248">
        <v>11</v>
      </c>
      <c r="D1248" s="2">
        <v>40330</v>
      </c>
      <c r="E1248">
        <v>105</v>
      </c>
      <c r="F1248">
        <v>110</v>
      </c>
      <c r="G1248">
        <f>Table1[[#This Row],[Actual_Sales]]-Table1[[#This Row],[Budget_Sales]]</f>
        <v>-5</v>
      </c>
      <c r="H1248" s="5">
        <f>IF(
Table1[[#This Row],[Budget_Sales]]=0,
"",
IF(
Table1[[#This Row],[Budget_Sales]]&gt;0,
(Table1[[#This Row],[Actual_Sales]]-Table1[[#This Row],[Budget_Sales]])/Table1[[#This Row],[Budget_Sales]],
(Table1[[#This Row],[Actual_Sales]]-Table1[[#This Row],[Budget_Sales]])/ABS(Table1[[#This Row],[Budget_Sales]])
)
)</f>
        <v>-4.5454545454545456E-2</v>
      </c>
      <c r="I1248" s="5" t="str">
        <f>IF(Table1[[#This Row],[Sales_Var]]&gt;=0,"Above Budget","Below Budget")</f>
        <v>Below Budget</v>
      </c>
      <c r="J1248">
        <f>Table1[[#This Row],[Actual_Sales]]-(Table1[[#This Row],[COGS]]+Table1[[#This Row],[Expenses]])</f>
        <v>38</v>
      </c>
      <c r="K1248">
        <v>50</v>
      </c>
      <c r="L1248">
        <f>Table1[[#This Row],[Actual_Profit]]-Table1[[#This Row],[Budget_Profit]]</f>
        <v>-12</v>
      </c>
      <c r="M1248" s="5">
        <f>IF(
Table1[[#This Row],[Budget_Profit]]=0,
"",
IF(
Table1[[#This Row],[Budget_Profit]]&gt;0,
(Table1[[#This Row],[Actual_Profit]]-Table1[[#This Row],[Budget_Profit]])/Table1[[#This Row],[Budget_Profit]],
(Table1[[#This Row],[Actual_Profit]]-Table1[[#This Row],[Budget_Profit]])/ABS(Table1[[#This Row],[Budget_Profit]])
)
)</f>
        <v>-0.24</v>
      </c>
      <c r="N1248" s="5" t="str">
        <f>IF(Table1[[#This Row],[Profit_Var]]&gt;=0, "Above Budget", "Below Budget")</f>
        <v>Below Budget</v>
      </c>
      <c r="O1248">
        <v>43</v>
      </c>
      <c r="P1248">
        <v>40</v>
      </c>
      <c r="Q1248">
        <f>Table1[[#This Row],[COGS]]-Table1[[#This Row],[Budget_COGS]]</f>
        <v>3</v>
      </c>
      <c r="R1248" s="5">
        <f>IF(
Table1[[#This Row],[Budget_COGS]]=0,
"",
IF(
Table1[[#This Row],[Budget_COGS]]&gt;0,
(Table1[[#This Row],[Budget_COGS]]-Table1[[#This Row],[COGS]]) / Table1[[#This Row],[Budget_COGS]],
(Table1[[#This Row],[Budget_COGS]]-Table1[[#This Row],[COGS]]) / ABS(Table1[[#This Row],[Budget_COGS]])
)
)</f>
        <v>-7.4999999999999997E-2</v>
      </c>
      <c r="S1248" s="5" t="str">
        <f>IF(Table1[[#This Row],[COGS _Var]]&gt;=0, "Above Budget", "Below Budget")</f>
        <v>Above Budget</v>
      </c>
      <c r="T1248">
        <f>Table1[[#This Row],[Actual_Sales]]-Table1[[#This Row],[COGS]]</f>
        <v>62</v>
      </c>
      <c r="U1248">
        <v>70</v>
      </c>
      <c r="V1248">
        <f>Table1[[#This Row],[Gross_Margin]]-Table1[[#This Row],[Budget_Margin]]</f>
        <v>-8</v>
      </c>
      <c r="W1248" s="5">
        <f>IF(
Table1[[#This Row],[Budget_Margin]]=0,
"",
IF(
Table1[[#This Row],[Budget_Margin]]&gt;0,
(Table1[[#This Row],[Gross_Margin]]-Table1[[#This Row],[Budget_Margin]]) / Table1[[#This Row],[Budget_Margin]],
(Table1[[#This Row],[Gross_Margin]]-Table1[[#This Row],[Budget_Margin]]) / ABS(Table1[[#This Row],[Budget_Margin]])
)
)</f>
        <v>-0.11428571428571428</v>
      </c>
      <c r="X1248" s="5" t="str">
        <f>IF(Table1[[#This Row],[Margin_Var]]&gt;=0, "Above Budget", "Below Budget")</f>
        <v>Below Budget</v>
      </c>
      <c r="Y1248" s="5">
        <f>IFERROR(Table1[[#This Row],[Gross_Margin]]/Table1[[#This Row],[Actual_Sales]],0)</f>
        <v>0.59047619047619049</v>
      </c>
      <c r="Z1248" s="5">
        <f>Table1[[#This Row],[Actual_Profit]]/Table1[[#This Row],[Actual_Sales]]</f>
        <v>0.3619047619047619</v>
      </c>
      <c r="AA1248">
        <v>24</v>
      </c>
      <c r="AB1248" s="5">
        <f>IFERROR(Table1[[#This Row],[Expenses]]/Table1[[#This Row],[Actual_Sales]],0)</f>
        <v>0.22857142857142856</v>
      </c>
      <c r="AC1248">
        <v>12</v>
      </c>
      <c r="AD1248">
        <v>864</v>
      </c>
      <c r="AE1248" s="5">
        <f>IFERROR(Table1[[#This Row],[Inventory]]/Table1[[#This Row],[Actual_Sales]],0)</f>
        <v>8.2285714285714278</v>
      </c>
    </row>
    <row r="1249" spans="1:31" x14ac:dyDescent="0.25">
      <c r="A1249">
        <v>1086</v>
      </c>
      <c r="B1249">
        <v>312</v>
      </c>
      <c r="C1249">
        <v>9</v>
      </c>
      <c r="D1249" s="2">
        <v>40360</v>
      </c>
      <c r="E1249">
        <v>199</v>
      </c>
      <c r="F1249">
        <v>170</v>
      </c>
      <c r="G1249">
        <f>Table1[[#This Row],[Actual_Sales]]-Table1[[#This Row],[Budget_Sales]]</f>
        <v>29</v>
      </c>
      <c r="H1249" s="5">
        <f>IF(
Table1[[#This Row],[Budget_Sales]]=0,
"",
IF(
Table1[[#This Row],[Budget_Sales]]&gt;0,
(Table1[[#This Row],[Actual_Sales]]-Table1[[#This Row],[Budget_Sales]])/Table1[[#This Row],[Budget_Sales]],
(Table1[[#This Row],[Actual_Sales]]-Table1[[#This Row],[Budget_Sales]])/ABS(Table1[[#This Row],[Budget_Sales]])
)
)</f>
        <v>0.17058823529411765</v>
      </c>
      <c r="I1249" s="5" t="str">
        <f>IF(Table1[[#This Row],[Sales_Var]]&gt;=0,"Above Budget","Below Budget")</f>
        <v>Above Budget</v>
      </c>
      <c r="J1249">
        <f>Table1[[#This Row],[Actual_Sales]]-(Table1[[#This Row],[COGS]]+Table1[[#This Row],[Expenses]])</f>
        <v>72</v>
      </c>
      <c r="K1249">
        <v>70</v>
      </c>
      <c r="L1249">
        <f>Table1[[#This Row],[Actual_Profit]]-Table1[[#This Row],[Budget_Profit]]</f>
        <v>2</v>
      </c>
      <c r="M1249" s="5">
        <f>IF(
Table1[[#This Row],[Budget_Profit]]=0,
"",
IF(
Table1[[#This Row],[Budget_Profit]]&gt;0,
(Table1[[#This Row],[Actual_Profit]]-Table1[[#This Row],[Budget_Profit]])/Table1[[#This Row],[Budget_Profit]],
(Table1[[#This Row],[Actual_Profit]]-Table1[[#This Row],[Budget_Profit]])/ABS(Table1[[#This Row],[Budget_Profit]])
)
)</f>
        <v>2.8571428571428571E-2</v>
      </c>
      <c r="N1249" s="5" t="str">
        <f>IF(Table1[[#This Row],[Profit_Var]]&gt;=0, "Above Budget", "Below Budget")</f>
        <v>Above Budget</v>
      </c>
      <c r="O1249">
        <v>87</v>
      </c>
      <c r="P1249">
        <v>70</v>
      </c>
      <c r="Q1249">
        <f>Table1[[#This Row],[COGS]]-Table1[[#This Row],[Budget_COGS]]</f>
        <v>17</v>
      </c>
      <c r="R1249" s="5">
        <f>IF(
Table1[[#This Row],[Budget_COGS]]=0,
"",
IF(
Table1[[#This Row],[Budget_COGS]]&gt;0,
(Table1[[#This Row],[Budget_COGS]]-Table1[[#This Row],[COGS]]) / Table1[[#This Row],[Budget_COGS]],
(Table1[[#This Row],[Budget_COGS]]-Table1[[#This Row],[COGS]]) / ABS(Table1[[#This Row],[Budget_COGS]])
)
)</f>
        <v>-0.24285714285714285</v>
      </c>
      <c r="S1249" s="5" t="str">
        <f>IF(Table1[[#This Row],[COGS _Var]]&gt;=0, "Above Budget", "Below Budget")</f>
        <v>Above Budget</v>
      </c>
      <c r="T1249">
        <f>Table1[[#This Row],[Actual_Sales]]-Table1[[#This Row],[COGS]]</f>
        <v>112</v>
      </c>
      <c r="U1249">
        <v>100</v>
      </c>
      <c r="V1249">
        <f>Table1[[#This Row],[Gross_Margin]]-Table1[[#This Row],[Budget_Margin]]</f>
        <v>12</v>
      </c>
      <c r="W1249" s="5">
        <f>IF(
Table1[[#This Row],[Budget_Margin]]=0,
"",
IF(
Table1[[#This Row],[Budget_Margin]]&gt;0,
(Table1[[#This Row],[Gross_Margin]]-Table1[[#This Row],[Budget_Margin]]) / Table1[[#This Row],[Budget_Margin]],
(Table1[[#This Row],[Gross_Margin]]-Table1[[#This Row],[Budget_Margin]]) / ABS(Table1[[#This Row],[Budget_Margin]])
)
)</f>
        <v>0.12</v>
      </c>
      <c r="X1249" s="5" t="str">
        <f>IF(Table1[[#This Row],[Margin_Var]]&gt;=0, "Above Budget", "Below Budget")</f>
        <v>Above Budget</v>
      </c>
      <c r="Y1249" s="5">
        <f>IFERROR(Table1[[#This Row],[Gross_Margin]]/Table1[[#This Row],[Actual_Sales]],0)</f>
        <v>0.56281407035175879</v>
      </c>
      <c r="Z1249" s="5">
        <f>Table1[[#This Row],[Actual_Profit]]/Table1[[#This Row],[Actual_Sales]]</f>
        <v>0.36180904522613067</v>
      </c>
      <c r="AA1249">
        <v>40</v>
      </c>
      <c r="AB1249" s="5">
        <f>IFERROR(Table1[[#This Row],[Expenses]]/Table1[[#This Row],[Actual_Sales]],0)</f>
        <v>0.20100502512562815</v>
      </c>
      <c r="AC1249">
        <v>28</v>
      </c>
      <c r="AD1249">
        <v>564</v>
      </c>
      <c r="AE1249" s="5">
        <f>IFERROR(Table1[[#This Row],[Inventory]]/Table1[[#This Row],[Actual_Sales]],0)</f>
        <v>2.8341708542713566</v>
      </c>
    </row>
    <row r="1250" spans="1:31" x14ac:dyDescent="0.25">
      <c r="A1250">
        <v>1209</v>
      </c>
      <c r="B1250">
        <v>831</v>
      </c>
      <c r="C1250">
        <v>10</v>
      </c>
      <c r="D1250" s="2">
        <v>40360</v>
      </c>
      <c r="E1250">
        <v>199</v>
      </c>
      <c r="F1250">
        <v>170</v>
      </c>
      <c r="G1250">
        <f>Table1[[#This Row],[Actual_Sales]]-Table1[[#This Row],[Budget_Sales]]</f>
        <v>29</v>
      </c>
      <c r="H1250" s="5">
        <f>IF(
Table1[[#This Row],[Budget_Sales]]=0,
"",
IF(
Table1[[#This Row],[Budget_Sales]]&gt;0,
(Table1[[#This Row],[Actual_Sales]]-Table1[[#This Row],[Budget_Sales]])/Table1[[#This Row],[Budget_Sales]],
(Table1[[#This Row],[Actual_Sales]]-Table1[[#This Row],[Budget_Sales]])/ABS(Table1[[#This Row],[Budget_Sales]])
)
)</f>
        <v>0.17058823529411765</v>
      </c>
      <c r="I1250" s="5" t="str">
        <f>IF(Table1[[#This Row],[Sales_Var]]&gt;=0,"Above Budget","Below Budget")</f>
        <v>Above Budget</v>
      </c>
      <c r="J1250">
        <f>Table1[[#This Row],[Actual_Sales]]-(Table1[[#This Row],[COGS]]+Table1[[#This Row],[Expenses]])</f>
        <v>72</v>
      </c>
      <c r="K1250">
        <v>70</v>
      </c>
      <c r="L1250">
        <f>Table1[[#This Row],[Actual_Profit]]-Table1[[#This Row],[Budget_Profit]]</f>
        <v>2</v>
      </c>
      <c r="M1250" s="5">
        <f>IF(
Table1[[#This Row],[Budget_Profit]]=0,
"",
IF(
Table1[[#This Row],[Budget_Profit]]&gt;0,
(Table1[[#This Row],[Actual_Profit]]-Table1[[#This Row],[Budget_Profit]])/Table1[[#This Row],[Budget_Profit]],
(Table1[[#This Row],[Actual_Profit]]-Table1[[#This Row],[Budget_Profit]])/ABS(Table1[[#This Row],[Budget_Profit]])
)
)</f>
        <v>2.8571428571428571E-2</v>
      </c>
      <c r="N1250" s="5" t="str">
        <f>IF(Table1[[#This Row],[Profit_Var]]&gt;=0, "Above Budget", "Below Budget")</f>
        <v>Above Budget</v>
      </c>
      <c r="O1250">
        <v>87</v>
      </c>
      <c r="P1250">
        <v>70</v>
      </c>
      <c r="Q1250">
        <f>Table1[[#This Row],[COGS]]-Table1[[#This Row],[Budget_COGS]]</f>
        <v>17</v>
      </c>
      <c r="R1250" s="5">
        <f>IF(
Table1[[#This Row],[Budget_COGS]]=0,
"",
IF(
Table1[[#This Row],[Budget_COGS]]&gt;0,
(Table1[[#This Row],[Budget_COGS]]-Table1[[#This Row],[COGS]]) / Table1[[#This Row],[Budget_COGS]],
(Table1[[#This Row],[Budget_COGS]]-Table1[[#This Row],[COGS]]) / ABS(Table1[[#This Row],[Budget_COGS]])
)
)</f>
        <v>-0.24285714285714285</v>
      </c>
      <c r="S1250" s="5" t="str">
        <f>IF(Table1[[#This Row],[COGS _Var]]&gt;=0, "Above Budget", "Below Budget")</f>
        <v>Above Budget</v>
      </c>
      <c r="T1250">
        <f>Table1[[#This Row],[Actual_Sales]]-Table1[[#This Row],[COGS]]</f>
        <v>112</v>
      </c>
      <c r="U1250">
        <v>100</v>
      </c>
      <c r="V1250">
        <f>Table1[[#This Row],[Gross_Margin]]-Table1[[#This Row],[Budget_Margin]]</f>
        <v>12</v>
      </c>
      <c r="W1250" s="5">
        <f>IF(
Table1[[#This Row],[Budget_Margin]]=0,
"",
IF(
Table1[[#This Row],[Budget_Margin]]&gt;0,
(Table1[[#This Row],[Gross_Margin]]-Table1[[#This Row],[Budget_Margin]]) / Table1[[#This Row],[Budget_Margin]],
(Table1[[#This Row],[Gross_Margin]]-Table1[[#This Row],[Budget_Margin]]) / ABS(Table1[[#This Row],[Budget_Margin]])
)
)</f>
        <v>0.12</v>
      </c>
      <c r="X1250" s="5" t="str">
        <f>IF(Table1[[#This Row],[Margin_Var]]&gt;=0, "Above Budget", "Below Budget")</f>
        <v>Above Budget</v>
      </c>
      <c r="Y1250" s="5">
        <f>IFERROR(Table1[[#This Row],[Gross_Margin]]/Table1[[#This Row],[Actual_Sales]],0)</f>
        <v>0.56281407035175879</v>
      </c>
      <c r="Z1250" s="5">
        <f>Table1[[#This Row],[Actual_Profit]]/Table1[[#This Row],[Actual_Sales]]</f>
        <v>0.36180904522613067</v>
      </c>
      <c r="AA1250">
        <v>40</v>
      </c>
      <c r="AB1250" s="5">
        <f>IFERROR(Table1[[#This Row],[Expenses]]/Table1[[#This Row],[Actual_Sales]],0)</f>
        <v>0.20100502512562815</v>
      </c>
      <c r="AC1250">
        <v>28</v>
      </c>
      <c r="AD1250">
        <v>564</v>
      </c>
      <c r="AE1250" s="5">
        <f>IFERROR(Table1[[#This Row],[Inventory]]/Table1[[#This Row],[Actual_Sales]],0)</f>
        <v>2.8341708542713566</v>
      </c>
    </row>
    <row r="1251" spans="1:31" x14ac:dyDescent="0.25">
      <c r="A1251">
        <v>203</v>
      </c>
      <c r="B1251">
        <v>337</v>
      </c>
      <c r="C1251">
        <v>2</v>
      </c>
      <c r="D1251" s="2">
        <v>40210</v>
      </c>
      <c r="E1251">
        <v>94</v>
      </c>
      <c r="F1251">
        <v>110</v>
      </c>
      <c r="G1251">
        <f>Table1[[#This Row],[Actual_Sales]]-Table1[[#This Row],[Budget_Sales]]</f>
        <v>-16</v>
      </c>
      <c r="H1251" s="5">
        <f>IF(
Table1[[#This Row],[Budget_Sales]]=0,
"",
IF(
Table1[[#This Row],[Budget_Sales]]&gt;0,
(Table1[[#This Row],[Actual_Sales]]-Table1[[#This Row],[Budget_Sales]])/Table1[[#This Row],[Budget_Sales]],
(Table1[[#This Row],[Actual_Sales]]-Table1[[#This Row],[Budget_Sales]])/ABS(Table1[[#This Row],[Budget_Sales]])
)
)</f>
        <v>-0.14545454545454545</v>
      </c>
      <c r="I1251" s="5" t="str">
        <f>IF(Table1[[#This Row],[Sales_Var]]&gt;=0,"Above Budget","Below Budget")</f>
        <v>Below Budget</v>
      </c>
      <c r="J1251">
        <f>Table1[[#This Row],[Actual_Sales]]-(Table1[[#This Row],[COGS]]+Table1[[#This Row],[Expenses]])</f>
        <v>34</v>
      </c>
      <c r="K1251">
        <v>60</v>
      </c>
      <c r="L1251">
        <f>Table1[[#This Row],[Actual_Profit]]-Table1[[#This Row],[Budget_Profit]]</f>
        <v>-26</v>
      </c>
      <c r="M1251" s="5">
        <f>IF(
Table1[[#This Row],[Budget_Profit]]=0,
"",
IF(
Table1[[#This Row],[Budget_Profit]]&gt;0,
(Table1[[#This Row],[Actual_Profit]]-Table1[[#This Row],[Budget_Profit]])/Table1[[#This Row],[Budget_Profit]],
(Table1[[#This Row],[Actual_Profit]]-Table1[[#This Row],[Budget_Profit]])/ABS(Table1[[#This Row],[Budget_Profit]])
)
)</f>
        <v>-0.43333333333333335</v>
      </c>
      <c r="N1251" s="5" t="str">
        <f>IF(Table1[[#This Row],[Profit_Var]]&gt;=0, "Above Budget", "Below Budget")</f>
        <v>Below Budget</v>
      </c>
      <c r="O1251">
        <v>38</v>
      </c>
      <c r="P1251">
        <v>40</v>
      </c>
      <c r="Q1251">
        <f>Table1[[#This Row],[COGS]]-Table1[[#This Row],[Budget_COGS]]</f>
        <v>-2</v>
      </c>
      <c r="R1251" s="5">
        <f>IF(
Table1[[#This Row],[Budget_COGS]]=0,
"",
IF(
Table1[[#This Row],[Budget_COGS]]&gt;0,
(Table1[[#This Row],[Budget_COGS]]-Table1[[#This Row],[COGS]]) / Table1[[#This Row],[Budget_COGS]],
(Table1[[#This Row],[Budget_COGS]]-Table1[[#This Row],[COGS]]) / ABS(Table1[[#This Row],[Budget_COGS]])
)
)</f>
        <v>0.05</v>
      </c>
      <c r="S1251" s="5" t="str">
        <f>IF(Table1[[#This Row],[COGS _Var]]&gt;=0, "Above Budget", "Below Budget")</f>
        <v>Below Budget</v>
      </c>
      <c r="T1251">
        <f>Table1[[#This Row],[Actual_Sales]]-Table1[[#This Row],[COGS]]</f>
        <v>56</v>
      </c>
      <c r="U1251">
        <v>70</v>
      </c>
      <c r="V1251">
        <f>Table1[[#This Row],[Gross_Margin]]-Table1[[#This Row],[Budget_Margin]]</f>
        <v>-14</v>
      </c>
      <c r="W1251" s="5">
        <f>IF(
Table1[[#This Row],[Budget_Margin]]=0,
"",
IF(
Table1[[#This Row],[Budget_Margin]]&gt;0,
(Table1[[#This Row],[Gross_Margin]]-Table1[[#This Row],[Budget_Margin]]) / Table1[[#This Row],[Budget_Margin]],
(Table1[[#This Row],[Gross_Margin]]-Table1[[#This Row],[Budget_Margin]]) / ABS(Table1[[#This Row],[Budget_Margin]])
)
)</f>
        <v>-0.2</v>
      </c>
      <c r="X1251" s="5" t="str">
        <f>IF(Table1[[#This Row],[Margin_Var]]&gt;=0, "Above Budget", "Below Budget")</f>
        <v>Below Budget</v>
      </c>
      <c r="Y1251" s="5">
        <f>IFERROR(Table1[[#This Row],[Gross_Margin]]/Table1[[#This Row],[Actual_Sales]],0)</f>
        <v>0.5957446808510638</v>
      </c>
      <c r="Z1251" s="5">
        <f>Table1[[#This Row],[Actual_Profit]]/Table1[[#This Row],[Actual_Sales]]</f>
        <v>0.36170212765957449</v>
      </c>
      <c r="AA1251">
        <v>22</v>
      </c>
      <c r="AB1251" s="5">
        <f>IFERROR(Table1[[#This Row],[Expenses]]/Table1[[#This Row],[Actual_Sales]],0)</f>
        <v>0.23404255319148937</v>
      </c>
      <c r="AC1251">
        <v>10</v>
      </c>
      <c r="AD1251">
        <v>772</v>
      </c>
      <c r="AE1251" s="5">
        <f>IFERROR(Table1[[#This Row],[Inventory]]/Table1[[#This Row],[Actual_Sales]],0)</f>
        <v>8.212765957446809</v>
      </c>
    </row>
    <row r="1252" spans="1:31" x14ac:dyDescent="0.25">
      <c r="A1252">
        <v>247</v>
      </c>
      <c r="B1252">
        <v>509</v>
      </c>
      <c r="C1252">
        <v>9</v>
      </c>
      <c r="D1252" s="2">
        <v>40210</v>
      </c>
      <c r="E1252">
        <v>94</v>
      </c>
      <c r="F1252">
        <v>80</v>
      </c>
      <c r="G1252">
        <f>Table1[[#This Row],[Actual_Sales]]-Table1[[#This Row],[Budget_Sales]]</f>
        <v>14</v>
      </c>
      <c r="H1252" s="5">
        <f>IF(
Table1[[#This Row],[Budget_Sales]]=0,
"",
IF(
Table1[[#This Row],[Budget_Sales]]&gt;0,
(Table1[[#This Row],[Actual_Sales]]-Table1[[#This Row],[Budget_Sales]])/Table1[[#This Row],[Budget_Sales]],
(Table1[[#This Row],[Actual_Sales]]-Table1[[#This Row],[Budget_Sales]])/ABS(Table1[[#This Row],[Budget_Sales]])
)
)</f>
        <v>0.17499999999999999</v>
      </c>
      <c r="I1252" s="5" t="str">
        <f>IF(Table1[[#This Row],[Sales_Var]]&gt;=0,"Above Budget","Below Budget")</f>
        <v>Above Budget</v>
      </c>
      <c r="J1252">
        <f>Table1[[#This Row],[Actual_Sales]]-(Table1[[#This Row],[COGS]]+Table1[[#This Row],[Expenses]])</f>
        <v>34</v>
      </c>
      <c r="K1252">
        <v>50</v>
      </c>
      <c r="L1252">
        <f>Table1[[#This Row],[Actual_Profit]]-Table1[[#This Row],[Budget_Profit]]</f>
        <v>-16</v>
      </c>
      <c r="M1252" s="5">
        <f>IF(
Table1[[#This Row],[Budget_Profit]]=0,
"",
IF(
Table1[[#This Row],[Budget_Profit]]&gt;0,
(Table1[[#This Row],[Actual_Profit]]-Table1[[#This Row],[Budget_Profit]])/Table1[[#This Row],[Budget_Profit]],
(Table1[[#This Row],[Actual_Profit]]-Table1[[#This Row],[Budget_Profit]])/ABS(Table1[[#This Row],[Budget_Profit]])
)
)</f>
        <v>-0.32</v>
      </c>
      <c r="N1252" s="5" t="str">
        <f>IF(Table1[[#This Row],[Profit_Var]]&gt;=0, "Above Budget", "Below Budget")</f>
        <v>Below Budget</v>
      </c>
      <c r="O1252">
        <v>38</v>
      </c>
      <c r="P1252">
        <v>30</v>
      </c>
      <c r="Q1252">
        <f>Table1[[#This Row],[COGS]]-Table1[[#This Row],[Budget_COGS]]</f>
        <v>8</v>
      </c>
      <c r="R1252" s="5">
        <f>IF(
Table1[[#This Row],[Budget_COGS]]=0,
"",
IF(
Table1[[#This Row],[Budget_COGS]]&gt;0,
(Table1[[#This Row],[Budget_COGS]]-Table1[[#This Row],[COGS]]) / Table1[[#This Row],[Budget_COGS]],
(Table1[[#This Row],[Budget_COGS]]-Table1[[#This Row],[COGS]]) / ABS(Table1[[#This Row],[Budget_COGS]])
)
)</f>
        <v>-0.26666666666666666</v>
      </c>
      <c r="S1252" s="5" t="str">
        <f>IF(Table1[[#This Row],[COGS _Var]]&gt;=0, "Above Budget", "Below Budget")</f>
        <v>Above Budget</v>
      </c>
      <c r="T1252">
        <f>Table1[[#This Row],[Actual_Sales]]-Table1[[#This Row],[COGS]]</f>
        <v>56</v>
      </c>
      <c r="U1252">
        <v>50</v>
      </c>
      <c r="V1252">
        <f>Table1[[#This Row],[Gross_Margin]]-Table1[[#This Row],[Budget_Margin]]</f>
        <v>6</v>
      </c>
      <c r="W1252" s="5">
        <f>IF(
Table1[[#This Row],[Budget_Margin]]=0,
"",
IF(
Table1[[#This Row],[Budget_Margin]]&gt;0,
(Table1[[#This Row],[Gross_Margin]]-Table1[[#This Row],[Budget_Margin]]) / Table1[[#This Row],[Budget_Margin]],
(Table1[[#This Row],[Gross_Margin]]-Table1[[#This Row],[Budget_Margin]]) / ABS(Table1[[#This Row],[Budget_Margin]])
)
)</f>
        <v>0.12</v>
      </c>
      <c r="X1252" s="5" t="str">
        <f>IF(Table1[[#This Row],[Margin_Var]]&gt;=0, "Above Budget", "Below Budget")</f>
        <v>Above Budget</v>
      </c>
      <c r="Y1252" s="5">
        <f>IFERROR(Table1[[#This Row],[Gross_Margin]]/Table1[[#This Row],[Actual_Sales]],0)</f>
        <v>0.5957446808510638</v>
      </c>
      <c r="Z1252" s="5">
        <f>Table1[[#This Row],[Actual_Profit]]/Table1[[#This Row],[Actual_Sales]]</f>
        <v>0.36170212765957449</v>
      </c>
      <c r="AA1252">
        <v>22</v>
      </c>
      <c r="AB1252" s="5">
        <f>IFERROR(Table1[[#This Row],[Expenses]]/Table1[[#This Row],[Actual_Sales]],0)</f>
        <v>0.23404255319148937</v>
      </c>
      <c r="AC1252">
        <v>10</v>
      </c>
      <c r="AD1252">
        <v>772</v>
      </c>
      <c r="AE1252" s="5">
        <f>IFERROR(Table1[[#This Row],[Inventory]]/Table1[[#This Row],[Actual_Sales]],0)</f>
        <v>8.212765957446809</v>
      </c>
    </row>
    <row r="1253" spans="1:31" x14ac:dyDescent="0.25">
      <c r="A1253">
        <v>3554</v>
      </c>
      <c r="B1253">
        <v>303</v>
      </c>
      <c r="C1253">
        <v>2</v>
      </c>
      <c r="D1253" s="2">
        <v>40787</v>
      </c>
      <c r="E1253">
        <v>141</v>
      </c>
      <c r="F1253">
        <v>130</v>
      </c>
      <c r="G1253">
        <f>Table1[[#This Row],[Actual_Sales]]-Table1[[#This Row],[Budget_Sales]]</f>
        <v>11</v>
      </c>
      <c r="H1253" s="5">
        <f>IF(
Table1[[#This Row],[Budget_Sales]]=0,
"",
IF(
Table1[[#This Row],[Budget_Sales]]&gt;0,
(Table1[[#This Row],[Actual_Sales]]-Table1[[#This Row],[Budget_Sales]])/Table1[[#This Row],[Budget_Sales]],
(Table1[[#This Row],[Actual_Sales]]-Table1[[#This Row],[Budget_Sales]])/ABS(Table1[[#This Row],[Budget_Sales]])
)
)</f>
        <v>8.461538461538462E-2</v>
      </c>
      <c r="I1253" s="5" t="str">
        <f>IF(Table1[[#This Row],[Sales_Var]]&gt;=0,"Above Budget","Below Budget")</f>
        <v>Above Budget</v>
      </c>
      <c r="J1253">
        <f>Table1[[#This Row],[Actual_Sales]]-(Table1[[#This Row],[COGS]]+Table1[[#This Row],[Expenses]])</f>
        <v>51</v>
      </c>
      <c r="K1253">
        <v>50</v>
      </c>
      <c r="L1253">
        <f>Table1[[#This Row],[Actual_Profit]]-Table1[[#This Row],[Budget_Profit]]</f>
        <v>1</v>
      </c>
      <c r="M1253" s="5">
        <f>IF(
Table1[[#This Row],[Budget_Profit]]=0,
"",
IF(
Table1[[#This Row],[Budget_Profit]]&gt;0,
(Table1[[#This Row],[Actual_Profit]]-Table1[[#This Row],[Budget_Profit]])/Table1[[#This Row],[Budget_Profit]],
(Table1[[#This Row],[Actual_Profit]]-Table1[[#This Row],[Budget_Profit]])/ABS(Table1[[#This Row],[Budget_Profit]])
)
)</f>
        <v>0.02</v>
      </c>
      <c r="N1253" s="5" t="str">
        <f>IF(Table1[[#This Row],[Profit_Var]]&gt;=0, "Above Budget", "Below Budget")</f>
        <v>Above Budget</v>
      </c>
      <c r="O1253">
        <v>58</v>
      </c>
      <c r="P1253">
        <v>60</v>
      </c>
      <c r="Q1253">
        <f>Table1[[#This Row],[COGS]]-Table1[[#This Row],[Budget_COGS]]</f>
        <v>-2</v>
      </c>
      <c r="R1253" s="5">
        <f>IF(
Table1[[#This Row],[Budget_COGS]]=0,
"",
IF(
Table1[[#This Row],[Budget_COGS]]&gt;0,
(Table1[[#This Row],[Budget_COGS]]-Table1[[#This Row],[COGS]]) / Table1[[#This Row],[Budget_COGS]],
(Table1[[#This Row],[Budget_COGS]]-Table1[[#This Row],[COGS]]) / ABS(Table1[[#This Row],[Budget_COGS]])
)
)</f>
        <v>3.3333333333333333E-2</v>
      </c>
      <c r="S1253" s="5" t="str">
        <f>IF(Table1[[#This Row],[COGS _Var]]&gt;=0, "Above Budget", "Below Budget")</f>
        <v>Below Budget</v>
      </c>
      <c r="T1253">
        <f>Table1[[#This Row],[Actual_Sales]]-Table1[[#This Row],[COGS]]</f>
        <v>83</v>
      </c>
      <c r="U1253">
        <v>70</v>
      </c>
      <c r="V1253">
        <f>Table1[[#This Row],[Gross_Margin]]-Table1[[#This Row],[Budget_Margin]]</f>
        <v>13</v>
      </c>
      <c r="W1253" s="5">
        <f>IF(
Table1[[#This Row],[Budget_Margin]]=0,
"",
IF(
Table1[[#This Row],[Budget_Margin]]&gt;0,
(Table1[[#This Row],[Gross_Margin]]-Table1[[#This Row],[Budget_Margin]]) / Table1[[#This Row],[Budget_Margin]],
(Table1[[#This Row],[Gross_Margin]]-Table1[[#This Row],[Budget_Margin]]) / ABS(Table1[[#This Row],[Budget_Margin]])
)
)</f>
        <v>0.18571428571428572</v>
      </c>
      <c r="X1253" s="5" t="str">
        <f>IF(Table1[[#This Row],[Margin_Var]]&gt;=0, "Above Budget", "Below Budget")</f>
        <v>Above Budget</v>
      </c>
      <c r="Y1253" s="5">
        <f>IFERROR(Table1[[#This Row],[Gross_Margin]]/Table1[[#This Row],[Actual_Sales]],0)</f>
        <v>0.58865248226950351</v>
      </c>
      <c r="Z1253" s="5">
        <f>Table1[[#This Row],[Actual_Profit]]/Table1[[#This Row],[Actual_Sales]]</f>
        <v>0.36170212765957449</v>
      </c>
      <c r="AA1253">
        <v>32</v>
      </c>
      <c r="AB1253" s="5">
        <f>IFERROR(Table1[[#This Row],[Expenses]]/Table1[[#This Row],[Actual_Sales]],0)</f>
        <v>0.22695035460992907</v>
      </c>
      <c r="AC1253">
        <v>19</v>
      </c>
      <c r="AD1253">
        <v>548</v>
      </c>
      <c r="AE1253" s="5">
        <f>IFERROR(Table1[[#This Row],[Inventory]]/Table1[[#This Row],[Actual_Sales]],0)</f>
        <v>3.8865248226950353</v>
      </c>
    </row>
    <row r="1254" spans="1:31" x14ac:dyDescent="0.25">
      <c r="A1254">
        <v>3694</v>
      </c>
      <c r="B1254">
        <v>806</v>
      </c>
      <c r="C1254">
        <v>3</v>
      </c>
      <c r="D1254" s="2">
        <v>40787</v>
      </c>
      <c r="E1254">
        <v>141</v>
      </c>
      <c r="F1254">
        <v>160</v>
      </c>
      <c r="G1254">
        <f>Table1[[#This Row],[Actual_Sales]]-Table1[[#This Row],[Budget_Sales]]</f>
        <v>-19</v>
      </c>
      <c r="H1254" s="5">
        <f>IF(
Table1[[#This Row],[Budget_Sales]]=0,
"",
IF(
Table1[[#This Row],[Budget_Sales]]&gt;0,
(Table1[[#This Row],[Actual_Sales]]-Table1[[#This Row],[Budget_Sales]])/Table1[[#This Row],[Budget_Sales]],
(Table1[[#This Row],[Actual_Sales]]-Table1[[#This Row],[Budget_Sales]])/ABS(Table1[[#This Row],[Budget_Sales]])
)
)</f>
        <v>-0.11874999999999999</v>
      </c>
      <c r="I1254" s="5" t="str">
        <f>IF(Table1[[#This Row],[Sales_Var]]&gt;=0,"Above Budget","Below Budget")</f>
        <v>Below Budget</v>
      </c>
      <c r="J1254">
        <f>Table1[[#This Row],[Actual_Sales]]-(Table1[[#This Row],[COGS]]+Table1[[#This Row],[Expenses]])</f>
        <v>51</v>
      </c>
      <c r="K1254">
        <v>70</v>
      </c>
      <c r="L1254">
        <f>Table1[[#This Row],[Actual_Profit]]-Table1[[#This Row],[Budget_Profit]]</f>
        <v>-19</v>
      </c>
      <c r="M1254" s="5">
        <f>IF(
Table1[[#This Row],[Budget_Profit]]=0,
"",
IF(
Table1[[#This Row],[Budget_Profit]]&gt;0,
(Table1[[#This Row],[Actual_Profit]]-Table1[[#This Row],[Budget_Profit]])/Table1[[#This Row],[Budget_Profit]],
(Table1[[#This Row],[Actual_Profit]]-Table1[[#This Row],[Budget_Profit]])/ABS(Table1[[#This Row],[Budget_Profit]])
)
)</f>
        <v>-0.27142857142857141</v>
      </c>
      <c r="N1254" s="5" t="str">
        <f>IF(Table1[[#This Row],[Profit_Var]]&gt;=0, "Above Budget", "Below Budget")</f>
        <v>Below Budget</v>
      </c>
      <c r="O1254">
        <v>58</v>
      </c>
      <c r="P1254">
        <v>70</v>
      </c>
      <c r="Q1254">
        <f>Table1[[#This Row],[COGS]]-Table1[[#This Row],[Budget_COGS]]</f>
        <v>-12</v>
      </c>
      <c r="R1254" s="5">
        <f>IF(
Table1[[#This Row],[Budget_COGS]]=0,
"",
IF(
Table1[[#This Row],[Budget_COGS]]&gt;0,
(Table1[[#This Row],[Budget_COGS]]-Table1[[#This Row],[COGS]]) / Table1[[#This Row],[Budget_COGS]],
(Table1[[#This Row],[Budget_COGS]]-Table1[[#This Row],[COGS]]) / ABS(Table1[[#This Row],[Budget_COGS]])
)
)</f>
        <v>0.17142857142857143</v>
      </c>
      <c r="S1254" s="5" t="str">
        <f>IF(Table1[[#This Row],[COGS _Var]]&gt;=0, "Above Budget", "Below Budget")</f>
        <v>Below Budget</v>
      </c>
      <c r="T1254">
        <f>Table1[[#This Row],[Actual_Sales]]-Table1[[#This Row],[COGS]]</f>
        <v>83</v>
      </c>
      <c r="U1254">
        <v>90</v>
      </c>
      <c r="V1254">
        <f>Table1[[#This Row],[Gross_Margin]]-Table1[[#This Row],[Budget_Margin]]</f>
        <v>-7</v>
      </c>
      <c r="W1254" s="5">
        <f>IF(
Table1[[#This Row],[Budget_Margin]]=0,
"",
IF(
Table1[[#This Row],[Budget_Margin]]&gt;0,
(Table1[[#This Row],[Gross_Margin]]-Table1[[#This Row],[Budget_Margin]]) / Table1[[#This Row],[Budget_Margin]],
(Table1[[#This Row],[Gross_Margin]]-Table1[[#This Row],[Budget_Margin]]) / ABS(Table1[[#This Row],[Budget_Margin]])
)
)</f>
        <v>-7.7777777777777779E-2</v>
      </c>
      <c r="X1254" s="5" t="str">
        <f>IF(Table1[[#This Row],[Margin_Var]]&gt;=0, "Above Budget", "Below Budget")</f>
        <v>Below Budget</v>
      </c>
      <c r="Y1254" s="5">
        <f>IFERROR(Table1[[#This Row],[Gross_Margin]]/Table1[[#This Row],[Actual_Sales]],0)</f>
        <v>0.58865248226950351</v>
      </c>
      <c r="Z1254" s="5">
        <f>Table1[[#This Row],[Actual_Profit]]/Table1[[#This Row],[Actual_Sales]]</f>
        <v>0.36170212765957449</v>
      </c>
      <c r="AA1254">
        <v>32</v>
      </c>
      <c r="AB1254" s="5">
        <f>IFERROR(Table1[[#This Row],[Expenses]]/Table1[[#This Row],[Actual_Sales]],0)</f>
        <v>0.22695035460992907</v>
      </c>
      <c r="AC1254">
        <v>19</v>
      </c>
      <c r="AD1254">
        <v>548</v>
      </c>
      <c r="AE1254" s="5">
        <f>IFERROR(Table1[[#This Row],[Inventory]]/Table1[[#This Row],[Actual_Sales]],0)</f>
        <v>3.8865248226950353</v>
      </c>
    </row>
    <row r="1255" spans="1:31" x14ac:dyDescent="0.25">
      <c r="A1255">
        <v>3140</v>
      </c>
      <c r="B1255">
        <v>773</v>
      </c>
      <c r="C1255">
        <v>9</v>
      </c>
      <c r="D1255" s="2">
        <v>40695</v>
      </c>
      <c r="E1255">
        <v>188</v>
      </c>
      <c r="F1255">
        <v>160</v>
      </c>
      <c r="G1255">
        <f>Table1[[#This Row],[Actual_Sales]]-Table1[[#This Row],[Budget_Sales]]</f>
        <v>28</v>
      </c>
      <c r="H1255" s="5">
        <f>IF(
Table1[[#This Row],[Budget_Sales]]=0,
"",
IF(
Table1[[#This Row],[Budget_Sales]]&gt;0,
(Table1[[#This Row],[Actual_Sales]]-Table1[[#This Row],[Budget_Sales]])/Table1[[#This Row],[Budget_Sales]],
(Table1[[#This Row],[Actual_Sales]]-Table1[[#This Row],[Budget_Sales]])/ABS(Table1[[#This Row],[Budget_Sales]])
)
)</f>
        <v>0.17499999999999999</v>
      </c>
      <c r="I1255" s="5" t="str">
        <f>IF(Table1[[#This Row],[Sales_Var]]&gt;=0,"Above Budget","Below Budget")</f>
        <v>Above Budget</v>
      </c>
      <c r="J1255">
        <f>Table1[[#This Row],[Actual_Sales]]-(Table1[[#This Row],[COGS]]+Table1[[#This Row],[Expenses]])</f>
        <v>68</v>
      </c>
      <c r="K1255">
        <v>60</v>
      </c>
      <c r="L1255">
        <f>Table1[[#This Row],[Actual_Profit]]-Table1[[#This Row],[Budget_Profit]]</f>
        <v>8</v>
      </c>
      <c r="M1255" s="5">
        <f>IF(
Table1[[#This Row],[Budget_Profit]]=0,
"",
IF(
Table1[[#This Row],[Budget_Profit]]&gt;0,
(Table1[[#This Row],[Actual_Profit]]-Table1[[#This Row],[Budget_Profit]])/Table1[[#This Row],[Budget_Profit]],
(Table1[[#This Row],[Actual_Profit]]-Table1[[#This Row],[Budget_Profit]])/ABS(Table1[[#This Row],[Budget_Profit]])
)
)</f>
        <v>0.13333333333333333</v>
      </c>
      <c r="N1255" s="5" t="str">
        <f>IF(Table1[[#This Row],[Profit_Var]]&gt;=0, "Above Budget", "Below Budget")</f>
        <v>Above Budget</v>
      </c>
      <c r="O1255">
        <v>83</v>
      </c>
      <c r="P1255">
        <v>70</v>
      </c>
      <c r="Q1255">
        <f>Table1[[#This Row],[COGS]]-Table1[[#This Row],[Budget_COGS]]</f>
        <v>13</v>
      </c>
      <c r="R1255" s="5">
        <f>IF(
Table1[[#This Row],[Budget_COGS]]=0,
"",
IF(
Table1[[#This Row],[Budget_COGS]]&gt;0,
(Table1[[#This Row],[Budget_COGS]]-Table1[[#This Row],[COGS]]) / Table1[[#This Row],[Budget_COGS]],
(Table1[[#This Row],[Budget_COGS]]-Table1[[#This Row],[COGS]]) / ABS(Table1[[#This Row],[Budget_COGS]])
)
)</f>
        <v>-0.18571428571428572</v>
      </c>
      <c r="S1255" s="5" t="str">
        <f>IF(Table1[[#This Row],[COGS _Var]]&gt;=0, "Above Budget", "Below Budget")</f>
        <v>Above Budget</v>
      </c>
      <c r="T1255">
        <f>Table1[[#This Row],[Actual_Sales]]-Table1[[#This Row],[COGS]]</f>
        <v>105</v>
      </c>
      <c r="U1255">
        <v>90</v>
      </c>
      <c r="V1255">
        <f>Table1[[#This Row],[Gross_Margin]]-Table1[[#This Row],[Budget_Margin]]</f>
        <v>15</v>
      </c>
      <c r="W1255" s="5">
        <f>IF(
Table1[[#This Row],[Budget_Margin]]=0,
"",
IF(
Table1[[#This Row],[Budget_Margin]]&gt;0,
(Table1[[#This Row],[Gross_Margin]]-Table1[[#This Row],[Budget_Margin]]) / Table1[[#This Row],[Budget_Margin]],
(Table1[[#This Row],[Gross_Margin]]-Table1[[#This Row],[Budget_Margin]]) / ABS(Table1[[#This Row],[Budget_Margin]])
)
)</f>
        <v>0.16666666666666666</v>
      </c>
      <c r="X1255" s="5" t="str">
        <f>IF(Table1[[#This Row],[Margin_Var]]&gt;=0, "Above Budget", "Below Budget")</f>
        <v>Above Budget</v>
      </c>
      <c r="Y1255" s="5">
        <f>IFERROR(Table1[[#This Row],[Gross_Margin]]/Table1[[#This Row],[Actual_Sales]],0)</f>
        <v>0.55851063829787229</v>
      </c>
      <c r="Z1255" s="5">
        <f>Table1[[#This Row],[Actual_Profit]]/Table1[[#This Row],[Actual_Sales]]</f>
        <v>0.36170212765957449</v>
      </c>
      <c r="AA1255">
        <v>37</v>
      </c>
      <c r="AB1255" s="5">
        <f>IFERROR(Table1[[#This Row],[Expenses]]/Table1[[#This Row],[Actual_Sales]],0)</f>
        <v>0.19680851063829788</v>
      </c>
      <c r="AC1255">
        <v>27</v>
      </c>
      <c r="AD1255">
        <v>574</v>
      </c>
      <c r="AE1255" s="5">
        <f>IFERROR(Table1[[#This Row],[Inventory]]/Table1[[#This Row],[Actual_Sales]],0)</f>
        <v>3.0531914893617023</v>
      </c>
    </row>
    <row r="1256" spans="1:31" x14ac:dyDescent="0.25">
      <c r="A1256">
        <v>3035</v>
      </c>
      <c r="B1256">
        <v>310</v>
      </c>
      <c r="C1256">
        <v>10</v>
      </c>
      <c r="D1256" s="2">
        <v>40695</v>
      </c>
      <c r="E1256">
        <v>188</v>
      </c>
      <c r="F1256">
        <v>160</v>
      </c>
      <c r="G1256">
        <f>Table1[[#This Row],[Actual_Sales]]-Table1[[#This Row],[Budget_Sales]]</f>
        <v>28</v>
      </c>
      <c r="H1256" s="5">
        <f>IF(
Table1[[#This Row],[Budget_Sales]]=0,
"",
IF(
Table1[[#This Row],[Budget_Sales]]&gt;0,
(Table1[[#This Row],[Actual_Sales]]-Table1[[#This Row],[Budget_Sales]])/Table1[[#This Row],[Budget_Sales]],
(Table1[[#This Row],[Actual_Sales]]-Table1[[#This Row],[Budget_Sales]])/ABS(Table1[[#This Row],[Budget_Sales]])
)
)</f>
        <v>0.17499999999999999</v>
      </c>
      <c r="I1256" s="5" t="str">
        <f>IF(Table1[[#This Row],[Sales_Var]]&gt;=0,"Above Budget","Below Budget")</f>
        <v>Above Budget</v>
      </c>
      <c r="J1256">
        <f>Table1[[#This Row],[Actual_Sales]]-(Table1[[#This Row],[COGS]]+Table1[[#This Row],[Expenses]])</f>
        <v>68</v>
      </c>
      <c r="K1256">
        <v>60</v>
      </c>
      <c r="L1256">
        <f>Table1[[#This Row],[Actual_Profit]]-Table1[[#This Row],[Budget_Profit]]</f>
        <v>8</v>
      </c>
      <c r="M1256" s="5">
        <f>IF(
Table1[[#This Row],[Budget_Profit]]=0,
"",
IF(
Table1[[#This Row],[Budget_Profit]]&gt;0,
(Table1[[#This Row],[Actual_Profit]]-Table1[[#This Row],[Budget_Profit]])/Table1[[#This Row],[Budget_Profit]],
(Table1[[#This Row],[Actual_Profit]]-Table1[[#This Row],[Budget_Profit]])/ABS(Table1[[#This Row],[Budget_Profit]])
)
)</f>
        <v>0.13333333333333333</v>
      </c>
      <c r="N1256" s="5" t="str">
        <f>IF(Table1[[#This Row],[Profit_Var]]&gt;=0, "Above Budget", "Below Budget")</f>
        <v>Above Budget</v>
      </c>
      <c r="O1256">
        <v>83</v>
      </c>
      <c r="P1256">
        <v>70</v>
      </c>
      <c r="Q1256">
        <f>Table1[[#This Row],[COGS]]-Table1[[#This Row],[Budget_COGS]]</f>
        <v>13</v>
      </c>
      <c r="R1256" s="5">
        <f>IF(
Table1[[#This Row],[Budget_COGS]]=0,
"",
IF(
Table1[[#This Row],[Budget_COGS]]&gt;0,
(Table1[[#This Row],[Budget_COGS]]-Table1[[#This Row],[COGS]]) / Table1[[#This Row],[Budget_COGS]],
(Table1[[#This Row],[Budget_COGS]]-Table1[[#This Row],[COGS]]) / ABS(Table1[[#This Row],[Budget_COGS]])
)
)</f>
        <v>-0.18571428571428572</v>
      </c>
      <c r="S1256" s="5" t="str">
        <f>IF(Table1[[#This Row],[COGS _Var]]&gt;=0, "Above Budget", "Below Budget")</f>
        <v>Above Budget</v>
      </c>
      <c r="T1256">
        <f>Table1[[#This Row],[Actual_Sales]]-Table1[[#This Row],[COGS]]</f>
        <v>105</v>
      </c>
      <c r="U1256">
        <v>90</v>
      </c>
      <c r="V1256">
        <f>Table1[[#This Row],[Gross_Margin]]-Table1[[#This Row],[Budget_Margin]]</f>
        <v>15</v>
      </c>
      <c r="W1256" s="5">
        <f>IF(
Table1[[#This Row],[Budget_Margin]]=0,
"",
IF(
Table1[[#This Row],[Budget_Margin]]&gt;0,
(Table1[[#This Row],[Gross_Margin]]-Table1[[#This Row],[Budget_Margin]]) / Table1[[#This Row],[Budget_Margin]],
(Table1[[#This Row],[Gross_Margin]]-Table1[[#This Row],[Budget_Margin]]) / ABS(Table1[[#This Row],[Budget_Margin]])
)
)</f>
        <v>0.16666666666666666</v>
      </c>
      <c r="X1256" s="5" t="str">
        <f>IF(Table1[[#This Row],[Margin_Var]]&gt;=0, "Above Budget", "Below Budget")</f>
        <v>Above Budget</v>
      </c>
      <c r="Y1256" s="5">
        <f>IFERROR(Table1[[#This Row],[Gross_Margin]]/Table1[[#This Row],[Actual_Sales]],0)</f>
        <v>0.55851063829787229</v>
      </c>
      <c r="Z1256" s="5">
        <f>Table1[[#This Row],[Actual_Profit]]/Table1[[#This Row],[Actual_Sales]]</f>
        <v>0.36170212765957449</v>
      </c>
      <c r="AA1256">
        <v>37</v>
      </c>
      <c r="AB1256" s="5">
        <f>IFERROR(Table1[[#This Row],[Expenses]]/Table1[[#This Row],[Actual_Sales]],0)</f>
        <v>0.19680851063829788</v>
      </c>
      <c r="AC1256">
        <v>27</v>
      </c>
      <c r="AD1256">
        <v>574</v>
      </c>
      <c r="AE1256" s="5">
        <f>IFERROR(Table1[[#This Row],[Inventory]]/Table1[[#This Row],[Actual_Sales]],0)</f>
        <v>3.0531914893617023</v>
      </c>
    </row>
    <row r="1257" spans="1:31" x14ac:dyDescent="0.25">
      <c r="A1257">
        <v>2911</v>
      </c>
      <c r="B1257">
        <v>530</v>
      </c>
      <c r="C1257">
        <v>10</v>
      </c>
      <c r="D1257" s="2">
        <v>40664</v>
      </c>
      <c r="E1257">
        <v>188</v>
      </c>
      <c r="F1257">
        <v>160</v>
      </c>
      <c r="G1257">
        <f>Table1[[#This Row],[Actual_Sales]]-Table1[[#This Row],[Budget_Sales]]</f>
        <v>28</v>
      </c>
      <c r="H1257" s="5">
        <f>IF(
Table1[[#This Row],[Budget_Sales]]=0,
"",
IF(
Table1[[#This Row],[Budget_Sales]]&gt;0,
(Table1[[#This Row],[Actual_Sales]]-Table1[[#This Row],[Budget_Sales]])/Table1[[#This Row],[Budget_Sales]],
(Table1[[#This Row],[Actual_Sales]]-Table1[[#This Row],[Budget_Sales]])/ABS(Table1[[#This Row],[Budget_Sales]])
)
)</f>
        <v>0.17499999999999999</v>
      </c>
      <c r="I1257" s="5" t="str">
        <f>IF(Table1[[#This Row],[Sales_Var]]&gt;=0,"Above Budget","Below Budget")</f>
        <v>Above Budget</v>
      </c>
      <c r="J1257">
        <f>Table1[[#This Row],[Actual_Sales]]-(Table1[[#This Row],[COGS]]+Table1[[#This Row],[Expenses]])</f>
        <v>68</v>
      </c>
      <c r="K1257">
        <v>60</v>
      </c>
      <c r="L1257">
        <f>Table1[[#This Row],[Actual_Profit]]-Table1[[#This Row],[Budget_Profit]]</f>
        <v>8</v>
      </c>
      <c r="M1257" s="5">
        <f>IF(
Table1[[#This Row],[Budget_Profit]]=0,
"",
IF(
Table1[[#This Row],[Budget_Profit]]&gt;0,
(Table1[[#This Row],[Actual_Profit]]-Table1[[#This Row],[Budget_Profit]])/Table1[[#This Row],[Budget_Profit]],
(Table1[[#This Row],[Actual_Profit]]-Table1[[#This Row],[Budget_Profit]])/ABS(Table1[[#This Row],[Budget_Profit]])
)
)</f>
        <v>0.13333333333333333</v>
      </c>
      <c r="N1257" s="5" t="str">
        <f>IF(Table1[[#This Row],[Profit_Var]]&gt;=0, "Above Budget", "Below Budget")</f>
        <v>Above Budget</v>
      </c>
      <c r="O1257">
        <v>83</v>
      </c>
      <c r="P1257">
        <v>70</v>
      </c>
      <c r="Q1257">
        <f>Table1[[#This Row],[COGS]]-Table1[[#This Row],[Budget_COGS]]</f>
        <v>13</v>
      </c>
      <c r="R1257" s="5">
        <f>IF(
Table1[[#This Row],[Budget_COGS]]=0,
"",
IF(
Table1[[#This Row],[Budget_COGS]]&gt;0,
(Table1[[#This Row],[Budget_COGS]]-Table1[[#This Row],[COGS]]) / Table1[[#This Row],[Budget_COGS]],
(Table1[[#This Row],[Budget_COGS]]-Table1[[#This Row],[COGS]]) / ABS(Table1[[#This Row],[Budget_COGS]])
)
)</f>
        <v>-0.18571428571428572</v>
      </c>
      <c r="S1257" s="5" t="str">
        <f>IF(Table1[[#This Row],[COGS _Var]]&gt;=0, "Above Budget", "Below Budget")</f>
        <v>Above Budget</v>
      </c>
      <c r="T1257">
        <f>Table1[[#This Row],[Actual_Sales]]-Table1[[#This Row],[COGS]]</f>
        <v>105</v>
      </c>
      <c r="U1257">
        <v>90</v>
      </c>
      <c r="V1257">
        <f>Table1[[#This Row],[Gross_Margin]]-Table1[[#This Row],[Budget_Margin]]</f>
        <v>15</v>
      </c>
      <c r="W1257" s="5">
        <f>IF(
Table1[[#This Row],[Budget_Margin]]=0,
"",
IF(
Table1[[#This Row],[Budget_Margin]]&gt;0,
(Table1[[#This Row],[Gross_Margin]]-Table1[[#This Row],[Budget_Margin]]) / Table1[[#This Row],[Budget_Margin]],
(Table1[[#This Row],[Gross_Margin]]-Table1[[#This Row],[Budget_Margin]]) / ABS(Table1[[#This Row],[Budget_Margin]])
)
)</f>
        <v>0.16666666666666666</v>
      </c>
      <c r="X1257" s="5" t="str">
        <f>IF(Table1[[#This Row],[Margin_Var]]&gt;=0, "Above Budget", "Below Budget")</f>
        <v>Above Budget</v>
      </c>
      <c r="Y1257" s="5">
        <f>IFERROR(Table1[[#This Row],[Gross_Margin]]/Table1[[#This Row],[Actual_Sales]],0)</f>
        <v>0.55851063829787229</v>
      </c>
      <c r="Z1257" s="5">
        <f>Table1[[#This Row],[Actual_Profit]]/Table1[[#This Row],[Actual_Sales]]</f>
        <v>0.36170212765957449</v>
      </c>
      <c r="AA1257">
        <v>37</v>
      </c>
      <c r="AB1257" s="5">
        <f>IFERROR(Table1[[#This Row],[Expenses]]/Table1[[#This Row],[Actual_Sales]],0)</f>
        <v>0.19680851063829788</v>
      </c>
      <c r="AC1257">
        <v>27</v>
      </c>
      <c r="AD1257">
        <v>584</v>
      </c>
      <c r="AE1257" s="5">
        <f>IFERROR(Table1[[#This Row],[Inventory]]/Table1[[#This Row],[Actual_Sales]],0)</f>
        <v>3.1063829787234041</v>
      </c>
    </row>
    <row r="1258" spans="1:31" x14ac:dyDescent="0.25">
      <c r="A1258">
        <v>2632</v>
      </c>
      <c r="B1258">
        <v>904</v>
      </c>
      <c r="C1258">
        <v>2</v>
      </c>
      <c r="D1258" s="2">
        <v>40603</v>
      </c>
      <c r="E1258">
        <v>224</v>
      </c>
      <c r="F1258">
        <v>190</v>
      </c>
      <c r="G1258">
        <f>Table1[[#This Row],[Actual_Sales]]-Table1[[#This Row],[Budget_Sales]]</f>
        <v>34</v>
      </c>
      <c r="H1258" s="5">
        <f>IF(
Table1[[#This Row],[Budget_Sales]]=0,
"",
IF(
Table1[[#This Row],[Budget_Sales]]&gt;0,
(Table1[[#This Row],[Actual_Sales]]-Table1[[#This Row],[Budget_Sales]])/Table1[[#This Row],[Budget_Sales]],
(Table1[[#This Row],[Actual_Sales]]-Table1[[#This Row],[Budget_Sales]])/ABS(Table1[[#This Row],[Budget_Sales]])
)
)</f>
        <v>0.17894736842105263</v>
      </c>
      <c r="I1258" s="5" t="str">
        <f>IF(Table1[[#This Row],[Sales_Var]]&gt;=0,"Above Budget","Below Budget")</f>
        <v>Above Budget</v>
      </c>
      <c r="J1258">
        <f>Table1[[#This Row],[Actual_Sales]]-(Table1[[#This Row],[COGS]]+Table1[[#This Row],[Expenses]])</f>
        <v>81</v>
      </c>
      <c r="K1258">
        <v>70</v>
      </c>
      <c r="L1258">
        <f>Table1[[#This Row],[Actual_Profit]]-Table1[[#This Row],[Budget_Profit]]</f>
        <v>11</v>
      </c>
      <c r="M1258" s="5">
        <f>IF(
Table1[[#This Row],[Budget_Profit]]=0,
"",
IF(
Table1[[#This Row],[Budget_Profit]]&gt;0,
(Table1[[#This Row],[Actual_Profit]]-Table1[[#This Row],[Budget_Profit]])/Table1[[#This Row],[Budget_Profit]],
(Table1[[#This Row],[Actual_Profit]]-Table1[[#This Row],[Budget_Profit]])/ABS(Table1[[#This Row],[Budget_Profit]])
)
)</f>
        <v>0.15714285714285714</v>
      </c>
      <c r="N1258" s="5" t="str">
        <f>IF(Table1[[#This Row],[Profit_Var]]&gt;=0, "Above Budget", "Below Budget")</f>
        <v>Above Budget</v>
      </c>
      <c r="O1258">
        <v>84</v>
      </c>
      <c r="P1258">
        <v>80</v>
      </c>
      <c r="Q1258">
        <f>Table1[[#This Row],[COGS]]-Table1[[#This Row],[Budget_COGS]]</f>
        <v>4</v>
      </c>
      <c r="R1258" s="5">
        <f>IF(
Table1[[#This Row],[Budget_COGS]]=0,
"",
IF(
Table1[[#This Row],[Budget_COGS]]&gt;0,
(Table1[[#This Row],[Budget_COGS]]-Table1[[#This Row],[COGS]]) / Table1[[#This Row],[Budget_COGS]],
(Table1[[#This Row],[Budget_COGS]]-Table1[[#This Row],[COGS]]) / ABS(Table1[[#This Row],[Budget_COGS]])
)
)</f>
        <v>-0.05</v>
      </c>
      <c r="S1258" s="5" t="str">
        <f>IF(Table1[[#This Row],[COGS _Var]]&gt;=0, "Above Budget", "Below Budget")</f>
        <v>Above Budget</v>
      </c>
      <c r="T1258">
        <f>Table1[[#This Row],[Actual_Sales]]-Table1[[#This Row],[COGS]]</f>
        <v>140</v>
      </c>
      <c r="U1258">
        <v>110</v>
      </c>
      <c r="V1258">
        <f>Table1[[#This Row],[Gross_Margin]]-Table1[[#This Row],[Budget_Margin]]</f>
        <v>30</v>
      </c>
      <c r="W1258" s="5">
        <f>IF(
Table1[[#This Row],[Budget_Margin]]=0,
"",
IF(
Table1[[#This Row],[Budget_Margin]]&gt;0,
(Table1[[#This Row],[Gross_Margin]]-Table1[[#This Row],[Budget_Margin]]) / Table1[[#This Row],[Budget_Margin]],
(Table1[[#This Row],[Gross_Margin]]-Table1[[#This Row],[Budget_Margin]]) / ABS(Table1[[#This Row],[Budget_Margin]])
)
)</f>
        <v>0.27272727272727271</v>
      </c>
      <c r="X1258" s="5" t="str">
        <f>IF(Table1[[#This Row],[Margin_Var]]&gt;=0, "Above Budget", "Below Budget")</f>
        <v>Above Budget</v>
      </c>
      <c r="Y1258" s="5">
        <f>IFERROR(Table1[[#This Row],[Gross_Margin]]/Table1[[#This Row],[Actual_Sales]],0)</f>
        <v>0.625</v>
      </c>
      <c r="Z1258" s="5">
        <f>Table1[[#This Row],[Actual_Profit]]/Table1[[#This Row],[Actual_Sales]]</f>
        <v>0.36160714285714285</v>
      </c>
      <c r="AA1258">
        <v>59</v>
      </c>
      <c r="AB1258" s="5">
        <f>IFERROR(Table1[[#This Row],[Expenses]]/Table1[[#This Row],[Actual_Sales]],0)</f>
        <v>0.26339285714285715</v>
      </c>
      <c r="AC1258">
        <v>27</v>
      </c>
      <c r="AD1258">
        <v>632</v>
      </c>
      <c r="AE1258" s="5">
        <f>IFERROR(Table1[[#This Row],[Inventory]]/Table1[[#This Row],[Actual_Sales]],0)</f>
        <v>2.8214285714285716</v>
      </c>
    </row>
    <row r="1259" spans="1:31" x14ac:dyDescent="0.25">
      <c r="A1259">
        <v>1172</v>
      </c>
      <c r="B1259">
        <v>650</v>
      </c>
      <c r="C1259">
        <v>9</v>
      </c>
      <c r="D1259" s="2">
        <v>40360</v>
      </c>
      <c r="E1259">
        <v>567</v>
      </c>
      <c r="F1259">
        <v>490</v>
      </c>
      <c r="G1259">
        <f>Table1[[#This Row],[Actual_Sales]]-Table1[[#This Row],[Budget_Sales]]</f>
        <v>77</v>
      </c>
      <c r="H1259" s="5">
        <f>IF(
Table1[[#This Row],[Budget_Sales]]=0,
"",
IF(
Table1[[#This Row],[Budget_Sales]]&gt;0,
(Table1[[#This Row],[Actual_Sales]]-Table1[[#This Row],[Budget_Sales]])/Table1[[#This Row],[Budget_Sales]],
(Table1[[#This Row],[Actual_Sales]]-Table1[[#This Row],[Budget_Sales]])/ABS(Table1[[#This Row],[Budget_Sales]])
)
)</f>
        <v>0.15714285714285714</v>
      </c>
      <c r="I1259" s="5" t="str">
        <f>IF(Table1[[#This Row],[Sales_Var]]&gt;=0,"Above Budget","Below Budget")</f>
        <v>Above Budget</v>
      </c>
      <c r="J1259">
        <f>Table1[[#This Row],[Actual_Sales]]-(Table1[[#This Row],[COGS]]+Table1[[#This Row],[Expenses]])</f>
        <v>205</v>
      </c>
      <c r="K1259">
        <v>200</v>
      </c>
      <c r="L1259">
        <f>Table1[[#This Row],[Actual_Profit]]-Table1[[#This Row],[Budget_Profit]]</f>
        <v>5</v>
      </c>
      <c r="M1259" s="5">
        <f>IF(
Table1[[#This Row],[Budget_Profit]]=0,
"",
IF(
Table1[[#This Row],[Budget_Profit]]&gt;0,
(Table1[[#This Row],[Actual_Profit]]-Table1[[#This Row],[Budget_Profit]])/Table1[[#This Row],[Budget_Profit]],
(Table1[[#This Row],[Actual_Profit]]-Table1[[#This Row],[Budget_Profit]])/ABS(Table1[[#This Row],[Budget_Profit]])
)
)</f>
        <v>2.5000000000000001E-2</v>
      </c>
      <c r="N1259" s="5" t="str">
        <f>IF(Table1[[#This Row],[Profit_Var]]&gt;=0, "Above Budget", "Below Budget")</f>
        <v>Above Budget</v>
      </c>
      <c r="O1259">
        <v>260</v>
      </c>
      <c r="P1259">
        <v>220</v>
      </c>
      <c r="Q1259">
        <f>Table1[[#This Row],[COGS]]-Table1[[#This Row],[Budget_COGS]]</f>
        <v>40</v>
      </c>
      <c r="R1259" s="5">
        <f>IF(
Table1[[#This Row],[Budget_COGS]]=0,
"",
IF(
Table1[[#This Row],[Budget_COGS]]&gt;0,
(Table1[[#This Row],[Budget_COGS]]-Table1[[#This Row],[COGS]]) / Table1[[#This Row],[Budget_COGS]],
(Table1[[#This Row],[Budget_COGS]]-Table1[[#This Row],[COGS]]) / ABS(Table1[[#This Row],[Budget_COGS]])
)
)</f>
        <v>-0.18181818181818182</v>
      </c>
      <c r="S1259" s="5" t="str">
        <f>IF(Table1[[#This Row],[COGS _Var]]&gt;=0, "Above Budget", "Below Budget")</f>
        <v>Above Budget</v>
      </c>
      <c r="T1259">
        <f>Table1[[#This Row],[Actual_Sales]]-Table1[[#This Row],[COGS]]</f>
        <v>307</v>
      </c>
      <c r="U1259">
        <v>270</v>
      </c>
      <c r="V1259">
        <f>Table1[[#This Row],[Gross_Margin]]-Table1[[#This Row],[Budget_Margin]]</f>
        <v>37</v>
      </c>
      <c r="W1259" s="5">
        <f>IF(
Table1[[#This Row],[Budget_Margin]]=0,
"",
IF(
Table1[[#This Row],[Budget_Margin]]&gt;0,
(Table1[[#This Row],[Gross_Margin]]-Table1[[#This Row],[Budget_Margin]]) / Table1[[#This Row],[Budget_Margin]],
(Table1[[#This Row],[Gross_Margin]]-Table1[[#This Row],[Budget_Margin]]) / ABS(Table1[[#This Row],[Budget_Margin]])
)
)</f>
        <v>0.13703703703703704</v>
      </c>
      <c r="X1259" s="5" t="str">
        <f>IF(Table1[[#This Row],[Margin_Var]]&gt;=0, "Above Budget", "Below Budget")</f>
        <v>Above Budget</v>
      </c>
      <c r="Y1259" s="5">
        <f>IFERROR(Table1[[#This Row],[Gross_Margin]]/Table1[[#This Row],[Actual_Sales]],0)</f>
        <v>0.5414462081128748</v>
      </c>
      <c r="Z1259" s="5">
        <f>Table1[[#This Row],[Actual_Profit]]/Table1[[#This Row],[Actual_Sales]]</f>
        <v>0.36155202821869487</v>
      </c>
      <c r="AA1259">
        <v>102</v>
      </c>
      <c r="AB1259" s="5">
        <f>IFERROR(Table1[[#This Row],[Expenses]]/Table1[[#This Row],[Actual_Sales]],0)</f>
        <v>0.17989417989417988</v>
      </c>
      <c r="AC1259">
        <v>80</v>
      </c>
      <c r="AD1259">
        <v>1319</v>
      </c>
      <c r="AE1259" s="5">
        <f>IFERROR(Table1[[#This Row],[Inventory]]/Table1[[#This Row],[Actual_Sales]],0)</f>
        <v>2.3262786596119929</v>
      </c>
    </row>
    <row r="1260" spans="1:31" x14ac:dyDescent="0.25">
      <c r="A1260">
        <v>3908</v>
      </c>
      <c r="B1260">
        <v>253</v>
      </c>
      <c r="C1260">
        <v>2</v>
      </c>
      <c r="D1260" s="2">
        <v>40848</v>
      </c>
      <c r="E1260">
        <v>166</v>
      </c>
      <c r="F1260">
        <v>180</v>
      </c>
      <c r="G1260">
        <f>Table1[[#This Row],[Actual_Sales]]-Table1[[#This Row],[Budget_Sales]]</f>
        <v>-14</v>
      </c>
      <c r="H1260" s="5">
        <f>IF(
Table1[[#This Row],[Budget_Sales]]=0,
"",
IF(
Table1[[#This Row],[Budget_Sales]]&gt;0,
(Table1[[#This Row],[Actual_Sales]]-Table1[[#This Row],[Budget_Sales]])/Table1[[#This Row],[Budget_Sales]],
(Table1[[#This Row],[Actual_Sales]]-Table1[[#This Row],[Budget_Sales]])/ABS(Table1[[#This Row],[Budget_Sales]])
)
)</f>
        <v>-7.7777777777777779E-2</v>
      </c>
      <c r="I1260" s="5" t="str">
        <f>IF(Table1[[#This Row],[Sales_Var]]&gt;=0,"Above Budget","Below Budget")</f>
        <v>Below Budget</v>
      </c>
      <c r="J1260">
        <f>Table1[[#This Row],[Actual_Sales]]-(Table1[[#This Row],[COGS]]+Table1[[#This Row],[Expenses]])</f>
        <v>60</v>
      </c>
      <c r="K1260">
        <v>70</v>
      </c>
      <c r="L1260">
        <f>Table1[[#This Row],[Actual_Profit]]-Table1[[#This Row],[Budget_Profit]]</f>
        <v>-10</v>
      </c>
      <c r="M1260" s="5">
        <f>IF(
Table1[[#This Row],[Budget_Profit]]=0,
"",
IF(
Table1[[#This Row],[Budget_Profit]]&gt;0,
(Table1[[#This Row],[Actual_Profit]]-Table1[[#This Row],[Budget_Profit]])/Table1[[#This Row],[Budget_Profit]],
(Table1[[#This Row],[Actual_Profit]]-Table1[[#This Row],[Budget_Profit]])/ABS(Table1[[#This Row],[Budget_Profit]])
)
)</f>
        <v>-0.14285714285714285</v>
      </c>
      <c r="N1260" s="5" t="str">
        <f>IF(Table1[[#This Row],[Profit_Var]]&gt;=0, "Above Budget", "Below Budget")</f>
        <v>Below Budget</v>
      </c>
      <c r="O1260">
        <v>63</v>
      </c>
      <c r="P1260">
        <v>70</v>
      </c>
      <c r="Q1260">
        <f>Table1[[#This Row],[COGS]]-Table1[[#This Row],[Budget_COGS]]</f>
        <v>-7</v>
      </c>
      <c r="R1260" s="5">
        <f>IF(
Table1[[#This Row],[Budget_COGS]]=0,
"",
IF(
Table1[[#This Row],[Budget_COGS]]&gt;0,
(Table1[[#This Row],[Budget_COGS]]-Table1[[#This Row],[COGS]]) / Table1[[#This Row],[Budget_COGS]],
(Table1[[#This Row],[Budget_COGS]]-Table1[[#This Row],[COGS]]) / ABS(Table1[[#This Row],[Budget_COGS]])
)
)</f>
        <v>0.1</v>
      </c>
      <c r="S1260" s="5" t="str">
        <f>IF(Table1[[#This Row],[COGS _Var]]&gt;=0, "Above Budget", "Below Budget")</f>
        <v>Below Budget</v>
      </c>
      <c r="T1260">
        <f>Table1[[#This Row],[Actual_Sales]]-Table1[[#This Row],[COGS]]</f>
        <v>103</v>
      </c>
      <c r="U1260">
        <v>110</v>
      </c>
      <c r="V1260">
        <f>Table1[[#This Row],[Gross_Margin]]-Table1[[#This Row],[Budget_Margin]]</f>
        <v>-7</v>
      </c>
      <c r="W1260" s="5">
        <f>IF(
Table1[[#This Row],[Budget_Margin]]=0,
"",
IF(
Table1[[#This Row],[Budget_Margin]]&gt;0,
(Table1[[#This Row],[Gross_Margin]]-Table1[[#This Row],[Budget_Margin]]) / Table1[[#This Row],[Budget_Margin]],
(Table1[[#This Row],[Gross_Margin]]-Table1[[#This Row],[Budget_Margin]]) / ABS(Table1[[#This Row],[Budget_Margin]])
)
)</f>
        <v>-6.363636363636363E-2</v>
      </c>
      <c r="X1260" s="5" t="str">
        <f>IF(Table1[[#This Row],[Margin_Var]]&gt;=0, "Above Budget", "Below Budget")</f>
        <v>Below Budget</v>
      </c>
      <c r="Y1260" s="5">
        <f>IFERROR(Table1[[#This Row],[Gross_Margin]]/Table1[[#This Row],[Actual_Sales]],0)</f>
        <v>0.62048192771084343</v>
      </c>
      <c r="Z1260" s="5">
        <f>Table1[[#This Row],[Actual_Profit]]/Table1[[#This Row],[Actual_Sales]]</f>
        <v>0.36144578313253012</v>
      </c>
      <c r="AA1260">
        <v>43</v>
      </c>
      <c r="AB1260" s="5">
        <f>IFERROR(Table1[[#This Row],[Expenses]]/Table1[[#This Row],[Actual_Sales]],0)</f>
        <v>0.25903614457831325</v>
      </c>
      <c r="AC1260">
        <v>20</v>
      </c>
      <c r="AD1260">
        <v>446</v>
      </c>
      <c r="AE1260" s="5">
        <f>IFERROR(Table1[[#This Row],[Inventory]]/Table1[[#This Row],[Actual_Sales]],0)</f>
        <v>2.6867469879518073</v>
      </c>
    </row>
    <row r="1261" spans="1:31" x14ac:dyDescent="0.25">
      <c r="A1261">
        <v>2662</v>
      </c>
      <c r="B1261">
        <v>206</v>
      </c>
      <c r="C1261">
        <v>2</v>
      </c>
      <c r="D1261" s="2">
        <v>40634</v>
      </c>
      <c r="E1261">
        <v>180</v>
      </c>
      <c r="F1261">
        <v>210</v>
      </c>
      <c r="G1261">
        <f>Table1[[#This Row],[Actual_Sales]]-Table1[[#This Row],[Budget_Sales]]</f>
        <v>-30</v>
      </c>
      <c r="H1261" s="5">
        <f>IF(
Table1[[#This Row],[Budget_Sales]]=0,
"",
IF(
Table1[[#This Row],[Budget_Sales]]&gt;0,
(Table1[[#This Row],[Actual_Sales]]-Table1[[#This Row],[Budget_Sales]])/Table1[[#This Row],[Budget_Sales]],
(Table1[[#This Row],[Actual_Sales]]-Table1[[#This Row],[Budget_Sales]])/ABS(Table1[[#This Row],[Budget_Sales]])
)
)</f>
        <v>-0.14285714285714285</v>
      </c>
      <c r="I1261" s="5" t="str">
        <f>IF(Table1[[#This Row],[Sales_Var]]&gt;=0,"Above Budget","Below Budget")</f>
        <v>Below Budget</v>
      </c>
      <c r="J1261">
        <f>Table1[[#This Row],[Actual_Sales]]-(Table1[[#This Row],[COGS]]+Table1[[#This Row],[Expenses]])</f>
        <v>65</v>
      </c>
      <c r="K1261">
        <v>90</v>
      </c>
      <c r="L1261">
        <f>Table1[[#This Row],[Actual_Profit]]-Table1[[#This Row],[Budget_Profit]]</f>
        <v>-25</v>
      </c>
      <c r="M1261" s="5">
        <f>IF(
Table1[[#This Row],[Budget_Profit]]=0,
"",
IF(
Table1[[#This Row],[Budget_Profit]]&gt;0,
(Table1[[#This Row],[Actual_Profit]]-Table1[[#This Row],[Budget_Profit]])/Table1[[#This Row],[Budget_Profit]],
(Table1[[#This Row],[Actual_Profit]]-Table1[[#This Row],[Budget_Profit]])/ABS(Table1[[#This Row],[Budget_Profit]])
)
)</f>
        <v>-0.27777777777777779</v>
      </c>
      <c r="N1261" s="5" t="str">
        <f>IF(Table1[[#This Row],[Profit_Var]]&gt;=0, "Above Budget", "Below Budget")</f>
        <v>Below Budget</v>
      </c>
      <c r="O1261">
        <v>69</v>
      </c>
      <c r="P1261">
        <v>80</v>
      </c>
      <c r="Q1261">
        <f>Table1[[#This Row],[COGS]]-Table1[[#This Row],[Budget_COGS]]</f>
        <v>-11</v>
      </c>
      <c r="R1261" s="5">
        <f>IF(
Table1[[#This Row],[Budget_COGS]]=0,
"",
IF(
Table1[[#This Row],[Budget_COGS]]&gt;0,
(Table1[[#This Row],[Budget_COGS]]-Table1[[#This Row],[COGS]]) / Table1[[#This Row],[Budget_COGS]],
(Table1[[#This Row],[Budget_COGS]]-Table1[[#This Row],[COGS]]) / ABS(Table1[[#This Row],[Budget_COGS]])
)
)</f>
        <v>0.13750000000000001</v>
      </c>
      <c r="S1261" s="5" t="str">
        <f>IF(Table1[[#This Row],[COGS _Var]]&gt;=0, "Above Budget", "Below Budget")</f>
        <v>Below Budget</v>
      </c>
      <c r="T1261">
        <f>Table1[[#This Row],[Actual_Sales]]-Table1[[#This Row],[COGS]]</f>
        <v>111</v>
      </c>
      <c r="U1261">
        <v>130</v>
      </c>
      <c r="V1261">
        <f>Table1[[#This Row],[Gross_Margin]]-Table1[[#This Row],[Budget_Margin]]</f>
        <v>-19</v>
      </c>
      <c r="W1261" s="5">
        <f>IF(
Table1[[#This Row],[Budget_Margin]]=0,
"",
IF(
Table1[[#This Row],[Budget_Margin]]&gt;0,
(Table1[[#This Row],[Gross_Margin]]-Table1[[#This Row],[Budget_Margin]]) / Table1[[#This Row],[Budget_Margin]],
(Table1[[#This Row],[Gross_Margin]]-Table1[[#This Row],[Budget_Margin]]) / ABS(Table1[[#This Row],[Budget_Margin]])
)
)</f>
        <v>-0.14615384615384616</v>
      </c>
      <c r="X1261" s="5" t="str">
        <f>IF(Table1[[#This Row],[Margin_Var]]&gt;=0, "Above Budget", "Below Budget")</f>
        <v>Below Budget</v>
      </c>
      <c r="Y1261" s="5">
        <f>IFERROR(Table1[[#This Row],[Gross_Margin]]/Table1[[#This Row],[Actual_Sales]],0)</f>
        <v>0.6166666666666667</v>
      </c>
      <c r="Z1261" s="5">
        <f>Table1[[#This Row],[Actual_Profit]]/Table1[[#This Row],[Actual_Sales]]</f>
        <v>0.3611111111111111</v>
      </c>
      <c r="AA1261">
        <v>46</v>
      </c>
      <c r="AB1261" s="5">
        <f>IFERROR(Table1[[#This Row],[Expenses]]/Table1[[#This Row],[Actual_Sales]],0)</f>
        <v>0.25555555555555554</v>
      </c>
      <c r="AC1261">
        <v>22</v>
      </c>
      <c r="AD1261">
        <v>340</v>
      </c>
      <c r="AE1261" s="5">
        <f>IFERROR(Table1[[#This Row],[Inventory]]/Table1[[#This Row],[Actual_Sales]],0)</f>
        <v>1.8888888888888888</v>
      </c>
    </row>
    <row r="1262" spans="1:31" x14ac:dyDescent="0.25">
      <c r="A1262">
        <v>1753</v>
      </c>
      <c r="B1262">
        <v>918</v>
      </c>
      <c r="C1262">
        <v>2</v>
      </c>
      <c r="D1262" s="2">
        <v>40452</v>
      </c>
      <c r="E1262">
        <v>205</v>
      </c>
      <c r="F1262">
        <v>290</v>
      </c>
      <c r="G1262">
        <f>Table1[[#This Row],[Actual_Sales]]-Table1[[#This Row],[Budget_Sales]]</f>
        <v>-85</v>
      </c>
      <c r="H1262" s="5">
        <f>IF(
Table1[[#This Row],[Budget_Sales]]=0,
"",
IF(
Table1[[#This Row],[Budget_Sales]]&gt;0,
(Table1[[#This Row],[Actual_Sales]]-Table1[[#This Row],[Budget_Sales]])/Table1[[#This Row],[Budget_Sales]],
(Table1[[#This Row],[Actual_Sales]]-Table1[[#This Row],[Budget_Sales]])/ABS(Table1[[#This Row],[Budget_Sales]])
)
)</f>
        <v>-0.29310344827586204</v>
      </c>
      <c r="I1262" s="5" t="str">
        <f>IF(Table1[[#This Row],[Sales_Var]]&gt;=0,"Above Budget","Below Budget")</f>
        <v>Below Budget</v>
      </c>
      <c r="J1262">
        <f>Table1[[#This Row],[Actual_Sales]]-(Table1[[#This Row],[COGS]]+Table1[[#This Row],[Expenses]])</f>
        <v>74</v>
      </c>
      <c r="K1262">
        <v>140</v>
      </c>
      <c r="L1262">
        <f>Table1[[#This Row],[Actual_Profit]]-Table1[[#This Row],[Budget_Profit]]</f>
        <v>-66</v>
      </c>
      <c r="M1262" s="5">
        <f>IF(
Table1[[#This Row],[Budget_Profit]]=0,
"",
IF(
Table1[[#This Row],[Budget_Profit]]&gt;0,
(Table1[[#This Row],[Actual_Profit]]-Table1[[#This Row],[Budget_Profit]])/Table1[[#This Row],[Budget_Profit]],
(Table1[[#This Row],[Actual_Profit]]-Table1[[#This Row],[Budget_Profit]])/ABS(Table1[[#This Row],[Budget_Profit]])
)
)</f>
        <v>-0.47142857142857142</v>
      </c>
      <c r="N1262" s="5" t="str">
        <f>IF(Table1[[#This Row],[Profit_Var]]&gt;=0, "Above Budget", "Below Budget")</f>
        <v>Below Budget</v>
      </c>
      <c r="O1262">
        <v>90</v>
      </c>
      <c r="P1262">
        <v>130</v>
      </c>
      <c r="Q1262">
        <f>Table1[[#This Row],[COGS]]-Table1[[#This Row],[Budget_COGS]]</f>
        <v>-40</v>
      </c>
      <c r="R1262" s="5">
        <f>IF(
Table1[[#This Row],[Budget_COGS]]=0,
"",
IF(
Table1[[#This Row],[Budget_COGS]]&gt;0,
(Table1[[#This Row],[Budget_COGS]]-Table1[[#This Row],[COGS]]) / Table1[[#This Row],[Budget_COGS]],
(Table1[[#This Row],[Budget_COGS]]-Table1[[#This Row],[COGS]]) / ABS(Table1[[#This Row],[Budget_COGS]])
)
)</f>
        <v>0.30769230769230771</v>
      </c>
      <c r="S1262" s="5" t="str">
        <f>IF(Table1[[#This Row],[COGS _Var]]&gt;=0, "Above Budget", "Below Budget")</f>
        <v>Below Budget</v>
      </c>
      <c r="T1262">
        <f>Table1[[#This Row],[Actual_Sales]]-Table1[[#This Row],[COGS]]</f>
        <v>115</v>
      </c>
      <c r="U1262">
        <v>160</v>
      </c>
      <c r="V1262">
        <f>Table1[[#This Row],[Gross_Margin]]-Table1[[#This Row],[Budget_Margin]]</f>
        <v>-45</v>
      </c>
      <c r="W1262" s="5">
        <f>IF(
Table1[[#This Row],[Budget_Margin]]=0,
"",
IF(
Table1[[#This Row],[Budget_Margin]]&gt;0,
(Table1[[#This Row],[Gross_Margin]]-Table1[[#This Row],[Budget_Margin]]) / Table1[[#This Row],[Budget_Margin]],
(Table1[[#This Row],[Gross_Margin]]-Table1[[#This Row],[Budget_Margin]]) / ABS(Table1[[#This Row],[Budget_Margin]])
)
)</f>
        <v>-0.28125</v>
      </c>
      <c r="X1262" s="5" t="str">
        <f>IF(Table1[[#This Row],[Margin_Var]]&gt;=0, "Above Budget", "Below Budget")</f>
        <v>Below Budget</v>
      </c>
      <c r="Y1262" s="5">
        <f>IFERROR(Table1[[#This Row],[Gross_Margin]]/Table1[[#This Row],[Actual_Sales]],0)</f>
        <v>0.56097560975609762</v>
      </c>
      <c r="Z1262" s="5">
        <f>Table1[[#This Row],[Actual_Profit]]/Table1[[#This Row],[Actual_Sales]]</f>
        <v>0.36097560975609755</v>
      </c>
      <c r="AA1262">
        <v>41</v>
      </c>
      <c r="AB1262" s="5">
        <f>IFERROR(Table1[[#This Row],[Expenses]]/Table1[[#This Row],[Actual_Sales]],0)</f>
        <v>0.2</v>
      </c>
      <c r="AC1262">
        <v>29</v>
      </c>
      <c r="AD1262">
        <v>572</v>
      </c>
      <c r="AE1262" s="5">
        <f>IFERROR(Table1[[#This Row],[Inventory]]/Table1[[#This Row],[Actual_Sales]],0)</f>
        <v>2.7902439024390242</v>
      </c>
    </row>
    <row r="1263" spans="1:31" x14ac:dyDescent="0.25">
      <c r="A1263">
        <v>1721</v>
      </c>
      <c r="B1263">
        <v>720</v>
      </c>
      <c r="C1263">
        <v>13</v>
      </c>
      <c r="D1263" s="2">
        <v>40452</v>
      </c>
      <c r="E1263">
        <v>205</v>
      </c>
      <c r="F1263">
        <v>140</v>
      </c>
      <c r="G1263">
        <f>Table1[[#This Row],[Actual_Sales]]-Table1[[#This Row],[Budget_Sales]]</f>
        <v>65</v>
      </c>
      <c r="H1263" s="5">
        <f>IF(
Table1[[#This Row],[Budget_Sales]]=0,
"",
IF(
Table1[[#This Row],[Budget_Sales]]&gt;0,
(Table1[[#This Row],[Actual_Sales]]-Table1[[#This Row],[Budget_Sales]])/Table1[[#This Row],[Budget_Sales]],
(Table1[[#This Row],[Actual_Sales]]-Table1[[#This Row],[Budget_Sales]])/ABS(Table1[[#This Row],[Budget_Sales]])
)
)</f>
        <v>0.4642857142857143</v>
      </c>
      <c r="I1263" s="5" t="str">
        <f>IF(Table1[[#This Row],[Sales_Var]]&gt;=0,"Above Budget","Below Budget")</f>
        <v>Above Budget</v>
      </c>
      <c r="J1263">
        <f>Table1[[#This Row],[Actual_Sales]]-(Table1[[#This Row],[COGS]]+Table1[[#This Row],[Expenses]])</f>
        <v>74</v>
      </c>
      <c r="K1263">
        <v>80</v>
      </c>
      <c r="L1263">
        <f>Table1[[#This Row],[Actual_Profit]]-Table1[[#This Row],[Budget_Profit]]</f>
        <v>-6</v>
      </c>
      <c r="M1263" s="5">
        <f>IF(
Table1[[#This Row],[Budget_Profit]]=0,
"",
IF(
Table1[[#This Row],[Budget_Profit]]&gt;0,
(Table1[[#This Row],[Actual_Profit]]-Table1[[#This Row],[Budget_Profit]])/Table1[[#This Row],[Budget_Profit]],
(Table1[[#This Row],[Actual_Profit]]-Table1[[#This Row],[Budget_Profit]])/ABS(Table1[[#This Row],[Budget_Profit]])
)
)</f>
        <v>-7.4999999999999997E-2</v>
      </c>
      <c r="N1263" s="5" t="str">
        <f>IF(Table1[[#This Row],[Profit_Var]]&gt;=0, "Above Budget", "Below Budget")</f>
        <v>Below Budget</v>
      </c>
      <c r="O1263">
        <v>90</v>
      </c>
      <c r="P1263">
        <v>50</v>
      </c>
      <c r="Q1263">
        <f>Table1[[#This Row],[COGS]]-Table1[[#This Row],[Budget_COGS]]</f>
        <v>40</v>
      </c>
      <c r="R1263" s="5">
        <f>IF(
Table1[[#This Row],[Budget_COGS]]=0,
"",
IF(
Table1[[#This Row],[Budget_COGS]]&gt;0,
(Table1[[#This Row],[Budget_COGS]]-Table1[[#This Row],[COGS]]) / Table1[[#This Row],[Budget_COGS]],
(Table1[[#This Row],[Budget_COGS]]-Table1[[#This Row],[COGS]]) / ABS(Table1[[#This Row],[Budget_COGS]])
)
)</f>
        <v>-0.8</v>
      </c>
      <c r="S1263" s="5" t="str">
        <f>IF(Table1[[#This Row],[COGS _Var]]&gt;=0, "Above Budget", "Below Budget")</f>
        <v>Above Budget</v>
      </c>
      <c r="T1263">
        <f>Table1[[#This Row],[Actual_Sales]]-Table1[[#This Row],[COGS]]</f>
        <v>115</v>
      </c>
      <c r="U1263">
        <v>90</v>
      </c>
      <c r="V1263">
        <f>Table1[[#This Row],[Gross_Margin]]-Table1[[#This Row],[Budget_Margin]]</f>
        <v>25</v>
      </c>
      <c r="W1263" s="5">
        <f>IF(
Table1[[#This Row],[Budget_Margin]]=0,
"",
IF(
Table1[[#This Row],[Budget_Margin]]&gt;0,
(Table1[[#This Row],[Gross_Margin]]-Table1[[#This Row],[Budget_Margin]]) / Table1[[#This Row],[Budget_Margin]],
(Table1[[#This Row],[Gross_Margin]]-Table1[[#This Row],[Budget_Margin]]) / ABS(Table1[[#This Row],[Budget_Margin]])
)
)</f>
        <v>0.27777777777777779</v>
      </c>
      <c r="X1263" s="5" t="str">
        <f>IF(Table1[[#This Row],[Margin_Var]]&gt;=0, "Above Budget", "Below Budget")</f>
        <v>Above Budget</v>
      </c>
      <c r="Y1263" s="5">
        <f>IFERROR(Table1[[#This Row],[Gross_Margin]]/Table1[[#This Row],[Actual_Sales]],0)</f>
        <v>0.56097560975609762</v>
      </c>
      <c r="Z1263" s="5">
        <f>Table1[[#This Row],[Actual_Profit]]/Table1[[#This Row],[Actual_Sales]]</f>
        <v>0.36097560975609755</v>
      </c>
      <c r="AA1263">
        <v>41</v>
      </c>
      <c r="AB1263" s="5">
        <f>IFERROR(Table1[[#This Row],[Expenses]]/Table1[[#This Row],[Actual_Sales]],0)</f>
        <v>0.2</v>
      </c>
      <c r="AC1263">
        <v>29</v>
      </c>
      <c r="AD1263">
        <v>572</v>
      </c>
      <c r="AE1263" s="5">
        <f>IFERROR(Table1[[#This Row],[Inventory]]/Table1[[#This Row],[Actual_Sales]],0)</f>
        <v>2.7902439024390242</v>
      </c>
    </row>
    <row r="1264" spans="1:31" x14ac:dyDescent="0.25">
      <c r="A1264">
        <v>894</v>
      </c>
      <c r="B1264">
        <v>210</v>
      </c>
      <c r="C1264">
        <v>2</v>
      </c>
      <c r="D1264" s="2">
        <v>40330</v>
      </c>
      <c r="E1264">
        <v>532</v>
      </c>
      <c r="F1264">
        <v>660</v>
      </c>
      <c r="G1264">
        <f>Table1[[#This Row],[Actual_Sales]]-Table1[[#This Row],[Budget_Sales]]</f>
        <v>-128</v>
      </c>
      <c r="H1264" s="5">
        <f>IF(
Table1[[#This Row],[Budget_Sales]]=0,
"",
IF(
Table1[[#This Row],[Budget_Sales]]&gt;0,
(Table1[[#This Row],[Actual_Sales]]-Table1[[#This Row],[Budget_Sales]])/Table1[[#This Row],[Budget_Sales]],
(Table1[[#This Row],[Actual_Sales]]-Table1[[#This Row],[Budget_Sales]])/ABS(Table1[[#This Row],[Budget_Sales]])
)
)</f>
        <v>-0.19393939393939394</v>
      </c>
      <c r="I1264" s="5" t="str">
        <f>IF(Table1[[#This Row],[Sales_Var]]&gt;=0,"Above Budget","Below Budget")</f>
        <v>Below Budget</v>
      </c>
      <c r="J1264">
        <f>Table1[[#This Row],[Actual_Sales]]-(Table1[[#This Row],[COGS]]+Table1[[#This Row],[Expenses]])</f>
        <v>192</v>
      </c>
      <c r="K1264">
        <v>270</v>
      </c>
      <c r="L1264">
        <f>Table1[[#This Row],[Actual_Profit]]-Table1[[#This Row],[Budget_Profit]]</f>
        <v>-78</v>
      </c>
      <c r="M1264" s="5">
        <f>IF(
Table1[[#This Row],[Budget_Profit]]=0,
"",
IF(
Table1[[#This Row],[Budget_Profit]]&gt;0,
(Table1[[#This Row],[Actual_Profit]]-Table1[[#This Row],[Budget_Profit]])/Table1[[#This Row],[Budget_Profit]],
(Table1[[#This Row],[Actual_Profit]]-Table1[[#This Row],[Budget_Profit]])/ABS(Table1[[#This Row],[Budget_Profit]])
)
)</f>
        <v>-0.28888888888888886</v>
      </c>
      <c r="N1264" s="5" t="str">
        <f>IF(Table1[[#This Row],[Profit_Var]]&gt;=0, "Above Budget", "Below Budget")</f>
        <v>Below Budget</v>
      </c>
      <c r="O1264">
        <v>244</v>
      </c>
      <c r="P1264">
        <v>300</v>
      </c>
      <c r="Q1264">
        <f>Table1[[#This Row],[COGS]]-Table1[[#This Row],[Budget_COGS]]</f>
        <v>-56</v>
      </c>
      <c r="R1264" s="5">
        <f>IF(
Table1[[#This Row],[Budget_COGS]]=0,
"",
IF(
Table1[[#This Row],[Budget_COGS]]&gt;0,
(Table1[[#This Row],[Budget_COGS]]-Table1[[#This Row],[COGS]]) / Table1[[#This Row],[Budget_COGS]],
(Table1[[#This Row],[Budget_COGS]]-Table1[[#This Row],[COGS]]) / ABS(Table1[[#This Row],[Budget_COGS]])
)
)</f>
        <v>0.18666666666666668</v>
      </c>
      <c r="S1264" s="5" t="str">
        <f>IF(Table1[[#This Row],[COGS _Var]]&gt;=0, "Above Budget", "Below Budget")</f>
        <v>Below Budget</v>
      </c>
      <c r="T1264">
        <f>Table1[[#This Row],[Actual_Sales]]-Table1[[#This Row],[COGS]]</f>
        <v>288</v>
      </c>
      <c r="U1264">
        <v>360</v>
      </c>
      <c r="V1264">
        <f>Table1[[#This Row],[Gross_Margin]]-Table1[[#This Row],[Budget_Margin]]</f>
        <v>-72</v>
      </c>
      <c r="W1264" s="5">
        <f>IF(
Table1[[#This Row],[Budget_Margin]]=0,
"",
IF(
Table1[[#This Row],[Budget_Margin]]&gt;0,
(Table1[[#This Row],[Gross_Margin]]-Table1[[#This Row],[Budget_Margin]]) / Table1[[#This Row],[Budget_Margin]],
(Table1[[#This Row],[Gross_Margin]]-Table1[[#This Row],[Budget_Margin]]) / ABS(Table1[[#This Row],[Budget_Margin]])
)
)</f>
        <v>-0.2</v>
      </c>
      <c r="X1264" s="5" t="str">
        <f>IF(Table1[[#This Row],[Margin_Var]]&gt;=0, "Above Budget", "Below Budget")</f>
        <v>Below Budget</v>
      </c>
      <c r="Y1264" s="5">
        <f>IFERROR(Table1[[#This Row],[Gross_Margin]]/Table1[[#This Row],[Actual_Sales]],0)</f>
        <v>0.54135338345864659</v>
      </c>
      <c r="Z1264" s="5">
        <f>Table1[[#This Row],[Actual_Profit]]/Table1[[#This Row],[Actual_Sales]]</f>
        <v>0.36090225563909772</v>
      </c>
      <c r="AA1264">
        <v>96</v>
      </c>
      <c r="AB1264" s="5">
        <f>IFERROR(Table1[[#This Row],[Expenses]]/Table1[[#This Row],[Actual_Sales]],0)</f>
        <v>0.18045112781954886</v>
      </c>
      <c r="AC1264">
        <v>75</v>
      </c>
      <c r="AD1264">
        <v>1213</v>
      </c>
      <c r="AE1264" s="5">
        <f>IFERROR(Table1[[#This Row],[Inventory]]/Table1[[#This Row],[Actual_Sales]],0)</f>
        <v>2.280075187969925</v>
      </c>
    </row>
    <row r="1265" spans="1:31" x14ac:dyDescent="0.25">
      <c r="A1265">
        <v>1001</v>
      </c>
      <c r="B1265">
        <v>661</v>
      </c>
      <c r="C1265">
        <v>9</v>
      </c>
      <c r="D1265" s="2">
        <v>40330</v>
      </c>
      <c r="E1265">
        <v>532</v>
      </c>
      <c r="F1265">
        <v>460</v>
      </c>
      <c r="G1265">
        <f>Table1[[#This Row],[Actual_Sales]]-Table1[[#This Row],[Budget_Sales]]</f>
        <v>72</v>
      </c>
      <c r="H1265" s="5">
        <f>IF(
Table1[[#This Row],[Budget_Sales]]=0,
"",
IF(
Table1[[#This Row],[Budget_Sales]]&gt;0,
(Table1[[#This Row],[Actual_Sales]]-Table1[[#This Row],[Budget_Sales]])/Table1[[#This Row],[Budget_Sales]],
(Table1[[#This Row],[Actual_Sales]]-Table1[[#This Row],[Budget_Sales]])/ABS(Table1[[#This Row],[Budget_Sales]])
)
)</f>
        <v>0.15652173913043479</v>
      </c>
      <c r="I1265" s="5" t="str">
        <f>IF(Table1[[#This Row],[Sales_Var]]&gt;=0,"Above Budget","Below Budget")</f>
        <v>Above Budget</v>
      </c>
      <c r="J1265">
        <f>Table1[[#This Row],[Actual_Sales]]-(Table1[[#This Row],[COGS]]+Table1[[#This Row],[Expenses]])</f>
        <v>192</v>
      </c>
      <c r="K1265">
        <v>190</v>
      </c>
      <c r="L1265">
        <f>Table1[[#This Row],[Actual_Profit]]-Table1[[#This Row],[Budget_Profit]]</f>
        <v>2</v>
      </c>
      <c r="M1265" s="5">
        <f>IF(
Table1[[#This Row],[Budget_Profit]]=0,
"",
IF(
Table1[[#This Row],[Budget_Profit]]&gt;0,
(Table1[[#This Row],[Actual_Profit]]-Table1[[#This Row],[Budget_Profit]])/Table1[[#This Row],[Budget_Profit]],
(Table1[[#This Row],[Actual_Profit]]-Table1[[#This Row],[Budget_Profit]])/ABS(Table1[[#This Row],[Budget_Profit]])
)
)</f>
        <v>1.0526315789473684E-2</v>
      </c>
      <c r="N1265" s="5" t="str">
        <f>IF(Table1[[#This Row],[Profit_Var]]&gt;=0, "Above Budget", "Below Budget")</f>
        <v>Above Budget</v>
      </c>
      <c r="O1265">
        <v>244</v>
      </c>
      <c r="P1265">
        <v>200</v>
      </c>
      <c r="Q1265">
        <f>Table1[[#This Row],[COGS]]-Table1[[#This Row],[Budget_COGS]]</f>
        <v>44</v>
      </c>
      <c r="R1265" s="5">
        <f>IF(
Table1[[#This Row],[Budget_COGS]]=0,
"",
IF(
Table1[[#This Row],[Budget_COGS]]&gt;0,
(Table1[[#This Row],[Budget_COGS]]-Table1[[#This Row],[COGS]]) / Table1[[#This Row],[Budget_COGS]],
(Table1[[#This Row],[Budget_COGS]]-Table1[[#This Row],[COGS]]) / ABS(Table1[[#This Row],[Budget_COGS]])
)
)</f>
        <v>-0.22</v>
      </c>
      <c r="S1265" s="5" t="str">
        <f>IF(Table1[[#This Row],[COGS _Var]]&gt;=0, "Above Budget", "Below Budget")</f>
        <v>Above Budget</v>
      </c>
      <c r="T1265">
        <f>Table1[[#This Row],[Actual_Sales]]-Table1[[#This Row],[COGS]]</f>
        <v>288</v>
      </c>
      <c r="U1265">
        <v>260</v>
      </c>
      <c r="V1265">
        <f>Table1[[#This Row],[Gross_Margin]]-Table1[[#This Row],[Budget_Margin]]</f>
        <v>28</v>
      </c>
      <c r="W1265" s="5">
        <f>IF(
Table1[[#This Row],[Budget_Margin]]=0,
"",
IF(
Table1[[#This Row],[Budget_Margin]]&gt;0,
(Table1[[#This Row],[Gross_Margin]]-Table1[[#This Row],[Budget_Margin]]) / Table1[[#This Row],[Budget_Margin]],
(Table1[[#This Row],[Gross_Margin]]-Table1[[#This Row],[Budget_Margin]]) / ABS(Table1[[#This Row],[Budget_Margin]])
)
)</f>
        <v>0.1076923076923077</v>
      </c>
      <c r="X1265" s="5" t="str">
        <f>IF(Table1[[#This Row],[Margin_Var]]&gt;=0, "Above Budget", "Below Budget")</f>
        <v>Above Budget</v>
      </c>
      <c r="Y1265" s="5">
        <f>IFERROR(Table1[[#This Row],[Gross_Margin]]/Table1[[#This Row],[Actual_Sales]],0)</f>
        <v>0.54135338345864659</v>
      </c>
      <c r="Z1265" s="5">
        <f>Table1[[#This Row],[Actual_Profit]]/Table1[[#This Row],[Actual_Sales]]</f>
        <v>0.36090225563909772</v>
      </c>
      <c r="AA1265">
        <v>96</v>
      </c>
      <c r="AB1265" s="5">
        <f>IFERROR(Table1[[#This Row],[Expenses]]/Table1[[#This Row],[Actual_Sales]],0)</f>
        <v>0.18045112781954886</v>
      </c>
      <c r="AC1265">
        <v>75</v>
      </c>
      <c r="AD1265">
        <v>1213</v>
      </c>
      <c r="AE1265" s="5">
        <f>IFERROR(Table1[[#This Row],[Inventory]]/Table1[[#This Row],[Actual_Sales]],0)</f>
        <v>2.280075187969925</v>
      </c>
    </row>
    <row r="1266" spans="1:31" x14ac:dyDescent="0.25">
      <c r="A1266">
        <v>1423</v>
      </c>
      <c r="B1266">
        <v>214</v>
      </c>
      <c r="C1266">
        <v>2</v>
      </c>
      <c r="D1266" s="2">
        <v>40422</v>
      </c>
      <c r="E1266">
        <v>546</v>
      </c>
      <c r="F1266">
        <v>680</v>
      </c>
      <c r="G1266">
        <f>Table1[[#This Row],[Actual_Sales]]-Table1[[#This Row],[Budget_Sales]]</f>
        <v>-134</v>
      </c>
      <c r="H1266" s="5">
        <f>IF(
Table1[[#This Row],[Budget_Sales]]=0,
"",
IF(
Table1[[#This Row],[Budget_Sales]]&gt;0,
(Table1[[#This Row],[Actual_Sales]]-Table1[[#This Row],[Budget_Sales]])/Table1[[#This Row],[Budget_Sales]],
(Table1[[#This Row],[Actual_Sales]]-Table1[[#This Row],[Budget_Sales]])/ABS(Table1[[#This Row],[Budget_Sales]])
)
)</f>
        <v>-0.19705882352941176</v>
      </c>
      <c r="I1266" s="5" t="str">
        <f>IF(Table1[[#This Row],[Sales_Var]]&gt;=0,"Above Budget","Below Budget")</f>
        <v>Below Budget</v>
      </c>
      <c r="J1266">
        <f>Table1[[#This Row],[Actual_Sales]]-(Table1[[#This Row],[COGS]]+Table1[[#This Row],[Expenses]])</f>
        <v>197</v>
      </c>
      <c r="K1266">
        <v>280</v>
      </c>
      <c r="L1266">
        <f>Table1[[#This Row],[Actual_Profit]]-Table1[[#This Row],[Budget_Profit]]</f>
        <v>-83</v>
      </c>
      <c r="M1266" s="5">
        <f>IF(
Table1[[#This Row],[Budget_Profit]]=0,
"",
IF(
Table1[[#This Row],[Budget_Profit]]&gt;0,
(Table1[[#This Row],[Actual_Profit]]-Table1[[#This Row],[Budget_Profit]])/Table1[[#This Row],[Budget_Profit]],
(Table1[[#This Row],[Actual_Profit]]-Table1[[#This Row],[Budget_Profit]])/ABS(Table1[[#This Row],[Budget_Profit]])
)
)</f>
        <v>-0.29642857142857143</v>
      </c>
      <c r="N1266" s="5" t="str">
        <f>IF(Table1[[#This Row],[Profit_Var]]&gt;=0, "Above Budget", "Below Budget")</f>
        <v>Below Budget</v>
      </c>
      <c r="O1266">
        <v>251</v>
      </c>
      <c r="P1266">
        <v>310</v>
      </c>
      <c r="Q1266">
        <f>Table1[[#This Row],[COGS]]-Table1[[#This Row],[Budget_COGS]]</f>
        <v>-59</v>
      </c>
      <c r="R1266" s="5">
        <f>IF(
Table1[[#This Row],[Budget_COGS]]=0,
"",
IF(
Table1[[#This Row],[Budget_COGS]]&gt;0,
(Table1[[#This Row],[Budget_COGS]]-Table1[[#This Row],[COGS]]) / Table1[[#This Row],[Budget_COGS]],
(Table1[[#This Row],[Budget_COGS]]-Table1[[#This Row],[COGS]]) / ABS(Table1[[#This Row],[Budget_COGS]])
)
)</f>
        <v>0.19032258064516128</v>
      </c>
      <c r="S1266" s="5" t="str">
        <f>IF(Table1[[#This Row],[COGS _Var]]&gt;=0, "Above Budget", "Below Budget")</f>
        <v>Below Budget</v>
      </c>
      <c r="T1266">
        <f>Table1[[#This Row],[Actual_Sales]]-Table1[[#This Row],[COGS]]</f>
        <v>295</v>
      </c>
      <c r="U1266">
        <v>370</v>
      </c>
      <c r="V1266">
        <f>Table1[[#This Row],[Gross_Margin]]-Table1[[#This Row],[Budget_Margin]]</f>
        <v>-75</v>
      </c>
      <c r="W1266" s="5">
        <f>IF(
Table1[[#This Row],[Budget_Margin]]=0,
"",
IF(
Table1[[#This Row],[Budget_Margin]]&gt;0,
(Table1[[#This Row],[Gross_Margin]]-Table1[[#This Row],[Budget_Margin]]) / Table1[[#This Row],[Budget_Margin]],
(Table1[[#This Row],[Gross_Margin]]-Table1[[#This Row],[Budget_Margin]]) / ABS(Table1[[#This Row],[Budget_Margin]])
)
)</f>
        <v>-0.20270270270270271</v>
      </c>
      <c r="X1266" s="5" t="str">
        <f>IF(Table1[[#This Row],[Margin_Var]]&gt;=0, "Above Budget", "Below Budget")</f>
        <v>Below Budget</v>
      </c>
      <c r="Y1266" s="5">
        <f>IFERROR(Table1[[#This Row],[Gross_Margin]]/Table1[[#This Row],[Actual_Sales]],0)</f>
        <v>0.54029304029304026</v>
      </c>
      <c r="Z1266" s="5">
        <f>Table1[[#This Row],[Actual_Profit]]/Table1[[#This Row],[Actual_Sales]]</f>
        <v>0.3608058608058608</v>
      </c>
      <c r="AA1266">
        <v>98</v>
      </c>
      <c r="AB1266" s="5">
        <f>IFERROR(Table1[[#This Row],[Expenses]]/Table1[[#This Row],[Actual_Sales]],0)</f>
        <v>0.17948717948717949</v>
      </c>
      <c r="AC1266">
        <v>77</v>
      </c>
      <c r="AD1266">
        <v>1268</v>
      </c>
      <c r="AE1266" s="5">
        <f>IFERROR(Table1[[#This Row],[Inventory]]/Table1[[#This Row],[Actual_Sales]],0)</f>
        <v>2.3223443223443225</v>
      </c>
    </row>
    <row r="1267" spans="1:31" x14ac:dyDescent="0.25">
      <c r="A1267">
        <v>3036</v>
      </c>
      <c r="B1267">
        <v>312</v>
      </c>
      <c r="C1267">
        <v>2</v>
      </c>
      <c r="D1267" s="2">
        <v>40695</v>
      </c>
      <c r="E1267">
        <v>474</v>
      </c>
      <c r="F1267">
        <v>500</v>
      </c>
      <c r="G1267">
        <f>Table1[[#This Row],[Actual_Sales]]-Table1[[#This Row],[Budget_Sales]]</f>
        <v>-26</v>
      </c>
      <c r="H1267" s="5">
        <f>IF(
Table1[[#This Row],[Budget_Sales]]=0,
"",
IF(
Table1[[#This Row],[Budget_Sales]]&gt;0,
(Table1[[#This Row],[Actual_Sales]]-Table1[[#This Row],[Budget_Sales]])/Table1[[#This Row],[Budget_Sales]],
(Table1[[#This Row],[Actual_Sales]]-Table1[[#This Row],[Budget_Sales]])/ABS(Table1[[#This Row],[Budget_Sales]])
)
)</f>
        <v>-5.1999999999999998E-2</v>
      </c>
      <c r="I1267" s="5" t="str">
        <f>IF(Table1[[#This Row],[Sales_Var]]&gt;=0,"Above Budget","Below Budget")</f>
        <v>Below Budget</v>
      </c>
      <c r="J1267">
        <f>Table1[[#This Row],[Actual_Sales]]-(Table1[[#This Row],[COGS]]+Table1[[#This Row],[Expenses]])</f>
        <v>171</v>
      </c>
      <c r="K1267">
        <v>190</v>
      </c>
      <c r="L1267">
        <f>Table1[[#This Row],[Actual_Profit]]-Table1[[#This Row],[Budget_Profit]]</f>
        <v>-19</v>
      </c>
      <c r="M1267" s="5">
        <f>IF(
Table1[[#This Row],[Budget_Profit]]=0,
"",
IF(
Table1[[#This Row],[Budget_Profit]]&gt;0,
(Table1[[#This Row],[Actual_Profit]]-Table1[[#This Row],[Budget_Profit]])/Table1[[#This Row],[Budget_Profit]],
(Table1[[#This Row],[Actual_Profit]]-Table1[[#This Row],[Budget_Profit]])/ABS(Table1[[#This Row],[Budget_Profit]])
)
)</f>
        <v>-0.1</v>
      </c>
      <c r="N1267" s="5" t="str">
        <f>IF(Table1[[#This Row],[Profit_Var]]&gt;=0, "Above Budget", "Below Budget")</f>
        <v>Below Budget</v>
      </c>
      <c r="O1267">
        <v>200</v>
      </c>
      <c r="P1267">
        <v>210</v>
      </c>
      <c r="Q1267">
        <f>Table1[[#This Row],[COGS]]-Table1[[#This Row],[Budget_COGS]]</f>
        <v>-10</v>
      </c>
      <c r="R1267" s="5">
        <f>IF(
Table1[[#This Row],[Budget_COGS]]=0,
"",
IF(
Table1[[#This Row],[Budget_COGS]]&gt;0,
(Table1[[#This Row],[Budget_COGS]]-Table1[[#This Row],[COGS]]) / Table1[[#This Row],[Budget_COGS]],
(Table1[[#This Row],[Budget_COGS]]-Table1[[#This Row],[COGS]]) / ABS(Table1[[#This Row],[Budget_COGS]])
)
)</f>
        <v>4.7619047619047616E-2</v>
      </c>
      <c r="S1267" s="5" t="str">
        <f>IF(Table1[[#This Row],[COGS _Var]]&gt;=0, "Above Budget", "Below Budget")</f>
        <v>Below Budget</v>
      </c>
      <c r="T1267">
        <f>Table1[[#This Row],[Actual_Sales]]-Table1[[#This Row],[COGS]]</f>
        <v>274</v>
      </c>
      <c r="U1267">
        <v>290</v>
      </c>
      <c r="V1267">
        <f>Table1[[#This Row],[Gross_Margin]]-Table1[[#This Row],[Budget_Margin]]</f>
        <v>-16</v>
      </c>
      <c r="W1267" s="5">
        <f>IF(
Table1[[#This Row],[Budget_Margin]]=0,
"",
IF(
Table1[[#This Row],[Budget_Margin]]&gt;0,
(Table1[[#This Row],[Gross_Margin]]-Table1[[#This Row],[Budget_Margin]]) / Table1[[#This Row],[Budget_Margin]],
(Table1[[#This Row],[Gross_Margin]]-Table1[[#This Row],[Budget_Margin]]) / ABS(Table1[[#This Row],[Budget_Margin]])
)
)</f>
        <v>-5.5172413793103448E-2</v>
      </c>
      <c r="X1267" s="5" t="str">
        <f>IF(Table1[[#This Row],[Margin_Var]]&gt;=0, "Above Budget", "Below Budget")</f>
        <v>Below Budget</v>
      </c>
      <c r="Y1267" s="5">
        <f>IFERROR(Table1[[#This Row],[Gross_Margin]]/Table1[[#This Row],[Actual_Sales]],0)</f>
        <v>0.57805907172995785</v>
      </c>
      <c r="Z1267" s="5">
        <f>Table1[[#This Row],[Actual_Profit]]/Table1[[#This Row],[Actual_Sales]]</f>
        <v>0.36075949367088606</v>
      </c>
      <c r="AA1267">
        <v>103</v>
      </c>
      <c r="AB1267" s="5">
        <f>IFERROR(Table1[[#This Row],[Expenses]]/Table1[[#This Row],[Actual_Sales]],0)</f>
        <v>0.21729957805907174</v>
      </c>
      <c r="AC1267">
        <v>66</v>
      </c>
      <c r="AD1267">
        <v>1095</v>
      </c>
      <c r="AE1267" s="5">
        <f>IFERROR(Table1[[#This Row],[Inventory]]/Table1[[#This Row],[Actual_Sales]],0)</f>
        <v>2.3101265822784809</v>
      </c>
    </row>
    <row r="1268" spans="1:31" x14ac:dyDescent="0.25">
      <c r="A1268">
        <v>3376</v>
      </c>
      <c r="B1268">
        <v>224</v>
      </c>
      <c r="C1268">
        <v>2</v>
      </c>
      <c r="D1268" s="2">
        <v>40756</v>
      </c>
      <c r="E1268">
        <v>463</v>
      </c>
      <c r="F1268">
        <v>490</v>
      </c>
      <c r="G1268">
        <f>Table1[[#This Row],[Actual_Sales]]-Table1[[#This Row],[Budget_Sales]]</f>
        <v>-27</v>
      </c>
      <c r="H1268" s="5">
        <f>IF(
Table1[[#This Row],[Budget_Sales]]=0,
"",
IF(
Table1[[#This Row],[Budget_Sales]]&gt;0,
(Table1[[#This Row],[Actual_Sales]]-Table1[[#This Row],[Budget_Sales]])/Table1[[#This Row],[Budget_Sales]],
(Table1[[#This Row],[Actual_Sales]]-Table1[[#This Row],[Budget_Sales]])/ABS(Table1[[#This Row],[Budget_Sales]])
)
)</f>
        <v>-5.5102040816326532E-2</v>
      </c>
      <c r="I1268" s="5" t="str">
        <f>IF(Table1[[#This Row],[Sales_Var]]&gt;=0,"Above Budget","Below Budget")</f>
        <v>Below Budget</v>
      </c>
      <c r="J1268">
        <f>Table1[[#This Row],[Actual_Sales]]-(Table1[[#This Row],[COGS]]+Table1[[#This Row],[Expenses]])</f>
        <v>167</v>
      </c>
      <c r="K1268">
        <v>190</v>
      </c>
      <c r="L1268">
        <f>Table1[[#This Row],[Actual_Profit]]-Table1[[#This Row],[Budget_Profit]]</f>
        <v>-23</v>
      </c>
      <c r="M1268" s="5">
        <f>IF(
Table1[[#This Row],[Budget_Profit]]=0,
"",
IF(
Table1[[#This Row],[Budget_Profit]]&gt;0,
(Table1[[#This Row],[Actual_Profit]]-Table1[[#This Row],[Budget_Profit]])/Table1[[#This Row],[Budget_Profit]],
(Table1[[#This Row],[Actual_Profit]]-Table1[[#This Row],[Budget_Profit]])/ABS(Table1[[#This Row],[Budget_Profit]])
)
)</f>
        <v>-0.12105263157894737</v>
      </c>
      <c r="N1268" s="5" t="str">
        <f>IF(Table1[[#This Row],[Profit_Var]]&gt;=0, "Above Budget", "Below Budget")</f>
        <v>Below Budget</v>
      </c>
      <c r="O1268">
        <v>196</v>
      </c>
      <c r="P1268">
        <v>200</v>
      </c>
      <c r="Q1268">
        <f>Table1[[#This Row],[COGS]]-Table1[[#This Row],[Budget_COGS]]</f>
        <v>-4</v>
      </c>
      <c r="R1268" s="5">
        <f>IF(
Table1[[#This Row],[Budget_COGS]]=0,
"",
IF(
Table1[[#This Row],[Budget_COGS]]&gt;0,
(Table1[[#This Row],[Budget_COGS]]-Table1[[#This Row],[COGS]]) / Table1[[#This Row],[Budget_COGS]],
(Table1[[#This Row],[Budget_COGS]]-Table1[[#This Row],[COGS]]) / ABS(Table1[[#This Row],[Budget_COGS]])
)
)</f>
        <v>0.02</v>
      </c>
      <c r="S1268" s="5" t="str">
        <f>IF(Table1[[#This Row],[COGS _Var]]&gt;=0, "Above Budget", "Below Budget")</f>
        <v>Below Budget</v>
      </c>
      <c r="T1268">
        <f>Table1[[#This Row],[Actual_Sales]]-Table1[[#This Row],[COGS]]</f>
        <v>267</v>
      </c>
      <c r="U1268">
        <v>290</v>
      </c>
      <c r="V1268">
        <f>Table1[[#This Row],[Gross_Margin]]-Table1[[#This Row],[Budget_Margin]]</f>
        <v>-23</v>
      </c>
      <c r="W1268" s="5">
        <f>IF(
Table1[[#This Row],[Budget_Margin]]=0,
"",
IF(
Table1[[#This Row],[Budget_Margin]]&gt;0,
(Table1[[#This Row],[Gross_Margin]]-Table1[[#This Row],[Budget_Margin]]) / Table1[[#This Row],[Budget_Margin]],
(Table1[[#This Row],[Gross_Margin]]-Table1[[#This Row],[Budget_Margin]]) / ABS(Table1[[#This Row],[Budget_Margin]])
)
)</f>
        <v>-7.9310344827586213E-2</v>
      </c>
      <c r="X1268" s="5" t="str">
        <f>IF(Table1[[#This Row],[Margin_Var]]&gt;=0, "Above Budget", "Below Budget")</f>
        <v>Below Budget</v>
      </c>
      <c r="Y1268" s="5">
        <f>IFERROR(Table1[[#This Row],[Gross_Margin]]/Table1[[#This Row],[Actual_Sales]],0)</f>
        <v>0.57667386609071269</v>
      </c>
      <c r="Z1268" s="5">
        <f>Table1[[#This Row],[Actual_Profit]]/Table1[[#This Row],[Actual_Sales]]</f>
        <v>0.36069114470842334</v>
      </c>
      <c r="AA1268">
        <v>100</v>
      </c>
      <c r="AB1268" s="5">
        <f>IFERROR(Table1[[#This Row],[Expenses]]/Table1[[#This Row],[Actual_Sales]],0)</f>
        <v>0.21598272138228941</v>
      </c>
      <c r="AC1268">
        <v>64</v>
      </c>
      <c r="AD1268">
        <v>1167</v>
      </c>
      <c r="AE1268" s="5">
        <f>IFERROR(Table1[[#This Row],[Inventory]]/Table1[[#This Row],[Actual_Sales]],0)</f>
        <v>2.5205183585313176</v>
      </c>
    </row>
    <row r="1269" spans="1:31" x14ac:dyDescent="0.25">
      <c r="A1269">
        <v>3501</v>
      </c>
      <c r="B1269">
        <v>775</v>
      </c>
      <c r="C1269">
        <v>9</v>
      </c>
      <c r="D1269" s="2">
        <v>40756</v>
      </c>
      <c r="E1269">
        <v>463</v>
      </c>
      <c r="F1269">
        <v>410</v>
      </c>
      <c r="G1269">
        <f>Table1[[#This Row],[Actual_Sales]]-Table1[[#This Row],[Budget_Sales]]</f>
        <v>53</v>
      </c>
      <c r="H1269" s="5">
        <f>IF(
Table1[[#This Row],[Budget_Sales]]=0,
"",
IF(
Table1[[#This Row],[Budget_Sales]]&gt;0,
(Table1[[#This Row],[Actual_Sales]]-Table1[[#This Row],[Budget_Sales]])/Table1[[#This Row],[Budget_Sales]],
(Table1[[#This Row],[Actual_Sales]]-Table1[[#This Row],[Budget_Sales]])/ABS(Table1[[#This Row],[Budget_Sales]])
)
)</f>
        <v>0.12926829268292683</v>
      </c>
      <c r="I1269" s="5" t="str">
        <f>IF(Table1[[#This Row],[Sales_Var]]&gt;=0,"Above Budget","Below Budget")</f>
        <v>Above Budget</v>
      </c>
      <c r="J1269">
        <f>Table1[[#This Row],[Actual_Sales]]-(Table1[[#This Row],[COGS]]+Table1[[#This Row],[Expenses]])</f>
        <v>167</v>
      </c>
      <c r="K1269">
        <v>170</v>
      </c>
      <c r="L1269">
        <f>Table1[[#This Row],[Actual_Profit]]-Table1[[#This Row],[Budget_Profit]]</f>
        <v>-3</v>
      </c>
      <c r="M1269" s="5">
        <f>IF(
Table1[[#This Row],[Budget_Profit]]=0,
"",
IF(
Table1[[#This Row],[Budget_Profit]]&gt;0,
(Table1[[#This Row],[Actual_Profit]]-Table1[[#This Row],[Budget_Profit]])/Table1[[#This Row],[Budget_Profit]],
(Table1[[#This Row],[Actual_Profit]]-Table1[[#This Row],[Budget_Profit]])/ABS(Table1[[#This Row],[Budget_Profit]])
)
)</f>
        <v>-1.7647058823529412E-2</v>
      </c>
      <c r="N1269" s="5" t="str">
        <f>IF(Table1[[#This Row],[Profit_Var]]&gt;=0, "Above Budget", "Below Budget")</f>
        <v>Below Budget</v>
      </c>
      <c r="O1269">
        <v>196</v>
      </c>
      <c r="P1269">
        <v>160</v>
      </c>
      <c r="Q1269">
        <f>Table1[[#This Row],[COGS]]-Table1[[#This Row],[Budget_COGS]]</f>
        <v>36</v>
      </c>
      <c r="R1269" s="5">
        <f>IF(
Table1[[#This Row],[Budget_COGS]]=0,
"",
IF(
Table1[[#This Row],[Budget_COGS]]&gt;0,
(Table1[[#This Row],[Budget_COGS]]-Table1[[#This Row],[COGS]]) / Table1[[#This Row],[Budget_COGS]],
(Table1[[#This Row],[Budget_COGS]]-Table1[[#This Row],[COGS]]) / ABS(Table1[[#This Row],[Budget_COGS]])
)
)</f>
        <v>-0.22500000000000001</v>
      </c>
      <c r="S1269" s="5" t="str">
        <f>IF(Table1[[#This Row],[COGS _Var]]&gt;=0, "Above Budget", "Below Budget")</f>
        <v>Above Budget</v>
      </c>
      <c r="T1269">
        <f>Table1[[#This Row],[Actual_Sales]]-Table1[[#This Row],[COGS]]</f>
        <v>267</v>
      </c>
      <c r="U1269">
        <v>250</v>
      </c>
      <c r="V1269">
        <f>Table1[[#This Row],[Gross_Margin]]-Table1[[#This Row],[Budget_Margin]]</f>
        <v>17</v>
      </c>
      <c r="W1269" s="5">
        <f>IF(
Table1[[#This Row],[Budget_Margin]]=0,
"",
IF(
Table1[[#This Row],[Budget_Margin]]&gt;0,
(Table1[[#This Row],[Gross_Margin]]-Table1[[#This Row],[Budget_Margin]]) / Table1[[#This Row],[Budget_Margin]],
(Table1[[#This Row],[Gross_Margin]]-Table1[[#This Row],[Budget_Margin]]) / ABS(Table1[[#This Row],[Budget_Margin]])
)
)</f>
        <v>6.8000000000000005E-2</v>
      </c>
      <c r="X1269" s="5" t="str">
        <f>IF(Table1[[#This Row],[Margin_Var]]&gt;=0, "Above Budget", "Below Budget")</f>
        <v>Above Budget</v>
      </c>
      <c r="Y1269" s="5">
        <f>IFERROR(Table1[[#This Row],[Gross_Margin]]/Table1[[#This Row],[Actual_Sales]],0)</f>
        <v>0.57667386609071269</v>
      </c>
      <c r="Z1269" s="5">
        <f>Table1[[#This Row],[Actual_Profit]]/Table1[[#This Row],[Actual_Sales]]</f>
        <v>0.36069114470842334</v>
      </c>
      <c r="AA1269">
        <v>100</v>
      </c>
      <c r="AB1269" s="5">
        <f>IFERROR(Table1[[#This Row],[Expenses]]/Table1[[#This Row],[Actual_Sales]],0)</f>
        <v>0.21598272138228941</v>
      </c>
      <c r="AC1269">
        <v>64</v>
      </c>
      <c r="AD1269">
        <v>1167</v>
      </c>
      <c r="AE1269" s="5">
        <f>IFERROR(Table1[[#This Row],[Inventory]]/Table1[[#This Row],[Actual_Sales]],0)</f>
        <v>2.5205183585313176</v>
      </c>
    </row>
    <row r="1270" spans="1:31" x14ac:dyDescent="0.25">
      <c r="A1270">
        <v>3242</v>
      </c>
      <c r="B1270">
        <v>435</v>
      </c>
      <c r="C1270">
        <v>6</v>
      </c>
      <c r="D1270" s="2">
        <v>40725</v>
      </c>
      <c r="E1270">
        <v>86</v>
      </c>
      <c r="F1270">
        <v>80</v>
      </c>
      <c r="G1270">
        <f>Table1[[#This Row],[Actual_Sales]]-Table1[[#This Row],[Budget_Sales]]</f>
        <v>6</v>
      </c>
      <c r="H1270" s="5">
        <f>IF(
Table1[[#This Row],[Budget_Sales]]=0,
"",
IF(
Table1[[#This Row],[Budget_Sales]]&gt;0,
(Table1[[#This Row],[Actual_Sales]]-Table1[[#This Row],[Budget_Sales]])/Table1[[#This Row],[Budget_Sales]],
(Table1[[#This Row],[Actual_Sales]]-Table1[[#This Row],[Budget_Sales]])/ABS(Table1[[#This Row],[Budget_Sales]])
)
)</f>
        <v>7.4999999999999997E-2</v>
      </c>
      <c r="I1270" s="5" t="str">
        <f>IF(Table1[[#This Row],[Sales_Var]]&gt;=0,"Above Budget","Below Budget")</f>
        <v>Above Budget</v>
      </c>
      <c r="J1270">
        <f>Table1[[#This Row],[Actual_Sales]]-(Table1[[#This Row],[COGS]]+Table1[[#This Row],[Expenses]])</f>
        <v>31</v>
      </c>
      <c r="K1270">
        <v>40</v>
      </c>
      <c r="L1270">
        <f>Table1[[#This Row],[Actual_Profit]]-Table1[[#This Row],[Budget_Profit]]</f>
        <v>-9</v>
      </c>
      <c r="M1270" s="5">
        <f>IF(
Table1[[#This Row],[Budget_Profit]]=0,
"",
IF(
Table1[[#This Row],[Budget_Profit]]&gt;0,
(Table1[[#This Row],[Actual_Profit]]-Table1[[#This Row],[Budget_Profit]])/Table1[[#This Row],[Budget_Profit]],
(Table1[[#This Row],[Actual_Profit]]-Table1[[#This Row],[Budget_Profit]])/ABS(Table1[[#This Row],[Budget_Profit]])
)
)</f>
        <v>-0.22500000000000001</v>
      </c>
      <c r="N1270" s="5" t="str">
        <f>IF(Table1[[#This Row],[Profit_Var]]&gt;=0, "Above Budget", "Below Budget")</f>
        <v>Below Budget</v>
      </c>
      <c r="O1270">
        <v>35</v>
      </c>
      <c r="P1270">
        <v>30</v>
      </c>
      <c r="Q1270">
        <f>Table1[[#This Row],[COGS]]-Table1[[#This Row],[Budget_COGS]]</f>
        <v>5</v>
      </c>
      <c r="R1270" s="5">
        <f>IF(
Table1[[#This Row],[Budget_COGS]]=0,
"",
IF(
Table1[[#This Row],[Budget_COGS]]&gt;0,
(Table1[[#This Row],[Budget_COGS]]-Table1[[#This Row],[COGS]]) / Table1[[#This Row],[Budget_COGS]],
(Table1[[#This Row],[Budget_COGS]]-Table1[[#This Row],[COGS]]) / ABS(Table1[[#This Row],[Budget_COGS]])
)
)</f>
        <v>-0.16666666666666666</v>
      </c>
      <c r="S1270" s="5" t="str">
        <f>IF(Table1[[#This Row],[COGS _Var]]&gt;=0, "Above Budget", "Below Budget")</f>
        <v>Above Budget</v>
      </c>
      <c r="T1270">
        <f>Table1[[#This Row],[Actual_Sales]]-Table1[[#This Row],[COGS]]</f>
        <v>51</v>
      </c>
      <c r="U1270">
        <v>50</v>
      </c>
      <c r="V1270">
        <f>Table1[[#This Row],[Gross_Margin]]-Table1[[#This Row],[Budget_Margin]]</f>
        <v>1</v>
      </c>
      <c r="W1270" s="5">
        <f>IF(
Table1[[#This Row],[Budget_Margin]]=0,
"",
IF(
Table1[[#This Row],[Budget_Margin]]&gt;0,
(Table1[[#This Row],[Gross_Margin]]-Table1[[#This Row],[Budget_Margin]]) / Table1[[#This Row],[Budget_Margin]],
(Table1[[#This Row],[Gross_Margin]]-Table1[[#This Row],[Budget_Margin]]) / ABS(Table1[[#This Row],[Budget_Margin]])
)
)</f>
        <v>0.02</v>
      </c>
      <c r="X1270" s="5" t="str">
        <f>IF(Table1[[#This Row],[Margin_Var]]&gt;=0, "Above Budget", "Below Budget")</f>
        <v>Above Budget</v>
      </c>
      <c r="Y1270" s="5">
        <f>IFERROR(Table1[[#This Row],[Gross_Margin]]/Table1[[#This Row],[Actual_Sales]],0)</f>
        <v>0.59302325581395354</v>
      </c>
      <c r="Z1270" s="5">
        <f>Table1[[#This Row],[Actual_Profit]]/Table1[[#This Row],[Actual_Sales]]</f>
        <v>0.36046511627906974</v>
      </c>
      <c r="AA1270">
        <v>20</v>
      </c>
      <c r="AB1270" s="5">
        <f>IFERROR(Table1[[#This Row],[Expenses]]/Table1[[#This Row],[Actual_Sales]],0)</f>
        <v>0.23255813953488372</v>
      </c>
      <c r="AC1270">
        <v>9</v>
      </c>
      <c r="AD1270">
        <v>894</v>
      </c>
      <c r="AE1270" s="5">
        <f>IFERROR(Table1[[#This Row],[Inventory]]/Table1[[#This Row],[Actual_Sales]],0)</f>
        <v>10.395348837209303</v>
      </c>
    </row>
    <row r="1271" spans="1:31" x14ac:dyDescent="0.25">
      <c r="A1271">
        <v>1307</v>
      </c>
      <c r="B1271">
        <v>509</v>
      </c>
      <c r="C1271">
        <v>2</v>
      </c>
      <c r="D1271" s="2">
        <v>40391</v>
      </c>
      <c r="E1271">
        <v>211</v>
      </c>
      <c r="F1271">
        <v>260</v>
      </c>
      <c r="G1271">
        <f>Table1[[#This Row],[Actual_Sales]]-Table1[[#This Row],[Budget_Sales]]</f>
        <v>-49</v>
      </c>
      <c r="H1271" s="5">
        <f>IF(
Table1[[#This Row],[Budget_Sales]]=0,
"",
IF(
Table1[[#This Row],[Budget_Sales]]&gt;0,
(Table1[[#This Row],[Actual_Sales]]-Table1[[#This Row],[Budget_Sales]])/Table1[[#This Row],[Budget_Sales]],
(Table1[[#This Row],[Actual_Sales]]-Table1[[#This Row],[Budget_Sales]])/ABS(Table1[[#This Row],[Budget_Sales]])
)
)</f>
        <v>-0.18846153846153846</v>
      </c>
      <c r="I1271" s="5" t="str">
        <f>IF(Table1[[#This Row],[Sales_Var]]&gt;=0,"Above Budget","Below Budget")</f>
        <v>Below Budget</v>
      </c>
      <c r="J1271">
        <f>Table1[[#This Row],[Actual_Sales]]-(Table1[[#This Row],[COGS]]+Table1[[#This Row],[Expenses]])</f>
        <v>76</v>
      </c>
      <c r="K1271">
        <v>120</v>
      </c>
      <c r="L1271">
        <f>Table1[[#This Row],[Actual_Profit]]-Table1[[#This Row],[Budget_Profit]]</f>
        <v>-44</v>
      </c>
      <c r="M1271" s="5">
        <f>IF(
Table1[[#This Row],[Budget_Profit]]=0,
"",
IF(
Table1[[#This Row],[Budget_Profit]]&gt;0,
(Table1[[#This Row],[Actual_Profit]]-Table1[[#This Row],[Budget_Profit]])/Table1[[#This Row],[Budget_Profit]],
(Table1[[#This Row],[Actual_Profit]]-Table1[[#This Row],[Budget_Profit]])/ABS(Table1[[#This Row],[Budget_Profit]])
)
)</f>
        <v>-0.36666666666666664</v>
      </c>
      <c r="N1271" s="5" t="str">
        <f>IF(Table1[[#This Row],[Profit_Var]]&gt;=0, "Above Budget", "Below Budget")</f>
        <v>Below Budget</v>
      </c>
      <c r="O1271">
        <v>86</v>
      </c>
      <c r="P1271">
        <v>100</v>
      </c>
      <c r="Q1271">
        <f>Table1[[#This Row],[COGS]]-Table1[[#This Row],[Budget_COGS]]</f>
        <v>-14</v>
      </c>
      <c r="R1271" s="5">
        <f>IF(
Table1[[#This Row],[Budget_COGS]]=0,
"",
IF(
Table1[[#This Row],[Budget_COGS]]&gt;0,
(Table1[[#This Row],[Budget_COGS]]-Table1[[#This Row],[COGS]]) / Table1[[#This Row],[Budget_COGS]],
(Table1[[#This Row],[Budget_COGS]]-Table1[[#This Row],[COGS]]) / ABS(Table1[[#This Row],[Budget_COGS]])
)
)</f>
        <v>0.14000000000000001</v>
      </c>
      <c r="S1271" s="5" t="str">
        <f>IF(Table1[[#This Row],[COGS _Var]]&gt;=0, "Above Budget", "Below Budget")</f>
        <v>Below Budget</v>
      </c>
      <c r="T1271">
        <f>Table1[[#This Row],[Actual_Sales]]-Table1[[#This Row],[COGS]]</f>
        <v>125</v>
      </c>
      <c r="U1271">
        <v>160</v>
      </c>
      <c r="V1271">
        <f>Table1[[#This Row],[Gross_Margin]]-Table1[[#This Row],[Budget_Margin]]</f>
        <v>-35</v>
      </c>
      <c r="W1271" s="5">
        <f>IF(
Table1[[#This Row],[Budget_Margin]]=0,
"",
IF(
Table1[[#This Row],[Budget_Margin]]&gt;0,
(Table1[[#This Row],[Gross_Margin]]-Table1[[#This Row],[Budget_Margin]]) / Table1[[#This Row],[Budget_Margin]],
(Table1[[#This Row],[Gross_Margin]]-Table1[[#This Row],[Budget_Margin]]) / ABS(Table1[[#This Row],[Budget_Margin]])
)
)</f>
        <v>-0.21875</v>
      </c>
      <c r="X1271" s="5" t="str">
        <f>IF(Table1[[#This Row],[Margin_Var]]&gt;=0, "Above Budget", "Below Budget")</f>
        <v>Below Budget</v>
      </c>
      <c r="Y1271" s="5">
        <f>IFERROR(Table1[[#This Row],[Gross_Margin]]/Table1[[#This Row],[Actual_Sales]],0)</f>
        <v>0.59241706161137442</v>
      </c>
      <c r="Z1271" s="5">
        <f>Table1[[#This Row],[Actual_Profit]]/Table1[[#This Row],[Actual_Sales]]</f>
        <v>0.36018957345971564</v>
      </c>
      <c r="AA1271">
        <v>49</v>
      </c>
      <c r="AB1271" s="5">
        <f>IFERROR(Table1[[#This Row],[Expenses]]/Table1[[#This Row],[Actual_Sales]],0)</f>
        <v>0.23222748815165878</v>
      </c>
      <c r="AC1271">
        <v>27</v>
      </c>
      <c r="AD1271">
        <v>454</v>
      </c>
      <c r="AE1271" s="5">
        <f>IFERROR(Table1[[#This Row],[Inventory]]/Table1[[#This Row],[Actual_Sales]],0)</f>
        <v>2.1516587677725116</v>
      </c>
    </row>
    <row r="1272" spans="1:31" x14ac:dyDescent="0.25">
      <c r="A1272">
        <v>1274</v>
      </c>
      <c r="B1272">
        <v>405</v>
      </c>
      <c r="C1272">
        <v>6</v>
      </c>
      <c r="D1272" s="2">
        <v>40391</v>
      </c>
      <c r="E1272">
        <v>286</v>
      </c>
      <c r="F1272">
        <v>240</v>
      </c>
      <c r="G1272">
        <f>Table1[[#This Row],[Actual_Sales]]-Table1[[#This Row],[Budget_Sales]]</f>
        <v>46</v>
      </c>
      <c r="H1272" s="5">
        <f>IF(
Table1[[#This Row],[Budget_Sales]]=0,
"",
IF(
Table1[[#This Row],[Budget_Sales]]&gt;0,
(Table1[[#This Row],[Actual_Sales]]-Table1[[#This Row],[Budget_Sales]])/Table1[[#This Row],[Budget_Sales]],
(Table1[[#This Row],[Actual_Sales]]-Table1[[#This Row],[Budget_Sales]])/ABS(Table1[[#This Row],[Budget_Sales]])
)
)</f>
        <v>0.19166666666666668</v>
      </c>
      <c r="I1272" s="5" t="str">
        <f>IF(Table1[[#This Row],[Sales_Var]]&gt;=0,"Above Budget","Below Budget")</f>
        <v>Above Budget</v>
      </c>
      <c r="J1272">
        <f>Table1[[#This Row],[Actual_Sales]]-(Table1[[#This Row],[COGS]]+Table1[[#This Row],[Expenses]])</f>
        <v>103</v>
      </c>
      <c r="K1272">
        <v>100</v>
      </c>
      <c r="L1272">
        <f>Table1[[#This Row],[Actual_Profit]]-Table1[[#This Row],[Budget_Profit]]</f>
        <v>3</v>
      </c>
      <c r="M1272" s="5">
        <f>IF(
Table1[[#This Row],[Budget_Profit]]=0,
"",
IF(
Table1[[#This Row],[Budget_Profit]]&gt;0,
(Table1[[#This Row],[Actual_Profit]]-Table1[[#This Row],[Budget_Profit]])/Table1[[#This Row],[Budget_Profit]],
(Table1[[#This Row],[Actual_Profit]]-Table1[[#This Row],[Budget_Profit]])/ABS(Table1[[#This Row],[Budget_Profit]])
)
)</f>
        <v>0.03</v>
      </c>
      <c r="N1272" s="5" t="str">
        <f>IF(Table1[[#This Row],[Profit_Var]]&gt;=0, "Above Budget", "Below Budget")</f>
        <v>Above Budget</v>
      </c>
      <c r="O1272">
        <v>114</v>
      </c>
      <c r="P1272">
        <v>90</v>
      </c>
      <c r="Q1272">
        <f>Table1[[#This Row],[COGS]]-Table1[[#This Row],[Budget_COGS]]</f>
        <v>24</v>
      </c>
      <c r="R1272" s="5">
        <f>IF(
Table1[[#This Row],[Budget_COGS]]=0,
"",
IF(
Table1[[#This Row],[Budget_COGS]]&gt;0,
(Table1[[#This Row],[Budget_COGS]]-Table1[[#This Row],[COGS]]) / Table1[[#This Row],[Budget_COGS]],
(Table1[[#This Row],[Budget_COGS]]-Table1[[#This Row],[COGS]]) / ABS(Table1[[#This Row],[Budget_COGS]])
)
)</f>
        <v>-0.26666666666666666</v>
      </c>
      <c r="S1272" s="5" t="str">
        <f>IF(Table1[[#This Row],[COGS _Var]]&gt;=0, "Above Budget", "Below Budget")</f>
        <v>Above Budget</v>
      </c>
      <c r="T1272">
        <f>Table1[[#This Row],[Actual_Sales]]-Table1[[#This Row],[COGS]]</f>
        <v>172</v>
      </c>
      <c r="U1272">
        <v>150</v>
      </c>
      <c r="V1272">
        <f>Table1[[#This Row],[Gross_Margin]]-Table1[[#This Row],[Budget_Margin]]</f>
        <v>22</v>
      </c>
      <c r="W1272" s="5">
        <f>IF(
Table1[[#This Row],[Budget_Margin]]=0,
"",
IF(
Table1[[#This Row],[Budget_Margin]]&gt;0,
(Table1[[#This Row],[Gross_Margin]]-Table1[[#This Row],[Budget_Margin]]) / Table1[[#This Row],[Budget_Margin]],
(Table1[[#This Row],[Gross_Margin]]-Table1[[#This Row],[Budget_Margin]]) / ABS(Table1[[#This Row],[Budget_Margin]])
)
)</f>
        <v>0.14666666666666667</v>
      </c>
      <c r="X1272" s="5" t="str">
        <f>IF(Table1[[#This Row],[Margin_Var]]&gt;=0, "Above Budget", "Below Budget")</f>
        <v>Above Budget</v>
      </c>
      <c r="Y1272" s="5">
        <f>IFERROR(Table1[[#This Row],[Gross_Margin]]/Table1[[#This Row],[Actual_Sales]],0)</f>
        <v>0.60139860139860135</v>
      </c>
      <c r="Z1272" s="5">
        <f>Table1[[#This Row],[Actual_Profit]]/Table1[[#This Row],[Actual_Sales]]</f>
        <v>0.36013986013986016</v>
      </c>
      <c r="AA1272">
        <v>69</v>
      </c>
      <c r="AB1272" s="5">
        <f>IFERROR(Table1[[#This Row],[Expenses]]/Table1[[#This Row],[Actual_Sales]],0)</f>
        <v>0.24125874125874125</v>
      </c>
      <c r="AC1272">
        <v>37</v>
      </c>
      <c r="AD1272">
        <v>810</v>
      </c>
      <c r="AE1272" s="5">
        <f>IFERROR(Table1[[#This Row],[Inventory]]/Table1[[#This Row],[Actual_Sales]],0)</f>
        <v>2.8321678321678321</v>
      </c>
    </row>
    <row r="1273" spans="1:31" x14ac:dyDescent="0.25">
      <c r="A1273">
        <v>1250</v>
      </c>
      <c r="B1273">
        <v>234</v>
      </c>
      <c r="C1273">
        <v>11</v>
      </c>
      <c r="D1273" s="2">
        <v>40391</v>
      </c>
      <c r="E1273">
        <v>286</v>
      </c>
      <c r="F1273">
        <v>250</v>
      </c>
      <c r="G1273">
        <f>Table1[[#This Row],[Actual_Sales]]-Table1[[#This Row],[Budget_Sales]]</f>
        <v>36</v>
      </c>
      <c r="H1273" s="5">
        <f>IF(
Table1[[#This Row],[Budget_Sales]]=0,
"",
IF(
Table1[[#This Row],[Budget_Sales]]&gt;0,
(Table1[[#This Row],[Actual_Sales]]-Table1[[#This Row],[Budget_Sales]])/Table1[[#This Row],[Budget_Sales]],
(Table1[[#This Row],[Actual_Sales]]-Table1[[#This Row],[Budget_Sales]])/ABS(Table1[[#This Row],[Budget_Sales]])
)
)</f>
        <v>0.14399999999999999</v>
      </c>
      <c r="I1273" s="5" t="str">
        <f>IF(Table1[[#This Row],[Sales_Var]]&gt;=0,"Above Budget","Below Budget")</f>
        <v>Above Budget</v>
      </c>
      <c r="J1273">
        <f>Table1[[#This Row],[Actual_Sales]]-(Table1[[#This Row],[COGS]]+Table1[[#This Row],[Expenses]])</f>
        <v>103</v>
      </c>
      <c r="K1273">
        <v>100</v>
      </c>
      <c r="L1273">
        <f>Table1[[#This Row],[Actual_Profit]]-Table1[[#This Row],[Budget_Profit]]</f>
        <v>3</v>
      </c>
      <c r="M1273" s="5">
        <f>IF(
Table1[[#This Row],[Budget_Profit]]=0,
"",
IF(
Table1[[#This Row],[Budget_Profit]]&gt;0,
(Table1[[#This Row],[Actual_Profit]]-Table1[[#This Row],[Budget_Profit]])/Table1[[#This Row],[Budget_Profit]],
(Table1[[#This Row],[Actual_Profit]]-Table1[[#This Row],[Budget_Profit]])/ABS(Table1[[#This Row],[Budget_Profit]])
)
)</f>
        <v>0.03</v>
      </c>
      <c r="N1273" s="5" t="str">
        <f>IF(Table1[[#This Row],[Profit_Var]]&gt;=0, "Above Budget", "Below Budget")</f>
        <v>Above Budget</v>
      </c>
      <c r="O1273">
        <v>114</v>
      </c>
      <c r="P1273">
        <v>90</v>
      </c>
      <c r="Q1273">
        <f>Table1[[#This Row],[COGS]]-Table1[[#This Row],[Budget_COGS]]</f>
        <v>24</v>
      </c>
      <c r="R1273" s="5">
        <f>IF(
Table1[[#This Row],[Budget_COGS]]=0,
"",
IF(
Table1[[#This Row],[Budget_COGS]]&gt;0,
(Table1[[#This Row],[Budget_COGS]]-Table1[[#This Row],[COGS]]) / Table1[[#This Row],[Budget_COGS]],
(Table1[[#This Row],[Budget_COGS]]-Table1[[#This Row],[COGS]]) / ABS(Table1[[#This Row],[Budget_COGS]])
)
)</f>
        <v>-0.26666666666666666</v>
      </c>
      <c r="S1273" s="5" t="str">
        <f>IF(Table1[[#This Row],[COGS _Var]]&gt;=0, "Above Budget", "Below Budget")</f>
        <v>Above Budget</v>
      </c>
      <c r="T1273">
        <f>Table1[[#This Row],[Actual_Sales]]-Table1[[#This Row],[COGS]]</f>
        <v>172</v>
      </c>
      <c r="U1273">
        <v>160</v>
      </c>
      <c r="V1273">
        <f>Table1[[#This Row],[Gross_Margin]]-Table1[[#This Row],[Budget_Margin]]</f>
        <v>12</v>
      </c>
      <c r="W1273" s="5">
        <f>IF(
Table1[[#This Row],[Budget_Margin]]=0,
"",
IF(
Table1[[#This Row],[Budget_Margin]]&gt;0,
(Table1[[#This Row],[Gross_Margin]]-Table1[[#This Row],[Budget_Margin]]) / Table1[[#This Row],[Budget_Margin]],
(Table1[[#This Row],[Gross_Margin]]-Table1[[#This Row],[Budget_Margin]]) / ABS(Table1[[#This Row],[Budget_Margin]])
)
)</f>
        <v>7.4999999999999997E-2</v>
      </c>
      <c r="X1273" s="5" t="str">
        <f>IF(Table1[[#This Row],[Margin_Var]]&gt;=0, "Above Budget", "Below Budget")</f>
        <v>Above Budget</v>
      </c>
      <c r="Y1273" s="5">
        <f>IFERROR(Table1[[#This Row],[Gross_Margin]]/Table1[[#This Row],[Actual_Sales]],0)</f>
        <v>0.60139860139860135</v>
      </c>
      <c r="Z1273" s="5">
        <f>Table1[[#This Row],[Actual_Profit]]/Table1[[#This Row],[Actual_Sales]]</f>
        <v>0.36013986013986016</v>
      </c>
      <c r="AA1273">
        <v>69</v>
      </c>
      <c r="AB1273" s="5">
        <f>IFERROR(Table1[[#This Row],[Expenses]]/Table1[[#This Row],[Actual_Sales]],0)</f>
        <v>0.24125874125874125</v>
      </c>
      <c r="AC1273">
        <v>37</v>
      </c>
      <c r="AD1273">
        <v>810</v>
      </c>
      <c r="AE1273" s="5">
        <f>IFERROR(Table1[[#This Row],[Inventory]]/Table1[[#This Row],[Actual_Sales]],0)</f>
        <v>2.8321678321678321</v>
      </c>
    </row>
    <row r="1274" spans="1:31" x14ac:dyDescent="0.25">
      <c r="A1274">
        <v>1153</v>
      </c>
      <c r="B1274">
        <v>580</v>
      </c>
      <c r="C1274">
        <v>6</v>
      </c>
      <c r="D1274" s="2">
        <v>40360</v>
      </c>
      <c r="E1274">
        <v>286</v>
      </c>
      <c r="F1274">
        <v>240</v>
      </c>
      <c r="G1274">
        <f>Table1[[#This Row],[Actual_Sales]]-Table1[[#This Row],[Budget_Sales]]</f>
        <v>46</v>
      </c>
      <c r="H1274" s="5">
        <f>IF(
Table1[[#This Row],[Budget_Sales]]=0,
"",
IF(
Table1[[#This Row],[Budget_Sales]]&gt;0,
(Table1[[#This Row],[Actual_Sales]]-Table1[[#This Row],[Budget_Sales]])/Table1[[#This Row],[Budget_Sales]],
(Table1[[#This Row],[Actual_Sales]]-Table1[[#This Row],[Budget_Sales]])/ABS(Table1[[#This Row],[Budget_Sales]])
)
)</f>
        <v>0.19166666666666668</v>
      </c>
      <c r="I1274" s="5" t="str">
        <f>IF(Table1[[#This Row],[Sales_Var]]&gt;=0,"Above Budget","Below Budget")</f>
        <v>Above Budget</v>
      </c>
      <c r="J1274">
        <f>Table1[[#This Row],[Actual_Sales]]-(Table1[[#This Row],[COGS]]+Table1[[#This Row],[Expenses]])</f>
        <v>103</v>
      </c>
      <c r="K1274">
        <v>100</v>
      </c>
      <c r="L1274">
        <f>Table1[[#This Row],[Actual_Profit]]-Table1[[#This Row],[Budget_Profit]]</f>
        <v>3</v>
      </c>
      <c r="M1274" s="5">
        <f>IF(
Table1[[#This Row],[Budget_Profit]]=0,
"",
IF(
Table1[[#This Row],[Budget_Profit]]&gt;0,
(Table1[[#This Row],[Actual_Profit]]-Table1[[#This Row],[Budget_Profit]])/Table1[[#This Row],[Budget_Profit]],
(Table1[[#This Row],[Actual_Profit]]-Table1[[#This Row],[Budget_Profit]])/ABS(Table1[[#This Row],[Budget_Profit]])
)
)</f>
        <v>0.03</v>
      </c>
      <c r="N1274" s="5" t="str">
        <f>IF(Table1[[#This Row],[Profit_Var]]&gt;=0, "Above Budget", "Below Budget")</f>
        <v>Above Budget</v>
      </c>
      <c r="O1274">
        <v>114</v>
      </c>
      <c r="P1274">
        <v>90</v>
      </c>
      <c r="Q1274">
        <f>Table1[[#This Row],[COGS]]-Table1[[#This Row],[Budget_COGS]]</f>
        <v>24</v>
      </c>
      <c r="R1274" s="5">
        <f>IF(
Table1[[#This Row],[Budget_COGS]]=0,
"",
IF(
Table1[[#This Row],[Budget_COGS]]&gt;0,
(Table1[[#This Row],[Budget_COGS]]-Table1[[#This Row],[COGS]]) / Table1[[#This Row],[Budget_COGS]],
(Table1[[#This Row],[Budget_COGS]]-Table1[[#This Row],[COGS]]) / ABS(Table1[[#This Row],[Budget_COGS]])
)
)</f>
        <v>-0.26666666666666666</v>
      </c>
      <c r="S1274" s="5" t="str">
        <f>IF(Table1[[#This Row],[COGS _Var]]&gt;=0, "Above Budget", "Below Budget")</f>
        <v>Above Budget</v>
      </c>
      <c r="T1274">
        <f>Table1[[#This Row],[Actual_Sales]]-Table1[[#This Row],[COGS]]</f>
        <v>172</v>
      </c>
      <c r="U1274">
        <v>150</v>
      </c>
      <c r="V1274">
        <f>Table1[[#This Row],[Gross_Margin]]-Table1[[#This Row],[Budget_Margin]]</f>
        <v>22</v>
      </c>
      <c r="W1274" s="5">
        <f>IF(
Table1[[#This Row],[Budget_Margin]]=0,
"",
IF(
Table1[[#This Row],[Budget_Margin]]&gt;0,
(Table1[[#This Row],[Gross_Margin]]-Table1[[#This Row],[Budget_Margin]]) / Table1[[#This Row],[Budget_Margin]],
(Table1[[#This Row],[Gross_Margin]]-Table1[[#This Row],[Budget_Margin]]) / ABS(Table1[[#This Row],[Budget_Margin]])
)
)</f>
        <v>0.14666666666666667</v>
      </c>
      <c r="X1274" s="5" t="str">
        <f>IF(Table1[[#This Row],[Margin_Var]]&gt;=0, "Above Budget", "Below Budget")</f>
        <v>Above Budget</v>
      </c>
      <c r="Y1274" s="5">
        <f>IFERROR(Table1[[#This Row],[Gross_Margin]]/Table1[[#This Row],[Actual_Sales]],0)</f>
        <v>0.60139860139860135</v>
      </c>
      <c r="Z1274" s="5">
        <f>Table1[[#This Row],[Actual_Profit]]/Table1[[#This Row],[Actual_Sales]]</f>
        <v>0.36013986013986016</v>
      </c>
      <c r="AA1274">
        <v>69</v>
      </c>
      <c r="AB1274" s="5">
        <f>IFERROR(Table1[[#This Row],[Expenses]]/Table1[[#This Row],[Actual_Sales]],0)</f>
        <v>0.24125874125874125</v>
      </c>
      <c r="AC1274">
        <v>37</v>
      </c>
      <c r="AD1274">
        <v>822</v>
      </c>
      <c r="AE1274" s="5">
        <f>IFERROR(Table1[[#This Row],[Inventory]]/Table1[[#This Row],[Actual_Sales]],0)</f>
        <v>2.8741258741258742</v>
      </c>
    </row>
    <row r="1275" spans="1:31" x14ac:dyDescent="0.25">
      <c r="A1275">
        <v>3371</v>
      </c>
      <c r="B1275">
        <v>212</v>
      </c>
      <c r="C1275">
        <v>9</v>
      </c>
      <c r="D1275" s="2">
        <v>40756</v>
      </c>
      <c r="E1275">
        <v>647</v>
      </c>
      <c r="F1275">
        <v>500</v>
      </c>
      <c r="G1275">
        <f>Table1[[#This Row],[Actual_Sales]]-Table1[[#This Row],[Budget_Sales]]</f>
        <v>147</v>
      </c>
      <c r="H1275" s="5">
        <f>IF(
Table1[[#This Row],[Budget_Sales]]=0,
"",
IF(
Table1[[#This Row],[Budget_Sales]]&gt;0,
(Table1[[#This Row],[Actual_Sales]]-Table1[[#This Row],[Budget_Sales]])/Table1[[#This Row],[Budget_Sales]],
(Table1[[#This Row],[Actual_Sales]]-Table1[[#This Row],[Budget_Sales]])/ABS(Table1[[#This Row],[Budget_Sales]])
)
)</f>
        <v>0.29399999999999998</v>
      </c>
      <c r="I1275" s="5" t="str">
        <f>IF(Table1[[#This Row],[Sales_Var]]&gt;=0,"Above Budget","Below Budget")</f>
        <v>Above Budget</v>
      </c>
      <c r="J1275">
        <f>Table1[[#This Row],[Actual_Sales]]-(Table1[[#This Row],[COGS]]+Table1[[#This Row],[Expenses]])</f>
        <v>233</v>
      </c>
      <c r="K1275">
        <v>180</v>
      </c>
      <c r="L1275">
        <f>Table1[[#This Row],[Actual_Profit]]-Table1[[#This Row],[Budget_Profit]]</f>
        <v>53</v>
      </c>
      <c r="M1275" s="5">
        <f>IF(
Table1[[#This Row],[Budget_Profit]]=0,
"",
IF(
Table1[[#This Row],[Budget_Profit]]&gt;0,
(Table1[[#This Row],[Actual_Profit]]-Table1[[#This Row],[Budget_Profit]])/Table1[[#This Row],[Budget_Profit]],
(Table1[[#This Row],[Actual_Profit]]-Table1[[#This Row],[Budget_Profit]])/ABS(Table1[[#This Row],[Budget_Profit]])
)
)</f>
        <v>0.29444444444444445</v>
      </c>
      <c r="N1275" s="5" t="str">
        <f>IF(Table1[[#This Row],[Profit_Var]]&gt;=0, "Above Budget", "Below Budget")</f>
        <v>Above Budget</v>
      </c>
      <c r="O1275">
        <v>284</v>
      </c>
      <c r="P1275">
        <v>210</v>
      </c>
      <c r="Q1275">
        <f>Table1[[#This Row],[COGS]]-Table1[[#This Row],[Budget_COGS]]</f>
        <v>74</v>
      </c>
      <c r="R1275" s="5">
        <f>IF(
Table1[[#This Row],[Budget_COGS]]=0,
"",
IF(
Table1[[#This Row],[Budget_COGS]]&gt;0,
(Table1[[#This Row],[Budget_COGS]]-Table1[[#This Row],[COGS]]) / Table1[[#This Row],[Budget_COGS]],
(Table1[[#This Row],[Budget_COGS]]-Table1[[#This Row],[COGS]]) / ABS(Table1[[#This Row],[Budget_COGS]])
)
)</f>
        <v>-0.35238095238095241</v>
      </c>
      <c r="S1275" s="5" t="str">
        <f>IF(Table1[[#This Row],[COGS _Var]]&gt;=0, "Above Budget", "Below Budget")</f>
        <v>Above Budget</v>
      </c>
      <c r="T1275">
        <f>Table1[[#This Row],[Actual_Sales]]-Table1[[#This Row],[COGS]]</f>
        <v>363</v>
      </c>
      <c r="U1275">
        <v>290</v>
      </c>
      <c r="V1275">
        <f>Table1[[#This Row],[Gross_Margin]]-Table1[[#This Row],[Budget_Margin]]</f>
        <v>73</v>
      </c>
      <c r="W1275" s="5">
        <f>IF(
Table1[[#This Row],[Budget_Margin]]=0,
"",
IF(
Table1[[#This Row],[Budget_Margin]]&gt;0,
(Table1[[#This Row],[Gross_Margin]]-Table1[[#This Row],[Budget_Margin]]) / Table1[[#This Row],[Budget_Margin]],
(Table1[[#This Row],[Gross_Margin]]-Table1[[#This Row],[Budget_Margin]]) / ABS(Table1[[#This Row],[Budget_Margin]])
)
)</f>
        <v>0.25172413793103449</v>
      </c>
      <c r="X1275" s="5" t="str">
        <f>IF(Table1[[#This Row],[Margin_Var]]&gt;=0, "Above Budget", "Below Budget")</f>
        <v>Above Budget</v>
      </c>
      <c r="Y1275" s="5">
        <f>IFERROR(Table1[[#This Row],[Gross_Margin]]/Table1[[#This Row],[Actual_Sales]],0)</f>
        <v>0.56105100463678514</v>
      </c>
      <c r="Z1275" s="5">
        <f>Table1[[#This Row],[Actual_Profit]]/Table1[[#This Row],[Actual_Sales]]</f>
        <v>0.36012364760432769</v>
      </c>
      <c r="AA1275">
        <v>130</v>
      </c>
      <c r="AB1275" s="5">
        <f>IFERROR(Table1[[#This Row],[Expenses]]/Table1[[#This Row],[Actual_Sales]],0)</f>
        <v>0.20092735703245751</v>
      </c>
      <c r="AC1275">
        <v>107</v>
      </c>
      <c r="AD1275">
        <v>1565</v>
      </c>
      <c r="AE1275" s="5">
        <f>IFERROR(Table1[[#This Row],[Inventory]]/Table1[[#This Row],[Actual_Sales]],0)</f>
        <v>2.418856259659969</v>
      </c>
    </row>
    <row r="1276" spans="1:31" x14ac:dyDescent="0.25">
      <c r="A1276">
        <v>1995</v>
      </c>
      <c r="B1276">
        <v>435</v>
      </c>
      <c r="C1276">
        <v>5</v>
      </c>
      <c r="D1276" s="2">
        <v>40513</v>
      </c>
      <c r="E1276">
        <v>214</v>
      </c>
      <c r="F1276">
        <v>200</v>
      </c>
      <c r="G1276">
        <f>Table1[[#This Row],[Actual_Sales]]-Table1[[#This Row],[Budget_Sales]]</f>
        <v>14</v>
      </c>
      <c r="H1276" s="5">
        <f>IF(
Table1[[#This Row],[Budget_Sales]]=0,
"",
IF(
Table1[[#This Row],[Budget_Sales]]&gt;0,
(Table1[[#This Row],[Actual_Sales]]-Table1[[#This Row],[Budget_Sales]])/Table1[[#This Row],[Budget_Sales]],
(Table1[[#This Row],[Actual_Sales]]-Table1[[#This Row],[Budget_Sales]])/ABS(Table1[[#This Row],[Budget_Sales]])
)
)</f>
        <v>7.0000000000000007E-2</v>
      </c>
      <c r="I1276" s="5" t="str">
        <f>IF(Table1[[#This Row],[Sales_Var]]&gt;=0,"Above Budget","Below Budget")</f>
        <v>Above Budget</v>
      </c>
      <c r="J1276">
        <f>Table1[[#This Row],[Actual_Sales]]-(Table1[[#This Row],[COGS]]+Table1[[#This Row],[Expenses]])</f>
        <v>77</v>
      </c>
      <c r="K1276">
        <v>70</v>
      </c>
      <c r="L1276">
        <f>Table1[[#This Row],[Actual_Profit]]-Table1[[#This Row],[Budget_Profit]]</f>
        <v>7</v>
      </c>
      <c r="M1276" s="5">
        <f>IF(
Table1[[#This Row],[Budget_Profit]]=0,
"",
IF(
Table1[[#This Row],[Budget_Profit]]&gt;0,
(Table1[[#This Row],[Actual_Profit]]-Table1[[#This Row],[Budget_Profit]])/Table1[[#This Row],[Budget_Profit]],
(Table1[[#This Row],[Actual_Profit]]-Table1[[#This Row],[Budget_Profit]])/ABS(Table1[[#This Row],[Budget_Profit]])
)
)</f>
        <v>0.1</v>
      </c>
      <c r="N1276" s="5" t="str">
        <f>IF(Table1[[#This Row],[Profit_Var]]&gt;=0, "Above Budget", "Below Budget")</f>
        <v>Above Budget</v>
      </c>
      <c r="O1276">
        <v>94</v>
      </c>
      <c r="P1276">
        <v>90</v>
      </c>
      <c r="Q1276">
        <f>Table1[[#This Row],[COGS]]-Table1[[#This Row],[Budget_COGS]]</f>
        <v>4</v>
      </c>
      <c r="R1276" s="5">
        <f>IF(
Table1[[#This Row],[Budget_COGS]]=0,
"",
IF(
Table1[[#This Row],[Budget_COGS]]&gt;0,
(Table1[[#This Row],[Budget_COGS]]-Table1[[#This Row],[COGS]]) / Table1[[#This Row],[Budget_COGS]],
(Table1[[#This Row],[Budget_COGS]]-Table1[[#This Row],[COGS]]) / ABS(Table1[[#This Row],[Budget_COGS]])
)
)</f>
        <v>-4.4444444444444446E-2</v>
      </c>
      <c r="S1276" s="5" t="str">
        <f>IF(Table1[[#This Row],[COGS _Var]]&gt;=0, "Above Budget", "Below Budget")</f>
        <v>Above Budget</v>
      </c>
      <c r="T1276">
        <f>Table1[[#This Row],[Actual_Sales]]-Table1[[#This Row],[COGS]]</f>
        <v>120</v>
      </c>
      <c r="U1276">
        <v>110</v>
      </c>
      <c r="V1276">
        <f>Table1[[#This Row],[Gross_Margin]]-Table1[[#This Row],[Budget_Margin]]</f>
        <v>10</v>
      </c>
      <c r="W1276" s="5">
        <f>IF(
Table1[[#This Row],[Budget_Margin]]=0,
"",
IF(
Table1[[#This Row],[Budget_Margin]]&gt;0,
(Table1[[#This Row],[Gross_Margin]]-Table1[[#This Row],[Budget_Margin]]) / Table1[[#This Row],[Budget_Margin]],
(Table1[[#This Row],[Gross_Margin]]-Table1[[#This Row],[Budget_Margin]]) / ABS(Table1[[#This Row],[Budget_Margin]])
)
)</f>
        <v>9.0909090909090912E-2</v>
      </c>
      <c r="X1276" s="5" t="str">
        <f>IF(Table1[[#This Row],[Margin_Var]]&gt;=0, "Above Budget", "Below Budget")</f>
        <v>Above Budget</v>
      </c>
      <c r="Y1276" s="5">
        <f>IFERROR(Table1[[#This Row],[Gross_Margin]]/Table1[[#This Row],[Actual_Sales]],0)</f>
        <v>0.56074766355140182</v>
      </c>
      <c r="Z1276" s="5">
        <f>Table1[[#This Row],[Actual_Profit]]/Table1[[#This Row],[Actual_Sales]]</f>
        <v>0.35981308411214952</v>
      </c>
      <c r="AA1276">
        <v>43</v>
      </c>
      <c r="AB1276" s="5">
        <f>IFERROR(Table1[[#This Row],[Expenses]]/Table1[[#This Row],[Actual_Sales]],0)</f>
        <v>0.20093457943925233</v>
      </c>
      <c r="AC1276">
        <v>31</v>
      </c>
      <c r="AD1276">
        <v>540</v>
      </c>
      <c r="AE1276" s="5">
        <f>IFERROR(Table1[[#This Row],[Inventory]]/Table1[[#This Row],[Actual_Sales]],0)</f>
        <v>2.5233644859813085</v>
      </c>
    </row>
    <row r="1277" spans="1:31" x14ac:dyDescent="0.25">
      <c r="A1277">
        <v>1956</v>
      </c>
      <c r="B1277">
        <v>225</v>
      </c>
      <c r="C1277">
        <v>8</v>
      </c>
      <c r="D1277" s="2">
        <v>40513</v>
      </c>
      <c r="E1277">
        <v>214</v>
      </c>
      <c r="F1277">
        <v>190</v>
      </c>
      <c r="G1277">
        <f>Table1[[#This Row],[Actual_Sales]]-Table1[[#This Row],[Budget_Sales]]</f>
        <v>24</v>
      </c>
      <c r="H1277" s="5">
        <f>IF(
Table1[[#This Row],[Budget_Sales]]=0,
"",
IF(
Table1[[#This Row],[Budget_Sales]]&gt;0,
(Table1[[#This Row],[Actual_Sales]]-Table1[[#This Row],[Budget_Sales]])/Table1[[#This Row],[Budget_Sales]],
(Table1[[#This Row],[Actual_Sales]]-Table1[[#This Row],[Budget_Sales]])/ABS(Table1[[#This Row],[Budget_Sales]])
)
)</f>
        <v>0.12631578947368421</v>
      </c>
      <c r="I1277" s="5" t="str">
        <f>IF(Table1[[#This Row],[Sales_Var]]&gt;=0,"Above Budget","Below Budget")</f>
        <v>Above Budget</v>
      </c>
      <c r="J1277">
        <f>Table1[[#This Row],[Actual_Sales]]-(Table1[[#This Row],[COGS]]+Table1[[#This Row],[Expenses]])</f>
        <v>77</v>
      </c>
      <c r="K1277">
        <v>70</v>
      </c>
      <c r="L1277">
        <f>Table1[[#This Row],[Actual_Profit]]-Table1[[#This Row],[Budget_Profit]]</f>
        <v>7</v>
      </c>
      <c r="M1277" s="5">
        <f>IF(
Table1[[#This Row],[Budget_Profit]]=0,
"",
IF(
Table1[[#This Row],[Budget_Profit]]&gt;0,
(Table1[[#This Row],[Actual_Profit]]-Table1[[#This Row],[Budget_Profit]])/Table1[[#This Row],[Budget_Profit]],
(Table1[[#This Row],[Actual_Profit]]-Table1[[#This Row],[Budget_Profit]])/ABS(Table1[[#This Row],[Budget_Profit]])
)
)</f>
        <v>0.1</v>
      </c>
      <c r="N1277" s="5" t="str">
        <f>IF(Table1[[#This Row],[Profit_Var]]&gt;=0, "Above Budget", "Below Budget")</f>
        <v>Above Budget</v>
      </c>
      <c r="O1277">
        <v>94</v>
      </c>
      <c r="P1277">
        <v>80</v>
      </c>
      <c r="Q1277">
        <f>Table1[[#This Row],[COGS]]-Table1[[#This Row],[Budget_COGS]]</f>
        <v>14</v>
      </c>
      <c r="R1277" s="5">
        <f>IF(
Table1[[#This Row],[Budget_COGS]]=0,
"",
IF(
Table1[[#This Row],[Budget_COGS]]&gt;0,
(Table1[[#This Row],[Budget_COGS]]-Table1[[#This Row],[COGS]]) / Table1[[#This Row],[Budget_COGS]],
(Table1[[#This Row],[Budget_COGS]]-Table1[[#This Row],[COGS]]) / ABS(Table1[[#This Row],[Budget_COGS]])
)
)</f>
        <v>-0.17499999999999999</v>
      </c>
      <c r="S1277" s="5" t="str">
        <f>IF(Table1[[#This Row],[COGS _Var]]&gt;=0, "Above Budget", "Below Budget")</f>
        <v>Above Budget</v>
      </c>
      <c r="T1277">
        <f>Table1[[#This Row],[Actual_Sales]]-Table1[[#This Row],[COGS]]</f>
        <v>120</v>
      </c>
      <c r="U1277">
        <v>110</v>
      </c>
      <c r="V1277">
        <f>Table1[[#This Row],[Gross_Margin]]-Table1[[#This Row],[Budget_Margin]]</f>
        <v>10</v>
      </c>
      <c r="W1277" s="5">
        <f>IF(
Table1[[#This Row],[Budget_Margin]]=0,
"",
IF(
Table1[[#This Row],[Budget_Margin]]&gt;0,
(Table1[[#This Row],[Gross_Margin]]-Table1[[#This Row],[Budget_Margin]]) / Table1[[#This Row],[Budget_Margin]],
(Table1[[#This Row],[Gross_Margin]]-Table1[[#This Row],[Budget_Margin]]) / ABS(Table1[[#This Row],[Budget_Margin]])
)
)</f>
        <v>9.0909090909090912E-2</v>
      </c>
      <c r="X1277" s="5" t="str">
        <f>IF(Table1[[#This Row],[Margin_Var]]&gt;=0, "Above Budget", "Below Budget")</f>
        <v>Above Budget</v>
      </c>
      <c r="Y1277" s="5">
        <f>IFERROR(Table1[[#This Row],[Gross_Margin]]/Table1[[#This Row],[Actual_Sales]],0)</f>
        <v>0.56074766355140182</v>
      </c>
      <c r="Z1277" s="5">
        <f>Table1[[#This Row],[Actual_Profit]]/Table1[[#This Row],[Actual_Sales]]</f>
        <v>0.35981308411214952</v>
      </c>
      <c r="AA1277">
        <v>43</v>
      </c>
      <c r="AB1277" s="5">
        <f>IFERROR(Table1[[#This Row],[Expenses]]/Table1[[#This Row],[Actual_Sales]],0)</f>
        <v>0.20093457943925233</v>
      </c>
      <c r="AC1277">
        <v>31</v>
      </c>
      <c r="AD1277">
        <v>540</v>
      </c>
      <c r="AE1277" s="5">
        <f>IFERROR(Table1[[#This Row],[Inventory]]/Table1[[#This Row],[Actual_Sales]],0)</f>
        <v>2.5233644859813085</v>
      </c>
    </row>
    <row r="1278" spans="1:31" x14ac:dyDescent="0.25">
      <c r="A1278">
        <v>4003</v>
      </c>
      <c r="B1278">
        <v>641</v>
      </c>
      <c r="C1278">
        <v>12</v>
      </c>
      <c r="D1278" s="2">
        <v>40848</v>
      </c>
      <c r="E1278">
        <v>581</v>
      </c>
      <c r="F1278">
        <v>450</v>
      </c>
      <c r="G1278">
        <f>Table1[[#This Row],[Actual_Sales]]-Table1[[#This Row],[Budget_Sales]]</f>
        <v>131</v>
      </c>
      <c r="H1278" s="5">
        <f>IF(
Table1[[#This Row],[Budget_Sales]]=0,
"",
IF(
Table1[[#This Row],[Budget_Sales]]&gt;0,
(Table1[[#This Row],[Actual_Sales]]-Table1[[#This Row],[Budget_Sales]])/Table1[[#This Row],[Budget_Sales]],
(Table1[[#This Row],[Actual_Sales]]-Table1[[#This Row],[Budget_Sales]])/ABS(Table1[[#This Row],[Budget_Sales]])
)
)</f>
        <v>0.2911111111111111</v>
      </c>
      <c r="I1278" s="5" t="str">
        <f>IF(Table1[[#This Row],[Sales_Var]]&gt;=0,"Above Budget","Below Budget")</f>
        <v>Above Budget</v>
      </c>
      <c r="J1278">
        <f>Table1[[#This Row],[Actual_Sales]]-(Table1[[#This Row],[COGS]]+Table1[[#This Row],[Expenses]])</f>
        <v>209</v>
      </c>
      <c r="K1278">
        <v>130</v>
      </c>
      <c r="L1278">
        <f>Table1[[#This Row],[Actual_Profit]]-Table1[[#This Row],[Budget_Profit]]</f>
        <v>79</v>
      </c>
      <c r="M1278" s="5">
        <f>IF(
Table1[[#This Row],[Budget_Profit]]=0,
"",
IF(
Table1[[#This Row],[Budget_Profit]]&gt;0,
(Table1[[#This Row],[Actual_Profit]]-Table1[[#This Row],[Budget_Profit]])/Table1[[#This Row],[Budget_Profit]],
(Table1[[#This Row],[Actual_Profit]]-Table1[[#This Row],[Budget_Profit]])/ABS(Table1[[#This Row],[Budget_Profit]])
)
)</f>
        <v>0.60769230769230764</v>
      </c>
      <c r="N1278" s="5" t="str">
        <f>IF(Table1[[#This Row],[Profit_Var]]&gt;=0, "Above Budget", "Below Budget")</f>
        <v>Above Budget</v>
      </c>
      <c r="O1278">
        <v>245</v>
      </c>
      <c r="P1278">
        <v>200</v>
      </c>
      <c r="Q1278">
        <f>Table1[[#This Row],[COGS]]-Table1[[#This Row],[Budget_COGS]]</f>
        <v>45</v>
      </c>
      <c r="R1278" s="5">
        <f>IF(
Table1[[#This Row],[Budget_COGS]]=0,
"",
IF(
Table1[[#This Row],[Budget_COGS]]&gt;0,
(Table1[[#This Row],[Budget_COGS]]-Table1[[#This Row],[COGS]]) / Table1[[#This Row],[Budget_COGS]],
(Table1[[#This Row],[Budget_COGS]]-Table1[[#This Row],[COGS]]) / ABS(Table1[[#This Row],[Budget_COGS]])
)
)</f>
        <v>-0.22500000000000001</v>
      </c>
      <c r="S1278" s="5" t="str">
        <f>IF(Table1[[#This Row],[COGS _Var]]&gt;=0, "Above Budget", "Below Budget")</f>
        <v>Above Budget</v>
      </c>
      <c r="T1278">
        <f>Table1[[#This Row],[Actual_Sales]]-Table1[[#This Row],[COGS]]</f>
        <v>336</v>
      </c>
      <c r="U1278">
        <v>250</v>
      </c>
      <c r="V1278">
        <f>Table1[[#This Row],[Gross_Margin]]-Table1[[#This Row],[Budget_Margin]]</f>
        <v>86</v>
      </c>
      <c r="W1278" s="5">
        <f>IF(
Table1[[#This Row],[Budget_Margin]]=0,
"",
IF(
Table1[[#This Row],[Budget_Margin]]&gt;0,
(Table1[[#This Row],[Gross_Margin]]-Table1[[#This Row],[Budget_Margin]]) / Table1[[#This Row],[Budget_Margin]],
(Table1[[#This Row],[Gross_Margin]]-Table1[[#This Row],[Budget_Margin]]) / ABS(Table1[[#This Row],[Budget_Margin]])
)
)</f>
        <v>0.34399999999999997</v>
      </c>
      <c r="X1278" s="5" t="str">
        <f>IF(Table1[[#This Row],[Margin_Var]]&gt;=0, "Above Budget", "Below Budget")</f>
        <v>Above Budget</v>
      </c>
      <c r="Y1278" s="5">
        <f>IFERROR(Table1[[#This Row],[Gross_Margin]]/Table1[[#This Row],[Actual_Sales]],0)</f>
        <v>0.57831325301204817</v>
      </c>
      <c r="Z1278" s="5">
        <f>Table1[[#This Row],[Actual_Profit]]/Table1[[#This Row],[Actual_Sales]]</f>
        <v>0.35972461273666095</v>
      </c>
      <c r="AA1278">
        <v>127</v>
      </c>
      <c r="AB1278" s="5">
        <f>IFERROR(Table1[[#This Row],[Expenses]]/Table1[[#This Row],[Actual_Sales]],0)</f>
        <v>0.21858864027538727</v>
      </c>
      <c r="AC1278">
        <v>93</v>
      </c>
      <c r="AD1278">
        <v>1784</v>
      </c>
      <c r="AE1278" s="5">
        <f>IFERROR(Table1[[#This Row],[Inventory]]/Table1[[#This Row],[Actual_Sales]],0)</f>
        <v>3.0705679862306368</v>
      </c>
    </row>
    <row r="1279" spans="1:31" x14ac:dyDescent="0.25">
      <c r="A1279">
        <v>950</v>
      </c>
      <c r="B1279">
        <v>503</v>
      </c>
      <c r="C1279">
        <v>12</v>
      </c>
      <c r="D1279" s="2">
        <v>40330</v>
      </c>
      <c r="E1279">
        <v>278</v>
      </c>
      <c r="F1279">
        <v>180</v>
      </c>
      <c r="G1279">
        <f>Table1[[#This Row],[Actual_Sales]]-Table1[[#This Row],[Budget_Sales]]</f>
        <v>98</v>
      </c>
      <c r="H1279" s="5">
        <f>IF(
Table1[[#This Row],[Budget_Sales]]=0,
"",
IF(
Table1[[#This Row],[Budget_Sales]]&gt;0,
(Table1[[#This Row],[Actual_Sales]]-Table1[[#This Row],[Budget_Sales]])/Table1[[#This Row],[Budget_Sales]],
(Table1[[#This Row],[Actual_Sales]]-Table1[[#This Row],[Budget_Sales]])/ABS(Table1[[#This Row],[Budget_Sales]])
)
)</f>
        <v>0.5444444444444444</v>
      </c>
      <c r="I1279" s="5" t="str">
        <f>IF(Table1[[#This Row],[Sales_Var]]&gt;=0,"Above Budget","Below Budget")</f>
        <v>Above Budget</v>
      </c>
      <c r="J1279">
        <f>Table1[[#This Row],[Actual_Sales]]-(Table1[[#This Row],[COGS]]+Table1[[#This Row],[Expenses]])</f>
        <v>100</v>
      </c>
      <c r="K1279">
        <v>70</v>
      </c>
      <c r="L1279">
        <f>Table1[[#This Row],[Actual_Profit]]-Table1[[#This Row],[Budget_Profit]]</f>
        <v>30</v>
      </c>
      <c r="M1279" s="5">
        <f>IF(
Table1[[#This Row],[Budget_Profit]]=0,
"",
IF(
Table1[[#This Row],[Budget_Profit]]&gt;0,
(Table1[[#This Row],[Actual_Profit]]-Table1[[#This Row],[Budget_Profit]])/Table1[[#This Row],[Budget_Profit]],
(Table1[[#This Row],[Actual_Profit]]-Table1[[#This Row],[Budget_Profit]])/ABS(Table1[[#This Row],[Budget_Profit]])
)
)</f>
        <v>0.42857142857142855</v>
      </c>
      <c r="N1279" s="5" t="str">
        <f>IF(Table1[[#This Row],[Profit_Var]]&gt;=0, "Above Budget", "Below Budget")</f>
        <v>Above Budget</v>
      </c>
      <c r="O1279">
        <v>111</v>
      </c>
      <c r="P1279">
        <v>70</v>
      </c>
      <c r="Q1279">
        <f>Table1[[#This Row],[COGS]]-Table1[[#This Row],[Budget_COGS]]</f>
        <v>41</v>
      </c>
      <c r="R1279" s="5">
        <f>IF(
Table1[[#This Row],[Budget_COGS]]=0,
"",
IF(
Table1[[#This Row],[Budget_COGS]]&gt;0,
(Table1[[#This Row],[Budget_COGS]]-Table1[[#This Row],[COGS]]) / Table1[[#This Row],[Budget_COGS]],
(Table1[[#This Row],[Budget_COGS]]-Table1[[#This Row],[COGS]]) / ABS(Table1[[#This Row],[Budget_COGS]])
)
)</f>
        <v>-0.58571428571428574</v>
      </c>
      <c r="S1279" s="5" t="str">
        <f>IF(Table1[[#This Row],[COGS _Var]]&gt;=0, "Above Budget", "Below Budget")</f>
        <v>Above Budget</v>
      </c>
      <c r="T1279">
        <f>Table1[[#This Row],[Actual_Sales]]-Table1[[#This Row],[COGS]]</f>
        <v>167</v>
      </c>
      <c r="U1279">
        <v>110</v>
      </c>
      <c r="V1279">
        <f>Table1[[#This Row],[Gross_Margin]]-Table1[[#This Row],[Budget_Margin]]</f>
        <v>57</v>
      </c>
      <c r="W1279" s="5">
        <f>IF(
Table1[[#This Row],[Budget_Margin]]=0,
"",
IF(
Table1[[#This Row],[Budget_Margin]]&gt;0,
(Table1[[#This Row],[Gross_Margin]]-Table1[[#This Row],[Budget_Margin]]) / Table1[[#This Row],[Budget_Margin]],
(Table1[[#This Row],[Gross_Margin]]-Table1[[#This Row],[Budget_Margin]]) / ABS(Table1[[#This Row],[Budget_Margin]])
)
)</f>
        <v>0.51818181818181819</v>
      </c>
      <c r="X1279" s="5" t="str">
        <f>IF(Table1[[#This Row],[Margin_Var]]&gt;=0, "Above Budget", "Below Budget")</f>
        <v>Above Budget</v>
      </c>
      <c r="Y1279" s="5">
        <f>IFERROR(Table1[[#This Row],[Gross_Margin]]/Table1[[#This Row],[Actual_Sales]],0)</f>
        <v>0.60071942446043169</v>
      </c>
      <c r="Z1279" s="5">
        <f>Table1[[#This Row],[Actual_Profit]]/Table1[[#This Row],[Actual_Sales]]</f>
        <v>0.35971223021582732</v>
      </c>
      <c r="AA1279">
        <v>67</v>
      </c>
      <c r="AB1279" s="5">
        <f>IFERROR(Table1[[#This Row],[Expenses]]/Table1[[#This Row],[Actual_Sales]],0)</f>
        <v>0.24100719424460432</v>
      </c>
      <c r="AC1279">
        <v>36</v>
      </c>
      <c r="AD1279">
        <v>767</v>
      </c>
      <c r="AE1279" s="5">
        <f>IFERROR(Table1[[#This Row],[Inventory]]/Table1[[#This Row],[Actual_Sales]],0)</f>
        <v>2.7589928057553958</v>
      </c>
    </row>
    <row r="1280" spans="1:31" x14ac:dyDescent="0.25">
      <c r="A1280">
        <v>750</v>
      </c>
      <c r="B1280">
        <v>352</v>
      </c>
      <c r="C1280">
        <v>11</v>
      </c>
      <c r="D1280" s="2">
        <v>40299</v>
      </c>
      <c r="E1280">
        <v>89</v>
      </c>
      <c r="F1280">
        <v>90</v>
      </c>
      <c r="G1280">
        <f>Table1[[#This Row],[Actual_Sales]]-Table1[[#This Row],[Budget_Sales]]</f>
        <v>-1</v>
      </c>
      <c r="H1280" s="5">
        <f>IF(
Table1[[#This Row],[Budget_Sales]]=0,
"",
IF(
Table1[[#This Row],[Budget_Sales]]&gt;0,
(Table1[[#This Row],[Actual_Sales]]-Table1[[#This Row],[Budget_Sales]])/Table1[[#This Row],[Budget_Sales]],
(Table1[[#This Row],[Actual_Sales]]-Table1[[#This Row],[Budget_Sales]])/ABS(Table1[[#This Row],[Budget_Sales]])
)
)</f>
        <v>-1.1111111111111112E-2</v>
      </c>
      <c r="I1280" s="5" t="str">
        <f>IF(Table1[[#This Row],[Sales_Var]]&gt;=0,"Above Budget","Below Budget")</f>
        <v>Below Budget</v>
      </c>
      <c r="J1280">
        <f>Table1[[#This Row],[Actual_Sales]]-(Table1[[#This Row],[COGS]]+Table1[[#This Row],[Expenses]])</f>
        <v>32</v>
      </c>
      <c r="K1280">
        <v>40</v>
      </c>
      <c r="L1280">
        <f>Table1[[#This Row],[Actual_Profit]]-Table1[[#This Row],[Budget_Profit]]</f>
        <v>-8</v>
      </c>
      <c r="M1280" s="5">
        <f>IF(
Table1[[#This Row],[Budget_Profit]]=0,
"",
IF(
Table1[[#This Row],[Budget_Profit]]&gt;0,
(Table1[[#This Row],[Actual_Profit]]-Table1[[#This Row],[Budget_Profit]])/Table1[[#This Row],[Budget_Profit]],
(Table1[[#This Row],[Actual_Profit]]-Table1[[#This Row],[Budget_Profit]])/ABS(Table1[[#This Row],[Budget_Profit]])
)
)</f>
        <v>-0.2</v>
      </c>
      <c r="N1280" s="5" t="str">
        <f>IF(Table1[[#This Row],[Profit_Var]]&gt;=0, "Above Budget", "Below Budget")</f>
        <v>Below Budget</v>
      </c>
      <c r="O1280">
        <v>36</v>
      </c>
      <c r="P1280">
        <v>30</v>
      </c>
      <c r="Q1280">
        <f>Table1[[#This Row],[COGS]]-Table1[[#This Row],[Budget_COGS]]</f>
        <v>6</v>
      </c>
      <c r="R1280" s="5">
        <f>IF(
Table1[[#This Row],[Budget_COGS]]=0,
"",
IF(
Table1[[#This Row],[Budget_COGS]]&gt;0,
(Table1[[#This Row],[Budget_COGS]]-Table1[[#This Row],[COGS]]) / Table1[[#This Row],[Budget_COGS]],
(Table1[[#This Row],[Budget_COGS]]-Table1[[#This Row],[COGS]]) / ABS(Table1[[#This Row],[Budget_COGS]])
)
)</f>
        <v>-0.2</v>
      </c>
      <c r="S1280" s="5" t="str">
        <f>IF(Table1[[#This Row],[COGS _Var]]&gt;=0, "Above Budget", "Below Budget")</f>
        <v>Above Budget</v>
      </c>
      <c r="T1280">
        <f>Table1[[#This Row],[Actual_Sales]]-Table1[[#This Row],[COGS]]</f>
        <v>53</v>
      </c>
      <c r="U1280">
        <v>60</v>
      </c>
      <c r="V1280">
        <f>Table1[[#This Row],[Gross_Margin]]-Table1[[#This Row],[Budget_Margin]]</f>
        <v>-7</v>
      </c>
      <c r="W1280" s="5">
        <f>IF(
Table1[[#This Row],[Budget_Margin]]=0,
"",
IF(
Table1[[#This Row],[Budget_Margin]]&gt;0,
(Table1[[#This Row],[Gross_Margin]]-Table1[[#This Row],[Budget_Margin]]) / Table1[[#This Row],[Budget_Margin]],
(Table1[[#This Row],[Gross_Margin]]-Table1[[#This Row],[Budget_Margin]]) / ABS(Table1[[#This Row],[Budget_Margin]])
)
)</f>
        <v>-0.11666666666666667</v>
      </c>
      <c r="X1280" s="5" t="str">
        <f>IF(Table1[[#This Row],[Margin_Var]]&gt;=0, "Above Budget", "Below Budget")</f>
        <v>Below Budget</v>
      </c>
      <c r="Y1280" s="5">
        <f>IFERROR(Table1[[#This Row],[Gross_Margin]]/Table1[[#This Row],[Actual_Sales]],0)</f>
        <v>0.5955056179775281</v>
      </c>
      <c r="Z1280" s="5">
        <f>Table1[[#This Row],[Actual_Profit]]/Table1[[#This Row],[Actual_Sales]]</f>
        <v>0.3595505617977528</v>
      </c>
      <c r="AA1280">
        <v>21</v>
      </c>
      <c r="AB1280" s="5">
        <f>IFERROR(Table1[[#This Row],[Expenses]]/Table1[[#This Row],[Actual_Sales]],0)</f>
        <v>0.23595505617977527</v>
      </c>
      <c r="AC1280">
        <v>10</v>
      </c>
      <c r="AD1280">
        <v>838</v>
      </c>
      <c r="AE1280" s="5">
        <f>IFERROR(Table1[[#This Row],[Inventory]]/Table1[[#This Row],[Actual_Sales]],0)</f>
        <v>9.4157303370786511</v>
      </c>
    </row>
    <row r="1281" spans="1:31" x14ac:dyDescent="0.25">
      <c r="A1281">
        <v>4138</v>
      </c>
      <c r="B1281">
        <v>503</v>
      </c>
      <c r="C1281">
        <v>8</v>
      </c>
      <c r="D1281" s="2">
        <v>40878</v>
      </c>
      <c r="E1281">
        <v>64</v>
      </c>
      <c r="F1281">
        <v>50</v>
      </c>
      <c r="G1281">
        <f>Table1[[#This Row],[Actual_Sales]]-Table1[[#This Row],[Budget_Sales]]</f>
        <v>14</v>
      </c>
      <c r="H1281" s="5">
        <f>IF(
Table1[[#This Row],[Budget_Sales]]=0,
"",
IF(
Table1[[#This Row],[Budget_Sales]]&gt;0,
(Table1[[#This Row],[Actual_Sales]]-Table1[[#This Row],[Budget_Sales]])/Table1[[#This Row],[Budget_Sales]],
(Table1[[#This Row],[Actual_Sales]]-Table1[[#This Row],[Budget_Sales]])/ABS(Table1[[#This Row],[Budget_Sales]])
)
)</f>
        <v>0.28000000000000003</v>
      </c>
      <c r="I1281" s="5" t="str">
        <f>IF(Table1[[#This Row],[Sales_Var]]&gt;=0,"Above Budget","Below Budget")</f>
        <v>Above Budget</v>
      </c>
      <c r="J1281">
        <f>Table1[[#This Row],[Actual_Sales]]-(Table1[[#This Row],[COGS]]+Table1[[#This Row],[Expenses]])</f>
        <v>23</v>
      </c>
      <c r="K1281">
        <v>20</v>
      </c>
      <c r="L1281">
        <f>Table1[[#This Row],[Actual_Profit]]-Table1[[#This Row],[Budget_Profit]]</f>
        <v>3</v>
      </c>
      <c r="M1281" s="5">
        <f>IF(
Table1[[#This Row],[Budget_Profit]]=0,
"",
IF(
Table1[[#This Row],[Budget_Profit]]&gt;0,
(Table1[[#This Row],[Actual_Profit]]-Table1[[#This Row],[Budget_Profit]])/Table1[[#This Row],[Budget_Profit]],
(Table1[[#This Row],[Actual_Profit]]-Table1[[#This Row],[Budget_Profit]])/ABS(Table1[[#This Row],[Budget_Profit]])
)
)</f>
        <v>0.15</v>
      </c>
      <c r="N1281" s="5" t="str">
        <f>IF(Table1[[#This Row],[Profit_Var]]&gt;=0, "Above Budget", "Below Budget")</f>
        <v>Above Budget</v>
      </c>
      <c r="O1281">
        <v>24</v>
      </c>
      <c r="P1281">
        <v>20</v>
      </c>
      <c r="Q1281">
        <f>Table1[[#This Row],[COGS]]-Table1[[#This Row],[Budget_COGS]]</f>
        <v>4</v>
      </c>
      <c r="R1281" s="5">
        <f>IF(
Table1[[#This Row],[Budget_COGS]]=0,
"",
IF(
Table1[[#This Row],[Budget_COGS]]&gt;0,
(Table1[[#This Row],[Budget_COGS]]-Table1[[#This Row],[COGS]]) / Table1[[#This Row],[Budget_COGS]],
(Table1[[#This Row],[Budget_COGS]]-Table1[[#This Row],[COGS]]) / ABS(Table1[[#This Row],[Budget_COGS]])
)
)</f>
        <v>-0.2</v>
      </c>
      <c r="S1281" s="5" t="str">
        <f>IF(Table1[[#This Row],[COGS _Var]]&gt;=0, "Above Budget", "Below Budget")</f>
        <v>Above Budget</v>
      </c>
      <c r="T1281">
        <f>Table1[[#This Row],[Actual_Sales]]-Table1[[#This Row],[COGS]]</f>
        <v>40</v>
      </c>
      <c r="U1281">
        <v>30</v>
      </c>
      <c r="V1281">
        <f>Table1[[#This Row],[Gross_Margin]]-Table1[[#This Row],[Budget_Margin]]</f>
        <v>10</v>
      </c>
      <c r="W1281" s="5">
        <f>IF(
Table1[[#This Row],[Budget_Margin]]=0,
"",
IF(
Table1[[#This Row],[Budget_Margin]]&gt;0,
(Table1[[#This Row],[Gross_Margin]]-Table1[[#This Row],[Budget_Margin]]) / Table1[[#This Row],[Budget_Margin]],
(Table1[[#This Row],[Gross_Margin]]-Table1[[#This Row],[Budget_Margin]]) / ABS(Table1[[#This Row],[Budget_Margin]])
)
)</f>
        <v>0.33333333333333331</v>
      </c>
      <c r="X1281" s="5" t="str">
        <f>IF(Table1[[#This Row],[Margin_Var]]&gt;=0, "Above Budget", "Below Budget")</f>
        <v>Above Budget</v>
      </c>
      <c r="Y1281" s="5">
        <f>IFERROR(Table1[[#This Row],[Gross_Margin]]/Table1[[#This Row],[Actual_Sales]],0)</f>
        <v>0.625</v>
      </c>
      <c r="Z1281" s="5">
        <f>Table1[[#This Row],[Actual_Profit]]/Table1[[#This Row],[Actual_Sales]]</f>
        <v>0.359375</v>
      </c>
      <c r="AA1281">
        <v>17</v>
      </c>
      <c r="AB1281" s="5">
        <f>IFERROR(Table1[[#This Row],[Expenses]]/Table1[[#This Row],[Actual_Sales]],0)</f>
        <v>0.265625</v>
      </c>
      <c r="AC1281">
        <v>6</v>
      </c>
      <c r="AD1281">
        <v>829</v>
      </c>
      <c r="AE1281" s="5">
        <f>IFERROR(Table1[[#This Row],[Inventory]]/Table1[[#This Row],[Actual_Sales]],0)</f>
        <v>12.953125</v>
      </c>
    </row>
    <row r="1282" spans="1:31" x14ac:dyDescent="0.25">
      <c r="A1282">
        <v>1833</v>
      </c>
      <c r="B1282">
        <v>504</v>
      </c>
      <c r="C1282">
        <v>3</v>
      </c>
      <c r="D1282" s="2">
        <v>40483</v>
      </c>
      <c r="E1282">
        <v>78</v>
      </c>
      <c r="F1282">
        <v>90</v>
      </c>
      <c r="G1282">
        <f>Table1[[#This Row],[Actual_Sales]]-Table1[[#This Row],[Budget_Sales]]</f>
        <v>-12</v>
      </c>
      <c r="H1282" s="5">
        <f>IF(
Table1[[#This Row],[Budget_Sales]]=0,
"",
IF(
Table1[[#This Row],[Budget_Sales]]&gt;0,
(Table1[[#This Row],[Actual_Sales]]-Table1[[#This Row],[Budget_Sales]])/Table1[[#This Row],[Budget_Sales]],
(Table1[[#This Row],[Actual_Sales]]-Table1[[#This Row],[Budget_Sales]])/ABS(Table1[[#This Row],[Budget_Sales]])
)
)</f>
        <v>-0.13333333333333333</v>
      </c>
      <c r="I1282" s="5" t="str">
        <f>IF(Table1[[#This Row],[Sales_Var]]&gt;=0,"Above Budget","Below Budget")</f>
        <v>Below Budget</v>
      </c>
      <c r="J1282">
        <f>Table1[[#This Row],[Actual_Sales]]-(Table1[[#This Row],[COGS]]+Table1[[#This Row],[Expenses]])</f>
        <v>28</v>
      </c>
      <c r="K1282">
        <v>50</v>
      </c>
      <c r="L1282">
        <f>Table1[[#This Row],[Actual_Profit]]-Table1[[#This Row],[Budget_Profit]]</f>
        <v>-22</v>
      </c>
      <c r="M1282" s="5">
        <f>IF(
Table1[[#This Row],[Budget_Profit]]=0,
"",
IF(
Table1[[#This Row],[Budget_Profit]]&gt;0,
(Table1[[#This Row],[Actual_Profit]]-Table1[[#This Row],[Budget_Profit]])/Table1[[#This Row],[Budget_Profit]],
(Table1[[#This Row],[Actual_Profit]]-Table1[[#This Row],[Budget_Profit]])/ABS(Table1[[#This Row],[Budget_Profit]])
)
)</f>
        <v>-0.44</v>
      </c>
      <c r="N1282" s="5" t="str">
        <f>IF(Table1[[#This Row],[Profit_Var]]&gt;=0, "Above Budget", "Below Budget")</f>
        <v>Below Budget</v>
      </c>
      <c r="O1282">
        <v>31</v>
      </c>
      <c r="P1282">
        <v>30</v>
      </c>
      <c r="Q1282">
        <f>Table1[[#This Row],[COGS]]-Table1[[#This Row],[Budget_COGS]]</f>
        <v>1</v>
      </c>
      <c r="R1282" s="5">
        <f>IF(
Table1[[#This Row],[Budget_COGS]]=0,
"",
IF(
Table1[[#This Row],[Budget_COGS]]&gt;0,
(Table1[[#This Row],[Budget_COGS]]-Table1[[#This Row],[COGS]]) / Table1[[#This Row],[Budget_COGS]],
(Table1[[#This Row],[Budget_COGS]]-Table1[[#This Row],[COGS]]) / ABS(Table1[[#This Row],[Budget_COGS]])
)
)</f>
        <v>-3.3333333333333333E-2</v>
      </c>
      <c r="S1282" s="5" t="str">
        <f>IF(Table1[[#This Row],[COGS _Var]]&gt;=0, "Above Budget", "Below Budget")</f>
        <v>Above Budget</v>
      </c>
      <c r="T1282">
        <f>Table1[[#This Row],[Actual_Sales]]-Table1[[#This Row],[COGS]]</f>
        <v>47</v>
      </c>
      <c r="U1282">
        <v>60</v>
      </c>
      <c r="V1282">
        <f>Table1[[#This Row],[Gross_Margin]]-Table1[[#This Row],[Budget_Margin]]</f>
        <v>-13</v>
      </c>
      <c r="W1282" s="5">
        <f>IF(
Table1[[#This Row],[Budget_Margin]]=0,
"",
IF(
Table1[[#This Row],[Budget_Margin]]&gt;0,
(Table1[[#This Row],[Gross_Margin]]-Table1[[#This Row],[Budget_Margin]]) / Table1[[#This Row],[Budget_Margin]],
(Table1[[#This Row],[Gross_Margin]]-Table1[[#This Row],[Budget_Margin]]) / ABS(Table1[[#This Row],[Budget_Margin]])
)
)</f>
        <v>-0.21666666666666667</v>
      </c>
      <c r="X1282" s="5" t="str">
        <f>IF(Table1[[#This Row],[Margin_Var]]&gt;=0, "Above Budget", "Below Budget")</f>
        <v>Below Budget</v>
      </c>
      <c r="Y1282" s="5">
        <f>IFERROR(Table1[[#This Row],[Gross_Margin]]/Table1[[#This Row],[Actual_Sales]],0)</f>
        <v>0.60256410256410253</v>
      </c>
      <c r="Z1282" s="5">
        <f>Table1[[#This Row],[Actual_Profit]]/Table1[[#This Row],[Actual_Sales]]</f>
        <v>0.35897435897435898</v>
      </c>
      <c r="AA1282">
        <v>19</v>
      </c>
      <c r="AB1282" s="5">
        <f>IFERROR(Table1[[#This Row],[Expenses]]/Table1[[#This Row],[Actual_Sales]],0)</f>
        <v>0.24358974358974358</v>
      </c>
      <c r="AC1282">
        <v>8</v>
      </c>
      <c r="AD1282">
        <v>856</v>
      </c>
      <c r="AE1282" s="5">
        <f>IFERROR(Table1[[#This Row],[Inventory]]/Table1[[#This Row],[Actual_Sales]],0)</f>
        <v>10.974358974358974</v>
      </c>
    </row>
    <row r="1283" spans="1:31" x14ac:dyDescent="0.25">
      <c r="A1283">
        <v>1851</v>
      </c>
      <c r="B1283">
        <v>561</v>
      </c>
      <c r="C1283">
        <v>13</v>
      </c>
      <c r="D1283" s="2">
        <v>40483</v>
      </c>
      <c r="E1283">
        <v>78</v>
      </c>
      <c r="F1283">
        <v>80</v>
      </c>
      <c r="G1283">
        <f>Table1[[#This Row],[Actual_Sales]]-Table1[[#This Row],[Budget_Sales]]</f>
        <v>-2</v>
      </c>
      <c r="H1283" s="5">
        <f>IF(
Table1[[#This Row],[Budget_Sales]]=0,
"",
IF(
Table1[[#This Row],[Budget_Sales]]&gt;0,
(Table1[[#This Row],[Actual_Sales]]-Table1[[#This Row],[Budget_Sales]])/Table1[[#This Row],[Budget_Sales]],
(Table1[[#This Row],[Actual_Sales]]-Table1[[#This Row],[Budget_Sales]])/ABS(Table1[[#This Row],[Budget_Sales]])
)
)</f>
        <v>-2.5000000000000001E-2</v>
      </c>
      <c r="I1283" s="5" t="str">
        <f>IF(Table1[[#This Row],[Sales_Var]]&gt;=0,"Above Budget","Below Budget")</f>
        <v>Below Budget</v>
      </c>
      <c r="J1283">
        <f>Table1[[#This Row],[Actual_Sales]]-(Table1[[#This Row],[COGS]]+Table1[[#This Row],[Expenses]])</f>
        <v>28</v>
      </c>
      <c r="K1283">
        <v>40</v>
      </c>
      <c r="L1283">
        <f>Table1[[#This Row],[Actual_Profit]]-Table1[[#This Row],[Budget_Profit]]</f>
        <v>-12</v>
      </c>
      <c r="M1283" s="5">
        <f>IF(
Table1[[#This Row],[Budget_Profit]]=0,
"",
IF(
Table1[[#This Row],[Budget_Profit]]&gt;0,
(Table1[[#This Row],[Actual_Profit]]-Table1[[#This Row],[Budget_Profit]])/Table1[[#This Row],[Budget_Profit]],
(Table1[[#This Row],[Actual_Profit]]-Table1[[#This Row],[Budget_Profit]])/ABS(Table1[[#This Row],[Budget_Profit]])
)
)</f>
        <v>-0.3</v>
      </c>
      <c r="N1283" s="5" t="str">
        <f>IF(Table1[[#This Row],[Profit_Var]]&gt;=0, "Above Budget", "Below Budget")</f>
        <v>Below Budget</v>
      </c>
      <c r="O1283">
        <v>31</v>
      </c>
      <c r="P1283">
        <v>30</v>
      </c>
      <c r="Q1283">
        <f>Table1[[#This Row],[COGS]]-Table1[[#This Row],[Budget_COGS]]</f>
        <v>1</v>
      </c>
      <c r="R1283" s="5">
        <f>IF(
Table1[[#This Row],[Budget_COGS]]=0,
"",
IF(
Table1[[#This Row],[Budget_COGS]]&gt;0,
(Table1[[#This Row],[Budget_COGS]]-Table1[[#This Row],[COGS]]) / Table1[[#This Row],[Budget_COGS]],
(Table1[[#This Row],[Budget_COGS]]-Table1[[#This Row],[COGS]]) / ABS(Table1[[#This Row],[Budget_COGS]])
)
)</f>
        <v>-3.3333333333333333E-2</v>
      </c>
      <c r="S1283" s="5" t="str">
        <f>IF(Table1[[#This Row],[COGS _Var]]&gt;=0, "Above Budget", "Below Budget")</f>
        <v>Above Budget</v>
      </c>
      <c r="T1283">
        <f>Table1[[#This Row],[Actual_Sales]]-Table1[[#This Row],[COGS]]</f>
        <v>47</v>
      </c>
      <c r="U1283">
        <v>50</v>
      </c>
      <c r="V1283">
        <f>Table1[[#This Row],[Gross_Margin]]-Table1[[#This Row],[Budget_Margin]]</f>
        <v>-3</v>
      </c>
      <c r="W1283" s="5">
        <f>IF(
Table1[[#This Row],[Budget_Margin]]=0,
"",
IF(
Table1[[#This Row],[Budget_Margin]]&gt;0,
(Table1[[#This Row],[Gross_Margin]]-Table1[[#This Row],[Budget_Margin]]) / Table1[[#This Row],[Budget_Margin]],
(Table1[[#This Row],[Gross_Margin]]-Table1[[#This Row],[Budget_Margin]]) / ABS(Table1[[#This Row],[Budget_Margin]])
)
)</f>
        <v>-0.06</v>
      </c>
      <c r="X1283" s="5" t="str">
        <f>IF(Table1[[#This Row],[Margin_Var]]&gt;=0, "Above Budget", "Below Budget")</f>
        <v>Below Budget</v>
      </c>
      <c r="Y1283" s="5">
        <f>IFERROR(Table1[[#This Row],[Gross_Margin]]/Table1[[#This Row],[Actual_Sales]],0)</f>
        <v>0.60256410256410253</v>
      </c>
      <c r="Z1283" s="5">
        <f>Table1[[#This Row],[Actual_Profit]]/Table1[[#This Row],[Actual_Sales]]</f>
        <v>0.35897435897435898</v>
      </c>
      <c r="AA1283">
        <v>19</v>
      </c>
      <c r="AB1283" s="5">
        <f>IFERROR(Table1[[#This Row],[Expenses]]/Table1[[#This Row],[Actual_Sales]],0)</f>
        <v>0.24358974358974358</v>
      </c>
      <c r="AC1283">
        <v>8</v>
      </c>
      <c r="AD1283">
        <v>856</v>
      </c>
      <c r="AE1283" s="5">
        <f>IFERROR(Table1[[#This Row],[Inventory]]/Table1[[#This Row],[Actual_Sales]],0)</f>
        <v>10.974358974358974</v>
      </c>
    </row>
    <row r="1284" spans="1:31" x14ac:dyDescent="0.25">
      <c r="A1284">
        <v>2311</v>
      </c>
      <c r="B1284">
        <v>253</v>
      </c>
      <c r="C1284">
        <v>4</v>
      </c>
      <c r="D1284" s="2">
        <v>40575</v>
      </c>
      <c r="E1284">
        <v>117</v>
      </c>
      <c r="F1284">
        <v>100</v>
      </c>
      <c r="G1284">
        <f>Table1[[#This Row],[Actual_Sales]]-Table1[[#This Row],[Budget_Sales]]</f>
        <v>17</v>
      </c>
      <c r="H1284" s="5">
        <f>IF(
Table1[[#This Row],[Budget_Sales]]=0,
"",
IF(
Table1[[#This Row],[Budget_Sales]]&gt;0,
(Table1[[#This Row],[Actual_Sales]]-Table1[[#This Row],[Budget_Sales]])/Table1[[#This Row],[Budget_Sales]],
(Table1[[#This Row],[Actual_Sales]]-Table1[[#This Row],[Budget_Sales]])/ABS(Table1[[#This Row],[Budget_Sales]])
)
)</f>
        <v>0.17</v>
      </c>
      <c r="I1284" s="5" t="str">
        <f>IF(Table1[[#This Row],[Sales_Var]]&gt;=0,"Above Budget","Below Budget")</f>
        <v>Above Budget</v>
      </c>
      <c r="J1284">
        <f>Table1[[#This Row],[Actual_Sales]]-(Table1[[#This Row],[COGS]]+Table1[[#This Row],[Expenses]])</f>
        <v>42</v>
      </c>
      <c r="K1284">
        <v>40</v>
      </c>
      <c r="L1284">
        <f>Table1[[#This Row],[Actual_Profit]]-Table1[[#This Row],[Budget_Profit]]</f>
        <v>2</v>
      </c>
      <c r="M1284" s="5">
        <f>IF(
Table1[[#This Row],[Budget_Profit]]=0,
"",
IF(
Table1[[#This Row],[Budget_Profit]]&gt;0,
(Table1[[#This Row],[Actual_Profit]]-Table1[[#This Row],[Budget_Profit]])/Table1[[#This Row],[Budget_Profit]],
(Table1[[#This Row],[Actual_Profit]]-Table1[[#This Row],[Budget_Profit]])/ABS(Table1[[#This Row],[Budget_Profit]])
)
)</f>
        <v>0.05</v>
      </c>
      <c r="N1284" s="5" t="str">
        <f>IF(Table1[[#This Row],[Profit_Var]]&gt;=0, "Above Budget", "Below Budget")</f>
        <v>Above Budget</v>
      </c>
      <c r="O1284">
        <v>48</v>
      </c>
      <c r="P1284">
        <v>40</v>
      </c>
      <c r="Q1284">
        <f>Table1[[#This Row],[COGS]]-Table1[[#This Row],[Budget_COGS]]</f>
        <v>8</v>
      </c>
      <c r="R1284" s="5">
        <f>IF(
Table1[[#This Row],[Budget_COGS]]=0,
"",
IF(
Table1[[#This Row],[Budget_COGS]]&gt;0,
(Table1[[#This Row],[Budget_COGS]]-Table1[[#This Row],[COGS]]) / Table1[[#This Row],[Budget_COGS]],
(Table1[[#This Row],[Budget_COGS]]-Table1[[#This Row],[COGS]]) / ABS(Table1[[#This Row],[Budget_COGS]])
)
)</f>
        <v>-0.2</v>
      </c>
      <c r="S1284" s="5" t="str">
        <f>IF(Table1[[#This Row],[COGS _Var]]&gt;=0, "Above Budget", "Below Budget")</f>
        <v>Above Budget</v>
      </c>
      <c r="T1284">
        <f>Table1[[#This Row],[Actual_Sales]]-Table1[[#This Row],[COGS]]</f>
        <v>69</v>
      </c>
      <c r="U1284">
        <v>60</v>
      </c>
      <c r="V1284">
        <f>Table1[[#This Row],[Gross_Margin]]-Table1[[#This Row],[Budget_Margin]]</f>
        <v>9</v>
      </c>
      <c r="W1284" s="5">
        <f>IF(
Table1[[#This Row],[Budget_Margin]]=0,
"",
IF(
Table1[[#This Row],[Budget_Margin]]&gt;0,
(Table1[[#This Row],[Gross_Margin]]-Table1[[#This Row],[Budget_Margin]]) / Table1[[#This Row],[Budget_Margin]],
(Table1[[#This Row],[Gross_Margin]]-Table1[[#This Row],[Budget_Margin]]) / ABS(Table1[[#This Row],[Budget_Margin]])
)
)</f>
        <v>0.15</v>
      </c>
      <c r="X1284" s="5" t="str">
        <f>IF(Table1[[#This Row],[Margin_Var]]&gt;=0, "Above Budget", "Below Budget")</f>
        <v>Above Budget</v>
      </c>
      <c r="Y1284" s="5">
        <f>IFERROR(Table1[[#This Row],[Gross_Margin]]/Table1[[#This Row],[Actual_Sales]],0)</f>
        <v>0.58974358974358976</v>
      </c>
      <c r="Z1284" s="5">
        <f>Table1[[#This Row],[Actual_Profit]]/Table1[[#This Row],[Actual_Sales]]</f>
        <v>0.35897435897435898</v>
      </c>
      <c r="AA1284">
        <v>27</v>
      </c>
      <c r="AB1284" s="5">
        <f>IFERROR(Table1[[#This Row],[Expenses]]/Table1[[#This Row],[Actual_Sales]],0)</f>
        <v>0.23076923076923078</v>
      </c>
      <c r="AC1284">
        <v>15</v>
      </c>
      <c r="AD1284">
        <v>617</v>
      </c>
      <c r="AE1284" s="5">
        <f>IFERROR(Table1[[#This Row],[Inventory]]/Table1[[#This Row],[Actual_Sales]],0)</f>
        <v>5.2735042735042734</v>
      </c>
    </row>
    <row r="1285" spans="1:31" x14ac:dyDescent="0.25">
      <c r="A1285">
        <v>2425</v>
      </c>
      <c r="B1285">
        <v>715</v>
      </c>
      <c r="C1285">
        <v>6</v>
      </c>
      <c r="D1285" s="2">
        <v>40575</v>
      </c>
      <c r="E1285">
        <v>117</v>
      </c>
      <c r="F1285">
        <v>120</v>
      </c>
      <c r="G1285">
        <f>Table1[[#This Row],[Actual_Sales]]-Table1[[#This Row],[Budget_Sales]]</f>
        <v>-3</v>
      </c>
      <c r="H1285" s="5">
        <f>IF(
Table1[[#This Row],[Budget_Sales]]=0,
"",
IF(
Table1[[#This Row],[Budget_Sales]]&gt;0,
(Table1[[#This Row],[Actual_Sales]]-Table1[[#This Row],[Budget_Sales]])/Table1[[#This Row],[Budget_Sales]],
(Table1[[#This Row],[Actual_Sales]]-Table1[[#This Row],[Budget_Sales]])/ABS(Table1[[#This Row],[Budget_Sales]])
)
)</f>
        <v>-2.5000000000000001E-2</v>
      </c>
      <c r="I1285" s="5" t="str">
        <f>IF(Table1[[#This Row],[Sales_Var]]&gt;=0,"Above Budget","Below Budget")</f>
        <v>Below Budget</v>
      </c>
      <c r="J1285">
        <f>Table1[[#This Row],[Actual_Sales]]-(Table1[[#This Row],[COGS]]+Table1[[#This Row],[Expenses]])</f>
        <v>42</v>
      </c>
      <c r="K1285">
        <v>50</v>
      </c>
      <c r="L1285">
        <f>Table1[[#This Row],[Actual_Profit]]-Table1[[#This Row],[Budget_Profit]]</f>
        <v>-8</v>
      </c>
      <c r="M1285" s="5">
        <f>IF(
Table1[[#This Row],[Budget_Profit]]=0,
"",
IF(
Table1[[#This Row],[Budget_Profit]]&gt;0,
(Table1[[#This Row],[Actual_Profit]]-Table1[[#This Row],[Budget_Profit]])/Table1[[#This Row],[Budget_Profit]],
(Table1[[#This Row],[Actual_Profit]]-Table1[[#This Row],[Budget_Profit]])/ABS(Table1[[#This Row],[Budget_Profit]])
)
)</f>
        <v>-0.16</v>
      </c>
      <c r="N1285" s="5" t="str">
        <f>IF(Table1[[#This Row],[Profit_Var]]&gt;=0, "Above Budget", "Below Budget")</f>
        <v>Below Budget</v>
      </c>
      <c r="O1285">
        <v>48</v>
      </c>
      <c r="P1285">
        <v>50</v>
      </c>
      <c r="Q1285">
        <f>Table1[[#This Row],[COGS]]-Table1[[#This Row],[Budget_COGS]]</f>
        <v>-2</v>
      </c>
      <c r="R1285" s="5">
        <f>IF(
Table1[[#This Row],[Budget_COGS]]=0,
"",
IF(
Table1[[#This Row],[Budget_COGS]]&gt;0,
(Table1[[#This Row],[Budget_COGS]]-Table1[[#This Row],[COGS]]) / Table1[[#This Row],[Budget_COGS]],
(Table1[[#This Row],[Budget_COGS]]-Table1[[#This Row],[COGS]]) / ABS(Table1[[#This Row],[Budget_COGS]])
)
)</f>
        <v>0.04</v>
      </c>
      <c r="S1285" s="5" t="str">
        <f>IF(Table1[[#This Row],[COGS _Var]]&gt;=0, "Above Budget", "Below Budget")</f>
        <v>Below Budget</v>
      </c>
      <c r="T1285">
        <f>Table1[[#This Row],[Actual_Sales]]-Table1[[#This Row],[COGS]]</f>
        <v>69</v>
      </c>
      <c r="U1285">
        <v>70</v>
      </c>
      <c r="V1285">
        <f>Table1[[#This Row],[Gross_Margin]]-Table1[[#This Row],[Budget_Margin]]</f>
        <v>-1</v>
      </c>
      <c r="W1285" s="5">
        <f>IF(
Table1[[#This Row],[Budget_Margin]]=0,
"",
IF(
Table1[[#This Row],[Budget_Margin]]&gt;0,
(Table1[[#This Row],[Gross_Margin]]-Table1[[#This Row],[Budget_Margin]]) / Table1[[#This Row],[Budget_Margin]],
(Table1[[#This Row],[Gross_Margin]]-Table1[[#This Row],[Budget_Margin]]) / ABS(Table1[[#This Row],[Budget_Margin]])
)
)</f>
        <v>-1.4285714285714285E-2</v>
      </c>
      <c r="X1285" s="5" t="str">
        <f>IF(Table1[[#This Row],[Margin_Var]]&gt;=0, "Above Budget", "Below Budget")</f>
        <v>Below Budget</v>
      </c>
      <c r="Y1285" s="5">
        <f>IFERROR(Table1[[#This Row],[Gross_Margin]]/Table1[[#This Row],[Actual_Sales]],0)</f>
        <v>0.58974358974358976</v>
      </c>
      <c r="Z1285" s="5">
        <f>Table1[[#This Row],[Actual_Profit]]/Table1[[#This Row],[Actual_Sales]]</f>
        <v>0.35897435897435898</v>
      </c>
      <c r="AA1285">
        <v>27</v>
      </c>
      <c r="AB1285" s="5">
        <f>IFERROR(Table1[[#This Row],[Expenses]]/Table1[[#This Row],[Actual_Sales]],0)</f>
        <v>0.23076923076923078</v>
      </c>
      <c r="AC1285">
        <v>15</v>
      </c>
      <c r="AD1285">
        <v>617</v>
      </c>
      <c r="AE1285" s="5">
        <f>IFERROR(Table1[[#This Row],[Inventory]]/Table1[[#This Row],[Actual_Sales]],0)</f>
        <v>5.2735042735042734</v>
      </c>
    </row>
    <row r="1286" spans="1:31" x14ac:dyDescent="0.25">
      <c r="A1286">
        <v>1420</v>
      </c>
      <c r="B1286">
        <v>209</v>
      </c>
      <c r="C1286">
        <v>9</v>
      </c>
      <c r="D1286" s="2">
        <v>40422</v>
      </c>
      <c r="E1286">
        <v>546</v>
      </c>
      <c r="F1286">
        <v>480</v>
      </c>
      <c r="G1286">
        <f>Table1[[#This Row],[Actual_Sales]]-Table1[[#This Row],[Budget_Sales]]</f>
        <v>66</v>
      </c>
      <c r="H1286" s="5">
        <f>IF(
Table1[[#This Row],[Budget_Sales]]=0,
"",
IF(
Table1[[#This Row],[Budget_Sales]]&gt;0,
(Table1[[#This Row],[Actual_Sales]]-Table1[[#This Row],[Budget_Sales]])/Table1[[#This Row],[Budget_Sales]],
(Table1[[#This Row],[Actual_Sales]]-Table1[[#This Row],[Budget_Sales]])/ABS(Table1[[#This Row],[Budget_Sales]])
)
)</f>
        <v>0.13750000000000001</v>
      </c>
      <c r="I1286" s="5" t="str">
        <f>IF(Table1[[#This Row],[Sales_Var]]&gt;=0,"Above Budget","Below Budget")</f>
        <v>Above Budget</v>
      </c>
      <c r="J1286">
        <f>Table1[[#This Row],[Actual_Sales]]-(Table1[[#This Row],[COGS]]+Table1[[#This Row],[Expenses]])</f>
        <v>196</v>
      </c>
      <c r="K1286">
        <v>200</v>
      </c>
      <c r="L1286">
        <f>Table1[[#This Row],[Actual_Profit]]-Table1[[#This Row],[Budget_Profit]]</f>
        <v>-4</v>
      </c>
      <c r="M1286" s="5">
        <f>IF(
Table1[[#This Row],[Budget_Profit]]=0,
"",
IF(
Table1[[#This Row],[Budget_Profit]]&gt;0,
(Table1[[#This Row],[Actual_Profit]]-Table1[[#This Row],[Budget_Profit]])/Table1[[#This Row],[Budget_Profit]],
(Table1[[#This Row],[Actual_Profit]]-Table1[[#This Row],[Budget_Profit]])/ABS(Table1[[#This Row],[Budget_Profit]])
)
)</f>
        <v>-0.02</v>
      </c>
      <c r="N1286" s="5" t="str">
        <f>IF(Table1[[#This Row],[Profit_Var]]&gt;=0, "Above Budget", "Below Budget")</f>
        <v>Below Budget</v>
      </c>
      <c r="O1286">
        <v>251</v>
      </c>
      <c r="P1286">
        <v>210</v>
      </c>
      <c r="Q1286">
        <f>Table1[[#This Row],[COGS]]-Table1[[#This Row],[Budget_COGS]]</f>
        <v>41</v>
      </c>
      <c r="R1286" s="5">
        <f>IF(
Table1[[#This Row],[Budget_COGS]]=0,
"",
IF(
Table1[[#This Row],[Budget_COGS]]&gt;0,
(Table1[[#This Row],[Budget_COGS]]-Table1[[#This Row],[COGS]]) / Table1[[#This Row],[Budget_COGS]],
(Table1[[#This Row],[Budget_COGS]]-Table1[[#This Row],[COGS]]) / ABS(Table1[[#This Row],[Budget_COGS]])
)
)</f>
        <v>-0.19523809523809524</v>
      </c>
      <c r="S1286" s="5" t="str">
        <f>IF(Table1[[#This Row],[COGS _Var]]&gt;=0, "Above Budget", "Below Budget")</f>
        <v>Above Budget</v>
      </c>
      <c r="T1286">
        <f>Table1[[#This Row],[Actual_Sales]]-Table1[[#This Row],[COGS]]</f>
        <v>295</v>
      </c>
      <c r="U1286">
        <v>270</v>
      </c>
      <c r="V1286">
        <f>Table1[[#This Row],[Gross_Margin]]-Table1[[#This Row],[Budget_Margin]]</f>
        <v>25</v>
      </c>
      <c r="W1286" s="5">
        <f>IF(
Table1[[#This Row],[Budget_Margin]]=0,
"",
IF(
Table1[[#This Row],[Budget_Margin]]&gt;0,
(Table1[[#This Row],[Gross_Margin]]-Table1[[#This Row],[Budget_Margin]]) / Table1[[#This Row],[Budget_Margin]],
(Table1[[#This Row],[Gross_Margin]]-Table1[[#This Row],[Budget_Margin]]) / ABS(Table1[[#This Row],[Budget_Margin]])
)
)</f>
        <v>9.2592592592592587E-2</v>
      </c>
      <c r="X1286" s="5" t="str">
        <f>IF(Table1[[#This Row],[Margin_Var]]&gt;=0, "Above Budget", "Below Budget")</f>
        <v>Above Budget</v>
      </c>
      <c r="Y1286" s="5">
        <f>IFERROR(Table1[[#This Row],[Gross_Margin]]/Table1[[#This Row],[Actual_Sales]],0)</f>
        <v>0.54029304029304026</v>
      </c>
      <c r="Z1286" s="5">
        <f>Table1[[#This Row],[Actual_Profit]]/Table1[[#This Row],[Actual_Sales]]</f>
        <v>0.35897435897435898</v>
      </c>
      <c r="AA1286">
        <v>99</v>
      </c>
      <c r="AB1286" s="5">
        <f>IFERROR(Table1[[#This Row],[Expenses]]/Table1[[#This Row],[Actual_Sales]],0)</f>
        <v>0.18131868131868131</v>
      </c>
      <c r="AC1286">
        <v>77</v>
      </c>
      <c r="AD1286">
        <v>1268</v>
      </c>
      <c r="AE1286" s="5">
        <f>IFERROR(Table1[[#This Row],[Inventory]]/Table1[[#This Row],[Actual_Sales]],0)</f>
        <v>2.3223443223443225</v>
      </c>
    </row>
    <row r="1287" spans="1:31" x14ac:dyDescent="0.25">
      <c r="A1287">
        <v>998</v>
      </c>
      <c r="B1287">
        <v>660</v>
      </c>
      <c r="C1287">
        <v>5</v>
      </c>
      <c r="D1287" s="2">
        <v>40330</v>
      </c>
      <c r="E1287">
        <v>92</v>
      </c>
      <c r="F1287">
        <v>100</v>
      </c>
      <c r="G1287">
        <f>Table1[[#This Row],[Actual_Sales]]-Table1[[#This Row],[Budget_Sales]]</f>
        <v>-8</v>
      </c>
      <c r="H1287" s="5">
        <f>IF(
Table1[[#This Row],[Budget_Sales]]=0,
"",
IF(
Table1[[#This Row],[Budget_Sales]]&gt;0,
(Table1[[#This Row],[Actual_Sales]]-Table1[[#This Row],[Budget_Sales]])/Table1[[#This Row],[Budget_Sales]],
(Table1[[#This Row],[Actual_Sales]]-Table1[[#This Row],[Budget_Sales]])/ABS(Table1[[#This Row],[Budget_Sales]])
)
)</f>
        <v>-0.08</v>
      </c>
      <c r="I1287" s="5" t="str">
        <f>IF(Table1[[#This Row],[Sales_Var]]&gt;=0,"Above Budget","Below Budget")</f>
        <v>Below Budget</v>
      </c>
      <c r="J1287">
        <f>Table1[[#This Row],[Actual_Sales]]-(Table1[[#This Row],[COGS]]+Table1[[#This Row],[Expenses]])</f>
        <v>33</v>
      </c>
      <c r="K1287">
        <v>40</v>
      </c>
      <c r="L1287">
        <f>Table1[[#This Row],[Actual_Profit]]-Table1[[#This Row],[Budget_Profit]]</f>
        <v>-7</v>
      </c>
      <c r="M1287" s="5">
        <f>IF(
Table1[[#This Row],[Budget_Profit]]=0,
"",
IF(
Table1[[#This Row],[Budget_Profit]]&gt;0,
(Table1[[#This Row],[Actual_Profit]]-Table1[[#This Row],[Budget_Profit]])/Table1[[#This Row],[Budget_Profit]],
(Table1[[#This Row],[Actual_Profit]]-Table1[[#This Row],[Budget_Profit]])/ABS(Table1[[#This Row],[Budget_Profit]])
)
)</f>
        <v>-0.17499999999999999</v>
      </c>
      <c r="N1287" s="5" t="str">
        <f>IF(Table1[[#This Row],[Profit_Var]]&gt;=0, "Above Budget", "Below Budget")</f>
        <v>Below Budget</v>
      </c>
      <c r="O1287">
        <v>37</v>
      </c>
      <c r="P1287">
        <v>40</v>
      </c>
      <c r="Q1287">
        <f>Table1[[#This Row],[COGS]]-Table1[[#This Row],[Budget_COGS]]</f>
        <v>-3</v>
      </c>
      <c r="R1287" s="5">
        <f>IF(
Table1[[#This Row],[Budget_COGS]]=0,
"",
IF(
Table1[[#This Row],[Budget_COGS]]&gt;0,
(Table1[[#This Row],[Budget_COGS]]-Table1[[#This Row],[COGS]]) / Table1[[#This Row],[Budget_COGS]],
(Table1[[#This Row],[Budget_COGS]]-Table1[[#This Row],[COGS]]) / ABS(Table1[[#This Row],[Budget_COGS]])
)
)</f>
        <v>7.4999999999999997E-2</v>
      </c>
      <c r="S1287" s="5" t="str">
        <f>IF(Table1[[#This Row],[COGS _Var]]&gt;=0, "Above Budget", "Below Budget")</f>
        <v>Below Budget</v>
      </c>
      <c r="T1287">
        <f>Table1[[#This Row],[Actual_Sales]]-Table1[[#This Row],[COGS]]</f>
        <v>55</v>
      </c>
      <c r="U1287">
        <v>60</v>
      </c>
      <c r="V1287">
        <f>Table1[[#This Row],[Gross_Margin]]-Table1[[#This Row],[Budget_Margin]]</f>
        <v>-5</v>
      </c>
      <c r="W1287" s="5">
        <f>IF(
Table1[[#This Row],[Budget_Margin]]=0,
"",
IF(
Table1[[#This Row],[Budget_Margin]]&gt;0,
(Table1[[#This Row],[Gross_Margin]]-Table1[[#This Row],[Budget_Margin]]) / Table1[[#This Row],[Budget_Margin]],
(Table1[[#This Row],[Gross_Margin]]-Table1[[#This Row],[Budget_Margin]]) / ABS(Table1[[#This Row],[Budget_Margin]])
)
)</f>
        <v>-8.3333333333333329E-2</v>
      </c>
      <c r="X1287" s="5" t="str">
        <f>IF(Table1[[#This Row],[Margin_Var]]&gt;=0, "Above Budget", "Below Budget")</f>
        <v>Below Budget</v>
      </c>
      <c r="Y1287" s="5">
        <f>IFERROR(Table1[[#This Row],[Gross_Margin]]/Table1[[#This Row],[Actual_Sales]],0)</f>
        <v>0.59782608695652173</v>
      </c>
      <c r="Z1287" s="5">
        <f>Table1[[#This Row],[Actual_Profit]]/Table1[[#This Row],[Actual_Sales]]</f>
        <v>0.35869565217391303</v>
      </c>
      <c r="AA1287">
        <v>22</v>
      </c>
      <c r="AB1287" s="5">
        <f>IFERROR(Table1[[#This Row],[Expenses]]/Table1[[#This Row],[Actual_Sales]],0)</f>
        <v>0.2391304347826087</v>
      </c>
      <c r="AC1287">
        <v>10</v>
      </c>
      <c r="AD1287">
        <v>876</v>
      </c>
      <c r="AE1287" s="5">
        <f>IFERROR(Table1[[#This Row],[Inventory]]/Table1[[#This Row],[Actual_Sales]],0)</f>
        <v>9.5217391304347831</v>
      </c>
    </row>
    <row r="1288" spans="1:31" x14ac:dyDescent="0.25">
      <c r="A1288">
        <v>1058</v>
      </c>
      <c r="B1288">
        <v>959</v>
      </c>
      <c r="C1288">
        <v>11</v>
      </c>
      <c r="D1288" s="2">
        <v>40330</v>
      </c>
      <c r="E1288">
        <v>92</v>
      </c>
      <c r="F1288">
        <v>90</v>
      </c>
      <c r="G1288">
        <f>Table1[[#This Row],[Actual_Sales]]-Table1[[#This Row],[Budget_Sales]]</f>
        <v>2</v>
      </c>
      <c r="H1288" s="5">
        <f>IF(
Table1[[#This Row],[Budget_Sales]]=0,
"",
IF(
Table1[[#This Row],[Budget_Sales]]&gt;0,
(Table1[[#This Row],[Actual_Sales]]-Table1[[#This Row],[Budget_Sales]])/Table1[[#This Row],[Budget_Sales]],
(Table1[[#This Row],[Actual_Sales]]-Table1[[#This Row],[Budget_Sales]])/ABS(Table1[[#This Row],[Budget_Sales]])
)
)</f>
        <v>2.2222222222222223E-2</v>
      </c>
      <c r="I1288" s="5" t="str">
        <f>IF(Table1[[#This Row],[Sales_Var]]&gt;=0,"Above Budget","Below Budget")</f>
        <v>Above Budget</v>
      </c>
      <c r="J1288">
        <f>Table1[[#This Row],[Actual_Sales]]-(Table1[[#This Row],[COGS]]+Table1[[#This Row],[Expenses]])</f>
        <v>33</v>
      </c>
      <c r="K1288">
        <v>40</v>
      </c>
      <c r="L1288">
        <f>Table1[[#This Row],[Actual_Profit]]-Table1[[#This Row],[Budget_Profit]]</f>
        <v>-7</v>
      </c>
      <c r="M1288" s="5">
        <f>IF(
Table1[[#This Row],[Budget_Profit]]=0,
"",
IF(
Table1[[#This Row],[Budget_Profit]]&gt;0,
(Table1[[#This Row],[Actual_Profit]]-Table1[[#This Row],[Budget_Profit]])/Table1[[#This Row],[Budget_Profit]],
(Table1[[#This Row],[Actual_Profit]]-Table1[[#This Row],[Budget_Profit]])/ABS(Table1[[#This Row],[Budget_Profit]])
)
)</f>
        <v>-0.17499999999999999</v>
      </c>
      <c r="N1288" s="5" t="str">
        <f>IF(Table1[[#This Row],[Profit_Var]]&gt;=0, "Above Budget", "Below Budget")</f>
        <v>Below Budget</v>
      </c>
      <c r="O1288">
        <v>37</v>
      </c>
      <c r="P1288">
        <v>30</v>
      </c>
      <c r="Q1288">
        <f>Table1[[#This Row],[COGS]]-Table1[[#This Row],[Budget_COGS]]</f>
        <v>7</v>
      </c>
      <c r="R1288" s="5">
        <f>IF(
Table1[[#This Row],[Budget_COGS]]=0,
"",
IF(
Table1[[#This Row],[Budget_COGS]]&gt;0,
(Table1[[#This Row],[Budget_COGS]]-Table1[[#This Row],[COGS]]) / Table1[[#This Row],[Budget_COGS]],
(Table1[[#This Row],[Budget_COGS]]-Table1[[#This Row],[COGS]]) / ABS(Table1[[#This Row],[Budget_COGS]])
)
)</f>
        <v>-0.23333333333333334</v>
      </c>
      <c r="S1288" s="5" t="str">
        <f>IF(Table1[[#This Row],[COGS _Var]]&gt;=0, "Above Budget", "Below Budget")</f>
        <v>Above Budget</v>
      </c>
      <c r="T1288">
        <f>Table1[[#This Row],[Actual_Sales]]-Table1[[#This Row],[COGS]]</f>
        <v>55</v>
      </c>
      <c r="U1288">
        <v>60</v>
      </c>
      <c r="V1288">
        <f>Table1[[#This Row],[Gross_Margin]]-Table1[[#This Row],[Budget_Margin]]</f>
        <v>-5</v>
      </c>
      <c r="W1288" s="5">
        <f>IF(
Table1[[#This Row],[Budget_Margin]]=0,
"",
IF(
Table1[[#This Row],[Budget_Margin]]&gt;0,
(Table1[[#This Row],[Gross_Margin]]-Table1[[#This Row],[Budget_Margin]]) / Table1[[#This Row],[Budget_Margin]],
(Table1[[#This Row],[Gross_Margin]]-Table1[[#This Row],[Budget_Margin]]) / ABS(Table1[[#This Row],[Budget_Margin]])
)
)</f>
        <v>-8.3333333333333329E-2</v>
      </c>
      <c r="X1288" s="5" t="str">
        <f>IF(Table1[[#This Row],[Margin_Var]]&gt;=0, "Above Budget", "Below Budget")</f>
        <v>Below Budget</v>
      </c>
      <c r="Y1288" s="5">
        <f>IFERROR(Table1[[#This Row],[Gross_Margin]]/Table1[[#This Row],[Actual_Sales]],0)</f>
        <v>0.59782608695652173</v>
      </c>
      <c r="Z1288" s="5">
        <f>Table1[[#This Row],[Actual_Profit]]/Table1[[#This Row],[Actual_Sales]]</f>
        <v>0.35869565217391303</v>
      </c>
      <c r="AA1288">
        <v>22</v>
      </c>
      <c r="AB1288" s="5">
        <f>IFERROR(Table1[[#This Row],[Expenses]]/Table1[[#This Row],[Actual_Sales]],0)</f>
        <v>0.2391304347826087</v>
      </c>
      <c r="AC1288">
        <v>10</v>
      </c>
      <c r="AD1288">
        <v>876</v>
      </c>
      <c r="AE1288" s="5">
        <f>IFERROR(Table1[[#This Row],[Inventory]]/Table1[[#This Row],[Actual_Sales]],0)</f>
        <v>9.5217391304347831</v>
      </c>
    </row>
    <row r="1289" spans="1:31" x14ac:dyDescent="0.25">
      <c r="A1289">
        <v>432</v>
      </c>
      <c r="B1289">
        <v>541</v>
      </c>
      <c r="C1289">
        <v>8</v>
      </c>
      <c r="D1289" s="2">
        <v>40238</v>
      </c>
      <c r="E1289">
        <v>92</v>
      </c>
      <c r="F1289">
        <v>80</v>
      </c>
      <c r="G1289">
        <f>Table1[[#This Row],[Actual_Sales]]-Table1[[#This Row],[Budget_Sales]]</f>
        <v>12</v>
      </c>
      <c r="H1289" s="5">
        <f>IF(
Table1[[#This Row],[Budget_Sales]]=0,
"",
IF(
Table1[[#This Row],[Budget_Sales]]&gt;0,
(Table1[[#This Row],[Actual_Sales]]-Table1[[#This Row],[Budget_Sales]])/Table1[[#This Row],[Budget_Sales]],
(Table1[[#This Row],[Actual_Sales]]-Table1[[#This Row],[Budget_Sales]])/ABS(Table1[[#This Row],[Budget_Sales]])
)
)</f>
        <v>0.15</v>
      </c>
      <c r="I1289" s="5" t="str">
        <f>IF(Table1[[#This Row],[Sales_Var]]&gt;=0,"Above Budget","Below Budget")</f>
        <v>Above Budget</v>
      </c>
      <c r="J1289">
        <f>Table1[[#This Row],[Actual_Sales]]-(Table1[[#This Row],[COGS]]+Table1[[#This Row],[Expenses]])</f>
        <v>33</v>
      </c>
      <c r="K1289">
        <v>50</v>
      </c>
      <c r="L1289">
        <f>Table1[[#This Row],[Actual_Profit]]-Table1[[#This Row],[Budget_Profit]]</f>
        <v>-17</v>
      </c>
      <c r="M1289" s="5">
        <f>IF(
Table1[[#This Row],[Budget_Profit]]=0,
"",
IF(
Table1[[#This Row],[Budget_Profit]]&gt;0,
(Table1[[#This Row],[Actual_Profit]]-Table1[[#This Row],[Budget_Profit]])/Table1[[#This Row],[Budget_Profit]],
(Table1[[#This Row],[Actual_Profit]]-Table1[[#This Row],[Budget_Profit]])/ABS(Table1[[#This Row],[Budget_Profit]])
)
)</f>
        <v>-0.34</v>
      </c>
      <c r="N1289" s="5" t="str">
        <f>IF(Table1[[#This Row],[Profit_Var]]&gt;=0, "Above Budget", "Below Budget")</f>
        <v>Below Budget</v>
      </c>
      <c r="O1289">
        <v>37</v>
      </c>
      <c r="P1289">
        <v>30</v>
      </c>
      <c r="Q1289">
        <f>Table1[[#This Row],[COGS]]-Table1[[#This Row],[Budget_COGS]]</f>
        <v>7</v>
      </c>
      <c r="R1289" s="5">
        <f>IF(
Table1[[#This Row],[Budget_COGS]]=0,
"",
IF(
Table1[[#This Row],[Budget_COGS]]&gt;0,
(Table1[[#This Row],[Budget_COGS]]-Table1[[#This Row],[COGS]]) / Table1[[#This Row],[Budget_COGS]],
(Table1[[#This Row],[Budget_COGS]]-Table1[[#This Row],[COGS]]) / ABS(Table1[[#This Row],[Budget_COGS]])
)
)</f>
        <v>-0.23333333333333334</v>
      </c>
      <c r="S1289" s="5" t="str">
        <f>IF(Table1[[#This Row],[COGS _Var]]&gt;=0, "Above Budget", "Below Budget")</f>
        <v>Above Budget</v>
      </c>
      <c r="T1289">
        <f>Table1[[#This Row],[Actual_Sales]]-Table1[[#This Row],[COGS]]</f>
        <v>55</v>
      </c>
      <c r="U1289">
        <v>50</v>
      </c>
      <c r="V1289">
        <f>Table1[[#This Row],[Gross_Margin]]-Table1[[#This Row],[Budget_Margin]]</f>
        <v>5</v>
      </c>
      <c r="W1289" s="5">
        <f>IF(
Table1[[#This Row],[Budget_Margin]]=0,
"",
IF(
Table1[[#This Row],[Budget_Margin]]&gt;0,
(Table1[[#This Row],[Gross_Margin]]-Table1[[#This Row],[Budget_Margin]]) / Table1[[#This Row],[Budget_Margin]],
(Table1[[#This Row],[Gross_Margin]]-Table1[[#This Row],[Budget_Margin]]) / ABS(Table1[[#This Row],[Budget_Margin]])
)
)</f>
        <v>0.1</v>
      </c>
      <c r="X1289" s="5" t="str">
        <f>IF(Table1[[#This Row],[Margin_Var]]&gt;=0, "Above Budget", "Below Budget")</f>
        <v>Above Budget</v>
      </c>
      <c r="Y1289" s="5">
        <f>IFERROR(Table1[[#This Row],[Gross_Margin]]/Table1[[#This Row],[Actual_Sales]],0)</f>
        <v>0.59782608695652173</v>
      </c>
      <c r="Z1289" s="5">
        <f>Table1[[#This Row],[Actual_Profit]]/Table1[[#This Row],[Actual_Sales]]</f>
        <v>0.35869565217391303</v>
      </c>
      <c r="AA1289">
        <v>22</v>
      </c>
      <c r="AB1289" s="5">
        <f>IFERROR(Table1[[#This Row],[Expenses]]/Table1[[#This Row],[Actual_Sales]],0)</f>
        <v>0.2391304347826087</v>
      </c>
      <c r="AC1289">
        <v>10</v>
      </c>
      <c r="AD1289">
        <v>768</v>
      </c>
      <c r="AE1289" s="5">
        <f>IFERROR(Table1[[#This Row],[Inventory]]/Table1[[#This Row],[Actual_Sales]],0)</f>
        <v>8.3478260869565215</v>
      </c>
    </row>
    <row r="1290" spans="1:31" x14ac:dyDescent="0.25">
      <c r="A1290">
        <v>3124</v>
      </c>
      <c r="B1290">
        <v>702</v>
      </c>
      <c r="C1290">
        <v>9</v>
      </c>
      <c r="D1290" s="2">
        <v>40695</v>
      </c>
      <c r="E1290">
        <v>474</v>
      </c>
      <c r="F1290">
        <v>420</v>
      </c>
      <c r="G1290">
        <f>Table1[[#This Row],[Actual_Sales]]-Table1[[#This Row],[Budget_Sales]]</f>
        <v>54</v>
      </c>
      <c r="H1290" s="5">
        <f>IF(
Table1[[#This Row],[Budget_Sales]]=0,
"",
IF(
Table1[[#This Row],[Budget_Sales]]&gt;0,
(Table1[[#This Row],[Actual_Sales]]-Table1[[#This Row],[Budget_Sales]])/Table1[[#This Row],[Budget_Sales]],
(Table1[[#This Row],[Actual_Sales]]-Table1[[#This Row],[Budget_Sales]])/ABS(Table1[[#This Row],[Budget_Sales]])
)
)</f>
        <v>0.12857142857142856</v>
      </c>
      <c r="I1290" s="5" t="str">
        <f>IF(Table1[[#This Row],[Sales_Var]]&gt;=0,"Above Budget","Below Budget")</f>
        <v>Above Budget</v>
      </c>
      <c r="J1290">
        <f>Table1[[#This Row],[Actual_Sales]]-(Table1[[#This Row],[COGS]]+Table1[[#This Row],[Expenses]])</f>
        <v>170</v>
      </c>
      <c r="K1290">
        <v>170</v>
      </c>
      <c r="L1290">
        <f>Table1[[#This Row],[Actual_Profit]]-Table1[[#This Row],[Budget_Profit]]</f>
        <v>0</v>
      </c>
      <c r="M1290" s="5">
        <f>IF(
Table1[[#This Row],[Budget_Profit]]=0,
"",
IF(
Table1[[#This Row],[Budget_Profit]]&gt;0,
(Table1[[#This Row],[Actual_Profit]]-Table1[[#This Row],[Budget_Profit]])/Table1[[#This Row],[Budget_Profit]],
(Table1[[#This Row],[Actual_Profit]]-Table1[[#This Row],[Budget_Profit]])/ABS(Table1[[#This Row],[Budget_Profit]])
)
)</f>
        <v>0</v>
      </c>
      <c r="N1290" s="5" t="str">
        <f>IF(Table1[[#This Row],[Profit_Var]]&gt;=0, "Above Budget", "Below Budget")</f>
        <v>Above Budget</v>
      </c>
      <c r="O1290">
        <v>200</v>
      </c>
      <c r="P1290">
        <v>170</v>
      </c>
      <c r="Q1290">
        <f>Table1[[#This Row],[COGS]]-Table1[[#This Row],[Budget_COGS]]</f>
        <v>30</v>
      </c>
      <c r="R1290" s="5">
        <f>IF(
Table1[[#This Row],[Budget_COGS]]=0,
"",
IF(
Table1[[#This Row],[Budget_COGS]]&gt;0,
(Table1[[#This Row],[Budget_COGS]]-Table1[[#This Row],[COGS]]) / Table1[[#This Row],[Budget_COGS]],
(Table1[[#This Row],[Budget_COGS]]-Table1[[#This Row],[COGS]]) / ABS(Table1[[#This Row],[Budget_COGS]])
)
)</f>
        <v>-0.17647058823529413</v>
      </c>
      <c r="S1290" s="5" t="str">
        <f>IF(Table1[[#This Row],[COGS _Var]]&gt;=0, "Above Budget", "Below Budget")</f>
        <v>Above Budget</v>
      </c>
      <c r="T1290">
        <f>Table1[[#This Row],[Actual_Sales]]-Table1[[#This Row],[COGS]]</f>
        <v>274</v>
      </c>
      <c r="U1290">
        <v>250</v>
      </c>
      <c r="V1290">
        <f>Table1[[#This Row],[Gross_Margin]]-Table1[[#This Row],[Budget_Margin]]</f>
        <v>24</v>
      </c>
      <c r="W1290" s="5">
        <f>IF(
Table1[[#This Row],[Budget_Margin]]=0,
"",
IF(
Table1[[#This Row],[Budget_Margin]]&gt;0,
(Table1[[#This Row],[Gross_Margin]]-Table1[[#This Row],[Budget_Margin]]) / Table1[[#This Row],[Budget_Margin]],
(Table1[[#This Row],[Gross_Margin]]-Table1[[#This Row],[Budget_Margin]]) / ABS(Table1[[#This Row],[Budget_Margin]])
)
)</f>
        <v>9.6000000000000002E-2</v>
      </c>
      <c r="X1290" s="5" t="str">
        <f>IF(Table1[[#This Row],[Margin_Var]]&gt;=0, "Above Budget", "Below Budget")</f>
        <v>Above Budget</v>
      </c>
      <c r="Y1290" s="5">
        <f>IFERROR(Table1[[#This Row],[Gross_Margin]]/Table1[[#This Row],[Actual_Sales]],0)</f>
        <v>0.57805907172995785</v>
      </c>
      <c r="Z1290" s="5">
        <f>Table1[[#This Row],[Actual_Profit]]/Table1[[#This Row],[Actual_Sales]]</f>
        <v>0.35864978902953587</v>
      </c>
      <c r="AA1290">
        <v>104</v>
      </c>
      <c r="AB1290" s="5">
        <f>IFERROR(Table1[[#This Row],[Expenses]]/Table1[[#This Row],[Actual_Sales]],0)</f>
        <v>0.21940928270042195</v>
      </c>
      <c r="AC1290">
        <v>66</v>
      </c>
      <c r="AD1290">
        <v>1095</v>
      </c>
      <c r="AE1290" s="5">
        <f>IFERROR(Table1[[#This Row],[Inventory]]/Table1[[#This Row],[Actual_Sales]],0)</f>
        <v>2.3101265822784809</v>
      </c>
    </row>
    <row r="1291" spans="1:31" x14ac:dyDescent="0.25">
      <c r="A1291">
        <v>2239</v>
      </c>
      <c r="B1291">
        <v>617</v>
      </c>
      <c r="C1291">
        <v>7</v>
      </c>
      <c r="D1291" s="2">
        <v>40544</v>
      </c>
      <c r="E1291">
        <v>382</v>
      </c>
      <c r="F1291">
        <v>330</v>
      </c>
      <c r="G1291">
        <f>Table1[[#This Row],[Actual_Sales]]-Table1[[#This Row],[Budget_Sales]]</f>
        <v>52</v>
      </c>
      <c r="H1291" s="5">
        <f>IF(
Table1[[#This Row],[Budget_Sales]]=0,
"",
IF(
Table1[[#This Row],[Budget_Sales]]&gt;0,
(Table1[[#This Row],[Actual_Sales]]-Table1[[#This Row],[Budget_Sales]])/Table1[[#This Row],[Budget_Sales]],
(Table1[[#This Row],[Actual_Sales]]-Table1[[#This Row],[Budget_Sales]])/ABS(Table1[[#This Row],[Budget_Sales]])
)
)</f>
        <v>0.15757575757575756</v>
      </c>
      <c r="I1291" s="5" t="str">
        <f>IF(Table1[[#This Row],[Sales_Var]]&gt;=0,"Above Budget","Below Budget")</f>
        <v>Above Budget</v>
      </c>
      <c r="J1291">
        <f>Table1[[#This Row],[Actual_Sales]]-(Table1[[#This Row],[COGS]]+Table1[[#This Row],[Expenses]])</f>
        <v>137</v>
      </c>
      <c r="K1291">
        <v>110</v>
      </c>
      <c r="L1291">
        <f>Table1[[#This Row],[Actual_Profit]]-Table1[[#This Row],[Budget_Profit]]</f>
        <v>27</v>
      </c>
      <c r="M1291" s="5">
        <f>IF(
Table1[[#This Row],[Budget_Profit]]=0,
"",
IF(
Table1[[#This Row],[Budget_Profit]]&gt;0,
(Table1[[#This Row],[Actual_Profit]]-Table1[[#This Row],[Budget_Profit]])/Table1[[#This Row],[Budget_Profit]],
(Table1[[#This Row],[Actual_Profit]]-Table1[[#This Row],[Budget_Profit]])/ABS(Table1[[#This Row],[Budget_Profit]])
)
)</f>
        <v>0.24545454545454545</v>
      </c>
      <c r="N1291" s="5" t="str">
        <f>IF(Table1[[#This Row],[Profit_Var]]&gt;=0, "Above Budget", "Below Budget")</f>
        <v>Above Budget</v>
      </c>
      <c r="O1291">
        <v>170</v>
      </c>
      <c r="P1291">
        <v>160</v>
      </c>
      <c r="Q1291">
        <f>Table1[[#This Row],[COGS]]-Table1[[#This Row],[Budget_COGS]]</f>
        <v>10</v>
      </c>
      <c r="R1291" s="5">
        <f>IF(
Table1[[#This Row],[Budget_COGS]]=0,
"",
IF(
Table1[[#This Row],[Budget_COGS]]&gt;0,
(Table1[[#This Row],[Budget_COGS]]-Table1[[#This Row],[COGS]]) / Table1[[#This Row],[Budget_COGS]],
(Table1[[#This Row],[Budget_COGS]]-Table1[[#This Row],[COGS]]) / ABS(Table1[[#This Row],[Budget_COGS]])
)
)</f>
        <v>-6.25E-2</v>
      </c>
      <c r="S1291" s="5" t="str">
        <f>IF(Table1[[#This Row],[COGS _Var]]&gt;=0, "Above Budget", "Below Budget")</f>
        <v>Above Budget</v>
      </c>
      <c r="T1291">
        <f>Table1[[#This Row],[Actual_Sales]]-Table1[[#This Row],[COGS]]</f>
        <v>212</v>
      </c>
      <c r="U1291">
        <v>170</v>
      </c>
      <c r="V1291">
        <f>Table1[[#This Row],[Gross_Margin]]-Table1[[#This Row],[Budget_Margin]]</f>
        <v>42</v>
      </c>
      <c r="W1291" s="5">
        <f>IF(
Table1[[#This Row],[Budget_Margin]]=0,
"",
IF(
Table1[[#This Row],[Budget_Margin]]&gt;0,
(Table1[[#This Row],[Gross_Margin]]-Table1[[#This Row],[Budget_Margin]]) / Table1[[#This Row],[Budget_Margin]],
(Table1[[#This Row],[Gross_Margin]]-Table1[[#This Row],[Budget_Margin]]) / ABS(Table1[[#This Row],[Budget_Margin]])
)
)</f>
        <v>0.24705882352941178</v>
      </c>
      <c r="X1291" s="5" t="str">
        <f>IF(Table1[[#This Row],[Margin_Var]]&gt;=0, "Above Budget", "Below Budget")</f>
        <v>Above Budget</v>
      </c>
      <c r="Y1291" s="5">
        <f>IFERROR(Table1[[#This Row],[Gross_Margin]]/Table1[[#This Row],[Actual_Sales]],0)</f>
        <v>0.55497382198952883</v>
      </c>
      <c r="Z1291" s="5">
        <f>Table1[[#This Row],[Actual_Profit]]/Table1[[#This Row],[Actual_Sales]]</f>
        <v>0.3586387434554974</v>
      </c>
      <c r="AA1291">
        <v>75</v>
      </c>
      <c r="AB1291" s="5">
        <f>IFERROR(Table1[[#This Row],[Expenses]]/Table1[[#This Row],[Actual_Sales]],0)</f>
        <v>0.19633507853403143</v>
      </c>
      <c r="AC1291">
        <v>47</v>
      </c>
      <c r="AD1291">
        <v>1091</v>
      </c>
      <c r="AE1291" s="5">
        <f>IFERROR(Table1[[#This Row],[Inventory]]/Table1[[#This Row],[Actual_Sales]],0)</f>
        <v>2.8560209424083771</v>
      </c>
    </row>
    <row r="1292" spans="1:31" x14ac:dyDescent="0.25">
      <c r="A1292">
        <v>2414</v>
      </c>
      <c r="B1292">
        <v>641</v>
      </c>
      <c r="C1292">
        <v>12</v>
      </c>
      <c r="D1292" s="2">
        <v>40575</v>
      </c>
      <c r="E1292">
        <v>569</v>
      </c>
      <c r="F1292">
        <v>460</v>
      </c>
      <c r="G1292">
        <f>Table1[[#This Row],[Actual_Sales]]-Table1[[#This Row],[Budget_Sales]]</f>
        <v>109</v>
      </c>
      <c r="H1292" s="5">
        <f>IF(
Table1[[#This Row],[Budget_Sales]]=0,
"",
IF(
Table1[[#This Row],[Budget_Sales]]&gt;0,
(Table1[[#This Row],[Actual_Sales]]-Table1[[#This Row],[Budget_Sales]])/Table1[[#This Row],[Budget_Sales]],
(Table1[[#This Row],[Actual_Sales]]-Table1[[#This Row],[Budget_Sales]])/ABS(Table1[[#This Row],[Budget_Sales]])
)
)</f>
        <v>0.23695652173913043</v>
      </c>
      <c r="I1292" s="5" t="str">
        <f>IF(Table1[[#This Row],[Sales_Var]]&gt;=0,"Above Budget","Below Budget")</f>
        <v>Above Budget</v>
      </c>
      <c r="J1292">
        <f>Table1[[#This Row],[Actual_Sales]]-(Table1[[#This Row],[COGS]]+Table1[[#This Row],[Expenses]])</f>
        <v>204</v>
      </c>
      <c r="K1292">
        <v>150</v>
      </c>
      <c r="L1292">
        <f>Table1[[#This Row],[Actual_Profit]]-Table1[[#This Row],[Budget_Profit]]</f>
        <v>54</v>
      </c>
      <c r="M1292" s="5">
        <f>IF(
Table1[[#This Row],[Budget_Profit]]=0,
"",
IF(
Table1[[#This Row],[Budget_Profit]]&gt;0,
(Table1[[#This Row],[Actual_Profit]]-Table1[[#This Row],[Budget_Profit]])/Table1[[#This Row],[Budget_Profit]],
(Table1[[#This Row],[Actual_Profit]]-Table1[[#This Row],[Budget_Profit]])/ABS(Table1[[#This Row],[Budget_Profit]])
)
)</f>
        <v>0.36</v>
      </c>
      <c r="N1292" s="5" t="str">
        <f>IF(Table1[[#This Row],[Profit_Var]]&gt;=0, "Above Budget", "Below Budget")</f>
        <v>Above Budget</v>
      </c>
      <c r="O1292">
        <v>240</v>
      </c>
      <c r="P1292">
        <v>200</v>
      </c>
      <c r="Q1292">
        <f>Table1[[#This Row],[COGS]]-Table1[[#This Row],[Budget_COGS]]</f>
        <v>40</v>
      </c>
      <c r="R1292" s="5">
        <f>IF(
Table1[[#This Row],[Budget_COGS]]=0,
"",
IF(
Table1[[#This Row],[Budget_COGS]]&gt;0,
(Table1[[#This Row],[Budget_COGS]]-Table1[[#This Row],[COGS]]) / Table1[[#This Row],[Budget_COGS]],
(Table1[[#This Row],[Budget_COGS]]-Table1[[#This Row],[COGS]]) / ABS(Table1[[#This Row],[Budget_COGS]])
)
)</f>
        <v>-0.2</v>
      </c>
      <c r="S1292" s="5" t="str">
        <f>IF(Table1[[#This Row],[COGS _Var]]&gt;=0, "Above Budget", "Below Budget")</f>
        <v>Above Budget</v>
      </c>
      <c r="T1292">
        <f>Table1[[#This Row],[Actual_Sales]]-Table1[[#This Row],[COGS]]</f>
        <v>329</v>
      </c>
      <c r="U1292">
        <v>260</v>
      </c>
      <c r="V1292">
        <f>Table1[[#This Row],[Gross_Margin]]-Table1[[#This Row],[Budget_Margin]]</f>
        <v>69</v>
      </c>
      <c r="W1292" s="5">
        <f>IF(
Table1[[#This Row],[Budget_Margin]]=0,
"",
IF(
Table1[[#This Row],[Budget_Margin]]&gt;0,
(Table1[[#This Row],[Gross_Margin]]-Table1[[#This Row],[Budget_Margin]]) / Table1[[#This Row],[Budget_Margin]],
(Table1[[#This Row],[Gross_Margin]]-Table1[[#This Row],[Budget_Margin]]) / ABS(Table1[[#This Row],[Budget_Margin]])
)
)</f>
        <v>0.26538461538461539</v>
      </c>
      <c r="X1292" s="5" t="str">
        <f>IF(Table1[[#This Row],[Margin_Var]]&gt;=0, "Above Budget", "Below Budget")</f>
        <v>Above Budget</v>
      </c>
      <c r="Y1292" s="5">
        <f>IFERROR(Table1[[#This Row],[Gross_Margin]]/Table1[[#This Row],[Actual_Sales]],0)</f>
        <v>0.57820738137082606</v>
      </c>
      <c r="Z1292" s="5">
        <f>Table1[[#This Row],[Actual_Profit]]/Table1[[#This Row],[Actual_Sales]]</f>
        <v>0.35852372583479791</v>
      </c>
      <c r="AA1292">
        <v>125</v>
      </c>
      <c r="AB1292" s="5">
        <f>IFERROR(Table1[[#This Row],[Expenses]]/Table1[[#This Row],[Actual_Sales]],0)</f>
        <v>0.21968365553602812</v>
      </c>
      <c r="AC1292">
        <v>91</v>
      </c>
      <c r="AD1292">
        <v>1391</v>
      </c>
      <c r="AE1292" s="5">
        <f>IFERROR(Table1[[#This Row],[Inventory]]/Table1[[#This Row],[Actual_Sales]],0)</f>
        <v>2.4446397188049209</v>
      </c>
    </row>
    <row r="1293" spans="1:31" x14ac:dyDescent="0.25">
      <c r="A1293">
        <v>1640</v>
      </c>
      <c r="B1293">
        <v>414</v>
      </c>
      <c r="C1293">
        <v>8</v>
      </c>
      <c r="D1293" s="2">
        <v>40452</v>
      </c>
      <c r="E1293">
        <v>159</v>
      </c>
      <c r="F1293">
        <v>120</v>
      </c>
      <c r="G1293">
        <f>Table1[[#This Row],[Actual_Sales]]-Table1[[#This Row],[Budget_Sales]]</f>
        <v>39</v>
      </c>
      <c r="H1293" s="5">
        <f>IF(
Table1[[#This Row],[Budget_Sales]]=0,
"",
IF(
Table1[[#This Row],[Budget_Sales]]&gt;0,
(Table1[[#This Row],[Actual_Sales]]-Table1[[#This Row],[Budget_Sales]])/Table1[[#This Row],[Budget_Sales]],
(Table1[[#This Row],[Actual_Sales]]-Table1[[#This Row],[Budget_Sales]])/ABS(Table1[[#This Row],[Budget_Sales]])
)
)</f>
        <v>0.32500000000000001</v>
      </c>
      <c r="I1293" s="5" t="str">
        <f>IF(Table1[[#This Row],[Sales_Var]]&gt;=0,"Above Budget","Below Budget")</f>
        <v>Above Budget</v>
      </c>
      <c r="J1293">
        <f>Table1[[#This Row],[Actual_Sales]]-(Table1[[#This Row],[COGS]]+Table1[[#This Row],[Expenses]])</f>
        <v>57</v>
      </c>
      <c r="K1293">
        <v>80</v>
      </c>
      <c r="L1293">
        <f>Table1[[#This Row],[Actual_Profit]]-Table1[[#This Row],[Budget_Profit]]</f>
        <v>-23</v>
      </c>
      <c r="M1293" s="5">
        <f>IF(
Table1[[#This Row],[Budget_Profit]]=0,
"",
IF(
Table1[[#This Row],[Budget_Profit]]&gt;0,
(Table1[[#This Row],[Actual_Profit]]-Table1[[#This Row],[Budget_Profit]])/Table1[[#This Row],[Budget_Profit]],
(Table1[[#This Row],[Actual_Profit]]-Table1[[#This Row],[Budget_Profit]])/ABS(Table1[[#This Row],[Budget_Profit]])
)
)</f>
        <v>-0.28749999999999998</v>
      </c>
      <c r="N1293" s="5" t="str">
        <f>IF(Table1[[#This Row],[Profit_Var]]&gt;=0, "Above Budget", "Below Budget")</f>
        <v>Below Budget</v>
      </c>
      <c r="O1293">
        <v>60</v>
      </c>
      <c r="P1293">
        <v>40</v>
      </c>
      <c r="Q1293">
        <f>Table1[[#This Row],[COGS]]-Table1[[#This Row],[Budget_COGS]]</f>
        <v>20</v>
      </c>
      <c r="R1293" s="5">
        <f>IF(
Table1[[#This Row],[Budget_COGS]]=0,
"",
IF(
Table1[[#This Row],[Budget_COGS]]&gt;0,
(Table1[[#This Row],[Budget_COGS]]-Table1[[#This Row],[COGS]]) / Table1[[#This Row],[Budget_COGS]],
(Table1[[#This Row],[Budget_COGS]]-Table1[[#This Row],[COGS]]) / ABS(Table1[[#This Row],[Budget_COGS]])
)
)</f>
        <v>-0.5</v>
      </c>
      <c r="S1293" s="5" t="str">
        <f>IF(Table1[[#This Row],[COGS _Var]]&gt;=0, "Above Budget", "Below Budget")</f>
        <v>Above Budget</v>
      </c>
      <c r="T1293">
        <f>Table1[[#This Row],[Actual_Sales]]-Table1[[#This Row],[COGS]]</f>
        <v>99</v>
      </c>
      <c r="U1293">
        <v>80</v>
      </c>
      <c r="V1293">
        <f>Table1[[#This Row],[Gross_Margin]]-Table1[[#This Row],[Budget_Margin]]</f>
        <v>19</v>
      </c>
      <c r="W1293" s="5">
        <f>IF(
Table1[[#This Row],[Budget_Margin]]=0,
"",
IF(
Table1[[#This Row],[Budget_Margin]]&gt;0,
(Table1[[#This Row],[Gross_Margin]]-Table1[[#This Row],[Budget_Margin]]) / Table1[[#This Row],[Budget_Margin]],
(Table1[[#This Row],[Gross_Margin]]-Table1[[#This Row],[Budget_Margin]]) / ABS(Table1[[#This Row],[Budget_Margin]])
)
)</f>
        <v>0.23749999999999999</v>
      </c>
      <c r="X1293" s="5" t="str">
        <f>IF(Table1[[#This Row],[Margin_Var]]&gt;=0, "Above Budget", "Below Budget")</f>
        <v>Above Budget</v>
      </c>
      <c r="Y1293" s="5">
        <f>IFERROR(Table1[[#This Row],[Gross_Margin]]/Table1[[#This Row],[Actual_Sales]],0)</f>
        <v>0.62264150943396224</v>
      </c>
      <c r="Z1293" s="5">
        <f>Table1[[#This Row],[Actual_Profit]]/Table1[[#This Row],[Actual_Sales]]</f>
        <v>0.35849056603773582</v>
      </c>
      <c r="AA1293">
        <v>42</v>
      </c>
      <c r="AB1293" s="5">
        <f>IFERROR(Table1[[#This Row],[Expenses]]/Table1[[#This Row],[Actual_Sales]],0)</f>
        <v>0.26415094339622641</v>
      </c>
      <c r="AC1293">
        <v>18</v>
      </c>
      <c r="AD1293">
        <v>329</v>
      </c>
      <c r="AE1293" s="5">
        <f>IFERROR(Table1[[#This Row],[Inventory]]/Table1[[#This Row],[Actual_Sales]],0)</f>
        <v>2.0691823899371071</v>
      </c>
    </row>
    <row r="1294" spans="1:31" x14ac:dyDescent="0.25">
      <c r="A1294">
        <v>1597</v>
      </c>
      <c r="B1294">
        <v>206</v>
      </c>
      <c r="C1294">
        <v>11</v>
      </c>
      <c r="D1294" s="2">
        <v>40452</v>
      </c>
      <c r="E1294">
        <v>159</v>
      </c>
      <c r="F1294">
        <v>70</v>
      </c>
      <c r="G1294">
        <f>Table1[[#This Row],[Actual_Sales]]-Table1[[#This Row],[Budget_Sales]]</f>
        <v>89</v>
      </c>
      <c r="H1294" s="5">
        <f>IF(
Table1[[#This Row],[Budget_Sales]]=0,
"",
IF(
Table1[[#This Row],[Budget_Sales]]&gt;0,
(Table1[[#This Row],[Actual_Sales]]-Table1[[#This Row],[Budget_Sales]])/Table1[[#This Row],[Budget_Sales]],
(Table1[[#This Row],[Actual_Sales]]-Table1[[#This Row],[Budget_Sales]])/ABS(Table1[[#This Row],[Budget_Sales]])
)
)</f>
        <v>1.2714285714285714</v>
      </c>
      <c r="I1294" s="5" t="str">
        <f>IF(Table1[[#This Row],[Sales_Var]]&gt;=0,"Above Budget","Below Budget")</f>
        <v>Above Budget</v>
      </c>
      <c r="J1294">
        <f>Table1[[#This Row],[Actual_Sales]]-(Table1[[#This Row],[COGS]]+Table1[[#This Row],[Expenses]])</f>
        <v>57</v>
      </c>
      <c r="K1294">
        <v>40</v>
      </c>
      <c r="L1294">
        <f>Table1[[#This Row],[Actual_Profit]]-Table1[[#This Row],[Budget_Profit]]</f>
        <v>17</v>
      </c>
      <c r="M1294" s="5">
        <f>IF(
Table1[[#This Row],[Budget_Profit]]=0,
"",
IF(
Table1[[#This Row],[Budget_Profit]]&gt;0,
(Table1[[#This Row],[Actual_Profit]]-Table1[[#This Row],[Budget_Profit]])/Table1[[#This Row],[Budget_Profit]],
(Table1[[#This Row],[Actual_Profit]]-Table1[[#This Row],[Budget_Profit]])/ABS(Table1[[#This Row],[Budget_Profit]])
)
)</f>
        <v>0.42499999999999999</v>
      </c>
      <c r="N1294" s="5" t="str">
        <f>IF(Table1[[#This Row],[Profit_Var]]&gt;=0, "Above Budget", "Below Budget")</f>
        <v>Above Budget</v>
      </c>
      <c r="O1294">
        <v>60</v>
      </c>
      <c r="P1294">
        <v>20</v>
      </c>
      <c r="Q1294">
        <f>Table1[[#This Row],[COGS]]-Table1[[#This Row],[Budget_COGS]]</f>
        <v>40</v>
      </c>
      <c r="R1294" s="5">
        <f>IF(
Table1[[#This Row],[Budget_COGS]]=0,
"",
IF(
Table1[[#This Row],[Budget_COGS]]&gt;0,
(Table1[[#This Row],[Budget_COGS]]-Table1[[#This Row],[COGS]]) / Table1[[#This Row],[Budget_COGS]],
(Table1[[#This Row],[Budget_COGS]]-Table1[[#This Row],[COGS]]) / ABS(Table1[[#This Row],[Budget_COGS]])
)
)</f>
        <v>-2</v>
      </c>
      <c r="S1294" s="5" t="str">
        <f>IF(Table1[[#This Row],[COGS _Var]]&gt;=0, "Above Budget", "Below Budget")</f>
        <v>Above Budget</v>
      </c>
      <c r="T1294">
        <f>Table1[[#This Row],[Actual_Sales]]-Table1[[#This Row],[COGS]]</f>
        <v>99</v>
      </c>
      <c r="U1294">
        <v>50</v>
      </c>
      <c r="V1294">
        <f>Table1[[#This Row],[Gross_Margin]]-Table1[[#This Row],[Budget_Margin]]</f>
        <v>49</v>
      </c>
      <c r="W1294" s="5">
        <f>IF(
Table1[[#This Row],[Budget_Margin]]=0,
"",
IF(
Table1[[#This Row],[Budget_Margin]]&gt;0,
(Table1[[#This Row],[Gross_Margin]]-Table1[[#This Row],[Budget_Margin]]) / Table1[[#This Row],[Budget_Margin]],
(Table1[[#This Row],[Gross_Margin]]-Table1[[#This Row],[Budget_Margin]]) / ABS(Table1[[#This Row],[Budget_Margin]])
)
)</f>
        <v>0.98</v>
      </c>
      <c r="X1294" s="5" t="str">
        <f>IF(Table1[[#This Row],[Margin_Var]]&gt;=0, "Above Budget", "Below Budget")</f>
        <v>Above Budget</v>
      </c>
      <c r="Y1294" s="5">
        <f>IFERROR(Table1[[#This Row],[Gross_Margin]]/Table1[[#This Row],[Actual_Sales]],0)</f>
        <v>0.62264150943396224</v>
      </c>
      <c r="Z1294" s="5">
        <f>Table1[[#This Row],[Actual_Profit]]/Table1[[#This Row],[Actual_Sales]]</f>
        <v>0.35849056603773582</v>
      </c>
      <c r="AA1294">
        <v>42</v>
      </c>
      <c r="AB1294" s="5">
        <f>IFERROR(Table1[[#This Row],[Expenses]]/Table1[[#This Row],[Actual_Sales]],0)</f>
        <v>0.26415094339622641</v>
      </c>
      <c r="AC1294">
        <v>18</v>
      </c>
      <c r="AD1294">
        <v>329</v>
      </c>
      <c r="AE1294" s="5">
        <f>IFERROR(Table1[[#This Row],[Inventory]]/Table1[[#This Row],[Actual_Sales]],0)</f>
        <v>2.0691823899371071</v>
      </c>
    </row>
    <row r="1295" spans="1:31" x14ac:dyDescent="0.25">
      <c r="A1295">
        <v>2284</v>
      </c>
      <c r="B1295">
        <v>815</v>
      </c>
      <c r="C1295">
        <v>12</v>
      </c>
      <c r="D1295" s="2">
        <v>40544</v>
      </c>
      <c r="E1295">
        <v>201</v>
      </c>
      <c r="F1295">
        <v>150</v>
      </c>
      <c r="G1295">
        <f>Table1[[#This Row],[Actual_Sales]]-Table1[[#This Row],[Budget_Sales]]</f>
        <v>51</v>
      </c>
      <c r="H1295" s="5">
        <f>IF(
Table1[[#This Row],[Budget_Sales]]=0,
"",
IF(
Table1[[#This Row],[Budget_Sales]]&gt;0,
(Table1[[#This Row],[Actual_Sales]]-Table1[[#This Row],[Budget_Sales]])/Table1[[#This Row],[Budget_Sales]],
(Table1[[#This Row],[Actual_Sales]]-Table1[[#This Row],[Budget_Sales]])/ABS(Table1[[#This Row],[Budget_Sales]])
)
)</f>
        <v>0.34</v>
      </c>
      <c r="I1295" s="5" t="str">
        <f>IF(Table1[[#This Row],[Sales_Var]]&gt;=0,"Above Budget","Below Budget")</f>
        <v>Above Budget</v>
      </c>
      <c r="J1295">
        <f>Table1[[#This Row],[Actual_Sales]]-(Table1[[#This Row],[COGS]]+Table1[[#This Row],[Expenses]])</f>
        <v>72</v>
      </c>
      <c r="K1295">
        <v>40</v>
      </c>
      <c r="L1295">
        <f>Table1[[#This Row],[Actual_Profit]]-Table1[[#This Row],[Budget_Profit]]</f>
        <v>32</v>
      </c>
      <c r="M1295" s="5">
        <f>IF(
Table1[[#This Row],[Budget_Profit]]=0,
"",
IF(
Table1[[#This Row],[Budget_Profit]]&gt;0,
(Table1[[#This Row],[Actual_Profit]]-Table1[[#This Row],[Budget_Profit]])/Table1[[#This Row],[Budget_Profit]],
(Table1[[#This Row],[Actual_Profit]]-Table1[[#This Row],[Budget_Profit]])/ABS(Table1[[#This Row],[Budget_Profit]])
)
)</f>
        <v>0.8</v>
      </c>
      <c r="N1295" s="5" t="str">
        <f>IF(Table1[[#This Row],[Profit_Var]]&gt;=0, "Above Budget", "Below Budget")</f>
        <v>Above Budget</v>
      </c>
      <c r="O1295">
        <v>72</v>
      </c>
      <c r="P1295">
        <v>60</v>
      </c>
      <c r="Q1295">
        <f>Table1[[#This Row],[COGS]]-Table1[[#This Row],[Budget_COGS]]</f>
        <v>12</v>
      </c>
      <c r="R1295" s="5">
        <f>IF(
Table1[[#This Row],[Budget_COGS]]=0,
"",
IF(
Table1[[#This Row],[Budget_COGS]]&gt;0,
(Table1[[#This Row],[Budget_COGS]]-Table1[[#This Row],[COGS]]) / Table1[[#This Row],[Budget_COGS]],
(Table1[[#This Row],[Budget_COGS]]-Table1[[#This Row],[COGS]]) / ABS(Table1[[#This Row],[Budget_COGS]])
)
)</f>
        <v>-0.2</v>
      </c>
      <c r="S1295" s="5" t="str">
        <f>IF(Table1[[#This Row],[COGS _Var]]&gt;=0, "Above Budget", "Below Budget")</f>
        <v>Above Budget</v>
      </c>
      <c r="T1295">
        <f>Table1[[#This Row],[Actual_Sales]]-Table1[[#This Row],[COGS]]</f>
        <v>129</v>
      </c>
      <c r="U1295">
        <v>90</v>
      </c>
      <c r="V1295">
        <f>Table1[[#This Row],[Gross_Margin]]-Table1[[#This Row],[Budget_Margin]]</f>
        <v>39</v>
      </c>
      <c r="W1295" s="5">
        <f>IF(
Table1[[#This Row],[Budget_Margin]]=0,
"",
IF(
Table1[[#This Row],[Budget_Margin]]&gt;0,
(Table1[[#This Row],[Gross_Margin]]-Table1[[#This Row],[Budget_Margin]]) / Table1[[#This Row],[Budget_Margin]],
(Table1[[#This Row],[Gross_Margin]]-Table1[[#This Row],[Budget_Margin]]) / ABS(Table1[[#This Row],[Budget_Margin]])
)
)</f>
        <v>0.43333333333333335</v>
      </c>
      <c r="X1295" s="5" t="str">
        <f>IF(Table1[[#This Row],[Margin_Var]]&gt;=0, "Above Budget", "Below Budget")</f>
        <v>Above Budget</v>
      </c>
      <c r="Y1295" s="5">
        <f>IFERROR(Table1[[#This Row],[Gross_Margin]]/Table1[[#This Row],[Actual_Sales]],0)</f>
        <v>0.64179104477611937</v>
      </c>
      <c r="Z1295" s="5">
        <f>Table1[[#This Row],[Actual_Profit]]/Table1[[#This Row],[Actual_Sales]]</f>
        <v>0.35820895522388058</v>
      </c>
      <c r="AA1295">
        <v>57</v>
      </c>
      <c r="AB1295" s="5">
        <f>IFERROR(Table1[[#This Row],[Expenses]]/Table1[[#This Row],[Actual_Sales]],0)</f>
        <v>0.28358208955223879</v>
      </c>
      <c r="AC1295">
        <v>23</v>
      </c>
      <c r="AD1295">
        <v>558</v>
      </c>
      <c r="AE1295" s="5">
        <f>IFERROR(Table1[[#This Row],[Inventory]]/Table1[[#This Row],[Actual_Sales]],0)</f>
        <v>2.7761194029850746</v>
      </c>
    </row>
    <row r="1296" spans="1:31" x14ac:dyDescent="0.25">
      <c r="A1296">
        <v>2244</v>
      </c>
      <c r="B1296">
        <v>650</v>
      </c>
      <c r="C1296">
        <v>13</v>
      </c>
      <c r="D1296" s="2">
        <v>40544</v>
      </c>
      <c r="E1296">
        <v>201</v>
      </c>
      <c r="F1296">
        <v>120</v>
      </c>
      <c r="G1296">
        <f>Table1[[#This Row],[Actual_Sales]]-Table1[[#This Row],[Budget_Sales]]</f>
        <v>81</v>
      </c>
      <c r="H1296" s="5">
        <f>IF(
Table1[[#This Row],[Budget_Sales]]=0,
"",
IF(
Table1[[#This Row],[Budget_Sales]]&gt;0,
(Table1[[#This Row],[Actual_Sales]]-Table1[[#This Row],[Budget_Sales]])/Table1[[#This Row],[Budget_Sales]],
(Table1[[#This Row],[Actual_Sales]]-Table1[[#This Row],[Budget_Sales]])/ABS(Table1[[#This Row],[Budget_Sales]])
)
)</f>
        <v>0.67500000000000004</v>
      </c>
      <c r="I1296" s="5" t="str">
        <f>IF(Table1[[#This Row],[Sales_Var]]&gt;=0,"Above Budget","Below Budget")</f>
        <v>Above Budget</v>
      </c>
      <c r="J1296">
        <f>Table1[[#This Row],[Actual_Sales]]-(Table1[[#This Row],[COGS]]+Table1[[#This Row],[Expenses]])</f>
        <v>72</v>
      </c>
      <c r="K1296">
        <v>50</v>
      </c>
      <c r="L1296">
        <f>Table1[[#This Row],[Actual_Profit]]-Table1[[#This Row],[Budget_Profit]]</f>
        <v>22</v>
      </c>
      <c r="M1296" s="5">
        <f>IF(
Table1[[#This Row],[Budget_Profit]]=0,
"",
IF(
Table1[[#This Row],[Budget_Profit]]&gt;0,
(Table1[[#This Row],[Actual_Profit]]-Table1[[#This Row],[Budget_Profit]])/Table1[[#This Row],[Budget_Profit]],
(Table1[[#This Row],[Actual_Profit]]-Table1[[#This Row],[Budget_Profit]])/ABS(Table1[[#This Row],[Budget_Profit]])
)
)</f>
        <v>0.44</v>
      </c>
      <c r="N1296" s="5" t="str">
        <f>IF(Table1[[#This Row],[Profit_Var]]&gt;=0, "Above Budget", "Below Budget")</f>
        <v>Above Budget</v>
      </c>
      <c r="O1296">
        <v>72</v>
      </c>
      <c r="P1296">
        <v>40</v>
      </c>
      <c r="Q1296">
        <f>Table1[[#This Row],[COGS]]-Table1[[#This Row],[Budget_COGS]]</f>
        <v>32</v>
      </c>
      <c r="R1296" s="5">
        <f>IF(
Table1[[#This Row],[Budget_COGS]]=0,
"",
IF(
Table1[[#This Row],[Budget_COGS]]&gt;0,
(Table1[[#This Row],[Budget_COGS]]-Table1[[#This Row],[COGS]]) / Table1[[#This Row],[Budget_COGS]],
(Table1[[#This Row],[Budget_COGS]]-Table1[[#This Row],[COGS]]) / ABS(Table1[[#This Row],[Budget_COGS]])
)
)</f>
        <v>-0.8</v>
      </c>
      <c r="S1296" s="5" t="str">
        <f>IF(Table1[[#This Row],[COGS _Var]]&gt;=0, "Above Budget", "Below Budget")</f>
        <v>Above Budget</v>
      </c>
      <c r="T1296">
        <f>Table1[[#This Row],[Actual_Sales]]-Table1[[#This Row],[COGS]]</f>
        <v>129</v>
      </c>
      <c r="U1296">
        <v>80</v>
      </c>
      <c r="V1296">
        <f>Table1[[#This Row],[Gross_Margin]]-Table1[[#This Row],[Budget_Margin]]</f>
        <v>49</v>
      </c>
      <c r="W1296" s="5">
        <f>IF(
Table1[[#This Row],[Budget_Margin]]=0,
"",
IF(
Table1[[#This Row],[Budget_Margin]]&gt;0,
(Table1[[#This Row],[Gross_Margin]]-Table1[[#This Row],[Budget_Margin]]) / Table1[[#This Row],[Budget_Margin]],
(Table1[[#This Row],[Gross_Margin]]-Table1[[#This Row],[Budget_Margin]]) / ABS(Table1[[#This Row],[Budget_Margin]])
)
)</f>
        <v>0.61250000000000004</v>
      </c>
      <c r="X1296" s="5" t="str">
        <f>IF(Table1[[#This Row],[Margin_Var]]&gt;=0, "Above Budget", "Below Budget")</f>
        <v>Above Budget</v>
      </c>
      <c r="Y1296" s="5">
        <f>IFERROR(Table1[[#This Row],[Gross_Margin]]/Table1[[#This Row],[Actual_Sales]],0)</f>
        <v>0.64179104477611937</v>
      </c>
      <c r="Z1296" s="5">
        <f>Table1[[#This Row],[Actual_Profit]]/Table1[[#This Row],[Actual_Sales]]</f>
        <v>0.35820895522388058</v>
      </c>
      <c r="AA1296">
        <v>57</v>
      </c>
      <c r="AB1296" s="5">
        <f>IFERROR(Table1[[#This Row],[Expenses]]/Table1[[#This Row],[Actual_Sales]],0)</f>
        <v>0.28358208955223879</v>
      </c>
      <c r="AC1296">
        <v>23</v>
      </c>
      <c r="AD1296">
        <v>558</v>
      </c>
      <c r="AE1296" s="5">
        <f>IFERROR(Table1[[#This Row],[Inventory]]/Table1[[#This Row],[Actual_Sales]],0)</f>
        <v>2.7761194029850746</v>
      </c>
    </row>
    <row r="1297" spans="1:31" x14ac:dyDescent="0.25">
      <c r="A1297">
        <v>2121</v>
      </c>
      <c r="B1297">
        <v>972</v>
      </c>
      <c r="C1297">
        <v>2</v>
      </c>
      <c r="D1297" s="2">
        <v>40513</v>
      </c>
      <c r="E1297">
        <v>525</v>
      </c>
      <c r="F1297">
        <v>620</v>
      </c>
      <c r="G1297">
        <f>Table1[[#This Row],[Actual_Sales]]-Table1[[#This Row],[Budget_Sales]]</f>
        <v>-95</v>
      </c>
      <c r="H1297" s="5">
        <f>IF(
Table1[[#This Row],[Budget_Sales]]=0,
"",
IF(
Table1[[#This Row],[Budget_Sales]]&gt;0,
(Table1[[#This Row],[Actual_Sales]]-Table1[[#This Row],[Budget_Sales]])/Table1[[#This Row],[Budget_Sales]],
(Table1[[#This Row],[Actual_Sales]]-Table1[[#This Row],[Budget_Sales]])/ABS(Table1[[#This Row],[Budget_Sales]])
)
)</f>
        <v>-0.15322580645161291</v>
      </c>
      <c r="I1297" s="5" t="str">
        <f>IF(Table1[[#This Row],[Sales_Var]]&gt;=0,"Above Budget","Below Budget")</f>
        <v>Below Budget</v>
      </c>
      <c r="J1297">
        <f>Table1[[#This Row],[Actual_Sales]]-(Table1[[#This Row],[COGS]]+Table1[[#This Row],[Expenses]])</f>
        <v>188</v>
      </c>
      <c r="K1297">
        <v>240</v>
      </c>
      <c r="L1297">
        <f>Table1[[#This Row],[Actual_Profit]]-Table1[[#This Row],[Budget_Profit]]</f>
        <v>-52</v>
      </c>
      <c r="M1297" s="5">
        <f>IF(
Table1[[#This Row],[Budget_Profit]]=0,
"",
IF(
Table1[[#This Row],[Budget_Profit]]&gt;0,
(Table1[[#This Row],[Actual_Profit]]-Table1[[#This Row],[Budget_Profit]])/Table1[[#This Row],[Budget_Profit]],
(Table1[[#This Row],[Actual_Profit]]-Table1[[#This Row],[Budget_Profit]])/ABS(Table1[[#This Row],[Budget_Profit]])
)
)</f>
        <v>-0.21666666666666667</v>
      </c>
      <c r="N1297" s="5" t="str">
        <f>IF(Table1[[#This Row],[Profit_Var]]&gt;=0, "Above Budget", "Below Budget")</f>
        <v>Below Budget</v>
      </c>
      <c r="O1297">
        <v>241</v>
      </c>
      <c r="P1297">
        <v>280</v>
      </c>
      <c r="Q1297">
        <f>Table1[[#This Row],[COGS]]-Table1[[#This Row],[Budget_COGS]]</f>
        <v>-39</v>
      </c>
      <c r="R1297" s="5">
        <f>IF(
Table1[[#This Row],[Budget_COGS]]=0,
"",
IF(
Table1[[#This Row],[Budget_COGS]]&gt;0,
(Table1[[#This Row],[Budget_COGS]]-Table1[[#This Row],[COGS]]) / Table1[[#This Row],[Budget_COGS]],
(Table1[[#This Row],[Budget_COGS]]-Table1[[#This Row],[COGS]]) / ABS(Table1[[#This Row],[Budget_COGS]])
)
)</f>
        <v>0.13928571428571429</v>
      </c>
      <c r="S1297" s="5" t="str">
        <f>IF(Table1[[#This Row],[COGS _Var]]&gt;=0, "Above Budget", "Below Budget")</f>
        <v>Below Budget</v>
      </c>
      <c r="T1297">
        <f>Table1[[#This Row],[Actual_Sales]]-Table1[[#This Row],[COGS]]</f>
        <v>284</v>
      </c>
      <c r="U1297">
        <v>340</v>
      </c>
      <c r="V1297">
        <f>Table1[[#This Row],[Gross_Margin]]-Table1[[#This Row],[Budget_Margin]]</f>
        <v>-56</v>
      </c>
      <c r="W1297" s="5">
        <f>IF(
Table1[[#This Row],[Budget_Margin]]=0,
"",
IF(
Table1[[#This Row],[Budget_Margin]]&gt;0,
(Table1[[#This Row],[Gross_Margin]]-Table1[[#This Row],[Budget_Margin]]) / Table1[[#This Row],[Budget_Margin]],
(Table1[[#This Row],[Gross_Margin]]-Table1[[#This Row],[Budget_Margin]]) / ABS(Table1[[#This Row],[Budget_Margin]])
)
)</f>
        <v>-0.16470588235294117</v>
      </c>
      <c r="X1297" s="5" t="str">
        <f>IF(Table1[[#This Row],[Margin_Var]]&gt;=0, "Above Budget", "Below Budget")</f>
        <v>Below Budget</v>
      </c>
      <c r="Y1297" s="5">
        <f>IFERROR(Table1[[#This Row],[Gross_Margin]]/Table1[[#This Row],[Actual_Sales]],0)</f>
        <v>0.54095238095238096</v>
      </c>
      <c r="Z1297" s="5">
        <f>Table1[[#This Row],[Actual_Profit]]/Table1[[#This Row],[Actual_Sales]]</f>
        <v>0.35809523809523808</v>
      </c>
      <c r="AA1297">
        <v>96</v>
      </c>
      <c r="AB1297" s="5">
        <f>IFERROR(Table1[[#This Row],[Expenses]]/Table1[[#This Row],[Actual_Sales]],0)</f>
        <v>0.18285714285714286</v>
      </c>
      <c r="AC1297">
        <v>74</v>
      </c>
      <c r="AD1297">
        <v>1321</v>
      </c>
      <c r="AE1297" s="5">
        <f>IFERROR(Table1[[#This Row],[Inventory]]/Table1[[#This Row],[Actual_Sales]],0)</f>
        <v>2.5161904761904763</v>
      </c>
    </row>
    <row r="1298" spans="1:31" x14ac:dyDescent="0.25">
      <c r="A1298">
        <v>1983</v>
      </c>
      <c r="B1298">
        <v>415</v>
      </c>
      <c r="C1298">
        <v>9</v>
      </c>
      <c r="D1298" s="2">
        <v>40513</v>
      </c>
      <c r="E1298">
        <v>525</v>
      </c>
      <c r="F1298">
        <v>480</v>
      </c>
      <c r="G1298">
        <f>Table1[[#This Row],[Actual_Sales]]-Table1[[#This Row],[Budget_Sales]]</f>
        <v>45</v>
      </c>
      <c r="H1298" s="5">
        <f>IF(
Table1[[#This Row],[Budget_Sales]]=0,
"",
IF(
Table1[[#This Row],[Budget_Sales]]&gt;0,
(Table1[[#This Row],[Actual_Sales]]-Table1[[#This Row],[Budget_Sales]])/Table1[[#This Row],[Budget_Sales]],
(Table1[[#This Row],[Actual_Sales]]-Table1[[#This Row],[Budget_Sales]])/ABS(Table1[[#This Row],[Budget_Sales]])
)
)</f>
        <v>9.375E-2</v>
      </c>
      <c r="I1298" s="5" t="str">
        <f>IF(Table1[[#This Row],[Sales_Var]]&gt;=0,"Above Budget","Below Budget")</f>
        <v>Above Budget</v>
      </c>
      <c r="J1298">
        <f>Table1[[#This Row],[Actual_Sales]]-(Table1[[#This Row],[COGS]]+Table1[[#This Row],[Expenses]])</f>
        <v>188</v>
      </c>
      <c r="K1298">
        <v>170</v>
      </c>
      <c r="L1298">
        <f>Table1[[#This Row],[Actual_Profit]]-Table1[[#This Row],[Budget_Profit]]</f>
        <v>18</v>
      </c>
      <c r="M1298" s="5">
        <f>IF(
Table1[[#This Row],[Budget_Profit]]=0,
"",
IF(
Table1[[#This Row],[Budget_Profit]]&gt;0,
(Table1[[#This Row],[Actual_Profit]]-Table1[[#This Row],[Budget_Profit]])/Table1[[#This Row],[Budget_Profit]],
(Table1[[#This Row],[Actual_Profit]]-Table1[[#This Row],[Budget_Profit]])/ABS(Table1[[#This Row],[Budget_Profit]])
)
)</f>
        <v>0.10588235294117647</v>
      </c>
      <c r="N1298" s="5" t="str">
        <f>IF(Table1[[#This Row],[Profit_Var]]&gt;=0, "Above Budget", "Below Budget")</f>
        <v>Above Budget</v>
      </c>
      <c r="O1298">
        <v>241</v>
      </c>
      <c r="P1298">
        <v>220</v>
      </c>
      <c r="Q1298">
        <f>Table1[[#This Row],[COGS]]-Table1[[#This Row],[Budget_COGS]]</f>
        <v>21</v>
      </c>
      <c r="R1298" s="5">
        <f>IF(
Table1[[#This Row],[Budget_COGS]]=0,
"",
IF(
Table1[[#This Row],[Budget_COGS]]&gt;0,
(Table1[[#This Row],[Budget_COGS]]-Table1[[#This Row],[COGS]]) / Table1[[#This Row],[Budget_COGS]],
(Table1[[#This Row],[Budget_COGS]]-Table1[[#This Row],[COGS]]) / ABS(Table1[[#This Row],[Budget_COGS]])
)
)</f>
        <v>-9.5454545454545459E-2</v>
      </c>
      <c r="S1298" s="5" t="str">
        <f>IF(Table1[[#This Row],[COGS _Var]]&gt;=0, "Above Budget", "Below Budget")</f>
        <v>Above Budget</v>
      </c>
      <c r="T1298">
        <f>Table1[[#This Row],[Actual_Sales]]-Table1[[#This Row],[COGS]]</f>
        <v>284</v>
      </c>
      <c r="U1298">
        <v>260</v>
      </c>
      <c r="V1298">
        <f>Table1[[#This Row],[Gross_Margin]]-Table1[[#This Row],[Budget_Margin]]</f>
        <v>24</v>
      </c>
      <c r="W1298" s="5">
        <f>IF(
Table1[[#This Row],[Budget_Margin]]=0,
"",
IF(
Table1[[#This Row],[Budget_Margin]]&gt;0,
(Table1[[#This Row],[Gross_Margin]]-Table1[[#This Row],[Budget_Margin]]) / Table1[[#This Row],[Budget_Margin]],
(Table1[[#This Row],[Gross_Margin]]-Table1[[#This Row],[Budget_Margin]]) / ABS(Table1[[#This Row],[Budget_Margin]])
)
)</f>
        <v>9.2307692307692313E-2</v>
      </c>
      <c r="X1298" s="5" t="str">
        <f>IF(Table1[[#This Row],[Margin_Var]]&gt;=0, "Above Budget", "Below Budget")</f>
        <v>Above Budget</v>
      </c>
      <c r="Y1298" s="5">
        <f>IFERROR(Table1[[#This Row],[Gross_Margin]]/Table1[[#This Row],[Actual_Sales]],0)</f>
        <v>0.54095238095238096</v>
      </c>
      <c r="Z1298" s="5">
        <f>Table1[[#This Row],[Actual_Profit]]/Table1[[#This Row],[Actual_Sales]]</f>
        <v>0.35809523809523808</v>
      </c>
      <c r="AA1298">
        <v>96</v>
      </c>
      <c r="AB1298" s="5">
        <f>IFERROR(Table1[[#This Row],[Expenses]]/Table1[[#This Row],[Actual_Sales]],0)</f>
        <v>0.18285714285714286</v>
      </c>
      <c r="AC1298">
        <v>74</v>
      </c>
      <c r="AD1298">
        <v>1321</v>
      </c>
      <c r="AE1298" s="5">
        <f>IFERROR(Table1[[#This Row],[Inventory]]/Table1[[#This Row],[Actual_Sales]],0)</f>
        <v>2.5161904761904763</v>
      </c>
    </row>
    <row r="1299" spans="1:31" x14ac:dyDescent="0.25">
      <c r="A1299">
        <v>2936</v>
      </c>
      <c r="B1299">
        <v>618</v>
      </c>
      <c r="C1299">
        <v>2</v>
      </c>
      <c r="D1299" s="2">
        <v>40664</v>
      </c>
      <c r="E1299">
        <v>461</v>
      </c>
      <c r="F1299">
        <v>480</v>
      </c>
      <c r="G1299">
        <f>Table1[[#This Row],[Actual_Sales]]-Table1[[#This Row],[Budget_Sales]]</f>
        <v>-19</v>
      </c>
      <c r="H1299" s="5">
        <f>IF(
Table1[[#This Row],[Budget_Sales]]=0,
"",
IF(
Table1[[#This Row],[Budget_Sales]]&gt;0,
(Table1[[#This Row],[Actual_Sales]]-Table1[[#This Row],[Budget_Sales]])/Table1[[#This Row],[Budget_Sales]],
(Table1[[#This Row],[Actual_Sales]]-Table1[[#This Row],[Budget_Sales]])/ABS(Table1[[#This Row],[Budget_Sales]])
)
)</f>
        <v>-3.9583333333333331E-2</v>
      </c>
      <c r="I1299" s="5" t="str">
        <f>IF(Table1[[#This Row],[Sales_Var]]&gt;=0,"Above Budget","Below Budget")</f>
        <v>Below Budget</v>
      </c>
      <c r="J1299">
        <f>Table1[[#This Row],[Actual_Sales]]-(Table1[[#This Row],[COGS]]+Table1[[#This Row],[Expenses]])</f>
        <v>165</v>
      </c>
      <c r="K1299">
        <v>180</v>
      </c>
      <c r="L1299">
        <f>Table1[[#This Row],[Actual_Profit]]-Table1[[#This Row],[Budget_Profit]]</f>
        <v>-15</v>
      </c>
      <c r="M1299" s="5">
        <f>IF(
Table1[[#This Row],[Budget_Profit]]=0,
"",
IF(
Table1[[#This Row],[Budget_Profit]]&gt;0,
(Table1[[#This Row],[Actual_Profit]]-Table1[[#This Row],[Budget_Profit]])/Table1[[#This Row],[Budget_Profit]],
(Table1[[#This Row],[Actual_Profit]]-Table1[[#This Row],[Budget_Profit]])/ABS(Table1[[#This Row],[Budget_Profit]])
)
)</f>
        <v>-8.3333333333333329E-2</v>
      </c>
      <c r="N1299" s="5" t="str">
        <f>IF(Table1[[#This Row],[Profit_Var]]&gt;=0, "Above Budget", "Below Budget")</f>
        <v>Below Budget</v>
      </c>
      <c r="O1299">
        <v>195</v>
      </c>
      <c r="P1299">
        <v>200</v>
      </c>
      <c r="Q1299">
        <f>Table1[[#This Row],[COGS]]-Table1[[#This Row],[Budget_COGS]]</f>
        <v>-5</v>
      </c>
      <c r="R1299" s="5">
        <f>IF(
Table1[[#This Row],[Budget_COGS]]=0,
"",
IF(
Table1[[#This Row],[Budget_COGS]]&gt;0,
(Table1[[#This Row],[Budget_COGS]]-Table1[[#This Row],[COGS]]) / Table1[[#This Row],[Budget_COGS]],
(Table1[[#This Row],[Budget_COGS]]-Table1[[#This Row],[COGS]]) / ABS(Table1[[#This Row],[Budget_COGS]])
)
)</f>
        <v>2.5000000000000001E-2</v>
      </c>
      <c r="S1299" s="5" t="str">
        <f>IF(Table1[[#This Row],[COGS _Var]]&gt;=0, "Above Budget", "Below Budget")</f>
        <v>Below Budget</v>
      </c>
      <c r="T1299">
        <f>Table1[[#This Row],[Actual_Sales]]-Table1[[#This Row],[COGS]]</f>
        <v>266</v>
      </c>
      <c r="U1299">
        <v>280</v>
      </c>
      <c r="V1299">
        <f>Table1[[#This Row],[Gross_Margin]]-Table1[[#This Row],[Budget_Margin]]</f>
        <v>-14</v>
      </c>
      <c r="W1299" s="5">
        <f>IF(
Table1[[#This Row],[Budget_Margin]]=0,
"",
IF(
Table1[[#This Row],[Budget_Margin]]&gt;0,
(Table1[[#This Row],[Gross_Margin]]-Table1[[#This Row],[Budget_Margin]]) / Table1[[#This Row],[Budget_Margin]],
(Table1[[#This Row],[Gross_Margin]]-Table1[[#This Row],[Budget_Margin]]) / ABS(Table1[[#This Row],[Budget_Margin]])
)
)</f>
        <v>-0.05</v>
      </c>
      <c r="X1299" s="5" t="str">
        <f>IF(Table1[[#This Row],[Margin_Var]]&gt;=0, "Above Budget", "Below Budget")</f>
        <v>Below Budget</v>
      </c>
      <c r="Y1299" s="5">
        <f>IFERROR(Table1[[#This Row],[Gross_Margin]]/Table1[[#This Row],[Actual_Sales]],0)</f>
        <v>0.57700650759219085</v>
      </c>
      <c r="Z1299" s="5">
        <f>Table1[[#This Row],[Actual_Profit]]/Table1[[#This Row],[Actual_Sales]]</f>
        <v>0.35791757049891543</v>
      </c>
      <c r="AA1299">
        <v>101</v>
      </c>
      <c r="AB1299" s="5">
        <f>IFERROR(Table1[[#This Row],[Expenses]]/Table1[[#This Row],[Actual_Sales]],0)</f>
        <v>0.21908893709327548</v>
      </c>
      <c r="AC1299">
        <v>64</v>
      </c>
      <c r="AD1299">
        <v>956</v>
      </c>
      <c r="AE1299" s="5">
        <f>IFERROR(Table1[[#This Row],[Inventory]]/Table1[[#This Row],[Actual_Sales]],0)</f>
        <v>2.0737527114967462</v>
      </c>
    </row>
    <row r="1300" spans="1:31" x14ac:dyDescent="0.25">
      <c r="A1300">
        <v>1060</v>
      </c>
      <c r="B1300">
        <v>970</v>
      </c>
      <c r="C1300">
        <v>2</v>
      </c>
      <c r="D1300" s="2">
        <v>40330</v>
      </c>
      <c r="E1300">
        <v>190</v>
      </c>
      <c r="F1300">
        <v>190</v>
      </c>
      <c r="G1300">
        <f>Table1[[#This Row],[Actual_Sales]]-Table1[[#This Row],[Budget_Sales]]</f>
        <v>0</v>
      </c>
      <c r="H1300" s="5">
        <f>IF(
Table1[[#This Row],[Budget_Sales]]=0,
"",
IF(
Table1[[#This Row],[Budget_Sales]]&gt;0,
(Table1[[#This Row],[Actual_Sales]]-Table1[[#This Row],[Budget_Sales]])/Table1[[#This Row],[Budget_Sales]],
(Table1[[#This Row],[Actual_Sales]]-Table1[[#This Row],[Budget_Sales]])/ABS(Table1[[#This Row],[Budget_Sales]])
)
)</f>
        <v>0</v>
      </c>
      <c r="I1300" s="5" t="str">
        <f>IF(Table1[[#This Row],[Sales_Var]]&gt;=0,"Above Budget","Below Budget")</f>
        <v>Above Budget</v>
      </c>
      <c r="J1300">
        <f>Table1[[#This Row],[Actual_Sales]]-(Table1[[#This Row],[COGS]]+Table1[[#This Row],[Expenses]])</f>
        <v>68</v>
      </c>
      <c r="K1300">
        <v>80</v>
      </c>
      <c r="L1300">
        <f>Table1[[#This Row],[Actual_Profit]]-Table1[[#This Row],[Budget_Profit]]</f>
        <v>-12</v>
      </c>
      <c r="M1300" s="5">
        <f>IF(
Table1[[#This Row],[Budget_Profit]]=0,
"",
IF(
Table1[[#This Row],[Budget_Profit]]&gt;0,
(Table1[[#This Row],[Actual_Profit]]-Table1[[#This Row],[Budget_Profit]])/Table1[[#This Row],[Budget_Profit]],
(Table1[[#This Row],[Actual_Profit]]-Table1[[#This Row],[Budget_Profit]])/ABS(Table1[[#This Row],[Budget_Profit]])
)
)</f>
        <v>-0.15</v>
      </c>
      <c r="N1300" s="5" t="str">
        <f>IF(Table1[[#This Row],[Profit_Var]]&gt;=0, "Above Budget", "Below Budget")</f>
        <v>Below Budget</v>
      </c>
      <c r="O1300">
        <v>83</v>
      </c>
      <c r="P1300">
        <v>80</v>
      </c>
      <c r="Q1300">
        <f>Table1[[#This Row],[COGS]]-Table1[[#This Row],[Budget_COGS]]</f>
        <v>3</v>
      </c>
      <c r="R1300" s="5">
        <f>IF(
Table1[[#This Row],[Budget_COGS]]=0,
"",
IF(
Table1[[#This Row],[Budget_COGS]]&gt;0,
(Table1[[#This Row],[Budget_COGS]]-Table1[[#This Row],[COGS]]) / Table1[[#This Row],[Budget_COGS]],
(Table1[[#This Row],[Budget_COGS]]-Table1[[#This Row],[COGS]]) / ABS(Table1[[#This Row],[Budget_COGS]])
)
)</f>
        <v>-3.7499999999999999E-2</v>
      </c>
      <c r="S1300" s="5" t="str">
        <f>IF(Table1[[#This Row],[COGS _Var]]&gt;=0, "Above Budget", "Below Budget")</f>
        <v>Above Budget</v>
      </c>
      <c r="T1300">
        <f>Table1[[#This Row],[Actual_Sales]]-Table1[[#This Row],[COGS]]</f>
        <v>107</v>
      </c>
      <c r="U1300">
        <v>110</v>
      </c>
      <c r="V1300">
        <f>Table1[[#This Row],[Gross_Margin]]-Table1[[#This Row],[Budget_Margin]]</f>
        <v>-3</v>
      </c>
      <c r="W1300" s="5">
        <f>IF(
Table1[[#This Row],[Budget_Margin]]=0,
"",
IF(
Table1[[#This Row],[Budget_Margin]]&gt;0,
(Table1[[#This Row],[Gross_Margin]]-Table1[[#This Row],[Budget_Margin]]) / Table1[[#This Row],[Budget_Margin]],
(Table1[[#This Row],[Gross_Margin]]-Table1[[#This Row],[Budget_Margin]]) / ABS(Table1[[#This Row],[Budget_Margin]])
)
)</f>
        <v>-2.7272727272727271E-2</v>
      </c>
      <c r="X1300" s="5" t="str">
        <f>IF(Table1[[#This Row],[Margin_Var]]&gt;=0, "Above Budget", "Below Budget")</f>
        <v>Below Budget</v>
      </c>
      <c r="Y1300" s="5">
        <f>IFERROR(Table1[[#This Row],[Gross_Margin]]/Table1[[#This Row],[Actual_Sales]],0)</f>
        <v>0.56315789473684208</v>
      </c>
      <c r="Z1300" s="5">
        <f>Table1[[#This Row],[Actual_Profit]]/Table1[[#This Row],[Actual_Sales]]</f>
        <v>0.35789473684210527</v>
      </c>
      <c r="AA1300">
        <v>39</v>
      </c>
      <c r="AB1300" s="5">
        <f>IFERROR(Table1[[#This Row],[Expenses]]/Table1[[#This Row],[Actual_Sales]],0)</f>
        <v>0.20526315789473684</v>
      </c>
      <c r="AC1300">
        <v>27</v>
      </c>
      <c r="AD1300">
        <v>574</v>
      </c>
      <c r="AE1300" s="5">
        <f>IFERROR(Table1[[#This Row],[Inventory]]/Table1[[#This Row],[Actual_Sales]],0)</f>
        <v>3.0210526315789474</v>
      </c>
    </row>
    <row r="1301" spans="1:31" x14ac:dyDescent="0.25">
      <c r="A1301">
        <v>1039</v>
      </c>
      <c r="B1301">
        <v>806</v>
      </c>
      <c r="C1301">
        <v>3</v>
      </c>
      <c r="D1301" s="2">
        <v>40330</v>
      </c>
      <c r="E1301">
        <v>190</v>
      </c>
      <c r="F1301">
        <v>230</v>
      </c>
      <c r="G1301">
        <f>Table1[[#This Row],[Actual_Sales]]-Table1[[#This Row],[Budget_Sales]]</f>
        <v>-40</v>
      </c>
      <c r="H1301" s="5">
        <f>IF(
Table1[[#This Row],[Budget_Sales]]=0,
"",
IF(
Table1[[#This Row],[Budget_Sales]]&gt;0,
(Table1[[#This Row],[Actual_Sales]]-Table1[[#This Row],[Budget_Sales]])/Table1[[#This Row],[Budget_Sales]],
(Table1[[#This Row],[Actual_Sales]]-Table1[[#This Row],[Budget_Sales]])/ABS(Table1[[#This Row],[Budget_Sales]])
)
)</f>
        <v>-0.17391304347826086</v>
      </c>
      <c r="I1301" s="5" t="str">
        <f>IF(Table1[[#This Row],[Sales_Var]]&gt;=0,"Above Budget","Below Budget")</f>
        <v>Below Budget</v>
      </c>
      <c r="J1301">
        <f>Table1[[#This Row],[Actual_Sales]]-(Table1[[#This Row],[COGS]]+Table1[[#This Row],[Expenses]])</f>
        <v>68</v>
      </c>
      <c r="K1301">
        <v>100</v>
      </c>
      <c r="L1301">
        <f>Table1[[#This Row],[Actual_Profit]]-Table1[[#This Row],[Budget_Profit]]</f>
        <v>-32</v>
      </c>
      <c r="M1301" s="5">
        <f>IF(
Table1[[#This Row],[Budget_Profit]]=0,
"",
IF(
Table1[[#This Row],[Budget_Profit]]&gt;0,
(Table1[[#This Row],[Actual_Profit]]-Table1[[#This Row],[Budget_Profit]])/Table1[[#This Row],[Budget_Profit]],
(Table1[[#This Row],[Actual_Profit]]-Table1[[#This Row],[Budget_Profit]])/ABS(Table1[[#This Row],[Budget_Profit]])
)
)</f>
        <v>-0.32</v>
      </c>
      <c r="N1301" s="5" t="str">
        <f>IF(Table1[[#This Row],[Profit_Var]]&gt;=0, "Above Budget", "Below Budget")</f>
        <v>Below Budget</v>
      </c>
      <c r="O1301">
        <v>83</v>
      </c>
      <c r="P1301">
        <v>100</v>
      </c>
      <c r="Q1301">
        <f>Table1[[#This Row],[COGS]]-Table1[[#This Row],[Budget_COGS]]</f>
        <v>-17</v>
      </c>
      <c r="R1301" s="5">
        <f>IF(
Table1[[#This Row],[Budget_COGS]]=0,
"",
IF(
Table1[[#This Row],[Budget_COGS]]&gt;0,
(Table1[[#This Row],[Budget_COGS]]-Table1[[#This Row],[COGS]]) / Table1[[#This Row],[Budget_COGS]],
(Table1[[#This Row],[Budget_COGS]]-Table1[[#This Row],[COGS]]) / ABS(Table1[[#This Row],[Budget_COGS]])
)
)</f>
        <v>0.17</v>
      </c>
      <c r="S1301" s="5" t="str">
        <f>IF(Table1[[#This Row],[COGS _Var]]&gt;=0, "Above Budget", "Below Budget")</f>
        <v>Below Budget</v>
      </c>
      <c r="T1301">
        <f>Table1[[#This Row],[Actual_Sales]]-Table1[[#This Row],[COGS]]</f>
        <v>107</v>
      </c>
      <c r="U1301">
        <v>130</v>
      </c>
      <c r="V1301">
        <f>Table1[[#This Row],[Gross_Margin]]-Table1[[#This Row],[Budget_Margin]]</f>
        <v>-23</v>
      </c>
      <c r="W1301" s="5">
        <f>IF(
Table1[[#This Row],[Budget_Margin]]=0,
"",
IF(
Table1[[#This Row],[Budget_Margin]]&gt;0,
(Table1[[#This Row],[Gross_Margin]]-Table1[[#This Row],[Budget_Margin]]) / Table1[[#This Row],[Budget_Margin]],
(Table1[[#This Row],[Gross_Margin]]-Table1[[#This Row],[Budget_Margin]]) / ABS(Table1[[#This Row],[Budget_Margin]])
)
)</f>
        <v>-0.17692307692307693</v>
      </c>
      <c r="X1301" s="5" t="str">
        <f>IF(Table1[[#This Row],[Margin_Var]]&gt;=0, "Above Budget", "Below Budget")</f>
        <v>Below Budget</v>
      </c>
      <c r="Y1301" s="5">
        <f>IFERROR(Table1[[#This Row],[Gross_Margin]]/Table1[[#This Row],[Actual_Sales]],0)</f>
        <v>0.56315789473684208</v>
      </c>
      <c r="Z1301" s="5">
        <f>Table1[[#This Row],[Actual_Profit]]/Table1[[#This Row],[Actual_Sales]]</f>
        <v>0.35789473684210527</v>
      </c>
      <c r="AA1301">
        <v>39</v>
      </c>
      <c r="AB1301" s="5">
        <f>IFERROR(Table1[[#This Row],[Expenses]]/Table1[[#This Row],[Actual_Sales]],0)</f>
        <v>0.20526315789473684</v>
      </c>
      <c r="AC1301">
        <v>27</v>
      </c>
      <c r="AD1301">
        <v>574</v>
      </c>
      <c r="AE1301" s="5">
        <f>IFERROR(Table1[[#This Row],[Inventory]]/Table1[[#This Row],[Actual_Sales]],0)</f>
        <v>3.0210526315789474</v>
      </c>
    </row>
    <row r="1302" spans="1:31" x14ac:dyDescent="0.25">
      <c r="A1302">
        <v>734</v>
      </c>
      <c r="B1302">
        <v>303</v>
      </c>
      <c r="C1302">
        <v>2</v>
      </c>
      <c r="D1302" s="2">
        <v>40299</v>
      </c>
      <c r="E1302">
        <v>190</v>
      </c>
      <c r="F1302">
        <v>190</v>
      </c>
      <c r="G1302">
        <f>Table1[[#This Row],[Actual_Sales]]-Table1[[#This Row],[Budget_Sales]]</f>
        <v>0</v>
      </c>
      <c r="H1302" s="5">
        <f>IF(
Table1[[#This Row],[Budget_Sales]]=0,
"",
IF(
Table1[[#This Row],[Budget_Sales]]&gt;0,
(Table1[[#This Row],[Actual_Sales]]-Table1[[#This Row],[Budget_Sales]])/Table1[[#This Row],[Budget_Sales]],
(Table1[[#This Row],[Actual_Sales]]-Table1[[#This Row],[Budget_Sales]])/ABS(Table1[[#This Row],[Budget_Sales]])
)
)</f>
        <v>0</v>
      </c>
      <c r="I1302" s="5" t="str">
        <f>IF(Table1[[#This Row],[Sales_Var]]&gt;=0,"Above Budget","Below Budget")</f>
        <v>Above Budget</v>
      </c>
      <c r="J1302">
        <f>Table1[[#This Row],[Actual_Sales]]-(Table1[[#This Row],[COGS]]+Table1[[#This Row],[Expenses]])</f>
        <v>68</v>
      </c>
      <c r="K1302">
        <v>80</v>
      </c>
      <c r="L1302">
        <f>Table1[[#This Row],[Actual_Profit]]-Table1[[#This Row],[Budget_Profit]]</f>
        <v>-12</v>
      </c>
      <c r="M1302" s="5">
        <f>IF(
Table1[[#This Row],[Budget_Profit]]=0,
"",
IF(
Table1[[#This Row],[Budget_Profit]]&gt;0,
(Table1[[#This Row],[Actual_Profit]]-Table1[[#This Row],[Budget_Profit]])/Table1[[#This Row],[Budget_Profit]],
(Table1[[#This Row],[Actual_Profit]]-Table1[[#This Row],[Budget_Profit]])/ABS(Table1[[#This Row],[Budget_Profit]])
)
)</f>
        <v>-0.15</v>
      </c>
      <c r="N1302" s="5" t="str">
        <f>IF(Table1[[#This Row],[Profit_Var]]&gt;=0, "Above Budget", "Below Budget")</f>
        <v>Below Budget</v>
      </c>
      <c r="O1302">
        <v>83</v>
      </c>
      <c r="P1302">
        <v>80</v>
      </c>
      <c r="Q1302">
        <f>Table1[[#This Row],[COGS]]-Table1[[#This Row],[Budget_COGS]]</f>
        <v>3</v>
      </c>
      <c r="R1302" s="5">
        <f>IF(
Table1[[#This Row],[Budget_COGS]]=0,
"",
IF(
Table1[[#This Row],[Budget_COGS]]&gt;0,
(Table1[[#This Row],[Budget_COGS]]-Table1[[#This Row],[COGS]]) / Table1[[#This Row],[Budget_COGS]],
(Table1[[#This Row],[Budget_COGS]]-Table1[[#This Row],[COGS]]) / ABS(Table1[[#This Row],[Budget_COGS]])
)
)</f>
        <v>-3.7499999999999999E-2</v>
      </c>
      <c r="S1302" s="5" t="str">
        <f>IF(Table1[[#This Row],[COGS _Var]]&gt;=0, "Above Budget", "Below Budget")</f>
        <v>Above Budget</v>
      </c>
      <c r="T1302">
        <f>Table1[[#This Row],[Actual_Sales]]-Table1[[#This Row],[COGS]]</f>
        <v>107</v>
      </c>
      <c r="U1302">
        <v>110</v>
      </c>
      <c r="V1302">
        <f>Table1[[#This Row],[Gross_Margin]]-Table1[[#This Row],[Budget_Margin]]</f>
        <v>-3</v>
      </c>
      <c r="W1302" s="5">
        <f>IF(
Table1[[#This Row],[Budget_Margin]]=0,
"",
IF(
Table1[[#This Row],[Budget_Margin]]&gt;0,
(Table1[[#This Row],[Gross_Margin]]-Table1[[#This Row],[Budget_Margin]]) / Table1[[#This Row],[Budget_Margin]],
(Table1[[#This Row],[Gross_Margin]]-Table1[[#This Row],[Budget_Margin]]) / ABS(Table1[[#This Row],[Budget_Margin]])
)
)</f>
        <v>-2.7272727272727271E-2</v>
      </c>
      <c r="X1302" s="5" t="str">
        <f>IF(Table1[[#This Row],[Margin_Var]]&gt;=0, "Above Budget", "Below Budget")</f>
        <v>Below Budget</v>
      </c>
      <c r="Y1302" s="5">
        <f>IFERROR(Table1[[#This Row],[Gross_Margin]]/Table1[[#This Row],[Actual_Sales]],0)</f>
        <v>0.56315789473684208</v>
      </c>
      <c r="Z1302" s="5">
        <f>Table1[[#This Row],[Actual_Profit]]/Table1[[#This Row],[Actual_Sales]]</f>
        <v>0.35789473684210527</v>
      </c>
      <c r="AA1302">
        <v>39</v>
      </c>
      <c r="AB1302" s="5">
        <f>IFERROR(Table1[[#This Row],[Expenses]]/Table1[[#This Row],[Actual_Sales]],0)</f>
        <v>0.20526315789473684</v>
      </c>
      <c r="AC1302">
        <v>27</v>
      </c>
      <c r="AD1302">
        <v>584</v>
      </c>
      <c r="AE1302" s="5">
        <f>IFERROR(Table1[[#This Row],[Inventory]]/Table1[[#This Row],[Actual_Sales]],0)</f>
        <v>3.0736842105263156</v>
      </c>
    </row>
    <row r="1303" spans="1:31" x14ac:dyDescent="0.25">
      <c r="A1303">
        <v>876</v>
      </c>
      <c r="B1303">
        <v>956</v>
      </c>
      <c r="C1303">
        <v>3</v>
      </c>
      <c r="D1303" s="2">
        <v>40299</v>
      </c>
      <c r="E1303">
        <v>190</v>
      </c>
      <c r="F1303">
        <v>230</v>
      </c>
      <c r="G1303">
        <f>Table1[[#This Row],[Actual_Sales]]-Table1[[#This Row],[Budget_Sales]]</f>
        <v>-40</v>
      </c>
      <c r="H1303" s="5">
        <f>IF(
Table1[[#This Row],[Budget_Sales]]=0,
"",
IF(
Table1[[#This Row],[Budget_Sales]]&gt;0,
(Table1[[#This Row],[Actual_Sales]]-Table1[[#This Row],[Budget_Sales]])/Table1[[#This Row],[Budget_Sales]],
(Table1[[#This Row],[Actual_Sales]]-Table1[[#This Row],[Budget_Sales]])/ABS(Table1[[#This Row],[Budget_Sales]])
)
)</f>
        <v>-0.17391304347826086</v>
      </c>
      <c r="I1303" s="5" t="str">
        <f>IF(Table1[[#This Row],[Sales_Var]]&gt;=0,"Above Budget","Below Budget")</f>
        <v>Below Budget</v>
      </c>
      <c r="J1303">
        <f>Table1[[#This Row],[Actual_Sales]]-(Table1[[#This Row],[COGS]]+Table1[[#This Row],[Expenses]])</f>
        <v>68</v>
      </c>
      <c r="K1303">
        <v>100</v>
      </c>
      <c r="L1303">
        <f>Table1[[#This Row],[Actual_Profit]]-Table1[[#This Row],[Budget_Profit]]</f>
        <v>-32</v>
      </c>
      <c r="M1303" s="5">
        <f>IF(
Table1[[#This Row],[Budget_Profit]]=0,
"",
IF(
Table1[[#This Row],[Budget_Profit]]&gt;0,
(Table1[[#This Row],[Actual_Profit]]-Table1[[#This Row],[Budget_Profit]])/Table1[[#This Row],[Budget_Profit]],
(Table1[[#This Row],[Actual_Profit]]-Table1[[#This Row],[Budget_Profit]])/ABS(Table1[[#This Row],[Budget_Profit]])
)
)</f>
        <v>-0.32</v>
      </c>
      <c r="N1303" s="5" t="str">
        <f>IF(Table1[[#This Row],[Profit_Var]]&gt;=0, "Above Budget", "Below Budget")</f>
        <v>Below Budget</v>
      </c>
      <c r="O1303">
        <v>83</v>
      </c>
      <c r="P1303">
        <v>100</v>
      </c>
      <c r="Q1303">
        <f>Table1[[#This Row],[COGS]]-Table1[[#This Row],[Budget_COGS]]</f>
        <v>-17</v>
      </c>
      <c r="R1303" s="5">
        <f>IF(
Table1[[#This Row],[Budget_COGS]]=0,
"",
IF(
Table1[[#This Row],[Budget_COGS]]&gt;0,
(Table1[[#This Row],[Budget_COGS]]-Table1[[#This Row],[COGS]]) / Table1[[#This Row],[Budget_COGS]],
(Table1[[#This Row],[Budget_COGS]]-Table1[[#This Row],[COGS]]) / ABS(Table1[[#This Row],[Budget_COGS]])
)
)</f>
        <v>0.17</v>
      </c>
      <c r="S1303" s="5" t="str">
        <f>IF(Table1[[#This Row],[COGS _Var]]&gt;=0, "Above Budget", "Below Budget")</f>
        <v>Below Budget</v>
      </c>
      <c r="T1303">
        <f>Table1[[#This Row],[Actual_Sales]]-Table1[[#This Row],[COGS]]</f>
        <v>107</v>
      </c>
      <c r="U1303">
        <v>130</v>
      </c>
      <c r="V1303">
        <f>Table1[[#This Row],[Gross_Margin]]-Table1[[#This Row],[Budget_Margin]]</f>
        <v>-23</v>
      </c>
      <c r="W1303" s="5">
        <f>IF(
Table1[[#This Row],[Budget_Margin]]=0,
"",
IF(
Table1[[#This Row],[Budget_Margin]]&gt;0,
(Table1[[#This Row],[Gross_Margin]]-Table1[[#This Row],[Budget_Margin]]) / Table1[[#This Row],[Budget_Margin]],
(Table1[[#This Row],[Gross_Margin]]-Table1[[#This Row],[Budget_Margin]]) / ABS(Table1[[#This Row],[Budget_Margin]])
)
)</f>
        <v>-0.17692307692307693</v>
      </c>
      <c r="X1303" s="5" t="str">
        <f>IF(Table1[[#This Row],[Margin_Var]]&gt;=0, "Above Budget", "Below Budget")</f>
        <v>Below Budget</v>
      </c>
      <c r="Y1303" s="5">
        <f>IFERROR(Table1[[#This Row],[Gross_Margin]]/Table1[[#This Row],[Actual_Sales]],0)</f>
        <v>0.56315789473684208</v>
      </c>
      <c r="Z1303" s="5">
        <f>Table1[[#This Row],[Actual_Profit]]/Table1[[#This Row],[Actual_Sales]]</f>
        <v>0.35789473684210527</v>
      </c>
      <c r="AA1303">
        <v>39</v>
      </c>
      <c r="AB1303" s="5">
        <f>IFERROR(Table1[[#This Row],[Expenses]]/Table1[[#This Row],[Actual_Sales]],0)</f>
        <v>0.20526315789473684</v>
      </c>
      <c r="AC1303">
        <v>27</v>
      </c>
      <c r="AD1303">
        <v>584</v>
      </c>
      <c r="AE1303" s="5">
        <f>IFERROR(Table1[[#This Row],[Inventory]]/Table1[[#This Row],[Actual_Sales]],0)</f>
        <v>3.0736842105263156</v>
      </c>
    </row>
    <row r="1304" spans="1:31" x14ac:dyDescent="0.25">
      <c r="A1304">
        <v>718</v>
      </c>
      <c r="B1304">
        <v>217</v>
      </c>
      <c r="C1304">
        <v>9</v>
      </c>
      <c r="D1304" s="2">
        <v>40299</v>
      </c>
      <c r="E1304">
        <v>190</v>
      </c>
      <c r="F1304">
        <v>160</v>
      </c>
      <c r="G1304">
        <f>Table1[[#This Row],[Actual_Sales]]-Table1[[#This Row],[Budget_Sales]]</f>
        <v>30</v>
      </c>
      <c r="H1304" s="5">
        <f>IF(
Table1[[#This Row],[Budget_Sales]]=0,
"",
IF(
Table1[[#This Row],[Budget_Sales]]&gt;0,
(Table1[[#This Row],[Actual_Sales]]-Table1[[#This Row],[Budget_Sales]])/Table1[[#This Row],[Budget_Sales]],
(Table1[[#This Row],[Actual_Sales]]-Table1[[#This Row],[Budget_Sales]])/ABS(Table1[[#This Row],[Budget_Sales]])
)
)</f>
        <v>0.1875</v>
      </c>
      <c r="I1304" s="5" t="str">
        <f>IF(Table1[[#This Row],[Sales_Var]]&gt;=0,"Above Budget","Below Budget")</f>
        <v>Above Budget</v>
      </c>
      <c r="J1304">
        <f>Table1[[#This Row],[Actual_Sales]]-(Table1[[#This Row],[COGS]]+Table1[[#This Row],[Expenses]])</f>
        <v>68</v>
      </c>
      <c r="K1304">
        <v>60</v>
      </c>
      <c r="L1304">
        <f>Table1[[#This Row],[Actual_Profit]]-Table1[[#This Row],[Budget_Profit]]</f>
        <v>8</v>
      </c>
      <c r="M1304" s="5">
        <f>IF(
Table1[[#This Row],[Budget_Profit]]=0,
"",
IF(
Table1[[#This Row],[Budget_Profit]]&gt;0,
(Table1[[#This Row],[Actual_Profit]]-Table1[[#This Row],[Budget_Profit]])/Table1[[#This Row],[Budget_Profit]],
(Table1[[#This Row],[Actual_Profit]]-Table1[[#This Row],[Budget_Profit]])/ABS(Table1[[#This Row],[Budget_Profit]])
)
)</f>
        <v>0.13333333333333333</v>
      </c>
      <c r="N1304" s="5" t="str">
        <f>IF(Table1[[#This Row],[Profit_Var]]&gt;=0, "Above Budget", "Below Budget")</f>
        <v>Above Budget</v>
      </c>
      <c r="O1304">
        <v>83</v>
      </c>
      <c r="P1304">
        <v>70</v>
      </c>
      <c r="Q1304">
        <f>Table1[[#This Row],[COGS]]-Table1[[#This Row],[Budget_COGS]]</f>
        <v>13</v>
      </c>
      <c r="R1304" s="5">
        <f>IF(
Table1[[#This Row],[Budget_COGS]]=0,
"",
IF(
Table1[[#This Row],[Budget_COGS]]&gt;0,
(Table1[[#This Row],[Budget_COGS]]-Table1[[#This Row],[COGS]]) / Table1[[#This Row],[Budget_COGS]],
(Table1[[#This Row],[Budget_COGS]]-Table1[[#This Row],[COGS]]) / ABS(Table1[[#This Row],[Budget_COGS]])
)
)</f>
        <v>-0.18571428571428572</v>
      </c>
      <c r="S1304" s="5" t="str">
        <f>IF(Table1[[#This Row],[COGS _Var]]&gt;=0, "Above Budget", "Below Budget")</f>
        <v>Above Budget</v>
      </c>
      <c r="T1304">
        <f>Table1[[#This Row],[Actual_Sales]]-Table1[[#This Row],[COGS]]</f>
        <v>107</v>
      </c>
      <c r="U1304">
        <v>90</v>
      </c>
      <c r="V1304">
        <f>Table1[[#This Row],[Gross_Margin]]-Table1[[#This Row],[Budget_Margin]]</f>
        <v>17</v>
      </c>
      <c r="W1304" s="5">
        <f>IF(
Table1[[#This Row],[Budget_Margin]]=0,
"",
IF(
Table1[[#This Row],[Budget_Margin]]&gt;0,
(Table1[[#This Row],[Gross_Margin]]-Table1[[#This Row],[Budget_Margin]]) / Table1[[#This Row],[Budget_Margin]],
(Table1[[#This Row],[Gross_Margin]]-Table1[[#This Row],[Budget_Margin]]) / ABS(Table1[[#This Row],[Budget_Margin]])
)
)</f>
        <v>0.18888888888888888</v>
      </c>
      <c r="X1304" s="5" t="str">
        <f>IF(Table1[[#This Row],[Margin_Var]]&gt;=0, "Above Budget", "Below Budget")</f>
        <v>Above Budget</v>
      </c>
      <c r="Y1304" s="5">
        <f>IFERROR(Table1[[#This Row],[Gross_Margin]]/Table1[[#This Row],[Actual_Sales]],0)</f>
        <v>0.56315789473684208</v>
      </c>
      <c r="Z1304" s="5">
        <f>Table1[[#This Row],[Actual_Profit]]/Table1[[#This Row],[Actual_Sales]]</f>
        <v>0.35789473684210527</v>
      </c>
      <c r="AA1304">
        <v>39</v>
      </c>
      <c r="AB1304" s="5">
        <f>IFERROR(Table1[[#This Row],[Expenses]]/Table1[[#This Row],[Actual_Sales]],0)</f>
        <v>0.20526315789473684</v>
      </c>
      <c r="AC1304">
        <v>27</v>
      </c>
      <c r="AD1304">
        <v>584</v>
      </c>
      <c r="AE1304" s="5">
        <f>IFERROR(Table1[[#This Row],[Inventory]]/Table1[[#This Row],[Actual_Sales]],0)</f>
        <v>3.0736842105263156</v>
      </c>
    </row>
    <row r="1305" spans="1:31" x14ac:dyDescent="0.25">
      <c r="A1305">
        <v>298</v>
      </c>
      <c r="B1305">
        <v>720</v>
      </c>
      <c r="C1305">
        <v>2</v>
      </c>
      <c r="D1305" s="2">
        <v>40210</v>
      </c>
      <c r="E1305">
        <v>190</v>
      </c>
      <c r="F1305">
        <v>190</v>
      </c>
      <c r="G1305">
        <f>Table1[[#This Row],[Actual_Sales]]-Table1[[#This Row],[Budget_Sales]]</f>
        <v>0</v>
      </c>
      <c r="H1305" s="5">
        <f>IF(
Table1[[#This Row],[Budget_Sales]]=0,
"",
IF(
Table1[[#This Row],[Budget_Sales]]&gt;0,
(Table1[[#This Row],[Actual_Sales]]-Table1[[#This Row],[Budget_Sales]])/Table1[[#This Row],[Budget_Sales]],
(Table1[[#This Row],[Actual_Sales]]-Table1[[#This Row],[Budget_Sales]])/ABS(Table1[[#This Row],[Budget_Sales]])
)
)</f>
        <v>0</v>
      </c>
      <c r="I1305" s="5" t="str">
        <f>IF(Table1[[#This Row],[Sales_Var]]&gt;=0,"Above Budget","Below Budget")</f>
        <v>Above Budget</v>
      </c>
      <c r="J1305">
        <f>Table1[[#This Row],[Actual_Sales]]-(Table1[[#This Row],[COGS]]+Table1[[#This Row],[Expenses]])</f>
        <v>68</v>
      </c>
      <c r="K1305">
        <v>80</v>
      </c>
      <c r="L1305">
        <f>Table1[[#This Row],[Actual_Profit]]-Table1[[#This Row],[Budget_Profit]]</f>
        <v>-12</v>
      </c>
      <c r="M1305" s="5">
        <f>IF(
Table1[[#This Row],[Budget_Profit]]=0,
"",
IF(
Table1[[#This Row],[Budget_Profit]]&gt;0,
(Table1[[#This Row],[Actual_Profit]]-Table1[[#This Row],[Budget_Profit]])/Table1[[#This Row],[Budget_Profit]],
(Table1[[#This Row],[Actual_Profit]]-Table1[[#This Row],[Budget_Profit]])/ABS(Table1[[#This Row],[Budget_Profit]])
)
)</f>
        <v>-0.15</v>
      </c>
      <c r="N1305" s="5" t="str">
        <f>IF(Table1[[#This Row],[Profit_Var]]&gt;=0, "Above Budget", "Below Budget")</f>
        <v>Below Budget</v>
      </c>
      <c r="O1305">
        <v>83</v>
      </c>
      <c r="P1305">
        <v>80</v>
      </c>
      <c r="Q1305">
        <f>Table1[[#This Row],[COGS]]-Table1[[#This Row],[Budget_COGS]]</f>
        <v>3</v>
      </c>
      <c r="R1305" s="5">
        <f>IF(
Table1[[#This Row],[Budget_COGS]]=0,
"",
IF(
Table1[[#This Row],[Budget_COGS]]&gt;0,
(Table1[[#This Row],[Budget_COGS]]-Table1[[#This Row],[COGS]]) / Table1[[#This Row],[Budget_COGS]],
(Table1[[#This Row],[Budget_COGS]]-Table1[[#This Row],[COGS]]) / ABS(Table1[[#This Row],[Budget_COGS]])
)
)</f>
        <v>-3.7499999999999999E-2</v>
      </c>
      <c r="S1305" s="5" t="str">
        <f>IF(Table1[[#This Row],[COGS _Var]]&gt;=0, "Above Budget", "Below Budget")</f>
        <v>Above Budget</v>
      </c>
      <c r="T1305">
        <f>Table1[[#This Row],[Actual_Sales]]-Table1[[#This Row],[COGS]]</f>
        <v>107</v>
      </c>
      <c r="U1305">
        <v>110</v>
      </c>
      <c r="V1305">
        <f>Table1[[#This Row],[Gross_Margin]]-Table1[[#This Row],[Budget_Margin]]</f>
        <v>-3</v>
      </c>
      <c r="W1305" s="5">
        <f>IF(
Table1[[#This Row],[Budget_Margin]]=0,
"",
IF(
Table1[[#This Row],[Budget_Margin]]&gt;0,
(Table1[[#This Row],[Gross_Margin]]-Table1[[#This Row],[Budget_Margin]]) / Table1[[#This Row],[Budget_Margin]],
(Table1[[#This Row],[Gross_Margin]]-Table1[[#This Row],[Budget_Margin]]) / ABS(Table1[[#This Row],[Budget_Margin]])
)
)</f>
        <v>-2.7272727272727271E-2</v>
      </c>
      <c r="X1305" s="5" t="str">
        <f>IF(Table1[[#This Row],[Margin_Var]]&gt;=0, "Above Budget", "Below Budget")</f>
        <v>Below Budget</v>
      </c>
      <c r="Y1305" s="5">
        <f>IFERROR(Table1[[#This Row],[Gross_Margin]]/Table1[[#This Row],[Actual_Sales]],0)</f>
        <v>0.56315789473684208</v>
      </c>
      <c r="Z1305" s="5">
        <f>Table1[[#This Row],[Actual_Profit]]/Table1[[#This Row],[Actual_Sales]]</f>
        <v>0.35789473684210527</v>
      </c>
      <c r="AA1305">
        <v>39</v>
      </c>
      <c r="AB1305" s="5">
        <f>IFERROR(Table1[[#This Row],[Expenses]]/Table1[[#This Row],[Actual_Sales]],0)</f>
        <v>0.20526315789473684</v>
      </c>
      <c r="AC1305">
        <v>27</v>
      </c>
      <c r="AD1305">
        <v>613</v>
      </c>
      <c r="AE1305" s="5">
        <f>IFERROR(Table1[[#This Row],[Inventory]]/Table1[[#This Row],[Actual_Sales]],0)</f>
        <v>3.2263157894736842</v>
      </c>
    </row>
    <row r="1306" spans="1:31" x14ac:dyDescent="0.25">
      <c r="A1306">
        <v>218</v>
      </c>
      <c r="B1306">
        <v>432</v>
      </c>
      <c r="C1306">
        <v>3</v>
      </c>
      <c r="D1306" s="2">
        <v>40210</v>
      </c>
      <c r="E1306">
        <v>190</v>
      </c>
      <c r="F1306">
        <v>230</v>
      </c>
      <c r="G1306">
        <f>Table1[[#This Row],[Actual_Sales]]-Table1[[#This Row],[Budget_Sales]]</f>
        <v>-40</v>
      </c>
      <c r="H1306" s="5">
        <f>IF(
Table1[[#This Row],[Budget_Sales]]=0,
"",
IF(
Table1[[#This Row],[Budget_Sales]]&gt;0,
(Table1[[#This Row],[Actual_Sales]]-Table1[[#This Row],[Budget_Sales]])/Table1[[#This Row],[Budget_Sales]],
(Table1[[#This Row],[Actual_Sales]]-Table1[[#This Row],[Budget_Sales]])/ABS(Table1[[#This Row],[Budget_Sales]])
)
)</f>
        <v>-0.17391304347826086</v>
      </c>
      <c r="I1306" s="5" t="str">
        <f>IF(Table1[[#This Row],[Sales_Var]]&gt;=0,"Above Budget","Below Budget")</f>
        <v>Below Budget</v>
      </c>
      <c r="J1306">
        <f>Table1[[#This Row],[Actual_Sales]]-(Table1[[#This Row],[COGS]]+Table1[[#This Row],[Expenses]])</f>
        <v>68</v>
      </c>
      <c r="K1306">
        <v>100</v>
      </c>
      <c r="L1306">
        <f>Table1[[#This Row],[Actual_Profit]]-Table1[[#This Row],[Budget_Profit]]</f>
        <v>-32</v>
      </c>
      <c r="M1306" s="5">
        <f>IF(
Table1[[#This Row],[Budget_Profit]]=0,
"",
IF(
Table1[[#This Row],[Budget_Profit]]&gt;0,
(Table1[[#This Row],[Actual_Profit]]-Table1[[#This Row],[Budget_Profit]])/Table1[[#This Row],[Budget_Profit]],
(Table1[[#This Row],[Actual_Profit]]-Table1[[#This Row],[Budget_Profit]])/ABS(Table1[[#This Row],[Budget_Profit]])
)
)</f>
        <v>-0.32</v>
      </c>
      <c r="N1306" s="5" t="str">
        <f>IF(Table1[[#This Row],[Profit_Var]]&gt;=0, "Above Budget", "Below Budget")</f>
        <v>Below Budget</v>
      </c>
      <c r="O1306">
        <v>83</v>
      </c>
      <c r="P1306">
        <v>100</v>
      </c>
      <c r="Q1306">
        <f>Table1[[#This Row],[COGS]]-Table1[[#This Row],[Budget_COGS]]</f>
        <v>-17</v>
      </c>
      <c r="R1306" s="5">
        <f>IF(
Table1[[#This Row],[Budget_COGS]]=0,
"",
IF(
Table1[[#This Row],[Budget_COGS]]&gt;0,
(Table1[[#This Row],[Budget_COGS]]-Table1[[#This Row],[COGS]]) / Table1[[#This Row],[Budget_COGS]],
(Table1[[#This Row],[Budget_COGS]]-Table1[[#This Row],[COGS]]) / ABS(Table1[[#This Row],[Budget_COGS]])
)
)</f>
        <v>0.17</v>
      </c>
      <c r="S1306" s="5" t="str">
        <f>IF(Table1[[#This Row],[COGS _Var]]&gt;=0, "Above Budget", "Below Budget")</f>
        <v>Below Budget</v>
      </c>
      <c r="T1306">
        <f>Table1[[#This Row],[Actual_Sales]]-Table1[[#This Row],[COGS]]</f>
        <v>107</v>
      </c>
      <c r="U1306">
        <v>130</v>
      </c>
      <c r="V1306">
        <f>Table1[[#This Row],[Gross_Margin]]-Table1[[#This Row],[Budget_Margin]]</f>
        <v>-23</v>
      </c>
      <c r="W1306" s="5">
        <f>IF(
Table1[[#This Row],[Budget_Margin]]=0,
"",
IF(
Table1[[#This Row],[Budget_Margin]]&gt;0,
(Table1[[#This Row],[Gross_Margin]]-Table1[[#This Row],[Budget_Margin]]) / Table1[[#This Row],[Budget_Margin]],
(Table1[[#This Row],[Gross_Margin]]-Table1[[#This Row],[Budget_Margin]]) / ABS(Table1[[#This Row],[Budget_Margin]])
)
)</f>
        <v>-0.17692307692307693</v>
      </c>
      <c r="X1306" s="5" t="str">
        <f>IF(Table1[[#This Row],[Margin_Var]]&gt;=0, "Above Budget", "Below Budget")</f>
        <v>Below Budget</v>
      </c>
      <c r="Y1306" s="5">
        <f>IFERROR(Table1[[#This Row],[Gross_Margin]]/Table1[[#This Row],[Actual_Sales]],0)</f>
        <v>0.56315789473684208</v>
      </c>
      <c r="Z1306" s="5">
        <f>Table1[[#This Row],[Actual_Profit]]/Table1[[#This Row],[Actual_Sales]]</f>
        <v>0.35789473684210527</v>
      </c>
      <c r="AA1306">
        <v>39</v>
      </c>
      <c r="AB1306" s="5">
        <f>IFERROR(Table1[[#This Row],[Expenses]]/Table1[[#This Row],[Actual_Sales]],0)</f>
        <v>0.20526315789473684</v>
      </c>
      <c r="AC1306">
        <v>27</v>
      </c>
      <c r="AD1306">
        <v>613</v>
      </c>
      <c r="AE1306" s="5">
        <f>IFERROR(Table1[[#This Row],[Inventory]]/Table1[[#This Row],[Actual_Sales]],0)</f>
        <v>3.2263157894736842</v>
      </c>
    </row>
    <row r="1307" spans="1:31" x14ac:dyDescent="0.25">
      <c r="A1307">
        <v>304</v>
      </c>
      <c r="B1307">
        <v>773</v>
      </c>
      <c r="C1307">
        <v>9</v>
      </c>
      <c r="D1307" s="2">
        <v>40210</v>
      </c>
      <c r="E1307">
        <v>190</v>
      </c>
      <c r="F1307">
        <v>160</v>
      </c>
      <c r="G1307">
        <f>Table1[[#This Row],[Actual_Sales]]-Table1[[#This Row],[Budget_Sales]]</f>
        <v>30</v>
      </c>
      <c r="H1307" s="5">
        <f>IF(
Table1[[#This Row],[Budget_Sales]]=0,
"",
IF(
Table1[[#This Row],[Budget_Sales]]&gt;0,
(Table1[[#This Row],[Actual_Sales]]-Table1[[#This Row],[Budget_Sales]])/Table1[[#This Row],[Budget_Sales]],
(Table1[[#This Row],[Actual_Sales]]-Table1[[#This Row],[Budget_Sales]])/ABS(Table1[[#This Row],[Budget_Sales]])
)
)</f>
        <v>0.1875</v>
      </c>
      <c r="I1307" s="5" t="str">
        <f>IF(Table1[[#This Row],[Sales_Var]]&gt;=0,"Above Budget","Below Budget")</f>
        <v>Above Budget</v>
      </c>
      <c r="J1307">
        <f>Table1[[#This Row],[Actual_Sales]]-(Table1[[#This Row],[COGS]]+Table1[[#This Row],[Expenses]])</f>
        <v>68</v>
      </c>
      <c r="K1307">
        <v>60</v>
      </c>
      <c r="L1307">
        <f>Table1[[#This Row],[Actual_Profit]]-Table1[[#This Row],[Budget_Profit]]</f>
        <v>8</v>
      </c>
      <c r="M1307" s="5">
        <f>IF(
Table1[[#This Row],[Budget_Profit]]=0,
"",
IF(
Table1[[#This Row],[Budget_Profit]]&gt;0,
(Table1[[#This Row],[Actual_Profit]]-Table1[[#This Row],[Budget_Profit]])/Table1[[#This Row],[Budget_Profit]],
(Table1[[#This Row],[Actual_Profit]]-Table1[[#This Row],[Budget_Profit]])/ABS(Table1[[#This Row],[Budget_Profit]])
)
)</f>
        <v>0.13333333333333333</v>
      </c>
      <c r="N1307" s="5" t="str">
        <f>IF(Table1[[#This Row],[Profit_Var]]&gt;=0, "Above Budget", "Below Budget")</f>
        <v>Above Budget</v>
      </c>
      <c r="O1307">
        <v>83</v>
      </c>
      <c r="P1307">
        <v>70</v>
      </c>
      <c r="Q1307">
        <f>Table1[[#This Row],[COGS]]-Table1[[#This Row],[Budget_COGS]]</f>
        <v>13</v>
      </c>
      <c r="R1307" s="5">
        <f>IF(
Table1[[#This Row],[Budget_COGS]]=0,
"",
IF(
Table1[[#This Row],[Budget_COGS]]&gt;0,
(Table1[[#This Row],[Budget_COGS]]-Table1[[#This Row],[COGS]]) / Table1[[#This Row],[Budget_COGS]],
(Table1[[#This Row],[Budget_COGS]]-Table1[[#This Row],[COGS]]) / ABS(Table1[[#This Row],[Budget_COGS]])
)
)</f>
        <v>-0.18571428571428572</v>
      </c>
      <c r="S1307" s="5" t="str">
        <f>IF(Table1[[#This Row],[COGS _Var]]&gt;=0, "Above Budget", "Below Budget")</f>
        <v>Above Budget</v>
      </c>
      <c r="T1307">
        <f>Table1[[#This Row],[Actual_Sales]]-Table1[[#This Row],[COGS]]</f>
        <v>107</v>
      </c>
      <c r="U1307">
        <v>90</v>
      </c>
      <c r="V1307">
        <f>Table1[[#This Row],[Gross_Margin]]-Table1[[#This Row],[Budget_Margin]]</f>
        <v>17</v>
      </c>
      <c r="W1307" s="5">
        <f>IF(
Table1[[#This Row],[Budget_Margin]]=0,
"",
IF(
Table1[[#This Row],[Budget_Margin]]&gt;0,
(Table1[[#This Row],[Gross_Margin]]-Table1[[#This Row],[Budget_Margin]]) / Table1[[#This Row],[Budget_Margin]],
(Table1[[#This Row],[Gross_Margin]]-Table1[[#This Row],[Budget_Margin]]) / ABS(Table1[[#This Row],[Budget_Margin]])
)
)</f>
        <v>0.18888888888888888</v>
      </c>
      <c r="X1307" s="5" t="str">
        <f>IF(Table1[[#This Row],[Margin_Var]]&gt;=0, "Above Budget", "Below Budget")</f>
        <v>Above Budget</v>
      </c>
      <c r="Y1307" s="5">
        <f>IFERROR(Table1[[#This Row],[Gross_Margin]]/Table1[[#This Row],[Actual_Sales]],0)</f>
        <v>0.56315789473684208</v>
      </c>
      <c r="Z1307" s="5">
        <f>Table1[[#This Row],[Actual_Profit]]/Table1[[#This Row],[Actual_Sales]]</f>
        <v>0.35789473684210527</v>
      </c>
      <c r="AA1307">
        <v>39</v>
      </c>
      <c r="AB1307" s="5">
        <f>IFERROR(Table1[[#This Row],[Expenses]]/Table1[[#This Row],[Actual_Sales]],0)</f>
        <v>0.20526315789473684</v>
      </c>
      <c r="AC1307">
        <v>27</v>
      </c>
      <c r="AD1307">
        <v>613</v>
      </c>
      <c r="AE1307" s="5">
        <f>IFERROR(Table1[[#This Row],[Inventory]]/Table1[[#This Row],[Actual_Sales]],0)</f>
        <v>3.2263157894736842</v>
      </c>
    </row>
    <row r="1308" spans="1:31" x14ac:dyDescent="0.25">
      <c r="A1308">
        <v>256</v>
      </c>
      <c r="B1308">
        <v>530</v>
      </c>
      <c r="C1308">
        <v>10</v>
      </c>
      <c r="D1308" s="2">
        <v>40210</v>
      </c>
      <c r="E1308">
        <v>190</v>
      </c>
      <c r="F1308">
        <v>160</v>
      </c>
      <c r="G1308">
        <f>Table1[[#This Row],[Actual_Sales]]-Table1[[#This Row],[Budget_Sales]]</f>
        <v>30</v>
      </c>
      <c r="H1308" s="5">
        <f>IF(
Table1[[#This Row],[Budget_Sales]]=0,
"",
IF(
Table1[[#This Row],[Budget_Sales]]&gt;0,
(Table1[[#This Row],[Actual_Sales]]-Table1[[#This Row],[Budget_Sales]])/Table1[[#This Row],[Budget_Sales]],
(Table1[[#This Row],[Actual_Sales]]-Table1[[#This Row],[Budget_Sales]])/ABS(Table1[[#This Row],[Budget_Sales]])
)
)</f>
        <v>0.1875</v>
      </c>
      <c r="I1308" s="5" t="str">
        <f>IF(Table1[[#This Row],[Sales_Var]]&gt;=0,"Above Budget","Below Budget")</f>
        <v>Above Budget</v>
      </c>
      <c r="J1308">
        <f>Table1[[#This Row],[Actual_Sales]]-(Table1[[#This Row],[COGS]]+Table1[[#This Row],[Expenses]])</f>
        <v>68</v>
      </c>
      <c r="K1308">
        <v>60</v>
      </c>
      <c r="L1308">
        <f>Table1[[#This Row],[Actual_Profit]]-Table1[[#This Row],[Budget_Profit]]</f>
        <v>8</v>
      </c>
      <c r="M1308" s="5">
        <f>IF(
Table1[[#This Row],[Budget_Profit]]=0,
"",
IF(
Table1[[#This Row],[Budget_Profit]]&gt;0,
(Table1[[#This Row],[Actual_Profit]]-Table1[[#This Row],[Budget_Profit]])/Table1[[#This Row],[Budget_Profit]],
(Table1[[#This Row],[Actual_Profit]]-Table1[[#This Row],[Budget_Profit]])/ABS(Table1[[#This Row],[Budget_Profit]])
)
)</f>
        <v>0.13333333333333333</v>
      </c>
      <c r="N1308" s="5" t="str">
        <f>IF(Table1[[#This Row],[Profit_Var]]&gt;=0, "Above Budget", "Below Budget")</f>
        <v>Above Budget</v>
      </c>
      <c r="O1308">
        <v>83</v>
      </c>
      <c r="P1308">
        <v>70</v>
      </c>
      <c r="Q1308">
        <f>Table1[[#This Row],[COGS]]-Table1[[#This Row],[Budget_COGS]]</f>
        <v>13</v>
      </c>
      <c r="R1308" s="5">
        <f>IF(
Table1[[#This Row],[Budget_COGS]]=0,
"",
IF(
Table1[[#This Row],[Budget_COGS]]&gt;0,
(Table1[[#This Row],[Budget_COGS]]-Table1[[#This Row],[COGS]]) / Table1[[#This Row],[Budget_COGS]],
(Table1[[#This Row],[Budget_COGS]]-Table1[[#This Row],[COGS]]) / ABS(Table1[[#This Row],[Budget_COGS]])
)
)</f>
        <v>-0.18571428571428572</v>
      </c>
      <c r="S1308" s="5" t="str">
        <f>IF(Table1[[#This Row],[COGS _Var]]&gt;=0, "Above Budget", "Below Budget")</f>
        <v>Above Budget</v>
      </c>
      <c r="T1308">
        <f>Table1[[#This Row],[Actual_Sales]]-Table1[[#This Row],[COGS]]</f>
        <v>107</v>
      </c>
      <c r="U1308">
        <v>90</v>
      </c>
      <c r="V1308">
        <f>Table1[[#This Row],[Gross_Margin]]-Table1[[#This Row],[Budget_Margin]]</f>
        <v>17</v>
      </c>
      <c r="W1308" s="5">
        <f>IF(
Table1[[#This Row],[Budget_Margin]]=0,
"",
IF(
Table1[[#This Row],[Budget_Margin]]&gt;0,
(Table1[[#This Row],[Gross_Margin]]-Table1[[#This Row],[Budget_Margin]]) / Table1[[#This Row],[Budget_Margin]],
(Table1[[#This Row],[Gross_Margin]]-Table1[[#This Row],[Budget_Margin]]) / ABS(Table1[[#This Row],[Budget_Margin]])
)
)</f>
        <v>0.18888888888888888</v>
      </c>
      <c r="X1308" s="5" t="str">
        <f>IF(Table1[[#This Row],[Margin_Var]]&gt;=0, "Above Budget", "Below Budget")</f>
        <v>Above Budget</v>
      </c>
      <c r="Y1308" s="5">
        <f>IFERROR(Table1[[#This Row],[Gross_Margin]]/Table1[[#This Row],[Actual_Sales]],0)</f>
        <v>0.56315789473684208</v>
      </c>
      <c r="Z1308" s="5">
        <f>Table1[[#This Row],[Actual_Profit]]/Table1[[#This Row],[Actual_Sales]]</f>
        <v>0.35789473684210527</v>
      </c>
      <c r="AA1308">
        <v>39</v>
      </c>
      <c r="AB1308" s="5">
        <f>IFERROR(Table1[[#This Row],[Expenses]]/Table1[[#This Row],[Actual_Sales]],0)</f>
        <v>0.20526315789473684</v>
      </c>
      <c r="AC1308">
        <v>27</v>
      </c>
      <c r="AD1308">
        <v>613</v>
      </c>
      <c r="AE1308" s="5">
        <f>IFERROR(Table1[[#This Row],[Inventory]]/Table1[[#This Row],[Actual_Sales]],0)</f>
        <v>3.2263157894736842</v>
      </c>
    </row>
    <row r="1309" spans="1:31" x14ac:dyDescent="0.25">
      <c r="A1309">
        <v>169</v>
      </c>
      <c r="B1309">
        <v>970</v>
      </c>
      <c r="C1309">
        <v>2</v>
      </c>
      <c r="D1309" s="2">
        <v>40179</v>
      </c>
      <c r="E1309">
        <v>190</v>
      </c>
      <c r="F1309">
        <v>190</v>
      </c>
      <c r="G1309">
        <f>Table1[[#This Row],[Actual_Sales]]-Table1[[#This Row],[Budget_Sales]]</f>
        <v>0</v>
      </c>
      <c r="H1309" s="5">
        <f>IF(
Table1[[#This Row],[Budget_Sales]]=0,
"",
IF(
Table1[[#This Row],[Budget_Sales]]&gt;0,
(Table1[[#This Row],[Actual_Sales]]-Table1[[#This Row],[Budget_Sales]])/Table1[[#This Row],[Budget_Sales]],
(Table1[[#This Row],[Actual_Sales]]-Table1[[#This Row],[Budget_Sales]])/ABS(Table1[[#This Row],[Budget_Sales]])
)
)</f>
        <v>0</v>
      </c>
      <c r="I1309" s="5" t="str">
        <f>IF(Table1[[#This Row],[Sales_Var]]&gt;=0,"Above Budget","Below Budget")</f>
        <v>Above Budget</v>
      </c>
      <c r="J1309">
        <f>Table1[[#This Row],[Actual_Sales]]-(Table1[[#This Row],[COGS]]+Table1[[#This Row],[Expenses]])</f>
        <v>68</v>
      </c>
      <c r="K1309">
        <v>80</v>
      </c>
      <c r="L1309">
        <f>Table1[[#This Row],[Actual_Profit]]-Table1[[#This Row],[Budget_Profit]]</f>
        <v>-12</v>
      </c>
      <c r="M1309" s="5">
        <f>IF(
Table1[[#This Row],[Budget_Profit]]=0,
"",
IF(
Table1[[#This Row],[Budget_Profit]]&gt;0,
(Table1[[#This Row],[Actual_Profit]]-Table1[[#This Row],[Budget_Profit]])/Table1[[#This Row],[Budget_Profit]],
(Table1[[#This Row],[Actual_Profit]]-Table1[[#This Row],[Budget_Profit]])/ABS(Table1[[#This Row],[Budget_Profit]])
)
)</f>
        <v>-0.15</v>
      </c>
      <c r="N1309" s="5" t="str">
        <f>IF(Table1[[#This Row],[Profit_Var]]&gt;=0, "Above Budget", "Below Budget")</f>
        <v>Below Budget</v>
      </c>
      <c r="O1309">
        <v>83</v>
      </c>
      <c r="P1309">
        <v>80</v>
      </c>
      <c r="Q1309">
        <f>Table1[[#This Row],[COGS]]-Table1[[#This Row],[Budget_COGS]]</f>
        <v>3</v>
      </c>
      <c r="R1309" s="5">
        <f>IF(
Table1[[#This Row],[Budget_COGS]]=0,
"",
IF(
Table1[[#This Row],[Budget_COGS]]&gt;0,
(Table1[[#This Row],[Budget_COGS]]-Table1[[#This Row],[COGS]]) / Table1[[#This Row],[Budget_COGS]],
(Table1[[#This Row],[Budget_COGS]]-Table1[[#This Row],[COGS]]) / ABS(Table1[[#This Row],[Budget_COGS]])
)
)</f>
        <v>-3.7499999999999999E-2</v>
      </c>
      <c r="S1309" s="5" t="str">
        <f>IF(Table1[[#This Row],[COGS _Var]]&gt;=0, "Above Budget", "Below Budget")</f>
        <v>Above Budget</v>
      </c>
      <c r="T1309">
        <f>Table1[[#This Row],[Actual_Sales]]-Table1[[#This Row],[COGS]]</f>
        <v>107</v>
      </c>
      <c r="U1309">
        <v>110</v>
      </c>
      <c r="V1309">
        <f>Table1[[#This Row],[Gross_Margin]]-Table1[[#This Row],[Budget_Margin]]</f>
        <v>-3</v>
      </c>
      <c r="W1309" s="5">
        <f>IF(
Table1[[#This Row],[Budget_Margin]]=0,
"",
IF(
Table1[[#This Row],[Budget_Margin]]&gt;0,
(Table1[[#This Row],[Gross_Margin]]-Table1[[#This Row],[Budget_Margin]]) / Table1[[#This Row],[Budget_Margin]],
(Table1[[#This Row],[Gross_Margin]]-Table1[[#This Row],[Budget_Margin]]) / ABS(Table1[[#This Row],[Budget_Margin]])
)
)</f>
        <v>-2.7272727272727271E-2</v>
      </c>
      <c r="X1309" s="5" t="str">
        <f>IF(Table1[[#This Row],[Margin_Var]]&gt;=0, "Above Budget", "Below Budget")</f>
        <v>Below Budget</v>
      </c>
      <c r="Y1309" s="5">
        <f>IFERROR(Table1[[#This Row],[Gross_Margin]]/Table1[[#This Row],[Actual_Sales]],0)</f>
        <v>0.56315789473684208</v>
      </c>
      <c r="Z1309" s="5">
        <f>Table1[[#This Row],[Actual_Profit]]/Table1[[#This Row],[Actual_Sales]]</f>
        <v>0.35789473684210527</v>
      </c>
      <c r="AA1309">
        <v>39</v>
      </c>
      <c r="AB1309" s="5">
        <f>IFERROR(Table1[[#This Row],[Expenses]]/Table1[[#This Row],[Actual_Sales]],0)</f>
        <v>0.20526315789473684</v>
      </c>
      <c r="AC1309">
        <v>27</v>
      </c>
      <c r="AD1309">
        <v>623</v>
      </c>
      <c r="AE1309" s="5">
        <f>IFERROR(Table1[[#This Row],[Inventory]]/Table1[[#This Row],[Actual_Sales]],0)</f>
        <v>3.2789473684210528</v>
      </c>
    </row>
    <row r="1310" spans="1:31" x14ac:dyDescent="0.25">
      <c r="A1310">
        <v>31</v>
      </c>
      <c r="B1310">
        <v>325</v>
      </c>
      <c r="C1310">
        <v>3</v>
      </c>
      <c r="D1310" s="2">
        <v>40179</v>
      </c>
      <c r="E1310">
        <v>190</v>
      </c>
      <c r="F1310">
        <v>230</v>
      </c>
      <c r="G1310">
        <f>Table1[[#This Row],[Actual_Sales]]-Table1[[#This Row],[Budget_Sales]]</f>
        <v>-40</v>
      </c>
      <c r="H1310" s="5">
        <f>IF(
Table1[[#This Row],[Budget_Sales]]=0,
"",
IF(
Table1[[#This Row],[Budget_Sales]]&gt;0,
(Table1[[#This Row],[Actual_Sales]]-Table1[[#This Row],[Budget_Sales]])/Table1[[#This Row],[Budget_Sales]],
(Table1[[#This Row],[Actual_Sales]]-Table1[[#This Row],[Budget_Sales]])/ABS(Table1[[#This Row],[Budget_Sales]])
)
)</f>
        <v>-0.17391304347826086</v>
      </c>
      <c r="I1310" s="5" t="str">
        <f>IF(Table1[[#This Row],[Sales_Var]]&gt;=0,"Above Budget","Below Budget")</f>
        <v>Below Budget</v>
      </c>
      <c r="J1310">
        <f>Table1[[#This Row],[Actual_Sales]]-(Table1[[#This Row],[COGS]]+Table1[[#This Row],[Expenses]])</f>
        <v>68</v>
      </c>
      <c r="K1310">
        <v>100</v>
      </c>
      <c r="L1310">
        <f>Table1[[#This Row],[Actual_Profit]]-Table1[[#This Row],[Budget_Profit]]</f>
        <v>-32</v>
      </c>
      <c r="M1310" s="5">
        <f>IF(
Table1[[#This Row],[Budget_Profit]]=0,
"",
IF(
Table1[[#This Row],[Budget_Profit]]&gt;0,
(Table1[[#This Row],[Actual_Profit]]-Table1[[#This Row],[Budget_Profit]])/Table1[[#This Row],[Budget_Profit]],
(Table1[[#This Row],[Actual_Profit]]-Table1[[#This Row],[Budget_Profit]])/ABS(Table1[[#This Row],[Budget_Profit]])
)
)</f>
        <v>-0.32</v>
      </c>
      <c r="N1310" s="5" t="str">
        <f>IF(Table1[[#This Row],[Profit_Var]]&gt;=0, "Above Budget", "Below Budget")</f>
        <v>Below Budget</v>
      </c>
      <c r="O1310">
        <v>83</v>
      </c>
      <c r="P1310">
        <v>100</v>
      </c>
      <c r="Q1310">
        <f>Table1[[#This Row],[COGS]]-Table1[[#This Row],[Budget_COGS]]</f>
        <v>-17</v>
      </c>
      <c r="R1310" s="5">
        <f>IF(
Table1[[#This Row],[Budget_COGS]]=0,
"",
IF(
Table1[[#This Row],[Budget_COGS]]&gt;0,
(Table1[[#This Row],[Budget_COGS]]-Table1[[#This Row],[COGS]]) / Table1[[#This Row],[Budget_COGS]],
(Table1[[#This Row],[Budget_COGS]]-Table1[[#This Row],[COGS]]) / ABS(Table1[[#This Row],[Budget_COGS]])
)
)</f>
        <v>0.17</v>
      </c>
      <c r="S1310" s="5" t="str">
        <f>IF(Table1[[#This Row],[COGS _Var]]&gt;=0, "Above Budget", "Below Budget")</f>
        <v>Below Budget</v>
      </c>
      <c r="T1310">
        <f>Table1[[#This Row],[Actual_Sales]]-Table1[[#This Row],[COGS]]</f>
        <v>107</v>
      </c>
      <c r="U1310">
        <v>130</v>
      </c>
      <c r="V1310">
        <f>Table1[[#This Row],[Gross_Margin]]-Table1[[#This Row],[Budget_Margin]]</f>
        <v>-23</v>
      </c>
      <c r="W1310" s="5">
        <f>IF(
Table1[[#This Row],[Budget_Margin]]=0,
"",
IF(
Table1[[#This Row],[Budget_Margin]]&gt;0,
(Table1[[#This Row],[Gross_Margin]]-Table1[[#This Row],[Budget_Margin]]) / Table1[[#This Row],[Budget_Margin]],
(Table1[[#This Row],[Gross_Margin]]-Table1[[#This Row],[Budget_Margin]]) / ABS(Table1[[#This Row],[Budget_Margin]])
)
)</f>
        <v>-0.17692307692307693</v>
      </c>
      <c r="X1310" s="5" t="str">
        <f>IF(Table1[[#This Row],[Margin_Var]]&gt;=0, "Above Budget", "Below Budget")</f>
        <v>Below Budget</v>
      </c>
      <c r="Y1310" s="5">
        <f>IFERROR(Table1[[#This Row],[Gross_Margin]]/Table1[[#This Row],[Actual_Sales]],0)</f>
        <v>0.56315789473684208</v>
      </c>
      <c r="Z1310" s="5">
        <f>Table1[[#This Row],[Actual_Profit]]/Table1[[#This Row],[Actual_Sales]]</f>
        <v>0.35789473684210527</v>
      </c>
      <c r="AA1310">
        <v>39</v>
      </c>
      <c r="AB1310" s="5">
        <f>IFERROR(Table1[[#This Row],[Expenses]]/Table1[[#This Row],[Actual_Sales]],0)</f>
        <v>0.20526315789473684</v>
      </c>
      <c r="AC1310">
        <v>27</v>
      </c>
      <c r="AD1310">
        <v>623</v>
      </c>
      <c r="AE1310" s="5">
        <f>IFERROR(Table1[[#This Row],[Inventory]]/Table1[[#This Row],[Actual_Sales]],0)</f>
        <v>3.2789473684210528</v>
      </c>
    </row>
    <row r="1311" spans="1:31" x14ac:dyDescent="0.25">
      <c r="A1311">
        <v>110</v>
      </c>
      <c r="B1311">
        <v>630</v>
      </c>
      <c r="C1311">
        <v>9</v>
      </c>
      <c r="D1311" s="2">
        <v>40179</v>
      </c>
      <c r="E1311">
        <v>190</v>
      </c>
      <c r="F1311">
        <v>160</v>
      </c>
      <c r="G1311">
        <f>Table1[[#This Row],[Actual_Sales]]-Table1[[#This Row],[Budget_Sales]]</f>
        <v>30</v>
      </c>
      <c r="H1311" s="5">
        <f>IF(
Table1[[#This Row],[Budget_Sales]]=0,
"",
IF(
Table1[[#This Row],[Budget_Sales]]&gt;0,
(Table1[[#This Row],[Actual_Sales]]-Table1[[#This Row],[Budget_Sales]])/Table1[[#This Row],[Budget_Sales]],
(Table1[[#This Row],[Actual_Sales]]-Table1[[#This Row],[Budget_Sales]])/ABS(Table1[[#This Row],[Budget_Sales]])
)
)</f>
        <v>0.1875</v>
      </c>
      <c r="I1311" s="5" t="str">
        <f>IF(Table1[[#This Row],[Sales_Var]]&gt;=0,"Above Budget","Below Budget")</f>
        <v>Above Budget</v>
      </c>
      <c r="J1311">
        <f>Table1[[#This Row],[Actual_Sales]]-(Table1[[#This Row],[COGS]]+Table1[[#This Row],[Expenses]])</f>
        <v>68</v>
      </c>
      <c r="K1311">
        <v>60</v>
      </c>
      <c r="L1311">
        <f>Table1[[#This Row],[Actual_Profit]]-Table1[[#This Row],[Budget_Profit]]</f>
        <v>8</v>
      </c>
      <c r="M1311" s="5">
        <f>IF(
Table1[[#This Row],[Budget_Profit]]=0,
"",
IF(
Table1[[#This Row],[Budget_Profit]]&gt;0,
(Table1[[#This Row],[Actual_Profit]]-Table1[[#This Row],[Budget_Profit]])/Table1[[#This Row],[Budget_Profit]],
(Table1[[#This Row],[Actual_Profit]]-Table1[[#This Row],[Budget_Profit]])/ABS(Table1[[#This Row],[Budget_Profit]])
)
)</f>
        <v>0.13333333333333333</v>
      </c>
      <c r="N1311" s="5" t="str">
        <f>IF(Table1[[#This Row],[Profit_Var]]&gt;=0, "Above Budget", "Below Budget")</f>
        <v>Above Budget</v>
      </c>
      <c r="O1311">
        <v>83</v>
      </c>
      <c r="P1311">
        <v>70</v>
      </c>
      <c r="Q1311">
        <f>Table1[[#This Row],[COGS]]-Table1[[#This Row],[Budget_COGS]]</f>
        <v>13</v>
      </c>
      <c r="R1311" s="5">
        <f>IF(
Table1[[#This Row],[Budget_COGS]]=0,
"",
IF(
Table1[[#This Row],[Budget_COGS]]&gt;0,
(Table1[[#This Row],[Budget_COGS]]-Table1[[#This Row],[COGS]]) / Table1[[#This Row],[Budget_COGS]],
(Table1[[#This Row],[Budget_COGS]]-Table1[[#This Row],[COGS]]) / ABS(Table1[[#This Row],[Budget_COGS]])
)
)</f>
        <v>-0.18571428571428572</v>
      </c>
      <c r="S1311" s="5" t="str">
        <f>IF(Table1[[#This Row],[COGS _Var]]&gt;=0, "Above Budget", "Below Budget")</f>
        <v>Above Budget</v>
      </c>
      <c r="T1311">
        <f>Table1[[#This Row],[Actual_Sales]]-Table1[[#This Row],[COGS]]</f>
        <v>107</v>
      </c>
      <c r="U1311">
        <v>90</v>
      </c>
      <c r="V1311">
        <f>Table1[[#This Row],[Gross_Margin]]-Table1[[#This Row],[Budget_Margin]]</f>
        <v>17</v>
      </c>
      <c r="W1311" s="5">
        <f>IF(
Table1[[#This Row],[Budget_Margin]]=0,
"",
IF(
Table1[[#This Row],[Budget_Margin]]&gt;0,
(Table1[[#This Row],[Gross_Margin]]-Table1[[#This Row],[Budget_Margin]]) / Table1[[#This Row],[Budget_Margin]],
(Table1[[#This Row],[Gross_Margin]]-Table1[[#This Row],[Budget_Margin]]) / ABS(Table1[[#This Row],[Budget_Margin]])
)
)</f>
        <v>0.18888888888888888</v>
      </c>
      <c r="X1311" s="5" t="str">
        <f>IF(Table1[[#This Row],[Margin_Var]]&gt;=0, "Above Budget", "Below Budget")</f>
        <v>Above Budget</v>
      </c>
      <c r="Y1311" s="5">
        <f>IFERROR(Table1[[#This Row],[Gross_Margin]]/Table1[[#This Row],[Actual_Sales]],0)</f>
        <v>0.56315789473684208</v>
      </c>
      <c r="Z1311" s="5">
        <f>Table1[[#This Row],[Actual_Profit]]/Table1[[#This Row],[Actual_Sales]]</f>
        <v>0.35789473684210527</v>
      </c>
      <c r="AA1311">
        <v>39</v>
      </c>
      <c r="AB1311" s="5">
        <f>IFERROR(Table1[[#This Row],[Expenses]]/Table1[[#This Row],[Actual_Sales]],0)</f>
        <v>0.20526315789473684</v>
      </c>
      <c r="AC1311">
        <v>27</v>
      </c>
      <c r="AD1311">
        <v>623</v>
      </c>
      <c r="AE1311" s="5">
        <f>IFERROR(Table1[[#This Row],[Inventory]]/Table1[[#This Row],[Actual_Sales]],0)</f>
        <v>3.2789473684210528</v>
      </c>
    </row>
    <row r="1312" spans="1:31" x14ac:dyDescent="0.25">
      <c r="A1312">
        <v>3752</v>
      </c>
      <c r="B1312">
        <v>405</v>
      </c>
      <c r="C1312">
        <v>6</v>
      </c>
      <c r="D1312" s="2">
        <v>40817</v>
      </c>
      <c r="E1312">
        <v>218</v>
      </c>
      <c r="F1312">
        <v>130</v>
      </c>
      <c r="G1312">
        <f>Table1[[#This Row],[Actual_Sales]]-Table1[[#This Row],[Budget_Sales]]</f>
        <v>88</v>
      </c>
      <c r="H1312" s="5">
        <f>IF(
Table1[[#This Row],[Budget_Sales]]=0,
"",
IF(
Table1[[#This Row],[Budget_Sales]]&gt;0,
(Table1[[#This Row],[Actual_Sales]]-Table1[[#This Row],[Budget_Sales]])/Table1[[#This Row],[Budget_Sales]],
(Table1[[#This Row],[Actual_Sales]]-Table1[[#This Row],[Budget_Sales]])/ABS(Table1[[#This Row],[Budget_Sales]])
)
)</f>
        <v>0.67692307692307696</v>
      </c>
      <c r="I1312" s="5" t="str">
        <f>IF(Table1[[#This Row],[Sales_Var]]&gt;=0,"Above Budget","Below Budget")</f>
        <v>Above Budget</v>
      </c>
      <c r="J1312">
        <f>Table1[[#This Row],[Actual_Sales]]-(Table1[[#This Row],[COGS]]+Table1[[#This Row],[Expenses]])</f>
        <v>78</v>
      </c>
      <c r="K1312">
        <v>60</v>
      </c>
      <c r="L1312">
        <f>Table1[[#This Row],[Actual_Profit]]-Table1[[#This Row],[Budget_Profit]]</f>
        <v>18</v>
      </c>
      <c r="M1312" s="5">
        <f>IF(
Table1[[#This Row],[Budget_Profit]]=0,
"",
IF(
Table1[[#This Row],[Budget_Profit]]&gt;0,
(Table1[[#This Row],[Actual_Profit]]-Table1[[#This Row],[Budget_Profit]])/Table1[[#This Row],[Budget_Profit]],
(Table1[[#This Row],[Actual_Profit]]-Table1[[#This Row],[Budget_Profit]])/ABS(Table1[[#This Row],[Budget_Profit]])
)
)</f>
        <v>0.3</v>
      </c>
      <c r="N1312" s="5" t="str">
        <f>IF(Table1[[#This Row],[Profit_Var]]&gt;=0, "Above Budget", "Below Budget")</f>
        <v>Above Budget</v>
      </c>
      <c r="O1312">
        <v>82</v>
      </c>
      <c r="P1312">
        <v>50</v>
      </c>
      <c r="Q1312">
        <f>Table1[[#This Row],[COGS]]-Table1[[#This Row],[Budget_COGS]]</f>
        <v>32</v>
      </c>
      <c r="R1312" s="5">
        <f>IF(
Table1[[#This Row],[Budget_COGS]]=0,
"",
IF(
Table1[[#This Row],[Budget_COGS]]&gt;0,
(Table1[[#This Row],[Budget_COGS]]-Table1[[#This Row],[COGS]]) / Table1[[#This Row],[Budget_COGS]],
(Table1[[#This Row],[Budget_COGS]]-Table1[[#This Row],[COGS]]) / ABS(Table1[[#This Row],[Budget_COGS]])
)
)</f>
        <v>-0.64</v>
      </c>
      <c r="S1312" s="5" t="str">
        <f>IF(Table1[[#This Row],[COGS _Var]]&gt;=0, "Above Budget", "Below Budget")</f>
        <v>Above Budget</v>
      </c>
      <c r="T1312">
        <f>Table1[[#This Row],[Actual_Sales]]-Table1[[#This Row],[COGS]]</f>
        <v>136</v>
      </c>
      <c r="U1312">
        <v>80</v>
      </c>
      <c r="V1312">
        <f>Table1[[#This Row],[Gross_Margin]]-Table1[[#This Row],[Budget_Margin]]</f>
        <v>56</v>
      </c>
      <c r="W1312" s="5">
        <f>IF(
Table1[[#This Row],[Budget_Margin]]=0,
"",
IF(
Table1[[#This Row],[Budget_Margin]]&gt;0,
(Table1[[#This Row],[Gross_Margin]]-Table1[[#This Row],[Budget_Margin]]) / Table1[[#This Row],[Budget_Margin]],
(Table1[[#This Row],[Gross_Margin]]-Table1[[#This Row],[Budget_Margin]]) / ABS(Table1[[#This Row],[Budget_Margin]])
)
)</f>
        <v>0.7</v>
      </c>
      <c r="X1312" s="5" t="str">
        <f>IF(Table1[[#This Row],[Margin_Var]]&gt;=0, "Above Budget", "Below Budget")</f>
        <v>Above Budget</v>
      </c>
      <c r="Y1312" s="5">
        <f>IFERROR(Table1[[#This Row],[Gross_Margin]]/Table1[[#This Row],[Actual_Sales]],0)</f>
        <v>0.62385321100917435</v>
      </c>
      <c r="Z1312" s="5">
        <f>Table1[[#This Row],[Actual_Profit]]/Table1[[#This Row],[Actual_Sales]]</f>
        <v>0.3577981651376147</v>
      </c>
      <c r="AA1312">
        <v>58</v>
      </c>
      <c r="AB1312" s="5">
        <f>IFERROR(Table1[[#This Row],[Expenses]]/Table1[[#This Row],[Actual_Sales]],0)</f>
        <v>0.26605504587155965</v>
      </c>
      <c r="AC1312">
        <v>27</v>
      </c>
      <c r="AD1312">
        <v>788</v>
      </c>
      <c r="AE1312" s="5">
        <f>IFERROR(Table1[[#This Row],[Inventory]]/Table1[[#This Row],[Actual_Sales]],0)</f>
        <v>3.6146788990825689</v>
      </c>
    </row>
    <row r="1313" spans="1:31" x14ac:dyDescent="0.25">
      <c r="A1313">
        <v>3760</v>
      </c>
      <c r="B1313">
        <v>419</v>
      </c>
      <c r="C1313">
        <v>11</v>
      </c>
      <c r="D1313" s="2">
        <v>40817</v>
      </c>
      <c r="E1313">
        <v>218</v>
      </c>
      <c r="F1313">
        <v>140</v>
      </c>
      <c r="G1313">
        <f>Table1[[#This Row],[Actual_Sales]]-Table1[[#This Row],[Budget_Sales]]</f>
        <v>78</v>
      </c>
      <c r="H1313" s="5">
        <f>IF(
Table1[[#This Row],[Budget_Sales]]=0,
"",
IF(
Table1[[#This Row],[Budget_Sales]]&gt;0,
(Table1[[#This Row],[Actual_Sales]]-Table1[[#This Row],[Budget_Sales]])/Table1[[#This Row],[Budget_Sales]],
(Table1[[#This Row],[Actual_Sales]]-Table1[[#This Row],[Budget_Sales]])/ABS(Table1[[#This Row],[Budget_Sales]])
)
)</f>
        <v>0.55714285714285716</v>
      </c>
      <c r="I1313" s="5" t="str">
        <f>IF(Table1[[#This Row],[Sales_Var]]&gt;=0,"Above Budget","Below Budget")</f>
        <v>Above Budget</v>
      </c>
      <c r="J1313">
        <f>Table1[[#This Row],[Actual_Sales]]-(Table1[[#This Row],[COGS]]+Table1[[#This Row],[Expenses]])</f>
        <v>78</v>
      </c>
      <c r="K1313">
        <v>60</v>
      </c>
      <c r="L1313">
        <f>Table1[[#This Row],[Actual_Profit]]-Table1[[#This Row],[Budget_Profit]]</f>
        <v>18</v>
      </c>
      <c r="M1313" s="5">
        <f>IF(
Table1[[#This Row],[Budget_Profit]]=0,
"",
IF(
Table1[[#This Row],[Budget_Profit]]&gt;0,
(Table1[[#This Row],[Actual_Profit]]-Table1[[#This Row],[Budget_Profit]])/Table1[[#This Row],[Budget_Profit]],
(Table1[[#This Row],[Actual_Profit]]-Table1[[#This Row],[Budget_Profit]])/ABS(Table1[[#This Row],[Budget_Profit]])
)
)</f>
        <v>0.3</v>
      </c>
      <c r="N1313" s="5" t="str">
        <f>IF(Table1[[#This Row],[Profit_Var]]&gt;=0, "Above Budget", "Below Budget")</f>
        <v>Above Budget</v>
      </c>
      <c r="O1313">
        <v>82</v>
      </c>
      <c r="P1313">
        <v>50</v>
      </c>
      <c r="Q1313">
        <f>Table1[[#This Row],[COGS]]-Table1[[#This Row],[Budget_COGS]]</f>
        <v>32</v>
      </c>
      <c r="R1313" s="5">
        <f>IF(
Table1[[#This Row],[Budget_COGS]]=0,
"",
IF(
Table1[[#This Row],[Budget_COGS]]&gt;0,
(Table1[[#This Row],[Budget_COGS]]-Table1[[#This Row],[COGS]]) / Table1[[#This Row],[Budget_COGS]],
(Table1[[#This Row],[Budget_COGS]]-Table1[[#This Row],[COGS]]) / ABS(Table1[[#This Row],[Budget_COGS]])
)
)</f>
        <v>-0.64</v>
      </c>
      <c r="S1313" s="5" t="str">
        <f>IF(Table1[[#This Row],[COGS _Var]]&gt;=0, "Above Budget", "Below Budget")</f>
        <v>Above Budget</v>
      </c>
      <c r="T1313">
        <f>Table1[[#This Row],[Actual_Sales]]-Table1[[#This Row],[COGS]]</f>
        <v>136</v>
      </c>
      <c r="U1313">
        <v>90</v>
      </c>
      <c r="V1313">
        <f>Table1[[#This Row],[Gross_Margin]]-Table1[[#This Row],[Budget_Margin]]</f>
        <v>46</v>
      </c>
      <c r="W1313" s="5">
        <f>IF(
Table1[[#This Row],[Budget_Margin]]=0,
"",
IF(
Table1[[#This Row],[Budget_Margin]]&gt;0,
(Table1[[#This Row],[Gross_Margin]]-Table1[[#This Row],[Budget_Margin]]) / Table1[[#This Row],[Budget_Margin]],
(Table1[[#This Row],[Gross_Margin]]-Table1[[#This Row],[Budget_Margin]]) / ABS(Table1[[#This Row],[Budget_Margin]])
)
)</f>
        <v>0.51111111111111107</v>
      </c>
      <c r="X1313" s="5" t="str">
        <f>IF(Table1[[#This Row],[Margin_Var]]&gt;=0, "Above Budget", "Below Budget")</f>
        <v>Above Budget</v>
      </c>
      <c r="Y1313" s="5">
        <f>IFERROR(Table1[[#This Row],[Gross_Margin]]/Table1[[#This Row],[Actual_Sales]],0)</f>
        <v>0.62385321100917435</v>
      </c>
      <c r="Z1313" s="5">
        <f>Table1[[#This Row],[Actual_Profit]]/Table1[[#This Row],[Actual_Sales]]</f>
        <v>0.3577981651376147</v>
      </c>
      <c r="AA1313">
        <v>58</v>
      </c>
      <c r="AB1313" s="5">
        <f>IFERROR(Table1[[#This Row],[Expenses]]/Table1[[#This Row],[Actual_Sales]],0)</f>
        <v>0.26605504587155965</v>
      </c>
      <c r="AC1313">
        <v>27</v>
      </c>
      <c r="AD1313">
        <v>788</v>
      </c>
      <c r="AE1313" s="5">
        <f>IFERROR(Table1[[#This Row],[Inventory]]/Table1[[#This Row],[Actual_Sales]],0)</f>
        <v>3.6146788990825689</v>
      </c>
    </row>
    <row r="1314" spans="1:31" x14ac:dyDescent="0.25">
      <c r="A1314">
        <v>1674</v>
      </c>
      <c r="B1314">
        <v>562</v>
      </c>
      <c r="C1314">
        <v>9</v>
      </c>
      <c r="D1314" s="2">
        <v>40452</v>
      </c>
      <c r="E1314">
        <v>520</v>
      </c>
      <c r="F1314">
        <v>410</v>
      </c>
      <c r="G1314">
        <f>Table1[[#This Row],[Actual_Sales]]-Table1[[#This Row],[Budget_Sales]]</f>
        <v>110</v>
      </c>
      <c r="H1314" s="5">
        <f>IF(
Table1[[#This Row],[Budget_Sales]]=0,
"",
IF(
Table1[[#This Row],[Budget_Sales]]&gt;0,
(Table1[[#This Row],[Actual_Sales]]-Table1[[#This Row],[Budget_Sales]])/Table1[[#This Row],[Budget_Sales]],
(Table1[[#This Row],[Actual_Sales]]-Table1[[#This Row],[Budget_Sales]])/ABS(Table1[[#This Row],[Budget_Sales]])
)
)</f>
        <v>0.26829268292682928</v>
      </c>
      <c r="I1314" s="5" t="str">
        <f>IF(Table1[[#This Row],[Sales_Var]]&gt;=0,"Above Budget","Below Budget")</f>
        <v>Above Budget</v>
      </c>
      <c r="J1314">
        <f>Table1[[#This Row],[Actual_Sales]]-(Table1[[#This Row],[COGS]]+Table1[[#This Row],[Expenses]])</f>
        <v>186</v>
      </c>
      <c r="K1314">
        <v>170</v>
      </c>
      <c r="L1314">
        <f>Table1[[#This Row],[Actual_Profit]]-Table1[[#This Row],[Budget_Profit]]</f>
        <v>16</v>
      </c>
      <c r="M1314" s="5">
        <f>IF(
Table1[[#This Row],[Budget_Profit]]=0,
"",
IF(
Table1[[#This Row],[Budget_Profit]]&gt;0,
(Table1[[#This Row],[Actual_Profit]]-Table1[[#This Row],[Budget_Profit]])/Table1[[#This Row],[Budget_Profit]],
(Table1[[#This Row],[Actual_Profit]]-Table1[[#This Row],[Budget_Profit]])/ABS(Table1[[#This Row],[Budget_Profit]])
)
)</f>
        <v>9.4117647058823528E-2</v>
      </c>
      <c r="N1314" s="5" t="str">
        <f>IF(Table1[[#This Row],[Profit_Var]]&gt;=0, "Above Budget", "Below Budget")</f>
        <v>Above Budget</v>
      </c>
      <c r="O1314">
        <v>239</v>
      </c>
      <c r="P1314">
        <v>190</v>
      </c>
      <c r="Q1314">
        <f>Table1[[#This Row],[COGS]]-Table1[[#This Row],[Budget_COGS]]</f>
        <v>49</v>
      </c>
      <c r="R1314" s="5">
        <f>IF(
Table1[[#This Row],[Budget_COGS]]=0,
"",
IF(
Table1[[#This Row],[Budget_COGS]]&gt;0,
(Table1[[#This Row],[Budget_COGS]]-Table1[[#This Row],[COGS]]) / Table1[[#This Row],[Budget_COGS]],
(Table1[[#This Row],[Budget_COGS]]-Table1[[#This Row],[COGS]]) / ABS(Table1[[#This Row],[Budget_COGS]])
)
)</f>
        <v>-0.25789473684210529</v>
      </c>
      <c r="S1314" s="5" t="str">
        <f>IF(Table1[[#This Row],[COGS _Var]]&gt;=0, "Above Budget", "Below Budget")</f>
        <v>Above Budget</v>
      </c>
      <c r="T1314">
        <f>Table1[[#This Row],[Actual_Sales]]-Table1[[#This Row],[COGS]]</f>
        <v>281</v>
      </c>
      <c r="U1314">
        <v>220</v>
      </c>
      <c r="V1314">
        <f>Table1[[#This Row],[Gross_Margin]]-Table1[[#This Row],[Budget_Margin]]</f>
        <v>61</v>
      </c>
      <c r="W1314" s="5">
        <f>IF(
Table1[[#This Row],[Budget_Margin]]=0,
"",
IF(
Table1[[#This Row],[Budget_Margin]]&gt;0,
(Table1[[#This Row],[Gross_Margin]]-Table1[[#This Row],[Budget_Margin]]) / Table1[[#This Row],[Budget_Margin]],
(Table1[[#This Row],[Gross_Margin]]-Table1[[#This Row],[Budget_Margin]]) / ABS(Table1[[#This Row],[Budget_Margin]])
)
)</f>
        <v>0.27727272727272728</v>
      </c>
      <c r="X1314" s="5" t="str">
        <f>IF(Table1[[#This Row],[Margin_Var]]&gt;=0, "Above Budget", "Below Budget")</f>
        <v>Above Budget</v>
      </c>
      <c r="Y1314" s="5">
        <f>IFERROR(Table1[[#This Row],[Gross_Margin]]/Table1[[#This Row],[Actual_Sales]],0)</f>
        <v>0.54038461538461535</v>
      </c>
      <c r="Z1314" s="5">
        <f>Table1[[#This Row],[Actual_Profit]]/Table1[[#This Row],[Actual_Sales]]</f>
        <v>0.3576923076923077</v>
      </c>
      <c r="AA1314">
        <v>95</v>
      </c>
      <c r="AB1314" s="5">
        <f>IFERROR(Table1[[#This Row],[Expenses]]/Table1[[#This Row],[Actual_Sales]],0)</f>
        <v>0.18269230769230768</v>
      </c>
      <c r="AC1314">
        <v>74</v>
      </c>
      <c r="AD1314">
        <v>1246</v>
      </c>
      <c r="AE1314" s="5">
        <f>IFERROR(Table1[[#This Row],[Inventory]]/Table1[[#This Row],[Actual_Sales]],0)</f>
        <v>2.3961538461538461</v>
      </c>
    </row>
    <row r="1315" spans="1:31" x14ac:dyDescent="0.25">
      <c r="A1315">
        <v>1462</v>
      </c>
      <c r="B1315">
        <v>425</v>
      </c>
      <c r="C1315">
        <v>11</v>
      </c>
      <c r="D1315" s="2">
        <v>40422</v>
      </c>
      <c r="E1315">
        <v>151</v>
      </c>
      <c r="F1315">
        <v>100</v>
      </c>
      <c r="G1315">
        <f>Table1[[#This Row],[Actual_Sales]]-Table1[[#This Row],[Budget_Sales]]</f>
        <v>51</v>
      </c>
      <c r="H1315" s="5">
        <f>IF(
Table1[[#This Row],[Budget_Sales]]=0,
"",
IF(
Table1[[#This Row],[Budget_Sales]]&gt;0,
(Table1[[#This Row],[Actual_Sales]]-Table1[[#This Row],[Budget_Sales]])/Table1[[#This Row],[Budget_Sales]],
(Table1[[#This Row],[Actual_Sales]]-Table1[[#This Row],[Budget_Sales]])/ABS(Table1[[#This Row],[Budget_Sales]])
)
)</f>
        <v>0.51</v>
      </c>
      <c r="I1315" s="5" t="str">
        <f>IF(Table1[[#This Row],[Sales_Var]]&gt;=0,"Above Budget","Below Budget")</f>
        <v>Above Budget</v>
      </c>
      <c r="J1315">
        <f>Table1[[#This Row],[Actual_Sales]]-(Table1[[#This Row],[COGS]]+Table1[[#This Row],[Expenses]])</f>
        <v>54</v>
      </c>
      <c r="K1315">
        <v>40</v>
      </c>
      <c r="L1315">
        <f>Table1[[#This Row],[Actual_Profit]]-Table1[[#This Row],[Budget_Profit]]</f>
        <v>14</v>
      </c>
      <c r="M1315" s="5">
        <f>IF(
Table1[[#This Row],[Budget_Profit]]=0,
"",
IF(
Table1[[#This Row],[Budget_Profit]]&gt;0,
(Table1[[#This Row],[Actual_Profit]]-Table1[[#This Row],[Budget_Profit]])/Table1[[#This Row],[Budget_Profit]],
(Table1[[#This Row],[Actual_Profit]]-Table1[[#This Row],[Budget_Profit]])/ABS(Table1[[#This Row],[Budget_Profit]])
)
)</f>
        <v>0.35</v>
      </c>
      <c r="N1315" s="5" t="str">
        <f>IF(Table1[[#This Row],[Profit_Var]]&gt;=0, "Above Budget", "Below Budget")</f>
        <v>Above Budget</v>
      </c>
      <c r="O1315">
        <v>57</v>
      </c>
      <c r="P1315">
        <v>30</v>
      </c>
      <c r="Q1315">
        <f>Table1[[#This Row],[COGS]]-Table1[[#This Row],[Budget_COGS]]</f>
        <v>27</v>
      </c>
      <c r="R1315" s="5">
        <f>IF(
Table1[[#This Row],[Budget_COGS]]=0,
"",
IF(
Table1[[#This Row],[Budget_COGS]]&gt;0,
(Table1[[#This Row],[Budget_COGS]]-Table1[[#This Row],[COGS]]) / Table1[[#This Row],[Budget_COGS]],
(Table1[[#This Row],[Budget_COGS]]-Table1[[#This Row],[COGS]]) / ABS(Table1[[#This Row],[Budget_COGS]])
)
)</f>
        <v>-0.9</v>
      </c>
      <c r="S1315" s="5" t="str">
        <f>IF(Table1[[#This Row],[COGS _Var]]&gt;=0, "Above Budget", "Below Budget")</f>
        <v>Above Budget</v>
      </c>
      <c r="T1315">
        <f>Table1[[#This Row],[Actual_Sales]]-Table1[[#This Row],[COGS]]</f>
        <v>94</v>
      </c>
      <c r="U1315">
        <v>70</v>
      </c>
      <c r="V1315">
        <f>Table1[[#This Row],[Gross_Margin]]-Table1[[#This Row],[Budget_Margin]]</f>
        <v>24</v>
      </c>
      <c r="W1315" s="5">
        <f>IF(
Table1[[#This Row],[Budget_Margin]]=0,
"",
IF(
Table1[[#This Row],[Budget_Margin]]&gt;0,
(Table1[[#This Row],[Gross_Margin]]-Table1[[#This Row],[Budget_Margin]]) / Table1[[#This Row],[Budget_Margin]],
(Table1[[#This Row],[Gross_Margin]]-Table1[[#This Row],[Budget_Margin]]) / ABS(Table1[[#This Row],[Budget_Margin]])
)
)</f>
        <v>0.34285714285714286</v>
      </c>
      <c r="X1315" s="5" t="str">
        <f>IF(Table1[[#This Row],[Margin_Var]]&gt;=0, "Above Budget", "Below Budget")</f>
        <v>Above Budget</v>
      </c>
      <c r="Y1315" s="5">
        <f>IFERROR(Table1[[#This Row],[Gross_Margin]]/Table1[[#This Row],[Actual_Sales]],0)</f>
        <v>0.62251655629139069</v>
      </c>
      <c r="Z1315" s="5">
        <f>Table1[[#This Row],[Actual_Profit]]/Table1[[#This Row],[Actual_Sales]]</f>
        <v>0.35761589403973509</v>
      </c>
      <c r="AA1315">
        <v>40</v>
      </c>
      <c r="AB1315" s="5">
        <f>IFERROR(Table1[[#This Row],[Expenses]]/Table1[[#This Row],[Actual_Sales]],0)</f>
        <v>0.26490066225165565</v>
      </c>
      <c r="AC1315">
        <v>17</v>
      </c>
      <c r="AD1315">
        <v>349</v>
      </c>
      <c r="AE1315" s="5">
        <f>IFERROR(Table1[[#This Row],[Inventory]]/Table1[[#This Row],[Actual_Sales]],0)</f>
        <v>2.3112582781456954</v>
      </c>
    </row>
    <row r="1316" spans="1:31" x14ac:dyDescent="0.25">
      <c r="A1316">
        <v>524</v>
      </c>
      <c r="B1316">
        <v>970</v>
      </c>
      <c r="C1316">
        <v>2</v>
      </c>
      <c r="D1316" s="2">
        <v>40238</v>
      </c>
      <c r="E1316">
        <v>193</v>
      </c>
      <c r="F1316">
        <v>200</v>
      </c>
      <c r="G1316">
        <f>Table1[[#This Row],[Actual_Sales]]-Table1[[#This Row],[Budget_Sales]]</f>
        <v>-7</v>
      </c>
      <c r="H1316" s="5">
        <f>IF(
Table1[[#This Row],[Budget_Sales]]=0,
"",
IF(
Table1[[#This Row],[Budget_Sales]]&gt;0,
(Table1[[#This Row],[Actual_Sales]]-Table1[[#This Row],[Budget_Sales]])/Table1[[#This Row],[Budget_Sales]],
(Table1[[#This Row],[Actual_Sales]]-Table1[[#This Row],[Budget_Sales]])/ABS(Table1[[#This Row],[Budget_Sales]])
)
)</f>
        <v>-3.5000000000000003E-2</v>
      </c>
      <c r="I1316" s="5" t="str">
        <f>IF(Table1[[#This Row],[Sales_Var]]&gt;=0,"Above Budget","Below Budget")</f>
        <v>Below Budget</v>
      </c>
      <c r="J1316">
        <f>Table1[[#This Row],[Actual_Sales]]-(Table1[[#This Row],[COGS]]+Table1[[#This Row],[Expenses]])</f>
        <v>69</v>
      </c>
      <c r="K1316">
        <v>90</v>
      </c>
      <c r="L1316">
        <f>Table1[[#This Row],[Actual_Profit]]-Table1[[#This Row],[Budget_Profit]]</f>
        <v>-21</v>
      </c>
      <c r="M1316" s="5">
        <f>IF(
Table1[[#This Row],[Budget_Profit]]=0,
"",
IF(
Table1[[#This Row],[Budget_Profit]]&gt;0,
(Table1[[#This Row],[Actual_Profit]]-Table1[[#This Row],[Budget_Profit]])/Table1[[#This Row],[Budget_Profit]],
(Table1[[#This Row],[Actual_Profit]]-Table1[[#This Row],[Budget_Profit]])/ABS(Table1[[#This Row],[Budget_Profit]])
)
)</f>
        <v>-0.23333333333333334</v>
      </c>
      <c r="N1316" s="5" t="str">
        <f>IF(Table1[[#This Row],[Profit_Var]]&gt;=0, "Above Budget", "Below Budget")</f>
        <v>Below Budget</v>
      </c>
      <c r="O1316">
        <v>84</v>
      </c>
      <c r="P1316">
        <v>80</v>
      </c>
      <c r="Q1316">
        <f>Table1[[#This Row],[COGS]]-Table1[[#This Row],[Budget_COGS]]</f>
        <v>4</v>
      </c>
      <c r="R1316" s="5">
        <f>IF(
Table1[[#This Row],[Budget_COGS]]=0,
"",
IF(
Table1[[#This Row],[Budget_COGS]]&gt;0,
(Table1[[#This Row],[Budget_COGS]]-Table1[[#This Row],[COGS]]) / Table1[[#This Row],[Budget_COGS]],
(Table1[[#This Row],[Budget_COGS]]-Table1[[#This Row],[COGS]]) / ABS(Table1[[#This Row],[Budget_COGS]])
)
)</f>
        <v>-0.05</v>
      </c>
      <c r="S1316" s="5" t="str">
        <f>IF(Table1[[#This Row],[COGS _Var]]&gt;=0, "Above Budget", "Below Budget")</f>
        <v>Above Budget</v>
      </c>
      <c r="T1316">
        <f>Table1[[#This Row],[Actual_Sales]]-Table1[[#This Row],[COGS]]</f>
        <v>109</v>
      </c>
      <c r="U1316">
        <v>120</v>
      </c>
      <c r="V1316">
        <f>Table1[[#This Row],[Gross_Margin]]-Table1[[#This Row],[Budget_Margin]]</f>
        <v>-11</v>
      </c>
      <c r="W1316" s="5">
        <f>IF(
Table1[[#This Row],[Budget_Margin]]=0,
"",
IF(
Table1[[#This Row],[Budget_Margin]]&gt;0,
(Table1[[#This Row],[Gross_Margin]]-Table1[[#This Row],[Budget_Margin]]) / Table1[[#This Row],[Budget_Margin]],
(Table1[[#This Row],[Gross_Margin]]-Table1[[#This Row],[Budget_Margin]]) / ABS(Table1[[#This Row],[Budget_Margin]])
)
)</f>
        <v>-9.166666666666666E-2</v>
      </c>
      <c r="X1316" s="5" t="str">
        <f>IF(Table1[[#This Row],[Margin_Var]]&gt;=0, "Above Budget", "Below Budget")</f>
        <v>Below Budget</v>
      </c>
      <c r="Y1316" s="5">
        <f>IFERROR(Table1[[#This Row],[Gross_Margin]]/Table1[[#This Row],[Actual_Sales]],0)</f>
        <v>0.56476683937823835</v>
      </c>
      <c r="Z1316" s="5">
        <f>Table1[[#This Row],[Actual_Profit]]/Table1[[#This Row],[Actual_Sales]]</f>
        <v>0.35751295336787564</v>
      </c>
      <c r="AA1316">
        <v>40</v>
      </c>
      <c r="AB1316" s="5">
        <f>IFERROR(Table1[[#This Row],[Expenses]]/Table1[[#This Row],[Actual_Sales]],0)</f>
        <v>0.20725388601036268</v>
      </c>
      <c r="AC1316">
        <v>27</v>
      </c>
      <c r="AD1316">
        <v>603</v>
      </c>
      <c r="AE1316" s="5">
        <f>IFERROR(Table1[[#This Row],[Inventory]]/Table1[[#This Row],[Actual_Sales]],0)</f>
        <v>3.1243523316062176</v>
      </c>
    </row>
    <row r="1317" spans="1:31" x14ac:dyDescent="0.25">
      <c r="A1317">
        <v>436</v>
      </c>
      <c r="B1317">
        <v>562</v>
      </c>
      <c r="C1317">
        <v>10</v>
      </c>
      <c r="D1317" s="2">
        <v>40238</v>
      </c>
      <c r="E1317">
        <v>193</v>
      </c>
      <c r="F1317">
        <v>160</v>
      </c>
      <c r="G1317">
        <f>Table1[[#This Row],[Actual_Sales]]-Table1[[#This Row],[Budget_Sales]]</f>
        <v>33</v>
      </c>
      <c r="H1317" s="5">
        <f>IF(
Table1[[#This Row],[Budget_Sales]]=0,
"",
IF(
Table1[[#This Row],[Budget_Sales]]&gt;0,
(Table1[[#This Row],[Actual_Sales]]-Table1[[#This Row],[Budget_Sales]])/Table1[[#This Row],[Budget_Sales]],
(Table1[[#This Row],[Actual_Sales]]-Table1[[#This Row],[Budget_Sales]])/ABS(Table1[[#This Row],[Budget_Sales]])
)
)</f>
        <v>0.20624999999999999</v>
      </c>
      <c r="I1317" s="5" t="str">
        <f>IF(Table1[[#This Row],[Sales_Var]]&gt;=0,"Above Budget","Below Budget")</f>
        <v>Above Budget</v>
      </c>
      <c r="J1317">
        <f>Table1[[#This Row],[Actual_Sales]]-(Table1[[#This Row],[COGS]]+Table1[[#This Row],[Expenses]])</f>
        <v>69</v>
      </c>
      <c r="K1317">
        <v>60</v>
      </c>
      <c r="L1317">
        <f>Table1[[#This Row],[Actual_Profit]]-Table1[[#This Row],[Budget_Profit]]</f>
        <v>9</v>
      </c>
      <c r="M1317" s="5">
        <f>IF(
Table1[[#This Row],[Budget_Profit]]=0,
"",
IF(
Table1[[#This Row],[Budget_Profit]]&gt;0,
(Table1[[#This Row],[Actual_Profit]]-Table1[[#This Row],[Budget_Profit]])/Table1[[#This Row],[Budget_Profit]],
(Table1[[#This Row],[Actual_Profit]]-Table1[[#This Row],[Budget_Profit]])/ABS(Table1[[#This Row],[Budget_Profit]])
)
)</f>
        <v>0.15</v>
      </c>
      <c r="N1317" s="5" t="str">
        <f>IF(Table1[[#This Row],[Profit_Var]]&gt;=0, "Above Budget", "Below Budget")</f>
        <v>Above Budget</v>
      </c>
      <c r="O1317">
        <v>84</v>
      </c>
      <c r="P1317">
        <v>70</v>
      </c>
      <c r="Q1317">
        <f>Table1[[#This Row],[COGS]]-Table1[[#This Row],[Budget_COGS]]</f>
        <v>14</v>
      </c>
      <c r="R1317" s="5">
        <f>IF(
Table1[[#This Row],[Budget_COGS]]=0,
"",
IF(
Table1[[#This Row],[Budget_COGS]]&gt;0,
(Table1[[#This Row],[Budget_COGS]]-Table1[[#This Row],[COGS]]) / Table1[[#This Row],[Budget_COGS]],
(Table1[[#This Row],[Budget_COGS]]-Table1[[#This Row],[COGS]]) / ABS(Table1[[#This Row],[Budget_COGS]])
)
)</f>
        <v>-0.2</v>
      </c>
      <c r="S1317" s="5" t="str">
        <f>IF(Table1[[#This Row],[COGS _Var]]&gt;=0, "Above Budget", "Below Budget")</f>
        <v>Above Budget</v>
      </c>
      <c r="T1317">
        <f>Table1[[#This Row],[Actual_Sales]]-Table1[[#This Row],[COGS]]</f>
        <v>109</v>
      </c>
      <c r="U1317">
        <v>90</v>
      </c>
      <c r="V1317">
        <f>Table1[[#This Row],[Gross_Margin]]-Table1[[#This Row],[Budget_Margin]]</f>
        <v>19</v>
      </c>
      <c r="W1317" s="5">
        <f>IF(
Table1[[#This Row],[Budget_Margin]]=0,
"",
IF(
Table1[[#This Row],[Budget_Margin]]&gt;0,
(Table1[[#This Row],[Gross_Margin]]-Table1[[#This Row],[Budget_Margin]]) / Table1[[#This Row],[Budget_Margin]],
(Table1[[#This Row],[Gross_Margin]]-Table1[[#This Row],[Budget_Margin]]) / ABS(Table1[[#This Row],[Budget_Margin]])
)
)</f>
        <v>0.21111111111111111</v>
      </c>
      <c r="X1317" s="5" t="str">
        <f>IF(Table1[[#This Row],[Margin_Var]]&gt;=0, "Above Budget", "Below Budget")</f>
        <v>Above Budget</v>
      </c>
      <c r="Y1317" s="5">
        <f>IFERROR(Table1[[#This Row],[Gross_Margin]]/Table1[[#This Row],[Actual_Sales]],0)</f>
        <v>0.56476683937823835</v>
      </c>
      <c r="Z1317" s="5">
        <f>Table1[[#This Row],[Actual_Profit]]/Table1[[#This Row],[Actual_Sales]]</f>
        <v>0.35751295336787564</v>
      </c>
      <c r="AA1317">
        <v>40</v>
      </c>
      <c r="AB1317" s="5">
        <f>IFERROR(Table1[[#This Row],[Expenses]]/Table1[[#This Row],[Actual_Sales]],0)</f>
        <v>0.20725388601036268</v>
      </c>
      <c r="AC1317">
        <v>27</v>
      </c>
      <c r="AD1317">
        <v>603</v>
      </c>
      <c r="AE1317" s="5">
        <f>IFERROR(Table1[[#This Row],[Inventory]]/Table1[[#This Row],[Actual_Sales]],0)</f>
        <v>3.1243523316062176</v>
      </c>
    </row>
    <row r="1318" spans="1:31" x14ac:dyDescent="0.25">
      <c r="A1318">
        <v>762</v>
      </c>
      <c r="B1318">
        <v>430</v>
      </c>
      <c r="C1318">
        <v>2</v>
      </c>
      <c r="D1318" s="2">
        <v>40299</v>
      </c>
      <c r="E1318">
        <v>512</v>
      </c>
      <c r="F1318">
        <v>640</v>
      </c>
      <c r="G1318">
        <f>Table1[[#This Row],[Actual_Sales]]-Table1[[#This Row],[Budget_Sales]]</f>
        <v>-128</v>
      </c>
      <c r="H1318" s="5">
        <f>IF(
Table1[[#This Row],[Budget_Sales]]=0,
"",
IF(
Table1[[#This Row],[Budget_Sales]]&gt;0,
(Table1[[#This Row],[Actual_Sales]]-Table1[[#This Row],[Budget_Sales]])/Table1[[#This Row],[Budget_Sales]],
(Table1[[#This Row],[Actual_Sales]]-Table1[[#This Row],[Budget_Sales]])/ABS(Table1[[#This Row],[Budget_Sales]])
)
)</f>
        <v>-0.2</v>
      </c>
      <c r="I1318" s="5" t="str">
        <f>IF(Table1[[#This Row],[Sales_Var]]&gt;=0,"Above Budget","Below Budget")</f>
        <v>Below Budget</v>
      </c>
      <c r="J1318">
        <f>Table1[[#This Row],[Actual_Sales]]-(Table1[[#This Row],[COGS]]+Table1[[#This Row],[Expenses]])</f>
        <v>183</v>
      </c>
      <c r="K1318">
        <v>270</v>
      </c>
      <c r="L1318">
        <f>Table1[[#This Row],[Actual_Profit]]-Table1[[#This Row],[Budget_Profit]]</f>
        <v>-87</v>
      </c>
      <c r="M1318" s="5">
        <f>IF(
Table1[[#This Row],[Budget_Profit]]=0,
"",
IF(
Table1[[#This Row],[Budget_Profit]]&gt;0,
(Table1[[#This Row],[Actual_Profit]]-Table1[[#This Row],[Budget_Profit]])/Table1[[#This Row],[Budget_Profit]],
(Table1[[#This Row],[Actual_Profit]]-Table1[[#This Row],[Budget_Profit]])/ABS(Table1[[#This Row],[Budget_Profit]])
)
)</f>
        <v>-0.32222222222222224</v>
      </c>
      <c r="N1318" s="5" t="str">
        <f>IF(Table1[[#This Row],[Profit_Var]]&gt;=0, "Above Budget", "Below Budget")</f>
        <v>Below Budget</v>
      </c>
      <c r="O1318">
        <v>235</v>
      </c>
      <c r="P1318">
        <v>290</v>
      </c>
      <c r="Q1318">
        <f>Table1[[#This Row],[COGS]]-Table1[[#This Row],[Budget_COGS]]</f>
        <v>-55</v>
      </c>
      <c r="R1318" s="5">
        <f>IF(
Table1[[#This Row],[Budget_COGS]]=0,
"",
IF(
Table1[[#This Row],[Budget_COGS]]&gt;0,
(Table1[[#This Row],[Budget_COGS]]-Table1[[#This Row],[COGS]]) / Table1[[#This Row],[Budget_COGS]],
(Table1[[#This Row],[Budget_COGS]]-Table1[[#This Row],[COGS]]) / ABS(Table1[[#This Row],[Budget_COGS]])
)
)</f>
        <v>0.18965517241379309</v>
      </c>
      <c r="S1318" s="5" t="str">
        <f>IF(Table1[[#This Row],[COGS _Var]]&gt;=0, "Above Budget", "Below Budget")</f>
        <v>Below Budget</v>
      </c>
      <c r="T1318">
        <f>Table1[[#This Row],[Actual_Sales]]-Table1[[#This Row],[COGS]]</f>
        <v>277</v>
      </c>
      <c r="U1318">
        <v>350</v>
      </c>
      <c r="V1318">
        <f>Table1[[#This Row],[Gross_Margin]]-Table1[[#This Row],[Budget_Margin]]</f>
        <v>-73</v>
      </c>
      <c r="W1318" s="5">
        <f>IF(
Table1[[#This Row],[Budget_Margin]]=0,
"",
IF(
Table1[[#This Row],[Budget_Margin]]&gt;0,
(Table1[[#This Row],[Gross_Margin]]-Table1[[#This Row],[Budget_Margin]]) / Table1[[#This Row],[Budget_Margin]],
(Table1[[#This Row],[Gross_Margin]]-Table1[[#This Row],[Budget_Margin]]) / ABS(Table1[[#This Row],[Budget_Margin]])
)
)</f>
        <v>-0.20857142857142857</v>
      </c>
      <c r="X1318" s="5" t="str">
        <f>IF(Table1[[#This Row],[Margin_Var]]&gt;=0, "Above Budget", "Below Budget")</f>
        <v>Below Budget</v>
      </c>
      <c r="Y1318" s="5">
        <f>IFERROR(Table1[[#This Row],[Gross_Margin]]/Table1[[#This Row],[Actual_Sales]],0)</f>
        <v>0.541015625</v>
      </c>
      <c r="Z1318" s="5">
        <f>Table1[[#This Row],[Actual_Profit]]/Table1[[#This Row],[Actual_Sales]]</f>
        <v>0.357421875</v>
      </c>
      <c r="AA1318">
        <v>94</v>
      </c>
      <c r="AB1318" s="5">
        <f>IFERROR(Table1[[#This Row],[Expenses]]/Table1[[#This Row],[Actual_Sales]],0)</f>
        <v>0.18359375</v>
      </c>
      <c r="AC1318">
        <v>72</v>
      </c>
      <c r="AD1318">
        <v>1060</v>
      </c>
      <c r="AE1318" s="5">
        <f>IFERROR(Table1[[#This Row],[Inventory]]/Table1[[#This Row],[Actual_Sales]],0)</f>
        <v>2.0703125</v>
      </c>
    </row>
    <row r="1319" spans="1:31" x14ac:dyDescent="0.25">
      <c r="A1319">
        <v>860</v>
      </c>
      <c r="B1319">
        <v>805</v>
      </c>
      <c r="C1319">
        <v>9</v>
      </c>
      <c r="D1319" s="2">
        <v>40299</v>
      </c>
      <c r="E1319">
        <v>512</v>
      </c>
      <c r="F1319">
        <v>450</v>
      </c>
      <c r="G1319">
        <f>Table1[[#This Row],[Actual_Sales]]-Table1[[#This Row],[Budget_Sales]]</f>
        <v>62</v>
      </c>
      <c r="H1319" s="5">
        <f>IF(
Table1[[#This Row],[Budget_Sales]]=0,
"",
IF(
Table1[[#This Row],[Budget_Sales]]&gt;0,
(Table1[[#This Row],[Actual_Sales]]-Table1[[#This Row],[Budget_Sales]])/Table1[[#This Row],[Budget_Sales]],
(Table1[[#This Row],[Actual_Sales]]-Table1[[#This Row],[Budget_Sales]])/ABS(Table1[[#This Row],[Budget_Sales]])
)
)</f>
        <v>0.13777777777777778</v>
      </c>
      <c r="I1319" s="5" t="str">
        <f>IF(Table1[[#This Row],[Sales_Var]]&gt;=0,"Above Budget","Below Budget")</f>
        <v>Above Budget</v>
      </c>
      <c r="J1319">
        <f>Table1[[#This Row],[Actual_Sales]]-(Table1[[#This Row],[COGS]]+Table1[[#This Row],[Expenses]])</f>
        <v>183</v>
      </c>
      <c r="K1319">
        <v>180</v>
      </c>
      <c r="L1319">
        <f>Table1[[#This Row],[Actual_Profit]]-Table1[[#This Row],[Budget_Profit]]</f>
        <v>3</v>
      </c>
      <c r="M1319" s="5">
        <f>IF(
Table1[[#This Row],[Budget_Profit]]=0,
"",
IF(
Table1[[#This Row],[Budget_Profit]]&gt;0,
(Table1[[#This Row],[Actual_Profit]]-Table1[[#This Row],[Budget_Profit]])/Table1[[#This Row],[Budget_Profit]],
(Table1[[#This Row],[Actual_Profit]]-Table1[[#This Row],[Budget_Profit]])/ABS(Table1[[#This Row],[Budget_Profit]])
)
)</f>
        <v>1.6666666666666666E-2</v>
      </c>
      <c r="N1319" s="5" t="str">
        <f>IF(Table1[[#This Row],[Profit_Var]]&gt;=0, "Above Budget", "Below Budget")</f>
        <v>Above Budget</v>
      </c>
      <c r="O1319">
        <v>235</v>
      </c>
      <c r="P1319">
        <v>200</v>
      </c>
      <c r="Q1319">
        <f>Table1[[#This Row],[COGS]]-Table1[[#This Row],[Budget_COGS]]</f>
        <v>35</v>
      </c>
      <c r="R1319" s="5">
        <f>IF(
Table1[[#This Row],[Budget_COGS]]=0,
"",
IF(
Table1[[#This Row],[Budget_COGS]]&gt;0,
(Table1[[#This Row],[Budget_COGS]]-Table1[[#This Row],[COGS]]) / Table1[[#This Row],[Budget_COGS]],
(Table1[[#This Row],[Budget_COGS]]-Table1[[#This Row],[COGS]]) / ABS(Table1[[#This Row],[Budget_COGS]])
)
)</f>
        <v>-0.17499999999999999</v>
      </c>
      <c r="S1319" s="5" t="str">
        <f>IF(Table1[[#This Row],[COGS _Var]]&gt;=0, "Above Budget", "Below Budget")</f>
        <v>Above Budget</v>
      </c>
      <c r="T1319">
        <f>Table1[[#This Row],[Actual_Sales]]-Table1[[#This Row],[COGS]]</f>
        <v>277</v>
      </c>
      <c r="U1319">
        <v>250</v>
      </c>
      <c r="V1319">
        <f>Table1[[#This Row],[Gross_Margin]]-Table1[[#This Row],[Budget_Margin]]</f>
        <v>27</v>
      </c>
      <c r="W1319" s="5">
        <f>IF(
Table1[[#This Row],[Budget_Margin]]=0,
"",
IF(
Table1[[#This Row],[Budget_Margin]]&gt;0,
(Table1[[#This Row],[Gross_Margin]]-Table1[[#This Row],[Budget_Margin]]) / Table1[[#This Row],[Budget_Margin]],
(Table1[[#This Row],[Gross_Margin]]-Table1[[#This Row],[Budget_Margin]]) / ABS(Table1[[#This Row],[Budget_Margin]])
)
)</f>
        <v>0.108</v>
      </c>
      <c r="X1319" s="5" t="str">
        <f>IF(Table1[[#This Row],[Margin_Var]]&gt;=0, "Above Budget", "Below Budget")</f>
        <v>Above Budget</v>
      </c>
      <c r="Y1319" s="5">
        <f>IFERROR(Table1[[#This Row],[Gross_Margin]]/Table1[[#This Row],[Actual_Sales]],0)</f>
        <v>0.541015625</v>
      </c>
      <c r="Z1319" s="5">
        <f>Table1[[#This Row],[Actual_Profit]]/Table1[[#This Row],[Actual_Sales]]</f>
        <v>0.357421875</v>
      </c>
      <c r="AA1319">
        <v>94</v>
      </c>
      <c r="AB1319" s="5">
        <f>IFERROR(Table1[[#This Row],[Expenses]]/Table1[[#This Row],[Actual_Sales]],0)</f>
        <v>0.18359375</v>
      </c>
      <c r="AC1319">
        <v>72</v>
      </c>
      <c r="AD1319">
        <v>1060</v>
      </c>
      <c r="AE1319" s="5">
        <f>IFERROR(Table1[[#This Row],[Inventory]]/Table1[[#This Row],[Actual_Sales]],0)</f>
        <v>2.0703125</v>
      </c>
    </row>
    <row r="1320" spans="1:31" x14ac:dyDescent="0.25">
      <c r="A1320">
        <v>3983</v>
      </c>
      <c r="B1320">
        <v>580</v>
      </c>
      <c r="C1320">
        <v>6</v>
      </c>
      <c r="D1320" s="2">
        <v>40848</v>
      </c>
      <c r="E1320">
        <v>210</v>
      </c>
      <c r="F1320">
        <v>150</v>
      </c>
      <c r="G1320">
        <f>Table1[[#This Row],[Actual_Sales]]-Table1[[#This Row],[Budget_Sales]]</f>
        <v>60</v>
      </c>
      <c r="H1320" s="5">
        <f>IF(
Table1[[#This Row],[Budget_Sales]]=0,
"",
IF(
Table1[[#This Row],[Budget_Sales]]&gt;0,
(Table1[[#This Row],[Actual_Sales]]-Table1[[#This Row],[Budget_Sales]])/Table1[[#This Row],[Budget_Sales]],
(Table1[[#This Row],[Actual_Sales]]-Table1[[#This Row],[Budget_Sales]])/ABS(Table1[[#This Row],[Budget_Sales]])
)
)</f>
        <v>0.4</v>
      </c>
      <c r="I1320" s="5" t="str">
        <f>IF(Table1[[#This Row],[Sales_Var]]&gt;=0,"Above Budget","Below Budget")</f>
        <v>Above Budget</v>
      </c>
      <c r="J1320">
        <f>Table1[[#This Row],[Actual_Sales]]-(Table1[[#This Row],[COGS]]+Table1[[#This Row],[Expenses]])</f>
        <v>75</v>
      </c>
      <c r="K1320">
        <v>40</v>
      </c>
      <c r="L1320">
        <f>Table1[[#This Row],[Actual_Profit]]-Table1[[#This Row],[Budget_Profit]]</f>
        <v>35</v>
      </c>
      <c r="M1320" s="5">
        <f>IF(
Table1[[#This Row],[Budget_Profit]]=0,
"",
IF(
Table1[[#This Row],[Budget_Profit]]&gt;0,
(Table1[[#This Row],[Actual_Profit]]-Table1[[#This Row],[Budget_Profit]])/Table1[[#This Row],[Budget_Profit]],
(Table1[[#This Row],[Actual_Profit]]-Table1[[#This Row],[Budget_Profit]])/ABS(Table1[[#This Row],[Budget_Profit]])
)
)</f>
        <v>0.875</v>
      </c>
      <c r="N1320" s="5" t="str">
        <f>IF(Table1[[#This Row],[Profit_Var]]&gt;=0, "Above Budget", "Below Budget")</f>
        <v>Above Budget</v>
      </c>
      <c r="O1320">
        <v>78</v>
      </c>
      <c r="P1320">
        <v>60</v>
      </c>
      <c r="Q1320">
        <f>Table1[[#This Row],[COGS]]-Table1[[#This Row],[Budget_COGS]]</f>
        <v>18</v>
      </c>
      <c r="R1320" s="5">
        <f>IF(
Table1[[#This Row],[Budget_COGS]]=0,
"",
IF(
Table1[[#This Row],[Budget_COGS]]&gt;0,
(Table1[[#This Row],[Budget_COGS]]-Table1[[#This Row],[COGS]]) / Table1[[#This Row],[Budget_COGS]],
(Table1[[#This Row],[Budget_COGS]]-Table1[[#This Row],[COGS]]) / ABS(Table1[[#This Row],[Budget_COGS]])
)
)</f>
        <v>-0.3</v>
      </c>
      <c r="S1320" s="5" t="str">
        <f>IF(Table1[[#This Row],[COGS _Var]]&gt;=0, "Above Budget", "Below Budget")</f>
        <v>Above Budget</v>
      </c>
      <c r="T1320">
        <f>Table1[[#This Row],[Actual_Sales]]-Table1[[#This Row],[COGS]]</f>
        <v>132</v>
      </c>
      <c r="U1320">
        <v>90</v>
      </c>
      <c r="V1320">
        <f>Table1[[#This Row],[Gross_Margin]]-Table1[[#This Row],[Budget_Margin]]</f>
        <v>42</v>
      </c>
      <c r="W1320" s="5">
        <f>IF(
Table1[[#This Row],[Budget_Margin]]=0,
"",
IF(
Table1[[#This Row],[Budget_Margin]]&gt;0,
(Table1[[#This Row],[Gross_Margin]]-Table1[[#This Row],[Budget_Margin]]) / Table1[[#This Row],[Budget_Margin]],
(Table1[[#This Row],[Gross_Margin]]-Table1[[#This Row],[Budget_Margin]]) / ABS(Table1[[#This Row],[Budget_Margin]])
)
)</f>
        <v>0.46666666666666667</v>
      </c>
      <c r="X1320" s="5" t="str">
        <f>IF(Table1[[#This Row],[Margin_Var]]&gt;=0, "Above Budget", "Below Budget")</f>
        <v>Above Budget</v>
      </c>
      <c r="Y1320" s="5">
        <f>IFERROR(Table1[[#This Row],[Gross_Margin]]/Table1[[#This Row],[Actual_Sales]],0)</f>
        <v>0.62857142857142856</v>
      </c>
      <c r="Z1320" s="5">
        <f>Table1[[#This Row],[Actual_Profit]]/Table1[[#This Row],[Actual_Sales]]</f>
        <v>0.35714285714285715</v>
      </c>
      <c r="AA1320">
        <v>57</v>
      </c>
      <c r="AB1320" s="5">
        <f>IFERROR(Table1[[#This Row],[Expenses]]/Table1[[#This Row],[Actual_Sales]],0)</f>
        <v>0.27142857142857141</v>
      </c>
      <c r="AC1320">
        <v>25</v>
      </c>
      <c r="AD1320">
        <v>798</v>
      </c>
      <c r="AE1320" s="5">
        <f>IFERROR(Table1[[#This Row],[Inventory]]/Table1[[#This Row],[Actual_Sales]],0)</f>
        <v>3.8</v>
      </c>
    </row>
    <row r="1321" spans="1:31" x14ac:dyDescent="0.25">
      <c r="A1321">
        <v>3995</v>
      </c>
      <c r="B1321">
        <v>614</v>
      </c>
      <c r="C1321">
        <v>11</v>
      </c>
      <c r="D1321" s="2">
        <v>40848</v>
      </c>
      <c r="E1321">
        <v>210</v>
      </c>
      <c r="F1321">
        <v>160</v>
      </c>
      <c r="G1321">
        <f>Table1[[#This Row],[Actual_Sales]]-Table1[[#This Row],[Budget_Sales]]</f>
        <v>50</v>
      </c>
      <c r="H1321" s="5">
        <f>IF(
Table1[[#This Row],[Budget_Sales]]=0,
"",
IF(
Table1[[#This Row],[Budget_Sales]]&gt;0,
(Table1[[#This Row],[Actual_Sales]]-Table1[[#This Row],[Budget_Sales]])/Table1[[#This Row],[Budget_Sales]],
(Table1[[#This Row],[Actual_Sales]]-Table1[[#This Row],[Budget_Sales]])/ABS(Table1[[#This Row],[Budget_Sales]])
)
)</f>
        <v>0.3125</v>
      </c>
      <c r="I1321" s="5" t="str">
        <f>IF(Table1[[#This Row],[Sales_Var]]&gt;=0,"Above Budget","Below Budget")</f>
        <v>Above Budget</v>
      </c>
      <c r="J1321">
        <f>Table1[[#This Row],[Actual_Sales]]-(Table1[[#This Row],[COGS]]+Table1[[#This Row],[Expenses]])</f>
        <v>75</v>
      </c>
      <c r="K1321">
        <v>60</v>
      </c>
      <c r="L1321">
        <f>Table1[[#This Row],[Actual_Profit]]-Table1[[#This Row],[Budget_Profit]]</f>
        <v>15</v>
      </c>
      <c r="M1321" s="5">
        <f>IF(
Table1[[#This Row],[Budget_Profit]]=0,
"",
IF(
Table1[[#This Row],[Budget_Profit]]&gt;0,
(Table1[[#This Row],[Actual_Profit]]-Table1[[#This Row],[Budget_Profit]])/Table1[[#This Row],[Budget_Profit]],
(Table1[[#This Row],[Actual_Profit]]-Table1[[#This Row],[Budget_Profit]])/ABS(Table1[[#This Row],[Budget_Profit]])
)
)</f>
        <v>0.25</v>
      </c>
      <c r="N1321" s="5" t="str">
        <f>IF(Table1[[#This Row],[Profit_Var]]&gt;=0, "Above Budget", "Below Budget")</f>
        <v>Above Budget</v>
      </c>
      <c r="O1321">
        <v>78</v>
      </c>
      <c r="P1321">
        <v>60</v>
      </c>
      <c r="Q1321">
        <f>Table1[[#This Row],[COGS]]-Table1[[#This Row],[Budget_COGS]]</f>
        <v>18</v>
      </c>
      <c r="R1321" s="5">
        <f>IF(
Table1[[#This Row],[Budget_COGS]]=0,
"",
IF(
Table1[[#This Row],[Budget_COGS]]&gt;0,
(Table1[[#This Row],[Budget_COGS]]-Table1[[#This Row],[COGS]]) / Table1[[#This Row],[Budget_COGS]],
(Table1[[#This Row],[Budget_COGS]]-Table1[[#This Row],[COGS]]) / ABS(Table1[[#This Row],[Budget_COGS]])
)
)</f>
        <v>-0.3</v>
      </c>
      <c r="S1321" s="5" t="str">
        <f>IF(Table1[[#This Row],[COGS _Var]]&gt;=0, "Above Budget", "Below Budget")</f>
        <v>Above Budget</v>
      </c>
      <c r="T1321">
        <f>Table1[[#This Row],[Actual_Sales]]-Table1[[#This Row],[COGS]]</f>
        <v>132</v>
      </c>
      <c r="U1321">
        <v>100</v>
      </c>
      <c r="V1321">
        <f>Table1[[#This Row],[Gross_Margin]]-Table1[[#This Row],[Budget_Margin]]</f>
        <v>32</v>
      </c>
      <c r="W1321" s="5">
        <f>IF(
Table1[[#This Row],[Budget_Margin]]=0,
"",
IF(
Table1[[#This Row],[Budget_Margin]]&gt;0,
(Table1[[#This Row],[Gross_Margin]]-Table1[[#This Row],[Budget_Margin]]) / Table1[[#This Row],[Budget_Margin]],
(Table1[[#This Row],[Gross_Margin]]-Table1[[#This Row],[Budget_Margin]]) / ABS(Table1[[#This Row],[Budget_Margin]])
)
)</f>
        <v>0.32</v>
      </c>
      <c r="X1321" s="5" t="str">
        <f>IF(Table1[[#This Row],[Margin_Var]]&gt;=0, "Above Budget", "Below Budget")</f>
        <v>Above Budget</v>
      </c>
      <c r="Y1321" s="5">
        <f>IFERROR(Table1[[#This Row],[Gross_Margin]]/Table1[[#This Row],[Actual_Sales]],0)</f>
        <v>0.62857142857142856</v>
      </c>
      <c r="Z1321" s="5">
        <f>Table1[[#This Row],[Actual_Profit]]/Table1[[#This Row],[Actual_Sales]]</f>
        <v>0.35714285714285715</v>
      </c>
      <c r="AA1321">
        <v>57</v>
      </c>
      <c r="AB1321" s="5">
        <f>IFERROR(Table1[[#This Row],[Expenses]]/Table1[[#This Row],[Actual_Sales]],0)</f>
        <v>0.27142857142857141</v>
      </c>
      <c r="AC1321">
        <v>25</v>
      </c>
      <c r="AD1321">
        <v>798</v>
      </c>
      <c r="AE1321" s="5">
        <f>IFERROR(Table1[[#This Row],[Inventory]]/Table1[[#This Row],[Actual_Sales]],0)</f>
        <v>3.8</v>
      </c>
    </row>
    <row r="1322" spans="1:31" x14ac:dyDescent="0.25">
      <c r="A1322">
        <v>3952</v>
      </c>
      <c r="B1322">
        <v>503</v>
      </c>
      <c r="C1322">
        <v>12</v>
      </c>
      <c r="D1322" s="2">
        <v>40848</v>
      </c>
      <c r="E1322">
        <v>210</v>
      </c>
      <c r="F1322">
        <v>140</v>
      </c>
      <c r="G1322">
        <f>Table1[[#This Row],[Actual_Sales]]-Table1[[#This Row],[Budget_Sales]]</f>
        <v>70</v>
      </c>
      <c r="H1322" s="5">
        <f>IF(
Table1[[#This Row],[Budget_Sales]]=0,
"",
IF(
Table1[[#This Row],[Budget_Sales]]&gt;0,
(Table1[[#This Row],[Actual_Sales]]-Table1[[#This Row],[Budget_Sales]])/Table1[[#This Row],[Budget_Sales]],
(Table1[[#This Row],[Actual_Sales]]-Table1[[#This Row],[Budget_Sales]])/ABS(Table1[[#This Row],[Budget_Sales]])
)
)</f>
        <v>0.5</v>
      </c>
      <c r="I1322" s="5" t="str">
        <f>IF(Table1[[#This Row],[Sales_Var]]&gt;=0,"Above Budget","Below Budget")</f>
        <v>Above Budget</v>
      </c>
      <c r="J1322">
        <f>Table1[[#This Row],[Actual_Sales]]-(Table1[[#This Row],[COGS]]+Table1[[#This Row],[Expenses]])</f>
        <v>75</v>
      </c>
      <c r="K1322">
        <v>50</v>
      </c>
      <c r="L1322">
        <f>Table1[[#This Row],[Actual_Profit]]-Table1[[#This Row],[Budget_Profit]]</f>
        <v>25</v>
      </c>
      <c r="M1322" s="5">
        <f>IF(
Table1[[#This Row],[Budget_Profit]]=0,
"",
IF(
Table1[[#This Row],[Budget_Profit]]&gt;0,
(Table1[[#This Row],[Actual_Profit]]-Table1[[#This Row],[Budget_Profit]])/Table1[[#This Row],[Budget_Profit]],
(Table1[[#This Row],[Actual_Profit]]-Table1[[#This Row],[Budget_Profit]])/ABS(Table1[[#This Row],[Budget_Profit]])
)
)</f>
        <v>0.5</v>
      </c>
      <c r="N1322" s="5" t="str">
        <f>IF(Table1[[#This Row],[Profit_Var]]&gt;=0, "Above Budget", "Below Budget")</f>
        <v>Above Budget</v>
      </c>
      <c r="O1322">
        <v>78</v>
      </c>
      <c r="P1322">
        <v>50</v>
      </c>
      <c r="Q1322">
        <f>Table1[[#This Row],[COGS]]-Table1[[#This Row],[Budget_COGS]]</f>
        <v>28</v>
      </c>
      <c r="R1322" s="5">
        <f>IF(
Table1[[#This Row],[Budget_COGS]]=0,
"",
IF(
Table1[[#This Row],[Budget_COGS]]&gt;0,
(Table1[[#This Row],[Budget_COGS]]-Table1[[#This Row],[COGS]]) / Table1[[#This Row],[Budget_COGS]],
(Table1[[#This Row],[Budget_COGS]]-Table1[[#This Row],[COGS]]) / ABS(Table1[[#This Row],[Budget_COGS]])
)
)</f>
        <v>-0.56000000000000005</v>
      </c>
      <c r="S1322" s="5" t="str">
        <f>IF(Table1[[#This Row],[COGS _Var]]&gt;=0, "Above Budget", "Below Budget")</f>
        <v>Above Budget</v>
      </c>
      <c r="T1322">
        <f>Table1[[#This Row],[Actual_Sales]]-Table1[[#This Row],[COGS]]</f>
        <v>132</v>
      </c>
      <c r="U1322">
        <v>90</v>
      </c>
      <c r="V1322">
        <f>Table1[[#This Row],[Gross_Margin]]-Table1[[#This Row],[Budget_Margin]]</f>
        <v>42</v>
      </c>
      <c r="W1322" s="5">
        <f>IF(
Table1[[#This Row],[Budget_Margin]]=0,
"",
IF(
Table1[[#This Row],[Budget_Margin]]&gt;0,
(Table1[[#This Row],[Gross_Margin]]-Table1[[#This Row],[Budget_Margin]]) / Table1[[#This Row],[Budget_Margin]],
(Table1[[#This Row],[Gross_Margin]]-Table1[[#This Row],[Budget_Margin]]) / ABS(Table1[[#This Row],[Budget_Margin]])
)
)</f>
        <v>0.46666666666666667</v>
      </c>
      <c r="X1322" s="5" t="str">
        <f>IF(Table1[[#This Row],[Margin_Var]]&gt;=0, "Above Budget", "Below Budget")</f>
        <v>Above Budget</v>
      </c>
      <c r="Y1322" s="5">
        <f>IFERROR(Table1[[#This Row],[Gross_Margin]]/Table1[[#This Row],[Actual_Sales]],0)</f>
        <v>0.62857142857142856</v>
      </c>
      <c r="Z1322" s="5">
        <f>Table1[[#This Row],[Actual_Profit]]/Table1[[#This Row],[Actual_Sales]]</f>
        <v>0.35714285714285715</v>
      </c>
      <c r="AA1322">
        <v>57</v>
      </c>
      <c r="AB1322" s="5">
        <f>IFERROR(Table1[[#This Row],[Expenses]]/Table1[[#This Row],[Actual_Sales]],0)</f>
        <v>0.27142857142857141</v>
      </c>
      <c r="AC1322">
        <v>25</v>
      </c>
      <c r="AD1322">
        <v>798</v>
      </c>
      <c r="AE1322" s="5">
        <f>IFERROR(Table1[[#This Row],[Inventory]]/Table1[[#This Row],[Actual_Sales]],0)</f>
        <v>3.8</v>
      </c>
    </row>
    <row r="1323" spans="1:31" x14ac:dyDescent="0.25">
      <c r="A1323">
        <v>3751</v>
      </c>
      <c r="B1323">
        <v>405</v>
      </c>
      <c r="C1323">
        <v>3</v>
      </c>
      <c r="D1323" s="2">
        <v>40817</v>
      </c>
      <c r="E1323">
        <v>70</v>
      </c>
      <c r="F1323">
        <v>90</v>
      </c>
      <c r="G1323">
        <f>Table1[[#This Row],[Actual_Sales]]-Table1[[#This Row],[Budget_Sales]]</f>
        <v>-20</v>
      </c>
      <c r="H1323" s="5">
        <f>IF(
Table1[[#This Row],[Budget_Sales]]=0,
"",
IF(
Table1[[#This Row],[Budget_Sales]]&gt;0,
(Table1[[#This Row],[Actual_Sales]]-Table1[[#This Row],[Budget_Sales]])/Table1[[#This Row],[Budget_Sales]],
(Table1[[#This Row],[Actual_Sales]]-Table1[[#This Row],[Budget_Sales]])/ABS(Table1[[#This Row],[Budget_Sales]])
)
)</f>
        <v>-0.22222222222222221</v>
      </c>
      <c r="I1323" s="5" t="str">
        <f>IF(Table1[[#This Row],[Sales_Var]]&gt;=0,"Above Budget","Below Budget")</f>
        <v>Below Budget</v>
      </c>
      <c r="J1323">
        <f>Table1[[#This Row],[Actual_Sales]]-(Table1[[#This Row],[COGS]]+Table1[[#This Row],[Expenses]])</f>
        <v>25</v>
      </c>
      <c r="K1323">
        <v>60</v>
      </c>
      <c r="L1323">
        <f>Table1[[#This Row],[Actual_Profit]]-Table1[[#This Row],[Budget_Profit]]</f>
        <v>-35</v>
      </c>
      <c r="M1323" s="5">
        <f>IF(
Table1[[#This Row],[Budget_Profit]]=0,
"",
IF(
Table1[[#This Row],[Budget_Profit]]&gt;0,
(Table1[[#This Row],[Actual_Profit]]-Table1[[#This Row],[Budget_Profit]])/Table1[[#This Row],[Budget_Profit]],
(Table1[[#This Row],[Actual_Profit]]-Table1[[#This Row],[Budget_Profit]])/ABS(Table1[[#This Row],[Budget_Profit]])
)
)</f>
        <v>-0.58333333333333337</v>
      </c>
      <c r="N1323" s="5" t="str">
        <f>IF(Table1[[#This Row],[Profit_Var]]&gt;=0, "Above Budget", "Below Budget")</f>
        <v>Below Budget</v>
      </c>
      <c r="O1323">
        <v>27</v>
      </c>
      <c r="P1323">
        <v>30</v>
      </c>
      <c r="Q1323">
        <f>Table1[[#This Row],[COGS]]-Table1[[#This Row],[Budget_COGS]]</f>
        <v>-3</v>
      </c>
      <c r="R1323" s="5">
        <f>IF(
Table1[[#This Row],[Budget_COGS]]=0,
"",
IF(
Table1[[#This Row],[Budget_COGS]]&gt;0,
(Table1[[#This Row],[Budget_COGS]]-Table1[[#This Row],[COGS]]) / Table1[[#This Row],[Budget_COGS]],
(Table1[[#This Row],[Budget_COGS]]-Table1[[#This Row],[COGS]]) / ABS(Table1[[#This Row],[Budget_COGS]])
)
)</f>
        <v>0.1</v>
      </c>
      <c r="S1323" s="5" t="str">
        <f>IF(Table1[[#This Row],[COGS _Var]]&gt;=0, "Above Budget", "Below Budget")</f>
        <v>Below Budget</v>
      </c>
      <c r="T1323">
        <f>Table1[[#This Row],[Actual_Sales]]-Table1[[#This Row],[COGS]]</f>
        <v>43</v>
      </c>
      <c r="U1323">
        <v>60</v>
      </c>
      <c r="V1323">
        <f>Table1[[#This Row],[Gross_Margin]]-Table1[[#This Row],[Budget_Margin]]</f>
        <v>-17</v>
      </c>
      <c r="W1323" s="5">
        <f>IF(
Table1[[#This Row],[Budget_Margin]]=0,
"",
IF(
Table1[[#This Row],[Budget_Margin]]&gt;0,
(Table1[[#This Row],[Gross_Margin]]-Table1[[#This Row],[Budget_Margin]]) / Table1[[#This Row],[Budget_Margin]],
(Table1[[#This Row],[Gross_Margin]]-Table1[[#This Row],[Budget_Margin]]) / ABS(Table1[[#This Row],[Budget_Margin]])
)
)</f>
        <v>-0.28333333333333333</v>
      </c>
      <c r="X1323" s="5" t="str">
        <f>IF(Table1[[#This Row],[Margin_Var]]&gt;=0, "Above Budget", "Below Budget")</f>
        <v>Below Budget</v>
      </c>
      <c r="Y1323" s="5">
        <f>IFERROR(Table1[[#This Row],[Gross_Margin]]/Table1[[#This Row],[Actual_Sales]],0)</f>
        <v>0.61428571428571432</v>
      </c>
      <c r="Z1323" s="5">
        <f>Table1[[#This Row],[Actual_Profit]]/Table1[[#This Row],[Actual_Sales]]</f>
        <v>0.35714285714285715</v>
      </c>
      <c r="AA1323">
        <v>18</v>
      </c>
      <c r="AB1323" s="5">
        <f>IFERROR(Table1[[#This Row],[Expenses]]/Table1[[#This Row],[Actual_Sales]],0)</f>
        <v>0.25714285714285712</v>
      </c>
      <c r="AC1323">
        <v>7</v>
      </c>
      <c r="AD1323">
        <v>859</v>
      </c>
      <c r="AE1323" s="5">
        <f>IFERROR(Table1[[#This Row],[Inventory]]/Table1[[#This Row],[Actual_Sales]],0)</f>
        <v>12.271428571428572</v>
      </c>
    </row>
    <row r="1324" spans="1:31" x14ac:dyDescent="0.25">
      <c r="A1324">
        <v>2466</v>
      </c>
      <c r="B1324">
        <v>959</v>
      </c>
      <c r="C1324">
        <v>13</v>
      </c>
      <c r="D1324" s="2">
        <v>40575</v>
      </c>
      <c r="E1324">
        <v>70</v>
      </c>
      <c r="F1324">
        <v>70</v>
      </c>
      <c r="G1324">
        <f>Table1[[#This Row],[Actual_Sales]]-Table1[[#This Row],[Budget_Sales]]</f>
        <v>0</v>
      </c>
      <c r="H1324" s="5">
        <f>IF(
Table1[[#This Row],[Budget_Sales]]=0,
"",
IF(
Table1[[#This Row],[Budget_Sales]]&gt;0,
(Table1[[#This Row],[Actual_Sales]]-Table1[[#This Row],[Budget_Sales]])/Table1[[#This Row],[Budget_Sales]],
(Table1[[#This Row],[Actual_Sales]]-Table1[[#This Row],[Budget_Sales]])/ABS(Table1[[#This Row],[Budget_Sales]])
)
)</f>
        <v>0</v>
      </c>
      <c r="I1324" s="5" t="str">
        <f>IF(Table1[[#This Row],[Sales_Var]]&gt;=0,"Above Budget","Below Budget")</f>
        <v>Above Budget</v>
      </c>
      <c r="J1324">
        <f>Table1[[#This Row],[Actual_Sales]]-(Table1[[#This Row],[COGS]]+Table1[[#This Row],[Expenses]])</f>
        <v>25</v>
      </c>
      <c r="K1324">
        <v>40</v>
      </c>
      <c r="L1324">
        <f>Table1[[#This Row],[Actual_Profit]]-Table1[[#This Row],[Budget_Profit]]</f>
        <v>-15</v>
      </c>
      <c r="M1324" s="5">
        <f>IF(
Table1[[#This Row],[Budget_Profit]]=0,
"",
IF(
Table1[[#This Row],[Budget_Profit]]&gt;0,
(Table1[[#This Row],[Actual_Profit]]-Table1[[#This Row],[Budget_Profit]])/Table1[[#This Row],[Budget_Profit]],
(Table1[[#This Row],[Actual_Profit]]-Table1[[#This Row],[Budget_Profit]])/ABS(Table1[[#This Row],[Budget_Profit]])
)
)</f>
        <v>-0.375</v>
      </c>
      <c r="N1324" s="5" t="str">
        <f>IF(Table1[[#This Row],[Profit_Var]]&gt;=0, "Above Budget", "Below Budget")</f>
        <v>Below Budget</v>
      </c>
      <c r="O1324">
        <v>27</v>
      </c>
      <c r="P1324">
        <v>20</v>
      </c>
      <c r="Q1324">
        <f>Table1[[#This Row],[COGS]]-Table1[[#This Row],[Budget_COGS]]</f>
        <v>7</v>
      </c>
      <c r="R1324" s="5">
        <f>IF(
Table1[[#This Row],[Budget_COGS]]=0,
"",
IF(
Table1[[#This Row],[Budget_COGS]]&gt;0,
(Table1[[#This Row],[Budget_COGS]]-Table1[[#This Row],[COGS]]) / Table1[[#This Row],[Budget_COGS]],
(Table1[[#This Row],[Budget_COGS]]-Table1[[#This Row],[COGS]]) / ABS(Table1[[#This Row],[Budget_COGS]])
)
)</f>
        <v>-0.35</v>
      </c>
      <c r="S1324" s="5" t="str">
        <f>IF(Table1[[#This Row],[COGS _Var]]&gt;=0, "Above Budget", "Below Budget")</f>
        <v>Above Budget</v>
      </c>
      <c r="T1324">
        <f>Table1[[#This Row],[Actual_Sales]]-Table1[[#This Row],[COGS]]</f>
        <v>43</v>
      </c>
      <c r="U1324">
        <v>50</v>
      </c>
      <c r="V1324">
        <f>Table1[[#This Row],[Gross_Margin]]-Table1[[#This Row],[Budget_Margin]]</f>
        <v>-7</v>
      </c>
      <c r="W1324" s="5">
        <f>IF(
Table1[[#This Row],[Budget_Margin]]=0,
"",
IF(
Table1[[#This Row],[Budget_Margin]]&gt;0,
(Table1[[#This Row],[Gross_Margin]]-Table1[[#This Row],[Budget_Margin]]) / Table1[[#This Row],[Budget_Margin]],
(Table1[[#This Row],[Gross_Margin]]-Table1[[#This Row],[Budget_Margin]]) / ABS(Table1[[#This Row],[Budget_Margin]])
)
)</f>
        <v>-0.14000000000000001</v>
      </c>
      <c r="X1324" s="5" t="str">
        <f>IF(Table1[[#This Row],[Margin_Var]]&gt;=0, "Above Budget", "Below Budget")</f>
        <v>Below Budget</v>
      </c>
      <c r="Y1324" s="5">
        <f>IFERROR(Table1[[#This Row],[Gross_Margin]]/Table1[[#This Row],[Actual_Sales]],0)</f>
        <v>0.61428571428571432</v>
      </c>
      <c r="Z1324" s="5">
        <f>Table1[[#This Row],[Actual_Profit]]/Table1[[#This Row],[Actual_Sales]]</f>
        <v>0.35714285714285715</v>
      </c>
      <c r="AA1324">
        <v>18</v>
      </c>
      <c r="AB1324" s="5">
        <f>IFERROR(Table1[[#This Row],[Expenses]]/Table1[[#This Row],[Actual_Sales]],0)</f>
        <v>0.25714285714285712</v>
      </c>
      <c r="AC1324">
        <v>7</v>
      </c>
      <c r="AD1324">
        <v>772</v>
      </c>
      <c r="AE1324" s="5">
        <f>IFERROR(Table1[[#This Row],[Inventory]]/Table1[[#This Row],[Actual_Sales]],0)</f>
        <v>11.028571428571428</v>
      </c>
    </row>
    <row r="1325" spans="1:31" x14ac:dyDescent="0.25">
      <c r="A1325">
        <v>2224</v>
      </c>
      <c r="B1325">
        <v>580</v>
      </c>
      <c r="C1325">
        <v>2</v>
      </c>
      <c r="D1325" s="2">
        <v>40544</v>
      </c>
      <c r="E1325">
        <v>112</v>
      </c>
      <c r="F1325">
        <v>120</v>
      </c>
      <c r="G1325">
        <f>Table1[[#This Row],[Actual_Sales]]-Table1[[#This Row],[Budget_Sales]]</f>
        <v>-8</v>
      </c>
      <c r="H1325" s="5">
        <f>IF(
Table1[[#This Row],[Budget_Sales]]=0,
"",
IF(
Table1[[#This Row],[Budget_Sales]]&gt;0,
(Table1[[#This Row],[Actual_Sales]]-Table1[[#This Row],[Budget_Sales]])/Table1[[#This Row],[Budget_Sales]],
(Table1[[#This Row],[Actual_Sales]]-Table1[[#This Row],[Budget_Sales]])/ABS(Table1[[#This Row],[Budget_Sales]])
)
)</f>
        <v>-6.6666666666666666E-2</v>
      </c>
      <c r="I1325" s="5" t="str">
        <f>IF(Table1[[#This Row],[Sales_Var]]&gt;=0,"Above Budget","Below Budget")</f>
        <v>Below Budget</v>
      </c>
      <c r="J1325">
        <f>Table1[[#This Row],[Actual_Sales]]-(Table1[[#This Row],[COGS]]+Table1[[#This Row],[Expenses]])</f>
        <v>40</v>
      </c>
      <c r="K1325">
        <v>50</v>
      </c>
      <c r="L1325">
        <f>Table1[[#This Row],[Actual_Profit]]-Table1[[#This Row],[Budget_Profit]]</f>
        <v>-10</v>
      </c>
      <c r="M1325" s="5">
        <f>IF(
Table1[[#This Row],[Budget_Profit]]=0,
"",
IF(
Table1[[#This Row],[Budget_Profit]]&gt;0,
(Table1[[#This Row],[Actual_Profit]]-Table1[[#This Row],[Budget_Profit]])/Table1[[#This Row],[Budget_Profit]],
(Table1[[#This Row],[Actual_Profit]]-Table1[[#This Row],[Budget_Profit]])/ABS(Table1[[#This Row],[Budget_Profit]])
)
)</f>
        <v>-0.2</v>
      </c>
      <c r="N1325" s="5" t="str">
        <f>IF(Table1[[#This Row],[Profit_Var]]&gt;=0, "Above Budget", "Below Budget")</f>
        <v>Below Budget</v>
      </c>
      <c r="O1325">
        <v>44</v>
      </c>
      <c r="P1325">
        <v>50</v>
      </c>
      <c r="Q1325">
        <f>Table1[[#This Row],[COGS]]-Table1[[#This Row],[Budget_COGS]]</f>
        <v>-6</v>
      </c>
      <c r="R1325" s="5">
        <f>IF(
Table1[[#This Row],[Budget_COGS]]=0,
"",
IF(
Table1[[#This Row],[Budget_COGS]]&gt;0,
(Table1[[#This Row],[Budget_COGS]]-Table1[[#This Row],[COGS]]) / Table1[[#This Row],[Budget_COGS]],
(Table1[[#This Row],[Budget_COGS]]-Table1[[#This Row],[COGS]]) / ABS(Table1[[#This Row],[Budget_COGS]])
)
)</f>
        <v>0.12</v>
      </c>
      <c r="S1325" s="5" t="str">
        <f>IF(Table1[[#This Row],[COGS _Var]]&gt;=0, "Above Budget", "Below Budget")</f>
        <v>Below Budget</v>
      </c>
      <c r="T1325">
        <f>Table1[[#This Row],[Actual_Sales]]-Table1[[#This Row],[COGS]]</f>
        <v>68</v>
      </c>
      <c r="U1325">
        <v>70</v>
      </c>
      <c r="V1325">
        <f>Table1[[#This Row],[Gross_Margin]]-Table1[[#This Row],[Budget_Margin]]</f>
        <v>-2</v>
      </c>
      <c r="W1325" s="5">
        <f>IF(
Table1[[#This Row],[Budget_Margin]]=0,
"",
IF(
Table1[[#This Row],[Budget_Margin]]&gt;0,
(Table1[[#This Row],[Gross_Margin]]-Table1[[#This Row],[Budget_Margin]]) / Table1[[#This Row],[Budget_Margin]],
(Table1[[#This Row],[Gross_Margin]]-Table1[[#This Row],[Budget_Margin]]) / ABS(Table1[[#This Row],[Budget_Margin]])
)
)</f>
        <v>-2.8571428571428571E-2</v>
      </c>
      <c r="X1325" s="5" t="str">
        <f>IF(Table1[[#This Row],[Margin_Var]]&gt;=0, "Above Budget", "Below Budget")</f>
        <v>Below Budget</v>
      </c>
      <c r="Y1325" s="5">
        <f>IFERROR(Table1[[#This Row],[Gross_Margin]]/Table1[[#This Row],[Actual_Sales]],0)</f>
        <v>0.6071428571428571</v>
      </c>
      <c r="Z1325" s="5">
        <f>Table1[[#This Row],[Actual_Profit]]/Table1[[#This Row],[Actual_Sales]]</f>
        <v>0.35714285714285715</v>
      </c>
      <c r="AA1325">
        <v>28</v>
      </c>
      <c r="AB1325" s="5">
        <f>IFERROR(Table1[[#This Row],[Expenses]]/Table1[[#This Row],[Actual_Sales]],0)</f>
        <v>0.25</v>
      </c>
      <c r="AC1325">
        <v>14</v>
      </c>
      <c r="AD1325">
        <v>623</v>
      </c>
      <c r="AE1325" s="5">
        <f>IFERROR(Table1[[#This Row],[Inventory]]/Table1[[#This Row],[Actual_Sales]],0)</f>
        <v>5.5625</v>
      </c>
    </row>
    <row r="1326" spans="1:31" x14ac:dyDescent="0.25">
      <c r="A1326">
        <v>2184</v>
      </c>
      <c r="B1326">
        <v>503</v>
      </c>
      <c r="C1326">
        <v>9</v>
      </c>
      <c r="D1326" s="2">
        <v>40544</v>
      </c>
      <c r="E1326">
        <v>112</v>
      </c>
      <c r="F1326">
        <v>80</v>
      </c>
      <c r="G1326">
        <f>Table1[[#This Row],[Actual_Sales]]-Table1[[#This Row],[Budget_Sales]]</f>
        <v>32</v>
      </c>
      <c r="H1326" s="5">
        <f>IF(
Table1[[#This Row],[Budget_Sales]]=0,
"",
IF(
Table1[[#This Row],[Budget_Sales]]&gt;0,
(Table1[[#This Row],[Actual_Sales]]-Table1[[#This Row],[Budget_Sales]])/Table1[[#This Row],[Budget_Sales]],
(Table1[[#This Row],[Actual_Sales]]-Table1[[#This Row],[Budget_Sales]])/ABS(Table1[[#This Row],[Budget_Sales]])
)
)</f>
        <v>0.4</v>
      </c>
      <c r="I1326" s="5" t="str">
        <f>IF(Table1[[#This Row],[Sales_Var]]&gt;=0,"Above Budget","Below Budget")</f>
        <v>Above Budget</v>
      </c>
      <c r="J1326">
        <f>Table1[[#This Row],[Actual_Sales]]-(Table1[[#This Row],[COGS]]+Table1[[#This Row],[Expenses]])</f>
        <v>40</v>
      </c>
      <c r="K1326">
        <v>30</v>
      </c>
      <c r="L1326">
        <f>Table1[[#This Row],[Actual_Profit]]-Table1[[#This Row],[Budget_Profit]]</f>
        <v>10</v>
      </c>
      <c r="M1326" s="5">
        <f>IF(
Table1[[#This Row],[Budget_Profit]]=0,
"",
IF(
Table1[[#This Row],[Budget_Profit]]&gt;0,
(Table1[[#This Row],[Actual_Profit]]-Table1[[#This Row],[Budget_Profit]])/Table1[[#This Row],[Budget_Profit]],
(Table1[[#This Row],[Actual_Profit]]-Table1[[#This Row],[Budget_Profit]])/ABS(Table1[[#This Row],[Budget_Profit]])
)
)</f>
        <v>0.33333333333333331</v>
      </c>
      <c r="N1326" s="5" t="str">
        <f>IF(Table1[[#This Row],[Profit_Var]]&gt;=0, "Above Budget", "Below Budget")</f>
        <v>Above Budget</v>
      </c>
      <c r="O1326">
        <v>44</v>
      </c>
      <c r="P1326">
        <v>30</v>
      </c>
      <c r="Q1326">
        <f>Table1[[#This Row],[COGS]]-Table1[[#This Row],[Budget_COGS]]</f>
        <v>14</v>
      </c>
      <c r="R1326" s="5">
        <f>IF(
Table1[[#This Row],[Budget_COGS]]=0,
"",
IF(
Table1[[#This Row],[Budget_COGS]]&gt;0,
(Table1[[#This Row],[Budget_COGS]]-Table1[[#This Row],[COGS]]) / Table1[[#This Row],[Budget_COGS]],
(Table1[[#This Row],[Budget_COGS]]-Table1[[#This Row],[COGS]]) / ABS(Table1[[#This Row],[Budget_COGS]])
)
)</f>
        <v>-0.46666666666666667</v>
      </c>
      <c r="S1326" s="5" t="str">
        <f>IF(Table1[[#This Row],[COGS _Var]]&gt;=0, "Above Budget", "Below Budget")</f>
        <v>Above Budget</v>
      </c>
      <c r="T1326">
        <f>Table1[[#This Row],[Actual_Sales]]-Table1[[#This Row],[COGS]]</f>
        <v>68</v>
      </c>
      <c r="U1326">
        <v>50</v>
      </c>
      <c r="V1326">
        <f>Table1[[#This Row],[Gross_Margin]]-Table1[[#This Row],[Budget_Margin]]</f>
        <v>18</v>
      </c>
      <c r="W1326" s="5">
        <f>IF(
Table1[[#This Row],[Budget_Margin]]=0,
"",
IF(
Table1[[#This Row],[Budget_Margin]]&gt;0,
(Table1[[#This Row],[Gross_Margin]]-Table1[[#This Row],[Budget_Margin]]) / Table1[[#This Row],[Budget_Margin]],
(Table1[[#This Row],[Gross_Margin]]-Table1[[#This Row],[Budget_Margin]]) / ABS(Table1[[#This Row],[Budget_Margin]])
)
)</f>
        <v>0.36</v>
      </c>
      <c r="X1326" s="5" t="str">
        <f>IF(Table1[[#This Row],[Margin_Var]]&gt;=0, "Above Budget", "Below Budget")</f>
        <v>Above Budget</v>
      </c>
      <c r="Y1326" s="5">
        <f>IFERROR(Table1[[#This Row],[Gross_Margin]]/Table1[[#This Row],[Actual_Sales]],0)</f>
        <v>0.6071428571428571</v>
      </c>
      <c r="Z1326" s="5">
        <f>Table1[[#This Row],[Actual_Profit]]/Table1[[#This Row],[Actual_Sales]]</f>
        <v>0.35714285714285715</v>
      </c>
      <c r="AA1326">
        <v>28</v>
      </c>
      <c r="AB1326" s="5">
        <f>IFERROR(Table1[[#This Row],[Expenses]]/Table1[[#This Row],[Actual_Sales]],0)</f>
        <v>0.25</v>
      </c>
      <c r="AC1326">
        <v>14</v>
      </c>
      <c r="AD1326">
        <v>623</v>
      </c>
      <c r="AE1326" s="5">
        <f>IFERROR(Table1[[#This Row],[Inventory]]/Table1[[#This Row],[Actual_Sales]],0)</f>
        <v>5.5625</v>
      </c>
    </row>
    <row r="1327" spans="1:31" x14ac:dyDescent="0.25">
      <c r="A1327">
        <v>112</v>
      </c>
      <c r="B1327">
        <v>631</v>
      </c>
      <c r="C1327">
        <v>7</v>
      </c>
      <c r="D1327" s="2">
        <v>40179</v>
      </c>
      <c r="E1327">
        <v>490</v>
      </c>
      <c r="F1327">
        <v>480</v>
      </c>
      <c r="G1327">
        <f>Table1[[#This Row],[Actual_Sales]]-Table1[[#This Row],[Budget_Sales]]</f>
        <v>10</v>
      </c>
      <c r="H1327" s="5">
        <f>IF(
Table1[[#This Row],[Budget_Sales]]=0,
"",
IF(
Table1[[#This Row],[Budget_Sales]]&gt;0,
(Table1[[#This Row],[Actual_Sales]]-Table1[[#This Row],[Budget_Sales]])/Table1[[#This Row],[Budget_Sales]],
(Table1[[#This Row],[Actual_Sales]]-Table1[[#This Row],[Budget_Sales]])/ABS(Table1[[#This Row],[Budget_Sales]])
)
)</f>
        <v>2.0833333333333332E-2</v>
      </c>
      <c r="I1327" s="5" t="str">
        <f>IF(Table1[[#This Row],[Sales_Var]]&gt;=0,"Above Budget","Below Budget")</f>
        <v>Above Budget</v>
      </c>
      <c r="J1327">
        <f>Table1[[#This Row],[Actual_Sales]]-(Table1[[#This Row],[COGS]]+Table1[[#This Row],[Expenses]])</f>
        <v>175</v>
      </c>
      <c r="K1327">
        <v>200</v>
      </c>
      <c r="L1327">
        <f>Table1[[#This Row],[Actual_Profit]]-Table1[[#This Row],[Budget_Profit]]</f>
        <v>-25</v>
      </c>
      <c r="M1327" s="5">
        <f>IF(
Table1[[#This Row],[Budget_Profit]]=0,
"",
IF(
Table1[[#This Row],[Budget_Profit]]&gt;0,
(Table1[[#This Row],[Actual_Profit]]-Table1[[#This Row],[Budget_Profit]])/Table1[[#This Row],[Budget_Profit]],
(Table1[[#This Row],[Actual_Profit]]-Table1[[#This Row],[Budget_Profit]])/ABS(Table1[[#This Row],[Budget_Profit]])
)
)</f>
        <v>-0.125</v>
      </c>
      <c r="N1327" s="5" t="str">
        <f>IF(Table1[[#This Row],[Profit_Var]]&gt;=0, "Above Budget", "Below Budget")</f>
        <v>Below Budget</v>
      </c>
      <c r="O1327">
        <v>228</v>
      </c>
      <c r="P1327">
        <v>210</v>
      </c>
      <c r="Q1327">
        <f>Table1[[#This Row],[COGS]]-Table1[[#This Row],[Budget_COGS]]</f>
        <v>18</v>
      </c>
      <c r="R1327" s="5">
        <f>IF(
Table1[[#This Row],[Budget_COGS]]=0,
"",
IF(
Table1[[#This Row],[Budget_COGS]]&gt;0,
(Table1[[#This Row],[Budget_COGS]]-Table1[[#This Row],[COGS]]) / Table1[[#This Row],[Budget_COGS]],
(Table1[[#This Row],[Budget_COGS]]-Table1[[#This Row],[COGS]]) / ABS(Table1[[#This Row],[Budget_COGS]])
)
)</f>
        <v>-8.5714285714285715E-2</v>
      </c>
      <c r="S1327" s="5" t="str">
        <f>IF(Table1[[#This Row],[COGS _Var]]&gt;=0, "Above Budget", "Below Budget")</f>
        <v>Above Budget</v>
      </c>
      <c r="T1327">
        <f>Table1[[#This Row],[Actual_Sales]]-Table1[[#This Row],[COGS]]</f>
        <v>262</v>
      </c>
      <c r="U1327">
        <v>270</v>
      </c>
      <c r="V1327">
        <f>Table1[[#This Row],[Gross_Margin]]-Table1[[#This Row],[Budget_Margin]]</f>
        <v>-8</v>
      </c>
      <c r="W1327" s="5">
        <f>IF(
Table1[[#This Row],[Budget_Margin]]=0,
"",
IF(
Table1[[#This Row],[Budget_Margin]]&gt;0,
(Table1[[#This Row],[Gross_Margin]]-Table1[[#This Row],[Budget_Margin]]) / Table1[[#This Row],[Budget_Margin]],
(Table1[[#This Row],[Gross_Margin]]-Table1[[#This Row],[Budget_Margin]]) / ABS(Table1[[#This Row],[Budget_Margin]])
)
)</f>
        <v>-2.9629629629629631E-2</v>
      </c>
      <c r="X1327" s="5" t="str">
        <f>IF(Table1[[#This Row],[Margin_Var]]&gt;=0, "Above Budget", "Below Budget")</f>
        <v>Below Budget</v>
      </c>
      <c r="Y1327" s="5">
        <f>IFERROR(Table1[[#This Row],[Gross_Margin]]/Table1[[#This Row],[Actual_Sales]],0)</f>
        <v>0.53469387755102038</v>
      </c>
      <c r="Z1327" s="5">
        <f>Table1[[#This Row],[Actual_Profit]]/Table1[[#This Row],[Actual_Sales]]</f>
        <v>0.35714285714285715</v>
      </c>
      <c r="AA1327">
        <v>87</v>
      </c>
      <c r="AB1327" s="5">
        <f>IFERROR(Table1[[#This Row],[Expenses]]/Table1[[#This Row],[Actual_Sales]],0)</f>
        <v>0.17755102040816326</v>
      </c>
      <c r="AC1327">
        <v>63</v>
      </c>
      <c r="AD1327">
        <v>1459</v>
      </c>
      <c r="AE1327" s="5">
        <f>IFERROR(Table1[[#This Row],[Inventory]]/Table1[[#This Row],[Actual_Sales]],0)</f>
        <v>2.9775510204081632</v>
      </c>
    </row>
    <row r="1328" spans="1:31" x14ac:dyDescent="0.25">
      <c r="A1328">
        <v>2384</v>
      </c>
      <c r="B1328">
        <v>561</v>
      </c>
      <c r="C1328">
        <v>2</v>
      </c>
      <c r="D1328" s="2">
        <v>40575</v>
      </c>
      <c r="E1328">
        <v>213</v>
      </c>
      <c r="F1328">
        <v>190</v>
      </c>
      <c r="G1328">
        <f>Table1[[#This Row],[Actual_Sales]]-Table1[[#This Row],[Budget_Sales]]</f>
        <v>23</v>
      </c>
      <c r="H1328" s="5">
        <f>IF(
Table1[[#This Row],[Budget_Sales]]=0,
"",
IF(
Table1[[#This Row],[Budget_Sales]]&gt;0,
(Table1[[#This Row],[Actual_Sales]]-Table1[[#This Row],[Budget_Sales]])/Table1[[#This Row],[Budget_Sales]],
(Table1[[#This Row],[Actual_Sales]]-Table1[[#This Row],[Budget_Sales]])/ABS(Table1[[#This Row],[Budget_Sales]])
)
)</f>
        <v>0.12105263157894737</v>
      </c>
      <c r="I1328" s="5" t="str">
        <f>IF(Table1[[#This Row],[Sales_Var]]&gt;=0,"Above Budget","Below Budget")</f>
        <v>Above Budget</v>
      </c>
      <c r="J1328">
        <f>Table1[[#This Row],[Actual_Sales]]-(Table1[[#This Row],[COGS]]+Table1[[#This Row],[Expenses]])</f>
        <v>76</v>
      </c>
      <c r="K1328">
        <v>80</v>
      </c>
      <c r="L1328">
        <f>Table1[[#This Row],[Actual_Profit]]-Table1[[#This Row],[Budget_Profit]]</f>
        <v>-4</v>
      </c>
      <c r="M1328" s="5">
        <f>IF(
Table1[[#This Row],[Budget_Profit]]=0,
"",
IF(
Table1[[#This Row],[Budget_Profit]]&gt;0,
(Table1[[#This Row],[Actual_Profit]]-Table1[[#This Row],[Budget_Profit]])/Table1[[#This Row],[Budget_Profit]],
(Table1[[#This Row],[Actual_Profit]]-Table1[[#This Row],[Budget_Profit]])/ABS(Table1[[#This Row],[Budget_Profit]])
)
)</f>
        <v>-0.05</v>
      </c>
      <c r="N1328" s="5" t="str">
        <f>IF(Table1[[#This Row],[Profit_Var]]&gt;=0, "Above Budget", "Below Budget")</f>
        <v>Below Budget</v>
      </c>
      <c r="O1328">
        <v>80</v>
      </c>
      <c r="P1328">
        <v>70</v>
      </c>
      <c r="Q1328">
        <f>Table1[[#This Row],[COGS]]-Table1[[#This Row],[Budget_COGS]]</f>
        <v>10</v>
      </c>
      <c r="R1328" s="5">
        <f>IF(
Table1[[#This Row],[Budget_COGS]]=0,
"",
IF(
Table1[[#This Row],[Budget_COGS]]&gt;0,
(Table1[[#This Row],[Budget_COGS]]-Table1[[#This Row],[COGS]]) / Table1[[#This Row],[Budget_COGS]],
(Table1[[#This Row],[Budget_COGS]]-Table1[[#This Row],[COGS]]) / ABS(Table1[[#This Row],[Budget_COGS]])
)
)</f>
        <v>-0.14285714285714285</v>
      </c>
      <c r="S1328" s="5" t="str">
        <f>IF(Table1[[#This Row],[COGS _Var]]&gt;=0, "Above Budget", "Below Budget")</f>
        <v>Above Budget</v>
      </c>
      <c r="T1328">
        <f>Table1[[#This Row],[Actual_Sales]]-Table1[[#This Row],[COGS]]</f>
        <v>133</v>
      </c>
      <c r="U1328">
        <v>120</v>
      </c>
      <c r="V1328">
        <f>Table1[[#This Row],[Gross_Margin]]-Table1[[#This Row],[Budget_Margin]]</f>
        <v>13</v>
      </c>
      <c r="W1328" s="5">
        <f>IF(
Table1[[#This Row],[Budget_Margin]]=0,
"",
IF(
Table1[[#This Row],[Budget_Margin]]&gt;0,
(Table1[[#This Row],[Gross_Margin]]-Table1[[#This Row],[Budget_Margin]]) / Table1[[#This Row],[Budget_Margin]],
(Table1[[#This Row],[Gross_Margin]]-Table1[[#This Row],[Budget_Margin]]) / ABS(Table1[[#This Row],[Budget_Margin]])
)
)</f>
        <v>0.10833333333333334</v>
      </c>
      <c r="X1328" s="5" t="str">
        <f>IF(Table1[[#This Row],[Margin_Var]]&gt;=0, "Above Budget", "Below Budget")</f>
        <v>Above Budget</v>
      </c>
      <c r="Y1328" s="5">
        <f>IFERROR(Table1[[#This Row],[Gross_Margin]]/Table1[[#This Row],[Actual_Sales]],0)</f>
        <v>0.62441314553990612</v>
      </c>
      <c r="Z1328" s="5">
        <f>Table1[[#This Row],[Actual_Profit]]/Table1[[#This Row],[Actual_Sales]]</f>
        <v>0.35680751173708919</v>
      </c>
      <c r="AA1328">
        <v>57</v>
      </c>
      <c r="AB1328" s="5">
        <f>IFERROR(Table1[[#This Row],[Expenses]]/Table1[[#This Row],[Actual_Sales]],0)</f>
        <v>0.26760563380281688</v>
      </c>
      <c r="AC1328">
        <v>26</v>
      </c>
      <c r="AD1328">
        <v>640</v>
      </c>
      <c r="AE1328" s="5">
        <f>IFERROR(Table1[[#This Row],[Inventory]]/Table1[[#This Row],[Actual_Sales]],0)</f>
        <v>3.004694835680751</v>
      </c>
    </row>
    <row r="1329" spans="1:31" x14ac:dyDescent="0.25">
      <c r="A1329">
        <v>2334</v>
      </c>
      <c r="B1329">
        <v>405</v>
      </c>
      <c r="C1329">
        <v>6</v>
      </c>
      <c r="D1329" s="2">
        <v>40575</v>
      </c>
      <c r="E1329">
        <v>213</v>
      </c>
      <c r="F1329">
        <v>170</v>
      </c>
      <c r="G1329">
        <f>Table1[[#This Row],[Actual_Sales]]-Table1[[#This Row],[Budget_Sales]]</f>
        <v>43</v>
      </c>
      <c r="H1329" s="5">
        <f>IF(
Table1[[#This Row],[Budget_Sales]]=0,
"",
IF(
Table1[[#This Row],[Budget_Sales]]&gt;0,
(Table1[[#This Row],[Actual_Sales]]-Table1[[#This Row],[Budget_Sales]])/Table1[[#This Row],[Budget_Sales]],
(Table1[[#This Row],[Actual_Sales]]-Table1[[#This Row],[Budget_Sales]])/ABS(Table1[[#This Row],[Budget_Sales]])
)
)</f>
        <v>0.25294117647058822</v>
      </c>
      <c r="I1329" s="5" t="str">
        <f>IF(Table1[[#This Row],[Sales_Var]]&gt;=0,"Above Budget","Below Budget")</f>
        <v>Above Budget</v>
      </c>
      <c r="J1329">
        <f>Table1[[#This Row],[Actual_Sales]]-(Table1[[#This Row],[COGS]]+Table1[[#This Row],[Expenses]])</f>
        <v>76</v>
      </c>
      <c r="K1329">
        <v>70</v>
      </c>
      <c r="L1329">
        <f>Table1[[#This Row],[Actual_Profit]]-Table1[[#This Row],[Budget_Profit]]</f>
        <v>6</v>
      </c>
      <c r="M1329" s="5">
        <f>IF(
Table1[[#This Row],[Budget_Profit]]=0,
"",
IF(
Table1[[#This Row],[Budget_Profit]]&gt;0,
(Table1[[#This Row],[Actual_Profit]]-Table1[[#This Row],[Budget_Profit]])/Table1[[#This Row],[Budget_Profit]],
(Table1[[#This Row],[Actual_Profit]]-Table1[[#This Row],[Budget_Profit]])/ABS(Table1[[#This Row],[Budget_Profit]])
)
)</f>
        <v>8.5714285714285715E-2</v>
      </c>
      <c r="N1329" s="5" t="str">
        <f>IF(Table1[[#This Row],[Profit_Var]]&gt;=0, "Above Budget", "Below Budget")</f>
        <v>Above Budget</v>
      </c>
      <c r="O1329">
        <v>80</v>
      </c>
      <c r="P1329">
        <v>60</v>
      </c>
      <c r="Q1329">
        <f>Table1[[#This Row],[COGS]]-Table1[[#This Row],[Budget_COGS]]</f>
        <v>20</v>
      </c>
      <c r="R1329" s="5">
        <f>IF(
Table1[[#This Row],[Budget_COGS]]=0,
"",
IF(
Table1[[#This Row],[Budget_COGS]]&gt;0,
(Table1[[#This Row],[Budget_COGS]]-Table1[[#This Row],[COGS]]) / Table1[[#This Row],[Budget_COGS]],
(Table1[[#This Row],[Budget_COGS]]-Table1[[#This Row],[COGS]]) / ABS(Table1[[#This Row],[Budget_COGS]])
)
)</f>
        <v>-0.33333333333333331</v>
      </c>
      <c r="S1329" s="5" t="str">
        <f>IF(Table1[[#This Row],[COGS _Var]]&gt;=0, "Above Budget", "Below Budget")</f>
        <v>Above Budget</v>
      </c>
      <c r="T1329">
        <f>Table1[[#This Row],[Actual_Sales]]-Table1[[#This Row],[COGS]]</f>
        <v>133</v>
      </c>
      <c r="U1329">
        <v>110</v>
      </c>
      <c r="V1329">
        <f>Table1[[#This Row],[Gross_Margin]]-Table1[[#This Row],[Budget_Margin]]</f>
        <v>23</v>
      </c>
      <c r="W1329" s="5">
        <f>IF(
Table1[[#This Row],[Budget_Margin]]=0,
"",
IF(
Table1[[#This Row],[Budget_Margin]]&gt;0,
(Table1[[#This Row],[Gross_Margin]]-Table1[[#This Row],[Budget_Margin]]) / Table1[[#This Row],[Budget_Margin]],
(Table1[[#This Row],[Gross_Margin]]-Table1[[#This Row],[Budget_Margin]]) / ABS(Table1[[#This Row],[Budget_Margin]])
)
)</f>
        <v>0.20909090909090908</v>
      </c>
      <c r="X1329" s="5" t="str">
        <f>IF(Table1[[#This Row],[Margin_Var]]&gt;=0, "Above Budget", "Below Budget")</f>
        <v>Above Budget</v>
      </c>
      <c r="Y1329" s="5">
        <f>IFERROR(Table1[[#This Row],[Gross_Margin]]/Table1[[#This Row],[Actual_Sales]],0)</f>
        <v>0.62441314553990612</v>
      </c>
      <c r="Z1329" s="5">
        <f>Table1[[#This Row],[Actual_Profit]]/Table1[[#This Row],[Actual_Sales]]</f>
        <v>0.35680751173708919</v>
      </c>
      <c r="AA1329">
        <v>57</v>
      </c>
      <c r="AB1329" s="5">
        <f>IFERROR(Table1[[#This Row],[Expenses]]/Table1[[#This Row],[Actual_Sales]],0)</f>
        <v>0.26760563380281688</v>
      </c>
      <c r="AC1329">
        <v>26</v>
      </c>
      <c r="AD1329">
        <v>640</v>
      </c>
      <c r="AE1329" s="5">
        <f>IFERROR(Table1[[#This Row],[Inventory]]/Table1[[#This Row],[Actual_Sales]],0)</f>
        <v>3.004694835680751</v>
      </c>
    </row>
    <row r="1330" spans="1:31" x14ac:dyDescent="0.25">
      <c r="A1330">
        <v>1232</v>
      </c>
      <c r="B1330">
        <v>970</v>
      </c>
      <c r="C1330">
        <v>2</v>
      </c>
      <c r="D1330" s="2">
        <v>40360</v>
      </c>
      <c r="E1330">
        <v>199</v>
      </c>
      <c r="F1330">
        <v>200</v>
      </c>
      <c r="G1330">
        <f>Table1[[#This Row],[Actual_Sales]]-Table1[[#This Row],[Budget_Sales]]</f>
        <v>-1</v>
      </c>
      <c r="H1330" s="5">
        <f>IF(
Table1[[#This Row],[Budget_Sales]]=0,
"",
IF(
Table1[[#This Row],[Budget_Sales]]&gt;0,
(Table1[[#This Row],[Actual_Sales]]-Table1[[#This Row],[Budget_Sales]])/Table1[[#This Row],[Budget_Sales]],
(Table1[[#This Row],[Actual_Sales]]-Table1[[#This Row],[Budget_Sales]])/ABS(Table1[[#This Row],[Budget_Sales]])
)
)</f>
        <v>-5.0000000000000001E-3</v>
      </c>
      <c r="I1330" s="5" t="str">
        <f>IF(Table1[[#This Row],[Sales_Var]]&gt;=0,"Above Budget","Below Budget")</f>
        <v>Below Budget</v>
      </c>
      <c r="J1330">
        <f>Table1[[#This Row],[Actual_Sales]]-(Table1[[#This Row],[COGS]]+Table1[[#This Row],[Expenses]])</f>
        <v>71</v>
      </c>
      <c r="K1330">
        <v>80</v>
      </c>
      <c r="L1330">
        <f>Table1[[#This Row],[Actual_Profit]]-Table1[[#This Row],[Budget_Profit]]</f>
        <v>-9</v>
      </c>
      <c r="M1330" s="5">
        <f>IF(
Table1[[#This Row],[Budget_Profit]]=0,
"",
IF(
Table1[[#This Row],[Budget_Profit]]&gt;0,
(Table1[[#This Row],[Actual_Profit]]-Table1[[#This Row],[Budget_Profit]])/Table1[[#This Row],[Budget_Profit]],
(Table1[[#This Row],[Actual_Profit]]-Table1[[#This Row],[Budget_Profit]])/ABS(Table1[[#This Row],[Budget_Profit]])
)
)</f>
        <v>-0.1125</v>
      </c>
      <c r="N1330" s="5" t="str">
        <f>IF(Table1[[#This Row],[Profit_Var]]&gt;=0, "Above Budget", "Below Budget")</f>
        <v>Below Budget</v>
      </c>
      <c r="O1330">
        <v>87</v>
      </c>
      <c r="P1330">
        <v>90</v>
      </c>
      <c r="Q1330">
        <f>Table1[[#This Row],[COGS]]-Table1[[#This Row],[Budget_COGS]]</f>
        <v>-3</v>
      </c>
      <c r="R1330" s="5">
        <f>IF(
Table1[[#This Row],[Budget_COGS]]=0,
"",
IF(
Table1[[#This Row],[Budget_COGS]]&gt;0,
(Table1[[#This Row],[Budget_COGS]]-Table1[[#This Row],[COGS]]) / Table1[[#This Row],[Budget_COGS]],
(Table1[[#This Row],[Budget_COGS]]-Table1[[#This Row],[COGS]]) / ABS(Table1[[#This Row],[Budget_COGS]])
)
)</f>
        <v>3.3333333333333333E-2</v>
      </c>
      <c r="S1330" s="5" t="str">
        <f>IF(Table1[[#This Row],[COGS _Var]]&gt;=0, "Above Budget", "Below Budget")</f>
        <v>Below Budget</v>
      </c>
      <c r="T1330">
        <f>Table1[[#This Row],[Actual_Sales]]-Table1[[#This Row],[COGS]]</f>
        <v>112</v>
      </c>
      <c r="U1330">
        <v>110</v>
      </c>
      <c r="V1330">
        <f>Table1[[#This Row],[Gross_Margin]]-Table1[[#This Row],[Budget_Margin]]</f>
        <v>2</v>
      </c>
      <c r="W1330" s="5">
        <f>IF(
Table1[[#This Row],[Budget_Margin]]=0,
"",
IF(
Table1[[#This Row],[Budget_Margin]]&gt;0,
(Table1[[#This Row],[Gross_Margin]]-Table1[[#This Row],[Budget_Margin]]) / Table1[[#This Row],[Budget_Margin]],
(Table1[[#This Row],[Gross_Margin]]-Table1[[#This Row],[Budget_Margin]]) / ABS(Table1[[#This Row],[Budget_Margin]])
)
)</f>
        <v>1.8181818181818181E-2</v>
      </c>
      <c r="X1330" s="5" t="str">
        <f>IF(Table1[[#This Row],[Margin_Var]]&gt;=0, "Above Budget", "Below Budget")</f>
        <v>Above Budget</v>
      </c>
      <c r="Y1330" s="5">
        <f>IFERROR(Table1[[#This Row],[Gross_Margin]]/Table1[[#This Row],[Actual_Sales]],0)</f>
        <v>0.56281407035175879</v>
      </c>
      <c r="Z1330" s="5">
        <f>Table1[[#This Row],[Actual_Profit]]/Table1[[#This Row],[Actual_Sales]]</f>
        <v>0.35678391959798994</v>
      </c>
      <c r="AA1330">
        <v>41</v>
      </c>
      <c r="AB1330" s="5">
        <f>IFERROR(Table1[[#This Row],[Expenses]]/Table1[[#This Row],[Actual_Sales]],0)</f>
        <v>0.20603015075376885</v>
      </c>
      <c r="AC1330">
        <v>28</v>
      </c>
      <c r="AD1330">
        <v>564</v>
      </c>
      <c r="AE1330" s="5">
        <f>IFERROR(Table1[[#This Row],[Inventory]]/Table1[[#This Row],[Actual_Sales]],0)</f>
        <v>2.8341708542713566</v>
      </c>
    </row>
    <row r="1331" spans="1:31" x14ac:dyDescent="0.25">
      <c r="A1331">
        <v>1101</v>
      </c>
      <c r="B1331">
        <v>325</v>
      </c>
      <c r="C1331">
        <v>3</v>
      </c>
      <c r="D1331" s="2">
        <v>40360</v>
      </c>
      <c r="E1331">
        <v>199</v>
      </c>
      <c r="F1331">
        <v>240</v>
      </c>
      <c r="G1331">
        <f>Table1[[#This Row],[Actual_Sales]]-Table1[[#This Row],[Budget_Sales]]</f>
        <v>-41</v>
      </c>
      <c r="H1331" s="5">
        <f>IF(
Table1[[#This Row],[Budget_Sales]]=0,
"",
IF(
Table1[[#This Row],[Budget_Sales]]&gt;0,
(Table1[[#This Row],[Actual_Sales]]-Table1[[#This Row],[Budget_Sales]])/Table1[[#This Row],[Budget_Sales]],
(Table1[[#This Row],[Actual_Sales]]-Table1[[#This Row],[Budget_Sales]])/ABS(Table1[[#This Row],[Budget_Sales]])
)
)</f>
        <v>-0.17083333333333334</v>
      </c>
      <c r="I1331" s="5" t="str">
        <f>IF(Table1[[#This Row],[Sales_Var]]&gt;=0,"Above Budget","Below Budget")</f>
        <v>Below Budget</v>
      </c>
      <c r="J1331">
        <f>Table1[[#This Row],[Actual_Sales]]-(Table1[[#This Row],[COGS]]+Table1[[#This Row],[Expenses]])</f>
        <v>71</v>
      </c>
      <c r="K1331">
        <v>110</v>
      </c>
      <c r="L1331">
        <f>Table1[[#This Row],[Actual_Profit]]-Table1[[#This Row],[Budget_Profit]]</f>
        <v>-39</v>
      </c>
      <c r="M1331" s="5">
        <f>IF(
Table1[[#This Row],[Budget_Profit]]=0,
"",
IF(
Table1[[#This Row],[Budget_Profit]]&gt;0,
(Table1[[#This Row],[Actual_Profit]]-Table1[[#This Row],[Budget_Profit]])/Table1[[#This Row],[Budget_Profit]],
(Table1[[#This Row],[Actual_Profit]]-Table1[[#This Row],[Budget_Profit]])/ABS(Table1[[#This Row],[Budget_Profit]])
)
)</f>
        <v>-0.35454545454545455</v>
      </c>
      <c r="N1331" s="5" t="str">
        <f>IF(Table1[[#This Row],[Profit_Var]]&gt;=0, "Above Budget", "Below Budget")</f>
        <v>Below Budget</v>
      </c>
      <c r="O1331">
        <v>87</v>
      </c>
      <c r="P1331">
        <v>100</v>
      </c>
      <c r="Q1331">
        <f>Table1[[#This Row],[COGS]]-Table1[[#This Row],[Budget_COGS]]</f>
        <v>-13</v>
      </c>
      <c r="R1331" s="5">
        <f>IF(
Table1[[#This Row],[Budget_COGS]]=0,
"",
IF(
Table1[[#This Row],[Budget_COGS]]&gt;0,
(Table1[[#This Row],[Budget_COGS]]-Table1[[#This Row],[COGS]]) / Table1[[#This Row],[Budget_COGS]],
(Table1[[#This Row],[Budget_COGS]]-Table1[[#This Row],[COGS]]) / ABS(Table1[[#This Row],[Budget_COGS]])
)
)</f>
        <v>0.13</v>
      </c>
      <c r="S1331" s="5" t="str">
        <f>IF(Table1[[#This Row],[COGS _Var]]&gt;=0, "Above Budget", "Below Budget")</f>
        <v>Below Budget</v>
      </c>
      <c r="T1331">
        <f>Table1[[#This Row],[Actual_Sales]]-Table1[[#This Row],[COGS]]</f>
        <v>112</v>
      </c>
      <c r="U1331">
        <v>140</v>
      </c>
      <c r="V1331">
        <f>Table1[[#This Row],[Gross_Margin]]-Table1[[#This Row],[Budget_Margin]]</f>
        <v>-28</v>
      </c>
      <c r="W1331" s="5">
        <f>IF(
Table1[[#This Row],[Budget_Margin]]=0,
"",
IF(
Table1[[#This Row],[Budget_Margin]]&gt;0,
(Table1[[#This Row],[Gross_Margin]]-Table1[[#This Row],[Budget_Margin]]) / Table1[[#This Row],[Budget_Margin]],
(Table1[[#This Row],[Gross_Margin]]-Table1[[#This Row],[Budget_Margin]]) / ABS(Table1[[#This Row],[Budget_Margin]])
)
)</f>
        <v>-0.2</v>
      </c>
      <c r="X1331" s="5" t="str">
        <f>IF(Table1[[#This Row],[Margin_Var]]&gt;=0, "Above Budget", "Below Budget")</f>
        <v>Below Budget</v>
      </c>
      <c r="Y1331" s="5">
        <f>IFERROR(Table1[[#This Row],[Gross_Margin]]/Table1[[#This Row],[Actual_Sales]],0)</f>
        <v>0.56281407035175879</v>
      </c>
      <c r="Z1331" s="5">
        <f>Table1[[#This Row],[Actual_Profit]]/Table1[[#This Row],[Actual_Sales]]</f>
        <v>0.35678391959798994</v>
      </c>
      <c r="AA1331">
        <v>41</v>
      </c>
      <c r="AB1331" s="5">
        <f>IFERROR(Table1[[#This Row],[Expenses]]/Table1[[#This Row],[Actual_Sales]],0)</f>
        <v>0.20603015075376885</v>
      </c>
      <c r="AC1331">
        <v>28</v>
      </c>
      <c r="AD1331">
        <v>564</v>
      </c>
      <c r="AE1331" s="5">
        <f>IFERROR(Table1[[#This Row],[Inventory]]/Table1[[#This Row],[Actual_Sales]],0)</f>
        <v>2.8341708542713566</v>
      </c>
    </row>
    <row r="1332" spans="1:31" x14ac:dyDescent="0.25">
      <c r="A1332">
        <v>1980</v>
      </c>
      <c r="B1332">
        <v>405</v>
      </c>
      <c r="C1332">
        <v>2</v>
      </c>
      <c r="D1332" s="2">
        <v>40513</v>
      </c>
      <c r="E1332">
        <v>185</v>
      </c>
      <c r="F1332">
        <v>220</v>
      </c>
      <c r="G1332">
        <f>Table1[[#This Row],[Actual_Sales]]-Table1[[#This Row],[Budget_Sales]]</f>
        <v>-35</v>
      </c>
      <c r="H1332" s="5">
        <f>IF(
Table1[[#This Row],[Budget_Sales]]=0,
"",
IF(
Table1[[#This Row],[Budget_Sales]]&gt;0,
(Table1[[#This Row],[Actual_Sales]]-Table1[[#This Row],[Budget_Sales]])/Table1[[#This Row],[Budget_Sales]],
(Table1[[#This Row],[Actual_Sales]]-Table1[[#This Row],[Budget_Sales]])/ABS(Table1[[#This Row],[Budget_Sales]])
)
)</f>
        <v>-0.15909090909090909</v>
      </c>
      <c r="I1332" s="5" t="str">
        <f>IF(Table1[[#This Row],[Sales_Var]]&gt;=0,"Above Budget","Below Budget")</f>
        <v>Below Budget</v>
      </c>
      <c r="J1332">
        <f>Table1[[#This Row],[Actual_Sales]]-(Table1[[#This Row],[COGS]]+Table1[[#This Row],[Expenses]])</f>
        <v>66</v>
      </c>
      <c r="K1332">
        <v>100</v>
      </c>
      <c r="L1332">
        <f>Table1[[#This Row],[Actual_Profit]]-Table1[[#This Row],[Budget_Profit]]</f>
        <v>-34</v>
      </c>
      <c r="M1332" s="5">
        <f>IF(
Table1[[#This Row],[Budget_Profit]]=0,
"",
IF(
Table1[[#This Row],[Budget_Profit]]&gt;0,
(Table1[[#This Row],[Actual_Profit]]-Table1[[#This Row],[Budget_Profit]])/Table1[[#This Row],[Budget_Profit]],
(Table1[[#This Row],[Actual_Profit]]-Table1[[#This Row],[Budget_Profit]])/ABS(Table1[[#This Row],[Budget_Profit]])
)
)</f>
        <v>-0.34</v>
      </c>
      <c r="N1332" s="5" t="str">
        <f>IF(Table1[[#This Row],[Profit_Var]]&gt;=0, "Above Budget", "Below Budget")</f>
        <v>Below Budget</v>
      </c>
      <c r="O1332">
        <v>81</v>
      </c>
      <c r="P1332">
        <v>90</v>
      </c>
      <c r="Q1332">
        <f>Table1[[#This Row],[COGS]]-Table1[[#This Row],[Budget_COGS]]</f>
        <v>-9</v>
      </c>
      <c r="R1332" s="5">
        <f>IF(
Table1[[#This Row],[Budget_COGS]]=0,
"",
IF(
Table1[[#This Row],[Budget_COGS]]&gt;0,
(Table1[[#This Row],[Budget_COGS]]-Table1[[#This Row],[COGS]]) / Table1[[#This Row],[Budget_COGS]],
(Table1[[#This Row],[Budget_COGS]]-Table1[[#This Row],[COGS]]) / ABS(Table1[[#This Row],[Budget_COGS]])
)
)</f>
        <v>0.1</v>
      </c>
      <c r="S1332" s="5" t="str">
        <f>IF(Table1[[#This Row],[COGS _Var]]&gt;=0, "Above Budget", "Below Budget")</f>
        <v>Below Budget</v>
      </c>
      <c r="T1332">
        <f>Table1[[#This Row],[Actual_Sales]]-Table1[[#This Row],[COGS]]</f>
        <v>104</v>
      </c>
      <c r="U1332">
        <v>130</v>
      </c>
      <c r="V1332">
        <f>Table1[[#This Row],[Gross_Margin]]-Table1[[#This Row],[Budget_Margin]]</f>
        <v>-26</v>
      </c>
      <c r="W1332" s="5">
        <f>IF(
Table1[[#This Row],[Budget_Margin]]=0,
"",
IF(
Table1[[#This Row],[Budget_Margin]]&gt;0,
(Table1[[#This Row],[Gross_Margin]]-Table1[[#This Row],[Budget_Margin]]) / Table1[[#This Row],[Budget_Margin]],
(Table1[[#This Row],[Gross_Margin]]-Table1[[#This Row],[Budget_Margin]]) / ABS(Table1[[#This Row],[Budget_Margin]])
)
)</f>
        <v>-0.2</v>
      </c>
      <c r="X1332" s="5" t="str">
        <f>IF(Table1[[#This Row],[Margin_Var]]&gt;=0, "Above Budget", "Below Budget")</f>
        <v>Below Budget</v>
      </c>
      <c r="Y1332" s="5">
        <f>IFERROR(Table1[[#This Row],[Gross_Margin]]/Table1[[#This Row],[Actual_Sales]],0)</f>
        <v>0.56216216216216219</v>
      </c>
      <c r="Z1332" s="5">
        <f>Table1[[#This Row],[Actual_Profit]]/Table1[[#This Row],[Actual_Sales]]</f>
        <v>0.35675675675675678</v>
      </c>
      <c r="AA1332">
        <v>38</v>
      </c>
      <c r="AB1332" s="5">
        <f>IFERROR(Table1[[#This Row],[Expenses]]/Table1[[#This Row],[Actual_Sales]],0)</f>
        <v>0.20540540540540542</v>
      </c>
      <c r="AC1332">
        <v>26</v>
      </c>
      <c r="AD1332">
        <v>551</v>
      </c>
      <c r="AE1332" s="5">
        <f>IFERROR(Table1[[#This Row],[Inventory]]/Table1[[#This Row],[Actual_Sales]],0)</f>
        <v>2.9783783783783786</v>
      </c>
    </row>
    <row r="1333" spans="1:31" x14ac:dyDescent="0.25">
      <c r="A1333">
        <v>2025</v>
      </c>
      <c r="B1333">
        <v>541</v>
      </c>
      <c r="C1333">
        <v>9</v>
      </c>
      <c r="D1333" s="2">
        <v>40513</v>
      </c>
      <c r="E1333">
        <v>185</v>
      </c>
      <c r="F1333">
        <v>170</v>
      </c>
      <c r="G1333">
        <f>Table1[[#This Row],[Actual_Sales]]-Table1[[#This Row],[Budget_Sales]]</f>
        <v>15</v>
      </c>
      <c r="H1333" s="5">
        <f>IF(
Table1[[#This Row],[Budget_Sales]]=0,
"",
IF(
Table1[[#This Row],[Budget_Sales]]&gt;0,
(Table1[[#This Row],[Actual_Sales]]-Table1[[#This Row],[Budget_Sales]])/Table1[[#This Row],[Budget_Sales]],
(Table1[[#This Row],[Actual_Sales]]-Table1[[#This Row],[Budget_Sales]])/ABS(Table1[[#This Row],[Budget_Sales]])
)
)</f>
        <v>8.8235294117647065E-2</v>
      </c>
      <c r="I1333" s="5" t="str">
        <f>IF(Table1[[#This Row],[Sales_Var]]&gt;=0,"Above Budget","Below Budget")</f>
        <v>Above Budget</v>
      </c>
      <c r="J1333">
        <f>Table1[[#This Row],[Actual_Sales]]-(Table1[[#This Row],[COGS]]+Table1[[#This Row],[Expenses]])</f>
        <v>66</v>
      </c>
      <c r="K1333">
        <v>70</v>
      </c>
      <c r="L1333">
        <f>Table1[[#This Row],[Actual_Profit]]-Table1[[#This Row],[Budget_Profit]]</f>
        <v>-4</v>
      </c>
      <c r="M1333" s="5">
        <f>IF(
Table1[[#This Row],[Budget_Profit]]=0,
"",
IF(
Table1[[#This Row],[Budget_Profit]]&gt;0,
(Table1[[#This Row],[Actual_Profit]]-Table1[[#This Row],[Budget_Profit]])/Table1[[#This Row],[Budget_Profit]],
(Table1[[#This Row],[Actual_Profit]]-Table1[[#This Row],[Budget_Profit]])/ABS(Table1[[#This Row],[Budget_Profit]])
)
)</f>
        <v>-5.7142857142857141E-2</v>
      </c>
      <c r="N1333" s="5" t="str">
        <f>IF(Table1[[#This Row],[Profit_Var]]&gt;=0, "Above Budget", "Below Budget")</f>
        <v>Below Budget</v>
      </c>
      <c r="O1333">
        <v>81</v>
      </c>
      <c r="P1333">
        <v>70</v>
      </c>
      <c r="Q1333">
        <f>Table1[[#This Row],[COGS]]-Table1[[#This Row],[Budget_COGS]]</f>
        <v>11</v>
      </c>
      <c r="R1333" s="5">
        <f>IF(
Table1[[#This Row],[Budget_COGS]]=0,
"",
IF(
Table1[[#This Row],[Budget_COGS]]&gt;0,
(Table1[[#This Row],[Budget_COGS]]-Table1[[#This Row],[COGS]]) / Table1[[#This Row],[Budget_COGS]],
(Table1[[#This Row],[Budget_COGS]]-Table1[[#This Row],[COGS]]) / ABS(Table1[[#This Row],[Budget_COGS]])
)
)</f>
        <v>-0.15714285714285714</v>
      </c>
      <c r="S1333" s="5" t="str">
        <f>IF(Table1[[#This Row],[COGS _Var]]&gt;=0, "Above Budget", "Below Budget")</f>
        <v>Above Budget</v>
      </c>
      <c r="T1333">
        <f>Table1[[#This Row],[Actual_Sales]]-Table1[[#This Row],[COGS]]</f>
        <v>104</v>
      </c>
      <c r="U1333">
        <v>100</v>
      </c>
      <c r="V1333">
        <f>Table1[[#This Row],[Gross_Margin]]-Table1[[#This Row],[Budget_Margin]]</f>
        <v>4</v>
      </c>
      <c r="W1333" s="5">
        <f>IF(
Table1[[#This Row],[Budget_Margin]]=0,
"",
IF(
Table1[[#This Row],[Budget_Margin]]&gt;0,
(Table1[[#This Row],[Gross_Margin]]-Table1[[#This Row],[Budget_Margin]]) / Table1[[#This Row],[Budget_Margin]],
(Table1[[#This Row],[Gross_Margin]]-Table1[[#This Row],[Budget_Margin]]) / ABS(Table1[[#This Row],[Budget_Margin]])
)
)</f>
        <v>0.04</v>
      </c>
      <c r="X1333" s="5" t="str">
        <f>IF(Table1[[#This Row],[Margin_Var]]&gt;=0, "Above Budget", "Below Budget")</f>
        <v>Above Budget</v>
      </c>
      <c r="Y1333" s="5">
        <f>IFERROR(Table1[[#This Row],[Gross_Margin]]/Table1[[#This Row],[Actual_Sales]],0)</f>
        <v>0.56216216216216219</v>
      </c>
      <c r="Z1333" s="5">
        <f>Table1[[#This Row],[Actual_Profit]]/Table1[[#This Row],[Actual_Sales]]</f>
        <v>0.35675675675675678</v>
      </c>
      <c r="AA1333">
        <v>38</v>
      </c>
      <c r="AB1333" s="5">
        <f>IFERROR(Table1[[#This Row],[Expenses]]/Table1[[#This Row],[Actual_Sales]],0)</f>
        <v>0.20540540540540542</v>
      </c>
      <c r="AC1333">
        <v>26</v>
      </c>
      <c r="AD1333">
        <v>551</v>
      </c>
      <c r="AE1333" s="5">
        <f>IFERROR(Table1[[#This Row],[Inventory]]/Table1[[#This Row],[Actual_Sales]],0)</f>
        <v>2.9783783783783786</v>
      </c>
    </row>
    <row r="1334" spans="1:31" x14ac:dyDescent="0.25">
      <c r="A1334">
        <v>2075</v>
      </c>
      <c r="B1334">
        <v>719</v>
      </c>
      <c r="C1334">
        <v>13</v>
      </c>
      <c r="D1334" s="2">
        <v>40513</v>
      </c>
      <c r="E1334">
        <v>185</v>
      </c>
      <c r="F1334">
        <v>150</v>
      </c>
      <c r="G1334">
        <f>Table1[[#This Row],[Actual_Sales]]-Table1[[#This Row],[Budget_Sales]]</f>
        <v>35</v>
      </c>
      <c r="H1334" s="5">
        <f>IF(
Table1[[#This Row],[Budget_Sales]]=0,
"",
IF(
Table1[[#This Row],[Budget_Sales]]&gt;0,
(Table1[[#This Row],[Actual_Sales]]-Table1[[#This Row],[Budget_Sales]])/Table1[[#This Row],[Budget_Sales]],
(Table1[[#This Row],[Actual_Sales]]-Table1[[#This Row],[Budget_Sales]])/ABS(Table1[[#This Row],[Budget_Sales]])
)
)</f>
        <v>0.23333333333333334</v>
      </c>
      <c r="I1334" s="5" t="str">
        <f>IF(Table1[[#This Row],[Sales_Var]]&gt;=0,"Above Budget","Below Budget")</f>
        <v>Above Budget</v>
      </c>
      <c r="J1334">
        <f>Table1[[#This Row],[Actual_Sales]]-(Table1[[#This Row],[COGS]]+Table1[[#This Row],[Expenses]])</f>
        <v>66</v>
      </c>
      <c r="K1334">
        <v>60</v>
      </c>
      <c r="L1334">
        <f>Table1[[#This Row],[Actual_Profit]]-Table1[[#This Row],[Budget_Profit]]</f>
        <v>6</v>
      </c>
      <c r="M1334" s="5">
        <f>IF(
Table1[[#This Row],[Budget_Profit]]=0,
"",
IF(
Table1[[#This Row],[Budget_Profit]]&gt;0,
(Table1[[#This Row],[Actual_Profit]]-Table1[[#This Row],[Budget_Profit]])/Table1[[#This Row],[Budget_Profit]],
(Table1[[#This Row],[Actual_Profit]]-Table1[[#This Row],[Budget_Profit]])/ABS(Table1[[#This Row],[Budget_Profit]])
)
)</f>
        <v>0.1</v>
      </c>
      <c r="N1334" s="5" t="str">
        <f>IF(Table1[[#This Row],[Profit_Var]]&gt;=0, "Above Budget", "Below Budget")</f>
        <v>Above Budget</v>
      </c>
      <c r="O1334">
        <v>81</v>
      </c>
      <c r="P1334">
        <v>60</v>
      </c>
      <c r="Q1334">
        <f>Table1[[#This Row],[COGS]]-Table1[[#This Row],[Budget_COGS]]</f>
        <v>21</v>
      </c>
      <c r="R1334" s="5">
        <f>IF(
Table1[[#This Row],[Budget_COGS]]=0,
"",
IF(
Table1[[#This Row],[Budget_COGS]]&gt;0,
(Table1[[#This Row],[Budget_COGS]]-Table1[[#This Row],[COGS]]) / Table1[[#This Row],[Budget_COGS]],
(Table1[[#This Row],[Budget_COGS]]-Table1[[#This Row],[COGS]]) / ABS(Table1[[#This Row],[Budget_COGS]])
)
)</f>
        <v>-0.35</v>
      </c>
      <c r="S1334" s="5" t="str">
        <f>IF(Table1[[#This Row],[COGS _Var]]&gt;=0, "Above Budget", "Below Budget")</f>
        <v>Above Budget</v>
      </c>
      <c r="T1334">
        <f>Table1[[#This Row],[Actual_Sales]]-Table1[[#This Row],[COGS]]</f>
        <v>104</v>
      </c>
      <c r="U1334">
        <v>90</v>
      </c>
      <c r="V1334">
        <f>Table1[[#This Row],[Gross_Margin]]-Table1[[#This Row],[Budget_Margin]]</f>
        <v>14</v>
      </c>
      <c r="W1334" s="5">
        <f>IF(
Table1[[#This Row],[Budget_Margin]]=0,
"",
IF(
Table1[[#This Row],[Budget_Margin]]&gt;0,
(Table1[[#This Row],[Gross_Margin]]-Table1[[#This Row],[Budget_Margin]]) / Table1[[#This Row],[Budget_Margin]],
(Table1[[#This Row],[Gross_Margin]]-Table1[[#This Row],[Budget_Margin]]) / ABS(Table1[[#This Row],[Budget_Margin]])
)
)</f>
        <v>0.15555555555555556</v>
      </c>
      <c r="X1334" s="5" t="str">
        <f>IF(Table1[[#This Row],[Margin_Var]]&gt;=0, "Above Budget", "Below Budget")</f>
        <v>Above Budget</v>
      </c>
      <c r="Y1334" s="5">
        <f>IFERROR(Table1[[#This Row],[Gross_Margin]]/Table1[[#This Row],[Actual_Sales]],0)</f>
        <v>0.56216216216216219</v>
      </c>
      <c r="Z1334" s="5">
        <f>Table1[[#This Row],[Actual_Profit]]/Table1[[#This Row],[Actual_Sales]]</f>
        <v>0.35675675675675678</v>
      </c>
      <c r="AA1334">
        <v>38</v>
      </c>
      <c r="AB1334" s="5">
        <f>IFERROR(Table1[[#This Row],[Expenses]]/Table1[[#This Row],[Actual_Sales]],0)</f>
        <v>0.20540540540540542</v>
      </c>
      <c r="AC1334">
        <v>26</v>
      </c>
      <c r="AD1334">
        <v>551</v>
      </c>
      <c r="AE1334" s="5">
        <f>IFERROR(Table1[[#This Row],[Inventory]]/Table1[[#This Row],[Actual_Sales]],0)</f>
        <v>2.9783783783783786</v>
      </c>
    </row>
    <row r="1335" spans="1:31" x14ac:dyDescent="0.25">
      <c r="A1335">
        <v>3008</v>
      </c>
      <c r="B1335">
        <v>985</v>
      </c>
      <c r="C1335">
        <v>5</v>
      </c>
      <c r="D1335" s="2">
        <v>40664</v>
      </c>
      <c r="E1335">
        <v>129</v>
      </c>
      <c r="F1335">
        <v>110</v>
      </c>
      <c r="G1335">
        <f>Table1[[#This Row],[Actual_Sales]]-Table1[[#This Row],[Budget_Sales]]</f>
        <v>19</v>
      </c>
      <c r="H1335" s="5">
        <f>IF(
Table1[[#This Row],[Budget_Sales]]=0,
"",
IF(
Table1[[#This Row],[Budget_Sales]]&gt;0,
(Table1[[#This Row],[Actual_Sales]]-Table1[[#This Row],[Budget_Sales]])/Table1[[#This Row],[Budget_Sales]],
(Table1[[#This Row],[Actual_Sales]]-Table1[[#This Row],[Budget_Sales]])/ABS(Table1[[#This Row],[Budget_Sales]])
)
)</f>
        <v>0.17272727272727273</v>
      </c>
      <c r="I1335" s="5" t="str">
        <f>IF(Table1[[#This Row],[Sales_Var]]&gt;=0,"Above Budget","Below Budget")</f>
        <v>Above Budget</v>
      </c>
      <c r="J1335">
        <f>Table1[[#This Row],[Actual_Sales]]-(Table1[[#This Row],[COGS]]+Table1[[#This Row],[Expenses]])</f>
        <v>46</v>
      </c>
      <c r="K1335">
        <v>50</v>
      </c>
      <c r="L1335">
        <f>Table1[[#This Row],[Actual_Profit]]-Table1[[#This Row],[Budget_Profit]]</f>
        <v>-4</v>
      </c>
      <c r="M1335" s="5">
        <f>IF(
Table1[[#This Row],[Budget_Profit]]=0,
"",
IF(
Table1[[#This Row],[Budget_Profit]]&gt;0,
(Table1[[#This Row],[Actual_Profit]]-Table1[[#This Row],[Budget_Profit]])/Table1[[#This Row],[Budget_Profit]],
(Table1[[#This Row],[Actual_Profit]]-Table1[[#This Row],[Budget_Profit]])/ABS(Table1[[#This Row],[Budget_Profit]])
)
)</f>
        <v>-0.08</v>
      </c>
      <c r="N1335" s="5" t="str">
        <f>IF(Table1[[#This Row],[Profit_Var]]&gt;=0, "Above Budget", "Below Budget")</f>
        <v>Below Budget</v>
      </c>
      <c r="O1335">
        <v>48</v>
      </c>
      <c r="P1335">
        <v>40</v>
      </c>
      <c r="Q1335">
        <f>Table1[[#This Row],[COGS]]-Table1[[#This Row],[Budget_COGS]]</f>
        <v>8</v>
      </c>
      <c r="R1335" s="5">
        <f>IF(
Table1[[#This Row],[Budget_COGS]]=0,
"",
IF(
Table1[[#This Row],[Budget_COGS]]&gt;0,
(Table1[[#This Row],[Budget_COGS]]-Table1[[#This Row],[COGS]]) / Table1[[#This Row],[Budget_COGS]],
(Table1[[#This Row],[Budget_COGS]]-Table1[[#This Row],[COGS]]) / ABS(Table1[[#This Row],[Budget_COGS]])
)
)</f>
        <v>-0.2</v>
      </c>
      <c r="S1335" s="5" t="str">
        <f>IF(Table1[[#This Row],[COGS _Var]]&gt;=0, "Above Budget", "Below Budget")</f>
        <v>Above Budget</v>
      </c>
      <c r="T1335">
        <f>Table1[[#This Row],[Actual_Sales]]-Table1[[#This Row],[COGS]]</f>
        <v>81</v>
      </c>
      <c r="U1335">
        <v>70</v>
      </c>
      <c r="V1335">
        <f>Table1[[#This Row],[Gross_Margin]]-Table1[[#This Row],[Budget_Margin]]</f>
        <v>11</v>
      </c>
      <c r="W1335" s="5">
        <f>IF(
Table1[[#This Row],[Budget_Margin]]=0,
"",
IF(
Table1[[#This Row],[Budget_Margin]]&gt;0,
(Table1[[#This Row],[Gross_Margin]]-Table1[[#This Row],[Budget_Margin]]) / Table1[[#This Row],[Budget_Margin]],
(Table1[[#This Row],[Gross_Margin]]-Table1[[#This Row],[Budget_Margin]]) / ABS(Table1[[#This Row],[Budget_Margin]])
)
)</f>
        <v>0.15714285714285714</v>
      </c>
      <c r="X1335" s="5" t="str">
        <f>IF(Table1[[#This Row],[Margin_Var]]&gt;=0, "Above Budget", "Below Budget")</f>
        <v>Above Budget</v>
      </c>
      <c r="Y1335" s="5">
        <f>IFERROR(Table1[[#This Row],[Gross_Margin]]/Table1[[#This Row],[Actual_Sales]],0)</f>
        <v>0.62790697674418605</v>
      </c>
      <c r="Z1335" s="5">
        <f>Table1[[#This Row],[Actual_Profit]]/Table1[[#This Row],[Actual_Sales]]</f>
        <v>0.35658914728682173</v>
      </c>
      <c r="AA1335">
        <v>35</v>
      </c>
      <c r="AB1335" s="5">
        <f>IFERROR(Table1[[#This Row],[Expenses]]/Table1[[#This Row],[Actual_Sales]],0)</f>
        <v>0.27131782945736432</v>
      </c>
      <c r="AC1335">
        <v>14</v>
      </c>
      <c r="AD1335">
        <v>351</v>
      </c>
      <c r="AE1335" s="5">
        <f>IFERROR(Table1[[#This Row],[Inventory]]/Table1[[#This Row],[Actual_Sales]],0)</f>
        <v>2.7209302325581395</v>
      </c>
    </row>
    <row r="1336" spans="1:31" x14ac:dyDescent="0.25">
      <c r="A1336">
        <v>2877</v>
      </c>
      <c r="B1336">
        <v>425</v>
      </c>
      <c r="C1336">
        <v>11</v>
      </c>
      <c r="D1336" s="2">
        <v>40664</v>
      </c>
      <c r="E1336">
        <v>129</v>
      </c>
      <c r="F1336">
        <v>80</v>
      </c>
      <c r="G1336">
        <f>Table1[[#This Row],[Actual_Sales]]-Table1[[#This Row],[Budget_Sales]]</f>
        <v>49</v>
      </c>
      <c r="H1336" s="5">
        <f>IF(
Table1[[#This Row],[Budget_Sales]]=0,
"",
IF(
Table1[[#This Row],[Budget_Sales]]&gt;0,
(Table1[[#This Row],[Actual_Sales]]-Table1[[#This Row],[Budget_Sales]])/Table1[[#This Row],[Budget_Sales]],
(Table1[[#This Row],[Actual_Sales]]-Table1[[#This Row],[Budget_Sales]])/ABS(Table1[[#This Row],[Budget_Sales]])
)
)</f>
        <v>0.61250000000000004</v>
      </c>
      <c r="I1336" s="5" t="str">
        <f>IF(Table1[[#This Row],[Sales_Var]]&gt;=0,"Above Budget","Below Budget")</f>
        <v>Above Budget</v>
      </c>
      <c r="J1336">
        <f>Table1[[#This Row],[Actual_Sales]]-(Table1[[#This Row],[COGS]]+Table1[[#This Row],[Expenses]])</f>
        <v>46</v>
      </c>
      <c r="K1336">
        <v>30</v>
      </c>
      <c r="L1336">
        <f>Table1[[#This Row],[Actual_Profit]]-Table1[[#This Row],[Budget_Profit]]</f>
        <v>16</v>
      </c>
      <c r="M1336" s="5">
        <f>IF(
Table1[[#This Row],[Budget_Profit]]=0,
"",
IF(
Table1[[#This Row],[Budget_Profit]]&gt;0,
(Table1[[#This Row],[Actual_Profit]]-Table1[[#This Row],[Budget_Profit]])/Table1[[#This Row],[Budget_Profit]],
(Table1[[#This Row],[Actual_Profit]]-Table1[[#This Row],[Budget_Profit]])/ABS(Table1[[#This Row],[Budget_Profit]])
)
)</f>
        <v>0.53333333333333333</v>
      </c>
      <c r="N1336" s="5" t="str">
        <f>IF(Table1[[#This Row],[Profit_Var]]&gt;=0, "Above Budget", "Below Budget")</f>
        <v>Above Budget</v>
      </c>
      <c r="O1336">
        <v>48</v>
      </c>
      <c r="P1336">
        <v>30</v>
      </c>
      <c r="Q1336">
        <f>Table1[[#This Row],[COGS]]-Table1[[#This Row],[Budget_COGS]]</f>
        <v>18</v>
      </c>
      <c r="R1336" s="5">
        <f>IF(
Table1[[#This Row],[Budget_COGS]]=0,
"",
IF(
Table1[[#This Row],[Budget_COGS]]&gt;0,
(Table1[[#This Row],[Budget_COGS]]-Table1[[#This Row],[COGS]]) / Table1[[#This Row],[Budget_COGS]],
(Table1[[#This Row],[Budget_COGS]]-Table1[[#This Row],[COGS]]) / ABS(Table1[[#This Row],[Budget_COGS]])
)
)</f>
        <v>-0.6</v>
      </c>
      <c r="S1336" s="5" t="str">
        <f>IF(Table1[[#This Row],[COGS _Var]]&gt;=0, "Above Budget", "Below Budget")</f>
        <v>Above Budget</v>
      </c>
      <c r="T1336">
        <f>Table1[[#This Row],[Actual_Sales]]-Table1[[#This Row],[COGS]]</f>
        <v>81</v>
      </c>
      <c r="U1336">
        <v>50</v>
      </c>
      <c r="V1336">
        <f>Table1[[#This Row],[Gross_Margin]]-Table1[[#This Row],[Budget_Margin]]</f>
        <v>31</v>
      </c>
      <c r="W1336" s="5">
        <f>IF(
Table1[[#This Row],[Budget_Margin]]=0,
"",
IF(
Table1[[#This Row],[Budget_Margin]]&gt;0,
(Table1[[#This Row],[Gross_Margin]]-Table1[[#This Row],[Budget_Margin]]) / Table1[[#This Row],[Budget_Margin]],
(Table1[[#This Row],[Gross_Margin]]-Table1[[#This Row],[Budget_Margin]]) / ABS(Table1[[#This Row],[Budget_Margin]])
)
)</f>
        <v>0.62</v>
      </c>
      <c r="X1336" s="5" t="str">
        <f>IF(Table1[[#This Row],[Margin_Var]]&gt;=0, "Above Budget", "Below Budget")</f>
        <v>Above Budget</v>
      </c>
      <c r="Y1336" s="5">
        <f>IFERROR(Table1[[#This Row],[Gross_Margin]]/Table1[[#This Row],[Actual_Sales]],0)</f>
        <v>0.62790697674418605</v>
      </c>
      <c r="Z1336" s="5">
        <f>Table1[[#This Row],[Actual_Profit]]/Table1[[#This Row],[Actual_Sales]]</f>
        <v>0.35658914728682173</v>
      </c>
      <c r="AA1336">
        <v>35</v>
      </c>
      <c r="AB1336" s="5">
        <f>IFERROR(Table1[[#This Row],[Expenses]]/Table1[[#This Row],[Actual_Sales]],0)</f>
        <v>0.27131782945736432</v>
      </c>
      <c r="AC1336">
        <v>14</v>
      </c>
      <c r="AD1336">
        <v>351</v>
      </c>
      <c r="AE1336" s="5">
        <f>IFERROR(Table1[[#This Row],[Inventory]]/Table1[[#This Row],[Actual_Sales]],0)</f>
        <v>2.7209302325581395</v>
      </c>
    </row>
    <row r="1337" spans="1:31" x14ac:dyDescent="0.25">
      <c r="A1337">
        <v>1505</v>
      </c>
      <c r="B1337">
        <v>580</v>
      </c>
      <c r="C1337">
        <v>4</v>
      </c>
      <c r="D1337" s="2">
        <v>40422</v>
      </c>
      <c r="E1337">
        <v>230</v>
      </c>
      <c r="F1337">
        <v>190</v>
      </c>
      <c r="G1337">
        <f>Table1[[#This Row],[Actual_Sales]]-Table1[[#This Row],[Budget_Sales]]</f>
        <v>40</v>
      </c>
      <c r="H1337" s="5">
        <f>IF(
Table1[[#This Row],[Budget_Sales]]=0,
"",
IF(
Table1[[#This Row],[Budget_Sales]]&gt;0,
(Table1[[#This Row],[Actual_Sales]]-Table1[[#This Row],[Budget_Sales]])/Table1[[#This Row],[Budget_Sales]],
(Table1[[#This Row],[Actual_Sales]]-Table1[[#This Row],[Budget_Sales]])/ABS(Table1[[#This Row],[Budget_Sales]])
)
)</f>
        <v>0.21052631578947367</v>
      </c>
      <c r="I1337" s="5" t="str">
        <f>IF(Table1[[#This Row],[Sales_Var]]&gt;=0,"Above Budget","Below Budget")</f>
        <v>Above Budget</v>
      </c>
      <c r="J1337">
        <f>Table1[[#This Row],[Actual_Sales]]-(Table1[[#This Row],[COGS]]+Table1[[#This Row],[Expenses]])</f>
        <v>82</v>
      </c>
      <c r="K1337">
        <v>80</v>
      </c>
      <c r="L1337">
        <f>Table1[[#This Row],[Actual_Profit]]-Table1[[#This Row],[Budget_Profit]]</f>
        <v>2</v>
      </c>
      <c r="M1337" s="5">
        <f>IF(
Table1[[#This Row],[Budget_Profit]]=0,
"",
IF(
Table1[[#This Row],[Budget_Profit]]&gt;0,
(Table1[[#This Row],[Actual_Profit]]-Table1[[#This Row],[Budget_Profit]])/Table1[[#This Row],[Budget_Profit]],
(Table1[[#This Row],[Actual_Profit]]-Table1[[#This Row],[Budget_Profit]])/ABS(Table1[[#This Row],[Budget_Profit]])
)
)</f>
        <v>2.5000000000000001E-2</v>
      </c>
      <c r="N1337" s="5" t="str">
        <f>IF(Table1[[#This Row],[Profit_Var]]&gt;=0, "Above Budget", "Below Budget")</f>
        <v>Above Budget</v>
      </c>
      <c r="O1337">
        <v>96</v>
      </c>
      <c r="P1337">
        <v>80</v>
      </c>
      <c r="Q1337">
        <f>Table1[[#This Row],[COGS]]-Table1[[#This Row],[Budget_COGS]]</f>
        <v>16</v>
      </c>
      <c r="R1337" s="5">
        <f>IF(
Table1[[#This Row],[Budget_COGS]]=0,
"",
IF(
Table1[[#This Row],[Budget_COGS]]&gt;0,
(Table1[[#This Row],[Budget_COGS]]-Table1[[#This Row],[COGS]]) / Table1[[#This Row],[Budget_COGS]],
(Table1[[#This Row],[Budget_COGS]]-Table1[[#This Row],[COGS]]) / ABS(Table1[[#This Row],[Budget_COGS]])
)
)</f>
        <v>-0.2</v>
      </c>
      <c r="S1337" s="5" t="str">
        <f>IF(Table1[[#This Row],[COGS _Var]]&gt;=0, "Above Budget", "Below Budget")</f>
        <v>Above Budget</v>
      </c>
      <c r="T1337">
        <f>Table1[[#This Row],[Actual_Sales]]-Table1[[#This Row],[COGS]]</f>
        <v>134</v>
      </c>
      <c r="U1337">
        <v>110</v>
      </c>
      <c r="V1337">
        <f>Table1[[#This Row],[Gross_Margin]]-Table1[[#This Row],[Budget_Margin]]</f>
        <v>24</v>
      </c>
      <c r="W1337" s="5">
        <f>IF(
Table1[[#This Row],[Budget_Margin]]=0,
"",
IF(
Table1[[#This Row],[Budget_Margin]]&gt;0,
(Table1[[#This Row],[Gross_Margin]]-Table1[[#This Row],[Budget_Margin]]) / Table1[[#This Row],[Budget_Margin]],
(Table1[[#This Row],[Gross_Margin]]-Table1[[#This Row],[Budget_Margin]]) / ABS(Table1[[#This Row],[Budget_Margin]])
)
)</f>
        <v>0.21818181818181817</v>
      </c>
      <c r="X1337" s="5" t="str">
        <f>IF(Table1[[#This Row],[Margin_Var]]&gt;=0, "Above Budget", "Below Budget")</f>
        <v>Above Budget</v>
      </c>
      <c r="Y1337" s="5">
        <f>IFERROR(Table1[[#This Row],[Gross_Margin]]/Table1[[#This Row],[Actual_Sales]],0)</f>
        <v>0.58260869565217388</v>
      </c>
      <c r="Z1337" s="5">
        <f>Table1[[#This Row],[Actual_Profit]]/Table1[[#This Row],[Actual_Sales]]</f>
        <v>0.35652173913043478</v>
      </c>
      <c r="AA1337">
        <v>52</v>
      </c>
      <c r="AB1337" s="5">
        <f>IFERROR(Table1[[#This Row],[Expenses]]/Table1[[#This Row],[Actual_Sales]],0)</f>
        <v>0.22608695652173913</v>
      </c>
      <c r="AC1337">
        <v>29</v>
      </c>
      <c r="AD1337">
        <v>-1555</v>
      </c>
      <c r="AE1337" s="5">
        <f>IFERROR(Table1[[#This Row],[Inventory]]/Table1[[#This Row],[Actual_Sales]],0)</f>
        <v>-6.7608695652173916</v>
      </c>
    </row>
    <row r="1338" spans="1:31" x14ac:dyDescent="0.25">
      <c r="A1338">
        <v>877</v>
      </c>
      <c r="B1338">
        <v>959</v>
      </c>
      <c r="C1338">
        <v>2</v>
      </c>
      <c r="D1338" s="2">
        <v>40299</v>
      </c>
      <c r="E1338">
        <v>275</v>
      </c>
      <c r="F1338">
        <v>260</v>
      </c>
      <c r="G1338">
        <f>Table1[[#This Row],[Actual_Sales]]-Table1[[#This Row],[Budget_Sales]]</f>
        <v>15</v>
      </c>
      <c r="H1338" s="5">
        <f>IF(
Table1[[#This Row],[Budget_Sales]]=0,
"",
IF(
Table1[[#This Row],[Budget_Sales]]&gt;0,
(Table1[[#This Row],[Actual_Sales]]-Table1[[#This Row],[Budget_Sales]])/Table1[[#This Row],[Budget_Sales]],
(Table1[[#This Row],[Actual_Sales]]-Table1[[#This Row],[Budget_Sales]])/ABS(Table1[[#This Row],[Budget_Sales]])
)
)</f>
        <v>5.7692307692307696E-2</v>
      </c>
      <c r="I1338" s="5" t="str">
        <f>IF(Table1[[#This Row],[Sales_Var]]&gt;=0,"Above Budget","Below Budget")</f>
        <v>Above Budget</v>
      </c>
      <c r="J1338">
        <f>Table1[[#This Row],[Actual_Sales]]-(Table1[[#This Row],[COGS]]+Table1[[#This Row],[Expenses]])</f>
        <v>98</v>
      </c>
      <c r="K1338">
        <v>110</v>
      </c>
      <c r="L1338">
        <f>Table1[[#This Row],[Actual_Profit]]-Table1[[#This Row],[Budget_Profit]]</f>
        <v>-12</v>
      </c>
      <c r="M1338" s="5">
        <f>IF(
Table1[[#This Row],[Budget_Profit]]=0,
"",
IF(
Table1[[#This Row],[Budget_Profit]]&gt;0,
(Table1[[#This Row],[Actual_Profit]]-Table1[[#This Row],[Budget_Profit]])/Table1[[#This Row],[Budget_Profit]],
(Table1[[#This Row],[Actual_Profit]]-Table1[[#This Row],[Budget_Profit]])/ABS(Table1[[#This Row],[Budget_Profit]])
)
)</f>
        <v>-0.10909090909090909</v>
      </c>
      <c r="N1338" s="5" t="str">
        <f>IF(Table1[[#This Row],[Profit_Var]]&gt;=0, "Above Budget", "Below Budget")</f>
        <v>Below Budget</v>
      </c>
      <c r="O1338">
        <v>110</v>
      </c>
      <c r="P1338">
        <v>100</v>
      </c>
      <c r="Q1338">
        <f>Table1[[#This Row],[COGS]]-Table1[[#This Row],[Budget_COGS]]</f>
        <v>10</v>
      </c>
      <c r="R1338" s="5">
        <f>IF(
Table1[[#This Row],[Budget_COGS]]=0,
"",
IF(
Table1[[#This Row],[Budget_COGS]]&gt;0,
(Table1[[#This Row],[Budget_COGS]]-Table1[[#This Row],[COGS]]) / Table1[[#This Row],[Budget_COGS]],
(Table1[[#This Row],[Budget_COGS]]-Table1[[#This Row],[COGS]]) / ABS(Table1[[#This Row],[Budget_COGS]])
)
)</f>
        <v>-0.1</v>
      </c>
      <c r="S1338" s="5" t="str">
        <f>IF(Table1[[#This Row],[COGS _Var]]&gt;=0, "Above Budget", "Below Budget")</f>
        <v>Above Budget</v>
      </c>
      <c r="T1338">
        <f>Table1[[#This Row],[Actual_Sales]]-Table1[[#This Row],[COGS]]</f>
        <v>165</v>
      </c>
      <c r="U1338">
        <v>160</v>
      </c>
      <c r="V1338">
        <f>Table1[[#This Row],[Gross_Margin]]-Table1[[#This Row],[Budget_Margin]]</f>
        <v>5</v>
      </c>
      <c r="W1338" s="5">
        <f>IF(
Table1[[#This Row],[Budget_Margin]]=0,
"",
IF(
Table1[[#This Row],[Budget_Margin]]&gt;0,
(Table1[[#This Row],[Gross_Margin]]-Table1[[#This Row],[Budget_Margin]]) / Table1[[#This Row],[Budget_Margin]],
(Table1[[#This Row],[Gross_Margin]]-Table1[[#This Row],[Budget_Margin]]) / ABS(Table1[[#This Row],[Budget_Margin]])
)
)</f>
        <v>3.125E-2</v>
      </c>
      <c r="X1338" s="5" t="str">
        <f>IF(Table1[[#This Row],[Margin_Var]]&gt;=0, "Above Budget", "Below Budget")</f>
        <v>Above Budget</v>
      </c>
      <c r="Y1338" s="5">
        <f>IFERROR(Table1[[#This Row],[Gross_Margin]]/Table1[[#This Row],[Actual_Sales]],0)</f>
        <v>0.6</v>
      </c>
      <c r="Z1338" s="5">
        <f>Table1[[#This Row],[Actual_Profit]]/Table1[[#This Row],[Actual_Sales]]</f>
        <v>0.35636363636363638</v>
      </c>
      <c r="AA1338">
        <v>67</v>
      </c>
      <c r="AB1338" s="5">
        <f>IFERROR(Table1[[#This Row],[Expenses]]/Table1[[#This Row],[Actual_Sales]],0)</f>
        <v>0.24363636363636362</v>
      </c>
      <c r="AC1338">
        <v>36</v>
      </c>
      <c r="AD1338">
        <v>1020</v>
      </c>
      <c r="AE1338" s="5">
        <f>IFERROR(Table1[[#This Row],[Inventory]]/Table1[[#This Row],[Actual_Sales]],0)</f>
        <v>3.709090909090909</v>
      </c>
    </row>
    <row r="1339" spans="1:31" x14ac:dyDescent="0.25">
      <c r="A1339">
        <v>714</v>
      </c>
      <c r="B1339">
        <v>206</v>
      </c>
      <c r="C1339">
        <v>8</v>
      </c>
      <c r="D1339" s="2">
        <v>40299</v>
      </c>
      <c r="E1339">
        <v>275</v>
      </c>
      <c r="F1339">
        <v>240</v>
      </c>
      <c r="G1339">
        <f>Table1[[#This Row],[Actual_Sales]]-Table1[[#This Row],[Budget_Sales]]</f>
        <v>35</v>
      </c>
      <c r="H1339" s="5">
        <f>IF(
Table1[[#This Row],[Budget_Sales]]=0,
"",
IF(
Table1[[#This Row],[Budget_Sales]]&gt;0,
(Table1[[#This Row],[Actual_Sales]]-Table1[[#This Row],[Budget_Sales]])/Table1[[#This Row],[Budget_Sales]],
(Table1[[#This Row],[Actual_Sales]]-Table1[[#This Row],[Budget_Sales]])/ABS(Table1[[#This Row],[Budget_Sales]])
)
)</f>
        <v>0.14583333333333334</v>
      </c>
      <c r="I1339" s="5" t="str">
        <f>IF(Table1[[#This Row],[Sales_Var]]&gt;=0,"Above Budget","Below Budget")</f>
        <v>Above Budget</v>
      </c>
      <c r="J1339">
        <f>Table1[[#This Row],[Actual_Sales]]-(Table1[[#This Row],[COGS]]+Table1[[#This Row],[Expenses]])</f>
        <v>98</v>
      </c>
      <c r="K1339">
        <v>100</v>
      </c>
      <c r="L1339">
        <f>Table1[[#This Row],[Actual_Profit]]-Table1[[#This Row],[Budget_Profit]]</f>
        <v>-2</v>
      </c>
      <c r="M1339" s="5">
        <f>IF(
Table1[[#This Row],[Budget_Profit]]=0,
"",
IF(
Table1[[#This Row],[Budget_Profit]]&gt;0,
(Table1[[#This Row],[Actual_Profit]]-Table1[[#This Row],[Budget_Profit]])/Table1[[#This Row],[Budget_Profit]],
(Table1[[#This Row],[Actual_Profit]]-Table1[[#This Row],[Budget_Profit]])/ABS(Table1[[#This Row],[Budget_Profit]])
)
)</f>
        <v>-0.02</v>
      </c>
      <c r="N1339" s="5" t="str">
        <f>IF(Table1[[#This Row],[Profit_Var]]&gt;=0, "Above Budget", "Below Budget")</f>
        <v>Below Budget</v>
      </c>
      <c r="O1339">
        <v>110</v>
      </c>
      <c r="P1339">
        <v>90</v>
      </c>
      <c r="Q1339">
        <f>Table1[[#This Row],[COGS]]-Table1[[#This Row],[Budget_COGS]]</f>
        <v>20</v>
      </c>
      <c r="R1339" s="5">
        <f>IF(
Table1[[#This Row],[Budget_COGS]]=0,
"",
IF(
Table1[[#This Row],[Budget_COGS]]&gt;0,
(Table1[[#This Row],[Budget_COGS]]-Table1[[#This Row],[COGS]]) / Table1[[#This Row],[Budget_COGS]],
(Table1[[#This Row],[Budget_COGS]]-Table1[[#This Row],[COGS]]) / ABS(Table1[[#This Row],[Budget_COGS]])
)
)</f>
        <v>-0.22222222222222221</v>
      </c>
      <c r="S1339" s="5" t="str">
        <f>IF(Table1[[#This Row],[COGS _Var]]&gt;=0, "Above Budget", "Below Budget")</f>
        <v>Above Budget</v>
      </c>
      <c r="T1339">
        <f>Table1[[#This Row],[Actual_Sales]]-Table1[[#This Row],[COGS]]</f>
        <v>165</v>
      </c>
      <c r="U1339">
        <v>150</v>
      </c>
      <c r="V1339">
        <f>Table1[[#This Row],[Gross_Margin]]-Table1[[#This Row],[Budget_Margin]]</f>
        <v>15</v>
      </c>
      <c r="W1339" s="5">
        <f>IF(
Table1[[#This Row],[Budget_Margin]]=0,
"",
IF(
Table1[[#This Row],[Budget_Margin]]&gt;0,
(Table1[[#This Row],[Gross_Margin]]-Table1[[#This Row],[Budget_Margin]]) / Table1[[#This Row],[Budget_Margin]],
(Table1[[#This Row],[Gross_Margin]]-Table1[[#This Row],[Budget_Margin]]) / ABS(Table1[[#This Row],[Budget_Margin]])
)
)</f>
        <v>0.1</v>
      </c>
      <c r="X1339" s="5" t="str">
        <f>IF(Table1[[#This Row],[Margin_Var]]&gt;=0, "Above Budget", "Below Budget")</f>
        <v>Above Budget</v>
      </c>
      <c r="Y1339" s="5">
        <f>IFERROR(Table1[[#This Row],[Gross_Margin]]/Table1[[#This Row],[Actual_Sales]],0)</f>
        <v>0.6</v>
      </c>
      <c r="Z1339" s="5">
        <f>Table1[[#This Row],[Actual_Profit]]/Table1[[#This Row],[Actual_Sales]]</f>
        <v>0.35636363636363638</v>
      </c>
      <c r="AA1339">
        <v>67</v>
      </c>
      <c r="AB1339" s="5">
        <f>IFERROR(Table1[[#This Row],[Expenses]]/Table1[[#This Row],[Actual_Sales]],0)</f>
        <v>0.24363636363636362</v>
      </c>
      <c r="AC1339">
        <v>36</v>
      </c>
      <c r="AD1339">
        <v>1020</v>
      </c>
      <c r="AE1339" s="5">
        <f>IFERROR(Table1[[#This Row],[Inventory]]/Table1[[#This Row],[Actual_Sales]],0)</f>
        <v>3.709090909090909</v>
      </c>
    </row>
    <row r="1340" spans="1:31" x14ac:dyDescent="0.25">
      <c r="A1340">
        <v>1196</v>
      </c>
      <c r="B1340">
        <v>801</v>
      </c>
      <c r="C1340">
        <v>6</v>
      </c>
      <c r="D1340" s="2">
        <v>40360</v>
      </c>
      <c r="E1340">
        <v>87</v>
      </c>
      <c r="F1340">
        <v>80</v>
      </c>
      <c r="G1340">
        <f>Table1[[#This Row],[Actual_Sales]]-Table1[[#This Row],[Budget_Sales]]</f>
        <v>7</v>
      </c>
      <c r="H1340" s="5">
        <f>IF(
Table1[[#This Row],[Budget_Sales]]=0,
"",
IF(
Table1[[#This Row],[Budget_Sales]]&gt;0,
(Table1[[#This Row],[Actual_Sales]]-Table1[[#This Row],[Budget_Sales]])/Table1[[#This Row],[Budget_Sales]],
(Table1[[#This Row],[Actual_Sales]]-Table1[[#This Row],[Budget_Sales]])/ABS(Table1[[#This Row],[Budget_Sales]])
)
)</f>
        <v>8.7499999999999994E-2</v>
      </c>
      <c r="I1340" s="5" t="str">
        <f>IF(Table1[[#This Row],[Sales_Var]]&gt;=0,"Above Budget","Below Budget")</f>
        <v>Above Budget</v>
      </c>
      <c r="J1340">
        <f>Table1[[#This Row],[Actual_Sales]]-(Table1[[#This Row],[COGS]]+Table1[[#This Row],[Expenses]])</f>
        <v>31</v>
      </c>
      <c r="K1340">
        <v>40</v>
      </c>
      <c r="L1340">
        <f>Table1[[#This Row],[Actual_Profit]]-Table1[[#This Row],[Budget_Profit]]</f>
        <v>-9</v>
      </c>
      <c r="M1340" s="5">
        <f>IF(
Table1[[#This Row],[Budget_Profit]]=0,
"",
IF(
Table1[[#This Row],[Budget_Profit]]&gt;0,
(Table1[[#This Row],[Actual_Profit]]-Table1[[#This Row],[Budget_Profit]])/Table1[[#This Row],[Budget_Profit]],
(Table1[[#This Row],[Actual_Profit]]-Table1[[#This Row],[Budget_Profit]])/ABS(Table1[[#This Row],[Budget_Profit]])
)
)</f>
        <v>-0.22500000000000001</v>
      </c>
      <c r="N1340" s="5" t="str">
        <f>IF(Table1[[#This Row],[Profit_Var]]&gt;=0, "Above Budget", "Below Budget")</f>
        <v>Below Budget</v>
      </c>
      <c r="O1340">
        <v>35</v>
      </c>
      <c r="P1340">
        <v>30</v>
      </c>
      <c r="Q1340">
        <f>Table1[[#This Row],[COGS]]-Table1[[#This Row],[Budget_COGS]]</f>
        <v>5</v>
      </c>
      <c r="R1340" s="5">
        <f>IF(
Table1[[#This Row],[Budget_COGS]]=0,
"",
IF(
Table1[[#This Row],[Budget_COGS]]&gt;0,
(Table1[[#This Row],[Budget_COGS]]-Table1[[#This Row],[COGS]]) / Table1[[#This Row],[Budget_COGS]],
(Table1[[#This Row],[Budget_COGS]]-Table1[[#This Row],[COGS]]) / ABS(Table1[[#This Row],[Budget_COGS]])
)
)</f>
        <v>-0.16666666666666666</v>
      </c>
      <c r="S1340" s="5" t="str">
        <f>IF(Table1[[#This Row],[COGS _Var]]&gt;=0, "Above Budget", "Below Budget")</f>
        <v>Above Budget</v>
      </c>
      <c r="T1340">
        <f>Table1[[#This Row],[Actual_Sales]]-Table1[[#This Row],[COGS]]</f>
        <v>52</v>
      </c>
      <c r="U1340">
        <v>50</v>
      </c>
      <c r="V1340">
        <f>Table1[[#This Row],[Gross_Margin]]-Table1[[#This Row],[Budget_Margin]]</f>
        <v>2</v>
      </c>
      <c r="W1340" s="5">
        <f>IF(
Table1[[#This Row],[Budget_Margin]]=0,
"",
IF(
Table1[[#This Row],[Budget_Margin]]&gt;0,
(Table1[[#This Row],[Gross_Margin]]-Table1[[#This Row],[Budget_Margin]]) / Table1[[#This Row],[Budget_Margin]],
(Table1[[#This Row],[Gross_Margin]]-Table1[[#This Row],[Budget_Margin]]) / ABS(Table1[[#This Row],[Budget_Margin]])
)
)</f>
        <v>0.04</v>
      </c>
      <c r="X1340" s="5" t="str">
        <f>IF(Table1[[#This Row],[Margin_Var]]&gt;=0, "Above Budget", "Below Budget")</f>
        <v>Above Budget</v>
      </c>
      <c r="Y1340" s="5">
        <f>IFERROR(Table1[[#This Row],[Gross_Margin]]/Table1[[#This Row],[Actual_Sales]],0)</f>
        <v>0.5977011494252874</v>
      </c>
      <c r="Z1340" s="5">
        <f>Table1[[#This Row],[Actual_Profit]]/Table1[[#This Row],[Actual_Sales]]</f>
        <v>0.35632183908045978</v>
      </c>
      <c r="AA1340">
        <v>21</v>
      </c>
      <c r="AB1340" s="5">
        <f>IFERROR(Table1[[#This Row],[Expenses]]/Table1[[#This Row],[Actual_Sales]],0)</f>
        <v>0.2413793103448276</v>
      </c>
      <c r="AC1340">
        <v>9</v>
      </c>
      <c r="AD1340">
        <v>894</v>
      </c>
      <c r="AE1340" s="5">
        <f>IFERROR(Table1[[#This Row],[Inventory]]/Table1[[#This Row],[Actual_Sales]],0)</f>
        <v>10.275862068965518</v>
      </c>
    </row>
    <row r="1341" spans="1:31" x14ac:dyDescent="0.25">
      <c r="A1341">
        <v>702</v>
      </c>
      <c r="B1341">
        <v>971</v>
      </c>
      <c r="C1341">
        <v>8</v>
      </c>
      <c r="D1341" s="2">
        <v>40269</v>
      </c>
      <c r="E1341">
        <v>87</v>
      </c>
      <c r="F1341">
        <v>70</v>
      </c>
      <c r="G1341">
        <f>Table1[[#This Row],[Actual_Sales]]-Table1[[#This Row],[Budget_Sales]]</f>
        <v>17</v>
      </c>
      <c r="H1341" s="5">
        <f>IF(
Table1[[#This Row],[Budget_Sales]]=0,
"",
IF(
Table1[[#This Row],[Budget_Sales]]&gt;0,
(Table1[[#This Row],[Actual_Sales]]-Table1[[#This Row],[Budget_Sales]])/Table1[[#This Row],[Budget_Sales]],
(Table1[[#This Row],[Actual_Sales]]-Table1[[#This Row],[Budget_Sales]])/ABS(Table1[[#This Row],[Budget_Sales]])
)
)</f>
        <v>0.24285714285714285</v>
      </c>
      <c r="I1341" s="5" t="str">
        <f>IF(Table1[[#This Row],[Sales_Var]]&gt;=0,"Above Budget","Below Budget")</f>
        <v>Above Budget</v>
      </c>
      <c r="J1341">
        <f>Table1[[#This Row],[Actual_Sales]]-(Table1[[#This Row],[COGS]]+Table1[[#This Row],[Expenses]])</f>
        <v>31</v>
      </c>
      <c r="K1341">
        <v>40</v>
      </c>
      <c r="L1341">
        <f>Table1[[#This Row],[Actual_Profit]]-Table1[[#This Row],[Budget_Profit]]</f>
        <v>-9</v>
      </c>
      <c r="M1341" s="5">
        <f>IF(
Table1[[#This Row],[Budget_Profit]]=0,
"",
IF(
Table1[[#This Row],[Budget_Profit]]&gt;0,
(Table1[[#This Row],[Actual_Profit]]-Table1[[#This Row],[Budget_Profit]])/Table1[[#This Row],[Budget_Profit]],
(Table1[[#This Row],[Actual_Profit]]-Table1[[#This Row],[Budget_Profit]])/ABS(Table1[[#This Row],[Budget_Profit]])
)
)</f>
        <v>-0.22500000000000001</v>
      </c>
      <c r="N1341" s="5" t="str">
        <f>IF(Table1[[#This Row],[Profit_Var]]&gt;=0, "Above Budget", "Below Budget")</f>
        <v>Below Budget</v>
      </c>
      <c r="O1341">
        <v>35</v>
      </c>
      <c r="P1341">
        <v>30</v>
      </c>
      <c r="Q1341">
        <f>Table1[[#This Row],[COGS]]-Table1[[#This Row],[Budget_COGS]]</f>
        <v>5</v>
      </c>
      <c r="R1341" s="5">
        <f>IF(
Table1[[#This Row],[Budget_COGS]]=0,
"",
IF(
Table1[[#This Row],[Budget_COGS]]&gt;0,
(Table1[[#This Row],[Budget_COGS]]-Table1[[#This Row],[COGS]]) / Table1[[#This Row],[Budget_COGS]],
(Table1[[#This Row],[Budget_COGS]]-Table1[[#This Row],[COGS]]) / ABS(Table1[[#This Row],[Budget_COGS]])
)
)</f>
        <v>-0.16666666666666666</v>
      </c>
      <c r="S1341" s="5" t="str">
        <f>IF(Table1[[#This Row],[COGS _Var]]&gt;=0, "Above Budget", "Below Budget")</f>
        <v>Above Budget</v>
      </c>
      <c r="T1341">
        <f>Table1[[#This Row],[Actual_Sales]]-Table1[[#This Row],[COGS]]</f>
        <v>52</v>
      </c>
      <c r="U1341">
        <v>40</v>
      </c>
      <c r="V1341">
        <f>Table1[[#This Row],[Gross_Margin]]-Table1[[#This Row],[Budget_Margin]]</f>
        <v>12</v>
      </c>
      <c r="W1341" s="5">
        <f>IF(
Table1[[#This Row],[Budget_Margin]]=0,
"",
IF(
Table1[[#This Row],[Budget_Margin]]&gt;0,
(Table1[[#This Row],[Gross_Margin]]-Table1[[#This Row],[Budget_Margin]]) / Table1[[#This Row],[Budget_Margin]],
(Table1[[#This Row],[Gross_Margin]]-Table1[[#This Row],[Budget_Margin]]) / ABS(Table1[[#This Row],[Budget_Margin]])
)
)</f>
        <v>0.3</v>
      </c>
      <c r="X1341" s="5" t="str">
        <f>IF(Table1[[#This Row],[Margin_Var]]&gt;=0, "Above Budget", "Below Budget")</f>
        <v>Above Budget</v>
      </c>
      <c r="Y1341" s="5">
        <f>IFERROR(Table1[[#This Row],[Gross_Margin]]/Table1[[#This Row],[Actual_Sales]],0)</f>
        <v>0.5977011494252874</v>
      </c>
      <c r="Z1341" s="5">
        <f>Table1[[#This Row],[Actual_Profit]]/Table1[[#This Row],[Actual_Sales]]</f>
        <v>0.35632183908045978</v>
      </c>
      <c r="AA1341">
        <v>21</v>
      </c>
      <c r="AB1341" s="5">
        <f>IFERROR(Table1[[#This Row],[Expenses]]/Table1[[#This Row],[Actual_Sales]],0)</f>
        <v>0.2413793103448276</v>
      </c>
      <c r="AC1341">
        <v>9</v>
      </c>
      <c r="AD1341">
        <v>777</v>
      </c>
      <c r="AE1341" s="5">
        <f>IFERROR(Table1[[#This Row],[Inventory]]/Table1[[#This Row],[Actual_Sales]],0)</f>
        <v>8.931034482758621</v>
      </c>
    </row>
    <row r="1342" spans="1:31" x14ac:dyDescent="0.25">
      <c r="A1342">
        <v>3426</v>
      </c>
      <c r="B1342">
        <v>504</v>
      </c>
      <c r="C1342">
        <v>8</v>
      </c>
      <c r="D1342" s="2">
        <v>40756</v>
      </c>
      <c r="E1342">
        <v>174</v>
      </c>
      <c r="F1342">
        <v>170</v>
      </c>
      <c r="G1342">
        <f>Table1[[#This Row],[Actual_Sales]]-Table1[[#This Row],[Budget_Sales]]</f>
        <v>4</v>
      </c>
      <c r="H1342" s="5">
        <f>IF(
Table1[[#This Row],[Budget_Sales]]=0,
"",
IF(
Table1[[#This Row],[Budget_Sales]]&gt;0,
(Table1[[#This Row],[Actual_Sales]]-Table1[[#This Row],[Budget_Sales]])/Table1[[#This Row],[Budget_Sales]],
(Table1[[#This Row],[Actual_Sales]]-Table1[[#This Row],[Budget_Sales]])/ABS(Table1[[#This Row],[Budget_Sales]])
)
)</f>
        <v>2.3529411764705882E-2</v>
      </c>
      <c r="I1342" s="5" t="str">
        <f>IF(Table1[[#This Row],[Sales_Var]]&gt;=0,"Above Budget","Below Budget")</f>
        <v>Above Budget</v>
      </c>
      <c r="J1342">
        <f>Table1[[#This Row],[Actual_Sales]]-(Table1[[#This Row],[COGS]]+Table1[[#This Row],[Expenses]])</f>
        <v>62</v>
      </c>
      <c r="K1342">
        <v>70</v>
      </c>
      <c r="L1342">
        <f>Table1[[#This Row],[Actual_Profit]]-Table1[[#This Row],[Budget_Profit]]</f>
        <v>-8</v>
      </c>
      <c r="M1342" s="5">
        <f>IF(
Table1[[#This Row],[Budget_Profit]]=0,
"",
IF(
Table1[[#This Row],[Budget_Profit]]&gt;0,
(Table1[[#This Row],[Actual_Profit]]-Table1[[#This Row],[Budget_Profit]])/Table1[[#This Row],[Budget_Profit]],
(Table1[[#This Row],[Actual_Profit]]-Table1[[#This Row],[Budget_Profit]])/ABS(Table1[[#This Row],[Budget_Profit]])
)
)</f>
        <v>-0.11428571428571428</v>
      </c>
      <c r="N1342" s="5" t="str">
        <f>IF(Table1[[#This Row],[Profit_Var]]&gt;=0, "Above Budget", "Below Budget")</f>
        <v>Below Budget</v>
      </c>
      <c r="O1342">
        <v>77</v>
      </c>
      <c r="P1342">
        <v>70</v>
      </c>
      <c r="Q1342">
        <f>Table1[[#This Row],[COGS]]-Table1[[#This Row],[Budget_COGS]]</f>
        <v>7</v>
      </c>
      <c r="R1342" s="5">
        <f>IF(
Table1[[#This Row],[Budget_COGS]]=0,
"",
IF(
Table1[[#This Row],[Budget_COGS]]&gt;0,
(Table1[[#This Row],[Budget_COGS]]-Table1[[#This Row],[COGS]]) / Table1[[#This Row],[Budget_COGS]],
(Table1[[#This Row],[Budget_COGS]]-Table1[[#This Row],[COGS]]) / ABS(Table1[[#This Row],[Budget_COGS]])
)
)</f>
        <v>-0.1</v>
      </c>
      <c r="S1342" s="5" t="str">
        <f>IF(Table1[[#This Row],[COGS _Var]]&gt;=0, "Above Budget", "Below Budget")</f>
        <v>Above Budget</v>
      </c>
      <c r="T1342">
        <f>Table1[[#This Row],[Actual_Sales]]-Table1[[#This Row],[COGS]]</f>
        <v>97</v>
      </c>
      <c r="U1342">
        <v>100</v>
      </c>
      <c r="V1342">
        <f>Table1[[#This Row],[Gross_Margin]]-Table1[[#This Row],[Budget_Margin]]</f>
        <v>-3</v>
      </c>
      <c r="W1342" s="5">
        <f>IF(
Table1[[#This Row],[Budget_Margin]]=0,
"",
IF(
Table1[[#This Row],[Budget_Margin]]&gt;0,
(Table1[[#This Row],[Gross_Margin]]-Table1[[#This Row],[Budget_Margin]]) / Table1[[#This Row],[Budget_Margin]],
(Table1[[#This Row],[Gross_Margin]]-Table1[[#This Row],[Budget_Margin]]) / ABS(Table1[[#This Row],[Budget_Margin]])
)
)</f>
        <v>-0.03</v>
      </c>
      <c r="X1342" s="5" t="str">
        <f>IF(Table1[[#This Row],[Margin_Var]]&gt;=0, "Above Budget", "Below Budget")</f>
        <v>Below Budget</v>
      </c>
      <c r="Y1342" s="5">
        <f>IFERROR(Table1[[#This Row],[Gross_Margin]]/Table1[[#This Row],[Actual_Sales]],0)</f>
        <v>0.55747126436781613</v>
      </c>
      <c r="Z1342" s="5">
        <f>Table1[[#This Row],[Actual_Profit]]/Table1[[#This Row],[Actual_Sales]]</f>
        <v>0.35632183908045978</v>
      </c>
      <c r="AA1342">
        <v>35</v>
      </c>
      <c r="AB1342" s="5">
        <f>IFERROR(Table1[[#This Row],[Expenses]]/Table1[[#This Row],[Actual_Sales]],0)</f>
        <v>0.20114942528735633</v>
      </c>
      <c r="AC1342">
        <v>25</v>
      </c>
      <c r="AD1342">
        <v>581</v>
      </c>
      <c r="AE1342" s="5">
        <f>IFERROR(Table1[[#This Row],[Inventory]]/Table1[[#This Row],[Actual_Sales]],0)</f>
        <v>3.3390804597701149</v>
      </c>
    </row>
    <row r="1343" spans="1:31" x14ac:dyDescent="0.25">
      <c r="A1343">
        <v>1044</v>
      </c>
      <c r="B1343">
        <v>904</v>
      </c>
      <c r="C1343">
        <v>2</v>
      </c>
      <c r="D1343" s="2">
        <v>40330</v>
      </c>
      <c r="E1343">
        <v>278</v>
      </c>
      <c r="F1343">
        <v>260</v>
      </c>
      <c r="G1343">
        <f>Table1[[#This Row],[Actual_Sales]]-Table1[[#This Row],[Budget_Sales]]</f>
        <v>18</v>
      </c>
      <c r="H1343" s="5">
        <f>IF(
Table1[[#This Row],[Budget_Sales]]=0,
"",
IF(
Table1[[#This Row],[Budget_Sales]]&gt;0,
(Table1[[#This Row],[Actual_Sales]]-Table1[[#This Row],[Budget_Sales]])/Table1[[#This Row],[Budget_Sales]],
(Table1[[#This Row],[Actual_Sales]]-Table1[[#This Row],[Budget_Sales]])/ABS(Table1[[#This Row],[Budget_Sales]])
)
)</f>
        <v>6.9230769230769235E-2</v>
      </c>
      <c r="I1343" s="5" t="str">
        <f>IF(Table1[[#This Row],[Sales_Var]]&gt;=0,"Above Budget","Below Budget")</f>
        <v>Above Budget</v>
      </c>
      <c r="J1343">
        <f>Table1[[#This Row],[Actual_Sales]]-(Table1[[#This Row],[COGS]]+Table1[[#This Row],[Expenses]])</f>
        <v>99</v>
      </c>
      <c r="K1343">
        <v>110</v>
      </c>
      <c r="L1343">
        <f>Table1[[#This Row],[Actual_Profit]]-Table1[[#This Row],[Budget_Profit]]</f>
        <v>-11</v>
      </c>
      <c r="M1343" s="5">
        <f>IF(
Table1[[#This Row],[Budget_Profit]]=0,
"",
IF(
Table1[[#This Row],[Budget_Profit]]&gt;0,
(Table1[[#This Row],[Actual_Profit]]-Table1[[#This Row],[Budget_Profit]])/Table1[[#This Row],[Budget_Profit]],
(Table1[[#This Row],[Actual_Profit]]-Table1[[#This Row],[Budget_Profit]])/ABS(Table1[[#This Row],[Budget_Profit]])
)
)</f>
        <v>-0.1</v>
      </c>
      <c r="N1343" s="5" t="str">
        <f>IF(Table1[[#This Row],[Profit_Var]]&gt;=0, "Above Budget", "Below Budget")</f>
        <v>Below Budget</v>
      </c>
      <c r="O1343">
        <v>111</v>
      </c>
      <c r="P1343">
        <v>100</v>
      </c>
      <c r="Q1343">
        <f>Table1[[#This Row],[COGS]]-Table1[[#This Row],[Budget_COGS]]</f>
        <v>11</v>
      </c>
      <c r="R1343" s="5">
        <f>IF(
Table1[[#This Row],[Budget_COGS]]=0,
"",
IF(
Table1[[#This Row],[Budget_COGS]]&gt;0,
(Table1[[#This Row],[Budget_COGS]]-Table1[[#This Row],[COGS]]) / Table1[[#This Row],[Budget_COGS]],
(Table1[[#This Row],[Budget_COGS]]-Table1[[#This Row],[COGS]]) / ABS(Table1[[#This Row],[Budget_COGS]])
)
)</f>
        <v>-0.11</v>
      </c>
      <c r="S1343" s="5" t="str">
        <f>IF(Table1[[#This Row],[COGS _Var]]&gt;=0, "Above Budget", "Below Budget")</f>
        <v>Above Budget</v>
      </c>
      <c r="T1343">
        <f>Table1[[#This Row],[Actual_Sales]]-Table1[[#This Row],[COGS]]</f>
        <v>167</v>
      </c>
      <c r="U1343">
        <v>160</v>
      </c>
      <c r="V1343">
        <f>Table1[[#This Row],[Gross_Margin]]-Table1[[#This Row],[Budget_Margin]]</f>
        <v>7</v>
      </c>
      <c r="W1343" s="5">
        <f>IF(
Table1[[#This Row],[Budget_Margin]]=0,
"",
IF(
Table1[[#This Row],[Budget_Margin]]&gt;0,
(Table1[[#This Row],[Gross_Margin]]-Table1[[#This Row],[Budget_Margin]]) / Table1[[#This Row],[Budget_Margin]],
(Table1[[#This Row],[Gross_Margin]]-Table1[[#This Row],[Budget_Margin]]) / ABS(Table1[[#This Row],[Budget_Margin]])
)
)</f>
        <v>4.3749999999999997E-2</v>
      </c>
      <c r="X1343" s="5" t="str">
        <f>IF(Table1[[#This Row],[Margin_Var]]&gt;=0, "Above Budget", "Below Budget")</f>
        <v>Above Budget</v>
      </c>
      <c r="Y1343" s="5">
        <f>IFERROR(Table1[[#This Row],[Gross_Margin]]/Table1[[#This Row],[Actual_Sales]],0)</f>
        <v>0.60071942446043169</v>
      </c>
      <c r="Z1343" s="5">
        <f>Table1[[#This Row],[Actual_Profit]]/Table1[[#This Row],[Actual_Sales]]</f>
        <v>0.35611510791366907</v>
      </c>
      <c r="AA1343">
        <v>68</v>
      </c>
      <c r="AB1343" s="5">
        <f>IFERROR(Table1[[#This Row],[Expenses]]/Table1[[#This Row],[Actual_Sales]],0)</f>
        <v>0.2446043165467626</v>
      </c>
      <c r="AC1343">
        <v>36</v>
      </c>
      <c r="AD1343">
        <v>767</v>
      </c>
      <c r="AE1343" s="5">
        <f>IFERROR(Table1[[#This Row],[Inventory]]/Table1[[#This Row],[Actual_Sales]],0)</f>
        <v>2.7589928057553958</v>
      </c>
    </row>
    <row r="1344" spans="1:31" x14ac:dyDescent="0.25">
      <c r="A1344">
        <v>1049</v>
      </c>
      <c r="B1344">
        <v>918</v>
      </c>
      <c r="C1344">
        <v>6</v>
      </c>
      <c r="D1344" s="2">
        <v>40330</v>
      </c>
      <c r="E1344">
        <v>278</v>
      </c>
      <c r="F1344">
        <v>230</v>
      </c>
      <c r="G1344">
        <f>Table1[[#This Row],[Actual_Sales]]-Table1[[#This Row],[Budget_Sales]]</f>
        <v>48</v>
      </c>
      <c r="H1344" s="5">
        <f>IF(
Table1[[#This Row],[Budget_Sales]]=0,
"",
IF(
Table1[[#This Row],[Budget_Sales]]&gt;0,
(Table1[[#This Row],[Actual_Sales]]-Table1[[#This Row],[Budget_Sales]])/Table1[[#This Row],[Budget_Sales]],
(Table1[[#This Row],[Actual_Sales]]-Table1[[#This Row],[Budget_Sales]])/ABS(Table1[[#This Row],[Budget_Sales]])
)
)</f>
        <v>0.20869565217391303</v>
      </c>
      <c r="I1344" s="5" t="str">
        <f>IF(Table1[[#This Row],[Sales_Var]]&gt;=0,"Above Budget","Below Budget")</f>
        <v>Above Budget</v>
      </c>
      <c r="J1344">
        <f>Table1[[#This Row],[Actual_Sales]]-(Table1[[#This Row],[COGS]]+Table1[[#This Row],[Expenses]])</f>
        <v>99</v>
      </c>
      <c r="K1344">
        <v>90</v>
      </c>
      <c r="L1344">
        <f>Table1[[#This Row],[Actual_Profit]]-Table1[[#This Row],[Budget_Profit]]</f>
        <v>9</v>
      </c>
      <c r="M1344" s="5">
        <f>IF(
Table1[[#This Row],[Budget_Profit]]=0,
"",
IF(
Table1[[#This Row],[Budget_Profit]]&gt;0,
(Table1[[#This Row],[Actual_Profit]]-Table1[[#This Row],[Budget_Profit]])/Table1[[#This Row],[Budget_Profit]],
(Table1[[#This Row],[Actual_Profit]]-Table1[[#This Row],[Budget_Profit]])/ABS(Table1[[#This Row],[Budget_Profit]])
)
)</f>
        <v>0.1</v>
      </c>
      <c r="N1344" s="5" t="str">
        <f>IF(Table1[[#This Row],[Profit_Var]]&gt;=0, "Above Budget", "Below Budget")</f>
        <v>Above Budget</v>
      </c>
      <c r="O1344">
        <v>111</v>
      </c>
      <c r="P1344">
        <v>90</v>
      </c>
      <c r="Q1344">
        <f>Table1[[#This Row],[COGS]]-Table1[[#This Row],[Budget_COGS]]</f>
        <v>21</v>
      </c>
      <c r="R1344" s="5">
        <f>IF(
Table1[[#This Row],[Budget_COGS]]=0,
"",
IF(
Table1[[#This Row],[Budget_COGS]]&gt;0,
(Table1[[#This Row],[Budget_COGS]]-Table1[[#This Row],[COGS]]) / Table1[[#This Row],[Budget_COGS]],
(Table1[[#This Row],[Budget_COGS]]-Table1[[#This Row],[COGS]]) / ABS(Table1[[#This Row],[Budget_COGS]])
)
)</f>
        <v>-0.23333333333333334</v>
      </c>
      <c r="S1344" s="5" t="str">
        <f>IF(Table1[[#This Row],[COGS _Var]]&gt;=0, "Above Budget", "Below Budget")</f>
        <v>Above Budget</v>
      </c>
      <c r="T1344">
        <f>Table1[[#This Row],[Actual_Sales]]-Table1[[#This Row],[COGS]]</f>
        <v>167</v>
      </c>
      <c r="U1344">
        <v>140</v>
      </c>
      <c r="V1344">
        <f>Table1[[#This Row],[Gross_Margin]]-Table1[[#This Row],[Budget_Margin]]</f>
        <v>27</v>
      </c>
      <c r="W1344" s="5">
        <f>IF(
Table1[[#This Row],[Budget_Margin]]=0,
"",
IF(
Table1[[#This Row],[Budget_Margin]]&gt;0,
(Table1[[#This Row],[Gross_Margin]]-Table1[[#This Row],[Budget_Margin]]) / Table1[[#This Row],[Budget_Margin]],
(Table1[[#This Row],[Gross_Margin]]-Table1[[#This Row],[Budget_Margin]]) / ABS(Table1[[#This Row],[Budget_Margin]])
)
)</f>
        <v>0.19285714285714287</v>
      </c>
      <c r="X1344" s="5" t="str">
        <f>IF(Table1[[#This Row],[Margin_Var]]&gt;=0, "Above Budget", "Below Budget")</f>
        <v>Above Budget</v>
      </c>
      <c r="Y1344" s="5">
        <f>IFERROR(Table1[[#This Row],[Gross_Margin]]/Table1[[#This Row],[Actual_Sales]],0)</f>
        <v>0.60071942446043169</v>
      </c>
      <c r="Z1344" s="5">
        <f>Table1[[#This Row],[Actual_Profit]]/Table1[[#This Row],[Actual_Sales]]</f>
        <v>0.35611510791366907</v>
      </c>
      <c r="AA1344">
        <v>68</v>
      </c>
      <c r="AB1344" s="5">
        <f>IFERROR(Table1[[#This Row],[Expenses]]/Table1[[#This Row],[Actual_Sales]],0)</f>
        <v>0.2446043165467626</v>
      </c>
      <c r="AC1344">
        <v>36</v>
      </c>
      <c r="AD1344">
        <v>767</v>
      </c>
      <c r="AE1344" s="5">
        <f>IFERROR(Table1[[#This Row],[Inventory]]/Table1[[#This Row],[Actual_Sales]],0)</f>
        <v>2.7589928057553958</v>
      </c>
    </row>
    <row r="1345" spans="1:31" x14ac:dyDescent="0.25">
      <c r="A1345">
        <v>962</v>
      </c>
      <c r="B1345">
        <v>513</v>
      </c>
      <c r="C1345">
        <v>11</v>
      </c>
      <c r="D1345" s="2">
        <v>40330</v>
      </c>
      <c r="E1345">
        <v>278</v>
      </c>
      <c r="F1345">
        <v>240</v>
      </c>
      <c r="G1345">
        <f>Table1[[#This Row],[Actual_Sales]]-Table1[[#This Row],[Budget_Sales]]</f>
        <v>38</v>
      </c>
      <c r="H1345" s="5">
        <f>IF(
Table1[[#This Row],[Budget_Sales]]=0,
"",
IF(
Table1[[#This Row],[Budget_Sales]]&gt;0,
(Table1[[#This Row],[Actual_Sales]]-Table1[[#This Row],[Budget_Sales]])/Table1[[#This Row],[Budget_Sales]],
(Table1[[#This Row],[Actual_Sales]]-Table1[[#This Row],[Budget_Sales]])/ABS(Table1[[#This Row],[Budget_Sales]])
)
)</f>
        <v>0.15833333333333333</v>
      </c>
      <c r="I1345" s="5" t="str">
        <f>IF(Table1[[#This Row],[Sales_Var]]&gt;=0,"Above Budget","Below Budget")</f>
        <v>Above Budget</v>
      </c>
      <c r="J1345">
        <f>Table1[[#This Row],[Actual_Sales]]-(Table1[[#This Row],[COGS]]+Table1[[#This Row],[Expenses]])</f>
        <v>99</v>
      </c>
      <c r="K1345">
        <v>90</v>
      </c>
      <c r="L1345">
        <f>Table1[[#This Row],[Actual_Profit]]-Table1[[#This Row],[Budget_Profit]]</f>
        <v>9</v>
      </c>
      <c r="M1345" s="5">
        <f>IF(
Table1[[#This Row],[Budget_Profit]]=0,
"",
IF(
Table1[[#This Row],[Budget_Profit]]&gt;0,
(Table1[[#This Row],[Actual_Profit]]-Table1[[#This Row],[Budget_Profit]])/Table1[[#This Row],[Budget_Profit]],
(Table1[[#This Row],[Actual_Profit]]-Table1[[#This Row],[Budget_Profit]])/ABS(Table1[[#This Row],[Budget_Profit]])
)
)</f>
        <v>0.1</v>
      </c>
      <c r="N1345" s="5" t="str">
        <f>IF(Table1[[#This Row],[Profit_Var]]&gt;=0, "Above Budget", "Below Budget")</f>
        <v>Above Budget</v>
      </c>
      <c r="O1345">
        <v>111</v>
      </c>
      <c r="P1345">
        <v>90</v>
      </c>
      <c r="Q1345">
        <f>Table1[[#This Row],[COGS]]-Table1[[#This Row],[Budget_COGS]]</f>
        <v>21</v>
      </c>
      <c r="R1345" s="5">
        <f>IF(
Table1[[#This Row],[Budget_COGS]]=0,
"",
IF(
Table1[[#This Row],[Budget_COGS]]&gt;0,
(Table1[[#This Row],[Budget_COGS]]-Table1[[#This Row],[COGS]]) / Table1[[#This Row],[Budget_COGS]],
(Table1[[#This Row],[Budget_COGS]]-Table1[[#This Row],[COGS]]) / ABS(Table1[[#This Row],[Budget_COGS]])
)
)</f>
        <v>-0.23333333333333334</v>
      </c>
      <c r="S1345" s="5" t="str">
        <f>IF(Table1[[#This Row],[COGS _Var]]&gt;=0, "Above Budget", "Below Budget")</f>
        <v>Above Budget</v>
      </c>
      <c r="T1345">
        <f>Table1[[#This Row],[Actual_Sales]]-Table1[[#This Row],[COGS]]</f>
        <v>167</v>
      </c>
      <c r="U1345">
        <v>150</v>
      </c>
      <c r="V1345">
        <f>Table1[[#This Row],[Gross_Margin]]-Table1[[#This Row],[Budget_Margin]]</f>
        <v>17</v>
      </c>
      <c r="W1345" s="5">
        <f>IF(
Table1[[#This Row],[Budget_Margin]]=0,
"",
IF(
Table1[[#This Row],[Budget_Margin]]&gt;0,
(Table1[[#This Row],[Gross_Margin]]-Table1[[#This Row],[Budget_Margin]]) / Table1[[#This Row],[Budget_Margin]],
(Table1[[#This Row],[Gross_Margin]]-Table1[[#This Row],[Budget_Margin]]) / ABS(Table1[[#This Row],[Budget_Margin]])
)
)</f>
        <v>0.11333333333333333</v>
      </c>
      <c r="X1345" s="5" t="str">
        <f>IF(Table1[[#This Row],[Margin_Var]]&gt;=0, "Above Budget", "Below Budget")</f>
        <v>Above Budget</v>
      </c>
      <c r="Y1345" s="5">
        <f>IFERROR(Table1[[#This Row],[Gross_Margin]]/Table1[[#This Row],[Actual_Sales]],0)</f>
        <v>0.60071942446043169</v>
      </c>
      <c r="Z1345" s="5">
        <f>Table1[[#This Row],[Actual_Profit]]/Table1[[#This Row],[Actual_Sales]]</f>
        <v>0.35611510791366907</v>
      </c>
      <c r="AA1345">
        <v>68</v>
      </c>
      <c r="AB1345" s="5">
        <f>IFERROR(Table1[[#This Row],[Expenses]]/Table1[[#This Row],[Actual_Sales]],0)</f>
        <v>0.2446043165467626</v>
      </c>
      <c r="AC1345">
        <v>36</v>
      </c>
      <c r="AD1345">
        <v>767</v>
      </c>
      <c r="AE1345" s="5">
        <f>IFERROR(Table1[[#This Row],[Inventory]]/Table1[[#This Row],[Actual_Sales]],0)</f>
        <v>2.7589928057553958</v>
      </c>
    </row>
    <row r="1346" spans="1:31" x14ac:dyDescent="0.25">
      <c r="A1346">
        <v>1767</v>
      </c>
      <c r="B1346">
        <v>971</v>
      </c>
      <c r="C1346">
        <v>9</v>
      </c>
      <c r="D1346" s="2">
        <v>40452</v>
      </c>
      <c r="E1346">
        <v>205</v>
      </c>
      <c r="F1346">
        <v>160</v>
      </c>
      <c r="G1346">
        <f>Table1[[#This Row],[Actual_Sales]]-Table1[[#This Row],[Budget_Sales]]</f>
        <v>45</v>
      </c>
      <c r="H1346" s="5">
        <f>IF(
Table1[[#This Row],[Budget_Sales]]=0,
"",
IF(
Table1[[#This Row],[Budget_Sales]]&gt;0,
(Table1[[#This Row],[Actual_Sales]]-Table1[[#This Row],[Budget_Sales]])/Table1[[#This Row],[Budget_Sales]],
(Table1[[#This Row],[Actual_Sales]]-Table1[[#This Row],[Budget_Sales]])/ABS(Table1[[#This Row],[Budget_Sales]])
)
)</f>
        <v>0.28125</v>
      </c>
      <c r="I1346" s="5" t="str">
        <f>IF(Table1[[#This Row],[Sales_Var]]&gt;=0,"Above Budget","Below Budget")</f>
        <v>Above Budget</v>
      </c>
      <c r="J1346">
        <f>Table1[[#This Row],[Actual_Sales]]-(Table1[[#This Row],[COGS]]+Table1[[#This Row],[Expenses]])</f>
        <v>73</v>
      </c>
      <c r="K1346">
        <v>90</v>
      </c>
      <c r="L1346">
        <f>Table1[[#This Row],[Actual_Profit]]-Table1[[#This Row],[Budget_Profit]]</f>
        <v>-17</v>
      </c>
      <c r="M1346" s="5">
        <f>IF(
Table1[[#This Row],[Budget_Profit]]=0,
"",
IF(
Table1[[#This Row],[Budget_Profit]]&gt;0,
(Table1[[#This Row],[Actual_Profit]]-Table1[[#This Row],[Budget_Profit]])/Table1[[#This Row],[Budget_Profit]],
(Table1[[#This Row],[Actual_Profit]]-Table1[[#This Row],[Budget_Profit]])/ABS(Table1[[#This Row],[Budget_Profit]])
)
)</f>
        <v>-0.18888888888888888</v>
      </c>
      <c r="N1346" s="5" t="str">
        <f>IF(Table1[[#This Row],[Profit_Var]]&gt;=0, "Above Budget", "Below Budget")</f>
        <v>Below Budget</v>
      </c>
      <c r="O1346">
        <v>90</v>
      </c>
      <c r="P1346">
        <v>60</v>
      </c>
      <c r="Q1346">
        <f>Table1[[#This Row],[COGS]]-Table1[[#This Row],[Budget_COGS]]</f>
        <v>30</v>
      </c>
      <c r="R1346" s="5">
        <f>IF(
Table1[[#This Row],[Budget_COGS]]=0,
"",
IF(
Table1[[#This Row],[Budget_COGS]]&gt;0,
(Table1[[#This Row],[Budget_COGS]]-Table1[[#This Row],[COGS]]) / Table1[[#This Row],[Budget_COGS]],
(Table1[[#This Row],[Budget_COGS]]-Table1[[#This Row],[COGS]]) / ABS(Table1[[#This Row],[Budget_COGS]])
)
)</f>
        <v>-0.5</v>
      </c>
      <c r="S1346" s="5" t="str">
        <f>IF(Table1[[#This Row],[COGS _Var]]&gt;=0, "Above Budget", "Below Budget")</f>
        <v>Above Budget</v>
      </c>
      <c r="T1346">
        <f>Table1[[#This Row],[Actual_Sales]]-Table1[[#This Row],[COGS]]</f>
        <v>115</v>
      </c>
      <c r="U1346">
        <v>100</v>
      </c>
      <c r="V1346">
        <f>Table1[[#This Row],[Gross_Margin]]-Table1[[#This Row],[Budget_Margin]]</f>
        <v>15</v>
      </c>
      <c r="W1346" s="5">
        <f>IF(
Table1[[#This Row],[Budget_Margin]]=0,
"",
IF(
Table1[[#This Row],[Budget_Margin]]&gt;0,
(Table1[[#This Row],[Gross_Margin]]-Table1[[#This Row],[Budget_Margin]]) / Table1[[#This Row],[Budget_Margin]],
(Table1[[#This Row],[Gross_Margin]]-Table1[[#This Row],[Budget_Margin]]) / ABS(Table1[[#This Row],[Budget_Margin]])
)
)</f>
        <v>0.15</v>
      </c>
      <c r="X1346" s="5" t="str">
        <f>IF(Table1[[#This Row],[Margin_Var]]&gt;=0, "Above Budget", "Below Budget")</f>
        <v>Above Budget</v>
      </c>
      <c r="Y1346" s="5">
        <f>IFERROR(Table1[[#This Row],[Gross_Margin]]/Table1[[#This Row],[Actual_Sales]],0)</f>
        <v>0.56097560975609762</v>
      </c>
      <c r="Z1346" s="5">
        <f>Table1[[#This Row],[Actual_Profit]]/Table1[[#This Row],[Actual_Sales]]</f>
        <v>0.35609756097560974</v>
      </c>
      <c r="AA1346">
        <v>42</v>
      </c>
      <c r="AB1346" s="5">
        <f>IFERROR(Table1[[#This Row],[Expenses]]/Table1[[#This Row],[Actual_Sales]],0)</f>
        <v>0.20487804878048779</v>
      </c>
      <c r="AC1346">
        <v>29</v>
      </c>
      <c r="AD1346">
        <v>572</v>
      </c>
      <c r="AE1346" s="5">
        <f>IFERROR(Table1[[#This Row],[Inventory]]/Table1[[#This Row],[Actual_Sales]],0)</f>
        <v>2.7902439024390242</v>
      </c>
    </row>
    <row r="1347" spans="1:31" x14ac:dyDescent="0.25">
      <c r="A1347">
        <v>2137</v>
      </c>
      <c r="B1347">
        <v>234</v>
      </c>
      <c r="C1347">
        <v>5</v>
      </c>
      <c r="D1347" s="2">
        <v>40544</v>
      </c>
      <c r="E1347">
        <v>382</v>
      </c>
      <c r="F1347">
        <v>400</v>
      </c>
      <c r="G1347">
        <f>Table1[[#This Row],[Actual_Sales]]-Table1[[#This Row],[Budget_Sales]]</f>
        <v>-18</v>
      </c>
      <c r="H1347" s="5">
        <f>IF(
Table1[[#This Row],[Budget_Sales]]=0,
"",
IF(
Table1[[#This Row],[Budget_Sales]]&gt;0,
(Table1[[#This Row],[Actual_Sales]]-Table1[[#This Row],[Budget_Sales]])/Table1[[#This Row],[Budget_Sales]],
(Table1[[#This Row],[Actual_Sales]]-Table1[[#This Row],[Budget_Sales]])/ABS(Table1[[#This Row],[Budget_Sales]])
)
)</f>
        <v>-4.4999999999999998E-2</v>
      </c>
      <c r="I1347" s="5" t="str">
        <f>IF(Table1[[#This Row],[Sales_Var]]&gt;=0,"Above Budget","Below Budget")</f>
        <v>Below Budget</v>
      </c>
      <c r="J1347">
        <f>Table1[[#This Row],[Actual_Sales]]-(Table1[[#This Row],[COGS]]+Table1[[#This Row],[Expenses]])</f>
        <v>136</v>
      </c>
      <c r="K1347">
        <v>140</v>
      </c>
      <c r="L1347">
        <f>Table1[[#This Row],[Actual_Profit]]-Table1[[#This Row],[Budget_Profit]]</f>
        <v>-4</v>
      </c>
      <c r="M1347" s="5">
        <f>IF(
Table1[[#This Row],[Budget_Profit]]=0,
"",
IF(
Table1[[#This Row],[Budget_Profit]]&gt;0,
(Table1[[#This Row],[Actual_Profit]]-Table1[[#This Row],[Budget_Profit]])/Table1[[#This Row],[Budget_Profit]],
(Table1[[#This Row],[Actual_Profit]]-Table1[[#This Row],[Budget_Profit]])/ABS(Table1[[#This Row],[Budget_Profit]])
)
)</f>
        <v>-2.8571428571428571E-2</v>
      </c>
      <c r="N1347" s="5" t="str">
        <f>IF(Table1[[#This Row],[Profit_Var]]&gt;=0, "Above Budget", "Below Budget")</f>
        <v>Below Budget</v>
      </c>
      <c r="O1347">
        <v>170</v>
      </c>
      <c r="P1347">
        <v>190</v>
      </c>
      <c r="Q1347">
        <f>Table1[[#This Row],[COGS]]-Table1[[#This Row],[Budget_COGS]]</f>
        <v>-20</v>
      </c>
      <c r="R1347" s="5">
        <f>IF(
Table1[[#This Row],[Budget_COGS]]=0,
"",
IF(
Table1[[#This Row],[Budget_COGS]]&gt;0,
(Table1[[#This Row],[Budget_COGS]]-Table1[[#This Row],[COGS]]) / Table1[[#This Row],[Budget_COGS]],
(Table1[[#This Row],[Budget_COGS]]-Table1[[#This Row],[COGS]]) / ABS(Table1[[#This Row],[Budget_COGS]])
)
)</f>
        <v>0.10526315789473684</v>
      </c>
      <c r="S1347" s="5" t="str">
        <f>IF(Table1[[#This Row],[COGS _Var]]&gt;=0, "Above Budget", "Below Budget")</f>
        <v>Below Budget</v>
      </c>
      <c r="T1347">
        <f>Table1[[#This Row],[Actual_Sales]]-Table1[[#This Row],[COGS]]</f>
        <v>212</v>
      </c>
      <c r="U1347">
        <v>210</v>
      </c>
      <c r="V1347">
        <f>Table1[[#This Row],[Gross_Margin]]-Table1[[#This Row],[Budget_Margin]]</f>
        <v>2</v>
      </c>
      <c r="W1347" s="5">
        <f>IF(
Table1[[#This Row],[Budget_Margin]]=0,
"",
IF(
Table1[[#This Row],[Budget_Margin]]&gt;0,
(Table1[[#This Row],[Gross_Margin]]-Table1[[#This Row],[Budget_Margin]]) / Table1[[#This Row],[Budget_Margin]],
(Table1[[#This Row],[Gross_Margin]]-Table1[[#This Row],[Budget_Margin]]) / ABS(Table1[[#This Row],[Budget_Margin]])
)
)</f>
        <v>9.5238095238095247E-3</v>
      </c>
      <c r="X1347" s="5" t="str">
        <f>IF(Table1[[#This Row],[Margin_Var]]&gt;=0, "Above Budget", "Below Budget")</f>
        <v>Above Budget</v>
      </c>
      <c r="Y1347" s="5">
        <f>IFERROR(Table1[[#This Row],[Gross_Margin]]/Table1[[#This Row],[Actual_Sales]],0)</f>
        <v>0.55497382198952883</v>
      </c>
      <c r="Z1347" s="5">
        <f>Table1[[#This Row],[Actual_Profit]]/Table1[[#This Row],[Actual_Sales]]</f>
        <v>0.35602094240837695</v>
      </c>
      <c r="AA1347">
        <v>76</v>
      </c>
      <c r="AB1347" s="5">
        <f>IFERROR(Table1[[#This Row],[Expenses]]/Table1[[#This Row],[Actual_Sales]],0)</f>
        <v>0.19895287958115182</v>
      </c>
      <c r="AC1347">
        <v>47</v>
      </c>
      <c r="AD1347">
        <v>1091</v>
      </c>
      <c r="AE1347" s="5">
        <f>IFERROR(Table1[[#This Row],[Inventory]]/Table1[[#This Row],[Actual_Sales]],0)</f>
        <v>2.8560209424083771</v>
      </c>
    </row>
    <row r="1348" spans="1:31" x14ac:dyDescent="0.25">
      <c r="A1348">
        <v>2300</v>
      </c>
      <c r="B1348">
        <v>971</v>
      </c>
      <c r="C1348">
        <v>6</v>
      </c>
      <c r="D1348" s="2">
        <v>40544</v>
      </c>
      <c r="E1348">
        <v>382</v>
      </c>
      <c r="F1348">
        <v>320</v>
      </c>
      <c r="G1348">
        <f>Table1[[#This Row],[Actual_Sales]]-Table1[[#This Row],[Budget_Sales]]</f>
        <v>62</v>
      </c>
      <c r="H1348" s="5">
        <f>IF(
Table1[[#This Row],[Budget_Sales]]=0,
"",
IF(
Table1[[#This Row],[Budget_Sales]]&gt;0,
(Table1[[#This Row],[Actual_Sales]]-Table1[[#This Row],[Budget_Sales]])/Table1[[#This Row],[Budget_Sales]],
(Table1[[#This Row],[Actual_Sales]]-Table1[[#This Row],[Budget_Sales]])/ABS(Table1[[#This Row],[Budget_Sales]])
)
)</f>
        <v>0.19375000000000001</v>
      </c>
      <c r="I1348" s="5" t="str">
        <f>IF(Table1[[#This Row],[Sales_Var]]&gt;=0,"Above Budget","Below Budget")</f>
        <v>Above Budget</v>
      </c>
      <c r="J1348">
        <f>Table1[[#This Row],[Actual_Sales]]-(Table1[[#This Row],[COGS]]+Table1[[#This Row],[Expenses]])</f>
        <v>136</v>
      </c>
      <c r="K1348">
        <v>100</v>
      </c>
      <c r="L1348">
        <f>Table1[[#This Row],[Actual_Profit]]-Table1[[#This Row],[Budget_Profit]]</f>
        <v>36</v>
      </c>
      <c r="M1348" s="5">
        <f>IF(
Table1[[#This Row],[Budget_Profit]]=0,
"",
IF(
Table1[[#This Row],[Budget_Profit]]&gt;0,
(Table1[[#This Row],[Actual_Profit]]-Table1[[#This Row],[Budget_Profit]])/Table1[[#This Row],[Budget_Profit]],
(Table1[[#This Row],[Actual_Profit]]-Table1[[#This Row],[Budget_Profit]])/ABS(Table1[[#This Row],[Budget_Profit]])
)
)</f>
        <v>0.36</v>
      </c>
      <c r="N1348" s="5" t="str">
        <f>IF(Table1[[#This Row],[Profit_Var]]&gt;=0, "Above Budget", "Below Budget")</f>
        <v>Above Budget</v>
      </c>
      <c r="O1348">
        <v>170</v>
      </c>
      <c r="P1348">
        <v>160</v>
      </c>
      <c r="Q1348">
        <f>Table1[[#This Row],[COGS]]-Table1[[#This Row],[Budget_COGS]]</f>
        <v>10</v>
      </c>
      <c r="R1348" s="5">
        <f>IF(
Table1[[#This Row],[Budget_COGS]]=0,
"",
IF(
Table1[[#This Row],[Budget_COGS]]&gt;0,
(Table1[[#This Row],[Budget_COGS]]-Table1[[#This Row],[COGS]]) / Table1[[#This Row],[Budget_COGS]],
(Table1[[#This Row],[Budget_COGS]]-Table1[[#This Row],[COGS]]) / ABS(Table1[[#This Row],[Budget_COGS]])
)
)</f>
        <v>-6.25E-2</v>
      </c>
      <c r="S1348" s="5" t="str">
        <f>IF(Table1[[#This Row],[COGS _Var]]&gt;=0, "Above Budget", "Below Budget")</f>
        <v>Above Budget</v>
      </c>
      <c r="T1348">
        <f>Table1[[#This Row],[Actual_Sales]]-Table1[[#This Row],[COGS]]</f>
        <v>212</v>
      </c>
      <c r="U1348">
        <v>160</v>
      </c>
      <c r="V1348">
        <f>Table1[[#This Row],[Gross_Margin]]-Table1[[#This Row],[Budget_Margin]]</f>
        <v>52</v>
      </c>
      <c r="W1348" s="5">
        <f>IF(
Table1[[#This Row],[Budget_Margin]]=0,
"",
IF(
Table1[[#This Row],[Budget_Margin]]&gt;0,
(Table1[[#This Row],[Gross_Margin]]-Table1[[#This Row],[Budget_Margin]]) / Table1[[#This Row],[Budget_Margin]],
(Table1[[#This Row],[Gross_Margin]]-Table1[[#This Row],[Budget_Margin]]) / ABS(Table1[[#This Row],[Budget_Margin]])
)
)</f>
        <v>0.32500000000000001</v>
      </c>
      <c r="X1348" s="5" t="str">
        <f>IF(Table1[[#This Row],[Margin_Var]]&gt;=0, "Above Budget", "Below Budget")</f>
        <v>Above Budget</v>
      </c>
      <c r="Y1348" s="5">
        <f>IFERROR(Table1[[#This Row],[Gross_Margin]]/Table1[[#This Row],[Actual_Sales]],0)</f>
        <v>0.55497382198952883</v>
      </c>
      <c r="Z1348" s="5">
        <f>Table1[[#This Row],[Actual_Profit]]/Table1[[#This Row],[Actual_Sales]]</f>
        <v>0.35602094240837695</v>
      </c>
      <c r="AA1348">
        <v>76</v>
      </c>
      <c r="AB1348" s="5">
        <f>IFERROR(Table1[[#This Row],[Expenses]]/Table1[[#This Row],[Actual_Sales]],0)</f>
        <v>0.19895287958115182</v>
      </c>
      <c r="AC1348">
        <v>47</v>
      </c>
      <c r="AD1348">
        <v>1091</v>
      </c>
      <c r="AE1348" s="5">
        <f>IFERROR(Table1[[#This Row],[Inventory]]/Table1[[#This Row],[Actual_Sales]],0)</f>
        <v>2.8560209424083771</v>
      </c>
    </row>
    <row r="1349" spans="1:31" x14ac:dyDescent="0.25">
      <c r="A1349">
        <v>2266</v>
      </c>
      <c r="B1349">
        <v>720</v>
      </c>
      <c r="C1349">
        <v>8</v>
      </c>
      <c r="D1349" s="2">
        <v>40544</v>
      </c>
      <c r="E1349">
        <v>382</v>
      </c>
      <c r="F1349">
        <v>300</v>
      </c>
      <c r="G1349">
        <f>Table1[[#This Row],[Actual_Sales]]-Table1[[#This Row],[Budget_Sales]]</f>
        <v>82</v>
      </c>
      <c r="H1349" s="5">
        <f>IF(
Table1[[#This Row],[Budget_Sales]]=0,
"",
IF(
Table1[[#This Row],[Budget_Sales]]&gt;0,
(Table1[[#This Row],[Actual_Sales]]-Table1[[#This Row],[Budget_Sales]])/Table1[[#This Row],[Budget_Sales]],
(Table1[[#This Row],[Actual_Sales]]-Table1[[#This Row],[Budget_Sales]])/ABS(Table1[[#This Row],[Budget_Sales]])
)
)</f>
        <v>0.27333333333333332</v>
      </c>
      <c r="I1349" s="5" t="str">
        <f>IF(Table1[[#This Row],[Sales_Var]]&gt;=0,"Above Budget","Below Budget")</f>
        <v>Above Budget</v>
      </c>
      <c r="J1349">
        <f>Table1[[#This Row],[Actual_Sales]]-(Table1[[#This Row],[COGS]]+Table1[[#This Row],[Expenses]])</f>
        <v>136</v>
      </c>
      <c r="K1349">
        <v>110</v>
      </c>
      <c r="L1349">
        <f>Table1[[#This Row],[Actual_Profit]]-Table1[[#This Row],[Budget_Profit]]</f>
        <v>26</v>
      </c>
      <c r="M1349" s="5">
        <f>IF(
Table1[[#This Row],[Budget_Profit]]=0,
"",
IF(
Table1[[#This Row],[Budget_Profit]]&gt;0,
(Table1[[#This Row],[Actual_Profit]]-Table1[[#This Row],[Budget_Profit]])/Table1[[#This Row],[Budget_Profit]],
(Table1[[#This Row],[Actual_Profit]]-Table1[[#This Row],[Budget_Profit]])/ABS(Table1[[#This Row],[Budget_Profit]])
)
)</f>
        <v>0.23636363636363636</v>
      </c>
      <c r="N1349" s="5" t="str">
        <f>IF(Table1[[#This Row],[Profit_Var]]&gt;=0, "Above Budget", "Below Budget")</f>
        <v>Above Budget</v>
      </c>
      <c r="O1349">
        <v>170</v>
      </c>
      <c r="P1349">
        <v>140</v>
      </c>
      <c r="Q1349">
        <f>Table1[[#This Row],[COGS]]-Table1[[#This Row],[Budget_COGS]]</f>
        <v>30</v>
      </c>
      <c r="R1349" s="5">
        <f>IF(
Table1[[#This Row],[Budget_COGS]]=0,
"",
IF(
Table1[[#This Row],[Budget_COGS]]&gt;0,
(Table1[[#This Row],[Budget_COGS]]-Table1[[#This Row],[COGS]]) / Table1[[#This Row],[Budget_COGS]],
(Table1[[#This Row],[Budget_COGS]]-Table1[[#This Row],[COGS]]) / ABS(Table1[[#This Row],[Budget_COGS]])
)
)</f>
        <v>-0.21428571428571427</v>
      </c>
      <c r="S1349" s="5" t="str">
        <f>IF(Table1[[#This Row],[COGS _Var]]&gt;=0, "Above Budget", "Below Budget")</f>
        <v>Above Budget</v>
      </c>
      <c r="T1349">
        <f>Table1[[#This Row],[Actual_Sales]]-Table1[[#This Row],[COGS]]</f>
        <v>212</v>
      </c>
      <c r="U1349">
        <v>160</v>
      </c>
      <c r="V1349">
        <f>Table1[[#This Row],[Gross_Margin]]-Table1[[#This Row],[Budget_Margin]]</f>
        <v>52</v>
      </c>
      <c r="W1349" s="5">
        <f>IF(
Table1[[#This Row],[Budget_Margin]]=0,
"",
IF(
Table1[[#This Row],[Budget_Margin]]&gt;0,
(Table1[[#This Row],[Gross_Margin]]-Table1[[#This Row],[Budget_Margin]]) / Table1[[#This Row],[Budget_Margin]],
(Table1[[#This Row],[Gross_Margin]]-Table1[[#This Row],[Budget_Margin]]) / ABS(Table1[[#This Row],[Budget_Margin]])
)
)</f>
        <v>0.32500000000000001</v>
      </c>
      <c r="X1349" s="5" t="str">
        <f>IF(Table1[[#This Row],[Margin_Var]]&gt;=0, "Above Budget", "Below Budget")</f>
        <v>Above Budget</v>
      </c>
      <c r="Y1349" s="5">
        <f>IFERROR(Table1[[#This Row],[Gross_Margin]]/Table1[[#This Row],[Actual_Sales]],0)</f>
        <v>0.55497382198952883</v>
      </c>
      <c r="Z1349" s="5">
        <f>Table1[[#This Row],[Actual_Profit]]/Table1[[#This Row],[Actual_Sales]]</f>
        <v>0.35602094240837695</v>
      </c>
      <c r="AA1349">
        <v>76</v>
      </c>
      <c r="AB1349" s="5">
        <f>IFERROR(Table1[[#This Row],[Expenses]]/Table1[[#This Row],[Actual_Sales]],0)</f>
        <v>0.19895287958115182</v>
      </c>
      <c r="AC1349">
        <v>47</v>
      </c>
      <c r="AD1349">
        <v>1091</v>
      </c>
      <c r="AE1349" s="5">
        <f>IFERROR(Table1[[#This Row],[Inventory]]/Table1[[#This Row],[Actual_Sales]],0)</f>
        <v>2.8560209424083771</v>
      </c>
    </row>
    <row r="1350" spans="1:31" x14ac:dyDescent="0.25">
      <c r="A1350">
        <v>3559</v>
      </c>
      <c r="B1350">
        <v>310</v>
      </c>
      <c r="C1350">
        <v>4</v>
      </c>
      <c r="D1350" s="2">
        <v>40787</v>
      </c>
      <c r="E1350">
        <v>531</v>
      </c>
      <c r="F1350">
        <v>470</v>
      </c>
      <c r="G1350">
        <f>Table1[[#This Row],[Actual_Sales]]-Table1[[#This Row],[Budget_Sales]]</f>
        <v>61</v>
      </c>
      <c r="H1350" s="5">
        <f>IF(
Table1[[#This Row],[Budget_Sales]]=0,
"",
IF(
Table1[[#This Row],[Budget_Sales]]&gt;0,
(Table1[[#This Row],[Actual_Sales]]-Table1[[#This Row],[Budget_Sales]])/Table1[[#This Row],[Budget_Sales]],
(Table1[[#This Row],[Actual_Sales]]-Table1[[#This Row],[Budget_Sales]])/ABS(Table1[[#This Row],[Budget_Sales]])
)
)</f>
        <v>0.12978723404255318</v>
      </c>
      <c r="I1350" s="5" t="str">
        <f>IF(Table1[[#This Row],[Sales_Var]]&gt;=0,"Above Budget","Below Budget")</f>
        <v>Above Budget</v>
      </c>
      <c r="J1350">
        <f>Table1[[#This Row],[Actual_Sales]]-(Table1[[#This Row],[COGS]]+Table1[[#This Row],[Expenses]])</f>
        <v>189</v>
      </c>
      <c r="K1350">
        <v>160</v>
      </c>
      <c r="L1350">
        <f>Table1[[#This Row],[Actual_Profit]]-Table1[[#This Row],[Budget_Profit]]</f>
        <v>29</v>
      </c>
      <c r="M1350" s="5">
        <f>IF(
Table1[[#This Row],[Budget_Profit]]=0,
"",
IF(
Table1[[#This Row],[Budget_Profit]]&gt;0,
(Table1[[#This Row],[Actual_Profit]]-Table1[[#This Row],[Budget_Profit]])/Table1[[#This Row],[Budget_Profit]],
(Table1[[#This Row],[Actual_Profit]]-Table1[[#This Row],[Budget_Profit]])/ABS(Table1[[#This Row],[Budget_Profit]])
)
)</f>
        <v>0.18124999999999999</v>
      </c>
      <c r="N1350" s="5" t="str">
        <f>IF(Table1[[#This Row],[Profit_Var]]&gt;=0, "Above Budget", "Below Budget")</f>
        <v>Above Budget</v>
      </c>
      <c r="O1350">
        <v>249</v>
      </c>
      <c r="P1350">
        <v>230</v>
      </c>
      <c r="Q1350">
        <f>Table1[[#This Row],[COGS]]-Table1[[#This Row],[Budget_COGS]]</f>
        <v>19</v>
      </c>
      <c r="R1350" s="5">
        <f>IF(
Table1[[#This Row],[Budget_COGS]]=0,
"",
IF(
Table1[[#This Row],[Budget_COGS]]&gt;0,
(Table1[[#This Row],[Budget_COGS]]-Table1[[#This Row],[COGS]]) / Table1[[#This Row],[Budget_COGS]],
(Table1[[#This Row],[Budget_COGS]]-Table1[[#This Row],[COGS]]) / ABS(Table1[[#This Row],[Budget_COGS]])
)
)</f>
        <v>-8.2608695652173908E-2</v>
      </c>
      <c r="S1350" s="5" t="str">
        <f>IF(Table1[[#This Row],[COGS _Var]]&gt;=0, "Above Budget", "Below Budget")</f>
        <v>Above Budget</v>
      </c>
      <c r="T1350">
        <f>Table1[[#This Row],[Actual_Sales]]-Table1[[#This Row],[COGS]]</f>
        <v>282</v>
      </c>
      <c r="U1350">
        <v>240</v>
      </c>
      <c r="V1350">
        <f>Table1[[#This Row],[Gross_Margin]]-Table1[[#This Row],[Budget_Margin]]</f>
        <v>42</v>
      </c>
      <c r="W1350" s="5">
        <f>IF(
Table1[[#This Row],[Budget_Margin]]=0,
"",
IF(
Table1[[#This Row],[Budget_Margin]]&gt;0,
(Table1[[#This Row],[Gross_Margin]]-Table1[[#This Row],[Budget_Margin]]) / Table1[[#This Row],[Budget_Margin]],
(Table1[[#This Row],[Gross_Margin]]-Table1[[#This Row],[Budget_Margin]]) / ABS(Table1[[#This Row],[Budget_Margin]])
)
)</f>
        <v>0.17499999999999999</v>
      </c>
      <c r="X1350" s="5" t="str">
        <f>IF(Table1[[#This Row],[Margin_Var]]&gt;=0, "Above Budget", "Below Budget")</f>
        <v>Above Budget</v>
      </c>
      <c r="Y1350" s="5">
        <f>IFERROR(Table1[[#This Row],[Gross_Margin]]/Table1[[#This Row],[Actual_Sales]],0)</f>
        <v>0.53107344632768361</v>
      </c>
      <c r="Z1350" s="5">
        <f>Table1[[#This Row],[Actual_Profit]]/Table1[[#This Row],[Actual_Sales]]</f>
        <v>0.3559322033898305</v>
      </c>
      <c r="AA1350">
        <v>93</v>
      </c>
      <c r="AB1350" s="5">
        <f>IFERROR(Table1[[#This Row],[Expenses]]/Table1[[#This Row],[Actual_Sales]],0)</f>
        <v>0.1751412429378531</v>
      </c>
      <c r="AC1350">
        <v>69</v>
      </c>
      <c r="AD1350">
        <v>1775</v>
      </c>
      <c r="AE1350" s="5">
        <f>IFERROR(Table1[[#This Row],[Inventory]]/Table1[[#This Row],[Actual_Sales]],0)</f>
        <v>3.3427495291902072</v>
      </c>
    </row>
    <row r="1351" spans="1:31" x14ac:dyDescent="0.25">
      <c r="A1351">
        <v>3688</v>
      </c>
      <c r="B1351">
        <v>775</v>
      </c>
      <c r="C1351">
        <v>12</v>
      </c>
      <c r="D1351" s="2">
        <v>40787</v>
      </c>
      <c r="E1351">
        <v>531</v>
      </c>
      <c r="F1351">
        <v>330</v>
      </c>
      <c r="G1351">
        <f>Table1[[#This Row],[Actual_Sales]]-Table1[[#This Row],[Budget_Sales]]</f>
        <v>201</v>
      </c>
      <c r="H1351" s="5">
        <f>IF(
Table1[[#This Row],[Budget_Sales]]=0,
"",
IF(
Table1[[#This Row],[Budget_Sales]]&gt;0,
(Table1[[#This Row],[Actual_Sales]]-Table1[[#This Row],[Budget_Sales]])/Table1[[#This Row],[Budget_Sales]],
(Table1[[#This Row],[Actual_Sales]]-Table1[[#This Row],[Budget_Sales]])/ABS(Table1[[#This Row],[Budget_Sales]])
)
)</f>
        <v>0.60909090909090913</v>
      </c>
      <c r="I1351" s="5" t="str">
        <f>IF(Table1[[#This Row],[Sales_Var]]&gt;=0,"Above Budget","Below Budget")</f>
        <v>Above Budget</v>
      </c>
      <c r="J1351">
        <f>Table1[[#This Row],[Actual_Sales]]-(Table1[[#This Row],[COGS]]+Table1[[#This Row],[Expenses]])</f>
        <v>189</v>
      </c>
      <c r="K1351">
        <v>110</v>
      </c>
      <c r="L1351">
        <f>Table1[[#This Row],[Actual_Profit]]-Table1[[#This Row],[Budget_Profit]]</f>
        <v>79</v>
      </c>
      <c r="M1351" s="5">
        <f>IF(
Table1[[#This Row],[Budget_Profit]]=0,
"",
IF(
Table1[[#This Row],[Budget_Profit]]&gt;0,
(Table1[[#This Row],[Actual_Profit]]-Table1[[#This Row],[Budget_Profit]])/Table1[[#This Row],[Budget_Profit]],
(Table1[[#This Row],[Actual_Profit]]-Table1[[#This Row],[Budget_Profit]])/ABS(Table1[[#This Row],[Budget_Profit]])
)
)</f>
        <v>0.71818181818181814</v>
      </c>
      <c r="N1351" s="5" t="str">
        <f>IF(Table1[[#This Row],[Profit_Var]]&gt;=0, "Above Budget", "Below Budget")</f>
        <v>Above Budget</v>
      </c>
      <c r="O1351">
        <v>249</v>
      </c>
      <c r="P1351">
        <v>160</v>
      </c>
      <c r="Q1351">
        <f>Table1[[#This Row],[COGS]]-Table1[[#This Row],[Budget_COGS]]</f>
        <v>89</v>
      </c>
      <c r="R1351" s="5">
        <f>IF(
Table1[[#This Row],[Budget_COGS]]=0,
"",
IF(
Table1[[#This Row],[Budget_COGS]]&gt;0,
(Table1[[#This Row],[Budget_COGS]]-Table1[[#This Row],[COGS]]) / Table1[[#This Row],[Budget_COGS]],
(Table1[[#This Row],[Budget_COGS]]-Table1[[#This Row],[COGS]]) / ABS(Table1[[#This Row],[Budget_COGS]])
)
)</f>
        <v>-0.55625000000000002</v>
      </c>
      <c r="S1351" s="5" t="str">
        <f>IF(Table1[[#This Row],[COGS _Var]]&gt;=0, "Above Budget", "Below Budget")</f>
        <v>Above Budget</v>
      </c>
      <c r="T1351">
        <f>Table1[[#This Row],[Actual_Sales]]-Table1[[#This Row],[COGS]]</f>
        <v>282</v>
      </c>
      <c r="U1351">
        <v>170</v>
      </c>
      <c r="V1351">
        <f>Table1[[#This Row],[Gross_Margin]]-Table1[[#This Row],[Budget_Margin]]</f>
        <v>112</v>
      </c>
      <c r="W1351" s="5">
        <f>IF(
Table1[[#This Row],[Budget_Margin]]=0,
"",
IF(
Table1[[#This Row],[Budget_Margin]]&gt;0,
(Table1[[#This Row],[Gross_Margin]]-Table1[[#This Row],[Budget_Margin]]) / Table1[[#This Row],[Budget_Margin]],
(Table1[[#This Row],[Gross_Margin]]-Table1[[#This Row],[Budget_Margin]]) / ABS(Table1[[#This Row],[Budget_Margin]])
)
)</f>
        <v>0.6588235294117647</v>
      </c>
      <c r="X1351" s="5" t="str">
        <f>IF(Table1[[#This Row],[Margin_Var]]&gt;=0, "Above Budget", "Below Budget")</f>
        <v>Above Budget</v>
      </c>
      <c r="Y1351" s="5">
        <f>IFERROR(Table1[[#This Row],[Gross_Margin]]/Table1[[#This Row],[Actual_Sales]],0)</f>
        <v>0.53107344632768361</v>
      </c>
      <c r="Z1351" s="5">
        <f>Table1[[#This Row],[Actual_Profit]]/Table1[[#This Row],[Actual_Sales]]</f>
        <v>0.3559322033898305</v>
      </c>
      <c r="AA1351">
        <v>93</v>
      </c>
      <c r="AB1351" s="5">
        <f>IFERROR(Table1[[#This Row],[Expenses]]/Table1[[#This Row],[Actual_Sales]],0)</f>
        <v>0.1751412429378531</v>
      </c>
      <c r="AC1351">
        <v>69</v>
      </c>
      <c r="AD1351">
        <v>1775</v>
      </c>
      <c r="AE1351" s="5">
        <f>IFERROR(Table1[[#This Row],[Inventory]]/Table1[[#This Row],[Actual_Sales]],0)</f>
        <v>3.3427495291902072</v>
      </c>
    </row>
    <row r="1352" spans="1:31" x14ac:dyDescent="0.25">
      <c r="A1352">
        <v>4231</v>
      </c>
      <c r="B1352">
        <v>949</v>
      </c>
      <c r="C1352">
        <v>4</v>
      </c>
      <c r="D1352" s="2">
        <v>40878</v>
      </c>
      <c r="E1352">
        <v>534</v>
      </c>
      <c r="F1352">
        <v>480</v>
      </c>
      <c r="G1352">
        <f>Table1[[#This Row],[Actual_Sales]]-Table1[[#This Row],[Budget_Sales]]</f>
        <v>54</v>
      </c>
      <c r="H1352" s="5">
        <f>IF(
Table1[[#This Row],[Budget_Sales]]=0,
"",
IF(
Table1[[#This Row],[Budget_Sales]]&gt;0,
(Table1[[#This Row],[Actual_Sales]]-Table1[[#This Row],[Budget_Sales]])/Table1[[#This Row],[Budget_Sales]],
(Table1[[#This Row],[Actual_Sales]]-Table1[[#This Row],[Budget_Sales]])/ABS(Table1[[#This Row],[Budget_Sales]])
)
)</f>
        <v>0.1125</v>
      </c>
      <c r="I1352" s="5" t="str">
        <f>IF(Table1[[#This Row],[Sales_Var]]&gt;=0,"Above Budget","Below Budget")</f>
        <v>Above Budget</v>
      </c>
      <c r="J1352">
        <f>Table1[[#This Row],[Actual_Sales]]-(Table1[[#This Row],[COGS]]+Table1[[#This Row],[Expenses]])</f>
        <v>190</v>
      </c>
      <c r="K1352">
        <v>160</v>
      </c>
      <c r="L1352">
        <f>Table1[[#This Row],[Actual_Profit]]-Table1[[#This Row],[Budget_Profit]]</f>
        <v>30</v>
      </c>
      <c r="M1352" s="5">
        <f>IF(
Table1[[#This Row],[Budget_Profit]]=0,
"",
IF(
Table1[[#This Row],[Budget_Profit]]&gt;0,
(Table1[[#This Row],[Actual_Profit]]-Table1[[#This Row],[Budget_Profit]])/Table1[[#This Row],[Budget_Profit]],
(Table1[[#This Row],[Actual_Profit]]-Table1[[#This Row],[Budget_Profit]])/ABS(Table1[[#This Row],[Budget_Profit]])
)
)</f>
        <v>0.1875</v>
      </c>
      <c r="N1352" s="5" t="str">
        <f>IF(Table1[[#This Row],[Profit_Var]]&gt;=0, "Above Budget", "Below Budget")</f>
        <v>Above Budget</v>
      </c>
      <c r="O1352">
        <v>250</v>
      </c>
      <c r="P1352">
        <v>240</v>
      </c>
      <c r="Q1352">
        <f>Table1[[#This Row],[COGS]]-Table1[[#This Row],[Budget_COGS]]</f>
        <v>10</v>
      </c>
      <c r="R1352" s="5">
        <f>IF(
Table1[[#This Row],[Budget_COGS]]=0,
"",
IF(
Table1[[#This Row],[Budget_COGS]]&gt;0,
(Table1[[#This Row],[Budget_COGS]]-Table1[[#This Row],[COGS]]) / Table1[[#This Row],[Budget_COGS]],
(Table1[[#This Row],[Budget_COGS]]-Table1[[#This Row],[COGS]]) / ABS(Table1[[#This Row],[Budget_COGS]])
)
)</f>
        <v>-4.1666666666666664E-2</v>
      </c>
      <c r="S1352" s="5" t="str">
        <f>IF(Table1[[#This Row],[COGS _Var]]&gt;=0, "Above Budget", "Below Budget")</f>
        <v>Above Budget</v>
      </c>
      <c r="T1352">
        <f>Table1[[#This Row],[Actual_Sales]]-Table1[[#This Row],[COGS]]</f>
        <v>284</v>
      </c>
      <c r="U1352">
        <v>240</v>
      </c>
      <c r="V1352">
        <f>Table1[[#This Row],[Gross_Margin]]-Table1[[#This Row],[Budget_Margin]]</f>
        <v>44</v>
      </c>
      <c r="W1352" s="5">
        <f>IF(
Table1[[#This Row],[Budget_Margin]]=0,
"",
IF(
Table1[[#This Row],[Budget_Margin]]&gt;0,
(Table1[[#This Row],[Gross_Margin]]-Table1[[#This Row],[Budget_Margin]]) / Table1[[#This Row],[Budget_Margin]],
(Table1[[#This Row],[Gross_Margin]]-Table1[[#This Row],[Budget_Margin]]) / ABS(Table1[[#This Row],[Budget_Margin]])
)
)</f>
        <v>0.18333333333333332</v>
      </c>
      <c r="X1352" s="5" t="str">
        <f>IF(Table1[[#This Row],[Margin_Var]]&gt;=0, "Above Budget", "Below Budget")</f>
        <v>Above Budget</v>
      </c>
      <c r="Y1352" s="5">
        <f>IFERROR(Table1[[#This Row],[Gross_Margin]]/Table1[[#This Row],[Actual_Sales]],0)</f>
        <v>0.53183520599250933</v>
      </c>
      <c r="Z1352" s="5">
        <f>Table1[[#This Row],[Actual_Profit]]/Table1[[#This Row],[Actual_Sales]]</f>
        <v>0.35580524344569286</v>
      </c>
      <c r="AA1352">
        <v>94</v>
      </c>
      <c r="AB1352" s="5">
        <f>IFERROR(Table1[[#This Row],[Expenses]]/Table1[[#This Row],[Actual_Sales]],0)</f>
        <v>0.17602996254681649</v>
      </c>
      <c r="AC1352">
        <v>70</v>
      </c>
      <c r="AD1352">
        <v>1820</v>
      </c>
      <c r="AE1352" s="5">
        <f>IFERROR(Table1[[#This Row],[Inventory]]/Table1[[#This Row],[Actual_Sales]],0)</f>
        <v>3.4082397003745317</v>
      </c>
    </row>
    <row r="1353" spans="1:31" x14ac:dyDescent="0.25">
      <c r="A1353">
        <v>4206</v>
      </c>
      <c r="B1353">
        <v>773</v>
      </c>
      <c r="C1353">
        <v>6</v>
      </c>
      <c r="D1353" s="2">
        <v>40878</v>
      </c>
      <c r="E1353">
        <v>534</v>
      </c>
      <c r="F1353">
        <v>640</v>
      </c>
      <c r="G1353">
        <f>Table1[[#This Row],[Actual_Sales]]-Table1[[#This Row],[Budget_Sales]]</f>
        <v>-106</v>
      </c>
      <c r="H1353" s="5">
        <f>IF(
Table1[[#This Row],[Budget_Sales]]=0,
"",
IF(
Table1[[#This Row],[Budget_Sales]]&gt;0,
(Table1[[#This Row],[Actual_Sales]]-Table1[[#This Row],[Budget_Sales]])/Table1[[#This Row],[Budget_Sales]],
(Table1[[#This Row],[Actual_Sales]]-Table1[[#This Row],[Budget_Sales]])/ABS(Table1[[#This Row],[Budget_Sales]])
)
)</f>
        <v>-0.16562499999999999</v>
      </c>
      <c r="I1353" s="5" t="str">
        <f>IF(Table1[[#This Row],[Sales_Var]]&gt;=0,"Above Budget","Below Budget")</f>
        <v>Below Budget</v>
      </c>
      <c r="J1353">
        <f>Table1[[#This Row],[Actual_Sales]]-(Table1[[#This Row],[COGS]]+Table1[[#This Row],[Expenses]])</f>
        <v>190</v>
      </c>
      <c r="K1353">
        <v>240</v>
      </c>
      <c r="L1353">
        <f>Table1[[#This Row],[Actual_Profit]]-Table1[[#This Row],[Budget_Profit]]</f>
        <v>-50</v>
      </c>
      <c r="M1353" s="5">
        <f>IF(
Table1[[#This Row],[Budget_Profit]]=0,
"",
IF(
Table1[[#This Row],[Budget_Profit]]&gt;0,
(Table1[[#This Row],[Actual_Profit]]-Table1[[#This Row],[Budget_Profit]])/Table1[[#This Row],[Budget_Profit]],
(Table1[[#This Row],[Actual_Profit]]-Table1[[#This Row],[Budget_Profit]])/ABS(Table1[[#This Row],[Budget_Profit]])
)
)</f>
        <v>-0.20833333333333334</v>
      </c>
      <c r="N1353" s="5" t="str">
        <f>IF(Table1[[#This Row],[Profit_Var]]&gt;=0, "Above Budget", "Below Budget")</f>
        <v>Below Budget</v>
      </c>
      <c r="O1353">
        <v>250</v>
      </c>
      <c r="P1353">
        <v>320</v>
      </c>
      <c r="Q1353">
        <f>Table1[[#This Row],[COGS]]-Table1[[#This Row],[Budget_COGS]]</f>
        <v>-70</v>
      </c>
      <c r="R1353" s="5">
        <f>IF(
Table1[[#This Row],[Budget_COGS]]=0,
"",
IF(
Table1[[#This Row],[Budget_COGS]]&gt;0,
(Table1[[#This Row],[Budget_COGS]]-Table1[[#This Row],[COGS]]) / Table1[[#This Row],[Budget_COGS]],
(Table1[[#This Row],[Budget_COGS]]-Table1[[#This Row],[COGS]]) / ABS(Table1[[#This Row],[Budget_COGS]])
)
)</f>
        <v>0.21875</v>
      </c>
      <c r="S1353" s="5" t="str">
        <f>IF(Table1[[#This Row],[COGS _Var]]&gt;=0, "Above Budget", "Below Budget")</f>
        <v>Below Budget</v>
      </c>
      <c r="T1353">
        <f>Table1[[#This Row],[Actual_Sales]]-Table1[[#This Row],[COGS]]</f>
        <v>284</v>
      </c>
      <c r="U1353">
        <v>320</v>
      </c>
      <c r="V1353">
        <f>Table1[[#This Row],[Gross_Margin]]-Table1[[#This Row],[Budget_Margin]]</f>
        <v>-36</v>
      </c>
      <c r="W1353" s="5">
        <f>IF(
Table1[[#This Row],[Budget_Margin]]=0,
"",
IF(
Table1[[#This Row],[Budget_Margin]]&gt;0,
(Table1[[#This Row],[Gross_Margin]]-Table1[[#This Row],[Budget_Margin]]) / Table1[[#This Row],[Budget_Margin]],
(Table1[[#This Row],[Gross_Margin]]-Table1[[#This Row],[Budget_Margin]]) / ABS(Table1[[#This Row],[Budget_Margin]])
)
)</f>
        <v>-0.1125</v>
      </c>
      <c r="X1353" s="5" t="str">
        <f>IF(Table1[[#This Row],[Margin_Var]]&gt;=0, "Above Budget", "Below Budget")</f>
        <v>Below Budget</v>
      </c>
      <c r="Y1353" s="5">
        <f>IFERROR(Table1[[#This Row],[Gross_Margin]]/Table1[[#This Row],[Actual_Sales]],0)</f>
        <v>0.53183520599250933</v>
      </c>
      <c r="Z1353" s="5">
        <f>Table1[[#This Row],[Actual_Profit]]/Table1[[#This Row],[Actual_Sales]]</f>
        <v>0.35580524344569286</v>
      </c>
      <c r="AA1353">
        <v>94</v>
      </c>
      <c r="AB1353" s="5">
        <f>IFERROR(Table1[[#This Row],[Expenses]]/Table1[[#This Row],[Actual_Sales]],0)</f>
        <v>0.17602996254681649</v>
      </c>
      <c r="AC1353">
        <v>70</v>
      </c>
      <c r="AD1353">
        <v>1820</v>
      </c>
      <c r="AE1353" s="5">
        <f>IFERROR(Table1[[#This Row],[Inventory]]/Table1[[#This Row],[Actual_Sales]],0)</f>
        <v>3.4082397003745317</v>
      </c>
    </row>
    <row r="1354" spans="1:31" x14ac:dyDescent="0.25">
      <c r="A1354">
        <v>4215</v>
      </c>
      <c r="B1354">
        <v>775</v>
      </c>
      <c r="C1354">
        <v>12</v>
      </c>
      <c r="D1354" s="2">
        <v>40878</v>
      </c>
      <c r="E1354">
        <v>534</v>
      </c>
      <c r="F1354">
        <v>360</v>
      </c>
      <c r="G1354">
        <f>Table1[[#This Row],[Actual_Sales]]-Table1[[#This Row],[Budget_Sales]]</f>
        <v>174</v>
      </c>
      <c r="H1354" s="5">
        <f>IF(
Table1[[#This Row],[Budget_Sales]]=0,
"",
IF(
Table1[[#This Row],[Budget_Sales]]&gt;0,
(Table1[[#This Row],[Actual_Sales]]-Table1[[#This Row],[Budget_Sales]])/Table1[[#This Row],[Budget_Sales]],
(Table1[[#This Row],[Actual_Sales]]-Table1[[#This Row],[Budget_Sales]])/ABS(Table1[[#This Row],[Budget_Sales]])
)
)</f>
        <v>0.48333333333333334</v>
      </c>
      <c r="I1354" s="5" t="str">
        <f>IF(Table1[[#This Row],[Sales_Var]]&gt;=0,"Above Budget","Below Budget")</f>
        <v>Above Budget</v>
      </c>
      <c r="J1354">
        <f>Table1[[#This Row],[Actual_Sales]]-(Table1[[#This Row],[COGS]]+Table1[[#This Row],[Expenses]])</f>
        <v>190</v>
      </c>
      <c r="K1354">
        <v>100</v>
      </c>
      <c r="L1354">
        <f>Table1[[#This Row],[Actual_Profit]]-Table1[[#This Row],[Budget_Profit]]</f>
        <v>90</v>
      </c>
      <c r="M1354" s="5">
        <f>IF(
Table1[[#This Row],[Budget_Profit]]=0,
"",
IF(
Table1[[#This Row],[Budget_Profit]]&gt;0,
(Table1[[#This Row],[Actual_Profit]]-Table1[[#This Row],[Budget_Profit]])/Table1[[#This Row],[Budget_Profit]],
(Table1[[#This Row],[Actual_Profit]]-Table1[[#This Row],[Budget_Profit]])/ABS(Table1[[#This Row],[Budget_Profit]])
)
)</f>
        <v>0.9</v>
      </c>
      <c r="N1354" s="5" t="str">
        <f>IF(Table1[[#This Row],[Profit_Var]]&gt;=0, "Above Budget", "Below Budget")</f>
        <v>Above Budget</v>
      </c>
      <c r="O1354">
        <v>250</v>
      </c>
      <c r="P1354">
        <v>180</v>
      </c>
      <c r="Q1354">
        <f>Table1[[#This Row],[COGS]]-Table1[[#This Row],[Budget_COGS]]</f>
        <v>70</v>
      </c>
      <c r="R1354" s="5">
        <f>IF(
Table1[[#This Row],[Budget_COGS]]=0,
"",
IF(
Table1[[#This Row],[Budget_COGS]]&gt;0,
(Table1[[#This Row],[Budget_COGS]]-Table1[[#This Row],[COGS]]) / Table1[[#This Row],[Budget_COGS]],
(Table1[[#This Row],[Budget_COGS]]-Table1[[#This Row],[COGS]]) / ABS(Table1[[#This Row],[Budget_COGS]])
)
)</f>
        <v>-0.3888888888888889</v>
      </c>
      <c r="S1354" s="5" t="str">
        <f>IF(Table1[[#This Row],[COGS _Var]]&gt;=0, "Above Budget", "Below Budget")</f>
        <v>Above Budget</v>
      </c>
      <c r="T1354">
        <f>Table1[[#This Row],[Actual_Sales]]-Table1[[#This Row],[COGS]]</f>
        <v>284</v>
      </c>
      <c r="U1354">
        <v>180</v>
      </c>
      <c r="V1354">
        <f>Table1[[#This Row],[Gross_Margin]]-Table1[[#This Row],[Budget_Margin]]</f>
        <v>104</v>
      </c>
      <c r="W1354" s="5">
        <f>IF(
Table1[[#This Row],[Budget_Margin]]=0,
"",
IF(
Table1[[#This Row],[Budget_Margin]]&gt;0,
(Table1[[#This Row],[Gross_Margin]]-Table1[[#This Row],[Budget_Margin]]) / Table1[[#This Row],[Budget_Margin]],
(Table1[[#This Row],[Gross_Margin]]-Table1[[#This Row],[Budget_Margin]]) / ABS(Table1[[#This Row],[Budget_Margin]])
)
)</f>
        <v>0.57777777777777772</v>
      </c>
      <c r="X1354" s="5" t="str">
        <f>IF(Table1[[#This Row],[Margin_Var]]&gt;=0, "Above Budget", "Below Budget")</f>
        <v>Above Budget</v>
      </c>
      <c r="Y1354" s="5">
        <f>IFERROR(Table1[[#This Row],[Gross_Margin]]/Table1[[#This Row],[Actual_Sales]],0)</f>
        <v>0.53183520599250933</v>
      </c>
      <c r="Z1354" s="5">
        <f>Table1[[#This Row],[Actual_Profit]]/Table1[[#This Row],[Actual_Sales]]</f>
        <v>0.35580524344569286</v>
      </c>
      <c r="AA1354">
        <v>94</v>
      </c>
      <c r="AB1354" s="5">
        <f>IFERROR(Table1[[#This Row],[Expenses]]/Table1[[#This Row],[Actual_Sales]],0)</f>
        <v>0.17602996254681649</v>
      </c>
      <c r="AC1354">
        <v>70</v>
      </c>
      <c r="AD1354">
        <v>1820</v>
      </c>
      <c r="AE1354" s="5">
        <f>IFERROR(Table1[[#This Row],[Inventory]]/Table1[[#This Row],[Actual_Sales]],0)</f>
        <v>3.4082397003745317</v>
      </c>
    </row>
    <row r="1355" spans="1:31" x14ac:dyDescent="0.25">
      <c r="A1355">
        <v>1754</v>
      </c>
      <c r="B1355">
        <v>936</v>
      </c>
      <c r="C1355">
        <v>2</v>
      </c>
      <c r="D1355" s="2">
        <v>40452</v>
      </c>
      <c r="E1355">
        <v>520</v>
      </c>
      <c r="F1355">
        <v>770</v>
      </c>
      <c r="G1355">
        <f>Table1[[#This Row],[Actual_Sales]]-Table1[[#This Row],[Budget_Sales]]</f>
        <v>-250</v>
      </c>
      <c r="H1355" s="5">
        <f>IF(
Table1[[#This Row],[Budget_Sales]]=0,
"",
IF(
Table1[[#This Row],[Budget_Sales]]&gt;0,
(Table1[[#This Row],[Actual_Sales]]-Table1[[#This Row],[Budget_Sales]])/Table1[[#This Row],[Budget_Sales]],
(Table1[[#This Row],[Actual_Sales]]-Table1[[#This Row],[Budget_Sales]])/ABS(Table1[[#This Row],[Budget_Sales]])
)
)</f>
        <v>-0.32467532467532467</v>
      </c>
      <c r="I1355" s="5" t="str">
        <f>IF(Table1[[#This Row],[Sales_Var]]&gt;=0,"Above Budget","Below Budget")</f>
        <v>Below Budget</v>
      </c>
      <c r="J1355">
        <f>Table1[[#This Row],[Actual_Sales]]-(Table1[[#This Row],[COGS]]+Table1[[#This Row],[Expenses]])</f>
        <v>185</v>
      </c>
      <c r="K1355">
        <v>340</v>
      </c>
      <c r="L1355">
        <f>Table1[[#This Row],[Actual_Profit]]-Table1[[#This Row],[Budget_Profit]]</f>
        <v>-155</v>
      </c>
      <c r="M1355" s="5">
        <f>IF(
Table1[[#This Row],[Budget_Profit]]=0,
"",
IF(
Table1[[#This Row],[Budget_Profit]]&gt;0,
(Table1[[#This Row],[Actual_Profit]]-Table1[[#This Row],[Budget_Profit]])/Table1[[#This Row],[Budget_Profit]],
(Table1[[#This Row],[Actual_Profit]]-Table1[[#This Row],[Budget_Profit]])/ABS(Table1[[#This Row],[Budget_Profit]])
)
)</f>
        <v>-0.45588235294117646</v>
      </c>
      <c r="N1355" s="5" t="str">
        <f>IF(Table1[[#This Row],[Profit_Var]]&gt;=0, "Above Budget", "Below Budget")</f>
        <v>Below Budget</v>
      </c>
      <c r="O1355">
        <v>239</v>
      </c>
      <c r="P1355">
        <v>350</v>
      </c>
      <c r="Q1355">
        <f>Table1[[#This Row],[COGS]]-Table1[[#This Row],[Budget_COGS]]</f>
        <v>-111</v>
      </c>
      <c r="R1355" s="5">
        <f>IF(
Table1[[#This Row],[Budget_COGS]]=0,
"",
IF(
Table1[[#This Row],[Budget_COGS]]&gt;0,
(Table1[[#This Row],[Budget_COGS]]-Table1[[#This Row],[COGS]]) / Table1[[#This Row],[Budget_COGS]],
(Table1[[#This Row],[Budget_COGS]]-Table1[[#This Row],[COGS]]) / ABS(Table1[[#This Row],[Budget_COGS]])
)
)</f>
        <v>0.31714285714285712</v>
      </c>
      <c r="S1355" s="5" t="str">
        <f>IF(Table1[[#This Row],[COGS _Var]]&gt;=0, "Above Budget", "Below Budget")</f>
        <v>Below Budget</v>
      </c>
      <c r="T1355">
        <f>Table1[[#This Row],[Actual_Sales]]-Table1[[#This Row],[COGS]]</f>
        <v>281</v>
      </c>
      <c r="U1355">
        <v>420</v>
      </c>
      <c r="V1355">
        <f>Table1[[#This Row],[Gross_Margin]]-Table1[[#This Row],[Budget_Margin]]</f>
        <v>-139</v>
      </c>
      <c r="W1355" s="5">
        <f>IF(
Table1[[#This Row],[Budget_Margin]]=0,
"",
IF(
Table1[[#This Row],[Budget_Margin]]&gt;0,
(Table1[[#This Row],[Gross_Margin]]-Table1[[#This Row],[Budget_Margin]]) / Table1[[#This Row],[Budget_Margin]],
(Table1[[#This Row],[Gross_Margin]]-Table1[[#This Row],[Budget_Margin]]) / ABS(Table1[[#This Row],[Budget_Margin]])
)
)</f>
        <v>-0.33095238095238094</v>
      </c>
      <c r="X1355" s="5" t="str">
        <f>IF(Table1[[#This Row],[Margin_Var]]&gt;=0, "Above Budget", "Below Budget")</f>
        <v>Below Budget</v>
      </c>
      <c r="Y1355" s="5">
        <f>IFERROR(Table1[[#This Row],[Gross_Margin]]/Table1[[#This Row],[Actual_Sales]],0)</f>
        <v>0.54038461538461535</v>
      </c>
      <c r="Z1355" s="5">
        <f>Table1[[#This Row],[Actual_Profit]]/Table1[[#This Row],[Actual_Sales]]</f>
        <v>0.35576923076923078</v>
      </c>
      <c r="AA1355">
        <v>96</v>
      </c>
      <c r="AB1355" s="5">
        <f>IFERROR(Table1[[#This Row],[Expenses]]/Table1[[#This Row],[Actual_Sales]],0)</f>
        <v>0.18461538461538463</v>
      </c>
      <c r="AC1355">
        <v>74</v>
      </c>
      <c r="AD1355">
        <v>1246</v>
      </c>
      <c r="AE1355" s="5">
        <f>IFERROR(Table1[[#This Row],[Inventory]]/Table1[[#This Row],[Actual_Sales]],0)</f>
        <v>2.3961538461538461</v>
      </c>
    </row>
    <row r="1356" spans="1:31" x14ac:dyDescent="0.25">
      <c r="A1356">
        <v>2951</v>
      </c>
      <c r="B1356">
        <v>702</v>
      </c>
      <c r="C1356">
        <v>9</v>
      </c>
      <c r="D1356" s="2">
        <v>40664</v>
      </c>
      <c r="E1356">
        <v>461</v>
      </c>
      <c r="F1356">
        <v>400</v>
      </c>
      <c r="G1356">
        <f>Table1[[#This Row],[Actual_Sales]]-Table1[[#This Row],[Budget_Sales]]</f>
        <v>61</v>
      </c>
      <c r="H1356" s="5">
        <f>IF(
Table1[[#This Row],[Budget_Sales]]=0,
"",
IF(
Table1[[#This Row],[Budget_Sales]]&gt;0,
(Table1[[#This Row],[Actual_Sales]]-Table1[[#This Row],[Budget_Sales]])/Table1[[#This Row],[Budget_Sales]],
(Table1[[#This Row],[Actual_Sales]]-Table1[[#This Row],[Budget_Sales]])/ABS(Table1[[#This Row],[Budget_Sales]])
)
)</f>
        <v>0.1525</v>
      </c>
      <c r="I1356" s="5" t="str">
        <f>IF(Table1[[#This Row],[Sales_Var]]&gt;=0,"Above Budget","Below Budget")</f>
        <v>Above Budget</v>
      </c>
      <c r="J1356">
        <f>Table1[[#This Row],[Actual_Sales]]-(Table1[[#This Row],[COGS]]+Table1[[#This Row],[Expenses]])</f>
        <v>164</v>
      </c>
      <c r="K1356">
        <v>160</v>
      </c>
      <c r="L1356">
        <f>Table1[[#This Row],[Actual_Profit]]-Table1[[#This Row],[Budget_Profit]]</f>
        <v>4</v>
      </c>
      <c r="M1356" s="5">
        <f>IF(
Table1[[#This Row],[Budget_Profit]]=0,
"",
IF(
Table1[[#This Row],[Budget_Profit]]&gt;0,
(Table1[[#This Row],[Actual_Profit]]-Table1[[#This Row],[Budget_Profit]])/Table1[[#This Row],[Budget_Profit]],
(Table1[[#This Row],[Actual_Profit]]-Table1[[#This Row],[Budget_Profit]])/ABS(Table1[[#This Row],[Budget_Profit]])
)
)</f>
        <v>2.5000000000000001E-2</v>
      </c>
      <c r="N1356" s="5" t="str">
        <f>IF(Table1[[#This Row],[Profit_Var]]&gt;=0, "Above Budget", "Below Budget")</f>
        <v>Above Budget</v>
      </c>
      <c r="O1356">
        <v>195</v>
      </c>
      <c r="P1356">
        <v>160</v>
      </c>
      <c r="Q1356">
        <f>Table1[[#This Row],[COGS]]-Table1[[#This Row],[Budget_COGS]]</f>
        <v>35</v>
      </c>
      <c r="R1356" s="5">
        <f>IF(
Table1[[#This Row],[Budget_COGS]]=0,
"",
IF(
Table1[[#This Row],[Budget_COGS]]&gt;0,
(Table1[[#This Row],[Budget_COGS]]-Table1[[#This Row],[COGS]]) / Table1[[#This Row],[Budget_COGS]],
(Table1[[#This Row],[Budget_COGS]]-Table1[[#This Row],[COGS]]) / ABS(Table1[[#This Row],[Budget_COGS]])
)
)</f>
        <v>-0.21875</v>
      </c>
      <c r="S1356" s="5" t="str">
        <f>IF(Table1[[#This Row],[COGS _Var]]&gt;=0, "Above Budget", "Below Budget")</f>
        <v>Above Budget</v>
      </c>
      <c r="T1356">
        <f>Table1[[#This Row],[Actual_Sales]]-Table1[[#This Row],[COGS]]</f>
        <v>266</v>
      </c>
      <c r="U1356">
        <v>240</v>
      </c>
      <c r="V1356">
        <f>Table1[[#This Row],[Gross_Margin]]-Table1[[#This Row],[Budget_Margin]]</f>
        <v>26</v>
      </c>
      <c r="W1356" s="5">
        <f>IF(
Table1[[#This Row],[Budget_Margin]]=0,
"",
IF(
Table1[[#This Row],[Budget_Margin]]&gt;0,
(Table1[[#This Row],[Gross_Margin]]-Table1[[#This Row],[Budget_Margin]]) / Table1[[#This Row],[Budget_Margin]],
(Table1[[#This Row],[Gross_Margin]]-Table1[[#This Row],[Budget_Margin]]) / ABS(Table1[[#This Row],[Budget_Margin]])
)
)</f>
        <v>0.10833333333333334</v>
      </c>
      <c r="X1356" s="5" t="str">
        <f>IF(Table1[[#This Row],[Margin_Var]]&gt;=0, "Above Budget", "Below Budget")</f>
        <v>Above Budget</v>
      </c>
      <c r="Y1356" s="5">
        <f>IFERROR(Table1[[#This Row],[Gross_Margin]]/Table1[[#This Row],[Actual_Sales]],0)</f>
        <v>0.57700650759219085</v>
      </c>
      <c r="Z1356" s="5">
        <f>Table1[[#This Row],[Actual_Profit]]/Table1[[#This Row],[Actual_Sales]]</f>
        <v>0.35574837310195229</v>
      </c>
      <c r="AA1356">
        <v>102</v>
      </c>
      <c r="AB1356" s="5">
        <f>IFERROR(Table1[[#This Row],[Expenses]]/Table1[[#This Row],[Actual_Sales]],0)</f>
        <v>0.22125813449023862</v>
      </c>
      <c r="AC1356">
        <v>64</v>
      </c>
      <c r="AD1356">
        <v>956</v>
      </c>
      <c r="AE1356" s="5">
        <f>IFERROR(Table1[[#This Row],[Inventory]]/Table1[[#This Row],[Actual_Sales]],0)</f>
        <v>2.0737527114967462</v>
      </c>
    </row>
    <row r="1357" spans="1:31" x14ac:dyDescent="0.25">
      <c r="A1357">
        <v>516</v>
      </c>
      <c r="B1357">
        <v>940</v>
      </c>
      <c r="C1357">
        <v>2</v>
      </c>
      <c r="D1357" s="2">
        <v>40238</v>
      </c>
      <c r="E1357">
        <v>467</v>
      </c>
      <c r="F1357">
        <v>580</v>
      </c>
      <c r="G1357">
        <f>Table1[[#This Row],[Actual_Sales]]-Table1[[#This Row],[Budget_Sales]]</f>
        <v>-113</v>
      </c>
      <c r="H1357" s="5">
        <f>IF(
Table1[[#This Row],[Budget_Sales]]=0,
"",
IF(
Table1[[#This Row],[Budget_Sales]]&gt;0,
(Table1[[#This Row],[Actual_Sales]]-Table1[[#This Row],[Budget_Sales]])/Table1[[#This Row],[Budget_Sales]],
(Table1[[#This Row],[Actual_Sales]]-Table1[[#This Row],[Budget_Sales]])/ABS(Table1[[#This Row],[Budget_Sales]])
)
)</f>
        <v>-0.19482758620689655</v>
      </c>
      <c r="I1357" s="5" t="str">
        <f>IF(Table1[[#This Row],[Sales_Var]]&gt;=0,"Above Budget","Below Budget")</f>
        <v>Below Budget</v>
      </c>
      <c r="J1357">
        <f>Table1[[#This Row],[Actual_Sales]]-(Table1[[#This Row],[COGS]]+Table1[[#This Row],[Expenses]])</f>
        <v>166</v>
      </c>
      <c r="K1357">
        <v>240</v>
      </c>
      <c r="L1357">
        <f>Table1[[#This Row],[Actual_Profit]]-Table1[[#This Row],[Budget_Profit]]</f>
        <v>-74</v>
      </c>
      <c r="M1357" s="5">
        <f>IF(
Table1[[#This Row],[Budget_Profit]]=0,
"",
IF(
Table1[[#This Row],[Budget_Profit]]&gt;0,
(Table1[[#This Row],[Actual_Profit]]-Table1[[#This Row],[Budget_Profit]])/Table1[[#This Row],[Budget_Profit]],
(Table1[[#This Row],[Actual_Profit]]-Table1[[#This Row],[Budget_Profit]])/ABS(Table1[[#This Row],[Budget_Profit]])
)
)</f>
        <v>-0.30833333333333335</v>
      </c>
      <c r="N1357" s="5" t="str">
        <f>IF(Table1[[#This Row],[Profit_Var]]&gt;=0, "Above Budget", "Below Budget")</f>
        <v>Below Budget</v>
      </c>
      <c r="O1357">
        <v>214</v>
      </c>
      <c r="P1357">
        <v>260</v>
      </c>
      <c r="Q1357">
        <f>Table1[[#This Row],[COGS]]-Table1[[#This Row],[Budget_COGS]]</f>
        <v>-46</v>
      </c>
      <c r="R1357" s="5">
        <f>IF(
Table1[[#This Row],[Budget_COGS]]=0,
"",
IF(
Table1[[#This Row],[Budget_COGS]]&gt;0,
(Table1[[#This Row],[Budget_COGS]]-Table1[[#This Row],[COGS]]) / Table1[[#This Row],[Budget_COGS]],
(Table1[[#This Row],[Budget_COGS]]-Table1[[#This Row],[COGS]]) / ABS(Table1[[#This Row],[Budget_COGS]])
)
)</f>
        <v>0.17692307692307693</v>
      </c>
      <c r="S1357" s="5" t="str">
        <f>IF(Table1[[#This Row],[COGS _Var]]&gt;=0, "Above Budget", "Below Budget")</f>
        <v>Below Budget</v>
      </c>
      <c r="T1357">
        <f>Table1[[#This Row],[Actual_Sales]]-Table1[[#This Row],[COGS]]</f>
        <v>253</v>
      </c>
      <c r="U1357">
        <v>320</v>
      </c>
      <c r="V1357">
        <f>Table1[[#This Row],[Gross_Margin]]-Table1[[#This Row],[Budget_Margin]]</f>
        <v>-67</v>
      </c>
      <c r="W1357" s="5">
        <f>IF(
Table1[[#This Row],[Budget_Margin]]=0,
"",
IF(
Table1[[#This Row],[Budget_Margin]]&gt;0,
(Table1[[#This Row],[Gross_Margin]]-Table1[[#This Row],[Budget_Margin]]) / Table1[[#This Row],[Budget_Margin]],
(Table1[[#This Row],[Gross_Margin]]-Table1[[#This Row],[Budget_Margin]]) / ABS(Table1[[#This Row],[Budget_Margin]])
)
)</f>
        <v>-0.20937500000000001</v>
      </c>
      <c r="X1357" s="5" t="str">
        <f>IF(Table1[[#This Row],[Margin_Var]]&gt;=0, "Above Budget", "Below Budget")</f>
        <v>Below Budget</v>
      </c>
      <c r="Y1357" s="5">
        <f>IFERROR(Table1[[#This Row],[Gross_Margin]]/Table1[[#This Row],[Actual_Sales]],0)</f>
        <v>0.54175588865096358</v>
      </c>
      <c r="Z1357" s="5">
        <f>Table1[[#This Row],[Actual_Profit]]/Table1[[#This Row],[Actual_Sales]]</f>
        <v>0.35546038543897218</v>
      </c>
      <c r="AA1357">
        <v>87</v>
      </c>
      <c r="AB1357" s="5">
        <f>IFERROR(Table1[[#This Row],[Expenses]]/Table1[[#This Row],[Actual_Sales]],0)</f>
        <v>0.18629550321199143</v>
      </c>
      <c r="AC1357">
        <v>66</v>
      </c>
      <c r="AD1357">
        <v>923</v>
      </c>
      <c r="AE1357" s="5">
        <f>IFERROR(Table1[[#This Row],[Inventory]]/Table1[[#This Row],[Actual_Sales]],0)</f>
        <v>1.9764453961456103</v>
      </c>
    </row>
    <row r="1358" spans="1:31" x14ac:dyDescent="0.25">
      <c r="A1358">
        <v>1114</v>
      </c>
      <c r="B1358">
        <v>425</v>
      </c>
      <c r="C1358">
        <v>2</v>
      </c>
      <c r="D1358" s="2">
        <v>40360</v>
      </c>
      <c r="E1358">
        <v>211</v>
      </c>
      <c r="F1358">
        <v>260</v>
      </c>
      <c r="G1358">
        <f>Table1[[#This Row],[Actual_Sales]]-Table1[[#This Row],[Budget_Sales]]</f>
        <v>-49</v>
      </c>
      <c r="H1358" s="5">
        <f>IF(
Table1[[#This Row],[Budget_Sales]]=0,
"",
IF(
Table1[[#This Row],[Budget_Sales]]&gt;0,
(Table1[[#This Row],[Actual_Sales]]-Table1[[#This Row],[Budget_Sales]])/Table1[[#This Row],[Budget_Sales]],
(Table1[[#This Row],[Actual_Sales]]-Table1[[#This Row],[Budget_Sales]])/ABS(Table1[[#This Row],[Budget_Sales]])
)
)</f>
        <v>-0.18846153846153846</v>
      </c>
      <c r="I1358" s="5" t="str">
        <f>IF(Table1[[#This Row],[Sales_Var]]&gt;=0,"Above Budget","Below Budget")</f>
        <v>Below Budget</v>
      </c>
      <c r="J1358">
        <f>Table1[[#This Row],[Actual_Sales]]-(Table1[[#This Row],[COGS]]+Table1[[#This Row],[Expenses]])</f>
        <v>75</v>
      </c>
      <c r="K1358">
        <v>120</v>
      </c>
      <c r="L1358">
        <f>Table1[[#This Row],[Actual_Profit]]-Table1[[#This Row],[Budget_Profit]]</f>
        <v>-45</v>
      </c>
      <c r="M1358" s="5">
        <f>IF(
Table1[[#This Row],[Budget_Profit]]=0,
"",
IF(
Table1[[#This Row],[Budget_Profit]]&gt;0,
(Table1[[#This Row],[Actual_Profit]]-Table1[[#This Row],[Budget_Profit]])/Table1[[#This Row],[Budget_Profit]],
(Table1[[#This Row],[Actual_Profit]]-Table1[[#This Row],[Budget_Profit]])/ABS(Table1[[#This Row],[Budget_Profit]])
)
)</f>
        <v>-0.375</v>
      </c>
      <c r="N1358" s="5" t="str">
        <f>IF(Table1[[#This Row],[Profit_Var]]&gt;=0, "Above Budget", "Below Budget")</f>
        <v>Below Budget</v>
      </c>
      <c r="O1358">
        <v>86</v>
      </c>
      <c r="P1358">
        <v>100</v>
      </c>
      <c r="Q1358">
        <f>Table1[[#This Row],[COGS]]-Table1[[#This Row],[Budget_COGS]]</f>
        <v>-14</v>
      </c>
      <c r="R1358" s="5">
        <f>IF(
Table1[[#This Row],[Budget_COGS]]=0,
"",
IF(
Table1[[#This Row],[Budget_COGS]]&gt;0,
(Table1[[#This Row],[Budget_COGS]]-Table1[[#This Row],[COGS]]) / Table1[[#This Row],[Budget_COGS]],
(Table1[[#This Row],[Budget_COGS]]-Table1[[#This Row],[COGS]]) / ABS(Table1[[#This Row],[Budget_COGS]])
)
)</f>
        <v>0.14000000000000001</v>
      </c>
      <c r="S1358" s="5" t="str">
        <f>IF(Table1[[#This Row],[COGS _Var]]&gt;=0, "Above Budget", "Below Budget")</f>
        <v>Below Budget</v>
      </c>
      <c r="T1358">
        <f>Table1[[#This Row],[Actual_Sales]]-Table1[[#This Row],[COGS]]</f>
        <v>125</v>
      </c>
      <c r="U1358">
        <v>160</v>
      </c>
      <c r="V1358">
        <f>Table1[[#This Row],[Gross_Margin]]-Table1[[#This Row],[Budget_Margin]]</f>
        <v>-35</v>
      </c>
      <c r="W1358" s="5">
        <f>IF(
Table1[[#This Row],[Budget_Margin]]=0,
"",
IF(
Table1[[#This Row],[Budget_Margin]]&gt;0,
(Table1[[#This Row],[Gross_Margin]]-Table1[[#This Row],[Budget_Margin]]) / Table1[[#This Row],[Budget_Margin]],
(Table1[[#This Row],[Gross_Margin]]-Table1[[#This Row],[Budget_Margin]]) / ABS(Table1[[#This Row],[Budget_Margin]])
)
)</f>
        <v>-0.21875</v>
      </c>
      <c r="X1358" s="5" t="str">
        <f>IF(Table1[[#This Row],[Margin_Var]]&gt;=0, "Above Budget", "Below Budget")</f>
        <v>Below Budget</v>
      </c>
      <c r="Y1358" s="5">
        <f>IFERROR(Table1[[#This Row],[Gross_Margin]]/Table1[[#This Row],[Actual_Sales]],0)</f>
        <v>0.59241706161137442</v>
      </c>
      <c r="Z1358" s="5">
        <f>Table1[[#This Row],[Actual_Profit]]/Table1[[#This Row],[Actual_Sales]]</f>
        <v>0.35545023696682465</v>
      </c>
      <c r="AA1358">
        <v>50</v>
      </c>
      <c r="AB1358" s="5">
        <f>IFERROR(Table1[[#This Row],[Expenses]]/Table1[[#This Row],[Actual_Sales]],0)</f>
        <v>0.23696682464454977</v>
      </c>
      <c r="AC1358">
        <v>27</v>
      </c>
      <c r="AD1358">
        <v>463</v>
      </c>
      <c r="AE1358" s="5">
        <f>IFERROR(Table1[[#This Row],[Inventory]]/Table1[[#This Row],[Actual_Sales]],0)</f>
        <v>2.1943127962085307</v>
      </c>
    </row>
    <row r="1359" spans="1:31" x14ac:dyDescent="0.25">
      <c r="A1359">
        <v>651</v>
      </c>
      <c r="B1359">
        <v>707</v>
      </c>
      <c r="C1359">
        <v>9</v>
      </c>
      <c r="D1359" s="2">
        <v>40269</v>
      </c>
      <c r="E1359">
        <v>456</v>
      </c>
      <c r="F1359">
        <v>400</v>
      </c>
      <c r="G1359">
        <f>Table1[[#This Row],[Actual_Sales]]-Table1[[#This Row],[Budget_Sales]]</f>
        <v>56</v>
      </c>
      <c r="H1359" s="5">
        <f>IF(
Table1[[#This Row],[Budget_Sales]]=0,
"",
IF(
Table1[[#This Row],[Budget_Sales]]&gt;0,
(Table1[[#This Row],[Actual_Sales]]-Table1[[#This Row],[Budget_Sales]])/Table1[[#This Row],[Budget_Sales]],
(Table1[[#This Row],[Actual_Sales]]-Table1[[#This Row],[Budget_Sales]])/ABS(Table1[[#This Row],[Budget_Sales]])
)
)</f>
        <v>0.14000000000000001</v>
      </c>
      <c r="I1359" s="5" t="str">
        <f>IF(Table1[[#This Row],[Sales_Var]]&gt;=0,"Above Budget","Below Budget")</f>
        <v>Above Budget</v>
      </c>
      <c r="J1359">
        <f>Table1[[#This Row],[Actual_Sales]]-(Table1[[#This Row],[COGS]]+Table1[[#This Row],[Expenses]])</f>
        <v>162</v>
      </c>
      <c r="K1359">
        <v>170</v>
      </c>
      <c r="L1359">
        <f>Table1[[#This Row],[Actual_Profit]]-Table1[[#This Row],[Budget_Profit]]</f>
        <v>-8</v>
      </c>
      <c r="M1359" s="5">
        <f>IF(
Table1[[#This Row],[Budget_Profit]]=0,
"",
IF(
Table1[[#This Row],[Budget_Profit]]&gt;0,
(Table1[[#This Row],[Actual_Profit]]-Table1[[#This Row],[Budget_Profit]])/Table1[[#This Row],[Budget_Profit]],
(Table1[[#This Row],[Actual_Profit]]-Table1[[#This Row],[Budget_Profit]])/ABS(Table1[[#This Row],[Budget_Profit]])
)
)</f>
        <v>-4.7058823529411764E-2</v>
      </c>
      <c r="N1359" s="5" t="str">
        <f>IF(Table1[[#This Row],[Profit_Var]]&gt;=0, "Above Budget", "Below Budget")</f>
        <v>Below Budget</v>
      </c>
      <c r="O1359">
        <v>209</v>
      </c>
      <c r="P1359">
        <v>170</v>
      </c>
      <c r="Q1359">
        <f>Table1[[#This Row],[COGS]]-Table1[[#This Row],[Budget_COGS]]</f>
        <v>39</v>
      </c>
      <c r="R1359" s="5">
        <f>IF(
Table1[[#This Row],[Budget_COGS]]=0,
"",
IF(
Table1[[#This Row],[Budget_COGS]]&gt;0,
(Table1[[#This Row],[Budget_COGS]]-Table1[[#This Row],[COGS]]) / Table1[[#This Row],[Budget_COGS]],
(Table1[[#This Row],[Budget_COGS]]-Table1[[#This Row],[COGS]]) / ABS(Table1[[#This Row],[Budget_COGS]])
)
)</f>
        <v>-0.22941176470588234</v>
      </c>
      <c r="S1359" s="5" t="str">
        <f>IF(Table1[[#This Row],[COGS _Var]]&gt;=0, "Above Budget", "Below Budget")</f>
        <v>Above Budget</v>
      </c>
      <c r="T1359">
        <f>Table1[[#This Row],[Actual_Sales]]-Table1[[#This Row],[COGS]]</f>
        <v>247</v>
      </c>
      <c r="U1359">
        <v>230</v>
      </c>
      <c r="V1359">
        <f>Table1[[#This Row],[Gross_Margin]]-Table1[[#This Row],[Budget_Margin]]</f>
        <v>17</v>
      </c>
      <c r="W1359" s="5">
        <f>IF(
Table1[[#This Row],[Budget_Margin]]=0,
"",
IF(
Table1[[#This Row],[Budget_Margin]]&gt;0,
(Table1[[#This Row],[Gross_Margin]]-Table1[[#This Row],[Budget_Margin]]) / Table1[[#This Row],[Budget_Margin]],
(Table1[[#This Row],[Gross_Margin]]-Table1[[#This Row],[Budget_Margin]]) / ABS(Table1[[#This Row],[Budget_Margin]])
)
)</f>
        <v>7.3913043478260873E-2</v>
      </c>
      <c r="X1359" s="5" t="str">
        <f>IF(Table1[[#This Row],[Margin_Var]]&gt;=0, "Above Budget", "Below Budget")</f>
        <v>Above Budget</v>
      </c>
      <c r="Y1359" s="5">
        <f>IFERROR(Table1[[#This Row],[Gross_Margin]]/Table1[[#This Row],[Actual_Sales]],0)</f>
        <v>0.54166666666666663</v>
      </c>
      <c r="Z1359" s="5">
        <f>Table1[[#This Row],[Actual_Profit]]/Table1[[#This Row],[Actual_Sales]]</f>
        <v>0.35526315789473684</v>
      </c>
      <c r="AA1359">
        <v>85</v>
      </c>
      <c r="AB1359" s="5">
        <f>IFERROR(Table1[[#This Row],[Expenses]]/Table1[[#This Row],[Actual_Sales]],0)</f>
        <v>0.18640350877192982</v>
      </c>
      <c r="AC1359">
        <v>64</v>
      </c>
      <c r="AD1359">
        <v>969</v>
      </c>
      <c r="AE1359" s="5">
        <f>IFERROR(Table1[[#This Row],[Inventory]]/Table1[[#This Row],[Actual_Sales]],0)</f>
        <v>2.125</v>
      </c>
    </row>
    <row r="1360" spans="1:31" x14ac:dyDescent="0.25">
      <c r="A1360">
        <v>1937</v>
      </c>
      <c r="B1360">
        <v>956</v>
      </c>
      <c r="C1360">
        <v>2</v>
      </c>
      <c r="D1360" s="2">
        <v>40483</v>
      </c>
      <c r="E1360">
        <v>490</v>
      </c>
      <c r="F1360">
        <v>580</v>
      </c>
      <c r="G1360">
        <f>Table1[[#This Row],[Actual_Sales]]-Table1[[#This Row],[Budget_Sales]]</f>
        <v>-90</v>
      </c>
      <c r="H1360" s="5">
        <f>IF(
Table1[[#This Row],[Budget_Sales]]=0,
"",
IF(
Table1[[#This Row],[Budget_Sales]]&gt;0,
(Table1[[#This Row],[Actual_Sales]]-Table1[[#This Row],[Budget_Sales]])/Table1[[#This Row],[Budget_Sales]],
(Table1[[#This Row],[Actual_Sales]]-Table1[[#This Row],[Budget_Sales]])/ABS(Table1[[#This Row],[Budget_Sales]])
)
)</f>
        <v>-0.15517241379310345</v>
      </c>
      <c r="I1360" s="5" t="str">
        <f>IF(Table1[[#This Row],[Sales_Var]]&gt;=0,"Above Budget","Below Budget")</f>
        <v>Below Budget</v>
      </c>
      <c r="J1360">
        <f>Table1[[#This Row],[Actual_Sales]]-(Table1[[#This Row],[COGS]]+Table1[[#This Row],[Expenses]])</f>
        <v>174</v>
      </c>
      <c r="K1360">
        <v>230</v>
      </c>
      <c r="L1360">
        <f>Table1[[#This Row],[Actual_Profit]]-Table1[[#This Row],[Budget_Profit]]</f>
        <v>-56</v>
      </c>
      <c r="M1360" s="5">
        <f>IF(
Table1[[#This Row],[Budget_Profit]]=0,
"",
IF(
Table1[[#This Row],[Budget_Profit]]&gt;0,
(Table1[[#This Row],[Actual_Profit]]-Table1[[#This Row],[Budget_Profit]])/Table1[[#This Row],[Budget_Profit]],
(Table1[[#This Row],[Actual_Profit]]-Table1[[#This Row],[Budget_Profit]])/ABS(Table1[[#This Row],[Budget_Profit]])
)
)</f>
        <v>-0.24347826086956523</v>
      </c>
      <c r="N1360" s="5" t="str">
        <f>IF(Table1[[#This Row],[Profit_Var]]&gt;=0, "Above Budget", "Below Budget")</f>
        <v>Below Budget</v>
      </c>
      <c r="O1360">
        <v>225</v>
      </c>
      <c r="P1360">
        <v>260</v>
      </c>
      <c r="Q1360">
        <f>Table1[[#This Row],[COGS]]-Table1[[#This Row],[Budget_COGS]]</f>
        <v>-35</v>
      </c>
      <c r="R1360" s="5">
        <f>IF(
Table1[[#This Row],[Budget_COGS]]=0,
"",
IF(
Table1[[#This Row],[Budget_COGS]]&gt;0,
(Table1[[#This Row],[Budget_COGS]]-Table1[[#This Row],[COGS]]) / Table1[[#This Row],[Budget_COGS]],
(Table1[[#This Row],[Budget_COGS]]-Table1[[#This Row],[COGS]]) / ABS(Table1[[#This Row],[Budget_COGS]])
)
)</f>
        <v>0.13461538461538461</v>
      </c>
      <c r="S1360" s="5" t="str">
        <f>IF(Table1[[#This Row],[COGS _Var]]&gt;=0, "Above Budget", "Below Budget")</f>
        <v>Below Budget</v>
      </c>
      <c r="T1360">
        <f>Table1[[#This Row],[Actual_Sales]]-Table1[[#This Row],[COGS]]</f>
        <v>265</v>
      </c>
      <c r="U1360">
        <v>320</v>
      </c>
      <c r="V1360">
        <f>Table1[[#This Row],[Gross_Margin]]-Table1[[#This Row],[Budget_Margin]]</f>
        <v>-55</v>
      </c>
      <c r="W1360" s="5">
        <f>IF(
Table1[[#This Row],[Budget_Margin]]=0,
"",
IF(
Table1[[#This Row],[Budget_Margin]]&gt;0,
(Table1[[#This Row],[Gross_Margin]]-Table1[[#This Row],[Budget_Margin]]) / Table1[[#This Row],[Budget_Margin]],
(Table1[[#This Row],[Gross_Margin]]-Table1[[#This Row],[Budget_Margin]]) / ABS(Table1[[#This Row],[Budget_Margin]])
)
)</f>
        <v>-0.171875</v>
      </c>
      <c r="X1360" s="5" t="str">
        <f>IF(Table1[[#This Row],[Margin_Var]]&gt;=0, "Above Budget", "Below Budget")</f>
        <v>Below Budget</v>
      </c>
      <c r="Y1360" s="5">
        <f>IFERROR(Table1[[#This Row],[Gross_Margin]]/Table1[[#This Row],[Actual_Sales]],0)</f>
        <v>0.54081632653061229</v>
      </c>
      <c r="Z1360" s="5">
        <f>Table1[[#This Row],[Actual_Profit]]/Table1[[#This Row],[Actual_Sales]]</f>
        <v>0.35510204081632651</v>
      </c>
      <c r="AA1360">
        <v>91</v>
      </c>
      <c r="AB1360" s="5">
        <f>IFERROR(Table1[[#This Row],[Expenses]]/Table1[[#This Row],[Actual_Sales]],0)</f>
        <v>0.18571428571428572</v>
      </c>
      <c r="AC1360">
        <v>69</v>
      </c>
      <c r="AD1360">
        <v>1272</v>
      </c>
      <c r="AE1360" s="5">
        <f>IFERROR(Table1[[#This Row],[Inventory]]/Table1[[#This Row],[Actual_Sales]],0)</f>
        <v>2.5959183673469388</v>
      </c>
    </row>
    <row r="1361" spans="1:31" x14ac:dyDescent="0.25">
      <c r="A1361">
        <v>1781</v>
      </c>
      <c r="B1361">
        <v>213</v>
      </c>
      <c r="C1361">
        <v>9</v>
      </c>
      <c r="D1361" s="2">
        <v>40483</v>
      </c>
      <c r="E1361">
        <v>490</v>
      </c>
      <c r="F1361">
        <v>450</v>
      </c>
      <c r="G1361">
        <f>Table1[[#This Row],[Actual_Sales]]-Table1[[#This Row],[Budget_Sales]]</f>
        <v>40</v>
      </c>
      <c r="H1361" s="5">
        <f>IF(
Table1[[#This Row],[Budget_Sales]]=0,
"",
IF(
Table1[[#This Row],[Budget_Sales]]&gt;0,
(Table1[[#This Row],[Actual_Sales]]-Table1[[#This Row],[Budget_Sales]])/Table1[[#This Row],[Budget_Sales]],
(Table1[[#This Row],[Actual_Sales]]-Table1[[#This Row],[Budget_Sales]])/ABS(Table1[[#This Row],[Budget_Sales]])
)
)</f>
        <v>8.8888888888888892E-2</v>
      </c>
      <c r="I1361" s="5" t="str">
        <f>IF(Table1[[#This Row],[Sales_Var]]&gt;=0,"Above Budget","Below Budget")</f>
        <v>Above Budget</v>
      </c>
      <c r="J1361">
        <f>Table1[[#This Row],[Actual_Sales]]-(Table1[[#This Row],[COGS]]+Table1[[#This Row],[Expenses]])</f>
        <v>174</v>
      </c>
      <c r="K1361">
        <v>160</v>
      </c>
      <c r="L1361">
        <f>Table1[[#This Row],[Actual_Profit]]-Table1[[#This Row],[Budget_Profit]]</f>
        <v>14</v>
      </c>
      <c r="M1361" s="5">
        <f>IF(
Table1[[#This Row],[Budget_Profit]]=0,
"",
IF(
Table1[[#This Row],[Budget_Profit]]&gt;0,
(Table1[[#This Row],[Actual_Profit]]-Table1[[#This Row],[Budget_Profit]])/Table1[[#This Row],[Budget_Profit]],
(Table1[[#This Row],[Actual_Profit]]-Table1[[#This Row],[Budget_Profit]])/ABS(Table1[[#This Row],[Budget_Profit]])
)
)</f>
        <v>8.7499999999999994E-2</v>
      </c>
      <c r="N1361" s="5" t="str">
        <f>IF(Table1[[#This Row],[Profit_Var]]&gt;=0, "Above Budget", "Below Budget")</f>
        <v>Above Budget</v>
      </c>
      <c r="O1361">
        <v>225</v>
      </c>
      <c r="P1361">
        <v>210</v>
      </c>
      <c r="Q1361">
        <f>Table1[[#This Row],[COGS]]-Table1[[#This Row],[Budget_COGS]]</f>
        <v>15</v>
      </c>
      <c r="R1361" s="5">
        <f>IF(
Table1[[#This Row],[Budget_COGS]]=0,
"",
IF(
Table1[[#This Row],[Budget_COGS]]&gt;0,
(Table1[[#This Row],[Budget_COGS]]-Table1[[#This Row],[COGS]]) / Table1[[#This Row],[Budget_COGS]],
(Table1[[#This Row],[Budget_COGS]]-Table1[[#This Row],[COGS]]) / ABS(Table1[[#This Row],[Budget_COGS]])
)
)</f>
        <v>-7.1428571428571425E-2</v>
      </c>
      <c r="S1361" s="5" t="str">
        <f>IF(Table1[[#This Row],[COGS _Var]]&gt;=0, "Above Budget", "Below Budget")</f>
        <v>Above Budget</v>
      </c>
      <c r="T1361">
        <f>Table1[[#This Row],[Actual_Sales]]-Table1[[#This Row],[COGS]]</f>
        <v>265</v>
      </c>
      <c r="U1361">
        <v>240</v>
      </c>
      <c r="V1361">
        <f>Table1[[#This Row],[Gross_Margin]]-Table1[[#This Row],[Budget_Margin]]</f>
        <v>25</v>
      </c>
      <c r="W1361" s="5">
        <f>IF(
Table1[[#This Row],[Budget_Margin]]=0,
"",
IF(
Table1[[#This Row],[Budget_Margin]]&gt;0,
(Table1[[#This Row],[Gross_Margin]]-Table1[[#This Row],[Budget_Margin]]) / Table1[[#This Row],[Budget_Margin]],
(Table1[[#This Row],[Gross_Margin]]-Table1[[#This Row],[Budget_Margin]]) / ABS(Table1[[#This Row],[Budget_Margin]])
)
)</f>
        <v>0.10416666666666667</v>
      </c>
      <c r="X1361" s="5" t="str">
        <f>IF(Table1[[#This Row],[Margin_Var]]&gt;=0, "Above Budget", "Below Budget")</f>
        <v>Above Budget</v>
      </c>
      <c r="Y1361" s="5">
        <f>IFERROR(Table1[[#This Row],[Gross_Margin]]/Table1[[#This Row],[Actual_Sales]],0)</f>
        <v>0.54081632653061229</v>
      </c>
      <c r="Z1361" s="5">
        <f>Table1[[#This Row],[Actual_Profit]]/Table1[[#This Row],[Actual_Sales]]</f>
        <v>0.35510204081632651</v>
      </c>
      <c r="AA1361">
        <v>91</v>
      </c>
      <c r="AB1361" s="5">
        <f>IFERROR(Table1[[#This Row],[Expenses]]/Table1[[#This Row],[Actual_Sales]],0)</f>
        <v>0.18571428571428572</v>
      </c>
      <c r="AC1361">
        <v>69</v>
      </c>
      <c r="AD1361">
        <v>1272</v>
      </c>
      <c r="AE1361" s="5">
        <f>IFERROR(Table1[[#This Row],[Inventory]]/Table1[[#This Row],[Actual_Sales]],0)</f>
        <v>2.5959183673469388</v>
      </c>
    </row>
    <row r="1362" spans="1:31" x14ac:dyDescent="0.25">
      <c r="A1362">
        <v>1929</v>
      </c>
      <c r="B1362">
        <v>918</v>
      </c>
      <c r="C1362">
        <v>2</v>
      </c>
      <c r="D1362" s="2">
        <v>40483</v>
      </c>
      <c r="E1362">
        <v>200</v>
      </c>
      <c r="F1362">
        <v>230</v>
      </c>
      <c r="G1362">
        <f>Table1[[#This Row],[Actual_Sales]]-Table1[[#This Row],[Budget_Sales]]</f>
        <v>-30</v>
      </c>
      <c r="H1362" s="5">
        <f>IF(
Table1[[#This Row],[Budget_Sales]]=0,
"",
IF(
Table1[[#This Row],[Budget_Sales]]&gt;0,
(Table1[[#This Row],[Actual_Sales]]-Table1[[#This Row],[Budget_Sales]])/Table1[[#This Row],[Budget_Sales]],
(Table1[[#This Row],[Actual_Sales]]-Table1[[#This Row],[Budget_Sales]])/ABS(Table1[[#This Row],[Budget_Sales]])
)
)</f>
        <v>-0.13043478260869565</v>
      </c>
      <c r="I1362" s="5" t="str">
        <f>IF(Table1[[#This Row],[Sales_Var]]&gt;=0,"Above Budget","Below Budget")</f>
        <v>Below Budget</v>
      </c>
      <c r="J1362">
        <f>Table1[[#This Row],[Actual_Sales]]-(Table1[[#This Row],[COGS]]+Table1[[#This Row],[Expenses]])</f>
        <v>71</v>
      </c>
      <c r="K1362">
        <v>90</v>
      </c>
      <c r="L1362">
        <f>Table1[[#This Row],[Actual_Profit]]-Table1[[#This Row],[Budget_Profit]]</f>
        <v>-19</v>
      </c>
      <c r="M1362" s="5">
        <f>IF(
Table1[[#This Row],[Budget_Profit]]=0,
"",
IF(
Table1[[#This Row],[Budget_Profit]]&gt;0,
(Table1[[#This Row],[Actual_Profit]]-Table1[[#This Row],[Budget_Profit]])/Table1[[#This Row],[Budget_Profit]],
(Table1[[#This Row],[Actual_Profit]]-Table1[[#This Row],[Budget_Profit]])/ABS(Table1[[#This Row],[Budget_Profit]])
)
)</f>
        <v>-0.21111111111111111</v>
      </c>
      <c r="N1362" s="5" t="str">
        <f>IF(Table1[[#This Row],[Profit_Var]]&gt;=0, "Above Budget", "Below Budget")</f>
        <v>Below Budget</v>
      </c>
      <c r="O1362">
        <v>88</v>
      </c>
      <c r="P1362">
        <v>100</v>
      </c>
      <c r="Q1362">
        <f>Table1[[#This Row],[COGS]]-Table1[[#This Row],[Budget_COGS]]</f>
        <v>-12</v>
      </c>
      <c r="R1362" s="5">
        <f>IF(
Table1[[#This Row],[Budget_COGS]]=0,
"",
IF(
Table1[[#This Row],[Budget_COGS]]&gt;0,
(Table1[[#This Row],[Budget_COGS]]-Table1[[#This Row],[COGS]]) / Table1[[#This Row],[Budget_COGS]],
(Table1[[#This Row],[Budget_COGS]]-Table1[[#This Row],[COGS]]) / ABS(Table1[[#This Row],[Budget_COGS]])
)
)</f>
        <v>0.12</v>
      </c>
      <c r="S1362" s="5" t="str">
        <f>IF(Table1[[#This Row],[COGS _Var]]&gt;=0, "Above Budget", "Below Budget")</f>
        <v>Below Budget</v>
      </c>
      <c r="T1362">
        <f>Table1[[#This Row],[Actual_Sales]]-Table1[[#This Row],[COGS]]</f>
        <v>112</v>
      </c>
      <c r="U1362">
        <v>130</v>
      </c>
      <c r="V1362">
        <f>Table1[[#This Row],[Gross_Margin]]-Table1[[#This Row],[Budget_Margin]]</f>
        <v>-18</v>
      </c>
      <c r="W1362" s="5">
        <f>IF(
Table1[[#This Row],[Budget_Margin]]=0,
"",
IF(
Table1[[#This Row],[Budget_Margin]]&gt;0,
(Table1[[#This Row],[Gross_Margin]]-Table1[[#This Row],[Budget_Margin]]) / Table1[[#This Row],[Budget_Margin]],
(Table1[[#This Row],[Gross_Margin]]-Table1[[#This Row],[Budget_Margin]]) / ABS(Table1[[#This Row],[Budget_Margin]])
)
)</f>
        <v>-0.13846153846153847</v>
      </c>
      <c r="X1362" s="5" t="str">
        <f>IF(Table1[[#This Row],[Margin_Var]]&gt;=0, "Above Budget", "Below Budget")</f>
        <v>Below Budget</v>
      </c>
      <c r="Y1362" s="5">
        <f>IFERROR(Table1[[#This Row],[Gross_Margin]]/Table1[[#This Row],[Actual_Sales]],0)</f>
        <v>0.56000000000000005</v>
      </c>
      <c r="Z1362" s="5">
        <f>Table1[[#This Row],[Actual_Profit]]/Table1[[#This Row],[Actual_Sales]]</f>
        <v>0.35499999999999998</v>
      </c>
      <c r="AA1362">
        <v>41</v>
      </c>
      <c r="AB1362" s="5">
        <f>IFERROR(Table1[[#This Row],[Expenses]]/Table1[[#This Row],[Actual_Sales]],0)</f>
        <v>0.20499999999999999</v>
      </c>
      <c r="AC1362">
        <v>29</v>
      </c>
      <c r="AD1362">
        <v>561</v>
      </c>
      <c r="AE1362" s="5">
        <f>IFERROR(Table1[[#This Row],[Inventory]]/Table1[[#This Row],[Actual_Sales]],0)</f>
        <v>2.8050000000000002</v>
      </c>
    </row>
    <row r="1363" spans="1:31" x14ac:dyDescent="0.25">
      <c r="A1363">
        <v>3828</v>
      </c>
      <c r="B1363">
        <v>641</v>
      </c>
      <c r="C1363">
        <v>5</v>
      </c>
      <c r="D1363" s="2">
        <v>40817</v>
      </c>
      <c r="E1363">
        <v>62</v>
      </c>
      <c r="F1363">
        <v>70</v>
      </c>
      <c r="G1363">
        <f>Table1[[#This Row],[Actual_Sales]]-Table1[[#This Row],[Budget_Sales]]</f>
        <v>-8</v>
      </c>
      <c r="H1363" s="5">
        <f>IF(
Table1[[#This Row],[Budget_Sales]]=0,
"",
IF(
Table1[[#This Row],[Budget_Sales]]&gt;0,
(Table1[[#This Row],[Actual_Sales]]-Table1[[#This Row],[Budget_Sales]])/Table1[[#This Row],[Budget_Sales]],
(Table1[[#This Row],[Actual_Sales]]-Table1[[#This Row],[Budget_Sales]])/ABS(Table1[[#This Row],[Budget_Sales]])
)
)</f>
        <v>-0.11428571428571428</v>
      </c>
      <c r="I1363" s="5" t="str">
        <f>IF(Table1[[#This Row],[Sales_Var]]&gt;=0,"Above Budget","Below Budget")</f>
        <v>Below Budget</v>
      </c>
      <c r="J1363">
        <f>Table1[[#This Row],[Actual_Sales]]-(Table1[[#This Row],[COGS]]+Table1[[#This Row],[Expenses]])</f>
        <v>22</v>
      </c>
      <c r="K1363">
        <v>50</v>
      </c>
      <c r="L1363">
        <f>Table1[[#This Row],[Actual_Profit]]-Table1[[#This Row],[Budget_Profit]]</f>
        <v>-28</v>
      </c>
      <c r="M1363" s="5">
        <f>IF(
Table1[[#This Row],[Budget_Profit]]=0,
"",
IF(
Table1[[#This Row],[Budget_Profit]]&gt;0,
(Table1[[#This Row],[Actual_Profit]]-Table1[[#This Row],[Budget_Profit]])/Table1[[#This Row],[Budget_Profit]],
(Table1[[#This Row],[Actual_Profit]]-Table1[[#This Row],[Budget_Profit]])/ABS(Table1[[#This Row],[Budget_Profit]])
)
)</f>
        <v>-0.56000000000000005</v>
      </c>
      <c r="N1363" s="5" t="str">
        <f>IF(Table1[[#This Row],[Profit_Var]]&gt;=0, "Above Budget", "Below Budget")</f>
        <v>Below Budget</v>
      </c>
      <c r="O1363">
        <v>23</v>
      </c>
      <c r="P1363">
        <v>20</v>
      </c>
      <c r="Q1363">
        <f>Table1[[#This Row],[COGS]]-Table1[[#This Row],[Budget_COGS]]</f>
        <v>3</v>
      </c>
      <c r="R1363" s="5">
        <f>IF(
Table1[[#This Row],[Budget_COGS]]=0,
"",
IF(
Table1[[#This Row],[Budget_COGS]]&gt;0,
(Table1[[#This Row],[Budget_COGS]]-Table1[[#This Row],[COGS]]) / Table1[[#This Row],[Budget_COGS]],
(Table1[[#This Row],[Budget_COGS]]-Table1[[#This Row],[COGS]]) / ABS(Table1[[#This Row],[Budget_COGS]])
)
)</f>
        <v>-0.15</v>
      </c>
      <c r="S1363" s="5" t="str">
        <f>IF(Table1[[#This Row],[COGS _Var]]&gt;=0, "Above Budget", "Below Budget")</f>
        <v>Above Budget</v>
      </c>
      <c r="T1363">
        <f>Table1[[#This Row],[Actual_Sales]]-Table1[[#This Row],[COGS]]</f>
        <v>39</v>
      </c>
      <c r="U1363">
        <v>50</v>
      </c>
      <c r="V1363">
        <f>Table1[[#This Row],[Gross_Margin]]-Table1[[#This Row],[Budget_Margin]]</f>
        <v>-11</v>
      </c>
      <c r="W1363" s="5">
        <f>IF(
Table1[[#This Row],[Budget_Margin]]=0,
"",
IF(
Table1[[#This Row],[Budget_Margin]]&gt;0,
(Table1[[#This Row],[Gross_Margin]]-Table1[[#This Row],[Budget_Margin]]) / Table1[[#This Row],[Budget_Margin]],
(Table1[[#This Row],[Gross_Margin]]-Table1[[#This Row],[Budget_Margin]]) / ABS(Table1[[#This Row],[Budget_Margin]])
)
)</f>
        <v>-0.22</v>
      </c>
      <c r="X1363" s="5" t="str">
        <f>IF(Table1[[#This Row],[Margin_Var]]&gt;=0, "Above Budget", "Below Budget")</f>
        <v>Below Budget</v>
      </c>
      <c r="Y1363" s="5">
        <f>IFERROR(Table1[[#This Row],[Gross_Margin]]/Table1[[#This Row],[Actual_Sales]],0)</f>
        <v>0.62903225806451613</v>
      </c>
      <c r="Z1363" s="5">
        <f>Table1[[#This Row],[Actual_Profit]]/Table1[[#This Row],[Actual_Sales]]</f>
        <v>0.35483870967741937</v>
      </c>
      <c r="AA1363">
        <v>17</v>
      </c>
      <c r="AB1363" s="5">
        <f>IFERROR(Table1[[#This Row],[Expenses]]/Table1[[#This Row],[Actual_Sales]],0)</f>
        <v>0.27419354838709675</v>
      </c>
      <c r="AC1363">
        <v>6</v>
      </c>
      <c r="AD1363">
        <v>800</v>
      </c>
      <c r="AE1363" s="5">
        <f>IFERROR(Table1[[#This Row],[Inventory]]/Table1[[#This Row],[Actual_Sales]],0)</f>
        <v>12.903225806451612</v>
      </c>
    </row>
    <row r="1364" spans="1:31" x14ac:dyDescent="0.25">
      <c r="A1364">
        <v>3569</v>
      </c>
      <c r="B1364">
        <v>319</v>
      </c>
      <c r="C1364">
        <v>5</v>
      </c>
      <c r="D1364" s="2">
        <v>40787</v>
      </c>
      <c r="E1364">
        <v>62</v>
      </c>
      <c r="F1364">
        <v>60</v>
      </c>
      <c r="G1364">
        <f>Table1[[#This Row],[Actual_Sales]]-Table1[[#This Row],[Budget_Sales]]</f>
        <v>2</v>
      </c>
      <c r="H1364" s="5">
        <f>IF(
Table1[[#This Row],[Budget_Sales]]=0,
"",
IF(
Table1[[#This Row],[Budget_Sales]]&gt;0,
(Table1[[#This Row],[Actual_Sales]]-Table1[[#This Row],[Budget_Sales]])/Table1[[#This Row],[Budget_Sales]],
(Table1[[#This Row],[Actual_Sales]]-Table1[[#This Row],[Budget_Sales]])/ABS(Table1[[#This Row],[Budget_Sales]])
)
)</f>
        <v>3.3333333333333333E-2</v>
      </c>
      <c r="I1364" s="5" t="str">
        <f>IF(Table1[[#This Row],[Sales_Var]]&gt;=0,"Above Budget","Below Budget")</f>
        <v>Above Budget</v>
      </c>
      <c r="J1364">
        <f>Table1[[#This Row],[Actual_Sales]]-(Table1[[#This Row],[COGS]]+Table1[[#This Row],[Expenses]])</f>
        <v>22</v>
      </c>
      <c r="K1364">
        <v>30</v>
      </c>
      <c r="L1364">
        <f>Table1[[#This Row],[Actual_Profit]]-Table1[[#This Row],[Budget_Profit]]</f>
        <v>-8</v>
      </c>
      <c r="M1364" s="5">
        <f>IF(
Table1[[#This Row],[Budget_Profit]]=0,
"",
IF(
Table1[[#This Row],[Budget_Profit]]&gt;0,
(Table1[[#This Row],[Actual_Profit]]-Table1[[#This Row],[Budget_Profit]])/Table1[[#This Row],[Budget_Profit]],
(Table1[[#This Row],[Actual_Profit]]-Table1[[#This Row],[Budget_Profit]])/ABS(Table1[[#This Row],[Budget_Profit]])
)
)</f>
        <v>-0.26666666666666666</v>
      </c>
      <c r="N1364" s="5" t="str">
        <f>IF(Table1[[#This Row],[Profit_Var]]&gt;=0, "Above Budget", "Below Budget")</f>
        <v>Below Budget</v>
      </c>
      <c r="O1364">
        <v>23</v>
      </c>
      <c r="P1364">
        <v>20</v>
      </c>
      <c r="Q1364">
        <f>Table1[[#This Row],[COGS]]-Table1[[#This Row],[Budget_COGS]]</f>
        <v>3</v>
      </c>
      <c r="R1364" s="5">
        <f>IF(
Table1[[#This Row],[Budget_COGS]]=0,
"",
IF(
Table1[[#This Row],[Budget_COGS]]&gt;0,
(Table1[[#This Row],[Budget_COGS]]-Table1[[#This Row],[COGS]]) / Table1[[#This Row],[Budget_COGS]],
(Table1[[#This Row],[Budget_COGS]]-Table1[[#This Row],[COGS]]) / ABS(Table1[[#This Row],[Budget_COGS]])
)
)</f>
        <v>-0.15</v>
      </c>
      <c r="S1364" s="5" t="str">
        <f>IF(Table1[[#This Row],[COGS _Var]]&gt;=0, "Above Budget", "Below Budget")</f>
        <v>Above Budget</v>
      </c>
      <c r="T1364">
        <f>Table1[[#This Row],[Actual_Sales]]-Table1[[#This Row],[COGS]]</f>
        <v>39</v>
      </c>
      <c r="U1364">
        <v>40</v>
      </c>
      <c r="V1364">
        <f>Table1[[#This Row],[Gross_Margin]]-Table1[[#This Row],[Budget_Margin]]</f>
        <v>-1</v>
      </c>
      <c r="W1364" s="5">
        <f>IF(
Table1[[#This Row],[Budget_Margin]]=0,
"",
IF(
Table1[[#This Row],[Budget_Margin]]&gt;0,
(Table1[[#This Row],[Gross_Margin]]-Table1[[#This Row],[Budget_Margin]]) / Table1[[#This Row],[Budget_Margin]],
(Table1[[#This Row],[Gross_Margin]]-Table1[[#This Row],[Budget_Margin]]) / ABS(Table1[[#This Row],[Budget_Margin]])
)
)</f>
        <v>-2.5000000000000001E-2</v>
      </c>
      <c r="X1364" s="5" t="str">
        <f>IF(Table1[[#This Row],[Margin_Var]]&gt;=0, "Above Budget", "Below Budget")</f>
        <v>Below Budget</v>
      </c>
      <c r="Y1364" s="5">
        <f>IFERROR(Table1[[#This Row],[Gross_Margin]]/Table1[[#This Row],[Actual_Sales]],0)</f>
        <v>0.62903225806451613</v>
      </c>
      <c r="Z1364" s="5">
        <f>Table1[[#This Row],[Actual_Profit]]/Table1[[#This Row],[Actual_Sales]]</f>
        <v>0.35483870967741937</v>
      </c>
      <c r="AA1364">
        <v>17</v>
      </c>
      <c r="AB1364" s="5">
        <f>IFERROR(Table1[[#This Row],[Expenses]]/Table1[[#This Row],[Actual_Sales]],0)</f>
        <v>0.27419354838709675</v>
      </c>
      <c r="AC1364">
        <v>6</v>
      </c>
      <c r="AD1364">
        <v>803</v>
      </c>
      <c r="AE1364" s="5">
        <f>IFERROR(Table1[[#This Row],[Inventory]]/Table1[[#This Row],[Actual_Sales]],0)</f>
        <v>12.951612903225806</v>
      </c>
    </row>
    <row r="1365" spans="1:31" x14ac:dyDescent="0.25">
      <c r="A1365">
        <v>2711</v>
      </c>
      <c r="B1365">
        <v>425</v>
      </c>
      <c r="C1365">
        <v>4</v>
      </c>
      <c r="D1365" s="2">
        <v>40634</v>
      </c>
      <c r="E1365">
        <v>110</v>
      </c>
      <c r="F1365">
        <v>90</v>
      </c>
      <c r="G1365">
        <f>Table1[[#This Row],[Actual_Sales]]-Table1[[#This Row],[Budget_Sales]]</f>
        <v>20</v>
      </c>
      <c r="H1365" s="5">
        <f>IF(
Table1[[#This Row],[Budget_Sales]]=0,
"",
IF(
Table1[[#This Row],[Budget_Sales]]&gt;0,
(Table1[[#This Row],[Actual_Sales]]-Table1[[#This Row],[Budget_Sales]])/Table1[[#This Row],[Budget_Sales]],
(Table1[[#This Row],[Actual_Sales]]-Table1[[#This Row],[Budget_Sales]])/ABS(Table1[[#This Row],[Budget_Sales]])
)
)</f>
        <v>0.22222222222222221</v>
      </c>
      <c r="I1365" s="5" t="str">
        <f>IF(Table1[[#This Row],[Sales_Var]]&gt;=0,"Above Budget","Below Budget")</f>
        <v>Above Budget</v>
      </c>
      <c r="J1365">
        <f>Table1[[#This Row],[Actual_Sales]]-(Table1[[#This Row],[COGS]]+Table1[[#This Row],[Expenses]])</f>
        <v>39</v>
      </c>
      <c r="K1365">
        <v>30</v>
      </c>
      <c r="L1365">
        <f>Table1[[#This Row],[Actual_Profit]]-Table1[[#This Row],[Budget_Profit]]</f>
        <v>9</v>
      </c>
      <c r="M1365" s="5">
        <f>IF(
Table1[[#This Row],[Budget_Profit]]=0,
"",
IF(
Table1[[#This Row],[Budget_Profit]]&gt;0,
(Table1[[#This Row],[Actual_Profit]]-Table1[[#This Row],[Budget_Profit]])/Table1[[#This Row],[Budget_Profit]],
(Table1[[#This Row],[Actual_Profit]]-Table1[[#This Row],[Budget_Profit]])/ABS(Table1[[#This Row],[Budget_Profit]])
)
)</f>
        <v>0.3</v>
      </c>
      <c r="N1365" s="5" t="str">
        <f>IF(Table1[[#This Row],[Profit_Var]]&gt;=0, "Above Budget", "Below Budget")</f>
        <v>Above Budget</v>
      </c>
      <c r="O1365">
        <v>45</v>
      </c>
      <c r="P1365">
        <v>40</v>
      </c>
      <c r="Q1365">
        <f>Table1[[#This Row],[COGS]]-Table1[[#This Row],[Budget_COGS]]</f>
        <v>5</v>
      </c>
      <c r="R1365" s="5">
        <f>IF(
Table1[[#This Row],[Budget_COGS]]=0,
"",
IF(
Table1[[#This Row],[Budget_COGS]]&gt;0,
(Table1[[#This Row],[Budget_COGS]]-Table1[[#This Row],[COGS]]) / Table1[[#This Row],[Budget_COGS]],
(Table1[[#This Row],[Budget_COGS]]-Table1[[#This Row],[COGS]]) / ABS(Table1[[#This Row],[Budget_COGS]])
)
)</f>
        <v>-0.125</v>
      </c>
      <c r="S1365" s="5" t="str">
        <f>IF(Table1[[#This Row],[COGS _Var]]&gt;=0, "Above Budget", "Below Budget")</f>
        <v>Above Budget</v>
      </c>
      <c r="T1365">
        <f>Table1[[#This Row],[Actual_Sales]]-Table1[[#This Row],[COGS]]</f>
        <v>65</v>
      </c>
      <c r="U1365">
        <v>50</v>
      </c>
      <c r="V1365">
        <f>Table1[[#This Row],[Gross_Margin]]-Table1[[#This Row],[Budget_Margin]]</f>
        <v>15</v>
      </c>
      <c r="W1365" s="5">
        <f>IF(
Table1[[#This Row],[Budget_Margin]]=0,
"",
IF(
Table1[[#This Row],[Budget_Margin]]&gt;0,
(Table1[[#This Row],[Gross_Margin]]-Table1[[#This Row],[Budget_Margin]]) / Table1[[#This Row],[Budget_Margin]],
(Table1[[#This Row],[Gross_Margin]]-Table1[[#This Row],[Budget_Margin]]) / ABS(Table1[[#This Row],[Budget_Margin]])
)
)</f>
        <v>0.3</v>
      </c>
      <c r="X1365" s="5" t="str">
        <f>IF(Table1[[#This Row],[Margin_Var]]&gt;=0, "Above Budget", "Below Budget")</f>
        <v>Above Budget</v>
      </c>
      <c r="Y1365" s="5">
        <f>IFERROR(Table1[[#This Row],[Gross_Margin]]/Table1[[#This Row],[Actual_Sales]],0)</f>
        <v>0.59090909090909094</v>
      </c>
      <c r="Z1365" s="5">
        <f>Table1[[#This Row],[Actual_Profit]]/Table1[[#This Row],[Actual_Sales]]</f>
        <v>0.35454545454545455</v>
      </c>
      <c r="AA1365">
        <v>26</v>
      </c>
      <c r="AB1365" s="5">
        <f>IFERROR(Table1[[#This Row],[Expenses]]/Table1[[#This Row],[Actual_Sales]],0)</f>
        <v>0.23636363636363636</v>
      </c>
      <c r="AC1365">
        <v>14</v>
      </c>
      <c r="AD1365">
        <v>605</v>
      </c>
      <c r="AE1365" s="5">
        <f>IFERROR(Table1[[#This Row],[Inventory]]/Table1[[#This Row],[Actual_Sales]],0)</f>
        <v>5.5</v>
      </c>
    </row>
    <row r="1366" spans="1:31" x14ac:dyDescent="0.25">
      <c r="A1366">
        <v>2817</v>
      </c>
      <c r="B1366">
        <v>920</v>
      </c>
      <c r="C1366">
        <v>6</v>
      </c>
      <c r="D1366" s="2">
        <v>40634</v>
      </c>
      <c r="E1366">
        <v>110</v>
      </c>
      <c r="F1366">
        <v>120</v>
      </c>
      <c r="G1366">
        <f>Table1[[#This Row],[Actual_Sales]]-Table1[[#This Row],[Budget_Sales]]</f>
        <v>-10</v>
      </c>
      <c r="H1366" s="5">
        <f>IF(
Table1[[#This Row],[Budget_Sales]]=0,
"",
IF(
Table1[[#This Row],[Budget_Sales]]&gt;0,
(Table1[[#This Row],[Actual_Sales]]-Table1[[#This Row],[Budget_Sales]])/Table1[[#This Row],[Budget_Sales]],
(Table1[[#This Row],[Actual_Sales]]-Table1[[#This Row],[Budget_Sales]])/ABS(Table1[[#This Row],[Budget_Sales]])
)
)</f>
        <v>-8.3333333333333329E-2</v>
      </c>
      <c r="I1366" s="5" t="str">
        <f>IF(Table1[[#This Row],[Sales_Var]]&gt;=0,"Above Budget","Below Budget")</f>
        <v>Below Budget</v>
      </c>
      <c r="J1366">
        <f>Table1[[#This Row],[Actual_Sales]]-(Table1[[#This Row],[COGS]]+Table1[[#This Row],[Expenses]])</f>
        <v>39</v>
      </c>
      <c r="K1366">
        <v>50</v>
      </c>
      <c r="L1366">
        <f>Table1[[#This Row],[Actual_Profit]]-Table1[[#This Row],[Budget_Profit]]</f>
        <v>-11</v>
      </c>
      <c r="M1366" s="5">
        <f>IF(
Table1[[#This Row],[Budget_Profit]]=0,
"",
IF(
Table1[[#This Row],[Budget_Profit]]&gt;0,
(Table1[[#This Row],[Actual_Profit]]-Table1[[#This Row],[Budget_Profit]])/Table1[[#This Row],[Budget_Profit]],
(Table1[[#This Row],[Actual_Profit]]-Table1[[#This Row],[Budget_Profit]])/ABS(Table1[[#This Row],[Budget_Profit]])
)
)</f>
        <v>-0.22</v>
      </c>
      <c r="N1366" s="5" t="str">
        <f>IF(Table1[[#This Row],[Profit_Var]]&gt;=0, "Above Budget", "Below Budget")</f>
        <v>Below Budget</v>
      </c>
      <c r="O1366">
        <v>45</v>
      </c>
      <c r="P1366">
        <v>50</v>
      </c>
      <c r="Q1366">
        <f>Table1[[#This Row],[COGS]]-Table1[[#This Row],[Budget_COGS]]</f>
        <v>-5</v>
      </c>
      <c r="R1366" s="5">
        <f>IF(
Table1[[#This Row],[Budget_COGS]]=0,
"",
IF(
Table1[[#This Row],[Budget_COGS]]&gt;0,
(Table1[[#This Row],[Budget_COGS]]-Table1[[#This Row],[COGS]]) / Table1[[#This Row],[Budget_COGS]],
(Table1[[#This Row],[Budget_COGS]]-Table1[[#This Row],[COGS]]) / ABS(Table1[[#This Row],[Budget_COGS]])
)
)</f>
        <v>0.1</v>
      </c>
      <c r="S1366" s="5" t="str">
        <f>IF(Table1[[#This Row],[COGS _Var]]&gt;=0, "Above Budget", "Below Budget")</f>
        <v>Below Budget</v>
      </c>
      <c r="T1366">
        <f>Table1[[#This Row],[Actual_Sales]]-Table1[[#This Row],[COGS]]</f>
        <v>65</v>
      </c>
      <c r="U1366">
        <v>70</v>
      </c>
      <c r="V1366">
        <f>Table1[[#This Row],[Gross_Margin]]-Table1[[#This Row],[Budget_Margin]]</f>
        <v>-5</v>
      </c>
      <c r="W1366" s="5">
        <f>IF(
Table1[[#This Row],[Budget_Margin]]=0,
"",
IF(
Table1[[#This Row],[Budget_Margin]]&gt;0,
(Table1[[#This Row],[Gross_Margin]]-Table1[[#This Row],[Budget_Margin]]) / Table1[[#This Row],[Budget_Margin]],
(Table1[[#This Row],[Gross_Margin]]-Table1[[#This Row],[Budget_Margin]]) / ABS(Table1[[#This Row],[Budget_Margin]])
)
)</f>
        <v>-7.1428571428571425E-2</v>
      </c>
      <c r="X1366" s="5" t="str">
        <f>IF(Table1[[#This Row],[Margin_Var]]&gt;=0, "Above Budget", "Below Budget")</f>
        <v>Below Budget</v>
      </c>
      <c r="Y1366" s="5">
        <f>IFERROR(Table1[[#This Row],[Gross_Margin]]/Table1[[#This Row],[Actual_Sales]],0)</f>
        <v>0.59090909090909094</v>
      </c>
      <c r="Z1366" s="5">
        <f>Table1[[#This Row],[Actual_Profit]]/Table1[[#This Row],[Actual_Sales]]</f>
        <v>0.35454545454545455</v>
      </c>
      <c r="AA1366">
        <v>26</v>
      </c>
      <c r="AB1366" s="5">
        <f>IFERROR(Table1[[#This Row],[Expenses]]/Table1[[#This Row],[Actual_Sales]],0)</f>
        <v>0.23636363636363636</v>
      </c>
      <c r="AC1366">
        <v>14</v>
      </c>
      <c r="AD1366">
        <v>605</v>
      </c>
      <c r="AE1366" s="5">
        <f>IFERROR(Table1[[#This Row],[Inventory]]/Table1[[#This Row],[Actual_Sales]],0)</f>
        <v>5.5</v>
      </c>
    </row>
    <row r="1367" spans="1:31" x14ac:dyDescent="0.25">
      <c r="A1367">
        <v>3409</v>
      </c>
      <c r="B1367">
        <v>435</v>
      </c>
      <c r="C1367">
        <v>4</v>
      </c>
      <c r="D1367" s="2">
        <v>40756</v>
      </c>
      <c r="E1367">
        <v>79</v>
      </c>
      <c r="F1367">
        <v>70</v>
      </c>
      <c r="G1367">
        <f>Table1[[#This Row],[Actual_Sales]]-Table1[[#This Row],[Budget_Sales]]</f>
        <v>9</v>
      </c>
      <c r="H1367" s="5">
        <f>IF(
Table1[[#This Row],[Budget_Sales]]=0,
"",
IF(
Table1[[#This Row],[Budget_Sales]]&gt;0,
(Table1[[#This Row],[Actual_Sales]]-Table1[[#This Row],[Budget_Sales]])/Table1[[#This Row],[Budget_Sales]],
(Table1[[#This Row],[Actual_Sales]]-Table1[[#This Row],[Budget_Sales]])/ABS(Table1[[#This Row],[Budget_Sales]])
)
)</f>
        <v>0.12857142857142856</v>
      </c>
      <c r="I1367" s="5" t="str">
        <f>IF(Table1[[#This Row],[Sales_Var]]&gt;=0,"Above Budget","Below Budget")</f>
        <v>Above Budget</v>
      </c>
      <c r="J1367">
        <f>Table1[[#This Row],[Actual_Sales]]-(Table1[[#This Row],[COGS]]+Table1[[#This Row],[Expenses]])</f>
        <v>28</v>
      </c>
      <c r="K1367">
        <v>30</v>
      </c>
      <c r="L1367">
        <f>Table1[[#This Row],[Actual_Profit]]-Table1[[#This Row],[Budget_Profit]]</f>
        <v>-2</v>
      </c>
      <c r="M1367" s="5">
        <f>IF(
Table1[[#This Row],[Budget_Profit]]=0,
"",
IF(
Table1[[#This Row],[Budget_Profit]]&gt;0,
(Table1[[#This Row],[Actual_Profit]]-Table1[[#This Row],[Budget_Profit]])/Table1[[#This Row],[Budget_Profit]],
(Table1[[#This Row],[Actual_Profit]]-Table1[[#This Row],[Budget_Profit]])/ABS(Table1[[#This Row],[Budget_Profit]])
)
)</f>
        <v>-6.6666666666666666E-2</v>
      </c>
      <c r="N1367" s="5" t="str">
        <f>IF(Table1[[#This Row],[Profit_Var]]&gt;=0, "Above Budget", "Below Budget")</f>
        <v>Below Budget</v>
      </c>
      <c r="O1367">
        <v>32</v>
      </c>
      <c r="P1367">
        <v>30</v>
      </c>
      <c r="Q1367">
        <f>Table1[[#This Row],[COGS]]-Table1[[#This Row],[Budget_COGS]]</f>
        <v>2</v>
      </c>
      <c r="R1367" s="5">
        <f>IF(
Table1[[#This Row],[Budget_COGS]]=0,
"",
IF(
Table1[[#This Row],[Budget_COGS]]&gt;0,
(Table1[[#This Row],[Budget_COGS]]-Table1[[#This Row],[COGS]]) / Table1[[#This Row],[Budget_COGS]],
(Table1[[#This Row],[Budget_COGS]]-Table1[[#This Row],[COGS]]) / ABS(Table1[[#This Row],[Budget_COGS]])
)
)</f>
        <v>-6.6666666666666666E-2</v>
      </c>
      <c r="S1367" s="5" t="str">
        <f>IF(Table1[[#This Row],[COGS _Var]]&gt;=0, "Above Budget", "Below Budget")</f>
        <v>Above Budget</v>
      </c>
      <c r="T1367">
        <f>Table1[[#This Row],[Actual_Sales]]-Table1[[#This Row],[COGS]]</f>
        <v>47</v>
      </c>
      <c r="U1367">
        <v>40</v>
      </c>
      <c r="V1367">
        <f>Table1[[#This Row],[Gross_Margin]]-Table1[[#This Row],[Budget_Margin]]</f>
        <v>7</v>
      </c>
      <c r="W1367" s="5">
        <f>IF(
Table1[[#This Row],[Budget_Margin]]=0,
"",
IF(
Table1[[#This Row],[Budget_Margin]]&gt;0,
(Table1[[#This Row],[Gross_Margin]]-Table1[[#This Row],[Budget_Margin]]) / Table1[[#This Row],[Budget_Margin]],
(Table1[[#This Row],[Gross_Margin]]-Table1[[#This Row],[Budget_Margin]]) / ABS(Table1[[#This Row],[Budget_Margin]])
)
)</f>
        <v>0.17499999999999999</v>
      </c>
      <c r="X1367" s="5" t="str">
        <f>IF(Table1[[#This Row],[Margin_Var]]&gt;=0, "Above Budget", "Below Budget")</f>
        <v>Above Budget</v>
      </c>
      <c r="Y1367" s="5">
        <f>IFERROR(Table1[[#This Row],[Gross_Margin]]/Table1[[#This Row],[Actual_Sales]],0)</f>
        <v>0.59493670886075944</v>
      </c>
      <c r="Z1367" s="5">
        <f>Table1[[#This Row],[Actual_Profit]]/Table1[[#This Row],[Actual_Sales]]</f>
        <v>0.35443037974683544</v>
      </c>
      <c r="AA1367">
        <v>19</v>
      </c>
      <c r="AB1367" s="5">
        <f>IFERROR(Table1[[#This Row],[Expenses]]/Table1[[#This Row],[Actual_Sales]],0)</f>
        <v>0.24050632911392406</v>
      </c>
      <c r="AC1367">
        <v>8</v>
      </c>
      <c r="AD1367">
        <v>841</v>
      </c>
      <c r="AE1367" s="5">
        <f>IFERROR(Table1[[#This Row],[Inventory]]/Table1[[#This Row],[Actual_Sales]],0)</f>
        <v>10.645569620253164</v>
      </c>
    </row>
    <row r="1368" spans="1:31" x14ac:dyDescent="0.25">
      <c r="A1368">
        <v>3451</v>
      </c>
      <c r="B1368">
        <v>573</v>
      </c>
      <c r="C1368">
        <v>6</v>
      </c>
      <c r="D1368" s="2">
        <v>40756</v>
      </c>
      <c r="E1368">
        <v>79</v>
      </c>
      <c r="F1368">
        <v>90</v>
      </c>
      <c r="G1368">
        <f>Table1[[#This Row],[Actual_Sales]]-Table1[[#This Row],[Budget_Sales]]</f>
        <v>-11</v>
      </c>
      <c r="H1368" s="5">
        <f>IF(
Table1[[#This Row],[Budget_Sales]]=0,
"",
IF(
Table1[[#This Row],[Budget_Sales]]&gt;0,
(Table1[[#This Row],[Actual_Sales]]-Table1[[#This Row],[Budget_Sales]])/Table1[[#This Row],[Budget_Sales]],
(Table1[[#This Row],[Actual_Sales]]-Table1[[#This Row],[Budget_Sales]])/ABS(Table1[[#This Row],[Budget_Sales]])
)
)</f>
        <v>-0.12222222222222222</v>
      </c>
      <c r="I1368" s="5" t="str">
        <f>IF(Table1[[#This Row],[Sales_Var]]&gt;=0,"Above Budget","Below Budget")</f>
        <v>Below Budget</v>
      </c>
      <c r="J1368">
        <f>Table1[[#This Row],[Actual_Sales]]-(Table1[[#This Row],[COGS]]+Table1[[#This Row],[Expenses]])</f>
        <v>28</v>
      </c>
      <c r="K1368">
        <v>50</v>
      </c>
      <c r="L1368">
        <f>Table1[[#This Row],[Actual_Profit]]-Table1[[#This Row],[Budget_Profit]]</f>
        <v>-22</v>
      </c>
      <c r="M1368" s="5">
        <f>IF(
Table1[[#This Row],[Budget_Profit]]=0,
"",
IF(
Table1[[#This Row],[Budget_Profit]]&gt;0,
(Table1[[#This Row],[Actual_Profit]]-Table1[[#This Row],[Budget_Profit]])/Table1[[#This Row],[Budget_Profit]],
(Table1[[#This Row],[Actual_Profit]]-Table1[[#This Row],[Budget_Profit]])/ABS(Table1[[#This Row],[Budget_Profit]])
)
)</f>
        <v>-0.44</v>
      </c>
      <c r="N1368" s="5" t="str">
        <f>IF(Table1[[#This Row],[Profit_Var]]&gt;=0, "Above Budget", "Below Budget")</f>
        <v>Below Budget</v>
      </c>
      <c r="O1368">
        <v>32</v>
      </c>
      <c r="P1368">
        <v>30</v>
      </c>
      <c r="Q1368">
        <f>Table1[[#This Row],[COGS]]-Table1[[#This Row],[Budget_COGS]]</f>
        <v>2</v>
      </c>
      <c r="R1368" s="5">
        <f>IF(
Table1[[#This Row],[Budget_COGS]]=0,
"",
IF(
Table1[[#This Row],[Budget_COGS]]&gt;0,
(Table1[[#This Row],[Budget_COGS]]-Table1[[#This Row],[COGS]]) / Table1[[#This Row],[Budget_COGS]],
(Table1[[#This Row],[Budget_COGS]]-Table1[[#This Row],[COGS]]) / ABS(Table1[[#This Row],[Budget_COGS]])
)
)</f>
        <v>-6.6666666666666666E-2</v>
      </c>
      <c r="S1368" s="5" t="str">
        <f>IF(Table1[[#This Row],[COGS _Var]]&gt;=0, "Above Budget", "Below Budget")</f>
        <v>Above Budget</v>
      </c>
      <c r="T1368">
        <f>Table1[[#This Row],[Actual_Sales]]-Table1[[#This Row],[COGS]]</f>
        <v>47</v>
      </c>
      <c r="U1368">
        <v>60</v>
      </c>
      <c r="V1368">
        <f>Table1[[#This Row],[Gross_Margin]]-Table1[[#This Row],[Budget_Margin]]</f>
        <v>-13</v>
      </c>
      <c r="W1368" s="5">
        <f>IF(
Table1[[#This Row],[Budget_Margin]]=0,
"",
IF(
Table1[[#This Row],[Budget_Margin]]&gt;0,
(Table1[[#This Row],[Gross_Margin]]-Table1[[#This Row],[Budget_Margin]]) / Table1[[#This Row],[Budget_Margin]],
(Table1[[#This Row],[Gross_Margin]]-Table1[[#This Row],[Budget_Margin]]) / ABS(Table1[[#This Row],[Budget_Margin]])
)
)</f>
        <v>-0.21666666666666667</v>
      </c>
      <c r="X1368" s="5" t="str">
        <f>IF(Table1[[#This Row],[Margin_Var]]&gt;=0, "Above Budget", "Below Budget")</f>
        <v>Below Budget</v>
      </c>
      <c r="Y1368" s="5">
        <f>IFERROR(Table1[[#This Row],[Gross_Margin]]/Table1[[#This Row],[Actual_Sales]],0)</f>
        <v>0.59493670886075944</v>
      </c>
      <c r="Z1368" s="5">
        <f>Table1[[#This Row],[Actual_Profit]]/Table1[[#This Row],[Actual_Sales]]</f>
        <v>0.35443037974683544</v>
      </c>
      <c r="AA1368">
        <v>19</v>
      </c>
      <c r="AB1368" s="5">
        <f>IFERROR(Table1[[#This Row],[Expenses]]/Table1[[#This Row],[Actual_Sales]],0)</f>
        <v>0.24050632911392406</v>
      </c>
      <c r="AC1368">
        <v>8</v>
      </c>
      <c r="AD1368">
        <v>841</v>
      </c>
      <c r="AE1368" s="5">
        <f>IFERROR(Table1[[#This Row],[Inventory]]/Table1[[#This Row],[Actual_Sales]],0)</f>
        <v>10.645569620253164</v>
      </c>
    </row>
    <row r="1369" spans="1:31" x14ac:dyDescent="0.25">
      <c r="A1369">
        <v>1729</v>
      </c>
      <c r="B1369">
        <v>801</v>
      </c>
      <c r="C1369">
        <v>4</v>
      </c>
      <c r="D1369" s="2">
        <v>40452</v>
      </c>
      <c r="E1369">
        <v>79</v>
      </c>
      <c r="F1369">
        <v>60</v>
      </c>
      <c r="G1369">
        <f>Table1[[#This Row],[Actual_Sales]]-Table1[[#This Row],[Budget_Sales]]</f>
        <v>19</v>
      </c>
      <c r="H1369" s="5">
        <f>IF(
Table1[[#This Row],[Budget_Sales]]=0,
"",
IF(
Table1[[#This Row],[Budget_Sales]]&gt;0,
(Table1[[#This Row],[Actual_Sales]]-Table1[[#This Row],[Budget_Sales]])/Table1[[#This Row],[Budget_Sales]],
(Table1[[#This Row],[Actual_Sales]]-Table1[[#This Row],[Budget_Sales]])/ABS(Table1[[#This Row],[Budget_Sales]])
)
)</f>
        <v>0.31666666666666665</v>
      </c>
      <c r="I1369" s="5" t="str">
        <f>IF(Table1[[#This Row],[Sales_Var]]&gt;=0,"Above Budget","Below Budget")</f>
        <v>Above Budget</v>
      </c>
      <c r="J1369">
        <f>Table1[[#This Row],[Actual_Sales]]-(Table1[[#This Row],[COGS]]+Table1[[#This Row],[Expenses]])</f>
        <v>28</v>
      </c>
      <c r="K1369">
        <v>40</v>
      </c>
      <c r="L1369">
        <f>Table1[[#This Row],[Actual_Profit]]-Table1[[#This Row],[Budget_Profit]]</f>
        <v>-12</v>
      </c>
      <c r="M1369" s="5">
        <f>IF(
Table1[[#This Row],[Budget_Profit]]=0,
"",
IF(
Table1[[#This Row],[Budget_Profit]]&gt;0,
(Table1[[#This Row],[Actual_Profit]]-Table1[[#This Row],[Budget_Profit]])/Table1[[#This Row],[Budget_Profit]],
(Table1[[#This Row],[Actual_Profit]]-Table1[[#This Row],[Budget_Profit]])/ABS(Table1[[#This Row],[Budget_Profit]])
)
)</f>
        <v>-0.3</v>
      </c>
      <c r="N1369" s="5" t="str">
        <f>IF(Table1[[#This Row],[Profit_Var]]&gt;=0, "Above Budget", "Below Budget")</f>
        <v>Below Budget</v>
      </c>
      <c r="O1369">
        <v>32</v>
      </c>
      <c r="P1369">
        <v>20</v>
      </c>
      <c r="Q1369">
        <f>Table1[[#This Row],[COGS]]-Table1[[#This Row],[Budget_COGS]]</f>
        <v>12</v>
      </c>
      <c r="R1369" s="5">
        <f>IF(
Table1[[#This Row],[Budget_COGS]]=0,
"",
IF(
Table1[[#This Row],[Budget_COGS]]&gt;0,
(Table1[[#This Row],[Budget_COGS]]-Table1[[#This Row],[COGS]]) / Table1[[#This Row],[Budget_COGS]],
(Table1[[#This Row],[Budget_COGS]]-Table1[[#This Row],[COGS]]) / ABS(Table1[[#This Row],[Budget_COGS]])
)
)</f>
        <v>-0.6</v>
      </c>
      <c r="S1369" s="5" t="str">
        <f>IF(Table1[[#This Row],[COGS _Var]]&gt;=0, "Above Budget", "Below Budget")</f>
        <v>Above Budget</v>
      </c>
      <c r="T1369">
        <f>Table1[[#This Row],[Actual_Sales]]-Table1[[#This Row],[COGS]]</f>
        <v>47</v>
      </c>
      <c r="U1369">
        <v>40</v>
      </c>
      <c r="V1369">
        <f>Table1[[#This Row],[Gross_Margin]]-Table1[[#This Row],[Budget_Margin]]</f>
        <v>7</v>
      </c>
      <c r="W1369" s="5">
        <f>IF(
Table1[[#This Row],[Budget_Margin]]=0,
"",
IF(
Table1[[#This Row],[Budget_Margin]]&gt;0,
(Table1[[#This Row],[Gross_Margin]]-Table1[[#This Row],[Budget_Margin]]) / Table1[[#This Row],[Budget_Margin]],
(Table1[[#This Row],[Gross_Margin]]-Table1[[#This Row],[Budget_Margin]]) / ABS(Table1[[#This Row],[Budget_Margin]])
)
)</f>
        <v>0.17499999999999999</v>
      </c>
      <c r="X1369" s="5" t="str">
        <f>IF(Table1[[#This Row],[Margin_Var]]&gt;=0, "Above Budget", "Below Budget")</f>
        <v>Above Budget</v>
      </c>
      <c r="Y1369" s="5">
        <f>IFERROR(Table1[[#This Row],[Gross_Margin]]/Table1[[#This Row],[Actual_Sales]],0)</f>
        <v>0.59493670886075944</v>
      </c>
      <c r="Z1369" s="5">
        <f>Table1[[#This Row],[Actual_Profit]]/Table1[[#This Row],[Actual_Sales]]</f>
        <v>0.35443037974683544</v>
      </c>
      <c r="AA1369">
        <v>19</v>
      </c>
      <c r="AB1369" s="5">
        <f>IFERROR(Table1[[#This Row],[Expenses]]/Table1[[#This Row],[Actual_Sales]],0)</f>
        <v>0.24050632911392406</v>
      </c>
      <c r="AC1369">
        <v>8</v>
      </c>
      <c r="AD1369">
        <v>833</v>
      </c>
      <c r="AE1369" s="5">
        <f>IFERROR(Table1[[#This Row],[Inventory]]/Table1[[#This Row],[Actual_Sales]],0)</f>
        <v>10.544303797468354</v>
      </c>
    </row>
    <row r="1370" spans="1:31" x14ac:dyDescent="0.25">
      <c r="A1370">
        <v>1696</v>
      </c>
      <c r="B1370">
        <v>660</v>
      </c>
      <c r="C1370">
        <v>6</v>
      </c>
      <c r="D1370" s="2">
        <v>40452</v>
      </c>
      <c r="E1370">
        <v>79</v>
      </c>
      <c r="F1370">
        <v>110</v>
      </c>
      <c r="G1370">
        <f>Table1[[#This Row],[Actual_Sales]]-Table1[[#This Row],[Budget_Sales]]</f>
        <v>-31</v>
      </c>
      <c r="H1370" s="5">
        <f>IF(
Table1[[#This Row],[Budget_Sales]]=0,
"",
IF(
Table1[[#This Row],[Budget_Sales]]&gt;0,
(Table1[[#This Row],[Actual_Sales]]-Table1[[#This Row],[Budget_Sales]])/Table1[[#This Row],[Budget_Sales]],
(Table1[[#This Row],[Actual_Sales]]-Table1[[#This Row],[Budget_Sales]])/ABS(Table1[[#This Row],[Budget_Sales]])
)
)</f>
        <v>-0.2818181818181818</v>
      </c>
      <c r="I1370" s="5" t="str">
        <f>IF(Table1[[#This Row],[Sales_Var]]&gt;=0,"Above Budget","Below Budget")</f>
        <v>Below Budget</v>
      </c>
      <c r="J1370">
        <f>Table1[[#This Row],[Actual_Sales]]-(Table1[[#This Row],[COGS]]+Table1[[#This Row],[Expenses]])</f>
        <v>28</v>
      </c>
      <c r="K1370">
        <v>80</v>
      </c>
      <c r="L1370">
        <f>Table1[[#This Row],[Actual_Profit]]-Table1[[#This Row],[Budget_Profit]]</f>
        <v>-52</v>
      </c>
      <c r="M1370" s="5">
        <f>IF(
Table1[[#This Row],[Budget_Profit]]=0,
"",
IF(
Table1[[#This Row],[Budget_Profit]]&gt;0,
(Table1[[#This Row],[Actual_Profit]]-Table1[[#This Row],[Budget_Profit]])/Table1[[#This Row],[Budget_Profit]],
(Table1[[#This Row],[Actual_Profit]]-Table1[[#This Row],[Budget_Profit]])/ABS(Table1[[#This Row],[Budget_Profit]])
)
)</f>
        <v>-0.65</v>
      </c>
      <c r="N1370" s="5" t="str">
        <f>IF(Table1[[#This Row],[Profit_Var]]&gt;=0, "Above Budget", "Below Budget")</f>
        <v>Below Budget</v>
      </c>
      <c r="O1370">
        <v>32</v>
      </c>
      <c r="P1370">
        <v>30</v>
      </c>
      <c r="Q1370">
        <f>Table1[[#This Row],[COGS]]-Table1[[#This Row],[Budget_COGS]]</f>
        <v>2</v>
      </c>
      <c r="R1370" s="5">
        <f>IF(
Table1[[#This Row],[Budget_COGS]]=0,
"",
IF(
Table1[[#This Row],[Budget_COGS]]&gt;0,
(Table1[[#This Row],[Budget_COGS]]-Table1[[#This Row],[COGS]]) / Table1[[#This Row],[Budget_COGS]],
(Table1[[#This Row],[Budget_COGS]]-Table1[[#This Row],[COGS]]) / ABS(Table1[[#This Row],[Budget_COGS]])
)
)</f>
        <v>-6.6666666666666666E-2</v>
      </c>
      <c r="S1370" s="5" t="str">
        <f>IF(Table1[[#This Row],[COGS _Var]]&gt;=0, "Above Budget", "Below Budget")</f>
        <v>Above Budget</v>
      </c>
      <c r="T1370">
        <f>Table1[[#This Row],[Actual_Sales]]-Table1[[#This Row],[COGS]]</f>
        <v>47</v>
      </c>
      <c r="U1370">
        <v>80</v>
      </c>
      <c r="V1370">
        <f>Table1[[#This Row],[Gross_Margin]]-Table1[[#This Row],[Budget_Margin]]</f>
        <v>-33</v>
      </c>
      <c r="W1370" s="5">
        <f>IF(
Table1[[#This Row],[Budget_Margin]]=0,
"",
IF(
Table1[[#This Row],[Budget_Margin]]&gt;0,
(Table1[[#This Row],[Gross_Margin]]-Table1[[#This Row],[Budget_Margin]]) / Table1[[#This Row],[Budget_Margin]],
(Table1[[#This Row],[Gross_Margin]]-Table1[[#This Row],[Budget_Margin]]) / ABS(Table1[[#This Row],[Budget_Margin]])
)
)</f>
        <v>-0.41249999999999998</v>
      </c>
      <c r="X1370" s="5" t="str">
        <f>IF(Table1[[#This Row],[Margin_Var]]&gt;=0, "Above Budget", "Below Budget")</f>
        <v>Below Budget</v>
      </c>
      <c r="Y1370" s="5">
        <f>IFERROR(Table1[[#This Row],[Gross_Margin]]/Table1[[#This Row],[Actual_Sales]],0)</f>
        <v>0.59493670886075944</v>
      </c>
      <c r="Z1370" s="5">
        <f>Table1[[#This Row],[Actual_Profit]]/Table1[[#This Row],[Actual_Sales]]</f>
        <v>0.35443037974683544</v>
      </c>
      <c r="AA1370">
        <v>19</v>
      </c>
      <c r="AB1370" s="5">
        <f>IFERROR(Table1[[#This Row],[Expenses]]/Table1[[#This Row],[Actual_Sales]],0)</f>
        <v>0.24050632911392406</v>
      </c>
      <c r="AC1370">
        <v>8</v>
      </c>
      <c r="AD1370">
        <v>833</v>
      </c>
      <c r="AE1370" s="5">
        <f>IFERROR(Table1[[#This Row],[Inventory]]/Table1[[#This Row],[Actual_Sales]],0)</f>
        <v>10.544303797468354</v>
      </c>
    </row>
    <row r="1371" spans="1:31" x14ac:dyDescent="0.25">
      <c r="A1371">
        <v>482</v>
      </c>
      <c r="B1371">
        <v>740</v>
      </c>
      <c r="C1371">
        <v>9</v>
      </c>
      <c r="D1371" s="2">
        <v>40238</v>
      </c>
      <c r="E1371">
        <v>79</v>
      </c>
      <c r="F1371">
        <v>60</v>
      </c>
      <c r="G1371">
        <f>Table1[[#This Row],[Actual_Sales]]-Table1[[#This Row],[Budget_Sales]]</f>
        <v>19</v>
      </c>
      <c r="H1371" s="5">
        <f>IF(
Table1[[#This Row],[Budget_Sales]]=0,
"",
IF(
Table1[[#This Row],[Budget_Sales]]&gt;0,
(Table1[[#This Row],[Actual_Sales]]-Table1[[#This Row],[Budget_Sales]])/Table1[[#This Row],[Budget_Sales]],
(Table1[[#This Row],[Actual_Sales]]-Table1[[#This Row],[Budget_Sales]])/ABS(Table1[[#This Row],[Budget_Sales]])
)
)</f>
        <v>0.31666666666666665</v>
      </c>
      <c r="I1371" s="5" t="str">
        <f>IF(Table1[[#This Row],[Sales_Var]]&gt;=0,"Above Budget","Below Budget")</f>
        <v>Above Budget</v>
      </c>
      <c r="J1371">
        <f>Table1[[#This Row],[Actual_Sales]]-(Table1[[#This Row],[COGS]]+Table1[[#This Row],[Expenses]])</f>
        <v>28</v>
      </c>
      <c r="K1371">
        <v>40</v>
      </c>
      <c r="L1371">
        <f>Table1[[#This Row],[Actual_Profit]]-Table1[[#This Row],[Budget_Profit]]</f>
        <v>-12</v>
      </c>
      <c r="M1371" s="5">
        <f>IF(
Table1[[#This Row],[Budget_Profit]]=0,
"",
IF(
Table1[[#This Row],[Budget_Profit]]&gt;0,
(Table1[[#This Row],[Actual_Profit]]-Table1[[#This Row],[Budget_Profit]])/Table1[[#This Row],[Budget_Profit]],
(Table1[[#This Row],[Actual_Profit]]-Table1[[#This Row],[Budget_Profit]])/ABS(Table1[[#This Row],[Budget_Profit]])
)
)</f>
        <v>-0.3</v>
      </c>
      <c r="N1371" s="5" t="str">
        <f>IF(Table1[[#This Row],[Profit_Var]]&gt;=0, "Above Budget", "Below Budget")</f>
        <v>Below Budget</v>
      </c>
      <c r="O1371">
        <v>32</v>
      </c>
      <c r="P1371">
        <v>20</v>
      </c>
      <c r="Q1371">
        <f>Table1[[#This Row],[COGS]]-Table1[[#This Row],[Budget_COGS]]</f>
        <v>12</v>
      </c>
      <c r="R1371" s="5">
        <f>IF(
Table1[[#This Row],[Budget_COGS]]=0,
"",
IF(
Table1[[#This Row],[Budget_COGS]]&gt;0,
(Table1[[#This Row],[Budget_COGS]]-Table1[[#This Row],[COGS]]) / Table1[[#This Row],[Budget_COGS]],
(Table1[[#This Row],[Budget_COGS]]-Table1[[#This Row],[COGS]]) / ABS(Table1[[#This Row],[Budget_COGS]])
)
)</f>
        <v>-0.6</v>
      </c>
      <c r="S1371" s="5" t="str">
        <f>IF(Table1[[#This Row],[COGS _Var]]&gt;=0, "Above Budget", "Below Budget")</f>
        <v>Above Budget</v>
      </c>
      <c r="T1371">
        <f>Table1[[#This Row],[Actual_Sales]]-Table1[[#This Row],[COGS]]</f>
        <v>47</v>
      </c>
      <c r="U1371">
        <v>40</v>
      </c>
      <c r="V1371">
        <f>Table1[[#This Row],[Gross_Margin]]-Table1[[#This Row],[Budget_Margin]]</f>
        <v>7</v>
      </c>
      <c r="W1371" s="5">
        <f>IF(
Table1[[#This Row],[Budget_Margin]]=0,
"",
IF(
Table1[[#This Row],[Budget_Margin]]&gt;0,
(Table1[[#This Row],[Gross_Margin]]-Table1[[#This Row],[Budget_Margin]]) / Table1[[#This Row],[Budget_Margin]],
(Table1[[#This Row],[Gross_Margin]]-Table1[[#This Row],[Budget_Margin]]) / ABS(Table1[[#This Row],[Budget_Margin]])
)
)</f>
        <v>0.17499999999999999</v>
      </c>
      <c r="X1371" s="5" t="str">
        <f>IF(Table1[[#This Row],[Margin_Var]]&gt;=0, "Above Budget", "Below Budget")</f>
        <v>Above Budget</v>
      </c>
      <c r="Y1371" s="5">
        <f>IFERROR(Table1[[#This Row],[Gross_Margin]]/Table1[[#This Row],[Actual_Sales]],0)</f>
        <v>0.59493670886075944</v>
      </c>
      <c r="Z1371" s="5">
        <f>Table1[[#This Row],[Actual_Profit]]/Table1[[#This Row],[Actual_Sales]]</f>
        <v>0.35443037974683544</v>
      </c>
      <c r="AA1371">
        <v>19</v>
      </c>
      <c r="AB1371" s="5">
        <f>IFERROR(Table1[[#This Row],[Expenses]]/Table1[[#This Row],[Actual_Sales]],0)</f>
        <v>0.24050632911392406</v>
      </c>
      <c r="AC1371">
        <v>8</v>
      </c>
      <c r="AD1371">
        <v>813</v>
      </c>
      <c r="AE1371" s="5">
        <f>IFERROR(Table1[[#This Row],[Inventory]]/Table1[[#This Row],[Actual_Sales]],0)</f>
        <v>10.291139240506329</v>
      </c>
    </row>
    <row r="1372" spans="1:31" x14ac:dyDescent="0.25">
      <c r="A1372">
        <v>530</v>
      </c>
      <c r="B1372">
        <v>978</v>
      </c>
      <c r="C1372">
        <v>11</v>
      </c>
      <c r="D1372" s="2">
        <v>40238</v>
      </c>
      <c r="E1372">
        <v>79</v>
      </c>
      <c r="F1372">
        <v>80</v>
      </c>
      <c r="G1372">
        <f>Table1[[#This Row],[Actual_Sales]]-Table1[[#This Row],[Budget_Sales]]</f>
        <v>-1</v>
      </c>
      <c r="H1372" s="5">
        <f>IF(
Table1[[#This Row],[Budget_Sales]]=0,
"",
IF(
Table1[[#This Row],[Budget_Sales]]&gt;0,
(Table1[[#This Row],[Actual_Sales]]-Table1[[#This Row],[Budget_Sales]])/Table1[[#This Row],[Budget_Sales]],
(Table1[[#This Row],[Actual_Sales]]-Table1[[#This Row],[Budget_Sales]])/ABS(Table1[[#This Row],[Budget_Sales]])
)
)</f>
        <v>-1.2500000000000001E-2</v>
      </c>
      <c r="I1372" s="5" t="str">
        <f>IF(Table1[[#This Row],[Sales_Var]]&gt;=0,"Above Budget","Below Budget")</f>
        <v>Below Budget</v>
      </c>
      <c r="J1372">
        <f>Table1[[#This Row],[Actual_Sales]]-(Table1[[#This Row],[COGS]]+Table1[[#This Row],[Expenses]])</f>
        <v>28</v>
      </c>
      <c r="K1372">
        <v>40</v>
      </c>
      <c r="L1372">
        <f>Table1[[#This Row],[Actual_Profit]]-Table1[[#This Row],[Budget_Profit]]</f>
        <v>-12</v>
      </c>
      <c r="M1372" s="5">
        <f>IF(
Table1[[#This Row],[Budget_Profit]]=0,
"",
IF(
Table1[[#This Row],[Budget_Profit]]&gt;0,
(Table1[[#This Row],[Actual_Profit]]-Table1[[#This Row],[Budget_Profit]])/Table1[[#This Row],[Budget_Profit]],
(Table1[[#This Row],[Actual_Profit]]-Table1[[#This Row],[Budget_Profit]])/ABS(Table1[[#This Row],[Budget_Profit]])
)
)</f>
        <v>-0.3</v>
      </c>
      <c r="N1372" s="5" t="str">
        <f>IF(Table1[[#This Row],[Profit_Var]]&gt;=0, "Above Budget", "Below Budget")</f>
        <v>Below Budget</v>
      </c>
      <c r="O1372">
        <v>32</v>
      </c>
      <c r="P1372">
        <v>30</v>
      </c>
      <c r="Q1372">
        <f>Table1[[#This Row],[COGS]]-Table1[[#This Row],[Budget_COGS]]</f>
        <v>2</v>
      </c>
      <c r="R1372" s="5">
        <f>IF(
Table1[[#This Row],[Budget_COGS]]=0,
"",
IF(
Table1[[#This Row],[Budget_COGS]]&gt;0,
(Table1[[#This Row],[Budget_COGS]]-Table1[[#This Row],[COGS]]) / Table1[[#This Row],[Budget_COGS]],
(Table1[[#This Row],[Budget_COGS]]-Table1[[#This Row],[COGS]]) / ABS(Table1[[#This Row],[Budget_COGS]])
)
)</f>
        <v>-6.6666666666666666E-2</v>
      </c>
      <c r="S1372" s="5" t="str">
        <f>IF(Table1[[#This Row],[COGS _Var]]&gt;=0, "Above Budget", "Below Budget")</f>
        <v>Above Budget</v>
      </c>
      <c r="T1372">
        <f>Table1[[#This Row],[Actual_Sales]]-Table1[[#This Row],[COGS]]</f>
        <v>47</v>
      </c>
      <c r="U1372">
        <v>50</v>
      </c>
      <c r="V1372">
        <f>Table1[[#This Row],[Gross_Margin]]-Table1[[#This Row],[Budget_Margin]]</f>
        <v>-3</v>
      </c>
      <c r="W1372" s="5">
        <f>IF(
Table1[[#This Row],[Budget_Margin]]=0,
"",
IF(
Table1[[#This Row],[Budget_Margin]]&gt;0,
(Table1[[#This Row],[Gross_Margin]]-Table1[[#This Row],[Budget_Margin]]) / Table1[[#This Row],[Budget_Margin]],
(Table1[[#This Row],[Gross_Margin]]-Table1[[#This Row],[Budget_Margin]]) / ABS(Table1[[#This Row],[Budget_Margin]])
)
)</f>
        <v>-0.06</v>
      </c>
      <c r="X1372" s="5" t="str">
        <f>IF(Table1[[#This Row],[Margin_Var]]&gt;=0, "Above Budget", "Below Budget")</f>
        <v>Below Budget</v>
      </c>
      <c r="Y1372" s="5">
        <f>IFERROR(Table1[[#This Row],[Gross_Margin]]/Table1[[#This Row],[Actual_Sales]],0)</f>
        <v>0.59493670886075944</v>
      </c>
      <c r="Z1372" s="5">
        <f>Table1[[#This Row],[Actual_Profit]]/Table1[[#This Row],[Actual_Sales]]</f>
        <v>0.35443037974683544</v>
      </c>
      <c r="AA1372">
        <v>19</v>
      </c>
      <c r="AB1372" s="5">
        <f>IFERROR(Table1[[#This Row],[Expenses]]/Table1[[#This Row],[Actual_Sales]],0)</f>
        <v>0.24050632911392406</v>
      </c>
      <c r="AC1372">
        <v>8</v>
      </c>
      <c r="AD1372">
        <v>813</v>
      </c>
      <c r="AE1372" s="5">
        <f>IFERROR(Table1[[#This Row],[Inventory]]/Table1[[#This Row],[Actual_Sales]],0)</f>
        <v>10.291139240506329</v>
      </c>
    </row>
    <row r="1373" spans="1:31" x14ac:dyDescent="0.25">
      <c r="A1373">
        <v>2716</v>
      </c>
      <c r="B1373">
        <v>435</v>
      </c>
      <c r="C1373">
        <v>5</v>
      </c>
      <c r="D1373" s="2">
        <v>40634</v>
      </c>
      <c r="E1373">
        <v>127</v>
      </c>
      <c r="F1373">
        <v>110</v>
      </c>
      <c r="G1373">
        <f>Table1[[#This Row],[Actual_Sales]]-Table1[[#This Row],[Budget_Sales]]</f>
        <v>17</v>
      </c>
      <c r="H1373" s="5">
        <f>IF(
Table1[[#This Row],[Budget_Sales]]=0,
"",
IF(
Table1[[#This Row],[Budget_Sales]]&gt;0,
(Table1[[#This Row],[Actual_Sales]]-Table1[[#This Row],[Budget_Sales]])/Table1[[#This Row],[Budget_Sales]],
(Table1[[#This Row],[Actual_Sales]]-Table1[[#This Row],[Budget_Sales]])/ABS(Table1[[#This Row],[Budget_Sales]])
)
)</f>
        <v>0.15454545454545454</v>
      </c>
      <c r="I1373" s="5" t="str">
        <f>IF(Table1[[#This Row],[Sales_Var]]&gt;=0,"Above Budget","Below Budget")</f>
        <v>Above Budget</v>
      </c>
      <c r="J1373">
        <f>Table1[[#This Row],[Actual_Sales]]-(Table1[[#This Row],[COGS]]+Table1[[#This Row],[Expenses]])</f>
        <v>45</v>
      </c>
      <c r="K1373">
        <v>50</v>
      </c>
      <c r="L1373">
        <f>Table1[[#This Row],[Actual_Profit]]-Table1[[#This Row],[Budget_Profit]]</f>
        <v>-5</v>
      </c>
      <c r="M1373" s="5">
        <f>IF(
Table1[[#This Row],[Budget_Profit]]=0,
"",
IF(
Table1[[#This Row],[Budget_Profit]]&gt;0,
(Table1[[#This Row],[Actual_Profit]]-Table1[[#This Row],[Budget_Profit]])/Table1[[#This Row],[Budget_Profit]],
(Table1[[#This Row],[Actual_Profit]]-Table1[[#This Row],[Budget_Profit]])/ABS(Table1[[#This Row],[Budget_Profit]])
)
)</f>
        <v>-0.1</v>
      </c>
      <c r="N1373" s="5" t="str">
        <f>IF(Table1[[#This Row],[Profit_Var]]&gt;=0, "Above Budget", "Below Budget")</f>
        <v>Below Budget</v>
      </c>
      <c r="O1373">
        <v>52</v>
      </c>
      <c r="P1373">
        <v>40</v>
      </c>
      <c r="Q1373">
        <f>Table1[[#This Row],[COGS]]-Table1[[#This Row],[Budget_COGS]]</f>
        <v>12</v>
      </c>
      <c r="R1373" s="5">
        <f>IF(
Table1[[#This Row],[Budget_COGS]]=0,
"",
IF(
Table1[[#This Row],[Budget_COGS]]&gt;0,
(Table1[[#This Row],[Budget_COGS]]-Table1[[#This Row],[COGS]]) / Table1[[#This Row],[Budget_COGS]],
(Table1[[#This Row],[Budget_COGS]]-Table1[[#This Row],[COGS]]) / ABS(Table1[[#This Row],[Budget_COGS]])
)
)</f>
        <v>-0.3</v>
      </c>
      <c r="S1373" s="5" t="str">
        <f>IF(Table1[[#This Row],[COGS _Var]]&gt;=0, "Above Budget", "Below Budget")</f>
        <v>Above Budget</v>
      </c>
      <c r="T1373">
        <f>Table1[[#This Row],[Actual_Sales]]-Table1[[#This Row],[COGS]]</f>
        <v>75</v>
      </c>
      <c r="U1373">
        <v>70</v>
      </c>
      <c r="V1373">
        <f>Table1[[#This Row],[Gross_Margin]]-Table1[[#This Row],[Budget_Margin]]</f>
        <v>5</v>
      </c>
      <c r="W1373" s="5">
        <f>IF(
Table1[[#This Row],[Budget_Margin]]=0,
"",
IF(
Table1[[#This Row],[Budget_Margin]]&gt;0,
(Table1[[#This Row],[Gross_Margin]]-Table1[[#This Row],[Budget_Margin]]) / Table1[[#This Row],[Budget_Margin]],
(Table1[[#This Row],[Gross_Margin]]-Table1[[#This Row],[Budget_Margin]]) / ABS(Table1[[#This Row],[Budget_Margin]])
)
)</f>
        <v>7.1428571428571425E-2</v>
      </c>
      <c r="X1373" s="5" t="str">
        <f>IF(Table1[[#This Row],[Margin_Var]]&gt;=0, "Above Budget", "Below Budget")</f>
        <v>Above Budget</v>
      </c>
      <c r="Y1373" s="5">
        <f>IFERROR(Table1[[#This Row],[Gross_Margin]]/Table1[[#This Row],[Actual_Sales]],0)</f>
        <v>0.59055118110236215</v>
      </c>
      <c r="Z1373" s="5">
        <f>Table1[[#This Row],[Actual_Profit]]/Table1[[#This Row],[Actual_Sales]]</f>
        <v>0.3543307086614173</v>
      </c>
      <c r="AA1373">
        <v>30</v>
      </c>
      <c r="AB1373" s="5">
        <f>IFERROR(Table1[[#This Row],[Expenses]]/Table1[[#This Row],[Actual_Sales]],0)</f>
        <v>0.23622047244094488</v>
      </c>
      <c r="AC1373">
        <v>17</v>
      </c>
      <c r="AD1373">
        <v>605</v>
      </c>
      <c r="AE1373" s="5">
        <f>IFERROR(Table1[[#This Row],[Inventory]]/Table1[[#This Row],[Actual_Sales]],0)</f>
        <v>4.7637795275590555</v>
      </c>
    </row>
    <row r="1374" spans="1:31" x14ac:dyDescent="0.25">
      <c r="A1374">
        <v>1874</v>
      </c>
      <c r="B1374">
        <v>631</v>
      </c>
      <c r="C1374">
        <v>9</v>
      </c>
      <c r="D1374" s="2">
        <v>40483</v>
      </c>
      <c r="E1374">
        <v>576</v>
      </c>
      <c r="F1374">
        <v>420</v>
      </c>
      <c r="G1374">
        <f>Table1[[#This Row],[Actual_Sales]]-Table1[[#This Row],[Budget_Sales]]</f>
        <v>156</v>
      </c>
      <c r="H1374" s="5">
        <f>IF(
Table1[[#This Row],[Budget_Sales]]=0,
"",
IF(
Table1[[#This Row],[Budget_Sales]]&gt;0,
(Table1[[#This Row],[Actual_Sales]]-Table1[[#This Row],[Budget_Sales]])/Table1[[#This Row],[Budget_Sales]],
(Table1[[#This Row],[Actual_Sales]]-Table1[[#This Row],[Budget_Sales]])/ABS(Table1[[#This Row],[Budget_Sales]])
)
)</f>
        <v>0.37142857142857144</v>
      </c>
      <c r="I1374" s="5" t="str">
        <f>IF(Table1[[#This Row],[Sales_Var]]&gt;=0,"Above Budget","Below Budget")</f>
        <v>Above Budget</v>
      </c>
      <c r="J1374">
        <f>Table1[[#This Row],[Actual_Sales]]-(Table1[[#This Row],[COGS]]+Table1[[#This Row],[Expenses]])</f>
        <v>204</v>
      </c>
      <c r="K1374">
        <v>140</v>
      </c>
      <c r="L1374">
        <f>Table1[[#This Row],[Actual_Profit]]-Table1[[#This Row],[Budget_Profit]]</f>
        <v>64</v>
      </c>
      <c r="M1374" s="5">
        <f>IF(
Table1[[#This Row],[Budget_Profit]]=0,
"",
IF(
Table1[[#This Row],[Budget_Profit]]&gt;0,
(Table1[[#This Row],[Actual_Profit]]-Table1[[#This Row],[Budget_Profit]])/Table1[[#This Row],[Budget_Profit]],
(Table1[[#This Row],[Actual_Profit]]-Table1[[#This Row],[Budget_Profit]])/ABS(Table1[[#This Row],[Budget_Profit]])
)
)</f>
        <v>0.45714285714285713</v>
      </c>
      <c r="N1374" s="5" t="str">
        <f>IF(Table1[[#This Row],[Profit_Var]]&gt;=0, "Above Budget", "Below Budget")</f>
        <v>Above Budget</v>
      </c>
      <c r="O1374">
        <v>245</v>
      </c>
      <c r="P1374">
        <v>180</v>
      </c>
      <c r="Q1374">
        <f>Table1[[#This Row],[COGS]]-Table1[[#This Row],[Budget_COGS]]</f>
        <v>65</v>
      </c>
      <c r="R1374" s="5">
        <f>IF(
Table1[[#This Row],[Budget_COGS]]=0,
"",
IF(
Table1[[#This Row],[Budget_COGS]]&gt;0,
(Table1[[#This Row],[Budget_COGS]]-Table1[[#This Row],[COGS]]) / Table1[[#This Row],[Budget_COGS]],
(Table1[[#This Row],[Budget_COGS]]-Table1[[#This Row],[COGS]]) / ABS(Table1[[#This Row],[Budget_COGS]])
)
)</f>
        <v>-0.3611111111111111</v>
      </c>
      <c r="S1374" s="5" t="str">
        <f>IF(Table1[[#This Row],[COGS _Var]]&gt;=0, "Above Budget", "Below Budget")</f>
        <v>Above Budget</v>
      </c>
      <c r="T1374">
        <f>Table1[[#This Row],[Actual_Sales]]-Table1[[#This Row],[COGS]]</f>
        <v>331</v>
      </c>
      <c r="U1374">
        <v>240</v>
      </c>
      <c r="V1374">
        <f>Table1[[#This Row],[Gross_Margin]]-Table1[[#This Row],[Budget_Margin]]</f>
        <v>91</v>
      </c>
      <c r="W1374" s="5">
        <f>IF(
Table1[[#This Row],[Budget_Margin]]=0,
"",
IF(
Table1[[#This Row],[Budget_Margin]]&gt;0,
(Table1[[#This Row],[Gross_Margin]]-Table1[[#This Row],[Budget_Margin]]) / Table1[[#This Row],[Budget_Margin]],
(Table1[[#This Row],[Gross_Margin]]-Table1[[#This Row],[Budget_Margin]]) / ABS(Table1[[#This Row],[Budget_Margin]])
)
)</f>
        <v>0.37916666666666665</v>
      </c>
      <c r="X1374" s="5" t="str">
        <f>IF(Table1[[#This Row],[Margin_Var]]&gt;=0, "Above Budget", "Below Budget")</f>
        <v>Above Budget</v>
      </c>
      <c r="Y1374" s="5">
        <f>IFERROR(Table1[[#This Row],[Gross_Margin]]/Table1[[#This Row],[Actual_Sales]],0)</f>
        <v>0.57465277777777779</v>
      </c>
      <c r="Z1374" s="5">
        <f>Table1[[#This Row],[Actual_Profit]]/Table1[[#This Row],[Actual_Sales]]</f>
        <v>0.35416666666666669</v>
      </c>
      <c r="AA1374">
        <v>127</v>
      </c>
      <c r="AB1374" s="5">
        <f>IFERROR(Table1[[#This Row],[Expenses]]/Table1[[#This Row],[Actual_Sales]],0)</f>
        <v>0.2204861111111111</v>
      </c>
      <c r="AC1374">
        <v>93</v>
      </c>
      <c r="AD1374">
        <v>1704</v>
      </c>
      <c r="AE1374" s="5">
        <f>IFERROR(Table1[[#This Row],[Inventory]]/Table1[[#This Row],[Actual_Sales]],0)</f>
        <v>2.9583333333333335</v>
      </c>
    </row>
    <row r="1375" spans="1:31" x14ac:dyDescent="0.25">
      <c r="A1375">
        <v>3680</v>
      </c>
      <c r="B1375">
        <v>773</v>
      </c>
      <c r="C1375">
        <v>6</v>
      </c>
      <c r="D1375" s="2">
        <v>40787</v>
      </c>
      <c r="E1375">
        <v>531</v>
      </c>
      <c r="F1375">
        <v>580</v>
      </c>
      <c r="G1375">
        <f>Table1[[#This Row],[Actual_Sales]]-Table1[[#This Row],[Budget_Sales]]</f>
        <v>-49</v>
      </c>
      <c r="H1375" s="5">
        <f>IF(
Table1[[#This Row],[Budget_Sales]]=0,
"",
IF(
Table1[[#This Row],[Budget_Sales]]&gt;0,
(Table1[[#This Row],[Actual_Sales]]-Table1[[#This Row],[Budget_Sales]])/Table1[[#This Row],[Budget_Sales]],
(Table1[[#This Row],[Actual_Sales]]-Table1[[#This Row],[Budget_Sales]])/ABS(Table1[[#This Row],[Budget_Sales]])
)
)</f>
        <v>-8.4482758620689657E-2</v>
      </c>
      <c r="I1375" s="5" t="str">
        <f>IF(Table1[[#This Row],[Sales_Var]]&gt;=0,"Above Budget","Below Budget")</f>
        <v>Below Budget</v>
      </c>
      <c r="J1375">
        <f>Table1[[#This Row],[Actual_Sales]]-(Table1[[#This Row],[COGS]]+Table1[[#This Row],[Expenses]])</f>
        <v>188</v>
      </c>
      <c r="K1375">
        <v>210</v>
      </c>
      <c r="L1375">
        <f>Table1[[#This Row],[Actual_Profit]]-Table1[[#This Row],[Budget_Profit]]</f>
        <v>-22</v>
      </c>
      <c r="M1375" s="5">
        <f>IF(
Table1[[#This Row],[Budget_Profit]]=0,
"",
IF(
Table1[[#This Row],[Budget_Profit]]&gt;0,
(Table1[[#This Row],[Actual_Profit]]-Table1[[#This Row],[Budget_Profit]])/Table1[[#This Row],[Budget_Profit]],
(Table1[[#This Row],[Actual_Profit]]-Table1[[#This Row],[Budget_Profit]])/ABS(Table1[[#This Row],[Budget_Profit]])
)
)</f>
        <v>-0.10476190476190476</v>
      </c>
      <c r="N1375" s="5" t="str">
        <f>IF(Table1[[#This Row],[Profit_Var]]&gt;=0, "Above Budget", "Below Budget")</f>
        <v>Below Budget</v>
      </c>
      <c r="O1375">
        <v>249</v>
      </c>
      <c r="P1375">
        <v>280</v>
      </c>
      <c r="Q1375">
        <f>Table1[[#This Row],[COGS]]-Table1[[#This Row],[Budget_COGS]]</f>
        <v>-31</v>
      </c>
      <c r="R1375" s="5">
        <f>IF(
Table1[[#This Row],[Budget_COGS]]=0,
"",
IF(
Table1[[#This Row],[Budget_COGS]]&gt;0,
(Table1[[#This Row],[Budget_COGS]]-Table1[[#This Row],[COGS]]) / Table1[[#This Row],[Budget_COGS]],
(Table1[[#This Row],[Budget_COGS]]-Table1[[#This Row],[COGS]]) / ABS(Table1[[#This Row],[Budget_COGS]])
)
)</f>
        <v>0.11071428571428571</v>
      </c>
      <c r="S1375" s="5" t="str">
        <f>IF(Table1[[#This Row],[COGS _Var]]&gt;=0, "Above Budget", "Below Budget")</f>
        <v>Below Budget</v>
      </c>
      <c r="T1375">
        <f>Table1[[#This Row],[Actual_Sales]]-Table1[[#This Row],[COGS]]</f>
        <v>282</v>
      </c>
      <c r="U1375">
        <v>300</v>
      </c>
      <c r="V1375">
        <f>Table1[[#This Row],[Gross_Margin]]-Table1[[#This Row],[Budget_Margin]]</f>
        <v>-18</v>
      </c>
      <c r="W1375" s="5">
        <f>IF(
Table1[[#This Row],[Budget_Margin]]=0,
"",
IF(
Table1[[#This Row],[Budget_Margin]]&gt;0,
(Table1[[#This Row],[Gross_Margin]]-Table1[[#This Row],[Budget_Margin]]) / Table1[[#This Row],[Budget_Margin]],
(Table1[[#This Row],[Gross_Margin]]-Table1[[#This Row],[Budget_Margin]]) / ABS(Table1[[#This Row],[Budget_Margin]])
)
)</f>
        <v>-0.06</v>
      </c>
      <c r="X1375" s="5" t="str">
        <f>IF(Table1[[#This Row],[Margin_Var]]&gt;=0, "Above Budget", "Below Budget")</f>
        <v>Below Budget</v>
      </c>
      <c r="Y1375" s="5">
        <f>IFERROR(Table1[[#This Row],[Gross_Margin]]/Table1[[#This Row],[Actual_Sales]],0)</f>
        <v>0.53107344632768361</v>
      </c>
      <c r="Z1375" s="5">
        <f>Table1[[#This Row],[Actual_Profit]]/Table1[[#This Row],[Actual_Sales]]</f>
        <v>0.35404896421845572</v>
      </c>
      <c r="AA1375">
        <v>94</v>
      </c>
      <c r="AB1375" s="5">
        <f>IFERROR(Table1[[#This Row],[Expenses]]/Table1[[#This Row],[Actual_Sales]],0)</f>
        <v>0.17702448210922786</v>
      </c>
      <c r="AC1375">
        <v>69</v>
      </c>
      <c r="AD1375">
        <v>1775</v>
      </c>
      <c r="AE1375" s="5">
        <f>IFERROR(Table1[[#This Row],[Inventory]]/Table1[[#This Row],[Actual_Sales]],0)</f>
        <v>3.3427495291902072</v>
      </c>
    </row>
    <row r="1376" spans="1:31" x14ac:dyDescent="0.25">
      <c r="A1376">
        <v>3626</v>
      </c>
      <c r="B1376">
        <v>563</v>
      </c>
      <c r="C1376">
        <v>11</v>
      </c>
      <c r="D1376" s="2">
        <v>40787</v>
      </c>
      <c r="E1376">
        <v>531</v>
      </c>
      <c r="F1376">
        <v>430</v>
      </c>
      <c r="G1376">
        <f>Table1[[#This Row],[Actual_Sales]]-Table1[[#This Row],[Budget_Sales]]</f>
        <v>101</v>
      </c>
      <c r="H1376" s="5">
        <f>IF(
Table1[[#This Row],[Budget_Sales]]=0,
"",
IF(
Table1[[#This Row],[Budget_Sales]]&gt;0,
(Table1[[#This Row],[Actual_Sales]]-Table1[[#This Row],[Budget_Sales]])/Table1[[#This Row],[Budget_Sales]],
(Table1[[#This Row],[Actual_Sales]]-Table1[[#This Row],[Budget_Sales]])/ABS(Table1[[#This Row],[Budget_Sales]])
)
)</f>
        <v>0.23488372093023255</v>
      </c>
      <c r="I1376" s="5" t="str">
        <f>IF(Table1[[#This Row],[Sales_Var]]&gt;=0,"Above Budget","Below Budget")</f>
        <v>Above Budget</v>
      </c>
      <c r="J1376">
        <f>Table1[[#This Row],[Actual_Sales]]-(Table1[[#This Row],[COGS]]+Table1[[#This Row],[Expenses]])</f>
        <v>188</v>
      </c>
      <c r="K1376">
        <v>140</v>
      </c>
      <c r="L1376">
        <f>Table1[[#This Row],[Actual_Profit]]-Table1[[#This Row],[Budget_Profit]]</f>
        <v>48</v>
      </c>
      <c r="M1376" s="5">
        <f>IF(
Table1[[#This Row],[Budget_Profit]]=0,
"",
IF(
Table1[[#This Row],[Budget_Profit]]&gt;0,
(Table1[[#This Row],[Actual_Profit]]-Table1[[#This Row],[Budget_Profit]])/Table1[[#This Row],[Budget_Profit]],
(Table1[[#This Row],[Actual_Profit]]-Table1[[#This Row],[Budget_Profit]])/ABS(Table1[[#This Row],[Budget_Profit]])
)
)</f>
        <v>0.34285714285714286</v>
      </c>
      <c r="N1376" s="5" t="str">
        <f>IF(Table1[[#This Row],[Profit_Var]]&gt;=0, "Above Budget", "Below Budget")</f>
        <v>Above Budget</v>
      </c>
      <c r="O1376">
        <v>249</v>
      </c>
      <c r="P1376">
        <v>210</v>
      </c>
      <c r="Q1376">
        <f>Table1[[#This Row],[COGS]]-Table1[[#This Row],[Budget_COGS]]</f>
        <v>39</v>
      </c>
      <c r="R1376" s="5">
        <f>IF(
Table1[[#This Row],[Budget_COGS]]=0,
"",
IF(
Table1[[#This Row],[Budget_COGS]]&gt;0,
(Table1[[#This Row],[Budget_COGS]]-Table1[[#This Row],[COGS]]) / Table1[[#This Row],[Budget_COGS]],
(Table1[[#This Row],[Budget_COGS]]-Table1[[#This Row],[COGS]]) / ABS(Table1[[#This Row],[Budget_COGS]])
)
)</f>
        <v>-0.18571428571428572</v>
      </c>
      <c r="S1376" s="5" t="str">
        <f>IF(Table1[[#This Row],[COGS _Var]]&gt;=0, "Above Budget", "Below Budget")</f>
        <v>Above Budget</v>
      </c>
      <c r="T1376">
        <f>Table1[[#This Row],[Actual_Sales]]-Table1[[#This Row],[COGS]]</f>
        <v>282</v>
      </c>
      <c r="U1376">
        <v>220</v>
      </c>
      <c r="V1376">
        <f>Table1[[#This Row],[Gross_Margin]]-Table1[[#This Row],[Budget_Margin]]</f>
        <v>62</v>
      </c>
      <c r="W1376" s="5">
        <f>IF(
Table1[[#This Row],[Budget_Margin]]=0,
"",
IF(
Table1[[#This Row],[Budget_Margin]]&gt;0,
(Table1[[#This Row],[Gross_Margin]]-Table1[[#This Row],[Budget_Margin]]) / Table1[[#This Row],[Budget_Margin]],
(Table1[[#This Row],[Gross_Margin]]-Table1[[#This Row],[Budget_Margin]]) / ABS(Table1[[#This Row],[Budget_Margin]])
)
)</f>
        <v>0.2818181818181818</v>
      </c>
      <c r="X1376" s="5" t="str">
        <f>IF(Table1[[#This Row],[Margin_Var]]&gt;=0, "Above Budget", "Below Budget")</f>
        <v>Above Budget</v>
      </c>
      <c r="Y1376" s="5">
        <f>IFERROR(Table1[[#This Row],[Gross_Margin]]/Table1[[#This Row],[Actual_Sales]],0)</f>
        <v>0.53107344632768361</v>
      </c>
      <c r="Z1376" s="5">
        <f>Table1[[#This Row],[Actual_Profit]]/Table1[[#This Row],[Actual_Sales]]</f>
        <v>0.35404896421845572</v>
      </c>
      <c r="AA1376">
        <v>94</v>
      </c>
      <c r="AB1376" s="5">
        <f>IFERROR(Table1[[#This Row],[Expenses]]/Table1[[#This Row],[Actual_Sales]],0)</f>
        <v>0.17702448210922786</v>
      </c>
      <c r="AC1376">
        <v>69</v>
      </c>
      <c r="AD1376">
        <v>1775</v>
      </c>
      <c r="AE1376" s="5">
        <f>IFERROR(Table1[[#This Row],[Inventory]]/Table1[[#This Row],[Actual_Sales]],0)</f>
        <v>3.3427495291902072</v>
      </c>
    </row>
    <row r="1377" spans="1:31" x14ac:dyDescent="0.25">
      <c r="A1377">
        <v>2814</v>
      </c>
      <c r="B1377">
        <v>918</v>
      </c>
      <c r="C1377">
        <v>2</v>
      </c>
      <c r="D1377" s="2">
        <v>40634</v>
      </c>
      <c r="E1377">
        <v>113</v>
      </c>
      <c r="F1377">
        <v>130</v>
      </c>
      <c r="G1377">
        <f>Table1[[#This Row],[Actual_Sales]]-Table1[[#This Row],[Budget_Sales]]</f>
        <v>-17</v>
      </c>
      <c r="H1377" s="5">
        <f>IF(
Table1[[#This Row],[Budget_Sales]]=0,
"",
IF(
Table1[[#This Row],[Budget_Sales]]&gt;0,
(Table1[[#This Row],[Actual_Sales]]-Table1[[#This Row],[Budget_Sales]])/Table1[[#This Row],[Budget_Sales]],
(Table1[[#This Row],[Actual_Sales]]-Table1[[#This Row],[Budget_Sales]])/ABS(Table1[[#This Row],[Budget_Sales]])
)
)</f>
        <v>-0.13076923076923078</v>
      </c>
      <c r="I1377" s="5" t="str">
        <f>IF(Table1[[#This Row],[Sales_Var]]&gt;=0,"Above Budget","Below Budget")</f>
        <v>Below Budget</v>
      </c>
      <c r="J1377">
        <f>Table1[[#This Row],[Actual_Sales]]-(Table1[[#This Row],[COGS]]+Table1[[#This Row],[Expenses]])</f>
        <v>40</v>
      </c>
      <c r="K1377">
        <v>60</v>
      </c>
      <c r="L1377">
        <f>Table1[[#This Row],[Actual_Profit]]-Table1[[#This Row],[Budget_Profit]]</f>
        <v>-20</v>
      </c>
      <c r="M1377" s="5">
        <f>IF(
Table1[[#This Row],[Budget_Profit]]=0,
"",
IF(
Table1[[#This Row],[Budget_Profit]]&gt;0,
(Table1[[#This Row],[Actual_Profit]]-Table1[[#This Row],[Budget_Profit]])/Table1[[#This Row],[Budget_Profit]],
(Table1[[#This Row],[Actual_Profit]]-Table1[[#This Row],[Budget_Profit]])/ABS(Table1[[#This Row],[Budget_Profit]])
)
)</f>
        <v>-0.33333333333333331</v>
      </c>
      <c r="N1377" s="5" t="str">
        <f>IF(Table1[[#This Row],[Profit_Var]]&gt;=0, "Above Budget", "Below Budget")</f>
        <v>Below Budget</v>
      </c>
      <c r="O1377">
        <v>46</v>
      </c>
      <c r="P1377">
        <v>50</v>
      </c>
      <c r="Q1377">
        <f>Table1[[#This Row],[COGS]]-Table1[[#This Row],[Budget_COGS]]</f>
        <v>-4</v>
      </c>
      <c r="R1377" s="5">
        <f>IF(
Table1[[#This Row],[Budget_COGS]]=0,
"",
IF(
Table1[[#This Row],[Budget_COGS]]&gt;0,
(Table1[[#This Row],[Budget_COGS]]-Table1[[#This Row],[COGS]]) / Table1[[#This Row],[Budget_COGS]],
(Table1[[#This Row],[Budget_COGS]]-Table1[[#This Row],[COGS]]) / ABS(Table1[[#This Row],[Budget_COGS]])
)
)</f>
        <v>0.08</v>
      </c>
      <c r="S1377" s="5" t="str">
        <f>IF(Table1[[#This Row],[COGS _Var]]&gt;=0, "Above Budget", "Below Budget")</f>
        <v>Below Budget</v>
      </c>
      <c r="T1377">
        <f>Table1[[#This Row],[Actual_Sales]]-Table1[[#This Row],[COGS]]</f>
        <v>67</v>
      </c>
      <c r="U1377">
        <v>80</v>
      </c>
      <c r="V1377">
        <f>Table1[[#This Row],[Gross_Margin]]-Table1[[#This Row],[Budget_Margin]]</f>
        <v>-13</v>
      </c>
      <c r="W1377" s="5">
        <f>IF(
Table1[[#This Row],[Budget_Margin]]=0,
"",
IF(
Table1[[#This Row],[Budget_Margin]]&gt;0,
(Table1[[#This Row],[Gross_Margin]]-Table1[[#This Row],[Budget_Margin]]) / Table1[[#This Row],[Budget_Margin]],
(Table1[[#This Row],[Gross_Margin]]-Table1[[#This Row],[Budget_Margin]]) / ABS(Table1[[#This Row],[Budget_Margin]])
)
)</f>
        <v>-0.16250000000000001</v>
      </c>
      <c r="X1377" s="5" t="str">
        <f>IF(Table1[[#This Row],[Margin_Var]]&gt;=0, "Above Budget", "Below Budget")</f>
        <v>Below Budget</v>
      </c>
      <c r="Y1377" s="5">
        <f>IFERROR(Table1[[#This Row],[Gross_Margin]]/Table1[[#This Row],[Actual_Sales]],0)</f>
        <v>0.59292035398230092</v>
      </c>
      <c r="Z1377" s="5">
        <f>Table1[[#This Row],[Actual_Profit]]/Table1[[#This Row],[Actual_Sales]]</f>
        <v>0.35398230088495575</v>
      </c>
      <c r="AA1377">
        <v>27</v>
      </c>
      <c r="AB1377" s="5">
        <f>IFERROR(Table1[[#This Row],[Expenses]]/Table1[[#This Row],[Actual_Sales]],0)</f>
        <v>0.23893805309734514</v>
      </c>
      <c r="AC1377">
        <v>15</v>
      </c>
      <c r="AD1377">
        <v>608</v>
      </c>
      <c r="AE1377" s="5">
        <f>IFERROR(Table1[[#This Row],[Inventory]]/Table1[[#This Row],[Actual_Sales]],0)</f>
        <v>5.3805309734513278</v>
      </c>
    </row>
    <row r="1378" spans="1:31" x14ac:dyDescent="0.25">
      <c r="A1378">
        <v>24</v>
      </c>
      <c r="B1378">
        <v>310</v>
      </c>
      <c r="C1378">
        <v>9</v>
      </c>
      <c r="D1378" s="2">
        <v>40179</v>
      </c>
      <c r="E1378">
        <v>452</v>
      </c>
      <c r="F1378">
        <v>390</v>
      </c>
      <c r="G1378">
        <f>Table1[[#This Row],[Actual_Sales]]-Table1[[#This Row],[Budget_Sales]]</f>
        <v>62</v>
      </c>
      <c r="H1378" s="5">
        <f>IF(
Table1[[#This Row],[Budget_Sales]]=0,
"",
IF(
Table1[[#This Row],[Budget_Sales]]&gt;0,
(Table1[[#This Row],[Actual_Sales]]-Table1[[#This Row],[Budget_Sales]])/Table1[[#This Row],[Budget_Sales]],
(Table1[[#This Row],[Actual_Sales]]-Table1[[#This Row],[Budget_Sales]])/ABS(Table1[[#This Row],[Budget_Sales]])
)
)</f>
        <v>0.15897435897435896</v>
      </c>
      <c r="I1378" s="5" t="str">
        <f>IF(Table1[[#This Row],[Sales_Var]]&gt;=0,"Above Budget","Below Budget")</f>
        <v>Above Budget</v>
      </c>
      <c r="J1378">
        <f>Table1[[#This Row],[Actual_Sales]]-(Table1[[#This Row],[COGS]]+Table1[[#This Row],[Expenses]])</f>
        <v>160</v>
      </c>
      <c r="K1378">
        <v>160</v>
      </c>
      <c r="L1378">
        <f>Table1[[#This Row],[Actual_Profit]]-Table1[[#This Row],[Budget_Profit]]</f>
        <v>0</v>
      </c>
      <c r="M1378" s="5">
        <f>IF(
Table1[[#This Row],[Budget_Profit]]=0,
"",
IF(
Table1[[#This Row],[Budget_Profit]]&gt;0,
(Table1[[#This Row],[Actual_Profit]]-Table1[[#This Row],[Budget_Profit]])/Table1[[#This Row],[Budget_Profit]],
(Table1[[#This Row],[Actual_Profit]]-Table1[[#This Row],[Budget_Profit]])/ABS(Table1[[#This Row],[Budget_Profit]])
)
)</f>
        <v>0</v>
      </c>
      <c r="N1378" s="5" t="str">
        <f>IF(Table1[[#This Row],[Profit_Var]]&gt;=0, "Above Budget", "Below Budget")</f>
        <v>Above Budget</v>
      </c>
      <c r="O1378">
        <v>207</v>
      </c>
      <c r="P1378">
        <v>170</v>
      </c>
      <c r="Q1378">
        <f>Table1[[#This Row],[COGS]]-Table1[[#This Row],[Budget_COGS]]</f>
        <v>37</v>
      </c>
      <c r="R1378" s="5">
        <f>IF(
Table1[[#This Row],[Budget_COGS]]=0,
"",
IF(
Table1[[#This Row],[Budget_COGS]]&gt;0,
(Table1[[#This Row],[Budget_COGS]]-Table1[[#This Row],[COGS]]) / Table1[[#This Row],[Budget_COGS]],
(Table1[[#This Row],[Budget_COGS]]-Table1[[#This Row],[COGS]]) / ABS(Table1[[#This Row],[Budget_COGS]])
)
)</f>
        <v>-0.21764705882352942</v>
      </c>
      <c r="S1378" s="5" t="str">
        <f>IF(Table1[[#This Row],[COGS _Var]]&gt;=0, "Above Budget", "Below Budget")</f>
        <v>Above Budget</v>
      </c>
      <c r="T1378">
        <f>Table1[[#This Row],[Actual_Sales]]-Table1[[#This Row],[COGS]]</f>
        <v>245</v>
      </c>
      <c r="U1378">
        <v>220</v>
      </c>
      <c r="V1378">
        <f>Table1[[#This Row],[Gross_Margin]]-Table1[[#This Row],[Budget_Margin]]</f>
        <v>25</v>
      </c>
      <c r="W1378" s="5">
        <f>IF(
Table1[[#This Row],[Budget_Margin]]=0,
"",
IF(
Table1[[#This Row],[Budget_Margin]]&gt;0,
(Table1[[#This Row],[Gross_Margin]]-Table1[[#This Row],[Budget_Margin]]) / Table1[[#This Row],[Budget_Margin]],
(Table1[[#This Row],[Gross_Margin]]-Table1[[#This Row],[Budget_Margin]]) / ABS(Table1[[#This Row],[Budget_Margin]])
)
)</f>
        <v>0.11363636363636363</v>
      </c>
      <c r="X1378" s="5" t="str">
        <f>IF(Table1[[#This Row],[Margin_Var]]&gt;=0, "Above Budget", "Below Budget")</f>
        <v>Above Budget</v>
      </c>
      <c r="Y1378" s="5">
        <f>IFERROR(Table1[[#This Row],[Gross_Margin]]/Table1[[#This Row],[Actual_Sales]],0)</f>
        <v>0.54203539823008851</v>
      </c>
      <c r="Z1378" s="5">
        <f>Table1[[#This Row],[Actual_Profit]]/Table1[[#This Row],[Actual_Sales]]</f>
        <v>0.35398230088495575</v>
      </c>
      <c r="AA1378">
        <v>85</v>
      </c>
      <c r="AB1378" s="5">
        <f>IFERROR(Table1[[#This Row],[Expenses]]/Table1[[#This Row],[Actual_Sales]],0)</f>
        <v>0.18805309734513273</v>
      </c>
      <c r="AC1378">
        <v>64</v>
      </c>
      <c r="AD1378">
        <v>965</v>
      </c>
      <c r="AE1378" s="5">
        <f>IFERROR(Table1[[#This Row],[Inventory]]/Table1[[#This Row],[Actual_Sales]],0)</f>
        <v>2.1349557522123894</v>
      </c>
    </row>
    <row r="1379" spans="1:31" x14ac:dyDescent="0.25">
      <c r="A1379">
        <v>701</v>
      </c>
      <c r="B1379">
        <v>970</v>
      </c>
      <c r="C1379">
        <v>2</v>
      </c>
      <c r="D1379" s="2">
        <v>40269</v>
      </c>
      <c r="E1379">
        <v>178</v>
      </c>
      <c r="F1379">
        <v>180</v>
      </c>
      <c r="G1379">
        <f>Table1[[#This Row],[Actual_Sales]]-Table1[[#This Row],[Budget_Sales]]</f>
        <v>-2</v>
      </c>
      <c r="H1379" s="5">
        <f>IF(
Table1[[#This Row],[Budget_Sales]]=0,
"",
IF(
Table1[[#This Row],[Budget_Sales]]&gt;0,
(Table1[[#This Row],[Actual_Sales]]-Table1[[#This Row],[Budget_Sales]])/Table1[[#This Row],[Budget_Sales]],
(Table1[[#This Row],[Actual_Sales]]-Table1[[#This Row],[Budget_Sales]])/ABS(Table1[[#This Row],[Budget_Sales]])
)
)</f>
        <v>-1.1111111111111112E-2</v>
      </c>
      <c r="I1379" s="5" t="str">
        <f>IF(Table1[[#This Row],[Sales_Var]]&gt;=0,"Above Budget","Below Budget")</f>
        <v>Below Budget</v>
      </c>
      <c r="J1379">
        <f>Table1[[#This Row],[Actual_Sales]]-(Table1[[#This Row],[COGS]]+Table1[[#This Row],[Expenses]])</f>
        <v>63</v>
      </c>
      <c r="K1379">
        <v>70</v>
      </c>
      <c r="L1379">
        <f>Table1[[#This Row],[Actual_Profit]]-Table1[[#This Row],[Budget_Profit]]</f>
        <v>-7</v>
      </c>
      <c r="M1379" s="5">
        <f>IF(
Table1[[#This Row],[Budget_Profit]]=0,
"",
IF(
Table1[[#This Row],[Budget_Profit]]&gt;0,
(Table1[[#This Row],[Actual_Profit]]-Table1[[#This Row],[Budget_Profit]])/Table1[[#This Row],[Budget_Profit]],
(Table1[[#This Row],[Actual_Profit]]-Table1[[#This Row],[Budget_Profit]])/ABS(Table1[[#This Row],[Budget_Profit]])
)
)</f>
        <v>-0.1</v>
      </c>
      <c r="N1379" s="5" t="str">
        <f>IF(Table1[[#This Row],[Profit_Var]]&gt;=0, "Above Budget", "Below Budget")</f>
        <v>Below Budget</v>
      </c>
      <c r="O1379">
        <v>78</v>
      </c>
      <c r="P1379">
        <v>80</v>
      </c>
      <c r="Q1379">
        <f>Table1[[#This Row],[COGS]]-Table1[[#This Row],[Budget_COGS]]</f>
        <v>-2</v>
      </c>
      <c r="R1379" s="5">
        <f>IF(
Table1[[#This Row],[Budget_COGS]]=0,
"",
IF(
Table1[[#This Row],[Budget_COGS]]&gt;0,
(Table1[[#This Row],[Budget_COGS]]-Table1[[#This Row],[COGS]]) / Table1[[#This Row],[Budget_COGS]],
(Table1[[#This Row],[Budget_COGS]]-Table1[[#This Row],[COGS]]) / ABS(Table1[[#This Row],[Budget_COGS]])
)
)</f>
        <v>2.5000000000000001E-2</v>
      </c>
      <c r="S1379" s="5" t="str">
        <f>IF(Table1[[#This Row],[COGS _Var]]&gt;=0, "Above Budget", "Below Budget")</f>
        <v>Below Budget</v>
      </c>
      <c r="T1379">
        <f>Table1[[#This Row],[Actual_Sales]]-Table1[[#This Row],[COGS]]</f>
        <v>100</v>
      </c>
      <c r="U1379">
        <v>100</v>
      </c>
      <c r="V1379">
        <f>Table1[[#This Row],[Gross_Margin]]-Table1[[#This Row],[Budget_Margin]]</f>
        <v>0</v>
      </c>
      <c r="W1379" s="5">
        <f>IF(
Table1[[#This Row],[Budget_Margin]]=0,
"",
IF(
Table1[[#This Row],[Budget_Margin]]&gt;0,
(Table1[[#This Row],[Gross_Margin]]-Table1[[#This Row],[Budget_Margin]]) / Table1[[#This Row],[Budget_Margin]],
(Table1[[#This Row],[Gross_Margin]]-Table1[[#This Row],[Budget_Margin]]) / ABS(Table1[[#This Row],[Budget_Margin]])
)
)</f>
        <v>0</v>
      </c>
      <c r="X1379" s="5" t="str">
        <f>IF(Table1[[#This Row],[Margin_Var]]&gt;=0, "Above Budget", "Below Budget")</f>
        <v>Above Budget</v>
      </c>
      <c r="Y1379" s="5">
        <f>IFERROR(Table1[[#This Row],[Gross_Margin]]/Table1[[#This Row],[Actual_Sales]],0)</f>
        <v>0.5617977528089888</v>
      </c>
      <c r="Z1379" s="5">
        <f>Table1[[#This Row],[Actual_Profit]]/Table1[[#This Row],[Actual_Sales]]</f>
        <v>0.3539325842696629</v>
      </c>
      <c r="AA1379">
        <v>37</v>
      </c>
      <c r="AB1379" s="5">
        <f>IFERROR(Table1[[#This Row],[Expenses]]/Table1[[#This Row],[Actual_Sales]],0)</f>
        <v>0.20786516853932585</v>
      </c>
      <c r="AC1379">
        <v>25</v>
      </c>
      <c r="AD1379">
        <v>593</v>
      </c>
      <c r="AE1379" s="5">
        <f>IFERROR(Table1[[#This Row],[Inventory]]/Table1[[#This Row],[Actual_Sales]],0)</f>
        <v>3.3314606741573032</v>
      </c>
    </row>
    <row r="1380" spans="1:31" x14ac:dyDescent="0.25">
      <c r="A1380">
        <v>690</v>
      </c>
      <c r="B1380">
        <v>903</v>
      </c>
      <c r="C1380">
        <v>3</v>
      </c>
      <c r="D1380" s="2">
        <v>40269</v>
      </c>
      <c r="E1380">
        <v>178</v>
      </c>
      <c r="F1380">
        <v>220</v>
      </c>
      <c r="G1380">
        <f>Table1[[#This Row],[Actual_Sales]]-Table1[[#This Row],[Budget_Sales]]</f>
        <v>-42</v>
      </c>
      <c r="H1380" s="5">
        <f>IF(
Table1[[#This Row],[Budget_Sales]]=0,
"",
IF(
Table1[[#This Row],[Budget_Sales]]&gt;0,
(Table1[[#This Row],[Actual_Sales]]-Table1[[#This Row],[Budget_Sales]])/Table1[[#This Row],[Budget_Sales]],
(Table1[[#This Row],[Actual_Sales]]-Table1[[#This Row],[Budget_Sales]])/ABS(Table1[[#This Row],[Budget_Sales]])
)
)</f>
        <v>-0.19090909090909092</v>
      </c>
      <c r="I1380" s="5" t="str">
        <f>IF(Table1[[#This Row],[Sales_Var]]&gt;=0,"Above Budget","Below Budget")</f>
        <v>Below Budget</v>
      </c>
      <c r="J1380">
        <f>Table1[[#This Row],[Actual_Sales]]-(Table1[[#This Row],[COGS]]+Table1[[#This Row],[Expenses]])</f>
        <v>63</v>
      </c>
      <c r="K1380">
        <v>100</v>
      </c>
      <c r="L1380">
        <f>Table1[[#This Row],[Actual_Profit]]-Table1[[#This Row],[Budget_Profit]]</f>
        <v>-37</v>
      </c>
      <c r="M1380" s="5">
        <f>IF(
Table1[[#This Row],[Budget_Profit]]=0,
"",
IF(
Table1[[#This Row],[Budget_Profit]]&gt;0,
(Table1[[#This Row],[Actual_Profit]]-Table1[[#This Row],[Budget_Profit]])/Table1[[#This Row],[Budget_Profit]],
(Table1[[#This Row],[Actual_Profit]]-Table1[[#This Row],[Budget_Profit]])/ABS(Table1[[#This Row],[Budget_Profit]])
)
)</f>
        <v>-0.37</v>
      </c>
      <c r="N1380" s="5" t="str">
        <f>IF(Table1[[#This Row],[Profit_Var]]&gt;=0, "Above Budget", "Below Budget")</f>
        <v>Below Budget</v>
      </c>
      <c r="O1380">
        <v>78</v>
      </c>
      <c r="P1380">
        <v>90</v>
      </c>
      <c r="Q1380">
        <f>Table1[[#This Row],[COGS]]-Table1[[#This Row],[Budget_COGS]]</f>
        <v>-12</v>
      </c>
      <c r="R1380" s="5">
        <f>IF(
Table1[[#This Row],[Budget_COGS]]=0,
"",
IF(
Table1[[#This Row],[Budget_COGS]]&gt;0,
(Table1[[#This Row],[Budget_COGS]]-Table1[[#This Row],[COGS]]) / Table1[[#This Row],[Budget_COGS]],
(Table1[[#This Row],[Budget_COGS]]-Table1[[#This Row],[COGS]]) / ABS(Table1[[#This Row],[Budget_COGS]])
)
)</f>
        <v>0.13333333333333333</v>
      </c>
      <c r="S1380" s="5" t="str">
        <f>IF(Table1[[#This Row],[COGS _Var]]&gt;=0, "Above Budget", "Below Budget")</f>
        <v>Below Budget</v>
      </c>
      <c r="T1380">
        <f>Table1[[#This Row],[Actual_Sales]]-Table1[[#This Row],[COGS]]</f>
        <v>100</v>
      </c>
      <c r="U1380">
        <v>130</v>
      </c>
      <c r="V1380">
        <f>Table1[[#This Row],[Gross_Margin]]-Table1[[#This Row],[Budget_Margin]]</f>
        <v>-30</v>
      </c>
      <c r="W1380" s="5">
        <f>IF(
Table1[[#This Row],[Budget_Margin]]=0,
"",
IF(
Table1[[#This Row],[Budget_Margin]]&gt;0,
(Table1[[#This Row],[Gross_Margin]]-Table1[[#This Row],[Budget_Margin]]) / Table1[[#This Row],[Budget_Margin]],
(Table1[[#This Row],[Gross_Margin]]-Table1[[#This Row],[Budget_Margin]]) / ABS(Table1[[#This Row],[Budget_Margin]])
)
)</f>
        <v>-0.23076923076923078</v>
      </c>
      <c r="X1380" s="5" t="str">
        <f>IF(Table1[[#This Row],[Margin_Var]]&gt;=0, "Above Budget", "Below Budget")</f>
        <v>Below Budget</v>
      </c>
      <c r="Y1380" s="5">
        <f>IFERROR(Table1[[#This Row],[Gross_Margin]]/Table1[[#This Row],[Actual_Sales]],0)</f>
        <v>0.5617977528089888</v>
      </c>
      <c r="Z1380" s="5">
        <f>Table1[[#This Row],[Actual_Profit]]/Table1[[#This Row],[Actual_Sales]]</f>
        <v>0.3539325842696629</v>
      </c>
      <c r="AA1380">
        <v>37</v>
      </c>
      <c r="AB1380" s="5">
        <f>IFERROR(Table1[[#This Row],[Expenses]]/Table1[[#This Row],[Actual_Sales]],0)</f>
        <v>0.20786516853932585</v>
      </c>
      <c r="AC1380">
        <v>25</v>
      </c>
      <c r="AD1380">
        <v>593</v>
      </c>
      <c r="AE1380" s="5">
        <f>IFERROR(Table1[[#This Row],[Inventory]]/Table1[[#This Row],[Actual_Sales]],0)</f>
        <v>3.3314606741573032</v>
      </c>
    </row>
    <row r="1381" spans="1:31" x14ac:dyDescent="0.25">
      <c r="A1381">
        <v>4189</v>
      </c>
      <c r="B1381">
        <v>641</v>
      </c>
      <c r="C1381">
        <v>11</v>
      </c>
      <c r="D1381" s="2">
        <v>40878</v>
      </c>
      <c r="E1381">
        <v>534</v>
      </c>
      <c r="F1381">
        <v>410</v>
      </c>
      <c r="G1381">
        <f>Table1[[#This Row],[Actual_Sales]]-Table1[[#This Row],[Budget_Sales]]</f>
        <v>124</v>
      </c>
      <c r="H1381" s="5">
        <f>IF(
Table1[[#This Row],[Budget_Sales]]=0,
"",
IF(
Table1[[#This Row],[Budget_Sales]]&gt;0,
(Table1[[#This Row],[Actual_Sales]]-Table1[[#This Row],[Budget_Sales]])/Table1[[#This Row],[Budget_Sales]],
(Table1[[#This Row],[Actual_Sales]]-Table1[[#This Row],[Budget_Sales]])/ABS(Table1[[#This Row],[Budget_Sales]])
)
)</f>
        <v>0.30243902439024389</v>
      </c>
      <c r="I1381" s="5" t="str">
        <f>IF(Table1[[#This Row],[Sales_Var]]&gt;=0,"Above Budget","Below Budget")</f>
        <v>Above Budget</v>
      </c>
      <c r="J1381">
        <f>Table1[[#This Row],[Actual_Sales]]-(Table1[[#This Row],[COGS]]+Table1[[#This Row],[Expenses]])</f>
        <v>189</v>
      </c>
      <c r="K1381">
        <v>120</v>
      </c>
      <c r="L1381">
        <f>Table1[[#This Row],[Actual_Profit]]-Table1[[#This Row],[Budget_Profit]]</f>
        <v>69</v>
      </c>
      <c r="M1381" s="5">
        <f>IF(
Table1[[#This Row],[Budget_Profit]]=0,
"",
IF(
Table1[[#This Row],[Budget_Profit]]&gt;0,
(Table1[[#This Row],[Actual_Profit]]-Table1[[#This Row],[Budget_Profit]])/Table1[[#This Row],[Budget_Profit]],
(Table1[[#This Row],[Actual_Profit]]-Table1[[#This Row],[Budget_Profit]])/ABS(Table1[[#This Row],[Budget_Profit]])
)
)</f>
        <v>0.57499999999999996</v>
      </c>
      <c r="N1381" s="5" t="str">
        <f>IF(Table1[[#This Row],[Profit_Var]]&gt;=0, "Above Budget", "Below Budget")</f>
        <v>Above Budget</v>
      </c>
      <c r="O1381">
        <v>250</v>
      </c>
      <c r="P1381">
        <v>210</v>
      </c>
      <c r="Q1381">
        <f>Table1[[#This Row],[COGS]]-Table1[[#This Row],[Budget_COGS]]</f>
        <v>40</v>
      </c>
      <c r="R1381" s="5">
        <f>IF(
Table1[[#This Row],[Budget_COGS]]=0,
"",
IF(
Table1[[#This Row],[Budget_COGS]]&gt;0,
(Table1[[#This Row],[Budget_COGS]]-Table1[[#This Row],[COGS]]) / Table1[[#This Row],[Budget_COGS]],
(Table1[[#This Row],[Budget_COGS]]-Table1[[#This Row],[COGS]]) / ABS(Table1[[#This Row],[Budget_COGS]])
)
)</f>
        <v>-0.19047619047619047</v>
      </c>
      <c r="S1381" s="5" t="str">
        <f>IF(Table1[[#This Row],[COGS _Var]]&gt;=0, "Above Budget", "Below Budget")</f>
        <v>Above Budget</v>
      </c>
      <c r="T1381">
        <f>Table1[[#This Row],[Actual_Sales]]-Table1[[#This Row],[COGS]]</f>
        <v>284</v>
      </c>
      <c r="U1381">
        <v>200</v>
      </c>
      <c r="V1381">
        <f>Table1[[#This Row],[Gross_Margin]]-Table1[[#This Row],[Budget_Margin]]</f>
        <v>84</v>
      </c>
      <c r="W1381" s="5">
        <f>IF(
Table1[[#This Row],[Budget_Margin]]=0,
"",
IF(
Table1[[#This Row],[Budget_Margin]]&gt;0,
(Table1[[#This Row],[Gross_Margin]]-Table1[[#This Row],[Budget_Margin]]) / Table1[[#This Row],[Budget_Margin]],
(Table1[[#This Row],[Gross_Margin]]-Table1[[#This Row],[Budget_Margin]]) / ABS(Table1[[#This Row],[Budget_Margin]])
)
)</f>
        <v>0.42</v>
      </c>
      <c r="X1381" s="5" t="str">
        <f>IF(Table1[[#This Row],[Margin_Var]]&gt;=0, "Above Budget", "Below Budget")</f>
        <v>Above Budget</v>
      </c>
      <c r="Y1381" s="5">
        <f>IFERROR(Table1[[#This Row],[Gross_Margin]]/Table1[[#This Row],[Actual_Sales]],0)</f>
        <v>0.53183520599250933</v>
      </c>
      <c r="Z1381" s="5">
        <f>Table1[[#This Row],[Actual_Profit]]/Table1[[#This Row],[Actual_Sales]]</f>
        <v>0.3539325842696629</v>
      </c>
      <c r="AA1381">
        <v>95</v>
      </c>
      <c r="AB1381" s="5">
        <f>IFERROR(Table1[[#This Row],[Expenses]]/Table1[[#This Row],[Actual_Sales]],0)</f>
        <v>0.17790262172284643</v>
      </c>
      <c r="AC1381">
        <v>70</v>
      </c>
      <c r="AD1381">
        <v>1820</v>
      </c>
      <c r="AE1381" s="5">
        <f>IFERROR(Table1[[#This Row],[Inventory]]/Table1[[#This Row],[Actual_Sales]],0)</f>
        <v>3.4082397003745317</v>
      </c>
    </row>
    <row r="1382" spans="1:31" x14ac:dyDescent="0.25">
      <c r="A1382">
        <v>1974</v>
      </c>
      <c r="B1382">
        <v>330</v>
      </c>
      <c r="C1382">
        <v>9</v>
      </c>
      <c r="D1382" s="2">
        <v>40513</v>
      </c>
      <c r="E1382">
        <v>82</v>
      </c>
      <c r="F1382">
        <v>70</v>
      </c>
      <c r="G1382">
        <f>Table1[[#This Row],[Actual_Sales]]-Table1[[#This Row],[Budget_Sales]]</f>
        <v>12</v>
      </c>
      <c r="H1382" s="5">
        <f>IF(
Table1[[#This Row],[Budget_Sales]]=0,
"",
IF(
Table1[[#This Row],[Budget_Sales]]&gt;0,
(Table1[[#This Row],[Actual_Sales]]-Table1[[#This Row],[Budget_Sales]])/Table1[[#This Row],[Budget_Sales]],
(Table1[[#This Row],[Actual_Sales]]-Table1[[#This Row],[Budget_Sales]])/ABS(Table1[[#This Row],[Budget_Sales]])
)
)</f>
        <v>0.17142857142857143</v>
      </c>
      <c r="I1382" s="5" t="str">
        <f>IF(Table1[[#This Row],[Sales_Var]]&gt;=0,"Above Budget","Below Budget")</f>
        <v>Above Budget</v>
      </c>
      <c r="J1382">
        <f>Table1[[#This Row],[Actual_Sales]]-(Table1[[#This Row],[COGS]]+Table1[[#This Row],[Expenses]])</f>
        <v>29</v>
      </c>
      <c r="K1382">
        <v>30</v>
      </c>
      <c r="L1382">
        <f>Table1[[#This Row],[Actual_Profit]]-Table1[[#This Row],[Budget_Profit]]</f>
        <v>-1</v>
      </c>
      <c r="M1382" s="5">
        <f>IF(
Table1[[#This Row],[Budget_Profit]]=0,
"",
IF(
Table1[[#This Row],[Budget_Profit]]&gt;0,
(Table1[[#This Row],[Actual_Profit]]-Table1[[#This Row],[Budget_Profit]])/Table1[[#This Row],[Budget_Profit]],
(Table1[[#This Row],[Actual_Profit]]-Table1[[#This Row],[Budget_Profit]])/ABS(Table1[[#This Row],[Budget_Profit]])
)
)</f>
        <v>-3.3333333333333333E-2</v>
      </c>
      <c r="N1382" s="5" t="str">
        <f>IF(Table1[[#This Row],[Profit_Var]]&gt;=0, "Above Budget", "Below Budget")</f>
        <v>Below Budget</v>
      </c>
      <c r="O1382">
        <v>33</v>
      </c>
      <c r="P1382">
        <v>30</v>
      </c>
      <c r="Q1382">
        <f>Table1[[#This Row],[COGS]]-Table1[[#This Row],[Budget_COGS]]</f>
        <v>3</v>
      </c>
      <c r="R1382" s="5">
        <f>IF(
Table1[[#This Row],[Budget_COGS]]=0,
"",
IF(
Table1[[#This Row],[Budget_COGS]]&gt;0,
(Table1[[#This Row],[Budget_COGS]]-Table1[[#This Row],[COGS]]) / Table1[[#This Row],[Budget_COGS]],
(Table1[[#This Row],[Budget_COGS]]-Table1[[#This Row],[COGS]]) / ABS(Table1[[#This Row],[Budget_COGS]])
)
)</f>
        <v>-0.1</v>
      </c>
      <c r="S1382" s="5" t="str">
        <f>IF(Table1[[#This Row],[COGS _Var]]&gt;=0, "Above Budget", "Below Budget")</f>
        <v>Above Budget</v>
      </c>
      <c r="T1382">
        <f>Table1[[#This Row],[Actual_Sales]]-Table1[[#This Row],[COGS]]</f>
        <v>49</v>
      </c>
      <c r="U1382">
        <v>40</v>
      </c>
      <c r="V1382">
        <f>Table1[[#This Row],[Gross_Margin]]-Table1[[#This Row],[Budget_Margin]]</f>
        <v>9</v>
      </c>
      <c r="W1382" s="5">
        <f>IF(
Table1[[#This Row],[Budget_Margin]]=0,
"",
IF(
Table1[[#This Row],[Budget_Margin]]&gt;0,
(Table1[[#This Row],[Gross_Margin]]-Table1[[#This Row],[Budget_Margin]]) / Table1[[#This Row],[Budget_Margin]],
(Table1[[#This Row],[Gross_Margin]]-Table1[[#This Row],[Budget_Margin]]) / ABS(Table1[[#This Row],[Budget_Margin]])
)
)</f>
        <v>0.22500000000000001</v>
      </c>
      <c r="X1382" s="5" t="str">
        <f>IF(Table1[[#This Row],[Margin_Var]]&gt;=0, "Above Budget", "Below Budget")</f>
        <v>Above Budget</v>
      </c>
      <c r="Y1382" s="5">
        <f>IFERROR(Table1[[#This Row],[Gross_Margin]]/Table1[[#This Row],[Actual_Sales]],0)</f>
        <v>0.59756097560975607</v>
      </c>
      <c r="Z1382" s="5">
        <f>Table1[[#This Row],[Actual_Profit]]/Table1[[#This Row],[Actual_Sales]]</f>
        <v>0.35365853658536583</v>
      </c>
      <c r="AA1382">
        <v>20</v>
      </c>
      <c r="AB1382" s="5">
        <f>IFERROR(Table1[[#This Row],[Expenses]]/Table1[[#This Row],[Actual_Sales]],0)</f>
        <v>0.24390243902439024</v>
      </c>
      <c r="AC1382">
        <v>9</v>
      </c>
      <c r="AD1382">
        <v>870</v>
      </c>
      <c r="AE1382" s="5">
        <f>IFERROR(Table1[[#This Row],[Inventory]]/Table1[[#This Row],[Actual_Sales]],0)</f>
        <v>10.609756097560975</v>
      </c>
    </row>
    <row r="1383" spans="1:31" x14ac:dyDescent="0.25">
      <c r="A1383">
        <v>2044</v>
      </c>
      <c r="B1383">
        <v>617</v>
      </c>
      <c r="C1383">
        <v>11</v>
      </c>
      <c r="D1383" s="2">
        <v>40513</v>
      </c>
      <c r="E1383">
        <v>82</v>
      </c>
      <c r="F1383">
        <v>80</v>
      </c>
      <c r="G1383">
        <f>Table1[[#This Row],[Actual_Sales]]-Table1[[#This Row],[Budget_Sales]]</f>
        <v>2</v>
      </c>
      <c r="H1383" s="5">
        <f>IF(
Table1[[#This Row],[Budget_Sales]]=0,
"",
IF(
Table1[[#This Row],[Budget_Sales]]&gt;0,
(Table1[[#This Row],[Actual_Sales]]-Table1[[#This Row],[Budget_Sales]])/Table1[[#This Row],[Budget_Sales]],
(Table1[[#This Row],[Actual_Sales]]-Table1[[#This Row],[Budget_Sales]])/ABS(Table1[[#This Row],[Budget_Sales]])
)
)</f>
        <v>2.5000000000000001E-2</v>
      </c>
      <c r="I1383" s="5" t="str">
        <f>IF(Table1[[#This Row],[Sales_Var]]&gt;=0,"Above Budget","Below Budget")</f>
        <v>Above Budget</v>
      </c>
      <c r="J1383">
        <f>Table1[[#This Row],[Actual_Sales]]-(Table1[[#This Row],[COGS]]+Table1[[#This Row],[Expenses]])</f>
        <v>29</v>
      </c>
      <c r="K1383">
        <v>40</v>
      </c>
      <c r="L1383">
        <f>Table1[[#This Row],[Actual_Profit]]-Table1[[#This Row],[Budget_Profit]]</f>
        <v>-11</v>
      </c>
      <c r="M1383" s="5">
        <f>IF(
Table1[[#This Row],[Budget_Profit]]=0,
"",
IF(
Table1[[#This Row],[Budget_Profit]]&gt;0,
(Table1[[#This Row],[Actual_Profit]]-Table1[[#This Row],[Budget_Profit]])/Table1[[#This Row],[Budget_Profit]],
(Table1[[#This Row],[Actual_Profit]]-Table1[[#This Row],[Budget_Profit]])/ABS(Table1[[#This Row],[Budget_Profit]])
)
)</f>
        <v>-0.27500000000000002</v>
      </c>
      <c r="N1383" s="5" t="str">
        <f>IF(Table1[[#This Row],[Profit_Var]]&gt;=0, "Above Budget", "Below Budget")</f>
        <v>Below Budget</v>
      </c>
      <c r="O1383">
        <v>33</v>
      </c>
      <c r="P1383">
        <v>30</v>
      </c>
      <c r="Q1383">
        <f>Table1[[#This Row],[COGS]]-Table1[[#This Row],[Budget_COGS]]</f>
        <v>3</v>
      </c>
      <c r="R1383" s="5">
        <f>IF(
Table1[[#This Row],[Budget_COGS]]=0,
"",
IF(
Table1[[#This Row],[Budget_COGS]]&gt;0,
(Table1[[#This Row],[Budget_COGS]]-Table1[[#This Row],[COGS]]) / Table1[[#This Row],[Budget_COGS]],
(Table1[[#This Row],[Budget_COGS]]-Table1[[#This Row],[COGS]]) / ABS(Table1[[#This Row],[Budget_COGS]])
)
)</f>
        <v>-0.1</v>
      </c>
      <c r="S1383" s="5" t="str">
        <f>IF(Table1[[#This Row],[COGS _Var]]&gt;=0, "Above Budget", "Below Budget")</f>
        <v>Above Budget</v>
      </c>
      <c r="T1383">
        <f>Table1[[#This Row],[Actual_Sales]]-Table1[[#This Row],[COGS]]</f>
        <v>49</v>
      </c>
      <c r="U1383">
        <v>50</v>
      </c>
      <c r="V1383">
        <f>Table1[[#This Row],[Gross_Margin]]-Table1[[#This Row],[Budget_Margin]]</f>
        <v>-1</v>
      </c>
      <c r="W1383" s="5">
        <f>IF(
Table1[[#This Row],[Budget_Margin]]=0,
"",
IF(
Table1[[#This Row],[Budget_Margin]]&gt;0,
(Table1[[#This Row],[Gross_Margin]]-Table1[[#This Row],[Budget_Margin]]) / Table1[[#This Row],[Budget_Margin]],
(Table1[[#This Row],[Gross_Margin]]-Table1[[#This Row],[Budget_Margin]]) / ABS(Table1[[#This Row],[Budget_Margin]])
)
)</f>
        <v>-0.02</v>
      </c>
      <c r="X1383" s="5" t="str">
        <f>IF(Table1[[#This Row],[Margin_Var]]&gt;=0, "Above Budget", "Below Budget")</f>
        <v>Below Budget</v>
      </c>
      <c r="Y1383" s="5">
        <f>IFERROR(Table1[[#This Row],[Gross_Margin]]/Table1[[#This Row],[Actual_Sales]],0)</f>
        <v>0.59756097560975607</v>
      </c>
      <c r="Z1383" s="5">
        <f>Table1[[#This Row],[Actual_Profit]]/Table1[[#This Row],[Actual_Sales]]</f>
        <v>0.35365853658536583</v>
      </c>
      <c r="AA1383">
        <v>20</v>
      </c>
      <c r="AB1383" s="5">
        <f>IFERROR(Table1[[#This Row],[Expenses]]/Table1[[#This Row],[Actual_Sales]],0)</f>
        <v>0.24390243902439024</v>
      </c>
      <c r="AC1383">
        <v>9</v>
      </c>
      <c r="AD1383">
        <v>870</v>
      </c>
      <c r="AE1383" s="5">
        <f>IFERROR(Table1[[#This Row],[Inventory]]/Table1[[#This Row],[Actual_Sales]],0)</f>
        <v>10.609756097560975</v>
      </c>
    </row>
    <row r="1384" spans="1:31" x14ac:dyDescent="0.25">
      <c r="A1384">
        <v>367</v>
      </c>
      <c r="B1384">
        <v>225</v>
      </c>
      <c r="C1384">
        <v>2</v>
      </c>
      <c r="D1384" s="2">
        <v>40238</v>
      </c>
      <c r="E1384">
        <v>82</v>
      </c>
      <c r="F1384">
        <v>100</v>
      </c>
      <c r="G1384">
        <f>Table1[[#This Row],[Actual_Sales]]-Table1[[#This Row],[Budget_Sales]]</f>
        <v>-18</v>
      </c>
      <c r="H1384" s="5">
        <f>IF(
Table1[[#This Row],[Budget_Sales]]=0,
"",
IF(
Table1[[#This Row],[Budget_Sales]]&gt;0,
(Table1[[#This Row],[Actual_Sales]]-Table1[[#This Row],[Budget_Sales]])/Table1[[#This Row],[Budget_Sales]],
(Table1[[#This Row],[Actual_Sales]]-Table1[[#This Row],[Budget_Sales]])/ABS(Table1[[#This Row],[Budget_Sales]])
)
)</f>
        <v>-0.18</v>
      </c>
      <c r="I1384" s="5" t="str">
        <f>IF(Table1[[#This Row],[Sales_Var]]&gt;=0,"Above Budget","Below Budget")</f>
        <v>Below Budget</v>
      </c>
      <c r="J1384">
        <f>Table1[[#This Row],[Actual_Sales]]-(Table1[[#This Row],[COGS]]+Table1[[#This Row],[Expenses]])</f>
        <v>29</v>
      </c>
      <c r="K1384">
        <v>50</v>
      </c>
      <c r="L1384">
        <f>Table1[[#This Row],[Actual_Profit]]-Table1[[#This Row],[Budget_Profit]]</f>
        <v>-21</v>
      </c>
      <c r="M1384" s="5">
        <f>IF(
Table1[[#This Row],[Budget_Profit]]=0,
"",
IF(
Table1[[#This Row],[Budget_Profit]]&gt;0,
(Table1[[#This Row],[Actual_Profit]]-Table1[[#This Row],[Budget_Profit]])/Table1[[#This Row],[Budget_Profit]],
(Table1[[#This Row],[Actual_Profit]]-Table1[[#This Row],[Budget_Profit]])/ABS(Table1[[#This Row],[Budget_Profit]])
)
)</f>
        <v>-0.42</v>
      </c>
      <c r="N1384" s="5" t="str">
        <f>IF(Table1[[#This Row],[Profit_Var]]&gt;=0, "Above Budget", "Below Budget")</f>
        <v>Below Budget</v>
      </c>
      <c r="O1384">
        <v>33</v>
      </c>
      <c r="P1384">
        <v>40</v>
      </c>
      <c r="Q1384">
        <f>Table1[[#This Row],[COGS]]-Table1[[#This Row],[Budget_COGS]]</f>
        <v>-7</v>
      </c>
      <c r="R1384" s="5">
        <f>IF(
Table1[[#This Row],[Budget_COGS]]=0,
"",
IF(
Table1[[#This Row],[Budget_COGS]]&gt;0,
(Table1[[#This Row],[Budget_COGS]]-Table1[[#This Row],[COGS]]) / Table1[[#This Row],[Budget_COGS]],
(Table1[[#This Row],[Budget_COGS]]-Table1[[#This Row],[COGS]]) / ABS(Table1[[#This Row],[Budget_COGS]])
)
)</f>
        <v>0.17499999999999999</v>
      </c>
      <c r="S1384" s="5" t="str">
        <f>IF(Table1[[#This Row],[COGS _Var]]&gt;=0, "Above Budget", "Below Budget")</f>
        <v>Below Budget</v>
      </c>
      <c r="T1384">
        <f>Table1[[#This Row],[Actual_Sales]]-Table1[[#This Row],[COGS]]</f>
        <v>49</v>
      </c>
      <c r="U1384">
        <v>60</v>
      </c>
      <c r="V1384">
        <f>Table1[[#This Row],[Gross_Margin]]-Table1[[#This Row],[Budget_Margin]]</f>
        <v>-11</v>
      </c>
      <c r="W1384" s="5">
        <f>IF(
Table1[[#This Row],[Budget_Margin]]=0,
"",
IF(
Table1[[#This Row],[Budget_Margin]]&gt;0,
(Table1[[#This Row],[Gross_Margin]]-Table1[[#This Row],[Budget_Margin]]) / Table1[[#This Row],[Budget_Margin]],
(Table1[[#This Row],[Gross_Margin]]-Table1[[#This Row],[Budget_Margin]]) / ABS(Table1[[#This Row],[Budget_Margin]])
)
)</f>
        <v>-0.18333333333333332</v>
      </c>
      <c r="X1384" s="5" t="str">
        <f>IF(Table1[[#This Row],[Margin_Var]]&gt;=0, "Above Budget", "Below Budget")</f>
        <v>Below Budget</v>
      </c>
      <c r="Y1384" s="5">
        <f>IFERROR(Table1[[#This Row],[Gross_Margin]]/Table1[[#This Row],[Actual_Sales]],0)</f>
        <v>0.59756097560975607</v>
      </c>
      <c r="Z1384" s="5">
        <f>Table1[[#This Row],[Actual_Profit]]/Table1[[#This Row],[Actual_Sales]]</f>
        <v>0.35365853658536583</v>
      </c>
      <c r="AA1384">
        <v>20</v>
      </c>
      <c r="AB1384" s="5">
        <f>IFERROR(Table1[[#This Row],[Expenses]]/Table1[[#This Row],[Actual_Sales]],0)</f>
        <v>0.24390243902439024</v>
      </c>
      <c r="AC1384">
        <v>9</v>
      </c>
      <c r="AD1384">
        <v>768</v>
      </c>
      <c r="AE1384" s="5">
        <f>IFERROR(Table1[[#This Row],[Inventory]]/Table1[[#This Row],[Actual_Sales]],0)</f>
        <v>9.3658536585365848</v>
      </c>
    </row>
    <row r="1385" spans="1:31" x14ac:dyDescent="0.25">
      <c r="A1385">
        <v>389</v>
      </c>
      <c r="B1385">
        <v>360</v>
      </c>
      <c r="C1385">
        <v>9</v>
      </c>
      <c r="D1385" s="2">
        <v>40238</v>
      </c>
      <c r="E1385">
        <v>82</v>
      </c>
      <c r="F1385">
        <v>70</v>
      </c>
      <c r="G1385">
        <f>Table1[[#This Row],[Actual_Sales]]-Table1[[#This Row],[Budget_Sales]]</f>
        <v>12</v>
      </c>
      <c r="H1385" s="5">
        <f>IF(
Table1[[#This Row],[Budget_Sales]]=0,
"",
IF(
Table1[[#This Row],[Budget_Sales]]&gt;0,
(Table1[[#This Row],[Actual_Sales]]-Table1[[#This Row],[Budget_Sales]])/Table1[[#This Row],[Budget_Sales]],
(Table1[[#This Row],[Actual_Sales]]-Table1[[#This Row],[Budget_Sales]])/ABS(Table1[[#This Row],[Budget_Sales]])
)
)</f>
        <v>0.17142857142857143</v>
      </c>
      <c r="I1385" s="5" t="str">
        <f>IF(Table1[[#This Row],[Sales_Var]]&gt;=0,"Above Budget","Below Budget")</f>
        <v>Above Budget</v>
      </c>
      <c r="J1385">
        <f>Table1[[#This Row],[Actual_Sales]]-(Table1[[#This Row],[COGS]]+Table1[[#This Row],[Expenses]])</f>
        <v>29</v>
      </c>
      <c r="K1385">
        <v>50</v>
      </c>
      <c r="L1385">
        <f>Table1[[#This Row],[Actual_Profit]]-Table1[[#This Row],[Budget_Profit]]</f>
        <v>-21</v>
      </c>
      <c r="M1385" s="5">
        <f>IF(
Table1[[#This Row],[Budget_Profit]]=0,
"",
IF(
Table1[[#This Row],[Budget_Profit]]&gt;0,
(Table1[[#This Row],[Actual_Profit]]-Table1[[#This Row],[Budget_Profit]])/Table1[[#This Row],[Budget_Profit]],
(Table1[[#This Row],[Actual_Profit]]-Table1[[#This Row],[Budget_Profit]])/ABS(Table1[[#This Row],[Budget_Profit]])
)
)</f>
        <v>-0.42</v>
      </c>
      <c r="N1385" s="5" t="str">
        <f>IF(Table1[[#This Row],[Profit_Var]]&gt;=0, "Above Budget", "Below Budget")</f>
        <v>Below Budget</v>
      </c>
      <c r="O1385">
        <v>33</v>
      </c>
      <c r="P1385">
        <v>20</v>
      </c>
      <c r="Q1385">
        <f>Table1[[#This Row],[COGS]]-Table1[[#This Row],[Budget_COGS]]</f>
        <v>13</v>
      </c>
      <c r="R1385" s="5">
        <f>IF(
Table1[[#This Row],[Budget_COGS]]=0,
"",
IF(
Table1[[#This Row],[Budget_COGS]]&gt;0,
(Table1[[#This Row],[Budget_COGS]]-Table1[[#This Row],[COGS]]) / Table1[[#This Row],[Budget_COGS]],
(Table1[[#This Row],[Budget_COGS]]-Table1[[#This Row],[COGS]]) / ABS(Table1[[#This Row],[Budget_COGS]])
)
)</f>
        <v>-0.65</v>
      </c>
      <c r="S1385" s="5" t="str">
        <f>IF(Table1[[#This Row],[COGS _Var]]&gt;=0, "Above Budget", "Below Budget")</f>
        <v>Above Budget</v>
      </c>
      <c r="T1385">
        <f>Table1[[#This Row],[Actual_Sales]]-Table1[[#This Row],[COGS]]</f>
        <v>49</v>
      </c>
      <c r="U1385">
        <v>50</v>
      </c>
      <c r="V1385">
        <f>Table1[[#This Row],[Gross_Margin]]-Table1[[#This Row],[Budget_Margin]]</f>
        <v>-1</v>
      </c>
      <c r="W1385" s="5">
        <f>IF(
Table1[[#This Row],[Budget_Margin]]=0,
"",
IF(
Table1[[#This Row],[Budget_Margin]]&gt;0,
(Table1[[#This Row],[Gross_Margin]]-Table1[[#This Row],[Budget_Margin]]) / Table1[[#This Row],[Budget_Margin]],
(Table1[[#This Row],[Gross_Margin]]-Table1[[#This Row],[Budget_Margin]]) / ABS(Table1[[#This Row],[Budget_Margin]])
)
)</f>
        <v>-0.02</v>
      </c>
      <c r="X1385" s="5" t="str">
        <f>IF(Table1[[#This Row],[Margin_Var]]&gt;=0, "Above Budget", "Below Budget")</f>
        <v>Below Budget</v>
      </c>
      <c r="Y1385" s="5">
        <f>IFERROR(Table1[[#This Row],[Gross_Margin]]/Table1[[#This Row],[Actual_Sales]],0)</f>
        <v>0.59756097560975607</v>
      </c>
      <c r="Z1385" s="5">
        <f>Table1[[#This Row],[Actual_Profit]]/Table1[[#This Row],[Actual_Sales]]</f>
        <v>0.35365853658536583</v>
      </c>
      <c r="AA1385">
        <v>20</v>
      </c>
      <c r="AB1385" s="5">
        <f>IFERROR(Table1[[#This Row],[Expenses]]/Table1[[#This Row],[Actual_Sales]],0)</f>
        <v>0.24390243902439024</v>
      </c>
      <c r="AC1385">
        <v>9</v>
      </c>
      <c r="AD1385">
        <v>768</v>
      </c>
      <c r="AE1385" s="5">
        <f>IFERROR(Table1[[#This Row],[Inventory]]/Table1[[#This Row],[Actual_Sales]],0)</f>
        <v>9.3658536585365848</v>
      </c>
    </row>
    <row r="1386" spans="1:31" x14ac:dyDescent="0.25">
      <c r="A1386">
        <v>3467</v>
      </c>
      <c r="B1386">
        <v>636</v>
      </c>
      <c r="C1386">
        <v>5</v>
      </c>
      <c r="D1386" s="2">
        <v>40756</v>
      </c>
      <c r="E1386">
        <v>82</v>
      </c>
      <c r="F1386">
        <v>90</v>
      </c>
      <c r="G1386">
        <f>Table1[[#This Row],[Actual_Sales]]-Table1[[#This Row],[Budget_Sales]]</f>
        <v>-8</v>
      </c>
      <c r="H1386" s="5">
        <f>IF(
Table1[[#This Row],[Budget_Sales]]=0,
"",
IF(
Table1[[#This Row],[Budget_Sales]]&gt;0,
(Table1[[#This Row],[Actual_Sales]]-Table1[[#This Row],[Budget_Sales]])/Table1[[#This Row],[Budget_Sales]],
(Table1[[#This Row],[Actual_Sales]]-Table1[[#This Row],[Budget_Sales]])/ABS(Table1[[#This Row],[Budget_Sales]])
)
)</f>
        <v>-8.8888888888888892E-2</v>
      </c>
      <c r="I1386" s="5" t="str">
        <f>IF(Table1[[#This Row],[Sales_Var]]&gt;=0,"Above Budget","Below Budget")</f>
        <v>Below Budget</v>
      </c>
      <c r="J1386">
        <f>Table1[[#This Row],[Actual_Sales]]-(Table1[[#This Row],[COGS]]+Table1[[#This Row],[Expenses]])</f>
        <v>29</v>
      </c>
      <c r="K1386">
        <v>40</v>
      </c>
      <c r="L1386">
        <f>Table1[[#This Row],[Actual_Profit]]-Table1[[#This Row],[Budget_Profit]]</f>
        <v>-11</v>
      </c>
      <c r="M1386" s="5">
        <f>IF(
Table1[[#This Row],[Budget_Profit]]=0,
"",
IF(
Table1[[#This Row],[Budget_Profit]]&gt;0,
(Table1[[#This Row],[Actual_Profit]]-Table1[[#This Row],[Budget_Profit]])/Table1[[#This Row],[Budget_Profit]],
(Table1[[#This Row],[Actual_Profit]]-Table1[[#This Row],[Budget_Profit]])/ABS(Table1[[#This Row],[Budget_Profit]])
)
)</f>
        <v>-0.27500000000000002</v>
      </c>
      <c r="N1386" s="5" t="str">
        <f>IF(Table1[[#This Row],[Profit_Var]]&gt;=0, "Above Budget", "Below Budget")</f>
        <v>Below Budget</v>
      </c>
      <c r="O1386">
        <v>34</v>
      </c>
      <c r="P1386">
        <v>30</v>
      </c>
      <c r="Q1386">
        <f>Table1[[#This Row],[COGS]]-Table1[[#This Row],[Budget_COGS]]</f>
        <v>4</v>
      </c>
      <c r="R1386" s="5">
        <f>IF(
Table1[[#This Row],[Budget_COGS]]=0,
"",
IF(
Table1[[#This Row],[Budget_COGS]]&gt;0,
(Table1[[#This Row],[Budget_COGS]]-Table1[[#This Row],[COGS]]) / Table1[[#This Row],[Budget_COGS]],
(Table1[[#This Row],[Budget_COGS]]-Table1[[#This Row],[COGS]]) / ABS(Table1[[#This Row],[Budget_COGS]])
)
)</f>
        <v>-0.13333333333333333</v>
      </c>
      <c r="S1386" s="5" t="str">
        <f>IF(Table1[[#This Row],[COGS _Var]]&gt;=0, "Above Budget", "Below Budget")</f>
        <v>Above Budget</v>
      </c>
      <c r="T1386">
        <f>Table1[[#This Row],[Actual_Sales]]-Table1[[#This Row],[COGS]]</f>
        <v>48</v>
      </c>
      <c r="U1386">
        <v>60</v>
      </c>
      <c r="V1386">
        <f>Table1[[#This Row],[Gross_Margin]]-Table1[[#This Row],[Budget_Margin]]</f>
        <v>-12</v>
      </c>
      <c r="W1386" s="5">
        <f>IF(
Table1[[#This Row],[Budget_Margin]]=0,
"",
IF(
Table1[[#This Row],[Budget_Margin]]&gt;0,
(Table1[[#This Row],[Gross_Margin]]-Table1[[#This Row],[Budget_Margin]]) / Table1[[#This Row],[Budget_Margin]],
(Table1[[#This Row],[Gross_Margin]]-Table1[[#This Row],[Budget_Margin]]) / ABS(Table1[[#This Row],[Budget_Margin]])
)
)</f>
        <v>-0.2</v>
      </c>
      <c r="X1386" s="5" t="str">
        <f>IF(Table1[[#This Row],[Margin_Var]]&gt;=0, "Above Budget", "Below Budget")</f>
        <v>Below Budget</v>
      </c>
      <c r="Y1386" s="5">
        <f>IFERROR(Table1[[#This Row],[Gross_Margin]]/Table1[[#This Row],[Actual_Sales]],0)</f>
        <v>0.58536585365853655</v>
      </c>
      <c r="Z1386" s="5">
        <f>Table1[[#This Row],[Actual_Profit]]/Table1[[#This Row],[Actual_Sales]]</f>
        <v>0.35365853658536583</v>
      </c>
      <c r="AA1386">
        <v>19</v>
      </c>
      <c r="AB1386" s="5">
        <f>IFERROR(Table1[[#This Row],[Expenses]]/Table1[[#This Row],[Actual_Sales]],0)</f>
        <v>0.23170731707317074</v>
      </c>
      <c r="AC1386">
        <v>9</v>
      </c>
      <c r="AD1386">
        <v>890</v>
      </c>
      <c r="AE1386" s="5">
        <f>IFERROR(Table1[[#This Row],[Inventory]]/Table1[[#This Row],[Actual_Sales]],0)</f>
        <v>10.853658536585366</v>
      </c>
    </row>
    <row r="1387" spans="1:31" x14ac:dyDescent="0.25">
      <c r="A1387">
        <v>3836</v>
      </c>
      <c r="B1387">
        <v>714</v>
      </c>
      <c r="C1387">
        <v>4</v>
      </c>
      <c r="D1387" s="2">
        <v>40817</v>
      </c>
      <c r="E1387">
        <v>509</v>
      </c>
      <c r="F1387">
        <v>430</v>
      </c>
      <c r="G1387">
        <f>Table1[[#This Row],[Actual_Sales]]-Table1[[#This Row],[Budget_Sales]]</f>
        <v>79</v>
      </c>
      <c r="H1387" s="5">
        <f>IF(
Table1[[#This Row],[Budget_Sales]]=0,
"",
IF(
Table1[[#This Row],[Budget_Sales]]&gt;0,
(Table1[[#This Row],[Actual_Sales]]-Table1[[#This Row],[Budget_Sales]])/Table1[[#This Row],[Budget_Sales]],
(Table1[[#This Row],[Actual_Sales]]-Table1[[#This Row],[Budget_Sales]])/ABS(Table1[[#This Row],[Budget_Sales]])
)
)</f>
        <v>0.18372093023255814</v>
      </c>
      <c r="I1387" s="5" t="str">
        <f>IF(Table1[[#This Row],[Sales_Var]]&gt;=0,"Above Budget","Below Budget")</f>
        <v>Above Budget</v>
      </c>
      <c r="J1387">
        <f>Table1[[#This Row],[Actual_Sales]]-(Table1[[#This Row],[COGS]]+Table1[[#This Row],[Expenses]])</f>
        <v>180</v>
      </c>
      <c r="K1387">
        <v>160</v>
      </c>
      <c r="L1387">
        <f>Table1[[#This Row],[Actual_Profit]]-Table1[[#This Row],[Budget_Profit]]</f>
        <v>20</v>
      </c>
      <c r="M1387" s="5">
        <f>IF(
Table1[[#This Row],[Budget_Profit]]=0,
"",
IF(
Table1[[#This Row],[Budget_Profit]]&gt;0,
(Table1[[#This Row],[Actual_Profit]]-Table1[[#This Row],[Budget_Profit]])/Table1[[#This Row],[Budget_Profit]],
(Table1[[#This Row],[Actual_Profit]]-Table1[[#This Row],[Budget_Profit]])/ABS(Table1[[#This Row],[Budget_Profit]])
)
)</f>
        <v>0.125</v>
      </c>
      <c r="N1387" s="5" t="str">
        <f>IF(Table1[[#This Row],[Profit_Var]]&gt;=0, "Above Budget", "Below Budget")</f>
        <v>Above Budget</v>
      </c>
      <c r="O1387">
        <v>239</v>
      </c>
      <c r="P1387">
        <v>210</v>
      </c>
      <c r="Q1387">
        <f>Table1[[#This Row],[COGS]]-Table1[[#This Row],[Budget_COGS]]</f>
        <v>29</v>
      </c>
      <c r="R1387" s="5">
        <f>IF(
Table1[[#This Row],[Budget_COGS]]=0,
"",
IF(
Table1[[#This Row],[Budget_COGS]]&gt;0,
(Table1[[#This Row],[Budget_COGS]]-Table1[[#This Row],[COGS]]) / Table1[[#This Row],[Budget_COGS]],
(Table1[[#This Row],[Budget_COGS]]-Table1[[#This Row],[COGS]]) / ABS(Table1[[#This Row],[Budget_COGS]])
)
)</f>
        <v>-0.1380952380952381</v>
      </c>
      <c r="S1387" s="5" t="str">
        <f>IF(Table1[[#This Row],[COGS _Var]]&gt;=0, "Above Budget", "Below Budget")</f>
        <v>Above Budget</v>
      </c>
      <c r="T1387">
        <f>Table1[[#This Row],[Actual_Sales]]-Table1[[#This Row],[COGS]]</f>
        <v>270</v>
      </c>
      <c r="U1387">
        <v>220</v>
      </c>
      <c r="V1387">
        <f>Table1[[#This Row],[Gross_Margin]]-Table1[[#This Row],[Budget_Margin]]</f>
        <v>50</v>
      </c>
      <c r="W1387" s="5">
        <f>IF(
Table1[[#This Row],[Budget_Margin]]=0,
"",
IF(
Table1[[#This Row],[Budget_Margin]]&gt;0,
(Table1[[#This Row],[Gross_Margin]]-Table1[[#This Row],[Budget_Margin]]) / Table1[[#This Row],[Budget_Margin]],
(Table1[[#This Row],[Gross_Margin]]-Table1[[#This Row],[Budget_Margin]]) / ABS(Table1[[#This Row],[Budget_Margin]])
)
)</f>
        <v>0.22727272727272727</v>
      </c>
      <c r="X1387" s="5" t="str">
        <f>IF(Table1[[#This Row],[Margin_Var]]&gt;=0, "Above Budget", "Below Budget")</f>
        <v>Above Budget</v>
      </c>
      <c r="Y1387" s="5">
        <f>IFERROR(Table1[[#This Row],[Gross_Margin]]/Table1[[#This Row],[Actual_Sales]],0)</f>
        <v>0.53045186640471509</v>
      </c>
      <c r="Z1387" s="5">
        <f>Table1[[#This Row],[Actual_Profit]]/Table1[[#This Row],[Actual_Sales]]</f>
        <v>0.35363457760314343</v>
      </c>
      <c r="AA1387">
        <v>90</v>
      </c>
      <c r="AB1387" s="5">
        <f>IFERROR(Table1[[#This Row],[Expenses]]/Table1[[#This Row],[Actual_Sales]],0)</f>
        <v>0.17681728880157171</v>
      </c>
      <c r="AC1387">
        <v>66</v>
      </c>
      <c r="AD1387">
        <v>1755</v>
      </c>
      <c r="AE1387" s="5">
        <f>IFERROR(Table1[[#This Row],[Inventory]]/Table1[[#This Row],[Actual_Sales]],0)</f>
        <v>3.4479371316306482</v>
      </c>
    </row>
    <row r="1388" spans="1:31" x14ac:dyDescent="0.25">
      <c r="A1388">
        <v>3848</v>
      </c>
      <c r="B1388">
        <v>773</v>
      </c>
      <c r="C1388">
        <v>6</v>
      </c>
      <c r="D1388" s="2">
        <v>40817</v>
      </c>
      <c r="E1388">
        <v>509</v>
      </c>
      <c r="F1388">
        <v>710</v>
      </c>
      <c r="G1388">
        <f>Table1[[#This Row],[Actual_Sales]]-Table1[[#This Row],[Budget_Sales]]</f>
        <v>-201</v>
      </c>
      <c r="H1388" s="5">
        <f>IF(
Table1[[#This Row],[Budget_Sales]]=0,
"",
IF(
Table1[[#This Row],[Budget_Sales]]&gt;0,
(Table1[[#This Row],[Actual_Sales]]-Table1[[#This Row],[Budget_Sales]])/Table1[[#This Row],[Budget_Sales]],
(Table1[[#This Row],[Actual_Sales]]-Table1[[#This Row],[Budget_Sales]])/ABS(Table1[[#This Row],[Budget_Sales]])
)
)</f>
        <v>-0.28309859154929579</v>
      </c>
      <c r="I1388" s="5" t="str">
        <f>IF(Table1[[#This Row],[Sales_Var]]&gt;=0,"Above Budget","Below Budget")</f>
        <v>Below Budget</v>
      </c>
      <c r="J1388">
        <f>Table1[[#This Row],[Actual_Sales]]-(Table1[[#This Row],[COGS]]+Table1[[#This Row],[Expenses]])</f>
        <v>180</v>
      </c>
      <c r="K1388">
        <v>300</v>
      </c>
      <c r="L1388">
        <f>Table1[[#This Row],[Actual_Profit]]-Table1[[#This Row],[Budget_Profit]]</f>
        <v>-120</v>
      </c>
      <c r="M1388" s="5">
        <f>IF(
Table1[[#This Row],[Budget_Profit]]=0,
"",
IF(
Table1[[#This Row],[Budget_Profit]]&gt;0,
(Table1[[#This Row],[Actual_Profit]]-Table1[[#This Row],[Budget_Profit]])/Table1[[#This Row],[Budget_Profit]],
(Table1[[#This Row],[Actual_Profit]]-Table1[[#This Row],[Budget_Profit]])/ABS(Table1[[#This Row],[Budget_Profit]])
)
)</f>
        <v>-0.4</v>
      </c>
      <c r="N1388" s="5" t="str">
        <f>IF(Table1[[#This Row],[Profit_Var]]&gt;=0, "Above Budget", "Below Budget")</f>
        <v>Below Budget</v>
      </c>
      <c r="O1388">
        <v>239</v>
      </c>
      <c r="P1388">
        <v>340</v>
      </c>
      <c r="Q1388">
        <f>Table1[[#This Row],[COGS]]-Table1[[#This Row],[Budget_COGS]]</f>
        <v>-101</v>
      </c>
      <c r="R1388" s="5">
        <f>IF(
Table1[[#This Row],[Budget_COGS]]=0,
"",
IF(
Table1[[#This Row],[Budget_COGS]]&gt;0,
(Table1[[#This Row],[Budget_COGS]]-Table1[[#This Row],[COGS]]) / Table1[[#This Row],[Budget_COGS]],
(Table1[[#This Row],[Budget_COGS]]-Table1[[#This Row],[COGS]]) / ABS(Table1[[#This Row],[Budget_COGS]])
)
)</f>
        <v>0.29705882352941176</v>
      </c>
      <c r="S1388" s="5" t="str">
        <f>IF(Table1[[#This Row],[COGS _Var]]&gt;=0, "Above Budget", "Below Budget")</f>
        <v>Below Budget</v>
      </c>
      <c r="T1388">
        <f>Table1[[#This Row],[Actual_Sales]]-Table1[[#This Row],[COGS]]</f>
        <v>270</v>
      </c>
      <c r="U1388">
        <v>370</v>
      </c>
      <c r="V1388">
        <f>Table1[[#This Row],[Gross_Margin]]-Table1[[#This Row],[Budget_Margin]]</f>
        <v>-100</v>
      </c>
      <c r="W1388" s="5">
        <f>IF(
Table1[[#This Row],[Budget_Margin]]=0,
"",
IF(
Table1[[#This Row],[Budget_Margin]]&gt;0,
(Table1[[#This Row],[Gross_Margin]]-Table1[[#This Row],[Budget_Margin]]) / Table1[[#This Row],[Budget_Margin]],
(Table1[[#This Row],[Gross_Margin]]-Table1[[#This Row],[Budget_Margin]]) / ABS(Table1[[#This Row],[Budget_Margin]])
)
)</f>
        <v>-0.27027027027027029</v>
      </c>
      <c r="X1388" s="5" t="str">
        <f>IF(Table1[[#This Row],[Margin_Var]]&gt;=0, "Above Budget", "Below Budget")</f>
        <v>Below Budget</v>
      </c>
      <c r="Y1388" s="5">
        <f>IFERROR(Table1[[#This Row],[Gross_Margin]]/Table1[[#This Row],[Actual_Sales]],0)</f>
        <v>0.53045186640471509</v>
      </c>
      <c r="Z1388" s="5">
        <f>Table1[[#This Row],[Actual_Profit]]/Table1[[#This Row],[Actual_Sales]]</f>
        <v>0.35363457760314343</v>
      </c>
      <c r="AA1388">
        <v>90</v>
      </c>
      <c r="AB1388" s="5">
        <f>IFERROR(Table1[[#This Row],[Expenses]]/Table1[[#This Row],[Actual_Sales]],0)</f>
        <v>0.17681728880157171</v>
      </c>
      <c r="AC1388">
        <v>66</v>
      </c>
      <c r="AD1388">
        <v>1755</v>
      </c>
      <c r="AE1388" s="5">
        <f>IFERROR(Table1[[#This Row],[Inventory]]/Table1[[#This Row],[Actual_Sales]],0)</f>
        <v>3.4479371316306482</v>
      </c>
    </row>
    <row r="1389" spans="1:31" x14ac:dyDescent="0.25">
      <c r="A1389">
        <v>3799</v>
      </c>
      <c r="B1389">
        <v>515</v>
      </c>
      <c r="C1389">
        <v>11</v>
      </c>
      <c r="D1389" s="2">
        <v>40817</v>
      </c>
      <c r="E1389">
        <v>509</v>
      </c>
      <c r="F1389">
        <v>340</v>
      </c>
      <c r="G1389">
        <f>Table1[[#This Row],[Actual_Sales]]-Table1[[#This Row],[Budget_Sales]]</f>
        <v>169</v>
      </c>
      <c r="H1389" s="5">
        <f>IF(
Table1[[#This Row],[Budget_Sales]]=0,
"",
IF(
Table1[[#This Row],[Budget_Sales]]&gt;0,
(Table1[[#This Row],[Actual_Sales]]-Table1[[#This Row],[Budget_Sales]])/Table1[[#This Row],[Budget_Sales]],
(Table1[[#This Row],[Actual_Sales]]-Table1[[#This Row],[Budget_Sales]])/ABS(Table1[[#This Row],[Budget_Sales]])
)
)</f>
        <v>0.49705882352941178</v>
      </c>
      <c r="I1389" s="5" t="str">
        <f>IF(Table1[[#This Row],[Sales_Var]]&gt;=0,"Above Budget","Below Budget")</f>
        <v>Above Budget</v>
      </c>
      <c r="J1389">
        <f>Table1[[#This Row],[Actual_Sales]]-(Table1[[#This Row],[COGS]]+Table1[[#This Row],[Expenses]])</f>
        <v>180</v>
      </c>
      <c r="K1389">
        <v>110</v>
      </c>
      <c r="L1389">
        <f>Table1[[#This Row],[Actual_Profit]]-Table1[[#This Row],[Budget_Profit]]</f>
        <v>70</v>
      </c>
      <c r="M1389" s="5">
        <f>IF(
Table1[[#This Row],[Budget_Profit]]=0,
"",
IF(
Table1[[#This Row],[Budget_Profit]]&gt;0,
(Table1[[#This Row],[Actual_Profit]]-Table1[[#This Row],[Budget_Profit]])/Table1[[#This Row],[Budget_Profit]],
(Table1[[#This Row],[Actual_Profit]]-Table1[[#This Row],[Budget_Profit]])/ABS(Table1[[#This Row],[Budget_Profit]])
)
)</f>
        <v>0.63636363636363635</v>
      </c>
      <c r="N1389" s="5" t="str">
        <f>IF(Table1[[#This Row],[Profit_Var]]&gt;=0, "Above Budget", "Below Budget")</f>
        <v>Above Budget</v>
      </c>
      <c r="O1389">
        <v>239</v>
      </c>
      <c r="P1389">
        <v>170</v>
      </c>
      <c r="Q1389">
        <f>Table1[[#This Row],[COGS]]-Table1[[#This Row],[Budget_COGS]]</f>
        <v>69</v>
      </c>
      <c r="R1389" s="5">
        <f>IF(
Table1[[#This Row],[Budget_COGS]]=0,
"",
IF(
Table1[[#This Row],[Budget_COGS]]&gt;0,
(Table1[[#This Row],[Budget_COGS]]-Table1[[#This Row],[COGS]]) / Table1[[#This Row],[Budget_COGS]],
(Table1[[#This Row],[Budget_COGS]]-Table1[[#This Row],[COGS]]) / ABS(Table1[[#This Row],[Budget_COGS]])
)
)</f>
        <v>-0.40588235294117647</v>
      </c>
      <c r="S1389" s="5" t="str">
        <f>IF(Table1[[#This Row],[COGS _Var]]&gt;=0, "Above Budget", "Below Budget")</f>
        <v>Above Budget</v>
      </c>
      <c r="T1389">
        <f>Table1[[#This Row],[Actual_Sales]]-Table1[[#This Row],[COGS]]</f>
        <v>270</v>
      </c>
      <c r="U1389">
        <v>170</v>
      </c>
      <c r="V1389">
        <f>Table1[[#This Row],[Gross_Margin]]-Table1[[#This Row],[Budget_Margin]]</f>
        <v>100</v>
      </c>
      <c r="W1389" s="5">
        <f>IF(
Table1[[#This Row],[Budget_Margin]]=0,
"",
IF(
Table1[[#This Row],[Budget_Margin]]&gt;0,
(Table1[[#This Row],[Gross_Margin]]-Table1[[#This Row],[Budget_Margin]]) / Table1[[#This Row],[Budget_Margin]],
(Table1[[#This Row],[Gross_Margin]]-Table1[[#This Row],[Budget_Margin]]) / ABS(Table1[[#This Row],[Budget_Margin]])
)
)</f>
        <v>0.58823529411764708</v>
      </c>
      <c r="X1389" s="5" t="str">
        <f>IF(Table1[[#This Row],[Margin_Var]]&gt;=0, "Above Budget", "Below Budget")</f>
        <v>Above Budget</v>
      </c>
      <c r="Y1389" s="5">
        <f>IFERROR(Table1[[#This Row],[Gross_Margin]]/Table1[[#This Row],[Actual_Sales]],0)</f>
        <v>0.53045186640471509</v>
      </c>
      <c r="Z1389" s="5">
        <f>Table1[[#This Row],[Actual_Profit]]/Table1[[#This Row],[Actual_Sales]]</f>
        <v>0.35363457760314343</v>
      </c>
      <c r="AA1389">
        <v>90</v>
      </c>
      <c r="AB1389" s="5">
        <f>IFERROR(Table1[[#This Row],[Expenses]]/Table1[[#This Row],[Actual_Sales]],0)</f>
        <v>0.17681728880157171</v>
      </c>
      <c r="AC1389">
        <v>66</v>
      </c>
      <c r="AD1389">
        <v>1755</v>
      </c>
      <c r="AE1389" s="5">
        <f>IFERROR(Table1[[#This Row],[Inventory]]/Table1[[#This Row],[Actual_Sales]],0)</f>
        <v>3.4479371316306482</v>
      </c>
    </row>
    <row r="1390" spans="1:31" x14ac:dyDescent="0.25">
      <c r="A1390">
        <v>3855</v>
      </c>
      <c r="B1390">
        <v>775</v>
      </c>
      <c r="C1390">
        <v>12</v>
      </c>
      <c r="D1390" s="2">
        <v>40817</v>
      </c>
      <c r="E1390">
        <v>509</v>
      </c>
      <c r="F1390">
        <v>230</v>
      </c>
      <c r="G1390">
        <f>Table1[[#This Row],[Actual_Sales]]-Table1[[#This Row],[Budget_Sales]]</f>
        <v>279</v>
      </c>
      <c r="H1390" s="5">
        <f>IF(
Table1[[#This Row],[Budget_Sales]]=0,
"",
IF(
Table1[[#This Row],[Budget_Sales]]&gt;0,
(Table1[[#This Row],[Actual_Sales]]-Table1[[#This Row],[Budget_Sales]])/Table1[[#This Row],[Budget_Sales]],
(Table1[[#This Row],[Actual_Sales]]-Table1[[#This Row],[Budget_Sales]])/ABS(Table1[[#This Row],[Budget_Sales]])
)
)</f>
        <v>1.2130434782608697</v>
      </c>
      <c r="I1390" s="5" t="str">
        <f>IF(Table1[[#This Row],[Sales_Var]]&gt;=0,"Above Budget","Below Budget")</f>
        <v>Above Budget</v>
      </c>
      <c r="J1390">
        <f>Table1[[#This Row],[Actual_Sales]]-(Table1[[#This Row],[COGS]]+Table1[[#This Row],[Expenses]])</f>
        <v>180</v>
      </c>
      <c r="K1390">
        <v>80</v>
      </c>
      <c r="L1390">
        <f>Table1[[#This Row],[Actual_Profit]]-Table1[[#This Row],[Budget_Profit]]</f>
        <v>100</v>
      </c>
      <c r="M1390" s="5">
        <f>IF(
Table1[[#This Row],[Budget_Profit]]=0,
"",
IF(
Table1[[#This Row],[Budget_Profit]]&gt;0,
(Table1[[#This Row],[Actual_Profit]]-Table1[[#This Row],[Budget_Profit]])/Table1[[#This Row],[Budget_Profit]],
(Table1[[#This Row],[Actual_Profit]]-Table1[[#This Row],[Budget_Profit]])/ABS(Table1[[#This Row],[Budget_Profit]])
)
)</f>
        <v>1.25</v>
      </c>
      <c r="N1390" s="5" t="str">
        <f>IF(Table1[[#This Row],[Profit_Var]]&gt;=0, "Above Budget", "Below Budget")</f>
        <v>Above Budget</v>
      </c>
      <c r="O1390">
        <v>239</v>
      </c>
      <c r="P1390">
        <v>110</v>
      </c>
      <c r="Q1390">
        <f>Table1[[#This Row],[COGS]]-Table1[[#This Row],[Budget_COGS]]</f>
        <v>129</v>
      </c>
      <c r="R1390" s="5">
        <f>IF(
Table1[[#This Row],[Budget_COGS]]=0,
"",
IF(
Table1[[#This Row],[Budget_COGS]]&gt;0,
(Table1[[#This Row],[Budget_COGS]]-Table1[[#This Row],[COGS]]) / Table1[[#This Row],[Budget_COGS]],
(Table1[[#This Row],[Budget_COGS]]-Table1[[#This Row],[COGS]]) / ABS(Table1[[#This Row],[Budget_COGS]])
)
)</f>
        <v>-1.1727272727272726</v>
      </c>
      <c r="S1390" s="5" t="str">
        <f>IF(Table1[[#This Row],[COGS _Var]]&gt;=0, "Above Budget", "Below Budget")</f>
        <v>Above Budget</v>
      </c>
      <c r="T1390">
        <f>Table1[[#This Row],[Actual_Sales]]-Table1[[#This Row],[COGS]]</f>
        <v>270</v>
      </c>
      <c r="U1390">
        <v>120</v>
      </c>
      <c r="V1390">
        <f>Table1[[#This Row],[Gross_Margin]]-Table1[[#This Row],[Budget_Margin]]</f>
        <v>150</v>
      </c>
      <c r="W1390" s="5">
        <f>IF(
Table1[[#This Row],[Budget_Margin]]=0,
"",
IF(
Table1[[#This Row],[Budget_Margin]]&gt;0,
(Table1[[#This Row],[Gross_Margin]]-Table1[[#This Row],[Budget_Margin]]) / Table1[[#This Row],[Budget_Margin]],
(Table1[[#This Row],[Gross_Margin]]-Table1[[#This Row],[Budget_Margin]]) / ABS(Table1[[#This Row],[Budget_Margin]])
)
)</f>
        <v>1.25</v>
      </c>
      <c r="X1390" s="5" t="str">
        <f>IF(Table1[[#This Row],[Margin_Var]]&gt;=0, "Above Budget", "Below Budget")</f>
        <v>Above Budget</v>
      </c>
      <c r="Y1390" s="5">
        <f>IFERROR(Table1[[#This Row],[Gross_Margin]]/Table1[[#This Row],[Actual_Sales]],0)</f>
        <v>0.53045186640471509</v>
      </c>
      <c r="Z1390" s="5">
        <f>Table1[[#This Row],[Actual_Profit]]/Table1[[#This Row],[Actual_Sales]]</f>
        <v>0.35363457760314343</v>
      </c>
      <c r="AA1390">
        <v>90</v>
      </c>
      <c r="AB1390" s="5">
        <f>IFERROR(Table1[[#This Row],[Expenses]]/Table1[[#This Row],[Actual_Sales]],0)</f>
        <v>0.17681728880157171</v>
      </c>
      <c r="AC1390">
        <v>66</v>
      </c>
      <c r="AD1390">
        <v>1755</v>
      </c>
      <c r="AE1390" s="5">
        <f>IFERROR(Table1[[#This Row],[Inventory]]/Table1[[#This Row],[Actual_Sales]],0)</f>
        <v>3.4479371316306482</v>
      </c>
    </row>
    <row r="1391" spans="1:31" x14ac:dyDescent="0.25">
      <c r="A1391">
        <v>2802</v>
      </c>
      <c r="B1391">
        <v>815</v>
      </c>
      <c r="C1391">
        <v>6</v>
      </c>
      <c r="D1391" s="2">
        <v>40634</v>
      </c>
      <c r="E1391">
        <v>509</v>
      </c>
      <c r="F1391">
        <v>560</v>
      </c>
      <c r="G1391">
        <f>Table1[[#This Row],[Actual_Sales]]-Table1[[#This Row],[Budget_Sales]]</f>
        <v>-51</v>
      </c>
      <c r="H1391" s="5">
        <f>IF(
Table1[[#This Row],[Budget_Sales]]=0,
"",
IF(
Table1[[#This Row],[Budget_Sales]]&gt;0,
(Table1[[#This Row],[Actual_Sales]]-Table1[[#This Row],[Budget_Sales]])/Table1[[#This Row],[Budget_Sales]],
(Table1[[#This Row],[Actual_Sales]]-Table1[[#This Row],[Budget_Sales]])/ABS(Table1[[#This Row],[Budget_Sales]])
)
)</f>
        <v>-9.1071428571428567E-2</v>
      </c>
      <c r="I1391" s="5" t="str">
        <f>IF(Table1[[#This Row],[Sales_Var]]&gt;=0,"Above Budget","Below Budget")</f>
        <v>Below Budget</v>
      </c>
      <c r="J1391">
        <f>Table1[[#This Row],[Actual_Sales]]-(Table1[[#This Row],[COGS]]+Table1[[#This Row],[Expenses]])</f>
        <v>180</v>
      </c>
      <c r="K1391">
        <v>200</v>
      </c>
      <c r="L1391">
        <f>Table1[[#This Row],[Actual_Profit]]-Table1[[#This Row],[Budget_Profit]]</f>
        <v>-20</v>
      </c>
      <c r="M1391" s="5">
        <f>IF(
Table1[[#This Row],[Budget_Profit]]=0,
"",
IF(
Table1[[#This Row],[Budget_Profit]]&gt;0,
(Table1[[#This Row],[Actual_Profit]]-Table1[[#This Row],[Budget_Profit]])/Table1[[#This Row],[Budget_Profit]],
(Table1[[#This Row],[Actual_Profit]]-Table1[[#This Row],[Budget_Profit]])/ABS(Table1[[#This Row],[Budget_Profit]])
)
)</f>
        <v>-0.1</v>
      </c>
      <c r="N1391" s="5" t="str">
        <f>IF(Table1[[#This Row],[Profit_Var]]&gt;=0, "Above Budget", "Below Budget")</f>
        <v>Below Budget</v>
      </c>
      <c r="O1391">
        <v>239</v>
      </c>
      <c r="P1391">
        <v>270</v>
      </c>
      <c r="Q1391">
        <f>Table1[[#This Row],[COGS]]-Table1[[#This Row],[Budget_COGS]]</f>
        <v>-31</v>
      </c>
      <c r="R1391" s="5">
        <f>IF(
Table1[[#This Row],[Budget_COGS]]=0,
"",
IF(
Table1[[#This Row],[Budget_COGS]]&gt;0,
(Table1[[#This Row],[Budget_COGS]]-Table1[[#This Row],[COGS]]) / Table1[[#This Row],[Budget_COGS]],
(Table1[[#This Row],[Budget_COGS]]-Table1[[#This Row],[COGS]]) / ABS(Table1[[#This Row],[Budget_COGS]])
)
)</f>
        <v>0.11481481481481481</v>
      </c>
      <c r="S1391" s="5" t="str">
        <f>IF(Table1[[#This Row],[COGS _Var]]&gt;=0, "Above Budget", "Below Budget")</f>
        <v>Below Budget</v>
      </c>
      <c r="T1391">
        <f>Table1[[#This Row],[Actual_Sales]]-Table1[[#This Row],[COGS]]</f>
        <v>270</v>
      </c>
      <c r="U1391">
        <v>290</v>
      </c>
      <c r="V1391">
        <f>Table1[[#This Row],[Gross_Margin]]-Table1[[#This Row],[Budget_Margin]]</f>
        <v>-20</v>
      </c>
      <c r="W1391" s="5">
        <f>IF(
Table1[[#This Row],[Budget_Margin]]=0,
"",
IF(
Table1[[#This Row],[Budget_Margin]]&gt;0,
(Table1[[#This Row],[Gross_Margin]]-Table1[[#This Row],[Budget_Margin]]) / Table1[[#This Row],[Budget_Margin]],
(Table1[[#This Row],[Gross_Margin]]-Table1[[#This Row],[Budget_Margin]]) / ABS(Table1[[#This Row],[Budget_Margin]])
)
)</f>
        <v>-6.8965517241379309E-2</v>
      </c>
      <c r="X1391" s="5" t="str">
        <f>IF(Table1[[#This Row],[Margin_Var]]&gt;=0, "Above Budget", "Below Budget")</f>
        <v>Below Budget</v>
      </c>
      <c r="Y1391" s="5">
        <f>IFERROR(Table1[[#This Row],[Gross_Margin]]/Table1[[#This Row],[Actual_Sales]],0)</f>
        <v>0.53045186640471509</v>
      </c>
      <c r="Z1391" s="5">
        <f>Table1[[#This Row],[Actual_Profit]]/Table1[[#This Row],[Actual_Sales]]</f>
        <v>0.35363457760314343</v>
      </c>
      <c r="AA1391">
        <v>90</v>
      </c>
      <c r="AB1391" s="5">
        <f>IFERROR(Table1[[#This Row],[Expenses]]/Table1[[#This Row],[Actual_Sales]],0)</f>
        <v>0.17681728880157171</v>
      </c>
      <c r="AC1391">
        <v>66</v>
      </c>
      <c r="AD1391">
        <v>1464</v>
      </c>
      <c r="AE1391" s="5">
        <f>IFERROR(Table1[[#This Row],[Inventory]]/Table1[[#This Row],[Actual_Sales]],0)</f>
        <v>2.8762278978388998</v>
      </c>
    </row>
    <row r="1392" spans="1:31" x14ac:dyDescent="0.25">
      <c r="A1392">
        <v>2795</v>
      </c>
      <c r="B1392">
        <v>775</v>
      </c>
      <c r="C1392">
        <v>12</v>
      </c>
      <c r="D1392" s="2">
        <v>40634</v>
      </c>
      <c r="E1392">
        <v>509</v>
      </c>
      <c r="F1392">
        <v>320</v>
      </c>
      <c r="G1392">
        <f>Table1[[#This Row],[Actual_Sales]]-Table1[[#This Row],[Budget_Sales]]</f>
        <v>189</v>
      </c>
      <c r="H1392" s="5">
        <f>IF(
Table1[[#This Row],[Budget_Sales]]=0,
"",
IF(
Table1[[#This Row],[Budget_Sales]]&gt;0,
(Table1[[#This Row],[Actual_Sales]]-Table1[[#This Row],[Budget_Sales]])/Table1[[#This Row],[Budget_Sales]],
(Table1[[#This Row],[Actual_Sales]]-Table1[[#This Row],[Budget_Sales]])/ABS(Table1[[#This Row],[Budget_Sales]])
)
)</f>
        <v>0.59062499999999996</v>
      </c>
      <c r="I1392" s="5" t="str">
        <f>IF(Table1[[#This Row],[Sales_Var]]&gt;=0,"Above Budget","Below Budget")</f>
        <v>Above Budget</v>
      </c>
      <c r="J1392">
        <f>Table1[[#This Row],[Actual_Sales]]-(Table1[[#This Row],[COGS]]+Table1[[#This Row],[Expenses]])</f>
        <v>180</v>
      </c>
      <c r="K1392">
        <v>110</v>
      </c>
      <c r="L1392">
        <f>Table1[[#This Row],[Actual_Profit]]-Table1[[#This Row],[Budget_Profit]]</f>
        <v>70</v>
      </c>
      <c r="M1392" s="5">
        <f>IF(
Table1[[#This Row],[Budget_Profit]]=0,
"",
IF(
Table1[[#This Row],[Budget_Profit]]&gt;0,
(Table1[[#This Row],[Actual_Profit]]-Table1[[#This Row],[Budget_Profit]])/Table1[[#This Row],[Budget_Profit]],
(Table1[[#This Row],[Actual_Profit]]-Table1[[#This Row],[Budget_Profit]])/ABS(Table1[[#This Row],[Budget_Profit]])
)
)</f>
        <v>0.63636363636363635</v>
      </c>
      <c r="N1392" s="5" t="str">
        <f>IF(Table1[[#This Row],[Profit_Var]]&gt;=0, "Above Budget", "Below Budget")</f>
        <v>Above Budget</v>
      </c>
      <c r="O1392">
        <v>239</v>
      </c>
      <c r="P1392">
        <v>150</v>
      </c>
      <c r="Q1392">
        <f>Table1[[#This Row],[COGS]]-Table1[[#This Row],[Budget_COGS]]</f>
        <v>89</v>
      </c>
      <c r="R1392" s="5">
        <f>IF(
Table1[[#This Row],[Budget_COGS]]=0,
"",
IF(
Table1[[#This Row],[Budget_COGS]]&gt;0,
(Table1[[#This Row],[Budget_COGS]]-Table1[[#This Row],[COGS]]) / Table1[[#This Row],[Budget_COGS]],
(Table1[[#This Row],[Budget_COGS]]-Table1[[#This Row],[COGS]]) / ABS(Table1[[#This Row],[Budget_COGS]])
)
)</f>
        <v>-0.59333333333333338</v>
      </c>
      <c r="S1392" s="5" t="str">
        <f>IF(Table1[[#This Row],[COGS _Var]]&gt;=0, "Above Budget", "Below Budget")</f>
        <v>Above Budget</v>
      </c>
      <c r="T1392">
        <f>Table1[[#This Row],[Actual_Sales]]-Table1[[#This Row],[COGS]]</f>
        <v>270</v>
      </c>
      <c r="U1392">
        <v>170</v>
      </c>
      <c r="V1392">
        <f>Table1[[#This Row],[Gross_Margin]]-Table1[[#This Row],[Budget_Margin]]</f>
        <v>100</v>
      </c>
      <c r="W1392" s="5">
        <f>IF(
Table1[[#This Row],[Budget_Margin]]=0,
"",
IF(
Table1[[#This Row],[Budget_Margin]]&gt;0,
(Table1[[#This Row],[Gross_Margin]]-Table1[[#This Row],[Budget_Margin]]) / Table1[[#This Row],[Budget_Margin]],
(Table1[[#This Row],[Gross_Margin]]-Table1[[#This Row],[Budget_Margin]]) / ABS(Table1[[#This Row],[Budget_Margin]])
)
)</f>
        <v>0.58823529411764708</v>
      </c>
      <c r="X1392" s="5" t="str">
        <f>IF(Table1[[#This Row],[Margin_Var]]&gt;=0, "Above Budget", "Below Budget")</f>
        <v>Above Budget</v>
      </c>
      <c r="Y1392" s="5">
        <f>IFERROR(Table1[[#This Row],[Gross_Margin]]/Table1[[#This Row],[Actual_Sales]],0)</f>
        <v>0.53045186640471509</v>
      </c>
      <c r="Z1392" s="5">
        <f>Table1[[#This Row],[Actual_Profit]]/Table1[[#This Row],[Actual_Sales]]</f>
        <v>0.35363457760314343</v>
      </c>
      <c r="AA1392">
        <v>90</v>
      </c>
      <c r="AB1392" s="5">
        <f>IFERROR(Table1[[#This Row],[Expenses]]/Table1[[#This Row],[Actual_Sales]],0)</f>
        <v>0.17681728880157171</v>
      </c>
      <c r="AC1392">
        <v>66</v>
      </c>
      <c r="AD1392">
        <v>1464</v>
      </c>
      <c r="AE1392" s="5">
        <f>IFERROR(Table1[[#This Row],[Inventory]]/Table1[[#This Row],[Actual_Sales]],0)</f>
        <v>2.8762278978388998</v>
      </c>
    </row>
    <row r="1393" spans="1:31" x14ac:dyDescent="0.25">
      <c r="A1393">
        <v>2494</v>
      </c>
      <c r="B1393">
        <v>310</v>
      </c>
      <c r="C1393">
        <v>4</v>
      </c>
      <c r="D1393" s="2">
        <v>40603</v>
      </c>
      <c r="E1393">
        <v>509</v>
      </c>
      <c r="F1393">
        <v>450</v>
      </c>
      <c r="G1393">
        <f>Table1[[#This Row],[Actual_Sales]]-Table1[[#This Row],[Budget_Sales]]</f>
        <v>59</v>
      </c>
      <c r="H1393" s="5">
        <f>IF(
Table1[[#This Row],[Budget_Sales]]=0,
"",
IF(
Table1[[#This Row],[Budget_Sales]]&gt;0,
(Table1[[#This Row],[Actual_Sales]]-Table1[[#This Row],[Budget_Sales]])/Table1[[#This Row],[Budget_Sales]],
(Table1[[#This Row],[Actual_Sales]]-Table1[[#This Row],[Budget_Sales]])/ABS(Table1[[#This Row],[Budget_Sales]])
)
)</f>
        <v>0.13111111111111112</v>
      </c>
      <c r="I1393" s="5" t="str">
        <f>IF(Table1[[#This Row],[Sales_Var]]&gt;=0,"Above Budget","Below Budget")</f>
        <v>Above Budget</v>
      </c>
      <c r="J1393">
        <f>Table1[[#This Row],[Actual_Sales]]-(Table1[[#This Row],[COGS]]+Table1[[#This Row],[Expenses]])</f>
        <v>180</v>
      </c>
      <c r="K1393">
        <v>150</v>
      </c>
      <c r="L1393">
        <f>Table1[[#This Row],[Actual_Profit]]-Table1[[#This Row],[Budget_Profit]]</f>
        <v>30</v>
      </c>
      <c r="M1393" s="5">
        <f>IF(
Table1[[#This Row],[Budget_Profit]]=0,
"",
IF(
Table1[[#This Row],[Budget_Profit]]&gt;0,
(Table1[[#This Row],[Actual_Profit]]-Table1[[#This Row],[Budget_Profit]])/Table1[[#This Row],[Budget_Profit]],
(Table1[[#This Row],[Actual_Profit]]-Table1[[#This Row],[Budget_Profit]])/ABS(Table1[[#This Row],[Budget_Profit]])
)
)</f>
        <v>0.2</v>
      </c>
      <c r="N1393" s="5" t="str">
        <f>IF(Table1[[#This Row],[Profit_Var]]&gt;=0, "Above Budget", "Below Budget")</f>
        <v>Above Budget</v>
      </c>
      <c r="O1393">
        <v>239</v>
      </c>
      <c r="P1393">
        <v>220</v>
      </c>
      <c r="Q1393">
        <f>Table1[[#This Row],[COGS]]-Table1[[#This Row],[Budget_COGS]]</f>
        <v>19</v>
      </c>
      <c r="R1393" s="5">
        <f>IF(
Table1[[#This Row],[Budget_COGS]]=0,
"",
IF(
Table1[[#This Row],[Budget_COGS]]&gt;0,
(Table1[[#This Row],[Budget_COGS]]-Table1[[#This Row],[COGS]]) / Table1[[#This Row],[Budget_COGS]],
(Table1[[#This Row],[Budget_COGS]]-Table1[[#This Row],[COGS]]) / ABS(Table1[[#This Row],[Budget_COGS]])
)
)</f>
        <v>-8.6363636363636365E-2</v>
      </c>
      <c r="S1393" s="5" t="str">
        <f>IF(Table1[[#This Row],[COGS _Var]]&gt;=0, "Above Budget", "Below Budget")</f>
        <v>Above Budget</v>
      </c>
      <c r="T1393">
        <f>Table1[[#This Row],[Actual_Sales]]-Table1[[#This Row],[COGS]]</f>
        <v>270</v>
      </c>
      <c r="U1393">
        <v>230</v>
      </c>
      <c r="V1393">
        <f>Table1[[#This Row],[Gross_Margin]]-Table1[[#This Row],[Budget_Margin]]</f>
        <v>40</v>
      </c>
      <c r="W1393" s="5">
        <f>IF(
Table1[[#This Row],[Budget_Margin]]=0,
"",
IF(
Table1[[#This Row],[Budget_Margin]]&gt;0,
(Table1[[#This Row],[Gross_Margin]]-Table1[[#This Row],[Budget_Margin]]) / Table1[[#This Row],[Budget_Margin]],
(Table1[[#This Row],[Gross_Margin]]-Table1[[#This Row],[Budget_Margin]]) / ABS(Table1[[#This Row],[Budget_Margin]])
)
)</f>
        <v>0.17391304347826086</v>
      </c>
      <c r="X1393" s="5" t="str">
        <f>IF(Table1[[#This Row],[Margin_Var]]&gt;=0, "Above Budget", "Below Budget")</f>
        <v>Above Budget</v>
      </c>
      <c r="Y1393" s="5">
        <f>IFERROR(Table1[[#This Row],[Gross_Margin]]/Table1[[#This Row],[Actual_Sales]],0)</f>
        <v>0.53045186640471509</v>
      </c>
      <c r="Z1393" s="5">
        <f>Table1[[#This Row],[Actual_Profit]]/Table1[[#This Row],[Actual_Sales]]</f>
        <v>0.35363457760314343</v>
      </c>
      <c r="AA1393">
        <v>90</v>
      </c>
      <c r="AB1393" s="5">
        <f>IFERROR(Table1[[#This Row],[Expenses]]/Table1[[#This Row],[Actual_Sales]],0)</f>
        <v>0.17681728880157171</v>
      </c>
      <c r="AC1393">
        <v>66</v>
      </c>
      <c r="AD1393">
        <v>1417</v>
      </c>
      <c r="AE1393" s="5">
        <f>IFERROR(Table1[[#This Row],[Inventory]]/Table1[[#This Row],[Actual_Sales]],0)</f>
        <v>2.7838899803536346</v>
      </c>
    </row>
    <row r="1394" spans="1:31" x14ac:dyDescent="0.25">
      <c r="A1394">
        <v>362</v>
      </c>
      <c r="B1394">
        <v>213</v>
      </c>
      <c r="C1394">
        <v>9</v>
      </c>
      <c r="D1394" s="2">
        <v>40238</v>
      </c>
      <c r="E1394">
        <v>467</v>
      </c>
      <c r="F1394">
        <v>410</v>
      </c>
      <c r="G1394">
        <f>Table1[[#This Row],[Actual_Sales]]-Table1[[#This Row],[Budget_Sales]]</f>
        <v>57</v>
      </c>
      <c r="H1394" s="5">
        <f>IF(
Table1[[#This Row],[Budget_Sales]]=0,
"",
IF(
Table1[[#This Row],[Budget_Sales]]&gt;0,
(Table1[[#This Row],[Actual_Sales]]-Table1[[#This Row],[Budget_Sales]])/Table1[[#This Row],[Budget_Sales]],
(Table1[[#This Row],[Actual_Sales]]-Table1[[#This Row],[Budget_Sales]])/ABS(Table1[[#This Row],[Budget_Sales]])
)
)</f>
        <v>0.13902439024390245</v>
      </c>
      <c r="I1394" s="5" t="str">
        <f>IF(Table1[[#This Row],[Sales_Var]]&gt;=0,"Above Budget","Below Budget")</f>
        <v>Above Budget</v>
      </c>
      <c r="J1394">
        <f>Table1[[#This Row],[Actual_Sales]]-(Table1[[#This Row],[COGS]]+Table1[[#This Row],[Expenses]])</f>
        <v>165</v>
      </c>
      <c r="K1394">
        <v>170</v>
      </c>
      <c r="L1394">
        <f>Table1[[#This Row],[Actual_Profit]]-Table1[[#This Row],[Budget_Profit]]</f>
        <v>-5</v>
      </c>
      <c r="M1394" s="5">
        <f>IF(
Table1[[#This Row],[Budget_Profit]]=0,
"",
IF(
Table1[[#This Row],[Budget_Profit]]&gt;0,
(Table1[[#This Row],[Actual_Profit]]-Table1[[#This Row],[Budget_Profit]])/Table1[[#This Row],[Budget_Profit]],
(Table1[[#This Row],[Actual_Profit]]-Table1[[#This Row],[Budget_Profit]])/ABS(Table1[[#This Row],[Budget_Profit]])
)
)</f>
        <v>-2.9411764705882353E-2</v>
      </c>
      <c r="N1394" s="5" t="str">
        <f>IF(Table1[[#This Row],[Profit_Var]]&gt;=0, "Above Budget", "Below Budget")</f>
        <v>Below Budget</v>
      </c>
      <c r="O1394">
        <v>214</v>
      </c>
      <c r="P1394">
        <v>180</v>
      </c>
      <c r="Q1394">
        <f>Table1[[#This Row],[COGS]]-Table1[[#This Row],[Budget_COGS]]</f>
        <v>34</v>
      </c>
      <c r="R1394" s="5">
        <f>IF(
Table1[[#This Row],[Budget_COGS]]=0,
"",
IF(
Table1[[#This Row],[Budget_COGS]]&gt;0,
(Table1[[#This Row],[Budget_COGS]]-Table1[[#This Row],[COGS]]) / Table1[[#This Row],[Budget_COGS]],
(Table1[[#This Row],[Budget_COGS]]-Table1[[#This Row],[COGS]]) / ABS(Table1[[#This Row],[Budget_COGS]])
)
)</f>
        <v>-0.18888888888888888</v>
      </c>
      <c r="S1394" s="5" t="str">
        <f>IF(Table1[[#This Row],[COGS _Var]]&gt;=0, "Above Budget", "Below Budget")</f>
        <v>Above Budget</v>
      </c>
      <c r="T1394">
        <f>Table1[[#This Row],[Actual_Sales]]-Table1[[#This Row],[COGS]]</f>
        <v>253</v>
      </c>
      <c r="U1394">
        <v>230</v>
      </c>
      <c r="V1394">
        <f>Table1[[#This Row],[Gross_Margin]]-Table1[[#This Row],[Budget_Margin]]</f>
        <v>23</v>
      </c>
      <c r="W1394" s="5">
        <f>IF(
Table1[[#This Row],[Budget_Margin]]=0,
"",
IF(
Table1[[#This Row],[Budget_Margin]]&gt;0,
(Table1[[#This Row],[Gross_Margin]]-Table1[[#This Row],[Budget_Margin]]) / Table1[[#This Row],[Budget_Margin]],
(Table1[[#This Row],[Gross_Margin]]-Table1[[#This Row],[Budget_Margin]]) / ABS(Table1[[#This Row],[Budget_Margin]])
)
)</f>
        <v>0.1</v>
      </c>
      <c r="X1394" s="5" t="str">
        <f>IF(Table1[[#This Row],[Margin_Var]]&gt;=0, "Above Budget", "Below Budget")</f>
        <v>Above Budget</v>
      </c>
      <c r="Y1394" s="5">
        <f>IFERROR(Table1[[#This Row],[Gross_Margin]]/Table1[[#This Row],[Actual_Sales]],0)</f>
        <v>0.54175588865096358</v>
      </c>
      <c r="Z1394" s="5">
        <f>Table1[[#This Row],[Actual_Profit]]/Table1[[#This Row],[Actual_Sales]]</f>
        <v>0.35331905781584583</v>
      </c>
      <c r="AA1394">
        <v>88</v>
      </c>
      <c r="AB1394" s="5">
        <f>IFERROR(Table1[[#This Row],[Expenses]]/Table1[[#This Row],[Actual_Sales]],0)</f>
        <v>0.18843683083511778</v>
      </c>
      <c r="AC1394">
        <v>66</v>
      </c>
      <c r="AD1394">
        <v>923</v>
      </c>
      <c r="AE1394" s="5">
        <f>IFERROR(Table1[[#This Row],[Inventory]]/Table1[[#This Row],[Actual_Sales]],0)</f>
        <v>1.9764453961456103</v>
      </c>
    </row>
    <row r="1395" spans="1:31" x14ac:dyDescent="0.25">
      <c r="A1395">
        <v>2282</v>
      </c>
      <c r="B1395">
        <v>806</v>
      </c>
      <c r="C1395">
        <v>4</v>
      </c>
      <c r="D1395" s="2">
        <v>40544</v>
      </c>
      <c r="E1395">
        <v>201</v>
      </c>
      <c r="F1395">
        <v>150</v>
      </c>
      <c r="G1395">
        <f>Table1[[#This Row],[Actual_Sales]]-Table1[[#This Row],[Budget_Sales]]</f>
        <v>51</v>
      </c>
      <c r="H1395" s="5">
        <f>IF(
Table1[[#This Row],[Budget_Sales]]=0,
"",
IF(
Table1[[#This Row],[Budget_Sales]]&gt;0,
(Table1[[#This Row],[Actual_Sales]]-Table1[[#This Row],[Budget_Sales]])/Table1[[#This Row],[Budget_Sales]],
(Table1[[#This Row],[Actual_Sales]]-Table1[[#This Row],[Budget_Sales]])/ABS(Table1[[#This Row],[Budget_Sales]])
)
)</f>
        <v>0.34</v>
      </c>
      <c r="I1395" s="5" t="str">
        <f>IF(Table1[[#This Row],[Sales_Var]]&gt;=0,"Above Budget","Below Budget")</f>
        <v>Above Budget</v>
      </c>
      <c r="J1395">
        <f>Table1[[#This Row],[Actual_Sales]]-(Table1[[#This Row],[COGS]]+Table1[[#This Row],[Expenses]])</f>
        <v>71</v>
      </c>
      <c r="K1395">
        <v>50</v>
      </c>
      <c r="L1395">
        <f>Table1[[#This Row],[Actual_Profit]]-Table1[[#This Row],[Budget_Profit]]</f>
        <v>21</v>
      </c>
      <c r="M1395" s="5">
        <f>IF(
Table1[[#This Row],[Budget_Profit]]=0,
"",
IF(
Table1[[#This Row],[Budget_Profit]]&gt;0,
(Table1[[#This Row],[Actual_Profit]]-Table1[[#This Row],[Budget_Profit]])/Table1[[#This Row],[Budget_Profit]],
(Table1[[#This Row],[Actual_Profit]]-Table1[[#This Row],[Budget_Profit]])/ABS(Table1[[#This Row],[Budget_Profit]])
)
)</f>
        <v>0.42</v>
      </c>
      <c r="N1395" s="5" t="str">
        <f>IF(Table1[[#This Row],[Profit_Var]]&gt;=0, "Above Budget", "Below Budget")</f>
        <v>Above Budget</v>
      </c>
      <c r="O1395">
        <v>72</v>
      </c>
      <c r="P1395">
        <v>60</v>
      </c>
      <c r="Q1395">
        <f>Table1[[#This Row],[COGS]]-Table1[[#This Row],[Budget_COGS]]</f>
        <v>12</v>
      </c>
      <c r="R1395" s="5">
        <f>IF(
Table1[[#This Row],[Budget_COGS]]=0,
"",
IF(
Table1[[#This Row],[Budget_COGS]]&gt;0,
(Table1[[#This Row],[Budget_COGS]]-Table1[[#This Row],[COGS]]) / Table1[[#This Row],[Budget_COGS]],
(Table1[[#This Row],[Budget_COGS]]-Table1[[#This Row],[COGS]]) / ABS(Table1[[#This Row],[Budget_COGS]])
)
)</f>
        <v>-0.2</v>
      </c>
      <c r="S1395" s="5" t="str">
        <f>IF(Table1[[#This Row],[COGS _Var]]&gt;=0, "Above Budget", "Below Budget")</f>
        <v>Above Budget</v>
      </c>
      <c r="T1395">
        <f>Table1[[#This Row],[Actual_Sales]]-Table1[[#This Row],[COGS]]</f>
        <v>129</v>
      </c>
      <c r="U1395">
        <v>90</v>
      </c>
      <c r="V1395">
        <f>Table1[[#This Row],[Gross_Margin]]-Table1[[#This Row],[Budget_Margin]]</f>
        <v>39</v>
      </c>
      <c r="W1395" s="5">
        <f>IF(
Table1[[#This Row],[Budget_Margin]]=0,
"",
IF(
Table1[[#This Row],[Budget_Margin]]&gt;0,
(Table1[[#This Row],[Gross_Margin]]-Table1[[#This Row],[Budget_Margin]]) / Table1[[#This Row],[Budget_Margin]],
(Table1[[#This Row],[Gross_Margin]]-Table1[[#This Row],[Budget_Margin]]) / ABS(Table1[[#This Row],[Budget_Margin]])
)
)</f>
        <v>0.43333333333333335</v>
      </c>
      <c r="X1395" s="5" t="str">
        <f>IF(Table1[[#This Row],[Margin_Var]]&gt;=0, "Above Budget", "Below Budget")</f>
        <v>Above Budget</v>
      </c>
      <c r="Y1395" s="5">
        <f>IFERROR(Table1[[#This Row],[Gross_Margin]]/Table1[[#This Row],[Actual_Sales]],0)</f>
        <v>0.64179104477611937</v>
      </c>
      <c r="Z1395" s="5">
        <f>Table1[[#This Row],[Actual_Profit]]/Table1[[#This Row],[Actual_Sales]]</f>
        <v>0.35323383084577115</v>
      </c>
      <c r="AA1395">
        <v>58</v>
      </c>
      <c r="AB1395" s="5">
        <f>IFERROR(Table1[[#This Row],[Expenses]]/Table1[[#This Row],[Actual_Sales]],0)</f>
        <v>0.28855721393034828</v>
      </c>
      <c r="AC1395">
        <v>23</v>
      </c>
      <c r="AD1395">
        <v>558</v>
      </c>
      <c r="AE1395" s="5">
        <f>IFERROR(Table1[[#This Row],[Inventory]]/Table1[[#This Row],[Actual_Sales]],0)</f>
        <v>2.7761194029850746</v>
      </c>
    </row>
    <row r="1396" spans="1:31" x14ac:dyDescent="0.25">
      <c r="A1396">
        <v>2260</v>
      </c>
      <c r="B1396">
        <v>719</v>
      </c>
      <c r="C1396">
        <v>6</v>
      </c>
      <c r="D1396" s="2">
        <v>40544</v>
      </c>
      <c r="E1396">
        <v>201</v>
      </c>
      <c r="F1396">
        <v>210</v>
      </c>
      <c r="G1396">
        <f>Table1[[#This Row],[Actual_Sales]]-Table1[[#This Row],[Budget_Sales]]</f>
        <v>-9</v>
      </c>
      <c r="H1396" s="5">
        <f>IF(
Table1[[#This Row],[Budget_Sales]]=0,
"",
IF(
Table1[[#This Row],[Budget_Sales]]&gt;0,
(Table1[[#This Row],[Actual_Sales]]-Table1[[#This Row],[Budget_Sales]])/Table1[[#This Row],[Budget_Sales]],
(Table1[[#This Row],[Actual_Sales]]-Table1[[#This Row],[Budget_Sales]])/ABS(Table1[[#This Row],[Budget_Sales]])
)
)</f>
        <v>-4.2857142857142858E-2</v>
      </c>
      <c r="I1396" s="5" t="str">
        <f>IF(Table1[[#This Row],[Sales_Var]]&gt;=0,"Above Budget","Below Budget")</f>
        <v>Below Budget</v>
      </c>
      <c r="J1396">
        <f>Table1[[#This Row],[Actual_Sales]]-(Table1[[#This Row],[COGS]]+Table1[[#This Row],[Expenses]])</f>
        <v>71</v>
      </c>
      <c r="K1396">
        <v>80</v>
      </c>
      <c r="L1396">
        <f>Table1[[#This Row],[Actual_Profit]]-Table1[[#This Row],[Budget_Profit]]</f>
        <v>-9</v>
      </c>
      <c r="M1396" s="5">
        <f>IF(
Table1[[#This Row],[Budget_Profit]]=0,
"",
IF(
Table1[[#This Row],[Budget_Profit]]&gt;0,
(Table1[[#This Row],[Actual_Profit]]-Table1[[#This Row],[Budget_Profit]])/Table1[[#This Row],[Budget_Profit]],
(Table1[[#This Row],[Actual_Profit]]-Table1[[#This Row],[Budget_Profit]])/ABS(Table1[[#This Row],[Budget_Profit]])
)
)</f>
        <v>-0.1125</v>
      </c>
      <c r="N1396" s="5" t="str">
        <f>IF(Table1[[#This Row],[Profit_Var]]&gt;=0, "Above Budget", "Below Budget")</f>
        <v>Below Budget</v>
      </c>
      <c r="O1396">
        <v>72</v>
      </c>
      <c r="P1396">
        <v>80</v>
      </c>
      <c r="Q1396">
        <f>Table1[[#This Row],[COGS]]-Table1[[#This Row],[Budget_COGS]]</f>
        <v>-8</v>
      </c>
      <c r="R1396" s="5">
        <f>IF(
Table1[[#This Row],[Budget_COGS]]=0,
"",
IF(
Table1[[#This Row],[Budget_COGS]]&gt;0,
(Table1[[#This Row],[Budget_COGS]]-Table1[[#This Row],[COGS]]) / Table1[[#This Row],[Budget_COGS]],
(Table1[[#This Row],[Budget_COGS]]-Table1[[#This Row],[COGS]]) / ABS(Table1[[#This Row],[Budget_COGS]])
)
)</f>
        <v>0.1</v>
      </c>
      <c r="S1396" s="5" t="str">
        <f>IF(Table1[[#This Row],[COGS _Var]]&gt;=0, "Above Budget", "Below Budget")</f>
        <v>Below Budget</v>
      </c>
      <c r="T1396">
        <f>Table1[[#This Row],[Actual_Sales]]-Table1[[#This Row],[COGS]]</f>
        <v>129</v>
      </c>
      <c r="U1396">
        <v>130</v>
      </c>
      <c r="V1396">
        <f>Table1[[#This Row],[Gross_Margin]]-Table1[[#This Row],[Budget_Margin]]</f>
        <v>-1</v>
      </c>
      <c r="W1396" s="5">
        <f>IF(
Table1[[#This Row],[Budget_Margin]]=0,
"",
IF(
Table1[[#This Row],[Budget_Margin]]&gt;0,
(Table1[[#This Row],[Gross_Margin]]-Table1[[#This Row],[Budget_Margin]]) / Table1[[#This Row],[Budget_Margin]],
(Table1[[#This Row],[Gross_Margin]]-Table1[[#This Row],[Budget_Margin]]) / ABS(Table1[[#This Row],[Budget_Margin]])
)
)</f>
        <v>-7.6923076923076927E-3</v>
      </c>
      <c r="X1396" s="5" t="str">
        <f>IF(Table1[[#This Row],[Margin_Var]]&gt;=0, "Above Budget", "Below Budget")</f>
        <v>Below Budget</v>
      </c>
      <c r="Y1396" s="5">
        <f>IFERROR(Table1[[#This Row],[Gross_Margin]]/Table1[[#This Row],[Actual_Sales]],0)</f>
        <v>0.64179104477611937</v>
      </c>
      <c r="Z1396" s="5">
        <f>Table1[[#This Row],[Actual_Profit]]/Table1[[#This Row],[Actual_Sales]]</f>
        <v>0.35323383084577115</v>
      </c>
      <c r="AA1396">
        <v>58</v>
      </c>
      <c r="AB1396" s="5">
        <f>IFERROR(Table1[[#This Row],[Expenses]]/Table1[[#This Row],[Actual_Sales]],0)</f>
        <v>0.28855721393034828</v>
      </c>
      <c r="AC1396">
        <v>23</v>
      </c>
      <c r="AD1396">
        <v>558</v>
      </c>
      <c r="AE1396" s="5">
        <f>IFERROR(Table1[[#This Row],[Inventory]]/Table1[[#This Row],[Actual_Sales]],0)</f>
        <v>2.7761194029850746</v>
      </c>
    </row>
    <row r="1397" spans="1:31" x14ac:dyDescent="0.25">
      <c r="A1397">
        <v>4037</v>
      </c>
      <c r="B1397">
        <v>806</v>
      </c>
      <c r="C1397">
        <v>4</v>
      </c>
      <c r="D1397" s="2">
        <v>40848</v>
      </c>
      <c r="E1397">
        <v>201</v>
      </c>
      <c r="F1397">
        <v>140</v>
      </c>
      <c r="G1397">
        <f>Table1[[#This Row],[Actual_Sales]]-Table1[[#This Row],[Budget_Sales]]</f>
        <v>61</v>
      </c>
      <c r="H1397" s="5">
        <f>IF(
Table1[[#This Row],[Budget_Sales]]=0,
"",
IF(
Table1[[#This Row],[Budget_Sales]]&gt;0,
(Table1[[#This Row],[Actual_Sales]]-Table1[[#This Row],[Budget_Sales]])/Table1[[#This Row],[Budget_Sales]],
(Table1[[#This Row],[Actual_Sales]]-Table1[[#This Row],[Budget_Sales]])/ABS(Table1[[#This Row],[Budget_Sales]])
)
)</f>
        <v>0.43571428571428572</v>
      </c>
      <c r="I1397" s="5" t="str">
        <f>IF(Table1[[#This Row],[Sales_Var]]&gt;=0,"Above Budget","Below Budget")</f>
        <v>Above Budget</v>
      </c>
      <c r="J1397">
        <f>Table1[[#This Row],[Actual_Sales]]-(Table1[[#This Row],[COGS]]+Table1[[#This Row],[Expenses]])</f>
        <v>71</v>
      </c>
      <c r="K1397">
        <v>40</v>
      </c>
      <c r="L1397">
        <f>Table1[[#This Row],[Actual_Profit]]-Table1[[#This Row],[Budget_Profit]]</f>
        <v>31</v>
      </c>
      <c r="M1397" s="5">
        <f>IF(
Table1[[#This Row],[Budget_Profit]]=0,
"",
IF(
Table1[[#This Row],[Budget_Profit]]&gt;0,
(Table1[[#This Row],[Actual_Profit]]-Table1[[#This Row],[Budget_Profit]])/Table1[[#This Row],[Budget_Profit]],
(Table1[[#This Row],[Actual_Profit]]-Table1[[#This Row],[Budget_Profit]])/ABS(Table1[[#This Row],[Budget_Profit]])
)
)</f>
        <v>0.77500000000000002</v>
      </c>
      <c r="N1397" s="5" t="str">
        <f>IF(Table1[[#This Row],[Profit_Var]]&gt;=0, "Above Budget", "Below Budget")</f>
        <v>Above Budget</v>
      </c>
      <c r="O1397">
        <v>75</v>
      </c>
      <c r="P1397">
        <v>50</v>
      </c>
      <c r="Q1397">
        <f>Table1[[#This Row],[COGS]]-Table1[[#This Row],[Budget_COGS]]</f>
        <v>25</v>
      </c>
      <c r="R1397" s="5">
        <f>IF(
Table1[[#This Row],[Budget_COGS]]=0,
"",
IF(
Table1[[#This Row],[Budget_COGS]]&gt;0,
(Table1[[#This Row],[Budget_COGS]]-Table1[[#This Row],[COGS]]) / Table1[[#This Row],[Budget_COGS]],
(Table1[[#This Row],[Budget_COGS]]-Table1[[#This Row],[COGS]]) / ABS(Table1[[#This Row],[Budget_COGS]])
)
)</f>
        <v>-0.5</v>
      </c>
      <c r="S1397" s="5" t="str">
        <f>IF(Table1[[#This Row],[COGS _Var]]&gt;=0, "Above Budget", "Below Budget")</f>
        <v>Above Budget</v>
      </c>
      <c r="T1397">
        <f>Table1[[#This Row],[Actual_Sales]]-Table1[[#This Row],[COGS]]</f>
        <v>126</v>
      </c>
      <c r="U1397">
        <v>90</v>
      </c>
      <c r="V1397">
        <f>Table1[[#This Row],[Gross_Margin]]-Table1[[#This Row],[Budget_Margin]]</f>
        <v>36</v>
      </c>
      <c r="W1397" s="5">
        <f>IF(
Table1[[#This Row],[Budget_Margin]]=0,
"",
IF(
Table1[[#This Row],[Budget_Margin]]&gt;0,
(Table1[[#This Row],[Gross_Margin]]-Table1[[#This Row],[Budget_Margin]]) / Table1[[#This Row],[Budget_Margin]],
(Table1[[#This Row],[Gross_Margin]]-Table1[[#This Row],[Budget_Margin]]) / ABS(Table1[[#This Row],[Budget_Margin]])
)
)</f>
        <v>0.4</v>
      </c>
      <c r="X1397" s="5" t="str">
        <f>IF(Table1[[#This Row],[Margin_Var]]&gt;=0, "Above Budget", "Below Budget")</f>
        <v>Above Budget</v>
      </c>
      <c r="Y1397" s="5">
        <f>IFERROR(Table1[[#This Row],[Gross_Margin]]/Table1[[#This Row],[Actual_Sales]],0)</f>
        <v>0.62686567164179108</v>
      </c>
      <c r="Z1397" s="5">
        <f>Table1[[#This Row],[Actual_Profit]]/Table1[[#This Row],[Actual_Sales]]</f>
        <v>0.35323383084577115</v>
      </c>
      <c r="AA1397">
        <v>55</v>
      </c>
      <c r="AB1397" s="5">
        <f>IFERROR(Table1[[#This Row],[Expenses]]/Table1[[#This Row],[Actual_Sales]],0)</f>
        <v>0.27363184079601988</v>
      </c>
      <c r="AC1397">
        <v>24</v>
      </c>
      <c r="AD1397">
        <v>-1050</v>
      </c>
      <c r="AE1397" s="5">
        <f>IFERROR(Table1[[#This Row],[Inventory]]/Table1[[#This Row],[Actual_Sales]],0)</f>
        <v>-5.2238805970149258</v>
      </c>
    </row>
    <row r="1398" spans="1:31" x14ac:dyDescent="0.25">
      <c r="A1398">
        <v>3913</v>
      </c>
      <c r="B1398">
        <v>309</v>
      </c>
      <c r="C1398">
        <v>12</v>
      </c>
      <c r="D1398" s="2">
        <v>40848</v>
      </c>
      <c r="E1398">
        <v>201</v>
      </c>
      <c r="F1398">
        <v>150</v>
      </c>
      <c r="G1398">
        <f>Table1[[#This Row],[Actual_Sales]]-Table1[[#This Row],[Budget_Sales]]</f>
        <v>51</v>
      </c>
      <c r="H1398" s="5">
        <f>IF(
Table1[[#This Row],[Budget_Sales]]=0,
"",
IF(
Table1[[#This Row],[Budget_Sales]]&gt;0,
(Table1[[#This Row],[Actual_Sales]]-Table1[[#This Row],[Budget_Sales]])/Table1[[#This Row],[Budget_Sales]],
(Table1[[#This Row],[Actual_Sales]]-Table1[[#This Row],[Budget_Sales]])/ABS(Table1[[#This Row],[Budget_Sales]])
)
)</f>
        <v>0.34</v>
      </c>
      <c r="I1398" s="5" t="str">
        <f>IF(Table1[[#This Row],[Sales_Var]]&gt;=0,"Above Budget","Below Budget")</f>
        <v>Above Budget</v>
      </c>
      <c r="J1398">
        <f>Table1[[#This Row],[Actual_Sales]]-(Table1[[#This Row],[COGS]]+Table1[[#This Row],[Expenses]])</f>
        <v>71</v>
      </c>
      <c r="K1398">
        <v>50</v>
      </c>
      <c r="L1398">
        <f>Table1[[#This Row],[Actual_Profit]]-Table1[[#This Row],[Budget_Profit]]</f>
        <v>21</v>
      </c>
      <c r="M1398" s="5">
        <f>IF(
Table1[[#This Row],[Budget_Profit]]=0,
"",
IF(
Table1[[#This Row],[Budget_Profit]]&gt;0,
(Table1[[#This Row],[Actual_Profit]]-Table1[[#This Row],[Budget_Profit]])/Table1[[#This Row],[Budget_Profit]],
(Table1[[#This Row],[Actual_Profit]]-Table1[[#This Row],[Budget_Profit]])/ABS(Table1[[#This Row],[Budget_Profit]])
)
)</f>
        <v>0.42</v>
      </c>
      <c r="N1398" s="5" t="str">
        <f>IF(Table1[[#This Row],[Profit_Var]]&gt;=0, "Above Budget", "Below Budget")</f>
        <v>Above Budget</v>
      </c>
      <c r="O1398">
        <v>75</v>
      </c>
      <c r="P1398">
        <v>60</v>
      </c>
      <c r="Q1398">
        <f>Table1[[#This Row],[COGS]]-Table1[[#This Row],[Budget_COGS]]</f>
        <v>15</v>
      </c>
      <c r="R1398" s="5">
        <f>IF(
Table1[[#This Row],[Budget_COGS]]=0,
"",
IF(
Table1[[#This Row],[Budget_COGS]]&gt;0,
(Table1[[#This Row],[Budget_COGS]]-Table1[[#This Row],[COGS]]) / Table1[[#This Row],[Budget_COGS]],
(Table1[[#This Row],[Budget_COGS]]-Table1[[#This Row],[COGS]]) / ABS(Table1[[#This Row],[Budget_COGS]])
)
)</f>
        <v>-0.25</v>
      </c>
      <c r="S1398" s="5" t="str">
        <f>IF(Table1[[#This Row],[COGS _Var]]&gt;=0, "Above Budget", "Below Budget")</f>
        <v>Above Budget</v>
      </c>
      <c r="T1398">
        <f>Table1[[#This Row],[Actual_Sales]]-Table1[[#This Row],[COGS]]</f>
        <v>126</v>
      </c>
      <c r="U1398">
        <v>90</v>
      </c>
      <c r="V1398">
        <f>Table1[[#This Row],[Gross_Margin]]-Table1[[#This Row],[Budget_Margin]]</f>
        <v>36</v>
      </c>
      <c r="W1398" s="5">
        <f>IF(
Table1[[#This Row],[Budget_Margin]]=0,
"",
IF(
Table1[[#This Row],[Budget_Margin]]&gt;0,
(Table1[[#This Row],[Gross_Margin]]-Table1[[#This Row],[Budget_Margin]]) / Table1[[#This Row],[Budget_Margin]],
(Table1[[#This Row],[Gross_Margin]]-Table1[[#This Row],[Budget_Margin]]) / ABS(Table1[[#This Row],[Budget_Margin]])
)
)</f>
        <v>0.4</v>
      </c>
      <c r="X1398" s="5" t="str">
        <f>IF(Table1[[#This Row],[Margin_Var]]&gt;=0, "Above Budget", "Below Budget")</f>
        <v>Above Budget</v>
      </c>
      <c r="Y1398" s="5">
        <f>IFERROR(Table1[[#This Row],[Gross_Margin]]/Table1[[#This Row],[Actual_Sales]],0)</f>
        <v>0.62686567164179108</v>
      </c>
      <c r="Z1398" s="5">
        <f>Table1[[#This Row],[Actual_Profit]]/Table1[[#This Row],[Actual_Sales]]</f>
        <v>0.35323383084577115</v>
      </c>
      <c r="AA1398">
        <v>55</v>
      </c>
      <c r="AB1398" s="5">
        <f>IFERROR(Table1[[#This Row],[Expenses]]/Table1[[#This Row],[Actual_Sales]],0)</f>
        <v>0.27363184079601988</v>
      </c>
      <c r="AC1398">
        <v>24</v>
      </c>
      <c r="AD1398">
        <v>659</v>
      </c>
      <c r="AE1398" s="5">
        <f>IFERROR(Table1[[#This Row],[Inventory]]/Table1[[#This Row],[Actual_Sales]],0)</f>
        <v>3.2786069651741294</v>
      </c>
    </row>
    <row r="1399" spans="1:31" x14ac:dyDescent="0.25">
      <c r="A1399">
        <v>3901</v>
      </c>
      <c r="B1399">
        <v>209</v>
      </c>
      <c r="C1399">
        <v>13</v>
      </c>
      <c r="D1399" s="2">
        <v>40848</v>
      </c>
      <c r="E1399">
        <v>201</v>
      </c>
      <c r="F1399">
        <v>130</v>
      </c>
      <c r="G1399">
        <f>Table1[[#This Row],[Actual_Sales]]-Table1[[#This Row],[Budget_Sales]]</f>
        <v>71</v>
      </c>
      <c r="H1399" s="5">
        <f>IF(
Table1[[#This Row],[Budget_Sales]]=0,
"",
IF(
Table1[[#This Row],[Budget_Sales]]&gt;0,
(Table1[[#This Row],[Actual_Sales]]-Table1[[#This Row],[Budget_Sales]])/Table1[[#This Row],[Budget_Sales]],
(Table1[[#This Row],[Actual_Sales]]-Table1[[#This Row],[Budget_Sales]])/ABS(Table1[[#This Row],[Budget_Sales]])
)
)</f>
        <v>0.5461538461538461</v>
      </c>
      <c r="I1399" s="5" t="str">
        <f>IF(Table1[[#This Row],[Sales_Var]]&gt;=0,"Above Budget","Below Budget")</f>
        <v>Above Budget</v>
      </c>
      <c r="J1399">
        <f>Table1[[#This Row],[Actual_Sales]]-(Table1[[#This Row],[COGS]]+Table1[[#This Row],[Expenses]])</f>
        <v>71</v>
      </c>
      <c r="K1399">
        <v>40</v>
      </c>
      <c r="L1399">
        <f>Table1[[#This Row],[Actual_Profit]]-Table1[[#This Row],[Budget_Profit]]</f>
        <v>31</v>
      </c>
      <c r="M1399" s="5">
        <f>IF(
Table1[[#This Row],[Budget_Profit]]=0,
"",
IF(
Table1[[#This Row],[Budget_Profit]]&gt;0,
(Table1[[#This Row],[Actual_Profit]]-Table1[[#This Row],[Budget_Profit]])/Table1[[#This Row],[Budget_Profit]],
(Table1[[#This Row],[Actual_Profit]]-Table1[[#This Row],[Budget_Profit]])/ABS(Table1[[#This Row],[Budget_Profit]])
)
)</f>
        <v>0.77500000000000002</v>
      </c>
      <c r="N1399" s="5" t="str">
        <f>IF(Table1[[#This Row],[Profit_Var]]&gt;=0, "Above Budget", "Below Budget")</f>
        <v>Above Budget</v>
      </c>
      <c r="O1399">
        <v>75</v>
      </c>
      <c r="P1399">
        <v>50</v>
      </c>
      <c r="Q1399">
        <f>Table1[[#This Row],[COGS]]-Table1[[#This Row],[Budget_COGS]]</f>
        <v>25</v>
      </c>
      <c r="R1399" s="5">
        <f>IF(
Table1[[#This Row],[Budget_COGS]]=0,
"",
IF(
Table1[[#This Row],[Budget_COGS]]&gt;0,
(Table1[[#This Row],[Budget_COGS]]-Table1[[#This Row],[COGS]]) / Table1[[#This Row],[Budget_COGS]],
(Table1[[#This Row],[Budget_COGS]]-Table1[[#This Row],[COGS]]) / ABS(Table1[[#This Row],[Budget_COGS]])
)
)</f>
        <v>-0.5</v>
      </c>
      <c r="S1399" s="5" t="str">
        <f>IF(Table1[[#This Row],[COGS _Var]]&gt;=0, "Above Budget", "Below Budget")</f>
        <v>Above Budget</v>
      </c>
      <c r="T1399">
        <f>Table1[[#This Row],[Actual_Sales]]-Table1[[#This Row],[COGS]]</f>
        <v>126</v>
      </c>
      <c r="U1399">
        <v>80</v>
      </c>
      <c r="V1399">
        <f>Table1[[#This Row],[Gross_Margin]]-Table1[[#This Row],[Budget_Margin]]</f>
        <v>46</v>
      </c>
      <c r="W1399" s="5">
        <f>IF(
Table1[[#This Row],[Budget_Margin]]=0,
"",
IF(
Table1[[#This Row],[Budget_Margin]]&gt;0,
(Table1[[#This Row],[Gross_Margin]]-Table1[[#This Row],[Budget_Margin]]) / Table1[[#This Row],[Budget_Margin]],
(Table1[[#This Row],[Gross_Margin]]-Table1[[#This Row],[Budget_Margin]]) / ABS(Table1[[#This Row],[Budget_Margin]])
)
)</f>
        <v>0.57499999999999996</v>
      </c>
      <c r="X1399" s="5" t="str">
        <f>IF(Table1[[#This Row],[Margin_Var]]&gt;=0, "Above Budget", "Below Budget")</f>
        <v>Above Budget</v>
      </c>
      <c r="Y1399" s="5">
        <f>IFERROR(Table1[[#This Row],[Gross_Margin]]/Table1[[#This Row],[Actual_Sales]],0)</f>
        <v>0.62686567164179108</v>
      </c>
      <c r="Z1399" s="5">
        <f>Table1[[#This Row],[Actual_Profit]]/Table1[[#This Row],[Actual_Sales]]</f>
        <v>0.35323383084577115</v>
      </c>
      <c r="AA1399">
        <v>55</v>
      </c>
      <c r="AB1399" s="5">
        <f>IFERROR(Table1[[#This Row],[Expenses]]/Table1[[#This Row],[Actual_Sales]],0)</f>
        <v>0.27363184079601988</v>
      </c>
      <c r="AC1399">
        <v>24</v>
      </c>
      <c r="AD1399">
        <v>659</v>
      </c>
      <c r="AE1399" s="5">
        <f>IFERROR(Table1[[#This Row],[Inventory]]/Table1[[#This Row],[Actual_Sales]],0)</f>
        <v>3.2786069651741294</v>
      </c>
    </row>
    <row r="1400" spans="1:31" x14ac:dyDescent="0.25">
      <c r="A1400">
        <v>2472</v>
      </c>
      <c r="B1400">
        <v>970</v>
      </c>
      <c r="C1400">
        <v>6</v>
      </c>
      <c r="D1400" s="2">
        <v>40575</v>
      </c>
      <c r="E1400">
        <v>201</v>
      </c>
      <c r="F1400">
        <v>220</v>
      </c>
      <c r="G1400">
        <f>Table1[[#This Row],[Actual_Sales]]-Table1[[#This Row],[Budget_Sales]]</f>
        <v>-19</v>
      </c>
      <c r="H1400" s="5">
        <f>IF(
Table1[[#This Row],[Budget_Sales]]=0,
"",
IF(
Table1[[#This Row],[Budget_Sales]]&gt;0,
(Table1[[#This Row],[Actual_Sales]]-Table1[[#This Row],[Budget_Sales]])/Table1[[#This Row],[Budget_Sales]],
(Table1[[#This Row],[Actual_Sales]]-Table1[[#This Row],[Budget_Sales]])/ABS(Table1[[#This Row],[Budget_Sales]])
)
)</f>
        <v>-8.6363636363636365E-2</v>
      </c>
      <c r="I1400" s="5" t="str">
        <f>IF(Table1[[#This Row],[Sales_Var]]&gt;=0,"Above Budget","Below Budget")</f>
        <v>Below Budget</v>
      </c>
      <c r="J1400">
        <f>Table1[[#This Row],[Actual_Sales]]-(Table1[[#This Row],[COGS]]+Table1[[#This Row],[Expenses]])</f>
        <v>71</v>
      </c>
      <c r="K1400">
        <v>90</v>
      </c>
      <c r="L1400">
        <f>Table1[[#This Row],[Actual_Profit]]-Table1[[#This Row],[Budget_Profit]]</f>
        <v>-19</v>
      </c>
      <c r="M1400" s="5">
        <f>IF(
Table1[[#This Row],[Budget_Profit]]=0,
"",
IF(
Table1[[#This Row],[Budget_Profit]]&gt;0,
(Table1[[#This Row],[Actual_Profit]]-Table1[[#This Row],[Budget_Profit]])/Table1[[#This Row],[Budget_Profit]],
(Table1[[#This Row],[Actual_Profit]]-Table1[[#This Row],[Budget_Profit]])/ABS(Table1[[#This Row],[Budget_Profit]])
)
)</f>
        <v>-0.21111111111111111</v>
      </c>
      <c r="N1400" s="5" t="str">
        <f>IF(Table1[[#This Row],[Profit_Var]]&gt;=0, "Above Budget", "Below Budget")</f>
        <v>Below Budget</v>
      </c>
      <c r="O1400">
        <v>75</v>
      </c>
      <c r="P1400">
        <v>80</v>
      </c>
      <c r="Q1400">
        <f>Table1[[#This Row],[COGS]]-Table1[[#This Row],[Budget_COGS]]</f>
        <v>-5</v>
      </c>
      <c r="R1400" s="5">
        <f>IF(
Table1[[#This Row],[Budget_COGS]]=0,
"",
IF(
Table1[[#This Row],[Budget_COGS]]&gt;0,
(Table1[[#This Row],[Budget_COGS]]-Table1[[#This Row],[COGS]]) / Table1[[#This Row],[Budget_COGS]],
(Table1[[#This Row],[Budget_COGS]]-Table1[[#This Row],[COGS]]) / ABS(Table1[[#This Row],[Budget_COGS]])
)
)</f>
        <v>6.25E-2</v>
      </c>
      <c r="S1400" s="5" t="str">
        <f>IF(Table1[[#This Row],[COGS _Var]]&gt;=0, "Above Budget", "Below Budget")</f>
        <v>Below Budget</v>
      </c>
      <c r="T1400">
        <f>Table1[[#This Row],[Actual_Sales]]-Table1[[#This Row],[COGS]]</f>
        <v>126</v>
      </c>
      <c r="U1400">
        <v>140</v>
      </c>
      <c r="V1400">
        <f>Table1[[#This Row],[Gross_Margin]]-Table1[[#This Row],[Budget_Margin]]</f>
        <v>-14</v>
      </c>
      <c r="W1400" s="5">
        <f>IF(
Table1[[#This Row],[Budget_Margin]]=0,
"",
IF(
Table1[[#This Row],[Budget_Margin]]&gt;0,
(Table1[[#This Row],[Gross_Margin]]-Table1[[#This Row],[Budget_Margin]]) / Table1[[#This Row],[Budget_Margin]],
(Table1[[#This Row],[Gross_Margin]]-Table1[[#This Row],[Budget_Margin]]) / ABS(Table1[[#This Row],[Budget_Margin]])
)
)</f>
        <v>-0.1</v>
      </c>
      <c r="X1400" s="5" t="str">
        <f>IF(Table1[[#This Row],[Margin_Var]]&gt;=0, "Above Budget", "Below Budget")</f>
        <v>Below Budget</v>
      </c>
      <c r="Y1400" s="5">
        <f>IFERROR(Table1[[#This Row],[Gross_Margin]]/Table1[[#This Row],[Actual_Sales]],0)</f>
        <v>0.62686567164179108</v>
      </c>
      <c r="Z1400" s="5">
        <f>Table1[[#This Row],[Actual_Profit]]/Table1[[#This Row],[Actual_Sales]]</f>
        <v>0.35323383084577115</v>
      </c>
      <c r="AA1400">
        <v>55</v>
      </c>
      <c r="AB1400" s="5">
        <f>IFERROR(Table1[[#This Row],[Expenses]]/Table1[[#This Row],[Actual_Sales]],0)</f>
        <v>0.27363184079601988</v>
      </c>
      <c r="AC1400">
        <v>24</v>
      </c>
      <c r="AD1400">
        <v>549</v>
      </c>
      <c r="AE1400" s="5">
        <f>IFERROR(Table1[[#This Row],[Inventory]]/Table1[[#This Row],[Actual_Sales]],0)</f>
        <v>2.7313432835820897</v>
      </c>
    </row>
    <row r="1401" spans="1:31" x14ac:dyDescent="0.25">
      <c r="A1401">
        <v>2422</v>
      </c>
      <c r="B1401">
        <v>708</v>
      </c>
      <c r="C1401">
        <v>12</v>
      </c>
      <c r="D1401" s="2">
        <v>40575</v>
      </c>
      <c r="E1401">
        <v>201</v>
      </c>
      <c r="F1401">
        <v>160</v>
      </c>
      <c r="G1401">
        <f>Table1[[#This Row],[Actual_Sales]]-Table1[[#This Row],[Budget_Sales]]</f>
        <v>41</v>
      </c>
      <c r="H1401" s="5">
        <f>IF(
Table1[[#This Row],[Budget_Sales]]=0,
"",
IF(
Table1[[#This Row],[Budget_Sales]]&gt;0,
(Table1[[#This Row],[Actual_Sales]]-Table1[[#This Row],[Budget_Sales]])/Table1[[#This Row],[Budget_Sales]],
(Table1[[#This Row],[Actual_Sales]]-Table1[[#This Row],[Budget_Sales]])/ABS(Table1[[#This Row],[Budget_Sales]])
)
)</f>
        <v>0.25624999999999998</v>
      </c>
      <c r="I1401" s="5" t="str">
        <f>IF(Table1[[#This Row],[Sales_Var]]&gt;=0,"Above Budget","Below Budget")</f>
        <v>Above Budget</v>
      </c>
      <c r="J1401">
        <f>Table1[[#This Row],[Actual_Sales]]-(Table1[[#This Row],[COGS]]+Table1[[#This Row],[Expenses]])</f>
        <v>71</v>
      </c>
      <c r="K1401">
        <v>50</v>
      </c>
      <c r="L1401">
        <f>Table1[[#This Row],[Actual_Profit]]-Table1[[#This Row],[Budget_Profit]]</f>
        <v>21</v>
      </c>
      <c r="M1401" s="5">
        <f>IF(
Table1[[#This Row],[Budget_Profit]]=0,
"",
IF(
Table1[[#This Row],[Budget_Profit]]&gt;0,
(Table1[[#This Row],[Actual_Profit]]-Table1[[#This Row],[Budget_Profit]])/Table1[[#This Row],[Budget_Profit]],
(Table1[[#This Row],[Actual_Profit]]-Table1[[#This Row],[Budget_Profit]])/ABS(Table1[[#This Row],[Budget_Profit]])
)
)</f>
        <v>0.42</v>
      </c>
      <c r="N1401" s="5" t="str">
        <f>IF(Table1[[#This Row],[Profit_Var]]&gt;=0, "Above Budget", "Below Budget")</f>
        <v>Above Budget</v>
      </c>
      <c r="O1401">
        <v>75</v>
      </c>
      <c r="P1401">
        <v>60</v>
      </c>
      <c r="Q1401">
        <f>Table1[[#This Row],[COGS]]-Table1[[#This Row],[Budget_COGS]]</f>
        <v>15</v>
      </c>
      <c r="R1401" s="5">
        <f>IF(
Table1[[#This Row],[Budget_COGS]]=0,
"",
IF(
Table1[[#This Row],[Budget_COGS]]&gt;0,
(Table1[[#This Row],[Budget_COGS]]-Table1[[#This Row],[COGS]]) / Table1[[#This Row],[Budget_COGS]],
(Table1[[#This Row],[Budget_COGS]]-Table1[[#This Row],[COGS]]) / ABS(Table1[[#This Row],[Budget_COGS]])
)
)</f>
        <v>-0.25</v>
      </c>
      <c r="S1401" s="5" t="str">
        <f>IF(Table1[[#This Row],[COGS _Var]]&gt;=0, "Above Budget", "Below Budget")</f>
        <v>Above Budget</v>
      </c>
      <c r="T1401">
        <f>Table1[[#This Row],[Actual_Sales]]-Table1[[#This Row],[COGS]]</f>
        <v>126</v>
      </c>
      <c r="U1401">
        <v>100</v>
      </c>
      <c r="V1401">
        <f>Table1[[#This Row],[Gross_Margin]]-Table1[[#This Row],[Budget_Margin]]</f>
        <v>26</v>
      </c>
      <c r="W1401" s="5">
        <f>IF(
Table1[[#This Row],[Budget_Margin]]=0,
"",
IF(
Table1[[#This Row],[Budget_Margin]]&gt;0,
(Table1[[#This Row],[Gross_Margin]]-Table1[[#This Row],[Budget_Margin]]) / Table1[[#This Row],[Budget_Margin]],
(Table1[[#This Row],[Gross_Margin]]-Table1[[#This Row],[Budget_Margin]]) / ABS(Table1[[#This Row],[Budget_Margin]])
)
)</f>
        <v>0.26</v>
      </c>
      <c r="X1401" s="5" t="str">
        <f>IF(Table1[[#This Row],[Margin_Var]]&gt;=0, "Above Budget", "Below Budget")</f>
        <v>Above Budget</v>
      </c>
      <c r="Y1401" s="5">
        <f>IFERROR(Table1[[#This Row],[Gross_Margin]]/Table1[[#This Row],[Actual_Sales]],0)</f>
        <v>0.62686567164179108</v>
      </c>
      <c r="Z1401" s="5">
        <f>Table1[[#This Row],[Actual_Profit]]/Table1[[#This Row],[Actual_Sales]]</f>
        <v>0.35323383084577115</v>
      </c>
      <c r="AA1401">
        <v>55</v>
      </c>
      <c r="AB1401" s="5">
        <f>IFERROR(Table1[[#This Row],[Expenses]]/Table1[[#This Row],[Actual_Sales]],0)</f>
        <v>0.27363184079601988</v>
      </c>
      <c r="AC1401">
        <v>24</v>
      </c>
      <c r="AD1401">
        <v>549</v>
      </c>
      <c r="AE1401" s="5">
        <f>IFERROR(Table1[[#This Row],[Inventory]]/Table1[[#This Row],[Actual_Sales]],0)</f>
        <v>2.7313432835820897</v>
      </c>
    </row>
    <row r="1402" spans="1:31" x14ac:dyDescent="0.25">
      <c r="A1402">
        <v>3882</v>
      </c>
      <c r="B1402">
        <v>954</v>
      </c>
      <c r="C1402">
        <v>2</v>
      </c>
      <c r="D1402" s="2">
        <v>40817</v>
      </c>
      <c r="E1402">
        <v>218</v>
      </c>
      <c r="F1402">
        <v>170</v>
      </c>
      <c r="G1402">
        <f>Table1[[#This Row],[Actual_Sales]]-Table1[[#This Row],[Budget_Sales]]</f>
        <v>48</v>
      </c>
      <c r="H1402" s="5">
        <f>IF(
Table1[[#This Row],[Budget_Sales]]=0,
"",
IF(
Table1[[#This Row],[Budget_Sales]]&gt;0,
(Table1[[#This Row],[Actual_Sales]]-Table1[[#This Row],[Budget_Sales]])/Table1[[#This Row],[Budget_Sales]],
(Table1[[#This Row],[Actual_Sales]]-Table1[[#This Row],[Budget_Sales]])/ABS(Table1[[#This Row],[Budget_Sales]])
)
)</f>
        <v>0.28235294117647058</v>
      </c>
      <c r="I1402" s="5" t="str">
        <f>IF(Table1[[#This Row],[Sales_Var]]&gt;=0,"Above Budget","Below Budget")</f>
        <v>Above Budget</v>
      </c>
      <c r="J1402">
        <f>Table1[[#This Row],[Actual_Sales]]-(Table1[[#This Row],[COGS]]+Table1[[#This Row],[Expenses]])</f>
        <v>77</v>
      </c>
      <c r="K1402">
        <v>90</v>
      </c>
      <c r="L1402">
        <f>Table1[[#This Row],[Actual_Profit]]-Table1[[#This Row],[Budget_Profit]]</f>
        <v>-13</v>
      </c>
      <c r="M1402" s="5">
        <f>IF(
Table1[[#This Row],[Budget_Profit]]=0,
"",
IF(
Table1[[#This Row],[Budget_Profit]]&gt;0,
(Table1[[#This Row],[Actual_Profit]]-Table1[[#This Row],[Budget_Profit]])/Table1[[#This Row],[Budget_Profit]],
(Table1[[#This Row],[Actual_Profit]]-Table1[[#This Row],[Budget_Profit]])/ABS(Table1[[#This Row],[Budget_Profit]])
)
)</f>
        <v>-0.14444444444444443</v>
      </c>
      <c r="N1402" s="5" t="str">
        <f>IF(Table1[[#This Row],[Profit_Var]]&gt;=0, "Above Budget", "Below Budget")</f>
        <v>Below Budget</v>
      </c>
      <c r="O1402">
        <v>82</v>
      </c>
      <c r="P1402">
        <v>60</v>
      </c>
      <c r="Q1402">
        <f>Table1[[#This Row],[COGS]]-Table1[[#This Row],[Budget_COGS]]</f>
        <v>22</v>
      </c>
      <c r="R1402" s="5">
        <f>IF(
Table1[[#This Row],[Budget_COGS]]=0,
"",
IF(
Table1[[#This Row],[Budget_COGS]]&gt;0,
(Table1[[#This Row],[Budget_COGS]]-Table1[[#This Row],[COGS]]) / Table1[[#This Row],[Budget_COGS]],
(Table1[[#This Row],[Budget_COGS]]-Table1[[#This Row],[COGS]]) / ABS(Table1[[#This Row],[Budget_COGS]])
)
)</f>
        <v>-0.36666666666666664</v>
      </c>
      <c r="S1402" s="5" t="str">
        <f>IF(Table1[[#This Row],[COGS _Var]]&gt;=0, "Above Budget", "Below Budget")</f>
        <v>Above Budget</v>
      </c>
      <c r="T1402">
        <f>Table1[[#This Row],[Actual_Sales]]-Table1[[#This Row],[COGS]]</f>
        <v>136</v>
      </c>
      <c r="U1402">
        <v>110</v>
      </c>
      <c r="V1402">
        <f>Table1[[#This Row],[Gross_Margin]]-Table1[[#This Row],[Budget_Margin]]</f>
        <v>26</v>
      </c>
      <c r="W1402" s="5">
        <f>IF(
Table1[[#This Row],[Budget_Margin]]=0,
"",
IF(
Table1[[#This Row],[Budget_Margin]]&gt;0,
(Table1[[#This Row],[Gross_Margin]]-Table1[[#This Row],[Budget_Margin]]) / Table1[[#This Row],[Budget_Margin]],
(Table1[[#This Row],[Gross_Margin]]-Table1[[#This Row],[Budget_Margin]]) / ABS(Table1[[#This Row],[Budget_Margin]])
)
)</f>
        <v>0.23636363636363636</v>
      </c>
      <c r="X1402" s="5" t="str">
        <f>IF(Table1[[#This Row],[Margin_Var]]&gt;=0, "Above Budget", "Below Budget")</f>
        <v>Above Budget</v>
      </c>
      <c r="Y1402" s="5">
        <f>IFERROR(Table1[[#This Row],[Gross_Margin]]/Table1[[#This Row],[Actual_Sales]],0)</f>
        <v>0.62385321100917435</v>
      </c>
      <c r="Z1402" s="5">
        <f>Table1[[#This Row],[Actual_Profit]]/Table1[[#This Row],[Actual_Sales]]</f>
        <v>0.35321100917431192</v>
      </c>
      <c r="AA1402">
        <v>59</v>
      </c>
      <c r="AB1402" s="5">
        <f>IFERROR(Table1[[#This Row],[Expenses]]/Table1[[#This Row],[Actual_Sales]],0)</f>
        <v>0.27064220183486237</v>
      </c>
      <c r="AC1402">
        <v>27</v>
      </c>
      <c r="AD1402">
        <v>788</v>
      </c>
      <c r="AE1402" s="5">
        <f>IFERROR(Table1[[#This Row],[Inventory]]/Table1[[#This Row],[Actual_Sales]],0)</f>
        <v>3.6146788990825689</v>
      </c>
    </row>
    <row r="1403" spans="1:31" x14ac:dyDescent="0.25">
      <c r="A1403">
        <v>3781</v>
      </c>
      <c r="B1403">
        <v>503</v>
      </c>
      <c r="C1403">
        <v>12</v>
      </c>
      <c r="D1403" s="2">
        <v>40817</v>
      </c>
      <c r="E1403">
        <v>218</v>
      </c>
      <c r="F1403">
        <v>90</v>
      </c>
      <c r="G1403">
        <f>Table1[[#This Row],[Actual_Sales]]-Table1[[#This Row],[Budget_Sales]]</f>
        <v>128</v>
      </c>
      <c r="H1403" s="5">
        <f>IF(
Table1[[#This Row],[Budget_Sales]]=0,
"",
IF(
Table1[[#This Row],[Budget_Sales]]&gt;0,
(Table1[[#This Row],[Actual_Sales]]-Table1[[#This Row],[Budget_Sales]])/Table1[[#This Row],[Budget_Sales]],
(Table1[[#This Row],[Actual_Sales]]-Table1[[#This Row],[Budget_Sales]])/ABS(Table1[[#This Row],[Budget_Sales]])
)
)</f>
        <v>1.4222222222222223</v>
      </c>
      <c r="I1403" s="5" t="str">
        <f>IF(Table1[[#This Row],[Sales_Var]]&gt;=0,"Above Budget","Below Budget")</f>
        <v>Above Budget</v>
      </c>
      <c r="J1403">
        <f>Table1[[#This Row],[Actual_Sales]]-(Table1[[#This Row],[COGS]]+Table1[[#This Row],[Expenses]])</f>
        <v>77</v>
      </c>
      <c r="K1403">
        <v>50</v>
      </c>
      <c r="L1403">
        <f>Table1[[#This Row],[Actual_Profit]]-Table1[[#This Row],[Budget_Profit]]</f>
        <v>27</v>
      </c>
      <c r="M1403" s="5">
        <f>IF(
Table1[[#This Row],[Budget_Profit]]=0,
"",
IF(
Table1[[#This Row],[Budget_Profit]]&gt;0,
(Table1[[#This Row],[Actual_Profit]]-Table1[[#This Row],[Budget_Profit]])/Table1[[#This Row],[Budget_Profit]],
(Table1[[#This Row],[Actual_Profit]]-Table1[[#This Row],[Budget_Profit]])/ABS(Table1[[#This Row],[Budget_Profit]])
)
)</f>
        <v>0.54</v>
      </c>
      <c r="N1403" s="5" t="str">
        <f>IF(Table1[[#This Row],[Profit_Var]]&gt;=0, "Above Budget", "Below Budget")</f>
        <v>Above Budget</v>
      </c>
      <c r="O1403">
        <v>82</v>
      </c>
      <c r="P1403">
        <v>30</v>
      </c>
      <c r="Q1403">
        <f>Table1[[#This Row],[COGS]]-Table1[[#This Row],[Budget_COGS]]</f>
        <v>52</v>
      </c>
      <c r="R1403" s="5">
        <f>IF(
Table1[[#This Row],[Budget_COGS]]=0,
"",
IF(
Table1[[#This Row],[Budget_COGS]]&gt;0,
(Table1[[#This Row],[Budget_COGS]]-Table1[[#This Row],[COGS]]) / Table1[[#This Row],[Budget_COGS]],
(Table1[[#This Row],[Budget_COGS]]-Table1[[#This Row],[COGS]]) / ABS(Table1[[#This Row],[Budget_COGS]])
)
)</f>
        <v>-1.7333333333333334</v>
      </c>
      <c r="S1403" s="5" t="str">
        <f>IF(Table1[[#This Row],[COGS _Var]]&gt;=0, "Above Budget", "Below Budget")</f>
        <v>Above Budget</v>
      </c>
      <c r="T1403">
        <f>Table1[[#This Row],[Actual_Sales]]-Table1[[#This Row],[COGS]]</f>
        <v>136</v>
      </c>
      <c r="U1403">
        <v>60</v>
      </c>
      <c r="V1403">
        <f>Table1[[#This Row],[Gross_Margin]]-Table1[[#This Row],[Budget_Margin]]</f>
        <v>76</v>
      </c>
      <c r="W1403" s="5">
        <f>IF(
Table1[[#This Row],[Budget_Margin]]=0,
"",
IF(
Table1[[#This Row],[Budget_Margin]]&gt;0,
(Table1[[#This Row],[Gross_Margin]]-Table1[[#This Row],[Budget_Margin]]) / Table1[[#This Row],[Budget_Margin]],
(Table1[[#This Row],[Gross_Margin]]-Table1[[#This Row],[Budget_Margin]]) / ABS(Table1[[#This Row],[Budget_Margin]])
)
)</f>
        <v>1.2666666666666666</v>
      </c>
      <c r="X1403" s="5" t="str">
        <f>IF(Table1[[#This Row],[Margin_Var]]&gt;=0, "Above Budget", "Below Budget")</f>
        <v>Above Budget</v>
      </c>
      <c r="Y1403" s="5">
        <f>IFERROR(Table1[[#This Row],[Gross_Margin]]/Table1[[#This Row],[Actual_Sales]],0)</f>
        <v>0.62385321100917435</v>
      </c>
      <c r="Z1403" s="5">
        <f>Table1[[#This Row],[Actual_Profit]]/Table1[[#This Row],[Actual_Sales]]</f>
        <v>0.35321100917431192</v>
      </c>
      <c r="AA1403">
        <v>59</v>
      </c>
      <c r="AB1403" s="5">
        <f>IFERROR(Table1[[#This Row],[Expenses]]/Table1[[#This Row],[Actual_Sales]],0)</f>
        <v>0.27064220183486237</v>
      </c>
      <c r="AC1403">
        <v>27</v>
      </c>
      <c r="AD1403">
        <v>788</v>
      </c>
      <c r="AE1403" s="5">
        <f>IFERROR(Table1[[#This Row],[Inventory]]/Table1[[#This Row],[Actual_Sales]],0)</f>
        <v>3.6146788990825689</v>
      </c>
    </row>
    <row r="1404" spans="1:31" x14ac:dyDescent="0.25">
      <c r="A1404">
        <v>2404</v>
      </c>
      <c r="B1404">
        <v>619</v>
      </c>
      <c r="C1404">
        <v>4</v>
      </c>
      <c r="D1404" s="2">
        <v>40575</v>
      </c>
      <c r="E1404">
        <v>487</v>
      </c>
      <c r="F1404">
        <v>430</v>
      </c>
      <c r="G1404">
        <f>Table1[[#This Row],[Actual_Sales]]-Table1[[#This Row],[Budget_Sales]]</f>
        <v>57</v>
      </c>
      <c r="H1404" s="5">
        <f>IF(
Table1[[#This Row],[Budget_Sales]]=0,
"",
IF(
Table1[[#This Row],[Budget_Sales]]&gt;0,
(Table1[[#This Row],[Actual_Sales]]-Table1[[#This Row],[Budget_Sales]])/Table1[[#This Row],[Budget_Sales]],
(Table1[[#This Row],[Actual_Sales]]-Table1[[#This Row],[Budget_Sales]])/ABS(Table1[[#This Row],[Budget_Sales]])
)
)</f>
        <v>0.13255813953488371</v>
      </c>
      <c r="I1404" s="5" t="str">
        <f>IF(Table1[[#This Row],[Sales_Var]]&gt;=0,"Above Budget","Below Budget")</f>
        <v>Above Budget</v>
      </c>
      <c r="J1404">
        <f>Table1[[#This Row],[Actual_Sales]]-(Table1[[#This Row],[COGS]]+Table1[[#This Row],[Expenses]])</f>
        <v>172</v>
      </c>
      <c r="K1404">
        <v>150</v>
      </c>
      <c r="L1404">
        <f>Table1[[#This Row],[Actual_Profit]]-Table1[[#This Row],[Budget_Profit]]</f>
        <v>22</v>
      </c>
      <c r="M1404" s="5">
        <f>IF(
Table1[[#This Row],[Budget_Profit]]=0,
"",
IF(
Table1[[#This Row],[Budget_Profit]]&gt;0,
(Table1[[#This Row],[Actual_Profit]]-Table1[[#This Row],[Budget_Profit]])/Table1[[#This Row],[Budget_Profit]],
(Table1[[#This Row],[Actual_Profit]]-Table1[[#This Row],[Budget_Profit]])/ABS(Table1[[#This Row],[Budget_Profit]])
)
)</f>
        <v>0.14666666666666667</v>
      </c>
      <c r="N1404" s="5" t="str">
        <f>IF(Table1[[#This Row],[Profit_Var]]&gt;=0, "Above Budget", "Below Budget")</f>
        <v>Above Budget</v>
      </c>
      <c r="O1404">
        <v>228</v>
      </c>
      <c r="P1404">
        <v>210</v>
      </c>
      <c r="Q1404">
        <f>Table1[[#This Row],[COGS]]-Table1[[#This Row],[Budget_COGS]]</f>
        <v>18</v>
      </c>
      <c r="R1404" s="5">
        <f>IF(
Table1[[#This Row],[Budget_COGS]]=0,
"",
IF(
Table1[[#This Row],[Budget_COGS]]&gt;0,
(Table1[[#This Row],[Budget_COGS]]-Table1[[#This Row],[COGS]]) / Table1[[#This Row],[Budget_COGS]],
(Table1[[#This Row],[Budget_COGS]]-Table1[[#This Row],[COGS]]) / ABS(Table1[[#This Row],[Budget_COGS]])
)
)</f>
        <v>-8.5714285714285715E-2</v>
      </c>
      <c r="S1404" s="5" t="str">
        <f>IF(Table1[[#This Row],[COGS _Var]]&gt;=0, "Above Budget", "Below Budget")</f>
        <v>Above Budget</v>
      </c>
      <c r="T1404">
        <f>Table1[[#This Row],[Actual_Sales]]-Table1[[#This Row],[COGS]]</f>
        <v>259</v>
      </c>
      <c r="U1404">
        <v>220</v>
      </c>
      <c r="V1404">
        <f>Table1[[#This Row],[Gross_Margin]]-Table1[[#This Row],[Budget_Margin]]</f>
        <v>39</v>
      </c>
      <c r="W1404" s="5">
        <f>IF(
Table1[[#This Row],[Budget_Margin]]=0,
"",
IF(
Table1[[#This Row],[Budget_Margin]]&gt;0,
(Table1[[#This Row],[Gross_Margin]]-Table1[[#This Row],[Budget_Margin]]) / Table1[[#This Row],[Budget_Margin]],
(Table1[[#This Row],[Gross_Margin]]-Table1[[#This Row],[Budget_Margin]]) / ABS(Table1[[#This Row],[Budget_Margin]])
)
)</f>
        <v>0.17727272727272728</v>
      </c>
      <c r="X1404" s="5" t="str">
        <f>IF(Table1[[#This Row],[Margin_Var]]&gt;=0, "Above Budget", "Below Budget")</f>
        <v>Above Budget</v>
      </c>
      <c r="Y1404" s="5">
        <f>IFERROR(Table1[[#This Row],[Gross_Margin]]/Table1[[#This Row],[Actual_Sales]],0)</f>
        <v>0.53182751540041073</v>
      </c>
      <c r="Z1404" s="5">
        <f>Table1[[#This Row],[Actual_Profit]]/Table1[[#This Row],[Actual_Sales]]</f>
        <v>0.35318275154004108</v>
      </c>
      <c r="AA1404">
        <v>87</v>
      </c>
      <c r="AB1404" s="5">
        <f>IFERROR(Table1[[#This Row],[Expenses]]/Table1[[#This Row],[Actual_Sales]],0)</f>
        <v>0.17864476386036962</v>
      </c>
      <c r="AC1404">
        <v>63</v>
      </c>
      <c r="AD1404">
        <v>1436</v>
      </c>
      <c r="AE1404" s="5">
        <f>IFERROR(Table1[[#This Row],[Inventory]]/Table1[[#This Row],[Actual_Sales]],0)</f>
        <v>2.9486652977412731</v>
      </c>
    </row>
    <row r="1405" spans="1:31" x14ac:dyDescent="0.25">
      <c r="A1405">
        <v>2407</v>
      </c>
      <c r="B1405">
        <v>630</v>
      </c>
      <c r="C1405">
        <v>6</v>
      </c>
      <c r="D1405" s="2">
        <v>40575</v>
      </c>
      <c r="E1405">
        <v>487</v>
      </c>
      <c r="F1405">
        <v>530</v>
      </c>
      <c r="G1405">
        <f>Table1[[#This Row],[Actual_Sales]]-Table1[[#This Row],[Budget_Sales]]</f>
        <v>-43</v>
      </c>
      <c r="H1405" s="5">
        <f>IF(
Table1[[#This Row],[Budget_Sales]]=0,
"",
IF(
Table1[[#This Row],[Budget_Sales]]&gt;0,
(Table1[[#This Row],[Actual_Sales]]-Table1[[#This Row],[Budget_Sales]])/Table1[[#This Row],[Budget_Sales]],
(Table1[[#This Row],[Actual_Sales]]-Table1[[#This Row],[Budget_Sales]])/ABS(Table1[[#This Row],[Budget_Sales]])
)
)</f>
        <v>-8.1132075471698109E-2</v>
      </c>
      <c r="I1405" s="5" t="str">
        <f>IF(Table1[[#This Row],[Sales_Var]]&gt;=0,"Above Budget","Below Budget")</f>
        <v>Below Budget</v>
      </c>
      <c r="J1405">
        <f>Table1[[#This Row],[Actual_Sales]]-(Table1[[#This Row],[COGS]]+Table1[[#This Row],[Expenses]])</f>
        <v>172</v>
      </c>
      <c r="K1405">
        <v>180</v>
      </c>
      <c r="L1405">
        <f>Table1[[#This Row],[Actual_Profit]]-Table1[[#This Row],[Budget_Profit]]</f>
        <v>-8</v>
      </c>
      <c r="M1405" s="5">
        <f>IF(
Table1[[#This Row],[Budget_Profit]]=0,
"",
IF(
Table1[[#This Row],[Budget_Profit]]&gt;0,
(Table1[[#This Row],[Actual_Profit]]-Table1[[#This Row],[Budget_Profit]])/Table1[[#This Row],[Budget_Profit]],
(Table1[[#This Row],[Actual_Profit]]-Table1[[#This Row],[Budget_Profit]])/ABS(Table1[[#This Row],[Budget_Profit]])
)
)</f>
        <v>-4.4444444444444446E-2</v>
      </c>
      <c r="N1405" s="5" t="str">
        <f>IF(Table1[[#This Row],[Profit_Var]]&gt;=0, "Above Budget", "Below Budget")</f>
        <v>Below Budget</v>
      </c>
      <c r="O1405">
        <v>228</v>
      </c>
      <c r="P1405">
        <v>260</v>
      </c>
      <c r="Q1405">
        <f>Table1[[#This Row],[COGS]]-Table1[[#This Row],[Budget_COGS]]</f>
        <v>-32</v>
      </c>
      <c r="R1405" s="5">
        <f>IF(
Table1[[#This Row],[Budget_COGS]]=0,
"",
IF(
Table1[[#This Row],[Budget_COGS]]&gt;0,
(Table1[[#This Row],[Budget_COGS]]-Table1[[#This Row],[COGS]]) / Table1[[#This Row],[Budget_COGS]],
(Table1[[#This Row],[Budget_COGS]]-Table1[[#This Row],[COGS]]) / ABS(Table1[[#This Row],[Budget_COGS]])
)
)</f>
        <v>0.12307692307692308</v>
      </c>
      <c r="S1405" s="5" t="str">
        <f>IF(Table1[[#This Row],[COGS _Var]]&gt;=0, "Above Budget", "Below Budget")</f>
        <v>Below Budget</v>
      </c>
      <c r="T1405">
        <f>Table1[[#This Row],[Actual_Sales]]-Table1[[#This Row],[COGS]]</f>
        <v>259</v>
      </c>
      <c r="U1405">
        <v>270</v>
      </c>
      <c r="V1405">
        <f>Table1[[#This Row],[Gross_Margin]]-Table1[[#This Row],[Budget_Margin]]</f>
        <v>-11</v>
      </c>
      <c r="W1405" s="5">
        <f>IF(
Table1[[#This Row],[Budget_Margin]]=0,
"",
IF(
Table1[[#This Row],[Budget_Margin]]&gt;0,
(Table1[[#This Row],[Gross_Margin]]-Table1[[#This Row],[Budget_Margin]]) / Table1[[#This Row],[Budget_Margin]],
(Table1[[#This Row],[Gross_Margin]]-Table1[[#This Row],[Budget_Margin]]) / ABS(Table1[[#This Row],[Budget_Margin]])
)
)</f>
        <v>-4.0740740740740744E-2</v>
      </c>
      <c r="X1405" s="5" t="str">
        <f>IF(Table1[[#This Row],[Margin_Var]]&gt;=0, "Above Budget", "Below Budget")</f>
        <v>Below Budget</v>
      </c>
      <c r="Y1405" s="5">
        <f>IFERROR(Table1[[#This Row],[Gross_Margin]]/Table1[[#This Row],[Actual_Sales]],0)</f>
        <v>0.53182751540041073</v>
      </c>
      <c r="Z1405" s="5">
        <f>Table1[[#This Row],[Actual_Profit]]/Table1[[#This Row],[Actual_Sales]]</f>
        <v>0.35318275154004108</v>
      </c>
      <c r="AA1405">
        <v>87</v>
      </c>
      <c r="AB1405" s="5">
        <f>IFERROR(Table1[[#This Row],[Expenses]]/Table1[[#This Row],[Actual_Sales]],0)</f>
        <v>0.17864476386036962</v>
      </c>
      <c r="AC1405">
        <v>63</v>
      </c>
      <c r="AD1405">
        <v>1436</v>
      </c>
      <c r="AE1405" s="5">
        <f>IFERROR(Table1[[#This Row],[Inventory]]/Table1[[#This Row],[Actual_Sales]],0)</f>
        <v>2.9486652977412731</v>
      </c>
    </row>
    <row r="1406" spans="1:31" x14ac:dyDescent="0.25">
      <c r="A1406">
        <v>2445</v>
      </c>
      <c r="B1406">
        <v>775</v>
      </c>
      <c r="C1406">
        <v>12</v>
      </c>
      <c r="D1406" s="2">
        <v>40575</v>
      </c>
      <c r="E1406">
        <v>487</v>
      </c>
      <c r="F1406">
        <v>310</v>
      </c>
      <c r="G1406">
        <f>Table1[[#This Row],[Actual_Sales]]-Table1[[#This Row],[Budget_Sales]]</f>
        <v>177</v>
      </c>
      <c r="H1406" s="5">
        <f>IF(
Table1[[#This Row],[Budget_Sales]]=0,
"",
IF(
Table1[[#This Row],[Budget_Sales]]&gt;0,
(Table1[[#This Row],[Actual_Sales]]-Table1[[#This Row],[Budget_Sales]])/Table1[[#This Row],[Budget_Sales]],
(Table1[[#This Row],[Actual_Sales]]-Table1[[#This Row],[Budget_Sales]])/ABS(Table1[[#This Row],[Budget_Sales]])
)
)</f>
        <v>0.57096774193548383</v>
      </c>
      <c r="I1406" s="5" t="str">
        <f>IF(Table1[[#This Row],[Sales_Var]]&gt;=0,"Above Budget","Below Budget")</f>
        <v>Above Budget</v>
      </c>
      <c r="J1406">
        <f>Table1[[#This Row],[Actual_Sales]]-(Table1[[#This Row],[COGS]]+Table1[[#This Row],[Expenses]])</f>
        <v>172</v>
      </c>
      <c r="K1406">
        <v>100</v>
      </c>
      <c r="L1406">
        <f>Table1[[#This Row],[Actual_Profit]]-Table1[[#This Row],[Budget_Profit]]</f>
        <v>72</v>
      </c>
      <c r="M1406" s="5">
        <f>IF(
Table1[[#This Row],[Budget_Profit]]=0,
"",
IF(
Table1[[#This Row],[Budget_Profit]]&gt;0,
(Table1[[#This Row],[Actual_Profit]]-Table1[[#This Row],[Budget_Profit]])/Table1[[#This Row],[Budget_Profit]],
(Table1[[#This Row],[Actual_Profit]]-Table1[[#This Row],[Budget_Profit]])/ABS(Table1[[#This Row],[Budget_Profit]])
)
)</f>
        <v>0.72</v>
      </c>
      <c r="N1406" s="5" t="str">
        <f>IF(Table1[[#This Row],[Profit_Var]]&gt;=0, "Above Budget", "Below Budget")</f>
        <v>Above Budget</v>
      </c>
      <c r="O1406">
        <v>228</v>
      </c>
      <c r="P1406">
        <v>150</v>
      </c>
      <c r="Q1406">
        <f>Table1[[#This Row],[COGS]]-Table1[[#This Row],[Budget_COGS]]</f>
        <v>78</v>
      </c>
      <c r="R1406" s="5">
        <f>IF(
Table1[[#This Row],[Budget_COGS]]=0,
"",
IF(
Table1[[#This Row],[Budget_COGS]]&gt;0,
(Table1[[#This Row],[Budget_COGS]]-Table1[[#This Row],[COGS]]) / Table1[[#This Row],[Budget_COGS]],
(Table1[[#This Row],[Budget_COGS]]-Table1[[#This Row],[COGS]]) / ABS(Table1[[#This Row],[Budget_COGS]])
)
)</f>
        <v>-0.52</v>
      </c>
      <c r="S1406" s="5" t="str">
        <f>IF(Table1[[#This Row],[COGS _Var]]&gt;=0, "Above Budget", "Below Budget")</f>
        <v>Above Budget</v>
      </c>
      <c r="T1406">
        <f>Table1[[#This Row],[Actual_Sales]]-Table1[[#This Row],[COGS]]</f>
        <v>259</v>
      </c>
      <c r="U1406">
        <v>160</v>
      </c>
      <c r="V1406">
        <f>Table1[[#This Row],[Gross_Margin]]-Table1[[#This Row],[Budget_Margin]]</f>
        <v>99</v>
      </c>
      <c r="W1406" s="5">
        <f>IF(
Table1[[#This Row],[Budget_Margin]]=0,
"",
IF(
Table1[[#This Row],[Budget_Margin]]&gt;0,
(Table1[[#This Row],[Gross_Margin]]-Table1[[#This Row],[Budget_Margin]]) / Table1[[#This Row],[Budget_Margin]],
(Table1[[#This Row],[Gross_Margin]]-Table1[[#This Row],[Budget_Margin]]) / ABS(Table1[[#This Row],[Budget_Margin]])
)
)</f>
        <v>0.61875000000000002</v>
      </c>
      <c r="X1406" s="5" t="str">
        <f>IF(Table1[[#This Row],[Margin_Var]]&gt;=0, "Above Budget", "Below Budget")</f>
        <v>Above Budget</v>
      </c>
      <c r="Y1406" s="5">
        <f>IFERROR(Table1[[#This Row],[Gross_Margin]]/Table1[[#This Row],[Actual_Sales]],0)</f>
        <v>0.53182751540041073</v>
      </c>
      <c r="Z1406" s="5">
        <f>Table1[[#This Row],[Actual_Profit]]/Table1[[#This Row],[Actual_Sales]]</f>
        <v>0.35318275154004108</v>
      </c>
      <c r="AA1406">
        <v>87</v>
      </c>
      <c r="AB1406" s="5">
        <f>IFERROR(Table1[[#This Row],[Expenses]]/Table1[[#This Row],[Actual_Sales]],0)</f>
        <v>0.17864476386036962</v>
      </c>
      <c r="AC1406">
        <v>63</v>
      </c>
      <c r="AD1406">
        <v>1436</v>
      </c>
      <c r="AE1406" s="5">
        <f>IFERROR(Table1[[#This Row],[Inventory]]/Table1[[#This Row],[Actual_Sales]],0)</f>
        <v>2.9486652977412731</v>
      </c>
    </row>
    <row r="1407" spans="1:31" x14ac:dyDescent="0.25">
      <c r="A1407">
        <v>687</v>
      </c>
      <c r="B1407">
        <v>832</v>
      </c>
      <c r="C1407">
        <v>2</v>
      </c>
      <c r="D1407" s="2">
        <v>40269</v>
      </c>
      <c r="E1407">
        <v>456</v>
      </c>
      <c r="F1407">
        <v>570</v>
      </c>
      <c r="G1407">
        <f>Table1[[#This Row],[Actual_Sales]]-Table1[[#This Row],[Budget_Sales]]</f>
        <v>-114</v>
      </c>
      <c r="H1407" s="5">
        <f>IF(
Table1[[#This Row],[Budget_Sales]]=0,
"",
IF(
Table1[[#This Row],[Budget_Sales]]&gt;0,
(Table1[[#This Row],[Actual_Sales]]-Table1[[#This Row],[Budget_Sales]])/Table1[[#This Row],[Budget_Sales]],
(Table1[[#This Row],[Actual_Sales]]-Table1[[#This Row],[Budget_Sales]])/ABS(Table1[[#This Row],[Budget_Sales]])
)
)</f>
        <v>-0.2</v>
      </c>
      <c r="I1407" s="5" t="str">
        <f>IF(Table1[[#This Row],[Sales_Var]]&gt;=0,"Above Budget","Below Budget")</f>
        <v>Below Budget</v>
      </c>
      <c r="J1407">
        <f>Table1[[#This Row],[Actual_Sales]]-(Table1[[#This Row],[COGS]]+Table1[[#This Row],[Expenses]])</f>
        <v>161</v>
      </c>
      <c r="K1407">
        <v>230</v>
      </c>
      <c r="L1407">
        <f>Table1[[#This Row],[Actual_Profit]]-Table1[[#This Row],[Budget_Profit]]</f>
        <v>-69</v>
      </c>
      <c r="M1407" s="5">
        <f>IF(
Table1[[#This Row],[Budget_Profit]]=0,
"",
IF(
Table1[[#This Row],[Budget_Profit]]&gt;0,
(Table1[[#This Row],[Actual_Profit]]-Table1[[#This Row],[Budget_Profit]])/Table1[[#This Row],[Budget_Profit]],
(Table1[[#This Row],[Actual_Profit]]-Table1[[#This Row],[Budget_Profit]])/ABS(Table1[[#This Row],[Budget_Profit]])
)
)</f>
        <v>-0.3</v>
      </c>
      <c r="N1407" s="5" t="str">
        <f>IF(Table1[[#This Row],[Profit_Var]]&gt;=0, "Above Budget", "Below Budget")</f>
        <v>Below Budget</v>
      </c>
      <c r="O1407">
        <v>209</v>
      </c>
      <c r="P1407">
        <v>260</v>
      </c>
      <c r="Q1407">
        <f>Table1[[#This Row],[COGS]]-Table1[[#This Row],[Budget_COGS]]</f>
        <v>-51</v>
      </c>
      <c r="R1407" s="5">
        <f>IF(
Table1[[#This Row],[Budget_COGS]]=0,
"",
IF(
Table1[[#This Row],[Budget_COGS]]&gt;0,
(Table1[[#This Row],[Budget_COGS]]-Table1[[#This Row],[COGS]]) / Table1[[#This Row],[Budget_COGS]],
(Table1[[#This Row],[Budget_COGS]]-Table1[[#This Row],[COGS]]) / ABS(Table1[[#This Row],[Budget_COGS]])
)
)</f>
        <v>0.19615384615384615</v>
      </c>
      <c r="S1407" s="5" t="str">
        <f>IF(Table1[[#This Row],[COGS _Var]]&gt;=0, "Above Budget", "Below Budget")</f>
        <v>Below Budget</v>
      </c>
      <c r="T1407">
        <f>Table1[[#This Row],[Actual_Sales]]-Table1[[#This Row],[COGS]]</f>
        <v>247</v>
      </c>
      <c r="U1407">
        <v>310</v>
      </c>
      <c r="V1407">
        <f>Table1[[#This Row],[Gross_Margin]]-Table1[[#This Row],[Budget_Margin]]</f>
        <v>-63</v>
      </c>
      <c r="W1407" s="5">
        <f>IF(
Table1[[#This Row],[Budget_Margin]]=0,
"",
IF(
Table1[[#This Row],[Budget_Margin]]&gt;0,
(Table1[[#This Row],[Gross_Margin]]-Table1[[#This Row],[Budget_Margin]]) / Table1[[#This Row],[Budget_Margin]],
(Table1[[#This Row],[Gross_Margin]]-Table1[[#This Row],[Budget_Margin]]) / ABS(Table1[[#This Row],[Budget_Margin]])
)
)</f>
        <v>-0.20322580645161289</v>
      </c>
      <c r="X1407" s="5" t="str">
        <f>IF(Table1[[#This Row],[Margin_Var]]&gt;=0, "Above Budget", "Below Budget")</f>
        <v>Below Budget</v>
      </c>
      <c r="Y1407" s="5">
        <f>IFERROR(Table1[[#This Row],[Gross_Margin]]/Table1[[#This Row],[Actual_Sales]],0)</f>
        <v>0.54166666666666663</v>
      </c>
      <c r="Z1407" s="5">
        <f>Table1[[#This Row],[Actual_Profit]]/Table1[[#This Row],[Actual_Sales]]</f>
        <v>0.35307017543859648</v>
      </c>
      <c r="AA1407">
        <v>86</v>
      </c>
      <c r="AB1407" s="5">
        <f>IFERROR(Table1[[#This Row],[Expenses]]/Table1[[#This Row],[Actual_Sales]],0)</f>
        <v>0.18859649122807018</v>
      </c>
      <c r="AC1407">
        <v>64</v>
      </c>
      <c r="AD1407">
        <v>969</v>
      </c>
      <c r="AE1407" s="5">
        <f>IFERROR(Table1[[#This Row],[Inventory]]/Table1[[#This Row],[Actual_Sales]],0)</f>
        <v>2.125</v>
      </c>
    </row>
    <row r="1408" spans="1:31" x14ac:dyDescent="0.25">
      <c r="A1408">
        <v>2066</v>
      </c>
      <c r="B1408">
        <v>715</v>
      </c>
      <c r="C1408">
        <v>9</v>
      </c>
      <c r="D1408" s="2">
        <v>40513</v>
      </c>
      <c r="E1408">
        <v>85</v>
      </c>
      <c r="F1408">
        <v>70</v>
      </c>
      <c r="G1408">
        <f>Table1[[#This Row],[Actual_Sales]]-Table1[[#This Row],[Budget_Sales]]</f>
        <v>15</v>
      </c>
      <c r="H1408" s="5">
        <f>IF(
Table1[[#This Row],[Budget_Sales]]=0,
"",
IF(
Table1[[#This Row],[Budget_Sales]]&gt;0,
(Table1[[#This Row],[Actual_Sales]]-Table1[[#This Row],[Budget_Sales]])/Table1[[#This Row],[Budget_Sales]],
(Table1[[#This Row],[Actual_Sales]]-Table1[[#This Row],[Budget_Sales]])/ABS(Table1[[#This Row],[Budget_Sales]])
)
)</f>
        <v>0.21428571428571427</v>
      </c>
      <c r="I1408" s="5" t="str">
        <f>IF(Table1[[#This Row],[Sales_Var]]&gt;=0,"Above Budget","Below Budget")</f>
        <v>Above Budget</v>
      </c>
      <c r="J1408">
        <f>Table1[[#This Row],[Actual_Sales]]-(Table1[[#This Row],[COGS]]+Table1[[#This Row],[Expenses]])</f>
        <v>30</v>
      </c>
      <c r="K1408">
        <v>30</v>
      </c>
      <c r="L1408">
        <f>Table1[[#This Row],[Actual_Profit]]-Table1[[#This Row],[Budget_Profit]]</f>
        <v>0</v>
      </c>
      <c r="M1408" s="5">
        <f>IF(
Table1[[#This Row],[Budget_Profit]]=0,
"",
IF(
Table1[[#This Row],[Budget_Profit]]&gt;0,
(Table1[[#This Row],[Actual_Profit]]-Table1[[#This Row],[Budget_Profit]])/Table1[[#This Row],[Budget_Profit]],
(Table1[[#This Row],[Actual_Profit]]-Table1[[#This Row],[Budget_Profit]])/ABS(Table1[[#This Row],[Budget_Profit]])
)
)</f>
        <v>0</v>
      </c>
      <c r="N1408" s="5" t="str">
        <f>IF(Table1[[#This Row],[Profit_Var]]&gt;=0, "Above Budget", "Below Budget")</f>
        <v>Above Budget</v>
      </c>
      <c r="O1408">
        <v>34</v>
      </c>
      <c r="P1408">
        <v>30</v>
      </c>
      <c r="Q1408">
        <f>Table1[[#This Row],[COGS]]-Table1[[#This Row],[Budget_COGS]]</f>
        <v>4</v>
      </c>
      <c r="R1408" s="5">
        <f>IF(
Table1[[#This Row],[Budget_COGS]]=0,
"",
IF(
Table1[[#This Row],[Budget_COGS]]&gt;0,
(Table1[[#This Row],[Budget_COGS]]-Table1[[#This Row],[COGS]]) / Table1[[#This Row],[Budget_COGS]],
(Table1[[#This Row],[Budget_COGS]]-Table1[[#This Row],[COGS]]) / ABS(Table1[[#This Row],[Budget_COGS]])
)
)</f>
        <v>-0.13333333333333333</v>
      </c>
      <c r="S1408" s="5" t="str">
        <f>IF(Table1[[#This Row],[COGS _Var]]&gt;=0, "Above Budget", "Below Budget")</f>
        <v>Above Budget</v>
      </c>
      <c r="T1408">
        <f>Table1[[#This Row],[Actual_Sales]]-Table1[[#This Row],[COGS]]</f>
        <v>51</v>
      </c>
      <c r="U1408">
        <v>40</v>
      </c>
      <c r="V1408">
        <f>Table1[[#This Row],[Gross_Margin]]-Table1[[#This Row],[Budget_Margin]]</f>
        <v>11</v>
      </c>
      <c r="W1408" s="5">
        <f>IF(
Table1[[#This Row],[Budget_Margin]]=0,
"",
IF(
Table1[[#This Row],[Budget_Margin]]&gt;0,
(Table1[[#This Row],[Gross_Margin]]-Table1[[#This Row],[Budget_Margin]]) / Table1[[#This Row],[Budget_Margin]],
(Table1[[#This Row],[Gross_Margin]]-Table1[[#This Row],[Budget_Margin]]) / ABS(Table1[[#This Row],[Budget_Margin]])
)
)</f>
        <v>0.27500000000000002</v>
      </c>
      <c r="X1408" s="5" t="str">
        <f>IF(Table1[[#This Row],[Margin_Var]]&gt;=0, "Above Budget", "Below Budget")</f>
        <v>Above Budget</v>
      </c>
      <c r="Y1408" s="5">
        <f>IFERROR(Table1[[#This Row],[Gross_Margin]]/Table1[[#This Row],[Actual_Sales]],0)</f>
        <v>0.6</v>
      </c>
      <c r="Z1408" s="5">
        <f>Table1[[#This Row],[Actual_Profit]]/Table1[[#This Row],[Actual_Sales]]</f>
        <v>0.35294117647058826</v>
      </c>
      <c r="AA1408">
        <v>21</v>
      </c>
      <c r="AB1408" s="5">
        <f>IFERROR(Table1[[#This Row],[Expenses]]/Table1[[#This Row],[Actual_Sales]],0)</f>
        <v>0.24705882352941178</v>
      </c>
      <c r="AC1408">
        <v>9</v>
      </c>
      <c r="AD1408">
        <v>863</v>
      </c>
      <c r="AE1408" s="5">
        <f>IFERROR(Table1[[#This Row],[Inventory]]/Table1[[#This Row],[Actual_Sales]],0)</f>
        <v>10.152941176470588</v>
      </c>
    </row>
    <row r="1409" spans="1:31" x14ac:dyDescent="0.25">
      <c r="A1409">
        <v>2101</v>
      </c>
      <c r="B1409">
        <v>863</v>
      </c>
      <c r="C1409">
        <v>13</v>
      </c>
      <c r="D1409" s="2">
        <v>40513</v>
      </c>
      <c r="E1409">
        <v>85</v>
      </c>
      <c r="F1409">
        <v>80</v>
      </c>
      <c r="G1409">
        <f>Table1[[#This Row],[Actual_Sales]]-Table1[[#This Row],[Budget_Sales]]</f>
        <v>5</v>
      </c>
      <c r="H1409" s="5">
        <f>IF(
Table1[[#This Row],[Budget_Sales]]=0,
"",
IF(
Table1[[#This Row],[Budget_Sales]]&gt;0,
(Table1[[#This Row],[Actual_Sales]]-Table1[[#This Row],[Budget_Sales]])/Table1[[#This Row],[Budget_Sales]],
(Table1[[#This Row],[Actual_Sales]]-Table1[[#This Row],[Budget_Sales]])/ABS(Table1[[#This Row],[Budget_Sales]])
)
)</f>
        <v>6.25E-2</v>
      </c>
      <c r="I1409" s="5" t="str">
        <f>IF(Table1[[#This Row],[Sales_Var]]&gt;=0,"Above Budget","Below Budget")</f>
        <v>Above Budget</v>
      </c>
      <c r="J1409">
        <f>Table1[[#This Row],[Actual_Sales]]-(Table1[[#This Row],[COGS]]+Table1[[#This Row],[Expenses]])</f>
        <v>30</v>
      </c>
      <c r="K1409">
        <v>40</v>
      </c>
      <c r="L1409">
        <f>Table1[[#This Row],[Actual_Profit]]-Table1[[#This Row],[Budget_Profit]]</f>
        <v>-10</v>
      </c>
      <c r="M1409" s="5">
        <f>IF(
Table1[[#This Row],[Budget_Profit]]=0,
"",
IF(
Table1[[#This Row],[Budget_Profit]]&gt;0,
(Table1[[#This Row],[Actual_Profit]]-Table1[[#This Row],[Budget_Profit]])/Table1[[#This Row],[Budget_Profit]],
(Table1[[#This Row],[Actual_Profit]]-Table1[[#This Row],[Budget_Profit]])/ABS(Table1[[#This Row],[Budget_Profit]])
)
)</f>
        <v>-0.25</v>
      </c>
      <c r="N1409" s="5" t="str">
        <f>IF(Table1[[#This Row],[Profit_Var]]&gt;=0, "Above Budget", "Below Budget")</f>
        <v>Below Budget</v>
      </c>
      <c r="O1409">
        <v>34</v>
      </c>
      <c r="P1409">
        <v>30</v>
      </c>
      <c r="Q1409">
        <f>Table1[[#This Row],[COGS]]-Table1[[#This Row],[Budget_COGS]]</f>
        <v>4</v>
      </c>
      <c r="R1409" s="5">
        <f>IF(
Table1[[#This Row],[Budget_COGS]]=0,
"",
IF(
Table1[[#This Row],[Budget_COGS]]&gt;0,
(Table1[[#This Row],[Budget_COGS]]-Table1[[#This Row],[COGS]]) / Table1[[#This Row],[Budget_COGS]],
(Table1[[#This Row],[Budget_COGS]]-Table1[[#This Row],[COGS]]) / ABS(Table1[[#This Row],[Budget_COGS]])
)
)</f>
        <v>-0.13333333333333333</v>
      </c>
      <c r="S1409" s="5" t="str">
        <f>IF(Table1[[#This Row],[COGS _Var]]&gt;=0, "Above Budget", "Below Budget")</f>
        <v>Above Budget</v>
      </c>
      <c r="T1409">
        <f>Table1[[#This Row],[Actual_Sales]]-Table1[[#This Row],[COGS]]</f>
        <v>51</v>
      </c>
      <c r="U1409">
        <v>50</v>
      </c>
      <c r="V1409">
        <f>Table1[[#This Row],[Gross_Margin]]-Table1[[#This Row],[Budget_Margin]]</f>
        <v>1</v>
      </c>
      <c r="W1409" s="5">
        <f>IF(
Table1[[#This Row],[Budget_Margin]]=0,
"",
IF(
Table1[[#This Row],[Budget_Margin]]&gt;0,
(Table1[[#This Row],[Gross_Margin]]-Table1[[#This Row],[Budget_Margin]]) / Table1[[#This Row],[Budget_Margin]],
(Table1[[#This Row],[Gross_Margin]]-Table1[[#This Row],[Budget_Margin]]) / ABS(Table1[[#This Row],[Budget_Margin]])
)
)</f>
        <v>0.02</v>
      </c>
      <c r="X1409" s="5" t="str">
        <f>IF(Table1[[#This Row],[Margin_Var]]&gt;=0, "Above Budget", "Below Budget")</f>
        <v>Above Budget</v>
      </c>
      <c r="Y1409" s="5">
        <f>IFERROR(Table1[[#This Row],[Gross_Margin]]/Table1[[#This Row],[Actual_Sales]],0)</f>
        <v>0.6</v>
      </c>
      <c r="Z1409" s="5">
        <f>Table1[[#This Row],[Actual_Profit]]/Table1[[#This Row],[Actual_Sales]]</f>
        <v>0.35294117647058826</v>
      </c>
      <c r="AA1409">
        <v>21</v>
      </c>
      <c r="AB1409" s="5">
        <f>IFERROR(Table1[[#This Row],[Expenses]]/Table1[[#This Row],[Actual_Sales]],0)</f>
        <v>0.24705882352941178</v>
      </c>
      <c r="AC1409">
        <v>9</v>
      </c>
      <c r="AD1409">
        <v>863</v>
      </c>
      <c r="AE1409" s="5">
        <f>IFERROR(Table1[[#This Row],[Inventory]]/Table1[[#This Row],[Actual_Sales]],0)</f>
        <v>10.152941176470588</v>
      </c>
    </row>
    <row r="1410" spans="1:31" x14ac:dyDescent="0.25">
      <c r="A1410">
        <v>691</v>
      </c>
      <c r="B1410">
        <v>904</v>
      </c>
      <c r="C1410">
        <v>11</v>
      </c>
      <c r="D1410" s="2">
        <v>40269</v>
      </c>
      <c r="E1410">
        <v>85</v>
      </c>
      <c r="F1410">
        <v>90</v>
      </c>
      <c r="G1410">
        <f>Table1[[#This Row],[Actual_Sales]]-Table1[[#This Row],[Budget_Sales]]</f>
        <v>-5</v>
      </c>
      <c r="H1410" s="5">
        <f>IF(
Table1[[#This Row],[Budget_Sales]]=0,
"",
IF(
Table1[[#This Row],[Budget_Sales]]&gt;0,
(Table1[[#This Row],[Actual_Sales]]-Table1[[#This Row],[Budget_Sales]])/Table1[[#This Row],[Budget_Sales]],
(Table1[[#This Row],[Actual_Sales]]-Table1[[#This Row],[Budget_Sales]])/ABS(Table1[[#This Row],[Budget_Sales]])
)
)</f>
        <v>-5.5555555555555552E-2</v>
      </c>
      <c r="I1410" s="5" t="str">
        <f>IF(Table1[[#This Row],[Sales_Var]]&gt;=0,"Above Budget","Below Budget")</f>
        <v>Below Budget</v>
      </c>
      <c r="J1410">
        <f>Table1[[#This Row],[Actual_Sales]]-(Table1[[#This Row],[COGS]]+Table1[[#This Row],[Expenses]])</f>
        <v>30</v>
      </c>
      <c r="K1410">
        <v>50</v>
      </c>
      <c r="L1410">
        <f>Table1[[#This Row],[Actual_Profit]]-Table1[[#This Row],[Budget_Profit]]</f>
        <v>-20</v>
      </c>
      <c r="M1410" s="5">
        <f>IF(
Table1[[#This Row],[Budget_Profit]]=0,
"",
IF(
Table1[[#This Row],[Budget_Profit]]&gt;0,
(Table1[[#This Row],[Actual_Profit]]-Table1[[#This Row],[Budget_Profit]])/Table1[[#This Row],[Budget_Profit]],
(Table1[[#This Row],[Actual_Profit]]-Table1[[#This Row],[Budget_Profit]])/ABS(Table1[[#This Row],[Budget_Profit]])
)
)</f>
        <v>-0.4</v>
      </c>
      <c r="N1410" s="5" t="str">
        <f>IF(Table1[[#This Row],[Profit_Var]]&gt;=0, "Above Budget", "Below Budget")</f>
        <v>Below Budget</v>
      </c>
      <c r="O1410">
        <v>34</v>
      </c>
      <c r="P1410">
        <v>30</v>
      </c>
      <c r="Q1410">
        <f>Table1[[#This Row],[COGS]]-Table1[[#This Row],[Budget_COGS]]</f>
        <v>4</v>
      </c>
      <c r="R1410" s="5">
        <f>IF(
Table1[[#This Row],[Budget_COGS]]=0,
"",
IF(
Table1[[#This Row],[Budget_COGS]]&gt;0,
(Table1[[#This Row],[Budget_COGS]]-Table1[[#This Row],[COGS]]) / Table1[[#This Row],[Budget_COGS]],
(Table1[[#This Row],[Budget_COGS]]-Table1[[#This Row],[COGS]]) / ABS(Table1[[#This Row],[Budget_COGS]])
)
)</f>
        <v>-0.13333333333333333</v>
      </c>
      <c r="S1410" s="5" t="str">
        <f>IF(Table1[[#This Row],[COGS _Var]]&gt;=0, "Above Budget", "Below Budget")</f>
        <v>Above Budget</v>
      </c>
      <c r="T1410">
        <f>Table1[[#This Row],[Actual_Sales]]-Table1[[#This Row],[COGS]]</f>
        <v>51</v>
      </c>
      <c r="U1410">
        <v>60</v>
      </c>
      <c r="V1410">
        <f>Table1[[#This Row],[Gross_Margin]]-Table1[[#This Row],[Budget_Margin]]</f>
        <v>-9</v>
      </c>
      <c r="W1410" s="5">
        <f>IF(
Table1[[#This Row],[Budget_Margin]]=0,
"",
IF(
Table1[[#This Row],[Budget_Margin]]&gt;0,
(Table1[[#This Row],[Gross_Margin]]-Table1[[#This Row],[Budget_Margin]]) / Table1[[#This Row],[Budget_Margin]],
(Table1[[#This Row],[Gross_Margin]]-Table1[[#This Row],[Budget_Margin]]) / ABS(Table1[[#This Row],[Budget_Margin]])
)
)</f>
        <v>-0.15</v>
      </c>
      <c r="X1410" s="5" t="str">
        <f>IF(Table1[[#This Row],[Margin_Var]]&gt;=0, "Above Budget", "Below Budget")</f>
        <v>Below Budget</v>
      </c>
      <c r="Y1410" s="5">
        <f>IFERROR(Table1[[#This Row],[Gross_Margin]]/Table1[[#This Row],[Actual_Sales]],0)</f>
        <v>0.6</v>
      </c>
      <c r="Z1410" s="5">
        <f>Table1[[#This Row],[Actual_Profit]]/Table1[[#This Row],[Actual_Sales]]</f>
        <v>0.35294117647058826</v>
      </c>
      <c r="AA1410">
        <v>21</v>
      </c>
      <c r="AB1410" s="5">
        <f>IFERROR(Table1[[#This Row],[Expenses]]/Table1[[#This Row],[Actual_Sales]],0)</f>
        <v>0.24705882352941178</v>
      </c>
      <c r="AC1410">
        <v>9</v>
      </c>
      <c r="AD1410">
        <v>821</v>
      </c>
      <c r="AE1410" s="5">
        <f>IFERROR(Table1[[#This Row],[Inventory]]/Table1[[#This Row],[Actual_Sales]],0)</f>
        <v>9.6588235294117641</v>
      </c>
    </row>
    <row r="1411" spans="1:31" x14ac:dyDescent="0.25">
      <c r="A1411">
        <v>8</v>
      </c>
      <c r="B1411">
        <v>225</v>
      </c>
      <c r="C1411">
        <v>2</v>
      </c>
      <c r="D1411" s="2">
        <v>40179</v>
      </c>
      <c r="E1411">
        <v>85</v>
      </c>
      <c r="F1411">
        <v>100</v>
      </c>
      <c r="G1411">
        <f>Table1[[#This Row],[Actual_Sales]]-Table1[[#This Row],[Budget_Sales]]</f>
        <v>-15</v>
      </c>
      <c r="H1411" s="5">
        <f>IF(
Table1[[#This Row],[Budget_Sales]]=0,
"",
IF(
Table1[[#This Row],[Budget_Sales]]&gt;0,
(Table1[[#This Row],[Actual_Sales]]-Table1[[#This Row],[Budget_Sales]])/Table1[[#This Row],[Budget_Sales]],
(Table1[[#This Row],[Actual_Sales]]-Table1[[#This Row],[Budget_Sales]])/ABS(Table1[[#This Row],[Budget_Sales]])
)
)</f>
        <v>-0.15</v>
      </c>
      <c r="I1411" s="5" t="str">
        <f>IF(Table1[[#This Row],[Sales_Var]]&gt;=0,"Above Budget","Below Budget")</f>
        <v>Below Budget</v>
      </c>
      <c r="J1411">
        <f>Table1[[#This Row],[Actual_Sales]]-(Table1[[#This Row],[COGS]]+Table1[[#This Row],[Expenses]])</f>
        <v>30</v>
      </c>
      <c r="K1411">
        <v>50</v>
      </c>
      <c r="L1411">
        <f>Table1[[#This Row],[Actual_Profit]]-Table1[[#This Row],[Budget_Profit]]</f>
        <v>-20</v>
      </c>
      <c r="M1411" s="5">
        <f>IF(
Table1[[#This Row],[Budget_Profit]]=0,
"",
IF(
Table1[[#This Row],[Budget_Profit]]&gt;0,
(Table1[[#This Row],[Actual_Profit]]-Table1[[#This Row],[Budget_Profit]])/Table1[[#This Row],[Budget_Profit]],
(Table1[[#This Row],[Actual_Profit]]-Table1[[#This Row],[Budget_Profit]])/ABS(Table1[[#This Row],[Budget_Profit]])
)
)</f>
        <v>-0.4</v>
      </c>
      <c r="N1411" s="5" t="str">
        <f>IF(Table1[[#This Row],[Profit_Var]]&gt;=0, "Above Budget", "Below Budget")</f>
        <v>Below Budget</v>
      </c>
      <c r="O1411">
        <v>34</v>
      </c>
      <c r="P1411">
        <v>40</v>
      </c>
      <c r="Q1411">
        <f>Table1[[#This Row],[COGS]]-Table1[[#This Row],[Budget_COGS]]</f>
        <v>-6</v>
      </c>
      <c r="R1411" s="5">
        <f>IF(
Table1[[#This Row],[Budget_COGS]]=0,
"",
IF(
Table1[[#This Row],[Budget_COGS]]&gt;0,
(Table1[[#This Row],[Budget_COGS]]-Table1[[#This Row],[COGS]]) / Table1[[#This Row],[Budget_COGS]],
(Table1[[#This Row],[Budget_COGS]]-Table1[[#This Row],[COGS]]) / ABS(Table1[[#This Row],[Budget_COGS]])
)
)</f>
        <v>0.15</v>
      </c>
      <c r="S1411" s="5" t="str">
        <f>IF(Table1[[#This Row],[COGS _Var]]&gt;=0, "Above Budget", "Below Budget")</f>
        <v>Below Budget</v>
      </c>
      <c r="T1411">
        <f>Table1[[#This Row],[Actual_Sales]]-Table1[[#This Row],[COGS]]</f>
        <v>51</v>
      </c>
      <c r="U1411">
        <v>60</v>
      </c>
      <c r="V1411">
        <f>Table1[[#This Row],[Gross_Margin]]-Table1[[#This Row],[Budget_Margin]]</f>
        <v>-9</v>
      </c>
      <c r="W1411" s="5">
        <f>IF(
Table1[[#This Row],[Budget_Margin]]=0,
"",
IF(
Table1[[#This Row],[Budget_Margin]]&gt;0,
(Table1[[#This Row],[Gross_Margin]]-Table1[[#This Row],[Budget_Margin]]) / Table1[[#This Row],[Budget_Margin]],
(Table1[[#This Row],[Gross_Margin]]-Table1[[#This Row],[Budget_Margin]]) / ABS(Table1[[#This Row],[Budget_Margin]])
)
)</f>
        <v>-0.15</v>
      </c>
      <c r="X1411" s="5" t="str">
        <f>IF(Table1[[#This Row],[Margin_Var]]&gt;=0, "Above Budget", "Below Budget")</f>
        <v>Below Budget</v>
      </c>
      <c r="Y1411" s="5">
        <f>IFERROR(Table1[[#This Row],[Gross_Margin]]/Table1[[#This Row],[Actual_Sales]],0)</f>
        <v>0.6</v>
      </c>
      <c r="Z1411" s="5">
        <f>Table1[[#This Row],[Actual_Profit]]/Table1[[#This Row],[Actual_Sales]]</f>
        <v>0.35294117647058826</v>
      </c>
      <c r="AA1411">
        <v>21</v>
      </c>
      <c r="AB1411" s="5">
        <f>IFERROR(Table1[[#This Row],[Expenses]]/Table1[[#This Row],[Actual_Sales]],0)</f>
        <v>0.24705882352941178</v>
      </c>
      <c r="AC1411">
        <v>9</v>
      </c>
      <c r="AD1411">
        <v>777</v>
      </c>
      <c r="AE1411" s="5">
        <f>IFERROR(Table1[[#This Row],[Inventory]]/Table1[[#This Row],[Actual_Sales]],0)</f>
        <v>9.1411764705882348</v>
      </c>
    </row>
    <row r="1412" spans="1:31" x14ac:dyDescent="0.25">
      <c r="A1412">
        <v>39</v>
      </c>
      <c r="B1412">
        <v>360</v>
      </c>
      <c r="C1412">
        <v>9</v>
      </c>
      <c r="D1412" s="2">
        <v>40179</v>
      </c>
      <c r="E1412">
        <v>85</v>
      </c>
      <c r="F1412">
        <v>70</v>
      </c>
      <c r="G1412">
        <f>Table1[[#This Row],[Actual_Sales]]-Table1[[#This Row],[Budget_Sales]]</f>
        <v>15</v>
      </c>
      <c r="H1412" s="5">
        <f>IF(
Table1[[#This Row],[Budget_Sales]]=0,
"",
IF(
Table1[[#This Row],[Budget_Sales]]&gt;0,
(Table1[[#This Row],[Actual_Sales]]-Table1[[#This Row],[Budget_Sales]])/Table1[[#This Row],[Budget_Sales]],
(Table1[[#This Row],[Actual_Sales]]-Table1[[#This Row],[Budget_Sales]])/ABS(Table1[[#This Row],[Budget_Sales]])
)
)</f>
        <v>0.21428571428571427</v>
      </c>
      <c r="I1412" s="5" t="str">
        <f>IF(Table1[[#This Row],[Sales_Var]]&gt;=0,"Above Budget","Below Budget")</f>
        <v>Above Budget</v>
      </c>
      <c r="J1412">
        <f>Table1[[#This Row],[Actual_Sales]]-(Table1[[#This Row],[COGS]]+Table1[[#This Row],[Expenses]])</f>
        <v>30</v>
      </c>
      <c r="K1412">
        <v>50</v>
      </c>
      <c r="L1412">
        <f>Table1[[#This Row],[Actual_Profit]]-Table1[[#This Row],[Budget_Profit]]</f>
        <v>-20</v>
      </c>
      <c r="M1412" s="5">
        <f>IF(
Table1[[#This Row],[Budget_Profit]]=0,
"",
IF(
Table1[[#This Row],[Budget_Profit]]&gt;0,
(Table1[[#This Row],[Actual_Profit]]-Table1[[#This Row],[Budget_Profit]])/Table1[[#This Row],[Budget_Profit]],
(Table1[[#This Row],[Actual_Profit]]-Table1[[#This Row],[Budget_Profit]])/ABS(Table1[[#This Row],[Budget_Profit]])
)
)</f>
        <v>-0.4</v>
      </c>
      <c r="N1412" s="5" t="str">
        <f>IF(Table1[[#This Row],[Profit_Var]]&gt;=0, "Above Budget", "Below Budget")</f>
        <v>Below Budget</v>
      </c>
      <c r="O1412">
        <v>34</v>
      </c>
      <c r="P1412">
        <v>20</v>
      </c>
      <c r="Q1412">
        <f>Table1[[#This Row],[COGS]]-Table1[[#This Row],[Budget_COGS]]</f>
        <v>14</v>
      </c>
      <c r="R1412" s="5">
        <f>IF(
Table1[[#This Row],[Budget_COGS]]=0,
"",
IF(
Table1[[#This Row],[Budget_COGS]]&gt;0,
(Table1[[#This Row],[Budget_COGS]]-Table1[[#This Row],[COGS]]) / Table1[[#This Row],[Budget_COGS]],
(Table1[[#This Row],[Budget_COGS]]-Table1[[#This Row],[COGS]]) / ABS(Table1[[#This Row],[Budget_COGS]])
)
)</f>
        <v>-0.7</v>
      </c>
      <c r="S1412" s="5" t="str">
        <f>IF(Table1[[#This Row],[COGS _Var]]&gt;=0, "Above Budget", "Below Budget")</f>
        <v>Above Budget</v>
      </c>
      <c r="T1412">
        <f>Table1[[#This Row],[Actual_Sales]]-Table1[[#This Row],[COGS]]</f>
        <v>51</v>
      </c>
      <c r="U1412">
        <v>50</v>
      </c>
      <c r="V1412">
        <f>Table1[[#This Row],[Gross_Margin]]-Table1[[#This Row],[Budget_Margin]]</f>
        <v>1</v>
      </c>
      <c r="W1412" s="5">
        <f>IF(
Table1[[#This Row],[Budget_Margin]]=0,
"",
IF(
Table1[[#This Row],[Budget_Margin]]&gt;0,
(Table1[[#This Row],[Gross_Margin]]-Table1[[#This Row],[Budget_Margin]]) / Table1[[#This Row],[Budget_Margin]],
(Table1[[#This Row],[Gross_Margin]]-Table1[[#This Row],[Budget_Margin]]) / ABS(Table1[[#This Row],[Budget_Margin]])
)
)</f>
        <v>0.02</v>
      </c>
      <c r="X1412" s="5" t="str">
        <f>IF(Table1[[#This Row],[Margin_Var]]&gt;=0, "Above Budget", "Below Budget")</f>
        <v>Above Budget</v>
      </c>
      <c r="Y1412" s="5">
        <f>IFERROR(Table1[[#This Row],[Gross_Margin]]/Table1[[#This Row],[Actual_Sales]],0)</f>
        <v>0.6</v>
      </c>
      <c r="Z1412" s="5">
        <f>Table1[[#This Row],[Actual_Profit]]/Table1[[#This Row],[Actual_Sales]]</f>
        <v>0.35294117647058826</v>
      </c>
      <c r="AA1412">
        <v>21</v>
      </c>
      <c r="AB1412" s="5">
        <f>IFERROR(Table1[[#This Row],[Expenses]]/Table1[[#This Row],[Actual_Sales]],0)</f>
        <v>0.24705882352941178</v>
      </c>
      <c r="AC1412">
        <v>9</v>
      </c>
      <c r="AD1412">
        <v>777</v>
      </c>
      <c r="AE1412" s="5">
        <f>IFERROR(Table1[[#This Row],[Inventory]]/Table1[[#This Row],[Actual_Sales]],0)</f>
        <v>9.1411764705882348</v>
      </c>
    </row>
    <row r="1413" spans="1:31" x14ac:dyDescent="0.25">
      <c r="A1413">
        <v>2526</v>
      </c>
      <c r="B1413">
        <v>425</v>
      </c>
      <c r="C1413">
        <v>4</v>
      </c>
      <c r="D1413" s="2">
        <v>40603</v>
      </c>
      <c r="E1413">
        <v>119</v>
      </c>
      <c r="F1413">
        <v>100</v>
      </c>
      <c r="G1413">
        <f>Table1[[#This Row],[Actual_Sales]]-Table1[[#This Row],[Budget_Sales]]</f>
        <v>19</v>
      </c>
      <c r="H1413" s="5">
        <f>IF(
Table1[[#This Row],[Budget_Sales]]=0,
"",
IF(
Table1[[#This Row],[Budget_Sales]]&gt;0,
(Table1[[#This Row],[Actual_Sales]]-Table1[[#This Row],[Budget_Sales]])/Table1[[#This Row],[Budget_Sales]],
(Table1[[#This Row],[Actual_Sales]]-Table1[[#This Row],[Budget_Sales]])/ABS(Table1[[#This Row],[Budget_Sales]])
)
)</f>
        <v>0.19</v>
      </c>
      <c r="I1413" s="5" t="str">
        <f>IF(Table1[[#This Row],[Sales_Var]]&gt;=0,"Above Budget","Below Budget")</f>
        <v>Above Budget</v>
      </c>
      <c r="J1413">
        <f>Table1[[#This Row],[Actual_Sales]]-(Table1[[#This Row],[COGS]]+Table1[[#This Row],[Expenses]])</f>
        <v>42</v>
      </c>
      <c r="K1413">
        <v>40</v>
      </c>
      <c r="L1413">
        <f>Table1[[#This Row],[Actual_Profit]]-Table1[[#This Row],[Budget_Profit]]</f>
        <v>2</v>
      </c>
      <c r="M1413" s="5">
        <f>IF(
Table1[[#This Row],[Budget_Profit]]=0,
"",
IF(
Table1[[#This Row],[Budget_Profit]]&gt;0,
(Table1[[#This Row],[Actual_Profit]]-Table1[[#This Row],[Budget_Profit]])/Table1[[#This Row],[Budget_Profit]],
(Table1[[#This Row],[Actual_Profit]]-Table1[[#This Row],[Budget_Profit]])/ABS(Table1[[#This Row],[Budget_Profit]])
)
)</f>
        <v>0.05</v>
      </c>
      <c r="N1413" s="5" t="str">
        <f>IF(Table1[[#This Row],[Profit_Var]]&gt;=0, "Above Budget", "Below Budget")</f>
        <v>Above Budget</v>
      </c>
      <c r="O1413">
        <v>49</v>
      </c>
      <c r="P1413">
        <v>40</v>
      </c>
      <c r="Q1413">
        <f>Table1[[#This Row],[COGS]]-Table1[[#This Row],[Budget_COGS]]</f>
        <v>9</v>
      </c>
      <c r="R1413" s="5">
        <f>IF(
Table1[[#This Row],[Budget_COGS]]=0,
"",
IF(
Table1[[#This Row],[Budget_COGS]]&gt;0,
(Table1[[#This Row],[Budget_COGS]]-Table1[[#This Row],[COGS]]) / Table1[[#This Row],[Budget_COGS]],
(Table1[[#This Row],[Budget_COGS]]-Table1[[#This Row],[COGS]]) / ABS(Table1[[#This Row],[Budget_COGS]])
)
)</f>
        <v>-0.22500000000000001</v>
      </c>
      <c r="S1413" s="5" t="str">
        <f>IF(Table1[[#This Row],[COGS _Var]]&gt;=0, "Above Budget", "Below Budget")</f>
        <v>Above Budget</v>
      </c>
      <c r="T1413">
        <f>Table1[[#This Row],[Actual_Sales]]-Table1[[#This Row],[COGS]]</f>
        <v>70</v>
      </c>
      <c r="U1413">
        <v>60</v>
      </c>
      <c r="V1413">
        <f>Table1[[#This Row],[Gross_Margin]]-Table1[[#This Row],[Budget_Margin]]</f>
        <v>10</v>
      </c>
      <c r="W1413" s="5">
        <f>IF(
Table1[[#This Row],[Budget_Margin]]=0,
"",
IF(
Table1[[#This Row],[Budget_Margin]]&gt;0,
(Table1[[#This Row],[Gross_Margin]]-Table1[[#This Row],[Budget_Margin]]) / Table1[[#This Row],[Budget_Margin]],
(Table1[[#This Row],[Gross_Margin]]-Table1[[#This Row],[Budget_Margin]]) / ABS(Table1[[#This Row],[Budget_Margin]])
)
)</f>
        <v>0.16666666666666666</v>
      </c>
      <c r="X1413" s="5" t="str">
        <f>IF(Table1[[#This Row],[Margin_Var]]&gt;=0, "Above Budget", "Below Budget")</f>
        <v>Above Budget</v>
      </c>
      <c r="Y1413" s="5">
        <f>IFERROR(Table1[[#This Row],[Gross_Margin]]/Table1[[#This Row],[Actual_Sales]],0)</f>
        <v>0.58823529411764708</v>
      </c>
      <c r="Z1413" s="5">
        <f>Table1[[#This Row],[Actual_Profit]]/Table1[[#This Row],[Actual_Sales]]</f>
        <v>0.35294117647058826</v>
      </c>
      <c r="AA1413">
        <v>28</v>
      </c>
      <c r="AB1413" s="5">
        <f>IFERROR(Table1[[#This Row],[Expenses]]/Table1[[#This Row],[Actual_Sales]],0)</f>
        <v>0.23529411764705882</v>
      </c>
      <c r="AC1413">
        <v>16</v>
      </c>
      <c r="AD1413">
        <v>611</v>
      </c>
      <c r="AE1413" s="5">
        <f>IFERROR(Table1[[#This Row],[Inventory]]/Table1[[#This Row],[Actual_Sales]],0)</f>
        <v>5.1344537815126055</v>
      </c>
    </row>
    <row r="1414" spans="1:31" x14ac:dyDescent="0.25">
      <c r="A1414">
        <v>2511</v>
      </c>
      <c r="B1414">
        <v>352</v>
      </c>
      <c r="C1414">
        <v>8</v>
      </c>
      <c r="D1414" s="2">
        <v>40603</v>
      </c>
      <c r="E1414">
        <v>119</v>
      </c>
      <c r="F1414">
        <v>80</v>
      </c>
      <c r="G1414">
        <f>Table1[[#This Row],[Actual_Sales]]-Table1[[#This Row],[Budget_Sales]]</f>
        <v>39</v>
      </c>
      <c r="H1414" s="5">
        <f>IF(
Table1[[#This Row],[Budget_Sales]]=0,
"",
IF(
Table1[[#This Row],[Budget_Sales]]&gt;0,
(Table1[[#This Row],[Actual_Sales]]-Table1[[#This Row],[Budget_Sales]])/Table1[[#This Row],[Budget_Sales]],
(Table1[[#This Row],[Actual_Sales]]-Table1[[#This Row],[Budget_Sales]])/ABS(Table1[[#This Row],[Budget_Sales]])
)
)</f>
        <v>0.48749999999999999</v>
      </c>
      <c r="I1414" s="5" t="str">
        <f>IF(Table1[[#This Row],[Sales_Var]]&gt;=0,"Above Budget","Below Budget")</f>
        <v>Above Budget</v>
      </c>
      <c r="J1414">
        <f>Table1[[#This Row],[Actual_Sales]]-(Table1[[#This Row],[COGS]]+Table1[[#This Row],[Expenses]])</f>
        <v>42</v>
      </c>
      <c r="K1414">
        <v>30</v>
      </c>
      <c r="L1414">
        <f>Table1[[#This Row],[Actual_Profit]]-Table1[[#This Row],[Budget_Profit]]</f>
        <v>12</v>
      </c>
      <c r="M1414" s="5">
        <f>IF(
Table1[[#This Row],[Budget_Profit]]=0,
"",
IF(
Table1[[#This Row],[Budget_Profit]]&gt;0,
(Table1[[#This Row],[Actual_Profit]]-Table1[[#This Row],[Budget_Profit]])/Table1[[#This Row],[Budget_Profit]],
(Table1[[#This Row],[Actual_Profit]]-Table1[[#This Row],[Budget_Profit]])/ABS(Table1[[#This Row],[Budget_Profit]])
)
)</f>
        <v>0.4</v>
      </c>
      <c r="N1414" s="5" t="str">
        <f>IF(Table1[[#This Row],[Profit_Var]]&gt;=0, "Above Budget", "Below Budget")</f>
        <v>Above Budget</v>
      </c>
      <c r="O1414">
        <v>49</v>
      </c>
      <c r="P1414">
        <v>30</v>
      </c>
      <c r="Q1414">
        <f>Table1[[#This Row],[COGS]]-Table1[[#This Row],[Budget_COGS]]</f>
        <v>19</v>
      </c>
      <c r="R1414" s="5">
        <f>IF(
Table1[[#This Row],[Budget_COGS]]=0,
"",
IF(
Table1[[#This Row],[Budget_COGS]]&gt;0,
(Table1[[#This Row],[Budget_COGS]]-Table1[[#This Row],[COGS]]) / Table1[[#This Row],[Budget_COGS]],
(Table1[[#This Row],[Budget_COGS]]-Table1[[#This Row],[COGS]]) / ABS(Table1[[#This Row],[Budget_COGS]])
)
)</f>
        <v>-0.6333333333333333</v>
      </c>
      <c r="S1414" s="5" t="str">
        <f>IF(Table1[[#This Row],[COGS _Var]]&gt;=0, "Above Budget", "Below Budget")</f>
        <v>Above Budget</v>
      </c>
      <c r="T1414">
        <f>Table1[[#This Row],[Actual_Sales]]-Table1[[#This Row],[COGS]]</f>
        <v>70</v>
      </c>
      <c r="U1414">
        <v>50</v>
      </c>
      <c r="V1414">
        <f>Table1[[#This Row],[Gross_Margin]]-Table1[[#This Row],[Budget_Margin]]</f>
        <v>20</v>
      </c>
      <c r="W1414" s="5">
        <f>IF(
Table1[[#This Row],[Budget_Margin]]=0,
"",
IF(
Table1[[#This Row],[Budget_Margin]]&gt;0,
(Table1[[#This Row],[Gross_Margin]]-Table1[[#This Row],[Budget_Margin]]) / Table1[[#This Row],[Budget_Margin]],
(Table1[[#This Row],[Gross_Margin]]-Table1[[#This Row],[Budget_Margin]]) / ABS(Table1[[#This Row],[Budget_Margin]])
)
)</f>
        <v>0.4</v>
      </c>
      <c r="X1414" s="5" t="str">
        <f>IF(Table1[[#This Row],[Margin_Var]]&gt;=0, "Above Budget", "Below Budget")</f>
        <v>Above Budget</v>
      </c>
      <c r="Y1414" s="5">
        <f>IFERROR(Table1[[#This Row],[Gross_Margin]]/Table1[[#This Row],[Actual_Sales]],0)</f>
        <v>0.58823529411764708</v>
      </c>
      <c r="Z1414" s="5">
        <f>Table1[[#This Row],[Actual_Profit]]/Table1[[#This Row],[Actual_Sales]]</f>
        <v>0.35294117647058826</v>
      </c>
      <c r="AA1414">
        <v>28</v>
      </c>
      <c r="AB1414" s="5">
        <f>IFERROR(Table1[[#This Row],[Expenses]]/Table1[[#This Row],[Actual_Sales]],0)</f>
        <v>0.23529411764705882</v>
      </c>
      <c r="AC1414">
        <v>16</v>
      </c>
      <c r="AD1414">
        <v>611</v>
      </c>
      <c r="AE1414" s="5">
        <f>IFERROR(Table1[[#This Row],[Inventory]]/Table1[[#This Row],[Actual_Sales]],0)</f>
        <v>5.1344537815126055</v>
      </c>
    </row>
    <row r="1415" spans="1:31" x14ac:dyDescent="0.25">
      <c r="A1415">
        <v>2349</v>
      </c>
      <c r="B1415">
        <v>435</v>
      </c>
      <c r="C1415">
        <v>5</v>
      </c>
      <c r="D1415" s="2">
        <v>40575</v>
      </c>
      <c r="E1415">
        <v>119</v>
      </c>
      <c r="F1415">
        <v>100</v>
      </c>
      <c r="G1415">
        <f>Table1[[#This Row],[Actual_Sales]]-Table1[[#This Row],[Budget_Sales]]</f>
        <v>19</v>
      </c>
      <c r="H1415" s="5">
        <f>IF(
Table1[[#This Row],[Budget_Sales]]=0,
"",
IF(
Table1[[#This Row],[Budget_Sales]]&gt;0,
(Table1[[#This Row],[Actual_Sales]]-Table1[[#This Row],[Budget_Sales]])/Table1[[#This Row],[Budget_Sales]],
(Table1[[#This Row],[Actual_Sales]]-Table1[[#This Row],[Budget_Sales]])/ABS(Table1[[#This Row],[Budget_Sales]])
)
)</f>
        <v>0.19</v>
      </c>
      <c r="I1415" s="5" t="str">
        <f>IF(Table1[[#This Row],[Sales_Var]]&gt;=0,"Above Budget","Below Budget")</f>
        <v>Above Budget</v>
      </c>
      <c r="J1415">
        <f>Table1[[#This Row],[Actual_Sales]]-(Table1[[#This Row],[COGS]]+Table1[[#This Row],[Expenses]])</f>
        <v>42</v>
      </c>
      <c r="K1415">
        <v>40</v>
      </c>
      <c r="L1415">
        <f>Table1[[#This Row],[Actual_Profit]]-Table1[[#This Row],[Budget_Profit]]</f>
        <v>2</v>
      </c>
      <c r="M1415" s="5">
        <f>IF(
Table1[[#This Row],[Budget_Profit]]=0,
"",
IF(
Table1[[#This Row],[Budget_Profit]]&gt;0,
(Table1[[#This Row],[Actual_Profit]]-Table1[[#This Row],[Budget_Profit]])/Table1[[#This Row],[Budget_Profit]],
(Table1[[#This Row],[Actual_Profit]]-Table1[[#This Row],[Budget_Profit]])/ABS(Table1[[#This Row],[Budget_Profit]])
)
)</f>
        <v>0.05</v>
      </c>
      <c r="N1415" s="5" t="str">
        <f>IF(Table1[[#This Row],[Profit_Var]]&gt;=0, "Above Budget", "Below Budget")</f>
        <v>Above Budget</v>
      </c>
      <c r="O1415">
        <v>49</v>
      </c>
      <c r="P1415">
        <v>40</v>
      </c>
      <c r="Q1415">
        <f>Table1[[#This Row],[COGS]]-Table1[[#This Row],[Budget_COGS]]</f>
        <v>9</v>
      </c>
      <c r="R1415" s="5">
        <f>IF(
Table1[[#This Row],[Budget_COGS]]=0,
"",
IF(
Table1[[#This Row],[Budget_COGS]]&gt;0,
(Table1[[#This Row],[Budget_COGS]]-Table1[[#This Row],[COGS]]) / Table1[[#This Row],[Budget_COGS]],
(Table1[[#This Row],[Budget_COGS]]-Table1[[#This Row],[COGS]]) / ABS(Table1[[#This Row],[Budget_COGS]])
)
)</f>
        <v>-0.22500000000000001</v>
      </c>
      <c r="S1415" s="5" t="str">
        <f>IF(Table1[[#This Row],[COGS _Var]]&gt;=0, "Above Budget", "Below Budget")</f>
        <v>Above Budget</v>
      </c>
      <c r="T1415">
        <f>Table1[[#This Row],[Actual_Sales]]-Table1[[#This Row],[COGS]]</f>
        <v>70</v>
      </c>
      <c r="U1415">
        <v>60</v>
      </c>
      <c r="V1415">
        <f>Table1[[#This Row],[Gross_Margin]]-Table1[[#This Row],[Budget_Margin]]</f>
        <v>10</v>
      </c>
      <c r="W1415" s="5">
        <f>IF(
Table1[[#This Row],[Budget_Margin]]=0,
"",
IF(
Table1[[#This Row],[Budget_Margin]]&gt;0,
(Table1[[#This Row],[Gross_Margin]]-Table1[[#This Row],[Budget_Margin]]) / Table1[[#This Row],[Budget_Margin]],
(Table1[[#This Row],[Gross_Margin]]-Table1[[#This Row],[Budget_Margin]]) / ABS(Table1[[#This Row],[Budget_Margin]])
)
)</f>
        <v>0.16666666666666666</v>
      </c>
      <c r="X1415" s="5" t="str">
        <f>IF(Table1[[#This Row],[Margin_Var]]&gt;=0, "Above Budget", "Below Budget")</f>
        <v>Above Budget</v>
      </c>
      <c r="Y1415" s="5">
        <f>IFERROR(Table1[[#This Row],[Gross_Margin]]/Table1[[#This Row],[Actual_Sales]],0)</f>
        <v>0.58823529411764708</v>
      </c>
      <c r="Z1415" s="5">
        <f>Table1[[#This Row],[Actual_Profit]]/Table1[[#This Row],[Actual_Sales]]</f>
        <v>0.35294117647058826</v>
      </c>
      <c r="AA1415">
        <v>28</v>
      </c>
      <c r="AB1415" s="5">
        <f>IFERROR(Table1[[#This Row],[Expenses]]/Table1[[#This Row],[Actual_Sales]],0)</f>
        <v>0.23529411764705882</v>
      </c>
      <c r="AC1415">
        <v>16</v>
      </c>
      <c r="AD1415">
        <v>617</v>
      </c>
      <c r="AE1415" s="5">
        <f>IFERROR(Table1[[#This Row],[Inventory]]/Table1[[#This Row],[Actual_Sales]],0)</f>
        <v>5.1848739495798322</v>
      </c>
    </row>
    <row r="1416" spans="1:31" x14ac:dyDescent="0.25">
      <c r="A1416">
        <v>2320</v>
      </c>
      <c r="B1416">
        <v>318</v>
      </c>
      <c r="C1416">
        <v>8</v>
      </c>
      <c r="D1416" s="2">
        <v>40575</v>
      </c>
      <c r="E1416">
        <v>119</v>
      </c>
      <c r="F1416">
        <v>100</v>
      </c>
      <c r="G1416">
        <f>Table1[[#This Row],[Actual_Sales]]-Table1[[#This Row],[Budget_Sales]]</f>
        <v>19</v>
      </c>
      <c r="H1416" s="5">
        <f>IF(
Table1[[#This Row],[Budget_Sales]]=0,
"",
IF(
Table1[[#This Row],[Budget_Sales]]&gt;0,
(Table1[[#This Row],[Actual_Sales]]-Table1[[#This Row],[Budget_Sales]])/Table1[[#This Row],[Budget_Sales]],
(Table1[[#This Row],[Actual_Sales]]-Table1[[#This Row],[Budget_Sales]])/ABS(Table1[[#This Row],[Budget_Sales]])
)
)</f>
        <v>0.19</v>
      </c>
      <c r="I1416" s="5" t="str">
        <f>IF(Table1[[#This Row],[Sales_Var]]&gt;=0,"Above Budget","Below Budget")</f>
        <v>Above Budget</v>
      </c>
      <c r="J1416">
        <f>Table1[[#This Row],[Actual_Sales]]-(Table1[[#This Row],[COGS]]+Table1[[#This Row],[Expenses]])</f>
        <v>42</v>
      </c>
      <c r="K1416">
        <v>40</v>
      </c>
      <c r="L1416">
        <f>Table1[[#This Row],[Actual_Profit]]-Table1[[#This Row],[Budget_Profit]]</f>
        <v>2</v>
      </c>
      <c r="M1416" s="5">
        <f>IF(
Table1[[#This Row],[Budget_Profit]]=0,
"",
IF(
Table1[[#This Row],[Budget_Profit]]&gt;0,
(Table1[[#This Row],[Actual_Profit]]-Table1[[#This Row],[Budget_Profit]])/Table1[[#This Row],[Budget_Profit]],
(Table1[[#This Row],[Actual_Profit]]-Table1[[#This Row],[Budget_Profit]])/ABS(Table1[[#This Row],[Budget_Profit]])
)
)</f>
        <v>0.05</v>
      </c>
      <c r="N1416" s="5" t="str">
        <f>IF(Table1[[#This Row],[Profit_Var]]&gt;=0, "Above Budget", "Below Budget")</f>
        <v>Above Budget</v>
      </c>
      <c r="O1416">
        <v>49</v>
      </c>
      <c r="P1416">
        <v>40</v>
      </c>
      <c r="Q1416">
        <f>Table1[[#This Row],[COGS]]-Table1[[#This Row],[Budget_COGS]]</f>
        <v>9</v>
      </c>
      <c r="R1416" s="5">
        <f>IF(
Table1[[#This Row],[Budget_COGS]]=0,
"",
IF(
Table1[[#This Row],[Budget_COGS]]&gt;0,
(Table1[[#This Row],[Budget_COGS]]-Table1[[#This Row],[COGS]]) / Table1[[#This Row],[Budget_COGS]],
(Table1[[#This Row],[Budget_COGS]]-Table1[[#This Row],[COGS]]) / ABS(Table1[[#This Row],[Budget_COGS]])
)
)</f>
        <v>-0.22500000000000001</v>
      </c>
      <c r="S1416" s="5" t="str">
        <f>IF(Table1[[#This Row],[COGS _Var]]&gt;=0, "Above Budget", "Below Budget")</f>
        <v>Above Budget</v>
      </c>
      <c r="T1416">
        <f>Table1[[#This Row],[Actual_Sales]]-Table1[[#This Row],[COGS]]</f>
        <v>70</v>
      </c>
      <c r="U1416">
        <v>60</v>
      </c>
      <c r="V1416">
        <f>Table1[[#This Row],[Gross_Margin]]-Table1[[#This Row],[Budget_Margin]]</f>
        <v>10</v>
      </c>
      <c r="W1416" s="5">
        <f>IF(
Table1[[#This Row],[Budget_Margin]]=0,
"",
IF(
Table1[[#This Row],[Budget_Margin]]&gt;0,
(Table1[[#This Row],[Gross_Margin]]-Table1[[#This Row],[Budget_Margin]]) / Table1[[#This Row],[Budget_Margin]],
(Table1[[#This Row],[Gross_Margin]]-Table1[[#This Row],[Budget_Margin]]) / ABS(Table1[[#This Row],[Budget_Margin]])
)
)</f>
        <v>0.16666666666666666</v>
      </c>
      <c r="X1416" s="5" t="str">
        <f>IF(Table1[[#This Row],[Margin_Var]]&gt;=0, "Above Budget", "Below Budget")</f>
        <v>Above Budget</v>
      </c>
      <c r="Y1416" s="5">
        <f>IFERROR(Table1[[#This Row],[Gross_Margin]]/Table1[[#This Row],[Actual_Sales]],0)</f>
        <v>0.58823529411764708</v>
      </c>
      <c r="Z1416" s="5">
        <f>Table1[[#This Row],[Actual_Profit]]/Table1[[#This Row],[Actual_Sales]]</f>
        <v>0.35294117647058826</v>
      </c>
      <c r="AA1416">
        <v>28</v>
      </c>
      <c r="AB1416" s="5">
        <f>IFERROR(Table1[[#This Row],[Expenses]]/Table1[[#This Row],[Actual_Sales]],0)</f>
        <v>0.23529411764705882</v>
      </c>
      <c r="AC1416">
        <v>16</v>
      </c>
      <c r="AD1416">
        <v>617</v>
      </c>
      <c r="AE1416" s="5">
        <f>IFERROR(Table1[[#This Row],[Inventory]]/Table1[[#This Row],[Actual_Sales]],0)</f>
        <v>5.1848739495798322</v>
      </c>
    </row>
    <row r="1417" spans="1:31" x14ac:dyDescent="0.25">
      <c r="A1417">
        <v>1566</v>
      </c>
      <c r="B1417">
        <v>860</v>
      </c>
      <c r="C1417">
        <v>2</v>
      </c>
      <c r="D1417" s="2">
        <v>40422</v>
      </c>
      <c r="E1417">
        <v>258</v>
      </c>
      <c r="F1417">
        <v>240</v>
      </c>
      <c r="G1417">
        <f>Table1[[#This Row],[Actual_Sales]]-Table1[[#This Row],[Budget_Sales]]</f>
        <v>18</v>
      </c>
      <c r="H1417" s="5">
        <f>IF(
Table1[[#This Row],[Budget_Sales]]=0,
"",
IF(
Table1[[#This Row],[Budget_Sales]]&gt;0,
(Table1[[#This Row],[Actual_Sales]]-Table1[[#This Row],[Budget_Sales]])/Table1[[#This Row],[Budget_Sales]],
(Table1[[#This Row],[Actual_Sales]]-Table1[[#This Row],[Budget_Sales]])/ABS(Table1[[#This Row],[Budget_Sales]])
)
)</f>
        <v>7.4999999999999997E-2</v>
      </c>
      <c r="I1417" s="5" t="str">
        <f>IF(Table1[[#This Row],[Sales_Var]]&gt;=0,"Above Budget","Below Budget")</f>
        <v>Above Budget</v>
      </c>
      <c r="J1417">
        <f>Table1[[#This Row],[Actual_Sales]]-(Table1[[#This Row],[COGS]]+Table1[[#This Row],[Expenses]])</f>
        <v>91</v>
      </c>
      <c r="K1417">
        <v>110</v>
      </c>
      <c r="L1417">
        <f>Table1[[#This Row],[Actual_Profit]]-Table1[[#This Row],[Budget_Profit]]</f>
        <v>-19</v>
      </c>
      <c r="M1417" s="5">
        <f>IF(
Table1[[#This Row],[Budget_Profit]]=0,
"",
IF(
Table1[[#This Row],[Budget_Profit]]&gt;0,
(Table1[[#This Row],[Actual_Profit]]-Table1[[#This Row],[Budget_Profit]])/Table1[[#This Row],[Budget_Profit]],
(Table1[[#This Row],[Actual_Profit]]-Table1[[#This Row],[Budget_Profit]])/ABS(Table1[[#This Row],[Budget_Profit]])
)
)</f>
        <v>-0.17272727272727273</v>
      </c>
      <c r="N1417" s="5" t="str">
        <f>IF(Table1[[#This Row],[Profit_Var]]&gt;=0, "Above Budget", "Below Budget")</f>
        <v>Below Budget</v>
      </c>
      <c r="O1417">
        <v>103</v>
      </c>
      <c r="P1417">
        <v>90</v>
      </c>
      <c r="Q1417">
        <f>Table1[[#This Row],[COGS]]-Table1[[#This Row],[Budget_COGS]]</f>
        <v>13</v>
      </c>
      <c r="R1417" s="5">
        <f>IF(
Table1[[#This Row],[Budget_COGS]]=0,
"",
IF(
Table1[[#This Row],[Budget_COGS]]&gt;0,
(Table1[[#This Row],[Budget_COGS]]-Table1[[#This Row],[COGS]]) / Table1[[#This Row],[Budget_COGS]],
(Table1[[#This Row],[Budget_COGS]]-Table1[[#This Row],[COGS]]) / ABS(Table1[[#This Row],[Budget_COGS]])
)
)</f>
        <v>-0.14444444444444443</v>
      </c>
      <c r="S1417" s="5" t="str">
        <f>IF(Table1[[#This Row],[COGS _Var]]&gt;=0, "Above Budget", "Below Budget")</f>
        <v>Above Budget</v>
      </c>
      <c r="T1417">
        <f>Table1[[#This Row],[Actual_Sales]]-Table1[[#This Row],[COGS]]</f>
        <v>155</v>
      </c>
      <c r="U1417">
        <v>150</v>
      </c>
      <c r="V1417">
        <f>Table1[[#This Row],[Gross_Margin]]-Table1[[#This Row],[Budget_Margin]]</f>
        <v>5</v>
      </c>
      <c r="W1417" s="5">
        <f>IF(
Table1[[#This Row],[Budget_Margin]]=0,
"",
IF(
Table1[[#This Row],[Budget_Margin]]&gt;0,
(Table1[[#This Row],[Gross_Margin]]-Table1[[#This Row],[Budget_Margin]]) / Table1[[#This Row],[Budget_Margin]],
(Table1[[#This Row],[Gross_Margin]]-Table1[[#This Row],[Budget_Margin]]) / ABS(Table1[[#This Row],[Budget_Margin]])
)
)</f>
        <v>3.3333333333333333E-2</v>
      </c>
      <c r="X1417" s="5" t="str">
        <f>IF(Table1[[#This Row],[Margin_Var]]&gt;=0, "Above Budget", "Below Budget")</f>
        <v>Above Budget</v>
      </c>
      <c r="Y1417" s="5">
        <f>IFERROR(Table1[[#This Row],[Gross_Margin]]/Table1[[#This Row],[Actual_Sales]],0)</f>
        <v>0.60077519379844957</v>
      </c>
      <c r="Z1417" s="5">
        <f>Table1[[#This Row],[Actual_Profit]]/Table1[[#This Row],[Actual_Sales]]</f>
        <v>0.35271317829457366</v>
      </c>
      <c r="AA1417">
        <v>64</v>
      </c>
      <c r="AB1417" s="5">
        <f>IFERROR(Table1[[#This Row],[Expenses]]/Table1[[#This Row],[Actual_Sales]],0)</f>
        <v>0.24806201550387597</v>
      </c>
      <c r="AC1417">
        <v>33</v>
      </c>
      <c r="AD1417">
        <v>1130</v>
      </c>
      <c r="AE1417" s="5">
        <f>IFERROR(Table1[[#This Row],[Inventory]]/Table1[[#This Row],[Actual_Sales]],0)</f>
        <v>4.3798449612403099</v>
      </c>
    </row>
    <row r="1418" spans="1:31" x14ac:dyDescent="0.25">
      <c r="A1418">
        <v>1427</v>
      </c>
      <c r="B1418">
        <v>253</v>
      </c>
      <c r="C1418">
        <v>8</v>
      </c>
      <c r="D1418" s="2">
        <v>40422</v>
      </c>
      <c r="E1418">
        <v>258</v>
      </c>
      <c r="F1418">
        <v>220</v>
      </c>
      <c r="G1418">
        <f>Table1[[#This Row],[Actual_Sales]]-Table1[[#This Row],[Budget_Sales]]</f>
        <v>38</v>
      </c>
      <c r="H1418" s="5">
        <f>IF(
Table1[[#This Row],[Budget_Sales]]=0,
"",
IF(
Table1[[#This Row],[Budget_Sales]]&gt;0,
(Table1[[#This Row],[Actual_Sales]]-Table1[[#This Row],[Budget_Sales]])/Table1[[#This Row],[Budget_Sales]],
(Table1[[#This Row],[Actual_Sales]]-Table1[[#This Row],[Budget_Sales]])/ABS(Table1[[#This Row],[Budget_Sales]])
)
)</f>
        <v>0.17272727272727273</v>
      </c>
      <c r="I1418" s="5" t="str">
        <f>IF(Table1[[#This Row],[Sales_Var]]&gt;=0,"Above Budget","Below Budget")</f>
        <v>Above Budget</v>
      </c>
      <c r="J1418">
        <f>Table1[[#This Row],[Actual_Sales]]-(Table1[[#This Row],[COGS]]+Table1[[#This Row],[Expenses]])</f>
        <v>91</v>
      </c>
      <c r="K1418">
        <v>100</v>
      </c>
      <c r="L1418">
        <f>Table1[[#This Row],[Actual_Profit]]-Table1[[#This Row],[Budget_Profit]]</f>
        <v>-9</v>
      </c>
      <c r="M1418" s="5">
        <f>IF(
Table1[[#This Row],[Budget_Profit]]=0,
"",
IF(
Table1[[#This Row],[Budget_Profit]]&gt;0,
(Table1[[#This Row],[Actual_Profit]]-Table1[[#This Row],[Budget_Profit]])/Table1[[#This Row],[Budget_Profit]],
(Table1[[#This Row],[Actual_Profit]]-Table1[[#This Row],[Budget_Profit]])/ABS(Table1[[#This Row],[Budget_Profit]])
)
)</f>
        <v>-0.09</v>
      </c>
      <c r="N1418" s="5" t="str">
        <f>IF(Table1[[#This Row],[Profit_Var]]&gt;=0, "Above Budget", "Below Budget")</f>
        <v>Below Budget</v>
      </c>
      <c r="O1418">
        <v>103</v>
      </c>
      <c r="P1418">
        <v>80</v>
      </c>
      <c r="Q1418">
        <f>Table1[[#This Row],[COGS]]-Table1[[#This Row],[Budget_COGS]]</f>
        <v>23</v>
      </c>
      <c r="R1418" s="5">
        <f>IF(
Table1[[#This Row],[Budget_COGS]]=0,
"",
IF(
Table1[[#This Row],[Budget_COGS]]&gt;0,
(Table1[[#This Row],[Budget_COGS]]-Table1[[#This Row],[COGS]]) / Table1[[#This Row],[Budget_COGS]],
(Table1[[#This Row],[Budget_COGS]]-Table1[[#This Row],[COGS]]) / ABS(Table1[[#This Row],[Budget_COGS]])
)
)</f>
        <v>-0.28749999999999998</v>
      </c>
      <c r="S1418" s="5" t="str">
        <f>IF(Table1[[#This Row],[COGS _Var]]&gt;=0, "Above Budget", "Below Budget")</f>
        <v>Above Budget</v>
      </c>
      <c r="T1418">
        <f>Table1[[#This Row],[Actual_Sales]]-Table1[[#This Row],[COGS]]</f>
        <v>155</v>
      </c>
      <c r="U1418">
        <v>140</v>
      </c>
      <c r="V1418">
        <f>Table1[[#This Row],[Gross_Margin]]-Table1[[#This Row],[Budget_Margin]]</f>
        <v>15</v>
      </c>
      <c r="W1418" s="5">
        <f>IF(
Table1[[#This Row],[Budget_Margin]]=0,
"",
IF(
Table1[[#This Row],[Budget_Margin]]&gt;0,
(Table1[[#This Row],[Gross_Margin]]-Table1[[#This Row],[Budget_Margin]]) / Table1[[#This Row],[Budget_Margin]],
(Table1[[#This Row],[Gross_Margin]]-Table1[[#This Row],[Budget_Margin]]) / ABS(Table1[[#This Row],[Budget_Margin]])
)
)</f>
        <v>0.10714285714285714</v>
      </c>
      <c r="X1418" s="5" t="str">
        <f>IF(Table1[[#This Row],[Margin_Var]]&gt;=0, "Above Budget", "Below Budget")</f>
        <v>Above Budget</v>
      </c>
      <c r="Y1418" s="5">
        <f>IFERROR(Table1[[#This Row],[Gross_Margin]]/Table1[[#This Row],[Actual_Sales]],0)</f>
        <v>0.60077519379844957</v>
      </c>
      <c r="Z1418" s="5">
        <f>Table1[[#This Row],[Actual_Profit]]/Table1[[#This Row],[Actual_Sales]]</f>
        <v>0.35271317829457366</v>
      </c>
      <c r="AA1418">
        <v>64</v>
      </c>
      <c r="AB1418" s="5">
        <f>IFERROR(Table1[[#This Row],[Expenses]]/Table1[[#This Row],[Actual_Sales]],0)</f>
        <v>0.24806201550387597</v>
      </c>
      <c r="AC1418">
        <v>33</v>
      </c>
      <c r="AD1418">
        <v>1130</v>
      </c>
      <c r="AE1418" s="5">
        <f>IFERROR(Table1[[#This Row],[Inventory]]/Table1[[#This Row],[Actual_Sales]],0)</f>
        <v>4.3798449612403099</v>
      </c>
    </row>
    <row r="1419" spans="1:31" x14ac:dyDescent="0.25">
      <c r="A1419">
        <v>351</v>
      </c>
      <c r="B1419">
        <v>972</v>
      </c>
      <c r="C1419">
        <v>2</v>
      </c>
      <c r="D1419" s="2">
        <v>40210</v>
      </c>
      <c r="E1419">
        <v>465</v>
      </c>
      <c r="F1419">
        <v>580</v>
      </c>
      <c r="G1419">
        <f>Table1[[#This Row],[Actual_Sales]]-Table1[[#This Row],[Budget_Sales]]</f>
        <v>-115</v>
      </c>
      <c r="H1419" s="5">
        <f>IF(
Table1[[#This Row],[Budget_Sales]]=0,
"",
IF(
Table1[[#This Row],[Budget_Sales]]&gt;0,
(Table1[[#This Row],[Actual_Sales]]-Table1[[#This Row],[Budget_Sales]])/Table1[[#This Row],[Budget_Sales]],
(Table1[[#This Row],[Actual_Sales]]-Table1[[#This Row],[Budget_Sales]])/ABS(Table1[[#This Row],[Budget_Sales]])
)
)</f>
        <v>-0.19827586206896552</v>
      </c>
      <c r="I1419" s="5" t="str">
        <f>IF(Table1[[#This Row],[Sales_Var]]&gt;=0,"Above Budget","Below Budget")</f>
        <v>Below Budget</v>
      </c>
      <c r="J1419">
        <f>Table1[[#This Row],[Actual_Sales]]-(Table1[[#This Row],[COGS]]+Table1[[#This Row],[Expenses]])</f>
        <v>164</v>
      </c>
      <c r="K1419">
        <v>240</v>
      </c>
      <c r="L1419">
        <f>Table1[[#This Row],[Actual_Profit]]-Table1[[#This Row],[Budget_Profit]]</f>
        <v>-76</v>
      </c>
      <c r="M1419" s="5">
        <f>IF(
Table1[[#This Row],[Budget_Profit]]=0,
"",
IF(
Table1[[#This Row],[Budget_Profit]]&gt;0,
(Table1[[#This Row],[Actual_Profit]]-Table1[[#This Row],[Budget_Profit]])/Table1[[#This Row],[Budget_Profit]],
(Table1[[#This Row],[Actual_Profit]]-Table1[[#This Row],[Budget_Profit]])/ABS(Table1[[#This Row],[Budget_Profit]])
)
)</f>
        <v>-0.31666666666666665</v>
      </c>
      <c r="N1419" s="5" t="str">
        <f>IF(Table1[[#This Row],[Profit_Var]]&gt;=0, "Above Budget", "Below Budget")</f>
        <v>Below Budget</v>
      </c>
      <c r="O1419">
        <v>213</v>
      </c>
      <c r="P1419">
        <v>260</v>
      </c>
      <c r="Q1419">
        <f>Table1[[#This Row],[COGS]]-Table1[[#This Row],[Budget_COGS]]</f>
        <v>-47</v>
      </c>
      <c r="R1419" s="5">
        <f>IF(
Table1[[#This Row],[Budget_COGS]]=0,
"",
IF(
Table1[[#This Row],[Budget_COGS]]&gt;0,
(Table1[[#This Row],[Budget_COGS]]-Table1[[#This Row],[COGS]]) / Table1[[#This Row],[Budget_COGS]],
(Table1[[#This Row],[Budget_COGS]]-Table1[[#This Row],[COGS]]) / ABS(Table1[[#This Row],[Budget_COGS]])
)
)</f>
        <v>0.18076923076923077</v>
      </c>
      <c r="S1419" s="5" t="str">
        <f>IF(Table1[[#This Row],[COGS _Var]]&gt;=0, "Above Budget", "Below Budget")</f>
        <v>Below Budget</v>
      </c>
      <c r="T1419">
        <f>Table1[[#This Row],[Actual_Sales]]-Table1[[#This Row],[COGS]]</f>
        <v>252</v>
      </c>
      <c r="U1419">
        <v>320</v>
      </c>
      <c r="V1419">
        <f>Table1[[#This Row],[Gross_Margin]]-Table1[[#This Row],[Budget_Margin]]</f>
        <v>-68</v>
      </c>
      <c r="W1419" s="5">
        <f>IF(
Table1[[#This Row],[Budget_Margin]]=0,
"",
IF(
Table1[[#This Row],[Budget_Margin]]&gt;0,
(Table1[[#This Row],[Gross_Margin]]-Table1[[#This Row],[Budget_Margin]]) / Table1[[#This Row],[Budget_Margin]],
(Table1[[#This Row],[Gross_Margin]]-Table1[[#This Row],[Budget_Margin]]) / ABS(Table1[[#This Row],[Budget_Margin]])
)
)</f>
        <v>-0.21249999999999999</v>
      </c>
      <c r="X1419" s="5" t="str">
        <f>IF(Table1[[#This Row],[Margin_Var]]&gt;=0, "Above Budget", "Below Budget")</f>
        <v>Below Budget</v>
      </c>
      <c r="Y1419" s="5">
        <f>IFERROR(Table1[[#This Row],[Gross_Margin]]/Table1[[#This Row],[Actual_Sales]],0)</f>
        <v>0.54193548387096779</v>
      </c>
      <c r="Z1419" s="5">
        <f>Table1[[#This Row],[Actual_Profit]]/Table1[[#This Row],[Actual_Sales]]</f>
        <v>0.35268817204301073</v>
      </c>
      <c r="AA1419">
        <v>88</v>
      </c>
      <c r="AB1419" s="5">
        <f>IFERROR(Table1[[#This Row],[Expenses]]/Table1[[#This Row],[Actual_Sales]],0)</f>
        <v>0.18924731182795698</v>
      </c>
      <c r="AC1419">
        <v>66</v>
      </c>
      <c r="AD1419">
        <v>942</v>
      </c>
      <c r="AE1419" s="5">
        <f>IFERROR(Table1[[#This Row],[Inventory]]/Table1[[#This Row],[Actual_Sales]],0)</f>
        <v>2.0258064516129033</v>
      </c>
    </row>
    <row r="1420" spans="1:31" x14ac:dyDescent="0.25">
      <c r="A1420">
        <v>292</v>
      </c>
      <c r="B1420">
        <v>714</v>
      </c>
      <c r="C1420">
        <v>9</v>
      </c>
      <c r="D1420" s="2">
        <v>40210</v>
      </c>
      <c r="E1420">
        <v>465</v>
      </c>
      <c r="F1420">
        <v>400</v>
      </c>
      <c r="G1420">
        <f>Table1[[#This Row],[Actual_Sales]]-Table1[[#This Row],[Budget_Sales]]</f>
        <v>65</v>
      </c>
      <c r="H1420" s="5">
        <f>IF(
Table1[[#This Row],[Budget_Sales]]=0,
"",
IF(
Table1[[#This Row],[Budget_Sales]]&gt;0,
(Table1[[#This Row],[Actual_Sales]]-Table1[[#This Row],[Budget_Sales]])/Table1[[#This Row],[Budget_Sales]],
(Table1[[#This Row],[Actual_Sales]]-Table1[[#This Row],[Budget_Sales]])/ABS(Table1[[#This Row],[Budget_Sales]])
)
)</f>
        <v>0.16250000000000001</v>
      </c>
      <c r="I1420" s="5" t="str">
        <f>IF(Table1[[#This Row],[Sales_Var]]&gt;=0,"Above Budget","Below Budget")</f>
        <v>Above Budget</v>
      </c>
      <c r="J1420">
        <f>Table1[[#This Row],[Actual_Sales]]-(Table1[[#This Row],[COGS]]+Table1[[#This Row],[Expenses]])</f>
        <v>164</v>
      </c>
      <c r="K1420">
        <v>160</v>
      </c>
      <c r="L1420">
        <f>Table1[[#This Row],[Actual_Profit]]-Table1[[#This Row],[Budget_Profit]]</f>
        <v>4</v>
      </c>
      <c r="M1420" s="5">
        <f>IF(
Table1[[#This Row],[Budget_Profit]]=0,
"",
IF(
Table1[[#This Row],[Budget_Profit]]&gt;0,
(Table1[[#This Row],[Actual_Profit]]-Table1[[#This Row],[Budget_Profit]])/Table1[[#This Row],[Budget_Profit]],
(Table1[[#This Row],[Actual_Profit]]-Table1[[#This Row],[Budget_Profit]])/ABS(Table1[[#This Row],[Budget_Profit]])
)
)</f>
        <v>2.5000000000000001E-2</v>
      </c>
      <c r="N1420" s="5" t="str">
        <f>IF(Table1[[#This Row],[Profit_Var]]&gt;=0, "Above Budget", "Below Budget")</f>
        <v>Above Budget</v>
      </c>
      <c r="O1420">
        <v>213</v>
      </c>
      <c r="P1420">
        <v>180</v>
      </c>
      <c r="Q1420">
        <f>Table1[[#This Row],[COGS]]-Table1[[#This Row],[Budget_COGS]]</f>
        <v>33</v>
      </c>
      <c r="R1420" s="5">
        <f>IF(
Table1[[#This Row],[Budget_COGS]]=0,
"",
IF(
Table1[[#This Row],[Budget_COGS]]&gt;0,
(Table1[[#This Row],[Budget_COGS]]-Table1[[#This Row],[COGS]]) / Table1[[#This Row],[Budget_COGS]],
(Table1[[#This Row],[Budget_COGS]]-Table1[[#This Row],[COGS]]) / ABS(Table1[[#This Row],[Budget_COGS]])
)
)</f>
        <v>-0.18333333333333332</v>
      </c>
      <c r="S1420" s="5" t="str">
        <f>IF(Table1[[#This Row],[COGS _Var]]&gt;=0, "Above Budget", "Below Budget")</f>
        <v>Above Budget</v>
      </c>
      <c r="T1420">
        <f>Table1[[#This Row],[Actual_Sales]]-Table1[[#This Row],[COGS]]</f>
        <v>252</v>
      </c>
      <c r="U1420">
        <v>220</v>
      </c>
      <c r="V1420">
        <f>Table1[[#This Row],[Gross_Margin]]-Table1[[#This Row],[Budget_Margin]]</f>
        <v>32</v>
      </c>
      <c r="W1420" s="5">
        <f>IF(
Table1[[#This Row],[Budget_Margin]]=0,
"",
IF(
Table1[[#This Row],[Budget_Margin]]&gt;0,
(Table1[[#This Row],[Gross_Margin]]-Table1[[#This Row],[Budget_Margin]]) / Table1[[#This Row],[Budget_Margin]],
(Table1[[#This Row],[Gross_Margin]]-Table1[[#This Row],[Budget_Margin]]) / ABS(Table1[[#This Row],[Budget_Margin]])
)
)</f>
        <v>0.14545454545454545</v>
      </c>
      <c r="X1420" s="5" t="str">
        <f>IF(Table1[[#This Row],[Margin_Var]]&gt;=0, "Above Budget", "Below Budget")</f>
        <v>Above Budget</v>
      </c>
      <c r="Y1420" s="5">
        <f>IFERROR(Table1[[#This Row],[Gross_Margin]]/Table1[[#This Row],[Actual_Sales]],0)</f>
        <v>0.54193548387096779</v>
      </c>
      <c r="Z1420" s="5">
        <f>Table1[[#This Row],[Actual_Profit]]/Table1[[#This Row],[Actual_Sales]]</f>
        <v>0.35268817204301073</v>
      </c>
      <c r="AA1420">
        <v>88</v>
      </c>
      <c r="AB1420" s="5">
        <f>IFERROR(Table1[[#This Row],[Expenses]]/Table1[[#This Row],[Actual_Sales]],0)</f>
        <v>0.18924731182795698</v>
      </c>
      <c r="AC1420">
        <v>66</v>
      </c>
      <c r="AD1420">
        <v>942</v>
      </c>
      <c r="AE1420" s="5">
        <f>IFERROR(Table1[[#This Row],[Inventory]]/Table1[[#This Row],[Actual_Sales]],0)</f>
        <v>2.0258064516129033</v>
      </c>
    </row>
    <row r="1421" spans="1:31" x14ac:dyDescent="0.25">
      <c r="A1421">
        <v>988</v>
      </c>
      <c r="B1421">
        <v>630</v>
      </c>
      <c r="C1421">
        <v>9</v>
      </c>
      <c r="D1421" s="2">
        <v>40330</v>
      </c>
      <c r="E1421">
        <v>190</v>
      </c>
      <c r="F1421">
        <v>160</v>
      </c>
      <c r="G1421">
        <f>Table1[[#This Row],[Actual_Sales]]-Table1[[#This Row],[Budget_Sales]]</f>
        <v>30</v>
      </c>
      <c r="H1421" s="5">
        <f>IF(
Table1[[#This Row],[Budget_Sales]]=0,
"",
IF(
Table1[[#This Row],[Budget_Sales]]&gt;0,
(Table1[[#This Row],[Actual_Sales]]-Table1[[#This Row],[Budget_Sales]])/Table1[[#This Row],[Budget_Sales]],
(Table1[[#This Row],[Actual_Sales]]-Table1[[#This Row],[Budget_Sales]])/ABS(Table1[[#This Row],[Budget_Sales]])
)
)</f>
        <v>0.1875</v>
      </c>
      <c r="I1421" s="5" t="str">
        <f>IF(Table1[[#This Row],[Sales_Var]]&gt;=0,"Above Budget","Below Budget")</f>
        <v>Above Budget</v>
      </c>
      <c r="J1421">
        <f>Table1[[#This Row],[Actual_Sales]]-(Table1[[#This Row],[COGS]]+Table1[[#This Row],[Expenses]])</f>
        <v>67</v>
      </c>
      <c r="K1421">
        <v>60</v>
      </c>
      <c r="L1421">
        <f>Table1[[#This Row],[Actual_Profit]]-Table1[[#This Row],[Budget_Profit]]</f>
        <v>7</v>
      </c>
      <c r="M1421" s="5">
        <f>IF(
Table1[[#This Row],[Budget_Profit]]=0,
"",
IF(
Table1[[#This Row],[Budget_Profit]]&gt;0,
(Table1[[#This Row],[Actual_Profit]]-Table1[[#This Row],[Budget_Profit]])/Table1[[#This Row],[Budget_Profit]],
(Table1[[#This Row],[Actual_Profit]]-Table1[[#This Row],[Budget_Profit]])/ABS(Table1[[#This Row],[Budget_Profit]])
)
)</f>
        <v>0.11666666666666667</v>
      </c>
      <c r="N1421" s="5" t="str">
        <f>IF(Table1[[#This Row],[Profit_Var]]&gt;=0, "Above Budget", "Below Budget")</f>
        <v>Above Budget</v>
      </c>
      <c r="O1421">
        <v>83</v>
      </c>
      <c r="P1421">
        <v>70</v>
      </c>
      <c r="Q1421">
        <f>Table1[[#This Row],[COGS]]-Table1[[#This Row],[Budget_COGS]]</f>
        <v>13</v>
      </c>
      <c r="R1421" s="5">
        <f>IF(
Table1[[#This Row],[Budget_COGS]]=0,
"",
IF(
Table1[[#This Row],[Budget_COGS]]&gt;0,
(Table1[[#This Row],[Budget_COGS]]-Table1[[#This Row],[COGS]]) / Table1[[#This Row],[Budget_COGS]],
(Table1[[#This Row],[Budget_COGS]]-Table1[[#This Row],[COGS]]) / ABS(Table1[[#This Row],[Budget_COGS]])
)
)</f>
        <v>-0.18571428571428572</v>
      </c>
      <c r="S1421" s="5" t="str">
        <f>IF(Table1[[#This Row],[COGS _Var]]&gt;=0, "Above Budget", "Below Budget")</f>
        <v>Above Budget</v>
      </c>
      <c r="T1421">
        <f>Table1[[#This Row],[Actual_Sales]]-Table1[[#This Row],[COGS]]</f>
        <v>107</v>
      </c>
      <c r="U1421">
        <v>90</v>
      </c>
      <c r="V1421">
        <f>Table1[[#This Row],[Gross_Margin]]-Table1[[#This Row],[Budget_Margin]]</f>
        <v>17</v>
      </c>
      <c r="W1421" s="5">
        <f>IF(
Table1[[#This Row],[Budget_Margin]]=0,
"",
IF(
Table1[[#This Row],[Budget_Margin]]&gt;0,
(Table1[[#This Row],[Gross_Margin]]-Table1[[#This Row],[Budget_Margin]]) / Table1[[#This Row],[Budget_Margin]],
(Table1[[#This Row],[Gross_Margin]]-Table1[[#This Row],[Budget_Margin]]) / ABS(Table1[[#This Row],[Budget_Margin]])
)
)</f>
        <v>0.18888888888888888</v>
      </c>
      <c r="X1421" s="5" t="str">
        <f>IF(Table1[[#This Row],[Margin_Var]]&gt;=0, "Above Budget", "Below Budget")</f>
        <v>Above Budget</v>
      </c>
      <c r="Y1421" s="5">
        <f>IFERROR(Table1[[#This Row],[Gross_Margin]]/Table1[[#This Row],[Actual_Sales]],0)</f>
        <v>0.56315789473684208</v>
      </c>
      <c r="Z1421" s="5">
        <f>Table1[[#This Row],[Actual_Profit]]/Table1[[#This Row],[Actual_Sales]]</f>
        <v>0.35263157894736841</v>
      </c>
      <c r="AA1421">
        <v>40</v>
      </c>
      <c r="AB1421" s="5">
        <f>IFERROR(Table1[[#This Row],[Expenses]]/Table1[[#This Row],[Actual_Sales]],0)</f>
        <v>0.21052631578947367</v>
      </c>
      <c r="AC1421">
        <v>27</v>
      </c>
      <c r="AD1421">
        <v>574</v>
      </c>
      <c r="AE1421" s="5">
        <f>IFERROR(Table1[[#This Row],[Inventory]]/Table1[[#This Row],[Actual_Sales]],0)</f>
        <v>3.0210526315789474</v>
      </c>
    </row>
    <row r="1422" spans="1:31" x14ac:dyDescent="0.25">
      <c r="A1422">
        <v>924</v>
      </c>
      <c r="B1422">
        <v>408</v>
      </c>
      <c r="C1422">
        <v>10</v>
      </c>
      <c r="D1422" s="2">
        <v>40330</v>
      </c>
      <c r="E1422">
        <v>190</v>
      </c>
      <c r="F1422">
        <v>160</v>
      </c>
      <c r="G1422">
        <f>Table1[[#This Row],[Actual_Sales]]-Table1[[#This Row],[Budget_Sales]]</f>
        <v>30</v>
      </c>
      <c r="H1422" s="5">
        <f>IF(
Table1[[#This Row],[Budget_Sales]]=0,
"",
IF(
Table1[[#This Row],[Budget_Sales]]&gt;0,
(Table1[[#This Row],[Actual_Sales]]-Table1[[#This Row],[Budget_Sales]])/Table1[[#This Row],[Budget_Sales]],
(Table1[[#This Row],[Actual_Sales]]-Table1[[#This Row],[Budget_Sales]])/ABS(Table1[[#This Row],[Budget_Sales]])
)
)</f>
        <v>0.1875</v>
      </c>
      <c r="I1422" s="5" t="str">
        <f>IF(Table1[[#This Row],[Sales_Var]]&gt;=0,"Above Budget","Below Budget")</f>
        <v>Above Budget</v>
      </c>
      <c r="J1422">
        <f>Table1[[#This Row],[Actual_Sales]]-(Table1[[#This Row],[COGS]]+Table1[[#This Row],[Expenses]])</f>
        <v>67</v>
      </c>
      <c r="K1422">
        <v>60</v>
      </c>
      <c r="L1422">
        <f>Table1[[#This Row],[Actual_Profit]]-Table1[[#This Row],[Budget_Profit]]</f>
        <v>7</v>
      </c>
      <c r="M1422" s="5">
        <f>IF(
Table1[[#This Row],[Budget_Profit]]=0,
"",
IF(
Table1[[#This Row],[Budget_Profit]]&gt;0,
(Table1[[#This Row],[Actual_Profit]]-Table1[[#This Row],[Budget_Profit]])/Table1[[#This Row],[Budget_Profit]],
(Table1[[#This Row],[Actual_Profit]]-Table1[[#This Row],[Budget_Profit]])/ABS(Table1[[#This Row],[Budget_Profit]])
)
)</f>
        <v>0.11666666666666667</v>
      </c>
      <c r="N1422" s="5" t="str">
        <f>IF(Table1[[#This Row],[Profit_Var]]&gt;=0, "Above Budget", "Below Budget")</f>
        <v>Above Budget</v>
      </c>
      <c r="O1422">
        <v>83</v>
      </c>
      <c r="P1422">
        <v>70</v>
      </c>
      <c r="Q1422">
        <f>Table1[[#This Row],[COGS]]-Table1[[#This Row],[Budget_COGS]]</f>
        <v>13</v>
      </c>
      <c r="R1422" s="5">
        <f>IF(
Table1[[#This Row],[Budget_COGS]]=0,
"",
IF(
Table1[[#This Row],[Budget_COGS]]&gt;0,
(Table1[[#This Row],[Budget_COGS]]-Table1[[#This Row],[COGS]]) / Table1[[#This Row],[Budget_COGS]],
(Table1[[#This Row],[Budget_COGS]]-Table1[[#This Row],[COGS]]) / ABS(Table1[[#This Row],[Budget_COGS]])
)
)</f>
        <v>-0.18571428571428572</v>
      </c>
      <c r="S1422" s="5" t="str">
        <f>IF(Table1[[#This Row],[COGS _Var]]&gt;=0, "Above Budget", "Below Budget")</f>
        <v>Above Budget</v>
      </c>
      <c r="T1422">
        <f>Table1[[#This Row],[Actual_Sales]]-Table1[[#This Row],[COGS]]</f>
        <v>107</v>
      </c>
      <c r="U1422">
        <v>90</v>
      </c>
      <c r="V1422">
        <f>Table1[[#This Row],[Gross_Margin]]-Table1[[#This Row],[Budget_Margin]]</f>
        <v>17</v>
      </c>
      <c r="W1422" s="5">
        <f>IF(
Table1[[#This Row],[Budget_Margin]]=0,
"",
IF(
Table1[[#This Row],[Budget_Margin]]&gt;0,
(Table1[[#This Row],[Gross_Margin]]-Table1[[#This Row],[Budget_Margin]]) / Table1[[#This Row],[Budget_Margin]],
(Table1[[#This Row],[Gross_Margin]]-Table1[[#This Row],[Budget_Margin]]) / ABS(Table1[[#This Row],[Budget_Margin]])
)
)</f>
        <v>0.18888888888888888</v>
      </c>
      <c r="X1422" s="5" t="str">
        <f>IF(Table1[[#This Row],[Margin_Var]]&gt;=0, "Above Budget", "Below Budget")</f>
        <v>Above Budget</v>
      </c>
      <c r="Y1422" s="5">
        <f>IFERROR(Table1[[#This Row],[Gross_Margin]]/Table1[[#This Row],[Actual_Sales]],0)</f>
        <v>0.56315789473684208</v>
      </c>
      <c r="Z1422" s="5">
        <f>Table1[[#This Row],[Actual_Profit]]/Table1[[#This Row],[Actual_Sales]]</f>
        <v>0.35263157894736841</v>
      </c>
      <c r="AA1422">
        <v>40</v>
      </c>
      <c r="AB1422" s="5">
        <f>IFERROR(Table1[[#This Row],[Expenses]]/Table1[[#This Row],[Actual_Sales]],0)</f>
        <v>0.21052631578947367</v>
      </c>
      <c r="AC1422">
        <v>27</v>
      </c>
      <c r="AD1422">
        <v>574</v>
      </c>
      <c r="AE1422" s="5">
        <f>IFERROR(Table1[[#This Row],[Inventory]]/Table1[[#This Row],[Actual_Sales]],0)</f>
        <v>3.0210526315789474</v>
      </c>
    </row>
    <row r="1423" spans="1:31" x14ac:dyDescent="0.25">
      <c r="A1423">
        <v>859</v>
      </c>
      <c r="B1423">
        <v>805</v>
      </c>
      <c r="C1423">
        <v>10</v>
      </c>
      <c r="D1423" s="2">
        <v>40299</v>
      </c>
      <c r="E1423">
        <v>190</v>
      </c>
      <c r="F1423">
        <v>160</v>
      </c>
      <c r="G1423">
        <f>Table1[[#This Row],[Actual_Sales]]-Table1[[#This Row],[Budget_Sales]]</f>
        <v>30</v>
      </c>
      <c r="H1423" s="5">
        <f>IF(
Table1[[#This Row],[Budget_Sales]]=0,
"",
IF(
Table1[[#This Row],[Budget_Sales]]&gt;0,
(Table1[[#This Row],[Actual_Sales]]-Table1[[#This Row],[Budget_Sales]])/Table1[[#This Row],[Budget_Sales]],
(Table1[[#This Row],[Actual_Sales]]-Table1[[#This Row],[Budget_Sales]])/ABS(Table1[[#This Row],[Budget_Sales]])
)
)</f>
        <v>0.1875</v>
      </c>
      <c r="I1423" s="5" t="str">
        <f>IF(Table1[[#This Row],[Sales_Var]]&gt;=0,"Above Budget","Below Budget")</f>
        <v>Above Budget</v>
      </c>
      <c r="J1423">
        <f>Table1[[#This Row],[Actual_Sales]]-(Table1[[#This Row],[COGS]]+Table1[[#This Row],[Expenses]])</f>
        <v>67</v>
      </c>
      <c r="K1423">
        <v>60</v>
      </c>
      <c r="L1423">
        <f>Table1[[#This Row],[Actual_Profit]]-Table1[[#This Row],[Budget_Profit]]</f>
        <v>7</v>
      </c>
      <c r="M1423" s="5">
        <f>IF(
Table1[[#This Row],[Budget_Profit]]=0,
"",
IF(
Table1[[#This Row],[Budget_Profit]]&gt;0,
(Table1[[#This Row],[Actual_Profit]]-Table1[[#This Row],[Budget_Profit]])/Table1[[#This Row],[Budget_Profit]],
(Table1[[#This Row],[Actual_Profit]]-Table1[[#This Row],[Budget_Profit]])/ABS(Table1[[#This Row],[Budget_Profit]])
)
)</f>
        <v>0.11666666666666667</v>
      </c>
      <c r="N1423" s="5" t="str">
        <f>IF(Table1[[#This Row],[Profit_Var]]&gt;=0, "Above Budget", "Below Budget")</f>
        <v>Above Budget</v>
      </c>
      <c r="O1423">
        <v>83</v>
      </c>
      <c r="P1423">
        <v>70</v>
      </c>
      <c r="Q1423">
        <f>Table1[[#This Row],[COGS]]-Table1[[#This Row],[Budget_COGS]]</f>
        <v>13</v>
      </c>
      <c r="R1423" s="5">
        <f>IF(
Table1[[#This Row],[Budget_COGS]]=0,
"",
IF(
Table1[[#This Row],[Budget_COGS]]&gt;0,
(Table1[[#This Row],[Budget_COGS]]-Table1[[#This Row],[COGS]]) / Table1[[#This Row],[Budget_COGS]],
(Table1[[#This Row],[Budget_COGS]]-Table1[[#This Row],[COGS]]) / ABS(Table1[[#This Row],[Budget_COGS]])
)
)</f>
        <v>-0.18571428571428572</v>
      </c>
      <c r="S1423" s="5" t="str">
        <f>IF(Table1[[#This Row],[COGS _Var]]&gt;=0, "Above Budget", "Below Budget")</f>
        <v>Above Budget</v>
      </c>
      <c r="T1423">
        <f>Table1[[#This Row],[Actual_Sales]]-Table1[[#This Row],[COGS]]</f>
        <v>107</v>
      </c>
      <c r="U1423">
        <v>90</v>
      </c>
      <c r="V1423">
        <f>Table1[[#This Row],[Gross_Margin]]-Table1[[#This Row],[Budget_Margin]]</f>
        <v>17</v>
      </c>
      <c r="W1423" s="5">
        <f>IF(
Table1[[#This Row],[Budget_Margin]]=0,
"",
IF(
Table1[[#This Row],[Budget_Margin]]&gt;0,
(Table1[[#This Row],[Gross_Margin]]-Table1[[#This Row],[Budget_Margin]]) / Table1[[#This Row],[Budget_Margin]],
(Table1[[#This Row],[Gross_Margin]]-Table1[[#This Row],[Budget_Margin]]) / ABS(Table1[[#This Row],[Budget_Margin]])
)
)</f>
        <v>0.18888888888888888</v>
      </c>
      <c r="X1423" s="5" t="str">
        <f>IF(Table1[[#This Row],[Margin_Var]]&gt;=0, "Above Budget", "Below Budget")</f>
        <v>Above Budget</v>
      </c>
      <c r="Y1423" s="5">
        <f>IFERROR(Table1[[#This Row],[Gross_Margin]]/Table1[[#This Row],[Actual_Sales]],0)</f>
        <v>0.56315789473684208</v>
      </c>
      <c r="Z1423" s="5">
        <f>Table1[[#This Row],[Actual_Profit]]/Table1[[#This Row],[Actual_Sales]]</f>
        <v>0.35263157894736841</v>
      </c>
      <c r="AA1423">
        <v>40</v>
      </c>
      <c r="AB1423" s="5">
        <f>IFERROR(Table1[[#This Row],[Expenses]]/Table1[[#This Row],[Actual_Sales]],0)</f>
        <v>0.21052631578947367</v>
      </c>
      <c r="AC1423">
        <v>27</v>
      </c>
      <c r="AD1423">
        <v>584</v>
      </c>
      <c r="AE1423" s="5">
        <f>IFERROR(Table1[[#This Row],[Inventory]]/Table1[[#This Row],[Actual_Sales]],0)</f>
        <v>3.0736842105263156</v>
      </c>
    </row>
    <row r="1424" spans="1:31" x14ac:dyDescent="0.25">
      <c r="A1424">
        <v>126</v>
      </c>
      <c r="B1424">
        <v>707</v>
      </c>
      <c r="C1424">
        <v>10</v>
      </c>
      <c r="D1424" s="2">
        <v>40179</v>
      </c>
      <c r="E1424">
        <v>190</v>
      </c>
      <c r="F1424">
        <v>160</v>
      </c>
      <c r="G1424">
        <f>Table1[[#This Row],[Actual_Sales]]-Table1[[#This Row],[Budget_Sales]]</f>
        <v>30</v>
      </c>
      <c r="H1424" s="5">
        <f>IF(
Table1[[#This Row],[Budget_Sales]]=0,
"",
IF(
Table1[[#This Row],[Budget_Sales]]&gt;0,
(Table1[[#This Row],[Actual_Sales]]-Table1[[#This Row],[Budget_Sales]])/Table1[[#This Row],[Budget_Sales]],
(Table1[[#This Row],[Actual_Sales]]-Table1[[#This Row],[Budget_Sales]])/ABS(Table1[[#This Row],[Budget_Sales]])
)
)</f>
        <v>0.1875</v>
      </c>
      <c r="I1424" s="5" t="str">
        <f>IF(Table1[[#This Row],[Sales_Var]]&gt;=0,"Above Budget","Below Budget")</f>
        <v>Above Budget</v>
      </c>
      <c r="J1424">
        <f>Table1[[#This Row],[Actual_Sales]]-(Table1[[#This Row],[COGS]]+Table1[[#This Row],[Expenses]])</f>
        <v>67</v>
      </c>
      <c r="K1424">
        <v>60</v>
      </c>
      <c r="L1424">
        <f>Table1[[#This Row],[Actual_Profit]]-Table1[[#This Row],[Budget_Profit]]</f>
        <v>7</v>
      </c>
      <c r="M1424" s="5">
        <f>IF(
Table1[[#This Row],[Budget_Profit]]=0,
"",
IF(
Table1[[#This Row],[Budget_Profit]]&gt;0,
(Table1[[#This Row],[Actual_Profit]]-Table1[[#This Row],[Budget_Profit]])/Table1[[#This Row],[Budget_Profit]],
(Table1[[#This Row],[Actual_Profit]]-Table1[[#This Row],[Budget_Profit]])/ABS(Table1[[#This Row],[Budget_Profit]])
)
)</f>
        <v>0.11666666666666667</v>
      </c>
      <c r="N1424" s="5" t="str">
        <f>IF(Table1[[#This Row],[Profit_Var]]&gt;=0, "Above Budget", "Below Budget")</f>
        <v>Above Budget</v>
      </c>
      <c r="O1424">
        <v>83</v>
      </c>
      <c r="P1424">
        <v>70</v>
      </c>
      <c r="Q1424">
        <f>Table1[[#This Row],[COGS]]-Table1[[#This Row],[Budget_COGS]]</f>
        <v>13</v>
      </c>
      <c r="R1424" s="5">
        <f>IF(
Table1[[#This Row],[Budget_COGS]]=0,
"",
IF(
Table1[[#This Row],[Budget_COGS]]&gt;0,
(Table1[[#This Row],[Budget_COGS]]-Table1[[#This Row],[COGS]]) / Table1[[#This Row],[Budget_COGS]],
(Table1[[#This Row],[Budget_COGS]]-Table1[[#This Row],[COGS]]) / ABS(Table1[[#This Row],[Budget_COGS]])
)
)</f>
        <v>-0.18571428571428572</v>
      </c>
      <c r="S1424" s="5" t="str">
        <f>IF(Table1[[#This Row],[COGS _Var]]&gt;=0, "Above Budget", "Below Budget")</f>
        <v>Above Budget</v>
      </c>
      <c r="T1424">
        <f>Table1[[#This Row],[Actual_Sales]]-Table1[[#This Row],[COGS]]</f>
        <v>107</v>
      </c>
      <c r="U1424">
        <v>90</v>
      </c>
      <c r="V1424">
        <f>Table1[[#This Row],[Gross_Margin]]-Table1[[#This Row],[Budget_Margin]]</f>
        <v>17</v>
      </c>
      <c r="W1424" s="5">
        <f>IF(
Table1[[#This Row],[Budget_Margin]]=0,
"",
IF(
Table1[[#This Row],[Budget_Margin]]&gt;0,
(Table1[[#This Row],[Gross_Margin]]-Table1[[#This Row],[Budget_Margin]]) / Table1[[#This Row],[Budget_Margin]],
(Table1[[#This Row],[Gross_Margin]]-Table1[[#This Row],[Budget_Margin]]) / ABS(Table1[[#This Row],[Budget_Margin]])
)
)</f>
        <v>0.18888888888888888</v>
      </c>
      <c r="X1424" s="5" t="str">
        <f>IF(Table1[[#This Row],[Margin_Var]]&gt;=0, "Above Budget", "Below Budget")</f>
        <v>Above Budget</v>
      </c>
      <c r="Y1424" s="5">
        <f>IFERROR(Table1[[#This Row],[Gross_Margin]]/Table1[[#This Row],[Actual_Sales]],0)</f>
        <v>0.56315789473684208</v>
      </c>
      <c r="Z1424" s="5">
        <f>Table1[[#This Row],[Actual_Profit]]/Table1[[#This Row],[Actual_Sales]]</f>
        <v>0.35263157894736841</v>
      </c>
      <c r="AA1424">
        <v>40</v>
      </c>
      <c r="AB1424" s="5">
        <f>IFERROR(Table1[[#This Row],[Expenses]]/Table1[[#This Row],[Actual_Sales]],0)</f>
        <v>0.21052631578947367</v>
      </c>
      <c r="AC1424">
        <v>27</v>
      </c>
      <c r="AD1424">
        <v>623</v>
      </c>
      <c r="AE1424" s="5">
        <f>IFERROR(Table1[[#This Row],[Inventory]]/Table1[[#This Row],[Actual_Sales]],0)</f>
        <v>3.2789473684210528</v>
      </c>
    </row>
    <row r="1425" spans="1:31" x14ac:dyDescent="0.25">
      <c r="A1425">
        <v>1807</v>
      </c>
      <c r="B1425">
        <v>339</v>
      </c>
      <c r="C1425">
        <v>11</v>
      </c>
      <c r="D1425" s="2">
        <v>40483</v>
      </c>
      <c r="E1425">
        <v>88</v>
      </c>
      <c r="F1425">
        <v>90</v>
      </c>
      <c r="G1425">
        <f>Table1[[#This Row],[Actual_Sales]]-Table1[[#This Row],[Budget_Sales]]</f>
        <v>-2</v>
      </c>
      <c r="H1425" s="5">
        <f>IF(
Table1[[#This Row],[Budget_Sales]]=0,
"",
IF(
Table1[[#This Row],[Budget_Sales]]&gt;0,
(Table1[[#This Row],[Actual_Sales]]-Table1[[#This Row],[Budget_Sales]])/Table1[[#This Row],[Budget_Sales]],
(Table1[[#This Row],[Actual_Sales]]-Table1[[#This Row],[Budget_Sales]])/ABS(Table1[[#This Row],[Budget_Sales]])
)
)</f>
        <v>-2.2222222222222223E-2</v>
      </c>
      <c r="I1425" s="5" t="str">
        <f>IF(Table1[[#This Row],[Sales_Var]]&gt;=0,"Above Budget","Below Budget")</f>
        <v>Below Budget</v>
      </c>
      <c r="J1425">
        <f>Table1[[#This Row],[Actual_Sales]]-(Table1[[#This Row],[COGS]]+Table1[[#This Row],[Expenses]])</f>
        <v>31</v>
      </c>
      <c r="K1425">
        <v>40</v>
      </c>
      <c r="L1425">
        <f>Table1[[#This Row],[Actual_Profit]]-Table1[[#This Row],[Budget_Profit]]</f>
        <v>-9</v>
      </c>
      <c r="M1425" s="5">
        <f>IF(
Table1[[#This Row],[Budget_Profit]]=0,
"",
IF(
Table1[[#This Row],[Budget_Profit]]&gt;0,
(Table1[[#This Row],[Actual_Profit]]-Table1[[#This Row],[Budget_Profit]])/Table1[[#This Row],[Budget_Profit]],
(Table1[[#This Row],[Actual_Profit]]-Table1[[#This Row],[Budget_Profit]])/ABS(Table1[[#This Row],[Budget_Profit]])
)
)</f>
        <v>-0.22500000000000001</v>
      </c>
      <c r="N1425" s="5" t="str">
        <f>IF(Table1[[#This Row],[Profit_Var]]&gt;=0, "Above Budget", "Below Budget")</f>
        <v>Below Budget</v>
      </c>
      <c r="O1425">
        <v>36</v>
      </c>
      <c r="P1425">
        <v>30</v>
      </c>
      <c r="Q1425">
        <f>Table1[[#This Row],[COGS]]-Table1[[#This Row],[Budget_COGS]]</f>
        <v>6</v>
      </c>
      <c r="R1425" s="5">
        <f>IF(
Table1[[#This Row],[Budget_COGS]]=0,
"",
IF(
Table1[[#This Row],[Budget_COGS]]&gt;0,
(Table1[[#This Row],[Budget_COGS]]-Table1[[#This Row],[COGS]]) / Table1[[#This Row],[Budget_COGS]],
(Table1[[#This Row],[Budget_COGS]]-Table1[[#This Row],[COGS]]) / ABS(Table1[[#This Row],[Budget_COGS]])
)
)</f>
        <v>-0.2</v>
      </c>
      <c r="S1425" s="5" t="str">
        <f>IF(Table1[[#This Row],[COGS _Var]]&gt;=0, "Above Budget", "Below Budget")</f>
        <v>Above Budget</v>
      </c>
      <c r="T1425">
        <f>Table1[[#This Row],[Actual_Sales]]-Table1[[#This Row],[COGS]]</f>
        <v>52</v>
      </c>
      <c r="U1425">
        <v>60</v>
      </c>
      <c r="V1425">
        <f>Table1[[#This Row],[Gross_Margin]]-Table1[[#This Row],[Budget_Margin]]</f>
        <v>-8</v>
      </c>
      <c r="W1425" s="5">
        <f>IF(
Table1[[#This Row],[Budget_Margin]]=0,
"",
IF(
Table1[[#This Row],[Budget_Margin]]&gt;0,
(Table1[[#This Row],[Gross_Margin]]-Table1[[#This Row],[Budget_Margin]]) / Table1[[#This Row],[Budget_Margin]],
(Table1[[#This Row],[Gross_Margin]]-Table1[[#This Row],[Budget_Margin]]) / ABS(Table1[[#This Row],[Budget_Margin]])
)
)</f>
        <v>-0.13333333333333333</v>
      </c>
      <c r="X1425" s="5" t="str">
        <f>IF(Table1[[#This Row],[Margin_Var]]&gt;=0, "Above Budget", "Below Budget")</f>
        <v>Below Budget</v>
      </c>
      <c r="Y1425" s="5">
        <f>IFERROR(Table1[[#This Row],[Gross_Margin]]/Table1[[#This Row],[Actual_Sales]],0)</f>
        <v>0.59090909090909094</v>
      </c>
      <c r="Z1425" s="5">
        <f>Table1[[#This Row],[Actual_Profit]]/Table1[[#This Row],[Actual_Sales]]</f>
        <v>0.35227272727272729</v>
      </c>
      <c r="AA1425">
        <v>21</v>
      </c>
      <c r="AB1425" s="5">
        <f>IFERROR(Table1[[#This Row],[Expenses]]/Table1[[#This Row],[Actual_Sales]],0)</f>
        <v>0.23863636363636365</v>
      </c>
      <c r="AC1425">
        <v>10</v>
      </c>
      <c r="AD1425">
        <v>862</v>
      </c>
      <c r="AE1425" s="5">
        <f>IFERROR(Table1[[#This Row],[Inventory]]/Table1[[#This Row],[Actual_Sales]],0)</f>
        <v>9.795454545454545</v>
      </c>
    </row>
    <row r="1426" spans="1:31" x14ac:dyDescent="0.25">
      <c r="A1426">
        <v>1381</v>
      </c>
      <c r="B1426">
        <v>801</v>
      </c>
      <c r="C1426">
        <v>5</v>
      </c>
      <c r="D1426" s="2">
        <v>40391</v>
      </c>
      <c r="E1426">
        <v>176</v>
      </c>
      <c r="F1426">
        <v>160</v>
      </c>
      <c r="G1426">
        <f>Table1[[#This Row],[Actual_Sales]]-Table1[[#This Row],[Budget_Sales]]</f>
        <v>16</v>
      </c>
      <c r="H1426" s="5">
        <f>IF(
Table1[[#This Row],[Budget_Sales]]=0,
"",
IF(
Table1[[#This Row],[Budget_Sales]]&gt;0,
(Table1[[#This Row],[Actual_Sales]]-Table1[[#This Row],[Budget_Sales]])/Table1[[#This Row],[Budget_Sales]],
(Table1[[#This Row],[Actual_Sales]]-Table1[[#This Row],[Budget_Sales]])/ABS(Table1[[#This Row],[Budget_Sales]])
)
)</f>
        <v>0.1</v>
      </c>
      <c r="I1426" s="5" t="str">
        <f>IF(Table1[[#This Row],[Sales_Var]]&gt;=0,"Above Budget","Below Budget")</f>
        <v>Above Budget</v>
      </c>
      <c r="J1426">
        <f>Table1[[#This Row],[Actual_Sales]]-(Table1[[#This Row],[COGS]]+Table1[[#This Row],[Expenses]])</f>
        <v>62</v>
      </c>
      <c r="K1426">
        <v>60</v>
      </c>
      <c r="L1426">
        <f>Table1[[#This Row],[Actual_Profit]]-Table1[[#This Row],[Budget_Profit]]</f>
        <v>2</v>
      </c>
      <c r="M1426" s="5">
        <f>IF(
Table1[[#This Row],[Budget_Profit]]=0,
"",
IF(
Table1[[#This Row],[Budget_Profit]]&gt;0,
(Table1[[#This Row],[Actual_Profit]]-Table1[[#This Row],[Budget_Profit]])/Table1[[#This Row],[Budget_Profit]],
(Table1[[#This Row],[Actual_Profit]]-Table1[[#This Row],[Budget_Profit]])/ABS(Table1[[#This Row],[Budget_Profit]])
)
)</f>
        <v>3.3333333333333333E-2</v>
      </c>
      <c r="N1426" s="5" t="str">
        <f>IF(Table1[[#This Row],[Profit_Var]]&gt;=0, "Above Budget", "Below Budget")</f>
        <v>Above Budget</v>
      </c>
      <c r="O1426">
        <v>77</v>
      </c>
      <c r="P1426">
        <v>70</v>
      </c>
      <c r="Q1426">
        <f>Table1[[#This Row],[COGS]]-Table1[[#This Row],[Budget_COGS]]</f>
        <v>7</v>
      </c>
      <c r="R1426" s="5">
        <f>IF(
Table1[[#This Row],[Budget_COGS]]=0,
"",
IF(
Table1[[#This Row],[Budget_COGS]]&gt;0,
(Table1[[#This Row],[Budget_COGS]]-Table1[[#This Row],[COGS]]) / Table1[[#This Row],[Budget_COGS]],
(Table1[[#This Row],[Budget_COGS]]-Table1[[#This Row],[COGS]]) / ABS(Table1[[#This Row],[Budget_COGS]])
)
)</f>
        <v>-0.1</v>
      </c>
      <c r="S1426" s="5" t="str">
        <f>IF(Table1[[#This Row],[COGS _Var]]&gt;=0, "Above Budget", "Below Budget")</f>
        <v>Above Budget</v>
      </c>
      <c r="T1426">
        <f>Table1[[#This Row],[Actual_Sales]]-Table1[[#This Row],[COGS]]</f>
        <v>99</v>
      </c>
      <c r="U1426">
        <v>90</v>
      </c>
      <c r="V1426">
        <f>Table1[[#This Row],[Gross_Margin]]-Table1[[#This Row],[Budget_Margin]]</f>
        <v>9</v>
      </c>
      <c r="W1426" s="5">
        <f>IF(
Table1[[#This Row],[Budget_Margin]]=0,
"",
IF(
Table1[[#This Row],[Budget_Margin]]&gt;0,
(Table1[[#This Row],[Gross_Margin]]-Table1[[#This Row],[Budget_Margin]]) / Table1[[#This Row],[Budget_Margin]],
(Table1[[#This Row],[Gross_Margin]]-Table1[[#This Row],[Budget_Margin]]) / ABS(Table1[[#This Row],[Budget_Margin]])
)
)</f>
        <v>0.1</v>
      </c>
      <c r="X1426" s="5" t="str">
        <f>IF(Table1[[#This Row],[Margin_Var]]&gt;=0, "Above Budget", "Below Budget")</f>
        <v>Above Budget</v>
      </c>
      <c r="Y1426" s="5">
        <f>IFERROR(Table1[[#This Row],[Gross_Margin]]/Table1[[#This Row],[Actual_Sales]],0)</f>
        <v>0.5625</v>
      </c>
      <c r="Z1426" s="5">
        <f>Table1[[#This Row],[Actual_Profit]]/Table1[[#This Row],[Actual_Sales]]</f>
        <v>0.35227272727272729</v>
      </c>
      <c r="AA1426">
        <v>37</v>
      </c>
      <c r="AB1426" s="5">
        <f>IFERROR(Table1[[#This Row],[Expenses]]/Table1[[#This Row],[Actual_Sales]],0)</f>
        <v>0.21022727272727273</v>
      </c>
      <c r="AC1426">
        <v>25</v>
      </c>
      <c r="AD1426">
        <v>581</v>
      </c>
      <c r="AE1426" s="5">
        <f>IFERROR(Table1[[#This Row],[Inventory]]/Table1[[#This Row],[Actual_Sales]],0)</f>
        <v>3.3011363636363638</v>
      </c>
    </row>
    <row r="1427" spans="1:31" x14ac:dyDescent="0.25">
      <c r="A1427">
        <v>1470</v>
      </c>
      <c r="B1427">
        <v>435</v>
      </c>
      <c r="C1427">
        <v>5</v>
      </c>
      <c r="D1427" s="2">
        <v>40422</v>
      </c>
      <c r="E1427">
        <v>159</v>
      </c>
      <c r="F1427">
        <v>150</v>
      </c>
      <c r="G1427">
        <f>Table1[[#This Row],[Actual_Sales]]-Table1[[#This Row],[Budget_Sales]]</f>
        <v>9</v>
      </c>
      <c r="H1427" s="5">
        <f>IF(
Table1[[#This Row],[Budget_Sales]]=0,
"",
IF(
Table1[[#This Row],[Budget_Sales]]&gt;0,
(Table1[[#This Row],[Actual_Sales]]-Table1[[#This Row],[Budget_Sales]])/Table1[[#This Row],[Budget_Sales]],
(Table1[[#This Row],[Actual_Sales]]-Table1[[#This Row],[Budget_Sales]])/ABS(Table1[[#This Row],[Budget_Sales]])
)
)</f>
        <v>0.06</v>
      </c>
      <c r="I1427" s="5" t="str">
        <f>IF(Table1[[#This Row],[Sales_Var]]&gt;=0,"Above Budget","Below Budget")</f>
        <v>Above Budget</v>
      </c>
      <c r="J1427">
        <f>Table1[[#This Row],[Actual_Sales]]-(Table1[[#This Row],[COGS]]+Table1[[#This Row],[Expenses]])</f>
        <v>56</v>
      </c>
      <c r="K1427">
        <v>60</v>
      </c>
      <c r="L1427">
        <f>Table1[[#This Row],[Actual_Profit]]-Table1[[#This Row],[Budget_Profit]]</f>
        <v>-4</v>
      </c>
      <c r="M1427" s="5">
        <f>IF(
Table1[[#This Row],[Budget_Profit]]=0,
"",
IF(
Table1[[#This Row],[Budget_Profit]]&gt;0,
(Table1[[#This Row],[Actual_Profit]]-Table1[[#This Row],[Budget_Profit]])/Table1[[#This Row],[Budget_Profit]],
(Table1[[#This Row],[Actual_Profit]]-Table1[[#This Row],[Budget_Profit]])/ABS(Table1[[#This Row],[Budget_Profit]])
)
)</f>
        <v>-6.6666666666666666E-2</v>
      </c>
      <c r="N1427" s="5" t="str">
        <f>IF(Table1[[#This Row],[Profit_Var]]&gt;=0, "Above Budget", "Below Budget")</f>
        <v>Below Budget</v>
      </c>
      <c r="O1427">
        <v>69</v>
      </c>
      <c r="P1427">
        <v>60</v>
      </c>
      <c r="Q1427">
        <f>Table1[[#This Row],[COGS]]-Table1[[#This Row],[Budget_COGS]]</f>
        <v>9</v>
      </c>
      <c r="R1427" s="5">
        <f>IF(
Table1[[#This Row],[Budget_COGS]]=0,
"",
IF(
Table1[[#This Row],[Budget_COGS]]&gt;0,
(Table1[[#This Row],[Budget_COGS]]-Table1[[#This Row],[COGS]]) / Table1[[#This Row],[Budget_COGS]],
(Table1[[#This Row],[Budget_COGS]]-Table1[[#This Row],[COGS]]) / ABS(Table1[[#This Row],[Budget_COGS]])
)
)</f>
        <v>-0.15</v>
      </c>
      <c r="S1427" s="5" t="str">
        <f>IF(Table1[[#This Row],[COGS _Var]]&gt;=0, "Above Budget", "Below Budget")</f>
        <v>Above Budget</v>
      </c>
      <c r="T1427">
        <f>Table1[[#This Row],[Actual_Sales]]-Table1[[#This Row],[COGS]]</f>
        <v>90</v>
      </c>
      <c r="U1427">
        <v>90</v>
      </c>
      <c r="V1427">
        <f>Table1[[#This Row],[Gross_Margin]]-Table1[[#This Row],[Budget_Margin]]</f>
        <v>0</v>
      </c>
      <c r="W1427" s="5">
        <f>IF(
Table1[[#This Row],[Budget_Margin]]=0,
"",
IF(
Table1[[#This Row],[Budget_Margin]]&gt;0,
(Table1[[#This Row],[Gross_Margin]]-Table1[[#This Row],[Budget_Margin]]) / Table1[[#This Row],[Budget_Margin]],
(Table1[[#This Row],[Gross_Margin]]-Table1[[#This Row],[Budget_Margin]]) / ABS(Table1[[#This Row],[Budget_Margin]])
)
)</f>
        <v>0</v>
      </c>
      <c r="X1427" s="5" t="str">
        <f>IF(Table1[[#This Row],[Margin_Var]]&gt;=0, "Above Budget", "Below Budget")</f>
        <v>Above Budget</v>
      </c>
      <c r="Y1427" s="5">
        <f>IFERROR(Table1[[#This Row],[Gross_Margin]]/Table1[[#This Row],[Actual_Sales]],0)</f>
        <v>0.56603773584905659</v>
      </c>
      <c r="Z1427" s="5">
        <f>Table1[[#This Row],[Actual_Profit]]/Table1[[#This Row],[Actual_Sales]]</f>
        <v>0.3522012578616352</v>
      </c>
      <c r="AA1427">
        <v>34</v>
      </c>
      <c r="AB1427" s="5">
        <f>IFERROR(Table1[[#This Row],[Expenses]]/Table1[[#This Row],[Actual_Sales]],0)</f>
        <v>0.21383647798742139</v>
      </c>
      <c r="AC1427">
        <v>22</v>
      </c>
      <c r="AD1427">
        <v>572</v>
      </c>
      <c r="AE1427" s="5">
        <f>IFERROR(Table1[[#This Row],[Inventory]]/Table1[[#This Row],[Actual_Sales]],0)</f>
        <v>3.5974842767295598</v>
      </c>
    </row>
    <row r="1428" spans="1:31" x14ac:dyDescent="0.25">
      <c r="A1428">
        <v>3179</v>
      </c>
      <c r="B1428">
        <v>959</v>
      </c>
      <c r="C1428">
        <v>2</v>
      </c>
      <c r="D1428" s="2">
        <v>40695</v>
      </c>
      <c r="E1428">
        <v>230</v>
      </c>
      <c r="F1428">
        <v>220</v>
      </c>
      <c r="G1428">
        <f>Table1[[#This Row],[Actual_Sales]]-Table1[[#This Row],[Budget_Sales]]</f>
        <v>10</v>
      </c>
      <c r="H1428" s="5">
        <f>IF(
Table1[[#This Row],[Budget_Sales]]=0,
"",
IF(
Table1[[#This Row],[Budget_Sales]]&gt;0,
(Table1[[#This Row],[Actual_Sales]]-Table1[[#This Row],[Budget_Sales]])/Table1[[#This Row],[Budget_Sales]],
(Table1[[#This Row],[Actual_Sales]]-Table1[[#This Row],[Budget_Sales]])/ABS(Table1[[#This Row],[Budget_Sales]])
)
)</f>
        <v>4.5454545454545456E-2</v>
      </c>
      <c r="I1428" s="5" t="str">
        <f>IF(Table1[[#This Row],[Sales_Var]]&gt;=0,"Above Budget","Below Budget")</f>
        <v>Above Budget</v>
      </c>
      <c r="J1428">
        <f>Table1[[#This Row],[Actual_Sales]]-(Table1[[#This Row],[COGS]]+Table1[[#This Row],[Expenses]])</f>
        <v>81</v>
      </c>
      <c r="K1428">
        <v>100</v>
      </c>
      <c r="L1428">
        <f>Table1[[#This Row],[Actual_Profit]]-Table1[[#This Row],[Budget_Profit]]</f>
        <v>-19</v>
      </c>
      <c r="M1428" s="5">
        <f>IF(
Table1[[#This Row],[Budget_Profit]]=0,
"",
IF(
Table1[[#This Row],[Budget_Profit]]&gt;0,
(Table1[[#This Row],[Actual_Profit]]-Table1[[#This Row],[Budget_Profit]])/Table1[[#This Row],[Budget_Profit]],
(Table1[[#This Row],[Actual_Profit]]-Table1[[#This Row],[Budget_Profit]])/ABS(Table1[[#This Row],[Budget_Profit]])
)
)</f>
        <v>-0.19</v>
      </c>
      <c r="N1428" s="5" t="str">
        <f>IF(Table1[[#This Row],[Profit_Var]]&gt;=0, "Above Budget", "Below Budget")</f>
        <v>Below Budget</v>
      </c>
      <c r="O1428">
        <v>92</v>
      </c>
      <c r="P1428">
        <v>80</v>
      </c>
      <c r="Q1428">
        <f>Table1[[#This Row],[COGS]]-Table1[[#This Row],[Budget_COGS]]</f>
        <v>12</v>
      </c>
      <c r="R1428" s="5">
        <f>IF(
Table1[[#This Row],[Budget_COGS]]=0,
"",
IF(
Table1[[#This Row],[Budget_COGS]]&gt;0,
(Table1[[#This Row],[Budget_COGS]]-Table1[[#This Row],[COGS]]) / Table1[[#This Row],[Budget_COGS]],
(Table1[[#This Row],[Budget_COGS]]-Table1[[#This Row],[COGS]]) / ABS(Table1[[#This Row],[Budget_COGS]])
)
)</f>
        <v>-0.15</v>
      </c>
      <c r="S1428" s="5" t="str">
        <f>IF(Table1[[#This Row],[COGS _Var]]&gt;=0, "Above Budget", "Below Budget")</f>
        <v>Above Budget</v>
      </c>
      <c r="T1428">
        <f>Table1[[#This Row],[Actual_Sales]]-Table1[[#This Row],[COGS]]</f>
        <v>138</v>
      </c>
      <c r="U1428">
        <v>140</v>
      </c>
      <c r="V1428">
        <f>Table1[[#This Row],[Gross_Margin]]-Table1[[#This Row],[Budget_Margin]]</f>
        <v>-2</v>
      </c>
      <c r="W1428" s="5">
        <f>IF(
Table1[[#This Row],[Budget_Margin]]=0,
"",
IF(
Table1[[#This Row],[Budget_Margin]]&gt;0,
(Table1[[#This Row],[Gross_Margin]]-Table1[[#This Row],[Budget_Margin]]) / Table1[[#This Row],[Budget_Margin]],
(Table1[[#This Row],[Gross_Margin]]-Table1[[#This Row],[Budget_Margin]]) / ABS(Table1[[#This Row],[Budget_Margin]])
)
)</f>
        <v>-1.4285714285714285E-2</v>
      </c>
      <c r="X1428" s="5" t="str">
        <f>IF(Table1[[#This Row],[Margin_Var]]&gt;=0, "Above Budget", "Below Budget")</f>
        <v>Below Budget</v>
      </c>
      <c r="Y1428" s="5">
        <f>IFERROR(Table1[[#This Row],[Gross_Margin]]/Table1[[#This Row],[Actual_Sales]],0)</f>
        <v>0.6</v>
      </c>
      <c r="Z1428" s="5">
        <f>Table1[[#This Row],[Actual_Profit]]/Table1[[#This Row],[Actual_Sales]]</f>
        <v>0.35217391304347828</v>
      </c>
      <c r="AA1428">
        <v>57</v>
      </c>
      <c r="AB1428" s="5">
        <f>IFERROR(Table1[[#This Row],[Expenses]]/Table1[[#This Row],[Actual_Sales]],0)</f>
        <v>0.24782608695652175</v>
      </c>
      <c r="AC1428">
        <v>30</v>
      </c>
      <c r="AD1428">
        <v>1102</v>
      </c>
      <c r="AE1428" s="5">
        <f>IFERROR(Table1[[#This Row],[Inventory]]/Table1[[#This Row],[Actual_Sales]],0)</f>
        <v>4.7913043478260873</v>
      </c>
    </row>
    <row r="1429" spans="1:31" x14ac:dyDescent="0.25">
      <c r="A1429">
        <v>3026</v>
      </c>
      <c r="B1429">
        <v>253</v>
      </c>
      <c r="C1429">
        <v>8</v>
      </c>
      <c r="D1429" s="2">
        <v>40695</v>
      </c>
      <c r="E1429">
        <v>230</v>
      </c>
      <c r="F1429">
        <v>200</v>
      </c>
      <c r="G1429">
        <f>Table1[[#This Row],[Actual_Sales]]-Table1[[#This Row],[Budget_Sales]]</f>
        <v>30</v>
      </c>
      <c r="H1429" s="5">
        <f>IF(
Table1[[#This Row],[Budget_Sales]]=0,
"",
IF(
Table1[[#This Row],[Budget_Sales]]&gt;0,
(Table1[[#This Row],[Actual_Sales]]-Table1[[#This Row],[Budget_Sales]])/Table1[[#This Row],[Budget_Sales]],
(Table1[[#This Row],[Actual_Sales]]-Table1[[#This Row],[Budget_Sales]])/ABS(Table1[[#This Row],[Budget_Sales]])
)
)</f>
        <v>0.15</v>
      </c>
      <c r="I1429" s="5" t="str">
        <f>IF(Table1[[#This Row],[Sales_Var]]&gt;=0,"Above Budget","Below Budget")</f>
        <v>Above Budget</v>
      </c>
      <c r="J1429">
        <f>Table1[[#This Row],[Actual_Sales]]-(Table1[[#This Row],[COGS]]+Table1[[#This Row],[Expenses]])</f>
        <v>81</v>
      </c>
      <c r="K1429">
        <v>90</v>
      </c>
      <c r="L1429">
        <f>Table1[[#This Row],[Actual_Profit]]-Table1[[#This Row],[Budget_Profit]]</f>
        <v>-9</v>
      </c>
      <c r="M1429" s="5">
        <f>IF(
Table1[[#This Row],[Budget_Profit]]=0,
"",
IF(
Table1[[#This Row],[Budget_Profit]]&gt;0,
(Table1[[#This Row],[Actual_Profit]]-Table1[[#This Row],[Budget_Profit]])/Table1[[#This Row],[Budget_Profit]],
(Table1[[#This Row],[Actual_Profit]]-Table1[[#This Row],[Budget_Profit]])/ABS(Table1[[#This Row],[Budget_Profit]])
)
)</f>
        <v>-0.1</v>
      </c>
      <c r="N1429" s="5" t="str">
        <f>IF(Table1[[#This Row],[Profit_Var]]&gt;=0, "Above Budget", "Below Budget")</f>
        <v>Below Budget</v>
      </c>
      <c r="O1429">
        <v>92</v>
      </c>
      <c r="P1429">
        <v>70</v>
      </c>
      <c r="Q1429">
        <f>Table1[[#This Row],[COGS]]-Table1[[#This Row],[Budget_COGS]]</f>
        <v>22</v>
      </c>
      <c r="R1429" s="5">
        <f>IF(
Table1[[#This Row],[Budget_COGS]]=0,
"",
IF(
Table1[[#This Row],[Budget_COGS]]&gt;0,
(Table1[[#This Row],[Budget_COGS]]-Table1[[#This Row],[COGS]]) / Table1[[#This Row],[Budget_COGS]],
(Table1[[#This Row],[Budget_COGS]]-Table1[[#This Row],[COGS]]) / ABS(Table1[[#This Row],[Budget_COGS]])
)
)</f>
        <v>-0.31428571428571428</v>
      </c>
      <c r="S1429" s="5" t="str">
        <f>IF(Table1[[#This Row],[COGS _Var]]&gt;=0, "Above Budget", "Below Budget")</f>
        <v>Above Budget</v>
      </c>
      <c r="T1429">
        <f>Table1[[#This Row],[Actual_Sales]]-Table1[[#This Row],[COGS]]</f>
        <v>138</v>
      </c>
      <c r="U1429">
        <v>130</v>
      </c>
      <c r="V1429">
        <f>Table1[[#This Row],[Gross_Margin]]-Table1[[#This Row],[Budget_Margin]]</f>
        <v>8</v>
      </c>
      <c r="W1429" s="5">
        <f>IF(
Table1[[#This Row],[Budget_Margin]]=0,
"",
IF(
Table1[[#This Row],[Budget_Margin]]&gt;0,
(Table1[[#This Row],[Gross_Margin]]-Table1[[#This Row],[Budget_Margin]]) / Table1[[#This Row],[Budget_Margin]],
(Table1[[#This Row],[Gross_Margin]]-Table1[[#This Row],[Budget_Margin]]) / ABS(Table1[[#This Row],[Budget_Margin]])
)
)</f>
        <v>6.1538461538461542E-2</v>
      </c>
      <c r="X1429" s="5" t="str">
        <f>IF(Table1[[#This Row],[Margin_Var]]&gt;=0, "Above Budget", "Below Budget")</f>
        <v>Above Budget</v>
      </c>
      <c r="Y1429" s="5">
        <f>IFERROR(Table1[[#This Row],[Gross_Margin]]/Table1[[#This Row],[Actual_Sales]],0)</f>
        <v>0.6</v>
      </c>
      <c r="Z1429" s="5">
        <f>Table1[[#This Row],[Actual_Profit]]/Table1[[#This Row],[Actual_Sales]]</f>
        <v>0.35217391304347828</v>
      </c>
      <c r="AA1429">
        <v>57</v>
      </c>
      <c r="AB1429" s="5">
        <f>IFERROR(Table1[[#This Row],[Expenses]]/Table1[[#This Row],[Actual_Sales]],0)</f>
        <v>0.24782608695652175</v>
      </c>
      <c r="AC1429">
        <v>30</v>
      </c>
      <c r="AD1429">
        <v>1102</v>
      </c>
      <c r="AE1429" s="5">
        <f>IFERROR(Table1[[#This Row],[Inventory]]/Table1[[#This Row],[Actual_Sales]],0)</f>
        <v>4.7913043478260873</v>
      </c>
    </row>
    <row r="1430" spans="1:31" x14ac:dyDescent="0.25">
      <c r="A1430">
        <v>1579</v>
      </c>
      <c r="B1430">
        <v>954</v>
      </c>
      <c r="C1430">
        <v>3</v>
      </c>
      <c r="D1430" s="2">
        <v>40422</v>
      </c>
      <c r="E1430">
        <v>230</v>
      </c>
      <c r="F1430">
        <v>210</v>
      </c>
      <c r="G1430">
        <f>Table1[[#This Row],[Actual_Sales]]-Table1[[#This Row],[Budget_Sales]]</f>
        <v>20</v>
      </c>
      <c r="H1430" s="5">
        <f>IF(
Table1[[#This Row],[Budget_Sales]]=0,
"",
IF(
Table1[[#This Row],[Budget_Sales]]&gt;0,
(Table1[[#This Row],[Actual_Sales]]-Table1[[#This Row],[Budget_Sales]])/Table1[[#This Row],[Budget_Sales]],
(Table1[[#This Row],[Actual_Sales]]-Table1[[#This Row],[Budget_Sales]])/ABS(Table1[[#This Row],[Budget_Sales]])
)
)</f>
        <v>9.5238095238095233E-2</v>
      </c>
      <c r="I1430" s="5" t="str">
        <f>IF(Table1[[#This Row],[Sales_Var]]&gt;=0,"Above Budget","Below Budget")</f>
        <v>Above Budget</v>
      </c>
      <c r="J1430">
        <f>Table1[[#This Row],[Actual_Sales]]-(Table1[[#This Row],[COGS]]+Table1[[#This Row],[Expenses]])</f>
        <v>81</v>
      </c>
      <c r="K1430">
        <v>80</v>
      </c>
      <c r="L1430">
        <f>Table1[[#This Row],[Actual_Profit]]-Table1[[#This Row],[Budget_Profit]]</f>
        <v>1</v>
      </c>
      <c r="M1430" s="5">
        <f>IF(
Table1[[#This Row],[Budget_Profit]]=0,
"",
IF(
Table1[[#This Row],[Budget_Profit]]&gt;0,
(Table1[[#This Row],[Actual_Profit]]-Table1[[#This Row],[Budget_Profit]])/Table1[[#This Row],[Budget_Profit]],
(Table1[[#This Row],[Actual_Profit]]-Table1[[#This Row],[Budget_Profit]])/ABS(Table1[[#This Row],[Budget_Profit]])
)
)</f>
        <v>1.2500000000000001E-2</v>
      </c>
      <c r="N1430" s="5" t="str">
        <f>IF(Table1[[#This Row],[Profit_Var]]&gt;=0, "Above Budget", "Below Budget")</f>
        <v>Above Budget</v>
      </c>
      <c r="O1430">
        <v>96</v>
      </c>
      <c r="P1430">
        <v>90</v>
      </c>
      <c r="Q1430">
        <f>Table1[[#This Row],[COGS]]-Table1[[#This Row],[Budget_COGS]]</f>
        <v>6</v>
      </c>
      <c r="R1430" s="5">
        <f>IF(
Table1[[#This Row],[Budget_COGS]]=0,
"",
IF(
Table1[[#This Row],[Budget_COGS]]&gt;0,
(Table1[[#This Row],[Budget_COGS]]-Table1[[#This Row],[COGS]]) / Table1[[#This Row],[Budget_COGS]],
(Table1[[#This Row],[Budget_COGS]]-Table1[[#This Row],[COGS]]) / ABS(Table1[[#This Row],[Budget_COGS]])
)
)</f>
        <v>-6.6666666666666666E-2</v>
      </c>
      <c r="S1430" s="5" t="str">
        <f>IF(Table1[[#This Row],[COGS _Var]]&gt;=0, "Above Budget", "Below Budget")</f>
        <v>Above Budget</v>
      </c>
      <c r="T1430">
        <f>Table1[[#This Row],[Actual_Sales]]-Table1[[#This Row],[COGS]]</f>
        <v>134</v>
      </c>
      <c r="U1430">
        <v>120</v>
      </c>
      <c r="V1430">
        <f>Table1[[#This Row],[Gross_Margin]]-Table1[[#This Row],[Budget_Margin]]</f>
        <v>14</v>
      </c>
      <c r="W1430" s="5">
        <f>IF(
Table1[[#This Row],[Budget_Margin]]=0,
"",
IF(
Table1[[#This Row],[Budget_Margin]]&gt;0,
(Table1[[#This Row],[Gross_Margin]]-Table1[[#This Row],[Budget_Margin]]) / Table1[[#This Row],[Budget_Margin]],
(Table1[[#This Row],[Gross_Margin]]-Table1[[#This Row],[Budget_Margin]]) / ABS(Table1[[#This Row],[Budget_Margin]])
)
)</f>
        <v>0.11666666666666667</v>
      </c>
      <c r="X1430" s="5" t="str">
        <f>IF(Table1[[#This Row],[Margin_Var]]&gt;=0, "Above Budget", "Below Budget")</f>
        <v>Above Budget</v>
      </c>
      <c r="Y1430" s="5">
        <f>IFERROR(Table1[[#This Row],[Gross_Margin]]/Table1[[#This Row],[Actual_Sales]],0)</f>
        <v>0.58260869565217388</v>
      </c>
      <c r="Z1430" s="5">
        <f>Table1[[#This Row],[Actual_Profit]]/Table1[[#This Row],[Actual_Sales]]</f>
        <v>0.35217391304347828</v>
      </c>
      <c r="AA1430">
        <v>53</v>
      </c>
      <c r="AB1430" s="5">
        <f>IFERROR(Table1[[#This Row],[Expenses]]/Table1[[#This Row],[Actual_Sales]],0)</f>
        <v>0.23043478260869565</v>
      </c>
      <c r="AC1430">
        <v>29</v>
      </c>
      <c r="AD1430">
        <v>666</v>
      </c>
      <c r="AE1430" s="5">
        <f>IFERROR(Table1[[#This Row],[Inventory]]/Table1[[#This Row],[Actual_Sales]],0)</f>
        <v>2.8956521739130436</v>
      </c>
    </row>
    <row r="1431" spans="1:31" x14ac:dyDescent="0.25">
      <c r="A1431">
        <v>1483</v>
      </c>
      <c r="B1431">
        <v>513</v>
      </c>
      <c r="C1431">
        <v>12</v>
      </c>
      <c r="D1431" s="2">
        <v>40422</v>
      </c>
      <c r="E1431">
        <v>230</v>
      </c>
      <c r="F1431">
        <v>200</v>
      </c>
      <c r="G1431">
        <f>Table1[[#This Row],[Actual_Sales]]-Table1[[#This Row],[Budget_Sales]]</f>
        <v>30</v>
      </c>
      <c r="H1431" s="5">
        <f>IF(
Table1[[#This Row],[Budget_Sales]]=0,
"",
IF(
Table1[[#This Row],[Budget_Sales]]&gt;0,
(Table1[[#This Row],[Actual_Sales]]-Table1[[#This Row],[Budget_Sales]])/Table1[[#This Row],[Budget_Sales]],
(Table1[[#This Row],[Actual_Sales]]-Table1[[#This Row],[Budget_Sales]])/ABS(Table1[[#This Row],[Budget_Sales]])
)
)</f>
        <v>0.15</v>
      </c>
      <c r="I1431" s="5" t="str">
        <f>IF(Table1[[#This Row],[Sales_Var]]&gt;=0,"Above Budget","Below Budget")</f>
        <v>Above Budget</v>
      </c>
      <c r="J1431">
        <f>Table1[[#This Row],[Actual_Sales]]-(Table1[[#This Row],[COGS]]+Table1[[#This Row],[Expenses]])</f>
        <v>81</v>
      </c>
      <c r="K1431">
        <v>80</v>
      </c>
      <c r="L1431">
        <f>Table1[[#This Row],[Actual_Profit]]-Table1[[#This Row],[Budget_Profit]]</f>
        <v>1</v>
      </c>
      <c r="M1431" s="5">
        <f>IF(
Table1[[#This Row],[Budget_Profit]]=0,
"",
IF(
Table1[[#This Row],[Budget_Profit]]&gt;0,
(Table1[[#This Row],[Actual_Profit]]-Table1[[#This Row],[Budget_Profit]])/Table1[[#This Row],[Budget_Profit]],
(Table1[[#This Row],[Actual_Profit]]-Table1[[#This Row],[Budget_Profit]])/ABS(Table1[[#This Row],[Budget_Profit]])
)
)</f>
        <v>1.2500000000000001E-2</v>
      </c>
      <c r="N1431" s="5" t="str">
        <f>IF(Table1[[#This Row],[Profit_Var]]&gt;=0, "Above Budget", "Below Budget")</f>
        <v>Above Budget</v>
      </c>
      <c r="O1431">
        <v>96</v>
      </c>
      <c r="P1431">
        <v>80</v>
      </c>
      <c r="Q1431">
        <f>Table1[[#This Row],[COGS]]-Table1[[#This Row],[Budget_COGS]]</f>
        <v>16</v>
      </c>
      <c r="R1431" s="5">
        <f>IF(
Table1[[#This Row],[Budget_COGS]]=0,
"",
IF(
Table1[[#This Row],[Budget_COGS]]&gt;0,
(Table1[[#This Row],[Budget_COGS]]-Table1[[#This Row],[COGS]]) / Table1[[#This Row],[Budget_COGS]],
(Table1[[#This Row],[Budget_COGS]]-Table1[[#This Row],[COGS]]) / ABS(Table1[[#This Row],[Budget_COGS]])
)
)</f>
        <v>-0.2</v>
      </c>
      <c r="S1431" s="5" t="str">
        <f>IF(Table1[[#This Row],[COGS _Var]]&gt;=0, "Above Budget", "Below Budget")</f>
        <v>Above Budget</v>
      </c>
      <c r="T1431">
        <f>Table1[[#This Row],[Actual_Sales]]-Table1[[#This Row],[COGS]]</f>
        <v>134</v>
      </c>
      <c r="U1431">
        <v>120</v>
      </c>
      <c r="V1431">
        <f>Table1[[#This Row],[Gross_Margin]]-Table1[[#This Row],[Budget_Margin]]</f>
        <v>14</v>
      </c>
      <c r="W1431" s="5">
        <f>IF(
Table1[[#This Row],[Budget_Margin]]=0,
"",
IF(
Table1[[#This Row],[Budget_Margin]]&gt;0,
(Table1[[#This Row],[Gross_Margin]]-Table1[[#This Row],[Budget_Margin]]) / Table1[[#This Row],[Budget_Margin]],
(Table1[[#This Row],[Gross_Margin]]-Table1[[#This Row],[Budget_Margin]]) / ABS(Table1[[#This Row],[Budget_Margin]])
)
)</f>
        <v>0.11666666666666667</v>
      </c>
      <c r="X1431" s="5" t="str">
        <f>IF(Table1[[#This Row],[Margin_Var]]&gt;=0, "Above Budget", "Below Budget")</f>
        <v>Above Budget</v>
      </c>
      <c r="Y1431" s="5">
        <f>IFERROR(Table1[[#This Row],[Gross_Margin]]/Table1[[#This Row],[Actual_Sales]],0)</f>
        <v>0.58260869565217388</v>
      </c>
      <c r="Z1431" s="5">
        <f>Table1[[#This Row],[Actual_Profit]]/Table1[[#This Row],[Actual_Sales]]</f>
        <v>0.35217391304347828</v>
      </c>
      <c r="AA1431">
        <v>53</v>
      </c>
      <c r="AB1431" s="5">
        <f>IFERROR(Table1[[#This Row],[Expenses]]/Table1[[#This Row],[Actual_Sales]],0)</f>
        <v>0.23043478260869565</v>
      </c>
      <c r="AC1431">
        <v>29</v>
      </c>
      <c r="AD1431">
        <v>666</v>
      </c>
      <c r="AE1431" s="5">
        <f>IFERROR(Table1[[#This Row],[Inventory]]/Table1[[#This Row],[Actual_Sales]],0)</f>
        <v>2.8956521739130436</v>
      </c>
    </row>
    <row r="1432" spans="1:31" x14ac:dyDescent="0.25">
      <c r="A1432">
        <v>1492</v>
      </c>
      <c r="B1432">
        <v>541</v>
      </c>
      <c r="C1432">
        <v>13</v>
      </c>
      <c r="D1432" s="2">
        <v>40422</v>
      </c>
      <c r="E1432">
        <v>230</v>
      </c>
      <c r="F1432">
        <v>150</v>
      </c>
      <c r="G1432">
        <f>Table1[[#This Row],[Actual_Sales]]-Table1[[#This Row],[Budget_Sales]]</f>
        <v>80</v>
      </c>
      <c r="H1432" s="5">
        <f>IF(
Table1[[#This Row],[Budget_Sales]]=0,
"",
IF(
Table1[[#This Row],[Budget_Sales]]&gt;0,
(Table1[[#This Row],[Actual_Sales]]-Table1[[#This Row],[Budget_Sales]])/Table1[[#This Row],[Budget_Sales]],
(Table1[[#This Row],[Actual_Sales]]-Table1[[#This Row],[Budget_Sales]])/ABS(Table1[[#This Row],[Budget_Sales]])
)
)</f>
        <v>0.53333333333333333</v>
      </c>
      <c r="I1432" s="5" t="str">
        <f>IF(Table1[[#This Row],[Sales_Var]]&gt;=0,"Above Budget","Below Budget")</f>
        <v>Above Budget</v>
      </c>
      <c r="J1432">
        <f>Table1[[#This Row],[Actual_Sales]]-(Table1[[#This Row],[COGS]]+Table1[[#This Row],[Expenses]])</f>
        <v>81</v>
      </c>
      <c r="K1432">
        <v>60</v>
      </c>
      <c r="L1432">
        <f>Table1[[#This Row],[Actual_Profit]]-Table1[[#This Row],[Budget_Profit]]</f>
        <v>21</v>
      </c>
      <c r="M1432" s="5">
        <f>IF(
Table1[[#This Row],[Budget_Profit]]=0,
"",
IF(
Table1[[#This Row],[Budget_Profit]]&gt;0,
(Table1[[#This Row],[Actual_Profit]]-Table1[[#This Row],[Budget_Profit]])/Table1[[#This Row],[Budget_Profit]],
(Table1[[#This Row],[Actual_Profit]]-Table1[[#This Row],[Budget_Profit]])/ABS(Table1[[#This Row],[Budget_Profit]])
)
)</f>
        <v>0.35</v>
      </c>
      <c r="N1432" s="5" t="str">
        <f>IF(Table1[[#This Row],[Profit_Var]]&gt;=0, "Above Budget", "Below Budget")</f>
        <v>Above Budget</v>
      </c>
      <c r="O1432">
        <v>96</v>
      </c>
      <c r="P1432">
        <v>60</v>
      </c>
      <c r="Q1432">
        <f>Table1[[#This Row],[COGS]]-Table1[[#This Row],[Budget_COGS]]</f>
        <v>36</v>
      </c>
      <c r="R1432" s="5">
        <f>IF(
Table1[[#This Row],[Budget_COGS]]=0,
"",
IF(
Table1[[#This Row],[Budget_COGS]]&gt;0,
(Table1[[#This Row],[Budget_COGS]]-Table1[[#This Row],[COGS]]) / Table1[[#This Row],[Budget_COGS]],
(Table1[[#This Row],[Budget_COGS]]-Table1[[#This Row],[COGS]]) / ABS(Table1[[#This Row],[Budget_COGS]])
)
)</f>
        <v>-0.6</v>
      </c>
      <c r="S1432" s="5" t="str">
        <f>IF(Table1[[#This Row],[COGS _Var]]&gt;=0, "Above Budget", "Below Budget")</f>
        <v>Above Budget</v>
      </c>
      <c r="T1432">
        <f>Table1[[#This Row],[Actual_Sales]]-Table1[[#This Row],[COGS]]</f>
        <v>134</v>
      </c>
      <c r="U1432">
        <v>90</v>
      </c>
      <c r="V1432">
        <f>Table1[[#This Row],[Gross_Margin]]-Table1[[#This Row],[Budget_Margin]]</f>
        <v>44</v>
      </c>
      <c r="W1432" s="5">
        <f>IF(
Table1[[#This Row],[Budget_Margin]]=0,
"",
IF(
Table1[[#This Row],[Budget_Margin]]&gt;0,
(Table1[[#This Row],[Gross_Margin]]-Table1[[#This Row],[Budget_Margin]]) / Table1[[#This Row],[Budget_Margin]],
(Table1[[#This Row],[Gross_Margin]]-Table1[[#This Row],[Budget_Margin]]) / ABS(Table1[[#This Row],[Budget_Margin]])
)
)</f>
        <v>0.48888888888888887</v>
      </c>
      <c r="X1432" s="5" t="str">
        <f>IF(Table1[[#This Row],[Margin_Var]]&gt;=0, "Above Budget", "Below Budget")</f>
        <v>Above Budget</v>
      </c>
      <c r="Y1432" s="5">
        <f>IFERROR(Table1[[#This Row],[Gross_Margin]]/Table1[[#This Row],[Actual_Sales]],0)</f>
        <v>0.58260869565217388</v>
      </c>
      <c r="Z1432" s="5">
        <f>Table1[[#This Row],[Actual_Profit]]/Table1[[#This Row],[Actual_Sales]]</f>
        <v>0.35217391304347828</v>
      </c>
      <c r="AA1432">
        <v>53</v>
      </c>
      <c r="AB1432" s="5">
        <f>IFERROR(Table1[[#This Row],[Expenses]]/Table1[[#This Row],[Actual_Sales]],0)</f>
        <v>0.23043478260869565</v>
      </c>
      <c r="AC1432">
        <v>29</v>
      </c>
      <c r="AD1432">
        <v>666</v>
      </c>
      <c r="AE1432" s="5">
        <f>IFERROR(Table1[[#This Row],[Inventory]]/Table1[[#This Row],[Actual_Sales]],0)</f>
        <v>2.8956521739130436</v>
      </c>
    </row>
    <row r="1433" spans="1:31" x14ac:dyDescent="0.25">
      <c r="A1433">
        <v>2403</v>
      </c>
      <c r="B1433">
        <v>614</v>
      </c>
      <c r="C1433">
        <v>11</v>
      </c>
      <c r="D1433" s="2">
        <v>40575</v>
      </c>
      <c r="E1433">
        <v>213</v>
      </c>
      <c r="F1433">
        <v>170</v>
      </c>
      <c r="G1433">
        <f>Table1[[#This Row],[Actual_Sales]]-Table1[[#This Row],[Budget_Sales]]</f>
        <v>43</v>
      </c>
      <c r="H1433" s="5">
        <f>IF(
Table1[[#This Row],[Budget_Sales]]=0,
"",
IF(
Table1[[#This Row],[Budget_Sales]]&gt;0,
(Table1[[#This Row],[Actual_Sales]]-Table1[[#This Row],[Budget_Sales]])/Table1[[#This Row],[Budget_Sales]],
(Table1[[#This Row],[Actual_Sales]]-Table1[[#This Row],[Budget_Sales]])/ABS(Table1[[#This Row],[Budget_Sales]])
)
)</f>
        <v>0.25294117647058822</v>
      </c>
      <c r="I1433" s="5" t="str">
        <f>IF(Table1[[#This Row],[Sales_Var]]&gt;=0,"Above Budget","Below Budget")</f>
        <v>Above Budget</v>
      </c>
      <c r="J1433">
        <f>Table1[[#This Row],[Actual_Sales]]-(Table1[[#This Row],[COGS]]+Table1[[#This Row],[Expenses]])</f>
        <v>75</v>
      </c>
      <c r="K1433">
        <v>60</v>
      </c>
      <c r="L1433">
        <f>Table1[[#This Row],[Actual_Profit]]-Table1[[#This Row],[Budget_Profit]]</f>
        <v>15</v>
      </c>
      <c r="M1433" s="5">
        <f>IF(
Table1[[#This Row],[Budget_Profit]]=0,
"",
IF(
Table1[[#This Row],[Budget_Profit]]&gt;0,
(Table1[[#This Row],[Actual_Profit]]-Table1[[#This Row],[Budget_Profit]])/Table1[[#This Row],[Budget_Profit]],
(Table1[[#This Row],[Actual_Profit]]-Table1[[#This Row],[Budget_Profit]])/ABS(Table1[[#This Row],[Budget_Profit]])
)
)</f>
        <v>0.25</v>
      </c>
      <c r="N1433" s="5" t="str">
        <f>IF(Table1[[#This Row],[Profit_Var]]&gt;=0, "Above Budget", "Below Budget")</f>
        <v>Above Budget</v>
      </c>
      <c r="O1433">
        <v>80</v>
      </c>
      <c r="P1433">
        <v>60</v>
      </c>
      <c r="Q1433">
        <f>Table1[[#This Row],[COGS]]-Table1[[#This Row],[Budget_COGS]]</f>
        <v>20</v>
      </c>
      <c r="R1433" s="5">
        <f>IF(
Table1[[#This Row],[Budget_COGS]]=0,
"",
IF(
Table1[[#This Row],[Budget_COGS]]&gt;0,
(Table1[[#This Row],[Budget_COGS]]-Table1[[#This Row],[COGS]]) / Table1[[#This Row],[Budget_COGS]],
(Table1[[#This Row],[Budget_COGS]]-Table1[[#This Row],[COGS]]) / ABS(Table1[[#This Row],[Budget_COGS]])
)
)</f>
        <v>-0.33333333333333331</v>
      </c>
      <c r="S1433" s="5" t="str">
        <f>IF(Table1[[#This Row],[COGS _Var]]&gt;=0, "Above Budget", "Below Budget")</f>
        <v>Above Budget</v>
      </c>
      <c r="T1433">
        <f>Table1[[#This Row],[Actual_Sales]]-Table1[[#This Row],[COGS]]</f>
        <v>133</v>
      </c>
      <c r="U1433">
        <v>110</v>
      </c>
      <c r="V1433">
        <f>Table1[[#This Row],[Gross_Margin]]-Table1[[#This Row],[Budget_Margin]]</f>
        <v>23</v>
      </c>
      <c r="W1433" s="5">
        <f>IF(
Table1[[#This Row],[Budget_Margin]]=0,
"",
IF(
Table1[[#This Row],[Budget_Margin]]&gt;0,
(Table1[[#This Row],[Gross_Margin]]-Table1[[#This Row],[Budget_Margin]]) / Table1[[#This Row],[Budget_Margin]],
(Table1[[#This Row],[Gross_Margin]]-Table1[[#This Row],[Budget_Margin]]) / ABS(Table1[[#This Row],[Budget_Margin]])
)
)</f>
        <v>0.20909090909090908</v>
      </c>
      <c r="X1433" s="5" t="str">
        <f>IF(Table1[[#This Row],[Margin_Var]]&gt;=0, "Above Budget", "Below Budget")</f>
        <v>Above Budget</v>
      </c>
      <c r="Y1433" s="5">
        <f>IFERROR(Table1[[#This Row],[Gross_Margin]]/Table1[[#This Row],[Actual_Sales]],0)</f>
        <v>0.62441314553990612</v>
      </c>
      <c r="Z1433" s="5">
        <f>Table1[[#This Row],[Actual_Profit]]/Table1[[#This Row],[Actual_Sales]]</f>
        <v>0.352112676056338</v>
      </c>
      <c r="AA1433">
        <v>58</v>
      </c>
      <c r="AB1433" s="5">
        <f>IFERROR(Table1[[#This Row],[Expenses]]/Table1[[#This Row],[Actual_Sales]],0)</f>
        <v>0.27230046948356806</v>
      </c>
      <c r="AC1433">
        <v>26</v>
      </c>
      <c r="AD1433">
        <v>640</v>
      </c>
      <c r="AE1433" s="5">
        <f>IFERROR(Table1[[#This Row],[Inventory]]/Table1[[#This Row],[Actual_Sales]],0)</f>
        <v>3.004694835680751</v>
      </c>
    </row>
    <row r="1434" spans="1:31" x14ac:dyDescent="0.25">
      <c r="A1434">
        <v>2360</v>
      </c>
      <c r="B1434">
        <v>503</v>
      </c>
      <c r="C1434">
        <v>12</v>
      </c>
      <c r="D1434" s="2">
        <v>40575</v>
      </c>
      <c r="E1434">
        <v>213</v>
      </c>
      <c r="F1434">
        <v>130</v>
      </c>
      <c r="G1434">
        <f>Table1[[#This Row],[Actual_Sales]]-Table1[[#This Row],[Budget_Sales]]</f>
        <v>83</v>
      </c>
      <c r="H1434" s="5">
        <f>IF(
Table1[[#This Row],[Budget_Sales]]=0,
"",
IF(
Table1[[#This Row],[Budget_Sales]]&gt;0,
(Table1[[#This Row],[Actual_Sales]]-Table1[[#This Row],[Budget_Sales]])/Table1[[#This Row],[Budget_Sales]],
(Table1[[#This Row],[Actual_Sales]]-Table1[[#This Row],[Budget_Sales]])/ABS(Table1[[#This Row],[Budget_Sales]])
)
)</f>
        <v>0.63846153846153841</v>
      </c>
      <c r="I1434" s="5" t="str">
        <f>IF(Table1[[#This Row],[Sales_Var]]&gt;=0,"Above Budget","Below Budget")</f>
        <v>Above Budget</v>
      </c>
      <c r="J1434">
        <f>Table1[[#This Row],[Actual_Sales]]-(Table1[[#This Row],[COGS]]+Table1[[#This Row],[Expenses]])</f>
        <v>75</v>
      </c>
      <c r="K1434">
        <v>50</v>
      </c>
      <c r="L1434">
        <f>Table1[[#This Row],[Actual_Profit]]-Table1[[#This Row],[Budget_Profit]]</f>
        <v>25</v>
      </c>
      <c r="M1434" s="5">
        <f>IF(
Table1[[#This Row],[Budget_Profit]]=0,
"",
IF(
Table1[[#This Row],[Budget_Profit]]&gt;0,
(Table1[[#This Row],[Actual_Profit]]-Table1[[#This Row],[Budget_Profit]])/Table1[[#This Row],[Budget_Profit]],
(Table1[[#This Row],[Actual_Profit]]-Table1[[#This Row],[Budget_Profit]])/ABS(Table1[[#This Row],[Budget_Profit]])
)
)</f>
        <v>0.5</v>
      </c>
      <c r="N1434" s="5" t="str">
        <f>IF(Table1[[#This Row],[Profit_Var]]&gt;=0, "Above Budget", "Below Budget")</f>
        <v>Above Budget</v>
      </c>
      <c r="O1434">
        <v>80</v>
      </c>
      <c r="P1434">
        <v>50</v>
      </c>
      <c r="Q1434">
        <f>Table1[[#This Row],[COGS]]-Table1[[#This Row],[Budget_COGS]]</f>
        <v>30</v>
      </c>
      <c r="R1434" s="5">
        <f>IF(
Table1[[#This Row],[Budget_COGS]]=0,
"",
IF(
Table1[[#This Row],[Budget_COGS]]&gt;0,
(Table1[[#This Row],[Budget_COGS]]-Table1[[#This Row],[COGS]]) / Table1[[#This Row],[Budget_COGS]],
(Table1[[#This Row],[Budget_COGS]]-Table1[[#This Row],[COGS]]) / ABS(Table1[[#This Row],[Budget_COGS]])
)
)</f>
        <v>-0.6</v>
      </c>
      <c r="S1434" s="5" t="str">
        <f>IF(Table1[[#This Row],[COGS _Var]]&gt;=0, "Above Budget", "Below Budget")</f>
        <v>Above Budget</v>
      </c>
      <c r="T1434">
        <f>Table1[[#This Row],[Actual_Sales]]-Table1[[#This Row],[COGS]]</f>
        <v>133</v>
      </c>
      <c r="U1434">
        <v>80</v>
      </c>
      <c r="V1434">
        <f>Table1[[#This Row],[Gross_Margin]]-Table1[[#This Row],[Budget_Margin]]</f>
        <v>53</v>
      </c>
      <c r="W1434" s="5">
        <f>IF(
Table1[[#This Row],[Budget_Margin]]=0,
"",
IF(
Table1[[#This Row],[Budget_Margin]]&gt;0,
(Table1[[#This Row],[Gross_Margin]]-Table1[[#This Row],[Budget_Margin]]) / Table1[[#This Row],[Budget_Margin]],
(Table1[[#This Row],[Gross_Margin]]-Table1[[#This Row],[Budget_Margin]]) / ABS(Table1[[#This Row],[Budget_Margin]])
)
)</f>
        <v>0.66249999999999998</v>
      </c>
      <c r="X1434" s="5" t="str">
        <f>IF(Table1[[#This Row],[Margin_Var]]&gt;=0, "Above Budget", "Below Budget")</f>
        <v>Above Budget</v>
      </c>
      <c r="Y1434" s="5">
        <f>IFERROR(Table1[[#This Row],[Gross_Margin]]/Table1[[#This Row],[Actual_Sales]],0)</f>
        <v>0.62441314553990612</v>
      </c>
      <c r="Z1434" s="5">
        <f>Table1[[#This Row],[Actual_Profit]]/Table1[[#This Row],[Actual_Sales]]</f>
        <v>0.352112676056338</v>
      </c>
      <c r="AA1434">
        <v>58</v>
      </c>
      <c r="AB1434" s="5">
        <f>IFERROR(Table1[[#This Row],[Expenses]]/Table1[[#This Row],[Actual_Sales]],0)</f>
        <v>0.27230046948356806</v>
      </c>
      <c r="AC1434">
        <v>26</v>
      </c>
      <c r="AD1434">
        <v>640</v>
      </c>
      <c r="AE1434" s="5">
        <f>IFERROR(Table1[[#This Row],[Inventory]]/Table1[[#This Row],[Actual_Sales]],0)</f>
        <v>3.004694835680751</v>
      </c>
    </row>
    <row r="1435" spans="1:31" x14ac:dyDescent="0.25">
      <c r="A1435">
        <v>3405</v>
      </c>
      <c r="B1435">
        <v>425</v>
      </c>
      <c r="C1435">
        <v>11</v>
      </c>
      <c r="D1435" s="2">
        <v>40756</v>
      </c>
      <c r="E1435">
        <v>125</v>
      </c>
      <c r="F1435">
        <v>80</v>
      </c>
      <c r="G1435">
        <f>Table1[[#This Row],[Actual_Sales]]-Table1[[#This Row],[Budget_Sales]]</f>
        <v>45</v>
      </c>
      <c r="H1435" s="5">
        <f>IF(
Table1[[#This Row],[Budget_Sales]]=0,
"",
IF(
Table1[[#This Row],[Budget_Sales]]&gt;0,
(Table1[[#This Row],[Actual_Sales]]-Table1[[#This Row],[Budget_Sales]])/Table1[[#This Row],[Budget_Sales]],
(Table1[[#This Row],[Actual_Sales]]-Table1[[#This Row],[Budget_Sales]])/ABS(Table1[[#This Row],[Budget_Sales]])
)
)</f>
        <v>0.5625</v>
      </c>
      <c r="I1435" s="5" t="str">
        <f>IF(Table1[[#This Row],[Sales_Var]]&gt;=0,"Above Budget","Below Budget")</f>
        <v>Above Budget</v>
      </c>
      <c r="J1435">
        <f>Table1[[#This Row],[Actual_Sales]]-(Table1[[#This Row],[COGS]]+Table1[[#This Row],[Expenses]])</f>
        <v>44</v>
      </c>
      <c r="K1435">
        <v>30</v>
      </c>
      <c r="L1435">
        <f>Table1[[#This Row],[Actual_Profit]]-Table1[[#This Row],[Budget_Profit]]</f>
        <v>14</v>
      </c>
      <c r="M1435" s="5">
        <f>IF(
Table1[[#This Row],[Budget_Profit]]=0,
"",
IF(
Table1[[#This Row],[Budget_Profit]]&gt;0,
(Table1[[#This Row],[Actual_Profit]]-Table1[[#This Row],[Budget_Profit]])/Table1[[#This Row],[Budget_Profit]],
(Table1[[#This Row],[Actual_Profit]]-Table1[[#This Row],[Budget_Profit]])/ABS(Table1[[#This Row],[Budget_Profit]])
)
)</f>
        <v>0.46666666666666667</v>
      </c>
      <c r="N1435" s="5" t="str">
        <f>IF(Table1[[#This Row],[Profit_Var]]&gt;=0, "Above Budget", "Below Budget")</f>
        <v>Above Budget</v>
      </c>
      <c r="O1435">
        <v>47</v>
      </c>
      <c r="P1435">
        <v>30</v>
      </c>
      <c r="Q1435">
        <f>Table1[[#This Row],[COGS]]-Table1[[#This Row],[Budget_COGS]]</f>
        <v>17</v>
      </c>
      <c r="R1435" s="5">
        <f>IF(
Table1[[#This Row],[Budget_COGS]]=0,
"",
IF(
Table1[[#This Row],[Budget_COGS]]&gt;0,
(Table1[[#This Row],[Budget_COGS]]-Table1[[#This Row],[COGS]]) / Table1[[#This Row],[Budget_COGS]],
(Table1[[#This Row],[Budget_COGS]]-Table1[[#This Row],[COGS]]) / ABS(Table1[[#This Row],[Budget_COGS]])
)
)</f>
        <v>-0.56666666666666665</v>
      </c>
      <c r="S1435" s="5" t="str">
        <f>IF(Table1[[#This Row],[COGS _Var]]&gt;=0, "Above Budget", "Below Budget")</f>
        <v>Above Budget</v>
      </c>
      <c r="T1435">
        <f>Table1[[#This Row],[Actual_Sales]]-Table1[[#This Row],[COGS]]</f>
        <v>78</v>
      </c>
      <c r="U1435">
        <v>50</v>
      </c>
      <c r="V1435">
        <f>Table1[[#This Row],[Gross_Margin]]-Table1[[#This Row],[Budget_Margin]]</f>
        <v>28</v>
      </c>
      <c r="W1435" s="5">
        <f>IF(
Table1[[#This Row],[Budget_Margin]]=0,
"",
IF(
Table1[[#This Row],[Budget_Margin]]&gt;0,
(Table1[[#This Row],[Gross_Margin]]-Table1[[#This Row],[Budget_Margin]]) / Table1[[#This Row],[Budget_Margin]],
(Table1[[#This Row],[Gross_Margin]]-Table1[[#This Row],[Budget_Margin]]) / ABS(Table1[[#This Row],[Budget_Margin]])
)
)</f>
        <v>0.56000000000000005</v>
      </c>
      <c r="X1435" s="5" t="str">
        <f>IF(Table1[[#This Row],[Margin_Var]]&gt;=0, "Above Budget", "Below Budget")</f>
        <v>Above Budget</v>
      </c>
      <c r="Y1435" s="5">
        <f>IFERROR(Table1[[#This Row],[Gross_Margin]]/Table1[[#This Row],[Actual_Sales]],0)</f>
        <v>0.624</v>
      </c>
      <c r="Z1435" s="5">
        <f>Table1[[#This Row],[Actual_Profit]]/Table1[[#This Row],[Actual_Sales]]</f>
        <v>0.35199999999999998</v>
      </c>
      <c r="AA1435">
        <v>34</v>
      </c>
      <c r="AB1435" s="5">
        <f>IFERROR(Table1[[#This Row],[Expenses]]/Table1[[#This Row],[Actual_Sales]],0)</f>
        <v>0.27200000000000002</v>
      </c>
      <c r="AC1435">
        <v>14</v>
      </c>
      <c r="AD1435">
        <v>366</v>
      </c>
      <c r="AE1435" s="5">
        <f>IFERROR(Table1[[#This Row],[Inventory]]/Table1[[#This Row],[Actual_Sales]],0)</f>
        <v>2.9279999999999999</v>
      </c>
    </row>
    <row r="1436" spans="1:31" x14ac:dyDescent="0.25">
      <c r="A1436">
        <v>45</v>
      </c>
      <c r="B1436">
        <v>409</v>
      </c>
      <c r="C1436">
        <v>2</v>
      </c>
      <c r="D1436" s="2">
        <v>40179</v>
      </c>
      <c r="E1436">
        <v>452</v>
      </c>
      <c r="F1436">
        <v>560</v>
      </c>
      <c r="G1436">
        <f>Table1[[#This Row],[Actual_Sales]]-Table1[[#This Row],[Budget_Sales]]</f>
        <v>-108</v>
      </c>
      <c r="H1436" s="5">
        <f>IF(
Table1[[#This Row],[Budget_Sales]]=0,
"",
IF(
Table1[[#This Row],[Budget_Sales]]&gt;0,
(Table1[[#This Row],[Actual_Sales]]-Table1[[#This Row],[Budget_Sales]])/Table1[[#This Row],[Budget_Sales]],
(Table1[[#This Row],[Actual_Sales]]-Table1[[#This Row],[Budget_Sales]])/ABS(Table1[[#This Row],[Budget_Sales]])
)
)</f>
        <v>-0.19285714285714287</v>
      </c>
      <c r="I1436" s="5" t="str">
        <f>IF(Table1[[#This Row],[Sales_Var]]&gt;=0,"Above Budget","Below Budget")</f>
        <v>Below Budget</v>
      </c>
      <c r="J1436">
        <f>Table1[[#This Row],[Actual_Sales]]-(Table1[[#This Row],[COGS]]+Table1[[#This Row],[Expenses]])</f>
        <v>159</v>
      </c>
      <c r="K1436">
        <v>220</v>
      </c>
      <c r="L1436">
        <f>Table1[[#This Row],[Actual_Profit]]-Table1[[#This Row],[Budget_Profit]]</f>
        <v>-61</v>
      </c>
      <c r="M1436" s="5">
        <f>IF(
Table1[[#This Row],[Budget_Profit]]=0,
"",
IF(
Table1[[#This Row],[Budget_Profit]]&gt;0,
(Table1[[#This Row],[Actual_Profit]]-Table1[[#This Row],[Budget_Profit]])/Table1[[#This Row],[Budget_Profit]],
(Table1[[#This Row],[Actual_Profit]]-Table1[[#This Row],[Budget_Profit]])/ABS(Table1[[#This Row],[Budget_Profit]])
)
)</f>
        <v>-0.27727272727272728</v>
      </c>
      <c r="N1436" s="5" t="str">
        <f>IF(Table1[[#This Row],[Profit_Var]]&gt;=0, "Above Budget", "Below Budget")</f>
        <v>Below Budget</v>
      </c>
      <c r="O1436">
        <v>207</v>
      </c>
      <c r="P1436">
        <v>260</v>
      </c>
      <c r="Q1436">
        <f>Table1[[#This Row],[COGS]]-Table1[[#This Row],[Budget_COGS]]</f>
        <v>-53</v>
      </c>
      <c r="R1436" s="5">
        <f>IF(
Table1[[#This Row],[Budget_COGS]]=0,
"",
IF(
Table1[[#This Row],[Budget_COGS]]&gt;0,
(Table1[[#This Row],[Budget_COGS]]-Table1[[#This Row],[COGS]]) / Table1[[#This Row],[Budget_COGS]],
(Table1[[#This Row],[Budget_COGS]]-Table1[[#This Row],[COGS]]) / ABS(Table1[[#This Row],[Budget_COGS]])
)
)</f>
        <v>0.20384615384615384</v>
      </c>
      <c r="S1436" s="5" t="str">
        <f>IF(Table1[[#This Row],[COGS _Var]]&gt;=0, "Above Budget", "Below Budget")</f>
        <v>Below Budget</v>
      </c>
      <c r="T1436">
        <f>Table1[[#This Row],[Actual_Sales]]-Table1[[#This Row],[COGS]]</f>
        <v>245</v>
      </c>
      <c r="U1436">
        <v>300</v>
      </c>
      <c r="V1436">
        <f>Table1[[#This Row],[Gross_Margin]]-Table1[[#This Row],[Budget_Margin]]</f>
        <v>-55</v>
      </c>
      <c r="W1436" s="5">
        <f>IF(
Table1[[#This Row],[Budget_Margin]]=0,
"",
IF(
Table1[[#This Row],[Budget_Margin]]&gt;0,
(Table1[[#This Row],[Gross_Margin]]-Table1[[#This Row],[Budget_Margin]]) / Table1[[#This Row],[Budget_Margin]],
(Table1[[#This Row],[Gross_Margin]]-Table1[[#This Row],[Budget_Margin]]) / ABS(Table1[[#This Row],[Budget_Margin]])
)
)</f>
        <v>-0.18333333333333332</v>
      </c>
      <c r="X1436" s="5" t="str">
        <f>IF(Table1[[#This Row],[Margin_Var]]&gt;=0, "Above Budget", "Below Budget")</f>
        <v>Below Budget</v>
      </c>
      <c r="Y1436" s="5">
        <f>IFERROR(Table1[[#This Row],[Gross_Margin]]/Table1[[#This Row],[Actual_Sales]],0)</f>
        <v>0.54203539823008851</v>
      </c>
      <c r="Z1436" s="5">
        <f>Table1[[#This Row],[Actual_Profit]]/Table1[[#This Row],[Actual_Sales]]</f>
        <v>0.35176991150442477</v>
      </c>
      <c r="AA1436">
        <v>86</v>
      </c>
      <c r="AB1436" s="5">
        <f>IFERROR(Table1[[#This Row],[Expenses]]/Table1[[#This Row],[Actual_Sales]],0)</f>
        <v>0.19026548672566371</v>
      </c>
      <c r="AC1436">
        <v>64</v>
      </c>
      <c r="AD1436">
        <v>965</v>
      </c>
      <c r="AE1436" s="5">
        <f>IFERROR(Table1[[#This Row],[Inventory]]/Table1[[#This Row],[Actual_Sales]],0)</f>
        <v>2.1349557522123894</v>
      </c>
    </row>
    <row r="1437" spans="1:31" x14ac:dyDescent="0.25">
      <c r="A1437">
        <v>2129</v>
      </c>
      <c r="B1437">
        <v>206</v>
      </c>
      <c r="C1437">
        <v>2</v>
      </c>
      <c r="D1437" s="2">
        <v>40544</v>
      </c>
      <c r="E1437">
        <v>145</v>
      </c>
      <c r="F1437">
        <v>160</v>
      </c>
      <c r="G1437">
        <f>Table1[[#This Row],[Actual_Sales]]-Table1[[#This Row],[Budget_Sales]]</f>
        <v>-15</v>
      </c>
      <c r="H1437" s="5">
        <f>IF(
Table1[[#This Row],[Budget_Sales]]=0,
"",
IF(
Table1[[#This Row],[Budget_Sales]]&gt;0,
(Table1[[#This Row],[Actual_Sales]]-Table1[[#This Row],[Budget_Sales]])/Table1[[#This Row],[Budget_Sales]],
(Table1[[#This Row],[Actual_Sales]]-Table1[[#This Row],[Budget_Sales]])/ABS(Table1[[#This Row],[Budget_Sales]])
)
)</f>
        <v>-9.375E-2</v>
      </c>
      <c r="I1437" s="5" t="str">
        <f>IF(Table1[[#This Row],[Sales_Var]]&gt;=0,"Above Budget","Below Budget")</f>
        <v>Below Budget</v>
      </c>
      <c r="J1437">
        <f>Table1[[#This Row],[Actual_Sales]]-(Table1[[#This Row],[COGS]]+Table1[[#This Row],[Expenses]])</f>
        <v>51</v>
      </c>
      <c r="K1437">
        <v>70</v>
      </c>
      <c r="L1437">
        <f>Table1[[#This Row],[Actual_Profit]]-Table1[[#This Row],[Budget_Profit]]</f>
        <v>-19</v>
      </c>
      <c r="M1437" s="5">
        <f>IF(
Table1[[#This Row],[Budget_Profit]]=0,
"",
IF(
Table1[[#This Row],[Budget_Profit]]&gt;0,
(Table1[[#This Row],[Actual_Profit]]-Table1[[#This Row],[Budget_Profit]])/Table1[[#This Row],[Budget_Profit]],
(Table1[[#This Row],[Actual_Profit]]-Table1[[#This Row],[Budget_Profit]])/ABS(Table1[[#This Row],[Budget_Profit]])
)
)</f>
        <v>-0.27142857142857141</v>
      </c>
      <c r="N1437" s="5" t="str">
        <f>IF(Table1[[#This Row],[Profit_Var]]&gt;=0, "Above Budget", "Below Budget")</f>
        <v>Below Budget</v>
      </c>
      <c r="O1437">
        <v>53</v>
      </c>
      <c r="P1437">
        <v>60</v>
      </c>
      <c r="Q1437">
        <f>Table1[[#This Row],[COGS]]-Table1[[#This Row],[Budget_COGS]]</f>
        <v>-7</v>
      </c>
      <c r="R1437" s="5">
        <f>IF(
Table1[[#This Row],[Budget_COGS]]=0,
"",
IF(
Table1[[#This Row],[Budget_COGS]]&gt;0,
(Table1[[#This Row],[Budget_COGS]]-Table1[[#This Row],[COGS]]) / Table1[[#This Row],[Budget_COGS]],
(Table1[[#This Row],[Budget_COGS]]-Table1[[#This Row],[COGS]]) / ABS(Table1[[#This Row],[Budget_COGS]])
)
)</f>
        <v>0.11666666666666667</v>
      </c>
      <c r="S1437" s="5" t="str">
        <f>IF(Table1[[#This Row],[COGS _Var]]&gt;=0, "Above Budget", "Below Budget")</f>
        <v>Below Budget</v>
      </c>
      <c r="T1437">
        <f>Table1[[#This Row],[Actual_Sales]]-Table1[[#This Row],[COGS]]</f>
        <v>92</v>
      </c>
      <c r="U1437">
        <v>100</v>
      </c>
      <c r="V1437">
        <f>Table1[[#This Row],[Gross_Margin]]-Table1[[#This Row],[Budget_Margin]]</f>
        <v>-8</v>
      </c>
      <c r="W1437" s="5">
        <f>IF(
Table1[[#This Row],[Budget_Margin]]=0,
"",
IF(
Table1[[#This Row],[Budget_Margin]]&gt;0,
(Table1[[#This Row],[Gross_Margin]]-Table1[[#This Row],[Budget_Margin]]) / Table1[[#This Row],[Budget_Margin]],
(Table1[[#This Row],[Gross_Margin]]-Table1[[#This Row],[Budget_Margin]]) / ABS(Table1[[#This Row],[Budget_Margin]])
)
)</f>
        <v>-0.08</v>
      </c>
      <c r="X1437" s="5" t="str">
        <f>IF(Table1[[#This Row],[Margin_Var]]&gt;=0, "Above Budget", "Below Budget")</f>
        <v>Below Budget</v>
      </c>
      <c r="Y1437" s="5">
        <f>IFERROR(Table1[[#This Row],[Gross_Margin]]/Table1[[#This Row],[Actual_Sales]],0)</f>
        <v>0.6344827586206897</v>
      </c>
      <c r="Z1437" s="5">
        <f>Table1[[#This Row],[Actual_Profit]]/Table1[[#This Row],[Actual_Sales]]</f>
        <v>0.35172413793103446</v>
      </c>
      <c r="AA1437">
        <v>41</v>
      </c>
      <c r="AB1437" s="5">
        <f>IFERROR(Table1[[#This Row],[Expenses]]/Table1[[#This Row],[Actual_Sales]],0)</f>
        <v>0.28275862068965518</v>
      </c>
      <c r="AC1437">
        <v>16</v>
      </c>
      <c r="AD1437">
        <v>338</v>
      </c>
      <c r="AE1437" s="5">
        <f>IFERROR(Table1[[#This Row],[Inventory]]/Table1[[#This Row],[Actual_Sales]],0)</f>
        <v>2.3310344827586209</v>
      </c>
    </row>
    <row r="1438" spans="1:31" x14ac:dyDescent="0.25">
      <c r="A1438">
        <v>2705</v>
      </c>
      <c r="B1438">
        <v>415</v>
      </c>
      <c r="C1438">
        <v>4</v>
      </c>
      <c r="D1438" s="2">
        <v>40634</v>
      </c>
      <c r="E1438">
        <v>509</v>
      </c>
      <c r="F1438">
        <v>450</v>
      </c>
      <c r="G1438">
        <f>Table1[[#This Row],[Actual_Sales]]-Table1[[#This Row],[Budget_Sales]]</f>
        <v>59</v>
      </c>
      <c r="H1438" s="5">
        <f>IF(
Table1[[#This Row],[Budget_Sales]]=0,
"",
IF(
Table1[[#This Row],[Budget_Sales]]&gt;0,
(Table1[[#This Row],[Actual_Sales]]-Table1[[#This Row],[Budget_Sales]])/Table1[[#This Row],[Budget_Sales]],
(Table1[[#This Row],[Actual_Sales]]-Table1[[#This Row],[Budget_Sales]])/ABS(Table1[[#This Row],[Budget_Sales]])
)
)</f>
        <v>0.13111111111111112</v>
      </c>
      <c r="I1438" s="5" t="str">
        <f>IF(Table1[[#This Row],[Sales_Var]]&gt;=0,"Above Budget","Below Budget")</f>
        <v>Above Budget</v>
      </c>
      <c r="J1438">
        <f>Table1[[#This Row],[Actual_Sales]]-(Table1[[#This Row],[COGS]]+Table1[[#This Row],[Expenses]])</f>
        <v>179</v>
      </c>
      <c r="K1438">
        <v>150</v>
      </c>
      <c r="L1438">
        <f>Table1[[#This Row],[Actual_Profit]]-Table1[[#This Row],[Budget_Profit]]</f>
        <v>29</v>
      </c>
      <c r="M1438" s="5">
        <f>IF(
Table1[[#This Row],[Budget_Profit]]=0,
"",
IF(
Table1[[#This Row],[Budget_Profit]]&gt;0,
(Table1[[#This Row],[Actual_Profit]]-Table1[[#This Row],[Budget_Profit]])/Table1[[#This Row],[Budget_Profit]],
(Table1[[#This Row],[Actual_Profit]]-Table1[[#This Row],[Budget_Profit]])/ABS(Table1[[#This Row],[Budget_Profit]])
)
)</f>
        <v>0.19333333333333333</v>
      </c>
      <c r="N1438" s="5" t="str">
        <f>IF(Table1[[#This Row],[Profit_Var]]&gt;=0, "Above Budget", "Below Budget")</f>
        <v>Above Budget</v>
      </c>
      <c r="O1438">
        <v>239</v>
      </c>
      <c r="P1438">
        <v>220</v>
      </c>
      <c r="Q1438">
        <f>Table1[[#This Row],[COGS]]-Table1[[#This Row],[Budget_COGS]]</f>
        <v>19</v>
      </c>
      <c r="R1438" s="5">
        <f>IF(
Table1[[#This Row],[Budget_COGS]]=0,
"",
IF(
Table1[[#This Row],[Budget_COGS]]&gt;0,
(Table1[[#This Row],[Budget_COGS]]-Table1[[#This Row],[COGS]]) / Table1[[#This Row],[Budget_COGS]],
(Table1[[#This Row],[Budget_COGS]]-Table1[[#This Row],[COGS]]) / ABS(Table1[[#This Row],[Budget_COGS]])
)
)</f>
        <v>-8.6363636363636365E-2</v>
      </c>
      <c r="S1438" s="5" t="str">
        <f>IF(Table1[[#This Row],[COGS _Var]]&gt;=0, "Above Budget", "Below Budget")</f>
        <v>Above Budget</v>
      </c>
      <c r="T1438">
        <f>Table1[[#This Row],[Actual_Sales]]-Table1[[#This Row],[COGS]]</f>
        <v>270</v>
      </c>
      <c r="U1438">
        <v>230</v>
      </c>
      <c r="V1438">
        <f>Table1[[#This Row],[Gross_Margin]]-Table1[[#This Row],[Budget_Margin]]</f>
        <v>40</v>
      </c>
      <c r="W1438" s="5">
        <f>IF(
Table1[[#This Row],[Budget_Margin]]=0,
"",
IF(
Table1[[#This Row],[Budget_Margin]]&gt;0,
(Table1[[#This Row],[Gross_Margin]]-Table1[[#This Row],[Budget_Margin]]) / Table1[[#This Row],[Budget_Margin]],
(Table1[[#This Row],[Gross_Margin]]-Table1[[#This Row],[Budget_Margin]]) / ABS(Table1[[#This Row],[Budget_Margin]])
)
)</f>
        <v>0.17391304347826086</v>
      </c>
      <c r="X1438" s="5" t="str">
        <f>IF(Table1[[#This Row],[Margin_Var]]&gt;=0, "Above Budget", "Below Budget")</f>
        <v>Above Budget</v>
      </c>
      <c r="Y1438" s="5">
        <f>IFERROR(Table1[[#This Row],[Gross_Margin]]/Table1[[#This Row],[Actual_Sales]],0)</f>
        <v>0.53045186640471509</v>
      </c>
      <c r="Z1438" s="5">
        <f>Table1[[#This Row],[Actual_Profit]]/Table1[[#This Row],[Actual_Sales]]</f>
        <v>0.35166994106090371</v>
      </c>
      <c r="AA1438">
        <v>91</v>
      </c>
      <c r="AB1438" s="5">
        <f>IFERROR(Table1[[#This Row],[Expenses]]/Table1[[#This Row],[Actual_Sales]],0)</f>
        <v>0.1787819253438114</v>
      </c>
      <c r="AC1438">
        <v>66</v>
      </c>
      <c r="AD1438">
        <v>1464</v>
      </c>
      <c r="AE1438" s="5">
        <f>IFERROR(Table1[[#This Row],[Inventory]]/Table1[[#This Row],[Actual_Sales]],0)</f>
        <v>2.8762278978388998</v>
      </c>
    </row>
    <row r="1439" spans="1:31" x14ac:dyDescent="0.25">
      <c r="A1439">
        <v>2776</v>
      </c>
      <c r="B1439">
        <v>712</v>
      </c>
      <c r="C1439">
        <v>11</v>
      </c>
      <c r="D1439" s="2">
        <v>40634</v>
      </c>
      <c r="E1439">
        <v>509</v>
      </c>
      <c r="F1439">
        <v>420</v>
      </c>
      <c r="G1439">
        <f>Table1[[#This Row],[Actual_Sales]]-Table1[[#This Row],[Budget_Sales]]</f>
        <v>89</v>
      </c>
      <c r="H1439" s="5">
        <f>IF(
Table1[[#This Row],[Budget_Sales]]=0,
"",
IF(
Table1[[#This Row],[Budget_Sales]]&gt;0,
(Table1[[#This Row],[Actual_Sales]]-Table1[[#This Row],[Budget_Sales]])/Table1[[#This Row],[Budget_Sales]],
(Table1[[#This Row],[Actual_Sales]]-Table1[[#This Row],[Budget_Sales]])/ABS(Table1[[#This Row],[Budget_Sales]])
)
)</f>
        <v>0.2119047619047619</v>
      </c>
      <c r="I1439" s="5" t="str">
        <f>IF(Table1[[#This Row],[Sales_Var]]&gt;=0,"Above Budget","Below Budget")</f>
        <v>Above Budget</v>
      </c>
      <c r="J1439">
        <f>Table1[[#This Row],[Actual_Sales]]-(Table1[[#This Row],[COGS]]+Table1[[#This Row],[Expenses]])</f>
        <v>179</v>
      </c>
      <c r="K1439">
        <v>140</v>
      </c>
      <c r="L1439">
        <f>Table1[[#This Row],[Actual_Profit]]-Table1[[#This Row],[Budget_Profit]]</f>
        <v>39</v>
      </c>
      <c r="M1439" s="5">
        <f>IF(
Table1[[#This Row],[Budget_Profit]]=0,
"",
IF(
Table1[[#This Row],[Budget_Profit]]&gt;0,
(Table1[[#This Row],[Actual_Profit]]-Table1[[#This Row],[Budget_Profit]])/Table1[[#This Row],[Budget_Profit]],
(Table1[[#This Row],[Actual_Profit]]-Table1[[#This Row],[Budget_Profit]])/ABS(Table1[[#This Row],[Budget_Profit]])
)
)</f>
        <v>0.27857142857142858</v>
      </c>
      <c r="N1439" s="5" t="str">
        <f>IF(Table1[[#This Row],[Profit_Var]]&gt;=0, "Above Budget", "Below Budget")</f>
        <v>Above Budget</v>
      </c>
      <c r="O1439">
        <v>239</v>
      </c>
      <c r="P1439">
        <v>200</v>
      </c>
      <c r="Q1439">
        <f>Table1[[#This Row],[COGS]]-Table1[[#This Row],[Budget_COGS]]</f>
        <v>39</v>
      </c>
      <c r="R1439" s="5">
        <f>IF(
Table1[[#This Row],[Budget_COGS]]=0,
"",
IF(
Table1[[#This Row],[Budget_COGS]]&gt;0,
(Table1[[#This Row],[Budget_COGS]]-Table1[[#This Row],[COGS]]) / Table1[[#This Row],[Budget_COGS]],
(Table1[[#This Row],[Budget_COGS]]-Table1[[#This Row],[COGS]]) / ABS(Table1[[#This Row],[Budget_COGS]])
)
)</f>
        <v>-0.19500000000000001</v>
      </c>
      <c r="S1439" s="5" t="str">
        <f>IF(Table1[[#This Row],[COGS _Var]]&gt;=0, "Above Budget", "Below Budget")</f>
        <v>Above Budget</v>
      </c>
      <c r="T1439">
        <f>Table1[[#This Row],[Actual_Sales]]-Table1[[#This Row],[COGS]]</f>
        <v>270</v>
      </c>
      <c r="U1439">
        <v>220</v>
      </c>
      <c r="V1439">
        <f>Table1[[#This Row],[Gross_Margin]]-Table1[[#This Row],[Budget_Margin]]</f>
        <v>50</v>
      </c>
      <c r="W1439" s="5">
        <f>IF(
Table1[[#This Row],[Budget_Margin]]=0,
"",
IF(
Table1[[#This Row],[Budget_Margin]]&gt;0,
(Table1[[#This Row],[Gross_Margin]]-Table1[[#This Row],[Budget_Margin]]) / Table1[[#This Row],[Budget_Margin]],
(Table1[[#This Row],[Gross_Margin]]-Table1[[#This Row],[Budget_Margin]]) / ABS(Table1[[#This Row],[Budget_Margin]])
)
)</f>
        <v>0.22727272727272727</v>
      </c>
      <c r="X1439" s="5" t="str">
        <f>IF(Table1[[#This Row],[Margin_Var]]&gt;=0, "Above Budget", "Below Budget")</f>
        <v>Above Budget</v>
      </c>
      <c r="Y1439" s="5">
        <f>IFERROR(Table1[[#This Row],[Gross_Margin]]/Table1[[#This Row],[Actual_Sales]],0)</f>
        <v>0.53045186640471509</v>
      </c>
      <c r="Z1439" s="5">
        <f>Table1[[#This Row],[Actual_Profit]]/Table1[[#This Row],[Actual_Sales]]</f>
        <v>0.35166994106090371</v>
      </c>
      <c r="AA1439">
        <v>91</v>
      </c>
      <c r="AB1439" s="5">
        <f>IFERROR(Table1[[#This Row],[Expenses]]/Table1[[#This Row],[Actual_Sales]],0)</f>
        <v>0.1787819253438114</v>
      </c>
      <c r="AC1439">
        <v>66</v>
      </c>
      <c r="AD1439">
        <v>1464</v>
      </c>
      <c r="AE1439" s="5">
        <f>IFERROR(Table1[[#This Row],[Inventory]]/Table1[[#This Row],[Actual_Sales]],0)</f>
        <v>2.8762278978388998</v>
      </c>
    </row>
    <row r="1440" spans="1:31" x14ac:dyDescent="0.25">
      <c r="A1440">
        <v>2578</v>
      </c>
      <c r="B1440">
        <v>630</v>
      </c>
      <c r="C1440">
        <v>6</v>
      </c>
      <c r="D1440" s="2">
        <v>40603</v>
      </c>
      <c r="E1440">
        <v>509</v>
      </c>
      <c r="F1440">
        <v>560</v>
      </c>
      <c r="G1440">
        <f>Table1[[#This Row],[Actual_Sales]]-Table1[[#This Row],[Budget_Sales]]</f>
        <v>-51</v>
      </c>
      <c r="H1440" s="5">
        <f>IF(
Table1[[#This Row],[Budget_Sales]]=0,
"",
IF(
Table1[[#This Row],[Budget_Sales]]&gt;0,
(Table1[[#This Row],[Actual_Sales]]-Table1[[#This Row],[Budget_Sales]])/Table1[[#This Row],[Budget_Sales]],
(Table1[[#This Row],[Actual_Sales]]-Table1[[#This Row],[Budget_Sales]])/ABS(Table1[[#This Row],[Budget_Sales]])
)
)</f>
        <v>-9.1071428571428567E-2</v>
      </c>
      <c r="I1440" s="5" t="str">
        <f>IF(Table1[[#This Row],[Sales_Var]]&gt;=0,"Above Budget","Below Budget")</f>
        <v>Below Budget</v>
      </c>
      <c r="J1440">
        <f>Table1[[#This Row],[Actual_Sales]]-(Table1[[#This Row],[COGS]]+Table1[[#This Row],[Expenses]])</f>
        <v>179</v>
      </c>
      <c r="K1440">
        <v>200</v>
      </c>
      <c r="L1440">
        <f>Table1[[#This Row],[Actual_Profit]]-Table1[[#This Row],[Budget_Profit]]</f>
        <v>-21</v>
      </c>
      <c r="M1440" s="5">
        <f>IF(
Table1[[#This Row],[Budget_Profit]]=0,
"",
IF(
Table1[[#This Row],[Budget_Profit]]&gt;0,
(Table1[[#This Row],[Actual_Profit]]-Table1[[#This Row],[Budget_Profit]])/Table1[[#This Row],[Budget_Profit]],
(Table1[[#This Row],[Actual_Profit]]-Table1[[#This Row],[Budget_Profit]])/ABS(Table1[[#This Row],[Budget_Profit]])
)
)</f>
        <v>-0.105</v>
      </c>
      <c r="N1440" s="5" t="str">
        <f>IF(Table1[[#This Row],[Profit_Var]]&gt;=0, "Above Budget", "Below Budget")</f>
        <v>Below Budget</v>
      </c>
      <c r="O1440">
        <v>239</v>
      </c>
      <c r="P1440">
        <v>270</v>
      </c>
      <c r="Q1440">
        <f>Table1[[#This Row],[COGS]]-Table1[[#This Row],[Budget_COGS]]</f>
        <v>-31</v>
      </c>
      <c r="R1440" s="5">
        <f>IF(
Table1[[#This Row],[Budget_COGS]]=0,
"",
IF(
Table1[[#This Row],[Budget_COGS]]&gt;0,
(Table1[[#This Row],[Budget_COGS]]-Table1[[#This Row],[COGS]]) / Table1[[#This Row],[Budget_COGS]],
(Table1[[#This Row],[Budget_COGS]]-Table1[[#This Row],[COGS]]) / ABS(Table1[[#This Row],[Budget_COGS]])
)
)</f>
        <v>0.11481481481481481</v>
      </c>
      <c r="S1440" s="5" t="str">
        <f>IF(Table1[[#This Row],[COGS _Var]]&gt;=0, "Above Budget", "Below Budget")</f>
        <v>Below Budget</v>
      </c>
      <c r="T1440">
        <f>Table1[[#This Row],[Actual_Sales]]-Table1[[#This Row],[COGS]]</f>
        <v>270</v>
      </c>
      <c r="U1440">
        <v>290</v>
      </c>
      <c r="V1440">
        <f>Table1[[#This Row],[Gross_Margin]]-Table1[[#This Row],[Budget_Margin]]</f>
        <v>-20</v>
      </c>
      <c r="W1440" s="5">
        <f>IF(
Table1[[#This Row],[Budget_Margin]]=0,
"",
IF(
Table1[[#This Row],[Budget_Margin]]&gt;0,
(Table1[[#This Row],[Gross_Margin]]-Table1[[#This Row],[Budget_Margin]]) / Table1[[#This Row],[Budget_Margin]],
(Table1[[#This Row],[Gross_Margin]]-Table1[[#This Row],[Budget_Margin]]) / ABS(Table1[[#This Row],[Budget_Margin]])
)
)</f>
        <v>-6.8965517241379309E-2</v>
      </c>
      <c r="X1440" s="5" t="str">
        <f>IF(Table1[[#This Row],[Margin_Var]]&gt;=0, "Above Budget", "Below Budget")</f>
        <v>Below Budget</v>
      </c>
      <c r="Y1440" s="5">
        <f>IFERROR(Table1[[#This Row],[Gross_Margin]]/Table1[[#This Row],[Actual_Sales]],0)</f>
        <v>0.53045186640471509</v>
      </c>
      <c r="Z1440" s="5">
        <f>Table1[[#This Row],[Actual_Profit]]/Table1[[#This Row],[Actual_Sales]]</f>
        <v>0.35166994106090371</v>
      </c>
      <c r="AA1440">
        <v>91</v>
      </c>
      <c r="AB1440" s="5">
        <f>IFERROR(Table1[[#This Row],[Expenses]]/Table1[[#This Row],[Actual_Sales]],0)</f>
        <v>0.1787819253438114</v>
      </c>
      <c r="AC1440">
        <v>66</v>
      </c>
      <c r="AD1440">
        <v>1417</v>
      </c>
      <c r="AE1440" s="5">
        <f>IFERROR(Table1[[#This Row],[Inventory]]/Table1[[#This Row],[Actual_Sales]],0)</f>
        <v>2.7838899803536346</v>
      </c>
    </row>
    <row r="1441" spans="1:31" x14ac:dyDescent="0.25">
      <c r="A1441">
        <v>2590</v>
      </c>
      <c r="B1441">
        <v>712</v>
      </c>
      <c r="C1441">
        <v>11</v>
      </c>
      <c r="D1441" s="2">
        <v>40603</v>
      </c>
      <c r="E1441">
        <v>509</v>
      </c>
      <c r="F1441">
        <v>420</v>
      </c>
      <c r="G1441">
        <f>Table1[[#This Row],[Actual_Sales]]-Table1[[#This Row],[Budget_Sales]]</f>
        <v>89</v>
      </c>
      <c r="H1441" s="5">
        <f>IF(
Table1[[#This Row],[Budget_Sales]]=0,
"",
IF(
Table1[[#This Row],[Budget_Sales]]&gt;0,
(Table1[[#This Row],[Actual_Sales]]-Table1[[#This Row],[Budget_Sales]])/Table1[[#This Row],[Budget_Sales]],
(Table1[[#This Row],[Actual_Sales]]-Table1[[#This Row],[Budget_Sales]])/ABS(Table1[[#This Row],[Budget_Sales]])
)
)</f>
        <v>0.2119047619047619</v>
      </c>
      <c r="I1441" s="5" t="str">
        <f>IF(Table1[[#This Row],[Sales_Var]]&gt;=0,"Above Budget","Below Budget")</f>
        <v>Above Budget</v>
      </c>
      <c r="J1441">
        <f>Table1[[#This Row],[Actual_Sales]]-(Table1[[#This Row],[COGS]]+Table1[[#This Row],[Expenses]])</f>
        <v>179</v>
      </c>
      <c r="K1441">
        <v>140</v>
      </c>
      <c r="L1441">
        <f>Table1[[#This Row],[Actual_Profit]]-Table1[[#This Row],[Budget_Profit]]</f>
        <v>39</v>
      </c>
      <c r="M1441" s="5">
        <f>IF(
Table1[[#This Row],[Budget_Profit]]=0,
"",
IF(
Table1[[#This Row],[Budget_Profit]]&gt;0,
(Table1[[#This Row],[Actual_Profit]]-Table1[[#This Row],[Budget_Profit]])/Table1[[#This Row],[Budget_Profit]],
(Table1[[#This Row],[Actual_Profit]]-Table1[[#This Row],[Budget_Profit]])/ABS(Table1[[#This Row],[Budget_Profit]])
)
)</f>
        <v>0.27857142857142858</v>
      </c>
      <c r="N1441" s="5" t="str">
        <f>IF(Table1[[#This Row],[Profit_Var]]&gt;=0, "Above Budget", "Below Budget")</f>
        <v>Above Budget</v>
      </c>
      <c r="O1441">
        <v>239</v>
      </c>
      <c r="P1441">
        <v>200</v>
      </c>
      <c r="Q1441">
        <f>Table1[[#This Row],[COGS]]-Table1[[#This Row],[Budget_COGS]]</f>
        <v>39</v>
      </c>
      <c r="R1441" s="5">
        <f>IF(
Table1[[#This Row],[Budget_COGS]]=0,
"",
IF(
Table1[[#This Row],[Budget_COGS]]&gt;0,
(Table1[[#This Row],[Budget_COGS]]-Table1[[#This Row],[COGS]]) / Table1[[#This Row],[Budget_COGS]],
(Table1[[#This Row],[Budget_COGS]]-Table1[[#This Row],[COGS]]) / ABS(Table1[[#This Row],[Budget_COGS]])
)
)</f>
        <v>-0.19500000000000001</v>
      </c>
      <c r="S1441" s="5" t="str">
        <f>IF(Table1[[#This Row],[COGS _Var]]&gt;=0, "Above Budget", "Below Budget")</f>
        <v>Above Budget</v>
      </c>
      <c r="T1441">
        <f>Table1[[#This Row],[Actual_Sales]]-Table1[[#This Row],[COGS]]</f>
        <v>270</v>
      </c>
      <c r="U1441">
        <v>220</v>
      </c>
      <c r="V1441">
        <f>Table1[[#This Row],[Gross_Margin]]-Table1[[#This Row],[Budget_Margin]]</f>
        <v>50</v>
      </c>
      <c r="W1441" s="5">
        <f>IF(
Table1[[#This Row],[Budget_Margin]]=0,
"",
IF(
Table1[[#This Row],[Budget_Margin]]&gt;0,
(Table1[[#This Row],[Gross_Margin]]-Table1[[#This Row],[Budget_Margin]]) / Table1[[#This Row],[Budget_Margin]],
(Table1[[#This Row],[Gross_Margin]]-Table1[[#This Row],[Budget_Margin]]) / ABS(Table1[[#This Row],[Budget_Margin]])
)
)</f>
        <v>0.22727272727272727</v>
      </c>
      <c r="X1441" s="5" t="str">
        <f>IF(Table1[[#This Row],[Margin_Var]]&gt;=0, "Above Budget", "Below Budget")</f>
        <v>Above Budget</v>
      </c>
      <c r="Y1441" s="5">
        <f>IFERROR(Table1[[#This Row],[Gross_Margin]]/Table1[[#This Row],[Actual_Sales]],0)</f>
        <v>0.53045186640471509</v>
      </c>
      <c r="Z1441" s="5">
        <f>Table1[[#This Row],[Actual_Profit]]/Table1[[#This Row],[Actual_Sales]]</f>
        <v>0.35166994106090371</v>
      </c>
      <c r="AA1441">
        <v>91</v>
      </c>
      <c r="AB1441" s="5">
        <f>IFERROR(Table1[[#This Row],[Expenses]]/Table1[[#This Row],[Actual_Sales]],0)</f>
        <v>0.1787819253438114</v>
      </c>
      <c r="AC1441">
        <v>66</v>
      </c>
      <c r="AD1441">
        <v>1417</v>
      </c>
      <c r="AE1441" s="5">
        <f>IFERROR(Table1[[#This Row],[Inventory]]/Table1[[#This Row],[Actual_Sales]],0)</f>
        <v>2.7838899803536346</v>
      </c>
    </row>
    <row r="1442" spans="1:31" x14ac:dyDescent="0.25">
      <c r="A1442">
        <v>2610</v>
      </c>
      <c r="B1442">
        <v>775</v>
      </c>
      <c r="C1442">
        <v>12</v>
      </c>
      <c r="D1442" s="2">
        <v>40603</v>
      </c>
      <c r="E1442">
        <v>509</v>
      </c>
      <c r="F1442">
        <v>320</v>
      </c>
      <c r="G1442">
        <f>Table1[[#This Row],[Actual_Sales]]-Table1[[#This Row],[Budget_Sales]]</f>
        <v>189</v>
      </c>
      <c r="H1442" s="5">
        <f>IF(
Table1[[#This Row],[Budget_Sales]]=0,
"",
IF(
Table1[[#This Row],[Budget_Sales]]&gt;0,
(Table1[[#This Row],[Actual_Sales]]-Table1[[#This Row],[Budget_Sales]])/Table1[[#This Row],[Budget_Sales]],
(Table1[[#This Row],[Actual_Sales]]-Table1[[#This Row],[Budget_Sales]])/ABS(Table1[[#This Row],[Budget_Sales]])
)
)</f>
        <v>0.59062499999999996</v>
      </c>
      <c r="I1442" s="5" t="str">
        <f>IF(Table1[[#This Row],[Sales_Var]]&gt;=0,"Above Budget","Below Budget")</f>
        <v>Above Budget</v>
      </c>
      <c r="J1442">
        <f>Table1[[#This Row],[Actual_Sales]]-(Table1[[#This Row],[COGS]]+Table1[[#This Row],[Expenses]])</f>
        <v>179</v>
      </c>
      <c r="K1442">
        <v>110</v>
      </c>
      <c r="L1442">
        <f>Table1[[#This Row],[Actual_Profit]]-Table1[[#This Row],[Budget_Profit]]</f>
        <v>69</v>
      </c>
      <c r="M1442" s="5">
        <f>IF(
Table1[[#This Row],[Budget_Profit]]=0,
"",
IF(
Table1[[#This Row],[Budget_Profit]]&gt;0,
(Table1[[#This Row],[Actual_Profit]]-Table1[[#This Row],[Budget_Profit]])/Table1[[#This Row],[Budget_Profit]],
(Table1[[#This Row],[Actual_Profit]]-Table1[[#This Row],[Budget_Profit]])/ABS(Table1[[#This Row],[Budget_Profit]])
)
)</f>
        <v>0.62727272727272732</v>
      </c>
      <c r="N1442" s="5" t="str">
        <f>IF(Table1[[#This Row],[Profit_Var]]&gt;=0, "Above Budget", "Below Budget")</f>
        <v>Above Budget</v>
      </c>
      <c r="O1442">
        <v>239</v>
      </c>
      <c r="P1442">
        <v>150</v>
      </c>
      <c r="Q1442">
        <f>Table1[[#This Row],[COGS]]-Table1[[#This Row],[Budget_COGS]]</f>
        <v>89</v>
      </c>
      <c r="R1442" s="5">
        <f>IF(
Table1[[#This Row],[Budget_COGS]]=0,
"",
IF(
Table1[[#This Row],[Budget_COGS]]&gt;0,
(Table1[[#This Row],[Budget_COGS]]-Table1[[#This Row],[COGS]]) / Table1[[#This Row],[Budget_COGS]],
(Table1[[#This Row],[Budget_COGS]]-Table1[[#This Row],[COGS]]) / ABS(Table1[[#This Row],[Budget_COGS]])
)
)</f>
        <v>-0.59333333333333338</v>
      </c>
      <c r="S1442" s="5" t="str">
        <f>IF(Table1[[#This Row],[COGS _Var]]&gt;=0, "Above Budget", "Below Budget")</f>
        <v>Above Budget</v>
      </c>
      <c r="T1442">
        <f>Table1[[#This Row],[Actual_Sales]]-Table1[[#This Row],[COGS]]</f>
        <v>270</v>
      </c>
      <c r="U1442">
        <v>170</v>
      </c>
      <c r="V1442">
        <f>Table1[[#This Row],[Gross_Margin]]-Table1[[#This Row],[Budget_Margin]]</f>
        <v>100</v>
      </c>
      <c r="W1442" s="5">
        <f>IF(
Table1[[#This Row],[Budget_Margin]]=0,
"",
IF(
Table1[[#This Row],[Budget_Margin]]&gt;0,
(Table1[[#This Row],[Gross_Margin]]-Table1[[#This Row],[Budget_Margin]]) / Table1[[#This Row],[Budget_Margin]],
(Table1[[#This Row],[Gross_Margin]]-Table1[[#This Row],[Budget_Margin]]) / ABS(Table1[[#This Row],[Budget_Margin]])
)
)</f>
        <v>0.58823529411764708</v>
      </c>
      <c r="X1442" s="5" t="str">
        <f>IF(Table1[[#This Row],[Margin_Var]]&gt;=0, "Above Budget", "Below Budget")</f>
        <v>Above Budget</v>
      </c>
      <c r="Y1442" s="5">
        <f>IFERROR(Table1[[#This Row],[Gross_Margin]]/Table1[[#This Row],[Actual_Sales]],0)</f>
        <v>0.53045186640471509</v>
      </c>
      <c r="Z1442" s="5">
        <f>Table1[[#This Row],[Actual_Profit]]/Table1[[#This Row],[Actual_Sales]]</f>
        <v>0.35166994106090371</v>
      </c>
      <c r="AA1442">
        <v>91</v>
      </c>
      <c r="AB1442" s="5">
        <f>IFERROR(Table1[[#This Row],[Expenses]]/Table1[[#This Row],[Actual_Sales]],0)</f>
        <v>0.1787819253438114</v>
      </c>
      <c r="AC1442">
        <v>66</v>
      </c>
      <c r="AD1442">
        <v>1417</v>
      </c>
      <c r="AE1442" s="5">
        <f>IFERROR(Table1[[#This Row],[Inventory]]/Table1[[#This Row],[Actual_Sales]],0)</f>
        <v>2.7838899803536346</v>
      </c>
    </row>
    <row r="1443" spans="1:31" x14ac:dyDescent="0.25">
      <c r="A1443">
        <v>2893</v>
      </c>
      <c r="B1443">
        <v>503</v>
      </c>
      <c r="C1443">
        <v>8</v>
      </c>
      <c r="D1443" s="2">
        <v>40664</v>
      </c>
      <c r="E1443">
        <v>74</v>
      </c>
      <c r="F1443">
        <v>60</v>
      </c>
      <c r="G1443">
        <f>Table1[[#This Row],[Actual_Sales]]-Table1[[#This Row],[Budget_Sales]]</f>
        <v>14</v>
      </c>
      <c r="H1443" s="5">
        <f>IF(
Table1[[#This Row],[Budget_Sales]]=0,
"",
IF(
Table1[[#This Row],[Budget_Sales]]&gt;0,
(Table1[[#This Row],[Actual_Sales]]-Table1[[#This Row],[Budget_Sales]])/Table1[[#This Row],[Budget_Sales]],
(Table1[[#This Row],[Actual_Sales]]-Table1[[#This Row],[Budget_Sales]])/ABS(Table1[[#This Row],[Budget_Sales]])
)
)</f>
        <v>0.23333333333333334</v>
      </c>
      <c r="I1443" s="5" t="str">
        <f>IF(Table1[[#This Row],[Sales_Var]]&gt;=0,"Above Budget","Below Budget")</f>
        <v>Above Budget</v>
      </c>
      <c r="J1443">
        <f>Table1[[#This Row],[Actual_Sales]]-(Table1[[#This Row],[COGS]]+Table1[[#This Row],[Expenses]])</f>
        <v>26</v>
      </c>
      <c r="K1443">
        <v>40</v>
      </c>
      <c r="L1443">
        <f>Table1[[#This Row],[Actual_Profit]]-Table1[[#This Row],[Budget_Profit]]</f>
        <v>-14</v>
      </c>
      <c r="M1443" s="5">
        <f>IF(
Table1[[#This Row],[Budget_Profit]]=0,
"",
IF(
Table1[[#This Row],[Budget_Profit]]&gt;0,
(Table1[[#This Row],[Actual_Profit]]-Table1[[#This Row],[Budget_Profit]])/Table1[[#This Row],[Budget_Profit]],
(Table1[[#This Row],[Actual_Profit]]-Table1[[#This Row],[Budget_Profit]])/ABS(Table1[[#This Row],[Budget_Profit]])
)
)</f>
        <v>-0.35</v>
      </c>
      <c r="N1443" s="5" t="str">
        <f>IF(Table1[[#This Row],[Profit_Var]]&gt;=0, "Above Budget", "Below Budget")</f>
        <v>Below Budget</v>
      </c>
      <c r="O1443">
        <v>30</v>
      </c>
      <c r="P1443">
        <v>20</v>
      </c>
      <c r="Q1443">
        <f>Table1[[#This Row],[COGS]]-Table1[[#This Row],[Budget_COGS]]</f>
        <v>10</v>
      </c>
      <c r="R1443" s="5">
        <f>IF(
Table1[[#This Row],[Budget_COGS]]=0,
"",
IF(
Table1[[#This Row],[Budget_COGS]]&gt;0,
(Table1[[#This Row],[Budget_COGS]]-Table1[[#This Row],[COGS]]) / Table1[[#This Row],[Budget_COGS]],
(Table1[[#This Row],[Budget_COGS]]-Table1[[#This Row],[COGS]]) / ABS(Table1[[#This Row],[Budget_COGS]])
)
)</f>
        <v>-0.5</v>
      </c>
      <c r="S1443" s="5" t="str">
        <f>IF(Table1[[#This Row],[COGS _Var]]&gt;=0, "Above Budget", "Below Budget")</f>
        <v>Above Budget</v>
      </c>
      <c r="T1443">
        <f>Table1[[#This Row],[Actual_Sales]]-Table1[[#This Row],[COGS]]</f>
        <v>44</v>
      </c>
      <c r="U1443">
        <v>40</v>
      </c>
      <c r="V1443">
        <f>Table1[[#This Row],[Gross_Margin]]-Table1[[#This Row],[Budget_Margin]]</f>
        <v>4</v>
      </c>
      <c r="W1443" s="5">
        <f>IF(
Table1[[#This Row],[Budget_Margin]]=0,
"",
IF(
Table1[[#This Row],[Budget_Margin]]&gt;0,
(Table1[[#This Row],[Gross_Margin]]-Table1[[#This Row],[Budget_Margin]]) / Table1[[#This Row],[Budget_Margin]],
(Table1[[#This Row],[Gross_Margin]]-Table1[[#This Row],[Budget_Margin]]) / ABS(Table1[[#This Row],[Budget_Margin]])
)
)</f>
        <v>0.1</v>
      </c>
      <c r="X1443" s="5" t="str">
        <f>IF(Table1[[#This Row],[Margin_Var]]&gt;=0, "Above Budget", "Below Budget")</f>
        <v>Above Budget</v>
      </c>
      <c r="Y1443" s="5">
        <f>IFERROR(Table1[[#This Row],[Gross_Margin]]/Table1[[#This Row],[Actual_Sales]],0)</f>
        <v>0.59459459459459463</v>
      </c>
      <c r="Z1443" s="5">
        <f>Table1[[#This Row],[Actual_Profit]]/Table1[[#This Row],[Actual_Sales]]</f>
        <v>0.35135135135135137</v>
      </c>
      <c r="AA1443">
        <v>18</v>
      </c>
      <c r="AB1443" s="5">
        <f>IFERROR(Table1[[#This Row],[Expenses]]/Table1[[#This Row],[Actual_Sales]],0)</f>
        <v>0.24324324324324326</v>
      </c>
      <c r="AC1443">
        <v>8</v>
      </c>
      <c r="AD1443">
        <v>794</v>
      </c>
      <c r="AE1443" s="5">
        <f>IFERROR(Table1[[#This Row],[Inventory]]/Table1[[#This Row],[Actual_Sales]],0)</f>
        <v>10.72972972972973</v>
      </c>
    </row>
    <row r="1444" spans="1:31" x14ac:dyDescent="0.25">
      <c r="A1444">
        <v>2909</v>
      </c>
      <c r="B1444">
        <v>516</v>
      </c>
      <c r="C1444">
        <v>7</v>
      </c>
      <c r="D1444" s="2">
        <v>40664</v>
      </c>
      <c r="E1444">
        <v>538</v>
      </c>
      <c r="F1444">
        <v>530</v>
      </c>
      <c r="G1444">
        <f>Table1[[#This Row],[Actual_Sales]]-Table1[[#This Row],[Budget_Sales]]</f>
        <v>8</v>
      </c>
      <c r="H1444" s="5">
        <f>IF(
Table1[[#This Row],[Budget_Sales]]=0,
"",
IF(
Table1[[#This Row],[Budget_Sales]]&gt;0,
(Table1[[#This Row],[Actual_Sales]]-Table1[[#This Row],[Budget_Sales]])/Table1[[#This Row],[Budget_Sales]],
(Table1[[#This Row],[Actual_Sales]]-Table1[[#This Row],[Budget_Sales]])/ABS(Table1[[#This Row],[Budget_Sales]])
)
)</f>
        <v>1.509433962264151E-2</v>
      </c>
      <c r="I1444" s="5" t="str">
        <f>IF(Table1[[#This Row],[Sales_Var]]&gt;=0,"Above Budget","Below Budget")</f>
        <v>Above Budget</v>
      </c>
      <c r="J1444">
        <f>Table1[[#This Row],[Actual_Sales]]-(Table1[[#This Row],[COGS]]+Table1[[#This Row],[Expenses]])</f>
        <v>189</v>
      </c>
      <c r="K1444">
        <v>210</v>
      </c>
      <c r="L1444">
        <f>Table1[[#This Row],[Actual_Profit]]-Table1[[#This Row],[Budget_Profit]]</f>
        <v>-21</v>
      </c>
      <c r="M1444" s="5">
        <f>IF(
Table1[[#This Row],[Budget_Profit]]=0,
"",
IF(
Table1[[#This Row],[Budget_Profit]]&gt;0,
(Table1[[#This Row],[Actual_Profit]]-Table1[[#This Row],[Budget_Profit]])/Table1[[#This Row],[Budget_Profit]],
(Table1[[#This Row],[Actual_Profit]]-Table1[[#This Row],[Budget_Profit]])/ABS(Table1[[#This Row],[Budget_Profit]])
)
)</f>
        <v>-0.1</v>
      </c>
      <c r="N1444" s="5" t="str">
        <f>IF(Table1[[#This Row],[Profit_Var]]&gt;=0, "Above Budget", "Below Budget")</f>
        <v>Below Budget</v>
      </c>
      <c r="O1444">
        <v>260</v>
      </c>
      <c r="P1444">
        <v>240</v>
      </c>
      <c r="Q1444">
        <f>Table1[[#This Row],[COGS]]-Table1[[#This Row],[Budget_COGS]]</f>
        <v>20</v>
      </c>
      <c r="R1444" s="5">
        <f>IF(
Table1[[#This Row],[Budget_COGS]]=0,
"",
IF(
Table1[[#This Row],[Budget_COGS]]&gt;0,
(Table1[[#This Row],[Budget_COGS]]-Table1[[#This Row],[COGS]]) / Table1[[#This Row],[Budget_COGS]],
(Table1[[#This Row],[Budget_COGS]]-Table1[[#This Row],[COGS]]) / ABS(Table1[[#This Row],[Budget_COGS]])
)
)</f>
        <v>-8.3333333333333329E-2</v>
      </c>
      <c r="S1444" s="5" t="str">
        <f>IF(Table1[[#This Row],[COGS _Var]]&gt;=0, "Above Budget", "Below Budget")</f>
        <v>Above Budget</v>
      </c>
      <c r="T1444">
        <f>Table1[[#This Row],[Actual_Sales]]-Table1[[#This Row],[COGS]]</f>
        <v>278</v>
      </c>
      <c r="U1444">
        <v>290</v>
      </c>
      <c r="V1444">
        <f>Table1[[#This Row],[Gross_Margin]]-Table1[[#This Row],[Budget_Margin]]</f>
        <v>-12</v>
      </c>
      <c r="W1444" s="5">
        <f>IF(
Table1[[#This Row],[Budget_Margin]]=0,
"",
IF(
Table1[[#This Row],[Budget_Margin]]&gt;0,
(Table1[[#This Row],[Gross_Margin]]-Table1[[#This Row],[Budget_Margin]]) / Table1[[#This Row],[Budget_Margin]],
(Table1[[#This Row],[Gross_Margin]]-Table1[[#This Row],[Budget_Margin]]) / ABS(Table1[[#This Row],[Budget_Margin]])
)
)</f>
        <v>-4.1379310344827586E-2</v>
      </c>
      <c r="X1444" s="5" t="str">
        <f>IF(Table1[[#This Row],[Margin_Var]]&gt;=0, "Above Budget", "Below Budget")</f>
        <v>Below Budget</v>
      </c>
      <c r="Y1444" s="5">
        <f>IFERROR(Table1[[#This Row],[Gross_Margin]]/Table1[[#This Row],[Actual_Sales]],0)</f>
        <v>0.51672862453531598</v>
      </c>
      <c r="Z1444" s="5">
        <f>Table1[[#This Row],[Actual_Profit]]/Table1[[#This Row],[Actual_Sales]]</f>
        <v>0.35130111524163571</v>
      </c>
      <c r="AA1444">
        <v>89</v>
      </c>
      <c r="AB1444" s="5">
        <f>IFERROR(Table1[[#This Row],[Expenses]]/Table1[[#This Row],[Actual_Sales]],0)</f>
        <v>0.1654275092936803</v>
      </c>
      <c r="AC1444">
        <v>72</v>
      </c>
      <c r="AD1444">
        <v>1271</v>
      </c>
      <c r="AE1444" s="5">
        <f>IFERROR(Table1[[#This Row],[Inventory]]/Table1[[#This Row],[Actual_Sales]],0)</f>
        <v>2.3624535315985131</v>
      </c>
    </row>
    <row r="1445" spans="1:31" x14ac:dyDescent="0.25">
      <c r="A1445">
        <v>2413</v>
      </c>
      <c r="B1445">
        <v>641</v>
      </c>
      <c r="C1445">
        <v>11</v>
      </c>
      <c r="D1445" s="2">
        <v>40575</v>
      </c>
      <c r="E1445">
        <v>487</v>
      </c>
      <c r="F1445">
        <v>400</v>
      </c>
      <c r="G1445">
        <f>Table1[[#This Row],[Actual_Sales]]-Table1[[#This Row],[Budget_Sales]]</f>
        <v>87</v>
      </c>
      <c r="H1445" s="5">
        <f>IF(
Table1[[#This Row],[Budget_Sales]]=0,
"",
IF(
Table1[[#This Row],[Budget_Sales]]&gt;0,
(Table1[[#This Row],[Actual_Sales]]-Table1[[#This Row],[Budget_Sales]])/Table1[[#This Row],[Budget_Sales]],
(Table1[[#This Row],[Actual_Sales]]-Table1[[#This Row],[Budget_Sales]])/ABS(Table1[[#This Row],[Budget_Sales]])
)
)</f>
        <v>0.2175</v>
      </c>
      <c r="I1445" s="5" t="str">
        <f>IF(Table1[[#This Row],[Sales_Var]]&gt;=0,"Above Budget","Below Budget")</f>
        <v>Above Budget</v>
      </c>
      <c r="J1445">
        <f>Table1[[#This Row],[Actual_Sales]]-(Table1[[#This Row],[COGS]]+Table1[[#This Row],[Expenses]])</f>
        <v>171</v>
      </c>
      <c r="K1445">
        <v>140</v>
      </c>
      <c r="L1445">
        <f>Table1[[#This Row],[Actual_Profit]]-Table1[[#This Row],[Budget_Profit]]</f>
        <v>31</v>
      </c>
      <c r="M1445" s="5">
        <f>IF(
Table1[[#This Row],[Budget_Profit]]=0,
"",
IF(
Table1[[#This Row],[Budget_Profit]]&gt;0,
(Table1[[#This Row],[Actual_Profit]]-Table1[[#This Row],[Budget_Profit]])/Table1[[#This Row],[Budget_Profit]],
(Table1[[#This Row],[Actual_Profit]]-Table1[[#This Row],[Budget_Profit]])/ABS(Table1[[#This Row],[Budget_Profit]])
)
)</f>
        <v>0.22142857142857142</v>
      </c>
      <c r="N1445" s="5" t="str">
        <f>IF(Table1[[#This Row],[Profit_Var]]&gt;=0, "Above Budget", "Below Budget")</f>
        <v>Above Budget</v>
      </c>
      <c r="O1445">
        <v>228</v>
      </c>
      <c r="P1445">
        <v>190</v>
      </c>
      <c r="Q1445">
        <f>Table1[[#This Row],[COGS]]-Table1[[#This Row],[Budget_COGS]]</f>
        <v>38</v>
      </c>
      <c r="R1445" s="5">
        <f>IF(
Table1[[#This Row],[Budget_COGS]]=0,
"",
IF(
Table1[[#This Row],[Budget_COGS]]&gt;0,
(Table1[[#This Row],[Budget_COGS]]-Table1[[#This Row],[COGS]]) / Table1[[#This Row],[Budget_COGS]],
(Table1[[#This Row],[Budget_COGS]]-Table1[[#This Row],[COGS]]) / ABS(Table1[[#This Row],[Budget_COGS]])
)
)</f>
        <v>-0.2</v>
      </c>
      <c r="S1445" s="5" t="str">
        <f>IF(Table1[[#This Row],[COGS _Var]]&gt;=0, "Above Budget", "Below Budget")</f>
        <v>Above Budget</v>
      </c>
      <c r="T1445">
        <f>Table1[[#This Row],[Actual_Sales]]-Table1[[#This Row],[COGS]]</f>
        <v>259</v>
      </c>
      <c r="U1445">
        <v>210</v>
      </c>
      <c r="V1445">
        <f>Table1[[#This Row],[Gross_Margin]]-Table1[[#This Row],[Budget_Margin]]</f>
        <v>49</v>
      </c>
      <c r="W1445" s="5">
        <f>IF(
Table1[[#This Row],[Budget_Margin]]=0,
"",
IF(
Table1[[#This Row],[Budget_Margin]]&gt;0,
(Table1[[#This Row],[Gross_Margin]]-Table1[[#This Row],[Budget_Margin]]) / Table1[[#This Row],[Budget_Margin]],
(Table1[[#This Row],[Gross_Margin]]-Table1[[#This Row],[Budget_Margin]]) / ABS(Table1[[#This Row],[Budget_Margin]])
)
)</f>
        <v>0.23333333333333334</v>
      </c>
      <c r="X1445" s="5" t="str">
        <f>IF(Table1[[#This Row],[Margin_Var]]&gt;=0, "Above Budget", "Below Budget")</f>
        <v>Above Budget</v>
      </c>
      <c r="Y1445" s="5">
        <f>IFERROR(Table1[[#This Row],[Gross_Margin]]/Table1[[#This Row],[Actual_Sales]],0)</f>
        <v>0.53182751540041073</v>
      </c>
      <c r="Z1445" s="5">
        <f>Table1[[#This Row],[Actual_Profit]]/Table1[[#This Row],[Actual_Sales]]</f>
        <v>0.35112936344969198</v>
      </c>
      <c r="AA1445">
        <v>88</v>
      </c>
      <c r="AB1445" s="5">
        <f>IFERROR(Table1[[#This Row],[Expenses]]/Table1[[#This Row],[Actual_Sales]],0)</f>
        <v>0.1806981519507187</v>
      </c>
      <c r="AC1445">
        <v>63</v>
      </c>
      <c r="AD1445">
        <v>1436</v>
      </c>
      <c r="AE1445" s="5">
        <f>IFERROR(Table1[[#This Row],[Inventory]]/Table1[[#This Row],[Actual_Sales]],0)</f>
        <v>2.9486652977412731</v>
      </c>
    </row>
    <row r="1446" spans="1:31" x14ac:dyDescent="0.25">
      <c r="A1446">
        <v>1593</v>
      </c>
      <c r="B1446">
        <v>985</v>
      </c>
      <c r="C1446">
        <v>5</v>
      </c>
      <c r="D1446" s="2">
        <v>40422</v>
      </c>
      <c r="E1446">
        <v>151</v>
      </c>
      <c r="F1446">
        <v>120</v>
      </c>
      <c r="G1446">
        <f>Table1[[#This Row],[Actual_Sales]]-Table1[[#This Row],[Budget_Sales]]</f>
        <v>31</v>
      </c>
      <c r="H1446" s="5">
        <f>IF(
Table1[[#This Row],[Budget_Sales]]=0,
"",
IF(
Table1[[#This Row],[Budget_Sales]]&gt;0,
(Table1[[#This Row],[Actual_Sales]]-Table1[[#This Row],[Budget_Sales]])/Table1[[#This Row],[Budget_Sales]],
(Table1[[#This Row],[Actual_Sales]]-Table1[[#This Row],[Budget_Sales]])/ABS(Table1[[#This Row],[Budget_Sales]])
)
)</f>
        <v>0.25833333333333336</v>
      </c>
      <c r="I1446" s="5" t="str">
        <f>IF(Table1[[#This Row],[Sales_Var]]&gt;=0,"Above Budget","Below Budget")</f>
        <v>Above Budget</v>
      </c>
      <c r="J1446">
        <f>Table1[[#This Row],[Actual_Sales]]-(Table1[[#This Row],[COGS]]+Table1[[#This Row],[Expenses]])</f>
        <v>53</v>
      </c>
      <c r="K1446">
        <v>60</v>
      </c>
      <c r="L1446">
        <f>Table1[[#This Row],[Actual_Profit]]-Table1[[#This Row],[Budget_Profit]]</f>
        <v>-7</v>
      </c>
      <c r="M1446" s="5">
        <f>IF(
Table1[[#This Row],[Budget_Profit]]=0,
"",
IF(
Table1[[#This Row],[Budget_Profit]]&gt;0,
(Table1[[#This Row],[Actual_Profit]]-Table1[[#This Row],[Budget_Profit]])/Table1[[#This Row],[Budget_Profit]],
(Table1[[#This Row],[Actual_Profit]]-Table1[[#This Row],[Budget_Profit]])/ABS(Table1[[#This Row],[Budget_Profit]])
)
)</f>
        <v>-0.11666666666666667</v>
      </c>
      <c r="N1446" s="5" t="str">
        <f>IF(Table1[[#This Row],[Profit_Var]]&gt;=0, "Above Budget", "Below Budget")</f>
        <v>Below Budget</v>
      </c>
      <c r="O1446">
        <v>57</v>
      </c>
      <c r="P1446">
        <v>40</v>
      </c>
      <c r="Q1446">
        <f>Table1[[#This Row],[COGS]]-Table1[[#This Row],[Budget_COGS]]</f>
        <v>17</v>
      </c>
      <c r="R1446" s="5">
        <f>IF(
Table1[[#This Row],[Budget_COGS]]=0,
"",
IF(
Table1[[#This Row],[Budget_COGS]]&gt;0,
(Table1[[#This Row],[Budget_COGS]]-Table1[[#This Row],[COGS]]) / Table1[[#This Row],[Budget_COGS]],
(Table1[[#This Row],[Budget_COGS]]-Table1[[#This Row],[COGS]]) / ABS(Table1[[#This Row],[Budget_COGS]])
)
)</f>
        <v>-0.42499999999999999</v>
      </c>
      <c r="S1446" s="5" t="str">
        <f>IF(Table1[[#This Row],[COGS _Var]]&gt;=0, "Above Budget", "Below Budget")</f>
        <v>Above Budget</v>
      </c>
      <c r="T1446">
        <f>Table1[[#This Row],[Actual_Sales]]-Table1[[#This Row],[COGS]]</f>
        <v>94</v>
      </c>
      <c r="U1446">
        <v>80</v>
      </c>
      <c r="V1446">
        <f>Table1[[#This Row],[Gross_Margin]]-Table1[[#This Row],[Budget_Margin]]</f>
        <v>14</v>
      </c>
      <c r="W1446" s="5">
        <f>IF(
Table1[[#This Row],[Budget_Margin]]=0,
"",
IF(
Table1[[#This Row],[Budget_Margin]]&gt;0,
(Table1[[#This Row],[Gross_Margin]]-Table1[[#This Row],[Budget_Margin]]) / Table1[[#This Row],[Budget_Margin]],
(Table1[[#This Row],[Gross_Margin]]-Table1[[#This Row],[Budget_Margin]]) / ABS(Table1[[#This Row],[Budget_Margin]])
)
)</f>
        <v>0.17499999999999999</v>
      </c>
      <c r="X1446" s="5" t="str">
        <f>IF(Table1[[#This Row],[Margin_Var]]&gt;=0, "Above Budget", "Below Budget")</f>
        <v>Above Budget</v>
      </c>
      <c r="Y1446" s="5">
        <f>IFERROR(Table1[[#This Row],[Gross_Margin]]/Table1[[#This Row],[Actual_Sales]],0)</f>
        <v>0.62251655629139069</v>
      </c>
      <c r="Z1446" s="5">
        <f>Table1[[#This Row],[Actual_Profit]]/Table1[[#This Row],[Actual_Sales]]</f>
        <v>0.35099337748344372</v>
      </c>
      <c r="AA1446">
        <v>41</v>
      </c>
      <c r="AB1446" s="5">
        <f>IFERROR(Table1[[#This Row],[Expenses]]/Table1[[#This Row],[Actual_Sales]],0)</f>
        <v>0.27152317880794702</v>
      </c>
      <c r="AC1446">
        <v>17</v>
      </c>
      <c r="AD1446">
        <v>349</v>
      </c>
      <c r="AE1446" s="5">
        <f>IFERROR(Table1[[#This Row],[Inventory]]/Table1[[#This Row],[Actual_Sales]],0)</f>
        <v>2.3112582781456954</v>
      </c>
    </row>
    <row r="1447" spans="1:31" x14ac:dyDescent="0.25">
      <c r="A1447">
        <v>1574</v>
      </c>
      <c r="B1447">
        <v>920</v>
      </c>
      <c r="C1447">
        <v>8</v>
      </c>
      <c r="D1447" s="2">
        <v>40422</v>
      </c>
      <c r="E1447">
        <v>151</v>
      </c>
      <c r="F1447">
        <v>130</v>
      </c>
      <c r="G1447">
        <f>Table1[[#This Row],[Actual_Sales]]-Table1[[#This Row],[Budget_Sales]]</f>
        <v>21</v>
      </c>
      <c r="H1447" s="5">
        <f>IF(
Table1[[#This Row],[Budget_Sales]]=0,
"",
IF(
Table1[[#This Row],[Budget_Sales]]&gt;0,
(Table1[[#This Row],[Actual_Sales]]-Table1[[#This Row],[Budget_Sales]])/Table1[[#This Row],[Budget_Sales]],
(Table1[[#This Row],[Actual_Sales]]-Table1[[#This Row],[Budget_Sales]])/ABS(Table1[[#This Row],[Budget_Sales]])
)
)</f>
        <v>0.16153846153846155</v>
      </c>
      <c r="I1447" s="5" t="str">
        <f>IF(Table1[[#This Row],[Sales_Var]]&gt;=0,"Above Budget","Below Budget")</f>
        <v>Above Budget</v>
      </c>
      <c r="J1447">
        <f>Table1[[#This Row],[Actual_Sales]]-(Table1[[#This Row],[COGS]]+Table1[[#This Row],[Expenses]])</f>
        <v>53</v>
      </c>
      <c r="K1447">
        <v>70</v>
      </c>
      <c r="L1447">
        <f>Table1[[#This Row],[Actual_Profit]]-Table1[[#This Row],[Budget_Profit]]</f>
        <v>-17</v>
      </c>
      <c r="M1447" s="5">
        <f>IF(
Table1[[#This Row],[Budget_Profit]]=0,
"",
IF(
Table1[[#This Row],[Budget_Profit]]&gt;0,
(Table1[[#This Row],[Actual_Profit]]-Table1[[#This Row],[Budget_Profit]])/Table1[[#This Row],[Budget_Profit]],
(Table1[[#This Row],[Actual_Profit]]-Table1[[#This Row],[Budget_Profit]])/ABS(Table1[[#This Row],[Budget_Profit]])
)
)</f>
        <v>-0.24285714285714285</v>
      </c>
      <c r="N1447" s="5" t="str">
        <f>IF(Table1[[#This Row],[Profit_Var]]&gt;=0, "Above Budget", "Below Budget")</f>
        <v>Below Budget</v>
      </c>
      <c r="O1447">
        <v>57</v>
      </c>
      <c r="P1447">
        <v>40</v>
      </c>
      <c r="Q1447">
        <f>Table1[[#This Row],[COGS]]-Table1[[#This Row],[Budget_COGS]]</f>
        <v>17</v>
      </c>
      <c r="R1447" s="5">
        <f>IF(
Table1[[#This Row],[Budget_COGS]]=0,
"",
IF(
Table1[[#This Row],[Budget_COGS]]&gt;0,
(Table1[[#This Row],[Budget_COGS]]-Table1[[#This Row],[COGS]]) / Table1[[#This Row],[Budget_COGS]],
(Table1[[#This Row],[Budget_COGS]]-Table1[[#This Row],[COGS]]) / ABS(Table1[[#This Row],[Budget_COGS]])
)
)</f>
        <v>-0.42499999999999999</v>
      </c>
      <c r="S1447" s="5" t="str">
        <f>IF(Table1[[#This Row],[COGS _Var]]&gt;=0, "Above Budget", "Below Budget")</f>
        <v>Above Budget</v>
      </c>
      <c r="T1447">
        <f>Table1[[#This Row],[Actual_Sales]]-Table1[[#This Row],[COGS]]</f>
        <v>94</v>
      </c>
      <c r="U1447">
        <v>90</v>
      </c>
      <c r="V1447">
        <f>Table1[[#This Row],[Gross_Margin]]-Table1[[#This Row],[Budget_Margin]]</f>
        <v>4</v>
      </c>
      <c r="W1447" s="5">
        <f>IF(
Table1[[#This Row],[Budget_Margin]]=0,
"",
IF(
Table1[[#This Row],[Budget_Margin]]&gt;0,
(Table1[[#This Row],[Gross_Margin]]-Table1[[#This Row],[Budget_Margin]]) / Table1[[#This Row],[Budget_Margin]],
(Table1[[#This Row],[Gross_Margin]]-Table1[[#This Row],[Budget_Margin]]) / ABS(Table1[[#This Row],[Budget_Margin]])
)
)</f>
        <v>4.4444444444444446E-2</v>
      </c>
      <c r="X1447" s="5" t="str">
        <f>IF(Table1[[#This Row],[Margin_Var]]&gt;=0, "Above Budget", "Below Budget")</f>
        <v>Above Budget</v>
      </c>
      <c r="Y1447" s="5">
        <f>IFERROR(Table1[[#This Row],[Gross_Margin]]/Table1[[#This Row],[Actual_Sales]],0)</f>
        <v>0.62251655629139069</v>
      </c>
      <c r="Z1447" s="5">
        <f>Table1[[#This Row],[Actual_Profit]]/Table1[[#This Row],[Actual_Sales]]</f>
        <v>0.35099337748344372</v>
      </c>
      <c r="AA1447">
        <v>41</v>
      </c>
      <c r="AB1447" s="5">
        <f>IFERROR(Table1[[#This Row],[Expenses]]/Table1[[#This Row],[Actual_Sales]],0)</f>
        <v>0.27152317880794702</v>
      </c>
      <c r="AC1447">
        <v>17</v>
      </c>
      <c r="AD1447">
        <v>349</v>
      </c>
      <c r="AE1447" s="5">
        <f>IFERROR(Table1[[#This Row],[Inventory]]/Table1[[#This Row],[Actual_Sales]],0)</f>
        <v>2.3112582781456954</v>
      </c>
    </row>
    <row r="1448" spans="1:31" x14ac:dyDescent="0.25">
      <c r="A1448">
        <v>2332</v>
      </c>
      <c r="B1448">
        <v>360</v>
      </c>
      <c r="C1448">
        <v>2</v>
      </c>
      <c r="D1448" s="2">
        <v>40575</v>
      </c>
      <c r="E1448">
        <v>151</v>
      </c>
      <c r="F1448">
        <v>170</v>
      </c>
      <c r="G1448">
        <f>Table1[[#This Row],[Actual_Sales]]-Table1[[#This Row],[Budget_Sales]]</f>
        <v>-19</v>
      </c>
      <c r="H1448" s="5">
        <f>IF(
Table1[[#This Row],[Budget_Sales]]=0,
"",
IF(
Table1[[#This Row],[Budget_Sales]]&gt;0,
(Table1[[#This Row],[Actual_Sales]]-Table1[[#This Row],[Budget_Sales]])/Table1[[#This Row],[Budget_Sales]],
(Table1[[#This Row],[Actual_Sales]]-Table1[[#This Row],[Budget_Sales]])/ABS(Table1[[#This Row],[Budget_Sales]])
)
)</f>
        <v>-0.11176470588235295</v>
      </c>
      <c r="I1448" s="5" t="str">
        <f>IF(Table1[[#This Row],[Sales_Var]]&gt;=0,"Above Budget","Below Budget")</f>
        <v>Below Budget</v>
      </c>
      <c r="J1448">
        <f>Table1[[#This Row],[Actual_Sales]]-(Table1[[#This Row],[COGS]]+Table1[[#This Row],[Expenses]])</f>
        <v>53</v>
      </c>
      <c r="K1448">
        <v>70</v>
      </c>
      <c r="L1448">
        <f>Table1[[#This Row],[Actual_Profit]]-Table1[[#This Row],[Budget_Profit]]</f>
        <v>-17</v>
      </c>
      <c r="M1448" s="5">
        <f>IF(
Table1[[#This Row],[Budget_Profit]]=0,
"",
IF(
Table1[[#This Row],[Budget_Profit]]&gt;0,
(Table1[[#This Row],[Actual_Profit]]-Table1[[#This Row],[Budget_Profit]])/Table1[[#This Row],[Budget_Profit]],
(Table1[[#This Row],[Actual_Profit]]-Table1[[#This Row],[Budget_Profit]])/ABS(Table1[[#This Row],[Budget_Profit]])
)
)</f>
        <v>-0.24285714285714285</v>
      </c>
      <c r="N1448" s="5" t="str">
        <f>IF(Table1[[#This Row],[Profit_Var]]&gt;=0, "Above Budget", "Below Budget")</f>
        <v>Below Budget</v>
      </c>
      <c r="O1448">
        <v>58</v>
      </c>
      <c r="P1448">
        <v>70</v>
      </c>
      <c r="Q1448">
        <f>Table1[[#This Row],[COGS]]-Table1[[#This Row],[Budget_COGS]]</f>
        <v>-12</v>
      </c>
      <c r="R1448" s="5">
        <f>IF(
Table1[[#This Row],[Budget_COGS]]=0,
"",
IF(
Table1[[#This Row],[Budget_COGS]]&gt;0,
(Table1[[#This Row],[Budget_COGS]]-Table1[[#This Row],[COGS]]) / Table1[[#This Row],[Budget_COGS]],
(Table1[[#This Row],[Budget_COGS]]-Table1[[#This Row],[COGS]]) / ABS(Table1[[#This Row],[Budget_COGS]])
)
)</f>
        <v>0.17142857142857143</v>
      </c>
      <c r="S1448" s="5" t="str">
        <f>IF(Table1[[#This Row],[COGS _Var]]&gt;=0, "Above Budget", "Below Budget")</f>
        <v>Below Budget</v>
      </c>
      <c r="T1448">
        <f>Table1[[#This Row],[Actual_Sales]]-Table1[[#This Row],[COGS]]</f>
        <v>93</v>
      </c>
      <c r="U1448">
        <v>100</v>
      </c>
      <c r="V1448">
        <f>Table1[[#This Row],[Gross_Margin]]-Table1[[#This Row],[Budget_Margin]]</f>
        <v>-7</v>
      </c>
      <c r="W1448" s="5">
        <f>IF(
Table1[[#This Row],[Budget_Margin]]=0,
"",
IF(
Table1[[#This Row],[Budget_Margin]]&gt;0,
(Table1[[#This Row],[Gross_Margin]]-Table1[[#This Row],[Budget_Margin]]) / Table1[[#This Row],[Budget_Margin]],
(Table1[[#This Row],[Gross_Margin]]-Table1[[#This Row],[Budget_Margin]]) / ABS(Table1[[#This Row],[Budget_Margin]])
)
)</f>
        <v>-7.0000000000000007E-2</v>
      </c>
      <c r="X1448" s="5" t="str">
        <f>IF(Table1[[#This Row],[Margin_Var]]&gt;=0, "Above Budget", "Below Budget")</f>
        <v>Below Budget</v>
      </c>
      <c r="Y1448" s="5">
        <f>IFERROR(Table1[[#This Row],[Gross_Margin]]/Table1[[#This Row],[Actual_Sales]],0)</f>
        <v>0.61589403973509937</v>
      </c>
      <c r="Z1448" s="5">
        <f>Table1[[#This Row],[Actual_Profit]]/Table1[[#This Row],[Actual_Sales]]</f>
        <v>0.35099337748344372</v>
      </c>
      <c r="AA1448">
        <v>40</v>
      </c>
      <c r="AB1448" s="5">
        <f>IFERROR(Table1[[#This Row],[Expenses]]/Table1[[#This Row],[Actual_Sales]],0)</f>
        <v>0.26490066225165565</v>
      </c>
      <c r="AC1448">
        <v>18</v>
      </c>
      <c r="AD1448">
        <v>331</v>
      </c>
      <c r="AE1448" s="5">
        <f>IFERROR(Table1[[#This Row],[Inventory]]/Table1[[#This Row],[Actual_Sales]],0)</f>
        <v>2.1920529801324502</v>
      </c>
    </row>
    <row r="1449" spans="1:31" x14ac:dyDescent="0.25">
      <c r="A1449">
        <v>3013</v>
      </c>
      <c r="B1449">
        <v>206</v>
      </c>
      <c r="C1449">
        <v>2</v>
      </c>
      <c r="D1449" s="2">
        <v>40695</v>
      </c>
      <c r="E1449">
        <v>191</v>
      </c>
      <c r="F1449">
        <v>240</v>
      </c>
      <c r="G1449">
        <f>Table1[[#This Row],[Actual_Sales]]-Table1[[#This Row],[Budget_Sales]]</f>
        <v>-49</v>
      </c>
      <c r="H1449" s="5">
        <f>IF(
Table1[[#This Row],[Budget_Sales]]=0,
"",
IF(
Table1[[#This Row],[Budget_Sales]]&gt;0,
(Table1[[#This Row],[Actual_Sales]]-Table1[[#This Row],[Budget_Sales]])/Table1[[#This Row],[Budget_Sales]],
(Table1[[#This Row],[Actual_Sales]]-Table1[[#This Row],[Budget_Sales]])/ABS(Table1[[#This Row],[Budget_Sales]])
)
)</f>
        <v>-0.20416666666666666</v>
      </c>
      <c r="I1449" s="5" t="str">
        <f>IF(Table1[[#This Row],[Sales_Var]]&gt;=0,"Above Budget","Below Budget")</f>
        <v>Below Budget</v>
      </c>
      <c r="J1449">
        <f>Table1[[#This Row],[Actual_Sales]]-(Table1[[#This Row],[COGS]]+Table1[[#This Row],[Expenses]])</f>
        <v>67</v>
      </c>
      <c r="K1449">
        <v>110</v>
      </c>
      <c r="L1449">
        <f>Table1[[#This Row],[Actual_Profit]]-Table1[[#This Row],[Budget_Profit]]</f>
        <v>-43</v>
      </c>
      <c r="M1449" s="5">
        <f>IF(
Table1[[#This Row],[Budget_Profit]]=0,
"",
IF(
Table1[[#This Row],[Budget_Profit]]&gt;0,
(Table1[[#This Row],[Actual_Profit]]-Table1[[#This Row],[Budget_Profit]])/Table1[[#This Row],[Budget_Profit]],
(Table1[[#This Row],[Actual_Profit]]-Table1[[#This Row],[Budget_Profit]])/ABS(Table1[[#This Row],[Budget_Profit]])
)
)</f>
        <v>-0.39090909090909093</v>
      </c>
      <c r="N1449" s="5" t="str">
        <f>IF(Table1[[#This Row],[Profit_Var]]&gt;=0, "Above Budget", "Below Budget")</f>
        <v>Below Budget</v>
      </c>
      <c r="O1449">
        <v>79</v>
      </c>
      <c r="P1449">
        <v>90</v>
      </c>
      <c r="Q1449">
        <f>Table1[[#This Row],[COGS]]-Table1[[#This Row],[Budget_COGS]]</f>
        <v>-11</v>
      </c>
      <c r="R1449" s="5">
        <f>IF(
Table1[[#This Row],[Budget_COGS]]=0,
"",
IF(
Table1[[#This Row],[Budget_COGS]]&gt;0,
(Table1[[#This Row],[Budget_COGS]]-Table1[[#This Row],[COGS]]) / Table1[[#This Row],[Budget_COGS]],
(Table1[[#This Row],[Budget_COGS]]-Table1[[#This Row],[COGS]]) / ABS(Table1[[#This Row],[Budget_COGS]])
)
)</f>
        <v>0.12222222222222222</v>
      </c>
      <c r="S1449" s="5" t="str">
        <f>IF(Table1[[#This Row],[COGS _Var]]&gt;=0, "Above Budget", "Below Budget")</f>
        <v>Below Budget</v>
      </c>
      <c r="T1449">
        <f>Table1[[#This Row],[Actual_Sales]]-Table1[[#This Row],[COGS]]</f>
        <v>112</v>
      </c>
      <c r="U1449">
        <v>150</v>
      </c>
      <c r="V1449">
        <f>Table1[[#This Row],[Gross_Margin]]-Table1[[#This Row],[Budget_Margin]]</f>
        <v>-38</v>
      </c>
      <c r="W1449" s="5">
        <f>IF(
Table1[[#This Row],[Budget_Margin]]=0,
"",
IF(
Table1[[#This Row],[Budget_Margin]]&gt;0,
(Table1[[#This Row],[Gross_Margin]]-Table1[[#This Row],[Budget_Margin]]) / Table1[[#This Row],[Budget_Margin]],
(Table1[[#This Row],[Gross_Margin]]-Table1[[#This Row],[Budget_Margin]]) / ABS(Table1[[#This Row],[Budget_Margin]])
)
)</f>
        <v>-0.25333333333333335</v>
      </c>
      <c r="X1449" s="5" t="str">
        <f>IF(Table1[[#This Row],[Margin_Var]]&gt;=0, "Above Budget", "Below Budget")</f>
        <v>Below Budget</v>
      </c>
      <c r="Y1449" s="5">
        <f>IFERROR(Table1[[#This Row],[Gross_Margin]]/Table1[[#This Row],[Actual_Sales]],0)</f>
        <v>0.58638743455497377</v>
      </c>
      <c r="Z1449" s="5">
        <f>Table1[[#This Row],[Actual_Profit]]/Table1[[#This Row],[Actual_Sales]]</f>
        <v>0.35078534031413611</v>
      </c>
      <c r="AA1449">
        <v>45</v>
      </c>
      <c r="AB1449" s="5">
        <f>IFERROR(Table1[[#This Row],[Expenses]]/Table1[[#This Row],[Actual_Sales]],0)</f>
        <v>0.2356020942408377</v>
      </c>
      <c r="AC1449">
        <v>25</v>
      </c>
      <c r="AD1449">
        <v>425</v>
      </c>
      <c r="AE1449" s="5">
        <f>IFERROR(Table1[[#This Row],[Inventory]]/Table1[[#This Row],[Actual_Sales]],0)</f>
        <v>2.2251308900523559</v>
      </c>
    </row>
    <row r="1450" spans="1:31" x14ac:dyDescent="0.25">
      <c r="A1450">
        <v>1344</v>
      </c>
      <c r="B1450">
        <v>646</v>
      </c>
      <c r="C1450">
        <v>9</v>
      </c>
      <c r="D1450" s="2">
        <v>40391</v>
      </c>
      <c r="E1450">
        <v>653</v>
      </c>
      <c r="F1450">
        <v>500</v>
      </c>
      <c r="G1450">
        <f>Table1[[#This Row],[Actual_Sales]]-Table1[[#This Row],[Budget_Sales]]</f>
        <v>153</v>
      </c>
      <c r="H1450" s="5">
        <f>IF(
Table1[[#This Row],[Budget_Sales]]=0,
"",
IF(
Table1[[#This Row],[Budget_Sales]]&gt;0,
(Table1[[#This Row],[Actual_Sales]]-Table1[[#This Row],[Budget_Sales]])/Table1[[#This Row],[Budget_Sales]],
(Table1[[#This Row],[Actual_Sales]]-Table1[[#This Row],[Budget_Sales]])/ABS(Table1[[#This Row],[Budget_Sales]])
)
)</f>
        <v>0.30599999999999999</v>
      </c>
      <c r="I1450" s="5" t="str">
        <f>IF(Table1[[#This Row],[Sales_Var]]&gt;=0,"Above Budget","Below Budget")</f>
        <v>Above Budget</v>
      </c>
      <c r="J1450">
        <f>Table1[[#This Row],[Actual_Sales]]-(Table1[[#This Row],[COGS]]+Table1[[#This Row],[Expenses]])</f>
        <v>229</v>
      </c>
      <c r="K1450">
        <v>180</v>
      </c>
      <c r="L1450">
        <f>Table1[[#This Row],[Actual_Profit]]-Table1[[#This Row],[Budget_Profit]]</f>
        <v>49</v>
      </c>
      <c r="M1450" s="5">
        <f>IF(
Table1[[#This Row],[Budget_Profit]]=0,
"",
IF(
Table1[[#This Row],[Budget_Profit]]&gt;0,
(Table1[[#This Row],[Actual_Profit]]-Table1[[#This Row],[Budget_Profit]])/Table1[[#This Row],[Budget_Profit]],
(Table1[[#This Row],[Actual_Profit]]-Table1[[#This Row],[Budget_Profit]])/ABS(Table1[[#This Row],[Budget_Profit]])
)
)</f>
        <v>0.2722222222222222</v>
      </c>
      <c r="N1450" s="5" t="str">
        <f>IF(Table1[[#This Row],[Profit_Var]]&gt;=0, "Above Budget", "Below Budget")</f>
        <v>Above Budget</v>
      </c>
      <c r="O1450">
        <v>284</v>
      </c>
      <c r="P1450">
        <v>210</v>
      </c>
      <c r="Q1450">
        <f>Table1[[#This Row],[COGS]]-Table1[[#This Row],[Budget_COGS]]</f>
        <v>74</v>
      </c>
      <c r="R1450" s="5">
        <f>IF(
Table1[[#This Row],[Budget_COGS]]=0,
"",
IF(
Table1[[#This Row],[Budget_COGS]]&gt;0,
(Table1[[#This Row],[Budget_COGS]]-Table1[[#This Row],[COGS]]) / Table1[[#This Row],[Budget_COGS]],
(Table1[[#This Row],[Budget_COGS]]-Table1[[#This Row],[COGS]]) / ABS(Table1[[#This Row],[Budget_COGS]])
)
)</f>
        <v>-0.35238095238095241</v>
      </c>
      <c r="S1450" s="5" t="str">
        <f>IF(Table1[[#This Row],[COGS _Var]]&gt;=0, "Above Budget", "Below Budget")</f>
        <v>Above Budget</v>
      </c>
      <c r="T1450">
        <f>Table1[[#This Row],[Actual_Sales]]-Table1[[#This Row],[COGS]]</f>
        <v>369</v>
      </c>
      <c r="U1450">
        <v>290</v>
      </c>
      <c r="V1450">
        <f>Table1[[#This Row],[Gross_Margin]]-Table1[[#This Row],[Budget_Margin]]</f>
        <v>79</v>
      </c>
      <c r="W1450" s="5">
        <f>IF(
Table1[[#This Row],[Budget_Margin]]=0,
"",
IF(
Table1[[#This Row],[Budget_Margin]]&gt;0,
(Table1[[#This Row],[Gross_Margin]]-Table1[[#This Row],[Budget_Margin]]) / Table1[[#This Row],[Budget_Margin]],
(Table1[[#This Row],[Gross_Margin]]-Table1[[#This Row],[Budget_Margin]]) / ABS(Table1[[#This Row],[Budget_Margin]])
)
)</f>
        <v>0.27241379310344827</v>
      </c>
      <c r="X1450" s="5" t="str">
        <f>IF(Table1[[#This Row],[Margin_Var]]&gt;=0, "Above Budget", "Below Budget")</f>
        <v>Above Budget</v>
      </c>
      <c r="Y1450" s="5">
        <f>IFERROR(Table1[[#This Row],[Gross_Margin]]/Table1[[#This Row],[Actual_Sales]],0)</f>
        <v>0.56508422664624813</v>
      </c>
      <c r="Z1450" s="5">
        <f>Table1[[#This Row],[Actual_Profit]]/Table1[[#This Row],[Actual_Sales]]</f>
        <v>0.35068912710566613</v>
      </c>
      <c r="AA1450">
        <v>140</v>
      </c>
      <c r="AB1450" s="5">
        <f>IFERROR(Table1[[#This Row],[Expenses]]/Table1[[#This Row],[Actual_Sales]],0)</f>
        <v>0.21439509954058192</v>
      </c>
      <c r="AC1450">
        <v>107</v>
      </c>
      <c r="AD1450">
        <v>1565</v>
      </c>
      <c r="AE1450" s="5">
        <f>IFERROR(Table1[[#This Row],[Inventory]]/Table1[[#This Row],[Actual_Sales]],0)</f>
        <v>2.3966309341500764</v>
      </c>
    </row>
    <row r="1451" spans="1:31" x14ac:dyDescent="0.25">
      <c r="A1451">
        <v>1969</v>
      </c>
      <c r="B1451">
        <v>314</v>
      </c>
      <c r="C1451">
        <v>6</v>
      </c>
      <c r="D1451" s="2">
        <v>40513</v>
      </c>
      <c r="E1451">
        <v>77</v>
      </c>
      <c r="F1451">
        <v>90</v>
      </c>
      <c r="G1451">
        <f>Table1[[#This Row],[Actual_Sales]]-Table1[[#This Row],[Budget_Sales]]</f>
        <v>-13</v>
      </c>
      <c r="H1451" s="5">
        <f>IF(
Table1[[#This Row],[Budget_Sales]]=0,
"",
IF(
Table1[[#This Row],[Budget_Sales]]&gt;0,
(Table1[[#This Row],[Actual_Sales]]-Table1[[#This Row],[Budget_Sales]])/Table1[[#This Row],[Budget_Sales]],
(Table1[[#This Row],[Actual_Sales]]-Table1[[#This Row],[Budget_Sales]])/ABS(Table1[[#This Row],[Budget_Sales]])
)
)</f>
        <v>-0.14444444444444443</v>
      </c>
      <c r="I1451" s="5" t="str">
        <f>IF(Table1[[#This Row],[Sales_Var]]&gt;=0,"Above Budget","Below Budget")</f>
        <v>Below Budget</v>
      </c>
      <c r="J1451">
        <f>Table1[[#This Row],[Actual_Sales]]-(Table1[[#This Row],[COGS]]+Table1[[#This Row],[Expenses]])</f>
        <v>27</v>
      </c>
      <c r="K1451">
        <v>50</v>
      </c>
      <c r="L1451">
        <f>Table1[[#This Row],[Actual_Profit]]-Table1[[#This Row],[Budget_Profit]]</f>
        <v>-23</v>
      </c>
      <c r="M1451" s="5">
        <f>IF(
Table1[[#This Row],[Budget_Profit]]=0,
"",
IF(
Table1[[#This Row],[Budget_Profit]]&gt;0,
(Table1[[#This Row],[Actual_Profit]]-Table1[[#This Row],[Budget_Profit]])/Table1[[#This Row],[Budget_Profit]],
(Table1[[#This Row],[Actual_Profit]]-Table1[[#This Row],[Budget_Profit]])/ABS(Table1[[#This Row],[Budget_Profit]])
)
)</f>
        <v>-0.46</v>
      </c>
      <c r="N1451" s="5" t="str">
        <f>IF(Table1[[#This Row],[Profit_Var]]&gt;=0, "Above Budget", "Below Budget")</f>
        <v>Below Budget</v>
      </c>
      <c r="O1451">
        <v>31</v>
      </c>
      <c r="P1451">
        <v>30</v>
      </c>
      <c r="Q1451">
        <f>Table1[[#This Row],[COGS]]-Table1[[#This Row],[Budget_COGS]]</f>
        <v>1</v>
      </c>
      <c r="R1451" s="5">
        <f>IF(
Table1[[#This Row],[Budget_COGS]]=0,
"",
IF(
Table1[[#This Row],[Budget_COGS]]&gt;0,
(Table1[[#This Row],[Budget_COGS]]-Table1[[#This Row],[COGS]]) / Table1[[#This Row],[Budget_COGS]],
(Table1[[#This Row],[Budget_COGS]]-Table1[[#This Row],[COGS]]) / ABS(Table1[[#This Row],[Budget_COGS]])
)
)</f>
        <v>-3.3333333333333333E-2</v>
      </c>
      <c r="S1451" s="5" t="str">
        <f>IF(Table1[[#This Row],[COGS _Var]]&gt;=0, "Above Budget", "Below Budget")</f>
        <v>Above Budget</v>
      </c>
      <c r="T1451">
        <f>Table1[[#This Row],[Actual_Sales]]-Table1[[#This Row],[COGS]]</f>
        <v>46</v>
      </c>
      <c r="U1451">
        <v>60</v>
      </c>
      <c r="V1451">
        <f>Table1[[#This Row],[Gross_Margin]]-Table1[[#This Row],[Budget_Margin]]</f>
        <v>-14</v>
      </c>
      <c r="W1451" s="5">
        <f>IF(
Table1[[#This Row],[Budget_Margin]]=0,
"",
IF(
Table1[[#This Row],[Budget_Margin]]&gt;0,
(Table1[[#This Row],[Gross_Margin]]-Table1[[#This Row],[Budget_Margin]]) / Table1[[#This Row],[Budget_Margin]],
(Table1[[#This Row],[Gross_Margin]]-Table1[[#This Row],[Budget_Margin]]) / ABS(Table1[[#This Row],[Budget_Margin]])
)
)</f>
        <v>-0.23333333333333334</v>
      </c>
      <c r="X1451" s="5" t="str">
        <f>IF(Table1[[#This Row],[Margin_Var]]&gt;=0, "Above Budget", "Below Budget")</f>
        <v>Below Budget</v>
      </c>
      <c r="Y1451" s="5">
        <f>IFERROR(Table1[[#This Row],[Gross_Margin]]/Table1[[#This Row],[Actual_Sales]],0)</f>
        <v>0.59740259740259738</v>
      </c>
      <c r="Z1451" s="5">
        <f>Table1[[#This Row],[Actual_Profit]]/Table1[[#This Row],[Actual_Sales]]</f>
        <v>0.35064935064935066</v>
      </c>
      <c r="AA1451">
        <v>19</v>
      </c>
      <c r="AB1451" s="5">
        <f>IFERROR(Table1[[#This Row],[Expenses]]/Table1[[#This Row],[Actual_Sales]],0)</f>
        <v>0.24675324675324675</v>
      </c>
      <c r="AC1451">
        <v>8</v>
      </c>
      <c r="AD1451">
        <v>844</v>
      </c>
      <c r="AE1451" s="5">
        <f>IFERROR(Table1[[#This Row],[Inventory]]/Table1[[#This Row],[Actual_Sales]],0)</f>
        <v>10.961038961038961</v>
      </c>
    </row>
    <row r="1452" spans="1:31" x14ac:dyDescent="0.25">
      <c r="A1452">
        <v>3455</v>
      </c>
      <c r="B1452">
        <v>580</v>
      </c>
      <c r="C1452">
        <v>2</v>
      </c>
      <c r="D1452" s="2">
        <v>40756</v>
      </c>
      <c r="E1452">
        <v>154</v>
      </c>
      <c r="F1452">
        <v>190</v>
      </c>
      <c r="G1452">
        <f>Table1[[#This Row],[Actual_Sales]]-Table1[[#This Row],[Budget_Sales]]</f>
        <v>-36</v>
      </c>
      <c r="H1452" s="5">
        <f>IF(
Table1[[#This Row],[Budget_Sales]]=0,
"",
IF(
Table1[[#This Row],[Budget_Sales]]&gt;0,
(Table1[[#This Row],[Actual_Sales]]-Table1[[#This Row],[Budget_Sales]])/Table1[[#This Row],[Budget_Sales]],
(Table1[[#This Row],[Actual_Sales]]-Table1[[#This Row],[Budget_Sales]])/ABS(Table1[[#This Row],[Budget_Sales]])
)
)</f>
        <v>-0.18947368421052632</v>
      </c>
      <c r="I1452" s="5" t="str">
        <f>IF(Table1[[#This Row],[Sales_Var]]&gt;=0,"Above Budget","Below Budget")</f>
        <v>Below Budget</v>
      </c>
      <c r="J1452">
        <f>Table1[[#This Row],[Actual_Sales]]-(Table1[[#This Row],[COGS]]+Table1[[#This Row],[Expenses]])</f>
        <v>54</v>
      </c>
      <c r="K1452">
        <v>80</v>
      </c>
      <c r="L1452">
        <f>Table1[[#This Row],[Actual_Profit]]-Table1[[#This Row],[Budget_Profit]]</f>
        <v>-26</v>
      </c>
      <c r="M1452" s="5">
        <f>IF(
Table1[[#This Row],[Budget_Profit]]=0,
"",
IF(
Table1[[#This Row],[Budget_Profit]]&gt;0,
(Table1[[#This Row],[Actual_Profit]]-Table1[[#This Row],[Budget_Profit]])/Table1[[#This Row],[Budget_Profit]],
(Table1[[#This Row],[Actual_Profit]]-Table1[[#This Row],[Budget_Profit]])/ABS(Table1[[#This Row],[Budget_Profit]])
)
)</f>
        <v>-0.32500000000000001</v>
      </c>
      <c r="N1452" s="5" t="str">
        <f>IF(Table1[[#This Row],[Profit_Var]]&gt;=0, "Above Budget", "Below Budget")</f>
        <v>Below Budget</v>
      </c>
      <c r="O1452">
        <v>68</v>
      </c>
      <c r="P1452">
        <v>80</v>
      </c>
      <c r="Q1452">
        <f>Table1[[#This Row],[COGS]]-Table1[[#This Row],[Budget_COGS]]</f>
        <v>-12</v>
      </c>
      <c r="R1452" s="5">
        <f>IF(
Table1[[#This Row],[Budget_COGS]]=0,
"",
IF(
Table1[[#This Row],[Budget_COGS]]&gt;0,
(Table1[[#This Row],[Budget_COGS]]-Table1[[#This Row],[COGS]]) / Table1[[#This Row],[Budget_COGS]],
(Table1[[#This Row],[Budget_COGS]]-Table1[[#This Row],[COGS]]) / ABS(Table1[[#This Row],[Budget_COGS]])
)
)</f>
        <v>0.15</v>
      </c>
      <c r="S1452" s="5" t="str">
        <f>IF(Table1[[#This Row],[COGS _Var]]&gt;=0, "Above Budget", "Below Budget")</f>
        <v>Below Budget</v>
      </c>
      <c r="T1452">
        <f>Table1[[#This Row],[Actual_Sales]]-Table1[[#This Row],[COGS]]</f>
        <v>86</v>
      </c>
      <c r="U1452">
        <v>110</v>
      </c>
      <c r="V1452">
        <f>Table1[[#This Row],[Gross_Margin]]-Table1[[#This Row],[Budget_Margin]]</f>
        <v>-24</v>
      </c>
      <c r="W1452" s="5">
        <f>IF(
Table1[[#This Row],[Budget_Margin]]=0,
"",
IF(
Table1[[#This Row],[Budget_Margin]]&gt;0,
(Table1[[#This Row],[Gross_Margin]]-Table1[[#This Row],[Budget_Margin]]) / Table1[[#This Row],[Budget_Margin]],
(Table1[[#This Row],[Gross_Margin]]-Table1[[#This Row],[Budget_Margin]]) / ABS(Table1[[#This Row],[Budget_Margin]])
)
)</f>
        <v>-0.21818181818181817</v>
      </c>
      <c r="X1452" s="5" t="str">
        <f>IF(Table1[[#This Row],[Margin_Var]]&gt;=0, "Above Budget", "Below Budget")</f>
        <v>Below Budget</v>
      </c>
      <c r="Y1452" s="5">
        <f>IFERROR(Table1[[#This Row],[Gross_Margin]]/Table1[[#This Row],[Actual_Sales]],0)</f>
        <v>0.55844155844155841</v>
      </c>
      <c r="Z1452" s="5">
        <f>Table1[[#This Row],[Actual_Profit]]/Table1[[#This Row],[Actual_Sales]]</f>
        <v>0.35064935064935066</v>
      </c>
      <c r="AA1452">
        <v>32</v>
      </c>
      <c r="AB1452" s="5">
        <f>IFERROR(Table1[[#This Row],[Expenses]]/Table1[[#This Row],[Actual_Sales]],0)</f>
        <v>0.20779220779220781</v>
      </c>
      <c r="AC1452">
        <v>22</v>
      </c>
      <c r="AD1452">
        <v>587</v>
      </c>
      <c r="AE1452" s="5">
        <f>IFERROR(Table1[[#This Row],[Inventory]]/Table1[[#This Row],[Actual_Sales]],0)</f>
        <v>3.8116883116883118</v>
      </c>
    </row>
    <row r="1453" spans="1:31" x14ac:dyDescent="0.25">
      <c r="A1453">
        <v>3445</v>
      </c>
      <c r="B1453">
        <v>541</v>
      </c>
      <c r="C1453">
        <v>9</v>
      </c>
      <c r="D1453" s="2">
        <v>40756</v>
      </c>
      <c r="E1453">
        <v>154</v>
      </c>
      <c r="F1453">
        <v>130</v>
      </c>
      <c r="G1453">
        <f>Table1[[#This Row],[Actual_Sales]]-Table1[[#This Row],[Budget_Sales]]</f>
        <v>24</v>
      </c>
      <c r="H1453" s="5">
        <f>IF(
Table1[[#This Row],[Budget_Sales]]=0,
"",
IF(
Table1[[#This Row],[Budget_Sales]]&gt;0,
(Table1[[#This Row],[Actual_Sales]]-Table1[[#This Row],[Budget_Sales]])/Table1[[#This Row],[Budget_Sales]],
(Table1[[#This Row],[Actual_Sales]]-Table1[[#This Row],[Budget_Sales]])/ABS(Table1[[#This Row],[Budget_Sales]])
)
)</f>
        <v>0.18461538461538463</v>
      </c>
      <c r="I1453" s="5" t="str">
        <f>IF(Table1[[#This Row],[Sales_Var]]&gt;=0,"Above Budget","Below Budget")</f>
        <v>Above Budget</v>
      </c>
      <c r="J1453">
        <f>Table1[[#This Row],[Actual_Sales]]-(Table1[[#This Row],[COGS]]+Table1[[#This Row],[Expenses]])</f>
        <v>54</v>
      </c>
      <c r="K1453">
        <v>60</v>
      </c>
      <c r="L1453">
        <f>Table1[[#This Row],[Actual_Profit]]-Table1[[#This Row],[Budget_Profit]]</f>
        <v>-6</v>
      </c>
      <c r="M1453" s="5">
        <f>IF(
Table1[[#This Row],[Budget_Profit]]=0,
"",
IF(
Table1[[#This Row],[Budget_Profit]]&gt;0,
(Table1[[#This Row],[Actual_Profit]]-Table1[[#This Row],[Budget_Profit]])/Table1[[#This Row],[Budget_Profit]],
(Table1[[#This Row],[Actual_Profit]]-Table1[[#This Row],[Budget_Profit]])/ABS(Table1[[#This Row],[Budget_Profit]])
)
)</f>
        <v>-0.1</v>
      </c>
      <c r="N1453" s="5" t="str">
        <f>IF(Table1[[#This Row],[Profit_Var]]&gt;=0, "Above Budget", "Below Budget")</f>
        <v>Below Budget</v>
      </c>
      <c r="O1453">
        <v>68</v>
      </c>
      <c r="P1453">
        <v>50</v>
      </c>
      <c r="Q1453">
        <f>Table1[[#This Row],[COGS]]-Table1[[#This Row],[Budget_COGS]]</f>
        <v>18</v>
      </c>
      <c r="R1453" s="5">
        <f>IF(
Table1[[#This Row],[Budget_COGS]]=0,
"",
IF(
Table1[[#This Row],[Budget_COGS]]&gt;0,
(Table1[[#This Row],[Budget_COGS]]-Table1[[#This Row],[COGS]]) / Table1[[#This Row],[Budget_COGS]],
(Table1[[#This Row],[Budget_COGS]]-Table1[[#This Row],[COGS]]) / ABS(Table1[[#This Row],[Budget_COGS]])
)
)</f>
        <v>-0.36</v>
      </c>
      <c r="S1453" s="5" t="str">
        <f>IF(Table1[[#This Row],[COGS _Var]]&gt;=0, "Above Budget", "Below Budget")</f>
        <v>Above Budget</v>
      </c>
      <c r="T1453">
        <f>Table1[[#This Row],[Actual_Sales]]-Table1[[#This Row],[COGS]]</f>
        <v>86</v>
      </c>
      <c r="U1453">
        <v>80</v>
      </c>
      <c r="V1453">
        <f>Table1[[#This Row],[Gross_Margin]]-Table1[[#This Row],[Budget_Margin]]</f>
        <v>6</v>
      </c>
      <c r="W1453" s="5">
        <f>IF(
Table1[[#This Row],[Budget_Margin]]=0,
"",
IF(
Table1[[#This Row],[Budget_Margin]]&gt;0,
(Table1[[#This Row],[Gross_Margin]]-Table1[[#This Row],[Budget_Margin]]) / Table1[[#This Row],[Budget_Margin]],
(Table1[[#This Row],[Gross_Margin]]-Table1[[#This Row],[Budget_Margin]]) / ABS(Table1[[#This Row],[Budget_Margin]])
)
)</f>
        <v>7.4999999999999997E-2</v>
      </c>
      <c r="X1453" s="5" t="str">
        <f>IF(Table1[[#This Row],[Margin_Var]]&gt;=0, "Above Budget", "Below Budget")</f>
        <v>Above Budget</v>
      </c>
      <c r="Y1453" s="5">
        <f>IFERROR(Table1[[#This Row],[Gross_Margin]]/Table1[[#This Row],[Actual_Sales]],0)</f>
        <v>0.55844155844155841</v>
      </c>
      <c r="Z1453" s="5">
        <f>Table1[[#This Row],[Actual_Profit]]/Table1[[#This Row],[Actual_Sales]]</f>
        <v>0.35064935064935066</v>
      </c>
      <c r="AA1453">
        <v>32</v>
      </c>
      <c r="AB1453" s="5">
        <f>IFERROR(Table1[[#This Row],[Expenses]]/Table1[[#This Row],[Actual_Sales]],0)</f>
        <v>0.20779220779220781</v>
      </c>
      <c r="AC1453">
        <v>22</v>
      </c>
      <c r="AD1453">
        <v>587</v>
      </c>
      <c r="AE1453" s="5">
        <f>IFERROR(Table1[[#This Row],[Inventory]]/Table1[[#This Row],[Actual_Sales]],0)</f>
        <v>3.8116883116883118</v>
      </c>
    </row>
    <row r="1454" spans="1:31" x14ac:dyDescent="0.25">
      <c r="A1454">
        <v>3490</v>
      </c>
      <c r="B1454">
        <v>720</v>
      </c>
      <c r="C1454">
        <v>13</v>
      </c>
      <c r="D1454" s="2">
        <v>40756</v>
      </c>
      <c r="E1454">
        <v>154</v>
      </c>
      <c r="F1454">
        <v>130</v>
      </c>
      <c r="G1454">
        <f>Table1[[#This Row],[Actual_Sales]]-Table1[[#This Row],[Budget_Sales]]</f>
        <v>24</v>
      </c>
      <c r="H1454" s="5">
        <f>IF(
Table1[[#This Row],[Budget_Sales]]=0,
"",
IF(
Table1[[#This Row],[Budget_Sales]]&gt;0,
(Table1[[#This Row],[Actual_Sales]]-Table1[[#This Row],[Budget_Sales]])/Table1[[#This Row],[Budget_Sales]],
(Table1[[#This Row],[Actual_Sales]]-Table1[[#This Row],[Budget_Sales]])/ABS(Table1[[#This Row],[Budget_Sales]])
)
)</f>
        <v>0.18461538461538463</v>
      </c>
      <c r="I1454" s="5" t="str">
        <f>IF(Table1[[#This Row],[Sales_Var]]&gt;=0,"Above Budget","Below Budget")</f>
        <v>Above Budget</v>
      </c>
      <c r="J1454">
        <f>Table1[[#This Row],[Actual_Sales]]-(Table1[[#This Row],[COGS]]+Table1[[#This Row],[Expenses]])</f>
        <v>54</v>
      </c>
      <c r="K1454">
        <v>50</v>
      </c>
      <c r="L1454">
        <f>Table1[[#This Row],[Actual_Profit]]-Table1[[#This Row],[Budget_Profit]]</f>
        <v>4</v>
      </c>
      <c r="M1454" s="5">
        <f>IF(
Table1[[#This Row],[Budget_Profit]]=0,
"",
IF(
Table1[[#This Row],[Budget_Profit]]&gt;0,
(Table1[[#This Row],[Actual_Profit]]-Table1[[#This Row],[Budget_Profit]])/Table1[[#This Row],[Budget_Profit]],
(Table1[[#This Row],[Actual_Profit]]-Table1[[#This Row],[Budget_Profit]])/ABS(Table1[[#This Row],[Budget_Profit]])
)
)</f>
        <v>0.08</v>
      </c>
      <c r="N1454" s="5" t="str">
        <f>IF(Table1[[#This Row],[Profit_Var]]&gt;=0, "Above Budget", "Below Budget")</f>
        <v>Above Budget</v>
      </c>
      <c r="O1454">
        <v>68</v>
      </c>
      <c r="P1454">
        <v>50</v>
      </c>
      <c r="Q1454">
        <f>Table1[[#This Row],[COGS]]-Table1[[#This Row],[Budget_COGS]]</f>
        <v>18</v>
      </c>
      <c r="R1454" s="5">
        <f>IF(
Table1[[#This Row],[Budget_COGS]]=0,
"",
IF(
Table1[[#This Row],[Budget_COGS]]&gt;0,
(Table1[[#This Row],[Budget_COGS]]-Table1[[#This Row],[COGS]]) / Table1[[#This Row],[Budget_COGS]],
(Table1[[#This Row],[Budget_COGS]]-Table1[[#This Row],[COGS]]) / ABS(Table1[[#This Row],[Budget_COGS]])
)
)</f>
        <v>-0.36</v>
      </c>
      <c r="S1454" s="5" t="str">
        <f>IF(Table1[[#This Row],[COGS _Var]]&gt;=0, "Above Budget", "Below Budget")</f>
        <v>Above Budget</v>
      </c>
      <c r="T1454">
        <f>Table1[[#This Row],[Actual_Sales]]-Table1[[#This Row],[COGS]]</f>
        <v>86</v>
      </c>
      <c r="U1454">
        <v>80</v>
      </c>
      <c r="V1454">
        <f>Table1[[#This Row],[Gross_Margin]]-Table1[[#This Row],[Budget_Margin]]</f>
        <v>6</v>
      </c>
      <c r="W1454" s="5">
        <f>IF(
Table1[[#This Row],[Budget_Margin]]=0,
"",
IF(
Table1[[#This Row],[Budget_Margin]]&gt;0,
(Table1[[#This Row],[Gross_Margin]]-Table1[[#This Row],[Budget_Margin]]) / Table1[[#This Row],[Budget_Margin]],
(Table1[[#This Row],[Gross_Margin]]-Table1[[#This Row],[Budget_Margin]]) / ABS(Table1[[#This Row],[Budget_Margin]])
)
)</f>
        <v>7.4999999999999997E-2</v>
      </c>
      <c r="X1454" s="5" t="str">
        <f>IF(Table1[[#This Row],[Margin_Var]]&gt;=0, "Above Budget", "Below Budget")</f>
        <v>Above Budget</v>
      </c>
      <c r="Y1454" s="5">
        <f>IFERROR(Table1[[#This Row],[Gross_Margin]]/Table1[[#This Row],[Actual_Sales]],0)</f>
        <v>0.55844155844155841</v>
      </c>
      <c r="Z1454" s="5">
        <f>Table1[[#This Row],[Actual_Profit]]/Table1[[#This Row],[Actual_Sales]]</f>
        <v>0.35064935064935066</v>
      </c>
      <c r="AA1454">
        <v>32</v>
      </c>
      <c r="AB1454" s="5">
        <f>IFERROR(Table1[[#This Row],[Expenses]]/Table1[[#This Row],[Actual_Sales]],0)</f>
        <v>0.20779220779220781</v>
      </c>
      <c r="AC1454">
        <v>22</v>
      </c>
      <c r="AD1454">
        <v>587</v>
      </c>
      <c r="AE1454" s="5">
        <f>IFERROR(Table1[[#This Row],[Inventory]]/Table1[[#This Row],[Actual_Sales]],0)</f>
        <v>3.8116883116883118</v>
      </c>
    </row>
    <row r="1455" spans="1:31" x14ac:dyDescent="0.25">
      <c r="A1455">
        <v>3886</v>
      </c>
      <c r="B1455">
        <v>970</v>
      </c>
      <c r="C1455">
        <v>6</v>
      </c>
      <c r="D1455" s="2">
        <v>40817</v>
      </c>
      <c r="E1455">
        <v>194</v>
      </c>
      <c r="F1455">
        <v>260</v>
      </c>
      <c r="G1455">
        <f>Table1[[#This Row],[Actual_Sales]]-Table1[[#This Row],[Budget_Sales]]</f>
        <v>-66</v>
      </c>
      <c r="H1455" s="5">
        <f>IF(
Table1[[#This Row],[Budget_Sales]]=0,
"",
IF(
Table1[[#This Row],[Budget_Sales]]&gt;0,
(Table1[[#This Row],[Actual_Sales]]-Table1[[#This Row],[Budget_Sales]])/Table1[[#This Row],[Budget_Sales]],
(Table1[[#This Row],[Actual_Sales]]-Table1[[#This Row],[Budget_Sales]])/ABS(Table1[[#This Row],[Budget_Sales]])
)
)</f>
        <v>-0.25384615384615383</v>
      </c>
      <c r="I1455" s="5" t="str">
        <f>IF(Table1[[#This Row],[Sales_Var]]&gt;=0,"Above Budget","Below Budget")</f>
        <v>Below Budget</v>
      </c>
      <c r="J1455">
        <f>Table1[[#This Row],[Actual_Sales]]-(Table1[[#This Row],[COGS]]+Table1[[#This Row],[Expenses]])</f>
        <v>68</v>
      </c>
      <c r="K1455">
        <v>130</v>
      </c>
      <c r="L1455">
        <f>Table1[[#This Row],[Actual_Profit]]-Table1[[#This Row],[Budget_Profit]]</f>
        <v>-62</v>
      </c>
      <c r="M1455" s="5">
        <f>IF(
Table1[[#This Row],[Budget_Profit]]=0,
"",
IF(
Table1[[#This Row],[Budget_Profit]]&gt;0,
(Table1[[#This Row],[Actual_Profit]]-Table1[[#This Row],[Budget_Profit]])/Table1[[#This Row],[Budget_Profit]],
(Table1[[#This Row],[Actual_Profit]]-Table1[[#This Row],[Budget_Profit]])/ABS(Table1[[#This Row],[Budget_Profit]])
)
)</f>
        <v>-0.47692307692307695</v>
      </c>
      <c r="N1455" s="5" t="str">
        <f>IF(Table1[[#This Row],[Profit_Var]]&gt;=0, "Above Budget", "Below Budget")</f>
        <v>Below Budget</v>
      </c>
      <c r="O1455">
        <v>72</v>
      </c>
      <c r="P1455">
        <v>100</v>
      </c>
      <c r="Q1455">
        <f>Table1[[#This Row],[COGS]]-Table1[[#This Row],[Budget_COGS]]</f>
        <v>-28</v>
      </c>
      <c r="R1455" s="5">
        <f>IF(
Table1[[#This Row],[Budget_COGS]]=0,
"",
IF(
Table1[[#This Row],[Budget_COGS]]&gt;0,
(Table1[[#This Row],[Budget_COGS]]-Table1[[#This Row],[COGS]]) / Table1[[#This Row],[Budget_COGS]],
(Table1[[#This Row],[Budget_COGS]]-Table1[[#This Row],[COGS]]) / ABS(Table1[[#This Row],[Budget_COGS]])
)
)</f>
        <v>0.28000000000000003</v>
      </c>
      <c r="S1455" s="5" t="str">
        <f>IF(Table1[[#This Row],[COGS _Var]]&gt;=0, "Above Budget", "Below Budget")</f>
        <v>Below Budget</v>
      </c>
      <c r="T1455">
        <f>Table1[[#This Row],[Actual_Sales]]-Table1[[#This Row],[COGS]]</f>
        <v>122</v>
      </c>
      <c r="U1455">
        <v>160</v>
      </c>
      <c r="V1455">
        <f>Table1[[#This Row],[Gross_Margin]]-Table1[[#This Row],[Budget_Margin]]</f>
        <v>-38</v>
      </c>
      <c r="W1455" s="5">
        <f>IF(
Table1[[#This Row],[Budget_Margin]]=0,
"",
IF(
Table1[[#This Row],[Budget_Margin]]&gt;0,
(Table1[[#This Row],[Gross_Margin]]-Table1[[#This Row],[Budget_Margin]]) / Table1[[#This Row],[Budget_Margin]],
(Table1[[#This Row],[Gross_Margin]]-Table1[[#This Row],[Budget_Margin]]) / ABS(Table1[[#This Row],[Budget_Margin]])
)
)</f>
        <v>-0.23749999999999999</v>
      </c>
      <c r="X1455" s="5" t="str">
        <f>IF(Table1[[#This Row],[Margin_Var]]&gt;=0, "Above Budget", "Below Budget")</f>
        <v>Below Budget</v>
      </c>
      <c r="Y1455" s="5">
        <f>IFERROR(Table1[[#This Row],[Gross_Margin]]/Table1[[#This Row],[Actual_Sales]],0)</f>
        <v>0.62886597938144329</v>
      </c>
      <c r="Z1455" s="5">
        <f>Table1[[#This Row],[Actual_Profit]]/Table1[[#This Row],[Actual_Sales]]</f>
        <v>0.35051546391752575</v>
      </c>
      <c r="AA1455">
        <v>54</v>
      </c>
      <c r="AB1455" s="5">
        <f>IFERROR(Table1[[#This Row],[Expenses]]/Table1[[#This Row],[Actual_Sales]],0)</f>
        <v>0.27835051546391754</v>
      </c>
      <c r="AC1455">
        <v>23</v>
      </c>
      <c r="AD1455">
        <v>650</v>
      </c>
      <c r="AE1455" s="5">
        <f>IFERROR(Table1[[#This Row],[Inventory]]/Table1[[#This Row],[Actual_Sales]],0)</f>
        <v>3.3505154639175259</v>
      </c>
    </row>
    <row r="1456" spans="1:31" x14ac:dyDescent="0.25">
      <c r="A1456">
        <v>3794</v>
      </c>
      <c r="B1456">
        <v>510</v>
      </c>
      <c r="C1456">
        <v>13</v>
      </c>
      <c r="D1456" s="2">
        <v>40817</v>
      </c>
      <c r="E1456">
        <v>194</v>
      </c>
      <c r="F1456">
        <v>80</v>
      </c>
      <c r="G1456">
        <f>Table1[[#This Row],[Actual_Sales]]-Table1[[#This Row],[Budget_Sales]]</f>
        <v>114</v>
      </c>
      <c r="H1456" s="5">
        <f>IF(
Table1[[#This Row],[Budget_Sales]]=0,
"",
IF(
Table1[[#This Row],[Budget_Sales]]&gt;0,
(Table1[[#This Row],[Actual_Sales]]-Table1[[#This Row],[Budget_Sales]])/Table1[[#This Row],[Budget_Sales]],
(Table1[[#This Row],[Actual_Sales]]-Table1[[#This Row],[Budget_Sales]])/ABS(Table1[[#This Row],[Budget_Sales]])
)
)</f>
        <v>1.425</v>
      </c>
      <c r="I1456" s="5" t="str">
        <f>IF(Table1[[#This Row],[Sales_Var]]&gt;=0,"Above Budget","Below Budget")</f>
        <v>Above Budget</v>
      </c>
      <c r="J1456">
        <f>Table1[[#This Row],[Actual_Sales]]-(Table1[[#This Row],[COGS]]+Table1[[#This Row],[Expenses]])</f>
        <v>68</v>
      </c>
      <c r="K1456">
        <v>50</v>
      </c>
      <c r="L1456">
        <f>Table1[[#This Row],[Actual_Profit]]-Table1[[#This Row],[Budget_Profit]]</f>
        <v>18</v>
      </c>
      <c r="M1456" s="5">
        <f>IF(
Table1[[#This Row],[Budget_Profit]]=0,
"",
IF(
Table1[[#This Row],[Budget_Profit]]&gt;0,
(Table1[[#This Row],[Actual_Profit]]-Table1[[#This Row],[Budget_Profit]])/Table1[[#This Row],[Budget_Profit]],
(Table1[[#This Row],[Actual_Profit]]-Table1[[#This Row],[Budget_Profit]])/ABS(Table1[[#This Row],[Budget_Profit]])
)
)</f>
        <v>0.36</v>
      </c>
      <c r="N1456" s="5" t="str">
        <f>IF(Table1[[#This Row],[Profit_Var]]&gt;=0, "Above Budget", "Below Budget")</f>
        <v>Above Budget</v>
      </c>
      <c r="O1456">
        <v>72</v>
      </c>
      <c r="P1456">
        <v>20</v>
      </c>
      <c r="Q1456">
        <f>Table1[[#This Row],[COGS]]-Table1[[#This Row],[Budget_COGS]]</f>
        <v>52</v>
      </c>
      <c r="R1456" s="5">
        <f>IF(
Table1[[#This Row],[Budget_COGS]]=0,
"",
IF(
Table1[[#This Row],[Budget_COGS]]&gt;0,
(Table1[[#This Row],[Budget_COGS]]-Table1[[#This Row],[COGS]]) / Table1[[#This Row],[Budget_COGS]],
(Table1[[#This Row],[Budget_COGS]]-Table1[[#This Row],[COGS]]) / ABS(Table1[[#This Row],[Budget_COGS]])
)
)</f>
        <v>-2.6</v>
      </c>
      <c r="S1456" s="5" t="str">
        <f>IF(Table1[[#This Row],[COGS _Var]]&gt;=0, "Above Budget", "Below Budget")</f>
        <v>Above Budget</v>
      </c>
      <c r="T1456">
        <f>Table1[[#This Row],[Actual_Sales]]-Table1[[#This Row],[COGS]]</f>
        <v>122</v>
      </c>
      <c r="U1456">
        <v>60</v>
      </c>
      <c r="V1456">
        <f>Table1[[#This Row],[Gross_Margin]]-Table1[[#This Row],[Budget_Margin]]</f>
        <v>62</v>
      </c>
      <c r="W1456" s="5">
        <f>IF(
Table1[[#This Row],[Budget_Margin]]=0,
"",
IF(
Table1[[#This Row],[Budget_Margin]]&gt;0,
(Table1[[#This Row],[Gross_Margin]]-Table1[[#This Row],[Budget_Margin]]) / Table1[[#This Row],[Budget_Margin]],
(Table1[[#This Row],[Gross_Margin]]-Table1[[#This Row],[Budget_Margin]]) / ABS(Table1[[#This Row],[Budget_Margin]])
)
)</f>
        <v>1.0333333333333334</v>
      </c>
      <c r="X1456" s="5" t="str">
        <f>IF(Table1[[#This Row],[Margin_Var]]&gt;=0, "Above Budget", "Below Budget")</f>
        <v>Above Budget</v>
      </c>
      <c r="Y1456" s="5">
        <f>IFERROR(Table1[[#This Row],[Gross_Margin]]/Table1[[#This Row],[Actual_Sales]],0)</f>
        <v>0.62886597938144329</v>
      </c>
      <c r="Z1456" s="5">
        <f>Table1[[#This Row],[Actual_Profit]]/Table1[[#This Row],[Actual_Sales]]</f>
        <v>0.35051546391752575</v>
      </c>
      <c r="AA1456">
        <v>54</v>
      </c>
      <c r="AB1456" s="5">
        <f>IFERROR(Table1[[#This Row],[Expenses]]/Table1[[#This Row],[Actual_Sales]],0)</f>
        <v>0.27835051546391754</v>
      </c>
      <c r="AC1456">
        <v>23</v>
      </c>
      <c r="AD1456">
        <v>650</v>
      </c>
      <c r="AE1456" s="5">
        <f>IFERROR(Table1[[#This Row],[Inventory]]/Table1[[#This Row],[Actual_Sales]],0)</f>
        <v>3.3505154639175259</v>
      </c>
    </row>
    <row r="1457" spans="1:31" x14ac:dyDescent="0.25">
      <c r="A1457">
        <v>2615</v>
      </c>
      <c r="B1457">
        <v>801</v>
      </c>
      <c r="C1457">
        <v>5</v>
      </c>
      <c r="D1457" s="2">
        <v>40603</v>
      </c>
      <c r="E1457">
        <v>117</v>
      </c>
      <c r="F1457">
        <v>100</v>
      </c>
      <c r="G1457">
        <f>Table1[[#This Row],[Actual_Sales]]-Table1[[#This Row],[Budget_Sales]]</f>
        <v>17</v>
      </c>
      <c r="H1457" s="5">
        <f>IF(
Table1[[#This Row],[Budget_Sales]]=0,
"",
IF(
Table1[[#This Row],[Budget_Sales]]&gt;0,
(Table1[[#This Row],[Actual_Sales]]-Table1[[#This Row],[Budget_Sales]])/Table1[[#This Row],[Budget_Sales]],
(Table1[[#This Row],[Actual_Sales]]-Table1[[#This Row],[Budget_Sales]])/ABS(Table1[[#This Row],[Budget_Sales]])
)
)</f>
        <v>0.17</v>
      </c>
      <c r="I1457" s="5" t="str">
        <f>IF(Table1[[#This Row],[Sales_Var]]&gt;=0,"Above Budget","Below Budget")</f>
        <v>Above Budget</v>
      </c>
      <c r="J1457">
        <f>Table1[[#This Row],[Actual_Sales]]-(Table1[[#This Row],[COGS]]+Table1[[#This Row],[Expenses]])</f>
        <v>41</v>
      </c>
      <c r="K1457">
        <v>40</v>
      </c>
      <c r="L1457">
        <f>Table1[[#This Row],[Actual_Profit]]-Table1[[#This Row],[Budget_Profit]]</f>
        <v>1</v>
      </c>
      <c r="M1457" s="5">
        <f>IF(
Table1[[#This Row],[Budget_Profit]]=0,
"",
IF(
Table1[[#This Row],[Budget_Profit]]&gt;0,
(Table1[[#This Row],[Actual_Profit]]-Table1[[#This Row],[Budget_Profit]])/Table1[[#This Row],[Budget_Profit]],
(Table1[[#This Row],[Actual_Profit]]-Table1[[#This Row],[Budget_Profit]])/ABS(Table1[[#This Row],[Budget_Profit]])
)
)</f>
        <v>2.5000000000000001E-2</v>
      </c>
      <c r="N1457" s="5" t="str">
        <f>IF(Table1[[#This Row],[Profit_Var]]&gt;=0, "Above Budget", "Below Budget")</f>
        <v>Above Budget</v>
      </c>
      <c r="O1457">
        <v>48</v>
      </c>
      <c r="P1457">
        <v>40</v>
      </c>
      <c r="Q1457">
        <f>Table1[[#This Row],[COGS]]-Table1[[#This Row],[Budget_COGS]]</f>
        <v>8</v>
      </c>
      <c r="R1457" s="5">
        <f>IF(
Table1[[#This Row],[Budget_COGS]]=0,
"",
IF(
Table1[[#This Row],[Budget_COGS]]&gt;0,
(Table1[[#This Row],[Budget_COGS]]-Table1[[#This Row],[COGS]]) / Table1[[#This Row],[Budget_COGS]],
(Table1[[#This Row],[Budget_COGS]]-Table1[[#This Row],[COGS]]) / ABS(Table1[[#This Row],[Budget_COGS]])
)
)</f>
        <v>-0.2</v>
      </c>
      <c r="S1457" s="5" t="str">
        <f>IF(Table1[[#This Row],[COGS _Var]]&gt;=0, "Above Budget", "Below Budget")</f>
        <v>Above Budget</v>
      </c>
      <c r="T1457">
        <f>Table1[[#This Row],[Actual_Sales]]-Table1[[#This Row],[COGS]]</f>
        <v>69</v>
      </c>
      <c r="U1457">
        <v>60</v>
      </c>
      <c r="V1457">
        <f>Table1[[#This Row],[Gross_Margin]]-Table1[[#This Row],[Budget_Margin]]</f>
        <v>9</v>
      </c>
      <c r="W1457" s="5">
        <f>IF(
Table1[[#This Row],[Budget_Margin]]=0,
"",
IF(
Table1[[#This Row],[Budget_Margin]]&gt;0,
(Table1[[#This Row],[Gross_Margin]]-Table1[[#This Row],[Budget_Margin]]) / Table1[[#This Row],[Budget_Margin]],
(Table1[[#This Row],[Gross_Margin]]-Table1[[#This Row],[Budget_Margin]]) / ABS(Table1[[#This Row],[Budget_Margin]])
)
)</f>
        <v>0.15</v>
      </c>
      <c r="X1457" s="5" t="str">
        <f>IF(Table1[[#This Row],[Margin_Var]]&gt;=0, "Above Budget", "Below Budget")</f>
        <v>Above Budget</v>
      </c>
      <c r="Y1457" s="5">
        <f>IFERROR(Table1[[#This Row],[Gross_Margin]]/Table1[[#This Row],[Actual_Sales]],0)</f>
        <v>0.58974358974358976</v>
      </c>
      <c r="Z1457" s="5">
        <f>Table1[[#This Row],[Actual_Profit]]/Table1[[#This Row],[Actual_Sales]]</f>
        <v>0.3504273504273504</v>
      </c>
      <c r="AA1457">
        <v>28</v>
      </c>
      <c r="AB1457" s="5">
        <f>IFERROR(Table1[[#This Row],[Expenses]]/Table1[[#This Row],[Actual_Sales]],0)</f>
        <v>0.23931623931623933</v>
      </c>
      <c r="AC1457">
        <v>15</v>
      </c>
      <c r="AD1457">
        <v>611</v>
      </c>
      <c r="AE1457" s="5">
        <f>IFERROR(Table1[[#This Row],[Inventory]]/Table1[[#This Row],[Actual_Sales]],0)</f>
        <v>5.2222222222222223</v>
      </c>
    </row>
    <row r="1458" spans="1:31" x14ac:dyDescent="0.25">
      <c r="A1458">
        <v>2499</v>
      </c>
      <c r="B1458">
        <v>318</v>
      </c>
      <c r="C1458">
        <v>8</v>
      </c>
      <c r="D1458" s="2">
        <v>40603</v>
      </c>
      <c r="E1458">
        <v>117</v>
      </c>
      <c r="F1458">
        <v>100</v>
      </c>
      <c r="G1458">
        <f>Table1[[#This Row],[Actual_Sales]]-Table1[[#This Row],[Budget_Sales]]</f>
        <v>17</v>
      </c>
      <c r="H1458" s="5">
        <f>IF(
Table1[[#This Row],[Budget_Sales]]=0,
"",
IF(
Table1[[#This Row],[Budget_Sales]]&gt;0,
(Table1[[#This Row],[Actual_Sales]]-Table1[[#This Row],[Budget_Sales]])/Table1[[#This Row],[Budget_Sales]],
(Table1[[#This Row],[Actual_Sales]]-Table1[[#This Row],[Budget_Sales]])/ABS(Table1[[#This Row],[Budget_Sales]])
)
)</f>
        <v>0.17</v>
      </c>
      <c r="I1458" s="5" t="str">
        <f>IF(Table1[[#This Row],[Sales_Var]]&gt;=0,"Above Budget","Below Budget")</f>
        <v>Above Budget</v>
      </c>
      <c r="J1458">
        <f>Table1[[#This Row],[Actual_Sales]]-(Table1[[#This Row],[COGS]]+Table1[[#This Row],[Expenses]])</f>
        <v>41</v>
      </c>
      <c r="K1458">
        <v>40</v>
      </c>
      <c r="L1458">
        <f>Table1[[#This Row],[Actual_Profit]]-Table1[[#This Row],[Budget_Profit]]</f>
        <v>1</v>
      </c>
      <c r="M1458" s="5">
        <f>IF(
Table1[[#This Row],[Budget_Profit]]=0,
"",
IF(
Table1[[#This Row],[Budget_Profit]]&gt;0,
(Table1[[#This Row],[Actual_Profit]]-Table1[[#This Row],[Budget_Profit]])/Table1[[#This Row],[Budget_Profit]],
(Table1[[#This Row],[Actual_Profit]]-Table1[[#This Row],[Budget_Profit]])/ABS(Table1[[#This Row],[Budget_Profit]])
)
)</f>
        <v>2.5000000000000001E-2</v>
      </c>
      <c r="N1458" s="5" t="str">
        <f>IF(Table1[[#This Row],[Profit_Var]]&gt;=0, "Above Budget", "Below Budget")</f>
        <v>Above Budget</v>
      </c>
      <c r="O1458">
        <v>48</v>
      </c>
      <c r="P1458">
        <v>40</v>
      </c>
      <c r="Q1458">
        <f>Table1[[#This Row],[COGS]]-Table1[[#This Row],[Budget_COGS]]</f>
        <v>8</v>
      </c>
      <c r="R1458" s="5">
        <f>IF(
Table1[[#This Row],[Budget_COGS]]=0,
"",
IF(
Table1[[#This Row],[Budget_COGS]]&gt;0,
(Table1[[#This Row],[Budget_COGS]]-Table1[[#This Row],[COGS]]) / Table1[[#This Row],[Budget_COGS]],
(Table1[[#This Row],[Budget_COGS]]-Table1[[#This Row],[COGS]]) / ABS(Table1[[#This Row],[Budget_COGS]])
)
)</f>
        <v>-0.2</v>
      </c>
      <c r="S1458" s="5" t="str">
        <f>IF(Table1[[#This Row],[COGS _Var]]&gt;=0, "Above Budget", "Below Budget")</f>
        <v>Above Budget</v>
      </c>
      <c r="T1458">
        <f>Table1[[#This Row],[Actual_Sales]]-Table1[[#This Row],[COGS]]</f>
        <v>69</v>
      </c>
      <c r="U1458">
        <v>60</v>
      </c>
      <c r="V1458">
        <f>Table1[[#This Row],[Gross_Margin]]-Table1[[#This Row],[Budget_Margin]]</f>
        <v>9</v>
      </c>
      <c r="W1458" s="5">
        <f>IF(
Table1[[#This Row],[Budget_Margin]]=0,
"",
IF(
Table1[[#This Row],[Budget_Margin]]&gt;0,
(Table1[[#This Row],[Gross_Margin]]-Table1[[#This Row],[Budget_Margin]]) / Table1[[#This Row],[Budget_Margin]],
(Table1[[#This Row],[Gross_Margin]]-Table1[[#This Row],[Budget_Margin]]) / ABS(Table1[[#This Row],[Budget_Margin]])
)
)</f>
        <v>0.15</v>
      </c>
      <c r="X1458" s="5" t="str">
        <f>IF(Table1[[#This Row],[Margin_Var]]&gt;=0, "Above Budget", "Below Budget")</f>
        <v>Above Budget</v>
      </c>
      <c r="Y1458" s="5">
        <f>IFERROR(Table1[[#This Row],[Gross_Margin]]/Table1[[#This Row],[Actual_Sales]],0)</f>
        <v>0.58974358974358976</v>
      </c>
      <c r="Z1458" s="5">
        <f>Table1[[#This Row],[Actual_Profit]]/Table1[[#This Row],[Actual_Sales]]</f>
        <v>0.3504273504273504</v>
      </c>
      <c r="AA1458">
        <v>28</v>
      </c>
      <c r="AB1458" s="5">
        <f>IFERROR(Table1[[#This Row],[Expenses]]/Table1[[#This Row],[Actual_Sales]],0)</f>
        <v>0.23931623931623933</v>
      </c>
      <c r="AC1458">
        <v>15</v>
      </c>
      <c r="AD1458">
        <v>611</v>
      </c>
      <c r="AE1458" s="5">
        <f>IFERROR(Table1[[#This Row],[Inventory]]/Table1[[#This Row],[Actual_Sales]],0)</f>
        <v>5.2222222222222223</v>
      </c>
    </row>
    <row r="1459" spans="1:31" x14ac:dyDescent="0.25">
      <c r="A1459">
        <v>2434</v>
      </c>
      <c r="B1459">
        <v>754</v>
      </c>
      <c r="C1459">
        <v>8</v>
      </c>
      <c r="D1459" s="2">
        <v>40575</v>
      </c>
      <c r="E1459">
        <v>117</v>
      </c>
      <c r="F1459">
        <v>80</v>
      </c>
      <c r="G1459">
        <f>Table1[[#This Row],[Actual_Sales]]-Table1[[#This Row],[Budget_Sales]]</f>
        <v>37</v>
      </c>
      <c r="H1459" s="5">
        <f>IF(
Table1[[#This Row],[Budget_Sales]]=0,
"",
IF(
Table1[[#This Row],[Budget_Sales]]&gt;0,
(Table1[[#This Row],[Actual_Sales]]-Table1[[#This Row],[Budget_Sales]])/Table1[[#This Row],[Budget_Sales]],
(Table1[[#This Row],[Actual_Sales]]-Table1[[#This Row],[Budget_Sales]])/ABS(Table1[[#This Row],[Budget_Sales]])
)
)</f>
        <v>0.46250000000000002</v>
      </c>
      <c r="I1459" s="5" t="str">
        <f>IF(Table1[[#This Row],[Sales_Var]]&gt;=0,"Above Budget","Below Budget")</f>
        <v>Above Budget</v>
      </c>
      <c r="J1459">
        <f>Table1[[#This Row],[Actual_Sales]]-(Table1[[#This Row],[COGS]]+Table1[[#This Row],[Expenses]])</f>
        <v>41</v>
      </c>
      <c r="K1459">
        <v>30</v>
      </c>
      <c r="L1459">
        <f>Table1[[#This Row],[Actual_Profit]]-Table1[[#This Row],[Budget_Profit]]</f>
        <v>11</v>
      </c>
      <c r="M1459" s="5">
        <f>IF(
Table1[[#This Row],[Budget_Profit]]=0,
"",
IF(
Table1[[#This Row],[Budget_Profit]]&gt;0,
(Table1[[#This Row],[Actual_Profit]]-Table1[[#This Row],[Budget_Profit]])/Table1[[#This Row],[Budget_Profit]],
(Table1[[#This Row],[Actual_Profit]]-Table1[[#This Row],[Budget_Profit]])/ABS(Table1[[#This Row],[Budget_Profit]])
)
)</f>
        <v>0.36666666666666664</v>
      </c>
      <c r="N1459" s="5" t="str">
        <f>IF(Table1[[#This Row],[Profit_Var]]&gt;=0, "Above Budget", "Below Budget")</f>
        <v>Above Budget</v>
      </c>
      <c r="O1459">
        <v>48</v>
      </c>
      <c r="P1459">
        <v>30</v>
      </c>
      <c r="Q1459">
        <f>Table1[[#This Row],[COGS]]-Table1[[#This Row],[Budget_COGS]]</f>
        <v>18</v>
      </c>
      <c r="R1459" s="5">
        <f>IF(
Table1[[#This Row],[Budget_COGS]]=0,
"",
IF(
Table1[[#This Row],[Budget_COGS]]&gt;0,
(Table1[[#This Row],[Budget_COGS]]-Table1[[#This Row],[COGS]]) / Table1[[#This Row],[Budget_COGS]],
(Table1[[#This Row],[Budget_COGS]]-Table1[[#This Row],[COGS]]) / ABS(Table1[[#This Row],[Budget_COGS]])
)
)</f>
        <v>-0.6</v>
      </c>
      <c r="S1459" s="5" t="str">
        <f>IF(Table1[[#This Row],[COGS _Var]]&gt;=0, "Above Budget", "Below Budget")</f>
        <v>Above Budget</v>
      </c>
      <c r="T1459">
        <f>Table1[[#This Row],[Actual_Sales]]-Table1[[#This Row],[COGS]]</f>
        <v>69</v>
      </c>
      <c r="U1459">
        <v>50</v>
      </c>
      <c r="V1459">
        <f>Table1[[#This Row],[Gross_Margin]]-Table1[[#This Row],[Budget_Margin]]</f>
        <v>19</v>
      </c>
      <c r="W1459" s="5">
        <f>IF(
Table1[[#This Row],[Budget_Margin]]=0,
"",
IF(
Table1[[#This Row],[Budget_Margin]]&gt;0,
(Table1[[#This Row],[Gross_Margin]]-Table1[[#This Row],[Budget_Margin]]) / Table1[[#This Row],[Budget_Margin]],
(Table1[[#This Row],[Gross_Margin]]-Table1[[#This Row],[Budget_Margin]]) / ABS(Table1[[#This Row],[Budget_Margin]])
)
)</f>
        <v>0.38</v>
      </c>
      <c r="X1459" s="5" t="str">
        <f>IF(Table1[[#This Row],[Margin_Var]]&gt;=0, "Above Budget", "Below Budget")</f>
        <v>Above Budget</v>
      </c>
      <c r="Y1459" s="5">
        <f>IFERROR(Table1[[#This Row],[Gross_Margin]]/Table1[[#This Row],[Actual_Sales]],0)</f>
        <v>0.58974358974358976</v>
      </c>
      <c r="Z1459" s="5">
        <f>Table1[[#This Row],[Actual_Profit]]/Table1[[#This Row],[Actual_Sales]]</f>
        <v>0.3504273504273504</v>
      </c>
      <c r="AA1459">
        <v>28</v>
      </c>
      <c r="AB1459" s="5">
        <f>IFERROR(Table1[[#This Row],[Expenses]]/Table1[[#This Row],[Actual_Sales]],0)</f>
        <v>0.23931623931623933</v>
      </c>
      <c r="AC1459">
        <v>15</v>
      </c>
      <c r="AD1459">
        <v>617</v>
      </c>
      <c r="AE1459" s="5">
        <f>IFERROR(Table1[[#This Row],[Inventory]]/Table1[[#This Row],[Actual_Sales]],0)</f>
        <v>5.2735042735042734</v>
      </c>
    </row>
    <row r="1460" spans="1:31" x14ac:dyDescent="0.25">
      <c r="A1460">
        <v>4029</v>
      </c>
      <c r="B1460">
        <v>775</v>
      </c>
      <c r="C1460">
        <v>6</v>
      </c>
      <c r="D1460" s="2">
        <v>40848</v>
      </c>
      <c r="E1460">
        <v>60</v>
      </c>
      <c r="F1460">
        <v>50</v>
      </c>
      <c r="G1460">
        <f>Table1[[#This Row],[Actual_Sales]]-Table1[[#This Row],[Budget_Sales]]</f>
        <v>10</v>
      </c>
      <c r="H1460" s="5">
        <f>IF(
Table1[[#This Row],[Budget_Sales]]=0,
"",
IF(
Table1[[#This Row],[Budget_Sales]]&gt;0,
(Table1[[#This Row],[Actual_Sales]]-Table1[[#This Row],[Budget_Sales]])/Table1[[#This Row],[Budget_Sales]],
(Table1[[#This Row],[Actual_Sales]]-Table1[[#This Row],[Budget_Sales]])/ABS(Table1[[#This Row],[Budget_Sales]])
)
)</f>
        <v>0.2</v>
      </c>
      <c r="I1460" s="5" t="str">
        <f>IF(Table1[[#This Row],[Sales_Var]]&gt;=0,"Above Budget","Below Budget")</f>
        <v>Above Budget</v>
      </c>
      <c r="J1460">
        <f>Table1[[#This Row],[Actual_Sales]]-(Table1[[#This Row],[COGS]]+Table1[[#This Row],[Expenses]])</f>
        <v>21</v>
      </c>
      <c r="K1460">
        <v>20</v>
      </c>
      <c r="L1460">
        <f>Table1[[#This Row],[Actual_Profit]]-Table1[[#This Row],[Budget_Profit]]</f>
        <v>1</v>
      </c>
      <c r="M1460" s="5">
        <f>IF(
Table1[[#This Row],[Budget_Profit]]=0,
"",
IF(
Table1[[#This Row],[Budget_Profit]]&gt;0,
(Table1[[#This Row],[Actual_Profit]]-Table1[[#This Row],[Budget_Profit]])/Table1[[#This Row],[Budget_Profit]],
(Table1[[#This Row],[Actual_Profit]]-Table1[[#This Row],[Budget_Profit]])/ABS(Table1[[#This Row],[Budget_Profit]])
)
)</f>
        <v>0.05</v>
      </c>
      <c r="N1460" s="5" t="str">
        <f>IF(Table1[[#This Row],[Profit_Var]]&gt;=0, "Above Budget", "Below Budget")</f>
        <v>Above Budget</v>
      </c>
      <c r="O1460">
        <v>22</v>
      </c>
      <c r="P1460">
        <v>20</v>
      </c>
      <c r="Q1460">
        <f>Table1[[#This Row],[COGS]]-Table1[[#This Row],[Budget_COGS]]</f>
        <v>2</v>
      </c>
      <c r="R1460" s="5">
        <f>IF(
Table1[[#This Row],[Budget_COGS]]=0,
"",
IF(
Table1[[#This Row],[Budget_COGS]]&gt;0,
(Table1[[#This Row],[Budget_COGS]]-Table1[[#This Row],[COGS]]) / Table1[[#This Row],[Budget_COGS]],
(Table1[[#This Row],[Budget_COGS]]-Table1[[#This Row],[COGS]]) / ABS(Table1[[#This Row],[Budget_COGS]])
)
)</f>
        <v>-0.1</v>
      </c>
      <c r="S1460" s="5" t="str">
        <f>IF(Table1[[#This Row],[COGS _Var]]&gt;=0, "Above Budget", "Below Budget")</f>
        <v>Above Budget</v>
      </c>
      <c r="T1460">
        <f>Table1[[#This Row],[Actual_Sales]]-Table1[[#This Row],[COGS]]</f>
        <v>38</v>
      </c>
      <c r="U1460">
        <v>30</v>
      </c>
      <c r="V1460">
        <f>Table1[[#This Row],[Gross_Margin]]-Table1[[#This Row],[Budget_Margin]]</f>
        <v>8</v>
      </c>
      <c r="W1460" s="5">
        <f>IF(
Table1[[#This Row],[Budget_Margin]]=0,
"",
IF(
Table1[[#This Row],[Budget_Margin]]&gt;0,
(Table1[[#This Row],[Gross_Margin]]-Table1[[#This Row],[Budget_Margin]]) / Table1[[#This Row],[Budget_Margin]],
(Table1[[#This Row],[Gross_Margin]]-Table1[[#This Row],[Budget_Margin]]) / ABS(Table1[[#This Row],[Budget_Margin]])
)
)</f>
        <v>0.26666666666666666</v>
      </c>
      <c r="X1460" s="5" t="str">
        <f>IF(Table1[[#This Row],[Margin_Var]]&gt;=0, "Above Budget", "Below Budget")</f>
        <v>Above Budget</v>
      </c>
      <c r="Y1460" s="5">
        <f>IFERROR(Table1[[#This Row],[Gross_Margin]]/Table1[[#This Row],[Actual_Sales]],0)</f>
        <v>0.6333333333333333</v>
      </c>
      <c r="Z1460" s="5">
        <f>Table1[[#This Row],[Actual_Profit]]/Table1[[#This Row],[Actual_Sales]]</f>
        <v>0.35</v>
      </c>
      <c r="AA1460">
        <v>17</v>
      </c>
      <c r="AB1460" s="5">
        <f>IFERROR(Table1[[#This Row],[Expenses]]/Table1[[#This Row],[Actual_Sales]],0)</f>
        <v>0.28333333333333333</v>
      </c>
      <c r="AC1460">
        <v>6</v>
      </c>
      <c r="AD1460">
        <v>802</v>
      </c>
      <c r="AE1460" s="5">
        <f>IFERROR(Table1[[#This Row],[Inventory]]/Table1[[#This Row],[Actual_Sales]],0)</f>
        <v>13.366666666666667</v>
      </c>
    </row>
    <row r="1461" spans="1:31" x14ac:dyDescent="0.25">
      <c r="A1461">
        <v>2391</v>
      </c>
      <c r="B1461">
        <v>580</v>
      </c>
      <c r="C1461">
        <v>5</v>
      </c>
      <c r="D1461" s="2">
        <v>40575</v>
      </c>
      <c r="E1461">
        <v>60</v>
      </c>
      <c r="F1461">
        <v>40</v>
      </c>
      <c r="G1461">
        <f>Table1[[#This Row],[Actual_Sales]]-Table1[[#This Row],[Budget_Sales]]</f>
        <v>20</v>
      </c>
      <c r="H1461" s="5">
        <f>IF(
Table1[[#This Row],[Budget_Sales]]=0,
"",
IF(
Table1[[#This Row],[Budget_Sales]]&gt;0,
(Table1[[#This Row],[Actual_Sales]]-Table1[[#This Row],[Budget_Sales]])/Table1[[#This Row],[Budget_Sales]],
(Table1[[#This Row],[Actual_Sales]]-Table1[[#This Row],[Budget_Sales]])/ABS(Table1[[#This Row],[Budget_Sales]])
)
)</f>
        <v>0.5</v>
      </c>
      <c r="I1461" s="5" t="str">
        <f>IF(Table1[[#This Row],[Sales_Var]]&gt;=0,"Above Budget","Below Budget")</f>
        <v>Above Budget</v>
      </c>
      <c r="J1461">
        <f>Table1[[#This Row],[Actual_Sales]]-(Table1[[#This Row],[COGS]]+Table1[[#This Row],[Expenses]])</f>
        <v>21</v>
      </c>
      <c r="K1461">
        <v>30</v>
      </c>
      <c r="L1461">
        <f>Table1[[#This Row],[Actual_Profit]]-Table1[[#This Row],[Budget_Profit]]</f>
        <v>-9</v>
      </c>
      <c r="M1461" s="5">
        <f>IF(
Table1[[#This Row],[Budget_Profit]]=0,
"",
IF(
Table1[[#This Row],[Budget_Profit]]&gt;0,
(Table1[[#This Row],[Actual_Profit]]-Table1[[#This Row],[Budget_Profit]])/Table1[[#This Row],[Budget_Profit]],
(Table1[[#This Row],[Actual_Profit]]-Table1[[#This Row],[Budget_Profit]])/ABS(Table1[[#This Row],[Budget_Profit]])
)
)</f>
        <v>-0.3</v>
      </c>
      <c r="N1461" s="5" t="str">
        <f>IF(Table1[[#This Row],[Profit_Var]]&gt;=0, "Above Budget", "Below Budget")</f>
        <v>Below Budget</v>
      </c>
      <c r="O1461">
        <v>22</v>
      </c>
      <c r="P1461">
        <v>10</v>
      </c>
      <c r="Q1461">
        <f>Table1[[#This Row],[COGS]]-Table1[[#This Row],[Budget_COGS]]</f>
        <v>12</v>
      </c>
      <c r="R1461" s="5">
        <f>IF(
Table1[[#This Row],[Budget_COGS]]=0,
"",
IF(
Table1[[#This Row],[Budget_COGS]]&gt;0,
(Table1[[#This Row],[Budget_COGS]]-Table1[[#This Row],[COGS]]) / Table1[[#This Row],[Budget_COGS]],
(Table1[[#This Row],[Budget_COGS]]-Table1[[#This Row],[COGS]]) / ABS(Table1[[#This Row],[Budget_COGS]])
)
)</f>
        <v>-1.2</v>
      </c>
      <c r="S1461" s="5" t="str">
        <f>IF(Table1[[#This Row],[COGS _Var]]&gt;=0, "Above Budget", "Below Budget")</f>
        <v>Above Budget</v>
      </c>
      <c r="T1461">
        <f>Table1[[#This Row],[Actual_Sales]]-Table1[[#This Row],[COGS]]</f>
        <v>38</v>
      </c>
      <c r="U1461">
        <v>30</v>
      </c>
      <c r="V1461">
        <f>Table1[[#This Row],[Gross_Margin]]-Table1[[#This Row],[Budget_Margin]]</f>
        <v>8</v>
      </c>
      <c r="W1461" s="5">
        <f>IF(
Table1[[#This Row],[Budget_Margin]]=0,
"",
IF(
Table1[[#This Row],[Budget_Margin]]&gt;0,
(Table1[[#This Row],[Gross_Margin]]-Table1[[#This Row],[Budget_Margin]]) / Table1[[#This Row],[Budget_Margin]],
(Table1[[#This Row],[Gross_Margin]]-Table1[[#This Row],[Budget_Margin]]) / ABS(Table1[[#This Row],[Budget_Margin]])
)
)</f>
        <v>0.26666666666666666</v>
      </c>
      <c r="X1461" s="5" t="str">
        <f>IF(Table1[[#This Row],[Margin_Var]]&gt;=0, "Above Budget", "Below Budget")</f>
        <v>Above Budget</v>
      </c>
      <c r="Y1461" s="5">
        <f>IFERROR(Table1[[#This Row],[Gross_Margin]]/Table1[[#This Row],[Actual_Sales]],0)</f>
        <v>0.6333333333333333</v>
      </c>
      <c r="Z1461" s="5">
        <f>Table1[[#This Row],[Actual_Profit]]/Table1[[#This Row],[Actual_Sales]]</f>
        <v>0.35</v>
      </c>
      <c r="AA1461">
        <v>17</v>
      </c>
      <c r="AB1461" s="5">
        <f>IFERROR(Table1[[#This Row],[Expenses]]/Table1[[#This Row],[Actual_Sales]],0)</f>
        <v>0.28333333333333333</v>
      </c>
      <c r="AC1461">
        <v>6</v>
      </c>
      <c r="AD1461">
        <v>452</v>
      </c>
      <c r="AE1461" s="5">
        <f>IFERROR(Table1[[#This Row],[Inventory]]/Table1[[#This Row],[Actual_Sales]],0)</f>
        <v>7.5333333333333332</v>
      </c>
    </row>
    <row r="1462" spans="1:31" x14ac:dyDescent="0.25">
      <c r="A1462">
        <v>2339</v>
      </c>
      <c r="B1462">
        <v>419</v>
      </c>
      <c r="C1462">
        <v>8</v>
      </c>
      <c r="D1462" s="2">
        <v>40575</v>
      </c>
      <c r="E1462">
        <v>60</v>
      </c>
      <c r="F1462">
        <v>40</v>
      </c>
      <c r="G1462">
        <f>Table1[[#This Row],[Actual_Sales]]-Table1[[#This Row],[Budget_Sales]]</f>
        <v>20</v>
      </c>
      <c r="H1462" s="5">
        <f>IF(
Table1[[#This Row],[Budget_Sales]]=0,
"",
IF(
Table1[[#This Row],[Budget_Sales]]&gt;0,
(Table1[[#This Row],[Actual_Sales]]-Table1[[#This Row],[Budget_Sales]])/Table1[[#This Row],[Budget_Sales]],
(Table1[[#This Row],[Actual_Sales]]-Table1[[#This Row],[Budget_Sales]])/ABS(Table1[[#This Row],[Budget_Sales]])
)
)</f>
        <v>0.5</v>
      </c>
      <c r="I1462" s="5" t="str">
        <f>IF(Table1[[#This Row],[Sales_Var]]&gt;=0,"Above Budget","Below Budget")</f>
        <v>Above Budget</v>
      </c>
      <c r="J1462">
        <f>Table1[[#This Row],[Actual_Sales]]-(Table1[[#This Row],[COGS]]+Table1[[#This Row],[Expenses]])</f>
        <v>21</v>
      </c>
      <c r="K1462">
        <v>30</v>
      </c>
      <c r="L1462">
        <f>Table1[[#This Row],[Actual_Profit]]-Table1[[#This Row],[Budget_Profit]]</f>
        <v>-9</v>
      </c>
      <c r="M1462" s="5">
        <f>IF(
Table1[[#This Row],[Budget_Profit]]=0,
"",
IF(
Table1[[#This Row],[Budget_Profit]]&gt;0,
(Table1[[#This Row],[Actual_Profit]]-Table1[[#This Row],[Budget_Profit]])/Table1[[#This Row],[Budget_Profit]],
(Table1[[#This Row],[Actual_Profit]]-Table1[[#This Row],[Budget_Profit]])/ABS(Table1[[#This Row],[Budget_Profit]])
)
)</f>
        <v>-0.3</v>
      </c>
      <c r="N1462" s="5" t="str">
        <f>IF(Table1[[#This Row],[Profit_Var]]&gt;=0, "Above Budget", "Below Budget")</f>
        <v>Below Budget</v>
      </c>
      <c r="O1462">
        <v>22</v>
      </c>
      <c r="P1462">
        <v>10</v>
      </c>
      <c r="Q1462">
        <f>Table1[[#This Row],[COGS]]-Table1[[#This Row],[Budget_COGS]]</f>
        <v>12</v>
      </c>
      <c r="R1462" s="5">
        <f>IF(
Table1[[#This Row],[Budget_COGS]]=0,
"",
IF(
Table1[[#This Row],[Budget_COGS]]&gt;0,
(Table1[[#This Row],[Budget_COGS]]-Table1[[#This Row],[COGS]]) / Table1[[#This Row],[Budget_COGS]],
(Table1[[#This Row],[Budget_COGS]]-Table1[[#This Row],[COGS]]) / ABS(Table1[[#This Row],[Budget_COGS]])
)
)</f>
        <v>-1.2</v>
      </c>
      <c r="S1462" s="5" t="str">
        <f>IF(Table1[[#This Row],[COGS _Var]]&gt;=0, "Above Budget", "Below Budget")</f>
        <v>Above Budget</v>
      </c>
      <c r="T1462">
        <f>Table1[[#This Row],[Actual_Sales]]-Table1[[#This Row],[COGS]]</f>
        <v>38</v>
      </c>
      <c r="U1462">
        <v>30</v>
      </c>
      <c r="V1462">
        <f>Table1[[#This Row],[Gross_Margin]]-Table1[[#This Row],[Budget_Margin]]</f>
        <v>8</v>
      </c>
      <c r="W1462" s="5">
        <f>IF(
Table1[[#This Row],[Budget_Margin]]=0,
"",
IF(
Table1[[#This Row],[Budget_Margin]]&gt;0,
(Table1[[#This Row],[Gross_Margin]]-Table1[[#This Row],[Budget_Margin]]) / Table1[[#This Row],[Budget_Margin]],
(Table1[[#This Row],[Gross_Margin]]-Table1[[#This Row],[Budget_Margin]]) / ABS(Table1[[#This Row],[Budget_Margin]])
)
)</f>
        <v>0.26666666666666666</v>
      </c>
      <c r="X1462" s="5" t="str">
        <f>IF(Table1[[#This Row],[Margin_Var]]&gt;=0, "Above Budget", "Below Budget")</f>
        <v>Above Budget</v>
      </c>
      <c r="Y1462" s="5">
        <f>IFERROR(Table1[[#This Row],[Gross_Margin]]/Table1[[#This Row],[Actual_Sales]],0)</f>
        <v>0.6333333333333333</v>
      </c>
      <c r="Z1462" s="5">
        <f>Table1[[#This Row],[Actual_Profit]]/Table1[[#This Row],[Actual_Sales]]</f>
        <v>0.35</v>
      </c>
      <c r="AA1462">
        <v>17</v>
      </c>
      <c r="AB1462" s="5">
        <f>IFERROR(Table1[[#This Row],[Expenses]]/Table1[[#This Row],[Actual_Sales]],0)</f>
        <v>0.28333333333333333</v>
      </c>
      <c r="AC1462">
        <v>6</v>
      </c>
      <c r="AD1462">
        <v>452</v>
      </c>
      <c r="AE1462" s="5">
        <f>IFERROR(Table1[[#This Row],[Inventory]]/Table1[[#This Row],[Actual_Sales]],0)</f>
        <v>7.5333333333333332</v>
      </c>
    </row>
    <row r="1463" spans="1:31" x14ac:dyDescent="0.25">
      <c r="A1463">
        <v>2356</v>
      </c>
      <c r="B1463">
        <v>503</v>
      </c>
      <c r="C1463">
        <v>11</v>
      </c>
      <c r="D1463" s="2">
        <v>40575</v>
      </c>
      <c r="E1463">
        <v>60</v>
      </c>
      <c r="F1463">
        <v>30</v>
      </c>
      <c r="G1463">
        <f>Table1[[#This Row],[Actual_Sales]]-Table1[[#This Row],[Budget_Sales]]</f>
        <v>30</v>
      </c>
      <c r="H1463" s="5">
        <f>IF(
Table1[[#This Row],[Budget_Sales]]=0,
"",
IF(
Table1[[#This Row],[Budget_Sales]]&gt;0,
(Table1[[#This Row],[Actual_Sales]]-Table1[[#This Row],[Budget_Sales]])/Table1[[#This Row],[Budget_Sales]],
(Table1[[#This Row],[Actual_Sales]]-Table1[[#This Row],[Budget_Sales]])/ABS(Table1[[#This Row],[Budget_Sales]])
)
)</f>
        <v>1</v>
      </c>
      <c r="I1463" s="5" t="str">
        <f>IF(Table1[[#This Row],[Sales_Var]]&gt;=0,"Above Budget","Below Budget")</f>
        <v>Above Budget</v>
      </c>
      <c r="J1463">
        <f>Table1[[#This Row],[Actual_Sales]]-(Table1[[#This Row],[COGS]]+Table1[[#This Row],[Expenses]])</f>
        <v>21</v>
      </c>
      <c r="K1463">
        <v>20</v>
      </c>
      <c r="L1463">
        <f>Table1[[#This Row],[Actual_Profit]]-Table1[[#This Row],[Budget_Profit]]</f>
        <v>1</v>
      </c>
      <c r="M1463" s="5">
        <f>IF(
Table1[[#This Row],[Budget_Profit]]=0,
"",
IF(
Table1[[#This Row],[Budget_Profit]]&gt;0,
(Table1[[#This Row],[Actual_Profit]]-Table1[[#This Row],[Budget_Profit]])/Table1[[#This Row],[Budget_Profit]],
(Table1[[#This Row],[Actual_Profit]]-Table1[[#This Row],[Budget_Profit]])/ABS(Table1[[#This Row],[Budget_Profit]])
)
)</f>
        <v>0.05</v>
      </c>
      <c r="N1463" s="5" t="str">
        <f>IF(Table1[[#This Row],[Profit_Var]]&gt;=0, "Above Budget", "Below Budget")</f>
        <v>Above Budget</v>
      </c>
      <c r="O1463">
        <v>22</v>
      </c>
      <c r="P1463">
        <v>10</v>
      </c>
      <c r="Q1463">
        <f>Table1[[#This Row],[COGS]]-Table1[[#This Row],[Budget_COGS]]</f>
        <v>12</v>
      </c>
      <c r="R1463" s="5">
        <f>IF(
Table1[[#This Row],[Budget_COGS]]=0,
"",
IF(
Table1[[#This Row],[Budget_COGS]]&gt;0,
(Table1[[#This Row],[Budget_COGS]]-Table1[[#This Row],[COGS]]) / Table1[[#This Row],[Budget_COGS]],
(Table1[[#This Row],[Budget_COGS]]-Table1[[#This Row],[COGS]]) / ABS(Table1[[#This Row],[Budget_COGS]])
)
)</f>
        <v>-1.2</v>
      </c>
      <c r="S1463" s="5" t="str">
        <f>IF(Table1[[#This Row],[COGS _Var]]&gt;=0, "Above Budget", "Below Budget")</f>
        <v>Above Budget</v>
      </c>
      <c r="T1463">
        <f>Table1[[#This Row],[Actual_Sales]]-Table1[[#This Row],[COGS]]</f>
        <v>38</v>
      </c>
      <c r="U1463">
        <v>20</v>
      </c>
      <c r="V1463">
        <f>Table1[[#This Row],[Gross_Margin]]-Table1[[#This Row],[Budget_Margin]]</f>
        <v>18</v>
      </c>
      <c r="W1463" s="5">
        <f>IF(
Table1[[#This Row],[Budget_Margin]]=0,
"",
IF(
Table1[[#This Row],[Budget_Margin]]&gt;0,
(Table1[[#This Row],[Gross_Margin]]-Table1[[#This Row],[Budget_Margin]]) / Table1[[#This Row],[Budget_Margin]],
(Table1[[#This Row],[Gross_Margin]]-Table1[[#This Row],[Budget_Margin]]) / ABS(Table1[[#This Row],[Budget_Margin]])
)
)</f>
        <v>0.9</v>
      </c>
      <c r="X1463" s="5" t="str">
        <f>IF(Table1[[#This Row],[Margin_Var]]&gt;=0, "Above Budget", "Below Budget")</f>
        <v>Above Budget</v>
      </c>
      <c r="Y1463" s="5">
        <f>IFERROR(Table1[[#This Row],[Gross_Margin]]/Table1[[#This Row],[Actual_Sales]],0)</f>
        <v>0.6333333333333333</v>
      </c>
      <c r="Z1463" s="5">
        <f>Table1[[#This Row],[Actual_Profit]]/Table1[[#This Row],[Actual_Sales]]</f>
        <v>0.35</v>
      </c>
      <c r="AA1463">
        <v>17</v>
      </c>
      <c r="AB1463" s="5">
        <f>IFERROR(Table1[[#This Row],[Expenses]]/Table1[[#This Row],[Actual_Sales]],0)</f>
        <v>0.28333333333333333</v>
      </c>
      <c r="AC1463">
        <v>6</v>
      </c>
      <c r="AD1463">
        <v>452</v>
      </c>
      <c r="AE1463" s="5">
        <f>IFERROR(Table1[[#This Row],[Inventory]]/Table1[[#This Row],[Actual_Sales]],0)</f>
        <v>7.5333333333333332</v>
      </c>
    </row>
    <row r="1464" spans="1:31" x14ac:dyDescent="0.25">
      <c r="A1464">
        <v>2476</v>
      </c>
      <c r="B1464">
        <v>978</v>
      </c>
      <c r="C1464">
        <v>13</v>
      </c>
      <c r="D1464" s="2">
        <v>40575</v>
      </c>
      <c r="E1464">
        <v>60</v>
      </c>
      <c r="F1464">
        <v>60</v>
      </c>
      <c r="G1464">
        <f>Table1[[#This Row],[Actual_Sales]]-Table1[[#This Row],[Budget_Sales]]</f>
        <v>0</v>
      </c>
      <c r="H1464" s="5">
        <f>IF(
Table1[[#This Row],[Budget_Sales]]=0,
"",
IF(
Table1[[#This Row],[Budget_Sales]]&gt;0,
(Table1[[#This Row],[Actual_Sales]]-Table1[[#This Row],[Budget_Sales]])/Table1[[#This Row],[Budget_Sales]],
(Table1[[#This Row],[Actual_Sales]]-Table1[[#This Row],[Budget_Sales]])/ABS(Table1[[#This Row],[Budget_Sales]])
)
)</f>
        <v>0</v>
      </c>
      <c r="I1464" s="5" t="str">
        <f>IF(Table1[[#This Row],[Sales_Var]]&gt;=0,"Above Budget","Below Budget")</f>
        <v>Above Budget</v>
      </c>
      <c r="J1464">
        <f>Table1[[#This Row],[Actual_Sales]]-(Table1[[#This Row],[COGS]]+Table1[[#This Row],[Expenses]])</f>
        <v>21</v>
      </c>
      <c r="K1464">
        <v>30</v>
      </c>
      <c r="L1464">
        <f>Table1[[#This Row],[Actual_Profit]]-Table1[[#This Row],[Budget_Profit]]</f>
        <v>-9</v>
      </c>
      <c r="M1464" s="5">
        <f>IF(
Table1[[#This Row],[Budget_Profit]]=0,
"",
IF(
Table1[[#This Row],[Budget_Profit]]&gt;0,
(Table1[[#This Row],[Actual_Profit]]-Table1[[#This Row],[Budget_Profit]])/Table1[[#This Row],[Budget_Profit]],
(Table1[[#This Row],[Actual_Profit]]-Table1[[#This Row],[Budget_Profit]])/ABS(Table1[[#This Row],[Budget_Profit]])
)
)</f>
        <v>-0.3</v>
      </c>
      <c r="N1464" s="5" t="str">
        <f>IF(Table1[[#This Row],[Profit_Var]]&gt;=0, "Above Budget", "Below Budget")</f>
        <v>Below Budget</v>
      </c>
      <c r="O1464">
        <v>22</v>
      </c>
      <c r="P1464">
        <v>20</v>
      </c>
      <c r="Q1464">
        <f>Table1[[#This Row],[COGS]]-Table1[[#This Row],[Budget_COGS]]</f>
        <v>2</v>
      </c>
      <c r="R1464" s="5">
        <f>IF(
Table1[[#This Row],[Budget_COGS]]=0,
"",
IF(
Table1[[#This Row],[Budget_COGS]]&gt;0,
(Table1[[#This Row],[Budget_COGS]]-Table1[[#This Row],[COGS]]) / Table1[[#This Row],[Budget_COGS]],
(Table1[[#This Row],[Budget_COGS]]-Table1[[#This Row],[COGS]]) / ABS(Table1[[#This Row],[Budget_COGS]])
)
)</f>
        <v>-0.1</v>
      </c>
      <c r="S1464" s="5" t="str">
        <f>IF(Table1[[#This Row],[COGS _Var]]&gt;=0, "Above Budget", "Below Budget")</f>
        <v>Above Budget</v>
      </c>
      <c r="T1464">
        <f>Table1[[#This Row],[Actual_Sales]]-Table1[[#This Row],[COGS]]</f>
        <v>38</v>
      </c>
      <c r="U1464">
        <v>40</v>
      </c>
      <c r="V1464">
        <f>Table1[[#This Row],[Gross_Margin]]-Table1[[#This Row],[Budget_Margin]]</f>
        <v>-2</v>
      </c>
      <c r="W1464" s="5">
        <f>IF(
Table1[[#This Row],[Budget_Margin]]=0,
"",
IF(
Table1[[#This Row],[Budget_Margin]]&gt;0,
(Table1[[#This Row],[Gross_Margin]]-Table1[[#This Row],[Budget_Margin]]) / Table1[[#This Row],[Budget_Margin]],
(Table1[[#This Row],[Gross_Margin]]-Table1[[#This Row],[Budget_Margin]]) / ABS(Table1[[#This Row],[Budget_Margin]])
)
)</f>
        <v>-0.05</v>
      </c>
      <c r="X1464" s="5" t="str">
        <f>IF(Table1[[#This Row],[Margin_Var]]&gt;=0, "Above Budget", "Below Budget")</f>
        <v>Below Budget</v>
      </c>
      <c r="Y1464" s="5">
        <f>IFERROR(Table1[[#This Row],[Gross_Margin]]/Table1[[#This Row],[Actual_Sales]],0)</f>
        <v>0.6333333333333333</v>
      </c>
      <c r="Z1464" s="5">
        <f>Table1[[#This Row],[Actual_Profit]]/Table1[[#This Row],[Actual_Sales]]</f>
        <v>0.35</v>
      </c>
      <c r="AA1464">
        <v>17</v>
      </c>
      <c r="AB1464" s="5">
        <f>IFERROR(Table1[[#This Row],[Expenses]]/Table1[[#This Row],[Actual_Sales]],0)</f>
        <v>0.28333333333333333</v>
      </c>
      <c r="AC1464">
        <v>6</v>
      </c>
      <c r="AD1464">
        <v>452</v>
      </c>
      <c r="AE1464" s="5">
        <f>IFERROR(Table1[[#This Row],[Inventory]]/Table1[[#This Row],[Actual_Sales]],0)</f>
        <v>7.5333333333333332</v>
      </c>
    </row>
    <row r="1465" spans="1:31" x14ac:dyDescent="0.25">
      <c r="A1465">
        <v>1846</v>
      </c>
      <c r="B1465">
        <v>541</v>
      </c>
      <c r="C1465">
        <v>11</v>
      </c>
      <c r="D1465" s="2">
        <v>40483</v>
      </c>
      <c r="E1465">
        <v>80</v>
      </c>
      <c r="F1465">
        <v>50</v>
      </c>
      <c r="G1465">
        <f>Table1[[#This Row],[Actual_Sales]]-Table1[[#This Row],[Budget_Sales]]</f>
        <v>30</v>
      </c>
      <c r="H1465" s="5">
        <f>IF(
Table1[[#This Row],[Budget_Sales]]=0,
"",
IF(
Table1[[#This Row],[Budget_Sales]]&gt;0,
(Table1[[#This Row],[Actual_Sales]]-Table1[[#This Row],[Budget_Sales]])/Table1[[#This Row],[Budget_Sales]],
(Table1[[#This Row],[Actual_Sales]]-Table1[[#This Row],[Budget_Sales]])/ABS(Table1[[#This Row],[Budget_Sales]])
)
)</f>
        <v>0.6</v>
      </c>
      <c r="I1465" s="5" t="str">
        <f>IF(Table1[[#This Row],[Sales_Var]]&gt;=0,"Above Budget","Below Budget")</f>
        <v>Above Budget</v>
      </c>
      <c r="J1465">
        <f>Table1[[#This Row],[Actual_Sales]]-(Table1[[#This Row],[COGS]]+Table1[[#This Row],[Expenses]])</f>
        <v>28</v>
      </c>
      <c r="K1465">
        <v>30</v>
      </c>
      <c r="L1465">
        <f>Table1[[#This Row],[Actual_Profit]]-Table1[[#This Row],[Budget_Profit]]</f>
        <v>-2</v>
      </c>
      <c r="M1465" s="5">
        <f>IF(
Table1[[#This Row],[Budget_Profit]]=0,
"",
IF(
Table1[[#This Row],[Budget_Profit]]&gt;0,
(Table1[[#This Row],[Actual_Profit]]-Table1[[#This Row],[Budget_Profit]])/Table1[[#This Row],[Budget_Profit]],
(Table1[[#This Row],[Actual_Profit]]-Table1[[#This Row],[Budget_Profit]])/ABS(Table1[[#This Row],[Budget_Profit]])
)
)</f>
        <v>-6.6666666666666666E-2</v>
      </c>
      <c r="N1465" s="5" t="str">
        <f>IF(Table1[[#This Row],[Profit_Var]]&gt;=0, "Above Budget", "Below Budget")</f>
        <v>Below Budget</v>
      </c>
      <c r="O1465">
        <v>32</v>
      </c>
      <c r="P1465">
        <v>20</v>
      </c>
      <c r="Q1465">
        <f>Table1[[#This Row],[COGS]]-Table1[[#This Row],[Budget_COGS]]</f>
        <v>12</v>
      </c>
      <c r="R1465" s="5">
        <f>IF(
Table1[[#This Row],[Budget_COGS]]=0,
"",
IF(
Table1[[#This Row],[Budget_COGS]]&gt;0,
(Table1[[#This Row],[Budget_COGS]]-Table1[[#This Row],[COGS]]) / Table1[[#This Row],[Budget_COGS]],
(Table1[[#This Row],[Budget_COGS]]-Table1[[#This Row],[COGS]]) / ABS(Table1[[#This Row],[Budget_COGS]])
)
)</f>
        <v>-0.6</v>
      </c>
      <c r="S1465" s="5" t="str">
        <f>IF(Table1[[#This Row],[COGS _Var]]&gt;=0, "Above Budget", "Below Budget")</f>
        <v>Above Budget</v>
      </c>
      <c r="T1465">
        <f>Table1[[#This Row],[Actual_Sales]]-Table1[[#This Row],[COGS]]</f>
        <v>48</v>
      </c>
      <c r="U1465">
        <v>30</v>
      </c>
      <c r="V1465">
        <f>Table1[[#This Row],[Gross_Margin]]-Table1[[#This Row],[Budget_Margin]]</f>
        <v>18</v>
      </c>
      <c r="W1465" s="5">
        <f>IF(
Table1[[#This Row],[Budget_Margin]]=0,
"",
IF(
Table1[[#This Row],[Budget_Margin]]&gt;0,
(Table1[[#This Row],[Gross_Margin]]-Table1[[#This Row],[Budget_Margin]]) / Table1[[#This Row],[Budget_Margin]],
(Table1[[#This Row],[Gross_Margin]]-Table1[[#This Row],[Budget_Margin]]) / ABS(Table1[[#This Row],[Budget_Margin]])
)
)</f>
        <v>0.6</v>
      </c>
      <c r="X1465" s="5" t="str">
        <f>IF(Table1[[#This Row],[Margin_Var]]&gt;=0, "Above Budget", "Below Budget")</f>
        <v>Above Budget</v>
      </c>
      <c r="Y1465" s="5">
        <f>IFERROR(Table1[[#This Row],[Gross_Margin]]/Table1[[#This Row],[Actual_Sales]],0)</f>
        <v>0.6</v>
      </c>
      <c r="Z1465" s="5">
        <f>Table1[[#This Row],[Actual_Profit]]/Table1[[#This Row],[Actual_Sales]]</f>
        <v>0.35</v>
      </c>
      <c r="AA1465">
        <v>20</v>
      </c>
      <c r="AB1465" s="5">
        <f>IFERROR(Table1[[#This Row],[Expenses]]/Table1[[#This Row],[Actual_Sales]],0)</f>
        <v>0.25</v>
      </c>
      <c r="AC1465">
        <v>8</v>
      </c>
      <c r="AD1465">
        <v>482</v>
      </c>
      <c r="AE1465" s="5">
        <f>IFERROR(Table1[[#This Row],[Inventory]]/Table1[[#This Row],[Actual_Sales]],0)</f>
        <v>6.0250000000000004</v>
      </c>
    </row>
    <row r="1466" spans="1:31" x14ac:dyDescent="0.25">
      <c r="A1466">
        <v>1376</v>
      </c>
      <c r="B1466">
        <v>801</v>
      </c>
      <c r="C1466">
        <v>4</v>
      </c>
      <c r="D1466" s="2">
        <v>40391</v>
      </c>
      <c r="E1466">
        <v>80</v>
      </c>
      <c r="F1466">
        <v>70</v>
      </c>
      <c r="G1466">
        <f>Table1[[#This Row],[Actual_Sales]]-Table1[[#This Row],[Budget_Sales]]</f>
        <v>10</v>
      </c>
      <c r="H1466" s="5">
        <f>IF(
Table1[[#This Row],[Budget_Sales]]=0,
"",
IF(
Table1[[#This Row],[Budget_Sales]]&gt;0,
(Table1[[#This Row],[Actual_Sales]]-Table1[[#This Row],[Budget_Sales]])/Table1[[#This Row],[Budget_Sales]],
(Table1[[#This Row],[Actual_Sales]]-Table1[[#This Row],[Budget_Sales]])/ABS(Table1[[#This Row],[Budget_Sales]])
)
)</f>
        <v>0.14285714285714285</v>
      </c>
      <c r="I1466" s="5" t="str">
        <f>IF(Table1[[#This Row],[Sales_Var]]&gt;=0,"Above Budget","Below Budget")</f>
        <v>Above Budget</v>
      </c>
      <c r="J1466">
        <f>Table1[[#This Row],[Actual_Sales]]-(Table1[[#This Row],[COGS]]+Table1[[#This Row],[Expenses]])</f>
        <v>28</v>
      </c>
      <c r="K1466">
        <v>30</v>
      </c>
      <c r="L1466">
        <f>Table1[[#This Row],[Actual_Profit]]-Table1[[#This Row],[Budget_Profit]]</f>
        <v>-2</v>
      </c>
      <c r="M1466" s="5">
        <f>IF(
Table1[[#This Row],[Budget_Profit]]=0,
"",
IF(
Table1[[#This Row],[Budget_Profit]]&gt;0,
(Table1[[#This Row],[Actual_Profit]]-Table1[[#This Row],[Budget_Profit]])/Table1[[#This Row],[Budget_Profit]],
(Table1[[#This Row],[Actual_Profit]]-Table1[[#This Row],[Budget_Profit]])/ABS(Table1[[#This Row],[Budget_Profit]])
)
)</f>
        <v>-6.6666666666666666E-2</v>
      </c>
      <c r="N1466" s="5" t="str">
        <f>IF(Table1[[#This Row],[Profit_Var]]&gt;=0, "Above Budget", "Below Budget")</f>
        <v>Below Budget</v>
      </c>
      <c r="O1466">
        <v>32</v>
      </c>
      <c r="P1466">
        <v>30</v>
      </c>
      <c r="Q1466">
        <f>Table1[[#This Row],[COGS]]-Table1[[#This Row],[Budget_COGS]]</f>
        <v>2</v>
      </c>
      <c r="R1466" s="5">
        <f>IF(
Table1[[#This Row],[Budget_COGS]]=0,
"",
IF(
Table1[[#This Row],[Budget_COGS]]&gt;0,
(Table1[[#This Row],[Budget_COGS]]-Table1[[#This Row],[COGS]]) / Table1[[#This Row],[Budget_COGS]],
(Table1[[#This Row],[Budget_COGS]]-Table1[[#This Row],[COGS]]) / ABS(Table1[[#This Row],[Budget_COGS]])
)
)</f>
        <v>-6.6666666666666666E-2</v>
      </c>
      <c r="S1466" s="5" t="str">
        <f>IF(Table1[[#This Row],[COGS _Var]]&gt;=0, "Above Budget", "Below Budget")</f>
        <v>Above Budget</v>
      </c>
      <c r="T1466">
        <f>Table1[[#This Row],[Actual_Sales]]-Table1[[#This Row],[COGS]]</f>
        <v>48</v>
      </c>
      <c r="U1466">
        <v>40</v>
      </c>
      <c r="V1466">
        <f>Table1[[#This Row],[Gross_Margin]]-Table1[[#This Row],[Budget_Margin]]</f>
        <v>8</v>
      </c>
      <c r="W1466" s="5">
        <f>IF(
Table1[[#This Row],[Budget_Margin]]=0,
"",
IF(
Table1[[#This Row],[Budget_Margin]]&gt;0,
(Table1[[#This Row],[Gross_Margin]]-Table1[[#This Row],[Budget_Margin]]) / Table1[[#This Row],[Budget_Margin]],
(Table1[[#This Row],[Gross_Margin]]-Table1[[#This Row],[Budget_Margin]]) / ABS(Table1[[#This Row],[Budget_Margin]])
)
)</f>
        <v>0.2</v>
      </c>
      <c r="X1466" s="5" t="str">
        <f>IF(Table1[[#This Row],[Margin_Var]]&gt;=0, "Above Budget", "Below Budget")</f>
        <v>Above Budget</v>
      </c>
      <c r="Y1466" s="5">
        <f>IFERROR(Table1[[#This Row],[Gross_Margin]]/Table1[[#This Row],[Actual_Sales]],0)</f>
        <v>0.6</v>
      </c>
      <c r="Z1466" s="5">
        <f>Table1[[#This Row],[Actual_Profit]]/Table1[[#This Row],[Actual_Sales]]</f>
        <v>0.35</v>
      </c>
      <c r="AA1466">
        <v>20</v>
      </c>
      <c r="AB1466" s="5">
        <f>IFERROR(Table1[[#This Row],[Expenses]]/Table1[[#This Row],[Actual_Sales]],0)</f>
        <v>0.25</v>
      </c>
      <c r="AC1466">
        <v>8</v>
      </c>
      <c r="AD1466">
        <v>841</v>
      </c>
      <c r="AE1466" s="5">
        <f>IFERROR(Table1[[#This Row],[Inventory]]/Table1[[#This Row],[Actual_Sales]],0)</f>
        <v>10.512499999999999</v>
      </c>
    </row>
    <row r="1467" spans="1:31" x14ac:dyDescent="0.25">
      <c r="A1467">
        <v>1277</v>
      </c>
      <c r="B1467">
        <v>417</v>
      </c>
      <c r="C1467">
        <v>6</v>
      </c>
      <c r="D1467" s="2">
        <v>40391</v>
      </c>
      <c r="E1467">
        <v>80</v>
      </c>
      <c r="F1467">
        <v>90</v>
      </c>
      <c r="G1467">
        <f>Table1[[#This Row],[Actual_Sales]]-Table1[[#This Row],[Budget_Sales]]</f>
        <v>-10</v>
      </c>
      <c r="H1467" s="5">
        <f>IF(
Table1[[#This Row],[Budget_Sales]]=0,
"",
IF(
Table1[[#This Row],[Budget_Sales]]&gt;0,
(Table1[[#This Row],[Actual_Sales]]-Table1[[#This Row],[Budget_Sales]])/Table1[[#This Row],[Budget_Sales]],
(Table1[[#This Row],[Actual_Sales]]-Table1[[#This Row],[Budget_Sales]])/ABS(Table1[[#This Row],[Budget_Sales]])
)
)</f>
        <v>-0.1111111111111111</v>
      </c>
      <c r="I1467" s="5" t="str">
        <f>IF(Table1[[#This Row],[Sales_Var]]&gt;=0,"Above Budget","Below Budget")</f>
        <v>Below Budget</v>
      </c>
      <c r="J1467">
        <f>Table1[[#This Row],[Actual_Sales]]-(Table1[[#This Row],[COGS]]+Table1[[#This Row],[Expenses]])</f>
        <v>28</v>
      </c>
      <c r="K1467">
        <v>50</v>
      </c>
      <c r="L1467">
        <f>Table1[[#This Row],[Actual_Profit]]-Table1[[#This Row],[Budget_Profit]]</f>
        <v>-22</v>
      </c>
      <c r="M1467" s="5">
        <f>IF(
Table1[[#This Row],[Budget_Profit]]=0,
"",
IF(
Table1[[#This Row],[Budget_Profit]]&gt;0,
(Table1[[#This Row],[Actual_Profit]]-Table1[[#This Row],[Budget_Profit]])/Table1[[#This Row],[Budget_Profit]],
(Table1[[#This Row],[Actual_Profit]]-Table1[[#This Row],[Budget_Profit]])/ABS(Table1[[#This Row],[Budget_Profit]])
)
)</f>
        <v>-0.44</v>
      </c>
      <c r="N1467" s="5" t="str">
        <f>IF(Table1[[#This Row],[Profit_Var]]&gt;=0, "Above Budget", "Below Budget")</f>
        <v>Below Budget</v>
      </c>
      <c r="O1467">
        <v>32</v>
      </c>
      <c r="P1467">
        <v>30</v>
      </c>
      <c r="Q1467">
        <f>Table1[[#This Row],[COGS]]-Table1[[#This Row],[Budget_COGS]]</f>
        <v>2</v>
      </c>
      <c r="R1467" s="5">
        <f>IF(
Table1[[#This Row],[Budget_COGS]]=0,
"",
IF(
Table1[[#This Row],[Budget_COGS]]&gt;0,
(Table1[[#This Row],[Budget_COGS]]-Table1[[#This Row],[COGS]]) / Table1[[#This Row],[Budget_COGS]],
(Table1[[#This Row],[Budget_COGS]]-Table1[[#This Row],[COGS]]) / ABS(Table1[[#This Row],[Budget_COGS]])
)
)</f>
        <v>-6.6666666666666666E-2</v>
      </c>
      <c r="S1467" s="5" t="str">
        <f>IF(Table1[[#This Row],[COGS _Var]]&gt;=0, "Above Budget", "Below Budget")</f>
        <v>Above Budget</v>
      </c>
      <c r="T1467">
        <f>Table1[[#This Row],[Actual_Sales]]-Table1[[#This Row],[COGS]]</f>
        <v>48</v>
      </c>
      <c r="U1467">
        <v>60</v>
      </c>
      <c r="V1467">
        <f>Table1[[#This Row],[Gross_Margin]]-Table1[[#This Row],[Budget_Margin]]</f>
        <v>-12</v>
      </c>
      <c r="W1467" s="5">
        <f>IF(
Table1[[#This Row],[Budget_Margin]]=0,
"",
IF(
Table1[[#This Row],[Budget_Margin]]&gt;0,
(Table1[[#This Row],[Gross_Margin]]-Table1[[#This Row],[Budget_Margin]]) / Table1[[#This Row],[Budget_Margin]],
(Table1[[#This Row],[Gross_Margin]]-Table1[[#This Row],[Budget_Margin]]) / ABS(Table1[[#This Row],[Budget_Margin]])
)
)</f>
        <v>-0.2</v>
      </c>
      <c r="X1467" s="5" t="str">
        <f>IF(Table1[[#This Row],[Margin_Var]]&gt;=0, "Above Budget", "Below Budget")</f>
        <v>Below Budget</v>
      </c>
      <c r="Y1467" s="5">
        <f>IFERROR(Table1[[#This Row],[Gross_Margin]]/Table1[[#This Row],[Actual_Sales]],0)</f>
        <v>0.6</v>
      </c>
      <c r="Z1467" s="5">
        <f>Table1[[#This Row],[Actual_Profit]]/Table1[[#This Row],[Actual_Sales]]</f>
        <v>0.35</v>
      </c>
      <c r="AA1467">
        <v>20</v>
      </c>
      <c r="AB1467" s="5">
        <f>IFERROR(Table1[[#This Row],[Expenses]]/Table1[[#This Row],[Actual_Sales]],0)</f>
        <v>0.25</v>
      </c>
      <c r="AC1467">
        <v>8</v>
      </c>
      <c r="AD1467">
        <v>841</v>
      </c>
      <c r="AE1467" s="5">
        <f>IFERROR(Table1[[#This Row],[Inventory]]/Table1[[#This Row],[Actual_Sales]],0)</f>
        <v>10.512499999999999</v>
      </c>
    </row>
    <row r="1468" spans="1:31" x14ac:dyDescent="0.25">
      <c r="A1468">
        <v>301</v>
      </c>
      <c r="B1468">
        <v>740</v>
      </c>
      <c r="C1468">
        <v>9</v>
      </c>
      <c r="D1468" s="2">
        <v>40210</v>
      </c>
      <c r="E1468">
        <v>80</v>
      </c>
      <c r="F1468">
        <v>70</v>
      </c>
      <c r="G1468">
        <f>Table1[[#This Row],[Actual_Sales]]-Table1[[#This Row],[Budget_Sales]]</f>
        <v>10</v>
      </c>
      <c r="H1468" s="5">
        <f>IF(
Table1[[#This Row],[Budget_Sales]]=0,
"",
IF(
Table1[[#This Row],[Budget_Sales]]&gt;0,
(Table1[[#This Row],[Actual_Sales]]-Table1[[#This Row],[Budget_Sales]])/Table1[[#This Row],[Budget_Sales]],
(Table1[[#This Row],[Actual_Sales]]-Table1[[#This Row],[Budget_Sales]])/ABS(Table1[[#This Row],[Budget_Sales]])
)
)</f>
        <v>0.14285714285714285</v>
      </c>
      <c r="I1468" s="5" t="str">
        <f>IF(Table1[[#This Row],[Sales_Var]]&gt;=0,"Above Budget","Below Budget")</f>
        <v>Above Budget</v>
      </c>
      <c r="J1468">
        <f>Table1[[#This Row],[Actual_Sales]]-(Table1[[#This Row],[COGS]]+Table1[[#This Row],[Expenses]])</f>
        <v>28</v>
      </c>
      <c r="K1468">
        <v>50</v>
      </c>
      <c r="L1468">
        <f>Table1[[#This Row],[Actual_Profit]]-Table1[[#This Row],[Budget_Profit]]</f>
        <v>-22</v>
      </c>
      <c r="M1468" s="5">
        <f>IF(
Table1[[#This Row],[Budget_Profit]]=0,
"",
IF(
Table1[[#This Row],[Budget_Profit]]&gt;0,
(Table1[[#This Row],[Actual_Profit]]-Table1[[#This Row],[Budget_Profit]])/Table1[[#This Row],[Budget_Profit]],
(Table1[[#This Row],[Actual_Profit]]-Table1[[#This Row],[Budget_Profit]])/ABS(Table1[[#This Row],[Budget_Profit]])
)
)</f>
        <v>-0.44</v>
      </c>
      <c r="N1468" s="5" t="str">
        <f>IF(Table1[[#This Row],[Profit_Var]]&gt;=0, "Above Budget", "Below Budget")</f>
        <v>Below Budget</v>
      </c>
      <c r="O1468">
        <v>32</v>
      </c>
      <c r="P1468">
        <v>20</v>
      </c>
      <c r="Q1468">
        <f>Table1[[#This Row],[COGS]]-Table1[[#This Row],[Budget_COGS]]</f>
        <v>12</v>
      </c>
      <c r="R1468" s="5">
        <f>IF(
Table1[[#This Row],[Budget_COGS]]=0,
"",
IF(
Table1[[#This Row],[Budget_COGS]]&gt;0,
(Table1[[#This Row],[Budget_COGS]]-Table1[[#This Row],[COGS]]) / Table1[[#This Row],[Budget_COGS]],
(Table1[[#This Row],[Budget_COGS]]-Table1[[#This Row],[COGS]]) / ABS(Table1[[#This Row],[Budget_COGS]])
)
)</f>
        <v>-0.6</v>
      </c>
      <c r="S1468" s="5" t="str">
        <f>IF(Table1[[#This Row],[COGS _Var]]&gt;=0, "Above Budget", "Below Budget")</f>
        <v>Above Budget</v>
      </c>
      <c r="T1468">
        <f>Table1[[#This Row],[Actual_Sales]]-Table1[[#This Row],[COGS]]</f>
        <v>48</v>
      </c>
      <c r="U1468">
        <v>50</v>
      </c>
      <c r="V1468">
        <f>Table1[[#This Row],[Gross_Margin]]-Table1[[#This Row],[Budget_Margin]]</f>
        <v>-2</v>
      </c>
      <c r="W1468" s="5">
        <f>IF(
Table1[[#This Row],[Budget_Margin]]=0,
"",
IF(
Table1[[#This Row],[Budget_Margin]]&gt;0,
(Table1[[#This Row],[Gross_Margin]]-Table1[[#This Row],[Budget_Margin]]) / Table1[[#This Row],[Budget_Margin]],
(Table1[[#This Row],[Gross_Margin]]-Table1[[#This Row],[Budget_Margin]]) / ABS(Table1[[#This Row],[Budget_Margin]])
)
)</f>
        <v>-0.04</v>
      </c>
      <c r="X1468" s="5" t="str">
        <f>IF(Table1[[#This Row],[Margin_Var]]&gt;=0, "Above Budget", "Below Budget")</f>
        <v>Below Budget</v>
      </c>
      <c r="Y1468" s="5">
        <f>IFERROR(Table1[[#This Row],[Gross_Margin]]/Table1[[#This Row],[Actual_Sales]],0)</f>
        <v>0.6</v>
      </c>
      <c r="Z1468" s="5">
        <f>Table1[[#This Row],[Actual_Profit]]/Table1[[#This Row],[Actual_Sales]]</f>
        <v>0.35</v>
      </c>
      <c r="AA1468">
        <v>20</v>
      </c>
      <c r="AB1468" s="5">
        <f>IFERROR(Table1[[#This Row],[Expenses]]/Table1[[#This Row],[Actual_Sales]],0)</f>
        <v>0.25</v>
      </c>
      <c r="AC1468">
        <v>8</v>
      </c>
      <c r="AD1468">
        <v>817</v>
      </c>
      <c r="AE1468" s="5">
        <f>IFERROR(Table1[[#This Row],[Inventory]]/Table1[[#This Row],[Actual_Sales]],0)</f>
        <v>10.2125</v>
      </c>
    </row>
    <row r="1469" spans="1:31" x14ac:dyDescent="0.25">
      <c r="A1469">
        <v>313</v>
      </c>
      <c r="B1469">
        <v>786</v>
      </c>
      <c r="C1469">
        <v>11</v>
      </c>
      <c r="D1469" s="2">
        <v>40210</v>
      </c>
      <c r="E1469">
        <v>80</v>
      </c>
      <c r="F1469">
        <v>80</v>
      </c>
      <c r="G1469">
        <f>Table1[[#This Row],[Actual_Sales]]-Table1[[#This Row],[Budget_Sales]]</f>
        <v>0</v>
      </c>
      <c r="H1469" s="5">
        <f>IF(
Table1[[#This Row],[Budget_Sales]]=0,
"",
IF(
Table1[[#This Row],[Budget_Sales]]&gt;0,
(Table1[[#This Row],[Actual_Sales]]-Table1[[#This Row],[Budget_Sales]])/Table1[[#This Row],[Budget_Sales]],
(Table1[[#This Row],[Actual_Sales]]-Table1[[#This Row],[Budget_Sales]])/ABS(Table1[[#This Row],[Budget_Sales]])
)
)</f>
        <v>0</v>
      </c>
      <c r="I1469" s="5" t="str">
        <f>IF(Table1[[#This Row],[Sales_Var]]&gt;=0,"Above Budget","Below Budget")</f>
        <v>Above Budget</v>
      </c>
      <c r="J1469">
        <f>Table1[[#This Row],[Actual_Sales]]-(Table1[[#This Row],[COGS]]+Table1[[#This Row],[Expenses]])</f>
        <v>28</v>
      </c>
      <c r="K1469">
        <v>40</v>
      </c>
      <c r="L1469">
        <f>Table1[[#This Row],[Actual_Profit]]-Table1[[#This Row],[Budget_Profit]]</f>
        <v>-12</v>
      </c>
      <c r="M1469" s="5">
        <f>IF(
Table1[[#This Row],[Budget_Profit]]=0,
"",
IF(
Table1[[#This Row],[Budget_Profit]]&gt;0,
(Table1[[#This Row],[Actual_Profit]]-Table1[[#This Row],[Budget_Profit]])/Table1[[#This Row],[Budget_Profit]],
(Table1[[#This Row],[Actual_Profit]]-Table1[[#This Row],[Budget_Profit]])/ABS(Table1[[#This Row],[Budget_Profit]])
)
)</f>
        <v>-0.3</v>
      </c>
      <c r="N1469" s="5" t="str">
        <f>IF(Table1[[#This Row],[Profit_Var]]&gt;=0, "Above Budget", "Below Budget")</f>
        <v>Below Budget</v>
      </c>
      <c r="O1469">
        <v>32</v>
      </c>
      <c r="P1469">
        <v>30</v>
      </c>
      <c r="Q1469">
        <f>Table1[[#This Row],[COGS]]-Table1[[#This Row],[Budget_COGS]]</f>
        <v>2</v>
      </c>
      <c r="R1469" s="5">
        <f>IF(
Table1[[#This Row],[Budget_COGS]]=0,
"",
IF(
Table1[[#This Row],[Budget_COGS]]&gt;0,
(Table1[[#This Row],[Budget_COGS]]-Table1[[#This Row],[COGS]]) / Table1[[#This Row],[Budget_COGS]],
(Table1[[#This Row],[Budget_COGS]]-Table1[[#This Row],[COGS]]) / ABS(Table1[[#This Row],[Budget_COGS]])
)
)</f>
        <v>-6.6666666666666666E-2</v>
      </c>
      <c r="S1469" s="5" t="str">
        <f>IF(Table1[[#This Row],[COGS _Var]]&gt;=0, "Above Budget", "Below Budget")</f>
        <v>Above Budget</v>
      </c>
      <c r="T1469">
        <f>Table1[[#This Row],[Actual_Sales]]-Table1[[#This Row],[COGS]]</f>
        <v>48</v>
      </c>
      <c r="U1469">
        <v>50</v>
      </c>
      <c r="V1469">
        <f>Table1[[#This Row],[Gross_Margin]]-Table1[[#This Row],[Budget_Margin]]</f>
        <v>-2</v>
      </c>
      <c r="W1469" s="5">
        <f>IF(
Table1[[#This Row],[Budget_Margin]]=0,
"",
IF(
Table1[[#This Row],[Budget_Margin]]&gt;0,
(Table1[[#This Row],[Gross_Margin]]-Table1[[#This Row],[Budget_Margin]]) / Table1[[#This Row],[Budget_Margin]],
(Table1[[#This Row],[Gross_Margin]]-Table1[[#This Row],[Budget_Margin]]) / ABS(Table1[[#This Row],[Budget_Margin]])
)
)</f>
        <v>-0.04</v>
      </c>
      <c r="X1469" s="5" t="str">
        <f>IF(Table1[[#This Row],[Margin_Var]]&gt;=0, "Above Budget", "Below Budget")</f>
        <v>Below Budget</v>
      </c>
      <c r="Y1469" s="5">
        <f>IFERROR(Table1[[#This Row],[Gross_Margin]]/Table1[[#This Row],[Actual_Sales]],0)</f>
        <v>0.6</v>
      </c>
      <c r="Z1469" s="5">
        <f>Table1[[#This Row],[Actual_Profit]]/Table1[[#This Row],[Actual_Sales]]</f>
        <v>0.35</v>
      </c>
      <c r="AA1469">
        <v>20</v>
      </c>
      <c r="AB1469" s="5">
        <f>IFERROR(Table1[[#This Row],[Expenses]]/Table1[[#This Row],[Actual_Sales]],0)</f>
        <v>0.25</v>
      </c>
      <c r="AC1469">
        <v>8</v>
      </c>
      <c r="AD1469">
        <v>817</v>
      </c>
      <c r="AE1469" s="5">
        <f>IFERROR(Table1[[#This Row],[Inventory]]/Table1[[#This Row],[Actual_Sales]],0)</f>
        <v>10.2125</v>
      </c>
    </row>
    <row r="1470" spans="1:31" x14ac:dyDescent="0.25">
      <c r="A1470">
        <v>353</v>
      </c>
      <c r="B1470">
        <v>978</v>
      </c>
      <c r="C1470">
        <v>11</v>
      </c>
      <c r="D1470" s="2">
        <v>40210</v>
      </c>
      <c r="E1470">
        <v>80</v>
      </c>
      <c r="F1470">
        <v>80</v>
      </c>
      <c r="G1470">
        <f>Table1[[#This Row],[Actual_Sales]]-Table1[[#This Row],[Budget_Sales]]</f>
        <v>0</v>
      </c>
      <c r="H1470" s="5">
        <f>IF(
Table1[[#This Row],[Budget_Sales]]=0,
"",
IF(
Table1[[#This Row],[Budget_Sales]]&gt;0,
(Table1[[#This Row],[Actual_Sales]]-Table1[[#This Row],[Budget_Sales]])/Table1[[#This Row],[Budget_Sales]],
(Table1[[#This Row],[Actual_Sales]]-Table1[[#This Row],[Budget_Sales]])/ABS(Table1[[#This Row],[Budget_Sales]])
)
)</f>
        <v>0</v>
      </c>
      <c r="I1470" s="5" t="str">
        <f>IF(Table1[[#This Row],[Sales_Var]]&gt;=0,"Above Budget","Below Budget")</f>
        <v>Above Budget</v>
      </c>
      <c r="J1470">
        <f>Table1[[#This Row],[Actual_Sales]]-(Table1[[#This Row],[COGS]]+Table1[[#This Row],[Expenses]])</f>
        <v>28</v>
      </c>
      <c r="K1470">
        <v>40</v>
      </c>
      <c r="L1470">
        <f>Table1[[#This Row],[Actual_Profit]]-Table1[[#This Row],[Budget_Profit]]</f>
        <v>-12</v>
      </c>
      <c r="M1470" s="5">
        <f>IF(
Table1[[#This Row],[Budget_Profit]]=0,
"",
IF(
Table1[[#This Row],[Budget_Profit]]&gt;0,
(Table1[[#This Row],[Actual_Profit]]-Table1[[#This Row],[Budget_Profit]])/Table1[[#This Row],[Budget_Profit]],
(Table1[[#This Row],[Actual_Profit]]-Table1[[#This Row],[Budget_Profit]])/ABS(Table1[[#This Row],[Budget_Profit]])
)
)</f>
        <v>-0.3</v>
      </c>
      <c r="N1470" s="5" t="str">
        <f>IF(Table1[[#This Row],[Profit_Var]]&gt;=0, "Above Budget", "Below Budget")</f>
        <v>Below Budget</v>
      </c>
      <c r="O1470">
        <v>32</v>
      </c>
      <c r="P1470">
        <v>30</v>
      </c>
      <c r="Q1470">
        <f>Table1[[#This Row],[COGS]]-Table1[[#This Row],[Budget_COGS]]</f>
        <v>2</v>
      </c>
      <c r="R1470" s="5">
        <f>IF(
Table1[[#This Row],[Budget_COGS]]=0,
"",
IF(
Table1[[#This Row],[Budget_COGS]]&gt;0,
(Table1[[#This Row],[Budget_COGS]]-Table1[[#This Row],[COGS]]) / Table1[[#This Row],[Budget_COGS]],
(Table1[[#This Row],[Budget_COGS]]-Table1[[#This Row],[COGS]]) / ABS(Table1[[#This Row],[Budget_COGS]])
)
)</f>
        <v>-6.6666666666666666E-2</v>
      </c>
      <c r="S1470" s="5" t="str">
        <f>IF(Table1[[#This Row],[COGS _Var]]&gt;=0, "Above Budget", "Below Budget")</f>
        <v>Above Budget</v>
      </c>
      <c r="T1470">
        <f>Table1[[#This Row],[Actual_Sales]]-Table1[[#This Row],[COGS]]</f>
        <v>48</v>
      </c>
      <c r="U1470">
        <v>50</v>
      </c>
      <c r="V1470">
        <f>Table1[[#This Row],[Gross_Margin]]-Table1[[#This Row],[Budget_Margin]]</f>
        <v>-2</v>
      </c>
      <c r="W1470" s="5">
        <f>IF(
Table1[[#This Row],[Budget_Margin]]=0,
"",
IF(
Table1[[#This Row],[Budget_Margin]]&gt;0,
(Table1[[#This Row],[Gross_Margin]]-Table1[[#This Row],[Budget_Margin]]) / Table1[[#This Row],[Budget_Margin]],
(Table1[[#This Row],[Gross_Margin]]-Table1[[#This Row],[Budget_Margin]]) / ABS(Table1[[#This Row],[Budget_Margin]])
)
)</f>
        <v>-0.04</v>
      </c>
      <c r="X1470" s="5" t="str">
        <f>IF(Table1[[#This Row],[Margin_Var]]&gt;=0, "Above Budget", "Below Budget")</f>
        <v>Below Budget</v>
      </c>
      <c r="Y1470" s="5">
        <f>IFERROR(Table1[[#This Row],[Gross_Margin]]/Table1[[#This Row],[Actual_Sales]],0)</f>
        <v>0.6</v>
      </c>
      <c r="Z1470" s="5">
        <f>Table1[[#This Row],[Actual_Profit]]/Table1[[#This Row],[Actual_Sales]]</f>
        <v>0.35</v>
      </c>
      <c r="AA1470">
        <v>20</v>
      </c>
      <c r="AB1470" s="5">
        <f>IFERROR(Table1[[#This Row],[Expenses]]/Table1[[#This Row],[Actual_Sales]],0)</f>
        <v>0.25</v>
      </c>
      <c r="AC1470">
        <v>8</v>
      </c>
      <c r="AD1470">
        <v>817</v>
      </c>
      <c r="AE1470" s="5">
        <f>IFERROR(Table1[[#This Row],[Inventory]]/Table1[[#This Row],[Actual_Sales]],0)</f>
        <v>10.2125</v>
      </c>
    </row>
    <row r="1471" spans="1:31" x14ac:dyDescent="0.25">
      <c r="A1471">
        <v>93</v>
      </c>
      <c r="B1471">
        <v>580</v>
      </c>
      <c r="C1471">
        <v>3</v>
      </c>
      <c r="D1471" s="2">
        <v>40179</v>
      </c>
      <c r="E1471">
        <v>80</v>
      </c>
      <c r="F1471">
        <v>100</v>
      </c>
      <c r="G1471">
        <f>Table1[[#This Row],[Actual_Sales]]-Table1[[#This Row],[Budget_Sales]]</f>
        <v>-20</v>
      </c>
      <c r="H1471" s="5">
        <f>IF(
Table1[[#This Row],[Budget_Sales]]=0,
"",
IF(
Table1[[#This Row],[Budget_Sales]]&gt;0,
(Table1[[#This Row],[Actual_Sales]]-Table1[[#This Row],[Budget_Sales]])/Table1[[#This Row],[Budget_Sales]],
(Table1[[#This Row],[Actual_Sales]]-Table1[[#This Row],[Budget_Sales]])/ABS(Table1[[#This Row],[Budget_Sales]])
)
)</f>
        <v>-0.2</v>
      </c>
      <c r="I1471" s="5" t="str">
        <f>IF(Table1[[#This Row],[Sales_Var]]&gt;=0,"Above Budget","Below Budget")</f>
        <v>Below Budget</v>
      </c>
      <c r="J1471">
        <f>Table1[[#This Row],[Actual_Sales]]-(Table1[[#This Row],[COGS]]+Table1[[#This Row],[Expenses]])</f>
        <v>28</v>
      </c>
      <c r="K1471">
        <v>50</v>
      </c>
      <c r="L1471">
        <f>Table1[[#This Row],[Actual_Profit]]-Table1[[#This Row],[Budget_Profit]]</f>
        <v>-22</v>
      </c>
      <c r="M1471" s="5">
        <f>IF(
Table1[[#This Row],[Budget_Profit]]=0,
"",
IF(
Table1[[#This Row],[Budget_Profit]]&gt;0,
(Table1[[#This Row],[Actual_Profit]]-Table1[[#This Row],[Budget_Profit]])/Table1[[#This Row],[Budget_Profit]],
(Table1[[#This Row],[Actual_Profit]]-Table1[[#This Row],[Budget_Profit]])/ABS(Table1[[#This Row],[Budget_Profit]])
)
)</f>
        <v>-0.44</v>
      </c>
      <c r="N1471" s="5" t="str">
        <f>IF(Table1[[#This Row],[Profit_Var]]&gt;=0, "Above Budget", "Below Budget")</f>
        <v>Below Budget</v>
      </c>
      <c r="O1471">
        <v>32</v>
      </c>
      <c r="P1471">
        <v>40</v>
      </c>
      <c r="Q1471">
        <f>Table1[[#This Row],[COGS]]-Table1[[#This Row],[Budget_COGS]]</f>
        <v>-8</v>
      </c>
      <c r="R1471" s="5">
        <f>IF(
Table1[[#This Row],[Budget_COGS]]=0,
"",
IF(
Table1[[#This Row],[Budget_COGS]]&gt;0,
(Table1[[#This Row],[Budget_COGS]]-Table1[[#This Row],[COGS]]) / Table1[[#This Row],[Budget_COGS]],
(Table1[[#This Row],[Budget_COGS]]-Table1[[#This Row],[COGS]]) / ABS(Table1[[#This Row],[Budget_COGS]])
)
)</f>
        <v>0.2</v>
      </c>
      <c r="S1471" s="5" t="str">
        <f>IF(Table1[[#This Row],[COGS _Var]]&gt;=0, "Above Budget", "Below Budget")</f>
        <v>Below Budget</v>
      </c>
      <c r="T1471">
        <f>Table1[[#This Row],[Actual_Sales]]-Table1[[#This Row],[COGS]]</f>
        <v>48</v>
      </c>
      <c r="U1471">
        <v>60</v>
      </c>
      <c r="V1471">
        <f>Table1[[#This Row],[Gross_Margin]]-Table1[[#This Row],[Budget_Margin]]</f>
        <v>-12</v>
      </c>
      <c r="W1471" s="5">
        <f>IF(
Table1[[#This Row],[Budget_Margin]]=0,
"",
IF(
Table1[[#This Row],[Budget_Margin]]&gt;0,
(Table1[[#This Row],[Gross_Margin]]-Table1[[#This Row],[Budget_Margin]]) / Table1[[#This Row],[Budget_Margin]],
(Table1[[#This Row],[Gross_Margin]]-Table1[[#This Row],[Budget_Margin]]) / ABS(Table1[[#This Row],[Budget_Margin]])
)
)</f>
        <v>-0.2</v>
      </c>
      <c r="X1471" s="5" t="str">
        <f>IF(Table1[[#This Row],[Margin_Var]]&gt;=0, "Above Budget", "Below Budget")</f>
        <v>Below Budget</v>
      </c>
      <c r="Y1471" s="5">
        <f>IFERROR(Table1[[#This Row],[Gross_Margin]]/Table1[[#This Row],[Actual_Sales]],0)</f>
        <v>0.6</v>
      </c>
      <c r="Z1471" s="5">
        <f>Table1[[#This Row],[Actual_Profit]]/Table1[[#This Row],[Actual_Sales]]</f>
        <v>0.35</v>
      </c>
      <c r="AA1471">
        <v>20</v>
      </c>
      <c r="AB1471" s="5">
        <f>IFERROR(Table1[[#This Row],[Expenses]]/Table1[[#This Row],[Actual_Sales]],0)</f>
        <v>0.25</v>
      </c>
      <c r="AC1471">
        <v>8</v>
      </c>
      <c r="AD1471">
        <v>821</v>
      </c>
      <c r="AE1471" s="5">
        <f>IFERROR(Table1[[#This Row],[Inventory]]/Table1[[#This Row],[Actual_Sales]],0)</f>
        <v>10.262499999999999</v>
      </c>
    </row>
    <row r="1472" spans="1:31" x14ac:dyDescent="0.25">
      <c r="A1472">
        <v>42</v>
      </c>
      <c r="B1472">
        <v>405</v>
      </c>
      <c r="C1472">
        <v>5</v>
      </c>
      <c r="D1472" s="2">
        <v>40179</v>
      </c>
      <c r="E1472">
        <v>80</v>
      </c>
      <c r="F1472">
        <v>60</v>
      </c>
      <c r="G1472">
        <f>Table1[[#This Row],[Actual_Sales]]-Table1[[#This Row],[Budget_Sales]]</f>
        <v>20</v>
      </c>
      <c r="H1472" s="5">
        <f>IF(
Table1[[#This Row],[Budget_Sales]]=0,
"",
IF(
Table1[[#This Row],[Budget_Sales]]&gt;0,
(Table1[[#This Row],[Actual_Sales]]-Table1[[#This Row],[Budget_Sales]])/Table1[[#This Row],[Budget_Sales]],
(Table1[[#This Row],[Actual_Sales]]-Table1[[#This Row],[Budget_Sales]])/ABS(Table1[[#This Row],[Budget_Sales]])
)
)</f>
        <v>0.33333333333333331</v>
      </c>
      <c r="I1472" s="5" t="str">
        <f>IF(Table1[[#This Row],[Sales_Var]]&gt;=0,"Above Budget","Below Budget")</f>
        <v>Above Budget</v>
      </c>
      <c r="J1472">
        <f>Table1[[#This Row],[Actual_Sales]]-(Table1[[#This Row],[COGS]]+Table1[[#This Row],[Expenses]])</f>
        <v>28</v>
      </c>
      <c r="K1472">
        <v>40</v>
      </c>
      <c r="L1472">
        <f>Table1[[#This Row],[Actual_Profit]]-Table1[[#This Row],[Budget_Profit]]</f>
        <v>-12</v>
      </c>
      <c r="M1472" s="5">
        <f>IF(
Table1[[#This Row],[Budget_Profit]]=0,
"",
IF(
Table1[[#This Row],[Budget_Profit]]&gt;0,
(Table1[[#This Row],[Actual_Profit]]-Table1[[#This Row],[Budget_Profit]])/Table1[[#This Row],[Budget_Profit]],
(Table1[[#This Row],[Actual_Profit]]-Table1[[#This Row],[Budget_Profit]])/ABS(Table1[[#This Row],[Budget_Profit]])
)
)</f>
        <v>-0.3</v>
      </c>
      <c r="N1472" s="5" t="str">
        <f>IF(Table1[[#This Row],[Profit_Var]]&gt;=0, "Above Budget", "Below Budget")</f>
        <v>Below Budget</v>
      </c>
      <c r="O1472">
        <v>32</v>
      </c>
      <c r="P1472">
        <v>20</v>
      </c>
      <c r="Q1472">
        <f>Table1[[#This Row],[COGS]]-Table1[[#This Row],[Budget_COGS]]</f>
        <v>12</v>
      </c>
      <c r="R1472" s="5">
        <f>IF(
Table1[[#This Row],[Budget_COGS]]=0,
"",
IF(
Table1[[#This Row],[Budget_COGS]]&gt;0,
(Table1[[#This Row],[Budget_COGS]]-Table1[[#This Row],[COGS]]) / Table1[[#This Row],[Budget_COGS]],
(Table1[[#This Row],[Budget_COGS]]-Table1[[#This Row],[COGS]]) / ABS(Table1[[#This Row],[Budget_COGS]])
)
)</f>
        <v>-0.6</v>
      </c>
      <c r="S1472" s="5" t="str">
        <f>IF(Table1[[#This Row],[COGS _Var]]&gt;=0, "Above Budget", "Below Budget")</f>
        <v>Above Budget</v>
      </c>
      <c r="T1472">
        <f>Table1[[#This Row],[Actual_Sales]]-Table1[[#This Row],[COGS]]</f>
        <v>48</v>
      </c>
      <c r="U1472">
        <v>40</v>
      </c>
      <c r="V1472">
        <f>Table1[[#This Row],[Gross_Margin]]-Table1[[#This Row],[Budget_Margin]]</f>
        <v>8</v>
      </c>
      <c r="W1472" s="5">
        <f>IF(
Table1[[#This Row],[Budget_Margin]]=0,
"",
IF(
Table1[[#This Row],[Budget_Margin]]&gt;0,
(Table1[[#This Row],[Gross_Margin]]-Table1[[#This Row],[Budget_Margin]]) / Table1[[#This Row],[Budget_Margin]],
(Table1[[#This Row],[Gross_Margin]]-Table1[[#This Row],[Budget_Margin]]) / ABS(Table1[[#This Row],[Budget_Margin]])
)
)</f>
        <v>0.2</v>
      </c>
      <c r="X1472" s="5" t="str">
        <f>IF(Table1[[#This Row],[Margin_Var]]&gt;=0, "Above Budget", "Below Budget")</f>
        <v>Above Budget</v>
      </c>
      <c r="Y1472" s="5">
        <f>IFERROR(Table1[[#This Row],[Gross_Margin]]/Table1[[#This Row],[Actual_Sales]],0)</f>
        <v>0.6</v>
      </c>
      <c r="Z1472" s="5">
        <f>Table1[[#This Row],[Actual_Profit]]/Table1[[#This Row],[Actual_Sales]]</f>
        <v>0.35</v>
      </c>
      <c r="AA1472">
        <v>20</v>
      </c>
      <c r="AB1472" s="5">
        <f>IFERROR(Table1[[#This Row],[Expenses]]/Table1[[#This Row],[Actual_Sales]],0)</f>
        <v>0.25</v>
      </c>
      <c r="AC1472">
        <v>8</v>
      </c>
      <c r="AD1472">
        <v>456</v>
      </c>
      <c r="AE1472" s="5">
        <f>IFERROR(Table1[[#This Row],[Inventory]]/Table1[[#This Row],[Actual_Sales]],0)</f>
        <v>5.7</v>
      </c>
    </row>
    <row r="1473" spans="1:31" x14ac:dyDescent="0.25">
      <c r="A1473">
        <v>165</v>
      </c>
      <c r="B1473">
        <v>954</v>
      </c>
      <c r="C1473">
        <v>11</v>
      </c>
      <c r="D1473" s="2">
        <v>40179</v>
      </c>
      <c r="E1473">
        <v>80</v>
      </c>
      <c r="F1473">
        <v>80</v>
      </c>
      <c r="G1473">
        <f>Table1[[#This Row],[Actual_Sales]]-Table1[[#This Row],[Budget_Sales]]</f>
        <v>0</v>
      </c>
      <c r="H1473" s="5">
        <f>IF(
Table1[[#This Row],[Budget_Sales]]=0,
"",
IF(
Table1[[#This Row],[Budget_Sales]]&gt;0,
(Table1[[#This Row],[Actual_Sales]]-Table1[[#This Row],[Budget_Sales]])/Table1[[#This Row],[Budget_Sales]],
(Table1[[#This Row],[Actual_Sales]]-Table1[[#This Row],[Budget_Sales]])/ABS(Table1[[#This Row],[Budget_Sales]])
)
)</f>
        <v>0</v>
      </c>
      <c r="I1473" s="5" t="str">
        <f>IF(Table1[[#This Row],[Sales_Var]]&gt;=0,"Above Budget","Below Budget")</f>
        <v>Above Budget</v>
      </c>
      <c r="J1473">
        <f>Table1[[#This Row],[Actual_Sales]]-(Table1[[#This Row],[COGS]]+Table1[[#This Row],[Expenses]])</f>
        <v>28</v>
      </c>
      <c r="K1473">
        <v>40</v>
      </c>
      <c r="L1473">
        <f>Table1[[#This Row],[Actual_Profit]]-Table1[[#This Row],[Budget_Profit]]</f>
        <v>-12</v>
      </c>
      <c r="M1473" s="5">
        <f>IF(
Table1[[#This Row],[Budget_Profit]]=0,
"",
IF(
Table1[[#This Row],[Budget_Profit]]&gt;0,
(Table1[[#This Row],[Actual_Profit]]-Table1[[#This Row],[Budget_Profit]])/Table1[[#This Row],[Budget_Profit]],
(Table1[[#This Row],[Actual_Profit]]-Table1[[#This Row],[Budget_Profit]])/ABS(Table1[[#This Row],[Budget_Profit]])
)
)</f>
        <v>-0.3</v>
      </c>
      <c r="N1473" s="5" t="str">
        <f>IF(Table1[[#This Row],[Profit_Var]]&gt;=0, "Above Budget", "Below Budget")</f>
        <v>Below Budget</v>
      </c>
      <c r="O1473">
        <v>32</v>
      </c>
      <c r="P1473">
        <v>30</v>
      </c>
      <c r="Q1473">
        <f>Table1[[#This Row],[COGS]]-Table1[[#This Row],[Budget_COGS]]</f>
        <v>2</v>
      </c>
      <c r="R1473" s="5">
        <f>IF(
Table1[[#This Row],[Budget_COGS]]=0,
"",
IF(
Table1[[#This Row],[Budget_COGS]]&gt;0,
(Table1[[#This Row],[Budget_COGS]]-Table1[[#This Row],[COGS]]) / Table1[[#This Row],[Budget_COGS]],
(Table1[[#This Row],[Budget_COGS]]-Table1[[#This Row],[COGS]]) / ABS(Table1[[#This Row],[Budget_COGS]])
)
)</f>
        <v>-6.6666666666666666E-2</v>
      </c>
      <c r="S1473" s="5" t="str">
        <f>IF(Table1[[#This Row],[COGS _Var]]&gt;=0, "Above Budget", "Below Budget")</f>
        <v>Above Budget</v>
      </c>
      <c r="T1473">
        <f>Table1[[#This Row],[Actual_Sales]]-Table1[[#This Row],[COGS]]</f>
        <v>48</v>
      </c>
      <c r="U1473">
        <v>50</v>
      </c>
      <c r="V1473">
        <f>Table1[[#This Row],[Gross_Margin]]-Table1[[#This Row],[Budget_Margin]]</f>
        <v>-2</v>
      </c>
      <c r="W1473" s="5">
        <f>IF(
Table1[[#This Row],[Budget_Margin]]=0,
"",
IF(
Table1[[#This Row],[Budget_Margin]]&gt;0,
(Table1[[#This Row],[Gross_Margin]]-Table1[[#This Row],[Budget_Margin]]) / Table1[[#This Row],[Budget_Margin]],
(Table1[[#This Row],[Gross_Margin]]-Table1[[#This Row],[Budget_Margin]]) / ABS(Table1[[#This Row],[Budget_Margin]])
)
)</f>
        <v>-0.04</v>
      </c>
      <c r="X1473" s="5" t="str">
        <f>IF(Table1[[#This Row],[Margin_Var]]&gt;=0, "Above Budget", "Below Budget")</f>
        <v>Below Budget</v>
      </c>
      <c r="Y1473" s="5">
        <f>IFERROR(Table1[[#This Row],[Gross_Margin]]/Table1[[#This Row],[Actual_Sales]],0)</f>
        <v>0.6</v>
      </c>
      <c r="Z1473" s="5">
        <f>Table1[[#This Row],[Actual_Profit]]/Table1[[#This Row],[Actual_Sales]]</f>
        <v>0.35</v>
      </c>
      <c r="AA1473">
        <v>20</v>
      </c>
      <c r="AB1473" s="5">
        <f>IFERROR(Table1[[#This Row],[Expenses]]/Table1[[#This Row],[Actual_Sales]],0)</f>
        <v>0.25</v>
      </c>
      <c r="AC1473">
        <v>8</v>
      </c>
      <c r="AD1473">
        <v>821</v>
      </c>
      <c r="AE1473" s="5">
        <f>IFERROR(Table1[[#This Row],[Inventory]]/Table1[[#This Row],[Actual_Sales]],0)</f>
        <v>10.262499999999999</v>
      </c>
    </row>
    <row r="1474" spans="1:31" x14ac:dyDescent="0.25">
      <c r="A1474">
        <v>172</v>
      </c>
      <c r="B1474">
        <v>971</v>
      </c>
      <c r="C1474">
        <v>11</v>
      </c>
      <c r="D1474" s="2">
        <v>40179</v>
      </c>
      <c r="E1474">
        <v>80</v>
      </c>
      <c r="F1474">
        <v>50</v>
      </c>
      <c r="G1474">
        <f>Table1[[#This Row],[Actual_Sales]]-Table1[[#This Row],[Budget_Sales]]</f>
        <v>30</v>
      </c>
      <c r="H1474" s="5">
        <f>IF(
Table1[[#This Row],[Budget_Sales]]=0,
"",
IF(
Table1[[#This Row],[Budget_Sales]]&gt;0,
(Table1[[#This Row],[Actual_Sales]]-Table1[[#This Row],[Budget_Sales]])/Table1[[#This Row],[Budget_Sales]],
(Table1[[#This Row],[Actual_Sales]]-Table1[[#This Row],[Budget_Sales]])/ABS(Table1[[#This Row],[Budget_Sales]])
)
)</f>
        <v>0.6</v>
      </c>
      <c r="I1474" s="5" t="str">
        <f>IF(Table1[[#This Row],[Sales_Var]]&gt;=0,"Above Budget","Below Budget")</f>
        <v>Above Budget</v>
      </c>
      <c r="J1474">
        <f>Table1[[#This Row],[Actual_Sales]]-(Table1[[#This Row],[COGS]]+Table1[[#This Row],[Expenses]])</f>
        <v>28</v>
      </c>
      <c r="K1474">
        <v>30</v>
      </c>
      <c r="L1474">
        <f>Table1[[#This Row],[Actual_Profit]]-Table1[[#This Row],[Budget_Profit]]</f>
        <v>-2</v>
      </c>
      <c r="M1474" s="5">
        <f>IF(
Table1[[#This Row],[Budget_Profit]]=0,
"",
IF(
Table1[[#This Row],[Budget_Profit]]&gt;0,
(Table1[[#This Row],[Actual_Profit]]-Table1[[#This Row],[Budget_Profit]])/Table1[[#This Row],[Budget_Profit]],
(Table1[[#This Row],[Actual_Profit]]-Table1[[#This Row],[Budget_Profit]])/ABS(Table1[[#This Row],[Budget_Profit]])
)
)</f>
        <v>-6.6666666666666666E-2</v>
      </c>
      <c r="N1474" s="5" t="str">
        <f>IF(Table1[[#This Row],[Profit_Var]]&gt;=0, "Above Budget", "Below Budget")</f>
        <v>Below Budget</v>
      </c>
      <c r="O1474">
        <v>32</v>
      </c>
      <c r="P1474">
        <v>20</v>
      </c>
      <c r="Q1474">
        <f>Table1[[#This Row],[COGS]]-Table1[[#This Row],[Budget_COGS]]</f>
        <v>12</v>
      </c>
      <c r="R1474" s="5">
        <f>IF(
Table1[[#This Row],[Budget_COGS]]=0,
"",
IF(
Table1[[#This Row],[Budget_COGS]]&gt;0,
(Table1[[#This Row],[Budget_COGS]]-Table1[[#This Row],[COGS]]) / Table1[[#This Row],[Budget_COGS]],
(Table1[[#This Row],[Budget_COGS]]-Table1[[#This Row],[COGS]]) / ABS(Table1[[#This Row],[Budget_COGS]])
)
)</f>
        <v>-0.6</v>
      </c>
      <c r="S1474" s="5" t="str">
        <f>IF(Table1[[#This Row],[COGS _Var]]&gt;=0, "Above Budget", "Below Budget")</f>
        <v>Above Budget</v>
      </c>
      <c r="T1474">
        <f>Table1[[#This Row],[Actual_Sales]]-Table1[[#This Row],[COGS]]</f>
        <v>48</v>
      </c>
      <c r="U1474">
        <v>30</v>
      </c>
      <c r="V1474">
        <f>Table1[[#This Row],[Gross_Margin]]-Table1[[#This Row],[Budget_Margin]]</f>
        <v>18</v>
      </c>
      <c r="W1474" s="5">
        <f>IF(
Table1[[#This Row],[Budget_Margin]]=0,
"",
IF(
Table1[[#This Row],[Budget_Margin]]&gt;0,
(Table1[[#This Row],[Gross_Margin]]-Table1[[#This Row],[Budget_Margin]]) / Table1[[#This Row],[Budget_Margin]],
(Table1[[#This Row],[Gross_Margin]]-Table1[[#This Row],[Budget_Margin]]) / ABS(Table1[[#This Row],[Budget_Margin]])
)
)</f>
        <v>0.6</v>
      </c>
      <c r="X1474" s="5" t="str">
        <f>IF(Table1[[#This Row],[Margin_Var]]&gt;=0, "Above Budget", "Below Budget")</f>
        <v>Above Budget</v>
      </c>
      <c r="Y1474" s="5">
        <f>IFERROR(Table1[[#This Row],[Gross_Margin]]/Table1[[#This Row],[Actual_Sales]],0)</f>
        <v>0.6</v>
      </c>
      <c r="Z1474" s="5">
        <f>Table1[[#This Row],[Actual_Profit]]/Table1[[#This Row],[Actual_Sales]]</f>
        <v>0.35</v>
      </c>
      <c r="AA1474">
        <v>20</v>
      </c>
      <c r="AB1474" s="5">
        <f>IFERROR(Table1[[#This Row],[Expenses]]/Table1[[#This Row],[Actual_Sales]],0)</f>
        <v>0.25</v>
      </c>
      <c r="AC1474">
        <v>8</v>
      </c>
      <c r="AD1474">
        <v>456</v>
      </c>
      <c r="AE1474" s="5">
        <f>IFERROR(Table1[[#This Row],[Inventory]]/Table1[[#This Row],[Actual_Sales]],0)</f>
        <v>5.7</v>
      </c>
    </row>
    <row r="1475" spans="1:31" x14ac:dyDescent="0.25">
      <c r="A1475">
        <v>1945</v>
      </c>
      <c r="B1475">
        <v>971</v>
      </c>
      <c r="C1475">
        <v>9</v>
      </c>
      <c r="D1475" s="2">
        <v>40483</v>
      </c>
      <c r="E1475">
        <v>200</v>
      </c>
      <c r="F1475">
        <v>180</v>
      </c>
      <c r="G1475">
        <f>Table1[[#This Row],[Actual_Sales]]-Table1[[#This Row],[Budget_Sales]]</f>
        <v>20</v>
      </c>
      <c r="H1475" s="5">
        <f>IF(
Table1[[#This Row],[Budget_Sales]]=0,
"",
IF(
Table1[[#This Row],[Budget_Sales]]&gt;0,
(Table1[[#This Row],[Actual_Sales]]-Table1[[#This Row],[Budget_Sales]])/Table1[[#This Row],[Budget_Sales]],
(Table1[[#This Row],[Actual_Sales]]-Table1[[#This Row],[Budget_Sales]])/ABS(Table1[[#This Row],[Budget_Sales]])
)
)</f>
        <v>0.1111111111111111</v>
      </c>
      <c r="I1475" s="5" t="str">
        <f>IF(Table1[[#This Row],[Sales_Var]]&gt;=0,"Above Budget","Below Budget")</f>
        <v>Above Budget</v>
      </c>
      <c r="J1475">
        <f>Table1[[#This Row],[Actual_Sales]]-(Table1[[#This Row],[COGS]]+Table1[[#This Row],[Expenses]])</f>
        <v>70</v>
      </c>
      <c r="K1475">
        <v>70</v>
      </c>
      <c r="L1475">
        <f>Table1[[#This Row],[Actual_Profit]]-Table1[[#This Row],[Budget_Profit]]</f>
        <v>0</v>
      </c>
      <c r="M1475" s="5">
        <f>IF(
Table1[[#This Row],[Budget_Profit]]=0,
"",
IF(
Table1[[#This Row],[Budget_Profit]]&gt;0,
(Table1[[#This Row],[Actual_Profit]]-Table1[[#This Row],[Budget_Profit]])/Table1[[#This Row],[Budget_Profit]],
(Table1[[#This Row],[Actual_Profit]]-Table1[[#This Row],[Budget_Profit]])/ABS(Table1[[#This Row],[Budget_Profit]])
)
)</f>
        <v>0</v>
      </c>
      <c r="N1475" s="5" t="str">
        <f>IF(Table1[[#This Row],[Profit_Var]]&gt;=0, "Above Budget", "Below Budget")</f>
        <v>Above Budget</v>
      </c>
      <c r="O1475">
        <v>88</v>
      </c>
      <c r="P1475">
        <v>80</v>
      </c>
      <c r="Q1475">
        <f>Table1[[#This Row],[COGS]]-Table1[[#This Row],[Budget_COGS]]</f>
        <v>8</v>
      </c>
      <c r="R1475" s="5">
        <f>IF(
Table1[[#This Row],[Budget_COGS]]=0,
"",
IF(
Table1[[#This Row],[Budget_COGS]]&gt;0,
(Table1[[#This Row],[Budget_COGS]]-Table1[[#This Row],[COGS]]) / Table1[[#This Row],[Budget_COGS]],
(Table1[[#This Row],[Budget_COGS]]-Table1[[#This Row],[COGS]]) / ABS(Table1[[#This Row],[Budget_COGS]])
)
)</f>
        <v>-0.1</v>
      </c>
      <c r="S1475" s="5" t="str">
        <f>IF(Table1[[#This Row],[COGS _Var]]&gt;=0, "Above Budget", "Below Budget")</f>
        <v>Above Budget</v>
      </c>
      <c r="T1475">
        <f>Table1[[#This Row],[Actual_Sales]]-Table1[[#This Row],[COGS]]</f>
        <v>112</v>
      </c>
      <c r="U1475">
        <v>100</v>
      </c>
      <c r="V1475">
        <f>Table1[[#This Row],[Gross_Margin]]-Table1[[#This Row],[Budget_Margin]]</f>
        <v>12</v>
      </c>
      <c r="W1475" s="5">
        <f>IF(
Table1[[#This Row],[Budget_Margin]]=0,
"",
IF(
Table1[[#This Row],[Budget_Margin]]&gt;0,
(Table1[[#This Row],[Gross_Margin]]-Table1[[#This Row],[Budget_Margin]]) / Table1[[#This Row],[Budget_Margin]],
(Table1[[#This Row],[Gross_Margin]]-Table1[[#This Row],[Budget_Margin]]) / ABS(Table1[[#This Row],[Budget_Margin]])
)
)</f>
        <v>0.12</v>
      </c>
      <c r="X1475" s="5" t="str">
        <f>IF(Table1[[#This Row],[Margin_Var]]&gt;=0, "Above Budget", "Below Budget")</f>
        <v>Above Budget</v>
      </c>
      <c r="Y1475" s="5">
        <f>IFERROR(Table1[[#This Row],[Gross_Margin]]/Table1[[#This Row],[Actual_Sales]],0)</f>
        <v>0.56000000000000005</v>
      </c>
      <c r="Z1475" s="5">
        <f>Table1[[#This Row],[Actual_Profit]]/Table1[[#This Row],[Actual_Sales]]</f>
        <v>0.35</v>
      </c>
      <c r="AA1475">
        <v>42</v>
      </c>
      <c r="AB1475" s="5">
        <f>IFERROR(Table1[[#This Row],[Expenses]]/Table1[[#This Row],[Actual_Sales]],0)</f>
        <v>0.21</v>
      </c>
      <c r="AC1475">
        <v>29</v>
      </c>
      <c r="AD1475">
        <v>561</v>
      </c>
      <c r="AE1475" s="5">
        <f>IFERROR(Table1[[#This Row],[Inventory]]/Table1[[#This Row],[Actual_Sales]],0)</f>
        <v>2.8050000000000002</v>
      </c>
    </row>
    <row r="1476" spans="1:31" x14ac:dyDescent="0.25">
      <c r="A1476">
        <v>1897</v>
      </c>
      <c r="B1476">
        <v>719</v>
      </c>
      <c r="C1476">
        <v>13</v>
      </c>
      <c r="D1476" s="2">
        <v>40483</v>
      </c>
      <c r="E1476">
        <v>200</v>
      </c>
      <c r="F1476">
        <v>160</v>
      </c>
      <c r="G1476">
        <f>Table1[[#This Row],[Actual_Sales]]-Table1[[#This Row],[Budget_Sales]]</f>
        <v>40</v>
      </c>
      <c r="H1476" s="5">
        <f>IF(
Table1[[#This Row],[Budget_Sales]]=0,
"",
IF(
Table1[[#This Row],[Budget_Sales]]&gt;0,
(Table1[[#This Row],[Actual_Sales]]-Table1[[#This Row],[Budget_Sales]])/Table1[[#This Row],[Budget_Sales]],
(Table1[[#This Row],[Actual_Sales]]-Table1[[#This Row],[Budget_Sales]])/ABS(Table1[[#This Row],[Budget_Sales]])
)
)</f>
        <v>0.25</v>
      </c>
      <c r="I1476" s="5" t="str">
        <f>IF(Table1[[#This Row],[Sales_Var]]&gt;=0,"Above Budget","Below Budget")</f>
        <v>Above Budget</v>
      </c>
      <c r="J1476">
        <f>Table1[[#This Row],[Actual_Sales]]-(Table1[[#This Row],[COGS]]+Table1[[#This Row],[Expenses]])</f>
        <v>70</v>
      </c>
      <c r="K1476">
        <v>60</v>
      </c>
      <c r="L1476">
        <f>Table1[[#This Row],[Actual_Profit]]-Table1[[#This Row],[Budget_Profit]]</f>
        <v>10</v>
      </c>
      <c r="M1476" s="5">
        <f>IF(
Table1[[#This Row],[Budget_Profit]]=0,
"",
IF(
Table1[[#This Row],[Budget_Profit]]&gt;0,
(Table1[[#This Row],[Actual_Profit]]-Table1[[#This Row],[Budget_Profit]])/Table1[[#This Row],[Budget_Profit]],
(Table1[[#This Row],[Actual_Profit]]-Table1[[#This Row],[Budget_Profit]])/ABS(Table1[[#This Row],[Budget_Profit]])
)
)</f>
        <v>0.16666666666666666</v>
      </c>
      <c r="N1476" s="5" t="str">
        <f>IF(Table1[[#This Row],[Profit_Var]]&gt;=0, "Above Budget", "Below Budget")</f>
        <v>Above Budget</v>
      </c>
      <c r="O1476">
        <v>88</v>
      </c>
      <c r="P1476">
        <v>70</v>
      </c>
      <c r="Q1476">
        <f>Table1[[#This Row],[COGS]]-Table1[[#This Row],[Budget_COGS]]</f>
        <v>18</v>
      </c>
      <c r="R1476" s="5">
        <f>IF(
Table1[[#This Row],[Budget_COGS]]=0,
"",
IF(
Table1[[#This Row],[Budget_COGS]]&gt;0,
(Table1[[#This Row],[Budget_COGS]]-Table1[[#This Row],[COGS]]) / Table1[[#This Row],[Budget_COGS]],
(Table1[[#This Row],[Budget_COGS]]-Table1[[#This Row],[COGS]]) / ABS(Table1[[#This Row],[Budget_COGS]])
)
)</f>
        <v>-0.25714285714285712</v>
      </c>
      <c r="S1476" s="5" t="str">
        <f>IF(Table1[[#This Row],[COGS _Var]]&gt;=0, "Above Budget", "Below Budget")</f>
        <v>Above Budget</v>
      </c>
      <c r="T1476">
        <f>Table1[[#This Row],[Actual_Sales]]-Table1[[#This Row],[COGS]]</f>
        <v>112</v>
      </c>
      <c r="U1476">
        <v>90</v>
      </c>
      <c r="V1476">
        <f>Table1[[#This Row],[Gross_Margin]]-Table1[[#This Row],[Budget_Margin]]</f>
        <v>22</v>
      </c>
      <c r="W1476" s="5">
        <f>IF(
Table1[[#This Row],[Budget_Margin]]=0,
"",
IF(
Table1[[#This Row],[Budget_Margin]]&gt;0,
(Table1[[#This Row],[Gross_Margin]]-Table1[[#This Row],[Budget_Margin]]) / Table1[[#This Row],[Budget_Margin]],
(Table1[[#This Row],[Gross_Margin]]-Table1[[#This Row],[Budget_Margin]]) / ABS(Table1[[#This Row],[Budget_Margin]])
)
)</f>
        <v>0.24444444444444444</v>
      </c>
      <c r="X1476" s="5" t="str">
        <f>IF(Table1[[#This Row],[Margin_Var]]&gt;=0, "Above Budget", "Below Budget")</f>
        <v>Above Budget</v>
      </c>
      <c r="Y1476" s="5">
        <f>IFERROR(Table1[[#This Row],[Gross_Margin]]/Table1[[#This Row],[Actual_Sales]],0)</f>
        <v>0.56000000000000005</v>
      </c>
      <c r="Z1476" s="5">
        <f>Table1[[#This Row],[Actual_Profit]]/Table1[[#This Row],[Actual_Sales]]</f>
        <v>0.35</v>
      </c>
      <c r="AA1476">
        <v>42</v>
      </c>
      <c r="AB1476" s="5">
        <f>IFERROR(Table1[[#This Row],[Expenses]]/Table1[[#This Row],[Actual_Sales]],0)</f>
        <v>0.21</v>
      </c>
      <c r="AC1476">
        <v>29</v>
      </c>
      <c r="AD1476">
        <v>561</v>
      </c>
      <c r="AE1476" s="5">
        <f>IFERROR(Table1[[#This Row],[Inventory]]/Table1[[#This Row],[Actual_Sales]],0)</f>
        <v>2.8050000000000002</v>
      </c>
    </row>
    <row r="1477" spans="1:31" x14ac:dyDescent="0.25">
      <c r="A1477">
        <v>1506</v>
      </c>
      <c r="B1477">
        <v>580</v>
      </c>
      <c r="C1477">
        <v>6</v>
      </c>
      <c r="D1477" s="2">
        <v>40422</v>
      </c>
      <c r="E1477">
        <v>249</v>
      </c>
      <c r="F1477">
        <v>210</v>
      </c>
      <c r="G1477">
        <f>Table1[[#This Row],[Actual_Sales]]-Table1[[#This Row],[Budget_Sales]]</f>
        <v>39</v>
      </c>
      <c r="H1477" s="5">
        <f>IF(
Table1[[#This Row],[Budget_Sales]]=0,
"",
IF(
Table1[[#This Row],[Budget_Sales]]&gt;0,
(Table1[[#This Row],[Actual_Sales]]-Table1[[#This Row],[Budget_Sales]])/Table1[[#This Row],[Budget_Sales]],
(Table1[[#This Row],[Actual_Sales]]-Table1[[#This Row],[Budget_Sales]])/ABS(Table1[[#This Row],[Budget_Sales]])
)
)</f>
        <v>0.18571428571428572</v>
      </c>
      <c r="I1477" s="5" t="str">
        <f>IF(Table1[[#This Row],[Sales_Var]]&gt;=0,"Above Budget","Below Budget")</f>
        <v>Above Budget</v>
      </c>
      <c r="J1477">
        <f>Table1[[#This Row],[Actual_Sales]]-(Table1[[#This Row],[COGS]]+Table1[[#This Row],[Expenses]])</f>
        <v>87</v>
      </c>
      <c r="K1477">
        <v>80</v>
      </c>
      <c r="L1477">
        <f>Table1[[#This Row],[Actual_Profit]]-Table1[[#This Row],[Budget_Profit]]</f>
        <v>7</v>
      </c>
      <c r="M1477" s="5">
        <f>IF(
Table1[[#This Row],[Budget_Profit]]=0,
"",
IF(
Table1[[#This Row],[Budget_Profit]]&gt;0,
(Table1[[#This Row],[Actual_Profit]]-Table1[[#This Row],[Budget_Profit]])/Table1[[#This Row],[Budget_Profit]],
(Table1[[#This Row],[Actual_Profit]]-Table1[[#This Row],[Budget_Profit]])/ABS(Table1[[#This Row],[Budget_Profit]])
)
)</f>
        <v>8.7499999999999994E-2</v>
      </c>
      <c r="N1477" s="5" t="str">
        <f>IF(Table1[[#This Row],[Profit_Var]]&gt;=0, "Above Budget", "Below Budget")</f>
        <v>Above Budget</v>
      </c>
      <c r="O1477">
        <v>99</v>
      </c>
      <c r="P1477">
        <v>80</v>
      </c>
      <c r="Q1477">
        <f>Table1[[#This Row],[COGS]]-Table1[[#This Row],[Budget_COGS]]</f>
        <v>19</v>
      </c>
      <c r="R1477" s="5">
        <f>IF(
Table1[[#This Row],[Budget_COGS]]=0,
"",
IF(
Table1[[#This Row],[Budget_COGS]]&gt;0,
(Table1[[#This Row],[Budget_COGS]]-Table1[[#This Row],[COGS]]) / Table1[[#This Row],[Budget_COGS]],
(Table1[[#This Row],[Budget_COGS]]-Table1[[#This Row],[COGS]]) / ABS(Table1[[#This Row],[Budget_COGS]])
)
)</f>
        <v>-0.23749999999999999</v>
      </c>
      <c r="S1477" s="5" t="str">
        <f>IF(Table1[[#This Row],[COGS _Var]]&gt;=0, "Above Budget", "Below Budget")</f>
        <v>Above Budget</v>
      </c>
      <c r="T1477">
        <f>Table1[[#This Row],[Actual_Sales]]-Table1[[#This Row],[COGS]]</f>
        <v>150</v>
      </c>
      <c r="U1477">
        <v>130</v>
      </c>
      <c r="V1477">
        <f>Table1[[#This Row],[Gross_Margin]]-Table1[[#This Row],[Budget_Margin]]</f>
        <v>20</v>
      </c>
      <c r="W1477" s="5">
        <f>IF(
Table1[[#This Row],[Budget_Margin]]=0,
"",
IF(
Table1[[#This Row],[Budget_Margin]]&gt;0,
(Table1[[#This Row],[Gross_Margin]]-Table1[[#This Row],[Budget_Margin]]) / Table1[[#This Row],[Budget_Margin]],
(Table1[[#This Row],[Gross_Margin]]-Table1[[#This Row],[Budget_Margin]]) / ABS(Table1[[#This Row],[Budget_Margin]])
)
)</f>
        <v>0.15384615384615385</v>
      </c>
      <c r="X1477" s="5" t="str">
        <f>IF(Table1[[#This Row],[Margin_Var]]&gt;=0, "Above Budget", "Below Budget")</f>
        <v>Above Budget</v>
      </c>
      <c r="Y1477" s="5">
        <f>IFERROR(Table1[[#This Row],[Gross_Margin]]/Table1[[#This Row],[Actual_Sales]],0)</f>
        <v>0.60240963855421692</v>
      </c>
      <c r="Z1477" s="5">
        <f>Table1[[#This Row],[Actual_Profit]]/Table1[[#This Row],[Actual_Sales]]</f>
        <v>0.3493975903614458</v>
      </c>
      <c r="AA1477">
        <v>63</v>
      </c>
      <c r="AB1477" s="5">
        <f>IFERROR(Table1[[#This Row],[Expenses]]/Table1[[#This Row],[Actual_Sales]],0)</f>
        <v>0.25301204819277107</v>
      </c>
      <c r="AC1477">
        <v>32</v>
      </c>
      <c r="AD1477">
        <v>798</v>
      </c>
      <c r="AE1477" s="5">
        <f>IFERROR(Table1[[#This Row],[Inventory]]/Table1[[#This Row],[Actual_Sales]],0)</f>
        <v>3.2048192771084336</v>
      </c>
    </row>
    <row r="1478" spans="1:31" x14ac:dyDescent="0.25">
      <c r="A1478">
        <v>1471</v>
      </c>
      <c r="B1478">
        <v>440</v>
      </c>
      <c r="C1478">
        <v>11</v>
      </c>
      <c r="D1478" s="2">
        <v>40422</v>
      </c>
      <c r="E1478">
        <v>249</v>
      </c>
      <c r="F1478">
        <v>210</v>
      </c>
      <c r="G1478">
        <f>Table1[[#This Row],[Actual_Sales]]-Table1[[#This Row],[Budget_Sales]]</f>
        <v>39</v>
      </c>
      <c r="H1478" s="5">
        <f>IF(
Table1[[#This Row],[Budget_Sales]]=0,
"",
IF(
Table1[[#This Row],[Budget_Sales]]&gt;0,
(Table1[[#This Row],[Actual_Sales]]-Table1[[#This Row],[Budget_Sales]])/Table1[[#This Row],[Budget_Sales]],
(Table1[[#This Row],[Actual_Sales]]-Table1[[#This Row],[Budget_Sales]])/ABS(Table1[[#This Row],[Budget_Sales]])
)
)</f>
        <v>0.18571428571428572</v>
      </c>
      <c r="I1478" s="5" t="str">
        <f>IF(Table1[[#This Row],[Sales_Var]]&gt;=0,"Above Budget","Below Budget")</f>
        <v>Above Budget</v>
      </c>
      <c r="J1478">
        <f>Table1[[#This Row],[Actual_Sales]]-(Table1[[#This Row],[COGS]]+Table1[[#This Row],[Expenses]])</f>
        <v>87</v>
      </c>
      <c r="K1478">
        <v>70</v>
      </c>
      <c r="L1478">
        <f>Table1[[#This Row],[Actual_Profit]]-Table1[[#This Row],[Budget_Profit]]</f>
        <v>17</v>
      </c>
      <c r="M1478" s="5">
        <f>IF(
Table1[[#This Row],[Budget_Profit]]=0,
"",
IF(
Table1[[#This Row],[Budget_Profit]]&gt;0,
(Table1[[#This Row],[Actual_Profit]]-Table1[[#This Row],[Budget_Profit]])/Table1[[#This Row],[Budget_Profit]],
(Table1[[#This Row],[Actual_Profit]]-Table1[[#This Row],[Budget_Profit]])/ABS(Table1[[#This Row],[Budget_Profit]])
)
)</f>
        <v>0.24285714285714285</v>
      </c>
      <c r="N1478" s="5" t="str">
        <f>IF(Table1[[#This Row],[Profit_Var]]&gt;=0, "Above Budget", "Below Budget")</f>
        <v>Above Budget</v>
      </c>
      <c r="O1478">
        <v>99</v>
      </c>
      <c r="P1478">
        <v>80</v>
      </c>
      <c r="Q1478">
        <f>Table1[[#This Row],[COGS]]-Table1[[#This Row],[Budget_COGS]]</f>
        <v>19</v>
      </c>
      <c r="R1478" s="5">
        <f>IF(
Table1[[#This Row],[Budget_COGS]]=0,
"",
IF(
Table1[[#This Row],[Budget_COGS]]&gt;0,
(Table1[[#This Row],[Budget_COGS]]-Table1[[#This Row],[COGS]]) / Table1[[#This Row],[Budget_COGS]],
(Table1[[#This Row],[Budget_COGS]]-Table1[[#This Row],[COGS]]) / ABS(Table1[[#This Row],[Budget_COGS]])
)
)</f>
        <v>-0.23749999999999999</v>
      </c>
      <c r="S1478" s="5" t="str">
        <f>IF(Table1[[#This Row],[COGS _Var]]&gt;=0, "Above Budget", "Below Budget")</f>
        <v>Above Budget</v>
      </c>
      <c r="T1478">
        <f>Table1[[#This Row],[Actual_Sales]]-Table1[[#This Row],[COGS]]</f>
        <v>150</v>
      </c>
      <c r="U1478">
        <v>130</v>
      </c>
      <c r="V1478">
        <f>Table1[[#This Row],[Gross_Margin]]-Table1[[#This Row],[Budget_Margin]]</f>
        <v>20</v>
      </c>
      <c r="W1478" s="5">
        <f>IF(
Table1[[#This Row],[Budget_Margin]]=0,
"",
IF(
Table1[[#This Row],[Budget_Margin]]&gt;0,
(Table1[[#This Row],[Gross_Margin]]-Table1[[#This Row],[Budget_Margin]]) / Table1[[#This Row],[Budget_Margin]],
(Table1[[#This Row],[Gross_Margin]]-Table1[[#This Row],[Budget_Margin]]) / ABS(Table1[[#This Row],[Budget_Margin]])
)
)</f>
        <v>0.15384615384615385</v>
      </c>
      <c r="X1478" s="5" t="str">
        <f>IF(Table1[[#This Row],[Margin_Var]]&gt;=0, "Above Budget", "Below Budget")</f>
        <v>Above Budget</v>
      </c>
      <c r="Y1478" s="5">
        <f>IFERROR(Table1[[#This Row],[Gross_Margin]]/Table1[[#This Row],[Actual_Sales]],0)</f>
        <v>0.60240963855421692</v>
      </c>
      <c r="Z1478" s="5">
        <f>Table1[[#This Row],[Actual_Profit]]/Table1[[#This Row],[Actual_Sales]]</f>
        <v>0.3493975903614458</v>
      </c>
      <c r="AA1478">
        <v>63</v>
      </c>
      <c r="AB1478" s="5">
        <f>IFERROR(Table1[[#This Row],[Expenses]]/Table1[[#This Row],[Actual_Sales]],0)</f>
        <v>0.25301204819277107</v>
      </c>
      <c r="AC1478">
        <v>32</v>
      </c>
      <c r="AD1478">
        <v>798</v>
      </c>
      <c r="AE1478" s="5">
        <f>IFERROR(Table1[[#This Row],[Inventory]]/Table1[[#This Row],[Actual_Sales]],0)</f>
        <v>3.2048192771084336</v>
      </c>
    </row>
    <row r="1479" spans="1:31" x14ac:dyDescent="0.25">
      <c r="A1479">
        <v>1493</v>
      </c>
      <c r="B1479">
        <v>541</v>
      </c>
      <c r="C1479">
        <v>12</v>
      </c>
      <c r="D1479" s="2">
        <v>40422</v>
      </c>
      <c r="E1479">
        <v>249</v>
      </c>
      <c r="F1479">
        <v>160</v>
      </c>
      <c r="G1479">
        <f>Table1[[#This Row],[Actual_Sales]]-Table1[[#This Row],[Budget_Sales]]</f>
        <v>89</v>
      </c>
      <c r="H1479" s="5">
        <f>IF(
Table1[[#This Row],[Budget_Sales]]=0,
"",
IF(
Table1[[#This Row],[Budget_Sales]]&gt;0,
(Table1[[#This Row],[Actual_Sales]]-Table1[[#This Row],[Budget_Sales]])/Table1[[#This Row],[Budget_Sales]],
(Table1[[#This Row],[Actual_Sales]]-Table1[[#This Row],[Budget_Sales]])/ABS(Table1[[#This Row],[Budget_Sales]])
)
)</f>
        <v>0.55625000000000002</v>
      </c>
      <c r="I1479" s="5" t="str">
        <f>IF(Table1[[#This Row],[Sales_Var]]&gt;=0,"Above Budget","Below Budget")</f>
        <v>Above Budget</v>
      </c>
      <c r="J1479">
        <f>Table1[[#This Row],[Actual_Sales]]-(Table1[[#This Row],[COGS]]+Table1[[#This Row],[Expenses]])</f>
        <v>87</v>
      </c>
      <c r="K1479">
        <v>60</v>
      </c>
      <c r="L1479">
        <f>Table1[[#This Row],[Actual_Profit]]-Table1[[#This Row],[Budget_Profit]]</f>
        <v>27</v>
      </c>
      <c r="M1479" s="5">
        <f>IF(
Table1[[#This Row],[Budget_Profit]]=0,
"",
IF(
Table1[[#This Row],[Budget_Profit]]&gt;0,
(Table1[[#This Row],[Actual_Profit]]-Table1[[#This Row],[Budget_Profit]])/Table1[[#This Row],[Budget_Profit]],
(Table1[[#This Row],[Actual_Profit]]-Table1[[#This Row],[Budget_Profit]])/ABS(Table1[[#This Row],[Budget_Profit]])
)
)</f>
        <v>0.45</v>
      </c>
      <c r="N1479" s="5" t="str">
        <f>IF(Table1[[#This Row],[Profit_Var]]&gt;=0, "Above Budget", "Below Budget")</f>
        <v>Above Budget</v>
      </c>
      <c r="O1479">
        <v>99</v>
      </c>
      <c r="P1479">
        <v>60</v>
      </c>
      <c r="Q1479">
        <f>Table1[[#This Row],[COGS]]-Table1[[#This Row],[Budget_COGS]]</f>
        <v>39</v>
      </c>
      <c r="R1479" s="5">
        <f>IF(
Table1[[#This Row],[Budget_COGS]]=0,
"",
IF(
Table1[[#This Row],[Budget_COGS]]&gt;0,
(Table1[[#This Row],[Budget_COGS]]-Table1[[#This Row],[COGS]]) / Table1[[#This Row],[Budget_COGS]],
(Table1[[#This Row],[Budget_COGS]]-Table1[[#This Row],[COGS]]) / ABS(Table1[[#This Row],[Budget_COGS]])
)
)</f>
        <v>-0.65</v>
      </c>
      <c r="S1479" s="5" t="str">
        <f>IF(Table1[[#This Row],[COGS _Var]]&gt;=0, "Above Budget", "Below Budget")</f>
        <v>Above Budget</v>
      </c>
      <c r="T1479">
        <f>Table1[[#This Row],[Actual_Sales]]-Table1[[#This Row],[COGS]]</f>
        <v>150</v>
      </c>
      <c r="U1479">
        <v>100</v>
      </c>
      <c r="V1479">
        <f>Table1[[#This Row],[Gross_Margin]]-Table1[[#This Row],[Budget_Margin]]</f>
        <v>50</v>
      </c>
      <c r="W1479" s="5">
        <f>IF(
Table1[[#This Row],[Budget_Margin]]=0,
"",
IF(
Table1[[#This Row],[Budget_Margin]]&gt;0,
(Table1[[#This Row],[Gross_Margin]]-Table1[[#This Row],[Budget_Margin]]) / Table1[[#This Row],[Budget_Margin]],
(Table1[[#This Row],[Gross_Margin]]-Table1[[#This Row],[Budget_Margin]]) / ABS(Table1[[#This Row],[Budget_Margin]])
)
)</f>
        <v>0.5</v>
      </c>
      <c r="X1479" s="5" t="str">
        <f>IF(Table1[[#This Row],[Margin_Var]]&gt;=0, "Above Budget", "Below Budget")</f>
        <v>Above Budget</v>
      </c>
      <c r="Y1479" s="5">
        <f>IFERROR(Table1[[#This Row],[Gross_Margin]]/Table1[[#This Row],[Actual_Sales]],0)</f>
        <v>0.60240963855421692</v>
      </c>
      <c r="Z1479" s="5">
        <f>Table1[[#This Row],[Actual_Profit]]/Table1[[#This Row],[Actual_Sales]]</f>
        <v>0.3493975903614458</v>
      </c>
      <c r="AA1479">
        <v>63</v>
      </c>
      <c r="AB1479" s="5">
        <f>IFERROR(Table1[[#This Row],[Expenses]]/Table1[[#This Row],[Actual_Sales]],0)</f>
        <v>0.25301204819277107</v>
      </c>
      <c r="AC1479">
        <v>32</v>
      </c>
      <c r="AD1479">
        <v>798</v>
      </c>
      <c r="AE1479" s="5">
        <f>IFERROR(Table1[[#This Row],[Inventory]]/Table1[[#This Row],[Actual_Sales]],0)</f>
        <v>3.2048192771084336</v>
      </c>
    </row>
    <row r="1480" spans="1:31" x14ac:dyDescent="0.25">
      <c r="A1480">
        <v>1263</v>
      </c>
      <c r="B1480">
        <v>314</v>
      </c>
      <c r="C1480">
        <v>5</v>
      </c>
      <c r="D1480" s="2">
        <v>40391</v>
      </c>
      <c r="E1480">
        <v>83</v>
      </c>
      <c r="F1480">
        <v>90</v>
      </c>
      <c r="G1480">
        <f>Table1[[#This Row],[Actual_Sales]]-Table1[[#This Row],[Budget_Sales]]</f>
        <v>-7</v>
      </c>
      <c r="H1480" s="5">
        <f>IF(
Table1[[#This Row],[Budget_Sales]]=0,
"",
IF(
Table1[[#This Row],[Budget_Sales]]&gt;0,
(Table1[[#This Row],[Actual_Sales]]-Table1[[#This Row],[Budget_Sales]])/Table1[[#This Row],[Budget_Sales]],
(Table1[[#This Row],[Actual_Sales]]-Table1[[#This Row],[Budget_Sales]])/ABS(Table1[[#This Row],[Budget_Sales]])
)
)</f>
        <v>-7.7777777777777779E-2</v>
      </c>
      <c r="I1480" s="5" t="str">
        <f>IF(Table1[[#This Row],[Sales_Var]]&gt;=0,"Above Budget","Below Budget")</f>
        <v>Below Budget</v>
      </c>
      <c r="J1480">
        <f>Table1[[#This Row],[Actual_Sales]]-(Table1[[#This Row],[COGS]]+Table1[[#This Row],[Expenses]])</f>
        <v>29</v>
      </c>
      <c r="K1480">
        <v>40</v>
      </c>
      <c r="L1480">
        <f>Table1[[#This Row],[Actual_Profit]]-Table1[[#This Row],[Budget_Profit]]</f>
        <v>-11</v>
      </c>
      <c r="M1480" s="5">
        <f>IF(
Table1[[#This Row],[Budget_Profit]]=0,
"",
IF(
Table1[[#This Row],[Budget_Profit]]&gt;0,
(Table1[[#This Row],[Actual_Profit]]-Table1[[#This Row],[Budget_Profit]])/Table1[[#This Row],[Budget_Profit]],
(Table1[[#This Row],[Actual_Profit]]-Table1[[#This Row],[Budget_Profit]])/ABS(Table1[[#This Row],[Budget_Profit]])
)
)</f>
        <v>-0.27500000000000002</v>
      </c>
      <c r="N1480" s="5" t="str">
        <f>IF(Table1[[#This Row],[Profit_Var]]&gt;=0, "Above Budget", "Below Budget")</f>
        <v>Below Budget</v>
      </c>
      <c r="O1480">
        <v>34</v>
      </c>
      <c r="P1480">
        <v>30</v>
      </c>
      <c r="Q1480">
        <f>Table1[[#This Row],[COGS]]-Table1[[#This Row],[Budget_COGS]]</f>
        <v>4</v>
      </c>
      <c r="R1480" s="5">
        <f>IF(
Table1[[#This Row],[Budget_COGS]]=0,
"",
IF(
Table1[[#This Row],[Budget_COGS]]&gt;0,
(Table1[[#This Row],[Budget_COGS]]-Table1[[#This Row],[COGS]]) / Table1[[#This Row],[Budget_COGS]],
(Table1[[#This Row],[Budget_COGS]]-Table1[[#This Row],[COGS]]) / ABS(Table1[[#This Row],[Budget_COGS]])
)
)</f>
        <v>-0.13333333333333333</v>
      </c>
      <c r="S1480" s="5" t="str">
        <f>IF(Table1[[#This Row],[COGS _Var]]&gt;=0, "Above Budget", "Below Budget")</f>
        <v>Above Budget</v>
      </c>
      <c r="T1480">
        <f>Table1[[#This Row],[Actual_Sales]]-Table1[[#This Row],[COGS]]</f>
        <v>49</v>
      </c>
      <c r="U1480">
        <v>60</v>
      </c>
      <c r="V1480">
        <f>Table1[[#This Row],[Gross_Margin]]-Table1[[#This Row],[Budget_Margin]]</f>
        <v>-11</v>
      </c>
      <c r="W1480" s="5">
        <f>IF(
Table1[[#This Row],[Budget_Margin]]=0,
"",
IF(
Table1[[#This Row],[Budget_Margin]]&gt;0,
(Table1[[#This Row],[Gross_Margin]]-Table1[[#This Row],[Budget_Margin]]) / Table1[[#This Row],[Budget_Margin]],
(Table1[[#This Row],[Gross_Margin]]-Table1[[#This Row],[Budget_Margin]]) / ABS(Table1[[#This Row],[Budget_Margin]])
)
)</f>
        <v>-0.18333333333333332</v>
      </c>
      <c r="X1480" s="5" t="str">
        <f>IF(Table1[[#This Row],[Margin_Var]]&gt;=0, "Above Budget", "Below Budget")</f>
        <v>Below Budget</v>
      </c>
      <c r="Y1480" s="5">
        <f>IFERROR(Table1[[#This Row],[Gross_Margin]]/Table1[[#This Row],[Actual_Sales]],0)</f>
        <v>0.59036144578313254</v>
      </c>
      <c r="Z1480" s="5">
        <f>Table1[[#This Row],[Actual_Profit]]/Table1[[#This Row],[Actual_Sales]]</f>
        <v>0.3493975903614458</v>
      </c>
      <c r="AA1480">
        <v>20</v>
      </c>
      <c r="AB1480" s="5">
        <f>IFERROR(Table1[[#This Row],[Expenses]]/Table1[[#This Row],[Actual_Sales]],0)</f>
        <v>0.24096385542168675</v>
      </c>
      <c r="AC1480">
        <v>9</v>
      </c>
      <c r="AD1480">
        <v>890</v>
      </c>
      <c r="AE1480" s="5">
        <f>IFERROR(Table1[[#This Row],[Inventory]]/Table1[[#This Row],[Actual_Sales]],0)</f>
        <v>10.72289156626506</v>
      </c>
    </row>
    <row r="1481" spans="1:31" x14ac:dyDescent="0.25">
      <c r="A1481">
        <v>1040</v>
      </c>
      <c r="B1481">
        <v>815</v>
      </c>
      <c r="C1481">
        <v>2</v>
      </c>
      <c r="D1481" s="2">
        <v>40330</v>
      </c>
      <c r="E1481">
        <v>478</v>
      </c>
      <c r="F1481">
        <v>500</v>
      </c>
      <c r="G1481">
        <f>Table1[[#This Row],[Actual_Sales]]-Table1[[#This Row],[Budget_Sales]]</f>
        <v>-22</v>
      </c>
      <c r="H1481" s="5">
        <f>IF(
Table1[[#This Row],[Budget_Sales]]=0,
"",
IF(
Table1[[#This Row],[Budget_Sales]]&gt;0,
(Table1[[#This Row],[Actual_Sales]]-Table1[[#This Row],[Budget_Sales]])/Table1[[#This Row],[Budget_Sales]],
(Table1[[#This Row],[Actual_Sales]]-Table1[[#This Row],[Budget_Sales]])/ABS(Table1[[#This Row],[Budget_Sales]])
)
)</f>
        <v>-4.3999999999999997E-2</v>
      </c>
      <c r="I1481" s="5" t="str">
        <f>IF(Table1[[#This Row],[Sales_Var]]&gt;=0,"Above Budget","Below Budget")</f>
        <v>Below Budget</v>
      </c>
      <c r="J1481">
        <f>Table1[[#This Row],[Actual_Sales]]-(Table1[[#This Row],[COGS]]+Table1[[#This Row],[Expenses]])</f>
        <v>167</v>
      </c>
      <c r="K1481">
        <v>190</v>
      </c>
      <c r="L1481">
        <f>Table1[[#This Row],[Actual_Profit]]-Table1[[#This Row],[Budget_Profit]]</f>
        <v>-23</v>
      </c>
      <c r="M1481" s="5">
        <f>IF(
Table1[[#This Row],[Budget_Profit]]=0,
"",
IF(
Table1[[#This Row],[Budget_Profit]]&gt;0,
(Table1[[#This Row],[Actual_Profit]]-Table1[[#This Row],[Budget_Profit]])/Table1[[#This Row],[Budget_Profit]],
(Table1[[#This Row],[Actual_Profit]]-Table1[[#This Row],[Budget_Profit]])/ABS(Table1[[#This Row],[Budget_Profit]])
)
)</f>
        <v>-0.12105263157894737</v>
      </c>
      <c r="N1481" s="5" t="str">
        <f>IF(Table1[[#This Row],[Profit_Var]]&gt;=0, "Above Budget", "Below Budget")</f>
        <v>Below Budget</v>
      </c>
      <c r="O1481">
        <v>200</v>
      </c>
      <c r="P1481">
        <v>210</v>
      </c>
      <c r="Q1481">
        <f>Table1[[#This Row],[COGS]]-Table1[[#This Row],[Budget_COGS]]</f>
        <v>-10</v>
      </c>
      <c r="R1481" s="5">
        <f>IF(
Table1[[#This Row],[Budget_COGS]]=0,
"",
IF(
Table1[[#This Row],[Budget_COGS]]&gt;0,
(Table1[[#This Row],[Budget_COGS]]-Table1[[#This Row],[COGS]]) / Table1[[#This Row],[Budget_COGS]],
(Table1[[#This Row],[Budget_COGS]]-Table1[[#This Row],[COGS]]) / ABS(Table1[[#This Row],[Budget_COGS]])
)
)</f>
        <v>4.7619047619047616E-2</v>
      </c>
      <c r="S1481" s="5" t="str">
        <f>IF(Table1[[#This Row],[COGS _Var]]&gt;=0, "Above Budget", "Below Budget")</f>
        <v>Below Budget</v>
      </c>
      <c r="T1481">
        <f>Table1[[#This Row],[Actual_Sales]]-Table1[[#This Row],[COGS]]</f>
        <v>278</v>
      </c>
      <c r="U1481">
        <v>290</v>
      </c>
      <c r="V1481">
        <f>Table1[[#This Row],[Gross_Margin]]-Table1[[#This Row],[Budget_Margin]]</f>
        <v>-12</v>
      </c>
      <c r="W1481" s="5">
        <f>IF(
Table1[[#This Row],[Budget_Margin]]=0,
"",
IF(
Table1[[#This Row],[Budget_Margin]]&gt;0,
(Table1[[#This Row],[Gross_Margin]]-Table1[[#This Row],[Budget_Margin]]) / Table1[[#This Row],[Budget_Margin]],
(Table1[[#This Row],[Gross_Margin]]-Table1[[#This Row],[Budget_Margin]]) / ABS(Table1[[#This Row],[Budget_Margin]])
)
)</f>
        <v>-4.1379310344827586E-2</v>
      </c>
      <c r="X1481" s="5" t="str">
        <f>IF(Table1[[#This Row],[Margin_Var]]&gt;=0, "Above Budget", "Below Budget")</f>
        <v>Below Budget</v>
      </c>
      <c r="Y1481" s="5">
        <f>IFERROR(Table1[[#This Row],[Gross_Margin]]/Table1[[#This Row],[Actual_Sales]],0)</f>
        <v>0.58158995815899583</v>
      </c>
      <c r="Z1481" s="5">
        <f>Table1[[#This Row],[Actual_Profit]]/Table1[[#This Row],[Actual_Sales]]</f>
        <v>0.34937238493723849</v>
      </c>
      <c r="AA1481">
        <v>111</v>
      </c>
      <c r="AB1481" s="5">
        <f>IFERROR(Table1[[#This Row],[Expenses]]/Table1[[#This Row],[Actual_Sales]],0)</f>
        <v>0.23221757322175732</v>
      </c>
      <c r="AC1481">
        <v>66</v>
      </c>
      <c r="AD1481">
        <v>1095</v>
      </c>
      <c r="AE1481" s="5">
        <f>IFERROR(Table1[[#This Row],[Inventory]]/Table1[[#This Row],[Actual_Sales]],0)</f>
        <v>2.2907949790794979</v>
      </c>
    </row>
    <row r="1482" spans="1:31" x14ac:dyDescent="0.25">
      <c r="A1482">
        <v>4233</v>
      </c>
      <c r="B1482">
        <v>956</v>
      </c>
      <c r="C1482">
        <v>3</v>
      </c>
      <c r="D1482" s="2">
        <v>40878</v>
      </c>
      <c r="E1482">
        <v>106</v>
      </c>
      <c r="F1482">
        <v>110</v>
      </c>
      <c r="G1482">
        <f>Table1[[#This Row],[Actual_Sales]]-Table1[[#This Row],[Budget_Sales]]</f>
        <v>-4</v>
      </c>
      <c r="H1482" s="5">
        <f>IF(
Table1[[#This Row],[Budget_Sales]]=0,
"",
IF(
Table1[[#This Row],[Budget_Sales]]&gt;0,
(Table1[[#This Row],[Actual_Sales]]-Table1[[#This Row],[Budget_Sales]])/Table1[[#This Row],[Budget_Sales]],
(Table1[[#This Row],[Actual_Sales]]-Table1[[#This Row],[Budget_Sales]])/ABS(Table1[[#This Row],[Budget_Sales]])
)
)</f>
        <v>-3.6363636363636362E-2</v>
      </c>
      <c r="I1482" s="5" t="str">
        <f>IF(Table1[[#This Row],[Sales_Var]]&gt;=0,"Above Budget","Below Budget")</f>
        <v>Below Budget</v>
      </c>
      <c r="J1482">
        <f>Table1[[#This Row],[Actual_Sales]]-(Table1[[#This Row],[COGS]]+Table1[[#This Row],[Expenses]])</f>
        <v>37</v>
      </c>
      <c r="K1482">
        <v>40</v>
      </c>
      <c r="L1482">
        <f>Table1[[#This Row],[Actual_Profit]]-Table1[[#This Row],[Budget_Profit]]</f>
        <v>-3</v>
      </c>
      <c r="M1482" s="5">
        <f>IF(
Table1[[#This Row],[Budget_Profit]]=0,
"",
IF(
Table1[[#This Row],[Budget_Profit]]&gt;0,
(Table1[[#This Row],[Actual_Profit]]-Table1[[#This Row],[Budget_Profit]])/Table1[[#This Row],[Budget_Profit]],
(Table1[[#This Row],[Actual_Profit]]-Table1[[#This Row],[Budget_Profit]])/ABS(Table1[[#This Row],[Budget_Profit]])
)
)</f>
        <v>-7.4999999999999997E-2</v>
      </c>
      <c r="N1482" s="5" t="str">
        <f>IF(Table1[[#This Row],[Profit_Var]]&gt;=0, "Above Budget", "Below Budget")</f>
        <v>Below Budget</v>
      </c>
      <c r="O1482">
        <v>43</v>
      </c>
      <c r="P1482">
        <v>50</v>
      </c>
      <c r="Q1482">
        <f>Table1[[#This Row],[COGS]]-Table1[[#This Row],[Budget_COGS]]</f>
        <v>-7</v>
      </c>
      <c r="R1482" s="5">
        <f>IF(
Table1[[#This Row],[Budget_COGS]]=0,
"",
IF(
Table1[[#This Row],[Budget_COGS]]&gt;0,
(Table1[[#This Row],[Budget_COGS]]-Table1[[#This Row],[COGS]]) / Table1[[#This Row],[Budget_COGS]],
(Table1[[#This Row],[Budget_COGS]]-Table1[[#This Row],[COGS]]) / ABS(Table1[[#This Row],[Budget_COGS]])
)
)</f>
        <v>0.14000000000000001</v>
      </c>
      <c r="S1482" s="5" t="str">
        <f>IF(Table1[[#This Row],[COGS _Var]]&gt;=0, "Above Budget", "Below Budget")</f>
        <v>Below Budget</v>
      </c>
      <c r="T1482">
        <f>Table1[[#This Row],[Actual_Sales]]-Table1[[#This Row],[COGS]]</f>
        <v>63</v>
      </c>
      <c r="U1482">
        <v>60</v>
      </c>
      <c r="V1482">
        <f>Table1[[#This Row],[Gross_Margin]]-Table1[[#This Row],[Budget_Margin]]</f>
        <v>3</v>
      </c>
      <c r="W1482" s="5">
        <f>IF(
Table1[[#This Row],[Budget_Margin]]=0,
"",
IF(
Table1[[#This Row],[Budget_Margin]]&gt;0,
(Table1[[#This Row],[Gross_Margin]]-Table1[[#This Row],[Budget_Margin]]) / Table1[[#This Row],[Budget_Margin]],
(Table1[[#This Row],[Gross_Margin]]-Table1[[#This Row],[Budget_Margin]]) / ABS(Table1[[#This Row],[Budget_Margin]])
)
)</f>
        <v>0.05</v>
      </c>
      <c r="X1482" s="5" t="str">
        <f>IF(Table1[[#This Row],[Margin_Var]]&gt;=0, "Above Budget", "Below Budget")</f>
        <v>Above Budget</v>
      </c>
      <c r="Y1482" s="5">
        <f>IFERROR(Table1[[#This Row],[Gross_Margin]]/Table1[[#This Row],[Actual_Sales]],0)</f>
        <v>0.59433962264150941</v>
      </c>
      <c r="Z1482" s="5">
        <f>Table1[[#This Row],[Actual_Profit]]/Table1[[#This Row],[Actual_Sales]]</f>
        <v>0.34905660377358488</v>
      </c>
      <c r="AA1482">
        <v>26</v>
      </c>
      <c r="AB1482" s="5">
        <f>IFERROR(Table1[[#This Row],[Expenses]]/Table1[[#This Row],[Actual_Sales]],0)</f>
        <v>0.24528301886792453</v>
      </c>
      <c r="AC1482">
        <v>14</v>
      </c>
      <c r="AD1482">
        <v>531</v>
      </c>
      <c r="AE1482" s="5">
        <f>IFERROR(Table1[[#This Row],[Inventory]]/Table1[[#This Row],[Actual_Sales]],0)</f>
        <v>5.0094339622641506</v>
      </c>
    </row>
    <row r="1483" spans="1:31" x14ac:dyDescent="0.25">
      <c r="A1483">
        <v>1389</v>
      </c>
      <c r="B1483">
        <v>847</v>
      </c>
      <c r="C1483">
        <v>2</v>
      </c>
      <c r="D1483" s="2">
        <v>40391</v>
      </c>
      <c r="E1483">
        <v>467</v>
      </c>
      <c r="F1483">
        <v>490</v>
      </c>
      <c r="G1483">
        <f>Table1[[#This Row],[Actual_Sales]]-Table1[[#This Row],[Budget_Sales]]</f>
        <v>-23</v>
      </c>
      <c r="H1483" s="5">
        <f>IF(
Table1[[#This Row],[Budget_Sales]]=0,
"",
IF(
Table1[[#This Row],[Budget_Sales]]&gt;0,
(Table1[[#This Row],[Actual_Sales]]-Table1[[#This Row],[Budget_Sales]])/Table1[[#This Row],[Budget_Sales]],
(Table1[[#This Row],[Actual_Sales]]-Table1[[#This Row],[Budget_Sales]])/ABS(Table1[[#This Row],[Budget_Sales]])
)
)</f>
        <v>-4.6938775510204082E-2</v>
      </c>
      <c r="I1483" s="5" t="str">
        <f>IF(Table1[[#This Row],[Sales_Var]]&gt;=0,"Above Budget","Below Budget")</f>
        <v>Below Budget</v>
      </c>
      <c r="J1483">
        <f>Table1[[#This Row],[Actual_Sales]]-(Table1[[#This Row],[COGS]]+Table1[[#This Row],[Expenses]])</f>
        <v>163</v>
      </c>
      <c r="K1483">
        <v>190</v>
      </c>
      <c r="L1483">
        <f>Table1[[#This Row],[Actual_Profit]]-Table1[[#This Row],[Budget_Profit]]</f>
        <v>-27</v>
      </c>
      <c r="M1483" s="5">
        <f>IF(
Table1[[#This Row],[Budget_Profit]]=0,
"",
IF(
Table1[[#This Row],[Budget_Profit]]&gt;0,
(Table1[[#This Row],[Actual_Profit]]-Table1[[#This Row],[Budget_Profit]])/Table1[[#This Row],[Budget_Profit]],
(Table1[[#This Row],[Actual_Profit]]-Table1[[#This Row],[Budget_Profit]])/ABS(Table1[[#This Row],[Budget_Profit]])
)
)</f>
        <v>-0.14210526315789473</v>
      </c>
      <c r="N1483" s="5" t="str">
        <f>IF(Table1[[#This Row],[Profit_Var]]&gt;=0, "Above Budget", "Below Budget")</f>
        <v>Below Budget</v>
      </c>
      <c r="O1483">
        <v>196</v>
      </c>
      <c r="P1483">
        <v>200</v>
      </c>
      <c r="Q1483">
        <f>Table1[[#This Row],[COGS]]-Table1[[#This Row],[Budget_COGS]]</f>
        <v>-4</v>
      </c>
      <c r="R1483" s="5">
        <f>IF(
Table1[[#This Row],[Budget_COGS]]=0,
"",
IF(
Table1[[#This Row],[Budget_COGS]]&gt;0,
(Table1[[#This Row],[Budget_COGS]]-Table1[[#This Row],[COGS]]) / Table1[[#This Row],[Budget_COGS]],
(Table1[[#This Row],[Budget_COGS]]-Table1[[#This Row],[COGS]]) / ABS(Table1[[#This Row],[Budget_COGS]])
)
)</f>
        <v>0.02</v>
      </c>
      <c r="S1483" s="5" t="str">
        <f>IF(Table1[[#This Row],[COGS _Var]]&gt;=0, "Above Budget", "Below Budget")</f>
        <v>Below Budget</v>
      </c>
      <c r="T1483">
        <f>Table1[[#This Row],[Actual_Sales]]-Table1[[#This Row],[COGS]]</f>
        <v>271</v>
      </c>
      <c r="U1483">
        <v>290</v>
      </c>
      <c r="V1483">
        <f>Table1[[#This Row],[Gross_Margin]]-Table1[[#This Row],[Budget_Margin]]</f>
        <v>-19</v>
      </c>
      <c r="W1483" s="5">
        <f>IF(
Table1[[#This Row],[Budget_Margin]]=0,
"",
IF(
Table1[[#This Row],[Budget_Margin]]&gt;0,
(Table1[[#This Row],[Gross_Margin]]-Table1[[#This Row],[Budget_Margin]]) / Table1[[#This Row],[Budget_Margin]],
(Table1[[#This Row],[Gross_Margin]]-Table1[[#This Row],[Budget_Margin]]) / ABS(Table1[[#This Row],[Budget_Margin]])
)
)</f>
        <v>-6.5517241379310351E-2</v>
      </c>
      <c r="X1483" s="5" t="str">
        <f>IF(Table1[[#This Row],[Margin_Var]]&gt;=0, "Above Budget", "Below Budget")</f>
        <v>Below Budget</v>
      </c>
      <c r="Y1483" s="5">
        <f>IFERROR(Table1[[#This Row],[Gross_Margin]]/Table1[[#This Row],[Actual_Sales]],0)</f>
        <v>0.58029978586723774</v>
      </c>
      <c r="Z1483" s="5">
        <f>Table1[[#This Row],[Actual_Profit]]/Table1[[#This Row],[Actual_Sales]]</f>
        <v>0.34903640256959317</v>
      </c>
      <c r="AA1483">
        <v>108</v>
      </c>
      <c r="AB1483" s="5">
        <f>IFERROR(Table1[[#This Row],[Expenses]]/Table1[[#This Row],[Actual_Sales]],0)</f>
        <v>0.23126338329764454</v>
      </c>
      <c r="AC1483">
        <v>64</v>
      </c>
      <c r="AD1483">
        <v>1167</v>
      </c>
      <c r="AE1483" s="5">
        <f>IFERROR(Table1[[#This Row],[Inventory]]/Table1[[#This Row],[Actual_Sales]],0)</f>
        <v>2.498929336188437</v>
      </c>
    </row>
    <row r="1484" spans="1:31" x14ac:dyDescent="0.25">
      <c r="A1484">
        <v>1374</v>
      </c>
      <c r="B1484">
        <v>775</v>
      </c>
      <c r="C1484">
        <v>9</v>
      </c>
      <c r="D1484" s="2">
        <v>40391</v>
      </c>
      <c r="E1484">
        <v>467</v>
      </c>
      <c r="F1484">
        <v>410</v>
      </c>
      <c r="G1484">
        <f>Table1[[#This Row],[Actual_Sales]]-Table1[[#This Row],[Budget_Sales]]</f>
        <v>57</v>
      </c>
      <c r="H1484" s="5">
        <f>IF(
Table1[[#This Row],[Budget_Sales]]=0,
"",
IF(
Table1[[#This Row],[Budget_Sales]]&gt;0,
(Table1[[#This Row],[Actual_Sales]]-Table1[[#This Row],[Budget_Sales]])/Table1[[#This Row],[Budget_Sales]],
(Table1[[#This Row],[Actual_Sales]]-Table1[[#This Row],[Budget_Sales]])/ABS(Table1[[#This Row],[Budget_Sales]])
)
)</f>
        <v>0.13902439024390245</v>
      </c>
      <c r="I1484" s="5" t="str">
        <f>IF(Table1[[#This Row],[Sales_Var]]&gt;=0,"Above Budget","Below Budget")</f>
        <v>Above Budget</v>
      </c>
      <c r="J1484">
        <f>Table1[[#This Row],[Actual_Sales]]-(Table1[[#This Row],[COGS]]+Table1[[#This Row],[Expenses]])</f>
        <v>163</v>
      </c>
      <c r="K1484">
        <v>170</v>
      </c>
      <c r="L1484">
        <f>Table1[[#This Row],[Actual_Profit]]-Table1[[#This Row],[Budget_Profit]]</f>
        <v>-7</v>
      </c>
      <c r="M1484" s="5">
        <f>IF(
Table1[[#This Row],[Budget_Profit]]=0,
"",
IF(
Table1[[#This Row],[Budget_Profit]]&gt;0,
(Table1[[#This Row],[Actual_Profit]]-Table1[[#This Row],[Budget_Profit]])/Table1[[#This Row],[Budget_Profit]],
(Table1[[#This Row],[Actual_Profit]]-Table1[[#This Row],[Budget_Profit]])/ABS(Table1[[#This Row],[Budget_Profit]])
)
)</f>
        <v>-4.1176470588235294E-2</v>
      </c>
      <c r="N1484" s="5" t="str">
        <f>IF(Table1[[#This Row],[Profit_Var]]&gt;=0, "Above Budget", "Below Budget")</f>
        <v>Below Budget</v>
      </c>
      <c r="O1484">
        <v>196</v>
      </c>
      <c r="P1484">
        <v>160</v>
      </c>
      <c r="Q1484">
        <f>Table1[[#This Row],[COGS]]-Table1[[#This Row],[Budget_COGS]]</f>
        <v>36</v>
      </c>
      <c r="R1484" s="5">
        <f>IF(
Table1[[#This Row],[Budget_COGS]]=0,
"",
IF(
Table1[[#This Row],[Budget_COGS]]&gt;0,
(Table1[[#This Row],[Budget_COGS]]-Table1[[#This Row],[COGS]]) / Table1[[#This Row],[Budget_COGS]],
(Table1[[#This Row],[Budget_COGS]]-Table1[[#This Row],[COGS]]) / ABS(Table1[[#This Row],[Budget_COGS]])
)
)</f>
        <v>-0.22500000000000001</v>
      </c>
      <c r="S1484" s="5" t="str">
        <f>IF(Table1[[#This Row],[COGS _Var]]&gt;=0, "Above Budget", "Below Budget")</f>
        <v>Above Budget</v>
      </c>
      <c r="T1484">
        <f>Table1[[#This Row],[Actual_Sales]]-Table1[[#This Row],[COGS]]</f>
        <v>271</v>
      </c>
      <c r="U1484">
        <v>250</v>
      </c>
      <c r="V1484">
        <f>Table1[[#This Row],[Gross_Margin]]-Table1[[#This Row],[Budget_Margin]]</f>
        <v>21</v>
      </c>
      <c r="W1484" s="5">
        <f>IF(
Table1[[#This Row],[Budget_Margin]]=0,
"",
IF(
Table1[[#This Row],[Budget_Margin]]&gt;0,
(Table1[[#This Row],[Gross_Margin]]-Table1[[#This Row],[Budget_Margin]]) / Table1[[#This Row],[Budget_Margin]],
(Table1[[#This Row],[Gross_Margin]]-Table1[[#This Row],[Budget_Margin]]) / ABS(Table1[[#This Row],[Budget_Margin]])
)
)</f>
        <v>8.4000000000000005E-2</v>
      </c>
      <c r="X1484" s="5" t="str">
        <f>IF(Table1[[#This Row],[Margin_Var]]&gt;=0, "Above Budget", "Below Budget")</f>
        <v>Above Budget</v>
      </c>
      <c r="Y1484" s="5">
        <f>IFERROR(Table1[[#This Row],[Gross_Margin]]/Table1[[#This Row],[Actual_Sales]],0)</f>
        <v>0.58029978586723774</v>
      </c>
      <c r="Z1484" s="5">
        <f>Table1[[#This Row],[Actual_Profit]]/Table1[[#This Row],[Actual_Sales]]</f>
        <v>0.34903640256959317</v>
      </c>
      <c r="AA1484">
        <v>108</v>
      </c>
      <c r="AB1484" s="5">
        <f>IFERROR(Table1[[#This Row],[Expenses]]/Table1[[#This Row],[Actual_Sales]],0)</f>
        <v>0.23126338329764454</v>
      </c>
      <c r="AC1484">
        <v>64</v>
      </c>
      <c r="AD1484">
        <v>1167</v>
      </c>
      <c r="AE1484" s="5">
        <f>IFERROR(Table1[[#This Row],[Inventory]]/Table1[[#This Row],[Actual_Sales]],0)</f>
        <v>2.498929336188437</v>
      </c>
    </row>
    <row r="1485" spans="1:31" x14ac:dyDescent="0.25">
      <c r="A1485">
        <v>597</v>
      </c>
      <c r="B1485">
        <v>504</v>
      </c>
      <c r="C1485">
        <v>2</v>
      </c>
      <c r="D1485" s="2">
        <v>40269</v>
      </c>
      <c r="E1485">
        <v>86</v>
      </c>
      <c r="F1485">
        <v>100</v>
      </c>
      <c r="G1485">
        <f>Table1[[#This Row],[Actual_Sales]]-Table1[[#This Row],[Budget_Sales]]</f>
        <v>-14</v>
      </c>
      <c r="H1485" s="5">
        <f>IF(
Table1[[#This Row],[Budget_Sales]]=0,
"",
IF(
Table1[[#This Row],[Budget_Sales]]&gt;0,
(Table1[[#This Row],[Actual_Sales]]-Table1[[#This Row],[Budget_Sales]])/Table1[[#This Row],[Budget_Sales]],
(Table1[[#This Row],[Actual_Sales]]-Table1[[#This Row],[Budget_Sales]])/ABS(Table1[[#This Row],[Budget_Sales]])
)
)</f>
        <v>-0.14000000000000001</v>
      </c>
      <c r="I1485" s="5" t="str">
        <f>IF(Table1[[#This Row],[Sales_Var]]&gt;=0,"Above Budget","Below Budget")</f>
        <v>Below Budget</v>
      </c>
      <c r="J1485">
        <f>Table1[[#This Row],[Actual_Sales]]-(Table1[[#This Row],[COGS]]+Table1[[#This Row],[Expenses]])</f>
        <v>30</v>
      </c>
      <c r="K1485">
        <v>50</v>
      </c>
      <c r="L1485">
        <f>Table1[[#This Row],[Actual_Profit]]-Table1[[#This Row],[Budget_Profit]]</f>
        <v>-20</v>
      </c>
      <c r="M1485" s="5">
        <f>IF(
Table1[[#This Row],[Budget_Profit]]=0,
"",
IF(
Table1[[#This Row],[Budget_Profit]]&gt;0,
(Table1[[#This Row],[Actual_Profit]]-Table1[[#This Row],[Budget_Profit]])/Table1[[#This Row],[Budget_Profit]],
(Table1[[#This Row],[Actual_Profit]]-Table1[[#This Row],[Budget_Profit]])/ABS(Table1[[#This Row],[Budget_Profit]])
)
)</f>
        <v>-0.4</v>
      </c>
      <c r="N1485" s="5" t="str">
        <f>IF(Table1[[#This Row],[Profit_Var]]&gt;=0, "Above Budget", "Below Budget")</f>
        <v>Below Budget</v>
      </c>
      <c r="O1485">
        <v>35</v>
      </c>
      <c r="P1485">
        <v>40</v>
      </c>
      <c r="Q1485">
        <f>Table1[[#This Row],[COGS]]-Table1[[#This Row],[Budget_COGS]]</f>
        <v>-5</v>
      </c>
      <c r="R1485" s="5">
        <f>IF(
Table1[[#This Row],[Budget_COGS]]=0,
"",
IF(
Table1[[#This Row],[Budget_COGS]]&gt;0,
(Table1[[#This Row],[Budget_COGS]]-Table1[[#This Row],[COGS]]) / Table1[[#This Row],[Budget_COGS]],
(Table1[[#This Row],[Budget_COGS]]-Table1[[#This Row],[COGS]]) / ABS(Table1[[#This Row],[Budget_COGS]])
)
)</f>
        <v>0.125</v>
      </c>
      <c r="S1485" s="5" t="str">
        <f>IF(Table1[[#This Row],[COGS _Var]]&gt;=0, "Above Budget", "Below Budget")</f>
        <v>Below Budget</v>
      </c>
      <c r="T1485">
        <f>Table1[[#This Row],[Actual_Sales]]-Table1[[#This Row],[COGS]]</f>
        <v>51</v>
      </c>
      <c r="U1485">
        <v>60</v>
      </c>
      <c r="V1485">
        <f>Table1[[#This Row],[Gross_Margin]]-Table1[[#This Row],[Budget_Margin]]</f>
        <v>-9</v>
      </c>
      <c r="W1485" s="5">
        <f>IF(
Table1[[#This Row],[Budget_Margin]]=0,
"",
IF(
Table1[[#This Row],[Budget_Margin]]&gt;0,
(Table1[[#This Row],[Gross_Margin]]-Table1[[#This Row],[Budget_Margin]]) / Table1[[#This Row],[Budget_Margin]],
(Table1[[#This Row],[Gross_Margin]]-Table1[[#This Row],[Budget_Margin]]) / ABS(Table1[[#This Row],[Budget_Margin]])
)
)</f>
        <v>-0.15</v>
      </c>
      <c r="X1485" s="5" t="str">
        <f>IF(Table1[[#This Row],[Margin_Var]]&gt;=0, "Above Budget", "Below Budget")</f>
        <v>Below Budget</v>
      </c>
      <c r="Y1485" s="5">
        <f>IFERROR(Table1[[#This Row],[Gross_Margin]]/Table1[[#This Row],[Actual_Sales]],0)</f>
        <v>0.59302325581395354</v>
      </c>
      <c r="Z1485" s="5">
        <f>Table1[[#This Row],[Actual_Profit]]/Table1[[#This Row],[Actual_Sales]]</f>
        <v>0.34883720930232559</v>
      </c>
      <c r="AA1485">
        <v>21</v>
      </c>
      <c r="AB1485" s="5">
        <f>IFERROR(Table1[[#This Row],[Expenses]]/Table1[[#This Row],[Actual_Sales]],0)</f>
        <v>0.2441860465116279</v>
      </c>
      <c r="AC1485">
        <v>9</v>
      </c>
      <c r="AD1485">
        <v>776</v>
      </c>
      <c r="AE1485" s="5">
        <f>IFERROR(Table1[[#This Row],[Inventory]]/Table1[[#This Row],[Actual_Sales]],0)</f>
        <v>9.0232558139534884</v>
      </c>
    </row>
    <row r="1486" spans="1:31" x14ac:dyDescent="0.25">
      <c r="A1486">
        <v>606</v>
      </c>
      <c r="B1486">
        <v>509</v>
      </c>
      <c r="C1486">
        <v>9</v>
      </c>
      <c r="D1486" s="2">
        <v>40269</v>
      </c>
      <c r="E1486">
        <v>86</v>
      </c>
      <c r="F1486">
        <v>70</v>
      </c>
      <c r="G1486">
        <f>Table1[[#This Row],[Actual_Sales]]-Table1[[#This Row],[Budget_Sales]]</f>
        <v>16</v>
      </c>
      <c r="H1486" s="5">
        <f>IF(
Table1[[#This Row],[Budget_Sales]]=0,
"",
IF(
Table1[[#This Row],[Budget_Sales]]&gt;0,
(Table1[[#This Row],[Actual_Sales]]-Table1[[#This Row],[Budget_Sales]])/Table1[[#This Row],[Budget_Sales]],
(Table1[[#This Row],[Actual_Sales]]-Table1[[#This Row],[Budget_Sales]])/ABS(Table1[[#This Row],[Budget_Sales]])
)
)</f>
        <v>0.22857142857142856</v>
      </c>
      <c r="I1486" s="5" t="str">
        <f>IF(Table1[[#This Row],[Sales_Var]]&gt;=0,"Above Budget","Below Budget")</f>
        <v>Above Budget</v>
      </c>
      <c r="J1486">
        <f>Table1[[#This Row],[Actual_Sales]]-(Table1[[#This Row],[COGS]]+Table1[[#This Row],[Expenses]])</f>
        <v>30</v>
      </c>
      <c r="K1486">
        <v>40</v>
      </c>
      <c r="L1486">
        <f>Table1[[#This Row],[Actual_Profit]]-Table1[[#This Row],[Budget_Profit]]</f>
        <v>-10</v>
      </c>
      <c r="M1486" s="5">
        <f>IF(
Table1[[#This Row],[Budget_Profit]]=0,
"",
IF(
Table1[[#This Row],[Budget_Profit]]&gt;0,
(Table1[[#This Row],[Actual_Profit]]-Table1[[#This Row],[Budget_Profit]])/Table1[[#This Row],[Budget_Profit]],
(Table1[[#This Row],[Actual_Profit]]-Table1[[#This Row],[Budget_Profit]])/ABS(Table1[[#This Row],[Budget_Profit]])
)
)</f>
        <v>-0.25</v>
      </c>
      <c r="N1486" s="5" t="str">
        <f>IF(Table1[[#This Row],[Profit_Var]]&gt;=0, "Above Budget", "Below Budget")</f>
        <v>Below Budget</v>
      </c>
      <c r="O1486">
        <v>35</v>
      </c>
      <c r="P1486">
        <v>30</v>
      </c>
      <c r="Q1486">
        <f>Table1[[#This Row],[COGS]]-Table1[[#This Row],[Budget_COGS]]</f>
        <v>5</v>
      </c>
      <c r="R1486" s="5">
        <f>IF(
Table1[[#This Row],[Budget_COGS]]=0,
"",
IF(
Table1[[#This Row],[Budget_COGS]]&gt;0,
(Table1[[#This Row],[Budget_COGS]]-Table1[[#This Row],[COGS]]) / Table1[[#This Row],[Budget_COGS]],
(Table1[[#This Row],[Budget_COGS]]-Table1[[#This Row],[COGS]]) / ABS(Table1[[#This Row],[Budget_COGS]])
)
)</f>
        <v>-0.16666666666666666</v>
      </c>
      <c r="S1486" s="5" t="str">
        <f>IF(Table1[[#This Row],[COGS _Var]]&gt;=0, "Above Budget", "Below Budget")</f>
        <v>Above Budget</v>
      </c>
      <c r="T1486">
        <f>Table1[[#This Row],[Actual_Sales]]-Table1[[#This Row],[COGS]]</f>
        <v>51</v>
      </c>
      <c r="U1486">
        <v>40</v>
      </c>
      <c r="V1486">
        <f>Table1[[#This Row],[Gross_Margin]]-Table1[[#This Row],[Budget_Margin]]</f>
        <v>11</v>
      </c>
      <c r="W1486" s="5">
        <f>IF(
Table1[[#This Row],[Budget_Margin]]=0,
"",
IF(
Table1[[#This Row],[Budget_Margin]]&gt;0,
(Table1[[#This Row],[Gross_Margin]]-Table1[[#This Row],[Budget_Margin]]) / Table1[[#This Row],[Budget_Margin]],
(Table1[[#This Row],[Gross_Margin]]-Table1[[#This Row],[Budget_Margin]]) / ABS(Table1[[#This Row],[Budget_Margin]])
)
)</f>
        <v>0.27500000000000002</v>
      </c>
      <c r="X1486" s="5" t="str">
        <f>IF(Table1[[#This Row],[Margin_Var]]&gt;=0, "Above Budget", "Below Budget")</f>
        <v>Above Budget</v>
      </c>
      <c r="Y1486" s="5">
        <f>IFERROR(Table1[[#This Row],[Gross_Margin]]/Table1[[#This Row],[Actual_Sales]],0)</f>
        <v>0.59302325581395354</v>
      </c>
      <c r="Z1486" s="5">
        <f>Table1[[#This Row],[Actual_Profit]]/Table1[[#This Row],[Actual_Sales]]</f>
        <v>0.34883720930232559</v>
      </c>
      <c r="AA1486">
        <v>21</v>
      </c>
      <c r="AB1486" s="5">
        <f>IFERROR(Table1[[#This Row],[Expenses]]/Table1[[#This Row],[Actual_Sales]],0)</f>
        <v>0.2441860465116279</v>
      </c>
      <c r="AC1486">
        <v>9</v>
      </c>
      <c r="AD1486">
        <v>776</v>
      </c>
      <c r="AE1486" s="5">
        <f>IFERROR(Table1[[#This Row],[Inventory]]/Table1[[#This Row],[Actual_Sales]],0)</f>
        <v>9.0232558139534884</v>
      </c>
    </row>
    <row r="1487" spans="1:31" x14ac:dyDescent="0.25">
      <c r="A1487">
        <v>1669</v>
      </c>
      <c r="B1487">
        <v>561</v>
      </c>
      <c r="C1487">
        <v>3</v>
      </c>
      <c r="D1487" s="2">
        <v>40452</v>
      </c>
      <c r="E1487">
        <v>218</v>
      </c>
      <c r="F1487">
        <v>180</v>
      </c>
      <c r="G1487">
        <f>Table1[[#This Row],[Actual_Sales]]-Table1[[#This Row],[Budget_Sales]]</f>
        <v>38</v>
      </c>
      <c r="H1487" s="5">
        <f>IF(
Table1[[#This Row],[Budget_Sales]]=0,
"",
IF(
Table1[[#This Row],[Budget_Sales]]&gt;0,
(Table1[[#This Row],[Actual_Sales]]-Table1[[#This Row],[Budget_Sales]])/Table1[[#This Row],[Budget_Sales]],
(Table1[[#This Row],[Actual_Sales]]-Table1[[#This Row],[Budget_Sales]])/ABS(Table1[[#This Row],[Budget_Sales]])
)
)</f>
        <v>0.21111111111111111</v>
      </c>
      <c r="I1487" s="5" t="str">
        <f>IF(Table1[[#This Row],[Sales_Var]]&gt;=0,"Above Budget","Below Budget")</f>
        <v>Above Budget</v>
      </c>
      <c r="J1487">
        <f>Table1[[#This Row],[Actual_Sales]]-(Table1[[#This Row],[COGS]]+Table1[[#This Row],[Expenses]])</f>
        <v>76</v>
      </c>
      <c r="K1487">
        <v>90</v>
      </c>
      <c r="L1487">
        <f>Table1[[#This Row],[Actual_Profit]]-Table1[[#This Row],[Budget_Profit]]</f>
        <v>-14</v>
      </c>
      <c r="M1487" s="5">
        <f>IF(
Table1[[#This Row],[Budget_Profit]]=0,
"",
IF(
Table1[[#This Row],[Budget_Profit]]&gt;0,
(Table1[[#This Row],[Actual_Profit]]-Table1[[#This Row],[Budget_Profit]])/Table1[[#This Row],[Budget_Profit]],
(Table1[[#This Row],[Actual_Profit]]-Table1[[#This Row],[Budget_Profit]])/ABS(Table1[[#This Row],[Budget_Profit]])
)
)</f>
        <v>-0.15555555555555556</v>
      </c>
      <c r="N1487" s="5" t="str">
        <f>IF(Table1[[#This Row],[Profit_Var]]&gt;=0, "Above Budget", "Below Budget")</f>
        <v>Below Budget</v>
      </c>
      <c r="O1487">
        <v>91</v>
      </c>
      <c r="P1487">
        <v>70</v>
      </c>
      <c r="Q1487">
        <f>Table1[[#This Row],[COGS]]-Table1[[#This Row],[Budget_COGS]]</f>
        <v>21</v>
      </c>
      <c r="R1487" s="5">
        <f>IF(
Table1[[#This Row],[Budget_COGS]]=0,
"",
IF(
Table1[[#This Row],[Budget_COGS]]&gt;0,
(Table1[[#This Row],[Budget_COGS]]-Table1[[#This Row],[COGS]]) / Table1[[#This Row],[Budget_COGS]],
(Table1[[#This Row],[Budget_COGS]]-Table1[[#This Row],[COGS]]) / ABS(Table1[[#This Row],[Budget_COGS]])
)
)</f>
        <v>-0.3</v>
      </c>
      <c r="S1487" s="5" t="str">
        <f>IF(Table1[[#This Row],[COGS _Var]]&gt;=0, "Above Budget", "Below Budget")</f>
        <v>Above Budget</v>
      </c>
      <c r="T1487">
        <f>Table1[[#This Row],[Actual_Sales]]-Table1[[#This Row],[COGS]]</f>
        <v>127</v>
      </c>
      <c r="U1487">
        <v>110</v>
      </c>
      <c r="V1487">
        <f>Table1[[#This Row],[Gross_Margin]]-Table1[[#This Row],[Budget_Margin]]</f>
        <v>17</v>
      </c>
      <c r="W1487" s="5">
        <f>IF(
Table1[[#This Row],[Budget_Margin]]=0,
"",
IF(
Table1[[#This Row],[Budget_Margin]]&gt;0,
(Table1[[#This Row],[Gross_Margin]]-Table1[[#This Row],[Budget_Margin]]) / Table1[[#This Row],[Budget_Margin]],
(Table1[[#This Row],[Gross_Margin]]-Table1[[#This Row],[Budget_Margin]]) / ABS(Table1[[#This Row],[Budget_Margin]])
)
)</f>
        <v>0.15454545454545454</v>
      </c>
      <c r="X1487" s="5" t="str">
        <f>IF(Table1[[#This Row],[Margin_Var]]&gt;=0, "Above Budget", "Below Budget")</f>
        <v>Above Budget</v>
      </c>
      <c r="Y1487" s="5">
        <f>IFERROR(Table1[[#This Row],[Gross_Margin]]/Table1[[#This Row],[Actual_Sales]],0)</f>
        <v>0.58256880733944949</v>
      </c>
      <c r="Z1487" s="5">
        <f>Table1[[#This Row],[Actual_Profit]]/Table1[[#This Row],[Actual_Sales]]</f>
        <v>0.34862385321100919</v>
      </c>
      <c r="AA1487">
        <v>51</v>
      </c>
      <c r="AB1487" s="5">
        <f>IFERROR(Table1[[#This Row],[Expenses]]/Table1[[#This Row],[Actual_Sales]],0)</f>
        <v>0.23394495412844038</v>
      </c>
      <c r="AC1487">
        <v>28</v>
      </c>
      <c r="AD1487">
        <v>656</v>
      </c>
      <c r="AE1487" s="5">
        <f>IFERROR(Table1[[#This Row],[Inventory]]/Table1[[#This Row],[Actual_Sales]],0)</f>
        <v>3.0091743119266057</v>
      </c>
    </row>
    <row r="1488" spans="1:31" x14ac:dyDescent="0.25">
      <c r="A1488">
        <v>1635</v>
      </c>
      <c r="B1488">
        <v>405</v>
      </c>
      <c r="C1488">
        <v>4</v>
      </c>
      <c r="D1488" s="2">
        <v>40452</v>
      </c>
      <c r="E1488">
        <v>218</v>
      </c>
      <c r="F1488">
        <v>130</v>
      </c>
      <c r="G1488">
        <f>Table1[[#This Row],[Actual_Sales]]-Table1[[#This Row],[Budget_Sales]]</f>
        <v>88</v>
      </c>
      <c r="H1488" s="5">
        <f>IF(
Table1[[#This Row],[Budget_Sales]]=0,
"",
IF(
Table1[[#This Row],[Budget_Sales]]&gt;0,
(Table1[[#This Row],[Actual_Sales]]-Table1[[#This Row],[Budget_Sales]])/Table1[[#This Row],[Budget_Sales]],
(Table1[[#This Row],[Actual_Sales]]-Table1[[#This Row],[Budget_Sales]])/ABS(Table1[[#This Row],[Budget_Sales]])
)
)</f>
        <v>0.67692307692307696</v>
      </c>
      <c r="I1488" s="5" t="str">
        <f>IF(Table1[[#This Row],[Sales_Var]]&gt;=0,"Above Budget","Below Budget")</f>
        <v>Above Budget</v>
      </c>
      <c r="J1488">
        <f>Table1[[#This Row],[Actual_Sales]]-(Table1[[#This Row],[COGS]]+Table1[[#This Row],[Expenses]])</f>
        <v>76</v>
      </c>
      <c r="K1488">
        <v>70</v>
      </c>
      <c r="L1488">
        <f>Table1[[#This Row],[Actual_Profit]]-Table1[[#This Row],[Budget_Profit]]</f>
        <v>6</v>
      </c>
      <c r="M1488" s="5">
        <f>IF(
Table1[[#This Row],[Budget_Profit]]=0,
"",
IF(
Table1[[#This Row],[Budget_Profit]]&gt;0,
(Table1[[#This Row],[Actual_Profit]]-Table1[[#This Row],[Budget_Profit]])/Table1[[#This Row],[Budget_Profit]],
(Table1[[#This Row],[Actual_Profit]]-Table1[[#This Row],[Budget_Profit]])/ABS(Table1[[#This Row],[Budget_Profit]])
)
)</f>
        <v>8.5714285714285715E-2</v>
      </c>
      <c r="N1488" s="5" t="str">
        <f>IF(Table1[[#This Row],[Profit_Var]]&gt;=0, "Above Budget", "Below Budget")</f>
        <v>Above Budget</v>
      </c>
      <c r="O1488">
        <v>91</v>
      </c>
      <c r="P1488">
        <v>50</v>
      </c>
      <c r="Q1488">
        <f>Table1[[#This Row],[COGS]]-Table1[[#This Row],[Budget_COGS]]</f>
        <v>41</v>
      </c>
      <c r="R1488" s="5">
        <f>IF(
Table1[[#This Row],[Budget_COGS]]=0,
"",
IF(
Table1[[#This Row],[Budget_COGS]]&gt;0,
(Table1[[#This Row],[Budget_COGS]]-Table1[[#This Row],[COGS]]) / Table1[[#This Row],[Budget_COGS]],
(Table1[[#This Row],[Budget_COGS]]-Table1[[#This Row],[COGS]]) / ABS(Table1[[#This Row],[Budget_COGS]])
)
)</f>
        <v>-0.82</v>
      </c>
      <c r="S1488" s="5" t="str">
        <f>IF(Table1[[#This Row],[COGS _Var]]&gt;=0, "Above Budget", "Below Budget")</f>
        <v>Above Budget</v>
      </c>
      <c r="T1488">
        <f>Table1[[#This Row],[Actual_Sales]]-Table1[[#This Row],[COGS]]</f>
        <v>127</v>
      </c>
      <c r="U1488">
        <v>80</v>
      </c>
      <c r="V1488">
        <f>Table1[[#This Row],[Gross_Margin]]-Table1[[#This Row],[Budget_Margin]]</f>
        <v>47</v>
      </c>
      <c r="W1488" s="5">
        <f>IF(
Table1[[#This Row],[Budget_Margin]]=0,
"",
IF(
Table1[[#This Row],[Budget_Margin]]&gt;0,
(Table1[[#This Row],[Gross_Margin]]-Table1[[#This Row],[Budget_Margin]]) / Table1[[#This Row],[Budget_Margin]],
(Table1[[#This Row],[Gross_Margin]]-Table1[[#This Row],[Budget_Margin]]) / ABS(Table1[[#This Row],[Budget_Margin]])
)
)</f>
        <v>0.58750000000000002</v>
      </c>
      <c r="X1488" s="5" t="str">
        <f>IF(Table1[[#This Row],[Margin_Var]]&gt;=0, "Above Budget", "Below Budget")</f>
        <v>Above Budget</v>
      </c>
      <c r="Y1488" s="5">
        <f>IFERROR(Table1[[#This Row],[Gross_Margin]]/Table1[[#This Row],[Actual_Sales]],0)</f>
        <v>0.58256880733944949</v>
      </c>
      <c r="Z1488" s="5">
        <f>Table1[[#This Row],[Actual_Profit]]/Table1[[#This Row],[Actual_Sales]]</f>
        <v>0.34862385321100919</v>
      </c>
      <c r="AA1488">
        <v>51</v>
      </c>
      <c r="AB1488" s="5">
        <f>IFERROR(Table1[[#This Row],[Expenses]]/Table1[[#This Row],[Actual_Sales]],0)</f>
        <v>0.23394495412844038</v>
      </c>
      <c r="AC1488">
        <v>28</v>
      </c>
      <c r="AD1488">
        <v>-1785</v>
      </c>
      <c r="AE1488" s="5">
        <f>IFERROR(Table1[[#This Row],[Inventory]]/Table1[[#This Row],[Actual_Sales]],0)</f>
        <v>-8.1880733944954134</v>
      </c>
    </row>
    <row r="1489" spans="1:31" x14ac:dyDescent="0.25">
      <c r="A1489">
        <v>1690</v>
      </c>
      <c r="B1489">
        <v>614</v>
      </c>
      <c r="C1489">
        <v>12</v>
      </c>
      <c r="D1489" s="2">
        <v>40452</v>
      </c>
      <c r="E1489">
        <v>218</v>
      </c>
      <c r="F1489">
        <v>150</v>
      </c>
      <c r="G1489">
        <f>Table1[[#This Row],[Actual_Sales]]-Table1[[#This Row],[Budget_Sales]]</f>
        <v>68</v>
      </c>
      <c r="H1489" s="5">
        <f>IF(
Table1[[#This Row],[Budget_Sales]]=0,
"",
IF(
Table1[[#This Row],[Budget_Sales]]&gt;0,
(Table1[[#This Row],[Actual_Sales]]-Table1[[#This Row],[Budget_Sales]])/Table1[[#This Row],[Budget_Sales]],
(Table1[[#This Row],[Actual_Sales]]-Table1[[#This Row],[Budget_Sales]])/ABS(Table1[[#This Row],[Budget_Sales]])
)
)</f>
        <v>0.45333333333333331</v>
      </c>
      <c r="I1489" s="5" t="str">
        <f>IF(Table1[[#This Row],[Sales_Var]]&gt;=0,"Above Budget","Below Budget")</f>
        <v>Above Budget</v>
      </c>
      <c r="J1489">
        <f>Table1[[#This Row],[Actual_Sales]]-(Table1[[#This Row],[COGS]]+Table1[[#This Row],[Expenses]])</f>
        <v>76</v>
      </c>
      <c r="K1489">
        <v>80</v>
      </c>
      <c r="L1489">
        <f>Table1[[#This Row],[Actual_Profit]]-Table1[[#This Row],[Budget_Profit]]</f>
        <v>-4</v>
      </c>
      <c r="M1489" s="5">
        <f>IF(
Table1[[#This Row],[Budget_Profit]]=0,
"",
IF(
Table1[[#This Row],[Budget_Profit]]&gt;0,
(Table1[[#This Row],[Actual_Profit]]-Table1[[#This Row],[Budget_Profit]])/Table1[[#This Row],[Budget_Profit]],
(Table1[[#This Row],[Actual_Profit]]-Table1[[#This Row],[Budget_Profit]])/ABS(Table1[[#This Row],[Budget_Profit]])
)
)</f>
        <v>-0.05</v>
      </c>
      <c r="N1489" s="5" t="str">
        <f>IF(Table1[[#This Row],[Profit_Var]]&gt;=0, "Above Budget", "Below Budget")</f>
        <v>Below Budget</v>
      </c>
      <c r="O1489">
        <v>91</v>
      </c>
      <c r="P1489">
        <v>50</v>
      </c>
      <c r="Q1489">
        <f>Table1[[#This Row],[COGS]]-Table1[[#This Row],[Budget_COGS]]</f>
        <v>41</v>
      </c>
      <c r="R1489" s="5">
        <f>IF(
Table1[[#This Row],[Budget_COGS]]=0,
"",
IF(
Table1[[#This Row],[Budget_COGS]]&gt;0,
(Table1[[#This Row],[Budget_COGS]]-Table1[[#This Row],[COGS]]) / Table1[[#This Row],[Budget_COGS]],
(Table1[[#This Row],[Budget_COGS]]-Table1[[#This Row],[COGS]]) / ABS(Table1[[#This Row],[Budget_COGS]])
)
)</f>
        <v>-0.82</v>
      </c>
      <c r="S1489" s="5" t="str">
        <f>IF(Table1[[#This Row],[COGS _Var]]&gt;=0, "Above Budget", "Below Budget")</f>
        <v>Above Budget</v>
      </c>
      <c r="T1489">
        <f>Table1[[#This Row],[Actual_Sales]]-Table1[[#This Row],[COGS]]</f>
        <v>127</v>
      </c>
      <c r="U1489">
        <v>100</v>
      </c>
      <c r="V1489">
        <f>Table1[[#This Row],[Gross_Margin]]-Table1[[#This Row],[Budget_Margin]]</f>
        <v>27</v>
      </c>
      <c r="W1489" s="5">
        <f>IF(
Table1[[#This Row],[Budget_Margin]]=0,
"",
IF(
Table1[[#This Row],[Budget_Margin]]&gt;0,
(Table1[[#This Row],[Gross_Margin]]-Table1[[#This Row],[Budget_Margin]]) / Table1[[#This Row],[Budget_Margin]],
(Table1[[#This Row],[Gross_Margin]]-Table1[[#This Row],[Budget_Margin]]) / ABS(Table1[[#This Row],[Budget_Margin]])
)
)</f>
        <v>0.27</v>
      </c>
      <c r="X1489" s="5" t="str">
        <f>IF(Table1[[#This Row],[Margin_Var]]&gt;=0, "Above Budget", "Below Budget")</f>
        <v>Above Budget</v>
      </c>
      <c r="Y1489" s="5">
        <f>IFERROR(Table1[[#This Row],[Gross_Margin]]/Table1[[#This Row],[Actual_Sales]],0)</f>
        <v>0.58256880733944949</v>
      </c>
      <c r="Z1489" s="5">
        <f>Table1[[#This Row],[Actual_Profit]]/Table1[[#This Row],[Actual_Sales]]</f>
        <v>0.34862385321100919</v>
      </c>
      <c r="AA1489">
        <v>51</v>
      </c>
      <c r="AB1489" s="5">
        <f>IFERROR(Table1[[#This Row],[Expenses]]/Table1[[#This Row],[Actual_Sales]],0)</f>
        <v>0.23394495412844038</v>
      </c>
      <c r="AC1489">
        <v>28</v>
      </c>
      <c r="AD1489">
        <v>656</v>
      </c>
      <c r="AE1489" s="5">
        <f>IFERROR(Table1[[#This Row],[Inventory]]/Table1[[#This Row],[Actual_Sales]],0)</f>
        <v>3.0091743119266057</v>
      </c>
    </row>
    <row r="1490" spans="1:31" x14ac:dyDescent="0.25">
      <c r="A1490">
        <v>1769</v>
      </c>
      <c r="B1490">
        <v>971</v>
      </c>
      <c r="C1490">
        <v>13</v>
      </c>
      <c r="D1490" s="2">
        <v>40452</v>
      </c>
      <c r="E1490">
        <v>218</v>
      </c>
      <c r="F1490">
        <v>100</v>
      </c>
      <c r="G1490">
        <f>Table1[[#This Row],[Actual_Sales]]-Table1[[#This Row],[Budget_Sales]]</f>
        <v>118</v>
      </c>
      <c r="H1490" s="5">
        <f>IF(
Table1[[#This Row],[Budget_Sales]]=0,
"",
IF(
Table1[[#This Row],[Budget_Sales]]&gt;0,
(Table1[[#This Row],[Actual_Sales]]-Table1[[#This Row],[Budget_Sales]])/Table1[[#This Row],[Budget_Sales]],
(Table1[[#This Row],[Actual_Sales]]-Table1[[#This Row],[Budget_Sales]])/ABS(Table1[[#This Row],[Budget_Sales]])
)
)</f>
        <v>1.18</v>
      </c>
      <c r="I1490" s="5" t="str">
        <f>IF(Table1[[#This Row],[Sales_Var]]&gt;=0,"Above Budget","Below Budget")</f>
        <v>Above Budget</v>
      </c>
      <c r="J1490">
        <f>Table1[[#This Row],[Actual_Sales]]-(Table1[[#This Row],[COGS]]+Table1[[#This Row],[Expenses]])</f>
        <v>76</v>
      </c>
      <c r="K1490">
        <v>50</v>
      </c>
      <c r="L1490">
        <f>Table1[[#This Row],[Actual_Profit]]-Table1[[#This Row],[Budget_Profit]]</f>
        <v>26</v>
      </c>
      <c r="M1490" s="5">
        <f>IF(
Table1[[#This Row],[Budget_Profit]]=0,
"",
IF(
Table1[[#This Row],[Budget_Profit]]&gt;0,
(Table1[[#This Row],[Actual_Profit]]-Table1[[#This Row],[Budget_Profit]])/Table1[[#This Row],[Budget_Profit]],
(Table1[[#This Row],[Actual_Profit]]-Table1[[#This Row],[Budget_Profit]])/ABS(Table1[[#This Row],[Budget_Profit]])
)
)</f>
        <v>0.52</v>
      </c>
      <c r="N1490" s="5" t="str">
        <f>IF(Table1[[#This Row],[Profit_Var]]&gt;=0, "Above Budget", "Below Budget")</f>
        <v>Above Budget</v>
      </c>
      <c r="O1490">
        <v>91</v>
      </c>
      <c r="P1490">
        <v>40</v>
      </c>
      <c r="Q1490">
        <f>Table1[[#This Row],[COGS]]-Table1[[#This Row],[Budget_COGS]]</f>
        <v>51</v>
      </c>
      <c r="R1490" s="5">
        <f>IF(
Table1[[#This Row],[Budget_COGS]]=0,
"",
IF(
Table1[[#This Row],[Budget_COGS]]&gt;0,
(Table1[[#This Row],[Budget_COGS]]-Table1[[#This Row],[COGS]]) / Table1[[#This Row],[Budget_COGS]],
(Table1[[#This Row],[Budget_COGS]]-Table1[[#This Row],[COGS]]) / ABS(Table1[[#This Row],[Budget_COGS]])
)
)</f>
        <v>-1.2749999999999999</v>
      </c>
      <c r="S1490" s="5" t="str">
        <f>IF(Table1[[#This Row],[COGS _Var]]&gt;=0, "Above Budget", "Below Budget")</f>
        <v>Above Budget</v>
      </c>
      <c r="T1490">
        <f>Table1[[#This Row],[Actual_Sales]]-Table1[[#This Row],[COGS]]</f>
        <v>127</v>
      </c>
      <c r="U1490">
        <v>60</v>
      </c>
      <c r="V1490">
        <f>Table1[[#This Row],[Gross_Margin]]-Table1[[#This Row],[Budget_Margin]]</f>
        <v>67</v>
      </c>
      <c r="W1490" s="5">
        <f>IF(
Table1[[#This Row],[Budget_Margin]]=0,
"",
IF(
Table1[[#This Row],[Budget_Margin]]&gt;0,
(Table1[[#This Row],[Gross_Margin]]-Table1[[#This Row],[Budget_Margin]]) / Table1[[#This Row],[Budget_Margin]],
(Table1[[#This Row],[Gross_Margin]]-Table1[[#This Row],[Budget_Margin]]) / ABS(Table1[[#This Row],[Budget_Margin]])
)
)</f>
        <v>1.1166666666666667</v>
      </c>
      <c r="X1490" s="5" t="str">
        <f>IF(Table1[[#This Row],[Margin_Var]]&gt;=0, "Above Budget", "Below Budget")</f>
        <v>Above Budget</v>
      </c>
      <c r="Y1490" s="5">
        <f>IFERROR(Table1[[#This Row],[Gross_Margin]]/Table1[[#This Row],[Actual_Sales]],0)</f>
        <v>0.58256880733944949</v>
      </c>
      <c r="Z1490" s="5">
        <f>Table1[[#This Row],[Actual_Profit]]/Table1[[#This Row],[Actual_Sales]]</f>
        <v>0.34862385321100919</v>
      </c>
      <c r="AA1490">
        <v>51</v>
      </c>
      <c r="AB1490" s="5">
        <f>IFERROR(Table1[[#This Row],[Expenses]]/Table1[[#This Row],[Actual_Sales]],0)</f>
        <v>0.23394495412844038</v>
      </c>
      <c r="AC1490">
        <v>28</v>
      </c>
      <c r="AD1490">
        <v>656</v>
      </c>
      <c r="AE1490" s="5">
        <f>IFERROR(Table1[[#This Row],[Inventory]]/Table1[[#This Row],[Actual_Sales]],0)</f>
        <v>3.0091743119266057</v>
      </c>
    </row>
    <row r="1491" spans="1:31" x14ac:dyDescent="0.25">
      <c r="A1491">
        <v>934</v>
      </c>
      <c r="B1491">
        <v>435</v>
      </c>
      <c r="C1491">
        <v>4</v>
      </c>
      <c r="D1491" s="2">
        <v>40330</v>
      </c>
      <c r="E1491">
        <v>89</v>
      </c>
      <c r="F1491">
        <v>80</v>
      </c>
      <c r="G1491">
        <f>Table1[[#This Row],[Actual_Sales]]-Table1[[#This Row],[Budget_Sales]]</f>
        <v>9</v>
      </c>
      <c r="H1491" s="5">
        <f>IF(
Table1[[#This Row],[Budget_Sales]]=0,
"",
IF(
Table1[[#This Row],[Budget_Sales]]&gt;0,
(Table1[[#This Row],[Actual_Sales]]-Table1[[#This Row],[Budget_Sales]])/Table1[[#This Row],[Budget_Sales]],
(Table1[[#This Row],[Actual_Sales]]-Table1[[#This Row],[Budget_Sales]])/ABS(Table1[[#This Row],[Budget_Sales]])
)
)</f>
        <v>0.1125</v>
      </c>
      <c r="I1491" s="5" t="str">
        <f>IF(Table1[[#This Row],[Sales_Var]]&gt;=0,"Above Budget","Below Budget")</f>
        <v>Above Budget</v>
      </c>
      <c r="J1491">
        <f>Table1[[#This Row],[Actual_Sales]]-(Table1[[#This Row],[COGS]]+Table1[[#This Row],[Expenses]])</f>
        <v>31</v>
      </c>
      <c r="K1491">
        <v>40</v>
      </c>
      <c r="L1491">
        <f>Table1[[#This Row],[Actual_Profit]]-Table1[[#This Row],[Budget_Profit]]</f>
        <v>-9</v>
      </c>
      <c r="M1491" s="5">
        <f>IF(
Table1[[#This Row],[Budget_Profit]]=0,
"",
IF(
Table1[[#This Row],[Budget_Profit]]&gt;0,
(Table1[[#This Row],[Actual_Profit]]-Table1[[#This Row],[Budget_Profit]])/Table1[[#This Row],[Budget_Profit]],
(Table1[[#This Row],[Actual_Profit]]-Table1[[#This Row],[Budget_Profit]])/ABS(Table1[[#This Row],[Budget_Profit]])
)
)</f>
        <v>-0.22500000000000001</v>
      </c>
      <c r="N1491" s="5" t="str">
        <f>IF(Table1[[#This Row],[Profit_Var]]&gt;=0, "Above Budget", "Below Budget")</f>
        <v>Below Budget</v>
      </c>
      <c r="O1491">
        <v>36</v>
      </c>
      <c r="P1491">
        <v>30</v>
      </c>
      <c r="Q1491">
        <f>Table1[[#This Row],[COGS]]-Table1[[#This Row],[Budget_COGS]]</f>
        <v>6</v>
      </c>
      <c r="R1491" s="5">
        <f>IF(
Table1[[#This Row],[Budget_COGS]]=0,
"",
IF(
Table1[[#This Row],[Budget_COGS]]&gt;0,
(Table1[[#This Row],[Budget_COGS]]-Table1[[#This Row],[COGS]]) / Table1[[#This Row],[Budget_COGS]],
(Table1[[#This Row],[Budget_COGS]]-Table1[[#This Row],[COGS]]) / ABS(Table1[[#This Row],[Budget_COGS]])
)
)</f>
        <v>-0.2</v>
      </c>
      <c r="S1491" s="5" t="str">
        <f>IF(Table1[[#This Row],[COGS _Var]]&gt;=0, "Above Budget", "Below Budget")</f>
        <v>Above Budget</v>
      </c>
      <c r="T1491">
        <f>Table1[[#This Row],[Actual_Sales]]-Table1[[#This Row],[COGS]]</f>
        <v>53</v>
      </c>
      <c r="U1491">
        <v>50</v>
      </c>
      <c r="V1491">
        <f>Table1[[#This Row],[Gross_Margin]]-Table1[[#This Row],[Budget_Margin]]</f>
        <v>3</v>
      </c>
      <c r="W1491" s="5">
        <f>IF(
Table1[[#This Row],[Budget_Margin]]=0,
"",
IF(
Table1[[#This Row],[Budget_Margin]]&gt;0,
(Table1[[#This Row],[Gross_Margin]]-Table1[[#This Row],[Budget_Margin]]) / Table1[[#This Row],[Budget_Margin]],
(Table1[[#This Row],[Gross_Margin]]-Table1[[#This Row],[Budget_Margin]]) / ABS(Table1[[#This Row],[Budget_Margin]])
)
)</f>
        <v>0.06</v>
      </c>
      <c r="X1491" s="5" t="str">
        <f>IF(Table1[[#This Row],[Margin_Var]]&gt;=0, "Above Budget", "Below Budget")</f>
        <v>Above Budget</v>
      </c>
      <c r="Y1491" s="5">
        <f>IFERROR(Table1[[#This Row],[Gross_Margin]]/Table1[[#This Row],[Actual_Sales]],0)</f>
        <v>0.5955056179775281</v>
      </c>
      <c r="Z1491" s="5">
        <f>Table1[[#This Row],[Actual_Profit]]/Table1[[#This Row],[Actual_Sales]]</f>
        <v>0.34831460674157305</v>
      </c>
      <c r="AA1491">
        <v>22</v>
      </c>
      <c r="AB1491" s="5">
        <f>IFERROR(Table1[[#This Row],[Expenses]]/Table1[[#This Row],[Actual_Sales]],0)</f>
        <v>0.24719101123595505</v>
      </c>
      <c r="AC1491">
        <v>10</v>
      </c>
      <c r="AD1491">
        <v>828</v>
      </c>
      <c r="AE1491" s="5">
        <f>IFERROR(Table1[[#This Row],[Inventory]]/Table1[[#This Row],[Actual_Sales]],0)</f>
        <v>9.3033707865168545</v>
      </c>
    </row>
    <row r="1492" spans="1:31" x14ac:dyDescent="0.25">
      <c r="A1492">
        <v>973</v>
      </c>
      <c r="B1492">
        <v>573</v>
      </c>
      <c r="C1492">
        <v>6</v>
      </c>
      <c r="D1492" s="2">
        <v>40330</v>
      </c>
      <c r="E1492">
        <v>89</v>
      </c>
      <c r="F1492">
        <v>100</v>
      </c>
      <c r="G1492">
        <f>Table1[[#This Row],[Actual_Sales]]-Table1[[#This Row],[Budget_Sales]]</f>
        <v>-11</v>
      </c>
      <c r="H1492" s="5">
        <f>IF(
Table1[[#This Row],[Budget_Sales]]=0,
"",
IF(
Table1[[#This Row],[Budget_Sales]]&gt;0,
(Table1[[#This Row],[Actual_Sales]]-Table1[[#This Row],[Budget_Sales]])/Table1[[#This Row],[Budget_Sales]],
(Table1[[#This Row],[Actual_Sales]]-Table1[[#This Row],[Budget_Sales]])/ABS(Table1[[#This Row],[Budget_Sales]])
)
)</f>
        <v>-0.11</v>
      </c>
      <c r="I1492" s="5" t="str">
        <f>IF(Table1[[#This Row],[Sales_Var]]&gt;=0,"Above Budget","Below Budget")</f>
        <v>Below Budget</v>
      </c>
      <c r="J1492">
        <f>Table1[[#This Row],[Actual_Sales]]-(Table1[[#This Row],[COGS]]+Table1[[#This Row],[Expenses]])</f>
        <v>31</v>
      </c>
      <c r="K1492">
        <v>40</v>
      </c>
      <c r="L1492">
        <f>Table1[[#This Row],[Actual_Profit]]-Table1[[#This Row],[Budget_Profit]]</f>
        <v>-9</v>
      </c>
      <c r="M1492" s="5">
        <f>IF(
Table1[[#This Row],[Budget_Profit]]=0,
"",
IF(
Table1[[#This Row],[Budget_Profit]]&gt;0,
(Table1[[#This Row],[Actual_Profit]]-Table1[[#This Row],[Budget_Profit]])/Table1[[#This Row],[Budget_Profit]],
(Table1[[#This Row],[Actual_Profit]]-Table1[[#This Row],[Budget_Profit]])/ABS(Table1[[#This Row],[Budget_Profit]])
)
)</f>
        <v>-0.22500000000000001</v>
      </c>
      <c r="N1492" s="5" t="str">
        <f>IF(Table1[[#This Row],[Profit_Var]]&gt;=0, "Above Budget", "Below Budget")</f>
        <v>Below Budget</v>
      </c>
      <c r="O1492">
        <v>36</v>
      </c>
      <c r="P1492">
        <v>40</v>
      </c>
      <c r="Q1492">
        <f>Table1[[#This Row],[COGS]]-Table1[[#This Row],[Budget_COGS]]</f>
        <v>-4</v>
      </c>
      <c r="R1492" s="5">
        <f>IF(
Table1[[#This Row],[Budget_COGS]]=0,
"",
IF(
Table1[[#This Row],[Budget_COGS]]&gt;0,
(Table1[[#This Row],[Budget_COGS]]-Table1[[#This Row],[COGS]]) / Table1[[#This Row],[Budget_COGS]],
(Table1[[#This Row],[Budget_COGS]]-Table1[[#This Row],[COGS]]) / ABS(Table1[[#This Row],[Budget_COGS]])
)
)</f>
        <v>0.1</v>
      </c>
      <c r="S1492" s="5" t="str">
        <f>IF(Table1[[#This Row],[COGS _Var]]&gt;=0, "Above Budget", "Below Budget")</f>
        <v>Below Budget</v>
      </c>
      <c r="T1492">
        <f>Table1[[#This Row],[Actual_Sales]]-Table1[[#This Row],[COGS]]</f>
        <v>53</v>
      </c>
      <c r="U1492">
        <v>60</v>
      </c>
      <c r="V1492">
        <f>Table1[[#This Row],[Gross_Margin]]-Table1[[#This Row],[Budget_Margin]]</f>
        <v>-7</v>
      </c>
      <c r="W1492" s="5">
        <f>IF(
Table1[[#This Row],[Budget_Margin]]=0,
"",
IF(
Table1[[#This Row],[Budget_Margin]]&gt;0,
(Table1[[#This Row],[Gross_Margin]]-Table1[[#This Row],[Budget_Margin]]) / Table1[[#This Row],[Budget_Margin]],
(Table1[[#This Row],[Gross_Margin]]-Table1[[#This Row],[Budget_Margin]]) / ABS(Table1[[#This Row],[Budget_Margin]])
)
)</f>
        <v>-0.11666666666666667</v>
      </c>
      <c r="X1492" s="5" t="str">
        <f>IF(Table1[[#This Row],[Margin_Var]]&gt;=0, "Above Budget", "Below Budget")</f>
        <v>Below Budget</v>
      </c>
      <c r="Y1492" s="5">
        <f>IFERROR(Table1[[#This Row],[Gross_Margin]]/Table1[[#This Row],[Actual_Sales]],0)</f>
        <v>0.5955056179775281</v>
      </c>
      <c r="Z1492" s="5">
        <f>Table1[[#This Row],[Actual_Profit]]/Table1[[#This Row],[Actual_Sales]]</f>
        <v>0.34831460674157305</v>
      </c>
      <c r="AA1492">
        <v>22</v>
      </c>
      <c r="AB1492" s="5">
        <f>IFERROR(Table1[[#This Row],[Expenses]]/Table1[[#This Row],[Actual_Sales]],0)</f>
        <v>0.24719101123595505</v>
      </c>
      <c r="AC1492">
        <v>10</v>
      </c>
      <c r="AD1492">
        <v>828</v>
      </c>
      <c r="AE1492" s="5">
        <f>IFERROR(Table1[[#This Row],[Inventory]]/Table1[[#This Row],[Actual_Sales]],0)</f>
        <v>9.3033707865168545</v>
      </c>
    </row>
    <row r="1493" spans="1:31" x14ac:dyDescent="0.25">
      <c r="A1493">
        <v>543</v>
      </c>
      <c r="B1493">
        <v>224</v>
      </c>
      <c r="C1493">
        <v>9</v>
      </c>
      <c r="D1493" s="2">
        <v>40269</v>
      </c>
      <c r="E1493">
        <v>178</v>
      </c>
      <c r="F1493">
        <v>150</v>
      </c>
      <c r="G1493">
        <f>Table1[[#This Row],[Actual_Sales]]-Table1[[#This Row],[Budget_Sales]]</f>
        <v>28</v>
      </c>
      <c r="H1493" s="5">
        <f>IF(
Table1[[#This Row],[Budget_Sales]]=0,
"",
IF(
Table1[[#This Row],[Budget_Sales]]&gt;0,
(Table1[[#This Row],[Actual_Sales]]-Table1[[#This Row],[Budget_Sales]])/Table1[[#This Row],[Budget_Sales]],
(Table1[[#This Row],[Actual_Sales]]-Table1[[#This Row],[Budget_Sales]])/ABS(Table1[[#This Row],[Budget_Sales]])
)
)</f>
        <v>0.18666666666666668</v>
      </c>
      <c r="I1493" s="5" t="str">
        <f>IF(Table1[[#This Row],[Sales_Var]]&gt;=0,"Above Budget","Below Budget")</f>
        <v>Above Budget</v>
      </c>
      <c r="J1493">
        <f>Table1[[#This Row],[Actual_Sales]]-(Table1[[#This Row],[COGS]]+Table1[[#This Row],[Expenses]])</f>
        <v>62</v>
      </c>
      <c r="K1493">
        <v>60</v>
      </c>
      <c r="L1493">
        <f>Table1[[#This Row],[Actual_Profit]]-Table1[[#This Row],[Budget_Profit]]</f>
        <v>2</v>
      </c>
      <c r="M1493" s="5">
        <f>IF(
Table1[[#This Row],[Budget_Profit]]=0,
"",
IF(
Table1[[#This Row],[Budget_Profit]]&gt;0,
(Table1[[#This Row],[Actual_Profit]]-Table1[[#This Row],[Budget_Profit]])/Table1[[#This Row],[Budget_Profit]],
(Table1[[#This Row],[Actual_Profit]]-Table1[[#This Row],[Budget_Profit]])/ABS(Table1[[#This Row],[Budget_Profit]])
)
)</f>
        <v>3.3333333333333333E-2</v>
      </c>
      <c r="N1493" s="5" t="str">
        <f>IF(Table1[[#This Row],[Profit_Var]]&gt;=0, "Above Budget", "Below Budget")</f>
        <v>Above Budget</v>
      </c>
      <c r="O1493">
        <v>78</v>
      </c>
      <c r="P1493">
        <v>60</v>
      </c>
      <c r="Q1493">
        <f>Table1[[#This Row],[COGS]]-Table1[[#This Row],[Budget_COGS]]</f>
        <v>18</v>
      </c>
      <c r="R1493" s="5">
        <f>IF(
Table1[[#This Row],[Budget_COGS]]=0,
"",
IF(
Table1[[#This Row],[Budget_COGS]]&gt;0,
(Table1[[#This Row],[Budget_COGS]]-Table1[[#This Row],[COGS]]) / Table1[[#This Row],[Budget_COGS]],
(Table1[[#This Row],[Budget_COGS]]-Table1[[#This Row],[COGS]]) / ABS(Table1[[#This Row],[Budget_COGS]])
)
)</f>
        <v>-0.3</v>
      </c>
      <c r="S1493" s="5" t="str">
        <f>IF(Table1[[#This Row],[COGS _Var]]&gt;=0, "Above Budget", "Below Budget")</f>
        <v>Above Budget</v>
      </c>
      <c r="T1493">
        <f>Table1[[#This Row],[Actual_Sales]]-Table1[[#This Row],[COGS]]</f>
        <v>100</v>
      </c>
      <c r="U1493">
        <v>90</v>
      </c>
      <c r="V1493">
        <f>Table1[[#This Row],[Gross_Margin]]-Table1[[#This Row],[Budget_Margin]]</f>
        <v>10</v>
      </c>
      <c r="W1493" s="5">
        <f>IF(
Table1[[#This Row],[Budget_Margin]]=0,
"",
IF(
Table1[[#This Row],[Budget_Margin]]&gt;0,
(Table1[[#This Row],[Gross_Margin]]-Table1[[#This Row],[Budget_Margin]]) / Table1[[#This Row],[Budget_Margin]],
(Table1[[#This Row],[Gross_Margin]]-Table1[[#This Row],[Budget_Margin]]) / ABS(Table1[[#This Row],[Budget_Margin]])
)
)</f>
        <v>0.1111111111111111</v>
      </c>
      <c r="X1493" s="5" t="str">
        <f>IF(Table1[[#This Row],[Margin_Var]]&gt;=0, "Above Budget", "Below Budget")</f>
        <v>Above Budget</v>
      </c>
      <c r="Y1493" s="5">
        <f>IFERROR(Table1[[#This Row],[Gross_Margin]]/Table1[[#This Row],[Actual_Sales]],0)</f>
        <v>0.5617977528089888</v>
      </c>
      <c r="Z1493" s="5">
        <f>Table1[[#This Row],[Actual_Profit]]/Table1[[#This Row],[Actual_Sales]]</f>
        <v>0.34831460674157305</v>
      </c>
      <c r="AA1493">
        <v>38</v>
      </c>
      <c r="AB1493" s="5">
        <f>IFERROR(Table1[[#This Row],[Expenses]]/Table1[[#This Row],[Actual_Sales]],0)</f>
        <v>0.21348314606741572</v>
      </c>
      <c r="AC1493">
        <v>25</v>
      </c>
      <c r="AD1493">
        <v>593</v>
      </c>
      <c r="AE1493" s="5">
        <f>IFERROR(Table1[[#This Row],[Inventory]]/Table1[[#This Row],[Actual_Sales]],0)</f>
        <v>3.3314606741573032</v>
      </c>
    </row>
    <row r="1494" spans="1:31" x14ac:dyDescent="0.25">
      <c r="A1494">
        <v>679</v>
      </c>
      <c r="B1494">
        <v>805</v>
      </c>
      <c r="C1494">
        <v>10</v>
      </c>
      <c r="D1494" s="2">
        <v>40269</v>
      </c>
      <c r="E1494">
        <v>178</v>
      </c>
      <c r="F1494">
        <v>150</v>
      </c>
      <c r="G1494">
        <f>Table1[[#This Row],[Actual_Sales]]-Table1[[#This Row],[Budget_Sales]]</f>
        <v>28</v>
      </c>
      <c r="H1494" s="5">
        <f>IF(
Table1[[#This Row],[Budget_Sales]]=0,
"",
IF(
Table1[[#This Row],[Budget_Sales]]&gt;0,
(Table1[[#This Row],[Actual_Sales]]-Table1[[#This Row],[Budget_Sales]])/Table1[[#This Row],[Budget_Sales]],
(Table1[[#This Row],[Actual_Sales]]-Table1[[#This Row],[Budget_Sales]])/ABS(Table1[[#This Row],[Budget_Sales]])
)
)</f>
        <v>0.18666666666666668</v>
      </c>
      <c r="I1494" s="5" t="str">
        <f>IF(Table1[[#This Row],[Sales_Var]]&gt;=0,"Above Budget","Below Budget")</f>
        <v>Above Budget</v>
      </c>
      <c r="J1494">
        <f>Table1[[#This Row],[Actual_Sales]]-(Table1[[#This Row],[COGS]]+Table1[[#This Row],[Expenses]])</f>
        <v>62</v>
      </c>
      <c r="K1494">
        <v>60</v>
      </c>
      <c r="L1494">
        <f>Table1[[#This Row],[Actual_Profit]]-Table1[[#This Row],[Budget_Profit]]</f>
        <v>2</v>
      </c>
      <c r="M1494" s="5">
        <f>IF(
Table1[[#This Row],[Budget_Profit]]=0,
"",
IF(
Table1[[#This Row],[Budget_Profit]]&gt;0,
(Table1[[#This Row],[Actual_Profit]]-Table1[[#This Row],[Budget_Profit]])/Table1[[#This Row],[Budget_Profit]],
(Table1[[#This Row],[Actual_Profit]]-Table1[[#This Row],[Budget_Profit]])/ABS(Table1[[#This Row],[Budget_Profit]])
)
)</f>
        <v>3.3333333333333333E-2</v>
      </c>
      <c r="N1494" s="5" t="str">
        <f>IF(Table1[[#This Row],[Profit_Var]]&gt;=0, "Above Budget", "Below Budget")</f>
        <v>Above Budget</v>
      </c>
      <c r="O1494">
        <v>78</v>
      </c>
      <c r="P1494">
        <v>60</v>
      </c>
      <c r="Q1494">
        <f>Table1[[#This Row],[COGS]]-Table1[[#This Row],[Budget_COGS]]</f>
        <v>18</v>
      </c>
      <c r="R1494" s="5">
        <f>IF(
Table1[[#This Row],[Budget_COGS]]=0,
"",
IF(
Table1[[#This Row],[Budget_COGS]]&gt;0,
(Table1[[#This Row],[Budget_COGS]]-Table1[[#This Row],[COGS]]) / Table1[[#This Row],[Budget_COGS]],
(Table1[[#This Row],[Budget_COGS]]-Table1[[#This Row],[COGS]]) / ABS(Table1[[#This Row],[Budget_COGS]])
)
)</f>
        <v>-0.3</v>
      </c>
      <c r="S1494" s="5" t="str">
        <f>IF(Table1[[#This Row],[COGS _Var]]&gt;=0, "Above Budget", "Below Budget")</f>
        <v>Above Budget</v>
      </c>
      <c r="T1494">
        <f>Table1[[#This Row],[Actual_Sales]]-Table1[[#This Row],[COGS]]</f>
        <v>100</v>
      </c>
      <c r="U1494">
        <v>90</v>
      </c>
      <c r="V1494">
        <f>Table1[[#This Row],[Gross_Margin]]-Table1[[#This Row],[Budget_Margin]]</f>
        <v>10</v>
      </c>
      <c r="W1494" s="5">
        <f>IF(
Table1[[#This Row],[Budget_Margin]]=0,
"",
IF(
Table1[[#This Row],[Budget_Margin]]&gt;0,
(Table1[[#This Row],[Gross_Margin]]-Table1[[#This Row],[Budget_Margin]]) / Table1[[#This Row],[Budget_Margin]],
(Table1[[#This Row],[Gross_Margin]]-Table1[[#This Row],[Budget_Margin]]) / ABS(Table1[[#This Row],[Budget_Margin]])
)
)</f>
        <v>0.1111111111111111</v>
      </c>
      <c r="X1494" s="5" t="str">
        <f>IF(Table1[[#This Row],[Margin_Var]]&gt;=0, "Above Budget", "Below Budget")</f>
        <v>Above Budget</v>
      </c>
      <c r="Y1494" s="5">
        <f>IFERROR(Table1[[#This Row],[Gross_Margin]]/Table1[[#This Row],[Actual_Sales]],0)</f>
        <v>0.5617977528089888</v>
      </c>
      <c r="Z1494" s="5">
        <f>Table1[[#This Row],[Actual_Profit]]/Table1[[#This Row],[Actual_Sales]]</f>
        <v>0.34831460674157305</v>
      </c>
      <c r="AA1494">
        <v>38</v>
      </c>
      <c r="AB1494" s="5">
        <f>IFERROR(Table1[[#This Row],[Expenses]]/Table1[[#This Row],[Actual_Sales]],0)</f>
        <v>0.21348314606741572</v>
      </c>
      <c r="AC1494">
        <v>25</v>
      </c>
      <c r="AD1494">
        <v>593</v>
      </c>
      <c r="AE1494" s="5">
        <f>IFERROR(Table1[[#This Row],[Inventory]]/Table1[[#This Row],[Actual_Sales]],0)</f>
        <v>3.3314606741573032</v>
      </c>
    </row>
    <row r="1495" spans="1:31" x14ac:dyDescent="0.25">
      <c r="A1495">
        <v>4064</v>
      </c>
      <c r="B1495">
        <v>970</v>
      </c>
      <c r="C1495">
        <v>6</v>
      </c>
      <c r="D1495" s="2">
        <v>40848</v>
      </c>
      <c r="E1495">
        <v>201</v>
      </c>
      <c r="F1495">
        <v>240</v>
      </c>
      <c r="G1495">
        <f>Table1[[#This Row],[Actual_Sales]]-Table1[[#This Row],[Budget_Sales]]</f>
        <v>-39</v>
      </c>
      <c r="H1495" s="5">
        <f>IF(
Table1[[#This Row],[Budget_Sales]]=0,
"",
IF(
Table1[[#This Row],[Budget_Sales]]&gt;0,
(Table1[[#This Row],[Actual_Sales]]-Table1[[#This Row],[Budget_Sales]])/Table1[[#This Row],[Budget_Sales]],
(Table1[[#This Row],[Actual_Sales]]-Table1[[#This Row],[Budget_Sales]])/ABS(Table1[[#This Row],[Budget_Sales]])
)
)</f>
        <v>-0.16250000000000001</v>
      </c>
      <c r="I1495" s="5" t="str">
        <f>IF(Table1[[#This Row],[Sales_Var]]&gt;=0,"Above Budget","Below Budget")</f>
        <v>Below Budget</v>
      </c>
      <c r="J1495">
        <f>Table1[[#This Row],[Actual_Sales]]-(Table1[[#This Row],[COGS]]+Table1[[#This Row],[Expenses]])</f>
        <v>70</v>
      </c>
      <c r="K1495">
        <v>100</v>
      </c>
      <c r="L1495">
        <f>Table1[[#This Row],[Actual_Profit]]-Table1[[#This Row],[Budget_Profit]]</f>
        <v>-30</v>
      </c>
      <c r="M1495" s="5">
        <f>IF(
Table1[[#This Row],[Budget_Profit]]=0,
"",
IF(
Table1[[#This Row],[Budget_Profit]]&gt;0,
(Table1[[#This Row],[Actual_Profit]]-Table1[[#This Row],[Budget_Profit]])/Table1[[#This Row],[Budget_Profit]],
(Table1[[#This Row],[Actual_Profit]]-Table1[[#This Row],[Budget_Profit]])/ABS(Table1[[#This Row],[Budget_Profit]])
)
)</f>
        <v>-0.3</v>
      </c>
      <c r="N1495" s="5" t="str">
        <f>IF(Table1[[#This Row],[Profit_Var]]&gt;=0, "Above Budget", "Below Budget")</f>
        <v>Below Budget</v>
      </c>
      <c r="O1495">
        <v>75</v>
      </c>
      <c r="P1495">
        <v>90</v>
      </c>
      <c r="Q1495">
        <f>Table1[[#This Row],[COGS]]-Table1[[#This Row],[Budget_COGS]]</f>
        <v>-15</v>
      </c>
      <c r="R1495" s="5">
        <f>IF(
Table1[[#This Row],[Budget_COGS]]=0,
"",
IF(
Table1[[#This Row],[Budget_COGS]]&gt;0,
(Table1[[#This Row],[Budget_COGS]]-Table1[[#This Row],[COGS]]) / Table1[[#This Row],[Budget_COGS]],
(Table1[[#This Row],[Budget_COGS]]-Table1[[#This Row],[COGS]]) / ABS(Table1[[#This Row],[Budget_COGS]])
)
)</f>
        <v>0.16666666666666666</v>
      </c>
      <c r="S1495" s="5" t="str">
        <f>IF(Table1[[#This Row],[COGS _Var]]&gt;=0, "Above Budget", "Below Budget")</f>
        <v>Below Budget</v>
      </c>
      <c r="T1495">
        <f>Table1[[#This Row],[Actual_Sales]]-Table1[[#This Row],[COGS]]</f>
        <v>126</v>
      </c>
      <c r="U1495">
        <v>150</v>
      </c>
      <c r="V1495">
        <f>Table1[[#This Row],[Gross_Margin]]-Table1[[#This Row],[Budget_Margin]]</f>
        <v>-24</v>
      </c>
      <c r="W1495" s="5">
        <f>IF(
Table1[[#This Row],[Budget_Margin]]=0,
"",
IF(
Table1[[#This Row],[Budget_Margin]]&gt;0,
(Table1[[#This Row],[Gross_Margin]]-Table1[[#This Row],[Budget_Margin]]) / Table1[[#This Row],[Budget_Margin]],
(Table1[[#This Row],[Gross_Margin]]-Table1[[#This Row],[Budget_Margin]]) / ABS(Table1[[#This Row],[Budget_Margin]])
)
)</f>
        <v>-0.16</v>
      </c>
      <c r="X1495" s="5" t="str">
        <f>IF(Table1[[#This Row],[Margin_Var]]&gt;=0, "Above Budget", "Below Budget")</f>
        <v>Below Budget</v>
      </c>
      <c r="Y1495" s="5">
        <f>IFERROR(Table1[[#This Row],[Gross_Margin]]/Table1[[#This Row],[Actual_Sales]],0)</f>
        <v>0.62686567164179108</v>
      </c>
      <c r="Z1495" s="5">
        <f>Table1[[#This Row],[Actual_Profit]]/Table1[[#This Row],[Actual_Sales]]</f>
        <v>0.34825870646766172</v>
      </c>
      <c r="AA1495">
        <v>56</v>
      </c>
      <c r="AB1495" s="5">
        <f>IFERROR(Table1[[#This Row],[Expenses]]/Table1[[#This Row],[Actual_Sales]],0)</f>
        <v>0.27860696517412936</v>
      </c>
      <c r="AC1495">
        <v>24</v>
      </c>
      <c r="AD1495">
        <v>659</v>
      </c>
      <c r="AE1495" s="5">
        <f>IFERROR(Table1[[#This Row],[Inventory]]/Table1[[#This Row],[Actual_Sales]],0)</f>
        <v>3.2786069651741294</v>
      </c>
    </row>
    <row r="1496" spans="1:31" x14ac:dyDescent="0.25">
      <c r="A1496">
        <v>2465</v>
      </c>
      <c r="B1496">
        <v>956</v>
      </c>
      <c r="C1496">
        <v>4</v>
      </c>
      <c r="D1496" s="2">
        <v>40575</v>
      </c>
      <c r="E1496">
        <v>201</v>
      </c>
      <c r="F1496">
        <v>160</v>
      </c>
      <c r="G1496">
        <f>Table1[[#This Row],[Actual_Sales]]-Table1[[#This Row],[Budget_Sales]]</f>
        <v>41</v>
      </c>
      <c r="H1496" s="5">
        <f>IF(
Table1[[#This Row],[Budget_Sales]]=0,
"",
IF(
Table1[[#This Row],[Budget_Sales]]&gt;0,
(Table1[[#This Row],[Actual_Sales]]-Table1[[#This Row],[Budget_Sales]])/Table1[[#This Row],[Budget_Sales]],
(Table1[[#This Row],[Actual_Sales]]-Table1[[#This Row],[Budget_Sales]])/ABS(Table1[[#This Row],[Budget_Sales]])
)
)</f>
        <v>0.25624999999999998</v>
      </c>
      <c r="I1496" s="5" t="str">
        <f>IF(Table1[[#This Row],[Sales_Var]]&gt;=0,"Above Budget","Below Budget")</f>
        <v>Above Budget</v>
      </c>
      <c r="J1496">
        <f>Table1[[#This Row],[Actual_Sales]]-(Table1[[#This Row],[COGS]]+Table1[[#This Row],[Expenses]])</f>
        <v>70</v>
      </c>
      <c r="K1496">
        <v>60</v>
      </c>
      <c r="L1496">
        <f>Table1[[#This Row],[Actual_Profit]]-Table1[[#This Row],[Budget_Profit]]</f>
        <v>10</v>
      </c>
      <c r="M1496" s="5">
        <f>IF(
Table1[[#This Row],[Budget_Profit]]=0,
"",
IF(
Table1[[#This Row],[Budget_Profit]]&gt;0,
(Table1[[#This Row],[Actual_Profit]]-Table1[[#This Row],[Budget_Profit]])/Table1[[#This Row],[Budget_Profit]],
(Table1[[#This Row],[Actual_Profit]]-Table1[[#This Row],[Budget_Profit]])/ABS(Table1[[#This Row],[Budget_Profit]])
)
)</f>
        <v>0.16666666666666666</v>
      </c>
      <c r="N1496" s="5" t="str">
        <f>IF(Table1[[#This Row],[Profit_Var]]&gt;=0, "Above Budget", "Below Budget")</f>
        <v>Above Budget</v>
      </c>
      <c r="O1496">
        <v>75</v>
      </c>
      <c r="P1496">
        <v>60</v>
      </c>
      <c r="Q1496">
        <f>Table1[[#This Row],[COGS]]-Table1[[#This Row],[Budget_COGS]]</f>
        <v>15</v>
      </c>
      <c r="R1496" s="5">
        <f>IF(
Table1[[#This Row],[Budget_COGS]]=0,
"",
IF(
Table1[[#This Row],[Budget_COGS]]&gt;0,
(Table1[[#This Row],[Budget_COGS]]-Table1[[#This Row],[COGS]]) / Table1[[#This Row],[Budget_COGS]],
(Table1[[#This Row],[Budget_COGS]]-Table1[[#This Row],[COGS]]) / ABS(Table1[[#This Row],[Budget_COGS]])
)
)</f>
        <v>-0.25</v>
      </c>
      <c r="S1496" s="5" t="str">
        <f>IF(Table1[[#This Row],[COGS _Var]]&gt;=0, "Above Budget", "Below Budget")</f>
        <v>Above Budget</v>
      </c>
      <c r="T1496">
        <f>Table1[[#This Row],[Actual_Sales]]-Table1[[#This Row],[COGS]]</f>
        <v>126</v>
      </c>
      <c r="U1496">
        <v>100</v>
      </c>
      <c r="V1496">
        <f>Table1[[#This Row],[Gross_Margin]]-Table1[[#This Row],[Budget_Margin]]</f>
        <v>26</v>
      </c>
      <c r="W1496" s="5">
        <f>IF(
Table1[[#This Row],[Budget_Margin]]=0,
"",
IF(
Table1[[#This Row],[Budget_Margin]]&gt;0,
(Table1[[#This Row],[Gross_Margin]]-Table1[[#This Row],[Budget_Margin]]) / Table1[[#This Row],[Budget_Margin]],
(Table1[[#This Row],[Gross_Margin]]-Table1[[#This Row],[Budget_Margin]]) / ABS(Table1[[#This Row],[Budget_Margin]])
)
)</f>
        <v>0.26</v>
      </c>
      <c r="X1496" s="5" t="str">
        <f>IF(Table1[[#This Row],[Margin_Var]]&gt;=0, "Above Budget", "Below Budget")</f>
        <v>Above Budget</v>
      </c>
      <c r="Y1496" s="5">
        <f>IFERROR(Table1[[#This Row],[Gross_Margin]]/Table1[[#This Row],[Actual_Sales]],0)</f>
        <v>0.62686567164179108</v>
      </c>
      <c r="Z1496" s="5">
        <f>Table1[[#This Row],[Actual_Profit]]/Table1[[#This Row],[Actual_Sales]]</f>
        <v>0.34825870646766172</v>
      </c>
      <c r="AA1496">
        <v>56</v>
      </c>
      <c r="AB1496" s="5">
        <f>IFERROR(Table1[[#This Row],[Expenses]]/Table1[[#This Row],[Actual_Sales]],0)</f>
        <v>0.27860696517412936</v>
      </c>
      <c r="AC1496">
        <v>24</v>
      </c>
      <c r="AD1496">
        <v>378</v>
      </c>
      <c r="AE1496" s="5">
        <f>IFERROR(Table1[[#This Row],[Inventory]]/Table1[[#This Row],[Actual_Sales]],0)</f>
        <v>1.8805970149253732</v>
      </c>
    </row>
    <row r="1497" spans="1:31" x14ac:dyDescent="0.25">
      <c r="A1497">
        <v>2379</v>
      </c>
      <c r="B1497">
        <v>530</v>
      </c>
      <c r="C1497">
        <v>13</v>
      </c>
      <c r="D1497" s="2">
        <v>40575</v>
      </c>
      <c r="E1497">
        <v>201</v>
      </c>
      <c r="F1497">
        <v>120</v>
      </c>
      <c r="G1497">
        <f>Table1[[#This Row],[Actual_Sales]]-Table1[[#This Row],[Budget_Sales]]</f>
        <v>81</v>
      </c>
      <c r="H1497" s="5">
        <f>IF(
Table1[[#This Row],[Budget_Sales]]=0,
"",
IF(
Table1[[#This Row],[Budget_Sales]]&gt;0,
(Table1[[#This Row],[Actual_Sales]]-Table1[[#This Row],[Budget_Sales]])/Table1[[#This Row],[Budget_Sales]],
(Table1[[#This Row],[Actual_Sales]]-Table1[[#This Row],[Budget_Sales]])/ABS(Table1[[#This Row],[Budget_Sales]])
)
)</f>
        <v>0.67500000000000004</v>
      </c>
      <c r="I1497" s="5" t="str">
        <f>IF(Table1[[#This Row],[Sales_Var]]&gt;=0,"Above Budget","Below Budget")</f>
        <v>Above Budget</v>
      </c>
      <c r="J1497">
        <f>Table1[[#This Row],[Actual_Sales]]-(Table1[[#This Row],[COGS]]+Table1[[#This Row],[Expenses]])</f>
        <v>70</v>
      </c>
      <c r="K1497">
        <v>50</v>
      </c>
      <c r="L1497">
        <f>Table1[[#This Row],[Actual_Profit]]-Table1[[#This Row],[Budget_Profit]]</f>
        <v>20</v>
      </c>
      <c r="M1497" s="5">
        <f>IF(
Table1[[#This Row],[Budget_Profit]]=0,
"",
IF(
Table1[[#This Row],[Budget_Profit]]&gt;0,
(Table1[[#This Row],[Actual_Profit]]-Table1[[#This Row],[Budget_Profit]])/Table1[[#This Row],[Budget_Profit]],
(Table1[[#This Row],[Actual_Profit]]-Table1[[#This Row],[Budget_Profit]])/ABS(Table1[[#This Row],[Budget_Profit]])
)
)</f>
        <v>0.4</v>
      </c>
      <c r="N1497" s="5" t="str">
        <f>IF(Table1[[#This Row],[Profit_Var]]&gt;=0, "Above Budget", "Below Budget")</f>
        <v>Above Budget</v>
      </c>
      <c r="O1497">
        <v>75</v>
      </c>
      <c r="P1497">
        <v>40</v>
      </c>
      <c r="Q1497">
        <f>Table1[[#This Row],[COGS]]-Table1[[#This Row],[Budget_COGS]]</f>
        <v>35</v>
      </c>
      <c r="R1497" s="5">
        <f>IF(
Table1[[#This Row],[Budget_COGS]]=0,
"",
IF(
Table1[[#This Row],[Budget_COGS]]&gt;0,
(Table1[[#This Row],[Budget_COGS]]-Table1[[#This Row],[COGS]]) / Table1[[#This Row],[Budget_COGS]],
(Table1[[#This Row],[Budget_COGS]]-Table1[[#This Row],[COGS]]) / ABS(Table1[[#This Row],[Budget_COGS]])
)
)</f>
        <v>-0.875</v>
      </c>
      <c r="S1497" s="5" t="str">
        <f>IF(Table1[[#This Row],[COGS _Var]]&gt;=0, "Above Budget", "Below Budget")</f>
        <v>Above Budget</v>
      </c>
      <c r="T1497">
        <f>Table1[[#This Row],[Actual_Sales]]-Table1[[#This Row],[COGS]]</f>
        <v>126</v>
      </c>
      <c r="U1497">
        <v>80</v>
      </c>
      <c r="V1497">
        <f>Table1[[#This Row],[Gross_Margin]]-Table1[[#This Row],[Budget_Margin]]</f>
        <v>46</v>
      </c>
      <c r="W1497" s="5">
        <f>IF(
Table1[[#This Row],[Budget_Margin]]=0,
"",
IF(
Table1[[#This Row],[Budget_Margin]]&gt;0,
(Table1[[#This Row],[Gross_Margin]]-Table1[[#This Row],[Budget_Margin]]) / Table1[[#This Row],[Budget_Margin]],
(Table1[[#This Row],[Gross_Margin]]-Table1[[#This Row],[Budget_Margin]]) / ABS(Table1[[#This Row],[Budget_Margin]])
)
)</f>
        <v>0.57499999999999996</v>
      </c>
      <c r="X1497" s="5" t="str">
        <f>IF(Table1[[#This Row],[Margin_Var]]&gt;=0, "Above Budget", "Below Budget")</f>
        <v>Above Budget</v>
      </c>
      <c r="Y1497" s="5">
        <f>IFERROR(Table1[[#This Row],[Gross_Margin]]/Table1[[#This Row],[Actual_Sales]],0)</f>
        <v>0.62686567164179108</v>
      </c>
      <c r="Z1497" s="5">
        <f>Table1[[#This Row],[Actual_Profit]]/Table1[[#This Row],[Actual_Sales]]</f>
        <v>0.34825870646766172</v>
      </c>
      <c r="AA1497">
        <v>56</v>
      </c>
      <c r="AB1497" s="5">
        <f>IFERROR(Table1[[#This Row],[Expenses]]/Table1[[#This Row],[Actual_Sales]],0)</f>
        <v>0.27860696517412936</v>
      </c>
      <c r="AC1497">
        <v>24</v>
      </c>
      <c r="AD1497">
        <v>549</v>
      </c>
      <c r="AE1497" s="5">
        <f>IFERROR(Table1[[#This Row],[Inventory]]/Table1[[#This Row],[Actual_Sales]],0)</f>
        <v>2.7313432835820897</v>
      </c>
    </row>
    <row r="1498" spans="1:31" x14ac:dyDescent="0.25">
      <c r="A1498">
        <v>4060</v>
      </c>
      <c r="B1498">
        <v>951</v>
      </c>
      <c r="C1498">
        <v>4</v>
      </c>
      <c r="D1498" s="2">
        <v>40848</v>
      </c>
      <c r="E1498">
        <v>451</v>
      </c>
      <c r="F1498">
        <v>410</v>
      </c>
      <c r="G1498">
        <f>Table1[[#This Row],[Actual_Sales]]-Table1[[#This Row],[Budget_Sales]]</f>
        <v>41</v>
      </c>
      <c r="H1498" s="5">
        <f>IF(
Table1[[#This Row],[Budget_Sales]]=0,
"",
IF(
Table1[[#This Row],[Budget_Sales]]&gt;0,
(Table1[[#This Row],[Actual_Sales]]-Table1[[#This Row],[Budget_Sales]])/Table1[[#This Row],[Budget_Sales]],
(Table1[[#This Row],[Actual_Sales]]-Table1[[#This Row],[Budget_Sales]])/ABS(Table1[[#This Row],[Budget_Sales]])
)
)</f>
        <v>0.1</v>
      </c>
      <c r="I1498" s="5" t="str">
        <f>IF(Table1[[#This Row],[Sales_Var]]&gt;=0,"Above Budget","Below Budget")</f>
        <v>Above Budget</v>
      </c>
      <c r="J1498">
        <f>Table1[[#This Row],[Actual_Sales]]-(Table1[[#This Row],[COGS]]+Table1[[#This Row],[Expenses]])</f>
        <v>157</v>
      </c>
      <c r="K1498">
        <v>140</v>
      </c>
      <c r="L1498">
        <f>Table1[[#This Row],[Actual_Profit]]-Table1[[#This Row],[Budget_Profit]]</f>
        <v>17</v>
      </c>
      <c r="M1498" s="5">
        <f>IF(
Table1[[#This Row],[Budget_Profit]]=0,
"",
IF(
Table1[[#This Row],[Budget_Profit]]&gt;0,
(Table1[[#This Row],[Actual_Profit]]-Table1[[#This Row],[Budget_Profit]])/Table1[[#This Row],[Budget_Profit]],
(Table1[[#This Row],[Actual_Profit]]-Table1[[#This Row],[Budget_Profit]])/ABS(Table1[[#This Row],[Budget_Profit]])
)
)</f>
        <v>0.12142857142857143</v>
      </c>
      <c r="N1498" s="5" t="str">
        <f>IF(Table1[[#This Row],[Profit_Var]]&gt;=0, "Above Budget", "Below Budget")</f>
        <v>Above Budget</v>
      </c>
      <c r="O1498">
        <v>211</v>
      </c>
      <c r="P1498">
        <v>200</v>
      </c>
      <c r="Q1498">
        <f>Table1[[#This Row],[COGS]]-Table1[[#This Row],[Budget_COGS]]</f>
        <v>11</v>
      </c>
      <c r="R1498" s="5">
        <f>IF(
Table1[[#This Row],[Budget_COGS]]=0,
"",
IF(
Table1[[#This Row],[Budget_COGS]]&gt;0,
(Table1[[#This Row],[Budget_COGS]]-Table1[[#This Row],[COGS]]) / Table1[[#This Row],[Budget_COGS]],
(Table1[[#This Row],[Budget_COGS]]-Table1[[#This Row],[COGS]]) / ABS(Table1[[#This Row],[Budget_COGS]])
)
)</f>
        <v>-5.5E-2</v>
      </c>
      <c r="S1498" s="5" t="str">
        <f>IF(Table1[[#This Row],[COGS _Var]]&gt;=0, "Above Budget", "Below Budget")</f>
        <v>Above Budget</v>
      </c>
      <c r="T1498">
        <f>Table1[[#This Row],[Actual_Sales]]-Table1[[#This Row],[COGS]]</f>
        <v>240</v>
      </c>
      <c r="U1498">
        <v>210</v>
      </c>
      <c r="V1498">
        <f>Table1[[#This Row],[Gross_Margin]]-Table1[[#This Row],[Budget_Margin]]</f>
        <v>30</v>
      </c>
      <c r="W1498" s="5">
        <f>IF(
Table1[[#This Row],[Budget_Margin]]=0,
"",
IF(
Table1[[#This Row],[Budget_Margin]]&gt;0,
(Table1[[#This Row],[Gross_Margin]]-Table1[[#This Row],[Budget_Margin]]) / Table1[[#This Row],[Budget_Margin]],
(Table1[[#This Row],[Gross_Margin]]-Table1[[#This Row],[Budget_Margin]]) / ABS(Table1[[#This Row],[Budget_Margin]])
)
)</f>
        <v>0.14285714285714285</v>
      </c>
      <c r="X1498" s="5" t="str">
        <f>IF(Table1[[#This Row],[Margin_Var]]&gt;=0, "Above Budget", "Below Budget")</f>
        <v>Above Budget</v>
      </c>
      <c r="Y1498" s="5">
        <f>IFERROR(Table1[[#This Row],[Gross_Margin]]/Table1[[#This Row],[Actual_Sales]],0)</f>
        <v>0.53215077605321504</v>
      </c>
      <c r="Z1498" s="5">
        <f>Table1[[#This Row],[Actual_Profit]]/Table1[[#This Row],[Actual_Sales]]</f>
        <v>0.34811529933481156</v>
      </c>
      <c r="AA1498">
        <v>83</v>
      </c>
      <c r="AB1498" s="5">
        <f>IFERROR(Table1[[#This Row],[Expenses]]/Table1[[#This Row],[Actual_Sales]],0)</f>
        <v>0.18403547671840353</v>
      </c>
      <c r="AC1498">
        <v>59</v>
      </c>
      <c r="AD1498">
        <v>1778</v>
      </c>
      <c r="AE1498" s="5">
        <f>IFERROR(Table1[[#This Row],[Inventory]]/Table1[[#This Row],[Actual_Sales]],0)</f>
        <v>3.9423503325942351</v>
      </c>
    </row>
    <row r="1499" spans="1:31" x14ac:dyDescent="0.25">
      <c r="A1499">
        <v>4041</v>
      </c>
      <c r="B1499">
        <v>847</v>
      </c>
      <c r="C1499">
        <v>6</v>
      </c>
      <c r="D1499" s="2">
        <v>40848</v>
      </c>
      <c r="E1499">
        <v>451</v>
      </c>
      <c r="F1499">
        <v>540</v>
      </c>
      <c r="G1499">
        <f>Table1[[#This Row],[Actual_Sales]]-Table1[[#This Row],[Budget_Sales]]</f>
        <v>-89</v>
      </c>
      <c r="H1499" s="5">
        <f>IF(
Table1[[#This Row],[Budget_Sales]]=0,
"",
IF(
Table1[[#This Row],[Budget_Sales]]&gt;0,
(Table1[[#This Row],[Actual_Sales]]-Table1[[#This Row],[Budget_Sales]])/Table1[[#This Row],[Budget_Sales]],
(Table1[[#This Row],[Actual_Sales]]-Table1[[#This Row],[Budget_Sales]])/ABS(Table1[[#This Row],[Budget_Sales]])
)
)</f>
        <v>-0.1648148148148148</v>
      </c>
      <c r="I1499" s="5" t="str">
        <f>IF(Table1[[#This Row],[Sales_Var]]&gt;=0,"Above Budget","Below Budget")</f>
        <v>Below Budget</v>
      </c>
      <c r="J1499">
        <f>Table1[[#This Row],[Actual_Sales]]-(Table1[[#This Row],[COGS]]+Table1[[#This Row],[Expenses]])</f>
        <v>157</v>
      </c>
      <c r="K1499">
        <v>200</v>
      </c>
      <c r="L1499">
        <f>Table1[[#This Row],[Actual_Profit]]-Table1[[#This Row],[Budget_Profit]]</f>
        <v>-43</v>
      </c>
      <c r="M1499" s="5">
        <f>IF(
Table1[[#This Row],[Budget_Profit]]=0,
"",
IF(
Table1[[#This Row],[Budget_Profit]]&gt;0,
(Table1[[#This Row],[Actual_Profit]]-Table1[[#This Row],[Budget_Profit]])/Table1[[#This Row],[Budget_Profit]],
(Table1[[#This Row],[Actual_Profit]]-Table1[[#This Row],[Budget_Profit]])/ABS(Table1[[#This Row],[Budget_Profit]])
)
)</f>
        <v>-0.215</v>
      </c>
      <c r="N1499" s="5" t="str">
        <f>IF(Table1[[#This Row],[Profit_Var]]&gt;=0, "Above Budget", "Below Budget")</f>
        <v>Below Budget</v>
      </c>
      <c r="O1499">
        <v>211</v>
      </c>
      <c r="P1499">
        <v>270</v>
      </c>
      <c r="Q1499">
        <f>Table1[[#This Row],[COGS]]-Table1[[#This Row],[Budget_COGS]]</f>
        <v>-59</v>
      </c>
      <c r="R1499" s="5">
        <f>IF(
Table1[[#This Row],[Budget_COGS]]=0,
"",
IF(
Table1[[#This Row],[Budget_COGS]]&gt;0,
(Table1[[#This Row],[Budget_COGS]]-Table1[[#This Row],[COGS]]) / Table1[[#This Row],[Budget_COGS]],
(Table1[[#This Row],[Budget_COGS]]-Table1[[#This Row],[COGS]]) / ABS(Table1[[#This Row],[Budget_COGS]])
)
)</f>
        <v>0.21851851851851853</v>
      </c>
      <c r="S1499" s="5" t="str">
        <f>IF(Table1[[#This Row],[COGS _Var]]&gt;=0, "Above Budget", "Below Budget")</f>
        <v>Below Budget</v>
      </c>
      <c r="T1499">
        <f>Table1[[#This Row],[Actual_Sales]]-Table1[[#This Row],[COGS]]</f>
        <v>240</v>
      </c>
      <c r="U1499">
        <v>270</v>
      </c>
      <c r="V1499">
        <f>Table1[[#This Row],[Gross_Margin]]-Table1[[#This Row],[Budget_Margin]]</f>
        <v>-30</v>
      </c>
      <c r="W1499" s="5">
        <f>IF(
Table1[[#This Row],[Budget_Margin]]=0,
"",
IF(
Table1[[#This Row],[Budget_Margin]]&gt;0,
(Table1[[#This Row],[Gross_Margin]]-Table1[[#This Row],[Budget_Margin]]) / Table1[[#This Row],[Budget_Margin]],
(Table1[[#This Row],[Gross_Margin]]-Table1[[#This Row],[Budget_Margin]]) / ABS(Table1[[#This Row],[Budget_Margin]])
)
)</f>
        <v>-0.1111111111111111</v>
      </c>
      <c r="X1499" s="5" t="str">
        <f>IF(Table1[[#This Row],[Margin_Var]]&gt;=0, "Above Budget", "Below Budget")</f>
        <v>Below Budget</v>
      </c>
      <c r="Y1499" s="5">
        <f>IFERROR(Table1[[#This Row],[Gross_Margin]]/Table1[[#This Row],[Actual_Sales]],0)</f>
        <v>0.53215077605321504</v>
      </c>
      <c r="Z1499" s="5">
        <f>Table1[[#This Row],[Actual_Profit]]/Table1[[#This Row],[Actual_Sales]]</f>
        <v>0.34811529933481156</v>
      </c>
      <c r="AA1499">
        <v>83</v>
      </c>
      <c r="AB1499" s="5">
        <f>IFERROR(Table1[[#This Row],[Expenses]]/Table1[[#This Row],[Actual_Sales]],0)</f>
        <v>0.18403547671840353</v>
      </c>
      <c r="AC1499">
        <v>59</v>
      </c>
      <c r="AD1499">
        <v>1778</v>
      </c>
      <c r="AE1499" s="5">
        <f>IFERROR(Table1[[#This Row],[Inventory]]/Table1[[#This Row],[Actual_Sales]],0)</f>
        <v>3.9423503325942351</v>
      </c>
    </row>
    <row r="1500" spans="1:31" x14ac:dyDescent="0.25">
      <c r="A1500">
        <v>3976</v>
      </c>
      <c r="B1500">
        <v>563</v>
      </c>
      <c r="C1500">
        <v>11</v>
      </c>
      <c r="D1500" s="2">
        <v>40848</v>
      </c>
      <c r="E1500">
        <v>451</v>
      </c>
      <c r="F1500">
        <v>350</v>
      </c>
      <c r="G1500">
        <f>Table1[[#This Row],[Actual_Sales]]-Table1[[#This Row],[Budget_Sales]]</f>
        <v>101</v>
      </c>
      <c r="H1500" s="5">
        <f>IF(
Table1[[#This Row],[Budget_Sales]]=0,
"",
IF(
Table1[[#This Row],[Budget_Sales]]&gt;0,
(Table1[[#This Row],[Actual_Sales]]-Table1[[#This Row],[Budget_Sales]])/Table1[[#This Row],[Budget_Sales]],
(Table1[[#This Row],[Actual_Sales]]-Table1[[#This Row],[Budget_Sales]])/ABS(Table1[[#This Row],[Budget_Sales]])
)
)</f>
        <v>0.28857142857142859</v>
      </c>
      <c r="I1500" s="5" t="str">
        <f>IF(Table1[[#This Row],[Sales_Var]]&gt;=0,"Above Budget","Below Budget")</f>
        <v>Above Budget</v>
      </c>
      <c r="J1500">
        <f>Table1[[#This Row],[Actual_Sales]]-(Table1[[#This Row],[COGS]]+Table1[[#This Row],[Expenses]])</f>
        <v>157</v>
      </c>
      <c r="K1500">
        <v>110</v>
      </c>
      <c r="L1500">
        <f>Table1[[#This Row],[Actual_Profit]]-Table1[[#This Row],[Budget_Profit]]</f>
        <v>47</v>
      </c>
      <c r="M1500" s="5">
        <f>IF(
Table1[[#This Row],[Budget_Profit]]=0,
"",
IF(
Table1[[#This Row],[Budget_Profit]]&gt;0,
(Table1[[#This Row],[Actual_Profit]]-Table1[[#This Row],[Budget_Profit]])/Table1[[#This Row],[Budget_Profit]],
(Table1[[#This Row],[Actual_Profit]]-Table1[[#This Row],[Budget_Profit]])/ABS(Table1[[#This Row],[Budget_Profit]])
)
)</f>
        <v>0.42727272727272725</v>
      </c>
      <c r="N1500" s="5" t="str">
        <f>IF(Table1[[#This Row],[Profit_Var]]&gt;=0, "Above Budget", "Below Budget")</f>
        <v>Above Budget</v>
      </c>
      <c r="O1500">
        <v>211</v>
      </c>
      <c r="P1500">
        <v>170</v>
      </c>
      <c r="Q1500">
        <f>Table1[[#This Row],[COGS]]-Table1[[#This Row],[Budget_COGS]]</f>
        <v>41</v>
      </c>
      <c r="R1500" s="5">
        <f>IF(
Table1[[#This Row],[Budget_COGS]]=0,
"",
IF(
Table1[[#This Row],[Budget_COGS]]&gt;0,
(Table1[[#This Row],[Budget_COGS]]-Table1[[#This Row],[COGS]]) / Table1[[#This Row],[Budget_COGS]],
(Table1[[#This Row],[Budget_COGS]]-Table1[[#This Row],[COGS]]) / ABS(Table1[[#This Row],[Budget_COGS]])
)
)</f>
        <v>-0.2411764705882353</v>
      </c>
      <c r="S1500" s="5" t="str">
        <f>IF(Table1[[#This Row],[COGS _Var]]&gt;=0, "Above Budget", "Below Budget")</f>
        <v>Above Budget</v>
      </c>
      <c r="T1500">
        <f>Table1[[#This Row],[Actual_Sales]]-Table1[[#This Row],[COGS]]</f>
        <v>240</v>
      </c>
      <c r="U1500">
        <v>180</v>
      </c>
      <c r="V1500">
        <f>Table1[[#This Row],[Gross_Margin]]-Table1[[#This Row],[Budget_Margin]]</f>
        <v>60</v>
      </c>
      <c r="W1500" s="5">
        <f>IF(
Table1[[#This Row],[Budget_Margin]]=0,
"",
IF(
Table1[[#This Row],[Budget_Margin]]&gt;0,
(Table1[[#This Row],[Gross_Margin]]-Table1[[#This Row],[Budget_Margin]]) / Table1[[#This Row],[Budget_Margin]],
(Table1[[#This Row],[Gross_Margin]]-Table1[[#This Row],[Budget_Margin]]) / ABS(Table1[[#This Row],[Budget_Margin]])
)
)</f>
        <v>0.33333333333333331</v>
      </c>
      <c r="X1500" s="5" t="str">
        <f>IF(Table1[[#This Row],[Margin_Var]]&gt;=0, "Above Budget", "Below Budget")</f>
        <v>Above Budget</v>
      </c>
      <c r="Y1500" s="5">
        <f>IFERROR(Table1[[#This Row],[Gross_Margin]]/Table1[[#This Row],[Actual_Sales]],0)</f>
        <v>0.53215077605321504</v>
      </c>
      <c r="Z1500" s="5">
        <f>Table1[[#This Row],[Actual_Profit]]/Table1[[#This Row],[Actual_Sales]]</f>
        <v>0.34811529933481156</v>
      </c>
      <c r="AA1500">
        <v>83</v>
      </c>
      <c r="AB1500" s="5">
        <f>IFERROR(Table1[[#This Row],[Expenses]]/Table1[[#This Row],[Actual_Sales]],0)</f>
        <v>0.18403547671840353</v>
      </c>
      <c r="AC1500">
        <v>59</v>
      </c>
      <c r="AD1500">
        <v>1778</v>
      </c>
      <c r="AE1500" s="5">
        <f>IFERROR(Table1[[#This Row],[Inventory]]/Table1[[#This Row],[Actual_Sales]],0)</f>
        <v>3.9423503325942351</v>
      </c>
    </row>
    <row r="1501" spans="1:31" x14ac:dyDescent="0.25">
      <c r="A1501">
        <v>2923</v>
      </c>
      <c r="B1501">
        <v>580</v>
      </c>
      <c r="C1501">
        <v>6</v>
      </c>
      <c r="D1501" s="2">
        <v>40664</v>
      </c>
      <c r="E1501">
        <v>233</v>
      </c>
      <c r="F1501">
        <v>200</v>
      </c>
      <c r="G1501">
        <f>Table1[[#This Row],[Actual_Sales]]-Table1[[#This Row],[Budget_Sales]]</f>
        <v>33</v>
      </c>
      <c r="H1501" s="5">
        <f>IF(
Table1[[#This Row],[Budget_Sales]]=0,
"",
IF(
Table1[[#This Row],[Budget_Sales]]&gt;0,
(Table1[[#This Row],[Actual_Sales]]-Table1[[#This Row],[Budget_Sales]])/Table1[[#This Row],[Budget_Sales]],
(Table1[[#This Row],[Actual_Sales]]-Table1[[#This Row],[Budget_Sales]])/ABS(Table1[[#This Row],[Budget_Sales]])
)
)</f>
        <v>0.16500000000000001</v>
      </c>
      <c r="I1501" s="5" t="str">
        <f>IF(Table1[[#This Row],[Sales_Var]]&gt;=0,"Above Budget","Below Budget")</f>
        <v>Above Budget</v>
      </c>
      <c r="J1501">
        <f>Table1[[#This Row],[Actual_Sales]]-(Table1[[#This Row],[COGS]]+Table1[[#This Row],[Expenses]])</f>
        <v>81</v>
      </c>
      <c r="K1501">
        <v>80</v>
      </c>
      <c r="L1501">
        <f>Table1[[#This Row],[Actual_Profit]]-Table1[[#This Row],[Budget_Profit]]</f>
        <v>1</v>
      </c>
      <c r="M1501" s="5">
        <f>IF(
Table1[[#This Row],[Budget_Profit]]=0,
"",
IF(
Table1[[#This Row],[Budget_Profit]]&gt;0,
(Table1[[#This Row],[Actual_Profit]]-Table1[[#This Row],[Budget_Profit]])/Table1[[#This Row],[Budget_Profit]],
(Table1[[#This Row],[Actual_Profit]]-Table1[[#This Row],[Budget_Profit]])/ABS(Table1[[#This Row],[Budget_Profit]])
)
)</f>
        <v>1.2500000000000001E-2</v>
      </c>
      <c r="N1501" s="5" t="str">
        <f>IF(Table1[[#This Row],[Profit_Var]]&gt;=0, "Above Budget", "Below Budget")</f>
        <v>Above Budget</v>
      </c>
      <c r="O1501">
        <v>94</v>
      </c>
      <c r="P1501">
        <v>80</v>
      </c>
      <c r="Q1501">
        <f>Table1[[#This Row],[COGS]]-Table1[[#This Row],[Budget_COGS]]</f>
        <v>14</v>
      </c>
      <c r="R1501" s="5">
        <f>IF(
Table1[[#This Row],[Budget_COGS]]=0,
"",
IF(
Table1[[#This Row],[Budget_COGS]]&gt;0,
(Table1[[#This Row],[Budget_COGS]]-Table1[[#This Row],[COGS]]) / Table1[[#This Row],[Budget_COGS]],
(Table1[[#This Row],[Budget_COGS]]-Table1[[#This Row],[COGS]]) / ABS(Table1[[#This Row],[Budget_COGS]])
)
)</f>
        <v>-0.17499999999999999</v>
      </c>
      <c r="S1501" s="5" t="str">
        <f>IF(Table1[[#This Row],[COGS _Var]]&gt;=0, "Above Budget", "Below Budget")</f>
        <v>Above Budget</v>
      </c>
      <c r="T1501">
        <f>Table1[[#This Row],[Actual_Sales]]-Table1[[#This Row],[COGS]]</f>
        <v>139</v>
      </c>
      <c r="U1501">
        <v>120</v>
      </c>
      <c r="V1501">
        <f>Table1[[#This Row],[Gross_Margin]]-Table1[[#This Row],[Budget_Margin]]</f>
        <v>19</v>
      </c>
      <c r="W1501" s="5">
        <f>IF(
Table1[[#This Row],[Budget_Margin]]=0,
"",
IF(
Table1[[#This Row],[Budget_Margin]]&gt;0,
(Table1[[#This Row],[Gross_Margin]]-Table1[[#This Row],[Budget_Margin]]) / Table1[[#This Row],[Budget_Margin]],
(Table1[[#This Row],[Gross_Margin]]-Table1[[#This Row],[Budget_Margin]]) / ABS(Table1[[#This Row],[Budget_Margin]])
)
)</f>
        <v>0.15833333333333333</v>
      </c>
      <c r="X1501" s="5" t="str">
        <f>IF(Table1[[#This Row],[Margin_Var]]&gt;=0, "Above Budget", "Below Budget")</f>
        <v>Above Budget</v>
      </c>
      <c r="Y1501" s="5">
        <f>IFERROR(Table1[[#This Row],[Gross_Margin]]/Table1[[#This Row],[Actual_Sales]],0)</f>
        <v>0.59656652360515017</v>
      </c>
      <c r="Z1501" s="5">
        <f>Table1[[#This Row],[Actual_Profit]]/Table1[[#This Row],[Actual_Sales]]</f>
        <v>0.34763948497854075</v>
      </c>
      <c r="AA1501">
        <v>58</v>
      </c>
      <c r="AB1501" s="5">
        <f>IFERROR(Table1[[#This Row],[Expenses]]/Table1[[#This Row],[Actual_Sales]],0)</f>
        <v>0.24892703862660945</v>
      </c>
      <c r="AC1501">
        <v>31</v>
      </c>
      <c r="AD1501">
        <v>697</v>
      </c>
      <c r="AE1501" s="5">
        <f>IFERROR(Table1[[#This Row],[Inventory]]/Table1[[#This Row],[Actual_Sales]],0)</f>
        <v>2.9914163090128754</v>
      </c>
    </row>
    <row r="1502" spans="1:31" x14ac:dyDescent="0.25">
      <c r="A1502">
        <v>2903</v>
      </c>
      <c r="B1502">
        <v>513</v>
      </c>
      <c r="C1502">
        <v>11</v>
      </c>
      <c r="D1502" s="2">
        <v>40664</v>
      </c>
      <c r="E1502">
        <v>233</v>
      </c>
      <c r="F1502">
        <v>200</v>
      </c>
      <c r="G1502">
        <f>Table1[[#This Row],[Actual_Sales]]-Table1[[#This Row],[Budget_Sales]]</f>
        <v>33</v>
      </c>
      <c r="H1502" s="5">
        <f>IF(
Table1[[#This Row],[Budget_Sales]]=0,
"",
IF(
Table1[[#This Row],[Budget_Sales]]&gt;0,
(Table1[[#This Row],[Actual_Sales]]-Table1[[#This Row],[Budget_Sales]])/Table1[[#This Row],[Budget_Sales]],
(Table1[[#This Row],[Actual_Sales]]-Table1[[#This Row],[Budget_Sales]])/ABS(Table1[[#This Row],[Budget_Sales]])
)
)</f>
        <v>0.16500000000000001</v>
      </c>
      <c r="I1502" s="5" t="str">
        <f>IF(Table1[[#This Row],[Sales_Var]]&gt;=0,"Above Budget","Below Budget")</f>
        <v>Above Budget</v>
      </c>
      <c r="J1502">
        <f>Table1[[#This Row],[Actual_Sales]]-(Table1[[#This Row],[COGS]]+Table1[[#This Row],[Expenses]])</f>
        <v>81</v>
      </c>
      <c r="K1502">
        <v>70</v>
      </c>
      <c r="L1502">
        <f>Table1[[#This Row],[Actual_Profit]]-Table1[[#This Row],[Budget_Profit]]</f>
        <v>11</v>
      </c>
      <c r="M1502" s="5">
        <f>IF(
Table1[[#This Row],[Budget_Profit]]=0,
"",
IF(
Table1[[#This Row],[Budget_Profit]]&gt;0,
(Table1[[#This Row],[Actual_Profit]]-Table1[[#This Row],[Budget_Profit]])/Table1[[#This Row],[Budget_Profit]],
(Table1[[#This Row],[Actual_Profit]]-Table1[[#This Row],[Budget_Profit]])/ABS(Table1[[#This Row],[Budget_Profit]])
)
)</f>
        <v>0.15714285714285714</v>
      </c>
      <c r="N1502" s="5" t="str">
        <f>IF(Table1[[#This Row],[Profit_Var]]&gt;=0, "Above Budget", "Below Budget")</f>
        <v>Above Budget</v>
      </c>
      <c r="O1502">
        <v>94</v>
      </c>
      <c r="P1502">
        <v>80</v>
      </c>
      <c r="Q1502">
        <f>Table1[[#This Row],[COGS]]-Table1[[#This Row],[Budget_COGS]]</f>
        <v>14</v>
      </c>
      <c r="R1502" s="5">
        <f>IF(
Table1[[#This Row],[Budget_COGS]]=0,
"",
IF(
Table1[[#This Row],[Budget_COGS]]&gt;0,
(Table1[[#This Row],[Budget_COGS]]-Table1[[#This Row],[COGS]]) / Table1[[#This Row],[Budget_COGS]],
(Table1[[#This Row],[Budget_COGS]]-Table1[[#This Row],[COGS]]) / ABS(Table1[[#This Row],[Budget_COGS]])
)
)</f>
        <v>-0.17499999999999999</v>
      </c>
      <c r="S1502" s="5" t="str">
        <f>IF(Table1[[#This Row],[COGS _Var]]&gt;=0, "Above Budget", "Below Budget")</f>
        <v>Above Budget</v>
      </c>
      <c r="T1502">
        <f>Table1[[#This Row],[Actual_Sales]]-Table1[[#This Row],[COGS]]</f>
        <v>139</v>
      </c>
      <c r="U1502">
        <v>120</v>
      </c>
      <c r="V1502">
        <f>Table1[[#This Row],[Gross_Margin]]-Table1[[#This Row],[Budget_Margin]]</f>
        <v>19</v>
      </c>
      <c r="W1502" s="5">
        <f>IF(
Table1[[#This Row],[Budget_Margin]]=0,
"",
IF(
Table1[[#This Row],[Budget_Margin]]&gt;0,
(Table1[[#This Row],[Gross_Margin]]-Table1[[#This Row],[Budget_Margin]]) / Table1[[#This Row],[Budget_Margin]],
(Table1[[#This Row],[Gross_Margin]]-Table1[[#This Row],[Budget_Margin]]) / ABS(Table1[[#This Row],[Budget_Margin]])
)
)</f>
        <v>0.15833333333333333</v>
      </c>
      <c r="X1502" s="5" t="str">
        <f>IF(Table1[[#This Row],[Margin_Var]]&gt;=0, "Above Budget", "Below Budget")</f>
        <v>Above Budget</v>
      </c>
      <c r="Y1502" s="5">
        <f>IFERROR(Table1[[#This Row],[Gross_Margin]]/Table1[[#This Row],[Actual_Sales]],0)</f>
        <v>0.59656652360515017</v>
      </c>
      <c r="Z1502" s="5">
        <f>Table1[[#This Row],[Actual_Profit]]/Table1[[#This Row],[Actual_Sales]]</f>
        <v>0.34763948497854075</v>
      </c>
      <c r="AA1502">
        <v>58</v>
      </c>
      <c r="AB1502" s="5">
        <f>IFERROR(Table1[[#This Row],[Expenses]]/Table1[[#This Row],[Actual_Sales]],0)</f>
        <v>0.24892703862660945</v>
      </c>
      <c r="AC1502">
        <v>31</v>
      </c>
      <c r="AD1502">
        <v>697</v>
      </c>
      <c r="AE1502" s="5">
        <f>IFERROR(Table1[[#This Row],[Inventory]]/Table1[[#This Row],[Actual_Sales]],0)</f>
        <v>2.9914163090128754</v>
      </c>
    </row>
    <row r="1503" spans="1:31" x14ac:dyDescent="0.25">
      <c r="A1503">
        <v>2894</v>
      </c>
      <c r="B1503">
        <v>503</v>
      </c>
      <c r="C1503">
        <v>12</v>
      </c>
      <c r="D1503" s="2">
        <v>40664</v>
      </c>
      <c r="E1503">
        <v>233</v>
      </c>
      <c r="F1503">
        <v>150</v>
      </c>
      <c r="G1503">
        <f>Table1[[#This Row],[Actual_Sales]]-Table1[[#This Row],[Budget_Sales]]</f>
        <v>83</v>
      </c>
      <c r="H1503" s="5">
        <f>IF(
Table1[[#This Row],[Budget_Sales]]=0,
"",
IF(
Table1[[#This Row],[Budget_Sales]]&gt;0,
(Table1[[#This Row],[Actual_Sales]]-Table1[[#This Row],[Budget_Sales]])/Table1[[#This Row],[Budget_Sales]],
(Table1[[#This Row],[Actual_Sales]]-Table1[[#This Row],[Budget_Sales]])/ABS(Table1[[#This Row],[Budget_Sales]])
)
)</f>
        <v>0.55333333333333334</v>
      </c>
      <c r="I1503" s="5" t="str">
        <f>IF(Table1[[#This Row],[Sales_Var]]&gt;=0,"Above Budget","Below Budget")</f>
        <v>Above Budget</v>
      </c>
      <c r="J1503">
        <f>Table1[[#This Row],[Actual_Sales]]-(Table1[[#This Row],[COGS]]+Table1[[#This Row],[Expenses]])</f>
        <v>81</v>
      </c>
      <c r="K1503">
        <v>50</v>
      </c>
      <c r="L1503">
        <f>Table1[[#This Row],[Actual_Profit]]-Table1[[#This Row],[Budget_Profit]]</f>
        <v>31</v>
      </c>
      <c r="M1503" s="5">
        <f>IF(
Table1[[#This Row],[Budget_Profit]]=0,
"",
IF(
Table1[[#This Row],[Budget_Profit]]&gt;0,
(Table1[[#This Row],[Actual_Profit]]-Table1[[#This Row],[Budget_Profit]])/Table1[[#This Row],[Budget_Profit]],
(Table1[[#This Row],[Actual_Profit]]-Table1[[#This Row],[Budget_Profit]])/ABS(Table1[[#This Row],[Budget_Profit]])
)
)</f>
        <v>0.62</v>
      </c>
      <c r="N1503" s="5" t="str">
        <f>IF(Table1[[#This Row],[Profit_Var]]&gt;=0, "Above Budget", "Below Budget")</f>
        <v>Above Budget</v>
      </c>
      <c r="O1503">
        <v>94</v>
      </c>
      <c r="P1503">
        <v>60</v>
      </c>
      <c r="Q1503">
        <f>Table1[[#This Row],[COGS]]-Table1[[#This Row],[Budget_COGS]]</f>
        <v>34</v>
      </c>
      <c r="R1503" s="5">
        <f>IF(
Table1[[#This Row],[Budget_COGS]]=0,
"",
IF(
Table1[[#This Row],[Budget_COGS]]&gt;0,
(Table1[[#This Row],[Budget_COGS]]-Table1[[#This Row],[COGS]]) / Table1[[#This Row],[Budget_COGS]],
(Table1[[#This Row],[Budget_COGS]]-Table1[[#This Row],[COGS]]) / ABS(Table1[[#This Row],[Budget_COGS]])
)
)</f>
        <v>-0.56666666666666665</v>
      </c>
      <c r="S1503" s="5" t="str">
        <f>IF(Table1[[#This Row],[COGS _Var]]&gt;=0, "Above Budget", "Below Budget")</f>
        <v>Above Budget</v>
      </c>
      <c r="T1503">
        <f>Table1[[#This Row],[Actual_Sales]]-Table1[[#This Row],[COGS]]</f>
        <v>139</v>
      </c>
      <c r="U1503">
        <v>90</v>
      </c>
      <c r="V1503">
        <f>Table1[[#This Row],[Gross_Margin]]-Table1[[#This Row],[Budget_Margin]]</f>
        <v>49</v>
      </c>
      <c r="W1503" s="5">
        <f>IF(
Table1[[#This Row],[Budget_Margin]]=0,
"",
IF(
Table1[[#This Row],[Budget_Margin]]&gt;0,
(Table1[[#This Row],[Gross_Margin]]-Table1[[#This Row],[Budget_Margin]]) / Table1[[#This Row],[Budget_Margin]],
(Table1[[#This Row],[Gross_Margin]]-Table1[[#This Row],[Budget_Margin]]) / ABS(Table1[[#This Row],[Budget_Margin]])
)
)</f>
        <v>0.5444444444444444</v>
      </c>
      <c r="X1503" s="5" t="str">
        <f>IF(Table1[[#This Row],[Margin_Var]]&gt;=0, "Above Budget", "Below Budget")</f>
        <v>Above Budget</v>
      </c>
      <c r="Y1503" s="5">
        <f>IFERROR(Table1[[#This Row],[Gross_Margin]]/Table1[[#This Row],[Actual_Sales]],0)</f>
        <v>0.59656652360515017</v>
      </c>
      <c r="Z1503" s="5">
        <f>Table1[[#This Row],[Actual_Profit]]/Table1[[#This Row],[Actual_Sales]]</f>
        <v>0.34763948497854075</v>
      </c>
      <c r="AA1503">
        <v>58</v>
      </c>
      <c r="AB1503" s="5">
        <f>IFERROR(Table1[[#This Row],[Expenses]]/Table1[[#This Row],[Actual_Sales]],0)</f>
        <v>0.24892703862660945</v>
      </c>
      <c r="AC1503">
        <v>31</v>
      </c>
      <c r="AD1503">
        <v>697</v>
      </c>
      <c r="AE1503" s="5">
        <f>IFERROR(Table1[[#This Row],[Inventory]]/Table1[[#This Row],[Actual_Sales]],0)</f>
        <v>2.9914163090128754</v>
      </c>
    </row>
    <row r="1504" spans="1:31" x14ac:dyDescent="0.25">
      <c r="A1504">
        <v>1785</v>
      </c>
      <c r="B1504">
        <v>225</v>
      </c>
      <c r="C1504">
        <v>5</v>
      </c>
      <c r="D1504" s="2">
        <v>40483</v>
      </c>
      <c r="E1504">
        <v>141</v>
      </c>
      <c r="F1504">
        <v>100</v>
      </c>
      <c r="G1504">
        <f>Table1[[#This Row],[Actual_Sales]]-Table1[[#This Row],[Budget_Sales]]</f>
        <v>41</v>
      </c>
      <c r="H1504" s="5">
        <f>IF(
Table1[[#This Row],[Budget_Sales]]=0,
"",
IF(
Table1[[#This Row],[Budget_Sales]]&gt;0,
(Table1[[#This Row],[Actual_Sales]]-Table1[[#This Row],[Budget_Sales]])/Table1[[#This Row],[Budget_Sales]],
(Table1[[#This Row],[Actual_Sales]]-Table1[[#This Row],[Budget_Sales]])/ABS(Table1[[#This Row],[Budget_Sales]])
)
)</f>
        <v>0.41</v>
      </c>
      <c r="I1504" s="5" t="str">
        <f>IF(Table1[[#This Row],[Sales_Var]]&gt;=0,"Above Budget","Below Budget")</f>
        <v>Above Budget</v>
      </c>
      <c r="J1504">
        <f>Table1[[#This Row],[Actual_Sales]]-(Table1[[#This Row],[COGS]]+Table1[[#This Row],[Expenses]])</f>
        <v>49</v>
      </c>
      <c r="K1504">
        <v>30</v>
      </c>
      <c r="L1504">
        <f>Table1[[#This Row],[Actual_Profit]]-Table1[[#This Row],[Budget_Profit]]</f>
        <v>19</v>
      </c>
      <c r="M1504" s="5">
        <f>IF(
Table1[[#This Row],[Budget_Profit]]=0,
"",
IF(
Table1[[#This Row],[Budget_Profit]]&gt;0,
(Table1[[#This Row],[Actual_Profit]]-Table1[[#This Row],[Budget_Profit]])/Table1[[#This Row],[Budget_Profit]],
(Table1[[#This Row],[Actual_Profit]]-Table1[[#This Row],[Budget_Profit]])/ABS(Table1[[#This Row],[Budget_Profit]])
)
)</f>
        <v>0.6333333333333333</v>
      </c>
      <c r="N1504" s="5" t="str">
        <f>IF(Table1[[#This Row],[Profit_Var]]&gt;=0, "Above Budget", "Below Budget")</f>
        <v>Above Budget</v>
      </c>
      <c r="O1504">
        <v>53</v>
      </c>
      <c r="P1504">
        <v>40</v>
      </c>
      <c r="Q1504">
        <f>Table1[[#This Row],[COGS]]-Table1[[#This Row],[Budget_COGS]]</f>
        <v>13</v>
      </c>
      <c r="R1504" s="5">
        <f>IF(
Table1[[#This Row],[Budget_COGS]]=0,
"",
IF(
Table1[[#This Row],[Budget_COGS]]&gt;0,
(Table1[[#This Row],[Budget_COGS]]-Table1[[#This Row],[COGS]]) / Table1[[#This Row],[Budget_COGS]],
(Table1[[#This Row],[Budget_COGS]]-Table1[[#This Row],[COGS]]) / ABS(Table1[[#This Row],[Budget_COGS]])
)
)</f>
        <v>-0.32500000000000001</v>
      </c>
      <c r="S1504" s="5" t="str">
        <f>IF(Table1[[#This Row],[COGS _Var]]&gt;=0, "Above Budget", "Below Budget")</f>
        <v>Above Budget</v>
      </c>
      <c r="T1504">
        <f>Table1[[#This Row],[Actual_Sales]]-Table1[[#This Row],[COGS]]</f>
        <v>88</v>
      </c>
      <c r="U1504">
        <v>60</v>
      </c>
      <c r="V1504">
        <f>Table1[[#This Row],[Gross_Margin]]-Table1[[#This Row],[Budget_Margin]]</f>
        <v>28</v>
      </c>
      <c r="W1504" s="5">
        <f>IF(
Table1[[#This Row],[Budget_Margin]]=0,
"",
IF(
Table1[[#This Row],[Budget_Margin]]&gt;0,
(Table1[[#This Row],[Gross_Margin]]-Table1[[#This Row],[Budget_Margin]]) / Table1[[#This Row],[Budget_Margin]],
(Table1[[#This Row],[Gross_Margin]]-Table1[[#This Row],[Budget_Margin]]) / ABS(Table1[[#This Row],[Budget_Margin]])
)
)</f>
        <v>0.46666666666666667</v>
      </c>
      <c r="X1504" s="5" t="str">
        <f>IF(Table1[[#This Row],[Margin_Var]]&gt;=0, "Above Budget", "Below Budget")</f>
        <v>Above Budget</v>
      </c>
      <c r="Y1504" s="5">
        <f>IFERROR(Table1[[#This Row],[Gross_Margin]]/Table1[[#This Row],[Actual_Sales]],0)</f>
        <v>0.62411347517730498</v>
      </c>
      <c r="Z1504" s="5">
        <f>Table1[[#This Row],[Actual_Profit]]/Table1[[#This Row],[Actual_Sales]]</f>
        <v>0.3475177304964539</v>
      </c>
      <c r="AA1504">
        <v>39</v>
      </c>
      <c r="AB1504" s="5">
        <f>IFERROR(Table1[[#This Row],[Expenses]]/Table1[[#This Row],[Actual_Sales]],0)</f>
        <v>0.27659574468085107</v>
      </c>
      <c r="AC1504">
        <v>16</v>
      </c>
      <c r="AD1504">
        <v>321</v>
      </c>
      <c r="AE1504" s="5">
        <f>IFERROR(Table1[[#This Row],[Inventory]]/Table1[[#This Row],[Actual_Sales]],0)</f>
        <v>2.2765957446808511</v>
      </c>
    </row>
    <row r="1505" spans="1:31" x14ac:dyDescent="0.25">
      <c r="A1505">
        <v>1818</v>
      </c>
      <c r="B1505">
        <v>425</v>
      </c>
      <c r="C1505">
        <v>11</v>
      </c>
      <c r="D1505" s="2">
        <v>40483</v>
      </c>
      <c r="E1505">
        <v>141</v>
      </c>
      <c r="F1505">
        <v>100</v>
      </c>
      <c r="G1505">
        <f>Table1[[#This Row],[Actual_Sales]]-Table1[[#This Row],[Budget_Sales]]</f>
        <v>41</v>
      </c>
      <c r="H1505" s="5">
        <f>IF(
Table1[[#This Row],[Budget_Sales]]=0,
"",
IF(
Table1[[#This Row],[Budget_Sales]]&gt;0,
(Table1[[#This Row],[Actual_Sales]]-Table1[[#This Row],[Budget_Sales]])/Table1[[#This Row],[Budget_Sales]],
(Table1[[#This Row],[Actual_Sales]]-Table1[[#This Row],[Budget_Sales]])/ABS(Table1[[#This Row],[Budget_Sales]])
)
)</f>
        <v>0.41</v>
      </c>
      <c r="I1505" s="5" t="str">
        <f>IF(Table1[[#This Row],[Sales_Var]]&gt;=0,"Above Budget","Below Budget")</f>
        <v>Above Budget</v>
      </c>
      <c r="J1505">
        <f>Table1[[#This Row],[Actual_Sales]]-(Table1[[#This Row],[COGS]]+Table1[[#This Row],[Expenses]])</f>
        <v>49</v>
      </c>
      <c r="K1505">
        <v>50</v>
      </c>
      <c r="L1505">
        <f>Table1[[#This Row],[Actual_Profit]]-Table1[[#This Row],[Budget_Profit]]</f>
        <v>-1</v>
      </c>
      <c r="M1505" s="5">
        <f>IF(
Table1[[#This Row],[Budget_Profit]]=0,
"",
IF(
Table1[[#This Row],[Budget_Profit]]&gt;0,
(Table1[[#This Row],[Actual_Profit]]-Table1[[#This Row],[Budget_Profit]])/Table1[[#This Row],[Budget_Profit]],
(Table1[[#This Row],[Actual_Profit]]-Table1[[#This Row],[Budget_Profit]])/ABS(Table1[[#This Row],[Budget_Profit]])
)
)</f>
        <v>-0.02</v>
      </c>
      <c r="N1505" s="5" t="str">
        <f>IF(Table1[[#This Row],[Profit_Var]]&gt;=0, "Above Budget", "Below Budget")</f>
        <v>Below Budget</v>
      </c>
      <c r="O1505">
        <v>53</v>
      </c>
      <c r="P1505">
        <v>30</v>
      </c>
      <c r="Q1505">
        <f>Table1[[#This Row],[COGS]]-Table1[[#This Row],[Budget_COGS]]</f>
        <v>23</v>
      </c>
      <c r="R1505" s="5">
        <f>IF(
Table1[[#This Row],[Budget_COGS]]=0,
"",
IF(
Table1[[#This Row],[Budget_COGS]]&gt;0,
(Table1[[#This Row],[Budget_COGS]]-Table1[[#This Row],[COGS]]) / Table1[[#This Row],[Budget_COGS]],
(Table1[[#This Row],[Budget_COGS]]-Table1[[#This Row],[COGS]]) / ABS(Table1[[#This Row],[Budget_COGS]])
)
)</f>
        <v>-0.76666666666666672</v>
      </c>
      <c r="S1505" s="5" t="str">
        <f>IF(Table1[[#This Row],[COGS _Var]]&gt;=0, "Above Budget", "Below Budget")</f>
        <v>Above Budget</v>
      </c>
      <c r="T1505">
        <f>Table1[[#This Row],[Actual_Sales]]-Table1[[#This Row],[COGS]]</f>
        <v>88</v>
      </c>
      <c r="U1505">
        <v>70</v>
      </c>
      <c r="V1505">
        <f>Table1[[#This Row],[Gross_Margin]]-Table1[[#This Row],[Budget_Margin]]</f>
        <v>18</v>
      </c>
      <c r="W1505" s="5">
        <f>IF(
Table1[[#This Row],[Budget_Margin]]=0,
"",
IF(
Table1[[#This Row],[Budget_Margin]]&gt;0,
(Table1[[#This Row],[Gross_Margin]]-Table1[[#This Row],[Budget_Margin]]) / Table1[[#This Row],[Budget_Margin]],
(Table1[[#This Row],[Gross_Margin]]-Table1[[#This Row],[Budget_Margin]]) / ABS(Table1[[#This Row],[Budget_Margin]])
)
)</f>
        <v>0.25714285714285712</v>
      </c>
      <c r="X1505" s="5" t="str">
        <f>IF(Table1[[#This Row],[Margin_Var]]&gt;=0, "Above Budget", "Below Budget")</f>
        <v>Above Budget</v>
      </c>
      <c r="Y1505" s="5">
        <f>IFERROR(Table1[[#This Row],[Gross_Margin]]/Table1[[#This Row],[Actual_Sales]],0)</f>
        <v>0.62411347517730498</v>
      </c>
      <c r="Z1505" s="5">
        <f>Table1[[#This Row],[Actual_Profit]]/Table1[[#This Row],[Actual_Sales]]</f>
        <v>0.3475177304964539</v>
      </c>
      <c r="AA1505">
        <v>39</v>
      </c>
      <c r="AB1505" s="5">
        <f>IFERROR(Table1[[#This Row],[Expenses]]/Table1[[#This Row],[Actual_Sales]],0)</f>
        <v>0.27659574468085107</v>
      </c>
      <c r="AC1505">
        <v>16</v>
      </c>
      <c r="AD1505">
        <v>321</v>
      </c>
      <c r="AE1505" s="5">
        <f>IFERROR(Table1[[#This Row],[Inventory]]/Table1[[#This Row],[Actual_Sales]],0)</f>
        <v>2.2765957446808511</v>
      </c>
    </row>
    <row r="1506" spans="1:31" x14ac:dyDescent="0.25">
      <c r="A1506">
        <v>1005</v>
      </c>
      <c r="B1506">
        <v>702</v>
      </c>
      <c r="C1506">
        <v>9</v>
      </c>
      <c r="D1506" s="2">
        <v>40330</v>
      </c>
      <c r="E1506">
        <v>478</v>
      </c>
      <c r="F1506">
        <v>420</v>
      </c>
      <c r="G1506">
        <f>Table1[[#This Row],[Actual_Sales]]-Table1[[#This Row],[Budget_Sales]]</f>
        <v>58</v>
      </c>
      <c r="H1506" s="5">
        <f>IF(
Table1[[#This Row],[Budget_Sales]]=0,
"",
IF(
Table1[[#This Row],[Budget_Sales]]&gt;0,
(Table1[[#This Row],[Actual_Sales]]-Table1[[#This Row],[Budget_Sales]])/Table1[[#This Row],[Budget_Sales]],
(Table1[[#This Row],[Actual_Sales]]-Table1[[#This Row],[Budget_Sales]])/ABS(Table1[[#This Row],[Budget_Sales]])
)
)</f>
        <v>0.1380952380952381</v>
      </c>
      <c r="I1506" s="5" t="str">
        <f>IF(Table1[[#This Row],[Sales_Var]]&gt;=0,"Above Budget","Below Budget")</f>
        <v>Above Budget</v>
      </c>
      <c r="J1506">
        <f>Table1[[#This Row],[Actual_Sales]]-(Table1[[#This Row],[COGS]]+Table1[[#This Row],[Expenses]])</f>
        <v>166</v>
      </c>
      <c r="K1506">
        <v>170</v>
      </c>
      <c r="L1506">
        <f>Table1[[#This Row],[Actual_Profit]]-Table1[[#This Row],[Budget_Profit]]</f>
        <v>-4</v>
      </c>
      <c r="M1506" s="5">
        <f>IF(
Table1[[#This Row],[Budget_Profit]]=0,
"",
IF(
Table1[[#This Row],[Budget_Profit]]&gt;0,
(Table1[[#This Row],[Actual_Profit]]-Table1[[#This Row],[Budget_Profit]])/Table1[[#This Row],[Budget_Profit]],
(Table1[[#This Row],[Actual_Profit]]-Table1[[#This Row],[Budget_Profit]])/ABS(Table1[[#This Row],[Budget_Profit]])
)
)</f>
        <v>-2.3529411764705882E-2</v>
      </c>
      <c r="N1506" s="5" t="str">
        <f>IF(Table1[[#This Row],[Profit_Var]]&gt;=0, "Above Budget", "Below Budget")</f>
        <v>Below Budget</v>
      </c>
      <c r="O1506">
        <v>200</v>
      </c>
      <c r="P1506">
        <v>170</v>
      </c>
      <c r="Q1506">
        <f>Table1[[#This Row],[COGS]]-Table1[[#This Row],[Budget_COGS]]</f>
        <v>30</v>
      </c>
      <c r="R1506" s="5">
        <f>IF(
Table1[[#This Row],[Budget_COGS]]=0,
"",
IF(
Table1[[#This Row],[Budget_COGS]]&gt;0,
(Table1[[#This Row],[Budget_COGS]]-Table1[[#This Row],[COGS]]) / Table1[[#This Row],[Budget_COGS]],
(Table1[[#This Row],[Budget_COGS]]-Table1[[#This Row],[COGS]]) / ABS(Table1[[#This Row],[Budget_COGS]])
)
)</f>
        <v>-0.17647058823529413</v>
      </c>
      <c r="S1506" s="5" t="str">
        <f>IF(Table1[[#This Row],[COGS _Var]]&gt;=0, "Above Budget", "Below Budget")</f>
        <v>Above Budget</v>
      </c>
      <c r="T1506">
        <f>Table1[[#This Row],[Actual_Sales]]-Table1[[#This Row],[COGS]]</f>
        <v>278</v>
      </c>
      <c r="U1506">
        <v>250</v>
      </c>
      <c r="V1506">
        <f>Table1[[#This Row],[Gross_Margin]]-Table1[[#This Row],[Budget_Margin]]</f>
        <v>28</v>
      </c>
      <c r="W1506" s="5">
        <f>IF(
Table1[[#This Row],[Budget_Margin]]=0,
"",
IF(
Table1[[#This Row],[Budget_Margin]]&gt;0,
(Table1[[#This Row],[Gross_Margin]]-Table1[[#This Row],[Budget_Margin]]) / Table1[[#This Row],[Budget_Margin]],
(Table1[[#This Row],[Gross_Margin]]-Table1[[#This Row],[Budget_Margin]]) / ABS(Table1[[#This Row],[Budget_Margin]])
)
)</f>
        <v>0.112</v>
      </c>
      <c r="X1506" s="5" t="str">
        <f>IF(Table1[[#This Row],[Margin_Var]]&gt;=0, "Above Budget", "Below Budget")</f>
        <v>Above Budget</v>
      </c>
      <c r="Y1506" s="5">
        <f>IFERROR(Table1[[#This Row],[Gross_Margin]]/Table1[[#This Row],[Actual_Sales]],0)</f>
        <v>0.58158995815899583</v>
      </c>
      <c r="Z1506" s="5">
        <f>Table1[[#This Row],[Actual_Profit]]/Table1[[#This Row],[Actual_Sales]]</f>
        <v>0.34728033472803349</v>
      </c>
      <c r="AA1506">
        <v>112</v>
      </c>
      <c r="AB1506" s="5">
        <f>IFERROR(Table1[[#This Row],[Expenses]]/Table1[[#This Row],[Actual_Sales]],0)</f>
        <v>0.23430962343096234</v>
      </c>
      <c r="AC1506">
        <v>66</v>
      </c>
      <c r="AD1506">
        <v>1095</v>
      </c>
      <c r="AE1506" s="5">
        <f>IFERROR(Table1[[#This Row],[Inventory]]/Table1[[#This Row],[Actual_Sales]],0)</f>
        <v>2.2907949790794979</v>
      </c>
    </row>
    <row r="1507" spans="1:31" x14ac:dyDescent="0.25">
      <c r="A1507">
        <v>3044</v>
      </c>
      <c r="B1507">
        <v>337</v>
      </c>
      <c r="C1507">
        <v>5</v>
      </c>
      <c r="D1507" s="2">
        <v>40695</v>
      </c>
      <c r="E1507">
        <v>124</v>
      </c>
      <c r="F1507">
        <v>100</v>
      </c>
      <c r="G1507">
        <f>Table1[[#This Row],[Actual_Sales]]-Table1[[#This Row],[Budget_Sales]]</f>
        <v>24</v>
      </c>
      <c r="H1507" s="5">
        <f>IF(
Table1[[#This Row],[Budget_Sales]]=0,
"",
IF(
Table1[[#This Row],[Budget_Sales]]&gt;0,
(Table1[[#This Row],[Actual_Sales]]-Table1[[#This Row],[Budget_Sales]])/Table1[[#This Row],[Budget_Sales]],
(Table1[[#This Row],[Actual_Sales]]-Table1[[#This Row],[Budget_Sales]])/ABS(Table1[[#This Row],[Budget_Sales]])
)
)</f>
        <v>0.24</v>
      </c>
      <c r="I1507" s="5" t="str">
        <f>IF(Table1[[#This Row],[Sales_Var]]&gt;=0,"Above Budget","Below Budget")</f>
        <v>Above Budget</v>
      </c>
      <c r="J1507">
        <f>Table1[[#This Row],[Actual_Sales]]-(Table1[[#This Row],[COGS]]+Table1[[#This Row],[Expenses]])</f>
        <v>43</v>
      </c>
      <c r="K1507">
        <v>40</v>
      </c>
      <c r="L1507">
        <f>Table1[[#This Row],[Actual_Profit]]-Table1[[#This Row],[Budget_Profit]]</f>
        <v>3</v>
      </c>
      <c r="M1507" s="5">
        <f>IF(
Table1[[#This Row],[Budget_Profit]]=0,
"",
IF(
Table1[[#This Row],[Budget_Profit]]&gt;0,
(Table1[[#This Row],[Actual_Profit]]-Table1[[#This Row],[Budget_Profit]])/Table1[[#This Row],[Budget_Profit]],
(Table1[[#This Row],[Actual_Profit]]-Table1[[#This Row],[Budget_Profit]])/ABS(Table1[[#This Row],[Budget_Profit]])
)
)</f>
        <v>7.4999999999999997E-2</v>
      </c>
      <c r="N1507" s="5" t="str">
        <f>IF(Table1[[#This Row],[Profit_Var]]&gt;=0, "Above Budget", "Below Budget")</f>
        <v>Above Budget</v>
      </c>
      <c r="O1507">
        <v>47</v>
      </c>
      <c r="P1507">
        <v>40</v>
      </c>
      <c r="Q1507">
        <f>Table1[[#This Row],[COGS]]-Table1[[#This Row],[Budget_COGS]]</f>
        <v>7</v>
      </c>
      <c r="R1507" s="5">
        <f>IF(
Table1[[#This Row],[Budget_COGS]]=0,
"",
IF(
Table1[[#This Row],[Budget_COGS]]&gt;0,
(Table1[[#This Row],[Budget_COGS]]-Table1[[#This Row],[COGS]]) / Table1[[#This Row],[Budget_COGS]],
(Table1[[#This Row],[Budget_COGS]]-Table1[[#This Row],[COGS]]) / ABS(Table1[[#This Row],[Budget_COGS]])
)
)</f>
        <v>-0.17499999999999999</v>
      </c>
      <c r="S1507" s="5" t="str">
        <f>IF(Table1[[#This Row],[COGS _Var]]&gt;=0, "Above Budget", "Below Budget")</f>
        <v>Above Budget</v>
      </c>
      <c r="T1507">
        <f>Table1[[#This Row],[Actual_Sales]]-Table1[[#This Row],[COGS]]</f>
        <v>77</v>
      </c>
      <c r="U1507">
        <v>60</v>
      </c>
      <c r="V1507">
        <f>Table1[[#This Row],[Gross_Margin]]-Table1[[#This Row],[Budget_Margin]]</f>
        <v>17</v>
      </c>
      <c r="W1507" s="5">
        <f>IF(
Table1[[#This Row],[Budget_Margin]]=0,
"",
IF(
Table1[[#This Row],[Budget_Margin]]&gt;0,
(Table1[[#This Row],[Gross_Margin]]-Table1[[#This Row],[Budget_Margin]]) / Table1[[#This Row],[Budget_Margin]],
(Table1[[#This Row],[Gross_Margin]]-Table1[[#This Row],[Budget_Margin]]) / ABS(Table1[[#This Row],[Budget_Margin]])
)
)</f>
        <v>0.28333333333333333</v>
      </c>
      <c r="X1507" s="5" t="str">
        <f>IF(Table1[[#This Row],[Margin_Var]]&gt;=0, "Above Budget", "Below Budget")</f>
        <v>Above Budget</v>
      </c>
      <c r="Y1507" s="5">
        <f>IFERROR(Table1[[#This Row],[Gross_Margin]]/Table1[[#This Row],[Actual_Sales]],0)</f>
        <v>0.62096774193548387</v>
      </c>
      <c r="Z1507" s="5">
        <f>Table1[[#This Row],[Actual_Profit]]/Table1[[#This Row],[Actual_Sales]]</f>
        <v>0.34677419354838712</v>
      </c>
      <c r="AA1507">
        <v>34</v>
      </c>
      <c r="AB1507" s="5">
        <f>IFERROR(Table1[[#This Row],[Expenses]]/Table1[[#This Row],[Actual_Sales]],0)</f>
        <v>0.27419354838709675</v>
      </c>
      <c r="AC1507">
        <v>14</v>
      </c>
      <c r="AD1507">
        <v>371</v>
      </c>
      <c r="AE1507" s="5">
        <f>IFERROR(Table1[[#This Row],[Inventory]]/Table1[[#This Row],[Actual_Sales]],0)</f>
        <v>2.9919354838709675</v>
      </c>
    </row>
    <row r="1508" spans="1:31" x14ac:dyDescent="0.25">
      <c r="A1508">
        <v>3012</v>
      </c>
      <c r="B1508">
        <v>206</v>
      </c>
      <c r="C1508">
        <v>11</v>
      </c>
      <c r="D1508" s="2">
        <v>40695</v>
      </c>
      <c r="E1508">
        <v>124</v>
      </c>
      <c r="F1508">
        <v>80</v>
      </c>
      <c r="G1508">
        <f>Table1[[#This Row],[Actual_Sales]]-Table1[[#This Row],[Budget_Sales]]</f>
        <v>44</v>
      </c>
      <c r="H1508" s="5">
        <f>IF(
Table1[[#This Row],[Budget_Sales]]=0,
"",
IF(
Table1[[#This Row],[Budget_Sales]]&gt;0,
(Table1[[#This Row],[Actual_Sales]]-Table1[[#This Row],[Budget_Sales]])/Table1[[#This Row],[Budget_Sales]],
(Table1[[#This Row],[Actual_Sales]]-Table1[[#This Row],[Budget_Sales]])/ABS(Table1[[#This Row],[Budget_Sales]])
)
)</f>
        <v>0.55000000000000004</v>
      </c>
      <c r="I1508" s="5" t="str">
        <f>IF(Table1[[#This Row],[Sales_Var]]&gt;=0,"Above Budget","Below Budget")</f>
        <v>Above Budget</v>
      </c>
      <c r="J1508">
        <f>Table1[[#This Row],[Actual_Sales]]-(Table1[[#This Row],[COGS]]+Table1[[#This Row],[Expenses]])</f>
        <v>43</v>
      </c>
      <c r="K1508">
        <v>30</v>
      </c>
      <c r="L1508">
        <f>Table1[[#This Row],[Actual_Profit]]-Table1[[#This Row],[Budget_Profit]]</f>
        <v>13</v>
      </c>
      <c r="M1508" s="5">
        <f>IF(
Table1[[#This Row],[Budget_Profit]]=0,
"",
IF(
Table1[[#This Row],[Budget_Profit]]&gt;0,
(Table1[[#This Row],[Actual_Profit]]-Table1[[#This Row],[Budget_Profit]])/Table1[[#This Row],[Budget_Profit]],
(Table1[[#This Row],[Actual_Profit]]-Table1[[#This Row],[Budget_Profit]])/ABS(Table1[[#This Row],[Budget_Profit]])
)
)</f>
        <v>0.43333333333333335</v>
      </c>
      <c r="N1508" s="5" t="str">
        <f>IF(Table1[[#This Row],[Profit_Var]]&gt;=0, "Above Budget", "Below Budget")</f>
        <v>Above Budget</v>
      </c>
      <c r="O1508">
        <v>47</v>
      </c>
      <c r="P1508">
        <v>30</v>
      </c>
      <c r="Q1508">
        <f>Table1[[#This Row],[COGS]]-Table1[[#This Row],[Budget_COGS]]</f>
        <v>17</v>
      </c>
      <c r="R1508" s="5">
        <f>IF(
Table1[[#This Row],[Budget_COGS]]=0,
"",
IF(
Table1[[#This Row],[Budget_COGS]]&gt;0,
(Table1[[#This Row],[Budget_COGS]]-Table1[[#This Row],[COGS]]) / Table1[[#This Row],[Budget_COGS]],
(Table1[[#This Row],[Budget_COGS]]-Table1[[#This Row],[COGS]]) / ABS(Table1[[#This Row],[Budget_COGS]])
)
)</f>
        <v>-0.56666666666666665</v>
      </c>
      <c r="S1508" s="5" t="str">
        <f>IF(Table1[[#This Row],[COGS _Var]]&gt;=0, "Above Budget", "Below Budget")</f>
        <v>Above Budget</v>
      </c>
      <c r="T1508">
        <f>Table1[[#This Row],[Actual_Sales]]-Table1[[#This Row],[COGS]]</f>
        <v>77</v>
      </c>
      <c r="U1508">
        <v>50</v>
      </c>
      <c r="V1508">
        <f>Table1[[#This Row],[Gross_Margin]]-Table1[[#This Row],[Budget_Margin]]</f>
        <v>27</v>
      </c>
      <c r="W1508" s="5">
        <f>IF(
Table1[[#This Row],[Budget_Margin]]=0,
"",
IF(
Table1[[#This Row],[Budget_Margin]]&gt;0,
(Table1[[#This Row],[Gross_Margin]]-Table1[[#This Row],[Budget_Margin]]) / Table1[[#This Row],[Budget_Margin]],
(Table1[[#This Row],[Gross_Margin]]-Table1[[#This Row],[Budget_Margin]]) / ABS(Table1[[#This Row],[Budget_Margin]])
)
)</f>
        <v>0.54</v>
      </c>
      <c r="X1508" s="5" t="str">
        <f>IF(Table1[[#This Row],[Margin_Var]]&gt;=0, "Above Budget", "Below Budget")</f>
        <v>Above Budget</v>
      </c>
      <c r="Y1508" s="5">
        <f>IFERROR(Table1[[#This Row],[Gross_Margin]]/Table1[[#This Row],[Actual_Sales]],0)</f>
        <v>0.62096774193548387</v>
      </c>
      <c r="Z1508" s="5">
        <f>Table1[[#This Row],[Actual_Profit]]/Table1[[#This Row],[Actual_Sales]]</f>
        <v>0.34677419354838712</v>
      </c>
      <c r="AA1508">
        <v>34</v>
      </c>
      <c r="AB1508" s="5">
        <f>IFERROR(Table1[[#This Row],[Expenses]]/Table1[[#This Row],[Actual_Sales]],0)</f>
        <v>0.27419354838709675</v>
      </c>
      <c r="AC1508">
        <v>14</v>
      </c>
      <c r="AD1508">
        <v>371</v>
      </c>
      <c r="AE1508" s="5">
        <f>IFERROR(Table1[[#This Row],[Inventory]]/Table1[[#This Row],[Actual_Sales]],0)</f>
        <v>2.9919354838709675</v>
      </c>
    </row>
    <row r="1509" spans="1:31" x14ac:dyDescent="0.25">
      <c r="A1509">
        <v>2093</v>
      </c>
      <c r="B1509">
        <v>813</v>
      </c>
      <c r="C1509">
        <v>11</v>
      </c>
      <c r="D1509" s="2">
        <v>40513</v>
      </c>
      <c r="E1509">
        <v>75</v>
      </c>
      <c r="F1509">
        <v>70</v>
      </c>
      <c r="G1509">
        <f>Table1[[#This Row],[Actual_Sales]]-Table1[[#This Row],[Budget_Sales]]</f>
        <v>5</v>
      </c>
      <c r="H1509" s="5">
        <f>IF(
Table1[[#This Row],[Budget_Sales]]=0,
"",
IF(
Table1[[#This Row],[Budget_Sales]]&gt;0,
(Table1[[#This Row],[Actual_Sales]]-Table1[[#This Row],[Budget_Sales]])/Table1[[#This Row],[Budget_Sales]],
(Table1[[#This Row],[Actual_Sales]]-Table1[[#This Row],[Budget_Sales]])/ABS(Table1[[#This Row],[Budget_Sales]])
)
)</f>
        <v>7.1428571428571425E-2</v>
      </c>
      <c r="I1509" s="5" t="str">
        <f>IF(Table1[[#This Row],[Sales_Var]]&gt;=0,"Above Budget","Below Budget")</f>
        <v>Above Budget</v>
      </c>
      <c r="J1509">
        <f>Table1[[#This Row],[Actual_Sales]]-(Table1[[#This Row],[COGS]]+Table1[[#This Row],[Expenses]])</f>
        <v>26</v>
      </c>
      <c r="K1509">
        <v>30</v>
      </c>
      <c r="L1509">
        <f>Table1[[#This Row],[Actual_Profit]]-Table1[[#This Row],[Budget_Profit]]</f>
        <v>-4</v>
      </c>
      <c r="M1509" s="5">
        <f>IF(
Table1[[#This Row],[Budget_Profit]]=0,
"",
IF(
Table1[[#This Row],[Budget_Profit]]&gt;0,
(Table1[[#This Row],[Actual_Profit]]-Table1[[#This Row],[Budget_Profit]])/Table1[[#This Row],[Budget_Profit]],
(Table1[[#This Row],[Actual_Profit]]-Table1[[#This Row],[Budget_Profit]])/ABS(Table1[[#This Row],[Budget_Profit]])
)
)</f>
        <v>-0.13333333333333333</v>
      </c>
      <c r="N1509" s="5" t="str">
        <f>IF(Table1[[#This Row],[Profit_Var]]&gt;=0, "Above Budget", "Below Budget")</f>
        <v>Below Budget</v>
      </c>
      <c r="O1509">
        <v>30</v>
      </c>
      <c r="P1509">
        <v>30</v>
      </c>
      <c r="Q1509">
        <f>Table1[[#This Row],[COGS]]-Table1[[#This Row],[Budget_COGS]]</f>
        <v>0</v>
      </c>
      <c r="R1509" s="5">
        <f>IF(
Table1[[#This Row],[Budget_COGS]]=0,
"",
IF(
Table1[[#This Row],[Budget_COGS]]&gt;0,
(Table1[[#This Row],[Budget_COGS]]-Table1[[#This Row],[COGS]]) / Table1[[#This Row],[Budget_COGS]],
(Table1[[#This Row],[Budget_COGS]]-Table1[[#This Row],[COGS]]) / ABS(Table1[[#This Row],[Budget_COGS]])
)
)</f>
        <v>0</v>
      </c>
      <c r="S1509" s="5" t="str">
        <f>IF(Table1[[#This Row],[COGS _Var]]&gt;=0, "Above Budget", "Below Budget")</f>
        <v>Above Budget</v>
      </c>
      <c r="T1509">
        <f>Table1[[#This Row],[Actual_Sales]]-Table1[[#This Row],[COGS]]</f>
        <v>45</v>
      </c>
      <c r="U1509">
        <v>40</v>
      </c>
      <c r="V1509">
        <f>Table1[[#This Row],[Gross_Margin]]-Table1[[#This Row],[Budget_Margin]]</f>
        <v>5</v>
      </c>
      <c r="W1509" s="5">
        <f>IF(
Table1[[#This Row],[Budget_Margin]]=0,
"",
IF(
Table1[[#This Row],[Budget_Margin]]&gt;0,
(Table1[[#This Row],[Gross_Margin]]-Table1[[#This Row],[Budget_Margin]]) / Table1[[#This Row],[Budget_Margin]],
(Table1[[#This Row],[Gross_Margin]]-Table1[[#This Row],[Budget_Margin]]) / ABS(Table1[[#This Row],[Budget_Margin]])
)
)</f>
        <v>0.125</v>
      </c>
      <c r="X1509" s="5" t="str">
        <f>IF(Table1[[#This Row],[Margin_Var]]&gt;=0, "Above Budget", "Below Budget")</f>
        <v>Above Budget</v>
      </c>
      <c r="Y1509" s="5">
        <f>IFERROR(Table1[[#This Row],[Gross_Margin]]/Table1[[#This Row],[Actual_Sales]],0)</f>
        <v>0.6</v>
      </c>
      <c r="Z1509" s="5">
        <f>Table1[[#This Row],[Actual_Profit]]/Table1[[#This Row],[Actual_Sales]]</f>
        <v>0.34666666666666668</v>
      </c>
      <c r="AA1509">
        <v>19</v>
      </c>
      <c r="AB1509" s="5">
        <f>IFERROR(Table1[[#This Row],[Expenses]]/Table1[[#This Row],[Actual_Sales]],0)</f>
        <v>0.25333333333333335</v>
      </c>
      <c r="AC1509">
        <v>8</v>
      </c>
      <c r="AD1509">
        <v>882</v>
      </c>
      <c r="AE1509" s="5">
        <f>IFERROR(Table1[[#This Row],[Inventory]]/Table1[[#This Row],[Actual_Sales]],0)</f>
        <v>11.76</v>
      </c>
    </row>
    <row r="1510" spans="1:31" x14ac:dyDescent="0.25">
      <c r="A1510">
        <v>779</v>
      </c>
      <c r="B1510">
        <v>503</v>
      </c>
      <c r="C1510">
        <v>8</v>
      </c>
      <c r="D1510" s="2">
        <v>40299</v>
      </c>
      <c r="E1510">
        <v>75</v>
      </c>
      <c r="F1510">
        <v>60</v>
      </c>
      <c r="G1510">
        <f>Table1[[#This Row],[Actual_Sales]]-Table1[[#This Row],[Budget_Sales]]</f>
        <v>15</v>
      </c>
      <c r="H1510" s="5">
        <f>IF(
Table1[[#This Row],[Budget_Sales]]=0,
"",
IF(
Table1[[#This Row],[Budget_Sales]]&gt;0,
(Table1[[#This Row],[Actual_Sales]]-Table1[[#This Row],[Budget_Sales]])/Table1[[#This Row],[Budget_Sales]],
(Table1[[#This Row],[Actual_Sales]]-Table1[[#This Row],[Budget_Sales]])/ABS(Table1[[#This Row],[Budget_Sales]])
)
)</f>
        <v>0.25</v>
      </c>
      <c r="I1510" s="5" t="str">
        <f>IF(Table1[[#This Row],[Sales_Var]]&gt;=0,"Above Budget","Below Budget")</f>
        <v>Above Budget</v>
      </c>
      <c r="J1510">
        <f>Table1[[#This Row],[Actual_Sales]]-(Table1[[#This Row],[COGS]]+Table1[[#This Row],[Expenses]])</f>
        <v>26</v>
      </c>
      <c r="K1510">
        <v>40</v>
      </c>
      <c r="L1510">
        <f>Table1[[#This Row],[Actual_Profit]]-Table1[[#This Row],[Budget_Profit]]</f>
        <v>-14</v>
      </c>
      <c r="M1510" s="5">
        <f>IF(
Table1[[#This Row],[Budget_Profit]]=0,
"",
IF(
Table1[[#This Row],[Budget_Profit]]&gt;0,
(Table1[[#This Row],[Actual_Profit]]-Table1[[#This Row],[Budget_Profit]])/Table1[[#This Row],[Budget_Profit]],
(Table1[[#This Row],[Actual_Profit]]-Table1[[#This Row],[Budget_Profit]])/ABS(Table1[[#This Row],[Budget_Profit]])
)
)</f>
        <v>-0.35</v>
      </c>
      <c r="N1510" s="5" t="str">
        <f>IF(Table1[[#This Row],[Profit_Var]]&gt;=0, "Above Budget", "Below Budget")</f>
        <v>Below Budget</v>
      </c>
      <c r="O1510">
        <v>30</v>
      </c>
      <c r="P1510">
        <v>20</v>
      </c>
      <c r="Q1510">
        <f>Table1[[#This Row],[COGS]]-Table1[[#This Row],[Budget_COGS]]</f>
        <v>10</v>
      </c>
      <c r="R1510" s="5">
        <f>IF(
Table1[[#This Row],[Budget_COGS]]=0,
"",
IF(
Table1[[#This Row],[Budget_COGS]]&gt;0,
(Table1[[#This Row],[Budget_COGS]]-Table1[[#This Row],[COGS]]) / Table1[[#This Row],[Budget_COGS]],
(Table1[[#This Row],[Budget_COGS]]-Table1[[#This Row],[COGS]]) / ABS(Table1[[#This Row],[Budget_COGS]])
)
)</f>
        <v>-0.5</v>
      </c>
      <c r="S1510" s="5" t="str">
        <f>IF(Table1[[#This Row],[COGS _Var]]&gt;=0, "Above Budget", "Below Budget")</f>
        <v>Above Budget</v>
      </c>
      <c r="T1510">
        <f>Table1[[#This Row],[Actual_Sales]]-Table1[[#This Row],[COGS]]</f>
        <v>45</v>
      </c>
      <c r="U1510">
        <v>40</v>
      </c>
      <c r="V1510">
        <f>Table1[[#This Row],[Gross_Margin]]-Table1[[#This Row],[Budget_Margin]]</f>
        <v>5</v>
      </c>
      <c r="W1510" s="5">
        <f>IF(
Table1[[#This Row],[Budget_Margin]]=0,
"",
IF(
Table1[[#This Row],[Budget_Margin]]&gt;0,
(Table1[[#This Row],[Gross_Margin]]-Table1[[#This Row],[Budget_Margin]]) / Table1[[#This Row],[Budget_Margin]],
(Table1[[#This Row],[Gross_Margin]]-Table1[[#This Row],[Budget_Margin]]) / ABS(Table1[[#This Row],[Budget_Margin]])
)
)</f>
        <v>0.125</v>
      </c>
      <c r="X1510" s="5" t="str">
        <f>IF(Table1[[#This Row],[Margin_Var]]&gt;=0, "Above Budget", "Below Budget")</f>
        <v>Above Budget</v>
      </c>
      <c r="Y1510" s="5">
        <f>IFERROR(Table1[[#This Row],[Gross_Margin]]/Table1[[#This Row],[Actual_Sales]],0)</f>
        <v>0.6</v>
      </c>
      <c r="Z1510" s="5">
        <f>Table1[[#This Row],[Actual_Profit]]/Table1[[#This Row],[Actual_Sales]]</f>
        <v>0.34666666666666668</v>
      </c>
      <c r="AA1510">
        <v>19</v>
      </c>
      <c r="AB1510" s="5">
        <f>IFERROR(Table1[[#This Row],[Expenses]]/Table1[[#This Row],[Actual_Sales]],0)</f>
        <v>0.25333333333333335</v>
      </c>
      <c r="AC1510">
        <v>8</v>
      </c>
      <c r="AD1510">
        <v>794</v>
      </c>
      <c r="AE1510" s="5">
        <f>IFERROR(Table1[[#This Row],[Inventory]]/Table1[[#This Row],[Actual_Sales]],0)</f>
        <v>10.586666666666666</v>
      </c>
    </row>
    <row r="1511" spans="1:31" x14ac:dyDescent="0.25">
      <c r="A1511">
        <v>636</v>
      </c>
      <c r="B1511">
        <v>614</v>
      </c>
      <c r="C1511">
        <v>9</v>
      </c>
      <c r="D1511" s="2">
        <v>40269</v>
      </c>
      <c r="E1511">
        <v>75</v>
      </c>
      <c r="F1511">
        <v>60</v>
      </c>
      <c r="G1511">
        <f>Table1[[#This Row],[Actual_Sales]]-Table1[[#This Row],[Budget_Sales]]</f>
        <v>15</v>
      </c>
      <c r="H1511" s="5">
        <f>IF(
Table1[[#This Row],[Budget_Sales]]=0,
"",
IF(
Table1[[#This Row],[Budget_Sales]]&gt;0,
(Table1[[#This Row],[Actual_Sales]]-Table1[[#This Row],[Budget_Sales]])/Table1[[#This Row],[Budget_Sales]],
(Table1[[#This Row],[Actual_Sales]]-Table1[[#This Row],[Budget_Sales]])/ABS(Table1[[#This Row],[Budget_Sales]])
)
)</f>
        <v>0.25</v>
      </c>
      <c r="I1511" s="5" t="str">
        <f>IF(Table1[[#This Row],[Sales_Var]]&gt;=0,"Above Budget","Below Budget")</f>
        <v>Above Budget</v>
      </c>
      <c r="J1511">
        <f>Table1[[#This Row],[Actual_Sales]]-(Table1[[#This Row],[COGS]]+Table1[[#This Row],[Expenses]])</f>
        <v>26</v>
      </c>
      <c r="K1511">
        <v>40</v>
      </c>
      <c r="L1511">
        <f>Table1[[#This Row],[Actual_Profit]]-Table1[[#This Row],[Budget_Profit]]</f>
        <v>-14</v>
      </c>
      <c r="M1511" s="5">
        <f>IF(
Table1[[#This Row],[Budget_Profit]]=0,
"",
IF(
Table1[[#This Row],[Budget_Profit]]&gt;0,
(Table1[[#This Row],[Actual_Profit]]-Table1[[#This Row],[Budget_Profit]])/Table1[[#This Row],[Budget_Profit]],
(Table1[[#This Row],[Actual_Profit]]-Table1[[#This Row],[Budget_Profit]])/ABS(Table1[[#This Row],[Budget_Profit]])
)
)</f>
        <v>-0.35</v>
      </c>
      <c r="N1511" s="5" t="str">
        <f>IF(Table1[[#This Row],[Profit_Var]]&gt;=0, "Above Budget", "Below Budget")</f>
        <v>Below Budget</v>
      </c>
      <c r="O1511">
        <v>30</v>
      </c>
      <c r="P1511">
        <v>20</v>
      </c>
      <c r="Q1511">
        <f>Table1[[#This Row],[COGS]]-Table1[[#This Row],[Budget_COGS]]</f>
        <v>10</v>
      </c>
      <c r="R1511" s="5">
        <f>IF(
Table1[[#This Row],[Budget_COGS]]=0,
"",
IF(
Table1[[#This Row],[Budget_COGS]]&gt;0,
(Table1[[#This Row],[Budget_COGS]]-Table1[[#This Row],[COGS]]) / Table1[[#This Row],[Budget_COGS]],
(Table1[[#This Row],[Budget_COGS]]-Table1[[#This Row],[COGS]]) / ABS(Table1[[#This Row],[Budget_COGS]])
)
)</f>
        <v>-0.5</v>
      </c>
      <c r="S1511" s="5" t="str">
        <f>IF(Table1[[#This Row],[COGS _Var]]&gt;=0, "Above Budget", "Below Budget")</f>
        <v>Above Budget</v>
      </c>
      <c r="T1511">
        <f>Table1[[#This Row],[Actual_Sales]]-Table1[[#This Row],[COGS]]</f>
        <v>45</v>
      </c>
      <c r="U1511">
        <v>40</v>
      </c>
      <c r="V1511">
        <f>Table1[[#This Row],[Gross_Margin]]-Table1[[#This Row],[Budget_Margin]]</f>
        <v>5</v>
      </c>
      <c r="W1511" s="5">
        <f>IF(
Table1[[#This Row],[Budget_Margin]]=0,
"",
IF(
Table1[[#This Row],[Budget_Margin]]&gt;0,
(Table1[[#This Row],[Gross_Margin]]-Table1[[#This Row],[Budget_Margin]]) / Table1[[#This Row],[Budget_Margin]],
(Table1[[#This Row],[Gross_Margin]]-Table1[[#This Row],[Budget_Margin]]) / ABS(Table1[[#This Row],[Budget_Margin]])
)
)</f>
        <v>0.125</v>
      </c>
      <c r="X1511" s="5" t="str">
        <f>IF(Table1[[#This Row],[Margin_Var]]&gt;=0, "Above Budget", "Below Budget")</f>
        <v>Above Budget</v>
      </c>
      <c r="Y1511" s="5">
        <f>IFERROR(Table1[[#This Row],[Gross_Margin]]/Table1[[#This Row],[Actual_Sales]],0)</f>
        <v>0.6</v>
      </c>
      <c r="Z1511" s="5">
        <f>Table1[[#This Row],[Actual_Profit]]/Table1[[#This Row],[Actual_Sales]]</f>
        <v>0.34666666666666668</v>
      </c>
      <c r="AA1511">
        <v>19</v>
      </c>
      <c r="AB1511" s="5">
        <f>IFERROR(Table1[[#This Row],[Expenses]]/Table1[[#This Row],[Actual_Sales]],0)</f>
        <v>0.25333333333333335</v>
      </c>
      <c r="AC1511">
        <v>8</v>
      </c>
      <c r="AD1511">
        <v>820</v>
      </c>
      <c r="AE1511" s="5">
        <f>IFERROR(Table1[[#This Row],[Inventory]]/Table1[[#This Row],[Actual_Sales]],0)</f>
        <v>10.933333333333334</v>
      </c>
    </row>
    <row r="1512" spans="1:31" x14ac:dyDescent="0.25">
      <c r="A1512">
        <v>676</v>
      </c>
      <c r="B1512">
        <v>781</v>
      </c>
      <c r="C1512">
        <v>11</v>
      </c>
      <c r="D1512" s="2">
        <v>40269</v>
      </c>
      <c r="E1512">
        <v>75</v>
      </c>
      <c r="F1512">
        <v>80</v>
      </c>
      <c r="G1512">
        <f>Table1[[#This Row],[Actual_Sales]]-Table1[[#This Row],[Budget_Sales]]</f>
        <v>-5</v>
      </c>
      <c r="H1512" s="5">
        <f>IF(
Table1[[#This Row],[Budget_Sales]]=0,
"",
IF(
Table1[[#This Row],[Budget_Sales]]&gt;0,
(Table1[[#This Row],[Actual_Sales]]-Table1[[#This Row],[Budget_Sales]])/Table1[[#This Row],[Budget_Sales]],
(Table1[[#This Row],[Actual_Sales]]-Table1[[#This Row],[Budget_Sales]])/ABS(Table1[[#This Row],[Budget_Sales]])
)
)</f>
        <v>-6.25E-2</v>
      </c>
      <c r="I1512" s="5" t="str">
        <f>IF(Table1[[#This Row],[Sales_Var]]&gt;=0,"Above Budget","Below Budget")</f>
        <v>Below Budget</v>
      </c>
      <c r="J1512">
        <f>Table1[[#This Row],[Actual_Sales]]-(Table1[[#This Row],[COGS]]+Table1[[#This Row],[Expenses]])</f>
        <v>26</v>
      </c>
      <c r="K1512">
        <v>40</v>
      </c>
      <c r="L1512">
        <f>Table1[[#This Row],[Actual_Profit]]-Table1[[#This Row],[Budget_Profit]]</f>
        <v>-14</v>
      </c>
      <c r="M1512" s="5">
        <f>IF(
Table1[[#This Row],[Budget_Profit]]=0,
"",
IF(
Table1[[#This Row],[Budget_Profit]]&gt;0,
(Table1[[#This Row],[Actual_Profit]]-Table1[[#This Row],[Budget_Profit]])/Table1[[#This Row],[Budget_Profit]],
(Table1[[#This Row],[Actual_Profit]]-Table1[[#This Row],[Budget_Profit]])/ABS(Table1[[#This Row],[Budget_Profit]])
)
)</f>
        <v>-0.35</v>
      </c>
      <c r="N1512" s="5" t="str">
        <f>IF(Table1[[#This Row],[Profit_Var]]&gt;=0, "Above Budget", "Below Budget")</f>
        <v>Below Budget</v>
      </c>
      <c r="O1512">
        <v>30</v>
      </c>
      <c r="P1512">
        <v>30</v>
      </c>
      <c r="Q1512">
        <f>Table1[[#This Row],[COGS]]-Table1[[#This Row],[Budget_COGS]]</f>
        <v>0</v>
      </c>
      <c r="R1512" s="5">
        <f>IF(
Table1[[#This Row],[Budget_COGS]]=0,
"",
IF(
Table1[[#This Row],[Budget_COGS]]&gt;0,
(Table1[[#This Row],[Budget_COGS]]-Table1[[#This Row],[COGS]]) / Table1[[#This Row],[Budget_COGS]],
(Table1[[#This Row],[Budget_COGS]]-Table1[[#This Row],[COGS]]) / ABS(Table1[[#This Row],[Budget_COGS]])
)
)</f>
        <v>0</v>
      </c>
      <c r="S1512" s="5" t="str">
        <f>IF(Table1[[#This Row],[COGS _Var]]&gt;=0, "Above Budget", "Below Budget")</f>
        <v>Above Budget</v>
      </c>
      <c r="T1512">
        <f>Table1[[#This Row],[Actual_Sales]]-Table1[[#This Row],[COGS]]</f>
        <v>45</v>
      </c>
      <c r="U1512">
        <v>50</v>
      </c>
      <c r="V1512">
        <f>Table1[[#This Row],[Gross_Margin]]-Table1[[#This Row],[Budget_Margin]]</f>
        <v>-5</v>
      </c>
      <c r="W1512" s="5">
        <f>IF(
Table1[[#This Row],[Budget_Margin]]=0,
"",
IF(
Table1[[#This Row],[Budget_Margin]]&gt;0,
(Table1[[#This Row],[Gross_Margin]]-Table1[[#This Row],[Budget_Margin]]) / Table1[[#This Row],[Budget_Margin]],
(Table1[[#This Row],[Gross_Margin]]-Table1[[#This Row],[Budget_Margin]]) / ABS(Table1[[#This Row],[Budget_Margin]])
)
)</f>
        <v>-0.1</v>
      </c>
      <c r="X1512" s="5" t="str">
        <f>IF(Table1[[#This Row],[Margin_Var]]&gt;=0, "Above Budget", "Below Budget")</f>
        <v>Below Budget</v>
      </c>
      <c r="Y1512" s="5">
        <f>IFERROR(Table1[[#This Row],[Gross_Margin]]/Table1[[#This Row],[Actual_Sales]],0)</f>
        <v>0.6</v>
      </c>
      <c r="Z1512" s="5">
        <f>Table1[[#This Row],[Actual_Profit]]/Table1[[#This Row],[Actual_Sales]]</f>
        <v>0.34666666666666668</v>
      </c>
      <c r="AA1512">
        <v>19</v>
      </c>
      <c r="AB1512" s="5">
        <f>IFERROR(Table1[[#This Row],[Expenses]]/Table1[[#This Row],[Actual_Sales]],0)</f>
        <v>0.25333333333333335</v>
      </c>
      <c r="AC1512">
        <v>8</v>
      </c>
      <c r="AD1512">
        <v>820</v>
      </c>
      <c r="AE1512" s="5">
        <f>IFERROR(Table1[[#This Row],[Inventory]]/Table1[[#This Row],[Actual_Sales]],0)</f>
        <v>10.933333333333334</v>
      </c>
    </row>
    <row r="1513" spans="1:31" x14ac:dyDescent="0.25">
      <c r="A1513">
        <v>1296</v>
      </c>
      <c r="B1513">
        <v>504</v>
      </c>
      <c r="C1513">
        <v>8</v>
      </c>
      <c r="D1513" s="2">
        <v>40391</v>
      </c>
      <c r="E1513">
        <v>176</v>
      </c>
      <c r="F1513">
        <v>170</v>
      </c>
      <c r="G1513">
        <f>Table1[[#This Row],[Actual_Sales]]-Table1[[#This Row],[Budget_Sales]]</f>
        <v>6</v>
      </c>
      <c r="H1513" s="5">
        <f>IF(
Table1[[#This Row],[Budget_Sales]]=0,
"",
IF(
Table1[[#This Row],[Budget_Sales]]&gt;0,
(Table1[[#This Row],[Actual_Sales]]-Table1[[#This Row],[Budget_Sales]])/Table1[[#This Row],[Budget_Sales]],
(Table1[[#This Row],[Actual_Sales]]-Table1[[#This Row],[Budget_Sales]])/ABS(Table1[[#This Row],[Budget_Sales]])
)
)</f>
        <v>3.5294117647058823E-2</v>
      </c>
      <c r="I1513" s="5" t="str">
        <f>IF(Table1[[#This Row],[Sales_Var]]&gt;=0,"Above Budget","Below Budget")</f>
        <v>Above Budget</v>
      </c>
      <c r="J1513">
        <f>Table1[[#This Row],[Actual_Sales]]-(Table1[[#This Row],[COGS]]+Table1[[#This Row],[Expenses]])</f>
        <v>61</v>
      </c>
      <c r="K1513">
        <v>70</v>
      </c>
      <c r="L1513">
        <f>Table1[[#This Row],[Actual_Profit]]-Table1[[#This Row],[Budget_Profit]]</f>
        <v>-9</v>
      </c>
      <c r="M1513" s="5">
        <f>IF(
Table1[[#This Row],[Budget_Profit]]=0,
"",
IF(
Table1[[#This Row],[Budget_Profit]]&gt;0,
(Table1[[#This Row],[Actual_Profit]]-Table1[[#This Row],[Budget_Profit]])/Table1[[#This Row],[Budget_Profit]],
(Table1[[#This Row],[Actual_Profit]]-Table1[[#This Row],[Budget_Profit]])/ABS(Table1[[#This Row],[Budget_Profit]])
)
)</f>
        <v>-0.12857142857142856</v>
      </c>
      <c r="N1513" s="5" t="str">
        <f>IF(Table1[[#This Row],[Profit_Var]]&gt;=0, "Above Budget", "Below Budget")</f>
        <v>Below Budget</v>
      </c>
      <c r="O1513">
        <v>77</v>
      </c>
      <c r="P1513">
        <v>70</v>
      </c>
      <c r="Q1513">
        <f>Table1[[#This Row],[COGS]]-Table1[[#This Row],[Budget_COGS]]</f>
        <v>7</v>
      </c>
      <c r="R1513" s="5">
        <f>IF(
Table1[[#This Row],[Budget_COGS]]=0,
"",
IF(
Table1[[#This Row],[Budget_COGS]]&gt;0,
(Table1[[#This Row],[Budget_COGS]]-Table1[[#This Row],[COGS]]) / Table1[[#This Row],[Budget_COGS]],
(Table1[[#This Row],[Budget_COGS]]-Table1[[#This Row],[COGS]]) / ABS(Table1[[#This Row],[Budget_COGS]])
)
)</f>
        <v>-0.1</v>
      </c>
      <c r="S1513" s="5" t="str">
        <f>IF(Table1[[#This Row],[COGS _Var]]&gt;=0, "Above Budget", "Below Budget")</f>
        <v>Above Budget</v>
      </c>
      <c r="T1513">
        <f>Table1[[#This Row],[Actual_Sales]]-Table1[[#This Row],[COGS]]</f>
        <v>99</v>
      </c>
      <c r="U1513">
        <v>100</v>
      </c>
      <c r="V1513">
        <f>Table1[[#This Row],[Gross_Margin]]-Table1[[#This Row],[Budget_Margin]]</f>
        <v>-1</v>
      </c>
      <c r="W1513" s="5">
        <f>IF(
Table1[[#This Row],[Budget_Margin]]=0,
"",
IF(
Table1[[#This Row],[Budget_Margin]]&gt;0,
(Table1[[#This Row],[Gross_Margin]]-Table1[[#This Row],[Budget_Margin]]) / Table1[[#This Row],[Budget_Margin]],
(Table1[[#This Row],[Gross_Margin]]-Table1[[#This Row],[Budget_Margin]]) / ABS(Table1[[#This Row],[Budget_Margin]])
)
)</f>
        <v>-0.01</v>
      </c>
      <c r="X1513" s="5" t="str">
        <f>IF(Table1[[#This Row],[Margin_Var]]&gt;=0, "Above Budget", "Below Budget")</f>
        <v>Below Budget</v>
      </c>
      <c r="Y1513" s="5">
        <f>IFERROR(Table1[[#This Row],[Gross_Margin]]/Table1[[#This Row],[Actual_Sales]],0)</f>
        <v>0.5625</v>
      </c>
      <c r="Z1513" s="5">
        <f>Table1[[#This Row],[Actual_Profit]]/Table1[[#This Row],[Actual_Sales]]</f>
        <v>0.34659090909090912</v>
      </c>
      <c r="AA1513">
        <v>38</v>
      </c>
      <c r="AB1513" s="5">
        <f>IFERROR(Table1[[#This Row],[Expenses]]/Table1[[#This Row],[Actual_Sales]],0)</f>
        <v>0.21590909090909091</v>
      </c>
      <c r="AC1513">
        <v>25</v>
      </c>
      <c r="AD1513">
        <v>581</v>
      </c>
      <c r="AE1513" s="5">
        <f>IFERROR(Table1[[#This Row],[Inventory]]/Table1[[#This Row],[Actual_Sales]],0)</f>
        <v>3.3011363636363638</v>
      </c>
    </row>
    <row r="1514" spans="1:31" x14ac:dyDescent="0.25">
      <c r="A1514">
        <v>820</v>
      </c>
      <c r="B1514">
        <v>630</v>
      </c>
      <c r="C1514">
        <v>2</v>
      </c>
      <c r="D1514" s="2">
        <v>40299</v>
      </c>
      <c r="E1514">
        <v>465</v>
      </c>
      <c r="F1514">
        <v>480</v>
      </c>
      <c r="G1514">
        <f>Table1[[#This Row],[Actual_Sales]]-Table1[[#This Row],[Budget_Sales]]</f>
        <v>-15</v>
      </c>
      <c r="H1514" s="5">
        <f>IF(
Table1[[#This Row],[Budget_Sales]]=0,
"",
IF(
Table1[[#This Row],[Budget_Sales]]&gt;0,
(Table1[[#This Row],[Actual_Sales]]-Table1[[#This Row],[Budget_Sales]])/Table1[[#This Row],[Budget_Sales]],
(Table1[[#This Row],[Actual_Sales]]-Table1[[#This Row],[Budget_Sales]])/ABS(Table1[[#This Row],[Budget_Sales]])
)
)</f>
        <v>-3.125E-2</v>
      </c>
      <c r="I1514" s="5" t="str">
        <f>IF(Table1[[#This Row],[Sales_Var]]&gt;=0,"Above Budget","Below Budget")</f>
        <v>Below Budget</v>
      </c>
      <c r="J1514">
        <f>Table1[[#This Row],[Actual_Sales]]-(Table1[[#This Row],[COGS]]+Table1[[#This Row],[Expenses]])</f>
        <v>161</v>
      </c>
      <c r="K1514">
        <v>180</v>
      </c>
      <c r="L1514">
        <f>Table1[[#This Row],[Actual_Profit]]-Table1[[#This Row],[Budget_Profit]]</f>
        <v>-19</v>
      </c>
      <c r="M1514" s="5">
        <f>IF(
Table1[[#This Row],[Budget_Profit]]=0,
"",
IF(
Table1[[#This Row],[Budget_Profit]]&gt;0,
(Table1[[#This Row],[Actual_Profit]]-Table1[[#This Row],[Budget_Profit]])/Table1[[#This Row],[Budget_Profit]],
(Table1[[#This Row],[Actual_Profit]]-Table1[[#This Row],[Budget_Profit]])/ABS(Table1[[#This Row],[Budget_Profit]])
)
)</f>
        <v>-0.10555555555555556</v>
      </c>
      <c r="N1514" s="5" t="str">
        <f>IF(Table1[[#This Row],[Profit_Var]]&gt;=0, "Above Budget", "Below Budget")</f>
        <v>Below Budget</v>
      </c>
      <c r="O1514">
        <v>195</v>
      </c>
      <c r="P1514">
        <v>200</v>
      </c>
      <c r="Q1514">
        <f>Table1[[#This Row],[COGS]]-Table1[[#This Row],[Budget_COGS]]</f>
        <v>-5</v>
      </c>
      <c r="R1514" s="5">
        <f>IF(
Table1[[#This Row],[Budget_COGS]]=0,
"",
IF(
Table1[[#This Row],[Budget_COGS]]&gt;0,
(Table1[[#This Row],[Budget_COGS]]-Table1[[#This Row],[COGS]]) / Table1[[#This Row],[Budget_COGS]],
(Table1[[#This Row],[Budget_COGS]]-Table1[[#This Row],[COGS]]) / ABS(Table1[[#This Row],[Budget_COGS]])
)
)</f>
        <v>2.5000000000000001E-2</v>
      </c>
      <c r="S1514" s="5" t="str">
        <f>IF(Table1[[#This Row],[COGS _Var]]&gt;=0, "Above Budget", "Below Budget")</f>
        <v>Below Budget</v>
      </c>
      <c r="T1514">
        <f>Table1[[#This Row],[Actual_Sales]]-Table1[[#This Row],[COGS]]</f>
        <v>270</v>
      </c>
      <c r="U1514">
        <v>280</v>
      </c>
      <c r="V1514">
        <f>Table1[[#This Row],[Gross_Margin]]-Table1[[#This Row],[Budget_Margin]]</f>
        <v>-10</v>
      </c>
      <c r="W1514" s="5">
        <f>IF(
Table1[[#This Row],[Budget_Margin]]=0,
"",
IF(
Table1[[#This Row],[Budget_Margin]]&gt;0,
(Table1[[#This Row],[Gross_Margin]]-Table1[[#This Row],[Budget_Margin]]) / Table1[[#This Row],[Budget_Margin]],
(Table1[[#This Row],[Gross_Margin]]-Table1[[#This Row],[Budget_Margin]]) / ABS(Table1[[#This Row],[Budget_Margin]])
)
)</f>
        <v>-3.5714285714285712E-2</v>
      </c>
      <c r="X1514" s="5" t="str">
        <f>IF(Table1[[#This Row],[Margin_Var]]&gt;=0, "Above Budget", "Below Budget")</f>
        <v>Below Budget</v>
      </c>
      <c r="Y1514" s="5">
        <f>IFERROR(Table1[[#This Row],[Gross_Margin]]/Table1[[#This Row],[Actual_Sales]],0)</f>
        <v>0.58064516129032262</v>
      </c>
      <c r="Z1514" s="5">
        <f>Table1[[#This Row],[Actual_Profit]]/Table1[[#This Row],[Actual_Sales]]</f>
        <v>0.34623655913978496</v>
      </c>
      <c r="AA1514">
        <v>109</v>
      </c>
      <c r="AB1514" s="5">
        <f>IFERROR(Table1[[#This Row],[Expenses]]/Table1[[#This Row],[Actual_Sales]],0)</f>
        <v>0.23440860215053763</v>
      </c>
      <c r="AC1514">
        <v>64</v>
      </c>
      <c r="AD1514">
        <v>956</v>
      </c>
      <c r="AE1514" s="5">
        <f>IFERROR(Table1[[#This Row],[Inventory]]/Table1[[#This Row],[Actual_Sales]],0)</f>
        <v>2.0559139784946239</v>
      </c>
    </row>
    <row r="1515" spans="1:31" x14ac:dyDescent="0.25">
      <c r="A1515">
        <v>834</v>
      </c>
      <c r="B1515">
        <v>715</v>
      </c>
      <c r="C1515">
        <v>8</v>
      </c>
      <c r="D1515" s="2">
        <v>40299</v>
      </c>
      <c r="E1515">
        <v>130</v>
      </c>
      <c r="F1515">
        <v>110</v>
      </c>
      <c r="G1515">
        <f>Table1[[#This Row],[Actual_Sales]]-Table1[[#This Row],[Budget_Sales]]</f>
        <v>20</v>
      </c>
      <c r="H1515" s="5">
        <f>IF(
Table1[[#This Row],[Budget_Sales]]=0,
"",
IF(
Table1[[#This Row],[Budget_Sales]]&gt;0,
(Table1[[#This Row],[Actual_Sales]]-Table1[[#This Row],[Budget_Sales]])/Table1[[#This Row],[Budget_Sales]],
(Table1[[#This Row],[Actual_Sales]]-Table1[[#This Row],[Budget_Sales]])/ABS(Table1[[#This Row],[Budget_Sales]])
)
)</f>
        <v>0.18181818181818182</v>
      </c>
      <c r="I1515" s="5" t="str">
        <f>IF(Table1[[#This Row],[Sales_Var]]&gt;=0,"Above Budget","Below Budget")</f>
        <v>Above Budget</v>
      </c>
      <c r="J1515">
        <f>Table1[[#This Row],[Actual_Sales]]-(Table1[[#This Row],[COGS]]+Table1[[#This Row],[Expenses]])</f>
        <v>45</v>
      </c>
      <c r="K1515">
        <v>50</v>
      </c>
      <c r="L1515">
        <f>Table1[[#This Row],[Actual_Profit]]-Table1[[#This Row],[Budget_Profit]]</f>
        <v>-5</v>
      </c>
      <c r="M1515" s="5">
        <f>IF(
Table1[[#This Row],[Budget_Profit]]=0,
"",
IF(
Table1[[#This Row],[Budget_Profit]]&gt;0,
(Table1[[#This Row],[Actual_Profit]]-Table1[[#This Row],[Budget_Profit]])/Table1[[#This Row],[Budget_Profit]],
(Table1[[#This Row],[Actual_Profit]]-Table1[[#This Row],[Budget_Profit]])/ABS(Table1[[#This Row],[Budget_Profit]])
)
)</f>
        <v>-0.1</v>
      </c>
      <c r="N1515" s="5" t="str">
        <f>IF(Table1[[#This Row],[Profit_Var]]&gt;=0, "Above Budget", "Below Budget")</f>
        <v>Below Budget</v>
      </c>
      <c r="O1515">
        <v>48</v>
      </c>
      <c r="P1515">
        <v>40</v>
      </c>
      <c r="Q1515">
        <f>Table1[[#This Row],[COGS]]-Table1[[#This Row],[Budget_COGS]]</f>
        <v>8</v>
      </c>
      <c r="R1515" s="5">
        <f>IF(
Table1[[#This Row],[Budget_COGS]]=0,
"",
IF(
Table1[[#This Row],[Budget_COGS]]&gt;0,
(Table1[[#This Row],[Budget_COGS]]-Table1[[#This Row],[COGS]]) / Table1[[#This Row],[Budget_COGS]],
(Table1[[#This Row],[Budget_COGS]]-Table1[[#This Row],[COGS]]) / ABS(Table1[[#This Row],[Budget_COGS]])
)
)</f>
        <v>-0.2</v>
      </c>
      <c r="S1515" s="5" t="str">
        <f>IF(Table1[[#This Row],[COGS _Var]]&gt;=0, "Above Budget", "Below Budget")</f>
        <v>Above Budget</v>
      </c>
      <c r="T1515">
        <f>Table1[[#This Row],[Actual_Sales]]-Table1[[#This Row],[COGS]]</f>
        <v>82</v>
      </c>
      <c r="U1515">
        <v>70</v>
      </c>
      <c r="V1515">
        <f>Table1[[#This Row],[Gross_Margin]]-Table1[[#This Row],[Budget_Margin]]</f>
        <v>12</v>
      </c>
      <c r="W1515" s="5">
        <f>IF(
Table1[[#This Row],[Budget_Margin]]=0,
"",
IF(
Table1[[#This Row],[Budget_Margin]]&gt;0,
(Table1[[#This Row],[Gross_Margin]]-Table1[[#This Row],[Budget_Margin]]) / Table1[[#This Row],[Budget_Margin]],
(Table1[[#This Row],[Gross_Margin]]-Table1[[#This Row],[Budget_Margin]]) / ABS(Table1[[#This Row],[Budget_Margin]])
)
)</f>
        <v>0.17142857142857143</v>
      </c>
      <c r="X1515" s="5" t="str">
        <f>IF(Table1[[#This Row],[Margin_Var]]&gt;=0, "Above Budget", "Below Budget")</f>
        <v>Above Budget</v>
      </c>
      <c r="Y1515" s="5">
        <f>IFERROR(Table1[[#This Row],[Gross_Margin]]/Table1[[#This Row],[Actual_Sales]],0)</f>
        <v>0.63076923076923075</v>
      </c>
      <c r="Z1515" s="5">
        <f>Table1[[#This Row],[Actual_Profit]]/Table1[[#This Row],[Actual_Sales]]</f>
        <v>0.34615384615384615</v>
      </c>
      <c r="AA1515">
        <v>37</v>
      </c>
      <c r="AB1515" s="5">
        <f>IFERROR(Table1[[#This Row],[Expenses]]/Table1[[#This Row],[Actual_Sales]],0)</f>
        <v>0.2846153846153846</v>
      </c>
      <c r="AC1515">
        <v>14</v>
      </c>
      <c r="AD1515">
        <v>351</v>
      </c>
      <c r="AE1515" s="5">
        <f>IFERROR(Table1[[#This Row],[Inventory]]/Table1[[#This Row],[Actual_Sales]],0)</f>
        <v>2.7</v>
      </c>
    </row>
    <row r="1516" spans="1:31" x14ac:dyDescent="0.25">
      <c r="A1516">
        <v>1788</v>
      </c>
      <c r="B1516">
        <v>262</v>
      </c>
      <c r="C1516">
        <v>9</v>
      </c>
      <c r="D1516" s="2">
        <v>40483</v>
      </c>
      <c r="E1516">
        <v>78</v>
      </c>
      <c r="F1516">
        <v>70</v>
      </c>
      <c r="G1516">
        <f>Table1[[#This Row],[Actual_Sales]]-Table1[[#This Row],[Budget_Sales]]</f>
        <v>8</v>
      </c>
      <c r="H1516" s="5">
        <f>IF(
Table1[[#This Row],[Budget_Sales]]=0,
"",
IF(
Table1[[#This Row],[Budget_Sales]]&gt;0,
(Table1[[#This Row],[Actual_Sales]]-Table1[[#This Row],[Budget_Sales]])/Table1[[#This Row],[Budget_Sales]],
(Table1[[#This Row],[Actual_Sales]]-Table1[[#This Row],[Budget_Sales]])/ABS(Table1[[#This Row],[Budget_Sales]])
)
)</f>
        <v>0.11428571428571428</v>
      </c>
      <c r="I1516" s="5" t="str">
        <f>IF(Table1[[#This Row],[Sales_Var]]&gt;=0,"Above Budget","Below Budget")</f>
        <v>Above Budget</v>
      </c>
      <c r="J1516">
        <f>Table1[[#This Row],[Actual_Sales]]-(Table1[[#This Row],[COGS]]+Table1[[#This Row],[Expenses]])</f>
        <v>27</v>
      </c>
      <c r="K1516">
        <v>40</v>
      </c>
      <c r="L1516">
        <f>Table1[[#This Row],[Actual_Profit]]-Table1[[#This Row],[Budget_Profit]]</f>
        <v>-13</v>
      </c>
      <c r="M1516" s="5">
        <f>IF(
Table1[[#This Row],[Budget_Profit]]=0,
"",
IF(
Table1[[#This Row],[Budget_Profit]]&gt;0,
(Table1[[#This Row],[Actual_Profit]]-Table1[[#This Row],[Budget_Profit]])/Table1[[#This Row],[Budget_Profit]],
(Table1[[#This Row],[Actual_Profit]]-Table1[[#This Row],[Budget_Profit]])/ABS(Table1[[#This Row],[Budget_Profit]])
)
)</f>
        <v>-0.32500000000000001</v>
      </c>
      <c r="N1516" s="5" t="str">
        <f>IF(Table1[[#This Row],[Profit_Var]]&gt;=0, "Above Budget", "Below Budget")</f>
        <v>Below Budget</v>
      </c>
      <c r="O1516">
        <v>31</v>
      </c>
      <c r="P1516">
        <v>20</v>
      </c>
      <c r="Q1516">
        <f>Table1[[#This Row],[COGS]]-Table1[[#This Row],[Budget_COGS]]</f>
        <v>11</v>
      </c>
      <c r="R1516" s="5">
        <f>IF(
Table1[[#This Row],[Budget_COGS]]=0,
"",
IF(
Table1[[#This Row],[Budget_COGS]]&gt;0,
(Table1[[#This Row],[Budget_COGS]]-Table1[[#This Row],[COGS]]) / Table1[[#This Row],[Budget_COGS]],
(Table1[[#This Row],[Budget_COGS]]-Table1[[#This Row],[COGS]]) / ABS(Table1[[#This Row],[Budget_COGS]])
)
)</f>
        <v>-0.55000000000000004</v>
      </c>
      <c r="S1516" s="5" t="str">
        <f>IF(Table1[[#This Row],[COGS _Var]]&gt;=0, "Above Budget", "Below Budget")</f>
        <v>Above Budget</v>
      </c>
      <c r="T1516">
        <f>Table1[[#This Row],[Actual_Sales]]-Table1[[#This Row],[COGS]]</f>
        <v>47</v>
      </c>
      <c r="U1516">
        <v>50</v>
      </c>
      <c r="V1516">
        <f>Table1[[#This Row],[Gross_Margin]]-Table1[[#This Row],[Budget_Margin]]</f>
        <v>-3</v>
      </c>
      <c r="W1516" s="5">
        <f>IF(
Table1[[#This Row],[Budget_Margin]]=0,
"",
IF(
Table1[[#This Row],[Budget_Margin]]&gt;0,
(Table1[[#This Row],[Gross_Margin]]-Table1[[#This Row],[Budget_Margin]]) / Table1[[#This Row],[Budget_Margin]],
(Table1[[#This Row],[Gross_Margin]]-Table1[[#This Row],[Budget_Margin]]) / ABS(Table1[[#This Row],[Budget_Margin]])
)
)</f>
        <v>-0.06</v>
      </c>
      <c r="X1516" s="5" t="str">
        <f>IF(Table1[[#This Row],[Margin_Var]]&gt;=0, "Above Budget", "Below Budget")</f>
        <v>Below Budget</v>
      </c>
      <c r="Y1516" s="5">
        <f>IFERROR(Table1[[#This Row],[Gross_Margin]]/Table1[[#This Row],[Actual_Sales]],0)</f>
        <v>0.60256410256410253</v>
      </c>
      <c r="Z1516" s="5">
        <f>Table1[[#This Row],[Actual_Profit]]/Table1[[#This Row],[Actual_Sales]]</f>
        <v>0.34615384615384615</v>
      </c>
      <c r="AA1516">
        <v>20</v>
      </c>
      <c r="AB1516" s="5">
        <f>IFERROR(Table1[[#This Row],[Expenses]]/Table1[[#This Row],[Actual_Sales]],0)</f>
        <v>0.25641025641025639</v>
      </c>
      <c r="AC1516">
        <v>8</v>
      </c>
      <c r="AD1516">
        <v>856</v>
      </c>
      <c r="AE1516" s="5">
        <f>IFERROR(Table1[[#This Row],[Inventory]]/Table1[[#This Row],[Actual_Sales]],0)</f>
        <v>10.974358974358974</v>
      </c>
    </row>
    <row r="1517" spans="1:31" x14ac:dyDescent="0.25">
      <c r="A1517">
        <v>1441</v>
      </c>
      <c r="B1517">
        <v>318</v>
      </c>
      <c r="C1517">
        <v>8</v>
      </c>
      <c r="D1517" s="2">
        <v>40422</v>
      </c>
      <c r="E1517">
        <v>159</v>
      </c>
      <c r="F1517">
        <v>150</v>
      </c>
      <c r="G1517">
        <f>Table1[[#This Row],[Actual_Sales]]-Table1[[#This Row],[Budget_Sales]]</f>
        <v>9</v>
      </c>
      <c r="H1517" s="5">
        <f>IF(
Table1[[#This Row],[Budget_Sales]]=0,
"",
IF(
Table1[[#This Row],[Budget_Sales]]&gt;0,
(Table1[[#This Row],[Actual_Sales]]-Table1[[#This Row],[Budget_Sales]])/Table1[[#This Row],[Budget_Sales]],
(Table1[[#This Row],[Actual_Sales]]-Table1[[#This Row],[Budget_Sales]])/ABS(Table1[[#This Row],[Budget_Sales]])
)
)</f>
        <v>0.06</v>
      </c>
      <c r="I1517" s="5" t="str">
        <f>IF(Table1[[#This Row],[Sales_Var]]&gt;=0,"Above Budget","Below Budget")</f>
        <v>Above Budget</v>
      </c>
      <c r="J1517">
        <f>Table1[[#This Row],[Actual_Sales]]-(Table1[[#This Row],[COGS]]+Table1[[#This Row],[Expenses]])</f>
        <v>55</v>
      </c>
      <c r="K1517">
        <v>60</v>
      </c>
      <c r="L1517">
        <f>Table1[[#This Row],[Actual_Profit]]-Table1[[#This Row],[Budget_Profit]]</f>
        <v>-5</v>
      </c>
      <c r="M1517" s="5">
        <f>IF(
Table1[[#This Row],[Budget_Profit]]=0,
"",
IF(
Table1[[#This Row],[Budget_Profit]]&gt;0,
(Table1[[#This Row],[Actual_Profit]]-Table1[[#This Row],[Budget_Profit]])/Table1[[#This Row],[Budget_Profit]],
(Table1[[#This Row],[Actual_Profit]]-Table1[[#This Row],[Budget_Profit]])/ABS(Table1[[#This Row],[Budget_Profit]])
)
)</f>
        <v>-8.3333333333333329E-2</v>
      </c>
      <c r="N1517" s="5" t="str">
        <f>IF(Table1[[#This Row],[Profit_Var]]&gt;=0, "Above Budget", "Below Budget")</f>
        <v>Below Budget</v>
      </c>
      <c r="O1517">
        <v>69</v>
      </c>
      <c r="P1517">
        <v>60</v>
      </c>
      <c r="Q1517">
        <f>Table1[[#This Row],[COGS]]-Table1[[#This Row],[Budget_COGS]]</f>
        <v>9</v>
      </c>
      <c r="R1517" s="5">
        <f>IF(
Table1[[#This Row],[Budget_COGS]]=0,
"",
IF(
Table1[[#This Row],[Budget_COGS]]&gt;0,
(Table1[[#This Row],[Budget_COGS]]-Table1[[#This Row],[COGS]]) / Table1[[#This Row],[Budget_COGS]],
(Table1[[#This Row],[Budget_COGS]]-Table1[[#This Row],[COGS]]) / ABS(Table1[[#This Row],[Budget_COGS]])
)
)</f>
        <v>-0.15</v>
      </c>
      <c r="S1517" s="5" t="str">
        <f>IF(Table1[[#This Row],[COGS _Var]]&gt;=0, "Above Budget", "Below Budget")</f>
        <v>Above Budget</v>
      </c>
      <c r="T1517">
        <f>Table1[[#This Row],[Actual_Sales]]-Table1[[#This Row],[COGS]]</f>
        <v>90</v>
      </c>
      <c r="U1517">
        <v>90</v>
      </c>
      <c r="V1517">
        <f>Table1[[#This Row],[Gross_Margin]]-Table1[[#This Row],[Budget_Margin]]</f>
        <v>0</v>
      </c>
      <c r="W1517" s="5">
        <f>IF(
Table1[[#This Row],[Budget_Margin]]=0,
"",
IF(
Table1[[#This Row],[Budget_Margin]]&gt;0,
(Table1[[#This Row],[Gross_Margin]]-Table1[[#This Row],[Budget_Margin]]) / Table1[[#This Row],[Budget_Margin]],
(Table1[[#This Row],[Gross_Margin]]-Table1[[#This Row],[Budget_Margin]]) / ABS(Table1[[#This Row],[Budget_Margin]])
)
)</f>
        <v>0</v>
      </c>
      <c r="X1517" s="5" t="str">
        <f>IF(Table1[[#This Row],[Margin_Var]]&gt;=0, "Above Budget", "Below Budget")</f>
        <v>Above Budget</v>
      </c>
      <c r="Y1517" s="5">
        <f>IFERROR(Table1[[#This Row],[Gross_Margin]]/Table1[[#This Row],[Actual_Sales]],0)</f>
        <v>0.56603773584905659</v>
      </c>
      <c r="Z1517" s="5">
        <f>Table1[[#This Row],[Actual_Profit]]/Table1[[#This Row],[Actual_Sales]]</f>
        <v>0.34591194968553457</v>
      </c>
      <c r="AA1517">
        <v>35</v>
      </c>
      <c r="AB1517" s="5">
        <f>IFERROR(Table1[[#This Row],[Expenses]]/Table1[[#This Row],[Actual_Sales]],0)</f>
        <v>0.22012578616352202</v>
      </c>
      <c r="AC1517">
        <v>22</v>
      </c>
      <c r="AD1517">
        <v>572</v>
      </c>
      <c r="AE1517" s="5">
        <f>IFERROR(Table1[[#This Row],[Inventory]]/Table1[[#This Row],[Actual_Sales]],0)</f>
        <v>3.5974842767295598</v>
      </c>
    </row>
    <row r="1518" spans="1:31" x14ac:dyDescent="0.25">
      <c r="A1518">
        <v>4007</v>
      </c>
      <c r="B1518">
        <v>702</v>
      </c>
      <c r="C1518">
        <v>12</v>
      </c>
      <c r="D1518" s="2">
        <v>40848</v>
      </c>
      <c r="E1518">
        <v>451</v>
      </c>
      <c r="F1518">
        <v>300</v>
      </c>
      <c r="G1518">
        <f>Table1[[#This Row],[Actual_Sales]]-Table1[[#This Row],[Budget_Sales]]</f>
        <v>151</v>
      </c>
      <c r="H1518" s="5">
        <f>IF(
Table1[[#This Row],[Budget_Sales]]=0,
"",
IF(
Table1[[#This Row],[Budget_Sales]]&gt;0,
(Table1[[#This Row],[Actual_Sales]]-Table1[[#This Row],[Budget_Sales]])/Table1[[#This Row],[Budget_Sales]],
(Table1[[#This Row],[Actual_Sales]]-Table1[[#This Row],[Budget_Sales]])/ABS(Table1[[#This Row],[Budget_Sales]])
)
)</f>
        <v>0.5033333333333333</v>
      </c>
      <c r="I1518" s="5" t="str">
        <f>IF(Table1[[#This Row],[Sales_Var]]&gt;=0,"Above Budget","Below Budget")</f>
        <v>Above Budget</v>
      </c>
      <c r="J1518">
        <f>Table1[[#This Row],[Actual_Sales]]-(Table1[[#This Row],[COGS]]+Table1[[#This Row],[Expenses]])</f>
        <v>156</v>
      </c>
      <c r="K1518">
        <v>80</v>
      </c>
      <c r="L1518">
        <f>Table1[[#This Row],[Actual_Profit]]-Table1[[#This Row],[Budget_Profit]]</f>
        <v>76</v>
      </c>
      <c r="M1518" s="5">
        <f>IF(
Table1[[#This Row],[Budget_Profit]]=0,
"",
IF(
Table1[[#This Row],[Budget_Profit]]&gt;0,
(Table1[[#This Row],[Actual_Profit]]-Table1[[#This Row],[Budget_Profit]])/Table1[[#This Row],[Budget_Profit]],
(Table1[[#This Row],[Actual_Profit]]-Table1[[#This Row],[Budget_Profit]])/ABS(Table1[[#This Row],[Budget_Profit]])
)
)</f>
        <v>0.95</v>
      </c>
      <c r="N1518" s="5" t="str">
        <f>IF(Table1[[#This Row],[Profit_Var]]&gt;=0, "Above Budget", "Below Budget")</f>
        <v>Above Budget</v>
      </c>
      <c r="O1518">
        <v>211</v>
      </c>
      <c r="P1518">
        <v>150</v>
      </c>
      <c r="Q1518">
        <f>Table1[[#This Row],[COGS]]-Table1[[#This Row],[Budget_COGS]]</f>
        <v>61</v>
      </c>
      <c r="R1518" s="5">
        <f>IF(
Table1[[#This Row],[Budget_COGS]]=0,
"",
IF(
Table1[[#This Row],[Budget_COGS]]&gt;0,
(Table1[[#This Row],[Budget_COGS]]-Table1[[#This Row],[COGS]]) / Table1[[#This Row],[Budget_COGS]],
(Table1[[#This Row],[Budget_COGS]]-Table1[[#This Row],[COGS]]) / ABS(Table1[[#This Row],[Budget_COGS]])
)
)</f>
        <v>-0.40666666666666668</v>
      </c>
      <c r="S1518" s="5" t="str">
        <f>IF(Table1[[#This Row],[COGS _Var]]&gt;=0, "Above Budget", "Below Budget")</f>
        <v>Above Budget</v>
      </c>
      <c r="T1518">
        <f>Table1[[#This Row],[Actual_Sales]]-Table1[[#This Row],[COGS]]</f>
        <v>240</v>
      </c>
      <c r="U1518">
        <v>150</v>
      </c>
      <c r="V1518">
        <f>Table1[[#This Row],[Gross_Margin]]-Table1[[#This Row],[Budget_Margin]]</f>
        <v>90</v>
      </c>
      <c r="W1518" s="5">
        <f>IF(
Table1[[#This Row],[Budget_Margin]]=0,
"",
IF(
Table1[[#This Row],[Budget_Margin]]&gt;0,
(Table1[[#This Row],[Gross_Margin]]-Table1[[#This Row],[Budget_Margin]]) / Table1[[#This Row],[Budget_Margin]],
(Table1[[#This Row],[Gross_Margin]]-Table1[[#This Row],[Budget_Margin]]) / ABS(Table1[[#This Row],[Budget_Margin]])
)
)</f>
        <v>0.6</v>
      </c>
      <c r="X1518" s="5" t="str">
        <f>IF(Table1[[#This Row],[Margin_Var]]&gt;=0, "Above Budget", "Below Budget")</f>
        <v>Above Budget</v>
      </c>
      <c r="Y1518" s="5">
        <f>IFERROR(Table1[[#This Row],[Gross_Margin]]/Table1[[#This Row],[Actual_Sales]],0)</f>
        <v>0.53215077605321504</v>
      </c>
      <c r="Z1518" s="5">
        <f>Table1[[#This Row],[Actual_Profit]]/Table1[[#This Row],[Actual_Sales]]</f>
        <v>0.34589800443458979</v>
      </c>
      <c r="AA1518">
        <v>84</v>
      </c>
      <c r="AB1518" s="5">
        <f>IFERROR(Table1[[#This Row],[Expenses]]/Table1[[#This Row],[Actual_Sales]],0)</f>
        <v>0.18625277161862527</v>
      </c>
      <c r="AC1518">
        <v>59</v>
      </c>
      <c r="AD1518">
        <v>1778</v>
      </c>
      <c r="AE1518" s="5">
        <f>IFERROR(Table1[[#This Row],[Inventory]]/Table1[[#This Row],[Actual_Sales]],0)</f>
        <v>3.9423503325942351</v>
      </c>
    </row>
    <row r="1519" spans="1:31" x14ac:dyDescent="0.25">
      <c r="A1519">
        <v>553</v>
      </c>
      <c r="B1519">
        <v>262</v>
      </c>
      <c r="C1519">
        <v>8</v>
      </c>
      <c r="D1519" s="2">
        <v>40269</v>
      </c>
      <c r="E1519">
        <v>133</v>
      </c>
      <c r="F1519">
        <v>110</v>
      </c>
      <c r="G1519">
        <f>Table1[[#This Row],[Actual_Sales]]-Table1[[#This Row],[Budget_Sales]]</f>
        <v>23</v>
      </c>
      <c r="H1519" s="5">
        <f>IF(
Table1[[#This Row],[Budget_Sales]]=0,
"",
IF(
Table1[[#This Row],[Budget_Sales]]&gt;0,
(Table1[[#This Row],[Actual_Sales]]-Table1[[#This Row],[Budget_Sales]])/Table1[[#This Row],[Budget_Sales]],
(Table1[[#This Row],[Actual_Sales]]-Table1[[#This Row],[Budget_Sales]])/ABS(Table1[[#This Row],[Budget_Sales]])
)
)</f>
        <v>0.20909090909090908</v>
      </c>
      <c r="I1519" s="5" t="str">
        <f>IF(Table1[[#This Row],[Sales_Var]]&gt;=0,"Above Budget","Below Budget")</f>
        <v>Above Budget</v>
      </c>
      <c r="J1519">
        <f>Table1[[#This Row],[Actual_Sales]]-(Table1[[#This Row],[COGS]]+Table1[[#This Row],[Expenses]])</f>
        <v>46</v>
      </c>
      <c r="K1519">
        <v>50</v>
      </c>
      <c r="L1519">
        <f>Table1[[#This Row],[Actual_Profit]]-Table1[[#This Row],[Budget_Profit]]</f>
        <v>-4</v>
      </c>
      <c r="M1519" s="5">
        <f>IF(
Table1[[#This Row],[Budget_Profit]]=0,
"",
IF(
Table1[[#This Row],[Budget_Profit]]&gt;0,
(Table1[[#This Row],[Actual_Profit]]-Table1[[#This Row],[Budget_Profit]])/Table1[[#This Row],[Budget_Profit]],
(Table1[[#This Row],[Actual_Profit]]-Table1[[#This Row],[Budget_Profit]])/ABS(Table1[[#This Row],[Budget_Profit]])
)
)</f>
        <v>-0.08</v>
      </c>
      <c r="N1519" s="5" t="str">
        <f>IF(Table1[[#This Row],[Profit_Var]]&gt;=0, "Above Budget", "Below Budget")</f>
        <v>Below Budget</v>
      </c>
      <c r="O1519">
        <v>49</v>
      </c>
      <c r="P1519">
        <v>40</v>
      </c>
      <c r="Q1519">
        <f>Table1[[#This Row],[COGS]]-Table1[[#This Row],[Budget_COGS]]</f>
        <v>9</v>
      </c>
      <c r="R1519" s="5">
        <f>IF(
Table1[[#This Row],[Budget_COGS]]=0,
"",
IF(
Table1[[#This Row],[Budget_COGS]]&gt;0,
(Table1[[#This Row],[Budget_COGS]]-Table1[[#This Row],[COGS]]) / Table1[[#This Row],[Budget_COGS]],
(Table1[[#This Row],[Budget_COGS]]-Table1[[#This Row],[COGS]]) / ABS(Table1[[#This Row],[Budget_COGS]])
)
)</f>
        <v>-0.22500000000000001</v>
      </c>
      <c r="S1519" s="5" t="str">
        <f>IF(Table1[[#This Row],[COGS _Var]]&gt;=0, "Above Budget", "Below Budget")</f>
        <v>Above Budget</v>
      </c>
      <c r="T1519">
        <f>Table1[[#This Row],[Actual_Sales]]-Table1[[#This Row],[COGS]]</f>
        <v>84</v>
      </c>
      <c r="U1519">
        <v>70</v>
      </c>
      <c r="V1519">
        <f>Table1[[#This Row],[Gross_Margin]]-Table1[[#This Row],[Budget_Margin]]</f>
        <v>14</v>
      </c>
      <c r="W1519" s="5">
        <f>IF(
Table1[[#This Row],[Budget_Margin]]=0,
"",
IF(
Table1[[#This Row],[Budget_Margin]]&gt;0,
(Table1[[#This Row],[Gross_Margin]]-Table1[[#This Row],[Budget_Margin]]) / Table1[[#This Row],[Budget_Margin]],
(Table1[[#This Row],[Gross_Margin]]-Table1[[#This Row],[Budget_Margin]]) / ABS(Table1[[#This Row],[Budget_Margin]])
)
)</f>
        <v>0.2</v>
      </c>
      <c r="X1519" s="5" t="str">
        <f>IF(Table1[[#This Row],[Margin_Var]]&gt;=0, "Above Budget", "Below Budget")</f>
        <v>Above Budget</v>
      </c>
      <c r="Y1519" s="5">
        <f>IFERROR(Table1[[#This Row],[Gross_Margin]]/Table1[[#This Row],[Actual_Sales]],0)</f>
        <v>0.63157894736842102</v>
      </c>
      <c r="Z1519" s="5">
        <f>Table1[[#This Row],[Actual_Profit]]/Table1[[#This Row],[Actual_Sales]]</f>
        <v>0.34586466165413532</v>
      </c>
      <c r="AA1519">
        <v>38</v>
      </c>
      <c r="AB1519" s="5">
        <f>IFERROR(Table1[[#This Row],[Expenses]]/Table1[[#This Row],[Actual_Sales]],0)</f>
        <v>0.2857142857142857</v>
      </c>
      <c r="AC1519">
        <v>15</v>
      </c>
      <c r="AD1519">
        <v>342</v>
      </c>
      <c r="AE1519" s="5">
        <f>IFERROR(Table1[[#This Row],[Inventory]]/Table1[[#This Row],[Actual_Sales]],0)</f>
        <v>2.5714285714285716</v>
      </c>
    </row>
    <row r="1520" spans="1:31" x14ac:dyDescent="0.25">
      <c r="A1520">
        <v>2358</v>
      </c>
      <c r="B1520">
        <v>503</v>
      </c>
      <c r="C1520">
        <v>9</v>
      </c>
      <c r="D1520" s="2">
        <v>40575</v>
      </c>
      <c r="E1520">
        <v>107</v>
      </c>
      <c r="F1520">
        <v>80</v>
      </c>
      <c r="G1520">
        <f>Table1[[#This Row],[Actual_Sales]]-Table1[[#This Row],[Budget_Sales]]</f>
        <v>27</v>
      </c>
      <c r="H1520" s="5">
        <f>IF(
Table1[[#This Row],[Budget_Sales]]=0,
"",
IF(
Table1[[#This Row],[Budget_Sales]]&gt;0,
(Table1[[#This Row],[Actual_Sales]]-Table1[[#This Row],[Budget_Sales]])/Table1[[#This Row],[Budget_Sales]],
(Table1[[#This Row],[Actual_Sales]]-Table1[[#This Row],[Budget_Sales]])/ABS(Table1[[#This Row],[Budget_Sales]])
)
)</f>
        <v>0.33750000000000002</v>
      </c>
      <c r="I1520" s="5" t="str">
        <f>IF(Table1[[#This Row],[Sales_Var]]&gt;=0,"Above Budget","Below Budget")</f>
        <v>Above Budget</v>
      </c>
      <c r="J1520">
        <f>Table1[[#This Row],[Actual_Sales]]-(Table1[[#This Row],[COGS]]+Table1[[#This Row],[Expenses]])</f>
        <v>37</v>
      </c>
      <c r="K1520">
        <v>30</v>
      </c>
      <c r="L1520">
        <f>Table1[[#This Row],[Actual_Profit]]-Table1[[#This Row],[Budget_Profit]]</f>
        <v>7</v>
      </c>
      <c r="M1520" s="5">
        <f>IF(
Table1[[#This Row],[Budget_Profit]]=0,
"",
IF(
Table1[[#This Row],[Budget_Profit]]&gt;0,
(Table1[[#This Row],[Actual_Profit]]-Table1[[#This Row],[Budget_Profit]])/Table1[[#This Row],[Budget_Profit]],
(Table1[[#This Row],[Actual_Profit]]-Table1[[#This Row],[Budget_Profit]])/ABS(Table1[[#This Row],[Budget_Profit]])
)
)</f>
        <v>0.23333333333333334</v>
      </c>
      <c r="N1520" s="5" t="str">
        <f>IF(Table1[[#This Row],[Profit_Var]]&gt;=0, "Above Budget", "Below Budget")</f>
        <v>Above Budget</v>
      </c>
      <c r="O1520">
        <v>44</v>
      </c>
      <c r="P1520">
        <v>30</v>
      </c>
      <c r="Q1520">
        <f>Table1[[#This Row],[COGS]]-Table1[[#This Row],[Budget_COGS]]</f>
        <v>14</v>
      </c>
      <c r="R1520" s="5">
        <f>IF(
Table1[[#This Row],[Budget_COGS]]=0,
"",
IF(
Table1[[#This Row],[Budget_COGS]]&gt;0,
(Table1[[#This Row],[Budget_COGS]]-Table1[[#This Row],[COGS]]) / Table1[[#This Row],[Budget_COGS]],
(Table1[[#This Row],[Budget_COGS]]-Table1[[#This Row],[COGS]]) / ABS(Table1[[#This Row],[Budget_COGS]])
)
)</f>
        <v>-0.46666666666666667</v>
      </c>
      <c r="S1520" s="5" t="str">
        <f>IF(Table1[[#This Row],[COGS _Var]]&gt;=0, "Above Budget", "Below Budget")</f>
        <v>Above Budget</v>
      </c>
      <c r="T1520">
        <f>Table1[[#This Row],[Actual_Sales]]-Table1[[#This Row],[COGS]]</f>
        <v>63</v>
      </c>
      <c r="U1520">
        <v>50</v>
      </c>
      <c r="V1520">
        <f>Table1[[#This Row],[Gross_Margin]]-Table1[[#This Row],[Budget_Margin]]</f>
        <v>13</v>
      </c>
      <c r="W1520" s="5">
        <f>IF(
Table1[[#This Row],[Budget_Margin]]=0,
"",
IF(
Table1[[#This Row],[Budget_Margin]]&gt;0,
(Table1[[#This Row],[Gross_Margin]]-Table1[[#This Row],[Budget_Margin]]) / Table1[[#This Row],[Budget_Margin]],
(Table1[[#This Row],[Gross_Margin]]-Table1[[#This Row],[Budget_Margin]]) / ABS(Table1[[#This Row],[Budget_Margin]])
)
)</f>
        <v>0.26</v>
      </c>
      <c r="X1520" s="5" t="str">
        <f>IF(Table1[[#This Row],[Margin_Var]]&gt;=0, "Above Budget", "Below Budget")</f>
        <v>Above Budget</v>
      </c>
      <c r="Y1520" s="5">
        <f>IFERROR(Table1[[#This Row],[Gross_Margin]]/Table1[[#This Row],[Actual_Sales]],0)</f>
        <v>0.58878504672897192</v>
      </c>
      <c r="Z1520" s="5">
        <f>Table1[[#This Row],[Actual_Profit]]/Table1[[#This Row],[Actual_Sales]]</f>
        <v>0.34579439252336447</v>
      </c>
      <c r="AA1520">
        <v>26</v>
      </c>
      <c r="AB1520" s="5">
        <f>IFERROR(Table1[[#This Row],[Expenses]]/Table1[[#This Row],[Actual_Sales]],0)</f>
        <v>0.24299065420560748</v>
      </c>
      <c r="AC1520">
        <v>14</v>
      </c>
      <c r="AD1520">
        <v>618</v>
      </c>
      <c r="AE1520" s="5">
        <f>IFERROR(Table1[[#This Row],[Inventory]]/Table1[[#This Row],[Actual_Sales]],0)</f>
        <v>5.7757009345794392</v>
      </c>
    </row>
    <row r="1521" spans="1:31" x14ac:dyDescent="0.25">
      <c r="A1521">
        <v>2468</v>
      </c>
      <c r="B1521">
        <v>970</v>
      </c>
      <c r="C1521">
        <v>13</v>
      </c>
      <c r="D1521" s="2">
        <v>40575</v>
      </c>
      <c r="E1521">
        <v>107</v>
      </c>
      <c r="F1521">
        <v>80</v>
      </c>
      <c r="G1521">
        <f>Table1[[#This Row],[Actual_Sales]]-Table1[[#This Row],[Budget_Sales]]</f>
        <v>27</v>
      </c>
      <c r="H1521" s="5">
        <f>IF(
Table1[[#This Row],[Budget_Sales]]=0,
"",
IF(
Table1[[#This Row],[Budget_Sales]]&gt;0,
(Table1[[#This Row],[Actual_Sales]]-Table1[[#This Row],[Budget_Sales]])/Table1[[#This Row],[Budget_Sales]],
(Table1[[#This Row],[Actual_Sales]]-Table1[[#This Row],[Budget_Sales]])/ABS(Table1[[#This Row],[Budget_Sales]])
)
)</f>
        <v>0.33750000000000002</v>
      </c>
      <c r="I1521" s="5" t="str">
        <f>IF(Table1[[#This Row],[Sales_Var]]&gt;=0,"Above Budget","Below Budget")</f>
        <v>Above Budget</v>
      </c>
      <c r="J1521">
        <f>Table1[[#This Row],[Actual_Sales]]-(Table1[[#This Row],[COGS]]+Table1[[#This Row],[Expenses]])</f>
        <v>37</v>
      </c>
      <c r="K1521">
        <v>30</v>
      </c>
      <c r="L1521">
        <f>Table1[[#This Row],[Actual_Profit]]-Table1[[#This Row],[Budget_Profit]]</f>
        <v>7</v>
      </c>
      <c r="M1521" s="5">
        <f>IF(
Table1[[#This Row],[Budget_Profit]]=0,
"",
IF(
Table1[[#This Row],[Budget_Profit]]&gt;0,
(Table1[[#This Row],[Actual_Profit]]-Table1[[#This Row],[Budget_Profit]])/Table1[[#This Row],[Budget_Profit]],
(Table1[[#This Row],[Actual_Profit]]-Table1[[#This Row],[Budget_Profit]])/ABS(Table1[[#This Row],[Budget_Profit]])
)
)</f>
        <v>0.23333333333333334</v>
      </c>
      <c r="N1521" s="5" t="str">
        <f>IF(Table1[[#This Row],[Profit_Var]]&gt;=0, "Above Budget", "Below Budget")</f>
        <v>Above Budget</v>
      </c>
      <c r="O1521">
        <v>44</v>
      </c>
      <c r="P1521">
        <v>30</v>
      </c>
      <c r="Q1521">
        <f>Table1[[#This Row],[COGS]]-Table1[[#This Row],[Budget_COGS]]</f>
        <v>14</v>
      </c>
      <c r="R1521" s="5">
        <f>IF(
Table1[[#This Row],[Budget_COGS]]=0,
"",
IF(
Table1[[#This Row],[Budget_COGS]]&gt;0,
(Table1[[#This Row],[Budget_COGS]]-Table1[[#This Row],[COGS]]) / Table1[[#This Row],[Budget_COGS]],
(Table1[[#This Row],[Budget_COGS]]-Table1[[#This Row],[COGS]]) / ABS(Table1[[#This Row],[Budget_COGS]])
)
)</f>
        <v>-0.46666666666666667</v>
      </c>
      <c r="S1521" s="5" t="str">
        <f>IF(Table1[[#This Row],[COGS _Var]]&gt;=0, "Above Budget", "Below Budget")</f>
        <v>Above Budget</v>
      </c>
      <c r="T1521">
        <f>Table1[[#This Row],[Actual_Sales]]-Table1[[#This Row],[COGS]]</f>
        <v>63</v>
      </c>
      <c r="U1521">
        <v>50</v>
      </c>
      <c r="V1521">
        <f>Table1[[#This Row],[Gross_Margin]]-Table1[[#This Row],[Budget_Margin]]</f>
        <v>13</v>
      </c>
      <c r="W1521" s="5">
        <f>IF(
Table1[[#This Row],[Budget_Margin]]=0,
"",
IF(
Table1[[#This Row],[Budget_Margin]]&gt;0,
(Table1[[#This Row],[Gross_Margin]]-Table1[[#This Row],[Budget_Margin]]) / Table1[[#This Row],[Budget_Margin]],
(Table1[[#This Row],[Gross_Margin]]-Table1[[#This Row],[Budget_Margin]]) / ABS(Table1[[#This Row],[Budget_Margin]])
)
)</f>
        <v>0.26</v>
      </c>
      <c r="X1521" s="5" t="str">
        <f>IF(Table1[[#This Row],[Margin_Var]]&gt;=0, "Above Budget", "Below Budget")</f>
        <v>Above Budget</v>
      </c>
      <c r="Y1521" s="5">
        <f>IFERROR(Table1[[#This Row],[Gross_Margin]]/Table1[[#This Row],[Actual_Sales]],0)</f>
        <v>0.58878504672897192</v>
      </c>
      <c r="Z1521" s="5">
        <f>Table1[[#This Row],[Actual_Profit]]/Table1[[#This Row],[Actual_Sales]]</f>
        <v>0.34579439252336447</v>
      </c>
      <c r="AA1521">
        <v>26</v>
      </c>
      <c r="AB1521" s="5">
        <f>IFERROR(Table1[[#This Row],[Expenses]]/Table1[[#This Row],[Actual_Sales]],0)</f>
        <v>0.24299065420560748</v>
      </c>
      <c r="AC1521">
        <v>14</v>
      </c>
      <c r="AD1521">
        <v>618</v>
      </c>
      <c r="AE1521" s="5">
        <f>IFERROR(Table1[[#This Row],[Inventory]]/Table1[[#This Row],[Actual_Sales]],0)</f>
        <v>5.7757009345794392</v>
      </c>
    </row>
    <row r="1522" spans="1:31" x14ac:dyDescent="0.25">
      <c r="A1522">
        <v>385</v>
      </c>
      <c r="B1522">
        <v>321</v>
      </c>
      <c r="C1522">
        <v>3</v>
      </c>
      <c r="D1522" s="2">
        <v>40238</v>
      </c>
      <c r="E1522">
        <v>214</v>
      </c>
      <c r="F1522">
        <v>200</v>
      </c>
      <c r="G1522">
        <f>Table1[[#This Row],[Actual_Sales]]-Table1[[#This Row],[Budget_Sales]]</f>
        <v>14</v>
      </c>
      <c r="H1522" s="5">
        <f>IF(
Table1[[#This Row],[Budget_Sales]]=0,
"",
IF(
Table1[[#This Row],[Budget_Sales]]&gt;0,
(Table1[[#This Row],[Actual_Sales]]-Table1[[#This Row],[Budget_Sales]])/Table1[[#This Row],[Budget_Sales]],
(Table1[[#This Row],[Actual_Sales]]-Table1[[#This Row],[Budget_Sales]])/ABS(Table1[[#This Row],[Budget_Sales]])
)
)</f>
        <v>7.0000000000000007E-2</v>
      </c>
      <c r="I1522" s="5" t="str">
        <f>IF(Table1[[#This Row],[Sales_Var]]&gt;=0,"Above Budget","Below Budget")</f>
        <v>Above Budget</v>
      </c>
      <c r="J1522">
        <f>Table1[[#This Row],[Actual_Sales]]-(Table1[[#This Row],[COGS]]+Table1[[#This Row],[Expenses]])</f>
        <v>74</v>
      </c>
      <c r="K1522">
        <v>80</v>
      </c>
      <c r="L1522">
        <f>Table1[[#This Row],[Actual_Profit]]-Table1[[#This Row],[Budget_Profit]]</f>
        <v>-6</v>
      </c>
      <c r="M1522" s="5">
        <f>IF(
Table1[[#This Row],[Budget_Profit]]=0,
"",
IF(
Table1[[#This Row],[Budget_Profit]]&gt;0,
(Table1[[#This Row],[Actual_Profit]]-Table1[[#This Row],[Budget_Profit]])/Table1[[#This Row],[Budget_Profit]],
(Table1[[#This Row],[Actual_Profit]]-Table1[[#This Row],[Budget_Profit]])/ABS(Table1[[#This Row],[Budget_Profit]])
)
)</f>
        <v>-7.4999999999999997E-2</v>
      </c>
      <c r="N1522" s="5" t="str">
        <f>IF(Table1[[#This Row],[Profit_Var]]&gt;=0, "Above Budget", "Below Budget")</f>
        <v>Below Budget</v>
      </c>
      <c r="O1522">
        <v>89</v>
      </c>
      <c r="P1522">
        <v>80</v>
      </c>
      <c r="Q1522">
        <f>Table1[[#This Row],[COGS]]-Table1[[#This Row],[Budget_COGS]]</f>
        <v>9</v>
      </c>
      <c r="R1522" s="5">
        <f>IF(
Table1[[#This Row],[Budget_COGS]]=0,
"",
IF(
Table1[[#This Row],[Budget_COGS]]&gt;0,
(Table1[[#This Row],[Budget_COGS]]-Table1[[#This Row],[COGS]]) / Table1[[#This Row],[Budget_COGS]],
(Table1[[#This Row],[Budget_COGS]]-Table1[[#This Row],[COGS]]) / ABS(Table1[[#This Row],[Budget_COGS]])
)
)</f>
        <v>-0.1125</v>
      </c>
      <c r="S1522" s="5" t="str">
        <f>IF(Table1[[#This Row],[COGS _Var]]&gt;=0, "Above Budget", "Below Budget")</f>
        <v>Above Budget</v>
      </c>
      <c r="T1522">
        <f>Table1[[#This Row],[Actual_Sales]]-Table1[[#This Row],[COGS]]</f>
        <v>125</v>
      </c>
      <c r="U1522">
        <v>120</v>
      </c>
      <c r="V1522">
        <f>Table1[[#This Row],[Gross_Margin]]-Table1[[#This Row],[Budget_Margin]]</f>
        <v>5</v>
      </c>
      <c r="W1522" s="5">
        <f>IF(
Table1[[#This Row],[Budget_Margin]]=0,
"",
IF(
Table1[[#This Row],[Budget_Margin]]&gt;0,
(Table1[[#This Row],[Gross_Margin]]-Table1[[#This Row],[Budget_Margin]]) / Table1[[#This Row],[Budget_Margin]],
(Table1[[#This Row],[Gross_Margin]]-Table1[[#This Row],[Budget_Margin]]) / ABS(Table1[[#This Row],[Budget_Margin]])
)
)</f>
        <v>4.1666666666666664E-2</v>
      </c>
      <c r="X1522" s="5" t="str">
        <f>IF(Table1[[#This Row],[Margin_Var]]&gt;=0, "Above Budget", "Below Budget")</f>
        <v>Above Budget</v>
      </c>
      <c r="Y1522" s="5">
        <f>IFERROR(Table1[[#This Row],[Gross_Margin]]/Table1[[#This Row],[Actual_Sales]],0)</f>
        <v>0.58411214953271029</v>
      </c>
      <c r="Z1522" s="5">
        <f>Table1[[#This Row],[Actual_Profit]]/Table1[[#This Row],[Actual_Sales]]</f>
        <v>0.34579439252336447</v>
      </c>
      <c r="AA1522">
        <v>51</v>
      </c>
      <c r="AB1522" s="5">
        <f>IFERROR(Table1[[#This Row],[Expenses]]/Table1[[#This Row],[Actual_Sales]],0)</f>
        <v>0.23831775700934579</v>
      </c>
      <c r="AC1522">
        <v>27</v>
      </c>
      <c r="AD1522">
        <v>481</v>
      </c>
      <c r="AE1522" s="5">
        <f>IFERROR(Table1[[#This Row],[Inventory]]/Table1[[#This Row],[Actual_Sales]],0)</f>
        <v>2.2476635514018692</v>
      </c>
    </row>
    <row r="1523" spans="1:31" x14ac:dyDescent="0.25">
      <c r="A1523">
        <v>391</v>
      </c>
      <c r="B1523">
        <v>405</v>
      </c>
      <c r="C1523">
        <v>4</v>
      </c>
      <c r="D1523" s="2">
        <v>40238</v>
      </c>
      <c r="E1523">
        <v>214</v>
      </c>
      <c r="F1523">
        <v>180</v>
      </c>
      <c r="G1523">
        <f>Table1[[#This Row],[Actual_Sales]]-Table1[[#This Row],[Budget_Sales]]</f>
        <v>34</v>
      </c>
      <c r="H1523" s="5">
        <f>IF(
Table1[[#This Row],[Budget_Sales]]=0,
"",
IF(
Table1[[#This Row],[Budget_Sales]]&gt;0,
(Table1[[#This Row],[Actual_Sales]]-Table1[[#This Row],[Budget_Sales]])/Table1[[#This Row],[Budget_Sales]],
(Table1[[#This Row],[Actual_Sales]]-Table1[[#This Row],[Budget_Sales]])/ABS(Table1[[#This Row],[Budget_Sales]])
)
)</f>
        <v>0.18888888888888888</v>
      </c>
      <c r="I1523" s="5" t="str">
        <f>IF(Table1[[#This Row],[Sales_Var]]&gt;=0,"Above Budget","Below Budget")</f>
        <v>Above Budget</v>
      </c>
      <c r="J1523">
        <f>Table1[[#This Row],[Actual_Sales]]-(Table1[[#This Row],[COGS]]+Table1[[#This Row],[Expenses]])</f>
        <v>74</v>
      </c>
      <c r="K1523">
        <v>80</v>
      </c>
      <c r="L1523">
        <f>Table1[[#This Row],[Actual_Profit]]-Table1[[#This Row],[Budget_Profit]]</f>
        <v>-6</v>
      </c>
      <c r="M1523" s="5">
        <f>IF(
Table1[[#This Row],[Budget_Profit]]=0,
"",
IF(
Table1[[#This Row],[Budget_Profit]]&gt;0,
(Table1[[#This Row],[Actual_Profit]]-Table1[[#This Row],[Budget_Profit]])/Table1[[#This Row],[Budget_Profit]],
(Table1[[#This Row],[Actual_Profit]]-Table1[[#This Row],[Budget_Profit]])/ABS(Table1[[#This Row],[Budget_Profit]])
)
)</f>
        <v>-7.4999999999999997E-2</v>
      </c>
      <c r="N1523" s="5" t="str">
        <f>IF(Table1[[#This Row],[Profit_Var]]&gt;=0, "Above Budget", "Below Budget")</f>
        <v>Below Budget</v>
      </c>
      <c r="O1523">
        <v>89</v>
      </c>
      <c r="P1523">
        <v>70</v>
      </c>
      <c r="Q1523">
        <f>Table1[[#This Row],[COGS]]-Table1[[#This Row],[Budget_COGS]]</f>
        <v>19</v>
      </c>
      <c r="R1523" s="5">
        <f>IF(
Table1[[#This Row],[Budget_COGS]]=0,
"",
IF(
Table1[[#This Row],[Budget_COGS]]&gt;0,
(Table1[[#This Row],[Budget_COGS]]-Table1[[#This Row],[COGS]]) / Table1[[#This Row],[Budget_COGS]],
(Table1[[#This Row],[Budget_COGS]]-Table1[[#This Row],[COGS]]) / ABS(Table1[[#This Row],[Budget_COGS]])
)
)</f>
        <v>-0.27142857142857141</v>
      </c>
      <c r="S1523" s="5" t="str">
        <f>IF(Table1[[#This Row],[COGS _Var]]&gt;=0, "Above Budget", "Below Budget")</f>
        <v>Above Budget</v>
      </c>
      <c r="T1523">
        <f>Table1[[#This Row],[Actual_Sales]]-Table1[[#This Row],[COGS]]</f>
        <v>125</v>
      </c>
      <c r="U1523">
        <v>110</v>
      </c>
      <c r="V1523">
        <f>Table1[[#This Row],[Gross_Margin]]-Table1[[#This Row],[Budget_Margin]]</f>
        <v>15</v>
      </c>
      <c r="W1523" s="5">
        <f>IF(
Table1[[#This Row],[Budget_Margin]]=0,
"",
IF(
Table1[[#This Row],[Budget_Margin]]&gt;0,
(Table1[[#This Row],[Gross_Margin]]-Table1[[#This Row],[Budget_Margin]]) / Table1[[#This Row],[Budget_Margin]],
(Table1[[#This Row],[Gross_Margin]]-Table1[[#This Row],[Budget_Margin]]) / ABS(Table1[[#This Row],[Budget_Margin]])
)
)</f>
        <v>0.13636363636363635</v>
      </c>
      <c r="X1523" s="5" t="str">
        <f>IF(Table1[[#This Row],[Margin_Var]]&gt;=0, "Above Budget", "Below Budget")</f>
        <v>Above Budget</v>
      </c>
      <c r="Y1523" s="5">
        <f>IFERROR(Table1[[#This Row],[Gross_Margin]]/Table1[[#This Row],[Actual_Sales]],0)</f>
        <v>0.58411214953271029</v>
      </c>
      <c r="Z1523" s="5">
        <f>Table1[[#This Row],[Actual_Profit]]/Table1[[#This Row],[Actual_Sales]]</f>
        <v>0.34579439252336447</v>
      </c>
      <c r="AA1523">
        <v>51</v>
      </c>
      <c r="AB1523" s="5">
        <f>IFERROR(Table1[[#This Row],[Expenses]]/Table1[[#This Row],[Actual_Sales]],0)</f>
        <v>0.23831775700934579</v>
      </c>
      <c r="AC1523">
        <v>27</v>
      </c>
      <c r="AD1523">
        <v>94</v>
      </c>
      <c r="AE1523" s="5">
        <f>IFERROR(Table1[[#This Row],[Inventory]]/Table1[[#This Row],[Actual_Sales]],0)</f>
        <v>0.43925233644859812</v>
      </c>
    </row>
    <row r="1524" spans="1:31" x14ac:dyDescent="0.25">
      <c r="A1524">
        <v>426</v>
      </c>
      <c r="B1524">
        <v>513</v>
      </c>
      <c r="C1524">
        <v>12</v>
      </c>
      <c r="D1524" s="2">
        <v>40238</v>
      </c>
      <c r="E1524">
        <v>214</v>
      </c>
      <c r="F1524">
        <v>180</v>
      </c>
      <c r="G1524">
        <f>Table1[[#This Row],[Actual_Sales]]-Table1[[#This Row],[Budget_Sales]]</f>
        <v>34</v>
      </c>
      <c r="H1524" s="5">
        <f>IF(
Table1[[#This Row],[Budget_Sales]]=0,
"",
IF(
Table1[[#This Row],[Budget_Sales]]&gt;0,
(Table1[[#This Row],[Actual_Sales]]-Table1[[#This Row],[Budget_Sales]])/Table1[[#This Row],[Budget_Sales]],
(Table1[[#This Row],[Actual_Sales]]-Table1[[#This Row],[Budget_Sales]])/ABS(Table1[[#This Row],[Budget_Sales]])
)
)</f>
        <v>0.18888888888888888</v>
      </c>
      <c r="I1524" s="5" t="str">
        <f>IF(Table1[[#This Row],[Sales_Var]]&gt;=0,"Above Budget","Below Budget")</f>
        <v>Above Budget</v>
      </c>
      <c r="J1524">
        <f>Table1[[#This Row],[Actual_Sales]]-(Table1[[#This Row],[COGS]]+Table1[[#This Row],[Expenses]])</f>
        <v>74</v>
      </c>
      <c r="K1524">
        <v>70</v>
      </c>
      <c r="L1524">
        <f>Table1[[#This Row],[Actual_Profit]]-Table1[[#This Row],[Budget_Profit]]</f>
        <v>4</v>
      </c>
      <c r="M1524" s="5">
        <f>IF(
Table1[[#This Row],[Budget_Profit]]=0,
"",
IF(
Table1[[#This Row],[Budget_Profit]]&gt;0,
(Table1[[#This Row],[Actual_Profit]]-Table1[[#This Row],[Budget_Profit]])/Table1[[#This Row],[Budget_Profit]],
(Table1[[#This Row],[Actual_Profit]]-Table1[[#This Row],[Budget_Profit]])/ABS(Table1[[#This Row],[Budget_Profit]])
)
)</f>
        <v>5.7142857142857141E-2</v>
      </c>
      <c r="N1524" s="5" t="str">
        <f>IF(Table1[[#This Row],[Profit_Var]]&gt;=0, "Above Budget", "Below Budget")</f>
        <v>Above Budget</v>
      </c>
      <c r="O1524">
        <v>89</v>
      </c>
      <c r="P1524">
        <v>70</v>
      </c>
      <c r="Q1524">
        <f>Table1[[#This Row],[COGS]]-Table1[[#This Row],[Budget_COGS]]</f>
        <v>19</v>
      </c>
      <c r="R1524" s="5">
        <f>IF(
Table1[[#This Row],[Budget_COGS]]=0,
"",
IF(
Table1[[#This Row],[Budget_COGS]]&gt;0,
(Table1[[#This Row],[Budget_COGS]]-Table1[[#This Row],[COGS]]) / Table1[[#This Row],[Budget_COGS]],
(Table1[[#This Row],[Budget_COGS]]-Table1[[#This Row],[COGS]]) / ABS(Table1[[#This Row],[Budget_COGS]])
)
)</f>
        <v>-0.27142857142857141</v>
      </c>
      <c r="S1524" s="5" t="str">
        <f>IF(Table1[[#This Row],[COGS _Var]]&gt;=0, "Above Budget", "Below Budget")</f>
        <v>Above Budget</v>
      </c>
      <c r="T1524">
        <f>Table1[[#This Row],[Actual_Sales]]-Table1[[#This Row],[COGS]]</f>
        <v>125</v>
      </c>
      <c r="U1524">
        <v>110</v>
      </c>
      <c r="V1524">
        <f>Table1[[#This Row],[Gross_Margin]]-Table1[[#This Row],[Budget_Margin]]</f>
        <v>15</v>
      </c>
      <c r="W1524" s="5">
        <f>IF(
Table1[[#This Row],[Budget_Margin]]=0,
"",
IF(
Table1[[#This Row],[Budget_Margin]]&gt;0,
(Table1[[#This Row],[Gross_Margin]]-Table1[[#This Row],[Budget_Margin]]) / Table1[[#This Row],[Budget_Margin]],
(Table1[[#This Row],[Gross_Margin]]-Table1[[#This Row],[Budget_Margin]]) / ABS(Table1[[#This Row],[Budget_Margin]])
)
)</f>
        <v>0.13636363636363635</v>
      </c>
      <c r="X1524" s="5" t="str">
        <f>IF(Table1[[#This Row],[Margin_Var]]&gt;=0, "Above Budget", "Below Budget")</f>
        <v>Above Budget</v>
      </c>
      <c r="Y1524" s="5">
        <f>IFERROR(Table1[[#This Row],[Gross_Margin]]/Table1[[#This Row],[Actual_Sales]],0)</f>
        <v>0.58411214953271029</v>
      </c>
      <c r="Z1524" s="5">
        <f>Table1[[#This Row],[Actual_Profit]]/Table1[[#This Row],[Actual_Sales]]</f>
        <v>0.34579439252336447</v>
      </c>
      <c r="AA1524">
        <v>51</v>
      </c>
      <c r="AB1524" s="5">
        <f>IFERROR(Table1[[#This Row],[Expenses]]/Table1[[#This Row],[Actual_Sales]],0)</f>
        <v>0.23831775700934579</v>
      </c>
      <c r="AC1524">
        <v>27</v>
      </c>
      <c r="AD1524">
        <v>481</v>
      </c>
      <c r="AE1524" s="5">
        <f>IFERROR(Table1[[#This Row],[Inventory]]/Table1[[#This Row],[Actual_Sales]],0)</f>
        <v>2.2476635514018692</v>
      </c>
    </row>
    <row r="1525" spans="1:31" x14ac:dyDescent="0.25">
      <c r="A1525">
        <v>434</v>
      </c>
      <c r="B1525">
        <v>541</v>
      </c>
      <c r="C1525">
        <v>13</v>
      </c>
      <c r="D1525" s="2">
        <v>40238</v>
      </c>
      <c r="E1525">
        <v>214</v>
      </c>
      <c r="F1525">
        <v>140</v>
      </c>
      <c r="G1525">
        <f>Table1[[#This Row],[Actual_Sales]]-Table1[[#This Row],[Budget_Sales]]</f>
        <v>74</v>
      </c>
      <c r="H1525" s="5">
        <f>IF(
Table1[[#This Row],[Budget_Sales]]=0,
"",
IF(
Table1[[#This Row],[Budget_Sales]]&gt;0,
(Table1[[#This Row],[Actual_Sales]]-Table1[[#This Row],[Budget_Sales]])/Table1[[#This Row],[Budget_Sales]],
(Table1[[#This Row],[Actual_Sales]]-Table1[[#This Row],[Budget_Sales]])/ABS(Table1[[#This Row],[Budget_Sales]])
)
)</f>
        <v>0.52857142857142858</v>
      </c>
      <c r="I1525" s="5" t="str">
        <f>IF(Table1[[#This Row],[Sales_Var]]&gt;=0,"Above Budget","Below Budget")</f>
        <v>Above Budget</v>
      </c>
      <c r="J1525">
        <f>Table1[[#This Row],[Actual_Sales]]-(Table1[[#This Row],[COGS]]+Table1[[#This Row],[Expenses]])</f>
        <v>74</v>
      </c>
      <c r="K1525">
        <v>60</v>
      </c>
      <c r="L1525">
        <f>Table1[[#This Row],[Actual_Profit]]-Table1[[#This Row],[Budget_Profit]]</f>
        <v>14</v>
      </c>
      <c r="M1525" s="5">
        <f>IF(
Table1[[#This Row],[Budget_Profit]]=0,
"",
IF(
Table1[[#This Row],[Budget_Profit]]&gt;0,
(Table1[[#This Row],[Actual_Profit]]-Table1[[#This Row],[Budget_Profit]])/Table1[[#This Row],[Budget_Profit]],
(Table1[[#This Row],[Actual_Profit]]-Table1[[#This Row],[Budget_Profit]])/ABS(Table1[[#This Row],[Budget_Profit]])
)
)</f>
        <v>0.23333333333333334</v>
      </c>
      <c r="N1525" s="5" t="str">
        <f>IF(Table1[[#This Row],[Profit_Var]]&gt;=0, "Above Budget", "Below Budget")</f>
        <v>Above Budget</v>
      </c>
      <c r="O1525">
        <v>89</v>
      </c>
      <c r="P1525">
        <v>50</v>
      </c>
      <c r="Q1525">
        <f>Table1[[#This Row],[COGS]]-Table1[[#This Row],[Budget_COGS]]</f>
        <v>39</v>
      </c>
      <c r="R1525" s="5">
        <f>IF(
Table1[[#This Row],[Budget_COGS]]=0,
"",
IF(
Table1[[#This Row],[Budget_COGS]]&gt;0,
(Table1[[#This Row],[Budget_COGS]]-Table1[[#This Row],[COGS]]) / Table1[[#This Row],[Budget_COGS]],
(Table1[[#This Row],[Budget_COGS]]-Table1[[#This Row],[COGS]]) / ABS(Table1[[#This Row],[Budget_COGS]])
)
)</f>
        <v>-0.78</v>
      </c>
      <c r="S1525" s="5" t="str">
        <f>IF(Table1[[#This Row],[COGS _Var]]&gt;=0, "Above Budget", "Below Budget")</f>
        <v>Above Budget</v>
      </c>
      <c r="T1525">
        <f>Table1[[#This Row],[Actual_Sales]]-Table1[[#This Row],[COGS]]</f>
        <v>125</v>
      </c>
      <c r="U1525">
        <v>90</v>
      </c>
      <c r="V1525">
        <f>Table1[[#This Row],[Gross_Margin]]-Table1[[#This Row],[Budget_Margin]]</f>
        <v>35</v>
      </c>
      <c r="W1525" s="5">
        <f>IF(
Table1[[#This Row],[Budget_Margin]]=0,
"",
IF(
Table1[[#This Row],[Budget_Margin]]&gt;0,
(Table1[[#This Row],[Gross_Margin]]-Table1[[#This Row],[Budget_Margin]]) / Table1[[#This Row],[Budget_Margin]],
(Table1[[#This Row],[Gross_Margin]]-Table1[[#This Row],[Budget_Margin]]) / ABS(Table1[[#This Row],[Budget_Margin]])
)
)</f>
        <v>0.3888888888888889</v>
      </c>
      <c r="X1525" s="5" t="str">
        <f>IF(Table1[[#This Row],[Margin_Var]]&gt;=0, "Above Budget", "Below Budget")</f>
        <v>Above Budget</v>
      </c>
      <c r="Y1525" s="5">
        <f>IFERROR(Table1[[#This Row],[Gross_Margin]]/Table1[[#This Row],[Actual_Sales]],0)</f>
        <v>0.58411214953271029</v>
      </c>
      <c r="Z1525" s="5">
        <f>Table1[[#This Row],[Actual_Profit]]/Table1[[#This Row],[Actual_Sales]]</f>
        <v>0.34579439252336447</v>
      </c>
      <c r="AA1525">
        <v>51</v>
      </c>
      <c r="AB1525" s="5">
        <f>IFERROR(Table1[[#This Row],[Expenses]]/Table1[[#This Row],[Actual_Sales]],0)</f>
        <v>0.23831775700934579</v>
      </c>
      <c r="AC1525">
        <v>27</v>
      </c>
      <c r="AD1525">
        <v>481</v>
      </c>
      <c r="AE1525" s="5">
        <f>IFERROR(Table1[[#This Row],[Inventory]]/Table1[[#This Row],[Actual_Sales]],0)</f>
        <v>2.2476635514018692</v>
      </c>
    </row>
    <row r="1526" spans="1:31" x14ac:dyDescent="0.25">
      <c r="A1526">
        <v>346</v>
      </c>
      <c r="B1526">
        <v>971</v>
      </c>
      <c r="C1526">
        <v>8</v>
      </c>
      <c r="D1526" s="2">
        <v>40210</v>
      </c>
      <c r="E1526">
        <v>81</v>
      </c>
      <c r="F1526">
        <v>70</v>
      </c>
      <c r="G1526">
        <f>Table1[[#This Row],[Actual_Sales]]-Table1[[#This Row],[Budget_Sales]]</f>
        <v>11</v>
      </c>
      <c r="H1526" s="5">
        <f>IF(
Table1[[#This Row],[Budget_Sales]]=0,
"",
IF(
Table1[[#This Row],[Budget_Sales]]&gt;0,
(Table1[[#This Row],[Actual_Sales]]-Table1[[#This Row],[Budget_Sales]])/Table1[[#This Row],[Budget_Sales]],
(Table1[[#This Row],[Actual_Sales]]-Table1[[#This Row],[Budget_Sales]])/ABS(Table1[[#This Row],[Budget_Sales]])
)
)</f>
        <v>0.15714285714285714</v>
      </c>
      <c r="I1526" s="5" t="str">
        <f>IF(Table1[[#This Row],[Sales_Var]]&gt;=0,"Above Budget","Below Budget")</f>
        <v>Above Budget</v>
      </c>
      <c r="J1526">
        <f>Table1[[#This Row],[Actual_Sales]]-(Table1[[#This Row],[COGS]]+Table1[[#This Row],[Expenses]])</f>
        <v>28</v>
      </c>
      <c r="K1526">
        <v>50</v>
      </c>
      <c r="L1526">
        <f>Table1[[#This Row],[Actual_Profit]]-Table1[[#This Row],[Budget_Profit]]</f>
        <v>-22</v>
      </c>
      <c r="M1526" s="5">
        <f>IF(
Table1[[#This Row],[Budget_Profit]]=0,
"",
IF(
Table1[[#This Row],[Budget_Profit]]&gt;0,
(Table1[[#This Row],[Actual_Profit]]-Table1[[#This Row],[Budget_Profit]])/Table1[[#This Row],[Budget_Profit]],
(Table1[[#This Row],[Actual_Profit]]-Table1[[#This Row],[Budget_Profit]])/ABS(Table1[[#This Row],[Budget_Profit]])
)
)</f>
        <v>-0.44</v>
      </c>
      <c r="N1526" s="5" t="str">
        <f>IF(Table1[[#This Row],[Profit_Var]]&gt;=0, "Above Budget", "Below Budget")</f>
        <v>Below Budget</v>
      </c>
      <c r="O1526">
        <v>33</v>
      </c>
      <c r="P1526">
        <v>20</v>
      </c>
      <c r="Q1526">
        <f>Table1[[#This Row],[COGS]]-Table1[[#This Row],[Budget_COGS]]</f>
        <v>13</v>
      </c>
      <c r="R1526" s="5">
        <f>IF(
Table1[[#This Row],[Budget_COGS]]=0,
"",
IF(
Table1[[#This Row],[Budget_COGS]]&gt;0,
(Table1[[#This Row],[Budget_COGS]]-Table1[[#This Row],[COGS]]) / Table1[[#This Row],[Budget_COGS]],
(Table1[[#This Row],[Budget_COGS]]-Table1[[#This Row],[COGS]]) / ABS(Table1[[#This Row],[Budget_COGS]])
)
)</f>
        <v>-0.65</v>
      </c>
      <c r="S1526" s="5" t="str">
        <f>IF(Table1[[#This Row],[COGS _Var]]&gt;=0, "Above Budget", "Below Budget")</f>
        <v>Above Budget</v>
      </c>
      <c r="T1526">
        <f>Table1[[#This Row],[Actual_Sales]]-Table1[[#This Row],[COGS]]</f>
        <v>48</v>
      </c>
      <c r="U1526">
        <v>50</v>
      </c>
      <c r="V1526">
        <f>Table1[[#This Row],[Gross_Margin]]-Table1[[#This Row],[Budget_Margin]]</f>
        <v>-2</v>
      </c>
      <c r="W1526" s="5">
        <f>IF(
Table1[[#This Row],[Budget_Margin]]=0,
"",
IF(
Table1[[#This Row],[Budget_Margin]]&gt;0,
(Table1[[#This Row],[Gross_Margin]]-Table1[[#This Row],[Budget_Margin]]) / Table1[[#This Row],[Budget_Margin]],
(Table1[[#This Row],[Gross_Margin]]-Table1[[#This Row],[Budget_Margin]]) / ABS(Table1[[#This Row],[Budget_Margin]])
)
)</f>
        <v>-0.04</v>
      </c>
      <c r="X1526" s="5" t="str">
        <f>IF(Table1[[#This Row],[Margin_Var]]&gt;=0, "Above Budget", "Below Budget")</f>
        <v>Below Budget</v>
      </c>
      <c r="Y1526" s="5">
        <f>IFERROR(Table1[[#This Row],[Gross_Margin]]/Table1[[#This Row],[Actual_Sales]],0)</f>
        <v>0.59259259259259256</v>
      </c>
      <c r="Z1526" s="5">
        <f>Table1[[#This Row],[Actual_Profit]]/Table1[[#This Row],[Actual_Sales]]</f>
        <v>0.34567901234567899</v>
      </c>
      <c r="AA1526">
        <v>20</v>
      </c>
      <c r="AB1526" s="5">
        <f>IFERROR(Table1[[#This Row],[Expenses]]/Table1[[#This Row],[Actual_Sales]],0)</f>
        <v>0.24691358024691357</v>
      </c>
      <c r="AC1526">
        <v>9</v>
      </c>
      <c r="AD1526">
        <v>772</v>
      </c>
      <c r="AE1526" s="5">
        <f>IFERROR(Table1[[#This Row],[Inventory]]/Table1[[#This Row],[Actual_Sales]],0)</f>
        <v>9.5308641975308639</v>
      </c>
    </row>
    <row r="1527" spans="1:31" x14ac:dyDescent="0.25">
      <c r="A1527">
        <v>177</v>
      </c>
      <c r="B1527">
        <v>985</v>
      </c>
      <c r="C1527">
        <v>3</v>
      </c>
      <c r="D1527" s="2">
        <v>40179</v>
      </c>
      <c r="E1527">
        <v>81</v>
      </c>
      <c r="F1527">
        <v>100</v>
      </c>
      <c r="G1527">
        <f>Table1[[#This Row],[Actual_Sales]]-Table1[[#This Row],[Budget_Sales]]</f>
        <v>-19</v>
      </c>
      <c r="H1527" s="5">
        <f>IF(
Table1[[#This Row],[Budget_Sales]]=0,
"",
IF(
Table1[[#This Row],[Budget_Sales]]&gt;0,
(Table1[[#This Row],[Actual_Sales]]-Table1[[#This Row],[Budget_Sales]])/Table1[[#This Row],[Budget_Sales]],
(Table1[[#This Row],[Actual_Sales]]-Table1[[#This Row],[Budget_Sales]])/ABS(Table1[[#This Row],[Budget_Sales]])
)
)</f>
        <v>-0.19</v>
      </c>
      <c r="I1527" s="5" t="str">
        <f>IF(Table1[[#This Row],[Sales_Var]]&gt;=0,"Above Budget","Below Budget")</f>
        <v>Below Budget</v>
      </c>
      <c r="J1527">
        <f>Table1[[#This Row],[Actual_Sales]]-(Table1[[#This Row],[COGS]]+Table1[[#This Row],[Expenses]])</f>
        <v>28</v>
      </c>
      <c r="K1527">
        <v>50</v>
      </c>
      <c r="L1527">
        <f>Table1[[#This Row],[Actual_Profit]]-Table1[[#This Row],[Budget_Profit]]</f>
        <v>-22</v>
      </c>
      <c r="M1527" s="5">
        <f>IF(
Table1[[#This Row],[Budget_Profit]]=0,
"",
IF(
Table1[[#This Row],[Budget_Profit]]&gt;0,
(Table1[[#This Row],[Actual_Profit]]-Table1[[#This Row],[Budget_Profit]])/Table1[[#This Row],[Budget_Profit]],
(Table1[[#This Row],[Actual_Profit]]-Table1[[#This Row],[Budget_Profit]])/ABS(Table1[[#This Row],[Budget_Profit]])
)
)</f>
        <v>-0.44</v>
      </c>
      <c r="N1527" s="5" t="str">
        <f>IF(Table1[[#This Row],[Profit_Var]]&gt;=0, "Above Budget", "Below Budget")</f>
        <v>Below Budget</v>
      </c>
      <c r="O1527">
        <v>33</v>
      </c>
      <c r="P1527">
        <v>40</v>
      </c>
      <c r="Q1527">
        <f>Table1[[#This Row],[COGS]]-Table1[[#This Row],[Budget_COGS]]</f>
        <v>-7</v>
      </c>
      <c r="R1527" s="5">
        <f>IF(
Table1[[#This Row],[Budget_COGS]]=0,
"",
IF(
Table1[[#This Row],[Budget_COGS]]&gt;0,
(Table1[[#This Row],[Budget_COGS]]-Table1[[#This Row],[COGS]]) / Table1[[#This Row],[Budget_COGS]],
(Table1[[#This Row],[Budget_COGS]]-Table1[[#This Row],[COGS]]) / ABS(Table1[[#This Row],[Budget_COGS]])
)
)</f>
        <v>0.17499999999999999</v>
      </c>
      <c r="S1527" s="5" t="str">
        <f>IF(Table1[[#This Row],[COGS _Var]]&gt;=0, "Above Budget", "Below Budget")</f>
        <v>Below Budget</v>
      </c>
      <c r="T1527">
        <f>Table1[[#This Row],[Actual_Sales]]-Table1[[#This Row],[COGS]]</f>
        <v>48</v>
      </c>
      <c r="U1527">
        <v>60</v>
      </c>
      <c r="V1527">
        <f>Table1[[#This Row],[Gross_Margin]]-Table1[[#This Row],[Budget_Margin]]</f>
        <v>-12</v>
      </c>
      <c r="W1527" s="5">
        <f>IF(
Table1[[#This Row],[Budget_Margin]]=0,
"",
IF(
Table1[[#This Row],[Budget_Margin]]&gt;0,
(Table1[[#This Row],[Gross_Margin]]-Table1[[#This Row],[Budget_Margin]]) / Table1[[#This Row],[Budget_Margin]],
(Table1[[#This Row],[Gross_Margin]]-Table1[[#This Row],[Budget_Margin]]) / ABS(Table1[[#This Row],[Budget_Margin]])
)
)</f>
        <v>-0.2</v>
      </c>
      <c r="X1527" s="5" t="str">
        <f>IF(Table1[[#This Row],[Margin_Var]]&gt;=0, "Above Budget", "Below Budget")</f>
        <v>Below Budget</v>
      </c>
      <c r="Y1527" s="5">
        <f>IFERROR(Table1[[#This Row],[Gross_Margin]]/Table1[[#This Row],[Actual_Sales]],0)</f>
        <v>0.59259259259259256</v>
      </c>
      <c r="Z1527" s="5">
        <f>Table1[[#This Row],[Actual_Profit]]/Table1[[#This Row],[Actual_Sales]]</f>
        <v>0.34567901234567899</v>
      </c>
      <c r="AA1527">
        <v>20</v>
      </c>
      <c r="AB1527" s="5">
        <f>IFERROR(Table1[[#This Row],[Expenses]]/Table1[[#This Row],[Actual_Sales]],0)</f>
        <v>0.24691358024691357</v>
      </c>
      <c r="AC1527">
        <v>9</v>
      </c>
      <c r="AD1527">
        <v>777</v>
      </c>
      <c r="AE1527" s="5">
        <f>IFERROR(Table1[[#This Row],[Inventory]]/Table1[[#This Row],[Actual_Sales]],0)</f>
        <v>9.5925925925925934</v>
      </c>
    </row>
    <row r="1528" spans="1:31" x14ac:dyDescent="0.25">
      <c r="A1528">
        <v>130</v>
      </c>
      <c r="B1528">
        <v>715</v>
      </c>
      <c r="C1528">
        <v>9</v>
      </c>
      <c r="D1528" s="2">
        <v>40179</v>
      </c>
      <c r="E1528">
        <v>81</v>
      </c>
      <c r="F1528">
        <v>70</v>
      </c>
      <c r="G1528">
        <f>Table1[[#This Row],[Actual_Sales]]-Table1[[#This Row],[Budget_Sales]]</f>
        <v>11</v>
      </c>
      <c r="H1528" s="5">
        <f>IF(
Table1[[#This Row],[Budget_Sales]]=0,
"",
IF(
Table1[[#This Row],[Budget_Sales]]&gt;0,
(Table1[[#This Row],[Actual_Sales]]-Table1[[#This Row],[Budget_Sales]])/Table1[[#This Row],[Budget_Sales]],
(Table1[[#This Row],[Actual_Sales]]-Table1[[#This Row],[Budget_Sales]])/ABS(Table1[[#This Row],[Budget_Sales]])
)
)</f>
        <v>0.15714285714285714</v>
      </c>
      <c r="I1528" s="5" t="str">
        <f>IF(Table1[[#This Row],[Sales_Var]]&gt;=0,"Above Budget","Below Budget")</f>
        <v>Above Budget</v>
      </c>
      <c r="J1528">
        <f>Table1[[#This Row],[Actual_Sales]]-(Table1[[#This Row],[COGS]]+Table1[[#This Row],[Expenses]])</f>
        <v>28</v>
      </c>
      <c r="K1528">
        <v>50</v>
      </c>
      <c r="L1528">
        <f>Table1[[#This Row],[Actual_Profit]]-Table1[[#This Row],[Budget_Profit]]</f>
        <v>-22</v>
      </c>
      <c r="M1528" s="5">
        <f>IF(
Table1[[#This Row],[Budget_Profit]]=0,
"",
IF(
Table1[[#This Row],[Budget_Profit]]&gt;0,
(Table1[[#This Row],[Actual_Profit]]-Table1[[#This Row],[Budget_Profit]])/Table1[[#This Row],[Budget_Profit]],
(Table1[[#This Row],[Actual_Profit]]-Table1[[#This Row],[Budget_Profit]])/ABS(Table1[[#This Row],[Budget_Profit]])
)
)</f>
        <v>-0.44</v>
      </c>
      <c r="N1528" s="5" t="str">
        <f>IF(Table1[[#This Row],[Profit_Var]]&gt;=0, "Above Budget", "Below Budget")</f>
        <v>Below Budget</v>
      </c>
      <c r="O1528">
        <v>33</v>
      </c>
      <c r="P1528">
        <v>20</v>
      </c>
      <c r="Q1528">
        <f>Table1[[#This Row],[COGS]]-Table1[[#This Row],[Budget_COGS]]</f>
        <v>13</v>
      </c>
      <c r="R1528" s="5">
        <f>IF(
Table1[[#This Row],[Budget_COGS]]=0,
"",
IF(
Table1[[#This Row],[Budget_COGS]]&gt;0,
(Table1[[#This Row],[Budget_COGS]]-Table1[[#This Row],[COGS]]) / Table1[[#This Row],[Budget_COGS]],
(Table1[[#This Row],[Budget_COGS]]-Table1[[#This Row],[COGS]]) / ABS(Table1[[#This Row],[Budget_COGS]])
)
)</f>
        <v>-0.65</v>
      </c>
      <c r="S1528" s="5" t="str">
        <f>IF(Table1[[#This Row],[COGS _Var]]&gt;=0, "Above Budget", "Below Budget")</f>
        <v>Above Budget</v>
      </c>
      <c r="T1528">
        <f>Table1[[#This Row],[Actual_Sales]]-Table1[[#This Row],[COGS]]</f>
        <v>48</v>
      </c>
      <c r="U1528">
        <v>50</v>
      </c>
      <c r="V1528">
        <f>Table1[[#This Row],[Gross_Margin]]-Table1[[#This Row],[Budget_Margin]]</f>
        <v>-2</v>
      </c>
      <c r="W1528" s="5">
        <f>IF(
Table1[[#This Row],[Budget_Margin]]=0,
"",
IF(
Table1[[#This Row],[Budget_Margin]]&gt;0,
(Table1[[#This Row],[Gross_Margin]]-Table1[[#This Row],[Budget_Margin]]) / Table1[[#This Row],[Budget_Margin]],
(Table1[[#This Row],[Gross_Margin]]-Table1[[#This Row],[Budget_Margin]]) / ABS(Table1[[#This Row],[Budget_Margin]])
)
)</f>
        <v>-0.04</v>
      </c>
      <c r="X1528" s="5" t="str">
        <f>IF(Table1[[#This Row],[Margin_Var]]&gt;=0, "Above Budget", "Below Budget")</f>
        <v>Below Budget</v>
      </c>
      <c r="Y1528" s="5">
        <f>IFERROR(Table1[[#This Row],[Gross_Margin]]/Table1[[#This Row],[Actual_Sales]],0)</f>
        <v>0.59259259259259256</v>
      </c>
      <c r="Z1528" s="5">
        <f>Table1[[#This Row],[Actual_Profit]]/Table1[[#This Row],[Actual_Sales]]</f>
        <v>0.34567901234567899</v>
      </c>
      <c r="AA1528">
        <v>20</v>
      </c>
      <c r="AB1528" s="5">
        <f>IFERROR(Table1[[#This Row],[Expenses]]/Table1[[#This Row],[Actual_Sales]],0)</f>
        <v>0.24691358024691357</v>
      </c>
      <c r="AC1528">
        <v>9</v>
      </c>
      <c r="AD1528">
        <v>777</v>
      </c>
      <c r="AE1528" s="5">
        <f>IFERROR(Table1[[#This Row],[Inventory]]/Table1[[#This Row],[Actual_Sales]],0)</f>
        <v>9.5925925925925934</v>
      </c>
    </row>
    <row r="1529" spans="1:31" x14ac:dyDescent="0.25">
      <c r="A1529">
        <v>139</v>
      </c>
      <c r="B1529">
        <v>754</v>
      </c>
      <c r="C1529">
        <v>13</v>
      </c>
      <c r="D1529" s="2">
        <v>40179</v>
      </c>
      <c r="E1529">
        <v>81</v>
      </c>
      <c r="F1529">
        <v>80</v>
      </c>
      <c r="G1529">
        <f>Table1[[#This Row],[Actual_Sales]]-Table1[[#This Row],[Budget_Sales]]</f>
        <v>1</v>
      </c>
      <c r="H1529" s="5">
        <f>IF(
Table1[[#This Row],[Budget_Sales]]=0,
"",
IF(
Table1[[#This Row],[Budget_Sales]]&gt;0,
(Table1[[#This Row],[Actual_Sales]]-Table1[[#This Row],[Budget_Sales]])/Table1[[#This Row],[Budget_Sales]],
(Table1[[#This Row],[Actual_Sales]]-Table1[[#This Row],[Budget_Sales]])/ABS(Table1[[#This Row],[Budget_Sales]])
)
)</f>
        <v>1.2500000000000001E-2</v>
      </c>
      <c r="I1529" s="5" t="str">
        <f>IF(Table1[[#This Row],[Sales_Var]]&gt;=0,"Above Budget","Below Budget")</f>
        <v>Above Budget</v>
      </c>
      <c r="J1529">
        <f>Table1[[#This Row],[Actual_Sales]]-(Table1[[#This Row],[COGS]]+Table1[[#This Row],[Expenses]])</f>
        <v>28</v>
      </c>
      <c r="K1529">
        <v>40</v>
      </c>
      <c r="L1529">
        <f>Table1[[#This Row],[Actual_Profit]]-Table1[[#This Row],[Budget_Profit]]</f>
        <v>-12</v>
      </c>
      <c r="M1529" s="5">
        <f>IF(
Table1[[#This Row],[Budget_Profit]]=0,
"",
IF(
Table1[[#This Row],[Budget_Profit]]&gt;0,
(Table1[[#This Row],[Actual_Profit]]-Table1[[#This Row],[Budget_Profit]])/Table1[[#This Row],[Budget_Profit]],
(Table1[[#This Row],[Actual_Profit]]-Table1[[#This Row],[Budget_Profit]])/ABS(Table1[[#This Row],[Budget_Profit]])
)
)</f>
        <v>-0.3</v>
      </c>
      <c r="N1529" s="5" t="str">
        <f>IF(Table1[[#This Row],[Profit_Var]]&gt;=0, "Above Budget", "Below Budget")</f>
        <v>Below Budget</v>
      </c>
      <c r="O1529">
        <v>33</v>
      </c>
      <c r="P1529">
        <v>30</v>
      </c>
      <c r="Q1529">
        <f>Table1[[#This Row],[COGS]]-Table1[[#This Row],[Budget_COGS]]</f>
        <v>3</v>
      </c>
      <c r="R1529" s="5">
        <f>IF(
Table1[[#This Row],[Budget_COGS]]=0,
"",
IF(
Table1[[#This Row],[Budget_COGS]]&gt;0,
(Table1[[#This Row],[Budget_COGS]]-Table1[[#This Row],[COGS]]) / Table1[[#This Row],[Budget_COGS]],
(Table1[[#This Row],[Budget_COGS]]-Table1[[#This Row],[COGS]]) / ABS(Table1[[#This Row],[Budget_COGS]])
)
)</f>
        <v>-0.1</v>
      </c>
      <c r="S1529" s="5" t="str">
        <f>IF(Table1[[#This Row],[COGS _Var]]&gt;=0, "Above Budget", "Below Budget")</f>
        <v>Above Budget</v>
      </c>
      <c r="T1529">
        <f>Table1[[#This Row],[Actual_Sales]]-Table1[[#This Row],[COGS]]</f>
        <v>48</v>
      </c>
      <c r="U1529">
        <v>50</v>
      </c>
      <c r="V1529">
        <f>Table1[[#This Row],[Gross_Margin]]-Table1[[#This Row],[Budget_Margin]]</f>
        <v>-2</v>
      </c>
      <c r="W1529" s="5">
        <f>IF(
Table1[[#This Row],[Budget_Margin]]=0,
"",
IF(
Table1[[#This Row],[Budget_Margin]]&gt;0,
(Table1[[#This Row],[Gross_Margin]]-Table1[[#This Row],[Budget_Margin]]) / Table1[[#This Row],[Budget_Margin]],
(Table1[[#This Row],[Gross_Margin]]-Table1[[#This Row],[Budget_Margin]]) / ABS(Table1[[#This Row],[Budget_Margin]])
)
)</f>
        <v>-0.04</v>
      </c>
      <c r="X1529" s="5" t="str">
        <f>IF(Table1[[#This Row],[Margin_Var]]&gt;=0, "Above Budget", "Below Budget")</f>
        <v>Below Budget</v>
      </c>
      <c r="Y1529" s="5">
        <f>IFERROR(Table1[[#This Row],[Gross_Margin]]/Table1[[#This Row],[Actual_Sales]],0)</f>
        <v>0.59259259259259256</v>
      </c>
      <c r="Z1529" s="5">
        <f>Table1[[#This Row],[Actual_Profit]]/Table1[[#This Row],[Actual_Sales]]</f>
        <v>0.34567901234567899</v>
      </c>
      <c r="AA1529">
        <v>20</v>
      </c>
      <c r="AB1529" s="5">
        <f>IFERROR(Table1[[#This Row],[Expenses]]/Table1[[#This Row],[Actual_Sales]],0)</f>
        <v>0.24691358024691357</v>
      </c>
      <c r="AC1529">
        <v>9</v>
      </c>
      <c r="AD1529">
        <v>777</v>
      </c>
      <c r="AE1529" s="5">
        <f>IFERROR(Table1[[#This Row],[Inventory]]/Table1[[#This Row],[Actual_Sales]],0)</f>
        <v>9.5925925925925934</v>
      </c>
    </row>
    <row r="1530" spans="1:31" x14ac:dyDescent="0.25">
      <c r="A1530">
        <v>2688</v>
      </c>
      <c r="B1530">
        <v>321</v>
      </c>
      <c r="C1530">
        <v>8</v>
      </c>
      <c r="D1530" s="2">
        <v>40634</v>
      </c>
      <c r="E1530">
        <v>110</v>
      </c>
      <c r="F1530">
        <v>80</v>
      </c>
      <c r="G1530">
        <f>Table1[[#This Row],[Actual_Sales]]-Table1[[#This Row],[Budget_Sales]]</f>
        <v>30</v>
      </c>
      <c r="H1530" s="5">
        <f>IF(
Table1[[#This Row],[Budget_Sales]]=0,
"",
IF(
Table1[[#This Row],[Budget_Sales]]&gt;0,
(Table1[[#This Row],[Actual_Sales]]-Table1[[#This Row],[Budget_Sales]])/Table1[[#This Row],[Budget_Sales]],
(Table1[[#This Row],[Actual_Sales]]-Table1[[#This Row],[Budget_Sales]])/ABS(Table1[[#This Row],[Budget_Sales]])
)
)</f>
        <v>0.375</v>
      </c>
      <c r="I1530" s="5" t="str">
        <f>IF(Table1[[#This Row],[Sales_Var]]&gt;=0,"Above Budget","Below Budget")</f>
        <v>Above Budget</v>
      </c>
      <c r="J1530">
        <f>Table1[[#This Row],[Actual_Sales]]-(Table1[[#This Row],[COGS]]+Table1[[#This Row],[Expenses]])</f>
        <v>38</v>
      </c>
      <c r="K1530">
        <v>30</v>
      </c>
      <c r="L1530">
        <f>Table1[[#This Row],[Actual_Profit]]-Table1[[#This Row],[Budget_Profit]]</f>
        <v>8</v>
      </c>
      <c r="M1530" s="5">
        <f>IF(
Table1[[#This Row],[Budget_Profit]]=0,
"",
IF(
Table1[[#This Row],[Budget_Profit]]&gt;0,
(Table1[[#This Row],[Actual_Profit]]-Table1[[#This Row],[Budget_Profit]])/Table1[[#This Row],[Budget_Profit]],
(Table1[[#This Row],[Actual_Profit]]-Table1[[#This Row],[Budget_Profit]])/ABS(Table1[[#This Row],[Budget_Profit]])
)
)</f>
        <v>0.26666666666666666</v>
      </c>
      <c r="N1530" s="5" t="str">
        <f>IF(Table1[[#This Row],[Profit_Var]]&gt;=0, "Above Budget", "Below Budget")</f>
        <v>Above Budget</v>
      </c>
      <c r="O1530">
        <v>45</v>
      </c>
      <c r="P1530">
        <v>30</v>
      </c>
      <c r="Q1530">
        <f>Table1[[#This Row],[COGS]]-Table1[[#This Row],[Budget_COGS]]</f>
        <v>15</v>
      </c>
      <c r="R1530" s="5">
        <f>IF(
Table1[[#This Row],[Budget_COGS]]=0,
"",
IF(
Table1[[#This Row],[Budget_COGS]]&gt;0,
(Table1[[#This Row],[Budget_COGS]]-Table1[[#This Row],[COGS]]) / Table1[[#This Row],[Budget_COGS]],
(Table1[[#This Row],[Budget_COGS]]-Table1[[#This Row],[COGS]]) / ABS(Table1[[#This Row],[Budget_COGS]])
)
)</f>
        <v>-0.5</v>
      </c>
      <c r="S1530" s="5" t="str">
        <f>IF(Table1[[#This Row],[COGS _Var]]&gt;=0, "Above Budget", "Below Budget")</f>
        <v>Above Budget</v>
      </c>
      <c r="T1530">
        <f>Table1[[#This Row],[Actual_Sales]]-Table1[[#This Row],[COGS]]</f>
        <v>65</v>
      </c>
      <c r="U1530">
        <v>50</v>
      </c>
      <c r="V1530">
        <f>Table1[[#This Row],[Gross_Margin]]-Table1[[#This Row],[Budget_Margin]]</f>
        <v>15</v>
      </c>
      <c r="W1530" s="5">
        <f>IF(
Table1[[#This Row],[Budget_Margin]]=0,
"",
IF(
Table1[[#This Row],[Budget_Margin]]&gt;0,
(Table1[[#This Row],[Gross_Margin]]-Table1[[#This Row],[Budget_Margin]]) / Table1[[#This Row],[Budget_Margin]],
(Table1[[#This Row],[Gross_Margin]]-Table1[[#This Row],[Budget_Margin]]) / ABS(Table1[[#This Row],[Budget_Margin]])
)
)</f>
        <v>0.3</v>
      </c>
      <c r="X1530" s="5" t="str">
        <f>IF(Table1[[#This Row],[Margin_Var]]&gt;=0, "Above Budget", "Below Budget")</f>
        <v>Above Budget</v>
      </c>
      <c r="Y1530" s="5">
        <f>IFERROR(Table1[[#This Row],[Gross_Margin]]/Table1[[#This Row],[Actual_Sales]],0)</f>
        <v>0.59090909090909094</v>
      </c>
      <c r="Z1530" s="5">
        <f>Table1[[#This Row],[Actual_Profit]]/Table1[[#This Row],[Actual_Sales]]</f>
        <v>0.34545454545454546</v>
      </c>
      <c r="AA1530">
        <v>27</v>
      </c>
      <c r="AB1530" s="5">
        <f>IFERROR(Table1[[#This Row],[Expenses]]/Table1[[#This Row],[Actual_Sales]],0)</f>
        <v>0.24545454545454545</v>
      </c>
      <c r="AC1530">
        <v>14</v>
      </c>
      <c r="AD1530">
        <v>605</v>
      </c>
      <c r="AE1530" s="5">
        <f>IFERROR(Table1[[#This Row],[Inventory]]/Table1[[#This Row],[Actual_Sales]],0)</f>
        <v>5.5</v>
      </c>
    </row>
    <row r="1531" spans="1:31" x14ac:dyDescent="0.25">
      <c r="A1531">
        <v>1452</v>
      </c>
      <c r="B1531">
        <v>386</v>
      </c>
      <c r="C1531">
        <v>2</v>
      </c>
      <c r="D1531" s="2">
        <v>40422</v>
      </c>
      <c r="E1531">
        <v>249</v>
      </c>
      <c r="F1531">
        <v>230</v>
      </c>
      <c r="G1531">
        <f>Table1[[#This Row],[Actual_Sales]]-Table1[[#This Row],[Budget_Sales]]</f>
        <v>19</v>
      </c>
      <c r="H1531" s="5">
        <f>IF(
Table1[[#This Row],[Budget_Sales]]=0,
"",
IF(
Table1[[#This Row],[Budget_Sales]]&gt;0,
(Table1[[#This Row],[Actual_Sales]]-Table1[[#This Row],[Budget_Sales]])/Table1[[#This Row],[Budget_Sales]],
(Table1[[#This Row],[Actual_Sales]]-Table1[[#This Row],[Budget_Sales]])/ABS(Table1[[#This Row],[Budget_Sales]])
)
)</f>
        <v>8.2608695652173908E-2</v>
      </c>
      <c r="I1531" s="5" t="str">
        <f>IF(Table1[[#This Row],[Sales_Var]]&gt;=0,"Above Budget","Below Budget")</f>
        <v>Above Budget</v>
      </c>
      <c r="J1531">
        <f>Table1[[#This Row],[Actual_Sales]]-(Table1[[#This Row],[COGS]]+Table1[[#This Row],[Expenses]])</f>
        <v>86</v>
      </c>
      <c r="K1531">
        <v>100</v>
      </c>
      <c r="L1531">
        <f>Table1[[#This Row],[Actual_Profit]]-Table1[[#This Row],[Budget_Profit]]</f>
        <v>-14</v>
      </c>
      <c r="M1531" s="5">
        <f>IF(
Table1[[#This Row],[Budget_Profit]]=0,
"",
IF(
Table1[[#This Row],[Budget_Profit]]&gt;0,
(Table1[[#This Row],[Actual_Profit]]-Table1[[#This Row],[Budget_Profit]])/Table1[[#This Row],[Budget_Profit]],
(Table1[[#This Row],[Actual_Profit]]-Table1[[#This Row],[Budget_Profit]])/ABS(Table1[[#This Row],[Budget_Profit]])
)
)</f>
        <v>-0.14000000000000001</v>
      </c>
      <c r="N1531" s="5" t="str">
        <f>IF(Table1[[#This Row],[Profit_Var]]&gt;=0, "Above Budget", "Below Budget")</f>
        <v>Below Budget</v>
      </c>
      <c r="O1531">
        <v>99</v>
      </c>
      <c r="P1531">
        <v>90</v>
      </c>
      <c r="Q1531">
        <f>Table1[[#This Row],[COGS]]-Table1[[#This Row],[Budget_COGS]]</f>
        <v>9</v>
      </c>
      <c r="R1531" s="5">
        <f>IF(
Table1[[#This Row],[Budget_COGS]]=0,
"",
IF(
Table1[[#This Row],[Budget_COGS]]&gt;0,
(Table1[[#This Row],[Budget_COGS]]-Table1[[#This Row],[COGS]]) / Table1[[#This Row],[Budget_COGS]],
(Table1[[#This Row],[Budget_COGS]]-Table1[[#This Row],[COGS]]) / ABS(Table1[[#This Row],[Budget_COGS]])
)
)</f>
        <v>-0.1</v>
      </c>
      <c r="S1531" s="5" t="str">
        <f>IF(Table1[[#This Row],[COGS _Var]]&gt;=0, "Above Budget", "Below Budget")</f>
        <v>Above Budget</v>
      </c>
      <c r="T1531">
        <f>Table1[[#This Row],[Actual_Sales]]-Table1[[#This Row],[COGS]]</f>
        <v>150</v>
      </c>
      <c r="U1531">
        <v>140</v>
      </c>
      <c r="V1531">
        <f>Table1[[#This Row],[Gross_Margin]]-Table1[[#This Row],[Budget_Margin]]</f>
        <v>10</v>
      </c>
      <c r="W1531" s="5">
        <f>IF(
Table1[[#This Row],[Budget_Margin]]=0,
"",
IF(
Table1[[#This Row],[Budget_Margin]]&gt;0,
(Table1[[#This Row],[Gross_Margin]]-Table1[[#This Row],[Budget_Margin]]) / Table1[[#This Row],[Budget_Margin]],
(Table1[[#This Row],[Gross_Margin]]-Table1[[#This Row],[Budget_Margin]]) / ABS(Table1[[#This Row],[Budget_Margin]])
)
)</f>
        <v>7.1428571428571425E-2</v>
      </c>
      <c r="X1531" s="5" t="str">
        <f>IF(Table1[[#This Row],[Margin_Var]]&gt;=0, "Above Budget", "Below Budget")</f>
        <v>Above Budget</v>
      </c>
      <c r="Y1531" s="5">
        <f>IFERROR(Table1[[#This Row],[Gross_Margin]]/Table1[[#This Row],[Actual_Sales]],0)</f>
        <v>0.60240963855421692</v>
      </c>
      <c r="Z1531" s="5">
        <f>Table1[[#This Row],[Actual_Profit]]/Table1[[#This Row],[Actual_Sales]]</f>
        <v>0.34538152610441769</v>
      </c>
      <c r="AA1531">
        <v>64</v>
      </c>
      <c r="AB1531" s="5">
        <f>IFERROR(Table1[[#This Row],[Expenses]]/Table1[[#This Row],[Actual_Sales]],0)</f>
        <v>0.25702811244979917</v>
      </c>
      <c r="AC1531">
        <v>32</v>
      </c>
      <c r="AD1531">
        <v>798</v>
      </c>
      <c r="AE1531" s="5">
        <f>IFERROR(Table1[[#This Row],[Inventory]]/Table1[[#This Row],[Actual_Sales]],0)</f>
        <v>3.2048192771084336</v>
      </c>
    </row>
    <row r="1532" spans="1:31" x14ac:dyDescent="0.25">
      <c r="A1532">
        <v>3830</v>
      </c>
      <c r="B1532">
        <v>682</v>
      </c>
      <c r="C1532">
        <v>4</v>
      </c>
      <c r="D1532" s="2">
        <v>40817</v>
      </c>
      <c r="E1532">
        <v>194</v>
      </c>
      <c r="F1532">
        <v>110</v>
      </c>
      <c r="G1532">
        <f>Table1[[#This Row],[Actual_Sales]]-Table1[[#This Row],[Budget_Sales]]</f>
        <v>84</v>
      </c>
      <c r="H1532" s="5">
        <f>IF(
Table1[[#This Row],[Budget_Sales]]=0,
"",
IF(
Table1[[#This Row],[Budget_Sales]]&gt;0,
(Table1[[#This Row],[Actual_Sales]]-Table1[[#This Row],[Budget_Sales]])/Table1[[#This Row],[Budget_Sales]],
(Table1[[#This Row],[Actual_Sales]]-Table1[[#This Row],[Budget_Sales]])/ABS(Table1[[#This Row],[Budget_Sales]])
)
)</f>
        <v>0.76363636363636367</v>
      </c>
      <c r="I1532" s="5" t="str">
        <f>IF(Table1[[#This Row],[Sales_Var]]&gt;=0,"Above Budget","Below Budget")</f>
        <v>Above Budget</v>
      </c>
      <c r="J1532">
        <f>Table1[[#This Row],[Actual_Sales]]-(Table1[[#This Row],[COGS]]+Table1[[#This Row],[Expenses]])</f>
        <v>67</v>
      </c>
      <c r="K1532">
        <v>50</v>
      </c>
      <c r="L1532">
        <f>Table1[[#This Row],[Actual_Profit]]-Table1[[#This Row],[Budget_Profit]]</f>
        <v>17</v>
      </c>
      <c r="M1532" s="5">
        <f>IF(
Table1[[#This Row],[Budget_Profit]]=0,
"",
IF(
Table1[[#This Row],[Budget_Profit]]&gt;0,
(Table1[[#This Row],[Actual_Profit]]-Table1[[#This Row],[Budget_Profit]])/Table1[[#This Row],[Budget_Profit]],
(Table1[[#This Row],[Actual_Profit]]-Table1[[#This Row],[Budget_Profit]])/ABS(Table1[[#This Row],[Budget_Profit]])
)
)</f>
        <v>0.34</v>
      </c>
      <c r="N1532" s="5" t="str">
        <f>IF(Table1[[#This Row],[Profit_Var]]&gt;=0, "Above Budget", "Below Budget")</f>
        <v>Above Budget</v>
      </c>
      <c r="O1532">
        <v>72</v>
      </c>
      <c r="P1532">
        <v>40</v>
      </c>
      <c r="Q1532">
        <f>Table1[[#This Row],[COGS]]-Table1[[#This Row],[Budget_COGS]]</f>
        <v>32</v>
      </c>
      <c r="R1532" s="5">
        <f>IF(
Table1[[#This Row],[Budget_COGS]]=0,
"",
IF(
Table1[[#This Row],[Budget_COGS]]&gt;0,
(Table1[[#This Row],[Budget_COGS]]-Table1[[#This Row],[COGS]]) / Table1[[#This Row],[Budget_COGS]],
(Table1[[#This Row],[Budget_COGS]]-Table1[[#This Row],[COGS]]) / ABS(Table1[[#This Row],[Budget_COGS]])
)
)</f>
        <v>-0.8</v>
      </c>
      <c r="S1532" s="5" t="str">
        <f>IF(Table1[[#This Row],[COGS _Var]]&gt;=0, "Above Budget", "Below Budget")</f>
        <v>Above Budget</v>
      </c>
      <c r="T1532">
        <f>Table1[[#This Row],[Actual_Sales]]-Table1[[#This Row],[COGS]]</f>
        <v>122</v>
      </c>
      <c r="U1532">
        <v>70</v>
      </c>
      <c r="V1532">
        <f>Table1[[#This Row],[Gross_Margin]]-Table1[[#This Row],[Budget_Margin]]</f>
        <v>52</v>
      </c>
      <c r="W1532" s="5">
        <f>IF(
Table1[[#This Row],[Budget_Margin]]=0,
"",
IF(
Table1[[#This Row],[Budget_Margin]]&gt;0,
(Table1[[#This Row],[Gross_Margin]]-Table1[[#This Row],[Budget_Margin]]) / Table1[[#This Row],[Budget_Margin]],
(Table1[[#This Row],[Gross_Margin]]-Table1[[#This Row],[Budget_Margin]]) / ABS(Table1[[#This Row],[Budget_Margin]])
)
)</f>
        <v>0.74285714285714288</v>
      </c>
      <c r="X1532" s="5" t="str">
        <f>IF(Table1[[#This Row],[Margin_Var]]&gt;=0, "Above Budget", "Below Budget")</f>
        <v>Above Budget</v>
      </c>
      <c r="Y1532" s="5">
        <f>IFERROR(Table1[[#This Row],[Gross_Margin]]/Table1[[#This Row],[Actual_Sales]],0)</f>
        <v>0.62886597938144329</v>
      </c>
      <c r="Z1532" s="5">
        <f>Table1[[#This Row],[Actual_Profit]]/Table1[[#This Row],[Actual_Sales]]</f>
        <v>0.34536082474226804</v>
      </c>
      <c r="AA1532">
        <v>55</v>
      </c>
      <c r="AB1532" s="5">
        <f>IFERROR(Table1[[#This Row],[Expenses]]/Table1[[#This Row],[Actual_Sales]],0)</f>
        <v>0.28350515463917525</v>
      </c>
      <c r="AC1532">
        <v>23</v>
      </c>
      <c r="AD1532">
        <v>-868</v>
      </c>
      <c r="AE1532" s="5">
        <f>IFERROR(Table1[[#This Row],[Inventory]]/Table1[[#This Row],[Actual_Sales]],0)</f>
        <v>-4.4742268041237114</v>
      </c>
    </row>
    <row r="1533" spans="1:31" x14ac:dyDescent="0.25">
      <c r="A1533">
        <v>3861</v>
      </c>
      <c r="B1533">
        <v>815</v>
      </c>
      <c r="C1533">
        <v>12</v>
      </c>
      <c r="D1533" s="2">
        <v>40817</v>
      </c>
      <c r="E1533">
        <v>194</v>
      </c>
      <c r="F1533">
        <v>130</v>
      </c>
      <c r="G1533">
        <f>Table1[[#This Row],[Actual_Sales]]-Table1[[#This Row],[Budget_Sales]]</f>
        <v>64</v>
      </c>
      <c r="H1533" s="5">
        <f>IF(
Table1[[#This Row],[Budget_Sales]]=0,
"",
IF(
Table1[[#This Row],[Budget_Sales]]&gt;0,
(Table1[[#This Row],[Actual_Sales]]-Table1[[#This Row],[Budget_Sales]])/Table1[[#This Row],[Budget_Sales]],
(Table1[[#This Row],[Actual_Sales]]-Table1[[#This Row],[Budget_Sales]])/ABS(Table1[[#This Row],[Budget_Sales]])
)
)</f>
        <v>0.49230769230769234</v>
      </c>
      <c r="I1533" s="5" t="str">
        <f>IF(Table1[[#This Row],[Sales_Var]]&gt;=0,"Above Budget","Below Budget")</f>
        <v>Above Budget</v>
      </c>
      <c r="J1533">
        <f>Table1[[#This Row],[Actual_Sales]]-(Table1[[#This Row],[COGS]]+Table1[[#This Row],[Expenses]])</f>
        <v>67</v>
      </c>
      <c r="K1533">
        <v>50</v>
      </c>
      <c r="L1533">
        <f>Table1[[#This Row],[Actual_Profit]]-Table1[[#This Row],[Budget_Profit]]</f>
        <v>17</v>
      </c>
      <c r="M1533" s="5">
        <f>IF(
Table1[[#This Row],[Budget_Profit]]=0,
"",
IF(
Table1[[#This Row],[Budget_Profit]]&gt;0,
(Table1[[#This Row],[Actual_Profit]]-Table1[[#This Row],[Budget_Profit]])/Table1[[#This Row],[Budget_Profit]],
(Table1[[#This Row],[Actual_Profit]]-Table1[[#This Row],[Budget_Profit]])/ABS(Table1[[#This Row],[Budget_Profit]])
)
)</f>
        <v>0.34</v>
      </c>
      <c r="N1533" s="5" t="str">
        <f>IF(Table1[[#This Row],[Profit_Var]]&gt;=0, "Above Budget", "Below Budget")</f>
        <v>Above Budget</v>
      </c>
      <c r="O1533">
        <v>72</v>
      </c>
      <c r="P1533">
        <v>50</v>
      </c>
      <c r="Q1533">
        <f>Table1[[#This Row],[COGS]]-Table1[[#This Row],[Budget_COGS]]</f>
        <v>22</v>
      </c>
      <c r="R1533" s="5">
        <f>IF(
Table1[[#This Row],[Budget_COGS]]=0,
"",
IF(
Table1[[#This Row],[Budget_COGS]]&gt;0,
(Table1[[#This Row],[Budget_COGS]]-Table1[[#This Row],[COGS]]) / Table1[[#This Row],[Budget_COGS]],
(Table1[[#This Row],[Budget_COGS]]-Table1[[#This Row],[COGS]]) / ABS(Table1[[#This Row],[Budget_COGS]])
)
)</f>
        <v>-0.44</v>
      </c>
      <c r="S1533" s="5" t="str">
        <f>IF(Table1[[#This Row],[COGS _Var]]&gt;=0, "Above Budget", "Below Budget")</f>
        <v>Above Budget</v>
      </c>
      <c r="T1533">
        <f>Table1[[#This Row],[Actual_Sales]]-Table1[[#This Row],[COGS]]</f>
        <v>122</v>
      </c>
      <c r="U1533">
        <v>80</v>
      </c>
      <c r="V1533">
        <f>Table1[[#This Row],[Gross_Margin]]-Table1[[#This Row],[Budget_Margin]]</f>
        <v>42</v>
      </c>
      <c r="W1533" s="5">
        <f>IF(
Table1[[#This Row],[Budget_Margin]]=0,
"",
IF(
Table1[[#This Row],[Budget_Margin]]&gt;0,
(Table1[[#This Row],[Gross_Margin]]-Table1[[#This Row],[Budget_Margin]]) / Table1[[#This Row],[Budget_Margin]],
(Table1[[#This Row],[Gross_Margin]]-Table1[[#This Row],[Budget_Margin]]) / ABS(Table1[[#This Row],[Budget_Margin]])
)
)</f>
        <v>0.52500000000000002</v>
      </c>
      <c r="X1533" s="5" t="str">
        <f>IF(Table1[[#This Row],[Margin_Var]]&gt;=0, "Above Budget", "Below Budget")</f>
        <v>Above Budget</v>
      </c>
      <c r="Y1533" s="5">
        <f>IFERROR(Table1[[#This Row],[Gross_Margin]]/Table1[[#This Row],[Actual_Sales]],0)</f>
        <v>0.62886597938144329</v>
      </c>
      <c r="Z1533" s="5">
        <f>Table1[[#This Row],[Actual_Profit]]/Table1[[#This Row],[Actual_Sales]]</f>
        <v>0.34536082474226804</v>
      </c>
      <c r="AA1533">
        <v>55</v>
      </c>
      <c r="AB1533" s="5">
        <f>IFERROR(Table1[[#This Row],[Expenses]]/Table1[[#This Row],[Actual_Sales]],0)</f>
        <v>0.28350515463917525</v>
      </c>
      <c r="AC1533">
        <v>23</v>
      </c>
      <c r="AD1533">
        <v>650</v>
      </c>
      <c r="AE1533" s="5">
        <f>IFERROR(Table1[[#This Row],[Inventory]]/Table1[[#This Row],[Actual_Sales]],0)</f>
        <v>3.3505154639175259</v>
      </c>
    </row>
    <row r="1534" spans="1:31" x14ac:dyDescent="0.25">
      <c r="A1534">
        <v>3366</v>
      </c>
      <c r="B1534">
        <v>203</v>
      </c>
      <c r="C1534">
        <v>2</v>
      </c>
      <c r="D1534" s="2">
        <v>40756</v>
      </c>
      <c r="E1534">
        <v>223</v>
      </c>
      <c r="F1534">
        <v>210</v>
      </c>
      <c r="G1534">
        <f>Table1[[#This Row],[Actual_Sales]]-Table1[[#This Row],[Budget_Sales]]</f>
        <v>13</v>
      </c>
      <c r="H1534" s="5">
        <f>IF(
Table1[[#This Row],[Budget_Sales]]=0,
"",
IF(
Table1[[#This Row],[Budget_Sales]]&gt;0,
(Table1[[#This Row],[Actual_Sales]]-Table1[[#This Row],[Budget_Sales]])/Table1[[#This Row],[Budget_Sales]],
(Table1[[#This Row],[Actual_Sales]]-Table1[[#This Row],[Budget_Sales]])/ABS(Table1[[#This Row],[Budget_Sales]])
)
)</f>
        <v>6.1904761904761907E-2</v>
      </c>
      <c r="I1534" s="5" t="str">
        <f>IF(Table1[[#This Row],[Sales_Var]]&gt;=0,"Above Budget","Below Budget")</f>
        <v>Above Budget</v>
      </c>
      <c r="J1534">
        <f>Table1[[#This Row],[Actual_Sales]]-(Table1[[#This Row],[COGS]]+Table1[[#This Row],[Expenses]])</f>
        <v>77</v>
      </c>
      <c r="K1534">
        <v>90</v>
      </c>
      <c r="L1534">
        <f>Table1[[#This Row],[Actual_Profit]]-Table1[[#This Row],[Budget_Profit]]</f>
        <v>-13</v>
      </c>
      <c r="M1534" s="5">
        <f>IF(
Table1[[#This Row],[Budget_Profit]]=0,
"",
IF(
Table1[[#This Row],[Budget_Profit]]&gt;0,
(Table1[[#This Row],[Actual_Profit]]-Table1[[#This Row],[Budget_Profit]])/Table1[[#This Row],[Budget_Profit]],
(Table1[[#This Row],[Actual_Profit]]-Table1[[#This Row],[Budget_Profit]])/ABS(Table1[[#This Row],[Budget_Profit]])
)
)</f>
        <v>-0.14444444444444443</v>
      </c>
      <c r="N1534" s="5" t="str">
        <f>IF(Table1[[#This Row],[Profit_Var]]&gt;=0, "Above Budget", "Below Budget")</f>
        <v>Below Budget</v>
      </c>
      <c r="O1534">
        <v>90</v>
      </c>
      <c r="P1534">
        <v>80</v>
      </c>
      <c r="Q1534">
        <f>Table1[[#This Row],[COGS]]-Table1[[#This Row],[Budget_COGS]]</f>
        <v>10</v>
      </c>
      <c r="R1534" s="5">
        <f>IF(
Table1[[#This Row],[Budget_COGS]]=0,
"",
IF(
Table1[[#This Row],[Budget_COGS]]&gt;0,
(Table1[[#This Row],[Budget_COGS]]-Table1[[#This Row],[COGS]]) / Table1[[#This Row],[Budget_COGS]],
(Table1[[#This Row],[Budget_COGS]]-Table1[[#This Row],[COGS]]) / ABS(Table1[[#This Row],[Budget_COGS]])
)
)</f>
        <v>-0.125</v>
      </c>
      <c r="S1534" s="5" t="str">
        <f>IF(Table1[[#This Row],[COGS _Var]]&gt;=0, "Above Budget", "Below Budget")</f>
        <v>Above Budget</v>
      </c>
      <c r="T1534">
        <f>Table1[[#This Row],[Actual_Sales]]-Table1[[#This Row],[COGS]]</f>
        <v>133</v>
      </c>
      <c r="U1534">
        <v>130</v>
      </c>
      <c r="V1534">
        <f>Table1[[#This Row],[Gross_Margin]]-Table1[[#This Row],[Budget_Margin]]</f>
        <v>3</v>
      </c>
      <c r="W1534" s="5">
        <f>IF(
Table1[[#This Row],[Budget_Margin]]=0,
"",
IF(
Table1[[#This Row],[Budget_Margin]]&gt;0,
(Table1[[#This Row],[Gross_Margin]]-Table1[[#This Row],[Budget_Margin]]) / Table1[[#This Row],[Budget_Margin]],
(Table1[[#This Row],[Gross_Margin]]-Table1[[#This Row],[Budget_Margin]]) / ABS(Table1[[#This Row],[Budget_Margin]])
)
)</f>
        <v>2.3076923076923078E-2</v>
      </c>
      <c r="X1534" s="5" t="str">
        <f>IF(Table1[[#This Row],[Margin_Var]]&gt;=0, "Above Budget", "Below Budget")</f>
        <v>Above Budget</v>
      </c>
      <c r="Y1534" s="5">
        <f>IFERROR(Table1[[#This Row],[Gross_Margin]]/Table1[[#This Row],[Actual_Sales]],0)</f>
        <v>0.5964125560538116</v>
      </c>
      <c r="Z1534" s="5">
        <f>Table1[[#This Row],[Actual_Profit]]/Table1[[#This Row],[Actual_Sales]]</f>
        <v>0.3452914798206278</v>
      </c>
      <c r="AA1534">
        <v>56</v>
      </c>
      <c r="AB1534" s="5">
        <f>IFERROR(Table1[[#This Row],[Expenses]]/Table1[[#This Row],[Actual_Sales]],0)</f>
        <v>0.25112107623318386</v>
      </c>
      <c r="AC1534">
        <v>29</v>
      </c>
      <c r="AD1534">
        <v>1139</v>
      </c>
      <c r="AE1534" s="5">
        <f>IFERROR(Table1[[#This Row],[Inventory]]/Table1[[#This Row],[Actual_Sales]],0)</f>
        <v>5.1076233183856505</v>
      </c>
    </row>
    <row r="1535" spans="1:31" x14ac:dyDescent="0.25">
      <c r="A1535">
        <v>3379</v>
      </c>
      <c r="B1535">
        <v>253</v>
      </c>
      <c r="C1535">
        <v>8</v>
      </c>
      <c r="D1535" s="2">
        <v>40756</v>
      </c>
      <c r="E1535">
        <v>223</v>
      </c>
      <c r="F1535">
        <v>190</v>
      </c>
      <c r="G1535">
        <f>Table1[[#This Row],[Actual_Sales]]-Table1[[#This Row],[Budget_Sales]]</f>
        <v>33</v>
      </c>
      <c r="H1535" s="5">
        <f>IF(
Table1[[#This Row],[Budget_Sales]]=0,
"",
IF(
Table1[[#This Row],[Budget_Sales]]&gt;0,
(Table1[[#This Row],[Actual_Sales]]-Table1[[#This Row],[Budget_Sales]])/Table1[[#This Row],[Budget_Sales]],
(Table1[[#This Row],[Actual_Sales]]-Table1[[#This Row],[Budget_Sales]])/ABS(Table1[[#This Row],[Budget_Sales]])
)
)</f>
        <v>0.1736842105263158</v>
      </c>
      <c r="I1535" s="5" t="str">
        <f>IF(Table1[[#This Row],[Sales_Var]]&gt;=0,"Above Budget","Below Budget")</f>
        <v>Above Budget</v>
      </c>
      <c r="J1535">
        <f>Table1[[#This Row],[Actual_Sales]]-(Table1[[#This Row],[COGS]]+Table1[[#This Row],[Expenses]])</f>
        <v>77</v>
      </c>
      <c r="K1535">
        <v>80</v>
      </c>
      <c r="L1535">
        <f>Table1[[#This Row],[Actual_Profit]]-Table1[[#This Row],[Budget_Profit]]</f>
        <v>-3</v>
      </c>
      <c r="M1535" s="5">
        <f>IF(
Table1[[#This Row],[Budget_Profit]]=0,
"",
IF(
Table1[[#This Row],[Budget_Profit]]&gt;0,
(Table1[[#This Row],[Actual_Profit]]-Table1[[#This Row],[Budget_Profit]])/Table1[[#This Row],[Budget_Profit]],
(Table1[[#This Row],[Actual_Profit]]-Table1[[#This Row],[Budget_Profit]])/ABS(Table1[[#This Row],[Budget_Profit]])
)
)</f>
        <v>-3.7499999999999999E-2</v>
      </c>
      <c r="N1535" s="5" t="str">
        <f>IF(Table1[[#This Row],[Profit_Var]]&gt;=0, "Above Budget", "Below Budget")</f>
        <v>Below Budget</v>
      </c>
      <c r="O1535">
        <v>90</v>
      </c>
      <c r="P1535">
        <v>70</v>
      </c>
      <c r="Q1535">
        <f>Table1[[#This Row],[COGS]]-Table1[[#This Row],[Budget_COGS]]</f>
        <v>20</v>
      </c>
      <c r="R1535" s="5">
        <f>IF(
Table1[[#This Row],[Budget_COGS]]=0,
"",
IF(
Table1[[#This Row],[Budget_COGS]]&gt;0,
(Table1[[#This Row],[Budget_COGS]]-Table1[[#This Row],[COGS]]) / Table1[[#This Row],[Budget_COGS]],
(Table1[[#This Row],[Budget_COGS]]-Table1[[#This Row],[COGS]]) / ABS(Table1[[#This Row],[Budget_COGS]])
)
)</f>
        <v>-0.2857142857142857</v>
      </c>
      <c r="S1535" s="5" t="str">
        <f>IF(Table1[[#This Row],[COGS _Var]]&gt;=0, "Above Budget", "Below Budget")</f>
        <v>Above Budget</v>
      </c>
      <c r="T1535">
        <f>Table1[[#This Row],[Actual_Sales]]-Table1[[#This Row],[COGS]]</f>
        <v>133</v>
      </c>
      <c r="U1535">
        <v>120</v>
      </c>
      <c r="V1535">
        <f>Table1[[#This Row],[Gross_Margin]]-Table1[[#This Row],[Budget_Margin]]</f>
        <v>13</v>
      </c>
      <c r="W1535" s="5">
        <f>IF(
Table1[[#This Row],[Budget_Margin]]=0,
"",
IF(
Table1[[#This Row],[Budget_Margin]]&gt;0,
(Table1[[#This Row],[Gross_Margin]]-Table1[[#This Row],[Budget_Margin]]) / Table1[[#This Row],[Budget_Margin]],
(Table1[[#This Row],[Gross_Margin]]-Table1[[#This Row],[Budget_Margin]]) / ABS(Table1[[#This Row],[Budget_Margin]])
)
)</f>
        <v>0.10833333333333334</v>
      </c>
      <c r="X1535" s="5" t="str">
        <f>IF(Table1[[#This Row],[Margin_Var]]&gt;=0, "Above Budget", "Below Budget")</f>
        <v>Above Budget</v>
      </c>
      <c r="Y1535" s="5">
        <f>IFERROR(Table1[[#This Row],[Gross_Margin]]/Table1[[#This Row],[Actual_Sales]],0)</f>
        <v>0.5964125560538116</v>
      </c>
      <c r="Z1535" s="5">
        <f>Table1[[#This Row],[Actual_Profit]]/Table1[[#This Row],[Actual_Sales]]</f>
        <v>0.3452914798206278</v>
      </c>
      <c r="AA1535">
        <v>56</v>
      </c>
      <c r="AB1535" s="5">
        <f>IFERROR(Table1[[#This Row],[Expenses]]/Table1[[#This Row],[Actual_Sales]],0)</f>
        <v>0.25112107623318386</v>
      </c>
      <c r="AC1535">
        <v>29</v>
      </c>
      <c r="AD1535">
        <v>1139</v>
      </c>
      <c r="AE1535" s="5">
        <f>IFERROR(Table1[[#This Row],[Inventory]]/Table1[[#This Row],[Actual_Sales]],0)</f>
        <v>5.1076233183856505</v>
      </c>
    </row>
    <row r="1536" spans="1:31" x14ac:dyDescent="0.25">
      <c r="A1536">
        <v>3187</v>
      </c>
      <c r="B1536">
        <v>203</v>
      </c>
      <c r="C1536">
        <v>2</v>
      </c>
      <c r="D1536" s="2">
        <v>40725</v>
      </c>
      <c r="E1536">
        <v>223</v>
      </c>
      <c r="F1536">
        <v>210</v>
      </c>
      <c r="G1536">
        <f>Table1[[#This Row],[Actual_Sales]]-Table1[[#This Row],[Budget_Sales]]</f>
        <v>13</v>
      </c>
      <c r="H1536" s="5">
        <f>IF(
Table1[[#This Row],[Budget_Sales]]=0,
"",
IF(
Table1[[#This Row],[Budget_Sales]]&gt;0,
(Table1[[#This Row],[Actual_Sales]]-Table1[[#This Row],[Budget_Sales]])/Table1[[#This Row],[Budget_Sales]],
(Table1[[#This Row],[Actual_Sales]]-Table1[[#This Row],[Budget_Sales]])/ABS(Table1[[#This Row],[Budget_Sales]])
)
)</f>
        <v>6.1904761904761907E-2</v>
      </c>
      <c r="I1536" s="5" t="str">
        <f>IF(Table1[[#This Row],[Sales_Var]]&gt;=0,"Above Budget","Below Budget")</f>
        <v>Above Budget</v>
      </c>
      <c r="J1536">
        <f>Table1[[#This Row],[Actual_Sales]]-(Table1[[#This Row],[COGS]]+Table1[[#This Row],[Expenses]])</f>
        <v>77</v>
      </c>
      <c r="K1536">
        <v>90</v>
      </c>
      <c r="L1536">
        <f>Table1[[#This Row],[Actual_Profit]]-Table1[[#This Row],[Budget_Profit]]</f>
        <v>-13</v>
      </c>
      <c r="M1536" s="5">
        <f>IF(
Table1[[#This Row],[Budget_Profit]]=0,
"",
IF(
Table1[[#This Row],[Budget_Profit]]&gt;0,
(Table1[[#This Row],[Actual_Profit]]-Table1[[#This Row],[Budget_Profit]])/Table1[[#This Row],[Budget_Profit]],
(Table1[[#This Row],[Actual_Profit]]-Table1[[#This Row],[Budget_Profit]])/ABS(Table1[[#This Row],[Budget_Profit]])
)
)</f>
        <v>-0.14444444444444443</v>
      </c>
      <c r="N1536" s="5" t="str">
        <f>IF(Table1[[#This Row],[Profit_Var]]&gt;=0, "Above Budget", "Below Budget")</f>
        <v>Below Budget</v>
      </c>
      <c r="O1536">
        <v>90</v>
      </c>
      <c r="P1536">
        <v>80</v>
      </c>
      <c r="Q1536">
        <f>Table1[[#This Row],[COGS]]-Table1[[#This Row],[Budget_COGS]]</f>
        <v>10</v>
      </c>
      <c r="R1536" s="5">
        <f>IF(
Table1[[#This Row],[Budget_COGS]]=0,
"",
IF(
Table1[[#This Row],[Budget_COGS]]&gt;0,
(Table1[[#This Row],[Budget_COGS]]-Table1[[#This Row],[COGS]]) / Table1[[#This Row],[Budget_COGS]],
(Table1[[#This Row],[Budget_COGS]]-Table1[[#This Row],[COGS]]) / ABS(Table1[[#This Row],[Budget_COGS]])
)
)</f>
        <v>-0.125</v>
      </c>
      <c r="S1536" s="5" t="str">
        <f>IF(Table1[[#This Row],[COGS _Var]]&gt;=0, "Above Budget", "Below Budget")</f>
        <v>Above Budget</v>
      </c>
      <c r="T1536">
        <f>Table1[[#This Row],[Actual_Sales]]-Table1[[#This Row],[COGS]]</f>
        <v>133</v>
      </c>
      <c r="U1536">
        <v>130</v>
      </c>
      <c r="V1536">
        <f>Table1[[#This Row],[Gross_Margin]]-Table1[[#This Row],[Budget_Margin]]</f>
        <v>3</v>
      </c>
      <c r="W1536" s="5">
        <f>IF(
Table1[[#This Row],[Budget_Margin]]=0,
"",
IF(
Table1[[#This Row],[Budget_Margin]]&gt;0,
(Table1[[#This Row],[Gross_Margin]]-Table1[[#This Row],[Budget_Margin]]) / Table1[[#This Row],[Budget_Margin]],
(Table1[[#This Row],[Gross_Margin]]-Table1[[#This Row],[Budget_Margin]]) / ABS(Table1[[#This Row],[Budget_Margin]])
)
)</f>
        <v>2.3076923076923078E-2</v>
      </c>
      <c r="X1536" s="5" t="str">
        <f>IF(Table1[[#This Row],[Margin_Var]]&gt;=0, "Above Budget", "Below Budget")</f>
        <v>Above Budget</v>
      </c>
      <c r="Y1536" s="5">
        <f>IFERROR(Table1[[#This Row],[Gross_Margin]]/Table1[[#This Row],[Actual_Sales]],0)</f>
        <v>0.5964125560538116</v>
      </c>
      <c r="Z1536" s="5">
        <f>Table1[[#This Row],[Actual_Profit]]/Table1[[#This Row],[Actual_Sales]]</f>
        <v>0.3452914798206278</v>
      </c>
      <c r="AA1536">
        <v>56</v>
      </c>
      <c r="AB1536" s="5">
        <f>IFERROR(Table1[[#This Row],[Expenses]]/Table1[[#This Row],[Actual_Sales]],0)</f>
        <v>0.25112107623318386</v>
      </c>
      <c r="AC1536">
        <v>29</v>
      </c>
      <c r="AD1536">
        <v>1148</v>
      </c>
      <c r="AE1536" s="5">
        <f>IFERROR(Table1[[#This Row],[Inventory]]/Table1[[#This Row],[Actual_Sales]],0)</f>
        <v>5.1479820627802688</v>
      </c>
    </row>
    <row r="1537" spans="1:31" x14ac:dyDescent="0.25">
      <c r="A1537">
        <v>3241</v>
      </c>
      <c r="B1537">
        <v>425</v>
      </c>
      <c r="C1537">
        <v>8</v>
      </c>
      <c r="D1537" s="2">
        <v>40725</v>
      </c>
      <c r="E1537">
        <v>223</v>
      </c>
      <c r="F1537">
        <v>190</v>
      </c>
      <c r="G1537">
        <f>Table1[[#This Row],[Actual_Sales]]-Table1[[#This Row],[Budget_Sales]]</f>
        <v>33</v>
      </c>
      <c r="H1537" s="5">
        <f>IF(
Table1[[#This Row],[Budget_Sales]]=0,
"",
IF(
Table1[[#This Row],[Budget_Sales]]&gt;0,
(Table1[[#This Row],[Actual_Sales]]-Table1[[#This Row],[Budget_Sales]])/Table1[[#This Row],[Budget_Sales]],
(Table1[[#This Row],[Actual_Sales]]-Table1[[#This Row],[Budget_Sales]])/ABS(Table1[[#This Row],[Budget_Sales]])
)
)</f>
        <v>0.1736842105263158</v>
      </c>
      <c r="I1537" s="5" t="str">
        <f>IF(Table1[[#This Row],[Sales_Var]]&gt;=0,"Above Budget","Below Budget")</f>
        <v>Above Budget</v>
      </c>
      <c r="J1537">
        <f>Table1[[#This Row],[Actual_Sales]]-(Table1[[#This Row],[COGS]]+Table1[[#This Row],[Expenses]])</f>
        <v>77</v>
      </c>
      <c r="K1537">
        <v>80</v>
      </c>
      <c r="L1537">
        <f>Table1[[#This Row],[Actual_Profit]]-Table1[[#This Row],[Budget_Profit]]</f>
        <v>-3</v>
      </c>
      <c r="M1537" s="5">
        <f>IF(
Table1[[#This Row],[Budget_Profit]]=0,
"",
IF(
Table1[[#This Row],[Budget_Profit]]&gt;0,
(Table1[[#This Row],[Actual_Profit]]-Table1[[#This Row],[Budget_Profit]])/Table1[[#This Row],[Budget_Profit]],
(Table1[[#This Row],[Actual_Profit]]-Table1[[#This Row],[Budget_Profit]])/ABS(Table1[[#This Row],[Budget_Profit]])
)
)</f>
        <v>-3.7499999999999999E-2</v>
      </c>
      <c r="N1537" s="5" t="str">
        <f>IF(Table1[[#This Row],[Profit_Var]]&gt;=0, "Above Budget", "Below Budget")</f>
        <v>Below Budget</v>
      </c>
      <c r="O1537">
        <v>90</v>
      </c>
      <c r="P1537">
        <v>70</v>
      </c>
      <c r="Q1537">
        <f>Table1[[#This Row],[COGS]]-Table1[[#This Row],[Budget_COGS]]</f>
        <v>20</v>
      </c>
      <c r="R1537" s="5">
        <f>IF(
Table1[[#This Row],[Budget_COGS]]=0,
"",
IF(
Table1[[#This Row],[Budget_COGS]]&gt;0,
(Table1[[#This Row],[Budget_COGS]]-Table1[[#This Row],[COGS]]) / Table1[[#This Row],[Budget_COGS]],
(Table1[[#This Row],[Budget_COGS]]-Table1[[#This Row],[COGS]]) / ABS(Table1[[#This Row],[Budget_COGS]])
)
)</f>
        <v>-0.2857142857142857</v>
      </c>
      <c r="S1537" s="5" t="str">
        <f>IF(Table1[[#This Row],[COGS _Var]]&gt;=0, "Above Budget", "Below Budget")</f>
        <v>Above Budget</v>
      </c>
      <c r="T1537">
        <f>Table1[[#This Row],[Actual_Sales]]-Table1[[#This Row],[COGS]]</f>
        <v>133</v>
      </c>
      <c r="U1537">
        <v>120</v>
      </c>
      <c r="V1537">
        <f>Table1[[#This Row],[Gross_Margin]]-Table1[[#This Row],[Budget_Margin]]</f>
        <v>13</v>
      </c>
      <c r="W1537" s="5">
        <f>IF(
Table1[[#This Row],[Budget_Margin]]=0,
"",
IF(
Table1[[#This Row],[Budget_Margin]]&gt;0,
(Table1[[#This Row],[Gross_Margin]]-Table1[[#This Row],[Budget_Margin]]) / Table1[[#This Row],[Budget_Margin]],
(Table1[[#This Row],[Gross_Margin]]-Table1[[#This Row],[Budget_Margin]]) / ABS(Table1[[#This Row],[Budget_Margin]])
)
)</f>
        <v>0.10833333333333334</v>
      </c>
      <c r="X1537" s="5" t="str">
        <f>IF(Table1[[#This Row],[Margin_Var]]&gt;=0, "Above Budget", "Below Budget")</f>
        <v>Above Budget</v>
      </c>
      <c r="Y1537" s="5">
        <f>IFERROR(Table1[[#This Row],[Gross_Margin]]/Table1[[#This Row],[Actual_Sales]],0)</f>
        <v>0.5964125560538116</v>
      </c>
      <c r="Z1537" s="5">
        <f>Table1[[#This Row],[Actual_Profit]]/Table1[[#This Row],[Actual_Sales]]</f>
        <v>0.3452914798206278</v>
      </c>
      <c r="AA1537">
        <v>56</v>
      </c>
      <c r="AB1537" s="5">
        <f>IFERROR(Table1[[#This Row],[Expenses]]/Table1[[#This Row],[Actual_Sales]],0)</f>
        <v>0.25112107623318386</v>
      </c>
      <c r="AC1537">
        <v>29</v>
      </c>
      <c r="AD1537">
        <v>1148</v>
      </c>
      <c r="AE1537" s="5">
        <f>IFERROR(Table1[[#This Row],[Inventory]]/Table1[[#This Row],[Actual_Sales]],0)</f>
        <v>5.1479820627802688</v>
      </c>
    </row>
    <row r="1538" spans="1:31" x14ac:dyDescent="0.25">
      <c r="A1538">
        <v>2740</v>
      </c>
      <c r="B1538">
        <v>541</v>
      </c>
      <c r="C1538">
        <v>9</v>
      </c>
      <c r="D1538" s="2">
        <v>40634</v>
      </c>
      <c r="E1538">
        <v>113</v>
      </c>
      <c r="F1538">
        <v>90</v>
      </c>
      <c r="G1538">
        <f>Table1[[#This Row],[Actual_Sales]]-Table1[[#This Row],[Budget_Sales]]</f>
        <v>23</v>
      </c>
      <c r="H1538" s="5">
        <f>IF(
Table1[[#This Row],[Budget_Sales]]=0,
"",
IF(
Table1[[#This Row],[Budget_Sales]]&gt;0,
(Table1[[#This Row],[Actual_Sales]]-Table1[[#This Row],[Budget_Sales]])/Table1[[#This Row],[Budget_Sales]],
(Table1[[#This Row],[Actual_Sales]]-Table1[[#This Row],[Budget_Sales]])/ABS(Table1[[#This Row],[Budget_Sales]])
)
)</f>
        <v>0.25555555555555554</v>
      </c>
      <c r="I1538" s="5" t="str">
        <f>IF(Table1[[#This Row],[Sales_Var]]&gt;=0,"Above Budget","Below Budget")</f>
        <v>Above Budget</v>
      </c>
      <c r="J1538">
        <f>Table1[[#This Row],[Actual_Sales]]-(Table1[[#This Row],[COGS]]+Table1[[#This Row],[Expenses]])</f>
        <v>39</v>
      </c>
      <c r="K1538">
        <v>40</v>
      </c>
      <c r="L1538">
        <f>Table1[[#This Row],[Actual_Profit]]-Table1[[#This Row],[Budget_Profit]]</f>
        <v>-1</v>
      </c>
      <c r="M1538" s="5">
        <f>IF(
Table1[[#This Row],[Budget_Profit]]=0,
"",
IF(
Table1[[#This Row],[Budget_Profit]]&gt;0,
(Table1[[#This Row],[Actual_Profit]]-Table1[[#This Row],[Budget_Profit]])/Table1[[#This Row],[Budget_Profit]],
(Table1[[#This Row],[Actual_Profit]]-Table1[[#This Row],[Budget_Profit]])/ABS(Table1[[#This Row],[Budget_Profit]])
)
)</f>
        <v>-2.5000000000000001E-2</v>
      </c>
      <c r="N1538" s="5" t="str">
        <f>IF(Table1[[#This Row],[Profit_Var]]&gt;=0, "Above Budget", "Below Budget")</f>
        <v>Below Budget</v>
      </c>
      <c r="O1538">
        <v>46</v>
      </c>
      <c r="P1538">
        <v>30</v>
      </c>
      <c r="Q1538">
        <f>Table1[[#This Row],[COGS]]-Table1[[#This Row],[Budget_COGS]]</f>
        <v>16</v>
      </c>
      <c r="R1538" s="5">
        <f>IF(
Table1[[#This Row],[Budget_COGS]]=0,
"",
IF(
Table1[[#This Row],[Budget_COGS]]&gt;0,
(Table1[[#This Row],[Budget_COGS]]-Table1[[#This Row],[COGS]]) / Table1[[#This Row],[Budget_COGS]],
(Table1[[#This Row],[Budget_COGS]]-Table1[[#This Row],[COGS]]) / ABS(Table1[[#This Row],[Budget_COGS]])
)
)</f>
        <v>-0.53333333333333333</v>
      </c>
      <c r="S1538" s="5" t="str">
        <f>IF(Table1[[#This Row],[COGS _Var]]&gt;=0, "Above Budget", "Below Budget")</f>
        <v>Above Budget</v>
      </c>
      <c r="T1538">
        <f>Table1[[#This Row],[Actual_Sales]]-Table1[[#This Row],[COGS]]</f>
        <v>67</v>
      </c>
      <c r="U1538">
        <v>60</v>
      </c>
      <c r="V1538">
        <f>Table1[[#This Row],[Gross_Margin]]-Table1[[#This Row],[Budget_Margin]]</f>
        <v>7</v>
      </c>
      <c r="W1538" s="5">
        <f>IF(
Table1[[#This Row],[Budget_Margin]]=0,
"",
IF(
Table1[[#This Row],[Budget_Margin]]&gt;0,
(Table1[[#This Row],[Gross_Margin]]-Table1[[#This Row],[Budget_Margin]]) / Table1[[#This Row],[Budget_Margin]],
(Table1[[#This Row],[Gross_Margin]]-Table1[[#This Row],[Budget_Margin]]) / ABS(Table1[[#This Row],[Budget_Margin]])
)
)</f>
        <v>0.11666666666666667</v>
      </c>
      <c r="X1538" s="5" t="str">
        <f>IF(Table1[[#This Row],[Margin_Var]]&gt;=0, "Above Budget", "Below Budget")</f>
        <v>Above Budget</v>
      </c>
      <c r="Y1538" s="5">
        <f>IFERROR(Table1[[#This Row],[Gross_Margin]]/Table1[[#This Row],[Actual_Sales]],0)</f>
        <v>0.59292035398230092</v>
      </c>
      <c r="Z1538" s="5">
        <f>Table1[[#This Row],[Actual_Profit]]/Table1[[#This Row],[Actual_Sales]]</f>
        <v>0.34513274336283184</v>
      </c>
      <c r="AA1538">
        <v>28</v>
      </c>
      <c r="AB1538" s="5">
        <f>IFERROR(Table1[[#This Row],[Expenses]]/Table1[[#This Row],[Actual_Sales]],0)</f>
        <v>0.24778761061946902</v>
      </c>
      <c r="AC1538">
        <v>15</v>
      </c>
      <c r="AD1538">
        <v>608</v>
      </c>
      <c r="AE1538" s="5">
        <f>IFERROR(Table1[[#This Row],[Inventory]]/Table1[[#This Row],[Actual_Sales]],0)</f>
        <v>5.3805309734513278</v>
      </c>
    </row>
    <row r="1539" spans="1:31" x14ac:dyDescent="0.25">
      <c r="A1539">
        <v>2675</v>
      </c>
      <c r="B1539">
        <v>303</v>
      </c>
      <c r="C1539">
        <v>13</v>
      </c>
      <c r="D1539" s="2">
        <v>40634</v>
      </c>
      <c r="E1539">
        <v>113</v>
      </c>
      <c r="F1539">
        <v>90</v>
      </c>
      <c r="G1539">
        <f>Table1[[#This Row],[Actual_Sales]]-Table1[[#This Row],[Budget_Sales]]</f>
        <v>23</v>
      </c>
      <c r="H1539" s="5">
        <f>IF(
Table1[[#This Row],[Budget_Sales]]=0,
"",
IF(
Table1[[#This Row],[Budget_Sales]]&gt;0,
(Table1[[#This Row],[Actual_Sales]]-Table1[[#This Row],[Budget_Sales]])/Table1[[#This Row],[Budget_Sales]],
(Table1[[#This Row],[Actual_Sales]]-Table1[[#This Row],[Budget_Sales]])/ABS(Table1[[#This Row],[Budget_Sales]])
)
)</f>
        <v>0.25555555555555554</v>
      </c>
      <c r="I1539" s="5" t="str">
        <f>IF(Table1[[#This Row],[Sales_Var]]&gt;=0,"Above Budget","Below Budget")</f>
        <v>Above Budget</v>
      </c>
      <c r="J1539">
        <f>Table1[[#This Row],[Actual_Sales]]-(Table1[[#This Row],[COGS]]+Table1[[#This Row],[Expenses]])</f>
        <v>39</v>
      </c>
      <c r="K1539">
        <v>40</v>
      </c>
      <c r="L1539">
        <f>Table1[[#This Row],[Actual_Profit]]-Table1[[#This Row],[Budget_Profit]]</f>
        <v>-1</v>
      </c>
      <c r="M1539" s="5">
        <f>IF(
Table1[[#This Row],[Budget_Profit]]=0,
"",
IF(
Table1[[#This Row],[Budget_Profit]]&gt;0,
(Table1[[#This Row],[Actual_Profit]]-Table1[[#This Row],[Budget_Profit]])/Table1[[#This Row],[Budget_Profit]],
(Table1[[#This Row],[Actual_Profit]]-Table1[[#This Row],[Budget_Profit]])/ABS(Table1[[#This Row],[Budget_Profit]])
)
)</f>
        <v>-2.5000000000000001E-2</v>
      </c>
      <c r="N1539" s="5" t="str">
        <f>IF(Table1[[#This Row],[Profit_Var]]&gt;=0, "Above Budget", "Below Budget")</f>
        <v>Below Budget</v>
      </c>
      <c r="O1539">
        <v>46</v>
      </c>
      <c r="P1539">
        <v>30</v>
      </c>
      <c r="Q1539">
        <f>Table1[[#This Row],[COGS]]-Table1[[#This Row],[Budget_COGS]]</f>
        <v>16</v>
      </c>
      <c r="R1539" s="5">
        <f>IF(
Table1[[#This Row],[Budget_COGS]]=0,
"",
IF(
Table1[[#This Row],[Budget_COGS]]&gt;0,
(Table1[[#This Row],[Budget_COGS]]-Table1[[#This Row],[COGS]]) / Table1[[#This Row],[Budget_COGS]],
(Table1[[#This Row],[Budget_COGS]]-Table1[[#This Row],[COGS]]) / ABS(Table1[[#This Row],[Budget_COGS]])
)
)</f>
        <v>-0.53333333333333333</v>
      </c>
      <c r="S1539" s="5" t="str">
        <f>IF(Table1[[#This Row],[COGS _Var]]&gt;=0, "Above Budget", "Below Budget")</f>
        <v>Above Budget</v>
      </c>
      <c r="T1539">
        <f>Table1[[#This Row],[Actual_Sales]]-Table1[[#This Row],[COGS]]</f>
        <v>67</v>
      </c>
      <c r="U1539">
        <v>60</v>
      </c>
      <c r="V1539">
        <f>Table1[[#This Row],[Gross_Margin]]-Table1[[#This Row],[Budget_Margin]]</f>
        <v>7</v>
      </c>
      <c r="W1539" s="5">
        <f>IF(
Table1[[#This Row],[Budget_Margin]]=0,
"",
IF(
Table1[[#This Row],[Budget_Margin]]&gt;0,
(Table1[[#This Row],[Gross_Margin]]-Table1[[#This Row],[Budget_Margin]]) / Table1[[#This Row],[Budget_Margin]],
(Table1[[#This Row],[Gross_Margin]]-Table1[[#This Row],[Budget_Margin]]) / ABS(Table1[[#This Row],[Budget_Margin]])
)
)</f>
        <v>0.11666666666666667</v>
      </c>
      <c r="X1539" s="5" t="str">
        <f>IF(Table1[[#This Row],[Margin_Var]]&gt;=0, "Above Budget", "Below Budget")</f>
        <v>Above Budget</v>
      </c>
      <c r="Y1539" s="5">
        <f>IFERROR(Table1[[#This Row],[Gross_Margin]]/Table1[[#This Row],[Actual_Sales]],0)</f>
        <v>0.59292035398230092</v>
      </c>
      <c r="Z1539" s="5">
        <f>Table1[[#This Row],[Actual_Profit]]/Table1[[#This Row],[Actual_Sales]]</f>
        <v>0.34513274336283184</v>
      </c>
      <c r="AA1539">
        <v>28</v>
      </c>
      <c r="AB1539" s="5">
        <f>IFERROR(Table1[[#This Row],[Expenses]]/Table1[[#This Row],[Actual_Sales]],0)</f>
        <v>0.24778761061946902</v>
      </c>
      <c r="AC1539">
        <v>15</v>
      </c>
      <c r="AD1539">
        <v>608</v>
      </c>
      <c r="AE1539" s="5">
        <f>IFERROR(Table1[[#This Row],[Inventory]]/Table1[[#This Row],[Actual_Sales]],0)</f>
        <v>5.3805309734513278</v>
      </c>
    </row>
    <row r="1540" spans="1:31" x14ac:dyDescent="0.25">
      <c r="A1540">
        <v>192</v>
      </c>
      <c r="B1540">
        <v>305</v>
      </c>
      <c r="C1540">
        <v>3</v>
      </c>
      <c r="D1540" s="2">
        <v>40210</v>
      </c>
      <c r="E1540">
        <v>206</v>
      </c>
      <c r="F1540">
        <v>190</v>
      </c>
      <c r="G1540">
        <f>Table1[[#This Row],[Actual_Sales]]-Table1[[#This Row],[Budget_Sales]]</f>
        <v>16</v>
      </c>
      <c r="H1540" s="5">
        <f>IF(
Table1[[#This Row],[Budget_Sales]]=0,
"",
IF(
Table1[[#This Row],[Budget_Sales]]&gt;0,
(Table1[[#This Row],[Actual_Sales]]-Table1[[#This Row],[Budget_Sales]])/Table1[[#This Row],[Budget_Sales]],
(Table1[[#This Row],[Actual_Sales]]-Table1[[#This Row],[Budget_Sales]])/ABS(Table1[[#This Row],[Budget_Sales]])
)
)</f>
        <v>8.4210526315789472E-2</v>
      </c>
      <c r="I1540" s="5" t="str">
        <f>IF(Table1[[#This Row],[Sales_Var]]&gt;=0,"Above Budget","Below Budget")</f>
        <v>Above Budget</v>
      </c>
      <c r="J1540">
        <f>Table1[[#This Row],[Actual_Sales]]-(Table1[[#This Row],[COGS]]+Table1[[#This Row],[Expenses]])</f>
        <v>71</v>
      </c>
      <c r="K1540">
        <v>70</v>
      </c>
      <c r="L1540">
        <f>Table1[[#This Row],[Actual_Profit]]-Table1[[#This Row],[Budget_Profit]]</f>
        <v>1</v>
      </c>
      <c r="M1540" s="5">
        <f>IF(
Table1[[#This Row],[Budget_Profit]]=0,
"",
IF(
Table1[[#This Row],[Budget_Profit]]&gt;0,
(Table1[[#This Row],[Actual_Profit]]-Table1[[#This Row],[Budget_Profit]])/Table1[[#This Row],[Budget_Profit]],
(Table1[[#This Row],[Actual_Profit]]-Table1[[#This Row],[Budget_Profit]])/ABS(Table1[[#This Row],[Budget_Profit]])
)
)</f>
        <v>1.4285714285714285E-2</v>
      </c>
      <c r="N1540" s="5" t="str">
        <f>IF(Table1[[#This Row],[Profit_Var]]&gt;=0, "Above Budget", "Below Budget")</f>
        <v>Above Budget</v>
      </c>
      <c r="O1540">
        <v>86</v>
      </c>
      <c r="P1540">
        <v>80</v>
      </c>
      <c r="Q1540">
        <f>Table1[[#This Row],[COGS]]-Table1[[#This Row],[Budget_COGS]]</f>
        <v>6</v>
      </c>
      <c r="R1540" s="5">
        <f>IF(
Table1[[#This Row],[Budget_COGS]]=0,
"",
IF(
Table1[[#This Row],[Budget_COGS]]&gt;0,
(Table1[[#This Row],[Budget_COGS]]-Table1[[#This Row],[COGS]]) / Table1[[#This Row],[Budget_COGS]],
(Table1[[#This Row],[Budget_COGS]]-Table1[[#This Row],[COGS]]) / ABS(Table1[[#This Row],[Budget_COGS]])
)
)</f>
        <v>-7.4999999999999997E-2</v>
      </c>
      <c r="S1540" s="5" t="str">
        <f>IF(Table1[[#This Row],[COGS _Var]]&gt;=0, "Above Budget", "Below Budget")</f>
        <v>Above Budget</v>
      </c>
      <c r="T1540">
        <f>Table1[[#This Row],[Actual_Sales]]-Table1[[#This Row],[COGS]]</f>
        <v>120</v>
      </c>
      <c r="U1540">
        <v>110</v>
      </c>
      <c r="V1540">
        <f>Table1[[#This Row],[Gross_Margin]]-Table1[[#This Row],[Budget_Margin]]</f>
        <v>10</v>
      </c>
      <c r="W1540" s="5">
        <f>IF(
Table1[[#This Row],[Budget_Margin]]=0,
"",
IF(
Table1[[#This Row],[Budget_Margin]]&gt;0,
(Table1[[#This Row],[Gross_Margin]]-Table1[[#This Row],[Budget_Margin]]) / Table1[[#This Row],[Budget_Margin]],
(Table1[[#This Row],[Gross_Margin]]-Table1[[#This Row],[Budget_Margin]]) / ABS(Table1[[#This Row],[Budget_Margin]])
)
)</f>
        <v>9.0909090909090912E-2</v>
      </c>
      <c r="X1540" s="5" t="str">
        <f>IF(Table1[[#This Row],[Margin_Var]]&gt;=0, "Above Budget", "Below Budget")</f>
        <v>Above Budget</v>
      </c>
      <c r="Y1540" s="5">
        <f>IFERROR(Table1[[#This Row],[Gross_Margin]]/Table1[[#This Row],[Actual_Sales]],0)</f>
        <v>0.58252427184466016</v>
      </c>
      <c r="Z1540" s="5">
        <f>Table1[[#This Row],[Actual_Profit]]/Table1[[#This Row],[Actual_Sales]]</f>
        <v>0.3446601941747573</v>
      </c>
      <c r="AA1540">
        <v>49</v>
      </c>
      <c r="AB1540" s="5">
        <f>IFERROR(Table1[[#This Row],[Expenses]]/Table1[[#This Row],[Actual_Sales]],0)</f>
        <v>0.23786407766990292</v>
      </c>
      <c r="AC1540">
        <v>26</v>
      </c>
      <c r="AD1540">
        <v>490</v>
      </c>
      <c r="AE1540" s="5">
        <f>IFERROR(Table1[[#This Row],[Inventory]]/Table1[[#This Row],[Actual_Sales]],0)</f>
        <v>2.378640776699029</v>
      </c>
    </row>
    <row r="1541" spans="1:31" x14ac:dyDescent="0.25">
      <c r="A1541">
        <v>252</v>
      </c>
      <c r="B1541">
        <v>513</v>
      </c>
      <c r="C1541">
        <v>12</v>
      </c>
      <c r="D1541" s="2">
        <v>40210</v>
      </c>
      <c r="E1541">
        <v>206</v>
      </c>
      <c r="F1541">
        <v>180</v>
      </c>
      <c r="G1541">
        <f>Table1[[#This Row],[Actual_Sales]]-Table1[[#This Row],[Budget_Sales]]</f>
        <v>26</v>
      </c>
      <c r="H1541" s="5">
        <f>IF(
Table1[[#This Row],[Budget_Sales]]=0,
"",
IF(
Table1[[#This Row],[Budget_Sales]]&gt;0,
(Table1[[#This Row],[Actual_Sales]]-Table1[[#This Row],[Budget_Sales]])/Table1[[#This Row],[Budget_Sales]],
(Table1[[#This Row],[Actual_Sales]]-Table1[[#This Row],[Budget_Sales]])/ABS(Table1[[#This Row],[Budget_Sales]])
)
)</f>
        <v>0.14444444444444443</v>
      </c>
      <c r="I1541" s="5" t="str">
        <f>IF(Table1[[#This Row],[Sales_Var]]&gt;=0,"Above Budget","Below Budget")</f>
        <v>Above Budget</v>
      </c>
      <c r="J1541">
        <f>Table1[[#This Row],[Actual_Sales]]-(Table1[[#This Row],[COGS]]+Table1[[#This Row],[Expenses]])</f>
        <v>71</v>
      </c>
      <c r="K1541">
        <v>70</v>
      </c>
      <c r="L1541">
        <f>Table1[[#This Row],[Actual_Profit]]-Table1[[#This Row],[Budget_Profit]]</f>
        <v>1</v>
      </c>
      <c r="M1541" s="5">
        <f>IF(
Table1[[#This Row],[Budget_Profit]]=0,
"",
IF(
Table1[[#This Row],[Budget_Profit]]&gt;0,
(Table1[[#This Row],[Actual_Profit]]-Table1[[#This Row],[Budget_Profit]])/Table1[[#This Row],[Budget_Profit]],
(Table1[[#This Row],[Actual_Profit]]-Table1[[#This Row],[Budget_Profit]])/ABS(Table1[[#This Row],[Budget_Profit]])
)
)</f>
        <v>1.4285714285714285E-2</v>
      </c>
      <c r="N1541" s="5" t="str">
        <f>IF(Table1[[#This Row],[Profit_Var]]&gt;=0, "Above Budget", "Below Budget")</f>
        <v>Above Budget</v>
      </c>
      <c r="O1541">
        <v>86</v>
      </c>
      <c r="P1541">
        <v>70</v>
      </c>
      <c r="Q1541">
        <f>Table1[[#This Row],[COGS]]-Table1[[#This Row],[Budget_COGS]]</f>
        <v>16</v>
      </c>
      <c r="R1541" s="5">
        <f>IF(
Table1[[#This Row],[Budget_COGS]]=0,
"",
IF(
Table1[[#This Row],[Budget_COGS]]&gt;0,
(Table1[[#This Row],[Budget_COGS]]-Table1[[#This Row],[COGS]]) / Table1[[#This Row],[Budget_COGS]],
(Table1[[#This Row],[Budget_COGS]]-Table1[[#This Row],[COGS]]) / ABS(Table1[[#This Row],[Budget_COGS]])
)
)</f>
        <v>-0.22857142857142856</v>
      </c>
      <c r="S1541" s="5" t="str">
        <f>IF(Table1[[#This Row],[COGS _Var]]&gt;=0, "Above Budget", "Below Budget")</f>
        <v>Above Budget</v>
      </c>
      <c r="T1541">
        <f>Table1[[#This Row],[Actual_Sales]]-Table1[[#This Row],[COGS]]</f>
        <v>120</v>
      </c>
      <c r="U1541">
        <v>110</v>
      </c>
      <c r="V1541">
        <f>Table1[[#This Row],[Gross_Margin]]-Table1[[#This Row],[Budget_Margin]]</f>
        <v>10</v>
      </c>
      <c r="W1541" s="5">
        <f>IF(
Table1[[#This Row],[Budget_Margin]]=0,
"",
IF(
Table1[[#This Row],[Budget_Margin]]&gt;0,
(Table1[[#This Row],[Gross_Margin]]-Table1[[#This Row],[Budget_Margin]]) / Table1[[#This Row],[Budget_Margin]],
(Table1[[#This Row],[Gross_Margin]]-Table1[[#This Row],[Budget_Margin]]) / ABS(Table1[[#This Row],[Budget_Margin]])
)
)</f>
        <v>9.0909090909090912E-2</v>
      </c>
      <c r="X1541" s="5" t="str">
        <f>IF(Table1[[#This Row],[Margin_Var]]&gt;=0, "Above Budget", "Below Budget")</f>
        <v>Above Budget</v>
      </c>
      <c r="Y1541" s="5">
        <f>IFERROR(Table1[[#This Row],[Gross_Margin]]/Table1[[#This Row],[Actual_Sales]],0)</f>
        <v>0.58252427184466016</v>
      </c>
      <c r="Z1541" s="5">
        <f>Table1[[#This Row],[Actual_Profit]]/Table1[[#This Row],[Actual_Sales]]</f>
        <v>0.3446601941747573</v>
      </c>
      <c r="AA1541">
        <v>49</v>
      </c>
      <c r="AB1541" s="5">
        <f>IFERROR(Table1[[#This Row],[Expenses]]/Table1[[#This Row],[Actual_Sales]],0)</f>
        <v>0.23786407766990292</v>
      </c>
      <c r="AC1541">
        <v>26</v>
      </c>
      <c r="AD1541">
        <v>490</v>
      </c>
      <c r="AE1541" s="5">
        <f>IFERROR(Table1[[#This Row],[Inventory]]/Table1[[#This Row],[Actual_Sales]],0)</f>
        <v>2.378640776699029</v>
      </c>
    </row>
    <row r="1542" spans="1:31" x14ac:dyDescent="0.25">
      <c r="A1542">
        <v>235</v>
      </c>
      <c r="B1542">
        <v>503</v>
      </c>
      <c r="C1542">
        <v>13</v>
      </c>
      <c r="D1542" s="2">
        <v>40210</v>
      </c>
      <c r="E1542">
        <v>206</v>
      </c>
      <c r="F1542">
        <v>140</v>
      </c>
      <c r="G1542">
        <f>Table1[[#This Row],[Actual_Sales]]-Table1[[#This Row],[Budget_Sales]]</f>
        <v>66</v>
      </c>
      <c r="H1542" s="5">
        <f>IF(
Table1[[#This Row],[Budget_Sales]]=0,
"",
IF(
Table1[[#This Row],[Budget_Sales]]&gt;0,
(Table1[[#This Row],[Actual_Sales]]-Table1[[#This Row],[Budget_Sales]])/Table1[[#This Row],[Budget_Sales]],
(Table1[[#This Row],[Actual_Sales]]-Table1[[#This Row],[Budget_Sales]])/ABS(Table1[[#This Row],[Budget_Sales]])
)
)</f>
        <v>0.47142857142857142</v>
      </c>
      <c r="I1542" s="5" t="str">
        <f>IF(Table1[[#This Row],[Sales_Var]]&gt;=0,"Above Budget","Below Budget")</f>
        <v>Above Budget</v>
      </c>
      <c r="J1542">
        <f>Table1[[#This Row],[Actual_Sales]]-(Table1[[#This Row],[COGS]]+Table1[[#This Row],[Expenses]])</f>
        <v>71</v>
      </c>
      <c r="K1542">
        <v>60</v>
      </c>
      <c r="L1542">
        <f>Table1[[#This Row],[Actual_Profit]]-Table1[[#This Row],[Budget_Profit]]</f>
        <v>11</v>
      </c>
      <c r="M1542" s="5">
        <f>IF(
Table1[[#This Row],[Budget_Profit]]=0,
"",
IF(
Table1[[#This Row],[Budget_Profit]]&gt;0,
(Table1[[#This Row],[Actual_Profit]]-Table1[[#This Row],[Budget_Profit]])/Table1[[#This Row],[Budget_Profit]],
(Table1[[#This Row],[Actual_Profit]]-Table1[[#This Row],[Budget_Profit]])/ABS(Table1[[#This Row],[Budget_Profit]])
)
)</f>
        <v>0.18333333333333332</v>
      </c>
      <c r="N1542" s="5" t="str">
        <f>IF(Table1[[#This Row],[Profit_Var]]&gt;=0, "Above Budget", "Below Budget")</f>
        <v>Above Budget</v>
      </c>
      <c r="O1542">
        <v>86</v>
      </c>
      <c r="P1542">
        <v>50</v>
      </c>
      <c r="Q1542">
        <f>Table1[[#This Row],[COGS]]-Table1[[#This Row],[Budget_COGS]]</f>
        <v>36</v>
      </c>
      <c r="R1542" s="5">
        <f>IF(
Table1[[#This Row],[Budget_COGS]]=0,
"",
IF(
Table1[[#This Row],[Budget_COGS]]&gt;0,
(Table1[[#This Row],[Budget_COGS]]-Table1[[#This Row],[COGS]]) / Table1[[#This Row],[Budget_COGS]],
(Table1[[#This Row],[Budget_COGS]]-Table1[[#This Row],[COGS]]) / ABS(Table1[[#This Row],[Budget_COGS]])
)
)</f>
        <v>-0.72</v>
      </c>
      <c r="S1542" s="5" t="str">
        <f>IF(Table1[[#This Row],[COGS _Var]]&gt;=0, "Above Budget", "Below Budget")</f>
        <v>Above Budget</v>
      </c>
      <c r="T1542">
        <f>Table1[[#This Row],[Actual_Sales]]-Table1[[#This Row],[COGS]]</f>
        <v>120</v>
      </c>
      <c r="U1542">
        <v>90</v>
      </c>
      <c r="V1542">
        <f>Table1[[#This Row],[Gross_Margin]]-Table1[[#This Row],[Budget_Margin]]</f>
        <v>30</v>
      </c>
      <c r="W1542" s="5">
        <f>IF(
Table1[[#This Row],[Budget_Margin]]=0,
"",
IF(
Table1[[#This Row],[Budget_Margin]]&gt;0,
(Table1[[#This Row],[Gross_Margin]]-Table1[[#This Row],[Budget_Margin]]) / Table1[[#This Row],[Budget_Margin]],
(Table1[[#This Row],[Gross_Margin]]-Table1[[#This Row],[Budget_Margin]]) / ABS(Table1[[#This Row],[Budget_Margin]])
)
)</f>
        <v>0.33333333333333331</v>
      </c>
      <c r="X1542" s="5" t="str">
        <f>IF(Table1[[#This Row],[Margin_Var]]&gt;=0, "Above Budget", "Below Budget")</f>
        <v>Above Budget</v>
      </c>
      <c r="Y1542" s="5">
        <f>IFERROR(Table1[[#This Row],[Gross_Margin]]/Table1[[#This Row],[Actual_Sales]],0)</f>
        <v>0.58252427184466016</v>
      </c>
      <c r="Z1542" s="5">
        <f>Table1[[#This Row],[Actual_Profit]]/Table1[[#This Row],[Actual_Sales]]</f>
        <v>0.3446601941747573</v>
      </c>
      <c r="AA1542">
        <v>49</v>
      </c>
      <c r="AB1542" s="5">
        <f>IFERROR(Table1[[#This Row],[Expenses]]/Table1[[#This Row],[Actual_Sales]],0)</f>
        <v>0.23786407766990292</v>
      </c>
      <c r="AC1542">
        <v>26</v>
      </c>
      <c r="AD1542">
        <v>490</v>
      </c>
      <c r="AE1542" s="5">
        <f>IFERROR(Table1[[#This Row],[Inventory]]/Table1[[#This Row],[Actual_Sales]],0)</f>
        <v>2.378640776699029</v>
      </c>
    </row>
    <row r="1543" spans="1:31" x14ac:dyDescent="0.25">
      <c r="A1543">
        <v>2487</v>
      </c>
      <c r="B1543">
        <v>262</v>
      </c>
      <c r="C1543">
        <v>6</v>
      </c>
      <c r="D1543" s="2">
        <v>40603</v>
      </c>
      <c r="E1543">
        <v>119</v>
      </c>
      <c r="F1543">
        <v>130</v>
      </c>
      <c r="G1543">
        <f>Table1[[#This Row],[Actual_Sales]]-Table1[[#This Row],[Budget_Sales]]</f>
        <v>-11</v>
      </c>
      <c r="H1543" s="5">
        <f>IF(
Table1[[#This Row],[Budget_Sales]]=0,
"",
IF(
Table1[[#This Row],[Budget_Sales]]&gt;0,
(Table1[[#This Row],[Actual_Sales]]-Table1[[#This Row],[Budget_Sales]])/Table1[[#This Row],[Budget_Sales]],
(Table1[[#This Row],[Actual_Sales]]-Table1[[#This Row],[Budget_Sales]])/ABS(Table1[[#This Row],[Budget_Sales]])
)
)</f>
        <v>-8.461538461538462E-2</v>
      </c>
      <c r="I1543" s="5" t="str">
        <f>IF(Table1[[#This Row],[Sales_Var]]&gt;=0,"Above Budget","Below Budget")</f>
        <v>Below Budget</v>
      </c>
      <c r="J1543">
        <f>Table1[[#This Row],[Actual_Sales]]-(Table1[[#This Row],[COGS]]+Table1[[#This Row],[Expenses]])</f>
        <v>41</v>
      </c>
      <c r="K1543">
        <v>60</v>
      </c>
      <c r="L1543">
        <f>Table1[[#This Row],[Actual_Profit]]-Table1[[#This Row],[Budget_Profit]]</f>
        <v>-19</v>
      </c>
      <c r="M1543" s="5">
        <f>IF(
Table1[[#This Row],[Budget_Profit]]=0,
"",
IF(
Table1[[#This Row],[Budget_Profit]]&gt;0,
(Table1[[#This Row],[Actual_Profit]]-Table1[[#This Row],[Budget_Profit]])/Table1[[#This Row],[Budget_Profit]],
(Table1[[#This Row],[Actual_Profit]]-Table1[[#This Row],[Budget_Profit]])/ABS(Table1[[#This Row],[Budget_Profit]])
)
)</f>
        <v>-0.31666666666666665</v>
      </c>
      <c r="N1543" s="5" t="str">
        <f>IF(Table1[[#This Row],[Profit_Var]]&gt;=0, "Above Budget", "Below Budget")</f>
        <v>Below Budget</v>
      </c>
      <c r="O1543">
        <v>49</v>
      </c>
      <c r="P1543">
        <v>50</v>
      </c>
      <c r="Q1543">
        <f>Table1[[#This Row],[COGS]]-Table1[[#This Row],[Budget_COGS]]</f>
        <v>-1</v>
      </c>
      <c r="R1543" s="5">
        <f>IF(
Table1[[#This Row],[Budget_COGS]]=0,
"",
IF(
Table1[[#This Row],[Budget_COGS]]&gt;0,
(Table1[[#This Row],[Budget_COGS]]-Table1[[#This Row],[COGS]]) / Table1[[#This Row],[Budget_COGS]],
(Table1[[#This Row],[Budget_COGS]]-Table1[[#This Row],[COGS]]) / ABS(Table1[[#This Row],[Budget_COGS]])
)
)</f>
        <v>0.02</v>
      </c>
      <c r="S1543" s="5" t="str">
        <f>IF(Table1[[#This Row],[COGS _Var]]&gt;=0, "Above Budget", "Below Budget")</f>
        <v>Below Budget</v>
      </c>
      <c r="T1543">
        <f>Table1[[#This Row],[Actual_Sales]]-Table1[[#This Row],[COGS]]</f>
        <v>70</v>
      </c>
      <c r="U1543">
        <v>80</v>
      </c>
      <c r="V1543">
        <f>Table1[[#This Row],[Gross_Margin]]-Table1[[#This Row],[Budget_Margin]]</f>
        <v>-10</v>
      </c>
      <c r="W1543" s="5">
        <f>IF(
Table1[[#This Row],[Budget_Margin]]=0,
"",
IF(
Table1[[#This Row],[Budget_Margin]]&gt;0,
(Table1[[#This Row],[Gross_Margin]]-Table1[[#This Row],[Budget_Margin]]) / Table1[[#This Row],[Budget_Margin]],
(Table1[[#This Row],[Gross_Margin]]-Table1[[#This Row],[Budget_Margin]]) / ABS(Table1[[#This Row],[Budget_Margin]])
)
)</f>
        <v>-0.125</v>
      </c>
      <c r="X1543" s="5" t="str">
        <f>IF(Table1[[#This Row],[Margin_Var]]&gt;=0, "Above Budget", "Below Budget")</f>
        <v>Below Budget</v>
      </c>
      <c r="Y1543" s="5">
        <f>IFERROR(Table1[[#This Row],[Gross_Margin]]/Table1[[#This Row],[Actual_Sales]],0)</f>
        <v>0.58823529411764708</v>
      </c>
      <c r="Z1543" s="5">
        <f>Table1[[#This Row],[Actual_Profit]]/Table1[[#This Row],[Actual_Sales]]</f>
        <v>0.34453781512605042</v>
      </c>
      <c r="AA1543">
        <v>29</v>
      </c>
      <c r="AB1543" s="5">
        <f>IFERROR(Table1[[#This Row],[Expenses]]/Table1[[#This Row],[Actual_Sales]],0)</f>
        <v>0.24369747899159663</v>
      </c>
      <c r="AC1543">
        <v>16</v>
      </c>
      <c r="AD1543">
        <v>611</v>
      </c>
      <c r="AE1543" s="5">
        <f>IFERROR(Table1[[#This Row],[Inventory]]/Table1[[#This Row],[Actual_Sales]],0)</f>
        <v>5.1344537815126055</v>
      </c>
    </row>
    <row r="1544" spans="1:31" x14ac:dyDescent="0.25">
      <c r="A1544">
        <v>717</v>
      </c>
      <c r="B1544">
        <v>212</v>
      </c>
      <c r="C1544">
        <v>7</v>
      </c>
      <c r="D1544" s="2">
        <v>40299</v>
      </c>
      <c r="E1544">
        <v>543</v>
      </c>
      <c r="F1544">
        <v>530</v>
      </c>
      <c r="G1544">
        <f>Table1[[#This Row],[Actual_Sales]]-Table1[[#This Row],[Budget_Sales]]</f>
        <v>13</v>
      </c>
      <c r="H1544" s="5">
        <f>IF(
Table1[[#This Row],[Budget_Sales]]=0,
"",
IF(
Table1[[#This Row],[Budget_Sales]]&gt;0,
(Table1[[#This Row],[Actual_Sales]]-Table1[[#This Row],[Budget_Sales]])/Table1[[#This Row],[Budget_Sales]],
(Table1[[#This Row],[Actual_Sales]]-Table1[[#This Row],[Budget_Sales]])/ABS(Table1[[#This Row],[Budget_Sales]])
)
)</f>
        <v>2.4528301886792454E-2</v>
      </c>
      <c r="I1544" s="5" t="str">
        <f>IF(Table1[[#This Row],[Sales_Var]]&gt;=0,"Above Budget","Below Budget")</f>
        <v>Above Budget</v>
      </c>
      <c r="J1544">
        <f>Table1[[#This Row],[Actual_Sales]]-(Table1[[#This Row],[COGS]]+Table1[[#This Row],[Expenses]])</f>
        <v>187</v>
      </c>
      <c r="K1544">
        <v>210</v>
      </c>
      <c r="L1544">
        <f>Table1[[#This Row],[Actual_Profit]]-Table1[[#This Row],[Budget_Profit]]</f>
        <v>-23</v>
      </c>
      <c r="M1544" s="5">
        <f>IF(
Table1[[#This Row],[Budget_Profit]]=0,
"",
IF(
Table1[[#This Row],[Budget_Profit]]&gt;0,
(Table1[[#This Row],[Actual_Profit]]-Table1[[#This Row],[Budget_Profit]])/Table1[[#This Row],[Budget_Profit]],
(Table1[[#This Row],[Actual_Profit]]-Table1[[#This Row],[Budget_Profit]])/ABS(Table1[[#This Row],[Budget_Profit]])
)
)</f>
        <v>-0.10952380952380952</v>
      </c>
      <c r="N1544" s="5" t="str">
        <f>IF(Table1[[#This Row],[Profit_Var]]&gt;=0, "Above Budget", "Below Budget")</f>
        <v>Below Budget</v>
      </c>
      <c r="O1544">
        <v>260</v>
      </c>
      <c r="P1544">
        <v>240</v>
      </c>
      <c r="Q1544">
        <f>Table1[[#This Row],[COGS]]-Table1[[#This Row],[Budget_COGS]]</f>
        <v>20</v>
      </c>
      <c r="R1544" s="5">
        <f>IF(
Table1[[#This Row],[Budget_COGS]]=0,
"",
IF(
Table1[[#This Row],[Budget_COGS]]&gt;0,
(Table1[[#This Row],[Budget_COGS]]-Table1[[#This Row],[COGS]]) / Table1[[#This Row],[Budget_COGS]],
(Table1[[#This Row],[Budget_COGS]]-Table1[[#This Row],[COGS]]) / ABS(Table1[[#This Row],[Budget_COGS]])
)
)</f>
        <v>-8.3333333333333329E-2</v>
      </c>
      <c r="S1544" s="5" t="str">
        <f>IF(Table1[[#This Row],[COGS _Var]]&gt;=0, "Above Budget", "Below Budget")</f>
        <v>Above Budget</v>
      </c>
      <c r="T1544">
        <f>Table1[[#This Row],[Actual_Sales]]-Table1[[#This Row],[COGS]]</f>
        <v>283</v>
      </c>
      <c r="U1544">
        <v>290</v>
      </c>
      <c r="V1544">
        <f>Table1[[#This Row],[Gross_Margin]]-Table1[[#This Row],[Budget_Margin]]</f>
        <v>-7</v>
      </c>
      <c r="W1544" s="5">
        <f>IF(
Table1[[#This Row],[Budget_Margin]]=0,
"",
IF(
Table1[[#This Row],[Budget_Margin]]&gt;0,
(Table1[[#This Row],[Gross_Margin]]-Table1[[#This Row],[Budget_Margin]]) / Table1[[#This Row],[Budget_Margin]],
(Table1[[#This Row],[Gross_Margin]]-Table1[[#This Row],[Budget_Margin]]) / ABS(Table1[[#This Row],[Budget_Margin]])
)
)</f>
        <v>-2.4137931034482758E-2</v>
      </c>
      <c r="X1544" s="5" t="str">
        <f>IF(Table1[[#This Row],[Margin_Var]]&gt;=0, "Above Budget", "Below Budget")</f>
        <v>Below Budget</v>
      </c>
      <c r="Y1544" s="5">
        <f>IFERROR(Table1[[#This Row],[Gross_Margin]]/Table1[[#This Row],[Actual_Sales]],0)</f>
        <v>0.52117863720073665</v>
      </c>
      <c r="Z1544" s="5">
        <f>Table1[[#This Row],[Actual_Profit]]/Table1[[#This Row],[Actual_Sales]]</f>
        <v>0.34438305709023942</v>
      </c>
      <c r="AA1544">
        <v>96</v>
      </c>
      <c r="AB1544" s="5">
        <f>IFERROR(Table1[[#This Row],[Expenses]]/Table1[[#This Row],[Actual_Sales]],0)</f>
        <v>0.17679558011049723</v>
      </c>
      <c r="AC1544">
        <v>72</v>
      </c>
      <c r="AD1544">
        <v>1271</v>
      </c>
      <c r="AE1544" s="5">
        <f>IFERROR(Table1[[#This Row],[Inventory]]/Table1[[#This Row],[Actual_Sales]],0)</f>
        <v>2.3406998158379375</v>
      </c>
    </row>
    <row r="1545" spans="1:31" x14ac:dyDescent="0.25">
      <c r="A1545">
        <v>3709</v>
      </c>
      <c r="B1545">
        <v>959</v>
      </c>
      <c r="C1545">
        <v>13</v>
      </c>
      <c r="D1545" s="2">
        <v>40787</v>
      </c>
      <c r="E1545">
        <v>61</v>
      </c>
      <c r="F1545">
        <v>60</v>
      </c>
      <c r="G1545">
        <f>Table1[[#This Row],[Actual_Sales]]-Table1[[#This Row],[Budget_Sales]]</f>
        <v>1</v>
      </c>
      <c r="H1545" s="5">
        <f>IF(
Table1[[#This Row],[Budget_Sales]]=0,
"",
IF(
Table1[[#This Row],[Budget_Sales]]&gt;0,
(Table1[[#This Row],[Actual_Sales]]-Table1[[#This Row],[Budget_Sales]])/Table1[[#This Row],[Budget_Sales]],
(Table1[[#This Row],[Actual_Sales]]-Table1[[#This Row],[Budget_Sales]])/ABS(Table1[[#This Row],[Budget_Sales]])
)
)</f>
        <v>1.6666666666666666E-2</v>
      </c>
      <c r="I1545" s="5" t="str">
        <f>IF(Table1[[#This Row],[Sales_Var]]&gt;=0,"Above Budget","Below Budget")</f>
        <v>Above Budget</v>
      </c>
      <c r="J1545">
        <f>Table1[[#This Row],[Actual_Sales]]-(Table1[[#This Row],[COGS]]+Table1[[#This Row],[Expenses]])</f>
        <v>21</v>
      </c>
      <c r="K1545">
        <v>30</v>
      </c>
      <c r="L1545">
        <f>Table1[[#This Row],[Actual_Profit]]-Table1[[#This Row],[Budget_Profit]]</f>
        <v>-9</v>
      </c>
      <c r="M1545" s="5">
        <f>IF(
Table1[[#This Row],[Budget_Profit]]=0,
"",
IF(
Table1[[#This Row],[Budget_Profit]]&gt;0,
(Table1[[#This Row],[Actual_Profit]]-Table1[[#This Row],[Budget_Profit]])/Table1[[#This Row],[Budget_Profit]],
(Table1[[#This Row],[Actual_Profit]]-Table1[[#This Row],[Budget_Profit]])/ABS(Table1[[#This Row],[Budget_Profit]])
)
)</f>
        <v>-0.3</v>
      </c>
      <c r="N1545" s="5" t="str">
        <f>IF(Table1[[#This Row],[Profit_Var]]&gt;=0, "Above Budget", "Below Budget")</f>
        <v>Below Budget</v>
      </c>
      <c r="O1545">
        <v>23</v>
      </c>
      <c r="P1545">
        <v>20</v>
      </c>
      <c r="Q1545">
        <f>Table1[[#This Row],[COGS]]-Table1[[#This Row],[Budget_COGS]]</f>
        <v>3</v>
      </c>
      <c r="R1545" s="5">
        <f>IF(
Table1[[#This Row],[Budget_COGS]]=0,
"",
IF(
Table1[[#This Row],[Budget_COGS]]&gt;0,
(Table1[[#This Row],[Budget_COGS]]-Table1[[#This Row],[COGS]]) / Table1[[#This Row],[Budget_COGS]],
(Table1[[#This Row],[Budget_COGS]]-Table1[[#This Row],[COGS]]) / ABS(Table1[[#This Row],[Budget_COGS]])
)
)</f>
        <v>-0.15</v>
      </c>
      <c r="S1545" s="5" t="str">
        <f>IF(Table1[[#This Row],[COGS _Var]]&gt;=0, "Above Budget", "Below Budget")</f>
        <v>Above Budget</v>
      </c>
      <c r="T1545">
        <f>Table1[[#This Row],[Actual_Sales]]-Table1[[#This Row],[COGS]]</f>
        <v>38</v>
      </c>
      <c r="U1545">
        <v>40</v>
      </c>
      <c r="V1545">
        <f>Table1[[#This Row],[Gross_Margin]]-Table1[[#This Row],[Budget_Margin]]</f>
        <v>-2</v>
      </c>
      <c r="W1545" s="5">
        <f>IF(
Table1[[#This Row],[Budget_Margin]]=0,
"",
IF(
Table1[[#This Row],[Budget_Margin]]&gt;0,
(Table1[[#This Row],[Gross_Margin]]-Table1[[#This Row],[Budget_Margin]]) / Table1[[#This Row],[Budget_Margin]],
(Table1[[#This Row],[Gross_Margin]]-Table1[[#This Row],[Budget_Margin]]) / ABS(Table1[[#This Row],[Budget_Margin]])
)
)</f>
        <v>-0.05</v>
      </c>
      <c r="X1545" s="5" t="str">
        <f>IF(Table1[[#This Row],[Margin_Var]]&gt;=0, "Above Budget", "Below Budget")</f>
        <v>Below Budget</v>
      </c>
      <c r="Y1545" s="5">
        <f>IFERROR(Table1[[#This Row],[Gross_Margin]]/Table1[[#This Row],[Actual_Sales]],0)</f>
        <v>0.62295081967213117</v>
      </c>
      <c r="Z1545" s="5">
        <f>Table1[[#This Row],[Actual_Profit]]/Table1[[#This Row],[Actual_Sales]]</f>
        <v>0.34426229508196721</v>
      </c>
      <c r="AA1545">
        <v>17</v>
      </c>
      <c r="AB1545" s="5">
        <f>IFERROR(Table1[[#This Row],[Expenses]]/Table1[[#This Row],[Actual_Sales]],0)</f>
        <v>0.27868852459016391</v>
      </c>
      <c r="AC1545">
        <v>6</v>
      </c>
      <c r="AD1545">
        <v>809</v>
      </c>
      <c r="AE1545" s="5">
        <f>IFERROR(Table1[[#This Row],[Inventory]]/Table1[[#This Row],[Actual_Sales]],0)</f>
        <v>13.262295081967213</v>
      </c>
    </row>
    <row r="1546" spans="1:31" x14ac:dyDescent="0.25">
      <c r="A1546">
        <v>3876</v>
      </c>
      <c r="B1546">
        <v>920</v>
      </c>
      <c r="C1546">
        <v>3</v>
      </c>
      <c r="D1546" s="2">
        <v>40817</v>
      </c>
      <c r="E1546">
        <v>215</v>
      </c>
      <c r="F1546">
        <v>200</v>
      </c>
      <c r="G1546">
        <f>Table1[[#This Row],[Actual_Sales]]-Table1[[#This Row],[Budget_Sales]]</f>
        <v>15</v>
      </c>
      <c r="H1546" s="5">
        <f>IF(
Table1[[#This Row],[Budget_Sales]]=0,
"",
IF(
Table1[[#This Row],[Budget_Sales]]&gt;0,
(Table1[[#This Row],[Actual_Sales]]-Table1[[#This Row],[Budget_Sales]])/Table1[[#This Row],[Budget_Sales]],
(Table1[[#This Row],[Actual_Sales]]-Table1[[#This Row],[Budget_Sales]])/ABS(Table1[[#This Row],[Budget_Sales]])
)
)</f>
        <v>7.4999999999999997E-2</v>
      </c>
      <c r="I1546" s="5" t="str">
        <f>IF(Table1[[#This Row],[Sales_Var]]&gt;=0,"Above Budget","Below Budget")</f>
        <v>Above Budget</v>
      </c>
      <c r="J1546">
        <f>Table1[[#This Row],[Actual_Sales]]-(Table1[[#This Row],[COGS]]+Table1[[#This Row],[Expenses]])</f>
        <v>74</v>
      </c>
      <c r="K1546">
        <v>100</v>
      </c>
      <c r="L1546">
        <f>Table1[[#This Row],[Actual_Profit]]-Table1[[#This Row],[Budget_Profit]]</f>
        <v>-26</v>
      </c>
      <c r="M1546" s="5">
        <f>IF(
Table1[[#This Row],[Budget_Profit]]=0,
"",
IF(
Table1[[#This Row],[Budget_Profit]]&gt;0,
(Table1[[#This Row],[Actual_Profit]]-Table1[[#This Row],[Budget_Profit]])/Table1[[#This Row],[Budget_Profit]],
(Table1[[#This Row],[Actual_Profit]]-Table1[[#This Row],[Budget_Profit]])/ABS(Table1[[#This Row],[Budget_Profit]])
)
)</f>
        <v>-0.26</v>
      </c>
      <c r="N1546" s="5" t="str">
        <f>IF(Table1[[#This Row],[Profit_Var]]&gt;=0, "Above Budget", "Below Budget")</f>
        <v>Below Budget</v>
      </c>
      <c r="O1546">
        <v>86</v>
      </c>
      <c r="P1546">
        <v>80</v>
      </c>
      <c r="Q1546">
        <f>Table1[[#This Row],[COGS]]-Table1[[#This Row],[Budget_COGS]]</f>
        <v>6</v>
      </c>
      <c r="R1546" s="5">
        <f>IF(
Table1[[#This Row],[Budget_COGS]]=0,
"",
IF(
Table1[[#This Row],[Budget_COGS]]&gt;0,
(Table1[[#This Row],[Budget_COGS]]-Table1[[#This Row],[COGS]]) / Table1[[#This Row],[Budget_COGS]],
(Table1[[#This Row],[Budget_COGS]]-Table1[[#This Row],[COGS]]) / ABS(Table1[[#This Row],[Budget_COGS]])
)
)</f>
        <v>-7.4999999999999997E-2</v>
      </c>
      <c r="S1546" s="5" t="str">
        <f>IF(Table1[[#This Row],[COGS _Var]]&gt;=0, "Above Budget", "Below Budget")</f>
        <v>Above Budget</v>
      </c>
      <c r="T1546">
        <f>Table1[[#This Row],[Actual_Sales]]-Table1[[#This Row],[COGS]]</f>
        <v>129</v>
      </c>
      <c r="U1546">
        <v>120</v>
      </c>
      <c r="V1546">
        <f>Table1[[#This Row],[Gross_Margin]]-Table1[[#This Row],[Budget_Margin]]</f>
        <v>9</v>
      </c>
      <c r="W1546" s="5">
        <f>IF(
Table1[[#This Row],[Budget_Margin]]=0,
"",
IF(
Table1[[#This Row],[Budget_Margin]]&gt;0,
(Table1[[#This Row],[Gross_Margin]]-Table1[[#This Row],[Budget_Margin]]) / Table1[[#This Row],[Budget_Margin]],
(Table1[[#This Row],[Gross_Margin]]-Table1[[#This Row],[Budget_Margin]]) / ABS(Table1[[#This Row],[Budget_Margin]])
)
)</f>
        <v>7.4999999999999997E-2</v>
      </c>
      <c r="X1546" s="5" t="str">
        <f>IF(Table1[[#This Row],[Margin_Var]]&gt;=0, "Above Budget", "Below Budget")</f>
        <v>Above Budget</v>
      </c>
      <c r="Y1546" s="5">
        <f>IFERROR(Table1[[#This Row],[Gross_Margin]]/Table1[[#This Row],[Actual_Sales]],0)</f>
        <v>0.6</v>
      </c>
      <c r="Z1546" s="5">
        <f>Table1[[#This Row],[Actual_Profit]]/Table1[[#This Row],[Actual_Sales]]</f>
        <v>0.34418604651162793</v>
      </c>
      <c r="AA1546">
        <v>55</v>
      </c>
      <c r="AB1546" s="5">
        <f>IFERROR(Table1[[#This Row],[Expenses]]/Table1[[#This Row],[Actual_Sales]],0)</f>
        <v>0.2558139534883721</v>
      </c>
      <c r="AC1546">
        <v>28</v>
      </c>
      <c r="AD1546">
        <v>547</v>
      </c>
      <c r="AE1546" s="5">
        <f>IFERROR(Table1[[#This Row],[Inventory]]/Table1[[#This Row],[Actual_Sales]],0)</f>
        <v>2.5441860465116277</v>
      </c>
    </row>
    <row r="1547" spans="1:31" x14ac:dyDescent="0.25">
      <c r="A1547">
        <v>855</v>
      </c>
      <c r="B1547">
        <v>775</v>
      </c>
      <c r="C1547">
        <v>9</v>
      </c>
      <c r="D1547" s="2">
        <v>40299</v>
      </c>
      <c r="E1547">
        <v>465</v>
      </c>
      <c r="F1547">
        <v>400</v>
      </c>
      <c r="G1547">
        <f>Table1[[#This Row],[Actual_Sales]]-Table1[[#This Row],[Budget_Sales]]</f>
        <v>65</v>
      </c>
      <c r="H1547" s="5">
        <f>IF(
Table1[[#This Row],[Budget_Sales]]=0,
"",
IF(
Table1[[#This Row],[Budget_Sales]]&gt;0,
(Table1[[#This Row],[Actual_Sales]]-Table1[[#This Row],[Budget_Sales]])/Table1[[#This Row],[Budget_Sales]],
(Table1[[#This Row],[Actual_Sales]]-Table1[[#This Row],[Budget_Sales]])/ABS(Table1[[#This Row],[Budget_Sales]])
)
)</f>
        <v>0.16250000000000001</v>
      </c>
      <c r="I1547" s="5" t="str">
        <f>IF(Table1[[#This Row],[Sales_Var]]&gt;=0,"Above Budget","Below Budget")</f>
        <v>Above Budget</v>
      </c>
      <c r="J1547">
        <f>Table1[[#This Row],[Actual_Sales]]-(Table1[[#This Row],[COGS]]+Table1[[#This Row],[Expenses]])</f>
        <v>160</v>
      </c>
      <c r="K1547">
        <v>160</v>
      </c>
      <c r="L1547">
        <f>Table1[[#This Row],[Actual_Profit]]-Table1[[#This Row],[Budget_Profit]]</f>
        <v>0</v>
      </c>
      <c r="M1547" s="5">
        <f>IF(
Table1[[#This Row],[Budget_Profit]]=0,
"",
IF(
Table1[[#This Row],[Budget_Profit]]&gt;0,
(Table1[[#This Row],[Actual_Profit]]-Table1[[#This Row],[Budget_Profit]])/Table1[[#This Row],[Budget_Profit]],
(Table1[[#This Row],[Actual_Profit]]-Table1[[#This Row],[Budget_Profit]])/ABS(Table1[[#This Row],[Budget_Profit]])
)
)</f>
        <v>0</v>
      </c>
      <c r="N1547" s="5" t="str">
        <f>IF(Table1[[#This Row],[Profit_Var]]&gt;=0, "Above Budget", "Below Budget")</f>
        <v>Above Budget</v>
      </c>
      <c r="O1547">
        <v>195</v>
      </c>
      <c r="P1547">
        <v>160</v>
      </c>
      <c r="Q1547">
        <f>Table1[[#This Row],[COGS]]-Table1[[#This Row],[Budget_COGS]]</f>
        <v>35</v>
      </c>
      <c r="R1547" s="5">
        <f>IF(
Table1[[#This Row],[Budget_COGS]]=0,
"",
IF(
Table1[[#This Row],[Budget_COGS]]&gt;0,
(Table1[[#This Row],[Budget_COGS]]-Table1[[#This Row],[COGS]]) / Table1[[#This Row],[Budget_COGS]],
(Table1[[#This Row],[Budget_COGS]]-Table1[[#This Row],[COGS]]) / ABS(Table1[[#This Row],[Budget_COGS]])
)
)</f>
        <v>-0.21875</v>
      </c>
      <c r="S1547" s="5" t="str">
        <f>IF(Table1[[#This Row],[COGS _Var]]&gt;=0, "Above Budget", "Below Budget")</f>
        <v>Above Budget</v>
      </c>
      <c r="T1547">
        <f>Table1[[#This Row],[Actual_Sales]]-Table1[[#This Row],[COGS]]</f>
        <v>270</v>
      </c>
      <c r="U1547">
        <v>240</v>
      </c>
      <c r="V1547">
        <f>Table1[[#This Row],[Gross_Margin]]-Table1[[#This Row],[Budget_Margin]]</f>
        <v>30</v>
      </c>
      <c r="W1547" s="5">
        <f>IF(
Table1[[#This Row],[Budget_Margin]]=0,
"",
IF(
Table1[[#This Row],[Budget_Margin]]&gt;0,
(Table1[[#This Row],[Gross_Margin]]-Table1[[#This Row],[Budget_Margin]]) / Table1[[#This Row],[Budget_Margin]],
(Table1[[#This Row],[Gross_Margin]]-Table1[[#This Row],[Budget_Margin]]) / ABS(Table1[[#This Row],[Budget_Margin]])
)
)</f>
        <v>0.125</v>
      </c>
      <c r="X1547" s="5" t="str">
        <f>IF(Table1[[#This Row],[Margin_Var]]&gt;=0, "Above Budget", "Below Budget")</f>
        <v>Above Budget</v>
      </c>
      <c r="Y1547" s="5">
        <f>IFERROR(Table1[[#This Row],[Gross_Margin]]/Table1[[#This Row],[Actual_Sales]],0)</f>
        <v>0.58064516129032262</v>
      </c>
      <c r="Z1547" s="5">
        <f>Table1[[#This Row],[Actual_Profit]]/Table1[[#This Row],[Actual_Sales]]</f>
        <v>0.34408602150537637</v>
      </c>
      <c r="AA1547">
        <v>110</v>
      </c>
      <c r="AB1547" s="5">
        <f>IFERROR(Table1[[#This Row],[Expenses]]/Table1[[#This Row],[Actual_Sales]],0)</f>
        <v>0.23655913978494625</v>
      </c>
      <c r="AC1547">
        <v>64</v>
      </c>
      <c r="AD1547">
        <v>956</v>
      </c>
      <c r="AE1547" s="5">
        <f>IFERROR(Table1[[#This Row],[Inventory]]/Table1[[#This Row],[Actual_Sales]],0)</f>
        <v>2.0559139784946239</v>
      </c>
    </row>
    <row r="1548" spans="1:31" x14ac:dyDescent="0.25">
      <c r="A1548">
        <v>3388</v>
      </c>
      <c r="B1548">
        <v>318</v>
      </c>
      <c r="C1548">
        <v>5</v>
      </c>
      <c r="D1548" s="2">
        <v>40756</v>
      </c>
      <c r="E1548">
        <v>125</v>
      </c>
      <c r="F1548">
        <v>100</v>
      </c>
      <c r="G1548">
        <f>Table1[[#This Row],[Actual_Sales]]-Table1[[#This Row],[Budget_Sales]]</f>
        <v>25</v>
      </c>
      <c r="H1548" s="5">
        <f>IF(
Table1[[#This Row],[Budget_Sales]]=0,
"",
IF(
Table1[[#This Row],[Budget_Sales]]&gt;0,
(Table1[[#This Row],[Actual_Sales]]-Table1[[#This Row],[Budget_Sales]])/Table1[[#This Row],[Budget_Sales]],
(Table1[[#This Row],[Actual_Sales]]-Table1[[#This Row],[Budget_Sales]])/ABS(Table1[[#This Row],[Budget_Sales]])
)
)</f>
        <v>0.25</v>
      </c>
      <c r="I1548" s="5" t="str">
        <f>IF(Table1[[#This Row],[Sales_Var]]&gt;=0,"Above Budget","Below Budget")</f>
        <v>Above Budget</v>
      </c>
      <c r="J1548">
        <f>Table1[[#This Row],[Actual_Sales]]-(Table1[[#This Row],[COGS]]+Table1[[#This Row],[Expenses]])</f>
        <v>43</v>
      </c>
      <c r="K1548">
        <v>40</v>
      </c>
      <c r="L1548">
        <f>Table1[[#This Row],[Actual_Profit]]-Table1[[#This Row],[Budget_Profit]]</f>
        <v>3</v>
      </c>
      <c r="M1548" s="5">
        <f>IF(
Table1[[#This Row],[Budget_Profit]]=0,
"",
IF(
Table1[[#This Row],[Budget_Profit]]&gt;0,
(Table1[[#This Row],[Actual_Profit]]-Table1[[#This Row],[Budget_Profit]])/Table1[[#This Row],[Budget_Profit]],
(Table1[[#This Row],[Actual_Profit]]-Table1[[#This Row],[Budget_Profit]])/ABS(Table1[[#This Row],[Budget_Profit]])
)
)</f>
        <v>7.4999999999999997E-2</v>
      </c>
      <c r="N1548" s="5" t="str">
        <f>IF(Table1[[#This Row],[Profit_Var]]&gt;=0, "Above Budget", "Below Budget")</f>
        <v>Above Budget</v>
      </c>
      <c r="O1548">
        <v>47</v>
      </c>
      <c r="P1548">
        <v>40</v>
      </c>
      <c r="Q1548">
        <f>Table1[[#This Row],[COGS]]-Table1[[#This Row],[Budget_COGS]]</f>
        <v>7</v>
      </c>
      <c r="R1548" s="5">
        <f>IF(
Table1[[#This Row],[Budget_COGS]]=0,
"",
IF(
Table1[[#This Row],[Budget_COGS]]&gt;0,
(Table1[[#This Row],[Budget_COGS]]-Table1[[#This Row],[COGS]]) / Table1[[#This Row],[Budget_COGS]],
(Table1[[#This Row],[Budget_COGS]]-Table1[[#This Row],[COGS]]) / ABS(Table1[[#This Row],[Budget_COGS]])
)
)</f>
        <v>-0.17499999999999999</v>
      </c>
      <c r="S1548" s="5" t="str">
        <f>IF(Table1[[#This Row],[COGS _Var]]&gt;=0, "Above Budget", "Below Budget")</f>
        <v>Above Budget</v>
      </c>
      <c r="T1548">
        <f>Table1[[#This Row],[Actual_Sales]]-Table1[[#This Row],[COGS]]</f>
        <v>78</v>
      </c>
      <c r="U1548">
        <v>60</v>
      </c>
      <c r="V1548">
        <f>Table1[[#This Row],[Gross_Margin]]-Table1[[#This Row],[Budget_Margin]]</f>
        <v>18</v>
      </c>
      <c r="W1548" s="5">
        <f>IF(
Table1[[#This Row],[Budget_Margin]]=0,
"",
IF(
Table1[[#This Row],[Budget_Margin]]&gt;0,
(Table1[[#This Row],[Gross_Margin]]-Table1[[#This Row],[Budget_Margin]]) / Table1[[#This Row],[Budget_Margin]],
(Table1[[#This Row],[Gross_Margin]]-Table1[[#This Row],[Budget_Margin]]) / ABS(Table1[[#This Row],[Budget_Margin]])
)
)</f>
        <v>0.3</v>
      </c>
      <c r="X1548" s="5" t="str">
        <f>IF(Table1[[#This Row],[Margin_Var]]&gt;=0, "Above Budget", "Below Budget")</f>
        <v>Above Budget</v>
      </c>
      <c r="Y1548" s="5">
        <f>IFERROR(Table1[[#This Row],[Gross_Margin]]/Table1[[#This Row],[Actual_Sales]],0)</f>
        <v>0.624</v>
      </c>
      <c r="Z1548" s="5">
        <f>Table1[[#This Row],[Actual_Profit]]/Table1[[#This Row],[Actual_Sales]]</f>
        <v>0.34399999999999997</v>
      </c>
      <c r="AA1548">
        <v>35</v>
      </c>
      <c r="AB1548" s="5">
        <f>IFERROR(Table1[[#This Row],[Expenses]]/Table1[[#This Row],[Actual_Sales]],0)</f>
        <v>0.28000000000000003</v>
      </c>
      <c r="AC1548">
        <v>14</v>
      </c>
      <c r="AD1548">
        <v>366</v>
      </c>
      <c r="AE1548" s="5">
        <f>IFERROR(Table1[[#This Row],[Inventory]]/Table1[[#This Row],[Actual_Sales]],0)</f>
        <v>2.9279999999999999</v>
      </c>
    </row>
    <row r="1549" spans="1:31" x14ac:dyDescent="0.25">
      <c r="A1549">
        <v>3399</v>
      </c>
      <c r="B1549">
        <v>414</v>
      </c>
      <c r="C1549">
        <v>8</v>
      </c>
      <c r="D1549" s="2">
        <v>40756</v>
      </c>
      <c r="E1549">
        <v>125</v>
      </c>
      <c r="F1549">
        <v>110</v>
      </c>
      <c r="G1549">
        <f>Table1[[#This Row],[Actual_Sales]]-Table1[[#This Row],[Budget_Sales]]</f>
        <v>15</v>
      </c>
      <c r="H1549" s="5">
        <f>IF(
Table1[[#This Row],[Budget_Sales]]=0,
"",
IF(
Table1[[#This Row],[Budget_Sales]]&gt;0,
(Table1[[#This Row],[Actual_Sales]]-Table1[[#This Row],[Budget_Sales]])/Table1[[#This Row],[Budget_Sales]],
(Table1[[#This Row],[Actual_Sales]]-Table1[[#This Row],[Budget_Sales]])/ABS(Table1[[#This Row],[Budget_Sales]])
)
)</f>
        <v>0.13636363636363635</v>
      </c>
      <c r="I1549" s="5" t="str">
        <f>IF(Table1[[#This Row],[Sales_Var]]&gt;=0,"Above Budget","Below Budget")</f>
        <v>Above Budget</v>
      </c>
      <c r="J1549">
        <f>Table1[[#This Row],[Actual_Sales]]-(Table1[[#This Row],[COGS]]+Table1[[#This Row],[Expenses]])</f>
        <v>43</v>
      </c>
      <c r="K1549">
        <v>50</v>
      </c>
      <c r="L1549">
        <f>Table1[[#This Row],[Actual_Profit]]-Table1[[#This Row],[Budget_Profit]]</f>
        <v>-7</v>
      </c>
      <c r="M1549" s="5">
        <f>IF(
Table1[[#This Row],[Budget_Profit]]=0,
"",
IF(
Table1[[#This Row],[Budget_Profit]]&gt;0,
(Table1[[#This Row],[Actual_Profit]]-Table1[[#This Row],[Budget_Profit]])/Table1[[#This Row],[Budget_Profit]],
(Table1[[#This Row],[Actual_Profit]]-Table1[[#This Row],[Budget_Profit]])/ABS(Table1[[#This Row],[Budget_Profit]])
)
)</f>
        <v>-0.14000000000000001</v>
      </c>
      <c r="N1549" s="5" t="str">
        <f>IF(Table1[[#This Row],[Profit_Var]]&gt;=0, "Above Budget", "Below Budget")</f>
        <v>Below Budget</v>
      </c>
      <c r="O1549">
        <v>47</v>
      </c>
      <c r="P1549">
        <v>40</v>
      </c>
      <c r="Q1549">
        <f>Table1[[#This Row],[COGS]]-Table1[[#This Row],[Budget_COGS]]</f>
        <v>7</v>
      </c>
      <c r="R1549" s="5">
        <f>IF(
Table1[[#This Row],[Budget_COGS]]=0,
"",
IF(
Table1[[#This Row],[Budget_COGS]]&gt;0,
(Table1[[#This Row],[Budget_COGS]]-Table1[[#This Row],[COGS]]) / Table1[[#This Row],[Budget_COGS]],
(Table1[[#This Row],[Budget_COGS]]-Table1[[#This Row],[COGS]]) / ABS(Table1[[#This Row],[Budget_COGS]])
)
)</f>
        <v>-0.17499999999999999</v>
      </c>
      <c r="S1549" s="5" t="str">
        <f>IF(Table1[[#This Row],[COGS _Var]]&gt;=0, "Above Budget", "Below Budget")</f>
        <v>Above Budget</v>
      </c>
      <c r="T1549">
        <f>Table1[[#This Row],[Actual_Sales]]-Table1[[#This Row],[COGS]]</f>
        <v>78</v>
      </c>
      <c r="U1549">
        <v>70</v>
      </c>
      <c r="V1549">
        <f>Table1[[#This Row],[Gross_Margin]]-Table1[[#This Row],[Budget_Margin]]</f>
        <v>8</v>
      </c>
      <c r="W1549" s="5">
        <f>IF(
Table1[[#This Row],[Budget_Margin]]=0,
"",
IF(
Table1[[#This Row],[Budget_Margin]]&gt;0,
(Table1[[#This Row],[Gross_Margin]]-Table1[[#This Row],[Budget_Margin]]) / Table1[[#This Row],[Budget_Margin]],
(Table1[[#This Row],[Gross_Margin]]-Table1[[#This Row],[Budget_Margin]]) / ABS(Table1[[#This Row],[Budget_Margin]])
)
)</f>
        <v>0.11428571428571428</v>
      </c>
      <c r="X1549" s="5" t="str">
        <f>IF(Table1[[#This Row],[Margin_Var]]&gt;=0, "Above Budget", "Below Budget")</f>
        <v>Above Budget</v>
      </c>
      <c r="Y1549" s="5">
        <f>IFERROR(Table1[[#This Row],[Gross_Margin]]/Table1[[#This Row],[Actual_Sales]],0)</f>
        <v>0.624</v>
      </c>
      <c r="Z1549" s="5">
        <f>Table1[[#This Row],[Actual_Profit]]/Table1[[#This Row],[Actual_Sales]]</f>
        <v>0.34399999999999997</v>
      </c>
      <c r="AA1549">
        <v>35</v>
      </c>
      <c r="AB1549" s="5">
        <f>IFERROR(Table1[[#This Row],[Expenses]]/Table1[[#This Row],[Actual_Sales]],0)</f>
        <v>0.28000000000000003</v>
      </c>
      <c r="AC1549">
        <v>14</v>
      </c>
      <c r="AD1549">
        <v>366</v>
      </c>
      <c r="AE1549" s="5">
        <f>IFERROR(Table1[[#This Row],[Inventory]]/Table1[[#This Row],[Actual_Sales]],0)</f>
        <v>2.9279999999999999</v>
      </c>
    </row>
    <row r="1550" spans="1:31" x14ac:dyDescent="0.25">
      <c r="A1550">
        <v>3718</v>
      </c>
      <c r="B1550">
        <v>203</v>
      </c>
      <c r="C1550">
        <v>13</v>
      </c>
      <c r="D1550" s="2">
        <v>40817</v>
      </c>
      <c r="E1550">
        <v>64</v>
      </c>
      <c r="F1550">
        <v>60</v>
      </c>
      <c r="G1550">
        <f>Table1[[#This Row],[Actual_Sales]]-Table1[[#This Row],[Budget_Sales]]</f>
        <v>4</v>
      </c>
      <c r="H1550" s="5">
        <f>IF(
Table1[[#This Row],[Budget_Sales]]=0,
"",
IF(
Table1[[#This Row],[Budget_Sales]]&gt;0,
(Table1[[#This Row],[Actual_Sales]]-Table1[[#This Row],[Budget_Sales]])/Table1[[#This Row],[Budget_Sales]],
(Table1[[#This Row],[Actual_Sales]]-Table1[[#This Row],[Budget_Sales]])/ABS(Table1[[#This Row],[Budget_Sales]])
)
)</f>
        <v>6.6666666666666666E-2</v>
      </c>
      <c r="I1550" s="5" t="str">
        <f>IF(Table1[[#This Row],[Sales_Var]]&gt;=0,"Above Budget","Below Budget")</f>
        <v>Above Budget</v>
      </c>
      <c r="J1550">
        <f>Table1[[#This Row],[Actual_Sales]]-(Table1[[#This Row],[COGS]]+Table1[[#This Row],[Expenses]])</f>
        <v>22</v>
      </c>
      <c r="K1550">
        <v>40</v>
      </c>
      <c r="L1550">
        <f>Table1[[#This Row],[Actual_Profit]]-Table1[[#This Row],[Budget_Profit]]</f>
        <v>-18</v>
      </c>
      <c r="M1550" s="5">
        <f>IF(
Table1[[#This Row],[Budget_Profit]]=0,
"",
IF(
Table1[[#This Row],[Budget_Profit]]&gt;0,
(Table1[[#This Row],[Actual_Profit]]-Table1[[#This Row],[Budget_Profit]])/Table1[[#This Row],[Budget_Profit]],
(Table1[[#This Row],[Actual_Profit]]-Table1[[#This Row],[Budget_Profit]])/ABS(Table1[[#This Row],[Budget_Profit]])
)
)</f>
        <v>-0.45</v>
      </c>
      <c r="N1550" s="5" t="str">
        <f>IF(Table1[[#This Row],[Profit_Var]]&gt;=0, "Above Budget", "Below Budget")</f>
        <v>Below Budget</v>
      </c>
      <c r="O1550">
        <v>24</v>
      </c>
      <c r="P1550">
        <v>20</v>
      </c>
      <c r="Q1550">
        <f>Table1[[#This Row],[COGS]]-Table1[[#This Row],[Budget_COGS]]</f>
        <v>4</v>
      </c>
      <c r="R1550" s="5">
        <f>IF(
Table1[[#This Row],[Budget_COGS]]=0,
"",
IF(
Table1[[#This Row],[Budget_COGS]]&gt;0,
(Table1[[#This Row],[Budget_COGS]]-Table1[[#This Row],[COGS]]) / Table1[[#This Row],[Budget_COGS]],
(Table1[[#This Row],[Budget_COGS]]-Table1[[#This Row],[COGS]]) / ABS(Table1[[#This Row],[Budget_COGS]])
)
)</f>
        <v>-0.2</v>
      </c>
      <c r="S1550" s="5" t="str">
        <f>IF(Table1[[#This Row],[COGS _Var]]&gt;=0, "Above Budget", "Below Budget")</f>
        <v>Above Budget</v>
      </c>
      <c r="T1550">
        <f>Table1[[#This Row],[Actual_Sales]]-Table1[[#This Row],[COGS]]</f>
        <v>40</v>
      </c>
      <c r="U1550">
        <v>40</v>
      </c>
      <c r="V1550">
        <f>Table1[[#This Row],[Gross_Margin]]-Table1[[#This Row],[Budget_Margin]]</f>
        <v>0</v>
      </c>
      <c r="W1550" s="5">
        <f>IF(
Table1[[#This Row],[Budget_Margin]]=0,
"",
IF(
Table1[[#This Row],[Budget_Margin]]&gt;0,
(Table1[[#This Row],[Gross_Margin]]-Table1[[#This Row],[Budget_Margin]]) / Table1[[#This Row],[Budget_Margin]],
(Table1[[#This Row],[Gross_Margin]]-Table1[[#This Row],[Budget_Margin]]) / ABS(Table1[[#This Row],[Budget_Margin]])
)
)</f>
        <v>0</v>
      </c>
      <c r="X1550" s="5" t="str">
        <f>IF(Table1[[#This Row],[Margin_Var]]&gt;=0, "Above Budget", "Below Budget")</f>
        <v>Above Budget</v>
      </c>
      <c r="Y1550" s="5">
        <f>IFERROR(Table1[[#This Row],[Gross_Margin]]/Table1[[#This Row],[Actual_Sales]],0)</f>
        <v>0.625</v>
      </c>
      <c r="Z1550" s="5">
        <f>Table1[[#This Row],[Actual_Profit]]/Table1[[#This Row],[Actual_Sales]]</f>
        <v>0.34375</v>
      </c>
      <c r="AA1550">
        <v>18</v>
      </c>
      <c r="AB1550" s="5">
        <f>IFERROR(Table1[[#This Row],[Expenses]]/Table1[[#This Row],[Actual_Sales]],0)</f>
        <v>0.28125</v>
      </c>
      <c r="AC1550">
        <v>6</v>
      </c>
      <c r="AD1550">
        <v>806</v>
      </c>
      <c r="AE1550" s="5">
        <f>IFERROR(Table1[[#This Row],[Inventory]]/Table1[[#This Row],[Actual_Sales]],0)</f>
        <v>12.59375</v>
      </c>
    </row>
    <row r="1551" spans="1:31" x14ac:dyDescent="0.25">
      <c r="A1551">
        <v>2653</v>
      </c>
      <c r="B1551">
        <v>979</v>
      </c>
      <c r="C1551">
        <v>4</v>
      </c>
      <c r="D1551" s="2">
        <v>40603</v>
      </c>
      <c r="E1551">
        <v>192</v>
      </c>
      <c r="F1551">
        <v>150</v>
      </c>
      <c r="G1551">
        <f>Table1[[#This Row],[Actual_Sales]]-Table1[[#This Row],[Budget_Sales]]</f>
        <v>42</v>
      </c>
      <c r="H1551" s="5">
        <f>IF(
Table1[[#This Row],[Budget_Sales]]=0,
"",
IF(
Table1[[#This Row],[Budget_Sales]]&gt;0,
(Table1[[#This Row],[Actual_Sales]]-Table1[[#This Row],[Budget_Sales]])/Table1[[#This Row],[Budget_Sales]],
(Table1[[#This Row],[Actual_Sales]]-Table1[[#This Row],[Budget_Sales]])/ABS(Table1[[#This Row],[Budget_Sales]])
)
)</f>
        <v>0.28000000000000003</v>
      </c>
      <c r="I1551" s="5" t="str">
        <f>IF(Table1[[#This Row],[Sales_Var]]&gt;=0,"Above Budget","Below Budget")</f>
        <v>Above Budget</v>
      </c>
      <c r="J1551">
        <f>Table1[[#This Row],[Actual_Sales]]-(Table1[[#This Row],[COGS]]+Table1[[#This Row],[Expenses]])</f>
        <v>66</v>
      </c>
      <c r="K1551">
        <v>50</v>
      </c>
      <c r="L1551">
        <f>Table1[[#This Row],[Actual_Profit]]-Table1[[#This Row],[Budget_Profit]]</f>
        <v>16</v>
      </c>
      <c r="M1551" s="5">
        <f>IF(
Table1[[#This Row],[Budget_Profit]]=0,
"",
IF(
Table1[[#This Row],[Budget_Profit]]&gt;0,
(Table1[[#This Row],[Actual_Profit]]-Table1[[#This Row],[Budget_Profit]])/Table1[[#This Row],[Budget_Profit]],
(Table1[[#This Row],[Actual_Profit]]-Table1[[#This Row],[Budget_Profit]])/ABS(Table1[[#This Row],[Budget_Profit]])
)
)</f>
        <v>0.32</v>
      </c>
      <c r="N1551" s="5" t="str">
        <f>IF(Table1[[#This Row],[Profit_Var]]&gt;=0, "Above Budget", "Below Budget")</f>
        <v>Above Budget</v>
      </c>
      <c r="O1551">
        <v>72</v>
      </c>
      <c r="P1551">
        <v>60</v>
      </c>
      <c r="Q1551">
        <f>Table1[[#This Row],[COGS]]-Table1[[#This Row],[Budget_COGS]]</f>
        <v>12</v>
      </c>
      <c r="R1551" s="5">
        <f>IF(
Table1[[#This Row],[Budget_COGS]]=0,
"",
IF(
Table1[[#This Row],[Budget_COGS]]&gt;0,
(Table1[[#This Row],[Budget_COGS]]-Table1[[#This Row],[COGS]]) / Table1[[#This Row],[Budget_COGS]],
(Table1[[#This Row],[Budget_COGS]]-Table1[[#This Row],[COGS]]) / ABS(Table1[[#This Row],[Budget_COGS]])
)
)</f>
        <v>-0.2</v>
      </c>
      <c r="S1551" s="5" t="str">
        <f>IF(Table1[[#This Row],[COGS _Var]]&gt;=0, "Above Budget", "Below Budget")</f>
        <v>Above Budget</v>
      </c>
      <c r="T1551">
        <f>Table1[[#This Row],[Actual_Sales]]-Table1[[#This Row],[COGS]]</f>
        <v>120</v>
      </c>
      <c r="U1551">
        <v>90</v>
      </c>
      <c r="V1551">
        <f>Table1[[#This Row],[Gross_Margin]]-Table1[[#This Row],[Budget_Margin]]</f>
        <v>30</v>
      </c>
      <c r="W1551" s="5">
        <f>IF(
Table1[[#This Row],[Budget_Margin]]=0,
"",
IF(
Table1[[#This Row],[Budget_Margin]]&gt;0,
(Table1[[#This Row],[Gross_Margin]]-Table1[[#This Row],[Budget_Margin]]) / Table1[[#This Row],[Budget_Margin]],
(Table1[[#This Row],[Gross_Margin]]-Table1[[#This Row],[Budget_Margin]]) / ABS(Table1[[#This Row],[Budget_Margin]])
)
)</f>
        <v>0.33333333333333331</v>
      </c>
      <c r="X1551" s="5" t="str">
        <f>IF(Table1[[#This Row],[Margin_Var]]&gt;=0, "Above Budget", "Below Budget")</f>
        <v>Above Budget</v>
      </c>
      <c r="Y1551" s="5">
        <f>IFERROR(Table1[[#This Row],[Gross_Margin]]/Table1[[#This Row],[Actual_Sales]],0)</f>
        <v>0.625</v>
      </c>
      <c r="Z1551" s="5">
        <f>Table1[[#This Row],[Actual_Profit]]/Table1[[#This Row],[Actual_Sales]]</f>
        <v>0.34375</v>
      </c>
      <c r="AA1551">
        <v>54</v>
      </c>
      <c r="AB1551" s="5">
        <f>IFERROR(Table1[[#This Row],[Expenses]]/Table1[[#This Row],[Actual_Sales]],0)</f>
        <v>0.28125</v>
      </c>
      <c r="AC1551">
        <v>23</v>
      </c>
      <c r="AD1551">
        <v>189</v>
      </c>
      <c r="AE1551" s="5">
        <f>IFERROR(Table1[[#This Row],[Inventory]]/Table1[[#This Row],[Actual_Sales]],0)</f>
        <v>0.984375</v>
      </c>
    </row>
    <row r="1552" spans="1:31" x14ac:dyDescent="0.25">
      <c r="A1552">
        <v>2645</v>
      </c>
      <c r="B1552">
        <v>970</v>
      </c>
      <c r="C1552">
        <v>6</v>
      </c>
      <c r="D1552" s="2">
        <v>40603</v>
      </c>
      <c r="E1552">
        <v>192</v>
      </c>
      <c r="F1552">
        <v>210</v>
      </c>
      <c r="G1552">
        <f>Table1[[#This Row],[Actual_Sales]]-Table1[[#This Row],[Budget_Sales]]</f>
        <v>-18</v>
      </c>
      <c r="H1552" s="5">
        <f>IF(
Table1[[#This Row],[Budget_Sales]]=0,
"",
IF(
Table1[[#This Row],[Budget_Sales]]&gt;0,
(Table1[[#This Row],[Actual_Sales]]-Table1[[#This Row],[Budget_Sales]])/Table1[[#This Row],[Budget_Sales]],
(Table1[[#This Row],[Actual_Sales]]-Table1[[#This Row],[Budget_Sales]])/ABS(Table1[[#This Row],[Budget_Sales]])
)
)</f>
        <v>-8.5714285714285715E-2</v>
      </c>
      <c r="I1552" s="5" t="str">
        <f>IF(Table1[[#This Row],[Sales_Var]]&gt;=0,"Above Budget","Below Budget")</f>
        <v>Below Budget</v>
      </c>
      <c r="J1552">
        <f>Table1[[#This Row],[Actual_Sales]]-(Table1[[#This Row],[COGS]]+Table1[[#This Row],[Expenses]])</f>
        <v>66</v>
      </c>
      <c r="K1552">
        <v>80</v>
      </c>
      <c r="L1552">
        <f>Table1[[#This Row],[Actual_Profit]]-Table1[[#This Row],[Budget_Profit]]</f>
        <v>-14</v>
      </c>
      <c r="M1552" s="5">
        <f>IF(
Table1[[#This Row],[Budget_Profit]]=0,
"",
IF(
Table1[[#This Row],[Budget_Profit]]&gt;0,
(Table1[[#This Row],[Actual_Profit]]-Table1[[#This Row],[Budget_Profit]])/Table1[[#This Row],[Budget_Profit]],
(Table1[[#This Row],[Actual_Profit]]-Table1[[#This Row],[Budget_Profit]])/ABS(Table1[[#This Row],[Budget_Profit]])
)
)</f>
        <v>-0.17499999999999999</v>
      </c>
      <c r="N1552" s="5" t="str">
        <f>IF(Table1[[#This Row],[Profit_Var]]&gt;=0, "Above Budget", "Below Budget")</f>
        <v>Below Budget</v>
      </c>
      <c r="O1552">
        <v>72</v>
      </c>
      <c r="P1552">
        <v>80</v>
      </c>
      <c r="Q1552">
        <f>Table1[[#This Row],[COGS]]-Table1[[#This Row],[Budget_COGS]]</f>
        <v>-8</v>
      </c>
      <c r="R1552" s="5">
        <f>IF(
Table1[[#This Row],[Budget_COGS]]=0,
"",
IF(
Table1[[#This Row],[Budget_COGS]]&gt;0,
(Table1[[#This Row],[Budget_COGS]]-Table1[[#This Row],[COGS]]) / Table1[[#This Row],[Budget_COGS]],
(Table1[[#This Row],[Budget_COGS]]-Table1[[#This Row],[COGS]]) / ABS(Table1[[#This Row],[Budget_COGS]])
)
)</f>
        <v>0.1</v>
      </c>
      <c r="S1552" s="5" t="str">
        <f>IF(Table1[[#This Row],[COGS _Var]]&gt;=0, "Above Budget", "Below Budget")</f>
        <v>Below Budget</v>
      </c>
      <c r="T1552">
        <f>Table1[[#This Row],[Actual_Sales]]-Table1[[#This Row],[COGS]]</f>
        <v>120</v>
      </c>
      <c r="U1552">
        <v>130</v>
      </c>
      <c r="V1552">
        <f>Table1[[#This Row],[Gross_Margin]]-Table1[[#This Row],[Budget_Margin]]</f>
        <v>-10</v>
      </c>
      <c r="W1552" s="5">
        <f>IF(
Table1[[#This Row],[Budget_Margin]]=0,
"",
IF(
Table1[[#This Row],[Budget_Margin]]&gt;0,
(Table1[[#This Row],[Gross_Margin]]-Table1[[#This Row],[Budget_Margin]]) / Table1[[#This Row],[Budget_Margin]],
(Table1[[#This Row],[Gross_Margin]]-Table1[[#This Row],[Budget_Margin]]) / ABS(Table1[[#This Row],[Budget_Margin]])
)
)</f>
        <v>-7.6923076923076927E-2</v>
      </c>
      <c r="X1552" s="5" t="str">
        <f>IF(Table1[[#This Row],[Margin_Var]]&gt;=0, "Above Budget", "Below Budget")</f>
        <v>Below Budget</v>
      </c>
      <c r="Y1552" s="5">
        <f>IFERROR(Table1[[#This Row],[Gross_Margin]]/Table1[[#This Row],[Actual_Sales]],0)</f>
        <v>0.625</v>
      </c>
      <c r="Z1552" s="5">
        <f>Table1[[#This Row],[Actual_Profit]]/Table1[[#This Row],[Actual_Sales]]</f>
        <v>0.34375</v>
      </c>
      <c r="AA1552">
        <v>54</v>
      </c>
      <c r="AB1552" s="5">
        <f>IFERROR(Table1[[#This Row],[Expenses]]/Table1[[#This Row],[Actual_Sales]],0)</f>
        <v>0.28125</v>
      </c>
      <c r="AC1552">
        <v>23</v>
      </c>
      <c r="AD1552">
        <v>541</v>
      </c>
      <c r="AE1552" s="5">
        <f>IFERROR(Table1[[#This Row],[Inventory]]/Table1[[#This Row],[Actual_Sales]],0)</f>
        <v>2.8177083333333335</v>
      </c>
    </row>
    <row r="1553" spans="1:31" x14ac:dyDescent="0.25">
      <c r="A1553">
        <v>2623</v>
      </c>
      <c r="B1553">
        <v>818</v>
      </c>
      <c r="C1553">
        <v>13</v>
      </c>
      <c r="D1553" s="2">
        <v>40603</v>
      </c>
      <c r="E1553">
        <v>192</v>
      </c>
      <c r="F1553">
        <v>120</v>
      </c>
      <c r="G1553">
        <f>Table1[[#This Row],[Actual_Sales]]-Table1[[#This Row],[Budget_Sales]]</f>
        <v>72</v>
      </c>
      <c r="H1553" s="5">
        <f>IF(
Table1[[#This Row],[Budget_Sales]]=0,
"",
IF(
Table1[[#This Row],[Budget_Sales]]&gt;0,
(Table1[[#This Row],[Actual_Sales]]-Table1[[#This Row],[Budget_Sales]])/Table1[[#This Row],[Budget_Sales]],
(Table1[[#This Row],[Actual_Sales]]-Table1[[#This Row],[Budget_Sales]])/ABS(Table1[[#This Row],[Budget_Sales]])
)
)</f>
        <v>0.6</v>
      </c>
      <c r="I1553" s="5" t="str">
        <f>IF(Table1[[#This Row],[Sales_Var]]&gt;=0,"Above Budget","Below Budget")</f>
        <v>Above Budget</v>
      </c>
      <c r="J1553">
        <f>Table1[[#This Row],[Actual_Sales]]-(Table1[[#This Row],[COGS]]+Table1[[#This Row],[Expenses]])</f>
        <v>66</v>
      </c>
      <c r="K1553">
        <v>50</v>
      </c>
      <c r="L1553">
        <f>Table1[[#This Row],[Actual_Profit]]-Table1[[#This Row],[Budget_Profit]]</f>
        <v>16</v>
      </c>
      <c r="M1553" s="5">
        <f>IF(
Table1[[#This Row],[Budget_Profit]]=0,
"",
IF(
Table1[[#This Row],[Budget_Profit]]&gt;0,
(Table1[[#This Row],[Actual_Profit]]-Table1[[#This Row],[Budget_Profit]])/Table1[[#This Row],[Budget_Profit]],
(Table1[[#This Row],[Actual_Profit]]-Table1[[#This Row],[Budget_Profit]])/ABS(Table1[[#This Row],[Budget_Profit]])
)
)</f>
        <v>0.32</v>
      </c>
      <c r="N1553" s="5" t="str">
        <f>IF(Table1[[#This Row],[Profit_Var]]&gt;=0, "Above Budget", "Below Budget")</f>
        <v>Above Budget</v>
      </c>
      <c r="O1553">
        <v>72</v>
      </c>
      <c r="P1553">
        <v>40</v>
      </c>
      <c r="Q1553">
        <f>Table1[[#This Row],[COGS]]-Table1[[#This Row],[Budget_COGS]]</f>
        <v>32</v>
      </c>
      <c r="R1553" s="5">
        <f>IF(
Table1[[#This Row],[Budget_COGS]]=0,
"",
IF(
Table1[[#This Row],[Budget_COGS]]&gt;0,
(Table1[[#This Row],[Budget_COGS]]-Table1[[#This Row],[COGS]]) / Table1[[#This Row],[Budget_COGS]],
(Table1[[#This Row],[Budget_COGS]]-Table1[[#This Row],[COGS]]) / ABS(Table1[[#This Row],[Budget_COGS]])
)
)</f>
        <v>-0.8</v>
      </c>
      <c r="S1553" s="5" t="str">
        <f>IF(Table1[[#This Row],[COGS _Var]]&gt;=0, "Above Budget", "Below Budget")</f>
        <v>Above Budget</v>
      </c>
      <c r="T1553">
        <f>Table1[[#This Row],[Actual_Sales]]-Table1[[#This Row],[COGS]]</f>
        <v>120</v>
      </c>
      <c r="U1553">
        <v>80</v>
      </c>
      <c r="V1553">
        <f>Table1[[#This Row],[Gross_Margin]]-Table1[[#This Row],[Budget_Margin]]</f>
        <v>40</v>
      </c>
      <c r="W1553" s="5">
        <f>IF(
Table1[[#This Row],[Budget_Margin]]=0,
"",
IF(
Table1[[#This Row],[Budget_Margin]]&gt;0,
(Table1[[#This Row],[Gross_Margin]]-Table1[[#This Row],[Budget_Margin]]) / Table1[[#This Row],[Budget_Margin]],
(Table1[[#This Row],[Gross_Margin]]-Table1[[#This Row],[Budget_Margin]]) / ABS(Table1[[#This Row],[Budget_Margin]])
)
)</f>
        <v>0.5</v>
      </c>
      <c r="X1553" s="5" t="str">
        <f>IF(Table1[[#This Row],[Margin_Var]]&gt;=0, "Above Budget", "Below Budget")</f>
        <v>Above Budget</v>
      </c>
      <c r="Y1553" s="5">
        <f>IFERROR(Table1[[#This Row],[Gross_Margin]]/Table1[[#This Row],[Actual_Sales]],0)</f>
        <v>0.625</v>
      </c>
      <c r="Z1553" s="5">
        <f>Table1[[#This Row],[Actual_Profit]]/Table1[[#This Row],[Actual_Sales]]</f>
        <v>0.34375</v>
      </c>
      <c r="AA1553">
        <v>54</v>
      </c>
      <c r="AB1553" s="5">
        <f>IFERROR(Table1[[#This Row],[Expenses]]/Table1[[#This Row],[Actual_Sales]],0)</f>
        <v>0.28125</v>
      </c>
      <c r="AC1553">
        <v>23</v>
      </c>
      <c r="AD1553">
        <v>541</v>
      </c>
      <c r="AE1553" s="5">
        <f>IFERROR(Table1[[#This Row],[Inventory]]/Table1[[#This Row],[Actual_Sales]],0)</f>
        <v>2.8177083333333335</v>
      </c>
    </row>
    <row r="1554" spans="1:31" x14ac:dyDescent="0.25">
      <c r="A1554">
        <v>3736</v>
      </c>
      <c r="B1554">
        <v>303</v>
      </c>
      <c r="C1554">
        <v>2</v>
      </c>
      <c r="D1554" s="2">
        <v>40817</v>
      </c>
      <c r="E1554">
        <v>96</v>
      </c>
      <c r="F1554">
        <v>80</v>
      </c>
      <c r="G1554">
        <f>Table1[[#This Row],[Actual_Sales]]-Table1[[#This Row],[Budget_Sales]]</f>
        <v>16</v>
      </c>
      <c r="H1554" s="5">
        <f>IF(
Table1[[#This Row],[Budget_Sales]]=0,
"",
IF(
Table1[[#This Row],[Budget_Sales]]&gt;0,
(Table1[[#This Row],[Actual_Sales]]-Table1[[#This Row],[Budget_Sales]])/Table1[[#This Row],[Budget_Sales]],
(Table1[[#This Row],[Actual_Sales]]-Table1[[#This Row],[Budget_Sales]])/ABS(Table1[[#This Row],[Budget_Sales]])
)
)</f>
        <v>0.2</v>
      </c>
      <c r="I1554" s="5" t="str">
        <f>IF(Table1[[#This Row],[Sales_Var]]&gt;=0,"Above Budget","Below Budget")</f>
        <v>Above Budget</v>
      </c>
      <c r="J1554">
        <f>Table1[[#This Row],[Actual_Sales]]-(Table1[[#This Row],[COGS]]+Table1[[#This Row],[Expenses]])</f>
        <v>33</v>
      </c>
      <c r="K1554">
        <v>50</v>
      </c>
      <c r="L1554">
        <f>Table1[[#This Row],[Actual_Profit]]-Table1[[#This Row],[Budget_Profit]]</f>
        <v>-17</v>
      </c>
      <c r="M1554" s="5">
        <f>IF(
Table1[[#This Row],[Budget_Profit]]=0,
"",
IF(
Table1[[#This Row],[Budget_Profit]]&gt;0,
(Table1[[#This Row],[Actual_Profit]]-Table1[[#This Row],[Budget_Profit]])/Table1[[#This Row],[Budget_Profit]],
(Table1[[#This Row],[Actual_Profit]]-Table1[[#This Row],[Budget_Profit]])/ABS(Table1[[#This Row],[Budget_Profit]])
)
)</f>
        <v>-0.34</v>
      </c>
      <c r="N1554" s="5" t="str">
        <f>IF(Table1[[#This Row],[Profit_Var]]&gt;=0, "Above Budget", "Below Budget")</f>
        <v>Below Budget</v>
      </c>
      <c r="O1554">
        <v>39</v>
      </c>
      <c r="P1554">
        <v>30</v>
      </c>
      <c r="Q1554">
        <f>Table1[[#This Row],[COGS]]-Table1[[#This Row],[Budget_COGS]]</f>
        <v>9</v>
      </c>
      <c r="R1554" s="5">
        <f>IF(
Table1[[#This Row],[Budget_COGS]]=0,
"",
IF(
Table1[[#This Row],[Budget_COGS]]&gt;0,
(Table1[[#This Row],[Budget_COGS]]-Table1[[#This Row],[COGS]]) / Table1[[#This Row],[Budget_COGS]],
(Table1[[#This Row],[Budget_COGS]]-Table1[[#This Row],[COGS]]) / ABS(Table1[[#This Row],[Budget_COGS]])
)
)</f>
        <v>-0.3</v>
      </c>
      <c r="S1554" s="5" t="str">
        <f>IF(Table1[[#This Row],[COGS _Var]]&gt;=0, "Above Budget", "Below Budget")</f>
        <v>Above Budget</v>
      </c>
      <c r="T1554">
        <f>Table1[[#This Row],[Actual_Sales]]-Table1[[#This Row],[COGS]]</f>
        <v>57</v>
      </c>
      <c r="U1554">
        <v>50</v>
      </c>
      <c r="V1554">
        <f>Table1[[#This Row],[Gross_Margin]]-Table1[[#This Row],[Budget_Margin]]</f>
        <v>7</v>
      </c>
      <c r="W1554" s="5">
        <f>IF(
Table1[[#This Row],[Budget_Margin]]=0,
"",
IF(
Table1[[#This Row],[Budget_Margin]]&gt;0,
(Table1[[#This Row],[Gross_Margin]]-Table1[[#This Row],[Budget_Margin]]) / Table1[[#This Row],[Budget_Margin]],
(Table1[[#This Row],[Gross_Margin]]-Table1[[#This Row],[Budget_Margin]]) / ABS(Table1[[#This Row],[Budget_Margin]])
)
)</f>
        <v>0.14000000000000001</v>
      </c>
      <c r="X1554" s="5" t="str">
        <f>IF(Table1[[#This Row],[Margin_Var]]&gt;=0, "Above Budget", "Below Budget")</f>
        <v>Above Budget</v>
      </c>
      <c r="Y1554" s="5">
        <f>IFERROR(Table1[[#This Row],[Gross_Margin]]/Table1[[#This Row],[Actual_Sales]],0)</f>
        <v>0.59375</v>
      </c>
      <c r="Z1554" s="5">
        <f>Table1[[#This Row],[Actual_Profit]]/Table1[[#This Row],[Actual_Sales]]</f>
        <v>0.34375</v>
      </c>
      <c r="AA1554">
        <v>24</v>
      </c>
      <c r="AB1554" s="5">
        <f>IFERROR(Table1[[#This Row],[Expenses]]/Table1[[#This Row],[Actual_Sales]],0)</f>
        <v>0.25</v>
      </c>
      <c r="AC1554">
        <v>12</v>
      </c>
      <c r="AD1554">
        <v>541</v>
      </c>
      <c r="AE1554" s="5">
        <f>IFERROR(Table1[[#This Row],[Inventory]]/Table1[[#This Row],[Actual_Sales]],0)</f>
        <v>5.635416666666667</v>
      </c>
    </row>
    <row r="1555" spans="1:31" x14ac:dyDescent="0.25">
      <c r="A1555">
        <v>3737</v>
      </c>
      <c r="B1555">
        <v>312</v>
      </c>
      <c r="C1555">
        <v>9</v>
      </c>
      <c r="D1555" s="2">
        <v>40817</v>
      </c>
      <c r="E1555">
        <v>96</v>
      </c>
      <c r="F1555">
        <v>60</v>
      </c>
      <c r="G1555">
        <f>Table1[[#This Row],[Actual_Sales]]-Table1[[#This Row],[Budget_Sales]]</f>
        <v>36</v>
      </c>
      <c r="H1555" s="5">
        <f>IF(
Table1[[#This Row],[Budget_Sales]]=0,
"",
IF(
Table1[[#This Row],[Budget_Sales]]&gt;0,
(Table1[[#This Row],[Actual_Sales]]-Table1[[#This Row],[Budget_Sales]])/Table1[[#This Row],[Budget_Sales]],
(Table1[[#This Row],[Actual_Sales]]-Table1[[#This Row],[Budget_Sales]])/ABS(Table1[[#This Row],[Budget_Sales]])
)
)</f>
        <v>0.6</v>
      </c>
      <c r="I1555" s="5" t="str">
        <f>IF(Table1[[#This Row],[Sales_Var]]&gt;=0,"Above Budget","Below Budget")</f>
        <v>Above Budget</v>
      </c>
      <c r="J1555">
        <f>Table1[[#This Row],[Actual_Sales]]-(Table1[[#This Row],[COGS]]+Table1[[#This Row],[Expenses]])</f>
        <v>33</v>
      </c>
      <c r="K1555">
        <v>40</v>
      </c>
      <c r="L1555">
        <f>Table1[[#This Row],[Actual_Profit]]-Table1[[#This Row],[Budget_Profit]]</f>
        <v>-7</v>
      </c>
      <c r="M1555" s="5">
        <f>IF(
Table1[[#This Row],[Budget_Profit]]=0,
"",
IF(
Table1[[#This Row],[Budget_Profit]]&gt;0,
(Table1[[#This Row],[Actual_Profit]]-Table1[[#This Row],[Budget_Profit]])/Table1[[#This Row],[Budget_Profit]],
(Table1[[#This Row],[Actual_Profit]]-Table1[[#This Row],[Budget_Profit]])/ABS(Table1[[#This Row],[Budget_Profit]])
)
)</f>
        <v>-0.17499999999999999</v>
      </c>
      <c r="N1555" s="5" t="str">
        <f>IF(Table1[[#This Row],[Profit_Var]]&gt;=0, "Above Budget", "Below Budget")</f>
        <v>Below Budget</v>
      </c>
      <c r="O1555">
        <v>39</v>
      </c>
      <c r="P1555">
        <v>20</v>
      </c>
      <c r="Q1555">
        <f>Table1[[#This Row],[COGS]]-Table1[[#This Row],[Budget_COGS]]</f>
        <v>19</v>
      </c>
      <c r="R1555" s="5">
        <f>IF(
Table1[[#This Row],[Budget_COGS]]=0,
"",
IF(
Table1[[#This Row],[Budget_COGS]]&gt;0,
(Table1[[#This Row],[Budget_COGS]]-Table1[[#This Row],[COGS]]) / Table1[[#This Row],[Budget_COGS]],
(Table1[[#This Row],[Budget_COGS]]-Table1[[#This Row],[COGS]]) / ABS(Table1[[#This Row],[Budget_COGS]])
)
)</f>
        <v>-0.95</v>
      </c>
      <c r="S1555" s="5" t="str">
        <f>IF(Table1[[#This Row],[COGS _Var]]&gt;=0, "Above Budget", "Below Budget")</f>
        <v>Above Budget</v>
      </c>
      <c r="T1555">
        <f>Table1[[#This Row],[Actual_Sales]]-Table1[[#This Row],[COGS]]</f>
        <v>57</v>
      </c>
      <c r="U1555">
        <v>40</v>
      </c>
      <c r="V1555">
        <f>Table1[[#This Row],[Gross_Margin]]-Table1[[#This Row],[Budget_Margin]]</f>
        <v>17</v>
      </c>
      <c r="W1555" s="5">
        <f>IF(
Table1[[#This Row],[Budget_Margin]]=0,
"",
IF(
Table1[[#This Row],[Budget_Margin]]&gt;0,
(Table1[[#This Row],[Gross_Margin]]-Table1[[#This Row],[Budget_Margin]]) / Table1[[#This Row],[Budget_Margin]],
(Table1[[#This Row],[Gross_Margin]]-Table1[[#This Row],[Budget_Margin]]) / ABS(Table1[[#This Row],[Budget_Margin]])
)
)</f>
        <v>0.42499999999999999</v>
      </c>
      <c r="X1555" s="5" t="str">
        <f>IF(Table1[[#This Row],[Margin_Var]]&gt;=0, "Above Budget", "Below Budget")</f>
        <v>Above Budget</v>
      </c>
      <c r="Y1555" s="5">
        <f>IFERROR(Table1[[#This Row],[Gross_Margin]]/Table1[[#This Row],[Actual_Sales]],0)</f>
        <v>0.59375</v>
      </c>
      <c r="Z1555" s="5">
        <f>Table1[[#This Row],[Actual_Profit]]/Table1[[#This Row],[Actual_Sales]]</f>
        <v>0.34375</v>
      </c>
      <c r="AA1555">
        <v>24</v>
      </c>
      <c r="AB1555" s="5">
        <f>IFERROR(Table1[[#This Row],[Expenses]]/Table1[[#This Row],[Actual_Sales]],0)</f>
        <v>0.25</v>
      </c>
      <c r="AC1555">
        <v>12</v>
      </c>
      <c r="AD1555">
        <v>541</v>
      </c>
      <c r="AE1555" s="5">
        <f>IFERROR(Table1[[#This Row],[Inventory]]/Table1[[#This Row],[Actual_Sales]],0)</f>
        <v>5.635416666666667</v>
      </c>
    </row>
    <row r="1556" spans="1:31" x14ac:dyDescent="0.25">
      <c r="A1556">
        <v>2964</v>
      </c>
      <c r="B1556">
        <v>754</v>
      </c>
      <c r="C1556">
        <v>2</v>
      </c>
      <c r="D1556" s="2">
        <v>40664</v>
      </c>
      <c r="E1556">
        <v>233</v>
      </c>
      <c r="F1556">
        <v>220</v>
      </c>
      <c r="G1556">
        <f>Table1[[#This Row],[Actual_Sales]]-Table1[[#This Row],[Budget_Sales]]</f>
        <v>13</v>
      </c>
      <c r="H1556" s="5">
        <f>IF(
Table1[[#This Row],[Budget_Sales]]=0,
"",
IF(
Table1[[#This Row],[Budget_Sales]]&gt;0,
(Table1[[#This Row],[Actual_Sales]]-Table1[[#This Row],[Budget_Sales]])/Table1[[#This Row],[Budget_Sales]],
(Table1[[#This Row],[Actual_Sales]]-Table1[[#This Row],[Budget_Sales]])/ABS(Table1[[#This Row],[Budget_Sales]])
)
)</f>
        <v>5.909090909090909E-2</v>
      </c>
      <c r="I1556" s="5" t="str">
        <f>IF(Table1[[#This Row],[Sales_Var]]&gt;=0,"Above Budget","Below Budget")</f>
        <v>Above Budget</v>
      </c>
      <c r="J1556">
        <f>Table1[[#This Row],[Actual_Sales]]-(Table1[[#This Row],[COGS]]+Table1[[#This Row],[Expenses]])</f>
        <v>80</v>
      </c>
      <c r="K1556">
        <v>90</v>
      </c>
      <c r="L1556">
        <f>Table1[[#This Row],[Actual_Profit]]-Table1[[#This Row],[Budget_Profit]]</f>
        <v>-10</v>
      </c>
      <c r="M1556" s="5">
        <f>IF(
Table1[[#This Row],[Budget_Profit]]=0,
"",
IF(
Table1[[#This Row],[Budget_Profit]]&gt;0,
(Table1[[#This Row],[Actual_Profit]]-Table1[[#This Row],[Budget_Profit]])/Table1[[#This Row],[Budget_Profit]],
(Table1[[#This Row],[Actual_Profit]]-Table1[[#This Row],[Budget_Profit]])/ABS(Table1[[#This Row],[Budget_Profit]])
)
)</f>
        <v>-0.1111111111111111</v>
      </c>
      <c r="N1556" s="5" t="str">
        <f>IF(Table1[[#This Row],[Profit_Var]]&gt;=0, "Above Budget", "Below Budget")</f>
        <v>Below Budget</v>
      </c>
      <c r="O1556">
        <v>94</v>
      </c>
      <c r="P1556">
        <v>90</v>
      </c>
      <c r="Q1556">
        <f>Table1[[#This Row],[COGS]]-Table1[[#This Row],[Budget_COGS]]</f>
        <v>4</v>
      </c>
      <c r="R1556" s="5">
        <f>IF(
Table1[[#This Row],[Budget_COGS]]=0,
"",
IF(
Table1[[#This Row],[Budget_COGS]]&gt;0,
(Table1[[#This Row],[Budget_COGS]]-Table1[[#This Row],[COGS]]) / Table1[[#This Row],[Budget_COGS]],
(Table1[[#This Row],[Budget_COGS]]-Table1[[#This Row],[COGS]]) / ABS(Table1[[#This Row],[Budget_COGS]])
)
)</f>
        <v>-4.4444444444444446E-2</v>
      </c>
      <c r="S1556" s="5" t="str">
        <f>IF(Table1[[#This Row],[COGS _Var]]&gt;=0, "Above Budget", "Below Budget")</f>
        <v>Above Budget</v>
      </c>
      <c r="T1556">
        <f>Table1[[#This Row],[Actual_Sales]]-Table1[[#This Row],[COGS]]</f>
        <v>139</v>
      </c>
      <c r="U1556">
        <v>130</v>
      </c>
      <c r="V1556">
        <f>Table1[[#This Row],[Gross_Margin]]-Table1[[#This Row],[Budget_Margin]]</f>
        <v>9</v>
      </c>
      <c r="W1556" s="5">
        <f>IF(
Table1[[#This Row],[Budget_Margin]]=0,
"",
IF(
Table1[[#This Row],[Budget_Margin]]&gt;0,
(Table1[[#This Row],[Gross_Margin]]-Table1[[#This Row],[Budget_Margin]]) / Table1[[#This Row],[Budget_Margin]],
(Table1[[#This Row],[Gross_Margin]]-Table1[[#This Row],[Budget_Margin]]) / ABS(Table1[[#This Row],[Budget_Margin]])
)
)</f>
        <v>6.9230769230769235E-2</v>
      </c>
      <c r="X1556" s="5" t="str">
        <f>IF(Table1[[#This Row],[Margin_Var]]&gt;=0, "Above Budget", "Below Budget")</f>
        <v>Above Budget</v>
      </c>
      <c r="Y1556" s="5">
        <f>IFERROR(Table1[[#This Row],[Gross_Margin]]/Table1[[#This Row],[Actual_Sales]],0)</f>
        <v>0.59656652360515017</v>
      </c>
      <c r="Z1556" s="5">
        <f>Table1[[#This Row],[Actual_Profit]]/Table1[[#This Row],[Actual_Sales]]</f>
        <v>0.34334763948497854</v>
      </c>
      <c r="AA1556">
        <v>59</v>
      </c>
      <c r="AB1556" s="5">
        <f>IFERROR(Table1[[#This Row],[Expenses]]/Table1[[#This Row],[Actual_Sales]],0)</f>
        <v>0.25321888412017168</v>
      </c>
      <c r="AC1556">
        <v>31</v>
      </c>
      <c r="AD1556">
        <v>697</v>
      </c>
      <c r="AE1556" s="5">
        <f>IFERROR(Table1[[#This Row],[Inventory]]/Table1[[#This Row],[Actual_Sales]],0)</f>
        <v>2.9914163090128754</v>
      </c>
    </row>
    <row r="1557" spans="1:31" x14ac:dyDescent="0.25">
      <c r="A1557">
        <v>3970</v>
      </c>
      <c r="B1557">
        <v>541</v>
      </c>
      <c r="C1557">
        <v>8</v>
      </c>
      <c r="D1557" s="2">
        <v>40848</v>
      </c>
      <c r="E1557">
        <v>67</v>
      </c>
      <c r="F1557">
        <v>50</v>
      </c>
      <c r="G1557">
        <f>Table1[[#This Row],[Actual_Sales]]-Table1[[#This Row],[Budget_Sales]]</f>
        <v>17</v>
      </c>
      <c r="H1557" s="5">
        <f>IF(
Table1[[#This Row],[Budget_Sales]]=0,
"",
IF(
Table1[[#This Row],[Budget_Sales]]&gt;0,
(Table1[[#This Row],[Actual_Sales]]-Table1[[#This Row],[Budget_Sales]])/Table1[[#This Row],[Budget_Sales]],
(Table1[[#This Row],[Actual_Sales]]-Table1[[#This Row],[Budget_Sales]])/ABS(Table1[[#This Row],[Budget_Sales]])
)
)</f>
        <v>0.34</v>
      </c>
      <c r="I1557" s="5" t="str">
        <f>IF(Table1[[#This Row],[Sales_Var]]&gt;=0,"Above Budget","Below Budget")</f>
        <v>Above Budget</v>
      </c>
      <c r="J1557">
        <f>Table1[[#This Row],[Actual_Sales]]-(Table1[[#This Row],[COGS]]+Table1[[#This Row],[Expenses]])</f>
        <v>23</v>
      </c>
      <c r="K1557">
        <v>20</v>
      </c>
      <c r="L1557">
        <f>Table1[[#This Row],[Actual_Profit]]-Table1[[#This Row],[Budget_Profit]]</f>
        <v>3</v>
      </c>
      <c r="M1557" s="5">
        <f>IF(
Table1[[#This Row],[Budget_Profit]]=0,
"",
IF(
Table1[[#This Row],[Budget_Profit]]&gt;0,
(Table1[[#This Row],[Actual_Profit]]-Table1[[#This Row],[Budget_Profit]])/Table1[[#This Row],[Budget_Profit]],
(Table1[[#This Row],[Actual_Profit]]-Table1[[#This Row],[Budget_Profit]])/ABS(Table1[[#This Row],[Budget_Profit]])
)
)</f>
        <v>0.15</v>
      </c>
      <c r="N1557" s="5" t="str">
        <f>IF(Table1[[#This Row],[Profit_Var]]&gt;=0, "Above Budget", "Below Budget")</f>
        <v>Above Budget</v>
      </c>
      <c r="O1557">
        <v>25</v>
      </c>
      <c r="P1557">
        <v>20</v>
      </c>
      <c r="Q1557">
        <f>Table1[[#This Row],[COGS]]-Table1[[#This Row],[Budget_COGS]]</f>
        <v>5</v>
      </c>
      <c r="R1557" s="5">
        <f>IF(
Table1[[#This Row],[Budget_COGS]]=0,
"",
IF(
Table1[[#This Row],[Budget_COGS]]&gt;0,
(Table1[[#This Row],[Budget_COGS]]-Table1[[#This Row],[COGS]]) / Table1[[#This Row],[Budget_COGS]],
(Table1[[#This Row],[Budget_COGS]]-Table1[[#This Row],[COGS]]) / ABS(Table1[[#This Row],[Budget_COGS]])
)
)</f>
        <v>-0.25</v>
      </c>
      <c r="S1557" s="5" t="str">
        <f>IF(Table1[[#This Row],[COGS _Var]]&gt;=0, "Above Budget", "Below Budget")</f>
        <v>Above Budget</v>
      </c>
      <c r="T1557">
        <f>Table1[[#This Row],[Actual_Sales]]-Table1[[#This Row],[COGS]]</f>
        <v>42</v>
      </c>
      <c r="U1557">
        <v>30</v>
      </c>
      <c r="V1557">
        <f>Table1[[#This Row],[Gross_Margin]]-Table1[[#This Row],[Budget_Margin]]</f>
        <v>12</v>
      </c>
      <c r="W1557" s="5">
        <f>IF(
Table1[[#This Row],[Budget_Margin]]=0,
"",
IF(
Table1[[#This Row],[Budget_Margin]]&gt;0,
(Table1[[#This Row],[Gross_Margin]]-Table1[[#This Row],[Budget_Margin]]) / Table1[[#This Row],[Budget_Margin]],
(Table1[[#This Row],[Gross_Margin]]-Table1[[#This Row],[Budget_Margin]]) / ABS(Table1[[#This Row],[Budget_Margin]])
)
)</f>
        <v>0.4</v>
      </c>
      <c r="X1557" s="5" t="str">
        <f>IF(Table1[[#This Row],[Margin_Var]]&gt;=0, "Above Budget", "Below Budget")</f>
        <v>Above Budget</v>
      </c>
      <c r="Y1557" s="5">
        <f>IFERROR(Table1[[#This Row],[Gross_Margin]]/Table1[[#This Row],[Actual_Sales]],0)</f>
        <v>0.62686567164179108</v>
      </c>
      <c r="Z1557" s="5">
        <f>Table1[[#This Row],[Actual_Profit]]/Table1[[#This Row],[Actual_Sales]]</f>
        <v>0.34328358208955223</v>
      </c>
      <c r="AA1557">
        <v>19</v>
      </c>
      <c r="AB1557" s="5">
        <f>IFERROR(Table1[[#This Row],[Expenses]]/Table1[[#This Row],[Actual_Sales]],0)</f>
        <v>0.28358208955223879</v>
      </c>
      <c r="AC1557">
        <v>7</v>
      </c>
      <c r="AD1557">
        <v>823</v>
      </c>
      <c r="AE1557" s="5">
        <f>IFERROR(Table1[[#This Row],[Inventory]]/Table1[[#This Row],[Actual_Sales]],0)</f>
        <v>12.283582089552239</v>
      </c>
    </row>
    <row r="1558" spans="1:31" x14ac:dyDescent="0.25">
      <c r="A1558">
        <v>2170</v>
      </c>
      <c r="B1558">
        <v>414</v>
      </c>
      <c r="C1558">
        <v>3</v>
      </c>
      <c r="D1558" s="2">
        <v>40544</v>
      </c>
      <c r="E1558">
        <v>201</v>
      </c>
      <c r="F1558">
        <v>180</v>
      </c>
      <c r="G1558">
        <f>Table1[[#This Row],[Actual_Sales]]-Table1[[#This Row],[Budget_Sales]]</f>
        <v>21</v>
      </c>
      <c r="H1558" s="5">
        <f>IF(
Table1[[#This Row],[Budget_Sales]]=0,
"",
IF(
Table1[[#This Row],[Budget_Sales]]&gt;0,
(Table1[[#This Row],[Actual_Sales]]-Table1[[#This Row],[Budget_Sales]])/Table1[[#This Row],[Budget_Sales]],
(Table1[[#This Row],[Actual_Sales]]-Table1[[#This Row],[Budget_Sales]])/ABS(Table1[[#This Row],[Budget_Sales]])
)
)</f>
        <v>0.11666666666666667</v>
      </c>
      <c r="I1558" s="5" t="str">
        <f>IF(Table1[[#This Row],[Sales_Var]]&gt;=0,"Above Budget","Below Budget")</f>
        <v>Above Budget</v>
      </c>
      <c r="J1558">
        <f>Table1[[#This Row],[Actual_Sales]]-(Table1[[#This Row],[COGS]]+Table1[[#This Row],[Expenses]])</f>
        <v>69</v>
      </c>
      <c r="K1558">
        <v>60</v>
      </c>
      <c r="L1558">
        <f>Table1[[#This Row],[Actual_Profit]]-Table1[[#This Row],[Budget_Profit]]</f>
        <v>9</v>
      </c>
      <c r="M1558" s="5">
        <f>IF(
Table1[[#This Row],[Budget_Profit]]=0,
"",
IF(
Table1[[#This Row],[Budget_Profit]]&gt;0,
(Table1[[#This Row],[Actual_Profit]]-Table1[[#This Row],[Budget_Profit]])/Table1[[#This Row],[Budget_Profit]],
(Table1[[#This Row],[Actual_Profit]]-Table1[[#This Row],[Budget_Profit]])/ABS(Table1[[#This Row],[Budget_Profit]])
)
)</f>
        <v>0.15</v>
      </c>
      <c r="N1558" s="5" t="str">
        <f>IF(Table1[[#This Row],[Profit_Var]]&gt;=0, "Above Budget", "Below Budget")</f>
        <v>Above Budget</v>
      </c>
      <c r="O1558">
        <v>77</v>
      </c>
      <c r="P1558">
        <v>80</v>
      </c>
      <c r="Q1558">
        <f>Table1[[#This Row],[COGS]]-Table1[[#This Row],[Budget_COGS]]</f>
        <v>-3</v>
      </c>
      <c r="R1558" s="5">
        <f>IF(
Table1[[#This Row],[Budget_COGS]]=0,
"",
IF(
Table1[[#This Row],[Budget_COGS]]&gt;0,
(Table1[[#This Row],[Budget_COGS]]-Table1[[#This Row],[COGS]]) / Table1[[#This Row],[Budget_COGS]],
(Table1[[#This Row],[Budget_COGS]]-Table1[[#This Row],[COGS]]) / ABS(Table1[[#This Row],[Budget_COGS]])
)
)</f>
        <v>3.7499999999999999E-2</v>
      </c>
      <c r="S1558" s="5" t="str">
        <f>IF(Table1[[#This Row],[COGS _Var]]&gt;=0, "Above Budget", "Below Budget")</f>
        <v>Below Budget</v>
      </c>
      <c r="T1558">
        <f>Table1[[#This Row],[Actual_Sales]]-Table1[[#This Row],[COGS]]</f>
        <v>124</v>
      </c>
      <c r="U1558">
        <v>100</v>
      </c>
      <c r="V1558">
        <f>Table1[[#This Row],[Gross_Margin]]-Table1[[#This Row],[Budget_Margin]]</f>
        <v>24</v>
      </c>
      <c r="W1558" s="5">
        <f>IF(
Table1[[#This Row],[Budget_Margin]]=0,
"",
IF(
Table1[[#This Row],[Budget_Margin]]&gt;0,
(Table1[[#This Row],[Gross_Margin]]-Table1[[#This Row],[Budget_Margin]]) / Table1[[#This Row],[Budget_Margin]],
(Table1[[#This Row],[Gross_Margin]]-Table1[[#This Row],[Budget_Margin]]) / ABS(Table1[[#This Row],[Budget_Margin]])
)
)</f>
        <v>0.24</v>
      </c>
      <c r="X1558" s="5" t="str">
        <f>IF(Table1[[#This Row],[Margin_Var]]&gt;=0, "Above Budget", "Below Budget")</f>
        <v>Above Budget</v>
      </c>
      <c r="Y1558" s="5">
        <f>IFERROR(Table1[[#This Row],[Gross_Margin]]/Table1[[#This Row],[Actual_Sales]],0)</f>
        <v>0.61691542288557211</v>
      </c>
      <c r="Z1558" s="5">
        <f>Table1[[#This Row],[Actual_Profit]]/Table1[[#This Row],[Actual_Sales]]</f>
        <v>0.34328358208955223</v>
      </c>
      <c r="AA1558">
        <v>55</v>
      </c>
      <c r="AB1558" s="5">
        <f>IFERROR(Table1[[#This Row],[Expenses]]/Table1[[#This Row],[Actual_Sales]],0)</f>
        <v>0.27363184079601988</v>
      </c>
      <c r="AC1558">
        <v>25</v>
      </c>
      <c r="AD1558">
        <v>432</v>
      </c>
      <c r="AE1558" s="5">
        <f>IFERROR(Table1[[#This Row],[Inventory]]/Table1[[#This Row],[Actual_Sales]],0)</f>
        <v>2.1492537313432836</v>
      </c>
    </row>
    <row r="1559" spans="1:31" x14ac:dyDescent="0.25">
      <c r="A1559">
        <v>3879</v>
      </c>
      <c r="B1559">
        <v>937</v>
      </c>
      <c r="C1559">
        <v>9</v>
      </c>
      <c r="D1559" s="2">
        <v>40817</v>
      </c>
      <c r="E1559">
        <v>70</v>
      </c>
      <c r="F1559">
        <v>40</v>
      </c>
      <c r="G1559">
        <f>Table1[[#This Row],[Actual_Sales]]-Table1[[#This Row],[Budget_Sales]]</f>
        <v>30</v>
      </c>
      <c r="H1559" s="5">
        <f>IF(
Table1[[#This Row],[Budget_Sales]]=0,
"",
IF(
Table1[[#This Row],[Budget_Sales]]&gt;0,
(Table1[[#This Row],[Actual_Sales]]-Table1[[#This Row],[Budget_Sales]])/Table1[[#This Row],[Budget_Sales]],
(Table1[[#This Row],[Actual_Sales]]-Table1[[#This Row],[Budget_Sales]])/ABS(Table1[[#This Row],[Budget_Sales]])
)
)</f>
        <v>0.75</v>
      </c>
      <c r="I1559" s="5" t="str">
        <f>IF(Table1[[#This Row],[Sales_Var]]&gt;=0,"Above Budget","Below Budget")</f>
        <v>Above Budget</v>
      </c>
      <c r="J1559">
        <f>Table1[[#This Row],[Actual_Sales]]-(Table1[[#This Row],[COGS]]+Table1[[#This Row],[Expenses]])</f>
        <v>24</v>
      </c>
      <c r="K1559">
        <v>30</v>
      </c>
      <c r="L1559">
        <f>Table1[[#This Row],[Actual_Profit]]-Table1[[#This Row],[Budget_Profit]]</f>
        <v>-6</v>
      </c>
      <c r="M1559" s="5">
        <f>IF(
Table1[[#This Row],[Budget_Profit]]=0,
"",
IF(
Table1[[#This Row],[Budget_Profit]]&gt;0,
(Table1[[#This Row],[Actual_Profit]]-Table1[[#This Row],[Budget_Profit]])/Table1[[#This Row],[Budget_Profit]],
(Table1[[#This Row],[Actual_Profit]]-Table1[[#This Row],[Budget_Profit]])/ABS(Table1[[#This Row],[Budget_Profit]])
)
)</f>
        <v>-0.2</v>
      </c>
      <c r="N1559" s="5" t="str">
        <f>IF(Table1[[#This Row],[Profit_Var]]&gt;=0, "Above Budget", "Below Budget")</f>
        <v>Below Budget</v>
      </c>
      <c r="O1559">
        <v>27</v>
      </c>
      <c r="P1559">
        <v>10</v>
      </c>
      <c r="Q1559">
        <f>Table1[[#This Row],[COGS]]-Table1[[#This Row],[Budget_COGS]]</f>
        <v>17</v>
      </c>
      <c r="R1559" s="5">
        <f>IF(
Table1[[#This Row],[Budget_COGS]]=0,
"",
IF(
Table1[[#This Row],[Budget_COGS]]&gt;0,
(Table1[[#This Row],[Budget_COGS]]-Table1[[#This Row],[COGS]]) / Table1[[#This Row],[Budget_COGS]],
(Table1[[#This Row],[Budget_COGS]]-Table1[[#This Row],[COGS]]) / ABS(Table1[[#This Row],[Budget_COGS]])
)
)</f>
        <v>-1.7</v>
      </c>
      <c r="S1559" s="5" t="str">
        <f>IF(Table1[[#This Row],[COGS _Var]]&gt;=0, "Above Budget", "Below Budget")</f>
        <v>Above Budget</v>
      </c>
      <c r="T1559">
        <f>Table1[[#This Row],[Actual_Sales]]-Table1[[#This Row],[COGS]]</f>
        <v>43</v>
      </c>
      <c r="U1559">
        <v>30</v>
      </c>
      <c r="V1559">
        <f>Table1[[#This Row],[Gross_Margin]]-Table1[[#This Row],[Budget_Margin]]</f>
        <v>13</v>
      </c>
      <c r="W1559" s="5">
        <f>IF(
Table1[[#This Row],[Budget_Margin]]=0,
"",
IF(
Table1[[#This Row],[Budget_Margin]]&gt;0,
(Table1[[#This Row],[Gross_Margin]]-Table1[[#This Row],[Budget_Margin]]) / Table1[[#This Row],[Budget_Margin]],
(Table1[[#This Row],[Gross_Margin]]-Table1[[#This Row],[Budget_Margin]]) / ABS(Table1[[#This Row],[Budget_Margin]])
)
)</f>
        <v>0.43333333333333335</v>
      </c>
      <c r="X1559" s="5" t="str">
        <f>IF(Table1[[#This Row],[Margin_Var]]&gt;=0, "Above Budget", "Below Budget")</f>
        <v>Above Budget</v>
      </c>
      <c r="Y1559" s="5">
        <f>IFERROR(Table1[[#This Row],[Gross_Margin]]/Table1[[#This Row],[Actual_Sales]],0)</f>
        <v>0.61428571428571432</v>
      </c>
      <c r="Z1559" s="5">
        <f>Table1[[#This Row],[Actual_Profit]]/Table1[[#This Row],[Actual_Sales]]</f>
        <v>0.34285714285714286</v>
      </c>
      <c r="AA1559">
        <v>19</v>
      </c>
      <c r="AB1559" s="5">
        <f>IFERROR(Table1[[#This Row],[Expenses]]/Table1[[#This Row],[Actual_Sales]],0)</f>
        <v>0.27142857142857141</v>
      </c>
      <c r="AC1559">
        <v>7</v>
      </c>
      <c r="AD1559">
        <v>859</v>
      </c>
      <c r="AE1559" s="5">
        <f>IFERROR(Table1[[#This Row],[Inventory]]/Table1[[#This Row],[Actual_Sales]],0)</f>
        <v>12.271428571428572</v>
      </c>
    </row>
    <row r="1560" spans="1:31" x14ac:dyDescent="0.25">
      <c r="A1560">
        <v>3893</v>
      </c>
      <c r="B1560">
        <v>978</v>
      </c>
      <c r="C1560">
        <v>11</v>
      </c>
      <c r="D1560" s="2">
        <v>40817</v>
      </c>
      <c r="E1560">
        <v>70</v>
      </c>
      <c r="F1560">
        <v>70</v>
      </c>
      <c r="G1560">
        <f>Table1[[#This Row],[Actual_Sales]]-Table1[[#This Row],[Budget_Sales]]</f>
        <v>0</v>
      </c>
      <c r="H1560" s="5">
        <f>IF(
Table1[[#This Row],[Budget_Sales]]=0,
"",
IF(
Table1[[#This Row],[Budget_Sales]]&gt;0,
(Table1[[#This Row],[Actual_Sales]]-Table1[[#This Row],[Budget_Sales]])/Table1[[#This Row],[Budget_Sales]],
(Table1[[#This Row],[Actual_Sales]]-Table1[[#This Row],[Budget_Sales]])/ABS(Table1[[#This Row],[Budget_Sales]])
)
)</f>
        <v>0</v>
      </c>
      <c r="I1560" s="5" t="str">
        <f>IF(Table1[[#This Row],[Sales_Var]]&gt;=0,"Above Budget","Below Budget")</f>
        <v>Above Budget</v>
      </c>
      <c r="J1560">
        <f>Table1[[#This Row],[Actual_Sales]]-(Table1[[#This Row],[COGS]]+Table1[[#This Row],[Expenses]])</f>
        <v>24</v>
      </c>
      <c r="K1560">
        <v>50</v>
      </c>
      <c r="L1560">
        <f>Table1[[#This Row],[Actual_Profit]]-Table1[[#This Row],[Budget_Profit]]</f>
        <v>-26</v>
      </c>
      <c r="M1560" s="5">
        <f>IF(
Table1[[#This Row],[Budget_Profit]]=0,
"",
IF(
Table1[[#This Row],[Budget_Profit]]&gt;0,
(Table1[[#This Row],[Actual_Profit]]-Table1[[#This Row],[Budget_Profit]])/Table1[[#This Row],[Budget_Profit]],
(Table1[[#This Row],[Actual_Profit]]-Table1[[#This Row],[Budget_Profit]])/ABS(Table1[[#This Row],[Budget_Profit]])
)
)</f>
        <v>-0.52</v>
      </c>
      <c r="N1560" s="5" t="str">
        <f>IF(Table1[[#This Row],[Profit_Var]]&gt;=0, "Above Budget", "Below Budget")</f>
        <v>Below Budget</v>
      </c>
      <c r="O1560">
        <v>27</v>
      </c>
      <c r="P1560">
        <v>20</v>
      </c>
      <c r="Q1560">
        <f>Table1[[#This Row],[COGS]]-Table1[[#This Row],[Budget_COGS]]</f>
        <v>7</v>
      </c>
      <c r="R1560" s="5">
        <f>IF(
Table1[[#This Row],[Budget_COGS]]=0,
"",
IF(
Table1[[#This Row],[Budget_COGS]]&gt;0,
(Table1[[#This Row],[Budget_COGS]]-Table1[[#This Row],[COGS]]) / Table1[[#This Row],[Budget_COGS]],
(Table1[[#This Row],[Budget_COGS]]-Table1[[#This Row],[COGS]]) / ABS(Table1[[#This Row],[Budget_COGS]])
)
)</f>
        <v>-0.35</v>
      </c>
      <c r="S1560" s="5" t="str">
        <f>IF(Table1[[#This Row],[COGS _Var]]&gt;=0, "Above Budget", "Below Budget")</f>
        <v>Above Budget</v>
      </c>
      <c r="T1560">
        <f>Table1[[#This Row],[Actual_Sales]]-Table1[[#This Row],[COGS]]</f>
        <v>43</v>
      </c>
      <c r="U1560">
        <v>50</v>
      </c>
      <c r="V1560">
        <f>Table1[[#This Row],[Gross_Margin]]-Table1[[#This Row],[Budget_Margin]]</f>
        <v>-7</v>
      </c>
      <c r="W1560" s="5">
        <f>IF(
Table1[[#This Row],[Budget_Margin]]=0,
"",
IF(
Table1[[#This Row],[Budget_Margin]]&gt;0,
(Table1[[#This Row],[Gross_Margin]]-Table1[[#This Row],[Budget_Margin]]) / Table1[[#This Row],[Budget_Margin]],
(Table1[[#This Row],[Gross_Margin]]-Table1[[#This Row],[Budget_Margin]]) / ABS(Table1[[#This Row],[Budget_Margin]])
)
)</f>
        <v>-0.14000000000000001</v>
      </c>
      <c r="X1560" s="5" t="str">
        <f>IF(Table1[[#This Row],[Margin_Var]]&gt;=0, "Above Budget", "Below Budget")</f>
        <v>Below Budget</v>
      </c>
      <c r="Y1560" s="5">
        <f>IFERROR(Table1[[#This Row],[Gross_Margin]]/Table1[[#This Row],[Actual_Sales]],0)</f>
        <v>0.61428571428571432</v>
      </c>
      <c r="Z1560" s="5">
        <f>Table1[[#This Row],[Actual_Profit]]/Table1[[#This Row],[Actual_Sales]]</f>
        <v>0.34285714285714286</v>
      </c>
      <c r="AA1560">
        <v>19</v>
      </c>
      <c r="AB1560" s="5">
        <f>IFERROR(Table1[[#This Row],[Expenses]]/Table1[[#This Row],[Actual_Sales]],0)</f>
        <v>0.27142857142857141</v>
      </c>
      <c r="AC1560">
        <v>7</v>
      </c>
      <c r="AD1560">
        <v>859</v>
      </c>
      <c r="AE1560" s="5">
        <f>IFERROR(Table1[[#This Row],[Inventory]]/Table1[[#This Row],[Actual_Sales]],0)</f>
        <v>12.271428571428572</v>
      </c>
    </row>
    <row r="1561" spans="1:31" x14ac:dyDescent="0.25">
      <c r="A1561">
        <v>2477</v>
      </c>
      <c r="B1561">
        <v>985</v>
      </c>
      <c r="C1561">
        <v>6</v>
      </c>
      <c r="D1561" s="2">
        <v>40575</v>
      </c>
      <c r="E1561">
        <v>146</v>
      </c>
      <c r="F1561">
        <v>110</v>
      </c>
      <c r="G1561">
        <f>Table1[[#This Row],[Actual_Sales]]-Table1[[#This Row],[Budget_Sales]]</f>
        <v>36</v>
      </c>
      <c r="H1561" s="5">
        <f>IF(
Table1[[#This Row],[Budget_Sales]]=0,
"",
IF(
Table1[[#This Row],[Budget_Sales]]&gt;0,
(Table1[[#This Row],[Actual_Sales]]-Table1[[#This Row],[Budget_Sales]])/Table1[[#This Row],[Budget_Sales]],
(Table1[[#This Row],[Actual_Sales]]-Table1[[#This Row],[Budget_Sales]])/ABS(Table1[[#This Row],[Budget_Sales]])
)
)</f>
        <v>0.32727272727272727</v>
      </c>
      <c r="I1561" s="5" t="str">
        <f>IF(Table1[[#This Row],[Sales_Var]]&gt;=0,"Above Budget","Below Budget")</f>
        <v>Above Budget</v>
      </c>
      <c r="J1561">
        <f>Table1[[#This Row],[Actual_Sales]]-(Table1[[#This Row],[COGS]]+Table1[[#This Row],[Expenses]])</f>
        <v>50</v>
      </c>
      <c r="K1561">
        <v>50</v>
      </c>
      <c r="L1561">
        <f>Table1[[#This Row],[Actual_Profit]]-Table1[[#This Row],[Budget_Profit]]</f>
        <v>0</v>
      </c>
      <c r="M1561" s="5">
        <f>IF(
Table1[[#This Row],[Budget_Profit]]=0,
"",
IF(
Table1[[#This Row],[Budget_Profit]]&gt;0,
(Table1[[#This Row],[Actual_Profit]]-Table1[[#This Row],[Budget_Profit]])/Table1[[#This Row],[Budget_Profit]],
(Table1[[#This Row],[Actual_Profit]]-Table1[[#This Row],[Budget_Profit]])/ABS(Table1[[#This Row],[Budget_Profit]])
)
)</f>
        <v>0</v>
      </c>
      <c r="N1561" s="5" t="str">
        <f>IF(Table1[[#This Row],[Profit_Var]]&gt;=0, "Above Budget", "Below Budget")</f>
        <v>Above Budget</v>
      </c>
      <c r="O1561">
        <v>56</v>
      </c>
      <c r="P1561">
        <v>40</v>
      </c>
      <c r="Q1561">
        <f>Table1[[#This Row],[COGS]]-Table1[[#This Row],[Budget_COGS]]</f>
        <v>16</v>
      </c>
      <c r="R1561" s="5">
        <f>IF(
Table1[[#This Row],[Budget_COGS]]=0,
"",
IF(
Table1[[#This Row],[Budget_COGS]]&gt;0,
(Table1[[#This Row],[Budget_COGS]]-Table1[[#This Row],[COGS]]) / Table1[[#This Row],[Budget_COGS]],
(Table1[[#This Row],[Budget_COGS]]-Table1[[#This Row],[COGS]]) / ABS(Table1[[#This Row],[Budget_COGS]])
)
)</f>
        <v>-0.4</v>
      </c>
      <c r="S1561" s="5" t="str">
        <f>IF(Table1[[#This Row],[COGS _Var]]&gt;=0, "Above Budget", "Below Budget")</f>
        <v>Above Budget</v>
      </c>
      <c r="T1561">
        <f>Table1[[#This Row],[Actual_Sales]]-Table1[[#This Row],[COGS]]</f>
        <v>90</v>
      </c>
      <c r="U1561">
        <v>70</v>
      </c>
      <c r="V1561">
        <f>Table1[[#This Row],[Gross_Margin]]-Table1[[#This Row],[Budget_Margin]]</f>
        <v>20</v>
      </c>
      <c r="W1561" s="5">
        <f>IF(
Table1[[#This Row],[Budget_Margin]]=0,
"",
IF(
Table1[[#This Row],[Budget_Margin]]&gt;0,
(Table1[[#This Row],[Gross_Margin]]-Table1[[#This Row],[Budget_Margin]]) / Table1[[#This Row],[Budget_Margin]],
(Table1[[#This Row],[Gross_Margin]]-Table1[[#This Row],[Budget_Margin]]) / ABS(Table1[[#This Row],[Budget_Margin]])
)
)</f>
        <v>0.2857142857142857</v>
      </c>
      <c r="X1561" s="5" t="str">
        <f>IF(Table1[[#This Row],[Margin_Var]]&gt;=0, "Above Budget", "Below Budget")</f>
        <v>Above Budget</v>
      </c>
      <c r="Y1561" s="5">
        <f>IFERROR(Table1[[#This Row],[Gross_Margin]]/Table1[[#This Row],[Actual_Sales]],0)</f>
        <v>0.61643835616438358</v>
      </c>
      <c r="Z1561" s="5">
        <f>Table1[[#This Row],[Actual_Profit]]/Table1[[#This Row],[Actual_Sales]]</f>
        <v>0.34246575342465752</v>
      </c>
      <c r="AA1561">
        <v>40</v>
      </c>
      <c r="AB1561" s="5">
        <f>IFERROR(Table1[[#This Row],[Expenses]]/Table1[[#This Row],[Actual_Sales]],0)</f>
        <v>0.27397260273972601</v>
      </c>
      <c r="AC1561">
        <v>17</v>
      </c>
      <c r="AD1561">
        <v>382</v>
      </c>
      <c r="AE1561" s="5">
        <f>IFERROR(Table1[[#This Row],[Inventory]]/Table1[[#This Row],[Actual_Sales]],0)</f>
        <v>2.6164383561643834</v>
      </c>
    </row>
    <row r="1562" spans="1:31" x14ac:dyDescent="0.25">
      <c r="A1562">
        <v>2427</v>
      </c>
      <c r="B1562">
        <v>715</v>
      </c>
      <c r="C1562">
        <v>11</v>
      </c>
      <c r="D1562" s="2">
        <v>40575</v>
      </c>
      <c r="E1562">
        <v>146</v>
      </c>
      <c r="F1562">
        <v>120</v>
      </c>
      <c r="G1562">
        <f>Table1[[#This Row],[Actual_Sales]]-Table1[[#This Row],[Budget_Sales]]</f>
        <v>26</v>
      </c>
      <c r="H1562" s="5">
        <f>IF(
Table1[[#This Row],[Budget_Sales]]=0,
"",
IF(
Table1[[#This Row],[Budget_Sales]]&gt;0,
(Table1[[#This Row],[Actual_Sales]]-Table1[[#This Row],[Budget_Sales]])/Table1[[#This Row],[Budget_Sales]],
(Table1[[#This Row],[Actual_Sales]]-Table1[[#This Row],[Budget_Sales]])/ABS(Table1[[#This Row],[Budget_Sales]])
)
)</f>
        <v>0.21666666666666667</v>
      </c>
      <c r="I1562" s="5" t="str">
        <f>IF(Table1[[#This Row],[Sales_Var]]&gt;=0,"Above Budget","Below Budget")</f>
        <v>Above Budget</v>
      </c>
      <c r="J1562">
        <f>Table1[[#This Row],[Actual_Sales]]-(Table1[[#This Row],[COGS]]+Table1[[#This Row],[Expenses]])</f>
        <v>50</v>
      </c>
      <c r="K1562">
        <v>50</v>
      </c>
      <c r="L1562">
        <f>Table1[[#This Row],[Actual_Profit]]-Table1[[#This Row],[Budget_Profit]]</f>
        <v>0</v>
      </c>
      <c r="M1562" s="5">
        <f>IF(
Table1[[#This Row],[Budget_Profit]]=0,
"",
IF(
Table1[[#This Row],[Budget_Profit]]&gt;0,
(Table1[[#This Row],[Actual_Profit]]-Table1[[#This Row],[Budget_Profit]])/Table1[[#This Row],[Budget_Profit]],
(Table1[[#This Row],[Actual_Profit]]-Table1[[#This Row],[Budget_Profit]])/ABS(Table1[[#This Row],[Budget_Profit]])
)
)</f>
        <v>0</v>
      </c>
      <c r="N1562" s="5" t="str">
        <f>IF(Table1[[#This Row],[Profit_Var]]&gt;=0, "Above Budget", "Below Budget")</f>
        <v>Above Budget</v>
      </c>
      <c r="O1562">
        <v>56</v>
      </c>
      <c r="P1562">
        <v>40</v>
      </c>
      <c r="Q1562">
        <f>Table1[[#This Row],[COGS]]-Table1[[#This Row],[Budget_COGS]]</f>
        <v>16</v>
      </c>
      <c r="R1562" s="5">
        <f>IF(
Table1[[#This Row],[Budget_COGS]]=0,
"",
IF(
Table1[[#This Row],[Budget_COGS]]&gt;0,
(Table1[[#This Row],[Budget_COGS]]-Table1[[#This Row],[COGS]]) / Table1[[#This Row],[Budget_COGS]],
(Table1[[#This Row],[Budget_COGS]]-Table1[[#This Row],[COGS]]) / ABS(Table1[[#This Row],[Budget_COGS]])
)
)</f>
        <v>-0.4</v>
      </c>
      <c r="S1562" s="5" t="str">
        <f>IF(Table1[[#This Row],[COGS _Var]]&gt;=0, "Above Budget", "Below Budget")</f>
        <v>Above Budget</v>
      </c>
      <c r="T1562">
        <f>Table1[[#This Row],[Actual_Sales]]-Table1[[#This Row],[COGS]]</f>
        <v>90</v>
      </c>
      <c r="U1562">
        <v>80</v>
      </c>
      <c r="V1562">
        <f>Table1[[#This Row],[Gross_Margin]]-Table1[[#This Row],[Budget_Margin]]</f>
        <v>10</v>
      </c>
      <c r="W1562" s="5">
        <f>IF(
Table1[[#This Row],[Budget_Margin]]=0,
"",
IF(
Table1[[#This Row],[Budget_Margin]]&gt;0,
(Table1[[#This Row],[Gross_Margin]]-Table1[[#This Row],[Budget_Margin]]) / Table1[[#This Row],[Budget_Margin]],
(Table1[[#This Row],[Gross_Margin]]-Table1[[#This Row],[Budget_Margin]]) / ABS(Table1[[#This Row],[Budget_Margin]])
)
)</f>
        <v>0.125</v>
      </c>
      <c r="X1562" s="5" t="str">
        <f>IF(Table1[[#This Row],[Margin_Var]]&gt;=0, "Above Budget", "Below Budget")</f>
        <v>Above Budget</v>
      </c>
      <c r="Y1562" s="5">
        <f>IFERROR(Table1[[#This Row],[Gross_Margin]]/Table1[[#This Row],[Actual_Sales]],0)</f>
        <v>0.61643835616438358</v>
      </c>
      <c r="Z1562" s="5">
        <f>Table1[[#This Row],[Actual_Profit]]/Table1[[#This Row],[Actual_Sales]]</f>
        <v>0.34246575342465752</v>
      </c>
      <c r="AA1562">
        <v>40</v>
      </c>
      <c r="AB1562" s="5">
        <f>IFERROR(Table1[[#This Row],[Expenses]]/Table1[[#This Row],[Actual_Sales]],0)</f>
        <v>0.27397260273972601</v>
      </c>
      <c r="AC1562">
        <v>17</v>
      </c>
      <c r="AD1562">
        <v>382</v>
      </c>
      <c r="AE1562" s="5">
        <f>IFERROR(Table1[[#This Row],[Inventory]]/Table1[[#This Row],[Actual_Sales]],0)</f>
        <v>2.6164383561643834</v>
      </c>
    </row>
    <row r="1563" spans="1:31" x14ac:dyDescent="0.25">
      <c r="A1563">
        <v>2340</v>
      </c>
      <c r="B1563">
        <v>425</v>
      </c>
      <c r="C1563">
        <v>12</v>
      </c>
      <c r="D1563" s="2">
        <v>40575</v>
      </c>
      <c r="E1563">
        <v>146</v>
      </c>
      <c r="F1563">
        <v>90</v>
      </c>
      <c r="G1563">
        <f>Table1[[#This Row],[Actual_Sales]]-Table1[[#This Row],[Budget_Sales]]</f>
        <v>56</v>
      </c>
      <c r="H1563" s="5">
        <f>IF(
Table1[[#This Row],[Budget_Sales]]=0,
"",
IF(
Table1[[#This Row],[Budget_Sales]]&gt;0,
(Table1[[#This Row],[Actual_Sales]]-Table1[[#This Row],[Budget_Sales]])/Table1[[#This Row],[Budget_Sales]],
(Table1[[#This Row],[Actual_Sales]]-Table1[[#This Row],[Budget_Sales]])/ABS(Table1[[#This Row],[Budget_Sales]])
)
)</f>
        <v>0.62222222222222223</v>
      </c>
      <c r="I1563" s="5" t="str">
        <f>IF(Table1[[#This Row],[Sales_Var]]&gt;=0,"Above Budget","Below Budget")</f>
        <v>Above Budget</v>
      </c>
      <c r="J1563">
        <f>Table1[[#This Row],[Actual_Sales]]-(Table1[[#This Row],[COGS]]+Table1[[#This Row],[Expenses]])</f>
        <v>50</v>
      </c>
      <c r="K1563">
        <v>40</v>
      </c>
      <c r="L1563">
        <f>Table1[[#This Row],[Actual_Profit]]-Table1[[#This Row],[Budget_Profit]]</f>
        <v>10</v>
      </c>
      <c r="M1563" s="5">
        <f>IF(
Table1[[#This Row],[Budget_Profit]]=0,
"",
IF(
Table1[[#This Row],[Budget_Profit]]&gt;0,
(Table1[[#This Row],[Actual_Profit]]-Table1[[#This Row],[Budget_Profit]])/Table1[[#This Row],[Budget_Profit]],
(Table1[[#This Row],[Actual_Profit]]-Table1[[#This Row],[Budget_Profit]])/ABS(Table1[[#This Row],[Budget_Profit]])
)
)</f>
        <v>0.25</v>
      </c>
      <c r="N1563" s="5" t="str">
        <f>IF(Table1[[#This Row],[Profit_Var]]&gt;=0, "Above Budget", "Below Budget")</f>
        <v>Above Budget</v>
      </c>
      <c r="O1563">
        <v>56</v>
      </c>
      <c r="P1563">
        <v>30</v>
      </c>
      <c r="Q1563">
        <f>Table1[[#This Row],[COGS]]-Table1[[#This Row],[Budget_COGS]]</f>
        <v>26</v>
      </c>
      <c r="R1563" s="5">
        <f>IF(
Table1[[#This Row],[Budget_COGS]]=0,
"",
IF(
Table1[[#This Row],[Budget_COGS]]&gt;0,
(Table1[[#This Row],[Budget_COGS]]-Table1[[#This Row],[COGS]]) / Table1[[#This Row],[Budget_COGS]],
(Table1[[#This Row],[Budget_COGS]]-Table1[[#This Row],[COGS]]) / ABS(Table1[[#This Row],[Budget_COGS]])
)
)</f>
        <v>-0.8666666666666667</v>
      </c>
      <c r="S1563" s="5" t="str">
        <f>IF(Table1[[#This Row],[COGS _Var]]&gt;=0, "Above Budget", "Below Budget")</f>
        <v>Above Budget</v>
      </c>
      <c r="T1563">
        <f>Table1[[#This Row],[Actual_Sales]]-Table1[[#This Row],[COGS]]</f>
        <v>90</v>
      </c>
      <c r="U1563">
        <v>60</v>
      </c>
      <c r="V1563">
        <f>Table1[[#This Row],[Gross_Margin]]-Table1[[#This Row],[Budget_Margin]]</f>
        <v>30</v>
      </c>
      <c r="W1563" s="5">
        <f>IF(
Table1[[#This Row],[Budget_Margin]]=0,
"",
IF(
Table1[[#This Row],[Budget_Margin]]&gt;0,
(Table1[[#This Row],[Gross_Margin]]-Table1[[#This Row],[Budget_Margin]]) / Table1[[#This Row],[Budget_Margin]],
(Table1[[#This Row],[Gross_Margin]]-Table1[[#This Row],[Budget_Margin]]) / ABS(Table1[[#This Row],[Budget_Margin]])
)
)</f>
        <v>0.5</v>
      </c>
      <c r="X1563" s="5" t="str">
        <f>IF(Table1[[#This Row],[Margin_Var]]&gt;=0, "Above Budget", "Below Budget")</f>
        <v>Above Budget</v>
      </c>
      <c r="Y1563" s="5">
        <f>IFERROR(Table1[[#This Row],[Gross_Margin]]/Table1[[#This Row],[Actual_Sales]],0)</f>
        <v>0.61643835616438358</v>
      </c>
      <c r="Z1563" s="5">
        <f>Table1[[#This Row],[Actual_Profit]]/Table1[[#This Row],[Actual_Sales]]</f>
        <v>0.34246575342465752</v>
      </c>
      <c r="AA1563">
        <v>40</v>
      </c>
      <c r="AB1563" s="5">
        <f>IFERROR(Table1[[#This Row],[Expenses]]/Table1[[#This Row],[Actual_Sales]],0)</f>
        <v>0.27397260273972601</v>
      </c>
      <c r="AC1563">
        <v>17</v>
      </c>
      <c r="AD1563">
        <v>382</v>
      </c>
      <c r="AE1563" s="5">
        <f>IFERROR(Table1[[#This Row],[Inventory]]/Table1[[#This Row],[Actual_Sales]],0)</f>
        <v>2.6164383561643834</v>
      </c>
    </row>
    <row r="1564" spans="1:31" x14ac:dyDescent="0.25">
      <c r="A1564">
        <v>2107</v>
      </c>
      <c r="B1564">
        <v>937</v>
      </c>
      <c r="C1564">
        <v>8</v>
      </c>
      <c r="D1564" s="2">
        <v>40513</v>
      </c>
      <c r="E1564">
        <v>73</v>
      </c>
      <c r="F1564">
        <v>60</v>
      </c>
      <c r="G1564">
        <f>Table1[[#This Row],[Actual_Sales]]-Table1[[#This Row],[Budget_Sales]]</f>
        <v>13</v>
      </c>
      <c r="H1564" s="5">
        <f>IF(
Table1[[#This Row],[Budget_Sales]]=0,
"",
IF(
Table1[[#This Row],[Budget_Sales]]&gt;0,
(Table1[[#This Row],[Actual_Sales]]-Table1[[#This Row],[Budget_Sales]])/Table1[[#This Row],[Budget_Sales]],
(Table1[[#This Row],[Actual_Sales]]-Table1[[#This Row],[Budget_Sales]])/ABS(Table1[[#This Row],[Budget_Sales]])
)
)</f>
        <v>0.21666666666666667</v>
      </c>
      <c r="I1564" s="5" t="str">
        <f>IF(Table1[[#This Row],[Sales_Var]]&gt;=0,"Above Budget","Below Budget")</f>
        <v>Above Budget</v>
      </c>
      <c r="J1564">
        <f>Table1[[#This Row],[Actual_Sales]]-(Table1[[#This Row],[COGS]]+Table1[[#This Row],[Expenses]])</f>
        <v>25</v>
      </c>
      <c r="K1564">
        <v>30</v>
      </c>
      <c r="L1564">
        <f>Table1[[#This Row],[Actual_Profit]]-Table1[[#This Row],[Budget_Profit]]</f>
        <v>-5</v>
      </c>
      <c r="M1564" s="5">
        <f>IF(
Table1[[#This Row],[Budget_Profit]]=0,
"",
IF(
Table1[[#This Row],[Budget_Profit]]&gt;0,
(Table1[[#This Row],[Actual_Profit]]-Table1[[#This Row],[Budget_Profit]])/Table1[[#This Row],[Budget_Profit]],
(Table1[[#This Row],[Actual_Profit]]-Table1[[#This Row],[Budget_Profit]])/ABS(Table1[[#This Row],[Budget_Profit]])
)
)</f>
        <v>-0.16666666666666666</v>
      </c>
      <c r="N1564" s="5" t="str">
        <f>IF(Table1[[#This Row],[Profit_Var]]&gt;=0, "Above Budget", "Below Budget")</f>
        <v>Below Budget</v>
      </c>
      <c r="O1564">
        <v>29</v>
      </c>
      <c r="P1564">
        <v>20</v>
      </c>
      <c r="Q1564">
        <f>Table1[[#This Row],[COGS]]-Table1[[#This Row],[Budget_COGS]]</f>
        <v>9</v>
      </c>
      <c r="R1564" s="5">
        <f>IF(
Table1[[#This Row],[Budget_COGS]]=0,
"",
IF(
Table1[[#This Row],[Budget_COGS]]&gt;0,
(Table1[[#This Row],[Budget_COGS]]-Table1[[#This Row],[COGS]]) / Table1[[#This Row],[Budget_COGS]],
(Table1[[#This Row],[Budget_COGS]]-Table1[[#This Row],[COGS]]) / ABS(Table1[[#This Row],[Budget_COGS]])
)
)</f>
        <v>-0.45</v>
      </c>
      <c r="S1564" s="5" t="str">
        <f>IF(Table1[[#This Row],[COGS _Var]]&gt;=0, "Above Budget", "Below Budget")</f>
        <v>Above Budget</v>
      </c>
      <c r="T1564">
        <f>Table1[[#This Row],[Actual_Sales]]-Table1[[#This Row],[COGS]]</f>
        <v>44</v>
      </c>
      <c r="U1564">
        <v>40</v>
      </c>
      <c r="V1564">
        <f>Table1[[#This Row],[Gross_Margin]]-Table1[[#This Row],[Budget_Margin]]</f>
        <v>4</v>
      </c>
      <c r="W1564" s="5">
        <f>IF(
Table1[[#This Row],[Budget_Margin]]=0,
"",
IF(
Table1[[#This Row],[Budget_Margin]]&gt;0,
(Table1[[#This Row],[Gross_Margin]]-Table1[[#This Row],[Budget_Margin]]) / Table1[[#This Row],[Budget_Margin]],
(Table1[[#This Row],[Gross_Margin]]-Table1[[#This Row],[Budget_Margin]]) / ABS(Table1[[#This Row],[Budget_Margin]])
)
)</f>
        <v>0.1</v>
      </c>
      <c r="X1564" s="5" t="str">
        <f>IF(Table1[[#This Row],[Margin_Var]]&gt;=0, "Above Budget", "Below Budget")</f>
        <v>Above Budget</v>
      </c>
      <c r="Y1564" s="5">
        <f>IFERROR(Table1[[#This Row],[Gross_Margin]]/Table1[[#This Row],[Actual_Sales]],0)</f>
        <v>0.60273972602739723</v>
      </c>
      <c r="Z1564" s="5">
        <f>Table1[[#This Row],[Actual_Profit]]/Table1[[#This Row],[Actual_Sales]]</f>
        <v>0.34246575342465752</v>
      </c>
      <c r="AA1564">
        <v>19</v>
      </c>
      <c r="AB1564" s="5">
        <f>IFERROR(Table1[[#This Row],[Expenses]]/Table1[[#This Row],[Actual_Sales]],0)</f>
        <v>0.26027397260273971</v>
      </c>
      <c r="AC1564">
        <v>8</v>
      </c>
      <c r="AD1564">
        <v>490</v>
      </c>
      <c r="AE1564" s="5">
        <f>IFERROR(Table1[[#This Row],[Inventory]]/Table1[[#This Row],[Actual_Sales]],0)</f>
        <v>6.7123287671232879</v>
      </c>
    </row>
    <row r="1565" spans="1:31" x14ac:dyDescent="0.25">
      <c r="A1565">
        <v>2116</v>
      </c>
      <c r="B1565">
        <v>971</v>
      </c>
      <c r="C1565">
        <v>11</v>
      </c>
      <c r="D1565" s="2">
        <v>40513</v>
      </c>
      <c r="E1565">
        <v>73</v>
      </c>
      <c r="F1565">
        <v>50</v>
      </c>
      <c r="G1565">
        <f>Table1[[#This Row],[Actual_Sales]]-Table1[[#This Row],[Budget_Sales]]</f>
        <v>23</v>
      </c>
      <c r="H1565" s="5">
        <f>IF(
Table1[[#This Row],[Budget_Sales]]=0,
"",
IF(
Table1[[#This Row],[Budget_Sales]]&gt;0,
(Table1[[#This Row],[Actual_Sales]]-Table1[[#This Row],[Budget_Sales]])/Table1[[#This Row],[Budget_Sales]],
(Table1[[#This Row],[Actual_Sales]]-Table1[[#This Row],[Budget_Sales]])/ABS(Table1[[#This Row],[Budget_Sales]])
)
)</f>
        <v>0.46</v>
      </c>
      <c r="I1565" s="5" t="str">
        <f>IF(Table1[[#This Row],[Sales_Var]]&gt;=0,"Above Budget","Below Budget")</f>
        <v>Above Budget</v>
      </c>
      <c r="J1565">
        <f>Table1[[#This Row],[Actual_Sales]]-(Table1[[#This Row],[COGS]]+Table1[[#This Row],[Expenses]])</f>
        <v>25</v>
      </c>
      <c r="K1565">
        <v>30</v>
      </c>
      <c r="L1565">
        <f>Table1[[#This Row],[Actual_Profit]]-Table1[[#This Row],[Budget_Profit]]</f>
        <v>-5</v>
      </c>
      <c r="M1565" s="5">
        <f>IF(
Table1[[#This Row],[Budget_Profit]]=0,
"",
IF(
Table1[[#This Row],[Budget_Profit]]&gt;0,
(Table1[[#This Row],[Actual_Profit]]-Table1[[#This Row],[Budget_Profit]])/Table1[[#This Row],[Budget_Profit]],
(Table1[[#This Row],[Actual_Profit]]-Table1[[#This Row],[Budget_Profit]])/ABS(Table1[[#This Row],[Budget_Profit]])
)
)</f>
        <v>-0.16666666666666666</v>
      </c>
      <c r="N1565" s="5" t="str">
        <f>IF(Table1[[#This Row],[Profit_Var]]&gt;=0, "Above Budget", "Below Budget")</f>
        <v>Below Budget</v>
      </c>
      <c r="O1565">
        <v>29</v>
      </c>
      <c r="P1565">
        <v>20</v>
      </c>
      <c r="Q1565">
        <f>Table1[[#This Row],[COGS]]-Table1[[#This Row],[Budget_COGS]]</f>
        <v>9</v>
      </c>
      <c r="R1565" s="5">
        <f>IF(
Table1[[#This Row],[Budget_COGS]]=0,
"",
IF(
Table1[[#This Row],[Budget_COGS]]&gt;0,
(Table1[[#This Row],[Budget_COGS]]-Table1[[#This Row],[COGS]]) / Table1[[#This Row],[Budget_COGS]],
(Table1[[#This Row],[Budget_COGS]]-Table1[[#This Row],[COGS]]) / ABS(Table1[[#This Row],[Budget_COGS]])
)
)</f>
        <v>-0.45</v>
      </c>
      <c r="S1565" s="5" t="str">
        <f>IF(Table1[[#This Row],[COGS _Var]]&gt;=0, "Above Budget", "Below Budget")</f>
        <v>Above Budget</v>
      </c>
      <c r="T1565">
        <f>Table1[[#This Row],[Actual_Sales]]-Table1[[#This Row],[COGS]]</f>
        <v>44</v>
      </c>
      <c r="U1565">
        <v>30</v>
      </c>
      <c r="V1565">
        <f>Table1[[#This Row],[Gross_Margin]]-Table1[[#This Row],[Budget_Margin]]</f>
        <v>14</v>
      </c>
      <c r="W1565" s="5">
        <f>IF(
Table1[[#This Row],[Budget_Margin]]=0,
"",
IF(
Table1[[#This Row],[Budget_Margin]]&gt;0,
(Table1[[#This Row],[Gross_Margin]]-Table1[[#This Row],[Budget_Margin]]) / Table1[[#This Row],[Budget_Margin]],
(Table1[[#This Row],[Gross_Margin]]-Table1[[#This Row],[Budget_Margin]]) / ABS(Table1[[#This Row],[Budget_Margin]])
)
)</f>
        <v>0.46666666666666667</v>
      </c>
      <c r="X1565" s="5" t="str">
        <f>IF(Table1[[#This Row],[Margin_Var]]&gt;=0, "Above Budget", "Below Budget")</f>
        <v>Above Budget</v>
      </c>
      <c r="Y1565" s="5">
        <f>IFERROR(Table1[[#This Row],[Gross_Margin]]/Table1[[#This Row],[Actual_Sales]],0)</f>
        <v>0.60273972602739723</v>
      </c>
      <c r="Z1565" s="5">
        <f>Table1[[#This Row],[Actual_Profit]]/Table1[[#This Row],[Actual_Sales]]</f>
        <v>0.34246575342465752</v>
      </c>
      <c r="AA1565">
        <v>19</v>
      </c>
      <c r="AB1565" s="5">
        <f>IFERROR(Table1[[#This Row],[Expenses]]/Table1[[#This Row],[Actual_Sales]],0)</f>
        <v>0.26027397260273971</v>
      </c>
      <c r="AC1565">
        <v>8</v>
      </c>
      <c r="AD1565">
        <v>490</v>
      </c>
      <c r="AE1565" s="5">
        <f>IFERROR(Table1[[#This Row],[Inventory]]/Table1[[#This Row],[Actual_Sales]],0)</f>
        <v>6.7123287671232879</v>
      </c>
    </row>
    <row r="1566" spans="1:31" x14ac:dyDescent="0.25">
      <c r="A1566">
        <v>2099</v>
      </c>
      <c r="B1566">
        <v>857</v>
      </c>
      <c r="C1566">
        <v>13</v>
      </c>
      <c r="D1566" s="2">
        <v>40513</v>
      </c>
      <c r="E1566">
        <v>73</v>
      </c>
      <c r="F1566">
        <v>70</v>
      </c>
      <c r="G1566">
        <f>Table1[[#This Row],[Actual_Sales]]-Table1[[#This Row],[Budget_Sales]]</f>
        <v>3</v>
      </c>
      <c r="H1566" s="5">
        <f>IF(
Table1[[#This Row],[Budget_Sales]]=0,
"",
IF(
Table1[[#This Row],[Budget_Sales]]&gt;0,
(Table1[[#This Row],[Actual_Sales]]-Table1[[#This Row],[Budget_Sales]])/Table1[[#This Row],[Budget_Sales]],
(Table1[[#This Row],[Actual_Sales]]-Table1[[#This Row],[Budget_Sales]])/ABS(Table1[[#This Row],[Budget_Sales]])
)
)</f>
        <v>4.2857142857142858E-2</v>
      </c>
      <c r="I1566" s="5" t="str">
        <f>IF(Table1[[#This Row],[Sales_Var]]&gt;=0,"Above Budget","Below Budget")</f>
        <v>Above Budget</v>
      </c>
      <c r="J1566">
        <f>Table1[[#This Row],[Actual_Sales]]-(Table1[[#This Row],[COGS]]+Table1[[#This Row],[Expenses]])</f>
        <v>25</v>
      </c>
      <c r="K1566">
        <v>30</v>
      </c>
      <c r="L1566">
        <f>Table1[[#This Row],[Actual_Profit]]-Table1[[#This Row],[Budget_Profit]]</f>
        <v>-5</v>
      </c>
      <c r="M1566" s="5">
        <f>IF(
Table1[[#This Row],[Budget_Profit]]=0,
"",
IF(
Table1[[#This Row],[Budget_Profit]]&gt;0,
(Table1[[#This Row],[Actual_Profit]]-Table1[[#This Row],[Budget_Profit]])/Table1[[#This Row],[Budget_Profit]],
(Table1[[#This Row],[Actual_Profit]]-Table1[[#This Row],[Budget_Profit]])/ABS(Table1[[#This Row],[Budget_Profit]])
)
)</f>
        <v>-0.16666666666666666</v>
      </c>
      <c r="N1566" s="5" t="str">
        <f>IF(Table1[[#This Row],[Profit_Var]]&gt;=0, "Above Budget", "Below Budget")</f>
        <v>Below Budget</v>
      </c>
      <c r="O1566">
        <v>29</v>
      </c>
      <c r="P1566">
        <v>30</v>
      </c>
      <c r="Q1566">
        <f>Table1[[#This Row],[COGS]]-Table1[[#This Row],[Budget_COGS]]</f>
        <v>-1</v>
      </c>
      <c r="R1566" s="5">
        <f>IF(
Table1[[#This Row],[Budget_COGS]]=0,
"",
IF(
Table1[[#This Row],[Budget_COGS]]&gt;0,
(Table1[[#This Row],[Budget_COGS]]-Table1[[#This Row],[COGS]]) / Table1[[#This Row],[Budget_COGS]],
(Table1[[#This Row],[Budget_COGS]]-Table1[[#This Row],[COGS]]) / ABS(Table1[[#This Row],[Budget_COGS]])
)
)</f>
        <v>3.3333333333333333E-2</v>
      </c>
      <c r="S1566" s="5" t="str">
        <f>IF(Table1[[#This Row],[COGS _Var]]&gt;=0, "Above Budget", "Below Budget")</f>
        <v>Below Budget</v>
      </c>
      <c r="T1566">
        <f>Table1[[#This Row],[Actual_Sales]]-Table1[[#This Row],[COGS]]</f>
        <v>44</v>
      </c>
      <c r="U1566">
        <v>40</v>
      </c>
      <c r="V1566">
        <f>Table1[[#This Row],[Gross_Margin]]-Table1[[#This Row],[Budget_Margin]]</f>
        <v>4</v>
      </c>
      <c r="W1566" s="5">
        <f>IF(
Table1[[#This Row],[Budget_Margin]]=0,
"",
IF(
Table1[[#This Row],[Budget_Margin]]&gt;0,
(Table1[[#This Row],[Gross_Margin]]-Table1[[#This Row],[Budget_Margin]]) / Table1[[#This Row],[Budget_Margin]],
(Table1[[#This Row],[Gross_Margin]]-Table1[[#This Row],[Budget_Margin]]) / ABS(Table1[[#This Row],[Budget_Margin]])
)
)</f>
        <v>0.1</v>
      </c>
      <c r="X1566" s="5" t="str">
        <f>IF(Table1[[#This Row],[Margin_Var]]&gt;=0, "Above Budget", "Below Budget")</f>
        <v>Above Budget</v>
      </c>
      <c r="Y1566" s="5">
        <f>IFERROR(Table1[[#This Row],[Gross_Margin]]/Table1[[#This Row],[Actual_Sales]],0)</f>
        <v>0.60273972602739723</v>
      </c>
      <c r="Z1566" s="5">
        <f>Table1[[#This Row],[Actual_Profit]]/Table1[[#This Row],[Actual_Sales]]</f>
        <v>0.34246575342465752</v>
      </c>
      <c r="AA1566">
        <v>19</v>
      </c>
      <c r="AB1566" s="5">
        <f>IFERROR(Table1[[#This Row],[Expenses]]/Table1[[#This Row],[Actual_Sales]],0)</f>
        <v>0.26027397260273971</v>
      </c>
      <c r="AC1566">
        <v>8</v>
      </c>
      <c r="AD1566">
        <v>490</v>
      </c>
      <c r="AE1566" s="5">
        <f>IFERROR(Table1[[#This Row],[Inventory]]/Table1[[#This Row],[Actual_Sales]],0)</f>
        <v>6.7123287671232879</v>
      </c>
    </row>
    <row r="1567" spans="1:31" x14ac:dyDescent="0.25">
      <c r="A1567">
        <v>2280</v>
      </c>
      <c r="B1567">
        <v>801</v>
      </c>
      <c r="C1567">
        <v>1</v>
      </c>
      <c r="D1567" s="2">
        <v>40544</v>
      </c>
      <c r="E1567">
        <v>190</v>
      </c>
      <c r="F1567">
        <v>210</v>
      </c>
      <c r="G1567">
        <f>Table1[[#This Row],[Actual_Sales]]-Table1[[#This Row],[Budget_Sales]]</f>
        <v>-20</v>
      </c>
      <c r="H1567" s="5">
        <f>IF(
Table1[[#This Row],[Budget_Sales]]=0,
"",
IF(
Table1[[#This Row],[Budget_Sales]]&gt;0,
(Table1[[#This Row],[Actual_Sales]]-Table1[[#This Row],[Budget_Sales]])/Table1[[#This Row],[Budget_Sales]],
(Table1[[#This Row],[Actual_Sales]]-Table1[[#This Row],[Budget_Sales]])/ABS(Table1[[#This Row],[Budget_Sales]])
)
)</f>
        <v>-9.5238095238095233E-2</v>
      </c>
      <c r="I1567" s="5" t="str">
        <f>IF(Table1[[#This Row],[Sales_Var]]&gt;=0,"Above Budget","Below Budget")</f>
        <v>Below Budget</v>
      </c>
      <c r="J1567">
        <f>Table1[[#This Row],[Actual_Sales]]-(Table1[[#This Row],[COGS]]+Table1[[#This Row],[Expenses]])</f>
        <v>65</v>
      </c>
      <c r="K1567">
        <v>80</v>
      </c>
      <c r="L1567">
        <f>Table1[[#This Row],[Actual_Profit]]-Table1[[#This Row],[Budget_Profit]]</f>
        <v>-15</v>
      </c>
      <c r="M1567" s="5">
        <f>IF(
Table1[[#This Row],[Budget_Profit]]=0,
"",
IF(
Table1[[#This Row],[Budget_Profit]]&gt;0,
(Table1[[#This Row],[Actual_Profit]]-Table1[[#This Row],[Budget_Profit]])/Table1[[#This Row],[Budget_Profit]],
(Table1[[#This Row],[Actual_Profit]]-Table1[[#This Row],[Budget_Profit]])/ABS(Table1[[#This Row],[Budget_Profit]])
)
)</f>
        <v>-0.1875</v>
      </c>
      <c r="N1567" s="5" t="str">
        <f>IF(Table1[[#This Row],[Profit_Var]]&gt;=0, "Above Budget", "Below Budget")</f>
        <v>Below Budget</v>
      </c>
      <c r="O1567">
        <v>78</v>
      </c>
      <c r="P1567">
        <v>90</v>
      </c>
      <c r="Q1567">
        <f>Table1[[#This Row],[COGS]]-Table1[[#This Row],[Budget_COGS]]</f>
        <v>-12</v>
      </c>
      <c r="R1567" s="5">
        <f>IF(
Table1[[#This Row],[Budget_COGS]]=0,
"",
IF(
Table1[[#This Row],[Budget_COGS]]&gt;0,
(Table1[[#This Row],[Budget_COGS]]-Table1[[#This Row],[COGS]]) / Table1[[#This Row],[Budget_COGS]],
(Table1[[#This Row],[Budget_COGS]]-Table1[[#This Row],[COGS]]) / ABS(Table1[[#This Row],[Budget_COGS]])
)
)</f>
        <v>0.13333333333333333</v>
      </c>
      <c r="S1567" s="5" t="str">
        <f>IF(Table1[[#This Row],[COGS _Var]]&gt;=0, "Above Budget", "Below Budget")</f>
        <v>Below Budget</v>
      </c>
      <c r="T1567">
        <f>Table1[[#This Row],[Actual_Sales]]-Table1[[#This Row],[COGS]]</f>
        <v>112</v>
      </c>
      <c r="U1567">
        <v>120</v>
      </c>
      <c r="V1567">
        <f>Table1[[#This Row],[Gross_Margin]]-Table1[[#This Row],[Budget_Margin]]</f>
        <v>-8</v>
      </c>
      <c r="W1567" s="5">
        <f>IF(
Table1[[#This Row],[Budget_Margin]]=0,
"",
IF(
Table1[[#This Row],[Budget_Margin]]&gt;0,
(Table1[[#This Row],[Gross_Margin]]-Table1[[#This Row],[Budget_Margin]]) / Table1[[#This Row],[Budget_Margin]],
(Table1[[#This Row],[Gross_Margin]]-Table1[[#This Row],[Budget_Margin]]) / ABS(Table1[[#This Row],[Budget_Margin]])
)
)</f>
        <v>-6.6666666666666666E-2</v>
      </c>
      <c r="X1567" s="5" t="str">
        <f>IF(Table1[[#This Row],[Margin_Var]]&gt;=0, "Above Budget", "Below Budget")</f>
        <v>Below Budget</v>
      </c>
      <c r="Y1567" s="5">
        <f>IFERROR(Table1[[#This Row],[Gross_Margin]]/Table1[[#This Row],[Actual_Sales]],0)</f>
        <v>0.58947368421052626</v>
      </c>
      <c r="Z1567" s="5">
        <f>Table1[[#This Row],[Actual_Profit]]/Table1[[#This Row],[Actual_Sales]]</f>
        <v>0.34210526315789475</v>
      </c>
      <c r="AA1567">
        <v>47</v>
      </c>
      <c r="AB1567" s="5">
        <f>IFERROR(Table1[[#This Row],[Expenses]]/Table1[[#This Row],[Actual_Sales]],0)</f>
        <v>0.24736842105263157</v>
      </c>
      <c r="AC1567">
        <v>24</v>
      </c>
      <c r="AD1567">
        <v>965</v>
      </c>
      <c r="AE1567" s="5">
        <f>IFERROR(Table1[[#This Row],[Inventory]]/Table1[[#This Row],[Actual_Sales]],0)</f>
        <v>5.0789473684210522</v>
      </c>
    </row>
    <row r="1568" spans="1:31" x14ac:dyDescent="0.25">
      <c r="A1568">
        <v>2151</v>
      </c>
      <c r="B1568">
        <v>314</v>
      </c>
      <c r="C1568">
        <v>3</v>
      </c>
      <c r="D1568" s="2">
        <v>40544</v>
      </c>
      <c r="E1568">
        <v>190</v>
      </c>
      <c r="F1568">
        <v>170</v>
      </c>
      <c r="G1568">
        <f>Table1[[#This Row],[Actual_Sales]]-Table1[[#This Row],[Budget_Sales]]</f>
        <v>20</v>
      </c>
      <c r="H1568" s="5">
        <f>IF(
Table1[[#This Row],[Budget_Sales]]=0,
"",
IF(
Table1[[#This Row],[Budget_Sales]]&gt;0,
(Table1[[#This Row],[Actual_Sales]]-Table1[[#This Row],[Budget_Sales]])/Table1[[#This Row],[Budget_Sales]],
(Table1[[#This Row],[Actual_Sales]]-Table1[[#This Row],[Budget_Sales]])/ABS(Table1[[#This Row],[Budget_Sales]])
)
)</f>
        <v>0.11764705882352941</v>
      </c>
      <c r="I1568" s="5" t="str">
        <f>IF(Table1[[#This Row],[Sales_Var]]&gt;=0,"Above Budget","Below Budget")</f>
        <v>Above Budget</v>
      </c>
      <c r="J1568">
        <f>Table1[[#This Row],[Actual_Sales]]-(Table1[[#This Row],[COGS]]+Table1[[#This Row],[Expenses]])</f>
        <v>65</v>
      </c>
      <c r="K1568">
        <v>50</v>
      </c>
      <c r="L1568">
        <f>Table1[[#This Row],[Actual_Profit]]-Table1[[#This Row],[Budget_Profit]]</f>
        <v>15</v>
      </c>
      <c r="M1568" s="5">
        <f>IF(
Table1[[#This Row],[Budget_Profit]]=0,
"",
IF(
Table1[[#This Row],[Budget_Profit]]&gt;0,
(Table1[[#This Row],[Actual_Profit]]-Table1[[#This Row],[Budget_Profit]])/Table1[[#This Row],[Budget_Profit]],
(Table1[[#This Row],[Actual_Profit]]-Table1[[#This Row],[Budget_Profit]])/ABS(Table1[[#This Row],[Budget_Profit]])
)
)</f>
        <v>0.3</v>
      </c>
      <c r="N1568" s="5" t="str">
        <f>IF(Table1[[#This Row],[Profit_Var]]&gt;=0, "Above Budget", "Below Budget")</f>
        <v>Above Budget</v>
      </c>
      <c r="O1568">
        <v>78</v>
      </c>
      <c r="P1568">
        <v>80</v>
      </c>
      <c r="Q1568">
        <f>Table1[[#This Row],[COGS]]-Table1[[#This Row],[Budget_COGS]]</f>
        <v>-2</v>
      </c>
      <c r="R1568" s="5">
        <f>IF(
Table1[[#This Row],[Budget_COGS]]=0,
"",
IF(
Table1[[#This Row],[Budget_COGS]]&gt;0,
(Table1[[#This Row],[Budget_COGS]]-Table1[[#This Row],[COGS]]) / Table1[[#This Row],[Budget_COGS]],
(Table1[[#This Row],[Budget_COGS]]-Table1[[#This Row],[COGS]]) / ABS(Table1[[#This Row],[Budget_COGS]])
)
)</f>
        <v>2.5000000000000001E-2</v>
      </c>
      <c r="S1568" s="5" t="str">
        <f>IF(Table1[[#This Row],[COGS _Var]]&gt;=0, "Above Budget", "Below Budget")</f>
        <v>Below Budget</v>
      </c>
      <c r="T1568">
        <f>Table1[[#This Row],[Actual_Sales]]-Table1[[#This Row],[COGS]]</f>
        <v>112</v>
      </c>
      <c r="U1568">
        <v>90</v>
      </c>
      <c r="V1568">
        <f>Table1[[#This Row],[Gross_Margin]]-Table1[[#This Row],[Budget_Margin]]</f>
        <v>22</v>
      </c>
      <c r="W1568" s="5">
        <f>IF(
Table1[[#This Row],[Budget_Margin]]=0,
"",
IF(
Table1[[#This Row],[Budget_Margin]]&gt;0,
(Table1[[#This Row],[Gross_Margin]]-Table1[[#This Row],[Budget_Margin]]) / Table1[[#This Row],[Budget_Margin]],
(Table1[[#This Row],[Gross_Margin]]-Table1[[#This Row],[Budget_Margin]]) / ABS(Table1[[#This Row],[Budget_Margin]])
)
)</f>
        <v>0.24444444444444444</v>
      </c>
      <c r="X1568" s="5" t="str">
        <f>IF(Table1[[#This Row],[Margin_Var]]&gt;=0, "Above Budget", "Below Budget")</f>
        <v>Above Budget</v>
      </c>
      <c r="Y1568" s="5">
        <f>IFERROR(Table1[[#This Row],[Gross_Margin]]/Table1[[#This Row],[Actual_Sales]],0)</f>
        <v>0.58947368421052626</v>
      </c>
      <c r="Z1568" s="5">
        <f>Table1[[#This Row],[Actual_Profit]]/Table1[[#This Row],[Actual_Sales]]</f>
        <v>0.34210526315789475</v>
      </c>
      <c r="AA1568">
        <v>47</v>
      </c>
      <c r="AB1568" s="5">
        <f>IFERROR(Table1[[#This Row],[Expenses]]/Table1[[#This Row],[Actual_Sales]],0)</f>
        <v>0.24736842105263157</v>
      </c>
      <c r="AC1568">
        <v>24</v>
      </c>
      <c r="AD1568">
        <v>965</v>
      </c>
      <c r="AE1568" s="5">
        <f>IFERROR(Table1[[#This Row],[Inventory]]/Table1[[#This Row],[Actual_Sales]],0)</f>
        <v>5.0789473684210522</v>
      </c>
    </row>
    <row r="1569" spans="1:31" x14ac:dyDescent="0.25">
      <c r="A1569">
        <v>2288</v>
      </c>
      <c r="B1569">
        <v>860</v>
      </c>
      <c r="C1569">
        <v>10</v>
      </c>
      <c r="D1569" s="2">
        <v>40544</v>
      </c>
      <c r="E1569">
        <v>190</v>
      </c>
      <c r="F1569">
        <v>130</v>
      </c>
      <c r="G1569">
        <f>Table1[[#This Row],[Actual_Sales]]-Table1[[#This Row],[Budget_Sales]]</f>
        <v>60</v>
      </c>
      <c r="H1569" s="5">
        <f>IF(
Table1[[#This Row],[Budget_Sales]]=0,
"",
IF(
Table1[[#This Row],[Budget_Sales]]&gt;0,
(Table1[[#This Row],[Actual_Sales]]-Table1[[#This Row],[Budget_Sales]])/Table1[[#This Row],[Budget_Sales]],
(Table1[[#This Row],[Actual_Sales]]-Table1[[#This Row],[Budget_Sales]])/ABS(Table1[[#This Row],[Budget_Sales]])
)
)</f>
        <v>0.46153846153846156</v>
      </c>
      <c r="I1569" s="5" t="str">
        <f>IF(Table1[[#This Row],[Sales_Var]]&gt;=0,"Above Budget","Below Budget")</f>
        <v>Above Budget</v>
      </c>
      <c r="J1569">
        <f>Table1[[#This Row],[Actual_Sales]]-(Table1[[#This Row],[COGS]]+Table1[[#This Row],[Expenses]])</f>
        <v>65</v>
      </c>
      <c r="K1569">
        <v>50</v>
      </c>
      <c r="L1569">
        <f>Table1[[#This Row],[Actual_Profit]]-Table1[[#This Row],[Budget_Profit]]</f>
        <v>15</v>
      </c>
      <c r="M1569" s="5">
        <f>IF(
Table1[[#This Row],[Budget_Profit]]=0,
"",
IF(
Table1[[#This Row],[Budget_Profit]]&gt;0,
(Table1[[#This Row],[Actual_Profit]]-Table1[[#This Row],[Budget_Profit]])/Table1[[#This Row],[Budget_Profit]],
(Table1[[#This Row],[Actual_Profit]]-Table1[[#This Row],[Budget_Profit]])/ABS(Table1[[#This Row],[Budget_Profit]])
)
)</f>
        <v>0.3</v>
      </c>
      <c r="N1569" s="5" t="str">
        <f>IF(Table1[[#This Row],[Profit_Var]]&gt;=0, "Above Budget", "Below Budget")</f>
        <v>Above Budget</v>
      </c>
      <c r="O1569">
        <v>78</v>
      </c>
      <c r="P1569">
        <v>50</v>
      </c>
      <c r="Q1569">
        <f>Table1[[#This Row],[COGS]]-Table1[[#This Row],[Budget_COGS]]</f>
        <v>28</v>
      </c>
      <c r="R1569" s="5">
        <f>IF(
Table1[[#This Row],[Budget_COGS]]=0,
"",
IF(
Table1[[#This Row],[Budget_COGS]]&gt;0,
(Table1[[#This Row],[Budget_COGS]]-Table1[[#This Row],[COGS]]) / Table1[[#This Row],[Budget_COGS]],
(Table1[[#This Row],[Budget_COGS]]-Table1[[#This Row],[COGS]]) / ABS(Table1[[#This Row],[Budget_COGS]])
)
)</f>
        <v>-0.56000000000000005</v>
      </c>
      <c r="S1569" s="5" t="str">
        <f>IF(Table1[[#This Row],[COGS _Var]]&gt;=0, "Above Budget", "Below Budget")</f>
        <v>Above Budget</v>
      </c>
      <c r="T1569">
        <f>Table1[[#This Row],[Actual_Sales]]-Table1[[#This Row],[COGS]]</f>
        <v>112</v>
      </c>
      <c r="U1569">
        <v>80</v>
      </c>
      <c r="V1569">
        <f>Table1[[#This Row],[Gross_Margin]]-Table1[[#This Row],[Budget_Margin]]</f>
        <v>32</v>
      </c>
      <c r="W1569" s="5">
        <f>IF(
Table1[[#This Row],[Budget_Margin]]=0,
"",
IF(
Table1[[#This Row],[Budget_Margin]]&gt;0,
(Table1[[#This Row],[Gross_Margin]]-Table1[[#This Row],[Budget_Margin]]) / Table1[[#This Row],[Budget_Margin]],
(Table1[[#This Row],[Gross_Margin]]-Table1[[#This Row],[Budget_Margin]]) / ABS(Table1[[#This Row],[Budget_Margin]])
)
)</f>
        <v>0.4</v>
      </c>
      <c r="X1569" s="5" t="str">
        <f>IF(Table1[[#This Row],[Margin_Var]]&gt;=0, "Above Budget", "Below Budget")</f>
        <v>Above Budget</v>
      </c>
      <c r="Y1569" s="5">
        <f>IFERROR(Table1[[#This Row],[Gross_Margin]]/Table1[[#This Row],[Actual_Sales]],0)</f>
        <v>0.58947368421052626</v>
      </c>
      <c r="Z1569" s="5">
        <f>Table1[[#This Row],[Actual_Profit]]/Table1[[#This Row],[Actual_Sales]]</f>
        <v>0.34210526315789475</v>
      </c>
      <c r="AA1569">
        <v>47</v>
      </c>
      <c r="AB1569" s="5">
        <f>IFERROR(Table1[[#This Row],[Expenses]]/Table1[[#This Row],[Actual_Sales]],0)</f>
        <v>0.24736842105263157</v>
      </c>
      <c r="AC1569">
        <v>24</v>
      </c>
      <c r="AD1569">
        <v>965</v>
      </c>
      <c r="AE1569" s="5">
        <f>IFERROR(Table1[[#This Row],[Inventory]]/Table1[[#This Row],[Actual_Sales]],0)</f>
        <v>5.0789473684210522</v>
      </c>
    </row>
    <row r="1570" spans="1:31" x14ac:dyDescent="0.25">
      <c r="A1570">
        <v>540</v>
      </c>
      <c r="B1570">
        <v>217</v>
      </c>
      <c r="C1570">
        <v>2</v>
      </c>
      <c r="D1570" s="2">
        <v>40269</v>
      </c>
      <c r="E1570">
        <v>456</v>
      </c>
      <c r="F1570">
        <v>470</v>
      </c>
      <c r="G1570">
        <f>Table1[[#This Row],[Actual_Sales]]-Table1[[#This Row],[Budget_Sales]]</f>
        <v>-14</v>
      </c>
      <c r="H1570" s="5">
        <f>IF(
Table1[[#This Row],[Budget_Sales]]=0,
"",
IF(
Table1[[#This Row],[Budget_Sales]]&gt;0,
(Table1[[#This Row],[Actual_Sales]]-Table1[[#This Row],[Budget_Sales]])/Table1[[#This Row],[Budget_Sales]],
(Table1[[#This Row],[Actual_Sales]]-Table1[[#This Row],[Budget_Sales]])/ABS(Table1[[#This Row],[Budget_Sales]])
)
)</f>
        <v>-2.9787234042553193E-2</v>
      </c>
      <c r="I1570" s="5" t="str">
        <f>IF(Table1[[#This Row],[Sales_Var]]&gt;=0,"Above Budget","Below Budget")</f>
        <v>Below Budget</v>
      </c>
      <c r="J1570">
        <f>Table1[[#This Row],[Actual_Sales]]-(Table1[[#This Row],[COGS]]+Table1[[#This Row],[Expenses]])</f>
        <v>156</v>
      </c>
      <c r="K1570">
        <v>170</v>
      </c>
      <c r="L1570">
        <f>Table1[[#This Row],[Actual_Profit]]-Table1[[#This Row],[Budget_Profit]]</f>
        <v>-14</v>
      </c>
      <c r="M1570" s="5">
        <f>IF(
Table1[[#This Row],[Budget_Profit]]=0,
"",
IF(
Table1[[#This Row],[Budget_Profit]]&gt;0,
(Table1[[#This Row],[Actual_Profit]]-Table1[[#This Row],[Budget_Profit]])/Table1[[#This Row],[Budget_Profit]],
(Table1[[#This Row],[Actual_Profit]]-Table1[[#This Row],[Budget_Profit]])/ABS(Table1[[#This Row],[Budget_Profit]])
)
)</f>
        <v>-8.2352941176470587E-2</v>
      </c>
      <c r="N1570" s="5" t="str">
        <f>IF(Table1[[#This Row],[Profit_Var]]&gt;=0, "Above Budget", "Below Budget")</f>
        <v>Below Budget</v>
      </c>
      <c r="O1570">
        <v>191</v>
      </c>
      <c r="P1570">
        <v>200</v>
      </c>
      <c r="Q1570">
        <f>Table1[[#This Row],[COGS]]-Table1[[#This Row],[Budget_COGS]]</f>
        <v>-9</v>
      </c>
      <c r="R1570" s="5">
        <f>IF(
Table1[[#This Row],[Budget_COGS]]=0,
"",
IF(
Table1[[#This Row],[Budget_COGS]]&gt;0,
(Table1[[#This Row],[Budget_COGS]]-Table1[[#This Row],[COGS]]) / Table1[[#This Row],[Budget_COGS]],
(Table1[[#This Row],[Budget_COGS]]-Table1[[#This Row],[COGS]]) / ABS(Table1[[#This Row],[Budget_COGS]])
)
)</f>
        <v>4.4999999999999998E-2</v>
      </c>
      <c r="S1570" s="5" t="str">
        <f>IF(Table1[[#This Row],[COGS _Var]]&gt;=0, "Above Budget", "Below Budget")</f>
        <v>Below Budget</v>
      </c>
      <c r="T1570">
        <f>Table1[[#This Row],[Actual_Sales]]-Table1[[#This Row],[COGS]]</f>
        <v>265</v>
      </c>
      <c r="U1570">
        <v>270</v>
      </c>
      <c r="V1570">
        <f>Table1[[#This Row],[Gross_Margin]]-Table1[[#This Row],[Budget_Margin]]</f>
        <v>-5</v>
      </c>
      <c r="W1570" s="5">
        <f>IF(
Table1[[#This Row],[Budget_Margin]]=0,
"",
IF(
Table1[[#This Row],[Budget_Margin]]&gt;0,
(Table1[[#This Row],[Gross_Margin]]-Table1[[#This Row],[Budget_Margin]]) / Table1[[#This Row],[Budget_Margin]],
(Table1[[#This Row],[Gross_Margin]]-Table1[[#This Row],[Budget_Margin]]) / ABS(Table1[[#This Row],[Budget_Margin]])
)
)</f>
        <v>-1.8518518518518517E-2</v>
      </c>
      <c r="X1570" s="5" t="str">
        <f>IF(Table1[[#This Row],[Margin_Var]]&gt;=0, "Above Budget", "Below Budget")</f>
        <v>Below Budget</v>
      </c>
      <c r="Y1570" s="5">
        <f>IFERROR(Table1[[#This Row],[Gross_Margin]]/Table1[[#This Row],[Actual_Sales]],0)</f>
        <v>0.58114035087719296</v>
      </c>
      <c r="Z1570" s="5">
        <f>Table1[[#This Row],[Actual_Profit]]/Table1[[#This Row],[Actual_Sales]]</f>
        <v>0.34210526315789475</v>
      </c>
      <c r="AA1570">
        <v>109</v>
      </c>
      <c r="AB1570" s="5">
        <f>IFERROR(Table1[[#This Row],[Expenses]]/Table1[[#This Row],[Actual_Sales]],0)</f>
        <v>0.23903508771929824</v>
      </c>
      <c r="AC1570">
        <v>63</v>
      </c>
      <c r="AD1570">
        <v>865</v>
      </c>
      <c r="AE1570" s="5">
        <f>IFERROR(Table1[[#This Row],[Inventory]]/Table1[[#This Row],[Actual_Sales]],0)</f>
        <v>1.8969298245614035</v>
      </c>
    </row>
    <row r="1571" spans="1:31" x14ac:dyDescent="0.25">
      <c r="A1571">
        <v>673</v>
      </c>
      <c r="B1571">
        <v>775</v>
      </c>
      <c r="C1571">
        <v>9</v>
      </c>
      <c r="D1571" s="2">
        <v>40269</v>
      </c>
      <c r="E1571">
        <v>456</v>
      </c>
      <c r="F1571">
        <v>400</v>
      </c>
      <c r="G1571">
        <f>Table1[[#This Row],[Actual_Sales]]-Table1[[#This Row],[Budget_Sales]]</f>
        <v>56</v>
      </c>
      <c r="H1571" s="5">
        <f>IF(
Table1[[#This Row],[Budget_Sales]]=0,
"",
IF(
Table1[[#This Row],[Budget_Sales]]&gt;0,
(Table1[[#This Row],[Actual_Sales]]-Table1[[#This Row],[Budget_Sales]])/Table1[[#This Row],[Budget_Sales]],
(Table1[[#This Row],[Actual_Sales]]-Table1[[#This Row],[Budget_Sales]])/ABS(Table1[[#This Row],[Budget_Sales]])
)
)</f>
        <v>0.14000000000000001</v>
      </c>
      <c r="I1571" s="5" t="str">
        <f>IF(Table1[[#This Row],[Sales_Var]]&gt;=0,"Above Budget","Below Budget")</f>
        <v>Above Budget</v>
      </c>
      <c r="J1571">
        <f>Table1[[#This Row],[Actual_Sales]]-(Table1[[#This Row],[COGS]]+Table1[[#This Row],[Expenses]])</f>
        <v>156</v>
      </c>
      <c r="K1571">
        <v>160</v>
      </c>
      <c r="L1571">
        <f>Table1[[#This Row],[Actual_Profit]]-Table1[[#This Row],[Budget_Profit]]</f>
        <v>-4</v>
      </c>
      <c r="M1571" s="5">
        <f>IF(
Table1[[#This Row],[Budget_Profit]]=0,
"",
IF(
Table1[[#This Row],[Budget_Profit]]&gt;0,
(Table1[[#This Row],[Actual_Profit]]-Table1[[#This Row],[Budget_Profit]])/Table1[[#This Row],[Budget_Profit]],
(Table1[[#This Row],[Actual_Profit]]-Table1[[#This Row],[Budget_Profit]])/ABS(Table1[[#This Row],[Budget_Profit]])
)
)</f>
        <v>-2.5000000000000001E-2</v>
      </c>
      <c r="N1571" s="5" t="str">
        <f>IF(Table1[[#This Row],[Profit_Var]]&gt;=0, "Above Budget", "Below Budget")</f>
        <v>Below Budget</v>
      </c>
      <c r="O1571">
        <v>191</v>
      </c>
      <c r="P1571">
        <v>160</v>
      </c>
      <c r="Q1571">
        <f>Table1[[#This Row],[COGS]]-Table1[[#This Row],[Budget_COGS]]</f>
        <v>31</v>
      </c>
      <c r="R1571" s="5">
        <f>IF(
Table1[[#This Row],[Budget_COGS]]=0,
"",
IF(
Table1[[#This Row],[Budget_COGS]]&gt;0,
(Table1[[#This Row],[Budget_COGS]]-Table1[[#This Row],[COGS]]) / Table1[[#This Row],[Budget_COGS]],
(Table1[[#This Row],[Budget_COGS]]-Table1[[#This Row],[COGS]]) / ABS(Table1[[#This Row],[Budget_COGS]])
)
)</f>
        <v>-0.19375000000000001</v>
      </c>
      <c r="S1571" s="5" t="str">
        <f>IF(Table1[[#This Row],[COGS _Var]]&gt;=0, "Above Budget", "Below Budget")</f>
        <v>Above Budget</v>
      </c>
      <c r="T1571">
        <f>Table1[[#This Row],[Actual_Sales]]-Table1[[#This Row],[COGS]]</f>
        <v>265</v>
      </c>
      <c r="U1571">
        <v>240</v>
      </c>
      <c r="V1571">
        <f>Table1[[#This Row],[Gross_Margin]]-Table1[[#This Row],[Budget_Margin]]</f>
        <v>25</v>
      </c>
      <c r="W1571" s="5">
        <f>IF(
Table1[[#This Row],[Budget_Margin]]=0,
"",
IF(
Table1[[#This Row],[Budget_Margin]]&gt;0,
(Table1[[#This Row],[Gross_Margin]]-Table1[[#This Row],[Budget_Margin]]) / Table1[[#This Row],[Budget_Margin]],
(Table1[[#This Row],[Gross_Margin]]-Table1[[#This Row],[Budget_Margin]]) / ABS(Table1[[#This Row],[Budget_Margin]])
)
)</f>
        <v>0.10416666666666667</v>
      </c>
      <c r="X1571" s="5" t="str">
        <f>IF(Table1[[#This Row],[Margin_Var]]&gt;=0, "Above Budget", "Below Budget")</f>
        <v>Above Budget</v>
      </c>
      <c r="Y1571" s="5">
        <f>IFERROR(Table1[[#This Row],[Gross_Margin]]/Table1[[#This Row],[Actual_Sales]],0)</f>
        <v>0.58114035087719296</v>
      </c>
      <c r="Z1571" s="5">
        <f>Table1[[#This Row],[Actual_Profit]]/Table1[[#This Row],[Actual_Sales]]</f>
        <v>0.34210526315789475</v>
      </c>
      <c r="AA1571">
        <v>109</v>
      </c>
      <c r="AB1571" s="5">
        <f>IFERROR(Table1[[#This Row],[Expenses]]/Table1[[#This Row],[Actual_Sales]],0)</f>
        <v>0.23903508771929824</v>
      </c>
      <c r="AC1571">
        <v>63</v>
      </c>
      <c r="AD1571">
        <v>865</v>
      </c>
      <c r="AE1571" s="5">
        <f>IFERROR(Table1[[#This Row],[Inventory]]/Table1[[#This Row],[Actual_Sales]],0)</f>
        <v>1.8969298245614035</v>
      </c>
    </row>
    <row r="1572" spans="1:31" x14ac:dyDescent="0.25">
      <c r="A1572">
        <v>932</v>
      </c>
      <c r="B1572">
        <v>425</v>
      </c>
      <c r="C1572">
        <v>2</v>
      </c>
      <c r="D1572" s="2">
        <v>40330</v>
      </c>
      <c r="E1572">
        <v>193</v>
      </c>
      <c r="F1572">
        <v>240</v>
      </c>
      <c r="G1572">
        <f>Table1[[#This Row],[Actual_Sales]]-Table1[[#This Row],[Budget_Sales]]</f>
        <v>-47</v>
      </c>
      <c r="H1572" s="5">
        <f>IF(
Table1[[#This Row],[Budget_Sales]]=0,
"",
IF(
Table1[[#This Row],[Budget_Sales]]&gt;0,
(Table1[[#This Row],[Actual_Sales]]-Table1[[#This Row],[Budget_Sales]])/Table1[[#This Row],[Budget_Sales]],
(Table1[[#This Row],[Actual_Sales]]-Table1[[#This Row],[Budget_Sales]])/ABS(Table1[[#This Row],[Budget_Sales]])
)
)</f>
        <v>-0.19583333333333333</v>
      </c>
      <c r="I1572" s="5" t="str">
        <f>IF(Table1[[#This Row],[Sales_Var]]&gt;=0,"Above Budget","Below Budget")</f>
        <v>Below Budget</v>
      </c>
      <c r="J1572">
        <f>Table1[[#This Row],[Actual_Sales]]-(Table1[[#This Row],[COGS]]+Table1[[#This Row],[Expenses]])</f>
        <v>66</v>
      </c>
      <c r="K1572">
        <v>110</v>
      </c>
      <c r="L1572">
        <f>Table1[[#This Row],[Actual_Profit]]-Table1[[#This Row],[Budget_Profit]]</f>
        <v>-44</v>
      </c>
      <c r="M1572" s="5">
        <f>IF(
Table1[[#This Row],[Budget_Profit]]=0,
"",
IF(
Table1[[#This Row],[Budget_Profit]]&gt;0,
(Table1[[#This Row],[Actual_Profit]]-Table1[[#This Row],[Budget_Profit]])/Table1[[#This Row],[Budget_Profit]],
(Table1[[#This Row],[Actual_Profit]]-Table1[[#This Row],[Budget_Profit]])/ABS(Table1[[#This Row],[Budget_Profit]])
)
)</f>
        <v>-0.4</v>
      </c>
      <c r="N1572" s="5" t="str">
        <f>IF(Table1[[#This Row],[Profit_Var]]&gt;=0, "Above Budget", "Below Budget")</f>
        <v>Below Budget</v>
      </c>
      <c r="O1572">
        <v>79</v>
      </c>
      <c r="P1572">
        <v>90</v>
      </c>
      <c r="Q1572">
        <f>Table1[[#This Row],[COGS]]-Table1[[#This Row],[Budget_COGS]]</f>
        <v>-11</v>
      </c>
      <c r="R1572" s="5">
        <f>IF(
Table1[[#This Row],[Budget_COGS]]=0,
"",
IF(
Table1[[#This Row],[Budget_COGS]]&gt;0,
(Table1[[#This Row],[Budget_COGS]]-Table1[[#This Row],[COGS]]) / Table1[[#This Row],[Budget_COGS]],
(Table1[[#This Row],[Budget_COGS]]-Table1[[#This Row],[COGS]]) / ABS(Table1[[#This Row],[Budget_COGS]])
)
)</f>
        <v>0.12222222222222222</v>
      </c>
      <c r="S1572" s="5" t="str">
        <f>IF(Table1[[#This Row],[COGS _Var]]&gt;=0, "Above Budget", "Below Budget")</f>
        <v>Below Budget</v>
      </c>
      <c r="T1572">
        <f>Table1[[#This Row],[Actual_Sales]]-Table1[[#This Row],[COGS]]</f>
        <v>114</v>
      </c>
      <c r="U1572">
        <v>150</v>
      </c>
      <c r="V1572">
        <f>Table1[[#This Row],[Gross_Margin]]-Table1[[#This Row],[Budget_Margin]]</f>
        <v>-36</v>
      </c>
      <c r="W1572" s="5">
        <f>IF(
Table1[[#This Row],[Budget_Margin]]=0,
"",
IF(
Table1[[#This Row],[Budget_Margin]]&gt;0,
(Table1[[#This Row],[Gross_Margin]]-Table1[[#This Row],[Budget_Margin]]) / Table1[[#This Row],[Budget_Margin]],
(Table1[[#This Row],[Gross_Margin]]-Table1[[#This Row],[Budget_Margin]]) / ABS(Table1[[#This Row],[Budget_Margin]])
)
)</f>
        <v>-0.24</v>
      </c>
      <c r="X1572" s="5" t="str">
        <f>IF(Table1[[#This Row],[Margin_Var]]&gt;=0, "Above Budget", "Below Budget")</f>
        <v>Below Budget</v>
      </c>
      <c r="Y1572" s="5">
        <f>IFERROR(Table1[[#This Row],[Gross_Margin]]/Table1[[#This Row],[Actual_Sales]],0)</f>
        <v>0.59067357512953367</v>
      </c>
      <c r="Z1572" s="5">
        <f>Table1[[#This Row],[Actual_Profit]]/Table1[[#This Row],[Actual_Sales]]</f>
        <v>0.34196891191709844</v>
      </c>
      <c r="AA1572">
        <v>48</v>
      </c>
      <c r="AB1572" s="5">
        <f>IFERROR(Table1[[#This Row],[Expenses]]/Table1[[#This Row],[Actual_Sales]],0)</f>
        <v>0.24870466321243523</v>
      </c>
      <c r="AC1572">
        <v>25</v>
      </c>
      <c r="AD1572">
        <v>425</v>
      </c>
      <c r="AE1572" s="5">
        <f>IFERROR(Table1[[#This Row],[Inventory]]/Table1[[#This Row],[Actual_Sales]],0)</f>
        <v>2.2020725388601035</v>
      </c>
    </row>
    <row r="1573" spans="1:31" x14ac:dyDescent="0.25">
      <c r="A1573">
        <v>1273</v>
      </c>
      <c r="B1573">
        <v>405</v>
      </c>
      <c r="C1573">
        <v>2</v>
      </c>
      <c r="D1573" s="2">
        <v>40391</v>
      </c>
      <c r="E1573">
        <v>155</v>
      </c>
      <c r="F1573">
        <v>190</v>
      </c>
      <c r="G1573">
        <f>Table1[[#This Row],[Actual_Sales]]-Table1[[#This Row],[Budget_Sales]]</f>
        <v>-35</v>
      </c>
      <c r="H1573" s="5">
        <f>IF(
Table1[[#This Row],[Budget_Sales]]=0,
"",
IF(
Table1[[#This Row],[Budget_Sales]]&gt;0,
(Table1[[#This Row],[Actual_Sales]]-Table1[[#This Row],[Budget_Sales]])/Table1[[#This Row],[Budget_Sales]],
(Table1[[#This Row],[Actual_Sales]]-Table1[[#This Row],[Budget_Sales]])/ABS(Table1[[#This Row],[Budget_Sales]])
)
)</f>
        <v>-0.18421052631578946</v>
      </c>
      <c r="I1573" s="5" t="str">
        <f>IF(Table1[[#This Row],[Sales_Var]]&gt;=0,"Above Budget","Below Budget")</f>
        <v>Below Budget</v>
      </c>
      <c r="J1573">
        <f>Table1[[#This Row],[Actual_Sales]]-(Table1[[#This Row],[COGS]]+Table1[[#This Row],[Expenses]])</f>
        <v>53</v>
      </c>
      <c r="K1573">
        <v>80</v>
      </c>
      <c r="L1573">
        <f>Table1[[#This Row],[Actual_Profit]]-Table1[[#This Row],[Budget_Profit]]</f>
        <v>-27</v>
      </c>
      <c r="M1573" s="5">
        <f>IF(
Table1[[#This Row],[Budget_Profit]]=0,
"",
IF(
Table1[[#This Row],[Budget_Profit]]&gt;0,
(Table1[[#This Row],[Actual_Profit]]-Table1[[#This Row],[Budget_Profit]])/Table1[[#This Row],[Budget_Profit]],
(Table1[[#This Row],[Actual_Profit]]-Table1[[#This Row],[Budget_Profit]])/ABS(Table1[[#This Row],[Budget_Profit]])
)
)</f>
        <v>-0.33750000000000002</v>
      </c>
      <c r="N1573" s="5" t="str">
        <f>IF(Table1[[#This Row],[Profit_Var]]&gt;=0, "Above Budget", "Below Budget")</f>
        <v>Below Budget</v>
      </c>
      <c r="O1573">
        <v>68</v>
      </c>
      <c r="P1573">
        <v>80</v>
      </c>
      <c r="Q1573">
        <f>Table1[[#This Row],[COGS]]-Table1[[#This Row],[Budget_COGS]]</f>
        <v>-12</v>
      </c>
      <c r="R1573" s="5">
        <f>IF(
Table1[[#This Row],[Budget_COGS]]=0,
"",
IF(
Table1[[#This Row],[Budget_COGS]]&gt;0,
(Table1[[#This Row],[Budget_COGS]]-Table1[[#This Row],[COGS]]) / Table1[[#This Row],[Budget_COGS]],
(Table1[[#This Row],[Budget_COGS]]-Table1[[#This Row],[COGS]]) / ABS(Table1[[#This Row],[Budget_COGS]])
)
)</f>
        <v>0.15</v>
      </c>
      <c r="S1573" s="5" t="str">
        <f>IF(Table1[[#This Row],[COGS _Var]]&gt;=0, "Above Budget", "Below Budget")</f>
        <v>Below Budget</v>
      </c>
      <c r="T1573">
        <f>Table1[[#This Row],[Actual_Sales]]-Table1[[#This Row],[COGS]]</f>
        <v>87</v>
      </c>
      <c r="U1573">
        <v>110</v>
      </c>
      <c r="V1573">
        <f>Table1[[#This Row],[Gross_Margin]]-Table1[[#This Row],[Budget_Margin]]</f>
        <v>-23</v>
      </c>
      <c r="W1573" s="5">
        <f>IF(
Table1[[#This Row],[Budget_Margin]]=0,
"",
IF(
Table1[[#This Row],[Budget_Margin]]&gt;0,
(Table1[[#This Row],[Gross_Margin]]-Table1[[#This Row],[Budget_Margin]]) / Table1[[#This Row],[Budget_Margin]],
(Table1[[#This Row],[Gross_Margin]]-Table1[[#This Row],[Budget_Margin]]) / ABS(Table1[[#This Row],[Budget_Margin]])
)
)</f>
        <v>-0.20909090909090908</v>
      </c>
      <c r="X1573" s="5" t="str">
        <f>IF(Table1[[#This Row],[Margin_Var]]&gt;=0, "Above Budget", "Below Budget")</f>
        <v>Below Budget</v>
      </c>
      <c r="Y1573" s="5">
        <f>IFERROR(Table1[[#This Row],[Gross_Margin]]/Table1[[#This Row],[Actual_Sales]],0)</f>
        <v>0.56129032258064515</v>
      </c>
      <c r="Z1573" s="5">
        <f>Table1[[#This Row],[Actual_Profit]]/Table1[[#This Row],[Actual_Sales]]</f>
        <v>0.34193548387096773</v>
      </c>
      <c r="AA1573">
        <v>34</v>
      </c>
      <c r="AB1573" s="5">
        <f>IFERROR(Table1[[#This Row],[Expenses]]/Table1[[#This Row],[Actual_Sales]],0)</f>
        <v>0.21935483870967742</v>
      </c>
      <c r="AC1573">
        <v>22</v>
      </c>
      <c r="AD1573">
        <v>587</v>
      </c>
      <c r="AE1573" s="5">
        <f>IFERROR(Table1[[#This Row],[Inventory]]/Table1[[#This Row],[Actual_Sales]],0)</f>
        <v>3.7870967741935484</v>
      </c>
    </row>
    <row r="1574" spans="1:31" x14ac:dyDescent="0.25">
      <c r="A1574">
        <v>1317</v>
      </c>
      <c r="B1574">
        <v>541</v>
      </c>
      <c r="C1574">
        <v>9</v>
      </c>
      <c r="D1574" s="2">
        <v>40391</v>
      </c>
      <c r="E1574">
        <v>155</v>
      </c>
      <c r="F1574">
        <v>130</v>
      </c>
      <c r="G1574">
        <f>Table1[[#This Row],[Actual_Sales]]-Table1[[#This Row],[Budget_Sales]]</f>
        <v>25</v>
      </c>
      <c r="H1574" s="5">
        <f>IF(
Table1[[#This Row],[Budget_Sales]]=0,
"",
IF(
Table1[[#This Row],[Budget_Sales]]&gt;0,
(Table1[[#This Row],[Actual_Sales]]-Table1[[#This Row],[Budget_Sales]])/Table1[[#This Row],[Budget_Sales]],
(Table1[[#This Row],[Actual_Sales]]-Table1[[#This Row],[Budget_Sales]])/ABS(Table1[[#This Row],[Budget_Sales]])
)
)</f>
        <v>0.19230769230769232</v>
      </c>
      <c r="I1574" s="5" t="str">
        <f>IF(Table1[[#This Row],[Sales_Var]]&gt;=0,"Above Budget","Below Budget")</f>
        <v>Above Budget</v>
      </c>
      <c r="J1574">
        <f>Table1[[#This Row],[Actual_Sales]]-(Table1[[#This Row],[COGS]]+Table1[[#This Row],[Expenses]])</f>
        <v>53</v>
      </c>
      <c r="K1574">
        <v>60</v>
      </c>
      <c r="L1574">
        <f>Table1[[#This Row],[Actual_Profit]]-Table1[[#This Row],[Budget_Profit]]</f>
        <v>-7</v>
      </c>
      <c r="M1574" s="5">
        <f>IF(
Table1[[#This Row],[Budget_Profit]]=0,
"",
IF(
Table1[[#This Row],[Budget_Profit]]&gt;0,
(Table1[[#This Row],[Actual_Profit]]-Table1[[#This Row],[Budget_Profit]])/Table1[[#This Row],[Budget_Profit]],
(Table1[[#This Row],[Actual_Profit]]-Table1[[#This Row],[Budget_Profit]])/ABS(Table1[[#This Row],[Budget_Profit]])
)
)</f>
        <v>-0.11666666666666667</v>
      </c>
      <c r="N1574" s="5" t="str">
        <f>IF(Table1[[#This Row],[Profit_Var]]&gt;=0, "Above Budget", "Below Budget")</f>
        <v>Below Budget</v>
      </c>
      <c r="O1574">
        <v>68</v>
      </c>
      <c r="P1574">
        <v>50</v>
      </c>
      <c r="Q1574">
        <f>Table1[[#This Row],[COGS]]-Table1[[#This Row],[Budget_COGS]]</f>
        <v>18</v>
      </c>
      <c r="R1574" s="5">
        <f>IF(
Table1[[#This Row],[Budget_COGS]]=0,
"",
IF(
Table1[[#This Row],[Budget_COGS]]&gt;0,
(Table1[[#This Row],[Budget_COGS]]-Table1[[#This Row],[COGS]]) / Table1[[#This Row],[Budget_COGS]],
(Table1[[#This Row],[Budget_COGS]]-Table1[[#This Row],[COGS]]) / ABS(Table1[[#This Row],[Budget_COGS]])
)
)</f>
        <v>-0.36</v>
      </c>
      <c r="S1574" s="5" t="str">
        <f>IF(Table1[[#This Row],[COGS _Var]]&gt;=0, "Above Budget", "Below Budget")</f>
        <v>Above Budget</v>
      </c>
      <c r="T1574">
        <f>Table1[[#This Row],[Actual_Sales]]-Table1[[#This Row],[COGS]]</f>
        <v>87</v>
      </c>
      <c r="U1574">
        <v>80</v>
      </c>
      <c r="V1574">
        <f>Table1[[#This Row],[Gross_Margin]]-Table1[[#This Row],[Budget_Margin]]</f>
        <v>7</v>
      </c>
      <c r="W1574" s="5">
        <f>IF(
Table1[[#This Row],[Budget_Margin]]=0,
"",
IF(
Table1[[#This Row],[Budget_Margin]]&gt;0,
(Table1[[#This Row],[Gross_Margin]]-Table1[[#This Row],[Budget_Margin]]) / Table1[[#This Row],[Budget_Margin]],
(Table1[[#This Row],[Gross_Margin]]-Table1[[#This Row],[Budget_Margin]]) / ABS(Table1[[#This Row],[Budget_Margin]])
)
)</f>
        <v>8.7499999999999994E-2</v>
      </c>
      <c r="X1574" s="5" t="str">
        <f>IF(Table1[[#This Row],[Margin_Var]]&gt;=0, "Above Budget", "Below Budget")</f>
        <v>Above Budget</v>
      </c>
      <c r="Y1574" s="5">
        <f>IFERROR(Table1[[#This Row],[Gross_Margin]]/Table1[[#This Row],[Actual_Sales]],0)</f>
        <v>0.56129032258064515</v>
      </c>
      <c r="Z1574" s="5">
        <f>Table1[[#This Row],[Actual_Profit]]/Table1[[#This Row],[Actual_Sales]]</f>
        <v>0.34193548387096773</v>
      </c>
      <c r="AA1574">
        <v>34</v>
      </c>
      <c r="AB1574" s="5">
        <f>IFERROR(Table1[[#This Row],[Expenses]]/Table1[[#This Row],[Actual_Sales]],0)</f>
        <v>0.21935483870967742</v>
      </c>
      <c r="AC1574">
        <v>22</v>
      </c>
      <c r="AD1574">
        <v>587</v>
      </c>
      <c r="AE1574" s="5">
        <f>IFERROR(Table1[[#This Row],[Inventory]]/Table1[[#This Row],[Actual_Sales]],0)</f>
        <v>3.7870967741935484</v>
      </c>
    </row>
    <row r="1575" spans="1:31" x14ac:dyDescent="0.25">
      <c r="A1575">
        <v>1365</v>
      </c>
      <c r="B1575">
        <v>719</v>
      </c>
      <c r="C1575">
        <v>13</v>
      </c>
      <c r="D1575" s="2">
        <v>40391</v>
      </c>
      <c r="E1575">
        <v>155</v>
      </c>
      <c r="F1575">
        <v>130</v>
      </c>
      <c r="G1575">
        <f>Table1[[#This Row],[Actual_Sales]]-Table1[[#This Row],[Budget_Sales]]</f>
        <v>25</v>
      </c>
      <c r="H1575" s="5">
        <f>IF(
Table1[[#This Row],[Budget_Sales]]=0,
"",
IF(
Table1[[#This Row],[Budget_Sales]]&gt;0,
(Table1[[#This Row],[Actual_Sales]]-Table1[[#This Row],[Budget_Sales]])/Table1[[#This Row],[Budget_Sales]],
(Table1[[#This Row],[Actual_Sales]]-Table1[[#This Row],[Budget_Sales]])/ABS(Table1[[#This Row],[Budget_Sales]])
)
)</f>
        <v>0.19230769230769232</v>
      </c>
      <c r="I1575" s="5" t="str">
        <f>IF(Table1[[#This Row],[Sales_Var]]&gt;=0,"Above Budget","Below Budget")</f>
        <v>Above Budget</v>
      </c>
      <c r="J1575">
        <f>Table1[[#This Row],[Actual_Sales]]-(Table1[[#This Row],[COGS]]+Table1[[#This Row],[Expenses]])</f>
        <v>53</v>
      </c>
      <c r="K1575">
        <v>50</v>
      </c>
      <c r="L1575">
        <f>Table1[[#This Row],[Actual_Profit]]-Table1[[#This Row],[Budget_Profit]]</f>
        <v>3</v>
      </c>
      <c r="M1575" s="5">
        <f>IF(
Table1[[#This Row],[Budget_Profit]]=0,
"",
IF(
Table1[[#This Row],[Budget_Profit]]&gt;0,
(Table1[[#This Row],[Actual_Profit]]-Table1[[#This Row],[Budget_Profit]])/Table1[[#This Row],[Budget_Profit]],
(Table1[[#This Row],[Actual_Profit]]-Table1[[#This Row],[Budget_Profit]])/ABS(Table1[[#This Row],[Budget_Profit]])
)
)</f>
        <v>0.06</v>
      </c>
      <c r="N1575" s="5" t="str">
        <f>IF(Table1[[#This Row],[Profit_Var]]&gt;=0, "Above Budget", "Below Budget")</f>
        <v>Above Budget</v>
      </c>
      <c r="O1575">
        <v>68</v>
      </c>
      <c r="P1575">
        <v>50</v>
      </c>
      <c r="Q1575">
        <f>Table1[[#This Row],[COGS]]-Table1[[#This Row],[Budget_COGS]]</f>
        <v>18</v>
      </c>
      <c r="R1575" s="5">
        <f>IF(
Table1[[#This Row],[Budget_COGS]]=0,
"",
IF(
Table1[[#This Row],[Budget_COGS]]&gt;0,
(Table1[[#This Row],[Budget_COGS]]-Table1[[#This Row],[COGS]]) / Table1[[#This Row],[Budget_COGS]],
(Table1[[#This Row],[Budget_COGS]]-Table1[[#This Row],[COGS]]) / ABS(Table1[[#This Row],[Budget_COGS]])
)
)</f>
        <v>-0.36</v>
      </c>
      <c r="S1575" s="5" t="str">
        <f>IF(Table1[[#This Row],[COGS _Var]]&gt;=0, "Above Budget", "Below Budget")</f>
        <v>Above Budget</v>
      </c>
      <c r="T1575">
        <f>Table1[[#This Row],[Actual_Sales]]-Table1[[#This Row],[COGS]]</f>
        <v>87</v>
      </c>
      <c r="U1575">
        <v>80</v>
      </c>
      <c r="V1575">
        <f>Table1[[#This Row],[Gross_Margin]]-Table1[[#This Row],[Budget_Margin]]</f>
        <v>7</v>
      </c>
      <c r="W1575" s="5">
        <f>IF(
Table1[[#This Row],[Budget_Margin]]=0,
"",
IF(
Table1[[#This Row],[Budget_Margin]]&gt;0,
(Table1[[#This Row],[Gross_Margin]]-Table1[[#This Row],[Budget_Margin]]) / Table1[[#This Row],[Budget_Margin]],
(Table1[[#This Row],[Gross_Margin]]-Table1[[#This Row],[Budget_Margin]]) / ABS(Table1[[#This Row],[Budget_Margin]])
)
)</f>
        <v>8.7499999999999994E-2</v>
      </c>
      <c r="X1575" s="5" t="str">
        <f>IF(Table1[[#This Row],[Margin_Var]]&gt;=0, "Above Budget", "Below Budget")</f>
        <v>Above Budget</v>
      </c>
      <c r="Y1575" s="5">
        <f>IFERROR(Table1[[#This Row],[Gross_Margin]]/Table1[[#This Row],[Actual_Sales]],0)</f>
        <v>0.56129032258064515</v>
      </c>
      <c r="Z1575" s="5">
        <f>Table1[[#This Row],[Actual_Profit]]/Table1[[#This Row],[Actual_Sales]]</f>
        <v>0.34193548387096773</v>
      </c>
      <c r="AA1575">
        <v>34</v>
      </c>
      <c r="AB1575" s="5">
        <f>IFERROR(Table1[[#This Row],[Expenses]]/Table1[[#This Row],[Actual_Sales]],0)</f>
        <v>0.21935483870967742</v>
      </c>
      <c r="AC1575">
        <v>22</v>
      </c>
      <c r="AD1575">
        <v>587</v>
      </c>
      <c r="AE1575" s="5">
        <f>IFERROR(Table1[[#This Row],[Inventory]]/Table1[[#This Row],[Actual_Sales]],0)</f>
        <v>3.7870967741935484</v>
      </c>
    </row>
    <row r="1576" spans="1:31" x14ac:dyDescent="0.25">
      <c r="A1576">
        <v>1464</v>
      </c>
      <c r="B1576">
        <v>435</v>
      </c>
      <c r="C1576">
        <v>4</v>
      </c>
      <c r="D1576" s="2">
        <v>40422</v>
      </c>
      <c r="E1576">
        <v>79</v>
      </c>
      <c r="F1576">
        <v>70</v>
      </c>
      <c r="G1576">
        <f>Table1[[#This Row],[Actual_Sales]]-Table1[[#This Row],[Budget_Sales]]</f>
        <v>9</v>
      </c>
      <c r="H1576" s="5">
        <f>IF(
Table1[[#This Row],[Budget_Sales]]=0,
"",
IF(
Table1[[#This Row],[Budget_Sales]]&gt;0,
(Table1[[#This Row],[Actual_Sales]]-Table1[[#This Row],[Budget_Sales]])/Table1[[#This Row],[Budget_Sales]],
(Table1[[#This Row],[Actual_Sales]]-Table1[[#This Row],[Budget_Sales]])/ABS(Table1[[#This Row],[Budget_Sales]])
)
)</f>
        <v>0.12857142857142856</v>
      </c>
      <c r="I1576" s="5" t="str">
        <f>IF(Table1[[#This Row],[Sales_Var]]&gt;=0,"Above Budget","Below Budget")</f>
        <v>Above Budget</v>
      </c>
      <c r="J1576">
        <f>Table1[[#This Row],[Actual_Sales]]-(Table1[[#This Row],[COGS]]+Table1[[#This Row],[Expenses]])</f>
        <v>27</v>
      </c>
      <c r="K1576">
        <v>30</v>
      </c>
      <c r="L1576">
        <f>Table1[[#This Row],[Actual_Profit]]-Table1[[#This Row],[Budget_Profit]]</f>
        <v>-3</v>
      </c>
      <c r="M1576" s="5">
        <f>IF(
Table1[[#This Row],[Budget_Profit]]=0,
"",
IF(
Table1[[#This Row],[Budget_Profit]]&gt;0,
(Table1[[#This Row],[Actual_Profit]]-Table1[[#This Row],[Budget_Profit]])/Table1[[#This Row],[Budget_Profit]],
(Table1[[#This Row],[Actual_Profit]]-Table1[[#This Row],[Budget_Profit]])/ABS(Table1[[#This Row],[Budget_Profit]])
)
)</f>
        <v>-0.1</v>
      </c>
      <c r="N1576" s="5" t="str">
        <f>IF(Table1[[#This Row],[Profit_Var]]&gt;=0, "Above Budget", "Below Budget")</f>
        <v>Below Budget</v>
      </c>
      <c r="O1576">
        <v>32</v>
      </c>
      <c r="P1576">
        <v>30</v>
      </c>
      <c r="Q1576">
        <f>Table1[[#This Row],[COGS]]-Table1[[#This Row],[Budget_COGS]]</f>
        <v>2</v>
      </c>
      <c r="R1576" s="5">
        <f>IF(
Table1[[#This Row],[Budget_COGS]]=0,
"",
IF(
Table1[[#This Row],[Budget_COGS]]&gt;0,
(Table1[[#This Row],[Budget_COGS]]-Table1[[#This Row],[COGS]]) / Table1[[#This Row],[Budget_COGS]],
(Table1[[#This Row],[Budget_COGS]]-Table1[[#This Row],[COGS]]) / ABS(Table1[[#This Row],[Budget_COGS]])
)
)</f>
        <v>-6.6666666666666666E-2</v>
      </c>
      <c r="S1576" s="5" t="str">
        <f>IF(Table1[[#This Row],[COGS _Var]]&gt;=0, "Above Budget", "Below Budget")</f>
        <v>Above Budget</v>
      </c>
      <c r="T1576">
        <f>Table1[[#This Row],[Actual_Sales]]-Table1[[#This Row],[COGS]]</f>
        <v>47</v>
      </c>
      <c r="U1576">
        <v>40</v>
      </c>
      <c r="V1576">
        <f>Table1[[#This Row],[Gross_Margin]]-Table1[[#This Row],[Budget_Margin]]</f>
        <v>7</v>
      </c>
      <c r="W1576" s="5">
        <f>IF(
Table1[[#This Row],[Budget_Margin]]=0,
"",
IF(
Table1[[#This Row],[Budget_Margin]]&gt;0,
(Table1[[#This Row],[Gross_Margin]]-Table1[[#This Row],[Budget_Margin]]) / Table1[[#This Row],[Budget_Margin]],
(Table1[[#This Row],[Gross_Margin]]-Table1[[#This Row],[Budget_Margin]]) / ABS(Table1[[#This Row],[Budget_Margin]])
)
)</f>
        <v>0.17499999999999999</v>
      </c>
      <c r="X1576" s="5" t="str">
        <f>IF(Table1[[#This Row],[Margin_Var]]&gt;=0, "Above Budget", "Below Budget")</f>
        <v>Above Budget</v>
      </c>
      <c r="Y1576" s="5">
        <f>IFERROR(Table1[[#This Row],[Gross_Margin]]/Table1[[#This Row],[Actual_Sales]],0)</f>
        <v>0.59493670886075944</v>
      </c>
      <c r="Z1576" s="5">
        <f>Table1[[#This Row],[Actual_Profit]]/Table1[[#This Row],[Actual_Sales]]</f>
        <v>0.34177215189873417</v>
      </c>
      <c r="AA1576">
        <v>20</v>
      </c>
      <c r="AB1576" s="5">
        <f>IFERROR(Table1[[#This Row],[Expenses]]/Table1[[#This Row],[Actual_Sales]],0)</f>
        <v>0.25316455696202533</v>
      </c>
      <c r="AC1576">
        <v>8</v>
      </c>
      <c r="AD1576">
        <v>837</v>
      </c>
      <c r="AE1576" s="5">
        <f>IFERROR(Table1[[#This Row],[Inventory]]/Table1[[#This Row],[Actual_Sales]],0)</f>
        <v>10.594936708860759</v>
      </c>
    </row>
    <row r="1577" spans="1:31" x14ac:dyDescent="0.25">
      <c r="A1577">
        <v>1458</v>
      </c>
      <c r="B1577">
        <v>417</v>
      </c>
      <c r="C1577">
        <v>6</v>
      </c>
      <c r="D1577" s="2">
        <v>40422</v>
      </c>
      <c r="E1577">
        <v>79</v>
      </c>
      <c r="F1577">
        <v>90</v>
      </c>
      <c r="G1577">
        <f>Table1[[#This Row],[Actual_Sales]]-Table1[[#This Row],[Budget_Sales]]</f>
        <v>-11</v>
      </c>
      <c r="H1577" s="5">
        <f>IF(
Table1[[#This Row],[Budget_Sales]]=0,
"",
IF(
Table1[[#This Row],[Budget_Sales]]&gt;0,
(Table1[[#This Row],[Actual_Sales]]-Table1[[#This Row],[Budget_Sales]])/Table1[[#This Row],[Budget_Sales]],
(Table1[[#This Row],[Actual_Sales]]-Table1[[#This Row],[Budget_Sales]])/ABS(Table1[[#This Row],[Budget_Sales]])
)
)</f>
        <v>-0.12222222222222222</v>
      </c>
      <c r="I1577" s="5" t="str">
        <f>IF(Table1[[#This Row],[Sales_Var]]&gt;=0,"Above Budget","Below Budget")</f>
        <v>Below Budget</v>
      </c>
      <c r="J1577">
        <f>Table1[[#This Row],[Actual_Sales]]-(Table1[[#This Row],[COGS]]+Table1[[#This Row],[Expenses]])</f>
        <v>27</v>
      </c>
      <c r="K1577">
        <v>50</v>
      </c>
      <c r="L1577">
        <f>Table1[[#This Row],[Actual_Profit]]-Table1[[#This Row],[Budget_Profit]]</f>
        <v>-23</v>
      </c>
      <c r="M1577" s="5">
        <f>IF(
Table1[[#This Row],[Budget_Profit]]=0,
"",
IF(
Table1[[#This Row],[Budget_Profit]]&gt;0,
(Table1[[#This Row],[Actual_Profit]]-Table1[[#This Row],[Budget_Profit]])/Table1[[#This Row],[Budget_Profit]],
(Table1[[#This Row],[Actual_Profit]]-Table1[[#This Row],[Budget_Profit]])/ABS(Table1[[#This Row],[Budget_Profit]])
)
)</f>
        <v>-0.46</v>
      </c>
      <c r="N1577" s="5" t="str">
        <f>IF(Table1[[#This Row],[Profit_Var]]&gt;=0, "Above Budget", "Below Budget")</f>
        <v>Below Budget</v>
      </c>
      <c r="O1577">
        <v>32</v>
      </c>
      <c r="P1577">
        <v>30</v>
      </c>
      <c r="Q1577">
        <f>Table1[[#This Row],[COGS]]-Table1[[#This Row],[Budget_COGS]]</f>
        <v>2</v>
      </c>
      <c r="R1577" s="5">
        <f>IF(
Table1[[#This Row],[Budget_COGS]]=0,
"",
IF(
Table1[[#This Row],[Budget_COGS]]&gt;0,
(Table1[[#This Row],[Budget_COGS]]-Table1[[#This Row],[COGS]]) / Table1[[#This Row],[Budget_COGS]],
(Table1[[#This Row],[Budget_COGS]]-Table1[[#This Row],[COGS]]) / ABS(Table1[[#This Row],[Budget_COGS]])
)
)</f>
        <v>-6.6666666666666666E-2</v>
      </c>
      <c r="S1577" s="5" t="str">
        <f>IF(Table1[[#This Row],[COGS _Var]]&gt;=0, "Above Budget", "Below Budget")</f>
        <v>Above Budget</v>
      </c>
      <c r="T1577">
        <f>Table1[[#This Row],[Actual_Sales]]-Table1[[#This Row],[COGS]]</f>
        <v>47</v>
      </c>
      <c r="U1577">
        <v>60</v>
      </c>
      <c r="V1577">
        <f>Table1[[#This Row],[Gross_Margin]]-Table1[[#This Row],[Budget_Margin]]</f>
        <v>-13</v>
      </c>
      <c r="W1577" s="5">
        <f>IF(
Table1[[#This Row],[Budget_Margin]]=0,
"",
IF(
Table1[[#This Row],[Budget_Margin]]&gt;0,
(Table1[[#This Row],[Gross_Margin]]-Table1[[#This Row],[Budget_Margin]]) / Table1[[#This Row],[Budget_Margin]],
(Table1[[#This Row],[Gross_Margin]]-Table1[[#This Row],[Budget_Margin]]) / ABS(Table1[[#This Row],[Budget_Margin]])
)
)</f>
        <v>-0.21666666666666667</v>
      </c>
      <c r="X1577" s="5" t="str">
        <f>IF(Table1[[#This Row],[Margin_Var]]&gt;=0, "Above Budget", "Below Budget")</f>
        <v>Below Budget</v>
      </c>
      <c r="Y1577" s="5">
        <f>IFERROR(Table1[[#This Row],[Gross_Margin]]/Table1[[#This Row],[Actual_Sales]],0)</f>
        <v>0.59493670886075944</v>
      </c>
      <c r="Z1577" s="5">
        <f>Table1[[#This Row],[Actual_Profit]]/Table1[[#This Row],[Actual_Sales]]</f>
        <v>0.34177215189873417</v>
      </c>
      <c r="AA1577">
        <v>20</v>
      </c>
      <c r="AB1577" s="5">
        <f>IFERROR(Table1[[#This Row],[Expenses]]/Table1[[#This Row],[Actual_Sales]],0)</f>
        <v>0.25316455696202533</v>
      </c>
      <c r="AC1577">
        <v>8</v>
      </c>
      <c r="AD1577">
        <v>837</v>
      </c>
      <c r="AE1577" s="5">
        <f>IFERROR(Table1[[#This Row],[Inventory]]/Table1[[#This Row],[Actual_Sales]],0)</f>
        <v>10.594936708860759</v>
      </c>
    </row>
    <row r="1578" spans="1:31" x14ac:dyDescent="0.25">
      <c r="A1578">
        <v>390</v>
      </c>
      <c r="B1578">
        <v>405</v>
      </c>
      <c r="C1578">
        <v>3</v>
      </c>
      <c r="D1578" s="2">
        <v>40238</v>
      </c>
      <c r="E1578">
        <v>79</v>
      </c>
      <c r="F1578">
        <v>90</v>
      </c>
      <c r="G1578">
        <f>Table1[[#This Row],[Actual_Sales]]-Table1[[#This Row],[Budget_Sales]]</f>
        <v>-11</v>
      </c>
      <c r="H1578" s="5">
        <f>IF(
Table1[[#This Row],[Budget_Sales]]=0,
"",
IF(
Table1[[#This Row],[Budget_Sales]]&gt;0,
(Table1[[#This Row],[Actual_Sales]]-Table1[[#This Row],[Budget_Sales]])/Table1[[#This Row],[Budget_Sales]],
(Table1[[#This Row],[Actual_Sales]]-Table1[[#This Row],[Budget_Sales]])/ABS(Table1[[#This Row],[Budget_Sales]])
)
)</f>
        <v>-0.12222222222222222</v>
      </c>
      <c r="I1578" s="5" t="str">
        <f>IF(Table1[[#This Row],[Sales_Var]]&gt;=0,"Above Budget","Below Budget")</f>
        <v>Below Budget</v>
      </c>
      <c r="J1578">
        <f>Table1[[#This Row],[Actual_Sales]]-(Table1[[#This Row],[COGS]]+Table1[[#This Row],[Expenses]])</f>
        <v>27</v>
      </c>
      <c r="K1578">
        <v>40</v>
      </c>
      <c r="L1578">
        <f>Table1[[#This Row],[Actual_Profit]]-Table1[[#This Row],[Budget_Profit]]</f>
        <v>-13</v>
      </c>
      <c r="M1578" s="5">
        <f>IF(
Table1[[#This Row],[Budget_Profit]]=0,
"",
IF(
Table1[[#This Row],[Budget_Profit]]&gt;0,
(Table1[[#This Row],[Actual_Profit]]-Table1[[#This Row],[Budget_Profit]])/Table1[[#This Row],[Budget_Profit]],
(Table1[[#This Row],[Actual_Profit]]-Table1[[#This Row],[Budget_Profit]])/ABS(Table1[[#This Row],[Budget_Profit]])
)
)</f>
        <v>-0.32500000000000001</v>
      </c>
      <c r="N1578" s="5" t="str">
        <f>IF(Table1[[#This Row],[Profit_Var]]&gt;=0, "Above Budget", "Below Budget")</f>
        <v>Below Budget</v>
      </c>
      <c r="O1578">
        <v>32</v>
      </c>
      <c r="P1578">
        <v>40</v>
      </c>
      <c r="Q1578">
        <f>Table1[[#This Row],[COGS]]-Table1[[#This Row],[Budget_COGS]]</f>
        <v>-8</v>
      </c>
      <c r="R1578" s="5">
        <f>IF(
Table1[[#This Row],[Budget_COGS]]=0,
"",
IF(
Table1[[#This Row],[Budget_COGS]]&gt;0,
(Table1[[#This Row],[Budget_COGS]]-Table1[[#This Row],[COGS]]) / Table1[[#This Row],[Budget_COGS]],
(Table1[[#This Row],[Budget_COGS]]-Table1[[#This Row],[COGS]]) / ABS(Table1[[#This Row],[Budget_COGS]])
)
)</f>
        <v>0.2</v>
      </c>
      <c r="S1578" s="5" t="str">
        <f>IF(Table1[[#This Row],[COGS _Var]]&gt;=0, "Above Budget", "Below Budget")</f>
        <v>Below Budget</v>
      </c>
      <c r="T1578">
        <f>Table1[[#This Row],[Actual_Sales]]-Table1[[#This Row],[COGS]]</f>
        <v>47</v>
      </c>
      <c r="U1578">
        <v>50</v>
      </c>
      <c r="V1578">
        <f>Table1[[#This Row],[Gross_Margin]]-Table1[[#This Row],[Budget_Margin]]</f>
        <v>-3</v>
      </c>
      <c r="W1578" s="5">
        <f>IF(
Table1[[#This Row],[Budget_Margin]]=0,
"",
IF(
Table1[[#This Row],[Budget_Margin]]&gt;0,
(Table1[[#This Row],[Gross_Margin]]-Table1[[#This Row],[Budget_Margin]]) / Table1[[#This Row],[Budget_Margin]],
(Table1[[#This Row],[Gross_Margin]]-Table1[[#This Row],[Budget_Margin]]) / ABS(Table1[[#This Row],[Budget_Margin]])
)
)</f>
        <v>-0.06</v>
      </c>
      <c r="X1578" s="5" t="str">
        <f>IF(Table1[[#This Row],[Margin_Var]]&gt;=0, "Above Budget", "Below Budget")</f>
        <v>Below Budget</v>
      </c>
      <c r="Y1578" s="5">
        <f>IFERROR(Table1[[#This Row],[Gross_Margin]]/Table1[[#This Row],[Actual_Sales]],0)</f>
        <v>0.59493670886075944</v>
      </c>
      <c r="Z1578" s="5">
        <f>Table1[[#This Row],[Actual_Profit]]/Table1[[#This Row],[Actual_Sales]]</f>
        <v>0.34177215189873417</v>
      </c>
      <c r="AA1578">
        <v>20</v>
      </c>
      <c r="AB1578" s="5">
        <f>IFERROR(Table1[[#This Row],[Expenses]]/Table1[[#This Row],[Actual_Sales]],0)</f>
        <v>0.25316455696202533</v>
      </c>
      <c r="AC1578">
        <v>8</v>
      </c>
      <c r="AD1578">
        <v>813</v>
      </c>
      <c r="AE1578" s="5">
        <f>IFERROR(Table1[[#This Row],[Inventory]]/Table1[[#This Row],[Actual_Sales]],0)</f>
        <v>10.291139240506329</v>
      </c>
    </row>
    <row r="1579" spans="1:31" x14ac:dyDescent="0.25">
      <c r="A1579">
        <v>2033</v>
      </c>
      <c r="B1579">
        <v>580</v>
      </c>
      <c r="C1579">
        <v>3</v>
      </c>
      <c r="D1579" s="2">
        <v>40513</v>
      </c>
      <c r="E1579">
        <v>82</v>
      </c>
      <c r="F1579">
        <v>90</v>
      </c>
      <c r="G1579">
        <f>Table1[[#This Row],[Actual_Sales]]-Table1[[#This Row],[Budget_Sales]]</f>
        <v>-8</v>
      </c>
      <c r="H1579" s="5">
        <f>IF(
Table1[[#This Row],[Budget_Sales]]=0,
"",
IF(
Table1[[#This Row],[Budget_Sales]]&gt;0,
(Table1[[#This Row],[Actual_Sales]]-Table1[[#This Row],[Budget_Sales]])/Table1[[#This Row],[Budget_Sales]],
(Table1[[#This Row],[Actual_Sales]]-Table1[[#This Row],[Budget_Sales]])/ABS(Table1[[#This Row],[Budget_Sales]])
)
)</f>
        <v>-8.8888888888888892E-2</v>
      </c>
      <c r="I1579" s="5" t="str">
        <f>IF(Table1[[#This Row],[Sales_Var]]&gt;=0,"Above Budget","Below Budget")</f>
        <v>Below Budget</v>
      </c>
      <c r="J1579">
        <f>Table1[[#This Row],[Actual_Sales]]-(Table1[[#This Row],[COGS]]+Table1[[#This Row],[Expenses]])</f>
        <v>28</v>
      </c>
      <c r="K1579">
        <v>50</v>
      </c>
      <c r="L1579">
        <f>Table1[[#This Row],[Actual_Profit]]-Table1[[#This Row],[Budget_Profit]]</f>
        <v>-22</v>
      </c>
      <c r="M1579" s="5">
        <f>IF(
Table1[[#This Row],[Budget_Profit]]=0,
"",
IF(
Table1[[#This Row],[Budget_Profit]]&gt;0,
(Table1[[#This Row],[Actual_Profit]]-Table1[[#This Row],[Budget_Profit]])/Table1[[#This Row],[Budget_Profit]],
(Table1[[#This Row],[Actual_Profit]]-Table1[[#This Row],[Budget_Profit]])/ABS(Table1[[#This Row],[Budget_Profit]])
)
)</f>
        <v>-0.44</v>
      </c>
      <c r="N1579" s="5" t="str">
        <f>IF(Table1[[#This Row],[Profit_Var]]&gt;=0, "Above Budget", "Below Budget")</f>
        <v>Below Budget</v>
      </c>
      <c r="O1579">
        <v>33</v>
      </c>
      <c r="P1579">
        <v>30</v>
      </c>
      <c r="Q1579">
        <f>Table1[[#This Row],[COGS]]-Table1[[#This Row],[Budget_COGS]]</f>
        <v>3</v>
      </c>
      <c r="R1579" s="5">
        <f>IF(
Table1[[#This Row],[Budget_COGS]]=0,
"",
IF(
Table1[[#This Row],[Budget_COGS]]&gt;0,
(Table1[[#This Row],[Budget_COGS]]-Table1[[#This Row],[COGS]]) / Table1[[#This Row],[Budget_COGS]],
(Table1[[#This Row],[Budget_COGS]]-Table1[[#This Row],[COGS]]) / ABS(Table1[[#This Row],[Budget_COGS]])
)
)</f>
        <v>-0.1</v>
      </c>
      <c r="S1579" s="5" t="str">
        <f>IF(Table1[[#This Row],[COGS _Var]]&gt;=0, "Above Budget", "Below Budget")</f>
        <v>Above Budget</v>
      </c>
      <c r="T1579">
        <f>Table1[[#This Row],[Actual_Sales]]-Table1[[#This Row],[COGS]]</f>
        <v>49</v>
      </c>
      <c r="U1579">
        <v>60</v>
      </c>
      <c r="V1579">
        <f>Table1[[#This Row],[Gross_Margin]]-Table1[[#This Row],[Budget_Margin]]</f>
        <v>-11</v>
      </c>
      <c r="W1579" s="5">
        <f>IF(
Table1[[#This Row],[Budget_Margin]]=0,
"",
IF(
Table1[[#This Row],[Budget_Margin]]&gt;0,
(Table1[[#This Row],[Gross_Margin]]-Table1[[#This Row],[Budget_Margin]]) / Table1[[#This Row],[Budget_Margin]],
(Table1[[#This Row],[Gross_Margin]]-Table1[[#This Row],[Budget_Margin]]) / ABS(Table1[[#This Row],[Budget_Margin]])
)
)</f>
        <v>-0.18333333333333332</v>
      </c>
      <c r="X1579" s="5" t="str">
        <f>IF(Table1[[#This Row],[Margin_Var]]&gt;=0, "Above Budget", "Below Budget")</f>
        <v>Below Budget</v>
      </c>
      <c r="Y1579" s="5">
        <f>IFERROR(Table1[[#This Row],[Gross_Margin]]/Table1[[#This Row],[Actual_Sales]],0)</f>
        <v>0.59756097560975607</v>
      </c>
      <c r="Z1579" s="5">
        <f>Table1[[#This Row],[Actual_Profit]]/Table1[[#This Row],[Actual_Sales]]</f>
        <v>0.34146341463414637</v>
      </c>
      <c r="AA1579">
        <v>21</v>
      </c>
      <c r="AB1579" s="5">
        <f>IFERROR(Table1[[#This Row],[Expenses]]/Table1[[#This Row],[Actual_Sales]],0)</f>
        <v>0.25609756097560976</v>
      </c>
      <c r="AC1579">
        <v>9</v>
      </c>
      <c r="AD1579">
        <v>870</v>
      </c>
      <c r="AE1579" s="5">
        <f>IFERROR(Table1[[#This Row],[Inventory]]/Table1[[#This Row],[Actual_Sales]],0)</f>
        <v>10.609756097560975</v>
      </c>
    </row>
    <row r="1580" spans="1:31" x14ac:dyDescent="0.25">
      <c r="A1580">
        <v>2110</v>
      </c>
      <c r="B1580">
        <v>959</v>
      </c>
      <c r="C1580">
        <v>13</v>
      </c>
      <c r="D1580" s="2">
        <v>40513</v>
      </c>
      <c r="E1580">
        <v>82</v>
      </c>
      <c r="F1580">
        <v>80</v>
      </c>
      <c r="G1580">
        <f>Table1[[#This Row],[Actual_Sales]]-Table1[[#This Row],[Budget_Sales]]</f>
        <v>2</v>
      </c>
      <c r="H1580" s="5">
        <f>IF(
Table1[[#This Row],[Budget_Sales]]=0,
"",
IF(
Table1[[#This Row],[Budget_Sales]]&gt;0,
(Table1[[#This Row],[Actual_Sales]]-Table1[[#This Row],[Budget_Sales]])/Table1[[#This Row],[Budget_Sales]],
(Table1[[#This Row],[Actual_Sales]]-Table1[[#This Row],[Budget_Sales]])/ABS(Table1[[#This Row],[Budget_Sales]])
)
)</f>
        <v>2.5000000000000001E-2</v>
      </c>
      <c r="I1580" s="5" t="str">
        <f>IF(Table1[[#This Row],[Sales_Var]]&gt;=0,"Above Budget","Below Budget")</f>
        <v>Above Budget</v>
      </c>
      <c r="J1580">
        <f>Table1[[#This Row],[Actual_Sales]]-(Table1[[#This Row],[COGS]]+Table1[[#This Row],[Expenses]])</f>
        <v>28</v>
      </c>
      <c r="K1580">
        <v>40</v>
      </c>
      <c r="L1580">
        <f>Table1[[#This Row],[Actual_Profit]]-Table1[[#This Row],[Budget_Profit]]</f>
        <v>-12</v>
      </c>
      <c r="M1580" s="5">
        <f>IF(
Table1[[#This Row],[Budget_Profit]]=0,
"",
IF(
Table1[[#This Row],[Budget_Profit]]&gt;0,
(Table1[[#This Row],[Actual_Profit]]-Table1[[#This Row],[Budget_Profit]])/Table1[[#This Row],[Budget_Profit]],
(Table1[[#This Row],[Actual_Profit]]-Table1[[#This Row],[Budget_Profit]])/ABS(Table1[[#This Row],[Budget_Profit]])
)
)</f>
        <v>-0.3</v>
      </c>
      <c r="N1580" s="5" t="str">
        <f>IF(Table1[[#This Row],[Profit_Var]]&gt;=0, "Above Budget", "Below Budget")</f>
        <v>Below Budget</v>
      </c>
      <c r="O1580">
        <v>33</v>
      </c>
      <c r="P1580">
        <v>30</v>
      </c>
      <c r="Q1580">
        <f>Table1[[#This Row],[COGS]]-Table1[[#This Row],[Budget_COGS]]</f>
        <v>3</v>
      </c>
      <c r="R1580" s="5">
        <f>IF(
Table1[[#This Row],[Budget_COGS]]=0,
"",
IF(
Table1[[#This Row],[Budget_COGS]]&gt;0,
(Table1[[#This Row],[Budget_COGS]]-Table1[[#This Row],[COGS]]) / Table1[[#This Row],[Budget_COGS]],
(Table1[[#This Row],[Budget_COGS]]-Table1[[#This Row],[COGS]]) / ABS(Table1[[#This Row],[Budget_COGS]])
)
)</f>
        <v>-0.1</v>
      </c>
      <c r="S1580" s="5" t="str">
        <f>IF(Table1[[#This Row],[COGS _Var]]&gt;=0, "Above Budget", "Below Budget")</f>
        <v>Above Budget</v>
      </c>
      <c r="T1580">
        <f>Table1[[#This Row],[Actual_Sales]]-Table1[[#This Row],[COGS]]</f>
        <v>49</v>
      </c>
      <c r="U1580">
        <v>50</v>
      </c>
      <c r="V1580">
        <f>Table1[[#This Row],[Gross_Margin]]-Table1[[#This Row],[Budget_Margin]]</f>
        <v>-1</v>
      </c>
      <c r="W1580" s="5">
        <f>IF(
Table1[[#This Row],[Budget_Margin]]=0,
"",
IF(
Table1[[#This Row],[Budget_Margin]]&gt;0,
(Table1[[#This Row],[Gross_Margin]]-Table1[[#This Row],[Budget_Margin]]) / Table1[[#This Row],[Budget_Margin]],
(Table1[[#This Row],[Gross_Margin]]-Table1[[#This Row],[Budget_Margin]]) / ABS(Table1[[#This Row],[Budget_Margin]])
)
)</f>
        <v>-0.02</v>
      </c>
      <c r="X1580" s="5" t="str">
        <f>IF(Table1[[#This Row],[Margin_Var]]&gt;=0, "Above Budget", "Below Budget")</f>
        <v>Below Budget</v>
      </c>
      <c r="Y1580" s="5">
        <f>IFERROR(Table1[[#This Row],[Gross_Margin]]/Table1[[#This Row],[Actual_Sales]],0)</f>
        <v>0.59756097560975607</v>
      </c>
      <c r="Z1580" s="5">
        <f>Table1[[#This Row],[Actual_Profit]]/Table1[[#This Row],[Actual_Sales]]</f>
        <v>0.34146341463414637</v>
      </c>
      <c r="AA1580">
        <v>21</v>
      </c>
      <c r="AB1580" s="5">
        <f>IFERROR(Table1[[#This Row],[Expenses]]/Table1[[#This Row],[Actual_Sales]],0)</f>
        <v>0.25609756097560976</v>
      </c>
      <c r="AC1580">
        <v>9</v>
      </c>
      <c r="AD1580">
        <v>818</v>
      </c>
      <c r="AE1580" s="5">
        <f>IFERROR(Table1[[#This Row],[Inventory]]/Table1[[#This Row],[Actual_Sales]],0)</f>
        <v>9.9756097560975618</v>
      </c>
    </row>
    <row r="1581" spans="1:31" x14ac:dyDescent="0.25">
      <c r="A1581">
        <v>3410</v>
      </c>
      <c r="B1581">
        <v>435</v>
      </c>
      <c r="C1581">
        <v>6</v>
      </c>
      <c r="D1581" s="2">
        <v>40756</v>
      </c>
      <c r="E1581">
        <v>82</v>
      </c>
      <c r="F1581">
        <v>70</v>
      </c>
      <c r="G1581">
        <f>Table1[[#This Row],[Actual_Sales]]-Table1[[#This Row],[Budget_Sales]]</f>
        <v>12</v>
      </c>
      <c r="H1581" s="5">
        <f>IF(
Table1[[#This Row],[Budget_Sales]]=0,
"",
IF(
Table1[[#This Row],[Budget_Sales]]&gt;0,
(Table1[[#This Row],[Actual_Sales]]-Table1[[#This Row],[Budget_Sales]])/Table1[[#This Row],[Budget_Sales]],
(Table1[[#This Row],[Actual_Sales]]-Table1[[#This Row],[Budget_Sales]])/ABS(Table1[[#This Row],[Budget_Sales]])
)
)</f>
        <v>0.17142857142857143</v>
      </c>
      <c r="I1581" s="5" t="str">
        <f>IF(Table1[[#This Row],[Sales_Var]]&gt;=0,"Above Budget","Below Budget")</f>
        <v>Above Budget</v>
      </c>
      <c r="J1581">
        <f>Table1[[#This Row],[Actual_Sales]]-(Table1[[#This Row],[COGS]]+Table1[[#This Row],[Expenses]])</f>
        <v>28</v>
      </c>
      <c r="K1581">
        <v>30</v>
      </c>
      <c r="L1581">
        <f>Table1[[#This Row],[Actual_Profit]]-Table1[[#This Row],[Budget_Profit]]</f>
        <v>-2</v>
      </c>
      <c r="M1581" s="5">
        <f>IF(
Table1[[#This Row],[Budget_Profit]]=0,
"",
IF(
Table1[[#This Row],[Budget_Profit]]&gt;0,
(Table1[[#This Row],[Actual_Profit]]-Table1[[#This Row],[Budget_Profit]])/Table1[[#This Row],[Budget_Profit]],
(Table1[[#This Row],[Actual_Profit]]-Table1[[#This Row],[Budget_Profit]])/ABS(Table1[[#This Row],[Budget_Profit]])
)
)</f>
        <v>-6.6666666666666666E-2</v>
      </c>
      <c r="N1581" s="5" t="str">
        <f>IF(Table1[[#This Row],[Profit_Var]]&gt;=0, "Above Budget", "Below Budget")</f>
        <v>Below Budget</v>
      </c>
      <c r="O1581">
        <v>34</v>
      </c>
      <c r="P1581">
        <v>30</v>
      </c>
      <c r="Q1581">
        <f>Table1[[#This Row],[COGS]]-Table1[[#This Row],[Budget_COGS]]</f>
        <v>4</v>
      </c>
      <c r="R1581" s="5">
        <f>IF(
Table1[[#This Row],[Budget_COGS]]=0,
"",
IF(
Table1[[#This Row],[Budget_COGS]]&gt;0,
(Table1[[#This Row],[Budget_COGS]]-Table1[[#This Row],[COGS]]) / Table1[[#This Row],[Budget_COGS]],
(Table1[[#This Row],[Budget_COGS]]-Table1[[#This Row],[COGS]]) / ABS(Table1[[#This Row],[Budget_COGS]])
)
)</f>
        <v>-0.13333333333333333</v>
      </c>
      <c r="S1581" s="5" t="str">
        <f>IF(Table1[[#This Row],[COGS _Var]]&gt;=0, "Above Budget", "Below Budget")</f>
        <v>Above Budget</v>
      </c>
      <c r="T1581">
        <f>Table1[[#This Row],[Actual_Sales]]-Table1[[#This Row],[COGS]]</f>
        <v>48</v>
      </c>
      <c r="U1581">
        <v>40</v>
      </c>
      <c r="V1581">
        <f>Table1[[#This Row],[Gross_Margin]]-Table1[[#This Row],[Budget_Margin]]</f>
        <v>8</v>
      </c>
      <c r="W1581" s="5">
        <f>IF(
Table1[[#This Row],[Budget_Margin]]=0,
"",
IF(
Table1[[#This Row],[Budget_Margin]]&gt;0,
(Table1[[#This Row],[Gross_Margin]]-Table1[[#This Row],[Budget_Margin]]) / Table1[[#This Row],[Budget_Margin]],
(Table1[[#This Row],[Gross_Margin]]-Table1[[#This Row],[Budget_Margin]]) / ABS(Table1[[#This Row],[Budget_Margin]])
)
)</f>
        <v>0.2</v>
      </c>
      <c r="X1581" s="5" t="str">
        <f>IF(Table1[[#This Row],[Margin_Var]]&gt;=0, "Above Budget", "Below Budget")</f>
        <v>Above Budget</v>
      </c>
      <c r="Y1581" s="5">
        <f>IFERROR(Table1[[#This Row],[Gross_Margin]]/Table1[[#This Row],[Actual_Sales]],0)</f>
        <v>0.58536585365853655</v>
      </c>
      <c r="Z1581" s="5">
        <f>Table1[[#This Row],[Actual_Profit]]/Table1[[#This Row],[Actual_Sales]]</f>
        <v>0.34146341463414637</v>
      </c>
      <c r="AA1581">
        <v>20</v>
      </c>
      <c r="AB1581" s="5">
        <f>IFERROR(Table1[[#This Row],[Expenses]]/Table1[[#This Row],[Actual_Sales]],0)</f>
        <v>0.24390243902439024</v>
      </c>
      <c r="AC1581">
        <v>9</v>
      </c>
      <c r="AD1581">
        <v>890</v>
      </c>
      <c r="AE1581" s="5">
        <f>IFERROR(Table1[[#This Row],[Inventory]]/Table1[[#This Row],[Actual_Sales]],0)</f>
        <v>10.853658536585366</v>
      </c>
    </row>
    <row r="1582" spans="1:31" x14ac:dyDescent="0.25">
      <c r="A1582">
        <v>3532</v>
      </c>
      <c r="B1582">
        <v>959</v>
      </c>
      <c r="C1582">
        <v>11</v>
      </c>
      <c r="D1582" s="2">
        <v>40756</v>
      </c>
      <c r="E1582">
        <v>82</v>
      </c>
      <c r="F1582">
        <v>80</v>
      </c>
      <c r="G1582">
        <f>Table1[[#This Row],[Actual_Sales]]-Table1[[#This Row],[Budget_Sales]]</f>
        <v>2</v>
      </c>
      <c r="H1582" s="5">
        <f>IF(
Table1[[#This Row],[Budget_Sales]]=0,
"",
IF(
Table1[[#This Row],[Budget_Sales]]&gt;0,
(Table1[[#This Row],[Actual_Sales]]-Table1[[#This Row],[Budget_Sales]])/Table1[[#This Row],[Budget_Sales]],
(Table1[[#This Row],[Actual_Sales]]-Table1[[#This Row],[Budget_Sales]])/ABS(Table1[[#This Row],[Budget_Sales]])
)
)</f>
        <v>2.5000000000000001E-2</v>
      </c>
      <c r="I1582" s="5" t="str">
        <f>IF(Table1[[#This Row],[Sales_Var]]&gt;=0,"Above Budget","Below Budget")</f>
        <v>Above Budget</v>
      </c>
      <c r="J1582">
        <f>Table1[[#This Row],[Actual_Sales]]-(Table1[[#This Row],[COGS]]+Table1[[#This Row],[Expenses]])</f>
        <v>28</v>
      </c>
      <c r="K1582">
        <v>40</v>
      </c>
      <c r="L1582">
        <f>Table1[[#This Row],[Actual_Profit]]-Table1[[#This Row],[Budget_Profit]]</f>
        <v>-12</v>
      </c>
      <c r="M1582" s="5">
        <f>IF(
Table1[[#This Row],[Budget_Profit]]=0,
"",
IF(
Table1[[#This Row],[Budget_Profit]]&gt;0,
(Table1[[#This Row],[Actual_Profit]]-Table1[[#This Row],[Budget_Profit]])/Table1[[#This Row],[Budget_Profit]],
(Table1[[#This Row],[Actual_Profit]]-Table1[[#This Row],[Budget_Profit]])/ABS(Table1[[#This Row],[Budget_Profit]])
)
)</f>
        <v>-0.3</v>
      </c>
      <c r="N1582" s="5" t="str">
        <f>IF(Table1[[#This Row],[Profit_Var]]&gt;=0, "Above Budget", "Below Budget")</f>
        <v>Below Budget</v>
      </c>
      <c r="O1582">
        <v>34</v>
      </c>
      <c r="P1582">
        <v>30</v>
      </c>
      <c r="Q1582">
        <f>Table1[[#This Row],[COGS]]-Table1[[#This Row],[Budget_COGS]]</f>
        <v>4</v>
      </c>
      <c r="R1582" s="5">
        <f>IF(
Table1[[#This Row],[Budget_COGS]]=0,
"",
IF(
Table1[[#This Row],[Budget_COGS]]&gt;0,
(Table1[[#This Row],[Budget_COGS]]-Table1[[#This Row],[COGS]]) / Table1[[#This Row],[Budget_COGS]],
(Table1[[#This Row],[Budget_COGS]]-Table1[[#This Row],[COGS]]) / ABS(Table1[[#This Row],[Budget_COGS]])
)
)</f>
        <v>-0.13333333333333333</v>
      </c>
      <c r="S1582" s="5" t="str">
        <f>IF(Table1[[#This Row],[COGS _Var]]&gt;=0, "Above Budget", "Below Budget")</f>
        <v>Above Budget</v>
      </c>
      <c r="T1582">
        <f>Table1[[#This Row],[Actual_Sales]]-Table1[[#This Row],[COGS]]</f>
        <v>48</v>
      </c>
      <c r="U1582">
        <v>50</v>
      </c>
      <c r="V1582">
        <f>Table1[[#This Row],[Gross_Margin]]-Table1[[#This Row],[Budget_Margin]]</f>
        <v>-2</v>
      </c>
      <c r="W1582" s="5">
        <f>IF(
Table1[[#This Row],[Budget_Margin]]=0,
"",
IF(
Table1[[#This Row],[Budget_Margin]]&gt;0,
(Table1[[#This Row],[Gross_Margin]]-Table1[[#This Row],[Budget_Margin]]) / Table1[[#This Row],[Budget_Margin]],
(Table1[[#This Row],[Gross_Margin]]-Table1[[#This Row],[Budget_Margin]]) / ABS(Table1[[#This Row],[Budget_Margin]])
)
)</f>
        <v>-0.04</v>
      </c>
      <c r="X1582" s="5" t="str">
        <f>IF(Table1[[#This Row],[Margin_Var]]&gt;=0, "Above Budget", "Below Budget")</f>
        <v>Below Budget</v>
      </c>
      <c r="Y1582" s="5">
        <f>IFERROR(Table1[[#This Row],[Gross_Margin]]/Table1[[#This Row],[Actual_Sales]],0)</f>
        <v>0.58536585365853655</v>
      </c>
      <c r="Z1582" s="5">
        <f>Table1[[#This Row],[Actual_Profit]]/Table1[[#This Row],[Actual_Sales]]</f>
        <v>0.34146341463414637</v>
      </c>
      <c r="AA1582">
        <v>20</v>
      </c>
      <c r="AB1582" s="5">
        <f>IFERROR(Table1[[#This Row],[Expenses]]/Table1[[#This Row],[Actual_Sales]],0)</f>
        <v>0.24390243902439024</v>
      </c>
      <c r="AC1582">
        <v>9</v>
      </c>
      <c r="AD1582">
        <v>890</v>
      </c>
      <c r="AE1582" s="5">
        <f>IFERROR(Table1[[#This Row],[Inventory]]/Table1[[#This Row],[Actual_Sales]],0)</f>
        <v>10.853658536585366</v>
      </c>
    </row>
    <row r="1583" spans="1:31" x14ac:dyDescent="0.25">
      <c r="A1583">
        <v>4114</v>
      </c>
      <c r="B1583">
        <v>386</v>
      </c>
      <c r="C1583">
        <v>6</v>
      </c>
      <c r="D1583" s="2">
        <v>40878</v>
      </c>
      <c r="E1583">
        <v>208</v>
      </c>
      <c r="F1583">
        <v>190</v>
      </c>
      <c r="G1583">
        <f>Table1[[#This Row],[Actual_Sales]]-Table1[[#This Row],[Budget_Sales]]</f>
        <v>18</v>
      </c>
      <c r="H1583" s="5">
        <f>IF(
Table1[[#This Row],[Budget_Sales]]=0,
"",
IF(
Table1[[#This Row],[Budget_Sales]]&gt;0,
(Table1[[#This Row],[Actual_Sales]]-Table1[[#This Row],[Budget_Sales]])/Table1[[#This Row],[Budget_Sales]],
(Table1[[#This Row],[Actual_Sales]]-Table1[[#This Row],[Budget_Sales]])/ABS(Table1[[#This Row],[Budget_Sales]])
)
)</f>
        <v>9.4736842105263161E-2</v>
      </c>
      <c r="I1583" s="5" t="str">
        <f>IF(Table1[[#This Row],[Sales_Var]]&gt;=0,"Above Budget","Below Budget")</f>
        <v>Above Budget</v>
      </c>
      <c r="J1583">
        <f>Table1[[#This Row],[Actual_Sales]]-(Table1[[#This Row],[COGS]]+Table1[[#This Row],[Expenses]])</f>
        <v>71</v>
      </c>
      <c r="K1583">
        <v>70</v>
      </c>
      <c r="L1583">
        <f>Table1[[#This Row],[Actual_Profit]]-Table1[[#This Row],[Budget_Profit]]</f>
        <v>1</v>
      </c>
      <c r="M1583" s="5">
        <f>IF(
Table1[[#This Row],[Budget_Profit]]=0,
"",
IF(
Table1[[#This Row],[Budget_Profit]]&gt;0,
(Table1[[#This Row],[Actual_Profit]]-Table1[[#This Row],[Budget_Profit]])/Table1[[#This Row],[Budget_Profit]],
(Table1[[#This Row],[Actual_Profit]]-Table1[[#This Row],[Budget_Profit]])/ABS(Table1[[#This Row],[Budget_Profit]])
)
)</f>
        <v>1.4285714285714285E-2</v>
      </c>
      <c r="N1583" s="5" t="str">
        <f>IF(Table1[[#This Row],[Profit_Var]]&gt;=0, "Above Budget", "Below Budget")</f>
        <v>Above Budget</v>
      </c>
      <c r="O1583">
        <v>83</v>
      </c>
      <c r="P1583">
        <v>80</v>
      </c>
      <c r="Q1583">
        <f>Table1[[#This Row],[COGS]]-Table1[[#This Row],[Budget_COGS]]</f>
        <v>3</v>
      </c>
      <c r="R1583" s="5">
        <f>IF(
Table1[[#This Row],[Budget_COGS]]=0,
"",
IF(
Table1[[#This Row],[Budget_COGS]]&gt;0,
(Table1[[#This Row],[Budget_COGS]]-Table1[[#This Row],[COGS]]) / Table1[[#This Row],[Budget_COGS]],
(Table1[[#This Row],[Budget_COGS]]-Table1[[#This Row],[COGS]]) / ABS(Table1[[#This Row],[Budget_COGS]])
)
)</f>
        <v>-3.7499999999999999E-2</v>
      </c>
      <c r="S1583" s="5" t="str">
        <f>IF(Table1[[#This Row],[COGS _Var]]&gt;=0, "Above Budget", "Below Budget")</f>
        <v>Above Budget</v>
      </c>
      <c r="T1583">
        <f>Table1[[#This Row],[Actual_Sales]]-Table1[[#This Row],[COGS]]</f>
        <v>125</v>
      </c>
      <c r="U1583">
        <v>110</v>
      </c>
      <c r="V1583">
        <f>Table1[[#This Row],[Gross_Margin]]-Table1[[#This Row],[Budget_Margin]]</f>
        <v>15</v>
      </c>
      <c r="W1583" s="5">
        <f>IF(
Table1[[#This Row],[Budget_Margin]]=0,
"",
IF(
Table1[[#This Row],[Budget_Margin]]&gt;0,
(Table1[[#This Row],[Gross_Margin]]-Table1[[#This Row],[Budget_Margin]]) / Table1[[#This Row],[Budget_Margin]],
(Table1[[#This Row],[Gross_Margin]]-Table1[[#This Row],[Budget_Margin]]) / ABS(Table1[[#This Row],[Budget_Margin]])
)
)</f>
        <v>0.13636363636363635</v>
      </c>
      <c r="X1583" s="5" t="str">
        <f>IF(Table1[[#This Row],[Margin_Var]]&gt;=0, "Above Budget", "Below Budget")</f>
        <v>Above Budget</v>
      </c>
      <c r="Y1583" s="5">
        <f>IFERROR(Table1[[#This Row],[Gross_Margin]]/Table1[[#This Row],[Actual_Sales]],0)</f>
        <v>0.60096153846153844</v>
      </c>
      <c r="Z1583" s="5">
        <f>Table1[[#This Row],[Actual_Profit]]/Table1[[#This Row],[Actual_Sales]]</f>
        <v>0.34134615384615385</v>
      </c>
      <c r="AA1583">
        <v>54</v>
      </c>
      <c r="AB1583" s="5">
        <f>IFERROR(Table1[[#This Row],[Expenses]]/Table1[[#This Row],[Actual_Sales]],0)</f>
        <v>0.25961538461538464</v>
      </c>
      <c r="AC1583">
        <v>27</v>
      </c>
      <c r="AD1583">
        <v>575</v>
      </c>
      <c r="AE1583" s="5">
        <f>IFERROR(Table1[[#This Row],[Inventory]]/Table1[[#This Row],[Actual_Sales]],0)</f>
        <v>2.7644230769230771</v>
      </c>
    </row>
    <row r="1584" spans="1:31" x14ac:dyDescent="0.25">
      <c r="A1584">
        <v>2673</v>
      </c>
      <c r="B1584">
        <v>262</v>
      </c>
      <c r="C1584">
        <v>3</v>
      </c>
      <c r="D1584" s="2">
        <v>40634</v>
      </c>
      <c r="E1584">
        <v>208</v>
      </c>
      <c r="F1584">
        <v>200</v>
      </c>
      <c r="G1584">
        <f>Table1[[#This Row],[Actual_Sales]]-Table1[[#This Row],[Budget_Sales]]</f>
        <v>8</v>
      </c>
      <c r="H1584" s="5">
        <f>IF(
Table1[[#This Row],[Budget_Sales]]=0,
"",
IF(
Table1[[#This Row],[Budget_Sales]]&gt;0,
(Table1[[#This Row],[Actual_Sales]]-Table1[[#This Row],[Budget_Sales]])/Table1[[#This Row],[Budget_Sales]],
(Table1[[#This Row],[Actual_Sales]]-Table1[[#This Row],[Budget_Sales]])/ABS(Table1[[#This Row],[Budget_Sales]])
)
)</f>
        <v>0.04</v>
      </c>
      <c r="I1584" s="5" t="str">
        <f>IF(Table1[[#This Row],[Sales_Var]]&gt;=0,"Above Budget","Below Budget")</f>
        <v>Above Budget</v>
      </c>
      <c r="J1584">
        <f>Table1[[#This Row],[Actual_Sales]]-(Table1[[#This Row],[COGS]]+Table1[[#This Row],[Expenses]])</f>
        <v>71</v>
      </c>
      <c r="K1584">
        <v>80</v>
      </c>
      <c r="L1584">
        <f>Table1[[#This Row],[Actual_Profit]]-Table1[[#This Row],[Budget_Profit]]</f>
        <v>-9</v>
      </c>
      <c r="M1584" s="5">
        <f>IF(
Table1[[#This Row],[Budget_Profit]]=0,
"",
IF(
Table1[[#This Row],[Budget_Profit]]&gt;0,
(Table1[[#This Row],[Actual_Profit]]-Table1[[#This Row],[Budget_Profit]])/Table1[[#This Row],[Budget_Profit]],
(Table1[[#This Row],[Actual_Profit]]-Table1[[#This Row],[Budget_Profit]])/ABS(Table1[[#This Row],[Budget_Profit]])
)
)</f>
        <v>-0.1125</v>
      </c>
      <c r="N1584" s="5" t="str">
        <f>IF(Table1[[#This Row],[Profit_Var]]&gt;=0, "Above Budget", "Below Budget")</f>
        <v>Below Budget</v>
      </c>
      <c r="O1584">
        <v>83</v>
      </c>
      <c r="P1584">
        <v>80</v>
      </c>
      <c r="Q1584">
        <f>Table1[[#This Row],[COGS]]-Table1[[#This Row],[Budget_COGS]]</f>
        <v>3</v>
      </c>
      <c r="R1584" s="5">
        <f>IF(
Table1[[#This Row],[Budget_COGS]]=0,
"",
IF(
Table1[[#This Row],[Budget_COGS]]&gt;0,
(Table1[[#This Row],[Budget_COGS]]-Table1[[#This Row],[COGS]]) / Table1[[#This Row],[Budget_COGS]],
(Table1[[#This Row],[Budget_COGS]]-Table1[[#This Row],[COGS]]) / ABS(Table1[[#This Row],[Budget_COGS]])
)
)</f>
        <v>-3.7499999999999999E-2</v>
      </c>
      <c r="S1584" s="5" t="str">
        <f>IF(Table1[[#This Row],[COGS _Var]]&gt;=0, "Above Budget", "Below Budget")</f>
        <v>Above Budget</v>
      </c>
      <c r="T1584">
        <f>Table1[[#This Row],[Actual_Sales]]-Table1[[#This Row],[COGS]]</f>
        <v>125</v>
      </c>
      <c r="U1584">
        <v>120</v>
      </c>
      <c r="V1584">
        <f>Table1[[#This Row],[Gross_Margin]]-Table1[[#This Row],[Budget_Margin]]</f>
        <v>5</v>
      </c>
      <c r="W1584" s="5">
        <f>IF(
Table1[[#This Row],[Budget_Margin]]=0,
"",
IF(
Table1[[#This Row],[Budget_Margin]]&gt;0,
(Table1[[#This Row],[Gross_Margin]]-Table1[[#This Row],[Budget_Margin]]) / Table1[[#This Row],[Budget_Margin]],
(Table1[[#This Row],[Gross_Margin]]-Table1[[#This Row],[Budget_Margin]]) / ABS(Table1[[#This Row],[Budget_Margin]])
)
)</f>
        <v>4.1666666666666664E-2</v>
      </c>
      <c r="X1584" s="5" t="str">
        <f>IF(Table1[[#This Row],[Margin_Var]]&gt;=0, "Above Budget", "Below Budget")</f>
        <v>Above Budget</v>
      </c>
      <c r="Y1584" s="5">
        <f>IFERROR(Table1[[#This Row],[Gross_Margin]]/Table1[[#This Row],[Actual_Sales]],0)</f>
        <v>0.60096153846153844</v>
      </c>
      <c r="Z1584" s="5">
        <f>Table1[[#This Row],[Actual_Profit]]/Table1[[#This Row],[Actual_Sales]]</f>
        <v>0.34134615384615385</v>
      </c>
      <c r="AA1584">
        <v>54</v>
      </c>
      <c r="AB1584" s="5">
        <f>IFERROR(Table1[[#This Row],[Expenses]]/Table1[[#This Row],[Actual_Sales]],0)</f>
        <v>0.25961538461538464</v>
      </c>
      <c r="AC1584">
        <v>27</v>
      </c>
      <c r="AD1584">
        <v>433</v>
      </c>
      <c r="AE1584" s="5">
        <f>IFERROR(Table1[[#This Row],[Inventory]]/Table1[[#This Row],[Actual_Sales]],0)</f>
        <v>2.0817307692307692</v>
      </c>
    </row>
    <row r="1585" spans="1:31" x14ac:dyDescent="0.25">
      <c r="A1585">
        <v>2785</v>
      </c>
      <c r="B1585">
        <v>754</v>
      </c>
      <c r="C1585">
        <v>6</v>
      </c>
      <c r="D1585" s="2">
        <v>40634</v>
      </c>
      <c r="E1585">
        <v>208</v>
      </c>
      <c r="F1585">
        <v>190</v>
      </c>
      <c r="G1585">
        <f>Table1[[#This Row],[Actual_Sales]]-Table1[[#This Row],[Budget_Sales]]</f>
        <v>18</v>
      </c>
      <c r="H1585" s="5">
        <f>IF(
Table1[[#This Row],[Budget_Sales]]=0,
"",
IF(
Table1[[#This Row],[Budget_Sales]]&gt;0,
(Table1[[#This Row],[Actual_Sales]]-Table1[[#This Row],[Budget_Sales]])/Table1[[#This Row],[Budget_Sales]],
(Table1[[#This Row],[Actual_Sales]]-Table1[[#This Row],[Budget_Sales]])/ABS(Table1[[#This Row],[Budget_Sales]])
)
)</f>
        <v>9.4736842105263161E-2</v>
      </c>
      <c r="I1585" s="5" t="str">
        <f>IF(Table1[[#This Row],[Sales_Var]]&gt;=0,"Above Budget","Below Budget")</f>
        <v>Above Budget</v>
      </c>
      <c r="J1585">
        <f>Table1[[#This Row],[Actual_Sales]]-(Table1[[#This Row],[COGS]]+Table1[[#This Row],[Expenses]])</f>
        <v>71</v>
      </c>
      <c r="K1585">
        <v>80</v>
      </c>
      <c r="L1585">
        <f>Table1[[#This Row],[Actual_Profit]]-Table1[[#This Row],[Budget_Profit]]</f>
        <v>-9</v>
      </c>
      <c r="M1585" s="5">
        <f>IF(
Table1[[#This Row],[Budget_Profit]]=0,
"",
IF(
Table1[[#This Row],[Budget_Profit]]&gt;0,
(Table1[[#This Row],[Actual_Profit]]-Table1[[#This Row],[Budget_Profit]])/Table1[[#This Row],[Budget_Profit]],
(Table1[[#This Row],[Actual_Profit]]-Table1[[#This Row],[Budget_Profit]])/ABS(Table1[[#This Row],[Budget_Profit]])
)
)</f>
        <v>-0.1125</v>
      </c>
      <c r="N1585" s="5" t="str">
        <f>IF(Table1[[#This Row],[Profit_Var]]&gt;=0, "Above Budget", "Below Budget")</f>
        <v>Below Budget</v>
      </c>
      <c r="O1585">
        <v>83</v>
      </c>
      <c r="P1585">
        <v>70</v>
      </c>
      <c r="Q1585">
        <f>Table1[[#This Row],[COGS]]-Table1[[#This Row],[Budget_COGS]]</f>
        <v>13</v>
      </c>
      <c r="R1585" s="5">
        <f>IF(
Table1[[#This Row],[Budget_COGS]]=0,
"",
IF(
Table1[[#This Row],[Budget_COGS]]&gt;0,
(Table1[[#This Row],[Budget_COGS]]-Table1[[#This Row],[COGS]]) / Table1[[#This Row],[Budget_COGS]],
(Table1[[#This Row],[Budget_COGS]]-Table1[[#This Row],[COGS]]) / ABS(Table1[[#This Row],[Budget_COGS]])
)
)</f>
        <v>-0.18571428571428572</v>
      </c>
      <c r="S1585" s="5" t="str">
        <f>IF(Table1[[#This Row],[COGS _Var]]&gt;=0, "Above Budget", "Below Budget")</f>
        <v>Above Budget</v>
      </c>
      <c r="T1585">
        <f>Table1[[#This Row],[Actual_Sales]]-Table1[[#This Row],[COGS]]</f>
        <v>125</v>
      </c>
      <c r="U1585">
        <v>120</v>
      </c>
      <c r="V1585">
        <f>Table1[[#This Row],[Gross_Margin]]-Table1[[#This Row],[Budget_Margin]]</f>
        <v>5</v>
      </c>
      <c r="W1585" s="5">
        <f>IF(
Table1[[#This Row],[Budget_Margin]]=0,
"",
IF(
Table1[[#This Row],[Budget_Margin]]&gt;0,
(Table1[[#This Row],[Gross_Margin]]-Table1[[#This Row],[Budget_Margin]]) / Table1[[#This Row],[Budget_Margin]],
(Table1[[#This Row],[Gross_Margin]]-Table1[[#This Row],[Budget_Margin]]) / ABS(Table1[[#This Row],[Budget_Margin]])
)
)</f>
        <v>4.1666666666666664E-2</v>
      </c>
      <c r="X1585" s="5" t="str">
        <f>IF(Table1[[#This Row],[Margin_Var]]&gt;=0, "Above Budget", "Below Budget")</f>
        <v>Above Budget</v>
      </c>
      <c r="Y1585" s="5">
        <f>IFERROR(Table1[[#This Row],[Gross_Margin]]/Table1[[#This Row],[Actual_Sales]],0)</f>
        <v>0.60096153846153844</v>
      </c>
      <c r="Z1585" s="5">
        <f>Table1[[#This Row],[Actual_Profit]]/Table1[[#This Row],[Actual_Sales]]</f>
        <v>0.34134615384615385</v>
      </c>
      <c r="AA1585">
        <v>54</v>
      </c>
      <c r="AB1585" s="5">
        <f>IFERROR(Table1[[#This Row],[Expenses]]/Table1[[#This Row],[Actual_Sales]],0)</f>
        <v>0.25961538461538464</v>
      </c>
      <c r="AC1585">
        <v>27</v>
      </c>
      <c r="AD1585">
        <v>433</v>
      </c>
      <c r="AE1585" s="5">
        <f>IFERROR(Table1[[#This Row],[Inventory]]/Table1[[#This Row],[Actual_Sales]],0)</f>
        <v>2.0817307692307692</v>
      </c>
    </row>
    <row r="1586" spans="1:31" x14ac:dyDescent="0.25">
      <c r="A1586">
        <v>4069</v>
      </c>
      <c r="B1586">
        <v>971</v>
      </c>
      <c r="C1586">
        <v>6</v>
      </c>
      <c r="D1586" s="2">
        <v>40848</v>
      </c>
      <c r="E1586">
        <v>387</v>
      </c>
      <c r="F1586">
        <v>350</v>
      </c>
      <c r="G1586">
        <f>Table1[[#This Row],[Actual_Sales]]-Table1[[#This Row],[Budget_Sales]]</f>
        <v>37</v>
      </c>
      <c r="H1586" s="5">
        <f>IF(
Table1[[#This Row],[Budget_Sales]]=0,
"",
IF(
Table1[[#This Row],[Budget_Sales]]&gt;0,
(Table1[[#This Row],[Actual_Sales]]-Table1[[#This Row],[Budget_Sales]])/Table1[[#This Row],[Budget_Sales]],
(Table1[[#This Row],[Actual_Sales]]-Table1[[#This Row],[Budget_Sales]])/ABS(Table1[[#This Row],[Budget_Sales]])
)
)</f>
        <v>0.10571428571428572</v>
      </c>
      <c r="I1586" s="5" t="str">
        <f>IF(Table1[[#This Row],[Sales_Var]]&gt;=0,"Above Budget","Below Budget")</f>
        <v>Above Budget</v>
      </c>
      <c r="J1586">
        <f>Table1[[#This Row],[Actual_Sales]]-(Table1[[#This Row],[COGS]]+Table1[[#This Row],[Expenses]])</f>
        <v>132</v>
      </c>
      <c r="K1586">
        <v>120</v>
      </c>
      <c r="L1586">
        <f>Table1[[#This Row],[Actual_Profit]]-Table1[[#This Row],[Budget_Profit]]</f>
        <v>12</v>
      </c>
      <c r="M1586" s="5">
        <f>IF(
Table1[[#This Row],[Budget_Profit]]=0,
"",
IF(
Table1[[#This Row],[Budget_Profit]]&gt;0,
(Table1[[#This Row],[Actual_Profit]]-Table1[[#This Row],[Budget_Profit]])/Table1[[#This Row],[Budget_Profit]],
(Table1[[#This Row],[Actual_Profit]]-Table1[[#This Row],[Budget_Profit]])/ABS(Table1[[#This Row],[Budget_Profit]])
)
)</f>
        <v>0.1</v>
      </c>
      <c r="N1586" s="5" t="str">
        <f>IF(Table1[[#This Row],[Profit_Var]]&gt;=0, "Above Budget", "Below Budget")</f>
        <v>Above Budget</v>
      </c>
      <c r="O1586">
        <v>181</v>
      </c>
      <c r="P1586">
        <v>170</v>
      </c>
      <c r="Q1586">
        <f>Table1[[#This Row],[COGS]]-Table1[[#This Row],[Budget_COGS]]</f>
        <v>11</v>
      </c>
      <c r="R1586" s="5">
        <f>IF(
Table1[[#This Row],[Budget_COGS]]=0,
"",
IF(
Table1[[#This Row],[Budget_COGS]]&gt;0,
(Table1[[#This Row],[Budget_COGS]]-Table1[[#This Row],[COGS]]) / Table1[[#This Row],[Budget_COGS]],
(Table1[[#This Row],[Budget_COGS]]-Table1[[#This Row],[COGS]]) / ABS(Table1[[#This Row],[Budget_COGS]])
)
)</f>
        <v>-6.4705882352941183E-2</v>
      </c>
      <c r="S1586" s="5" t="str">
        <f>IF(Table1[[#This Row],[COGS _Var]]&gt;=0, "Above Budget", "Below Budget")</f>
        <v>Above Budget</v>
      </c>
      <c r="T1586">
        <f>Table1[[#This Row],[Actual_Sales]]-Table1[[#This Row],[COGS]]</f>
        <v>206</v>
      </c>
      <c r="U1586">
        <v>180</v>
      </c>
      <c r="V1586">
        <f>Table1[[#This Row],[Gross_Margin]]-Table1[[#This Row],[Budget_Margin]]</f>
        <v>26</v>
      </c>
      <c r="W1586" s="5">
        <f>IF(
Table1[[#This Row],[Budget_Margin]]=0,
"",
IF(
Table1[[#This Row],[Budget_Margin]]&gt;0,
(Table1[[#This Row],[Gross_Margin]]-Table1[[#This Row],[Budget_Margin]]) / Table1[[#This Row],[Budget_Margin]],
(Table1[[#This Row],[Gross_Margin]]-Table1[[#This Row],[Budget_Margin]]) / ABS(Table1[[#This Row],[Budget_Margin]])
)
)</f>
        <v>0.14444444444444443</v>
      </c>
      <c r="X1586" s="5" t="str">
        <f>IF(Table1[[#This Row],[Margin_Var]]&gt;=0, "Above Budget", "Below Budget")</f>
        <v>Above Budget</v>
      </c>
      <c r="Y1586" s="5">
        <f>IFERROR(Table1[[#This Row],[Gross_Margin]]/Table1[[#This Row],[Actual_Sales]],0)</f>
        <v>0.53229974160206717</v>
      </c>
      <c r="Z1586" s="5">
        <f>Table1[[#This Row],[Actual_Profit]]/Table1[[#This Row],[Actual_Sales]]</f>
        <v>0.34108527131782945</v>
      </c>
      <c r="AA1586">
        <v>74</v>
      </c>
      <c r="AB1586" s="5">
        <f>IFERROR(Table1[[#This Row],[Expenses]]/Table1[[#This Row],[Actual_Sales]],0)</f>
        <v>0.19121447028423771</v>
      </c>
      <c r="AC1586">
        <v>50</v>
      </c>
      <c r="AD1586">
        <v>1283</v>
      </c>
      <c r="AE1586" s="5">
        <f>IFERROR(Table1[[#This Row],[Inventory]]/Table1[[#This Row],[Actual_Sales]],0)</f>
        <v>3.3152454780361755</v>
      </c>
    </row>
    <row r="1587" spans="1:31" x14ac:dyDescent="0.25">
      <c r="A1587">
        <v>3996</v>
      </c>
      <c r="B1587">
        <v>617</v>
      </c>
      <c r="C1587">
        <v>7</v>
      </c>
      <c r="D1587" s="2">
        <v>40848</v>
      </c>
      <c r="E1587">
        <v>387</v>
      </c>
      <c r="F1587">
        <v>350</v>
      </c>
      <c r="G1587">
        <f>Table1[[#This Row],[Actual_Sales]]-Table1[[#This Row],[Budget_Sales]]</f>
        <v>37</v>
      </c>
      <c r="H1587" s="5">
        <f>IF(
Table1[[#This Row],[Budget_Sales]]=0,
"",
IF(
Table1[[#This Row],[Budget_Sales]]&gt;0,
(Table1[[#This Row],[Actual_Sales]]-Table1[[#This Row],[Budget_Sales]])/Table1[[#This Row],[Budget_Sales]],
(Table1[[#This Row],[Actual_Sales]]-Table1[[#This Row],[Budget_Sales]])/ABS(Table1[[#This Row],[Budget_Sales]])
)
)</f>
        <v>0.10571428571428572</v>
      </c>
      <c r="I1587" s="5" t="str">
        <f>IF(Table1[[#This Row],[Sales_Var]]&gt;=0,"Above Budget","Below Budget")</f>
        <v>Above Budget</v>
      </c>
      <c r="J1587">
        <f>Table1[[#This Row],[Actual_Sales]]-(Table1[[#This Row],[COGS]]+Table1[[#This Row],[Expenses]])</f>
        <v>132</v>
      </c>
      <c r="K1587">
        <v>120</v>
      </c>
      <c r="L1587">
        <f>Table1[[#This Row],[Actual_Profit]]-Table1[[#This Row],[Budget_Profit]]</f>
        <v>12</v>
      </c>
      <c r="M1587" s="5">
        <f>IF(
Table1[[#This Row],[Budget_Profit]]=0,
"",
IF(
Table1[[#This Row],[Budget_Profit]]&gt;0,
(Table1[[#This Row],[Actual_Profit]]-Table1[[#This Row],[Budget_Profit]])/Table1[[#This Row],[Budget_Profit]],
(Table1[[#This Row],[Actual_Profit]]-Table1[[#This Row],[Budget_Profit]])/ABS(Table1[[#This Row],[Budget_Profit]])
)
)</f>
        <v>0.1</v>
      </c>
      <c r="N1587" s="5" t="str">
        <f>IF(Table1[[#This Row],[Profit_Var]]&gt;=0, "Above Budget", "Below Budget")</f>
        <v>Above Budget</v>
      </c>
      <c r="O1587">
        <v>181</v>
      </c>
      <c r="P1587">
        <v>170</v>
      </c>
      <c r="Q1587">
        <f>Table1[[#This Row],[COGS]]-Table1[[#This Row],[Budget_COGS]]</f>
        <v>11</v>
      </c>
      <c r="R1587" s="5">
        <f>IF(
Table1[[#This Row],[Budget_COGS]]=0,
"",
IF(
Table1[[#This Row],[Budget_COGS]]&gt;0,
(Table1[[#This Row],[Budget_COGS]]-Table1[[#This Row],[COGS]]) / Table1[[#This Row],[Budget_COGS]],
(Table1[[#This Row],[Budget_COGS]]-Table1[[#This Row],[COGS]]) / ABS(Table1[[#This Row],[Budget_COGS]])
)
)</f>
        <v>-6.4705882352941183E-2</v>
      </c>
      <c r="S1587" s="5" t="str">
        <f>IF(Table1[[#This Row],[COGS _Var]]&gt;=0, "Above Budget", "Below Budget")</f>
        <v>Above Budget</v>
      </c>
      <c r="T1587">
        <f>Table1[[#This Row],[Actual_Sales]]-Table1[[#This Row],[COGS]]</f>
        <v>206</v>
      </c>
      <c r="U1587">
        <v>180</v>
      </c>
      <c r="V1587">
        <f>Table1[[#This Row],[Gross_Margin]]-Table1[[#This Row],[Budget_Margin]]</f>
        <v>26</v>
      </c>
      <c r="W1587" s="5">
        <f>IF(
Table1[[#This Row],[Budget_Margin]]=0,
"",
IF(
Table1[[#This Row],[Budget_Margin]]&gt;0,
(Table1[[#This Row],[Gross_Margin]]-Table1[[#This Row],[Budget_Margin]]) / Table1[[#This Row],[Budget_Margin]],
(Table1[[#This Row],[Gross_Margin]]-Table1[[#This Row],[Budget_Margin]]) / ABS(Table1[[#This Row],[Budget_Margin]])
)
)</f>
        <v>0.14444444444444443</v>
      </c>
      <c r="X1587" s="5" t="str">
        <f>IF(Table1[[#This Row],[Margin_Var]]&gt;=0, "Above Budget", "Below Budget")</f>
        <v>Above Budget</v>
      </c>
      <c r="Y1587" s="5">
        <f>IFERROR(Table1[[#This Row],[Gross_Margin]]/Table1[[#This Row],[Actual_Sales]],0)</f>
        <v>0.53229974160206717</v>
      </c>
      <c r="Z1587" s="5">
        <f>Table1[[#This Row],[Actual_Profit]]/Table1[[#This Row],[Actual_Sales]]</f>
        <v>0.34108527131782945</v>
      </c>
      <c r="AA1587">
        <v>74</v>
      </c>
      <c r="AB1587" s="5">
        <f>IFERROR(Table1[[#This Row],[Expenses]]/Table1[[#This Row],[Actual_Sales]],0)</f>
        <v>0.19121447028423771</v>
      </c>
      <c r="AC1587">
        <v>50</v>
      </c>
      <c r="AD1587">
        <v>1283</v>
      </c>
      <c r="AE1587" s="5">
        <f>IFERROR(Table1[[#This Row],[Inventory]]/Table1[[#This Row],[Actual_Sales]],0)</f>
        <v>3.3152454780361755</v>
      </c>
    </row>
    <row r="1588" spans="1:31" x14ac:dyDescent="0.25">
      <c r="A1588">
        <v>2846</v>
      </c>
      <c r="B1588">
        <v>253</v>
      </c>
      <c r="C1588">
        <v>2</v>
      </c>
      <c r="D1588" s="2">
        <v>40664</v>
      </c>
      <c r="E1588">
        <v>173</v>
      </c>
      <c r="F1588">
        <v>210</v>
      </c>
      <c r="G1588">
        <f>Table1[[#This Row],[Actual_Sales]]-Table1[[#This Row],[Budget_Sales]]</f>
        <v>-37</v>
      </c>
      <c r="H1588" s="5">
        <f>IF(
Table1[[#This Row],[Budget_Sales]]=0,
"",
IF(
Table1[[#This Row],[Budget_Sales]]&gt;0,
(Table1[[#This Row],[Actual_Sales]]-Table1[[#This Row],[Budget_Sales]])/Table1[[#This Row],[Budget_Sales]],
(Table1[[#This Row],[Actual_Sales]]-Table1[[#This Row],[Budget_Sales]])/ABS(Table1[[#This Row],[Budget_Sales]])
)
)</f>
        <v>-0.1761904761904762</v>
      </c>
      <c r="I1588" s="5" t="str">
        <f>IF(Table1[[#This Row],[Sales_Var]]&gt;=0,"Above Budget","Below Budget")</f>
        <v>Below Budget</v>
      </c>
      <c r="J1588">
        <f>Table1[[#This Row],[Actual_Sales]]-(Table1[[#This Row],[COGS]]+Table1[[#This Row],[Expenses]])</f>
        <v>59</v>
      </c>
      <c r="K1588">
        <v>90</v>
      </c>
      <c r="L1588">
        <f>Table1[[#This Row],[Actual_Profit]]-Table1[[#This Row],[Budget_Profit]]</f>
        <v>-31</v>
      </c>
      <c r="M1588" s="5">
        <f>IF(
Table1[[#This Row],[Budget_Profit]]=0,
"",
IF(
Table1[[#This Row],[Budget_Profit]]&gt;0,
(Table1[[#This Row],[Actual_Profit]]-Table1[[#This Row],[Budget_Profit]])/Table1[[#This Row],[Budget_Profit]],
(Table1[[#This Row],[Actual_Profit]]-Table1[[#This Row],[Budget_Profit]])/ABS(Table1[[#This Row],[Budget_Profit]])
)
)</f>
        <v>-0.34444444444444444</v>
      </c>
      <c r="N1588" s="5" t="str">
        <f>IF(Table1[[#This Row],[Profit_Var]]&gt;=0, "Above Budget", "Below Budget")</f>
        <v>Below Budget</v>
      </c>
      <c r="O1588">
        <v>71</v>
      </c>
      <c r="P1588">
        <v>80</v>
      </c>
      <c r="Q1588">
        <f>Table1[[#This Row],[COGS]]-Table1[[#This Row],[Budget_COGS]]</f>
        <v>-9</v>
      </c>
      <c r="R1588" s="5">
        <f>IF(
Table1[[#This Row],[Budget_COGS]]=0,
"",
IF(
Table1[[#This Row],[Budget_COGS]]&gt;0,
(Table1[[#This Row],[Budget_COGS]]-Table1[[#This Row],[COGS]]) / Table1[[#This Row],[Budget_COGS]],
(Table1[[#This Row],[Budget_COGS]]-Table1[[#This Row],[COGS]]) / ABS(Table1[[#This Row],[Budget_COGS]])
)
)</f>
        <v>0.1125</v>
      </c>
      <c r="S1588" s="5" t="str">
        <f>IF(Table1[[#This Row],[COGS _Var]]&gt;=0, "Above Budget", "Below Budget")</f>
        <v>Below Budget</v>
      </c>
      <c r="T1588">
        <f>Table1[[#This Row],[Actual_Sales]]-Table1[[#This Row],[COGS]]</f>
        <v>102</v>
      </c>
      <c r="U1588">
        <v>130</v>
      </c>
      <c r="V1588">
        <f>Table1[[#This Row],[Gross_Margin]]-Table1[[#This Row],[Budget_Margin]]</f>
        <v>-28</v>
      </c>
      <c r="W1588" s="5">
        <f>IF(
Table1[[#This Row],[Budget_Margin]]=0,
"",
IF(
Table1[[#This Row],[Budget_Margin]]&gt;0,
(Table1[[#This Row],[Gross_Margin]]-Table1[[#This Row],[Budget_Margin]]) / Table1[[#This Row],[Budget_Margin]],
(Table1[[#This Row],[Gross_Margin]]-Table1[[#This Row],[Budget_Margin]]) / ABS(Table1[[#This Row],[Budget_Margin]])
)
)</f>
        <v>-0.2153846153846154</v>
      </c>
      <c r="X1588" s="5" t="str">
        <f>IF(Table1[[#This Row],[Margin_Var]]&gt;=0, "Above Budget", "Below Budget")</f>
        <v>Below Budget</v>
      </c>
      <c r="Y1588" s="5">
        <f>IFERROR(Table1[[#This Row],[Gross_Margin]]/Table1[[#This Row],[Actual_Sales]],0)</f>
        <v>0.58959537572254339</v>
      </c>
      <c r="Z1588" s="5">
        <f>Table1[[#This Row],[Actual_Profit]]/Table1[[#This Row],[Actual_Sales]]</f>
        <v>0.34104046242774566</v>
      </c>
      <c r="AA1588">
        <v>43</v>
      </c>
      <c r="AB1588" s="5">
        <f>IFERROR(Table1[[#This Row],[Expenses]]/Table1[[#This Row],[Actual_Sales]],0)</f>
        <v>0.24855491329479767</v>
      </c>
      <c r="AC1588">
        <v>22</v>
      </c>
      <c r="AD1588">
        <v>373</v>
      </c>
      <c r="AE1588" s="5">
        <f>IFERROR(Table1[[#This Row],[Inventory]]/Table1[[#This Row],[Actual_Sales]],0)</f>
        <v>2.1560693641618496</v>
      </c>
    </row>
    <row r="1589" spans="1:31" x14ac:dyDescent="0.25">
      <c r="A1589">
        <v>1859</v>
      </c>
      <c r="B1589">
        <v>580</v>
      </c>
      <c r="C1589">
        <v>3</v>
      </c>
      <c r="D1589" s="2">
        <v>40483</v>
      </c>
      <c r="E1589">
        <v>88</v>
      </c>
      <c r="F1589">
        <v>100</v>
      </c>
      <c r="G1589">
        <f>Table1[[#This Row],[Actual_Sales]]-Table1[[#This Row],[Budget_Sales]]</f>
        <v>-12</v>
      </c>
      <c r="H1589" s="5">
        <f>IF(
Table1[[#This Row],[Budget_Sales]]=0,
"",
IF(
Table1[[#This Row],[Budget_Sales]]&gt;0,
(Table1[[#This Row],[Actual_Sales]]-Table1[[#This Row],[Budget_Sales]])/Table1[[#This Row],[Budget_Sales]],
(Table1[[#This Row],[Actual_Sales]]-Table1[[#This Row],[Budget_Sales]])/ABS(Table1[[#This Row],[Budget_Sales]])
)
)</f>
        <v>-0.12</v>
      </c>
      <c r="I1589" s="5" t="str">
        <f>IF(Table1[[#This Row],[Sales_Var]]&gt;=0,"Above Budget","Below Budget")</f>
        <v>Below Budget</v>
      </c>
      <c r="J1589">
        <f>Table1[[#This Row],[Actual_Sales]]-(Table1[[#This Row],[COGS]]+Table1[[#This Row],[Expenses]])</f>
        <v>30</v>
      </c>
      <c r="K1589">
        <v>40</v>
      </c>
      <c r="L1589">
        <f>Table1[[#This Row],[Actual_Profit]]-Table1[[#This Row],[Budget_Profit]]</f>
        <v>-10</v>
      </c>
      <c r="M1589" s="5">
        <f>IF(
Table1[[#This Row],[Budget_Profit]]=0,
"",
IF(
Table1[[#This Row],[Budget_Profit]]&gt;0,
(Table1[[#This Row],[Actual_Profit]]-Table1[[#This Row],[Budget_Profit]])/Table1[[#This Row],[Budget_Profit]],
(Table1[[#This Row],[Actual_Profit]]-Table1[[#This Row],[Budget_Profit]])/ABS(Table1[[#This Row],[Budget_Profit]])
)
)</f>
        <v>-0.25</v>
      </c>
      <c r="N1589" s="5" t="str">
        <f>IF(Table1[[#This Row],[Profit_Var]]&gt;=0, "Above Budget", "Below Budget")</f>
        <v>Below Budget</v>
      </c>
      <c r="O1589">
        <v>36</v>
      </c>
      <c r="P1589">
        <v>40</v>
      </c>
      <c r="Q1589">
        <f>Table1[[#This Row],[COGS]]-Table1[[#This Row],[Budget_COGS]]</f>
        <v>-4</v>
      </c>
      <c r="R1589" s="5">
        <f>IF(
Table1[[#This Row],[Budget_COGS]]=0,
"",
IF(
Table1[[#This Row],[Budget_COGS]]&gt;0,
(Table1[[#This Row],[Budget_COGS]]-Table1[[#This Row],[COGS]]) / Table1[[#This Row],[Budget_COGS]],
(Table1[[#This Row],[Budget_COGS]]-Table1[[#This Row],[COGS]]) / ABS(Table1[[#This Row],[Budget_COGS]])
)
)</f>
        <v>0.1</v>
      </c>
      <c r="S1589" s="5" t="str">
        <f>IF(Table1[[#This Row],[COGS _Var]]&gt;=0, "Above Budget", "Below Budget")</f>
        <v>Below Budget</v>
      </c>
      <c r="T1589">
        <f>Table1[[#This Row],[Actual_Sales]]-Table1[[#This Row],[COGS]]</f>
        <v>52</v>
      </c>
      <c r="U1589">
        <v>60</v>
      </c>
      <c r="V1589">
        <f>Table1[[#This Row],[Gross_Margin]]-Table1[[#This Row],[Budget_Margin]]</f>
        <v>-8</v>
      </c>
      <c r="W1589" s="5">
        <f>IF(
Table1[[#This Row],[Budget_Margin]]=0,
"",
IF(
Table1[[#This Row],[Budget_Margin]]&gt;0,
(Table1[[#This Row],[Gross_Margin]]-Table1[[#This Row],[Budget_Margin]]) / Table1[[#This Row],[Budget_Margin]],
(Table1[[#This Row],[Gross_Margin]]-Table1[[#This Row],[Budget_Margin]]) / ABS(Table1[[#This Row],[Budget_Margin]])
)
)</f>
        <v>-0.13333333333333333</v>
      </c>
      <c r="X1589" s="5" t="str">
        <f>IF(Table1[[#This Row],[Margin_Var]]&gt;=0, "Above Budget", "Below Budget")</f>
        <v>Below Budget</v>
      </c>
      <c r="Y1589" s="5">
        <f>IFERROR(Table1[[#This Row],[Gross_Margin]]/Table1[[#This Row],[Actual_Sales]],0)</f>
        <v>0.59090909090909094</v>
      </c>
      <c r="Z1589" s="5">
        <f>Table1[[#This Row],[Actual_Profit]]/Table1[[#This Row],[Actual_Sales]]</f>
        <v>0.34090909090909088</v>
      </c>
      <c r="AA1589">
        <v>22</v>
      </c>
      <c r="AB1589" s="5">
        <f>IFERROR(Table1[[#This Row],[Expenses]]/Table1[[#This Row],[Actual_Sales]],0)</f>
        <v>0.25</v>
      </c>
      <c r="AC1589">
        <v>10</v>
      </c>
      <c r="AD1589">
        <v>862</v>
      </c>
      <c r="AE1589" s="5">
        <f>IFERROR(Table1[[#This Row],[Inventory]]/Table1[[#This Row],[Actual_Sales]],0)</f>
        <v>9.795454545454545</v>
      </c>
    </row>
    <row r="1590" spans="1:31" x14ac:dyDescent="0.25">
      <c r="A1590">
        <v>1868</v>
      </c>
      <c r="B1590">
        <v>614</v>
      </c>
      <c r="C1590">
        <v>9</v>
      </c>
      <c r="D1590" s="2">
        <v>40483</v>
      </c>
      <c r="E1590">
        <v>88</v>
      </c>
      <c r="F1590">
        <v>80</v>
      </c>
      <c r="G1590">
        <f>Table1[[#This Row],[Actual_Sales]]-Table1[[#This Row],[Budget_Sales]]</f>
        <v>8</v>
      </c>
      <c r="H1590" s="5">
        <f>IF(
Table1[[#This Row],[Budget_Sales]]=0,
"",
IF(
Table1[[#This Row],[Budget_Sales]]&gt;0,
(Table1[[#This Row],[Actual_Sales]]-Table1[[#This Row],[Budget_Sales]])/Table1[[#This Row],[Budget_Sales]],
(Table1[[#This Row],[Actual_Sales]]-Table1[[#This Row],[Budget_Sales]])/ABS(Table1[[#This Row],[Budget_Sales]])
)
)</f>
        <v>0.1</v>
      </c>
      <c r="I1590" s="5" t="str">
        <f>IF(Table1[[#This Row],[Sales_Var]]&gt;=0,"Above Budget","Below Budget")</f>
        <v>Above Budget</v>
      </c>
      <c r="J1590">
        <f>Table1[[#This Row],[Actual_Sales]]-(Table1[[#This Row],[COGS]]+Table1[[#This Row],[Expenses]])</f>
        <v>30</v>
      </c>
      <c r="K1590">
        <v>40</v>
      </c>
      <c r="L1590">
        <f>Table1[[#This Row],[Actual_Profit]]-Table1[[#This Row],[Budget_Profit]]</f>
        <v>-10</v>
      </c>
      <c r="M1590" s="5">
        <f>IF(
Table1[[#This Row],[Budget_Profit]]=0,
"",
IF(
Table1[[#This Row],[Budget_Profit]]&gt;0,
(Table1[[#This Row],[Actual_Profit]]-Table1[[#This Row],[Budget_Profit]])/Table1[[#This Row],[Budget_Profit]],
(Table1[[#This Row],[Actual_Profit]]-Table1[[#This Row],[Budget_Profit]])/ABS(Table1[[#This Row],[Budget_Profit]])
)
)</f>
        <v>-0.25</v>
      </c>
      <c r="N1590" s="5" t="str">
        <f>IF(Table1[[#This Row],[Profit_Var]]&gt;=0, "Above Budget", "Below Budget")</f>
        <v>Below Budget</v>
      </c>
      <c r="O1590">
        <v>36</v>
      </c>
      <c r="P1590">
        <v>30</v>
      </c>
      <c r="Q1590">
        <f>Table1[[#This Row],[COGS]]-Table1[[#This Row],[Budget_COGS]]</f>
        <v>6</v>
      </c>
      <c r="R1590" s="5">
        <f>IF(
Table1[[#This Row],[Budget_COGS]]=0,
"",
IF(
Table1[[#This Row],[Budget_COGS]]&gt;0,
(Table1[[#This Row],[Budget_COGS]]-Table1[[#This Row],[COGS]]) / Table1[[#This Row],[Budget_COGS]],
(Table1[[#This Row],[Budget_COGS]]-Table1[[#This Row],[COGS]]) / ABS(Table1[[#This Row],[Budget_COGS]])
)
)</f>
        <v>-0.2</v>
      </c>
      <c r="S1590" s="5" t="str">
        <f>IF(Table1[[#This Row],[COGS _Var]]&gt;=0, "Above Budget", "Below Budget")</f>
        <v>Above Budget</v>
      </c>
      <c r="T1590">
        <f>Table1[[#This Row],[Actual_Sales]]-Table1[[#This Row],[COGS]]</f>
        <v>52</v>
      </c>
      <c r="U1590">
        <v>50</v>
      </c>
      <c r="V1590">
        <f>Table1[[#This Row],[Gross_Margin]]-Table1[[#This Row],[Budget_Margin]]</f>
        <v>2</v>
      </c>
      <c r="W1590" s="5">
        <f>IF(
Table1[[#This Row],[Budget_Margin]]=0,
"",
IF(
Table1[[#This Row],[Budget_Margin]]&gt;0,
(Table1[[#This Row],[Gross_Margin]]-Table1[[#This Row],[Budget_Margin]]) / Table1[[#This Row],[Budget_Margin]],
(Table1[[#This Row],[Gross_Margin]]-Table1[[#This Row],[Budget_Margin]]) / ABS(Table1[[#This Row],[Budget_Margin]])
)
)</f>
        <v>0.04</v>
      </c>
      <c r="X1590" s="5" t="str">
        <f>IF(Table1[[#This Row],[Margin_Var]]&gt;=0, "Above Budget", "Below Budget")</f>
        <v>Above Budget</v>
      </c>
      <c r="Y1590" s="5">
        <f>IFERROR(Table1[[#This Row],[Gross_Margin]]/Table1[[#This Row],[Actual_Sales]],0)</f>
        <v>0.59090909090909094</v>
      </c>
      <c r="Z1590" s="5">
        <f>Table1[[#This Row],[Actual_Profit]]/Table1[[#This Row],[Actual_Sales]]</f>
        <v>0.34090909090909088</v>
      </c>
      <c r="AA1590">
        <v>22</v>
      </c>
      <c r="AB1590" s="5">
        <f>IFERROR(Table1[[#This Row],[Expenses]]/Table1[[#This Row],[Actual_Sales]],0)</f>
        <v>0.25</v>
      </c>
      <c r="AC1590">
        <v>10</v>
      </c>
      <c r="AD1590">
        <v>862</v>
      </c>
      <c r="AE1590" s="5">
        <f>IFERROR(Table1[[#This Row],[Inventory]]/Table1[[#This Row],[Actual_Sales]],0)</f>
        <v>9.795454545454545</v>
      </c>
    </row>
    <row r="1591" spans="1:31" x14ac:dyDescent="0.25">
      <c r="A1591">
        <v>945</v>
      </c>
      <c r="B1591">
        <v>475</v>
      </c>
      <c r="C1591">
        <v>2</v>
      </c>
      <c r="D1591" s="2">
        <v>40330</v>
      </c>
      <c r="E1591">
        <v>232</v>
      </c>
      <c r="F1591">
        <v>220</v>
      </c>
      <c r="G1591">
        <f>Table1[[#This Row],[Actual_Sales]]-Table1[[#This Row],[Budget_Sales]]</f>
        <v>12</v>
      </c>
      <c r="H1591" s="5">
        <f>IF(
Table1[[#This Row],[Budget_Sales]]=0,
"",
IF(
Table1[[#This Row],[Budget_Sales]]&gt;0,
(Table1[[#This Row],[Actual_Sales]]-Table1[[#This Row],[Budget_Sales]])/Table1[[#This Row],[Budget_Sales]],
(Table1[[#This Row],[Actual_Sales]]-Table1[[#This Row],[Budget_Sales]])/ABS(Table1[[#This Row],[Budget_Sales]])
)
)</f>
        <v>5.4545454545454543E-2</v>
      </c>
      <c r="I1591" s="5" t="str">
        <f>IF(Table1[[#This Row],[Sales_Var]]&gt;=0,"Above Budget","Below Budget")</f>
        <v>Above Budget</v>
      </c>
      <c r="J1591">
        <f>Table1[[#This Row],[Actual_Sales]]-(Table1[[#This Row],[COGS]]+Table1[[#This Row],[Expenses]])</f>
        <v>79</v>
      </c>
      <c r="K1591">
        <v>100</v>
      </c>
      <c r="L1591">
        <f>Table1[[#This Row],[Actual_Profit]]-Table1[[#This Row],[Budget_Profit]]</f>
        <v>-21</v>
      </c>
      <c r="M1591" s="5">
        <f>IF(
Table1[[#This Row],[Budget_Profit]]=0,
"",
IF(
Table1[[#This Row],[Budget_Profit]]&gt;0,
(Table1[[#This Row],[Actual_Profit]]-Table1[[#This Row],[Budget_Profit]])/Table1[[#This Row],[Budget_Profit]],
(Table1[[#This Row],[Actual_Profit]]-Table1[[#This Row],[Budget_Profit]])/ABS(Table1[[#This Row],[Budget_Profit]])
)
)</f>
        <v>-0.21</v>
      </c>
      <c r="N1591" s="5" t="str">
        <f>IF(Table1[[#This Row],[Profit_Var]]&gt;=0, "Above Budget", "Below Budget")</f>
        <v>Below Budget</v>
      </c>
      <c r="O1591">
        <v>92</v>
      </c>
      <c r="P1591">
        <v>80</v>
      </c>
      <c r="Q1591">
        <f>Table1[[#This Row],[COGS]]-Table1[[#This Row],[Budget_COGS]]</f>
        <v>12</v>
      </c>
      <c r="R1591" s="5">
        <f>IF(
Table1[[#This Row],[Budget_COGS]]=0,
"",
IF(
Table1[[#This Row],[Budget_COGS]]&gt;0,
(Table1[[#This Row],[Budget_COGS]]-Table1[[#This Row],[COGS]]) / Table1[[#This Row],[Budget_COGS]],
(Table1[[#This Row],[Budget_COGS]]-Table1[[#This Row],[COGS]]) / ABS(Table1[[#This Row],[Budget_COGS]])
)
)</f>
        <v>-0.15</v>
      </c>
      <c r="S1591" s="5" t="str">
        <f>IF(Table1[[#This Row],[COGS _Var]]&gt;=0, "Above Budget", "Below Budget")</f>
        <v>Above Budget</v>
      </c>
      <c r="T1591">
        <f>Table1[[#This Row],[Actual_Sales]]-Table1[[#This Row],[COGS]]</f>
        <v>140</v>
      </c>
      <c r="U1591">
        <v>140</v>
      </c>
      <c r="V1591">
        <f>Table1[[#This Row],[Gross_Margin]]-Table1[[#This Row],[Budget_Margin]]</f>
        <v>0</v>
      </c>
      <c r="W1591" s="5">
        <f>IF(
Table1[[#This Row],[Budget_Margin]]=0,
"",
IF(
Table1[[#This Row],[Budget_Margin]]&gt;0,
(Table1[[#This Row],[Gross_Margin]]-Table1[[#This Row],[Budget_Margin]]) / Table1[[#This Row],[Budget_Margin]],
(Table1[[#This Row],[Gross_Margin]]-Table1[[#This Row],[Budget_Margin]]) / ABS(Table1[[#This Row],[Budget_Margin]])
)
)</f>
        <v>0</v>
      </c>
      <c r="X1591" s="5" t="str">
        <f>IF(Table1[[#This Row],[Margin_Var]]&gt;=0, "Above Budget", "Below Budget")</f>
        <v>Above Budget</v>
      </c>
      <c r="Y1591" s="5">
        <f>IFERROR(Table1[[#This Row],[Gross_Margin]]/Table1[[#This Row],[Actual_Sales]],0)</f>
        <v>0.60344827586206895</v>
      </c>
      <c r="Z1591" s="5">
        <f>Table1[[#This Row],[Actual_Profit]]/Table1[[#This Row],[Actual_Sales]]</f>
        <v>0.34051724137931033</v>
      </c>
      <c r="AA1591">
        <v>61</v>
      </c>
      <c r="AB1591" s="5">
        <f>IFERROR(Table1[[#This Row],[Expenses]]/Table1[[#This Row],[Actual_Sales]],0)</f>
        <v>0.26293103448275862</v>
      </c>
      <c r="AC1591">
        <v>30</v>
      </c>
      <c r="AD1591">
        <v>1102</v>
      </c>
      <c r="AE1591" s="5">
        <f>IFERROR(Table1[[#This Row],[Inventory]]/Table1[[#This Row],[Actual_Sales]],0)</f>
        <v>4.75</v>
      </c>
    </row>
    <row r="1592" spans="1:31" x14ac:dyDescent="0.25">
      <c r="A1592">
        <v>891</v>
      </c>
      <c r="B1592">
        <v>206</v>
      </c>
      <c r="C1592">
        <v>8</v>
      </c>
      <c r="D1592" s="2">
        <v>40330</v>
      </c>
      <c r="E1592">
        <v>232</v>
      </c>
      <c r="F1592">
        <v>200</v>
      </c>
      <c r="G1592">
        <f>Table1[[#This Row],[Actual_Sales]]-Table1[[#This Row],[Budget_Sales]]</f>
        <v>32</v>
      </c>
      <c r="H1592" s="5">
        <f>IF(
Table1[[#This Row],[Budget_Sales]]=0,
"",
IF(
Table1[[#This Row],[Budget_Sales]]&gt;0,
(Table1[[#This Row],[Actual_Sales]]-Table1[[#This Row],[Budget_Sales]])/Table1[[#This Row],[Budget_Sales]],
(Table1[[#This Row],[Actual_Sales]]-Table1[[#This Row],[Budget_Sales]])/ABS(Table1[[#This Row],[Budget_Sales]])
)
)</f>
        <v>0.16</v>
      </c>
      <c r="I1592" s="5" t="str">
        <f>IF(Table1[[#This Row],[Sales_Var]]&gt;=0,"Above Budget","Below Budget")</f>
        <v>Above Budget</v>
      </c>
      <c r="J1592">
        <f>Table1[[#This Row],[Actual_Sales]]-(Table1[[#This Row],[COGS]]+Table1[[#This Row],[Expenses]])</f>
        <v>79</v>
      </c>
      <c r="K1592">
        <v>90</v>
      </c>
      <c r="L1592">
        <f>Table1[[#This Row],[Actual_Profit]]-Table1[[#This Row],[Budget_Profit]]</f>
        <v>-11</v>
      </c>
      <c r="M1592" s="5">
        <f>IF(
Table1[[#This Row],[Budget_Profit]]=0,
"",
IF(
Table1[[#This Row],[Budget_Profit]]&gt;0,
(Table1[[#This Row],[Actual_Profit]]-Table1[[#This Row],[Budget_Profit]])/Table1[[#This Row],[Budget_Profit]],
(Table1[[#This Row],[Actual_Profit]]-Table1[[#This Row],[Budget_Profit]])/ABS(Table1[[#This Row],[Budget_Profit]])
)
)</f>
        <v>-0.12222222222222222</v>
      </c>
      <c r="N1592" s="5" t="str">
        <f>IF(Table1[[#This Row],[Profit_Var]]&gt;=0, "Above Budget", "Below Budget")</f>
        <v>Below Budget</v>
      </c>
      <c r="O1592">
        <v>92</v>
      </c>
      <c r="P1592">
        <v>70</v>
      </c>
      <c r="Q1592">
        <f>Table1[[#This Row],[COGS]]-Table1[[#This Row],[Budget_COGS]]</f>
        <v>22</v>
      </c>
      <c r="R1592" s="5">
        <f>IF(
Table1[[#This Row],[Budget_COGS]]=0,
"",
IF(
Table1[[#This Row],[Budget_COGS]]&gt;0,
(Table1[[#This Row],[Budget_COGS]]-Table1[[#This Row],[COGS]]) / Table1[[#This Row],[Budget_COGS]],
(Table1[[#This Row],[Budget_COGS]]-Table1[[#This Row],[COGS]]) / ABS(Table1[[#This Row],[Budget_COGS]])
)
)</f>
        <v>-0.31428571428571428</v>
      </c>
      <c r="S1592" s="5" t="str">
        <f>IF(Table1[[#This Row],[COGS _Var]]&gt;=0, "Above Budget", "Below Budget")</f>
        <v>Above Budget</v>
      </c>
      <c r="T1592">
        <f>Table1[[#This Row],[Actual_Sales]]-Table1[[#This Row],[COGS]]</f>
        <v>140</v>
      </c>
      <c r="U1592">
        <v>130</v>
      </c>
      <c r="V1592">
        <f>Table1[[#This Row],[Gross_Margin]]-Table1[[#This Row],[Budget_Margin]]</f>
        <v>10</v>
      </c>
      <c r="W1592" s="5">
        <f>IF(
Table1[[#This Row],[Budget_Margin]]=0,
"",
IF(
Table1[[#This Row],[Budget_Margin]]&gt;0,
(Table1[[#This Row],[Gross_Margin]]-Table1[[#This Row],[Budget_Margin]]) / Table1[[#This Row],[Budget_Margin]],
(Table1[[#This Row],[Gross_Margin]]-Table1[[#This Row],[Budget_Margin]]) / ABS(Table1[[#This Row],[Budget_Margin]])
)
)</f>
        <v>7.6923076923076927E-2</v>
      </c>
      <c r="X1592" s="5" t="str">
        <f>IF(Table1[[#This Row],[Margin_Var]]&gt;=0, "Above Budget", "Below Budget")</f>
        <v>Above Budget</v>
      </c>
      <c r="Y1592" s="5">
        <f>IFERROR(Table1[[#This Row],[Gross_Margin]]/Table1[[#This Row],[Actual_Sales]],0)</f>
        <v>0.60344827586206895</v>
      </c>
      <c r="Z1592" s="5">
        <f>Table1[[#This Row],[Actual_Profit]]/Table1[[#This Row],[Actual_Sales]]</f>
        <v>0.34051724137931033</v>
      </c>
      <c r="AA1592">
        <v>61</v>
      </c>
      <c r="AB1592" s="5">
        <f>IFERROR(Table1[[#This Row],[Expenses]]/Table1[[#This Row],[Actual_Sales]],0)</f>
        <v>0.26293103448275862</v>
      </c>
      <c r="AC1592">
        <v>30</v>
      </c>
      <c r="AD1592">
        <v>1102</v>
      </c>
      <c r="AE1592" s="5">
        <f>IFERROR(Table1[[#This Row],[Inventory]]/Table1[[#This Row],[Actual_Sales]],0)</f>
        <v>4.75</v>
      </c>
    </row>
    <row r="1593" spans="1:31" x14ac:dyDescent="0.25">
      <c r="A1593">
        <v>1931</v>
      </c>
      <c r="B1593">
        <v>920</v>
      </c>
      <c r="C1593">
        <v>8</v>
      </c>
      <c r="D1593" s="2">
        <v>40483</v>
      </c>
      <c r="E1593">
        <v>141</v>
      </c>
      <c r="F1593">
        <v>130</v>
      </c>
      <c r="G1593">
        <f>Table1[[#This Row],[Actual_Sales]]-Table1[[#This Row],[Budget_Sales]]</f>
        <v>11</v>
      </c>
      <c r="H1593" s="5">
        <f>IF(
Table1[[#This Row],[Budget_Sales]]=0,
"",
IF(
Table1[[#This Row],[Budget_Sales]]&gt;0,
(Table1[[#This Row],[Actual_Sales]]-Table1[[#This Row],[Budget_Sales]])/Table1[[#This Row],[Budget_Sales]],
(Table1[[#This Row],[Actual_Sales]]-Table1[[#This Row],[Budget_Sales]])/ABS(Table1[[#This Row],[Budget_Sales]])
)
)</f>
        <v>8.461538461538462E-2</v>
      </c>
      <c r="I1593" s="5" t="str">
        <f>IF(Table1[[#This Row],[Sales_Var]]&gt;=0,"Above Budget","Below Budget")</f>
        <v>Above Budget</v>
      </c>
      <c r="J1593">
        <f>Table1[[#This Row],[Actual_Sales]]-(Table1[[#This Row],[COGS]]+Table1[[#This Row],[Expenses]])</f>
        <v>48</v>
      </c>
      <c r="K1593">
        <v>50</v>
      </c>
      <c r="L1593">
        <f>Table1[[#This Row],[Actual_Profit]]-Table1[[#This Row],[Budget_Profit]]</f>
        <v>-2</v>
      </c>
      <c r="M1593" s="5">
        <f>IF(
Table1[[#This Row],[Budget_Profit]]=0,
"",
IF(
Table1[[#This Row],[Budget_Profit]]&gt;0,
(Table1[[#This Row],[Actual_Profit]]-Table1[[#This Row],[Budget_Profit]])/Table1[[#This Row],[Budget_Profit]],
(Table1[[#This Row],[Actual_Profit]]-Table1[[#This Row],[Budget_Profit]])/ABS(Table1[[#This Row],[Budget_Profit]])
)
)</f>
        <v>-0.04</v>
      </c>
      <c r="N1593" s="5" t="str">
        <f>IF(Table1[[#This Row],[Profit_Var]]&gt;=0, "Above Budget", "Below Budget")</f>
        <v>Below Budget</v>
      </c>
      <c r="O1593">
        <v>53</v>
      </c>
      <c r="P1593">
        <v>50</v>
      </c>
      <c r="Q1593">
        <f>Table1[[#This Row],[COGS]]-Table1[[#This Row],[Budget_COGS]]</f>
        <v>3</v>
      </c>
      <c r="R1593" s="5">
        <f>IF(
Table1[[#This Row],[Budget_COGS]]=0,
"",
IF(
Table1[[#This Row],[Budget_COGS]]&gt;0,
(Table1[[#This Row],[Budget_COGS]]-Table1[[#This Row],[COGS]]) / Table1[[#This Row],[Budget_COGS]],
(Table1[[#This Row],[Budget_COGS]]-Table1[[#This Row],[COGS]]) / ABS(Table1[[#This Row],[Budget_COGS]])
)
)</f>
        <v>-0.06</v>
      </c>
      <c r="S1593" s="5" t="str">
        <f>IF(Table1[[#This Row],[COGS _Var]]&gt;=0, "Above Budget", "Below Budget")</f>
        <v>Above Budget</v>
      </c>
      <c r="T1593">
        <f>Table1[[#This Row],[Actual_Sales]]-Table1[[#This Row],[COGS]]</f>
        <v>88</v>
      </c>
      <c r="U1593">
        <v>80</v>
      </c>
      <c r="V1593">
        <f>Table1[[#This Row],[Gross_Margin]]-Table1[[#This Row],[Budget_Margin]]</f>
        <v>8</v>
      </c>
      <c r="W1593" s="5">
        <f>IF(
Table1[[#This Row],[Budget_Margin]]=0,
"",
IF(
Table1[[#This Row],[Budget_Margin]]&gt;0,
(Table1[[#This Row],[Gross_Margin]]-Table1[[#This Row],[Budget_Margin]]) / Table1[[#This Row],[Budget_Margin]],
(Table1[[#This Row],[Gross_Margin]]-Table1[[#This Row],[Budget_Margin]]) / ABS(Table1[[#This Row],[Budget_Margin]])
)
)</f>
        <v>0.1</v>
      </c>
      <c r="X1593" s="5" t="str">
        <f>IF(Table1[[#This Row],[Margin_Var]]&gt;=0, "Above Budget", "Below Budget")</f>
        <v>Above Budget</v>
      </c>
      <c r="Y1593" s="5">
        <f>IFERROR(Table1[[#This Row],[Gross_Margin]]/Table1[[#This Row],[Actual_Sales]],0)</f>
        <v>0.62411347517730498</v>
      </c>
      <c r="Z1593" s="5">
        <f>Table1[[#This Row],[Actual_Profit]]/Table1[[#This Row],[Actual_Sales]]</f>
        <v>0.34042553191489361</v>
      </c>
      <c r="AA1593">
        <v>40</v>
      </c>
      <c r="AB1593" s="5">
        <f>IFERROR(Table1[[#This Row],[Expenses]]/Table1[[#This Row],[Actual_Sales]],0)</f>
        <v>0.28368794326241137</v>
      </c>
      <c r="AC1593">
        <v>16</v>
      </c>
      <c r="AD1593">
        <v>321</v>
      </c>
      <c r="AE1593" s="5">
        <f>IFERROR(Table1[[#This Row],[Inventory]]/Table1[[#This Row],[Actual_Sales]],0)</f>
        <v>2.2765957446808511</v>
      </c>
    </row>
    <row r="1594" spans="1:31" x14ac:dyDescent="0.25">
      <c r="A1594">
        <v>3294</v>
      </c>
      <c r="B1594">
        <v>631</v>
      </c>
      <c r="C1594">
        <v>7</v>
      </c>
      <c r="D1594" s="2">
        <v>40725</v>
      </c>
      <c r="E1594">
        <v>541</v>
      </c>
      <c r="F1594">
        <v>530</v>
      </c>
      <c r="G1594">
        <f>Table1[[#This Row],[Actual_Sales]]-Table1[[#This Row],[Budget_Sales]]</f>
        <v>11</v>
      </c>
      <c r="H1594" s="5">
        <f>IF(
Table1[[#This Row],[Budget_Sales]]=0,
"",
IF(
Table1[[#This Row],[Budget_Sales]]&gt;0,
(Table1[[#This Row],[Actual_Sales]]-Table1[[#This Row],[Budget_Sales]])/Table1[[#This Row],[Budget_Sales]],
(Table1[[#This Row],[Actual_Sales]]-Table1[[#This Row],[Budget_Sales]])/ABS(Table1[[#This Row],[Budget_Sales]])
)
)</f>
        <v>2.0754716981132074E-2</v>
      </c>
      <c r="I1594" s="5" t="str">
        <f>IF(Table1[[#This Row],[Sales_Var]]&gt;=0,"Above Budget","Below Budget")</f>
        <v>Above Budget</v>
      </c>
      <c r="J1594">
        <f>Table1[[#This Row],[Actual_Sales]]-(Table1[[#This Row],[COGS]]+Table1[[#This Row],[Expenses]])</f>
        <v>184</v>
      </c>
      <c r="K1594">
        <v>190</v>
      </c>
      <c r="L1594">
        <f>Table1[[#This Row],[Actual_Profit]]-Table1[[#This Row],[Budget_Profit]]</f>
        <v>-6</v>
      </c>
      <c r="M1594" s="5">
        <f>IF(
Table1[[#This Row],[Budget_Profit]]=0,
"",
IF(
Table1[[#This Row],[Budget_Profit]]&gt;0,
(Table1[[#This Row],[Actual_Profit]]-Table1[[#This Row],[Budget_Profit]])/Table1[[#This Row],[Budget_Profit]],
(Table1[[#This Row],[Actual_Profit]]-Table1[[#This Row],[Budget_Profit]])/ABS(Table1[[#This Row],[Budget_Profit]])
)
)</f>
        <v>-3.1578947368421054E-2</v>
      </c>
      <c r="N1594" s="5" t="str">
        <f>IF(Table1[[#This Row],[Profit_Var]]&gt;=0, "Above Budget", "Below Budget")</f>
        <v>Below Budget</v>
      </c>
      <c r="O1594">
        <v>266</v>
      </c>
      <c r="P1594">
        <v>250</v>
      </c>
      <c r="Q1594">
        <f>Table1[[#This Row],[COGS]]-Table1[[#This Row],[Budget_COGS]]</f>
        <v>16</v>
      </c>
      <c r="R1594" s="5">
        <f>IF(
Table1[[#This Row],[Budget_COGS]]=0,
"",
IF(
Table1[[#This Row],[Budget_COGS]]&gt;0,
(Table1[[#This Row],[Budget_COGS]]-Table1[[#This Row],[COGS]]) / Table1[[#This Row],[Budget_COGS]],
(Table1[[#This Row],[Budget_COGS]]-Table1[[#This Row],[COGS]]) / ABS(Table1[[#This Row],[Budget_COGS]])
)
)</f>
        <v>-6.4000000000000001E-2</v>
      </c>
      <c r="S1594" s="5" t="str">
        <f>IF(Table1[[#This Row],[COGS _Var]]&gt;=0, "Above Budget", "Below Budget")</f>
        <v>Above Budget</v>
      </c>
      <c r="T1594">
        <f>Table1[[#This Row],[Actual_Sales]]-Table1[[#This Row],[COGS]]</f>
        <v>275</v>
      </c>
      <c r="U1594">
        <v>280</v>
      </c>
      <c r="V1594">
        <f>Table1[[#This Row],[Gross_Margin]]-Table1[[#This Row],[Budget_Margin]]</f>
        <v>-5</v>
      </c>
      <c r="W1594" s="5">
        <f>IF(
Table1[[#This Row],[Budget_Margin]]=0,
"",
IF(
Table1[[#This Row],[Budget_Margin]]&gt;0,
(Table1[[#This Row],[Gross_Margin]]-Table1[[#This Row],[Budget_Margin]]) / Table1[[#This Row],[Budget_Margin]],
(Table1[[#This Row],[Gross_Margin]]-Table1[[#This Row],[Budget_Margin]]) / ABS(Table1[[#This Row],[Budget_Margin]])
)
)</f>
        <v>-1.7857142857142856E-2</v>
      </c>
      <c r="X1594" s="5" t="str">
        <f>IF(Table1[[#This Row],[Margin_Var]]&gt;=0, "Above Budget", "Below Budget")</f>
        <v>Below Budget</v>
      </c>
      <c r="Y1594" s="5">
        <f>IFERROR(Table1[[#This Row],[Gross_Margin]]/Table1[[#This Row],[Actual_Sales]],0)</f>
        <v>0.50831792975970425</v>
      </c>
      <c r="Z1594" s="5">
        <f>Table1[[#This Row],[Actual_Profit]]/Table1[[#This Row],[Actual_Sales]]</f>
        <v>0.34011090573012936</v>
      </c>
      <c r="AA1594">
        <v>91</v>
      </c>
      <c r="AB1594" s="5">
        <f>IFERROR(Table1[[#This Row],[Expenses]]/Table1[[#This Row],[Actual_Sales]],0)</f>
        <v>0.16820702402957485</v>
      </c>
      <c r="AC1594">
        <v>74</v>
      </c>
      <c r="AD1594">
        <v>1355</v>
      </c>
      <c r="AE1594" s="5">
        <f>IFERROR(Table1[[#This Row],[Inventory]]/Table1[[#This Row],[Actual_Sales]],0)</f>
        <v>2.5046210720887245</v>
      </c>
    </row>
    <row r="1595" spans="1:31" x14ac:dyDescent="0.25">
      <c r="A1595">
        <v>3414</v>
      </c>
      <c r="B1595">
        <v>435</v>
      </c>
      <c r="C1595">
        <v>8</v>
      </c>
      <c r="D1595" s="2">
        <v>40756</v>
      </c>
      <c r="E1595">
        <v>150</v>
      </c>
      <c r="F1595">
        <v>130</v>
      </c>
      <c r="G1595">
        <f>Table1[[#This Row],[Actual_Sales]]-Table1[[#This Row],[Budget_Sales]]</f>
        <v>20</v>
      </c>
      <c r="H1595" s="5">
        <f>IF(
Table1[[#This Row],[Budget_Sales]]=0,
"",
IF(
Table1[[#This Row],[Budget_Sales]]&gt;0,
(Table1[[#This Row],[Actual_Sales]]-Table1[[#This Row],[Budget_Sales]])/Table1[[#This Row],[Budget_Sales]],
(Table1[[#This Row],[Actual_Sales]]-Table1[[#This Row],[Budget_Sales]])/ABS(Table1[[#This Row],[Budget_Sales]])
)
)</f>
        <v>0.15384615384615385</v>
      </c>
      <c r="I1595" s="5" t="str">
        <f>IF(Table1[[#This Row],[Sales_Var]]&gt;=0,"Above Budget","Below Budget")</f>
        <v>Above Budget</v>
      </c>
      <c r="J1595">
        <f>Table1[[#This Row],[Actual_Sales]]-(Table1[[#This Row],[COGS]]+Table1[[#This Row],[Expenses]])</f>
        <v>51</v>
      </c>
      <c r="K1595">
        <v>60</v>
      </c>
      <c r="L1595">
        <f>Table1[[#This Row],[Actual_Profit]]-Table1[[#This Row],[Budget_Profit]]</f>
        <v>-9</v>
      </c>
      <c r="M1595" s="5">
        <f>IF(
Table1[[#This Row],[Budget_Profit]]=0,
"",
IF(
Table1[[#This Row],[Budget_Profit]]&gt;0,
(Table1[[#This Row],[Actual_Profit]]-Table1[[#This Row],[Budget_Profit]])/Table1[[#This Row],[Budget_Profit]],
(Table1[[#This Row],[Actual_Profit]]-Table1[[#This Row],[Budget_Profit]])/ABS(Table1[[#This Row],[Budget_Profit]])
)
)</f>
        <v>-0.15</v>
      </c>
      <c r="N1595" s="5" t="str">
        <f>IF(Table1[[#This Row],[Profit_Var]]&gt;=0, "Above Budget", "Below Budget")</f>
        <v>Below Budget</v>
      </c>
      <c r="O1595">
        <v>61</v>
      </c>
      <c r="P1595">
        <v>50</v>
      </c>
      <c r="Q1595">
        <f>Table1[[#This Row],[COGS]]-Table1[[#This Row],[Budget_COGS]]</f>
        <v>11</v>
      </c>
      <c r="R1595" s="5">
        <f>IF(
Table1[[#This Row],[Budget_COGS]]=0,
"",
IF(
Table1[[#This Row],[Budget_COGS]]&gt;0,
(Table1[[#This Row],[Budget_COGS]]-Table1[[#This Row],[COGS]]) / Table1[[#This Row],[Budget_COGS]],
(Table1[[#This Row],[Budget_COGS]]-Table1[[#This Row],[COGS]]) / ABS(Table1[[#This Row],[Budget_COGS]])
)
)</f>
        <v>-0.22</v>
      </c>
      <c r="S1595" s="5" t="str">
        <f>IF(Table1[[#This Row],[COGS _Var]]&gt;=0, "Above Budget", "Below Budget")</f>
        <v>Above Budget</v>
      </c>
      <c r="T1595">
        <f>Table1[[#This Row],[Actual_Sales]]-Table1[[#This Row],[COGS]]</f>
        <v>89</v>
      </c>
      <c r="U1595">
        <v>80</v>
      </c>
      <c r="V1595">
        <f>Table1[[#This Row],[Gross_Margin]]-Table1[[#This Row],[Budget_Margin]]</f>
        <v>9</v>
      </c>
      <c r="W1595" s="5">
        <f>IF(
Table1[[#This Row],[Budget_Margin]]=0,
"",
IF(
Table1[[#This Row],[Budget_Margin]]&gt;0,
(Table1[[#This Row],[Gross_Margin]]-Table1[[#This Row],[Budget_Margin]]) / Table1[[#This Row],[Budget_Margin]],
(Table1[[#This Row],[Gross_Margin]]-Table1[[#This Row],[Budget_Margin]]) / ABS(Table1[[#This Row],[Budget_Margin]])
)
)</f>
        <v>0.1125</v>
      </c>
      <c r="X1595" s="5" t="str">
        <f>IF(Table1[[#This Row],[Margin_Var]]&gt;=0, "Above Budget", "Below Budget")</f>
        <v>Above Budget</v>
      </c>
      <c r="Y1595" s="5">
        <f>IFERROR(Table1[[#This Row],[Gross_Margin]]/Table1[[#This Row],[Actual_Sales]],0)</f>
        <v>0.59333333333333338</v>
      </c>
      <c r="Z1595" s="5">
        <f>Table1[[#This Row],[Actual_Profit]]/Table1[[#This Row],[Actual_Sales]]</f>
        <v>0.34</v>
      </c>
      <c r="AA1595">
        <v>38</v>
      </c>
      <c r="AB1595" s="5">
        <f>IFERROR(Table1[[#This Row],[Expenses]]/Table1[[#This Row],[Actual_Sales]],0)</f>
        <v>0.25333333333333335</v>
      </c>
      <c r="AC1595">
        <v>19</v>
      </c>
      <c r="AD1595">
        <v>322</v>
      </c>
      <c r="AE1595" s="5">
        <f>IFERROR(Table1[[#This Row],[Inventory]]/Table1[[#This Row],[Actual_Sales]],0)</f>
        <v>2.1466666666666665</v>
      </c>
    </row>
    <row r="1596" spans="1:31" x14ac:dyDescent="0.25">
      <c r="A1596">
        <v>3286</v>
      </c>
      <c r="B1596">
        <v>603</v>
      </c>
      <c r="C1596">
        <v>1</v>
      </c>
      <c r="D1596" s="2">
        <v>40725</v>
      </c>
      <c r="E1596">
        <v>150</v>
      </c>
      <c r="F1596">
        <v>140</v>
      </c>
      <c r="G1596">
        <f>Table1[[#This Row],[Actual_Sales]]-Table1[[#This Row],[Budget_Sales]]</f>
        <v>10</v>
      </c>
      <c r="H1596" s="5">
        <f>IF(
Table1[[#This Row],[Budget_Sales]]=0,
"",
IF(
Table1[[#This Row],[Budget_Sales]]&gt;0,
(Table1[[#This Row],[Actual_Sales]]-Table1[[#This Row],[Budget_Sales]])/Table1[[#This Row],[Budget_Sales]],
(Table1[[#This Row],[Actual_Sales]]-Table1[[#This Row],[Budget_Sales]])/ABS(Table1[[#This Row],[Budget_Sales]])
)
)</f>
        <v>7.1428571428571425E-2</v>
      </c>
      <c r="I1596" s="5" t="str">
        <f>IF(Table1[[#This Row],[Sales_Var]]&gt;=0,"Above Budget","Below Budget")</f>
        <v>Above Budget</v>
      </c>
      <c r="J1596">
        <f>Table1[[#This Row],[Actual_Sales]]-(Table1[[#This Row],[COGS]]+Table1[[#This Row],[Expenses]])</f>
        <v>51</v>
      </c>
      <c r="K1596">
        <v>70</v>
      </c>
      <c r="L1596">
        <f>Table1[[#This Row],[Actual_Profit]]-Table1[[#This Row],[Budget_Profit]]</f>
        <v>-19</v>
      </c>
      <c r="M1596" s="5">
        <f>IF(
Table1[[#This Row],[Budget_Profit]]=0,
"",
IF(
Table1[[#This Row],[Budget_Profit]]&gt;0,
(Table1[[#This Row],[Actual_Profit]]-Table1[[#This Row],[Budget_Profit]])/Table1[[#This Row],[Budget_Profit]],
(Table1[[#This Row],[Actual_Profit]]-Table1[[#This Row],[Budget_Profit]])/ABS(Table1[[#This Row],[Budget_Profit]])
)
)</f>
        <v>-0.27142857142857141</v>
      </c>
      <c r="N1596" s="5" t="str">
        <f>IF(Table1[[#This Row],[Profit_Var]]&gt;=0, "Above Budget", "Below Budget")</f>
        <v>Below Budget</v>
      </c>
      <c r="O1596">
        <v>61</v>
      </c>
      <c r="P1596">
        <v>50</v>
      </c>
      <c r="Q1596">
        <f>Table1[[#This Row],[COGS]]-Table1[[#This Row],[Budget_COGS]]</f>
        <v>11</v>
      </c>
      <c r="R1596" s="5">
        <f>IF(
Table1[[#This Row],[Budget_COGS]]=0,
"",
IF(
Table1[[#This Row],[Budget_COGS]]&gt;0,
(Table1[[#This Row],[Budget_COGS]]-Table1[[#This Row],[COGS]]) / Table1[[#This Row],[Budget_COGS]],
(Table1[[#This Row],[Budget_COGS]]-Table1[[#This Row],[COGS]]) / ABS(Table1[[#This Row],[Budget_COGS]])
)
)</f>
        <v>-0.22</v>
      </c>
      <c r="S1596" s="5" t="str">
        <f>IF(Table1[[#This Row],[COGS _Var]]&gt;=0, "Above Budget", "Below Budget")</f>
        <v>Above Budget</v>
      </c>
      <c r="T1596">
        <f>Table1[[#This Row],[Actual_Sales]]-Table1[[#This Row],[COGS]]</f>
        <v>89</v>
      </c>
      <c r="U1596">
        <v>90</v>
      </c>
      <c r="V1596">
        <f>Table1[[#This Row],[Gross_Margin]]-Table1[[#This Row],[Budget_Margin]]</f>
        <v>-1</v>
      </c>
      <c r="W1596" s="5">
        <f>IF(
Table1[[#This Row],[Budget_Margin]]=0,
"",
IF(
Table1[[#This Row],[Budget_Margin]]&gt;0,
(Table1[[#This Row],[Gross_Margin]]-Table1[[#This Row],[Budget_Margin]]) / Table1[[#This Row],[Budget_Margin]],
(Table1[[#This Row],[Gross_Margin]]-Table1[[#This Row],[Budget_Margin]]) / ABS(Table1[[#This Row],[Budget_Margin]])
)
)</f>
        <v>-1.1111111111111112E-2</v>
      </c>
      <c r="X1596" s="5" t="str">
        <f>IF(Table1[[#This Row],[Margin_Var]]&gt;=0, "Above Budget", "Below Budget")</f>
        <v>Below Budget</v>
      </c>
      <c r="Y1596" s="5">
        <f>IFERROR(Table1[[#This Row],[Gross_Margin]]/Table1[[#This Row],[Actual_Sales]],0)</f>
        <v>0.59333333333333338</v>
      </c>
      <c r="Z1596" s="5">
        <f>Table1[[#This Row],[Actual_Profit]]/Table1[[#This Row],[Actual_Sales]]</f>
        <v>0.34</v>
      </c>
      <c r="AA1596">
        <v>38</v>
      </c>
      <c r="AB1596" s="5">
        <f>IFERROR(Table1[[#This Row],[Expenses]]/Table1[[#This Row],[Actual_Sales]],0)</f>
        <v>0.25333333333333335</v>
      </c>
      <c r="AC1596">
        <v>19</v>
      </c>
      <c r="AD1596">
        <v>329</v>
      </c>
      <c r="AE1596" s="5">
        <f>IFERROR(Table1[[#This Row],[Inventory]]/Table1[[#This Row],[Actual_Sales]],0)</f>
        <v>2.1933333333333334</v>
      </c>
    </row>
    <row r="1597" spans="1:31" x14ac:dyDescent="0.25">
      <c r="A1597">
        <v>209</v>
      </c>
      <c r="B1597">
        <v>405</v>
      </c>
      <c r="C1597">
        <v>4</v>
      </c>
      <c r="D1597" s="2">
        <v>40210</v>
      </c>
      <c r="E1597">
        <v>206</v>
      </c>
      <c r="F1597">
        <v>170</v>
      </c>
      <c r="G1597">
        <f>Table1[[#This Row],[Actual_Sales]]-Table1[[#This Row],[Budget_Sales]]</f>
        <v>36</v>
      </c>
      <c r="H1597" s="5">
        <f>IF(
Table1[[#This Row],[Budget_Sales]]=0,
"",
IF(
Table1[[#This Row],[Budget_Sales]]&gt;0,
(Table1[[#This Row],[Actual_Sales]]-Table1[[#This Row],[Budget_Sales]])/Table1[[#This Row],[Budget_Sales]],
(Table1[[#This Row],[Actual_Sales]]-Table1[[#This Row],[Budget_Sales]])/ABS(Table1[[#This Row],[Budget_Sales]])
)
)</f>
        <v>0.21176470588235294</v>
      </c>
      <c r="I1597" s="5" t="str">
        <f>IF(Table1[[#This Row],[Sales_Var]]&gt;=0,"Above Budget","Below Budget")</f>
        <v>Above Budget</v>
      </c>
      <c r="J1597">
        <f>Table1[[#This Row],[Actual_Sales]]-(Table1[[#This Row],[COGS]]+Table1[[#This Row],[Expenses]])</f>
        <v>70</v>
      </c>
      <c r="K1597">
        <v>70</v>
      </c>
      <c r="L1597">
        <f>Table1[[#This Row],[Actual_Profit]]-Table1[[#This Row],[Budget_Profit]]</f>
        <v>0</v>
      </c>
      <c r="M1597" s="5">
        <f>IF(
Table1[[#This Row],[Budget_Profit]]=0,
"",
IF(
Table1[[#This Row],[Budget_Profit]]&gt;0,
(Table1[[#This Row],[Actual_Profit]]-Table1[[#This Row],[Budget_Profit]])/Table1[[#This Row],[Budget_Profit]],
(Table1[[#This Row],[Actual_Profit]]-Table1[[#This Row],[Budget_Profit]])/ABS(Table1[[#This Row],[Budget_Profit]])
)
)</f>
        <v>0</v>
      </c>
      <c r="N1597" s="5" t="str">
        <f>IF(Table1[[#This Row],[Profit_Var]]&gt;=0, "Above Budget", "Below Budget")</f>
        <v>Above Budget</v>
      </c>
      <c r="O1597">
        <v>86</v>
      </c>
      <c r="P1597">
        <v>70</v>
      </c>
      <c r="Q1597">
        <f>Table1[[#This Row],[COGS]]-Table1[[#This Row],[Budget_COGS]]</f>
        <v>16</v>
      </c>
      <c r="R1597" s="5">
        <f>IF(
Table1[[#This Row],[Budget_COGS]]=0,
"",
IF(
Table1[[#This Row],[Budget_COGS]]&gt;0,
(Table1[[#This Row],[Budget_COGS]]-Table1[[#This Row],[COGS]]) / Table1[[#This Row],[Budget_COGS]],
(Table1[[#This Row],[Budget_COGS]]-Table1[[#This Row],[COGS]]) / ABS(Table1[[#This Row],[Budget_COGS]])
)
)</f>
        <v>-0.22857142857142856</v>
      </c>
      <c r="S1597" s="5" t="str">
        <f>IF(Table1[[#This Row],[COGS _Var]]&gt;=0, "Above Budget", "Below Budget")</f>
        <v>Above Budget</v>
      </c>
      <c r="T1597">
        <f>Table1[[#This Row],[Actual_Sales]]-Table1[[#This Row],[COGS]]</f>
        <v>120</v>
      </c>
      <c r="U1597">
        <v>100</v>
      </c>
      <c r="V1597">
        <f>Table1[[#This Row],[Gross_Margin]]-Table1[[#This Row],[Budget_Margin]]</f>
        <v>20</v>
      </c>
      <c r="W1597" s="5">
        <f>IF(
Table1[[#This Row],[Budget_Margin]]=0,
"",
IF(
Table1[[#This Row],[Budget_Margin]]&gt;0,
(Table1[[#This Row],[Gross_Margin]]-Table1[[#This Row],[Budget_Margin]]) / Table1[[#This Row],[Budget_Margin]],
(Table1[[#This Row],[Gross_Margin]]-Table1[[#This Row],[Budget_Margin]]) / ABS(Table1[[#This Row],[Budget_Margin]])
)
)</f>
        <v>0.2</v>
      </c>
      <c r="X1597" s="5" t="str">
        <f>IF(Table1[[#This Row],[Margin_Var]]&gt;=0, "Above Budget", "Below Budget")</f>
        <v>Above Budget</v>
      </c>
      <c r="Y1597" s="5">
        <f>IFERROR(Table1[[#This Row],[Gross_Margin]]/Table1[[#This Row],[Actual_Sales]],0)</f>
        <v>0.58252427184466016</v>
      </c>
      <c r="Z1597" s="5">
        <f>Table1[[#This Row],[Actual_Profit]]/Table1[[#This Row],[Actual_Sales]]</f>
        <v>0.33980582524271846</v>
      </c>
      <c r="AA1597">
        <v>50</v>
      </c>
      <c r="AB1597" s="5">
        <f>IFERROR(Table1[[#This Row],[Expenses]]/Table1[[#This Row],[Actual_Sales]],0)</f>
        <v>0.24271844660194175</v>
      </c>
      <c r="AC1597">
        <v>26</v>
      </c>
      <c r="AD1597">
        <v>300</v>
      </c>
      <c r="AE1597" s="5">
        <f>IFERROR(Table1[[#This Row],[Inventory]]/Table1[[#This Row],[Actual_Sales]],0)</f>
        <v>1.4563106796116505</v>
      </c>
    </row>
    <row r="1598" spans="1:31" x14ac:dyDescent="0.25">
      <c r="A1598">
        <v>4237</v>
      </c>
      <c r="B1598">
        <v>970</v>
      </c>
      <c r="C1598">
        <v>2</v>
      </c>
      <c r="D1598" s="2">
        <v>40878</v>
      </c>
      <c r="E1598">
        <v>106</v>
      </c>
      <c r="F1598">
        <v>90</v>
      </c>
      <c r="G1598">
        <f>Table1[[#This Row],[Actual_Sales]]-Table1[[#This Row],[Budget_Sales]]</f>
        <v>16</v>
      </c>
      <c r="H1598" s="5">
        <f>IF(
Table1[[#This Row],[Budget_Sales]]=0,
"",
IF(
Table1[[#This Row],[Budget_Sales]]&gt;0,
(Table1[[#This Row],[Actual_Sales]]-Table1[[#This Row],[Budget_Sales]])/Table1[[#This Row],[Budget_Sales]],
(Table1[[#This Row],[Actual_Sales]]-Table1[[#This Row],[Budget_Sales]])/ABS(Table1[[#This Row],[Budget_Sales]])
)
)</f>
        <v>0.17777777777777778</v>
      </c>
      <c r="I1598" s="5" t="str">
        <f>IF(Table1[[#This Row],[Sales_Var]]&gt;=0,"Above Budget","Below Budget")</f>
        <v>Above Budget</v>
      </c>
      <c r="J1598">
        <f>Table1[[#This Row],[Actual_Sales]]-(Table1[[#This Row],[COGS]]+Table1[[#This Row],[Expenses]])</f>
        <v>36</v>
      </c>
      <c r="K1598">
        <v>30</v>
      </c>
      <c r="L1598">
        <f>Table1[[#This Row],[Actual_Profit]]-Table1[[#This Row],[Budget_Profit]]</f>
        <v>6</v>
      </c>
      <c r="M1598" s="5">
        <f>IF(
Table1[[#This Row],[Budget_Profit]]=0,
"",
IF(
Table1[[#This Row],[Budget_Profit]]&gt;0,
(Table1[[#This Row],[Actual_Profit]]-Table1[[#This Row],[Budget_Profit]])/Table1[[#This Row],[Budget_Profit]],
(Table1[[#This Row],[Actual_Profit]]-Table1[[#This Row],[Budget_Profit]])/ABS(Table1[[#This Row],[Budget_Profit]])
)
)</f>
        <v>0.2</v>
      </c>
      <c r="N1598" s="5" t="str">
        <f>IF(Table1[[#This Row],[Profit_Var]]&gt;=0, "Above Budget", "Below Budget")</f>
        <v>Above Budget</v>
      </c>
      <c r="O1598">
        <v>43</v>
      </c>
      <c r="P1598">
        <v>40</v>
      </c>
      <c r="Q1598">
        <f>Table1[[#This Row],[COGS]]-Table1[[#This Row],[Budget_COGS]]</f>
        <v>3</v>
      </c>
      <c r="R1598" s="5">
        <f>IF(
Table1[[#This Row],[Budget_COGS]]=0,
"",
IF(
Table1[[#This Row],[Budget_COGS]]&gt;0,
(Table1[[#This Row],[Budget_COGS]]-Table1[[#This Row],[COGS]]) / Table1[[#This Row],[Budget_COGS]],
(Table1[[#This Row],[Budget_COGS]]-Table1[[#This Row],[COGS]]) / ABS(Table1[[#This Row],[Budget_COGS]])
)
)</f>
        <v>-7.4999999999999997E-2</v>
      </c>
      <c r="S1598" s="5" t="str">
        <f>IF(Table1[[#This Row],[COGS _Var]]&gt;=0, "Above Budget", "Below Budget")</f>
        <v>Above Budget</v>
      </c>
      <c r="T1598">
        <f>Table1[[#This Row],[Actual_Sales]]-Table1[[#This Row],[COGS]]</f>
        <v>63</v>
      </c>
      <c r="U1598">
        <v>50</v>
      </c>
      <c r="V1598">
        <f>Table1[[#This Row],[Gross_Margin]]-Table1[[#This Row],[Budget_Margin]]</f>
        <v>13</v>
      </c>
      <c r="W1598" s="5">
        <f>IF(
Table1[[#This Row],[Budget_Margin]]=0,
"",
IF(
Table1[[#This Row],[Budget_Margin]]&gt;0,
(Table1[[#This Row],[Gross_Margin]]-Table1[[#This Row],[Budget_Margin]]) / Table1[[#This Row],[Budget_Margin]],
(Table1[[#This Row],[Gross_Margin]]-Table1[[#This Row],[Budget_Margin]]) / ABS(Table1[[#This Row],[Budget_Margin]])
)
)</f>
        <v>0.26</v>
      </c>
      <c r="X1598" s="5" t="str">
        <f>IF(Table1[[#This Row],[Margin_Var]]&gt;=0, "Above Budget", "Below Budget")</f>
        <v>Above Budget</v>
      </c>
      <c r="Y1598" s="5">
        <f>IFERROR(Table1[[#This Row],[Gross_Margin]]/Table1[[#This Row],[Actual_Sales]],0)</f>
        <v>0.59433962264150941</v>
      </c>
      <c r="Z1598" s="5">
        <f>Table1[[#This Row],[Actual_Profit]]/Table1[[#This Row],[Actual_Sales]]</f>
        <v>0.33962264150943394</v>
      </c>
      <c r="AA1598">
        <v>27</v>
      </c>
      <c r="AB1598" s="5">
        <f>IFERROR(Table1[[#This Row],[Expenses]]/Table1[[#This Row],[Actual_Sales]],0)</f>
        <v>0.25471698113207547</v>
      </c>
      <c r="AC1598">
        <v>14</v>
      </c>
      <c r="AD1598">
        <v>531</v>
      </c>
      <c r="AE1598" s="5">
        <f>IFERROR(Table1[[#This Row],[Inventory]]/Table1[[#This Row],[Actual_Sales]],0)</f>
        <v>5.0094339622641506</v>
      </c>
    </row>
    <row r="1599" spans="1:31" x14ac:dyDescent="0.25">
      <c r="A1599">
        <v>4094</v>
      </c>
      <c r="B1599">
        <v>312</v>
      </c>
      <c r="C1599">
        <v>9</v>
      </c>
      <c r="D1599" s="2">
        <v>40878</v>
      </c>
      <c r="E1599">
        <v>106</v>
      </c>
      <c r="F1599">
        <v>90</v>
      </c>
      <c r="G1599">
        <f>Table1[[#This Row],[Actual_Sales]]-Table1[[#This Row],[Budget_Sales]]</f>
        <v>16</v>
      </c>
      <c r="H1599" s="5">
        <f>IF(
Table1[[#This Row],[Budget_Sales]]=0,
"",
IF(
Table1[[#This Row],[Budget_Sales]]&gt;0,
(Table1[[#This Row],[Actual_Sales]]-Table1[[#This Row],[Budget_Sales]])/Table1[[#This Row],[Budget_Sales]],
(Table1[[#This Row],[Actual_Sales]]-Table1[[#This Row],[Budget_Sales]])/ABS(Table1[[#This Row],[Budget_Sales]])
)
)</f>
        <v>0.17777777777777778</v>
      </c>
      <c r="I1599" s="5" t="str">
        <f>IF(Table1[[#This Row],[Sales_Var]]&gt;=0,"Above Budget","Below Budget")</f>
        <v>Above Budget</v>
      </c>
      <c r="J1599">
        <f>Table1[[#This Row],[Actual_Sales]]-(Table1[[#This Row],[COGS]]+Table1[[#This Row],[Expenses]])</f>
        <v>36</v>
      </c>
      <c r="K1599">
        <v>30</v>
      </c>
      <c r="L1599">
        <f>Table1[[#This Row],[Actual_Profit]]-Table1[[#This Row],[Budget_Profit]]</f>
        <v>6</v>
      </c>
      <c r="M1599" s="5">
        <f>IF(
Table1[[#This Row],[Budget_Profit]]=0,
"",
IF(
Table1[[#This Row],[Budget_Profit]]&gt;0,
(Table1[[#This Row],[Actual_Profit]]-Table1[[#This Row],[Budget_Profit]])/Table1[[#This Row],[Budget_Profit]],
(Table1[[#This Row],[Actual_Profit]]-Table1[[#This Row],[Budget_Profit]])/ABS(Table1[[#This Row],[Budget_Profit]])
)
)</f>
        <v>0.2</v>
      </c>
      <c r="N1599" s="5" t="str">
        <f>IF(Table1[[#This Row],[Profit_Var]]&gt;=0, "Above Budget", "Below Budget")</f>
        <v>Above Budget</v>
      </c>
      <c r="O1599">
        <v>43</v>
      </c>
      <c r="P1599">
        <v>40</v>
      </c>
      <c r="Q1599">
        <f>Table1[[#This Row],[COGS]]-Table1[[#This Row],[Budget_COGS]]</f>
        <v>3</v>
      </c>
      <c r="R1599" s="5">
        <f>IF(
Table1[[#This Row],[Budget_COGS]]=0,
"",
IF(
Table1[[#This Row],[Budget_COGS]]&gt;0,
(Table1[[#This Row],[Budget_COGS]]-Table1[[#This Row],[COGS]]) / Table1[[#This Row],[Budget_COGS]],
(Table1[[#This Row],[Budget_COGS]]-Table1[[#This Row],[COGS]]) / ABS(Table1[[#This Row],[Budget_COGS]])
)
)</f>
        <v>-7.4999999999999997E-2</v>
      </c>
      <c r="S1599" s="5" t="str">
        <f>IF(Table1[[#This Row],[COGS _Var]]&gt;=0, "Above Budget", "Below Budget")</f>
        <v>Above Budget</v>
      </c>
      <c r="T1599">
        <f>Table1[[#This Row],[Actual_Sales]]-Table1[[#This Row],[COGS]]</f>
        <v>63</v>
      </c>
      <c r="U1599">
        <v>50</v>
      </c>
      <c r="V1599">
        <f>Table1[[#This Row],[Gross_Margin]]-Table1[[#This Row],[Budget_Margin]]</f>
        <v>13</v>
      </c>
      <c r="W1599" s="5">
        <f>IF(
Table1[[#This Row],[Budget_Margin]]=0,
"",
IF(
Table1[[#This Row],[Budget_Margin]]&gt;0,
(Table1[[#This Row],[Gross_Margin]]-Table1[[#This Row],[Budget_Margin]]) / Table1[[#This Row],[Budget_Margin]],
(Table1[[#This Row],[Gross_Margin]]-Table1[[#This Row],[Budget_Margin]]) / ABS(Table1[[#This Row],[Budget_Margin]])
)
)</f>
        <v>0.26</v>
      </c>
      <c r="X1599" s="5" t="str">
        <f>IF(Table1[[#This Row],[Margin_Var]]&gt;=0, "Above Budget", "Below Budget")</f>
        <v>Above Budget</v>
      </c>
      <c r="Y1599" s="5">
        <f>IFERROR(Table1[[#This Row],[Gross_Margin]]/Table1[[#This Row],[Actual_Sales]],0)</f>
        <v>0.59433962264150941</v>
      </c>
      <c r="Z1599" s="5">
        <f>Table1[[#This Row],[Actual_Profit]]/Table1[[#This Row],[Actual_Sales]]</f>
        <v>0.33962264150943394</v>
      </c>
      <c r="AA1599">
        <v>27</v>
      </c>
      <c r="AB1599" s="5">
        <f>IFERROR(Table1[[#This Row],[Expenses]]/Table1[[#This Row],[Actual_Sales]],0)</f>
        <v>0.25471698113207547</v>
      </c>
      <c r="AC1599">
        <v>14</v>
      </c>
      <c r="AD1599">
        <v>531</v>
      </c>
      <c r="AE1599" s="5">
        <f>IFERROR(Table1[[#This Row],[Inventory]]/Table1[[#This Row],[Actual_Sales]],0)</f>
        <v>5.0094339622641506</v>
      </c>
    </row>
    <row r="1600" spans="1:31" x14ac:dyDescent="0.25">
      <c r="A1600">
        <v>4105</v>
      </c>
      <c r="B1600">
        <v>323</v>
      </c>
      <c r="C1600">
        <v>10</v>
      </c>
      <c r="D1600" s="2">
        <v>40878</v>
      </c>
      <c r="E1600">
        <v>106</v>
      </c>
      <c r="F1600">
        <v>90</v>
      </c>
      <c r="G1600">
        <f>Table1[[#This Row],[Actual_Sales]]-Table1[[#This Row],[Budget_Sales]]</f>
        <v>16</v>
      </c>
      <c r="H1600" s="5">
        <f>IF(
Table1[[#This Row],[Budget_Sales]]=0,
"",
IF(
Table1[[#This Row],[Budget_Sales]]&gt;0,
(Table1[[#This Row],[Actual_Sales]]-Table1[[#This Row],[Budget_Sales]])/Table1[[#This Row],[Budget_Sales]],
(Table1[[#This Row],[Actual_Sales]]-Table1[[#This Row],[Budget_Sales]])/ABS(Table1[[#This Row],[Budget_Sales]])
)
)</f>
        <v>0.17777777777777778</v>
      </c>
      <c r="I1600" s="5" t="str">
        <f>IF(Table1[[#This Row],[Sales_Var]]&gt;=0,"Above Budget","Below Budget")</f>
        <v>Above Budget</v>
      </c>
      <c r="J1600">
        <f>Table1[[#This Row],[Actual_Sales]]-(Table1[[#This Row],[COGS]]+Table1[[#This Row],[Expenses]])</f>
        <v>36</v>
      </c>
      <c r="K1600">
        <v>30</v>
      </c>
      <c r="L1600">
        <f>Table1[[#This Row],[Actual_Profit]]-Table1[[#This Row],[Budget_Profit]]</f>
        <v>6</v>
      </c>
      <c r="M1600" s="5">
        <f>IF(
Table1[[#This Row],[Budget_Profit]]=0,
"",
IF(
Table1[[#This Row],[Budget_Profit]]&gt;0,
(Table1[[#This Row],[Actual_Profit]]-Table1[[#This Row],[Budget_Profit]])/Table1[[#This Row],[Budget_Profit]],
(Table1[[#This Row],[Actual_Profit]]-Table1[[#This Row],[Budget_Profit]])/ABS(Table1[[#This Row],[Budget_Profit]])
)
)</f>
        <v>0.2</v>
      </c>
      <c r="N1600" s="5" t="str">
        <f>IF(Table1[[#This Row],[Profit_Var]]&gt;=0, "Above Budget", "Below Budget")</f>
        <v>Above Budget</v>
      </c>
      <c r="O1600">
        <v>43</v>
      </c>
      <c r="P1600">
        <v>40</v>
      </c>
      <c r="Q1600">
        <f>Table1[[#This Row],[COGS]]-Table1[[#This Row],[Budget_COGS]]</f>
        <v>3</v>
      </c>
      <c r="R1600" s="5">
        <f>IF(
Table1[[#This Row],[Budget_COGS]]=0,
"",
IF(
Table1[[#This Row],[Budget_COGS]]&gt;0,
(Table1[[#This Row],[Budget_COGS]]-Table1[[#This Row],[COGS]]) / Table1[[#This Row],[Budget_COGS]],
(Table1[[#This Row],[Budget_COGS]]-Table1[[#This Row],[COGS]]) / ABS(Table1[[#This Row],[Budget_COGS]])
)
)</f>
        <v>-7.4999999999999997E-2</v>
      </c>
      <c r="S1600" s="5" t="str">
        <f>IF(Table1[[#This Row],[COGS _Var]]&gt;=0, "Above Budget", "Below Budget")</f>
        <v>Above Budget</v>
      </c>
      <c r="T1600">
        <f>Table1[[#This Row],[Actual_Sales]]-Table1[[#This Row],[COGS]]</f>
        <v>63</v>
      </c>
      <c r="U1600">
        <v>50</v>
      </c>
      <c r="V1600">
        <f>Table1[[#This Row],[Gross_Margin]]-Table1[[#This Row],[Budget_Margin]]</f>
        <v>13</v>
      </c>
      <c r="W1600" s="5">
        <f>IF(
Table1[[#This Row],[Budget_Margin]]=0,
"",
IF(
Table1[[#This Row],[Budget_Margin]]&gt;0,
(Table1[[#This Row],[Gross_Margin]]-Table1[[#This Row],[Budget_Margin]]) / Table1[[#This Row],[Budget_Margin]],
(Table1[[#This Row],[Gross_Margin]]-Table1[[#This Row],[Budget_Margin]]) / ABS(Table1[[#This Row],[Budget_Margin]])
)
)</f>
        <v>0.26</v>
      </c>
      <c r="X1600" s="5" t="str">
        <f>IF(Table1[[#This Row],[Margin_Var]]&gt;=0, "Above Budget", "Below Budget")</f>
        <v>Above Budget</v>
      </c>
      <c r="Y1600" s="5">
        <f>IFERROR(Table1[[#This Row],[Gross_Margin]]/Table1[[#This Row],[Actual_Sales]],0)</f>
        <v>0.59433962264150941</v>
      </c>
      <c r="Z1600" s="5">
        <f>Table1[[#This Row],[Actual_Profit]]/Table1[[#This Row],[Actual_Sales]]</f>
        <v>0.33962264150943394</v>
      </c>
      <c r="AA1600">
        <v>27</v>
      </c>
      <c r="AB1600" s="5">
        <f>IFERROR(Table1[[#This Row],[Expenses]]/Table1[[#This Row],[Actual_Sales]],0)</f>
        <v>0.25471698113207547</v>
      </c>
      <c r="AC1600">
        <v>14</v>
      </c>
      <c r="AD1600">
        <v>531</v>
      </c>
      <c r="AE1600" s="5">
        <f>IFERROR(Table1[[#This Row],[Inventory]]/Table1[[#This Row],[Actual_Sales]],0)</f>
        <v>5.0094339622641506</v>
      </c>
    </row>
    <row r="1601" spans="1:31" x14ac:dyDescent="0.25">
      <c r="A1601">
        <v>3744</v>
      </c>
      <c r="B1601">
        <v>321</v>
      </c>
      <c r="C1601">
        <v>6</v>
      </c>
      <c r="D1601" s="2">
        <v>40817</v>
      </c>
      <c r="E1601">
        <v>215</v>
      </c>
      <c r="F1601">
        <v>180</v>
      </c>
      <c r="G1601">
        <f>Table1[[#This Row],[Actual_Sales]]-Table1[[#This Row],[Budget_Sales]]</f>
        <v>35</v>
      </c>
      <c r="H1601" s="5">
        <f>IF(
Table1[[#This Row],[Budget_Sales]]=0,
"",
IF(
Table1[[#This Row],[Budget_Sales]]&gt;0,
(Table1[[#This Row],[Actual_Sales]]-Table1[[#This Row],[Budget_Sales]])/Table1[[#This Row],[Budget_Sales]],
(Table1[[#This Row],[Actual_Sales]]-Table1[[#This Row],[Budget_Sales]])/ABS(Table1[[#This Row],[Budget_Sales]])
)
)</f>
        <v>0.19444444444444445</v>
      </c>
      <c r="I1601" s="5" t="str">
        <f>IF(Table1[[#This Row],[Sales_Var]]&gt;=0,"Above Budget","Below Budget")</f>
        <v>Above Budget</v>
      </c>
      <c r="J1601">
        <f>Table1[[#This Row],[Actual_Sales]]-(Table1[[#This Row],[COGS]]+Table1[[#This Row],[Expenses]])</f>
        <v>73</v>
      </c>
      <c r="K1601">
        <v>90</v>
      </c>
      <c r="L1601">
        <f>Table1[[#This Row],[Actual_Profit]]-Table1[[#This Row],[Budget_Profit]]</f>
        <v>-17</v>
      </c>
      <c r="M1601" s="5">
        <f>IF(
Table1[[#This Row],[Budget_Profit]]=0,
"",
IF(
Table1[[#This Row],[Budget_Profit]]&gt;0,
(Table1[[#This Row],[Actual_Profit]]-Table1[[#This Row],[Budget_Profit]])/Table1[[#This Row],[Budget_Profit]],
(Table1[[#This Row],[Actual_Profit]]-Table1[[#This Row],[Budget_Profit]])/ABS(Table1[[#This Row],[Budget_Profit]])
)
)</f>
        <v>-0.18888888888888888</v>
      </c>
      <c r="N1601" s="5" t="str">
        <f>IF(Table1[[#This Row],[Profit_Var]]&gt;=0, "Above Budget", "Below Budget")</f>
        <v>Below Budget</v>
      </c>
      <c r="O1601">
        <v>86</v>
      </c>
      <c r="P1601">
        <v>70</v>
      </c>
      <c r="Q1601">
        <f>Table1[[#This Row],[COGS]]-Table1[[#This Row],[Budget_COGS]]</f>
        <v>16</v>
      </c>
      <c r="R1601" s="5">
        <f>IF(
Table1[[#This Row],[Budget_COGS]]=0,
"",
IF(
Table1[[#This Row],[Budget_COGS]]&gt;0,
(Table1[[#This Row],[Budget_COGS]]-Table1[[#This Row],[COGS]]) / Table1[[#This Row],[Budget_COGS]],
(Table1[[#This Row],[Budget_COGS]]-Table1[[#This Row],[COGS]]) / ABS(Table1[[#This Row],[Budget_COGS]])
)
)</f>
        <v>-0.22857142857142856</v>
      </c>
      <c r="S1601" s="5" t="str">
        <f>IF(Table1[[#This Row],[COGS _Var]]&gt;=0, "Above Budget", "Below Budget")</f>
        <v>Above Budget</v>
      </c>
      <c r="T1601">
        <f>Table1[[#This Row],[Actual_Sales]]-Table1[[#This Row],[COGS]]</f>
        <v>129</v>
      </c>
      <c r="U1601">
        <v>110</v>
      </c>
      <c r="V1601">
        <f>Table1[[#This Row],[Gross_Margin]]-Table1[[#This Row],[Budget_Margin]]</f>
        <v>19</v>
      </c>
      <c r="W1601" s="5">
        <f>IF(
Table1[[#This Row],[Budget_Margin]]=0,
"",
IF(
Table1[[#This Row],[Budget_Margin]]&gt;0,
(Table1[[#This Row],[Gross_Margin]]-Table1[[#This Row],[Budget_Margin]]) / Table1[[#This Row],[Budget_Margin]],
(Table1[[#This Row],[Gross_Margin]]-Table1[[#This Row],[Budget_Margin]]) / ABS(Table1[[#This Row],[Budget_Margin]])
)
)</f>
        <v>0.17272727272727273</v>
      </c>
      <c r="X1601" s="5" t="str">
        <f>IF(Table1[[#This Row],[Margin_Var]]&gt;=0, "Above Budget", "Below Budget")</f>
        <v>Above Budget</v>
      </c>
      <c r="Y1601" s="5">
        <f>IFERROR(Table1[[#This Row],[Gross_Margin]]/Table1[[#This Row],[Actual_Sales]],0)</f>
        <v>0.6</v>
      </c>
      <c r="Z1601" s="5">
        <f>Table1[[#This Row],[Actual_Profit]]/Table1[[#This Row],[Actual_Sales]]</f>
        <v>0.33953488372093021</v>
      </c>
      <c r="AA1601">
        <v>56</v>
      </c>
      <c r="AB1601" s="5">
        <f>IFERROR(Table1[[#This Row],[Expenses]]/Table1[[#This Row],[Actual_Sales]],0)</f>
        <v>0.26046511627906976</v>
      </c>
      <c r="AC1601">
        <v>28</v>
      </c>
      <c r="AD1601">
        <v>547</v>
      </c>
      <c r="AE1601" s="5">
        <f>IFERROR(Table1[[#This Row],[Inventory]]/Table1[[#This Row],[Actual_Sales]],0)</f>
        <v>2.5441860465116277</v>
      </c>
    </row>
    <row r="1602" spans="1:31" x14ac:dyDescent="0.25">
      <c r="A1602">
        <v>3878</v>
      </c>
      <c r="B1602">
        <v>937</v>
      </c>
      <c r="C1602">
        <v>8</v>
      </c>
      <c r="D1602" s="2">
        <v>40817</v>
      </c>
      <c r="E1602">
        <v>56</v>
      </c>
      <c r="F1602">
        <v>30</v>
      </c>
      <c r="G1602">
        <f>Table1[[#This Row],[Actual_Sales]]-Table1[[#This Row],[Budget_Sales]]</f>
        <v>26</v>
      </c>
      <c r="H1602" s="5">
        <f>IF(
Table1[[#This Row],[Budget_Sales]]=0,
"",
IF(
Table1[[#This Row],[Budget_Sales]]&gt;0,
(Table1[[#This Row],[Actual_Sales]]-Table1[[#This Row],[Budget_Sales]])/Table1[[#This Row],[Budget_Sales]],
(Table1[[#This Row],[Actual_Sales]]-Table1[[#This Row],[Budget_Sales]])/ABS(Table1[[#This Row],[Budget_Sales]])
)
)</f>
        <v>0.8666666666666667</v>
      </c>
      <c r="I1602" s="5" t="str">
        <f>IF(Table1[[#This Row],[Sales_Var]]&gt;=0,"Above Budget","Below Budget")</f>
        <v>Above Budget</v>
      </c>
      <c r="J1602">
        <f>Table1[[#This Row],[Actual_Sales]]-(Table1[[#This Row],[COGS]]+Table1[[#This Row],[Expenses]])</f>
        <v>19</v>
      </c>
      <c r="K1602">
        <v>30</v>
      </c>
      <c r="L1602">
        <f>Table1[[#This Row],[Actual_Profit]]-Table1[[#This Row],[Budget_Profit]]</f>
        <v>-11</v>
      </c>
      <c r="M1602" s="5">
        <f>IF(
Table1[[#This Row],[Budget_Profit]]=0,
"",
IF(
Table1[[#This Row],[Budget_Profit]]&gt;0,
(Table1[[#This Row],[Actual_Profit]]-Table1[[#This Row],[Budget_Profit]])/Table1[[#This Row],[Budget_Profit]],
(Table1[[#This Row],[Actual_Profit]]-Table1[[#This Row],[Budget_Profit]])/ABS(Table1[[#This Row],[Budget_Profit]])
)
)</f>
        <v>-0.36666666666666664</v>
      </c>
      <c r="N1602" s="5" t="str">
        <f>IF(Table1[[#This Row],[Profit_Var]]&gt;=0, "Above Budget", "Below Budget")</f>
        <v>Below Budget</v>
      </c>
      <c r="O1602">
        <v>21</v>
      </c>
      <c r="P1602">
        <v>0</v>
      </c>
      <c r="Q1602">
        <f>Table1[[#This Row],[COGS]]-Table1[[#This Row],[Budget_COGS]]</f>
        <v>21</v>
      </c>
      <c r="R1602" s="5" t="str">
        <f>IF(
Table1[[#This Row],[Budget_COGS]]=0,
"",
IF(
Table1[[#This Row],[Budget_COGS]]&gt;0,
(Table1[[#This Row],[Budget_COGS]]-Table1[[#This Row],[COGS]]) / Table1[[#This Row],[Budget_COGS]],
(Table1[[#This Row],[Budget_COGS]]-Table1[[#This Row],[COGS]]) / ABS(Table1[[#This Row],[Budget_COGS]])
)
)</f>
        <v/>
      </c>
      <c r="S1602" s="5" t="str">
        <f>IF(Table1[[#This Row],[COGS _Var]]&gt;=0, "Above Budget", "Below Budget")</f>
        <v>Above Budget</v>
      </c>
      <c r="T1602">
        <f>Table1[[#This Row],[Actual_Sales]]-Table1[[#This Row],[COGS]]</f>
        <v>35</v>
      </c>
      <c r="U1602">
        <v>30</v>
      </c>
      <c r="V1602">
        <f>Table1[[#This Row],[Gross_Margin]]-Table1[[#This Row],[Budget_Margin]]</f>
        <v>5</v>
      </c>
      <c r="W1602" s="5">
        <f>IF(
Table1[[#This Row],[Budget_Margin]]=0,
"",
IF(
Table1[[#This Row],[Budget_Margin]]&gt;0,
(Table1[[#This Row],[Gross_Margin]]-Table1[[#This Row],[Budget_Margin]]) / Table1[[#This Row],[Budget_Margin]],
(Table1[[#This Row],[Gross_Margin]]-Table1[[#This Row],[Budget_Margin]]) / ABS(Table1[[#This Row],[Budget_Margin]])
)
)</f>
        <v>0.16666666666666666</v>
      </c>
      <c r="X1602" s="5" t="str">
        <f>IF(Table1[[#This Row],[Margin_Var]]&gt;=0, "Above Budget", "Below Budget")</f>
        <v>Above Budget</v>
      </c>
      <c r="Y1602" s="5">
        <f>IFERROR(Table1[[#This Row],[Gross_Margin]]/Table1[[#This Row],[Actual_Sales]],0)</f>
        <v>0.625</v>
      </c>
      <c r="Z1602" s="5">
        <f>Table1[[#This Row],[Actual_Profit]]/Table1[[#This Row],[Actual_Sales]]</f>
        <v>0.3392857142857143</v>
      </c>
      <c r="AA1602">
        <v>16</v>
      </c>
      <c r="AB1602" s="5">
        <f>IFERROR(Table1[[#This Row],[Expenses]]/Table1[[#This Row],[Actual_Sales]],0)</f>
        <v>0.2857142857142857</v>
      </c>
      <c r="AC1602">
        <v>5</v>
      </c>
      <c r="AD1602">
        <v>480</v>
      </c>
      <c r="AE1602" s="5">
        <f>IFERROR(Table1[[#This Row],[Inventory]]/Table1[[#This Row],[Actual_Sales]],0)</f>
        <v>8.5714285714285712</v>
      </c>
    </row>
    <row r="1603" spans="1:31" x14ac:dyDescent="0.25">
      <c r="A1603">
        <v>3889</v>
      </c>
      <c r="B1603">
        <v>971</v>
      </c>
      <c r="C1603">
        <v>11</v>
      </c>
      <c r="D1603" s="2">
        <v>40817</v>
      </c>
      <c r="E1603">
        <v>56</v>
      </c>
      <c r="F1603">
        <v>20</v>
      </c>
      <c r="G1603">
        <f>Table1[[#This Row],[Actual_Sales]]-Table1[[#This Row],[Budget_Sales]]</f>
        <v>36</v>
      </c>
      <c r="H1603" s="5">
        <f>IF(
Table1[[#This Row],[Budget_Sales]]=0,
"",
IF(
Table1[[#This Row],[Budget_Sales]]&gt;0,
(Table1[[#This Row],[Actual_Sales]]-Table1[[#This Row],[Budget_Sales]])/Table1[[#This Row],[Budget_Sales]],
(Table1[[#This Row],[Actual_Sales]]-Table1[[#This Row],[Budget_Sales]])/ABS(Table1[[#This Row],[Budget_Sales]])
)
)</f>
        <v>1.8</v>
      </c>
      <c r="I1603" s="5" t="str">
        <f>IF(Table1[[#This Row],[Sales_Var]]&gt;=0,"Above Budget","Below Budget")</f>
        <v>Above Budget</v>
      </c>
      <c r="J1603">
        <f>Table1[[#This Row],[Actual_Sales]]-(Table1[[#This Row],[COGS]]+Table1[[#This Row],[Expenses]])</f>
        <v>19</v>
      </c>
      <c r="K1603">
        <v>20</v>
      </c>
      <c r="L1603">
        <f>Table1[[#This Row],[Actual_Profit]]-Table1[[#This Row],[Budget_Profit]]</f>
        <v>-1</v>
      </c>
      <c r="M1603" s="5">
        <f>IF(
Table1[[#This Row],[Budget_Profit]]=0,
"",
IF(
Table1[[#This Row],[Budget_Profit]]&gt;0,
(Table1[[#This Row],[Actual_Profit]]-Table1[[#This Row],[Budget_Profit]])/Table1[[#This Row],[Budget_Profit]],
(Table1[[#This Row],[Actual_Profit]]-Table1[[#This Row],[Budget_Profit]])/ABS(Table1[[#This Row],[Budget_Profit]])
)
)</f>
        <v>-0.05</v>
      </c>
      <c r="N1603" s="5" t="str">
        <f>IF(Table1[[#This Row],[Profit_Var]]&gt;=0, "Above Budget", "Below Budget")</f>
        <v>Below Budget</v>
      </c>
      <c r="O1603">
        <v>21</v>
      </c>
      <c r="P1603">
        <v>0</v>
      </c>
      <c r="Q1603">
        <f>Table1[[#This Row],[COGS]]-Table1[[#This Row],[Budget_COGS]]</f>
        <v>21</v>
      </c>
      <c r="R1603" s="5" t="str">
        <f>IF(
Table1[[#This Row],[Budget_COGS]]=0,
"",
IF(
Table1[[#This Row],[Budget_COGS]]&gt;0,
(Table1[[#This Row],[Budget_COGS]]-Table1[[#This Row],[COGS]]) / Table1[[#This Row],[Budget_COGS]],
(Table1[[#This Row],[Budget_COGS]]-Table1[[#This Row],[COGS]]) / ABS(Table1[[#This Row],[Budget_COGS]])
)
)</f>
        <v/>
      </c>
      <c r="S1603" s="5" t="str">
        <f>IF(Table1[[#This Row],[COGS _Var]]&gt;=0, "Above Budget", "Below Budget")</f>
        <v>Above Budget</v>
      </c>
      <c r="T1603">
        <f>Table1[[#This Row],[Actual_Sales]]-Table1[[#This Row],[COGS]]</f>
        <v>35</v>
      </c>
      <c r="U1603">
        <v>20</v>
      </c>
      <c r="V1603">
        <f>Table1[[#This Row],[Gross_Margin]]-Table1[[#This Row],[Budget_Margin]]</f>
        <v>15</v>
      </c>
      <c r="W1603" s="5">
        <f>IF(
Table1[[#This Row],[Budget_Margin]]=0,
"",
IF(
Table1[[#This Row],[Budget_Margin]]&gt;0,
(Table1[[#This Row],[Gross_Margin]]-Table1[[#This Row],[Budget_Margin]]) / Table1[[#This Row],[Budget_Margin]],
(Table1[[#This Row],[Gross_Margin]]-Table1[[#This Row],[Budget_Margin]]) / ABS(Table1[[#This Row],[Budget_Margin]])
)
)</f>
        <v>0.75</v>
      </c>
      <c r="X1603" s="5" t="str">
        <f>IF(Table1[[#This Row],[Margin_Var]]&gt;=0, "Above Budget", "Below Budget")</f>
        <v>Above Budget</v>
      </c>
      <c r="Y1603" s="5">
        <f>IFERROR(Table1[[#This Row],[Gross_Margin]]/Table1[[#This Row],[Actual_Sales]],0)</f>
        <v>0.625</v>
      </c>
      <c r="Z1603" s="5">
        <f>Table1[[#This Row],[Actual_Profit]]/Table1[[#This Row],[Actual_Sales]]</f>
        <v>0.3392857142857143</v>
      </c>
      <c r="AA1603">
        <v>16</v>
      </c>
      <c r="AB1603" s="5">
        <f>IFERROR(Table1[[#This Row],[Expenses]]/Table1[[#This Row],[Actual_Sales]],0)</f>
        <v>0.2857142857142857</v>
      </c>
      <c r="AC1603">
        <v>5</v>
      </c>
      <c r="AD1603">
        <v>480</v>
      </c>
      <c r="AE1603" s="5">
        <f>IFERROR(Table1[[#This Row],[Inventory]]/Table1[[#This Row],[Actual_Sales]],0)</f>
        <v>8.5714285714285712</v>
      </c>
    </row>
    <row r="1604" spans="1:31" x14ac:dyDescent="0.25">
      <c r="A1604">
        <v>2699</v>
      </c>
      <c r="B1604">
        <v>405</v>
      </c>
      <c r="C1604">
        <v>5</v>
      </c>
      <c r="D1604" s="2">
        <v>40634</v>
      </c>
      <c r="E1604">
        <v>56</v>
      </c>
      <c r="F1604">
        <v>40</v>
      </c>
      <c r="G1604">
        <f>Table1[[#This Row],[Actual_Sales]]-Table1[[#This Row],[Budget_Sales]]</f>
        <v>16</v>
      </c>
      <c r="H1604" s="5">
        <f>IF(
Table1[[#This Row],[Budget_Sales]]=0,
"",
IF(
Table1[[#This Row],[Budget_Sales]]&gt;0,
(Table1[[#This Row],[Actual_Sales]]-Table1[[#This Row],[Budget_Sales]])/Table1[[#This Row],[Budget_Sales]],
(Table1[[#This Row],[Actual_Sales]]-Table1[[#This Row],[Budget_Sales]])/ABS(Table1[[#This Row],[Budget_Sales]])
)
)</f>
        <v>0.4</v>
      </c>
      <c r="I1604" s="5" t="str">
        <f>IF(Table1[[#This Row],[Sales_Var]]&gt;=0,"Above Budget","Below Budget")</f>
        <v>Above Budget</v>
      </c>
      <c r="J1604">
        <f>Table1[[#This Row],[Actual_Sales]]-(Table1[[#This Row],[COGS]]+Table1[[#This Row],[Expenses]])</f>
        <v>19</v>
      </c>
      <c r="K1604">
        <v>30</v>
      </c>
      <c r="L1604">
        <f>Table1[[#This Row],[Actual_Profit]]-Table1[[#This Row],[Budget_Profit]]</f>
        <v>-11</v>
      </c>
      <c r="M1604" s="5">
        <f>IF(
Table1[[#This Row],[Budget_Profit]]=0,
"",
IF(
Table1[[#This Row],[Budget_Profit]]&gt;0,
(Table1[[#This Row],[Actual_Profit]]-Table1[[#This Row],[Budget_Profit]])/Table1[[#This Row],[Budget_Profit]],
(Table1[[#This Row],[Actual_Profit]]-Table1[[#This Row],[Budget_Profit]])/ABS(Table1[[#This Row],[Budget_Profit]])
)
)</f>
        <v>-0.36666666666666664</v>
      </c>
      <c r="N1604" s="5" t="str">
        <f>IF(Table1[[#This Row],[Profit_Var]]&gt;=0, "Above Budget", "Below Budget")</f>
        <v>Below Budget</v>
      </c>
      <c r="O1604">
        <v>21</v>
      </c>
      <c r="P1604">
        <v>10</v>
      </c>
      <c r="Q1604">
        <f>Table1[[#This Row],[COGS]]-Table1[[#This Row],[Budget_COGS]]</f>
        <v>11</v>
      </c>
      <c r="R1604" s="5">
        <f>IF(
Table1[[#This Row],[Budget_COGS]]=0,
"",
IF(
Table1[[#This Row],[Budget_COGS]]&gt;0,
(Table1[[#This Row],[Budget_COGS]]-Table1[[#This Row],[COGS]]) / Table1[[#This Row],[Budget_COGS]],
(Table1[[#This Row],[Budget_COGS]]-Table1[[#This Row],[COGS]]) / ABS(Table1[[#This Row],[Budget_COGS]])
)
)</f>
        <v>-1.1000000000000001</v>
      </c>
      <c r="S1604" s="5" t="str">
        <f>IF(Table1[[#This Row],[COGS _Var]]&gt;=0, "Above Budget", "Below Budget")</f>
        <v>Above Budget</v>
      </c>
      <c r="T1604">
        <f>Table1[[#This Row],[Actual_Sales]]-Table1[[#This Row],[COGS]]</f>
        <v>35</v>
      </c>
      <c r="U1604">
        <v>30</v>
      </c>
      <c r="V1604">
        <f>Table1[[#This Row],[Gross_Margin]]-Table1[[#This Row],[Budget_Margin]]</f>
        <v>5</v>
      </c>
      <c r="W1604" s="5">
        <f>IF(
Table1[[#This Row],[Budget_Margin]]=0,
"",
IF(
Table1[[#This Row],[Budget_Margin]]&gt;0,
(Table1[[#This Row],[Gross_Margin]]-Table1[[#This Row],[Budget_Margin]]) / Table1[[#This Row],[Budget_Margin]],
(Table1[[#This Row],[Gross_Margin]]-Table1[[#This Row],[Budget_Margin]]) / ABS(Table1[[#This Row],[Budget_Margin]])
)
)</f>
        <v>0.16666666666666666</v>
      </c>
      <c r="X1604" s="5" t="str">
        <f>IF(Table1[[#This Row],[Margin_Var]]&gt;=0, "Above Budget", "Below Budget")</f>
        <v>Above Budget</v>
      </c>
      <c r="Y1604" s="5">
        <f>IFERROR(Table1[[#This Row],[Gross_Margin]]/Table1[[#This Row],[Actual_Sales]],0)</f>
        <v>0.625</v>
      </c>
      <c r="Z1604" s="5">
        <f>Table1[[#This Row],[Actual_Profit]]/Table1[[#This Row],[Actual_Sales]]</f>
        <v>0.3392857142857143</v>
      </c>
      <c r="AA1604">
        <v>16</v>
      </c>
      <c r="AB1604" s="5">
        <f>IFERROR(Table1[[#This Row],[Expenses]]/Table1[[#This Row],[Actual_Sales]],0)</f>
        <v>0.2857142857142857</v>
      </c>
      <c r="AC1604">
        <v>5</v>
      </c>
      <c r="AD1604">
        <v>454</v>
      </c>
      <c r="AE1604" s="5">
        <f>IFERROR(Table1[[#This Row],[Inventory]]/Table1[[#This Row],[Actual_Sales]],0)</f>
        <v>8.1071428571428577</v>
      </c>
    </row>
    <row r="1605" spans="1:31" x14ac:dyDescent="0.25">
      <c r="A1605">
        <v>2668</v>
      </c>
      <c r="B1605">
        <v>234</v>
      </c>
      <c r="C1605">
        <v>8</v>
      </c>
      <c r="D1605" s="2">
        <v>40634</v>
      </c>
      <c r="E1605">
        <v>56</v>
      </c>
      <c r="F1605">
        <v>40</v>
      </c>
      <c r="G1605">
        <f>Table1[[#This Row],[Actual_Sales]]-Table1[[#This Row],[Budget_Sales]]</f>
        <v>16</v>
      </c>
      <c r="H1605" s="5">
        <f>IF(
Table1[[#This Row],[Budget_Sales]]=0,
"",
IF(
Table1[[#This Row],[Budget_Sales]]&gt;0,
(Table1[[#This Row],[Actual_Sales]]-Table1[[#This Row],[Budget_Sales]])/Table1[[#This Row],[Budget_Sales]],
(Table1[[#This Row],[Actual_Sales]]-Table1[[#This Row],[Budget_Sales]])/ABS(Table1[[#This Row],[Budget_Sales]])
)
)</f>
        <v>0.4</v>
      </c>
      <c r="I1605" s="5" t="str">
        <f>IF(Table1[[#This Row],[Sales_Var]]&gt;=0,"Above Budget","Below Budget")</f>
        <v>Above Budget</v>
      </c>
      <c r="J1605">
        <f>Table1[[#This Row],[Actual_Sales]]-(Table1[[#This Row],[COGS]]+Table1[[#This Row],[Expenses]])</f>
        <v>19</v>
      </c>
      <c r="K1605">
        <v>30</v>
      </c>
      <c r="L1605">
        <f>Table1[[#This Row],[Actual_Profit]]-Table1[[#This Row],[Budget_Profit]]</f>
        <v>-11</v>
      </c>
      <c r="M1605" s="5">
        <f>IF(
Table1[[#This Row],[Budget_Profit]]=0,
"",
IF(
Table1[[#This Row],[Budget_Profit]]&gt;0,
(Table1[[#This Row],[Actual_Profit]]-Table1[[#This Row],[Budget_Profit]])/Table1[[#This Row],[Budget_Profit]],
(Table1[[#This Row],[Actual_Profit]]-Table1[[#This Row],[Budget_Profit]])/ABS(Table1[[#This Row],[Budget_Profit]])
)
)</f>
        <v>-0.36666666666666664</v>
      </c>
      <c r="N1605" s="5" t="str">
        <f>IF(Table1[[#This Row],[Profit_Var]]&gt;=0, "Above Budget", "Below Budget")</f>
        <v>Below Budget</v>
      </c>
      <c r="O1605">
        <v>21</v>
      </c>
      <c r="P1605">
        <v>10</v>
      </c>
      <c r="Q1605">
        <f>Table1[[#This Row],[COGS]]-Table1[[#This Row],[Budget_COGS]]</f>
        <v>11</v>
      </c>
      <c r="R1605" s="5">
        <f>IF(
Table1[[#This Row],[Budget_COGS]]=0,
"",
IF(
Table1[[#This Row],[Budget_COGS]]&gt;0,
(Table1[[#This Row],[Budget_COGS]]-Table1[[#This Row],[COGS]]) / Table1[[#This Row],[Budget_COGS]],
(Table1[[#This Row],[Budget_COGS]]-Table1[[#This Row],[COGS]]) / ABS(Table1[[#This Row],[Budget_COGS]])
)
)</f>
        <v>-1.1000000000000001</v>
      </c>
      <c r="S1605" s="5" t="str">
        <f>IF(Table1[[#This Row],[COGS _Var]]&gt;=0, "Above Budget", "Below Budget")</f>
        <v>Above Budget</v>
      </c>
      <c r="T1605">
        <f>Table1[[#This Row],[Actual_Sales]]-Table1[[#This Row],[COGS]]</f>
        <v>35</v>
      </c>
      <c r="U1605">
        <v>30</v>
      </c>
      <c r="V1605">
        <f>Table1[[#This Row],[Gross_Margin]]-Table1[[#This Row],[Budget_Margin]]</f>
        <v>5</v>
      </c>
      <c r="W1605" s="5">
        <f>IF(
Table1[[#This Row],[Budget_Margin]]=0,
"",
IF(
Table1[[#This Row],[Budget_Margin]]&gt;0,
(Table1[[#This Row],[Gross_Margin]]-Table1[[#This Row],[Budget_Margin]]) / Table1[[#This Row],[Budget_Margin]],
(Table1[[#This Row],[Gross_Margin]]-Table1[[#This Row],[Budget_Margin]]) / ABS(Table1[[#This Row],[Budget_Margin]])
)
)</f>
        <v>0.16666666666666666</v>
      </c>
      <c r="X1605" s="5" t="str">
        <f>IF(Table1[[#This Row],[Margin_Var]]&gt;=0, "Above Budget", "Below Budget")</f>
        <v>Above Budget</v>
      </c>
      <c r="Y1605" s="5">
        <f>IFERROR(Table1[[#This Row],[Gross_Margin]]/Table1[[#This Row],[Actual_Sales]],0)</f>
        <v>0.625</v>
      </c>
      <c r="Z1605" s="5">
        <f>Table1[[#This Row],[Actual_Profit]]/Table1[[#This Row],[Actual_Sales]]</f>
        <v>0.3392857142857143</v>
      </c>
      <c r="AA1605">
        <v>16</v>
      </c>
      <c r="AB1605" s="5">
        <f>IFERROR(Table1[[#This Row],[Expenses]]/Table1[[#This Row],[Actual_Sales]],0)</f>
        <v>0.2857142857142857</v>
      </c>
      <c r="AC1605">
        <v>5</v>
      </c>
      <c r="AD1605">
        <v>454</v>
      </c>
      <c r="AE1605" s="5">
        <f>IFERROR(Table1[[#This Row],[Inventory]]/Table1[[#This Row],[Actual_Sales]],0)</f>
        <v>8.1071428571428577</v>
      </c>
    </row>
    <row r="1606" spans="1:31" x14ac:dyDescent="0.25">
      <c r="A1606">
        <v>2789</v>
      </c>
      <c r="B1606">
        <v>774</v>
      </c>
      <c r="C1606">
        <v>13</v>
      </c>
      <c r="D1606" s="2">
        <v>40634</v>
      </c>
      <c r="E1606">
        <v>56</v>
      </c>
      <c r="F1606">
        <v>50</v>
      </c>
      <c r="G1606">
        <f>Table1[[#This Row],[Actual_Sales]]-Table1[[#This Row],[Budget_Sales]]</f>
        <v>6</v>
      </c>
      <c r="H1606" s="5">
        <f>IF(
Table1[[#This Row],[Budget_Sales]]=0,
"",
IF(
Table1[[#This Row],[Budget_Sales]]&gt;0,
(Table1[[#This Row],[Actual_Sales]]-Table1[[#This Row],[Budget_Sales]])/Table1[[#This Row],[Budget_Sales]],
(Table1[[#This Row],[Actual_Sales]]-Table1[[#This Row],[Budget_Sales]])/ABS(Table1[[#This Row],[Budget_Sales]])
)
)</f>
        <v>0.12</v>
      </c>
      <c r="I1606" s="5" t="str">
        <f>IF(Table1[[#This Row],[Sales_Var]]&gt;=0,"Above Budget","Below Budget")</f>
        <v>Above Budget</v>
      </c>
      <c r="J1606">
        <f>Table1[[#This Row],[Actual_Sales]]-(Table1[[#This Row],[COGS]]+Table1[[#This Row],[Expenses]])</f>
        <v>19</v>
      </c>
      <c r="K1606">
        <v>20</v>
      </c>
      <c r="L1606">
        <f>Table1[[#This Row],[Actual_Profit]]-Table1[[#This Row],[Budget_Profit]]</f>
        <v>-1</v>
      </c>
      <c r="M1606" s="5">
        <f>IF(
Table1[[#This Row],[Budget_Profit]]=0,
"",
IF(
Table1[[#This Row],[Budget_Profit]]&gt;0,
(Table1[[#This Row],[Actual_Profit]]-Table1[[#This Row],[Budget_Profit]])/Table1[[#This Row],[Budget_Profit]],
(Table1[[#This Row],[Actual_Profit]]-Table1[[#This Row],[Budget_Profit]])/ABS(Table1[[#This Row],[Budget_Profit]])
)
)</f>
        <v>-0.05</v>
      </c>
      <c r="N1606" s="5" t="str">
        <f>IF(Table1[[#This Row],[Profit_Var]]&gt;=0, "Above Budget", "Below Budget")</f>
        <v>Below Budget</v>
      </c>
      <c r="O1606">
        <v>21</v>
      </c>
      <c r="P1606">
        <v>20</v>
      </c>
      <c r="Q1606">
        <f>Table1[[#This Row],[COGS]]-Table1[[#This Row],[Budget_COGS]]</f>
        <v>1</v>
      </c>
      <c r="R1606" s="5">
        <f>IF(
Table1[[#This Row],[Budget_COGS]]=0,
"",
IF(
Table1[[#This Row],[Budget_COGS]]&gt;0,
(Table1[[#This Row],[Budget_COGS]]-Table1[[#This Row],[COGS]]) / Table1[[#This Row],[Budget_COGS]],
(Table1[[#This Row],[Budget_COGS]]-Table1[[#This Row],[COGS]]) / ABS(Table1[[#This Row],[Budget_COGS]])
)
)</f>
        <v>-0.05</v>
      </c>
      <c r="S1606" s="5" t="str">
        <f>IF(Table1[[#This Row],[COGS _Var]]&gt;=0, "Above Budget", "Below Budget")</f>
        <v>Above Budget</v>
      </c>
      <c r="T1606">
        <f>Table1[[#This Row],[Actual_Sales]]-Table1[[#This Row],[COGS]]</f>
        <v>35</v>
      </c>
      <c r="U1606">
        <v>30</v>
      </c>
      <c r="V1606">
        <f>Table1[[#This Row],[Gross_Margin]]-Table1[[#This Row],[Budget_Margin]]</f>
        <v>5</v>
      </c>
      <c r="W1606" s="5">
        <f>IF(
Table1[[#This Row],[Budget_Margin]]=0,
"",
IF(
Table1[[#This Row],[Budget_Margin]]&gt;0,
(Table1[[#This Row],[Gross_Margin]]-Table1[[#This Row],[Budget_Margin]]) / Table1[[#This Row],[Budget_Margin]],
(Table1[[#This Row],[Gross_Margin]]-Table1[[#This Row],[Budget_Margin]]) / ABS(Table1[[#This Row],[Budget_Margin]])
)
)</f>
        <v>0.16666666666666666</v>
      </c>
      <c r="X1606" s="5" t="str">
        <f>IF(Table1[[#This Row],[Margin_Var]]&gt;=0, "Above Budget", "Below Budget")</f>
        <v>Above Budget</v>
      </c>
      <c r="Y1606" s="5">
        <f>IFERROR(Table1[[#This Row],[Gross_Margin]]/Table1[[#This Row],[Actual_Sales]],0)</f>
        <v>0.625</v>
      </c>
      <c r="Z1606" s="5">
        <f>Table1[[#This Row],[Actual_Profit]]/Table1[[#This Row],[Actual_Sales]]</f>
        <v>0.3392857142857143</v>
      </c>
      <c r="AA1606">
        <v>16</v>
      </c>
      <c r="AB1606" s="5">
        <f>IFERROR(Table1[[#This Row],[Expenses]]/Table1[[#This Row],[Actual_Sales]],0)</f>
        <v>0.2857142857142857</v>
      </c>
      <c r="AC1606">
        <v>5</v>
      </c>
      <c r="AD1606">
        <v>454</v>
      </c>
      <c r="AE1606" s="5">
        <f>IFERROR(Table1[[#This Row],[Inventory]]/Table1[[#This Row],[Actual_Sales]],0)</f>
        <v>8.1071428571428577</v>
      </c>
    </row>
    <row r="1607" spans="1:31" x14ac:dyDescent="0.25">
      <c r="A1607">
        <v>2559</v>
      </c>
      <c r="B1607">
        <v>541</v>
      </c>
      <c r="C1607">
        <v>11</v>
      </c>
      <c r="D1607" s="2">
        <v>40603</v>
      </c>
      <c r="E1607">
        <v>56</v>
      </c>
      <c r="F1607">
        <v>30</v>
      </c>
      <c r="G1607">
        <f>Table1[[#This Row],[Actual_Sales]]-Table1[[#This Row],[Budget_Sales]]</f>
        <v>26</v>
      </c>
      <c r="H1607" s="5">
        <f>IF(
Table1[[#This Row],[Budget_Sales]]=0,
"",
IF(
Table1[[#This Row],[Budget_Sales]]&gt;0,
(Table1[[#This Row],[Actual_Sales]]-Table1[[#This Row],[Budget_Sales]])/Table1[[#This Row],[Budget_Sales]],
(Table1[[#This Row],[Actual_Sales]]-Table1[[#This Row],[Budget_Sales]])/ABS(Table1[[#This Row],[Budget_Sales]])
)
)</f>
        <v>0.8666666666666667</v>
      </c>
      <c r="I1607" s="5" t="str">
        <f>IF(Table1[[#This Row],[Sales_Var]]&gt;=0,"Above Budget","Below Budget")</f>
        <v>Above Budget</v>
      </c>
      <c r="J1607">
        <f>Table1[[#This Row],[Actual_Sales]]-(Table1[[#This Row],[COGS]]+Table1[[#This Row],[Expenses]])</f>
        <v>19</v>
      </c>
      <c r="K1607">
        <v>20</v>
      </c>
      <c r="L1607">
        <f>Table1[[#This Row],[Actual_Profit]]-Table1[[#This Row],[Budget_Profit]]</f>
        <v>-1</v>
      </c>
      <c r="M1607" s="5">
        <f>IF(
Table1[[#This Row],[Budget_Profit]]=0,
"",
IF(
Table1[[#This Row],[Budget_Profit]]&gt;0,
(Table1[[#This Row],[Actual_Profit]]-Table1[[#This Row],[Budget_Profit]])/Table1[[#This Row],[Budget_Profit]],
(Table1[[#This Row],[Actual_Profit]]-Table1[[#This Row],[Budget_Profit]])/ABS(Table1[[#This Row],[Budget_Profit]])
)
)</f>
        <v>-0.05</v>
      </c>
      <c r="N1607" s="5" t="str">
        <f>IF(Table1[[#This Row],[Profit_Var]]&gt;=0, "Above Budget", "Below Budget")</f>
        <v>Below Budget</v>
      </c>
      <c r="O1607">
        <v>21</v>
      </c>
      <c r="P1607">
        <v>10</v>
      </c>
      <c r="Q1607">
        <f>Table1[[#This Row],[COGS]]-Table1[[#This Row],[Budget_COGS]]</f>
        <v>11</v>
      </c>
      <c r="R1607" s="5">
        <f>IF(
Table1[[#This Row],[Budget_COGS]]=0,
"",
IF(
Table1[[#This Row],[Budget_COGS]]&gt;0,
(Table1[[#This Row],[Budget_COGS]]-Table1[[#This Row],[COGS]]) / Table1[[#This Row],[Budget_COGS]],
(Table1[[#This Row],[Budget_COGS]]-Table1[[#This Row],[COGS]]) / ABS(Table1[[#This Row],[Budget_COGS]])
)
)</f>
        <v>-1.1000000000000001</v>
      </c>
      <c r="S1607" s="5" t="str">
        <f>IF(Table1[[#This Row],[COGS _Var]]&gt;=0, "Above Budget", "Below Budget")</f>
        <v>Above Budget</v>
      </c>
      <c r="T1607">
        <f>Table1[[#This Row],[Actual_Sales]]-Table1[[#This Row],[COGS]]</f>
        <v>35</v>
      </c>
      <c r="U1607">
        <v>20</v>
      </c>
      <c r="V1607">
        <f>Table1[[#This Row],[Gross_Margin]]-Table1[[#This Row],[Budget_Margin]]</f>
        <v>15</v>
      </c>
      <c r="W1607" s="5">
        <f>IF(
Table1[[#This Row],[Budget_Margin]]=0,
"",
IF(
Table1[[#This Row],[Budget_Margin]]&gt;0,
(Table1[[#This Row],[Gross_Margin]]-Table1[[#This Row],[Budget_Margin]]) / Table1[[#This Row],[Budget_Margin]],
(Table1[[#This Row],[Gross_Margin]]-Table1[[#This Row],[Budget_Margin]]) / ABS(Table1[[#This Row],[Budget_Margin]])
)
)</f>
        <v>0.75</v>
      </c>
      <c r="X1607" s="5" t="str">
        <f>IF(Table1[[#This Row],[Margin_Var]]&gt;=0, "Above Budget", "Below Budget")</f>
        <v>Above Budget</v>
      </c>
      <c r="Y1607" s="5">
        <f>IFERROR(Table1[[#This Row],[Gross_Margin]]/Table1[[#This Row],[Actual_Sales]],0)</f>
        <v>0.625</v>
      </c>
      <c r="Z1607" s="5">
        <f>Table1[[#This Row],[Actual_Profit]]/Table1[[#This Row],[Actual_Sales]]</f>
        <v>0.3392857142857143</v>
      </c>
      <c r="AA1607">
        <v>16</v>
      </c>
      <c r="AB1607" s="5">
        <f>IFERROR(Table1[[#This Row],[Expenses]]/Table1[[#This Row],[Actual_Sales]],0)</f>
        <v>0.2857142857142857</v>
      </c>
      <c r="AC1607">
        <v>5</v>
      </c>
      <c r="AD1607">
        <v>449</v>
      </c>
      <c r="AE1607" s="5">
        <f>IFERROR(Table1[[#This Row],[Inventory]]/Table1[[#This Row],[Actual_Sales]],0)</f>
        <v>8.0178571428571423</v>
      </c>
    </row>
    <row r="1608" spans="1:31" x14ac:dyDescent="0.25">
      <c r="A1608">
        <v>4155</v>
      </c>
      <c r="B1608">
        <v>515</v>
      </c>
      <c r="C1608">
        <v>5</v>
      </c>
      <c r="D1608" s="2">
        <v>40878</v>
      </c>
      <c r="E1608">
        <v>62</v>
      </c>
      <c r="F1608">
        <v>70</v>
      </c>
      <c r="G1608">
        <f>Table1[[#This Row],[Actual_Sales]]-Table1[[#This Row],[Budget_Sales]]</f>
        <v>-8</v>
      </c>
      <c r="H1608" s="5">
        <f>IF(
Table1[[#This Row],[Budget_Sales]]=0,
"",
IF(
Table1[[#This Row],[Budget_Sales]]&gt;0,
(Table1[[#This Row],[Actual_Sales]]-Table1[[#This Row],[Budget_Sales]])/Table1[[#This Row],[Budget_Sales]],
(Table1[[#This Row],[Actual_Sales]]-Table1[[#This Row],[Budget_Sales]])/ABS(Table1[[#This Row],[Budget_Sales]])
)
)</f>
        <v>-0.11428571428571428</v>
      </c>
      <c r="I1608" s="5" t="str">
        <f>IF(Table1[[#This Row],[Sales_Var]]&gt;=0,"Above Budget","Below Budget")</f>
        <v>Below Budget</v>
      </c>
      <c r="J1608">
        <f>Table1[[#This Row],[Actual_Sales]]-(Table1[[#This Row],[COGS]]+Table1[[#This Row],[Expenses]])</f>
        <v>21</v>
      </c>
      <c r="K1608">
        <v>40</v>
      </c>
      <c r="L1608">
        <f>Table1[[#This Row],[Actual_Profit]]-Table1[[#This Row],[Budget_Profit]]</f>
        <v>-19</v>
      </c>
      <c r="M1608" s="5">
        <f>IF(
Table1[[#This Row],[Budget_Profit]]=0,
"",
IF(
Table1[[#This Row],[Budget_Profit]]&gt;0,
(Table1[[#This Row],[Actual_Profit]]-Table1[[#This Row],[Budget_Profit]])/Table1[[#This Row],[Budget_Profit]],
(Table1[[#This Row],[Actual_Profit]]-Table1[[#This Row],[Budget_Profit]])/ABS(Table1[[#This Row],[Budget_Profit]])
)
)</f>
        <v>-0.47499999999999998</v>
      </c>
      <c r="N1608" s="5" t="str">
        <f>IF(Table1[[#This Row],[Profit_Var]]&gt;=0, "Above Budget", "Below Budget")</f>
        <v>Below Budget</v>
      </c>
      <c r="O1608">
        <v>23</v>
      </c>
      <c r="P1608">
        <v>20</v>
      </c>
      <c r="Q1608">
        <f>Table1[[#This Row],[COGS]]-Table1[[#This Row],[Budget_COGS]]</f>
        <v>3</v>
      </c>
      <c r="R1608" s="5">
        <f>IF(
Table1[[#This Row],[Budget_COGS]]=0,
"",
IF(
Table1[[#This Row],[Budget_COGS]]&gt;0,
(Table1[[#This Row],[Budget_COGS]]-Table1[[#This Row],[COGS]]) / Table1[[#This Row],[Budget_COGS]],
(Table1[[#This Row],[Budget_COGS]]-Table1[[#This Row],[COGS]]) / ABS(Table1[[#This Row],[Budget_COGS]])
)
)</f>
        <v>-0.15</v>
      </c>
      <c r="S1608" s="5" t="str">
        <f>IF(Table1[[#This Row],[COGS _Var]]&gt;=0, "Above Budget", "Below Budget")</f>
        <v>Above Budget</v>
      </c>
      <c r="T1608">
        <f>Table1[[#This Row],[Actual_Sales]]-Table1[[#This Row],[COGS]]</f>
        <v>39</v>
      </c>
      <c r="U1608">
        <v>50</v>
      </c>
      <c r="V1608">
        <f>Table1[[#This Row],[Gross_Margin]]-Table1[[#This Row],[Budget_Margin]]</f>
        <v>-11</v>
      </c>
      <c r="W1608" s="5">
        <f>IF(
Table1[[#This Row],[Budget_Margin]]=0,
"",
IF(
Table1[[#This Row],[Budget_Margin]]&gt;0,
(Table1[[#This Row],[Gross_Margin]]-Table1[[#This Row],[Budget_Margin]]) / Table1[[#This Row],[Budget_Margin]],
(Table1[[#This Row],[Gross_Margin]]-Table1[[#This Row],[Budget_Margin]]) / ABS(Table1[[#This Row],[Budget_Margin]])
)
)</f>
        <v>-0.22</v>
      </c>
      <c r="X1608" s="5" t="str">
        <f>IF(Table1[[#This Row],[Margin_Var]]&gt;=0, "Above Budget", "Below Budget")</f>
        <v>Below Budget</v>
      </c>
      <c r="Y1608" s="5">
        <f>IFERROR(Table1[[#This Row],[Gross_Margin]]/Table1[[#This Row],[Actual_Sales]],0)</f>
        <v>0.62903225806451613</v>
      </c>
      <c r="Z1608" s="5">
        <f>Table1[[#This Row],[Actual_Profit]]/Table1[[#This Row],[Actual_Sales]]</f>
        <v>0.33870967741935482</v>
      </c>
      <c r="AA1608">
        <v>18</v>
      </c>
      <c r="AB1608" s="5">
        <f>IFERROR(Table1[[#This Row],[Expenses]]/Table1[[#This Row],[Actual_Sales]],0)</f>
        <v>0.29032258064516131</v>
      </c>
      <c r="AC1608">
        <v>6</v>
      </c>
      <c r="AD1608">
        <v>807</v>
      </c>
      <c r="AE1608" s="5">
        <f>IFERROR(Table1[[#This Row],[Inventory]]/Table1[[#This Row],[Actual_Sales]],0)</f>
        <v>13.016129032258064</v>
      </c>
    </row>
    <row r="1609" spans="1:31" x14ac:dyDescent="0.25">
      <c r="A1609">
        <v>4212</v>
      </c>
      <c r="B1609">
        <v>775</v>
      </c>
      <c r="C1609">
        <v>6</v>
      </c>
      <c r="D1609" s="2">
        <v>40878</v>
      </c>
      <c r="E1609">
        <v>62</v>
      </c>
      <c r="F1609">
        <v>50</v>
      </c>
      <c r="G1609">
        <f>Table1[[#This Row],[Actual_Sales]]-Table1[[#This Row],[Budget_Sales]]</f>
        <v>12</v>
      </c>
      <c r="H1609" s="5">
        <f>IF(
Table1[[#This Row],[Budget_Sales]]=0,
"",
IF(
Table1[[#This Row],[Budget_Sales]]&gt;0,
(Table1[[#This Row],[Actual_Sales]]-Table1[[#This Row],[Budget_Sales]])/Table1[[#This Row],[Budget_Sales]],
(Table1[[#This Row],[Actual_Sales]]-Table1[[#This Row],[Budget_Sales]])/ABS(Table1[[#This Row],[Budget_Sales]])
)
)</f>
        <v>0.24</v>
      </c>
      <c r="I1609" s="5" t="str">
        <f>IF(Table1[[#This Row],[Sales_Var]]&gt;=0,"Above Budget","Below Budget")</f>
        <v>Above Budget</v>
      </c>
      <c r="J1609">
        <f>Table1[[#This Row],[Actual_Sales]]-(Table1[[#This Row],[COGS]]+Table1[[#This Row],[Expenses]])</f>
        <v>21</v>
      </c>
      <c r="K1609">
        <v>20</v>
      </c>
      <c r="L1609">
        <f>Table1[[#This Row],[Actual_Profit]]-Table1[[#This Row],[Budget_Profit]]</f>
        <v>1</v>
      </c>
      <c r="M1609" s="5">
        <f>IF(
Table1[[#This Row],[Budget_Profit]]=0,
"",
IF(
Table1[[#This Row],[Budget_Profit]]&gt;0,
(Table1[[#This Row],[Actual_Profit]]-Table1[[#This Row],[Budget_Profit]])/Table1[[#This Row],[Budget_Profit]],
(Table1[[#This Row],[Actual_Profit]]-Table1[[#This Row],[Budget_Profit]])/ABS(Table1[[#This Row],[Budget_Profit]])
)
)</f>
        <v>0.05</v>
      </c>
      <c r="N1609" s="5" t="str">
        <f>IF(Table1[[#This Row],[Profit_Var]]&gt;=0, "Above Budget", "Below Budget")</f>
        <v>Above Budget</v>
      </c>
      <c r="O1609">
        <v>23</v>
      </c>
      <c r="P1609">
        <v>20</v>
      </c>
      <c r="Q1609">
        <f>Table1[[#This Row],[COGS]]-Table1[[#This Row],[Budget_COGS]]</f>
        <v>3</v>
      </c>
      <c r="R1609" s="5">
        <f>IF(
Table1[[#This Row],[Budget_COGS]]=0,
"",
IF(
Table1[[#This Row],[Budget_COGS]]&gt;0,
(Table1[[#This Row],[Budget_COGS]]-Table1[[#This Row],[COGS]]) / Table1[[#This Row],[Budget_COGS]],
(Table1[[#This Row],[Budget_COGS]]-Table1[[#This Row],[COGS]]) / ABS(Table1[[#This Row],[Budget_COGS]])
)
)</f>
        <v>-0.15</v>
      </c>
      <c r="S1609" s="5" t="str">
        <f>IF(Table1[[#This Row],[COGS _Var]]&gt;=0, "Above Budget", "Below Budget")</f>
        <v>Above Budget</v>
      </c>
      <c r="T1609">
        <f>Table1[[#This Row],[Actual_Sales]]-Table1[[#This Row],[COGS]]</f>
        <v>39</v>
      </c>
      <c r="U1609">
        <v>30</v>
      </c>
      <c r="V1609">
        <f>Table1[[#This Row],[Gross_Margin]]-Table1[[#This Row],[Budget_Margin]]</f>
        <v>9</v>
      </c>
      <c r="W1609" s="5">
        <f>IF(
Table1[[#This Row],[Budget_Margin]]=0,
"",
IF(
Table1[[#This Row],[Budget_Margin]]&gt;0,
(Table1[[#This Row],[Gross_Margin]]-Table1[[#This Row],[Budget_Margin]]) / Table1[[#This Row],[Budget_Margin]],
(Table1[[#This Row],[Gross_Margin]]-Table1[[#This Row],[Budget_Margin]]) / ABS(Table1[[#This Row],[Budget_Margin]])
)
)</f>
        <v>0.3</v>
      </c>
      <c r="X1609" s="5" t="str">
        <f>IF(Table1[[#This Row],[Margin_Var]]&gt;=0, "Above Budget", "Below Budget")</f>
        <v>Above Budget</v>
      </c>
      <c r="Y1609" s="5">
        <f>IFERROR(Table1[[#This Row],[Gross_Margin]]/Table1[[#This Row],[Actual_Sales]],0)</f>
        <v>0.62903225806451613</v>
      </c>
      <c r="Z1609" s="5">
        <f>Table1[[#This Row],[Actual_Profit]]/Table1[[#This Row],[Actual_Sales]]</f>
        <v>0.33870967741935482</v>
      </c>
      <c r="AA1609">
        <v>18</v>
      </c>
      <c r="AB1609" s="5">
        <f>IFERROR(Table1[[#This Row],[Expenses]]/Table1[[#This Row],[Actual_Sales]],0)</f>
        <v>0.29032258064516131</v>
      </c>
      <c r="AC1609">
        <v>6</v>
      </c>
      <c r="AD1609">
        <v>807</v>
      </c>
      <c r="AE1609" s="5">
        <f>IFERROR(Table1[[#This Row],[Inventory]]/Table1[[#This Row],[Actual_Sales]],0)</f>
        <v>13.016129032258064</v>
      </c>
    </row>
    <row r="1610" spans="1:31" x14ac:dyDescent="0.25">
      <c r="A1610">
        <v>3851</v>
      </c>
      <c r="B1610">
        <v>775</v>
      </c>
      <c r="C1610">
        <v>6</v>
      </c>
      <c r="D1610" s="2">
        <v>40817</v>
      </c>
      <c r="E1610">
        <v>62</v>
      </c>
      <c r="F1610">
        <v>40</v>
      </c>
      <c r="G1610">
        <f>Table1[[#This Row],[Actual_Sales]]-Table1[[#This Row],[Budget_Sales]]</f>
        <v>22</v>
      </c>
      <c r="H1610" s="5">
        <f>IF(
Table1[[#This Row],[Budget_Sales]]=0,
"",
IF(
Table1[[#This Row],[Budget_Sales]]&gt;0,
(Table1[[#This Row],[Actual_Sales]]-Table1[[#This Row],[Budget_Sales]])/Table1[[#This Row],[Budget_Sales]],
(Table1[[#This Row],[Actual_Sales]]-Table1[[#This Row],[Budget_Sales]])/ABS(Table1[[#This Row],[Budget_Sales]])
)
)</f>
        <v>0.55000000000000004</v>
      </c>
      <c r="I1610" s="5" t="str">
        <f>IF(Table1[[#This Row],[Sales_Var]]&gt;=0,"Above Budget","Below Budget")</f>
        <v>Above Budget</v>
      </c>
      <c r="J1610">
        <f>Table1[[#This Row],[Actual_Sales]]-(Table1[[#This Row],[COGS]]+Table1[[#This Row],[Expenses]])</f>
        <v>21</v>
      </c>
      <c r="K1610">
        <v>30</v>
      </c>
      <c r="L1610">
        <f>Table1[[#This Row],[Actual_Profit]]-Table1[[#This Row],[Budget_Profit]]</f>
        <v>-9</v>
      </c>
      <c r="M1610" s="5">
        <f>IF(
Table1[[#This Row],[Budget_Profit]]=0,
"",
IF(
Table1[[#This Row],[Budget_Profit]]&gt;0,
(Table1[[#This Row],[Actual_Profit]]-Table1[[#This Row],[Budget_Profit]])/Table1[[#This Row],[Budget_Profit]],
(Table1[[#This Row],[Actual_Profit]]-Table1[[#This Row],[Budget_Profit]])/ABS(Table1[[#This Row],[Budget_Profit]])
)
)</f>
        <v>-0.3</v>
      </c>
      <c r="N1610" s="5" t="str">
        <f>IF(Table1[[#This Row],[Profit_Var]]&gt;=0, "Above Budget", "Below Budget")</f>
        <v>Below Budget</v>
      </c>
      <c r="O1610">
        <v>23</v>
      </c>
      <c r="P1610">
        <v>10</v>
      </c>
      <c r="Q1610">
        <f>Table1[[#This Row],[COGS]]-Table1[[#This Row],[Budget_COGS]]</f>
        <v>13</v>
      </c>
      <c r="R1610" s="5">
        <f>IF(
Table1[[#This Row],[Budget_COGS]]=0,
"",
IF(
Table1[[#This Row],[Budget_COGS]]&gt;0,
(Table1[[#This Row],[Budget_COGS]]-Table1[[#This Row],[COGS]]) / Table1[[#This Row],[Budget_COGS]],
(Table1[[#This Row],[Budget_COGS]]-Table1[[#This Row],[COGS]]) / ABS(Table1[[#This Row],[Budget_COGS]])
)
)</f>
        <v>-1.3</v>
      </c>
      <c r="S1610" s="5" t="str">
        <f>IF(Table1[[#This Row],[COGS _Var]]&gt;=0, "Above Budget", "Below Budget")</f>
        <v>Above Budget</v>
      </c>
      <c r="T1610">
        <f>Table1[[#This Row],[Actual_Sales]]-Table1[[#This Row],[COGS]]</f>
        <v>39</v>
      </c>
      <c r="U1610">
        <v>30</v>
      </c>
      <c r="V1610">
        <f>Table1[[#This Row],[Gross_Margin]]-Table1[[#This Row],[Budget_Margin]]</f>
        <v>9</v>
      </c>
      <c r="W1610" s="5">
        <f>IF(
Table1[[#This Row],[Budget_Margin]]=0,
"",
IF(
Table1[[#This Row],[Budget_Margin]]&gt;0,
(Table1[[#This Row],[Gross_Margin]]-Table1[[#This Row],[Budget_Margin]]) / Table1[[#This Row],[Budget_Margin]],
(Table1[[#This Row],[Gross_Margin]]-Table1[[#This Row],[Budget_Margin]]) / ABS(Table1[[#This Row],[Budget_Margin]])
)
)</f>
        <v>0.3</v>
      </c>
      <c r="X1610" s="5" t="str">
        <f>IF(Table1[[#This Row],[Margin_Var]]&gt;=0, "Above Budget", "Below Budget")</f>
        <v>Above Budget</v>
      </c>
      <c r="Y1610" s="5">
        <f>IFERROR(Table1[[#This Row],[Gross_Margin]]/Table1[[#This Row],[Actual_Sales]],0)</f>
        <v>0.62903225806451613</v>
      </c>
      <c r="Z1610" s="5">
        <f>Table1[[#This Row],[Actual_Profit]]/Table1[[#This Row],[Actual_Sales]]</f>
        <v>0.33870967741935482</v>
      </c>
      <c r="AA1610">
        <v>18</v>
      </c>
      <c r="AB1610" s="5">
        <f>IFERROR(Table1[[#This Row],[Expenses]]/Table1[[#This Row],[Actual_Sales]],0)</f>
        <v>0.29032258064516131</v>
      </c>
      <c r="AC1610">
        <v>6</v>
      </c>
      <c r="AD1610">
        <v>800</v>
      </c>
      <c r="AE1610" s="5">
        <f>IFERROR(Table1[[#This Row],[Inventory]]/Table1[[#This Row],[Actual_Sales]],0)</f>
        <v>12.903225806451612</v>
      </c>
    </row>
    <row r="1611" spans="1:31" x14ac:dyDescent="0.25">
      <c r="A1611">
        <v>3686</v>
      </c>
      <c r="B1611">
        <v>775</v>
      </c>
      <c r="C1611">
        <v>6</v>
      </c>
      <c r="D1611" s="2">
        <v>40787</v>
      </c>
      <c r="E1611">
        <v>62</v>
      </c>
      <c r="F1611">
        <v>50</v>
      </c>
      <c r="G1611">
        <f>Table1[[#This Row],[Actual_Sales]]-Table1[[#This Row],[Budget_Sales]]</f>
        <v>12</v>
      </c>
      <c r="H1611" s="5">
        <f>IF(
Table1[[#This Row],[Budget_Sales]]=0,
"",
IF(
Table1[[#This Row],[Budget_Sales]]&gt;0,
(Table1[[#This Row],[Actual_Sales]]-Table1[[#This Row],[Budget_Sales]])/Table1[[#This Row],[Budget_Sales]],
(Table1[[#This Row],[Actual_Sales]]-Table1[[#This Row],[Budget_Sales]])/ABS(Table1[[#This Row],[Budget_Sales]])
)
)</f>
        <v>0.24</v>
      </c>
      <c r="I1611" s="5" t="str">
        <f>IF(Table1[[#This Row],[Sales_Var]]&gt;=0,"Above Budget","Below Budget")</f>
        <v>Above Budget</v>
      </c>
      <c r="J1611">
        <f>Table1[[#This Row],[Actual_Sales]]-(Table1[[#This Row],[COGS]]+Table1[[#This Row],[Expenses]])</f>
        <v>21</v>
      </c>
      <c r="K1611">
        <v>20</v>
      </c>
      <c r="L1611">
        <f>Table1[[#This Row],[Actual_Profit]]-Table1[[#This Row],[Budget_Profit]]</f>
        <v>1</v>
      </c>
      <c r="M1611" s="5">
        <f>IF(
Table1[[#This Row],[Budget_Profit]]=0,
"",
IF(
Table1[[#This Row],[Budget_Profit]]&gt;0,
(Table1[[#This Row],[Actual_Profit]]-Table1[[#This Row],[Budget_Profit]])/Table1[[#This Row],[Budget_Profit]],
(Table1[[#This Row],[Actual_Profit]]-Table1[[#This Row],[Budget_Profit]])/ABS(Table1[[#This Row],[Budget_Profit]])
)
)</f>
        <v>0.05</v>
      </c>
      <c r="N1611" s="5" t="str">
        <f>IF(Table1[[#This Row],[Profit_Var]]&gt;=0, "Above Budget", "Below Budget")</f>
        <v>Above Budget</v>
      </c>
      <c r="O1611">
        <v>23</v>
      </c>
      <c r="P1611">
        <v>20</v>
      </c>
      <c r="Q1611">
        <f>Table1[[#This Row],[COGS]]-Table1[[#This Row],[Budget_COGS]]</f>
        <v>3</v>
      </c>
      <c r="R1611" s="5">
        <f>IF(
Table1[[#This Row],[Budget_COGS]]=0,
"",
IF(
Table1[[#This Row],[Budget_COGS]]&gt;0,
(Table1[[#This Row],[Budget_COGS]]-Table1[[#This Row],[COGS]]) / Table1[[#This Row],[Budget_COGS]],
(Table1[[#This Row],[Budget_COGS]]-Table1[[#This Row],[COGS]]) / ABS(Table1[[#This Row],[Budget_COGS]])
)
)</f>
        <v>-0.15</v>
      </c>
      <c r="S1611" s="5" t="str">
        <f>IF(Table1[[#This Row],[COGS _Var]]&gt;=0, "Above Budget", "Below Budget")</f>
        <v>Above Budget</v>
      </c>
      <c r="T1611">
        <f>Table1[[#This Row],[Actual_Sales]]-Table1[[#This Row],[COGS]]</f>
        <v>39</v>
      </c>
      <c r="U1611">
        <v>30</v>
      </c>
      <c r="V1611">
        <f>Table1[[#This Row],[Gross_Margin]]-Table1[[#This Row],[Budget_Margin]]</f>
        <v>9</v>
      </c>
      <c r="W1611" s="5">
        <f>IF(
Table1[[#This Row],[Budget_Margin]]=0,
"",
IF(
Table1[[#This Row],[Budget_Margin]]&gt;0,
(Table1[[#This Row],[Gross_Margin]]-Table1[[#This Row],[Budget_Margin]]) / Table1[[#This Row],[Budget_Margin]],
(Table1[[#This Row],[Gross_Margin]]-Table1[[#This Row],[Budget_Margin]]) / ABS(Table1[[#This Row],[Budget_Margin]])
)
)</f>
        <v>0.3</v>
      </c>
      <c r="X1611" s="5" t="str">
        <f>IF(Table1[[#This Row],[Margin_Var]]&gt;=0, "Above Budget", "Below Budget")</f>
        <v>Above Budget</v>
      </c>
      <c r="Y1611" s="5">
        <f>IFERROR(Table1[[#This Row],[Gross_Margin]]/Table1[[#This Row],[Actual_Sales]],0)</f>
        <v>0.62903225806451613</v>
      </c>
      <c r="Z1611" s="5">
        <f>Table1[[#This Row],[Actual_Profit]]/Table1[[#This Row],[Actual_Sales]]</f>
        <v>0.33870967741935482</v>
      </c>
      <c r="AA1611">
        <v>18</v>
      </c>
      <c r="AB1611" s="5">
        <f>IFERROR(Table1[[#This Row],[Expenses]]/Table1[[#This Row],[Actual_Sales]],0)</f>
        <v>0.29032258064516131</v>
      </c>
      <c r="AC1611">
        <v>6</v>
      </c>
      <c r="AD1611">
        <v>803</v>
      </c>
      <c r="AE1611" s="5">
        <f>IFERROR(Table1[[#This Row],[Inventory]]/Table1[[#This Row],[Actual_Sales]],0)</f>
        <v>12.951612903225806</v>
      </c>
    </row>
    <row r="1612" spans="1:31" x14ac:dyDescent="0.25">
      <c r="A1612">
        <v>3054</v>
      </c>
      <c r="B1612">
        <v>414</v>
      </c>
      <c r="C1612">
        <v>8</v>
      </c>
      <c r="D1612" s="2">
        <v>40695</v>
      </c>
      <c r="E1612">
        <v>124</v>
      </c>
      <c r="F1612">
        <v>110</v>
      </c>
      <c r="G1612">
        <f>Table1[[#This Row],[Actual_Sales]]-Table1[[#This Row],[Budget_Sales]]</f>
        <v>14</v>
      </c>
      <c r="H1612" s="5">
        <f>IF(
Table1[[#This Row],[Budget_Sales]]=0,
"",
IF(
Table1[[#This Row],[Budget_Sales]]&gt;0,
(Table1[[#This Row],[Actual_Sales]]-Table1[[#This Row],[Budget_Sales]])/Table1[[#This Row],[Budget_Sales]],
(Table1[[#This Row],[Actual_Sales]]-Table1[[#This Row],[Budget_Sales]])/ABS(Table1[[#This Row],[Budget_Sales]])
)
)</f>
        <v>0.12727272727272726</v>
      </c>
      <c r="I1612" s="5" t="str">
        <f>IF(Table1[[#This Row],[Sales_Var]]&gt;=0,"Above Budget","Below Budget")</f>
        <v>Above Budget</v>
      </c>
      <c r="J1612">
        <f>Table1[[#This Row],[Actual_Sales]]-(Table1[[#This Row],[COGS]]+Table1[[#This Row],[Expenses]])</f>
        <v>42</v>
      </c>
      <c r="K1612">
        <v>50</v>
      </c>
      <c r="L1612">
        <f>Table1[[#This Row],[Actual_Profit]]-Table1[[#This Row],[Budget_Profit]]</f>
        <v>-8</v>
      </c>
      <c r="M1612" s="5">
        <f>IF(
Table1[[#This Row],[Budget_Profit]]=0,
"",
IF(
Table1[[#This Row],[Budget_Profit]]&gt;0,
(Table1[[#This Row],[Actual_Profit]]-Table1[[#This Row],[Budget_Profit]])/Table1[[#This Row],[Budget_Profit]],
(Table1[[#This Row],[Actual_Profit]]-Table1[[#This Row],[Budget_Profit]])/ABS(Table1[[#This Row],[Budget_Profit]])
)
)</f>
        <v>-0.16</v>
      </c>
      <c r="N1612" s="5" t="str">
        <f>IF(Table1[[#This Row],[Profit_Var]]&gt;=0, "Above Budget", "Below Budget")</f>
        <v>Below Budget</v>
      </c>
      <c r="O1612">
        <v>47</v>
      </c>
      <c r="P1612">
        <v>40</v>
      </c>
      <c r="Q1612">
        <f>Table1[[#This Row],[COGS]]-Table1[[#This Row],[Budget_COGS]]</f>
        <v>7</v>
      </c>
      <c r="R1612" s="5">
        <f>IF(
Table1[[#This Row],[Budget_COGS]]=0,
"",
IF(
Table1[[#This Row],[Budget_COGS]]&gt;0,
(Table1[[#This Row],[Budget_COGS]]-Table1[[#This Row],[COGS]]) / Table1[[#This Row],[Budget_COGS]],
(Table1[[#This Row],[Budget_COGS]]-Table1[[#This Row],[COGS]]) / ABS(Table1[[#This Row],[Budget_COGS]])
)
)</f>
        <v>-0.17499999999999999</v>
      </c>
      <c r="S1612" s="5" t="str">
        <f>IF(Table1[[#This Row],[COGS _Var]]&gt;=0, "Above Budget", "Below Budget")</f>
        <v>Above Budget</v>
      </c>
      <c r="T1612">
        <f>Table1[[#This Row],[Actual_Sales]]-Table1[[#This Row],[COGS]]</f>
        <v>77</v>
      </c>
      <c r="U1612">
        <v>70</v>
      </c>
      <c r="V1612">
        <f>Table1[[#This Row],[Gross_Margin]]-Table1[[#This Row],[Budget_Margin]]</f>
        <v>7</v>
      </c>
      <c r="W1612" s="5">
        <f>IF(
Table1[[#This Row],[Budget_Margin]]=0,
"",
IF(
Table1[[#This Row],[Budget_Margin]]&gt;0,
(Table1[[#This Row],[Gross_Margin]]-Table1[[#This Row],[Budget_Margin]]) / Table1[[#This Row],[Budget_Margin]],
(Table1[[#This Row],[Gross_Margin]]-Table1[[#This Row],[Budget_Margin]]) / ABS(Table1[[#This Row],[Budget_Margin]])
)
)</f>
        <v>0.1</v>
      </c>
      <c r="X1612" s="5" t="str">
        <f>IF(Table1[[#This Row],[Margin_Var]]&gt;=0, "Above Budget", "Below Budget")</f>
        <v>Above Budget</v>
      </c>
      <c r="Y1612" s="5">
        <f>IFERROR(Table1[[#This Row],[Gross_Margin]]/Table1[[#This Row],[Actual_Sales]],0)</f>
        <v>0.62096774193548387</v>
      </c>
      <c r="Z1612" s="5">
        <f>Table1[[#This Row],[Actual_Profit]]/Table1[[#This Row],[Actual_Sales]]</f>
        <v>0.33870967741935482</v>
      </c>
      <c r="AA1612">
        <v>35</v>
      </c>
      <c r="AB1612" s="5">
        <f>IFERROR(Table1[[#This Row],[Expenses]]/Table1[[#This Row],[Actual_Sales]],0)</f>
        <v>0.28225806451612906</v>
      </c>
      <c r="AC1612">
        <v>14</v>
      </c>
      <c r="AD1612">
        <v>371</v>
      </c>
      <c r="AE1612" s="5">
        <f>IFERROR(Table1[[#This Row],[Inventory]]/Table1[[#This Row],[Actual_Sales]],0)</f>
        <v>2.9919354838709675</v>
      </c>
    </row>
    <row r="1613" spans="1:31" x14ac:dyDescent="0.25">
      <c r="A1613">
        <v>2620</v>
      </c>
      <c r="B1613">
        <v>815</v>
      </c>
      <c r="C1613">
        <v>12</v>
      </c>
      <c r="D1613" s="2">
        <v>40603</v>
      </c>
      <c r="E1613">
        <v>192</v>
      </c>
      <c r="F1613">
        <v>150</v>
      </c>
      <c r="G1613">
        <f>Table1[[#This Row],[Actual_Sales]]-Table1[[#This Row],[Budget_Sales]]</f>
        <v>42</v>
      </c>
      <c r="H1613" s="5">
        <f>IF(
Table1[[#This Row],[Budget_Sales]]=0,
"",
IF(
Table1[[#This Row],[Budget_Sales]]&gt;0,
(Table1[[#This Row],[Actual_Sales]]-Table1[[#This Row],[Budget_Sales]])/Table1[[#This Row],[Budget_Sales]],
(Table1[[#This Row],[Actual_Sales]]-Table1[[#This Row],[Budget_Sales]])/ABS(Table1[[#This Row],[Budget_Sales]])
)
)</f>
        <v>0.28000000000000003</v>
      </c>
      <c r="I1613" s="5" t="str">
        <f>IF(Table1[[#This Row],[Sales_Var]]&gt;=0,"Above Budget","Below Budget")</f>
        <v>Above Budget</v>
      </c>
      <c r="J1613">
        <f>Table1[[#This Row],[Actual_Sales]]-(Table1[[#This Row],[COGS]]+Table1[[#This Row],[Expenses]])</f>
        <v>65</v>
      </c>
      <c r="K1613">
        <v>40</v>
      </c>
      <c r="L1613">
        <f>Table1[[#This Row],[Actual_Profit]]-Table1[[#This Row],[Budget_Profit]]</f>
        <v>25</v>
      </c>
      <c r="M1613" s="5">
        <f>IF(
Table1[[#This Row],[Budget_Profit]]=0,
"",
IF(
Table1[[#This Row],[Budget_Profit]]&gt;0,
(Table1[[#This Row],[Actual_Profit]]-Table1[[#This Row],[Budget_Profit]])/Table1[[#This Row],[Budget_Profit]],
(Table1[[#This Row],[Actual_Profit]]-Table1[[#This Row],[Budget_Profit]])/ABS(Table1[[#This Row],[Budget_Profit]])
)
)</f>
        <v>0.625</v>
      </c>
      <c r="N1613" s="5" t="str">
        <f>IF(Table1[[#This Row],[Profit_Var]]&gt;=0, "Above Budget", "Below Budget")</f>
        <v>Above Budget</v>
      </c>
      <c r="O1613">
        <v>72</v>
      </c>
      <c r="P1613">
        <v>60</v>
      </c>
      <c r="Q1613">
        <f>Table1[[#This Row],[COGS]]-Table1[[#This Row],[Budget_COGS]]</f>
        <v>12</v>
      </c>
      <c r="R1613" s="5">
        <f>IF(
Table1[[#This Row],[Budget_COGS]]=0,
"",
IF(
Table1[[#This Row],[Budget_COGS]]&gt;0,
(Table1[[#This Row],[Budget_COGS]]-Table1[[#This Row],[COGS]]) / Table1[[#This Row],[Budget_COGS]],
(Table1[[#This Row],[Budget_COGS]]-Table1[[#This Row],[COGS]]) / ABS(Table1[[#This Row],[Budget_COGS]])
)
)</f>
        <v>-0.2</v>
      </c>
      <c r="S1613" s="5" t="str">
        <f>IF(Table1[[#This Row],[COGS _Var]]&gt;=0, "Above Budget", "Below Budget")</f>
        <v>Above Budget</v>
      </c>
      <c r="T1613">
        <f>Table1[[#This Row],[Actual_Sales]]-Table1[[#This Row],[COGS]]</f>
        <v>120</v>
      </c>
      <c r="U1613">
        <v>90</v>
      </c>
      <c r="V1613">
        <f>Table1[[#This Row],[Gross_Margin]]-Table1[[#This Row],[Budget_Margin]]</f>
        <v>30</v>
      </c>
      <c r="W1613" s="5">
        <f>IF(
Table1[[#This Row],[Budget_Margin]]=0,
"",
IF(
Table1[[#This Row],[Budget_Margin]]&gt;0,
(Table1[[#This Row],[Gross_Margin]]-Table1[[#This Row],[Budget_Margin]]) / Table1[[#This Row],[Budget_Margin]],
(Table1[[#This Row],[Gross_Margin]]-Table1[[#This Row],[Budget_Margin]]) / ABS(Table1[[#This Row],[Budget_Margin]])
)
)</f>
        <v>0.33333333333333331</v>
      </c>
      <c r="X1613" s="5" t="str">
        <f>IF(Table1[[#This Row],[Margin_Var]]&gt;=0, "Above Budget", "Below Budget")</f>
        <v>Above Budget</v>
      </c>
      <c r="Y1613" s="5">
        <f>IFERROR(Table1[[#This Row],[Gross_Margin]]/Table1[[#This Row],[Actual_Sales]],0)</f>
        <v>0.625</v>
      </c>
      <c r="Z1613" s="5">
        <f>Table1[[#This Row],[Actual_Profit]]/Table1[[#This Row],[Actual_Sales]]</f>
        <v>0.33854166666666669</v>
      </c>
      <c r="AA1613">
        <v>55</v>
      </c>
      <c r="AB1613" s="5">
        <f>IFERROR(Table1[[#This Row],[Expenses]]/Table1[[#This Row],[Actual_Sales]],0)</f>
        <v>0.28645833333333331</v>
      </c>
      <c r="AC1613">
        <v>23</v>
      </c>
      <c r="AD1613">
        <v>541</v>
      </c>
      <c r="AE1613" s="5">
        <f>IFERROR(Table1[[#This Row],[Inventory]]/Table1[[#This Row],[Actual_Sales]],0)</f>
        <v>2.8177083333333335</v>
      </c>
    </row>
    <row r="1614" spans="1:31" x14ac:dyDescent="0.25">
      <c r="A1614">
        <v>3906</v>
      </c>
      <c r="B1614">
        <v>234</v>
      </c>
      <c r="C1614">
        <v>5</v>
      </c>
      <c r="D1614" s="2">
        <v>40848</v>
      </c>
      <c r="E1614">
        <v>387</v>
      </c>
      <c r="F1614">
        <v>460</v>
      </c>
      <c r="G1614">
        <f>Table1[[#This Row],[Actual_Sales]]-Table1[[#This Row],[Budget_Sales]]</f>
        <v>-73</v>
      </c>
      <c r="H1614" s="5">
        <f>IF(
Table1[[#This Row],[Budget_Sales]]=0,
"",
IF(
Table1[[#This Row],[Budget_Sales]]&gt;0,
(Table1[[#This Row],[Actual_Sales]]-Table1[[#This Row],[Budget_Sales]])/Table1[[#This Row],[Budget_Sales]],
(Table1[[#This Row],[Actual_Sales]]-Table1[[#This Row],[Budget_Sales]])/ABS(Table1[[#This Row],[Budget_Sales]])
)
)</f>
        <v>-0.15869565217391304</v>
      </c>
      <c r="I1614" s="5" t="str">
        <f>IF(Table1[[#This Row],[Sales_Var]]&gt;=0,"Above Budget","Below Budget")</f>
        <v>Below Budget</v>
      </c>
      <c r="J1614">
        <f>Table1[[#This Row],[Actual_Sales]]-(Table1[[#This Row],[COGS]]+Table1[[#This Row],[Expenses]])</f>
        <v>131</v>
      </c>
      <c r="K1614">
        <v>170</v>
      </c>
      <c r="L1614">
        <f>Table1[[#This Row],[Actual_Profit]]-Table1[[#This Row],[Budget_Profit]]</f>
        <v>-39</v>
      </c>
      <c r="M1614" s="5">
        <f>IF(
Table1[[#This Row],[Budget_Profit]]=0,
"",
IF(
Table1[[#This Row],[Budget_Profit]]&gt;0,
(Table1[[#This Row],[Actual_Profit]]-Table1[[#This Row],[Budget_Profit]])/Table1[[#This Row],[Budget_Profit]],
(Table1[[#This Row],[Actual_Profit]]-Table1[[#This Row],[Budget_Profit]])/ABS(Table1[[#This Row],[Budget_Profit]])
)
)</f>
        <v>-0.22941176470588234</v>
      </c>
      <c r="N1614" s="5" t="str">
        <f>IF(Table1[[#This Row],[Profit_Var]]&gt;=0, "Above Budget", "Below Budget")</f>
        <v>Below Budget</v>
      </c>
      <c r="O1614">
        <v>181</v>
      </c>
      <c r="P1614">
        <v>230</v>
      </c>
      <c r="Q1614">
        <f>Table1[[#This Row],[COGS]]-Table1[[#This Row],[Budget_COGS]]</f>
        <v>-49</v>
      </c>
      <c r="R1614" s="5">
        <f>IF(
Table1[[#This Row],[Budget_COGS]]=0,
"",
IF(
Table1[[#This Row],[Budget_COGS]]&gt;0,
(Table1[[#This Row],[Budget_COGS]]-Table1[[#This Row],[COGS]]) / Table1[[#This Row],[Budget_COGS]],
(Table1[[#This Row],[Budget_COGS]]-Table1[[#This Row],[COGS]]) / ABS(Table1[[#This Row],[Budget_COGS]])
)
)</f>
        <v>0.21304347826086956</v>
      </c>
      <c r="S1614" s="5" t="str">
        <f>IF(Table1[[#This Row],[COGS _Var]]&gt;=0, "Above Budget", "Below Budget")</f>
        <v>Below Budget</v>
      </c>
      <c r="T1614">
        <f>Table1[[#This Row],[Actual_Sales]]-Table1[[#This Row],[COGS]]</f>
        <v>206</v>
      </c>
      <c r="U1614">
        <v>230</v>
      </c>
      <c r="V1614">
        <f>Table1[[#This Row],[Gross_Margin]]-Table1[[#This Row],[Budget_Margin]]</f>
        <v>-24</v>
      </c>
      <c r="W1614" s="5">
        <f>IF(
Table1[[#This Row],[Budget_Margin]]=0,
"",
IF(
Table1[[#This Row],[Budget_Margin]]&gt;0,
(Table1[[#This Row],[Gross_Margin]]-Table1[[#This Row],[Budget_Margin]]) / Table1[[#This Row],[Budget_Margin]],
(Table1[[#This Row],[Gross_Margin]]-Table1[[#This Row],[Budget_Margin]]) / ABS(Table1[[#This Row],[Budget_Margin]])
)
)</f>
        <v>-0.10434782608695652</v>
      </c>
      <c r="X1614" s="5" t="str">
        <f>IF(Table1[[#This Row],[Margin_Var]]&gt;=0, "Above Budget", "Below Budget")</f>
        <v>Below Budget</v>
      </c>
      <c r="Y1614" s="5">
        <f>IFERROR(Table1[[#This Row],[Gross_Margin]]/Table1[[#This Row],[Actual_Sales]],0)</f>
        <v>0.53229974160206717</v>
      </c>
      <c r="Z1614" s="5">
        <f>Table1[[#This Row],[Actual_Profit]]/Table1[[#This Row],[Actual_Sales]]</f>
        <v>0.33850129198966411</v>
      </c>
      <c r="AA1614">
        <v>75</v>
      </c>
      <c r="AB1614" s="5">
        <f>IFERROR(Table1[[#This Row],[Expenses]]/Table1[[#This Row],[Actual_Sales]],0)</f>
        <v>0.19379844961240311</v>
      </c>
      <c r="AC1614">
        <v>50</v>
      </c>
      <c r="AD1614">
        <v>1283</v>
      </c>
      <c r="AE1614" s="5">
        <f>IFERROR(Table1[[#This Row],[Inventory]]/Table1[[#This Row],[Actual_Sales]],0)</f>
        <v>3.3152454780361755</v>
      </c>
    </row>
    <row r="1615" spans="1:31" x14ac:dyDescent="0.25">
      <c r="A1615">
        <v>4066</v>
      </c>
      <c r="B1615">
        <v>970</v>
      </c>
      <c r="C1615">
        <v>8</v>
      </c>
      <c r="D1615" s="2">
        <v>40848</v>
      </c>
      <c r="E1615">
        <v>387</v>
      </c>
      <c r="F1615">
        <v>330</v>
      </c>
      <c r="G1615">
        <f>Table1[[#This Row],[Actual_Sales]]-Table1[[#This Row],[Budget_Sales]]</f>
        <v>57</v>
      </c>
      <c r="H1615" s="5">
        <f>IF(
Table1[[#This Row],[Budget_Sales]]=0,
"",
IF(
Table1[[#This Row],[Budget_Sales]]&gt;0,
(Table1[[#This Row],[Actual_Sales]]-Table1[[#This Row],[Budget_Sales]])/Table1[[#This Row],[Budget_Sales]],
(Table1[[#This Row],[Actual_Sales]]-Table1[[#This Row],[Budget_Sales]])/ABS(Table1[[#This Row],[Budget_Sales]])
)
)</f>
        <v>0.17272727272727273</v>
      </c>
      <c r="I1615" s="5" t="str">
        <f>IF(Table1[[#This Row],[Sales_Var]]&gt;=0,"Above Budget","Below Budget")</f>
        <v>Above Budget</v>
      </c>
      <c r="J1615">
        <f>Table1[[#This Row],[Actual_Sales]]-(Table1[[#This Row],[COGS]]+Table1[[#This Row],[Expenses]])</f>
        <v>131</v>
      </c>
      <c r="K1615">
        <v>100</v>
      </c>
      <c r="L1615">
        <f>Table1[[#This Row],[Actual_Profit]]-Table1[[#This Row],[Budget_Profit]]</f>
        <v>31</v>
      </c>
      <c r="M1615" s="5">
        <f>IF(
Table1[[#This Row],[Budget_Profit]]=0,
"",
IF(
Table1[[#This Row],[Budget_Profit]]&gt;0,
(Table1[[#This Row],[Actual_Profit]]-Table1[[#This Row],[Budget_Profit]])/Table1[[#This Row],[Budget_Profit]],
(Table1[[#This Row],[Actual_Profit]]-Table1[[#This Row],[Budget_Profit]])/ABS(Table1[[#This Row],[Budget_Profit]])
)
)</f>
        <v>0.31</v>
      </c>
      <c r="N1615" s="5" t="str">
        <f>IF(Table1[[#This Row],[Profit_Var]]&gt;=0, "Above Budget", "Below Budget")</f>
        <v>Above Budget</v>
      </c>
      <c r="O1615">
        <v>181</v>
      </c>
      <c r="P1615">
        <v>170</v>
      </c>
      <c r="Q1615">
        <f>Table1[[#This Row],[COGS]]-Table1[[#This Row],[Budget_COGS]]</f>
        <v>11</v>
      </c>
      <c r="R1615" s="5">
        <f>IF(
Table1[[#This Row],[Budget_COGS]]=0,
"",
IF(
Table1[[#This Row],[Budget_COGS]]&gt;0,
(Table1[[#This Row],[Budget_COGS]]-Table1[[#This Row],[COGS]]) / Table1[[#This Row],[Budget_COGS]],
(Table1[[#This Row],[Budget_COGS]]-Table1[[#This Row],[COGS]]) / ABS(Table1[[#This Row],[Budget_COGS]])
)
)</f>
        <v>-6.4705882352941183E-2</v>
      </c>
      <c r="S1615" s="5" t="str">
        <f>IF(Table1[[#This Row],[COGS _Var]]&gt;=0, "Above Budget", "Below Budget")</f>
        <v>Above Budget</v>
      </c>
      <c r="T1615">
        <f>Table1[[#This Row],[Actual_Sales]]-Table1[[#This Row],[COGS]]</f>
        <v>206</v>
      </c>
      <c r="U1615">
        <v>160</v>
      </c>
      <c r="V1615">
        <f>Table1[[#This Row],[Gross_Margin]]-Table1[[#This Row],[Budget_Margin]]</f>
        <v>46</v>
      </c>
      <c r="W1615" s="5">
        <f>IF(
Table1[[#This Row],[Budget_Margin]]=0,
"",
IF(
Table1[[#This Row],[Budget_Margin]]&gt;0,
(Table1[[#This Row],[Gross_Margin]]-Table1[[#This Row],[Budget_Margin]]) / Table1[[#This Row],[Budget_Margin]],
(Table1[[#This Row],[Gross_Margin]]-Table1[[#This Row],[Budget_Margin]]) / ABS(Table1[[#This Row],[Budget_Margin]])
)
)</f>
        <v>0.28749999999999998</v>
      </c>
      <c r="X1615" s="5" t="str">
        <f>IF(Table1[[#This Row],[Margin_Var]]&gt;=0, "Above Budget", "Below Budget")</f>
        <v>Above Budget</v>
      </c>
      <c r="Y1615" s="5">
        <f>IFERROR(Table1[[#This Row],[Gross_Margin]]/Table1[[#This Row],[Actual_Sales]],0)</f>
        <v>0.53229974160206717</v>
      </c>
      <c r="Z1615" s="5">
        <f>Table1[[#This Row],[Actual_Profit]]/Table1[[#This Row],[Actual_Sales]]</f>
        <v>0.33850129198966411</v>
      </c>
      <c r="AA1615">
        <v>75</v>
      </c>
      <c r="AB1615" s="5">
        <f>IFERROR(Table1[[#This Row],[Expenses]]/Table1[[#This Row],[Actual_Sales]],0)</f>
        <v>0.19379844961240311</v>
      </c>
      <c r="AC1615">
        <v>50</v>
      </c>
      <c r="AD1615">
        <v>1283</v>
      </c>
      <c r="AE1615" s="5">
        <f>IFERROR(Table1[[#This Row],[Inventory]]/Table1[[#This Row],[Actual_Sales]],0)</f>
        <v>3.3152454780361755</v>
      </c>
    </row>
    <row r="1616" spans="1:31" x14ac:dyDescent="0.25">
      <c r="A1616">
        <v>719</v>
      </c>
      <c r="B1616">
        <v>225</v>
      </c>
      <c r="C1616">
        <v>5</v>
      </c>
      <c r="D1616" s="2">
        <v>40299</v>
      </c>
      <c r="E1616">
        <v>130</v>
      </c>
      <c r="F1616">
        <v>110</v>
      </c>
      <c r="G1616">
        <f>Table1[[#This Row],[Actual_Sales]]-Table1[[#This Row],[Budget_Sales]]</f>
        <v>20</v>
      </c>
      <c r="H1616" s="5">
        <f>IF(
Table1[[#This Row],[Budget_Sales]]=0,
"",
IF(
Table1[[#This Row],[Budget_Sales]]&gt;0,
(Table1[[#This Row],[Actual_Sales]]-Table1[[#This Row],[Budget_Sales]])/Table1[[#This Row],[Budget_Sales]],
(Table1[[#This Row],[Actual_Sales]]-Table1[[#This Row],[Budget_Sales]])/ABS(Table1[[#This Row],[Budget_Sales]])
)
)</f>
        <v>0.18181818181818182</v>
      </c>
      <c r="I1616" s="5" t="str">
        <f>IF(Table1[[#This Row],[Sales_Var]]&gt;=0,"Above Budget","Below Budget")</f>
        <v>Above Budget</v>
      </c>
      <c r="J1616">
        <f>Table1[[#This Row],[Actual_Sales]]-(Table1[[#This Row],[COGS]]+Table1[[#This Row],[Expenses]])</f>
        <v>44</v>
      </c>
      <c r="K1616">
        <v>50</v>
      </c>
      <c r="L1616">
        <f>Table1[[#This Row],[Actual_Profit]]-Table1[[#This Row],[Budget_Profit]]</f>
        <v>-6</v>
      </c>
      <c r="M1616" s="5">
        <f>IF(
Table1[[#This Row],[Budget_Profit]]=0,
"",
IF(
Table1[[#This Row],[Budget_Profit]]&gt;0,
(Table1[[#This Row],[Actual_Profit]]-Table1[[#This Row],[Budget_Profit]])/Table1[[#This Row],[Budget_Profit]],
(Table1[[#This Row],[Actual_Profit]]-Table1[[#This Row],[Budget_Profit]])/ABS(Table1[[#This Row],[Budget_Profit]])
)
)</f>
        <v>-0.12</v>
      </c>
      <c r="N1616" s="5" t="str">
        <f>IF(Table1[[#This Row],[Profit_Var]]&gt;=0, "Above Budget", "Below Budget")</f>
        <v>Below Budget</v>
      </c>
      <c r="O1616">
        <v>48</v>
      </c>
      <c r="P1616">
        <v>40</v>
      </c>
      <c r="Q1616">
        <f>Table1[[#This Row],[COGS]]-Table1[[#This Row],[Budget_COGS]]</f>
        <v>8</v>
      </c>
      <c r="R1616" s="5">
        <f>IF(
Table1[[#This Row],[Budget_COGS]]=0,
"",
IF(
Table1[[#This Row],[Budget_COGS]]&gt;0,
(Table1[[#This Row],[Budget_COGS]]-Table1[[#This Row],[COGS]]) / Table1[[#This Row],[Budget_COGS]],
(Table1[[#This Row],[Budget_COGS]]-Table1[[#This Row],[COGS]]) / ABS(Table1[[#This Row],[Budget_COGS]])
)
)</f>
        <v>-0.2</v>
      </c>
      <c r="S1616" s="5" t="str">
        <f>IF(Table1[[#This Row],[COGS _Var]]&gt;=0, "Above Budget", "Below Budget")</f>
        <v>Above Budget</v>
      </c>
      <c r="T1616">
        <f>Table1[[#This Row],[Actual_Sales]]-Table1[[#This Row],[COGS]]</f>
        <v>82</v>
      </c>
      <c r="U1616">
        <v>70</v>
      </c>
      <c r="V1616">
        <f>Table1[[#This Row],[Gross_Margin]]-Table1[[#This Row],[Budget_Margin]]</f>
        <v>12</v>
      </c>
      <c r="W1616" s="5">
        <f>IF(
Table1[[#This Row],[Budget_Margin]]=0,
"",
IF(
Table1[[#This Row],[Budget_Margin]]&gt;0,
(Table1[[#This Row],[Gross_Margin]]-Table1[[#This Row],[Budget_Margin]]) / Table1[[#This Row],[Budget_Margin]],
(Table1[[#This Row],[Gross_Margin]]-Table1[[#This Row],[Budget_Margin]]) / ABS(Table1[[#This Row],[Budget_Margin]])
)
)</f>
        <v>0.17142857142857143</v>
      </c>
      <c r="X1616" s="5" t="str">
        <f>IF(Table1[[#This Row],[Margin_Var]]&gt;=0, "Above Budget", "Below Budget")</f>
        <v>Above Budget</v>
      </c>
      <c r="Y1616" s="5">
        <f>IFERROR(Table1[[#This Row],[Gross_Margin]]/Table1[[#This Row],[Actual_Sales]],0)</f>
        <v>0.63076923076923075</v>
      </c>
      <c r="Z1616" s="5">
        <f>Table1[[#This Row],[Actual_Profit]]/Table1[[#This Row],[Actual_Sales]]</f>
        <v>0.33846153846153848</v>
      </c>
      <c r="AA1616">
        <v>38</v>
      </c>
      <c r="AB1616" s="5">
        <f>IFERROR(Table1[[#This Row],[Expenses]]/Table1[[#This Row],[Actual_Sales]],0)</f>
        <v>0.29230769230769232</v>
      </c>
      <c r="AC1616">
        <v>14</v>
      </c>
      <c r="AD1616">
        <v>351</v>
      </c>
      <c r="AE1616" s="5">
        <f>IFERROR(Table1[[#This Row],[Inventory]]/Table1[[#This Row],[Actual_Sales]],0)</f>
        <v>2.7</v>
      </c>
    </row>
    <row r="1617" spans="1:31" x14ac:dyDescent="0.25">
      <c r="A1617">
        <v>789</v>
      </c>
      <c r="B1617">
        <v>509</v>
      </c>
      <c r="C1617">
        <v>11</v>
      </c>
      <c r="D1617" s="2">
        <v>40299</v>
      </c>
      <c r="E1617">
        <v>130</v>
      </c>
      <c r="F1617">
        <v>80</v>
      </c>
      <c r="G1617">
        <f>Table1[[#This Row],[Actual_Sales]]-Table1[[#This Row],[Budget_Sales]]</f>
        <v>50</v>
      </c>
      <c r="H1617" s="5">
        <f>IF(
Table1[[#This Row],[Budget_Sales]]=0,
"",
IF(
Table1[[#This Row],[Budget_Sales]]&gt;0,
(Table1[[#This Row],[Actual_Sales]]-Table1[[#This Row],[Budget_Sales]])/Table1[[#This Row],[Budget_Sales]],
(Table1[[#This Row],[Actual_Sales]]-Table1[[#This Row],[Budget_Sales]])/ABS(Table1[[#This Row],[Budget_Sales]])
)
)</f>
        <v>0.625</v>
      </c>
      <c r="I1617" s="5" t="str">
        <f>IF(Table1[[#This Row],[Sales_Var]]&gt;=0,"Above Budget","Below Budget")</f>
        <v>Above Budget</v>
      </c>
      <c r="J1617">
        <f>Table1[[#This Row],[Actual_Sales]]-(Table1[[#This Row],[COGS]]+Table1[[#This Row],[Expenses]])</f>
        <v>44</v>
      </c>
      <c r="K1617">
        <v>30</v>
      </c>
      <c r="L1617">
        <f>Table1[[#This Row],[Actual_Profit]]-Table1[[#This Row],[Budget_Profit]]</f>
        <v>14</v>
      </c>
      <c r="M1617" s="5">
        <f>IF(
Table1[[#This Row],[Budget_Profit]]=0,
"",
IF(
Table1[[#This Row],[Budget_Profit]]&gt;0,
(Table1[[#This Row],[Actual_Profit]]-Table1[[#This Row],[Budget_Profit]])/Table1[[#This Row],[Budget_Profit]],
(Table1[[#This Row],[Actual_Profit]]-Table1[[#This Row],[Budget_Profit]])/ABS(Table1[[#This Row],[Budget_Profit]])
)
)</f>
        <v>0.46666666666666667</v>
      </c>
      <c r="N1617" s="5" t="str">
        <f>IF(Table1[[#This Row],[Profit_Var]]&gt;=0, "Above Budget", "Below Budget")</f>
        <v>Above Budget</v>
      </c>
      <c r="O1617">
        <v>48</v>
      </c>
      <c r="P1617">
        <v>30</v>
      </c>
      <c r="Q1617">
        <f>Table1[[#This Row],[COGS]]-Table1[[#This Row],[Budget_COGS]]</f>
        <v>18</v>
      </c>
      <c r="R1617" s="5">
        <f>IF(
Table1[[#This Row],[Budget_COGS]]=0,
"",
IF(
Table1[[#This Row],[Budget_COGS]]&gt;0,
(Table1[[#This Row],[Budget_COGS]]-Table1[[#This Row],[COGS]]) / Table1[[#This Row],[Budget_COGS]],
(Table1[[#This Row],[Budget_COGS]]-Table1[[#This Row],[COGS]]) / ABS(Table1[[#This Row],[Budget_COGS]])
)
)</f>
        <v>-0.6</v>
      </c>
      <c r="S1617" s="5" t="str">
        <f>IF(Table1[[#This Row],[COGS _Var]]&gt;=0, "Above Budget", "Below Budget")</f>
        <v>Above Budget</v>
      </c>
      <c r="T1617">
        <f>Table1[[#This Row],[Actual_Sales]]-Table1[[#This Row],[COGS]]</f>
        <v>82</v>
      </c>
      <c r="U1617">
        <v>50</v>
      </c>
      <c r="V1617">
        <f>Table1[[#This Row],[Gross_Margin]]-Table1[[#This Row],[Budget_Margin]]</f>
        <v>32</v>
      </c>
      <c r="W1617" s="5">
        <f>IF(
Table1[[#This Row],[Budget_Margin]]=0,
"",
IF(
Table1[[#This Row],[Budget_Margin]]&gt;0,
(Table1[[#This Row],[Gross_Margin]]-Table1[[#This Row],[Budget_Margin]]) / Table1[[#This Row],[Budget_Margin]],
(Table1[[#This Row],[Gross_Margin]]-Table1[[#This Row],[Budget_Margin]]) / ABS(Table1[[#This Row],[Budget_Margin]])
)
)</f>
        <v>0.64</v>
      </c>
      <c r="X1617" s="5" t="str">
        <f>IF(Table1[[#This Row],[Margin_Var]]&gt;=0, "Above Budget", "Below Budget")</f>
        <v>Above Budget</v>
      </c>
      <c r="Y1617" s="5">
        <f>IFERROR(Table1[[#This Row],[Gross_Margin]]/Table1[[#This Row],[Actual_Sales]],0)</f>
        <v>0.63076923076923075</v>
      </c>
      <c r="Z1617" s="5">
        <f>Table1[[#This Row],[Actual_Profit]]/Table1[[#This Row],[Actual_Sales]]</f>
        <v>0.33846153846153848</v>
      </c>
      <c r="AA1617">
        <v>38</v>
      </c>
      <c r="AB1617" s="5">
        <f>IFERROR(Table1[[#This Row],[Expenses]]/Table1[[#This Row],[Actual_Sales]],0)</f>
        <v>0.29230769230769232</v>
      </c>
      <c r="AC1617">
        <v>14</v>
      </c>
      <c r="AD1617">
        <v>351</v>
      </c>
      <c r="AE1617" s="5">
        <f>IFERROR(Table1[[#This Row],[Inventory]]/Table1[[#This Row],[Actual_Sales]],0)</f>
        <v>2.7</v>
      </c>
    </row>
    <row r="1618" spans="1:31" x14ac:dyDescent="0.25">
      <c r="A1618">
        <v>546</v>
      </c>
      <c r="B1618">
        <v>225</v>
      </c>
      <c r="C1618">
        <v>5</v>
      </c>
      <c r="D1618" s="2">
        <v>40269</v>
      </c>
      <c r="E1618">
        <v>133</v>
      </c>
      <c r="F1618">
        <v>110</v>
      </c>
      <c r="G1618">
        <f>Table1[[#This Row],[Actual_Sales]]-Table1[[#This Row],[Budget_Sales]]</f>
        <v>23</v>
      </c>
      <c r="H1618" s="5">
        <f>IF(
Table1[[#This Row],[Budget_Sales]]=0,
"",
IF(
Table1[[#This Row],[Budget_Sales]]&gt;0,
(Table1[[#This Row],[Actual_Sales]]-Table1[[#This Row],[Budget_Sales]])/Table1[[#This Row],[Budget_Sales]],
(Table1[[#This Row],[Actual_Sales]]-Table1[[#This Row],[Budget_Sales]])/ABS(Table1[[#This Row],[Budget_Sales]])
)
)</f>
        <v>0.20909090909090908</v>
      </c>
      <c r="I1618" s="5" t="str">
        <f>IF(Table1[[#This Row],[Sales_Var]]&gt;=0,"Above Budget","Below Budget")</f>
        <v>Above Budget</v>
      </c>
      <c r="J1618">
        <f>Table1[[#This Row],[Actual_Sales]]-(Table1[[#This Row],[COGS]]+Table1[[#This Row],[Expenses]])</f>
        <v>45</v>
      </c>
      <c r="K1618">
        <v>50</v>
      </c>
      <c r="L1618">
        <f>Table1[[#This Row],[Actual_Profit]]-Table1[[#This Row],[Budget_Profit]]</f>
        <v>-5</v>
      </c>
      <c r="M1618" s="5">
        <f>IF(
Table1[[#This Row],[Budget_Profit]]=0,
"",
IF(
Table1[[#This Row],[Budget_Profit]]&gt;0,
(Table1[[#This Row],[Actual_Profit]]-Table1[[#This Row],[Budget_Profit]])/Table1[[#This Row],[Budget_Profit]],
(Table1[[#This Row],[Actual_Profit]]-Table1[[#This Row],[Budget_Profit]])/ABS(Table1[[#This Row],[Budget_Profit]])
)
)</f>
        <v>-0.1</v>
      </c>
      <c r="N1618" s="5" t="str">
        <f>IF(Table1[[#This Row],[Profit_Var]]&gt;=0, "Above Budget", "Below Budget")</f>
        <v>Below Budget</v>
      </c>
      <c r="O1618">
        <v>49</v>
      </c>
      <c r="P1618">
        <v>40</v>
      </c>
      <c r="Q1618">
        <f>Table1[[#This Row],[COGS]]-Table1[[#This Row],[Budget_COGS]]</f>
        <v>9</v>
      </c>
      <c r="R1618" s="5">
        <f>IF(
Table1[[#This Row],[Budget_COGS]]=0,
"",
IF(
Table1[[#This Row],[Budget_COGS]]&gt;0,
(Table1[[#This Row],[Budget_COGS]]-Table1[[#This Row],[COGS]]) / Table1[[#This Row],[Budget_COGS]],
(Table1[[#This Row],[Budget_COGS]]-Table1[[#This Row],[COGS]]) / ABS(Table1[[#This Row],[Budget_COGS]])
)
)</f>
        <v>-0.22500000000000001</v>
      </c>
      <c r="S1618" s="5" t="str">
        <f>IF(Table1[[#This Row],[COGS _Var]]&gt;=0, "Above Budget", "Below Budget")</f>
        <v>Above Budget</v>
      </c>
      <c r="T1618">
        <f>Table1[[#This Row],[Actual_Sales]]-Table1[[#This Row],[COGS]]</f>
        <v>84</v>
      </c>
      <c r="U1618">
        <v>70</v>
      </c>
      <c r="V1618">
        <f>Table1[[#This Row],[Gross_Margin]]-Table1[[#This Row],[Budget_Margin]]</f>
        <v>14</v>
      </c>
      <c r="W1618" s="5">
        <f>IF(
Table1[[#This Row],[Budget_Margin]]=0,
"",
IF(
Table1[[#This Row],[Budget_Margin]]&gt;0,
(Table1[[#This Row],[Gross_Margin]]-Table1[[#This Row],[Budget_Margin]]) / Table1[[#This Row],[Budget_Margin]],
(Table1[[#This Row],[Gross_Margin]]-Table1[[#This Row],[Budget_Margin]]) / ABS(Table1[[#This Row],[Budget_Margin]])
)
)</f>
        <v>0.2</v>
      </c>
      <c r="X1618" s="5" t="str">
        <f>IF(Table1[[#This Row],[Margin_Var]]&gt;=0, "Above Budget", "Below Budget")</f>
        <v>Above Budget</v>
      </c>
      <c r="Y1618" s="5">
        <f>IFERROR(Table1[[#This Row],[Gross_Margin]]/Table1[[#This Row],[Actual_Sales]],0)</f>
        <v>0.63157894736842102</v>
      </c>
      <c r="Z1618" s="5">
        <f>Table1[[#This Row],[Actual_Profit]]/Table1[[#This Row],[Actual_Sales]]</f>
        <v>0.33834586466165412</v>
      </c>
      <c r="AA1618">
        <v>39</v>
      </c>
      <c r="AB1618" s="5">
        <f>IFERROR(Table1[[#This Row],[Expenses]]/Table1[[#This Row],[Actual_Sales]],0)</f>
        <v>0.2932330827067669</v>
      </c>
      <c r="AC1618">
        <v>15</v>
      </c>
      <c r="AD1618">
        <v>342</v>
      </c>
      <c r="AE1618" s="5">
        <f>IFERROR(Table1[[#This Row],[Inventory]]/Table1[[#This Row],[Actual_Sales]],0)</f>
        <v>2.5714285714285716</v>
      </c>
    </row>
    <row r="1619" spans="1:31" x14ac:dyDescent="0.25">
      <c r="A1619">
        <v>549</v>
      </c>
      <c r="B1619">
        <v>253</v>
      </c>
      <c r="C1619">
        <v>11</v>
      </c>
      <c r="D1619" s="2">
        <v>40269</v>
      </c>
      <c r="E1619">
        <v>133</v>
      </c>
      <c r="F1619">
        <v>90</v>
      </c>
      <c r="G1619">
        <f>Table1[[#This Row],[Actual_Sales]]-Table1[[#This Row],[Budget_Sales]]</f>
        <v>43</v>
      </c>
      <c r="H1619" s="5">
        <f>IF(
Table1[[#This Row],[Budget_Sales]]=0,
"",
IF(
Table1[[#This Row],[Budget_Sales]]&gt;0,
(Table1[[#This Row],[Actual_Sales]]-Table1[[#This Row],[Budget_Sales]])/Table1[[#This Row],[Budget_Sales]],
(Table1[[#This Row],[Actual_Sales]]-Table1[[#This Row],[Budget_Sales]])/ABS(Table1[[#This Row],[Budget_Sales]])
)
)</f>
        <v>0.4777777777777778</v>
      </c>
      <c r="I1619" s="5" t="str">
        <f>IF(Table1[[#This Row],[Sales_Var]]&gt;=0,"Above Budget","Below Budget")</f>
        <v>Above Budget</v>
      </c>
      <c r="J1619">
        <f>Table1[[#This Row],[Actual_Sales]]-(Table1[[#This Row],[COGS]]+Table1[[#This Row],[Expenses]])</f>
        <v>45</v>
      </c>
      <c r="K1619">
        <v>40</v>
      </c>
      <c r="L1619">
        <f>Table1[[#This Row],[Actual_Profit]]-Table1[[#This Row],[Budget_Profit]]</f>
        <v>5</v>
      </c>
      <c r="M1619" s="5">
        <f>IF(
Table1[[#This Row],[Budget_Profit]]=0,
"",
IF(
Table1[[#This Row],[Budget_Profit]]&gt;0,
(Table1[[#This Row],[Actual_Profit]]-Table1[[#This Row],[Budget_Profit]])/Table1[[#This Row],[Budget_Profit]],
(Table1[[#This Row],[Actual_Profit]]-Table1[[#This Row],[Budget_Profit]])/ABS(Table1[[#This Row],[Budget_Profit]])
)
)</f>
        <v>0.125</v>
      </c>
      <c r="N1619" s="5" t="str">
        <f>IF(Table1[[#This Row],[Profit_Var]]&gt;=0, "Above Budget", "Below Budget")</f>
        <v>Above Budget</v>
      </c>
      <c r="O1619">
        <v>49</v>
      </c>
      <c r="P1619">
        <v>30</v>
      </c>
      <c r="Q1619">
        <f>Table1[[#This Row],[COGS]]-Table1[[#This Row],[Budget_COGS]]</f>
        <v>19</v>
      </c>
      <c r="R1619" s="5">
        <f>IF(
Table1[[#This Row],[Budget_COGS]]=0,
"",
IF(
Table1[[#This Row],[Budget_COGS]]&gt;0,
(Table1[[#This Row],[Budget_COGS]]-Table1[[#This Row],[COGS]]) / Table1[[#This Row],[Budget_COGS]],
(Table1[[#This Row],[Budget_COGS]]-Table1[[#This Row],[COGS]]) / ABS(Table1[[#This Row],[Budget_COGS]])
)
)</f>
        <v>-0.6333333333333333</v>
      </c>
      <c r="S1619" s="5" t="str">
        <f>IF(Table1[[#This Row],[COGS _Var]]&gt;=0, "Above Budget", "Below Budget")</f>
        <v>Above Budget</v>
      </c>
      <c r="T1619">
        <f>Table1[[#This Row],[Actual_Sales]]-Table1[[#This Row],[COGS]]</f>
        <v>84</v>
      </c>
      <c r="U1619">
        <v>60</v>
      </c>
      <c r="V1619">
        <f>Table1[[#This Row],[Gross_Margin]]-Table1[[#This Row],[Budget_Margin]]</f>
        <v>24</v>
      </c>
      <c r="W1619" s="5">
        <f>IF(
Table1[[#This Row],[Budget_Margin]]=0,
"",
IF(
Table1[[#This Row],[Budget_Margin]]&gt;0,
(Table1[[#This Row],[Gross_Margin]]-Table1[[#This Row],[Budget_Margin]]) / Table1[[#This Row],[Budget_Margin]],
(Table1[[#This Row],[Gross_Margin]]-Table1[[#This Row],[Budget_Margin]]) / ABS(Table1[[#This Row],[Budget_Margin]])
)
)</f>
        <v>0.4</v>
      </c>
      <c r="X1619" s="5" t="str">
        <f>IF(Table1[[#This Row],[Margin_Var]]&gt;=0, "Above Budget", "Below Budget")</f>
        <v>Above Budget</v>
      </c>
      <c r="Y1619" s="5">
        <f>IFERROR(Table1[[#This Row],[Gross_Margin]]/Table1[[#This Row],[Actual_Sales]],0)</f>
        <v>0.63157894736842102</v>
      </c>
      <c r="Z1619" s="5">
        <f>Table1[[#This Row],[Actual_Profit]]/Table1[[#This Row],[Actual_Sales]]</f>
        <v>0.33834586466165412</v>
      </c>
      <c r="AA1619">
        <v>39</v>
      </c>
      <c r="AB1619" s="5">
        <f>IFERROR(Table1[[#This Row],[Expenses]]/Table1[[#This Row],[Actual_Sales]],0)</f>
        <v>0.2932330827067669</v>
      </c>
      <c r="AC1619">
        <v>15</v>
      </c>
      <c r="AD1619">
        <v>342</v>
      </c>
      <c r="AE1619" s="5">
        <f>IFERROR(Table1[[#This Row],[Inventory]]/Table1[[#This Row],[Actual_Sales]],0)</f>
        <v>2.5714285714285716</v>
      </c>
    </row>
    <row r="1620" spans="1:31" x14ac:dyDescent="0.25">
      <c r="A1620">
        <v>2147</v>
      </c>
      <c r="B1620">
        <v>305</v>
      </c>
      <c r="C1620">
        <v>6</v>
      </c>
      <c r="D1620" s="2">
        <v>40544</v>
      </c>
      <c r="E1620">
        <v>201</v>
      </c>
      <c r="F1620">
        <v>170</v>
      </c>
      <c r="G1620">
        <f>Table1[[#This Row],[Actual_Sales]]-Table1[[#This Row],[Budget_Sales]]</f>
        <v>31</v>
      </c>
      <c r="H1620" s="5">
        <f>IF(
Table1[[#This Row],[Budget_Sales]]=0,
"",
IF(
Table1[[#This Row],[Budget_Sales]]&gt;0,
(Table1[[#This Row],[Actual_Sales]]-Table1[[#This Row],[Budget_Sales]])/Table1[[#This Row],[Budget_Sales]],
(Table1[[#This Row],[Actual_Sales]]-Table1[[#This Row],[Budget_Sales]])/ABS(Table1[[#This Row],[Budget_Sales]])
)
)</f>
        <v>0.18235294117647058</v>
      </c>
      <c r="I1620" s="5" t="str">
        <f>IF(Table1[[#This Row],[Sales_Var]]&gt;=0,"Above Budget","Below Budget")</f>
        <v>Above Budget</v>
      </c>
      <c r="J1620">
        <f>Table1[[#This Row],[Actual_Sales]]-(Table1[[#This Row],[COGS]]+Table1[[#This Row],[Expenses]])</f>
        <v>68</v>
      </c>
      <c r="K1620">
        <v>60</v>
      </c>
      <c r="L1620">
        <f>Table1[[#This Row],[Actual_Profit]]-Table1[[#This Row],[Budget_Profit]]</f>
        <v>8</v>
      </c>
      <c r="M1620" s="5">
        <f>IF(
Table1[[#This Row],[Budget_Profit]]=0,
"",
IF(
Table1[[#This Row],[Budget_Profit]]&gt;0,
(Table1[[#This Row],[Actual_Profit]]-Table1[[#This Row],[Budget_Profit]])/Table1[[#This Row],[Budget_Profit]],
(Table1[[#This Row],[Actual_Profit]]-Table1[[#This Row],[Budget_Profit]])/ABS(Table1[[#This Row],[Budget_Profit]])
)
)</f>
        <v>0.13333333333333333</v>
      </c>
      <c r="N1620" s="5" t="str">
        <f>IF(Table1[[#This Row],[Profit_Var]]&gt;=0, "Above Budget", "Below Budget")</f>
        <v>Above Budget</v>
      </c>
      <c r="O1620">
        <v>77</v>
      </c>
      <c r="P1620">
        <v>70</v>
      </c>
      <c r="Q1620">
        <f>Table1[[#This Row],[COGS]]-Table1[[#This Row],[Budget_COGS]]</f>
        <v>7</v>
      </c>
      <c r="R1620" s="5">
        <f>IF(
Table1[[#This Row],[Budget_COGS]]=0,
"",
IF(
Table1[[#This Row],[Budget_COGS]]&gt;0,
(Table1[[#This Row],[Budget_COGS]]-Table1[[#This Row],[COGS]]) / Table1[[#This Row],[Budget_COGS]],
(Table1[[#This Row],[Budget_COGS]]-Table1[[#This Row],[COGS]]) / ABS(Table1[[#This Row],[Budget_COGS]])
)
)</f>
        <v>-0.1</v>
      </c>
      <c r="S1620" s="5" t="str">
        <f>IF(Table1[[#This Row],[COGS _Var]]&gt;=0, "Above Budget", "Below Budget")</f>
        <v>Above Budget</v>
      </c>
      <c r="T1620">
        <f>Table1[[#This Row],[Actual_Sales]]-Table1[[#This Row],[COGS]]</f>
        <v>124</v>
      </c>
      <c r="U1620">
        <v>100</v>
      </c>
      <c r="V1620">
        <f>Table1[[#This Row],[Gross_Margin]]-Table1[[#This Row],[Budget_Margin]]</f>
        <v>24</v>
      </c>
      <c r="W1620" s="5">
        <f>IF(
Table1[[#This Row],[Budget_Margin]]=0,
"",
IF(
Table1[[#This Row],[Budget_Margin]]&gt;0,
(Table1[[#This Row],[Gross_Margin]]-Table1[[#This Row],[Budget_Margin]]) / Table1[[#This Row],[Budget_Margin]],
(Table1[[#This Row],[Gross_Margin]]-Table1[[#This Row],[Budget_Margin]]) / ABS(Table1[[#This Row],[Budget_Margin]])
)
)</f>
        <v>0.24</v>
      </c>
      <c r="X1620" s="5" t="str">
        <f>IF(Table1[[#This Row],[Margin_Var]]&gt;=0, "Above Budget", "Below Budget")</f>
        <v>Above Budget</v>
      </c>
      <c r="Y1620" s="5">
        <f>IFERROR(Table1[[#This Row],[Gross_Margin]]/Table1[[#This Row],[Actual_Sales]],0)</f>
        <v>0.61691542288557211</v>
      </c>
      <c r="Z1620" s="5">
        <f>Table1[[#This Row],[Actual_Profit]]/Table1[[#This Row],[Actual_Sales]]</f>
        <v>0.3383084577114428</v>
      </c>
      <c r="AA1620">
        <v>56</v>
      </c>
      <c r="AB1620" s="5">
        <f>IFERROR(Table1[[#This Row],[Expenses]]/Table1[[#This Row],[Actual_Sales]],0)</f>
        <v>0.27860696517412936</v>
      </c>
      <c r="AC1620">
        <v>25</v>
      </c>
      <c r="AD1620">
        <v>432</v>
      </c>
      <c r="AE1620" s="5">
        <f>IFERROR(Table1[[#This Row],[Inventory]]/Table1[[#This Row],[Actual_Sales]],0)</f>
        <v>2.1492537313432836</v>
      </c>
    </row>
    <row r="1621" spans="1:31" x14ac:dyDescent="0.25">
      <c r="A1621">
        <v>2325</v>
      </c>
      <c r="B1621">
        <v>330</v>
      </c>
      <c r="C1621">
        <v>2</v>
      </c>
      <c r="D1621" s="2">
        <v>40575</v>
      </c>
      <c r="E1621">
        <v>136</v>
      </c>
      <c r="F1621">
        <v>130</v>
      </c>
      <c r="G1621">
        <f>Table1[[#This Row],[Actual_Sales]]-Table1[[#This Row],[Budget_Sales]]</f>
        <v>6</v>
      </c>
      <c r="H1621" s="5">
        <f>IF(
Table1[[#This Row],[Budget_Sales]]=0,
"",
IF(
Table1[[#This Row],[Budget_Sales]]&gt;0,
(Table1[[#This Row],[Actual_Sales]]-Table1[[#This Row],[Budget_Sales]])/Table1[[#This Row],[Budget_Sales]],
(Table1[[#This Row],[Actual_Sales]]-Table1[[#This Row],[Budget_Sales]])/ABS(Table1[[#This Row],[Budget_Sales]])
)
)</f>
        <v>4.6153846153846156E-2</v>
      </c>
      <c r="I1621" s="5" t="str">
        <f>IF(Table1[[#This Row],[Sales_Var]]&gt;=0,"Above Budget","Below Budget")</f>
        <v>Above Budget</v>
      </c>
      <c r="J1621">
        <f>Table1[[#This Row],[Actual_Sales]]-(Table1[[#This Row],[COGS]]+Table1[[#This Row],[Expenses]])</f>
        <v>46</v>
      </c>
      <c r="K1621">
        <v>50</v>
      </c>
      <c r="L1621">
        <f>Table1[[#This Row],[Actual_Profit]]-Table1[[#This Row],[Budget_Profit]]</f>
        <v>-4</v>
      </c>
      <c r="M1621" s="5">
        <f>IF(
Table1[[#This Row],[Budget_Profit]]=0,
"",
IF(
Table1[[#This Row],[Budget_Profit]]&gt;0,
(Table1[[#This Row],[Actual_Profit]]-Table1[[#This Row],[Budget_Profit]])/Table1[[#This Row],[Budget_Profit]],
(Table1[[#This Row],[Actual_Profit]]-Table1[[#This Row],[Budget_Profit]])/ABS(Table1[[#This Row],[Budget_Profit]])
)
)</f>
        <v>-0.08</v>
      </c>
      <c r="N1621" s="5" t="str">
        <f>IF(Table1[[#This Row],[Profit_Var]]&gt;=0, "Above Budget", "Below Budget")</f>
        <v>Below Budget</v>
      </c>
      <c r="O1621">
        <v>52</v>
      </c>
      <c r="P1621">
        <v>50</v>
      </c>
      <c r="Q1621">
        <f>Table1[[#This Row],[COGS]]-Table1[[#This Row],[Budget_COGS]]</f>
        <v>2</v>
      </c>
      <c r="R1621" s="5">
        <f>IF(
Table1[[#This Row],[Budget_COGS]]=0,
"",
IF(
Table1[[#This Row],[Budget_COGS]]&gt;0,
(Table1[[#This Row],[Budget_COGS]]-Table1[[#This Row],[COGS]]) / Table1[[#This Row],[Budget_COGS]],
(Table1[[#This Row],[Budget_COGS]]-Table1[[#This Row],[COGS]]) / ABS(Table1[[#This Row],[Budget_COGS]])
)
)</f>
        <v>-0.04</v>
      </c>
      <c r="S1621" s="5" t="str">
        <f>IF(Table1[[#This Row],[COGS _Var]]&gt;=0, "Above Budget", "Below Budget")</f>
        <v>Above Budget</v>
      </c>
      <c r="T1621">
        <f>Table1[[#This Row],[Actual_Sales]]-Table1[[#This Row],[COGS]]</f>
        <v>84</v>
      </c>
      <c r="U1621">
        <v>80</v>
      </c>
      <c r="V1621">
        <f>Table1[[#This Row],[Gross_Margin]]-Table1[[#This Row],[Budget_Margin]]</f>
        <v>4</v>
      </c>
      <c r="W1621" s="5">
        <f>IF(
Table1[[#This Row],[Budget_Margin]]=0,
"",
IF(
Table1[[#This Row],[Budget_Margin]]&gt;0,
(Table1[[#This Row],[Gross_Margin]]-Table1[[#This Row],[Budget_Margin]]) / Table1[[#This Row],[Budget_Margin]],
(Table1[[#This Row],[Gross_Margin]]-Table1[[#This Row],[Budget_Margin]]) / ABS(Table1[[#This Row],[Budget_Margin]])
)
)</f>
        <v>0.05</v>
      </c>
      <c r="X1621" s="5" t="str">
        <f>IF(Table1[[#This Row],[Margin_Var]]&gt;=0, "Above Budget", "Below Budget")</f>
        <v>Above Budget</v>
      </c>
      <c r="Y1621" s="5">
        <f>IFERROR(Table1[[#This Row],[Gross_Margin]]/Table1[[#This Row],[Actual_Sales]],0)</f>
        <v>0.61764705882352944</v>
      </c>
      <c r="Z1621" s="5">
        <f>Table1[[#This Row],[Actual_Profit]]/Table1[[#This Row],[Actual_Sales]]</f>
        <v>0.33823529411764708</v>
      </c>
      <c r="AA1621">
        <v>38</v>
      </c>
      <c r="AB1621" s="5">
        <f>IFERROR(Table1[[#This Row],[Expenses]]/Table1[[#This Row],[Actual_Sales]],0)</f>
        <v>0.27941176470588236</v>
      </c>
      <c r="AC1621">
        <v>16</v>
      </c>
      <c r="AD1621">
        <v>357</v>
      </c>
      <c r="AE1621" s="5">
        <f>IFERROR(Table1[[#This Row],[Inventory]]/Table1[[#This Row],[Actual_Sales]],0)</f>
        <v>2.625</v>
      </c>
    </row>
    <row r="1622" spans="1:31" x14ac:dyDescent="0.25">
      <c r="A1622">
        <v>2474</v>
      </c>
      <c r="B1622">
        <v>971</v>
      </c>
      <c r="C1622">
        <v>3</v>
      </c>
      <c r="D1622" s="2">
        <v>40575</v>
      </c>
      <c r="E1622">
        <v>136</v>
      </c>
      <c r="F1622">
        <v>160</v>
      </c>
      <c r="G1622">
        <f>Table1[[#This Row],[Actual_Sales]]-Table1[[#This Row],[Budget_Sales]]</f>
        <v>-24</v>
      </c>
      <c r="H1622" s="5">
        <f>IF(
Table1[[#This Row],[Budget_Sales]]=0,
"",
IF(
Table1[[#This Row],[Budget_Sales]]&gt;0,
(Table1[[#This Row],[Actual_Sales]]-Table1[[#This Row],[Budget_Sales]])/Table1[[#This Row],[Budget_Sales]],
(Table1[[#This Row],[Actual_Sales]]-Table1[[#This Row],[Budget_Sales]])/ABS(Table1[[#This Row],[Budget_Sales]])
)
)</f>
        <v>-0.15</v>
      </c>
      <c r="I1622" s="5" t="str">
        <f>IF(Table1[[#This Row],[Sales_Var]]&gt;=0,"Above Budget","Below Budget")</f>
        <v>Below Budget</v>
      </c>
      <c r="J1622">
        <f>Table1[[#This Row],[Actual_Sales]]-(Table1[[#This Row],[COGS]]+Table1[[#This Row],[Expenses]])</f>
        <v>46</v>
      </c>
      <c r="K1622">
        <v>70</v>
      </c>
      <c r="L1622">
        <f>Table1[[#This Row],[Actual_Profit]]-Table1[[#This Row],[Budget_Profit]]</f>
        <v>-24</v>
      </c>
      <c r="M1622" s="5">
        <f>IF(
Table1[[#This Row],[Budget_Profit]]=0,
"",
IF(
Table1[[#This Row],[Budget_Profit]]&gt;0,
(Table1[[#This Row],[Actual_Profit]]-Table1[[#This Row],[Budget_Profit]])/Table1[[#This Row],[Budget_Profit]],
(Table1[[#This Row],[Actual_Profit]]-Table1[[#This Row],[Budget_Profit]])/ABS(Table1[[#This Row],[Budget_Profit]])
)
)</f>
        <v>-0.34285714285714286</v>
      </c>
      <c r="N1622" s="5" t="str">
        <f>IF(Table1[[#This Row],[Profit_Var]]&gt;=0, "Above Budget", "Below Budget")</f>
        <v>Below Budget</v>
      </c>
      <c r="O1622">
        <v>52</v>
      </c>
      <c r="P1622">
        <v>60</v>
      </c>
      <c r="Q1622">
        <f>Table1[[#This Row],[COGS]]-Table1[[#This Row],[Budget_COGS]]</f>
        <v>-8</v>
      </c>
      <c r="R1622" s="5">
        <f>IF(
Table1[[#This Row],[Budget_COGS]]=0,
"",
IF(
Table1[[#This Row],[Budget_COGS]]&gt;0,
(Table1[[#This Row],[Budget_COGS]]-Table1[[#This Row],[COGS]]) / Table1[[#This Row],[Budget_COGS]],
(Table1[[#This Row],[Budget_COGS]]-Table1[[#This Row],[COGS]]) / ABS(Table1[[#This Row],[Budget_COGS]])
)
)</f>
        <v>0.13333333333333333</v>
      </c>
      <c r="S1622" s="5" t="str">
        <f>IF(Table1[[#This Row],[COGS _Var]]&gt;=0, "Above Budget", "Below Budget")</f>
        <v>Below Budget</v>
      </c>
      <c r="T1622">
        <f>Table1[[#This Row],[Actual_Sales]]-Table1[[#This Row],[COGS]]</f>
        <v>84</v>
      </c>
      <c r="U1622">
        <v>100</v>
      </c>
      <c r="V1622">
        <f>Table1[[#This Row],[Gross_Margin]]-Table1[[#This Row],[Budget_Margin]]</f>
        <v>-16</v>
      </c>
      <c r="W1622" s="5">
        <f>IF(
Table1[[#This Row],[Budget_Margin]]=0,
"",
IF(
Table1[[#This Row],[Budget_Margin]]&gt;0,
(Table1[[#This Row],[Gross_Margin]]-Table1[[#This Row],[Budget_Margin]]) / Table1[[#This Row],[Budget_Margin]],
(Table1[[#This Row],[Gross_Margin]]-Table1[[#This Row],[Budget_Margin]]) / ABS(Table1[[#This Row],[Budget_Margin]])
)
)</f>
        <v>-0.16</v>
      </c>
      <c r="X1622" s="5" t="str">
        <f>IF(Table1[[#This Row],[Margin_Var]]&gt;=0, "Above Budget", "Below Budget")</f>
        <v>Below Budget</v>
      </c>
      <c r="Y1622" s="5">
        <f>IFERROR(Table1[[#This Row],[Gross_Margin]]/Table1[[#This Row],[Actual_Sales]],0)</f>
        <v>0.61764705882352944</v>
      </c>
      <c r="Z1622" s="5">
        <f>Table1[[#This Row],[Actual_Profit]]/Table1[[#This Row],[Actual_Sales]]</f>
        <v>0.33823529411764708</v>
      </c>
      <c r="AA1622">
        <v>38</v>
      </c>
      <c r="AB1622" s="5">
        <f>IFERROR(Table1[[#This Row],[Expenses]]/Table1[[#This Row],[Actual_Sales]],0)</f>
        <v>0.27941176470588236</v>
      </c>
      <c r="AC1622">
        <v>16</v>
      </c>
      <c r="AD1622">
        <v>357</v>
      </c>
      <c r="AE1622" s="5">
        <f>IFERROR(Table1[[#This Row],[Inventory]]/Table1[[#This Row],[Actual_Sales]],0)</f>
        <v>2.625</v>
      </c>
    </row>
    <row r="1623" spans="1:31" x14ac:dyDescent="0.25">
      <c r="A1623">
        <v>2324</v>
      </c>
      <c r="B1623">
        <v>325</v>
      </c>
      <c r="C1623">
        <v>9</v>
      </c>
      <c r="D1623" s="2">
        <v>40575</v>
      </c>
      <c r="E1623">
        <v>136</v>
      </c>
      <c r="F1623">
        <v>120</v>
      </c>
      <c r="G1623">
        <f>Table1[[#This Row],[Actual_Sales]]-Table1[[#This Row],[Budget_Sales]]</f>
        <v>16</v>
      </c>
      <c r="H1623" s="5">
        <f>IF(
Table1[[#This Row],[Budget_Sales]]=0,
"",
IF(
Table1[[#This Row],[Budget_Sales]]&gt;0,
(Table1[[#This Row],[Actual_Sales]]-Table1[[#This Row],[Budget_Sales]])/Table1[[#This Row],[Budget_Sales]],
(Table1[[#This Row],[Actual_Sales]]-Table1[[#This Row],[Budget_Sales]])/ABS(Table1[[#This Row],[Budget_Sales]])
)
)</f>
        <v>0.13333333333333333</v>
      </c>
      <c r="I1623" s="5" t="str">
        <f>IF(Table1[[#This Row],[Sales_Var]]&gt;=0,"Above Budget","Below Budget")</f>
        <v>Above Budget</v>
      </c>
      <c r="J1623">
        <f>Table1[[#This Row],[Actual_Sales]]-(Table1[[#This Row],[COGS]]+Table1[[#This Row],[Expenses]])</f>
        <v>46</v>
      </c>
      <c r="K1623">
        <v>50</v>
      </c>
      <c r="L1623">
        <f>Table1[[#This Row],[Actual_Profit]]-Table1[[#This Row],[Budget_Profit]]</f>
        <v>-4</v>
      </c>
      <c r="M1623" s="5">
        <f>IF(
Table1[[#This Row],[Budget_Profit]]=0,
"",
IF(
Table1[[#This Row],[Budget_Profit]]&gt;0,
(Table1[[#This Row],[Actual_Profit]]-Table1[[#This Row],[Budget_Profit]])/Table1[[#This Row],[Budget_Profit]],
(Table1[[#This Row],[Actual_Profit]]-Table1[[#This Row],[Budget_Profit]])/ABS(Table1[[#This Row],[Budget_Profit]])
)
)</f>
        <v>-0.08</v>
      </c>
      <c r="N1623" s="5" t="str">
        <f>IF(Table1[[#This Row],[Profit_Var]]&gt;=0, "Above Budget", "Below Budget")</f>
        <v>Below Budget</v>
      </c>
      <c r="O1623">
        <v>52</v>
      </c>
      <c r="P1623">
        <v>40</v>
      </c>
      <c r="Q1623">
        <f>Table1[[#This Row],[COGS]]-Table1[[#This Row],[Budget_COGS]]</f>
        <v>12</v>
      </c>
      <c r="R1623" s="5">
        <f>IF(
Table1[[#This Row],[Budget_COGS]]=0,
"",
IF(
Table1[[#This Row],[Budget_COGS]]&gt;0,
(Table1[[#This Row],[Budget_COGS]]-Table1[[#This Row],[COGS]]) / Table1[[#This Row],[Budget_COGS]],
(Table1[[#This Row],[Budget_COGS]]-Table1[[#This Row],[COGS]]) / ABS(Table1[[#This Row],[Budget_COGS]])
)
)</f>
        <v>-0.3</v>
      </c>
      <c r="S1623" s="5" t="str">
        <f>IF(Table1[[#This Row],[COGS _Var]]&gt;=0, "Above Budget", "Below Budget")</f>
        <v>Above Budget</v>
      </c>
      <c r="T1623">
        <f>Table1[[#This Row],[Actual_Sales]]-Table1[[#This Row],[COGS]]</f>
        <v>84</v>
      </c>
      <c r="U1623">
        <v>80</v>
      </c>
      <c r="V1623">
        <f>Table1[[#This Row],[Gross_Margin]]-Table1[[#This Row],[Budget_Margin]]</f>
        <v>4</v>
      </c>
      <c r="W1623" s="5">
        <f>IF(
Table1[[#This Row],[Budget_Margin]]=0,
"",
IF(
Table1[[#This Row],[Budget_Margin]]&gt;0,
(Table1[[#This Row],[Gross_Margin]]-Table1[[#This Row],[Budget_Margin]]) / Table1[[#This Row],[Budget_Margin]],
(Table1[[#This Row],[Gross_Margin]]-Table1[[#This Row],[Budget_Margin]]) / ABS(Table1[[#This Row],[Budget_Margin]])
)
)</f>
        <v>0.05</v>
      </c>
      <c r="X1623" s="5" t="str">
        <f>IF(Table1[[#This Row],[Margin_Var]]&gt;=0, "Above Budget", "Below Budget")</f>
        <v>Above Budget</v>
      </c>
      <c r="Y1623" s="5">
        <f>IFERROR(Table1[[#This Row],[Gross_Margin]]/Table1[[#This Row],[Actual_Sales]],0)</f>
        <v>0.61764705882352944</v>
      </c>
      <c r="Z1623" s="5">
        <f>Table1[[#This Row],[Actual_Profit]]/Table1[[#This Row],[Actual_Sales]]</f>
        <v>0.33823529411764708</v>
      </c>
      <c r="AA1623">
        <v>38</v>
      </c>
      <c r="AB1623" s="5">
        <f>IFERROR(Table1[[#This Row],[Expenses]]/Table1[[#This Row],[Actual_Sales]],0)</f>
        <v>0.27941176470588236</v>
      </c>
      <c r="AC1623">
        <v>16</v>
      </c>
      <c r="AD1623">
        <v>357</v>
      </c>
      <c r="AE1623" s="5">
        <f>IFERROR(Table1[[#This Row],[Inventory]]/Table1[[#This Row],[Actual_Sales]],0)</f>
        <v>2.625</v>
      </c>
    </row>
    <row r="1624" spans="1:31" x14ac:dyDescent="0.25">
      <c r="A1624">
        <v>1988</v>
      </c>
      <c r="B1624">
        <v>435</v>
      </c>
      <c r="C1624">
        <v>4</v>
      </c>
      <c r="D1624" s="2">
        <v>40513</v>
      </c>
      <c r="E1624">
        <v>77</v>
      </c>
      <c r="F1624">
        <v>70</v>
      </c>
      <c r="G1624">
        <f>Table1[[#This Row],[Actual_Sales]]-Table1[[#This Row],[Budget_Sales]]</f>
        <v>7</v>
      </c>
      <c r="H1624" s="5">
        <f>IF(
Table1[[#This Row],[Budget_Sales]]=0,
"",
IF(
Table1[[#This Row],[Budget_Sales]]&gt;0,
(Table1[[#This Row],[Actual_Sales]]-Table1[[#This Row],[Budget_Sales]])/Table1[[#This Row],[Budget_Sales]],
(Table1[[#This Row],[Actual_Sales]]-Table1[[#This Row],[Budget_Sales]])/ABS(Table1[[#This Row],[Budget_Sales]])
)
)</f>
        <v>0.1</v>
      </c>
      <c r="I1624" s="5" t="str">
        <f>IF(Table1[[#This Row],[Sales_Var]]&gt;=0,"Above Budget","Below Budget")</f>
        <v>Above Budget</v>
      </c>
      <c r="J1624">
        <f>Table1[[#This Row],[Actual_Sales]]-(Table1[[#This Row],[COGS]]+Table1[[#This Row],[Expenses]])</f>
        <v>26</v>
      </c>
      <c r="K1624">
        <v>30</v>
      </c>
      <c r="L1624">
        <f>Table1[[#This Row],[Actual_Profit]]-Table1[[#This Row],[Budget_Profit]]</f>
        <v>-4</v>
      </c>
      <c r="M1624" s="5">
        <f>IF(
Table1[[#This Row],[Budget_Profit]]=0,
"",
IF(
Table1[[#This Row],[Budget_Profit]]&gt;0,
(Table1[[#This Row],[Actual_Profit]]-Table1[[#This Row],[Budget_Profit]])/Table1[[#This Row],[Budget_Profit]],
(Table1[[#This Row],[Actual_Profit]]-Table1[[#This Row],[Budget_Profit]])/ABS(Table1[[#This Row],[Budget_Profit]])
)
)</f>
        <v>-0.13333333333333333</v>
      </c>
      <c r="N1624" s="5" t="str">
        <f>IF(Table1[[#This Row],[Profit_Var]]&gt;=0, "Above Budget", "Below Budget")</f>
        <v>Below Budget</v>
      </c>
      <c r="O1624">
        <v>31</v>
      </c>
      <c r="P1624">
        <v>30</v>
      </c>
      <c r="Q1624">
        <f>Table1[[#This Row],[COGS]]-Table1[[#This Row],[Budget_COGS]]</f>
        <v>1</v>
      </c>
      <c r="R1624" s="5">
        <f>IF(
Table1[[#This Row],[Budget_COGS]]=0,
"",
IF(
Table1[[#This Row],[Budget_COGS]]&gt;0,
(Table1[[#This Row],[Budget_COGS]]-Table1[[#This Row],[COGS]]) / Table1[[#This Row],[Budget_COGS]],
(Table1[[#This Row],[Budget_COGS]]-Table1[[#This Row],[COGS]]) / ABS(Table1[[#This Row],[Budget_COGS]])
)
)</f>
        <v>-3.3333333333333333E-2</v>
      </c>
      <c r="S1624" s="5" t="str">
        <f>IF(Table1[[#This Row],[COGS _Var]]&gt;=0, "Above Budget", "Below Budget")</f>
        <v>Above Budget</v>
      </c>
      <c r="T1624">
        <f>Table1[[#This Row],[Actual_Sales]]-Table1[[#This Row],[COGS]]</f>
        <v>46</v>
      </c>
      <c r="U1624">
        <v>40</v>
      </c>
      <c r="V1624">
        <f>Table1[[#This Row],[Gross_Margin]]-Table1[[#This Row],[Budget_Margin]]</f>
        <v>6</v>
      </c>
      <c r="W1624" s="5">
        <f>IF(
Table1[[#This Row],[Budget_Margin]]=0,
"",
IF(
Table1[[#This Row],[Budget_Margin]]&gt;0,
(Table1[[#This Row],[Gross_Margin]]-Table1[[#This Row],[Budget_Margin]]) / Table1[[#This Row],[Budget_Margin]],
(Table1[[#This Row],[Gross_Margin]]-Table1[[#This Row],[Budget_Margin]]) / ABS(Table1[[#This Row],[Budget_Margin]])
)
)</f>
        <v>0.15</v>
      </c>
      <c r="X1624" s="5" t="str">
        <f>IF(Table1[[#This Row],[Margin_Var]]&gt;=0, "Above Budget", "Below Budget")</f>
        <v>Above Budget</v>
      </c>
      <c r="Y1624" s="5">
        <f>IFERROR(Table1[[#This Row],[Gross_Margin]]/Table1[[#This Row],[Actual_Sales]],0)</f>
        <v>0.59740259740259738</v>
      </c>
      <c r="Z1624" s="5">
        <f>Table1[[#This Row],[Actual_Profit]]/Table1[[#This Row],[Actual_Sales]]</f>
        <v>0.33766233766233766</v>
      </c>
      <c r="AA1624">
        <v>20</v>
      </c>
      <c r="AB1624" s="5">
        <f>IFERROR(Table1[[#This Row],[Expenses]]/Table1[[#This Row],[Actual_Sales]],0)</f>
        <v>0.25974025974025972</v>
      </c>
      <c r="AC1624">
        <v>8</v>
      </c>
      <c r="AD1624">
        <v>844</v>
      </c>
      <c r="AE1624" s="5">
        <f>IFERROR(Table1[[#This Row],[Inventory]]/Table1[[#This Row],[Actual_Sales]],0)</f>
        <v>10.961038961038961</v>
      </c>
    </row>
    <row r="1625" spans="1:31" x14ac:dyDescent="0.25">
      <c r="A1625">
        <v>1916</v>
      </c>
      <c r="B1625">
        <v>815</v>
      </c>
      <c r="C1625">
        <v>2</v>
      </c>
      <c r="D1625" s="2">
        <v>40483</v>
      </c>
      <c r="E1625">
        <v>412</v>
      </c>
      <c r="F1625">
        <v>400</v>
      </c>
      <c r="G1625">
        <f>Table1[[#This Row],[Actual_Sales]]-Table1[[#This Row],[Budget_Sales]]</f>
        <v>12</v>
      </c>
      <c r="H1625" s="5">
        <f>IF(
Table1[[#This Row],[Budget_Sales]]=0,
"",
IF(
Table1[[#This Row],[Budget_Sales]]&gt;0,
(Table1[[#This Row],[Actual_Sales]]-Table1[[#This Row],[Budget_Sales]])/Table1[[#This Row],[Budget_Sales]],
(Table1[[#This Row],[Actual_Sales]]-Table1[[#This Row],[Budget_Sales]])/ABS(Table1[[#This Row],[Budget_Sales]])
)
)</f>
        <v>0.03</v>
      </c>
      <c r="I1625" s="5" t="str">
        <f>IF(Table1[[#This Row],[Sales_Var]]&gt;=0,"Above Budget","Below Budget")</f>
        <v>Above Budget</v>
      </c>
      <c r="J1625">
        <f>Table1[[#This Row],[Actual_Sales]]-(Table1[[#This Row],[COGS]]+Table1[[#This Row],[Expenses]])</f>
        <v>139</v>
      </c>
      <c r="K1625">
        <v>140</v>
      </c>
      <c r="L1625">
        <f>Table1[[#This Row],[Actual_Profit]]-Table1[[#This Row],[Budget_Profit]]</f>
        <v>-1</v>
      </c>
      <c r="M1625" s="5">
        <f>IF(
Table1[[#This Row],[Budget_Profit]]=0,
"",
IF(
Table1[[#This Row],[Budget_Profit]]&gt;0,
(Table1[[#This Row],[Actual_Profit]]-Table1[[#This Row],[Budget_Profit]])/Table1[[#This Row],[Budget_Profit]],
(Table1[[#This Row],[Actual_Profit]]-Table1[[#This Row],[Budget_Profit]])/ABS(Table1[[#This Row],[Budget_Profit]])
)
)</f>
        <v>-7.1428571428571426E-3</v>
      </c>
      <c r="N1625" s="5" t="str">
        <f>IF(Table1[[#This Row],[Profit_Var]]&gt;=0, "Above Budget", "Below Budget")</f>
        <v>Below Budget</v>
      </c>
      <c r="O1625">
        <v>173</v>
      </c>
      <c r="P1625">
        <v>170</v>
      </c>
      <c r="Q1625">
        <f>Table1[[#This Row],[COGS]]-Table1[[#This Row],[Budget_COGS]]</f>
        <v>3</v>
      </c>
      <c r="R1625" s="5">
        <f>IF(
Table1[[#This Row],[Budget_COGS]]=0,
"",
IF(
Table1[[#This Row],[Budget_COGS]]&gt;0,
(Table1[[#This Row],[Budget_COGS]]-Table1[[#This Row],[COGS]]) / Table1[[#This Row],[Budget_COGS]],
(Table1[[#This Row],[Budget_COGS]]-Table1[[#This Row],[COGS]]) / ABS(Table1[[#This Row],[Budget_COGS]])
)
)</f>
        <v>-1.7647058823529412E-2</v>
      </c>
      <c r="S1625" s="5" t="str">
        <f>IF(Table1[[#This Row],[COGS _Var]]&gt;=0, "Above Budget", "Below Budget")</f>
        <v>Above Budget</v>
      </c>
      <c r="T1625">
        <f>Table1[[#This Row],[Actual_Sales]]-Table1[[#This Row],[COGS]]</f>
        <v>239</v>
      </c>
      <c r="U1625">
        <v>230</v>
      </c>
      <c r="V1625">
        <f>Table1[[#This Row],[Gross_Margin]]-Table1[[#This Row],[Budget_Margin]]</f>
        <v>9</v>
      </c>
      <c r="W1625" s="5">
        <f>IF(
Table1[[#This Row],[Budget_Margin]]=0,
"",
IF(
Table1[[#This Row],[Budget_Margin]]&gt;0,
(Table1[[#This Row],[Gross_Margin]]-Table1[[#This Row],[Budget_Margin]]) / Table1[[#This Row],[Budget_Margin]],
(Table1[[#This Row],[Gross_Margin]]-Table1[[#This Row],[Budget_Margin]]) / ABS(Table1[[#This Row],[Budget_Margin]])
)
)</f>
        <v>3.9130434782608699E-2</v>
      </c>
      <c r="X1625" s="5" t="str">
        <f>IF(Table1[[#This Row],[Margin_Var]]&gt;=0, "Above Budget", "Below Budget")</f>
        <v>Above Budget</v>
      </c>
      <c r="Y1625" s="5">
        <f>IFERROR(Table1[[#This Row],[Gross_Margin]]/Table1[[#This Row],[Actual_Sales]],0)</f>
        <v>0.58009708737864074</v>
      </c>
      <c r="Z1625" s="5">
        <f>Table1[[#This Row],[Actual_Profit]]/Table1[[#This Row],[Actual_Sales]]</f>
        <v>0.33737864077669905</v>
      </c>
      <c r="AA1625">
        <v>100</v>
      </c>
      <c r="AB1625" s="5">
        <f>IFERROR(Table1[[#This Row],[Expenses]]/Table1[[#This Row],[Actual_Sales]],0)</f>
        <v>0.24271844660194175</v>
      </c>
      <c r="AC1625">
        <v>57</v>
      </c>
      <c r="AD1625">
        <v>1150</v>
      </c>
      <c r="AE1625" s="5">
        <f>IFERROR(Table1[[#This Row],[Inventory]]/Table1[[#This Row],[Actual_Sales]],0)</f>
        <v>2.79126213592233</v>
      </c>
    </row>
    <row r="1626" spans="1:31" x14ac:dyDescent="0.25">
      <c r="A1626">
        <v>1284</v>
      </c>
      <c r="B1626">
        <v>435</v>
      </c>
      <c r="C1626">
        <v>6</v>
      </c>
      <c r="D1626" s="2">
        <v>40391</v>
      </c>
      <c r="E1626">
        <v>83</v>
      </c>
      <c r="F1626">
        <v>70</v>
      </c>
      <c r="G1626">
        <f>Table1[[#This Row],[Actual_Sales]]-Table1[[#This Row],[Budget_Sales]]</f>
        <v>13</v>
      </c>
      <c r="H1626" s="5">
        <f>IF(
Table1[[#This Row],[Budget_Sales]]=0,
"",
IF(
Table1[[#This Row],[Budget_Sales]]&gt;0,
(Table1[[#This Row],[Actual_Sales]]-Table1[[#This Row],[Budget_Sales]])/Table1[[#This Row],[Budget_Sales]],
(Table1[[#This Row],[Actual_Sales]]-Table1[[#This Row],[Budget_Sales]])/ABS(Table1[[#This Row],[Budget_Sales]])
)
)</f>
        <v>0.18571428571428572</v>
      </c>
      <c r="I1626" s="5" t="str">
        <f>IF(Table1[[#This Row],[Sales_Var]]&gt;=0,"Above Budget","Below Budget")</f>
        <v>Above Budget</v>
      </c>
      <c r="J1626">
        <f>Table1[[#This Row],[Actual_Sales]]-(Table1[[#This Row],[COGS]]+Table1[[#This Row],[Expenses]])</f>
        <v>28</v>
      </c>
      <c r="K1626">
        <v>30</v>
      </c>
      <c r="L1626">
        <f>Table1[[#This Row],[Actual_Profit]]-Table1[[#This Row],[Budget_Profit]]</f>
        <v>-2</v>
      </c>
      <c r="M1626" s="5">
        <f>IF(
Table1[[#This Row],[Budget_Profit]]=0,
"",
IF(
Table1[[#This Row],[Budget_Profit]]&gt;0,
(Table1[[#This Row],[Actual_Profit]]-Table1[[#This Row],[Budget_Profit]])/Table1[[#This Row],[Budget_Profit]],
(Table1[[#This Row],[Actual_Profit]]-Table1[[#This Row],[Budget_Profit]])/ABS(Table1[[#This Row],[Budget_Profit]])
)
)</f>
        <v>-6.6666666666666666E-2</v>
      </c>
      <c r="N1626" s="5" t="str">
        <f>IF(Table1[[#This Row],[Profit_Var]]&gt;=0, "Above Budget", "Below Budget")</f>
        <v>Below Budget</v>
      </c>
      <c r="O1626">
        <v>34</v>
      </c>
      <c r="P1626">
        <v>30</v>
      </c>
      <c r="Q1626">
        <f>Table1[[#This Row],[COGS]]-Table1[[#This Row],[Budget_COGS]]</f>
        <v>4</v>
      </c>
      <c r="R1626" s="5">
        <f>IF(
Table1[[#This Row],[Budget_COGS]]=0,
"",
IF(
Table1[[#This Row],[Budget_COGS]]&gt;0,
(Table1[[#This Row],[Budget_COGS]]-Table1[[#This Row],[COGS]]) / Table1[[#This Row],[Budget_COGS]],
(Table1[[#This Row],[Budget_COGS]]-Table1[[#This Row],[COGS]]) / ABS(Table1[[#This Row],[Budget_COGS]])
)
)</f>
        <v>-0.13333333333333333</v>
      </c>
      <c r="S1626" s="5" t="str">
        <f>IF(Table1[[#This Row],[COGS _Var]]&gt;=0, "Above Budget", "Below Budget")</f>
        <v>Above Budget</v>
      </c>
      <c r="T1626">
        <f>Table1[[#This Row],[Actual_Sales]]-Table1[[#This Row],[COGS]]</f>
        <v>49</v>
      </c>
      <c r="U1626">
        <v>40</v>
      </c>
      <c r="V1626">
        <f>Table1[[#This Row],[Gross_Margin]]-Table1[[#This Row],[Budget_Margin]]</f>
        <v>9</v>
      </c>
      <c r="W1626" s="5">
        <f>IF(
Table1[[#This Row],[Budget_Margin]]=0,
"",
IF(
Table1[[#This Row],[Budget_Margin]]&gt;0,
(Table1[[#This Row],[Gross_Margin]]-Table1[[#This Row],[Budget_Margin]]) / Table1[[#This Row],[Budget_Margin]],
(Table1[[#This Row],[Gross_Margin]]-Table1[[#This Row],[Budget_Margin]]) / ABS(Table1[[#This Row],[Budget_Margin]])
)
)</f>
        <v>0.22500000000000001</v>
      </c>
      <c r="X1626" s="5" t="str">
        <f>IF(Table1[[#This Row],[Margin_Var]]&gt;=0, "Above Budget", "Below Budget")</f>
        <v>Above Budget</v>
      </c>
      <c r="Y1626" s="5">
        <f>IFERROR(Table1[[#This Row],[Gross_Margin]]/Table1[[#This Row],[Actual_Sales]],0)</f>
        <v>0.59036144578313254</v>
      </c>
      <c r="Z1626" s="5">
        <f>Table1[[#This Row],[Actual_Profit]]/Table1[[#This Row],[Actual_Sales]]</f>
        <v>0.33734939759036142</v>
      </c>
      <c r="AA1626">
        <v>21</v>
      </c>
      <c r="AB1626" s="5">
        <f>IFERROR(Table1[[#This Row],[Expenses]]/Table1[[#This Row],[Actual_Sales]],0)</f>
        <v>0.25301204819277107</v>
      </c>
      <c r="AC1626">
        <v>9</v>
      </c>
      <c r="AD1626">
        <v>890</v>
      </c>
      <c r="AE1626" s="5">
        <f>IFERROR(Table1[[#This Row],[Inventory]]/Table1[[#This Row],[Actual_Sales]],0)</f>
        <v>10.72289156626506</v>
      </c>
    </row>
    <row r="1627" spans="1:31" x14ac:dyDescent="0.25">
      <c r="A1627">
        <v>1240</v>
      </c>
      <c r="B1627">
        <v>203</v>
      </c>
      <c r="C1627">
        <v>11</v>
      </c>
      <c r="D1627" s="2">
        <v>40391</v>
      </c>
      <c r="E1627">
        <v>83</v>
      </c>
      <c r="F1627">
        <v>80</v>
      </c>
      <c r="G1627">
        <f>Table1[[#This Row],[Actual_Sales]]-Table1[[#This Row],[Budget_Sales]]</f>
        <v>3</v>
      </c>
      <c r="H1627" s="5">
        <f>IF(
Table1[[#This Row],[Budget_Sales]]=0,
"",
IF(
Table1[[#This Row],[Budget_Sales]]&gt;0,
(Table1[[#This Row],[Actual_Sales]]-Table1[[#This Row],[Budget_Sales]])/Table1[[#This Row],[Budget_Sales]],
(Table1[[#This Row],[Actual_Sales]]-Table1[[#This Row],[Budget_Sales]])/ABS(Table1[[#This Row],[Budget_Sales]])
)
)</f>
        <v>3.7499999999999999E-2</v>
      </c>
      <c r="I1627" s="5" t="str">
        <f>IF(Table1[[#This Row],[Sales_Var]]&gt;=0,"Above Budget","Below Budget")</f>
        <v>Above Budget</v>
      </c>
      <c r="J1627">
        <f>Table1[[#This Row],[Actual_Sales]]-(Table1[[#This Row],[COGS]]+Table1[[#This Row],[Expenses]])</f>
        <v>28</v>
      </c>
      <c r="K1627">
        <v>40</v>
      </c>
      <c r="L1627">
        <f>Table1[[#This Row],[Actual_Profit]]-Table1[[#This Row],[Budget_Profit]]</f>
        <v>-12</v>
      </c>
      <c r="M1627" s="5">
        <f>IF(
Table1[[#This Row],[Budget_Profit]]=0,
"",
IF(
Table1[[#This Row],[Budget_Profit]]&gt;0,
(Table1[[#This Row],[Actual_Profit]]-Table1[[#This Row],[Budget_Profit]])/Table1[[#This Row],[Budget_Profit]],
(Table1[[#This Row],[Actual_Profit]]-Table1[[#This Row],[Budget_Profit]])/ABS(Table1[[#This Row],[Budget_Profit]])
)
)</f>
        <v>-0.3</v>
      </c>
      <c r="N1627" s="5" t="str">
        <f>IF(Table1[[#This Row],[Profit_Var]]&gt;=0, "Above Budget", "Below Budget")</f>
        <v>Below Budget</v>
      </c>
      <c r="O1627">
        <v>34</v>
      </c>
      <c r="P1627">
        <v>30</v>
      </c>
      <c r="Q1627">
        <f>Table1[[#This Row],[COGS]]-Table1[[#This Row],[Budget_COGS]]</f>
        <v>4</v>
      </c>
      <c r="R1627" s="5">
        <f>IF(
Table1[[#This Row],[Budget_COGS]]=0,
"",
IF(
Table1[[#This Row],[Budget_COGS]]&gt;0,
(Table1[[#This Row],[Budget_COGS]]-Table1[[#This Row],[COGS]]) / Table1[[#This Row],[Budget_COGS]],
(Table1[[#This Row],[Budget_COGS]]-Table1[[#This Row],[COGS]]) / ABS(Table1[[#This Row],[Budget_COGS]])
)
)</f>
        <v>-0.13333333333333333</v>
      </c>
      <c r="S1627" s="5" t="str">
        <f>IF(Table1[[#This Row],[COGS _Var]]&gt;=0, "Above Budget", "Below Budget")</f>
        <v>Above Budget</v>
      </c>
      <c r="T1627">
        <f>Table1[[#This Row],[Actual_Sales]]-Table1[[#This Row],[COGS]]</f>
        <v>49</v>
      </c>
      <c r="U1627">
        <v>50</v>
      </c>
      <c r="V1627">
        <f>Table1[[#This Row],[Gross_Margin]]-Table1[[#This Row],[Budget_Margin]]</f>
        <v>-1</v>
      </c>
      <c r="W1627" s="5">
        <f>IF(
Table1[[#This Row],[Budget_Margin]]=0,
"",
IF(
Table1[[#This Row],[Budget_Margin]]&gt;0,
(Table1[[#This Row],[Gross_Margin]]-Table1[[#This Row],[Budget_Margin]]) / Table1[[#This Row],[Budget_Margin]],
(Table1[[#This Row],[Gross_Margin]]-Table1[[#This Row],[Budget_Margin]]) / ABS(Table1[[#This Row],[Budget_Margin]])
)
)</f>
        <v>-0.02</v>
      </c>
      <c r="X1627" s="5" t="str">
        <f>IF(Table1[[#This Row],[Margin_Var]]&gt;=0, "Above Budget", "Below Budget")</f>
        <v>Below Budget</v>
      </c>
      <c r="Y1627" s="5">
        <f>IFERROR(Table1[[#This Row],[Gross_Margin]]/Table1[[#This Row],[Actual_Sales]],0)</f>
        <v>0.59036144578313254</v>
      </c>
      <c r="Z1627" s="5">
        <f>Table1[[#This Row],[Actual_Profit]]/Table1[[#This Row],[Actual_Sales]]</f>
        <v>0.33734939759036142</v>
      </c>
      <c r="AA1627">
        <v>21</v>
      </c>
      <c r="AB1627" s="5">
        <f>IFERROR(Table1[[#This Row],[Expenses]]/Table1[[#This Row],[Actual_Sales]],0)</f>
        <v>0.25301204819277107</v>
      </c>
      <c r="AC1627">
        <v>9</v>
      </c>
      <c r="AD1627">
        <v>890</v>
      </c>
      <c r="AE1627" s="5">
        <f>IFERROR(Table1[[#This Row],[Inventory]]/Table1[[#This Row],[Actual_Sales]],0)</f>
        <v>10.72289156626506</v>
      </c>
    </row>
    <row r="1628" spans="1:31" x14ac:dyDescent="0.25">
      <c r="A1628">
        <v>3440</v>
      </c>
      <c r="B1628">
        <v>515</v>
      </c>
      <c r="C1628">
        <v>12</v>
      </c>
      <c r="D1628" s="2">
        <v>40756</v>
      </c>
      <c r="E1628">
        <v>626</v>
      </c>
      <c r="F1628">
        <v>550</v>
      </c>
      <c r="G1628">
        <f>Table1[[#This Row],[Actual_Sales]]-Table1[[#This Row],[Budget_Sales]]</f>
        <v>76</v>
      </c>
      <c r="H1628" s="5">
        <f>IF(
Table1[[#This Row],[Budget_Sales]]=0,
"",
IF(
Table1[[#This Row],[Budget_Sales]]&gt;0,
(Table1[[#This Row],[Actual_Sales]]-Table1[[#This Row],[Budget_Sales]])/Table1[[#This Row],[Budget_Sales]],
(Table1[[#This Row],[Actual_Sales]]-Table1[[#This Row],[Budget_Sales]])/ABS(Table1[[#This Row],[Budget_Sales]])
)
)</f>
        <v>0.13818181818181818</v>
      </c>
      <c r="I1628" s="5" t="str">
        <f>IF(Table1[[#This Row],[Sales_Var]]&gt;=0,"Above Budget","Below Budget")</f>
        <v>Above Budget</v>
      </c>
      <c r="J1628">
        <f>Table1[[#This Row],[Actual_Sales]]-(Table1[[#This Row],[COGS]]+Table1[[#This Row],[Expenses]])</f>
        <v>211</v>
      </c>
      <c r="K1628">
        <v>180</v>
      </c>
      <c r="L1628">
        <f>Table1[[#This Row],[Actual_Profit]]-Table1[[#This Row],[Budget_Profit]]</f>
        <v>31</v>
      </c>
      <c r="M1628" s="5">
        <f>IF(
Table1[[#This Row],[Budget_Profit]]=0,
"",
IF(
Table1[[#This Row],[Budget_Profit]]&gt;0,
(Table1[[#This Row],[Actual_Profit]]-Table1[[#This Row],[Budget_Profit]])/Table1[[#This Row],[Budget_Profit]],
(Table1[[#This Row],[Actual_Profit]]-Table1[[#This Row],[Budget_Profit]])/ABS(Table1[[#This Row],[Budget_Profit]])
)
)</f>
        <v>0.17222222222222222</v>
      </c>
      <c r="N1628" s="5" t="str">
        <f>IF(Table1[[#This Row],[Profit_Var]]&gt;=0, "Above Budget", "Below Budget")</f>
        <v>Above Budget</v>
      </c>
      <c r="O1628">
        <v>284</v>
      </c>
      <c r="P1628">
        <v>240</v>
      </c>
      <c r="Q1628">
        <f>Table1[[#This Row],[COGS]]-Table1[[#This Row],[Budget_COGS]]</f>
        <v>44</v>
      </c>
      <c r="R1628" s="5">
        <f>IF(
Table1[[#This Row],[Budget_COGS]]=0,
"",
IF(
Table1[[#This Row],[Budget_COGS]]&gt;0,
(Table1[[#This Row],[Budget_COGS]]-Table1[[#This Row],[COGS]]) / Table1[[#This Row],[Budget_COGS]],
(Table1[[#This Row],[Budget_COGS]]-Table1[[#This Row],[COGS]]) / ABS(Table1[[#This Row],[Budget_COGS]])
)
)</f>
        <v>-0.18333333333333332</v>
      </c>
      <c r="S1628" s="5" t="str">
        <f>IF(Table1[[#This Row],[COGS _Var]]&gt;=0, "Above Budget", "Below Budget")</f>
        <v>Above Budget</v>
      </c>
      <c r="T1628">
        <f>Table1[[#This Row],[Actual_Sales]]-Table1[[#This Row],[COGS]]</f>
        <v>342</v>
      </c>
      <c r="U1628">
        <v>310</v>
      </c>
      <c r="V1628">
        <f>Table1[[#This Row],[Gross_Margin]]-Table1[[#This Row],[Budget_Margin]]</f>
        <v>32</v>
      </c>
      <c r="W1628" s="5">
        <f>IF(
Table1[[#This Row],[Budget_Margin]]=0,
"",
IF(
Table1[[#This Row],[Budget_Margin]]&gt;0,
(Table1[[#This Row],[Gross_Margin]]-Table1[[#This Row],[Budget_Margin]]) / Table1[[#This Row],[Budget_Margin]],
(Table1[[#This Row],[Gross_Margin]]-Table1[[#This Row],[Budget_Margin]]) / ABS(Table1[[#This Row],[Budget_Margin]])
)
)</f>
        <v>0.1032258064516129</v>
      </c>
      <c r="X1628" s="5" t="str">
        <f>IF(Table1[[#This Row],[Margin_Var]]&gt;=0, "Above Budget", "Below Budget")</f>
        <v>Above Budget</v>
      </c>
      <c r="Y1628" s="5">
        <f>IFERROR(Table1[[#This Row],[Gross_Margin]]/Table1[[#This Row],[Actual_Sales]],0)</f>
        <v>0.54632587859424919</v>
      </c>
      <c r="Z1628" s="5">
        <f>Table1[[#This Row],[Actual_Profit]]/Table1[[#This Row],[Actual_Sales]]</f>
        <v>0.33706070287539935</v>
      </c>
      <c r="AA1628">
        <v>131</v>
      </c>
      <c r="AB1628" s="5">
        <f>IFERROR(Table1[[#This Row],[Expenses]]/Table1[[#This Row],[Actual_Sales]],0)</f>
        <v>0.20926517571884984</v>
      </c>
      <c r="AC1628">
        <v>107</v>
      </c>
      <c r="AD1628">
        <v>1809</v>
      </c>
      <c r="AE1628" s="5">
        <f>IFERROR(Table1[[#This Row],[Inventory]]/Table1[[#This Row],[Actual_Sales]],0)</f>
        <v>2.889776357827476</v>
      </c>
    </row>
    <row r="1629" spans="1:31" x14ac:dyDescent="0.25">
      <c r="A1629">
        <v>4016</v>
      </c>
      <c r="B1629">
        <v>719</v>
      </c>
      <c r="C1629">
        <v>2</v>
      </c>
      <c r="D1629" s="2">
        <v>40848</v>
      </c>
      <c r="E1629">
        <v>98</v>
      </c>
      <c r="F1629">
        <v>90</v>
      </c>
      <c r="G1629">
        <f>Table1[[#This Row],[Actual_Sales]]-Table1[[#This Row],[Budget_Sales]]</f>
        <v>8</v>
      </c>
      <c r="H1629" s="5">
        <f>IF(
Table1[[#This Row],[Budget_Sales]]=0,
"",
IF(
Table1[[#This Row],[Budget_Sales]]&gt;0,
(Table1[[#This Row],[Actual_Sales]]-Table1[[#This Row],[Budget_Sales]])/Table1[[#This Row],[Budget_Sales]],
(Table1[[#This Row],[Actual_Sales]]-Table1[[#This Row],[Budget_Sales]])/ABS(Table1[[#This Row],[Budget_Sales]])
)
)</f>
        <v>8.8888888888888892E-2</v>
      </c>
      <c r="I1629" s="5" t="str">
        <f>IF(Table1[[#This Row],[Sales_Var]]&gt;=0,"Above Budget","Below Budget")</f>
        <v>Above Budget</v>
      </c>
      <c r="J1629">
        <f>Table1[[#This Row],[Actual_Sales]]-(Table1[[#This Row],[COGS]]+Table1[[#This Row],[Expenses]])</f>
        <v>33</v>
      </c>
      <c r="K1629">
        <v>40</v>
      </c>
      <c r="L1629">
        <f>Table1[[#This Row],[Actual_Profit]]-Table1[[#This Row],[Budget_Profit]]</f>
        <v>-7</v>
      </c>
      <c r="M1629" s="5">
        <f>IF(
Table1[[#This Row],[Budget_Profit]]=0,
"",
IF(
Table1[[#This Row],[Budget_Profit]]&gt;0,
(Table1[[#This Row],[Actual_Profit]]-Table1[[#This Row],[Budget_Profit]])/Table1[[#This Row],[Budget_Profit]],
(Table1[[#This Row],[Actual_Profit]]-Table1[[#This Row],[Budget_Profit]])/ABS(Table1[[#This Row],[Budget_Profit]])
)
)</f>
        <v>-0.17499999999999999</v>
      </c>
      <c r="N1629" s="5" t="str">
        <f>IF(Table1[[#This Row],[Profit_Var]]&gt;=0, "Above Budget", "Below Budget")</f>
        <v>Below Budget</v>
      </c>
      <c r="O1629">
        <v>40</v>
      </c>
      <c r="P1629">
        <v>30</v>
      </c>
      <c r="Q1629">
        <f>Table1[[#This Row],[COGS]]-Table1[[#This Row],[Budget_COGS]]</f>
        <v>10</v>
      </c>
      <c r="R1629" s="5">
        <f>IF(
Table1[[#This Row],[Budget_COGS]]=0,
"",
IF(
Table1[[#This Row],[Budget_COGS]]&gt;0,
(Table1[[#This Row],[Budget_COGS]]-Table1[[#This Row],[COGS]]) / Table1[[#This Row],[Budget_COGS]],
(Table1[[#This Row],[Budget_COGS]]-Table1[[#This Row],[COGS]]) / ABS(Table1[[#This Row],[Budget_COGS]])
)
)</f>
        <v>-0.33333333333333331</v>
      </c>
      <c r="S1629" s="5" t="str">
        <f>IF(Table1[[#This Row],[COGS _Var]]&gt;=0, "Above Budget", "Below Budget")</f>
        <v>Above Budget</v>
      </c>
      <c r="T1629">
        <f>Table1[[#This Row],[Actual_Sales]]-Table1[[#This Row],[COGS]]</f>
        <v>58</v>
      </c>
      <c r="U1629">
        <v>60</v>
      </c>
      <c r="V1629">
        <f>Table1[[#This Row],[Gross_Margin]]-Table1[[#This Row],[Budget_Margin]]</f>
        <v>-2</v>
      </c>
      <c r="W1629" s="5">
        <f>IF(
Table1[[#This Row],[Budget_Margin]]=0,
"",
IF(
Table1[[#This Row],[Budget_Margin]]&gt;0,
(Table1[[#This Row],[Gross_Margin]]-Table1[[#This Row],[Budget_Margin]]) / Table1[[#This Row],[Budget_Margin]],
(Table1[[#This Row],[Gross_Margin]]-Table1[[#This Row],[Budget_Margin]]) / ABS(Table1[[#This Row],[Budget_Margin]])
)
)</f>
        <v>-3.3333333333333333E-2</v>
      </c>
      <c r="X1629" s="5" t="str">
        <f>IF(Table1[[#This Row],[Margin_Var]]&gt;=0, "Above Budget", "Below Budget")</f>
        <v>Below Budget</v>
      </c>
      <c r="Y1629" s="5">
        <f>IFERROR(Table1[[#This Row],[Gross_Margin]]/Table1[[#This Row],[Actual_Sales]],0)</f>
        <v>0.59183673469387754</v>
      </c>
      <c r="Z1629" s="5">
        <f>Table1[[#This Row],[Actual_Profit]]/Table1[[#This Row],[Actual_Sales]]</f>
        <v>0.33673469387755101</v>
      </c>
      <c r="AA1629">
        <v>25</v>
      </c>
      <c r="AB1629" s="5">
        <f>IFERROR(Table1[[#This Row],[Expenses]]/Table1[[#This Row],[Actual_Sales]],0)</f>
        <v>0.25510204081632654</v>
      </c>
      <c r="AC1629">
        <v>13</v>
      </c>
      <c r="AD1629">
        <v>536</v>
      </c>
      <c r="AE1629" s="5">
        <f>IFERROR(Table1[[#This Row],[Inventory]]/Table1[[#This Row],[Actual_Sales]],0)</f>
        <v>5.4693877551020407</v>
      </c>
    </row>
    <row r="1630" spans="1:31" x14ac:dyDescent="0.25">
      <c r="A1630">
        <v>3914</v>
      </c>
      <c r="B1630">
        <v>312</v>
      </c>
      <c r="C1630">
        <v>9</v>
      </c>
      <c r="D1630" s="2">
        <v>40848</v>
      </c>
      <c r="E1630">
        <v>98</v>
      </c>
      <c r="F1630">
        <v>80</v>
      </c>
      <c r="G1630">
        <f>Table1[[#This Row],[Actual_Sales]]-Table1[[#This Row],[Budget_Sales]]</f>
        <v>18</v>
      </c>
      <c r="H1630" s="5">
        <f>IF(
Table1[[#This Row],[Budget_Sales]]=0,
"",
IF(
Table1[[#This Row],[Budget_Sales]]&gt;0,
(Table1[[#This Row],[Actual_Sales]]-Table1[[#This Row],[Budget_Sales]])/Table1[[#This Row],[Budget_Sales]],
(Table1[[#This Row],[Actual_Sales]]-Table1[[#This Row],[Budget_Sales]])/ABS(Table1[[#This Row],[Budget_Sales]])
)
)</f>
        <v>0.22500000000000001</v>
      </c>
      <c r="I1630" s="5" t="str">
        <f>IF(Table1[[#This Row],[Sales_Var]]&gt;=0,"Above Budget","Below Budget")</f>
        <v>Above Budget</v>
      </c>
      <c r="J1630">
        <f>Table1[[#This Row],[Actual_Sales]]-(Table1[[#This Row],[COGS]]+Table1[[#This Row],[Expenses]])</f>
        <v>33</v>
      </c>
      <c r="K1630">
        <v>30</v>
      </c>
      <c r="L1630">
        <f>Table1[[#This Row],[Actual_Profit]]-Table1[[#This Row],[Budget_Profit]]</f>
        <v>3</v>
      </c>
      <c r="M1630" s="5">
        <f>IF(
Table1[[#This Row],[Budget_Profit]]=0,
"",
IF(
Table1[[#This Row],[Budget_Profit]]&gt;0,
(Table1[[#This Row],[Actual_Profit]]-Table1[[#This Row],[Budget_Profit]])/Table1[[#This Row],[Budget_Profit]],
(Table1[[#This Row],[Actual_Profit]]-Table1[[#This Row],[Budget_Profit]])/ABS(Table1[[#This Row],[Budget_Profit]])
)
)</f>
        <v>0.1</v>
      </c>
      <c r="N1630" s="5" t="str">
        <f>IF(Table1[[#This Row],[Profit_Var]]&gt;=0, "Above Budget", "Below Budget")</f>
        <v>Above Budget</v>
      </c>
      <c r="O1630">
        <v>40</v>
      </c>
      <c r="P1630">
        <v>30</v>
      </c>
      <c r="Q1630">
        <f>Table1[[#This Row],[COGS]]-Table1[[#This Row],[Budget_COGS]]</f>
        <v>10</v>
      </c>
      <c r="R1630" s="5">
        <f>IF(
Table1[[#This Row],[Budget_COGS]]=0,
"",
IF(
Table1[[#This Row],[Budget_COGS]]&gt;0,
(Table1[[#This Row],[Budget_COGS]]-Table1[[#This Row],[COGS]]) / Table1[[#This Row],[Budget_COGS]],
(Table1[[#This Row],[Budget_COGS]]-Table1[[#This Row],[COGS]]) / ABS(Table1[[#This Row],[Budget_COGS]])
)
)</f>
        <v>-0.33333333333333331</v>
      </c>
      <c r="S1630" s="5" t="str">
        <f>IF(Table1[[#This Row],[COGS _Var]]&gt;=0, "Above Budget", "Below Budget")</f>
        <v>Above Budget</v>
      </c>
      <c r="T1630">
        <f>Table1[[#This Row],[Actual_Sales]]-Table1[[#This Row],[COGS]]</f>
        <v>58</v>
      </c>
      <c r="U1630">
        <v>50</v>
      </c>
      <c r="V1630">
        <f>Table1[[#This Row],[Gross_Margin]]-Table1[[#This Row],[Budget_Margin]]</f>
        <v>8</v>
      </c>
      <c r="W1630" s="5">
        <f>IF(
Table1[[#This Row],[Budget_Margin]]=0,
"",
IF(
Table1[[#This Row],[Budget_Margin]]&gt;0,
(Table1[[#This Row],[Gross_Margin]]-Table1[[#This Row],[Budget_Margin]]) / Table1[[#This Row],[Budget_Margin]],
(Table1[[#This Row],[Gross_Margin]]-Table1[[#This Row],[Budget_Margin]]) / ABS(Table1[[#This Row],[Budget_Margin]])
)
)</f>
        <v>0.16</v>
      </c>
      <c r="X1630" s="5" t="str">
        <f>IF(Table1[[#This Row],[Margin_Var]]&gt;=0, "Above Budget", "Below Budget")</f>
        <v>Above Budget</v>
      </c>
      <c r="Y1630" s="5">
        <f>IFERROR(Table1[[#This Row],[Gross_Margin]]/Table1[[#This Row],[Actual_Sales]],0)</f>
        <v>0.59183673469387754</v>
      </c>
      <c r="Z1630" s="5">
        <f>Table1[[#This Row],[Actual_Profit]]/Table1[[#This Row],[Actual_Sales]]</f>
        <v>0.33673469387755101</v>
      </c>
      <c r="AA1630">
        <v>25</v>
      </c>
      <c r="AB1630" s="5">
        <f>IFERROR(Table1[[#This Row],[Expenses]]/Table1[[#This Row],[Actual_Sales]],0)</f>
        <v>0.25510204081632654</v>
      </c>
      <c r="AC1630">
        <v>13</v>
      </c>
      <c r="AD1630">
        <v>536</v>
      </c>
      <c r="AE1630" s="5">
        <f>IFERROR(Table1[[#This Row],[Inventory]]/Table1[[#This Row],[Actual_Sales]],0)</f>
        <v>5.4693877551020407</v>
      </c>
    </row>
    <row r="1631" spans="1:31" x14ac:dyDescent="0.25">
      <c r="A1631">
        <v>3922</v>
      </c>
      <c r="B1631">
        <v>323</v>
      </c>
      <c r="C1631">
        <v>10</v>
      </c>
      <c r="D1631" s="2">
        <v>40848</v>
      </c>
      <c r="E1631">
        <v>98</v>
      </c>
      <c r="F1631">
        <v>80</v>
      </c>
      <c r="G1631">
        <f>Table1[[#This Row],[Actual_Sales]]-Table1[[#This Row],[Budget_Sales]]</f>
        <v>18</v>
      </c>
      <c r="H1631" s="5">
        <f>IF(
Table1[[#This Row],[Budget_Sales]]=0,
"",
IF(
Table1[[#This Row],[Budget_Sales]]&gt;0,
(Table1[[#This Row],[Actual_Sales]]-Table1[[#This Row],[Budget_Sales]])/Table1[[#This Row],[Budget_Sales]],
(Table1[[#This Row],[Actual_Sales]]-Table1[[#This Row],[Budget_Sales]])/ABS(Table1[[#This Row],[Budget_Sales]])
)
)</f>
        <v>0.22500000000000001</v>
      </c>
      <c r="I1631" s="5" t="str">
        <f>IF(Table1[[#This Row],[Sales_Var]]&gt;=0,"Above Budget","Below Budget")</f>
        <v>Above Budget</v>
      </c>
      <c r="J1631">
        <f>Table1[[#This Row],[Actual_Sales]]-(Table1[[#This Row],[COGS]]+Table1[[#This Row],[Expenses]])</f>
        <v>33</v>
      </c>
      <c r="K1631">
        <v>30</v>
      </c>
      <c r="L1631">
        <f>Table1[[#This Row],[Actual_Profit]]-Table1[[#This Row],[Budget_Profit]]</f>
        <v>3</v>
      </c>
      <c r="M1631" s="5">
        <f>IF(
Table1[[#This Row],[Budget_Profit]]=0,
"",
IF(
Table1[[#This Row],[Budget_Profit]]&gt;0,
(Table1[[#This Row],[Actual_Profit]]-Table1[[#This Row],[Budget_Profit]])/Table1[[#This Row],[Budget_Profit]],
(Table1[[#This Row],[Actual_Profit]]-Table1[[#This Row],[Budget_Profit]])/ABS(Table1[[#This Row],[Budget_Profit]])
)
)</f>
        <v>0.1</v>
      </c>
      <c r="N1631" s="5" t="str">
        <f>IF(Table1[[#This Row],[Profit_Var]]&gt;=0, "Above Budget", "Below Budget")</f>
        <v>Above Budget</v>
      </c>
      <c r="O1631">
        <v>40</v>
      </c>
      <c r="P1631">
        <v>30</v>
      </c>
      <c r="Q1631">
        <f>Table1[[#This Row],[COGS]]-Table1[[#This Row],[Budget_COGS]]</f>
        <v>10</v>
      </c>
      <c r="R1631" s="5">
        <f>IF(
Table1[[#This Row],[Budget_COGS]]=0,
"",
IF(
Table1[[#This Row],[Budget_COGS]]&gt;0,
(Table1[[#This Row],[Budget_COGS]]-Table1[[#This Row],[COGS]]) / Table1[[#This Row],[Budget_COGS]],
(Table1[[#This Row],[Budget_COGS]]-Table1[[#This Row],[COGS]]) / ABS(Table1[[#This Row],[Budget_COGS]])
)
)</f>
        <v>-0.33333333333333331</v>
      </c>
      <c r="S1631" s="5" t="str">
        <f>IF(Table1[[#This Row],[COGS _Var]]&gt;=0, "Above Budget", "Below Budget")</f>
        <v>Above Budget</v>
      </c>
      <c r="T1631">
        <f>Table1[[#This Row],[Actual_Sales]]-Table1[[#This Row],[COGS]]</f>
        <v>58</v>
      </c>
      <c r="U1631">
        <v>50</v>
      </c>
      <c r="V1631">
        <f>Table1[[#This Row],[Gross_Margin]]-Table1[[#This Row],[Budget_Margin]]</f>
        <v>8</v>
      </c>
      <c r="W1631" s="5">
        <f>IF(
Table1[[#This Row],[Budget_Margin]]=0,
"",
IF(
Table1[[#This Row],[Budget_Margin]]&gt;0,
(Table1[[#This Row],[Gross_Margin]]-Table1[[#This Row],[Budget_Margin]]) / Table1[[#This Row],[Budget_Margin]],
(Table1[[#This Row],[Gross_Margin]]-Table1[[#This Row],[Budget_Margin]]) / ABS(Table1[[#This Row],[Budget_Margin]])
)
)</f>
        <v>0.16</v>
      </c>
      <c r="X1631" s="5" t="str">
        <f>IF(Table1[[#This Row],[Margin_Var]]&gt;=0, "Above Budget", "Below Budget")</f>
        <v>Above Budget</v>
      </c>
      <c r="Y1631" s="5">
        <f>IFERROR(Table1[[#This Row],[Gross_Margin]]/Table1[[#This Row],[Actual_Sales]],0)</f>
        <v>0.59183673469387754</v>
      </c>
      <c r="Z1631" s="5">
        <f>Table1[[#This Row],[Actual_Profit]]/Table1[[#This Row],[Actual_Sales]]</f>
        <v>0.33673469387755101</v>
      </c>
      <c r="AA1631">
        <v>25</v>
      </c>
      <c r="AB1631" s="5">
        <f>IFERROR(Table1[[#This Row],[Expenses]]/Table1[[#This Row],[Actual_Sales]],0)</f>
        <v>0.25510204081632654</v>
      </c>
      <c r="AC1631">
        <v>13</v>
      </c>
      <c r="AD1631">
        <v>536</v>
      </c>
      <c r="AE1631" s="5">
        <f>IFERROR(Table1[[#This Row],[Inventory]]/Table1[[#This Row],[Actual_Sales]],0)</f>
        <v>5.4693877551020407</v>
      </c>
    </row>
    <row r="1632" spans="1:31" x14ac:dyDescent="0.25">
      <c r="A1632">
        <v>3268</v>
      </c>
      <c r="B1632">
        <v>515</v>
      </c>
      <c r="C1632">
        <v>12</v>
      </c>
      <c r="D1632" s="2">
        <v>40725</v>
      </c>
      <c r="E1632">
        <v>597</v>
      </c>
      <c r="F1632">
        <v>520</v>
      </c>
      <c r="G1632">
        <f>Table1[[#This Row],[Actual_Sales]]-Table1[[#This Row],[Budget_Sales]]</f>
        <v>77</v>
      </c>
      <c r="H1632" s="5">
        <f>IF(
Table1[[#This Row],[Budget_Sales]]=0,
"",
IF(
Table1[[#This Row],[Budget_Sales]]&gt;0,
(Table1[[#This Row],[Actual_Sales]]-Table1[[#This Row],[Budget_Sales]])/Table1[[#This Row],[Budget_Sales]],
(Table1[[#This Row],[Actual_Sales]]-Table1[[#This Row],[Budget_Sales]])/ABS(Table1[[#This Row],[Budget_Sales]])
)
)</f>
        <v>0.14807692307692308</v>
      </c>
      <c r="I1632" s="5" t="str">
        <f>IF(Table1[[#This Row],[Sales_Var]]&gt;=0,"Above Budget","Below Budget")</f>
        <v>Above Budget</v>
      </c>
      <c r="J1632">
        <f>Table1[[#This Row],[Actual_Sales]]-(Table1[[#This Row],[COGS]]+Table1[[#This Row],[Expenses]])</f>
        <v>201</v>
      </c>
      <c r="K1632">
        <v>170</v>
      </c>
      <c r="L1632">
        <f>Table1[[#This Row],[Actual_Profit]]-Table1[[#This Row],[Budget_Profit]]</f>
        <v>31</v>
      </c>
      <c r="M1632" s="5">
        <f>IF(
Table1[[#This Row],[Budget_Profit]]=0,
"",
IF(
Table1[[#This Row],[Budget_Profit]]&gt;0,
(Table1[[#This Row],[Actual_Profit]]-Table1[[#This Row],[Budget_Profit]])/Table1[[#This Row],[Budget_Profit]],
(Table1[[#This Row],[Actual_Profit]]-Table1[[#This Row],[Budget_Profit]])/ABS(Table1[[#This Row],[Budget_Profit]])
)
)</f>
        <v>0.18235294117647058</v>
      </c>
      <c r="N1632" s="5" t="str">
        <f>IF(Table1[[#This Row],[Profit_Var]]&gt;=0, "Above Budget", "Below Budget")</f>
        <v>Above Budget</v>
      </c>
      <c r="O1632">
        <v>270</v>
      </c>
      <c r="P1632">
        <v>230</v>
      </c>
      <c r="Q1632">
        <f>Table1[[#This Row],[COGS]]-Table1[[#This Row],[Budget_COGS]]</f>
        <v>40</v>
      </c>
      <c r="R1632" s="5">
        <f>IF(
Table1[[#This Row],[Budget_COGS]]=0,
"",
IF(
Table1[[#This Row],[Budget_COGS]]&gt;0,
(Table1[[#This Row],[Budget_COGS]]-Table1[[#This Row],[COGS]]) / Table1[[#This Row],[Budget_COGS]],
(Table1[[#This Row],[Budget_COGS]]-Table1[[#This Row],[COGS]]) / ABS(Table1[[#This Row],[Budget_COGS]])
)
)</f>
        <v>-0.17391304347826086</v>
      </c>
      <c r="S1632" s="5" t="str">
        <f>IF(Table1[[#This Row],[COGS _Var]]&gt;=0, "Above Budget", "Below Budget")</f>
        <v>Above Budget</v>
      </c>
      <c r="T1632">
        <f>Table1[[#This Row],[Actual_Sales]]-Table1[[#This Row],[COGS]]</f>
        <v>327</v>
      </c>
      <c r="U1632">
        <v>290</v>
      </c>
      <c r="V1632">
        <f>Table1[[#This Row],[Gross_Margin]]-Table1[[#This Row],[Budget_Margin]]</f>
        <v>37</v>
      </c>
      <c r="W1632" s="5">
        <f>IF(
Table1[[#This Row],[Budget_Margin]]=0,
"",
IF(
Table1[[#This Row],[Budget_Margin]]&gt;0,
(Table1[[#This Row],[Gross_Margin]]-Table1[[#This Row],[Budget_Margin]]) / Table1[[#This Row],[Budget_Margin]],
(Table1[[#This Row],[Gross_Margin]]-Table1[[#This Row],[Budget_Margin]]) / ABS(Table1[[#This Row],[Budget_Margin]])
)
)</f>
        <v>0.12758620689655173</v>
      </c>
      <c r="X1632" s="5" t="str">
        <f>IF(Table1[[#This Row],[Margin_Var]]&gt;=0, "Above Budget", "Below Budget")</f>
        <v>Above Budget</v>
      </c>
      <c r="Y1632" s="5">
        <f>IFERROR(Table1[[#This Row],[Gross_Margin]]/Table1[[#This Row],[Actual_Sales]],0)</f>
        <v>0.54773869346733672</v>
      </c>
      <c r="Z1632" s="5">
        <f>Table1[[#This Row],[Actual_Profit]]/Table1[[#This Row],[Actual_Sales]]</f>
        <v>0.33668341708542715</v>
      </c>
      <c r="AA1632">
        <v>126</v>
      </c>
      <c r="AB1632" s="5">
        <f>IFERROR(Table1[[#This Row],[Expenses]]/Table1[[#This Row],[Actual_Sales]],0)</f>
        <v>0.21105527638190955</v>
      </c>
      <c r="AC1632">
        <v>102</v>
      </c>
      <c r="AD1632">
        <v>1834</v>
      </c>
      <c r="AE1632" s="5">
        <f>IFERROR(Table1[[#This Row],[Inventory]]/Table1[[#This Row],[Actual_Sales]],0)</f>
        <v>3.0720268006700167</v>
      </c>
    </row>
    <row r="1633" spans="1:31" x14ac:dyDescent="0.25">
      <c r="A1633">
        <v>4120</v>
      </c>
      <c r="B1633">
        <v>414</v>
      </c>
      <c r="C1633">
        <v>3</v>
      </c>
      <c r="D1633" s="2">
        <v>40878</v>
      </c>
      <c r="E1633">
        <v>208</v>
      </c>
      <c r="F1633">
        <v>190</v>
      </c>
      <c r="G1633">
        <f>Table1[[#This Row],[Actual_Sales]]-Table1[[#This Row],[Budget_Sales]]</f>
        <v>18</v>
      </c>
      <c r="H1633" s="5">
        <f>IF(
Table1[[#This Row],[Budget_Sales]]=0,
"",
IF(
Table1[[#This Row],[Budget_Sales]]&gt;0,
(Table1[[#This Row],[Actual_Sales]]-Table1[[#This Row],[Budget_Sales]])/Table1[[#This Row],[Budget_Sales]],
(Table1[[#This Row],[Actual_Sales]]-Table1[[#This Row],[Budget_Sales]])/ABS(Table1[[#This Row],[Budget_Sales]])
)
)</f>
        <v>9.4736842105263161E-2</v>
      </c>
      <c r="I1633" s="5" t="str">
        <f>IF(Table1[[#This Row],[Sales_Var]]&gt;=0,"Above Budget","Below Budget")</f>
        <v>Above Budget</v>
      </c>
      <c r="J1633">
        <f>Table1[[#This Row],[Actual_Sales]]-(Table1[[#This Row],[COGS]]+Table1[[#This Row],[Expenses]])</f>
        <v>70</v>
      </c>
      <c r="K1633">
        <v>70</v>
      </c>
      <c r="L1633">
        <f>Table1[[#This Row],[Actual_Profit]]-Table1[[#This Row],[Budget_Profit]]</f>
        <v>0</v>
      </c>
      <c r="M1633" s="5">
        <f>IF(
Table1[[#This Row],[Budget_Profit]]=0,
"",
IF(
Table1[[#This Row],[Budget_Profit]]&gt;0,
(Table1[[#This Row],[Actual_Profit]]-Table1[[#This Row],[Budget_Profit]])/Table1[[#This Row],[Budget_Profit]],
(Table1[[#This Row],[Actual_Profit]]-Table1[[#This Row],[Budget_Profit]])/ABS(Table1[[#This Row],[Budget_Profit]])
)
)</f>
        <v>0</v>
      </c>
      <c r="N1633" s="5" t="str">
        <f>IF(Table1[[#This Row],[Profit_Var]]&gt;=0, "Above Budget", "Below Budget")</f>
        <v>Above Budget</v>
      </c>
      <c r="O1633">
        <v>83</v>
      </c>
      <c r="P1633">
        <v>80</v>
      </c>
      <c r="Q1633">
        <f>Table1[[#This Row],[COGS]]-Table1[[#This Row],[Budget_COGS]]</f>
        <v>3</v>
      </c>
      <c r="R1633" s="5">
        <f>IF(
Table1[[#This Row],[Budget_COGS]]=0,
"",
IF(
Table1[[#This Row],[Budget_COGS]]&gt;0,
(Table1[[#This Row],[Budget_COGS]]-Table1[[#This Row],[COGS]]) / Table1[[#This Row],[Budget_COGS]],
(Table1[[#This Row],[Budget_COGS]]-Table1[[#This Row],[COGS]]) / ABS(Table1[[#This Row],[Budget_COGS]])
)
)</f>
        <v>-3.7499999999999999E-2</v>
      </c>
      <c r="S1633" s="5" t="str">
        <f>IF(Table1[[#This Row],[COGS _Var]]&gt;=0, "Above Budget", "Below Budget")</f>
        <v>Above Budget</v>
      </c>
      <c r="T1633">
        <f>Table1[[#This Row],[Actual_Sales]]-Table1[[#This Row],[COGS]]</f>
        <v>125</v>
      </c>
      <c r="U1633">
        <v>110</v>
      </c>
      <c r="V1633">
        <f>Table1[[#This Row],[Gross_Margin]]-Table1[[#This Row],[Budget_Margin]]</f>
        <v>15</v>
      </c>
      <c r="W1633" s="5">
        <f>IF(
Table1[[#This Row],[Budget_Margin]]=0,
"",
IF(
Table1[[#This Row],[Budget_Margin]]&gt;0,
(Table1[[#This Row],[Gross_Margin]]-Table1[[#This Row],[Budget_Margin]]) / Table1[[#This Row],[Budget_Margin]],
(Table1[[#This Row],[Gross_Margin]]-Table1[[#This Row],[Budget_Margin]]) / ABS(Table1[[#This Row],[Budget_Margin]])
)
)</f>
        <v>0.13636363636363635</v>
      </c>
      <c r="X1633" s="5" t="str">
        <f>IF(Table1[[#This Row],[Margin_Var]]&gt;=0, "Above Budget", "Below Budget")</f>
        <v>Above Budget</v>
      </c>
      <c r="Y1633" s="5">
        <f>IFERROR(Table1[[#This Row],[Gross_Margin]]/Table1[[#This Row],[Actual_Sales]],0)</f>
        <v>0.60096153846153844</v>
      </c>
      <c r="Z1633" s="5">
        <f>Table1[[#This Row],[Actual_Profit]]/Table1[[#This Row],[Actual_Sales]]</f>
        <v>0.33653846153846156</v>
      </c>
      <c r="AA1633">
        <v>55</v>
      </c>
      <c r="AB1633" s="5">
        <f>IFERROR(Table1[[#This Row],[Expenses]]/Table1[[#This Row],[Actual_Sales]],0)</f>
        <v>0.26442307692307693</v>
      </c>
      <c r="AC1633">
        <v>27</v>
      </c>
      <c r="AD1633">
        <v>575</v>
      </c>
      <c r="AE1633" s="5">
        <f>IFERROR(Table1[[#This Row],[Inventory]]/Table1[[#This Row],[Actual_Sales]],0)</f>
        <v>2.7644230769230771</v>
      </c>
    </row>
    <row r="1634" spans="1:31" x14ac:dyDescent="0.25">
      <c r="A1634">
        <v>2517</v>
      </c>
      <c r="B1634">
        <v>405</v>
      </c>
      <c r="C1634">
        <v>2</v>
      </c>
      <c r="D1634" s="2">
        <v>40603</v>
      </c>
      <c r="E1634">
        <v>104</v>
      </c>
      <c r="F1634">
        <v>120</v>
      </c>
      <c r="G1634">
        <f>Table1[[#This Row],[Actual_Sales]]-Table1[[#This Row],[Budget_Sales]]</f>
        <v>-16</v>
      </c>
      <c r="H1634" s="5">
        <f>IF(
Table1[[#This Row],[Budget_Sales]]=0,
"",
IF(
Table1[[#This Row],[Budget_Sales]]&gt;0,
(Table1[[#This Row],[Actual_Sales]]-Table1[[#This Row],[Budget_Sales]])/Table1[[#This Row],[Budget_Sales]],
(Table1[[#This Row],[Actual_Sales]]-Table1[[#This Row],[Budget_Sales]])/ABS(Table1[[#This Row],[Budget_Sales]])
)
)</f>
        <v>-0.13333333333333333</v>
      </c>
      <c r="I1634" s="5" t="str">
        <f>IF(Table1[[#This Row],[Sales_Var]]&gt;=0,"Above Budget","Below Budget")</f>
        <v>Below Budget</v>
      </c>
      <c r="J1634">
        <f>Table1[[#This Row],[Actual_Sales]]-(Table1[[#This Row],[COGS]]+Table1[[#This Row],[Expenses]])</f>
        <v>35</v>
      </c>
      <c r="K1634">
        <v>50</v>
      </c>
      <c r="L1634">
        <f>Table1[[#This Row],[Actual_Profit]]-Table1[[#This Row],[Budget_Profit]]</f>
        <v>-15</v>
      </c>
      <c r="M1634" s="5">
        <f>IF(
Table1[[#This Row],[Budget_Profit]]=0,
"",
IF(
Table1[[#This Row],[Budget_Profit]]&gt;0,
(Table1[[#This Row],[Actual_Profit]]-Table1[[#This Row],[Budget_Profit]])/Table1[[#This Row],[Budget_Profit]],
(Table1[[#This Row],[Actual_Profit]]-Table1[[#This Row],[Budget_Profit]])/ABS(Table1[[#This Row],[Budget_Profit]])
)
)</f>
        <v>-0.3</v>
      </c>
      <c r="N1634" s="5" t="str">
        <f>IF(Table1[[#This Row],[Profit_Var]]&gt;=0, "Above Budget", "Below Budget")</f>
        <v>Below Budget</v>
      </c>
      <c r="O1634">
        <v>43</v>
      </c>
      <c r="P1634">
        <v>50</v>
      </c>
      <c r="Q1634">
        <f>Table1[[#This Row],[COGS]]-Table1[[#This Row],[Budget_COGS]]</f>
        <v>-7</v>
      </c>
      <c r="R1634" s="5">
        <f>IF(
Table1[[#This Row],[Budget_COGS]]=0,
"",
IF(
Table1[[#This Row],[Budget_COGS]]&gt;0,
(Table1[[#This Row],[Budget_COGS]]-Table1[[#This Row],[COGS]]) / Table1[[#This Row],[Budget_COGS]],
(Table1[[#This Row],[Budget_COGS]]-Table1[[#This Row],[COGS]]) / ABS(Table1[[#This Row],[Budget_COGS]])
)
)</f>
        <v>0.14000000000000001</v>
      </c>
      <c r="S1634" s="5" t="str">
        <f>IF(Table1[[#This Row],[COGS _Var]]&gt;=0, "Above Budget", "Below Budget")</f>
        <v>Below Budget</v>
      </c>
      <c r="T1634">
        <f>Table1[[#This Row],[Actual_Sales]]-Table1[[#This Row],[COGS]]</f>
        <v>61</v>
      </c>
      <c r="U1634">
        <v>70</v>
      </c>
      <c r="V1634">
        <f>Table1[[#This Row],[Gross_Margin]]-Table1[[#This Row],[Budget_Margin]]</f>
        <v>-9</v>
      </c>
      <c r="W1634" s="5">
        <f>IF(
Table1[[#This Row],[Budget_Margin]]=0,
"",
IF(
Table1[[#This Row],[Budget_Margin]]&gt;0,
(Table1[[#This Row],[Gross_Margin]]-Table1[[#This Row],[Budget_Margin]]) / Table1[[#This Row],[Budget_Margin]],
(Table1[[#This Row],[Gross_Margin]]-Table1[[#This Row],[Budget_Margin]]) / ABS(Table1[[#This Row],[Budget_Margin]])
)
)</f>
        <v>-0.12857142857142856</v>
      </c>
      <c r="X1634" s="5" t="str">
        <f>IF(Table1[[#This Row],[Margin_Var]]&gt;=0, "Above Budget", "Below Budget")</f>
        <v>Below Budget</v>
      </c>
      <c r="Y1634" s="5">
        <f>IFERROR(Table1[[#This Row],[Gross_Margin]]/Table1[[#This Row],[Actual_Sales]],0)</f>
        <v>0.58653846153846156</v>
      </c>
      <c r="Z1634" s="5">
        <f>Table1[[#This Row],[Actual_Profit]]/Table1[[#This Row],[Actual_Sales]]</f>
        <v>0.33653846153846156</v>
      </c>
      <c r="AA1634">
        <v>26</v>
      </c>
      <c r="AB1634" s="5">
        <f>IFERROR(Table1[[#This Row],[Expenses]]/Table1[[#This Row],[Actual_Sales]],0)</f>
        <v>0.25</v>
      </c>
      <c r="AC1634">
        <v>14</v>
      </c>
      <c r="AD1634">
        <v>613</v>
      </c>
      <c r="AE1634" s="5">
        <f>IFERROR(Table1[[#This Row],[Inventory]]/Table1[[#This Row],[Actual_Sales]],0)</f>
        <v>5.8942307692307692</v>
      </c>
    </row>
    <row r="1635" spans="1:31" x14ac:dyDescent="0.25">
      <c r="A1635">
        <v>2539</v>
      </c>
      <c r="B1635">
        <v>503</v>
      </c>
      <c r="C1635">
        <v>9</v>
      </c>
      <c r="D1635" s="2">
        <v>40603</v>
      </c>
      <c r="E1635">
        <v>104</v>
      </c>
      <c r="F1635">
        <v>80</v>
      </c>
      <c r="G1635">
        <f>Table1[[#This Row],[Actual_Sales]]-Table1[[#This Row],[Budget_Sales]]</f>
        <v>24</v>
      </c>
      <c r="H1635" s="5">
        <f>IF(
Table1[[#This Row],[Budget_Sales]]=0,
"",
IF(
Table1[[#This Row],[Budget_Sales]]&gt;0,
(Table1[[#This Row],[Actual_Sales]]-Table1[[#This Row],[Budget_Sales]])/Table1[[#This Row],[Budget_Sales]],
(Table1[[#This Row],[Actual_Sales]]-Table1[[#This Row],[Budget_Sales]])/ABS(Table1[[#This Row],[Budget_Sales]])
)
)</f>
        <v>0.3</v>
      </c>
      <c r="I1635" s="5" t="str">
        <f>IF(Table1[[#This Row],[Sales_Var]]&gt;=0,"Above Budget","Below Budget")</f>
        <v>Above Budget</v>
      </c>
      <c r="J1635">
        <f>Table1[[#This Row],[Actual_Sales]]-(Table1[[#This Row],[COGS]]+Table1[[#This Row],[Expenses]])</f>
        <v>35</v>
      </c>
      <c r="K1635">
        <v>30</v>
      </c>
      <c r="L1635">
        <f>Table1[[#This Row],[Actual_Profit]]-Table1[[#This Row],[Budget_Profit]]</f>
        <v>5</v>
      </c>
      <c r="M1635" s="5">
        <f>IF(
Table1[[#This Row],[Budget_Profit]]=0,
"",
IF(
Table1[[#This Row],[Budget_Profit]]&gt;0,
(Table1[[#This Row],[Actual_Profit]]-Table1[[#This Row],[Budget_Profit]])/Table1[[#This Row],[Budget_Profit]],
(Table1[[#This Row],[Actual_Profit]]-Table1[[#This Row],[Budget_Profit]])/ABS(Table1[[#This Row],[Budget_Profit]])
)
)</f>
        <v>0.16666666666666666</v>
      </c>
      <c r="N1635" s="5" t="str">
        <f>IF(Table1[[#This Row],[Profit_Var]]&gt;=0, "Above Budget", "Below Budget")</f>
        <v>Above Budget</v>
      </c>
      <c r="O1635">
        <v>43</v>
      </c>
      <c r="P1635">
        <v>30</v>
      </c>
      <c r="Q1635">
        <f>Table1[[#This Row],[COGS]]-Table1[[#This Row],[Budget_COGS]]</f>
        <v>13</v>
      </c>
      <c r="R1635" s="5">
        <f>IF(
Table1[[#This Row],[Budget_COGS]]=0,
"",
IF(
Table1[[#This Row],[Budget_COGS]]&gt;0,
(Table1[[#This Row],[Budget_COGS]]-Table1[[#This Row],[COGS]]) / Table1[[#This Row],[Budget_COGS]],
(Table1[[#This Row],[Budget_COGS]]-Table1[[#This Row],[COGS]]) / ABS(Table1[[#This Row],[Budget_COGS]])
)
)</f>
        <v>-0.43333333333333335</v>
      </c>
      <c r="S1635" s="5" t="str">
        <f>IF(Table1[[#This Row],[COGS _Var]]&gt;=0, "Above Budget", "Below Budget")</f>
        <v>Above Budget</v>
      </c>
      <c r="T1635">
        <f>Table1[[#This Row],[Actual_Sales]]-Table1[[#This Row],[COGS]]</f>
        <v>61</v>
      </c>
      <c r="U1635">
        <v>50</v>
      </c>
      <c r="V1635">
        <f>Table1[[#This Row],[Gross_Margin]]-Table1[[#This Row],[Budget_Margin]]</f>
        <v>11</v>
      </c>
      <c r="W1635" s="5">
        <f>IF(
Table1[[#This Row],[Budget_Margin]]=0,
"",
IF(
Table1[[#This Row],[Budget_Margin]]&gt;0,
(Table1[[#This Row],[Gross_Margin]]-Table1[[#This Row],[Budget_Margin]]) / Table1[[#This Row],[Budget_Margin]],
(Table1[[#This Row],[Gross_Margin]]-Table1[[#This Row],[Budget_Margin]]) / ABS(Table1[[#This Row],[Budget_Margin]])
)
)</f>
        <v>0.22</v>
      </c>
      <c r="X1635" s="5" t="str">
        <f>IF(Table1[[#This Row],[Margin_Var]]&gt;=0, "Above Budget", "Below Budget")</f>
        <v>Above Budget</v>
      </c>
      <c r="Y1635" s="5">
        <f>IFERROR(Table1[[#This Row],[Gross_Margin]]/Table1[[#This Row],[Actual_Sales]],0)</f>
        <v>0.58653846153846156</v>
      </c>
      <c r="Z1635" s="5">
        <f>Table1[[#This Row],[Actual_Profit]]/Table1[[#This Row],[Actual_Sales]]</f>
        <v>0.33653846153846156</v>
      </c>
      <c r="AA1635">
        <v>26</v>
      </c>
      <c r="AB1635" s="5">
        <f>IFERROR(Table1[[#This Row],[Expenses]]/Table1[[#This Row],[Actual_Sales]],0)</f>
        <v>0.25</v>
      </c>
      <c r="AC1635">
        <v>14</v>
      </c>
      <c r="AD1635">
        <v>613</v>
      </c>
      <c r="AE1635" s="5">
        <f>IFERROR(Table1[[#This Row],[Inventory]]/Table1[[#This Row],[Actual_Sales]],0)</f>
        <v>5.8942307692307692</v>
      </c>
    </row>
    <row r="1636" spans="1:31" x14ac:dyDescent="0.25">
      <c r="A1636">
        <v>2596</v>
      </c>
      <c r="B1636">
        <v>719</v>
      </c>
      <c r="C1636">
        <v>13</v>
      </c>
      <c r="D1636" s="2">
        <v>40603</v>
      </c>
      <c r="E1636">
        <v>104</v>
      </c>
      <c r="F1636">
        <v>80</v>
      </c>
      <c r="G1636">
        <f>Table1[[#This Row],[Actual_Sales]]-Table1[[#This Row],[Budget_Sales]]</f>
        <v>24</v>
      </c>
      <c r="H1636" s="5">
        <f>IF(
Table1[[#This Row],[Budget_Sales]]=0,
"",
IF(
Table1[[#This Row],[Budget_Sales]]&gt;0,
(Table1[[#This Row],[Actual_Sales]]-Table1[[#This Row],[Budget_Sales]])/Table1[[#This Row],[Budget_Sales]],
(Table1[[#This Row],[Actual_Sales]]-Table1[[#This Row],[Budget_Sales]])/ABS(Table1[[#This Row],[Budget_Sales]])
)
)</f>
        <v>0.3</v>
      </c>
      <c r="I1636" s="5" t="str">
        <f>IF(Table1[[#This Row],[Sales_Var]]&gt;=0,"Above Budget","Below Budget")</f>
        <v>Above Budget</v>
      </c>
      <c r="J1636">
        <f>Table1[[#This Row],[Actual_Sales]]-(Table1[[#This Row],[COGS]]+Table1[[#This Row],[Expenses]])</f>
        <v>35</v>
      </c>
      <c r="K1636">
        <v>30</v>
      </c>
      <c r="L1636">
        <f>Table1[[#This Row],[Actual_Profit]]-Table1[[#This Row],[Budget_Profit]]</f>
        <v>5</v>
      </c>
      <c r="M1636" s="5">
        <f>IF(
Table1[[#This Row],[Budget_Profit]]=0,
"",
IF(
Table1[[#This Row],[Budget_Profit]]&gt;0,
(Table1[[#This Row],[Actual_Profit]]-Table1[[#This Row],[Budget_Profit]])/Table1[[#This Row],[Budget_Profit]],
(Table1[[#This Row],[Actual_Profit]]-Table1[[#This Row],[Budget_Profit]])/ABS(Table1[[#This Row],[Budget_Profit]])
)
)</f>
        <v>0.16666666666666666</v>
      </c>
      <c r="N1636" s="5" t="str">
        <f>IF(Table1[[#This Row],[Profit_Var]]&gt;=0, "Above Budget", "Below Budget")</f>
        <v>Above Budget</v>
      </c>
      <c r="O1636">
        <v>43</v>
      </c>
      <c r="P1636">
        <v>30</v>
      </c>
      <c r="Q1636">
        <f>Table1[[#This Row],[COGS]]-Table1[[#This Row],[Budget_COGS]]</f>
        <v>13</v>
      </c>
      <c r="R1636" s="5">
        <f>IF(
Table1[[#This Row],[Budget_COGS]]=0,
"",
IF(
Table1[[#This Row],[Budget_COGS]]&gt;0,
(Table1[[#This Row],[Budget_COGS]]-Table1[[#This Row],[COGS]]) / Table1[[#This Row],[Budget_COGS]],
(Table1[[#This Row],[Budget_COGS]]-Table1[[#This Row],[COGS]]) / ABS(Table1[[#This Row],[Budget_COGS]])
)
)</f>
        <v>-0.43333333333333335</v>
      </c>
      <c r="S1636" s="5" t="str">
        <f>IF(Table1[[#This Row],[COGS _Var]]&gt;=0, "Above Budget", "Below Budget")</f>
        <v>Above Budget</v>
      </c>
      <c r="T1636">
        <f>Table1[[#This Row],[Actual_Sales]]-Table1[[#This Row],[COGS]]</f>
        <v>61</v>
      </c>
      <c r="U1636">
        <v>50</v>
      </c>
      <c r="V1636">
        <f>Table1[[#This Row],[Gross_Margin]]-Table1[[#This Row],[Budget_Margin]]</f>
        <v>11</v>
      </c>
      <c r="W1636" s="5">
        <f>IF(
Table1[[#This Row],[Budget_Margin]]=0,
"",
IF(
Table1[[#This Row],[Budget_Margin]]&gt;0,
(Table1[[#This Row],[Gross_Margin]]-Table1[[#This Row],[Budget_Margin]]) / Table1[[#This Row],[Budget_Margin]],
(Table1[[#This Row],[Gross_Margin]]-Table1[[#This Row],[Budget_Margin]]) / ABS(Table1[[#This Row],[Budget_Margin]])
)
)</f>
        <v>0.22</v>
      </c>
      <c r="X1636" s="5" t="str">
        <f>IF(Table1[[#This Row],[Margin_Var]]&gt;=0, "Above Budget", "Below Budget")</f>
        <v>Above Budget</v>
      </c>
      <c r="Y1636" s="5">
        <f>IFERROR(Table1[[#This Row],[Gross_Margin]]/Table1[[#This Row],[Actual_Sales]],0)</f>
        <v>0.58653846153846156</v>
      </c>
      <c r="Z1636" s="5">
        <f>Table1[[#This Row],[Actual_Profit]]/Table1[[#This Row],[Actual_Sales]]</f>
        <v>0.33653846153846156</v>
      </c>
      <c r="AA1636">
        <v>26</v>
      </c>
      <c r="AB1636" s="5">
        <f>IFERROR(Table1[[#This Row],[Expenses]]/Table1[[#This Row],[Actual_Sales]],0)</f>
        <v>0.25</v>
      </c>
      <c r="AC1636">
        <v>14</v>
      </c>
      <c r="AD1636">
        <v>613</v>
      </c>
      <c r="AE1636" s="5">
        <f>IFERROR(Table1[[#This Row],[Inventory]]/Table1[[#This Row],[Actual_Sales]],0)</f>
        <v>5.8942307692307692</v>
      </c>
    </row>
    <row r="1637" spans="1:31" x14ac:dyDescent="0.25">
      <c r="A1637">
        <v>2333</v>
      </c>
      <c r="B1637">
        <v>405</v>
      </c>
      <c r="C1637">
        <v>2</v>
      </c>
      <c r="D1637" s="2">
        <v>40575</v>
      </c>
      <c r="E1637">
        <v>107</v>
      </c>
      <c r="F1637">
        <v>120</v>
      </c>
      <c r="G1637">
        <f>Table1[[#This Row],[Actual_Sales]]-Table1[[#This Row],[Budget_Sales]]</f>
        <v>-13</v>
      </c>
      <c r="H1637" s="5">
        <f>IF(
Table1[[#This Row],[Budget_Sales]]=0,
"",
IF(
Table1[[#This Row],[Budget_Sales]]&gt;0,
(Table1[[#This Row],[Actual_Sales]]-Table1[[#This Row],[Budget_Sales]])/Table1[[#This Row],[Budget_Sales]],
(Table1[[#This Row],[Actual_Sales]]-Table1[[#This Row],[Budget_Sales]])/ABS(Table1[[#This Row],[Budget_Sales]])
)
)</f>
        <v>-0.10833333333333334</v>
      </c>
      <c r="I1637" s="5" t="str">
        <f>IF(Table1[[#This Row],[Sales_Var]]&gt;=0,"Above Budget","Below Budget")</f>
        <v>Below Budget</v>
      </c>
      <c r="J1637">
        <f>Table1[[#This Row],[Actual_Sales]]-(Table1[[#This Row],[COGS]]+Table1[[#This Row],[Expenses]])</f>
        <v>36</v>
      </c>
      <c r="K1637">
        <v>50</v>
      </c>
      <c r="L1637">
        <f>Table1[[#This Row],[Actual_Profit]]-Table1[[#This Row],[Budget_Profit]]</f>
        <v>-14</v>
      </c>
      <c r="M1637" s="5">
        <f>IF(
Table1[[#This Row],[Budget_Profit]]=0,
"",
IF(
Table1[[#This Row],[Budget_Profit]]&gt;0,
(Table1[[#This Row],[Actual_Profit]]-Table1[[#This Row],[Budget_Profit]])/Table1[[#This Row],[Budget_Profit]],
(Table1[[#This Row],[Actual_Profit]]-Table1[[#This Row],[Budget_Profit]])/ABS(Table1[[#This Row],[Budget_Profit]])
)
)</f>
        <v>-0.28000000000000003</v>
      </c>
      <c r="N1637" s="5" t="str">
        <f>IF(Table1[[#This Row],[Profit_Var]]&gt;=0, "Above Budget", "Below Budget")</f>
        <v>Below Budget</v>
      </c>
      <c r="O1637">
        <v>44</v>
      </c>
      <c r="P1637">
        <v>50</v>
      </c>
      <c r="Q1637">
        <f>Table1[[#This Row],[COGS]]-Table1[[#This Row],[Budget_COGS]]</f>
        <v>-6</v>
      </c>
      <c r="R1637" s="5">
        <f>IF(
Table1[[#This Row],[Budget_COGS]]=0,
"",
IF(
Table1[[#This Row],[Budget_COGS]]&gt;0,
(Table1[[#This Row],[Budget_COGS]]-Table1[[#This Row],[COGS]]) / Table1[[#This Row],[Budget_COGS]],
(Table1[[#This Row],[Budget_COGS]]-Table1[[#This Row],[COGS]]) / ABS(Table1[[#This Row],[Budget_COGS]])
)
)</f>
        <v>0.12</v>
      </c>
      <c r="S1637" s="5" t="str">
        <f>IF(Table1[[#This Row],[COGS _Var]]&gt;=0, "Above Budget", "Below Budget")</f>
        <v>Below Budget</v>
      </c>
      <c r="T1637">
        <f>Table1[[#This Row],[Actual_Sales]]-Table1[[#This Row],[COGS]]</f>
        <v>63</v>
      </c>
      <c r="U1637">
        <v>70</v>
      </c>
      <c r="V1637">
        <f>Table1[[#This Row],[Gross_Margin]]-Table1[[#This Row],[Budget_Margin]]</f>
        <v>-7</v>
      </c>
      <c r="W1637" s="5">
        <f>IF(
Table1[[#This Row],[Budget_Margin]]=0,
"",
IF(
Table1[[#This Row],[Budget_Margin]]&gt;0,
(Table1[[#This Row],[Gross_Margin]]-Table1[[#This Row],[Budget_Margin]]) / Table1[[#This Row],[Budget_Margin]],
(Table1[[#This Row],[Gross_Margin]]-Table1[[#This Row],[Budget_Margin]]) / ABS(Table1[[#This Row],[Budget_Margin]])
)
)</f>
        <v>-0.1</v>
      </c>
      <c r="X1637" s="5" t="str">
        <f>IF(Table1[[#This Row],[Margin_Var]]&gt;=0, "Above Budget", "Below Budget")</f>
        <v>Below Budget</v>
      </c>
      <c r="Y1637" s="5">
        <f>IFERROR(Table1[[#This Row],[Gross_Margin]]/Table1[[#This Row],[Actual_Sales]],0)</f>
        <v>0.58878504672897192</v>
      </c>
      <c r="Z1637" s="5">
        <f>Table1[[#This Row],[Actual_Profit]]/Table1[[#This Row],[Actual_Sales]]</f>
        <v>0.3364485981308411</v>
      </c>
      <c r="AA1637">
        <v>27</v>
      </c>
      <c r="AB1637" s="5">
        <f>IFERROR(Table1[[#This Row],[Expenses]]/Table1[[#This Row],[Actual_Sales]],0)</f>
        <v>0.25233644859813081</v>
      </c>
      <c r="AC1637">
        <v>14</v>
      </c>
      <c r="AD1637">
        <v>618</v>
      </c>
      <c r="AE1637" s="5">
        <f>IFERROR(Table1[[#This Row],[Inventory]]/Table1[[#This Row],[Actual_Sales]],0)</f>
        <v>5.7757009345794392</v>
      </c>
    </row>
    <row r="1638" spans="1:31" x14ac:dyDescent="0.25">
      <c r="A1638">
        <v>3457</v>
      </c>
      <c r="B1638">
        <v>585</v>
      </c>
      <c r="C1638">
        <v>7</v>
      </c>
      <c r="D1638" s="2">
        <v>40756</v>
      </c>
      <c r="E1638">
        <v>538</v>
      </c>
      <c r="F1638">
        <v>530</v>
      </c>
      <c r="G1638">
        <f>Table1[[#This Row],[Actual_Sales]]-Table1[[#This Row],[Budget_Sales]]</f>
        <v>8</v>
      </c>
      <c r="H1638" s="5">
        <f>IF(
Table1[[#This Row],[Budget_Sales]]=0,
"",
IF(
Table1[[#This Row],[Budget_Sales]]&gt;0,
(Table1[[#This Row],[Actual_Sales]]-Table1[[#This Row],[Budget_Sales]])/Table1[[#This Row],[Budget_Sales]],
(Table1[[#This Row],[Actual_Sales]]-Table1[[#This Row],[Budget_Sales]])/ABS(Table1[[#This Row],[Budget_Sales]])
)
)</f>
        <v>1.509433962264151E-2</v>
      </c>
      <c r="I1638" s="5" t="str">
        <f>IF(Table1[[#This Row],[Sales_Var]]&gt;=0,"Above Budget","Below Budget")</f>
        <v>Above Budget</v>
      </c>
      <c r="J1638">
        <f>Table1[[#This Row],[Actual_Sales]]-(Table1[[#This Row],[COGS]]+Table1[[#This Row],[Expenses]])</f>
        <v>181</v>
      </c>
      <c r="K1638">
        <v>190</v>
      </c>
      <c r="L1638">
        <f>Table1[[#This Row],[Actual_Profit]]-Table1[[#This Row],[Budget_Profit]]</f>
        <v>-9</v>
      </c>
      <c r="M1638" s="5">
        <f>IF(
Table1[[#This Row],[Budget_Profit]]=0,
"",
IF(
Table1[[#This Row],[Budget_Profit]]&gt;0,
(Table1[[#This Row],[Actual_Profit]]-Table1[[#This Row],[Budget_Profit]])/Table1[[#This Row],[Budget_Profit]],
(Table1[[#This Row],[Actual_Profit]]-Table1[[#This Row],[Budget_Profit]])/ABS(Table1[[#This Row],[Budget_Profit]])
)
)</f>
        <v>-4.736842105263158E-2</v>
      </c>
      <c r="N1638" s="5" t="str">
        <f>IF(Table1[[#This Row],[Profit_Var]]&gt;=0, "Above Budget", "Below Budget")</f>
        <v>Below Budget</v>
      </c>
      <c r="O1638">
        <v>266</v>
      </c>
      <c r="P1638">
        <v>250</v>
      </c>
      <c r="Q1638">
        <f>Table1[[#This Row],[COGS]]-Table1[[#This Row],[Budget_COGS]]</f>
        <v>16</v>
      </c>
      <c r="R1638" s="5">
        <f>IF(
Table1[[#This Row],[Budget_COGS]]=0,
"",
IF(
Table1[[#This Row],[Budget_COGS]]&gt;0,
(Table1[[#This Row],[Budget_COGS]]-Table1[[#This Row],[COGS]]) / Table1[[#This Row],[Budget_COGS]],
(Table1[[#This Row],[Budget_COGS]]-Table1[[#This Row],[COGS]]) / ABS(Table1[[#This Row],[Budget_COGS]])
)
)</f>
        <v>-6.4000000000000001E-2</v>
      </c>
      <c r="S1638" s="5" t="str">
        <f>IF(Table1[[#This Row],[COGS _Var]]&gt;=0, "Above Budget", "Below Budget")</f>
        <v>Above Budget</v>
      </c>
      <c r="T1638">
        <f>Table1[[#This Row],[Actual_Sales]]-Table1[[#This Row],[COGS]]</f>
        <v>272</v>
      </c>
      <c r="U1638">
        <v>280</v>
      </c>
      <c r="V1638">
        <f>Table1[[#This Row],[Gross_Margin]]-Table1[[#This Row],[Budget_Margin]]</f>
        <v>-8</v>
      </c>
      <c r="W1638" s="5">
        <f>IF(
Table1[[#This Row],[Budget_Margin]]=0,
"",
IF(
Table1[[#This Row],[Budget_Margin]]&gt;0,
(Table1[[#This Row],[Gross_Margin]]-Table1[[#This Row],[Budget_Margin]]) / Table1[[#This Row],[Budget_Margin]],
(Table1[[#This Row],[Gross_Margin]]-Table1[[#This Row],[Budget_Margin]]) / ABS(Table1[[#This Row],[Budget_Margin]])
)
)</f>
        <v>-2.8571428571428571E-2</v>
      </c>
      <c r="X1638" s="5" t="str">
        <f>IF(Table1[[#This Row],[Margin_Var]]&gt;=0, "Above Budget", "Below Budget")</f>
        <v>Below Budget</v>
      </c>
      <c r="Y1638" s="5">
        <f>IFERROR(Table1[[#This Row],[Gross_Margin]]/Table1[[#This Row],[Actual_Sales]],0)</f>
        <v>0.50557620817843862</v>
      </c>
      <c r="Z1638" s="5">
        <f>Table1[[#This Row],[Actual_Profit]]/Table1[[#This Row],[Actual_Sales]]</f>
        <v>0.33643122676579923</v>
      </c>
      <c r="AA1638">
        <v>91</v>
      </c>
      <c r="AB1638" s="5">
        <f>IFERROR(Table1[[#This Row],[Expenses]]/Table1[[#This Row],[Actual_Sales]],0)</f>
        <v>0.16914498141263939</v>
      </c>
      <c r="AC1638">
        <v>74</v>
      </c>
      <c r="AD1638">
        <v>1319</v>
      </c>
      <c r="AE1638" s="5">
        <f>IFERROR(Table1[[#This Row],[Inventory]]/Table1[[#This Row],[Actual_Sales]],0)</f>
        <v>2.4516728624535316</v>
      </c>
    </row>
    <row r="1639" spans="1:31" x14ac:dyDescent="0.25">
      <c r="A1639">
        <v>3043</v>
      </c>
      <c r="B1639">
        <v>337</v>
      </c>
      <c r="C1639">
        <v>8</v>
      </c>
      <c r="D1639" s="2">
        <v>40695</v>
      </c>
      <c r="E1639">
        <v>110</v>
      </c>
      <c r="F1639">
        <v>100</v>
      </c>
      <c r="G1639">
        <f>Table1[[#This Row],[Actual_Sales]]-Table1[[#This Row],[Budget_Sales]]</f>
        <v>10</v>
      </c>
      <c r="H1639" s="5">
        <f>IF(
Table1[[#This Row],[Budget_Sales]]=0,
"",
IF(
Table1[[#This Row],[Budget_Sales]]&gt;0,
(Table1[[#This Row],[Actual_Sales]]-Table1[[#This Row],[Budget_Sales]])/Table1[[#This Row],[Budget_Sales]],
(Table1[[#This Row],[Actual_Sales]]-Table1[[#This Row],[Budget_Sales]])/ABS(Table1[[#This Row],[Budget_Sales]])
)
)</f>
        <v>0.1</v>
      </c>
      <c r="I1639" s="5" t="str">
        <f>IF(Table1[[#This Row],[Sales_Var]]&gt;=0,"Above Budget","Below Budget")</f>
        <v>Above Budget</v>
      </c>
      <c r="J1639">
        <f>Table1[[#This Row],[Actual_Sales]]-(Table1[[#This Row],[COGS]]+Table1[[#This Row],[Expenses]])</f>
        <v>37</v>
      </c>
      <c r="K1639">
        <v>40</v>
      </c>
      <c r="L1639">
        <f>Table1[[#This Row],[Actual_Profit]]-Table1[[#This Row],[Budget_Profit]]</f>
        <v>-3</v>
      </c>
      <c r="M1639" s="5">
        <f>IF(
Table1[[#This Row],[Budget_Profit]]=0,
"",
IF(
Table1[[#This Row],[Budget_Profit]]&gt;0,
(Table1[[#This Row],[Actual_Profit]]-Table1[[#This Row],[Budget_Profit]])/Table1[[#This Row],[Budget_Profit]],
(Table1[[#This Row],[Actual_Profit]]-Table1[[#This Row],[Budget_Profit]])/ABS(Table1[[#This Row],[Budget_Profit]])
)
)</f>
        <v>-7.4999999999999997E-2</v>
      </c>
      <c r="N1639" s="5" t="str">
        <f>IF(Table1[[#This Row],[Profit_Var]]&gt;=0, "Above Budget", "Below Budget")</f>
        <v>Below Budget</v>
      </c>
      <c r="O1639">
        <v>48</v>
      </c>
      <c r="P1639">
        <v>40</v>
      </c>
      <c r="Q1639">
        <f>Table1[[#This Row],[COGS]]-Table1[[#This Row],[Budget_COGS]]</f>
        <v>8</v>
      </c>
      <c r="R1639" s="5">
        <f>IF(
Table1[[#This Row],[Budget_COGS]]=0,
"",
IF(
Table1[[#This Row],[Budget_COGS]]&gt;0,
(Table1[[#This Row],[Budget_COGS]]-Table1[[#This Row],[COGS]]) / Table1[[#This Row],[Budget_COGS]],
(Table1[[#This Row],[Budget_COGS]]-Table1[[#This Row],[COGS]]) / ABS(Table1[[#This Row],[Budget_COGS]])
)
)</f>
        <v>-0.2</v>
      </c>
      <c r="S1639" s="5" t="str">
        <f>IF(Table1[[#This Row],[COGS _Var]]&gt;=0, "Above Budget", "Below Budget")</f>
        <v>Above Budget</v>
      </c>
      <c r="T1639">
        <f>Table1[[#This Row],[Actual_Sales]]-Table1[[#This Row],[COGS]]</f>
        <v>62</v>
      </c>
      <c r="U1639">
        <v>60</v>
      </c>
      <c r="V1639">
        <f>Table1[[#This Row],[Gross_Margin]]-Table1[[#This Row],[Budget_Margin]]</f>
        <v>2</v>
      </c>
      <c r="W1639" s="5">
        <f>IF(
Table1[[#This Row],[Budget_Margin]]=0,
"",
IF(
Table1[[#This Row],[Budget_Margin]]&gt;0,
(Table1[[#This Row],[Gross_Margin]]-Table1[[#This Row],[Budget_Margin]]) / Table1[[#This Row],[Budget_Margin]],
(Table1[[#This Row],[Gross_Margin]]-Table1[[#This Row],[Budget_Margin]]) / ABS(Table1[[#This Row],[Budget_Margin]])
)
)</f>
        <v>3.3333333333333333E-2</v>
      </c>
      <c r="X1639" s="5" t="str">
        <f>IF(Table1[[#This Row],[Margin_Var]]&gt;=0, "Above Budget", "Below Budget")</f>
        <v>Above Budget</v>
      </c>
      <c r="Y1639" s="5">
        <f>IFERROR(Table1[[#This Row],[Gross_Margin]]/Table1[[#This Row],[Actual_Sales]],0)</f>
        <v>0.5636363636363636</v>
      </c>
      <c r="Z1639" s="5">
        <f>Table1[[#This Row],[Actual_Profit]]/Table1[[#This Row],[Actual_Sales]]</f>
        <v>0.33636363636363636</v>
      </c>
      <c r="AA1639">
        <v>25</v>
      </c>
      <c r="AB1639" s="5">
        <f>IFERROR(Table1[[#This Row],[Expenses]]/Table1[[#This Row],[Actual_Sales]],0)</f>
        <v>0.22727272727272727</v>
      </c>
      <c r="AC1639">
        <v>15</v>
      </c>
      <c r="AD1639">
        <v>593</v>
      </c>
      <c r="AE1639" s="5">
        <f>IFERROR(Table1[[#This Row],[Inventory]]/Table1[[#This Row],[Actual_Sales]],0)</f>
        <v>5.3909090909090907</v>
      </c>
    </row>
    <row r="1640" spans="1:31" x14ac:dyDescent="0.25">
      <c r="A1640">
        <v>2882</v>
      </c>
      <c r="B1640">
        <v>435</v>
      </c>
      <c r="C1640">
        <v>5</v>
      </c>
      <c r="D1640" s="2">
        <v>40664</v>
      </c>
      <c r="E1640">
        <v>110</v>
      </c>
      <c r="F1640">
        <v>100</v>
      </c>
      <c r="G1640">
        <f>Table1[[#This Row],[Actual_Sales]]-Table1[[#This Row],[Budget_Sales]]</f>
        <v>10</v>
      </c>
      <c r="H1640" s="5">
        <f>IF(
Table1[[#This Row],[Budget_Sales]]=0,
"",
IF(
Table1[[#This Row],[Budget_Sales]]&gt;0,
(Table1[[#This Row],[Actual_Sales]]-Table1[[#This Row],[Budget_Sales]])/Table1[[#This Row],[Budget_Sales]],
(Table1[[#This Row],[Actual_Sales]]-Table1[[#This Row],[Budget_Sales]])/ABS(Table1[[#This Row],[Budget_Sales]])
)
)</f>
        <v>0.1</v>
      </c>
      <c r="I1640" s="5" t="str">
        <f>IF(Table1[[#This Row],[Sales_Var]]&gt;=0,"Above Budget","Below Budget")</f>
        <v>Above Budget</v>
      </c>
      <c r="J1640">
        <f>Table1[[#This Row],[Actual_Sales]]-(Table1[[#This Row],[COGS]]+Table1[[#This Row],[Expenses]])</f>
        <v>37</v>
      </c>
      <c r="K1640">
        <v>40</v>
      </c>
      <c r="L1640">
        <f>Table1[[#This Row],[Actual_Profit]]-Table1[[#This Row],[Budget_Profit]]</f>
        <v>-3</v>
      </c>
      <c r="M1640" s="5">
        <f>IF(
Table1[[#This Row],[Budget_Profit]]=0,
"",
IF(
Table1[[#This Row],[Budget_Profit]]&gt;0,
(Table1[[#This Row],[Actual_Profit]]-Table1[[#This Row],[Budget_Profit]])/Table1[[#This Row],[Budget_Profit]],
(Table1[[#This Row],[Actual_Profit]]-Table1[[#This Row],[Budget_Profit]])/ABS(Table1[[#This Row],[Budget_Profit]])
)
)</f>
        <v>-7.4999999999999997E-2</v>
      </c>
      <c r="N1640" s="5" t="str">
        <f>IF(Table1[[#This Row],[Profit_Var]]&gt;=0, "Above Budget", "Below Budget")</f>
        <v>Below Budget</v>
      </c>
      <c r="O1640">
        <v>48</v>
      </c>
      <c r="P1640">
        <v>40</v>
      </c>
      <c r="Q1640">
        <f>Table1[[#This Row],[COGS]]-Table1[[#This Row],[Budget_COGS]]</f>
        <v>8</v>
      </c>
      <c r="R1640" s="5">
        <f>IF(
Table1[[#This Row],[Budget_COGS]]=0,
"",
IF(
Table1[[#This Row],[Budget_COGS]]&gt;0,
(Table1[[#This Row],[Budget_COGS]]-Table1[[#This Row],[COGS]]) / Table1[[#This Row],[Budget_COGS]],
(Table1[[#This Row],[Budget_COGS]]-Table1[[#This Row],[COGS]]) / ABS(Table1[[#This Row],[Budget_COGS]])
)
)</f>
        <v>-0.2</v>
      </c>
      <c r="S1640" s="5" t="str">
        <f>IF(Table1[[#This Row],[COGS _Var]]&gt;=0, "Above Budget", "Below Budget")</f>
        <v>Above Budget</v>
      </c>
      <c r="T1640">
        <f>Table1[[#This Row],[Actual_Sales]]-Table1[[#This Row],[COGS]]</f>
        <v>62</v>
      </c>
      <c r="U1640">
        <v>60</v>
      </c>
      <c r="V1640">
        <f>Table1[[#This Row],[Gross_Margin]]-Table1[[#This Row],[Budget_Margin]]</f>
        <v>2</v>
      </c>
      <c r="W1640" s="5">
        <f>IF(
Table1[[#This Row],[Budget_Margin]]=0,
"",
IF(
Table1[[#This Row],[Budget_Margin]]&gt;0,
(Table1[[#This Row],[Gross_Margin]]-Table1[[#This Row],[Budget_Margin]]) / Table1[[#This Row],[Budget_Margin]],
(Table1[[#This Row],[Gross_Margin]]-Table1[[#This Row],[Budget_Margin]]) / ABS(Table1[[#This Row],[Budget_Margin]])
)
)</f>
        <v>3.3333333333333333E-2</v>
      </c>
      <c r="X1640" s="5" t="str">
        <f>IF(Table1[[#This Row],[Margin_Var]]&gt;=0, "Above Budget", "Below Budget")</f>
        <v>Above Budget</v>
      </c>
      <c r="Y1640" s="5">
        <f>IFERROR(Table1[[#This Row],[Gross_Margin]]/Table1[[#This Row],[Actual_Sales]],0)</f>
        <v>0.5636363636363636</v>
      </c>
      <c r="Z1640" s="5">
        <f>Table1[[#This Row],[Actual_Profit]]/Table1[[#This Row],[Actual_Sales]]</f>
        <v>0.33636363636363636</v>
      </c>
      <c r="AA1640">
        <v>25</v>
      </c>
      <c r="AB1640" s="5">
        <f>IFERROR(Table1[[#This Row],[Expenses]]/Table1[[#This Row],[Actual_Sales]],0)</f>
        <v>0.22727272727272727</v>
      </c>
      <c r="AC1640">
        <v>15</v>
      </c>
      <c r="AD1640">
        <v>599</v>
      </c>
      <c r="AE1640" s="5">
        <f>IFERROR(Table1[[#This Row],[Inventory]]/Table1[[#This Row],[Actual_Sales]],0)</f>
        <v>5.4454545454545453</v>
      </c>
    </row>
    <row r="1641" spans="1:31" x14ac:dyDescent="0.25">
      <c r="A1641">
        <v>754</v>
      </c>
      <c r="B1641">
        <v>405</v>
      </c>
      <c r="C1641">
        <v>6</v>
      </c>
      <c r="D1641" s="2">
        <v>40299</v>
      </c>
      <c r="E1641">
        <v>235</v>
      </c>
      <c r="F1641">
        <v>200</v>
      </c>
      <c r="G1641">
        <f>Table1[[#This Row],[Actual_Sales]]-Table1[[#This Row],[Budget_Sales]]</f>
        <v>35</v>
      </c>
      <c r="H1641" s="5">
        <f>IF(
Table1[[#This Row],[Budget_Sales]]=0,
"",
IF(
Table1[[#This Row],[Budget_Sales]]&gt;0,
(Table1[[#This Row],[Actual_Sales]]-Table1[[#This Row],[Budget_Sales]])/Table1[[#This Row],[Budget_Sales]],
(Table1[[#This Row],[Actual_Sales]]-Table1[[#This Row],[Budget_Sales]])/ABS(Table1[[#This Row],[Budget_Sales]])
)
)</f>
        <v>0.17499999999999999</v>
      </c>
      <c r="I1641" s="5" t="str">
        <f>IF(Table1[[#This Row],[Sales_Var]]&gt;=0,"Above Budget","Below Budget")</f>
        <v>Above Budget</v>
      </c>
      <c r="J1641">
        <f>Table1[[#This Row],[Actual_Sales]]-(Table1[[#This Row],[COGS]]+Table1[[#This Row],[Expenses]])</f>
        <v>79</v>
      </c>
      <c r="K1641">
        <v>80</v>
      </c>
      <c r="L1641">
        <f>Table1[[#This Row],[Actual_Profit]]-Table1[[#This Row],[Budget_Profit]]</f>
        <v>-1</v>
      </c>
      <c r="M1641" s="5">
        <f>IF(
Table1[[#This Row],[Budget_Profit]]=0,
"",
IF(
Table1[[#This Row],[Budget_Profit]]&gt;0,
(Table1[[#This Row],[Actual_Profit]]-Table1[[#This Row],[Budget_Profit]])/Table1[[#This Row],[Budget_Profit]],
(Table1[[#This Row],[Actual_Profit]]-Table1[[#This Row],[Budget_Profit]])/ABS(Table1[[#This Row],[Budget_Profit]])
)
)</f>
        <v>-1.2500000000000001E-2</v>
      </c>
      <c r="N1641" s="5" t="str">
        <f>IF(Table1[[#This Row],[Profit_Var]]&gt;=0, "Above Budget", "Below Budget")</f>
        <v>Below Budget</v>
      </c>
      <c r="O1641">
        <v>94</v>
      </c>
      <c r="P1641">
        <v>80</v>
      </c>
      <c r="Q1641">
        <f>Table1[[#This Row],[COGS]]-Table1[[#This Row],[Budget_COGS]]</f>
        <v>14</v>
      </c>
      <c r="R1641" s="5">
        <f>IF(
Table1[[#This Row],[Budget_COGS]]=0,
"",
IF(
Table1[[#This Row],[Budget_COGS]]&gt;0,
(Table1[[#This Row],[Budget_COGS]]-Table1[[#This Row],[COGS]]) / Table1[[#This Row],[Budget_COGS]],
(Table1[[#This Row],[Budget_COGS]]-Table1[[#This Row],[COGS]]) / ABS(Table1[[#This Row],[Budget_COGS]])
)
)</f>
        <v>-0.17499999999999999</v>
      </c>
      <c r="S1641" s="5" t="str">
        <f>IF(Table1[[#This Row],[COGS _Var]]&gt;=0, "Above Budget", "Below Budget")</f>
        <v>Above Budget</v>
      </c>
      <c r="T1641">
        <f>Table1[[#This Row],[Actual_Sales]]-Table1[[#This Row],[COGS]]</f>
        <v>141</v>
      </c>
      <c r="U1641">
        <v>120</v>
      </c>
      <c r="V1641">
        <f>Table1[[#This Row],[Gross_Margin]]-Table1[[#This Row],[Budget_Margin]]</f>
        <v>21</v>
      </c>
      <c r="W1641" s="5">
        <f>IF(
Table1[[#This Row],[Budget_Margin]]=0,
"",
IF(
Table1[[#This Row],[Budget_Margin]]&gt;0,
(Table1[[#This Row],[Gross_Margin]]-Table1[[#This Row],[Budget_Margin]]) / Table1[[#This Row],[Budget_Margin]],
(Table1[[#This Row],[Gross_Margin]]-Table1[[#This Row],[Budget_Margin]]) / ABS(Table1[[#This Row],[Budget_Margin]])
)
)</f>
        <v>0.17499999999999999</v>
      </c>
      <c r="X1641" s="5" t="str">
        <f>IF(Table1[[#This Row],[Margin_Var]]&gt;=0, "Above Budget", "Below Budget")</f>
        <v>Above Budget</v>
      </c>
      <c r="Y1641" s="5">
        <f>IFERROR(Table1[[#This Row],[Gross_Margin]]/Table1[[#This Row],[Actual_Sales]],0)</f>
        <v>0.6</v>
      </c>
      <c r="Z1641" s="5">
        <f>Table1[[#This Row],[Actual_Profit]]/Table1[[#This Row],[Actual_Sales]]</f>
        <v>0.33617021276595743</v>
      </c>
      <c r="AA1641">
        <v>62</v>
      </c>
      <c r="AB1641" s="5">
        <f>IFERROR(Table1[[#This Row],[Expenses]]/Table1[[#This Row],[Actual_Sales]],0)</f>
        <v>0.26382978723404255</v>
      </c>
      <c r="AC1641">
        <v>31</v>
      </c>
      <c r="AD1641">
        <v>697</v>
      </c>
      <c r="AE1641" s="5">
        <f>IFERROR(Table1[[#This Row],[Inventory]]/Table1[[#This Row],[Actual_Sales]],0)</f>
        <v>2.9659574468085106</v>
      </c>
    </row>
    <row r="1642" spans="1:31" x14ac:dyDescent="0.25">
      <c r="A1642">
        <v>720</v>
      </c>
      <c r="B1642">
        <v>234</v>
      </c>
      <c r="C1642">
        <v>11</v>
      </c>
      <c r="D1642" s="2">
        <v>40299</v>
      </c>
      <c r="E1642">
        <v>235</v>
      </c>
      <c r="F1642">
        <v>200</v>
      </c>
      <c r="G1642">
        <f>Table1[[#This Row],[Actual_Sales]]-Table1[[#This Row],[Budget_Sales]]</f>
        <v>35</v>
      </c>
      <c r="H1642" s="5">
        <f>IF(
Table1[[#This Row],[Budget_Sales]]=0,
"",
IF(
Table1[[#This Row],[Budget_Sales]]&gt;0,
(Table1[[#This Row],[Actual_Sales]]-Table1[[#This Row],[Budget_Sales]])/Table1[[#This Row],[Budget_Sales]],
(Table1[[#This Row],[Actual_Sales]]-Table1[[#This Row],[Budget_Sales]])/ABS(Table1[[#This Row],[Budget_Sales]])
)
)</f>
        <v>0.17499999999999999</v>
      </c>
      <c r="I1642" s="5" t="str">
        <f>IF(Table1[[#This Row],[Sales_Var]]&gt;=0,"Above Budget","Below Budget")</f>
        <v>Above Budget</v>
      </c>
      <c r="J1642">
        <f>Table1[[#This Row],[Actual_Sales]]-(Table1[[#This Row],[COGS]]+Table1[[#This Row],[Expenses]])</f>
        <v>79</v>
      </c>
      <c r="K1642">
        <v>70</v>
      </c>
      <c r="L1642">
        <f>Table1[[#This Row],[Actual_Profit]]-Table1[[#This Row],[Budget_Profit]]</f>
        <v>9</v>
      </c>
      <c r="M1642" s="5">
        <f>IF(
Table1[[#This Row],[Budget_Profit]]=0,
"",
IF(
Table1[[#This Row],[Budget_Profit]]&gt;0,
(Table1[[#This Row],[Actual_Profit]]-Table1[[#This Row],[Budget_Profit]])/Table1[[#This Row],[Budget_Profit]],
(Table1[[#This Row],[Actual_Profit]]-Table1[[#This Row],[Budget_Profit]])/ABS(Table1[[#This Row],[Budget_Profit]])
)
)</f>
        <v>0.12857142857142856</v>
      </c>
      <c r="N1642" s="5" t="str">
        <f>IF(Table1[[#This Row],[Profit_Var]]&gt;=0, "Above Budget", "Below Budget")</f>
        <v>Above Budget</v>
      </c>
      <c r="O1642">
        <v>94</v>
      </c>
      <c r="P1642">
        <v>80</v>
      </c>
      <c r="Q1642">
        <f>Table1[[#This Row],[COGS]]-Table1[[#This Row],[Budget_COGS]]</f>
        <v>14</v>
      </c>
      <c r="R1642" s="5">
        <f>IF(
Table1[[#This Row],[Budget_COGS]]=0,
"",
IF(
Table1[[#This Row],[Budget_COGS]]&gt;0,
(Table1[[#This Row],[Budget_COGS]]-Table1[[#This Row],[COGS]]) / Table1[[#This Row],[Budget_COGS]],
(Table1[[#This Row],[Budget_COGS]]-Table1[[#This Row],[COGS]]) / ABS(Table1[[#This Row],[Budget_COGS]])
)
)</f>
        <v>-0.17499999999999999</v>
      </c>
      <c r="S1642" s="5" t="str">
        <f>IF(Table1[[#This Row],[COGS _Var]]&gt;=0, "Above Budget", "Below Budget")</f>
        <v>Above Budget</v>
      </c>
      <c r="T1642">
        <f>Table1[[#This Row],[Actual_Sales]]-Table1[[#This Row],[COGS]]</f>
        <v>141</v>
      </c>
      <c r="U1642">
        <v>120</v>
      </c>
      <c r="V1642">
        <f>Table1[[#This Row],[Gross_Margin]]-Table1[[#This Row],[Budget_Margin]]</f>
        <v>21</v>
      </c>
      <c r="W1642" s="5">
        <f>IF(
Table1[[#This Row],[Budget_Margin]]=0,
"",
IF(
Table1[[#This Row],[Budget_Margin]]&gt;0,
(Table1[[#This Row],[Gross_Margin]]-Table1[[#This Row],[Budget_Margin]]) / Table1[[#This Row],[Budget_Margin]],
(Table1[[#This Row],[Gross_Margin]]-Table1[[#This Row],[Budget_Margin]]) / ABS(Table1[[#This Row],[Budget_Margin]])
)
)</f>
        <v>0.17499999999999999</v>
      </c>
      <c r="X1642" s="5" t="str">
        <f>IF(Table1[[#This Row],[Margin_Var]]&gt;=0, "Above Budget", "Below Budget")</f>
        <v>Above Budget</v>
      </c>
      <c r="Y1642" s="5">
        <f>IFERROR(Table1[[#This Row],[Gross_Margin]]/Table1[[#This Row],[Actual_Sales]],0)</f>
        <v>0.6</v>
      </c>
      <c r="Z1642" s="5">
        <f>Table1[[#This Row],[Actual_Profit]]/Table1[[#This Row],[Actual_Sales]]</f>
        <v>0.33617021276595743</v>
      </c>
      <c r="AA1642">
        <v>62</v>
      </c>
      <c r="AB1642" s="5">
        <f>IFERROR(Table1[[#This Row],[Expenses]]/Table1[[#This Row],[Actual_Sales]],0)</f>
        <v>0.26382978723404255</v>
      </c>
      <c r="AC1642">
        <v>31</v>
      </c>
      <c r="AD1642">
        <v>697</v>
      </c>
      <c r="AE1642" s="5">
        <f>IFERROR(Table1[[#This Row],[Inventory]]/Table1[[#This Row],[Actual_Sales]],0)</f>
        <v>2.9659574468085106</v>
      </c>
    </row>
    <row r="1643" spans="1:31" x14ac:dyDescent="0.25">
      <c r="A1643">
        <v>781</v>
      </c>
      <c r="B1643">
        <v>503</v>
      </c>
      <c r="C1643">
        <v>12</v>
      </c>
      <c r="D1643" s="2">
        <v>40299</v>
      </c>
      <c r="E1643">
        <v>235</v>
      </c>
      <c r="F1643">
        <v>150</v>
      </c>
      <c r="G1643">
        <f>Table1[[#This Row],[Actual_Sales]]-Table1[[#This Row],[Budget_Sales]]</f>
        <v>85</v>
      </c>
      <c r="H1643" s="5">
        <f>IF(
Table1[[#This Row],[Budget_Sales]]=0,
"",
IF(
Table1[[#This Row],[Budget_Sales]]&gt;0,
(Table1[[#This Row],[Actual_Sales]]-Table1[[#This Row],[Budget_Sales]])/Table1[[#This Row],[Budget_Sales]],
(Table1[[#This Row],[Actual_Sales]]-Table1[[#This Row],[Budget_Sales]])/ABS(Table1[[#This Row],[Budget_Sales]])
)
)</f>
        <v>0.56666666666666665</v>
      </c>
      <c r="I1643" s="5" t="str">
        <f>IF(Table1[[#This Row],[Sales_Var]]&gt;=0,"Above Budget","Below Budget")</f>
        <v>Above Budget</v>
      </c>
      <c r="J1643">
        <f>Table1[[#This Row],[Actual_Sales]]-(Table1[[#This Row],[COGS]]+Table1[[#This Row],[Expenses]])</f>
        <v>79</v>
      </c>
      <c r="K1643">
        <v>50</v>
      </c>
      <c r="L1643">
        <f>Table1[[#This Row],[Actual_Profit]]-Table1[[#This Row],[Budget_Profit]]</f>
        <v>29</v>
      </c>
      <c r="M1643" s="5">
        <f>IF(
Table1[[#This Row],[Budget_Profit]]=0,
"",
IF(
Table1[[#This Row],[Budget_Profit]]&gt;0,
(Table1[[#This Row],[Actual_Profit]]-Table1[[#This Row],[Budget_Profit]])/Table1[[#This Row],[Budget_Profit]],
(Table1[[#This Row],[Actual_Profit]]-Table1[[#This Row],[Budget_Profit]])/ABS(Table1[[#This Row],[Budget_Profit]])
)
)</f>
        <v>0.57999999999999996</v>
      </c>
      <c r="N1643" s="5" t="str">
        <f>IF(Table1[[#This Row],[Profit_Var]]&gt;=0, "Above Budget", "Below Budget")</f>
        <v>Above Budget</v>
      </c>
      <c r="O1643">
        <v>94</v>
      </c>
      <c r="P1643">
        <v>60</v>
      </c>
      <c r="Q1643">
        <f>Table1[[#This Row],[COGS]]-Table1[[#This Row],[Budget_COGS]]</f>
        <v>34</v>
      </c>
      <c r="R1643" s="5">
        <f>IF(
Table1[[#This Row],[Budget_COGS]]=0,
"",
IF(
Table1[[#This Row],[Budget_COGS]]&gt;0,
(Table1[[#This Row],[Budget_COGS]]-Table1[[#This Row],[COGS]]) / Table1[[#This Row],[Budget_COGS]],
(Table1[[#This Row],[Budget_COGS]]-Table1[[#This Row],[COGS]]) / ABS(Table1[[#This Row],[Budget_COGS]])
)
)</f>
        <v>-0.56666666666666665</v>
      </c>
      <c r="S1643" s="5" t="str">
        <f>IF(Table1[[#This Row],[COGS _Var]]&gt;=0, "Above Budget", "Below Budget")</f>
        <v>Above Budget</v>
      </c>
      <c r="T1643">
        <f>Table1[[#This Row],[Actual_Sales]]-Table1[[#This Row],[COGS]]</f>
        <v>141</v>
      </c>
      <c r="U1643">
        <v>90</v>
      </c>
      <c r="V1643">
        <f>Table1[[#This Row],[Gross_Margin]]-Table1[[#This Row],[Budget_Margin]]</f>
        <v>51</v>
      </c>
      <c r="W1643" s="5">
        <f>IF(
Table1[[#This Row],[Budget_Margin]]=0,
"",
IF(
Table1[[#This Row],[Budget_Margin]]&gt;0,
(Table1[[#This Row],[Gross_Margin]]-Table1[[#This Row],[Budget_Margin]]) / Table1[[#This Row],[Budget_Margin]],
(Table1[[#This Row],[Gross_Margin]]-Table1[[#This Row],[Budget_Margin]]) / ABS(Table1[[#This Row],[Budget_Margin]])
)
)</f>
        <v>0.56666666666666665</v>
      </c>
      <c r="X1643" s="5" t="str">
        <f>IF(Table1[[#This Row],[Margin_Var]]&gt;=0, "Above Budget", "Below Budget")</f>
        <v>Above Budget</v>
      </c>
      <c r="Y1643" s="5">
        <f>IFERROR(Table1[[#This Row],[Gross_Margin]]/Table1[[#This Row],[Actual_Sales]],0)</f>
        <v>0.6</v>
      </c>
      <c r="Z1643" s="5">
        <f>Table1[[#This Row],[Actual_Profit]]/Table1[[#This Row],[Actual_Sales]]</f>
        <v>0.33617021276595743</v>
      </c>
      <c r="AA1643">
        <v>62</v>
      </c>
      <c r="AB1643" s="5">
        <f>IFERROR(Table1[[#This Row],[Expenses]]/Table1[[#This Row],[Actual_Sales]],0)</f>
        <v>0.26382978723404255</v>
      </c>
      <c r="AC1643">
        <v>31</v>
      </c>
      <c r="AD1643">
        <v>697</v>
      </c>
      <c r="AE1643" s="5">
        <f>IFERROR(Table1[[#This Row],[Inventory]]/Table1[[#This Row],[Actual_Sales]],0)</f>
        <v>2.9659574468085106</v>
      </c>
    </row>
    <row r="1644" spans="1:31" x14ac:dyDescent="0.25">
      <c r="A1644">
        <v>3534</v>
      </c>
      <c r="B1644">
        <v>970</v>
      </c>
      <c r="C1644">
        <v>2</v>
      </c>
      <c r="D1644" s="2">
        <v>40756</v>
      </c>
      <c r="E1644">
        <v>119</v>
      </c>
      <c r="F1644">
        <v>120</v>
      </c>
      <c r="G1644">
        <f>Table1[[#This Row],[Actual_Sales]]-Table1[[#This Row],[Budget_Sales]]</f>
        <v>-1</v>
      </c>
      <c r="H1644" s="5">
        <f>IF(
Table1[[#This Row],[Budget_Sales]]=0,
"",
IF(
Table1[[#This Row],[Budget_Sales]]&gt;0,
(Table1[[#This Row],[Actual_Sales]]-Table1[[#This Row],[Budget_Sales]])/Table1[[#This Row],[Budget_Sales]],
(Table1[[#This Row],[Actual_Sales]]-Table1[[#This Row],[Budget_Sales]])/ABS(Table1[[#This Row],[Budget_Sales]])
)
)</f>
        <v>-8.3333333333333332E-3</v>
      </c>
      <c r="I1644" s="5" t="str">
        <f>IF(Table1[[#This Row],[Sales_Var]]&gt;=0,"Above Budget","Below Budget")</f>
        <v>Below Budget</v>
      </c>
      <c r="J1644">
        <f>Table1[[#This Row],[Actual_Sales]]-(Table1[[#This Row],[COGS]]+Table1[[#This Row],[Expenses]])</f>
        <v>40</v>
      </c>
      <c r="K1644">
        <v>50</v>
      </c>
      <c r="L1644">
        <f>Table1[[#This Row],[Actual_Profit]]-Table1[[#This Row],[Budget_Profit]]</f>
        <v>-10</v>
      </c>
      <c r="M1644" s="5">
        <f>IF(
Table1[[#This Row],[Budget_Profit]]=0,
"",
IF(
Table1[[#This Row],[Budget_Profit]]&gt;0,
(Table1[[#This Row],[Actual_Profit]]-Table1[[#This Row],[Budget_Profit]])/Table1[[#This Row],[Budget_Profit]],
(Table1[[#This Row],[Actual_Profit]]-Table1[[#This Row],[Budget_Profit]])/ABS(Table1[[#This Row],[Budget_Profit]])
)
)</f>
        <v>-0.2</v>
      </c>
      <c r="N1644" s="5" t="str">
        <f>IF(Table1[[#This Row],[Profit_Var]]&gt;=0, "Above Budget", "Below Budget")</f>
        <v>Below Budget</v>
      </c>
      <c r="O1644">
        <v>52</v>
      </c>
      <c r="P1644">
        <v>50</v>
      </c>
      <c r="Q1644">
        <f>Table1[[#This Row],[COGS]]-Table1[[#This Row],[Budget_COGS]]</f>
        <v>2</v>
      </c>
      <c r="R1644" s="5">
        <f>IF(
Table1[[#This Row],[Budget_COGS]]=0,
"",
IF(
Table1[[#This Row],[Budget_COGS]]&gt;0,
(Table1[[#This Row],[Budget_COGS]]-Table1[[#This Row],[COGS]]) / Table1[[#This Row],[Budget_COGS]],
(Table1[[#This Row],[Budget_COGS]]-Table1[[#This Row],[COGS]]) / ABS(Table1[[#This Row],[Budget_COGS]])
)
)</f>
        <v>-0.04</v>
      </c>
      <c r="S1644" s="5" t="str">
        <f>IF(Table1[[#This Row],[COGS _Var]]&gt;=0, "Above Budget", "Below Budget")</f>
        <v>Above Budget</v>
      </c>
      <c r="T1644">
        <f>Table1[[#This Row],[Actual_Sales]]-Table1[[#This Row],[COGS]]</f>
        <v>67</v>
      </c>
      <c r="U1644">
        <v>70</v>
      </c>
      <c r="V1644">
        <f>Table1[[#This Row],[Gross_Margin]]-Table1[[#This Row],[Budget_Margin]]</f>
        <v>-3</v>
      </c>
      <c r="W1644" s="5">
        <f>IF(
Table1[[#This Row],[Budget_Margin]]=0,
"",
IF(
Table1[[#This Row],[Budget_Margin]]&gt;0,
(Table1[[#This Row],[Gross_Margin]]-Table1[[#This Row],[Budget_Margin]]) / Table1[[#This Row],[Budget_Margin]],
(Table1[[#This Row],[Gross_Margin]]-Table1[[#This Row],[Budget_Margin]]) / ABS(Table1[[#This Row],[Budget_Margin]])
)
)</f>
        <v>-4.2857142857142858E-2</v>
      </c>
      <c r="X1644" s="5" t="str">
        <f>IF(Table1[[#This Row],[Margin_Var]]&gt;=0, "Above Budget", "Below Budget")</f>
        <v>Below Budget</v>
      </c>
      <c r="Y1644" s="5">
        <f>IFERROR(Table1[[#This Row],[Gross_Margin]]/Table1[[#This Row],[Actual_Sales]],0)</f>
        <v>0.56302521008403361</v>
      </c>
      <c r="Z1644" s="5">
        <f>Table1[[#This Row],[Actual_Profit]]/Table1[[#This Row],[Actual_Sales]]</f>
        <v>0.33613445378151263</v>
      </c>
      <c r="AA1644">
        <v>27</v>
      </c>
      <c r="AB1644" s="5">
        <f>IFERROR(Table1[[#This Row],[Expenses]]/Table1[[#This Row],[Actual_Sales]],0)</f>
        <v>0.22689075630252101</v>
      </c>
      <c r="AC1644">
        <v>17</v>
      </c>
      <c r="AD1644">
        <v>554</v>
      </c>
      <c r="AE1644" s="5">
        <f>IFERROR(Table1[[#This Row],[Inventory]]/Table1[[#This Row],[Actual_Sales]],0)</f>
        <v>4.6554621848739499</v>
      </c>
    </row>
    <row r="1645" spans="1:31" x14ac:dyDescent="0.25">
      <c r="A1645">
        <v>3418</v>
      </c>
      <c r="B1645">
        <v>469</v>
      </c>
      <c r="C1645">
        <v>3</v>
      </c>
      <c r="D1645" s="2">
        <v>40756</v>
      </c>
      <c r="E1645">
        <v>119</v>
      </c>
      <c r="F1645">
        <v>150</v>
      </c>
      <c r="G1645">
        <f>Table1[[#This Row],[Actual_Sales]]-Table1[[#This Row],[Budget_Sales]]</f>
        <v>-31</v>
      </c>
      <c r="H1645" s="5">
        <f>IF(
Table1[[#This Row],[Budget_Sales]]=0,
"",
IF(
Table1[[#This Row],[Budget_Sales]]&gt;0,
(Table1[[#This Row],[Actual_Sales]]-Table1[[#This Row],[Budget_Sales]])/Table1[[#This Row],[Budget_Sales]],
(Table1[[#This Row],[Actual_Sales]]-Table1[[#This Row],[Budget_Sales]])/ABS(Table1[[#This Row],[Budget_Sales]])
)
)</f>
        <v>-0.20666666666666667</v>
      </c>
      <c r="I1645" s="5" t="str">
        <f>IF(Table1[[#This Row],[Sales_Var]]&gt;=0,"Above Budget","Below Budget")</f>
        <v>Below Budget</v>
      </c>
      <c r="J1645">
        <f>Table1[[#This Row],[Actual_Sales]]-(Table1[[#This Row],[COGS]]+Table1[[#This Row],[Expenses]])</f>
        <v>40</v>
      </c>
      <c r="K1645">
        <v>70</v>
      </c>
      <c r="L1645">
        <f>Table1[[#This Row],[Actual_Profit]]-Table1[[#This Row],[Budget_Profit]]</f>
        <v>-30</v>
      </c>
      <c r="M1645" s="5">
        <f>IF(
Table1[[#This Row],[Budget_Profit]]=0,
"",
IF(
Table1[[#This Row],[Budget_Profit]]&gt;0,
(Table1[[#This Row],[Actual_Profit]]-Table1[[#This Row],[Budget_Profit]])/Table1[[#This Row],[Budget_Profit]],
(Table1[[#This Row],[Actual_Profit]]-Table1[[#This Row],[Budget_Profit]])/ABS(Table1[[#This Row],[Budget_Profit]])
)
)</f>
        <v>-0.42857142857142855</v>
      </c>
      <c r="N1645" s="5" t="str">
        <f>IF(Table1[[#This Row],[Profit_Var]]&gt;=0, "Above Budget", "Below Budget")</f>
        <v>Below Budget</v>
      </c>
      <c r="O1645">
        <v>52</v>
      </c>
      <c r="P1645">
        <v>60</v>
      </c>
      <c r="Q1645">
        <f>Table1[[#This Row],[COGS]]-Table1[[#This Row],[Budget_COGS]]</f>
        <v>-8</v>
      </c>
      <c r="R1645" s="5">
        <f>IF(
Table1[[#This Row],[Budget_COGS]]=0,
"",
IF(
Table1[[#This Row],[Budget_COGS]]&gt;0,
(Table1[[#This Row],[Budget_COGS]]-Table1[[#This Row],[COGS]]) / Table1[[#This Row],[Budget_COGS]],
(Table1[[#This Row],[Budget_COGS]]-Table1[[#This Row],[COGS]]) / ABS(Table1[[#This Row],[Budget_COGS]])
)
)</f>
        <v>0.13333333333333333</v>
      </c>
      <c r="S1645" s="5" t="str">
        <f>IF(Table1[[#This Row],[COGS _Var]]&gt;=0, "Above Budget", "Below Budget")</f>
        <v>Below Budget</v>
      </c>
      <c r="T1645">
        <f>Table1[[#This Row],[Actual_Sales]]-Table1[[#This Row],[COGS]]</f>
        <v>67</v>
      </c>
      <c r="U1645">
        <v>90</v>
      </c>
      <c r="V1645">
        <f>Table1[[#This Row],[Gross_Margin]]-Table1[[#This Row],[Budget_Margin]]</f>
        <v>-23</v>
      </c>
      <c r="W1645" s="5">
        <f>IF(
Table1[[#This Row],[Budget_Margin]]=0,
"",
IF(
Table1[[#This Row],[Budget_Margin]]&gt;0,
(Table1[[#This Row],[Gross_Margin]]-Table1[[#This Row],[Budget_Margin]]) / Table1[[#This Row],[Budget_Margin]],
(Table1[[#This Row],[Gross_Margin]]-Table1[[#This Row],[Budget_Margin]]) / ABS(Table1[[#This Row],[Budget_Margin]])
)
)</f>
        <v>-0.25555555555555554</v>
      </c>
      <c r="X1645" s="5" t="str">
        <f>IF(Table1[[#This Row],[Margin_Var]]&gt;=0, "Above Budget", "Below Budget")</f>
        <v>Below Budget</v>
      </c>
      <c r="Y1645" s="5">
        <f>IFERROR(Table1[[#This Row],[Gross_Margin]]/Table1[[#This Row],[Actual_Sales]],0)</f>
        <v>0.56302521008403361</v>
      </c>
      <c r="Z1645" s="5">
        <f>Table1[[#This Row],[Actual_Profit]]/Table1[[#This Row],[Actual_Sales]]</f>
        <v>0.33613445378151263</v>
      </c>
      <c r="AA1645">
        <v>27</v>
      </c>
      <c r="AB1645" s="5">
        <f>IFERROR(Table1[[#This Row],[Expenses]]/Table1[[#This Row],[Actual_Sales]],0)</f>
        <v>0.22689075630252101</v>
      </c>
      <c r="AC1645">
        <v>17</v>
      </c>
      <c r="AD1645">
        <v>554</v>
      </c>
      <c r="AE1645" s="5">
        <f>IFERROR(Table1[[#This Row],[Inventory]]/Table1[[#This Row],[Actual_Sales]],0)</f>
        <v>4.6554621848739499</v>
      </c>
    </row>
    <row r="1646" spans="1:31" x14ac:dyDescent="0.25">
      <c r="A1646">
        <v>3384</v>
      </c>
      <c r="B1646">
        <v>312</v>
      </c>
      <c r="C1646">
        <v>9</v>
      </c>
      <c r="D1646" s="2">
        <v>40756</v>
      </c>
      <c r="E1646">
        <v>119</v>
      </c>
      <c r="F1646">
        <v>100</v>
      </c>
      <c r="G1646">
        <f>Table1[[#This Row],[Actual_Sales]]-Table1[[#This Row],[Budget_Sales]]</f>
        <v>19</v>
      </c>
      <c r="H1646" s="5">
        <f>IF(
Table1[[#This Row],[Budget_Sales]]=0,
"",
IF(
Table1[[#This Row],[Budget_Sales]]&gt;0,
(Table1[[#This Row],[Actual_Sales]]-Table1[[#This Row],[Budget_Sales]])/Table1[[#This Row],[Budget_Sales]],
(Table1[[#This Row],[Actual_Sales]]-Table1[[#This Row],[Budget_Sales]])/ABS(Table1[[#This Row],[Budget_Sales]])
)
)</f>
        <v>0.19</v>
      </c>
      <c r="I1646" s="5" t="str">
        <f>IF(Table1[[#This Row],[Sales_Var]]&gt;=0,"Above Budget","Below Budget")</f>
        <v>Above Budget</v>
      </c>
      <c r="J1646">
        <f>Table1[[#This Row],[Actual_Sales]]-(Table1[[#This Row],[COGS]]+Table1[[#This Row],[Expenses]])</f>
        <v>40</v>
      </c>
      <c r="K1646">
        <v>40</v>
      </c>
      <c r="L1646">
        <f>Table1[[#This Row],[Actual_Profit]]-Table1[[#This Row],[Budget_Profit]]</f>
        <v>0</v>
      </c>
      <c r="M1646" s="5">
        <f>IF(
Table1[[#This Row],[Budget_Profit]]=0,
"",
IF(
Table1[[#This Row],[Budget_Profit]]&gt;0,
(Table1[[#This Row],[Actual_Profit]]-Table1[[#This Row],[Budget_Profit]])/Table1[[#This Row],[Budget_Profit]],
(Table1[[#This Row],[Actual_Profit]]-Table1[[#This Row],[Budget_Profit]])/ABS(Table1[[#This Row],[Budget_Profit]])
)
)</f>
        <v>0</v>
      </c>
      <c r="N1646" s="5" t="str">
        <f>IF(Table1[[#This Row],[Profit_Var]]&gt;=0, "Above Budget", "Below Budget")</f>
        <v>Above Budget</v>
      </c>
      <c r="O1646">
        <v>52</v>
      </c>
      <c r="P1646">
        <v>40</v>
      </c>
      <c r="Q1646">
        <f>Table1[[#This Row],[COGS]]-Table1[[#This Row],[Budget_COGS]]</f>
        <v>12</v>
      </c>
      <c r="R1646" s="5">
        <f>IF(
Table1[[#This Row],[Budget_COGS]]=0,
"",
IF(
Table1[[#This Row],[Budget_COGS]]&gt;0,
(Table1[[#This Row],[Budget_COGS]]-Table1[[#This Row],[COGS]]) / Table1[[#This Row],[Budget_COGS]],
(Table1[[#This Row],[Budget_COGS]]-Table1[[#This Row],[COGS]]) / ABS(Table1[[#This Row],[Budget_COGS]])
)
)</f>
        <v>-0.3</v>
      </c>
      <c r="S1646" s="5" t="str">
        <f>IF(Table1[[#This Row],[COGS _Var]]&gt;=0, "Above Budget", "Below Budget")</f>
        <v>Above Budget</v>
      </c>
      <c r="T1646">
        <f>Table1[[#This Row],[Actual_Sales]]-Table1[[#This Row],[COGS]]</f>
        <v>67</v>
      </c>
      <c r="U1646">
        <v>60</v>
      </c>
      <c r="V1646">
        <f>Table1[[#This Row],[Gross_Margin]]-Table1[[#This Row],[Budget_Margin]]</f>
        <v>7</v>
      </c>
      <c r="W1646" s="5">
        <f>IF(
Table1[[#This Row],[Budget_Margin]]=0,
"",
IF(
Table1[[#This Row],[Budget_Margin]]&gt;0,
(Table1[[#This Row],[Gross_Margin]]-Table1[[#This Row],[Budget_Margin]]) / Table1[[#This Row],[Budget_Margin]],
(Table1[[#This Row],[Gross_Margin]]-Table1[[#This Row],[Budget_Margin]]) / ABS(Table1[[#This Row],[Budget_Margin]])
)
)</f>
        <v>0.11666666666666667</v>
      </c>
      <c r="X1646" s="5" t="str">
        <f>IF(Table1[[#This Row],[Margin_Var]]&gt;=0, "Above Budget", "Below Budget")</f>
        <v>Above Budget</v>
      </c>
      <c r="Y1646" s="5">
        <f>IFERROR(Table1[[#This Row],[Gross_Margin]]/Table1[[#This Row],[Actual_Sales]],0)</f>
        <v>0.56302521008403361</v>
      </c>
      <c r="Z1646" s="5">
        <f>Table1[[#This Row],[Actual_Profit]]/Table1[[#This Row],[Actual_Sales]]</f>
        <v>0.33613445378151263</v>
      </c>
      <c r="AA1646">
        <v>27</v>
      </c>
      <c r="AB1646" s="5">
        <f>IFERROR(Table1[[#This Row],[Expenses]]/Table1[[#This Row],[Actual_Sales]],0)</f>
        <v>0.22689075630252101</v>
      </c>
      <c r="AC1646">
        <v>17</v>
      </c>
      <c r="AD1646">
        <v>554</v>
      </c>
      <c r="AE1646" s="5">
        <f>IFERROR(Table1[[#This Row],[Inventory]]/Table1[[#This Row],[Actual_Sales]],0)</f>
        <v>4.6554621848739499</v>
      </c>
    </row>
    <row r="1647" spans="1:31" x14ac:dyDescent="0.25">
      <c r="A1647">
        <v>3093</v>
      </c>
      <c r="B1647">
        <v>515</v>
      </c>
      <c r="C1647">
        <v>12</v>
      </c>
      <c r="D1647" s="2">
        <v>40695</v>
      </c>
      <c r="E1647">
        <v>598</v>
      </c>
      <c r="F1647">
        <v>530</v>
      </c>
      <c r="G1647">
        <f>Table1[[#This Row],[Actual_Sales]]-Table1[[#This Row],[Budget_Sales]]</f>
        <v>68</v>
      </c>
      <c r="H1647" s="5">
        <f>IF(
Table1[[#This Row],[Budget_Sales]]=0,
"",
IF(
Table1[[#This Row],[Budget_Sales]]&gt;0,
(Table1[[#This Row],[Actual_Sales]]-Table1[[#This Row],[Budget_Sales]])/Table1[[#This Row],[Budget_Sales]],
(Table1[[#This Row],[Actual_Sales]]-Table1[[#This Row],[Budget_Sales]])/ABS(Table1[[#This Row],[Budget_Sales]])
)
)</f>
        <v>0.12830188679245283</v>
      </c>
      <c r="I1647" s="5" t="str">
        <f>IF(Table1[[#This Row],[Sales_Var]]&gt;=0,"Above Budget","Below Budget")</f>
        <v>Above Budget</v>
      </c>
      <c r="J1647">
        <f>Table1[[#This Row],[Actual_Sales]]-(Table1[[#This Row],[COGS]]+Table1[[#This Row],[Expenses]])</f>
        <v>201</v>
      </c>
      <c r="K1647">
        <v>180</v>
      </c>
      <c r="L1647">
        <f>Table1[[#This Row],[Actual_Profit]]-Table1[[#This Row],[Budget_Profit]]</f>
        <v>21</v>
      </c>
      <c r="M1647" s="5">
        <f>IF(
Table1[[#This Row],[Budget_Profit]]=0,
"",
IF(
Table1[[#This Row],[Budget_Profit]]&gt;0,
(Table1[[#This Row],[Actual_Profit]]-Table1[[#This Row],[Budget_Profit]])/Table1[[#This Row],[Budget_Profit]],
(Table1[[#This Row],[Actual_Profit]]-Table1[[#This Row],[Budget_Profit]])/ABS(Table1[[#This Row],[Budget_Profit]])
)
)</f>
        <v>0.11666666666666667</v>
      </c>
      <c r="N1647" s="5" t="str">
        <f>IF(Table1[[#This Row],[Profit_Var]]&gt;=0, "Above Budget", "Below Budget")</f>
        <v>Above Budget</v>
      </c>
      <c r="O1647">
        <v>271</v>
      </c>
      <c r="P1647">
        <v>230</v>
      </c>
      <c r="Q1647">
        <f>Table1[[#This Row],[COGS]]-Table1[[#This Row],[Budget_COGS]]</f>
        <v>41</v>
      </c>
      <c r="R1647" s="5">
        <f>IF(
Table1[[#This Row],[Budget_COGS]]=0,
"",
IF(
Table1[[#This Row],[Budget_COGS]]&gt;0,
(Table1[[#This Row],[Budget_COGS]]-Table1[[#This Row],[COGS]]) / Table1[[#This Row],[Budget_COGS]],
(Table1[[#This Row],[Budget_COGS]]-Table1[[#This Row],[COGS]]) / ABS(Table1[[#This Row],[Budget_COGS]])
)
)</f>
        <v>-0.17826086956521739</v>
      </c>
      <c r="S1647" s="5" t="str">
        <f>IF(Table1[[#This Row],[COGS _Var]]&gt;=0, "Above Budget", "Below Budget")</f>
        <v>Above Budget</v>
      </c>
      <c r="T1647">
        <f>Table1[[#This Row],[Actual_Sales]]-Table1[[#This Row],[COGS]]</f>
        <v>327</v>
      </c>
      <c r="U1647">
        <v>300</v>
      </c>
      <c r="V1647">
        <f>Table1[[#This Row],[Gross_Margin]]-Table1[[#This Row],[Budget_Margin]]</f>
        <v>27</v>
      </c>
      <c r="W1647" s="5">
        <f>IF(
Table1[[#This Row],[Budget_Margin]]=0,
"",
IF(
Table1[[#This Row],[Budget_Margin]]&gt;0,
(Table1[[#This Row],[Gross_Margin]]-Table1[[#This Row],[Budget_Margin]]) / Table1[[#This Row],[Budget_Margin]],
(Table1[[#This Row],[Gross_Margin]]-Table1[[#This Row],[Budget_Margin]]) / ABS(Table1[[#This Row],[Budget_Margin]])
)
)</f>
        <v>0.09</v>
      </c>
      <c r="X1647" s="5" t="str">
        <f>IF(Table1[[#This Row],[Margin_Var]]&gt;=0, "Above Budget", "Below Budget")</f>
        <v>Above Budget</v>
      </c>
      <c r="Y1647" s="5">
        <f>IFERROR(Table1[[#This Row],[Gross_Margin]]/Table1[[#This Row],[Actual_Sales]],0)</f>
        <v>0.54682274247491636</v>
      </c>
      <c r="Z1647" s="5">
        <f>Table1[[#This Row],[Actual_Profit]]/Table1[[#This Row],[Actual_Sales]]</f>
        <v>0.33612040133779264</v>
      </c>
      <c r="AA1647">
        <v>126</v>
      </c>
      <c r="AB1647" s="5">
        <f>IFERROR(Table1[[#This Row],[Expenses]]/Table1[[#This Row],[Actual_Sales]],0)</f>
        <v>0.21070234113712374</v>
      </c>
      <c r="AC1647">
        <v>102</v>
      </c>
      <c r="AD1647">
        <v>1714</v>
      </c>
      <c r="AE1647" s="5">
        <f>IFERROR(Table1[[#This Row],[Inventory]]/Table1[[#This Row],[Actual_Sales]],0)</f>
        <v>2.8662207357859533</v>
      </c>
    </row>
    <row r="1648" spans="1:31" x14ac:dyDescent="0.25">
      <c r="A1648">
        <v>2655</v>
      </c>
      <c r="B1648">
        <v>985</v>
      </c>
      <c r="C1648">
        <v>6</v>
      </c>
      <c r="D1648" s="2">
        <v>40603</v>
      </c>
      <c r="E1648">
        <v>137</v>
      </c>
      <c r="F1648">
        <v>110</v>
      </c>
      <c r="G1648">
        <f>Table1[[#This Row],[Actual_Sales]]-Table1[[#This Row],[Budget_Sales]]</f>
        <v>27</v>
      </c>
      <c r="H1648" s="5">
        <f>IF(
Table1[[#This Row],[Budget_Sales]]=0,
"",
IF(
Table1[[#This Row],[Budget_Sales]]&gt;0,
(Table1[[#This Row],[Actual_Sales]]-Table1[[#This Row],[Budget_Sales]])/Table1[[#This Row],[Budget_Sales]],
(Table1[[#This Row],[Actual_Sales]]-Table1[[#This Row],[Budget_Sales]])/ABS(Table1[[#This Row],[Budget_Sales]])
)
)</f>
        <v>0.24545454545454545</v>
      </c>
      <c r="I1648" s="5" t="str">
        <f>IF(Table1[[#This Row],[Sales_Var]]&gt;=0,"Above Budget","Below Budget")</f>
        <v>Above Budget</v>
      </c>
      <c r="J1648">
        <f>Table1[[#This Row],[Actual_Sales]]-(Table1[[#This Row],[COGS]]+Table1[[#This Row],[Expenses]])</f>
        <v>46</v>
      </c>
      <c r="K1648">
        <v>50</v>
      </c>
      <c r="L1648">
        <f>Table1[[#This Row],[Actual_Profit]]-Table1[[#This Row],[Budget_Profit]]</f>
        <v>-4</v>
      </c>
      <c r="M1648" s="5">
        <f>IF(
Table1[[#This Row],[Budget_Profit]]=0,
"",
IF(
Table1[[#This Row],[Budget_Profit]]&gt;0,
(Table1[[#This Row],[Actual_Profit]]-Table1[[#This Row],[Budget_Profit]])/Table1[[#This Row],[Budget_Profit]],
(Table1[[#This Row],[Actual_Profit]]-Table1[[#This Row],[Budget_Profit]])/ABS(Table1[[#This Row],[Budget_Profit]])
)
)</f>
        <v>-0.08</v>
      </c>
      <c r="N1648" s="5" t="str">
        <f>IF(Table1[[#This Row],[Profit_Var]]&gt;=0, "Above Budget", "Below Budget")</f>
        <v>Below Budget</v>
      </c>
      <c r="O1648">
        <v>52</v>
      </c>
      <c r="P1648">
        <v>40</v>
      </c>
      <c r="Q1648">
        <f>Table1[[#This Row],[COGS]]-Table1[[#This Row],[Budget_COGS]]</f>
        <v>12</v>
      </c>
      <c r="R1648" s="5">
        <f>IF(
Table1[[#This Row],[Budget_COGS]]=0,
"",
IF(
Table1[[#This Row],[Budget_COGS]]&gt;0,
(Table1[[#This Row],[Budget_COGS]]-Table1[[#This Row],[COGS]]) / Table1[[#This Row],[Budget_COGS]],
(Table1[[#This Row],[Budget_COGS]]-Table1[[#This Row],[COGS]]) / ABS(Table1[[#This Row],[Budget_COGS]])
)
)</f>
        <v>-0.3</v>
      </c>
      <c r="S1648" s="5" t="str">
        <f>IF(Table1[[#This Row],[COGS _Var]]&gt;=0, "Above Budget", "Below Budget")</f>
        <v>Above Budget</v>
      </c>
      <c r="T1648">
        <f>Table1[[#This Row],[Actual_Sales]]-Table1[[#This Row],[COGS]]</f>
        <v>85</v>
      </c>
      <c r="U1648">
        <v>70</v>
      </c>
      <c r="V1648">
        <f>Table1[[#This Row],[Gross_Margin]]-Table1[[#This Row],[Budget_Margin]]</f>
        <v>15</v>
      </c>
      <c r="W1648" s="5">
        <f>IF(
Table1[[#This Row],[Budget_Margin]]=0,
"",
IF(
Table1[[#This Row],[Budget_Margin]]&gt;0,
(Table1[[#This Row],[Gross_Margin]]-Table1[[#This Row],[Budget_Margin]]) / Table1[[#This Row],[Budget_Margin]],
(Table1[[#This Row],[Gross_Margin]]-Table1[[#This Row],[Budget_Margin]]) / ABS(Table1[[#This Row],[Budget_Margin]])
)
)</f>
        <v>0.21428571428571427</v>
      </c>
      <c r="X1648" s="5" t="str">
        <f>IF(Table1[[#This Row],[Margin_Var]]&gt;=0, "Above Budget", "Below Budget")</f>
        <v>Above Budget</v>
      </c>
      <c r="Y1648" s="5">
        <f>IFERROR(Table1[[#This Row],[Gross_Margin]]/Table1[[#This Row],[Actual_Sales]],0)</f>
        <v>0.62043795620437958</v>
      </c>
      <c r="Z1648" s="5">
        <f>Table1[[#This Row],[Actual_Profit]]/Table1[[#This Row],[Actual_Sales]]</f>
        <v>0.33576642335766421</v>
      </c>
      <c r="AA1648">
        <v>39</v>
      </c>
      <c r="AB1648" s="5">
        <f>IFERROR(Table1[[#This Row],[Expenses]]/Table1[[#This Row],[Actual_Sales]],0)</f>
        <v>0.28467153284671531</v>
      </c>
      <c r="AC1648">
        <v>16</v>
      </c>
      <c r="AD1648">
        <v>376</v>
      </c>
      <c r="AE1648" s="5">
        <f>IFERROR(Table1[[#This Row],[Inventory]]/Table1[[#This Row],[Actual_Sales]],0)</f>
        <v>2.7445255474452557</v>
      </c>
    </row>
    <row r="1649" spans="1:31" x14ac:dyDescent="0.25">
      <c r="A1649">
        <v>2574</v>
      </c>
      <c r="B1649">
        <v>608</v>
      </c>
      <c r="C1649">
        <v>11</v>
      </c>
      <c r="D1649" s="2">
        <v>40603</v>
      </c>
      <c r="E1649">
        <v>137</v>
      </c>
      <c r="F1649">
        <v>110</v>
      </c>
      <c r="G1649">
        <f>Table1[[#This Row],[Actual_Sales]]-Table1[[#This Row],[Budget_Sales]]</f>
        <v>27</v>
      </c>
      <c r="H1649" s="5">
        <f>IF(
Table1[[#This Row],[Budget_Sales]]=0,
"",
IF(
Table1[[#This Row],[Budget_Sales]]&gt;0,
(Table1[[#This Row],[Actual_Sales]]-Table1[[#This Row],[Budget_Sales]])/Table1[[#This Row],[Budget_Sales]],
(Table1[[#This Row],[Actual_Sales]]-Table1[[#This Row],[Budget_Sales]])/ABS(Table1[[#This Row],[Budget_Sales]])
)
)</f>
        <v>0.24545454545454545</v>
      </c>
      <c r="I1649" s="5" t="str">
        <f>IF(Table1[[#This Row],[Sales_Var]]&gt;=0,"Above Budget","Below Budget")</f>
        <v>Above Budget</v>
      </c>
      <c r="J1649">
        <f>Table1[[#This Row],[Actual_Sales]]-(Table1[[#This Row],[COGS]]+Table1[[#This Row],[Expenses]])</f>
        <v>46</v>
      </c>
      <c r="K1649">
        <v>40</v>
      </c>
      <c r="L1649">
        <f>Table1[[#This Row],[Actual_Profit]]-Table1[[#This Row],[Budget_Profit]]</f>
        <v>6</v>
      </c>
      <c r="M1649" s="5">
        <f>IF(
Table1[[#This Row],[Budget_Profit]]=0,
"",
IF(
Table1[[#This Row],[Budget_Profit]]&gt;0,
(Table1[[#This Row],[Actual_Profit]]-Table1[[#This Row],[Budget_Profit]])/Table1[[#This Row],[Budget_Profit]],
(Table1[[#This Row],[Actual_Profit]]-Table1[[#This Row],[Budget_Profit]])/ABS(Table1[[#This Row],[Budget_Profit]])
)
)</f>
        <v>0.15</v>
      </c>
      <c r="N1649" s="5" t="str">
        <f>IF(Table1[[#This Row],[Profit_Var]]&gt;=0, "Above Budget", "Below Budget")</f>
        <v>Above Budget</v>
      </c>
      <c r="O1649">
        <v>52</v>
      </c>
      <c r="P1649">
        <v>40</v>
      </c>
      <c r="Q1649">
        <f>Table1[[#This Row],[COGS]]-Table1[[#This Row],[Budget_COGS]]</f>
        <v>12</v>
      </c>
      <c r="R1649" s="5">
        <f>IF(
Table1[[#This Row],[Budget_COGS]]=0,
"",
IF(
Table1[[#This Row],[Budget_COGS]]&gt;0,
(Table1[[#This Row],[Budget_COGS]]-Table1[[#This Row],[COGS]]) / Table1[[#This Row],[Budget_COGS]],
(Table1[[#This Row],[Budget_COGS]]-Table1[[#This Row],[COGS]]) / ABS(Table1[[#This Row],[Budget_COGS]])
)
)</f>
        <v>-0.3</v>
      </c>
      <c r="S1649" s="5" t="str">
        <f>IF(Table1[[#This Row],[COGS _Var]]&gt;=0, "Above Budget", "Below Budget")</f>
        <v>Above Budget</v>
      </c>
      <c r="T1649">
        <f>Table1[[#This Row],[Actual_Sales]]-Table1[[#This Row],[COGS]]</f>
        <v>85</v>
      </c>
      <c r="U1649">
        <v>70</v>
      </c>
      <c r="V1649">
        <f>Table1[[#This Row],[Gross_Margin]]-Table1[[#This Row],[Budget_Margin]]</f>
        <v>15</v>
      </c>
      <c r="W1649" s="5">
        <f>IF(
Table1[[#This Row],[Budget_Margin]]=0,
"",
IF(
Table1[[#This Row],[Budget_Margin]]&gt;0,
(Table1[[#This Row],[Gross_Margin]]-Table1[[#This Row],[Budget_Margin]]) / Table1[[#This Row],[Budget_Margin]],
(Table1[[#This Row],[Gross_Margin]]-Table1[[#This Row],[Budget_Margin]]) / ABS(Table1[[#This Row],[Budget_Margin]])
)
)</f>
        <v>0.21428571428571427</v>
      </c>
      <c r="X1649" s="5" t="str">
        <f>IF(Table1[[#This Row],[Margin_Var]]&gt;=0, "Above Budget", "Below Budget")</f>
        <v>Above Budget</v>
      </c>
      <c r="Y1649" s="5">
        <f>IFERROR(Table1[[#This Row],[Gross_Margin]]/Table1[[#This Row],[Actual_Sales]],0)</f>
        <v>0.62043795620437958</v>
      </c>
      <c r="Z1649" s="5">
        <f>Table1[[#This Row],[Actual_Profit]]/Table1[[#This Row],[Actual_Sales]]</f>
        <v>0.33576642335766421</v>
      </c>
      <c r="AA1649">
        <v>39</v>
      </c>
      <c r="AB1649" s="5">
        <f>IFERROR(Table1[[#This Row],[Expenses]]/Table1[[#This Row],[Actual_Sales]],0)</f>
        <v>0.28467153284671531</v>
      </c>
      <c r="AC1649">
        <v>16</v>
      </c>
      <c r="AD1649">
        <v>376</v>
      </c>
      <c r="AE1649" s="5">
        <f>IFERROR(Table1[[#This Row],[Inventory]]/Table1[[#This Row],[Actual_Sales]],0)</f>
        <v>2.7445255474452557</v>
      </c>
    </row>
    <row r="1650" spans="1:31" x14ac:dyDescent="0.25">
      <c r="A1650">
        <v>2481</v>
      </c>
      <c r="B1650">
        <v>206</v>
      </c>
      <c r="C1650">
        <v>12</v>
      </c>
      <c r="D1650" s="2">
        <v>40603</v>
      </c>
      <c r="E1650">
        <v>137</v>
      </c>
      <c r="F1650">
        <v>80</v>
      </c>
      <c r="G1650">
        <f>Table1[[#This Row],[Actual_Sales]]-Table1[[#This Row],[Budget_Sales]]</f>
        <v>57</v>
      </c>
      <c r="H1650" s="5">
        <f>IF(
Table1[[#This Row],[Budget_Sales]]=0,
"",
IF(
Table1[[#This Row],[Budget_Sales]]&gt;0,
(Table1[[#This Row],[Actual_Sales]]-Table1[[#This Row],[Budget_Sales]])/Table1[[#This Row],[Budget_Sales]],
(Table1[[#This Row],[Actual_Sales]]-Table1[[#This Row],[Budget_Sales]])/ABS(Table1[[#This Row],[Budget_Sales]])
)
)</f>
        <v>0.71250000000000002</v>
      </c>
      <c r="I1650" s="5" t="str">
        <f>IF(Table1[[#This Row],[Sales_Var]]&gt;=0,"Above Budget","Below Budget")</f>
        <v>Above Budget</v>
      </c>
      <c r="J1650">
        <f>Table1[[#This Row],[Actual_Sales]]-(Table1[[#This Row],[COGS]]+Table1[[#This Row],[Expenses]])</f>
        <v>46</v>
      </c>
      <c r="K1650">
        <v>30</v>
      </c>
      <c r="L1650">
        <f>Table1[[#This Row],[Actual_Profit]]-Table1[[#This Row],[Budget_Profit]]</f>
        <v>16</v>
      </c>
      <c r="M1650" s="5">
        <f>IF(
Table1[[#This Row],[Budget_Profit]]=0,
"",
IF(
Table1[[#This Row],[Budget_Profit]]&gt;0,
(Table1[[#This Row],[Actual_Profit]]-Table1[[#This Row],[Budget_Profit]])/Table1[[#This Row],[Budget_Profit]],
(Table1[[#This Row],[Actual_Profit]]-Table1[[#This Row],[Budget_Profit]])/ABS(Table1[[#This Row],[Budget_Profit]])
)
)</f>
        <v>0.53333333333333333</v>
      </c>
      <c r="N1650" s="5" t="str">
        <f>IF(Table1[[#This Row],[Profit_Var]]&gt;=0, "Above Budget", "Below Budget")</f>
        <v>Above Budget</v>
      </c>
      <c r="O1650">
        <v>52</v>
      </c>
      <c r="P1650">
        <v>30</v>
      </c>
      <c r="Q1650">
        <f>Table1[[#This Row],[COGS]]-Table1[[#This Row],[Budget_COGS]]</f>
        <v>22</v>
      </c>
      <c r="R1650" s="5">
        <f>IF(
Table1[[#This Row],[Budget_COGS]]=0,
"",
IF(
Table1[[#This Row],[Budget_COGS]]&gt;0,
(Table1[[#This Row],[Budget_COGS]]-Table1[[#This Row],[COGS]]) / Table1[[#This Row],[Budget_COGS]],
(Table1[[#This Row],[Budget_COGS]]-Table1[[#This Row],[COGS]]) / ABS(Table1[[#This Row],[Budget_COGS]])
)
)</f>
        <v>-0.73333333333333328</v>
      </c>
      <c r="S1650" s="5" t="str">
        <f>IF(Table1[[#This Row],[COGS _Var]]&gt;=0, "Above Budget", "Below Budget")</f>
        <v>Above Budget</v>
      </c>
      <c r="T1650">
        <f>Table1[[#This Row],[Actual_Sales]]-Table1[[#This Row],[COGS]]</f>
        <v>85</v>
      </c>
      <c r="U1650">
        <v>50</v>
      </c>
      <c r="V1650">
        <f>Table1[[#This Row],[Gross_Margin]]-Table1[[#This Row],[Budget_Margin]]</f>
        <v>35</v>
      </c>
      <c r="W1650" s="5">
        <f>IF(
Table1[[#This Row],[Budget_Margin]]=0,
"",
IF(
Table1[[#This Row],[Budget_Margin]]&gt;0,
(Table1[[#This Row],[Gross_Margin]]-Table1[[#This Row],[Budget_Margin]]) / Table1[[#This Row],[Budget_Margin]],
(Table1[[#This Row],[Gross_Margin]]-Table1[[#This Row],[Budget_Margin]]) / ABS(Table1[[#This Row],[Budget_Margin]])
)
)</f>
        <v>0.7</v>
      </c>
      <c r="X1650" s="5" t="str">
        <f>IF(Table1[[#This Row],[Margin_Var]]&gt;=0, "Above Budget", "Below Budget")</f>
        <v>Above Budget</v>
      </c>
      <c r="Y1650" s="5">
        <f>IFERROR(Table1[[#This Row],[Gross_Margin]]/Table1[[#This Row],[Actual_Sales]],0)</f>
        <v>0.62043795620437958</v>
      </c>
      <c r="Z1650" s="5">
        <f>Table1[[#This Row],[Actual_Profit]]/Table1[[#This Row],[Actual_Sales]]</f>
        <v>0.33576642335766421</v>
      </c>
      <c r="AA1650">
        <v>39</v>
      </c>
      <c r="AB1650" s="5">
        <f>IFERROR(Table1[[#This Row],[Expenses]]/Table1[[#This Row],[Actual_Sales]],0)</f>
        <v>0.28467153284671531</v>
      </c>
      <c r="AC1650">
        <v>16</v>
      </c>
      <c r="AD1650">
        <v>376</v>
      </c>
      <c r="AE1650" s="5">
        <f>IFERROR(Table1[[#This Row],[Inventory]]/Table1[[#This Row],[Actual_Sales]],0)</f>
        <v>2.7445255474452557</v>
      </c>
    </row>
    <row r="1651" spans="1:31" x14ac:dyDescent="0.25">
      <c r="A1651">
        <v>1502</v>
      </c>
      <c r="B1651">
        <v>580</v>
      </c>
      <c r="C1651">
        <v>2</v>
      </c>
      <c r="D1651" s="2">
        <v>40422</v>
      </c>
      <c r="E1651">
        <v>140</v>
      </c>
      <c r="F1651">
        <v>170</v>
      </c>
      <c r="G1651">
        <f>Table1[[#This Row],[Actual_Sales]]-Table1[[#This Row],[Budget_Sales]]</f>
        <v>-30</v>
      </c>
      <c r="H1651" s="5">
        <f>IF(
Table1[[#This Row],[Budget_Sales]]=0,
"",
IF(
Table1[[#This Row],[Budget_Sales]]&gt;0,
(Table1[[#This Row],[Actual_Sales]]-Table1[[#This Row],[Budget_Sales]])/Table1[[#This Row],[Budget_Sales]],
(Table1[[#This Row],[Actual_Sales]]-Table1[[#This Row],[Budget_Sales]])/ABS(Table1[[#This Row],[Budget_Sales]])
)
)</f>
        <v>-0.17647058823529413</v>
      </c>
      <c r="I1651" s="5" t="str">
        <f>IF(Table1[[#This Row],[Sales_Var]]&gt;=0,"Above Budget","Below Budget")</f>
        <v>Below Budget</v>
      </c>
      <c r="J1651">
        <f>Table1[[#This Row],[Actual_Sales]]-(Table1[[#This Row],[COGS]]+Table1[[#This Row],[Expenses]])</f>
        <v>47</v>
      </c>
      <c r="K1651">
        <v>80</v>
      </c>
      <c r="L1651">
        <f>Table1[[#This Row],[Actual_Profit]]-Table1[[#This Row],[Budget_Profit]]</f>
        <v>-33</v>
      </c>
      <c r="M1651" s="5">
        <f>IF(
Table1[[#This Row],[Budget_Profit]]=0,
"",
IF(
Table1[[#This Row],[Budget_Profit]]&gt;0,
(Table1[[#This Row],[Actual_Profit]]-Table1[[#This Row],[Budget_Profit]])/Table1[[#This Row],[Budget_Profit]],
(Table1[[#This Row],[Actual_Profit]]-Table1[[#This Row],[Budget_Profit]])/ABS(Table1[[#This Row],[Budget_Profit]])
)
)</f>
        <v>-0.41249999999999998</v>
      </c>
      <c r="N1651" s="5" t="str">
        <f>IF(Table1[[#This Row],[Profit_Var]]&gt;=0, "Above Budget", "Below Budget")</f>
        <v>Below Budget</v>
      </c>
      <c r="O1651">
        <v>61</v>
      </c>
      <c r="P1651">
        <v>70</v>
      </c>
      <c r="Q1651">
        <f>Table1[[#This Row],[COGS]]-Table1[[#This Row],[Budget_COGS]]</f>
        <v>-9</v>
      </c>
      <c r="R1651" s="5">
        <f>IF(
Table1[[#This Row],[Budget_COGS]]=0,
"",
IF(
Table1[[#This Row],[Budget_COGS]]&gt;0,
(Table1[[#This Row],[Budget_COGS]]-Table1[[#This Row],[COGS]]) / Table1[[#This Row],[Budget_COGS]],
(Table1[[#This Row],[Budget_COGS]]-Table1[[#This Row],[COGS]]) / ABS(Table1[[#This Row],[Budget_COGS]])
)
)</f>
        <v>0.12857142857142856</v>
      </c>
      <c r="S1651" s="5" t="str">
        <f>IF(Table1[[#This Row],[COGS _Var]]&gt;=0, "Above Budget", "Below Budget")</f>
        <v>Below Budget</v>
      </c>
      <c r="T1651">
        <f>Table1[[#This Row],[Actual_Sales]]-Table1[[#This Row],[COGS]]</f>
        <v>79</v>
      </c>
      <c r="U1651">
        <v>100</v>
      </c>
      <c r="V1651">
        <f>Table1[[#This Row],[Gross_Margin]]-Table1[[#This Row],[Budget_Margin]]</f>
        <v>-21</v>
      </c>
      <c r="W1651" s="5">
        <f>IF(
Table1[[#This Row],[Budget_Margin]]=0,
"",
IF(
Table1[[#This Row],[Budget_Margin]]&gt;0,
(Table1[[#This Row],[Gross_Margin]]-Table1[[#This Row],[Budget_Margin]]) / Table1[[#This Row],[Budget_Margin]],
(Table1[[#This Row],[Gross_Margin]]-Table1[[#This Row],[Budget_Margin]]) / ABS(Table1[[#This Row],[Budget_Margin]])
)
)</f>
        <v>-0.21</v>
      </c>
      <c r="X1651" s="5" t="str">
        <f>IF(Table1[[#This Row],[Margin_Var]]&gt;=0, "Above Budget", "Below Budget")</f>
        <v>Below Budget</v>
      </c>
      <c r="Y1651" s="5">
        <f>IFERROR(Table1[[#This Row],[Gross_Margin]]/Table1[[#This Row],[Actual_Sales]],0)</f>
        <v>0.56428571428571428</v>
      </c>
      <c r="Z1651" s="5">
        <f>Table1[[#This Row],[Actual_Profit]]/Table1[[#This Row],[Actual_Sales]]</f>
        <v>0.33571428571428569</v>
      </c>
      <c r="AA1651">
        <v>32</v>
      </c>
      <c r="AB1651" s="5">
        <f>IFERROR(Table1[[#This Row],[Expenses]]/Table1[[#This Row],[Actual_Sales]],0)</f>
        <v>0.22857142857142856</v>
      </c>
      <c r="AC1651">
        <v>20</v>
      </c>
      <c r="AD1651">
        <v>579</v>
      </c>
      <c r="AE1651" s="5">
        <f>IFERROR(Table1[[#This Row],[Inventory]]/Table1[[#This Row],[Actual_Sales]],0)</f>
        <v>4.1357142857142861</v>
      </c>
    </row>
    <row r="1652" spans="1:31" x14ac:dyDescent="0.25">
      <c r="A1652">
        <v>1590</v>
      </c>
      <c r="B1652">
        <v>971</v>
      </c>
      <c r="C1652">
        <v>9</v>
      </c>
      <c r="D1652" s="2">
        <v>40422</v>
      </c>
      <c r="E1652">
        <v>140</v>
      </c>
      <c r="F1652">
        <v>120</v>
      </c>
      <c r="G1652">
        <f>Table1[[#This Row],[Actual_Sales]]-Table1[[#This Row],[Budget_Sales]]</f>
        <v>20</v>
      </c>
      <c r="H1652" s="5">
        <f>IF(
Table1[[#This Row],[Budget_Sales]]=0,
"",
IF(
Table1[[#This Row],[Budget_Sales]]&gt;0,
(Table1[[#This Row],[Actual_Sales]]-Table1[[#This Row],[Budget_Sales]])/Table1[[#This Row],[Budget_Sales]],
(Table1[[#This Row],[Actual_Sales]]-Table1[[#This Row],[Budget_Sales]])/ABS(Table1[[#This Row],[Budget_Sales]])
)
)</f>
        <v>0.16666666666666666</v>
      </c>
      <c r="I1652" s="5" t="str">
        <f>IF(Table1[[#This Row],[Sales_Var]]&gt;=0,"Above Budget","Below Budget")</f>
        <v>Above Budget</v>
      </c>
      <c r="J1652">
        <f>Table1[[#This Row],[Actual_Sales]]-(Table1[[#This Row],[COGS]]+Table1[[#This Row],[Expenses]])</f>
        <v>47</v>
      </c>
      <c r="K1652">
        <v>50</v>
      </c>
      <c r="L1652">
        <f>Table1[[#This Row],[Actual_Profit]]-Table1[[#This Row],[Budget_Profit]]</f>
        <v>-3</v>
      </c>
      <c r="M1652" s="5">
        <f>IF(
Table1[[#This Row],[Budget_Profit]]=0,
"",
IF(
Table1[[#This Row],[Budget_Profit]]&gt;0,
(Table1[[#This Row],[Actual_Profit]]-Table1[[#This Row],[Budget_Profit]])/Table1[[#This Row],[Budget_Profit]],
(Table1[[#This Row],[Actual_Profit]]-Table1[[#This Row],[Budget_Profit]])/ABS(Table1[[#This Row],[Budget_Profit]])
)
)</f>
        <v>-0.06</v>
      </c>
      <c r="N1652" s="5" t="str">
        <f>IF(Table1[[#This Row],[Profit_Var]]&gt;=0, "Above Budget", "Below Budget")</f>
        <v>Below Budget</v>
      </c>
      <c r="O1652">
        <v>61</v>
      </c>
      <c r="P1652">
        <v>50</v>
      </c>
      <c r="Q1652">
        <f>Table1[[#This Row],[COGS]]-Table1[[#This Row],[Budget_COGS]]</f>
        <v>11</v>
      </c>
      <c r="R1652" s="5">
        <f>IF(
Table1[[#This Row],[Budget_COGS]]=0,
"",
IF(
Table1[[#This Row],[Budget_COGS]]&gt;0,
(Table1[[#This Row],[Budget_COGS]]-Table1[[#This Row],[COGS]]) / Table1[[#This Row],[Budget_COGS]],
(Table1[[#This Row],[Budget_COGS]]-Table1[[#This Row],[COGS]]) / ABS(Table1[[#This Row],[Budget_COGS]])
)
)</f>
        <v>-0.22</v>
      </c>
      <c r="S1652" s="5" t="str">
        <f>IF(Table1[[#This Row],[COGS _Var]]&gt;=0, "Above Budget", "Below Budget")</f>
        <v>Above Budget</v>
      </c>
      <c r="T1652">
        <f>Table1[[#This Row],[Actual_Sales]]-Table1[[#This Row],[COGS]]</f>
        <v>79</v>
      </c>
      <c r="U1652">
        <v>70</v>
      </c>
      <c r="V1652">
        <f>Table1[[#This Row],[Gross_Margin]]-Table1[[#This Row],[Budget_Margin]]</f>
        <v>9</v>
      </c>
      <c r="W1652" s="5">
        <f>IF(
Table1[[#This Row],[Budget_Margin]]=0,
"",
IF(
Table1[[#This Row],[Budget_Margin]]&gt;0,
(Table1[[#This Row],[Gross_Margin]]-Table1[[#This Row],[Budget_Margin]]) / Table1[[#This Row],[Budget_Margin]],
(Table1[[#This Row],[Gross_Margin]]-Table1[[#This Row],[Budget_Margin]]) / ABS(Table1[[#This Row],[Budget_Margin]])
)
)</f>
        <v>0.12857142857142856</v>
      </c>
      <c r="X1652" s="5" t="str">
        <f>IF(Table1[[#This Row],[Margin_Var]]&gt;=0, "Above Budget", "Below Budget")</f>
        <v>Above Budget</v>
      </c>
      <c r="Y1652" s="5">
        <f>IFERROR(Table1[[#This Row],[Gross_Margin]]/Table1[[#This Row],[Actual_Sales]],0)</f>
        <v>0.56428571428571428</v>
      </c>
      <c r="Z1652" s="5">
        <f>Table1[[#This Row],[Actual_Profit]]/Table1[[#This Row],[Actual_Sales]]</f>
        <v>0.33571428571428569</v>
      </c>
      <c r="AA1652">
        <v>32</v>
      </c>
      <c r="AB1652" s="5">
        <f>IFERROR(Table1[[#This Row],[Expenses]]/Table1[[#This Row],[Actual_Sales]],0)</f>
        <v>0.22857142857142856</v>
      </c>
      <c r="AC1652">
        <v>20</v>
      </c>
      <c r="AD1652">
        <v>579</v>
      </c>
      <c r="AE1652" s="5">
        <f>IFERROR(Table1[[#This Row],[Inventory]]/Table1[[#This Row],[Actual_Sales]],0)</f>
        <v>4.1357142857142861</v>
      </c>
    </row>
    <row r="1653" spans="1:31" x14ac:dyDescent="0.25">
      <c r="A1653">
        <v>1585</v>
      </c>
      <c r="B1653">
        <v>970</v>
      </c>
      <c r="C1653">
        <v>13</v>
      </c>
      <c r="D1653" s="2">
        <v>40422</v>
      </c>
      <c r="E1653">
        <v>140</v>
      </c>
      <c r="F1653">
        <v>120</v>
      </c>
      <c r="G1653">
        <f>Table1[[#This Row],[Actual_Sales]]-Table1[[#This Row],[Budget_Sales]]</f>
        <v>20</v>
      </c>
      <c r="H1653" s="5">
        <f>IF(
Table1[[#This Row],[Budget_Sales]]=0,
"",
IF(
Table1[[#This Row],[Budget_Sales]]&gt;0,
(Table1[[#This Row],[Actual_Sales]]-Table1[[#This Row],[Budget_Sales]])/Table1[[#This Row],[Budget_Sales]],
(Table1[[#This Row],[Actual_Sales]]-Table1[[#This Row],[Budget_Sales]])/ABS(Table1[[#This Row],[Budget_Sales]])
)
)</f>
        <v>0.16666666666666666</v>
      </c>
      <c r="I1653" s="5" t="str">
        <f>IF(Table1[[#This Row],[Sales_Var]]&gt;=0,"Above Budget","Below Budget")</f>
        <v>Above Budget</v>
      </c>
      <c r="J1653">
        <f>Table1[[#This Row],[Actual_Sales]]-(Table1[[#This Row],[COGS]]+Table1[[#This Row],[Expenses]])</f>
        <v>47</v>
      </c>
      <c r="K1653">
        <v>50</v>
      </c>
      <c r="L1653">
        <f>Table1[[#This Row],[Actual_Profit]]-Table1[[#This Row],[Budget_Profit]]</f>
        <v>-3</v>
      </c>
      <c r="M1653" s="5">
        <f>IF(
Table1[[#This Row],[Budget_Profit]]=0,
"",
IF(
Table1[[#This Row],[Budget_Profit]]&gt;0,
(Table1[[#This Row],[Actual_Profit]]-Table1[[#This Row],[Budget_Profit]])/Table1[[#This Row],[Budget_Profit]],
(Table1[[#This Row],[Actual_Profit]]-Table1[[#This Row],[Budget_Profit]])/ABS(Table1[[#This Row],[Budget_Profit]])
)
)</f>
        <v>-0.06</v>
      </c>
      <c r="N1653" s="5" t="str">
        <f>IF(Table1[[#This Row],[Profit_Var]]&gt;=0, "Above Budget", "Below Budget")</f>
        <v>Below Budget</v>
      </c>
      <c r="O1653">
        <v>61</v>
      </c>
      <c r="P1653">
        <v>50</v>
      </c>
      <c r="Q1653">
        <f>Table1[[#This Row],[COGS]]-Table1[[#This Row],[Budget_COGS]]</f>
        <v>11</v>
      </c>
      <c r="R1653" s="5">
        <f>IF(
Table1[[#This Row],[Budget_COGS]]=0,
"",
IF(
Table1[[#This Row],[Budget_COGS]]&gt;0,
(Table1[[#This Row],[Budget_COGS]]-Table1[[#This Row],[COGS]]) / Table1[[#This Row],[Budget_COGS]],
(Table1[[#This Row],[Budget_COGS]]-Table1[[#This Row],[COGS]]) / ABS(Table1[[#This Row],[Budget_COGS]])
)
)</f>
        <v>-0.22</v>
      </c>
      <c r="S1653" s="5" t="str">
        <f>IF(Table1[[#This Row],[COGS _Var]]&gt;=0, "Above Budget", "Below Budget")</f>
        <v>Above Budget</v>
      </c>
      <c r="T1653">
        <f>Table1[[#This Row],[Actual_Sales]]-Table1[[#This Row],[COGS]]</f>
        <v>79</v>
      </c>
      <c r="U1653">
        <v>70</v>
      </c>
      <c r="V1653">
        <f>Table1[[#This Row],[Gross_Margin]]-Table1[[#This Row],[Budget_Margin]]</f>
        <v>9</v>
      </c>
      <c r="W1653" s="5">
        <f>IF(
Table1[[#This Row],[Budget_Margin]]=0,
"",
IF(
Table1[[#This Row],[Budget_Margin]]&gt;0,
(Table1[[#This Row],[Gross_Margin]]-Table1[[#This Row],[Budget_Margin]]) / Table1[[#This Row],[Budget_Margin]],
(Table1[[#This Row],[Gross_Margin]]-Table1[[#This Row],[Budget_Margin]]) / ABS(Table1[[#This Row],[Budget_Margin]])
)
)</f>
        <v>0.12857142857142856</v>
      </c>
      <c r="X1653" s="5" t="str">
        <f>IF(Table1[[#This Row],[Margin_Var]]&gt;=0, "Above Budget", "Below Budget")</f>
        <v>Above Budget</v>
      </c>
      <c r="Y1653" s="5">
        <f>IFERROR(Table1[[#This Row],[Gross_Margin]]/Table1[[#This Row],[Actual_Sales]],0)</f>
        <v>0.56428571428571428</v>
      </c>
      <c r="Z1653" s="5">
        <f>Table1[[#This Row],[Actual_Profit]]/Table1[[#This Row],[Actual_Sales]]</f>
        <v>0.33571428571428569</v>
      </c>
      <c r="AA1653">
        <v>32</v>
      </c>
      <c r="AB1653" s="5">
        <f>IFERROR(Table1[[#This Row],[Expenses]]/Table1[[#This Row],[Actual_Sales]],0)</f>
        <v>0.22857142857142856</v>
      </c>
      <c r="AC1653">
        <v>20</v>
      </c>
      <c r="AD1653">
        <v>579</v>
      </c>
      <c r="AE1653" s="5">
        <f>IFERROR(Table1[[#This Row],[Inventory]]/Table1[[#This Row],[Actual_Sales]],0)</f>
        <v>4.1357142857142861</v>
      </c>
    </row>
    <row r="1654" spans="1:31" x14ac:dyDescent="0.25">
      <c r="A1654">
        <v>1598</v>
      </c>
      <c r="B1654">
        <v>206</v>
      </c>
      <c r="C1654">
        <v>2</v>
      </c>
      <c r="D1654" s="2">
        <v>40452</v>
      </c>
      <c r="E1654">
        <v>167</v>
      </c>
      <c r="F1654">
        <v>230</v>
      </c>
      <c r="G1654">
        <f>Table1[[#This Row],[Actual_Sales]]-Table1[[#This Row],[Budget_Sales]]</f>
        <v>-63</v>
      </c>
      <c r="H1654" s="5">
        <f>IF(
Table1[[#This Row],[Budget_Sales]]=0,
"",
IF(
Table1[[#This Row],[Budget_Sales]]&gt;0,
(Table1[[#This Row],[Actual_Sales]]-Table1[[#This Row],[Budget_Sales]])/Table1[[#This Row],[Budget_Sales]],
(Table1[[#This Row],[Actual_Sales]]-Table1[[#This Row],[Budget_Sales]])/ABS(Table1[[#This Row],[Budget_Sales]])
)
)</f>
        <v>-0.27391304347826084</v>
      </c>
      <c r="I1654" s="5" t="str">
        <f>IF(Table1[[#This Row],[Sales_Var]]&gt;=0,"Above Budget","Below Budget")</f>
        <v>Below Budget</v>
      </c>
      <c r="J1654">
        <f>Table1[[#This Row],[Actual_Sales]]-(Table1[[#This Row],[COGS]]+Table1[[#This Row],[Expenses]])</f>
        <v>56</v>
      </c>
      <c r="K1654">
        <v>110</v>
      </c>
      <c r="L1654">
        <f>Table1[[#This Row],[Actual_Profit]]-Table1[[#This Row],[Budget_Profit]]</f>
        <v>-54</v>
      </c>
      <c r="M1654" s="5">
        <f>IF(
Table1[[#This Row],[Budget_Profit]]=0,
"",
IF(
Table1[[#This Row],[Budget_Profit]]&gt;0,
(Table1[[#This Row],[Actual_Profit]]-Table1[[#This Row],[Budget_Profit]])/Table1[[#This Row],[Budget_Profit]],
(Table1[[#This Row],[Actual_Profit]]-Table1[[#This Row],[Budget_Profit]])/ABS(Table1[[#This Row],[Budget_Profit]])
)
)</f>
        <v>-0.49090909090909091</v>
      </c>
      <c r="N1654" s="5" t="str">
        <f>IF(Table1[[#This Row],[Profit_Var]]&gt;=0, "Above Budget", "Below Budget")</f>
        <v>Below Budget</v>
      </c>
      <c r="O1654">
        <v>68</v>
      </c>
      <c r="P1654">
        <v>90</v>
      </c>
      <c r="Q1654">
        <f>Table1[[#This Row],[COGS]]-Table1[[#This Row],[Budget_COGS]]</f>
        <v>-22</v>
      </c>
      <c r="R1654" s="5">
        <f>IF(
Table1[[#This Row],[Budget_COGS]]=0,
"",
IF(
Table1[[#This Row],[Budget_COGS]]&gt;0,
(Table1[[#This Row],[Budget_COGS]]-Table1[[#This Row],[COGS]]) / Table1[[#This Row],[Budget_COGS]],
(Table1[[#This Row],[Budget_COGS]]-Table1[[#This Row],[COGS]]) / ABS(Table1[[#This Row],[Budget_COGS]])
)
)</f>
        <v>0.24444444444444444</v>
      </c>
      <c r="S1654" s="5" t="str">
        <f>IF(Table1[[#This Row],[COGS _Var]]&gt;=0, "Above Budget", "Below Budget")</f>
        <v>Below Budget</v>
      </c>
      <c r="T1654">
        <f>Table1[[#This Row],[Actual_Sales]]-Table1[[#This Row],[COGS]]</f>
        <v>99</v>
      </c>
      <c r="U1654">
        <v>140</v>
      </c>
      <c r="V1654">
        <f>Table1[[#This Row],[Gross_Margin]]-Table1[[#This Row],[Budget_Margin]]</f>
        <v>-41</v>
      </c>
      <c r="W1654" s="5">
        <f>IF(
Table1[[#This Row],[Budget_Margin]]=0,
"",
IF(
Table1[[#This Row],[Budget_Margin]]&gt;0,
(Table1[[#This Row],[Gross_Margin]]-Table1[[#This Row],[Budget_Margin]]) / Table1[[#This Row],[Budget_Margin]],
(Table1[[#This Row],[Gross_Margin]]-Table1[[#This Row],[Budget_Margin]]) / ABS(Table1[[#This Row],[Budget_Margin]])
)
)</f>
        <v>-0.29285714285714287</v>
      </c>
      <c r="X1654" s="5" t="str">
        <f>IF(Table1[[#This Row],[Margin_Var]]&gt;=0, "Above Budget", "Below Budget")</f>
        <v>Below Budget</v>
      </c>
      <c r="Y1654" s="5">
        <f>IFERROR(Table1[[#This Row],[Gross_Margin]]/Table1[[#This Row],[Actual_Sales]],0)</f>
        <v>0.59281437125748504</v>
      </c>
      <c r="Z1654" s="5">
        <f>Table1[[#This Row],[Actual_Profit]]/Table1[[#This Row],[Actual_Sales]]</f>
        <v>0.33532934131736525</v>
      </c>
      <c r="AA1654">
        <v>43</v>
      </c>
      <c r="AB1654" s="5">
        <f>IFERROR(Table1[[#This Row],[Expenses]]/Table1[[#This Row],[Actual_Sales]],0)</f>
        <v>0.25748502994011974</v>
      </c>
      <c r="AC1654">
        <v>21</v>
      </c>
      <c r="AD1654">
        <v>438</v>
      </c>
      <c r="AE1654" s="5">
        <f>IFERROR(Table1[[#This Row],[Inventory]]/Table1[[#This Row],[Actual_Sales]],0)</f>
        <v>2.6227544910179641</v>
      </c>
    </row>
    <row r="1655" spans="1:31" x14ac:dyDescent="0.25">
      <c r="A1655">
        <v>1450</v>
      </c>
      <c r="B1655">
        <v>360</v>
      </c>
      <c r="C1655">
        <v>2</v>
      </c>
      <c r="D1655" s="2">
        <v>40422</v>
      </c>
      <c r="E1655">
        <v>167</v>
      </c>
      <c r="F1655">
        <v>200</v>
      </c>
      <c r="G1655">
        <f>Table1[[#This Row],[Actual_Sales]]-Table1[[#This Row],[Budget_Sales]]</f>
        <v>-33</v>
      </c>
      <c r="H1655" s="5">
        <f>IF(
Table1[[#This Row],[Budget_Sales]]=0,
"",
IF(
Table1[[#This Row],[Budget_Sales]]&gt;0,
(Table1[[#This Row],[Actual_Sales]]-Table1[[#This Row],[Budget_Sales]])/Table1[[#This Row],[Budget_Sales]],
(Table1[[#This Row],[Actual_Sales]]-Table1[[#This Row],[Budget_Sales]])/ABS(Table1[[#This Row],[Budget_Sales]])
)
)</f>
        <v>-0.16500000000000001</v>
      </c>
      <c r="I1655" s="5" t="str">
        <f>IF(Table1[[#This Row],[Sales_Var]]&gt;=0,"Above Budget","Below Budget")</f>
        <v>Below Budget</v>
      </c>
      <c r="J1655">
        <f>Table1[[#This Row],[Actual_Sales]]-(Table1[[#This Row],[COGS]]+Table1[[#This Row],[Expenses]])</f>
        <v>56</v>
      </c>
      <c r="K1655">
        <v>80</v>
      </c>
      <c r="L1655">
        <f>Table1[[#This Row],[Actual_Profit]]-Table1[[#This Row],[Budget_Profit]]</f>
        <v>-24</v>
      </c>
      <c r="M1655" s="5">
        <f>IF(
Table1[[#This Row],[Budget_Profit]]=0,
"",
IF(
Table1[[#This Row],[Budget_Profit]]&gt;0,
(Table1[[#This Row],[Actual_Profit]]-Table1[[#This Row],[Budget_Profit]])/Table1[[#This Row],[Budget_Profit]],
(Table1[[#This Row],[Actual_Profit]]-Table1[[#This Row],[Budget_Profit]])/ABS(Table1[[#This Row],[Budget_Profit]])
)
)</f>
        <v>-0.3</v>
      </c>
      <c r="N1655" s="5" t="str">
        <f>IF(Table1[[#This Row],[Profit_Var]]&gt;=0, "Above Budget", "Below Budget")</f>
        <v>Below Budget</v>
      </c>
      <c r="O1655">
        <v>68</v>
      </c>
      <c r="P1655">
        <v>80</v>
      </c>
      <c r="Q1655">
        <f>Table1[[#This Row],[COGS]]-Table1[[#This Row],[Budget_COGS]]</f>
        <v>-12</v>
      </c>
      <c r="R1655" s="5">
        <f>IF(
Table1[[#This Row],[Budget_COGS]]=0,
"",
IF(
Table1[[#This Row],[Budget_COGS]]&gt;0,
(Table1[[#This Row],[Budget_COGS]]-Table1[[#This Row],[COGS]]) / Table1[[#This Row],[Budget_COGS]],
(Table1[[#This Row],[Budget_COGS]]-Table1[[#This Row],[COGS]]) / ABS(Table1[[#This Row],[Budget_COGS]])
)
)</f>
        <v>0.15</v>
      </c>
      <c r="S1655" s="5" t="str">
        <f>IF(Table1[[#This Row],[COGS _Var]]&gt;=0, "Above Budget", "Below Budget")</f>
        <v>Below Budget</v>
      </c>
      <c r="T1655">
        <f>Table1[[#This Row],[Actual_Sales]]-Table1[[#This Row],[COGS]]</f>
        <v>99</v>
      </c>
      <c r="U1655">
        <v>120</v>
      </c>
      <c r="V1655">
        <f>Table1[[#This Row],[Gross_Margin]]-Table1[[#This Row],[Budget_Margin]]</f>
        <v>-21</v>
      </c>
      <c r="W1655" s="5">
        <f>IF(
Table1[[#This Row],[Budget_Margin]]=0,
"",
IF(
Table1[[#This Row],[Budget_Margin]]&gt;0,
(Table1[[#This Row],[Gross_Margin]]-Table1[[#This Row],[Budget_Margin]]) / Table1[[#This Row],[Budget_Margin]],
(Table1[[#This Row],[Gross_Margin]]-Table1[[#This Row],[Budget_Margin]]) / ABS(Table1[[#This Row],[Budget_Margin]])
)
)</f>
        <v>-0.17499999999999999</v>
      </c>
      <c r="X1655" s="5" t="str">
        <f>IF(Table1[[#This Row],[Margin_Var]]&gt;=0, "Above Budget", "Below Budget")</f>
        <v>Below Budget</v>
      </c>
      <c r="Y1655" s="5">
        <f>IFERROR(Table1[[#This Row],[Gross_Margin]]/Table1[[#This Row],[Actual_Sales]],0)</f>
        <v>0.59281437125748504</v>
      </c>
      <c r="Z1655" s="5">
        <f>Table1[[#This Row],[Actual_Profit]]/Table1[[#This Row],[Actual_Sales]]</f>
        <v>0.33532934131736525</v>
      </c>
      <c r="AA1655">
        <v>43</v>
      </c>
      <c r="AB1655" s="5">
        <f>IFERROR(Table1[[#This Row],[Expenses]]/Table1[[#This Row],[Actual_Sales]],0)</f>
        <v>0.25748502994011974</v>
      </c>
      <c r="AC1655">
        <v>21</v>
      </c>
      <c r="AD1655">
        <v>445</v>
      </c>
      <c r="AE1655" s="5">
        <f>IFERROR(Table1[[#This Row],[Inventory]]/Table1[[#This Row],[Actual_Sales]],0)</f>
        <v>2.6646706586826348</v>
      </c>
    </row>
    <row r="1656" spans="1:31" x14ac:dyDescent="0.25">
      <c r="A1656">
        <v>4112</v>
      </c>
      <c r="B1656">
        <v>360</v>
      </c>
      <c r="C1656">
        <v>6</v>
      </c>
      <c r="D1656" s="2">
        <v>40878</v>
      </c>
      <c r="E1656">
        <v>188</v>
      </c>
      <c r="F1656">
        <v>170</v>
      </c>
      <c r="G1656">
        <f>Table1[[#This Row],[Actual_Sales]]-Table1[[#This Row],[Budget_Sales]]</f>
        <v>18</v>
      </c>
      <c r="H1656" s="5">
        <f>IF(
Table1[[#This Row],[Budget_Sales]]=0,
"",
IF(
Table1[[#This Row],[Budget_Sales]]&gt;0,
(Table1[[#This Row],[Actual_Sales]]-Table1[[#This Row],[Budget_Sales]])/Table1[[#This Row],[Budget_Sales]],
(Table1[[#This Row],[Actual_Sales]]-Table1[[#This Row],[Budget_Sales]])/ABS(Table1[[#This Row],[Budget_Sales]])
)
)</f>
        <v>0.10588235294117647</v>
      </c>
      <c r="I1656" s="5" t="str">
        <f>IF(Table1[[#This Row],[Sales_Var]]&gt;=0,"Above Budget","Below Budget")</f>
        <v>Above Budget</v>
      </c>
      <c r="J1656">
        <f>Table1[[#This Row],[Actual_Sales]]-(Table1[[#This Row],[COGS]]+Table1[[#This Row],[Expenses]])</f>
        <v>63</v>
      </c>
      <c r="K1656">
        <v>60</v>
      </c>
      <c r="L1656">
        <f>Table1[[#This Row],[Actual_Profit]]-Table1[[#This Row],[Budget_Profit]]</f>
        <v>3</v>
      </c>
      <c r="M1656" s="5">
        <f>IF(
Table1[[#This Row],[Budget_Profit]]=0,
"",
IF(
Table1[[#This Row],[Budget_Profit]]&gt;0,
(Table1[[#This Row],[Actual_Profit]]-Table1[[#This Row],[Budget_Profit]])/Table1[[#This Row],[Budget_Profit]],
(Table1[[#This Row],[Actual_Profit]]-Table1[[#This Row],[Budget_Profit]])/ABS(Table1[[#This Row],[Budget_Profit]])
)
)</f>
        <v>0.05</v>
      </c>
      <c r="N1656" s="5" t="str">
        <f>IF(Table1[[#This Row],[Profit_Var]]&gt;=0, "Above Budget", "Below Budget")</f>
        <v>Above Budget</v>
      </c>
      <c r="O1656">
        <v>80</v>
      </c>
      <c r="P1656">
        <v>70</v>
      </c>
      <c r="Q1656">
        <f>Table1[[#This Row],[COGS]]-Table1[[#This Row],[Budget_COGS]]</f>
        <v>10</v>
      </c>
      <c r="R1656" s="5">
        <f>IF(
Table1[[#This Row],[Budget_COGS]]=0,
"",
IF(
Table1[[#This Row],[Budget_COGS]]&gt;0,
(Table1[[#This Row],[Budget_COGS]]-Table1[[#This Row],[COGS]]) / Table1[[#This Row],[Budget_COGS]],
(Table1[[#This Row],[Budget_COGS]]-Table1[[#This Row],[COGS]]) / ABS(Table1[[#This Row],[Budget_COGS]])
)
)</f>
        <v>-0.14285714285714285</v>
      </c>
      <c r="S1656" s="5" t="str">
        <f>IF(Table1[[#This Row],[COGS _Var]]&gt;=0, "Above Budget", "Below Budget")</f>
        <v>Above Budget</v>
      </c>
      <c r="T1656">
        <f>Table1[[#This Row],[Actual_Sales]]-Table1[[#This Row],[COGS]]</f>
        <v>108</v>
      </c>
      <c r="U1656">
        <v>100</v>
      </c>
      <c r="V1656">
        <f>Table1[[#This Row],[Gross_Margin]]-Table1[[#This Row],[Budget_Margin]]</f>
        <v>8</v>
      </c>
      <c r="W1656" s="5">
        <f>IF(
Table1[[#This Row],[Budget_Margin]]=0,
"",
IF(
Table1[[#This Row],[Budget_Margin]]&gt;0,
(Table1[[#This Row],[Gross_Margin]]-Table1[[#This Row],[Budget_Margin]]) / Table1[[#This Row],[Budget_Margin]],
(Table1[[#This Row],[Gross_Margin]]-Table1[[#This Row],[Budget_Margin]]) / ABS(Table1[[#This Row],[Budget_Margin]])
)
)</f>
        <v>0.08</v>
      </c>
      <c r="X1656" s="5" t="str">
        <f>IF(Table1[[#This Row],[Margin_Var]]&gt;=0, "Above Budget", "Below Budget")</f>
        <v>Above Budget</v>
      </c>
      <c r="Y1656" s="5">
        <f>IFERROR(Table1[[#This Row],[Gross_Margin]]/Table1[[#This Row],[Actual_Sales]],0)</f>
        <v>0.57446808510638303</v>
      </c>
      <c r="Z1656" s="5">
        <f>Table1[[#This Row],[Actual_Profit]]/Table1[[#This Row],[Actual_Sales]]</f>
        <v>0.33510638297872342</v>
      </c>
      <c r="AA1656">
        <v>45</v>
      </c>
      <c r="AB1656" s="5">
        <f>IFERROR(Table1[[#This Row],[Expenses]]/Table1[[#This Row],[Actual_Sales]],0)</f>
        <v>0.23936170212765959</v>
      </c>
      <c r="AC1656">
        <v>24</v>
      </c>
      <c r="AD1656">
        <v>1079</v>
      </c>
      <c r="AE1656" s="5">
        <f>IFERROR(Table1[[#This Row],[Inventory]]/Table1[[#This Row],[Actual_Sales]],0)</f>
        <v>5.7393617021276597</v>
      </c>
    </row>
    <row r="1657" spans="1:31" x14ac:dyDescent="0.25">
      <c r="A1657">
        <v>3706</v>
      </c>
      <c r="B1657">
        <v>920</v>
      </c>
      <c r="C1657">
        <v>5</v>
      </c>
      <c r="D1657" s="2">
        <v>40787</v>
      </c>
      <c r="E1657">
        <v>194</v>
      </c>
      <c r="F1657">
        <v>210</v>
      </c>
      <c r="G1657">
        <f>Table1[[#This Row],[Actual_Sales]]-Table1[[#This Row],[Budget_Sales]]</f>
        <v>-16</v>
      </c>
      <c r="H1657" s="5">
        <f>IF(
Table1[[#This Row],[Budget_Sales]]=0,
"",
IF(
Table1[[#This Row],[Budget_Sales]]&gt;0,
(Table1[[#This Row],[Actual_Sales]]-Table1[[#This Row],[Budget_Sales]])/Table1[[#This Row],[Budget_Sales]],
(Table1[[#This Row],[Actual_Sales]]-Table1[[#This Row],[Budget_Sales]])/ABS(Table1[[#This Row],[Budget_Sales]])
)
)</f>
        <v>-7.6190476190476197E-2</v>
      </c>
      <c r="I1657" s="5" t="str">
        <f>IF(Table1[[#This Row],[Sales_Var]]&gt;=0,"Above Budget","Below Budget")</f>
        <v>Below Budget</v>
      </c>
      <c r="J1657">
        <f>Table1[[#This Row],[Actual_Sales]]-(Table1[[#This Row],[COGS]]+Table1[[#This Row],[Expenses]])</f>
        <v>65</v>
      </c>
      <c r="K1657">
        <v>80</v>
      </c>
      <c r="L1657">
        <f>Table1[[#This Row],[Actual_Profit]]-Table1[[#This Row],[Budget_Profit]]</f>
        <v>-15</v>
      </c>
      <c r="M1657" s="5">
        <f>IF(
Table1[[#This Row],[Budget_Profit]]=0,
"",
IF(
Table1[[#This Row],[Budget_Profit]]&gt;0,
(Table1[[#This Row],[Actual_Profit]]-Table1[[#This Row],[Budget_Profit]])/Table1[[#This Row],[Budget_Profit]],
(Table1[[#This Row],[Actual_Profit]]-Table1[[#This Row],[Budget_Profit]])/ABS(Table1[[#This Row],[Budget_Profit]])
)
)</f>
        <v>-0.1875</v>
      </c>
      <c r="N1657" s="5" t="str">
        <f>IF(Table1[[#This Row],[Profit_Var]]&gt;=0, "Above Budget", "Below Budget")</f>
        <v>Below Budget</v>
      </c>
      <c r="O1657">
        <v>83</v>
      </c>
      <c r="P1657">
        <v>90</v>
      </c>
      <c r="Q1657">
        <f>Table1[[#This Row],[COGS]]-Table1[[#This Row],[Budget_COGS]]</f>
        <v>-7</v>
      </c>
      <c r="R1657" s="5">
        <f>IF(
Table1[[#This Row],[Budget_COGS]]=0,
"",
IF(
Table1[[#This Row],[Budget_COGS]]&gt;0,
(Table1[[#This Row],[Budget_COGS]]-Table1[[#This Row],[COGS]]) / Table1[[#This Row],[Budget_COGS]],
(Table1[[#This Row],[Budget_COGS]]-Table1[[#This Row],[COGS]]) / ABS(Table1[[#This Row],[Budget_COGS]])
)
)</f>
        <v>7.7777777777777779E-2</v>
      </c>
      <c r="S1657" s="5" t="str">
        <f>IF(Table1[[#This Row],[COGS _Var]]&gt;=0, "Above Budget", "Below Budget")</f>
        <v>Below Budget</v>
      </c>
      <c r="T1657">
        <f>Table1[[#This Row],[Actual_Sales]]-Table1[[#This Row],[COGS]]</f>
        <v>111</v>
      </c>
      <c r="U1657">
        <v>120</v>
      </c>
      <c r="V1657">
        <f>Table1[[#This Row],[Gross_Margin]]-Table1[[#This Row],[Budget_Margin]]</f>
        <v>-9</v>
      </c>
      <c r="W1657" s="5">
        <f>IF(
Table1[[#This Row],[Budget_Margin]]=0,
"",
IF(
Table1[[#This Row],[Budget_Margin]]&gt;0,
(Table1[[#This Row],[Gross_Margin]]-Table1[[#This Row],[Budget_Margin]]) / Table1[[#This Row],[Budget_Margin]],
(Table1[[#This Row],[Gross_Margin]]-Table1[[#This Row],[Budget_Margin]]) / ABS(Table1[[#This Row],[Budget_Margin]])
)
)</f>
        <v>-7.4999999999999997E-2</v>
      </c>
      <c r="X1657" s="5" t="str">
        <f>IF(Table1[[#This Row],[Margin_Var]]&gt;=0, "Above Budget", "Below Budget")</f>
        <v>Below Budget</v>
      </c>
      <c r="Y1657" s="5">
        <f>IFERROR(Table1[[#This Row],[Gross_Margin]]/Table1[[#This Row],[Actual_Sales]],0)</f>
        <v>0.57216494845360821</v>
      </c>
      <c r="Z1657" s="5">
        <f>Table1[[#This Row],[Actual_Profit]]/Table1[[#This Row],[Actual_Sales]]</f>
        <v>0.33505154639175255</v>
      </c>
      <c r="AA1657">
        <v>46</v>
      </c>
      <c r="AB1657" s="5">
        <f>IFERROR(Table1[[#This Row],[Expenses]]/Table1[[#This Row],[Actual_Sales]],0)</f>
        <v>0.23711340206185566</v>
      </c>
      <c r="AC1657">
        <v>25</v>
      </c>
      <c r="AD1657">
        <v>1063</v>
      </c>
      <c r="AE1657" s="5">
        <f>IFERROR(Table1[[#This Row],[Inventory]]/Table1[[#This Row],[Actual_Sales]],0)</f>
        <v>5.4793814432989691</v>
      </c>
    </row>
    <row r="1658" spans="1:31" x14ac:dyDescent="0.25">
      <c r="A1658">
        <v>3547</v>
      </c>
      <c r="B1658">
        <v>206</v>
      </c>
      <c r="C1658">
        <v>6</v>
      </c>
      <c r="D1658" s="2">
        <v>40787</v>
      </c>
      <c r="E1658">
        <v>194</v>
      </c>
      <c r="F1658">
        <v>170</v>
      </c>
      <c r="G1658">
        <f>Table1[[#This Row],[Actual_Sales]]-Table1[[#This Row],[Budget_Sales]]</f>
        <v>24</v>
      </c>
      <c r="H1658" s="5">
        <f>IF(
Table1[[#This Row],[Budget_Sales]]=0,
"",
IF(
Table1[[#This Row],[Budget_Sales]]&gt;0,
(Table1[[#This Row],[Actual_Sales]]-Table1[[#This Row],[Budget_Sales]])/Table1[[#This Row],[Budget_Sales]],
(Table1[[#This Row],[Actual_Sales]]-Table1[[#This Row],[Budget_Sales]])/ABS(Table1[[#This Row],[Budget_Sales]])
)
)</f>
        <v>0.14117647058823529</v>
      </c>
      <c r="I1658" s="5" t="str">
        <f>IF(Table1[[#This Row],[Sales_Var]]&gt;=0,"Above Budget","Below Budget")</f>
        <v>Above Budget</v>
      </c>
      <c r="J1658">
        <f>Table1[[#This Row],[Actual_Sales]]-(Table1[[#This Row],[COGS]]+Table1[[#This Row],[Expenses]])</f>
        <v>65</v>
      </c>
      <c r="K1658">
        <v>70</v>
      </c>
      <c r="L1658">
        <f>Table1[[#This Row],[Actual_Profit]]-Table1[[#This Row],[Budget_Profit]]</f>
        <v>-5</v>
      </c>
      <c r="M1658" s="5">
        <f>IF(
Table1[[#This Row],[Budget_Profit]]=0,
"",
IF(
Table1[[#This Row],[Budget_Profit]]&gt;0,
(Table1[[#This Row],[Actual_Profit]]-Table1[[#This Row],[Budget_Profit]])/Table1[[#This Row],[Budget_Profit]],
(Table1[[#This Row],[Actual_Profit]]-Table1[[#This Row],[Budget_Profit]])/ABS(Table1[[#This Row],[Budget_Profit]])
)
)</f>
        <v>-7.1428571428571425E-2</v>
      </c>
      <c r="N1658" s="5" t="str">
        <f>IF(Table1[[#This Row],[Profit_Var]]&gt;=0, "Above Budget", "Below Budget")</f>
        <v>Below Budget</v>
      </c>
      <c r="O1658">
        <v>83</v>
      </c>
      <c r="P1658">
        <v>70</v>
      </c>
      <c r="Q1658">
        <f>Table1[[#This Row],[COGS]]-Table1[[#This Row],[Budget_COGS]]</f>
        <v>13</v>
      </c>
      <c r="R1658" s="5">
        <f>IF(
Table1[[#This Row],[Budget_COGS]]=0,
"",
IF(
Table1[[#This Row],[Budget_COGS]]&gt;0,
(Table1[[#This Row],[Budget_COGS]]-Table1[[#This Row],[COGS]]) / Table1[[#This Row],[Budget_COGS]],
(Table1[[#This Row],[Budget_COGS]]-Table1[[#This Row],[COGS]]) / ABS(Table1[[#This Row],[Budget_COGS]])
)
)</f>
        <v>-0.18571428571428572</v>
      </c>
      <c r="S1658" s="5" t="str">
        <f>IF(Table1[[#This Row],[COGS _Var]]&gt;=0, "Above Budget", "Below Budget")</f>
        <v>Above Budget</v>
      </c>
      <c r="T1658">
        <f>Table1[[#This Row],[Actual_Sales]]-Table1[[#This Row],[COGS]]</f>
        <v>111</v>
      </c>
      <c r="U1658">
        <v>100</v>
      </c>
      <c r="V1658">
        <f>Table1[[#This Row],[Gross_Margin]]-Table1[[#This Row],[Budget_Margin]]</f>
        <v>11</v>
      </c>
      <c r="W1658" s="5">
        <f>IF(
Table1[[#This Row],[Budget_Margin]]=0,
"",
IF(
Table1[[#This Row],[Budget_Margin]]&gt;0,
(Table1[[#This Row],[Gross_Margin]]-Table1[[#This Row],[Budget_Margin]]) / Table1[[#This Row],[Budget_Margin]],
(Table1[[#This Row],[Gross_Margin]]-Table1[[#This Row],[Budget_Margin]]) / ABS(Table1[[#This Row],[Budget_Margin]])
)
)</f>
        <v>0.11</v>
      </c>
      <c r="X1658" s="5" t="str">
        <f>IF(Table1[[#This Row],[Margin_Var]]&gt;=0, "Above Budget", "Below Budget")</f>
        <v>Above Budget</v>
      </c>
      <c r="Y1658" s="5">
        <f>IFERROR(Table1[[#This Row],[Gross_Margin]]/Table1[[#This Row],[Actual_Sales]],0)</f>
        <v>0.57216494845360821</v>
      </c>
      <c r="Z1658" s="5">
        <f>Table1[[#This Row],[Actual_Profit]]/Table1[[#This Row],[Actual_Sales]]</f>
        <v>0.33505154639175255</v>
      </c>
      <c r="AA1658">
        <v>46</v>
      </c>
      <c r="AB1658" s="5">
        <f>IFERROR(Table1[[#This Row],[Expenses]]/Table1[[#This Row],[Actual_Sales]],0)</f>
        <v>0.23711340206185566</v>
      </c>
      <c r="AC1658">
        <v>25</v>
      </c>
      <c r="AD1658">
        <v>1063</v>
      </c>
      <c r="AE1658" s="5">
        <f>IFERROR(Table1[[#This Row],[Inventory]]/Table1[[#This Row],[Actual_Sales]],0)</f>
        <v>5.4793814432989691</v>
      </c>
    </row>
    <row r="1659" spans="1:31" x14ac:dyDescent="0.25">
      <c r="A1659">
        <v>3677</v>
      </c>
      <c r="B1659">
        <v>754</v>
      </c>
      <c r="C1659">
        <v>10</v>
      </c>
      <c r="D1659" s="2">
        <v>40787</v>
      </c>
      <c r="E1659">
        <v>194</v>
      </c>
      <c r="F1659">
        <v>140</v>
      </c>
      <c r="G1659">
        <f>Table1[[#This Row],[Actual_Sales]]-Table1[[#This Row],[Budget_Sales]]</f>
        <v>54</v>
      </c>
      <c r="H1659" s="5">
        <f>IF(
Table1[[#This Row],[Budget_Sales]]=0,
"",
IF(
Table1[[#This Row],[Budget_Sales]]&gt;0,
(Table1[[#This Row],[Actual_Sales]]-Table1[[#This Row],[Budget_Sales]])/Table1[[#This Row],[Budget_Sales]],
(Table1[[#This Row],[Actual_Sales]]-Table1[[#This Row],[Budget_Sales]])/ABS(Table1[[#This Row],[Budget_Sales]])
)
)</f>
        <v>0.38571428571428573</v>
      </c>
      <c r="I1659" s="5" t="str">
        <f>IF(Table1[[#This Row],[Sales_Var]]&gt;=0,"Above Budget","Below Budget")</f>
        <v>Above Budget</v>
      </c>
      <c r="J1659">
        <f>Table1[[#This Row],[Actual_Sales]]-(Table1[[#This Row],[COGS]]+Table1[[#This Row],[Expenses]])</f>
        <v>65</v>
      </c>
      <c r="K1659">
        <v>50</v>
      </c>
      <c r="L1659">
        <f>Table1[[#This Row],[Actual_Profit]]-Table1[[#This Row],[Budget_Profit]]</f>
        <v>15</v>
      </c>
      <c r="M1659" s="5">
        <f>IF(
Table1[[#This Row],[Budget_Profit]]=0,
"",
IF(
Table1[[#This Row],[Budget_Profit]]&gt;0,
(Table1[[#This Row],[Actual_Profit]]-Table1[[#This Row],[Budget_Profit]])/Table1[[#This Row],[Budget_Profit]],
(Table1[[#This Row],[Actual_Profit]]-Table1[[#This Row],[Budget_Profit]])/ABS(Table1[[#This Row],[Budget_Profit]])
)
)</f>
        <v>0.3</v>
      </c>
      <c r="N1659" s="5" t="str">
        <f>IF(Table1[[#This Row],[Profit_Var]]&gt;=0, "Above Budget", "Below Budget")</f>
        <v>Above Budget</v>
      </c>
      <c r="O1659">
        <v>83</v>
      </c>
      <c r="P1659">
        <v>60</v>
      </c>
      <c r="Q1659">
        <f>Table1[[#This Row],[COGS]]-Table1[[#This Row],[Budget_COGS]]</f>
        <v>23</v>
      </c>
      <c r="R1659" s="5">
        <f>IF(
Table1[[#This Row],[Budget_COGS]]=0,
"",
IF(
Table1[[#This Row],[Budget_COGS]]&gt;0,
(Table1[[#This Row],[Budget_COGS]]-Table1[[#This Row],[COGS]]) / Table1[[#This Row],[Budget_COGS]],
(Table1[[#This Row],[Budget_COGS]]-Table1[[#This Row],[COGS]]) / ABS(Table1[[#This Row],[Budget_COGS]])
)
)</f>
        <v>-0.38333333333333336</v>
      </c>
      <c r="S1659" s="5" t="str">
        <f>IF(Table1[[#This Row],[COGS _Var]]&gt;=0, "Above Budget", "Below Budget")</f>
        <v>Above Budget</v>
      </c>
      <c r="T1659">
        <f>Table1[[#This Row],[Actual_Sales]]-Table1[[#This Row],[COGS]]</f>
        <v>111</v>
      </c>
      <c r="U1659">
        <v>80</v>
      </c>
      <c r="V1659">
        <f>Table1[[#This Row],[Gross_Margin]]-Table1[[#This Row],[Budget_Margin]]</f>
        <v>31</v>
      </c>
      <c r="W1659" s="5">
        <f>IF(
Table1[[#This Row],[Budget_Margin]]=0,
"",
IF(
Table1[[#This Row],[Budget_Margin]]&gt;0,
(Table1[[#This Row],[Gross_Margin]]-Table1[[#This Row],[Budget_Margin]]) / Table1[[#This Row],[Budget_Margin]],
(Table1[[#This Row],[Gross_Margin]]-Table1[[#This Row],[Budget_Margin]]) / ABS(Table1[[#This Row],[Budget_Margin]])
)
)</f>
        <v>0.38750000000000001</v>
      </c>
      <c r="X1659" s="5" t="str">
        <f>IF(Table1[[#This Row],[Margin_Var]]&gt;=0, "Above Budget", "Below Budget")</f>
        <v>Above Budget</v>
      </c>
      <c r="Y1659" s="5">
        <f>IFERROR(Table1[[#This Row],[Gross_Margin]]/Table1[[#This Row],[Actual_Sales]],0)</f>
        <v>0.57216494845360821</v>
      </c>
      <c r="Z1659" s="5">
        <f>Table1[[#This Row],[Actual_Profit]]/Table1[[#This Row],[Actual_Sales]]</f>
        <v>0.33505154639175255</v>
      </c>
      <c r="AA1659">
        <v>46</v>
      </c>
      <c r="AB1659" s="5">
        <f>IFERROR(Table1[[#This Row],[Expenses]]/Table1[[#This Row],[Actual_Sales]],0)</f>
        <v>0.23711340206185566</v>
      </c>
      <c r="AC1659">
        <v>25</v>
      </c>
      <c r="AD1659">
        <v>1063</v>
      </c>
      <c r="AE1659" s="5">
        <f>IFERROR(Table1[[#This Row],[Inventory]]/Table1[[#This Row],[Actual_Sales]],0)</f>
        <v>5.4793814432989691</v>
      </c>
    </row>
    <row r="1660" spans="1:31" x14ac:dyDescent="0.25">
      <c r="A1660">
        <v>2592</v>
      </c>
      <c r="B1660">
        <v>715</v>
      </c>
      <c r="C1660">
        <v>3</v>
      </c>
      <c r="D1660" s="2">
        <v>40603</v>
      </c>
      <c r="E1660">
        <v>200</v>
      </c>
      <c r="F1660">
        <v>190</v>
      </c>
      <c r="G1660">
        <f>Table1[[#This Row],[Actual_Sales]]-Table1[[#This Row],[Budget_Sales]]</f>
        <v>10</v>
      </c>
      <c r="H1660" s="5">
        <f>IF(
Table1[[#This Row],[Budget_Sales]]=0,
"",
IF(
Table1[[#This Row],[Budget_Sales]]&gt;0,
(Table1[[#This Row],[Actual_Sales]]-Table1[[#This Row],[Budget_Sales]])/Table1[[#This Row],[Budget_Sales]],
(Table1[[#This Row],[Actual_Sales]]-Table1[[#This Row],[Budget_Sales]])/ABS(Table1[[#This Row],[Budget_Sales]])
)
)</f>
        <v>5.2631578947368418E-2</v>
      </c>
      <c r="I1660" s="5" t="str">
        <f>IF(Table1[[#This Row],[Sales_Var]]&gt;=0,"Above Budget","Below Budget")</f>
        <v>Above Budget</v>
      </c>
      <c r="J1660">
        <f>Table1[[#This Row],[Actual_Sales]]-(Table1[[#This Row],[COGS]]+Table1[[#This Row],[Expenses]])</f>
        <v>67</v>
      </c>
      <c r="K1660">
        <v>70</v>
      </c>
      <c r="L1660">
        <f>Table1[[#This Row],[Actual_Profit]]-Table1[[#This Row],[Budget_Profit]]</f>
        <v>-3</v>
      </c>
      <c r="M1660" s="5">
        <f>IF(
Table1[[#This Row],[Budget_Profit]]=0,
"",
IF(
Table1[[#This Row],[Budget_Profit]]&gt;0,
(Table1[[#This Row],[Actual_Profit]]-Table1[[#This Row],[Budget_Profit]])/Table1[[#This Row],[Budget_Profit]],
(Table1[[#This Row],[Actual_Profit]]-Table1[[#This Row],[Budget_Profit]])/ABS(Table1[[#This Row],[Budget_Profit]])
)
)</f>
        <v>-4.2857142857142858E-2</v>
      </c>
      <c r="N1660" s="5" t="str">
        <f>IF(Table1[[#This Row],[Profit_Var]]&gt;=0, "Above Budget", "Below Budget")</f>
        <v>Below Budget</v>
      </c>
      <c r="O1660">
        <v>80</v>
      </c>
      <c r="P1660">
        <v>80</v>
      </c>
      <c r="Q1660">
        <f>Table1[[#This Row],[COGS]]-Table1[[#This Row],[Budget_COGS]]</f>
        <v>0</v>
      </c>
      <c r="R1660" s="5">
        <f>IF(
Table1[[#This Row],[Budget_COGS]]=0,
"",
IF(
Table1[[#This Row],[Budget_COGS]]&gt;0,
(Table1[[#This Row],[Budget_COGS]]-Table1[[#This Row],[COGS]]) / Table1[[#This Row],[Budget_COGS]],
(Table1[[#This Row],[Budget_COGS]]-Table1[[#This Row],[COGS]]) / ABS(Table1[[#This Row],[Budget_COGS]])
)
)</f>
        <v>0</v>
      </c>
      <c r="S1660" s="5" t="str">
        <f>IF(Table1[[#This Row],[COGS _Var]]&gt;=0, "Above Budget", "Below Budget")</f>
        <v>Above Budget</v>
      </c>
      <c r="T1660">
        <f>Table1[[#This Row],[Actual_Sales]]-Table1[[#This Row],[COGS]]</f>
        <v>120</v>
      </c>
      <c r="U1660">
        <v>110</v>
      </c>
      <c r="V1660">
        <f>Table1[[#This Row],[Gross_Margin]]-Table1[[#This Row],[Budget_Margin]]</f>
        <v>10</v>
      </c>
      <c r="W1660" s="5">
        <f>IF(
Table1[[#This Row],[Budget_Margin]]=0,
"",
IF(
Table1[[#This Row],[Budget_Margin]]&gt;0,
(Table1[[#This Row],[Gross_Margin]]-Table1[[#This Row],[Budget_Margin]]) / Table1[[#This Row],[Budget_Margin]],
(Table1[[#This Row],[Gross_Margin]]-Table1[[#This Row],[Budget_Margin]]) / ABS(Table1[[#This Row],[Budget_Margin]])
)
)</f>
        <v>9.0909090909090912E-2</v>
      </c>
      <c r="X1660" s="5" t="str">
        <f>IF(Table1[[#This Row],[Margin_Var]]&gt;=0, "Above Budget", "Below Budget")</f>
        <v>Above Budget</v>
      </c>
      <c r="Y1660" s="5">
        <f>IFERROR(Table1[[#This Row],[Gross_Margin]]/Table1[[#This Row],[Actual_Sales]],0)</f>
        <v>0.6</v>
      </c>
      <c r="Z1660" s="5">
        <f>Table1[[#This Row],[Actual_Profit]]/Table1[[#This Row],[Actual_Sales]]</f>
        <v>0.33500000000000002</v>
      </c>
      <c r="AA1660">
        <v>53</v>
      </c>
      <c r="AB1660" s="5">
        <f>IFERROR(Table1[[#This Row],[Expenses]]/Table1[[#This Row],[Actual_Sales]],0)</f>
        <v>0.26500000000000001</v>
      </c>
      <c r="AC1660">
        <v>26</v>
      </c>
      <c r="AD1660">
        <v>415</v>
      </c>
      <c r="AE1660" s="5">
        <f>IFERROR(Table1[[#This Row],[Inventory]]/Table1[[#This Row],[Actual_Sales]],0)</f>
        <v>2.0750000000000002</v>
      </c>
    </row>
    <row r="1661" spans="1:31" x14ac:dyDescent="0.25">
      <c r="A1661">
        <v>141</v>
      </c>
      <c r="B1661">
        <v>754</v>
      </c>
      <c r="C1661">
        <v>3</v>
      </c>
      <c r="D1661" s="2">
        <v>40179</v>
      </c>
      <c r="E1661">
        <v>200</v>
      </c>
      <c r="F1661">
        <v>190</v>
      </c>
      <c r="G1661">
        <f>Table1[[#This Row],[Actual_Sales]]-Table1[[#This Row],[Budget_Sales]]</f>
        <v>10</v>
      </c>
      <c r="H1661" s="5">
        <f>IF(
Table1[[#This Row],[Budget_Sales]]=0,
"",
IF(
Table1[[#This Row],[Budget_Sales]]&gt;0,
(Table1[[#This Row],[Actual_Sales]]-Table1[[#This Row],[Budget_Sales]])/Table1[[#This Row],[Budget_Sales]],
(Table1[[#This Row],[Actual_Sales]]-Table1[[#This Row],[Budget_Sales]])/ABS(Table1[[#This Row],[Budget_Sales]])
)
)</f>
        <v>5.2631578947368418E-2</v>
      </c>
      <c r="I1661" s="5" t="str">
        <f>IF(Table1[[#This Row],[Sales_Var]]&gt;=0,"Above Budget","Below Budget")</f>
        <v>Above Budget</v>
      </c>
      <c r="J1661">
        <f>Table1[[#This Row],[Actual_Sales]]-(Table1[[#This Row],[COGS]]+Table1[[#This Row],[Expenses]])</f>
        <v>67</v>
      </c>
      <c r="K1661">
        <v>70</v>
      </c>
      <c r="L1661">
        <f>Table1[[#This Row],[Actual_Profit]]-Table1[[#This Row],[Budget_Profit]]</f>
        <v>-3</v>
      </c>
      <c r="M1661" s="5">
        <f>IF(
Table1[[#This Row],[Budget_Profit]]=0,
"",
IF(
Table1[[#This Row],[Budget_Profit]]&gt;0,
(Table1[[#This Row],[Actual_Profit]]-Table1[[#This Row],[Budget_Profit]])/Table1[[#This Row],[Budget_Profit]],
(Table1[[#This Row],[Actual_Profit]]-Table1[[#This Row],[Budget_Profit]])/ABS(Table1[[#This Row],[Budget_Profit]])
)
)</f>
        <v>-4.2857142857142858E-2</v>
      </c>
      <c r="N1661" s="5" t="str">
        <f>IF(Table1[[#This Row],[Profit_Var]]&gt;=0, "Above Budget", "Below Budget")</f>
        <v>Below Budget</v>
      </c>
      <c r="O1661">
        <v>84</v>
      </c>
      <c r="P1661">
        <v>80</v>
      </c>
      <c r="Q1661">
        <f>Table1[[#This Row],[COGS]]-Table1[[#This Row],[Budget_COGS]]</f>
        <v>4</v>
      </c>
      <c r="R1661" s="5">
        <f>IF(
Table1[[#This Row],[Budget_COGS]]=0,
"",
IF(
Table1[[#This Row],[Budget_COGS]]&gt;0,
(Table1[[#This Row],[Budget_COGS]]-Table1[[#This Row],[COGS]]) / Table1[[#This Row],[Budget_COGS]],
(Table1[[#This Row],[Budget_COGS]]-Table1[[#This Row],[COGS]]) / ABS(Table1[[#This Row],[Budget_COGS]])
)
)</f>
        <v>-0.05</v>
      </c>
      <c r="S1661" s="5" t="str">
        <f>IF(Table1[[#This Row],[COGS _Var]]&gt;=0, "Above Budget", "Below Budget")</f>
        <v>Above Budget</v>
      </c>
      <c r="T1661">
        <f>Table1[[#This Row],[Actual_Sales]]-Table1[[#This Row],[COGS]]</f>
        <v>116</v>
      </c>
      <c r="U1661">
        <v>110</v>
      </c>
      <c r="V1661">
        <f>Table1[[#This Row],[Gross_Margin]]-Table1[[#This Row],[Budget_Margin]]</f>
        <v>6</v>
      </c>
      <c r="W1661" s="5">
        <f>IF(
Table1[[#This Row],[Budget_Margin]]=0,
"",
IF(
Table1[[#This Row],[Budget_Margin]]&gt;0,
(Table1[[#This Row],[Gross_Margin]]-Table1[[#This Row],[Budget_Margin]]) / Table1[[#This Row],[Budget_Margin]],
(Table1[[#This Row],[Gross_Margin]]-Table1[[#This Row],[Budget_Margin]]) / ABS(Table1[[#This Row],[Budget_Margin]])
)
)</f>
        <v>5.4545454545454543E-2</v>
      </c>
      <c r="X1661" s="5" t="str">
        <f>IF(Table1[[#This Row],[Margin_Var]]&gt;=0, "Above Budget", "Below Budget")</f>
        <v>Above Budget</v>
      </c>
      <c r="Y1661" s="5">
        <f>IFERROR(Table1[[#This Row],[Gross_Margin]]/Table1[[#This Row],[Actual_Sales]],0)</f>
        <v>0.57999999999999996</v>
      </c>
      <c r="Z1661" s="5">
        <f>Table1[[#This Row],[Actual_Profit]]/Table1[[#This Row],[Actual_Sales]]</f>
        <v>0.33500000000000002</v>
      </c>
      <c r="AA1661">
        <v>49</v>
      </c>
      <c r="AB1661" s="5">
        <f>IFERROR(Table1[[#This Row],[Expenses]]/Table1[[#This Row],[Actual_Sales]],0)</f>
        <v>0.245</v>
      </c>
      <c r="AC1661">
        <v>26</v>
      </c>
      <c r="AD1661">
        <v>500</v>
      </c>
      <c r="AE1661" s="5">
        <f>IFERROR(Table1[[#This Row],[Inventory]]/Table1[[#This Row],[Actual_Sales]],0)</f>
        <v>2.5</v>
      </c>
    </row>
    <row r="1662" spans="1:31" x14ac:dyDescent="0.25">
      <c r="A1662">
        <v>5</v>
      </c>
      <c r="B1662">
        <v>216</v>
      </c>
      <c r="C1662">
        <v>12</v>
      </c>
      <c r="D1662" s="2">
        <v>40179</v>
      </c>
      <c r="E1662">
        <v>200</v>
      </c>
      <c r="F1662">
        <v>170</v>
      </c>
      <c r="G1662">
        <f>Table1[[#This Row],[Actual_Sales]]-Table1[[#This Row],[Budget_Sales]]</f>
        <v>30</v>
      </c>
      <c r="H1662" s="5">
        <f>IF(
Table1[[#This Row],[Budget_Sales]]=0,
"",
IF(
Table1[[#This Row],[Budget_Sales]]&gt;0,
(Table1[[#This Row],[Actual_Sales]]-Table1[[#This Row],[Budget_Sales]])/Table1[[#This Row],[Budget_Sales]],
(Table1[[#This Row],[Actual_Sales]]-Table1[[#This Row],[Budget_Sales]])/ABS(Table1[[#This Row],[Budget_Sales]])
)
)</f>
        <v>0.17647058823529413</v>
      </c>
      <c r="I1662" s="5" t="str">
        <f>IF(Table1[[#This Row],[Sales_Var]]&gt;=0,"Above Budget","Below Budget")</f>
        <v>Above Budget</v>
      </c>
      <c r="J1662">
        <f>Table1[[#This Row],[Actual_Sales]]-(Table1[[#This Row],[COGS]]+Table1[[#This Row],[Expenses]])</f>
        <v>67</v>
      </c>
      <c r="K1662">
        <v>60</v>
      </c>
      <c r="L1662">
        <f>Table1[[#This Row],[Actual_Profit]]-Table1[[#This Row],[Budget_Profit]]</f>
        <v>7</v>
      </c>
      <c r="M1662" s="5">
        <f>IF(
Table1[[#This Row],[Budget_Profit]]=0,
"",
IF(
Table1[[#This Row],[Budget_Profit]]&gt;0,
(Table1[[#This Row],[Actual_Profit]]-Table1[[#This Row],[Budget_Profit]])/Table1[[#This Row],[Budget_Profit]],
(Table1[[#This Row],[Actual_Profit]]-Table1[[#This Row],[Budget_Profit]])/ABS(Table1[[#This Row],[Budget_Profit]])
)
)</f>
        <v>0.11666666666666667</v>
      </c>
      <c r="N1662" s="5" t="str">
        <f>IF(Table1[[#This Row],[Profit_Var]]&gt;=0, "Above Budget", "Below Budget")</f>
        <v>Above Budget</v>
      </c>
      <c r="O1662">
        <v>84</v>
      </c>
      <c r="P1662">
        <v>70</v>
      </c>
      <c r="Q1662">
        <f>Table1[[#This Row],[COGS]]-Table1[[#This Row],[Budget_COGS]]</f>
        <v>14</v>
      </c>
      <c r="R1662" s="5">
        <f>IF(
Table1[[#This Row],[Budget_COGS]]=0,
"",
IF(
Table1[[#This Row],[Budget_COGS]]&gt;0,
(Table1[[#This Row],[Budget_COGS]]-Table1[[#This Row],[COGS]]) / Table1[[#This Row],[Budget_COGS]],
(Table1[[#This Row],[Budget_COGS]]-Table1[[#This Row],[COGS]]) / ABS(Table1[[#This Row],[Budget_COGS]])
)
)</f>
        <v>-0.2</v>
      </c>
      <c r="S1662" s="5" t="str">
        <f>IF(Table1[[#This Row],[COGS _Var]]&gt;=0, "Above Budget", "Below Budget")</f>
        <v>Above Budget</v>
      </c>
      <c r="T1662">
        <f>Table1[[#This Row],[Actual_Sales]]-Table1[[#This Row],[COGS]]</f>
        <v>116</v>
      </c>
      <c r="U1662">
        <v>100</v>
      </c>
      <c r="V1662">
        <f>Table1[[#This Row],[Gross_Margin]]-Table1[[#This Row],[Budget_Margin]]</f>
        <v>16</v>
      </c>
      <c r="W1662" s="5">
        <f>IF(
Table1[[#This Row],[Budget_Margin]]=0,
"",
IF(
Table1[[#This Row],[Budget_Margin]]&gt;0,
(Table1[[#This Row],[Gross_Margin]]-Table1[[#This Row],[Budget_Margin]]) / Table1[[#This Row],[Budget_Margin]],
(Table1[[#This Row],[Gross_Margin]]-Table1[[#This Row],[Budget_Margin]]) / ABS(Table1[[#This Row],[Budget_Margin]])
)
)</f>
        <v>0.16</v>
      </c>
      <c r="X1662" s="5" t="str">
        <f>IF(Table1[[#This Row],[Margin_Var]]&gt;=0, "Above Budget", "Below Budget")</f>
        <v>Above Budget</v>
      </c>
      <c r="Y1662" s="5">
        <f>IFERROR(Table1[[#This Row],[Gross_Margin]]/Table1[[#This Row],[Actual_Sales]],0)</f>
        <v>0.57999999999999996</v>
      </c>
      <c r="Z1662" s="5">
        <f>Table1[[#This Row],[Actual_Profit]]/Table1[[#This Row],[Actual_Sales]]</f>
        <v>0.33500000000000002</v>
      </c>
      <c r="AA1662">
        <v>49</v>
      </c>
      <c r="AB1662" s="5">
        <f>IFERROR(Table1[[#This Row],[Expenses]]/Table1[[#This Row],[Actual_Sales]],0)</f>
        <v>0.245</v>
      </c>
      <c r="AC1662">
        <v>26</v>
      </c>
      <c r="AD1662">
        <v>500</v>
      </c>
      <c r="AE1662" s="5">
        <f>IFERROR(Table1[[#This Row],[Inventory]]/Table1[[#This Row],[Actual_Sales]],0)</f>
        <v>2.5</v>
      </c>
    </row>
    <row r="1663" spans="1:31" x14ac:dyDescent="0.25">
      <c r="A1663">
        <v>83</v>
      </c>
      <c r="B1663">
        <v>541</v>
      </c>
      <c r="C1663">
        <v>13</v>
      </c>
      <c r="D1663" s="2">
        <v>40179</v>
      </c>
      <c r="E1663">
        <v>200</v>
      </c>
      <c r="F1663">
        <v>130</v>
      </c>
      <c r="G1663">
        <f>Table1[[#This Row],[Actual_Sales]]-Table1[[#This Row],[Budget_Sales]]</f>
        <v>70</v>
      </c>
      <c r="H1663" s="5">
        <f>IF(
Table1[[#This Row],[Budget_Sales]]=0,
"",
IF(
Table1[[#This Row],[Budget_Sales]]&gt;0,
(Table1[[#This Row],[Actual_Sales]]-Table1[[#This Row],[Budget_Sales]])/Table1[[#This Row],[Budget_Sales]],
(Table1[[#This Row],[Actual_Sales]]-Table1[[#This Row],[Budget_Sales]])/ABS(Table1[[#This Row],[Budget_Sales]])
)
)</f>
        <v>0.53846153846153844</v>
      </c>
      <c r="I1663" s="5" t="str">
        <f>IF(Table1[[#This Row],[Sales_Var]]&gt;=0,"Above Budget","Below Budget")</f>
        <v>Above Budget</v>
      </c>
      <c r="J1663">
        <f>Table1[[#This Row],[Actual_Sales]]-(Table1[[#This Row],[COGS]]+Table1[[#This Row],[Expenses]])</f>
        <v>67</v>
      </c>
      <c r="K1663">
        <v>50</v>
      </c>
      <c r="L1663">
        <f>Table1[[#This Row],[Actual_Profit]]-Table1[[#This Row],[Budget_Profit]]</f>
        <v>17</v>
      </c>
      <c r="M1663" s="5">
        <f>IF(
Table1[[#This Row],[Budget_Profit]]=0,
"",
IF(
Table1[[#This Row],[Budget_Profit]]&gt;0,
(Table1[[#This Row],[Actual_Profit]]-Table1[[#This Row],[Budget_Profit]])/Table1[[#This Row],[Budget_Profit]],
(Table1[[#This Row],[Actual_Profit]]-Table1[[#This Row],[Budget_Profit]])/ABS(Table1[[#This Row],[Budget_Profit]])
)
)</f>
        <v>0.34</v>
      </c>
      <c r="N1663" s="5" t="str">
        <f>IF(Table1[[#This Row],[Profit_Var]]&gt;=0, "Above Budget", "Below Budget")</f>
        <v>Above Budget</v>
      </c>
      <c r="O1663">
        <v>84</v>
      </c>
      <c r="P1663">
        <v>50</v>
      </c>
      <c r="Q1663">
        <f>Table1[[#This Row],[COGS]]-Table1[[#This Row],[Budget_COGS]]</f>
        <v>34</v>
      </c>
      <c r="R1663" s="5">
        <f>IF(
Table1[[#This Row],[Budget_COGS]]=0,
"",
IF(
Table1[[#This Row],[Budget_COGS]]&gt;0,
(Table1[[#This Row],[Budget_COGS]]-Table1[[#This Row],[COGS]]) / Table1[[#This Row],[Budget_COGS]],
(Table1[[#This Row],[Budget_COGS]]-Table1[[#This Row],[COGS]]) / ABS(Table1[[#This Row],[Budget_COGS]])
)
)</f>
        <v>-0.68</v>
      </c>
      <c r="S1663" s="5" t="str">
        <f>IF(Table1[[#This Row],[COGS _Var]]&gt;=0, "Above Budget", "Below Budget")</f>
        <v>Above Budget</v>
      </c>
      <c r="T1663">
        <f>Table1[[#This Row],[Actual_Sales]]-Table1[[#This Row],[COGS]]</f>
        <v>116</v>
      </c>
      <c r="U1663">
        <v>80</v>
      </c>
      <c r="V1663">
        <f>Table1[[#This Row],[Gross_Margin]]-Table1[[#This Row],[Budget_Margin]]</f>
        <v>36</v>
      </c>
      <c r="W1663" s="5">
        <f>IF(
Table1[[#This Row],[Budget_Margin]]=0,
"",
IF(
Table1[[#This Row],[Budget_Margin]]&gt;0,
(Table1[[#This Row],[Gross_Margin]]-Table1[[#This Row],[Budget_Margin]]) / Table1[[#This Row],[Budget_Margin]],
(Table1[[#This Row],[Gross_Margin]]-Table1[[#This Row],[Budget_Margin]]) / ABS(Table1[[#This Row],[Budget_Margin]])
)
)</f>
        <v>0.45</v>
      </c>
      <c r="X1663" s="5" t="str">
        <f>IF(Table1[[#This Row],[Margin_Var]]&gt;=0, "Above Budget", "Below Budget")</f>
        <v>Above Budget</v>
      </c>
      <c r="Y1663" s="5">
        <f>IFERROR(Table1[[#This Row],[Gross_Margin]]/Table1[[#This Row],[Actual_Sales]],0)</f>
        <v>0.57999999999999996</v>
      </c>
      <c r="Z1663" s="5">
        <f>Table1[[#This Row],[Actual_Profit]]/Table1[[#This Row],[Actual_Sales]]</f>
        <v>0.33500000000000002</v>
      </c>
      <c r="AA1663">
        <v>49</v>
      </c>
      <c r="AB1663" s="5">
        <f>IFERROR(Table1[[#This Row],[Expenses]]/Table1[[#This Row],[Actual_Sales]],0)</f>
        <v>0.245</v>
      </c>
      <c r="AC1663">
        <v>26</v>
      </c>
      <c r="AD1663">
        <v>500</v>
      </c>
      <c r="AE1663" s="5">
        <f>IFERROR(Table1[[#This Row],[Inventory]]/Table1[[#This Row],[Actual_Sales]],0)</f>
        <v>2.5</v>
      </c>
    </row>
    <row r="1664" spans="1:31" x14ac:dyDescent="0.25">
      <c r="A1664">
        <v>1882</v>
      </c>
      <c r="B1664">
        <v>702</v>
      </c>
      <c r="C1664">
        <v>9</v>
      </c>
      <c r="D1664" s="2">
        <v>40483</v>
      </c>
      <c r="E1664">
        <v>412</v>
      </c>
      <c r="F1664">
        <v>380</v>
      </c>
      <c r="G1664">
        <f>Table1[[#This Row],[Actual_Sales]]-Table1[[#This Row],[Budget_Sales]]</f>
        <v>32</v>
      </c>
      <c r="H1664" s="5">
        <f>IF(
Table1[[#This Row],[Budget_Sales]]=0,
"",
IF(
Table1[[#This Row],[Budget_Sales]]&gt;0,
(Table1[[#This Row],[Actual_Sales]]-Table1[[#This Row],[Budget_Sales]])/Table1[[#This Row],[Budget_Sales]],
(Table1[[#This Row],[Actual_Sales]]-Table1[[#This Row],[Budget_Sales]])/ABS(Table1[[#This Row],[Budget_Sales]])
)
)</f>
        <v>8.4210526315789472E-2</v>
      </c>
      <c r="I1664" s="5" t="str">
        <f>IF(Table1[[#This Row],[Sales_Var]]&gt;=0,"Above Budget","Below Budget")</f>
        <v>Above Budget</v>
      </c>
      <c r="J1664">
        <f>Table1[[#This Row],[Actual_Sales]]-(Table1[[#This Row],[COGS]]+Table1[[#This Row],[Expenses]])</f>
        <v>138</v>
      </c>
      <c r="K1664">
        <v>130</v>
      </c>
      <c r="L1664">
        <f>Table1[[#This Row],[Actual_Profit]]-Table1[[#This Row],[Budget_Profit]]</f>
        <v>8</v>
      </c>
      <c r="M1664" s="5">
        <f>IF(
Table1[[#This Row],[Budget_Profit]]=0,
"",
IF(
Table1[[#This Row],[Budget_Profit]]&gt;0,
(Table1[[#This Row],[Actual_Profit]]-Table1[[#This Row],[Budget_Profit]])/Table1[[#This Row],[Budget_Profit]],
(Table1[[#This Row],[Actual_Profit]]-Table1[[#This Row],[Budget_Profit]])/ABS(Table1[[#This Row],[Budget_Profit]])
)
)</f>
        <v>6.1538461538461542E-2</v>
      </c>
      <c r="N1664" s="5" t="str">
        <f>IF(Table1[[#This Row],[Profit_Var]]&gt;=0, "Above Budget", "Below Budget")</f>
        <v>Above Budget</v>
      </c>
      <c r="O1664">
        <v>173</v>
      </c>
      <c r="P1664">
        <v>160</v>
      </c>
      <c r="Q1664">
        <f>Table1[[#This Row],[COGS]]-Table1[[#This Row],[Budget_COGS]]</f>
        <v>13</v>
      </c>
      <c r="R1664" s="5">
        <f>IF(
Table1[[#This Row],[Budget_COGS]]=0,
"",
IF(
Table1[[#This Row],[Budget_COGS]]&gt;0,
(Table1[[#This Row],[Budget_COGS]]-Table1[[#This Row],[COGS]]) / Table1[[#This Row],[Budget_COGS]],
(Table1[[#This Row],[Budget_COGS]]-Table1[[#This Row],[COGS]]) / ABS(Table1[[#This Row],[Budget_COGS]])
)
)</f>
        <v>-8.1250000000000003E-2</v>
      </c>
      <c r="S1664" s="5" t="str">
        <f>IF(Table1[[#This Row],[COGS _Var]]&gt;=0, "Above Budget", "Below Budget")</f>
        <v>Above Budget</v>
      </c>
      <c r="T1664">
        <f>Table1[[#This Row],[Actual_Sales]]-Table1[[#This Row],[COGS]]</f>
        <v>239</v>
      </c>
      <c r="U1664">
        <v>220</v>
      </c>
      <c r="V1664">
        <f>Table1[[#This Row],[Gross_Margin]]-Table1[[#This Row],[Budget_Margin]]</f>
        <v>19</v>
      </c>
      <c r="W1664" s="5">
        <f>IF(
Table1[[#This Row],[Budget_Margin]]=0,
"",
IF(
Table1[[#This Row],[Budget_Margin]]&gt;0,
(Table1[[#This Row],[Gross_Margin]]-Table1[[#This Row],[Budget_Margin]]) / Table1[[#This Row],[Budget_Margin]],
(Table1[[#This Row],[Gross_Margin]]-Table1[[#This Row],[Budget_Margin]]) / ABS(Table1[[#This Row],[Budget_Margin]])
)
)</f>
        <v>8.6363636363636365E-2</v>
      </c>
      <c r="X1664" s="5" t="str">
        <f>IF(Table1[[#This Row],[Margin_Var]]&gt;=0, "Above Budget", "Below Budget")</f>
        <v>Above Budget</v>
      </c>
      <c r="Y1664" s="5">
        <f>IFERROR(Table1[[#This Row],[Gross_Margin]]/Table1[[#This Row],[Actual_Sales]],0)</f>
        <v>0.58009708737864074</v>
      </c>
      <c r="Z1664" s="5">
        <f>Table1[[#This Row],[Actual_Profit]]/Table1[[#This Row],[Actual_Sales]]</f>
        <v>0.33495145631067963</v>
      </c>
      <c r="AA1664">
        <v>101</v>
      </c>
      <c r="AB1664" s="5">
        <f>IFERROR(Table1[[#This Row],[Expenses]]/Table1[[#This Row],[Actual_Sales]],0)</f>
        <v>0.24514563106796117</v>
      </c>
      <c r="AC1664">
        <v>57</v>
      </c>
      <c r="AD1664">
        <v>1150</v>
      </c>
      <c r="AE1664" s="5">
        <f>IFERROR(Table1[[#This Row],[Inventory]]/Table1[[#This Row],[Actual_Sales]],0)</f>
        <v>2.79126213592233</v>
      </c>
    </row>
    <row r="1665" spans="1:31" x14ac:dyDescent="0.25">
      <c r="A1665">
        <v>3582</v>
      </c>
      <c r="B1665">
        <v>414</v>
      </c>
      <c r="C1665">
        <v>3</v>
      </c>
      <c r="D1665" s="2">
        <v>40787</v>
      </c>
      <c r="E1665">
        <v>212</v>
      </c>
      <c r="F1665">
        <v>200</v>
      </c>
      <c r="G1665">
        <f>Table1[[#This Row],[Actual_Sales]]-Table1[[#This Row],[Budget_Sales]]</f>
        <v>12</v>
      </c>
      <c r="H1665" s="5">
        <f>IF(
Table1[[#This Row],[Budget_Sales]]=0,
"",
IF(
Table1[[#This Row],[Budget_Sales]]&gt;0,
(Table1[[#This Row],[Actual_Sales]]-Table1[[#This Row],[Budget_Sales]])/Table1[[#This Row],[Budget_Sales]],
(Table1[[#This Row],[Actual_Sales]]-Table1[[#This Row],[Budget_Sales]])/ABS(Table1[[#This Row],[Budget_Sales]])
)
)</f>
        <v>0.06</v>
      </c>
      <c r="I1665" s="5" t="str">
        <f>IF(Table1[[#This Row],[Sales_Var]]&gt;=0,"Above Budget","Below Budget")</f>
        <v>Above Budget</v>
      </c>
      <c r="J1665">
        <f>Table1[[#This Row],[Actual_Sales]]-(Table1[[#This Row],[COGS]]+Table1[[#This Row],[Expenses]])</f>
        <v>71</v>
      </c>
      <c r="K1665">
        <v>70</v>
      </c>
      <c r="L1665">
        <f>Table1[[#This Row],[Actual_Profit]]-Table1[[#This Row],[Budget_Profit]]</f>
        <v>1</v>
      </c>
      <c r="M1665" s="5">
        <f>IF(
Table1[[#This Row],[Budget_Profit]]=0,
"",
IF(
Table1[[#This Row],[Budget_Profit]]&gt;0,
(Table1[[#This Row],[Actual_Profit]]-Table1[[#This Row],[Budget_Profit]])/Table1[[#This Row],[Budget_Profit]],
(Table1[[#This Row],[Actual_Profit]]-Table1[[#This Row],[Budget_Profit]])/ABS(Table1[[#This Row],[Budget_Profit]])
)
)</f>
        <v>1.4285714285714285E-2</v>
      </c>
      <c r="N1665" s="5" t="str">
        <f>IF(Table1[[#This Row],[Profit_Var]]&gt;=0, "Above Budget", "Below Budget")</f>
        <v>Above Budget</v>
      </c>
      <c r="O1665">
        <v>85</v>
      </c>
      <c r="P1665">
        <v>90</v>
      </c>
      <c r="Q1665">
        <f>Table1[[#This Row],[COGS]]-Table1[[#This Row],[Budget_COGS]]</f>
        <v>-5</v>
      </c>
      <c r="R1665" s="5">
        <f>IF(
Table1[[#This Row],[Budget_COGS]]=0,
"",
IF(
Table1[[#This Row],[Budget_COGS]]&gt;0,
(Table1[[#This Row],[Budget_COGS]]-Table1[[#This Row],[COGS]]) / Table1[[#This Row],[Budget_COGS]],
(Table1[[#This Row],[Budget_COGS]]-Table1[[#This Row],[COGS]]) / ABS(Table1[[#This Row],[Budget_COGS]])
)
)</f>
        <v>5.5555555555555552E-2</v>
      </c>
      <c r="S1665" s="5" t="str">
        <f>IF(Table1[[#This Row],[COGS _Var]]&gt;=0, "Above Budget", "Below Budget")</f>
        <v>Below Budget</v>
      </c>
      <c r="T1665">
        <f>Table1[[#This Row],[Actual_Sales]]-Table1[[#This Row],[COGS]]</f>
        <v>127</v>
      </c>
      <c r="U1665">
        <v>110</v>
      </c>
      <c r="V1665">
        <f>Table1[[#This Row],[Gross_Margin]]-Table1[[#This Row],[Budget_Margin]]</f>
        <v>17</v>
      </c>
      <c r="W1665" s="5">
        <f>IF(
Table1[[#This Row],[Budget_Margin]]=0,
"",
IF(
Table1[[#This Row],[Budget_Margin]]&gt;0,
(Table1[[#This Row],[Gross_Margin]]-Table1[[#This Row],[Budget_Margin]]) / Table1[[#This Row],[Budget_Margin]],
(Table1[[#This Row],[Gross_Margin]]-Table1[[#This Row],[Budget_Margin]]) / ABS(Table1[[#This Row],[Budget_Margin]])
)
)</f>
        <v>0.15454545454545454</v>
      </c>
      <c r="X1665" s="5" t="str">
        <f>IF(Table1[[#This Row],[Margin_Var]]&gt;=0, "Above Budget", "Below Budget")</f>
        <v>Above Budget</v>
      </c>
      <c r="Y1665" s="5">
        <f>IFERROR(Table1[[#This Row],[Gross_Margin]]/Table1[[#This Row],[Actual_Sales]],0)</f>
        <v>0.59905660377358494</v>
      </c>
      <c r="Z1665" s="5">
        <f>Table1[[#This Row],[Actual_Profit]]/Table1[[#This Row],[Actual_Sales]]</f>
        <v>0.33490566037735847</v>
      </c>
      <c r="AA1665">
        <v>56</v>
      </c>
      <c r="AB1665" s="5">
        <f>IFERROR(Table1[[#This Row],[Expenses]]/Table1[[#This Row],[Actual_Sales]],0)</f>
        <v>0.26415094339622641</v>
      </c>
      <c r="AC1665">
        <v>28</v>
      </c>
      <c r="AD1665">
        <v>555</v>
      </c>
      <c r="AE1665" s="5">
        <f>IFERROR(Table1[[#This Row],[Inventory]]/Table1[[#This Row],[Actual_Sales]],0)</f>
        <v>2.6179245283018866</v>
      </c>
    </row>
    <row r="1666" spans="1:31" x14ac:dyDescent="0.25">
      <c r="A1666">
        <v>3707</v>
      </c>
      <c r="B1666">
        <v>941</v>
      </c>
      <c r="C1666">
        <v>6</v>
      </c>
      <c r="D1666" s="2">
        <v>40787</v>
      </c>
      <c r="E1666">
        <v>212</v>
      </c>
      <c r="F1666">
        <v>190</v>
      </c>
      <c r="G1666">
        <f>Table1[[#This Row],[Actual_Sales]]-Table1[[#This Row],[Budget_Sales]]</f>
        <v>22</v>
      </c>
      <c r="H1666" s="5">
        <f>IF(
Table1[[#This Row],[Budget_Sales]]=0,
"",
IF(
Table1[[#This Row],[Budget_Sales]]&gt;0,
(Table1[[#This Row],[Actual_Sales]]-Table1[[#This Row],[Budget_Sales]])/Table1[[#This Row],[Budget_Sales]],
(Table1[[#This Row],[Actual_Sales]]-Table1[[#This Row],[Budget_Sales]])/ABS(Table1[[#This Row],[Budget_Sales]])
)
)</f>
        <v>0.11578947368421053</v>
      </c>
      <c r="I1666" s="5" t="str">
        <f>IF(Table1[[#This Row],[Sales_Var]]&gt;=0,"Above Budget","Below Budget")</f>
        <v>Above Budget</v>
      </c>
      <c r="J1666">
        <f>Table1[[#This Row],[Actual_Sales]]-(Table1[[#This Row],[COGS]]+Table1[[#This Row],[Expenses]])</f>
        <v>71</v>
      </c>
      <c r="K1666">
        <v>70</v>
      </c>
      <c r="L1666">
        <f>Table1[[#This Row],[Actual_Profit]]-Table1[[#This Row],[Budget_Profit]]</f>
        <v>1</v>
      </c>
      <c r="M1666" s="5">
        <f>IF(
Table1[[#This Row],[Budget_Profit]]=0,
"",
IF(
Table1[[#This Row],[Budget_Profit]]&gt;0,
(Table1[[#This Row],[Actual_Profit]]-Table1[[#This Row],[Budget_Profit]])/Table1[[#This Row],[Budget_Profit]],
(Table1[[#This Row],[Actual_Profit]]-Table1[[#This Row],[Budget_Profit]])/ABS(Table1[[#This Row],[Budget_Profit]])
)
)</f>
        <v>1.4285714285714285E-2</v>
      </c>
      <c r="N1666" s="5" t="str">
        <f>IF(Table1[[#This Row],[Profit_Var]]&gt;=0, "Above Budget", "Below Budget")</f>
        <v>Above Budget</v>
      </c>
      <c r="O1666">
        <v>85</v>
      </c>
      <c r="P1666">
        <v>80</v>
      </c>
      <c r="Q1666">
        <f>Table1[[#This Row],[COGS]]-Table1[[#This Row],[Budget_COGS]]</f>
        <v>5</v>
      </c>
      <c r="R1666" s="5">
        <f>IF(
Table1[[#This Row],[Budget_COGS]]=0,
"",
IF(
Table1[[#This Row],[Budget_COGS]]&gt;0,
(Table1[[#This Row],[Budget_COGS]]-Table1[[#This Row],[COGS]]) / Table1[[#This Row],[Budget_COGS]],
(Table1[[#This Row],[Budget_COGS]]-Table1[[#This Row],[COGS]]) / ABS(Table1[[#This Row],[Budget_COGS]])
)
)</f>
        <v>-6.25E-2</v>
      </c>
      <c r="S1666" s="5" t="str">
        <f>IF(Table1[[#This Row],[COGS _Var]]&gt;=0, "Above Budget", "Below Budget")</f>
        <v>Above Budget</v>
      </c>
      <c r="T1666">
        <f>Table1[[#This Row],[Actual_Sales]]-Table1[[#This Row],[COGS]]</f>
        <v>127</v>
      </c>
      <c r="U1666">
        <v>110</v>
      </c>
      <c r="V1666">
        <f>Table1[[#This Row],[Gross_Margin]]-Table1[[#This Row],[Budget_Margin]]</f>
        <v>17</v>
      </c>
      <c r="W1666" s="5">
        <f>IF(
Table1[[#This Row],[Budget_Margin]]=0,
"",
IF(
Table1[[#This Row],[Budget_Margin]]&gt;0,
(Table1[[#This Row],[Gross_Margin]]-Table1[[#This Row],[Budget_Margin]]) / Table1[[#This Row],[Budget_Margin]],
(Table1[[#This Row],[Gross_Margin]]-Table1[[#This Row],[Budget_Margin]]) / ABS(Table1[[#This Row],[Budget_Margin]])
)
)</f>
        <v>0.15454545454545454</v>
      </c>
      <c r="X1666" s="5" t="str">
        <f>IF(Table1[[#This Row],[Margin_Var]]&gt;=0, "Above Budget", "Below Budget")</f>
        <v>Above Budget</v>
      </c>
      <c r="Y1666" s="5">
        <f>IFERROR(Table1[[#This Row],[Gross_Margin]]/Table1[[#This Row],[Actual_Sales]],0)</f>
        <v>0.59905660377358494</v>
      </c>
      <c r="Z1666" s="5">
        <f>Table1[[#This Row],[Actual_Profit]]/Table1[[#This Row],[Actual_Sales]]</f>
        <v>0.33490566037735847</v>
      </c>
      <c r="AA1666">
        <v>56</v>
      </c>
      <c r="AB1666" s="5">
        <f>IFERROR(Table1[[#This Row],[Expenses]]/Table1[[#This Row],[Actual_Sales]],0)</f>
        <v>0.26415094339622641</v>
      </c>
      <c r="AC1666">
        <v>28</v>
      </c>
      <c r="AD1666">
        <v>555</v>
      </c>
      <c r="AE1666" s="5">
        <f>IFERROR(Table1[[#This Row],[Inventory]]/Table1[[#This Row],[Actual_Sales]],0)</f>
        <v>2.6179245283018866</v>
      </c>
    </row>
    <row r="1667" spans="1:31" x14ac:dyDescent="0.25">
      <c r="A1667">
        <v>2361</v>
      </c>
      <c r="B1667">
        <v>503</v>
      </c>
      <c r="C1667">
        <v>6</v>
      </c>
      <c r="D1667" s="2">
        <v>40575</v>
      </c>
      <c r="E1667">
        <v>362</v>
      </c>
      <c r="F1667">
        <v>320</v>
      </c>
      <c r="G1667">
        <f>Table1[[#This Row],[Actual_Sales]]-Table1[[#This Row],[Budget_Sales]]</f>
        <v>42</v>
      </c>
      <c r="H1667" s="5">
        <f>IF(
Table1[[#This Row],[Budget_Sales]]=0,
"",
IF(
Table1[[#This Row],[Budget_Sales]]&gt;0,
(Table1[[#This Row],[Actual_Sales]]-Table1[[#This Row],[Budget_Sales]])/Table1[[#This Row],[Budget_Sales]],
(Table1[[#This Row],[Actual_Sales]]-Table1[[#This Row],[Budget_Sales]])/ABS(Table1[[#This Row],[Budget_Sales]])
)
)</f>
        <v>0.13125000000000001</v>
      </c>
      <c r="I1667" s="5" t="str">
        <f>IF(Table1[[#This Row],[Sales_Var]]&gt;=0,"Above Budget","Below Budget")</f>
        <v>Above Budget</v>
      </c>
      <c r="J1667">
        <f>Table1[[#This Row],[Actual_Sales]]-(Table1[[#This Row],[COGS]]+Table1[[#This Row],[Expenses]])</f>
        <v>121</v>
      </c>
      <c r="K1667">
        <v>100</v>
      </c>
      <c r="L1667">
        <f>Table1[[#This Row],[Actual_Profit]]-Table1[[#This Row],[Budget_Profit]]</f>
        <v>21</v>
      </c>
      <c r="M1667" s="5">
        <f>IF(
Table1[[#This Row],[Budget_Profit]]=0,
"",
IF(
Table1[[#This Row],[Budget_Profit]]&gt;0,
(Table1[[#This Row],[Actual_Profit]]-Table1[[#This Row],[Budget_Profit]])/Table1[[#This Row],[Budget_Profit]],
(Table1[[#This Row],[Actual_Profit]]-Table1[[#This Row],[Budget_Profit]])/ABS(Table1[[#This Row],[Budget_Profit]])
)
)</f>
        <v>0.21</v>
      </c>
      <c r="N1667" s="5" t="str">
        <f>IF(Table1[[#This Row],[Profit_Var]]&gt;=0, "Above Budget", "Below Budget")</f>
        <v>Above Budget</v>
      </c>
      <c r="O1667">
        <v>170</v>
      </c>
      <c r="P1667">
        <v>160</v>
      </c>
      <c r="Q1667">
        <f>Table1[[#This Row],[COGS]]-Table1[[#This Row],[Budget_COGS]]</f>
        <v>10</v>
      </c>
      <c r="R1667" s="5">
        <f>IF(
Table1[[#This Row],[Budget_COGS]]=0,
"",
IF(
Table1[[#This Row],[Budget_COGS]]&gt;0,
(Table1[[#This Row],[Budget_COGS]]-Table1[[#This Row],[COGS]]) / Table1[[#This Row],[Budget_COGS]],
(Table1[[#This Row],[Budget_COGS]]-Table1[[#This Row],[COGS]]) / ABS(Table1[[#This Row],[Budget_COGS]])
)
)</f>
        <v>-6.25E-2</v>
      </c>
      <c r="S1667" s="5" t="str">
        <f>IF(Table1[[#This Row],[COGS _Var]]&gt;=0, "Above Budget", "Below Budget")</f>
        <v>Above Budget</v>
      </c>
      <c r="T1667">
        <f>Table1[[#This Row],[Actual_Sales]]-Table1[[#This Row],[COGS]]</f>
        <v>192</v>
      </c>
      <c r="U1667">
        <v>160</v>
      </c>
      <c r="V1667">
        <f>Table1[[#This Row],[Gross_Margin]]-Table1[[#This Row],[Budget_Margin]]</f>
        <v>32</v>
      </c>
      <c r="W1667" s="5">
        <f>IF(
Table1[[#This Row],[Budget_Margin]]=0,
"",
IF(
Table1[[#This Row],[Budget_Margin]]&gt;0,
(Table1[[#This Row],[Gross_Margin]]-Table1[[#This Row],[Budget_Margin]]) / Table1[[#This Row],[Budget_Margin]],
(Table1[[#This Row],[Gross_Margin]]-Table1[[#This Row],[Budget_Margin]]) / ABS(Table1[[#This Row],[Budget_Margin]])
)
)</f>
        <v>0.2</v>
      </c>
      <c r="X1667" s="5" t="str">
        <f>IF(Table1[[#This Row],[Margin_Var]]&gt;=0, "Above Budget", "Below Budget")</f>
        <v>Above Budget</v>
      </c>
      <c r="Y1667" s="5">
        <f>IFERROR(Table1[[#This Row],[Gross_Margin]]/Table1[[#This Row],[Actual_Sales]],0)</f>
        <v>0.53038674033149169</v>
      </c>
      <c r="Z1667" s="5">
        <f>Table1[[#This Row],[Actual_Profit]]/Table1[[#This Row],[Actual_Sales]]</f>
        <v>0.33425414364640882</v>
      </c>
      <c r="AA1667">
        <v>71</v>
      </c>
      <c r="AB1667" s="5">
        <f>IFERROR(Table1[[#This Row],[Expenses]]/Table1[[#This Row],[Actual_Sales]],0)</f>
        <v>0.19613259668508287</v>
      </c>
      <c r="AC1667">
        <v>47</v>
      </c>
      <c r="AD1667">
        <v>1073</v>
      </c>
      <c r="AE1667" s="5">
        <f>IFERROR(Table1[[#This Row],[Inventory]]/Table1[[#This Row],[Actual_Sales]],0)</f>
        <v>2.9640883977900554</v>
      </c>
    </row>
    <row r="1668" spans="1:31" x14ac:dyDescent="0.25">
      <c r="A1668">
        <v>2438</v>
      </c>
      <c r="B1668">
        <v>774</v>
      </c>
      <c r="C1668">
        <v>7</v>
      </c>
      <c r="D1668" s="2">
        <v>40575</v>
      </c>
      <c r="E1668">
        <v>362</v>
      </c>
      <c r="F1668">
        <v>330</v>
      </c>
      <c r="G1668">
        <f>Table1[[#This Row],[Actual_Sales]]-Table1[[#This Row],[Budget_Sales]]</f>
        <v>32</v>
      </c>
      <c r="H1668" s="5">
        <f>IF(
Table1[[#This Row],[Budget_Sales]]=0,
"",
IF(
Table1[[#This Row],[Budget_Sales]]&gt;0,
(Table1[[#This Row],[Actual_Sales]]-Table1[[#This Row],[Budget_Sales]])/Table1[[#This Row],[Budget_Sales]],
(Table1[[#This Row],[Actual_Sales]]-Table1[[#This Row],[Budget_Sales]])/ABS(Table1[[#This Row],[Budget_Sales]])
)
)</f>
        <v>9.696969696969697E-2</v>
      </c>
      <c r="I1668" s="5" t="str">
        <f>IF(Table1[[#This Row],[Sales_Var]]&gt;=0,"Above Budget","Below Budget")</f>
        <v>Above Budget</v>
      </c>
      <c r="J1668">
        <f>Table1[[#This Row],[Actual_Sales]]-(Table1[[#This Row],[COGS]]+Table1[[#This Row],[Expenses]])</f>
        <v>121</v>
      </c>
      <c r="K1668">
        <v>110</v>
      </c>
      <c r="L1668">
        <f>Table1[[#This Row],[Actual_Profit]]-Table1[[#This Row],[Budget_Profit]]</f>
        <v>11</v>
      </c>
      <c r="M1668" s="5">
        <f>IF(
Table1[[#This Row],[Budget_Profit]]=0,
"",
IF(
Table1[[#This Row],[Budget_Profit]]&gt;0,
(Table1[[#This Row],[Actual_Profit]]-Table1[[#This Row],[Budget_Profit]])/Table1[[#This Row],[Budget_Profit]],
(Table1[[#This Row],[Actual_Profit]]-Table1[[#This Row],[Budget_Profit]])/ABS(Table1[[#This Row],[Budget_Profit]])
)
)</f>
        <v>0.1</v>
      </c>
      <c r="N1668" s="5" t="str">
        <f>IF(Table1[[#This Row],[Profit_Var]]&gt;=0, "Above Budget", "Below Budget")</f>
        <v>Above Budget</v>
      </c>
      <c r="O1668">
        <v>170</v>
      </c>
      <c r="P1668">
        <v>160</v>
      </c>
      <c r="Q1668">
        <f>Table1[[#This Row],[COGS]]-Table1[[#This Row],[Budget_COGS]]</f>
        <v>10</v>
      </c>
      <c r="R1668" s="5">
        <f>IF(
Table1[[#This Row],[Budget_COGS]]=0,
"",
IF(
Table1[[#This Row],[Budget_COGS]]&gt;0,
(Table1[[#This Row],[Budget_COGS]]-Table1[[#This Row],[COGS]]) / Table1[[#This Row],[Budget_COGS]],
(Table1[[#This Row],[Budget_COGS]]-Table1[[#This Row],[COGS]]) / ABS(Table1[[#This Row],[Budget_COGS]])
)
)</f>
        <v>-6.25E-2</v>
      </c>
      <c r="S1668" s="5" t="str">
        <f>IF(Table1[[#This Row],[COGS _Var]]&gt;=0, "Above Budget", "Below Budget")</f>
        <v>Above Budget</v>
      </c>
      <c r="T1668">
        <f>Table1[[#This Row],[Actual_Sales]]-Table1[[#This Row],[COGS]]</f>
        <v>192</v>
      </c>
      <c r="U1668">
        <v>170</v>
      </c>
      <c r="V1668">
        <f>Table1[[#This Row],[Gross_Margin]]-Table1[[#This Row],[Budget_Margin]]</f>
        <v>22</v>
      </c>
      <c r="W1668" s="5">
        <f>IF(
Table1[[#This Row],[Budget_Margin]]=0,
"",
IF(
Table1[[#This Row],[Budget_Margin]]&gt;0,
(Table1[[#This Row],[Gross_Margin]]-Table1[[#This Row],[Budget_Margin]]) / Table1[[#This Row],[Budget_Margin]],
(Table1[[#This Row],[Gross_Margin]]-Table1[[#This Row],[Budget_Margin]]) / ABS(Table1[[#This Row],[Budget_Margin]])
)
)</f>
        <v>0.12941176470588237</v>
      </c>
      <c r="X1668" s="5" t="str">
        <f>IF(Table1[[#This Row],[Margin_Var]]&gt;=0, "Above Budget", "Below Budget")</f>
        <v>Above Budget</v>
      </c>
      <c r="Y1668" s="5">
        <f>IFERROR(Table1[[#This Row],[Gross_Margin]]/Table1[[#This Row],[Actual_Sales]],0)</f>
        <v>0.53038674033149169</v>
      </c>
      <c r="Z1668" s="5">
        <f>Table1[[#This Row],[Actual_Profit]]/Table1[[#This Row],[Actual_Sales]]</f>
        <v>0.33425414364640882</v>
      </c>
      <c r="AA1668">
        <v>71</v>
      </c>
      <c r="AB1668" s="5">
        <f>IFERROR(Table1[[#This Row],[Expenses]]/Table1[[#This Row],[Actual_Sales]],0)</f>
        <v>0.19613259668508287</v>
      </c>
      <c r="AC1668">
        <v>47</v>
      </c>
      <c r="AD1668">
        <v>1073</v>
      </c>
      <c r="AE1668" s="5">
        <f>IFERROR(Table1[[#This Row],[Inventory]]/Table1[[#This Row],[Actual_Sales]],0)</f>
        <v>2.9640883977900554</v>
      </c>
    </row>
    <row r="1669" spans="1:31" x14ac:dyDescent="0.25">
      <c r="A1669">
        <v>2473</v>
      </c>
      <c r="B1669">
        <v>970</v>
      </c>
      <c r="C1669">
        <v>8</v>
      </c>
      <c r="D1669" s="2">
        <v>40575</v>
      </c>
      <c r="E1669">
        <v>362</v>
      </c>
      <c r="F1669">
        <v>290</v>
      </c>
      <c r="G1669">
        <f>Table1[[#This Row],[Actual_Sales]]-Table1[[#This Row],[Budget_Sales]]</f>
        <v>72</v>
      </c>
      <c r="H1669" s="5">
        <f>IF(
Table1[[#This Row],[Budget_Sales]]=0,
"",
IF(
Table1[[#This Row],[Budget_Sales]]&gt;0,
(Table1[[#This Row],[Actual_Sales]]-Table1[[#This Row],[Budget_Sales]])/Table1[[#This Row],[Budget_Sales]],
(Table1[[#This Row],[Actual_Sales]]-Table1[[#This Row],[Budget_Sales]])/ABS(Table1[[#This Row],[Budget_Sales]])
)
)</f>
        <v>0.24827586206896551</v>
      </c>
      <c r="I1669" s="5" t="str">
        <f>IF(Table1[[#This Row],[Sales_Var]]&gt;=0,"Above Budget","Below Budget")</f>
        <v>Above Budget</v>
      </c>
      <c r="J1669">
        <f>Table1[[#This Row],[Actual_Sales]]-(Table1[[#This Row],[COGS]]+Table1[[#This Row],[Expenses]])</f>
        <v>121</v>
      </c>
      <c r="K1669">
        <v>100</v>
      </c>
      <c r="L1669">
        <f>Table1[[#This Row],[Actual_Profit]]-Table1[[#This Row],[Budget_Profit]]</f>
        <v>21</v>
      </c>
      <c r="M1669" s="5">
        <f>IF(
Table1[[#This Row],[Budget_Profit]]=0,
"",
IF(
Table1[[#This Row],[Budget_Profit]]&gt;0,
(Table1[[#This Row],[Actual_Profit]]-Table1[[#This Row],[Budget_Profit]])/Table1[[#This Row],[Budget_Profit]],
(Table1[[#This Row],[Actual_Profit]]-Table1[[#This Row],[Budget_Profit]])/ABS(Table1[[#This Row],[Budget_Profit]])
)
)</f>
        <v>0.21</v>
      </c>
      <c r="N1669" s="5" t="str">
        <f>IF(Table1[[#This Row],[Profit_Var]]&gt;=0, "Above Budget", "Below Budget")</f>
        <v>Above Budget</v>
      </c>
      <c r="O1669">
        <v>170</v>
      </c>
      <c r="P1669">
        <v>140</v>
      </c>
      <c r="Q1669">
        <f>Table1[[#This Row],[COGS]]-Table1[[#This Row],[Budget_COGS]]</f>
        <v>30</v>
      </c>
      <c r="R1669" s="5">
        <f>IF(
Table1[[#This Row],[Budget_COGS]]=0,
"",
IF(
Table1[[#This Row],[Budget_COGS]]&gt;0,
(Table1[[#This Row],[Budget_COGS]]-Table1[[#This Row],[COGS]]) / Table1[[#This Row],[Budget_COGS]],
(Table1[[#This Row],[Budget_COGS]]-Table1[[#This Row],[COGS]]) / ABS(Table1[[#This Row],[Budget_COGS]])
)
)</f>
        <v>-0.21428571428571427</v>
      </c>
      <c r="S1669" s="5" t="str">
        <f>IF(Table1[[#This Row],[COGS _Var]]&gt;=0, "Above Budget", "Below Budget")</f>
        <v>Above Budget</v>
      </c>
      <c r="T1669">
        <f>Table1[[#This Row],[Actual_Sales]]-Table1[[#This Row],[COGS]]</f>
        <v>192</v>
      </c>
      <c r="U1669">
        <v>150</v>
      </c>
      <c r="V1669">
        <f>Table1[[#This Row],[Gross_Margin]]-Table1[[#This Row],[Budget_Margin]]</f>
        <v>42</v>
      </c>
      <c r="W1669" s="5">
        <f>IF(
Table1[[#This Row],[Budget_Margin]]=0,
"",
IF(
Table1[[#This Row],[Budget_Margin]]&gt;0,
(Table1[[#This Row],[Gross_Margin]]-Table1[[#This Row],[Budget_Margin]]) / Table1[[#This Row],[Budget_Margin]],
(Table1[[#This Row],[Gross_Margin]]-Table1[[#This Row],[Budget_Margin]]) / ABS(Table1[[#This Row],[Budget_Margin]])
)
)</f>
        <v>0.28000000000000003</v>
      </c>
      <c r="X1669" s="5" t="str">
        <f>IF(Table1[[#This Row],[Margin_Var]]&gt;=0, "Above Budget", "Below Budget")</f>
        <v>Above Budget</v>
      </c>
      <c r="Y1669" s="5">
        <f>IFERROR(Table1[[#This Row],[Gross_Margin]]/Table1[[#This Row],[Actual_Sales]],0)</f>
        <v>0.53038674033149169</v>
      </c>
      <c r="Z1669" s="5">
        <f>Table1[[#This Row],[Actual_Profit]]/Table1[[#This Row],[Actual_Sales]]</f>
        <v>0.33425414364640882</v>
      </c>
      <c r="AA1669">
        <v>71</v>
      </c>
      <c r="AB1669" s="5">
        <f>IFERROR(Table1[[#This Row],[Expenses]]/Table1[[#This Row],[Actual_Sales]],0)</f>
        <v>0.19613259668508287</v>
      </c>
      <c r="AC1669">
        <v>47</v>
      </c>
      <c r="AD1669">
        <v>1073</v>
      </c>
      <c r="AE1669" s="5">
        <f>IFERROR(Table1[[#This Row],[Inventory]]/Table1[[#This Row],[Actual_Sales]],0)</f>
        <v>2.9640883977900554</v>
      </c>
    </row>
    <row r="1670" spans="1:31" x14ac:dyDescent="0.25">
      <c r="A1670">
        <v>4079</v>
      </c>
      <c r="B1670">
        <v>225</v>
      </c>
      <c r="C1670">
        <v>5</v>
      </c>
      <c r="D1670" s="2">
        <v>40878</v>
      </c>
      <c r="E1670">
        <v>114</v>
      </c>
      <c r="F1670">
        <v>80</v>
      </c>
      <c r="G1670">
        <f>Table1[[#This Row],[Actual_Sales]]-Table1[[#This Row],[Budget_Sales]]</f>
        <v>34</v>
      </c>
      <c r="H1670" s="5">
        <f>IF(
Table1[[#This Row],[Budget_Sales]]=0,
"",
IF(
Table1[[#This Row],[Budget_Sales]]&gt;0,
(Table1[[#This Row],[Actual_Sales]]-Table1[[#This Row],[Budget_Sales]])/Table1[[#This Row],[Budget_Sales]],
(Table1[[#This Row],[Actual_Sales]]-Table1[[#This Row],[Budget_Sales]])/ABS(Table1[[#This Row],[Budget_Sales]])
)
)</f>
        <v>0.42499999999999999</v>
      </c>
      <c r="I1670" s="5" t="str">
        <f>IF(Table1[[#This Row],[Sales_Var]]&gt;=0,"Above Budget","Below Budget")</f>
        <v>Above Budget</v>
      </c>
      <c r="J1670">
        <f>Table1[[#This Row],[Actual_Sales]]-(Table1[[#This Row],[COGS]]+Table1[[#This Row],[Expenses]])</f>
        <v>38</v>
      </c>
      <c r="K1670">
        <v>20</v>
      </c>
      <c r="L1670">
        <f>Table1[[#This Row],[Actual_Profit]]-Table1[[#This Row],[Budget_Profit]]</f>
        <v>18</v>
      </c>
      <c r="M1670" s="5">
        <f>IF(
Table1[[#This Row],[Budget_Profit]]=0,
"",
IF(
Table1[[#This Row],[Budget_Profit]]&gt;0,
(Table1[[#This Row],[Actual_Profit]]-Table1[[#This Row],[Budget_Profit]])/Table1[[#This Row],[Budget_Profit]],
(Table1[[#This Row],[Actual_Profit]]-Table1[[#This Row],[Budget_Profit]])/ABS(Table1[[#This Row],[Budget_Profit]])
)
)</f>
        <v>0.9</v>
      </c>
      <c r="N1670" s="5" t="str">
        <f>IF(Table1[[#This Row],[Profit_Var]]&gt;=0, "Above Budget", "Below Budget")</f>
        <v>Above Budget</v>
      </c>
      <c r="O1670">
        <v>41</v>
      </c>
      <c r="P1670">
        <v>30</v>
      </c>
      <c r="Q1670">
        <f>Table1[[#This Row],[COGS]]-Table1[[#This Row],[Budget_COGS]]</f>
        <v>11</v>
      </c>
      <c r="R1670" s="5">
        <f>IF(
Table1[[#This Row],[Budget_COGS]]=0,
"",
IF(
Table1[[#This Row],[Budget_COGS]]&gt;0,
(Table1[[#This Row],[Budget_COGS]]-Table1[[#This Row],[COGS]]) / Table1[[#This Row],[Budget_COGS]],
(Table1[[#This Row],[Budget_COGS]]-Table1[[#This Row],[COGS]]) / ABS(Table1[[#This Row],[Budget_COGS]])
)
)</f>
        <v>-0.36666666666666664</v>
      </c>
      <c r="S1670" s="5" t="str">
        <f>IF(Table1[[#This Row],[COGS _Var]]&gt;=0, "Above Budget", "Below Budget")</f>
        <v>Above Budget</v>
      </c>
      <c r="T1670">
        <f>Table1[[#This Row],[Actual_Sales]]-Table1[[#This Row],[COGS]]</f>
        <v>73</v>
      </c>
      <c r="U1670">
        <v>50</v>
      </c>
      <c r="V1670">
        <f>Table1[[#This Row],[Gross_Margin]]-Table1[[#This Row],[Budget_Margin]]</f>
        <v>23</v>
      </c>
      <c r="W1670" s="5">
        <f>IF(
Table1[[#This Row],[Budget_Margin]]=0,
"",
IF(
Table1[[#This Row],[Budget_Margin]]&gt;0,
(Table1[[#This Row],[Gross_Margin]]-Table1[[#This Row],[Budget_Margin]]) / Table1[[#This Row],[Budget_Margin]],
(Table1[[#This Row],[Gross_Margin]]-Table1[[#This Row],[Budget_Margin]]) / ABS(Table1[[#This Row],[Budget_Margin]])
)
)</f>
        <v>0.46</v>
      </c>
      <c r="X1670" s="5" t="str">
        <f>IF(Table1[[#This Row],[Margin_Var]]&gt;=0, "Above Budget", "Below Budget")</f>
        <v>Above Budget</v>
      </c>
      <c r="Y1670" s="5">
        <f>IFERROR(Table1[[#This Row],[Gross_Margin]]/Table1[[#This Row],[Actual_Sales]],0)</f>
        <v>0.64035087719298245</v>
      </c>
      <c r="Z1670" s="5">
        <f>Table1[[#This Row],[Actual_Profit]]/Table1[[#This Row],[Actual_Sales]]</f>
        <v>0.33333333333333331</v>
      </c>
      <c r="AA1670">
        <v>35</v>
      </c>
      <c r="AB1670" s="5">
        <f>IFERROR(Table1[[#This Row],[Expenses]]/Table1[[#This Row],[Actual_Sales]],0)</f>
        <v>0.30701754385964913</v>
      </c>
      <c r="AC1670">
        <v>12</v>
      </c>
      <c r="AD1670">
        <v>320</v>
      </c>
      <c r="AE1670" s="5">
        <f>IFERROR(Table1[[#This Row],[Inventory]]/Table1[[#This Row],[Actual_Sales]],0)</f>
        <v>2.807017543859649</v>
      </c>
    </row>
    <row r="1671" spans="1:31" x14ac:dyDescent="0.25">
      <c r="A1671">
        <v>3966</v>
      </c>
      <c r="B1671">
        <v>515</v>
      </c>
      <c r="C1671">
        <v>5</v>
      </c>
      <c r="D1671" s="2">
        <v>40848</v>
      </c>
      <c r="E1671">
        <v>60</v>
      </c>
      <c r="F1671">
        <v>70</v>
      </c>
      <c r="G1671">
        <f>Table1[[#This Row],[Actual_Sales]]-Table1[[#This Row],[Budget_Sales]]</f>
        <v>-10</v>
      </c>
      <c r="H1671" s="5">
        <f>IF(
Table1[[#This Row],[Budget_Sales]]=0,
"",
IF(
Table1[[#This Row],[Budget_Sales]]&gt;0,
(Table1[[#This Row],[Actual_Sales]]-Table1[[#This Row],[Budget_Sales]])/Table1[[#This Row],[Budget_Sales]],
(Table1[[#This Row],[Actual_Sales]]-Table1[[#This Row],[Budget_Sales]])/ABS(Table1[[#This Row],[Budget_Sales]])
)
)</f>
        <v>-0.14285714285714285</v>
      </c>
      <c r="I1671" s="5" t="str">
        <f>IF(Table1[[#This Row],[Sales_Var]]&gt;=0,"Above Budget","Below Budget")</f>
        <v>Below Budget</v>
      </c>
      <c r="J1671">
        <f>Table1[[#This Row],[Actual_Sales]]-(Table1[[#This Row],[COGS]]+Table1[[#This Row],[Expenses]])</f>
        <v>20</v>
      </c>
      <c r="K1671">
        <v>40</v>
      </c>
      <c r="L1671">
        <f>Table1[[#This Row],[Actual_Profit]]-Table1[[#This Row],[Budget_Profit]]</f>
        <v>-20</v>
      </c>
      <c r="M1671" s="5">
        <f>IF(
Table1[[#This Row],[Budget_Profit]]=0,
"",
IF(
Table1[[#This Row],[Budget_Profit]]&gt;0,
(Table1[[#This Row],[Actual_Profit]]-Table1[[#This Row],[Budget_Profit]])/Table1[[#This Row],[Budget_Profit]],
(Table1[[#This Row],[Actual_Profit]]-Table1[[#This Row],[Budget_Profit]])/ABS(Table1[[#This Row],[Budget_Profit]])
)
)</f>
        <v>-0.5</v>
      </c>
      <c r="N1671" s="5" t="str">
        <f>IF(Table1[[#This Row],[Profit_Var]]&gt;=0, "Above Budget", "Below Budget")</f>
        <v>Below Budget</v>
      </c>
      <c r="O1671">
        <v>22</v>
      </c>
      <c r="P1671">
        <v>20</v>
      </c>
      <c r="Q1671">
        <f>Table1[[#This Row],[COGS]]-Table1[[#This Row],[Budget_COGS]]</f>
        <v>2</v>
      </c>
      <c r="R1671" s="5">
        <f>IF(
Table1[[#This Row],[Budget_COGS]]=0,
"",
IF(
Table1[[#This Row],[Budget_COGS]]&gt;0,
(Table1[[#This Row],[Budget_COGS]]-Table1[[#This Row],[COGS]]) / Table1[[#This Row],[Budget_COGS]],
(Table1[[#This Row],[Budget_COGS]]-Table1[[#This Row],[COGS]]) / ABS(Table1[[#This Row],[Budget_COGS]])
)
)</f>
        <v>-0.1</v>
      </c>
      <c r="S1671" s="5" t="str">
        <f>IF(Table1[[#This Row],[COGS _Var]]&gt;=0, "Above Budget", "Below Budget")</f>
        <v>Above Budget</v>
      </c>
      <c r="T1671">
        <f>Table1[[#This Row],[Actual_Sales]]-Table1[[#This Row],[COGS]]</f>
        <v>38</v>
      </c>
      <c r="U1671">
        <v>50</v>
      </c>
      <c r="V1671">
        <f>Table1[[#This Row],[Gross_Margin]]-Table1[[#This Row],[Budget_Margin]]</f>
        <v>-12</v>
      </c>
      <c r="W1671" s="5">
        <f>IF(
Table1[[#This Row],[Budget_Margin]]=0,
"",
IF(
Table1[[#This Row],[Budget_Margin]]&gt;0,
(Table1[[#This Row],[Gross_Margin]]-Table1[[#This Row],[Budget_Margin]]) / Table1[[#This Row],[Budget_Margin]],
(Table1[[#This Row],[Gross_Margin]]-Table1[[#This Row],[Budget_Margin]]) / ABS(Table1[[#This Row],[Budget_Margin]])
)
)</f>
        <v>-0.24</v>
      </c>
      <c r="X1671" s="5" t="str">
        <f>IF(Table1[[#This Row],[Margin_Var]]&gt;=0, "Above Budget", "Below Budget")</f>
        <v>Below Budget</v>
      </c>
      <c r="Y1671" s="5">
        <f>IFERROR(Table1[[#This Row],[Gross_Margin]]/Table1[[#This Row],[Actual_Sales]],0)</f>
        <v>0.6333333333333333</v>
      </c>
      <c r="Z1671" s="5">
        <f>Table1[[#This Row],[Actual_Profit]]/Table1[[#This Row],[Actual_Sales]]</f>
        <v>0.33333333333333331</v>
      </c>
      <c r="AA1671">
        <v>18</v>
      </c>
      <c r="AB1671" s="5">
        <f>IFERROR(Table1[[#This Row],[Expenses]]/Table1[[#This Row],[Actual_Sales]],0)</f>
        <v>0.3</v>
      </c>
      <c r="AC1671">
        <v>6</v>
      </c>
      <c r="AD1671">
        <v>802</v>
      </c>
      <c r="AE1671" s="5">
        <f>IFERROR(Table1[[#This Row],[Inventory]]/Table1[[#This Row],[Actual_Sales]],0)</f>
        <v>13.366666666666667</v>
      </c>
    </row>
    <row r="1672" spans="1:31" x14ac:dyDescent="0.25">
      <c r="A1672">
        <v>1252</v>
      </c>
      <c r="B1672">
        <v>253</v>
      </c>
      <c r="C1672">
        <v>11</v>
      </c>
      <c r="D1672" s="2">
        <v>40391</v>
      </c>
      <c r="E1672">
        <v>126</v>
      </c>
      <c r="F1672">
        <v>80</v>
      </c>
      <c r="G1672">
        <f>Table1[[#This Row],[Actual_Sales]]-Table1[[#This Row],[Budget_Sales]]</f>
        <v>46</v>
      </c>
      <c r="H1672" s="5">
        <f>IF(
Table1[[#This Row],[Budget_Sales]]=0,
"",
IF(
Table1[[#This Row],[Budget_Sales]]&gt;0,
(Table1[[#This Row],[Actual_Sales]]-Table1[[#This Row],[Budget_Sales]])/Table1[[#This Row],[Budget_Sales]],
(Table1[[#This Row],[Actual_Sales]]-Table1[[#This Row],[Budget_Sales]])/ABS(Table1[[#This Row],[Budget_Sales]])
)
)</f>
        <v>0.57499999999999996</v>
      </c>
      <c r="I1672" s="5" t="str">
        <f>IF(Table1[[#This Row],[Sales_Var]]&gt;=0,"Above Budget","Below Budget")</f>
        <v>Above Budget</v>
      </c>
      <c r="J1672">
        <f>Table1[[#This Row],[Actual_Sales]]-(Table1[[#This Row],[COGS]]+Table1[[#This Row],[Expenses]])</f>
        <v>42</v>
      </c>
      <c r="K1672">
        <v>30</v>
      </c>
      <c r="L1672">
        <f>Table1[[#This Row],[Actual_Profit]]-Table1[[#This Row],[Budget_Profit]]</f>
        <v>12</v>
      </c>
      <c r="M1672" s="5">
        <f>IF(
Table1[[#This Row],[Budget_Profit]]=0,
"",
IF(
Table1[[#This Row],[Budget_Profit]]&gt;0,
(Table1[[#This Row],[Actual_Profit]]-Table1[[#This Row],[Budget_Profit]])/Table1[[#This Row],[Budget_Profit]],
(Table1[[#This Row],[Actual_Profit]]-Table1[[#This Row],[Budget_Profit]])/ABS(Table1[[#This Row],[Budget_Profit]])
)
)</f>
        <v>0.4</v>
      </c>
      <c r="N1672" s="5" t="str">
        <f>IF(Table1[[#This Row],[Profit_Var]]&gt;=0, "Above Budget", "Below Budget")</f>
        <v>Above Budget</v>
      </c>
      <c r="O1672">
        <v>47</v>
      </c>
      <c r="P1672">
        <v>30</v>
      </c>
      <c r="Q1672">
        <f>Table1[[#This Row],[COGS]]-Table1[[#This Row],[Budget_COGS]]</f>
        <v>17</v>
      </c>
      <c r="R1672" s="5">
        <f>IF(
Table1[[#This Row],[Budget_COGS]]=0,
"",
IF(
Table1[[#This Row],[Budget_COGS]]&gt;0,
(Table1[[#This Row],[Budget_COGS]]-Table1[[#This Row],[COGS]]) / Table1[[#This Row],[Budget_COGS]],
(Table1[[#This Row],[Budget_COGS]]-Table1[[#This Row],[COGS]]) / ABS(Table1[[#This Row],[Budget_COGS]])
)
)</f>
        <v>-0.56666666666666665</v>
      </c>
      <c r="S1672" s="5" t="str">
        <f>IF(Table1[[#This Row],[COGS _Var]]&gt;=0, "Above Budget", "Below Budget")</f>
        <v>Above Budget</v>
      </c>
      <c r="T1672">
        <f>Table1[[#This Row],[Actual_Sales]]-Table1[[#This Row],[COGS]]</f>
        <v>79</v>
      </c>
      <c r="U1672">
        <v>50</v>
      </c>
      <c r="V1672">
        <f>Table1[[#This Row],[Gross_Margin]]-Table1[[#This Row],[Budget_Margin]]</f>
        <v>29</v>
      </c>
      <c r="W1672" s="5">
        <f>IF(
Table1[[#This Row],[Budget_Margin]]=0,
"",
IF(
Table1[[#This Row],[Budget_Margin]]&gt;0,
(Table1[[#This Row],[Gross_Margin]]-Table1[[#This Row],[Budget_Margin]]) / Table1[[#This Row],[Budget_Margin]],
(Table1[[#This Row],[Gross_Margin]]-Table1[[#This Row],[Budget_Margin]]) / ABS(Table1[[#This Row],[Budget_Margin]])
)
)</f>
        <v>0.57999999999999996</v>
      </c>
      <c r="X1672" s="5" t="str">
        <f>IF(Table1[[#This Row],[Margin_Var]]&gt;=0, "Above Budget", "Below Budget")</f>
        <v>Above Budget</v>
      </c>
      <c r="Y1672" s="5">
        <f>IFERROR(Table1[[#This Row],[Gross_Margin]]/Table1[[#This Row],[Actual_Sales]],0)</f>
        <v>0.62698412698412698</v>
      </c>
      <c r="Z1672" s="5">
        <f>Table1[[#This Row],[Actual_Profit]]/Table1[[#This Row],[Actual_Sales]]</f>
        <v>0.33333333333333331</v>
      </c>
      <c r="AA1672">
        <v>37</v>
      </c>
      <c r="AB1672" s="5">
        <f>IFERROR(Table1[[#This Row],[Expenses]]/Table1[[#This Row],[Actual_Sales]],0)</f>
        <v>0.29365079365079366</v>
      </c>
      <c r="AC1672">
        <v>14</v>
      </c>
      <c r="AD1672">
        <v>366</v>
      </c>
      <c r="AE1672" s="5">
        <f>IFERROR(Table1[[#This Row],[Inventory]]/Table1[[#This Row],[Actual_Sales]],0)</f>
        <v>2.9047619047619047</v>
      </c>
    </row>
    <row r="1673" spans="1:31" x14ac:dyDescent="0.25">
      <c r="A1673">
        <v>2822</v>
      </c>
      <c r="B1673">
        <v>959</v>
      </c>
      <c r="C1673">
        <v>13</v>
      </c>
      <c r="D1673" s="2">
        <v>40634</v>
      </c>
      <c r="E1673">
        <v>66</v>
      </c>
      <c r="F1673">
        <v>60</v>
      </c>
      <c r="G1673">
        <f>Table1[[#This Row],[Actual_Sales]]-Table1[[#This Row],[Budget_Sales]]</f>
        <v>6</v>
      </c>
      <c r="H1673" s="5">
        <f>IF(
Table1[[#This Row],[Budget_Sales]]=0,
"",
IF(
Table1[[#This Row],[Budget_Sales]]&gt;0,
(Table1[[#This Row],[Actual_Sales]]-Table1[[#This Row],[Budget_Sales]])/Table1[[#This Row],[Budget_Sales]],
(Table1[[#This Row],[Actual_Sales]]-Table1[[#This Row],[Budget_Sales]])/ABS(Table1[[#This Row],[Budget_Sales]])
)
)</f>
        <v>0.1</v>
      </c>
      <c r="I1673" s="5" t="str">
        <f>IF(Table1[[#This Row],[Sales_Var]]&gt;=0,"Above Budget","Below Budget")</f>
        <v>Above Budget</v>
      </c>
      <c r="J1673">
        <f>Table1[[#This Row],[Actual_Sales]]-(Table1[[#This Row],[COGS]]+Table1[[#This Row],[Expenses]])</f>
        <v>22</v>
      </c>
      <c r="K1673">
        <v>30</v>
      </c>
      <c r="L1673">
        <f>Table1[[#This Row],[Actual_Profit]]-Table1[[#This Row],[Budget_Profit]]</f>
        <v>-8</v>
      </c>
      <c r="M1673" s="5">
        <f>IF(
Table1[[#This Row],[Budget_Profit]]=0,
"",
IF(
Table1[[#This Row],[Budget_Profit]]&gt;0,
(Table1[[#This Row],[Actual_Profit]]-Table1[[#This Row],[Budget_Profit]])/Table1[[#This Row],[Budget_Profit]],
(Table1[[#This Row],[Actual_Profit]]-Table1[[#This Row],[Budget_Profit]])/ABS(Table1[[#This Row],[Budget_Profit]])
)
)</f>
        <v>-0.26666666666666666</v>
      </c>
      <c r="N1673" s="5" t="str">
        <f>IF(Table1[[#This Row],[Profit_Var]]&gt;=0, "Above Budget", "Below Budget")</f>
        <v>Below Budget</v>
      </c>
      <c r="O1673">
        <v>25</v>
      </c>
      <c r="P1673">
        <v>20</v>
      </c>
      <c r="Q1673">
        <f>Table1[[#This Row],[COGS]]-Table1[[#This Row],[Budget_COGS]]</f>
        <v>5</v>
      </c>
      <c r="R1673" s="5">
        <f>IF(
Table1[[#This Row],[Budget_COGS]]=0,
"",
IF(
Table1[[#This Row],[Budget_COGS]]&gt;0,
(Table1[[#This Row],[Budget_COGS]]-Table1[[#This Row],[COGS]]) / Table1[[#This Row],[Budget_COGS]],
(Table1[[#This Row],[Budget_COGS]]-Table1[[#This Row],[COGS]]) / ABS(Table1[[#This Row],[Budget_COGS]])
)
)</f>
        <v>-0.25</v>
      </c>
      <c r="S1673" s="5" t="str">
        <f>IF(Table1[[#This Row],[COGS _Var]]&gt;=0, "Above Budget", "Below Budget")</f>
        <v>Above Budget</v>
      </c>
      <c r="T1673">
        <f>Table1[[#This Row],[Actual_Sales]]-Table1[[#This Row],[COGS]]</f>
        <v>41</v>
      </c>
      <c r="U1673">
        <v>40</v>
      </c>
      <c r="V1673">
        <f>Table1[[#This Row],[Gross_Margin]]-Table1[[#This Row],[Budget_Margin]]</f>
        <v>1</v>
      </c>
      <c r="W1673" s="5">
        <f>IF(
Table1[[#This Row],[Budget_Margin]]=0,
"",
IF(
Table1[[#This Row],[Budget_Margin]]&gt;0,
(Table1[[#This Row],[Gross_Margin]]-Table1[[#This Row],[Budget_Margin]]) / Table1[[#This Row],[Budget_Margin]],
(Table1[[#This Row],[Gross_Margin]]-Table1[[#This Row],[Budget_Margin]]) / ABS(Table1[[#This Row],[Budget_Margin]])
)
)</f>
        <v>2.5000000000000001E-2</v>
      </c>
      <c r="X1673" s="5" t="str">
        <f>IF(Table1[[#This Row],[Margin_Var]]&gt;=0, "Above Budget", "Below Budget")</f>
        <v>Above Budget</v>
      </c>
      <c r="Y1673" s="5">
        <f>IFERROR(Table1[[#This Row],[Gross_Margin]]/Table1[[#This Row],[Actual_Sales]],0)</f>
        <v>0.62121212121212122</v>
      </c>
      <c r="Z1673" s="5">
        <f>Table1[[#This Row],[Actual_Profit]]/Table1[[#This Row],[Actual_Sales]]</f>
        <v>0.33333333333333331</v>
      </c>
      <c r="AA1673">
        <v>19</v>
      </c>
      <c r="AB1673" s="5">
        <f>IFERROR(Table1[[#This Row],[Expenses]]/Table1[[#This Row],[Actual_Sales]],0)</f>
        <v>0.2878787878787879</v>
      </c>
      <c r="AC1673">
        <v>7</v>
      </c>
      <c r="AD1673">
        <v>775</v>
      </c>
      <c r="AE1673" s="5">
        <f>IFERROR(Table1[[#This Row],[Inventory]]/Table1[[#This Row],[Actual_Sales]],0)</f>
        <v>11.742424242424242</v>
      </c>
    </row>
    <row r="1674" spans="1:31" x14ac:dyDescent="0.25">
      <c r="A1674">
        <v>2536</v>
      </c>
      <c r="B1674">
        <v>475</v>
      </c>
      <c r="C1674">
        <v>13</v>
      </c>
      <c r="D1674" s="2">
        <v>40603</v>
      </c>
      <c r="E1674">
        <v>66</v>
      </c>
      <c r="F1674">
        <v>60</v>
      </c>
      <c r="G1674">
        <f>Table1[[#This Row],[Actual_Sales]]-Table1[[#This Row],[Budget_Sales]]</f>
        <v>6</v>
      </c>
      <c r="H1674" s="5">
        <f>IF(
Table1[[#This Row],[Budget_Sales]]=0,
"",
IF(
Table1[[#This Row],[Budget_Sales]]&gt;0,
(Table1[[#This Row],[Actual_Sales]]-Table1[[#This Row],[Budget_Sales]])/Table1[[#This Row],[Budget_Sales]],
(Table1[[#This Row],[Actual_Sales]]-Table1[[#This Row],[Budget_Sales]])/ABS(Table1[[#This Row],[Budget_Sales]])
)
)</f>
        <v>0.1</v>
      </c>
      <c r="I1674" s="5" t="str">
        <f>IF(Table1[[#This Row],[Sales_Var]]&gt;=0,"Above Budget","Below Budget")</f>
        <v>Above Budget</v>
      </c>
      <c r="J1674">
        <f>Table1[[#This Row],[Actual_Sales]]-(Table1[[#This Row],[COGS]]+Table1[[#This Row],[Expenses]])</f>
        <v>22</v>
      </c>
      <c r="K1674">
        <v>30</v>
      </c>
      <c r="L1674">
        <f>Table1[[#This Row],[Actual_Profit]]-Table1[[#This Row],[Budget_Profit]]</f>
        <v>-8</v>
      </c>
      <c r="M1674" s="5">
        <f>IF(
Table1[[#This Row],[Budget_Profit]]=0,
"",
IF(
Table1[[#This Row],[Budget_Profit]]&gt;0,
(Table1[[#This Row],[Actual_Profit]]-Table1[[#This Row],[Budget_Profit]])/Table1[[#This Row],[Budget_Profit]],
(Table1[[#This Row],[Actual_Profit]]-Table1[[#This Row],[Budget_Profit]])/ABS(Table1[[#This Row],[Budget_Profit]])
)
)</f>
        <v>-0.26666666666666666</v>
      </c>
      <c r="N1674" s="5" t="str">
        <f>IF(Table1[[#This Row],[Profit_Var]]&gt;=0, "Above Budget", "Below Budget")</f>
        <v>Below Budget</v>
      </c>
      <c r="O1674">
        <v>25</v>
      </c>
      <c r="P1674">
        <v>20</v>
      </c>
      <c r="Q1674">
        <f>Table1[[#This Row],[COGS]]-Table1[[#This Row],[Budget_COGS]]</f>
        <v>5</v>
      </c>
      <c r="R1674" s="5">
        <f>IF(
Table1[[#This Row],[Budget_COGS]]=0,
"",
IF(
Table1[[#This Row],[Budget_COGS]]&gt;0,
(Table1[[#This Row],[Budget_COGS]]-Table1[[#This Row],[COGS]]) / Table1[[#This Row],[Budget_COGS]],
(Table1[[#This Row],[Budget_COGS]]-Table1[[#This Row],[COGS]]) / ABS(Table1[[#This Row],[Budget_COGS]])
)
)</f>
        <v>-0.25</v>
      </c>
      <c r="S1674" s="5" t="str">
        <f>IF(Table1[[#This Row],[COGS _Var]]&gt;=0, "Above Budget", "Below Budget")</f>
        <v>Above Budget</v>
      </c>
      <c r="T1674">
        <f>Table1[[#This Row],[Actual_Sales]]-Table1[[#This Row],[COGS]]</f>
        <v>41</v>
      </c>
      <c r="U1674">
        <v>40</v>
      </c>
      <c r="V1674">
        <f>Table1[[#This Row],[Gross_Margin]]-Table1[[#This Row],[Budget_Margin]]</f>
        <v>1</v>
      </c>
      <c r="W1674" s="5">
        <f>IF(
Table1[[#This Row],[Budget_Margin]]=0,
"",
IF(
Table1[[#This Row],[Budget_Margin]]&gt;0,
(Table1[[#This Row],[Gross_Margin]]-Table1[[#This Row],[Budget_Margin]]) / Table1[[#This Row],[Budget_Margin]],
(Table1[[#This Row],[Gross_Margin]]-Table1[[#This Row],[Budget_Margin]]) / ABS(Table1[[#This Row],[Budget_Margin]])
)
)</f>
        <v>2.5000000000000001E-2</v>
      </c>
      <c r="X1674" s="5" t="str">
        <f>IF(Table1[[#This Row],[Margin_Var]]&gt;=0, "Above Budget", "Below Budget")</f>
        <v>Above Budget</v>
      </c>
      <c r="Y1674" s="5">
        <f>IFERROR(Table1[[#This Row],[Gross_Margin]]/Table1[[#This Row],[Actual_Sales]],0)</f>
        <v>0.62121212121212122</v>
      </c>
      <c r="Z1674" s="5">
        <f>Table1[[#This Row],[Actual_Profit]]/Table1[[#This Row],[Actual_Sales]]</f>
        <v>0.33333333333333331</v>
      </c>
      <c r="AA1674">
        <v>19</v>
      </c>
      <c r="AB1674" s="5">
        <f>IFERROR(Table1[[#This Row],[Expenses]]/Table1[[#This Row],[Actual_Sales]],0)</f>
        <v>0.2878787878787879</v>
      </c>
      <c r="AC1674">
        <v>7</v>
      </c>
      <c r="AD1674">
        <v>769</v>
      </c>
      <c r="AE1674" s="5">
        <f>IFERROR(Table1[[#This Row],[Inventory]]/Table1[[#This Row],[Actual_Sales]],0)</f>
        <v>11.651515151515152</v>
      </c>
    </row>
    <row r="1675" spans="1:31" x14ac:dyDescent="0.25">
      <c r="A1675">
        <v>2505</v>
      </c>
      <c r="B1675">
        <v>330</v>
      </c>
      <c r="C1675">
        <v>2</v>
      </c>
      <c r="D1675" s="2">
        <v>40603</v>
      </c>
      <c r="E1675">
        <v>129</v>
      </c>
      <c r="F1675">
        <v>120</v>
      </c>
      <c r="G1675">
        <f>Table1[[#This Row],[Actual_Sales]]-Table1[[#This Row],[Budget_Sales]]</f>
        <v>9</v>
      </c>
      <c r="H1675" s="5">
        <f>IF(
Table1[[#This Row],[Budget_Sales]]=0,
"",
IF(
Table1[[#This Row],[Budget_Sales]]&gt;0,
(Table1[[#This Row],[Actual_Sales]]-Table1[[#This Row],[Budget_Sales]])/Table1[[#This Row],[Budget_Sales]],
(Table1[[#This Row],[Actual_Sales]]-Table1[[#This Row],[Budget_Sales]])/ABS(Table1[[#This Row],[Budget_Sales]])
)
)</f>
        <v>7.4999999999999997E-2</v>
      </c>
      <c r="I1675" s="5" t="str">
        <f>IF(Table1[[#This Row],[Sales_Var]]&gt;=0,"Above Budget","Below Budget")</f>
        <v>Above Budget</v>
      </c>
      <c r="J1675">
        <f>Table1[[#This Row],[Actual_Sales]]-(Table1[[#This Row],[COGS]]+Table1[[#This Row],[Expenses]])</f>
        <v>43</v>
      </c>
      <c r="K1675">
        <v>40</v>
      </c>
      <c r="L1675">
        <f>Table1[[#This Row],[Actual_Profit]]-Table1[[#This Row],[Budget_Profit]]</f>
        <v>3</v>
      </c>
      <c r="M1675" s="5">
        <f>IF(
Table1[[#This Row],[Budget_Profit]]=0,
"",
IF(
Table1[[#This Row],[Budget_Profit]]&gt;0,
(Table1[[#This Row],[Actual_Profit]]-Table1[[#This Row],[Budget_Profit]])/Table1[[#This Row],[Budget_Profit]],
(Table1[[#This Row],[Actual_Profit]]-Table1[[#This Row],[Budget_Profit]])/ABS(Table1[[#This Row],[Budget_Profit]])
)
)</f>
        <v>7.4999999999999997E-2</v>
      </c>
      <c r="N1675" s="5" t="str">
        <f>IF(Table1[[#This Row],[Profit_Var]]&gt;=0, "Above Budget", "Below Budget")</f>
        <v>Above Budget</v>
      </c>
      <c r="O1675">
        <v>49</v>
      </c>
      <c r="P1675">
        <v>50</v>
      </c>
      <c r="Q1675">
        <f>Table1[[#This Row],[COGS]]-Table1[[#This Row],[Budget_COGS]]</f>
        <v>-1</v>
      </c>
      <c r="R1675" s="5">
        <f>IF(
Table1[[#This Row],[Budget_COGS]]=0,
"",
IF(
Table1[[#This Row],[Budget_COGS]]&gt;0,
(Table1[[#This Row],[Budget_COGS]]-Table1[[#This Row],[COGS]]) / Table1[[#This Row],[Budget_COGS]],
(Table1[[#This Row],[Budget_COGS]]-Table1[[#This Row],[COGS]]) / ABS(Table1[[#This Row],[Budget_COGS]])
)
)</f>
        <v>0.02</v>
      </c>
      <c r="S1675" s="5" t="str">
        <f>IF(Table1[[#This Row],[COGS _Var]]&gt;=0, "Above Budget", "Below Budget")</f>
        <v>Below Budget</v>
      </c>
      <c r="T1675">
        <f>Table1[[#This Row],[Actual_Sales]]-Table1[[#This Row],[COGS]]</f>
        <v>80</v>
      </c>
      <c r="U1675">
        <v>70</v>
      </c>
      <c r="V1675">
        <f>Table1[[#This Row],[Gross_Margin]]-Table1[[#This Row],[Budget_Margin]]</f>
        <v>10</v>
      </c>
      <c r="W1675" s="5">
        <f>IF(
Table1[[#This Row],[Budget_Margin]]=0,
"",
IF(
Table1[[#This Row],[Budget_Margin]]&gt;0,
(Table1[[#This Row],[Gross_Margin]]-Table1[[#This Row],[Budget_Margin]]) / Table1[[#This Row],[Budget_Margin]],
(Table1[[#This Row],[Gross_Margin]]-Table1[[#This Row],[Budget_Margin]]) / ABS(Table1[[#This Row],[Budget_Margin]])
)
)</f>
        <v>0.14285714285714285</v>
      </c>
      <c r="X1675" s="5" t="str">
        <f>IF(Table1[[#This Row],[Margin_Var]]&gt;=0, "Above Budget", "Below Budget")</f>
        <v>Above Budget</v>
      </c>
      <c r="Y1675" s="5">
        <f>IFERROR(Table1[[#This Row],[Gross_Margin]]/Table1[[#This Row],[Actual_Sales]],0)</f>
        <v>0.62015503875968991</v>
      </c>
      <c r="Z1675" s="5">
        <f>Table1[[#This Row],[Actual_Profit]]/Table1[[#This Row],[Actual_Sales]]</f>
        <v>0.33333333333333331</v>
      </c>
      <c r="AA1675">
        <v>37</v>
      </c>
      <c r="AB1675" s="5">
        <f>IFERROR(Table1[[#This Row],[Expenses]]/Table1[[#This Row],[Actual_Sales]],0)</f>
        <v>0.2868217054263566</v>
      </c>
      <c r="AC1675">
        <v>15</v>
      </c>
      <c r="AD1675">
        <v>351</v>
      </c>
      <c r="AE1675" s="5">
        <f>IFERROR(Table1[[#This Row],[Inventory]]/Table1[[#This Row],[Actual_Sales]],0)</f>
        <v>2.7209302325581395</v>
      </c>
    </row>
    <row r="1676" spans="1:31" x14ac:dyDescent="0.25">
      <c r="A1676">
        <v>2633</v>
      </c>
      <c r="B1676">
        <v>915</v>
      </c>
      <c r="C1676">
        <v>9</v>
      </c>
      <c r="D1676" s="2">
        <v>40603</v>
      </c>
      <c r="E1676">
        <v>129</v>
      </c>
      <c r="F1676">
        <v>110</v>
      </c>
      <c r="G1676">
        <f>Table1[[#This Row],[Actual_Sales]]-Table1[[#This Row],[Budget_Sales]]</f>
        <v>19</v>
      </c>
      <c r="H1676" s="5">
        <f>IF(
Table1[[#This Row],[Budget_Sales]]=0,
"",
IF(
Table1[[#This Row],[Budget_Sales]]&gt;0,
(Table1[[#This Row],[Actual_Sales]]-Table1[[#This Row],[Budget_Sales]])/Table1[[#This Row],[Budget_Sales]],
(Table1[[#This Row],[Actual_Sales]]-Table1[[#This Row],[Budget_Sales]])/ABS(Table1[[#This Row],[Budget_Sales]])
)
)</f>
        <v>0.17272727272727273</v>
      </c>
      <c r="I1676" s="5" t="str">
        <f>IF(Table1[[#This Row],[Sales_Var]]&gt;=0,"Above Budget","Below Budget")</f>
        <v>Above Budget</v>
      </c>
      <c r="J1676">
        <f>Table1[[#This Row],[Actual_Sales]]-(Table1[[#This Row],[COGS]]+Table1[[#This Row],[Expenses]])</f>
        <v>43</v>
      </c>
      <c r="K1676">
        <v>40</v>
      </c>
      <c r="L1676">
        <f>Table1[[#This Row],[Actual_Profit]]-Table1[[#This Row],[Budget_Profit]]</f>
        <v>3</v>
      </c>
      <c r="M1676" s="5">
        <f>IF(
Table1[[#This Row],[Budget_Profit]]=0,
"",
IF(
Table1[[#This Row],[Budget_Profit]]&gt;0,
(Table1[[#This Row],[Actual_Profit]]-Table1[[#This Row],[Budget_Profit]])/Table1[[#This Row],[Budget_Profit]],
(Table1[[#This Row],[Actual_Profit]]-Table1[[#This Row],[Budget_Profit]])/ABS(Table1[[#This Row],[Budget_Profit]])
)
)</f>
        <v>7.4999999999999997E-2</v>
      </c>
      <c r="N1676" s="5" t="str">
        <f>IF(Table1[[#This Row],[Profit_Var]]&gt;=0, "Above Budget", "Below Budget")</f>
        <v>Above Budget</v>
      </c>
      <c r="O1676">
        <v>49</v>
      </c>
      <c r="P1676">
        <v>40</v>
      </c>
      <c r="Q1676">
        <f>Table1[[#This Row],[COGS]]-Table1[[#This Row],[Budget_COGS]]</f>
        <v>9</v>
      </c>
      <c r="R1676" s="5">
        <f>IF(
Table1[[#This Row],[Budget_COGS]]=0,
"",
IF(
Table1[[#This Row],[Budget_COGS]]&gt;0,
(Table1[[#This Row],[Budget_COGS]]-Table1[[#This Row],[COGS]]) / Table1[[#This Row],[Budget_COGS]],
(Table1[[#This Row],[Budget_COGS]]-Table1[[#This Row],[COGS]]) / ABS(Table1[[#This Row],[Budget_COGS]])
)
)</f>
        <v>-0.22500000000000001</v>
      </c>
      <c r="S1676" s="5" t="str">
        <f>IF(Table1[[#This Row],[COGS _Var]]&gt;=0, "Above Budget", "Below Budget")</f>
        <v>Above Budget</v>
      </c>
      <c r="T1676">
        <f>Table1[[#This Row],[Actual_Sales]]-Table1[[#This Row],[COGS]]</f>
        <v>80</v>
      </c>
      <c r="U1676">
        <v>70</v>
      </c>
      <c r="V1676">
        <f>Table1[[#This Row],[Gross_Margin]]-Table1[[#This Row],[Budget_Margin]]</f>
        <v>10</v>
      </c>
      <c r="W1676" s="5">
        <f>IF(
Table1[[#This Row],[Budget_Margin]]=0,
"",
IF(
Table1[[#This Row],[Budget_Margin]]&gt;0,
(Table1[[#This Row],[Gross_Margin]]-Table1[[#This Row],[Budget_Margin]]) / Table1[[#This Row],[Budget_Margin]],
(Table1[[#This Row],[Gross_Margin]]-Table1[[#This Row],[Budget_Margin]]) / ABS(Table1[[#This Row],[Budget_Margin]])
)
)</f>
        <v>0.14285714285714285</v>
      </c>
      <c r="X1676" s="5" t="str">
        <f>IF(Table1[[#This Row],[Margin_Var]]&gt;=0, "Above Budget", "Below Budget")</f>
        <v>Above Budget</v>
      </c>
      <c r="Y1676" s="5">
        <f>IFERROR(Table1[[#This Row],[Gross_Margin]]/Table1[[#This Row],[Actual_Sales]],0)</f>
        <v>0.62015503875968991</v>
      </c>
      <c r="Z1676" s="5">
        <f>Table1[[#This Row],[Actual_Profit]]/Table1[[#This Row],[Actual_Sales]]</f>
        <v>0.33333333333333331</v>
      </c>
      <c r="AA1676">
        <v>37</v>
      </c>
      <c r="AB1676" s="5">
        <f>IFERROR(Table1[[#This Row],[Expenses]]/Table1[[#This Row],[Actual_Sales]],0)</f>
        <v>0.2868217054263566</v>
      </c>
      <c r="AC1676">
        <v>15</v>
      </c>
      <c r="AD1676">
        <v>351</v>
      </c>
      <c r="AE1676" s="5">
        <f>IFERROR(Table1[[#This Row],[Inventory]]/Table1[[#This Row],[Actual_Sales]],0)</f>
        <v>2.7209302325581395</v>
      </c>
    </row>
    <row r="1677" spans="1:31" x14ac:dyDescent="0.25">
      <c r="A1677">
        <v>4181</v>
      </c>
      <c r="B1677">
        <v>603</v>
      </c>
      <c r="C1677">
        <v>1</v>
      </c>
      <c r="D1677" s="2">
        <v>40878</v>
      </c>
      <c r="E1677">
        <v>135</v>
      </c>
      <c r="F1677">
        <v>110</v>
      </c>
      <c r="G1677">
        <f>Table1[[#This Row],[Actual_Sales]]-Table1[[#This Row],[Budget_Sales]]</f>
        <v>25</v>
      </c>
      <c r="H1677" s="5">
        <f>IF(
Table1[[#This Row],[Budget_Sales]]=0,
"",
IF(
Table1[[#This Row],[Budget_Sales]]&gt;0,
(Table1[[#This Row],[Actual_Sales]]-Table1[[#This Row],[Budget_Sales]])/Table1[[#This Row],[Budget_Sales]],
(Table1[[#This Row],[Actual_Sales]]-Table1[[#This Row],[Budget_Sales]])/ABS(Table1[[#This Row],[Budget_Sales]])
)
)</f>
        <v>0.22727272727272727</v>
      </c>
      <c r="I1677" s="5" t="str">
        <f>IF(Table1[[#This Row],[Sales_Var]]&gt;=0,"Above Budget","Below Budget")</f>
        <v>Above Budget</v>
      </c>
      <c r="J1677">
        <f>Table1[[#This Row],[Actual_Sales]]-(Table1[[#This Row],[COGS]]+Table1[[#This Row],[Expenses]])</f>
        <v>45</v>
      </c>
      <c r="K1677">
        <v>50</v>
      </c>
      <c r="L1677">
        <f>Table1[[#This Row],[Actual_Profit]]-Table1[[#This Row],[Budget_Profit]]</f>
        <v>-5</v>
      </c>
      <c r="M1677" s="5">
        <f>IF(
Table1[[#This Row],[Budget_Profit]]=0,
"",
IF(
Table1[[#This Row],[Budget_Profit]]&gt;0,
(Table1[[#This Row],[Actual_Profit]]-Table1[[#This Row],[Budget_Profit]])/Table1[[#This Row],[Budget_Profit]],
(Table1[[#This Row],[Actual_Profit]]-Table1[[#This Row],[Budget_Profit]])/ABS(Table1[[#This Row],[Budget_Profit]])
)
)</f>
        <v>-0.1</v>
      </c>
      <c r="N1677" s="5" t="str">
        <f>IF(Table1[[#This Row],[Profit_Var]]&gt;=0, "Above Budget", "Below Budget")</f>
        <v>Below Budget</v>
      </c>
      <c r="O1677">
        <v>52</v>
      </c>
      <c r="P1677">
        <v>40</v>
      </c>
      <c r="Q1677">
        <f>Table1[[#This Row],[COGS]]-Table1[[#This Row],[Budget_COGS]]</f>
        <v>12</v>
      </c>
      <c r="R1677" s="5">
        <f>IF(
Table1[[#This Row],[Budget_COGS]]=0,
"",
IF(
Table1[[#This Row],[Budget_COGS]]&gt;0,
(Table1[[#This Row],[Budget_COGS]]-Table1[[#This Row],[COGS]]) / Table1[[#This Row],[Budget_COGS]],
(Table1[[#This Row],[Budget_COGS]]-Table1[[#This Row],[COGS]]) / ABS(Table1[[#This Row],[Budget_COGS]])
)
)</f>
        <v>-0.3</v>
      </c>
      <c r="S1677" s="5" t="str">
        <f>IF(Table1[[#This Row],[COGS _Var]]&gt;=0, "Above Budget", "Below Budget")</f>
        <v>Above Budget</v>
      </c>
      <c r="T1677">
        <f>Table1[[#This Row],[Actual_Sales]]-Table1[[#This Row],[COGS]]</f>
        <v>83</v>
      </c>
      <c r="U1677">
        <v>70</v>
      </c>
      <c r="V1677">
        <f>Table1[[#This Row],[Gross_Margin]]-Table1[[#This Row],[Budget_Margin]]</f>
        <v>13</v>
      </c>
      <c r="W1677" s="5">
        <f>IF(
Table1[[#This Row],[Budget_Margin]]=0,
"",
IF(
Table1[[#This Row],[Budget_Margin]]&gt;0,
(Table1[[#This Row],[Gross_Margin]]-Table1[[#This Row],[Budget_Margin]]) / Table1[[#This Row],[Budget_Margin]],
(Table1[[#This Row],[Gross_Margin]]-Table1[[#This Row],[Budget_Margin]]) / ABS(Table1[[#This Row],[Budget_Margin]])
)
)</f>
        <v>0.18571428571428572</v>
      </c>
      <c r="X1677" s="5" t="str">
        <f>IF(Table1[[#This Row],[Margin_Var]]&gt;=0, "Above Budget", "Below Budget")</f>
        <v>Above Budget</v>
      </c>
      <c r="Y1677" s="5">
        <f>IFERROR(Table1[[#This Row],[Gross_Margin]]/Table1[[#This Row],[Actual_Sales]],0)</f>
        <v>0.61481481481481481</v>
      </c>
      <c r="Z1677" s="5">
        <f>Table1[[#This Row],[Actual_Profit]]/Table1[[#This Row],[Actual_Sales]]</f>
        <v>0.33333333333333331</v>
      </c>
      <c r="AA1677">
        <v>38</v>
      </c>
      <c r="AB1677" s="5">
        <f>IFERROR(Table1[[#This Row],[Expenses]]/Table1[[#This Row],[Actual_Sales]],0)</f>
        <v>0.2814814814814815</v>
      </c>
      <c r="AC1677">
        <v>16</v>
      </c>
      <c r="AD1677">
        <v>327</v>
      </c>
      <c r="AE1677" s="5">
        <f>IFERROR(Table1[[#This Row],[Inventory]]/Table1[[#This Row],[Actual_Sales]],0)</f>
        <v>2.4222222222222221</v>
      </c>
    </row>
    <row r="1678" spans="1:31" x14ac:dyDescent="0.25">
      <c r="A1678">
        <v>626</v>
      </c>
      <c r="B1678">
        <v>580</v>
      </c>
      <c r="C1678">
        <v>6</v>
      </c>
      <c r="D1678" s="2">
        <v>40269</v>
      </c>
      <c r="E1678">
        <v>222</v>
      </c>
      <c r="F1678">
        <v>190</v>
      </c>
      <c r="G1678">
        <f>Table1[[#This Row],[Actual_Sales]]-Table1[[#This Row],[Budget_Sales]]</f>
        <v>32</v>
      </c>
      <c r="H1678" s="5">
        <f>IF(
Table1[[#This Row],[Budget_Sales]]=0,
"",
IF(
Table1[[#This Row],[Budget_Sales]]&gt;0,
(Table1[[#This Row],[Actual_Sales]]-Table1[[#This Row],[Budget_Sales]])/Table1[[#This Row],[Budget_Sales]],
(Table1[[#This Row],[Actual_Sales]]-Table1[[#This Row],[Budget_Sales]])/ABS(Table1[[#This Row],[Budget_Sales]])
)
)</f>
        <v>0.16842105263157894</v>
      </c>
      <c r="I1678" s="5" t="str">
        <f>IF(Table1[[#This Row],[Sales_Var]]&gt;=0,"Above Budget","Below Budget")</f>
        <v>Above Budget</v>
      </c>
      <c r="J1678">
        <f>Table1[[#This Row],[Actual_Sales]]-(Table1[[#This Row],[COGS]]+Table1[[#This Row],[Expenses]])</f>
        <v>74</v>
      </c>
      <c r="K1678">
        <v>80</v>
      </c>
      <c r="L1678">
        <f>Table1[[#This Row],[Actual_Profit]]-Table1[[#This Row],[Budget_Profit]]</f>
        <v>-6</v>
      </c>
      <c r="M1678" s="5">
        <f>IF(
Table1[[#This Row],[Budget_Profit]]=0,
"",
IF(
Table1[[#This Row],[Budget_Profit]]&gt;0,
(Table1[[#This Row],[Actual_Profit]]-Table1[[#This Row],[Budget_Profit]])/Table1[[#This Row],[Budget_Profit]],
(Table1[[#This Row],[Actual_Profit]]-Table1[[#This Row],[Budget_Profit]])/ABS(Table1[[#This Row],[Budget_Profit]])
)
)</f>
        <v>-7.4999999999999997E-2</v>
      </c>
      <c r="N1678" s="5" t="str">
        <f>IF(Table1[[#This Row],[Profit_Var]]&gt;=0, "Above Budget", "Below Budget")</f>
        <v>Below Budget</v>
      </c>
      <c r="O1678">
        <v>88</v>
      </c>
      <c r="P1678">
        <v>70</v>
      </c>
      <c r="Q1678">
        <f>Table1[[#This Row],[COGS]]-Table1[[#This Row],[Budget_COGS]]</f>
        <v>18</v>
      </c>
      <c r="R1678" s="5">
        <f>IF(
Table1[[#This Row],[Budget_COGS]]=0,
"",
IF(
Table1[[#This Row],[Budget_COGS]]&gt;0,
(Table1[[#This Row],[Budget_COGS]]-Table1[[#This Row],[COGS]]) / Table1[[#This Row],[Budget_COGS]],
(Table1[[#This Row],[Budget_COGS]]-Table1[[#This Row],[COGS]]) / ABS(Table1[[#This Row],[Budget_COGS]])
)
)</f>
        <v>-0.25714285714285712</v>
      </c>
      <c r="S1678" s="5" t="str">
        <f>IF(Table1[[#This Row],[COGS _Var]]&gt;=0, "Above Budget", "Below Budget")</f>
        <v>Above Budget</v>
      </c>
      <c r="T1678">
        <f>Table1[[#This Row],[Actual_Sales]]-Table1[[#This Row],[COGS]]</f>
        <v>134</v>
      </c>
      <c r="U1678">
        <v>120</v>
      </c>
      <c r="V1678">
        <f>Table1[[#This Row],[Gross_Margin]]-Table1[[#This Row],[Budget_Margin]]</f>
        <v>14</v>
      </c>
      <c r="W1678" s="5">
        <f>IF(
Table1[[#This Row],[Budget_Margin]]=0,
"",
IF(
Table1[[#This Row],[Budget_Margin]]&gt;0,
(Table1[[#This Row],[Gross_Margin]]-Table1[[#This Row],[Budget_Margin]]) / Table1[[#This Row],[Budget_Margin]],
(Table1[[#This Row],[Gross_Margin]]-Table1[[#This Row],[Budget_Margin]]) / ABS(Table1[[#This Row],[Budget_Margin]])
)
)</f>
        <v>0.11666666666666667</v>
      </c>
      <c r="X1678" s="5" t="str">
        <f>IF(Table1[[#This Row],[Margin_Var]]&gt;=0, "Above Budget", "Below Budget")</f>
        <v>Above Budget</v>
      </c>
      <c r="Y1678" s="5">
        <f>IFERROR(Table1[[#This Row],[Gross_Margin]]/Table1[[#This Row],[Actual_Sales]],0)</f>
        <v>0.60360360360360366</v>
      </c>
      <c r="Z1678" s="5">
        <f>Table1[[#This Row],[Actual_Profit]]/Table1[[#This Row],[Actual_Sales]]</f>
        <v>0.33333333333333331</v>
      </c>
      <c r="AA1678">
        <v>60</v>
      </c>
      <c r="AB1678" s="5">
        <f>IFERROR(Table1[[#This Row],[Expenses]]/Table1[[#This Row],[Actual_Sales]],0)</f>
        <v>0.27027027027027029</v>
      </c>
      <c r="AC1678">
        <v>29</v>
      </c>
      <c r="AD1678">
        <v>653</v>
      </c>
      <c r="AE1678" s="5">
        <f>IFERROR(Table1[[#This Row],[Inventory]]/Table1[[#This Row],[Actual_Sales]],0)</f>
        <v>2.9414414414414414</v>
      </c>
    </row>
    <row r="1679" spans="1:31" x14ac:dyDescent="0.25">
      <c r="A1679">
        <v>1289</v>
      </c>
      <c r="B1679">
        <v>475</v>
      </c>
      <c r="C1679">
        <v>2</v>
      </c>
      <c r="D1679" s="2">
        <v>40391</v>
      </c>
      <c r="E1679">
        <v>225</v>
      </c>
      <c r="F1679">
        <v>210</v>
      </c>
      <c r="G1679">
        <f>Table1[[#This Row],[Actual_Sales]]-Table1[[#This Row],[Budget_Sales]]</f>
        <v>15</v>
      </c>
      <c r="H1679" s="5">
        <f>IF(
Table1[[#This Row],[Budget_Sales]]=0,
"",
IF(
Table1[[#This Row],[Budget_Sales]]&gt;0,
(Table1[[#This Row],[Actual_Sales]]-Table1[[#This Row],[Budget_Sales]])/Table1[[#This Row],[Budget_Sales]],
(Table1[[#This Row],[Actual_Sales]]-Table1[[#This Row],[Budget_Sales]])/ABS(Table1[[#This Row],[Budget_Sales]])
)
)</f>
        <v>7.1428571428571425E-2</v>
      </c>
      <c r="I1679" s="5" t="str">
        <f>IF(Table1[[#This Row],[Sales_Var]]&gt;=0,"Above Budget","Below Budget")</f>
        <v>Above Budget</v>
      </c>
      <c r="J1679">
        <f>Table1[[#This Row],[Actual_Sales]]-(Table1[[#This Row],[COGS]]+Table1[[#This Row],[Expenses]])</f>
        <v>75</v>
      </c>
      <c r="K1679">
        <v>90</v>
      </c>
      <c r="L1679">
        <f>Table1[[#This Row],[Actual_Profit]]-Table1[[#This Row],[Budget_Profit]]</f>
        <v>-15</v>
      </c>
      <c r="M1679" s="5">
        <f>IF(
Table1[[#This Row],[Budget_Profit]]=0,
"",
IF(
Table1[[#This Row],[Budget_Profit]]&gt;0,
(Table1[[#This Row],[Actual_Profit]]-Table1[[#This Row],[Budget_Profit]])/Table1[[#This Row],[Budget_Profit]],
(Table1[[#This Row],[Actual_Profit]]-Table1[[#This Row],[Budget_Profit]])/ABS(Table1[[#This Row],[Budget_Profit]])
)
)</f>
        <v>-0.16666666666666666</v>
      </c>
      <c r="N1679" s="5" t="str">
        <f>IF(Table1[[#This Row],[Profit_Var]]&gt;=0, "Above Budget", "Below Budget")</f>
        <v>Below Budget</v>
      </c>
      <c r="O1679">
        <v>90</v>
      </c>
      <c r="P1679">
        <v>80</v>
      </c>
      <c r="Q1679">
        <f>Table1[[#This Row],[COGS]]-Table1[[#This Row],[Budget_COGS]]</f>
        <v>10</v>
      </c>
      <c r="R1679" s="5">
        <f>IF(
Table1[[#This Row],[Budget_COGS]]=0,
"",
IF(
Table1[[#This Row],[Budget_COGS]]&gt;0,
(Table1[[#This Row],[Budget_COGS]]-Table1[[#This Row],[COGS]]) / Table1[[#This Row],[Budget_COGS]],
(Table1[[#This Row],[Budget_COGS]]-Table1[[#This Row],[COGS]]) / ABS(Table1[[#This Row],[Budget_COGS]])
)
)</f>
        <v>-0.125</v>
      </c>
      <c r="S1679" s="5" t="str">
        <f>IF(Table1[[#This Row],[COGS _Var]]&gt;=0, "Above Budget", "Below Budget")</f>
        <v>Above Budget</v>
      </c>
      <c r="T1679">
        <f>Table1[[#This Row],[Actual_Sales]]-Table1[[#This Row],[COGS]]</f>
        <v>135</v>
      </c>
      <c r="U1679">
        <v>130</v>
      </c>
      <c r="V1679">
        <f>Table1[[#This Row],[Gross_Margin]]-Table1[[#This Row],[Budget_Margin]]</f>
        <v>5</v>
      </c>
      <c r="W1679" s="5">
        <f>IF(
Table1[[#This Row],[Budget_Margin]]=0,
"",
IF(
Table1[[#This Row],[Budget_Margin]]&gt;0,
(Table1[[#This Row],[Gross_Margin]]-Table1[[#This Row],[Budget_Margin]]) / Table1[[#This Row],[Budget_Margin]],
(Table1[[#This Row],[Gross_Margin]]-Table1[[#This Row],[Budget_Margin]]) / ABS(Table1[[#This Row],[Budget_Margin]])
)
)</f>
        <v>3.8461538461538464E-2</v>
      </c>
      <c r="X1679" s="5" t="str">
        <f>IF(Table1[[#This Row],[Margin_Var]]&gt;=0, "Above Budget", "Below Budget")</f>
        <v>Above Budget</v>
      </c>
      <c r="Y1679" s="5">
        <f>IFERROR(Table1[[#This Row],[Gross_Margin]]/Table1[[#This Row],[Actual_Sales]],0)</f>
        <v>0.6</v>
      </c>
      <c r="Z1679" s="5">
        <f>Table1[[#This Row],[Actual_Profit]]/Table1[[#This Row],[Actual_Sales]]</f>
        <v>0.33333333333333331</v>
      </c>
      <c r="AA1679">
        <v>60</v>
      </c>
      <c r="AB1679" s="5">
        <f>IFERROR(Table1[[#This Row],[Expenses]]/Table1[[#This Row],[Actual_Sales]],0)</f>
        <v>0.26666666666666666</v>
      </c>
      <c r="AC1679">
        <v>29</v>
      </c>
      <c r="AD1679">
        <v>1139</v>
      </c>
      <c r="AE1679" s="5">
        <f>IFERROR(Table1[[#This Row],[Inventory]]/Table1[[#This Row],[Actual_Sales]],0)</f>
        <v>5.0622222222222222</v>
      </c>
    </row>
    <row r="1680" spans="1:31" x14ac:dyDescent="0.25">
      <c r="A1680">
        <v>1271</v>
      </c>
      <c r="B1680">
        <v>360</v>
      </c>
      <c r="C1680">
        <v>8</v>
      </c>
      <c r="D1680" s="2">
        <v>40391</v>
      </c>
      <c r="E1680">
        <v>225</v>
      </c>
      <c r="F1680">
        <v>190</v>
      </c>
      <c r="G1680">
        <f>Table1[[#This Row],[Actual_Sales]]-Table1[[#This Row],[Budget_Sales]]</f>
        <v>35</v>
      </c>
      <c r="H1680" s="5">
        <f>IF(
Table1[[#This Row],[Budget_Sales]]=0,
"",
IF(
Table1[[#This Row],[Budget_Sales]]&gt;0,
(Table1[[#This Row],[Actual_Sales]]-Table1[[#This Row],[Budget_Sales]])/Table1[[#This Row],[Budget_Sales]],
(Table1[[#This Row],[Actual_Sales]]-Table1[[#This Row],[Budget_Sales]])/ABS(Table1[[#This Row],[Budget_Sales]])
)
)</f>
        <v>0.18421052631578946</v>
      </c>
      <c r="I1680" s="5" t="str">
        <f>IF(Table1[[#This Row],[Sales_Var]]&gt;=0,"Above Budget","Below Budget")</f>
        <v>Above Budget</v>
      </c>
      <c r="J1680">
        <f>Table1[[#This Row],[Actual_Sales]]-(Table1[[#This Row],[COGS]]+Table1[[#This Row],[Expenses]])</f>
        <v>75</v>
      </c>
      <c r="K1680">
        <v>80</v>
      </c>
      <c r="L1680">
        <f>Table1[[#This Row],[Actual_Profit]]-Table1[[#This Row],[Budget_Profit]]</f>
        <v>-5</v>
      </c>
      <c r="M1680" s="5">
        <f>IF(
Table1[[#This Row],[Budget_Profit]]=0,
"",
IF(
Table1[[#This Row],[Budget_Profit]]&gt;0,
(Table1[[#This Row],[Actual_Profit]]-Table1[[#This Row],[Budget_Profit]])/Table1[[#This Row],[Budget_Profit]],
(Table1[[#This Row],[Actual_Profit]]-Table1[[#This Row],[Budget_Profit]])/ABS(Table1[[#This Row],[Budget_Profit]])
)
)</f>
        <v>-6.25E-2</v>
      </c>
      <c r="N1680" s="5" t="str">
        <f>IF(Table1[[#This Row],[Profit_Var]]&gt;=0, "Above Budget", "Below Budget")</f>
        <v>Below Budget</v>
      </c>
      <c r="O1680">
        <v>90</v>
      </c>
      <c r="P1680">
        <v>70</v>
      </c>
      <c r="Q1680">
        <f>Table1[[#This Row],[COGS]]-Table1[[#This Row],[Budget_COGS]]</f>
        <v>20</v>
      </c>
      <c r="R1680" s="5">
        <f>IF(
Table1[[#This Row],[Budget_COGS]]=0,
"",
IF(
Table1[[#This Row],[Budget_COGS]]&gt;0,
(Table1[[#This Row],[Budget_COGS]]-Table1[[#This Row],[COGS]]) / Table1[[#This Row],[Budget_COGS]],
(Table1[[#This Row],[Budget_COGS]]-Table1[[#This Row],[COGS]]) / ABS(Table1[[#This Row],[Budget_COGS]])
)
)</f>
        <v>-0.2857142857142857</v>
      </c>
      <c r="S1680" s="5" t="str">
        <f>IF(Table1[[#This Row],[COGS _Var]]&gt;=0, "Above Budget", "Below Budget")</f>
        <v>Above Budget</v>
      </c>
      <c r="T1680">
        <f>Table1[[#This Row],[Actual_Sales]]-Table1[[#This Row],[COGS]]</f>
        <v>135</v>
      </c>
      <c r="U1680">
        <v>120</v>
      </c>
      <c r="V1680">
        <f>Table1[[#This Row],[Gross_Margin]]-Table1[[#This Row],[Budget_Margin]]</f>
        <v>15</v>
      </c>
      <c r="W1680" s="5">
        <f>IF(
Table1[[#This Row],[Budget_Margin]]=0,
"",
IF(
Table1[[#This Row],[Budget_Margin]]&gt;0,
(Table1[[#This Row],[Gross_Margin]]-Table1[[#This Row],[Budget_Margin]]) / Table1[[#This Row],[Budget_Margin]],
(Table1[[#This Row],[Gross_Margin]]-Table1[[#This Row],[Budget_Margin]]) / ABS(Table1[[#This Row],[Budget_Margin]])
)
)</f>
        <v>0.125</v>
      </c>
      <c r="X1680" s="5" t="str">
        <f>IF(Table1[[#This Row],[Margin_Var]]&gt;=0, "Above Budget", "Below Budget")</f>
        <v>Above Budget</v>
      </c>
      <c r="Y1680" s="5">
        <f>IFERROR(Table1[[#This Row],[Gross_Margin]]/Table1[[#This Row],[Actual_Sales]],0)</f>
        <v>0.6</v>
      </c>
      <c r="Z1680" s="5">
        <f>Table1[[#This Row],[Actual_Profit]]/Table1[[#This Row],[Actual_Sales]]</f>
        <v>0.33333333333333331</v>
      </c>
      <c r="AA1680">
        <v>60</v>
      </c>
      <c r="AB1680" s="5">
        <f>IFERROR(Table1[[#This Row],[Expenses]]/Table1[[#This Row],[Actual_Sales]],0)</f>
        <v>0.26666666666666666</v>
      </c>
      <c r="AC1680">
        <v>29</v>
      </c>
      <c r="AD1680">
        <v>1139</v>
      </c>
      <c r="AE1680" s="5">
        <f>IFERROR(Table1[[#This Row],[Inventory]]/Table1[[#This Row],[Actual_Sales]],0)</f>
        <v>5.0622222222222222</v>
      </c>
    </row>
    <row r="1681" spans="1:31" x14ac:dyDescent="0.25">
      <c r="A1681">
        <v>1065</v>
      </c>
      <c r="B1681">
        <v>203</v>
      </c>
      <c r="C1681">
        <v>2</v>
      </c>
      <c r="D1681" s="2">
        <v>40360</v>
      </c>
      <c r="E1681">
        <v>225</v>
      </c>
      <c r="F1681">
        <v>210</v>
      </c>
      <c r="G1681">
        <f>Table1[[#This Row],[Actual_Sales]]-Table1[[#This Row],[Budget_Sales]]</f>
        <v>15</v>
      </c>
      <c r="H1681" s="5">
        <f>IF(
Table1[[#This Row],[Budget_Sales]]=0,
"",
IF(
Table1[[#This Row],[Budget_Sales]]&gt;0,
(Table1[[#This Row],[Actual_Sales]]-Table1[[#This Row],[Budget_Sales]])/Table1[[#This Row],[Budget_Sales]],
(Table1[[#This Row],[Actual_Sales]]-Table1[[#This Row],[Budget_Sales]])/ABS(Table1[[#This Row],[Budget_Sales]])
)
)</f>
        <v>7.1428571428571425E-2</v>
      </c>
      <c r="I1681" s="5" t="str">
        <f>IF(Table1[[#This Row],[Sales_Var]]&gt;=0,"Above Budget","Below Budget")</f>
        <v>Above Budget</v>
      </c>
      <c r="J1681">
        <f>Table1[[#This Row],[Actual_Sales]]-(Table1[[#This Row],[COGS]]+Table1[[#This Row],[Expenses]])</f>
        <v>75</v>
      </c>
      <c r="K1681">
        <v>90</v>
      </c>
      <c r="L1681">
        <f>Table1[[#This Row],[Actual_Profit]]-Table1[[#This Row],[Budget_Profit]]</f>
        <v>-15</v>
      </c>
      <c r="M1681" s="5">
        <f>IF(
Table1[[#This Row],[Budget_Profit]]=0,
"",
IF(
Table1[[#This Row],[Budget_Profit]]&gt;0,
(Table1[[#This Row],[Actual_Profit]]-Table1[[#This Row],[Budget_Profit]])/Table1[[#This Row],[Budget_Profit]],
(Table1[[#This Row],[Actual_Profit]]-Table1[[#This Row],[Budget_Profit]])/ABS(Table1[[#This Row],[Budget_Profit]])
)
)</f>
        <v>-0.16666666666666666</v>
      </c>
      <c r="N1681" s="5" t="str">
        <f>IF(Table1[[#This Row],[Profit_Var]]&gt;=0, "Above Budget", "Below Budget")</f>
        <v>Below Budget</v>
      </c>
      <c r="O1681">
        <v>90</v>
      </c>
      <c r="P1681">
        <v>80</v>
      </c>
      <c r="Q1681">
        <f>Table1[[#This Row],[COGS]]-Table1[[#This Row],[Budget_COGS]]</f>
        <v>10</v>
      </c>
      <c r="R1681" s="5">
        <f>IF(
Table1[[#This Row],[Budget_COGS]]=0,
"",
IF(
Table1[[#This Row],[Budget_COGS]]&gt;0,
(Table1[[#This Row],[Budget_COGS]]-Table1[[#This Row],[COGS]]) / Table1[[#This Row],[Budget_COGS]],
(Table1[[#This Row],[Budget_COGS]]-Table1[[#This Row],[COGS]]) / ABS(Table1[[#This Row],[Budget_COGS]])
)
)</f>
        <v>-0.125</v>
      </c>
      <c r="S1681" s="5" t="str">
        <f>IF(Table1[[#This Row],[COGS _Var]]&gt;=0, "Above Budget", "Below Budget")</f>
        <v>Above Budget</v>
      </c>
      <c r="T1681">
        <f>Table1[[#This Row],[Actual_Sales]]-Table1[[#This Row],[COGS]]</f>
        <v>135</v>
      </c>
      <c r="U1681">
        <v>130</v>
      </c>
      <c r="V1681">
        <f>Table1[[#This Row],[Gross_Margin]]-Table1[[#This Row],[Budget_Margin]]</f>
        <v>5</v>
      </c>
      <c r="W1681" s="5">
        <f>IF(
Table1[[#This Row],[Budget_Margin]]=0,
"",
IF(
Table1[[#This Row],[Budget_Margin]]&gt;0,
(Table1[[#This Row],[Gross_Margin]]-Table1[[#This Row],[Budget_Margin]]) / Table1[[#This Row],[Budget_Margin]],
(Table1[[#This Row],[Gross_Margin]]-Table1[[#This Row],[Budget_Margin]]) / ABS(Table1[[#This Row],[Budget_Margin]])
)
)</f>
        <v>3.8461538461538464E-2</v>
      </c>
      <c r="X1681" s="5" t="str">
        <f>IF(Table1[[#This Row],[Margin_Var]]&gt;=0, "Above Budget", "Below Budget")</f>
        <v>Above Budget</v>
      </c>
      <c r="Y1681" s="5">
        <f>IFERROR(Table1[[#This Row],[Gross_Margin]]/Table1[[#This Row],[Actual_Sales]],0)</f>
        <v>0.6</v>
      </c>
      <c r="Z1681" s="5">
        <f>Table1[[#This Row],[Actual_Profit]]/Table1[[#This Row],[Actual_Sales]]</f>
        <v>0.33333333333333331</v>
      </c>
      <c r="AA1681">
        <v>60</v>
      </c>
      <c r="AB1681" s="5">
        <f>IFERROR(Table1[[#This Row],[Expenses]]/Table1[[#This Row],[Actual_Sales]],0)</f>
        <v>0.26666666666666666</v>
      </c>
      <c r="AC1681">
        <v>29</v>
      </c>
      <c r="AD1681">
        <v>1148</v>
      </c>
      <c r="AE1681" s="5">
        <f>IFERROR(Table1[[#This Row],[Inventory]]/Table1[[#This Row],[Actual_Sales]],0)</f>
        <v>5.1022222222222222</v>
      </c>
    </row>
    <row r="1682" spans="1:31" x14ac:dyDescent="0.25">
      <c r="A1682">
        <v>1115</v>
      </c>
      <c r="B1682">
        <v>425</v>
      </c>
      <c r="C1682">
        <v>8</v>
      </c>
      <c r="D1682" s="2">
        <v>40360</v>
      </c>
      <c r="E1682">
        <v>225</v>
      </c>
      <c r="F1682">
        <v>190</v>
      </c>
      <c r="G1682">
        <f>Table1[[#This Row],[Actual_Sales]]-Table1[[#This Row],[Budget_Sales]]</f>
        <v>35</v>
      </c>
      <c r="H1682" s="5">
        <f>IF(
Table1[[#This Row],[Budget_Sales]]=0,
"",
IF(
Table1[[#This Row],[Budget_Sales]]&gt;0,
(Table1[[#This Row],[Actual_Sales]]-Table1[[#This Row],[Budget_Sales]])/Table1[[#This Row],[Budget_Sales]],
(Table1[[#This Row],[Actual_Sales]]-Table1[[#This Row],[Budget_Sales]])/ABS(Table1[[#This Row],[Budget_Sales]])
)
)</f>
        <v>0.18421052631578946</v>
      </c>
      <c r="I1682" s="5" t="str">
        <f>IF(Table1[[#This Row],[Sales_Var]]&gt;=0,"Above Budget","Below Budget")</f>
        <v>Above Budget</v>
      </c>
      <c r="J1682">
        <f>Table1[[#This Row],[Actual_Sales]]-(Table1[[#This Row],[COGS]]+Table1[[#This Row],[Expenses]])</f>
        <v>75</v>
      </c>
      <c r="K1682">
        <v>80</v>
      </c>
      <c r="L1682">
        <f>Table1[[#This Row],[Actual_Profit]]-Table1[[#This Row],[Budget_Profit]]</f>
        <v>-5</v>
      </c>
      <c r="M1682" s="5">
        <f>IF(
Table1[[#This Row],[Budget_Profit]]=0,
"",
IF(
Table1[[#This Row],[Budget_Profit]]&gt;0,
(Table1[[#This Row],[Actual_Profit]]-Table1[[#This Row],[Budget_Profit]])/Table1[[#This Row],[Budget_Profit]],
(Table1[[#This Row],[Actual_Profit]]-Table1[[#This Row],[Budget_Profit]])/ABS(Table1[[#This Row],[Budget_Profit]])
)
)</f>
        <v>-6.25E-2</v>
      </c>
      <c r="N1682" s="5" t="str">
        <f>IF(Table1[[#This Row],[Profit_Var]]&gt;=0, "Above Budget", "Below Budget")</f>
        <v>Below Budget</v>
      </c>
      <c r="O1682">
        <v>90</v>
      </c>
      <c r="P1682">
        <v>70</v>
      </c>
      <c r="Q1682">
        <f>Table1[[#This Row],[COGS]]-Table1[[#This Row],[Budget_COGS]]</f>
        <v>20</v>
      </c>
      <c r="R1682" s="5">
        <f>IF(
Table1[[#This Row],[Budget_COGS]]=0,
"",
IF(
Table1[[#This Row],[Budget_COGS]]&gt;0,
(Table1[[#This Row],[Budget_COGS]]-Table1[[#This Row],[COGS]]) / Table1[[#This Row],[Budget_COGS]],
(Table1[[#This Row],[Budget_COGS]]-Table1[[#This Row],[COGS]]) / ABS(Table1[[#This Row],[Budget_COGS]])
)
)</f>
        <v>-0.2857142857142857</v>
      </c>
      <c r="S1682" s="5" t="str">
        <f>IF(Table1[[#This Row],[COGS _Var]]&gt;=0, "Above Budget", "Below Budget")</f>
        <v>Above Budget</v>
      </c>
      <c r="T1682">
        <f>Table1[[#This Row],[Actual_Sales]]-Table1[[#This Row],[COGS]]</f>
        <v>135</v>
      </c>
      <c r="U1682">
        <v>120</v>
      </c>
      <c r="V1682">
        <f>Table1[[#This Row],[Gross_Margin]]-Table1[[#This Row],[Budget_Margin]]</f>
        <v>15</v>
      </c>
      <c r="W1682" s="5">
        <f>IF(
Table1[[#This Row],[Budget_Margin]]=0,
"",
IF(
Table1[[#This Row],[Budget_Margin]]&gt;0,
(Table1[[#This Row],[Gross_Margin]]-Table1[[#This Row],[Budget_Margin]]) / Table1[[#This Row],[Budget_Margin]],
(Table1[[#This Row],[Gross_Margin]]-Table1[[#This Row],[Budget_Margin]]) / ABS(Table1[[#This Row],[Budget_Margin]])
)
)</f>
        <v>0.125</v>
      </c>
      <c r="X1682" s="5" t="str">
        <f>IF(Table1[[#This Row],[Margin_Var]]&gt;=0, "Above Budget", "Below Budget")</f>
        <v>Above Budget</v>
      </c>
      <c r="Y1682" s="5">
        <f>IFERROR(Table1[[#This Row],[Gross_Margin]]/Table1[[#This Row],[Actual_Sales]],0)</f>
        <v>0.6</v>
      </c>
      <c r="Z1682" s="5">
        <f>Table1[[#This Row],[Actual_Profit]]/Table1[[#This Row],[Actual_Sales]]</f>
        <v>0.33333333333333331</v>
      </c>
      <c r="AA1682">
        <v>60</v>
      </c>
      <c r="AB1682" s="5">
        <f>IFERROR(Table1[[#This Row],[Expenses]]/Table1[[#This Row],[Actual_Sales]],0)</f>
        <v>0.26666666666666666</v>
      </c>
      <c r="AC1682">
        <v>29</v>
      </c>
      <c r="AD1682">
        <v>1148</v>
      </c>
      <c r="AE1682" s="5">
        <f>IFERROR(Table1[[#This Row],[Inventory]]/Table1[[#This Row],[Actual_Sales]],0)</f>
        <v>5.1022222222222222</v>
      </c>
    </row>
    <row r="1683" spans="1:31" x14ac:dyDescent="0.25">
      <c r="A1683">
        <v>572</v>
      </c>
      <c r="B1683">
        <v>405</v>
      </c>
      <c r="C1683">
        <v>3</v>
      </c>
      <c r="D1683" s="2">
        <v>40269</v>
      </c>
      <c r="E1683">
        <v>75</v>
      </c>
      <c r="F1683">
        <v>90</v>
      </c>
      <c r="G1683">
        <f>Table1[[#This Row],[Actual_Sales]]-Table1[[#This Row],[Budget_Sales]]</f>
        <v>-15</v>
      </c>
      <c r="H1683" s="5">
        <f>IF(
Table1[[#This Row],[Budget_Sales]]=0,
"",
IF(
Table1[[#This Row],[Budget_Sales]]&gt;0,
(Table1[[#This Row],[Actual_Sales]]-Table1[[#This Row],[Budget_Sales]])/Table1[[#This Row],[Budget_Sales]],
(Table1[[#This Row],[Actual_Sales]]-Table1[[#This Row],[Budget_Sales]])/ABS(Table1[[#This Row],[Budget_Sales]])
)
)</f>
        <v>-0.16666666666666666</v>
      </c>
      <c r="I1683" s="5" t="str">
        <f>IF(Table1[[#This Row],[Sales_Var]]&gt;=0,"Above Budget","Below Budget")</f>
        <v>Below Budget</v>
      </c>
      <c r="J1683">
        <f>Table1[[#This Row],[Actual_Sales]]-(Table1[[#This Row],[COGS]]+Table1[[#This Row],[Expenses]])</f>
        <v>25</v>
      </c>
      <c r="K1683">
        <v>50</v>
      </c>
      <c r="L1683">
        <f>Table1[[#This Row],[Actual_Profit]]-Table1[[#This Row],[Budget_Profit]]</f>
        <v>-25</v>
      </c>
      <c r="M1683" s="5">
        <f>IF(
Table1[[#This Row],[Budget_Profit]]=0,
"",
IF(
Table1[[#This Row],[Budget_Profit]]&gt;0,
(Table1[[#This Row],[Actual_Profit]]-Table1[[#This Row],[Budget_Profit]])/Table1[[#This Row],[Budget_Profit]],
(Table1[[#This Row],[Actual_Profit]]-Table1[[#This Row],[Budget_Profit]])/ABS(Table1[[#This Row],[Budget_Profit]])
)
)</f>
        <v>-0.5</v>
      </c>
      <c r="N1683" s="5" t="str">
        <f>IF(Table1[[#This Row],[Profit_Var]]&gt;=0, "Above Budget", "Below Budget")</f>
        <v>Below Budget</v>
      </c>
      <c r="O1683">
        <v>30</v>
      </c>
      <c r="P1683">
        <v>30</v>
      </c>
      <c r="Q1683">
        <f>Table1[[#This Row],[COGS]]-Table1[[#This Row],[Budget_COGS]]</f>
        <v>0</v>
      </c>
      <c r="R1683" s="5">
        <f>IF(
Table1[[#This Row],[Budget_COGS]]=0,
"",
IF(
Table1[[#This Row],[Budget_COGS]]&gt;0,
(Table1[[#This Row],[Budget_COGS]]-Table1[[#This Row],[COGS]]) / Table1[[#This Row],[Budget_COGS]],
(Table1[[#This Row],[Budget_COGS]]-Table1[[#This Row],[COGS]]) / ABS(Table1[[#This Row],[Budget_COGS]])
)
)</f>
        <v>0</v>
      </c>
      <c r="S1683" s="5" t="str">
        <f>IF(Table1[[#This Row],[COGS _Var]]&gt;=0, "Above Budget", "Below Budget")</f>
        <v>Above Budget</v>
      </c>
      <c r="T1683">
        <f>Table1[[#This Row],[Actual_Sales]]-Table1[[#This Row],[COGS]]</f>
        <v>45</v>
      </c>
      <c r="U1683">
        <v>60</v>
      </c>
      <c r="V1683">
        <f>Table1[[#This Row],[Gross_Margin]]-Table1[[#This Row],[Budget_Margin]]</f>
        <v>-15</v>
      </c>
      <c r="W1683" s="5">
        <f>IF(
Table1[[#This Row],[Budget_Margin]]=0,
"",
IF(
Table1[[#This Row],[Budget_Margin]]&gt;0,
(Table1[[#This Row],[Gross_Margin]]-Table1[[#This Row],[Budget_Margin]]) / Table1[[#This Row],[Budget_Margin]],
(Table1[[#This Row],[Gross_Margin]]-Table1[[#This Row],[Budget_Margin]]) / ABS(Table1[[#This Row],[Budget_Margin]])
)
)</f>
        <v>-0.25</v>
      </c>
      <c r="X1683" s="5" t="str">
        <f>IF(Table1[[#This Row],[Margin_Var]]&gt;=0, "Above Budget", "Below Budget")</f>
        <v>Below Budget</v>
      </c>
      <c r="Y1683" s="5">
        <f>IFERROR(Table1[[#This Row],[Gross_Margin]]/Table1[[#This Row],[Actual_Sales]],0)</f>
        <v>0.6</v>
      </c>
      <c r="Z1683" s="5">
        <f>Table1[[#This Row],[Actual_Profit]]/Table1[[#This Row],[Actual_Sales]]</f>
        <v>0.33333333333333331</v>
      </c>
      <c r="AA1683">
        <v>20</v>
      </c>
      <c r="AB1683" s="5">
        <f>IFERROR(Table1[[#This Row],[Expenses]]/Table1[[#This Row],[Actual_Sales]],0)</f>
        <v>0.26666666666666666</v>
      </c>
      <c r="AC1683">
        <v>8</v>
      </c>
      <c r="AD1683">
        <v>820</v>
      </c>
      <c r="AE1683" s="5">
        <f>IFERROR(Table1[[#This Row],[Inventory]]/Table1[[#This Row],[Actual_Sales]],0)</f>
        <v>10.933333333333334</v>
      </c>
    </row>
    <row r="1684" spans="1:31" x14ac:dyDescent="0.25">
      <c r="A1684">
        <v>3735</v>
      </c>
      <c r="B1684">
        <v>281</v>
      </c>
      <c r="C1684">
        <v>3</v>
      </c>
      <c r="D1684" s="2">
        <v>40817</v>
      </c>
      <c r="E1684">
        <v>96</v>
      </c>
      <c r="F1684">
        <v>130</v>
      </c>
      <c r="G1684">
        <f>Table1[[#This Row],[Actual_Sales]]-Table1[[#This Row],[Budget_Sales]]</f>
        <v>-34</v>
      </c>
      <c r="H1684" s="5">
        <f>IF(
Table1[[#This Row],[Budget_Sales]]=0,
"",
IF(
Table1[[#This Row],[Budget_Sales]]&gt;0,
(Table1[[#This Row],[Actual_Sales]]-Table1[[#This Row],[Budget_Sales]])/Table1[[#This Row],[Budget_Sales]],
(Table1[[#This Row],[Actual_Sales]]-Table1[[#This Row],[Budget_Sales]])/ABS(Table1[[#This Row],[Budget_Sales]])
)
)</f>
        <v>-0.26153846153846155</v>
      </c>
      <c r="I1684" s="5" t="str">
        <f>IF(Table1[[#This Row],[Sales_Var]]&gt;=0,"Above Budget","Below Budget")</f>
        <v>Below Budget</v>
      </c>
      <c r="J1684">
        <f>Table1[[#This Row],[Actual_Sales]]-(Table1[[#This Row],[COGS]]+Table1[[#This Row],[Expenses]])</f>
        <v>32</v>
      </c>
      <c r="K1684">
        <v>80</v>
      </c>
      <c r="L1684">
        <f>Table1[[#This Row],[Actual_Profit]]-Table1[[#This Row],[Budget_Profit]]</f>
        <v>-48</v>
      </c>
      <c r="M1684" s="5">
        <f>IF(
Table1[[#This Row],[Budget_Profit]]=0,
"",
IF(
Table1[[#This Row],[Budget_Profit]]&gt;0,
(Table1[[#This Row],[Actual_Profit]]-Table1[[#This Row],[Budget_Profit]])/Table1[[#This Row],[Budget_Profit]],
(Table1[[#This Row],[Actual_Profit]]-Table1[[#This Row],[Budget_Profit]])/ABS(Table1[[#This Row],[Budget_Profit]])
)
)</f>
        <v>-0.6</v>
      </c>
      <c r="N1684" s="5" t="str">
        <f>IF(Table1[[#This Row],[Profit_Var]]&gt;=0, "Above Budget", "Below Budget")</f>
        <v>Below Budget</v>
      </c>
      <c r="O1684">
        <v>39</v>
      </c>
      <c r="P1684">
        <v>40</v>
      </c>
      <c r="Q1684">
        <f>Table1[[#This Row],[COGS]]-Table1[[#This Row],[Budget_COGS]]</f>
        <v>-1</v>
      </c>
      <c r="R1684" s="5">
        <f>IF(
Table1[[#This Row],[Budget_COGS]]=0,
"",
IF(
Table1[[#This Row],[Budget_COGS]]&gt;0,
(Table1[[#This Row],[Budget_COGS]]-Table1[[#This Row],[COGS]]) / Table1[[#This Row],[Budget_COGS]],
(Table1[[#This Row],[Budget_COGS]]-Table1[[#This Row],[COGS]]) / ABS(Table1[[#This Row],[Budget_COGS]])
)
)</f>
        <v>2.5000000000000001E-2</v>
      </c>
      <c r="S1684" s="5" t="str">
        <f>IF(Table1[[#This Row],[COGS _Var]]&gt;=0, "Above Budget", "Below Budget")</f>
        <v>Below Budget</v>
      </c>
      <c r="T1684">
        <f>Table1[[#This Row],[Actual_Sales]]-Table1[[#This Row],[COGS]]</f>
        <v>57</v>
      </c>
      <c r="U1684">
        <v>90</v>
      </c>
      <c r="V1684">
        <f>Table1[[#This Row],[Gross_Margin]]-Table1[[#This Row],[Budget_Margin]]</f>
        <v>-33</v>
      </c>
      <c r="W1684" s="5">
        <f>IF(
Table1[[#This Row],[Budget_Margin]]=0,
"",
IF(
Table1[[#This Row],[Budget_Margin]]&gt;0,
(Table1[[#This Row],[Gross_Margin]]-Table1[[#This Row],[Budget_Margin]]) / Table1[[#This Row],[Budget_Margin]],
(Table1[[#This Row],[Gross_Margin]]-Table1[[#This Row],[Budget_Margin]]) / ABS(Table1[[#This Row],[Budget_Margin]])
)
)</f>
        <v>-0.36666666666666664</v>
      </c>
      <c r="X1684" s="5" t="str">
        <f>IF(Table1[[#This Row],[Margin_Var]]&gt;=0, "Above Budget", "Below Budget")</f>
        <v>Below Budget</v>
      </c>
      <c r="Y1684" s="5">
        <f>IFERROR(Table1[[#This Row],[Gross_Margin]]/Table1[[#This Row],[Actual_Sales]],0)</f>
        <v>0.59375</v>
      </c>
      <c r="Z1684" s="5">
        <f>Table1[[#This Row],[Actual_Profit]]/Table1[[#This Row],[Actual_Sales]]</f>
        <v>0.33333333333333331</v>
      </c>
      <c r="AA1684">
        <v>25</v>
      </c>
      <c r="AB1684" s="5">
        <f>IFERROR(Table1[[#This Row],[Expenses]]/Table1[[#This Row],[Actual_Sales]],0)</f>
        <v>0.26041666666666669</v>
      </c>
      <c r="AC1684">
        <v>12</v>
      </c>
      <c r="AD1684">
        <v>541</v>
      </c>
      <c r="AE1684" s="5">
        <f>IFERROR(Table1[[#This Row],[Inventory]]/Table1[[#This Row],[Actual_Sales]],0)</f>
        <v>5.635416666666667</v>
      </c>
    </row>
    <row r="1685" spans="1:31" x14ac:dyDescent="0.25">
      <c r="A1685">
        <v>3801</v>
      </c>
      <c r="B1685">
        <v>530</v>
      </c>
      <c r="C1685">
        <v>10</v>
      </c>
      <c r="D1685" s="2">
        <v>40817</v>
      </c>
      <c r="E1685">
        <v>96</v>
      </c>
      <c r="F1685">
        <v>60</v>
      </c>
      <c r="G1685">
        <f>Table1[[#This Row],[Actual_Sales]]-Table1[[#This Row],[Budget_Sales]]</f>
        <v>36</v>
      </c>
      <c r="H1685" s="5">
        <f>IF(
Table1[[#This Row],[Budget_Sales]]=0,
"",
IF(
Table1[[#This Row],[Budget_Sales]]&gt;0,
(Table1[[#This Row],[Actual_Sales]]-Table1[[#This Row],[Budget_Sales]])/Table1[[#This Row],[Budget_Sales]],
(Table1[[#This Row],[Actual_Sales]]-Table1[[#This Row],[Budget_Sales]])/ABS(Table1[[#This Row],[Budget_Sales]])
)
)</f>
        <v>0.6</v>
      </c>
      <c r="I1685" s="5" t="str">
        <f>IF(Table1[[#This Row],[Sales_Var]]&gt;=0,"Above Budget","Below Budget")</f>
        <v>Above Budget</v>
      </c>
      <c r="J1685">
        <f>Table1[[#This Row],[Actual_Sales]]-(Table1[[#This Row],[COGS]]+Table1[[#This Row],[Expenses]])</f>
        <v>32</v>
      </c>
      <c r="K1685">
        <v>40</v>
      </c>
      <c r="L1685">
        <f>Table1[[#This Row],[Actual_Profit]]-Table1[[#This Row],[Budget_Profit]]</f>
        <v>-8</v>
      </c>
      <c r="M1685" s="5">
        <f>IF(
Table1[[#This Row],[Budget_Profit]]=0,
"",
IF(
Table1[[#This Row],[Budget_Profit]]&gt;0,
(Table1[[#This Row],[Actual_Profit]]-Table1[[#This Row],[Budget_Profit]])/Table1[[#This Row],[Budget_Profit]],
(Table1[[#This Row],[Actual_Profit]]-Table1[[#This Row],[Budget_Profit]])/ABS(Table1[[#This Row],[Budget_Profit]])
)
)</f>
        <v>-0.2</v>
      </c>
      <c r="N1685" s="5" t="str">
        <f>IF(Table1[[#This Row],[Profit_Var]]&gt;=0, "Above Budget", "Below Budget")</f>
        <v>Below Budget</v>
      </c>
      <c r="O1685">
        <v>39</v>
      </c>
      <c r="P1685">
        <v>20</v>
      </c>
      <c r="Q1685">
        <f>Table1[[#This Row],[COGS]]-Table1[[#This Row],[Budget_COGS]]</f>
        <v>19</v>
      </c>
      <c r="R1685" s="5">
        <f>IF(
Table1[[#This Row],[Budget_COGS]]=0,
"",
IF(
Table1[[#This Row],[Budget_COGS]]&gt;0,
(Table1[[#This Row],[Budget_COGS]]-Table1[[#This Row],[COGS]]) / Table1[[#This Row],[Budget_COGS]],
(Table1[[#This Row],[Budget_COGS]]-Table1[[#This Row],[COGS]]) / ABS(Table1[[#This Row],[Budget_COGS]])
)
)</f>
        <v>-0.95</v>
      </c>
      <c r="S1685" s="5" t="str">
        <f>IF(Table1[[#This Row],[COGS _Var]]&gt;=0, "Above Budget", "Below Budget")</f>
        <v>Above Budget</v>
      </c>
      <c r="T1685">
        <f>Table1[[#This Row],[Actual_Sales]]-Table1[[#This Row],[COGS]]</f>
        <v>57</v>
      </c>
      <c r="U1685">
        <v>40</v>
      </c>
      <c r="V1685">
        <f>Table1[[#This Row],[Gross_Margin]]-Table1[[#This Row],[Budget_Margin]]</f>
        <v>17</v>
      </c>
      <c r="W1685" s="5">
        <f>IF(
Table1[[#This Row],[Budget_Margin]]=0,
"",
IF(
Table1[[#This Row],[Budget_Margin]]&gt;0,
(Table1[[#This Row],[Gross_Margin]]-Table1[[#This Row],[Budget_Margin]]) / Table1[[#This Row],[Budget_Margin]],
(Table1[[#This Row],[Gross_Margin]]-Table1[[#This Row],[Budget_Margin]]) / ABS(Table1[[#This Row],[Budget_Margin]])
)
)</f>
        <v>0.42499999999999999</v>
      </c>
      <c r="X1685" s="5" t="str">
        <f>IF(Table1[[#This Row],[Margin_Var]]&gt;=0, "Above Budget", "Below Budget")</f>
        <v>Above Budget</v>
      </c>
      <c r="Y1685" s="5">
        <f>IFERROR(Table1[[#This Row],[Gross_Margin]]/Table1[[#This Row],[Actual_Sales]],0)</f>
        <v>0.59375</v>
      </c>
      <c r="Z1685" s="5">
        <f>Table1[[#This Row],[Actual_Profit]]/Table1[[#This Row],[Actual_Sales]]</f>
        <v>0.33333333333333331</v>
      </c>
      <c r="AA1685">
        <v>25</v>
      </c>
      <c r="AB1685" s="5">
        <f>IFERROR(Table1[[#This Row],[Expenses]]/Table1[[#This Row],[Actual_Sales]],0)</f>
        <v>0.26041666666666669</v>
      </c>
      <c r="AC1685">
        <v>12</v>
      </c>
      <c r="AD1685">
        <v>541</v>
      </c>
      <c r="AE1685" s="5">
        <f>IFERROR(Table1[[#This Row],[Inventory]]/Table1[[#This Row],[Actual_Sales]],0)</f>
        <v>5.635416666666667</v>
      </c>
    </row>
    <row r="1686" spans="1:31" x14ac:dyDescent="0.25">
      <c r="A1686">
        <v>3462</v>
      </c>
      <c r="B1686">
        <v>603</v>
      </c>
      <c r="C1686">
        <v>1</v>
      </c>
      <c r="D1686" s="2">
        <v>40756</v>
      </c>
      <c r="E1686">
        <v>150</v>
      </c>
      <c r="F1686">
        <v>140</v>
      </c>
      <c r="G1686">
        <f>Table1[[#This Row],[Actual_Sales]]-Table1[[#This Row],[Budget_Sales]]</f>
        <v>10</v>
      </c>
      <c r="H1686" s="5">
        <f>IF(
Table1[[#This Row],[Budget_Sales]]=0,
"",
IF(
Table1[[#This Row],[Budget_Sales]]&gt;0,
(Table1[[#This Row],[Actual_Sales]]-Table1[[#This Row],[Budget_Sales]])/Table1[[#This Row],[Budget_Sales]],
(Table1[[#This Row],[Actual_Sales]]-Table1[[#This Row],[Budget_Sales]])/ABS(Table1[[#This Row],[Budget_Sales]])
)
)</f>
        <v>7.1428571428571425E-2</v>
      </c>
      <c r="I1686" s="5" t="str">
        <f>IF(Table1[[#This Row],[Sales_Var]]&gt;=0,"Above Budget","Below Budget")</f>
        <v>Above Budget</v>
      </c>
      <c r="J1686">
        <f>Table1[[#This Row],[Actual_Sales]]-(Table1[[#This Row],[COGS]]+Table1[[#This Row],[Expenses]])</f>
        <v>50</v>
      </c>
      <c r="K1686">
        <v>70</v>
      </c>
      <c r="L1686">
        <f>Table1[[#This Row],[Actual_Profit]]-Table1[[#This Row],[Budget_Profit]]</f>
        <v>-20</v>
      </c>
      <c r="M1686" s="5">
        <f>IF(
Table1[[#This Row],[Budget_Profit]]=0,
"",
IF(
Table1[[#This Row],[Budget_Profit]]&gt;0,
(Table1[[#This Row],[Actual_Profit]]-Table1[[#This Row],[Budget_Profit]])/Table1[[#This Row],[Budget_Profit]],
(Table1[[#This Row],[Actual_Profit]]-Table1[[#This Row],[Budget_Profit]])/ABS(Table1[[#This Row],[Budget_Profit]])
)
)</f>
        <v>-0.2857142857142857</v>
      </c>
      <c r="N1686" s="5" t="str">
        <f>IF(Table1[[#This Row],[Profit_Var]]&gt;=0, "Above Budget", "Below Budget")</f>
        <v>Below Budget</v>
      </c>
      <c r="O1686">
        <v>61</v>
      </c>
      <c r="P1686">
        <v>50</v>
      </c>
      <c r="Q1686">
        <f>Table1[[#This Row],[COGS]]-Table1[[#This Row],[Budget_COGS]]</f>
        <v>11</v>
      </c>
      <c r="R1686" s="5">
        <f>IF(
Table1[[#This Row],[Budget_COGS]]=0,
"",
IF(
Table1[[#This Row],[Budget_COGS]]&gt;0,
(Table1[[#This Row],[Budget_COGS]]-Table1[[#This Row],[COGS]]) / Table1[[#This Row],[Budget_COGS]],
(Table1[[#This Row],[Budget_COGS]]-Table1[[#This Row],[COGS]]) / ABS(Table1[[#This Row],[Budget_COGS]])
)
)</f>
        <v>-0.22</v>
      </c>
      <c r="S1686" s="5" t="str">
        <f>IF(Table1[[#This Row],[COGS _Var]]&gt;=0, "Above Budget", "Below Budget")</f>
        <v>Above Budget</v>
      </c>
      <c r="T1686">
        <f>Table1[[#This Row],[Actual_Sales]]-Table1[[#This Row],[COGS]]</f>
        <v>89</v>
      </c>
      <c r="U1686">
        <v>90</v>
      </c>
      <c r="V1686">
        <f>Table1[[#This Row],[Gross_Margin]]-Table1[[#This Row],[Budget_Margin]]</f>
        <v>-1</v>
      </c>
      <c r="W1686" s="5">
        <f>IF(
Table1[[#This Row],[Budget_Margin]]=0,
"",
IF(
Table1[[#This Row],[Budget_Margin]]&gt;0,
(Table1[[#This Row],[Gross_Margin]]-Table1[[#This Row],[Budget_Margin]]) / Table1[[#This Row],[Budget_Margin]],
(Table1[[#This Row],[Gross_Margin]]-Table1[[#This Row],[Budget_Margin]]) / ABS(Table1[[#This Row],[Budget_Margin]])
)
)</f>
        <v>-1.1111111111111112E-2</v>
      </c>
      <c r="X1686" s="5" t="str">
        <f>IF(Table1[[#This Row],[Margin_Var]]&gt;=0, "Above Budget", "Below Budget")</f>
        <v>Below Budget</v>
      </c>
      <c r="Y1686" s="5">
        <f>IFERROR(Table1[[#This Row],[Gross_Margin]]/Table1[[#This Row],[Actual_Sales]],0)</f>
        <v>0.59333333333333338</v>
      </c>
      <c r="Z1686" s="5">
        <f>Table1[[#This Row],[Actual_Profit]]/Table1[[#This Row],[Actual_Sales]]</f>
        <v>0.33333333333333331</v>
      </c>
      <c r="AA1686">
        <v>39</v>
      </c>
      <c r="AB1686" s="5">
        <f>IFERROR(Table1[[#This Row],[Expenses]]/Table1[[#This Row],[Actual_Sales]],0)</f>
        <v>0.26</v>
      </c>
      <c r="AC1686">
        <v>19</v>
      </c>
      <c r="AD1686">
        <v>322</v>
      </c>
      <c r="AE1686" s="5">
        <f>IFERROR(Table1[[#This Row],[Inventory]]/Table1[[#This Row],[Actual_Sales]],0)</f>
        <v>2.1466666666666665</v>
      </c>
    </row>
    <row r="1687" spans="1:31" x14ac:dyDescent="0.25">
      <c r="A1687">
        <v>3247</v>
      </c>
      <c r="B1687">
        <v>435</v>
      </c>
      <c r="C1687">
        <v>8</v>
      </c>
      <c r="D1687" s="2">
        <v>40725</v>
      </c>
      <c r="E1687">
        <v>150</v>
      </c>
      <c r="F1687">
        <v>130</v>
      </c>
      <c r="G1687">
        <f>Table1[[#This Row],[Actual_Sales]]-Table1[[#This Row],[Budget_Sales]]</f>
        <v>20</v>
      </c>
      <c r="H1687" s="5">
        <f>IF(
Table1[[#This Row],[Budget_Sales]]=0,
"",
IF(
Table1[[#This Row],[Budget_Sales]]&gt;0,
(Table1[[#This Row],[Actual_Sales]]-Table1[[#This Row],[Budget_Sales]])/Table1[[#This Row],[Budget_Sales]],
(Table1[[#This Row],[Actual_Sales]]-Table1[[#This Row],[Budget_Sales]])/ABS(Table1[[#This Row],[Budget_Sales]])
)
)</f>
        <v>0.15384615384615385</v>
      </c>
      <c r="I1687" s="5" t="str">
        <f>IF(Table1[[#This Row],[Sales_Var]]&gt;=0,"Above Budget","Below Budget")</f>
        <v>Above Budget</v>
      </c>
      <c r="J1687">
        <f>Table1[[#This Row],[Actual_Sales]]-(Table1[[#This Row],[COGS]]+Table1[[#This Row],[Expenses]])</f>
        <v>50</v>
      </c>
      <c r="K1687">
        <v>60</v>
      </c>
      <c r="L1687">
        <f>Table1[[#This Row],[Actual_Profit]]-Table1[[#This Row],[Budget_Profit]]</f>
        <v>-10</v>
      </c>
      <c r="M1687" s="5">
        <f>IF(
Table1[[#This Row],[Budget_Profit]]=0,
"",
IF(
Table1[[#This Row],[Budget_Profit]]&gt;0,
(Table1[[#This Row],[Actual_Profit]]-Table1[[#This Row],[Budget_Profit]])/Table1[[#This Row],[Budget_Profit]],
(Table1[[#This Row],[Actual_Profit]]-Table1[[#This Row],[Budget_Profit]])/ABS(Table1[[#This Row],[Budget_Profit]])
)
)</f>
        <v>-0.16666666666666666</v>
      </c>
      <c r="N1687" s="5" t="str">
        <f>IF(Table1[[#This Row],[Profit_Var]]&gt;=0, "Above Budget", "Below Budget")</f>
        <v>Below Budget</v>
      </c>
      <c r="O1687">
        <v>61</v>
      </c>
      <c r="P1687">
        <v>50</v>
      </c>
      <c r="Q1687">
        <f>Table1[[#This Row],[COGS]]-Table1[[#This Row],[Budget_COGS]]</f>
        <v>11</v>
      </c>
      <c r="R1687" s="5">
        <f>IF(
Table1[[#This Row],[Budget_COGS]]=0,
"",
IF(
Table1[[#This Row],[Budget_COGS]]&gt;0,
(Table1[[#This Row],[Budget_COGS]]-Table1[[#This Row],[COGS]]) / Table1[[#This Row],[Budget_COGS]],
(Table1[[#This Row],[Budget_COGS]]-Table1[[#This Row],[COGS]]) / ABS(Table1[[#This Row],[Budget_COGS]])
)
)</f>
        <v>-0.22</v>
      </c>
      <c r="S1687" s="5" t="str">
        <f>IF(Table1[[#This Row],[COGS _Var]]&gt;=0, "Above Budget", "Below Budget")</f>
        <v>Above Budget</v>
      </c>
      <c r="T1687">
        <f>Table1[[#This Row],[Actual_Sales]]-Table1[[#This Row],[COGS]]</f>
        <v>89</v>
      </c>
      <c r="U1687">
        <v>80</v>
      </c>
      <c r="V1687">
        <f>Table1[[#This Row],[Gross_Margin]]-Table1[[#This Row],[Budget_Margin]]</f>
        <v>9</v>
      </c>
      <c r="W1687" s="5">
        <f>IF(
Table1[[#This Row],[Budget_Margin]]=0,
"",
IF(
Table1[[#This Row],[Budget_Margin]]&gt;0,
(Table1[[#This Row],[Gross_Margin]]-Table1[[#This Row],[Budget_Margin]]) / Table1[[#This Row],[Budget_Margin]],
(Table1[[#This Row],[Gross_Margin]]-Table1[[#This Row],[Budget_Margin]]) / ABS(Table1[[#This Row],[Budget_Margin]])
)
)</f>
        <v>0.1125</v>
      </c>
      <c r="X1687" s="5" t="str">
        <f>IF(Table1[[#This Row],[Margin_Var]]&gt;=0, "Above Budget", "Below Budget")</f>
        <v>Above Budget</v>
      </c>
      <c r="Y1687" s="5">
        <f>IFERROR(Table1[[#This Row],[Gross_Margin]]/Table1[[#This Row],[Actual_Sales]],0)</f>
        <v>0.59333333333333338</v>
      </c>
      <c r="Z1687" s="5">
        <f>Table1[[#This Row],[Actual_Profit]]/Table1[[#This Row],[Actual_Sales]]</f>
        <v>0.33333333333333331</v>
      </c>
      <c r="AA1687">
        <v>39</v>
      </c>
      <c r="AB1687" s="5">
        <f>IFERROR(Table1[[#This Row],[Expenses]]/Table1[[#This Row],[Actual_Sales]],0)</f>
        <v>0.26</v>
      </c>
      <c r="AC1687">
        <v>19</v>
      </c>
      <c r="AD1687">
        <v>329</v>
      </c>
      <c r="AE1687" s="5">
        <f>IFERROR(Table1[[#This Row],[Inventory]]/Table1[[#This Row],[Actual_Sales]],0)</f>
        <v>2.1933333333333334</v>
      </c>
    </row>
    <row r="1688" spans="1:31" x14ac:dyDescent="0.25">
      <c r="A1688">
        <v>1820</v>
      </c>
      <c r="B1688">
        <v>435</v>
      </c>
      <c r="C1688">
        <v>4</v>
      </c>
      <c r="D1688" s="2">
        <v>40483</v>
      </c>
      <c r="E1688">
        <v>81</v>
      </c>
      <c r="F1688">
        <v>70</v>
      </c>
      <c r="G1688">
        <f>Table1[[#This Row],[Actual_Sales]]-Table1[[#This Row],[Budget_Sales]]</f>
        <v>11</v>
      </c>
      <c r="H1688" s="5">
        <f>IF(
Table1[[#This Row],[Budget_Sales]]=0,
"",
IF(
Table1[[#This Row],[Budget_Sales]]&gt;0,
(Table1[[#This Row],[Actual_Sales]]-Table1[[#This Row],[Budget_Sales]])/Table1[[#This Row],[Budget_Sales]],
(Table1[[#This Row],[Actual_Sales]]-Table1[[#This Row],[Budget_Sales]])/ABS(Table1[[#This Row],[Budget_Sales]])
)
)</f>
        <v>0.15714285714285714</v>
      </c>
      <c r="I1688" s="5" t="str">
        <f>IF(Table1[[#This Row],[Sales_Var]]&gt;=0,"Above Budget","Below Budget")</f>
        <v>Above Budget</v>
      </c>
      <c r="J1688">
        <f>Table1[[#This Row],[Actual_Sales]]-(Table1[[#This Row],[COGS]]+Table1[[#This Row],[Expenses]])</f>
        <v>27</v>
      </c>
      <c r="K1688">
        <v>30</v>
      </c>
      <c r="L1688">
        <f>Table1[[#This Row],[Actual_Profit]]-Table1[[#This Row],[Budget_Profit]]</f>
        <v>-3</v>
      </c>
      <c r="M1688" s="5">
        <f>IF(
Table1[[#This Row],[Budget_Profit]]=0,
"",
IF(
Table1[[#This Row],[Budget_Profit]]&gt;0,
(Table1[[#This Row],[Actual_Profit]]-Table1[[#This Row],[Budget_Profit]])/Table1[[#This Row],[Budget_Profit]],
(Table1[[#This Row],[Actual_Profit]]-Table1[[#This Row],[Budget_Profit]])/ABS(Table1[[#This Row],[Budget_Profit]])
)
)</f>
        <v>-0.1</v>
      </c>
      <c r="N1688" s="5" t="str">
        <f>IF(Table1[[#This Row],[Profit_Var]]&gt;=0, "Above Budget", "Below Budget")</f>
        <v>Below Budget</v>
      </c>
      <c r="O1688">
        <v>33</v>
      </c>
      <c r="P1688">
        <v>30</v>
      </c>
      <c r="Q1688">
        <f>Table1[[#This Row],[COGS]]-Table1[[#This Row],[Budget_COGS]]</f>
        <v>3</v>
      </c>
      <c r="R1688" s="5">
        <f>IF(
Table1[[#This Row],[Budget_COGS]]=0,
"",
IF(
Table1[[#This Row],[Budget_COGS]]&gt;0,
(Table1[[#This Row],[Budget_COGS]]-Table1[[#This Row],[COGS]]) / Table1[[#This Row],[Budget_COGS]],
(Table1[[#This Row],[Budget_COGS]]-Table1[[#This Row],[COGS]]) / ABS(Table1[[#This Row],[Budget_COGS]])
)
)</f>
        <v>-0.1</v>
      </c>
      <c r="S1688" s="5" t="str">
        <f>IF(Table1[[#This Row],[COGS _Var]]&gt;=0, "Above Budget", "Below Budget")</f>
        <v>Above Budget</v>
      </c>
      <c r="T1688">
        <f>Table1[[#This Row],[Actual_Sales]]-Table1[[#This Row],[COGS]]</f>
        <v>48</v>
      </c>
      <c r="U1688">
        <v>40</v>
      </c>
      <c r="V1688">
        <f>Table1[[#This Row],[Gross_Margin]]-Table1[[#This Row],[Budget_Margin]]</f>
        <v>8</v>
      </c>
      <c r="W1688" s="5">
        <f>IF(
Table1[[#This Row],[Budget_Margin]]=0,
"",
IF(
Table1[[#This Row],[Budget_Margin]]&gt;0,
(Table1[[#This Row],[Gross_Margin]]-Table1[[#This Row],[Budget_Margin]]) / Table1[[#This Row],[Budget_Margin]],
(Table1[[#This Row],[Gross_Margin]]-Table1[[#This Row],[Budget_Margin]]) / ABS(Table1[[#This Row],[Budget_Margin]])
)
)</f>
        <v>0.2</v>
      </c>
      <c r="X1688" s="5" t="str">
        <f>IF(Table1[[#This Row],[Margin_Var]]&gt;=0, "Above Budget", "Below Budget")</f>
        <v>Above Budget</v>
      </c>
      <c r="Y1688" s="5">
        <f>IFERROR(Table1[[#This Row],[Gross_Margin]]/Table1[[#This Row],[Actual_Sales]],0)</f>
        <v>0.59259259259259256</v>
      </c>
      <c r="Z1688" s="5">
        <f>Table1[[#This Row],[Actual_Profit]]/Table1[[#This Row],[Actual_Sales]]</f>
        <v>0.33333333333333331</v>
      </c>
      <c r="AA1688">
        <v>21</v>
      </c>
      <c r="AB1688" s="5">
        <f>IFERROR(Table1[[#This Row],[Expenses]]/Table1[[#This Row],[Actual_Sales]],0)</f>
        <v>0.25925925925925924</v>
      </c>
      <c r="AC1688">
        <v>9</v>
      </c>
      <c r="AD1688">
        <v>836</v>
      </c>
      <c r="AE1688" s="5">
        <f>IFERROR(Table1[[#This Row],[Inventory]]/Table1[[#This Row],[Actual_Sales]],0)</f>
        <v>10.320987654320987</v>
      </c>
    </row>
    <row r="1689" spans="1:31" x14ac:dyDescent="0.25">
      <c r="A1689">
        <v>1798</v>
      </c>
      <c r="B1689">
        <v>314</v>
      </c>
      <c r="C1689">
        <v>6</v>
      </c>
      <c r="D1689" s="2">
        <v>40483</v>
      </c>
      <c r="E1689">
        <v>81</v>
      </c>
      <c r="F1689">
        <v>100</v>
      </c>
      <c r="G1689">
        <f>Table1[[#This Row],[Actual_Sales]]-Table1[[#This Row],[Budget_Sales]]</f>
        <v>-19</v>
      </c>
      <c r="H1689" s="5">
        <f>IF(
Table1[[#This Row],[Budget_Sales]]=0,
"",
IF(
Table1[[#This Row],[Budget_Sales]]&gt;0,
(Table1[[#This Row],[Actual_Sales]]-Table1[[#This Row],[Budget_Sales]])/Table1[[#This Row],[Budget_Sales]],
(Table1[[#This Row],[Actual_Sales]]-Table1[[#This Row],[Budget_Sales]])/ABS(Table1[[#This Row],[Budget_Sales]])
)
)</f>
        <v>-0.19</v>
      </c>
      <c r="I1689" s="5" t="str">
        <f>IF(Table1[[#This Row],[Sales_Var]]&gt;=0,"Above Budget","Below Budget")</f>
        <v>Below Budget</v>
      </c>
      <c r="J1689">
        <f>Table1[[#This Row],[Actual_Sales]]-(Table1[[#This Row],[COGS]]+Table1[[#This Row],[Expenses]])</f>
        <v>27</v>
      </c>
      <c r="K1689">
        <v>50</v>
      </c>
      <c r="L1689">
        <f>Table1[[#This Row],[Actual_Profit]]-Table1[[#This Row],[Budget_Profit]]</f>
        <v>-23</v>
      </c>
      <c r="M1689" s="5">
        <f>IF(
Table1[[#This Row],[Budget_Profit]]=0,
"",
IF(
Table1[[#This Row],[Budget_Profit]]&gt;0,
(Table1[[#This Row],[Actual_Profit]]-Table1[[#This Row],[Budget_Profit]])/Table1[[#This Row],[Budget_Profit]],
(Table1[[#This Row],[Actual_Profit]]-Table1[[#This Row],[Budget_Profit]])/ABS(Table1[[#This Row],[Budget_Profit]])
)
)</f>
        <v>-0.46</v>
      </c>
      <c r="N1689" s="5" t="str">
        <f>IF(Table1[[#This Row],[Profit_Var]]&gt;=0, "Above Budget", "Below Budget")</f>
        <v>Below Budget</v>
      </c>
      <c r="O1689">
        <v>33</v>
      </c>
      <c r="P1689">
        <v>40</v>
      </c>
      <c r="Q1689">
        <f>Table1[[#This Row],[COGS]]-Table1[[#This Row],[Budget_COGS]]</f>
        <v>-7</v>
      </c>
      <c r="R1689" s="5">
        <f>IF(
Table1[[#This Row],[Budget_COGS]]=0,
"",
IF(
Table1[[#This Row],[Budget_COGS]]&gt;0,
(Table1[[#This Row],[Budget_COGS]]-Table1[[#This Row],[COGS]]) / Table1[[#This Row],[Budget_COGS]],
(Table1[[#This Row],[Budget_COGS]]-Table1[[#This Row],[COGS]]) / ABS(Table1[[#This Row],[Budget_COGS]])
)
)</f>
        <v>0.17499999999999999</v>
      </c>
      <c r="S1689" s="5" t="str">
        <f>IF(Table1[[#This Row],[COGS _Var]]&gt;=0, "Above Budget", "Below Budget")</f>
        <v>Below Budget</v>
      </c>
      <c r="T1689">
        <f>Table1[[#This Row],[Actual_Sales]]-Table1[[#This Row],[COGS]]</f>
        <v>48</v>
      </c>
      <c r="U1689">
        <v>60</v>
      </c>
      <c r="V1689">
        <f>Table1[[#This Row],[Gross_Margin]]-Table1[[#This Row],[Budget_Margin]]</f>
        <v>-12</v>
      </c>
      <c r="W1689" s="5">
        <f>IF(
Table1[[#This Row],[Budget_Margin]]=0,
"",
IF(
Table1[[#This Row],[Budget_Margin]]&gt;0,
(Table1[[#This Row],[Gross_Margin]]-Table1[[#This Row],[Budget_Margin]]) / Table1[[#This Row],[Budget_Margin]],
(Table1[[#This Row],[Gross_Margin]]-Table1[[#This Row],[Budget_Margin]]) / ABS(Table1[[#This Row],[Budget_Margin]])
)
)</f>
        <v>-0.2</v>
      </c>
      <c r="X1689" s="5" t="str">
        <f>IF(Table1[[#This Row],[Margin_Var]]&gt;=0, "Above Budget", "Below Budget")</f>
        <v>Below Budget</v>
      </c>
      <c r="Y1689" s="5">
        <f>IFERROR(Table1[[#This Row],[Gross_Margin]]/Table1[[#This Row],[Actual_Sales]],0)</f>
        <v>0.59259259259259256</v>
      </c>
      <c r="Z1689" s="5">
        <f>Table1[[#This Row],[Actual_Profit]]/Table1[[#This Row],[Actual_Sales]]</f>
        <v>0.33333333333333331</v>
      </c>
      <c r="AA1689">
        <v>21</v>
      </c>
      <c r="AB1689" s="5">
        <f>IFERROR(Table1[[#This Row],[Expenses]]/Table1[[#This Row],[Actual_Sales]],0)</f>
        <v>0.25925925925925924</v>
      </c>
      <c r="AC1689">
        <v>9</v>
      </c>
      <c r="AD1689">
        <v>836</v>
      </c>
      <c r="AE1689" s="5">
        <f>IFERROR(Table1[[#This Row],[Inventory]]/Table1[[#This Row],[Actual_Sales]],0)</f>
        <v>10.320987654320987</v>
      </c>
    </row>
    <row r="1690" spans="1:31" x14ac:dyDescent="0.25">
      <c r="A1690">
        <v>506</v>
      </c>
      <c r="B1690">
        <v>863</v>
      </c>
      <c r="C1690">
        <v>11</v>
      </c>
      <c r="D1690" s="2">
        <v>40238</v>
      </c>
      <c r="E1690">
        <v>81</v>
      </c>
      <c r="F1690">
        <v>80</v>
      </c>
      <c r="G1690">
        <f>Table1[[#This Row],[Actual_Sales]]-Table1[[#This Row],[Budget_Sales]]</f>
        <v>1</v>
      </c>
      <c r="H1690" s="5">
        <f>IF(
Table1[[#This Row],[Budget_Sales]]=0,
"",
IF(
Table1[[#This Row],[Budget_Sales]]&gt;0,
(Table1[[#This Row],[Actual_Sales]]-Table1[[#This Row],[Budget_Sales]])/Table1[[#This Row],[Budget_Sales]],
(Table1[[#This Row],[Actual_Sales]]-Table1[[#This Row],[Budget_Sales]])/ABS(Table1[[#This Row],[Budget_Sales]])
)
)</f>
        <v>1.2500000000000001E-2</v>
      </c>
      <c r="I1690" s="5" t="str">
        <f>IF(Table1[[#This Row],[Sales_Var]]&gt;=0,"Above Budget","Below Budget")</f>
        <v>Above Budget</v>
      </c>
      <c r="J1690">
        <f>Table1[[#This Row],[Actual_Sales]]-(Table1[[#This Row],[COGS]]+Table1[[#This Row],[Expenses]])</f>
        <v>27</v>
      </c>
      <c r="K1690">
        <v>40</v>
      </c>
      <c r="L1690">
        <f>Table1[[#This Row],[Actual_Profit]]-Table1[[#This Row],[Budget_Profit]]</f>
        <v>-13</v>
      </c>
      <c r="M1690" s="5">
        <f>IF(
Table1[[#This Row],[Budget_Profit]]=0,
"",
IF(
Table1[[#This Row],[Budget_Profit]]&gt;0,
(Table1[[#This Row],[Actual_Profit]]-Table1[[#This Row],[Budget_Profit]])/Table1[[#This Row],[Budget_Profit]],
(Table1[[#This Row],[Actual_Profit]]-Table1[[#This Row],[Budget_Profit]])/ABS(Table1[[#This Row],[Budget_Profit]])
)
)</f>
        <v>-0.32500000000000001</v>
      </c>
      <c r="N1690" s="5" t="str">
        <f>IF(Table1[[#This Row],[Profit_Var]]&gt;=0, "Above Budget", "Below Budget")</f>
        <v>Below Budget</v>
      </c>
      <c r="O1690">
        <v>33</v>
      </c>
      <c r="P1690">
        <v>30</v>
      </c>
      <c r="Q1690">
        <f>Table1[[#This Row],[COGS]]-Table1[[#This Row],[Budget_COGS]]</f>
        <v>3</v>
      </c>
      <c r="R1690" s="5">
        <f>IF(
Table1[[#This Row],[Budget_COGS]]=0,
"",
IF(
Table1[[#This Row],[Budget_COGS]]&gt;0,
(Table1[[#This Row],[Budget_COGS]]-Table1[[#This Row],[COGS]]) / Table1[[#This Row],[Budget_COGS]],
(Table1[[#This Row],[Budget_COGS]]-Table1[[#This Row],[COGS]]) / ABS(Table1[[#This Row],[Budget_COGS]])
)
)</f>
        <v>-0.1</v>
      </c>
      <c r="S1690" s="5" t="str">
        <f>IF(Table1[[#This Row],[COGS _Var]]&gt;=0, "Above Budget", "Below Budget")</f>
        <v>Above Budget</v>
      </c>
      <c r="T1690">
        <f>Table1[[#This Row],[Actual_Sales]]-Table1[[#This Row],[COGS]]</f>
        <v>48</v>
      </c>
      <c r="U1690">
        <v>50</v>
      </c>
      <c r="V1690">
        <f>Table1[[#This Row],[Gross_Margin]]-Table1[[#This Row],[Budget_Margin]]</f>
        <v>-2</v>
      </c>
      <c r="W1690" s="5">
        <f>IF(
Table1[[#This Row],[Budget_Margin]]=0,
"",
IF(
Table1[[#This Row],[Budget_Margin]]&gt;0,
(Table1[[#This Row],[Gross_Margin]]-Table1[[#This Row],[Budget_Margin]]) / Table1[[#This Row],[Budget_Margin]],
(Table1[[#This Row],[Gross_Margin]]-Table1[[#This Row],[Budget_Margin]]) / ABS(Table1[[#This Row],[Budget_Margin]])
)
)</f>
        <v>-0.04</v>
      </c>
      <c r="X1690" s="5" t="str">
        <f>IF(Table1[[#This Row],[Margin_Var]]&gt;=0, "Above Budget", "Below Budget")</f>
        <v>Below Budget</v>
      </c>
      <c r="Y1690" s="5">
        <f>IFERROR(Table1[[#This Row],[Gross_Margin]]/Table1[[#This Row],[Actual_Sales]],0)</f>
        <v>0.59259259259259256</v>
      </c>
      <c r="Z1690" s="5">
        <f>Table1[[#This Row],[Actual_Profit]]/Table1[[#This Row],[Actual_Sales]]</f>
        <v>0.33333333333333331</v>
      </c>
      <c r="AA1690">
        <v>21</v>
      </c>
      <c r="AB1690" s="5">
        <f>IFERROR(Table1[[#This Row],[Expenses]]/Table1[[#This Row],[Actual_Sales]],0)</f>
        <v>0.25925925925925924</v>
      </c>
      <c r="AC1690">
        <v>9</v>
      </c>
      <c r="AD1690">
        <v>813</v>
      </c>
      <c r="AE1690" s="5">
        <f>IFERROR(Table1[[#This Row],[Inventory]]/Table1[[#This Row],[Actual_Sales]],0)</f>
        <v>10.037037037037036</v>
      </c>
    </row>
    <row r="1691" spans="1:31" x14ac:dyDescent="0.25">
      <c r="A1691">
        <v>1432</v>
      </c>
      <c r="B1691">
        <v>309</v>
      </c>
      <c r="C1691">
        <v>2</v>
      </c>
      <c r="D1691" s="2">
        <v>40422</v>
      </c>
      <c r="E1691">
        <v>387</v>
      </c>
      <c r="F1691">
        <v>400</v>
      </c>
      <c r="G1691">
        <f>Table1[[#This Row],[Actual_Sales]]-Table1[[#This Row],[Budget_Sales]]</f>
        <v>-13</v>
      </c>
      <c r="H1691" s="5">
        <f>IF(
Table1[[#This Row],[Budget_Sales]]=0,
"",
IF(
Table1[[#This Row],[Budget_Sales]]&gt;0,
(Table1[[#This Row],[Actual_Sales]]-Table1[[#This Row],[Budget_Sales]])/Table1[[#This Row],[Budget_Sales]],
(Table1[[#This Row],[Actual_Sales]]-Table1[[#This Row],[Budget_Sales]])/ABS(Table1[[#This Row],[Budget_Sales]])
)
)</f>
        <v>-3.2500000000000001E-2</v>
      </c>
      <c r="I1691" s="5" t="str">
        <f>IF(Table1[[#This Row],[Sales_Var]]&gt;=0,"Above Budget","Below Budget")</f>
        <v>Below Budget</v>
      </c>
      <c r="J1691">
        <f>Table1[[#This Row],[Actual_Sales]]-(Table1[[#This Row],[COGS]]+Table1[[#This Row],[Expenses]])</f>
        <v>129</v>
      </c>
      <c r="K1691">
        <v>140</v>
      </c>
      <c r="L1691">
        <f>Table1[[#This Row],[Actual_Profit]]-Table1[[#This Row],[Budget_Profit]]</f>
        <v>-11</v>
      </c>
      <c r="M1691" s="5">
        <f>IF(
Table1[[#This Row],[Budget_Profit]]=0,
"",
IF(
Table1[[#This Row],[Budget_Profit]]&gt;0,
(Table1[[#This Row],[Actual_Profit]]-Table1[[#This Row],[Budget_Profit]])/Table1[[#This Row],[Budget_Profit]],
(Table1[[#This Row],[Actual_Profit]]-Table1[[#This Row],[Budget_Profit]])/ABS(Table1[[#This Row],[Budget_Profit]])
)
)</f>
        <v>-7.857142857142857E-2</v>
      </c>
      <c r="N1691" s="5" t="str">
        <f>IF(Table1[[#This Row],[Profit_Var]]&gt;=0, "Above Budget", "Below Budget")</f>
        <v>Below Budget</v>
      </c>
      <c r="O1691">
        <v>162</v>
      </c>
      <c r="P1691">
        <v>170</v>
      </c>
      <c r="Q1691">
        <f>Table1[[#This Row],[COGS]]-Table1[[#This Row],[Budget_COGS]]</f>
        <v>-8</v>
      </c>
      <c r="R1691" s="5">
        <f>IF(
Table1[[#This Row],[Budget_COGS]]=0,
"",
IF(
Table1[[#This Row],[Budget_COGS]]&gt;0,
(Table1[[#This Row],[Budget_COGS]]-Table1[[#This Row],[COGS]]) / Table1[[#This Row],[Budget_COGS]],
(Table1[[#This Row],[Budget_COGS]]-Table1[[#This Row],[COGS]]) / ABS(Table1[[#This Row],[Budget_COGS]])
)
)</f>
        <v>4.7058823529411764E-2</v>
      </c>
      <c r="S1691" s="5" t="str">
        <f>IF(Table1[[#This Row],[COGS _Var]]&gt;=0, "Above Budget", "Below Budget")</f>
        <v>Below Budget</v>
      </c>
      <c r="T1691">
        <f>Table1[[#This Row],[Actual_Sales]]-Table1[[#This Row],[COGS]]</f>
        <v>225</v>
      </c>
      <c r="U1691">
        <v>230</v>
      </c>
      <c r="V1691">
        <f>Table1[[#This Row],[Gross_Margin]]-Table1[[#This Row],[Budget_Margin]]</f>
        <v>-5</v>
      </c>
      <c r="W1691" s="5">
        <f>IF(
Table1[[#This Row],[Budget_Margin]]=0,
"",
IF(
Table1[[#This Row],[Budget_Margin]]&gt;0,
(Table1[[#This Row],[Gross_Margin]]-Table1[[#This Row],[Budget_Margin]]) / Table1[[#This Row],[Budget_Margin]],
(Table1[[#This Row],[Gross_Margin]]-Table1[[#This Row],[Budget_Margin]]) / ABS(Table1[[#This Row],[Budget_Margin]])
)
)</f>
        <v>-2.1739130434782608E-2</v>
      </c>
      <c r="X1691" s="5" t="str">
        <f>IF(Table1[[#This Row],[Margin_Var]]&gt;=0, "Above Budget", "Below Budget")</f>
        <v>Below Budget</v>
      </c>
      <c r="Y1691" s="5">
        <f>IFERROR(Table1[[#This Row],[Gross_Margin]]/Table1[[#This Row],[Actual_Sales]],0)</f>
        <v>0.58139534883720934</v>
      </c>
      <c r="Z1691" s="5">
        <f>Table1[[#This Row],[Actual_Profit]]/Table1[[#This Row],[Actual_Sales]]</f>
        <v>0.33333333333333331</v>
      </c>
      <c r="AA1691">
        <v>96</v>
      </c>
      <c r="AB1691" s="5">
        <f>IFERROR(Table1[[#This Row],[Expenses]]/Table1[[#This Row],[Actual_Sales]],0)</f>
        <v>0.24806201550387597</v>
      </c>
      <c r="AC1691">
        <v>53</v>
      </c>
      <c r="AD1691">
        <v>1148</v>
      </c>
      <c r="AE1691" s="5">
        <f>IFERROR(Table1[[#This Row],[Inventory]]/Table1[[#This Row],[Actual_Sales]],0)</f>
        <v>2.9664082687338502</v>
      </c>
    </row>
    <row r="1692" spans="1:31" x14ac:dyDescent="0.25">
      <c r="A1692">
        <v>1532</v>
      </c>
      <c r="B1692">
        <v>702</v>
      </c>
      <c r="C1692">
        <v>9</v>
      </c>
      <c r="D1692" s="2">
        <v>40422</v>
      </c>
      <c r="E1692">
        <v>387</v>
      </c>
      <c r="F1692">
        <v>340</v>
      </c>
      <c r="G1692">
        <f>Table1[[#This Row],[Actual_Sales]]-Table1[[#This Row],[Budget_Sales]]</f>
        <v>47</v>
      </c>
      <c r="H1692" s="5">
        <f>IF(
Table1[[#This Row],[Budget_Sales]]=0,
"",
IF(
Table1[[#This Row],[Budget_Sales]]&gt;0,
(Table1[[#This Row],[Actual_Sales]]-Table1[[#This Row],[Budget_Sales]])/Table1[[#This Row],[Budget_Sales]],
(Table1[[#This Row],[Actual_Sales]]-Table1[[#This Row],[Budget_Sales]])/ABS(Table1[[#This Row],[Budget_Sales]])
)
)</f>
        <v>0.13823529411764707</v>
      </c>
      <c r="I1692" s="5" t="str">
        <f>IF(Table1[[#This Row],[Sales_Var]]&gt;=0,"Above Budget","Below Budget")</f>
        <v>Above Budget</v>
      </c>
      <c r="J1692">
        <f>Table1[[#This Row],[Actual_Sales]]-(Table1[[#This Row],[COGS]]+Table1[[#This Row],[Expenses]])</f>
        <v>129</v>
      </c>
      <c r="K1692">
        <v>140</v>
      </c>
      <c r="L1692">
        <f>Table1[[#This Row],[Actual_Profit]]-Table1[[#This Row],[Budget_Profit]]</f>
        <v>-11</v>
      </c>
      <c r="M1692" s="5">
        <f>IF(
Table1[[#This Row],[Budget_Profit]]=0,
"",
IF(
Table1[[#This Row],[Budget_Profit]]&gt;0,
(Table1[[#This Row],[Actual_Profit]]-Table1[[#This Row],[Budget_Profit]])/Table1[[#This Row],[Budget_Profit]],
(Table1[[#This Row],[Actual_Profit]]-Table1[[#This Row],[Budget_Profit]])/ABS(Table1[[#This Row],[Budget_Profit]])
)
)</f>
        <v>-7.857142857142857E-2</v>
      </c>
      <c r="N1692" s="5" t="str">
        <f>IF(Table1[[#This Row],[Profit_Var]]&gt;=0, "Above Budget", "Below Budget")</f>
        <v>Below Budget</v>
      </c>
      <c r="O1692">
        <v>162</v>
      </c>
      <c r="P1692">
        <v>130</v>
      </c>
      <c r="Q1692">
        <f>Table1[[#This Row],[COGS]]-Table1[[#This Row],[Budget_COGS]]</f>
        <v>32</v>
      </c>
      <c r="R1692" s="5">
        <f>IF(
Table1[[#This Row],[Budget_COGS]]=0,
"",
IF(
Table1[[#This Row],[Budget_COGS]]&gt;0,
(Table1[[#This Row],[Budget_COGS]]-Table1[[#This Row],[COGS]]) / Table1[[#This Row],[Budget_COGS]],
(Table1[[#This Row],[Budget_COGS]]-Table1[[#This Row],[COGS]]) / ABS(Table1[[#This Row],[Budget_COGS]])
)
)</f>
        <v>-0.24615384615384617</v>
      </c>
      <c r="S1692" s="5" t="str">
        <f>IF(Table1[[#This Row],[COGS _Var]]&gt;=0, "Above Budget", "Below Budget")</f>
        <v>Above Budget</v>
      </c>
      <c r="T1692">
        <f>Table1[[#This Row],[Actual_Sales]]-Table1[[#This Row],[COGS]]</f>
        <v>225</v>
      </c>
      <c r="U1692">
        <v>210</v>
      </c>
      <c r="V1692">
        <f>Table1[[#This Row],[Gross_Margin]]-Table1[[#This Row],[Budget_Margin]]</f>
        <v>15</v>
      </c>
      <c r="W1692" s="5">
        <f>IF(
Table1[[#This Row],[Budget_Margin]]=0,
"",
IF(
Table1[[#This Row],[Budget_Margin]]&gt;0,
(Table1[[#This Row],[Gross_Margin]]-Table1[[#This Row],[Budget_Margin]]) / Table1[[#This Row],[Budget_Margin]],
(Table1[[#This Row],[Gross_Margin]]-Table1[[#This Row],[Budget_Margin]]) / ABS(Table1[[#This Row],[Budget_Margin]])
)
)</f>
        <v>7.1428571428571425E-2</v>
      </c>
      <c r="X1692" s="5" t="str">
        <f>IF(Table1[[#This Row],[Margin_Var]]&gt;=0, "Above Budget", "Below Budget")</f>
        <v>Above Budget</v>
      </c>
      <c r="Y1692" s="5">
        <f>IFERROR(Table1[[#This Row],[Gross_Margin]]/Table1[[#This Row],[Actual_Sales]],0)</f>
        <v>0.58139534883720934</v>
      </c>
      <c r="Z1692" s="5">
        <f>Table1[[#This Row],[Actual_Profit]]/Table1[[#This Row],[Actual_Sales]]</f>
        <v>0.33333333333333331</v>
      </c>
      <c r="AA1692">
        <v>96</v>
      </c>
      <c r="AB1692" s="5">
        <f>IFERROR(Table1[[#This Row],[Expenses]]/Table1[[#This Row],[Actual_Sales]],0)</f>
        <v>0.24806201550387597</v>
      </c>
      <c r="AC1692">
        <v>53</v>
      </c>
      <c r="AD1692">
        <v>1148</v>
      </c>
      <c r="AE1692" s="5">
        <f>IFERROR(Table1[[#This Row],[Inventory]]/Table1[[#This Row],[Actual_Sales]],0)</f>
        <v>2.9664082687338502</v>
      </c>
    </row>
    <row r="1693" spans="1:31" x14ac:dyDescent="0.25">
      <c r="A1693">
        <v>1155</v>
      </c>
      <c r="B1693">
        <v>585</v>
      </c>
      <c r="C1693">
        <v>7</v>
      </c>
      <c r="D1693" s="2">
        <v>40360</v>
      </c>
      <c r="E1693">
        <v>546</v>
      </c>
      <c r="F1693">
        <v>530</v>
      </c>
      <c r="G1693">
        <f>Table1[[#This Row],[Actual_Sales]]-Table1[[#This Row],[Budget_Sales]]</f>
        <v>16</v>
      </c>
      <c r="H1693" s="5">
        <f>IF(
Table1[[#This Row],[Budget_Sales]]=0,
"",
IF(
Table1[[#This Row],[Budget_Sales]]&gt;0,
(Table1[[#This Row],[Actual_Sales]]-Table1[[#This Row],[Budget_Sales]])/Table1[[#This Row],[Budget_Sales]],
(Table1[[#This Row],[Actual_Sales]]-Table1[[#This Row],[Budget_Sales]])/ABS(Table1[[#This Row],[Budget_Sales]])
)
)</f>
        <v>3.0188679245283019E-2</v>
      </c>
      <c r="I1693" s="5" t="str">
        <f>IF(Table1[[#This Row],[Sales_Var]]&gt;=0,"Above Budget","Below Budget")</f>
        <v>Above Budget</v>
      </c>
      <c r="J1693">
        <f>Table1[[#This Row],[Actual_Sales]]-(Table1[[#This Row],[COGS]]+Table1[[#This Row],[Expenses]])</f>
        <v>182</v>
      </c>
      <c r="K1693">
        <v>190</v>
      </c>
      <c r="L1693">
        <f>Table1[[#This Row],[Actual_Profit]]-Table1[[#This Row],[Budget_Profit]]</f>
        <v>-8</v>
      </c>
      <c r="M1693" s="5">
        <f>IF(
Table1[[#This Row],[Budget_Profit]]=0,
"",
IF(
Table1[[#This Row],[Budget_Profit]]&gt;0,
(Table1[[#This Row],[Actual_Profit]]-Table1[[#This Row],[Budget_Profit]])/Table1[[#This Row],[Budget_Profit]],
(Table1[[#This Row],[Actual_Profit]]-Table1[[#This Row],[Budget_Profit]])/ABS(Table1[[#This Row],[Budget_Profit]])
)
)</f>
        <v>-4.2105263157894736E-2</v>
      </c>
      <c r="N1693" s="5" t="str">
        <f>IF(Table1[[#This Row],[Profit_Var]]&gt;=0, "Above Budget", "Below Budget")</f>
        <v>Below Budget</v>
      </c>
      <c r="O1693">
        <v>266</v>
      </c>
      <c r="P1693">
        <v>250</v>
      </c>
      <c r="Q1693">
        <f>Table1[[#This Row],[COGS]]-Table1[[#This Row],[Budget_COGS]]</f>
        <v>16</v>
      </c>
      <c r="R1693" s="5">
        <f>IF(
Table1[[#This Row],[Budget_COGS]]=0,
"",
IF(
Table1[[#This Row],[Budget_COGS]]&gt;0,
(Table1[[#This Row],[Budget_COGS]]-Table1[[#This Row],[COGS]]) / Table1[[#This Row],[Budget_COGS]],
(Table1[[#This Row],[Budget_COGS]]-Table1[[#This Row],[COGS]]) / ABS(Table1[[#This Row],[Budget_COGS]])
)
)</f>
        <v>-6.4000000000000001E-2</v>
      </c>
      <c r="S1693" s="5" t="str">
        <f>IF(Table1[[#This Row],[COGS _Var]]&gt;=0, "Above Budget", "Below Budget")</f>
        <v>Above Budget</v>
      </c>
      <c r="T1693">
        <f>Table1[[#This Row],[Actual_Sales]]-Table1[[#This Row],[COGS]]</f>
        <v>280</v>
      </c>
      <c r="U1693">
        <v>280</v>
      </c>
      <c r="V1693">
        <f>Table1[[#This Row],[Gross_Margin]]-Table1[[#This Row],[Budget_Margin]]</f>
        <v>0</v>
      </c>
      <c r="W1693" s="5">
        <f>IF(
Table1[[#This Row],[Budget_Margin]]=0,
"",
IF(
Table1[[#This Row],[Budget_Margin]]&gt;0,
(Table1[[#This Row],[Gross_Margin]]-Table1[[#This Row],[Budget_Margin]]) / Table1[[#This Row],[Budget_Margin]],
(Table1[[#This Row],[Gross_Margin]]-Table1[[#This Row],[Budget_Margin]]) / ABS(Table1[[#This Row],[Budget_Margin]])
)
)</f>
        <v>0</v>
      </c>
      <c r="X1693" s="5" t="str">
        <f>IF(Table1[[#This Row],[Margin_Var]]&gt;=0, "Above Budget", "Below Budget")</f>
        <v>Above Budget</v>
      </c>
      <c r="Y1693" s="5">
        <f>IFERROR(Table1[[#This Row],[Gross_Margin]]/Table1[[#This Row],[Actual_Sales]],0)</f>
        <v>0.51282051282051277</v>
      </c>
      <c r="Z1693" s="5">
        <f>Table1[[#This Row],[Actual_Profit]]/Table1[[#This Row],[Actual_Sales]]</f>
        <v>0.33333333333333331</v>
      </c>
      <c r="AA1693">
        <v>98</v>
      </c>
      <c r="AB1693" s="5">
        <f>IFERROR(Table1[[#This Row],[Expenses]]/Table1[[#This Row],[Actual_Sales]],0)</f>
        <v>0.17948717948717949</v>
      </c>
      <c r="AC1693">
        <v>74</v>
      </c>
      <c r="AD1693">
        <v>1355</v>
      </c>
      <c r="AE1693" s="5">
        <f>IFERROR(Table1[[#This Row],[Inventory]]/Table1[[#This Row],[Actual_Sales]],0)</f>
        <v>2.4816849816849818</v>
      </c>
    </row>
    <row r="1694" spans="1:31" x14ac:dyDescent="0.25">
      <c r="A1694">
        <v>2732</v>
      </c>
      <c r="B1694">
        <v>508</v>
      </c>
      <c r="C1694">
        <v>7</v>
      </c>
      <c r="D1694" s="2">
        <v>40634</v>
      </c>
      <c r="E1694">
        <v>346</v>
      </c>
      <c r="F1694">
        <v>310</v>
      </c>
      <c r="G1694">
        <f>Table1[[#This Row],[Actual_Sales]]-Table1[[#This Row],[Budget_Sales]]</f>
        <v>36</v>
      </c>
      <c r="H1694" s="5">
        <f>IF(
Table1[[#This Row],[Budget_Sales]]=0,
"",
IF(
Table1[[#This Row],[Budget_Sales]]&gt;0,
(Table1[[#This Row],[Actual_Sales]]-Table1[[#This Row],[Budget_Sales]])/Table1[[#This Row],[Budget_Sales]],
(Table1[[#This Row],[Actual_Sales]]-Table1[[#This Row],[Budget_Sales]])/ABS(Table1[[#This Row],[Budget_Sales]])
)
)</f>
        <v>0.11612903225806452</v>
      </c>
      <c r="I1694" s="5" t="str">
        <f>IF(Table1[[#This Row],[Sales_Var]]&gt;=0,"Above Budget","Below Budget")</f>
        <v>Above Budget</v>
      </c>
      <c r="J1694">
        <f>Table1[[#This Row],[Actual_Sales]]-(Table1[[#This Row],[COGS]]+Table1[[#This Row],[Expenses]])</f>
        <v>115</v>
      </c>
      <c r="K1694">
        <v>100</v>
      </c>
      <c r="L1694">
        <f>Table1[[#This Row],[Actual_Profit]]-Table1[[#This Row],[Budget_Profit]]</f>
        <v>15</v>
      </c>
      <c r="M1694" s="5">
        <f>IF(
Table1[[#This Row],[Budget_Profit]]=0,
"",
IF(
Table1[[#This Row],[Budget_Profit]]&gt;0,
(Table1[[#This Row],[Actual_Profit]]-Table1[[#This Row],[Budget_Profit]])/Table1[[#This Row],[Budget_Profit]],
(Table1[[#This Row],[Actual_Profit]]-Table1[[#This Row],[Budget_Profit]])/ABS(Table1[[#This Row],[Budget_Profit]])
)
)</f>
        <v>0.15</v>
      </c>
      <c r="N1694" s="5" t="str">
        <f>IF(Table1[[#This Row],[Profit_Var]]&gt;=0, "Above Budget", "Below Budget")</f>
        <v>Above Budget</v>
      </c>
      <c r="O1694">
        <v>162</v>
      </c>
      <c r="P1694">
        <v>150</v>
      </c>
      <c r="Q1694">
        <f>Table1[[#This Row],[COGS]]-Table1[[#This Row],[Budget_COGS]]</f>
        <v>12</v>
      </c>
      <c r="R1694" s="5">
        <f>IF(
Table1[[#This Row],[Budget_COGS]]=0,
"",
IF(
Table1[[#This Row],[Budget_COGS]]&gt;0,
(Table1[[#This Row],[Budget_COGS]]-Table1[[#This Row],[COGS]]) / Table1[[#This Row],[Budget_COGS]],
(Table1[[#This Row],[Budget_COGS]]-Table1[[#This Row],[COGS]]) / ABS(Table1[[#This Row],[Budget_COGS]])
)
)</f>
        <v>-0.08</v>
      </c>
      <c r="S1694" s="5" t="str">
        <f>IF(Table1[[#This Row],[COGS _Var]]&gt;=0, "Above Budget", "Below Budget")</f>
        <v>Above Budget</v>
      </c>
      <c r="T1694">
        <f>Table1[[#This Row],[Actual_Sales]]-Table1[[#This Row],[COGS]]</f>
        <v>184</v>
      </c>
      <c r="U1694">
        <v>160</v>
      </c>
      <c r="V1694">
        <f>Table1[[#This Row],[Gross_Margin]]-Table1[[#This Row],[Budget_Margin]]</f>
        <v>24</v>
      </c>
      <c r="W1694" s="5">
        <f>IF(
Table1[[#This Row],[Budget_Margin]]=0,
"",
IF(
Table1[[#This Row],[Budget_Margin]]&gt;0,
(Table1[[#This Row],[Gross_Margin]]-Table1[[#This Row],[Budget_Margin]]) / Table1[[#This Row],[Budget_Margin]],
(Table1[[#This Row],[Gross_Margin]]-Table1[[#This Row],[Budget_Margin]]) / ABS(Table1[[#This Row],[Budget_Margin]])
)
)</f>
        <v>0.15</v>
      </c>
      <c r="X1694" s="5" t="str">
        <f>IF(Table1[[#This Row],[Margin_Var]]&gt;=0, "Above Budget", "Below Budget")</f>
        <v>Above Budget</v>
      </c>
      <c r="Y1694" s="5">
        <f>IFERROR(Table1[[#This Row],[Gross_Margin]]/Table1[[#This Row],[Actual_Sales]],0)</f>
        <v>0.53179190751445082</v>
      </c>
      <c r="Z1694" s="5">
        <f>Table1[[#This Row],[Actual_Profit]]/Table1[[#This Row],[Actual_Sales]]</f>
        <v>0.33236994219653176</v>
      </c>
      <c r="AA1694">
        <v>69</v>
      </c>
      <c r="AB1694" s="5">
        <f>IFERROR(Table1[[#This Row],[Expenses]]/Table1[[#This Row],[Actual_Sales]],0)</f>
        <v>0.19942196531791909</v>
      </c>
      <c r="AC1694">
        <v>45</v>
      </c>
      <c r="AD1694">
        <v>1091</v>
      </c>
      <c r="AE1694" s="5">
        <f>IFERROR(Table1[[#This Row],[Inventory]]/Table1[[#This Row],[Actual_Sales]],0)</f>
        <v>3.153179190751445</v>
      </c>
    </row>
    <row r="1695" spans="1:31" x14ac:dyDescent="0.25">
      <c r="A1695">
        <v>2784</v>
      </c>
      <c r="B1695">
        <v>720</v>
      </c>
      <c r="C1695">
        <v>8</v>
      </c>
      <c r="D1695" s="2">
        <v>40634</v>
      </c>
      <c r="E1695">
        <v>346</v>
      </c>
      <c r="F1695">
        <v>280</v>
      </c>
      <c r="G1695">
        <f>Table1[[#This Row],[Actual_Sales]]-Table1[[#This Row],[Budget_Sales]]</f>
        <v>66</v>
      </c>
      <c r="H1695" s="5">
        <f>IF(
Table1[[#This Row],[Budget_Sales]]=0,
"",
IF(
Table1[[#This Row],[Budget_Sales]]&gt;0,
(Table1[[#This Row],[Actual_Sales]]-Table1[[#This Row],[Budget_Sales]])/Table1[[#This Row],[Budget_Sales]],
(Table1[[#This Row],[Actual_Sales]]-Table1[[#This Row],[Budget_Sales]])/ABS(Table1[[#This Row],[Budget_Sales]])
)
)</f>
        <v>0.23571428571428571</v>
      </c>
      <c r="I1695" s="5" t="str">
        <f>IF(Table1[[#This Row],[Sales_Var]]&gt;=0,"Above Budget","Below Budget")</f>
        <v>Above Budget</v>
      </c>
      <c r="J1695">
        <f>Table1[[#This Row],[Actual_Sales]]-(Table1[[#This Row],[COGS]]+Table1[[#This Row],[Expenses]])</f>
        <v>115</v>
      </c>
      <c r="K1695">
        <v>100</v>
      </c>
      <c r="L1695">
        <f>Table1[[#This Row],[Actual_Profit]]-Table1[[#This Row],[Budget_Profit]]</f>
        <v>15</v>
      </c>
      <c r="M1695" s="5">
        <f>IF(
Table1[[#This Row],[Budget_Profit]]=0,
"",
IF(
Table1[[#This Row],[Budget_Profit]]&gt;0,
(Table1[[#This Row],[Actual_Profit]]-Table1[[#This Row],[Budget_Profit]])/Table1[[#This Row],[Budget_Profit]],
(Table1[[#This Row],[Actual_Profit]]-Table1[[#This Row],[Budget_Profit]])/ABS(Table1[[#This Row],[Budget_Profit]])
)
)</f>
        <v>0.15</v>
      </c>
      <c r="N1695" s="5" t="str">
        <f>IF(Table1[[#This Row],[Profit_Var]]&gt;=0, "Above Budget", "Below Budget")</f>
        <v>Above Budget</v>
      </c>
      <c r="O1695">
        <v>162</v>
      </c>
      <c r="P1695">
        <v>130</v>
      </c>
      <c r="Q1695">
        <f>Table1[[#This Row],[COGS]]-Table1[[#This Row],[Budget_COGS]]</f>
        <v>32</v>
      </c>
      <c r="R1695" s="5">
        <f>IF(
Table1[[#This Row],[Budget_COGS]]=0,
"",
IF(
Table1[[#This Row],[Budget_COGS]]&gt;0,
(Table1[[#This Row],[Budget_COGS]]-Table1[[#This Row],[COGS]]) / Table1[[#This Row],[Budget_COGS]],
(Table1[[#This Row],[Budget_COGS]]-Table1[[#This Row],[COGS]]) / ABS(Table1[[#This Row],[Budget_COGS]])
)
)</f>
        <v>-0.24615384615384617</v>
      </c>
      <c r="S1695" s="5" t="str">
        <f>IF(Table1[[#This Row],[COGS _Var]]&gt;=0, "Above Budget", "Below Budget")</f>
        <v>Above Budget</v>
      </c>
      <c r="T1695">
        <f>Table1[[#This Row],[Actual_Sales]]-Table1[[#This Row],[COGS]]</f>
        <v>184</v>
      </c>
      <c r="U1695">
        <v>150</v>
      </c>
      <c r="V1695">
        <f>Table1[[#This Row],[Gross_Margin]]-Table1[[#This Row],[Budget_Margin]]</f>
        <v>34</v>
      </c>
      <c r="W1695" s="5">
        <f>IF(
Table1[[#This Row],[Budget_Margin]]=0,
"",
IF(
Table1[[#This Row],[Budget_Margin]]&gt;0,
(Table1[[#This Row],[Gross_Margin]]-Table1[[#This Row],[Budget_Margin]]) / Table1[[#This Row],[Budget_Margin]],
(Table1[[#This Row],[Gross_Margin]]-Table1[[#This Row],[Budget_Margin]]) / ABS(Table1[[#This Row],[Budget_Margin]])
)
)</f>
        <v>0.22666666666666666</v>
      </c>
      <c r="X1695" s="5" t="str">
        <f>IF(Table1[[#This Row],[Margin_Var]]&gt;=0, "Above Budget", "Below Budget")</f>
        <v>Above Budget</v>
      </c>
      <c r="Y1695" s="5">
        <f>IFERROR(Table1[[#This Row],[Gross_Margin]]/Table1[[#This Row],[Actual_Sales]],0)</f>
        <v>0.53179190751445082</v>
      </c>
      <c r="Z1695" s="5">
        <f>Table1[[#This Row],[Actual_Profit]]/Table1[[#This Row],[Actual_Sales]]</f>
        <v>0.33236994219653176</v>
      </c>
      <c r="AA1695">
        <v>69</v>
      </c>
      <c r="AB1695" s="5">
        <f>IFERROR(Table1[[#This Row],[Expenses]]/Table1[[#This Row],[Actual_Sales]],0)</f>
        <v>0.19942196531791909</v>
      </c>
      <c r="AC1695">
        <v>45</v>
      </c>
      <c r="AD1695">
        <v>1091</v>
      </c>
      <c r="AE1695" s="5">
        <f>IFERROR(Table1[[#This Row],[Inventory]]/Table1[[#This Row],[Actual_Sales]],0)</f>
        <v>3.153179190751445</v>
      </c>
    </row>
    <row r="1696" spans="1:31" x14ac:dyDescent="0.25">
      <c r="A1696">
        <v>2576</v>
      </c>
      <c r="B1696">
        <v>614</v>
      </c>
      <c r="C1696">
        <v>5</v>
      </c>
      <c r="D1696" s="2">
        <v>40603</v>
      </c>
      <c r="E1696">
        <v>346</v>
      </c>
      <c r="F1696">
        <v>380</v>
      </c>
      <c r="G1696">
        <f>Table1[[#This Row],[Actual_Sales]]-Table1[[#This Row],[Budget_Sales]]</f>
        <v>-34</v>
      </c>
      <c r="H1696" s="5">
        <f>IF(
Table1[[#This Row],[Budget_Sales]]=0,
"",
IF(
Table1[[#This Row],[Budget_Sales]]&gt;0,
(Table1[[#This Row],[Actual_Sales]]-Table1[[#This Row],[Budget_Sales]])/Table1[[#This Row],[Budget_Sales]],
(Table1[[#This Row],[Actual_Sales]]-Table1[[#This Row],[Budget_Sales]])/ABS(Table1[[#This Row],[Budget_Sales]])
)
)</f>
        <v>-8.9473684210526316E-2</v>
      </c>
      <c r="I1696" s="5" t="str">
        <f>IF(Table1[[#This Row],[Sales_Var]]&gt;=0,"Above Budget","Below Budget")</f>
        <v>Below Budget</v>
      </c>
      <c r="J1696">
        <f>Table1[[#This Row],[Actual_Sales]]-(Table1[[#This Row],[COGS]]+Table1[[#This Row],[Expenses]])</f>
        <v>115</v>
      </c>
      <c r="K1696">
        <v>130</v>
      </c>
      <c r="L1696">
        <f>Table1[[#This Row],[Actual_Profit]]-Table1[[#This Row],[Budget_Profit]]</f>
        <v>-15</v>
      </c>
      <c r="M1696" s="5">
        <f>IF(
Table1[[#This Row],[Budget_Profit]]=0,
"",
IF(
Table1[[#This Row],[Budget_Profit]]&gt;0,
(Table1[[#This Row],[Actual_Profit]]-Table1[[#This Row],[Budget_Profit]])/Table1[[#This Row],[Budget_Profit]],
(Table1[[#This Row],[Actual_Profit]]-Table1[[#This Row],[Budget_Profit]])/ABS(Table1[[#This Row],[Budget_Profit]])
)
)</f>
        <v>-0.11538461538461539</v>
      </c>
      <c r="N1696" s="5" t="str">
        <f>IF(Table1[[#This Row],[Profit_Var]]&gt;=0, "Above Budget", "Below Budget")</f>
        <v>Below Budget</v>
      </c>
      <c r="O1696">
        <v>162</v>
      </c>
      <c r="P1696">
        <v>180</v>
      </c>
      <c r="Q1696">
        <f>Table1[[#This Row],[COGS]]-Table1[[#This Row],[Budget_COGS]]</f>
        <v>-18</v>
      </c>
      <c r="R1696" s="5">
        <f>IF(
Table1[[#This Row],[Budget_COGS]]=0,
"",
IF(
Table1[[#This Row],[Budget_COGS]]&gt;0,
(Table1[[#This Row],[Budget_COGS]]-Table1[[#This Row],[COGS]]) / Table1[[#This Row],[Budget_COGS]],
(Table1[[#This Row],[Budget_COGS]]-Table1[[#This Row],[COGS]]) / ABS(Table1[[#This Row],[Budget_COGS]])
)
)</f>
        <v>0.1</v>
      </c>
      <c r="S1696" s="5" t="str">
        <f>IF(Table1[[#This Row],[COGS _Var]]&gt;=0, "Above Budget", "Below Budget")</f>
        <v>Below Budget</v>
      </c>
      <c r="T1696">
        <f>Table1[[#This Row],[Actual_Sales]]-Table1[[#This Row],[COGS]]</f>
        <v>184</v>
      </c>
      <c r="U1696">
        <v>200</v>
      </c>
      <c r="V1696">
        <f>Table1[[#This Row],[Gross_Margin]]-Table1[[#This Row],[Budget_Margin]]</f>
        <v>-16</v>
      </c>
      <c r="W1696" s="5">
        <f>IF(
Table1[[#This Row],[Budget_Margin]]=0,
"",
IF(
Table1[[#This Row],[Budget_Margin]]&gt;0,
(Table1[[#This Row],[Gross_Margin]]-Table1[[#This Row],[Budget_Margin]]) / Table1[[#This Row],[Budget_Margin]],
(Table1[[#This Row],[Gross_Margin]]-Table1[[#This Row],[Budget_Margin]]) / ABS(Table1[[#This Row],[Budget_Margin]])
)
)</f>
        <v>-0.08</v>
      </c>
      <c r="X1696" s="5" t="str">
        <f>IF(Table1[[#This Row],[Margin_Var]]&gt;=0, "Above Budget", "Below Budget")</f>
        <v>Below Budget</v>
      </c>
      <c r="Y1696" s="5">
        <f>IFERROR(Table1[[#This Row],[Gross_Margin]]/Table1[[#This Row],[Actual_Sales]],0)</f>
        <v>0.53179190751445082</v>
      </c>
      <c r="Z1696" s="5">
        <f>Table1[[#This Row],[Actual_Profit]]/Table1[[#This Row],[Actual_Sales]]</f>
        <v>0.33236994219653176</v>
      </c>
      <c r="AA1696">
        <v>69</v>
      </c>
      <c r="AB1696" s="5">
        <f>IFERROR(Table1[[#This Row],[Expenses]]/Table1[[#This Row],[Actual_Sales]],0)</f>
        <v>0.19942196531791909</v>
      </c>
      <c r="AC1696">
        <v>45</v>
      </c>
      <c r="AD1696">
        <v>1059</v>
      </c>
      <c r="AE1696" s="5">
        <f>IFERROR(Table1[[#This Row],[Inventory]]/Table1[[#This Row],[Actual_Sales]],0)</f>
        <v>3.0606936416184971</v>
      </c>
    </row>
    <row r="1697" spans="1:31" x14ac:dyDescent="0.25">
      <c r="A1697">
        <v>2542</v>
      </c>
      <c r="B1697">
        <v>503</v>
      </c>
      <c r="C1697">
        <v>6</v>
      </c>
      <c r="D1697" s="2">
        <v>40603</v>
      </c>
      <c r="E1697">
        <v>346</v>
      </c>
      <c r="F1697">
        <v>310</v>
      </c>
      <c r="G1697">
        <f>Table1[[#This Row],[Actual_Sales]]-Table1[[#This Row],[Budget_Sales]]</f>
        <v>36</v>
      </c>
      <c r="H1697" s="5">
        <f>IF(
Table1[[#This Row],[Budget_Sales]]=0,
"",
IF(
Table1[[#This Row],[Budget_Sales]]&gt;0,
(Table1[[#This Row],[Actual_Sales]]-Table1[[#This Row],[Budget_Sales]])/Table1[[#This Row],[Budget_Sales]],
(Table1[[#This Row],[Actual_Sales]]-Table1[[#This Row],[Budget_Sales]])/ABS(Table1[[#This Row],[Budget_Sales]])
)
)</f>
        <v>0.11612903225806452</v>
      </c>
      <c r="I1697" s="5" t="str">
        <f>IF(Table1[[#This Row],[Sales_Var]]&gt;=0,"Above Budget","Below Budget")</f>
        <v>Above Budget</v>
      </c>
      <c r="J1697">
        <f>Table1[[#This Row],[Actual_Sales]]-(Table1[[#This Row],[COGS]]+Table1[[#This Row],[Expenses]])</f>
        <v>115</v>
      </c>
      <c r="K1697">
        <v>100</v>
      </c>
      <c r="L1697">
        <f>Table1[[#This Row],[Actual_Profit]]-Table1[[#This Row],[Budget_Profit]]</f>
        <v>15</v>
      </c>
      <c r="M1697" s="5">
        <f>IF(
Table1[[#This Row],[Budget_Profit]]=0,
"",
IF(
Table1[[#This Row],[Budget_Profit]]&gt;0,
(Table1[[#This Row],[Actual_Profit]]-Table1[[#This Row],[Budget_Profit]])/Table1[[#This Row],[Budget_Profit]],
(Table1[[#This Row],[Actual_Profit]]-Table1[[#This Row],[Budget_Profit]])/ABS(Table1[[#This Row],[Budget_Profit]])
)
)</f>
        <v>0.15</v>
      </c>
      <c r="N1697" s="5" t="str">
        <f>IF(Table1[[#This Row],[Profit_Var]]&gt;=0, "Above Budget", "Below Budget")</f>
        <v>Above Budget</v>
      </c>
      <c r="O1697">
        <v>162</v>
      </c>
      <c r="P1697">
        <v>150</v>
      </c>
      <c r="Q1697">
        <f>Table1[[#This Row],[COGS]]-Table1[[#This Row],[Budget_COGS]]</f>
        <v>12</v>
      </c>
      <c r="R1697" s="5">
        <f>IF(
Table1[[#This Row],[Budget_COGS]]=0,
"",
IF(
Table1[[#This Row],[Budget_COGS]]&gt;0,
(Table1[[#This Row],[Budget_COGS]]-Table1[[#This Row],[COGS]]) / Table1[[#This Row],[Budget_COGS]],
(Table1[[#This Row],[Budget_COGS]]-Table1[[#This Row],[COGS]]) / ABS(Table1[[#This Row],[Budget_COGS]])
)
)</f>
        <v>-0.08</v>
      </c>
      <c r="S1697" s="5" t="str">
        <f>IF(Table1[[#This Row],[COGS _Var]]&gt;=0, "Above Budget", "Below Budget")</f>
        <v>Above Budget</v>
      </c>
      <c r="T1697">
        <f>Table1[[#This Row],[Actual_Sales]]-Table1[[#This Row],[COGS]]</f>
        <v>184</v>
      </c>
      <c r="U1697">
        <v>160</v>
      </c>
      <c r="V1697">
        <f>Table1[[#This Row],[Gross_Margin]]-Table1[[#This Row],[Budget_Margin]]</f>
        <v>24</v>
      </c>
      <c r="W1697" s="5">
        <f>IF(
Table1[[#This Row],[Budget_Margin]]=0,
"",
IF(
Table1[[#This Row],[Budget_Margin]]&gt;0,
(Table1[[#This Row],[Gross_Margin]]-Table1[[#This Row],[Budget_Margin]]) / Table1[[#This Row],[Budget_Margin]],
(Table1[[#This Row],[Gross_Margin]]-Table1[[#This Row],[Budget_Margin]]) / ABS(Table1[[#This Row],[Budget_Margin]])
)
)</f>
        <v>0.15</v>
      </c>
      <c r="X1697" s="5" t="str">
        <f>IF(Table1[[#This Row],[Margin_Var]]&gt;=0, "Above Budget", "Below Budget")</f>
        <v>Above Budget</v>
      </c>
      <c r="Y1697" s="5">
        <f>IFERROR(Table1[[#This Row],[Gross_Margin]]/Table1[[#This Row],[Actual_Sales]],0)</f>
        <v>0.53179190751445082</v>
      </c>
      <c r="Z1697" s="5">
        <f>Table1[[#This Row],[Actual_Profit]]/Table1[[#This Row],[Actual_Sales]]</f>
        <v>0.33236994219653176</v>
      </c>
      <c r="AA1697">
        <v>69</v>
      </c>
      <c r="AB1697" s="5">
        <f>IFERROR(Table1[[#This Row],[Expenses]]/Table1[[#This Row],[Actual_Sales]],0)</f>
        <v>0.19942196531791909</v>
      </c>
      <c r="AC1697">
        <v>45</v>
      </c>
      <c r="AD1697">
        <v>1059</v>
      </c>
      <c r="AE1697" s="5">
        <f>IFERROR(Table1[[#This Row],[Inventory]]/Table1[[#This Row],[Actual_Sales]],0)</f>
        <v>3.0606936416184971</v>
      </c>
    </row>
    <row r="1698" spans="1:31" x14ac:dyDescent="0.25">
      <c r="A1698">
        <v>2602</v>
      </c>
      <c r="B1698">
        <v>774</v>
      </c>
      <c r="C1698">
        <v>7</v>
      </c>
      <c r="D1698" s="2">
        <v>40603</v>
      </c>
      <c r="E1698">
        <v>346</v>
      </c>
      <c r="F1698">
        <v>310</v>
      </c>
      <c r="G1698">
        <f>Table1[[#This Row],[Actual_Sales]]-Table1[[#This Row],[Budget_Sales]]</f>
        <v>36</v>
      </c>
      <c r="H1698" s="5">
        <f>IF(
Table1[[#This Row],[Budget_Sales]]=0,
"",
IF(
Table1[[#This Row],[Budget_Sales]]&gt;0,
(Table1[[#This Row],[Actual_Sales]]-Table1[[#This Row],[Budget_Sales]])/Table1[[#This Row],[Budget_Sales]],
(Table1[[#This Row],[Actual_Sales]]-Table1[[#This Row],[Budget_Sales]])/ABS(Table1[[#This Row],[Budget_Sales]])
)
)</f>
        <v>0.11612903225806452</v>
      </c>
      <c r="I1698" s="5" t="str">
        <f>IF(Table1[[#This Row],[Sales_Var]]&gt;=0,"Above Budget","Below Budget")</f>
        <v>Above Budget</v>
      </c>
      <c r="J1698">
        <f>Table1[[#This Row],[Actual_Sales]]-(Table1[[#This Row],[COGS]]+Table1[[#This Row],[Expenses]])</f>
        <v>115</v>
      </c>
      <c r="K1698">
        <v>100</v>
      </c>
      <c r="L1698">
        <f>Table1[[#This Row],[Actual_Profit]]-Table1[[#This Row],[Budget_Profit]]</f>
        <v>15</v>
      </c>
      <c r="M1698" s="5">
        <f>IF(
Table1[[#This Row],[Budget_Profit]]=0,
"",
IF(
Table1[[#This Row],[Budget_Profit]]&gt;0,
(Table1[[#This Row],[Actual_Profit]]-Table1[[#This Row],[Budget_Profit]])/Table1[[#This Row],[Budget_Profit]],
(Table1[[#This Row],[Actual_Profit]]-Table1[[#This Row],[Budget_Profit]])/ABS(Table1[[#This Row],[Budget_Profit]])
)
)</f>
        <v>0.15</v>
      </c>
      <c r="N1698" s="5" t="str">
        <f>IF(Table1[[#This Row],[Profit_Var]]&gt;=0, "Above Budget", "Below Budget")</f>
        <v>Above Budget</v>
      </c>
      <c r="O1698">
        <v>162</v>
      </c>
      <c r="P1698">
        <v>150</v>
      </c>
      <c r="Q1698">
        <f>Table1[[#This Row],[COGS]]-Table1[[#This Row],[Budget_COGS]]</f>
        <v>12</v>
      </c>
      <c r="R1698" s="5">
        <f>IF(
Table1[[#This Row],[Budget_COGS]]=0,
"",
IF(
Table1[[#This Row],[Budget_COGS]]&gt;0,
(Table1[[#This Row],[Budget_COGS]]-Table1[[#This Row],[COGS]]) / Table1[[#This Row],[Budget_COGS]],
(Table1[[#This Row],[Budget_COGS]]-Table1[[#This Row],[COGS]]) / ABS(Table1[[#This Row],[Budget_COGS]])
)
)</f>
        <v>-0.08</v>
      </c>
      <c r="S1698" s="5" t="str">
        <f>IF(Table1[[#This Row],[COGS _Var]]&gt;=0, "Above Budget", "Below Budget")</f>
        <v>Above Budget</v>
      </c>
      <c r="T1698">
        <f>Table1[[#This Row],[Actual_Sales]]-Table1[[#This Row],[COGS]]</f>
        <v>184</v>
      </c>
      <c r="U1698">
        <v>160</v>
      </c>
      <c r="V1698">
        <f>Table1[[#This Row],[Gross_Margin]]-Table1[[#This Row],[Budget_Margin]]</f>
        <v>24</v>
      </c>
      <c r="W1698" s="5">
        <f>IF(
Table1[[#This Row],[Budget_Margin]]=0,
"",
IF(
Table1[[#This Row],[Budget_Margin]]&gt;0,
(Table1[[#This Row],[Gross_Margin]]-Table1[[#This Row],[Budget_Margin]]) / Table1[[#This Row],[Budget_Margin]],
(Table1[[#This Row],[Gross_Margin]]-Table1[[#This Row],[Budget_Margin]]) / ABS(Table1[[#This Row],[Budget_Margin]])
)
)</f>
        <v>0.15</v>
      </c>
      <c r="X1698" s="5" t="str">
        <f>IF(Table1[[#This Row],[Margin_Var]]&gt;=0, "Above Budget", "Below Budget")</f>
        <v>Above Budget</v>
      </c>
      <c r="Y1698" s="5">
        <f>IFERROR(Table1[[#This Row],[Gross_Margin]]/Table1[[#This Row],[Actual_Sales]],0)</f>
        <v>0.53179190751445082</v>
      </c>
      <c r="Z1698" s="5">
        <f>Table1[[#This Row],[Actual_Profit]]/Table1[[#This Row],[Actual_Sales]]</f>
        <v>0.33236994219653176</v>
      </c>
      <c r="AA1698">
        <v>69</v>
      </c>
      <c r="AB1698" s="5">
        <f>IFERROR(Table1[[#This Row],[Expenses]]/Table1[[#This Row],[Actual_Sales]],0)</f>
        <v>0.19942196531791909</v>
      </c>
      <c r="AC1698">
        <v>45</v>
      </c>
      <c r="AD1698">
        <v>1059</v>
      </c>
      <c r="AE1698" s="5">
        <f>IFERROR(Table1[[#This Row],[Inventory]]/Table1[[#This Row],[Actual_Sales]],0)</f>
        <v>3.0606936416184971</v>
      </c>
    </row>
    <row r="1699" spans="1:31" x14ac:dyDescent="0.25">
      <c r="A1699">
        <v>2647</v>
      </c>
      <c r="B1699">
        <v>970</v>
      </c>
      <c r="C1699">
        <v>8</v>
      </c>
      <c r="D1699" s="2">
        <v>40603</v>
      </c>
      <c r="E1699">
        <v>346</v>
      </c>
      <c r="F1699">
        <v>280</v>
      </c>
      <c r="G1699">
        <f>Table1[[#This Row],[Actual_Sales]]-Table1[[#This Row],[Budget_Sales]]</f>
        <v>66</v>
      </c>
      <c r="H1699" s="5">
        <f>IF(
Table1[[#This Row],[Budget_Sales]]=0,
"",
IF(
Table1[[#This Row],[Budget_Sales]]&gt;0,
(Table1[[#This Row],[Actual_Sales]]-Table1[[#This Row],[Budget_Sales]])/Table1[[#This Row],[Budget_Sales]],
(Table1[[#This Row],[Actual_Sales]]-Table1[[#This Row],[Budget_Sales]])/ABS(Table1[[#This Row],[Budget_Sales]])
)
)</f>
        <v>0.23571428571428571</v>
      </c>
      <c r="I1699" s="5" t="str">
        <f>IF(Table1[[#This Row],[Sales_Var]]&gt;=0,"Above Budget","Below Budget")</f>
        <v>Above Budget</v>
      </c>
      <c r="J1699">
        <f>Table1[[#This Row],[Actual_Sales]]-(Table1[[#This Row],[COGS]]+Table1[[#This Row],[Expenses]])</f>
        <v>115</v>
      </c>
      <c r="K1699">
        <v>100</v>
      </c>
      <c r="L1699">
        <f>Table1[[#This Row],[Actual_Profit]]-Table1[[#This Row],[Budget_Profit]]</f>
        <v>15</v>
      </c>
      <c r="M1699" s="5">
        <f>IF(
Table1[[#This Row],[Budget_Profit]]=0,
"",
IF(
Table1[[#This Row],[Budget_Profit]]&gt;0,
(Table1[[#This Row],[Actual_Profit]]-Table1[[#This Row],[Budget_Profit]])/Table1[[#This Row],[Budget_Profit]],
(Table1[[#This Row],[Actual_Profit]]-Table1[[#This Row],[Budget_Profit]])/ABS(Table1[[#This Row],[Budget_Profit]])
)
)</f>
        <v>0.15</v>
      </c>
      <c r="N1699" s="5" t="str">
        <f>IF(Table1[[#This Row],[Profit_Var]]&gt;=0, "Above Budget", "Below Budget")</f>
        <v>Above Budget</v>
      </c>
      <c r="O1699">
        <v>162</v>
      </c>
      <c r="P1699">
        <v>130</v>
      </c>
      <c r="Q1699">
        <f>Table1[[#This Row],[COGS]]-Table1[[#This Row],[Budget_COGS]]</f>
        <v>32</v>
      </c>
      <c r="R1699" s="5">
        <f>IF(
Table1[[#This Row],[Budget_COGS]]=0,
"",
IF(
Table1[[#This Row],[Budget_COGS]]&gt;0,
(Table1[[#This Row],[Budget_COGS]]-Table1[[#This Row],[COGS]]) / Table1[[#This Row],[Budget_COGS]],
(Table1[[#This Row],[Budget_COGS]]-Table1[[#This Row],[COGS]]) / ABS(Table1[[#This Row],[Budget_COGS]])
)
)</f>
        <v>-0.24615384615384617</v>
      </c>
      <c r="S1699" s="5" t="str">
        <f>IF(Table1[[#This Row],[COGS _Var]]&gt;=0, "Above Budget", "Below Budget")</f>
        <v>Above Budget</v>
      </c>
      <c r="T1699">
        <f>Table1[[#This Row],[Actual_Sales]]-Table1[[#This Row],[COGS]]</f>
        <v>184</v>
      </c>
      <c r="U1699">
        <v>150</v>
      </c>
      <c r="V1699">
        <f>Table1[[#This Row],[Gross_Margin]]-Table1[[#This Row],[Budget_Margin]]</f>
        <v>34</v>
      </c>
      <c r="W1699" s="5">
        <f>IF(
Table1[[#This Row],[Budget_Margin]]=0,
"",
IF(
Table1[[#This Row],[Budget_Margin]]&gt;0,
(Table1[[#This Row],[Gross_Margin]]-Table1[[#This Row],[Budget_Margin]]) / Table1[[#This Row],[Budget_Margin]],
(Table1[[#This Row],[Gross_Margin]]-Table1[[#This Row],[Budget_Margin]]) / ABS(Table1[[#This Row],[Budget_Margin]])
)
)</f>
        <v>0.22666666666666666</v>
      </c>
      <c r="X1699" s="5" t="str">
        <f>IF(Table1[[#This Row],[Margin_Var]]&gt;=0, "Above Budget", "Below Budget")</f>
        <v>Above Budget</v>
      </c>
      <c r="Y1699" s="5">
        <f>IFERROR(Table1[[#This Row],[Gross_Margin]]/Table1[[#This Row],[Actual_Sales]],0)</f>
        <v>0.53179190751445082</v>
      </c>
      <c r="Z1699" s="5">
        <f>Table1[[#This Row],[Actual_Profit]]/Table1[[#This Row],[Actual_Sales]]</f>
        <v>0.33236994219653176</v>
      </c>
      <c r="AA1699">
        <v>69</v>
      </c>
      <c r="AB1699" s="5">
        <f>IFERROR(Table1[[#This Row],[Expenses]]/Table1[[#This Row],[Actual_Sales]],0)</f>
        <v>0.19942196531791909</v>
      </c>
      <c r="AC1699">
        <v>45</v>
      </c>
      <c r="AD1699">
        <v>1059</v>
      </c>
      <c r="AE1699" s="5">
        <f>IFERROR(Table1[[#This Row],[Inventory]]/Table1[[#This Row],[Actual_Sales]],0)</f>
        <v>3.0606936416184971</v>
      </c>
    </row>
    <row r="1700" spans="1:31" x14ac:dyDescent="0.25">
      <c r="A1700">
        <v>2907</v>
      </c>
      <c r="B1700">
        <v>515</v>
      </c>
      <c r="C1700">
        <v>12</v>
      </c>
      <c r="D1700" s="2">
        <v>40664</v>
      </c>
      <c r="E1700">
        <v>584</v>
      </c>
      <c r="F1700">
        <v>510</v>
      </c>
      <c r="G1700">
        <f>Table1[[#This Row],[Actual_Sales]]-Table1[[#This Row],[Budget_Sales]]</f>
        <v>74</v>
      </c>
      <c r="H1700" s="5">
        <f>IF(
Table1[[#This Row],[Budget_Sales]]=0,
"",
IF(
Table1[[#This Row],[Budget_Sales]]&gt;0,
(Table1[[#This Row],[Actual_Sales]]-Table1[[#This Row],[Budget_Sales]])/Table1[[#This Row],[Budget_Sales]],
(Table1[[#This Row],[Actual_Sales]]-Table1[[#This Row],[Budget_Sales]])/ABS(Table1[[#This Row],[Budget_Sales]])
)
)</f>
        <v>0.14509803921568629</v>
      </c>
      <c r="I1700" s="5" t="str">
        <f>IF(Table1[[#This Row],[Sales_Var]]&gt;=0,"Above Budget","Below Budget")</f>
        <v>Above Budget</v>
      </c>
      <c r="J1700">
        <f>Table1[[#This Row],[Actual_Sales]]-(Table1[[#This Row],[COGS]]+Table1[[#This Row],[Expenses]])</f>
        <v>194</v>
      </c>
      <c r="K1700">
        <v>170</v>
      </c>
      <c r="L1700">
        <f>Table1[[#This Row],[Actual_Profit]]-Table1[[#This Row],[Budget_Profit]]</f>
        <v>24</v>
      </c>
      <c r="M1700" s="5">
        <f>IF(
Table1[[#This Row],[Budget_Profit]]=0,
"",
IF(
Table1[[#This Row],[Budget_Profit]]&gt;0,
(Table1[[#This Row],[Actual_Profit]]-Table1[[#This Row],[Budget_Profit]])/Table1[[#This Row],[Budget_Profit]],
(Table1[[#This Row],[Actual_Profit]]-Table1[[#This Row],[Budget_Profit]])/ABS(Table1[[#This Row],[Budget_Profit]])
)
)</f>
        <v>0.14117647058823529</v>
      </c>
      <c r="N1700" s="5" t="str">
        <f>IF(Table1[[#This Row],[Profit_Var]]&gt;=0, "Above Budget", "Below Budget")</f>
        <v>Above Budget</v>
      </c>
      <c r="O1700">
        <v>265</v>
      </c>
      <c r="P1700">
        <v>220</v>
      </c>
      <c r="Q1700">
        <f>Table1[[#This Row],[COGS]]-Table1[[#This Row],[Budget_COGS]]</f>
        <v>45</v>
      </c>
      <c r="R1700" s="5">
        <f>IF(
Table1[[#This Row],[Budget_COGS]]=0,
"",
IF(
Table1[[#This Row],[Budget_COGS]]&gt;0,
(Table1[[#This Row],[Budget_COGS]]-Table1[[#This Row],[COGS]]) / Table1[[#This Row],[Budget_COGS]],
(Table1[[#This Row],[Budget_COGS]]-Table1[[#This Row],[COGS]]) / ABS(Table1[[#This Row],[Budget_COGS]])
)
)</f>
        <v>-0.20454545454545456</v>
      </c>
      <c r="S1700" s="5" t="str">
        <f>IF(Table1[[#This Row],[COGS _Var]]&gt;=0, "Above Budget", "Below Budget")</f>
        <v>Above Budget</v>
      </c>
      <c r="T1700">
        <f>Table1[[#This Row],[Actual_Sales]]-Table1[[#This Row],[COGS]]</f>
        <v>319</v>
      </c>
      <c r="U1700">
        <v>290</v>
      </c>
      <c r="V1700">
        <f>Table1[[#This Row],[Gross_Margin]]-Table1[[#This Row],[Budget_Margin]]</f>
        <v>29</v>
      </c>
      <c r="W1700" s="5">
        <f>IF(
Table1[[#This Row],[Budget_Margin]]=0,
"",
IF(
Table1[[#This Row],[Budget_Margin]]&gt;0,
(Table1[[#This Row],[Gross_Margin]]-Table1[[#This Row],[Budget_Margin]]) / Table1[[#This Row],[Budget_Margin]],
(Table1[[#This Row],[Gross_Margin]]-Table1[[#This Row],[Budget_Margin]]) / ABS(Table1[[#This Row],[Budget_Margin]])
)
)</f>
        <v>0.1</v>
      </c>
      <c r="X1700" s="5" t="str">
        <f>IF(Table1[[#This Row],[Margin_Var]]&gt;=0, "Above Budget", "Below Budget")</f>
        <v>Above Budget</v>
      </c>
      <c r="Y1700" s="5">
        <f>IFERROR(Table1[[#This Row],[Gross_Margin]]/Table1[[#This Row],[Actual_Sales]],0)</f>
        <v>0.54623287671232879</v>
      </c>
      <c r="Z1700" s="5">
        <f>Table1[[#This Row],[Actual_Profit]]/Table1[[#This Row],[Actual_Sales]]</f>
        <v>0.3321917808219178</v>
      </c>
      <c r="AA1700">
        <v>125</v>
      </c>
      <c r="AB1700" s="5">
        <f>IFERROR(Table1[[#This Row],[Expenses]]/Table1[[#This Row],[Actual_Sales]],0)</f>
        <v>0.21404109589041095</v>
      </c>
      <c r="AC1700">
        <v>100</v>
      </c>
      <c r="AD1700">
        <v>1538</v>
      </c>
      <c r="AE1700" s="5">
        <f>IFERROR(Table1[[#This Row],[Inventory]]/Table1[[#This Row],[Actual_Sales]],0)</f>
        <v>2.6335616438356166</v>
      </c>
    </row>
    <row r="1701" spans="1:31" x14ac:dyDescent="0.25">
      <c r="A1701">
        <v>869</v>
      </c>
      <c r="B1701">
        <v>904</v>
      </c>
      <c r="C1701">
        <v>2</v>
      </c>
      <c r="D1701" s="2">
        <v>40299</v>
      </c>
      <c r="E1701">
        <v>235</v>
      </c>
      <c r="F1701">
        <v>220</v>
      </c>
      <c r="G1701">
        <f>Table1[[#This Row],[Actual_Sales]]-Table1[[#This Row],[Budget_Sales]]</f>
        <v>15</v>
      </c>
      <c r="H1701" s="5">
        <f>IF(
Table1[[#This Row],[Budget_Sales]]=0,
"",
IF(
Table1[[#This Row],[Budget_Sales]]&gt;0,
(Table1[[#This Row],[Actual_Sales]]-Table1[[#This Row],[Budget_Sales]])/Table1[[#This Row],[Budget_Sales]],
(Table1[[#This Row],[Actual_Sales]]-Table1[[#This Row],[Budget_Sales]])/ABS(Table1[[#This Row],[Budget_Sales]])
)
)</f>
        <v>6.8181818181818177E-2</v>
      </c>
      <c r="I1701" s="5" t="str">
        <f>IF(Table1[[#This Row],[Sales_Var]]&gt;=0,"Above Budget","Below Budget")</f>
        <v>Above Budget</v>
      </c>
      <c r="J1701">
        <f>Table1[[#This Row],[Actual_Sales]]-(Table1[[#This Row],[COGS]]+Table1[[#This Row],[Expenses]])</f>
        <v>78</v>
      </c>
      <c r="K1701">
        <v>90</v>
      </c>
      <c r="L1701">
        <f>Table1[[#This Row],[Actual_Profit]]-Table1[[#This Row],[Budget_Profit]]</f>
        <v>-12</v>
      </c>
      <c r="M1701" s="5">
        <f>IF(
Table1[[#This Row],[Budget_Profit]]=0,
"",
IF(
Table1[[#This Row],[Budget_Profit]]&gt;0,
(Table1[[#This Row],[Actual_Profit]]-Table1[[#This Row],[Budget_Profit]])/Table1[[#This Row],[Budget_Profit]],
(Table1[[#This Row],[Actual_Profit]]-Table1[[#This Row],[Budget_Profit]])/ABS(Table1[[#This Row],[Budget_Profit]])
)
)</f>
        <v>-0.13333333333333333</v>
      </c>
      <c r="N1701" s="5" t="str">
        <f>IF(Table1[[#This Row],[Profit_Var]]&gt;=0, "Above Budget", "Below Budget")</f>
        <v>Below Budget</v>
      </c>
      <c r="O1701">
        <v>94</v>
      </c>
      <c r="P1701">
        <v>90</v>
      </c>
      <c r="Q1701">
        <f>Table1[[#This Row],[COGS]]-Table1[[#This Row],[Budget_COGS]]</f>
        <v>4</v>
      </c>
      <c r="R1701" s="5">
        <f>IF(
Table1[[#This Row],[Budget_COGS]]=0,
"",
IF(
Table1[[#This Row],[Budget_COGS]]&gt;0,
(Table1[[#This Row],[Budget_COGS]]-Table1[[#This Row],[COGS]]) / Table1[[#This Row],[Budget_COGS]],
(Table1[[#This Row],[Budget_COGS]]-Table1[[#This Row],[COGS]]) / ABS(Table1[[#This Row],[Budget_COGS]])
)
)</f>
        <v>-4.4444444444444446E-2</v>
      </c>
      <c r="S1701" s="5" t="str">
        <f>IF(Table1[[#This Row],[COGS _Var]]&gt;=0, "Above Budget", "Below Budget")</f>
        <v>Above Budget</v>
      </c>
      <c r="T1701">
        <f>Table1[[#This Row],[Actual_Sales]]-Table1[[#This Row],[COGS]]</f>
        <v>141</v>
      </c>
      <c r="U1701">
        <v>130</v>
      </c>
      <c r="V1701">
        <f>Table1[[#This Row],[Gross_Margin]]-Table1[[#This Row],[Budget_Margin]]</f>
        <v>11</v>
      </c>
      <c r="W1701" s="5">
        <f>IF(
Table1[[#This Row],[Budget_Margin]]=0,
"",
IF(
Table1[[#This Row],[Budget_Margin]]&gt;0,
(Table1[[#This Row],[Gross_Margin]]-Table1[[#This Row],[Budget_Margin]]) / Table1[[#This Row],[Budget_Margin]],
(Table1[[#This Row],[Gross_Margin]]-Table1[[#This Row],[Budget_Margin]]) / ABS(Table1[[#This Row],[Budget_Margin]])
)
)</f>
        <v>8.461538461538462E-2</v>
      </c>
      <c r="X1701" s="5" t="str">
        <f>IF(Table1[[#This Row],[Margin_Var]]&gt;=0, "Above Budget", "Below Budget")</f>
        <v>Above Budget</v>
      </c>
      <c r="Y1701" s="5">
        <f>IFERROR(Table1[[#This Row],[Gross_Margin]]/Table1[[#This Row],[Actual_Sales]],0)</f>
        <v>0.6</v>
      </c>
      <c r="Z1701" s="5">
        <f>Table1[[#This Row],[Actual_Profit]]/Table1[[#This Row],[Actual_Sales]]</f>
        <v>0.33191489361702126</v>
      </c>
      <c r="AA1701">
        <v>63</v>
      </c>
      <c r="AB1701" s="5">
        <f>IFERROR(Table1[[#This Row],[Expenses]]/Table1[[#This Row],[Actual_Sales]],0)</f>
        <v>0.26808510638297872</v>
      </c>
      <c r="AC1701">
        <v>31</v>
      </c>
      <c r="AD1701">
        <v>697</v>
      </c>
      <c r="AE1701" s="5">
        <f>IFERROR(Table1[[#This Row],[Inventory]]/Table1[[#This Row],[Actual_Sales]],0)</f>
        <v>2.9659574468085106</v>
      </c>
    </row>
    <row r="1702" spans="1:31" x14ac:dyDescent="0.25">
      <c r="A1702">
        <v>1538</v>
      </c>
      <c r="B1702">
        <v>712</v>
      </c>
      <c r="C1702">
        <v>12</v>
      </c>
      <c r="D1702" s="2">
        <v>40422</v>
      </c>
      <c r="E1702">
        <v>672</v>
      </c>
      <c r="F1702">
        <v>590</v>
      </c>
      <c r="G1702">
        <f>Table1[[#This Row],[Actual_Sales]]-Table1[[#This Row],[Budget_Sales]]</f>
        <v>82</v>
      </c>
      <c r="H1702" s="5">
        <f>IF(
Table1[[#This Row],[Budget_Sales]]=0,
"",
IF(
Table1[[#This Row],[Budget_Sales]]&gt;0,
(Table1[[#This Row],[Actual_Sales]]-Table1[[#This Row],[Budget_Sales]])/Table1[[#This Row],[Budget_Sales]],
(Table1[[#This Row],[Actual_Sales]]-Table1[[#This Row],[Budget_Sales]])/ABS(Table1[[#This Row],[Budget_Sales]])
)
)</f>
        <v>0.13898305084745763</v>
      </c>
      <c r="I1702" s="5" t="str">
        <f>IF(Table1[[#This Row],[Sales_Var]]&gt;=0,"Above Budget","Below Budget")</f>
        <v>Above Budget</v>
      </c>
      <c r="J1702">
        <f>Table1[[#This Row],[Actual_Sales]]-(Table1[[#This Row],[COGS]]+Table1[[#This Row],[Expenses]])</f>
        <v>223</v>
      </c>
      <c r="K1702">
        <v>210</v>
      </c>
      <c r="L1702">
        <f>Table1[[#This Row],[Actual_Profit]]-Table1[[#This Row],[Budget_Profit]]</f>
        <v>13</v>
      </c>
      <c r="M1702" s="5">
        <f>IF(
Table1[[#This Row],[Budget_Profit]]=0,
"",
IF(
Table1[[#This Row],[Budget_Profit]]&gt;0,
(Table1[[#This Row],[Actual_Profit]]-Table1[[#This Row],[Budget_Profit]])/Table1[[#This Row],[Budget_Profit]],
(Table1[[#This Row],[Actual_Profit]]-Table1[[#This Row],[Budget_Profit]])/ABS(Table1[[#This Row],[Budget_Profit]])
)
)</f>
        <v>6.1904761904761907E-2</v>
      </c>
      <c r="N1702" s="5" t="str">
        <f>IF(Table1[[#This Row],[Profit_Var]]&gt;=0, "Above Budget", "Below Budget")</f>
        <v>Above Budget</v>
      </c>
      <c r="O1702">
        <v>302</v>
      </c>
      <c r="P1702">
        <v>250</v>
      </c>
      <c r="Q1702">
        <f>Table1[[#This Row],[COGS]]-Table1[[#This Row],[Budget_COGS]]</f>
        <v>52</v>
      </c>
      <c r="R1702" s="5">
        <f>IF(
Table1[[#This Row],[Budget_COGS]]=0,
"",
IF(
Table1[[#This Row],[Budget_COGS]]&gt;0,
(Table1[[#This Row],[Budget_COGS]]-Table1[[#This Row],[COGS]]) / Table1[[#This Row],[Budget_COGS]],
(Table1[[#This Row],[Budget_COGS]]-Table1[[#This Row],[COGS]]) / ABS(Table1[[#This Row],[Budget_COGS]])
)
)</f>
        <v>-0.20799999999999999</v>
      </c>
      <c r="S1702" s="5" t="str">
        <f>IF(Table1[[#This Row],[COGS _Var]]&gt;=0, "Above Budget", "Below Budget")</f>
        <v>Above Budget</v>
      </c>
      <c r="T1702">
        <f>Table1[[#This Row],[Actual_Sales]]-Table1[[#This Row],[COGS]]</f>
        <v>370</v>
      </c>
      <c r="U1702">
        <v>340</v>
      </c>
      <c r="V1702">
        <f>Table1[[#This Row],[Gross_Margin]]-Table1[[#This Row],[Budget_Margin]]</f>
        <v>30</v>
      </c>
      <c r="W1702" s="5">
        <f>IF(
Table1[[#This Row],[Budget_Margin]]=0,
"",
IF(
Table1[[#This Row],[Budget_Margin]]&gt;0,
(Table1[[#This Row],[Gross_Margin]]-Table1[[#This Row],[Budget_Margin]]) / Table1[[#This Row],[Budget_Margin]],
(Table1[[#This Row],[Gross_Margin]]-Table1[[#This Row],[Budget_Margin]]) / ABS(Table1[[#This Row],[Budget_Margin]])
)
)</f>
        <v>8.8235294117647065E-2</v>
      </c>
      <c r="X1702" s="5" t="str">
        <f>IF(Table1[[#This Row],[Margin_Var]]&gt;=0, "Above Budget", "Below Budget")</f>
        <v>Above Budget</v>
      </c>
      <c r="Y1702" s="5">
        <f>IFERROR(Table1[[#This Row],[Gross_Margin]]/Table1[[#This Row],[Actual_Sales]],0)</f>
        <v>0.55059523809523814</v>
      </c>
      <c r="Z1702" s="5">
        <f>Table1[[#This Row],[Actual_Profit]]/Table1[[#This Row],[Actual_Sales]]</f>
        <v>0.33184523809523808</v>
      </c>
      <c r="AA1702">
        <v>147</v>
      </c>
      <c r="AB1702" s="5">
        <f>IFERROR(Table1[[#This Row],[Expenses]]/Table1[[#This Row],[Actual_Sales]],0)</f>
        <v>0.21875</v>
      </c>
      <c r="AC1702">
        <v>114</v>
      </c>
      <c r="AD1702">
        <v>1783</v>
      </c>
      <c r="AE1702" s="5">
        <f>IFERROR(Table1[[#This Row],[Inventory]]/Table1[[#This Row],[Actual_Sales]],0)</f>
        <v>2.6532738095238093</v>
      </c>
    </row>
    <row r="1703" spans="1:31" x14ac:dyDescent="0.25">
      <c r="A1703">
        <v>2788</v>
      </c>
      <c r="B1703">
        <v>773</v>
      </c>
      <c r="C1703">
        <v>12</v>
      </c>
      <c r="D1703" s="2">
        <v>40634</v>
      </c>
      <c r="E1703">
        <v>181</v>
      </c>
      <c r="F1703">
        <v>140</v>
      </c>
      <c r="G1703">
        <f>Table1[[#This Row],[Actual_Sales]]-Table1[[#This Row],[Budget_Sales]]</f>
        <v>41</v>
      </c>
      <c r="H1703" s="5">
        <f>IF(
Table1[[#This Row],[Budget_Sales]]=0,
"",
IF(
Table1[[#This Row],[Budget_Sales]]&gt;0,
(Table1[[#This Row],[Actual_Sales]]-Table1[[#This Row],[Budget_Sales]])/Table1[[#This Row],[Budget_Sales]],
(Table1[[#This Row],[Actual_Sales]]-Table1[[#This Row],[Budget_Sales]])/ABS(Table1[[#This Row],[Budget_Sales]])
)
)</f>
        <v>0.29285714285714287</v>
      </c>
      <c r="I1703" s="5" t="str">
        <f>IF(Table1[[#This Row],[Sales_Var]]&gt;=0,"Above Budget","Below Budget")</f>
        <v>Above Budget</v>
      </c>
      <c r="J1703">
        <f>Table1[[#This Row],[Actual_Sales]]-(Table1[[#This Row],[COGS]]+Table1[[#This Row],[Expenses]])</f>
        <v>60</v>
      </c>
      <c r="K1703">
        <v>40</v>
      </c>
      <c r="L1703">
        <f>Table1[[#This Row],[Actual_Profit]]-Table1[[#This Row],[Budget_Profit]]</f>
        <v>20</v>
      </c>
      <c r="M1703" s="5">
        <f>IF(
Table1[[#This Row],[Budget_Profit]]=0,
"",
IF(
Table1[[#This Row],[Budget_Profit]]&gt;0,
(Table1[[#This Row],[Actual_Profit]]-Table1[[#This Row],[Budget_Profit]])/Table1[[#This Row],[Budget_Profit]],
(Table1[[#This Row],[Actual_Profit]]-Table1[[#This Row],[Budget_Profit]])/ABS(Table1[[#This Row],[Budget_Profit]])
)
)</f>
        <v>0.5</v>
      </c>
      <c r="N1703" s="5" t="str">
        <f>IF(Table1[[#This Row],[Profit_Var]]&gt;=0, "Above Budget", "Below Budget")</f>
        <v>Above Budget</v>
      </c>
      <c r="O1703">
        <v>68</v>
      </c>
      <c r="P1703">
        <v>50</v>
      </c>
      <c r="Q1703">
        <f>Table1[[#This Row],[COGS]]-Table1[[#This Row],[Budget_COGS]]</f>
        <v>18</v>
      </c>
      <c r="R1703" s="5">
        <f>IF(
Table1[[#This Row],[Budget_COGS]]=0,
"",
IF(
Table1[[#This Row],[Budget_COGS]]&gt;0,
(Table1[[#This Row],[Budget_COGS]]-Table1[[#This Row],[COGS]]) / Table1[[#This Row],[Budget_COGS]],
(Table1[[#This Row],[Budget_COGS]]-Table1[[#This Row],[COGS]]) / ABS(Table1[[#This Row],[Budget_COGS]])
)
)</f>
        <v>-0.36</v>
      </c>
      <c r="S1703" s="5" t="str">
        <f>IF(Table1[[#This Row],[COGS _Var]]&gt;=0, "Above Budget", "Below Budget")</f>
        <v>Above Budget</v>
      </c>
      <c r="T1703">
        <f>Table1[[#This Row],[Actual_Sales]]-Table1[[#This Row],[COGS]]</f>
        <v>113</v>
      </c>
      <c r="U1703">
        <v>90</v>
      </c>
      <c r="V1703">
        <f>Table1[[#This Row],[Gross_Margin]]-Table1[[#This Row],[Budget_Margin]]</f>
        <v>23</v>
      </c>
      <c r="W1703" s="5">
        <f>IF(
Table1[[#This Row],[Budget_Margin]]=0,
"",
IF(
Table1[[#This Row],[Budget_Margin]]&gt;0,
(Table1[[#This Row],[Gross_Margin]]-Table1[[#This Row],[Budget_Margin]]) / Table1[[#This Row],[Budget_Margin]],
(Table1[[#This Row],[Gross_Margin]]-Table1[[#This Row],[Budget_Margin]]) / ABS(Table1[[#This Row],[Budget_Margin]])
)
)</f>
        <v>0.25555555555555554</v>
      </c>
      <c r="X1703" s="5" t="str">
        <f>IF(Table1[[#This Row],[Margin_Var]]&gt;=0, "Above Budget", "Below Budget")</f>
        <v>Above Budget</v>
      </c>
      <c r="Y1703" s="5">
        <f>IFERROR(Table1[[#This Row],[Gross_Margin]]/Table1[[#This Row],[Actual_Sales]],0)</f>
        <v>0.62430939226519333</v>
      </c>
      <c r="Z1703" s="5">
        <f>Table1[[#This Row],[Actual_Profit]]/Table1[[#This Row],[Actual_Sales]]</f>
        <v>0.33149171270718231</v>
      </c>
      <c r="AA1703">
        <v>53</v>
      </c>
      <c r="AB1703" s="5">
        <f>IFERROR(Table1[[#This Row],[Expenses]]/Table1[[#This Row],[Actual_Sales]],0)</f>
        <v>0.29281767955801102</v>
      </c>
      <c r="AC1703">
        <v>22</v>
      </c>
      <c r="AD1703">
        <v>559</v>
      </c>
      <c r="AE1703" s="5">
        <f>IFERROR(Table1[[#This Row],[Inventory]]/Table1[[#This Row],[Actual_Sales]],0)</f>
        <v>3.0883977900552488</v>
      </c>
    </row>
    <row r="1704" spans="1:31" x14ac:dyDescent="0.25">
      <c r="A1704">
        <v>2377</v>
      </c>
      <c r="B1704">
        <v>513</v>
      </c>
      <c r="C1704">
        <v>5</v>
      </c>
      <c r="D1704" s="2">
        <v>40575</v>
      </c>
      <c r="E1704">
        <v>362</v>
      </c>
      <c r="F1704">
        <v>400</v>
      </c>
      <c r="G1704">
        <f>Table1[[#This Row],[Actual_Sales]]-Table1[[#This Row],[Budget_Sales]]</f>
        <v>-38</v>
      </c>
      <c r="H1704" s="5">
        <f>IF(
Table1[[#This Row],[Budget_Sales]]=0,
"",
IF(
Table1[[#This Row],[Budget_Sales]]&gt;0,
(Table1[[#This Row],[Actual_Sales]]-Table1[[#This Row],[Budget_Sales]])/Table1[[#This Row],[Budget_Sales]],
(Table1[[#This Row],[Actual_Sales]]-Table1[[#This Row],[Budget_Sales]])/ABS(Table1[[#This Row],[Budget_Sales]])
)
)</f>
        <v>-9.5000000000000001E-2</v>
      </c>
      <c r="I1704" s="5" t="str">
        <f>IF(Table1[[#This Row],[Sales_Var]]&gt;=0,"Above Budget","Below Budget")</f>
        <v>Below Budget</v>
      </c>
      <c r="J1704">
        <f>Table1[[#This Row],[Actual_Sales]]-(Table1[[#This Row],[COGS]]+Table1[[#This Row],[Expenses]])</f>
        <v>120</v>
      </c>
      <c r="K1704">
        <v>140</v>
      </c>
      <c r="L1704">
        <f>Table1[[#This Row],[Actual_Profit]]-Table1[[#This Row],[Budget_Profit]]</f>
        <v>-20</v>
      </c>
      <c r="M1704" s="5">
        <f>IF(
Table1[[#This Row],[Budget_Profit]]=0,
"",
IF(
Table1[[#This Row],[Budget_Profit]]&gt;0,
(Table1[[#This Row],[Actual_Profit]]-Table1[[#This Row],[Budget_Profit]])/Table1[[#This Row],[Budget_Profit]],
(Table1[[#This Row],[Actual_Profit]]-Table1[[#This Row],[Budget_Profit]])/ABS(Table1[[#This Row],[Budget_Profit]])
)
)</f>
        <v>-0.14285714285714285</v>
      </c>
      <c r="N1704" s="5" t="str">
        <f>IF(Table1[[#This Row],[Profit_Var]]&gt;=0, "Above Budget", "Below Budget")</f>
        <v>Below Budget</v>
      </c>
      <c r="O1704">
        <v>170</v>
      </c>
      <c r="P1704">
        <v>190</v>
      </c>
      <c r="Q1704">
        <f>Table1[[#This Row],[COGS]]-Table1[[#This Row],[Budget_COGS]]</f>
        <v>-20</v>
      </c>
      <c r="R1704" s="5">
        <f>IF(
Table1[[#This Row],[Budget_COGS]]=0,
"",
IF(
Table1[[#This Row],[Budget_COGS]]&gt;0,
(Table1[[#This Row],[Budget_COGS]]-Table1[[#This Row],[COGS]]) / Table1[[#This Row],[Budget_COGS]],
(Table1[[#This Row],[Budget_COGS]]-Table1[[#This Row],[COGS]]) / ABS(Table1[[#This Row],[Budget_COGS]])
)
)</f>
        <v>0.10526315789473684</v>
      </c>
      <c r="S1704" s="5" t="str">
        <f>IF(Table1[[#This Row],[COGS _Var]]&gt;=0, "Above Budget", "Below Budget")</f>
        <v>Below Budget</v>
      </c>
      <c r="T1704">
        <f>Table1[[#This Row],[Actual_Sales]]-Table1[[#This Row],[COGS]]</f>
        <v>192</v>
      </c>
      <c r="U1704">
        <v>210</v>
      </c>
      <c r="V1704">
        <f>Table1[[#This Row],[Gross_Margin]]-Table1[[#This Row],[Budget_Margin]]</f>
        <v>-18</v>
      </c>
      <c r="W1704" s="5">
        <f>IF(
Table1[[#This Row],[Budget_Margin]]=0,
"",
IF(
Table1[[#This Row],[Budget_Margin]]&gt;0,
(Table1[[#This Row],[Gross_Margin]]-Table1[[#This Row],[Budget_Margin]]) / Table1[[#This Row],[Budget_Margin]],
(Table1[[#This Row],[Gross_Margin]]-Table1[[#This Row],[Budget_Margin]]) / ABS(Table1[[#This Row],[Budget_Margin]])
)
)</f>
        <v>-8.5714285714285715E-2</v>
      </c>
      <c r="X1704" s="5" t="str">
        <f>IF(Table1[[#This Row],[Margin_Var]]&gt;=0, "Above Budget", "Below Budget")</f>
        <v>Below Budget</v>
      </c>
      <c r="Y1704" s="5">
        <f>IFERROR(Table1[[#This Row],[Gross_Margin]]/Table1[[#This Row],[Actual_Sales]],0)</f>
        <v>0.53038674033149169</v>
      </c>
      <c r="Z1704" s="5">
        <f>Table1[[#This Row],[Actual_Profit]]/Table1[[#This Row],[Actual_Sales]]</f>
        <v>0.33149171270718231</v>
      </c>
      <c r="AA1704">
        <v>72</v>
      </c>
      <c r="AB1704" s="5">
        <f>IFERROR(Table1[[#This Row],[Expenses]]/Table1[[#This Row],[Actual_Sales]],0)</f>
        <v>0.19889502762430938</v>
      </c>
      <c r="AC1704">
        <v>47</v>
      </c>
      <c r="AD1704">
        <v>1073</v>
      </c>
      <c r="AE1704" s="5">
        <f>IFERROR(Table1[[#This Row],[Inventory]]/Table1[[#This Row],[Actual_Sales]],0)</f>
        <v>2.9640883977900554</v>
      </c>
    </row>
    <row r="1705" spans="1:31" x14ac:dyDescent="0.25">
      <c r="A1705">
        <v>723</v>
      </c>
      <c r="B1705">
        <v>253</v>
      </c>
      <c r="C1705">
        <v>2</v>
      </c>
      <c r="D1705" s="2">
        <v>40299</v>
      </c>
      <c r="E1705">
        <v>175</v>
      </c>
      <c r="F1705">
        <v>210</v>
      </c>
      <c r="G1705">
        <f>Table1[[#This Row],[Actual_Sales]]-Table1[[#This Row],[Budget_Sales]]</f>
        <v>-35</v>
      </c>
      <c r="H1705" s="5">
        <f>IF(
Table1[[#This Row],[Budget_Sales]]=0,
"",
IF(
Table1[[#This Row],[Budget_Sales]]&gt;0,
(Table1[[#This Row],[Actual_Sales]]-Table1[[#This Row],[Budget_Sales]])/Table1[[#This Row],[Budget_Sales]],
(Table1[[#This Row],[Actual_Sales]]-Table1[[#This Row],[Budget_Sales]])/ABS(Table1[[#This Row],[Budget_Sales]])
)
)</f>
        <v>-0.16666666666666666</v>
      </c>
      <c r="I1705" s="5" t="str">
        <f>IF(Table1[[#This Row],[Sales_Var]]&gt;=0,"Above Budget","Below Budget")</f>
        <v>Below Budget</v>
      </c>
      <c r="J1705">
        <f>Table1[[#This Row],[Actual_Sales]]-(Table1[[#This Row],[COGS]]+Table1[[#This Row],[Expenses]])</f>
        <v>58</v>
      </c>
      <c r="K1705">
        <v>90</v>
      </c>
      <c r="L1705">
        <f>Table1[[#This Row],[Actual_Profit]]-Table1[[#This Row],[Budget_Profit]]</f>
        <v>-32</v>
      </c>
      <c r="M1705" s="5">
        <f>IF(
Table1[[#This Row],[Budget_Profit]]=0,
"",
IF(
Table1[[#This Row],[Budget_Profit]]&gt;0,
(Table1[[#This Row],[Actual_Profit]]-Table1[[#This Row],[Budget_Profit]])/Table1[[#This Row],[Budget_Profit]],
(Table1[[#This Row],[Actual_Profit]]-Table1[[#This Row],[Budget_Profit]])/ABS(Table1[[#This Row],[Budget_Profit]])
)
)</f>
        <v>-0.35555555555555557</v>
      </c>
      <c r="N1705" s="5" t="str">
        <f>IF(Table1[[#This Row],[Profit_Var]]&gt;=0, "Above Budget", "Below Budget")</f>
        <v>Below Budget</v>
      </c>
      <c r="O1705">
        <v>71</v>
      </c>
      <c r="P1705">
        <v>80</v>
      </c>
      <c r="Q1705">
        <f>Table1[[#This Row],[COGS]]-Table1[[#This Row],[Budget_COGS]]</f>
        <v>-9</v>
      </c>
      <c r="R1705" s="5">
        <f>IF(
Table1[[#This Row],[Budget_COGS]]=0,
"",
IF(
Table1[[#This Row],[Budget_COGS]]&gt;0,
(Table1[[#This Row],[Budget_COGS]]-Table1[[#This Row],[COGS]]) / Table1[[#This Row],[Budget_COGS]],
(Table1[[#This Row],[Budget_COGS]]-Table1[[#This Row],[COGS]]) / ABS(Table1[[#This Row],[Budget_COGS]])
)
)</f>
        <v>0.1125</v>
      </c>
      <c r="S1705" s="5" t="str">
        <f>IF(Table1[[#This Row],[COGS _Var]]&gt;=0, "Above Budget", "Below Budget")</f>
        <v>Below Budget</v>
      </c>
      <c r="T1705">
        <f>Table1[[#This Row],[Actual_Sales]]-Table1[[#This Row],[COGS]]</f>
        <v>104</v>
      </c>
      <c r="U1705">
        <v>130</v>
      </c>
      <c r="V1705">
        <f>Table1[[#This Row],[Gross_Margin]]-Table1[[#This Row],[Budget_Margin]]</f>
        <v>-26</v>
      </c>
      <c r="W1705" s="5">
        <f>IF(
Table1[[#This Row],[Budget_Margin]]=0,
"",
IF(
Table1[[#This Row],[Budget_Margin]]&gt;0,
(Table1[[#This Row],[Gross_Margin]]-Table1[[#This Row],[Budget_Margin]]) / Table1[[#This Row],[Budget_Margin]],
(Table1[[#This Row],[Gross_Margin]]-Table1[[#This Row],[Budget_Margin]]) / ABS(Table1[[#This Row],[Budget_Margin]])
)
)</f>
        <v>-0.2</v>
      </c>
      <c r="X1705" s="5" t="str">
        <f>IF(Table1[[#This Row],[Margin_Var]]&gt;=0, "Above Budget", "Below Budget")</f>
        <v>Below Budget</v>
      </c>
      <c r="Y1705" s="5">
        <f>IFERROR(Table1[[#This Row],[Gross_Margin]]/Table1[[#This Row],[Actual_Sales]],0)</f>
        <v>0.59428571428571431</v>
      </c>
      <c r="Z1705" s="5">
        <f>Table1[[#This Row],[Actual_Profit]]/Table1[[#This Row],[Actual_Sales]]</f>
        <v>0.33142857142857141</v>
      </c>
      <c r="AA1705">
        <v>46</v>
      </c>
      <c r="AB1705" s="5">
        <f>IFERROR(Table1[[#This Row],[Expenses]]/Table1[[#This Row],[Actual_Sales]],0)</f>
        <v>0.26285714285714284</v>
      </c>
      <c r="AC1705">
        <v>22</v>
      </c>
      <c r="AD1705">
        <v>373</v>
      </c>
      <c r="AE1705" s="5">
        <f>IFERROR(Table1[[#This Row],[Inventory]]/Table1[[#This Row],[Actual_Sales]],0)</f>
        <v>2.1314285714285712</v>
      </c>
    </row>
    <row r="1706" spans="1:31" x14ac:dyDescent="0.25">
      <c r="A1706">
        <v>2081</v>
      </c>
      <c r="B1706">
        <v>754</v>
      </c>
      <c r="C1706">
        <v>2</v>
      </c>
      <c r="D1706" s="2">
        <v>40513</v>
      </c>
      <c r="E1706">
        <v>221</v>
      </c>
      <c r="F1706">
        <v>190</v>
      </c>
      <c r="G1706">
        <f>Table1[[#This Row],[Actual_Sales]]-Table1[[#This Row],[Budget_Sales]]</f>
        <v>31</v>
      </c>
      <c r="H1706" s="5">
        <f>IF(
Table1[[#This Row],[Budget_Sales]]=0,
"",
IF(
Table1[[#This Row],[Budget_Sales]]&gt;0,
(Table1[[#This Row],[Actual_Sales]]-Table1[[#This Row],[Budget_Sales]])/Table1[[#This Row],[Budget_Sales]],
(Table1[[#This Row],[Actual_Sales]]-Table1[[#This Row],[Budget_Sales]])/ABS(Table1[[#This Row],[Budget_Sales]])
)
)</f>
        <v>0.16315789473684211</v>
      </c>
      <c r="I1706" s="5" t="str">
        <f>IF(Table1[[#This Row],[Sales_Var]]&gt;=0,"Above Budget","Below Budget")</f>
        <v>Above Budget</v>
      </c>
      <c r="J1706">
        <f>Table1[[#This Row],[Actual_Sales]]-(Table1[[#This Row],[COGS]]+Table1[[#This Row],[Expenses]])</f>
        <v>73</v>
      </c>
      <c r="K1706">
        <v>80</v>
      </c>
      <c r="L1706">
        <f>Table1[[#This Row],[Actual_Profit]]-Table1[[#This Row],[Budget_Profit]]</f>
        <v>-7</v>
      </c>
      <c r="M1706" s="5">
        <f>IF(
Table1[[#This Row],[Budget_Profit]]=0,
"",
IF(
Table1[[#This Row],[Budget_Profit]]&gt;0,
(Table1[[#This Row],[Actual_Profit]]-Table1[[#This Row],[Budget_Profit]])/Table1[[#This Row],[Budget_Profit]],
(Table1[[#This Row],[Actual_Profit]]-Table1[[#This Row],[Budget_Profit]])/ABS(Table1[[#This Row],[Budget_Profit]])
)
)</f>
        <v>-8.7499999999999994E-2</v>
      </c>
      <c r="N1706" s="5" t="str">
        <f>IF(Table1[[#This Row],[Profit_Var]]&gt;=0, "Above Budget", "Below Budget")</f>
        <v>Below Budget</v>
      </c>
      <c r="O1706">
        <v>88</v>
      </c>
      <c r="P1706">
        <v>70</v>
      </c>
      <c r="Q1706">
        <f>Table1[[#This Row],[COGS]]-Table1[[#This Row],[Budget_COGS]]</f>
        <v>18</v>
      </c>
      <c r="R1706" s="5">
        <f>IF(
Table1[[#This Row],[Budget_COGS]]=0,
"",
IF(
Table1[[#This Row],[Budget_COGS]]&gt;0,
(Table1[[#This Row],[Budget_COGS]]-Table1[[#This Row],[COGS]]) / Table1[[#This Row],[Budget_COGS]],
(Table1[[#This Row],[Budget_COGS]]-Table1[[#This Row],[COGS]]) / ABS(Table1[[#This Row],[Budget_COGS]])
)
)</f>
        <v>-0.25714285714285712</v>
      </c>
      <c r="S1706" s="5" t="str">
        <f>IF(Table1[[#This Row],[COGS _Var]]&gt;=0, "Above Budget", "Below Budget")</f>
        <v>Above Budget</v>
      </c>
      <c r="T1706">
        <f>Table1[[#This Row],[Actual_Sales]]-Table1[[#This Row],[COGS]]</f>
        <v>133</v>
      </c>
      <c r="U1706">
        <v>120</v>
      </c>
      <c r="V1706">
        <f>Table1[[#This Row],[Gross_Margin]]-Table1[[#This Row],[Budget_Margin]]</f>
        <v>13</v>
      </c>
      <c r="W1706" s="5">
        <f>IF(
Table1[[#This Row],[Budget_Margin]]=0,
"",
IF(
Table1[[#This Row],[Budget_Margin]]&gt;0,
(Table1[[#This Row],[Gross_Margin]]-Table1[[#This Row],[Budget_Margin]]) / Table1[[#This Row],[Budget_Margin]],
(Table1[[#This Row],[Gross_Margin]]-Table1[[#This Row],[Budget_Margin]]) / ABS(Table1[[#This Row],[Budget_Margin]])
)
)</f>
        <v>0.10833333333333334</v>
      </c>
      <c r="X1706" s="5" t="str">
        <f>IF(Table1[[#This Row],[Margin_Var]]&gt;=0, "Above Budget", "Below Budget")</f>
        <v>Above Budget</v>
      </c>
      <c r="Y1706" s="5">
        <f>IFERROR(Table1[[#This Row],[Gross_Margin]]/Table1[[#This Row],[Actual_Sales]],0)</f>
        <v>0.60180995475113119</v>
      </c>
      <c r="Z1706" s="5">
        <f>Table1[[#This Row],[Actual_Profit]]/Table1[[#This Row],[Actual_Sales]]</f>
        <v>0.33031674208144796</v>
      </c>
      <c r="AA1706">
        <v>60</v>
      </c>
      <c r="AB1706" s="5">
        <f>IFERROR(Table1[[#This Row],[Expenses]]/Table1[[#This Row],[Actual_Sales]],0)</f>
        <v>0.27149321266968324</v>
      </c>
      <c r="AC1706">
        <v>29</v>
      </c>
      <c r="AD1706">
        <v>817</v>
      </c>
      <c r="AE1706" s="5">
        <f>IFERROR(Table1[[#This Row],[Inventory]]/Table1[[#This Row],[Actual_Sales]],0)</f>
        <v>3.6968325791855206</v>
      </c>
    </row>
    <row r="1707" spans="1:31" x14ac:dyDescent="0.25">
      <c r="A1707">
        <v>2118</v>
      </c>
      <c r="B1707">
        <v>971</v>
      </c>
      <c r="C1707">
        <v>12</v>
      </c>
      <c r="D1707" s="2">
        <v>40513</v>
      </c>
      <c r="E1707">
        <v>221</v>
      </c>
      <c r="F1707">
        <v>160</v>
      </c>
      <c r="G1707">
        <f>Table1[[#This Row],[Actual_Sales]]-Table1[[#This Row],[Budget_Sales]]</f>
        <v>61</v>
      </c>
      <c r="H1707" s="5">
        <f>IF(
Table1[[#This Row],[Budget_Sales]]=0,
"",
IF(
Table1[[#This Row],[Budget_Sales]]&gt;0,
(Table1[[#This Row],[Actual_Sales]]-Table1[[#This Row],[Budget_Sales]])/Table1[[#This Row],[Budget_Sales]],
(Table1[[#This Row],[Actual_Sales]]-Table1[[#This Row],[Budget_Sales]])/ABS(Table1[[#This Row],[Budget_Sales]])
)
)</f>
        <v>0.38124999999999998</v>
      </c>
      <c r="I1707" s="5" t="str">
        <f>IF(Table1[[#This Row],[Sales_Var]]&gt;=0,"Above Budget","Below Budget")</f>
        <v>Above Budget</v>
      </c>
      <c r="J1707">
        <f>Table1[[#This Row],[Actual_Sales]]-(Table1[[#This Row],[COGS]]+Table1[[#This Row],[Expenses]])</f>
        <v>73</v>
      </c>
      <c r="K1707">
        <v>60</v>
      </c>
      <c r="L1707">
        <f>Table1[[#This Row],[Actual_Profit]]-Table1[[#This Row],[Budget_Profit]]</f>
        <v>13</v>
      </c>
      <c r="M1707" s="5">
        <f>IF(
Table1[[#This Row],[Budget_Profit]]=0,
"",
IF(
Table1[[#This Row],[Budget_Profit]]&gt;0,
(Table1[[#This Row],[Actual_Profit]]-Table1[[#This Row],[Budget_Profit]])/Table1[[#This Row],[Budget_Profit]],
(Table1[[#This Row],[Actual_Profit]]-Table1[[#This Row],[Budget_Profit]])/ABS(Table1[[#This Row],[Budget_Profit]])
)
)</f>
        <v>0.21666666666666667</v>
      </c>
      <c r="N1707" s="5" t="str">
        <f>IF(Table1[[#This Row],[Profit_Var]]&gt;=0, "Above Budget", "Below Budget")</f>
        <v>Above Budget</v>
      </c>
      <c r="O1707">
        <v>88</v>
      </c>
      <c r="P1707">
        <v>60</v>
      </c>
      <c r="Q1707">
        <f>Table1[[#This Row],[COGS]]-Table1[[#This Row],[Budget_COGS]]</f>
        <v>28</v>
      </c>
      <c r="R1707" s="5">
        <f>IF(
Table1[[#This Row],[Budget_COGS]]=0,
"",
IF(
Table1[[#This Row],[Budget_COGS]]&gt;0,
(Table1[[#This Row],[Budget_COGS]]-Table1[[#This Row],[COGS]]) / Table1[[#This Row],[Budget_COGS]],
(Table1[[#This Row],[Budget_COGS]]-Table1[[#This Row],[COGS]]) / ABS(Table1[[#This Row],[Budget_COGS]])
)
)</f>
        <v>-0.46666666666666667</v>
      </c>
      <c r="S1707" s="5" t="str">
        <f>IF(Table1[[#This Row],[COGS _Var]]&gt;=0, "Above Budget", "Below Budget")</f>
        <v>Above Budget</v>
      </c>
      <c r="T1707">
        <f>Table1[[#This Row],[Actual_Sales]]-Table1[[#This Row],[COGS]]</f>
        <v>133</v>
      </c>
      <c r="U1707">
        <v>100</v>
      </c>
      <c r="V1707">
        <f>Table1[[#This Row],[Gross_Margin]]-Table1[[#This Row],[Budget_Margin]]</f>
        <v>33</v>
      </c>
      <c r="W1707" s="5">
        <f>IF(
Table1[[#This Row],[Budget_Margin]]=0,
"",
IF(
Table1[[#This Row],[Budget_Margin]]&gt;0,
(Table1[[#This Row],[Gross_Margin]]-Table1[[#This Row],[Budget_Margin]]) / Table1[[#This Row],[Budget_Margin]],
(Table1[[#This Row],[Gross_Margin]]-Table1[[#This Row],[Budget_Margin]]) / ABS(Table1[[#This Row],[Budget_Margin]])
)
)</f>
        <v>0.33</v>
      </c>
      <c r="X1707" s="5" t="str">
        <f>IF(Table1[[#This Row],[Margin_Var]]&gt;=0, "Above Budget", "Below Budget")</f>
        <v>Above Budget</v>
      </c>
      <c r="Y1707" s="5">
        <f>IFERROR(Table1[[#This Row],[Gross_Margin]]/Table1[[#This Row],[Actual_Sales]],0)</f>
        <v>0.60180995475113119</v>
      </c>
      <c r="Z1707" s="5">
        <f>Table1[[#This Row],[Actual_Profit]]/Table1[[#This Row],[Actual_Sales]]</f>
        <v>0.33031674208144796</v>
      </c>
      <c r="AA1707">
        <v>60</v>
      </c>
      <c r="AB1707" s="5">
        <f>IFERROR(Table1[[#This Row],[Expenses]]/Table1[[#This Row],[Actual_Sales]],0)</f>
        <v>0.27149321266968324</v>
      </c>
      <c r="AC1707">
        <v>29</v>
      </c>
      <c r="AD1707">
        <v>817</v>
      </c>
      <c r="AE1707" s="5">
        <f>IFERROR(Table1[[#This Row],[Inventory]]/Table1[[#This Row],[Actual_Sales]],0)</f>
        <v>3.6968325791855206</v>
      </c>
    </row>
    <row r="1708" spans="1:31" x14ac:dyDescent="0.25">
      <c r="A1708">
        <v>3023</v>
      </c>
      <c r="B1708">
        <v>239</v>
      </c>
      <c r="C1708">
        <v>8</v>
      </c>
      <c r="D1708" s="2">
        <v>40695</v>
      </c>
      <c r="E1708">
        <v>109</v>
      </c>
      <c r="F1708">
        <v>80</v>
      </c>
      <c r="G1708">
        <f>Table1[[#This Row],[Actual_Sales]]-Table1[[#This Row],[Budget_Sales]]</f>
        <v>29</v>
      </c>
      <c r="H1708" s="5">
        <f>IF(
Table1[[#This Row],[Budget_Sales]]=0,
"",
IF(
Table1[[#This Row],[Budget_Sales]]&gt;0,
(Table1[[#This Row],[Actual_Sales]]-Table1[[#This Row],[Budget_Sales]])/Table1[[#This Row],[Budget_Sales]],
(Table1[[#This Row],[Actual_Sales]]-Table1[[#This Row],[Budget_Sales]])/ABS(Table1[[#This Row],[Budget_Sales]])
)
)</f>
        <v>0.36249999999999999</v>
      </c>
      <c r="I1708" s="5" t="str">
        <f>IF(Table1[[#This Row],[Sales_Var]]&gt;=0,"Above Budget","Below Budget")</f>
        <v>Above Budget</v>
      </c>
      <c r="J1708">
        <f>Table1[[#This Row],[Actual_Sales]]-(Table1[[#This Row],[COGS]]+Table1[[#This Row],[Expenses]])</f>
        <v>36</v>
      </c>
      <c r="K1708">
        <v>30</v>
      </c>
      <c r="L1708">
        <f>Table1[[#This Row],[Actual_Profit]]-Table1[[#This Row],[Budget_Profit]]</f>
        <v>6</v>
      </c>
      <c r="M1708" s="5">
        <f>IF(
Table1[[#This Row],[Budget_Profit]]=0,
"",
IF(
Table1[[#This Row],[Budget_Profit]]&gt;0,
(Table1[[#This Row],[Actual_Profit]]-Table1[[#This Row],[Budget_Profit]])/Table1[[#This Row],[Budget_Profit]],
(Table1[[#This Row],[Actual_Profit]]-Table1[[#This Row],[Budget_Profit]])/ABS(Table1[[#This Row],[Budget_Profit]])
)
)</f>
        <v>0.2</v>
      </c>
      <c r="N1708" s="5" t="str">
        <f>IF(Table1[[#This Row],[Profit_Var]]&gt;=0, "Above Budget", "Below Budget")</f>
        <v>Above Budget</v>
      </c>
      <c r="O1708">
        <v>48</v>
      </c>
      <c r="P1708">
        <v>30</v>
      </c>
      <c r="Q1708">
        <f>Table1[[#This Row],[COGS]]-Table1[[#This Row],[Budget_COGS]]</f>
        <v>18</v>
      </c>
      <c r="R1708" s="5">
        <f>IF(
Table1[[#This Row],[Budget_COGS]]=0,
"",
IF(
Table1[[#This Row],[Budget_COGS]]&gt;0,
(Table1[[#This Row],[Budget_COGS]]-Table1[[#This Row],[COGS]]) / Table1[[#This Row],[Budget_COGS]],
(Table1[[#This Row],[Budget_COGS]]-Table1[[#This Row],[COGS]]) / ABS(Table1[[#This Row],[Budget_COGS]])
)
)</f>
        <v>-0.6</v>
      </c>
      <c r="S1708" s="5" t="str">
        <f>IF(Table1[[#This Row],[COGS _Var]]&gt;=0, "Above Budget", "Below Budget")</f>
        <v>Above Budget</v>
      </c>
      <c r="T1708">
        <f>Table1[[#This Row],[Actual_Sales]]-Table1[[#This Row],[COGS]]</f>
        <v>61</v>
      </c>
      <c r="U1708">
        <v>50</v>
      </c>
      <c r="V1708">
        <f>Table1[[#This Row],[Gross_Margin]]-Table1[[#This Row],[Budget_Margin]]</f>
        <v>11</v>
      </c>
      <c r="W1708" s="5">
        <f>IF(
Table1[[#This Row],[Budget_Margin]]=0,
"",
IF(
Table1[[#This Row],[Budget_Margin]]&gt;0,
(Table1[[#This Row],[Gross_Margin]]-Table1[[#This Row],[Budget_Margin]]) / Table1[[#This Row],[Budget_Margin]],
(Table1[[#This Row],[Gross_Margin]]-Table1[[#This Row],[Budget_Margin]]) / ABS(Table1[[#This Row],[Budget_Margin]])
)
)</f>
        <v>0.22</v>
      </c>
      <c r="X1708" s="5" t="str">
        <f>IF(Table1[[#This Row],[Margin_Var]]&gt;=0, "Above Budget", "Below Budget")</f>
        <v>Above Budget</v>
      </c>
      <c r="Y1708" s="5">
        <f>IFERROR(Table1[[#This Row],[Gross_Margin]]/Table1[[#This Row],[Actual_Sales]],0)</f>
        <v>0.55963302752293576</v>
      </c>
      <c r="Z1708" s="5">
        <f>Table1[[#This Row],[Actual_Profit]]/Table1[[#This Row],[Actual_Sales]]</f>
        <v>0.33027522935779818</v>
      </c>
      <c r="AA1708">
        <v>25</v>
      </c>
      <c r="AB1708" s="5">
        <f>IFERROR(Table1[[#This Row],[Expenses]]/Table1[[#This Row],[Actual_Sales]],0)</f>
        <v>0.22935779816513763</v>
      </c>
      <c r="AC1708">
        <v>15</v>
      </c>
      <c r="AD1708">
        <v>593</v>
      </c>
      <c r="AE1708" s="5">
        <f>IFERROR(Table1[[#This Row],[Inventory]]/Table1[[#This Row],[Actual_Sales]],0)</f>
        <v>5.4403669724770642</v>
      </c>
    </row>
    <row r="1709" spans="1:31" x14ac:dyDescent="0.25">
      <c r="A1709">
        <v>2955</v>
      </c>
      <c r="B1709">
        <v>715</v>
      </c>
      <c r="C1709">
        <v>6</v>
      </c>
      <c r="D1709" s="2">
        <v>40664</v>
      </c>
      <c r="E1709">
        <v>109</v>
      </c>
      <c r="F1709">
        <v>120</v>
      </c>
      <c r="G1709">
        <f>Table1[[#This Row],[Actual_Sales]]-Table1[[#This Row],[Budget_Sales]]</f>
        <v>-11</v>
      </c>
      <c r="H1709" s="5">
        <f>IF(
Table1[[#This Row],[Budget_Sales]]=0,
"",
IF(
Table1[[#This Row],[Budget_Sales]]&gt;0,
(Table1[[#This Row],[Actual_Sales]]-Table1[[#This Row],[Budget_Sales]])/Table1[[#This Row],[Budget_Sales]],
(Table1[[#This Row],[Actual_Sales]]-Table1[[#This Row],[Budget_Sales]])/ABS(Table1[[#This Row],[Budget_Sales]])
)
)</f>
        <v>-9.166666666666666E-2</v>
      </c>
      <c r="I1709" s="5" t="str">
        <f>IF(Table1[[#This Row],[Sales_Var]]&gt;=0,"Above Budget","Below Budget")</f>
        <v>Below Budget</v>
      </c>
      <c r="J1709">
        <f>Table1[[#This Row],[Actual_Sales]]-(Table1[[#This Row],[COGS]]+Table1[[#This Row],[Expenses]])</f>
        <v>36</v>
      </c>
      <c r="K1709">
        <v>50</v>
      </c>
      <c r="L1709">
        <f>Table1[[#This Row],[Actual_Profit]]-Table1[[#This Row],[Budget_Profit]]</f>
        <v>-14</v>
      </c>
      <c r="M1709" s="5">
        <f>IF(
Table1[[#This Row],[Budget_Profit]]=0,
"",
IF(
Table1[[#This Row],[Budget_Profit]]&gt;0,
(Table1[[#This Row],[Actual_Profit]]-Table1[[#This Row],[Budget_Profit]])/Table1[[#This Row],[Budget_Profit]],
(Table1[[#This Row],[Actual_Profit]]-Table1[[#This Row],[Budget_Profit]])/ABS(Table1[[#This Row],[Budget_Profit]])
)
)</f>
        <v>-0.28000000000000003</v>
      </c>
      <c r="N1709" s="5" t="str">
        <f>IF(Table1[[#This Row],[Profit_Var]]&gt;=0, "Above Budget", "Below Budget")</f>
        <v>Below Budget</v>
      </c>
      <c r="O1709">
        <v>48</v>
      </c>
      <c r="P1709">
        <v>50</v>
      </c>
      <c r="Q1709">
        <f>Table1[[#This Row],[COGS]]-Table1[[#This Row],[Budget_COGS]]</f>
        <v>-2</v>
      </c>
      <c r="R1709" s="5">
        <f>IF(
Table1[[#This Row],[Budget_COGS]]=0,
"",
IF(
Table1[[#This Row],[Budget_COGS]]&gt;0,
(Table1[[#This Row],[Budget_COGS]]-Table1[[#This Row],[COGS]]) / Table1[[#This Row],[Budget_COGS]],
(Table1[[#This Row],[Budget_COGS]]-Table1[[#This Row],[COGS]]) / ABS(Table1[[#This Row],[Budget_COGS]])
)
)</f>
        <v>0.04</v>
      </c>
      <c r="S1709" s="5" t="str">
        <f>IF(Table1[[#This Row],[COGS _Var]]&gt;=0, "Above Budget", "Below Budget")</f>
        <v>Below Budget</v>
      </c>
      <c r="T1709">
        <f>Table1[[#This Row],[Actual_Sales]]-Table1[[#This Row],[COGS]]</f>
        <v>61</v>
      </c>
      <c r="U1709">
        <v>70</v>
      </c>
      <c r="V1709">
        <f>Table1[[#This Row],[Gross_Margin]]-Table1[[#This Row],[Budget_Margin]]</f>
        <v>-9</v>
      </c>
      <c r="W1709" s="5">
        <f>IF(
Table1[[#This Row],[Budget_Margin]]=0,
"",
IF(
Table1[[#This Row],[Budget_Margin]]&gt;0,
(Table1[[#This Row],[Gross_Margin]]-Table1[[#This Row],[Budget_Margin]]) / Table1[[#This Row],[Budget_Margin]],
(Table1[[#This Row],[Gross_Margin]]-Table1[[#This Row],[Budget_Margin]]) / ABS(Table1[[#This Row],[Budget_Margin]])
)
)</f>
        <v>-0.12857142857142856</v>
      </c>
      <c r="X1709" s="5" t="str">
        <f>IF(Table1[[#This Row],[Margin_Var]]&gt;=0, "Above Budget", "Below Budget")</f>
        <v>Below Budget</v>
      </c>
      <c r="Y1709" s="5">
        <f>IFERROR(Table1[[#This Row],[Gross_Margin]]/Table1[[#This Row],[Actual_Sales]],0)</f>
        <v>0.55963302752293576</v>
      </c>
      <c r="Z1709" s="5">
        <f>Table1[[#This Row],[Actual_Profit]]/Table1[[#This Row],[Actual_Sales]]</f>
        <v>0.33027522935779818</v>
      </c>
      <c r="AA1709">
        <v>25</v>
      </c>
      <c r="AB1709" s="5">
        <f>IFERROR(Table1[[#This Row],[Expenses]]/Table1[[#This Row],[Actual_Sales]],0)</f>
        <v>0.22935779816513763</v>
      </c>
      <c r="AC1709">
        <v>15</v>
      </c>
      <c r="AD1709">
        <v>599</v>
      </c>
      <c r="AE1709" s="5">
        <f>IFERROR(Table1[[#This Row],[Inventory]]/Table1[[#This Row],[Actual_Sales]],0)</f>
        <v>5.4954128440366974</v>
      </c>
    </row>
    <row r="1710" spans="1:31" x14ac:dyDescent="0.25">
      <c r="A1710">
        <v>2978</v>
      </c>
      <c r="B1710">
        <v>786</v>
      </c>
      <c r="C1710">
        <v>8</v>
      </c>
      <c r="D1710" s="2">
        <v>40664</v>
      </c>
      <c r="E1710">
        <v>109</v>
      </c>
      <c r="F1710">
        <v>80</v>
      </c>
      <c r="G1710">
        <f>Table1[[#This Row],[Actual_Sales]]-Table1[[#This Row],[Budget_Sales]]</f>
        <v>29</v>
      </c>
      <c r="H1710" s="5">
        <f>IF(
Table1[[#This Row],[Budget_Sales]]=0,
"",
IF(
Table1[[#This Row],[Budget_Sales]]&gt;0,
(Table1[[#This Row],[Actual_Sales]]-Table1[[#This Row],[Budget_Sales]])/Table1[[#This Row],[Budget_Sales]],
(Table1[[#This Row],[Actual_Sales]]-Table1[[#This Row],[Budget_Sales]])/ABS(Table1[[#This Row],[Budget_Sales]])
)
)</f>
        <v>0.36249999999999999</v>
      </c>
      <c r="I1710" s="5" t="str">
        <f>IF(Table1[[#This Row],[Sales_Var]]&gt;=0,"Above Budget","Below Budget")</f>
        <v>Above Budget</v>
      </c>
      <c r="J1710">
        <f>Table1[[#This Row],[Actual_Sales]]-(Table1[[#This Row],[COGS]]+Table1[[#This Row],[Expenses]])</f>
        <v>36</v>
      </c>
      <c r="K1710">
        <v>30</v>
      </c>
      <c r="L1710">
        <f>Table1[[#This Row],[Actual_Profit]]-Table1[[#This Row],[Budget_Profit]]</f>
        <v>6</v>
      </c>
      <c r="M1710" s="5">
        <f>IF(
Table1[[#This Row],[Budget_Profit]]=0,
"",
IF(
Table1[[#This Row],[Budget_Profit]]&gt;0,
(Table1[[#This Row],[Actual_Profit]]-Table1[[#This Row],[Budget_Profit]])/Table1[[#This Row],[Budget_Profit]],
(Table1[[#This Row],[Actual_Profit]]-Table1[[#This Row],[Budget_Profit]])/ABS(Table1[[#This Row],[Budget_Profit]])
)
)</f>
        <v>0.2</v>
      </c>
      <c r="N1710" s="5" t="str">
        <f>IF(Table1[[#This Row],[Profit_Var]]&gt;=0, "Above Budget", "Below Budget")</f>
        <v>Above Budget</v>
      </c>
      <c r="O1710">
        <v>48</v>
      </c>
      <c r="P1710">
        <v>30</v>
      </c>
      <c r="Q1710">
        <f>Table1[[#This Row],[COGS]]-Table1[[#This Row],[Budget_COGS]]</f>
        <v>18</v>
      </c>
      <c r="R1710" s="5">
        <f>IF(
Table1[[#This Row],[Budget_COGS]]=0,
"",
IF(
Table1[[#This Row],[Budget_COGS]]&gt;0,
(Table1[[#This Row],[Budget_COGS]]-Table1[[#This Row],[COGS]]) / Table1[[#This Row],[Budget_COGS]],
(Table1[[#This Row],[Budget_COGS]]-Table1[[#This Row],[COGS]]) / ABS(Table1[[#This Row],[Budget_COGS]])
)
)</f>
        <v>-0.6</v>
      </c>
      <c r="S1710" s="5" t="str">
        <f>IF(Table1[[#This Row],[COGS _Var]]&gt;=0, "Above Budget", "Below Budget")</f>
        <v>Above Budget</v>
      </c>
      <c r="T1710">
        <f>Table1[[#This Row],[Actual_Sales]]-Table1[[#This Row],[COGS]]</f>
        <v>61</v>
      </c>
      <c r="U1710">
        <v>50</v>
      </c>
      <c r="V1710">
        <f>Table1[[#This Row],[Gross_Margin]]-Table1[[#This Row],[Budget_Margin]]</f>
        <v>11</v>
      </c>
      <c r="W1710" s="5">
        <f>IF(
Table1[[#This Row],[Budget_Margin]]=0,
"",
IF(
Table1[[#This Row],[Budget_Margin]]&gt;0,
(Table1[[#This Row],[Gross_Margin]]-Table1[[#This Row],[Budget_Margin]]) / Table1[[#This Row],[Budget_Margin]],
(Table1[[#This Row],[Gross_Margin]]-Table1[[#This Row],[Budget_Margin]]) / ABS(Table1[[#This Row],[Budget_Margin]])
)
)</f>
        <v>0.22</v>
      </c>
      <c r="X1710" s="5" t="str">
        <f>IF(Table1[[#This Row],[Margin_Var]]&gt;=0, "Above Budget", "Below Budget")</f>
        <v>Above Budget</v>
      </c>
      <c r="Y1710" s="5">
        <f>IFERROR(Table1[[#This Row],[Gross_Margin]]/Table1[[#This Row],[Actual_Sales]],0)</f>
        <v>0.55963302752293576</v>
      </c>
      <c r="Z1710" s="5">
        <f>Table1[[#This Row],[Actual_Profit]]/Table1[[#This Row],[Actual_Sales]]</f>
        <v>0.33027522935779818</v>
      </c>
      <c r="AA1710">
        <v>25</v>
      </c>
      <c r="AB1710" s="5">
        <f>IFERROR(Table1[[#This Row],[Expenses]]/Table1[[#This Row],[Actual_Sales]],0)</f>
        <v>0.22935779816513763</v>
      </c>
      <c r="AC1710">
        <v>15</v>
      </c>
      <c r="AD1710">
        <v>599</v>
      </c>
      <c r="AE1710" s="5">
        <f>IFERROR(Table1[[#This Row],[Inventory]]/Table1[[#This Row],[Actual_Sales]],0)</f>
        <v>5.4954128440366974</v>
      </c>
    </row>
    <row r="1711" spans="1:31" x14ac:dyDescent="0.25">
      <c r="A1711">
        <v>2056</v>
      </c>
      <c r="B1711">
        <v>641</v>
      </c>
      <c r="C1711">
        <v>12</v>
      </c>
      <c r="D1711" s="2">
        <v>40513</v>
      </c>
      <c r="E1711">
        <v>654</v>
      </c>
      <c r="F1711">
        <v>540</v>
      </c>
      <c r="G1711">
        <f>Table1[[#This Row],[Actual_Sales]]-Table1[[#This Row],[Budget_Sales]]</f>
        <v>114</v>
      </c>
      <c r="H1711" s="5">
        <f>IF(
Table1[[#This Row],[Budget_Sales]]=0,
"",
IF(
Table1[[#This Row],[Budget_Sales]]&gt;0,
(Table1[[#This Row],[Actual_Sales]]-Table1[[#This Row],[Budget_Sales]])/Table1[[#This Row],[Budget_Sales]],
(Table1[[#This Row],[Actual_Sales]]-Table1[[#This Row],[Budget_Sales]])/ABS(Table1[[#This Row],[Budget_Sales]])
)
)</f>
        <v>0.21111111111111111</v>
      </c>
      <c r="I1711" s="5" t="str">
        <f>IF(Table1[[#This Row],[Sales_Var]]&gt;=0,"Above Budget","Below Budget")</f>
        <v>Above Budget</v>
      </c>
      <c r="J1711">
        <f>Table1[[#This Row],[Actual_Sales]]-(Table1[[#This Row],[COGS]]+Table1[[#This Row],[Expenses]])</f>
        <v>216</v>
      </c>
      <c r="K1711">
        <v>170</v>
      </c>
      <c r="L1711">
        <f>Table1[[#This Row],[Actual_Profit]]-Table1[[#This Row],[Budget_Profit]]</f>
        <v>46</v>
      </c>
      <c r="M1711" s="5">
        <f>IF(
Table1[[#This Row],[Budget_Profit]]=0,
"",
IF(
Table1[[#This Row],[Budget_Profit]]&gt;0,
(Table1[[#This Row],[Actual_Profit]]-Table1[[#This Row],[Budget_Profit]])/Table1[[#This Row],[Budget_Profit]],
(Table1[[#This Row],[Actual_Profit]]-Table1[[#This Row],[Budget_Profit]])/ABS(Table1[[#This Row],[Budget_Profit]])
)
)</f>
        <v>0.27058823529411763</v>
      </c>
      <c r="N1711" s="5" t="str">
        <f>IF(Table1[[#This Row],[Profit_Var]]&gt;=0, "Above Budget", "Below Budget")</f>
        <v>Above Budget</v>
      </c>
      <c r="O1711">
        <v>294</v>
      </c>
      <c r="P1711">
        <v>240</v>
      </c>
      <c r="Q1711">
        <f>Table1[[#This Row],[COGS]]-Table1[[#This Row],[Budget_COGS]]</f>
        <v>54</v>
      </c>
      <c r="R1711" s="5">
        <f>IF(
Table1[[#This Row],[Budget_COGS]]=0,
"",
IF(
Table1[[#This Row],[Budget_COGS]]&gt;0,
(Table1[[#This Row],[Budget_COGS]]-Table1[[#This Row],[COGS]]) / Table1[[#This Row],[Budget_COGS]],
(Table1[[#This Row],[Budget_COGS]]-Table1[[#This Row],[COGS]]) / ABS(Table1[[#This Row],[Budget_COGS]])
)
)</f>
        <v>-0.22500000000000001</v>
      </c>
      <c r="S1711" s="5" t="str">
        <f>IF(Table1[[#This Row],[COGS _Var]]&gt;=0, "Above Budget", "Below Budget")</f>
        <v>Above Budget</v>
      </c>
      <c r="T1711">
        <f>Table1[[#This Row],[Actual_Sales]]-Table1[[#This Row],[COGS]]</f>
        <v>360</v>
      </c>
      <c r="U1711">
        <v>300</v>
      </c>
      <c r="V1711">
        <f>Table1[[#This Row],[Gross_Margin]]-Table1[[#This Row],[Budget_Margin]]</f>
        <v>60</v>
      </c>
      <c r="W1711" s="5">
        <f>IF(
Table1[[#This Row],[Budget_Margin]]=0,
"",
IF(
Table1[[#This Row],[Budget_Margin]]&gt;0,
(Table1[[#This Row],[Gross_Margin]]-Table1[[#This Row],[Budget_Margin]]) / Table1[[#This Row],[Budget_Margin]],
(Table1[[#This Row],[Gross_Margin]]-Table1[[#This Row],[Budget_Margin]]) / ABS(Table1[[#This Row],[Budget_Margin]])
)
)</f>
        <v>0.2</v>
      </c>
      <c r="X1711" s="5" t="str">
        <f>IF(Table1[[#This Row],[Margin_Var]]&gt;=0, "Above Budget", "Below Budget")</f>
        <v>Above Budget</v>
      </c>
      <c r="Y1711" s="5">
        <f>IFERROR(Table1[[#This Row],[Gross_Margin]]/Table1[[#This Row],[Actual_Sales]],0)</f>
        <v>0.55045871559633031</v>
      </c>
      <c r="Z1711" s="5">
        <f>Table1[[#This Row],[Actual_Profit]]/Table1[[#This Row],[Actual_Sales]]</f>
        <v>0.33027522935779818</v>
      </c>
      <c r="AA1711">
        <v>144</v>
      </c>
      <c r="AB1711" s="5">
        <f>IFERROR(Table1[[#This Row],[Expenses]]/Table1[[#This Row],[Actual_Sales]],0)</f>
        <v>0.22018348623853212</v>
      </c>
      <c r="AC1711">
        <v>111</v>
      </c>
      <c r="AD1711">
        <v>1838</v>
      </c>
      <c r="AE1711" s="5">
        <f>IFERROR(Table1[[#This Row],[Inventory]]/Table1[[#This Row],[Actual_Sales]],0)</f>
        <v>2.8103975535168195</v>
      </c>
    </row>
    <row r="1712" spans="1:31" x14ac:dyDescent="0.25">
      <c r="A1712">
        <v>2619</v>
      </c>
      <c r="B1712">
        <v>813</v>
      </c>
      <c r="C1712">
        <v>6</v>
      </c>
      <c r="D1712" s="2">
        <v>40603</v>
      </c>
      <c r="E1712">
        <v>200</v>
      </c>
      <c r="F1712">
        <v>180</v>
      </c>
      <c r="G1712">
        <f>Table1[[#This Row],[Actual_Sales]]-Table1[[#This Row],[Budget_Sales]]</f>
        <v>20</v>
      </c>
      <c r="H1712" s="5">
        <f>IF(
Table1[[#This Row],[Budget_Sales]]=0,
"",
IF(
Table1[[#This Row],[Budget_Sales]]&gt;0,
(Table1[[#This Row],[Actual_Sales]]-Table1[[#This Row],[Budget_Sales]])/Table1[[#This Row],[Budget_Sales]],
(Table1[[#This Row],[Actual_Sales]]-Table1[[#This Row],[Budget_Sales]])/ABS(Table1[[#This Row],[Budget_Sales]])
)
)</f>
        <v>0.1111111111111111</v>
      </c>
      <c r="I1712" s="5" t="str">
        <f>IF(Table1[[#This Row],[Sales_Var]]&gt;=0,"Above Budget","Below Budget")</f>
        <v>Above Budget</v>
      </c>
      <c r="J1712">
        <f>Table1[[#This Row],[Actual_Sales]]-(Table1[[#This Row],[COGS]]+Table1[[#This Row],[Expenses]])</f>
        <v>66</v>
      </c>
      <c r="K1712">
        <v>70</v>
      </c>
      <c r="L1712">
        <f>Table1[[#This Row],[Actual_Profit]]-Table1[[#This Row],[Budget_Profit]]</f>
        <v>-4</v>
      </c>
      <c r="M1712" s="5">
        <f>IF(
Table1[[#This Row],[Budget_Profit]]=0,
"",
IF(
Table1[[#This Row],[Budget_Profit]]&gt;0,
(Table1[[#This Row],[Actual_Profit]]-Table1[[#This Row],[Budget_Profit]])/Table1[[#This Row],[Budget_Profit]],
(Table1[[#This Row],[Actual_Profit]]-Table1[[#This Row],[Budget_Profit]])/ABS(Table1[[#This Row],[Budget_Profit]])
)
)</f>
        <v>-5.7142857142857141E-2</v>
      </c>
      <c r="N1712" s="5" t="str">
        <f>IF(Table1[[#This Row],[Profit_Var]]&gt;=0, "Above Budget", "Below Budget")</f>
        <v>Below Budget</v>
      </c>
      <c r="O1712">
        <v>80</v>
      </c>
      <c r="P1712">
        <v>70</v>
      </c>
      <c r="Q1712">
        <f>Table1[[#This Row],[COGS]]-Table1[[#This Row],[Budget_COGS]]</f>
        <v>10</v>
      </c>
      <c r="R1712" s="5">
        <f>IF(
Table1[[#This Row],[Budget_COGS]]=0,
"",
IF(
Table1[[#This Row],[Budget_COGS]]&gt;0,
(Table1[[#This Row],[Budget_COGS]]-Table1[[#This Row],[COGS]]) / Table1[[#This Row],[Budget_COGS]],
(Table1[[#This Row],[Budget_COGS]]-Table1[[#This Row],[COGS]]) / ABS(Table1[[#This Row],[Budget_COGS]])
)
)</f>
        <v>-0.14285714285714285</v>
      </c>
      <c r="S1712" s="5" t="str">
        <f>IF(Table1[[#This Row],[COGS _Var]]&gt;=0, "Above Budget", "Below Budget")</f>
        <v>Above Budget</v>
      </c>
      <c r="T1712">
        <f>Table1[[#This Row],[Actual_Sales]]-Table1[[#This Row],[COGS]]</f>
        <v>120</v>
      </c>
      <c r="U1712">
        <v>110</v>
      </c>
      <c r="V1712">
        <f>Table1[[#This Row],[Gross_Margin]]-Table1[[#This Row],[Budget_Margin]]</f>
        <v>10</v>
      </c>
      <c r="W1712" s="5">
        <f>IF(
Table1[[#This Row],[Budget_Margin]]=0,
"",
IF(
Table1[[#This Row],[Budget_Margin]]&gt;0,
(Table1[[#This Row],[Gross_Margin]]-Table1[[#This Row],[Budget_Margin]]) / Table1[[#This Row],[Budget_Margin]],
(Table1[[#This Row],[Gross_Margin]]-Table1[[#This Row],[Budget_Margin]]) / ABS(Table1[[#This Row],[Budget_Margin]])
)
)</f>
        <v>9.0909090909090912E-2</v>
      </c>
      <c r="X1712" s="5" t="str">
        <f>IF(Table1[[#This Row],[Margin_Var]]&gt;=0, "Above Budget", "Below Budget")</f>
        <v>Above Budget</v>
      </c>
      <c r="Y1712" s="5">
        <f>IFERROR(Table1[[#This Row],[Gross_Margin]]/Table1[[#This Row],[Actual_Sales]],0)</f>
        <v>0.6</v>
      </c>
      <c r="Z1712" s="5">
        <f>Table1[[#This Row],[Actual_Profit]]/Table1[[#This Row],[Actual_Sales]]</f>
        <v>0.33</v>
      </c>
      <c r="AA1712">
        <v>54</v>
      </c>
      <c r="AB1712" s="5">
        <f>IFERROR(Table1[[#This Row],[Expenses]]/Table1[[#This Row],[Actual_Sales]],0)</f>
        <v>0.27</v>
      </c>
      <c r="AC1712">
        <v>26</v>
      </c>
      <c r="AD1712">
        <v>415</v>
      </c>
      <c r="AE1712" s="5">
        <f>IFERROR(Table1[[#This Row],[Inventory]]/Table1[[#This Row],[Actual_Sales]],0)</f>
        <v>2.0750000000000002</v>
      </c>
    </row>
    <row r="1713" spans="1:31" x14ac:dyDescent="0.25">
      <c r="A1713">
        <v>43</v>
      </c>
      <c r="B1713">
        <v>405</v>
      </c>
      <c r="C1713">
        <v>4</v>
      </c>
      <c r="D1713" s="2">
        <v>40179</v>
      </c>
      <c r="E1713">
        <v>200</v>
      </c>
      <c r="F1713">
        <v>170</v>
      </c>
      <c r="G1713">
        <f>Table1[[#This Row],[Actual_Sales]]-Table1[[#This Row],[Budget_Sales]]</f>
        <v>30</v>
      </c>
      <c r="H1713" s="5">
        <f>IF(
Table1[[#This Row],[Budget_Sales]]=0,
"",
IF(
Table1[[#This Row],[Budget_Sales]]&gt;0,
(Table1[[#This Row],[Actual_Sales]]-Table1[[#This Row],[Budget_Sales]])/Table1[[#This Row],[Budget_Sales]],
(Table1[[#This Row],[Actual_Sales]]-Table1[[#This Row],[Budget_Sales]])/ABS(Table1[[#This Row],[Budget_Sales]])
)
)</f>
        <v>0.17647058823529413</v>
      </c>
      <c r="I1713" s="5" t="str">
        <f>IF(Table1[[#This Row],[Sales_Var]]&gt;=0,"Above Budget","Below Budget")</f>
        <v>Above Budget</v>
      </c>
      <c r="J1713">
        <f>Table1[[#This Row],[Actual_Sales]]-(Table1[[#This Row],[COGS]]+Table1[[#This Row],[Expenses]])</f>
        <v>66</v>
      </c>
      <c r="K1713">
        <v>70</v>
      </c>
      <c r="L1713">
        <f>Table1[[#This Row],[Actual_Profit]]-Table1[[#This Row],[Budget_Profit]]</f>
        <v>-4</v>
      </c>
      <c r="M1713" s="5">
        <f>IF(
Table1[[#This Row],[Budget_Profit]]=0,
"",
IF(
Table1[[#This Row],[Budget_Profit]]&gt;0,
(Table1[[#This Row],[Actual_Profit]]-Table1[[#This Row],[Budget_Profit]])/Table1[[#This Row],[Budget_Profit]],
(Table1[[#This Row],[Actual_Profit]]-Table1[[#This Row],[Budget_Profit]])/ABS(Table1[[#This Row],[Budget_Profit]])
)
)</f>
        <v>-5.7142857142857141E-2</v>
      </c>
      <c r="N1713" s="5" t="str">
        <f>IF(Table1[[#This Row],[Profit_Var]]&gt;=0, "Above Budget", "Below Budget")</f>
        <v>Below Budget</v>
      </c>
      <c r="O1713">
        <v>84</v>
      </c>
      <c r="P1713">
        <v>70</v>
      </c>
      <c r="Q1713">
        <f>Table1[[#This Row],[COGS]]-Table1[[#This Row],[Budget_COGS]]</f>
        <v>14</v>
      </c>
      <c r="R1713" s="5">
        <f>IF(
Table1[[#This Row],[Budget_COGS]]=0,
"",
IF(
Table1[[#This Row],[Budget_COGS]]&gt;0,
(Table1[[#This Row],[Budget_COGS]]-Table1[[#This Row],[COGS]]) / Table1[[#This Row],[Budget_COGS]],
(Table1[[#This Row],[Budget_COGS]]-Table1[[#This Row],[COGS]]) / ABS(Table1[[#This Row],[Budget_COGS]])
)
)</f>
        <v>-0.2</v>
      </c>
      <c r="S1713" s="5" t="str">
        <f>IF(Table1[[#This Row],[COGS _Var]]&gt;=0, "Above Budget", "Below Budget")</f>
        <v>Above Budget</v>
      </c>
      <c r="T1713">
        <f>Table1[[#This Row],[Actual_Sales]]-Table1[[#This Row],[COGS]]</f>
        <v>116</v>
      </c>
      <c r="U1713">
        <v>100</v>
      </c>
      <c r="V1713">
        <f>Table1[[#This Row],[Gross_Margin]]-Table1[[#This Row],[Budget_Margin]]</f>
        <v>16</v>
      </c>
      <c r="W1713" s="5">
        <f>IF(
Table1[[#This Row],[Budget_Margin]]=0,
"",
IF(
Table1[[#This Row],[Budget_Margin]]&gt;0,
(Table1[[#This Row],[Gross_Margin]]-Table1[[#This Row],[Budget_Margin]]) / Table1[[#This Row],[Budget_Margin]],
(Table1[[#This Row],[Gross_Margin]]-Table1[[#This Row],[Budget_Margin]]) / ABS(Table1[[#This Row],[Budget_Margin]])
)
)</f>
        <v>0.16</v>
      </c>
      <c r="X1713" s="5" t="str">
        <f>IF(Table1[[#This Row],[Margin_Var]]&gt;=0, "Above Budget", "Below Budget")</f>
        <v>Above Budget</v>
      </c>
      <c r="Y1713" s="5">
        <f>IFERROR(Table1[[#This Row],[Gross_Margin]]/Table1[[#This Row],[Actual_Sales]],0)</f>
        <v>0.57999999999999996</v>
      </c>
      <c r="Z1713" s="5">
        <f>Table1[[#This Row],[Actual_Profit]]/Table1[[#This Row],[Actual_Sales]]</f>
        <v>0.33</v>
      </c>
      <c r="AA1713">
        <v>50</v>
      </c>
      <c r="AB1713" s="5">
        <f>IFERROR(Table1[[#This Row],[Expenses]]/Table1[[#This Row],[Actual_Sales]],0)</f>
        <v>0.25</v>
      </c>
      <c r="AC1713">
        <v>26</v>
      </c>
      <c r="AD1713">
        <v>500</v>
      </c>
      <c r="AE1713" s="5">
        <f>IFERROR(Table1[[#This Row],[Inventory]]/Table1[[#This Row],[Actual_Sales]],0)</f>
        <v>2.5</v>
      </c>
    </row>
    <row r="1714" spans="1:31" x14ac:dyDescent="0.25">
      <c r="A1714">
        <v>4088</v>
      </c>
      <c r="B1714">
        <v>262</v>
      </c>
      <c r="C1714">
        <v>5</v>
      </c>
      <c r="D1714" s="2">
        <v>40878</v>
      </c>
      <c r="E1714">
        <v>188</v>
      </c>
      <c r="F1714">
        <v>220</v>
      </c>
      <c r="G1714">
        <f>Table1[[#This Row],[Actual_Sales]]-Table1[[#This Row],[Budget_Sales]]</f>
        <v>-32</v>
      </c>
      <c r="H1714" s="5">
        <f>IF(
Table1[[#This Row],[Budget_Sales]]=0,
"",
IF(
Table1[[#This Row],[Budget_Sales]]&gt;0,
(Table1[[#This Row],[Actual_Sales]]-Table1[[#This Row],[Budget_Sales]])/Table1[[#This Row],[Budget_Sales]],
(Table1[[#This Row],[Actual_Sales]]-Table1[[#This Row],[Budget_Sales]])/ABS(Table1[[#This Row],[Budget_Sales]])
)
)</f>
        <v>-0.14545454545454545</v>
      </c>
      <c r="I1714" s="5" t="str">
        <f>IF(Table1[[#This Row],[Sales_Var]]&gt;=0,"Above Budget","Below Budget")</f>
        <v>Below Budget</v>
      </c>
      <c r="J1714">
        <f>Table1[[#This Row],[Actual_Sales]]-(Table1[[#This Row],[COGS]]+Table1[[#This Row],[Expenses]])</f>
        <v>62</v>
      </c>
      <c r="K1714">
        <v>80</v>
      </c>
      <c r="L1714">
        <f>Table1[[#This Row],[Actual_Profit]]-Table1[[#This Row],[Budget_Profit]]</f>
        <v>-18</v>
      </c>
      <c r="M1714" s="5">
        <f>IF(
Table1[[#This Row],[Budget_Profit]]=0,
"",
IF(
Table1[[#This Row],[Budget_Profit]]&gt;0,
(Table1[[#This Row],[Actual_Profit]]-Table1[[#This Row],[Budget_Profit]])/Table1[[#This Row],[Budget_Profit]],
(Table1[[#This Row],[Actual_Profit]]-Table1[[#This Row],[Budget_Profit]])/ABS(Table1[[#This Row],[Budget_Profit]])
)
)</f>
        <v>-0.22500000000000001</v>
      </c>
      <c r="N1714" s="5" t="str">
        <f>IF(Table1[[#This Row],[Profit_Var]]&gt;=0, "Above Budget", "Below Budget")</f>
        <v>Below Budget</v>
      </c>
      <c r="O1714">
        <v>80</v>
      </c>
      <c r="P1714">
        <v>100</v>
      </c>
      <c r="Q1714">
        <f>Table1[[#This Row],[COGS]]-Table1[[#This Row],[Budget_COGS]]</f>
        <v>-20</v>
      </c>
      <c r="R1714" s="5">
        <f>IF(
Table1[[#This Row],[Budget_COGS]]=0,
"",
IF(
Table1[[#This Row],[Budget_COGS]]&gt;0,
(Table1[[#This Row],[Budget_COGS]]-Table1[[#This Row],[COGS]]) / Table1[[#This Row],[Budget_COGS]],
(Table1[[#This Row],[Budget_COGS]]-Table1[[#This Row],[COGS]]) / ABS(Table1[[#This Row],[Budget_COGS]])
)
)</f>
        <v>0.2</v>
      </c>
      <c r="S1714" s="5" t="str">
        <f>IF(Table1[[#This Row],[COGS _Var]]&gt;=0, "Above Budget", "Below Budget")</f>
        <v>Below Budget</v>
      </c>
      <c r="T1714">
        <f>Table1[[#This Row],[Actual_Sales]]-Table1[[#This Row],[COGS]]</f>
        <v>108</v>
      </c>
      <c r="U1714">
        <v>120</v>
      </c>
      <c r="V1714">
        <f>Table1[[#This Row],[Gross_Margin]]-Table1[[#This Row],[Budget_Margin]]</f>
        <v>-12</v>
      </c>
      <c r="W1714" s="5">
        <f>IF(
Table1[[#This Row],[Budget_Margin]]=0,
"",
IF(
Table1[[#This Row],[Budget_Margin]]&gt;0,
(Table1[[#This Row],[Gross_Margin]]-Table1[[#This Row],[Budget_Margin]]) / Table1[[#This Row],[Budget_Margin]],
(Table1[[#This Row],[Gross_Margin]]-Table1[[#This Row],[Budget_Margin]]) / ABS(Table1[[#This Row],[Budget_Margin]])
)
)</f>
        <v>-0.1</v>
      </c>
      <c r="X1714" s="5" t="str">
        <f>IF(Table1[[#This Row],[Margin_Var]]&gt;=0, "Above Budget", "Below Budget")</f>
        <v>Below Budget</v>
      </c>
      <c r="Y1714" s="5">
        <f>IFERROR(Table1[[#This Row],[Gross_Margin]]/Table1[[#This Row],[Actual_Sales]],0)</f>
        <v>0.57446808510638303</v>
      </c>
      <c r="Z1714" s="5">
        <f>Table1[[#This Row],[Actual_Profit]]/Table1[[#This Row],[Actual_Sales]]</f>
        <v>0.32978723404255317</v>
      </c>
      <c r="AA1714">
        <v>46</v>
      </c>
      <c r="AB1714" s="5">
        <f>IFERROR(Table1[[#This Row],[Expenses]]/Table1[[#This Row],[Actual_Sales]],0)</f>
        <v>0.24468085106382978</v>
      </c>
      <c r="AC1714">
        <v>24</v>
      </c>
      <c r="AD1714">
        <v>1079</v>
      </c>
      <c r="AE1714" s="5">
        <f>IFERROR(Table1[[#This Row],[Inventory]]/Table1[[#This Row],[Actual_Sales]],0)</f>
        <v>5.7393617021276597</v>
      </c>
    </row>
    <row r="1715" spans="1:31" x14ac:dyDescent="0.25">
      <c r="A1715">
        <v>4116</v>
      </c>
      <c r="B1715">
        <v>407</v>
      </c>
      <c r="C1715">
        <v>10</v>
      </c>
      <c r="D1715" s="2">
        <v>40878</v>
      </c>
      <c r="E1715">
        <v>188</v>
      </c>
      <c r="F1715">
        <v>120</v>
      </c>
      <c r="G1715">
        <f>Table1[[#This Row],[Actual_Sales]]-Table1[[#This Row],[Budget_Sales]]</f>
        <v>68</v>
      </c>
      <c r="H1715" s="5">
        <f>IF(
Table1[[#This Row],[Budget_Sales]]=0,
"",
IF(
Table1[[#This Row],[Budget_Sales]]&gt;0,
(Table1[[#This Row],[Actual_Sales]]-Table1[[#This Row],[Budget_Sales]])/Table1[[#This Row],[Budget_Sales]],
(Table1[[#This Row],[Actual_Sales]]-Table1[[#This Row],[Budget_Sales]])/ABS(Table1[[#This Row],[Budget_Sales]])
)
)</f>
        <v>0.56666666666666665</v>
      </c>
      <c r="I1715" s="5" t="str">
        <f>IF(Table1[[#This Row],[Sales_Var]]&gt;=0,"Above Budget","Below Budget")</f>
        <v>Above Budget</v>
      </c>
      <c r="J1715">
        <f>Table1[[#This Row],[Actual_Sales]]-(Table1[[#This Row],[COGS]]+Table1[[#This Row],[Expenses]])</f>
        <v>62</v>
      </c>
      <c r="K1715">
        <v>30</v>
      </c>
      <c r="L1715">
        <f>Table1[[#This Row],[Actual_Profit]]-Table1[[#This Row],[Budget_Profit]]</f>
        <v>32</v>
      </c>
      <c r="M1715" s="5">
        <f>IF(
Table1[[#This Row],[Budget_Profit]]=0,
"",
IF(
Table1[[#This Row],[Budget_Profit]]&gt;0,
(Table1[[#This Row],[Actual_Profit]]-Table1[[#This Row],[Budget_Profit]])/Table1[[#This Row],[Budget_Profit]],
(Table1[[#This Row],[Actual_Profit]]-Table1[[#This Row],[Budget_Profit]])/ABS(Table1[[#This Row],[Budget_Profit]])
)
)</f>
        <v>1.0666666666666667</v>
      </c>
      <c r="N1715" s="5" t="str">
        <f>IF(Table1[[#This Row],[Profit_Var]]&gt;=0, "Above Budget", "Below Budget")</f>
        <v>Above Budget</v>
      </c>
      <c r="O1715">
        <v>80</v>
      </c>
      <c r="P1715">
        <v>60</v>
      </c>
      <c r="Q1715">
        <f>Table1[[#This Row],[COGS]]-Table1[[#This Row],[Budget_COGS]]</f>
        <v>20</v>
      </c>
      <c r="R1715" s="5">
        <f>IF(
Table1[[#This Row],[Budget_COGS]]=0,
"",
IF(
Table1[[#This Row],[Budget_COGS]]&gt;0,
(Table1[[#This Row],[Budget_COGS]]-Table1[[#This Row],[COGS]]) / Table1[[#This Row],[Budget_COGS]],
(Table1[[#This Row],[Budget_COGS]]-Table1[[#This Row],[COGS]]) / ABS(Table1[[#This Row],[Budget_COGS]])
)
)</f>
        <v>-0.33333333333333331</v>
      </c>
      <c r="S1715" s="5" t="str">
        <f>IF(Table1[[#This Row],[COGS _Var]]&gt;=0, "Above Budget", "Below Budget")</f>
        <v>Above Budget</v>
      </c>
      <c r="T1715">
        <f>Table1[[#This Row],[Actual_Sales]]-Table1[[#This Row],[COGS]]</f>
        <v>108</v>
      </c>
      <c r="U1715">
        <v>60</v>
      </c>
      <c r="V1715">
        <f>Table1[[#This Row],[Gross_Margin]]-Table1[[#This Row],[Budget_Margin]]</f>
        <v>48</v>
      </c>
      <c r="W1715" s="5">
        <f>IF(
Table1[[#This Row],[Budget_Margin]]=0,
"",
IF(
Table1[[#This Row],[Budget_Margin]]&gt;0,
(Table1[[#This Row],[Gross_Margin]]-Table1[[#This Row],[Budget_Margin]]) / Table1[[#This Row],[Budget_Margin]],
(Table1[[#This Row],[Gross_Margin]]-Table1[[#This Row],[Budget_Margin]]) / ABS(Table1[[#This Row],[Budget_Margin]])
)
)</f>
        <v>0.8</v>
      </c>
      <c r="X1715" s="5" t="str">
        <f>IF(Table1[[#This Row],[Margin_Var]]&gt;=0, "Above Budget", "Below Budget")</f>
        <v>Above Budget</v>
      </c>
      <c r="Y1715" s="5">
        <f>IFERROR(Table1[[#This Row],[Gross_Margin]]/Table1[[#This Row],[Actual_Sales]],0)</f>
        <v>0.57446808510638303</v>
      </c>
      <c r="Z1715" s="5">
        <f>Table1[[#This Row],[Actual_Profit]]/Table1[[#This Row],[Actual_Sales]]</f>
        <v>0.32978723404255317</v>
      </c>
      <c r="AA1715">
        <v>46</v>
      </c>
      <c r="AB1715" s="5">
        <f>IFERROR(Table1[[#This Row],[Expenses]]/Table1[[#This Row],[Actual_Sales]],0)</f>
        <v>0.24468085106382978</v>
      </c>
      <c r="AC1715">
        <v>24</v>
      </c>
      <c r="AD1715">
        <v>1079</v>
      </c>
      <c r="AE1715" s="5">
        <f>IFERROR(Table1[[#This Row],[Inventory]]/Table1[[#This Row],[Actual_Sales]],0)</f>
        <v>5.7393617021276597</v>
      </c>
    </row>
    <row r="1716" spans="1:31" x14ac:dyDescent="0.25">
      <c r="A1716">
        <v>1343</v>
      </c>
      <c r="B1716">
        <v>646</v>
      </c>
      <c r="C1716">
        <v>7</v>
      </c>
      <c r="D1716" s="2">
        <v>40391</v>
      </c>
      <c r="E1716">
        <v>543</v>
      </c>
      <c r="F1716">
        <v>530</v>
      </c>
      <c r="G1716">
        <f>Table1[[#This Row],[Actual_Sales]]-Table1[[#This Row],[Budget_Sales]]</f>
        <v>13</v>
      </c>
      <c r="H1716" s="5">
        <f>IF(
Table1[[#This Row],[Budget_Sales]]=0,
"",
IF(
Table1[[#This Row],[Budget_Sales]]&gt;0,
(Table1[[#This Row],[Actual_Sales]]-Table1[[#This Row],[Budget_Sales]])/Table1[[#This Row],[Budget_Sales]],
(Table1[[#This Row],[Actual_Sales]]-Table1[[#This Row],[Budget_Sales]])/ABS(Table1[[#This Row],[Budget_Sales]])
)
)</f>
        <v>2.4528301886792454E-2</v>
      </c>
      <c r="I1716" s="5" t="str">
        <f>IF(Table1[[#This Row],[Sales_Var]]&gt;=0,"Above Budget","Below Budget")</f>
        <v>Above Budget</v>
      </c>
      <c r="J1716">
        <f>Table1[[#This Row],[Actual_Sales]]-(Table1[[#This Row],[COGS]]+Table1[[#This Row],[Expenses]])</f>
        <v>179</v>
      </c>
      <c r="K1716">
        <v>190</v>
      </c>
      <c r="L1716">
        <f>Table1[[#This Row],[Actual_Profit]]-Table1[[#This Row],[Budget_Profit]]</f>
        <v>-11</v>
      </c>
      <c r="M1716" s="5">
        <f>IF(
Table1[[#This Row],[Budget_Profit]]=0,
"",
IF(
Table1[[#This Row],[Budget_Profit]]&gt;0,
(Table1[[#This Row],[Actual_Profit]]-Table1[[#This Row],[Budget_Profit]])/Table1[[#This Row],[Budget_Profit]],
(Table1[[#This Row],[Actual_Profit]]-Table1[[#This Row],[Budget_Profit]])/ABS(Table1[[#This Row],[Budget_Profit]])
)
)</f>
        <v>-5.7894736842105263E-2</v>
      </c>
      <c r="N1716" s="5" t="str">
        <f>IF(Table1[[#This Row],[Profit_Var]]&gt;=0, "Above Budget", "Below Budget")</f>
        <v>Below Budget</v>
      </c>
      <c r="O1716">
        <v>266</v>
      </c>
      <c r="P1716">
        <v>250</v>
      </c>
      <c r="Q1716">
        <f>Table1[[#This Row],[COGS]]-Table1[[#This Row],[Budget_COGS]]</f>
        <v>16</v>
      </c>
      <c r="R1716" s="5">
        <f>IF(
Table1[[#This Row],[Budget_COGS]]=0,
"",
IF(
Table1[[#This Row],[Budget_COGS]]&gt;0,
(Table1[[#This Row],[Budget_COGS]]-Table1[[#This Row],[COGS]]) / Table1[[#This Row],[Budget_COGS]],
(Table1[[#This Row],[Budget_COGS]]-Table1[[#This Row],[COGS]]) / ABS(Table1[[#This Row],[Budget_COGS]])
)
)</f>
        <v>-6.4000000000000001E-2</v>
      </c>
      <c r="S1716" s="5" t="str">
        <f>IF(Table1[[#This Row],[COGS _Var]]&gt;=0, "Above Budget", "Below Budget")</f>
        <v>Above Budget</v>
      </c>
      <c r="T1716">
        <f>Table1[[#This Row],[Actual_Sales]]-Table1[[#This Row],[COGS]]</f>
        <v>277</v>
      </c>
      <c r="U1716">
        <v>280</v>
      </c>
      <c r="V1716">
        <f>Table1[[#This Row],[Gross_Margin]]-Table1[[#This Row],[Budget_Margin]]</f>
        <v>-3</v>
      </c>
      <c r="W1716" s="5">
        <f>IF(
Table1[[#This Row],[Budget_Margin]]=0,
"",
IF(
Table1[[#This Row],[Budget_Margin]]&gt;0,
(Table1[[#This Row],[Gross_Margin]]-Table1[[#This Row],[Budget_Margin]]) / Table1[[#This Row],[Budget_Margin]],
(Table1[[#This Row],[Gross_Margin]]-Table1[[#This Row],[Budget_Margin]]) / ABS(Table1[[#This Row],[Budget_Margin]])
)
)</f>
        <v>-1.0714285714285714E-2</v>
      </c>
      <c r="X1716" s="5" t="str">
        <f>IF(Table1[[#This Row],[Margin_Var]]&gt;=0, "Above Budget", "Below Budget")</f>
        <v>Below Budget</v>
      </c>
      <c r="Y1716" s="5">
        <f>IFERROR(Table1[[#This Row],[Gross_Margin]]/Table1[[#This Row],[Actual_Sales]],0)</f>
        <v>0.5101289134438306</v>
      </c>
      <c r="Z1716" s="5">
        <f>Table1[[#This Row],[Actual_Profit]]/Table1[[#This Row],[Actual_Sales]]</f>
        <v>0.3296500920810313</v>
      </c>
      <c r="AA1716">
        <v>98</v>
      </c>
      <c r="AB1716" s="5">
        <f>IFERROR(Table1[[#This Row],[Expenses]]/Table1[[#This Row],[Actual_Sales]],0)</f>
        <v>0.18047882136279927</v>
      </c>
      <c r="AC1716">
        <v>74</v>
      </c>
      <c r="AD1716">
        <v>1319</v>
      </c>
      <c r="AE1716" s="5">
        <f>IFERROR(Table1[[#This Row],[Inventory]]/Table1[[#This Row],[Actual_Sales]],0)</f>
        <v>2.4290976058931859</v>
      </c>
    </row>
    <row r="1717" spans="1:31" x14ac:dyDescent="0.25">
      <c r="A1717">
        <v>1958</v>
      </c>
      <c r="B1717">
        <v>253</v>
      </c>
      <c r="C1717">
        <v>2</v>
      </c>
      <c r="D1717" s="2">
        <v>40513</v>
      </c>
      <c r="E1717">
        <v>176</v>
      </c>
      <c r="F1717">
        <v>200</v>
      </c>
      <c r="G1717">
        <f>Table1[[#This Row],[Actual_Sales]]-Table1[[#This Row],[Budget_Sales]]</f>
        <v>-24</v>
      </c>
      <c r="H1717" s="5">
        <f>IF(
Table1[[#This Row],[Budget_Sales]]=0,
"",
IF(
Table1[[#This Row],[Budget_Sales]]&gt;0,
(Table1[[#This Row],[Actual_Sales]]-Table1[[#This Row],[Budget_Sales]])/Table1[[#This Row],[Budget_Sales]],
(Table1[[#This Row],[Actual_Sales]]-Table1[[#This Row],[Budget_Sales]])/ABS(Table1[[#This Row],[Budget_Sales]])
)
)</f>
        <v>-0.12</v>
      </c>
      <c r="I1717" s="5" t="str">
        <f>IF(Table1[[#This Row],[Sales_Var]]&gt;=0,"Above Budget","Below Budget")</f>
        <v>Below Budget</v>
      </c>
      <c r="J1717">
        <f>Table1[[#This Row],[Actual_Sales]]-(Table1[[#This Row],[COGS]]+Table1[[#This Row],[Expenses]])</f>
        <v>58</v>
      </c>
      <c r="K1717">
        <v>80</v>
      </c>
      <c r="L1717">
        <f>Table1[[#This Row],[Actual_Profit]]-Table1[[#This Row],[Budget_Profit]]</f>
        <v>-22</v>
      </c>
      <c r="M1717" s="5">
        <f>IF(
Table1[[#This Row],[Budget_Profit]]=0,
"",
IF(
Table1[[#This Row],[Budget_Profit]]&gt;0,
(Table1[[#This Row],[Actual_Profit]]-Table1[[#This Row],[Budget_Profit]])/Table1[[#This Row],[Budget_Profit]],
(Table1[[#This Row],[Actual_Profit]]-Table1[[#This Row],[Budget_Profit]])/ABS(Table1[[#This Row],[Budget_Profit]])
)
)</f>
        <v>-0.27500000000000002</v>
      </c>
      <c r="N1717" s="5" t="str">
        <f>IF(Table1[[#This Row],[Profit_Var]]&gt;=0, "Above Budget", "Below Budget")</f>
        <v>Below Budget</v>
      </c>
      <c r="O1717">
        <v>72</v>
      </c>
      <c r="P1717">
        <v>80</v>
      </c>
      <c r="Q1717">
        <f>Table1[[#This Row],[COGS]]-Table1[[#This Row],[Budget_COGS]]</f>
        <v>-8</v>
      </c>
      <c r="R1717" s="5">
        <f>IF(
Table1[[#This Row],[Budget_COGS]]=0,
"",
IF(
Table1[[#This Row],[Budget_COGS]]&gt;0,
(Table1[[#This Row],[Budget_COGS]]-Table1[[#This Row],[COGS]]) / Table1[[#This Row],[Budget_COGS]],
(Table1[[#This Row],[Budget_COGS]]-Table1[[#This Row],[COGS]]) / ABS(Table1[[#This Row],[Budget_COGS]])
)
)</f>
        <v>0.1</v>
      </c>
      <c r="S1717" s="5" t="str">
        <f>IF(Table1[[#This Row],[COGS _Var]]&gt;=0, "Above Budget", "Below Budget")</f>
        <v>Below Budget</v>
      </c>
      <c r="T1717">
        <f>Table1[[#This Row],[Actual_Sales]]-Table1[[#This Row],[COGS]]</f>
        <v>104</v>
      </c>
      <c r="U1717">
        <v>120</v>
      </c>
      <c r="V1717">
        <f>Table1[[#This Row],[Gross_Margin]]-Table1[[#This Row],[Budget_Margin]]</f>
        <v>-16</v>
      </c>
      <c r="W1717" s="5">
        <f>IF(
Table1[[#This Row],[Budget_Margin]]=0,
"",
IF(
Table1[[#This Row],[Budget_Margin]]&gt;0,
(Table1[[#This Row],[Gross_Margin]]-Table1[[#This Row],[Budget_Margin]]) / Table1[[#This Row],[Budget_Margin]],
(Table1[[#This Row],[Gross_Margin]]-Table1[[#This Row],[Budget_Margin]]) / ABS(Table1[[#This Row],[Budget_Margin]])
)
)</f>
        <v>-0.13333333333333333</v>
      </c>
      <c r="X1717" s="5" t="str">
        <f>IF(Table1[[#This Row],[Margin_Var]]&gt;=0, "Above Budget", "Below Budget")</f>
        <v>Below Budget</v>
      </c>
      <c r="Y1717" s="5">
        <f>IFERROR(Table1[[#This Row],[Gross_Margin]]/Table1[[#This Row],[Actual_Sales]],0)</f>
        <v>0.59090909090909094</v>
      </c>
      <c r="Z1717" s="5">
        <f>Table1[[#This Row],[Actual_Profit]]/Table1[[#This Row],[Actual_Sales]]</f>
        <v>0.32954545454545453</v>
      </c>
      <c r="AA1717">
        <v>46</v>
      </c>
      <c r="AB1717" s="5">
        <f>IFERROR(Table1[[#This Row],[Expenses]]/Table1[[#This Row],[Actual_Sales]],0)</f>
        <v>0.26136363636363635</v>
      </c>
      <c r="AC1717">
        <v>23</v>
      </c>
      <c r="AD1717">
        <v>461</v>
      </c>
      <c r="AE1717" s="5">
        <f>IFERROR(Table1[[#This Row],[Inventory]]/Table1[[#This Row],[Actual_Sales]],0)</f>
        <v>2.6193181818181817</v>
      </c>
    </row>
    <row r="1718" spans="1:31" x14ac:dyDescent="0.25">
      <c r="A1718">
        <v>2666</v>
      </c>
      <c r="B1718">
        <v>216</v>
      </c>
      <c r="C1718">
        <v>5</v>
      </c>
      <c r="D1718" s="2">
        <v>40634</v>
      </c>
      <c r="E1718">
        <v>346</v>
      </c>
      <c r="F1718">
        <v>380</v>
      </c>
      <c r="G1718">
        <f>Table1[[#This Row],[Actual_Sales]]-Table1[[#This Row],[Budget_Sales]]</f>
        <v>-34</v>
      </c>
      <c r="H1718" s="5">
        <f>IF(
Table1[[#This Row],[Budget_Sales]]=0,
"",
IF(
Table1[[#This Row],[Budget_Sales]]&gt;0,
(Table1[[#This Row],[Actual_Sales]]-Table1[[#This Row],[Budget_Sales]])/Table1[[#This Row],[Budget_Sales]],
(Table1[[#This Row],[Actual_Sales]]-Table1[[#This Row],[Budget_Sales]])/ABS(Table1[[#This Row],[Budget_Sales]])
)
)</f>
        <v>-8.9473684210526316E-2</v>
      </c>
      <c r="I1718" s="5" t="str">
        <f>IF(Table1[[#This Row],[Sales_Var]]&gt;=0,"Above Budget","Below Budget")</f>
        <v>Below Budget</v>
      </c>
      <c r="J1718">
        <f>Table1[[#This Row],[Actual_Sales]]-(Table1[[#This Row],[COGS]]+Table1[[#This Row],[Expenses]])</f>
        <v>114</v>
      </c>
      <c r="K1718">
        <v>130</v>
      </c>
      <c r="L1718">
        <f>Table1[[#This Row],[Actual_Profit]]-Table1[[#This Row],[Budget_Profit]]</f>
        <v>-16</v>
      </c>
      <c r="M1718" s="5">
        <f>IF(
Table1[[#This Row],[Budget_Profit]]=0,
"",
IF(
Table1[[#This Row],[Budget_Profit]]&gt;0,
(Table1[[#This Row],[Actual_Profit]]-Table1[[#This Row],[Budget_Profit]])/Table1[[#This Row],[Budget_Profit]],
(Table1[[#This Row],[Actual_Profit]]-Table1[[#This Row],[Budget_Profit]])/ABS(Table1[[#This Row],[Budget_Profit]])
)
)</f>
        <v>-0.12307692307692308</v>
      </c>
      <c r="N1718" s="5" t="str">
        <f>IF(Table1[[#This Row],[Profit_Var]]&gt;=0, "Above Budget", "Below Budget")</f>
        <v>Below Budget</v>
      </c>
      <c r="O1718">
        <v>162</v>
      </c>
      <c r="P1718">
        <v>180</v>
      </c>
      <c r="Q1718">
        <f>Table1[[#This Row],[COGS]]-Table1[[#This Row],[Budget_COGS]]</f>
        <v>-18</v>
      </c>
      <c r="R1718" s="5">
        <f>IF(
Table1[[#This Row],[Budget_COGS]]=0,
"",
IF(
Table1[[#This Row],[Budget_COGS]]&gt;0,
(Table1[[#This Row],[Budget_COGS]]-Table1[[#This Row],[COGS]]) / Table1[[#This Row],[Budget_COGS]],
(Table1[[#This Row],[Budget_COGS]]-Table1[[#This Row],[COGS]]) / ABS(Table1[[#This Row],[Budget_COGS]])
)
)</f>
        <v>0.1</v>
      </c>
      <c r="S1718" s="5" t="str">
        <f>IF(Table1[[#This Row],[COGS _Var]]&gt;=0, "Above Budget", "Below Budget")</f>
        <v>Below Budget</v>
      </c>
      <c r="T1718">
        <f>Table1[[#This Row],[Actual_Sales]]-Table1[[#This Row],[COGS]]</f>
        <v>184</v>
      </c>
      <c r="U1718">
        <v>200</v>
      </c>
      <c r="V1718">
        <f>Table1[[#This Row],[Gross_Margin]]-Table1[[#This Row],[Budget_Margin]]</f>
        <v>-16</v>
      </c>
      <c r="W1718" s="5">
        <f>IF(
Table1[[#This Row],[Budget_Margin]]=0,
"",
IF(
Table1[[#This Row],[Budget_Margin]]&gt;0,
(Table1[[#This Row],[Gross_Margin]]-Table1[[#This Row],[Budget_Margin]]) / Table1[[#This Row],[Budget_Margin]],
(Table1[[#This Row],[Gross_Margin]]-Table1[[#This Row],[Budget_Margin]]) / ABS(Table1[[#This Row],[Budget_Margin]])
)
)</f>
        <v>-0.08</v>
      </c>
      <c r="X1718" s="5" t="str">
        <f>IF(Table1[[#This Row],[Margin_Var]]&gt;=0, "Above Budget", "Below Budget")</f>
        <v>Below Budget</v>
      </c>
      <c r="Y1718" s="5">
        <f>IFERROR(Table1[[#This Row],[Gross_Margin]]/Table1[[#This Row],[Actual_Sales]],0)</f>
        <v>0.53179190751445082</v>
      </c>
      <c r="Z1718" s="5">
        <f>Table1[[#This Row],[Actual_Profit]]/Table1[[#This Row],[Actual_Sales]]</f>
        <v>0.32947976878612717</v>
      </c>
      <c r="AA1718">
        <v>70</v>
      </c>
      <c r="AB1718" s="5">
        <f>IFERROR(Table1[[#This Row],[Expenses]]/Table1[[#This Row],[Actual_Sales]],0)</f>
        <v>0.20231213872832371</v>
      </c>
      <c r="AC1718">
        <v>45</v>
      </c>
      <c r="AD1718">
        <v>1091</v>
      </c>
      <c r="AE1718" s="5">
        <f>IFERROR(Table1[[#This Row],[Inventory]]/Table1[[#This Row],[Actual_Sales]],0)</f>
        <v>3.153179190751445</v>
      </c>
    </row>
    <row r="1719" spans="1:31" x14ac:dyDescent="0.25">
      <c r="A1719">
        <v>2831</v>
      </c>
      <c r="B1719">
        <v>971</v>
      </c>
      <c r="C1719">
        <v>6</v>
      </c>
      <c r="D1719" s="2">
        <v>40634</v>
      </c>
      <c r="E1719">
        <v>346</v>
      </c>
      <c r="F1719">
        <v>310</v>
      </c>
      <c r="G1719">
        <f>Table1[[#This Row],[Actual_Sales]]-Table1[[#This Row],[Budget_Sales]]</f>
        <v>36</v>
      </c>
      <c r="H1719" s="5">
        <f>IF(
Table1[[#This Row],[Budget_Sales]]=0,
"",
IF(
Table1[[#This Row],[Budget_Sales]]&gt;0,
(Table1[[#This Row],[Actual_Sales]]-Table1[[#This Row],[Budget_Sales]])/Table1[[#This Row],[Budget_Sales]],
(Table1[[#This Row],[Actual_Sales]]-Table1[[#This Row],[Budget_Sales]])/ABS(Table1[[#This Row],[Budget_Sales]])
)
)</f>
        <v>0.11612903225806452</v>
      </c>
      <c r="I1719" s="5" t="str">
        <f>IF(Table1[[#This Row],[Sales_Var]]&gt;=0,"Above Budget","Below Budget")</f>
        <v>Above Budget</v>
      </c>
      <c r="J1719">
        <f>Table1[[#This Row],[Actual_Sales]]-(Table1[[#This Row],[COGS]]+Table1[[#This Row],[Expenses]])</f>
        <v>114</v>
      </c>
      <c r="K1719">
        <v>100</v>
      </c>
      <c r="L1719">
        <f>Table1[[#This Row],[Actual_Profit]]-Table1[[#This Row],[Budget_Profit]]</f>
        <v>14</v>
      </c>
      <c r="M1719" s="5">
        <f>IF(
Table1[[#This Row],[Budget_Profit]]=0,
"",
IF(
Table1[[#This Row],[Budget_Profit]]&gt;0,
(Table1[[#This Row],[Actual_Profit]]-Table1[[#This Row],[Budget_Profit]])/Table1[[#This Row],[Budget_Profit]],
(Table1[[#This Row],[Actual_Profit]]-Table1[[#This Row],[Budget_Profit]])/ABS(Table1[[#This Row],[Budget_Profit]])
)
)</f>
        <v>0.14000000000000001</v>
      </c>
      <c r="N1719" s="5" t="str">
        <f>IF(Table1[[#This Row],[Profit_Var]]&gt;=0, "Above Budget", "Below Budget")</f>
        <v>Above Budget</v>
      </c>
      <c r="O1719">
        <v>162</v>
      </c>
      <c r="P1719">
        <v>150</v>
      </c>
      <c r="Q1719">
        <f>Table1[[#This Row],[COGS]]-Table1[[#This Row],[Budget_COGS]]</f>
        <v>12</v>
      </c>
      <c r="R1719" s="5">
        <f>IF(
Table1[[#This Row],[Budget_COGS]]=0,
"",
IF(
Table1[[#This Row],[Budget_COGS]]&gt;0,
(Table1[[#This Row],[Budget_COGS]]-Table1[[#This Row],[COGS]]) / Table1[[#This Row],[Budget_COGS]],
(Table1[[#This Row],[Budget_COGS]]-Table1[[#This Row],[COGS]]) / ABS(Table1[[#This Row],[Budget_COGS]])
)
)</f>
        <v>-0.08</v>
      </c>
      <c r="S1719" s="5" t="str">
        <f>IF(Table1[[#This Row],[COGS _Var]]&gt;=0, "Above Budget", "Below Budget")</f>
        <v>Above Budget</v>
      </c>
      <c r="T1719">
        <f>Table1[[#This Row],[Actual_Sales]]-Table1[[#This Row],[COGS]]</f>
        <v>184</v>
      </c>
      <c r="U1719">
        <v>160</v>
      </c>
      <c r="V1719">
        <f>Table1[[#This Row],[Gross_Margin]]-Table1[[#This Row],[Budget_Margin]]</f>
        <v>24</v>
      </c>
      <c r="W1719" s="5">
        <f>IF(
Table1[[#This Row],[Budget_Margin]]=0,
"",
IF(
Table1[[#This Row],[Budget_Margin]]&gt;0,
(Table1[[#This Row],[Gross_Margin]]-Table1[[#This Row],[Budget_Margin]]) / Table1[[#This Row],[Budget_Margin]],
(Table1[[#This Row],[Gross_Margin]]-Table1[[#This Row],[Budget_Margin]]) / ABS(Table1[[#This Row],[Budget_Margin]])
)
)</f>
        <v>0.15</v>
      </c>
      <c r="X1719" s="5" t="str">
        <f>IF(Table1[[#This Row],[Margin_Var]]&gt;=0, "Above Budget", "Below Budget")</f>
        <v>Above Budget</v>
      </c>
      <c r="Y1719" s="5">
        <f>IFERROR(Table1[[#This Row],[Gross_Margin]]/Table1[[#This Row],[Actual_Sales]],0)</f>
        <v>0.53179190751445082</v>
      </c>
      <c r="Z1719" s="5">
        <f>Table1[[#This Row],[Actual_Profit]]/Table1[[#This Row],[Actual_Sales]]</f>
        <v>0.32947976878612717</v>
      </c>
      <c r="AA1719">
        <v>70</v>
      </c>
      <c r="AB1719" s="5">
        <f>IFERROR(Table1[[#This Row],[Expenses]]/Table1[[#This Row],[Actual_Sales]],0)</f>
        <v>0.20231213872832371</v>
      </c>
      <c r="AC1719">
        <v>45</v>
      </c>
      <c r="AD1719">
        <v>1091</v>
      </c>
      <c r="AE1719" s="5">
        <f>IFERROR(Table1[[#This Row],[Inventory]]/Table1[[#This Row],[Actual_Sales]],0)</f>
        <v>3.153179190751445</v>
      </c>
    </row>
    <row r="1720" spans="1:31" x14ac:dyDescent="0.25">
      <c r="A1720">
        <v>3795</v>
      </c>
      <c r="B1720">
        <v>513</v>
      </c>
      <c r="C1720">
        <v>5</v>
      </c>
      <c r="D1720" s="2">
        <v>40817</v>
      </c>
      <c r="E1720">
        <v>343</v>
      </c>
      <c r="F1720">
        <v>470</v>
      </c>
      <c r="G1720">
        <f>Table1[[#This Row],[Actual_Sales]]-Table1[[#This Row],[Budget_Sales]]</f>
        <v>-127</v>
      </c>
      <c r="H1720" s="5">
        <f>IF(
Table1[[#This Row],[Budget_Sales]]=0,
"",
IF(
Table1[[#This Row],[Budget_Sales]]&gt;0,
(Table1[[#This Row],[Actual_Sales]]-Table1[[#This Row],[Budget_Sales]])/Table1[[#This Row],[Budget_Sales]],
(Table1[[#This Row],[Actual_Sales]]-Table1[[#This Row],[Budget_Sales]])/ABS(Table1[[#This Row],[Budget_Sales]])
)
)</f>
        <v>-0.27021276595744681</v>
      </c>
      <c r="I1720" s="5" t="str">
        <f>IF(Table1[[#This Row],[Sales_Var]]&gt;=0,"Above Budget","Below Budget")</f>
        <v>Below Budget</v>
      </c>
      <c r="J1720">
        <f>Table1[[#This Row],[Actual_Sales]]-(Table1[[#This Row],[COGS]]+Table1[[#This Row],[Expenses]])</f>
        <v>113</v>
      </c>
      <c r="K1720">
        <v>190</v>
      </c>
      <c r="L1720">
        <f>Table1[[#This Row],[Actual_Profit]]-Table1[[#This Row],[Budget_Profit]]</f>
        <v>-77</v>
      </c>
      <c r="M1720" s="5">
        <f>IF(
Table1[[#This Row],[Budget_Profit]]=0,
"",
IF(
Table1[[#This Row],[Budget_Profit]]&gt;0,
(Table1[[#This Row],[Actual_Profit]]-Table1[[#This Row],[Budget_Profit]])/Table1[[#This Row],[Budget_Profit]],
(Table1[[#This Row],[Actual_Profit]]-Table1[[#This Row],[Budget_Profit]])/ABS(Table1[[#This Row],[Budget_Profit]])
)
)</f>
        <v>-0.40526315789473683</v>
      </c>
      <c r="N1720" s="5" t="str">
        <f>IF(Table1[[#This Row],[Profit_Var]]&gt;=0, "Above Budget", "Below Budget")</f>
        <v>Below Budget</v>
      </c>
      <c r="O1720">
        <v>161</v>
      </c>
      <c r="P1720">
        <v>230</v>
      </c>
      <c r="Q1720">
        <f>Table1[[#This Row],[COGS]]-Table1[[#This Row],[Budget_COGS]]</f>
        <v>-69</v>
      </c>
      <c r="R1720" s="5">
        <f>IF(
Table1[[#This Row],[Budget_COGS]]=0,
"",
IF(
Table1[[#This Row],[Budget_COGS]]&gt;0,
(Table1[[#This Row],[Budget_COGS]]-Table1[[#This Row],[COGS]]) / Table1[[#This Row],[Budget_COGS]],
(Table1[[#This Row],[Budget_COGS]]-Table1[[#This Row],[COGS]]) / ABS(Table1[[#This Row],[Budget_COGS]])
)
)</f>
        <v>0.3</v>
      </c>
      <c r="S1720" s="5" t="str">
        <f>IF(Table1[[#This Row],[COGS _Var]]&gt;=0, "Above Budget", "Below Budget")</f>
        <v>Below Budget</v>
      </c>
      <c r="T1720">
        <f>Table1[[#This Row],[Actual_Sales]]-Table1[[#This Row],[COGS]]</f>
        <v>182</v>
      </c>
      <c r="U1720">
        <v>240</v>
      </c>
      <c r="V1720">
        <f>Table1[[#This Row],[Gross_Margin]]-Table1[[#This Row],[Budget_Margin]]</f>
        <v>-58</v>
      </c>
      <c r="W1720" s="5">
        <f>IF(
Table1[[#This Row],[Budget_Margin]]=0,
"",
IF(
Table1[[#This Row],[Budget_Margin]]&gt;0,
(Table1[[#This Row],[Gross_Margin]]-Table1[[#This Row],[Budget_Margin]]) / Table1[[#This Row],[Budget_Margin]],
(Table1[[#This Row],[Gross_Margin]]-Table1[[#This Row],[Budget_Margin]]) / ABS(Table1[[#This Row],[Budget_Margin]])
)
)</f>
        <v>-0.24166666666666667</v>
      </c>
      <c r="X1720" s="5" t="str">
        <f>IF(Table1[[#This Row],[Margin_Var]]&gt;=0, "Above Budget", "Below Budget")</f>
        <v>Below Budget</v>
      </c>
      <c r="Y1720" s="5">
        <f>IFERROR(Table1[[#This Row],[Gross_Margin]]/Table1[[#This Row],[Actual_Sales]],0)</f>
        <v>0.53061224489795922</v>
      </c>
      <c r="Z1720" s="5">
        <f>Table1[[#This Row],[Actual_Profit]]/Table1[[#This Row],[Actual_Sales]]</f>
        <v>0.32944606413994171</v>
      </c>
      <c r="AA1720">
        <v>69</v>
      </c>
      <c r="AB1720" s="5">
        <f>IFERROR(Table1[[#This Row],[Expenses]]/Table1[[#This Row],[Actual_Sales]],0)</f>
        <v>0.20116618075801748</v>
      </c>
      <c r="AC1720">
        <v>45</v>
      </c>
      <c r="AD1720">
        <v>1267</v>
      </c>
      <c r="AE1720" s="5">
        <f>IFERROR(Table1[[#This Row],[Inventory]]/Table1[[#This Row],[Actual_Sales]],0)</f>
        <v>3.693877551020408</v>
      </c>
    </row>
    <row r="1721" spans="1:31" x14ac:dyDescent="0.25">
      <c r="A1721">
        <v>3791</v>
      </c>
      <c r="B1721">
        <v>508</v>
      </c>
      <c r="C1721">
        <v>7</v>
      </c>
      <c r="D1721" s="2">
        <v>40817</v>
      </c>
      <c r="E1721">
        <v>343</v>
      </c>
      <c r="F1721">
        <v>300</v>
      </c>
      <c r="G1721">
        <f>Table1[[#This Row],[Actual_Sales]]-Table1[[#This Row],[Budget_Sales]]</f>
        <v>43</v>
      </c>
      <c r="H1721" s="5">
        <f>IF(
Table1[[#This Row],[Budget_Sales]]=0,
"",
IF(
Table1[[#This Row],[Budget_Sales]]&gt;0,
(Table1[[#This Row],[Actual_Sales]]-Table1[[#This Row],[Budget_Sales]])/Table1[[#This Row],[Budget_Sales]],
(Table1[[#This Row],[Actual_Sales]]-Table1[[#This Row],[Budget_Sales]])/ABS(Table1[[#This Row],[Budget_Sales]])
)
)</f>
        <v>0.14333333333333334</v>
      </c>
      <c r="I1721" s="5" t="str">
        <f>IF(Table1[[#This Row],[Sales_Var]]&gt;=0,"Above Budget","Below Budget")</f>
        <v>Above Budget</v>
      </c>
      <c r="J1721">
        <f>Table1[[#This Row],[Actual_Sales]]-(Table1[[#This Row],[COGS]]+Table1[[#This Row],[Expenses]])</f>
        <v>113</v>
      </c>
      <c r="K1721">
        <v>120</v>
      </c>
      <c r="L1721">
        <f>Table1[[#This Row],[Actual_Profit]]-Table1[[#This Row],[Budget_Profit]]</f>
        <v>-7</v>
      </c>
      <c r="M1721" s="5">
        <f>IF(
Table1[[#This Row],[Budget_Profit]]=0,
"",
IF(
Table1[[#This Row],[Budget_Profit]]&gt;0,
(Table1[[#This Row],[Actual_Profit]]-Table1[[#This Row],[Budget_Profit]])/Table1[[#This Row],[Budget_Profit]],
(Table1[[#This Row],[Actual_Profit]]-Table1[[#This Row],[Budget_Profit]])/ABS(Table1[[#This Row],[Budget_Profit]])
)
)</f>
        <v>-5.8333333333333334E-2</v>
      </c>
      <c r="N1721" s="5" t="str">
        <f>IF(Table1[[#This Row],[Profit_Var]]&gt;=0, "Above Budget", "Below Budget")</f>
        <v>Below Budget</v>
      </c>
      <c r="O1721">
        <v>161</v>
      </c>
      <c r="P1721">
        <v>140</v>
      </c>
      <c r="Q1721">
        <f>Table1[[#This Row],[COGS]]-Table1[[#This Row],[Budget_COGS]]</f>
        <v>21</v>
      </c>
      <c r="R1721" s="5">
        <f>IF(
Table1[[#This Row],[Budget_COGS]]=0,
"",
IF(
Table1[[#This Row],[Budget_COGS]]&gt;0,
(Table1[[#This Row],[Budget_COGS]]-Table1[[#This Row],[COGS]]) / Table1[[#This Row],[Budget_COGS]],
(Table1[[#This Row],[Budget_COGS]]-Table1[[#This Row],[COGS]]) / ABS(Table1[[#This Row],[Budget_COGS]])
)
)</f>
        <v>-0.15</v>
      </c>
      <c r="S1721" s="5" t="str">
        <f>IF(Table1[[#This Row],[COGS _Var]]&gt;=0, "Above Budget", "Below Budget")</f>
        <v>Above Budget</v>
      </c>
      <c r="T1721">
        <f>Table1[[#This Row],[Actual_Sales]]-Table1[[#This Row],[COGS]]</f>
        <v>182</v>
      </c>
      <c r="U1721">
        <v>160</v>
      </c>
      <c r="V1721">
        <f>Table1[[#This Row],[Gross_Margin]]-Table1[[#This Row],[Budget_Margin]]</f>
        <v>22</v>
      </c>
      <c r="W1721" s="5">
        <f>IF(
Table1[[#This Row],[Budget_Margin]]=0,
"",
IF(
Table1[[#This Row],[Budget_Margin]]&gt;0,
(Table1[[#This Row],[Gross_Margin]]-Table1[[#This Row],[Budget_Margin]]) / Table1[[#This Row],[Budget_Margin]],
(Table1[[#This Row],[Gross_Margin]]-Table1[[#This Row],[Budget_Margin]]) / ABS(Table1[[#This Row],[Budget_Margin]])
)
)</f>
        <v>0.13750000000000001</v>
      </c>
      <c r="X1721" s="5" t="str">
        <f>IF(Table1[[#This Row],[Margin_Var]]&gt;=0, "Above Budget", "Below Budget")</f>
        <v>Above Budget</v>
      </c>
      <c r="Y1721" s="5">
        <f>IFERROR(Table1[[#This Row],[Gross_Margin]]/Table1[[#This Row],[Actual_Sales]],0)</f>
        <v>0.53061224489795922</v>
      </c>
      <c r="Z1721" s="5">
        <f>Table1[[#This Row],[Actual_Profit]]/Table1[[#This Row],[Actual_Sales]]</f>
        <v>0.32944606413994171</v>
      </c>
      <c r="AA1721">
        <v>69</v>
      </c>
      <c r="AB1721" s="5">
        <f>IFERROR(Table1[[#This Row],[Expenses]]/Table1[[#This Row],[Actual_Sales]],0)</f>
        <v>0.20116618075801748</v>
      </c>
      <c r="AC1721">
        <v>45</v>
      </c>
      <c r="AD1721">
        <v>1267</v>
      </c>
      <c r="AE1721" s="5">
        <f>IFERROR(Table1[[#This Row],[Inventory]]/Table1[[#This Row],[Actual_Sales]],0)</f>
        <v>3.693877551020408</v>
      </c>
    </row>
    <row r="1722" spans="1:31" x14ac:dyDescent="0.25">
      <c r="A1722">
        <v>3844</v>
      </c>
      <c r="B1722">
        <v>720</v>
      </c>
      <c r="C1722">
        <v>8</v>
      </c>
      <c r="D1722" s="2">
        <v>40817</v>
      </c>
      <c r="E1722">
        <v>343</v>
      </c>
      <c r="F1722">
        <v>260</v>
      </c>
      <c r="G1722">
        <f>Table1[[#This Row],[Actual_Sales]]-Table1[[#This Row],[Budget_Sales]]</f>
        <v>83</v>
      </c>
      <c r="H1722" s="5">
        <f>IF(
Table1[[#This Row],[Budget_Sales]]=0,
"",
IF(
Table1[[#This Row],[Budget_Sales]]&gt;0,
(Table1[[#This Row],[Actual_Sales]]-Table1[[#This Row],[Budget_Sales]])/Table1[[#This Row],[Budget_Sales]],
(Table1[[#This Row],[Actual_Sales]]-Table1[[#This Row],[Budget_Sales]])/ABS(Table1[[#This Row],[Budget_Sales]])
)
)</f>
        <v>0.31923076923076921</v>
      </c>
      <c r="I1722" s="5" t="str">
        <f>IF(Table1[[#This Row],[Sales_Var]]&gt;=0,"Above Budget","Below Budget")</f>
        <v>Above Budget</v>
      </c>
      <c r="J1722">
        <f>Table1[[#This Row],[Actual_Sales]]-(Table1[[#This Row],[COGS]]+Table1[[#This Row],[Expenses]])</f>
        <v>113</v>
      </c>
      <c r="K1722">
        <v>110</v>
      </c>
      <c r="L1722">
        <f>Table1[[#This Row],[Actual_Profit]]-Table1[[#This Row],[Budget_Profit]]</f>
        <v>3</v>
      </c>
      <c r="M1722" s="5">
        <f>IF(
Table1[[#This Row],[Budget_Profit]]=0,
"",
IF(
Table1[[#This Row],[Budget_Profit]]&gt;0,
(Table1[[#This Row],[Actual_Profit]]-Table1[[#This Row],[Budget_Profit]])/Table1[[#This Row],[Budget_Profit]],
(Table1[[#This Row],[Actual_Profit]]-Table1[[#This Row],[Budget_Profit]])/ABS(Table1[[#This Row],[Budget_Profit]])
)
)</f>
        <v>2.7272727272727271E-2</v>
      </c>
      <c r="N1722" s="5" t="str">
        <f>IF(Table1[[#This Row],[Profit_Var]]&gt;=0, "Above Budget", "Below Budget")</f>
        <v>Above Budget</v>
      </c>
      <c r="O1722">
        <v>161</v>
      </c>
      <c r="P1722">
        <v>120</v>
      </c>
      <c r="Q1722">
        <f>Table1[[#This Row],[COGS]]-Table1[[#This Row],[Budget_COGS]]</f>
        <v>41</v>
      </c>
      <c r="R1722" s="5">
        <f>IF(
Table1[[#This Row],[Budget_COGS]]=0,
"",
IF(
Table1[[#This Row],[Budget_COGS]]&gt;0,
(Table1[[#This Row],[Budget_COGS]]-Table1[[#This Row],[COGS]]) / Table1[[#This Row],[Budget_COGS]],
(Table1[[#This Row],[Budget_COGS]]-Table1[[#This Row],[COGS]]) / ABS(Table1[[#This Row],[Budget_COGS]])
)
)</f>
        <v>-0.34166666666666667</v>
      </c>
      <c r="S1722" s="5" t="str">
        <f>IF(Table1[[#This Row],[COGS _Var]]&gt;=0, "Above Budget", "Below Budget")</f>
        <v>Above Budget</v>
      </c>
      <c r="T1722">
        <f>Table1[[#This Row],[Actual_Sales]]-Table1[[#This Row],[COGS]]</f>
        <v>182</v>
      </c>
      <c r="U1722">
        <v>140</v>
      </c>
      <c r="V1722">
        <f>Table1[[#This Row],[Gross_Margin]]-Table1[[#This Row],[Budget_Margin]]</f>
        <v>42</v>
      </c>
      <c r="W1722" s="5">
        <f>IF(
Table1[[#This Row],[Budget_Margin]]=0,
"",
IF(
Table1[[#This Row],[Budget_Margin]]&gt;0,
(Table1[[#This Row],[Gross_Margin]]-Table1[[#This Row],[Budget_Margin]]) / Table1[[#This Row],[Budget_Margin]],
(Table1[[#This Row],[Gross_Margin]]-Table1[[#This Row],[Budget_Margin]]) / ABS(Table1[[#This Row],[Budget_Margin]])
)
)</f>
        <v>0.3</v>
      </c>
      <c r="X1722" s="5" t="str">
        <f>IF(Table1[[#This Row],[Margin_Var]]&gt;=0, "Above Budget", "Below Budget")</f>
        <v>Above Budget</v>
      </c>
      <c r="Y1722" s="5">
        <f>IFERROR(Table1[[#This Row],[Gross_Margin]]/Table1[[#This Row],[Actual_Sales]],0)</f>
        <v>0.53061224489795922</v>
      </c>
      <c r="Z1722" s="5">
        <f>Table1[[#This Row],[Actual_Profit]]/Table1[[#This Row],[Actual_Sales]]</f>
        <v>0.32944606413994171</v>
      </c>
      <c r="AA1722">
        <v>69</v>
      </c>
      <c r="AB1722" s="5">
        <f>IFERROR(Table1[[#This Row],[Expenses]]/Table1[[#This Row],[Actual_Sales]],0)</f>
        <v>0.20116618075801748</v>
      </c>
      <c r="AC1722">
        <v>45</v>
      </c>
      <c r="AD1722">
        <v>1267</v>
      </c>
      <c r="AE1722" s="5">
        <f>IFERROR(Table1[[#This Row],[Inventory]]/Table1[[#This Row],[Actual_Sales]],0)</f>
        <v>3.693877551020408</v>
      </c>
    </row>
    <row r="1723" spans="1:31" x14ac:dyDescent="0.25">
      <c r="A1723">
        <v>560</v>
      </c>
      <c r="B1723">
        <v>305</v>
      </c>
      <c r="C1723">
        <v>2</v>
      </c>
      <c r="D1723" s="2">
        <v>40269</v>
      </c>
      <c r="E1723">
        <v>222</v>
      </c>
      <c r="F1723">
        <v>210</v>
      </c>
      <c r="G1723">
        <f>Table1[[#This Row],[Actual_Sales]]-Table1[[#This Row],[Budget_Sales]]</f>
        <v>12</v>
      </c>
      <c r="H1723" s="5">
        <f>IF(
Table1[[#This Row],[Budget_Sales]]=0,
"",
IF(
Table1[[#This Row],[Budget_Sales]]&gt;0,
(Table1[[#This Row],[Actual_Sales]]-Table1[[#This Row],[Budget_Sales]])/Table1[[#This Row],[Budget_Sales]],
(Table1[[#This Row],[Actual_Sales]]-Table1[[#This Row],[Budget_Sales]])/ABS(Table1[[#This Row],[Budget_Sales]])
)
)</f>
        <v>5.7142857142857141E-2</v>
      </c>
      <c r="I1723" s="5" t="str">
        <f>IF(Table1[[#This Row],[Sales_Var]]&gt;=0,"Above Budget","Below Budget")</f>
        <v>Above Budget</v>
      </c>
      <c r="J1723">
        <f>Table1[[#This Row],[Actual_Sales]]-(Table1[[#This Row],[COGS]]+Table1[[#This Row],[Expenses]])</f>
        <v>73</v>
      </c>
      <c r="K1723">
        <v>90</v>
      </c>
      <c r="L1723">
        <f>Table1[[#This Row],[Actual_Profit]]-Table1[[#This Row],[Budget_Profit]]</f>
        <v>-17</v>
      </c>
      <c r="M1723" s="5">
        <f>IF(
Table1[[#This Row],[Budget_Profit]]=0,
"",
IF(
Table1[[#This Row],[Budget_Profit]]&gt;0,
(Table1[[#This Row],[Actual_Profit]]-Table1[[#This Row],[Budget_Profit]])/Table1[[#This Row],[Budget_Profit]],
(Table1[[#This Row],[Actual_Profit]]-Table1[[#This Row],[Budget_Profit]])/ABS(Table1[[#This Row],[Budget_Profit]])
)
)</f>
        <v>-0.18888888888888888</v>
      </c>
      <c r="N1723" s="5" t="str">
        <f>IF(Table1[[#This Row],[Profit_Var]]&gt;=0, "Above Budget", "Below Budget")</f>
        <v>Below Budget</v>
      </c>
      <c r="O1723">
        <v>88</v>
      </c>
      <c r="P1723">
        <v>80</v>
      </c>
      <c r="Q1723">
        <f>Table1[[#This Row],[COGS]]-Table1[[#This Row],[Budget_COGS]]</f>
        <v>8</v>
      </c>
      <c r="R1723" s="5">
        <f>IF(
Table1[[#This Row],[Budget_COGS]]=0,
"",
IF(
Table1[[#This Row],[Budget_COGS]]&gt;0,
(Table1[[#This Row],[Budget_COGS]]-Table1[[#This Row],[COGS]]) / Table1[[#This Row],[Budget_COGS]],
(Table1[[#This Row],[Budget_COGS]]-Table1[[#This Row],[COGS]]) / ABS(Table1[[#This Row],[Budget_COGS]])
)
)</f>
        <v>-0.1</v>
      </c>
      <c r="S1723" s="5" t="str">
        <f>IF(Table1[[#This Row],[COGS _Var]]&gt;=0, "Above Budget", "Below Budget")</f>
        <v>Above Budget</v>
      </c>
      <c r="T1723">
        <f>Table1[[#This Row],[Actual_Sales]]-Table1[[#This Row],[COGS]]</f>
        <v>134</v>
      </c>
      <c r="U1723">
        <v>130</v>
      </c>
      <c r="V1723">
        <f>Table1[[#This Row],[Gross_Margin]]-Table1[[#This Row],[Budget_Margin]]</f>
        <v>4</v>
      </c>
      <c r="W1723" s="5">
        <f>IF(
Table1[[#This Row],[Budget_Margin]]=0,
"",
IF(
Table1[[#This Row],[Budget_Margin]]&gt;0,
(Table1[[#This Row],[Gross_Margin]]-Table1[[#This Row],[Budget_Margin]]) / Table1[[#This Row],[Budget_Margin]],
(Table1[[#This Row],[Gross_Margin]]-Table1[[#This Row],[Budget_Margin]]) / ABS(Table1[[#This Row],[Budget_Margin]])
)
)</f>
        <v>3.0769230769230771E-2</v>
      </c>
      <c r="X1723" s="5" t="str">
        <f>IF(Table1[[#This Row],[Margin_Var]]&gt;=0, "Above Budget", "Below Budget")</f>
        <v>Above Budget</v>
      </c>
      <c r="Y1723" s="5">
        <f>IFERROR(Table1[[#This Row],[Gross_Margin]]/Table1[[#This Row],[Actual_Sales]],0)</f>
        <v>0.60360360360360366</v>
      </c>
      <c r="Z1723" s="5">
        <f>Table1[[#This Row],[Actual_Profit]]/Table1[[#This Row],[Actual_Sales]]</f>
        <v>0.32882882882882886</v>
      </c>
      <c r="AA1723">
        <v>61</v>
      </c>
      <c r="AB1723" s="5">
        <f>IFERROR(Table1[[#This Row],[Expenses]]/Table1[[#This Row],[Actual_Sales]],0)</f>
        <v>0.2747747747747748</v>
      </c>
      <c r="AC1723">
        <v>29</v>
      </c>
      <c r="AD1723">
        <v>653</v>
      </c>
      <c r="AE1723" s="5">
        <f>IFERROR(Table1[[#This Row],[Inventory]]/Table1[[#This Row],[Actual_Sales]],0)</f>
        <v>2.9414414414414414</v>
      </c>
    </row>
    <row r="1724" spans="1:31" x14ac:dyDescent="0.25">
      <c r="A1724">
        <v>664</v>
      </c>
      <c r="B1724">
        <v>740</v>
      </c>
      <c r="C1724">
        <v>11</v>
      </c>
      <c r="D1724" s="2">
        <v>40269</v>
      </c>
      <c r="E1724">
        <v>222</v>
      </c>
      <c r="F1724">
        <v>190</v>
      </c>
      <c r="G1724">
        <f>Table1[[#This Row],[Actual_Sales]]-Table1[[#This Row],[Budget_Sales]]</f>
        <v>32</v>
      </c>
      <c r="H1724" s="5">
        <f>IF(
Table1[[#This Row],[Budget_Sales]]=0,
"",
IF(
Table1[[#This Row],[Budget_Sales]]&gt;0,
(Table1[[#This Row],[Actual_Sales]]-Table1[[#This Row],[Budget_Sales]])/Table1[[#This Row],[Budget_Sales]],
(Table1[[#This Row],[Actual_Sales]]-Table1[[#This Row],[Budget_Sales]])/ABS(Table1[[#This Row],[Budget_Sales]])
)
)</f>
        <v>0.16842105263157894</v>
      </c>
      <c r="I1724" s="5" t="str">
        <f>IF(Table1[[#This Row],[Sales_Var]]&gt;=0,"Above Budget","Below Budget")</f>
        <v>Above Budget</v>
      </c>
      <c r="J1724">
        <f>Table1[[#This Row],[Actual_Sales]]-(Table1[[#This Row],[COGS]]+Table1[[#This Row],[Expenses]])</f>
        <v>73</v>
      </c>
      <c r="K1724">
        <v>70</v>
      </c>
      <c r="L1724">
        <f>Table1[[#This Row],[Actual_Profit]]-Table1[[#This Row],[Budget_Profit]]</f>
        <v>3</v>
      </c>
      <c r="M1724" s="5">
        <f>IF(
Table1[[#This Row],[Budget_Profit]]=0,
"",
IF(
Table1[[#This Row],[Budget_Profit]]&gt;0,
(Table1[[#This Row],[Actual_Profit]]-Table1[[#This Row],[Budget_Profit]])/Table1[[#This Row],[Budget_Profit]],
(Table1[[#This Row],[Actual_Profit]]-Table1[[#This Row],[Budget_Profit]])/ABS(Table1[[#This Row],[Budget_Profit]])
)
)</f>
        <v>4.2857142857142858E-2</v>
      </c>
      <c r="N1724" s="5" t="str">
        <f>IF(Table1[[#This Row],[Profit_Var]]&gt;=0, "Above Budget", "Below Budget")</f>
        <v>Above Budget</v>
      </c>
      <c r="O1724">
        <v>88</v>
      </c>
      <c r="P1724">
        <v>70</v>
      </c>
      <c r="Q1724">
        <f>Table1[[#This Row],[COGS]]-Table1[[#This Row],[Budget_COGS]]</f>
        <v>18</v>
      </c>
      <c r="R1724" s="5">
        <f>IF(
Table1[[#This Row],[Budget_COGS]]=0,
"",
IF(
Table1[[#This Row],[Budget_COGS]]&gt;0,
(Table1[[#This Row],[Budget_COGS]]-Table1[[#This Row],[COGS]]) / Table1[[#This Row],[Budget_COGS]],
(Table1[[#This Row],[Budget_COGS]]-Table1[[#This Row],[COGS]]) / ABS(Table1[[#This Row],[Budget_COGS]])
)
)</f>
        <v>-0.25714285714285712</v>
      </c>
      <c r="S1724" s="5" t="str">
        <f>IF(Table1[[#This Row],[COGS _Var]]&gt;=0, "Above Budget", "Below Budget")</f>
        <v>Above Budget</v>
      </c>
      <c r="T1724">
        <f>Table1[[#This Row],[Actual_Sales]]-Table1[[#This Row],[COGS]]</f>
        <v>134</v>
      </c>
      <c r="U1724">
        <v>120</v>
      </c>
      <c r="V1724">
        <f>Table1[[#This Row],[Gross_Margin]]-Table1[[#This Row],[Budget_Margin]]</f>
        <v>14</v>
      </c>
      <c r="W1724" s="5">
        <f>IF(
Table1[[#This Row],[Budget_Margin]]=0,
"",
IF(
Table1[[#This Row],[Budget_Margin]]&gt;0,
(Table1[[#This Row],[Gross_Margin]]-Table1[[#This Row],[Budget_Margin]]) / Table1[[#This Row],[Budget_Margin]],
(Table1[[#This Row],[Gross_Margin]]-Table1[[#This Row],[Budget_Margin]]) / ABS(Table1[[#This Row],[Budget_Margin]])
)
)</f>
        <v>0.11666666666666667</v>
      </c>
      <c r="X1724" s="5" t="str">
        <f>IF(Table1[[#This Row],[Margin_Var]]&gt;=0, "Above Budget", "Below Budget")</f>
        <v>Above Budget</v>
      </c>
      <c r="Y1724" s="5">
        <f>IFERROR(Table1[[#This Row],[Gross_Margin]]/Table1[[#This Row],[Actual_Sales]],0)</f>
        <v>0.60360360360360366</v>
      </c>
      <c r="Z1724" s="5">
        <f>Table1[[#This Row],[Actual_Profit]]/Table1[[#This Row],[Actual_Sales]]</f>
        <v>0.32882882882882886</v>
      </c>
      <c r="AA1724">
        <v>61</v>
      </c>
      <c r="AB1724" s="5">
        <f>IFERROR(Table1[[#This Row],[Expenses]]/Table1[[#This Row],[Actual_Sales]],0)</f>
        <v>0.2747747747747748</v>
      </c>
      <c r="AC1724">
        <v>29</v>
      </c>
      <c r="AD1724">
        <v>653</v>
      </c>
      <c r="AE1724" s="5">
        <f>IFERROR(Table1[[#This Row],[Inventory]]/Table1[[#This Row],[Actual_Sales]],0)</f>
        <v>2.9414414414414414</v>
      </c>
    </row>
    <row r="1725" spans="1:31" x14ac:dyDescent="0.25">
      <c r="A1725">
        <v>616</v>
      </c>
      <c r="B1725">
        <v>541</v>
      </c>
      <c r="C1725">
        <v>12</v>
      </c>
      <c r="D1725" s="2">
        <v>40269</v>
      </c>
      <c r="E1725">
        <v>222</v>
      </c>
      <c r="F1725">
        <v>150</v>
      </c>
      <c r="G1725">
        <f>Table1[[#This Row],[Actual_Sales]]-Table1[[#This Row],[Budget_Sales]]</f>
        <v>72</v>
      </c>
      <c r="H1725" s="5">
        <f>IF(
Table1[[#This Row],[Budget_Sales]]=0,
"",
IF(
Table1[[#This Row],[Budget_Sales]]&gt;0,
(Table1[[#This Row],[Actual_Sales]]-Table1[[#This Row],[Budget_Sales]])/Table1[[#This Row],[Budget_Sales]],
(Table1[[#This Row],[Actual_Sales]]-Table1[[#This Row],[Budget_Sales]])/ABS(Table1[[#This Row],[Budget_Sales]])
)
)</f>
        <v>0.48</v>
      </c>
      <c r="I1725" s="5" t="str">
        <f>IF(Table1[[#This Row],[Sales_Var]]&gt;=0,"Above Budget","Below Budget")</f>
        <v>Above Budget</v>
      </c>
      <c r="J1725">
        <f>Table1[[#This Row],[Actual_Sales]]-(Table1[[#This Row],[COGS]]+Table1[[#This Row],[Expenses]])</f>
        <v>73</v>
      </c>
      <c r="K1725">
        <v>70</v>
      </c>
      <c r="L1725">
        <f>Table1[[#This Row],[Actual_Profit]]-Table1[[#This Row],[Budget_Profit]]</f>
        <v>3</v>
      </c>
      <c r="M1725" s="5">
        <f>IF(
Table1[[#This Row],[Budget_Profit]]=0,
"",
IF(
Table1[[#This Row],[Budget_Profit]]&gt;0,
(Table1[[#This Row],[Actual_Profit]]-Table1[[#This Row],[Budget_Profit]])/Table1[[#This Row],[Budget_Profit]],
(Table1[[#This Row],[Actual_Profit]]-Table1[[#This Row],[Budget_Profit]])/ABS(Table1[[#This Row],[Budget_Profit]])
)
)</f>
        <v>4.2857142857142858E-2</v>
      </c>
      <c r="N1725" s="5" t="str">
        <f>IF(Table1[[#This Row],[Profit_Var]]&gt;=0, "Above Budget", "Below Budget")</f>
        <v>Above Budget</v>
      </c>
      <c r="O1725">
        <v>88</v>
      </c>
      <c r="P1725">
        <v>50</v>
      </c>
      <c r="Q1725">
        <f>Table1[[#This Row],[COGS]]-Table1[[#This Row],[Budget_COGS]]</f>
        <v>38</v>
      </c>
      <c r="R1725" s="5">
        <f>IF(
Table1[[#This Row],[Budget_COGS]]=0,
"",
IF(
Table1[[#This Row],[Budget_COGS]]&gt;0,
(Table1[[#This Row],[Budget_COGS]]-Table1[[#This Row],[COGS]]) / Table1[[#This Row],[Budget_COGS]],
(Table1[[#This Row],[Budget_COGS]]-Table1[[#This Row],[COGS]]) / ABS(Table1[[#This Row],[Budget_COGS]])
)
)</f>
        <v>-0.76</v>
      </c>
      <c r="S1725" s="5" t="str">
        <f>IF(Table1[[#This Row],[COGS _Var]]&gt;=0, "Above Budget", "Below Budget")</f>
        <v>Above Budget</v>
      </c>
      <c r="T1725">
        <f>Table1[[#This Row],[Actual_Sales]]-Table1[[#This Row],[COGS]]</f>
        <v>134</v>
      </c>
      <c r="U1725">
        <v>100</v>
      </c>
      <c r="V1725">
        <f>Table1[[#This Row],[Gross_Margin]]-Table1[[#This Row],[Budget_Margin]]</f>
        <v>34</v>
      </c>
      <c r="W1725" s="5">
        <f>IF(
Table1[[#This Row],[Budget_Margin]]=0,
"",
IF(
Table1[[#This Row],[Budget_Margin]]&gt;0,
(Table1[[#This Row],[Gross_Margin]]-Table1[[#This Row],[Budget_Margin]]) / Table1[[#This Row],[Budget_Margin]],
(Table1[[#This Row],[Gross_Margin]]-Table1[[#This Row],[Budget_Margin]]) / ABS(Table1[[#This Row],[Budget_Margin]])
)
)</f>
        <v>0.34</v>
      </c>
      <c r="X1725" s="5" t="str">
        <f>IF(Table1[[#This Row],[Margin_Var]]&gt;=0, "Above Budget", "Below Budget")</f>
        <v>Above Budget</v>
      </c>
      <c r="Y1725" s="5">
        <f>IFERROR(Table1[[#This Row],[Gross_Margin]]/Table1[[#This Row],[Actual_Sales]],0)</f>
        <v>0.60360360360360366</v>
      </c>
      <c r="Z1725" s="5">
        <f>Table1[[#This Row],[Actual_Profit]]/Table1[[#This Row],[Actual_Sales]]</f>
        <v>0.32882882882882886</v>
      </c>
      <c r="AA1725">
        <v>61</v>
      </c>
      <c r="AB1725" s="5">
        <f>IFERROR(Table1[[#This Row],[Expenses]]/Table1[[#This Row],[Actual_Sales]],0)</f>
        <v>0.2747747747747748</v>
      </c>
      <c r="AC1725">
        <v>29</v>
      </c>
      <c r="AD1725">
        <v>653</v>
      </c>
      <c r="AE1725" s="5">
        <f>IFERROR(Table1[[#This Row],[Inventory]]/Table1[[#This Row],[Actual_Sales]],0)</f>
        <v>2.9414414414414414</v>
      </c>
    </row>
    <row r="1726" spans="1:31" x14ac:dyDescent="0.25">
      <c r="A1726">
        <v>2032</v>
      </c>
      <c r="B1726">
        <v>580</v>
      </c>
      <c r="C1726">
        <v>5</v>
      </c>
      <c r="D1726" s="2">
        <v>40513</v>
      </c>
      <c r="E1726">
        <v>73</v>
      </c>
      <c r="F1726">
        <v>50</v>
      </c>
      <c r="G1726">
        <f>Table1[[#This Row],[Actual_Sales]]-Table1[[#This Row],[Budget_Sales]]</f>
        <v>23</v>
      </c>
      <c r="H1726" s="5">
        <f>IF(
Table1[[#This Row],[Budget_Sales]]=0,
"",
IF(
Table1[[#This Row],[Budget_Sales]]&gt;0,
(Table1[[#This Row],[Actual_Sales]]-Table1[[#This Row],[Budget_Sales]])/Table1[[#This Row],[Budget_Sales]],
(Table1[[#This Row],[Actual_Sales]]-Table1[[#This Row],[Budget_Sales]])/ABS(Table1[[#This Row],[Budget_Sales]])
)
)</f>
        <v>0.46</v>
      </c>
      <c r="I1726" s="5" t="str">
        <f>IF(Table1[[#This Row],[Sales_Var]]&gt;=0,"Above Budget","Below Budget")</f>
        <v>Above Budget</v>
      </c>
      <c r="J1726">
        <f>Table1[[#This Row],[Actual_Sales]]-(Table1[[#This Row],[COGS]]+Table1[[#This Row],[Expenses]])</f>
        <v>24</v>
      </c>
      <c r="K1726">
        <v>20</v>
      </c>
      <c r="L1726">
        <f>Table1[[#This Row],[Actual_Profit]]-Table1[[#This Row],[Budget_Profit]]</f>
        <v>4</v>
      </c>
      <c r="M1726" s="5">
        <f>IF(
Table1[[#This Row],[Budget_Profit]]=0,
"",
IF(
Table1[[#This Row],[Budget_Profit]]&gt;0,
(Table1[[#This Row],[Actual_Profit]]-Table1[[#This Row],[Budget_Profit]])/Table1[[#This Row],[Budget_Profit]],
(Table1[[#This Row],[Actual_Profit]]-Table1[[#This Row],[Budget_Profit]])/ABS(Table1[[#This Row],[Budget_Profit]])
)
)</f>
        <v>0.2</v>
      </c>
      <c r="N1726" s="5" t="str">
        <f>IF(Table1[[#This Row],[Profit_Var]]&gt;=0, "Above Budget", "Below Budget")</f>
        <v>Above Budget</v>
      </c>
      <c r="O1726">
        <v>29</v>
      </c>
      <c r="P1726">
        <v>20</v>
      </c>
      <c r="Q1726">
        <f>Table1[[#This Row],[COGS]]-Table1[[#This Row],[Budget_COGS]]</f>
        <v>9</v>
      </c>
      <c r="R1726" s="5">
        <f>IF(
Table1[[#This Row],[Budget_COGS]]=0,
"",
IF(
Table1[[#This Row],[Budget_COGS]]&gt;0,
(Table1[[#This Row],[Budget_COGS]]-Table1[[#This Row],[COGS]]) / Table1[[#This Row],[Budget_COGS]],
(Table1[[#This Row],[Budget_COGS]]-Table1[[#This Row],[COGS]]) / ABS(Table1[[#This Row],[Budget_COGS]])
)
)</f>
        <v>-0.45</v>
      </c>
      <c r="S1726" s="5" t="str">
        <f>IF(Table1[[#This Row],[COGS _Var]]&gt;=0, "Above Budget", "Below Budget")</f>
        <v>Above Budget</v>
      </c>
      <c r="T1726">
        <f>Table1[[#This Row],[Actual_Sales]]-Table1[[#This Row],[COGS]]</f>
        <v>44</v>
      </c>
      <c r="U1726">
        <v>30</v>
      </c>
      <c r="V1726">
        <f>Table1[[#This Row],[Gross_Margin]]-Table1[[#This Row],[Budget_Margin]]</f>
        <v>14</v>
      </c>
      <c r="W1726" s="5">
        <f>IF(
Table1[[#This Row],[Budget_Margin]]=0,
"",
IF(
Table1[[#This Row],[Budget_Margin]]&gt;0,
(Table1[[#This Row],[Gross_Margin]]-Table1[[#This Row],[Budget_Margin]]) / Table1[[#This Row],[Budget_Margin]],
(Table1[[#This Row],[Gross_Margin]]-Table1[[#This Row],[Budget_Margin]]) / ABS(Table1[[#This Row],[Budget_Margin]])
)
)</f>
        <v>0.46666666666666667</v>
      </c>
      <c r="X1726" s="5" t="str">
        <f>IF(Table1[[#This Row],[Margin_Var]]&gt;=0, "Above Budget", "Below Budget")</f>
        <v>Above Budget</v>
      </c>
      <c r="Y1726" s="5">
        <f>IFERROR(Table1[[#This Row],[Gross_Margin]]/Table1[[#This Row],[Actual_Sales]],0)</f>
        <v>0.60273972602739723</v>
      </c>
      <c r="Z1726" s="5">
        <f>Table1[[#This Row],[Actual_Profit]]/Table1[[#This Row],[Actual_Sales]]</f>
        <v>0.32876712328767121</v>
      </c>
      <c r="AA1726">
        <v>20</v>
      </c>
      <c r="AB1726" s="5">
        <f>IFERROR(Table1[[#This Row],[Expenses]]/Table1[[#This Row],[Actual_Sales]],0)</f>
        <v>0.27397260273972601</v>
      </c>
      <c r="AC1726">
        <v>8</v>
      </c>
      <c r="AD1726">
        <v>490</v>
      </c>
      <c r="AE1726" s="5">
        <f>IFERROR(Table1[[#This Row],[Inventory]]/Table1[[#This Row],[Actual_Sales]],0)</f>
        <v>6.7123287671232879</v>
      </c>
    </row>
    <row r="1727" spans="1:31" x14ac:dyDescent="0.25">
      <c r="A1727">
        <v>3252</v>
      </c>
      <c r="B1727">
        <v>503</v>
      </c>
      <c r="C1727">
        <v>8</v>
      </c>
      <c r="D1727" s="2">
        <v>40725</v>
      </c>
      <c r="E1727">
        <v>73</v>
      </c>
      <c r="F1727">
        <v>60</v>
      </c>
      <c r="G1727">
        <f>Table1[[#This Row],[Actual_Sales]]-Table1[[#This Row],[Budget_Sales]]</f>
        <v>13</v>
      </c>
      <c r="H1727" s="5">
        <f>IF(
Table1[[#This Row],[Budget_Sales]]=0,
"",
IF(
Table1[[#This Row],[Budget_Sales]]&gt;0,
(Table1[[#This Row],[Actual_Sales]]-Table1[[#This Row],[Budget_Sales]])/Table1[[#This Row],[Budget_Sales]],
(Table1[[#This Row],[Actual_Sales]]-Table1[[#This Row],[Budget_Sales]])/ABS(Table1[[#This Row],[Budget_Sales]])
)
)</f>
        <v>0.21666666666666667</v>
      </c>
      <c r="I1727" s="5" t="str">
        <f>IF(Table1[[#This Row],[Sales_Var]]&gt;=0,"Above Budget","Below Budget")</f>
        <v>Above Budget</v>
      </c>
      <c r="J1727">
        <f>Table1[[#This Row],[Actual_Sales]]-(Table1[[#This Row],[COGS]]+Table1[[#This Row],[Expenses]])</f>
        <v>24</v>
      </c>
      <c r="K1727">
        <v>40</v>
      </c>
      <c r="L1727">
        <f>Table1[[#This Row],[Actual_Profit]]-Table1[[#This Row],[Budget_Profit]]</f>
        <v>-16</v>
      </c>
      <c r="M1727" s="5">
        <f>IF(
Table1[[#This Row],[Budget_Profit]]=0,
"",
IF(
Table1[[#This Row],[Budget_Profit]]&gt;0,
(Table1[[#This Row],[Actual_Profit]]-Table1[[#This Row],[Budget_Profit]])/Table1[[#This Row],[Budget_Profit]],
(Table1[[#This Row],[Actual_Profit]]-Table1[[#This Row],[Budget_Profit]])/ABS(Table1[[#This Row],[Budget_Profit]])
)
)</f>
        <v>-0.4</v>
      </c>
      <c r="N1727" s="5" t="str">
        <f>IF(Table1[[#This Row],[Profit_Var]]&gt;=0, "Above Budget", "Below Budget")</f>
        <v>Below Budget</v>
      </c>
      <c r="O1727">
        <v>30</v>
      </c>
      <c r="P1727">
        <v>20</v>
      </c>
      <c r="Q1727">
        <f>Table1[[#This Row],[COGS]]-Table1[[#This Row],[Budget_COGS]]</f>
        <v>10</v>
      </c>
      <c r="R1727" s="5">
        <f>IF(
Table1[[#This Row],[Budget_COGS]]=0,
"",
IF(
Table1[[#This Row],[Budget_COGS]]&gt;0,
(Table1[[#This Row],[Budget_COGS]]-Table1[[#This Row],[COGS]]) / Table1[[#This Row],[Budget_COGS]],
(Table1[[#This Row],[Budget_COGS]]-Table1[[#This Row],[COGS]]) / ABS(Table1[[#This Row],[Budget_COGS]])
)
)</f>
        <v>-0.5</v>
      </c>
      <c r="S1727" s="5" t="str">
        <f>IF(Table1[[#This Row],[COGS _Var]]&gt;=0, "Above Budget", "Below Budget")</f>
        <v>Above Budget</v>
      </c>
      <c r="T1727">
        <f>Table1[[#This Row],[Actual_Sales]]-Table1[[#This Row],[COGS]]</f>
        <v>43</v>
      </c>
      <c r="U1727">
        <v>40</v>
      </c>
      <c r="V1727">
        <f>Table1[[#This Row],[Gross_Margin]]-Table1[[#This Row],[Budget_Margin]]</f>
        <v>3</v>
      </c>
      <c r="W1727" s="5">
        <f>IF(
Table1[[#This Row],[Budget_Margin]]=0,
"",
IF(
Table1[[#This Row],[Budget_Margin]]&gt;0,
(Table1[[#This Row],[Gross_Margin]]-Table1[[#This Row],[Budget_Margin]]) / Table1[[#This Row],[Budget_Margin]],
(Table1[[#This Row],[Gross_Margin]]-Table1[[#This Row],[Budget_Margin]]) / ABS(Table1[[#This Row],[Budget_Margin]])
)
)</f>
        <v>7.4999999999999997E-2</v>
      </c>
      <c r="X1727" s="5" t="str">
        <f>IF(Table1[[#This Row],[Margin_Var]]&gt;=0, "Above Budget", "Below Budget")</f>
        <v>Above Budget</v>
      </c>
      <c r="Y1727" s="5">
        <f>IFERROR(Table1[[#This Row],[Gross_Margin]]/Table1[[#This Row],[Actual_Sales]],0)</f>
        <v>0.58904109589041098</v>
      </c>
      <c r="Z1727" s="5">
        <f>Table1[[#This Row],[Actual_Profit]]/Table1[[#This Row],[Actual_Sales]]</f>
        <v>0.32876712328767121</v>
      </c>
      <c r="AA1727">
        <v>19</v>
      </c>
      <c r="AB1727" s="5">
        <f>IFERROR(Table1[[#This Row],[Expenses]]/Table1[[#This Row],[Actual_Sales]],0)</f>
        <v>0.26027397260273971</v>
      </c>
      <c r="AC1727">
        <v>8</v>
      </c>
      <c r="AD1727">
        <v>829</v>
      </c>
      <c r="AE1727" s="5">
        <f>IFERROR(Table1[[#This Row],[Inventory]]/Table1[[#This Row],[Actual_Sales]],0)</f>
        <v>11.356164383561644</v>
      </c>
    </row>
    <row r="1728" spans="1:31" x14ac:dyDescent="0.25">
      <c r="A1728">
        <v>1811</v>
      </c>
      <c r="B1728">
        <v>352</v>
      </c>
      <c r="C1728">
        <v>11</v>
      </c>
      <c r="D1728" s="2">
        <v>40483</v>
      </c>
      <c r="E1728">
        <v>70</v>
      </c>
      <c r="F1728">
        <v>70</v>
      </c>
      <c r="G1728">
        <f>Table1[[#This Row],[Actual_Sales]]-Table1[[#This Row],[Budget_Sales]]</f>
        <v>0</v>
      </c>
      <c r="H1728" s="5">
        <f>IF(
Table1[[#This Row],[Budget_Sales]]=0,
"",
IF(
Table1[[#This Row],[Budget_Sales]]&gt;0,
(Table1[[#This Row],[Actual_Sales]]-Table1[[#This Row],[Budget_Sales]])/Table1[[#This Row],[Budget_Sales]],
(Table1[[#This Row],[Actual_Sales]]-Table1[[#This Row],[Budget_Sales]])/ABS(Table1[[#This Row],[Budget_Sales]])
)
)</f>
        <v>0</v>
      </c>
      <c r="I1728" s="5" t="str">
        <f>IF(Table1[[#This Row],[Sales_Var]]&gt;=0,"Above Budget","Below Budget")</f>
        <v>Above Budget</v>
      </c>
      <c r="J1728">
        <f>Table1[[#This Row],[Actual_Sales]]-(Table1[[#This Row],[COGS]]+Table1[[#This Row],[Expenses]])</f>
        <v>23</v>
      </c>
      <c r="K1728">
        <v>40</v>
      </c>
      <c r="L1728">
        <f>Table1[[#This Row],[Actual_Profit]]-Table1[[#This Row],[Budget_Profit]]</f>
        <v>-17</v>
      </c>
      <c r="M1728" s="5">
        <f>IF(
Table1[[#This Row],[Budget_Profit]]=0,
"",
IF(
Table1[[#This Row],[Budget_Profit]]&gt;0,
(Table1[[#This Row],[Actual_Profit]]-Table1[[#This Row],[Budget_Profit]])/Table1[[#This Row],[Budget_Profit]],
(Table1[[#This Row],[Actual_Profit]]-Table1[[#This Row],[Budget_Profit]])/ABS(Table1[[#This Row],[Budget_Profit]])
)
)</f>
        <v>-0.42499999999999999</v>
      </c>
      <c r="N1728" s="5" t="str">
        <f>IF(Table1[[#This Row],[Profit_Var]]&gt;=0, "Above Budget", "Below Budget")</f>
        <v>Below Budget</v>
      </c>
      <c r="O1728">
        <v>28</v>
      </c>
      <c r="P1728">
        <v>20</v>
      </c>
      <c r="Q1728">
        <f>Table1[[#This Row],[COGS]]-Table1[[#This Row],[Budget_COGS]]</f>
        <v>8</v>
      </c>
      <c r="R1728" s="5">
        <f>IF(
Table1[[#This Row],[Budget_COGS]]=0,
"",
IF(
Table1[[#This Row],[Budget_COGS]]&gt;0,
(Table1[[#This Row],[Budget_COGS]]-Table1[[#This Row],[COGS]]) / Table1[[#This Row],[Budget_COGS]],
(Table1[[#This Row],[Budget_COGS]]-Table1[[#This Row],[COGS]]) / ABS(Table1[[#This Row],[Budget_COGS]])
)
)</f>
        <v>-0.4</v>
      </c>
      <c r="S1728" s="5" t="str">
        <f>IF(Table1[[#This Row],[COGS _Var]]&gt;=0, "Above Budget", "Below Budget")</f>
        <v>Above Budget</v>
      </c>
      <c r="T1728">
        <f>Table1[[#This Row],[Actual_Sales]]-Table1[[#This Row],[COGS]]</f>
        <v>42</v>
      </c>
      <c r="U1728">
        <v>50</v>
      </c>
      <c r="V1728">
        <f>Table1[[#This Row],[Gross_Margin]]-Table1[[#This Row],[Budget_Margin]]</f>
        <v>-8</v>
      </c>
      <c r="W1728" s="5">
        <f>IF(
Table1[[#This Row],[Budget_Margin]]=0,
"",
IF(
Table1[[#This Row],[Budget_Margin]]&gt;0,
(Table1[[#This Row],[Gross_Margin]]-Table1[[#This Row],[Budget_Margin]]) / Table1[[#This Row],[Budget_Margin]],
(Table1[[#This Row],[Gross_Margin]]-Table1[[#This Row],[Budget_Margin]]) / ABS(Table1[[#This Row],[Budget_Margin]])
)
)</f>
        <v>-0.16</v>
      </c>
      <c r="X1728" s="5" t="str">
        <f>IF(Table1[[#This Row],[Margin_Var]]&gt;=0, "Above Budget", "Below Budget")</f>
        <v>Below Budget</v>
      </c>
      <c r="Y1728" s="5">
        <f>IFERROR(Table1[[#This Row],[Gross_Margin]]/Table1[[#This Row],[Actual_Sales]],0)</f>
        <v>0.6</v>
      </c>
      <c r="Z1728" s="5">
        <f>Table1[[#This Row],[Actual_Profit]]/Table1[[#This Row],[Actual_Sales]]</f>
        <v>0.32857142857142857</v>
      </c>
      <c r="AA1728">
        <v>19</v>
      </c>
      <c r="AB1728" s="5">
        <f>IFERROR(Table1[[#This Row],[Expenses]]/Table1[[#This Row],[Actual_Sales]],0)</f>
        <v>0.27142857142857141</v>
      </c>
      <c r="AC1728">
        <v>7</v>
      </c>
      <c r="AD1728">
        <v>875</v>
      </c>
      <c r="AE1728" s="5">
        <f>IFERROR(Table1[[#This Row],[Inventory]]/Table1[[#This Row],[Actual_Sales]],0)</f>
        <v>12.5</v>
      </c>
    </row>
    <row r="1729" spans="1:31" x14ac:dyDescent="0.25">
      <c r="A1729">
        <v>2888</v>
      </c>
      <c r="B1729">
        <v>440</v>
      </c>
      <c r="C1729">
        <v>9</v>
      </c>
      <c r="D1729" s="2">
        <v>40664</v>
      </c>
      <c r="E1729">
        <v>70</v>
      </c>
      <c r="F1729">
        <v>60</v>
      </c>
      <c r="G1729">
        <f>Table1[[#This Row],[Actual_Sales]]-Table1[[#This Row],[Budget_Sales]]</f>
        <v>10</v>
      </c>
      <c r="H1729" s="5">
        <f>IF(
Table1[[#This Row],[Budget_Sales]]=0,
"",
IF(
Table1[[#This Row],[Budget_Sales]]&gt;0,
(Table1[[#This Row],[Actual_Sales]]-Table1[[#This Row],[Budget_Sales]])/Table1[[#This Row],[Budget_Sales]],
(Table1[[#This Row],[Actual_Sales]]-Table1[[#This Row],[Budget_Sales]])/ABS(Table1[[#This Row],[Budget_Sales]])
)
)</f>
        <v>0.16666666666666666</v>
      </c>
      <c r="I1729" s="5" t="str">
        <f>IF(Table1[[#This Row],[Sales_Var]]&gt;=0,"Above Budget","Below Budget")</f>
        <v>Above Budget</v>
      </c>
      <c r="J1729">
        <f>Table1[[#This Row],[Actual_Sales]]-(Table1[[#This Row],[COGS]]+Table1[[#This Row],[Expenses]])</f>
        <v>23</v>
      </c>
      <c r="K1729">
        <v>40</v>
      </c>
      <c r="L1729">
        <f>Table1[[#This Row],[Actual_Profit]]-Table1[[#This Row],[Budget_Profit]]</f>
        <v>-17</v>
      </c>
      <c r="M1729" s="5">
        <f>IF(
Table1[[#This Row],[Budget_Profit]]=0,
"",
IF(
Table1[[#This Row],[Budget_Profit]]&gt;0,
(Table1[[#This Row],[Actual_Profit]]-Table1[[#This Row],[Budget_Profit]])/Table1[[#This Row],[Budget_Profit]],
(Table1[[#This Row],[Actual_Profit]]-Table1[[#This Row],[Budget_Profit]])/ABS(Table1[[#This Row],[Budget_Profit]])
)
)</f>
        <v>-0.42499999999999999</v>
      </c>
      <c r="N1729" s="5" t="str">
        <f>IF(Table1[[#This Row],[Profit_Var]]&gt;=0, "Above Budget", "Below Budget")</f>
        <v>Below Budget</v>
      </c>
      <c r="O1729">
        <v>29</v>
      </c>
      <c r="P1729">
        <v>20</v>
      </c>
      <c r="Q1729">
        <f>Table1[[#This Row],[COGS]]-Table1[[#This Row],[Budget_COGS]]</f>
        <v>9</v>
      </c>
      <c r="R1729" s="5">
        <f>IF(
Table1[[#This Row],[Budget_COGS]]=0,
"",
IF(
Table1[[#This Row],[Budget_COGS]]&gt;0,
(Table1[[#This Row],[Budget_COGS]]-Table1[[#This Row],[COGS]]) / Table1[[#This Row],[Budget_COGS]],
(Table1[[#This Row],[Budget_COGS]]-Table1[[#This Row],[COGS]]) / ABS(Table1[[#This Row],[Budget_COGS]])
)
)</f>
        <v>-0.45</v>
      </c>
      <c r="S1729" s="5" t="str">
        <f>IF(Table1[[#This Row],[COGS _Var]]&gt;=0, "Above Budget", "Below Budget")</f>
        <v>Above Budget</v>
      </c>
      <c r="T1729">
        <f>Table1[[#This Row],[Actual_Sales]]-Table1[[#This Row],[COGS]]</f>
        <v>41</v>
      </c>
      <c r="U1729">
        <v>40</v>
      </c>
      <c r="V1729">
        <f>Table1[[#This Row],[Gross_Margin]]-Table1[[#This Row],[Budget_Margin]]</f>
        <v>1</v>
      </c>
      <c r="W1729" s="5">
        <f>IF(
Table1[[#This Row],[Budget_Margin]]=0,
"",
IF(
Table1[[#This Row],[Budget_Margin]]&gt;0,
(Table1[[#This Row],[Gross_Margin]]-Table1[[#This Row],[Budget_Margin]]) / Table1[[#This Row],[Budget_Margin]],
(Table1[[#This Row],[Gross_Margin]]-Table1[[#This Row],[Budget_Margin]]) / ABS(Table1[[#This Row],[Budget_Margin]])
)
)</f>
        <v>2.5000000000000001E-2</v>
      </c>
      <c r="X1729" s="5" t="str">
        <f>IF(Table1[[#This Row],[Margin_Var]]&gt;=0, "Above Budget", "Below Budget")</f>
        <v>Above Budget</v>
      </c>
      <c r="Y1729" s="5">
        <f>IFERROR(Table1[[#This Row],[Gross_Margin]]/Table1[[#This Row],[Actual_Sales]],0)</f>
        <v>0.58571428571428574</v>
      </c>
      <c r="Z1729" s="5">
        <f>Table1[[#This Row],[Actual_Profit]]/Table1[[#This Row],[Actual_Sales]]</f>
        <v>0.32857142857142857</v>
      </c>
      <c r="AA1729">
        <v>18</v>
      </c>
      <c r="AB1729" s="5">
        <f>IFERROR(Table1[[#This Row],[Expenses]]/Table1[[#This Row],[Actual_Sales]],0)</f>
        <v>0.25714285714285712</v>
      </c>
      <c r="AC1729">
        <v>8</v>
      </c>
      <c r="AD1729">
        <v>835</v>
      </c>
      <c r="AE1729" s="5">
        <f>IFERROR(Table1[[#This Row],[Inventory]]/Table1[[#This Row],[Actual_Sales]],0)</f>
        <v>11.928571428571429</v>
      </c>
    </row>
    <row r="1730" spans="1:31" x14ac:dyDescent="0.25">
      <c r="A1730">
        <v>4230</v>
      </c>
      <c r="B1730">
        <v>937</v>
      </c>
      <c r="C1730">
        <v>5</v>
      </c>
      <c r="D1730" s="2">
        <v>40878</v>
      </c>
      <c r="E1730">
        <v>326</v>
      </c>
      <c r="F1730">
        <v>390</v>
      </c>
      <c r="G1730">
        <f>Table1[[#This Row],[Actual_Sales]]-Table1[[#This Row],[Budget_Sales]]</f>
        <v>-64</v>
      </c>
      <c r="H1730" s="5">
        <f>IF(
Table1[[#This Row],[Budget_Sales]]=0,
"",
IF(
Table1[[#This Row],[Budget_Sales]]&gt;0,
(Table1[[#This Row],[Actual_Sales]]-Table1[[#This Row],[Budget_Sales]])/Table1[[#This Row],[Budget_Sales]],
(Table1[[#This Row],[Actual_Sales]]-Table1[[#This Row],[Budget_Sales]])/ABS(Table1[[#This Row],[Budget_Sales]])
)
)</f>
        <v>-0.1641025641025641</v>
      </c>
      <c r="I1730" s="5" t="str">
        <f>IF(Table1[[#This Row],[Sales_Var]]&gt;=0,"Above Budget","Below Budget")</f>
        <v>Below Budget</v>
      </c>
      <c r="J1730">
        <f>Table1[[#This Row],[Actual_Sales]]-(Table1[[#This Row],[COGS]]+Table1[[#This Row],[Expenses]])</f>
        <v>107</v>
      </c>
      <c r="K1730">
        <v>140</v>
      </c>
      <c r="L1730">
        <f>Table1[[#This Row],[Actual_Profit]]-Table1[[#This Row],[Budget_Profit]]</f>
        <v>-33</v>
      </c>
      <c r="M1730" s="5">
        <f>IF(
Table1[[#This Row],[Budget_Profit]]=0,
"",
IF(
Table1[[#This Row],[Budget_Profit]]&gt;0,
(Table1[[#This Row],[Actual_Profit]]-Table1[[#This Row],[Budget_Profit]])/Table1[[#This Row],[Budget_Profit]],
(Table1[[#This Row],[Actual_Profit]]-Table1[[#This Row],[Budget_Profit]])/ABS(Table1[[#This Row],[Budget_Profit]])
)
)</f>
        <v>-0.23571428571428571</v>
      </c>
      <c r="N1730" s="5" t="str">
        <f>IF(Table1[[#This Row],[Profit_Var]]&gt;=0, "Above Budget", "Below Budget")</f>
        <v>Below Budget</v>
      </c>
      <c r="O1730">
        <v>153</v>
      </c>
      <c r="P1730">
        <v>190</v>
      </c>
      <c r="Q1730">
        <f>Table1[[#This Row],[COGS]]-Table1[[#This Row],[Budget_COGS]]</f>
        <v>-37</v>
      </c>
      <c r="R1730" s="5">
        <f>IF(
Table1[[#This Row],[Budget_COGS]]=0,
"",
IF(
Table1[[#This Row],[Budget_COGS]]&gt;0,
(Table1[[#This Row],[Budget_COGS]]-Table1[[#This Row],[COGS]]) / Table1[[#This Row],[Budget_COGS]],
(Table1[[#This Row],[Budget_COGS]]-Table1[[#This Row],[COGS]]) / ABS(Table1[[#This Row],[Budget_COGS]])
)
)</f>
        <v>0.19473684210526315</v>
      </c>
      <c r="S1730" s="5" t="str">
        <f>IF(Table1[[#This Row],[COGS _Var]]&gt;=0, "Above Budget", "Below Budget")</f>
        <v>Below Budget</v>
      </c>
      <c r="T1730">
        <f>Table1[[#This Row],[Actual_Sales]]-Table1[[#This Row],[COGS]]</f>
        <v>173</v>
      </c>
      <c r="U1730">
        <v>200</v>
      </c>
      <c r="V1730">
        <f>Table1[[#This Row],[Gross_Margin]]-Table1[[#This Row],[Budget_Margin]]</f>
        <v>-27</v>
      </c>
      <c r="W1730" s="5">
        <f>IF(
Table1[[#This Row],[Budget_Margin]]=0,
"",
IF(
Table1[[#This Row],[Budget_Margin]]&gt;0,
(Table1[[#This Row],[Gross_Margin]]-Table1[[#This Row],[Budget_Margin]]) / Table1[[#This Row],[Budget_Margin]],
(Table1[[#This Row],[Gross_Margin]]-Table1[[#This Row],[Budget_Margin]]) / ABS(Table1[[#This Row],[Budget_Margin]])
)
)</f>
        <v>-0.13500000000000001</v>
      </c>
      <c r="X1730" s="5" t="str">
        <f>IF(Table1[[#This Row],[Margin_Var]]&gt;=0, "Above Budget", "Below Budget")</f>
        <v>Below Budget</v>
      </c>
      <c r="Y1730" s="5">
        <f>IFERROR(Table1[[#This Row],[Gross_Margin]]/Table1[[#This Row],[Actual_Sales]],0)</f>
        <v>0.53067484662576692</v>
      </c>
      <c r="Z1730" s="5">
        <f>Table1[[#This Row],[Actual_Profit]]/Table1[[#This Row],[Actual_Sales]]</f>
        <v>0.32822085889570551</v>
      </c>
      <c r="AA1730">
        <v>66</v>
      </c>
      <c r="AB1730" s="5">
        <f>IFERROR(Table1[[#This Row],[Expenses]]/Table1[[#This Row],[Actual_Sales]],0)</f>
        <v>0.20245398773006135</v>
      </c>
      <c r="AC1730">
        <v>42</v>
      </c>
      <c r="AD1730">
        <v>1319</v>
      </c>
      <c r="AE1730" s="5">
        <f>IFERROR(Table1[[#This Row],[Inventory]]/Table1[[#This Row],[Actual_Sales]],0)</f>
        <v>4.0460122699386503</v>
      </c>
    </row>
    <row r="1731" spans="1:31" x14ac:dyDescent="0.25">
      <c r="A1731">
        <v>4244</v>
      </c>
      <c r="B1731">
        <v>971</v>
      </c>
      <c r="C1731">
        <v>6</v>
      </c>
      <c r="D1731" s="2">
        <v>40878</v>
      </c>
      <c r="E1731">
        <v>326</v>
      </c>
      <c r="F1731">
        <v>290</v>
      </c>
      <c r="G1731">
        <f>Table1[[#This Row],[Actual_Sales]]-Table1[[#This Row],[Budget_Sales]]</f>
        <v>36</v>
      </c>
      <c r="H1731" s="5">
        <f>IF(
Table1[[#This Row],[Budget_Sales]]=0,
"",
IF(
Table1[[#This Row],[Budget_Sales]]&gt;0,
(Table1[[#This Row],[Actual_Sales]]-Table1[[#This Row],[Budget_Sales]])/Table1[[#This Row],[Budget_Sales]],
(Table1[[#This Row],[Actual_Sales]]-Table1[[#This Row],[Budget_Sales]])/ABS(Table1[[#This Row],[Budget_Sales]])
)
)</f>
        <v>0.12413793103448276</v>
      </c>
      <c r="I1731" s="5" t="str">
        <f>IF(Table1[[#This Row],[Sales_Var]]&gt;=0,"Above Budget","Below Budget")</f>
        <v>Above Budget</v>
      </c>
      <c r="J1731">
        <f>Table1[[#This Row],[Actual_Sales]]-(Table1[[#This Row],[COGS]]+Table1[[#This Row],[Expenses]])</f>
        <v>107</v>
      </c>
      <c r="K1731">
        <v>80</v>
      </c>
      <c r="L1731">
        <f>Table1[[#This Row],[Actual_Profit]]-Table1[[#This Row],[Budget_Profit]]</f>
        <v>27</v>
      </c>
      <c r="M1731" s="5">
        <f>IF(
Table1[[#This Row],[Budget_Profit]]=0,
"",
IF(
Table1[[#This Row],[Budget_Profit]]&gt;0,
(Table1[[#This Row],[Actual_Profit]]-Table1[[#This Row],[Budget_Profit]])/Table1[[#This Row],[Budget_Profit]],
(Table1[[#This Row],[Actual_Profit]]-Table1[[#This Row],[Budget_Profit]])/ABS(Table1[[#This Row],[Budget_Profit]])
)
)</f>
        <v>0.33750000000000002</v>
      </c>
      <c r="N1731" s="5" t="str">
        <f>IF(Table1[[#This Row],[Profit_Var]]&gt;=0, "Above Budget", "Below Budget")</f>
        <v>Above Budget</v>
      </c>
      <c r="O1731">
        <v>153</v>
      </c>
      <c r="P1731">
        <v>150</v>
      </c>
      <c r="Q1731">
        <f>Table1[[#This Row],[COGS]]-Table1[[#This Row],[Budget_COGS]]</f>
        <v>3</v>
      </c>
      <c r="R1731" s="5">
        <f>IF(
Table1[[#This Row],[Budget_COGS]]=0,
"",
IF(
Table1[[#This Row],[Budget_COGS]]&gt;0,
(Table1[[#This Row],[Budget_COGS]]-Table1[[#This Row],[COGS]]) / Table1[[#This Row],[Budget_COGS]],
(Table1[[#This Row],[Budget_COGS]]-Table1[[#This Row],[COGS]]) / ABS(Table1[[#This Row],[Budget_COGS]])
)
)</f>
        <v>-0.02</v>
      </c>
      <c r="S1731" s="5" t="str">
        <f>IF(Table1[[#This Row],[COGS _Var]]&gt;=0, "Above Budget", "Below Budget")</f>
        <v>Above Budget</v>
      </c>
      <c r="T1731">
        <f>Table1[[#This Row],[Actual_Sales]]-Table1[[#This Row],[COGS]]</f>
        <v>173</v>
      </c>
      <c r="U1731">
        <v>140</v>
      </c>
      <c r="V1731">
        <f>Table1[[#This Row],[Gross_Margin]]-Table1[[#This Row],[Budget_Margin]]</f>
        <v>33</v>
      </c>
      <c r="W1731" s="5">
        <f>IF(
Table1[[#This Row],[Budget_Margin]]=0,
"",
IF(
Table1[[#This Row],[Budget_Margin]]&gt;0,
(Table1[[#This Row],[Gross_Margin]]-Table1[[#This Row],[Budget_Margin]]) / Table1[[#This Row],[Budget_Margin]],
(Table1[[#This Row],[Gross_Margin]]-Table1[[#This Row],[Budget_Margin]]) / ABS(Table1[[#This Row],[Budget_Margin]])
)
)</f>
        <v>0.23571428571428571</v>
      </c>
      <c r="X1731" s="5" t="str">
        <f>IF(Table1[[#This Row],[Margin_Var]]&gt;=0, "Above Budget", "Below Budget")</f>
        <v>Above Budget</v>
      </c>
      <c r="Y1731" s="5">
        <f>IFERROR(Table1[[#This Row],[Gross_Margin]]/Table1[[#This Row],[Actual_Sales]],0)</f>
        <v>0.53067484662576692</v>
      </c>
      <c r="Z1731" s="5">
        <f>Table1[[#This Row],[Actual_Profit]]/Table1[[#This Row],[Actual_Sales]]</f>
        <v>0.32822085889570551</v>
      </c>
      <c r="AA1731">
        <v>66</v>
      </c>
      <c r="AB1731" s="5">
        <f>IFERROR(Table1[[#This Row],[Expenses]]/Table1[[#This Row],[Actual_Sales]],0)</f>
        <v>0.20245398773006135</v>
      </c>
      <c r="AC1731">
        <v>42</v>
      </c>
      <c r="AD1731">
        <v>1319</v>
      </c>
      <c r="AE1731" s="5">
        <f>IFERROR(Table1[[#This Row],[Inventory]]/Table1[[#This Row],[Actual_Sales]],0)</f>
        <v>4.0460122699386503</v>
      </c>
    </row>
    <row r="1732" spans="1:31" x14ac:dyDescent="0.25">
      <c r="A1732">
        <v>4221</v>
      </c>
      <c r="B1732">
        <v>857</v>
      </c>
      <c r="C1732">
        <v>7</v>
      </c>
      <c r="D1732" s="2">
        <v>40878</v>
      </c>
      <c r="E1732">
        <v>326</v>
      </c>
      <c r="F1732">
        <v>290</v>
      </c>
      <c r="G1732">
        <f>Table1[[#This Row],[Actual_Sales]]-Table1[[#This Row],[Budget_Sales]]</f>
        <v>36</v>
      </c>
      <c r="H1732" s="5">
        <f>IF(
Table1[[#This Row],[Budget_Sales]]=0,
"",
IF(
Table1[[#This Row],[Budget_Sales]]&gt;0,
(Table1[[#This Row],[Actual_Sales]]-Table1[[#This Row],[Budget_Sales]])/Table1[[#This Row],[Budget_Sales]],
(Table1[[#This Row],[Actual_Sales]]-Table1[[#This Row],[Budget_Sales]])/ABS(Table1[[#This Row],[Budget_Sales]])
)
)</f>
        <v>0.12413793103448276</v>
      </c>
      <c r="I1732" s="5" t="str">
        <f>IF(Table1[[#This Row],[Sales_Var]]&gt;=0,"Above Budget","Below Budget")</f>
        <v>Above Budget</v>
      </c>
      <c r="J1732">
        <f>Table1[[#This Row],[Actual_Sales]]-(Table1[[#This Row],[COGS]]+Table1[[#This Row],[Expenses]])</f>
        <v>107</v>
      </c>
      <c r="K1732">
        <v>80</v>
      </c>
      <c r="L1732">
        <f>Table1[[#This Row],[Actual_Profit]]-Table1[[#This Row],[Budget_Profit]]</f>
        <v>27</v>
      </c>
      <c r="M1732" s="5">
        <f>IF(
Table1[[#This Row],[Budget_Profit]]=0,
"",
IF(
Table1[[#This Row],[Budget_Profit]]&gt;0,
(Table1[[#This Row],[Actual_Profit]]-Table1[[#This Row],[Budget_Profit]])/Table1[[#This Row],[Budget_Profit]],
(Table1[[#This Row],[Actual_Profit]]-Table1[[#This Row],[Budget_Profit]])/ABS(Table1[[#This Row],[Budget_Profit]])
)
)</f>
        <v>0.33750000000000002</v>
      </c>
      <c r="N1732" s="5" t="str">
        <f>IF(Table1[[#This Row],[Profit_Var]]&gt;=0, "Above Budget", "Below Budget")</f>
        <v>Above Budget</v>
      </c>
      <c r="O1732">
        <v>153</v>
      </c>
      <c r="P1732">
        <v>150</v>
      </c>
      <c r="Q1732">
        <f>Table1[[#This Row],[COGS]]-Table1[[#This Row],[Budget_COGS]]</f>
        <v>3</v>
      </c>
      <c r="R1732" s="5">
        <f>IF(
Table1[[#This Row],[Budget_COGS]]=0,
"",
IF(
Table1[[#This Row],[Budget_COGS]]&gt;0,
(Table1[[#This Row],[Budget_COGS]]-Table1[[#This Row],[COGS]]) / Table1[[#This Row],[Budget_COGS]],
(Table1[[#This Row],[Budget_COGS]]-Table1[[#This Row],[COGS]]) / ABS(Table1[[#This Row],[Budget_COGS]])
)
)</f>
        <v>-0.02</v>
      </c>
      <c r="S1732" s="5" t="str">
        <f>IF(Table1[[#This Row],[COGS _Var]]&gt;=0, "Above Budget", "Below Budget")</f>
        <v>Above Budget</v>
      </c>
      <c r="T1732">
        <f>Table1[[#This Row],[Actual_Sales]]-Table1[[#This Row],[COGS]]</f>
        <v>173</v>
      </c>
      <c r="U1732">
        <v>140</v>
      </c>
      <c r="V1732">
        <f>Table1[[#This Row],[Gross_Margin]]-Table1[[#This Row],[Budget_Margin]]</f>
        <v>33</v>
      </c>
      <c r="W1732" s="5">
        <f>IF(
Table1[[#This Row],[Budget_Margin]]=0,
"",
IF(
Table1[[#This Row],[Budget_Margin]]&gt;0,
(Table1[[#This Row],[Gross_Margin]]-Table1[[#This Row],[Budget_Margin]]) / Table1[[#This Row],[Budget_Margin]],
(Table1[[#This Row],[Gross_Margin]]-Table1[[#This Row],[Budget_Margin]]) / ABS(Table1[[#This Row],[Budget_Margin]])
)
)</f>
        <v>0.23571428571428571</v>
      </c>
      <c r="X1732" s="5" t="str">
        <f>IF(Table1[[#This Row],[Margin_Var]]&gt;=0, "Above Budget", "Below Budget")</f>
        <v>Above Budget</v>
      </c>
      <c r="Y1732" s="5">
        <f>IFERROR(Table1[[#This Row],[Gross_Margin]]/Table1[[#This Row],[Actual_Sales]],0)</f>
        <v>0.53067484662576692</v>
      </c>
      <c r="Z1732" s="5">
        <f>Table1[[#This Row],[Actual_Profit]]/Table1[[#This Row],[Actual_Sales]]</f>
        <v>0.32822085889570551</v>
      </c>
      <c r="AA1732">
        <v>66</v>
      </c>
      <c r="AB1732" s="5">
        <f>IFERROR(Table1[[#This Row],[Expenses]]/Table1[[#This Row],[Actual_Sales]],0)</f>
        <v>0.20245398773006135</v>
      </c>
      <c r="AC1732">
        <v>42</v>
      </c>
      <c r="AD1732">
        <v>1319</v>
      </c>
      <c r="AE1732" s="5">
        <f>IFERROR(Table1[[#This Row],[Inventory]]/Table1[[#This Row],[Actual_Sales]],0)</f>
        <v>4.0460122699386503</v>
      </c>
    </row>
    <row r="1733" spans="1:31" x14ac:dyDescent="0.25">
      <c r="A1733">
        <v>4241</v>
      </c>
      <c r="B1733">
        <v>970</v>
      </c>
      <c r="C1733">
        <v>8</v>
      </c>
      <c r="D1733" s="2">
        <v>40878</v>
      </c>
      <c r="E1733">
        <v>326</v>
      </c>
      <c r="F1733">
        <v>280</v>
      </c>
      <c r="G1733">
        <f>Table1[[#This Row],[Actual_Sales]]-Table1[[#This Row],[Budget_Sales]]</f>
        <v>46</v>
      </c>
      <c r="H1733" s="5">
        <f>IF(
Table1[[#This Row],[Budget_Sales]]=0,
"",
IF(
Table1[[#This Row],[Budget_Sales]]&gt;0,
(Table1[[#This Row],[Actual_Sales]]-Table1[[#This Row],[Budget_Sales]])/Table1[[#This Row],[Budget_Sales]],
(Table1[[#This Row],[Actual_Sales]]-Table1[[#This Row],[Budget_Sales]])/ABS(Table1[[#This Row],[Budget_Sales]])
)
)</f>
        <v>0.16428571428571428</v>
      </c>
      <c r="I1733" s="5" t="str">
        <f>IF(Table1[[#This Row],[Sales_Var]]&gt;=0,"Above Budget","Below Budget")</f>
        <v>Above Budget</v>
      </c>
      <c r="J1733">
        <f>Table1[[#This Row],[Actual_Sales]]-(Table1[[#This Row],[COGS]]+Table1[[#This Row],[Expenses]])</f>
        <v>107</v>
      </c>
      <c r="K1733">
        <v>80</v>
      </c>
      <c r="L1733">
        <f>Table1[[#This Row],[Actual_Profit]]-Table1[[#This Row],[Budget_Profit]]</f>
        <v>27</v>
      </c>
      <c r="M1733" s="5">
        <f>IF(
Table1[[#This Row],[Budget_Profit]]=0,
"",
IF(
Table1[[#This Row],[Budget_Profit]]&gt;0,
(Table1[[#This Row],[Actual_Profit]]-Table1[[#This Row],[Budget_Profit]])/Table1[[#This Row],[Budget_Profit]],
(Table1[[#This Row],[Actual_Profit]]-Table1[[#This Row],[Budget_Profit]])/ABS(Table1[[#This Row],[Budget_Profit]])
)
)</f>
        <v>0.33750000000000002</v>
      </c>
      <c r="N1733" s="5" t="str">
        <f>IF(Table1[[#This Row],[Profit_Var]]&gt;=0, "Above Budget", "Below Budget")</f>
        <v>Above Budget</v>
      </c>
      <c r="O1733">
        <v>153</v>
      </c>
      <c r="P1733">
        <v>140</v>
      </c>
      <c r="Q1733">
        <f>Table1[[#This Row],[COGS]]-Table1[[#This Row],[Budget_COGS]]</f>
        <v>13</v>
      </c>
      <c r="R1733" s="5">
        <f>IF(
Table1[[#This Row],[Budget_COGS]]=0,
"",
IF(
Table1[[#This Row],[Budget_COGS]]&gt;0,
(Table1[[#This Row],[Budget_COGS]]-Table1[[#This Row],[COGS]]) / Table1[[#This Row],[Budget_COGS]],
(Table1[[#This Row],[Budget_COGS]]-Table1[[#This Row],[COGS]]) / ABS(Table1[[#This Row],[Budget_COGS]])
)
)</f>
        <v>-9.285714285714286E-2</v>
      </c>
      <c r="S1733" s="5" t="str">
        <f>IF(Table1[[#This Row],[COGS _Var]]&gt;=0, "Above Budget", "Below Budget")</f>
        <v>Above Budget</v>
      </c>
      <c r="T1733">
        <f>Table1[[#This Row],[Actual_Sales]]-Table1[[#This Row],[COGS]]</f>
        <v>173</v>
      </c>
      <c r="U1733">
        <v>140</v>
      </c>
      <c r="V1733">
        <f>Table1[[#This Row],[Gross_Margin]]-Table1[[#This Row],[Budget_Margin]]</f>
        <v>33</v>
      </c>
      <c r="W1733" s="5">
        <f>IF(
Table1[[#This Row],[Budget_Margin]]=0,
"",
IF(
Table1[[#This Row],[Budget_Margin]]&gt;0,
(Table1[[#This Row],[Gross_Margin]]-Table1[[#This Row],[Budget_Margin]]) / Table1[[#This Row],[Budget_Margin]],
(Table1[[#This Row],[Gross_Margin]]-Table1[[#This Row],[Budget_Margin]]) / ABS(Table1[[#This Row],[Budget_Margin]])
)
)</f>
        <v>0.23571428571428571</v>
      </c>
      <c r="X1733" s="5" t="str">
        <f>IF(Table1[[#This Row],[Margin_Var]]&gt;=0, "Above Budget", "Below Budget")</f>
        <v>Above Budget</v>
      </c>
      <c r="Y1733" s="5">
        <f>IFERROR(Table1[[#This Row],[Gross_Margin]]/Table1[[#This Row],[Actual_Sales]],0)</f>
        <v>0.53067484662576692</v>
      </c>
      <c r="Z1733" s="5">
        <f>Table1[[#This Row],[Actual_Profit]]/Table1[[#This Row],[Actual_Sales]]</f>
        <v>0.32822085889570551</v>
      </c>
      <c r="AA1733">
        <v>66</v>
      </c>
      <c r="AB1733" s="5">
        <f>IFERROR(Table1[[#This Row],[Expenses]]/Table1[[#This Row],[Actual_Sales]],0)</f>
        <v>0.20245398773006135</v>
      </c>
      <c r="AC1733">
        <v>42</v>
      </c>
      <c r="AD1733">
        <v>1319</v>
      </c>
      <c r="AE1733" s="5">
        <f>IFERROR(Table1[[#This Row],[Inventory]]/Table1[[#This Row],[Actual_Sales]],0)</f>
        <v>4.0460122699386503</v>
      </c>
    </row>
    <row r="1734" spans="1:31" x14ac:dyDescent="0.25">
      <c r="A1734">
        <v>3923</v>
      </c>
      <c r="B1734">
        <v>337</v>
      </c>
      <c r="C1734">
        <v>6</v>
      </c>
      <c r="D1734" s="2">
        <v>40848</v>
      </c>
      <c r="E1734">
        <v>128</v>
      </c>
      <c r="F1734">
        <v>90</v>
      </c>
      <c r="G1734">
        <f>Table1[[#This Row],[Actual_Sales]]-Table1[[#This Row],[Budget_Sales]]</f>
        <v>38</v>
      </c>
      <c r="H1734" s="5">
        <f>IF(
Table1[[#This Row],[Budget_Sales]]=0,
"",
IF(
Table1[[#This Row],[Budget_Sales]]&gt;0,
(Table1[[#This Row],[Actual_Sales]]-Table1[[#This Row],[Budget_Sales]])/Table1[[#This Row],[Budget_Sales]],
(Table1[[#This Row],[Actual_Sales]]-Table1[[#This Row],[Budget_Sales]])/ABS(Table1[[#This Row],[Budget_Sales]])
)
)</f>
        <v>0.42222222222222222</v>
      </c>
      <c r="I1734" s="5" t="str">
        <f>IF(Table1[[#This Row],[Sales_Var]]&gt;=0,"Above Budget","Below Budget")</f>
        <v>Above Budget</v>
      </c>
      <c r="J1734">
        <f>Table1[[#This Row],[Actual_Sales]]-(Table1[[#This Row],[COGS]]+Table1[[#This Row],[Expenses]])</f>
        <v>42</v>
      </c>
      <c r="K1734">
        <v>30</v>
      </c>
      <c r="L1734">
        <f>Table1[[#This Row],[Actual_Profit]]-Table1[[#This Row],[Budget_Profit]]</f>
        <v>12</v>
      </c>
      <c r="M1734" s="5">
        <f>IF(
Table1[[#This Row],[Budget_Profit]]=0,
"",
IF(
Table1[[#This Row],[Budget_Profit]]&gt;0,
(Table1[[#This Row],[Actual_Profit]]-Table1[[#This Row],[Budget_Profit]])/Table1[[#This Row],[Budget_Profit]],
(Table1[[#This Row],[Actual_Profit]]-Table1[[#This Row],[Budget_Profit]])/ABS(Table1[[#This Row],[Budget_Profit]])
)
)</f>
        <v>0.4</v>
      </c>
      <c r="N1734" s="5" t="str">
        <f>IF(Table1[[#This Row],[Profit_Var]]&gt;=0, "Above Budget", "Below Budget")</f>
        <v>Above Budget</v>
      </c>
      <c r="O1734">
        <v>49</v>
      </c>
      <c r="P1734">
        <v>30</v>
      </c>
      <c r="Q1734">
        <f>Table1[[#This Row],[COGS]]-Table1[[#This Row],[Budget_COGS]]</f>
        <v>19</v>
      </c>
      <c r="R1734" s="5">
        <f>IF(
Table1[[#This Row],[Budget_COGS]]=0,
"",
IF(
Table1[[#This Row],[Budget_COGS]]&gt;0,
(Table1[[#This Row],[Budget_COGS]]-Table1[[#This Row],[COGS]]) / Table1[[#This Row],[Budget_COGS]],
(Table1[[#This Row],[Budget_COGS]]-Table1[[#This Row],[COGS]]) / ABS(Table1[[#This Row],[Budget_COGS]])
)
)</f>
        <v>-0.6333333333333333</v>
      </c>
      <c r="S1734" s="5" t="str">
        <f>IF(Table1[[#This Row],[COGS _Var]]&gt;=0, "Above Budget", "Below Budget")</f>
        <v>Above Budget</v>
      </c>
      <c r="T1734">
        <f>Table1[[#This Row],[Actual_Sales]]-Table1[[#This Row],[COGS]]</f>
        <v>79</v>
      </c>
      <c r="U1734">
        <v>60</v>
      </c>
      <c r="V1734">
        <f>Table1[[#This Row],[Gross_Margin]]-Table1[[#This Row],[Budget_Margin]]</f>
        <v>19</v>
      </c>
      <c r="W1734" s="5">
        <f>IF(
Table1[[#This Row],[Budget_Margin]]=0,
"",
IF(
Table1[[#This Row],[Budget_Margin]]&gt;0,
(Table1[[#This Row],[Gross_Margin]]-Table1[[#This Row],[Budget_Margin]]) / Table1[[#This Row],[Budget_Margin]],
(Table1[[#This Row],[Gross_Margin]]-Table1[[#This Row],[Budget_Margin]]) / ABS(Table1[[#This Row],[Budget_Margin]])
)
)</f>
        <v>0.31666666666666665</v>
      </c>
      <c r="X1734" s="5" t="str">
        <f>IF(Table1[[#This Row],[Margin_Var]]&gt;=0, "Above Budget", "Below Budget")</f>
        <v>Above Budget</v>
      </c>
      <c r="Y1734" s="5">
        <f>IFERROR(Table1[[#This Row],[Gross_Margin]]/Table1[[#This Row],[Actual_Sales]],0)</f>
        <v>0.6171875</v>
      </c>
      <c r="Z1734" s="5">
        <f>Table1[[#This Row],[Actual_Profit]]/Table1[[#This Row],[Actual_Sales]]</f>
        <v>0.328125</v>
      </c>
      <c r="AA1734">
        <v>37</v>
      </c>
      <c r="AB1734" s="5">
        <f>IFERROR(Table1[[#This Row],[Expenses]]/Table1[[#This Row],[Actual_Sales]],0)</f>
        <v>0.2890625</v>
      </c>
      <c r="AC1734">
        <v>15</v>
      </c>
      <c r="AD1734">
        <v>454</v>
      </c>
      <c r="AE1734" s="5">
        <f>IFERROR(Table1[[#This Row],[Inventory]]/Table1[[#This Row],[Actual_Sales]],0)</f>
        <v>3.546875</v>
      </c>
    </row>
    <row r="1735" spans="1:31" x14ac:dyDescent="0.25">
      <c r="A1735">
        <v>3898</v>
      </c>
      <c r="B1735">
        <v>206</v>
      </c>
      <c r="C1735">
        <v>12</v>
      </c>
      <c r="D1735" s="2">
        <v>40848</v>
      </c>
      <c r="E1735">
        <v>128</v>
      </c>
      <c r="F1735">
        <v>80</v>
      </c>
      <c r="G1735">
        <f>Table1[[#This Row],[Actual_Sales]]-Table1[[#This Row],[Budget_Sales]]</f>
        <v>48</v>
      </c>
      <c r="H1735" s="5">
        <f>IF(
Table1[[#This Row],[Budget_Sales]]=0,
"",
IF(
Table1[[#This Row],[Budget_Sales]]&gt;0,
(Table1[[#This Row],[Actual_Sales]]-Table1[[#This Row],[Budget_Sales]])/Table1[[#This Row],[Budget_Sales]],
(Table1[[#This Row],[Actual_Sales]]-Table1[[#This Row],[Budget_Sales]])/ABS(Table1[[#This Row],[Budget_Sales]])
)
)</f>
        <v>0.6</v>
      </c>
      <c r="I1735" s="5" t="str">
        <f>IF(Table1[[#This Row],[Sales_Var]]&gt;=0,"Above Budget","Below Budget")</f>
        <v>Above Budget</v>
      </c>
      <c r="J1735">
        <f>Table1[[#This Row],[Actual_Sales]]-(Table1[[#This Row],[COGS]]+Table1[[#This Row],[Expenses]])</f>
        <v>42</v>
      </c>
      <c r="K1735">
        <v>30</v>
      </c>
      <c r="L1735">
        <f>Table1[[#This Row],[Actual_Profit]]-Table1[[#This Row],[Budget_Profit]]</f>
        <v>12</v>
      </c>
      <c r="M1735" s="5">
        <f>IF(
Table1[[#This Row],[Budget_Profit]]=0,
"",
IF(
Table1[[#This Row],[Budget_Profit]]&gt;0,
(Table1[[#This Row],[Actual_Profit]]-Table1[[#This Row],[Budget_Profit]])/Table1[[#This Row],[Budget_Profit]],
(Table1[[#This Row],[Actual_Profit]]-Table1[[#This Row],[Budget_Profit]])/ABS(Table1[[#This Row],[Budget_Profit]])
)
)</f>
        <v>0.4</v>
      </c>
      <c r="N1735" s="5" t="str">
        <f>IF(Table1[[#This Row],[Profit_Var]]&gt;=0, "Above Budget", "Below Budget")</f>
        <v>Above Budget</v>
      </c>
      <c r="O1735">
        <v>49</v>
      </c>
      <c r="P1735">
        <v>30</v>
      </c>
      <c r="Q1735">
        <f>Table1[[#This Row],[COGS]]-Table1[[#This Row],[Budget_COGS]]</f>
        <v>19</v>
      </c>
      <c r="R1735" s="5">
        <f>IF(
Table1[[#This Row],[Budget_COGS]]=0,
"",
IF(
Table1[[#This Row],[Budget_COGS]]&gt;0,
(Table1[[#This Row],[Budget_COGS]]-Table1[[#This Row],[COGS]]) / Table1[[#This Row],[Budget_COGS]],
(Table1[[#This Row],[Budget_COGS]]-Table1[[#This Row],[COGS]]) / ABS(Table1[[#This Row],[Budget_COGS]])
)
)</f>
        <v>-0.6333333333333333</v>
      </c>
      <c r="S1735" s="5" t="str">
        <f>IF(Table1[[#This Row],[COGS _Var]]&gt;=0, "Above Budget", "Below Budget")</f>
        <v>Above Budget</v>
      </c>
      <c r="T1735">
        <f>Table1[[#This Row],[Actual_Sales]]-Table1[[#This Row],[COGS]]</f>
        <v>79</v>
      </c>
      <c r="U1735">
        <v>50</v>
      </c>
      <c r="V1735">
        <f>Table1[[#This Row],[Gross_Margin]]-Table1[[#This Row],[Budget_Margin]]</f>
        <v>29</v>
      </c>
      <c r="W1735" s="5">
        <f>IF(
Table1[[#This Row],[Budget_Margin]]=0,
"",
IF(
Table1[[#This Row],[Budget_Margin]]&gt;0,
(Table1[[#This Row],[Gross_Margin]]-Table1[[#This Row],[Budget_Margin]]) / Table1[[#This Row],[Budget_Margin]],
(Table1[[#This Row],[Gross_Margin]]-Table1[[#This Row],[Budget_Margin]]) / ABS(Table1[[#This Row],[Budget_Margin]])
)
)</f>
        <v>0.57999999999999996</v>
      </c>
      <c r="X1735" s="5" t="str">
        <f>IF(Table1[[#This Row],[Margin_Var]]&gt;=0, "Above Budget", "Below Budget")</f>
        <v>Above Budget</v>
      </c>
      <c r="Y1735" s="5">
        <f>IFERROR(Table1[[#This Row],[Gross_Margin]]/Table1[[#This Row],[Actual_Sales]],0)</f>
        <v>0.6171875</v>
      </c>
      <c r="Z1735" s="5">
        <f>Table1[[#This Row],[Actual_Profit]]/Table1[[#This Row],[Actual_Sales]]</f>
        <v>0.328125</v>
      </c>
      <c r="AA1735">
        <v>37</v>
      </c>
      <c r="AB1735" s="5">
        <f>IFERROR(Table1[[#This Row],[Expenses]]/Table1[[#This Row],[Actual_Sales]],0)</f>
        <v>0.2890625</v>
      </c>
      <c r="AC1735">
        <v>15</v>
      </c>
      <c r="AD1735">
        <v>454</v>
      </c>
      <c r="AE1735" s="5">
        <f>IFERROR(Table1[[#This Row],[Inventory]]/Table1[[#This Row],[Actual_Sales]],0)</f>
        <v>3.546875</v>
      </c>
    </row>
    <row r="1736" spans="1:31" x14ac:dyDescent="0.25">
      <c r="A1736">
        <v>3692</v>
      </c>
      <c r="B1736">
        <v>801</v>
      </c>
      <c r="C1736">
        <v>8</v>
      </c>
      <c r="D1736" s="2">
        <v>40787</v>
      </c>
      <c r="E1736">
        <v>128</v>
      </c>
      <c r="F1736">
        <v>100</v>
      </c>
      <c r="G1736">
        <f>Table1[[#This Row],[Actual_Sales]]-Table1[[#This Row],[Budget_Sales]]</f>
        <v>28</v>
      </c>
      <c r="H1736" s="5">
        <f>IF(
Table1[[#This Row],[Budget_Sales]]=0,
"",
IF(
Table1[[#This Row],[Budget_Sales]]&gt;0,
(Table1[[#This Row],[Actual_Sales]]-Table1[[#This Row],[Budget_Sales]])/Table1[[#This Row],[Budget_Sales]],
(Table1[[#This Row],[Actual_Sales]]-Table1[[#This Row],[Budget_Sales]])/ABS(Table1[[#This Row],[Budget_Sales]])
)
)</f>
        <v>0.28000000000000003</v>
      </c>
      <c r="I1736" s="5" t="str">
        <f>IF(Table1[[#This Row],[Sales_Var]]&gt;=0,"Above Budget","Below Budget")</f>
        <v>Above Budget</v>
      </c>
      <c r="J1736">
        <f>Table1[[#This Row],[Actual_Sales]]-(Table1[[#This Row],[COGS]]+Table1[[#This Row],[Expenses]])</f>
        <v>42</v>
      </c>
      <c r="K1736">
        <v>40</v>
      </c>
      <c r="L1736">
        <f>Table1[[#This Row],[Actual_Profit]]-Table1[[#This Row],[Budget_Profit]]</f>
        <v>2</v>
      </c>
      <c r="M1736" s="5">
        <f>IF(
Table1[[#This Row],[Budget_Profit]]=0,
"",
IF(
Table1[[#This Row],[Budget_Profit]]&gt;0,
(Table1[[#This Row],[Actual_Profit]]-Table1[[#This Row],[Budget_Profit]])/Table1[[#This Row],[Budget_Profit]],
(Table1[[#This Row],[Actual_Profit]]-Table1[[#This Row],[Budget_Profit]])/ABS(Table1[[#This Row],[Budget_Profit]])
)
)</f>
        <v>0.05</v>
      </c>
      <c r="N1736" s="5" t="str">
        <f>IF(Table1[[#This Row],[Profit_Var]]&gt;=0, "Above Budget", "Below Budget")</f>
        <v>Above Budget</v>
      </c>
      <c r="O1736">
        <v>49</v>
      </c>
      <c r="P1736">
        <v>40</v>
      </c>
      <c r="Q1736">
        <f>Table1[[#This Row],[COGS]]-Table1[[#This Row],[Budget_COGS]]</f>
        <v>9</v>
      </c>
      <c r="R1736" s="5">
        <f>IF(
Table1[[#This Row],[Budget_COGS]]=0,
"",
IF(
Table1[[#This Row],[Budget_COGS]]&gt;0,
(Table1[[#This Row],[Budget_COGS]]-Table1[[#This Row],[COGS]]) / Table1[[#This Row],[Budget_COGS]],
(Table1[[#This Row],[Budget_COGS]]-Table1[[#This Row],[COGS]]) / ABS(Table1[[#This Row],[Budget_COGS]])
)
)</f>
        <v>-0.22500000000000001</v>
      </c>
      <c r="S1736" s="5" t="str">
        <f>IF(Table1[[#This Row],[COGS _Var]]&gt;=0, "Above Budget", "Below Budget")</f>
        <v>Above Budget</v>
      </c>
      <c r="T1736">
        <f>Table1[[#This Row],[Actual_Sales]]-Table1[[#This Row],[COGS]]</f>
        <v>79</v>
      </c>
      <c r="U1736">
        <v>60</v>
      </c>
      <c r="V1736">
        <f>Table1[[#This Row],[Gross_Margin]]-Table1[[#This Row],[Budget_Margin]]</f>
        <v>19</v>
      </c>
      <c r="W1736" s="5">
        <f>IF(
Table1[[#This Row],[Budget_Margin]]=0,
"",
IF(
Table1[[#This Row],[Budget_Margin]]&gt;0,
(Table1[[#This Row],[Gross_Margin]]-Table1[[#This Row],[Budget_Margin]]) / Table1[[#This Row],[Budget_Margin]],
(Table1[[#This Row],[Gross_Margin]]-Table1[[#This Row],[Budget_Margin]]) / ABS(Table1[[#This Row],[Budget_Margin]])
)
)</f>
        <v>0.31666666666666665</v>
      </c>
      <c r="X1736" s="5" t="str">
        <f>IF(Table1[[#This Row],[Margin_Var]]&gt;=0, "Above Budget", "Below Budget")</f>
        <v>Above Budget</v>
      </c>
      <c r="Y1736" s="5">
        <f>IFERROR(Table1[[#This Row],[Gross_Margin]]/Table1[[#This Row],[Actual_Sales]],0)</f>
        <v>0.6171875</v>
      </c>
      <c r="Z1736" s="5">
        <f>Table1[[#This Row],[Actual_Profit]]/Table1[[#This Row],[Actual_Sales]]</f>
        <v>0.328125</v>
      </c>
      <c r="AA1736">
        <v>37</v>
      </c>
      <c r="AB1736" s="5">
        <f>IFERROR(Table1[[#This Row],[Expenses]]/Table1[[#This Row],[Actual_Sales]],0)</f>
        <v>0.2890625</v>
      </c>
      <c r="AC1736">
        <v>15</v>
      </c>
      <c r="AD1736">
        <v>315</v>
      </c>
      <c r="AE1736" s="5">
        <f>IFERROR(Table1[[#This Row],[Inventory]]/Table1[[#This Row],[Actual_Sales]],0)</f>
        <v>2.4609375</v>
      </c>
    </row>
    <row r="1737" spans="1:31" x14ac:dyDescent="0.25">
      <c r="A1737">
        <v>4056</v>
      </c>
      <c r="B1737">
        <v>920</v>
      </c>
      <c r="C1737">
        <v>3</v>
      </c>
      <c r="D1737" s="2">
        <v>40848</v>
      </c>
      <c r="E1737">
        <v>192</v>
      </c>
      <c r="F1737">
        <v>170</v>
      </c>
      <c r="G1737">
        <f>Table1[[#This Row],[Actual_Sales]]-Table1[[#This Row],[Budget_Sales]]</f>
        <v>22</v>
      </c>
      <c r="H1737" s="5">
        <f>IF(
Table1[[#This Row],[Budget_Sales]]=0,
"",
IF(
Table1[[#This Row],[Budget_Sales]]&gt;0,
(Table1[[#This Row],[Actual_Sales]]-Table1[[#This Row],[Budget_Sales]])/Table1[[#This Row],[Budget_Sales]],
(Table1[[#This Row],[Actual_Sales]]-Table1[[#This Row],[Budget_Sales]])/ABS(Table1[[#This Row],[Budget_Sales]])
)
)</f>
        <v>0.12941176470588237</v>
      </c>
      <c r="I1737" s="5" t="str">
        <f>IF(Table1[[#This Row],[Sales_Var]]&gt;=0,"Above Budget","Below Budget")</f>
        <v>Above Budget</v>
      </c>
      <c r="J1737">
        <f>Table1[[#This Row],[Actual_Sales]]-(Table1[[#This Row],[COGS]]+Table1[[#This Row],[Expenses]])</f>
        <v>63</v>
      </c>
      <c r="K1737">
        <v>60</v>
      </c>
      <c r="L1737">
        <f>Table1[[#This Row],[Actual_Profit]]-Table1[[#This Row],[Budget_Profit]]</f>
        <v>3</v>
      </c>
      <c r="M1737" s="5">
        <f>IF(
Table1[[#This Row],[Budget_Profit]]=0,
"",
IF(
Table1[[#This Row],[Budget_Profit]]&gt;0,
(Table1[[#This Row],[Actual_Profit]]-Table1[[#This Row],[Budget_Profit]])/Table1[[#This Row],[Budget_Profit]],
(Table1[[#This Row],[Actual_Profit]]-Table1[[#This Row],[Budget_Profit]])/ABS(Table1[[#This Row],[Budget_Profit]])
)
)</f>
        <v>0.05</v>
      </c>
      <c r="N1737" s="5" t="str">
        <f>IF(Table1[[#This Row],[Profit_Var]]&gt;=0, "Above Budget", "Below Budget")</f>
        <v>Above Budget</v>
      </c>
      <c r="O1737">
        <v>77</v>
      </c>
      <c r="P1737">
        <v>70</v>
      </c>
      <c r="Q1737">
        <f>Table1[[#This Row],[COGS]]-Table1[[#This Row],[Budget_COGS]]</f>
        <v>7</v>
      </c>
      <c r="R1737" s="5">
        <f>IF(
Table1[[#This Row],[Budget_COGS]]=0,
"",
IF(
Table1[[#This Row],[Budget_COGS]]&gt;0,
(Table1[[#This Row],[Budget_COGS]]-Table1[[#This Row],[COGS]]) / Table1[[#This Row],[Budget_COGS]],
(Table1[[#This Row],[Budget_COGS]]-Table1[[#This Row],[COGS]]) / ABS(Table1[[#This Row],[Budget_COGS]])
)
)</f>
        <v>-0.1</v>
      </c>
      <c r="S1737" s="5" t="str">
        <f>IF(Table1[[#This Row],[COGS _Var]]&gt;=0, "Above Budget", "Below Budget")</f>
        <v>Above Budget</v>
      </c>
      <c r="T1737">
        <f>Table1[[#This Row],[Actual_Sales]]-Table1[[#This Row],[COGS]]</f>
        <v>115</v>
      </c>
      <c r="U1737">
        <v>100</v>
      </c>
      <c r="V1737">
        <f>Table1[[#This Row],[Gross_Margin]]-Table1[[#This Row],[Budget_Margin]]</f>
        <v>15</v>
      </c>
      <c r="W1737" s="5">
        <f>IF(
Table1[[#This Row],[Budget_Margin]]=0,
"",
IF(
Table1[[#This Row],[Budget_Margin]]&gt;0,
(Table1[[#This Row],[Gross_Margin]]-Table1[[#This Row],[Budget_Margin]]) / Table1[[#This Row],[Budget_Margin]],
(Table1[[#This Row],[Gross_Margin]]-Table1[[#This Row],[Budget_Margin]]) / ABS(Table1[[#This Row],[Budget_Margin]])
)
)</f>
        <v>0.15</v>
      </c>
      <c r="X1737" s="5" t="str">
        <f>IF(Table1[[#This Row],[Margin_Var]]&gt;=0, "Above Budget", "Below Budget")</f>
        <v>Above Budget</v>
      </c>
      <c r="Y1737" s="5">
        <f>IFERROR(Table1[[#This Row],[Gross_Margin]]/Table1[[#This Row],[Actual_Sales]],0)</f>
        <v>0.59895833333333337</v>
      </c>
      <c r="Z1737" s="5">
        <f>Table1[[#This Row],[Actual_Profit]]/Table1[[#This Row],[Actual_Sales]]</f>
        <v>0.328125</v>
      </c>
      <c r="AA1737">
        <v>52</v>
      </c>
      <c r="AB1737" s="5">
        <f>IFERROR(Table1[[#This Row],[Expenses]]/Table1[[#This Row],[Actual_Sales]],0)</f>
        <v>0.27083333333333331</v>
      </c>
      <c r="AC1737">
        <v>25</v>
      </c>
      <c r="AD1737">
        <v>557</v>
      </c>
      <c r="AE1737" s="5">
        <f>IFERROR(Table1[[#This Row],[Inventory]]/Table1[[#This Row],[Actual_Sales]],0)</f>
        <v>2.9010416666666665</v>
      </c>
    </row>
    <row r="1738" spans="1:31" x14ac:dyDescent="0.25">
      <c r="A1738">
        <v>4025</v>
      </c>
      <c r="B1738">
        <v>772</v>
      </c>
      <c r="C1738">
        <v>6</v>
      </c>
      <c r="D1738" s="2">
        <v>40848</v>
      </c>
      <c r="E1738">
        <v>192</v>
      </c>
      <c r="F1738">
        <v>170</v>
      </c>
      <c r="G1738">
        <f>Table1[[#This Row],[Actual_Sales]]-Table1[[#This Row],[Budget_Sales]]</f>
        <v>22</v>
      </c>
      <c r="H1738" s="5">
        <f>IF(
Table1[[#This Row],[Budget_Sales]]=0,
"",
IF(
Table1[[#This Row],[Budget_Sales]]&gt;0,
(Table1[[#This Row],[Actual_Sales]]-Table1[[#This Row],[Budget_Sales]])/Table1[[#This Row],[Budget_Sales]],
(Table1[[#This Row],[Actual_Sales]]-Table1[[#This Row],[Budget_Sales]])/ABS(Table1[[#This Row],[Budget_Sales]])
)
)</f>
        <v>0.12941176470588237</v>
      </c>
      <c r="I1738" s="5" t="str">
        <f>IF(Table1[[#This Row],[Sales_Var]]&gt;=0,"Above Budget","Below Budget")</f>
        <v>Above Budget</v>
      </c>
      <c r="J1738">
        <f>Table1[[#This Row],[Actual_Sales]]-(Table1[[#This Row],[COGS]]+Table1[[#This Row],[Expenses]])</f>
        <v>63</v>
      </c>
      <c r="K1738">
        <v>60</v>
      </c>
      <c r="L1738">
        <f>Table1[[#This Row],[Actual_Profit]]-Table1[[#This Row],[Budget_Profit]]</f>
        <v>3</v>
      </c>
      <c r="M1738" s="5">
        <f>IF(
Table1[[#This Row],[Budget_Profit]]=0,
"",
IF(
Table1[[#This Row],[Budget_Profit]]&gt;0,
(Table1[[#This Row],[Actual_Profit]]-Table1[[#This Row],[Budget_Profit]])/Table1[[#This Row],[Budget_Profit]],
(Table1[[#This Row],[Actual_Profit]]-Table1[[#This Row],[Budget_Profit]])/ABS(Table1[[#This Row],[Budget_Profit]])
)
)</f>
        <v>0.05</v>
      </c>
      <c r="N1738" s="5" t="str">
        <f>IF(Table1[[#This Row],[Profit_Var]]&gt;=0, "Above Budget", "Below Budget")</f>
        <v>Above Budget</v>
      </c>
      <c r="O1738">
        <v>77</v>
      </c>
      <c r="P1738">
        <v>70</v>
      </c>
      <c r="Q1738">
        <f>Table1[[#This Row],[COGS]]-Table1[[#This Row],[Budget_COGS]]</f>
        <v>7</v>
      </c>
      <c r="R1738" s="5">
        <f>IF(
Table1[[#This Row],[Budget_COGS]]=0,
"",
IF(
Table1[[#This Row],[Budget_COGS]]&gt;0,
(Table1[[#This Row],[Budget_COGS]]-Table1[[#This Row],[COGS]]) / Table1[[#This Row],[Budget_COGS]],
(Table1[[#This Row],[Budget_COGS]]-Table1[[#This Row],[COGS]]) / ABS(Table1[[#This Row],[Budget_COGS]])
)
)</f>
        <v>-0.1</v>
      </c>
      <c r="S1738" s="5" t="str">
        <f>IF(Table1[[#This Row],[COGS _Var]]&gt;=0, "Above Budget", "Below Budget")</f>
        <v>Above Budget</v>
      </c>
      <c r="T1738">
        <f>Table1[[#This Row],[Actual_Sales]]-Table1[[#This Row],[COGS]]</f>
        <v>115</v>
      </c>
      <c r="U1738">
        <v>100</v>
      </c>
      <c r="V1738">
        <f>Table1[[#This Row],[Gross_Margin]]-Table1[[#This Row],[Budget_Margin]]</f>
        <v>15</v>
      </c>
      <c r="W1738" s="5">
        <f>IF(
Table1[[#This Row],[Budget_Margin]]=0,
"",
IF(
Table1[[#This Row],[Budget_Margin]]&gt;0,
(Table1[[#This Row],[Gross_Margin]]-Table1[[#This Row],[Budget_Margin]]) / Table1[[#This Row],[Budget_Margin]],
(Table1[[#This Row],[Gross_Margin]]-Table1[[#This Row],[Budget_Margin]]) / ABS(Table1[[#This Row],[Budget_Margin]])
)
)</f>
        <v>0.15</v>
      </c>
      <c r="X1738" s="5" t="str">
        <f>IF(Table1[[#This Row],[Margin_Var]]&gt;=0, "Above Budget", "Below Budget")</f>
        <v>Above Budget</v>
      </c>
      <c r="Y1738" s="5">
        <f>IFERROR(Table1[[#This Row],[Gross_Margin]]/Table1[[#This Row],[Actual_Sales]],0)</f>
        <v>0.59895833333333337</v>
      </c>
      <c r="Z1738" s="5">
        <f>Table1[[#This Row],[Actual_Profit]]/Table1[[#This Row],[Actual_Sales]]</f>
        <v>0.328125</v>
      </c>
      <c r="AA1738">
        <v>52</v>
      </c>
      <c r="AB1738" s="5">
        <f>IFERROR(Table1[[#This Row],[Expenses]]/Table1[[#This Row],[Actual_Sales]],0)</f>
        <v>0.27083333333333331</v>
      </c>
      <c r="AC1738">
        <v>25</v>
      </c>
      <c r="AD1738">
        <v>557</v>
      </c>
      <c r="AE1738" s="5">
        <f>IFERROR(Table1[[#This Row],[Inventory]]/Table1[[#This Row],[Actual_Sales]],0)</f>
        <v>2.9010416666666665</v>
      </c>
    </row>
    <row r="1739" spans="1:31" x14ac:dyDescent="0.25">
      <c r="A1739">
        <v>2330</v>
      </c>
      <c r="B1739">
        <v>352</v>
      </c>
      <c r="C1739">
        <v>6</v>
      </c>
      <c r="D1739" s="2">
        <v>40575</v>
      </c>
      <c r="E1739">
        <v>192</v>
      </c>
      <c r="F1739">
        <v>170</v>
      </c>
      <c r="G1739">
        <f>Table1[[#This Row],[Actual_Sales]]-Table1[[#This Row],[Budget_Sales]]</f>
        <v>22</v>
      </c>
      <c r="H1739" s="5">
        <f>IF(
Table1[[#This Row],[Budget_Sales]]=0,
"",
IF(
Table1[[#This Row],[Budget_Sales]]&gt;0,
(Table1[[#This Row],[Actual_Sales]]-Table1[[#This Row],[Budget_Sales]])/Table1[[#This Row],[Budget_Sales]],
(Table1[[#This Row],[Actual_Sales]]-Table1[[#This Row],[Budget_Sales]])/ABS(Table1[[#This Row],[Budget_Sales]])
)
)</f>
        <v>0.12941176470588237</v>
      </c>
      <c r="I1739" s="5" t="str">
        <f>IF(Table1[[#This Row],[Sales_Var]]&gt;=0,"Above Budget","Below Budget")</f>
        <v>Above Budget</v>
      </c>
      <c r="J1739">
        <f>Table1[[#This Row],[Actual_Sales]]-(Table1[[#This Row],[COGS]]+Table1[[#This Row],[Expenses]])</f>
        <v>63</v>
      </c>
      <c r="K1739">
        <v>60</v>
      </c>
      <c r="L1739">
        <f>Table1[[#This Row],[Actual_Profit]]-Table1[[#This Row],[Budget_Profit]]</f>
        <v>3</v>
      </c>
      <c r="M1739" s="5">
        <f>IF(
Table1[[#This Row],[Budget_Profit]]=0,
"",
IF(
Table1[[#This Row],[Budget_Profit]]&gt;0,
(Table1[[#This Row],[Actual_Profit]]-Table1[[#This Row],[Budget_Profit]])/Table1[[#This Row],[Budget_Profit]],
(Table1[[#This Row],[Actual_Profit]]-Table1[[#This Row],[Budget_Profit]])/ABS(Table1[[#This Row],[Budget_Profit]])
)
)</f>
        <v>0.05</v>
      </c>
      <c r="N1739" s="5" t="str">
        <f>IF(Table1[[#This Row],[Profit_Var]]&gt;=0, "Above Budget", "Below Budget")</f>
        <v>Above Budget</v>
      </c>
      <c r="O1739">
        <v>77</v>
      </c>
      <c r="P1739">
        <v>70</v>
      </c>
      <c r="Q1739">
        <f>Table1[[#This Row],[COGS]]-Table1[[#This Row],[Budget_COGS]]</f>
        <v>7</v>
      </c>
      <c r="R1739" s="5">
        <f>IF(
Table1[[#This Row],[Budget_COGS]]=0,
"",
IF(
Table1[[#This Row],[Budget_COGS]]&gt;0,
(Table1[[#This Row],[Budget_COGS]]-Table1[[#This Row],[COGS]]) / Table1[[#This Row],[Budget_COGS]],
(Table1[[#This Row],[Budget_COGS]]-Table1[[#This Row],[COGS]]) / ABS(Table1[[#This Row],[Budget_COGS]])
)
)</f>
        <v>-0.1</v>
      </c>
      <c r="S1739" s="5" t="str">
        <f>IF(Table1[[#This Row],[COGS _Var]]&gt;=0, "Above Budget", "Below Budget")</f>
        <v>Above Budget</v>
      </c>
      <c r="T1739">
        <f>Table1[[#This Row],[Actual_Sales]]-Table1[[#This Row],[COGS]]</f>
        <v>115</v>
      </c>
      <c r="U1739">
        <v>100</v>
      </c>
      <c r="V1739">
        <f>Table1[[#This Row],[Gross_Margin]]-Table1[[#This Row],[Budget_Margin]]</f>
        <v>15</v>
      </c>
      <c r="W1739" s="5">
        <f>IF(
Table1[[#This Row],[Budget_Margin]]=0,
"",
IF(
Table1[[#This Row],[Budget_Margin]]&gt;0,
(Table1[[#This Row],[Gross_Margin]]-Table1[[#This Row],[Budget_Margin]]) / Table1[[#This Row],[Budget_Margin]],
(Table1[[#This Row],[Gross_Margin]]-Table1[[#This Row],[Budget_Margin]]) / ABS(Table1[[#This Row],[Budget_Margin]])
)
)</f>
        <v>0.15</v>
      </c>
      <c r="X1739" s="5" t="str">
        <f>IF(Table1[[#This Row],[Margin_Var]]&gt;=0, "Above Budget", "Below Budget")</f>
        <v>Above Budget</v>
      </c>
      <c r="Y1739" s="5">
        <f>IFERROR(Table1[[#This Row],[Gross_Margin]]/Table1[[#This Row],[Actual_Sales]],0)</f>
        <v>0.59895833333333337</v>
      </c>
      <c r="Z1739" s="5">
        <f>Table1[[#This Row],[Actual_Profit]]/Table1[[#This Row],[Actual_Sales]]</f>
        <v>0.328125</v>
      </c>
      <c r="AA1739">
        <v>52</v>
      </c>
      <c r="AB1739" s="5">
        <f>IFERROR(Table1[[#This Row],[Expenses]]/Table1[[#This Row],[Actual_Sales]],0)</f>
        <v>0.27083333333333331</v>
      </c>
      <c r="AC1739">
        <v>25</v>
      </c>
      <c r="AD1739">
        <v>423</v>
      </c>
      <c r="AE1739" s="5">
        <f>IFERROR(Table1[[#This Row],[Inventory]]/Table1[[#This Row],[Actual_Sales]],0)</f>
        <v>2.203125</v>
      </c>
    </row>
    <row r="1740" spans="1:31" x14ac:dyDescent="0.25">
      <c r="A1740">
        <v>896</v>
      </c>
      <c r="B1740">
        <v>225</v>
      </c>
      <c r="C1740">
        <v>5</v>
      </c>
      <c r="D1740" s="2">
        <v>40330</v>
      </c>
      <c r="E1740">
        <v>125</v>
      </c>
      <c r="F1740">
        <v>100</v>
      </c>
      <c r="G1740">
        <f>Table1[[#This Row],[Actual_Sales]]-Table1[[#This Row],[Budget_Sales]]</f>
        <v>25</v>
      </c>
      <c r="H1740" s="5">
        <f>IF(
Table1[[#This Row],[Budget_Sales]]=0,
"",
IF(
Table1[[#This Row],[Budget_Sales]]&gt;0,
(Table1[[#This Row],[Actual_Sales]]-Table1[[#This Row],[Budget_Sales]])/Table1[[#This Row],[Budget_Sales]],
(Table1[[#This Row],[Actual_Sales]]-Table1[[#This Row],[Budget_Sales]])/ABS(Table1[[#This Row],[Budget_Sales]])
)
)</f>
        <v>0.25</v>
      </c>
      <c r="I1740" s="5" t="str">
        <f>IF(Table1[[#This Row],[Sales_Var]]&gt;=0,"Above Budget","Below Budget")</f>
        <v>Above Budget</v>
      </c>
      <c r="J1740">
        <f>Table1[[#This Row],[Actual_Sales]]-(Table1[[#This Row],[COGS]]+Table1[[#This Row],[Expenses]])</f>
        <v>41</v>
      </c>
      <c r="K1740">
        <v>40</v>
      </c>
      <c r="L1740">
        <f>Table1[[#This Row],[Actual_Profit]]-Table1[[#This Row],[Budget_Profit]]</f>
        <v>1</v>
      </c>
      <c r="M1740" s="5">
        <f>IF(
Table1[[#This Row],[Budget_Profit]]=0,
"",
IF(
Table1[[#This Row],[Budget_Profit]]&gt;0,
(Table1[[#This Row],[Actual_Profit]]-Table1[[#This Row],[Budget_Profit]])/Table1[[#This Row],[Budget_Profit]],
(Table1[[#This Row],[Actual_Profit]]-Table1[[#This Row],[Budget_Profit]])/ABS(Table1[[#This Row],[Budget_Profit]])
)
)</f>
        <v>2.5000000000000001E-2</v>
      </c>
      <c r="N1740" s="5" t="str">
        <f>IF(Table1[[#This Row],[Profit_Var]]&gt;=0, "Above Budget", "Below Budget")</f>
        <v>Above Budget</v>
      </c>
      <c r="O1740">
        <v>47</v>
      </c>
      <c r="P1740">
        <v>40</v>
      </c>
      <c r="Q1740">
        <f>Table1[[#This Row],[COGS]]-Table1[[#This Row],[Budget_COGS]]</f>
        <v>7</v>
      </c>
      <c r="R1740" s="5">
        <f>IF(
Table1[[#This Row],[Budget_COGS]]=0,
"",
IF(
Table1[[#This Row],[Budget_COGS]]&gt;0,
(Table1[[#This Row],[Budget_COGS]]-Table1[[#This Row],[COGS]]) / Table1[[#This Row],[Budget_COGS]],
(Table1[[#This Row],[Budget_COGS]]-Table1[[#This Row],[COGS]]) / ABS(Table1[[#This Row],[Budget_COGS]])
)
)</f>
        <v>-0.17499999999999999</v>
      </c>
      <c r="S1740" s="5" t="str">
        <f>IF(Table1[[#This Row],[COGS _Var]]&gt;=0, "Above Budget", "Below Budget")</f>
        <v>Above Budget</v>
      </c>
      <c r="T1740">
        <f>Table1[[#This Row],[Actual_Sales]]-Table1[[#This Row],[COGS]]</f>
        <v>78</v>
      </c>
      <c r="U1740">
        <v>60</v>
      </c>
      <c r="V1740">
        <f>Table1[[#This Row],[Gross_Margin]]-Table1[[#This Row],[Budget_Margin]]</f>
        <v>18</v>
      </c>
      <c r="W1740" s="5">
        <f>IF(
Table1[[#This Row],[Budget_Margin]]=0,
"",
IF(
Table1[[#This Row],[Budget_Margin]]&gt;0,
(Table1[[#This Row],[Gross_Margin]]-Table1[[#This Row],[Budget_Margin]]) / Table1[[#This Row],[Budget_Margin]],
(Table1[[#This Row],[Gross_Margin]]-Table1[[#This Row],[Budget_Margin]]) / ABS(Table1[[#This Row],[Budget_Margin]])
)
)</f>
        <v>0.3</v>
      </c>
      <c r="X1740" s="5" t="str">
        <f>IF(Table1[[#This Row],[Margin_Var]]&gt;=0, "Above Budget", "Below Budget")</f>
        <v>Above Budget</v>
      </c>
      <c r="Y1740" s="5">
        <f>IFERROR(Table1[[#This Row],[Gross_Margin]]/Table1[[#This Row],[Actual_Sales]],0)</f>
        <v>0.624</v>
      </c>
      <c r="Z1740" s="5">
        <f>Table1[[#This Row],[Actual_Profit]]/Table1[[#This Row],[Actual_Sales]]</f>
        <v>0.32800000000000001</v>
      </c>
      <c r="AA1740">
        <v>37</v>
      </c>
      <c r="AB1740" s="5">
        <f>IFERROR(Table1[[#This Row],[Expenses]]/Table1[[#This Row],[Actual_Sales]],0)</f>
        <v>0.29599999999999999</v>
      </c>
      <c r="AC1740">
        <v>14</v>
      </c>
      <c r="AD1740">
        <v>371</v>
      </c>
      <c r="AE1740" s="5">
        <f>IFERROR(Table1[[#This Row],[Inventory]]/Table1[[#This Row],[Actual_Sales]],0)</f>
        <v>2.968</v>
      </c>
    </row>
    <row r="1741" spans="1:31" x14ac:dyDescent="0.25">
      <c r="A1741">
        <v>919</v>
      </c>
      <c r="B1741">
        <v>360</v>
      </c>
      <c r="C1741">
        <v>11</v>
      </c>
      <c r="D1741" s="2">
        <v>40330</v>
      </c>
      <c r="E1741">
        <v>125</v>
      </c>
      <c r="F1741">
        <v>80</v>
      </c>
      <c r="G1741">
        <f>Table1[[#This Row],[Actual_Sales]]-Table1[[#This Row],[Budget_Sales]]</f>
        <v>45</v>
      </c>
      <c r="H1741" s="5">
        <f>IF(
Table1[[#This Row],[Budget_Sales]]=0,
"",
IF(
Table1[[#This Row],[Budget_Sales]]&gt;0,
(Table1[[#This Row],[Actual_Sales]]-Table1[[#This Row],[Budget_Sales]])/Table1[[#This Row],[Budget_Sales]],
(Table1[[#This Row],[Actual_Sales]]-Table1[[#This Row],[Budget_Sales]])/ABS(Table1[[#This Row],[Budget_Sales]])
)
)</f>
        <v>0.5625</v>
      </c>
      <c r="I1741" s="5" t="str">
        <f>IF(Table1[[#This Row],[Sales_Var]]&gt;=0,"Above Budget","Below Budget")</f>
        <v>Above Budget</v>
      </c>
      <c r="J1741">
        <f>Table1[[#This Row],[Actual_Sales]]-(Table1[[#This Row],[COGS]]+Table1[[#This Row],[Expenses]])</f>
        <v>41</v>
      </c>
      <c r="K1741">
        <v>30</v>
      </c>
      <c r="L1741">
        <f>Table1[[#This Row],[Actual_Profit]]-Table1[[#This Row],[Budget_Profit]]</f>
        <v>11</v>
      </c>
      <c r="M1741" s="5">
        <f>IF(
Table1[[#This Row],[Budget_Profit]]=0,
"",
IF(
Table1[[#This Row],[Budget_Profit]]&gt;0,
(Table1[[#This Row],[Actual_Profit]]-Table1[[#This Row],[Budget_Profit]])/Table1[[#This Row],[Budget_Profit]],
(Table1[[#This Row],[Actual_Profit]]-Table1[[#This Row],[Budget_Profit]])/ABS(Table1[[#This Row],[Budget_Profit]])
)
)</f>
        <v>0.36666666666666664</v>
      </c>
      <c r="N1741" s="5" t="str">
        <f>IF(Table1[[#This Row],[Profit_Var]]&gt;=0, "Above Budget", "Below Budget")</f>
        <v>Above Budget</v>
      </c>
      <c r="O1741">
        <v>47</v>
      </c>
      <c r="P1741">
        <v>30</v>
      </c>
      <c r="Q1741">
        <f>Table1[[#This Row],[COGS]]-Table1[[#This Row],[Budget_COGS]]</f>
        <v>17</v>
      </c>
      <c r="R1741" s="5">
        <f>IF(
Table1[[#This Row],[Budget_COGS]]=0,
"",
IF(
Table1[[#This Row],[Budget_COGS]]&gt;0,
(Table1[[#This Row],[Budget_COGS]]-Table1[[#This Row],[COGS]]) / Table1[[#This Row],[Budget_COGS]],
(Table1[[#This Row],[Budget_COGS]]-Table1[[#This Row],[COGS]]) / ABS(Table1[[#This Row],[Budget_COGS]])
)
)</f>
        <v>-0.56666666666666665</v>
      </c>
      <c r="S1741" s="5" t="str">
        <f>IF(Table1[[#This Row],[COGS _Var]]&gt;=0, "Above Budget", "Below Budget")</f>
        <v>Above Budget</v>
      </c>
      <c r="T1741">
        <f>Table1[[#This Row],[Actual_Sales]]-Table1[[#This Row],[COGS]]</f>
        <v>78</v>
      </c>
      <c r="U1741">
        <v>50</v>
      </c>
      <c r="V1741">
        <f>Table1[[#This Row],[Gross_Margin]]-Table1[[#This Row],[Budget_Margin]]</f>
        <v>28</v>
      </c>
      <c r="W1741" s="5">
        <f>IF(
Table1[[#This Row],[Budget_Margin]]=0,
"",
IF(
Table1[[#This Row],[Budget_Margin]]&gt;0,
(Table1[[#This Row],[Gross_Margin]]-Table1[[#This Row],[Budget_Margin]]) / Table1[[#This Row],[Budget_Margin]],
(Table1[[#This Row],[Gross_Margin]]-Table1[[#This Row],[Budget_Margin]]) / ABS(Table1[[#This Row],[Budget_Margin]])
)
)</f>
        <v>0.56000000000000005</v>
      </c>
      <c r="X1741" s="5" t="str">
        <f>IF(Table1[[#This Row],[Margin_Var]]&gt;=0, "Above Budget", "Below Budget")</f>
        <v>Above Budget</v>
      </c>
      <c r="Y1741" s="5">
        <f>IFERROR(Table1[[#This Row],[Gross_Margin]]/Table1[[#This Row],[Actual_Sales]],0)</f>
        <v>0.624</v>
      </c>
      <c r="Z1741" s="5">
        <f>Table1[[#This Row],[Actual_Profit]]/Table1[[#This Row],[Actual_Sales]]</f>
        <v>0.32800000000000001</v>
      </c>
      <c r="AA1741">
        <v>37</v>
      </c>
      <c r="AB1741" s="5">
        <f>IFERROR(Table1[[#This Row],[Expenses]]/Table1[[#This Row],[Actual_Sales]],0)</f>
        <v>0.29599999999999999</v>
      </c>
      <c r="AC1741">
        <v>14</v>
      </c>
      <c r="AD1741">
        <v>371</v>
      </c>
      <c r="AE1741" s="5">
        <f>IFERROR(Table1[[#This Row],[Inventory]]/Table1[[#This Row],[Actual_Sales]],0)</f>
        <v>2.968</v>
      </c>
    </row>
    <row r="1742" spans="1:31" x14ac:dyDescent="0.25">
      <c r="A1742">
        <v>3372</v>
      </c>
      <c r="B1742">
        <v>213</v>
      </c>
      <c r="C1742">
        <v>10</v>
      </c>
      <c r="D1742" s="2">
        <v>40756</v>
      </c>
      <c r="E1742">
        <v>119</v>
      </c>
      <c r="F1742">
        <v>100</v>
      </c>
      <c r="G1742">
        <f>Table1[[#This Row],[Actual_Sales]]-Table1[[#This Row],[Budget_Sales]]</f>
        <v>19</v>
      </c>
      <c r="H1742" s="5">
        <f>IF(
Table1[[#This Row],[Budget_Sales]]=0,
"",
IF(
Table1[[#This Row],[Budget_Sales]]&gt;0,
(Table1[[#This Row],[Actual_Sales]]-Table1[[#This Row],[Budget_Sales]])/Table1[[#This Row],[Budget_Sales]],
(Table1[[#This Row],[Actual_Sales]]-Table1[[#This Row],[Budget_Sales]])/ABS(Table1[[#This Row],[Budget_Sales]])
)
)</f>
        <v>0.19</v>
      </c>
      <c r="I1742" s="5" t="str">
        <f>IF(Table1[[#This Row],[Sales_Var]]&gt;=0,"Above Budget","Below Budget")</f>
        <v>Above Budget</v>
      </c>
      <c r="J1742">
        <f>Table1[[#This Row],[Actual_Sales]]-(Table1[[#This Row],[COGS]]+Table1[[#This Row],[Expenses]])</f>
        <v>39</v>
      </c>
      <c r="K1742">
        <v>40</v>
      </c>
      <c r="L1742">
        <f>Table1[[#This Row],[Actual_Profit]]-Table1[[#This Row],[Budget_Profit]]</f>
        <v>-1</v>
      </c>
      <c r="M1742" s="5">
        <f>IF(
Table1[[#This Row],[Budget_Profit]]=0,
"",
IF(
Table1[[#This Row],[Budget_Profit]]&gt;0,
(Table1[[#This Row],[Actual_Profit]]-Table1[[#This Row],[Budget_Profit]])/Table1[[#This Row],[Budget_Profit]],
(Table1[[#This Row],[Actual_Profit]]-Table1[[#This Row],[Budget_Profit]])/ABS(Table1[[#This Row],[Budget_Profit]])
)
)</f>
        <v>-2.5000000000000001E-2</v>
      </c>
      <c r="N1742" s="5" t="str">
        <f>IF(Table1[[#This Row],[Profit_Var]]&gt;=0, "Above Budget", "Below Budget")</f>
        <v>Below Budget</v>
      </c>
      <c r="O1742">
        <v>52</v>
      </c>
      <c r="P1742">
        <v>40</v>
      </c>
      <c r="Q1742">
        <f>Table1[[#This Row],[COGS]]-Table1[[#This Row],[Budget_COGS]]</f>
        <v>12</v>
      </c>
      <c r="R1742" s="5">
        <f>IF(
Table1[[#This Row],[Budget_COGS]]=0,
"",
IF(
Table1[[#This Row],[Budget_COGS]]&gt;0,
(Table1[[#This Row],[Budget_COGS]]-Table1[[#This Row],[COGS]]) / Table1[[#This Row],[Budget_COGS]],
(Table1[[#This Row],[Budget_COGS]]-Table1[[#This Row],[COGS]]) / ABS(Table1[[#This Row],[Budget_COGS]])
)
)</f>
        <v>-0.3</v>
      </c>
      <c r="S1742" s="5" t="str">
        <f>IF(Table1[[#This Row],[COGS _Var]]&gt;=0, "Above Budget", "Below Budget")</f>
        <v>Above Budget</v>
      </c>
      <c r="T1742">
        <f>Table1[[#This Row],[Actual_Sales]]-Table1[[#This Row],[COGS]]</f>
        <v>67</v>
      </c>
      <c r="U1742">
        <v>60</v>
      </c>
      <c r="V1742">
        <f>Table1[[#This Row],[Gross_Margin]]-Table1[[#This Row],[Budget_Margin]]</f>
        <v>7</v>
      </c>
      <c r="W1742" s="5">
        <f>IF(
Table1[[#This Row],[Budget_Margin]]=0,
"",
IF(
Table1[[#This Row],[Budget_Margin]]&gt;0,
(Table1[[#This Row],[Gross_Margin]]-Table1[[#This Row],[Budget_Margin]]) / Table1[[#This Row],[Budget_Margin]],
(Table1[[#This Row],[Gross_Margin]]-Table1[[#This Row],[Budget_Margin]]) / ABS(Table1[[#This Row],[Budget_Margin]])
)
)</f>
        <v>0.11666666666666667</v>
      </c>
      <c r="X1742" s="5" t="str">
        <f>IF(Table1[[#This Row],[Margin_Var]]&gt;=0, "Above Budget", "Below Budget")</f>
        <v>Above Budget</v>
      </c>
      <c r="Y1742" s="5">
        <f>IFERROR(Table1[[#This Row],[Gross_Margin]]/Table1[[#This Row],[Actual_Sales]],0)</f>
        <v>0.56302521008403361</v>
      </c>
      <c r="Z1742" s="5">
        <f>Table1[[#This Row],[Actual_Profit]]/Table1[[#This Row],[Actual_Sales]]</f>
        <v>0.32773109243697479</v>
      </c>
      <c r="AA1742">
        <v>28</v>
      </c>
      <c r="AB1742" s="5">
        <f>IFERROR(Table1[[#This Row],[Expenses]]/Table1[[#This Row],[Actual_Sales]],0)</f>
        <v>0.23529411764705882</v>
      </c>
      <c r="AC1742">
        <v>17</v>
      </c>
      <c r="AD1742">
        <v>554</v>
      </c>
      <c r="AE1742" s="5">
        <f>IFERROR(Table1[[#This Row],[Inventory]]/Table1[[#This Row],[Actual_Sales]],0)</f>
        <v>4.6554621848739499</v>
      </c>
    </row>
    <row r="1743" spans="1:31" x14ac:dyDescent="0.25">
      <c r="A1743">
        <v>2537</v>
      </c>
      <c r="B1743">
        <v>475</v>
      </c>
      <c r="C1743">
        <v>10</v>
      </c>
      <c r="D1743" s="2">
        <v>40603</v>
      </c>
      <c r="E1743">
        <v>174</v>
      </c>
      <c r="F1743">
        <v>120</v>
      </c>
      <c r="G1743">
        <f>Table1[[#This Row],[Actual_Sales]]-Table1[[#This Row],[Budget_Sales]]</f>
        <v>54</v>
      </c>
      <c r="H1743" s="5">
        <f>IF(
Table1[[#This Row],[Budget_Sales]]=0,
"",
IF(
Table1[[#This Row],[Budget_Sales]]&gt;0,
(Table1[[#This Row],[Actual_Sales]]-Table1[[#This Row],[Budget_Sales]])/Table1[[#This Row],[Budget_Sales]],
(Table1[[#This Row],[Actual_Sales]]-Table1[[#This Row],[Budget_Sales]])/ABS(Table1[[#This Row],[Budget_Sales]])
)
)</f>
        <v>0.45</v>
      </c>
      <c r="I1743" s="5" t="str">
        <f>IF(Table1[[#This Row],[Sales_Var]]&gt;=0,"Above Budget","Below Budget")</f>
        <v>Above Budget</v>
      </c>
      <c r="J1743">
        <f>Table1[[#This Row],[Actual_Sales]]-(Table1[[#This Row],[COGS]]+Table1[[#This Row],[Expenses]])</f>
        <v>57</v>
      </c>
      <c r="K1743">
        <v>50</v>
      </c>
      <c r="L1743">
        <f>Table1[[#This Row],[Actual_Profit]]-Table1[[#This Row],[Budget_Profit]]</f>
        <v>7</v>
      </c>
      <c r="M1743" s="5">
        <f>IF(
Table1[[#This Row],[Budget_Profit]]=0,
"",
IF(
Table1[[#This Row],[Budget_Profit]]&gt;0,
(Table1[[#This Row],[Actual_Profit]]-Table1[[#This Row],[Budget_Profit]])/Table1[[#This Row],[Budget_Profit]],
(Table1[[#This Row],[Actual_Profit]]-Table1[[#This Row],[Budget_Profit]])/ABS(Table1[[#This Row],[Budget_Profit]])
)
)</f>
        <v>0.14000000000000001</v>
      </c>
      <c r="N1743" s="5" t="str">
        <f>IF(Table1[[#This Row],[Profit_Var]]&gt;=0, "Above Budget", "Below Budget")</f>
        <v>Above Budget</v>
      </c>
      <c r="O1743">
        <v>74</v>
      </c>
      <c r="P1743">
        <v>50</v>
      </c>
      <c r="Q1743">
        <f>Table1[[#This Row],[COGS]]-Table1[[#This Row],[Budget_COGS]]</f>
        <v>24</v>
      </c>
      <c r="R1743" s="5">
        <f>IF(
Table1[[#This Row],[Budget_COGS]]=0,
"",
IF(
Table1[[#This Row],[Budget_COGS]]&gt;0,
(Table1[[#This Row],[Budget_COGS]]-Table1[[#This Row],[COGS]]) / Table1[[#This Row],[Budget_COGS]],
(Table1[[#This Row],[Budget_COGS]]-Table1[[#This Row],[COGS]]) / ABS(Table1[[#This Row],[Budget_COGS]])
)
)</f>
        <v>-0.48</v>
      </c>
      <c r="S1743" s="5" t="str">
        <f>IF(Table1[[#This Row],[COGS _Var]]&gt;=0, "Above Budget", "Below Budget")</f>
        <v>Above Budget</v>
      </c>
      <c r="T1743">
        <f>Table1[[#This Row],[Actual_Sales]]-Table1[[#This Row],[COGS]]</f>
        <v>100</v>
      </c>
      <c r="U1743">
        <v>70</v>
      </c>
      <c r="V1743">
        <f>Table1[[#This Row],[Gross_Margin]]-Table1[[#This Row],[Budget_Margin]]</f>
        <v>30</v>
      </c>
      <c r="W1743" s="5">
        <f>IF(
Table1[[#This Row],[Budget_Margin]]=0,
"",
IF(
Table1[[#This Row],[Budget_Margin]]&gt;0,
(Table1[[#This Row],[Gross_Margin]]-Table1[[#This Row],[Budget_Margin]]) / Table1[[#This Row],[Budget_Margin]],
(Table1[[#This Row],[Gross_Margin]]-Table1[[#This Row],[Budget_Margin]]) / ABS(Table1[[#This Row],[Budget_Margin]])
)
)</f>
        <v>0.42857142857142855</v>
      </c>
      <c r="X1743" s="5" t="str">
        <f>IF(Table1[[#This Row],[Margin_Var]]&gt;=0, "Above Budget", "Below Budget")</f>
        <v>Above Budget</v>
      </c>
      <c r="Y1743" s="5">
        <f>IFERROR(Table1[[#This Row],[Gross_Margin]]/Table1[[#This Row],[Actual_Sales]],0)</f>
        <v>0.57471264367816088</v>
      </c>
      <c r="Z1743" s="5">
        <f>Table1[[#This Row],[Actual_Profit]]/Table1[[#This Row],[Actual_Sales]]</f>
        <v>0.32758620689655171</v>
      </c>
      <c r="AA1743">
        <v>43</v>
      </c>
      <c r="AB1743" s="5">
        <f>IFERROR(Table1[[#This Row],[Expenses]]/Table1[[#This Row],[Actual_Sales]],0)</f>
        <v>0.2471264367816092</v>
      </c>
      <c r="AC1743">
        <v>22</v>
      </c>
      <c r="AD1743">
        <v>949</v>
      </c>
      <c r="AE1743" s="5">
        <f>IFERROR(Table1[[#This Row],[Inventory]]/Table1[[#This Row],[Actual_Sales]],0)</f>
        <v>5.4540229885057467</v>
      </c>
    </row>
    <row r="1744" spans="1:31" x14ac:dyDescent="0.25">
      <c r="A1744">
        <v>1312</v>
      </c>
      <c r="B1744">
        <v>515</v>
      </c>
      <c r="C1744">
        <v>12</v>
      </c>
      <c r="D1744" s="2">
        <v>40391</v>
      </c>
      <c r="E1744">
        <v>632</v>
      </c>
      <c r="F1744">
        <v>550</v>
      </c>
      <c r="G1744">
        <f>Table1[[#This Row],[Actual_Sales]]-Table1[[#This Row],[Budget_Sales]]</f>
        <v>82</v>
      </c>
      <c r="H1744" s="5">
        <f>IF(
Table1[[#This Row],[Budget_Sales]]=0,
"",
IF(
Table1[[#This Row],[Budget_Sales]]&gt;0,
(Table1[[#This Row],[Actual_Sales]]-Table1[[#This Row],[Budget_Sales]])/Table1[[#This Row],[Budget_Sales]],
(Table1[[#This Row],[Actual_Sales]]-Table1[[#This Row],[Budget_Sales]])/ABS(Table1[[#This Row],[Budget_Sales]])
)
)</f>
        <v>0.14909090909090908</v>
      </c>
      <c r="I1744" s="5" t="str">
        <f>IF(Table1[[#This Row],[Sales_Var]]&gt;=0,"Above Budget","Below Budget")</f>
        <v>Above Budget</v>
      </c>
      <c r="J1744">
        <f>Table1[[#This Row],[Actual_Sales]]-(Table1[[#This Row],[COGS]]+Table1[[#This Row],[Expenses]])</f>
        <v>207</v>
      </c>
      <c r="K1744">
        <v>180</v>
      </c>
      <c r="L1744">
        <f>Table1[[#This Row],[Actual_Profit]]-Table1[[#This Row],[Budget_Profit]]</f>
        <v>27</v>
      </c>
      <c r="M1744" s="5">
        <f>IF(
Table1[[#This Row],[Budget_Profit]]=0,
"",
IF(
Table1[[#This Row],[Budget_Profit]]&gt;0,
(Table1[[#This Row],[Actual_Profit]]-Table1[[#This Row],[Budget_Profit]])/Table1[[#This Row],[Budget_Profit]],
(Table1[[#This Row],[Actual_Profit]]-Table1[[#This Row],[Budget_Profit]])/ABS(Table1[[#This Row],[Budget_Profit]])
)
)</f>
        <v>0.15</v>
      </c>
      <c r="N1744" s="5" t="str">
        <f>IF(Table1[[#This Row],[Profit_Var]]&gt;=0, "Above Budget", "Below Budget")</f>
        <v>Above Budget</v>
      </c>
      <c r="O1744">
        <v>284</v>
      </c>
      <c r="P1744">
        <v>240</v>
      </c>
      <c r="Q1744">
        <f>Table1[[#This Row],[COGS]]-Table1[[#This Row],[Budget_COGS]]</f>
        <v>44</v>
      </c>
      <c r="R1744" s="5">
        <f>IF(
Table1[[#This Row],[Budget_COGS]]=0,
"",
IF(
Table1[[#This Row],[Budget_COGS]]&gt;0,
(Table1[[#This Row],[Budget_COGS]]-Table1[[#This Row],[COGS]]) / Table1[[#This Row],[Budget_COGS]],
(Table1[[#This Row],[Budget_COGS]]-Table1[[#This Row],[COGS]]) / ABS(Table1[[#This Row],[Budget_COGS]])
)
)</f>
        <v>-0.18333333333333332</v>
      </c>
      <c r="S1744" s="5" t="str">
        <f>IF(Table1[[#This Row],[COGS _Var]]&gt;=0, "Above Budget", "Below Budget")</f>
        <v>Above Budget</v>
      </c>
      <c r="T1744">
        <f>Table1[[#This Row],[Actual_Sales]]-Table1[[#This Row],[COGS]]</f>
        <v>348</v>
      </c>
      <c r="U1744">
        <v>310</v>
      </c>
      <c r="V1744">
        <f>Table1[[#This Row],[Gross_Margin]]-Table1[[#This Row],[Budget_Margin]]</f>
        <v>38</v>
      </c>
      <c r="W1744" s="5">
        <f>IF(
Table1[[#This Row],[Budget_Margin]]=0,
"",
IF(
Table1[[#This Row],[Budget_Margin]]&gt;0,
(Table1[[#This Row],[Gross_Margin]]-Table1[[#This Row],[Budget_Margin]]) / Table1[[#This Row],[Budget_Margin]],
(Table1[[#This Row],[Gross_Margin]]-Table1[[#This Row],[Budget_Margin]]) / ABS(Table1[[#This Row],[Budget_Margin]])
)
)</f>
        <v>0.12258064516129032</v>
      </c>
      <c r="X1744" s="5" t="str">
        <f>IF(Table1[[#This Row],[Margin_Var]]&gt;=0, "Above Budget", "Below Budget")</f>
        <v>Above Budget</v>
      </c>
      <c r="Y1744" s="5">
        <f>IFERROR(Table1[[#This Row],[Gross_Margin]]/Table1[[#This Row],[Actual_Sales]],0)</f>
        <v>0.55063291139240511</v>
      </c>
      <c r="Z1744" s="5">
        <f>Table1[[#This Row],[Actual_Profit]]/Table1[[#This Row],[Actual_Sales]]</f>
        <v>0.32753164556962028</v>
      </c>
      <c r="AA1744">
        <v>141</v>
      </c>
      <c r="AB1744" s="5">
        <f>IFERROR(Table1[[#This Row],[Expenses]]/Table1[[#This Row],[Actual_Sales]],0)</f>
        <v>0.22310126582278481</v>
      </c>
      <c r="AC1744">
        <v>107</v>
      </c>
      <c r="AD1744">
        <v>1809</v>
      </c>
      <c r="AE1744" s="5">
        <f>IFERROR(Table1[[#This Row],[Inventory]]/Table1[[#This Row],[Actual_Sales]],0)</f>
        <v>2.8623417721518987</v>
      </c>
    </row>
    <row r="1745" spans="1:31" x14ac:dyDescent="0.25">
      <c r="A1745">
        <v>3481</v>
      </c>
      <c r="B1745">
        <v>715</v>
      </c>
      <c r="C1745">
        <v>3</v>
      </c>
      <c r="D1745" s="2">
        <v>40756</v>
      </c>
      <c r="E1745">
        <v>229</v>
      </c>
      <c r="F1745">
        <v>240</v>
      </c>
      <c r="G1745">
        <f>Table1[[#This Row],[Actual_Sales]]-Table1[[#This Row],[Budget_Sales]]</f>
        <v>-11</v>
      </c>
      <c r="H1745" s="5">
        <f>IF(
Table1[[#This Row],[Budget_Sales]]=0,
"",
IF(
Table1[[#This Row],[Budget_Sales]]&gt;0,
(Table1[[#This Row],[Actual_Sales]]-Table1[[#This Row],[Budget_Sales]])/Table1[[#This Row],[Budget_Sales]],
(Table1[[#This Row],[Actual_Sales]]-Table1[[#This Row],[Budget_Sales]])/ABS(Table1[[#This Row],[Budget_Sales]])
)
)</f>
        <v>-4.583333333333333E-2</v>
      </c>
      <c r="I1745" s="5" t="str">
        <f>IF(Table1[[#This Row],[Sales_Var]]&gt;=0,"Above Budget","Below Budget")</f>
        <v>Below Budget</v>
      </c>
      <c r="J1745">
        <f>Table1[[#This Row],[Actual_Sales]]-(Table1[[#This Row],[COGS]]+Table1[[#This Row],[Expenses]])</f>
        <v>75</v>
      </c>
      <c r="K1745">
        <v>90</v>
      </c>
      <c r="L1745">
        <f>Table1[[#This Row],[Actual_Profit]]-Table1[[#This Row],[Budget_Profit]]</f>
        <v>-15</v>
      </c>
      <c r="M1745" s="5">
        <f>IF(
Table1[[#This Row],[Budget_Profit]]=0,
"",
IF(
Table1[[#This Row],[Budget_Profit]]&gt;0,
(Table1[[#This Row],[Actual_Profit]]-Table1[[#This Row],[Budget_Profit]])/Table1[[#This Row],[Budget_Profit]],
(Table1[[#This Row],[Actual_Profit]]-Table1[[#This Row],[Budget_Profit]])/ABS(Table1[[#This Row],[Budget_Profit]])
)
)</f>
        <v>-0.16666666666666666</v>
      </c>
      <c r="N1745" s="5" t="str">
        <f>IF(Table1[[#This Row],[Profit_Var]]&gt;=0, "Above Budget", "Below Budget")</f>
        <v>Below Budget</v>
      </c>
      <c r="O1745">
        <v>99</v>
      </c>
      <c r="P1745">
        <v>100</v>
      </c>
      <c r="Q1745">
        <f>Table1[[#This Row],[COGS]]-Table1[[#This Row],[Budget_COGS]]</f>
        <v>-1</v>
      </c>
      <c r="R1745" s="5">
        <f>IF(
Table1[[#This Row],[Budget_COGS]]=0,
"",
IF(
Table1[[#This Row],[Budget_COGS]]&gt;0,
(Table1[[#This Row],[Budget_COGS]]-Table1[[#This Row],[COGS]]) / Table1[[#This Row],[Budget_COGS]],
(Table1[[#This Row],[Budget_COGS]]-Table1[[#This Row],[COGS]]) / ABS(Table1[[#This Row],[Budget_COGS]])
)
)</f>
        <v>0.01</v>
      </c>
      <c r="S1745" s="5" t="str">
        <f>IF(Table1[[#This Row],[COGS _Var]]&gt;=0, "Above Budget", "Below Budget")</f>
        <v>Below Budget</v>
      </c>
      <c r="T1745">
        <f>Table1[[#This Row],[Actual_Sales]]-Table1[[#This Row],[COGS]]</f>
        <v>130</v>
      </c>
      <c r="U1745">
        <v>140</v>
      </c>
      <c r="V1745">
        <f>Table1[[#This Row],[Gross_Margin]]-Table1[[#This Row],[Budget_Margin]]</f>
        <v>-10</v>
      </c>
      <c r="W1745" s="5">
        <f>IF(
Table1[[#This Row],[Budget_Margin]]=0,
"",
IF(
Table1[[#This Row],[Budget_Margin]]&gt;0,
(Table1[[#This Row],[Gross_Margin]]-Table1[[#This Row],[Budget_Margin]]) / Table1[[#This Row],[Budget_Margin]],
(Table1[[#This Row],[Gross_Margin]]-Table1[[#This Row],[Budget_Margin]]) / ABS(Table1[[#This Row],[Budget_Margin]])
)
)</f>
        <v>-7.1428571428571425E-2</v>
      </c>
      <c r="X1745" s="5" t="str">
        <f>IF(Table1[[#This Row],[Margin_Var]]&gt;=0, "Above Budget", "Below Budget")</f>
        <v>Below Budget</v>
      </c>
      <c r="Y1745" s="5">
        <f>IFERROR(Table1[[#This Row],[Gross_Margin]]/Table1[[#This Row],[Actual_Sales]],0)</f>
        <v>0.56768558951965065</v>
      </c>
      <c r="Z1745" s="5">
        <f>Table1[[#This Row],[Actual_Profit]]/Table1[[#This Row],[Actual_Sales]]</f>
        <v>0.32751091703056767</v>
      </c>
      <c r="AA1745">
        <v>55</v>
      </c>
      <c r="AB1745" s="5">
        <f>IFERROR(Table1[[#This Row],[Expenses]]/Table1[[#This Row],[Actual_Sales]],0)</f>
        <v>0.24017467248908297</v>
      </c>
      <c r="AC1745">
        <v>32</v>
      </c>
      <c r="AD1745">
        <v>565</v>
      </c>
      <c r="AE1745" s="5">
        <f>IFERROR(Table1[[#This Row],[Inventory]]/Table1[[#This Row],[Actual_Sales]],0)</f>
        <v>2.4672489082969431</v>
      </c>
    </row>
    <row r="1746" spans="1:31" x14ac:dyDescent="0.25">
      <c r="A1746">
        <v>3519</v>
      </c>
      <c r="B1746">
        <v>904</v>
      </c>
      <c r="C1746">
        <v>6</v>
      </c>
      <c r="D1746" s="2">
        <v>40756</v>
      </c>
      <c r="E1746">
        <v>229</v>
      </c>
      <c r="F1746">
        <v>220</v>
      </c>
      <c r="G1746">
        <f>Table1[[#This Row],[Actual_Sales]]-Table1[[#This Row],[Budget_Sales]]</f>
        <v>9</v>
      </c>
      <c r="H1746" s="5">
        <f>IF(
Table1[[#This Row],[Budget_Sales]]=0,
"",
IF(
Table1[[#This Row],[Budget_Sales]]&gt;0,
(Table1[[#This Row],[Actual_Sales]]-Table1[[#This Row],[Budget_Sales]])/Table1[[#This Row],[Budget_Sales]],
(Table1[[#This Row],[Actual_Sales]]-Table1[[#This Row],[Budget_Sales]])/ABS(Table1[[#This Row],[Budget_Sales]])
)
)</f>
        <v>4.0909090909090909E-2</v>
      </c>
      <c r="I1746" s="5" t="str">
        <f>IF(Table1[[#This Row],[Sales_Var]]&gt;=0,"Above Budget","Below Budget")</f>
        <v>Above Budget</v>
      </c>
      <c r="J1746">
        <f>Table1[[#This Row],[Actual_Sales]]-(Table1[[#This Row],[COGS]]+Table1[[#This Row],[Expenses]])</f>
        <v>75</v>
      </c>
      <c r="K1746">
        <v>80</v>
      </c>
      <c r="L1746">
        <f>Table1[[#This Row],[Actual_Profit]]-Table1[[#This Row],[Budget_Profit]]</f>
        <v>-5</v>
      </c>
      <c r="M1746" s="5">
        <f>IF(
Table1[[#This Row],[Budget_Profit]]=0,
"",
IF(
Table1[[#This Row],[Budget_Profit]]&gt;0,
(Table1[[#This Row],[Actual_Profit]]-Table1[[#This Row],[Budget_Profit]])/Table1[[#This Row],[Budget_Profit]],
(Table1[[#This Row],[Actual_Profit]]-Table1[[#This Row],[Budget_Profit]])/ABS(Table1[[#This Row],[Budget_Profit]])
)
)</f>
        <v>-6.25E-2</v>
      </c>
      <c r="N1746" s="5" t="str">
        <f>IF(Table1[[#This Row],[Profit_Var]]&gt;=0, "Above Budget", "Below Budget")</f>
        <v>Below Budget</v>
      </c>
      <c r="O1746">
        <v>99</v>
      </c>
      <c r="P1746">
        <v>90</v>
      </c>
      <c r="Q1746">
        <f>Table1[[#This Row],[COGS]]-Table1[[#This Row],[Budget_COGS]]</f>
        <v>9</v>
      </c>
      <c r="R1746" s="5">
        <f>IF(
Table1[[#This Row],[Budget_COGS]]=0,
"",
IF(
Table1[[#This Row],[Budget_COGS]]&gt;0,
(Table1[[#This Row],[Budget_COGS]]-Table1[[#This Row],[COGS]]) / Table1[[#This Row],[Budget_COGS]],
(Table1[[#This Row],[Budget_COGS]]-Table1[[#This Row],[COGS]]) / ABS(Table1[[#This Row],[Budget_COGS]])
)
)</f>
        <v>-0.1</v>
      </c>
      <c r="S1746" s="5" t="str">
        <f>IF(Table1[[#This Row],[COGS _Var]]&gt;=0, "Above Budget", "Below Budget")</f>
        <v>Above Budget</v>
      </c>
      <c r="T1746">
        <f>Table1[[#This Row],[Actual_Sales]]-Table1[[#This Row],[COGS]]</f>
        <v>130</v>
      </c>
      <c r="U1746">
        <v>130</v>
      </c>
      <c r="V1746">
        <f>Table1[[#This Row],[Gross_Margin]]-Table1[[#This Row],[Budget_Margin]]</f>
        <v>0</v>
      </c>
      <c r="W1746" s="5">
        <f>IF(
Table1[[#This Row],[Budget_Margin]]=0,
"",
IF(
Table1[[#This Row],[Budget_Margin]]&gt;0,
(Table1[[#This Row],[Gross_Margin]]-Table1[[#This Row],[Budget_Margin]]) / Table1[[#This Row],[Budget_Margin]],
(Table1[[#This Row],[Gross_Margin]]-Table1[[#This Row],[Budget_Margin]]) / ABS(Table1[[#This Row],[Budget_Margin]])
)
)</f>
        <v>0</v>
      </c>
      <c r="X1746" s="5" t="str">
        <f>IF(Table1[[#This Row],[Margin_Var]]&gt;=0, "Above Budget", "Below Budget")</f>
        <v>Above Budget</v>
      </c>
      <c r="Y1746" s="5">
        <f>IFERROR(Table1[[#This Row],[Gross_Margin]]/Table1[[#This Row],[Actual_Sales]],0)</f>
        <v>0.56768558951965065</v>
      </c>
      <c r="Z1746" s="5">
        <f>Table1[[#This Row],[Actual_Profit]]/Table1[[#This Row],[Actual_Sales]]</f>
        <v>0.32751091703056767</v>
      </c>
      <c r="AA1746">
        <v>55</v>
      </c>
      <c r="AB1746" s="5">
        <f>IFERROR(Table1[[#This Row],[Expenses]]/Table1[[#This Row],[Actual_Sales]],0)</f>
        <v>0.24017467248908297</v>
      </c>
      <c r="AC1746">
        <v>32</v>
      </c>
      <c r="AD1746">
        <v>565</v>
      </c>
      <c r="AE1746" s="5">
        <f>IFERROR(Table1[[#This Row],[Inventory]]/Table1[[#This Row],[Actual_Sales]],0)</f>
        <v>2.4672489082969431</v>
      </c>
    </row>
    <row r="1747" spans="1:31" x14ac:dyDescent="0.25">
      <c r="A1747">
        <v>2171</v>
      </c>
      <c r="B1747">
        <v>425</v>
      </c>
      <c r="C1747">
        <v>6</v>
      </c>
      <c r="D1747" s="2">
        <v>40544</v>
      </c>
      <c r="E1747">
        <v>168</v>
      </c>
      <c r="F1747">
        <v>140</v>
      </c>
      <c r="G1747">
        <f>Table1[[#This Row],[Actual_Sales]]-Table1[[#This Row],[Budget_Sales]]</f>
        <v>28</v>
      </c>
      <c r="H1747" s="5">
        <f>IF(
Table1[[#This Row],[Budget_Sales]]=0,
"",
IF(
Table1[[#This Row],[Budget_Sales]]&gt;0,
(Table1[[#This Row],[Actual_Sales]]-Table1[[#This Row],[Budget_Sales]])/Table1[[#This Row],[Budget_Sales]],
(Table1[[#This Row],[Actual_Sales]]-Table1[[#This Row],[Budget_Sales]])/ABS(Table1[[#This Row],[Budget_Sales]])
)
)</f>
        <v>0.2</v>
      </c>
      <c r="I1747" s="5" t="str">
        <f>IF(Table1[[#This Row],[Sales_Var]]&gt;=0,"Above Budget","Below Budget")</f>
        <v>Above Budget</v>
      </c>
      <c r="J1747">
        <f>Table1[[#This Row],[Actual_Sales]]-(Table1[[#This Row],[COGS]]+Table1[[#This Row],[Expenses]])</f>
        <v>55</v>
      </c>
      <c r="K1747">
        <v>60</v>
      </c>
      <c r="L1747">
        <f>Table1[[#This Row],[Actual_Profit]]-Table1[[#This Row],[Budget_Profit]]</f>
        <v>-5</v>
      </c>
      <c r="M1747" s="5">
        <f>IF(
Table1[[#This Row],[Budget_Profit]]=0,
"",
IF(
Table1[[#This Row],[Budget_Profit]]&gt;0,
(Table1[[#This Row],[Actual_Profit]]-Table1[[#This Row],[Budget_Profit]])/Table1[[#This Row],[Budget_Profit]],
(Table1[[#This Row],[Actual_Profit]]-Table1[[#This Row],[Budget_Profit]])/ABS(Table1[[#This Row],[Budget_Profit]])
)
)</f>
        <v>-8.3333333333333329E-2</v>
      </c>
      <c r="N1747" s="5" t="str">
        <f>IF(Table1[[#This Row],[Profit_Var]]&gt;=0, "Above Budget", "Below Budget")</f>
        <v>Below Budget</v>
      </c>
      <c r="O1747">
        <v>69</v>
      </c>
      <c r="P1747">
        <v>60</v>
      </c>
      <c r="Q1747">
        <f>Table1[[#This Row],[COGS]]-Table1[[#This Row],[Budget_COGS]]</f>
        <v>9</v>
      </c>
      <c r="R1747" s="5">
        <f>IF(
Table1[[#This Row],[Budget_COGS]]=0,
"",
IF(
Table1[[#This Row],[Budget_COGS]]&gt;0,
(Table1[[#This Row],[Budget_COGS]]-Table1[[#This Row],[COGS]]) / Table1[[#This Row],[Budget_COGS]],
(Table1[[#This Row],[Budget_COGS]]-Table1[[#This Row],[COGS]]) / ABS(Table1[[#This Row],[Budget_COGS]])
)
)</f>
        <v>-0.15</v>
      </c>
      <c r="S1747" s="5" t="str">
        <f>IF(Table1[[#This Row],[COGS _Var]]&gt;=0, "Above Budget", "Below Budget")</f>
        <v>Above Budget</v>
      </c>
      <c r="T1747">
        <f>Table1[[#This Row],[Actual_Sales]]-Table1[[#This Row],[COGS]]</f>
        <v>99</v>
      </c>
      <c r="U1747">
        <v>80</v>
      </c>
      <c r="V1747">
        <f>Table1[[#This Row],[Gross_Margin]]-Table1[[#This Row],[Budget_Margin]]</f>
        <v>19</v>
      </c>
      <c r="W1747" s="5">
        <f>IF(
Table1[[#This Row],[Budget_Margin]]=0,
"",
IF(
Table1[[#This Row],[Budget_Margin]]&gt;0,
(Table1[[#This Row],[Gross_Margin]]-Table1[[#This Row],[Budget_Margin]]) / Table1[[#This Row],[Budget_Margin]],
(Table1[[#This Row],[Gross_Margin]]-Table1[[#This Row],[Budget_Margin]]) / ABS(Table1[[#This Row],[Budget_Margin]])
)
)</f>
        <v>0.23749999999999999</v>
      </c>
      <c r="X1747" s="5" t="str">
        <f>IF(Table1[[#This Row],[Margin_Var]]&gt;=0, "Above Budget", "Below Budget")</f>
        <v>Above Budget</v>
      </c>
      <c r="Y1747" s="5">
        <f>IFERROR(Table1[[#This Row],[Gross_Margin]]/Table1[[#This Row],[Actual_Sales]],0)</f>
        <v>0.5892857142857143</v>
      </c>
      <c r="Z1747" s="5">
        <f>Table1[[#This Row],[Actual_Profit]]/Table1[[#This Row],[Actual_Sales]]</f>
        <v>0.32738095238095238</v>
      </c>
      <c r="AA1747">
        <v>44</v>
      </c>
      <c r="AB1747" s="5">
        <f>IFERROR(Table1[[#This Row],[Expenses]]/Table1[[#This Row],[Actual_Sales]],0)</f>
        <v>0.26190476190476192</v>
      </c>
      <c r="AC1747">
        <v>21</v>
      </c>
      <c r="AD1747">
        <v>965</v>
      </c>
      <c r="AE1747" s="5">
        <f>IFERROR(Table1[[#This Row],[Inventory]]/Table1[[#This Row],[Actual_Sales]],0)</f>
        <v>5.7440476190476186</v>
      </c>
    </row>
    <row r="1748" spans="1:31" x14ac:dyDescent="0.25">
      <c r="A1748">
        <v>2157</v>
      </c>
      <c r="B1748">
        <v>321</v>
      </c>
      <c r="C1748">
        <v>10</v>
      </c>
      <c r="D1748" s="2">
        <v>40544</v>
      </c>
      <c r="E1748">
        <v>168</v>
      </c>
      <c r="F1748">
        <v>110</v>
      </c>
      <c r="G1748">
        <f>Table1[[#This Row],[Actual_Sales]]-Table1[[#This Row],[Budget_Sales]]</f>
        <v>58</v>
      </c>
      <c r="H1748" s="5">
        <f>IF(
Table1[[#This Row],[Budget_Sales]]=0,
"",
IF(
Table1[[#This Row],[Budget_Sales]]&gt;0,
(Table1[[#This Row],[Actual_Sales]]-Table1[[#This Row],[Budget_Sales]])/Table1[[#This Row],[Budget_Sales]],
(Table1[[#This Row],[Actual_Sales]]-Table1[[#This Row],[Budget_Sales]])/ABS(Table1[[#This Row],[Budget_Sales]])
)
)</f>
        <v>0.52727272727272723</v>
      </c>
      <c r="I1748" s="5" t="str">
        <f>IF(Table1[[#This Row],[Sales_Var]]&gt;=0,"Above Budget","Below Budget")</f>
        <v>Above Budget</v>
      </c>
      <c r="J1748">
        <f>Table1[[#This Row],[Actual_Sales]]-(Table1[[#This Row],[COGS]]+Table1[[#This Row],[Expenses]])</f>
        <v>55</v>
      </c>
      <c r="K1748">
        <v>40</v>
      </c>
      <c r="L1748">
        <f>Table1[[#This Row],[Actual_Profit]]-Table1[[#This Row],[Budget_Profit]]</f>
        <v>15</v>
      </c>
      <c r="M1748" s="5">
        <f>IF(
Table1[[#This Row],[Budget_Profit]]=0,
"",
IF(
Table1[[#This Row],[Budget_Profit]]&gt;0,
(Table1[[#This Row],[Actual_Profit]]-Table1[[#This Row],[Budget_Profit]])/Table1[[#This Row],[Budget_Profit]],
(Table1[[#This Row],[Actual_Profit]]-Table1[[#This Row],[Budget_Profit]])/ABS(Table1[[#This Row],[Budget_Profit]])
)
)</f>
        <v>0.375</v>
      </c>
      <c r="N1748" s="5" t="str">
        <f>IF(Table1[[#This Row],[Profit_Var]]&gt;=0, "Above Budget", "Below Budget")</f>
        <v>Above Budget</v>
      </c>
      <c r="O1748">
        <v>69</v>
      </c>
      <c r="P1748">
        <v>50</v>
      </c>
      <c r="Q1748">
        <f>Table1[[#This Row],[COGS]]-Table1[[#This Row],[Budget_COGS]]</f>
        <v>19</v>
      </c>
      <c r="R1748" s="5">
        <f>IF(
Table1[[#This Row],[Budget_COGS]]=0,
"",
IF(
Table1[[#This Row],[Budget_COGS]]&gt;0,
(Table1[[#This Row],[Budget_COGS]]-Table1[[#This Row],[COGS]]) / Table1[[#This Row],[Budget_COGS]],
(Table1[[#This Row],[Budget_COGS]]-Table1[[#This Row],[COGS]]) / ABS(Table1[[#This Row],[Budget_COGS]])
)
)</f>
        <v>-0.38</v>
      </c>
      <c r="S1748" s="5" t="str">
        <f>IF(Table1[[#This Row],[COGS _Var]]&gt;=0, "Above Budget", "Below Budget")</f>
        <v>Above Budget</v>
      </c>
      <c r="T1748">
        <f>Table1[[#This Row],[Actual_Sales]]-Table1[[#This Row],[COGS]]</f>
        <v>99</v>
      </c>
      <c r="U1748">
        <v>60</v>
      </c>
      <c r="V1748">
        <f>Table1[[#This Row],[Gross_Margin]]-Table1[[#This Row],[Budget_Margin]]</f>
        <v>39</v>
      </c>
      <c r="W1748" s="5">
        <f>IF(
Table1[[#This Row],[Budget_Margin]]=0,
"",
IF(
Table1[[#This Row],[Budget_Margin]]&gt;0,
(Table1[[#This Row],[Gross_Margin]]-Table1[[#This Row],[Budget_Margin]]) / Table1[[#This Row],[Budget_Margin]],
(Table1[[#This Row],[Gross_Margin]]-Table1[[#This Row],[Budget_Margin]]) / ABS(Table1[[#This Row],[Budget_Margin]])
)
)</f>
        <v>0.65</v>
      </c>
      <c r="X1748" s="5" t="str">
        <f>IF(Table1[[#This Row],[Margin_Var]]&gt;=0, "Above Budget", "Below Budget")</f>
        <v>Above Budget</v>
      </c>
      <c r="Y1748" s="5">
        <f>IFERROR(Table1[[#This Row],[Gross_Margin]]/Table1[[#This Row],[Actual_Sales]],0)</f>
        <v>0.5892857142857143</v>
      </c>
      <c r="Z1748" s="5">
        <f>Table1[[#This Row],[Actual_Profit]]/Table1[[#This Row],[Actual_Sales]]</f>
        <v>0.32738095238095238</v>
      </c>
      <c r="AA1748">
        <v>44</v>
      </c>
      <c r="AB1748" s="5">
        <f>IFERROR(Table1[[#This Row],[Expenses]]/Table1[[#This Row],[Actual_Sales]],0)</f>
        <v>0.26190476190476192</v>
      </c>
      <c r="AC1748">
        <v>21</v>
      </c>
      <c r="AD1748">
        <v>965</v>
      </c>
      <c r="AE1748" s="5">
        <f>IFERROR(Table1[[#This Row],[Inventory]]/Table1[[#This Row],[Actual_Sales]],0)</f>
        <v>5.7440476190476186</v>
      </c>
    </row>
    <row r="1749" spans="1:31" x14ac:dyDescent="0.25">
      <c r="A1749">
        <v>3796</v>
      </c>
      <c r="B1749">
        <v>515</v>
      </c>
      <c r="C1749">
        <v>1</v>
      </c>
      <c r="D1749" s="2">
        <v>40817</v>
      </c>
      <c r="E1749">
        <v>55</v>
      </c>
      <c r="F1749">
        <v>40</v>
      </c>
      <c r="G1749">
        <f>Table1[[#This Row],[Actual_Sales]]-Table1[[#This Row],[Budget_Sales]]</f>
        <v>15</v>
      </c>
      <c r="H1749" s="5">
        <f>IF(
Table1[[#This Row],[Budget_Sales]]=0,
"",
IF(
Table1[[#This Row],[Budget_Sales]]&gt;0,
(Table1[[#This Row],[Actual_Sales]]-Table1[[#This Row],[Budget_Sales]])/Table1[[#This Row],[Budget_Sales]],
(Table1[[#This Row],[Actual_Sales]]-Table1[[#This Row],[Budget_Sales]])/ABS(Table1[[#This Row],[Budget_Sales]])
)
)</f>
        <v>0.375</v>
      </c>
      <c r="I1749" s="5" t="str">
        <f>IF(Table1[[#This Row],[Sales_Var]]&gt;=0,"Above Budget","Below Budget")</f>
        <v>Above Budget</v>
      </c>
      <c r="J1749">
        <f>Table1[[#This Row],[Actual_Sales]]-(Table1[[#This Row],[COGS]]+Table1[[#This Row],[Expenses]])</f>
        <v>18</v>
      </c>
      <c r="K1749">
        <v>30</v>
      </c>
      <c r="L1749">
        <f>Table1[[#This Row],[Actual_Profit]]-Table1[[#This Row],[Budget_Profit]]</f>
        <v>-12</v>
      </c>
      <c r="M1749" s="5">
        <f>IF(
Table1[[#This Row],[Budget_Profit]]=0,
"",
IF(
Table1[[#This Row],[Budget_Profit]]&gt;0,
(Table1[[#This Row],[Actual_Profit]]-Table1[[#This Row],[Budget_Profit]])/Table1[[#This Row],[Budget_Profit]],
(Table1[[#This Row],[Actual_Profit]]-Table1[[#This Row],[Budget_Profit]])/ABS(Table1[[#This Row],[Budget_Profit]])
)
)</f>
        <v>-0.4</v>
      </c>
      <c r="N1749" s="5" t="str">
        <f>IF(Table1[[#This Row],[Profit_Var]]&gt;=0, "Above Budget", "Below Budget")</f>
        <v>Below Budget</v>
      </c>
      <c r="O1749">
        <v>21</v>
      </c>
      <c r="P1749">
        <v>10</v>
      </c>
      <c r="Q1749">
        <f>Table1[[#This Row],[COGS]]-Table1[[#This Row],[Budget_COGS]]</f>
        <v>11</v>
      </c>
      <c r="R1749" s="5">
        <f>IF(
Table1[[#This Row],[Budget_COGS]]=0,
"",
IF(
Table1[[#This Row],[Budget_COGS]]&gt;0,
(Table1[[#This Row],[Budget_COGS]]-Table1[[#This Row],[COGS]]) / Table1[[#This Row],[Budget_COGS]],
(Table1[[#This Row],[Budget_COGS]]-Table1[[#This Row],[COGS]]) / ABS(Table1[[#This Row],[Budget_COGS]])
)
)</f>
        <v>-1.1000000000000001</v>
      </c>
      <c r="S1749" s="5" t="str">
        <f>IF(Table1[[#This Row],[COGS _Var]]&gt;=0, "Above Budget", "Below Budget")</f>
        <v>Above Budget</v>
      </c>
      <c r="T1749">
        <f>Table1[[#This Row],[Actual_Sales]]-Table1[[#This Row],[COGS]]</f>
        <v>34</v>
      </c>
      <c r="U1749">
        <v>30</v>
      </c>
      <c r="V1749">
        <f>Table1[[#This Row],[Gross_Margin]]-Table1[[#This Row],[Budget_Margin]]</f>
        <v>4</v>
      </c>
      <c r="W1749" s="5">
        <f>IF(
Table1[[#This Row],[Budget_Margin]]=0,
"",
IF(
Table1[[#This Row],[Budget_Margin]]&gt;0,
(Table1[[#This Row],[Gross_Margin]]-Table1[[#This Row],[Budget_Margin]]) / Table1[[#This Row],[Budget_Margin]],
(Table1[[#This Row],[Gross_Margin]]-Table1[[#This Row],[Budget_Margin]]) / ABS(Table1[[#This Row],[Budget_Margin]])
)
)</f>
        <v>0.13333333333333333</v>
      </c>
      <c r="X1749" s="5" t="str">
        <f>IF(Table1[[#This Row],[Margin_Var]]&gt;=0, "Above Budget", "Below Budget")</f>
        <v>Above Budget</v>
      </c>
      <c r="Y1749" s="5">
        <f>IFERROR(Table1[[#This Row],[Gross_Margin]]/Table1[[#This Row],[Actual_Sales]],0)</f>
        <v>0.61818181818181817</v>
      </c>
      <c r="Z1749" s="5">
        <f>Table1[[#This Row],[Actual_Profit]]/Table1[[#This Row],[Actual_Sales]]</f>
        <v>0.32727272727272727</v>
      </c>
      <c r="AA1749">
        <v>16</v>
      </c>
      <c r="AB1749" s="5">
        <f>IFERROR(Table1[[#This Row],[Expenses]]/Table1[[#This Row],[Actual_Sales]],0)</f>
        <v>0.29090909090909089</v>
      </c>
      <c r="AC1749">
        <v>5</v>
      </c>
      <c r="AD1749">
        <v>846</v>
      </c>
      <c r="AE1749" s="5">
        <f>IFERROR(Table1[[#This Row],[Inventory]]/Table1[[#This Row],[Actual_Sales]],0)</f>
        <v>15.381818181818181</v>
      </c>
    </row>
    <row r="1750" spans="1:31" x14ac:dyDescent="0.25">
      <c r="A1750">
        <v>3152</v>
      </c>
      <c r="B1750">
        <v>801</v>
      </c>
      <c r="C1750">
        <v>5</v>
      </c>
      <c r="D1750" s="2">
        <v>40695</v>
      </c>
      <c r="E1750">
        <v>110</v>
      </c>
      <c r="F1750">
        <v>100</v>
      </c>
      <c r="G1750">
        <f>Table1[[#This Row],[Actual_Sales]]-Table1[[#This Row],[Budget_Sales]]</f>
        <v>10</v>
      </c>
      <c r="H1750" s="5">
        <f>IF(
Table1[[#This Row],[Budget_Sales]]=0,
"",
IF(
Table1[[#This Row],[Budget_Sales]]&gt;0,
(Table1[[#This Row],[Actual_Sales]]-Table1[[#This Row],[Budget_Sales]])/Table1[[#This Row],[Budget_Sales]],
(Table1[[#This Row],[Actual_Sales]]-Table1[[#This Row],[Budget_Sales]])/ABS(Table1[[#This Row],[Budget_Sales]])
)
)</f>
        <v>0.1</v>
      </c>
      <c r="I1750" s="5" t="str">
        <f>IF(Table1[[#This Row],[Sales_Var]]&gt;=0,"Above Budget","Below Budget")</f>
        <v>Above Budget</v>
      </c>
      <c r="J1750">
        <f>Table1[[#This Row],[Actual_Sales]]-(Table1[[#This Row],[COGS]]+Table1[[#This Row],[Expenses]])</f>
        <v>36</v>
      </c>
      <c r="K1750">
        <v>40</v>
      </c>
      <c r="L1750">
        <f>Table1[[#This Row],[Actual_Profit]]-Table1[[#This Row],[Budget_Profit]]</f>
        <v>-4</v>
      </c>
      <c r="M1750" s="5">
        <f>IF(
Table1[[#This Row],[Budget_Profit]]=0,
"",
IF(
Table1[[#This Row],[Budget_Profit]]&gt;0,
(Table1[[#This Row],[Actual_Profit]]-Table1[[#This Row],[Budget_Profit]])/Table1[[#This Row],[Budget_Profit]],
(Table1[[#This Row],[Actual_Profit]]-Table1[[#This Row],[Budget_Profit]])/ABS(Table1[[#This Row],[Budget_Profit]])
)
)</f>
        <v>-0.1</v>
      </c>
      <c r="N1750" s="5" t="str">
        <f>IF(Table1[[#This Row],[Profit_Var]]&gt;=0, "Above Budget", "Below Budget")</f>
        <v>Below Budget</v>
      </c>
      <c r="O1750">
        <v>48</v>
      </c>
      <c r="P1750">
        <v>40</v>
      </c>
      <c r="Q1750">
        <f>Table1[[#This Row],[COGS]]-Table1[[#This Row],[Budget_COGS]]</f>
        <v>8</v>
      </c>
      <c r="R1750" s="5">
        <f>IF(
Table1[[#This Row],[Budget_COGS]]=0,
"",
IF(
Table1[[#This Row],[Budget_COGS]]&gt;0,
(Table1[[#This Row],[Budget_COGS]]-Table1[[#This Row],[COGS]]) / Table1[[#This Row],[Budget_COGS]],
(Table1[[#This Row],[Budget_COGS]]-Table1[[#This Row],[COGS]]) / ABS(Table1[[#This Row],[Budget_COGS]])
)
)</f>
        <v>-0.2</v>
      </c>
      <c r="S1750" s="5" t="str">
        <f>IF(Table1[[#This Row],[COGS _Var]]&gt;=0, "Above Budget", "Below Budget")</f>
        <v>Above Budget</v>
      </c>
      <c r="T1750">
        <f>Table1[[#This Row],[Actual_Sales]]-Table1[[#This Row],[COGS]]</f>
        <v>62</v>
      </c>
      <c r="U1750">
        <v>60</v>
      </c>
      <c r="V1750">
        <f>Table1[[#This Row],[Gross_Margin]]-Table1[[#This Row],[Budget_Margin]]</f>
        <v>2</v>
      </c>
      <c r="W1750" s="5">
        <f>IF(
Table1[[#This Row],[Budget_Margin]]=0,
"",
IF(
Table1[[#This Row],[Budget_Margin]]&gt;0,
(Table1[[#This Row],[Gross_Margin]]-Table1[[#This Row],[Budget_Margin]]) / Table1[[#This Row],[Budget_Margin]],
(Table1[[#This Row],[Gross_Margin]]-Table1[[#This Row],[Budget_Margin]]) / ABS(Table1[[#This Row],[Budget_Margin]])
)
)</f>
        <v>3.3333333333333333E-2</v>
      </c>
      <c r="X1750" s="5" t="str">
        <f>IF(Table1[[#This Row],[Margin_Var]]&gt;=0, "Above Budget", "Below Budget")</f>
        <v>Above Budget</v>
      </c>
      <c r="Y1750" s="5">
        <f>IFERROR(Table1[[#This Row],[Gross_Margin]]/Table1[[#This Row],[Actual_Sales]],0)</f>
        <v>0.5636363636363636</v>
      </c>
      <c r="Z1750" s="5">
        <f>Table1[[#This Row],[Actual_Profit]]/Table1[[#This Row],[Actual_Sales]]</f>
        <v>0.32727272727272727</v>
      </c>
      <c r="AA1750">
        <v>26</v>
      </c>
      <c r="AB1750" s="5">
        <f>IFERROR(Table1[[#This Row],[Expenses]]/Table1[[#This Row],[Actual_Sales]],0)</f>
        <v>0.23636363636363636</v>
      </c>
      <c r="AC1750">
        <v>15</v>
      </c>
      <c r="AD1750">
        <v>593</v>
      </c>
      <c r="AE1750" s="5">
        <f>IFERROR(Table1[[#This Row],[Inventory]]/Table1[[#This Row],[Actual_Sales]],0)</f>
        <v>5.3909090909090907</v>
      </c>
    </row>
    <row r="1751" spans="1:31" x14ac:dyDescent="0.25">
      <c r="A1751">
        <v>3007</v>
      </c>
      <c r="B1751">
        <v>985</v>
      </c>
      <c r="C1751">
        <v>8</v>
      </c>
      <c r="D1751" s="2">
        <v>40664</v>
      </c>
      <c r="E1751">
        <v>110</v>
      </c>
      <c r="F1751">
        <v>100</v>
      </c>
      <c r="G1751">
        <f>Table1[[#This Row],[Actual_Sales]]-Table1[[#This Row],[Budget_Sales]]</f>
        <v>10</v>
      </c>
      <c r="H1751" s="5">
        <f>IF(
Table1[[#This Row],[Budget_Sales]]=0,
"",
IF(
Table1[[#This Row],[Budget_Sales]]&gt;0,
(Table1[[#This Row],[Actual_Sales]]-Table1[[#This Row],[Budget_Sales]])/Table1[[#This Row],[Budget_Sales]],
(Table1[[#This Row],[Actual_Sales]]-Table1[[#This Row],[Budget_Sales]])/ABS(Table1[[#This Row],[Budget_Sales]])
)
)</f>
        <v>0.1</v>
      </c>
      <c r="I1751" s="5" t="str">
        <f>IF(Table1[[#This Row],[Sales_Var]]&gt;=0,"Above Budget","Below Budget")</f>
        <v>Above Budget</v>
      </c>
      <c r="J1751">
        <f>Table1[[#This Row],[Actual_Sales]]-(Table1[[#This Row],[COGS]]+Table1[[#This Row],[Expenses]])</f>
        <v>36</v>
      </c>
      <c r="K1751">
        <v>40</v>
      </c>
      <c r="L1751">
        <f>Table1[[#This Row],[Actual_Profit]]-Table1[[#This Row],[Budget_Profit]]</f>
        <v>-4</v>
      </c>
      <c r="M1751" s="5">
        <f>IF(
Table1[[#This Row],[Budget_Profit]]=0,
"",
IF(
Table1[[#This Row],[Budget_Profit]]&gt;0,
(Table1[[#This Row],[Actual_Profit]]-Table1[[#This Row],[Budget_Profit]])/Table1[[#This Row],[Budget_Profit]],
(Table1[[#This Row],[Actual_Profit]]-Table1[[#This Row],[Budget_Profit]])/ABS(Table1[[#This Row],[Budget_Profit]])
)
)</f>
        <v>-0.1</v>
      </c>
      <c r="N1751" s="5" t="str">
        <f>IF(Table1[[#This Row],[Profit_Var]]&gt;=0, "Above Budget", "Below Budget")</f>
        <v>Below Budget</v>
      </c>
      <c r="O1751">
        <v>48</v>
      </c>
      <c r="P1751">
        <v>40</v>
      </c>
      <c r="Q1751">
        <f>Table1[[#This Row],[COGS]]-Table1[[#This Row],[Budget_COGS]]</f>
        <v>8</v>
      </c>
      <c r="R1751" s="5">
        <f>IF(
Table1[[#This Row],[Budget_COGS]]=0,
"",
IF(
Table1[[#This Row],[Budget_COGS]]&gt;0,
(Table1[[#This Row],[Budget_COGS]]-Table1[[#This Row],[COGS]]) / Table1[[#This Row],[Budget_COGS]],
(Table1[[#This Row],[Budget_COGS]]-Table1[[#This Row],[COGS]]) / ABS(Table1[[#This Row],[Budget_COGS]])
)
)</f>
        <v>-0.2</v>
      </c>
      <c r="S1751" s="5" t="str">
        <f>IF(Table1[[#This Row],[COGS _Var]]&gt;=0, "Above Budget", "Below Budget")</f>
        <v>Above Budget</v>
      </c>
      <c r="T1751">
        <f>Table1[[#This Row],[Actual_Sales]]-Table1[[#This Row],[COGS]]</f>
        <v>62</v>
      </c>
      <c r="U1751">
        <v>60</v>
      </c>
      <c r="V1751">
        <f>Table1[[#This Row],[Gross_Margin]]-Table1[[#This Row],[Budget_Margin]]</f>
        <v>2</v>
      </c>
      <c r="W1751" s="5">
        <f>IF(
Table1[[#This Row],[Budget_Margin]]=0,
"",
IF(
Table1[[#This Row],[Budget_Margin]]&gt;0,
(Table1[[#This Row],[Gross_Margin]]-Table1[[#This Row],[Budget_Margin]]) / Table1[[#This Row],[Budget_Margin]],
(Table1[[#This Row],[Gross_Margin]]-Table1[[#This Row],[Budget_Margin]]) / ABS(Table1[[#This Row],[Budget_Margin]])
)
)</f>
        <v>3.3333333333333333E-2</v>
      </c>
      <c r="X1751" s="5" t="str">
        <f>IF(Table1[[#This Row],[Margin_Var]]&gt;=0, "Above Budget", "Below Budget")</f>
        <v>Above Budget</v>
      </c>
      <c r="Y1751" s="5">
        <f>IFERROR(Table1[[#This Row],[Gross_Margin]]/Table1[[#This Row],[Actual_Sales]],0)</f>
        <v>0.5636363636363636</v>
      </c>
      <c r="Z1751" s="5">
        <f>Table1[[#This Row],[Actual_Profit]]/Table1[[#This Row],[Actual_Sales]]</f>
        <v>0.32727272727272727</v>
      </c>
      <c r="AA1751">
        <v>26</v>
      </c>
      <c r="AB1751" s="5">
        <f>IFERROR(Table1[[#This Row],[Expenses]]/Table1[[#This Row],[Actual_Sales]],0)</f>
        <v>0.23636363636363636</v>
      </c>
      <c r="AC1751">
        <v>15</v>
      </c>
      <c r="AD1751">
        <v>599</v>
      </c>
      <c r="AE1751" s="5">
        <f>IFERROR(Table1[[#This Row],[Inventory]]/Table1[[#This Row],[Actual_Sales]],0)</f>
        <v>5.4454545454545453</v>
      </c>
    </row>
    <row r="1752" spans="1:31" x14ac:dyDescent="0.25">
      <c r="A1752">
        <v>1099</v>
      </c>
      <c r="B1752">
        <v>319</v>
      </c>
      <c r="C1752">
        <v>12</v>
      </c>
      <c r="D1752" s="2">
        <v>40360</v>
      </c>
      <c r="E1752">
        <v>602</v>
      </c>
      <c r="F1752">
        <v>520</v>
      </c>
      <c r="G1752">
        <f>Table1[[#This Row],[Actual_Sales]]-Table1[[#This Row],[Budget_Sales]]</f>
        <v>82</v>
      </c>
      <c r="H1752" s="5">
        <f>IF(
Table1[[#This Row],[Budget_Sales]]=0,
"",
IF(
Table1[[#This Row],[Budget_Sales]]&gt;0,
(Table1[[#This Row],[Actual_Sales]]-Table1[[#This Row],[Budget_Sales]])/Table1[[#This Row],[Budget_Sales]],
(Table1[[#This Row],[Actual_Sales]]-Table1[[#This Row],[Budget_Sales]])/ABS(Table1[[#This Row],[Budget_Sales]])
)
)</f>
        <v>0.15769230769230769</v>
      </c>
      <c r="I1752" s="5" t="str">
        <f>IF(Table1[[#This Row],[Sales_Var]]&gt;=0,"Above Budget","Below Budget")</f>
        <v>Above Budget</v>
      </c>
      <c r="J1752">
        <f>Table1[[#This Row],[Actual_Sales]]-(Table1[[#This Row],[COGS]]+Table1[[#This Row],[Expenses]])</f>
        <v>197</v>
      </c>
      <c r="K1752">
        <v>170</v>
      </c>
      <c r="L1752">
        <f>Table1[[#This Row],[Actual_Profit]]-Table1[[#This Row],[Budget_Profit]]</f>
        <v>27</v>
      </c>
      <c r="M1752" s="5">
        <f>IF(
Table1[[#This Row],[Budget_Profit]]=0,
"",
IF(
Table1[[#This Row],[Budget_Profit]]&gt;0,
(Table1[[#This Row],[Actual_Profit]]-Table1[[#This Row],[Budget_Profit]])/Table1[[#This Row],[Budget_Profit]],
(Table1[[#This Row],[Actual_Profit]]-Table1[[#This Row],[Budget_Profit]])/ABS(Table1[[#This Row],[Budget_Profit]])
)
)</f>
        <v>0.1588235294117647</v>
      </c>
      <c r="N1752" s="5" t="str">
        <f>IF(Table1[[#This Row],[Profit_Var]]&gt;=0, "Above Budget", "Below Budget")</f>
        <v>Above Budget</v>
      </c>
      <c r="O1752">
        <v>270</v>
      </c>
      <c r="P1752">
        <v>230</v>
      </c>
      <c r="Q1752">
        <f>Table1[[#This Row],[COGS]]-Table1[[#This Row],[Budget_COGS]]</f>
        <v>40</v>
      </c>
      <c r="R1752" s="5">
        <f>IF(
Table1[[#This Row],[Budget_COGS]]=0,
"",
IF(
Table1[[#This Row],[Budget_COGS]]&gt;0,
(Table1[[#This Row],[Budget_COGS]]-Table1[[#This Row],[COGS]]) / Table1[[#This Row],[Budget_COGS]],
(Table1[[#This Row],[Budget_COGS]]-Table1[[#This Row],[COGS]]) / ABS(Table1[[#This Row],[Budget_COGS]])
)
)</f>
        <v>-0.17391304347826086</v>
      </c>
      <c r="S1752" s="5" t="str">
        <f>IF(Table1[[#This Row],[COGS _Var]]&gt;=0, "Above Budget", "Below Budget")</f>
        <v>Above Budget</v>
      </c>
      <c r="T1752">
        <f>Table1[[#This Row],[Actual_Sales]]-Table1[[#This Row],[COGS]]</f>
        <v>332</v>
      </c>
      <c r="U1752">
        <v>290</v>
      </c>
      <c r="V1752">
        <f>Table1[[#This Row],[Gross_Margin]]-Table1[[#This Row],[Budget_Margin]]</f>
        <v>42</v>
      </c>
      <c r="W1752" s="5">
        <f>IF(
Table1[[#This Row],[Budget_Margin]]=0,
"",
IF(
Table1[[#This Row],[Budget_Margin]]&gt;0,
(Table1[[#This Row],[Gross_Margin]]-Table1[[#This Row],[Budget_Margin]]) / Table1[[#This Row],[Budget_Margin]],
(Table1[[#This Row],[Gross_Margin]]-Table1[[#This Row],[Budget_Margin]]) / ABS(Table1[[#This Row],[Budget_Margin]])
)
)</f>
        <v>0.14482758620689656</v>
      </c>
      <c r="X1752" s="5" t="str">
        <f>IF(Table1[[#This Row],[Margin_Var]]&gt;=0, "Above Budget", "Below Budget")</f>
        <v>Above Budget</v>
      </c>
      <c r="Y1752" s="5">
        <f>IFERROR(Table1[[#This Row],[Gross_Margin]]/Table1[[#This Row],[Actual_Sales]],0)</f>
        <v>0.55149501661129563</v>
      </c>
      <c r="Z1752" s="5">
        <f>Table1[[#This Row],[Actual_Profit]]/Table1[[#This Row],[Actual_Sales]]</f>
        <v>0.3272425249169435</v>
      </c>
      <c r="AA1752">
        <v>135</v>
      </c>
      <c r="AB1752" s="5">
        <f>IFERROR(Table1[[#This Row],[Expenses]]/Table1[[#This Row],[Actual_Sales]],0)</f>
        <v>0.22425249169435216</v>
      </c>
      <c r="AC1752">
        <v>102</v>
      </c>
      <c r="AD1752">
        <v>1834</v>
      </c>
      <c r="AE1752" s="5">
        <f>IFERROR(Table1[[#This Row],[Inventory]]/Table1[[#This Row],[Actual_Sales]],0)</f>
        <v>3.0465116279069768</v>
      </c>
    </row>
    <row r="1753" spans="1:31" x14ac:dyDescent="0.25">
      <c r="A1753">
        <v>1735</v>
      </c>
      <c r="B1753">
        <v>815</v>
      </c>
      <c r="C1753">
        <v>2</v>
      </c>
      <c r="D1753" s="2">
        <v>40452</v>
      </c>
      <c r="E1753">
        <v>367</v>
      </c>
      <c r="F1753">
        <v>370</v>
      </c>
      <c r="G1753">
        <f>Table1[[#This Row],[Actual_Sales]]-Table1[[#This Row],[Budget_Sales]]</f>
        <v>-3</v>
      </c>
      <c r="H1753" s="5">
        <f>IF(
Table1[[#This Row],[Budget_Sales]]=0,
"",
IF(
Table1[[#This Row],[Budget_Sales]]&gt;0,
(Table1[[#This Row],[Actual_Sales]]-Table1[[#This Row],[Budget_Sales]])/Table1[[#This Row],[Budget_Sales]],
(Table1[[#This Row],[Actual_Sales]]-Table1[[#This Row],[Budget_Sales]])/ABS(Table1[[#This Row],[Budget_Sales]])
)
)</f>
        <v>-8.1081081081081086E-3</v>
      </c>
      <c r="I1753" s="5" t="str">
        <f>IF(Table1[[#This Row],[Sales_Var]]&gt;=0,"Above Budget","Below Budget")</f>
        <v>Below Budget</v>
      </c>
      <c r="J1753">
        <f>Table1[[#This Row],[Actual_Sales]]-(Table1[[#This Row],[COGS]]+Table1[[#This Row],[Expenses]])</f>
        <v>120</v>
      </c>
      <c r="K1753">
        <v>160</v>
      </c>
      <c r="L1753">
        <f>Table1[[#This Row],[Actual_Profit]]-Table1[[#This Row],[Budget_Profit]]</f>
        <v>-40</v>
      </c>
      <c r="M1753" s="5">
        <f>IF(
Table1[[#This Row],[Budget_Profit]]=0,
"",
IF(
Table1[[#This Row],[Budget_Profit]]&gt;0,
(Table1[[#This Row],[Actual_Profit]]-Table1[[#This Row],[Budget_Profit]])/Table1[[#This Row],[Budget_Profit]],
(Table1[[#This Row],[Actual_Profit]]-Table1[[#This Row],[Budget_Profit]])/ABS(Table1[[#This Row],[Budget_Profit]])
)
)</f>
        <v>-0.25</v>
      </c>
      <c r="N1753" s="5" t="str">
        <f>IF(Table1[[#This Row],[Profit_Var]]&gt;=0, "Above Budget", "Below Budget")</f>
        <v>Below Budget</v>
      </c>
      <c r="O1753">
        <v>154</v>
      </c>
      <c r="P1753">
        <v>150</v>
      </c>
      <c r="Q1753">
        <f>Table1[[#This Row],[COGS]]-Table1[[#This Row],[Budget_COGS]]</f>
        <v>4</v>
      </c>
      <c r="R1753" s="5">
        <f>IF(
Table1[[#This Row],[Budget_COGS]]=0,
"",
IF(
Table1[[#This Row],[Budget_COGS]]&gt;0,
(Table1[[#This Row],[Budget_COGS]]-Table1[[#This Row],[COGS]]) / Table1[[#This Row],[Budget_COGS]],
(Table1[[#This Row],[Budget_COGS]]-Table1[[#This Row],[COGS]]) / ABS(Table1[[#This Row],[Budget_COGS]])
)
)</f>
        <v>-2.6666666666666668E-2</v>
      </c>
      <c r="S1753" s="5" t="str">
        <f>IF(Table1[[#This Row],[COGS _Var]]&gt;=0, "Above Budget", "Below Budget")</f>
        <v>Above Budget</v>
      </c>
      <c r="T1753">
        <f>Table1[[#This Row],[Actual_Sales]]-Table1[[#This Row],[COGS]]</f>
        <v>213</v>
      </c>
      <c r="U1753">
        <v>220</v>
      </c>
      <c r="V1753">
        <f>Table1[[#This Row],[Gross_Margin]]-Table1[[#This Row],[Budget_Margin]]</f>
        <v>-7</v>
      </c>
      <c r="W1753" s="5">
        <f>IF(
Table1[[#This Row],[Budget_Margin]]=0,
"",
IF(
Table1[[#This Row],[Budget_Margin]]&gt;0,
(Table1[[#This Row],[Gross_Margin]]-Table1[[#This Row],[Budget_Margin]]) / Table1[[#This Row],[Budget_Margin]],
(Table1[[#This Row],[Gross_Margin]]-Table1[[#This Row],[Budget_Margin]]) / ABS(Table1[[#This Row],[Budget_Margin]])
)
)</f>
        <v>-3.1818181818181815E-2</v>
      </c>
      <c r="X1753" s="5" t="str">
        <f>IF(Table1[[#This Row],[Margin_Var]]&gt;=0, "Above Budget", "Below Budget")</f>
        <v>Below Budget</v>
      </c>
      <c r="Y1753" s="5">
        <f>IFERROR(Table1[[#This Row],[Gross_Margin]]/Table1[[#This Row],[Actual_Sales]],0)</f>
        <v>0.5803814713896458</v>
      </c>
      <c r="Z1753" s="5">
        <f>Table1[[#This Row],[Actual_Profit]]/Table1[[#This Row],[Actual_Sales]]</f>
        <v>0.32697547683923706</v>
      </c>
      <c r="AA1753">
        <v>93</v>
      </c>
      <c r="AB1753" s="5">
        <f>IFERROR(Table1[[#This Row],[Expenses]]/Table1[[#This Row],[Actual_Sales]],0)</f>
        <v>0.25340599455040874</v>
      </c>
      <c r="AC1753">
        <v>50</v>
      </c>
      <c r="AD1753">
        <v>1132</v>
      </c>
      <c r="AE1753" s="5">
        <f>IFERROR(Table1[[#This Row],[Inventory]]/Table1[[#This Row],[Actual_Sales]],0)</f>
        <v>3.084468664850136</v>
      </c>
    </row>
    <row r="1754" spans="1:31" x14ac:dyDescent="0.25">
      <c r="A1754">
        <v>1704</v>
      </c>
      <c r="B1754">
        <v>702</v>
      </c>
      <c r="C1754">
        <v>9</v>
      </c>
      <c r="D1754" s="2">
        <v>40452</v>
      </c>
      <c r="E1754">
        <v>367</v>
      </c>
      <c r="F1754">
        <v>290</v>
      </c>
      <c r="G1754">
        <f>Table1[[#This Row],[Actual_Sales]]-Table1[[#This Row],[Budget_Sales]]</f>
        <v>77</v>
      </c>
      <c r="H1754" s="5">
        <f>IF(
Table1[[#This Row],[Budget_Sales]]=0,
"",
IF(
Table1[[#This Row],[Budget_Sales]]&gt;0,
(Table1[[#This Row],[Actual_Sales]]-Table1[[#This Row],[Budget_Sales]])/Table1[[#This Row],[Budget_Sales]],
(Table1[[#This Row],[Actual_Sales]]-Table1[[#This Row],[Budget_Sales]])/ABS(Table1[[#This Row],[Budget_Sales]])
)
)</f>
        <v>0.26551724137931032</v>
      </c>
      <c r="I1754" s="5" t="str">
        <f>IF(Table1[[#This Row],[Sales_Var]]&gt;=0,"Above Budget","Below Budget")</f>
        <v>Above Budget</v>
      </c>
      <c r="J1754">
        <f>Table1[[#This Row],[Actual_Sales]]-(Table1[[#This Row],[COGS]]+Table1[[#This Row],[Expenses]])</f>
        <v>120</v>
      </c>
      <c r="K1754">
        <v>120</v>
      </c>
      <c r="L1754">
        <f>Table1[[#This Row],[Actual_Profit]]-Table1[[#This Row],[Budget_Profit]]</f>
        <v>0</v>
      </c>
      <c r="M1754" s="5">
        <f>IF(
Table1[[#This Row],[Budget_Profit]]=0,
"",
IF(
Table1[[#This Row],[Budget_Profit]]&gt;0,
(Table1[[#This Row],[Actual_Profit]]-Table1[[#This Row],[Budget_Profit]])/Table1[[#This Row],[Budget_Profit]],
(Table1[[#This Row],[Actual_Profit]]-Table1[[#This Row],[Budget_Profit]])/ABS(Table1[[#This Row],[Budget_Profit]])
)
)</f>
        <v>0</v>
      </c>
      <c r="N1754" s="5" t="str">
        <f>IF(Table1[[#This Row],[Profit_Var]]&gt;=0, "Above Budget", "Below Budget")</f>
        <v>Above Budget</v>
      </c>
      <c r="O1754">
        <v>154</v>
      </c>
      <c r="P1754">
        <v>120</v>
      </c>
      <c r="Q1754">
        <f>Table1[[#This Row],[COGS]]-Table1[[#This Row],[Budget_COGS]]</f>
        <v>34</v>
      </c>
      <c r="R1754" s="5">
        <f>IF(
Table1[[#This Row],[Budget_COGS]]=0,
"",
IF(
Table1[[#This Row],[Budget_COGS]]&gt;0,
(Table1[[#This Row],[Budget_COGS]]-Table1[[#This Row],[COGS]]) / Table1[[#This Row],[Budget_COGS]],
(Table1[[#This Row],[Budget_COGS]]-Table1[[#This Row],[COGS]]) / ABS(Table1[[#This Row],[Budget_COGS]])
)
)</f>
        <v>-0.28333333333333333</v>
      </c>
      <c r="S1754" s="5" t="str">
        <f>IF(Table1[[#This Row],[COGS _Var]]&gt;=0, "Above Budget", "Below Budget")</f>
        <v>Above Budget</v>
      </c>
      <c r="T1754">
        <f>Table1[[#This Row],[Actual_Sales]]-Table1[[#This Row],[COGS]]</f>
        <v>213</v>
      </c>
      <c r="U1754">
        <v>170</v>
      </c>
      <c r="V1754">
        <f>Table1[[#This Row],[Gross_Margin]]-Table1[[#This Row],[Budget_Margin]]</f>
        <v>43</v>
      </c>
      <c r="W1754" s="5">
        <f>IF(
Table1[[#This Row],[Budget_Margin]]=0,
"",
IF(
Table1[[#This Row],[Budget_Margin]]&gt;0,
(Table1[[#This Row],[Gross_Margin]]-Table1[[#This Row],[Budget_Margin]]) / Table1[[#This Row],[Budget_Margin]],
(Table1[[#This Row],[Gross_Margin]]-Table1[[#This Row],[Budget_Margin]]) / ABS(Table1[[#This Row],[Budget_Margin]])
)
)</f>
        <v>0.25294117647058822</v>
      </c>
      <c r="X1754" s="5" t="str">
        <f>IF(Table1[[#This Row],[Margin_Var]]&gt;=0, "Above Budget", "Below Budget")</f>
        <v>Above Budget</v>
      </c>
      <c r="Y1754" s="5">
        <f>IFERROR(Table1[[#This Row],[Gross_Margin]]/Table1[[#This Row],[Actual_Sales]],0)</f>
        <v>0.5803814713896458</v>
      </c>
      <c r="Z1754" s="5">
        <f>Table1[[#This Row],[Actual_Profit]]/Table1[[#This Row],[Actual_Sales]]</f>
        <v>0.32697547683923706</v>
      </c>
      <c r="AA1754">
        <v>93</v>
      </c>
      <c r="AB1754" s="5">
        <f>IFERROR(Table1[[#This Row],[Expenses]]/Table1[[#This Row],[Actual_Sales]],0)</f>
        <v>0.25340599455040874</v>
      </c>
      <c r="AC1754">
        <v>50</v>
      </c>
      <c r="AD1754">
        <v>1132</v>
      </c>
      <c r="AE1754" s="5">
        <f>IFERROR(Table1[[#This Row],[Inventory]]/Table1[[#This Row],[Actual_Sales]],0)</f>
        <v>3.084468664850136</v>
      </c>
    </row>
    <row r="1755" spans="1:31" x14ac:dyDescent="0.25">
      <c r="A1755">
        <v>970</v>
      </c>
      <c r="B1755">
        <v>563</v>
      </c>
      <c r="C1755">
        <v>12</v>
      </c>
      <c r="D1755" s="2">
        <v>40330</v>
      </c>
      <c r="E1755">
        <v>603</v>
      </c>
      <c r="F1755">
        <v>530</v>
      </c>
      <c r="G1755">
        <f>Table1[[#This Row],[Actual_Sales]]-Table1[[#This Row],[Budget_Sales]]</f>
        <v>73</v>
      </c>
      <c r="H1755" s="5">
        <f>IF(
Table1[[#This Row],[Budget_Sales]]=0,
"",
IF(
Table1[[#This Row],[Budget_Sales]]&gt;0,
(Table1[[#This Row],[Actual_Sales]]-Table1[[#This Row],[Budget_Sales]])/Table1[[#This Row],[Budget_Sales]],
(Table1[[#This Row],[Actual_Sales]]-Table1[[#This Row],[Budget_Sales]])/ABS(Table1[[#This Row],[Budget_Sales]])
)
)</f>
        <v>0.13773584905660377</v>
      </c>
      <c r="I1755" s="5" t="str">
        <f>IF(Table1[[#This Row],[Sales_Var]]&gt;=0,"Above Budget","Below Budget")</f>
        <v>Above Budget</v>
      </c>
      <c r="J1755">
        <f>Table1[[#This Row],[Actual_Sales]]-(Table1[[#This Row],[COGS]]+Table1[[#This Row],[Expenses]])</f>
        <v>197</v>
      </c>
      <c r="K1755">
        <v>180</v>
      </c>
      <c r="L1755">
        <f>Table1[[#This Row],[Actual_Profit]]-Table1[[#This Row],[Budget_Profit]]</f>
        <v>17</v>
      </c>
      <c r="M1755" s="5">
        <f>IF(
Table1[[#This Row],[Budget_Profit]]=0,
"",
IF(
Table1[[#This Row],[Budget_Profit]]&gt;0,
(Table1[[#This Row],[Actual_Profit]]-Table1[[#This Row],[Budget_Profit]])/Table1[[#This Row],[Budget_Profit]],
(Table1[[#This Row],[Actual_Profit]]-Table1[[#This Row],[Budget_Profit]])/ABS(Table1[[#This Row],[Budget_Profit]])
)
)</f>
        <v>9.4444444444444442E-2</v>
      </c>
      <c r="N1755" s="5" t="str">
        <f>IF(Table1[[#This Row],[Profit_Var]]&gt;=0, "Above Budget", "Below Budget")</f>
        <v>Above Budget</v>
      </c>
      <c r="O1755">
        <v>271</v>
      </c>
      <c r="P1755">
        <v>230</v>
      </c>
      <c r="Q1755">
        <f>Table1[[#This Row],[COGS]]-Table1[[#This Row],[Budget_COGS]]</f>
        <v>41</v>
      </c>
      <c r="R1755" s="5">
        <f>IF(
Table1[[#This Row],[Budget_COGS]]=0,
"",
IF(
Table1[[#This Row],[Budget_COGS]]&gt;0,
(Table1[[#This Row],[Budget_COGS]]-Table1[[#This Row],[COGS]]) / Table1[[#This Row],[Budget_COGS]],
(Table1[[#This Row],[Budget_COGS]]-Table1[[#This Row],[COGS]]) / ABS(Table1[[#This Row],[Budget_COGS]])
)
)</f>
        <v>-0.17826086956521739</v>
      </c>
      <c r="S1755" s="5" t="str">
        <f>IF(Table1[[#This Row],[COGS _Var]]&gt;=0, "Above Budget", "Below Budget")</f>
        <v>Above Budget</v>
      </c>
      <c r="T1755">
        <f>Table1[[#This Row],[Actual_Sales]]-Table1[[#This Row],[COGS]]</f>
        <v>332</v>
      </c>
      <c r="U1755">
        <v>300</v>
      </c>
      <c r="V1755">
        <f>Table1[[#This Row],[Gross_Margin]]-Table1[[#This Row],[Budget_Margin]]</f>
        <v>32</v>
      </c>
      <c r="W1755" s="5">
        <f>IF(
Table1[[#This Row],[Budget_Margin]]=0,
"",
IF(
Table1[[#This Row],[Budget_Margin]]&gt;0,
(Table1[[#This Row],[Gross_Margin]]-Table1[[#This Row],[Budget_Margin]]) / Table1[[#This Row],[Budget_Margin]],
(Table1[[#This Row],[Gross_Margin]]-Table1[[#This Row],[Budget_Margin]]) / ABS(Table1[[#This Row],[Budget_Margin]])
)
)</f>
        <v>0.10666666666666667</v>
      </c>
      <c r="X1755" s="5" t="str">
        <f>IF(Table1[[#This Row],[Margin_Var]]&gt;=0, "Above Budget", "Below Budget")</f>
        <v>Above Budget</v>
      </c>
      <c r="Y1755" s="5">
        <f>IFERROR(Table1[[#This Row],[Gross_Margin]]/Table1[[#This Row],[Actual_Sales]],0)</f>
        <v>0.55058043117744615</v>
      </c>
      <c r="Z1755" s="5">
        <f>Table1[[#This Row],[Actual_Profit]]/Table1[[#This Row],[Actual_Sales]]</f>
        <v>0.32669983416252074</v>
      </c>
      <c r="AA1755">
        <v>135</v>
      </c>
      <c r="AB1755" s="5">
        <f>IFERROR(Table1[[#This Row],[Expenses]]/Table1[[#This Row],[Actual_Sales]],0)</f>
        <v>0.22388059701492538</v>
      </c>
      <c r="AC1755">
        <v>102</v>
      </c>
      <c r="AD1755">
        <v>1714</v>
      </c>
      <c r="AE1755" s="5">
        <f>IFERROR(Table1[[#This Row],[Inventory]]/Table1[[#This Row],[Actual_Sales]],0)</f>
        <v>2.8424543946932008</v>
      </c>
    </row>
    <row r="1756" spans="1:31" x14ac:dyDescent="0.25">
      <c r="A1756">
        <v>4057</v>
      </c>
      <c r="B1756">
        <v>936</v>
      </c>
      <c r="C1756">
        <v>3</v>
      </c>
      <c r="D1756" s="2">
        <v>40848</v>
      </c>
      <c r="E1756">
        <v>98</v>
      </c>
      <c r="F1756">
        <v>100</v>
      </c>
      <c r="G1756">
        <f>Table1[[#This Row],[Actual_Sales]]-Table1[[#This Row],[Budget_Sales]]</f>
        <v>-2</v>
      </c>
      <c r="H1756" s="5">
        <f>IF(
Table1[[#This Row],[Budget_Sales]]=0,
"",
IF(
Table1[[#This Row],[Budget_Sales]]&gt;0,
(Table1[[#This Row],[Actual_Sales]]-Table1[[#This Row],[Budget_Sales]])/Table1[[#This Row],[Budget_Sales]],
(Table1[[#This Row],[Actual_Sales]]-Table1[[#This Row],[Budget_Sales]])/ABS(Table1[[#This Row],[Budget_Sales]])
)
)</f>
        <v>-0.02</v>
      </c>
      <c r="I1756" s="5" t="str">
        <f>IF(Table1[[#This Row],[Sales_Var]]&gt;=0,"Above Budget","Below Budget")</f>
        <v>Below Budget</v>
      </c>
      <c r="J1756">
        <f>Table1[[#This Row],[Actual_Sales]]-(Table1[[#This Row],[COGS]]+Table1[[#This Row],[Expenses]])</f>
        <v>32</v>
      </c>
      <c r="K1756">
        <v>40</v>
      </c>
      <c r="L1756">
        <f>Table1[[#This Row],[Actual_Profit]]-Table1[[#This Row],[Budget_Profit]]</f>
        <v>-8</v>
      </c>
      <c r="M1756" s="5">
        <f>IF(
Table1[[#This Row],[Budget_Profit]]=0,
"",
IF(
Table1[[#This Row],[Budget_Profit]]&gt;0,
(Table1[[#This Row],[Actual_Profit]]-Table1[[#This Row],[Budget_Profit]])/Table1[[#This Row],[Budget_Profit]],
(Table1[[#This Row],[Actual_Profit]]-Table1[[#This Row],[Budget_Profit]])/ABS(Table1[[#This Row],[Budget_Profit]])
)
)</f>
        <v>-0.2</v>
      </c>
      <c r="N1756" s="5" t="str">
        <f>IF(Table1[[#This Row],[Profit_Var]]&gt;=0, "Above Budget", "Below Budget")</f>
        <v>Below Budget</v>
      </c>
      <c r="O1756">
        <v>40</v>
      </c>
      <c r="P1756">
        <v>40</v>
      </c>
      <c r="Q1756">
        <f>Table1[[#This Row],[COGS]]-Table1[[#This Row],[Budget_COGS]]</f>
        <v>0</v>
      </c>
      <c r="R1756" s="5">
        <f>IF(
Table1[[#This Row],[Budget_COGS]]=0,
"",
IF(
Table1[[#This Row],[Budget_COGS]]&gt;0,
(Table1[[#This Row],[Budget_COGS]]-Table1[[#This Row],[COGS]]) / Table1[[#This Row],[Budget_COGS]],
(Table1[[#This Row],[Budget_COGS]]-Table1[[#This Row],[COGS]]) / ABS(Table1[[#This Row],[Budget_COGS]])
)
)</f>
        <v>0</v>
      </c>
      <c r="S1756" s="5" t="str">
        <f>IF(Table1[[#This Row],[COGS _Var]]&gt;=0, "Above Budget", "Below Budget")</f>
        <v>Above Budget</v>
      </c>
      <c r="T1756">
        <f>Table1[[#This Row],[Actual_Sales]]-Table1[[#This Row],[COGS]]</f>
        <v>58</v>
      </c>
      <c r="U1756">
        <v>60</v>
      </c>
      <c r="V1756">
        <f>Table1[[#This Row],[Gross_Margin]]-Table1[[#This Row],[Budget_Margin]]</f>
        <v>-2</v>
      </c>
      <c r="W1756" s="5">
        <f>IF(
Table1[[#This Row],[Budget_Margin]]=0,
"",
IF(
Table1[[#This Row],[Budget_Margin]]&gt;0,
(Table1[[#This Row],[Gross_Margin]]-Table1[[#This Row],[Budget_Margin]]) / Table1[[#This Row],[Budget_Margin]],
(Table1[[#This Row],[Gross_Margin]]-Table1[[#This Row],[Budget_Margin]]) / ABS(Table1[[#This Row],[Budget_Margin]])
)
)</f>
        <v>-3.3333333333333333E-2</v>
      </c>
      <c r="X1756" s="5" t="str">
        <f>IF(Table1[[#This Row],[Margin_Var]]&gt;=0, "Above Budget", "Below Budget")</f>
        <v>Below Budget</v>
      </c>
      <c r="Y1756" s="5">
        <f>IFERROR(Table1[[#This Row],[Gross_Margin]]/Table1[[#This Row],[Actual_Sales]],0)</f>
        <v>0.59183673469387754</v>
      </c>
      <c r="Z1756" s="5">
        <f>Table1[[#This Row],[Actual_Profit]]/Table1[[#This Row],[Actual_Sales]]</f>
        <v>0.32653061224489793</v>
      </c>
      <c r="AA1756">
        <v>26</v>
      </c>
      <c r="AB1756" s="5">
        <f>IFERROR(Table1[[#This Row],[Expenses]]/Table1[[#This Row],[Actual_Sales]],0)</f>
        <v>0.26530612244897961</v>
      </c>
      <c r="AC1756">
        <v>13</v>
      </c>
      <c r="AD1756">
        <v>536</v>
      </c>
      <c r="AE1756" s="5">
        <f>IFERROR(Table1[[#This Row],[Inventory]]/Table1[[#This Row],[Actual_Sales]],0)</f>
        <v>5.4693877551020407</v>
      </c>
    </row>
    <row r="1757" spans="1:31" x14ac:dyDescent="0.25">
      <c r="A1757">
        <v>3782</v>
      </c>
      <c r="B1757">
        <v>503</v>
      </c>
      <c r="C1757">
        <v>6</v>
      </c>
      <c r="D1757" s="2">
        <v>40817</v>
      </c>
      <c r="E1757">
        <v>343</v>
      </c>
      <c r="F1757">
        <v>290</v>
      </c>
      <c r="G1757">
        <f>Table1[[#This Row],[Actual_Sales]]-Table1[[#This Row],[Budget_Sales]]</f>
        <v>53</v>
      </c>
      <c r="H1757" s="5">
        <f>IF(
Table1[[#This Row],[Budget_Sales]]=0,
"",
IF(
Table1[[#This Row],[Budget_Sales]]&gt;0,
(Table1[[#This Row],[Actual_Sales]]-Table1[[#This Row],[Budget_Sales]])/Table1[[#This Row],[Budget_Sales]],
(Table1[[#This Row],[Actual_Sales]]-Table1[[#This Row],[Budget_Sales]])/ABS(Table1[[#This Row],[Budget_Sales]])
)
)</f>
        <v>0.18275862068965518</v>
      </c>
      <c r="I1757" s="5" t="str">
        <f>IF(Table1[[#This Row],[Sales_Var]]&gt;=0,"Above Budget","Below Budget")</f>
        <v>Above Budget</v>
      </c>
      <c r="J1757">
        <f>Table1[[#This Row],[Actual_Sales]]-(Table1[[#This Row],[COGS]]+Table1[[#This Row],[Expenses]])</f>
        <v>112</v>
      </c>
      <c r="K1757">
        <v>110</v>
      </c>
      <c r="L1757">
        <f>Table1[[#This Row],[Actual_Profit]]-Table1[[#This Row],[Budget_Profit]]</f>
        <v>2</v>
      </c>
      <c r="M1757" s="5">
        <f>IF(
Table1[[#This Row],[Budget_Profit]]=0,
"",
IF(
Table1[[#This Row],[Budget_Profit]]&gt;0,
(Table1[[#This Row],[Actual_Profit]]-Table1[[#This Row],[Budget_Profit]])/Table1[[#This Row],[Budget_Profit]],
(Table1[[#This Row],[Actual_Profit]]-Table1[[#This Row],[Budget_Profit]])/ABS(Table1[[#This Row],[Budget_Profit]])
)
)</f>
        <v>1.8181818181818181E-2</v>
      </c>
      <c r="N1757" s="5" t="str">
        <f>IF(Table1[[#This Row],[Profit_Var]]&gt;=0, "Above Budget", "Below Budget")</f>
        <v>Above Budget</v>
      </c>
      <c r="O1757">
        <v>161</v>
      </c>
      <c r="P1757">
        <v>140</v>
      </c>
      <c r="Q1757">
        <f>Table1[[#This Row],[COGS]]-Table1[[#This Row],[Budget_COGS]]</f>
        <v>21</v>
      </c>
      <c r="R1757" s="5">
        <f>IF(
Table1[[#This Row],[Budget_COGS]]=0,
"",
IF(
Table1[[#This Row],[Budget_COGS]]&gt;0,
(Table1[[#This Row],[Budget_COGS]]-Table1[[#This Row],[COGS]]) / Table1[[#This Row],[Budget_COGS]],
(Table1[[#This Row],[Budget_COGS]]-Table1[[#This Row],[COGS]]) / ABS(Table1[[#This Row],[Budget_COGS]])
)
)</f>
        <v>-0.15</v>
      </c>
      <c r="S1757" s="5" t="str">
        <f>IF(Table1[[#This Row],[COGS _Var]]&gt;=0, "Above Budget", "Below Budget")</f>
        <v>Above Budget</v>
      </c>
      <c r="T1757">
        <f>Table1[[#This Row],[Actual_Sales]]-Table1[[#This Row],[COGS]]</f>
        <v>182</v>
      </c>
      <c r="U1757">
        <v>150</v>
      </c>
      <c r="V1757">
        <f>Table1[[#This Row],[Gross_Margin]]-Table1[[#This Row],[Budget_Margin]]</f>
        <v>32</v>
      </c>
      <c r="W1757" s="5">
        <f>IF(
Table1[[#This Row],[Budget_Margin]]=0,
"",
IF(
Table1[[#This Row],[Budget_Margin]]&gt;0,
(Table1[[#This Row],[Gross_Margin]]-Table1[[#This Row],[Budget_Margin]]) / Table1[[#This Row],[Budget_Margin]],
(Table1[[#This Row],[Gross_Margin]]-Table1[[#This Row],[Budget_Margin]]) / ABS(Table1[[#This Row],[Budget_Margin]])
)
)</f>
        <v>0.21333333333333335</v>
      </c>
      <c r="X1757" s="5" t="str">
        <f>IF(Table1[[#This Row],[Margin_Var]]&gt;=0, "Above Budget", "Below Budget")</f>
        <v>Above Budget</v>
      </c>
      <c r="Y1757" s="5">
        <f>IFERROR(Table1[[#This Row],[Gross_Margin]]/Table1[[#This Row],[Actual_Sales]],0)</f>
        <v>0.53061224489795922</v>
      </c>
      <c r="Z1757" s="5">
        <f>Table1[[#This Row],[Actual_Profit]]/Table1[[#This Row],[Actual_Sales]]</f>
        <v>0.32653061224489793</v>
      </c>
      <c r="AA1757">
        <v>70</v>
      </c>
      <c r="AB1757" s="5">
        <f>IFERROR(Table1[[#This Row],[Expenses]]/Table1[[#This Row],[Actual_Sales]],0)</f>
        <v>0.20408163265306123</v>
      </c>
      <c r="AC1757">
        <v>45</v>
      </c>
      <c r="AD1757">
        <v>1267</v>
      </c>
      <c r="AE1757" s="5">
        <f>IFERROR(Table1[[#This Row],[Inventory]]/Table1[[#This Row],[Actual_Sales]],0)</f>
        <v>3.693877551020408</v>
      </c>
    </row>
    <row r="1758" spans="1:31" x14ac:dyDescent="0.25">
      <c r="A1758">
        <v>2821</v>
      </c>
      <c r="B1758">
        <v>956</v>
      </c>
      <c r="C1758">
        <v>4</v>
      </c>
      <c r="D1758" s="2">
        <v>40634</v>
      </c>
      <c r="E1758">
        <v>181</v>
      </c>
      <c r="F1758">
        <v>140</v>
      </c>
      <c r="G1758">
        <f>Table1[[#This Row],[Actual_Sales]]-Table1[[#This Row],[Budget_Sales]]</f>
        <v>41</v>
      </c>
      <c r="H1758" s="5">
        <f>IF(
Table1[[#This Row],[Budget_Sales]]=0,
"",
IF(
Table1[[#This Row],[Budget_Sales]]&gt;0,
(Table1[[#This Row],[Actual_Sales]]-Table1[[#This Row],[Budget_Sales]])/Table1[[#This Row],[Budget_Sales]],
(Table1[[#This Row],[Actual_Sales]]-Table1[[#This Row],[Budget_Sales]])/ABS(Table1[[#This Row],[Budget_Sales]])
)
)</f>
        <v>0.29285714285714287</v>
      </c>
      <c r="I1758" s="5" t="str">
        <f>IF(Table1[[#This Row],[Sales_Var]]&gt;=0,"Above Budget","Below Budget")</f>
        <v>Above Budget</v>
      </c>
      <c r="J1758">
        <f>Table1[[#This Row],[Actual_Sales]]-(Table1[[#This Row],[COGS]]+Table1[[#This Row],[Expenses]])</f>
        <v>59</v>
      </c>
      <c r="K1758">
        <v>50</v>
      </c>
      <c r="L1758">
        <f>Table1[[#This Row],[Actual_Profit]]-Table1[[#This Row],[Budget_Profit]]</f>
        <v>9</v>
      </c>
      <c r="M1758" s="5">
        <f>IF(
Table1[[#This Row],[Budget_Profit]]=0,
"",
IF(
Table1[[#This Row],[Budget_Profit]]&gt;0,
(Table1[[#This Row],[Actual_Profit]]-Table1[[#This Row],[Budget_Profit]])/Table1[[#This Row],[Budget_Profit]],
(Table1[[#This Row],[Actual_Profit]]-Table1[[#This Row],[Budget_Profit]])/ABS(Table1[[#This Row],[Budget_Profit]])
)
)</f>
        <v>0.18</v>
      </c>
      <c r="N1758" s="5" t="str">
        <f>IF(Table1[[#This Row],[Profit_Var]]&gt;=0, "Above Budget", "Below Budget")</f>
        <v>Above Budget</v>
      </c>
      <c r="O1758">
        <v>68</v>
      </c>
      <c r="P1758">
        <v>50</v>
      </c>
      <c r="Q1758">
        <f>Table1[[#This Row],[COGS]]-Table1[[#This Row],[Budget_COGS]]</f>
        <v>18</v>
      </c>
      <c r="R1758" s="5">
        <f>IF(
Table1[[#This Row],[Budget_COGS]]=0,
"",
IF(
Table1[[#This Row],[Budget_COGS]]&gt;0,
(Table1[[#This Row],[Budget_COGS]]-Table1[[#This Row],[COGS]]) / Table1[[#This Row],[Budget_COGS]],
(Table1[[#This Row],[Budget_COGS]]-Table1[[#This Row],[COGS]]) / ABS(Table1[[#This Row],[Budget_COGS]])
)
)</f>
        <v>-0.36</v>
      </c>
      <c r="S1758" s="5" t="str">
        <f>IF(Table1[[#This Row],[COGS _Var]]&gt;=0, "Above Budget", "Below Budget")</f>
        <v>Above Budget</v>
      </c>
      <c r="T1758">
        <f>Table1[[#This Row],[Actual_Sales]]-Table1[[#This Row],[COGS]]</f>
        <v>113</v>
      </c>
      <c r="U1758">
        <v>90</v>
      </c>
      <c r="V1758">
        <f>Table1[[#This Row],[Gross_Margin]]-Table1[[#This Row],[Budget_Margin]]</f>
        <v>23</v>
      </c>
      <c r="W1758" s="5">
        <f>IF(
Table1[[#This Row],[Budget_Margin]]=0,
"",
IF(
Table1[[#This Row],[Budget_Margin]]&gt;0,
(Table1[[#This Row],[Gross_Margin]]-Table1[[#This Row],[Budget_Margin]]) / Table1[[#This Row],[Budget_Margin]],
(Table1[[#This Row],[Gross_Margin]]-Table1[[#This Row],[Budget_Margin]]) / ABS(Table1[[#This Row],[Budget_Margin]])
)
)</f>
        <v>0.25555555555555554</v>
      </c>
      <c r="X1758" s="5" t="str">
        <f>IF(Table1[[#This Row],[Margin_Var]]&gt;=0, "Above Budget", "Below Budget")</f>
        <v>Above Budget</v>
      </c>
      <c r="Y1758" s="5">
        <f>IFERROR(Table1[[#This Row],[Gross_Margin]]/Table1[[#This Row],[Actual_Sales]],0)</f>
        <v>0.62430939226519333</v>
      </c>
      <c r="Z1758" s="5">
        <f>Table1[[#This Row],[Actual_Profit]]/Table1[[#This Row],[Actual_Sales]]</f>
        <v>0.32596685082872928</v>
      </c>
      <c r="AA1758">
        <v>54</v>
      </c>
      <c r="AB1758" s="5">
        <f>IFERROR(Table1[[#This Row],[Expenses]]/Table1[[#This Row],[Actual_Sales]],0)</f>
        <v>0.2983425414364641</v>
      </c>
      <c r="AC1758">
        <v>22</v>
      </c>
      <c r="AD1758">
        <v>9</v>
      </c>
      <c r="AE1758" s="5">
        <f>IFERROR(Table1[[#This Row],[Inventory]]/Table1[[#This Row],[Actual_Sales]],0)</f>
        <v>4.9723756906077346E-2</v>
      </c>
    </row>
    <row r="1759" spans="1:31" x14ac:dyDescent="0.25">
      <c r="A1759">
        <v>2677</v>
      </c>
      <c r="B1759">
        <v>303</v>
      </c>
      <c r="C1759">
        <v>6</v>
      </c>
      <c r="D1759" s="2">
        <v>40634</v>
      </c>
      <c r="E1759">
        <v>181</v>
      </c>
      <c r="F1759">
        <v>200</v>
      </c>
      <c r="G1759">
        <f>Table1[[#This Row],[Actual_Sales]]-Table1[[#This Row],[Budget_Sales]]</f>
        <v>-19</v>
      </c>
      <c r="H1759" s="5">
        <f>IF(
Table1[[#This Row],[Budget_Sales]]=0,
"",
IF(
Table1[[#This Row],[Budget_Sales]]&gt;0,
(Table1[[#This Row],[Actual_Sales]]-Table1[[#This Row],[Budget_Sales]])/Table1[[#This Row],[Budget_Sales]],
(Table1[[#This Row],[Actual_Sales]]-Table1[[#This Row],[Budget_Sales]])/ABS(Table1[[#This Row],[Budget_Sales]])
)
)</f>
        <v>-9.5000000000000001E-2</v>
      </c>
      <c r="I1759" s="5" t="str">
        <f>IF(Table1[[#This Row],[Sales_Var]]&gt;=0,"Above Budget","Below Budget")</f>
        <v>Below Budget</v>
      </c>
      <c r="J1759">
        <f>Table1[[#This Row],[Actual_Sales]]-(Table1[[#This Row],[COGS]]+Table1[[#This Row],[Expenses]])</f>
        <v>59</v>
      </c>
      <c r="K1759">
        <v>80</v>
      </c>
      <c r="L1759">
        <f>Table1[[#This Row],[Actual_Profit]]-Table1[[#This Row],[Budget_Profit]]</f>
        <v>-21</v>
      </c>
      <c r="M1759" s="5">
        <f>IF(
Table1[[#This Row],[Budget_Profit]]=0,
"",
IF(
Table1[[#This Row],[Budget_Profit]]&gt;0,
(Table1[[#This Row],[Actual_Profit]]-Table1[[#This Row],[Budget_Profit]])/Table1[[#This Row],[Budget_Profit]],
(Table1[[#This Row],[Actual_Profit]]-Table1[[#This Row],[Budget_Profit]])/ABS(Table1[[#This Row],[Budget_Profit]])
)
)</f>
        <v>-0.26250000000000001</v>
      </c>
      <c r="N1759" s="5" t="str">
        <f>IF(Table1[[#This Row],[Profit_Var]]&gt;=0, "Above Budget", "Below Budget")</f>
        <v>Below Budget</v>
      </c>
      <c r="O1759">
        <v>68</v>
      </c>
      <c r="P1759">
        <v>70</v>
      </c>
      <c r="Q1759">
        <f>Table1[[#This Row],[COGS]]-Table1[[#This Row],[Budget_COGS]]</f>
        <v>-2</v>
      </c>
      <c r="R1759" s="5">
        <f>IF(
Table1[[#This Row],[Budget_COGS]]=0,
"",
IF(
Table1[[#This Row],[Budget_COGS]]&gt;0,
(Table1[[#This Row],[Budget_COGS]]-Table1[[#This Row],[COGS]]) / Table1[[#This Row],[Budget_COGS]],
(Table1[[#This Row],[Budget_COGS]]-Table1[[#This Row],[COGS]]) / ABS(Table1[[#This Row],[Budget_COGS]])
)
)</f>
        <v>2.8571428571428571E-2</v>
      </c>
      <c r="S1759" s="5" t="str">
        <f>IF(Table1[[#This Row],[COGS _Var]]&gt;=0, "Above Budget", "Below Budget")</f>
        <v>Below Budget</v>
      </c>
      <c r="T1759">
        <f>Table1[[#This Row],[Actual_Sales]]-Table1[[#This Row],[COGS]]</f>
        <v>113</v>
      </c>
      <c r="U1759">
        <v>130</v>
      </c>
      <c r="V1759">
        <f>Table1[[#This Row],[Gross_Margin]]-Table1[[#This Row],[Budget_Margin]]</f>
        <v>-17</v>
      </c>
      <c r="W1759" s="5">
        <f>IF(
Table1[[#This Row],[Budget_Margin]]=0,
"",
IF(
Table1[[#This Row],[Budget_Margin]]&gt;0,
(Table1[[#This Row],[Gross_Margin]]-Table1[[#This Row],[Budget_Margin]]) / Table1[[#This Row],[Budget_Margin]],
(Table1[[#This Row],[Gross_Margin]]-Table1[[#This Row],[Budget_Margin]]) / ABS(Table1[[#This Row],[Budget_Margin]])
)
)</f>
        <v>-0.13076923076923078</v>
      </c>
      <c r="X1759" s="5" t="str">
        <f>IF(Table1[[#This Row],[Margin_Var]]&gt;=0, "Above Budget", "Below Budget")</f>
        <v>Below Budget</v>
      </c>
      <c r="Y1759" s="5">
        <f>IFERROR(Table1[[#This Row],[Gross_Margin]]/Table1[[#This Row],[Actual_Sales]],0)</f>
        <v>0.62430939226519333</v>
      </c>
      <c r="Z1759" s="5">
        <f>Table1[[#This Row],[Actual_Profit]]/Table1[[#This Row],[Actual_Sales]]</f>
        <v>0.32596685082872928</v>
      </c>
      <c r="AA1759">
        <v>54</v>
      </c>
      <c r="AB1759" s="5">
        <f>IFERROR(Table1[[#This Row],[Expenses]]/Table1[[#This Row],[Actual_Sales]],0)</f>
        <v>0.2983425414364641</v>
      </c>
      <c r="AC1759">
        <v>22</v>
      </c>
      <c r="AD1759">
        <v>559</v>
      </c>
      <c r="AE1759" s="5">
        <f>IFERROR(Table1[[#This Row],[Inventory]]/Table1[[#This Row],[Actual_Sales]],0)</f>
        <v>3.0883977900552488</v>
      </c>
    </row>
    <row r="1760" spans="1:31" x14ac:dyDescent="0.25">
      <c r="A1760">
        <v>2763</v>
      </c>
      <c r="B1760">
        <v>619</v>
      </c>
      <c r="C1760">
        <v>13</v>
      </c>
      <c r="D1760" s="2">
        <v>40634</v>
      </c>
      <c r="E1760">
        <v>181</v>
      </c>
      <c r="F1760">
        <v>110</v>
      </c>
      <c r="G1760">
        <f>Table1[[#This Row],[Actual_Sales]]-Table1[[#This Row],[Budget_Sales]]</f>
        <v>71</v>
      </c>
      <c r="H1760" s="5">
        <f>IF(
Table1[[#This Row],[Budget_Sales]]=0,
"",
IF(
Table1[[#This Row],[Budget_Sales]]&gt;0,
(Table1[[#This Row],[Actual_Sales]]-Table1[[#This Row],[Budget_Sales]])/Table1[[#This Row],[Budget_Sales]],
(Table1[[#This Row],[Actual_Sales]]-Table1[[#This Row],[Budget_Sales]])/ABS(Table1[[#This Row],[Budget_Sales]])
)
)</f>
        <v>0.6454545454545455</v>
      </c>
      <c r="I1760" s="5" t="str">
        <f>IF(Table1[[#This Row],[Sales_Var]]&gt;=0,"Above Budget","Below Budget")</f>
        <v>Above Budget</v>
      </c>
      <c r="J1760">
        <f>Table1[[#This Row],[Actual_Sales]]-(Table1[[#This Row],[COGS]]+Table1[[#This Row],[Expenses]])</f>
        <v>59</v>
      </c>
      <c r="K1760">
        <v>40</v>
      </c>
      <c r="L1760">
        <f>Table1[[#This Row],[Actual_Profit]]-Table1[[#This Row],[Budget_Profit]]</f>
        <v>19</v>
      </c>
      <c r="M1760" s="5">
        <f>IF(
Table1[[#This Row],[Budget_Profit]]=0,
"",
IF(
Table1[[#This Row],[Budget_Profit]]&gt;0,
(Table1[[#This Row],[Actual_Profit]]-Table1[[#This Row],[Budget_Profit]])/Table1[[#This Row],[Budget_Profit]],
(Table1[[#This Row],[Actual_Profit]]-Table1[[#This Row],[Budget_Profit]])/ABS(Table1[[#This Row],[Budget_Profit]])
)
)</f>
        <v>0.47499999999999998</v>
      </c>
      <c r="N1760" s="5" t="str">
        <f>IF(Table1[[#This Row],[Profit_Var]]&gt;=0, "Above Budget", "Below Budget")</f>
        <v>Above Budget</v>
      </c>
      <c r="O1760">
        <v>68</v>
      </c>
      <c r="P1760">
        <v>40</v>
      </c>
      <c r="Q1760">
        <f>Table1[[#This Row],[COGS]]-Table1[[#This Row],[Budget_COGS]]</f>
        <v>28</v>
      </c>
      <c r="R1760" s="5">
        <f>IF(
Table1[[#This Row],[Budget_COGS]]=0,
"",
IF(
Table1[[#This Row],[Budget_COGS]]&gt;0,
(Table1[[#This Row],[Budget_COGS]]-Table1[[#This Row],[COGS]]) / Table1[[#This Row],[Budget_COGS]],
(Table1[[#This Row],[Budget_COGS]]-Table1[[#This Row],[COGS]]) / ABS(Table1[[#This Row],[Budget_COGS]])
)
)</f>
        <v>-0.7</v>
      </c>
      <c r="S1760" s="5" t="str">
        <f>IF(Table1[[#This Row],[COGS _Var]]&gt;=0, "Above Budget", "Below Budget")</f>
        <v>Above Budget</v>
      </c>
      <c r="T1760">
        <f>Table1[[#This Row],[Actual_Sales]]-Table1[[#This Row],[COGS]]</f>
        <v>113</v>
      </c>
      <c r="U1760">
        <v>70</v>
      </c>
      <c r="V1760">
        <f>Table1[[#This Row],[Gross_Margin]]-Table1[[#This Row],[Budget_Margin]]</f>
        <v>43</v>
      </c>
      <c r="W1760" s="5">
        <f>IF(
Table1[[#This Row],[Budget_Margin]]=0,
"",
IF(
Table1[[#This Row],[Budget_Margin]]&gt;0,
(Table1[[#This Row],[Gross_Margin]]-Table1[[#This Row],[Budget_Margin]]) / Table1[[#This Row],[Budget_Margin]],
(Table1[[#This Row],[Gross_Margin]]-Table1[[#This Row],[Budget_Margin]]) / ABS(Table1[[#This Row],[Budget_Margin]])
)
)</f>
        <v>0.61428571428571432</v>
      </c>
      <c r="X1760" s="5" t="str">
        <f>IF(Table1[[#This Row],[Margin_Var]]&gt;=0, "Above Budget", "Below Budget")</f>
        <v>Above Budget</v>
      </c>
      <c r="Y1760" s="5">
        <f>IFERROR(Table1[[#This Row],[Gross_Margin]]/Table1[[#This Row],[Actual_Sales]],0)</f>
        <v>0.62430939226519333</v>
      </c>
      <c r="Z1760" s="5">
        <f>Table1[[#This Row],[Actual_Profit]]/Table1[[#This Row],[Actual_Sales]]</f>
        <v>0.32596685082872928</v>
      </c>
      <c r="AA1760">
        <v>54</v>
      </c>
      <c r="AB1760" s="5">
        <f>IFERROR(Table1[[#This Row],[Expenses]]/Table1[[#This Row],[Actual_Sales]],0)</f>
        <v>0.2983425414364641</v>
      </c>
      <c r="AC1760">
        <v>22</v>
      </c>
      <c r="AD1760">
        <v>559</v>
      </c>
      <c r="AE1760" s="5">
        <f>IFERROR(Table1[[#This Row],[Inventory]]/Table1[[#This Row],[Actual_Sales]],0)</f>
        <v>3.0883977900552488</v>
      </c>
    </row>
    <row r="1761" spans="1:31" x14ac:dyDescent="0.25">
      <c r="A1761">
        <v>4133</v>
      </c>
      <c r="B1761">
        <v>435</v>
      </c>
      <c r="C1761">
        <v>8</v>
      </c>
      <c r="D1761" s="2">
        <v>40878</v>
      </c>
      <c r="E1761">
        <v>135</v>
      </c>
      <c r="F1761">
        <v>110</v>
      </c>
      <c r="G1761">
        <f>Table1[[#This Row],[Actual_Sales]]-Table1[[#This Row],[Budget_Sales]]</f>
        <v>25</v>
      </c>
      <c r="H1761" s="5">
        <f>IF(
Table1[[#This Row],[Budget_Sales]]=0,
"",
IF(
Table1[[#This Row],[Budget_Sales]]&gt;0,
(Table1[[#This Row],[Actual_Sales]]-Table1[[#This Row],[Budget_Sales]])/Table1[[#This Row],[Budget_Sales]],
(Table1[[#This Row],[Actual_Sales]]-Table1[[#This Row],[Budget_Sales]])/ABS(Table1[[#This Row],[Budget_Sales]])
)
)</f>
        <v>0.22727272727272727</v>
      </c>
      <c r="I1761" s="5" t="str">
        <f>IF(Table1[[#This Row],[Sales_Var]]&gt;=0,"Above Budget","Below Budget")</f>
        <v>Above Budget</v>
      </c>
      <c r="J1761">
        <f>Table1[[#This Row],[Actual_Sales]]-(Table1[[#This Row],[COGS]]+Table1[[#This Row],[Expenses]])</f>
        <v>44</v>
      </c>
      <c r="K1761">
        <v>40</v>
      </c>
      <c r="L1761">
        <f>Table1[[#This Row],[Actual_Profit]]-Table1[[#This Row],[Budget_Profit]]</f>
        <v>4</v>
      </c>
      <c r="M1761" s="5">
        <f>IF(
Table1[[#This Row],[Budget_Profit]]=0,
"",
IF(
Table1[[#This Row],[Budget_Profit]]&gt;0,
(Table1[[#This Row],[Actual_Profit]]-Table1[[#This Row],[Budget_Profit]])/Table1[[#This Row],[Budget_Profit]],
(Table1[[#This Row],[Actual_Profit]]-Table1[[#This Row],[Budget_Profit]])/ABS(Table1[[#This Row],[Budget_Profit]])
)
)</f>
        <v>0.1</v>
      </c>
      <c r="N1761" s="5" t="str">
        <f>IF(Table1[[#This Row],[Profit_Var]]&gt;=0, "Above Budget", "Below Budget")</f>
        <v>Above Budget</v>
      </c>
      <c r="O1761">
        <v>52</v>
      </c>
      <c r="P1761">
        <v>40</v>
      </c>
      <c r="Q1761">
        <f>Table1[[#This Row],[COGS]]-Table1[[#This Row],[Budget_COGS]]</f>
        <v>12</v>
      </c>
      <c r="R1761" s="5">
        <f>IF(
Table1[[#This Row],[Budget_COGS]]=0,
"",
IF(
Table1[[#This Row],[Budget_COGS]]&gt;0,
(Table1[[#This Row],[Budget_COGS]]-Table1[[#This Row],[COGS]]) / Table1[[#This Row],[Budget_COGS]],
(Table1[[#This Row],[Budget_COGS]]-Table1[[#This Row],[COGS]]) / ABS(Table1[[#This Row],[Budget_COGS]])
)
)</f>
        <v>-0.3</v>
      </c>
      <c r="S1761" s="5" t="str">
        <f>IF(Table1[[#This Row],[COGS _Var]]&gt;=0, "Above Budget", "Below Budget")</f>
        <v>Above Budget</v>
      </c>
      <c r="T1761">
        <f>Table1[[#This Row],[Actual_Sales]]-Table1[[#This Row],[COGS]]</f>
        <v>83</v>
      </c>
      <c r="U1761">
        <v>70</v>
      </c>
      <c r="V1761">
        <f>Table1[[#This Row],[Gross_Margin]]-Table1[[#This Row],[Budget_Margin]]</f>
        <v>13</v>
      </c>
      <c r="W1761" s="5">
        <f>IF(
Table1[[#This Row],[Budget_Margin]]=0,
"",
IF(
Table1[[#This Row],[Budget_Margin]]&gt;0,
(Table1[[#This Row],[Gross_Margin]]-Table1[[#This Row],[Budget_Margin]]) / Table1[[#This Row],[Budget_Margin]],
(Table1[[#This Row],[Gross_Margin]]-Table1[[#This Row],[Budget_Margin]]) / ABS(Table1[[#This Row],[Budget_Margin]])
)
)</f>
        <v>0.18571428571428572</v>
      </c>
      <c r="X1761" s="5" t="str">
        <f>IF(Table1[[#This Row],[Margin_Var]]&gt;=0, "Above Budget", "Below Budget")</f>
        <v>Above Budget</v>
      </c>
      <c r="Y1761" s="5">
        <f>IFERROR(Table1[[#This Row],[Gross_Margin]]/Table1[[#This Row],[Actual_Sales]],0)</f>
        <v>0.61481481481481481</v>
      </c>
      <c r="Z1761" s="5">
        <f>Table1[[#This Row],[Actual_Profit]]/Table1[[#This Row],[Actual_Sales]]</f>
        <v>0.32592592592592595</v>
      </c>
      <c r="AA1761">
        <v>39</v>
      </c>
      <c r="AB1761" s="5">
        <f>IFERROR(Table1[[#This Row],[Expenses]]/Table1[[#This Row],[Actual_Sales]],0)</f>
        <v>0.28888888888888886</v>
      </c>
      <c r="AC1761">
        <v>16</v>
      </c>
      <c r="AD1761">
        <v>327</v>
      </c>
      <c r="AE1761" s="5">
        <f>IFERROR(Table1[[#This Row],[Inventory]]/Table1[[#This Row],[Actual_Sales]],0)</f>
        <v>2.4222222222222221</v>
      </c>
    </row>
    <row r="1762" spans="1:31" x14ac:dyDescent="0.25">
      <c r="A1762">
        <v>3407</v>
      </c>
      <c r="B1762">
        <v>425</v>
      </c>
      <c r="C1762">
        <v>6</v>
      </c>
      <c r="D1762" s="2">
        <v>40756</v>
      </c>
      <c r="E1762">
        <v>224</v>
      </c>
      <c r="F1762">
        <v>210</v>
      </c>
      <c r="G1762">
        <f>Table1[[#This Row],[Actual_Sales]]-Table1[[#This Row],[Budget_Sales]]</f>
        <v>14</v>
      </c>
      <c r="H1762" s="5">
        <f>IF(
Table1[[#This Row],[Budget_Sales]]=0,
"",
IF(
Table1[[#This Row],[Budget_Sales]]&gt;0,
(Table1[[#This Row],[Actual_Sales]]-Table1[[#This Row],[Budget_Sales]])/Table1[[#This Row],[Budget_Sales]],
(Table1[[#This Row],[Actual_Sales]]-Table1[[#This Row],[Budget_Sales]])/ABS(Table1[[#This Row],[Budget_Sales]])
)
)</f>
        <v>6.6666666666666666E-2</v>
      </c>
      <c r="I1762" s="5" t="str">
        <f>IF(Table1[[#This Row],[Sales_Var]]&gt;=0,"Above Budget","Below Budget")</f>
        <v>Above Budget</v>
      </c>
      <c r="J1762">
        <f>Table1[[#This Row],[Actual_Sales]]-(Table1[[#This Row],[COGS]]+Table1[[#This Row],[Expenses]])</f>
        <v>73</v>
      </c>
      <c r="K1762">
        <v>90</v>
      </c>
      <c r="L1762">
        <f>Table1[[#This Row],[Actual_Profit]]-Table1[[#This Row],[Budget_Profit]]</f>
        <v>-17</v>
      </c>
      <c r="M1762" s="5">
        <f>IF(
Table1[[#This Row],[Budget_Profit]]=0,
"",
IF(
Table1[[#This Row],[Budget_Profit]]&gt;0,
(Table1[[#This Row],[Actual_Profit]]-Table1[[#This Row],[Budget_Profit]])/Table1[[#This Row],[Budget_Profit]],
(Table1[[#This Row],[Actual_Profit]]-Table1[[#This Row],[Budget_Profit]])/ABS(Table1[[#This Row],[Budget_Profit]])
)
)</f>
        <v>-0.18888888888888888</v>
      </c>
      <c r="N1762" s="5" t="str">
        <f>IF(Table1[[#This Row],[Profit_Var]]&gt;=0, "Above Budget", "Below Budget")</f>
        <v>Below Budget</v>
      </c>
      <c r="O1762">
        <v>103</v>
      </c>
      <c r="P1762">
        <v>90</v>
      </c>
      <c r="Q1762">
        <f>Table1[[#This Row],[COGS]]-Table1[[#This Row],[Budget_COGS]]</f>
        <v>13</v>
      </c>
      <c r="R1762" s="5">
        <f>IF(
Table1[[#This Row],[Budget_COGS]]=0,
"",
IF(
Table1[[#This Row],[Budget_COGS]]&gt;0,
(Table1[[#This Row],[Budget_COGS]]-Table1[[#This Row],[COGS]]) / Table1[[#This Row],[Budget_COGS]],
(Table1[[#This Row],[Budget_COGS]]-Table1[[#This Row],[COGS]]) / ABS(Table1[[#This Row],[Budget_COGS]])
)
)</f>
        <v>-0.14444444444444443</v>
      </c>
      <c r="S1762" s="5" t="str">
        <f>IF(Table1[[#This Row],[COGS _Var]]&gt;=0, "Above Budget", "Below Budget")</f>
        <v>Above Budget</v>
      </c>
      <c r="T1762">
        <f>Table1[[#This Row],[Actual_Sales]]-Table1[[#This Row],[COGS]]</f>
        <v>121</v>
      </c>
      <c r="U1762">
        <v>120</v>
      </c>
      <c r="V1762">
        <f>Table1[[#This Row],[Gross_Margin]]-Table1[[#This Row],[Budget_Margin]]</f>
        <v>1</v>
      </c>
      <c r="W1762" s="5">
        <f>IF(
Table1[[#This Row],[Budget_Margin]]=0,
"",
IF(
Table1[[#This Row],[Budget_Margin]]&gt;0,
(Table1[[#This Row],[Gross_Margin]]-Table1[[#This Row],[Budget_Margin]]) / Table1[[#This Row],[Budget_Margin]],
(Table1[[#This Row],[Gross_Margin]]-Table1[[#This Row],[Budget_Margin]]) / ABS(Table1[[#This Row],[Budget_Margin]])
)
)</f>
        <v>8.3333333333333332E-3</v>
      </c>
      <c r="X1762" s="5" t="str">
        <f>IF(Table1[[#This Row],[Margin_Var]]&gt;=0, "Above Budget", "Below Budget")</f>
        <v>Above Budget</v>
      </c>
      <c r="Y1762" s="5">
        <f>IFERROR(Table1[[#This Row],[Gross_Margin]]/Table1[[#This Row],[Actual_Sales]],0)</f>
        <v>0.5401785714285714</v>
      </c>
      <c r="Z1762" s="5">
        <f>Table1[[#This Row],[Actual_Profit]]/Table1[[#This Row],[Actual_Sales]]</f>
        <v>0.32589285714285715</v>
      </c>
      <c r="AA1762">
        <v>48</v>
      </c>
      <c r="AB1762" s="5">
        <f>IFERROR(Table1[[#This Row],[Expenses]]/Table1[[#This Row],[Actual_Sales]],0)</f>
        <v>0.21428571428571427</v>
      </c>
      <c r="AC1762">
        <v>31</v>
      </c>
      <c r="AD1762">
        <v>1073</v>
      </c>
      <c r="AE1762" s="5">
        <f>IFERROR(Table1[[#This Row],[Inventory]]/Table1[[#This Row],[Actual_Sales]],0)</f>
        <v>4.7901785714285712</v>
      </c>
    </row>
    <row r="1763" spans="1:31" x14ac:dyDescent="0.25">
      <c r="A1763">
        <v>2799</v>
      </c>
      <c r="B1763">
        <v>801</v>
      </c>
      <c r="C1763">
        <v>1</v>
      </c>
      <c r="D1763" s="2">
        <v>40634</v>
      </c>
      <c r="E1763">
        <v>178</v>
      </c>
      <c r="F1763">
        <v>200</v>
      </c>
      <c r="G1763">
        <f>Table1[[#This Row],[Actual_Sales]]-Table1[[#This Row],[Budget_Sales]]</f>
        <v>-22</v>
      </c>
      <c r="H1763" s="5">
        <f>IF(
Table1[[#This Row],[Budget_Sales]]=0,
"",
IF(
Table1[[#This Row],[Budget_Sales]]&gt;0,
(Table1[[#This Row],[Actual_Sales]]-Table1[[#This Row],[Budget_Sales]])/Table1[[#This Row],[Budget_Sales]],
(Table1[[#This Row],[Actual_Sales]]-Table1[[#This Row],[Budget_Sales]])/ABS(Table1[[#This Row],[Budget_Sales]])
)
)</f>
        <v>-0.11</v>
      </c>
      <c r="I1763" s="5" t="str">
        <f>IF(Table1[[#This Row],[Sales_Var]]&gt;=0,"Above Budget","Below Budget")</f>
        <v>Below Budget</v>
      </c>
      <c r="J1763">
        <f>Table1[[#This Row],[Actual_Sales]]-(Table1[[#This Row],[COGS]]+Table1[[#This Row],[Expenses]])</f>
        <v>58</v>
      </c>
      <c r="K1763">
        <v>70</v>
      </c>
      <c r="L1763">
        <f>Table1[[#This Row],[Actual_Profit]]-Table1[[#This Row],[Budget_Profit]]</f>
        <v>-12</v>
      </c>
      <c r="M1763" s="5">
        <f>IF(
Table1[[#This Row],[Budget_Profit]]=0,
"",
IF(
Table1[[#This Row],[Budget_Profit]]&gt;0,
(Table1[[#This Row],[Actual_Profit]]-Table1[[#This Row],[Budget_Profit]])/Table1[[#This Row],[Budget_Profit]],
(Table1[[#This Row],[Actual_Profit]]-Table1[[#This Row],[Budget_Profit]])/ABS(Table1[[#This Row],[Budget_Profit]])
)
)</f>
        <v>-0.17142857142857143</v>
      </c>
      <c r="N1763" s="5" t="str">
        <f>IF(Table1[[#This Row],[Profit_Var]]&gt;=0, "Above Budget", "Below Budget")</f>
        <v>Below Budget</v>
      </c>
      <c r="O1763">
        <v>76</v>
      </c>
      <c r="P1763">
        <v>90</v>
      </c>
      <c r="Q1763">
        <f>Table1[[#This Row],[COGS]]-Table1[[#This Row],[Budget_COGS]]</f>
        <v>-14</v>
      </c>
      <c r="R1763" s="5">
        <f>IF(
Table1[[#This Row],[Budget_COGS]]=0,
"",
IF(
Table1[[#This Row],[Budget_COGS]]&gt;0,
(Table1[[#This Row],[Budget_COGS]]-Table1[[#This Row],[COGS]]) / Table1[[#This Row],[Budget_COGS]],
(Table1[[#This Row],[Budget_COGS]]-Table1[[#This Row],[COGS]]) / ABS(Table1[[#This Row],[Budget_COGS]])
)
)</f>
        <v>0.15555555555555556</v>
      </c>
      <c r="S1763" s="5" t="str">
        <f>IF(Table1[[#This Row],[COGS _Var]]&gt;=0, "Above Budget", "Below Budget")</f>
        <v>Below Budget</v>
      </c>
      <c r="T1763">
        <f>Table1[[#This Row],[Actual_Sales]]-Table1[[#This Row],[COGS]]</f>
        <v>102</v>
      </c>
      <c r="U1763">
        <v>110</v>
      </c>
      <c r="V1763">
        <f>Table1[[#This Row],[Gross_Margin]]-Table1[[#This Row],[Budget_Margin]]</f>
        <v>-8</v>
      </c>
      <c r="W1763" s="5">
        <f>IF(
Table1[[#This Row],[Budget_Margin]]=0,
"",
IF(
Table1[[#This Row],[Budget_Margin]]&gt;0,
(Table1[[#This Row],[Gross_Margin]]-Table1[[#This Row],[Budget_Margin]]) / Table1[[#This Row],[Budget_Margin]],
(Table1[[#This Row],[Gross_Margin]]-Table1[[#This Row],[Budget_Margin]]) / ABS(Table1[[#This Row],[Budget_Margin]])
)
)</f>
        <v>-7.2727272727272724E-2</v>
      </c>
      <c r="X1763" s="5" t="str">
        <f>IF(Table1[[#This Row],[Margin_Var]]&gt;=0, "Above Budget", "Below Budget")</f>
        <v>Below Budget</v>
      </c>
      <c r="Y1763" s="5">
        <f>IFERROR(Table1[[#This Row],[Gross_Margin]]/Table1[[#This Row],[Actual_Sales]],0)</f>
        <v>0.5730337078651685</v>
      </c>
      <c r="Z1763" s="5">
        <f>Table1[[#This Row],[Actual_Profit]]/Table1[[#This Row],[Actual_Sales]]</f>
        <v>0.3258426966292135</v>
      </c>
      <c r="AA1763">
        <v>44</v>
      </c>
      <c r="AB1763" s="5">
        <f>IFERROR(Table1[[#This Row],[Expenses]]/Table1[[#This Row],[Actual_Sales]],0)</f>
        <v>0.24719101123595505</v>
      </c>
      <c r="AC1763">
        <v>23</v>
      </c>
      <c r="AD1763">
        <v>965</v>
      </c>
      <c r="AE1763" s="5">
        <f>IFERROR(Table1[[#This Row],[Inventory]]/Table1[[#This Row],[Actual_Sales]],0)</f>
        <v>5.4213483146067416</v>
      </c>
    </row>
    <row r="1764" spans="1:31" x14ac:dyDescent="0.25">
      <c r="A1764">
        <v>2749</v>
      </c>
      <c r="B1764">
        <v>573</v>
      </c>
      <c r="C1764">
        <v>3</v>
      </c>
      <c r="D1764" s="2">
        <v>40634</v>
      </c>
      <c r="E1764">
        <v>178</v>
      </c>
      <c r="F1764">
        <v>170</v>
      </c>
      <c r="G1764">
        <f>Table1[[#This Row],[Actual_Sales]]-Table1[[#This Row],[Budget_Sales]]</f>
        <v>8</v>
      </c>
      <c r="H1764" s="5">
        <f>IF(
Table1[[#This Row],[Budget_Sales]]=0,
"",
IF(
Table1[[#This Row],[Budget_Sales]]&gt;0,
(Table1[[#This Row],[Actual_Sales]]-Table1[[#This Row],[Budget_Sales]])/Table1[[#This Row],[Budget_Sales]],
(Table1[[#This Row],[Actual_Sales]]-Table1[[#This Row],[Budget_Sales]])/ABS(Table1[[#This Row],[Budget_Sales]])
)
)</f>
        <v>4.7058823529411764E-2</v>
      </c>
      <c r="I1764" s="5" t="str">
        <f>IF(Table1[[#This Row],[Sales_Var]]&gt;=0,"Above Budget","Below Budget")</f>
        <v>Above Budget</v>
      </c>
      <c r="J1764">
        <f>Table1[[#This Row],[Actual_Sales]]-(Table1[[#This Row],[COGS]]+Table1[[#This Row],[Expenses]])</f>
        <v>58</v>
      </c>
      <c r="K1764">
        <v>50</v>
      </c>
      <c r="L1764">
        <f>Table1[[#This Row],[Actual_Profit]]-Table1[[#This Row],[Budget_Profit]]</f>
        <v>8</v>
      </c>
      <c r="M1764" s="5">
        <f>IF(
Table1[[#This Row],[Budget_Profit]]=0,
"",
IF(
Table1[[#This Row],[Budget_Profit]]&gt;0,
(Table1[[#This Row],[Actual_Profit]]-Table1[[#This Row],[Budget_Profit]])/Table1[[#This Row],[Budget_Profit]],
(Table1[[#This Row],[Actual_Profit]]-Table1[[#This Row],[Budget_Profit]])/ABS(Table1[[#This Row],[Budget_Profit]])
)
)</f>
        <v>0.16</v>
      </c>
      <c r="N1764" s="5" t="str">
        <f>IF(Table1[[#This Row],[Profit_Var]]&gt;=0, "Above Budget", "Below Budget")</f>
        <v>Above Budget</v>
      </c>
      <c r="O1764">
        <v>76</v>
      </c>
      <c r="P1764">
        <v>80</v>
      </c>
      <c r="Q1764">
        <f>Table1[[#This Row],[COGS]]-Table1[[#This Row],[Budget_COGS]]</f>
        <v>-4</v>
      </c>
      <c r="R1764" s="5">
        <f>IF(
Table1[[#This Row],[Budget_COGS]]=0,
"",
IF(
Table1[[#This Row],[Budget_COGS]]&gt;0,
(Table1[[#This Row],[Budget_COGS]]-Table1[[#This Row],[COGS]]) / Table1[[#This Row],[Budget_COGS]],
(Table1[[#This Row],[Budget_COGS]]-Table1[[#This Row],[COGS]]) / ABS(Table1[[#This Row],[Budget_COGS]])
)
)</f>
        <v>0.05</v>
      </c>
      <c r="S1764" s="5" t="str">
        <f>IF(Table1[[#This Row],[COGS _Var]]&gt;=0, "Above Budget", "Below Budget")</f>
        <v>Below Budget</v>
      </c>
      <c r="T1764">
        <f>Table1[[#This Row],[Actual_Sales]]-Table1[[#This Row],[COGS]]</f>
        <v>102</v>
      </c>
      <c r="U1764">
        <v>90</v>
      </c>
      <c r="V1764">
        <f>Table1[[#This Row],[Gross_Margin]]-Table1[[#This Row],[Budget_Margin]]</f>
        <v>12</v>
      </c>
      <c r="W1764" s="5">
        <f>IF(
Table1[[#This Row],[Budget_Margin]]=0,
"",
IF(
Table1[[#This Row],[Budget_Margin]]&gt;0,
(Table1[[#This Row],[Gross_Margin]]-Table1[[#This Row],[Budget_Margin]]) / Table1[[#This Row],[Budget_Margin]],
(Table1[[#This Row],[Gross_Margin]]-Table1[[#This Row],[Budget_Margin]]) / ABS(Table1[[#This Row],[Budget_Margin]])
)
)</f>
        <v>0.13333333333333333</v>
      </c>
      <c r="X1764" s="5" t="str">
        <f>IF(Table1[[#This Row],[Margin_Var]]&gt;=0, "Above Budget", "Below Budget")</f>
        <v>Above Budget</v>
      </c>
      <c r="Y1764" s="5">
        <f>IFERROR(Table1[[#This Row],[Gross_Margin]]/Table1[[#This Row],[Actual_Sales]],0)</f>
        <v>0.5730337078651685</v>
      </c>
      <c r="Z1764" s="5">
        <f>Table1[[#This Row],[Actual_Profit]]/Table1[[#This Row],[Actual_Sales]]</f>
        <v>0.3258426966292135</v>
      </c>
      <c r="AA1764">
        <v>44</v>
      </c>
      <c r="AB1764" s="5">
        <f>IFERROR(Table1[[#This Row],[Expenses]]/Table1[[#This Row],[Actual_Sales]],0)</f>
        <v>0.24719101123595505</v>
      </c>
      <c r="AC1764">
        <v>23</v>
      </c>
      <c r="AD1764">
        <v>965</v>
      </c>
      <c r="AE1764" s="5">
        <f>IFERROR(Table1[[#This Row],[Inventory]]/Table1[[#This Row],[Actual_Sales]],0)</f>
        <v>5.4213483146067416</v>
      </c>
    </row>
    <row r="1765" spans="1:31" x14ac:dyDescent="0.25">
      <c r="A1765">
        <v>1981</v>
      </c>
      <c r="B1765">
        <v>405</v>
      </c>
      <c r="C1765">
        <v>6</v>
      </c>
      <c r="D1765" s="2">
        <v>40513</v>
      </c>
      <c r="E1765">
        <v>221</v>
      </c>
      <c r="F1765">
        <v>170</v>
      </c>
      <c r="G1765">
        <f>Table1[[#This Row],[Actual_Sales]]-Table1[[#This Row],[Budget_Sales]]</f>
        <v>51</v>
      </c>
      <c r="H1765" s="5">
        <f>IF(
Table1[[#This Row],[Budget_Sales]]=0,
"",
IF(
Table1[[#This Row],[Budget_Sales]]&gt;0,
(Table1[[#This Row],[Actual_Sales]]-Table1[[#This Row],[Budget_Sales]])/Table1[[#This Row],[Budget_Sales]],
(Table1[[#This Row],[Actual_Sales]]-Table1[[#This Row],[Budget_Sales]])/ABS(Table1[[#This Row],[Budget_Sales]])
)
)</f>
        <v>0.3</v>
      </c>
      <c r="I1765" s="5" t="str">
        <f>IF(Table1[[#This Row],[Sales_Var]]&gt;=0,"Above Budget","Below Budget")</f>
        <v>Above Budget</v>
      </c>
      <c r="J1765">
        <f>Table1[[#This Row],[Actual_Sales]]-(Table1[[#This Row],[COGS]]+Table1[[#This Row],[Expenses]])</f>
        <v>72</v>
      </c>
      <c r="K1765">
        <v>60</v>
      </c>
      <c r="L1765">
        <f>Table1[[#This Row],[Actual_Profit]]-Table1[[#This Row],[Budget_Profit]]</f>
        <v>12</v>
      </c>
      <c r="M1765" s="5">
        <f>IF(
Table1[[#This Row],[Budget_Profit]]=0,
"",
IF(
Table1[[#This Row],[Budget_Profit]]&gt;0,
(Table1[[#This Row],[Actual_Profit]]-Table1[[#This Row],[Budget_Profit]])/Table1[[#This Row],[Budget_Profit]],
(Table1[[#This Row],[Actual_Profit]]-Table1[[#This Row],[Budget_Profit]])/ABS(Table1[[#This Row],[Budget_Profit]])
)
)</f>
        <v>0.2</v>
      </c>
      <c r="N1765" s="5" t="str">
        <f>IF(Table1[[#This Row],[Profit_Var]]&gt;=0, "Above Budget", "Below Budget")</f>
        <v>Above Budget</v>
      </c>
      <c r="O1765">
        <v>88</v>
      </c>
      <c r="P1765">
        <v>60</v>
      </c>
      <c r="Q1765">
        <f>Table1[[#This Row],[COGS]]-Table1[[#This Row],[Budget_COGS]]</f>
        <v>28</v>
      </c>
      <c r="R1765" s="5">
        <f>IF(
Table1[[#This Row],[Budget_COGS]]=0,
"",
IF(
Table1[[#This Row],[Budget_COGS]]&gt;0,
(Table1[[#This Row],[Budget_COGS]]-Table1[[#This Row],[COGS]]) / Table1[[#This Row],[Budget_COGS]],
(Table1[[#This Row],[Budget_COGS]]-Table1[[#This Row],[COGS]]) / ABS(Table1[[#This Row],[Budget_COGS]])
)
)</f>
        <v>-0.46666666666666667</v>
      </c>
      <c r="S1765" s="5" t="str">
        <f>IF(Table1[[#This Row],[COGS _Var]]&gt;=0, "Above Budget", "Below Budget")</f>
        <v>Above Budget</v>
      </c>
      <c r="T1765">
        <f>Table1[[#This Row],[Actual_Sales]]-Table1[[#This Row],[COGS]]</f>
        <v>133</v>
      </c>
      <c r="U1765">
        <v>110</v>
      </c>
      <c r="V1765">
        <f>Table1[[#This Row],[Gross_Margin]]-Table1[[#This Row],[Budget_Margin]]</f>
        <v>23</v>
      </c>
      <c r="W1765" s="5">
        <f>IF(
Table1[[#This Row],[Budget_Margin]]=0,
"",
IF(
Table1[[#This Row],[Budget_Margin]]&gt;0,
(Table1[[#This Row],[Gross_Margin]]-Table1[[#This Row],[Budget_Margin]]) / Table1[[#This Row],[Budget_Margin]],
(Table1[[#This Row],[Gross_Margin]]-Table1[[#This Row],[Budget_Margin]]) / ABS(Table1[[#This Row],[Budget_Margin]])
)
)</f>
        <v>0.20909090909090908</v>
      </c>
      <c r="X1765" s="5" t="str">
        <f>IF(Table1[[#This Row],[Margin_Var]]&gt;=0, "Above Budget", "Below Budget")</f>
        <v>Above Budget</v>
      </c>
      <c r="Y1765" s="5">
        <f>IFERROR(Table1[[#This Row],[Gross_Margin]]/Table1[[#This Row],[Actual_Sales]],0)</f>
        <v>0.60180995475113119</v>
      </c>
      <c r="Z1765" s="5">
        <f>Table1[[#This Row],[Actual_Profit]]/Table1[[#This Row],[Actual_Sales]]</f>
        <v>0.32579185520361992</v>
      </c>
      <c r="AA1765">
        <v>61</v>
      </c>
      <c r="AB1765" s="5">
        <f>IFERROR(Table1[[#This Row],[Expenses]]/Table1[[#This Row],[Actual_Sales]],0)</f>
        <v>0.27601809954751133</v>
      </c>
      <c r="AC1765">
        <v>29</v>
      </c>
      <c r="AD1765">
        <v>817</v>
      </c>
      <c r="AE1765" s="5">
        <f>IFERROR(Table1[[#This Row],[Inventory]]/Table1[[#This Row],[Actual_Sales]],0)</f>
        <v>3.6968325791855206</v>
      </c>
    </row>
    <row r="1766" spans="1:31" x14ac:dyDescent="0.25">
      <c r="A1766">
        <v>2020</v>
      </c>
      <c r="B1766">
        <v>513</v>
      </c>
      <c r="C1766">
        <v>11</v>
      </c>
      <c r="D1766" s="2">
        <v>40513</v>
      </c>
      <c r="E1766">
        <v>221</v>
      </c>
      <c r="F1766">
        <v>180</v>
      </c>
      <c r="G1766">
        <f>Table1[[#This Row],[Actual_Sales]]-Table1[[#This Row],[Budget_Sales]]</f>
        <v>41</v>
      </c>
      <c r="H1766" s="5">
        <f>IF(
Table1[[#This Row],[Budget_Sales]]=0,
"",
IF(
Table1[[#This Row],[Budget_Sales]]&gt;0,
(Table1[[#This Row],[Actual_Sales]]-Table1[[#This Row],[Budget_Sales]])/Table1[[#This Row],[Budget_Sales]],
(Table1[[#This Row],[Actual_Sales]]-Table1[[#This Row],[Budget_Sales]])/ABS(Table1[[#This Row],[Budget_Sales]])
)
)</f>
        <v>0.22777777777777777</v>
      </c>
      <c r="I1766" s="5" t="str">
        <f>IF(Table1[[#This Row],[Sales_Var]]&gt;=0,"Above Budget","Below Budget")</f>
        <v>Above Budget</v>
      </c>
      <c r="J1766">
        <f>Table1[[#This Row],[Actual_Sales]]-(Table1[[#This Row],[COGS]]+Table1[[#This Row],[Expenses]])</f>
        <v>72</v>
      </c>
      <c r="K1766">
        <v>70</v>
      </c>
      <c r="L1766">
        <f>Table1[[#This Row],[Actual_Profit]]-Table1[[#This Row],[Budget_Profit]]</f>
        <v>2</v>
      </c>
      <c r="M1766" s="5">
        <f>IF(
Table1[[#This Row],[Budget_Profit]]=0,
"",
IF(
Table1[[#This Row],[Budget_Profit]]&gt;0,
(Table1[[#This Row],[Actual_Profit]]-Table1[[#This Row],[Budget_Profit]])/Table1[[#This Row],[Budget_Profit]],
(Table1[[#This Row],[Actual_Profit]]-Table1[[#This Row],[Budget_Profit]])/ABS(Table1[[#This Row],[Budget_Profit]])
)
)</f>
        <v>2.8571428571428571E-2</v>
      </c>
      <c r="N1766" s="5" t="str">
        <f>IF(Table1[[#This Row],[Profit_Var]]&gt;=0, "Above Budget", "Below Budget")</f>
        <v>Above Budget</v>
      </c>
      <c r="O1766">
        <v>88</v>
      </c>
      <c r="P1766">
        <v>70</v>
      </c>
      <c r="Q1766">
        <f>Table1[[#This Row],[COGS]]-Table1[[#This Row],[Budget_COGS]]</f>
        <v>18</v>
      </c>
      <c r="R1766" s="5">
        <f>IF(
Table1[[#This Row],[Budget_COGS]]=0,
"",
IF(
Table1[[#This Row],[Budget_COGS]]&gt;0,
(Table1[[#This Row],[Budget_COGS]]-Table1[[#This Row],[COGS]]) / Table1[[#This Row],[Budget_COGS]],
(Table1[[#This Row],[Budget_COGS]]-Table1[[#This Row],[COGS]]) / ABS(Table1[[#This Row],[Budget_COGS]])
)
)</f>
        <v>-0.25714285714285712</v>
      </c>
      <c r="S1766" s="5" t="str">
        <f>IF(Table1[[#This Row],[COGS _Var]]&gt;=0, "Above Budget", "Below Budget")</f>
        <v>Above Budget</v>
      </c>
      <c r="T1766">
        <f>Table1[[#This Row],[Actual_Sales]]-Table1[[#This Row],[COGS]]</f>
        <v>133</v>
      </c>
      <c r="U1766">
        <v>110</v>
      </c>
      <c r="V1766">
        <f>Table1[[#This Row],[Gross_Margin]]-Table1[[#This Row],[Budget_Margin]]</f>
        <v>23</v>
      </c>
      <c r="W1766" s="5">
        <f>IF(
Table1[[#This Row],[Budget_Margin]]=0,
"",
IF(
Table1[[#This Row],[Budget_Margin]]&gt;0,
(Table1[[#This Row],[Gross_Margin]]-Table1[[#This Row],[Budget_Margin]]) / Table1[[#This Row],[Budget_Margin]],
(Table1[[#This Row],[Gross_Margin]]-Table1[[#This Row],[Budget_Margin]]) / ABS(Table1[[#This Row],[Budget_Margin]])
)
)</f>
        <v>0.20909090909090908</v>
      </c>
      <c r="X1766" s="5" t="str">
        <f>IF(Table1[[#This Row],[Margin_Var]]&gt;=0, "Above Budget", "Below Budget")</f>
        <v>Above Budget</v>
      </c>
      <c r="Y1766" s="5">
        <f>IFERROR(Table1[[#This Row],[Gross_Margin]]/Table1[[#This Row],[Actual_Sales]],0)</f>
        <v>0.60180995475113119</v>
      </c>
      <c r="Z1766" s="5">
        <f>Table1[[#This Row],[Actual_Profit]]/Table1[[#This Row],[Actual_Sales]]</f>
        <v>0.32579185520361992</v>
      </c>
      <c r="AA1766">
        <v>61</v>
      </c>
      <c r="AB1766" s="5">
        <f>IFERROR(Table1[[#This Row],[Expenses]]/Table1[[#This Row],[Actual_Sales]],0)</f>
        <v>0.27601809954751133</v>
      </c>
      <c r="AC1766">
        <v>29</v>
      </c>
      <c r="AD1766">
        <v>817</v>
      </c>
      <c r="AE1766" s="5">
        <f>IFERROR(Table1[[#This Row],[Inventory]]/Table1[[#This Row],[Actual_Sales]],0)</f>
        <v>3.6968325791855206</v>
      </c>
    </row>
    <row r="1767" spans="1:31" x14ac:dyDescent="0.25">
      <c r="A1767">
        <v>1522</v>
      </c>
      <c r="B1767">
        <v>630</v>
      </c>
      <c r="C1767">
        <v>9</v>
      </c>
      <c r="D1767" s="2">
        <v>40422</v>
      </c>
      <c r="E1767">
        <v>132</v>
      </c>
      <c r="F1767">
        <v>110</v>
      </c>
      <c r="G1767">
        <f>Table1[[#This Row],[Actual_Sales]]-Table1[[#This Row],[Budget_Sales]]</f>
        <v>22</v>
      </c>
      <c r="H1767" s="5">
        <f>IF(
Table1[[#This Row],[Budget_Sales]]=0,
"",
IF(
Table1[[#This Row],[Budget_Sales]]&gt;0,
(Table1[[#This Row],[Actual_Sales]]-Table1[[#This Row],[Budget_Sales]])/Table1[[#This Row],[Budget_Sales]],
(Table1[[#This Row],[Actual_Sales]]-Table1[[#This Row],[Budget_Sales]])/ABS(Table1[[#This Row],[Budget_Sales]])
)
)</f>
        <v>0.2</v>
      </c>
      <c r="I1767" s="5" t="str">
        <f>IF(Table1[[#This Row],[Sales_Var]]&gt;=0,"Above Budget","Below Budget")</f>
        <v>Above Budget</v>
      </c>
      <c r="J1767">
        <f>Table1[[#This Row],[Actual_Sales]]-(Table1[[#This Row],[COGS]]+Table1[[#This Row],[Expenses]])</f>
        <v>43</v>
      </c>
      <c r="K1767">
        <v>50</v>
      </c>
      <c r="L1767">
        <f>Table1[[#This Row],[Actual_Profit]]-Table1[[#This Row],[Budget_Profit]]</f>
        <v>-7</v>
      </c>
      <c r="M1767" s="5">
        <f>IF(
Table1[[#This Row],[Budget_Profit]]=0,
"",
IF(
Table1[[#This Row],[Budget_Profit]]&gt;0,
(Table1[[#This Row],[Actual_Profit]]-Table1[[#This Row],[Budget_Profit]])/Table1[[#This Row],[Budget_Profit]],
(Table1[[#This Row],[Actual_Profit]]-Table1[[#This Row],[Budget_Profit]])/ABS(Table1[[#This Row],[Budget_Profit]])
)
)</f>
        <v>-0.14000000000000001</v>
      </c>
      <c r="N1767" s="5" t="str">
        <f>IF(Table1[[#This Row],[Profit_Var]]&gt;=0, "Above Budget", "Below Budget")</f>
        <v>Below Budget</v>
      </c>
      <c r="O1767">
        <v>58</v>
      </c>
      <c r="P1767">
        <v>40</v>
      </c>
      <c r="Q1767">
        <f>Table1[[#This Row],[COGS]]-Table1[[#This Row],[Budget_COGS]]</f>
        <v>18</v>
      </c>
      <c r="R1767" s="5">
        <f>IF(
Table1[[#This Row],[Budget_COGS]]=0,
"",
IF(
Table1[[#This Row],[Budget_COGS]]&gt;0,
(Table1[[#This Row],[Budget_COGS]]-Table1[[#This Row],[COGS]]) / Table1[[#This Row],[Budget_COGS]],
(Table1[[#This Row],[Budget_COGS]]-Table1[[#This Row],[COGS]]) / ABS(Table1[[#This Row],[Budget_COGS]])
)
)</f>
        <v>-0.45</v>
      </c>
      <c r="S1767" s="5" t="str">
        <f>IF(Table1[[#This Row],[COGS _Var]]&gt;=0, "Above Budget", "Below Budget")</f>
        <v>Above Budget</v>
      </c>
      <c r="T1767">
        <f>Table1[[#This Row],[Actual_Sales]]-Table1[[#This Row],[COGS]]</f>
        <v>74</v>
      </c>
      <c r="U1767">
        <v>70</v>
      </c>
      <c r="V1767">
        <f>Table1[[#This Row],[Gross_Margin]]-Table1[[#This Row],[Budget_Margin]]</f>
        <v>4</v>
      </c>
      <c r="W1767" s="5">
        <f>IF(
Table1[[#This Row],[Budget_Margin]]=0,
"",
IF(
Table1[[#This Row],[Budget_Margin]]&gt;0,
(Table1[[#This Row],[Gross_Margin]]-Table1[[#This Row],[Budget_Margin]]) / Table1[[#This Row],[Budget_Margin]],
(Table1[[#This Row],[Gross_Margin]]-Table1[[#This Row],[Budget_Margin]]) / ABS(Table1[[#This Row],[Budget_Margin]])
)
)</f>
        <v>5.7142857142857141E-2</v>
      </c>
      <c r="X1767" s="5" t="str">
        <f>IF(Table1[[#This Row],[Margin_Var]]&gt;=0, "Above Budget", "Below Budget")</f>
        <v>Above Budget</v>
      </c>
      <c r="Y1767" s="5">
        <f>IFERROR(Table1[[#This Row],[Gross_Margin]]/Table1[[#This Row],[Actual_Sales]],0)</f>
        <v>0.56060606060606055</v>
      </c>
      <c r="Z1767" s="5">
        <f>Table1[[#This Row],[Actual_Profit]]/Table1[[#This Row],[Actual_Sales]]</f>
        <v>0.32575757575757575</v>
      </c>
      <c r="AA1767">
        <v>31</v>
      </c>
      <c r="AB1767" s="5">
        <f>IFERROR(Table1[[#This Row],[Expenses]]/Table1[[#This Row],[Actual_Sales]],0)</f>
        <v>0.23484848484848486</v>
      </c>
      <c r="AC1767">
        <v>19</v>
      </c>
      <c r="AD1767">
        <v>548</v>
      </c>
      <c r="AE1767" s="5">
        <f>IFERROR(Table1[[#This Row],[Inventory]]/Table1[[#This Row],[Actual_Sales]],0)</f>
        <v>4.1515151515151514</v>
      </c>
    </row>
    <row r="1768" spans="1:31" x14ac:dyDescent="0.25">
      <c r="A1768">
        <v>1577</v>
      </c>
      <c r="B1768">
        <v>951</v>
      </c>
      <c r="C1768">
        <v>10</v>
      </c>
      <c r="D1768" s="2">
        <v>40422</v>
      </c>
      <c r="E1768">
        <v>132</v>
      </c>
      <c r="F1768">
        <v>110</v>
      </c>
      <c r="G1768">
        <f>Table1[[#This Row],[Actual_Sales]]-Table1[[#This Row],[Budget_Sales]]</f>
        <v>22</v>
      </c>
      <c r="H1768" s="5">
        <f>IF(
Table1[[#This Row],[Budget_Sales]]=0,
"",
IF(
Table1[[#This Row],[Budget_Sales]]&gt;0,
(Table1[[#This Row],[Actual_Sales]]-Table1[[#This Row],[Budget_Sales]])/Table1[[#This Row],[Budget_Sales]],
(Table1[[#This Row],[Actual_Sales]]-Table1[[#This Row],[Budget_Sales]])/ABS(Table1[[#This Row],[Budget_Sales]])
)
)</f>
        <v>0.2</v>
      </c>
      <c r="I1768" s="5" t="str">
        <f>IF(Table1[[#This Row],[Sales_Var]]&gt;=0,"Above Budget","Below Budget")</f>
        <v>Above Budget</v>
      </c>
      <c r="J1768">
        <f>Table1[[#This Row],[Actual_Sales]]-(Table1[[#This Row],[COGS]]+Table1[[#This Row],[Expenses]])</f>
        <v>43</v>
      </c>
      <c r="K1768">
        <v>50</v>
      </c>
      <c r="L1768">
        <f>Table1[[#This Row],[Actual_Profit]]-Table1[[#This Row],[Budget_Profit]]</f>
        <v>-7</v>
      </c>
      <c r="M1768" s="5">
        <f>IF(
Table1[[#This Row],[Budget_Profit]]=0,
"",
IF(
Table1[[#This Row],[Budget_Profit]]&gt;0,
(Table1[[#This Row],[Actual_Profit]]-Table1[[#This Row],[Budget_Profit]])/Table1[[#This Row],[Budget_Profit]],
(Table1[[#This Row],[Actual_Profit]]-Table1[[#This Row],[Budget_Profit]])/ABS(Table1[[#This Row],[Budget_Profit]])
)
)</f>
        <v>-0.14000000000000001</v>
      </c>
      <c r="N1768" s="5" t="str">
        <f>IF(Table1[[#This Row],[Profit_Var]]&gt;=0, "Above Budget", "Below Budget")</f>
        <v>Below Budget</v>
      </c>
      <c r="O1768">
        <v>58</v>
      </c>
      <c r="P1768">
        <v>40</v>
      </c>
      <c r="Q1768">
        <f>Table1[[#This Row],[COGS]]-Table1[[#This Row],[Budget_COGS]]</f>
        <v>18</v>
      </c>
      <c r="R1768" s="5">
        <f>IF(
Table1[[#This Row],[Budget_COGS]]=0,
"",
IF(
Table1[[#This Row],[Budget_COGS]]&gt;0,
(Table1[[#This Row],[Budget_COGS]]-Table1[[#This Row],[COGS]]) / Table1[[#This Row],[Budget_COGS]],
(Table1[[#This Row],[Budget_COGS]]-Table1[[#This Row],[COGS]]) / ABS(Table1[[#This Row],[Budget_COGS]])
)
)</f>
        <v>-0.45</v>
      </c>
      <c r="S1768" s="5" t="str">
        <f>IF(Table1[[#This Row],[COGS _Var]]&gt;=0, "Above Budget", "Below Budget")</f>
        <v>Above Budget</v>
      </c>
      <c r="T1768">
        <f>Table1[[#This Row],[Actual_Sales]]-Table1[[#This Row],[COGS]]</f>
        <v>74</v>
      </c>
      <c r="U1768">
        <v>70</v>
      </c>
      <c r="V1768">
        <f>Table1[[#This Row],[Gross_Margin]]-Table1[[#This Row],[Budget_Margin]]</f>
        <v>4</v>
      </c>
      <c r="W1768" s="5">
        <f>IF(
Table1[[#This Row],[Budget_Margin]]=0,
"",
IF(
Table1[[#This Row],[Budget_Margin]]&gt;0,
(Table1[[#This Row],[Gross_Margin]]-Table1[[#This Row],[Budget_Margin]]) / Table1[[#This Row],[Budget_Margin]],
(Table1[[#This Row],[Gross_Margin]]-Table1[[#This Row],[Budget_Margin]]) / ABS(Table1[[#This Row],[Budget_Margin]])
)
)</f>
        <v>5.7142857142857141E-2</v>
      </c>
      <c r="X1768" s="5" t="str">
        <f>IF(Table1[[#This Row],[Margin_Var]]&gt;=0, "Above Budget", "Below Budget")</f>
        <v>Above Budget</v>
      </c>
      <c r="Y1768" s="5">
        <f>IFERROR(Table1[[#This Row],[Gross_Margin]]/Table1[[#This Row],[Actual_Sales]],0)</f>
        <v>0.56060606060606055</v>
      </c>
      <c r="Z1768" s="5">
        <f>Table1[[#This Row],[Actual_Profit]]/Table1[[#This Row],[Actual_Sales]]</f>
        <v>0.32575757575757575</v>
      </c>
      <c r="AA1768">
        <v>31</v>
      </c>
      <c r="AB1768" s="5">
        <f>IFERROR(Table1[[#This Row],[Expenses]]/Table1[[#This Row],[Actual_Sales]],0)</f>
        <v>0.23484848484848486</v>
      </c>
      <c r="AC1768">
        <v>19</v>
      </c>
      <c r="AD1768">
        <v>548</v>
      </c>
      <c r="AE1768" s="5">
        <f>IFERROR(Table1[[#This Row],[Inventory]]/Table1[[#This Row],[Actual_Sales]],0)</f>
        <v>4.1515151515151514</v>
      </c>
    </row>
    <row r="1769" spans="1:31" x14ac:dyDescent="0.25">
      <c r="A1769">
        <v>2798</v>
      </c>
      <c r="B1769">
        <v>801</v>
      </c>
      <c r="C1769">
        <v>8</v>
      </c>
      <c r="D1769" s="2">
        <v>40634</v>
      </c>
      <c r="E1769">
        <v>129</v>
      </c>
      <c r="F1769">
        <v>100</v>
      </c>
      <c r="G1769">
        <f>Table1[[#This Row],[Actual_Sales]]-Table1[[#This Row],[Budget_Sales]]</f>
        <v>29</v>
      </c>
      <c r="H1769" s="5">
        <f>IF(
Table1[[#This Row],[Budget_Sales]]=0,
"",
IF(
Table1[[#This Row],[Budget_Sales]]&gt;0,
(Table1[[#This Row],[Actual_Sales]]-Table1[[#This Row],[Budget_Sales]])/Table1[[#This Row],[Budget_Sales]],
(Table1[[#This Row],[Actual_Sales]]-Table1[[#This Row],[Budget_Sales]])/ABS(Table1[[#This Row],[Budget_Sales]])
)
)</f>
        <v>0.28999999999999998</v>
      </c>
      <c r="I1769" s="5" t="str">
        <f>IF(Table1[[#This Row],[Sales_Var]]&gt;=0,"Above Budget","Below Budget")</f>
        <v>Above Budget</v>
      </c>
      <c r="J1769">
        <f>Table1[[#This Row],[Actual_Sales]]-(Table1[[#This Row],[COGS]]+Table1[[#This Row],[Expenses]])</f>
        <v>42</v>
      </c>
      <c r="K1769">
        <v>30</v>
      </c>
      <c r="L1769">
        <f>Table1[[#This Row],[Actual_Profit]]-Table1[[#This Row],[Budget_Profit]]</f>
        <v>12</v>
      </c>
      <c r="M1769" s="5">
        <f>IF(
Table1[[#This Row],[Budget_Profit]]=0,
"",
IF(
Table1[[#This Row],[Budget_Profit]]&gt;0,
(Table1[[#This Row],[Actual_Profit]]-Table1[[#This Row],[Budget_Profit]])/Table1[[#This Row],[Budget_Profit]],
(Table1[[#This Row],[Actual_Profit]]-Table1[[#This Row],[Budget_Profit]])/ABS(Table1[[#This Row],[Budget_Profit]])
)
)</f>
        <v>0.4</v>
      </c>
      <c r="N1769" s="5" t="str">
        <f>IF(Table1[[#This Row],[Profit_Var]]&gt;=0, "Above Budget", "Below Budget")</f>
        <v>Above Budget</v>
      </c>
      <c r="O1769">
        <v>49</v>
      </c>
      <c r="P1769">
        <v>40</v>
      </c>
      <c r="Q1769">
        <f>Table1[[#This Row],[COGS]]-Table1[[#This Row],[Budget_COGS]]</f>
        <v>9</v>
      </c>
      <c r="R1769" s="5">
        <f>IF(
Table1[[#This Row],[Budget_COGS]]=0,
"",
IF(
Table1[[#This Row],[Budget_COGS]]&gt;0,
(Table1[[#This Row],[Budget_COGS]]-Table1[[#This Row],[COGS]]) / Table1[[#This Row],[Budget_COGS]],
(Table1[[#This Row],[Budget_COGS]]-Table1[[#This Row],[COGS]]) / ABS(Table1[[#This Row],[Budget_COGS]])
)
)</f>
        <v>-0.22500000000000001</v>
      </c>
      <c r="S1769" s="5" t="str">
        <f>IF(Table1[[#This Row],[COGS _Var]]&gt;=0, "Above Budget", "Below Budget")</f>
        <v>Above Budget</v>
      </c>
      <c r="T1769">
        <f>Table1[[#This Row],[Actual_Sales]]-Table1[[#This Row],[COGS]]</f>
        <v>80</v>
      </c>
      <c r="U1769">
        <v>60</v>
      </c>
      <c r="V1769">
        <f>Table1[[#This Row],[Gross_Margin]]-Table1[[#This Row],[Budget_Margin]]</f>
        <v>20</v>
      </c>
      <c r="W1769" s="5">
        <f>IF(
Table1[[#This Row],[Budget_Margin]]=0,
"",
IF(
Table1[[#This Row],[Budget_Margin]]&gt;0,
(Table1[[#This Row],[Gross_Margin]]-Table1[[#This Row],[Budget_Margin]]) / Table1[[#This Row],[Budget_Margin]],
(Table1[[#This Row],[Gross_Margin]]-Table1[[#This Row],[Budget_Margin]]) / ABS(Table1[[#This Row],[Budget_Margin]])
)
)</f>
        <v>0.33333333333333331</v>
      </c>
      <c r="X1769" s="5" t="str">
        <f>IF(Table1[[#This Row],[Margin_Var]]&gt;=0, "Above Budget", "Below Budget")</f>
        <v>Above Budget</v>
      </c>
      <c r="Y1769" s="5">
        <f>IFERROR(Table1[[#This Row],[Gross_Margin]]/Table1[[#This Row],[Actual_Sales]],0)</f>
        <v>0.62015503875968991</v>
      </c>
      <c r="Z1769" s="5">
        <f>Table1[[#This Row],[Actual_Profit]]/Table1[[#This Row],[Actual_Sales]]</f>
        <v>0.32558139534883723</v>
      </c>
      <c r="AA1769">
        <v>38</v>
      </c>
      <c r="AB1769" s="5">
        <f>IFERROR(Table1[[#This Row],[Expenses]]/Table1[[#This Row],[Actual_Sales]],0)</f>
        <v>0.29457364341085274</v>
      </c>
      <c r="AC1769">
        <v>15</v>
      </c>
      <c r="AD1769">
        <v>241</v>
      </c>
      <c r="AE1769" s="5">
        <f>IFERROR(Table1[[#This Row],[Inventory]]/Table1[[#This Row],[Actual_Sales]],0)</f>
        <v>1.8682170542635659</v>
      </c>
    </row>
    <row r="1770" spans="1:31" x14ac:dyDescent="0.25">
      <c r="A1770">
        <v>2648</v>
      </c>
      <c r="B1770">
        <v>971</v>
      </c>
      <c r="C1770">
        <v>3</v>
      </c>
      <c r="D1770" s="2">
        <v>40603</v>
      </c>
      <c r="E1770">
        <v>129</v>
      </c>
      <c r="F1770">
        <v>150</v>
      </c>
      <c r="G1770">
        <f>Table1[[#This Row],[Actual_Sales]]-Table1[[#This Row],[Budget_Sales]]</f>
        <v>-21</v>
      </c>
      <c r="H1770" s="5">
        <f>IF(
Table1[[#This Row],[Budget_Sales]]=0,
"",
IF(
Table1[[#This Row],[Budget_Sales]]&gt;0,
(Table1[[#This Row],[Actual_Sales]]-Table1[[#This Row],[Budget_Sales]])/Table1[[#This Row],[Budget_Sales]],
(Table1[[#This Row],[Actual_Sales]]-Table1[[#This Row],[Budget_Sales]])/ABS(Table1[[#This Row],[Budget_Sales]])
)
)</f>
        <v>-0.14000000000000001</v>
      </c>
      <c r="I1770" s="5" t="str">
        <f>IF(Table1[[#This Row],[Sales_Var]]&gt;=0,"Above Budget","Below Budget")</f>
        <v>Below Budget</v>
      </c>
      <c r="J1770">
        <f>Table1[[#This Row],[Actual_Sales]]-(Table1[[#This Row],[COGS]]+Table1[[#This Row],[Expenses]])</f>
        <v>42</v>
      </c>
      <c r="K1770">
        <v>60</v>
      </c>
      <c r="L1770">
        <f>Table1[[#This Row],[Actual_Profit]]-Table1[[#This Row],[Budget_Profit]]</f>
        <v>-18</v>
      </c>
      <c r="M1770" s="5">
        <f>IF(
Table1[[#This Row],[Budget_Profit]]=0,
"",
IF(
Table1[[#This Row],[Budget_Profit]]&gt;0,
(Table1[[#This Row],[Actual_Profit]]-Table1[[#This Row],[Budget_Profit]])/Table1[[#This Row],[Budget_Profit]],
(Table1[[#This Row],[Actual_Profit]]-Table1[[#This Row],[Budget_Profit]])/ABS(Table1[[#This Row],[Budget_Profit]])
)
)</f>
        <v>-0.3</v>
      </c>
      <c r="N1770" s="5" t="str">
        <f>IF(Table1[[#This Row],[Profit_Var]]&gt;=0, "Above Budget", "Below Budget")</f>
        <v>Below Budget</v>
      </c>
      <c r="O1770">
        <v>49</v>
      </c>
      <c r="P1770">
        <v>60</v>
      </c>
      <c r="Q1770">
        <f>Table1[[#This Row],[COGS]]-Table1[[#This Row],[Budget_COGS]]</f>
        <v>-11</v>
      </c>
      <c r="R1770" s="5">
        <f>IF(
Table1[[#This Row],[Budget_COGS]]=0,
"",
IF(
Table1[[#This Row],[Budget_COGS]]&gt;0,
(Table1[[#This Row],[Budget_COGS]]-Table1[[#This Row],[COGS]]) / Table1[[#This Row],[Budget_COGS]],
(Table1[[#This Row],[Budget_COGS]]-Table1[[#This Row],[COGS]]) / ABS(Table1[[#This Row],[Budget_COGS]])
)
)</f>
        <v>0.18333333333333332</v>
      </c>
      <c r="S1770" s="5" t="str">
        <f>IF(Table1[[#This Row],[COGS _Var]]&gt;=0, "Above Budget", "Below Budget")</f>
        <v>Below Budget</v>
      </c>
      <c r="T1770">
        <f>Table1[[#This Row],[Actual_Sales]]-Table1[[#This Row],[COGS]]</f>
        <v>80</v>
      </c>
      <c r="U1770">
        <v>90</v>
      </c>
      <c r="V1770">
        <f>Table1[[#This Row],[Gross_Margin]]-Table1[[#This Row],[Budget_Margin]]</f>
        <v>-10</v>
      </c>
      <c r="W1770" s="5">
        <f>IF(
Table1[[#This Row],[Budget_Margin]]=0,
"",
IF(
Table1[[#This Row],[Budget_Margin]]&gt;0,
(Table1[[#This Row],[Gross_Margin]]-Table1[[#This Row],[Budget_Margin]]) / Table1[[#This Row],[Budget_Margin]],
(Table1[[#This Row],[Gross_Margin]]-Table1[[#This Row],[Budget_Margin]]) / ABS(Table1[[#This Row],[Budget_Margin]])
)
)</f>
        <v>-0.1111111111111111</v>
      </c>
      <c r="X1770" s="5" t="str">
        <f>IF(Table1[[#This Row],[Margin_Var]]&gt;=0, "Above Budget", "Below Budget")</f>
        <v>Below Budget</v>
      </c>
      <c r="Y1770" s="5">
        <f>IFERROR(Table1[[#This Row],[Gross_Margin]]/Table1[[#This Row],[Actual_Sales]],0)</f>
        <v>0.62015503875968991</v>
      </c>
      <c r="Z1770" s="5">
        <f>Table1[[#This Row],[Actual_Profit]]/Table1[[#This Row],[Actual_Sales]]</f>
        <v>0.32558139534883723</v>
      </c>
      <c r="AA1770">
        <v>38</v>
      </c>
      <c r="AB1770" s="5">
        <f>IFERROR(Table1[[#This Row],[Expenses]]/Table1[[#This Row],[Actual_Sales]],0)</f>
        <v>0.29457364341085274</v>
      </c>
      <c r="AC1770">
        <v>15</v>
      </c>
      <c r="AD1770">
        <v>351</v>
      </c>
      <c r="AE1770" s="5">
        <f>IFERROR(Table1[[#This Row],[Inventory]]/Table1[[#This Row],[Actual_Sales]],0)</f>
        <v>2.7209302325581395</v>
      </c>
    </row>
    <row r="1771" spans="1:31" x14ac:dyDescent="0.25">
      <c r="A1771">
        <v>1268</v>
      </c>
      <c r="B1771">
        <v>337</v>
      </c>
      <c r="C1771">
        <v>5</v>
      </c>
      <c r="D1771" s="2">
        <v>40391</v>
      </c>
      <c r="E1771">
        <v>126</v>
      </c>
      <c r="F1771">
        <v>100</v>
      </c>
      <c r="G1771">
        <f>Table1[[#This Row],[Actual_Sales]]-Table1[[#This Row],[Budget_Sales]]</f>
        <v>26</v>
      </c>
      <c r="H1771" s="5">
        <f>IF(
Table1[[#This Row],[Budget_Sales]]=0,
"",
IF(
Table1[[#This Row],[Budget_Sales]]&gt;0,
(Table1[[#This Row],[Actual_Sales]]-Table1[[#This Row],[Budget_Sales]])/Table1[[#This Row],[Budget_Sales]],
(Table1[[#This Row],[Actual_Sales]]-Table1[[#This Row],[Budget_Sales]])/ABS(Table1[[#This Row],[Budget_Sales]])
)
)</f>
        <v>0.26</v>
      </c>
      <c r="I1771" s="5" t="str">
        <f>IF(Table1[[#This Row],[Sales_Var]]&gt;=0,"Above Budget","Below Budget")</f>
        <v>Above Budget</v>
      </c>
      <c r="J1771">
        <f>Table1[[#This Row],[Actual_Sales]]-(Table1[[#This Row],[COGS]]+Table1[[#This Row],[Expenses]])</f>
        <v>41</v>
      </c>
      <c r="K1771">
        <v>40</v>
      </c>
      <c r="L1771">
        <f>Table1[[#This Row],[Actual_Profit]]-Table1[[#This Row],[Budget_Profit]]</f>
        <v>1</v>
      </c>
      <c r="M1771" s="5">
        <f>IF(
Table1[[#This Row],[Budget_Profit]]=0,
"",
IF(
Table1[[#This Row],[Budget_Profit]]&gt;0,
(Table1[[#This Row],[Actual_Profit]]-Table1[[#This Row],[Budget_Profit]])/Table1[[#This Row],[Budget_Profit]],
(Table1[[#This Row],[Actual_Profit]]-Table1[[#This Row],[Budget_Profit]])/ABS(Table1[[#This Row],[Budget_Profit]])
)
)</f>
        <v>2.5000000000000001E-2</v>
      </c>
      <c r="N1771" s="5" t="str">
        <f>IF(Table1[[#This Row],[Profit_Var]]&gt;=0, "Above Budget", "Below Budget")</f>
        <v>Above Budget</v>
      </c>
      <c r="O1771">
        <v>47</v>
      </c>
      <c r="P1771">
        <v>40</v>
      </c>
      <c r="Q1771">
        <f>Table1[[#This Row],[COGS]]-Table1[[#This Row],[Budget_COGS]]</f>
        <v>7</v>
      </c>
      <c r="R1771" s="5">
        <f>IF(
Table1[[#This Row],[Budget_COGS]]=0,
"",
IF(
Table1[[#This Row],[Budget_COGS]]&gt;0,
(Table1[[#This Row],[Budget_COGS]]-Table1[[#This Row],[COGS]]) / Table1[[#This Row],[Budget_COGS]],
(Table1[[#This Row],[Budget_COGS]]-Table1[[#This Row],[COGS]]) / ABS(Table1[[#This Row],[Budget_COGS]])
)
)</f>
        <v>-0.17499999999999999</v>
      </c>
      <c r="S1771" s="5" t="str">
        <f>IF(Table1[[#This Row],[COGS _Var]]&gt;=0, "Above Budget", "Below Budget")</f>
        <v>Above Budget</v>
      </c>
      <c r="T1771">
        <f>Table1[[#This Row],[Actual_Sales]]-Table1[[#This Row],[COGS]]</f>
        <v>79</v>
      </c>
      <c r="U1771">
        <v>60</v>
      </c>
      <c r="V1771">
        <f>Table1[[#This Row],[Gross_Margin]]-Table1[[#This Row],[Budget_Margin]]</f>
        <v>19</v>
      </c>
      <c r="W1771" s="5">
        <f>IF(
Table1[[#This Row],[Budget_Margin]]=0,
"",
IF(
Table1[[#This Row],[Budget_Margin]]&gt;0,
(Table1[[#This Row],[Gross_Margin]]-Table1[[#This Row],[Budget_Margin]]) / Table1[[#This Row],[Budget_Margin]],
(Table1[[#This Row],[Gross_Margin]]-Table1[[#This Row],[Budget_Margin]]) / ABS(Table1[[#This Row],[Budget_Margin]])
)
)</f>
        <v>0.31666666666666665</v>
      </c>
      <c r="X1771" s="5" t="str">
        <f>IF(Table1[[#This Row],[Margin_Var]]&gt;=0, "Above Budget", "Below Budget")</f>
        <v>Above Budget</v>
      </c>
      <c r="Y1771" s="5">
        <f>IFERROR(Table1[[#This Row],[Gross_Margin]]/Table1[[#This Row],[Actual_Sales]],0)</f>
        <v>0.62698412698412698</v>
      </c>
      <c r="Z1771" s="5">
        <f>Table1[[#This Row],[Actual_Profit]]/Table1[[#This Row],[Actual_Sales]]</f>
        <v>0.32539682539682541</v>
      </c>
      <c r="AA1771">
        <v>38</v>
      </c>
      <c r="AB1771" s="5">
        <f>IFERROR(Table1[[#This Row],[Expenses]]/Table1[[#This Row],[Actual_Sales]],0)</f>
        <v>0.30158730158730157</v>
      </c>
      <c r="AC1771">
        <v>14</v>
      </c>
      <c r="AD1771">
        <v>366</v>
      </c>
      <c r="AE1771" s="5">
        <f>IFERROR(Table1[[#This Row],[Inventory]]/Table1[[#This Row],[Actual_Sales]],0)</f>
        <v>2.9047619047619047</v>
      </c>
    </row>
    <row r="1772" spans="1:31" x14ac:dyDescent="0.25">
      <c r="A1772">
        <v>1360</v>
      </c>
      <c r="B1772">
        <v>715</v>
      </c>
      <c r="C1772">
        <v>8</v>
      </c>
      <c r="D1772" s="2">
        <v>40391</v>
      </c>
      <c r="E1772">
        <v>126</v>
      </c>
      <c r="F1772">
        <v>110</v>
      </c>
      <c r="G1772">
        <f>Table1[[#This Row],[Actual_Sales]]-Table1[[#This Row],[Budget_Sales]]</f>
        <v>16</v>
      </c>
      <c r="H1772" s="5">
        <f>IF(
Table1[[#This Row],[Budget_Sales]]=0,
"",
IF(
Table1[[#This Row],[Budget_Sales]]&gt;0,
(Table1[[#This Row],[Actual_Sales]]-Table1[[#This Row],[Budget_Sales]])/Table1[[#This Row],[Budget_Sales]],
(Table1[[#This Row],[Actual_Sales]]-Table1[[#This Row],[Budget_Sales]])/ABS(Table1[[#This Row],[Budget_Sales]])
)
)</f>
        <v>0.14545454545454545</v>
      </c>
      <c r="I1772" s="5" t="str">
        <f>IF(Table1[[#This Row],[Sales_Var]]&gt;=0,"Above Budget","Below Budget")</f>
        <v>Above Budget</v>
      </c>
      <c r="J1772">
        <f>Table1[[#This Row],[Actual_Sales]]-(Table1[[#This Row],[COGS]]+Table1[[#This Row],[Expenses]])</f>
        <v>41</v>
      </c>
      <c r="K1772">
        <v>50</v>
      </c>
      <c r="L1772">
        <f>Table1[[#This Row],[Actual_Profit]]-Table1[[#This Row],[Budget_Profit]]</f>
        <v>-9</v>
      </c>
      <c r="M1772" s="5">
        <f>IF(
Table1[[#This Row],[Budget_Profit]]=0,
"",
IF(
Table1[[#This Row],[Budget_Profit]]&gt;0,
(Table1[[#This Row],[Actual_Profit]]-Table1[[#This Row],[Budget_Profit]])/Table1[[#This Row],[Budget_Profit]],
(Table1[[#This Row],[Actual_Profit]]-Table1[[#This Row],[Budget_Profit]])/ABS(Table1[[#This Row],[Budget_Profit]])
)
)</f>
        <v>-0.18</v>
      </c>
      <c r="N1772" s="5" t="str">
        <f>IF(Table1[[#This Row],[Profit_Var]]&gt;=0, "Above Budget", "Below Budget")</f>
        <v>Below Budget</v>
      </c>
      <c r="O1772">
        <v>47</v>
      </c>
      <c r="P1772">
        <v>40</v>
      </c>
      <c r="Q1772">
        <f>Table1[[#This Row],[COGS]]-Table1[[#This Row],[Budget_COGS]]</f>
        <v>7</v>
      </c>
      <c r="R1772" s="5">
        <f>IF(
Table1[[#This Row],[Budget_COGS]]=0,
"",
IF(
Table1[[#This Row],[Budget_COGS]]&gt;0,
(Table1[[#This Row],[Budget_COGS]]-Table1[[#This Row],[COGS]]) / Table1[[#This Row],[Budget_COGS]],
(Table1[[#This Row],[Budget_COGS]]-Table1[[#This Row],[COGS]]) / ABS(Table1[[#This Row],[Budget_COGS]])
)
)</f>
        <v>-0.17499999999999999</v>
      </c>
      <c r="S1772" s="5" t="str">
        <f>IF(Table1[[#This Row],[COGS _Var]]&gt;=0, "Above Budget", "Below Budget")</f>
        <v>Above Budget</v>
      </c>
      <c r="T1772">
        <f>Table1[[#This Row],[Actual_Sales]]-Table1[[#This Row],[COGS]]</f>
        <v>79</v>
      </c>
      <c r="U1772">
        <v>70</v>
      </c>
      <c r="V1772">
        <f>Table1[[#This Row],[Gross_Margin]]-Table1[[#This Row],[Budget_Margin]]</f>
        <v>9</v>
      </c>
      <c r="W1772" s="5">
        <f>IF(
Table1[[#This Row],[Budget_Margin]]=0,
"",
IF(
Table1[[#This Row],[Budget_Margin]]&gt;0,
(Table1[[#This Row],[Gross_Margin]]-Table1[[#This Row],[Budget_Margin]]) / Table1[[#This Row],[Budget_Margin]],
(Table1[[#This Row],[Gross_Margin]]-Table1[[#This Row],[Budget_Margin]]) / ABS(Table1[[#This Row],[Budget_Margin]])
)
)</f>
        <v>0.12857142857142856</v>
      </c>
      <c r="X1772" s="5" t="str">
        <f>IF(Table1[[#This Row],[Margin_Var]]&gt;=0, "Above Budget", "Below Budget")</f>
        <v>Above Budget</v>
      </c>
      <c r="Y1772" s="5">
        <f>IFERROR(Table1[[#This Row],[Gross_Margin]]/Table1[[#This Row],[Actual_Sales]],0)</f>
        <v>0.62698412698412698</v>
      </c>
      <c r="Z1772" s="5">
        <f>Table1[[#This Row],[Actual_Profit]]/Table1[[#This Row],[Actual_Sales]]</f>
        <v>0.32539682539682541</v>
      </c>
      <c r="AA1772">
        <v>38</v>
      </c>
      <c r="AB1772" s="5">
        <f>IFERROR(Table1[[#This Row],[Expenses]]/Table1[[#This Row],[Actual_Sales]],0)</f>
        <v>0.30158730158730157</v>
      </c>
      <c r="AC1772">
        <v>14</v>
      </c>
      <c r="AD1772">
        <v>366</v>
      </c>
      <c r="AE1772" s="5">
        <f>IFERROR(Table1[[#This Row],[Inventory]]/Table1[[#This Row],[Actual_Sales]],0)</f>
        <v>2.9047619047619047</v>
      </c>
    </row>
    <row r="1773" spans="1:31" x14ac:dyDescent="0.25">
      <c r="A1773">
        <v>1363</v>
      </c>
      <c r="B1773">
        <v>719</v>
      </c>
      <c r="C1773">
        <v>2</v>
      </c>
      <c r="D1773" s="2">
        <v>40391</v>
      </c>
      <c r="E1773">
        <v>120</v>
      </c>
      <c r="F1773">
        <v>120</v>
      </c>
      <c r="G1773">
        <f>Table1[[#This Row],[Actual_Sales]]-Table1[[#This Row],[Budget_Sales]]</f>
        <v>0</v>
      </c>
      <c r="H1773" s="5">
        <f>IF(
Table1[[#This Row],[Budget_Sales]]=0,
"",
IF(
Table1[[#This Row],[Budget_Sales]]&gt;0,
(Table1[[#This Row],[Actual_Sales]]-Table1[[#This Row],[Budget_Sales]])/Table1[[#This Row],[Budget_Sales]],
(Table1[[#This Row],[Actual_Sales]]-Table1[[#This Row],[Budget_Sales]])/ABS(Table1[[#This Row],[Budget_Sales]])
)
)</f>
        <v>0</v>
      </c>
      <c r="I1773" s="5" t="str">
        <f>IF(Table1[[#This Row],[Sales_Var]]&gt;=0,"Above Budget","Below Budget")</f>
        <v>Above Budget</v>
      </c>
      <c r="J1773">
        <f>Table1[[#This Row],[Actual_Sales]]-(Table1[[#This Row],[COGS]]+Table1[[#This Row],[Expenses]])</f>
        <v>39</v>
      </c>
      <c r="K1773">
        <v>50</v>
      </c>
      <c r="L1773">
        <f>Table1[[#This Row],[Actual_Profit]]-Table1[[#This Row],[Budget_Profit]]</f>
        <v>-11</v>
      </c>
      <c r="M1773" s="5">
        <f>IF(
Table1[[#This Row],[Budget_Profit]]=0,
"",
IF(
Table1[[#This Row],[Budget_Profit]]&gt;0,
(Table1[[#This Row],[Actual_Profit]]-Table1[[#This Row],[Budget_Profit]])/Table1[[#This Row],[Budget_Profit]],
(Table1[[#This Row],[Actual_Profit]]-Table1[[#This Row],[Budget_Profit]])/ABS(Table1[[#This Row],[Budget_Profit]])
)
)</f>
        <v>-0.22</v>
      </c>
      <c r="N1773" s="5" t="str">
        <f>IF(Table1[[#This Row],[Profit_Var]]&gt;=0, "Above Budget", "Below Budget")</f>
        <v>Below Budget</v>
      </c>
      <c r="O1773">
        <v>52</v>
      </c>
      <c r="P1773">
        <v>50</v>
      </c>
      <c r="Q1773">
        <f>Table1[[#This Row],[COGS]]-Table1[[#This Row],[Budget_COGS]]</f>
        <v>2</v>
      </c>
      <c r="R1773" s="5">
        <f>IF(
Table1[[#This Row],[Budget_COGS]]=0,
"",
IF(
Table1[[#This Row],[Budget_COGS]]&gt;0,
(Table1[[#This Row],[Budget_COGS]]-Table1[[#This Row],[COGS]]) / Table1[[#This Row],[Budget_COGS]],
(Table1[[#This Row],[Budget_COGS]]-Table1[[#This Row],[COGS]]) / ABS(Table1[[#This Row],[Budget_COGS]])
)
)</f>
        <v>-0.04</v>
      </c>
      <c r="S1773" s="5" t="str">
        <f>IF(Table1[[#This Row],[COGS _Var]]&gt;=0, "Above Budget", "Below Budget")</f>
        <v>Above Budget</v>
      </c>
      <c r="T1773">
        <f>Table1[[#This Row],[Actual_Sales]]-Table1[[#This Row],[COGS]]</f>
        <v>68</v>
      </c>
      <c r="U1773">
        <v>70</v>
      </c>
      <c r="V1773">
        <f>Table1[[#This Row],[Gross_Margin]]-Table1[[#This Row],[Budget_Margin]]</f>
        <v>-2</v>
      </c>
      <c r="W1773" s="5">
        <f>IF(
Table1[[#This Row],[Budget_Margin]]=0,
"",
IF(
Table1[[#This Row],[Budget_Margin]]&gt;0,
(Table1[[#This Row],[Gross_Margin]]-Table1[[#This Row],[Budget_Margin]]) / Table1[[#This Row],[Budget_Margin]],
(Table1[[#This Row],[Gross_Margin]]-Table1[[#This Row],[Budget_Margin]]) / ABS(Table1[[#This Row],[Budget_Margin]])
)
)</f>
        <v>-2.8571428571428571E-2</v>
      </c>
      <c r="X1773" s="5" t="str">
        <f>IF(Table1[[#This Row],[Margin_Var]]&gt;=0, "Above Budget", "Below Budget")</f>
        <v>Below Budget</v>
      </c>
      <c r="Y1773" s="5">
        <f>IFERROR(Table1[[#This Row],[Gross_Margin]]/Table1[[#This Row],[Actual_Sales]],0)</f>
        <v>0.56666666666666665</v>
      </c>
      <c r="Z1773" s="5">
        <f>Table1[[#This Row],[Actual_Profit]]/Table1[[#This Row],[Actual_Sales]]</f>
        <v>0.32500000000000001</v>
      </c>
      <c r="AA1773">
        <v>29</v>
      </c>
      <c r="AB1773" s="5">
        <f>IFERROR(Table1[[#This Row],[Expenses]]/Table1[[#This Row],[Actual_Sales]],0)</f>
        <v>0.24166666666666667</v>
      </c>
      <c r="AC1773">
        <v>17</v>
      </c>
      <c r="AD1773">
        <v>554</v>
      </c>
      <c r="AE1773" s="5">
        <f>IFERROR(Table1[[#This Row],[Inventory]]/Table1[[#This Row],[Actual_Sales]],0)</f>
        <v>4.6166666666666663</v>
      </c>
    </row>
    <row r="1774" spans="1:31" x14ac:dyDescent="0.25">
      <c r="A1774">
        <v>1347</v>
      </c>
      <c r="B1774">
        <v>682</v>
      </c>
      <c r="C1774">
        <v>3</v>
      </c>
      <c r="D1774" s="2">
        <v>40391</v>
      </c>
      <c r="E1774">
        <v>120</v>
      </c>
      <c r="F1774">
        <v>150</v>
      </c>
      <c r="G1774">
        <f>Table1[[#This Row],[Actual_Sales]]-Table1[[#This Row],[Budget_Sales]]</f>
        <v>-30</v>
      </c>
      <c r="H1774" s="5">
        <f>IF(
Table1[[#This Row],[Budget_Sales]]=0,
"",
IF(
Table1[[#This Row],[Budget_Sales]]&gt;0,
(Table1[[#This Row],[Actual_Sales]]-Table1[[#This Row],[Budget_Sales]])/Table1[[#This Row],[Budget_Sales]],
(Table1[[#This Row],[Actual_Sales]]-Table1[[#This Row],[Budget_Sales]])/ABS(Table1[[#This Row],[Budget_Sales]])
)
)</f>
        <v>-0.2</v>
      </c>
      <c r="I1774" s="5" t="str">
        <f>IF(Table1[[#This Row],[Sales_Var]]&gt;=0,"Above Budget","Below Budget")</f>
        <v>Below Budget</v>
      </c>
      <c r="J1774">
        <f>Table1[[#This Row],[Actual_Sales]]-(Table1[[#This Row],[COGS]]+Table1[[#This Row],[Expenses]])</f>
        <v>39</v>
      </c>
      <c r="K1774">
        <v>70</v>
      </c>
      <c r="L1774">
        <f>Table1[[#This Row],[Actual_Profit]]-Table1[[#This Row],[Budget_Profit]]</f>
        <v>-31</v>
      </c>
      <c r="M1774" s="5">
        <f>IF(
Table1[[#This Row],[Budget_Profit]]=0,
"",
IF(
Table1[[#This Row],[Budget_Profit]]&gt;0,
(Table1[[#This Row],[Actual_Profit]]-Table1[[#This Row],[Budget_Profit]])/Table1[[#This Row],[Budget_Profit]],
(Table1[[#This Row],[Actual_Profit]]-Table1[[#This Row],[Budget_Profit]])/ABS(Table1[[#This Row],[Budget_Profit]])
)
)</f>
        <v>-0.44285714285714284</v>
      </c>
      <c r="N1774" s="5" t="str">
        <f>IF(Table1[[#This Row],[Profit_Var]]&gt;=0, "Above Budget", "Below Budget")</f>
        <v>Below Budget</v>
      </c>
      <c r="O1774">
        <v>52</v>
      </c>
      <c r="P1774">
        <v>60</v>
      </c>
      <c r="Q1774">
        <f>Table1[[#This Row],[COGS]]-Table1[[#This Row],[Budget_COGS]]</f>
        <v>-8</v>
      </c>
      <c r="R1774" s="5">
        <f>IF(
Table1[[#This Row],[Budget_COGS]]=0,
"",
IF(
Table1[[#This Row],[Budget_COGS]]&gt;0,
(Table1[[#This Row],[Budget_COGS]]-Table1[[#This Row],[COGS]]) / Table1[[#This Row],[Budget_COGS]],
(Table1[[#This Row],[Budget_COGS]]-Table1[[#This Row],[COGS]]) / ABS(Table1[[#This Row],[Budget_COGS]])
)
)</f>
        <v>0.13333333333333333</v>
      </c>
      <c r="S1774" s="5" t="str">
        <f>IF(Table1[[#This Row],[COGS _Var]]&gt;=0, "Above Budget", "Below Budget")</f>
        <v>Below Budget</v>
      </c>
      <c r="T1774">
        <f>Table1[[#This Row],[Actual_Sales]]-Table1[[#This Row],[COGS]]</f>
        <v>68</v>
      </c>
      <c r="U1774">
        <v>90</v>
      </c>
      <c r="V1774">
        <f>Table1[[#This Row],[Gross_Margin]]-Table1[[#This Row],[Budget_Margin]]</f>
        <v>-22</v>
      </c>
      <c r="W1774" s="5">
        <f>IF(
Table1[[#This Row],[Budget_Margin]]=0,
"",
IF(
Table1[[#This Row],[Budget_Margin]]&gt;0,
(Table1[[#This Row],[Gross_Margin]]-Table1[[#This Row],[Budget_Margin]]) / Table1[[#This Row],[Budget_Margin]],
(Table1[[#This Row],[Gross_Margin]]-Table1[[#This Row],[Budget_Margin]]) / ABS(Table1[[#This Row],[Budget_Margin]])
)
)</f>
        <v>-0.24444444444444444</v>
      </c>
      <c r="X1774" s="5" t="str">
        <f>IF(Table1[[#This Row],[Margin_Var]]&gt;=0, "Above Budget", "Below Budget")</f>
        <v>Below Budget</v>
      </c>
      <c r="Y1774" s="5">
        <f>IFERROR(Table1[[#This Row],[Gross_Margin]]/Table1[[#This Row],[Actual_Sales]],0)</f>
        <v>0.56666666666666665</v>
      </c>
      <c r="Z1774" s="5">
        <f>Table1[[#This Row],[Actual_Profit]]/Table1[[#This Row],[Actual_Sales]]</f>
        <v>0.32500000000000001</v>
      </c>
      <c r="AA1774">
        <v>29</v>
      </c>
      <c r="AB1774" s="5">
        <f>IFERROR(Table1[[#This Row],[Expenses]]/Table1[[#This Row],[Actual_Sales]],0)</f>
        <v>0.24166666666666667</v>
      </c>
      <c r="AC1774">
        <v>17</v>
      </c>
      <c r="AD1774">
        <v>554</v>
      </c>
      <c r="AE1774" s="5">
        <f>IFERROR(Table1[[#This Row],[Inventory]]/Table1[[#This Row],[Actual_Sales]],0)</f>
        <v>4.6166666666666663</v>
      </c>
    </row>
    <row r="1775" spans="1:31" x14ac:dyDescent="0.25">
      <c r="A1775">
        <v>1388</v>
      </c>
      <c r="B1775">
        <v>847</v>
      </c>
      <c r="C1775">
        <v>9</v>
      </c>
      <c r="D1775" s="2">
        <v>40391</v>
      </c>
      <c r="E1775">
        <v>120</v>
      </c>
      <c r="F1775">
        <v>100</v>
      </c>
      <c r="G1775">
        <f>Table1[[#This Row],[Actual_Sales]]-Table1[[#This Row],[Budget_Sales]]</f>
        <v>20</v>
      </c>
      <c r="H1775" s="5">
        <f>IF(
Table1[[#This Row],[Budget_Sales]]=0,
"",
IF(
Table1[[#This Row],[Budget_Sales]]&gt;0,
(Table1[[#This Row],[Actual_Sales]]-Table1[[#This Row],[Budget_Sales]])/Table1[[#This Row],[Budget_Sales]],
(Table1[[#This Row],[Actual_Sales]]-Table1[[#This Row],[Budget_Sales]])/ABS(Table1[[#This Row],[Budget_Sales]])
)
)</f>
        <v>0.2</v>
      </c>
      <c r="I1775" s="5" t="str">
        <f>IF(Table1[[#This Row],[Sales_Var]]&gt;=0,"Above Budget","Below Budget")</f>
        <v>Above Budget</v>
      </c>
      <c r="J1775">
        <f>Table1[[#This Row],[Actual_Sales]]-(Table1[[#This Row],[COGS]]+Table1[[#This Row],[Expenses]])</f>
        <v>39</v>
      </c>
      <c r="K1775">
        <v>40</v>
      </c>
      <c r="L1775">
        <f>Table1[[#This Row],[Actual_Profit]]-Table1[[#This Row],[Budget_Profit]]</f>
        <v>-1</v>
      </c>
      <c r="M1775" s="5">
        <f>IF(
Table1[[#This Row],[Budget_Profit]]=0,
"",
IF(
Table1[[#This Row],[Budget_Profit]]&gt;0,
(Table1[[#This Row],[Actual_Profit]]-Table1[[#This Row],[Budget_Profit]])/Table1[[#This Row],[Budget_Profit]],
(Table1[[#This Row],[Actual_Profit]]-Table1[[#This Row],[Budget_Profit]])/ABS(Table1[[#This Row],[Budget_Profit]])
)
)</f>
        <v>-2.5000000000000001E-2</v>
      </c>
      <c r="N1775" s="5" t="str">
        <f>IF(Table1[[#This Row],[Profit_Var]]&gt;=0, "Above Budget", "Below Budget")</f>
        <v>Below Budget</v>
      </c>
      <c r="O1775">
        <v>52</v>
      </c>
      <c r="P1775">
        <v>40</v>
      </c>
      <c r="Q1775">
        <f>Table1[[#This Row],[COGS]]-Table1[[#This Row],[Budget_COGS]]</f>
        <v>12</v>
      </c>
      <c r="R1775" s="5">
        <f>IF(
Table1[[#This Row],[Budget_COGS]]=0,
"",
IF(
Table1[[#This Row],[Budget_COGS]]&gt;0,
(Table1[[#This Row],[Budget_COGS]]-Table1[[#This Row],[COGS]]) / Table1[[#This Row],[Budget_COGS]],
(Table1[[#This Row],[Budget_COGS]]-Table1[[#This Row],[COGS]]) / ABS(Table1[[#This Row],[Budget_COGS]])
)
)</f>
        <v>-0.3</v>
      </c>
      <c r="S1775" s="5" t="str">
        <f>IF(Table1[[#This Row],[COGS _Var]]&gt;=0, "Above Budget", "Below Budget")</f>
        <v>Above Budget</v>
      </c>
      <c r="T1775">
        <f>Table1[[#This Row],[Actual_Sales]]-Table1[[#This Row],[COGS]]</f>
        <v>68</v>
      </c>
      <c r="U1775">
        <v>60</v>
      </c>
      <c r="V1775">
        <f>Table1[[#This Row],[Gross_Margin]]-Table1[[#This Row],[Budget_Margin]]</f>
        <v>8</v>
      </c>
      <c r="W1775" s="5">
        <f>IF(
Table1[[#This Row],[Budget_Margin]]=0,
"",
IF(
Table1[[#This Row],[Budget_Margin]]&gt;0,
(Table1[[#This Row],[Gross_Margin]]-Table1[[#This Row],[Budget_Margin]]) / Table1[[#This Row],[Budget_Margin]],
(Table1[[#This Row],[Gross_Margin]]-Table1[[#This Row],[Budget_Margin]]) / ABS(Table1[[#This Row],[Budget_Margin]])
)
)</f>
        <v>0.13333333333333333</v>
      </c>
      <c r="X1775" s="5" t="str">
        <f>IF(Table1[[#This Row],[Margin_Var]]&gt;=0, "Above Budget", "Below Budget")</f>
        <v>Above Budget</v>
      </c>
      <c r="Y1775" s="5">
        <f>IFERROR(Table1[[#This Row],[Gross_Margin]]/Table1[[#This Row],[Actual_Sales]],0)</f>
        <v>0.56666666666666665</v>
      </c>
      <c r="Z1775" s="5">
        <f>Table1[[#This Row],[Actual_Profit]]/Table1[[#This Row],[Actual_Sales]]</f>
        <v>0.32500000000000001</v>
      </c>
      <c r="AA1775">
        <v>29</v>
      </c>
      <c r="AB1775" s="5">
        <f>IFERROR(Table1[[#This Row],[Expenses]]/Table1[[#This Row],[Actual_Sales]],0)</f>
        <v>0.24166666666666667</v>
      </c>
      <c r="AC1775">
        <v>17</v>
      </c>
      <c r="AD1775">
        <v>554</v>
      </c>
      <c r="AE1775" s="5">
        <f>IFERROR(Table1[[#This Row],[Inventory]]/Table1[[#This Row],[Actual_Sales]],0)</f>
        <v>4.6166666666666663</v>
      </c>
    </row>
    <row r="1776" spans="1:31" x14ac:dyDescent="0.25">
      <c r="A1776">
        <v>195</v>
      </c>
      <c r="B1776">
        <v>312</v>
      </c>
      <c r="C1776">
        <v>2</v>
      </c>
      <c r="D1776" s="2">
        <v>40210</v>
      </c>
      <c r="E1776">
        <v>354</v>
      </c>
      <c r="F1776">
        <v>370</v>
      </c>
      <c r="G1776">
        <f>Table1[[#This Row],[Actual_Sales]]-Table1[[#This Row],[Budget_Sales]]</f>
        <v>-16</v>
      </c>
      <c r="H1776" s="5">
        <f>IF(
Table1[[#This Row],[Budget_Sales]]=0,
"",
IF(
Table1[[#This Row],[Budget_Sales]]&gt;0,
(Table1[[#This Row],[Actual_Sales]]-Table1[[#This Row],[Budget_Sales]])/Table1[[#This Row],[Budget_Sales]],
(Table1[[#This Row],[Actual_Sales]]-Table1[[#This Row],[Budget_Sales]])/ABS(Table1[[#This Row],[Budget_Sales]])
)
)</f>
        <v>-4.3243243243243246E-2</v>
      </c>
      <c r="I1776" s="5" t="str">
        <f>IF(Table1[[#This Row],[Sales_Var]]&gt;=0,"Above Budget","Below Budget")</f>
        <v>Below Budget</v>
      </c>
      <c r="J1776">
        <f>Table1[[#This Row],[Actual_Sales]]-(Table1[[#This Row],[COGS]]+Table1[[#This Row],[Expenses]])</f>
        <v>115</v>
      </c>
      <c r="K1776">
        <v>140</v>
      </c>
      <c r="L1776">
        <f>Table1[[#This Row],[Actual_Profit]]-Table1[[#This Row],[Budget_Profit]]</f>
        <v>-25</v>
      </c>
      <c r="M1776" s="5">
        <f>IF(
Table1[[#This Row],[Budget_Profit]]=0,
"",
IF(
Table1[[#This Row],[Budget_Profit]]&gt;0,
(Table1[[#This Row],[Actual_Profit]]-Table1[[#This Row],[Budget_Profit]])/Table1[[#This Row],[Budget_Profit]],
(Table1[[#This Row],[Actual_Profit]]-Table1[[#This Row],[Budget_Profit]])/ABS(Table1[[#This Row],[Budget_Profit]])
)
)</f>
        <v>-0.17857142857142858</v>
      </c>
      <c r="N1776" s="5" t="str">
        <f>IF(Table1[[#This Row],[Profit_Var]]&gt;=0, "Above Budget", "Below Budget")</f>
        <v>Below Budget</v>
      </c>
      <c r="O1776">
        <v>148</v>
      </c>
      <c r="P1776">
        <v>150</v>
      </c>
      <c r="Q1776">
        <f>Table1[[#This Row],[COGS]]-Table1[[#This Row],[Budget_COGS]]</f>
        <v>-2</v>
      </c>
      <c r="R1776" s="5">
        <f>IF(
Table1[[#This Row],[Budget_COGS]]=0,
"",
IF(
Table1[[#This Row],[Budget_COGS]]&gt;0,
(Table1[[#This Row],[Budget_COGS]]-Table1[[#This Row],[COGS]]) / Table1[[#This Row],[Budget_COGS]],
(Table1[[#This Row],[Budget_COGS]]-Table1[[#This Row],[COGS]]) / ABS(Table1[[#This Row],[Budget_COGS]])
)
)</f>
        <v>1.3333333333333334E-2</v>
      </c>
      <c r="S1776" s="5" t="str">
        <f>IF(Table1[[#This Row],[COGS _Var]]&gt;=0, "Above Budget", "Below Budget")</f>
        <v>Below Budget</v>
      </c>
      <c r="T1776">
        <f>Table1[[#This Row],[Actual_Sales]]-Table1[[#This Row],[COGS]]</f>
        <v>206</v>
      </c>
      <c r="U1776">
        <v>220</v>
      </c>
      <c r="V1776">
        <f>Table1[[#This Row],[Gross_Margin]]-Table1[[#This Row],[Budget_Margin]]</f>
        <v>-14</v>
      </c>
      <c r="W1776" s="5">
        <f>IF(
Table1[[#This Row],[Budget_Margin]]=0,
"",
IF(
Table1[[#This Row],[Budget_Margin]]&gt;0,
(Table1[[#This Row],[Gross_Margin]]-Table1[[#This Row],[Budget_Margin]]) / Table1[[#This Row],[Budget_Margin]],
(Table1[[#This Row],[Gross_Margin]]-Table1[[#This Row],[Budget_Margin]]) / ABS(Table1[[#This Row],[Budget_Margin]])
)
)</f>
        <v>-6.363636363636363E-2</v>
      </c>
      <c r="X1776" s="5" t="str">
        <f>IF(Table1[[#This Row],[Margin_Var]]&gt;=0, "Above Budget", "Below Budget")</f>
        <v>Below Budget</v>
      </c>
      <c r="Y1776" s="5">
        <f>IFERROR(Table1[[#This Row],[Gross_Margin]]/Table1[[#This Row],[Actual_Sales]],0)</f>
        <v>0.58192090395480223</v>
      </c>
      <c r="Z1776" s="5">
        <f>Table1[[#This Row],[Actual_Profit]]/Table1[[#This Row],[Actual_Sales]]</f>
        <v>0.3248587570621469</v>
      </c>
      <c r="AA1776">
        <v>91</v>
      </c>
      <c r="AB1776" s="5">
        <f>IFERROR(Table1[[#This Row],[Expenses]]/Table1[[#This Row],[Actual_Sales]],0)</f>
        <v>0.25706214689265539</v>
      </c>
      <c r="AC1776">
        <v>48</v>
      </c>
      <c r="AD1776">
        <v>844</v>
      </c>
      <c r="AE1776" s="5">
        <f>IFERROR(Table1[[#This Row],[Inventory]]/Table1[[#This Row],[Actual_Sales]],0)</f>
        <v>2.384180790960452</v>
      </c>
    </row>
    <row r="1777" spans="1:31" x14ac:dyDescent="0.25">
      <c r="A1777">
        <v>310</v>
      </c>
      <c r="B1777">
        <v>775</v>
      </c>
      <c r="C1777">
        <v>9</v>
      </c>
      <c r="D1777" s="2">
        <v>40210</v>
      </c>
      <c r="E1777">
        <v>354</v>
      </c>
      <c r="F1777">
        <v>310</v>
      </c>
      <c r="G1777">
        <f>Table1[[#This Row],[Actual_Sales]]-Table1[[#This Row],[Budget_Sales]]</f>
        <v>44</v>
      </c>
      <c r="H1777" s="5">
        <f>IF(
Table1[[#This Row],[Budget_Sales]]=0,
"",
IF(
Table1[[#This Row],[Budget_Sales]]&gt;0,
(Table1[[#This Row],[Actual_Sales]]-Table1[[#This Row],[Budget_Sales]])/Table1[[#This Row],[Budget_Sales]],
(Table1[[#This Row],[Actual_Sales]]-Table1[[#This Row],[Budget_Sales]])/ABS(Table1[[#This Row],[Budget_Sales]])
)
)</f>
        <v>0.14193548387096774</v>
      </c>
      <c r="I1777" s="5" t="str">
        <f>IF(Table1[[#This Row],[Sales_Var]]&gt;=0,"Above Budget","Below Budget")</f>
        <v>Above Budget</v>
      </c>
      <c r="J1777">
        <f>Table1[[#This Row],[Actual_Sales]]-(Table1[[#This Row],[COGS]]+Table1[[#This Row],[Expenses]])</f>
        <v>115</v>
      </c>
      <c r="K1777">
        <v>120</v>
      </c>
      <c r="L1777">
        <f>Table1[[#This Row],[Actual_Profit]]-Table1[[#This Row],[Budget_Profit]]</f>
        <v>-5</v>
      </c>
      <c r="M1777" s="5">
        <f>IF(
Table1[[#This Row],[Budget_Profit]]=0,
"",
IF(
Table1[[#This Row],[Budget_Profit]]&gt;0,
(Table1[[#This Row],[Actual_Profit]]-Table1[[#This Row],[Budget_Profit]])/Table1[[#This Row],[Budget_Profit]],
(Table1[[#This Row],[Actual_Profit]]-Table1[[#This Row],[Budget_Profit]])/ABS(Table1[[#This Row],[Budget_Profit]])
)
)</f>
        <v>-4.1666666666666664E-2</v>
      </c>
      <c r="N1777" s="5" t="str">
        <f>IF(Table1[[#This Row],[Profit_Var]]&gt;=0, "Above Budget", "Below Budget")</f>
        <v>Below Budget</v>
      </c>
      <c r="O1777">
        <v>148</v>
      </c>
      <c r="P1777">
        <v>120</v>
      </c>
      <c r="Q1777">
        <f>Table1[[#This Row],[COGS]]-Table1[[#This Row],[Budget_COGS]]</f>
        <v>28</v>
      </c>
      <c r="R1777" s="5">
        <f>IF(
Table1[[#This Row],[Budget_COGS]]=0,
"",
IF(
Table1[[#This Row],[Budget_COGS]]&gt;0,
(Table1[[#This Row],[Budget_COGS]]-Table1[[#This Row],[COGS]]) / Table1[[#This Row],[Budget_COGS]],
(Table1[[#This Row],[Budget_COGS]]-Table1[[#This Row],[COGS]]) / ABS(Table1[[#This Row],[Budget_COGS]])
)
)</f>
        <v>-0.23333333333333334</v>
      </c>
      <c r="S1777" s="5" t="str">
        <f>IF(Table1[[#This Row],[COGS _Var]]&gt;=0, "Above Budget", "Below Budget")</f>
        <v>Above Budget</v>
      </c>
      <c r="T1777">
        <f>Table1[[#This Row],[Actual_Sales]]-Table1[[#This Row],[COGS]]</f>
        <v>206</v>
      </c>
      <c r="U1777">
        <v>190</v>
      </c>
      <c r="V1777">
        <f>Table1[[#This Row],[Gross_Margin]]-Table1[[#This Row],[Budget_Margin]]</f>
        <v>16</v>
      </c>
      <c r="W1777" s="5">
        <f>IF(
Table1[[#This Row],[Budget_Margin]]=0,
"",
IF(
Table1[[#This Row],[Budget_Margin]]&gt;0,
(Table1[[#This Row],[Gross_Margin]]-Table1[[#This Row],[Budget_Margin]]) / Table1[[#This Row],[Budget_Margin]],
(Table1[[#This Row],[Gross_Margin]]-Table1[[#This Row],[Budget_Margin]]) / ABS(Table1[[#This Row],[Budget_Margin]])
)
)</f>
        <v>8.4210526315789472E-2</v>
      </c>
      <c r="X1777" s="5" t="str">
        <f>IF(Table1[[#This Row],[Margin_Var]]&gt;=0, "Above Budget", "Below Budget")</f>
        <v>Above Budget</v>
      </c>
      <c r="Y1777" s="5">
        <f>IFERROR(Table1[[#This Row],[Gross_Margin]]/Table1[[#This Row],[Actual_Sales]],0)</f>
        <v>0.58192090395480223</v>
      </c>
      <c r="Z1777" s="5">
        <f>Table1[[#This Row],[Actual_Profit]]/Table1[[#This Row],[Actual_Sales]]</f>
        <v>0.3248587570621469</v>
      </c>
      <c r="AA1777">
        <v>91</v>
      </c>
      <c r="AB1777" s="5">
        <f>IFERROR(Table1[[#This Row],[Expenses]]/Table1[[#This Row],[Actual_Sales]],0)</f>
        <v>0.25706214689265539</v>
      </c>
      <c r="AC1777">
        <v>48</v>
      </c>
      <c r="AD1777">
        <v>844</v>
      </c>
      <c r="AE1777" s="5">
        <f>IFERROR(Table1[[#This Row],[Inventory]]/Table1[[#This Row],[Actual_Sales]],0)</f>
        <v>2.384180790960452</v>
      </c>
    </row>
    <row r="1778" spans="1:31" x14ac:dyDescent="0.25">
      <c r="A1778">
        <v>2259</v>
      </c>
      <c r="B1778">
        <v>719</v>
      </c>
      <c r="C1778">
        <v>12</v>
      </c>
      <c r="D1778" s="2">
        <v>40544</v>
      </c>
      <c r="E1778">
        <v>157</v>
      </c>
      <c r="F1778">
        <v>120</v>
      </c>
      <c r="G1778">
        <f>Table1[[#This Row],[Actual_Sales]]-Table1[[#This Row],[Budget_Sales]]</f>
        <v>37</v>
      </c>
      <c r="H1778" s="5">
        <f>IF(
Table1[[#This Row],[Budget_Sales]]=0,
"",
IF(
Table1[[#This Row],[Budget_Sales]]&gt;0,
(Table1[[#This Row],[Actual_Sales]]-Table1[[#This Row],[Budget_Sales]])/Table1[[#This Row],[Budget_Sales]],
(Table1[[#This Row],[Actual_Sales]]-Table1[[#This Row],[Budget_Sales]])/ABS(Table1[[#This Row],[Budget_Sales]])
)
)</f>
        <v>0.30833333333333335</v>
      </c>
      <c r="I1778" s="5" t="str">
        <f>IF(Table1[[#This Row],[Sales_Var]]&gt;=0,"Above Budget","Below Budget")</f>
        <v>Above Budget</v>
      </c>
      <c r="J1778">
        <f>Table1[[#This Row],[Actual_Sales]]-(Table1[[#This Row],[COGS]]+Table1[[#This Row],[Expenses]])</f>
        <v>51</v>
      </c>
      <c r="K1778">
        <v>40</v>
      </c>
      <c r="L1778">
        <f>Table1[[#This Row],[Actual_Profit]]-Table1[[#This Row],[Budget_Profit]]</f>
        <v>11</v>
      </c>
      <c r="M1778" s="5">
        <f>IF(
Table1[[#This Row],[Budget_Profit]]=0,
"",
IF(
Table1[[#This Row],[Budget_Profit]]&gt;0,
(Table1[[#This Row],[Actual_Profit]]-Table1[[#This Row],[Budget_Profit]])/Table1[[#This Row],[Budget_Profit]],
(Table1[[#This Row],[Actual_Profit]]-Table1[[#This Row],[Budget_Profit]])/ABS(Table1[[#This Row],[Budget_Profit]])
)
)</f>
        <v>0.27500000000000002</v>
      </c>
      <c r="N1778" s="5" t="str">
        <f>IF(Table1[[#This Row],[Profit_Var]]&gt;=0, "Above Budget", "Below Budget")</f>
        <v>Above Budget</v>
      </c>
      <c r="O1778">
        <v>64</v>
      </c>
      <c r="P1778">
        <v>50</v>
      </c>
      <c r="Q1778">
        <f>Table1[[#This Row],[COGS]]-Table1[[#This Row],[Budget_COGS]]</f>
        <v>14</v>
      </c>
      <c r="R1778" s="5">
        <f>IF(
Table1[[#This Row],[Budget_COGS]]=0,
"",
IF(
Table1[[#This Row],[Budget_COGS]]&gt;0,
(Table1[[#This Row],[Budget_COGS]]-Table1[[#This Row],[COGS]]) / Table1[[#This Row],[Budget_COGS]],
(Table1[[#This Row],[Budget_COGS]]-Table1[[#This Row],[COGS]]) / ABS(Table1[[#This Row],[Budget_COGS]])
)
)</f>
        <v>-0.28000000000000003</v>
      </c>
      <c r="S1778" s="5" t="str">
        <f>IF(Table1[[#This Row],[COGS _Var]]&gt;=0, "Above Budget", "Below Budget")</f>
        <v>Above Budget</v>
      </c>
      <c r="T1778">
        <f>Table1[[#This Row],[Actual_Sales]]-Table1[[#This Row],[COGS]]</f>
        <v>93</v>
      </c>
      <c r="U1778">
        <v>70</v>
      </c>
      <c r="V1778">
        <f>Table1[[#This Row],[Gross_Margin]]-Table1[[#This Row],[Budget_Margin]]</f>
        <v>23</v>
      </c>
      <c r="W1778" s="5">
        <f>IF(
Table1[[#This Row],[Budget_Margin]]=0,
"",
IF(
Table1[[#This Row],[Budget_Margin]]&gt;0,
(Table1[[#This Row],[Gross_Margin]]-Table1[[#This Row],[Budget_Margin]]) / Table1[[#This Row],[Budget_Margin]],
(Table1[[#This Row],[Gross_Margin]]-Table1[[#This Row],[Budget_Margin]]) / ABS(Table1[[#This Row],[Budget_Margin]])
)
)</f>
        <v>0.32857142857142857</v>
      </c>
      <c r="X1778" s="5" t="str">
        <f>IF(Table1[[#This Row],[Margin_Var]]&gt;=0, "Above Budget", "Below Budget")</f>
        <v>Above Budget</v>
      </c>
      <c r="Y1778" s="5">
        <f>IFERROR(Table1[[#This Row],[Gross_Margin]]/Table1[[#This Row],[Actual_Sales]],0)</f>
        <v>0.59235668789808915</v>
      </c>
      <c r="Z1778" s="5">
        <f>Table1[[#This Row],[Actual_Profit]]/Table1[[#This Row],[Actual_Sales]]</f>
        <v>0.32484076433121017</v>
      </c>
      <c r="AA1778">
        <v>42</v>
      </c>
      <c r="AB1778" s="5">
        <f>IFERROR(Table1[[#This Row],[Expenses]]/Table1[[#This Row],[Actual_Sales]],0)</f>
        <v>0.26751592356687898</v>
      </c>
      <c r="AC1778">
        <v>19</v>
      </c>
      <c r="AD1778">
        <v>965</v>
      </c>
      <c r="AE1778" s="5">
        <f>IFERROR(Table1[[#This Row],[Inventory]]/Table1[[#This Row],[Actual_Sales]],0)</f>
        <v>6.1464968152866239</v>
      </c>
    </row>
    <row r="1779" spans="1:31" x14ac:dyDescent="0.25">
      <c r="A1779">
        <v>4228</v>
      </c>
      <c r="B1779">
        <v>920</v>
      </c>
      <c r="C1779">
        <v>8</v>
      </c>
      <c r="D1779" s="2">
        <v>40878</v>
      </c>
      <c r="E1779">
        <v>114</v>
      </c>
      <c r="F1779">
        <v>90</v>
      </c>
      <c r="G1779">
        <f>Table1[[#This Row],[Actual_Sales]]-Table1[[#This Row],[Budget_Sales]]</f>
        <v>24</v>
      </c>
      <c r="H1779" s="5">
        <f>IF(
Table1[[#This Row],[Budget_Sales]]=0,
"",
IF(
Table1[[#This Row],[Budget_Sales]]&gt;0,
(Table1[[#This Row],[Actual_Sales]]-Table1[[#This Row],[Budget_Sales]])/Table1[[#This Row],[Budget_Sales]],
(Table1[[#This Row],[Actual_Sales]]-Table1[[#This Row],[Budget_Sales]])/ABS(Table1[[#This Row],[Budget_Sales]])
)
)</f>
        <v>0.26666666666666666</v>
      </c>
      <c r="I1779" s="5" t="str">
        <f>IF(Table1[[#This Row],[Sales_Var]]&gt;=0,"Above Budget","Below Budget")</f>
        <v>Above Budget</v>
      </c>
      <c r="J1779">
        <f>Table1[[#This Row],[Actual_Sales]]-(Table1[[#This Row],[COGS]]+Table1[[#This Row],[Expenses]])</f>
        <v>37</v>
      </c>
      <c r="K1779">
        <v>30</v>
      </c>
      <c r="L1779">
        <f>Table1[[#This Row],[Actual_Profit]]-Table1[[#This Row],[Budget_Profit]]</f>
        <v>7</v>
      </c>
      <c r="M1779" s="5">
        <f>IF(
Table1[[#This Row],[Budget_Profit]]=0,
"",
IF(
Table1[[#This Row],[Budget_Profit]]&gt;0,
(Table1[[#This Row],[Actual_Profit]]-Table1[[#This Row],[Budget_Profit]])/Table1[[#This Row],[Budget_Profit]],
(Table1[[#This Row],[Actual_Profit]]-Table1[[#This Row],[Budget_Profit]])/ABS(Table1[[#This Row],[Budget_Profit]])
)
)</f>
        <v>0.23333333333333334</v>
      </c>
      <c r="N1779" s="5" t="str">
        <f>IF(Table1[[#This Row],[Profit_Var]]&gt;=0, "Above Budget", "Below Budget")</f>
        <v>Above Budget</v>
      </c>
      <c r="O1779">
        <v>41</v>
      </c>
      <c r="P1779">
        <v>30</v>
      </c>
      <c r="Q1779">
        <f>Table1[[#This Row],[COGS]]-Table1[[#This Row],[Budget_COGS]]</f>
        <v>11</v>
      </c>
      <c r="R1779" s="5">
        <f>IF(
Table1[[#This Row],[Budget_COGS]]=0,
"",
IF(
Table1[[#This Row],[Budget_COGS]]&gt;0,
(Table1[[#This Row],[Budget_COGS]]-Table1[[#This Row],[COGS]]) / Table1[[#This Row],[Budget_COGS]],
(Table1[[#This Row],[Budget_COGS]]-Table1[[#This Row],[COGS]]) / ABS(Table1[[#This Row],[Budget_COGS]])
)
)</f>
        <v>-0.36666666666666664</v>
      </c>
      <c r="S1779" s="5" t="str">
        <f>IF(Table1[[#This Row],[COGS _Var]]&gt;=0, "Above Budget", "Below Budget")</f>
        <v>Above Budget</v>
      </c>
      <c r="T1779">
        <f>Table1[[#This Row],[Actual_Sales]]-Table1[[#This Row],[COGS]]</f>
        <v>73</v>
      </c>
      <c r="U1779">
        <v>60</v>
      </c>
      <c r="V1779">
        <f>Table1[[#This Row],[Gross_Margin]]-Table1[[#This Row],[Budget_Margin]]</f>
        <v>13</v>
      </c>
      <c r="W1779" s="5">
        <f>IF(
Table1[[#This Row],[Budget_Margin]]=0,
"",
IF(
Table1[[#This Row],[Budget_Margin]]&gt;0,
(Table1[[#This Row],[Gross_Margin]]-Table1[[#This Row],[Budget_Margin]]) / Table1[[#This Row],[Budget_Margin]],
(Table1[[#This Row],[Gross_Margin]]-Table1[[#This Row],[Budget_Margin]]) / ABS(Table1[[#This Row],[Budget_Margin]])
)
)</f>
        <v>0.21666666666666667</v>
      </c>
      <c r="X1779" s="5" t="str">
        <f>IF(Table1[[#This Row],[Margin_Var]]&gt;=0, "Above Budget", "Below Budget")</f>
        <v>Above Budget</v>
      </c>
      <c r="Y1779" s="5">
        <f>IFERROR(Table1[[#This Row],[Gross_Margin]]/Table1[[#This Row],[Actual_Sales]],0)</f>
        <v>0.64035087719298245</v>
      </c>
      <c r="Z1779" s="5">
        <f>Table1[[#This Row],[Actual_Profit]]/Table1[[#This Row],[Actual_Sales]]</f>
        <v>0.32456140350877194</v>
      </c>
      <c r="AA1779">
        <v>36</v>
      </c>
      <c r="AB1779" s="5">
        <f>IFERROR(Table1[[#This Row],[Expenses]]/Table1[[#This Row],[Actual_Sales]],0)</f>
        <v>0.31578947368421051</v>
      </c>
      <c r="AC1779">
        <v>12</v>
      </c>
      <c r="AD1779">
        <v>320</v>
      </c>
      <c r="AE1779" s="5">
        <f>IFERROR(Table1[[#This Row],[Inventory]]/Table1[[#This Row],[Actual_Sales]],0)</f>
        <v>2.807017543859649</v>
      </c>
    </row>
    <row r="1780" spans="1:31" x14ac:dyDescent="0.25">
      <c r="A1780">
        <v>4083</v>
      </c>
      <c r="B1780">
        <v>253</v>
      </c>
      <c r="C1780">
        <v>11</v>
      </c>
      <c r="D1780" s="2">
        <v>40878</v>
      </c>
      <c r="E1780">
        <v>114</v>
      </c>
      <c r="F1780">
        <v>70</v>
      </c>
      <c r="G1780">
        <f>Table1[[#This Row],[Actual_Sales]]-Table1[[#This Row],[Budget_Sales]]</f>
        <v>44</v>
      </c>
      <c r="H1780" s="5">
        <f>IF(
Table1[[#This Row],[Budget_Sales]]=0,
"",
IF(
Table1[[#This Row],[Budget_Sales]]&gt;0,
(Table1[[#This Row],[Actual_Sales]]-Table1[[#This Row],[Budget_Sales]])/Table1[[#This Row],[Budget_Sales]],
(Table1[[#This Row],[Actual_Sales]]-Table1[[#This Row],[Budget_Sales]])/ABS(Table1[[#This Row],[Budget_Sales]])
)
)</f>
        <v>0.62857142857142856</v>
      </c>
      <c r="I1780" s="5" t="str">
        <f>IF(Table1[[#This Row],[Sales_Var]]&gt;=0,"Above Budget","Below Budget")</f>
        <v>Above Budget</v>
      </c>
      <c r="J1780">
        <f>Table1[[#This Row],[Actual_Sales]]-(Table1[[#This Row],[COGS]]+Table1[[#This Row],[Expenses]])</f>
        <v>37</v>
      </c>
      <c r="K1780">
        <v>20</v>
      </c>
      <c r="L1780">
        <f>Table1[[#This Row],[Actual_Profit]]-Table1[[#This Row],[Budget_Profit]]</f>
        <v>17</v>
      </c>
      <c r="M1780" s="5">
        <f>IF(
Table1[[#This Row],[Budget_Profit]]=0,
"",
IF(
Table1[[#This Row],[Budget_Profit]]&gt;0,
(Table1[[#This Row],[Actual_Profit]]-Table1[[#This Row],[Budget_Profit]])/Table1[[#This Row],[Budget_Profit]],
(Table1[[#This Row],[Actual_Profit]]-Table1[[#This Row],[Budget_Profit]])/ABS(Table1[[#This Row],[Budget_Profit]])
)
)</f>
        <v>0.85</v>
      </c>
      <c r="N1780" s="5" t="str">
        <f>IF(Table1[[#This Row],[Profit_Var]]&gt;=0, "Above Budget", "Below Budget")</f>
        <v>Above Budget</v>
      </c>
      <c r="O1780">
        <v>41</v>
      </c>
      <c r="P1780">
        <v>30</v>
      </c>
      <c r="Q1780">
        <f>Table1[[#This Row],[COGS]]-Table1[[#This Row],[Budget_COGS]]</f>
        <v>11</v>
      </c>
      <c r="R1780" s="5">
        <f>IF(
Table1[[#This Row],[Budget_COGS]]=0,
"",
IF(
Table1[[#This Row],[Budget_COGS]]&gt;0,
(Table1[[#This Row],[Budget_COGS]]-Table1[[#This Row],[COGS]]) / Table1[[#This Row],[Budget_COGS]],
(Table1[[#This Row],[Budget_COGS]]-Table1[[#This Row],[COGS]]) / ABS(Table1[[#This Row],[Budget_COGS]])
)
)</f>
        <v>-0.36666666666666664</v>
      </c>
      <c r="S1780" s="5" t="str">
        <f>IF(Table1[[#This Row],[COGS _Var]]&gt;=0, "Above Budget", "Below Budget")</f>
        <v>Above Budget</v>
      </c>
      <c r="T1780">
        <f>Table1[[#This Row],[Actual_Sales]]-Table1[[#This Row],[COGS]]</f>
        <v>73</v>
      </c>
      <c r="U1780">
        <v>40</v>
      </c>
      <c r="V1780">
        <f>Table1[[#This Row],[Gross_Margin]]-Table1[[#This Row],[Budget_Margin]]</f>
        <v>33</v>
      </c>
      <c r="W1780" s="5">
        <f>IF(
Table1[[#This Row],[Budget_Margin]]=0,
"",
IF(
Table1[[#This Row],[Budget_Margin]]&gt;0,
(Table1[[#This Row],[Gross_Margin]]-Table1[[#This Row],[Budget_Margin]]) / Table1[[#This Row],[Budget_Margin]],
(Table1[[#This Row],[Gross_Margin]]-Table1[[#This Row],[Budget_Margin]]) / ABS(Table1[[#This Row],[Budget_Margin]])
)
)</f>
        <v>0.82499999999999996</v>
      </c>
      <c r="X1780" s="5" t="str">
        <f>IF(Table1[[#This Row],[Margin_Var]]&gt;=0, "Above Budget", "Below Budget")</f>
        <v>Above Budget</v>
      </c>
      <c r="Y1780" s="5">
        <f>IFERROR(Table1[[#This Row],[Gross_Margin]]/Table1[[#This Row],[Actual_Sales]],0)</f>
        <v>0.64035087719298245</v>
      </c>
      <c r="Z1780" s="5">
        <f>Table1[[#This Row],[Actual_Profit]]/Table1[[#This Row],[Actual_Sales]]</f>
        <v>0.32456140350877194</v>
      </c>
      <c r="AA1780">
        <v>36</v>
      </c>
      <c r="AB1780" s="5">
        <f>IFERROR(Table1[[#This Row],[Expenses]]/Table1[[#This Row],[Actual_Sales]],0)</f>
        <v>0.31578947368421051</v>
      </c>
      <c r="AC1780">
        <v>12</v>
      </c>
      <c r="AD1780">
        <v>320</v>
      </c>
      <c r="AE1780" s="5">
        <f>IFERROR(Table1[[#This Row],[Inventory]]/Table1[[#This Row],[Actual_Sales]],0)</f>
        <v>2.807017543859649</v>
      </c>
    </row>
    <row r="1781" spans="1:31" x14ac:dyDescent="0.25">
      <c r="A1781">
        <v>3188</v>
      </c>
      <c r="B1781">
        <v>206</v>
      </c>
      <c r="C1781">
        <v>4</v>
      </c>
      <c r="D1781" s="2">
        <v>40725</v>
      </c>
      <c r="E1781">
        <v>114</v>
      </c>
      <c r="F1781">
        <v>110</v>
      </c>
      <c r="G1781">
        <f>Table1[[#This Row],[Actual_Sales]]-Table1[[#This Row],[Budget_Sales]]</f>
        <v>4</v>
      </c>
      <c r="H1781" s="5">
        <f>IF(
Table1[[#This Row],[Budget_Sales]]=0,
"",
IF(
Table1[[#This Row],[Budget_Sales]]&gt;0,
(Table1[[#This Row],[Actual_Sales]]-Table1[[#This Row],[Budget_Sales]])/Table1[[#This Row],[Budget_Sales]],
(Table1[[#This Row],[Actual_Sales]]-Table1[[#This Row],[Budget_Sales]])/ABS(Table1[[#This Row],[Budget_Sales]])
)
)</f>
        <v>3.6363636363636362E-2</v>
      </c>
      <c r="I1781" s="5" t="str">
        <f>IF(Table1[[#This Row],[Sales_Var]]&gt;=0,"Above Budget","Below Budget")</f>
        <v>Above Budget</v>
      </c>
      <c r="J1781">
        <f>Table1[[#This Row],[Actual_Sales]]-(Table1[[#This Row],[COGS]]+Table1[[#This Row],[Expenses]])</f>
        <v>37</v>
      </c>
      <c r="K1781">
        <v>50</v>
      </c>
      <c r="L1781">
        <f>Table1[[#This Row],[Actual_Profit]]-Table1[[#This Row],[Budget_Profit]]</f>
        <v>-13</v>
      </c>
      <c r="M1781" s="5">
        <f>IF(
Table1[[#This Row],[Budget_Profit]]=0,
"",
IF(
Table1[[#This Row],[Budget_Profit]]&gt;0,
(Table1[[#This Row],[Actual_Profit]]-Table1[[#This Row],[Budget_Profit]])/Table1[[#This Row],[Budget_Profit]],
(Table1[[#This Row],[Actual_Profit]]-Table1[[#This Row],[Budget_Profit]])/ABS(Table1[[#This Row],[Budget_Profit]])
)
)</f>
        <v>-0.26</v>
      </c>
      <c r="N1781" s="5" t="str">
        <f>IF(Table1[[#This Row],[Profit_Var]]&gt;=0, "Above Budget", "Below Budget")</f>
        <v>Below Budget</v>
      </c>
      <c r="O1781">
        <v>50</v>
      </c>
      <c r="P1781">
        <v>40</v>
      </c>
      <c r="Q1781">
        <f>Table1[[#This Row],[COGS]]-Table1[[#This Row],[Budget_COGS]]</f>
        <v>10</v>
      </c>
      <c r="R1781" s="5">
        <f>IF(
Table1[[#This Row],[Budget_COGS]]=0,
"",
IF(
Table1[[#This Row],[Budget_COGS]]&gt;0,
(Table1[[#This Row],[Budget_COGS]]-Table1[[#This Row],[COGS]]) / Table1[[#This Row],[Budget_COGS]],
(Table1[[#This Row],[Budget_COGS]]-Table1[[#This Row],[COGS]]) / ABS(Table1[[#This Row],[Budget_COGS]])
)
)</f>
        <v>-0.25</v>
      </c>
      <c r="S1781" s="5" t="str">
        <f>IF(Table1[[#This Row],[COGS _Var]]&gt;=0, "Above Budget", "Below Budget")</f>
        <v>Above Budget</v>
      </c>
      <c r="T1781">
        <f>Table1[[#This Row],[Actual_Sales]]-Table1[[#This Row],[COGS]]</f>
        <v>64</v>
      </c>
      <c r="U1781">
        <v>70</v>
      </c>
      <c r="V1781">
        <f>Table1[[#This Row],[Gross_Margin]]-Table1[[#This Row],[Budget_Margin]]</f>
        <v>-6</v>
      </c>
      <c r="W1781" s="5">
        <f>IF(
Table1[[#This Row],[Budget_Margin]]=0,
"",
IF(
Table1[[#This Row],[Budget_Margin]]&gt;0,
(Table1[[#This Row],[Gross_Margin]]-Table1[[#This Row],[Budget_Margin]]) / Table1[[#This Row],[Budget_Margin]],
(Table1[[#This Row],[Gross_Margin]]-Table1[[#This Row],[Budget_Margin]]) / ABS(Table1[[#This Row],[Budget_Margin]])
)
)</f>
        <v>-8.5714285714285715E-2</v>
      </c>
      <c r="X1781" s="5" t="str">
        <f>IF(Table1[[#This Row],[Margin_Var]]&gt;=0, "Above Budget", "Below Budget")</f>
        <v>Below Budget</v>
      </c>
      <c r="Y1781" s="5">
        <f>IFERROR(Table1[[#This Row],[Gross_Margin]]/Table1[[#This Row],[Actual_Sales]],0)</f>
        <v>0.56140350877192979</v>
      </c>
      <c r="Z1781" s="5">
        <f>Table1[[#This Row],[Actual_Profit]]/Table1[[#This Row],[Actual_Sales]]</f>
        <v>0.32456140350877194</v>
      </c>
      <c r="AA1781">
        <v>27</v>
      </c>
      <c r="AB1781" s="5">
        <f>IFERROR(Table1[[#This Row],[Expenses]]/Table1[[#This Row],[Actual_Sales]],0)</f>
        <v>0.23684210526315788</v>
      </c>
      <c r="AC1781">
        <v>16</v>
      </c>
      <c r="AD1781">
        <v>587</v>
      </c>
      <c r="AE1781" s="5">
        <f>IFERROR(Table1[[#This Row],[Inventory]]/Table1[[#This Row],[Actual_Sales]],0)</f>
        <v>5.1491228070175437</v>
      </c>
    </row>
    <row r="1782" spans="1:31" x14ac:dyDescent="0.25">
      <c r="A1782">
        <v>3316</v>
      </c>
      <c r="B1782">
        <v>715</v>
      </c>
      <c r="C1782">
        <v>6</v>
      </c>
      <c r="D1782" s="2">
        <v>40725</v>
      </c>
      <c r="E1782">
        <v>114</v>
      </c>
      <c r="F1782">
        <v>130</v>
      </c>
      <c r="G1782">
        <f>Table1[[#This Row],[Actual_Sales]]-Table1[[#This Row],[Budget_Sales]]</f>
        <v>-16</v>
      </c>
      <c r="H1782" s="5">
        <f>IF(
Table1[[#This Row],[Budget_Sales]]=0,
"",
IF(
Table1[[#This Row],[Budget_Sales]]&gt;0,
(Table1[[#This Row],[Actual_Sales]]-Table1[[#This Row],[Budget_Sales]])/Table1[[#This Row],[Budget_Sales]],
(Table1[[#This Row],[Actual_Sales]]-Table1[[#This Row],[Budget_Sales]])/ABS(Table1[[#This Row],[Budget_Sales]])
)
)</f>
        <v>-0.12307692307692308</v>
      </c>
      <c r="I1782" s="5" t="str">
        <f>IF(Table1[[#This Row],[Sales_Var]]&gt;=0,"Above Budget","Below Budget")</f>
        <v>Below Budget</v>
      </c>
      <c r="J1782">
        <f>Table1[[#This Row],[Actual_Sales]]-(Table1[[#This Row],[COGS]]+Table1[[#This Row],[Expenses]])</f>
        <v>37</v>
      </c>
      <c r="K1782">
        <v>60</v>
      </c>
      <c r="L1782">
        <f>Table1[[#This Row],[Actual_Profit]]-Table1[[#This Row],[Budget_Profit]]</f>
        <v>-23</v>
      </c>
      <c r="M1782" s="5">
        <f>IF(
Table1[[#This Row],[Budget_Profit]]=0,
"",
IF(
Table1[[#This Row],[Budget_Profit]]&gt;0,
(Table1[[#This Row],[Actual_Profit]]-Table1[[#This Row],[Budget_Profit]])/Table1[[#This Row],[Budget_Profit]],
(Table1[[#This Row],[Actual_Profit]]-Table1[[#This Row],[Budget_Profit]])/ABS(Table1[[#This Row],[Budget_Profit]])
)
)</f>
        <v>-0.38333333333333336</v>
      </c>
      <c r="N1782" s="5" t="str">
        <f>IF(Table1[[#This Row],[Profit_Var]]&gt;=0, "Above Budget", "Below Budget")</f>
        <v>Below Budget</v>
      </c>
      <c r="O1782">
        <v>50</v>
      </c>
      <c r="P1782">
        <v>50</v>
      </c>
      <c r="Q1782">
        <f>Table1[[#This Row],[COGS]]-Table1[[#This Row],[Budget_COGS]]</f>
        <v>0</v>
      </c>
      <c r="R1782" s="5">
        <f>IF(
Table1[[#This Row],[Budget_COGS]]=0,
"",
IF(
Table1[[#This Row],[Budget_COGS]]&gt;0,
(Table1[[#This Row],[Budget_COGS]]-Table1[[#This Row],[COGS]]) / Table1[[#This Row],[Budget_COGS]],
(Table1[[#This Row],[Budget_COGS]]-Table1[[#This Row],[COGS]]) / ABS(Table1[[#This Row],[Budget_COGS]])
)
)</f>
        <v>0</v>
      </c>
      <c r="S1782" s="5" t="str">
        <f>IF(Table1[[#This Row],[COGS _Var]]&gt;=0, "Above Budget", "Below Budget")</f>
        <v>Above Budget</v>
      </c>
      <c r="T1782">
        <f>Table1[[#This Row],[Actual_Sales]]-Table1[[#This Row],[COGS]]</f>
        <v>64</v>
      </c>
      <c r="U1782">
        <v>80</v>
      </c>
      <c r="V1782">
        <f>Table1[[#This Row],[Gross_Margin]]-Table1[[#This Row],[Budget_Margin]]</f>
        <v>-16</v>
      </c>
      <c r="W1782" s="5">
        <f>IF(
Table1[[#This Row],[Budget_Margin]]=0,
"",
IF(
Table1[[#This Row],[Budget_Margin]]&gt;0,
(Table1[[#This Row],[Gross_Margin]]-Table1[[#This Row],[Budget_Margin]]) / Table1[[#This Row],[Budget_Margin]],
(Table1[[#This Row],[Gross_Margin]]-Table1[[#This Row],[Budget_Margin]]) / ABS(Table1[[#This Row],[Budget_Margin]])
)
)</f>
        <v>-0.2</v>
      </c>
      <c r="X1782" s="5" t="str">
        <f>IF(Table1[[#This Row],[Margin_Var]]&gt;=0, "Above Budget", "Below Budget")</f>
        <v>Below Budget</v>
      </c>
      <c r="Y1782" s="5">
        <f>IFERROR(Table1[[#This Row],[Gross_Margin]]/Table1[[#This Row],[Actual_Sales]],0)</f>
        <v>0.56140350877192979</v>
      </c>
      <c r="Z1782" s="5">
        <f>Table1[[#This Row],[Actual_Profit]]/Table1[[#This Row],[Actual_Sales]]</f>
        <v>0.32456140350877194</v>
      </c>
      <c r="AA1782">
        <v>27</v>
      </c>
      <c r="AB1782" s="5">
        <f>IFERROR(Table1[[#This Row],[Expenses]]/Table1[[#This Row],[Actual_Sales]],0)</f>
        <v>0.23684210526315788</v>
      </c>
      <c r="AC1782">
        <v>16</v>
      </c>
      <c r="AD1782">
        <v>587</v>
      </c>
      <c r="AE1782" s="5">
        <f>IFERROR(Table1[[#This Row],[Inventory]]/Table1[[#This Row],[Actual_Sales]],0)</f>
        <v>5.1491228070175437</v>
      </c>
    </row>
    <row r="1783" spans="1:31" x14ac:dyDescent="0.25">
      <c r="A1783">
        <v>3226</v>
      </c>
      <c r="B1783">
        <v>352</v>
      </c>
      <c r="C1783">
        <v>8</v>
      </c>
      <c r="D1783" s="2">
        <v>40725</v>
      </c>
      <c r="E1783">
        <v>114</v>
      </c>
      <c r="F1783">
        <v>80</v>
      </c>
      <c r="G1783">
        <f>Table1[[#This Row],[Actual_Sales]]-Table1[[#This Row],[Budget_Sales]]</f>
        <v>34</v>
      </c>
      <c r="H1783" s="5">
        <f>IF(
Table1[[#This Row],[Budget_Sales]]=0,
"",
IF(
Table1[[#This Row],[Budget_Sales]]&gt;0,
(Table1[[#This Row],[Actual_Sales]]-Table1[[#This Row],[Budget_Sales]])/Table1[[#This Row],[Budget_Sales]],
(Table1[[#This Row],[Actual_Sales]]-Table1[[#This Row],[Budget_Sales]])/ABS(Table1[[#This Row],[Budget_Sales]])
)
)</f>
        <v>0.42499999999999999</v>
      </c>
      <c r="I1783" s="5" t="str">
        <f>IF(Table1[[#This Row],[Sales_Var]]&gt;=0,"Above Budget","Below Budget")</f>
        <v>Above Budget</v>
      </c>
      <c r="J1783">
        <f>Table1[[#This Row],[Actual_Sales]]-(Table1[[#This Row],[COGS]]+Table1[[#This Row],[Expenses]])</f>
        <v>37</v>
      </c>
      <c r="K1783">
        <v>30</v>
      </c>
      <c r="L1783">
        <f>Table1[[#This Row],[Actual_Profit]]-Table1[[#This Row],[Budget_Profit]]</f>
        <v>7</v>
      </c>
      <c r="M1783" s="5">
        <f>IF(
Table1[[#This Row],[Budget_Profit]]=0,
"",
IF(
Table1[[#This Row],[Budget_Profit]]&gt;0,
(Table1[[#This Row],[Actual_Profit]]-Table1[[#This Row],[Budget_Profit]])/Table1[[#This Row],[Budget_Profit]],
(Table1[[#This Row],[Actual_Profit]]-Table1[[#This Row],[Budget_Profit]])/ABS(Table1[[#This Row],[Budget_Profit]])
)
)</f>
        <v>0.23333333333333334</v>
      </c>
      <c r="N1783" s="5" t="str">
        <f>IF(Table1[[#This Row],[Profit_Var]]&gt;=0, "Above Budget", "Below Budget")</f>
        <v>Above Budget</v>
      </c>
      <c r="O1783">
        <v>50</v>
      </c>
      <c r="P1783">
        <v>30</v>
      </c>
      <c r="Q1783">
        <f>Table1[[#This Row],[COGS]]-Table1[[#This Row],[Budget_COGS]]</f>
        <v>20</v>
      </c>
      <c r="R1783" s="5">
        <f>IF(
Table1[[#This Row],[Budget_COGS]]=0,
"",
IF(
Table1[[#This Row],[Budget_COGS]]&gt;0,
(Table1[[#This Row],[Budget_COGS]]-Table1[[#This Row],[COGS]]) / Table1[[#This Row],[Budget_COGS]],
(Table1[[#This Row],[Budget_COGS]]-Table1[[#This Row],[COGS]]) / ABS(Table1[[#This Row],[Budget_COGS]])
)
)</f>
        <v>-0.66666666666666663</v>
      </c>
      <c r="S1783" s="5" t="str">
        <f>IF(Table1[[#This Row],[COGS _Var]]&gt;=0, "Above Budget", "Below Budget")</f>
        <v>Above Budget</v>
      </c>
      <c r="T1783">
        <f>Table1[[#This Row],[Actual_Sales]]-Table1[[#This Row],[COGS]]</f>
        <v>64</v>
      </c>
      <c r="U1783">
        <v>50</v>
      </c>
      <c r="V1783">
        <f>Table1[[#This Row],[Gross_Margin]]-Table1[[#This Row],[Budget_Margin]]</f>
        <v>14</v>
      </c>
      <c r="W1783" s="5">
        <f>IF(
Table1[[#This Row],[Budget_Margin]]=0,
"",
IF(
Table1[[#This Row],[Budget_Margin]]&gt;0,
(Table1[[#This Row],[Gross_Margin]]-Table1[[#This Row],[Budget_Margin]]) / Table1[[#This Row],[Budget_Margin]],
(Table1[[#This Row],[Gross_Margin]]-Table1[[#This Row],[Budget_Margin]]) / ABS(Table1[[#This Row],[Budget_Margin]])
)
)</f>
        <v>0.28000000000000003</v>
      </c>
      <c r="X1783" s="5" t="str">
        <f>IF(Table1[[#This Row],[Margin_Var]]&gt;=0, "Above Budget", "Below Budget")</f>
        <v>Above Budget</v>
      </c>
      <c r="Y1783" s="5">
        <f>IFERROR(Table1[[#This Row],[Gross_Margin]]/Table1[[#This Row],[Actual_Sales]],0)</f>
        <v>0.56140350877192979</v>
      </c>
      <c r="Z1783" s="5">
        <f>Table1[[#This Row],[Actual_Profit]]/Table1[[#This Row],[Actual_Sales]]</f>
        <v>0.32456140350877194</v>
      </c>
      <c r="AA1783">
        <v>27</v>
      </c>
      <c r="AB1783" s="5">
        <f>IFERROR(Table1[[#This Row],[Expenses]]/Table1[[#This Row],[Actual_Sales]],0)</f>
        <v>0.23684210526315788</v>
      </c>
      <c r="AC1783">
        <v>16</v>
      </c>
      <c r="AD1783">
        <v>587</v>
      </c>
      <c r="AE1783" s="5">
        <f>IFERROR(Table1[[#This Row],[Inventory]]/Table1[[#This Row],[Actual_Sales]],0)</f>
        <v>5.1491228070175437</v>
      </c>
    </row>
    <row r="1784" spans="1:31" x14ac:dyDescent="0.25">
      <c r="A1784">
        <v>1379</v>
      </c>
      <c r="B1784">
        <v>801</v>
      </c>
      <c r="C1784">
        <v>8</v>
      </c>
      <c r="D1784" s="2">
        <v>40391</v>
      </c>
      <c r="E1784">
        <v>151</v>
      </c>
      <c r="F1784">
        <v>130</v>
      </c>
      <c r="G1784">
        <f>Table1[[#This Row],[Actual_Sales]]-Table1[[#This Row],[Budget_Sales]]</f>
        <v>21</v>
      </c>
      <c r="H1784" s="5">
        <f>IF(
Table1[[#This Row],[Budget_Sales]]=0,
"",
IF(
Table1[[#This Row],[Budget_Sales]]&gt;0,
(Table1[[#This Row],[Actual_Sales]]-Table1[[#This Row],[Budget_Sales]])/Table1[[#This Row],[Budget_Sales]],
(Table1[[#This Row],[Actual_Sales]]-Table1[[#This Row],[Budget_Sales]])/ABS(Table1[[#This Row],[Budget_Sales]])
)
)</f>
        <v>0.16153846153846155</v>
      </c>
      <c r="I1784" s="5" t="str">
        <f>IF(Table1[[#This Row],[Sales_Var]]&gt;=0,"Above Budget","Below Budget")</f>
        <v>Above Budget</v>
      </c>
      <c r="J1784">
        <f>Table1[[#This Row],[Actual_Sales]]-(Table1[[#This Row],[COGS]]+Table1[[#This Row],[Expenses]])</f>
        <v>49</v>
      </c>
      <c r="K1784">
        <v>60</v>
      </c>
      <c r="L1784">
        <f>Table1[[#This Row],[Actual_Profit]]-Table1[[#This Row],[Budget_Profit]]</f>
        <v>-11</v>
      </c>
      <c r="M1784" s="5">
        <f>IF(
Table1[[#This Row],[Budget_Profit]]=0,
"",
IF(
Table1[[#This Row],[Budget_Profit]]&gt;0,
(Table1[[#This Row],[Actual_Profit]]-Table1[[#This Row],[Budget_Profit]])/Table1[[#This Row],[Budget_Profit]],
(Table1[[#This Row],[Actual_Profit]]-Table1[[#This Row],[Budget_Profit]])/ABS(Table1[[#This Row],[Budget_Profit]])
)
)</f>
        <v>-0.18333333333333332</v>
      </c>
      <c r="N1784" s="5" t="str">
        <f>IF(Table1[[#This Row],[Profit_Var]]&gt;=0, "Above Budget", "Below Budget")</f>
        <v>Below Budget</v>
      </c>
      <c r="O1784">
        <v>61</v>
      </c>
      <c r="P1784">
        <v>50</v>
      </c>
      <c r="Q1784">
        <f>Table1[[#This Row],[COGS]]-Table1[[#This Row],[Budget_COGS]]</f>
        <v>11</v>
      </c>
      <c r="R1784" s="5">
        <f>IF(
Table1[[#This Row],[Budget_COGS]]=0,
"",
IF(
Table1[[#This Row],[Budget_COGS]]&gt;0,
(Table1[[#This Row],[Budget_COGS]]-Table1[[#This Row],[COGS]]) / Table1[[#This Row],[Budget_COGS]],
(Table1[[#This Row],[Budget_COGS]]-Table1[[#This Row],[COGS]]) / ABS(Table1[[#This Row],[Budget_COGS]])
)
)</f>
        <v>-0.22</v>
      </c>
      <c r="S1784" s="5" t="str">
        <f>IF(Table1[[#This Row],[COGS _Var]]&gt;=0, "Above Budget", "Below Budget")</f>
        <v>Above Budget</v>
      </c>
      <c r="T1784">
        <f>Table1[[#This Row],[Actual_Sales]]-Table1[[#This Row],[COGS]]</f>
        <v>90</v>
      </c>
      <c r="U1784">
        <v>80</v>
      </c>
      <c r="V1784">
        <f>Table1[[#This Row],[Gross_Margin]]-Table1[[#This Row],[Budget_Margin]]</f>
        <v>10</v>
      </c>
      <c r="W1784" s="5">
        <f>IF(
Table1[[#This Row],[Budget_Margin]]=0,
"",
IF(
Table1[[#This Row],[Budget_Margin]]&gt;0,
(Table1[[#This Row],[Gross_Margin]]-Table1[[#This Row],[Budget_Margin]]) / Table1[[#This Row],[Budget_Margin]],
(Table1[[#This Row],[Gross_Margin]]-Table1[[#This Row],[Budget_Margin]]) / ABS(Table1[[#This Row],[Budget_Margin]])
)
)</f>
        <v>0.125</v>
      </c>
      <c r="X1784" s="5" t="str">
        <f>IF(Table1[[#This Row],[Margin_Var]]&gt;=0, "Above Budget", "Below Budget")</f>
        <v>Above Budget</v>
      </c>
      <c r="Y1784" s="5">
        <f>IFERROR(Table1[[#This Row],[Gross_Margin]]/Table1[[#This Row],[Actual_Sales]],0)</f>
        <v>0.59602649006622521</v>
      </c>
      <c r="Z1784" s="5">
        <f>Table1[[#This Row],[Actual_Profit]]/Table1[[#This Row],[Actual_Sales]]</f>
        <v>0.32450331125827814</v>
      </c>
      <c r="AA1784">
        <v>41</v>
      </c>
      <c r="AB1784" s="5">
        <f>IFERROR(Table1[[#This Row],[Expenses]]/Table1[[#This Row],[Actual_Sales]],0)</f>
        <v>0.27152317880794702</v>
      </c>
      <c r="AC1784">
        <v>19</v>
      </c>
      <c r="AD1784">
        <v>322</v>
      </c>
      <c r="AE1784" s="5">
        <f>IFERROR(Table1[[#This Row],[Inventory]]/Table1[[#This Row],[Actual_Sales]],0)</f>
        <v>2.1324503311258276</v>
      </c>
    </row>
    <row r="1785" spans="1:31" x14ac:dyDescent="0.25">
      <c r="A1785">
        <v>1161</v>
      </c>
      <c r="B1785">
        <v>603</v>
      </c>
      <c r="C1785">
        <v>1</v>
      </c>
      <c r="D1785" s="2">
        <v>40360</v>
      </c>
      <c r="E1785">
        <v>151</v>
      </c>
      <c r="F1785">
        <v>140</v>
      </c>
      <c r="G1785">
        <f>Table1[[#This Row],[Actual_Sales]]-Table1[[#This Row],[Budget_Sales]]</f>
        <v>11</v>
      </c>
      <c r="H1785" s="5">
        <f>IF(
Table1[[#This Row],[Budget_Sales]]=0,
"",
IF(
Table1[[#This Row],[Budget_Sales]]&gt;0,
(Table1[[#This Row],[Actual_Sales]]-Table1[[#This Row],[Budget_Sales]])/Table1[[#This Row],[Budget_Sales]],
(Table1[[#This Row],[Actual_Sales]]-Table1[[#This Row],[Budget_Sales]])/ABS(Table1[[#This Row],[Budget_Sales]])
)
)</f>
        <v>7.857142857142857E-2</v>
      </c>
      <c r="I1785" s="5" t="str">
        <f>IF(Table1[[#This Row],[Sales_Var]]&gt;=0,"Above Budget","Below Budget")</f>
        <v>Above Budget</v>
      </c>
      <c r="J1785">
        <f>Table1[[#This Row],[Actual_Sales]]-(Table1[[#This Row],[COGS]]+Table1[[#This Row],[Expenses]])</f>
        <v>49</v>
      </c>
      <c r="K1785">
        <v>70</v>
      </c>
      <c r="L1785">
        <f>Table1[[#This Row],[Actual_Profit]]-Table1[[#This Row],[Budget_Profit]]</f>
        <v>-21</v>
      </c>
      <c r="M1785" s="5">
        <f>IF(
Table1[[#This Row],[Budget_Profit]]=0,
"",
IF(
Table1[[#This Row],[Budget_Profit]]&gt;0,
(Table1[[#This Row],[Actual_Profit]]-Table1[[#This Row],[Budget_Profit]])/Table1[[#This Row],[Budget_Profit]],
(Table1[[#This Row],[Actual_Profit]]-Table1[[#This Row],[Budget_Profit]])/ABS(Table1[[#This Row],[Budget_Profit]])
)
)</f>
        <v>-0.3</v>
      </c>
      <c r="N1785" s="5" t="str">
        <f>IF(Table1[[#This Row],[Profit_Var]]&gt;=0, "Above Budget", "Below Budget")</f>
        <v>Below Budget</v>
      </c>
      <c r="O1785">
        <v>61</v>
      </c>
      <c r="P1785">
        <v>50</v>
      </c>
      <c r="Q1785">
        <f>Table1[[#This Row],[COGS]]-Table1[[#This Row],[Budget_COGS]]</f>
        <v>11</v>
      </c>
      <c r="R1785" s="5">
        <f>IF(
Table1[[#This Row],[Budget_COGS]]=0,
"",
IF(
Table1[[#This Row],[Budget_COGS]]&gt;0,
(Table1[[#This Row],[Budget_COGS]]-Table1[[#This Row],[COGS]]) / Table1[[#This Row],[Budget_COGS]],
(Table1[[#This Row],[Budget_COGS]]-Table1[[#This Row],[COGS]]) / ABS(Table1[[#This Row],[Budget_COGS]])
)
)</f>
        <v>-0.22</v>
      </c>
      <c r="S1785" s="5" t="str">
        <f>IF(Table1[[#This Row],[COGS _Var]]&gt;=0, "Above Budget", "Below Budget")</f>
        <v>Above Budget</v>
      </c>
      <c r="T1785">
        <f>Table1[[#This Row],[Actual_Sales]]-Table1[[#This Row],[COGS]]</f>
        <v>90</v>
      </c>
      <c r="U1785">
        <v>90</v>
      </c>
      <c r="V1785">
        <f>Table1[[#This Row],[Gross_Margin]]-Table1[[#This Row],[Budget_Margin]]</f>
        <v>0</v>
      </c>
      <c r="W1785" s="5">
        <f>IF(
Table1[[#This Row],[Budget_Margin]]=0,
"",
IF(
Table1[[#This Row],[Budget_Margin]]&gt;0,
(Table1[[#This Row],[Gross_Margin]]-Table1[[#This Row],[Budget_Margin]]) / Table1[[#This Row],[Budget_Margin]],
(Table1[[#This Row],[Gross_Margin]]-Table1[[#This Row],[Budget_Margin]]) / ABS(Table1[[#This Row],[Budget_Margin]])
)
)</f>
        <v>0</v>
      </c>
      <c r="X1785" s="5" t="str">
        <f>IF(Table1[[#This Row],[Margin_Var]]&gt;=0, "Above Budget", "Below Budget")</f>
        <v>Above Budget</v>
      </c>
      <c r="Y1785" s="5">
        <f>IFERROR(Table1[[#This Row],[Gross_Margin]]/Table1[[#This Row],[Actual_Sales]],0)</f>
        <v>0.59602649006622521</v>
      </c>
      <c r="Z1785" s="5">
        <f>Table1[[#This Row],[Actual_Profit]]/Table1[[#This Row],[Actual_Sales]]</f>
        <v>0.32450331125827814</v>
      </c>
      <c r="AA1785">
        <v>41</v>
      </c>
      <c r="AB1785" s="5">
        <f>IFERROR(Table1[[#This Row],[Expenses]]/Table1[[#This Row],[Actual_Sales]],0)</f>
        <v>0.27152317880794702</v>
      </c>
      <c r="AC1785">
        <v>19</v>
      </c>
      <c r="AD1785">
        <v>329</v>
      </c>
      <c r="AE1785" s="5">
        <f>IFERROR(Table1[[#This Row],[Inventory]]/Table1[[#This Row],[Actual_Sales]],0)</f>
        <v>2.1788079470198674</v>
      </c>
    </row>
    <row r="1786" spans="1:31" x14ac:dyDescent="0.25">
      <c r="A1786">
        <v>3207</v>
      </c>
      <c r="B1786">
        <v>262</v>
      </c>
      <c r="C1786">
        <v>3</v>
      </c>
      <c r="D1786" s="2">
        <v>40725</v>
      </c>
      <c r="E1786">
        <v>225</v>
      </c>
      <c r="F1786">
        <v>230</v>
      </c>
      <c r="G1786">
        <f>Table1[[#This Row],[Actual_Sales]]-Table1[[#This Row],[Budget_Sales]]</f>
        <v>-5</v>
      </c>
      <c r="H1786" s="5">
        <f>IF(
Table1[[#This Row],[Budget_Sales]]=0,
"",
IF(
Table1[[#This Row],[Budget_Sales]]&gt;0,
(Table1[[#This Row],[Actual_Sales]]-Table1[[#This Row],[Budget_Sales]])/Table1[[#This Row],[Budget_Sales]],
(Table1[[#This Row],[Actual_Sales]]-Table1[[#This Row],[Budget_Sales]])/ABS(Table1[[#This Row],[Budget_Sales]])
)
)</f>
        <v>-2.1739130434782608E-2</v>
      </c>
      <c r="I1786" s="5" t="str">
        <f>IF(Table1[[#This Row],[Sales_Var]]&gt;=0,"Above Budget","Below Budget")</f>
        <v>Below Budget</v>
      </c>
      <c r="J1786">
        <f>Table1[[#This Row],[Actual_Sales]]-(Table1[[#This Row],[COGS]]+Table1[[#This Row],[Expenses]])</f>
        <v>73</v>
      </c>
      <c r="K1786">
        <v>80</v>
      </c>
      <c r="L1786">
        <f>Table1[[#This Row],[Actual_Profit]]-Table1[[#This Row],[Budget_Profit]]</f>
        <v>-7</v>
      </c>
      <c r="M1786" s="5">
        <f>IF(
Table1[[#This Row],[Budget_Profit]]=0,
"",
IF(
Table1[[#This Row],[Budget_Profit]]&gt;0,
(Table1[[#This Row],[Actual_Profit]]-Table1[[#This Row],[Budget_Profit]])/Table1[[#This Row],[Budget_Profit]],
(Table1[[#This Row],[Actual_Profit]]-Table1[[#This Row],[Budget_Profit]])/ABS(Table1[[#This Row],[Budget_Profit]])
)
)</f>
        <v>-8.7499999999999994E-2</v>
      </c>
      <c r="N1786" s="5" t="str">
        <f>IF(Table1[[#This Row],[Profit_Var]]&gt;=0, "Above Budget", "Below Budget")</f>
        <v>Below Budget</v>
      </c>
      <c r="O1786">
        <v>97</v>
      </c>
      <c r="P1786">
        <v>100</v>
      </c>
      <c r="Q1786">
        <f>Table1[[#This Row],[COGS]]-Table1[[#This Row],[Budget_COGS]]</f>
        <v>-3</v>
      </c>
      <c r="R1786" s="5">
        <f>IF(
Table1[[#This Row],[Budget_COGS]]=0,
"",
IF(
Table1[[#This Row],[Budget_COGS]]&gt;0,
(Table1[[#This Row],[Budget_COGS]]-Table1[[#This Row],[COGS]]) / Table1[[#This Row],[Budget_COGS]],
(Table1[[#This Row],[Budget_COGS]]-Table1[[#This Row],[COGS]]) / ABS(Table1[[#This Row],[Budget_COGS]])
)
)</f>
        <v>0.03</v>
      </c>
      <c r="S1786" s="5" t="str">
        <f>IF(Table1[[#This Row],[COGS _Var]]&gt;=0, "Above Budget", "Below Budget")</f>
        <v>Below Budget</v>
      </c>
      <c r="T1786">
        <f>Table1[[#This Row],[Actual_Sales]]-Table1[[#This Row],[COGS]]</f>
        <v>128</v>
      </c>
      <c r="U1786">
        <v>130</v>
      </c>
      <c r="V1786">
        <f>Table1[[#This Row],[Gross_Margin]]-Table1[[#This Row],[Budget_Margin]]</f>
        <v>-2</v>
      </c>
      <c r="W1786" s="5">
        <f>IF(
Table1[[#This Row],[Budget_Margin]]=0,
"",
IF(
Table1[[#This Row],[Budget_Margin]]&gt;0,
(Table1[[#This Row],[Gross_Margin]]-Table1[[#This Row],[Budget_Margin]]) / Table1[[#This Row],[Budget_Margin]],
(Table1[[#This Row],[Gross_Margin]]-Table1[[#This Row],[Budget_Margin]]) / ABS(Table1[[#This Row],[Budget_Margin]])
)
)</f>
        <v>-1.5384615384615385E-2</v>
      </c>
      <c r="X1786" s="5" t="str">
        <f>IF(Table1[[#This Row],[Margin_Var]]&gt;=0, "Above Budget", "Below Budget")</f>
        <v>Below Budget</v>
      </c>
      <c r="Y1786" s="5">
        <f>IFERROR(Table1[[#This Row],[Gross_Margin]]/Table1[[#This Row],[Actual_Sales]],0)</f>
        <v>0.56888888888888889</v>
      </c>
      <c r="Z1786" s="5">
        <f>Table1[[#This Row],[Actual_Profit]]/Table1[[#This Row],[Actual_Sales]]</f>
        <v>0.32444444444444442</v>
      </c>
      <c r="AA1786">
        <v>55</v>
      </c>
      <c r="AB1786" s="5">
        <f>IFERROR(Table1[[#This Row],[Expenses]]/Table1[[#This Row],[Actual_Sales]],0)</f>
        <v>0.24444444444444444</v>
      </c>
      <c r="AC1786">
        <v>32</v>
      </c>
      <c r="AD1786">
        <v>575</v>
      </c>
      <c r="AE1786" s="5">
        <f>IFERROR(Table1[[#This Row],[Inventory]]/Table1[[#This Row],[Actual_Sales]],0)</f>
        <v>2.5555555555555554</v>
      </c>
    </row>
    <row r="1787" spans="1:31" x14ac:dyDescent="0.25">
      <c r="A1787">
        <v>3326</v>
      </c>
      <c r="B1787">
        <v>754</v>
      </c>
      <c r="C1787">
        <v>6</v>
      </c>
      <c r="D1787" s="2">
        <v>40725</v>
      </c>
      <c r="E1787">
        <v>225</v>
      </c>
      <c r="F1787">
        <v>220</v>
      </c>
      <c r="G1787">
        <f>Table1[[#This Row],[Actual_Sales]]-Table1[[#This Row],[Budget_Sales]]</f>
        <v>5</v>
      </c>
      <c r="H1787" s="5">
        <f>IF(
Table1[[#This Row],[Budget_Sales]]=0,
"",
IF(
Table1[[#This Row],[Budget_Sales]]&gt;0,
(Table1[[#This Row],[Actual_Sales]]-Table1[[#This Row],[Budget_Sales]])/Table1[[#This Row],[Budget_Sales]],
(Table1[[#This Row],[Actual_Sales]]-Table1[[#This Row],[Budget_Sales]])/ABS(Table1[[#This Row],[Budget_Sales]])
)
)</f>
        <v>2.2727272727272728E-2</v>
      </c>
      <c r="I1787" s="5" t="str">
        <f>IF(Table1[[#This Row],[Sales_Var]]&gt;=0,"Above Budget","Below Budget")</f>
        <v>Above Budget</v>
      </c>
      <c r="J1787">
        <f>Table1[[#This Row],[Actual_Sales]]-(Table1[[#This Row],[COGS]]+Table1[[#This Row],[Expenses]])</f>
        <v>73</v>
      </c>
      <c r="K1787">
        <v>80</v>
      </c>
      <c r="L1787">
        <f>Table1[[#This Row],[Actual_Profit]]-Table1[[#This Row],[Budget_Profit]]</f>
        <v>-7</v>
      </c>
      <c r="M1787" s="5">
        <f>IF(
Table1[[#This Row],[Budget_Profit]]=0,
"",
IF(
Table1[[#This Row],[Budget_Profit]]&gt;0,
(Table1[[#This Row],[Actual_Profit]]-Table1[[#This Row],[Budget_Profit]])/Table1[[#This Row],[Budget_Profit]],
(Table1[[#This Row],[Actual_Profit]]-Table1[[#This Row],[Budget_Profit]])/ABS(Table1[[#This Row],[Budget_Profit]])
)
)</f>
        <v>-8.7499999999999994E-2</v>
      </c>
      <c r="N1787" s="5" t="str">
        <f>IF(Table1[[#This Row],[Profit_Var]]&gt;=0, "Above Budget", "Below Budget")</f>
        <v>Below Budget</v>
      </c>
      <c r="O1787">
        <v>97</v>
      </c>
      <c r="P1787">
        <v>90</v>
      </c>
      <c r="Q1787">
        <f>Table1[[#This Row],[COGS]]-Table1[[#This Row],[Budget_COGS]]</f>
        <v>7</v>
      </c>
      <c r="R1787" s="5">
        <f>IF(
Table1[[#This Row],[Budget_COGS]]=0,
"",
IF(
Table1[[#This Row],[Budget_COGS]]&gt;0,
(Table1[[#This Row],[Budget_COGS]]-Table1[[#This Row],[COGS]]) / Table1[[#This Row],[Budget_COGS]],
(Table1[[#This Row],[Budget_COGS]]-Table1[[#This Row],[COGS]]) / ABS(Table1[[#This Row],[Budget_COGS]])
)
)</f>
        <v>-7.7777777777777779E-2</v>
      </c>
      <c r="S1787" s="5" t="str">
        <f>IF(Table1[[#This Row],[COGS _Var]]&gt;=0, "Above Budget", "Below Budget")</f>
        <v>Above Budget</v>
      </c>
      <c r="T1787">
        <f>Table1[[#This Row],[Actual_Sales]]-Table1[[#This Row],[COGS]]</f>
        <v>128</v>
      </c>
      <c r="U1787">
        <v>130</v>
      </c>
      <c r="V1787">
        <f>Table1[[#This Row],[Gross_Margin]]-Table1[[#This Row],[Budget_Margin]]</f>
        <v>-2</v>
      </c>
      <c r="W1787" s="5">
        <f>IF(
Table1[[#This Row],[Budget_Margin]]=0,
"",
IF(
Table1[[#This Row],[Budget_Margin]]&gt;0,
(Table1[[#This Row],[Gross_Margin]]-Table1[[#This Row],[Budget_Margin]]) / Table1[[#This Row],[Budget_Margin]],
(Table1[[#This Row],[Gross_Margin]]-Table1[[#This Row],[Budget_Margin]]) / ABS(Table1[[#This Row],[Budget_Margin]])
)
)</f>
        <v>-1.5384615384615385E-2</v>
      </c>
      <c r="X1787" s="5" t="str">
        <f>IF(Table1[[#This Row],[Margin_Var]]&gt;=0, "Above Budget", "Below Budget")</f>
        <v>Below Budget</v>
      </c>
      <c r="Y1787" s="5">
        <f>IFERROR(Table1[[#This Row],[Gross_Margin]]/Table1[[#This Row],[Actual_Sales]],0)</f>
        <v>0.56888888888888889</v>
      </c>
      <c r="Z1787" s="5">
        <f>Table1[[#This Row],[Actual_Profit]]/Table1[[#This Row],[Actual_Sales]]</f>
        <v>0.32444444444444442</v>
      </c>
      <c r="AA1787">
        <v>55</v>
      </c>
      <c r="AB1787" s="5">
        <f>IFERROR(Table1[[#This Row],[Expenses]]/Table1[[#This Row],[Actual_Sales]],0)</f>
        <v>0.24444444444444444</v>
      </c>
      <c r="AC1787">
        <v>32</v>
      </c>
      <c r="AD1787">
        <v>575</v>
      </c>
      <c r="AE1787" s="5">
        <f>IFERROR(Table1[[#This Row],[Inventory]]/Table1[[#This Row],[Actual_Sales]],0)</f>
        <v>2.5555555555555554</v>
      </c>
    </row>
    <row r="1788" spans="1:31" x14ac:dyDescent="0.25">
      <c r="A1788">
        <v>1124</v>
      </c>
      <c r="B1788">
        <v>503</v>
      </c>
      <c r="C1788">
        <v>8</v>
      </c>
      <c r="D1788" s="2">
        <v>40360</v>
      </c>
      <c r="E1788">
        <v>74</v>
      </c>
      <c r="F1788">
        <v>60</v>
      </c>
      <c r="G1788">
        <f>Table1[[#This Row],[Actual_Sales]]-Table1[[#This Row],[Budget_Sales]]</f>
        <v>14</v>
      </c>
      <c r="H1788" s="5">
        <f>IF(
Table1[[#This Row],[Budget_Sales]]=0,
"",
IF(
Table1[[#This Row],[Budget_Sales]]&gt;0,
(Table1[[#This Row],[Actual_Sales]]-Table1[[#This Row],[Budget_Sales]])/Table1[[#This Row],[Budget_Sales]],
(Table1[[#This Row],[Actual_Sales]]-Table1[[#This Row],[Budget_Sales]])/ABS(Table1[[#This Row],[Budget_Sales]])
)
)</f>
        <v>0.23333333333333334</v>
      </c>
      <c r="I1788" s="5" t="str">
        <f>IF(Table1[[#This Row],[Sales_Var]]&gt;=0,"Above Budget","Below Budget")</f>
        <v>Above Budget</v>
      </c>
      <c r="J1788">
        <f>Table1[[#This Row],[Actual_Sales]]-(Table1[[#This Row],[COGS]]+Table1[[#This Row],[Expenses]])</f>
        <v>24</v>
      </c>
      <c r="K1788">
        <v>40</v>
      </c>
      <c r="L1788">
        <f>Table1[[#This Row],[Actual_Profit]]-Table1[[#This Row],[Budget_Profit]]</f>
        <v>-16</v>
      </c>
      <c r="M1788" s="5">
        <f>IF(
Table1[[#This Row],[Budget_Profit]]=0,
"",
IF(
Table1[[#This Row],[Budget_Profit]]&gt;0,
(Table1[[#This Row],[Actual_Profit]]-Table1[[#This Row],[Budget_Profit]])/Table1[[#This Row],[Budget_Profit]],
(Table1[[#This Row],[Actual_Profit]]-Table1[[#This Row],[Budget_Profit]])/ABS(Table1[[#This Row],[Budget_Profit]])
)
)</f>
        <v>-0.4</v>
      </c>
      <c r="N1788" s="5" t="str">
        <f>IF(Table1[[#This Row],[Profit_Var]]&gt;=0, "Above Budget", "Below Budget")</f>
        <v>Below Budget</v>
      </c>
      <c r="O1788">
        <v>30</v>
      </c>
      <c r="P1788">
        <v>20</v>
      </c>
      <c r="Q1788">
        <f>Table1[[#This Row],[COGS]]-Table1[[#This Row],[Budget_COGS]]</f>
        <v>10</v>
      </c>
      <c r="R1788" s="5">
        <f>IF(
Table1[[#This Row],[Budget_COGS]]=0,
"",
IF(
Table1[[#This Row],[Budget_COGS]]&gt;0,
(Table1[[#This Row],[Budget_COGS]]-Table1[[#This Row],[COGS]]) / Table1[[#This Row],[Budget_COGS]],
(Table1[[#This Row],[Budget_COGS]]-Table1[[#This Row],[COGS]]) / ABS(Table1[[#This Row],[Budget_COGS]])
)
)</f>
        <v>-0.5</v>
      </c>
      <c r="S1788" s="5" t="str">
        <f>IF(Table1[[#This Row],[COGS _Var]]&gt;=0, "Above Budget", "Below Budget")</f>
        <v>Above Budget</v>
      </c>
      <c r="T1788">
        <f>Table1[[#This Row],[Actual_Sales]]-Table1[[#This Row],[COGS]]</f>
        <v>44</v>
      </c>
      <c r="U1788">
        <v>40</v>
      </c>
      <c r="V1788">
        <f>Table1[[#This Row],[Gross_Margin]]-Table1[[#This Row],[Budget_Margin]]</f>
        <v>4</v>
      </c>
      <c r="W1788" s="5">
        <f>IF(
Table1[[#This Row],[Budget_Margin]]=0,
"",
IF(
Table1[[#This Row],[Budget_Margin]]&gt;0,
(Table1[[#This Row],[Gross_Margin]]-Table1[[#This Row],[Budget_Margin]]) / Table1[[#This Row],[Budget_Margin]],
(Table1[[#This Row],[Gross_Margin]]-Table1[[#This Row],[Budget_Margin]]) / ABS(Table1[[#This Row],[Budget_Margin]])
)
)</f>
        <v>0.1</v>
      </c>
      <c r="X1788" s="5" t="str">
        <f>IF(Table1[[#This Row],[Margin_Var]]&gt;=0, "Above Budget", "Below Budget")</f>
        <v>Above Budget</v>
      </c>
      <c r="Y1788" s="5">
        <f>IFERROR(Table1[[#This Row],[Gross_Margin]]/Table1[[#This Row],[Actual_Sales]],0)</f>
        <v>0.59459459459459463</v>
      </c>
      <c r="Z1788" s="5">
        <f>Table1[[#This Row],[Actual_Profit]]/Table1[[#This Row],[Actual_Sales]]</f>
        <v>0.32432432432432434</v>
      </c>
      <c r="AA1788">
        <v>20</v>
      </c>
      <c r="AB1788" s="5">
        <f>IFERROR(Table1[[#This Row],[Expenses]]/Table1[[#This Row],[Actual_Sales]],0)</f>
        <v>0.27027027027027029</v>
      </c>
      <c r="AC1788">
        <v>8</v>
      </c>
      <c r="AD1788">
        <v>829</v>
      </c>
      <c r="AE1788" s="5">
        <f>IFERROR(Table1[[#This Row],[Inventory]]/Table1[[#This Row],[Actual_Sales]],0)</f>
        <v>11.202702702702704</v>
      </c>
    </row>
    <row r="1789" spans="1:31" x14ac:dyDescent="0.25">
      <c r="A1789">
        <v>895</v>
      </c>
      <c r="B1789">
        <v>225</v>
      </c>
      <c r="C1789">
        <v>8</v>
      </c>
      <c r="D1789" s="2">
        <v>40330</v>
      </c>
      <c r="E1789">
        <v>111</v>
      </c>
      <c r="F1789">
        <v>100</v>
      </c>
      <c r="G1789">
        <f>Table1[[#This Row],[Actual_Sales]]-Table1[[#This Row],[Budget_Sales]]</f>
        <v>11</v>
      </c>
      <c r="H1789" s="5">
        <f>IF(
Table1[[#This Row],[Budget_Sales]]=0,
"",
IF(
Table1[[#This Row],[Budget_Sales]]&gt;0,
(Table1[[#This Row],[Actual_Sales]]-Table1[[#This Row],[Budget_Sales]])/Table1[[#This Row],[Budget_Sales]],
(Table1[[#This Row],[Actual_Sales]]-Table1[[#This Row],[Budget_Sales]])/ABS(Table1[[#This Row],[Budget_Sales]])
)
)</f>
        <v>0.11</v>
      </c>
      <c r="I1789" s="5" t="str">
        <f>IF(Table1[[#This Row],[Sales_Var]]&gt;=0,"Above Budget","Below Budget")</f>
        <v>Above Budget</v>
      </c>
      <c r="J1789">
        <f>Table1[[#This Row],[Actual_Sales]]-(Table1[[#This Row],[COGS]]+Table1[[#This Row],[Expenses]])</f>
        <v>36</v>
      </c>
      <c r="K1789">
        <v>40</v>
      </c>
      <c r="L1789">
        <f>Table1[[#This Row],[Actual_Profit]]-Table1[[#This Row],[Budget_Profit]]</f>
        <v>-4</v>
      </c>
      <c r="M1789" s="5">
        <f>IF(
Table1[[#This Row],[Budget_Profit]]=0,
"",
IF(
Table1[[#This Row],[Budget_Profit]]&gt;0,
(Table1[[#This Row],[Actual_Profit]]-Table1[[#This Row],[Budget_Profit]])/Table1[[#This Row],[Budget_Profit]],
(Table1[[#This Row],[Actual_Profit]]-Table1[[#This Row],[Budget_Profit]])/ABS(Table1[[#This Row],[Budget_Profit]])
)
)</f>
        <v>-0.1</v>
      </c>
      <c r="N1789" s="5" t="str">
        <f>IF(Table1[[#This Row],[Profit_Var]]&gt;=0, "Above Budget", "Below Budget")</f>
        <v>Below Budget</v>
      </c>
      <c r="O1789">
        <v>48</v>
      </c>
      <c r="P1789">
        <v>40</v>
      </c>
      <c r="Q1789">
        <f>Table1[[#This Row],[COGS]]-Table1[[#This Row],[Budget_COGS]]</f>
        <v>8</v>
      </c>
      <c r="R1789" s="5">
        <f>IF(
Table1[[#This Row],[Budget_COGS]]=0,
"",
IF(
Table1[[#This Row],[Budget_COGS]]&gt;0,
(Table1[[#This Row],[Budget_COGS]]-Table1[[#This Row],[COGS]]) / Table1[[#This Row],[Budget_COGS]],
(Table1[[#This Row],[Budget_COGS]]-Table1[[#This Row],[COGS]]) / ABS(Table1[[#This Row],[Budget_COGS]])
)
)</f>
        <v>-0.2</v>
      </c>
      <c r="S1789" s="5" t="str">
        <f>IF(Table1[[#This Row],[COGS _Var]]&gt;=0, "Above Budget", "Below Budget")</f>
        <v>Above Budget</v>
      </c>
      <c r="T1789">
        <f>Table1[[#This Row],[Actual_Sales]]-Table1[[#This Row],[COGS]]</f>
        <v>63</v>
      </c>
      <c r="U1789">
        <v>60</v>
      </c>
      <c r="V1789">
        <f>Table1[[#This Row],[Gross_Margin]]-Table1[[#This Row],[Budget_Margin]]</f>
        <v>3</v>
      </c>
      <c r="W1789" s="5">
        <f>IF(
Table1[[#This Row],[Budget_Margin]]=0,
"",
IF(
Table1[[#This Row],[Budget_Margin]]&gt;0,
(Table1[[#This Row],[Gross_Margin]]-Table1[[#This Row],[Budget_Margin]]) / Table1[[#This Row],[Budget_Margin]],
(Table1[[#This Row],[Gross_Margin]]-Table1[[#This Row],[Budget_Margin]]) / ABS(Table1[[#This Row],[Budget_Margin]])
)
)</f>
        <v>0.05</v>
      </c>
      <c r="X1789" s="5" t="str">
        <f>IF(Table1[[#This Row],[Margin_Var]]&gt;=0, "Above Budget", "Below Budget")</f>
        <v>Above Budget</v>
      </c>
      <c r="Y1789" s="5">
        <f>IFERROR(Table1[[#This Row],[Gross_Margin]]/Table1[[#This Row],[Actual_Sales]],0)</f>
        <v>0.56756756756756754</v>
      </c>
      <c r="Z1789" s="5">
        <f>Table1[[#This Row],[Actual_Profit]]/Table1[[#This Row],[Actual_Sales]]</f>
        <v>0.32432432432432434</v>
      </c>
      <c r="AA1789">
        <v>27</v>
      </c>
      <c r="AB1789" s="5">
        <f>IFERROR(Table1[[#This Row],[Expenses]]/Table1[[#This Row],[Actual_Sales]],0)</f>
        <v>0.24324324324324326</v>
      </c>
      <c r="AC1789">
        <v>15</v>
      </c>
      <c r="AD1789">
        <v>593</v>
      </c>
      <c r="AE1789" s="5">
        <f>IFERROR(Table1[[#This Row],[Inventory]]/Table1[[#This Row],[Actual_Sales]],0)</f>
        <v>5.3423423423423424</v>
      </c>
    </row>
    <row r="1790" spans="1:31" x14ac:dyDescent="0.25">
      <c r="A1790">
        <v>767</v>
      </c>
      <c r="B1790">
        <v>435</v>
      </c>
      <c r="C1790">
        <v>5</v>
      </c>
      <c r="D1790" s="2">
        <v>40299</v>
      </c>
      <c r="E1790">
        <v>111</v>
      </c>
      <c r="F1790">
        <v>100</v>
      </c>
      <c r="G1790">
        <f>Table1[[#This Row],[Actual_Sales]]-Table1[[#This Row],[Budget_Sales]]</f>
        <v>11</v>
      </c>
      <c r="H1790" s="5">
        <f>IF(
Table1[[#This Row],[Budget_Sales]]=0,
"",
IF(
Table1[[#This Row],[Budget_Sales]]&gt;0,
(Table1[[#This Row],[Actual_Sales]]-Table1[[#This Row],[Budget_Sales]])/Table1[[#This Row],[Budget_Sales]],
(Table1[[#This Row],[Actual_Sales]]-Table1[[#This Row],[Budget_Sales]])/ABS(Table1[[#This Row],[Budget_Sales]])
)
)</f>
        <v>0.11</v>
      </c>
      <c r="I1790" s="5" t="str">
        <f>IF(Table1[[#This Row],[Sales_Var]]&gt;=0,"Above Budget","Below Budget")</f>
        <v>Above Budget</v>
      </c>
      <c r="J1790">
        <f>Table1[[#This Row],[Actual_Sales]]-(Table1[[#This Row],[COGS]]+Table1[[#This Row],[Expenses]])</f>
        <v>36</v>
      </c>
      <c r="K1790">
        <v>40</v>
      </c>
      <c r="L1790">
        <f>Table1[[#This Row],[Actual_Profit]]-Table1[[#This Row],[Budget_Profit]]</f>
        <v>-4</v>
      </c>
      <c r="M1790" s="5">
        <f>IF(
Table1[[#This Row],[Budget_Profit]]=0,
"",
IF(
Table1[[#This Row],[Budget_Profit]]&gt;0,
(Table1[[#This Row],[Actual_Profit]]-Table1[[#This Row],[Budget_Profit]])/Table1[[#This Row],[Budget_Profit]],
(Table1[[#This Row],[Actual_Profit]]-Table1[[#This Row],[Budget_Profit]])/ABS(Table1[[#This Row],[Budget_Profit]])
)
)</f>
        <v>-0.1</v>
      </c>
      <c r="N1790" s="5" t="str">
        <f>IF(Table1[[#This Row],[Profit_Var]]&gt;=0, "Above Budget", "Below Budget")</f>
        <v>Below Budget</v>
      </c>
      <c r="O1790">
        <v>48</v>
      </c>
      <c r="P1790">
        <v>40</v>
      </c>
      <c r="Q1790">
        <f>Table1[[#This Row],[COGS]]-Table1[[#This Row],[Budget_COGS]]</f>
        <v>8</v>
      </c>
      <c r="R1790" s="5">
        <f>IF(
Table1[[#This Row],[Budget_COGS]]=0,
"",
IF(
Table1[[#This Row],[Budget_COGS]]&gt;0,
(Table1[[#This Row],[Budget_COGS]]-Table1[[#This Row],[COGS]]) / Table1[[#This Row],[Budget_COGS]],
(Table1[[#This Row],[Budget_COGS]]-Table1[[#This Row],[COGS]]) / ABS(Table1[[#This Row],[Budget_COGS]])
)
)</f>
        <v>-0.2</v>
      </c>
      <c r="S1790" s="5" t="str">
        <f>IF(Table1[[#This Row],[COGS _Var]]&gt;=0, "Above Budget", "Below Budget")</f>
        <v>Above Budget</v>
      </c>
      <c r="T1790">
        <f>Table1[[#This Row],[Actual_Sales]]-Table1[[#This Row],[COGS]]</f>
        <v>63</v>
      </c>
      <c r="U1790">
        <v>60</v>
      </c>
      <c r="V1790">
        <f>Table1[[#This Row],[Gross_Margin]]-Table1[[#This Row],[Budget_Margin]]</f>
        <v>3</v>
      </c>
      <c r="W1790" s="5">
        <f>IF(
Table1[[#This Row],[Budget_Margin]]=0,
"",
IF(
Table1[[#This Row],[Budget_Margin]]&gt;0,
(Table1[[#This Row],[Gross_Margin]]-Table1[[#This Row],[Budget_Margin]]) / Table1[[#This Row],[Budget_Margin]],
(Table1[[#This Row],[Gross_Margin]]-Table1[[#This Row],[Budget_Margin]]) / ABS(Table1[[#This Row],[Budget_Margin]])
)
)</f>
        <v>0.05</v>
      </c>
      <c r="X1790" s="5" t="str">
        <f>IF(Table1[[#This Row],[Margin_Var]]&gt;=0, "Above Budget", "Below Budget")</f>
        <v>Above Budget</v>
      </c>
      <c r="Y1790" s="5">
        <f>IFERROR(Table1[[#This Row],[Gross_Margin]]/Table1[[#This Row],[Actual_Sales]],0)</f>
        <v>0.56756756756756754</v>
      </c>
      <c r="Z1790" s="5">
        <f>Table1[[#This Row],[Actual_Profit]]/Table1[[#This Row],[Actual_Sales]]</f>
        <v>0.32432432432432434</v>
      </c>
      <c r="AA1790">
        <v>27</v>
      </c>
      <c r="AB1790" s="5">
        <f>IFERROR(Table1[[#This Row],[Expenses]]/Table1[[#This Row],[Actual_Sales]],0)</f>
        <v>0.24324324324324326</v>
      </c>
      <c r="AC1790">
        <v>15</v>
      </c>
      <c r="AD1790">
        <v>599</v>
      </c>
      <c r="AE1790" s="5">
        <f>IFERROR(Table1[[#This Row],[Inventory]]/Table1[[#This Row],[Actual_Sales]],0)</f>
        <v>5.3963963963963968</v>
      </c>
    </row>
    <row r="1791" spans="1:31" x14ac:dyDescent="0.25">
      <c r="A1791">
        <v>365</v>
      </c>
      <c r="B1791">
        <v>217</v>
      </c>
      <c r="C1791">
        <v>2</v>
      </c>
      <c r="D1791" s="2">
        <v>40238</v>
      </c>
      <c r="E1791">
        <v>367</v>
      </c>
      <c r="F1791">
        <v>380</v>
      </c>
      <c r="G1791">
        <f>Table1[[#This Row],[Actual_Sales]]-Table1[[#This Row],[Budget_Sales]]</f>
        <v>-13</v>
      </c>
      <c r="H1791" s="5">
        <f>IF(
Table1[[#This Row],[Budget_Sales]]=0,
"",
IF(
Table1[[#This Row],[Budget_Sales]]&gt;0,
(Table1[[#This Row],[Actual_Sales]]-Table1[[#This Row],[Budget_Sales]])/Table1[[#This Row],[Budget_Sales]],
(Table1[[#This Row],[Actual_Sales]]-Table1[[#This Row],[Budget_Sales]])/ABS(Table1[[#This Row],[Budget_Sales]])
)
)</f>
        <v>-3.4210526315789476E-2</v>
      </c>
      <c r="I1791" s="5" t="str">
        <f>IF(Table1[[#This Row],[Sales_Var]]&gt;=0,"Above Budget","Below Budget")</f>
        <v>Below Budget</v>
      </c>
      <c r="J1791">
        <f>Table1[[#This Row],[Actual_Sales]]-(Table1[[#This Row],[COGS]]+Table1[[#This Row],[Expenses]])</f>
        <v>119</v>
      </c>
      <c r="K1791">
        <v>140</v>
      </c>
      <c r="L1791">
        <f>Table1[[#This Row],[Actual_Profit]]-Table1[[#This Row],[Budget_Profit]]</f>
        <v>-21</v>
      </c>
      <c r="M1791" s="5">
        <f>IF(
Table1[[#This Row],[Budget_Profit]]=0,
"",
IF(
Table1[[#This Row],[Budget_Profit]]&gt;0,
(Table1[[#This Row],[Actual_Profit]]-Table1[[#This Row],[Budget_Profit]])/Table1[[#This Row],[Budget_Profit]],
(Table1[[#This Row],[Actual_Profit]]-Table1[[#This Row],[Budget_Profit]])/ABS(Table1[[#This Row],[Budget_Profit]])
)
)</f>
        <v>-0.15</v>
      </c>
      <c r="N1791" s="5" t="str">
        <f>IF(Table1[[#This Row],[Profit_Var]]&gt;=0, "Above Budget", "Below Budget")</f>
        <v>Below Budget</v>
      </c>
      <c r="O1791">
        <v>154</v>
      </c>
      <c r="P1791">
        <v>160</v>
      </c>
      <c r="Q1791">
        <f>Table1[[#This Row],[COGS]]-Table1[[#This Row],[Budget_COGS]]</f>
        <v>-6</v>
      </c>
      <c r="R1791" s="5">
        <f>IF(
Table1[[#This Row],[Budget_COGS]]=0,
"",
IF(
Table1[[#This Row],[Budget_COGS]]&gt;0,
(Table1[[#This Row],[Budget_COGS]]-Table1[[#This Row],[COGS]]) / Table1[[#This Row],[Budget_COGS]],
(Table1[[#This Row],[Budget_COGS]]-Table1[[#This Row],[COGS]]) / ABS(Table1[[#This Row],[Budget_COGS]])
)
)</f>
        <v>3.7499999999999999E-2</v>
      </c>
      <c r="S1791" s="5" t="str">
        <f>IF(Table1[[#This Row],[COGS _Var]]&gt;=0, "Above Budget", "Below Budget")</f>
        <v>Below Budget</v>
      </c>
      <c r="T1791">
        <f>Table1[[#This Row],[Actual_Sales]]-Table1[[#This Row],[COGS]]</f>
        <v>213</v>
      </c>
      <c r="U1791">
        <v>220</v>
      </c>
      <c r="V1791">
        <f>Table1[[#This Row],[Gross_Margin]]-Table1[[#This Row],[Budget_Margin]]</f>
        <v>-7</v>
      </c>
      <c r="W1791" s="5">
        <f>IF(
Table1[[#This Row],[Budget_Margin]]=0,
"",
IF(
Table1[[#This Row],[Budget_Margin]]&gt;0,
(Table1[[#This Row],[Gross_Margin]]-Table1[[#This Row],[Budget_Margin]]) / Table1[[#This Row],[Budget_Margin]],
(Table1[[#This Row],[Gross_Margin]]-Table1[[#This Row],[Budget_Margin]]) / ABS(Table1[[#This Row],[Budget_Margin]])
)
)</f>
        <v>-3.1818181818181815E-2</v>
      </c>
      <c r="X1791" s="5" t="str">
        <f>IF(Table1[[#This Row],[Margin_Var]]&gt;=0, "Above Budget", "Below Budget")</f>
        <v>Below Budget</v>
      </c>
      <c r="Y1791" s="5">
        <f>IFERROR(Table1[[#This Row],[Gross_Margin]]/Table1[[#This Row],[Actual_Sales]],0)</f>
        <v>0.5803814713896458</v>
      </c>
      <c r="Z1791" s="5">
        <f>Table1[[#This Row],[Actual_Profit]]/Table1[[#This Row],[Actual_Sales]]</f>
        <v>0.3242506811989101</v>
      </c>
      <c r="AA1791">
        <v>94</v>
      </c>
      <c r="AB1791" s="5">
        <f>IFERROR(Table1[[#This Row],[Expenses]]/Table1[[#This Row],[Actual_Sales]],0)</f>
        <v>0.2561307901907357</v>
      </c>
      <c r="AC1791">
        <v>50</v>
      </c>
      <c r="AD1791">
        <v>829</v>
      </c>
      <c r="AE1791" s="5">
        <f>IFERROR(Table1[[#This Row],[Inventory]]/Table1[[#This Row],[Actual_Sales]],0)</f>
        <v>2.2588555858310628</v>
      </c>
    </row>
    <row r="1792" spans="1:31" x14ac:dyDescent="0.25">
      <c r="A1792">
        <v>464</v>
      </c>
      <c r="B1792">
        <v>702</v>
      </c>
      <c r="C1792">
        <v>9</v>
      </c>
      <c r="D1792" s="2">
        <v>40238</v>
      </c>
      <c r="E1792">
        <v>367</v>
      </c>
      <c r="F1792">
        <v>320</v>
      </c>
      <c r="G1792">
        <f>Table1[[#This Row],[Actual_Sales]]-Table1[[#This Row],[Budget_Sales]]</f>
        <v>47</v>
      </c>
      <c r="H1792" s="5">
        <f>IF(
Table1[[#This Row],[Budget_Sales]]=0,
"",
IF(
Table1[[#This Row],[Budget_Sales]]&gt;0,
(Table1[[#This Row],[Actual_Sales]]-Table1[[#This Row],[Budget_Sales]])/Table1[[#This Row],[Budget_Sales]],
(Table1[[#This Row],[Actual_Sales]]-Table1[[#This Row],[Budget_Sales]])/ABS(Table1[[#This Row],[Budget_Sales]])
)
)</f>
        <v>0.14687500000000001</v>
      </c>
      <c r="I1792" s="5" t="str">
        <f>IF(Table1[[#This Row],[Sales_Var]]&gt;=0,"Above Budget","Below Budget")</f>
        <v>Above Budget</v>
      </c>
      <c r="J1792">
        <f>Table1[[#This Row],[Actual_Sales]]-(Table1[[#This Row],[COGS]]+Table1[[#This Row],[Expenses]])</f>
        <v>119</v>
      </c>
      <c r="K1792">
        <v>120</v>
      </c>
      <c r="L1792">
        <f>Table1[[#This Row],[Actual_Profit]]-Table1[[#This Row],[Budget_Profit]]</f>
        <v>-1</v>
      </c>
      <c r="M1792" s="5">
        <f>IF(
Table1[[#This Row],[Budget_Profit]]=0,
"",
IF(
Table1[[#This Row],[Budget_Profit]]&gt;0,
(Table1[[#This Row],[Actual_Profit]]-Table1[[#This Row],[Budget_Profit]])/Table1[[#This Row],[Budget_Profit]],
(Table1[[#This Row],[Actual_Profit]]-Table1[[#This Row],[Budget_Profit]])/ABS(Table1[[#This Row],[Budget_Profit]])
)
)</f>
        <v>-8.3333333333333332E-3</v>
      </c>
      <c r="N1792" s="5" t="str">
        <f>IF(Table1[[#This Row],[Profit_Var]]&gt;=0, "Above Budget", "Below Budget")</f>
        <v>Below Budget</v>
      </c>
      <c r="O1792">
        <v>154</v>
      </c>
      <c r="P1792">
        <v>130</v>
      </c>
      <c r="Q1792">
        <f>Table1[[#This Row],[COGS]]-Table1[[#This Row],[Budget_COGS]]</f>
        <v>24</v>
      </c>
      <c r="R1792" s="5">
        <f>IF(
Table1[[#This Row],[Budget_COGS]]=0,
"",
IF(
Table1[[#This Row],[Budget_COGS]]&gt;0,
(Table1[[#This Row],[Budget_COGS]]-Table1[[#This Row],[COGS]]) / Table1[[#This Row],[Budget_COGS]],
(Table1[[#This Row],[Budget_COGS]]-Table1[[#This Row],[COGS]]) / ABS(Table1[[#This Row],[Budget_COGS]])
)
)</f>
        <v>-0.18461538461538463</v>
      </c>
      <c r="S1792" s="5" t="str">
        <f>IF(Table1[[#This Row],[COGS _Var]]&gt;=0, "Above Budget", "Below Budget")</f>
        <v>Above Budget</v>
      </c>
      <c r="T1792">
        <f>Table1[[#This Row],[Actual_Sales]]-Table1[[#This Row],[COGS]]</f>
        <v>213</v>
      </c>
      <c r="U1792">
        <v>190</v>
      </c>
      <c r="V1792">
        <f>Table1[[#This Row],[Gross_Margin]]-Table1[[#This Row],[Budget_Margin]]</f>
        <v>23</v>
      </c>
      <c r="W1792" s="5">
        <f>IF(
Table1[[#This Row],[Budget_Margin]]=0,
"",
IF(
Table1[[#This Row],[Budget_Margin]]&gt;0,
(Table1[[#This Row],[Gross_Margin]]-Table1[[#This Row],[Budget_Margin]]) / Table1[[#This Row],[Budget_Margin]],
(Table1[[#This Row],[Gross_Margin]]-Table1[[#This Row],[Budget_Margin]]) / ABS(Table1[[#This Row],[Budget_Margin]])
)
)</f>
        <v>0.12105263157894737</v>
      </c>
      <c r="X1792" s="5" t="str">
        <f>IF(Table1[[#This Row],[Margin_Var]]&gt;=0, "Above Budget", "Below Budget")</f>
        <v>Above Budget</v>
      </c>
      <c r="Y1792" s="5">
        <f>IFERROR(Table1[[#This Row],[Gross_Margin]]/Table1[[#This Row],[Actual_Sales]],0)</f>
        <v>0.5803814713896458</v>
      </c>
      <c r="Z1792" s="5">
        <f>Table1[[#This Row],[Actual_Profit]]/Table1[[#This Row],[Actual_Sales]]</f>
        <v>0.3242506811989101</v>
      </c>
      <c r="AA1792">
        <v>94</v>
      </c>
      <c r="AB1792" s="5">
        <f>IFERROR(Table1[[#This Row],[Expenses]]/Table1[[#This Row],[Actual_Sales]],0)</f>
        <v>0.2561307901907357</v>
      </c>
      <c r="AC1792">
        <v>50</v>
      </c>
      <c r="AD1792">
        <v>829</v>
      </c>
      <c r="AE1792" s="5">
        <f>IFERROR(Table1[[#This Row],[Inventory]]/Table1[[#This Row],[Actual_Sales]],0)</f>
        <v>2.2588555858310628</v>
      </c>
    </row>
    <row r="1793" spans="1:31" x14ac:dyDescent="0.25">
      <c r="A1793">
        <v>3594</v>
      </c>
      <c r="B1793">
        <v>440</v>
      </c>
      <c r="C1793">
        <v>5</v>
      </c>
      <c r="D1793" s="2">
        <v>40787</v>
      </c>
      <c r="E1793">
        <v>330</v>
      </c>
      <c r="F1793">
        <v>360</v>
      </c>
      <c r="G1793">
        <f>Table1[[#This Row],[Actual_Sales]]-Table1[[#This Row],[Budget_Sales]]</f>
        <v>-30</v>
      </c>
      <c r="H1793" s="5">
        <f>IF(
Table1[[#This Row],[Budget_Sales]]=0,
"",
IF(
Table1[[#This Row],[Budget_Sales]]&gt;0,
(Table1[[#This Row],[Actual_Sales]]-Table1[[#This Row],[Budget_Sales]])/Table1[[#This Row],[Budget_Sales]],
(Table1[[#This Row],[Actual_Sales]]-Table1[[#This Row],[Budget_Sales]])/ABS(Table1[[#This Row],[Budget_Sales]])
)
)</f>
        <v>-8.3333333333333329E-2</v>
      </c>
      <c r="I1793" s="5" t="str">
        <f>IF(Table1[[#This Row],[Sales_Var]]&gt;=0,"Above Budget","Below Budget")</f>
        <v>Below Budget</v>
      </c>
      <c r="J1793">
        <f>Table1[[#This Row],[Actual_Sales]]-(Table1[[#This Row],[COGS]]+Table1[[#This Row],[Expenses]])</f>
        <v>107</v>
      </c>
      <c r="K1793">
        <v>130</v>
      </c>
      <c r="L1793">
        <f>Table1[[#This Row],[Actual_Profit]]-Table1[[#This Row],[Budget_Profit]]</f>
        <v>-23</v>
      </c>
      <c r="M1793" s="5">
        <f>IF(
Table1[[#This Row],[Budget_Profit]]=0,
"",
IF(
Table1[[#This Row],[Budget_Profit]]&gt;0,
(Table1[[#This Row],[Actual_Profit]]-Table1[[#This Row],[Budget_Profit]])/Table1[[#This Row],[Budget_Profit]],
(Table1[[#This Row],[Actual_Profit]]-Table1[[#This Row],[Budget_Profit]])/ABS(Table1[[#This Row],[Budget_Profit]])
)
)</f>
        <v>-0.17692307692307693</v>
      </c>
      <c r="N1793" s="5" t="str">
        <f>IF(Table1[[#This Row],[Profit_Var]]&gt;=0, "Above Budget", "Below Budget")</f>
        <v>Below Budget</v>
      </c>
      <c r="O1793">
        <v>155</v>
      </c>
      <c r="P1793">
        <v>170</v>
      </c>
      <c r="Q1793">
        <f>Table1[[#This Row],[COGS]]-Table1[[#This Row],[Budget_COGS]]</f>
        <v>-15</v>
      </c>
      <c r="R1793" s="5">
        <f>IF(
Table1[[#This Row],[Budget_COGS]]=0,
"",
IF(
Table1[[#This Row],[Budget_COGS]]&gt;0,
(Table1[[#This Row],[Budget_COGS]]-Table1[[#This Row],[COGS]]) / Table1[[#This Row],[Budget_COGS]],
(Table1[[#This Row],[Budget_COGS]]-Table1[[#This Row],[COGS]]) / ABS(Table1[[#This Row],[Budget_COGS]])
)
)</f>
        <v>8.8235294117647065E-2</v>
      </c>
      <c r="S1793" s="5" t="str">
        <f>IF(Table1[[#This Row],[COGS _Var]]&gt;=0, "Above Budget", "Below Budget")</f>
        <v>Below Budget</v>
      </c>
      <c r="T1793">
        <f>Table1[[#This Row],[Actual_Sales]]-Table1[[#This Row],[COGS]]</f>
        <v>175</v>
      </c>
      <c r="U1793">
        <v>190</v>
      </c>
      <c r="V1793">
        <f>Table1[[#This Row],[Gross_Margin]]-Table1[[#This Row],[Budget_Margin]]</f>
        <v>-15</v>
      </c>
      <c r="W1793" s="5">
        <f>IF(
Table1[[#This Row],[Budget_Margin]]=0,
"",
IF(
Table1[[#This Row],[Budget_Margin]]&gt;0,
(Table1[[#This Row],[Gross_Margin]]-Table1[[#This Row],[Budget_Margin]]) / Table1[[#This Row],[Budget_Margin]],
(Table1[[#This Row],[Gross_Margin]]-Table1[[#This Row],[Budget_Margin]]) / ABS(Table1[[#This Row],[Budget_Margin]])
)
)</f>
        <v>-7.8947368421052627E-2</v>
      </c>
      <c r="X1793" s="5" t="str">
        <f>IF(Table1[[#This Row],[Margin_Var]]&gt;=0, "Above Budget", "Below Budget")</f>
        <v>Below Budget</v>
      </c>
      <c r="Y1793" s="5">
        <f>IFERROR(Table1[[#This Row],[Gross_Margin]]/Table1[[#This Row],[Actual_Sales]],0)</f>
        <v>0.53030303030303028</v>
      </c>
      <c r="Z1793" s="5">
        <f>Table1[[#This Row],[Actual_Profit]]/Table1[[#This Row],[Actual_Sales]]</f>
        <v>0.32424242424242422</v>
      </c>
      <c r="AA1793">
        <v>68</v>
      </c>
      <c r="AB1793" s="5">
        <f>IFERROR(Table1[[#This Row],[Expenses]]/Table1[[#This Row],[Actual_Sales]],0)</f>
        <v>0.20606060606060606</v>
      </c>
      <c r="AC1793">
        <v>43</v>
      </c>
      <c r="AD1793">
        <v>1280</v>
      </c>
      <c r="AE1793" s="5">
        <f>IFERROR(Table1[[#This Row],[Inventory]]/Table1[[#This Row],[Actual_Sales]],0)</f>
        <v>3.8787878787878789</v>
      </c>
    </row>
    <row r="1794" spans="1:31" x14ac:dyDescent="0.25">
      <c r="A1794">
        <v>3716</v>
      </c>
      <c r="B1794">
        <v>971</v>
      </c>
      <c r="C1794">
        <v>6</v>
      </c>
      <c r="D1794" s="2">
        <v>40787</v>
      </c>
      <c r="E1794">
        <v>330</v>
      </c>
      <c r="F1794">
        <v>290</v>
      </c>
      <c r="G1794">
        <f>Table1[[#This Row],[Actual_Sales]]-Table1[[#This Row],[Budget_Sales]]</f>
        <v>40</v>
      </c>
      <c r="H1794" s="5">
        <f>IF(
Table1[[#This Row],[Budget_Sales]]=0,
"",
IF(
Table1[[#This Row],[Budget_Sales]]&gt;0,
(Table1[[#This Row],[Actual_Sales]]-Table1[[#This Row],[Budget_Sales]])/Table1[[#This Row],[Budget_Sales]],
(Table1[[#This Row],[Actual_Sales]]-Table1[[#This Row],[Budget_Sales]])/ABS(Table1[[#This Row],[Budget_Sales]])
)
)</f>
        <v>0.13793103448275862</v>
      </c>
      <c r="I1794" s="5" t="str">
        <f>IF(Table1[[#This Row],[Sales_Var]]&gt;=0,"Above Budget","Below Budget")</f>
        <v>Above Budget</v>
      </c>
      <c r="J1794">
        <f>Table1[[#This Row],[Actual_Sales]]-(Table1[[#This Row],[COGS]]+Table1[[#This Row],[Expenses]])</f>
        <v>107</v>
      </c>
      <c r="K1794">
        <v>90</v>
      </c>
      <c r="L1794">
        <f>Table1[[#This Row],[Actual_Profit]]-Table1[[#This Row],[Budget_Profit]]</f>
        <v>17</v>
      </c>
      <c r="M1794" s="5">
        <f>IF(
Table1[[#This Row],[Budget_Profit]]=0,
"",
IF(
Table1[[#This Row],[Budget_Profit]]&gt;0,
(Table1[[#This Row],[Actual_Profit]]-Table1[[#This Row],[Budget_Profit]])/Table1[[#This Row],[Budget_Profit]],
(Table1[[#This Row],[Actual_Profit]]-Table1[[#This Row],[Budget_Profit]])/ABS(Table1[[#This Row],[Budget_Profit]])
)
)</f>
        <v>0.18888888888888888</v>
      </c>
      <c r="N1794" s="5" t="str">
        <f>IF(Table1[[#This Row],[Profit_Var]]&gt;=0, "Above Budget", "Below Budget")</f>
        <v>Above Budget</v>
      </c>
      <c r="O1794">
        <v>155</v>
      </c>
      <c r="P1794">
        <v>140</v>
      </c>
      <c r="Q1794">
        <f>Table1[[#This Row],[COGS]]-Table1[[#This Row],[Budget_COGS]]</f>
        <v>15</v>
      </c>
      <c r="R1794" s="5">
        <f>IF(
Table1[[#This Row],[Budget_COGS]]=0,
"",
IF(
Table1[[#This Row],[Budget_COGS]]&gt;0,
(Table1[[#This Row],[Budget_COGS]]-Table1[[#This Row],[COGS]]) / Table1[[#This Row],[Budget_COGS]],
(Table1[[#This Row],[Budget_COGS]]-Table1[[#This Row],[COGS]]) / ABS(Table1[[#This Row],[Budget_COGS]])
)
)</f>
        <v>-0.10714285714285714</v>
      </c>
      <c r="S1794" s="5" t="str">
        <f>IF(Table1[[#This Row],[COGS _Var]]&gt;=0, "Above Budget", "Below Budget")</f>
        <v>Above Budget</v>
      </c>
      <c r="T1794">
        <f>Table1[[#This Row],[Actual_Sales]]-Table1[[#This Row],[COGS]]</f>
        <v>175</v>
      </c>
      <c r="U1794">
        <v>150</v>
      </c>
      <c r="V1794">
        <f>Table1[[#This Row],[Gross_Margin]]-Table1[[#This Row],[Budget_Margin]]</f>
        <v>25</v>
      </c>
      <c r="W1794" s="5">
        <f>IF(
Table1[[#This Row],[Budget_Margin]]=0,
"",
IF(
Table1[[#This Row],[Budget_Margin]]&gt;0,
(Table1[[#This Row],[Gross_Margin]]-Table1[[#This Row],[Budget_Margin]]) / Table1[[#This Row],[Budget_Margin]],
(Table1[[#This Row],[Gross_Margin]]-Table1[[#This Row],[Budget_Margin]]) / ABS(Table1[[#This Row],[Budget_Margin]])
)
)</f>
        <v>0.16666666666666666</v>
      </c>
      <c r="X1794" s="5" t="str">
        <f>IF(Table1[[#This Row],[Margin_Var]]&gt;=0, "Above Budget", "Below Budget")</f>
        <v>Above Budget</v>
      </c>
      <c r="Y1794" s="5">
        <f>IFERROR(Table1[[#This Row],[Gross_Margin]]/Table1[[#This Row],[Actual_Sales]],0)</f>
        <v>0.53030303030303028</v>
      </c>
      <c r="Z1794" s="5">
        <f>Table1[[#This Row],[Actual_Profit]]/Table1[[#This Row],[Actual_Sales]]</f>
        <v>0.32424242424242422</v>
      </c>
      <c r="AA1794">
        <v>68</v>
      </c>
      <c r="AB1794" s="5">
        <f>IFERROR(Table1[[#This Row],[Expenses]]/Table1[[#This Row],[Actual_Sales]],0)</f>
        <v>0.20606060606060606</v>
      </c>
      <c r="AC1794">
        <v>43</v>
      </c>
      <c r="AD1794">
        <v>1280</v>
      </c>
      <c r="AE1794" s="5">
        <f>IFERROR(Table1[[#This Row],[Inventory]]/Table1[[#This Row],[Actual_Sales]],0)</f>
        <v>3.8787878787878789</v>
      </c>
    </row>
    <row r="1795" spans="1:31" x14ac:dyDescent="0.25">
      <c r="A1795">
        <v>3682</v>
      </c>
      <c r="B1795">
        <v>774</v>
      </c>
      <c r="C1795">
        <v>7</v>
      </c>
      <c r="D1795" s="2">
        <v>40787</v>
      </c>
      <c r="E1795">
        <v>330</v>
      </c>
      <c r="F1795">
        <v>300</v>
      </c>
      <c r="G1795">
        <f>Table1[[#This Row],[Actual_Sales]]-Table1[[#This Row],[Budget_Sales]]</f>
        <v>30</v>
      </c>
      <c r="H1795" s="5">
        <f>IF(
Table1[[#This Row],[Budget_Sales]]=0,
"",
IF(
Table1[[#This Row],[Budget_Sales]]&gt;0,
(Table1[[#This Row],[Actual_Sales]]-Table1[[#This Row],[Budget_Sales]])/Table1[[#This Row],[Budget_Sales]],
(Table1[[#This Row],[Actual_Sales]]-Table1[[#This Row],[Budget_Sales]])/ABS(Table1[[#This Row],[Budget_Sales]])
)
)</f>
        <v>0.1</v>
      </c>
      <c r="I1795" s="5" t="str">
        <f>IF(Table1[[#This Row],[Sales_Var]]&gt;=0,"Above Budget","Below Budget")</f>
        <v>Above Budget</v>
      </c>
      <c r="J1795">
        <f>Table1[[#This Row],[Actual_Sales]]-(Table1[[#This Row],[COGS]]+Table1[[#This Row],[Expenses]])</f>
        <v>107</v>
      </c>
      <c r="K1795">
        <v>100</v>
      </c>
      <c r="L1795">
        <f>Table1[[#This Row],[Actual_Profit]]-Table1[[#This Row],[Budget_Profit]]</f>
        <v>7</v>
      </c>
      <c r="M1795" s="5">
        <f>IF(
Table1[[#This Row],[Budget_Profit]]=0,
"",
IF(
Table1[[#This Row],[Budget_Profit]]&gt;0,
(Table1[[#This Row],[Actual_Profit]]-Table1[[#This Row],[Budget_Profit]])/Table1[[#This Row],[Budget_Profit]],
(Table1[[#This Row],[Actual_Profit]]-Table1[[#This Row],[Budget_Profit]])/ABS(Table1[[#This Row],[Budget_Profit]])
)
)</f>
        <v>7.0000000000000007E-2</v>
      </c>
      <c r="N1795" s="5" t="str">
        <f>IF(Table1[[#This Row],[Profit_Var]]&gt;=0, "Above Budget", "Below Budget")</f>
        <v>Above Budget</v>
      </c>
      <c r="O1795">
        <v>155</v>
      </c>
      <c r="P1795">
        <v>140</v>
      </c>
      <c r="Q1795">
        <f>Table1[[#This Row],[COGS]]-Table1[[#This Row],[Budget_COGS]]</f>
        <v>15</v>
      </c>
      <c r="R1795" s="5">
        <f>IF(
Table1[[#This Row],[Budget_COGS]]=0,
"",
IF(
Table1[[#This Row],[Budget_COGS]]&gt;0,
(Table1[[#This Row],[Budget_COGS]]-Table1[[#This Row],[COGS]]) / Table1[[#This Row],[Budget_COGS]],
(Table1[[#This Row],[Budget_COGS]]-Table1[[#This Row],[COGS]]) / ABS(Table1[[#This Row],[Budget_COGS]])
)
)</f>
        <v>-0.10714285714285714</v>
      </c>
      <c r="S1795" s="5" t="str">
        <f>IF(Table1[[#This Row],[COGS _Var]]&gt;=0, "Above Budget", "Below Budget")</f>
        <v>Above Budget</v>
      </c>
      <c r="T1795">
        <f>Table1[[#This Row],[Actual_Sales]]-Table1[[#This Row],[COGS]]</f>
        <v>175</v>
      </c>
      <c r="U1795">
        <v>160</v>
      </c>
      <c r="V1795">
        <f>Table1[[#This Row],[Gross_Margin]]-Table1[[#This Row],[Budget_Margin]]</f>
        <v>15</v>
      </c>
      <c r="W1795" s="5">
        <f>IF(
Table1[[#This Row],[Budget_Margin]]=0,
"",
IF(
Table1[[#This Row],[Budget_Margin]]&gt;0,
(Table1[[#This Row],[Gross_Margin]]-Table1[[#This Row],[Budget_Margin]]) / Table1[[#This Row],[Budget_Margin]],
(Table1[[#This Row],[Gross_Margin]]-Table1[[#This Row],[Budget_Margin]]) / ABS(Table1[[#This Row],[Budget_Margin]])
)
)</f>
        <v>9.375E-2</v>
      </c>
      <c r="X1795" s="5" t="str">
        <f>IF(Table1[[#This Row],[Margin_Var]]&gt;=0, "Above Budget", "Below Budget")</f>
        <v>Above Budget</v>
      </c>
      <c r="Y1795" s="5">
        <f>IFERROR(Table1[[#This Row],[Gross_Margin]]/Table1[[#This Row],[Actual_Sales]],0)</f>
        <v>0.53030303030303028</v>
      </c>
      <c r="Z1795" s="5">
        <f>Table1[[#This Row],[Actual_Profit]]/Table1[[#This Row],[Actual_Sales]]</f>
        <v>0.32424242424242422</v>
      </c>
      <c r="AA1795">
        <v>68</v>
      </c>
      <c r="AB1795" s="5">
        <f>IFERROR(Table1[[#This Row],[Expenses]]/Table1[[#This Row],[Actual_Sales]],0)</f>
        <v>0.20606060606060606</v>
      </c>
      <c r="AC1795">
        <v>43</v>
      </c>
      <c r="AD1795">
        <v>1280</v>
      </c>
      <c r="AE1795" s="5">
        <f>IFERROR(Table1[[#This Row],[Inventory]]/Table1[[#This Row],[Actual_Sales]],0)</f>
        <v>3.8787878787878789</v>
      </c>
    </row>
    <row r="1796" spans="1:31" x14ac:dyDescent="0.25">
      <c r="A1796">
        <v>3555</v>
      </c>
      <c r="B1796">
        <v>303</v>
      </c>
      <c r="C1796">
        <v>8</v>
      </c>
      <c r="D1796" s="2">
        <v>40787</v>
      </c>
      <c r="E1796">
        <v>330</v>
      </c>
      <c r="F1796">
        <v>270</v>
      </c>
      <c r="G1796">
        <f>Table1[[#This Row],[Actual_Sales]]-Table1[[#This Row],[Budget_Sales]]</f>
        <v>60</v>
      </c>
      <c r="H1796" s="5">
        <f>IF(
Table1[[#This Row],[Budget_Sales]]=0,
"",
IF(
Table1[[#This Row],[Budget_Sales]]&gt;0,
(Table1[[#This Row],[Actual_Sales]]-Table1[[#This Row],[Budget_Sales]])/Table1[[#This Row],[Budget_Sales]],
(Table1[[#This Row],[Actual_Sales]]-Table1[[#This Row],[Budget_Sales]])/ABS(Table1[[#This Row],[Budget_Sales]])
)
)</f>
        <v>0.22222222222222221</v>
      </c>
      <c r="I1796" s="5" t="str">
        <f>IF(Table1[[#This Row],[Sales_Var]]&gt;=0,"Above Budget","Below Budget")</f>
        <v>Above Budget</v>
      </c>
      <c r="J1796">
        <f>Table1[[#This Row],[Actual_Sales]]-(Table1[[#This Row],[COGS]]+Table1[[#This Row],[Expenses]])</f>
        <v>107</v>
      </c>
      <c r="K1796">
        <v>90</v>
      </c>
      <c r="L1796">
        <f>Table1[[#This Row],[Actual_Profit]]-Table1[[#This Row],[Budget_Profit]]</f>
        <v>17</v>
      </c>
      <c r="M1796" s="5">
        <f>IF(
Table1[[#This Row],[Budget_Profit]]=0,
"",
IF(
Table1[[#This Row],[Budget_Profit]]&gt;0,
(Table1[[#This Row],[Actual_Profit]]-Table1[[#This Row],[Budget_Profit]])/Table1[[#This Row],[Budget_Profit]],
(Table1[[#This Row],[Actual_Profit]]-Table1[[#This Row],[Budget_Profit]])/ABS(Table1[[#This Row],[Budget_Profit]])
)
)</f>
        <v>0.18888888888888888</v>
      </c>
      <c r="N1796" s="5" t="str">
        <f>IF(Table1[[#This Row],[Profit_Var]]&gt;=0, "Above Budget", "Below Budget")</f>
        <v>Above Budget</v>
      </c>
      <c r="O1796">
        <v>155</v>
      </c>
      <c r="P1796">
        <v>130</v>
      </c>
      <c r="Q1796">
        <f>Table1[[#This Row],[COGS]]-Table1[[#This Row],[Budget_COGS]]</f>
        <v>25</v>
      </c>
      <c r="R1796" s="5">
        <f>IF(
Table1[[#This Row],[Budget_COGS]]=0,
"",
IF(
Table1[[#This Row],[Budget_COGS]]&gt;0,
(Table1[[#This Row],[Budget_COGS]]-Table1[[#This Row],[COGS]]) / Table1[[#This Row],[Budget_COGS]],
(Table1[[#This Row],[Budget_COGS]]-Table1[[#This Row],[COGS]]) / ABS(Table1[[#This Row],[Budget_COGS]])
)
)</f>
        <v>-0.19230769230769232</v>
      </c>
      <c r="S1796" s="5" t="str">
        <f>IF(Table1[[#This Row],[COGS _Var]]&gt;=0, "Above Budget", "Below Budget")</f>
        <v>Above Budget</v>
      </c>
      <c r="T1796">
        <f>Table1[[#This Row],[Actual_Sales]]-Table1[[#This Row],[COGS]]</f>
        <v>175</v>
      </c>
      <c r="U1796">
        <v>140</v>
      </c>
      <c r="V1796">
        <f>Table1[[#This Row],[Gross_Margin]]-Table1[[#This Row],[Budget_Margin]]</f>
        <v>35</v>
      </c>
      <c r="W1796" s="5">
        <f>IF(
Table1[[#This Row],[Budget_Margin]]=0,
"",
IF(
Table1[[#This Row],[Budget_Margin]]&gt;0,
(Table1[[#This Row],[Gross_Margin]]-Table1[[#This Row],[Budget_Margin]]) / Table1[[#This Row],[Budget_Margin]],
(Table1[[#This Row],[Gross_Margin]]-Table1[[#This Row],[Budget_Margin]]) / ABS(Table1[[#This Row],[Budget_Margin]])
)
)</f>
        <v>0.25</v>
      </c>
      <c r="X1796" s="5" t="str">
        <f>IF(Table1[[#This Row],[Margin_Var]]&gt;=0, "Above Budget", "Below Budget")</f>
        <v>Above Budget</v>
      </c>
      <c r="Y1796" s="5">
        <f>IFERROR(Table1[[#This Row],[Gross_Margin]]/Table1[[#This Row],[Actual_Sales]],0)</f>
        <v>0.53030303030303028</v>
      </c>
      <c r="Z1796" s="5">
        <f>Table1[[#This Row],[Actual_Profit]]/Table1[[#This Row],[Actual_Sales]]</f>
        <v>0.32424242424242422</v>
      </c>
      <c r="AA1796">
        <v>68</v>
      </c>
      <c r="AB1796" s="5">
        <f>IFERROR(Table1[[#This Row],[Expenses]]/Table1[[#This Row],[Actual_Sales]],0)</f>
        <v>0.20606060606060606</v>
      </c>
      <c r="AC1796">
        <v>43</v>
      </c>
      <c r="AD1796">
        <v>1280</v>
      </c>
      <c r="AE1796" s="5">
        <f>IFERROR(Table1[[#This Row],[Inventory]]/Table1[[#This Row],[Actual_Sales]],0)</f>
        <v>3.8787878787878789</v>
      </c>
    </row>
    <row r="1797" spans="1:31" x14ac:dyDescent="0.25">
      <c r="A1797">
        <v>4113</v>
      </c>
      <c r="B1797">
        <v>361</v>
      </c>
      <c r="C1797">
        <v>4</v>
      </c>
      <c r="D1797" s="2">
        <v>40878</v>
      </c>
      <c r="E1797">
        <v>179</v>
      </c>
      <c r="F1797">
        <v>120</v>
      </c>
      <c r="G1797">
        <f>Table1[[#This Row],[Actual_Sales]]-Table1[[#This Row],[Budget_Sales]]</f>
        <v>59</v>
      </c>
      <c r="H1797" s="5">
        <f>IF(
Table1[[#This Row],[Budget_Sales]]=0,
"",
IF(
Table1[[#This Row],[Budget_Sales]]&gt;0,
(Table1[[#This Row],[Actual_Sales]]-Table1[[#This Row],[Budget_Sales]])/Table1[[#This Row],[Budget_Sales]],
(Table1[[#This Row],[Actual_Sales]]-Table1[[#This Row],[Budget_Sales]])/ABS(Table1[[#This Row],[Budget_Sales]])
)
)</f>
        <v>0.49166666666666664</v>
      </c>
      <c r="I1797" s="5" t="str">
        <f>IF(Table1[[#This Row],[Sales_Var]]&gt;=0,"Above Budget","Below Budget")</f>
        <v>Above Budget</v>
      </c>
      <c r="J1797">
        <f>Table1[[#This Row],[Actual_Sales]]-(Table1[[#This Row],[COGS]]+Table1[[#This Row],[Expenses]])</f>
        <v>58</v>
      </c>
      <c r="K1797">
        <v>30</v>
      </c>
      <c r="L1797">
        <f>Table1[[#This Row],[Actual_Profit]]-Table1[[#This Row],[Budget_Profit]]</f>
        <v>28</v>
      </c>
      <c r="M1797" s="5">
        <f>IF(
Table1[[#This Row],[Budget_Profit]]=0,
"",
IF(
Table1[[#This Row],[Budget_Profit]]&gt;0,
(Table1[[#This Row],[Actual_Profit]]-Table1[[#This Row],[Budget_Profit]])/Table1[[#This Row],[Budget_Profit]],
(Table1[[#This Row],[Actual_Profit]]-Table1[[#This Row],[Budget_Profit]])/ABS(Table1[[#This Row],[Budget_Profit]])
)
)</f>
        <v>0.93333333333333335</v>
      </c>
      <c r="N1797" s="5" t="str">
        <f>IF(Table1[[#This Row],[Profit_Var]]&gt;=0, "Above Budget", "Below Budget")</f>
        <v>Above Budget</v>
      </c>
      <c r="O1797">
        <v>67</v>
      </c>
      <c r="P1797">
        <v>50</v>
      </c>
      <c r="Q1797">
        <f>Table1[[#This Row],[COGS]]-Table1[[#This Row],[Budget_COGS]]</f>
        <v>17</v>
      </c>
      <c r="R1797" s="5">
        <f>IF(
Table1[[#This Row],[Budget_COGS]]=0,
"",
IF(
Table1[[#This Row],[Budget_COGS]]&gt;0,
(Table1[[#This Row],[Budget_COGS]]-Table1[[#This Row],[COGS]]) / Table1[[#This Row],[Budget_COGS]],
(Table1[[#This Row],[Budget_COGS]]-Table1[[#This Row],[COGS]]) / ABS(Table1[[#This Row],[Budget_COGS]])
)
)</f>
        <v>-0.34</v>
      </c>
      <c r="S1797" s="5" t="str">
        <f>IF(Table1[[#This Row],[COGS _Var]]&gt;=0, "Above Budget", "Below Budget")</f>
        <v>Above Budget</v>
      </c>
      <c r="T1797">
        <f>Table1[[#This Row],[Actual_Sales]]-Table1[[#This Row],[COGS]]</f>
        <v>112</v>
      </c>
      <c r="U1797">
        <v>70</v>
      </c>
      <c r="V1797">
        <f>Table1[[#This Row],[Gross_Margin]]-Table1[[#This Row],[Budget_Margin]]</f>
        <v>42</v>
      </c>
      <c r="W1797" s="5">
        <f>IF(
Table1[[#This Row],[Budget_Margin]]=0,
"",
IF(
Table1[[#This Row],[Budget_Margin]]&gt;0,
(Table1[[#This Row],[Gross_Margin]]-Table1[[#This Row],[Budget_Margin]]) / Table1[[#This Row],[Budget_Margin]],
(Table1[[#This Row],[Gross_Margin]]-Table1[[#This Row],[Budget_Margin]]) / ABS(Table1[[#This Row],[Budget_Margin]])
)
)</f>
        <v>0.6</v>
      </c>
      <c r="X1797" s="5" t="str">
        <f>IF(Table1[[#This Row],[Margin_Var]]&gt;=0, "Above Budget", "Below Budget")</f>
        <v>Above Budget</v>
      </c>
      <c r="Y1797" s="5">
        <f>IFERROR(Table1[[#This Row],[Gross_Margin]]/Table1[[#This Row],[Actual_Sales]],0)</f>
        <v>0.62569832402234637</v>
      </c>
      <c r="Z1797" s="5">
        <f>Table1[[#This Row],[Actual_Profit]]/Table1[[#This Row],[Actual_Sales]]</f>
        <v>0.32402234636871508</v>
      </c>
      <c r="AA1797">
        <v>54</v>
      </c>
      <c r="AB1797" s="5">
        <f>IFERROR(Table1[[#This Row],[Expenses]]/Table1[[#This Row],[Actual_Sales]],0)</f>
        <v>0.3016759776536313</v>
      </c>
      <c r="AC1797">
        <v>22</v>
      </c>
      <c r="AD1797">
        <v>-1239</v>
      </c>
      <c r="AE1797" s="5">
        <f>IFERROR(Table1[[#This Row],[Inventory]]/Table1[[#This Row],[Actual_Sales]],0)</f>
        <v>-6.9217877094972069</v>
      </c>
    </row>
    <row r="1798" spans="1:31" x14ac:dyDescent="0.25">
      <c r="A1798">
        <v>4203</v>
      </c>
      <c r="B1798">
        <v>720</v>
      </c>
      <c r="C1798">
        <v>6</v>
      </c>
      <c r="D1798" s="2">
        <v>40878</v>
      </c>
      <c r="E1798">
        <v>179</v>
      </c>
      <c r="F1798">
        <v>210</v>
      </c>
      <c r="G1798">
        <f>Table1[[#This Row],[Actual_Sales]]-Table1[[#This Row],[Budget_Sales]]</f>
        <v>-31</v>
      </c>
      <c r="H1798" s="5">
        <f>IF(
Table1[[#This Row],[Budget_Sales]]=0,
"",
IF(
Table1[[#This Row],[Budget_Sales]]&gt;0,
(Table1[[#This Row],[Actual_Sales]]-Table1[[#This Row],[Budget_Sales]])/Table1[[#This Row],[Budget_Sales]],
(Table1[[#This Row],[Actual_Sales]]-Table1[[#This Row],[Budget_Sales]])/ABS(Table1[[#This Row],[Budget_Sales]])
)
)</f>
        <v>-0.14761904761904762</v>
      </c>
      <c r="I1798" s="5" t="str">
        <f>IF(Table1[[#This Row],[Sales_Var]]&gt;=0,"Above Budget","Below Budget")</f>
        <v>Below Budget</v>
      </c>
      <c r="J1798">
        <f>Table1[[#This Row],[Actual_Sales]]-(Table1[[#This Row],[COGS]]+Table1[[#This Row],[Expenses]])</f>
        <v>58</v>
      </c>
      <c r="K1798">
        <v>80</v>
      </c>
      <c r="L1798">
        <f>Table1[[#This Row],[Actual_Profit]]-Table1[[#This Row],[Budget_Profit]]</f>
        <v>-22</v>
      </c>
      <c r="M1798" s="5">
        <f>IF(
Table1[[#This Row],[Budget_Profit]]=0,
"",
IF(
Table1[[#This Row],[Budget_Profit]]&gt;0,
(Table1[[#This Row],[Actual_Profit]]-Table1[[#This Row],[Budget_Profit]])/Table1[[#This Row],[Budget_Profit]],
(Table1[[#This Row],[Actual_Profit]]-Table1[[#This Row],[Budget_Profit]])/ABS(Table1[[#This Row],[Budget_Profit]])
)
)</f>
        <v>-0.27500000000000002</v>
      </c>
      <c r="N1798" s="5" t="str">
        <f>IF(Table1[[#This Row],[Profit_Var]]&gt;=0, "Above Budget", "Below Budget")</f>
        <v>Below Budget</v>
      </c>
      <c r="O1798">
        <v>67</v>
      </c>
      <c r="P1798">
        <v>80</v>
      </c>
      <c r="Q1798">
        <f>Table1[[#This Row],[COGS]]-Table1[[#This Row],[Budget_COGS]]</f>
        <v>-13</v>
      </c>
      <c r="R1798" s="5">
        <f>IF(
Table1[[#This Row],[Budget_COGS]]=0,
"",
IF(
Table1[[#This Row],[Budget_COGS]]&gt;0,
(Table1[[#This Row],[Budget_COGS]]-Table1[[#This Row],[COGS]]) / Table1[[#This Row],[Budget_COGS]],
(Table1[[#This Row],[Budget_COGS]]-Table1[[#This Row],[COGS]]) / ABS(Table1[[#This Row],[Budget_COGS]])
)
)</f>
        <v>0.16250000000000001</v>
      </c>
      <c r="S1798" s="5" t="str">
        <f>IF(Table1[[#This Row],[COGS _Var]]&gt;=0, "Above Budget", "Below Budget")</f>
        <v>Below Budget</v>
      </c>
      <c r="T1798">
        <f>Table1[[#This Row],[Actual_Sales]]-Table1[[#This Row],[COGS]]</f>
        <v>112</v>
      </c>
      <c r="U1798">
        <v>130</v>
      </c>
      <c r="V1798">
        <f>Table1[[#This Row],[Gross_Margin]]-Table1[[#This Row],[Budget_Margin]]</f>
        <v>-18</v>
      </c>
      <c r="W1798" s="5">
        <f>IF(
Table1[[#This Row],[Budget_Margin]]=0,
"",
IF(
Table1[[#This Row],[Budget_Margin]]&gt;0,
(Table1[[#This Row],[Gross_Margin]]-Table1[[#This Row],[Budget_Margin]]) / Table1[[#This Row],[Budget_Margin]],
(Table1[[#This Row],[Gross_Margin]]-Table1[[#This Row],[Budget_Margin]]) / ABS(Table1[[#This Row],[Budget_Margin]])
)
)</f>
        <v>-0.13846153846153847</v>
      </c>
      <c r="X1798" s="5" t="str">
        <f>IF(Table1[[#This Row],[Margin_Var]]&gt;=0, "Above Budget", "Below Budget")</f>
        <v>Below Budget</v>
      </c>
      <c r="Y1798" s="5">
        <f>IFERROR(Table1[[#This Row],[Gross_Margin]]/Table1[[#This Row],[Actual_Sales]],0)</f>
        <v>0.62569832402234637</v>
      </c>
      <c r="Z1798" s="5">
        <f>Table1[[#This Row],[Actual_Profit]]/Table1[[#This Row],[Actual_Sales]]</f>
        <v>0.32402234636871508</v>
      </c>
      <c r="AA1798">
        <v>54</v>
      </c>
      <c r="AB1798" s="5">
        <f>IFERROR(Table1[[#This Row],[Expenses]]/Table1[[#This Row],[Actual_Sales]],0)</f>
        <v>0.3016759776536313</v>
      </c>
      <c r="AC1798">
        <v>22</v>
      </c>
      <c r="AD1798">
        <v>677</v>
      </c>
      <c r="AE1798" s="5">
        <f>IFERROR(Table1[[#This Row],[Inventory]]/Table1[[#This Row],[Actual_Sales]],0)</f>
        <v>3.7821229050279328</v>
      </c>
    </row>
    <row r="1799" spans="1:31" x14ac:dyDescent="0.25">
      <c r="A1799">
        <v>4195</v>
      </c>
      <c r="B1799">
        <v>708</v>
      </c>
      <c r="C1799">
        <v>12</v>
      </c>
      <c r="D1799" s="2">
        <v>40878</v>
      </c>
      <c r="E1799">
        <v>179</v>
      </c>
      <c r="F1799">
        <v>130</v>
      </c>
      <c r="G1799">
        <f>Table1[[#This Row],[Actual_Sales]]-Table1[[#This Row],[Budget_Sales]]</f>
        <v>49</v>
      </c>
      <c r="H1799" s="5">
        <f>IF(
Table1[[#This Row],[Budget_Sales]]=0,
"",
IF(
Table1[[#This Row],[Budget_Sales]]&gt;0,
(Table1[[#This Row],[Actual_Sales]]-Table1[[#This Row],[Budget_Sales]])/Table1[[#This Row],[Budget_Sales]],
(Table1[[#This Row],[Actual_Sales]]-Table1[[#This Row],[Budget_Sales]])/ABS(Table1[[#This Row],[Budget_Sales]])
)
)</f>
        <v>0.37692307692307692</v>
      </c>
      <c r="I1799" s="5" t="str">
        <f>IF(Table1[[#This Row],[Sales_Var]]&gt;=0,"Above Budget","Below Budget")</f>
        <v>Above Budget</v>
      </c>
      <c r="J1799">
        <f>Table1[[#This Row],[Actual_Sales]]-(Table1[[#This Row],[COGS]]+Table1[[#This Row],[Expenses]])</f>
        <v>58</v>
      </c>
      <c r="K1799">
        <v>40</v>
      </c>
      <c r="L1799">
        <f>Table1[[#This Row],[Actual_Profit]]-Table1[[#This Row],[Budget_Profit]]</f>
        <v>18</v>
      </c>
      <c r="M1799" s="5">
        <f>IF(
Table1[[#This Row],[Budget_Profit]]=0,
"",
IF(
Table1[[#This Row],[Budget_Profit]]&gt;0,
(Table1[[#This Row],[Actual_Profit]]-Table1[[#This Row],[Budget_Profit]])/Table1[[#This Row],[Budget_Profit]],
(Table1[[#This Row],[Actual_Profit]]-Table1[[#This Row],[Budget_Profit]])/ABS(Table1[[#This Row],[Budget_Profit]])
)
)</f>
        <v>0.45</v>
      </c>
      <c r="N1799" s="5" t="str">
        <f>IF(Table1[[#This Row],[Profit_Var]]&gt;=0, "Above Budget", "Below Budget")</f>
        <v>Above Budget</v>
      </c>
      <c r="O1799">
        <v>67</v>
      </c>
      <c r="P1799">
        <v>50</v>
      </c>
      <c r="Q1799">
        <f>Table1[[#This Row],[COGS]]-Table1[[#This Row],[Budget_COGS]]</f>
        <v>17</v>
      </c>
      <c r="R1799" s="5">
        <f>IF(
Table1[[#This Row],[Budget_COGS]]=0,
"",
IF(
Table1[[#This Row],[Budget_COGS]]&gt;0,
(Table1[[#This Row],[Budget_COGS]]-Table1[[#This Row],[COGS]]) / Table1[[#This Row],[Budget_COGS]],
(Table1[[#This Row],[Budget_COGS]]-Table1[[#This Row],[COGS]]) / ABS(Table1[[#This Row],[Budget_COGS]])
)
)</f>
        <v>-0.34</v>
      </c>
      <c r="S1799" s="5" t="str">
        <f>IF(Table1[[#This Row],[COGS _Var]]&gt;=0, "Above Budget", "Below Budget")</f>
        <v>Above Budget</v>
      </c>
      <c r="T1799">
        <f>Table1[[#This Row],[Actual_Sales]]-Table1[[#This Row],[COGS]]</f>
        <v>112</v>
      </c>
      <c r="U1799">
        <v>80</v>
      </c>
      <c r="V1799">
        <f>Table1[[#This Row],[Gross_Margin]]-Table1[[#This Row],[Budget_Margin]]</f>
        <v>32</v>
      </c>
      <c r="W1799" s="5">
        <f>IF(
Table1[[#This Row],[Budget_Margin]]=0,
"",
IF(
Table1[[#This Row],[Budget_Margin]]&gt;0,
(Table1[[#This Row],[Gross_Margin]]-Table1[[#This Row],[Budget_Margin]]) / Table1[[#This Row],[Budget_Margin]],
(Table1[[#This Row],[Gross_Margin]]-Table1[[#This Row],[Budget_Margin]]) / ABS(Table1[[#This Row],[Budget_Margin]])
)
)</f>
        <v>0.4</v>
      </c>
      <c r="X1799" s="5" t="str">
        <f>IF(Table1[[#This Row],[Margin_Var]]&gt;=0, "Above Budget", "Below Budget")</f>
        <v>Above Budget</v>
      </c>
      <c r="Y1799" s="5">
        <f>IFERROR(Table1[[#This Row],[Gross_Margin]]/Table1[[#This Row],[Actual_Sales]],0)</f>
        <v>0.62569832402234637</v>
      </c>
      <c r="Z1799" s="5">
        <f>Table1[[#This Row],[Actual_Profit]]/Table1[[#This Row],[Actual_Sales]]</f>
        <v>0.32402234636871508</v>
      </c>
      <c r="AA1799">
        <v>54</v>
      </c>
      <c r="AB1799" s="5">
        <f>IFERROR(Table1[[#This Row],[Expenses]]/Table1[[#This Row],[Actual_Sales]],0)</f>
        <v>0.3016759776536313</v>
      </c>
      <c r="AC1799">
        <v>22</v>
      </c>
      <c r="AD1799">
        <v>677</v>
      </c>
      <c r="AE1799" s="5">
        <f>IFERROR(Table1[[#This Row],[Inventory]]/Table1[[#This Row],[Actual_Sales]],0)</f>
        <v>3.7821229050279328</v>
      </c>
    </row>
    <row r="1800" spans="1:31" x14ac:dyDescent="0.25">
      <c r="A1800">
        <v>4151</v>
      </c>
      <c r="B1800">
        <v>510</v>
      </c>
      <c r="C1800">
        <v>13</v>
      </c>
      <c r="D1800" s="2">
        <v>40878</v>
      </c>
      <c r="E1800">
        <v>179</v>
      </c>
      <c r="F1800">
        <v>120</v>
      </c>
      <c r="G1800">
        <f>Table1[[#This Row],[Actual_Sales]]-Table1[[#This Row],[Budget_Sales]]</f>
        <v>59</v>
      </c>
      <c r="H1800" s="5">
        <f>IF(
Table1[[#This Row],[Budget_Sales]]=0,
"",
IF(
Table1[[#This Row],[Budget_Sales]]&gt;0,
(Table1[[#This Row],[Actual_Sales]]-Table1[[#This Row],[Budget_Sales]])/Table1[[#This Row],[Budget_Sales]],
(Table1[[#This Row],[Actual_Sales]]-Table1[[#This Row],[Budget_Sales]])/ABS(Table1[[#This Row],[Budget_Sales]])
)
)</f>
        <v>0.49166666666666664</v>
      </c>
      <c r="I1800" s="5" t="str">
        <f>IF(Table1[[#This Row],[Sales_Var]]&gt;=0,"Above Budget","Below Budget")</f>
        <v>Above Budget</v>
      </c>
      <c r="J1800">
        <f>Table1[[#This Row],[Actual_Sales]]-(Table1[[#This Row],[COGS]]+Table1[[#This Row],[Expenses]])</f>
        <v>58</v>
      </c>
      <c r="K1800">
        <v>50</v>
      </c>
      <c r="L1800">
        <f>Table1[[#This Row],[Actual_Profit]]-Table1[[#This Row],[Budget_Profit]]</f>
        <v>8</v>
      </c>
      <c r="M1800" s="5">
        <f>IF(
Table1[[#This Row],[Budget_Profit]]=0,
"",
IF(
Table1[[#This Row],[Budget_Profit]]&gt;0,
(Table1[[#This Row],[Actual_Profit]]-Table1[[#This Row],[Budget_Profit]])/Table1[[#This Row],[Budget_Profit]],
(Table1[[#This Row],[Actual_Profit]]-Table1[[#This Row],[Budget_Profit]])/ABS(Table1[[#This Row],[Budget_Profit]])
)
)</f>
        <v>0.16</v>
      </c>
      <c r="N1800" s="5" t="str">
        <f>IF(Table1[[#This Row],[Profit_Var]]&gt;=0, "Above Budget", "Below Budget")</f>
        <v>Above Budget</v>
      </c>
      <c r="O1800">
        <v>67</v>
      </c>
      <c r="P1800">
        <v>40</v>
      </c>
      <c r="Q1800">
        <f>Table1[[#This Row],[COGS]]-Table1[[#This Row],[Budget_COGS]]</f>
        <v>27</v>
      </c>
      <c r="R1800" s="5">
        <f>IF(
Table1[[#This Row],[Budget_COGS]]=0,
"",
IF(
Table1[[#This Row],[Budget_COGS]]&gt;0,
(Table1[[#This Row],[Budget_COGS]]-Table1[[#This Row],[COGS]]) / Table1[[#This Row],[Budget_COGS]],
(Table1[[#This Row],[Budget_COGS]]-Table1[[#This Row],[COGS]]) / ABS(Table1[[#This Row],[Budget_COGS]])
)
)</f>
        <v>-0.67500000000000004</v>
      </c>
      <c r="S1800" s="5" t="str">
        <f>IF(Table1[[#This Row],[COGS _Var]]&gt;=0, "Above Budget", "Below Budget")</f>
        <v>Above Budget</v>
      </c>
      <c r="T1800">
        <f>Table1[[#This Row],[Actual_Sales]]-Table1[[#This Row],[COGS]]</f>
        <v>112</v>
      </c>
      <c r="U1800">
        <v>80</v>
      </c>
      <c r="V1800">
        <f>Table1[[#This Row],[Gross_Margin]]-Table1[[#This Row],[Budget_Margin]]</f>
        <v>32</v>
      </c>
      <c r="W1800" s="5">
        <f>IF(
Table1[[#This Row],[Budget_Margin]]=0,
"",
IF(
Table1[[#This Row],[Budget_Margin]]&gt;0,
(Table1[[#This Row],[Gross_Margin]]-Table1[[#This Row],[Budget_Margin]]) / Table1[[#This Row],[Budget_Margin]],
(Table1[[#This Row],[Gross_Margin]]-Table1[[#This Row],[Budget_Margin]]) / ABS(Table1[[#This Row],[Budget_Margin]])
)
)</f>
        <v>0.4</v>
      </c>
      <c r="X1800" s="5" t="str">
        <f>IF(Table1[[#This Row],[Margin_Var]]&gt;=0, "Above Budget", "Below Budget")</f>
        <v>Above Budget</v>
      </c>
      <c r="Y1800" s="5">
        <f>IFERROR(Table1[[#This Row],[Gross_Margin]]/Table1[[#This Row],[Actual_Sales]],0)</f>
        <v>0.62569832402234637</v>
      </c>
      <c r="Z1800" s="5">
        <f>Table1[[#This Row],[Actual_Profit]]/Table1[[#This Row],[Actual_Sales]]</f>
        <v>0.32402234636871508</v>
      </c>
      <c r="AA1800">
        <v>54</v>
      </c>
      <c r="AB1800" s="5">
        <f>IFERROR(Table1[[#This Row],[Expenses]]/Table1[[#This Row],[Actual_Sales]],0)</f>
        <v>0.3016759776536313</v>
      </c>
      <c r="AC1800">
        <v>22</v>
      </c>
      <c r="AD1800">
        <v>677</v>
      </c>
      <c r="AE1800" s="5">
        <f>IFERROR(Table1[[#This Row],[Inventory]]/Table1[[#This Row],[Actual_Sales]],0)</f>
        <v>3.7821229050279328</v>
      </c>
    </row>
    <row r="1801" spans="1:31" x14ac:dyDescent="0.25">
      <c r="A1801">
        <v>805</v>
      </c>
      <c r="B1801">
        <v>567</v>
      </c>
      <c r="C1801">
        <v>9</v>
      </c>
      <c r="D1801" s="2">
        <v>40299</v>
      </c>
      <c r="E1801">
        <v>71</v>
      </c>
      <c r="F1801">
        <v>60</v>
      </c>
      <c r="G1801">
        <f>Table1[[#This Row],[Actual_Sales]]-Table1[[#This Row],[Budget_Sales]]</f>
        <v>11</v>
      </c>
      <c r="H1801" s="5">
        <f>IF(
Table1[[#This Row],[Budget_Sales]]=0,
"",
IF(
Table1[[#This Row],[Budget_Sales]]&gt;0,
(Table1[[#This Row],[Actual_Sales]]-Table1[[#This Row],[Budget_Sales]])/Table1[[#This Row],[Budget_Sales]],
(Table1[[#This Row],[Actual_Sales]]-Table1[[#This Row],[Budget_Sales]])/ABS(Table1[[#This Row],[Budget_Sales]])
)
)</f>
        <v>0.18333333333333332</v>
      </c>
      <c r="I1801" s="5" t="str">
        <f>IF(Table1[[#This Row],[Sales_Var]]&gt;=0,"Above Budget","Below Budget")</f>
        <v>Above Budget</v>
      </c>
      <c r="J1801">
        <f>Table1[[#This Row],[Actual_Sales]]-(Table1[[#This Row],[COGS]]+Table1[[#This Row],[Expenses]])</f>
        <v>23</v>
      </c>
      <c r="K1801">
        <v>40</v>
      </c>
      <c r="L1801">
        <f>Table1[[#This Row],[Actual_Profit]]-Table1[[#This Row],[Budget_Profit]]</f>
        <v>-17</v>
      </c>
      <c r="M1801" s="5">
        <f>IF(
Table1[[#This Row],[Budget_Profit]]=0,
"",
IF(
Table1[[#This Row],[Budget_Profit]]&gt;0,
(Table1[[#This Row],[Actual_Profit]]-Table1[[#This Row],[Budget_Profit]])/Table1[[#This Row],[Budget_Profit]],
(Table1[[#This Row],[Actual_Profit]]-Table1[[#This Row],[Budget_Profit]])/ABS(Table1[[#This Row],[Budget_Profit]])
)
)</f>
        <v>-0.42499999999999999</v>
      </c>
      <c r="N1801" s="5" t="str">
        <f>IF(Table1[[#This Row],[Profit_Var]]&gt;=0, "Above Budget", "Below Budget")</f>
        <v>Below Budget</v>
      </c>
      <c r="O1801">
        <v>29</v>
      </c>
      <c r="P1801">
        <v>20</v>
      </c>
      <c r="Q1801">
        <f>Table1[[#This Row],[COGS]]-Table1[[#This Row],[Budget_COGS]]</f>
        <v>9</v>
      </c>
      <c r="R1801" s="5">
        <f>IF(
Table1[[#This Row],[Budget_COGS]]=0,
"",
IF(
Table1[[#This Row],[Budget_COGS]]&gt;0,
(Table1[[#This Row],[Budget_COGS]]-Table1[[#This Row],[COGS]]) / Table1[[#This Row],[Budget_COGS]],
(Table1[[#This Row],[Budget_COGS]]-Table1[[#This Row],[COGS]]) / ABS(Table1[[#This Row],[Budget_COGS]])
)
)</f>
        <v>-0.45</v>
      </c>
      <c r="S1801" s="5" t="str">
        <f>IF(Table1[[#This Row],[COGS _Var]]&gt;=0, "Above Budget", "Below Budget")</f>
        <v>Above Budget</v>
      </c>
      <c r="T1801">
        <f>Table1[[#This Row],[Actual_Sales]]-Table1[[#This Row],[COGS]]</f>
        <v>42</v>
      </c>
      <c r="U1801">
        <v>40</v>
      </c>
      <c r="V1801">
        <f>Table1[[#This Row],[Gross_Margin]]-Table1[[#This Row],[Budget_Margin]]</f>
        <v>2</v>
      </c>
      <c r="W1801" s="5">
        <f>IF(
Table1[[#This Row],[Budget_Margin]]=0,
"",
IF(
Table1[[#This Row],[Budget_Margin]]&gt;0,
(Table1[[#This Row],[Gross_Margin]]-Table1[[#This Row],[Budget_Margin]]) / Table1[[#This Row],[Budget_Margin]],
(Table1[[#This Row],[Gross_Margin]]-Table1[[#This Row],[Budget_Margin]]) / ABS(Table1[[#This Row],[Budget_Margin]])
)
)</f>
        <v>0.05</v>
      </c>
      <c r="X1801" s="5" t="str">
        <f>IF(Table1[[#This Row],[Margin_Var]]&gt;=0, "Above Budget", "Below Budget")</f>
        <v>Above Budget</v>
      </c>
      <c r="Y1801" s="5">
        <f>IFERROR(Table1[[#This Row],[Gross_Margin]]/Table1[[#This Row],[Actual_Sales]],0)</f>
        <v>0.59154929577464788</v>
      </c>
      <c r="Z1801" s="5">
        <f>Table1[[#This Row],[Actual_Profit]]/Table1[[#This Row],[Actual_Sales]]</f>
        <v>0.323943661971831</v>
      </c>
      <c r="AA1801">
        <v>19</v>
      </c>
      <c r="AB1801" s="5">
        <f>IFERROR(Table1[[#This Row],[Expenses]]/Table1[[#This Row],[Actual_Sales]],0)</f>
        <v>0.26760563380281688</v>
      </c>
      <c r="AC1801">
        <v>8</v>
      </c>
      <c r="AD1801">
        <v>835</v>
      </c>
      <c r="AE1801" s="5">
        <f>IFERROR(Table1[[#This Row],[Inventory]]/Table1[[#This Row],[Actual_Sales]],0)</f>
        <v>11.76056338028169</v>
      </c>
    </row>
    <row r="1802" spans="1:31" x14ac:dyDescent="0.25">
      <c r="A1802">
        <v>2448</v>
      </c>
      <c r="B1802">
        <v>801</v>
      </c>
      <c r="C1802">
        <v>1</v>
      </c>
      <c r="D1802" s="2">
        <v>40575</v>
      </c>
      <c r="E1802">
        <v>176</v>
      </c>
      <c r="F1802">
        <v>200</v>
      </c>
      <c r="G1802">
        <f>Table1[[#This Row],[Actual_Sales]]-Table1[[#This Row],[Budget_Sales]]</f>
        <v>-24</v>
      </c>
      <c r="H1802" s="5">
        <f>IF(
Table1[[#This Row],[Budget_Sales]]=0,
"",
IF(
Table1[[#This Row],[Budget_Sales]]&gt;0,
(Table1[[#This Row],[Actual_Sales]]-Table1[[#This Row],[Budget_Sales]])/Table1[[#This Row],[Budget_Sales]],
(Table1[[#This Row],[Actual_Sales]]-Table1[[#This Row],[Budget_Sales]])/ABS(Table1[[#This Row],[Budget_Sales]])
)
)</f>
        <v>-0.12</v>
      </c>
      <c r="I1802" s="5" t="str">
        <f>IF(Table1[[#This Row],[Sales_Var]]&gt;=0,"Above Budget","Below Budget")</f>
        <v>Below Budget</v>
      </c>
      <c r="J1802">
        <f>Table1[[#This Row],[Actual_Sales]]-(Table1[[#This Row],[COGS]]+Table1[[#This Row],[Expenses]])</f>
        <v>57</v>
      </c>
      <c r="K1802">
        <v>70</v>
      </c>
      <c r="L1802">
        <f>Table1[[#This Row],[Actual_Profit]]-Table1[[#This Row],[Budget_Profit]]</f>
        <v>-13</v>
      </c>
      <c r="M1802" s="5">
        <f>IF(
Table1[[#This Row],[Budget_Profit]]=0,
"",
IF(
Table1[[#This Row],[Budget_Profit]]&gt;0,
(Table1[[#This Row],[Actual_Profit]]-Table1[[#This Row],[Budget_Profit]])/Table1[[#This Row],[Budget_Profit]],
(Table1[[#This Row],[Actual_Profit]]-Table1[[#This Row],[Budget_Profit]])/ABS(Table1[[#This Row],[Budget_Profit]])
)
)</f>
        <v>-0.18571428571428572</v>
      </c>
      <c r="N1802" s="5" t="str">
        <f>IF(Table1[[#This Row],[Profit_Var]]&gt;=0, "Above Budget", "Below Budget")</f>
        <v>Below Budget</v>
      </c>
      <c r="O1802">
        <v>75</v>
      </c>
      <c r="P1802">
        <v>90</v>
      </c>
      <c r="Q1802">
        <f>Table1[[#This Row],[COGS]]-Table1[[#This Row],[Budget_COGS]]</f>
        <v>-15</v>
      </c>
      <c r="R1802" s="5">
        <f>IF(
Table1[[#This Row],[Budget_COGS]]=0,
"",
IF(
Table1[[#This Row],[Budget_COGS]]&gt;0,
(Table1[[#This Row],[Budget_COGS]]-Table1[[#This Row],[COGS]]) / Table1[[#This Row],[Budget_COGS]],
(Table1[[#This Row],[Budget_COGS]]-Table1[[#This Row],[COGS]]) / ABS(Table1[[#This Row],[Budget_COGS]])
)
)</f>
        <v>0.16666666666666666</v>
      </c>
      <c r="S1802" s="5" t="str">
        <f>IF(Table1[[#This Row],[COGS _Var]]&gt;=0, "Above Budget", "Below Budget")</f>
        <v>Below Budget</v>
      </c>
      <c r="T1802">
        <f>Table1[[#This Row],[Actual_Sales]]-Table1[[#This Row],[COGS]]</f>
        <v>101</v>
      </c>
      <c r="U1802">
        <v>110</v>
      </c>
      <c r="V1802">
        <f>Table1[[#This Row],[Gross_Margin]]-Table1[[#This Row],[Budget_Margin]]</f>
        <v>-9</v>
      </c>
      <c r="W1802" s="5">
        <f>IF(
Table1[[#This Row],[Budget_Margin]]=0,
"",
IF(
Table1[[#This Row],[Budget_Margin]]&gt;0,
(Table1[[#This Row],[Gross_Margin]]-Table1[[#This Row],[Budget_Margin]]) / Table1[[#This Row],[Budget_Margin]],
(Table1[[#This Row],[Gross_Margin]]-Table1[[#This Row],[Budget_Margin]]) / ABS(Table1[[#This Row],[Budget_Margin]])
)
)</f>
        <v>-8.1818181818181818E-2</v>
      </c>
      <c r="X1802" s="5" t="str">
        <f>IF(Table1[[#This Row],[Margin_Var]]&gt;=0, "Above Budget", "Below Budget")</f>
        <v>Below Budget</v>
      </c>
      <c r="Y1802" s="5">
        <f>IFERROR(Table1[[#This Row],[Gross_Margin]]/Table1[[#This Row],[Actual_Sales]],0)</f>
        <v>0.57386363636363635</v>
      </c>
      <c r="Z1802" s="5">
        <f>Table1[[#This Row],[Actual_Profit]]/Table1[[#This Row],[Actual_Sales]]</f>
        <v>0.32386363636363635</v>
      </c>
      <c r="AA1802">
        <v>44</v>
      </c>
      <c r="AB1802" s="5">
        <f>IFERROR(Table1[[#This Row],[Expenses]]/Table1[[#This Row],[Actual_Sales]],0)</f>
        <v>0.25</v>
      </c>
      <c r="AC1802">
        <v>23</v>
      </c>
      <c r="AD1802">
        <v>956</v>
      </c>
      <c r="AE1802" s="5">
        <f>IFERROR(Table1[[#This Row],[Inventory]]/Table1[[#This Row],[Actual_Sales]],0)</f>
        <v>5.4318181818181817</v>
      </c>
    </row>
    <row r="1803" spans="1:31" x14ac:dyDescent="0.25">
      <c r="A1803">
        <v>2410</v>
      </c>
      <c r="B1803">
        <v>636</v>
      </c>
      <c r="C1803">
        <v>3</v>
      </c>
      <c r="D1803" s="2">
        <v>40575</v>
      </c>
      <c r="E1803">
        <v>176</v>
      </c>
      <c r="F1803">
        <v>170</v>
      </c>
      <c r="G1803">
        <f>Table1[[#This Row],[Actual_Sales]]-Table1[[#This Row],[Budget_Sales]]</f>
        <v>6</v>
      </c>
      <c r="H1803" s="5">
        <f>IF(
Table1[[#This Row],[Budget_Sales]]=0,
"",
IF(
Table1[[#This Row],[Budget_Sales]]&gt;0,
(Table1[[#This Row],[Actual_Sales]]-Table1[[#This Row],[Budget_Sales]])/Table1[[#This Row],[Budget_Sales]],
(Table1[[#This Row],[Actual_Sales]]-Table1[[#This Row],[Budget_Sales]])/ABS(Table1[[#This Row],[Budget_Sales]])
)
)</f>
        <v>3.5294117647058823E-2</v>
      </c>
      <c r="I1803" s="5" t="str">
        <f>IF(Table1[[#This Row],[Sales_Var]]&gt;=0,"Above Budget","Below Budget")</f>
        <v>Above Budget</v>
      </c>
      <c r="J1803">
        <f>Table1[[#This Row],[Actual_Sales]]-(Table1[[#This Row],[COGS]]+Table1[[#This Row],[Expenses]])</f>
        <v>57</v>
      </c>
      <c r="K1803">
        <v>60</v>
      </c>
      <c r="L1803">
        <f>Table1[[#This Row],[Actual_Profit]]-Table1[[#This Row],[Budget_Profit]]</f>
        <v>-3</v>
      </c>
      <c r="M1803" s="5">
        <f>IF(
Table1[[#This Row],[Budget_Profit]]=0,
"",
IF(
Table1[[#This Row],[Budget_Profit]]&gt;0,
(Table1[[#This Row],[Actual_Profit]]-Table1[[#This Row],[Budget_Profit]])/Table1[[#This Row],[Budget_Profit]],
(Table1[[#This Row],[Actual_Profit]]-Table1[[#This Row],[Budget_Profit]])/ABS(Table1[[#This Row],[Budget_Profit]])
)
)</f>
        <v>-0.05</v>
      </c>
      <c r="N1803" s="5" t="str">
        <f>IF(Table1[[#This Row],[Profit_Var]]&gt;=0, "Above Budget", "Below Budget")</f>
        <v>Below Budget</v>
      </c>
      <c r="O1803">
        <v>75</v>
      </c>
      <c r="P1803">
        <v>70</v>
      </c>
      <c r="Q1803">
        <f>Table1[[#This Row],[COGS]]-Table1[[#This Row],[Budget_COGS]]</f>
        <v>5</v>
      </c>
      <c r="R1803" s="5">
        <f>IF(
Table1[[#This Row],[Budget_COGS]]=0,
"",
IF(
Table1[[#This Row],[Budget_COGS]]&gt;0,
(Table1[[#This Row],[Budget_COGS]]-Table1[[#This Row],[COGS]]) / Table1[[#This Row],[Budget_COGS]],
(Table1[[#This Row],[Budget_COGS]]-Table1[[#This Row],[COGS]]) / ABS(Table1[[#This Row],[Budget_COGS]])
)
)</f>
        <v>-7.1428571428571425E-2</v>
      </c>
      <c r="S1803" s="5" t="str">
        <f>IF(Table1[[#This Row],[COGS _Var]]&gt;=0, "Above Budget", "Below Budget")</f>
        <v>Above Budget</v>
      </c>
      <c r="T1803">
        <f>Table1[[#This Row],[Actual_Sales]]-Table1[[#This Row],[COGS]]</f>
        <v>101</v>
      </c>
      <c r="U1803">
        <v>100</v>
      </c>
      <c r="V1803">
        <f>Table1[[#This Row],[Gross_Margin]]-Table1[[#This Row],[Budget_Margin]]</f>
        <v>1</v>
      </c>
      <c r="W1803" s="5">
        <f>IF(
Table1[[#This Row],[Budget_Margin]]=0,
"",
IF(
Table1[[#This Row],[Budget_Margin]]&gt;0,
(Table1[[#This Row],[Gross_Margin]]-Table1[[#This Row],[Budget_Margin]]) / Table1[[#This Row],[Budget_Margin]],
(Table1[[#This Row],[Gross_Margin]]-Table1[[#This Row],[Budget_Margin]]) / ABS(Table1[[#This Row],[Budget_Margin]])
)
)</f>
        <v>0.01</v>
      </c>
      <c r="X1803" s="5" t="str">
        <f>IF(Table1[[#This Row],[Margin_Var]]&gt;=0, "Above Budget", "Below Budget")</f>
        <v>Above Budget</v>
      </c>
      <c r="Y1803" s="5">
        <f>IFERROR(Table1[[#This Row],[Gross_Margin]]/Table1[[#This Row],[Actual_Sales]],0)</f>
        <v>0.57386363636363635</v>
      </c>
      <c r="Z1803" s="5">
        <f>Table1[[#This Row],[Actual_Profit]]/Table1[[#This Row],[Actual_Sales]]</f>
        <v>0.32386363636363635</v>
      </c>
      <c r="AA1803">
        <v>44</v>
      </c>
      <c r="AB1803" s="5">
        <f>IFERROR(Table1[[#This Row],[Expenses]]/Table1[[#This Row],[Actual_Sales]],0)</f>
        <v>0.25</v>
      </c>
      <c r="AC1803">
        <v>23</v>
      </c>
      <c r="AD1803">
        <v>956</v>
      </c>
      <c r="AE1803" s="5">
        <f>IFERROR(Table1[[#This Row],[Inventory]]/Table1[[#This Row],[Actual_Sales]],0)</f>
        <v>5.4318181818181817</v>
      </c>
    </row>
    <row r="1804" spans="1:31" x14ac:dyDescent="0.25">
      <c r="A1804">
        <v>2303</v>
      </c>
      <c r="B1804">
        <v>203</v>
      </c>
      <c r="C1804">
        <v>10</v>
      </c>
      <c r="D1804" s="2">
        <v>40575</v>
      </c>
      <c r="E1804">
        <v>176</v>
      </c>
      <c r="F1804">
        <v>120</v>
      </c>
      <c r="G1804">
        <f>Table1[[#This Row],[Actual_Sales]]-Table1[[#This Row],[Budget_Sales]]</f>
        <v>56</v>
      </c>
      <c r="H1804" s="5">
        <f>IF(
Table1[[#This Row],[Budget_Sales]]=0,
"",
IF(
Table1[[#This Row],[Budget_Sales]]&gt;0,
(Table1[[#This Row],[Actual_Sales]]-Table1[[#This Row],[Budget_Sales]])/Table1[[#This Row],[Budget_Sales]],
(Table1[[#This Row],[Actual_Sales]]-Table1[[#This Row],[Budget_Sales]])/ABS(Table1[[#This Row],[Budget_Sales]])
)
)</f>
        <v>0.46666666666666667</v>
      </c>
      <c r="I1804" s="5" t="str">
        <f>IF(Table1[[#This Row],[Sales_Var]]&gt;=0,"Above Budget","Below Budget")</f>
        <v>Above Budget</v>
      </c>
      <c r="J1804">
        <f>Table1[[#This Row],[Actual_Sales]]-(Table1[[#This Row],[COGS]]+Table1[[#This Row],[Expenses]])</f>
        <v>57</v>
      </c>
      <c r="K1804">
        <v>50</v>
      </c>
      <c r="L1804">
        <f>Table1[[#This Row],[Actual_Profit]]-Table1[[#This Row],[Budget_Profit]]</f>
        <v>7</v>
      </c>
      <c r="M1804" s="5">
        <f>IF(
Table1[[#This Row],[Budget_Profit]]=0,
"",
IF(
Table1[[#This Row],[Budget_Profit]]&gt;0,
(Table1[[#This Row],[Actual_Profit]]-Table1[[#This Row],[Budget_Profit]])/Table1[[#This Row],[Budget_Profit]],
(Table1[[#This Row],[Actual_Profit]]-Table1[[#This Row],[Budget_Profit]])/ABS(Table1[[#This Row],[Budget_Profit]])
)
)</f>
        <v>0.14000000000000001</v>
      </c>
      <c r="N1804" s="5" t="str">
        <f>IF(Table1[[#This Row],[Profit_Var]]&gt;=0, "Above Budget", "Below Budget")</f>
        <v>Above Budget</v>
      </c>
      <c r="O1804">
        <v>75</v>
      </c>
      <c r="P1804">
        <v>50</v>
      </c>
      <c r="Q1804">
        <f>Table1[[#This Row],[COGS]]-Table1[[#This Row],[Budget_COGS]]</f>
        <v>25</v>
      </c>
      <c r="R1804" s="5">
        <f>IF(
Table1[[#This Row],[Budget_COGS]]=0,
"",
IF(
Table1[[#This Row],[Budget_COGS]]&gt;0,
(Table1[[#This Row],[Budget_COGS]]-Table1[[#This Row],[COGS]]) / Table1[[#This Row],[Budget_COGS]],
(Table1[[#This Row],[Budget_COGS]]-Table1[[#This Row],[COGS]]) / ABS(Table1[[#This Row],[Budget_COGS]])
)
)</f>
        <v>-0.5</v>
      </c>
      <c r="S1804" s="5" t="str">
        <f>IF(Table1[[#This Row],[COGS _Var]]&gt;=0, "Above Budget", "Below Budget")</f>
        <v>Above Budget</v>
      </c>
      <c r="T1804">
        <f>Table1[[#This Row],[Actual_Sales]]-Table1[[#This Row],[COGS]]</f>
        <v>101</v>
      </c>
      <c r="U1804">
        <v>70</v>
      </c>
      <c r="V1804">
        <f>Table1[[#This Row],[Gross_Margin]]-Table1[[#This Row],[Budget_Margin]]</f>
        <v>31</v>
      </c>
      <c r="W1804" s="5">
        <f>IF(
Table1[[#This Row],[Budget_Margin]]=0,
"",
IF(
Table1[[#This Row],[Budget_Margin]]&gt;0,
(Table1[[#This Row],[Gross_Margin]]-Table1[[#This Row],[Budget_Margin]]) / Table1[[#This Row],[Budget_Margin]],
(Table1[[#This Row],[Gross_Margin]]-Table1[[#This Row],[Budget_Margin]]) / ABS(Table1[[#This Row],[Budget_Margin]])
)
)</f>
        <v>0.44285714285714284</v>
      </c>
      <c r="X1804" s="5" t="str">
        <f>IF(Table1[[#This Row],[Margin_Var]]&gt;=0, "Above Budget", "Below Budget")</f>
        <v>Above Budget</v>
      </c>
      <c r="Y1804" s="5">
        <f>IFERROR(Table1[[#This Row],[Gross_Margin]]/Table1[[#This Row],[Actual_Sales]],0)</f>
        <v>0.57386363636363635</v>
      </c>
      <c r="Z1804" s="5">
        <f>Table1[[#This Row],[Actual_Profit]]/Table1[[#This Row],[Actual_Sales]]</f>
        <v>0.32386363636363635</v>
      </c>
      <c r="AA1804">
        <v>44</v>
      </c>
      <c r="AB1804" s="5">
        <f>IFERROR(Table1[[#This Row],[Expenses]]/Table1[[#This Row],[Actual_Sales]],0)</f>
        <v>0.25</v>
      </c>
      <c r="AC1804">
        <v>23</v>
      </c>
      <c r="AD1804">
        <v>956</v>
      </c>
      <c r="AE1804" s="5">
        <f>IFERROR(Table1[[#This Row],[Inventory]]/Table1[[#This Row],[Actual_Sales]],0)</f>
        <v>5.4318181818181817</v>
      </c>
    </row>
    <row r="1805" spans="1:31" x14ac:dyDescent="0.25">
      <c r="A1805">
        <v>445</v>
      </c>
      <c r="B1805">
        <v>580</v>
      </c>
      <c r="C1805">
        <v>6</v>
      </c>
      <c r="D1805" s="2">
        <v>40238</v>
      </c>
      <c r="E1805">
        <v>210</v>
      </c>
      <c r="F1805">
        <v>180</v>
      </c>
      <c r="G1805">
        <f>Table1[[#This Row],[Actual_Sales]]-Table1[[#This Row],[Budget_Sales]]</f>
        <v>30</v>
      </c>
      <c r="H1805" s="5">
        <f>IF(
Table1[[#This Row],[Budget_Sales]]=0,
"",
IF(
Table1[[#This Row],[Budget_Sales]]&gt;0,
(Table1[[#This Row],[Actual_Sales]]-Table1[[#This Row],[Budget_Sales]])/Table1[[#This Row],[Budget_Sales]],
(Table1[[#This Row],[Actual_Sales]]-Table1[[#This Row],[Budget_Sales]])/ABS(Table1[[#This Row],[Budget_Sales]])
)
)</f>
        <v>0.16666666666666666</v>
      </c>
      <c r="I1805" s="5" t="str">
        <f>IF(Table1[[#This Row],[Sales_Var]]&gt;=0,"Above Budget","Below Budget")</f>
        <v>Above Budget</v>
      </c>
      <c r="J1805">
        <f>Table1[[#This Row],[Actual_Sales]]-(Table1[[#This Row],[COGS]]+Table1[[#This Row],[Expenses]])</f>
        <v>68</v>
      </c>
      <c r="K1805">
        <v>70</v>
      </c>
      <c r="L1805">
        <f>Table1[[#This Row],[Actual_Profit]]-Table1[[#This Row],[Budget_Profit]]</f>
        <v>-2</v>
      </c>
      <c r="M1805" s="5">
        <f>IF(
Table1[[#This Row],[Budget_Profit]]=0,
"",
IF(
Table1[[#This Row],[Budget_Profit]]&gt;0,
(Table1[[#This Row],[Actual_Profit]]-Table1[[#This Row],[Budget_Profit]])/Table1[[#This Row],[Budget_Profit]],
(Table1[[#This Row],[Actual_Profit]]-Table1[[#This Row],[Budget_Profit]])/ABS(Table1[[#This Row],[Budget_Profit]])
)
)</f>
        <v>-2.8571428571428571E-2</v>
      </c>
      <c r="N1805" s="5" t="str">
        <f>IF(Table1[[#This Row],[Profit_Var]]&gt;=0, "Above Budget", "Below Budget")</f>
        <v>Below Budget</v>
      </c>
      <c r="O1805">
        <v>84</v>
      </c>
      <c r="P1805">
        <v>70</v>
      </c>
      <c r="Q1805">
        <f>Table1[[#This Row],[COGS]]-Table1[[#This Row],[Budget_COGS]]</f>
        <v>14</v>
      </c>
      <c r="R1805" s="5">
        <f>IF(
Table1[[#This Row],[Budget_COGS]]=0,
"",
IF(
Table1[[#This Row],[Budget_COGS]]&gt;0,
(Table1[[#This Row],[Budget_COGS]]-Table1[[#This Row],[COGS]]) / Table1[[#This Row],[Budget_COGS]],
(Table1[[#This Row],[Budget_COGS]]-Table1[[#This Row],[COGS]]) / ABS(Table1[[#This Row],[Budget_COGS]])
)
)</f>
        <v>-0.2</v>
      </c>
      <c r="S1805" s="5" t="str">
        <f>IF(Table1[[#This Row],[COGS _Var]]&gt;=0, "Above Budget", "Below Budget")</f>
        <v>Above Budget</v>
      </c>
      <c r="T1805">
        <f>Table1[[#This Row],[Actual_Sales]]-Table1[[#This Row],[COGS]]</f>
        <v>126</v>
      </c>
      <c r="U1805">
        <v>110</v>
      </c>
      <c r="V1805">
        <f>Table1[[#This Row],[Gross_Margin]]-Table1[[#This Row],[Budget_Margin]]</f>
        <v>16</v>
      </c>
      <c r="W1805" s="5">
        <f>IF(
Table1[[#This Row],[Budget_Margin]]=0,
"",
IF(
Table1[[#This Row],[Budget_Margin]]&gt;0,
(Table1[[#This Row],[Gross_Margin]]-Table1[[#This Row],[Budget_Margin]]) / Table1[[#This Row],[Budget_Margin]],
(Table1[[#This Row],[Gross_Margin]]-Table1[[#This Row],[Budget_Margin]]) / ABS(Table1[[#This Row],[Budget_Margin]])
)
)</f>
        <v>0.14545454545454545</v>
      </c>
      <c r="X1805" s="5" t="str">
        <f>IF(Table1[[#This Row],[Margin_Var]]&gt;=0, "Above Budget", "Below Budget")</f>
        <v>Above Budget</v>
      </c>
      <c r="Y1805" s="5">
        <f>IFERROR(Table1[[#This Row],[Gross_Margin]]/Table1[[#This Row],[Actual_Sales]],0)</f>
        <v>0.6</v>
      </c>
      <c r="Z1805" s="5">
        <f>Table1[[#This Row],[Actual_Profit]]/Table1[[#This Row],[Actual_Sales]]</f>
        <v>0.32380952380952382</v>
      </c>
      <c r="AA1805">
        <v>58</v>
      </c>
      <c r="AB1805" s="5">
        <f>IFERROR(Table1[[#This Row],[Expenses]]/Table1[[#This Row],[Actual_Sales]],0)</f>
        <v>0.27619047619047621</v>
      </c>
      <c r="AC1805">
        <v>27</v>
      </c>
      <c r="AD1805">
        <v>632</v>
      </c>
      <c r="AE1805" s="5">
        <f>IFERROR(Table1[[#This Row],[Inventory]]/Table1[[#This Row],[Actual_Sales]],0)</f>
        <v>3.0095238095238095</v>
      </c>
    </row>
    <row r="1806" spans="1:31" x14ac:dyDescent="0.25">
      <c r="A1806">
        <v>425</v>
      </c>
      <c r="B1806">
        <v>513</v>
      </c>
      <c r="C1806">
        <v>11</v>
      </c>
      <c r="D1806" s="2">
        <v>40238</v>
      </c>
      <c r="E1806">
        <v>210</v>
      </c>
      <c r="F1806">
        <v>180</v>
      </c>
      <c r="G1806">
        <f>Table1[[#This Row],[Actual_Sales]]-Table1[[#This Row],[Budget_Sales]]</f>
        <v>30</v>
      </c>
      <c r="H1806" s="5">
        <f>IF(
Table1[[#This Row],[Budget_Sales]]=0,
"",
IF(
Table1[[#This Row],[Budget_Sales]]&gt;0,
(Table1[[#This Row],[Actual_Sales]]-Table1[[#This Row],[Budget_Sales]])/Table1[[#This Row],[Budget_Sales]],
(Table1[[#This Row],[Actual_Sales]]-Table1[[#This Row],[Budget_Sales]])/ABS(Table1[[#This Row],[Budget_Sales]])
)
)</f>
        <v>0.16666666666666666</v>
      </c>
      <c r="I1806" s="5" t="str">
        <f>IF(Table1[[#This Row],[Sales_Var]]&gt;=0,"Above Budget","Below Budget")</f>
        <v>Above Budget</v>
      </c>
      <c r="J1806">
        <f>Table1[[#This Row],[Actual_Sales]]-(Table1[[#This Row],[COGS]]+Table1[[#This Row],[Expenses]])</f>
        <v>68</v>
      </c>
      <c r="K1806">
        <v>60</v>
      </c>
      <c r="L1806">
        <f>Table1[[#This Row],[Actual_Profit]]-Table1[[#This Row],[Budget_Profit]]</f>
        <v>8</v>
      </c>
      <c r="M1806" s="5">
        <f>IF(
Table1[[#This Row],[Budget_Profit]]=0,
"",
IF(
Table1[[#This Row],[Budget_Profit]]&gt;0,
(Table1[[#This Row],[Actual_Profit]]-Table1[[#This Row],[Budget_Profit]])/Table1[[#This Row],[Budget_Profit]],
(Table1[[#This Row],[Actual_Profit]]-Table1[[#This Row],[Budget_Profit]])/ABS(Table1[[#This Row],[Budget_Profit]])
)
)</f>
        <v>0.13333333333333333</v>
      </c>
      <c r="N1806" s="5" t="str">
        <f>IF(Table1[[#This Row],[Profit_Var]]&gt;=0, "Above Budget", "Below Budget")</f>
        <v>Above Budget</v>
      </c>
      <c r="O1806">
        <v>84</v>
      </c>
      <c r="P1806">
        <v>70</v>
      </c>
      <c r="Q1806">
        <f>Table1[[#This Row],[COGS]]-Table1[[#This Row],[Budget_COGS]]</f>
        <v>14</v>
      </c>
      <c r="R1806" s="5">
        <f>IF(
Table1[[#This Row],[Budget_COGS]]=0,
"",
IF(
Table1[[#This Row],[Budget_COGS]]&gt;0,
(Table1[[#This Row],[Budget_COGS]]-Table1[[#This Row],[COGS]]) / Table1[[#This Row],[Budget_COGS]],
(Table1[[#This Row],[Budget_COGS]]-Table1[[#This Row],[COGS]]) / ABS(Table1[[#This Row],[Budget_COGS]])
)
)</f>
        <v>-0.2</v>
      </c>
      <c r="S1806" s="5" t="str">
        <f>IF(Table1[[#This Row],[COGS _Var]]&gt;=0, "Above Budget", "Below Budget")</f>
        <v>Above Budget</v>
      </c>
      <c r="T1806">
        <f>Table1[[#This Row],[Actual_Sales]]-Table1[[#This Row],[COGS]]</f>
        <v>126</v>
      </c>
      <c r="U1806">
        <v>110</v>
      </c>
      <c r="V1806">
        <f>Table1[[#This Row],[Gross_Margin]]-Table1[[#This Row],[Budget_Margin]]</f>
        <v>16</v>
      </c>
      <c r="W1806" s="5">
        <f>IF(
Table1[[#This Row],[Budget_Margin]]=0,
"",
IF(
Table1[[#This Row],[Budget_Margin]]&gt;0,
(Table1[[#This Row],[Gross_Margin]]-Table1[[#This Row],[Budget_Margin]]) / Table1[[#This Row],[Budget_Margin]],
(Table1[[#This Row],[Gross_Margin]]-Table1[[#This Row],[Budget_Margin]]) / ABS(Table1[[#This Row],[Budget_Margin]])
)
)</f>
        <v>0.14545454545454545</v>
      </c>
      <c r="X1806" s="5" t="str">
        <f>IF(Table1[[#This Row],[Margin_Var]]&gt;=0, "Above Budget", "Below Budget")</f>
        <v>Above Budget</v>
      </c>
      <c r="Y1806" s="5">
        <f>IFERROR(Table1[[#This Row],[Gross_Margin]]/Table1[[#This Row],[Actual_Sales]],0)</f>
        <v>0.6</v>
      </c>
      <c r="Z1806" s="5">
        <f>Table1[[#This Row],[Actual_Profit]]/Table1[[#This Row],[Actual_Sales]]</f>
        <v>0.32380952380952382</v>
      </c>
      <c r="AA1806">
        <v>58</v>
      </c>
      <c r="AB1806" s="5">
        <f>IFERROR(Table1[[#This Row],[Expenses]]/Table1[[#This Row],[Actual_Sales]],0)</f>
        <v>0.27619047619047621</v>
      </c>
      <c r="AC1806">
        <v>27</v>
      </c>
      <c r="AD1806">
        <v>632</v>
      </c>
      <c r="AE1806" s="5">
        <f>IFERROR(Table1[[#This Row],[Inventory]]/Table1[[#This Row],[Actual_Sales]],0)</f>
        <v>3.0095238095238095</v>
      </c>
    </row>
    <row r="1807" spans="1:31" x14ac:dyDescent="0.25">
      <c r="A1807">
        <v>412</v>
      </c>
      <c r="B1807">
        <v>503</v>
      </c>
      <c r="C1807">
        <v>12</v>
      </c>
      <c r="D1807" s="2">
        <v>40238</v>
      </c>
      <c r="E1807">
        <v>210</v>
      </c>
      <c r="F1807">
        <v>140</v>
      </c>
      <c r="G1807">
        <f>Table1[[#This Row],[Actual_Sales]]-Table1[[#This Row],[Budget_Sales]]</f>
        <v>70</v>
      </c>
      <c r="H1807" s="5">
        <f>IF(
Table1[[#This Row],[Budget_Sales]]=0,
"",
IF(
Table1[[#This Row],[Budget_Sales]]&gt;0,
(Table1[[#This Row],[Actual_Sales]]-Table1[[#This Row],[Budget_Sales]])/Table1[[#This Row],[Budget_Sales]],
(Table1[[#This Row],[Actual_Sales]]-Table1[[#This Row],[Budget_Sales]])/ABS(Table1[[#This Row],[Budget_Sales]])
)
)</f>
        <v>0.5</v>
      </c>
      <c r="I1807" s="5" t="str">
        <f>IF(Table1[[#This Row],[Sales_Var]]&gt;=0,"Above Budget","Below Budget")</f>
        <v>Above Budget</v>
      </c>
      <c r="J1807">
        <f>Table1[[#This Row],[Actual_Sales]]-(Table1[[#This Row],[COGS]]+Table1[[#This Row],[Expenses]])</f>
        <v>68</v>
      </c>
      <c r="K1807">
        <v>60</v>
      </c>
      <c r="L1807">
        <f>Table1[[#This Row],[Actual_Profit]]-Table1[[#This Row],[Budget_Profit]]</f>
        <v>8</v>
      </c>
      <c r="M1807" s="5">
        <f>IF(
Table1[[#This Row],[Budget_Profit]]=0,
"",
IF(
Table1[[#This Row],[Budget_Profit]]&gt;0,
(Table1[[#This Row],[Actual_Profit]]-Table1[[#This Row],[Budget_Profit]])/Table1[[#This Row],[Budget_Profit]],
(Table1[[#This Row],[Actual_Profit]]-Table1[[#This Row],[Budget_Profit]])/ABS(Table1[[#This Row],[Budget_Profit]])
)
)</f>
        <v>0.13333333333333333</v>
      </c>
      <c r="N1807" s="5" t="str">
        <f>IF(Table1[[#This Row],[Profit_Var]]&gt;=0, "Above Budget", "Below Budget")</f>
        <v>Above Budget</v>
      </c>
      <c r="O1807">
        <v>84</v>
      </c>
      <c r="P1807">
        <v>50</v>
      </c>
      <c r="Q1807">
        <f>Table1[[#This Row],[COGS]]-Table1[[#This Row],[Budget_COGS]]</f>
        <v>34</v>
      </c>
      <c r="R1807" s="5">
        <f>IF(
Table1[[#This Row],[Budget_COGS]]=0,
"",
IF(
Table1[[#This Row],[Budget_COGS]]&gt;0,
(Table1[[#This Row],[Budget_COGS]]-Table1[[#This Row],[COGS]]) / Table1[[#This Row],[Budget_COGS]],
(Table1[[#This Row],[Budget_COGS]]-Table1[[#This Row],[COGS]]) / ABS(Table1[[#This Row],[Budget_COGS]])
)
)</f>
        <v>-0.68</v>
      </c>
      <c r="S1807" s="5" t="str">
        <f>IF(Table1[[#This Row],[COGS _Var]]&gt;=0, "Above Budget", "Below Budget")</f>
        <v>Above Budget</v>
      </c>
      <c r="T1807">
        <f>Table1[[#This Row],[Actual_Sales]]-Table1[[#This Row],[COGS]]</f>
        <v>126</v>
      </c>
      <c r="U1807">
        <v>90</v>
      </c>
      <c r="V1807">
        <f>Table1[[#This Row],[Gross_Margin]]-Table1[[#This Row],[Budget_Margin]]</f>
        <v>36</v>
      </c>
      <c r="W1807" s="5">
        <f>IF(
Table1[[#This Row],[Budget_Margin]]=0,
"",
IF(
Table1[[#This Row],[Budget_Margin]]&gt;0,
(Table1[[#This Row],[Gross_Margin]]-Table1[[#This Row],[Budget_Margin]]) / Table1[[#This Row],[Budget_Margin]],
(Table1[[#This Row],[Gross_Margin]]-Table1[[#This Row],[Budget_Margin]]) / ABS(Table1[[#This Row],[Budget_Margin]])
)
)</f>
        <v>0.4</v>
      </c>
      <c r="X1807" s="5" t="str">
        <f>IF(Table1[[#This Row],[Margin_Var]]&gt;=0, "Above Budget", "Below Budget")</f>
        <v>Above Budget</v>
      </c>
      <c r="Y1807" s="5">
        <f>IFERROR(Table1[[#This Row],[Gross_Margin]]/Table1[[#This Row],[Actual_Sales]],0)</f>
        <v>0.6</v>
      </c>
      <c r="Z1807" s="5">
        <f>Table1[[#This Row],[Actual_Profit]]/Table1[[#This Row],[Actual_Sales]]</f>
        <v>0.32380952380952382</v>
      </c>
      <c r="AA1807">
        <v>58</v>
      </c>
      <c r="AB1807" s="5">
        <f>IFERROR(Table1[[#This Row],[Expenses]]/Table1[[#This Row],[Actual_Sales]],0)</f>
        <v>0.27619047619047621</v>
      </c>
      <c r="AC1807">
        <v>27</v>
      </c>
      <c r="AD1807">
        <v>632</v>
      </c>
      <c r="AE1807" s="5">
        <f>IFERROR(Table1[[#This Row],[Inventory]]/Table1[[#This Row],[Actual_Sales]],0)</f>
        <v>3.0095238095238095</v>
      </c>
    </row>
    <row r="1808" spans="1:31" x14ac:dyDescent="0.25">
      <c r="A1808">
        <v>166</v>
      </c>
      <c r="B1808">
        <v>954</v>
      </c>
      <c r="C1808">
        <v>2</v>
      </c>
      <c r="D1808" s="2">
        <v>40179</v>
      </c>
      <c r="E1808">
        <v>210</v>
      </c>
      <c r="F1808">
        <v>190</v>
      </c>
      <c r="G1808">
        <f>Table1[[#This Row],[Actual_Sales]]-Table1[[#This Row],[Budget_Sales]]</f>
        <v>20</v>
      </c>
      <c r="H1808" s="5">
        <f>IF(
Table1[[#This Row],[Budget_Sales]]=0,
"",
IF(
Table1[[#This Row],[Budget_Sales]]&gt;0,
(Table1[[#This Row],[Actual_Sales]]-Table1[[#This Row],[Budget_Sales]])/Table1[[#This Row],[Budget_Sales]],
(Table1[[#This Row],[Actual_Sales]]-Table1[[#This Row],[Budget_Sales]])/ABS(Table1[[#This Row],[Budget_Sales]])
)
)</f>
        <v>0.10526315789473684</v>
      </c>
      <c r="I1808" s="5" t="str">
        <f>IF(Table1[[#This Row],[Sales_Var]]&gt;=0,"Above Budget","Below Budget")</f>
        <v>Above Budget</v>
      </c>
      <c r="J1808">
        <f>Table1[[#This Row],[Actual_Sales]]-(Table1[[#This Row],[COGS]]+Table1[[#This Row],[Expenses]])</f>
        <v>68</v>
      </c>
      <c r="K1808">
        <v>70</v>
      </c>
      <c r="L1808">
        <f>Table1[[#This Row],[Actual_Profit]]-Table1[[#This Row],[Budget_Profit]]</f>
        <v>-2</v>
      </c>
      <c r="M1808" s="5">
        <f>IF(
Table1[[#This Row],[Budget_Profit]]=0,
"",
IF(
Table1[[#This Row],[Budget_Profit]]&gt;0,
(Table1[[#This Row],[Actual_Profit]]-Table1[[#This Row],[Budget_Profit]])/Table1[[#This Row],[Budget_Profit]],
(Table1[[#This Row],[Actual_Profit]]-Table1[[#This Row],[Budget_Profit]])/ABS(Table1[[#This Row],[Budget_Profit]])
)
)</f>
        <v>-2.8571428571428571E-2</v>
      </c>
      <c r="N1808" s="5" t="str">
        <f>IF(Table1[[#This Row],[Profit_Var]]&gt;=0, "Above Budget", "Below Budget")</f>
        <v>Below Budget</v>
      </c>
      <c r="O1808">
        <v>84</v>
      </c>
      <c r="P1808">
        <v>80</v>
      </c>
      <c r="Q1808">
        <f>Table1[[#This Row],[COGS]]-Table1[[#This Row],[Budget_COGS]]</f>
        <v>4</v>
      </c>
      <c r="R1808" s="5">
        <f>IF(
Table1[[#This Row],[Budget_COGS]]=0,
"",
IF(
Table1[[#This Row],[Budget_COGS]]&gt;0,
(Table1[[#This Row],[Budget_COGS]]-Table1[[#This Row],[COGS]]) / Table1[[#This Row],[Budget_COGS]],
(Table1[[#This Row],[Budget_COGS]]-Table1[[#This Row],[COGS]]) / ABS(Table1[[#This Row],[Budget_COGS]])
)
)</f>
        <v>-0.05</v>
      </c>
      <c r="S1808" s="5" t="str">
        <f>IF(Table1[[#This Row],[COGS _Var]]&gt;=0, "Above Budget", "Below Budget")</f>
        <v>Above Budget</v>
      </c>
      <c r="T1808">
        <f>Table1[[#This Row],[Actual_Sales]]-Table1[[#This Row],[COGS]]</f>
        <v>126</v>
      </c>
      <c r="U1808">
        <v>110</v>
      </c>
      <c r="V1808">
        <f>Table1[[#This Row],[Gross_Margin]]-Table1[[#This Row],[Budget_Margin]]</f>
        <v>16</v>
      </c>
      <c r="W1808" s="5">
        <f>IF(
Table1[[#This Row],[Budget_Margin]]=0,
"",
IF(
Table1[[#This Row],[Budget_Margin]]&gt;0,
(Table1[[#This Row],[Gross_Margin]]-Table1[[#This Row],[Budget_Margin]]) / Table1[[#This Row],[Budget_Margin]],
(Table1[[#This Row],[Gross_Margin]]-Table1[[#This Row],[Budget_Margin]]) / ABS(Table1[[#This Row],[Budget_Margin]])
)
)</f>
        <v>0.14545454545454545</v>
      </c>
      <c r="X1808" s="5" t="str">
        <f>IF(Table1[[#This Row],[Margin_Var]]&gt;=0, "Above Budget", "Below Budget")</f>
        <v>Above Budget</v>
      </c>
      <c r="Y1808" s="5">
        <f>IFERROR(Table1[[#This Row],[Gross_Margin]]/Table1[[#This Row],[Actual_Sales]],0)</f>
        <v>0.6</v>
      </c>
      <c r="Z1808" s="5">
        <f>Table1[[#This Row],[Actual_Profit]]/Table1[[#This Row],[Actual_Sales]]</f>
        <v>0.32380952380952382</v>
      </c>
      <c r="AA1808">
        <v>58</v>
      </c>
      <c r="AB1808" s="5">
        <f>IFERROR(Table1[[#This Row],[Expenses]]/Table1[[#This Row],[Actual_Sales]],0)</f>
        <v>0.27619047619047621</v>
      </c>
      <c r="AC1808">
        <v>27</v>
      </c>
      <c r="AD1808">
        <v>651</v>
      </c>
      <c r="AE1808" s="5">
        <f>IFERROR(Table1[[#This Row],[Inventory]]/Table1[[#This Row],[Actual_Sales]],0)</f>
        <v>3.1</v>
      </c>
    </row>
    <row r="1809" spans="1:31" x14ac:dyDescent="0.25">
      <c r="A1809">
        <v>88</v>
      </c>
      <c r="B1809">
        <v>567</v>
      </c>
      <c r="C1809">
        <v>11</v>
      </c>
      <c r="D1809" s="2">
        <v>40179</v>
      </c>
      <c r="E1809">
        <v>210</v>
      </c>
      <c r="F1809">
        <v>180</v>
      </c>
      <c r="G1809">
        <f>Table1[[#This Row],[Actual_Sales]]-Table1[[#This Row],[Budget_Sales]]</f>
        <v>30</v>
      </c>
      <c r="H1809" s="5">
        <f>IF(
Table1[[#This Row],[Budget_Sales]]=0,
"",
IF(
Table1[[#This Row],[Budget_Sales]]&gt;0,
(Table1[[#This Row],[Actual_Sales]]-Table1[[#This Row],[Budget_Sales]])/Table1[[#This Row],[Budget_Sales]],
(Table1[[#This Row],[Actual_Sales]]-Table1[[#This Row],[Budget_Sales]])/ABS(Table1[[#This Row],[Budget_Sales]])
)
)</f>
        <v>0.16666666666666666</v>
      </c>
      <c r="I1809" s="5" t="str">
        <f>IF(Table1[[#This Row],[Sales_Var]]&gt;=0,"Above Budget","Below Budget")</f>
        <v>Above Budget</v>
      </c>
      <c r="J1809">
        <f>Table1[[#This Row],[Actual_Sales]]-(Table1[[#This Row],[COGS]]+Table1[[#This Row],[Expenses]])</f>
        <v>68</v>
      </c>
      <c r="K1809">
        <v>60</v>
      </c>
      <c r="L1809">
        <f>Table1[[#This Row],[Actual_Profit]]-Table1[[#This Row],[Budget_Profit]]</f>
        <v>8</v>
      </c>
      <c r="M1809" s="5">
        <f>IF(
Table1[[#This Row],[Budget_Profit]]=0,
"",
IF(
Table1[[#This Row],[Budget_Profit]]&gt;0,
(Table1[[#This Row],[Actual_Profit]]-Table1[[#This Row],[Budget_Profit]])/Table1[[#This Row],[Budget_Profit]],
(Table1[[#This Row],[Actual_Profit]]-Table1[[#This Row],[Budget_Profit]])/ABS(Table1[[#This Row],[Budget_Profit]])
)
)</f>
        <v>0.13333333333333333</v>
      </c>
      <c r="N1809" s="5" t="str">
        <f>IF(Table1[[#This Row],[Profit_Var]]&gt;=0, "Above Budget", "Below Budget")</f>
        <v>Above Budget</v>
      </c>
      <c r="O1809">
        <v>84</v>
      </c>
      <c r="P1809">
        <v>70</v>
      </c>
      <c r="Q1809">
        <f>Table1[[#This Row],[COGS]]-Table1[[#This Row],[Budget_COGS]]</f>
        <v>14</v>
      </c>
      <c r="R1809" s="5">
        <f>IF(
Table1[[#This Row],[Budget_COGS]]=0,
"",
IF(
Table1[[#This Row],[Budget_COGS]]&gt;0,
(Table1[[#This Row],[Budget_COGS]]-Table1[[#This Row],[COGS]]) / Table1[[#This Row],[Budget_COGS]],
(Table1[[#This Row],[Budget_COGS]]-Table1[[#This Row],[COGS]]) / ABS(Table1[[#This Row],[Budget_COGS]])
)
)</f>
        <v>-0.2</v>
      </c>
      <c r="S1809" s="5" t="str">
        <f>IF(Table1[[#This Row],[COGS _Var]]&gt;=0, "Above Budget", "Below Budget")</f>
        <v>Above Budget</v>
      </c>
      <c r="T1809">
        <f>Table1[[#This Row],[Actual_Sales]]-Table1[[#This Row],[COGS]]</f>
        <v>126</v>
      </c>
      <c r="U1809">
        <v>110</v>
      </c>
      <c r="V1809">
        <f>Table1[[#This Row],[Gross_Margin]]-Table1[[#This Row],[Budget_Margin]]</f>
        <v>16</v>
      </c>
      <c r="W1809" s="5">
        <f>IF(
Table1[[#This Row],[Budget_Margin]]=0,
"",
IF(
Table1[[#This Row],[Budget_Margin]]&gt;0,
(Table1[[#This Row],[Gross_Margin]]-Table1[[#This Row],[Budget_Margin]]) / Table1[[#This Row],[Budget_Margin]],
(Table1[[#This Row],[Gross_Margin]]-Table1[[#This Row],[Budget_Margin]]) / ABS(Table1[[#This Row],[Budget_Margin]])
)
)</f>
        <v>0.14545454545454545</v>
      </c>
      <c r="X1809" s="5" t="str">
        <f>IF(Table1[[#This Row],[Margin_Var]]&gt;=0, "Above Budget", "Below Budget")</f>
        <v>Above Budget</v>
      </c>
      <c r="Y1809" s="5">
        <f>IFERROR(Table1[[#This Row],[Gross_Margin]]/Table1[[#This Row],[Actual_Sales]],0)</f>
        <v>0.6</v>
      </c>
      <c r="Z1809" s="5">
        <f>Table1[[#This Row],[Actual_Profit]]/Table1[[#This Row],[Actual_Sales]]</f>
        <v>0.32380952380952382</v>
      </c>
      <c r="AA1809">
        <v>58</v>
      </c>
      <c r="AB1809" s="5">
        <f>IFERROR(Table1[[#This Row],[Expenses]]/Table1[[#This Row],[Actual_Sales]],0)</f>
        <v>0.27619047619047621</v>
      </c>
      <c r="AC1809">
        <v>27</v>
      </c>
      <c r="AD1809">
        <v>651</v>
      </c>
      <c r="AE1809" s="5">
        <f>IFERROR(Table1[[#This Row],[Inventory]]/Table1[[#This Row],[Actual_Sales]],0)</f>
        <v>3.1</v>
      </c>
    </row>
    <row r="1810" spans="1:31" x14ac:dyDescent="0.25">
      <c r="A1810">
        <v>69</v>
      </c>
      <c r="B1810">
        <v>503</v>
      </c>
      <c r="C1810">
        <v>12</v>
      </c>
      <c r="D1810" s="2">
        <v>40179</v>
      </c>
      <c r="E1810">
        <v>210</v>
      </c>
      <c r="F1810">
        <v>140</v>
      </c>
      <c r="G1810">
        <f>Table1[[#This Row],[Actual_Sales]]-Table1[[#This Row],[Budget_Sales]]</f>
        <v>70</v>
      </c>
      <c r="H1810" s="5">
        <f>IF(
Table1[[#This Row],[Budget_Sales]]=0,
"",
IF(
Table1[[#This Row],[Budget_Sales]]&gt;0,
(Table1[[#This Row],[Actual_Sales]]-Table1[[#This Row],[Budget_Sales]])/Table1[[#This Row],[Budget_Sales]],
(Table1[[#This Row],[Actual_Sales]]-Table1[[#This Row],[Budget_Sales]])/ABS(Table1[[#This Row],[Budget_Sales]])
)
)</f>
        <v>0.5</v>
      </c>
      <c r="I1810" s="5" t="str">
        <f>IF(Table1[[#This Row],[Sales_Var]]&gt;=0,"Above Budget","Below Budget")</f>
        <v>Above Budget</v>
      </c>
      <c r="J1810">
        <f>Table1[[#This Row],[Actual_Sales]]-(Table1[[#This Row],[COGS]]+Table1[[#This Row],[Expenses]])</f>
        <v>68</v>
      </c>
      <c r="K1810">
        <v>60</v>
      </c>
      <c r="L1810">
        <f>Table1[[#This Row],[Actual_Profit]]-Table1[[#This Row],[Budget_Profit]]</f>
        <v>8</v>
      </c>
      <c r="M1810" s="5">
        <f>IF(
Table1[[#This Row],[Budget_Profit]]=0,
"",
IF(
Table1[[#This Row],[Budget_Profit]]&gt;0,
(Table1[[#This Row],[Actual_Profit]]-Table1[[#This Row],[Budget_Profit]])/Table1[[#This Row],[Budget_Profit]],
(Table1[[#This Row],[Actual_Profit]]-Table1[[#This Row],[Budget_Profit]])/ABS(Table1[[#This Row],[Budget_Profit]])
)
)</f>
        <v>0.13333333333333333</v>
      </c>
      <c r="N1810" s="5" t="str">
        <f>IF(Table1[[#This Row],[Profit_Var]]&gt;=0, "Above Budget", "Below Budget")</f>
        <v>Above Budget</v>
      </c>
      <c r="O1810">
        <v>84</v>
      </c>
      <c r="P1810">
        <v>50</v>
      </c>
      <c r="Q1810">
        <f>Table1[[#This Row],[COGS]]-Table1[[#This Row],[Budget_COGS]]</f>
        <v>34</v>
      </c>
      <c r="R1810" s="5">
        <f>IF(
Table1[[#This Row],[Budget_COGS]]=0,
"",
IF(
Table1[[#This Row],[Budget_COGS]]&gt;0,
(Table1[[#This Row],[Budget_COGS]]-Table1[[#This Row],[COGS]]) / Table1[[#This Row],[Budget_COGS]],
(Table1[[#This Row],[Budget_COGS]]-Table1[[#This Row],[COGS]]) / ABS(Table1[[#This Row],[Budget_COGS]])
)
)</f>
        <v>-0.68</v>
      </c>
      <c r="S1810" s="5" t="str">
        <f>IF(Table1[[#This Row],[COGS _Var]]&gt;=0, "Above Budget", "Below Budget")</f>
        <v>Above Budget</v>
      </c>
      <c r="T1810">
        <f>Table1[[#This Row],[Actual_Sales]]-Table1[[#This Row],[COGS]]</f>
        <v>126</v>
      </c>
      <c r="U1810">
        <v>90</v>
      </c>
      <c r="V1810">
        <f>Table1[[#This Row],[Gross_Margin]]-Table1[[#This Row],[Budget_Margin]]</f>
        <v>36</v>
      </c>
      <c r="W1810" s="5">
        <f>IF(
Table1[[#This Row],[Budget_Margin]]=0,
"",
IF(
Table1[[#This Row],[Budget_Margin]]&gt;0,
(Table1[[#This Row],[Gross_Margin]]-Table1[[#This Row],[Budget_Margin]]) / Table1[[#This Row],[Budget_Margin]],
(Table1[[#This Row],[Gross_Margin]]-Table1[[#This Row],[Budget_Margin]]) / ABS(Table1[[#This Row],[Budget_Margin]])
)
)</f>
        <v>0.4</v>
      </c>
      <c r="X1810" s="5" t="str">
        <f>IF(Table1[[#This Row],[Margin_Var]]&gt;=0, "Above Budget", "Below Budget")</f>
        <v>Above Budget</v>
      </c>
      <c r="Y1810" s="5">
        <f>IFERROR(Table1[[#This Row],[Gross_Margin]]/Table1[[#This Row],[Actual_Sales]],0)</f>
        <v>0.6</v>
      </c>
      <c r="Z1810" s="5">
        <f>Table1[[#This Row],[Actual_Profit]]/Table1[[#This Row],[Actual_Sales]]</f>
        <v>0.32380952380952382</v>
      </c>
      <c r="AA1810">
        <v>58</v>
      </c>
      <c r="AB1810" s="5">
        <f>IFERROR(Table1[[#This Row],[Expenses]]/Table1[[#This Row],[Actual_Sales]],0)</f>
        <v>0.27619047619047621</v>
      </c>
      <c r="AC1810">
        <v>27</v>
      </c>
      <c r="AD1810">
        <v>651</v>
      </c>
      <c r="AE1810" s="5">
        <f>IFERROR(Table1[[#This Row],[Inventory]]/Table1[[#This Row],[Actual_Sales]],0)</f>
        <v>3.1</v>
      </c>
    </row>
    <row r="1811" spans="1:31" x14ac:dyDescent="0.25">
      <c r="A1811">
        <v>3089</v>
      </c>
      <c r="B1811">
        <v>510</v>
      </c>
      <c r="C1811">
        <v>4</v>
      </c>
      <c r="D1811" s="2">
        <v>40695</v>
      </c>
      <c r="E1811">
        <v>516</v>
      </c>
      <c r="F1811">
        <v>500</v>
      </c>
      <c r="G1811">
        <f>Table1[[#This Row],[Actual_Sales]]-Table1[[#This Row],[Budget_Sales]]</f>
        <v>16</v>
      </c>
      <c r="H1811" s="5">
        <f>IF(
Table1[[#This Row],[Budget_Sales]]=0,
"",
IF(
Table1[[#This Row],[Budget_Sales]]&gt;0,
(Table1[[#This Row],[Actual_Sales]]-Table1[[#This Row],[Budget_Sales]])/Table1[[#This Row],[Budget_Sales]],
(Table1[[#This Row],[Actual_Sales]]-Table1[[#This Row],[Budget_Sales]])/ABS(Table1[[#This Row],[Budget_Sales]])
)
)</f>
        <v>3.2000000000000001E-2</v>
      </c>
      <c r="I1811" s="5" t="str">
        <f>IF(Table1[[#This Row],[Sales_Var]]&gt;=0,"Above Budget","Below Budget")</f>
        <v>Above Budget</v>
      </c>
      <c r="J1811">
        <f>Table1[[#This Row],[Actual_Sales]]-(Table1[[#This Row],[COGS]]+Table1[[#This Row],[Expenses]])</f>
        <v>167</v>
      </c>
      <c r="K1811">
        <v>180</v>
      </c>
      <c r="L1811">
        <f>Table1[[#This Row],[Actual_Profit]]-Table1[[#This Row],[Budget_Profit]]</f>
        <v>-13</v>
      </c>
      <c r="M1811" s="5">
        <f>IF(
Table1[[#This Row],[Budget_Profit]]=0,
"",
IF(
Table1[[#This Row],[Budget_Profit]]&gt;0,
(Table1[[#This Row],[Actual_Profit]]-Table1[[#This Row],[Budget_Profit]])/Table1[[#This Row],[Budget_Profit]],
(Table1[[#This Row],[Actual_Profit]]-Table1[[#This Row],[Budget_Profit]])/ABS(Table1[[#This Row],[Budget_Profit]])
)
)</f>
        <v>-7.2222222222222215E-2</v>
      </c>
      <c r="N1811" s="5" t="str">
        <f>IF(Table1[[#This Row],[Profit_Var]]&gt;=0, "Above Budget", "Below Budget")</f>
        <v>Below Budget</v>
      </c>
      <c r="O1811">
        <v>260</v>
      </c>
      <c r="P1811">
        <v>240</v>
      </c>
      <c r="Q1811">
        <f>Table1[[#This Row],[COGS]]-Table1[[#This Row],[Budget_COGS]]</f>
        <v>20</v>
      </c>
      <c r="R1811" s="5">
        <f>IF(
Table1[[#This Row],[Budget_COGS]]=0,
"",
IF(
Table1[[#This Row],[Budget_COGS]]&gt;0,
(Table1[[#This Row],[Budget_COGS]]-Table1[[#This Row],[COGS]]) / Table1[[#This Row],[Budget_COGS]],
(Table1[[#This Row],[Budget_COGS]]-Table1[[#This Row],[COGS]]) / ABS(Table1[[#This Row],[Budget_COGS]])
)
)</f>
        <v>-8.3333333333333329E-2</v>
      </c>
      <c r="S1811" s="5" t="str">
        <f>IF(Table1[[#This Row],[COGS _Var]]&gt;=0, "Above Budget", "Below Budget")</f>
        <v>Above Budget</v>
      </c>
      <c r="T1811">
        <f>Table1[[#This Row],[Actual_Sales]]-Table1[[#This Row],[COGS]]</f>
        <v>256</v>
      </c>
      <c r="U1811">
        <v>260</v>
      </c>
      <c r="V1811">
        <f>Table1[[#This Row],[Gross_Margin]]-Table1[[#This Row],[Budget_Margin]]</f>
        <v>-4</v>
      </c>
      <c r="W1811" s="5">
        <f>IF(
Table1[[#This Row],[Budget_Margin]]=0,
"",
IF(
Table1[[#This Row],[Budget_Margin]]&gt;0,
(Table1[[#This Row],[Gross_Margin]]-Table1[[#This Row],[Budget_Margin]]) / Table1[[#This Row],[Budget_Margin]],
(Table1[[#This Row],[Gross_Margin]]-Table1[[#This Row],[Budget_Margin]]) / ABS(Table1[[#This Row],[Budget_Margin]])
)
)</f>
        <v>-1.5384615384615385E-2</v>
      </c>
      <c r="X1811" s="5" t="str">
        <f>IF(Table1[[#This Row],[Margin_Var]]&gt;=0, "Above Budget", "Below Budget")</f>
        <v>Below Budget</v>
      </c>
      <c r="Y1811" s="5">
        <f>IFERROR(Table1[[#This Row],[Gross_Margin]]/Table1[[#This Row],[Actual_Sales]],0)</f>
        <v>0.49612403100775193</v>
      </c>
      <c r="Z1811" s="5">
        <f>Table1[[#This Row],[Actual_Profit]]/Table1[[#This Row],[Actual_Sales]]</f>
        <v>0.3236434108527132</v>
      </c>
      <c r="AA1811">
        <v>89</v>
      </c>
      <c r="AB1811" s="5">
        <f>IFERROR(Table1[[#This Row],[Expenses]]/Table1[[#This Row],[Actual_Sales]],0)</f>
        <v>0.17248062015503876</v>
      </c>
      <c r="AC1811">
        <v>72</v>
      </c>
      <c r="AD1811">
        <v>1715</v>
      </c>
      <c r="AE1811" s="5">
        <f>IFERROR(Table1[[#This Row],[Inventory]]/Table1[[#This Row],[Actual_Sales]],0)</f>
        <v>3.3236434108527133</v>
      </c>
    </row>
    <row r="1812" spans="1:31" x14ac:dyDescent="0.25">
      <c r="A1812">
        <v>3148</v>
      </c>
      <c r="B1812">
        <v>775</v>
      </c>
      <c r="C1812">
        <v>12</v>
      </c>
      <c r="D1812" s="2">
        <v>40695</v>
      </c>
      <c r="E1812">
        <v>516</v>
      </c>
      <c r="F1812">
        <v>350</v>
      </c>
      <c r="G1812">
        <f>Table1[[#This Row],[Actual_Sales]]-Table1[[#This Row],[Budget_Sales]]</f>
        <v>166</v>
      </c>
      <c r="H1812" s="5">
        <f>IF(
Table1[[#This Row],[Budget_Sales]]=0,
"",
IF(
Table1[[#This Row],[Budget_Sales]]&gt;0,
(Table1[[#This Row],[Actual_Sales]]-Table1[[#This Row],[Budget_Sales]])/Table1[[#This Row],[Budget_Sales]],
(Table1[[#This Row],[Actual_Sales]]-Table1[[#This Row],[Budget_Sales]])/ABS(Table1[[#This Row],[Budget_Sales]])
)
)</f>
        <v>0.47428571428571431</v>
      </c>
      <c r="I1812" s="5" t="str">
        <f>IF(Table1[[#This Row],[Sales_Var]]&gt;=0,"Above Budget","Below Budget")</f>
        <v>Above Budget</v>
      </c>
      <c r="J1812">
        <f>Table1[[#This Row],[Actual_Sales]]-(Table1[[#This Row],[COGS]]+Table1[[#This Row],[Expenses]])</f>
        <v>167</v>
      </c>
      <c r="K1812">
        <v>120</v>
      </c>
      <c r="L1812">
        <f>Table1[[#This Row],[Actual_Profit]]-Table1[[#This Row],[Budget_Profit]]</f>
        <v>47</v>
      </c>
      <c r="M1812" s="5">
        <f>IF(
Table1[[#This Row],[Budget_Profit]]=0,
"",
IF(
Table1[[#This Row],[Budget_Profit]]&gt;0,
(Table1[[#This Row],[Actual_Profit]]-Table1[[#This Row],[Budget_Profit]])/Table1[[#This Row],[Budget_Profit]],
(Table1[[#This Row],[Actual_Profit]]-Table1[[#This Row],[Budget_Profit]])/ABS(Table1[[#This Row],[Budget_Profit]])
)
)</f>
        <v>0.39166666666666666</v>
      </c>
      <c r="N1812" s="5" t="str">
        <f>IF(Table1[[#This Row],[Profit_Var]]&gt;=0, "Above Budget", "Below Budget")</f>
        <v>Above Budget</v>
      </c>
      <c r="O1812">
        <v>260</v>
      </c>
      <c r="P1812">
        <v>170</v>
      </c>
      <c r="Q1812">
        <f>Table1[[#This Row],[COGS]]-Table1[[#This Row],[Budget_COGS]]</f>
        <v>90</v>
      </c>
      <c r="R1812" s="5">
        <f>IF(
Table1[[#This Row],[Budget_COGS]]=0,
"",
IF(
Table1[[#This Row],[Budget_COGS]]&gt;0,
(Table1[[#This Row],[Budget_COGS]]-Table1[[#This Row],[COGS]]) / Table1[[#This Row],[Budget_COGS]],
(Table1[[#This Row],[Budget_COGS]]-Table1[[#This Row],[COGS]]) / ABS(Table1[[#This Row],[Budget_COGS]])
)
)</f>
        <v>-0.52941176470588236</v>
      </c>
      <c r="S1812" s="5" t="str">
        <f>IF(Table1[[#This Row],[COGS _Var]]&gt;=0, "Above Budget", "Below Budget")</f>
        <v>Above Budget</v>
      </c>
      <c r="T1812">
        <f>Table1[[#This Row],[Actual_Sales]]-Table1[[#This Row],[COGS]]</f>
        <v>256</v>
      </c>
      <c r="U1812">
        <v>180</v>
      </c>
      <c r="V1812">
        <f>Table1[[#This Row],[Gross_Margin]]-Table1[[#This Row],[Budget_Margin]]</f>
        <v>76</v>
      </c>
      <c r="W1812" s="5">
        <f>IF(
Table1[[#This Row],[Budget_Margin]]=0,
"",
IF(
Table1[[#This Row],[Budget_Margin]]&gt;0,
(Table1[[#This Row],[Gross_Margin]]-Table1[[#This Row],[Budget_Margin]]) / Table1[[#This Row],[Budget_Margin]],
(Table1[[#This Row],[Gross_Margin]]-Table1[[#This Row],[Budget_Margin]]) / ABS(Table1[[#This Row],[Budget_Margin]])
)
)</f>
        <v>0.42222222222222222</v>
      </c>
      <c r="X1812" s="5" t="str">
        <f>IF(Table1[[#This Row],[Margin_Var]]&gt;=0, "Above Budget", "Below Budget")</f>
        <v>Above Budget</v>
      </c>
      <c r="Y1812" s="5">
        <f>IFERROR(Table1[[#This Row],[Gross_Margin]]/Table1[[#This Row],[Actual_Sales]],0)</f>
        <v>0.49612403100775193</v>
      </c>
      <c r="Z1812" s="5">
        <f>Table1[[#This Row],[Actual_Profit]]/Table1[[#This Row],[Actual_Sales]]</f>
        <v>0.3236434108527132</v>
      </c>
      <c r="AA1812">
        <v>89</v>
      </c>
      <c r="AB1812" s="5">
        <f>IFERROR(Table1[[#This Row],[Expenses]]/Table1[[#This Row],[Actual_Sales]],0)</f>
        <v>0.17248062015503876</v>
      </c>
      <c r="AC1812">
        <v>72</v>
      </c>
      <c r="AD1812">
        <v>1715</v>
      </c>
      <c r="AE1812" s="5">
        <f>IFERROR(Table1[[#This Row],[Inventory]]/Table1[[#This Row],[Actual_Sales]],0)</f>
        <v>3.3236434108527133</v>
      </c>
    </row>
    <row r="1813" spans="1:31" x14ac:dyDescent="0.25">
      <c r="A1813">
        <v>2944</v>
      </c>
      <c r="B1813">
        <v>650</v>
      </c>
      <c r="C1813">
        <v>4</v>
      </c>
      <c r="D1813" s="2">
        <v>40664</v>
      </c>
      <c r="E1813">
        <v>516</v>
      </c>
      <c r="F1813">
        <v>500</v>
      </c>
      <c r="G1813">
        <f>Table1[[#This Row],[Actual_Sales]]-Table1[[#This Row],[Budget_Sales]]</f>
        <v>16</v>
      </c>
      <c r="H1813" s="5">
        <f>IF(
Table1[[#This Row],[Budget_Sales]]=0,
"",
IF(
Table1[[#This Row],[Budget_Sales]]&gt;0,
(Table1[[#This Row],[Actual_Sales]]-Table1[[#This Row],[Budget_Sales]])/Table1[[#This Row],[Budget_Sales]],
(Table1[[#This Row],[Actual_Sales]]-Table1[[#This Row],[Budget_Sales]])/ABS(Table1[[#This Row],[Budget_Sales]])
)
)</f>
        <v>3.2000000000000001E-2</v>
      </c>
      <c r="I1813" s="5" t="str">
        <f>IF(Table1[[#This Row],[Sales_Var]]&gt;=0,"Above Budget","Below Budget")</f>
        <v>Above Budget</v>
      </c>
      <c r="J1813">
        <f>Table1[[#This Row],[Actual_Sales]]-(Table1[[#This Row],[COGS]]+Table1[[#This Row],[Expenses]])</f>
        <v>167</v>
      </c>
      <c r="K1813">
        <v>180</v>
      </c>
      <c r="L1813">
        <f>Table1[[#This Row],[Actual_Profit]]-Table1[[#This Row],[Budget_Profit]]</f>
        <v>-13</v>
      </c>
      <c r="M1813" s="5">
        <f>IF(
Table1[[#This Row],[Budget_Profit]]=0,
"",
IF(
Table1[[#This Row],[Budget_Profit]]&gt;0,
(Table1[[#This Row],[Actual_Profit]]-Table1[[#This Row],[Budget_Profit]])/Table1[[#This Row],[Budget_Profit]],
(Table1[[#This Row],[Actual_Profit]]-Table1[[#This Row],[Budget_Profit]])/ABS(Table1[[#This Row],[Budget_Profit]])
)
)</f>
        <v>-7.2222222222222215E-2</v>
      </c>
      <c r="N1813" s="5" t="str">
        <f>IF(Table1[[#This Row],[Profit_Var]]&gt;=0, "Above Budget", "Below Budget")</f>
        <v>Below Budget</v>
      </c>
      <c r="O1813">
        <v>260</v>
      </c>
      <c r="P1813">
        <v>240</v>
      </c>
      <c r="Q1813">
        <f>Table1[[#This Row],[COGS]]-Table1[[#This Row],[Budget_COGS]]</f>
        <v>20</v>
      </c>
      <c r="R1813" s="5">
        <f>IF(
Table1[[#This Row],[Budget_COGS]]=0,
"",
IF(
Table1[[#This Row],[Budget_COGS]]&gt;0,
(Table1[[#This Row],[Budget_COGS]]-Table1[[#This Row],[COGS]]) / Table1[[#This Row],[Budget_COGS]],
(Table1[[#This Row],[Budget_COGS]]-Table1[[#This Row],[COGS]]) / ABS(Table1[[#This Row],[Budget_COGS]])
)
)</f>
        <v>-8.3333333333333329E-2</v>
      </c>
      <c r="S1813" s="5" t="str">
        <f>IF(Table1[[#This Row],[COGS _Var]]&gt;=0, "Above Budget", "Below Budget")</f>
        <v>Above Budget</v>
      </c>
      <c r="T1813">
        <f>Table1[[#This Row],[Actual_Sales]]-Table1[[#This Row],[COGS]]</f>
        <v>256</v>
      </c>
      <c r="U1813">
        <v>260</v>
      </c>
      <c r="V1813">
        <f>Table1[[#This Row],[Gross_Margin]]-Table1[[#This Row],[Budget_Margin]]</f>
        <v>-4</v>
      </c>
      <c r="W1813" s="5">
        <f>IF(
Table1[[#This Row],[Budget_Margin]]=0,
"",
IF(
Table1[[#This Row],[Budget_Margin]]&gt;0,
(Table1[[#This Row],[Gross_Margin]]-Table1[[#This Row],[Budget_Margin]]) / Table1[[#This Row],[Budget_Margin]],
(Table1[[#This Row],[Gross_Margin]]-Table1[[#This Row],[Budget_Margin]]) / ABS(Table1[[#This Row],[Budget_Margin]])
)
)</f>
        <v>-1.5384615384615385E-2</v>
      </c>
      <c r="X1813" s="5" t="str">
        <f>IF(Table1[[#This Row],[Margin_Var]]&gt;=0, "Above Budget", "Below Budget")</f>
        <v>Below Budget</v>
      </c>
      <c r="Y1813" s="5">
        <f>IFERROR(Table1[[#This Row],[Gross_Margin]]/Table1[[#This Row],[Actual_Sales]],0)</f>
        <v>0.49612403100775193</v>
      </c>
      <c r="Z1813" s="5">
        <f>Table1[[#This Row],[Actual_Profit]]/Table1[[#This Row],[Actual_Sales]]</f>
        <v>0.3236434108527132</v>
      </c>
      <c r="AA1813">
        <v>89</v>
      </c>
      <c r="AB1813" s="5">
        <f>IFERROR(Table1[[#This Row],[Expenses]]/Table1[[#This Row],[Actual_Sales]],0)</f>
        <v>0.17248062015503876</v>
      </c>
      <c r="AC1813">
        <v>72</v>
      </c>
      <c r="AD1813">
        <v>1559</v>
      </c>
      <c r="AE1813" s="5">
        <f>IFERROR(Table1[[#This Row],[Inventory]]/Table1[[#This Row],[Actual_Sales]],0)</f>
        <v>3.0213178294573644</v>
      </c>
    </row>
    <row r="1814" spans="1:31" x14ac:dyDescent="0.25">
      <c r="A1814">
        <v>2967</v>
      </c>
      <c r="B1814">
        <v>773</v>
      </c>
      <c r="C1814">
        <v>6</v>
      </c>
      <c r="D1814" s="2">
        <v>40664</v>
      </c>
      <c r="E1814">
        <v>516</v>
      </c>
      <c r="F1814">
        <v>610</v>
      </c>
      <c r="G1814">
        <f>Table1[[#This Row],[Actual_Sales]]-Table1[[#This Row],[Budget_Sales]]</f>
        <v>-94</v>
      </c>
      <c r="H1814" s="5">
        <f>IF(
Table1[[#This Row],[Budget_Sales]]=0,
"",
IF(
Table1[[#This Row],[Budget_Sales]]&gt;0,
(Table1[[#This Row],[Actual_Sales]]-Table1[[#This Row],[Budget_Sales]])/Table1[[#This Row],[Budget_Sales]],
(Table1[[#This Row],[Actual_Sales]]-Table1[[#This Row],[Budget_Sales]])/ABS(Table1[[#This Row],[Budget_Sales]])
)
)</f>
        <v>-0.1540983606557377</v>
      </c>
      <c r="I1814" s="5" t="str">
        <f>IF(Table1[[#This Row],[Sales_Var]]&gt;=0,"Above Budget","Below Budget")</f>
        <v>Below Budget</v>
      </c>
      <c r="J1814">
        <f>Table1[[#This Row],[Actual_Sales]]-(Table1[[#This Row],[COGS]]+Table1[[#This Row],[Expenses]])</f>
        <v>167</v>
      </c>
      <c r="K1814">
        <v>210</v>
      </c>
      <c r="L1814">
        <f>Table1[[#This Row],[Actual_Profit]]-Table1[[#This Row],[Budget_Profit]]</f>
        <v>-43</v>
      </c>
      <c r="M1814" s="5">
        <f>IF(
Table1[[#This Row],[Budget_Profit]]=0,
"",
IF(
Table1[[#This Row],[Budget_Profit]]&gt;0,
(Table1[[#This Row],[Actual_Profit]]-Table1[[#This Row],[Budget_Profit]])/Table1[[#This Row],[Budget_Profit]],
(Table1[[#This Row],[Actual_Profit]]-Table1[[#This Row],[Budget_Profit]])/ABS(Table1[[#This Row],[Budget_Profit]])
)
)</f>
        <v>-0.20476190476190476</v>
      </c>
      <c r="N1814" s="5" t="str">
        <f>IF(Table1[[#This Row],[Profit_Var]]&gt;=0, "Above Budget", "Below Budget")</f>
        <v>Below Budget</v>
      </c>
      <c r="O1814">
        <v>260</v>
      </c>
      <c r="P1814">
        <v>300</v>
      </c>
      <c r="Q1814">
        <f>Table1[[#This Row],[COGS]]-Table1[[#This Row],[Budget_COGS]]</f>
        <v>-40</v>
      </c>
      <c r="R1814" s="5">
        <f>IF(
Table1[[#This Row],[Budget_COGS]]=0,
"",
IF(
Table1[[#This Row],[Budget_COGS]]&gt;0,
(Table1[[#This Row],[Budget_COGS]]-Table1[[#This Row],[COGS]]) / Table1[[#This Row],[Budget_COGS]],
(Table1[[#This Row],[Budget_COGS]]-Table1[[#This Row],[COGS]]) / ABS(Table1[[#This Row],[Budget_COGS]])
)
)</f>
        <v>0.13333333333333333</v>
      </c>
      <c r="S1814" s="5" t="str">
        <f>IF(Table1[[#This Row],[COGS _Var]]&gt;=0, "Above Budget", "Below Budget")</f>
        <v>Below Budget</v>
      </c>
      <c r="T1814">
        <f>Table1[[#This Row],[Actual_Sales]]-Table1[[#This Row],[COGS]]</f>
        <v>256</v>
      </c>
      <c r="U1814">
        <v>310</v>
      </c>
      <c r="V1814">
        <f>Table1[[#This Row],[Gross_Margin]]-Table1[[#This Row],[Budget_Margin]]</f>
        <v>-54</v>
      </c>
      <c r="W1814" s="5">
        <f>IF(
Table1[[#This Row],[Budget_Margin]]=0,
"",
IF(
Table1[[#This Row],[Budget_Margin]]&gt;0,
(Table1[[#This Row],[Gross_Margin]]-Table1[[#This Row],[Budget_Margin]]) / Table1[[#This Row],[Budget_Margin]],
(Table1[[#This Row],[Gross_Margin]]-Table1[[#This Row],[Budget_Margin]]) / ABS(Table1[[#This Row],[Budget_Margin]])
)
)</f>
        <v>-0.17419354838709677</v>
      </c>
      <c r="X1814" s="5" t="str">
        <f>IF(Table1[[#This Row],[Margin_Var]]&gt;=0, "Above Budget", "Below Budget")</f>
        <v>Below Budget</v>
      </c>
      <c r="Y1814" s="5">
        <f>IFERROR(Table1[[#This Row],[Gross_Margin]]/Table1[[#This Row],[Actual_Sales]],0)</f>
        <v>0.49612403100775193</v>
      </c>
      <c r="Z1814" s="5">
        <f>Table1[[#This Row],[Actual_Profit]]/Table1[[#This Row],[Actual_Sales]]</f>
        <v>0.3236434108527132</v>
      </c>
      <c r="AA1814">
        <v>89</v>
      </c>
      <c r="AB1814" s="5">
        <f>IFERROR(Table1[[#This Row],[Expenses]]/Table1[[#This Row],[Actual_Sales]],0)</f>
        <v>0.17248062015503876</v>
      </c>
      <c r="AC1814">
        <v>72</v>
      </c>
      <c r="AD1814">
        <v>1559</v>
      </c>
      <c r="AE1814" s="5">
        <f>IFERROR(Table1[[#This Row],[Inventory]]/Table1[[#This Row],[Actual_Sales]],0)</f>
        <v>3.0213178294573644</v>
      </c>
    </row>
    <row r="1815" spans="1:31" x14ac:dyDescent="0.25">
      <c r="A1815">
        <v>2862</v>
      </c>
      <c r="B1815">
        <v>319</v>
      </c>
      <c r="C1815">
        <v>11</v>
      </c>
      <c r="D1815" s="2">
        <v>40664</v>
      </c>
      <c r="E1815">
        <v>516</v>
      </c>
      <c r="F1815">
        <v>450</v>
      </c>
      <c r="G1815">
        <f>Table1[[#This Row],[Actual_Sales]]-Table1[[#This Row],[Budget_Sales]]</f>
        <v>66</v>
      </c>
      <c r="H1815" s="5">
        <f>IF(
Table1[[#This Row],[Budget_Sales]]=0,
"",
IF(
Table1[[#This Row],[Budget_Sales]]&gt;0,
(Table1[[#This Row],[Actual_Sales]]-Table1[[#This Row],[Budget_Sales]])/Table1[[#This Row],[Budget_Sales]],
(Table1[[#This Row],[Actual_Sales]]-Table1[[#This Row],[Budget_Sales]])/ABS(Table1[[#This Row],[Budget_Sales]])
)
)</f>
        <v>0.14666666666666667</v>
      </c>
      <c r="I1815" s="5" t="str">
        <f>IF(Table1[[#This Row],[Sales_Var]]&gt;=0,"Above Budget","Below Budget")</f>
        <v>Above Budget</v>
      </c>
      <c r="J1815">
        <f>Table1[[#This Row],[Actual_Sales]]-(Table1[[#This Row],[COGS]]+Table1[[#This Row],[Expenses]])</f>
        <v>167</v>
      </c>
      <c r="K1815">
        <v>150</v>
      </c>
      <c r="L1815">
        <f>Table1[[#This Row],[Actual_Profit]]-Table1[[#This Row],[Budget_Profit]]</f>
        <v>17</v>
      </c>
      <c r="M1815" s="5">
        <f>IF(
Table1[[#This Row],[Budget_Profit]]=0,
"",
IF(
Table1[[#This Row],[Budget_Profit]]&gt;0,
(Table1[[#This Row],[Actual_Profit]]-Table1[[#This Row],[Budget_Profit]])/Table1[[#This Row],[Budget_Profit]],
(Table1[[#This Row],[Actual_Profit]]-Table1[[#This Row],[Budget_Profit]])/ABS(Table1[[#This Row],[Budget_Profit]])
)
)</f>
        <v>0.11333333333333333</v>
      </c>
      <c r="N1815" s="5" t="str">
        <f>IF(Table1[[#This Row],[Profit_Var]]&gt;=0, "Above Budget", "Below Budget")</f>
        <v>Above Budget</v>
      </c>
      <c r="O1815">
        <v>260</v>
      </c>
      <c r="P1815">
        <v>220</v>
      </c>
      <c r="Q1815">
        <f>Table1[[#This Row],[COGS]]-Table1[[#This Row],[Budget_COGS]]</f>
        <v>40</v>
      </c>
      <c r="R1815" s="5">
        <f>IF(
Table1[[#This Row],[Budget_COGS]]=0,
"",
IF(
Table1[[#This Row],[Budget_COGS]]&gt;0,
(Table1[[#This Row],[Budget_COGS]]-Table1[[#This Row],[COGS]]) / Table1[[#This Row],[Budget_COGS]],
(Table1[[#This Row],[Budget_COGS]]-Table1[[#This Row],[COGS]]) / ABS(Table1[[#This Row],[Budget_COGS]])
)
)</f>
        <v>-0.18181818181818182</v>
      </c>
      <c r="S1815" s="5" t="str">
        <f>IF(Table1[[#This Row],[COGS _Var]]&gt;=0, "Above Budget", "Below Budget")</f>
        <v>Above Budget</v>
      </c>
      <c r="T1815">
        <f>Table1[[#This Row],[Actual_Sales]]-Table1[[#This Row],[COGS]]</f>
        <v>256</v>
      </c>
      <c r="U1815">
        <v>230</v>
      </c>
      <c r="V1815">
        <f>Table1[[#This Row],[Gross_Margin]]-Table1[[#This Row],[Budget_Margin]]</f>
        <v>26</v>
      </c>
      <c r="W1815" s="5">
        <f>IF(
Table1[[#This Row],[Budget_Margin]]=0,
"",
IF(
Table1[[#This Row],[Budget_Margin]]&gt;0,
(Table1[[#This Row],[Gross_Margin]]-Table1[[#This Row],[Budget_Margin]]) / Table1[[#This Row],[Budget_Margin]],
(Table1[[#This Row],[Gross_Margin]]-Table1[[#This Row],[Budget_Margin]]) / ABS(Table1[[#This Row],[Budget_Margin]])
)
)</f>
        <v>0.11304347826086956</v>
      </c>
      <c r="X1815" s="5" t="str">
        <f>IF(Table1[[#This Row],[Margin_Var]]&gt;=0, "Above Budget", "Below Budget")</f>
        <v>Above Budget</v>
      </c>
      <c r="Y1815" s="5">
        <f>IFERROR(Table1[[#This Row],[Gross_Margin]]/Table1[[#This Row],[Actual_Sales]],0)</f>
        <v>0.49612403100775193</v>
      </c>
      <c r="Z1815" s="5">
        <f>Table1[[#This Row],[Actual_Profit]]/Table1[[#This Row],[Actual_Sales]]</f>
        <v>0.3236434108527132</v>
      </c>
      <c r="AA1815">
        <v>89</v>
      </c>
      <c r="AB1815" s="5">
        <f>IFERROR(Table1[[#This Row],[Expenses]]/Table1[[#This Row],[Actual_Sales]],0)</f>
        <v>0.17248062015503876</v>
      </c>
      <c r="AC1815">
        <v>72</v>
      </c>
      <c r="AD1815">
        <v>1559</v>
      </c>
      <c r="AE1815" s="5">
        <f>IFERROR(Table1[[#This Row],[Inventory]]/Table1[[#This Row],[Actual_Sales]],0)</f>
        <v>3.0213178294573644</v>
      </c>
    </row>
    <row r="1816" spans="1:31" x14ac:dyDescent="0.25">
      <c r="A1816">
        <v>3095</v>
      </c>
      <c r="B1816">
        <v>541</v>
      </c>
      <c r="C1816">
        <v>8</v>
      </c>
      <c r="D1816" s="2">
        <v>40695</v>
      </c>
      <c r="E1816">
        <v>68</v>
      </c>
      <c r="F1816">
        <v>60</v>
      </c>
      <c r="G1816">
        <f>Table1[[#This Row],[Actual_Sales]]-Table1[[#This Row],[Budget_Sales]]</f>
        <v>8</v>
      </c>
      <c r="H1816" s="5">
        <f>IF(
Table1[[#This Row],[Budget_Sales]]=0,
"",
IF(
Table1[[#This Row],[Budget_Sales]]&gt;0,
(Table1[[#This Row],[Actual_Sales]]-Table1[[#This Row],[Budget_Sales]])/Table1[[#This Row],[Budget_Sales]],
(Table1[[#This Row],[Actual_Sales]]-Table1[[#This Row],[Budget_Sales]])/ABS(Table1[[#This Row],[Budget_Sales]])
)
)</f>
        <v>0.13333333333333333</v>
      </c>
      <c r="I1816" s="5" t="str">
        <f>IF(Table1[[#This Row],[Sales_Var]]&gt;=0,"Above Budget","Below Budget")</f>
        <v>Above Budget</v>
      </c>
      <c r="J1816">
        <f>Table1[[#This Row],[Actual_Sales]]-(Table1[[#This Row],[COGS]]+Table1[[#This Row],[Expenses]])</f>
        <v>22</v>
      </c>
      <c r="K1816">
        <v>40</v>
      </c>
      <c r="L1816">
        <f>Table1[[#This Row],[Actual_Profit]]-Table1[[#This Row],[Budget_Profit]]</f>
        <v>-18</v>
      </c>
      <c r="M1816" s="5">
        <f>IF(
Table1[[#This Row],[Budget_Profit]]=0,
"",
IF(
Table1[[#This Row],[Budget_Profit]]&gt;0,
(Table1[[#This Row],[Actual_Profit]]-Table1[[#This Row],[Budget_Profit]])/Table1[[#This Row],[Budget_Profit]],
(Table1[[#This Row],[Actual_Profit]]-Table1[[#This Row],[Budget_Profit]])/ABS(Table1[[#This Row],[Budget_Profit]])
)
)</f>
        <v>-0.45</v>
      </c>
      <c r="N1816" s="5" t="str">
        <f>IF(Table1[[#This Row],[Profit_Var]]&gt;=0, "Above Budget", "Below Budget")</f>
        <v>Below Budget</v>
      </c>
      <c r="O1816">
        <v>28</v>
      </c>
      <c r="P1816">
        <v>20</v>
      </c>
      <c r="Q1816">
        <f>Table1[[#This Row],[COGS]]-Table1[[#This Row],[Budget_COGS]]</f>
        <v>8</v>
      </c>
      <c r="R1816" s="5">
        <f>IF(
Table1[[#This Row],[Budget_COGS]]=0,
"",
IF(
Table1[[#This Row],[Budget_COGS]]&gt;0,
(Table1[[#This Row],[Budget_COGS]]-Table1[[#This Row],[COGS]]) / Table1[[#This Row],[Budget_COGS]],
(Table1[[#This Row],[Budget_COGS]]-Table1[[#This Row],[COGS]]) / ABS(Table1[[#This Row],[Budget_COGS]])
)
)</f>
        <v>-0.4</v>
      </c>
      <c r="S1816" s="5" t="str">
        <f>IF(Table1[[#This Row],[COGS _Var]]&gt;=0, "Above Budget", "Below Budget")</f>
        <v>Above Budget</v>
      </c>
      <c r="T1816">
        <f>Table1[[#This Row],[Actual_Sales]]-Table1[[#This Row],[COGS]]</f>
        <v>40</v>
      </c>
      <c r="U1816">
        <v>40</v>
      </c>
      <c r="V1816">
        <f>Table1[[#This Row],[Gross_Margin]]-Table1[[#This Row],[Budget_Margin]]</f>
        <v>0</v>
      </c>
      <c r="W1816" s="5">
        <f>IF(
Table1[[#This Row],[Budget_Margin]]=0,
"",
IF(
Table1[[#This Row],[Budget_Margin]]&gt;0,
(Table1[[#This Row],[Gross_Margin]]-Table1[[#This Row],[Budget_Margin]]) / Table1[[#This Row],[Budget_Margin]],
(Table1[[#This Row],[Gross_Margin]]-Table1[[#This Row],[Budget_Margin]]) / ABS(Table1[[#This Row],[Budget_Margin]])
)
)</f>
        <v>0</v>
      </c>
      <c r="X1816" s="5" t="str">
        <f>IF(Table1[[#This Row],[Margin_Var]]&gt;=0, "Above Budget", "Below Budget")</f>
        <v>Above Budget</v>
      </c>
      <c r="Y1816" s="5">
        <f>IFERROR(Table1[[#This Row],[Gross_Margin]]/Table1[[#This Row],[Actual_Sales]],0)</f>
        <v>0.58823529411764708</v>
      </c>
      <c r="Z1816" s="5">
        <f>Table1[[#This Row],[Actual_Profit]]/Table1[[#This Row],[Actual_Sales]]</f>
        <v>0.3235294117647059</v>
      </c>
      <c r="AA1816">
        <v>18</v>
      </c>
      <c r="AB1816" s="5">
        <f>IFERROR(Table1[[#This Row],[Expenses]]/Table1[[#This Row],[Actual_Sales]],0)</f>
        <v>0.26470588235294118</v>
      </c>
      <c r="AC1816">
        <v>7</v>
      </c>
      <c r="AD1816">
        <v>816</v>
      </c>
      <c r="AE1816" s="5">
        <f>IFERROR(Table1[[#This Row],[Inventory]]/Table1[[#This Row],[Actual_Sales]],0)</f>
        <v>12</v>
      </c>
    </row>
    <row r="1817" spans="1:31" x14ac:dyDescent="0.25">
      <c r="A1817">
        <v>3890</v>
      </c>
      <c r="B1817">
        <v>971</v>
      </c>
      <c r="C1817">
        <v>8</v>
      </c>
      <c r="D1817" s="2">
        <v>40817</v>
      </c>
      <c r="E1817">
        <v>65</v>
      </c>
      <c r="F1817">
        <v>40</v>
      </c>
      <c r="G1817">
        <f>Table1[[#This Row],[Actual_Sales]]-Table1[[#This Row],[Budget_Sales]]</f>
        <v>25</v>
      </c>
      <c r="H1817" s="5">
        <f>IF(
Table1[[#This Row],[Budget_Sales]]=0,
"",
IF(
Table1[[#This Row],[Budget_Sales]]&gt;0,
(Table1[[#This Row],[Actual_Sales]]-Table1[[#This Row],[Budget_Sales]])/Table1[[#This Row],[Budget_Sales]],
(Table1[[#This Row],[Actual_Sales]]-Table1[[#This Row],[Budget_Sales]])/ABS(Table1[[#This Row],[Budget_Sales]])
)
)</f>
        <v>0.625</v>
      </c>
      <c r="I1817" s="5" t="str">
        <f>IF(Table1[[#This Row],[Sales_Var]]&gt;=0,"Above Budget","Below Budget")</f>
        <v>Above Budget</v>
      </c>
      <c r="J1817">
        <f>Table1[[#This Row],[Actual_Sales]]-(Table1[[#This Row],[COGS]]+Table1[[#This Row],[Expenses]])</f>
        <v>21</v>
      </c>
      <c r="K1817">
        <v>30</v>
      </c>
      <c r="L1817">
        <f>Table1[[#This Row],[Actual_Profit]]-Table1[[#This Row],[Budget_Profit]]</f>
        <v>-9</v>
      </c>
      <c r="M1817" s="5">
        <f>IF(
Table1[[#This Row],[Budget_Profit]]=0,
"",
IF(
Table1[[#This Row],[Budget_Profit]]&gt;0,
(Table1[[#This Row],[Actual_Profit]]-Table1[[#This Row],[Budget_Profit]])/Table1[[#This Row],[Budget_Profit]],
(Table1[[#This Row],[Actual_Profit]]-Table1[[#This Row],[Budget_Profit]])/ABS(Table1[[#This Row],[Budget_Profit]])
)
)</f>
        <v>-0.3</v>
      </c>
      <c r="N1817" s="5" t="str">
        <f>IF(Table1[[#This Row],[Profit_Var]]&gt;=0, "Above Budget", "Below Budget")</f>
        <v>Below Budget</v>
      </c>
      <c r="O1817">
        <v>25</v>
      </c>
      <c r="P1817">
        <v>10</v>
      </c>
      <c r="Q1817">
        <f>Table1[[#This Row],[COGS]]-Table1[[#This Row],[Budget_COGS]]</f>
        <v>15</v>
      </c>
      <c r="R1817" s="5">
        <f>IF(
Table1[[#This Row],[Budget_COGS]]=0,
"",
IF(
Table1[[#This Row],[Budget_COGS]]&gt;0,
(Table1[[#This Row],[Budget_COGS]]-Table1[[#This Row],[COGS]]) / Table1[[#This Row],[Budget_COGS]],
(Table1[[#This Row],[Budget_COGS]]-Table1[[#This Row],[COGS]]) / ABS(Table1[[#This Row],[Budget_COGS]])
)
)</f>
        <v>-1.5</v>
      </c>
      <c r="S1817" s="5" t="str">
        <f>IF(Table1[[#This Row],[COGS _Var]]&gt;=0, "Above Budget", "Below Budget")</f>
        <v>Above Budget</v>
      </c>
      <c r="T1817">
        <f>Table1[[#This Row],[Actual_Sales]]-Table1[[#This Row],[COGS]]</f>
        <v>40</v>
      </c>
      <c r="U1817">
        <v>30</v>
      </c>
      <c r="V1817">
        <f>Table1[[#This Row],[Gross_Margin]]-Table1[[#This Row],[Budget_Margin]]</f>
        <v>10</v>
      </c>
      <c r="W1817" s="5">
        <f>IF(
Table1[[#This Row],[Budget_Margin]]=0,
"",
IF(
Table1[[#This Row],[Budget_Margin]]&gt;0,
(Table1[[#This Row],[Gross_Margin]]-Table1[[#This Row],[Budget_Margin]]) / Table1[[#This Row],[Budget_Margin]],
(Table1[[#This Row],[Gross_Margin]]-Table1[[#This Row],[Budget_Margin]]) / ABS(Table1[[#This Row],[Budget_Margin]])
)
)</f>
        <v>0.33333333333333331</v>
      </c>
      <c r="X1817" s="5" t="str">
        <f>IF(Table1[[#This Row],[Margin_Var]]&gt;=0, "Above Budget", "Below Budget")</f>
        <v>Above Budget</v>
      </c>
      <c r="Y1817" s="5">
        <f>IFERROR(Table1[[#This Row],[Gross_Margin]]/Table1[[#This Row],[Actual_Sales]],0)</f>
        <v>0.61538461538461542</v>
      </c>
      <c r="Z1817" s="5">
        <f>Table1[[#This Row],[Actual_Profit]]/Table1[[#This Row],[Actual_Sales]]</f>
        <v>0.32307692307692309</v>
      </c>
      <c r="AA1817">
        <v>19</v>
      </c>
      <c r="AB1817" s="5">
        <f>IFERROR(Table1[[#This Row],[Expenses]]/Table1[[#This Row],[Actual_Sales]],0)</f>
        <v>0.29230769230769232</v>
      </c>
      <c r="AC1817">
        <v>7</v>
      </c>
      <c r="AD1817">
        <v>820</v>
      </c>
      <c r="AE1817" s="5">
        <f>IFERROR(Table1[[#This Row],[Inventory]]/Table1[[#This Row],[Actual_Sales]],0)</f>
        <v>12.615384615384615</v>
      </c>
    </row>
    <row r="1818" spans="1:31" x14ac:dyDescent="0.25">
      <c r="A1818">
        <v>3596</v>
      </c>
      <c r="B1818">
        <v>503</v>
      </c>
      <c r="C1818">
        <v>8</v>
      </c>
      <c r="D1818" s="2">
        <v>40787</v>
      </c>
      <c r="E1818">
        <v>65</v>
      </c>
      <c r="F1818">
        <v>50</v>
      </c>
      <c r="G1818">
        <f>Table1[[#This Row],[Actual_Sales]]-Table1[[#This Row],[Budget_Sales]]</f>
        <v>15</v>
      </c>
      <c r="H1818" s="5">
        <f>IF(
Table1[[#This Row],[Budget_Sales]]=0,
"",
IF(
Table1[[#This Row],[Budget_Sales]]&gt;0,
(Table1[[#This Row],[Actual_Sales]]-Table1[[#This Row],[Budget_Sales]])/Table1[[#This Row],[Budget_Sales]],
(Table1[[#This Row],[Actual_Sales]]-Table1[[#This Row],[Budget_Sales]])/ABS(Table1[[#This Row],[Budget_Sales]])
)
)</f>
        <v>0.3</v>
      </c>
      <c r="I1818" s="5" t="str">
        <f>IF(Table1[[#This Row],[Sales_Var]]&gt;=0,"Above Budget","Below Budget")</f>
        <v>Above Budget</v>
      </c>
      <c r="J1818">
        <f>Table1[[#This Row],[Actual_Sales]]-(Table1[[#This Row],[COGS]]+Table1[[#This Row],[Expenses]])</f>
        <v>21</v>
      </c>
      <c r="K1818">
        <v>30</v>
      </c>
      <c r="L1818">
        <f>Table1[[#This Row],[Actual_Profit]]-Table1[[#This Row],[Budget_Profit]]</f>
        <v>-9</v>
      </c>
      <c r="M1818" s="5">
        <f>IF(
Table1[[#This Row],[Budget_Profit]]=0,
"",
IF(
Table1[[#This Row],[Budget_Profit]]&gt;0,
(Table1[[#This Row],[Actual_Profit]]-Table1[[#This Row],[Budget_Profit]])/Table1[[#This Row],[Budget_Profit]],
(Table1[[#This Row],[Actual_Profit]]-Table1[[#This Row],[Budget_Profit]])/ABS(Table1[[#This Row],[Budget_Profit]])
)
)</f>
        <v>-0.3</v>
      </c>
      <c r="N1818" s="5" t="str">
        <f>IF(Table1[[#This Row],[Profit_Var]]&gt;=0, "Above Budget", "Below Budget")</f>
        <v>Below Budget</v>
      </c>
      <c r="O1818">
        <v>25</v>
      </c>
      <c r="P1818">
        <v>20</v>
      </c>
      <c r="Q1818">
        <f>Table1[[#This Row],[COGS]]-Table1[[#This Row],[Budget_COGS]]</f>
        <v>5</v>
      </c>
      <c r="R1818" s="5">
        <f>IF(
Table1[[#This Row],[Budget_COGS]]=0,
"",
IF(
Table1[[#This Row],[Budget_COGS]]&gt;0,
(Table1[[#This Row],[Budget_COGS]]-Table1[[#This Row],[COGS]]) / Table1[[#This Row],[Budget_COGS]],
(Table1[[#This Row],[Budget_COGS]]-Table1[[#This Row],[COGS]]) / ABS(Table1[[#This Row],[Budget_COGS]])
)
)</f>
        <v>-0.25</v>
      </c>
      <c r="S1818" s="5" t="str">
        <f>IF(Table1[[#This Row],[COGS _Var]]&gt;=0, "Above Budget", "Below Budget")</f>
        <v>Above Budget</v>
      </c>
      <c r="T1818">
        <f>Table1[[#This Row],[Actual_Sales]]-Table1[[#This Row],[COGS]]</f>
        <v>40</v>
      </c>
      <c r="U1818">
        <v>30</v>
      </c>
      <c r="V1818">
        <f>Table1[[#This Row],[Gross_Margin]]-Table1[[#This Row],[Budget_Margin]]</f>
        <v>10</v>
      </c>
      <c r="W1818" s="5">
        <f>IF(
Table1[[#This Row],[Budget_Margin]]=0,
"",
IF(
Table1[[#This Row],[Budget_Margin]]&gt;0,
(Table1[[#This Row],[Gross_Margin]]-Table1[[#This Row],[Budget_Margin]]) / Table1[[#This Row],[Budget_Margin]],
(Table1[[#This Row],[Gross_Margin]]-Table1[[#This Row],[Budget_Margin]]) / ABS(Table1[[#This Row],[Budget_Margin]])
)
)</f>
        <v>0.33333333333333331</v>
      </c>
      <c r="X1818" s="5" t="str">
        <f>IF(Table1[[#This Row],[Margin_Var]]&gt;=0, "Above Budget", "Below Budget")</f>
        <v>Above Budget</v>
      </c>
      <c r="Y1818" s="5">
        <f>IFERROR(Table1[[#This Row],[Gross_Margin]]/Table1[[#This Row],[Actual_Sales]],0)</f>
        <v>0.61538461538461542</v>
      </c>
      <c r="Z1818" s="5">
        <f>Table1[[#This Row],[Actual_Profit]]/Table1[[#This Row],[Actual_Sales]]</f>
        <v>0.32307692307692309</v>
      </c>
      <c r="AA1818">
        <v>19</v>
      </c>
      <c r="AB1818" s="5">
        <f>IFERROR(Table1[[#This Row],[Expenses]]/Table1[[#This Row],[Actual_Sales]],0)</f>
        <v>0.29230769230769232</v>
      </c>
      <c r="AC1818">
        <v>7</v>
      </c>
      <c r="AD1818">
        <v>823</v>
      </c>
      <c r="AE1818" s="5">
        <f>IFERROR(Table1[[#This Row],[Inventory]]/Table1[[#This Row],[Actual_Sales]],0)</f>
        <v>12.661538461538461</v>
      </c>
    </row>
    <row r="1819" spans="1:31" x14ac:dyDescent="0.25">
      <c r="A1819">
        <v>2314</v>
      </c>
      <c r="B1819">
        <v>262</v>
      </c>
      <c r="C1819">
        <v>3</v>
      </c>
      <c r="D1819" s="2">
        <v>40575</v>
      </c>
      <c r="E1819">
        <v>192</v>
      </c>
      <c r="F1819">
        <v>180</v>
      </c>
      <c r="G1819">
        <f>Table1[[#This Row],[Actual_Sales]]-Table1[[#This Row],[Budget_Sales]]</f>
        <v>12</v>
      </c>
      <c r="H1819" s="5">
        <f>IF(
Table1[[#This Row],[Budget_Sales]]=0,
"",
IF(
Table1[[#This Row],[Budget_Sales]]&gt;0,
(Table1[[#This Row],[Actual_Sales]]-Table1[[#This Row],[Budget_Sales]])/Table1[[#This Row],[Budget_Sales]],
(Table1[[#This Row],[Actual_Sales]]-Table1[[#This Row],[Budget_Sales]])/ABS(Table1[[#This Row],[Budget_Sales]])
)
)</f>
        <v>6.6666666666666666E-2</v>
      </c>
      <c r="I1819" s="5" t="str">
        <f>IF(Table1[[#This Row],[Sales_Var]]&gt;=0,"Above Budget","Below Budget")</f>
        <v>Above Budget</v>
      </c>
      <c r="J1819">
        <f>Table1[[#This Row],[Actual_Sales]]-(Table1[[#This Row],[COGS]]+Table1[[#This Row],[Expenses]])</f>
        <v>62</v>
      </c>
      <c r="K1819">
        <v>60</v>
      </c>
      <c r="L1819">
        <f>Table1[[#This Row],[Actual_Profit]]-Table1[[#This Row],[Budget_Profit]]</f>
        <v>2</v>
      </c>
      <c r="M1819" s="5">
        <f>IF(
Table1[[#This Row],[Budget_Profit]]=0,
"",
IF(
Table1[[#This Row],[Budget_Profit]]&gt;0,
(Table1[[#This Row],[Actual_Profit]]-Table1[[#This Row],[Budget_Profit]])/Table1[[#This Row],[Budget_Profit]],
(Table1[[#This Row],[Actual_Profit]]-Table1[[#This Row],[Budget_Profit]])/ABS(Table1[[#This Row],[Budget_Profit]])
)
)</f>
        <v>3.3333333333333333E-2</v>
      </c>
      <c r="N1819" s="5" t="str">
        <f>IF(Table1[[#This Row],[Profit_Var]]&gt;=0, "Above Budget", "Below Budget")</f>
        <v>Above Budget</v>
      </c>
      <c r="O1819">
        <v>77</v>
      </c>
      <c r="P1819">
        <v>80</v>
      </c>
      <c r="Q1819">
        <f>Table1[[#This Row],[COGS]]-Table1[[#This Row],[Budget_COGS]]</f>
        <v>-3</v>
      </c>
      <c r="R1819" s="5">
        <f>IF(
Table1[[#This Row],[Budget_COGS]]=0,
"",
IF(
Table1[[#This Row],[Budget_COGS]]&gt;0,
(Table1[[#This Row],[Budget_COGS]]-Table1[[#This Row],[COGS]]) / Table1[[#This Row],[Budget_COGS]],
(Table1[[#This Row],[Budget_COGS]]-Table1[[#This Row],[COGS]]) / ABS(Table1[[#This Row],[Budget_COGS]])
)
)</f>
        <v>3.7499999999999999E-2</v>
      </c>
      <c r="S1819" s="5" t="str">
        <f>IF(Table1[[#This Row],[COGS _Var]]&gt;=0, "Above Budget", "Below Budget")</f>
        <v>Below Budget</v>
      </c>
      <c r="T1819">
        <f>Table1[[#This Row],[Actual_Sales]]-Table1[[#This Row],[COGS]]</f>
        <v>115</v>
      </c>
      <c r="U1819">
        <v>100</v>
      </c>
      <c r="V1819">
        <f>Table1[[#This Row],[Gross_Margin]]-Table1[[#This Row],[Budget_Margin]]</f>
        <v>15</v>
      </c>
      <c r="W1819" s="5">
        <f>IF(
Table1[[#This Row],[Budget_Margin]]=0,
"",
IF(
Table1[[#This Row],[Budget_Margin]]&gt;0,
(Table1[[#This Row],[Gross_Margin]]-Table1[[#This Row],[Budget_Margin]]) / Table1[[#This Row],[Budget_Margin]],
(Table1[[#This Row],[Gross_Margin]]-Table1[[#This Row],[Budget_Margin]]) / ABS(Table1[[#This Row],[Budget_Margin]])
)
)</f>
        <v>0.15</v>
      </c>
      <c r="X1819" s="5" t="str">
        <f>IF(Table1[[#This Row],[Margin_Var]]&gt;=0, "Above Budget", "Below Budget")</f>
        <v>Above Budget</v>
      </c>
      <c r="Y1819" s="5">
        <f>IFERROR(Table1[[#This Row],[Gross_Margin]]/Table1[[#This Row],[Actual_Sales]],0)</f>
        <v>0.59895833333333337</v>
      </c>
      <c r="Z1819" s="5">
        <f>Table1[[#This Row],[Actual_Profit]]/Table1[[#This Row],[Actual_Sales]]</f>
        <v>0.32291666666666669</v>
      </c>
      <c r="AA1819">
        <v>53</v>
      </c>
      <c r="AB1819" s="5">
        <f>IFERROR(Table1[[#This Row],[Expenses]]/Table1[[#This Row],[Actual_Sales]],0)</f>
        <v>0.27604166666666669</v>
      </c>
      <c r="AC1819">
        <v>25</v>
      </c>
      <c r="AD1819">
        <v>423</v>
      </c>
      <c r="AE1819" s="5">
        <f>IFERROR(Table1[[#This Row],[Inventory]]/Table1[[#This Row],[Actual_Sales]],0)</f>
        <v>2.203125</v>
      </c>
    </row>
    <row r="1820" spans="1:31" x14ac:dyDescent="0.25">
      <c r="A1820">
        <v>1677</v>
      </c>
      <c r="B1820">
        <v>563</v>
      </c>
      <c r="C1820">
        <v>12</v>
      </c>
      <c r="D1820" s="2">
        <v>40452</v>
      </c>
      <c r="E1820">
        <v>567</v>
      </c>
      <c r="F1820">
        <v>400</v>
      </c>
      <c r="G1820">
        <f>Table1[[#This Row],[Actual_Sales]]-Table1[[#This Row],[Budget_Sales]]</f>
        <v>167</v>
      </c>
      <c r="H1820" s="5">
        <f>IF(
Table1[[#This Row],[Budget_Sales]]=0,
"",
IF(
Table1[[#This Row],[Budget_Sales]]&gt;0,
(Table1[[#This Row],[Actual_Sales]]-Table1[[#This Row],[Budget_Sales]])/Table1[[#This Row],[Budget_Sales]],
(Table1[[#This Row],[Actual_Sales]]-Table1[[#This Row],[Budget_Sales]])/ABS(Table1[[#This Row],[Budget_Sales]])
)
)</f>
        <v>0.41749999999999998</v>
      </c>
      <c r="I1820" s="5" t="str">
        <f>IF(Table1[[#This Row],[Sales_Var]]&gt;=0,"Above Budget","Below Budget")</f>
        <v>Above Budget</v>
      </c>
      <c r="J1820">
        <f>Table1[[#This Row],[Actual_Sales]]-(Table1[[#This Row],[COGS]]+Table1[[#This Row],[Expenses]])</f>
        <v>183</v>
      </c>
      <c r="K1820">
        <v>130</v>
      </c>
      <c r="L1820">
        <f>Table1[[#This Row],[Actual_Profit]]-Table1[[#This Row],[Budget_Profit]]</f>
        <v>53</v>
      </c>
      <c r="M1820" s="5">
        <f>IF(
Table1[[#This Row],[Budget_Profit]]=0,
"",
IF(
Table1[[#This Row],[Budget_Profit]]&gt;0,
(Table1[[#This Row],[Actual_Profit]]-Table1[[#This Row],[Budget_Profit]])/Table1[[#This Row],[Budget_Profit]],
(Table1[[#This Row],[Actual_Profit]]-Table1[[#This Row],[Budget_Profit]])/ABS(Table1[[#This Row],[Budget_Profit]])
)
)</f>
        <v>0.40769230769230769</v>
      </c>
      <c r="N1820" s="5" t="str">
        <f>IF(Table1[[#This Row],[Profit_Var]]&gt;=0, "Above Budget", "Below Budget")</f>
        <v>Above Budget</v>
      </c>
      <c r="O1820">
        <v>255</v>
      </c>
      <c r="P1820">
        <v>170</v>
      </c>
      <c r="Q1820">
        <f>Table1[[#This Row],[COGS]]-Table1[[#This Row],[Budget_COGS]]</f>
        <v>85</v>
      </c>
      <c r="R1820" s="5">
        <f>IF(
Table1[[#This Row],[Budget_COGS]]=0,
"",
IF(
Table1[[#This Row],[Budget_COGS]]&gt;0,
(Table1[[#This Row],[Budget_COGS]]-Table1[[#This Row],[COGS]]) / Table1[[#This Row],[Budget_COGS]],
(Table1[[#This Row],[Budget_COGS]]-Table1[[#This Row],[COGS]]) / ABS(Table1[[#This Row],[Budget_COGS]])
)
)</f>
        <v>-0.5</v>
      </c>
      <c r="S1820" s="5" t="str">
        <f>IF(Table1[[#This Row],[COGS _Var]]&gt;=0, "Above Budget", "Below Budget")</f>
        <v>Above Budget</v>
      </c>
      <c r="T1820">
        <f>Table1[[#This Row],[Actual_Sales]]-Table1[[#This Row],[COGS]]</f>
        <v>312</v>
      </c>
      <c r="U1820">
        <v>230</v>
      </c>
      <c r="V1820">
        <f>Table1[[#This Row],[Gross_Margin]]-Table1[[#This Row],[Budget_Margin]]</f>
        <v>82</v>
      </c>
      <c r="W1820" s="5">
        <f>IF(
Table1[[#This Row],[Budget_Margin]]=0,
"",
IF(
Table1[[#This Row],[Budget_Margin]]&gt;0,
(Table1[[#This Row],[Gross_Margin]]-Table1[[#This Row],[Budget_Margin]]) / Table1[[#This Row],[Budget_Margin]],
(Table1[[#This Row],[Gross_Margin]]-Table1[[#This Row],[Budget_Margin]]) / ABS(Table1[[#This Row],[Budget_Margin]])
)
)</f>
        <v>0.35652173913043478</v>
      </c>
      <c r="X1820" s="5" t="str">
        <f>IF(Table1[[#This Row],[Margin_Var]]&gt;=0, "Above Budget", "Below Budget")</f>
        <v>Above Budget</v>
      </c>
      <c r="Y1820" s="5">
        <f>IFERROR(Table1[[#This Row],[Gross_Margin]]/Table1[[#This Row],[Actual_Sales]],0)</f>
        <v>0.55026455026455023</v>
      </c>
      <c r="Z1820" s="5">
        <f>Table1[[#This Row],[Actual_Profit]]/Table1[[#This Row],[Actual_Sales]]</f>
        <v>0.32275132275132273</v>
      </c>
      <c r="AA1820">
        <v>129</v>
      </c>
      <c r="AB1820" s="5">
        <f>IFERROR(Table1[[#This Row],[Expenses]]/Table1[[#This Row],[Actual_Sales]],0)</f>
        <v>0.2275132275132275</v>
      </c>
      <c r="AC1820">
        <v>96</v>
      </c>
      <c r="AD1820">
        <v>1756</v>
      </c>
      <c r="AE1820" s="5">
        <f>IFERROR(Table1[[#This Row],[Inventory]]/Table1[[#This Row],[Actual_Sales]],0)</f>
        <v>3.0970017636684304</v>
      </c>
    </row>
    <row r="1821" spans="1:31" x14ac:dyDescent="0.25">
      <c r="A1821">
        <v>3459</v>
      </c>
      <c r="B1821">
        <v>603</v>
      </c>
      <c r="C1821">
        <v>11</v>
      </c>
      <c r="D1821" s="2">
        <v>40756</v>
      </c>
      <c r="E1821">
        <v>62</v>
      </c>
      <c r="F1821">
        <v>60</v>
      </c>
      <c r="G1821">
        <f>Table1[[#This Row],[Actual_Sales]]-Table1[[#This Row],[Budget_Sales]]</f>
        <v>2</v>
      </c>
      <c r="H1821" s="5">
        <f>IF(
Table1[[#This Row],[Budget_Sales]]=0,
"",
IF(
Table1[[#This Row],[Budget_Sales]]&gt;0,
(Table1[[#This Row],[Actual_Sales]]-Table1[[#This Row],[Budget_Sales]])/Table1[[#This Row],[Budget_Sales]],
(Table1[[#This Row],[Actual_Sales]]-Table1[[#This Row],[Budget_Sales]])/ABS(Table1[[#This Row],[Budget_Sales]])
)
)</f>
        <v>3.3333333333333333E-2</v>
      </c>
      <c r="I1821" s="5" t="str">
        <f>IF(Table1[[#This Row],[Sales_Var]]&gt;=0,"Above Budget","Below Budget")</f>
        <v>Above Budget</v>
      </c>
      <c r="J1821">
        <f>Table1[[#This Row],[Actual_Sales]]-(Table1[[#This Row],[COGS]]+Table1[[#This Row],[Expenses]])</f>
        <v>20</v>
      </c>
      <c r="K1821">
        <v>30</v>
      </c>
      <c r="L1821">
        <f>Table1[[#This Row],[Actual_Profit]]-Table1[[#This Row],[Budget_Profit]]</f>
        <v>-10</v>
      </c>
      <c r="M1821" s="5">
        <f>IF(
Table1[[#This Row],[Budget_Profit]]=0,
"",
IF(
Table1[[#This Row],[Budget_Profit]]&gt;0,
(Table1[[#This Row],[Actual_Profit]]-Table1[[#This Row],[Budget_Profit]])/Table1[[#This Row],[Budget_Profit]],
(Table1[[#This Row],[Actual_Profit]]-Table1[[#This Row],[Budget_Profit]])/ABS(Table1[[#This Row],[Budget_Profit]])
)
)</f>
        <v>-0.33333333333333331</v>
      </c>
      <c r="N1821" s="5" t="str">
        <f>IF(Table1[[#This Row],[Profit_Var]]&gt;=0, "Above Budget", "Below Budget")</f>
        <v>Below Budget</v>
      </c>
      <c r="O1821">
        <v>25</v>
      </c>
      <c r="P1821">
        <v>20</v>
      </c>
      <c r="Q1821">
        <f>Table1[[#This Row],[COGS]]-Table1[[#This Row],[Budget_COGS]]</f>
        <v>5</v>
      </c>
      <c r="R1821" s="5">
        <f>IF(
Table1[[#This Row],[Budget_COGS]]=0,
"",
IF(
Table1[[#This Row],[Budget_COGS]]&gt;0,
(Table1[[#This Row],[Budget_COGS]]-Table1[[#This Row],[COGS]]) / Table1[[#This Row],[Budget_COGS]],
(Table1[[#This Row],[Budget_COGS]]-Table1[[#This Row],[COGS]]) / ABS(Table1[[#This Row],[Budget_COGS]])
)
)</f>
        <v>-0.25</v>
      </c>
      <c r="S1821" s="5" t="str">
        <f>IF(Table1[[#This Row],[COGS _Var]]&gt;=0, "Above Budget", "Below Budget")</f>
        <v>Above Budget</v>
      </c>
      <c r="T1821">
        <f>Table1[[#This Row],[Actual_Sales]]-Table1[[#This Row],[COGS]]</f>
        <v>37</v>
      </c>
      <c r="U1821">
        <v>40</v>
      </c>
      <c r="V1821">
        <f>Table1[[#This Row],[Gross_Margin]]-Table1[[#This Row],[Budget_Margin]]</f>
        <v>-3</v>
      </c>
      <c r="W1821" s="5">
        <f>IF(
Table1[[#This Row],[Budget_Margin]]=0,
"",
IF(
Table1[[#This Row],[Budget_Margin]]&gt;0,
(Table1[[#This Row],[Gross_Margin]]-Table1[[#This Row],[Budget_Margin]]) / Table1[[#This Row],[Budget_Margin]],
(Table1[[#This Row],[Gross_Margin]]-Table1[[#This Row],[Budget_Margin]]) / ABS(Table1[[#This Row],[Budget_Margin]])
)
)</f>
        <v>-7.4999999999999997E-2</v>
      </c>
      <c r="X1821" s="5" t="str">
        <f>IF(Table1[[#This Row],[Margin_Var]]&gt;=0, "Above Budget", "Below Budget")</f>
        <v>Below Budget</v>
      </c>
      <c r="Y1821" s="5">
        <f>IFERROR(Table1[[#This Row],[Gross_Margin]]/Table1[[#This Row],[Actual_Sales]],0)</f>
        <v>0.59677419354838712</v>
      </c>
      <c r="Z1821" s="5">
        <f>Table1[[#This Row],[Actual_Profit]]/Table1[[#This Row],[Actual_Sales]]</f>
        <v>0.32258064516129031</v>
      </c>
      <c r="AA1821">
        <v>17</v>
      </c>
      <c r="AB1821" s="5">
        <f>IFERROR(Table1[[#This Row],[Expenses]]/Table1[[#This Row],[Actual_Sales]],0)</f>
        <v>0.27419354838709675</v>
      </c>
      <c r="AC1821">
        <v>7</v>
      </c>
      <c r="AD1821">
        <v>851</v>
      </c>
      <c r="AE1821" s="5">
        <f>IFERROR(Table1[[#This Row],[Inventory]]/Table1[[#This Row],[Actual_Sales]],0)</f>
        <v>13.725806451612904</v>
      </c>
    </row>
    <row r="1822" spans="1:31" x14ac:dyDescent="0.25">
      <c r="A1822">
        <v>803</v>
      </c>
      <c r="B1822">
        <v>563</v>
      </c>
      <c r="C1822">
        <v>12</v>
      </c>
      <c r="D1822" s="2">
        <v>40299</v>
      </c>
      <c r="E1822">
        <v>589</v>
      </c>
      <c r="F1822">
        <v>510</v>
      </c>
      <c r="G1822">
        <f>Table1[[#This Row],[Actual_Sales]]-Table1[[#This Row],[Budget_Sales]]</f>
        <v>79</v>
      </c>
      <c r="H1822" s="5">
        <f>IF(
Table1[[#This Row],[Budget_Sales]]=0,
"",
IF(
Table1[[#This Row],[Budget_Sales]]&gt;0,
(Table1[[#This Row],[Actual_Sales]]-Table1[[#This Row],[Budget_Sales]])/Table1[[#This Row],[Budget_Sales]],
(Table1[[#This Row],[Actual_Sales]]-Table1[[#This Row],[Budget_Sales]])/ABS(Table1[[#This Row],[Budget_Sales]])
)
)</f>
        <v>0.15490196078431373</v>
      </c>
      <c r="I1822" s="5" t="str">
        <f>IF(Table1[[#This Row],[Sales_Var]]&gt;=0,"Above Budget","Below Budget")</f>
        <v>Above Budget</v>
      </c>
      <c r="J1822">
        <f>Table1[[#This Row],[Actual_Sales]]-(Table1[[#This Row],[COGS]]+Table1[[#This Row],[Expenses]])</f>
        <v>190</v>
      </c>
      <c r="K1822">
        <v>170</v>
      </c>
      <c r="L1822">
        <f>Table1[[#This Row],[Actual_Profit]]-Table1[[#This Row],[Budget_Profit]]</f>
        <v>20</v>
      </c>
      <c r="M1822" s="5">
        <f>IF(
Table1[[#This Row],[Budget_Profit]]=0,
"",
IF(
Table1[[#This Row],[Budget_Profit]]&gt;0,
(Table1[[#This Row],[Actual_Profit]]-Table1[[#This Row],[Budget_Profit]])/Table1[[#This Row],[Budget_Profit]],
(Table1[[#This Row],[Actual_Profit]]-Table1[[#This Row],[Budget_Profit]])/ABS(Table1[[#This Row],[Budget_Profit]])
)
)</f>
        <v>0.11764705882352941</v>
      </c>
      <c r="N1822" s="5" t="str">
        <f>IF(Table1[[#This Row],[Profit_Var]]&gt;=0, "Above Budget", "Below Budget")</f>
        <v>Above Budget</v>
      </c>
      <c r="O1822">
        <v>265</v>
      </c>
      <c r="P1822">
        <v>220</v>
      </c>
      <c r="Q1822">
        <f>Table1[[#This Row],[COGS]]-Table1[[#This Row],[Budget_COGS]]</f>
        <v>45</v>
      </c>
      <c r="R1822" s="5">
        <f>IF(
Table1[[#This Row],[Budget_COGS]]=0,
"",
IF(
Table1[[#This Row],[Budget_COGS]]&gt;0,
(Table1[[#This Row],[Budget_COGS]]-Table1[[#This Row],[COGS]]) / Table1[[#This Row],[Budget_COGS]],
(Table1[[#This Row],[Budget_COGS]]-Table1[[#This Row],[COGS]]) / ABS(Table1[[#This Row],[Budget_COGS]])
)
)</f>
        <v>-0.20454545454545456</v>
      </c>
      <c r="S1822" s="5" t="str">
        <f>IF(Table1[[#This Row],[COGS _Var]]&gt;=0, "Above Budget", "Below Budget")</f>
        <v>Above Budget</v>
      </c>
      <c r="T1822">
        <f>Table1[[#This Row],[Actual_Sales]]-Table1[[#This Row],[COGS]]</f>
        <v>324</v>
      </c>
      <c r="U1822">
        <v>290</v>
      </c>
      <c r="V1822">
        <f>Table1[[#This Row],[Gross_Margin]]-Table1[[#This Row],[Budget_Margin]]</f>
        <v>34</v>
      </c>
      <c r="W1822" s="5">
        <f>IF(
Table1[[#This Row],[Budget_Margin]]=0,
"",
IF(
Table1[[#This Row],[Budget_Margin]]&gt;0,
(Table1[[#This Row],[Gross_Margin]]-Table1[[#This Row],[Budget_Margin]]) / Table1[[#This Row],[Budget_Margin]],
(Table1[[#This Row],[Gross_Margin]]-Table1[[#This Row],[Budget_Margin]]) / ABS(Table1[[#This Row],[Budget_Margin]])
)
)</f>
        <v>0.11724137931034483</v>
      </c>
      <c r="X1822" s="5" t="str">
        <f>IF(Table1[[#This Row],[Margin_Var]]&gt;=0, "Above Budget", "Below Budget")</f>
        <v>Above Budget</v>
      </c>
      <c r="Y1822" s="5">
        <f>IFERROR(Table1[[#This Row],[Gross_Margin]]/Table1[[#This Row],[Actual_Sales]],0)</f>
        <v>0.55008488964346347</v>
      </c>
      <c r="Z1822" s="5">
        <f>Table1[[#This Row],[Actual_Profit]]/Table1[[#This Row],[Actual_Sales]]</f>
        <v>0.32258064516129031</v>
      </c>
      <c r="AA1822">
        <v>134</v>
      </c>
      <c r="AB1822" s="5">
        <f>IFERROR(Table1[[#This Row],[Expenses]]/Table1[[#This Row],[Actual_Sales]],0)</f>
        <v>0.22750424448217318</v>
      </c>
      <c r="AC1822">
        <v>100</v>
      </c>
      <c r="AD1822">
        <v>1538</v>
      </c>
      <c r="AE1822" s="5">
        <f>IFERROR(Table1[[#This Row],[Inventory]]/Table1[[#This Row],[Actual_Sales]],0)</f>
        <v>2.6112054329371817</v>
      </c>
    </row>
    <row r="1823" spans="1:31" x14ac:dyDescent="0.25">
      <c r="A1823">
        <v>3341</v>
      </c>
      <c r="B1823">
        <v>815</v>
      </c>
      <c r="C1823">
        <v>6</v>
      </c>
      <c r="D1823" s="2">
        <v>40725</v>
      </c>
      <c r="E1823">
        <v>527</v>
      </c>
      <c r="F1823">
        <v>620</v>
      </c>
      <c r="G1823">
        <f>Table1[[#This Row],[Actual_Sales]]-Table1[[#This Row],[Budget_Sales]]</f>
        <v>-93</v>
      </c>
      <c r="H1823" s="5">
        <f>IF(
Table1[[#This Row],[Budget_Sales]]=0,
"",
IF(
Table1[[#This Row],[Budget_Sales]]&gt;0,
(Table1[[#This Row],[Actual_Sales]]-Table1[[#This Row],[Budget_Sales]])/Table1[[#This Row],[Budget_Sales]],
(Table1[[#This Row],[Actual_Sales]]-Table1[[#This Row],[Budget_Sales]])/ABS(Table1[[#This Row],[Budget_Sales]])
)
)</f>
        <v>-0.15</v>
      </c>
      <c r="I1823" s="5" t="str">
        <f>IF(Table1[[#This Row],[Sales_Var]]&gt;=0,"Above Budget","Below Budget")</f>
        <v>Below Budget</v>
      </c>
      <c r="J1823">
        <f>Table1[[#This Row],[Actual_Sales]]-(Table1[[#This Row],[COGS]]+Table1[[#This Row],[Expenses]])</f>
        <v>170</v>
      </c>
      <c r="K1823">
        <v>220</v>
      </c>
      <c r="L1823">
        <f>Table1[[#This Row],[Actual_Profit]]-Table1[[#This Row],[Budget_Profit]]</f>
        <v>-50</v>
      </c>
      <c r="M1823" s="5">
        <f>IF(
Table1[[#This Row],[Budget_Profit]]=0,
"",
IF(
Table1[[#This Row],[Budget_Profit]]&gt;0,
(Table1[[#This Row],[Actual_Profit]]-Table1[[#This Row],[Budget_Profit]])/Table1[[#This Row],[Budget_Profit]],
(Table1[[#This Row],[Actual_Profit]]-Table1[[#This Row],[Budget_Profit]])/ABS(Table1[[#This Row],[Budget_Profit]])
)
)</f>
        <v>-0.22727272727272727</v>
      </c>
      <c r="N1823" s="5" t="str">
        <f>IF(Table1[[#This Row],[Profit_Var]]&gt;=0, "Above Budget", "Below Budget")</f>
        <v>Below Budget</v>
      </c>
      <c r="O1823">
        <v>266</v>
      </c>
      <c r="P1823">
        <v>300</v>
      </c>
      <c r="Q1823">
        <f>Table1[[#This Row],[COGS]]-Table1[[#This Row],[Budget_COGS]]</f>
        <v>-34</v>
      </c>
      <c r="R1823" s="5">
        <f>IF(
Table1[[#This Row],[Budget_COGS]]=0,
"",
IF(
Table1[[#This Row],[Budget_COGS]]&gt;0,
(Table1[[#This Row],[Budget_COGS]]-Table1[[#This Row],[COGS]]) / Table1[[#This Row],[Budget_COGS]],
(Table1[[#This Row],[Budget_COGS]]-Table1[[#This Row],[COGS]]) / ABS(Table1[[#This Row],[Budget_COGS]])
)
)</f>
        <v>0.11333333333333333</v>
      </c>
      <c r="S1823" s="5" t="str">
        <f>IF(Table1[[#This Row],[COGS _Var]]&gt;=0, "Above Budget", "Below Budget")</f>
        <v>Below Budget</v>
      </c>
      <c r="T1823">
        <f>Table1[[#This Row],[Actual_Sales]]-Table1[[#This Row],[COGS]]</f>
        <v>261</v>
      </c>
      <c r="U1823">
        <v>320</v>
      </c>
      <c r="V1823">
        <f>Table1[[#This Row],[Gross_Margin]]-Table1[[#This Row],[Budget_Margin]]</f>
        <v>-59</v>
      </c>
      <c r="W1823" s="5">
        <f>IF(
Table1[[#This Row],[Budget_Margin]]=0,
"",
IF(
Table1[[#This Row],[Budget_Margin]]&gt;0,
(Table1[[#This Row],[Gross_Margin]]-Table1[[#This Row],[Budget_Margin]]) / Table1[[#This Row],[Budget_Margin]],
(Table1[[#This Row],[Gross_Margin]]-Table1[[#This Row],[Budget_Margin]]) / ABS(Table1[[#This Row],[Budget_Margin]])
)
)</f>
        <v>-0.18437500000000001</v>
      </c>
      <c r="X1823" s="5" t="str">
        <f>IF(Table1[[#This Row],[Margin_Var]]&gt;=0, "Above Budget", "Below Budget")</f>
        <v>Below Budget</v>
      </c>
      <c r="Y1823" s="5">
        <f>IFERROR(Table1[[#This Row],[Gross_Margin]]/Table1[[#This Row],[Actual_Sales]],0)</f>
        <v>0.49525616698292219</v>
      </c>
      <c r="Z1823" s="5">
        <f>Table1[[#This Row],[Actual_Profit]]/Table1[[#This Row],[Actual_Sales]]</f>
        <v>0.32258064516129031</v>
      </c>
      <c r="AA1823">
        <v>91</v>
      </c>
      <c r="AB1823" s="5">
        <f>IFERROR(Table1[[#This Row],[Expenses]]/Table1[[#This Row],[Actual_Sales]],0)</f>
        <v>0.17267552182163187</v>
      </c>
      <c r="AC1823">
        <v>74</v>
      </c>
      <c r="AD1823">
        <v>1819</v>
      </c>
      <c r="AE1823" s="5">
        <f>IFERROR(Table1[[#This Row],[Inventory]]/Table1[[#This Row],[Actual_Sales]],0)</f>
        <v>3.4516129032258065</v>
      </c>
    </row>
    <row r="1824" spans="1:31" x14ac:dyDescent="0.25">
      <c r="A1824">
        <v>3306</v>
      </c>
      <c r="B1824">
        <v>702</v>
      </c>
      <c r="C1824">
        <v>12</v>
      </c>
      <c r="D1824" s="2">
        <v>40725</v>
      </c>
      <c r="E1824">
        <v>527</v>
      </c>
      <c r="F1824">
        <v>360</v>
      </c>
      <c r="G1824">
        <f>Table1[[#This Row],[Actual_Sales]]-Table1[[#This Row],[Budget_Sales]]</f>
        <v>167</v>
      </c>
      <c r="H1824" s="5">
        <f>IF(
Table1[[#This Row],[Budget_Sales]]=0,
"",
IF(
Table1[[#This Row],[Budget_Sales]]&gt;0,
(Table1[[#This Row],[Actual_Sales]]-Table1[[#This Row],[Budget_Sales]])/Table1[[#This Row],[Budget_Sales]],
(Table1[[#This Row],[Actual_Sales]]-Table1[[#This Row],[Budget_Sales]])/ABS(Table1[[#This Row],[Budget_Sales]])
)
)</f>
        <v>0.46388888888888891</v>
      </c>
      <c r="I1824" s="5" t="str">
        <f>IF(Table1[[#This Row],[Sales_Var]]&gt;=0,"Above Budget","Below Budget")</f>
        <v>Above Budget</v>
      </c>
      <c r="J1824">
        <f>Table1[[#This Row],[Actual_Sales]]-(Table1[[#This Row],[COGS]]+Table1[[#This Row],[Expenses]])</f>
        <v>170</v>
      </c>
      <c r="K1824">
        <v>130</v>
      </c>
      <c r="L1824">
        <f>Table1[[#This Row],[Actual_Profit]]-Table1[[#This Row],[Budget_Profit]]</f>
        <v>40</v>
      </c>
      <c r="M1824" s="5">
        <f>IF(
Table1[[#This Row],[Budget_Profit]]=0,
"",
IF(
Table1[[#This Row],[Budget_Profit]]&gt;0,
(Table1[[#This Row],[Actual_Profit]]-Table1[[#This Row],[Budget_Profit]])/Table1[[#This Row],[Budget_Profit]],
(Table1[[#This Row],[Actual_Profit]]-Table1[[#This Row],[Budget_Profit]])/ABS(Table1[[#This Row],[Budget_Profit]])
)
)</f>
        <v>0.30769230769230771</v>
      </c>
      <c r="N1824" s="5" t="str">
        <f>IF(Table1[[#This Row],[Profit_Var]]&gt;=0, "Above Budget", "Below Budget")</f>
        <v>Above Budget</v>
      </c>
      <c r="O1824">
        <v>266</v>
      </c>
      <c r="P1824">
        <v>170</v>
      </c>
      <c r="Q1824">
        <f>Table1[[#This Row],[COGS]]-Table1[[#This Row],[Budget_COGS]]</f>
        <v>96</v>
      </c>
      <c r="R1824" s="5">
        <f>IF(
Table1[[#This Row],[Budget_COGS]]=0,
"",
IF(
Table1[[#This Row],[Budget_COGS]]&gt;0,
(Table1[[#This Row],[Budget_COGS]]-Table1[[#This Row],[COGS]]) / Table1[[#This Row],[Budget_COGS]],
(Table1[[#This Row],[Budget_COGS]]-Table1[[#This Row],[COGS]]) / ABS(Table1[[#This Row],[Budget_COGS]])
)
)</f>
        <v>-0.56470588235294117</v>
      </c>
      <c r="S1824" s="5" t="str">
        <f>IF(Table1[[#This Row],[COGS _Var]]&gt;=0, "Above Budget", "Below Budget")</f>
        <v>Above Budget</v>
      </c>
      <c r="T1824">
        <f>Table1[[#This Row],[Actual_Sales]]-Table1[[#This Row],[COGS]]</f>
        <v>261</v>
      </c>
      <c r="U1824">
        <v>190</v>
      </c>
      <c r="V1824">
        <f>Table1[[#This Row],[Gross_Margin]]-Table1[[#This Row],[Budget_Margin]]</f>
        <v>71</v>
      </c>
      <c r="W1824" s="5">
        <f>IF(
Table1[[#This Row],[Budget_Margin]]=0,
"",
IF(
Table1[[#This Row],[Budget_Margin]]&gt;0,
(Table1[[#This Row],[Gross_Margin]]-Table1[[#This Row],[Budget_Margin]]) / Table1[[#This Row],[Budget_Margin]],
(Table1[[#This Row],[Gross_Margin]]-Table1[[#This Row],[Budget_Margin]]) / ABS(Table1[[#This Row],[Budget_Margin]])
)
)</f>
        <v>0.37368421052631579</v>
      </c>
      <c r="X1824" s="5" t="str">
        <f>IF(Table1[[#This Row],[Margin_Var]]&gt;=0, "Above Budget", "Below Budget")</f>
        <v>Above Budget</v>
      </c>
      <c r="Y1824" s="5">
        <f>IFERROR(Table1[[#This Row],[Gross_Margin]]/Table1[[#This Row],[Actual_Sales]],0)</f>
        <v>0.49525616698292219</v>
      </c>
      <c r="Z1824" s="5">
        <f>Table1[[#This Row],[Actual_Profit]]/Table1[[#This Row],[Actual_Sales]]</f>
        <v>0.32258064516129031</v>
      </c>
      <c r="AA1824">
        <v>91</v>
      </c>
      <c r="AB1824" s="5">
        <f>IFERROR(Table1[[#This Row],[Expenses]]/Table1[[#This Row],[Actual_Sales]],0)</f>
        <v>0.17267552182163187</v>
      </c>
      <c r="AC1824">
        <v>74</v>
      </c>
      <c r="AD1824">
        <v>1819</v>
      </c>
      <c r="AE1824" s="5">
        <f>IFERROR(Table1[[#This Row],[Inventory]]/Table1[[#This Row],[Actual_Sales]],0)</f>
        <v>3.4516129032258065</v>
      </c>
    </row>
    <row r="1825" spans="1:31" x14ac:dyDescent="0.25">
      <c r="A1825">
        <v>3904</v>
      </c>
      <c r="B1825">
        <v>234</v>
      </c>
      <c r="C1825">
        <v>2</v>
      </c>
      <c r="D1825" s="2">
        <v>40848</v>
      </c>
      <c r="E1825">
        <v>121</v>
      </c>
      <c r="F1825">
        <v>110</v>
      </c>
      <c r="G1825">
        <f>Table1[[#This Row],[Actual_Sales]]-Table1[[#This Row],[Budget_Sales]]</f>
        <v>11</v>
      </c>
      <c r="H1825" s="5">
        <f>IF(
Table1[[#This Row],[Budget_Sales]]=0,
"",
IF(
Table1[[#This Row],[Budget_Sales]]&gt;0,
(Table1[[#This Row],[Actual_Sales]]-Table1[[#This Row],[Budget_Sales]])/Table1[[#This Row],[Budget_Sales]],
(Table1[[#This Row],[Actual_Sales]]-Table1[[#This Row],[Budget_Sales]])/ABS(Table1[[#This Row],[Budget_Sales]])
)
)</f>
        <v>0.1</v>
      </c>
      <c r="I1825" s="5" t="str">
        <f>IF(Table1[[#This Row],[Sales_Var]]&gt;=0,"Above Budget","Below Budget")</f>
        <v>Above Budget</v>
      </c>
      <c r="J1825">
        <f>Table1[[#This Row],[Actual_Sales]]-(Table1[[#This Row],[COGS]]+Table1[[#This Row],[Expenses]])</f>
        <v>39</v>
      </c>
      <c r="K1825">
        <v>40</v>
      </c>
      <c r="L1825">
        <f>Table1[[#This Row],[Actual_Profit]]-Table1[[#This Row],[Budget_Profit]]</f>
        <v>-1</v>
      </c>
      <c r="M1825" s="5">
        <f>IF(
Table1[[#This Row],[Budget_Profit]]=0,
"",
IF(
Table1[[#This Row],[Budget_Profit]]&gt;0,
(Table1[[#This Row],[Actual_Profit]]-Table1[[#This Row],[Budget_Profit]])/Table1[[#This Row],[Budget_Profit]],
(Table1[[#This Row],[Actual_Profit]]-Table1[[#This Row],[Budget_Profit]])/ABS(Table1[[#This Row],[Budget_Profit]])
)
)</f>
        <v>-2.5000000000000001E-2</v>
      </c>
      <c r="N1825" s="5" t="str">
        <f>IF(Table1[[#This Row],[Profit_Var]]&gt;=0, "Above Budget", "Below Budget")</f>
        <v>Below Budget</v>
      </c>
      <c r="O1825">
        <v>46</v>
      </c>
      <c r="P1825">
        <v>40</v>
      </c>
      <c r="Q1825">
        <f>Table1[[#This Row],[COGS]]-Table1[[#This Row],[Budget_COGS]]</f>
        <v>6</v>
      </c>
      <c r="R1825" s="5">
        <f>IF(
Table1[[#This Row],[Budget_COGS]]=0,
"",
IF(
Table1[[#This Row],[Budget_COGS]]&gt;0,
(Table1[[#This Row],[Budget_COGS]]-Table1[[#This Row],[COGS]]) / Table1[[#This Row],[Budget_COGS]],
(Table1[[#This Row],[Budget_COGS]]-Table1[[#This Row],[COGS]]) / ABS(Table1[[#This Row],[Budget_COGS]])
)
)</f>
        <v>-0.15</v>
      </c>
      <c r="S1825" s="5" t="str">
        <f>IF(Table1[[#This Row],[COGS _Var]]&gt;=0, "Above Budget", "Below Budget")</f>
        <v>Above Budget</v>
      </c>
      <c r="T1825">
        <f>Table1[[#This Row],[Actual_Sales]]-Table1[[#This Row],[COGS]]</f>
        <v>75</v>
      </c>
      <c r="U1825">
        <v>70</v>
      </c>
      <c r="V1825">
        <f>Table1[[#This Row],[Gross_Margin]]-Table1[[#This Row],[Budget_Margin]]</f>
        <v>5</v>
      </c>
      <c r="W1825" s="5">
        <f>IF(
Table1[[#This Row],[Budget_Margin]]=0,
"",
IF(
Table1[[#This Row],[Budget_Margin]]&gt;0,
(Table1[[#This Row],[Gross_Margin]]-Table1[[#This Row],[Budget_Margin]]) / Table1[[#This Row],[Budget_Margin]],
(Table1[[#This Row],[Gross_Margin]]-Table1[[#This Row],[Budget_Margin]]) / ABS(Table1[[#This Row],[Budget_Margin]])
)
)</f>
        <v>7.1428571428571425E-2</v>
      </c>
      <c r="X1825" s="5" t="str">
        <f>IF(Table1[[#This Row],[Margin_Var]]&gt;=0, "Above Budget", "Below Budget")</f>
        <v>Above Budget</v>
      </c>
      <c r="Y1825" s="5">
        <f>IFERROR(Table1[[#This Row],[Gross_Margin]]/Table1[[#This Row],[Actual_Sales]],0)</f>
        <v>0.6198347107438017</v>
      </c>
      <c r="Z1825" s="5">
        <f>Table1[[#This Row],[Actual_Profit]]/Table1[[#This Row],[Actual_Sales]]</f>
        <v>0.32231404958677684</v>
      </c>
      <c r="AA1825">
        <v>36</v>
      </c>
      <c r="AB1825" s="5">
        <f>IFERROR(Table1[[#This Row],[Expenses]]/Table1[[#This Row],[Actual_Sales]],0)</f>
        <v>0.2975206611570248</v>
      </c>
      <c r="AC1825">
        <v>14</v>
      </c>
      <c r="AD1825">
        <v>424</v>
      </c>
      <c r="AE1825" s="5">
        <f>IFERROR(Table1[[#This Row],[Inventory]]/Table1[[#This Row],[Actual_Sales]],0)</f>
        <v>3.5041322314049586</v>
      </c>
    </row>
    <row r="1826" spans="1:31" x14ac:dyDescent="0.25">
      <c r="A1826">
        <v>3950</v>
      </c>
      <c r="B1826">
        <v>503</v>
      </c>
      <c r="C1826">
        <v>3</v>
      </c>
      <c r="D1826" s="2">
        <v>40848</v>
      </c>
      <c r="E1826">
        <v>121</v>
      </c>
      <c r="F1826">
        <v>130</v>
      </c>
      <c r="G1826">
        <f>Table1[[#This Row],[Actual_Sales]]-Table1[[#This Row],[Budget_Sales]]</f>
        <v>-9</v>
      </c>
      <c r="H1826" s="5">
        <f>IF(
Table1[[#This Row],[Budget_Sales]]=0,
"",
IF(
Table1[[#This Row],[Budget_Sales]]&gt;0,
(Table1[[#This Row],[Actual_Sales]]-Table1[[#This Row],[Budget_Sales]])/Table1[[#This Row],[Budget_Sales]],
(Table1[[#This Row],[Actual_Sales]]-Table1[[#This Row],[Budget_Sales]])/ABS(Table1[[#This Row],[Budget_Sales]])
)
)</f>
        <v>-6.9230769230769235E-2</v>
      </c>
      <c r="I1826" s="5" t="str">
        <f>IF(Table1[[#This Row],[Sales_Var]]&gt;=0,"Above Budget","Below Budget")</f>
        <v>Below Budget</v>
      </c>
      <c r="J1826">
        <f>Table1[[#This Row],[Actual_Sales]]-(Table1[[#This Row],[COGS]]+Table1[[#This Row],[Expenses]])</f>
        <v>39</v>
      </c>
      <c r="K1826">
        <v>50</v>
      </c>
      <c r="L1826">
        <f>Table1[[#This Row],[Actual_Profit]]-Table1[[#This Row],[Budget_Profit]]</f>
        <v>-11</v>
      </c>
      <c r="M1826" s="5">
        <f>IF(
Table1[[#This Row],[Budget_Profit]]=0,
"",
IF(
Table1[[#This Row],[Budget_Profit]]&gt;0,
(Table1[[#This Row],[Actual_Profit]]-Table1[[#This Row],[Budget_Profit]])/Table1[[#This Row],[Budget_Profit]],
(Table1[[#This Row],[Actual_Profit]]-Table1[[#This Row],[Budget_Profit]])/ABS(Table1[[#This Row],[Budget_Profit]])
)
)</f>
        <v>-0.22</v>
      </c>
      <c r="N1826" s="5" t="str">
        <f>IF(Table1[[#This Row],[Profit_Var]]&gt;=0, "Above Budget", "Below Budget")</f>
        <v>Below Budget</v>
      </c>
      <c r="O1826">
        <v>46</v>
      </c>
      <c r="P1826">
        <v>50</v>
      </c>
      <c r="Q1826">
        <f>Table1[[#This Row],[COGS]]-Table1[[#This Row],[Budget_COGS]]</f>
        <v>-4</v>
      </c>
      <c r="R1826" s="5">
        <f>IF(
Table1[[#This Row],[Budget_COGS]]=0,
"",
IF(
Table1[[#This Row],[Budget_COGS]]&gt;0,
(Table1[[#This Row],[Budget_COGS]]-Table1[[#This Row],[COGS]]) / Table1[[#This Row],[Budget_COGS]],
(Table1[[#This Row],[Budget_COGS]]-Table1[[#This Row],[COGS]]) / ABS(Table1[[#This Row],[Budget_COGS]])
)
)</f>
        <v>0.08</v>
      </c>
      <c r="S1826" s="5" t="str">
        <f>IF(Table1[[#This Row],[COGS _Var]]&gt;=0, "Above Budget", "Below Budget")</f>
        <v>Below Budget</v>
      </c>
      <c r="T1826">
        <f>Table1[[#This Row],[Actual_Sales]]-Table1[[#This Row],[COGS]]</f>
        <v>75</v>
      </c>
      <c r="U1826">
        <v>80</v>
      </c>
      <c r="V1826">
        <f>Table1[[#This Row],[Gross_Margin]]-Table1[[#This Row],[Budget_Margin]]</f>
        <v>-5</v>
      </c>
      <c r="W1826" s="5">
        <f>IF(
Table1[[#This Row],[Budget_Margin]]=0,
"",
IF(
Table1[[#This Row],[Budget_Margin]]&gt;0,
(Table1[[#This Row],[Gross_Margin]]-Table1[[#This Row],[Budget_Margin]]) / Table1[[#This Row],[Budget_Margin]],
(Table1[[#This Row],[Gross_Margin]]-Table1[[#This Row],[Budget_Margin]]) / ABS(Table1[[#This Row],[Budget_Margin]])
)
)</f>
        <v>-6.25E-2</v>
      </c>
      <c r="X1826" s="5" t="str">
        <f>IF(Table1[[#This Row],[Margin_Var]]&gt;=0, "Above Budget", "Below Budget")</f>
        <v>Below Budget</v>
      </c>
      <c r="Y1826" s="5">
        <f>IFERROR(Table1[[#This Row],[Gross_Margin]]/Table1[[#This Row],[Actual_Sales]],0)</f>
        <v>0.6198347107438017</v>
      </c>
      <c r="Z1826" s="5">
        <f>Table1[[#This Row],[Actual_Profit]]/Table1[[#This Row],[Actual_Sales]]</f>
        <v>0.32231404958677684</v>
      </c>
      <c r="AA1826">
        <v>36</v>
      </c>
      <c r="AB1826" s="5">
        <f>IFERROR(Table1[[#This Row],[Expenses]]/Table1[[#This Row],[Actual_Sales]],0)</f>
        <v>0.2975206611570248</v>
      </c>
      <c r="AC1826">
        <v>14</v>
      </c>
      <c r="AD1826">
        <v>424</v>
      </c>
      <c r="AE1826" s="5">
        <f>IFERROR(Table1[[#This Row],[Inventory]]/Table1[[#This Row],[Actual_Sales]],0)</f>
        <v>3.5041322314049586</v>
      </c>
    </row>
    <row r="1827" spans="1:31" x14ac:dyDescent="0.25">
      <c r="A1827">
        <v>3167</v>
      </c>
      <c r="B1827">
        <v>918</v>
      </c>
      <c r="C1827">
        <v>3</v>
      </c>
      <c r="D1827" s="2">
        <v>40695</v>
      </c>
      <c r="E1827">
        <v>59</v>
      </c>
      <c r="F1827">
        <v>70</v>
      </c>
      <c r="G1827">
        <f>Table1[[#This Row],[Actual_Sales]]-Table1[[#This Row],[Budget_Sales]]</f>
        <v>-11</v>
      </c>
      <c r="H1827" s="5">
        <f>IF(
Table1[[#This Row],[Budget_Sales]]=0,
"",
IF(
Table1[[#This Row],[Budget_Sales]]&gt;0,
(Table1[[#This Row],[Actual_Sales]]-Table1[[#This Row],[Budget_Sales]])/Table1[[#This Row],[Budget_Sales]],
(Table1[[#This Row],[Actual_Sales]]-Table1[[#This Row],[Budget_Sales]])/ABS(Table1[[#This Row],[Budget_Sales]])
)
)</f>
        <v>-0.15714285714285714</v>
      </c>
      <c r="I1827" s="5" t="str">
        <f>IF(Table1[[#This Row],[Sales_Var]]&gt;=0,"Above Budget","Below Budget")</f>
        <v>Below Budget</v>
      </c>
      <c r="J1827">
        <f>Table1[[#This Row],[Actual_Sales]]-(Table1[[#This Row],[COGS]]+Table1[[#This Row],[Expenses]])</f>
        <v>19</v>
      </c>
      <c r="K1827">
        <v>30</v>
      </c>
      <c r="L1827">
        <f>Table1[[#This Row],[Actual_Profit]]-Table1[[#This Row],[Budget_Profit]]</f>
        <v>-11</v>
      </c>
      <c r="M1827" s="5">
        <f>IF(
Table1[[#This Row],[Budget_Profit]]=0,
"",
IF(
Table1[[#This Row],[Budget_Profit]]&gt;0,
(Table1[[#This Row],[Actual_Profit]]-Table1[[#This Row],[Budget_Profit]])/Table1[[#This Row],[Budget_Profit]],
(Table1[[#This Row],[Actual_Profit]]-Table1[[#This Row],[Budget_Profit]])/ABS(Table1[[#This Row],[Budget_Profit]])
)
)</f>
        <v>-0.36666666666666664</v>
      </c>
      <c r="N1827" s="5" t="str">
        <f>IF(Table1[[#This Row],[Profit_Var]]&gt;=0, "Above Budget", "Below Budget")</f>
        <v>Below Budget</v>
      </c>
      <c r="O1827">
        <v>24</v>
      </c>
      <c r="P1827">
        <v>30</v>
      </c>
      <c r="Q1827">
        <f>Table1[[#This Row],[COGS]]-Table1[[#This Row],[Budget_COGS]]</f>
        <v>-6</v>
      </c>
      <c r="R1827" s="5">
        <f>IF(
Table1[[#This Row],[Budget_COGS]]=0,
"",
IF(
Table1[[#This Row],[Budget_COGS]]&gt;0,
(Table1[[#This Row],[Budget_COGS]]-Table1[[#This Row],[COGS]]) / Table1[[#This Row],[Budget_COGS]],
(Table1[[#This Row],[Budget_COGS]]-Table1[[#This Row],[COGS]]) / ABS(Table1[[#This Row],[Budget_COGS]])
)
)</f>
        <v>0.2</v>
      </c>
      <c r="S1827" s="5" t="str">
        <f>IF(Table1[[#This Row],[COGS _Var]]&gt;=0, "Above Budget", "Below Budget")</f>
        <v>Below Budget</v>
      </c>
      <c r="T1827">
        <f>Table1[[#This Row],[Actual_Sales]]-Table1[[#This Row],[COGS]]</f>
        <v>35</v>
      </c>
      <c r="U1827">
        <v>40</v>
      </c>
      <c r="V1827">
        <f>Table1[[#This Row],[Gross_Margin]]-Table1[[#This Row],[Budget_Margin]]</f>
        <v>-5</v>
      </c>
      <c r="W1827" s="5">
        <f>IF(
Table1[[#This Row],[Budget_Margin]]=0,
"",
IF(
Table1[[#This Row],[Budget_Margin]]&gt;0,
(Table1[[#This Row],[Gross_Margin]]-Table1[[#This Row],[Budget_Margin]]) / Table1[[#This Row],[Budget_Margin]],
(Table1[[#This Row],[Gross_Margin]]-Table1[[#This Row],[Budget_Margin]]) / ABS(Table1[[#This Row],[Budget_Margin]])
)
)</f>
        <v>-0.125</v>
      </c>
      <c r="X1827" s="5" t="str">
        <f>IF(Table1[[#This Row],[Margin_Var]]&gt;=0, "Above Budget", "Below Budget")</f>
        <v>Below Budget</v>
      </c>
      <c r="Y1827" s="5">
        <f>IFERROR(Table1[[#This Row],[Gross_Margin]]/Table1[[#This Row],[Actual_Sales]],0)</f>
        <v>0.59322033898305082</v>
      </c>
      <c r="Z1827" s="5">
        <f>Table1[[#This Row],[Actual_Profit]]/Table1[[#This Row],[Actual_Sales]]</f>
        <v>0.32203389830508472</v>
      </c>
      <c r="AA1827">
        <v>16</v>
      </c>
      <c r="AB1827" s="5">
        <f>IFERROR(Table1[[#This Row],[Expenses]]/Table1[[#This Row],[Actual_Sales]],0)</f>
        <v>0.2711864406779661</v>
      </c>
      <c r="AC1827">
        <v>6</v>
      </c>
      <c r="AD1827">
        <v>856</v>
      </c>
      <c r="AE1827" s="5">
        <f>IFERROR(Table1[[#This Row],[Inventory]]/Table1[[#This Row],[Actual_Sales]],0)</f>
        <v>14.508474576271187</v>
      </c>
    </row>
    <row r="1828" spans="1:31" x14ac:dyDescent="0.25">
      <c r="A1828">
        <v>3159</v>
      </c>
      <c r="B1828">
        <v>857</v>
      </c>
      <c r="C1828">
        <v>11</v>
      </c>
      <c r="D1828" s="2">
        <v>40695</v>
      </c>
      <c r="E1828">
        <v>59</v>
      </c>
      <c r="F1828">
        <v>60</v>
      </c>
      <c r="G1828">
        <f>Table1[[#This Row],[Actual_Sales]]-Table1[[#This Row],[Budget_Sales]]</f>
        <v>-1</v>
      </c>
      <c r="H1828" s="5">
        <f>IF(
Table1[[#This Row],[Budget_Sales]]=0,
"",
IF(
Table1[[#This Row],[Budget_Sales]]&gt;0,
(Table1[[#This Row],[Actual_Sales]]-Table1[[#This Row],[Budget_Sales]])/Table1[[#This Row],[Budget_Sales]],
(Table1[[#This Row],[Actual_Sales]]-Table1[[#This Row],[Budget_Sales]])/ABS(Table1[[#This Row],[Budget_Sales]])
)
)</f>
        <v>-1.6666666666666666E-2</v>
      </c>
      <c r="I1828" s="5" t="str">
        <f>IF(Table1[[#This Row],[Sales_Var]]&gt;=0,"Above Budget","Below Budget")</f>
        <v>Below Budget</v>
      </c>
      <c r="J1828">
        <f>Table1[[#This Row],[Actual_Sales]]-(Table1[[#This Row],[COGS]]+Table1[[#This Row],[Expenses]])</f>
        <v>19</v>
      </c>
      <c r="K1828">
        <v>30</v>
      </c>
      <c r="L1828">
        <f>Table1[[#This Row],[Actual_Profit]]-Table1[[#This Row],[Budget_Profit]]</f>
        <v>-11</v>
      </c>
      <c r="M1828" s="5">
        <f>IF(
Table1[[#This Row],[Budget_Profit]]=0,
"",
IF(
Table1[[#This Row],[Budget_Profit]]&gt;0,
(Table1[[#This Row],[Actual_Profit]]-Table1[[#This Row],[Budget_Profit]])/Table1[[#This Row],[Budget_Profit]],
(Table1[[#This Row],[Actual_Profit]]-Table1[[#This Row],[Budget_Profit]])/ABS(Table1[[#This Row],[Budget_Profit]])
)
)</f>
        <v>-0.36666666666666664</v>
      </c>
      <c r="N1828" s="5" t="str">
        <f>IF(Table1[[#This Row],[Profit_Var]]&gt;=0, "Above Budget", "Below Budget")</f>
        <v>Below Budget</v>
      </c>
      <c r="O1828">
        <v>24</v>
      </c>
      <c r="P1828">
        <v>20</v>
      </c>
      <c r="Q1828">
        <f>Table1[[#This Row],[COGS]]-Table1[[#This Row],[Budget_COGS]]</f>
        <v>4</v>
      </c>
      <c r="R1828" s="5">
        <f>IF(
Table1[[#This Row],[Budget_COGS]]=0,
"",
IF(
Table1[[#This Row],[Budget_COGS]]&gt;0,
(Table1[[#This Row],[Budget_COGS]]-Table1[[#This Row],[COGS]]) / Table1[[#This Row],[Budget_COGS]],
(Table1[[#This Row],[Budget_COGS]]-Table1[[#This Row],[COGS]]) / ABS(Table1[[#This Row],[Budget_COGS]])
)
)</f>
        <v>-0.2</v>
      </c>
      <c r="S1828" s="5" t="str">
        <f>IF(Table1[[#This Row],[COGS _Var]]&gt;=0, "Above Budget", "Below Budget")</f>
        <v>Above Budget</v>
      </c>
      <c r="T1828">
        <f>Table1[[#This Row],[Actual_Sales]]-Table1[[#This Row],[COGS]]</f>
        <v>35</v>
      </c>
      <c r="U1828">
        <v>40</v>
      </c>
      <c r="V1828">
        <f>Table1[[#This Row],[Gross_Margin]]-Table1[[#This Row],[Budget_Margin]]</f>
        <v>-5</v>
      </c>
      <c r="W1828" s="5">
        <f>IF(
Table1[[#This Row],[Budget_Margin]]=0,
"",
IF(
Table1[[#This Row],[Budget_Margin]]&gt;0,
(Table1[[#This Row],[Gross_Margin]]-Table1[[#This Row],[Budget_Margin]]) / Table1[[#This Row],[Budget_Margin]],
(Table1[[#This Row],[Gross_Margin]]-Table1[[#This Row],[Budget_Margin]]) / ABS(Table1[[#This Row],[Budget_Margin]])
)
)</f>
        <v>-0.125</v>
      </c>
      <c r="X1828" s="5" t="str">
        <f>IF(Table1[[#This Row],[Margin_Var]]&gt;=0, "Above Budget", "Below Budget")</f>
        <v>Below Budget</v>
      </c>
      <c r="Y1828" s="5">
        <f>IFERROR(Table1[[#This Row],[Gross_Margin]]/Table1[[#This Row],[Actual_Sales]],0)</f>
        <v>0.59322033898305082</v>
      </c>
      <c r="Z1828" s="5">
        <f>Table1[[#This Row],[Actual_Profit]]/Table1[[#This Row],[Actual_Sales]]</f>
        <v>0.32203389830508472</v>
      </c>
      <c r="AA1828">
        <v>16</v>
      </c>
      <c r="AB1828" s="5">
        <f>IFERROR(Table1[[#This Row],[Expenses]]/Table1[[#This Row],[Actual_Sales]],0)</f>
        <v>0.2711864406779661</v>
      </c>
      <c r="AC1828">
        <v>6</v>
      </c>
      <c r="AD1828">
        <v>856</v>
      </c>
      <c r="AE1828" s="5">
        <f>IFERROR(Table1[[#This Row],[Inventory]]/Table1[[#This Row],[Actual_Sales]],0)</f>
        <v>14.508474576271187</v>
      </c>
    </row>
    <row r="1829" spans="1:31" x14ac:dyDescent="0.25">
      <c r="A1829">
        <v>2533</v>
      </c>
      <c r="B1829">
        <v>435</v>
      </c>
      <c r="C1829">
        <v>1</v>
      </c>
      <c r="D1829" s="2">
        <v>40603</v>
      </c>
      <c r="E1829">
        <v>174</v>
      </c>
      <c r="F1829">
        <v>200</v>
      </c>
      <c r="G1829">
        <f>Table1[[#This Row],[Actual_Sales]]-Table1[[#This Row],[Budget_Sales]]</f>
        <v>-26</v>
      </c>
      <c r="H1829" s="5">
        <f>IF(
Table1[[#This Row],[Budget_Sales]]=0,
"",
IF(
Table1[[#This Row],[Budget_Sales]]&gt;0,
(Table1[[#This Row],[Actual_Sales]]-Table1[[#This Row],[Budget_Sales]])/Table1[[#This Row],[Budget_Sales]],
(Table1[[#This Row],[Actual_Sales]]-Table1[[#This Row],[Budget_Sales]])/ABS(Table1[[#This Row],[Budget_Sales]])
)
)</f>
        <v>-0.13</v>
      </c>
      <c r="I1829" s="5" t="str">
        <f>IF(Table1[[#This Row],[Sales_Var]]&gt;=0,"Above Budget","Below Budget")</f>
        <v>Below Budget</v>
      </c>
      <c r="J1829">
        <f>Table1[[#This Row],[Actual_Sales]]-(Table1[[#This Row],[COGS]]+Table1[[#This Row],[Expenses]])</f>
        <v>56</v>
      </c>
      <c r="K1829">
        <v>70</v>
      </c>
      <c r="L1829">
        <f>Table1[[#This Row],[Actual_Profit]]-Table1[[#This Row],[Budget_Profit]]</f>
        <v>-14</v>
      </c>
      <c r="M1829" s="5">
        <f>IF(
Table1[[#This Row],[Budget_Profit]]=0,
"",
IF(
Table1[[#This Row],[Budget_Profit]]&gt;0,
(Table1[[#This Row],[Actual_Profit]]-Table1[[#This Row],[Budget_Profit]])/Table1[[#This Row],[Budget_Profit]],
(Table1[[#This Row],[Actual_Profit]]-Table1[[#This Row],[Budget_Profit]])/ABS(Table1[[#This Row],[Budget_Profit]])
)
)</f>
        <v>-0.2</v>
      </c>
      <c r="N1829" s="5" t="str">
        <f>IF(Table1[[#This Row],[Profit_Var]]&gt;=0, "Above Budget", "Below Budget")</f>
        <v>Below Budget</v>
      </c>
      <c r="O1829">
        <v>74</v>
      </c>
      <c r="P1829">
        <v>90</v>
      </c>
      <c r="Q1829">
        <f>Table1[[#This Row],[COGS]]-Table1[[#This Row],[Budget_COGS]]</f>
        <v>-16</v>
      </c>
      <c r="R1829" s="5">
        <f>IF(
Table1[[#This Row],[Budget_COGS]]=0,
"",
IF(
Table1[[#This Row],[Budget_COGS]]&gt;0,
(Table1[[#This Row],[Budget_COGS]]-Table1[[#This Row],[COGS]]) / Table1[[#This Row],[Budget_COGS]],
(Table1[[#This Row],[Budget_COGS]]-Table1[[#This Row],[COGS]]) / ABS(Table1[[#This Row],[Budget_COGS]])
)
)</f>
        <v>0.17777777777777778</v>
      </c>
      <c r="S1829" s="5" t="str">
        <f>IF(Table1[[#This Row],[COGS _Var]]&gt;=0, "Above Budget", "Below Budget")</f>
        <v>Below Budget</v>
      </c>
      <c r="T1829">
        <f>Table1[[#This Row],[Actual_Sales]]-Table1[[#This Row],[COGS]]</f>
        <v>100</v>
      </c>
      <c r="U1829">
        <v>110</v>
      </c>
      <c r="V1829">
        <f>Table1[[#This Row],[Gross_Margin]]-Table1[[#This Row],[Budget_Margin]]</f>
        <v>-10</v>
      </c>
      <c r="W1829" s="5">
        <f>IF(
Table1[[#This Row],[Budget_Margin]]=0,
"",
IF(
Table1[[#This Row],[Budget_Margin]]&gt;0,
(Table1[[#This Row],[Gross_Margin]]-Table1[[#This Row],[Budget_Margin]]) / Table1[[#This Row],[Budget_Margin]],
(Table1[[#This Row],[Gross_Margin]]-Table1[[#This Row],[Budget_Margin]]) / ABS(Table1[[#This Row],[Budget_Margin]])
)
)</f>
        <v>-9.0909090909090912E-2</v>
      </c>
      <c r="X1829" s="5" t="str">
        <f>IF(Table1[[#This Row],[Margin_Var]]&gt;=0, "Above Budget", "Below Budget")</f>
        <v>Below Budget</v>
      </c>
      <c r="Y1829" s="5">
        <f>IFERROR(Table1[[#This Row],[Gross_Margin]]/Table1[[#This Row],[Actual_Sales]],0)</f>
        <v>0.57471264367816088</v>
      </c>
      <c r="Z1829" s="5">
        <f>Table1[[#This Row],[Actual_Profit]]/Table1[[#This Row],[Actual_Sales]]</f>
        <v>0.32183908045977011</v>
      </c>
      <c r="AA1829">
        <v>44</v>
      </c>
      <c r="AB1829" s="5">
        <f>IFERROR(Table1[[#This Row],[Expenses]]/Table1[[#This Row],[Actual_Sales]],0)</f>
        <v>0.25287356321839083</v>
      </c>
      <c r="AC1829">
        <v>22</v>
      </c>
      <c r="AD1829">
        <v>949</v>
      </c>
      <c r="AE1829" s="5">
        <f>IFERROR(Table1[[#This Row],[Inventory]]/Table1[[#This Row],[Actual_Sales]],0)</f>
        <v>5.4540229885057467</v>
      </c>
    </row>
    <row r="1830" spans="1:31" x14ac:dyDescent="0.25">
      <c r="A1830">
        <v>2497</v>
      </c>
      <c r="B1830">
        <v>314</v>
      </c>
      <c r="C1830">
        <v>3</v>
      </c>
      <c r="D1830" s="2">
        <v>40603</v>
      </c>
      <c r="E1830">
        <v>174</v>
      </c>
      <c r="F1830">
        <v>170</v>
      </c>
      <c r="G1830">
        <f>Table1[[#This Row],[Actual_Sales]]-Table1[[#This Row],[Budget_Sales]]</f>
        <v>4</v>
      </c>
      <c r="H1830" s="5">
        <f>IF(
Table1[[#This Row],[Budget_Sales]]=0,
"",
IF(
Table1[[#This Row],[Budget_Sales]]&gt;0,
(Table1[[#This Row],[Actual_Sales]]-Table1[[#This Row],[Budget_Sales]])/Table1[[#This Row],[Budget_Sales]],
(Table1[[#This Row],[Actual_Sales]]-Table1[[#This Row],[Budget_Sales]])/ABS(Table1[[#This Row],[Budget_Sales]])
)
)</f>
        <v>2.3529411764705882E-2</v>
      </c>
      <c r="I1830" s="5" t="str">
        <f>IF(Table1[[#This Row],[Sales_Var]]&gt;=0,"Above Budget","Below Budget")</f>
        <v>Above Budget</v>
      </c>
      <c r="J1830">
        <f>Table1[[#This Row],[Actual_Sales]]-(Table1[[#This Row],[COGS]]+Table1[[#This Row],[Expenses]])</f>
        <v>56</v>
      </c>
      <c r="K1830">
        <v>60</v>
      </c>
      <c r="L1830">
        <f>Table1[[#This Row],[Actual_Profit]]-Table1[[#This Row],[Budget_Profit]]</f>
        <v>-4</v>
      </c>
      <c r="M1830" s="5">
        <f>IF(
Table1[[#This Row],[Budget_Profit]]=0,
"",
IF(
Table1[[#This Row],[Budget_Profit]]&gt;0,
(Table1[[#This Row],[Actual_Profit]]-Table1[[#This Row],[Budget_Profit]])/Table1[[#This Row],[Budget_Profit]],
(Table1[[#This Row],[Actual_Profit]]-Table1[[#This Row],[Budget_Profit]])/ABS(Table1[[#This Row],[Budget_Profit]])
)
)</f>
        <v>-6.6666666666666666E-2</v>
      </c>
      <c r="N1830" s="5" t="str">
        <f>IF(Table1[[#This Row],[Profit_Var]]&gt;=0, "Above Budget", "Below Budget")</f>
        <v>Below Budget</v>
      </c>
      <c r="O1830">
        <v>74</v>
      </c>
      <c r="P1830">
        <v>70</v>
      </c>
      <c r="Q1830">
        <f>Table1[[#This Row],[COGS]]-Table1[[#This Row],[Budget_COGS]]</f>
        <v>4</v>
      </c>
      <c r="R1830" s="5">
        <f>IF(
Table1[[#This Row],[Budget_COGS]]=0,
"",
IF(
Table1[[#This Row],[Budget_COGS]]&gt;0,
(Table1[[#This Row],[Budget_COGS]]-Table1[[#This Row],[COGS]]) / Table1[[#This Row],[Budget_COGS]],
(Table1[[#This Row],[Budget_COGS]]-Table1[[#This Row],[COGS]]) / ABS(Table1[[#This Row],[Budget_COGS]])
)
)</f>
        <v>-5.7142857142857141E-2</v>
      </c>
      <c r="S1830" s="5" t="str">
        <f>IF(Table1[[#This Row],[COGS _Var]]&gt;=0, "Above Budget", "Below Budget")</f>
        <v>Above Budget</v>
      </c>
      <c r="T1830">
        <f>Table1[[#This Row],[Actual_Sales]]-Table1[[#This Row],[COGS]]</f>
        <v>100</v>
      </c>
      <c r="U1830">
        <v>100</v>
      </c>
      <c r="V1830">
        <f>Table1[[#This Row],[Gross_Margin]]-Table1[[#This Row],[Budget_Margin]]</f>
        <v>0</v>
      </c>
      <c r="W1830" s="5">
        <f>IF(
Table1[[#This Row],[Budget_Margin]]=0,
"",
IF(
Table1[[#This Row],[Budget_Margin]]&gt;0,
(Table1[[#This Row],[Gross_Margin]]-Table1[[#This Row],[Budget_Margin]]) / Table1[[#This Row],[Budget_Margin]],
(Table1[[#This Row],[Gross_Margin]]-Table1[[#This Row],[Budget_Margin]]) / ABS(Table1[[#This Row],[Budget_Margin]])
)
)</f>
        <v>0</v>
      </c>
      <c r="X1830" s="5" t="str">
        <f>IF(Table1[[#This Row],[Margin_Var]]&gt;=0, "Above Budget", "Below Budget")</f>
        <v>Above Budget</v>
      </c>
      <c r="Y1830" s="5">
        <f>IFERROR(Table1[[#This Row],[Gross_Margin]]/Table1[[#This Row],[Actual_Sales]],0)</f>
        <v>0.57471264367816088</v>
      </c>
      <c r="Z1830" s="5">
        <f>Table1[[#This Row],[Actual_Profit]]/Table1[[#This Row],[Actual_Sales]]</f>
        <v>0.32183908045977011</v>
      </c>
      <c r="AA1830">
        <v>44</v>
      </c>
      <c r="AB1830" s="5">
        <f>IFERROR(Table1[[#This Row],[Expenses]]/Table1[[#This Row],[Actual_Sales]],0)</f>
        <v>0.25287356321839083</v>
      </c>
      <c r="AC1830">
        <v>22</v>
      </c>
      <c r="AD1830">
        <v>949</v>
      </c>
      <c r="AE1830" s="5">
        <f>IFERROR(Table1[[#This Row],[Inventory]]/Table1[[#This Row],[Actual_Sales]],0)</f>
        <v>5.4540229885057467</v>
      </c>
    </row>
    <row r="1831" spans="1:31" x14ac:dyDescent="0.25">
      <c r="A1831">
        <v>612</v>
      </c>
      <c r="B1831">
        <v>515</v>
      </c>
      <c r="C1831">
        <v>12</v>
      </c>
      <c r="D1831" s="2">
        <v>40269</v>
      </c>
      <c r="E1831">
        <v>578</v>
      </c>
      <c r="F1831">
        <v>500</v>
      </c>
      <c r="G1831">
        <f>Table1[[#This Row],[Actual_Sales]]-Table1[[#This Row],[Budget_Sales]]</f>
        <v>78</v>
      </c>
      <c r="H1831" s="5">
        <f>IF(
Table1[[#This Row],[Budget_Sales]]=0,
"",
IF(
Table1[[#This Row],[Budget_Sales]]&gt;0,
(Table1[[#This Row],[Actual_Sales]]-Table1[[#This Row],[Budget_Sales]])/Table1[[#This Row],[Budget_Sales]],
(Table1[[#This Row],[Actual_Sales]]-Table1[[#This Row],[Budget_Sales]])/ABS(Table1[[#This Row],[Budget_Sales]])
)
)</f>
        <v>0.156</v>
      </c>
      <c r="I1831" s="5" t="str">
        <f>IF(Table1[[#This Row],[Sales_Var]]&gt;=0,"Above Budget","Below Budget")</f>
        <v>Above Budget</v>
      </c>
      <c r="J1831">
        <f>Table1[[#This Row],[Actual_Sales]]-(Table1[[#This Row],[COGS]]+Table1[[#This Row],[Expenses]])</f>
        <v>186</v>
      </c>
      <c r="K1831">
        <v>160</v>
      </c>
      <c r="L1831">
        <f>Table1[[#This Row],[Actual_Profit]]-Table1[[#This Row],[Budget_Profit]]</f>
        <v>26</v>
      </c>
      <c r="M1831" s="5">
        <f>IF(
Table1[[#This Row],[Budget_Profit]]=0,
"",
IF(
Table1[[#This Row],[Budget_Profit]]&gt;0,
(Table1[[#This Row],[Actual_Profit]]-Table1[[#This Row],[Budget_Profit]])/Table1[[#This Row],[Budget_Profit]],
(Table1[[#This Row],[Actual_Profit]]-Table1[[#This Row],[Budget_Profit]])/ABS(Table1[[#This Row],[Budget_Profit]])
)
)</f>
        <v>0.16250000000000001</v>
      </c>
      <c r="N1831" s="5" t="str">
        <f>IF(Table1[[#This Row],[Profit_Var]]&gt;=0, "Above Budget", "Below Budget")</f>
        <v>Above Budget</v>
      </c>
      <c r="O1831">
        <v>260</v>
      </c>
      <c r="P1831">
        <v>220</v>
      </c>
      <c r="Q1831">
        <f>Table1[[#This Row],[COGS]]-Table1[[#This Row],[Budget_COGS]]</f>
        <v>40</v>
      </c>
      <c r="R1831" s="5">
        <f>IF(
Table1[[#This Row],[Budget_COGS]]=0,
"",
IF(
Table1[[#This Row],[Budget_COGS]]&gt;0,
(Table1[[#This Row],[Budget_COGS]]-Table1[[#This Row],[COGS]]) / Table1[[#This Row],[Budget_COGS]],
(Table1[[#This Row],[Budget_COGS]]-Table1[[#This Row],[COGS]]) / ABS(Table1[[#This Row],[Budget_COGS]])
)
)</f>
        <v>-0.18181818181818182</v>
      </c>
      <c r="S1831" s="5" t="str">
        <f>IF(Table1[[#This Row],[COGS _Var]]&gt;=0, "Above Budget", "Below Budget")</f>
        <v>Above Budget</v>
      </c>
      <c r="T1831">
        <f>Table1[[#This Row],[Actual_Sales]]-Table1[[#This Row],[COGS]]</f>
        <v>318</v>
      </c>
      <c r="U1831">
        <v>280</v>
      </c>
      <c r="V1831">
        <f>Table1[[#This Row],[Gross_Margin]]-Table1[[#This Row],[Budget_Margin]]</f>
        <v>38</v>
      </c>
      <c r="W1831" s="5">
        <f>IF(
Table1[[#This Row],[Budget_Margin]]=0,
"",
IF(
Table1[[#This Row],[Budget_Margin]]&gt;0,
(Table1[[#This Row],[Gross_Margin]]-Table1[[#This Row],[Budget_Margin]]) / Table1[[#This Row],[Budget_Margin]],
(Table1[[#This Row],[Gross_Margin]]-Table1[[#This Row],[Budget_Margin]]) / ABS(Table1[[#This Row],[Budget_Margin]])
)
)</f>
        <v>0.1357142857142857</v>
      </c>
      <c r="X1831" s="5" t="str">
        <f>IF(Table1[[#This Row],[Margin_Var]]&gt;=0, "Above Budget", "Below Budget")</f>
        <v>Above Budget</v>
      </c>
      <c r="Y1831" s="5">
        <f>IFERROR(Table1[[#This Row],[Gross_Margin]]/Table1[[#This Row],[Actual_Sales]],0)</f>
        <v>0.55017301038062283</v>
      </c>
      <c r="Z1831" s="5">
        <f>Table1[[#This Row],[Actual_Profit]]/Table1[[#This Row],[Actual_Sales]]</f>
        <v>0.3217993079584775</v>
      </c>
      <c r="AA1831">
        <v>132</v>
      </c>
      <c r="AB1831" s="5">
        <f>IFERROR(Table1[[#This Row],[Expenses]]/Table1[[#This Row],[Actual_Sales]],0)</f>
        <v>0.22837370242214533</v>
      </c>
      <c r="AC1831">
        <v>98</v>
      </c>
      <c r="AD1831">
        <v>1423</v>
      </c>
      <c r="AE1831" s="5">
        <f>IFERROR(Table1[[#This Row],[Inventory]]/Table1[[#This Row],[Actual_Sales]],0)</f>
        <v>2.4619377162629759</v>
      </c>
    </row>
    <row r="1832" spans="1:31" x14ac:dyDescent="0.25">
      <c r="A1832">
        <v>7</v>
      </c>
      <c r="B1832">
        <v>217</v>
      </c>
      <c r="C1832">
        <v>2</v>
      </c>
      <c r="D1832" s="2">
        <v>40179</v>
      </c>
      <c r="E1832">
        <v>345</v>
      </c>
      <c r="F1832">
        <v>360</v>
      </c>
      <c r="G1832">
        <f>Table1[[#This Row],[Actual_Sales]]-Table1[[#This Row],[Budget_Sales]]</f>
        <v>-15</v>
      </c>
      <c r="H1832" s="5">
        <f>IF(
Table1[[#This Row],[Budget_Sales]]=0,
"",
IF(
Table1[[#This Row],[Budget_Sales]]&gt;0,
(Table1[[#This Row],[Actual_Sales]]-Table1[[#This Row],[Budget_Sales]])/Table1[[#This Row],[Budget_Sales]],
(Table1[[#This Row],[Actual_Sales]]-Table1[[#This Row],[Budget_Sales]])/ABS(Table1[[#This Row],[Budget_Sales]])
)
)</f>
        <v>-4.1666666666666664E-2</v>
      </c>
      <c r="I1832" s="5" t="str">
        <f>IF(Table1[[#This Row],[Sales_Var]]&gt;=0,"Above Budget","Below Budget")</f>
        <v>Below Budget</v>
      </c>
      <c r="J1832">
        <f>Table1[[#This Row],[Actual_Sales]]-(Table1[[#This Row],[COGS]]+Table1[[#This Row],[Expenses]])</f>
        <v>111</v>
      </c>
      <c r="K1832">
        <v>130</v>
      </c>
      <c r="L1832">
        <f>Table1[[#This Row],[Actual_Profit]]-Table1[[#This Row],[Budget_Profit]]</f>
        <v>-19</v>
      </c>
      <c r="M1832" s="5">
        <f>IF(
Table1[[#This Row],[Budget_Profit]]=0,
"",
IF(
Table1[[#This Row],[Budget_Profit]]&gt;0,
(Table1[[#This Row],[Actual_Profit]]-Table1[[#This Row],[Budget_Profit]])/Table1[[#This Row],[Budget_Profit]],
(Table1[[#This Row],[Actual_Profit]]-Table1[[#This Row],[Budget_Profit]])/ABS(Table1[[#This Row],[Budget_Profit]])
)
)</f>
        <v>-0.14615384615384616</v>
      </c>
      <c r="N1832" s="5" t="str">
        <f>IF(Table1[[#This Row],[Profit_Var]]&gt;=0, "Above Budget", "Below Budget")</f>
        <v>Below Budget</v>
      </c>
      <c r="O1832">
        <v>144</v>
      </c>
      <c r="P1832">
        <v>150</v>
      </c>
      <c r="Q1832">
        <f>Table1[[#This Row],[COGS]]-Table1[[#This Row],[Budget_COGS]]</f>
        <v>-6</v>
      </c>
      <c r="R1832" s="5">
        <f>IF(
Table1[[#This Row],[Budget_COGS]]=0,
"",
IF(
Table1[[#This Row],[Budget_COGS]]&gt;0,
(Table1[[#This Row],[Budget_COGS]]-Table1[[#This Row],[COGS]]) / Table1[[#This Row],[Budget_COGS]],
(Table1[[#This Row],[Budget_COGS]]-Table1[[#This Row],[COGS]]) / ABS(Table1[[#This Row],[Budget_COGS]])
)
)</f>
        <v>0.04</v>
      </c>
      <c r="S1832" s="5" t="str">
        <f>IF(Table1[[#This Row],[COGS _Var]]&gt;=0, "Above Budget", "Below Budget")</f>
        <v>Below Budget</v>
      </c>
      <c r="T1832">
        <f>Table1[[#This Row],[Actual_Sales]]-Table1[[#This Row],[COGS]]</f>
        <v>201</v>
      </c>
      <c r="U1832">
        <v>210</v>
      </c>
      <c r="V1832">
        <f>Table1[[#This Row],[Gross_Margin]]-Table1[[#This Row],[Budget_Margin]]</f>
        <v>-9</v>
      </c>
      <c r="W1832" s="5">
        <f>IF(
Table1[[#This Row],[Budget_Margin]]=0,
"",
IF(
Table1[[#This Row],[Budget_Margin]]&gt;0,
(Table1[[#This Row],[Gross_Margin]]-Table1[[#This Row],[Budget_Margin]]) / Table1[[#This Row],[Budget_Margin]],
(Table1[[#This Row],[Gross_Margin]]-Table1[[#This Row],[Budget_Margin]]) / ABS(Table1[[#This Row],[Budget_Margin]])
)
)</f>
        <v>-4.2857142857142858E-2</v>
      </c>
      <c r="X1832" s="5" t="str">
        <f>IF(Table1[[#This Row],[Margin_Var]]&gt;=0, "Above Budget", "Below Budget")</f>
        <v>Below Budget</v>
      </c>
      <c r="Y1832" s="5">
        <f>IFERROR(Table1[[#This Row],[Gross_Margin]]/Table1[[#This Row],[Actual_Sales]],0)</f>
        <v>0.58260869565217388</v>
      </c>
      <c r="Z1832" s="5">
        <f>Table1[[#This Row],[Actual_Profit]]/Table1[[#This Row],[Actual_Sales]]</f>
        <v>0.32173913043478258</v>
      </c>
      <c r="AA1832">
        <v>90</v>
      </c>
      <c r="AB1832" s="5">
        <f>IFERROR(Table1[[#This Row],[Expenses]]/Table1[[#This Row],[Actual_Sales]],0)</f>
        <v>0.2608695652173913</v>
      </c>
      <c r="AC1832">
        <v>47</v>
      </c>
      <c r="AD1832">
        <v>862</v>
      </c>
      <c r="AE1832" s="5">
        <f>IFERROR(Table1[[#This Row],[Inventory]]/Table1[[#This Row],[Actual_Sales]],0)</f>
        <v>2.4985507246376812</v>
      </c>
    </row>
    <row r="1833" spans="1:31" x14ac:dyDescent="0.25">
      <c r="A1833">
        <v>148</v>
      </c>
      <c r="B1833">
        <v>775</v>
      </c>
      <c r="C1833">
        <v>9</v>
      </c>
      <c r="D1833" s="2">
        <v>40179</v>
      </c>
      <c r="E1833">
        <v>345</v>
      </c>
      <c r="F1833">
        <v>300</v>
      </c>
      <c r="G1833">
        <f>Table1[[#This Row],[Actual_Sales]]-Table1[[#This Row],[Budget_Sales]]</f>
        <v>45</v>
      </c>
      <c r="H1833" s="5">
        <f>IF(
Table1[[#This Row],[Budget_Sales]]=0,
"",
IF(
Table1[[#This Row],[Budget_Sales]]&gt;0,
(Table1[[#This Row],[Actual_Sales]]-Table1[[#This Row],[Budget_Sales]])/Table1[[#This Row],[Budget_Sales]],
(Table1[[#This Row],[Actual_Sales]]-Table1[[#This Row],[Budget_Sales]])/ABS(Table1[[#This Row],[Budget_Sales]])
)
)</f>
        <v>0.15</v>
      </c>
      <c r="I1833" s="5" t="str">
        <f>IF(Table1[[#This Row],[Sales_Var]]&gt;=0,"Above Budget","Below Budget")</f>
        <v>Above Budget</v>
      </c>
      <c r="J1833">
        <f>Table1[[#This Row],[Actual_Sales]]-(Table1[[#This Row],[COGS]]+Table1[[#This Row],[Expenses]])</f>
        <v>111</v>
      </c>
      <c r="K1833">
        <v>120</v>
      </c>
      <c r="L1833">
        <f>Table1[[#This Row],[Actual_Profit]]-Table1[[#This Row],[Budget_Profit]]</f>
        <v>-9</v>
      </c>
      <c r="M1833" s="5">
        <f>IF(
Table1[[#This Row],[Budget_Profit]]=0,
"",
IF(
Table1[[#This Row],[Budget_Profit]]&gt;0,
(Table1[[#This Row],[Actual_Profit]]-Table1[[#This Row],[Budget_Profit]])/Table1[[#This Row],[Budget_Profit]],
(Table1[[#This Row],[Actual_Profit]]-Table1[[#This Row],[Budget_Profit]])/ABS(Table1[[#This Row],[Budget_Profit]])
)
)</f>
        <v>-7.4999999999999997E-2</v>
      </c>
      <c r="N1833" s="5" t="str">
        <f>IF(Table1[[#This Row],[Profit_Var]]&gt;=0, "Above Budget", "Below Budget")</f>
        <v>Below Budget</v>
      </c>
      <c r="O1833">
        <v>144</v>
      </c>
      <c r="P1833">
        <v>120</v>
      </c>
      <c r="Q1833">
        <f>Table1[[#This Row],[COGS]]-Table1[[#This Row],[Budget_COGS]]</f>
        <v>24</v>
      </c>
      <c r="R1833" s="5">
        <f>IF(
Table1[[#This Row],[Budget_COGS]]=0,
"",
IF(
Table1[[#This Row],[Budget_COGS]]&gt;0,
(Table1[[#This Row],[Budget_COGS]]-Table1[[#This Row],[COGS]]) / Table1[[#This Row],[Budget_COGS]],
(Table1[[#This Row],[Budget_COGS]]-Table1[[#This Row],[COGS]]) / ABS(Table1[[#This Row],[Budget_COGS]])
)
)</f>
        <v>-0.2</v>
      </c>
      <c r="S1833" s="5" t="str">
        <f>IF(Table1[[#This Row],[COGS _Var]]&gt;=0, "Above Budget", "Below Budget")</f>
        <v>Above Budget</v>
      </c>
      <c r="T1833">
        <f>Table1[[#This Row],[Actual_Sales]]-Table1[[#This Row],[COGS]]</f>
        <v>201</v>
      </c>
      <c r="U1833">
        <v>180</v>
      </c>
      <c r="V1833">
        <f>Table1[[#This Row],[Gross_Margin]]-Table1[[#This Row],[Budget_Margin]]</f>
        <v>21</v>
      </c>
      <c r="W1833" s="5">
        <f>IF(
Table1[[#This Row],[Budget_Margin]]=0,
"",
IF(
Table1[[#This Row],[Budget_Margin]]&gt;0,
(Table1[[#This Row],[Gross_Margin]]-Table1[[#This Row],[Budget_Margin]]) / Table1[[#This Row],[Budget_Margin]],
(Table1[[#This Row],[Gross_Margin]]-Table1[[#This Row],[Budget_Margin]]) / ABS(Table1[[#This Row],[Budget_Margin]])
)
)</f>
        <v>0.11666666666666667</v>
      </c>
      <c r="X1833" s="5" t="str">
        <f>IF(Table1[[#This Row],[Margin_Var]]&gt;=0, "Above Budget", "Below Budget")</f>
        <v>Above Budget</v>
      </c>
      <c r="Y1833" s="5">
        <f>IFERROR(Table1[[#This Row],[Gross_Margin]]/Table1[[#This Row],[Actual_Sales]],0)</f>
        <v>0.58260869565217388</v>
      </c>
      <c r="Z1833" s="5">
        <f>Table1[[#This Row],[Actual_Profit]]/Table1[[#This Row],[Actual_Sales]]</f>
        <v>0.32173913043478258</v>
      </c>
      <c r="AA1833">
        <v>90</v>
      </c>
      <c r="AB1833" s="5">
        <f>IFERROR(Table1[[#This Row],[Expenses]]/Table1[[#This Row],[Actual_Sales]],0)</f>
        <v>0.2608695652173913</v>
      </c>
      <c r="AC1833">
        <v>47</v>
      </c>
      <c r="AD1833">
        <v>862</v>
      </c>
      <c r="AE1833" s="5">
        <f>IFERROR(Table1[[#This Row],[Inventory]]/Table1[[#This Row],[Actual_Sales]],0)</f>
        <v>2.4985507246376812</v>
      </c>
    </row>
    <row r="1834" spans="1:31" x14ac:dyDescent="0.25">
      <c r="A1834">
        <v>3034</v>
      </c>
      <c r="B1834">
        <v>309</v>
      </c>
      <c r="C1834">
        <v>6</v>
      </c>
      <c r="D1834" s="2">
        <v>40695</v>
      </c>
      <c r="E1834">
        <v>516</v>
      </c>
      <c r="F1834">
        <v>610</v>
      </c>
      <c r="G1834">
        <f>Table1[[#This Row],[Actual_Sales]]-Table1[[#This Row],[Budget_Sales]]</f>
        <v>-94</v>
      </c>
      <c r="H1834" s="5">
        <f>IF(
Table1[[#This Row],[Budget_Sales]]=0,
"",
IF(
Table1[[#This Row],[Budget_Sales]]&gt;0,
(Table1[[#This Row],[Actual_Sales]]-Table1[[#This Row],[Budget_Sales]])/Table1[[#This Row],[Budget_Sales]],
(Table1[[#This Row],[Actual_Sales]]-Table1[[#This Row],[Budget_Sales]])/ABS(Table1[[#This Row],[Budget_Sales]])
)
)</f>
        <v>-0.1540983606557377</v>
      </c>
      <c r="I1834" s="5" t="str">
        <f>IF(Table1[[#This Row],[Sales_Var]]&gt;=0,"Above Budget","Below Budget")</f>
        <v>Below Budget</v>
      </c>
      <c r="J1834">
        <f>Table1[[#This Row],[Actual_Sales]]-(Table1[[#This Row],[COGS]]+Table1[[#This Row],[Expenses]])</f>
        <v>166</v>
      </c>
      <c r="K1834">
        <v>210</v>
      </c>
      <c r="L1834">
        <f>Table1[[#This Row],[Actual_Profit]]-Table1[[#This Row],[Budget_Profit]]</f>
        <v>-44</v>
      </c>
      <c r="M1834" s="5">
        <f>IF(
Table1[[#This Row],[Budget_Profit]]=0,
"",
IF(
Table1[[#This Row],[Budget_Profit]]&gt;0,
(Table1[[#This Row],[Actual_Profit]]-Table1[[#This Row],[Budget_Profit]])/Table1[[#This Row],[Budget_Profit]],
(Table1[[#This Row],[Actual_Profit]]-Table1[[#This Row],[Budget_Profit]])/ABS(Table1[[#This Row],[Budget_Profit]])
)
)</f>
        <v>-0.20952380952380953</v>
      </c>
      <c r="N1834" s="5" t="str">
        <f>IF(Table1[[#This Row],[Profit_Var]]&gt;=0, "Above Budget", "Below Budget")</f>
        <v>Below Budget</v>
      </c>
      <c r="O1834">
        <v>260</v>
      </c>
      <c r="P1834">
        <v>300</v>
      </c>
      <c r="Q1834">
        <f>Table1[[#This Row],[COGS]]-Table1[[#This Row],[Budget_COGS]]</f>
        <v>-40</v>
      </c>
      <c r="R1834" s="5">
        <f>IF(
Table1[[#This Row],[Budget_COGS]]=0,
"",
IF(
Table1[[#This Row],[Budget_COGS]]&gt;0,
(Table1[[#This Row],[Budget_COGS]]-Table1[[#This Row],[COGS]]) / Table1[[#This Row],[Budget_COGS]],
(Table1[[#This Row],[Budget_COGS]]-Table1[[#This Row],[COGS]]) / ABS(Table1[[#This Row],[Budget_COGS]])
)
)</f>
        <v>0.13333333333333333</v>
      </c>
      <c r="S1834" s="5" t="str">
        <f>IF(Table1[[#This Row],[COGS _Var]]&gt;=0, "Above Budget", "Below Budget")</f>
        <v>Below Budget</v>
      </c>
      <c r="T1834">
        <f>Table1[[#This Row],[Actual_Sales]]-Table1[[#This Row],[COGS]]</f>
        <v>256</v>
      </c>
      <c r="U1834">
        <v>310</v>
      </c>
      <c r="V1834">
        <f>Table1[[#This Row],[Gross_Margin]]-Table1[[#This Row],[Budget_Margin]]</f>
        <v>-54</v>
      </c>
      <c r="W1834" s="5">
        <f>IF(
Table1[[#This Row],[Budget_Margin]]=0,
"",
IF(
Table1[[#This Row],[Budget_Margin]]&gt;0,
(Table1[[#This Row],[Gross_Margin]]-Table1[[#This Row],[Budget_Margin]]) / Table1[[#This Row],[Budget_Margin]],
(Table1[[#This Row],[Gross_Margin]]-Table1[[#This Row],[Budget_Margin]]) / ABS(Table1[[#This Row],[Budget_Margin]])
)
)</f>
        <v>-0.17419354838709677</v>
      </c>
      <c r="X1834" s="5" t="str">
        <f>IF(Table1[[#This Row],[Margin_Var]]&gt;=0, "Above Budget", "Below Budget")</f>
        <v>Below Budget</v>
      </c>
      <c r="Y1834" s="5">
        <f>IFERROR(Table1[[#This Row],[Gross_Margin]]/Table1[[#This Row],[Actual_Sales]],0)</f>
        <v>0.49612403100775193</v>
      </c>
      <c r="Z1834" s="5">
        <f>Table1[[#This Row],[Actual_Profit]]/Table1[[#This Row],[Actual_Sales]]</f>
        <v>0.32170542635658916</v>
      </c>
      <c r="AA1834">
        <v>90</v>
      </c>
      <c r="AB1834" s="5">
        <f>IFERROR(Table1[[#This Row],[Expenses]]/Table1[[#This Row],[Actual_Sales]],0)</f>
        <v>0.1744186046511628</v>
      </c>
      <c r="AC1834">
        <v>72</v>
      </c>
      <c r="AD1834">
        <v>1715</v>
      </c>
      <c r="AE1834" s="5">
        <f>IFERROR(Table1[[#This Row],[Inventory]]/Table1[[#This Row],[Actual_Sales]],0)</f>
        <v>3.3236434108527133</v>
      </c>
    </row>
    <row r="1835" spans="1:31" x14ac:dyDescent="0.25">
      <c r="A1835">
        <v>3099</v>
      </c>
      <c r="B1835">
        <v>563</v>
      </c>
      <c r="C1835">
        <v>11</v>
      </c>
      <c r="D1835" s="2">
        <v>40695</v>
      </c>
      <c r="E1835">
        <v>516</v>
      </c>
      <c r="F1835">
        <v>450</v>
      </c>
      <c r="G1835">
        <f>Table1[[#This Row],[Actual_Sales]]-Table1[[#This Row],[Budget_Sales]]</f>
        <v>66</v>
      </c>
      <c r="H1835" s="5">
        <f>IF(
Table1[[#This Row],[Budget_Sales]]=0,
"",
IF(
Table1[[#This Row],[Budget_Sales]]&gt;0,
(Table1[[#This Row],[Actual_Sales]]-Table1[[#This Row],[Budget_Sales]])/Table1[[#This Row],[Budget_Sales]],
(Table1[[#This Row],[Actual_Sales]]-Table1[[#This Row],[Budget_Sales]])/ABS(Table1[[#This Row],[Budget_Sales]])
)
)</f>
        <v>0.14666666666666667</v>
      </c>
      <c r="I1835" s="5" t="str">
        <f>IF(Table1[[#This Row],[Sales_Var]]&gt;=0,"Above Budget","Below Budget")</f>
        <v>Above Budget</v>
      </c>
      <c r="J1835">
        <f>Table1[[#This Row],[Actual_Sales]]-(Table1[[#This Row],[COGS]]+Table1[[#This Row],[Expenses]])</f>
        <v>166</v>
      </c>
      <c r="K1835">
        <v>150</v>
      </c>
      <c r="L1835">
        <f>Table1[[#This Row],[Actual_Profit]]-Table1[[#This Row],[Budget_Profit]]</f>
        <v>16</v>
      </c>
      <c r="M1835" s="5">
        <f>IF(
Table1[[#This Row],[Budget_Profit]]=0,
"",
IF(
Table1[[#This Row],[Budget_Profit]]&gt;0,
(Table1[[#This Row],[Actual_Profit]]-Table1[[#This Row],[Budget_Profit]])/Table1[[#This Row],[Budget_Profit]],
(Table1[[#This Row],[Actual_Profit]]-Table1[[#This Row],[Budget_Profit]])/ABS(Table1[[#This Row],[Budget_Profit]])
)
)</f>
        <v>0.10666666666666667</v>
      </c>
      <c r="N1835" s="5" t="str">
        <f>IF(Table1[[#This Row],[Profit_Var]]&gt;=0, "Above Budget", "Below Budget")</f>
        <v>Above Budget</v>
      </c>
      <c r="O1835">
        <v>260</v>
      </c>
      <c r="P1835">
        <v>220</v>
      </c>
      <c r="Q1835">
        <f>Table1[[#This Row],[COGS]]-Table1[[#This Row],[Budget_COGS]]</f>
        <v>40</v>
      </c>
      <c r="R1835" s="5">
        <f>IF(
Table1[[#This Row],[Budget_COGS]]=0,
"",
IF(
Table1[[#This Row],[Budget_COGS]]&gt;0,
(Table1[[#This Row],[Budget_COGS]]-Table1[[#This Row],[COGS]]) / Table1[[#This Row],[Budget_COGS]],
(Table1[[#This Row],[Budget_COGS]]-Table1[[#This Row],[COGS]]) / ABS(Table1[[#This Row],[Budget_COGS]])
)
)</f>
        <v>-0.18181818181818182</v>
      </c>
      <c r="S1835" s="5" t="str">
        <f>IF(Table1[[#This Row],[COGS _Var]]&gt;=0, "Above Budget", "Below Budget")</f>
        <v>Above Budget</v>
      </c>
      <c r="T1835">
        <f>Table1[[#This Row],[Actual_Sales]]-Table1[[#This Row],[COGS]]</f>
        <v>256</v>
      </c>
      <c r="U1835">
        <v>230</v>
      </c>
      <c r="V1835">
        <f>Table1[[#This Row],[Gross_Margin]]-Table1[[#This Row],[Budget_Margin]]</f>
        <v>26</v>
      </c>
      <c r="W1835" s="5">
        <f>IF(
Table1[[#This Row],[Budget_Margin]]=0,
"",
IF(
Table1[[#This Row],[Budget_Margin]]&gt;0,
(Table1[[#This Row],[Gross_Margin]]-Table1[[#This Row],[Budget_Margin]]) / Table1[[#This Row],[Budget_Margin]],
(Table1[[#This Row],[Gross_Margin]]-Table1[[#This Row],[Budget_Margin]]) / ABS(Table1[[#This Row],[Budget_Margin]])
)
)</f>
        <v>0.11304347826086956</v>
      </c>
      <c r="X1835" s="5" t="str">
        <f>IF(Table1[[#This Row],[Margin_Var]]&gt;=0, "Above Budget", "Below Budget")</f>
        <v>Above Budget</v>
      </c>
      <c r="Y1835" s="5">
        <f>IFERROR(Table1[[#This Row],[Gross_Margin]]/Table1[[#This Row],[Actual_Sales]],0)</f>
        <v>0.49612403100775193</v>
      </c>
      <c r="Z1835" s="5">
        <f>Table1[[#This Row],[Actual_Profit]]/Table1[[#This Row],[Actual_Sales]]</f>
        <v>0.32170542635658916</v>
      </c>
      <c r="AA1835">
        <v>90</v>
      </c>
      <c r="AB1835" s="5">
        <f>IFERROR(Table1[[#This Row],[Expenses]]/Table1[[#This Row],[Actual_Sales]],0)</f>
        <v>0.1744186046511628</v>
      </c>
      <c r="AC1835">
        <v>72</v>
      </c>
      <c r="AD1835">
        <v>1715</v>
      </c>
      <c r="AE1835" s="5">
        <f>IFERROR(Table1[[#This Row],[Inventory]]/Table1[[#This Row],[Actual_Sales]],0)</f>
        <v>3.3236434108527133</v>
      </c>
    </row>
    <row r="1836" spans="1:31" x14ac:dyDescent="0.25">
      <c r="A1836">
        <v>2974</v>
      </c>
      <c r="B1836">
        <v>775</v>
      </c>
      <c r="C1836">
        <v>12</v>
      </c>
      <c r="D1836" s="2">
        <v>40664</v>
      </c>
      <c r="E1836">
        <v>516</v>
      </c>
      <c r="F1836">
        <v>350</v>
      </c>
      <c r="G1836">
        <f>Table1[[#This Row],[Actual_Sales]]-Table1[[#This Row],[Budget_Sales]]</f>
        <v>166</v>
      </c>
      <c r="H1836" s="5">
        <f>IF(
Table1[[#This Row],[Budget_Sales]]=0,
"",
IF(
Table1[[#This Row],[Budget_Sales]]&gt;0,
(Table1[[#This Row],[Actual_Sales]]-Table1[[#This Row],[Budget_Sales]])/Table1[[#This Row],[Budget_Sales]],
(Table1[[#This Row],[Actual_Sales]]-Table1[[#This Row],[Budget_Sales]])/ABS(Table1[[#This Row],[Budget_Sales]])
)
)</f>
        <v>0.47428571428571431</v>
      </c>
      <c r="I1836" s="5" t="str">
        <f>IF(Table1[[#This Row],[Sales_Var]]&gt;=0,"Above Budget","Below Budget")</f>
        <v>Above Budget</v>
      </c>
      <c r="J1836">
        <f>Table1[[#This Row],[Actual_Sales]]-(Table1[[#This Row],[COGS]]+Table1[[#This Row],[Expenses]])</f>
        <v>166</v>
      </c>
      <c r="K1836">
        <v>120</v>
      </c>
      <c r="L1836">
        <f>Table1[[#This Row],[Actual_Profit]]-Table1[[#This Row],[Budget_Profit]]</f>
        <v>46</v>
      </c>
      <c r="M1836" s="5">
        <f>IF(
Table1[[#This Row],[Budget_Profit]]=0,
"",
IF(
Table1[[#This Row],[Budget_Profit]]&gt;0,
(Table1[[#This Row],[Actual_Profit]]-Table1[[#This Row],[Budget_Profit]])/Table1[[#This Row],[Budget_Profit]],
(Table1[[#This Row],[Actual_Profit]]-Table1[[#This Row],[Budget_Profit]])/ABS(Table1[[#This Row],[Budget_Profit]])
)
)</f>
        <v>0.38333333333333336</v>
      </c>
      <c r="N1836" s="5" t="str">
        <f>IF(Table1[[#This Row],[Profit_Var]]&gt;=0, "Above Budget", "Below Budget")</f>
        <v>Above Budget</v>
      </c>
      <c r="O1836">
        <v>260</v>
      </c>
      <c r="P1836">
        <v>170</v>
      </c>
      <c r="Q1836">
        <f>Table1[[#This Row],[COGS]]-Table1[[#This Row],[Budget_COGS]]</f>
        <v>90</v>
      </c>
      <c r="R1836" s="5">
        <f>IF(
Table1[[#This Row],[Budget_COGS]]=0,
"",
IF(
Table1[[#This Row],[Budget_COGS]]&gt;0,
(Table1[[#This Row],[Budget_COGS]]-Table1[[#This Row],[COGS]]) / Table1[[#This Row],[Budget_COGS]],
(Table1[[#This Row],[Budget_COGS]]-Table1[[#This Row],[COGS]]) / ABS(Table1[[#This Row],[Budget_COGS]])
)
)</f>
        <v>-0.52941176470588236</v>
      </c>
      <c r="S1836" s="5" t="str">
        <f>IF(Table1[[#This Row],[COGS _Var]]&gt;=0, "Above Budget", "Below Budget")</f>
        <v>Above Budget</v>
      </c>
      <c r="T1836">
        <f>Table1[[#This Row],[Actual_Sales]]-Table1[[#This Row],[COGS]]</f>
        <v>256</v>
      </c>
      <c r="U1836">
        <v>180</v>
      </c>
      <c r="V1836">
        <f>Table1[[#This Row],[Gross_Margin]]-Table1[[#This Row],[Budget_Margin]]</f>
        <v>76</v>
      </c>
      <c r="W1836" s="5">
        <f>IF(
Table1[[#This Row],[Budget_Margin]]=0,
"",
IF(
Table1[[#This Row],[Budget_Margin]]&gt;0,
(Table1[[#This Row],[Gross_Margin]]-Table1[[#This Row],[Budget_Margin]]) / Table1[[#This Row],[Budget_Margin]],
(Table1[[#This Row],[Gross_Margin]]-Table1[[#This Row],[Budget_Margin]]) / ABS(Table1[[#This Row],[Budget_Margin]])
)
)</f>
        <v>0.42222222222222222</v>
      </c>
      <c r="X1836" s="5" t="str">
        <f>IF(Table1[[#This Row],[Margin_Var]]&gt;=0, "Above Budget", "Below Budget")</f>
        <v>Above Budget</v>
      </c>
      <c r="Y1836" s="5">
        <f>IFERROR(Table1[[#This Row],[Gross_Margin]]/Table1[[#This Row],[Actual_Sales]],0)</f>
        <v>0.49612403100775193</v>
      </c>
      <c r="Z1836" s="5">
        <f>Table1[[#This Row],[Actual_Profit]]/Table1[[#This Row],[Actual_Sales]]</f>
        <v>0.32170542635658916</v>
      </c>
      <c r="AA1836">
        <v>90</v>
      </c>
      <c r="AB1836" s="5">
        <f>IFERROR(Table1[[#This Row],[Expenses]]/Table1[[#This Row],[Actual_Sales]],0)</f>
        <v>0.1744186046511628</v>
      </c>
      <c r="AC1836">
        <v>72</v>
      </c>
      <c r="AD1836">
        <v>1559</v>
      </c>
      <c r="AE1836" s="5">
        <f>IFERROR(Table1[[#This Row],[Inventory]]/Table1[[#This Row],[Actual_Sales]],0)</f>
        <v>3.0213178294573644</v>
      </c>
    </row>
    <row r="1837" spans="1:31" x14ac:dyDescent="0.25">
      <c r="A1837">
        <v>3811</v>
      </c>
      <c r="B1837">
        <v>580</v>
      </c>
      <c r="C1837">
        <v>5</v>
      </c>
      <c r="D1837" s="2">
        <v>40817</v>
      </c>
      <c r="E1837">
        <v>56</v>
      </c>
      <c r="F1837">
        <v>30</v>
      </c>
      <c r="G1837">
        <f>Table1[[#This Row],[Actual_Sales]]-Table1[[#This Row],[Budget_Sales]]</f>
        <v>26</v>
      </c>
      <c r="H1837" s="5">
        <f>IF(
Table1[[#This Row],[Budget_Sales]]=0,
"",
IF(
Table1[[#This Row],[Budget_Sales]]&gt;0,
(Table1[[#This Row],[Actual_Sales]]-Table1[[#This Row],[Budget_Sales]])/Table1[[#This Row],[Budget_Sales]],
(Table1[[#This Row],[Actual_Sales]]-Table1[[#This Row],[Budget_Sales]])/ABS(Table1[[#This Row],[Budget_Sales]])
)
)</f>
        <v>0.8666666666666667</v>
      </c>
      <c r="I1837" s="5" t="str">
        <f>IF(Table1[[#This Row],[Sales_Var]]&gt;=0,"Above Budget","Below Budget")</f>
        <v>Above Budget</v>
      </c>
      <c r="J1837">
        <f>Table1[[#This Row],[Actual_Sales]]-(Table1[[#This Row],[COGS]]+Table1[[#This Row],[Expenses]])</f>
        <v>18</v>
      </c>
      <c r="K1837">
        <v>30</v>
      </c>
      <c r="L1837">
        <f>Table1[[#This Row],[Actual_Profit]]-Table1[[#This Row],[Budget_Profit]]</f>
        <v>-12</v>
      </c>
      <c r="M1837" s="5">
        <f>IF(
Table1[[#This Row],[Budget_Profit]]=0,
"",
IF(
Table1[[#This Row],[Budget_Profit]]&gt;0,
(Table1[[#This Row],[Actual_Profit]]-Table1[[#This Row],[Budget_Profit]])/Table1[[#This Row],[Budget_Profit]],
(Table1[[#This Row],[Actual_Profit]]-Table1[[#This Row],[Budget_Profit]])/ABS(Table1[[#This Row],[Budget_Profit]])
)
)</f>
        <v>-0.4</v>
      </c>
      <c r="N1837" s="5" t="str">
        <f>IF(Table1[[#This Row],[Profit_Var]]&gt;=0, "Above Budget", "Below Budget")</f>
        <v>Below Budget</v>
      </c>
      <c r="O1837">
        <v>21</v>
      </c>
      <c r="P1837">
        <v>0</v>
      </c>
      <c r="Q1837">
        <f>Table1[[#This Row],[COGS]]-Table1[[#This Row],[Budget_COGS]]</f>
        <v>21</v>
      </c>
      <c r="R1837" s="5" t="str">
        <f>IF(
Table1[[#This Row],[Budget_COGS]]=0,
"",
IF(
Table1[[#This Row],[Budget_COGS]]&gt;0,
(Table1[[#This Row],[Budget_COGS]]-Table1[[#This Row],[COGS]]) / Table1[[#This Row],[Budget_COGS]],
(Table1[[#This Row],[Budget_COGS]]-Table1[[#This Row],[COGS]]) / ABS(Table1[[#This Row],[Budget_COGS]])
)
)</f>
        <v/>
      </c>
      <c r="S1837" s="5" t="str">
        <f>IF(Table1[[#This Row],[COGS _Var]]&gt;=0, "Above Budget", "Below Budget")</f>
        <v>Above Budget</v>
      </c>
      <c r="T1837">
        <f>Table1[[#This Row],[Actual_Sales]]-Table1[[#This Row],[COGS]]</f>
        <v>35</v>
      </c>
      <c r="U1837">
        <v>30</v>
      </c>
      <c r="V1837">
        <f>Table1[[#This Row],[Gross_Margin]]-Table1[[#This Row],[Budget_Margin]]</f>
        <v>5</v>
      </c>
      <c r="W1837" s="5">
        <f>IF(
Table1[[#This Row],[Budget_Margin]]=0,
"",
IF(
Table1[[#This Row],[Budget_Margin]]&gt;0,
(Table1[[#This Row],[Gross_Margin]]-Table1[[#This Row],[Budget_Margin]]) / Table1[[#This Row],[Budget_Margin]],
(Table1[[#This Row],[Gross_Margin]]-Table1[[#This Row],[Budget_Margin]]) / ABS(Table1[[#This Row],[Budget_Margin]])
)
)</f>
        <v>0.16666666666666666</v>
      </c>
      <c r="X1837" s="5" t="str">
        <f>IF(Table1[[#This Row],[Margin_Var]]&gt;=0, "Above Budget", "Below Budget")</f>
        <v>Above Budget</v>
      </c>
      <c r="Y1837" s="5">
        <f>IFERROR(Table1[[#This Row],[Gross_Margin]]/Table1[[#This Row],[Actual_Sales]],0)</f>
        <v>0.625</v>
      </c>
      <c r="Z1837" s="5">
        <f>Table1[[#This Row],[Actual_Profit]]/Table1[[#This Row],[Actual_Sales]]</f>
        <v>0.32142857142857145</v>
      </c>
      <c r="AA1837">
        <v>17</v>
      </c>
      <c r="AB1837" s="5">
        <f>IFERROR(Table1[[#This Row],[Expenses]]/Table1[[#This Row],[Actual_Sales]],0)</f>
        <v>0.30357142857142855</v>
      </c>
      <c r="AC1837">
        <v>5</v>
      </c>
      <c r="AD1837">
        <v>480</v>
      </c>
      <c r="AE1837" s="5">
        <f>IFERROR(Table1[[#This Row],[Inventory]]/Table1[[#This Row],[Actual_Sales]],0)</f>
        <v>8.5714285714285712</v>
      </c>
    </row>
    <row r="1838" spans="1:31" x14ac:dyDescent="0.25">
      <c r="A1838">
        <v>3857</v>
      </c>
      <c r="B1838">
        <v>781</v>
      </c>
      <c r="C1838">
        <v>13</v>
      </c>
      <c r="D1838" s="2">
        <v>40817</v>
      </c>
      <c r="E1838">
        <v>56</v>
      </c>
      <c r="F1838">
        <v>50</v>
      </c>
      <c r="G1838">
        <f>Table1[[#This Row],[Actual_Sales]]-Table1[[#This Row],[Budget_Sales]]</f>
        <v>6</v>
      </c>
      <c r="H1838" s="5">
        <f>IF(
Table1[[#This Row],[Budget_Sales]]=0,
"",
IF(
Table1[[#This Row],[Budget_Sales]]&gt;0,
(Table1[[#This Row],[Actual_Sales]]-Table1[[#This Row],[Budget_Sales]])/Table1[[#This Row],[Budget_Sales]],
(Table1[[#This Row],[Actual_Sales]]-Table1[[#This Row],[Budget_Sales]])/ABS(Table1[[#This Row],[Budget_Sales]])
)
)</f>
        <v>0.12</v>
      </c>
      <c r="I1838" s="5" t="str">
        <f>IF(Table1[[#This Row],[Sales_Var]]&gt;=0,"Above Budget","Below Budget")</f>
        <v>Above Budget</v>
      </c>
      <c r="J1838">
        <f>Table1[[#This Row],[Actual_Sales]]-(Table1[[#This Row],[COGS]]+Table1[[#This Row],[Expenses]])</f>
        <v>18</v>
      </c>
      <c r="K1838">
        <v>30</v>
      </c>
      <c r="L1838">
        <f>Table1[[#This Row],[Actual_Profit]]-Table1[[#This Row],[Budget_Profit]]</f>
        <v>-12</v>
      </c>
      <c r="M1838" s="5">
        <f>IF(
Table1[[#This Row],[Budget_Profit]]=0,
"",
IF(
Table1[[#This Row],[Budget_Profit]]&gt;0,
(Table1[[#This Row],[Actual_Profit]]-Table1[[#This Row],[Budget_Profit]])/Table1[[#This Row],[Budget_Profit]],
(Table1[[#This Row],[Actual_Profit]]-Table1[[#This Row],[Budget_Profit]])/ABS(Table1[[#This Row],[Budget_Profit]])
)
)</f>
        <v>-0.4</v>
      </c>
      <c r="N1838" s="5" t="str">
        <f>IF(Table1[[#This Row],[Profit_Var]]&gt;=0, "Above Budget", "Below Budget")</f>
        <v>Below Budget</v>
      </c>
      <c r="O1838">
        <v>21</v>
      </c>
      <c r="P1838">
        <v>20</v>
      </c>
      <c r="Q1838">
        <f>Table1[[#This Row],[COGS]]-Table1[[#This Row],[Budget_COGS]]</f>
        <v>1</v>
      </c>
      <c r="R1838" s="5">
        <f>IF(
Table1[[#This Row],[Budget_COGS]]=0,
"",
IF(
Table1[[#This Row],[Budget_COGS]]&gt;0,
(Table1[[#This Row],[Budget_COGS]]-Table1[[#This Row],[COGS]]) / Table1[[#This Row],[Budget_COGS]],
(Table1[[#This Row],[Budget_COGS]]-Table1[[#This Row],[COGS]]) / ABS(Table1[[#This Row],[Budget_COGS]])
)
)</f>
        <v>-0.05</v>
      </c>
      <c r="S1838" s="5" t="str">
        <f>IF(Table1[[#This Row],[COGS _Var]]&gt;=0, "Above Budget", "Below Budget")</f>
        <v>Above Budget</v>
      </c>
      <c r="T1838">
        <f>Table1[[#This Row],[Actual_Sales]]-Table1[[#This Row],[COGS]]</f>
        <v>35</v>
      </c>
      <c r="U1838">
        <v>30</v>
      </c>
      <c r="V1838">
        <f>Table1[[#This Row],[Gross_Margin]]-Table1[[#This Row],[Budget_Margin]]</f>
        <v>5</v>
      </c>
      <c r="W1838" s="5">
        <f>IF(
Table1[[#This Row],[Budget_Margin]]=0,
"",
IF(
Table1[[#This Row],[Budget_Margin]]&gt;0,
(Table1[[#This Row],[Gross_Margin]]-Table1[[#This Row],[Budget_Margin]]) / Table1[[#This Row],[Budget_Margin]],
(Table1[[#This Row],[Gross_Margin]]-Table1[[#This Row],[Budget_Margin]]) / ABS(Table1[[#This Row],[Budget_Margin]])
)
)</f>
        <v>0.16666666666666666</v>
      </c>
      <c r="X1838" s="5" t="str">
        <f>IF(Table1[[#This Row],[Margin_Var]]&gt;=0, "Above Budget", "Below Budget")</f>
        <v>Above Budget</v>
      </c>
      <c r="Y1838" s="5">
        <f>IFERROR(Table1[[#This Row],[Gross_Margin]]/Table1[[#This Row],[Actual_Sales]],0)</f>
        <v>0.625</v>
      </c>
      <c r="Z1838" s="5">
        <f>Table1[[#This Row],[Actual_Profit]]/Table1[[#This Row],[Actual_Sales]]</f>
        <v>0.32142857142857145</v>
      </c>
      <c r="AA1838">
        <v>17</v>
      </c>
      <c r="AB1838" s="5">
        <f>IFERROR(Table1[[#This Row],[Expenses]]/Table1[[#This Row],[Actual_Sales]],0)</f>
        <v>0.30357142857142855</v>
      </c>
      <c r="AC1838">
        <v>5</v>
      </c>
      <c r="AD1838">
        <v>480</v>
      </c>
      <c r="AE1838" s="5">
        <f>IFERROR(Table1[[#This Row],[Inventory]]/Table1[[#This Row],[Actual_Sales]],0)</f>
        <v>8.5714285714285712</v>
      </c>
    </row>
    <row r="1839" spans="1:31" x14ac:dyDescent="0.25">
      <c r="A1839">
        <v>2739</v>
      </c>
      <c r="B1839">
        <v>541</v>
      </c>
      <c r="C1839">
        <v>11</v>
      </c>
      <c r="D1839" s="2">
        <v>40634</v>
      </c>
      <c r="E1839">
        <v>56</v>
      </c>
      <c r="F1839">
        <v>30</v>
      </c>
      <c r="G1839">
        <f>Table1[[#This Row],[Actual_Sales]]-Table1[[#This Row],[Budget_Sales]]</f>
        <v>26</v>
      </c>
      <c r="H1839" s="5">
        <f>IF(
Table1[[#This Row],[Budget_Sales]]=0,
"",
IF(
Table1[[#This Row],[Budget_Sales]]&gt;0,
(Table1[[#This Row],[Actual_Sales]]-Table1[[#This Row],[Budget_Sales]])/Table1[[#This Row],[Budget_Sales]],
(Table1[[#This Row],[Actual_Sales]]-Table1[[#This Row],[Budget_Sales]])/ABS(Table1[[#This Row],[Budget_Sales]])
)
)</f>
        <v>0.8666666666666667</v>
      </c>
      <c r="I1839" s="5" t="str">
        <f>IF(Table1[[#This Row],[Sales_Var]]&gt;=0,"Above Budget","Below Budget")</f>
        <v>Above Budget</v>
      </c>
      <c r="J1839">
        <f>Table1[[#This Row],[Actual_Sales]]-(Table1[[#This Row],[COGS]]+Table1[[#This Row],[Expenses]])</f>
        <v>18</v>
      </c>
      <c r="K1839">
        <v>20</v>
      </c>
      <c r="L1839">
        <f>Table1[[#This Row],[Actual_Profit]]-Table1[[#This Row],[Budget_Profit]]</f>
        <v>-2</v>
      </c>
      <c r="M1839" s="5">
        <f>IF(
Table1[[#This Row],[Budget_Profit]]=0,
"",
IF(
Table1[[#This Row],[Budget_Profit]]&gt;0,
(Table1[[#This Row],[Actual_Profit]]-Table1[[#This Row],[Budget_Profit]])/Table1[[#This Row],[Budget_Profit]],
(Table1[[#This Row],[Actual_Profit]]-Table1[[#This Row],[Budget_Profit]])/ABS(Table1[[#This Row],[Budget_Profit]])
)
)</f>
        <v>-0.1</v>
      </c>
      <c r="N1839" s="5" t="str">
        <f>IF(Table1[[#This Row],[Profit_Var]]&gt;=0, "Above Budget", "Below Budget")</f>
        <v>Below Budget</v>
      </c>
      <c r="O1839">
        <v>21</v>
      </c>
      <c r="P1839">
        <v>10</v>
      </c>
      <c r="Q1839">
        <f>Table1[[#This Row],[COGS]]-Table1[[#This Row],[Budget_COGS]]</f>
        <v>11</v>
      </c>
      <c r="R1839" s="5">
        <f>IF(
Table1[[#This Row],[Budget_COGS]]=0,
"",
IF(
Table1[[#This Row],[Budget_COGS]]&gt;0,
(Table1[[#This Row],[Budget_COGS]]-Table1[[#This Row],[COGS]]) / Table1[[#This Row],[Budget_COGS]],
(Table1[[#This Row],[Budget_COGS]]-Table1[[#This Row],[COGS]]) / ABS(Table1[[#This Row],[Budget_COGS]])
)
)</f>
        <v>-1.1000000000000001</v>
      </c>
      <c r="S1839" s="5" t="str">
        <f>IF(Table1[[#This Row],[COGS _Var]]&gt;=0, "Above Budget", "Below Budget")</f>
        <v>Above Budget</v>
      </c>
      <c r="T1839">
        <f>Table1[[#This Row],[Actual_Sales]]-Table1[[#This Row],[COGS]]</f>
        <v>35</v>
      </c>
      <c r="U1839">
        <v>20</v>
      </c>
      <c r="V1839">
        <f>Table1[[#This Row],[Gross_Margin]]-Table1[[#This Row],[Budget_Margin]]</f>
        <v>15</v>
      </c>
      <c r="W1839" s="5">
        <f>IF(
Table1[[#This Row],[Budget_Margin]]=0,
"",
IF(
Table1[[#This Row],[Budget_Margin]]&gt;0,
(Table1[[#This Row],[Gross_Margin]]-Table1[[#This Row],[Budget_Margin]]) / Table1[[#This Row],[Budget_Margin]],
(Table1[[#This Row],[Gross_Margin]]-Table1[[#This Row],[Budget_Margin]]) / ABS(Table1[[#This Row],[Budget_Margin]])
)
)</f>
        <v>0.75</v>
      </c>
      <c r="X1839" s="5" t="str">
        <f>IF(Table1[[#This Row],[Margin_Var]]&gt;=0, "Above Budget", "Below Budget")</f>
        <v>Above Budget</v>
      </c>
      <c r="Y1839" s="5">
        <f>IFERROR(Table1[[#This Row],[Gross_Margin]]/Table1[[#This Row],[Actual_Sales]],0)</f>
        <v>0.625</v>
      </c>
      <c r="Z1839" s="5">
        <f>Table1[[#This Row],[Actual_Profit]]/Table1[[#This Row],[Actual_Sales]]</f>
        <v>0.32142857142857145</v>
      </c>
      <c r="AA1839">
        <v>17</v>
      </c>
      <c r="AB1839" s="5">
        <f>IFERROR(Table1[[#This Row],[Expenses]]/Table1[[#This Row],[Actual_Sales]],0)</f>
        <v>0.30357142857142855</v>
      </c>
      <c r="AC1839">
        <v>5</v>
      </c>
      <c r="AD1839">
        <v>454</v>
      </c>
      <c r="AE1839" s="5">
        <f>IFERROR(Table1[[#This Row],[Inventory]]/Table1[[#This Row],[Actual_Sales]],0)</f>
        <v>8.1071428571428577</v>
      </c>
    </row>
    <row r="1840" spans="1:31" x14ac:dyDescent="0.25">
      <c r="A1840">
        <v>2564</v>
      </c>
      <c r="B1840">
        <v>580</v>
      </c>
      <c r="C1840">
        <v>5</v>
      </c>
      <c r="D1840" s="2">
        <v>40603</v>
      </c>
      <c r="E1840">
        <v>56</v>
      </c>
      <c r="F1840">
        <v>40</v>
      </c>
      <c r="G1840">
        <f>Table1[[#This Row],[Actual_Sales]]-Table1[[#This Row],[Budget_Sales]]</f>
        <v>16</v>
      </c>
      <c r="H1840" s="5">
        <f>IF(
Table1[[#This Row],[Budget_Sales]]=0,
"",
IF(
Table1[[#This Row],[Budget_Sales]]&gt;0,
(Table1[[#This Row],[Actual_Sales]]-Table1[[#This Row],[Budget_Sales]])/Table1[[#This Row],[Budget_Sales]],
(Table1[[#This Row],[Actual_Sales]]-Table1[[#This Row],[Budget_Sales]])/ABS(Table1[[#This Row],[Budget_Sales]])
)
)</f>
        <v>0.4</v>
      </c>
      <c r="I1840" s="5" t="str">
        <f>IF(Table1[[#This Row],[Sales_Var]]&gt;=0,"Above Budget","Below Budget")</f>
        <v>Above Budget</v>
      </c>
      <c r="J1840">
        <f>Table1[[#This Row],[Actual_Sales]]-(Table1[[#This Row],[COGS]]+Table1[[#This Row],[Expenses]])</f>
        <v>18</v>
      </c>
      <c r="K1840">
        <v>30</v>
      </c>
      <c r="L1840">
        <f>Table1[[#This Row],[Actual_Profit]]-Table1[[#This Row],[Budget_Profit]]</f>
        <v>-12</v>
      </c>
      <c r="M1840" s="5">
        <f>IF(
Table1[[#This Row],[Budget_Profit]]=0,
"",
IF(
Table1[[#This Row],[Budget_Profit]]&gt;0,
(Table1[[#This Row],[Actual_Profit]]-Table1[[#This Row],[Budget_Profit]])/Table1[[#This Row],[Budget_Profit]],
(Table1[[#This Row],[Actual_Profit]]-Table1[[#This Row],[Budget_Profit]])/ABS(Table1[[#This Row],[Budget_Profit]])
)
)</f>
        <v>-0.4</v>
      </c>
      <c r="N1840" s="5" t="str">
        <f>IF(Table1[[#This Row],[Profit_Var]]&gt;=0, "Above Budget", "Below Budget")</f>
        <v>Below Budget</v>
      </c>
      <c r="O1840">
        <v>21</v>
      </c>
      <c r="P1840">
        <v>10</v>
      </c>
      <c r="Q1840">
        <f>Table1[[#This Row],[COGS]]-Table1[[#This Row],[Budget_COGS]]</f>
        <v>11</v>
      </c>
      <c r="R1840" s="5">
        <f>IF(
Table1[[#This Row],[Budget_COGS]]=0,
"",
IF(
Table1[[#This Row],[Budget_COGS]]&gt;0,
(Table1[[#This Row],[Budget_COGS]]-Table1[[#This Row],[COGS]]) / Table1[[#This Row],[Budget_COGS]],
(Table1[[#This Row],[Budget_COGS]]-Table1[[#This Row],[COGS]]) / ABS(Table1[[#This Row],[Budget_COGS]])
)
)</f>
        <v>-1.1000000000000001</v>
      </c>
      <c r="S1840" s="5" t="str">
        <f>IF(Table1[[#This Row],[COGS _Var]]&gt;=0, "Above Budget", "Below Budget")</f>
        <v>Above Budget</v>
      </c>
      <c r="T1840">
        <f>Table1[[#This Row],[Actual_Sales]]-Table1[[#This Row],[COGS]]</f>
        <v>35</v>
      </c>
      <c r="U1840">
        <v>30</v>
      </c>
      <c r="V1840">
        <f>Table1[[#This Row],[Gross_Margin]]-Table1[[#This Row],[Budget_Margin]]</f>
        <v>5</v>
      </c>
      <c r="W1840" s="5">
        <f>IF(
Table1[[#This Row],[Budget_Margin]]=0,
"",
IF(
Table1[[#This Row],[Budget_Margin]]&gt;0,
(Table1[[#This Row],[Gross_Margin]]-Table1[[#This Row],[Budget_Margin]]) / Table1[[#This Row],[Budget_Margin]],
(Table1[[#This Row],[Gross_Margin]]-Table1[[#This Row],[Budget_Margin]]) / ABS(Table1[[#This Row],[Budget_Margin]])
)
)</f>
        <v>0.16666666666666666</v>
      </c>
      <c r="X1840" s="5" t="str">
        <f>IF(Table1[[#This Row],[Margin_Var]]&gt;=0, "Above Budget", "Below Budget")</f>
        <v>Above Budget</v>
      </c>
      <c r="Y1840" s="5">
        <f>IFERROR(Table1[[#This Row],[Gross_Margin]]/Table1[[#This Row],[Actual_Sales]],0)</f>
        <v>0.625</v>
      </c>
      <c r="Z1840" s="5">
        <f>Table1[[#This Row],[Actual_Profit]]/Table1[[#This Row],[Actual_Sales]]</f>
        <v>0.32142857142857145</v>
      </c>
      <c r="AA1840">
        <v>17</v>
      </c>
      <c r="AB1840" s="5">
        <f>IFERROR(Table1[[#This Row],[Expenses]]/Table1[[#This Row],[Actual_Sales]],0)</f>
        <v>0.30357142857142855</v>
      </c>
      <c r="AC1840">
        <v>5</v>
      </c>
      <c r="AD1840">
        <v>449</v>
      </c>
      <c r="AE1840" s="5">
        <f>IFERROR(Table1[[#This Row],[Inventory]]/Table1[[#This Row],[Actual_Sales]],0)</f>
        <v>8.0178571428571423</v>
      </c>
    </row>
    <row r="1841" spans="1:31" x14ac:dyDescent="0.25">
      <c r="A1841">
        <v>2486</v>
      </c>
      <c r="B1841">
        <v>234</v>
      </c>
      <c r="C1841">
        <v>8</v>
      </c>
      <c r="D1841" s="2">
        <v>40603</v>
      </c>
      <c r="E1841">
        <v>56</v>
      </c>
      <c r="F1841">
        <v>40</v>
      </c>
      <c r="G1841">
        <f>Table1[[#This Row],[Actual_Sales]]-Table1[[#This Row],[Budget_Sales]]</f>
        <v>16</v>
      </c>
      <c r="H1841" s="5">
        <f>IF(
Table1[[#This Row],[Budget_Sales]]=0,
"",
IF(
Table1[[#This Row],[Budget_Sales]]&gt;0,
(Table1[[#This Row],[Actual_Sales]]-Table1[[#This Row],[Budget_Sales]])/Table1[[#This Row],[Budget_Sales]],
(Table1[[#This Row],[Actual_Sales]]-Table1[[#This Row],[Budget_Sales]])/ABS(Table1[[#This Row],[Budget_Sales]])
)
)</f>
        <v>0.4</v>
      </c>
      <c r="I1841" s="5" t="str">
        <f>IF(Table1[[#This Row],[Sales_Var]]&gt;=0,"Above Budget","Below Budget")</f>
        <v>Above Budget</v>
      </c>
      <c r="J1841">
        <f>Table1[[#This Row],[Actual_Sales]]-(Table1[[#This Row],[COGS]]+Table1[[#This Row],[Expenses]])</f>
        <v>18</v>
      </c>
      <c r="K1841">
        <v>30</v>
      </c>
      <c r="L1841">
        <f>Table1[[#This Row],[Actual_Profit]]-Table1[[#This Row],[Budget_Profit]]</f>
        <v>-12</v>
      </c>
      <c r="M1841" s="5">
        <f>IF(
Table1[[#This Row],[Budget_Profit]]=0,
"",
IF(
Table1[[#This Row],[Budget_Profit]]&gt;0,
(Table1[[#This Row],[Actual_Profit]]-Table1[[#This Row],[Budget_Profit]])/Table1[[#This Row],[Budget_Profit]],
(Table1[[#This Row],[Actual_Profit]]-Table1[[#This Row],[Budget_Profit]])/ABS(Table1[[#This Row],[Budget_Profit]])
)
)</f>
        <v>-0.4</v>
      </c>
      <c r="N1841" s="5" t="str">
        <f>IF(Table1[[#This Row],[Profit_Var]]&gt;=0, "Above Budget", "Below Budget")</f>
        <v>Below Budget</v>
      </c>
      <c r="O1841">
        <v>21</v>
      </c>
      <c r="P1841">
        <v>10</v>
      </c>
      <c r="Q1841">
        <f>Table1[[#This Row],[COGS]]-Table1[[#This Row],[Budget_COGS]]</f>
        <v>11</v>
      </c>
      <c r="R1841" s="5">
        <f>IF(
Table1[[#This Row],[Budget_COGS]]=0,
"",
IF(
Table1[[#This Row],[Budget_COGS]]&gt;0,
(Table1[[#This Row],[Budget_COGS]]-Table1[[#This Row],[COGS]]) / Table1[[#This Row],[Budget_COGS]],
(Table1[[#This Row],[Budget_COGS]]-Table1[[#This Row],[COGS]]) / ABS(Table1[[#This Row],[Budget_COGS]])
)
)</f>
        <v>-1.1000000000000001</v>
      </c>
      <c r="S1841" s="5" t="str">
        <f>IF(Table1[[#This Row],[COGS _Var]]&gt;=0, "Above Budget", "Below Budget")</f>
        <v>Above Budget</v>
      </c>
      <c r="T1841">
        <f>Table1[[#This Row],[Actual_Sales]]-Table1[[#This Row],[COGS]]</f>
        <v>35</v>
      </c>
      <c r="U1841">
        <v>30</v>
      </c>
      <c r="V1841">
        <f>Table1[[#This Row],[Gross_Margin]]-Table1[[#This Row],[Budget_Margin]]</f>
        <v>5</v>
      </c>
      <c r="W1841" s="5">
        <f>IF(
Table1[[#This Row],[Budget_Margin]]=0,
"",
IF(
Table1[[#This Row],[Budget_Margin]]&gt;0,
(Table1[[#This Row],[Gross_Margin]]-Table1[[#This Row],[Budget_Margin]]) / Table1[[#This Row],[Budget_Margin]],
(Table1[[#This Row],[Gross_Margin]]-Table1[[#This Row],[Budget_Margin]]) / ABS(Table1[[#This Row],[Budget_Margin]])
)
)</f>
        <v>0.16666666666666666</v>
      </c>
      <c r="X1841" s="5" t="str">
        <f>IF(Table1[[#This Row],[Margin_Var]]&gt;=0, "Above Budget", "Below Budget")</f>
        <v>Above Budget</v>
      </c>
      <c r="Y1841" s="5">
        <f>IFERROR(Table1[[#This Row],[Gross_Margin]]/Table1[[#This Row],[Actual_Sales]],0)</f>
        <v>0.625</v>
      </c>
      <c r="Z1841" s="5">
        <f>Table1[[#This Row],[Actual_Profit]]/Table1[[#This Row],[Actual_Sales]]</f>
        <v>0.32142857142857145</v>
      </c>
      <c r="AA1841">
        <v>17</v>
      </c>
      <c r="AB1841" s="5">
        <f>IFERROR(Table1[[#This Row],[Expenses]]/Table1[[#This Row],[Actual_Sales]],0)</f>
        <v>0.30357142857142855</v>
      </c>
      <c r="AC1841">
        <v>5</v>
      </c>
      <c r="AD1841">
        <v>449</v>
      </c>
      <c r="AE1841" s="5">
        <f>IFERROR(Table1[[#This Row],[Inventory]]/Table1[[#This Row],[Actual_Sales]],0)</f>
        <v>8.0178571428571423</v>
      </c>
    </row>
    <row r="1842" spans="1:31" x14ac:dyDescent="0.25">
      <c r="A1842">
        <v>2611</v>
      </c>
      <c r="B1842">
        <v>781</v>
      </c>
      <c r="C1842">
        <v>13</v>
      </c>
      <c r="D1842" s="2">
        <v>40603</v>
      </c>
      <c r="E1842">
        <v>56</v>
      </c>
      <c r="F1842">
        <v>50</v>
      </c>
      <c r="G1842">
        <f>Table1[[#This Row],[Actual_Sales]]-Table1[[#This Row],[Budget_Sales]]</f>
        <v>6</v>
      </c>
      <c r="H1842" s="5">
        <f>IF(
Table1[[#This Row],[Budget_Sales]]=0,
"",
IF(
Table1[[#This Row],[Budget_Sales]]&gt;0,
(Table1[[#This Row],[Actual_Sales]]-Table1[[#This Row],[Budget_Sales]])/Table1[[#This Row],[Budget_Sales]],
(Table1[[#This Row],[Actual_Sales]]-Table1[[#This Row],[Budget_Sales]])/ABS(Table1[[#This Row],[Budget_Sales]])
)
)</f>
        <v>0.12</v>
      </c>
      <c r="I1842" s="5" t="str">
        <f>IF(Table1[[#This Row],[Sales_Var]]&gt;=0,"Above Budget","Below Budget")</f>
        <v>Above Budget</v>
      </c>
      <c r="J1842">
        <f>Table1[[#This Row],[Actual_Sales]]-(Table1[[#This Row],[COGS]]+Table1[[#This Row],[Expenses]])</f>
        <v>18</v>
      </c>
      <c r="K1842">
        <v>20</v>
      </c>
      <c r="L1842">
        <f>Table1[[#This Row],[Actual_Profit]]-Table1[[#This Row],[Budget_Profit]]</f>
        <v>-2</v>
      </c>
      <c r="M1842" s="5">
        <f>IF(
Table1[[#This Row],[Budget_Profit]]=0,
"",
IF(
Table1[[#This Row],[Budget_Profit]]&gt;0,
(Table1[[#This Row],[Actual_Profit]]-Table1[[#This Row],[Budget_Profit]])/Table1[[#This Row],[Budget_Profit]],
(Table1[[#This Row],[Actual_Profit]]-Table1[[#This Row],[Budget_Profit]])/ABS(Table1[[#This Row],[Budget_Profit]])
)
)</f>
        <v>-0.1</v>
      </c>
      <c r="N1842" s="5" t="str">
        <f>IF(Table1[[#This Row],[Profit_Var]]&gt;=0, "Above Budget", "Below Budget")</f>
        <v>Below Budget</v>
      </c>
      <c r="O1842">
        <v>21</v>
      </c>
      <c r="P1842">
        <v>20</v>
      </c>
      <c r="Q1842">
        <f>Table1[[#This Row],[COGS]]-Table1[[#This Row],[Budget_COGS]]</f>
        <v>1</v>
      </c>
      <c r="R1842" s="5">
        <f>IF(
Table1[[#This Row],[Budget_COGS]]=0,
"",
IF(
Table1[[#This Row],[Budget_COGS]]&gt;0,
(Table1[[#This Row],[Budget_COGS]]-Table1[[#This Row],[COGS]]) / Table1[[#This Row],[Budget_COGS]],
(Table1[[#This Row],[Budget_COGS]]-Table1[[#This Row],[COGS]]) / ABS(Table1[[#This Row],[Budget_COGS]])
)
)</f>
        <v>-0.05</v>
      </c>
      <c r="S1842" s="5" t="str">
        <f>IF(Table1[[#This Row],[COGS _Var]]&gt;=0, "Above Budget", "Below Budget")</f>
        <v>Above Budget</v>
      </c>
      <c r="T1842">
        <f>Table1[[#This Row],[Actual_Sales]]-Table1[[#This Row],[COGS]]</f>
        <v>35</v>
      </c>
      <c r="U1842">
        <v>30</v>
      </c>
      <c r="V1842">
        <f>Table1[[#This Row],[Gross_Margin]]-Table1[[#This Row],[Budget_Margin]]</f>
        <v>5</v>
      </c>
      <c r="W1842" s="5">
        <f>IF(
Table1[[#This Row],[Budget_Margin]]=0,
"",
IF(
Table1[[#This Row],[Budget_Margin]]&gt;0,
(Table1[[#This Row],[Gross_Margin]]-Table1[[#This Row],[Budget_Margin]]) / Table1[[#This Row],[Budget_Margin]],
(Table1[[#This Row],[Gross_Margin]]-Table1[[#This Row],[Budget_Margin]]) / ABS(Table1[[#This Row],[Budget_Margin]])
)
)</f>
        <v>0.16666666666666666</v>
      </c>
      <c r="X1842" s="5" t="str">
        <f>IF(Table1[[#This Row],[Margin_Var]]&gt;=0, "Above Budget", "Below Budget")</f>
        <v>Above Budget</v>
      </c>
      <c r="Y1842" s="5">
        <f>IFERROR(Table1[[#This Row],[Gross_Margin]]/Table1[[#This Row],[Actual_Sales]],0)</f>
        <v>0.625</v>
      </c>
      <c r="Z1842" s="5">
        <f>Table1[[#This Row],[Actual_Profit]]/Table1[[#This Row],[Actual_Sales]]</f>
        <v>0.32142857142857145</v>
      </c>
      <c r="AA1842">
        <v>17</v>
      </c>
      <c r="AB1842" s="5">
        <f>IFERROR(Table1[[#This Row],[Expenses]]/Table1[[#This Row],[Actual_Sales]],0)</f>
        <v>0.30357142857142855</v>
      </c>
      <c r="AC1842">
        <v>5</v>
      </c>
      <c r="AD1842">
        <v>449</v>
      </c>
      <c r="AE1842" s="5">
        <f>IFERROR(Table1[[#This Row],[Inventory]]/Table1[[#This Row],[Actual_Sales]],0)</f>
        <v>8.0178571428571423</v>
      </c>
    </row>
    <row r="1843" spans="1:31" x14ac:dyDescent="0.25">
      <c r="A1843">
        <v>2143</v>
      </c>
      <c r="B1843">
        <v>262</v>
      </c>
      <c r="C1843">
        <v>5</v>
      </c>
      <c r="D1843" s="2">
        <v>40544</v>
      </c>
      <c r="E1843">
        <v>168</v>
      </c>
      <c r="F1843">
        <v>170</v>
      </c>
      <c r="G1843">
        <f>Table1[[#This Row],[Actual_Sales]]-Table1[[#This Row],[Budget_Sales]]</f>
        <v>-2</v>
      </c>
      <c r="H1843" s="5">
        <f>IF(
Table1[[#This Row],[Budget_Sales]]=0,
"",
IF(
Table1[[#This Row],[Budget_Sales]]&gt;0,
(Table1[[#This Row],[Actual_Sales]]-Table1[[#This Row],[Budget_Sales]])/Table1[[#This Row],[Budget_Sales]],
(Table1[[#This Row],[Actual_Sales]]-Table1[[#This Row],[Budget_Sales]])/ABS(Table1[[#This Row],[Budget_Sales]])
)
)</f>
        <v>-1.1764705882352941E-2</v>
      </c>
      <c r="I1843" s="5" t="str">
        <f>IF(Table1[[#This Row],[Sales_Var]]&gt;=0,"Above Budget","Below Budget")</f>
        <v>Below Budget</v>
      </c>
      <c r="J1843">
        <f>Table1[[#This Row],[Actual_Sales]]-(Table1[[#This Row],[COGS]]+Table1[[#This Row],[Expenses]])</f>
        <v>54</v>
      </c>
      <c r="K1843">
        <v>50</v>
      </c>
      <c r="L1843">
        <f>Table1[[#This Row],[Actual_Profit]]-Table1[[#This Row],[Budget_Profit]]</f>
        <v>4</v>
      </c>
      <c r="M1843" s="5">
        <f>IF(
Table1[[#This Row],[Budget_Profit]]=0,
"",
IF(
Table1[[#This Row],[Budget_Profit]]&gt;0,
(Table1[[#This Row],[Actual_Profit]]-Table1[[#This Row],[Budget_Profit]])/Table1[[#This Row],[Budget_Profit]],
(Table1[[#This Row],[Actual_Profit]]-Table1[[#This Row],[Budget_Profit]])/ABS(Table1[[#This Row],[Budget_Profit]])
)
)</f>
        <v>0.08</v>
      </c>
      <c r="N1843" s="5" t="str">
        <f>IF(Table1[[#This Row],[Profit_Var]]&gt;=0, "Above Budget", "Below Budget")</f>
        <v>Above Budget</v>
      </c>
      <c r="O1843">
        <v>69</v>
      </c>
      <c r="P1843">
        <v>80</v>
      </c>
      <c r="Q1843">
        <f>Table1[[#This Row],[COGS]]-Table1[[#This Row],[Budget_COGS]]</f>
        <v>-11</v>
      </c>
      <c r="R1843" s="5">
        <f>IF(
Table1[[#This Row],[Budget_COGS]]=0,
"",
IF(
Table1[[#This Row],[Budget_COGS]]&gt;0,
(Table1[[#This Row],[Budget_COGS]]-Table1[[#This Row],[COGS]]) / Table1[[#This Row],[Budget_COGS]],
(Table1[[#This Row],[Budget_COGS]]-Table1[[#This Row],[COGS]]) / ABS(Table1[[#This Row],[Budget_COGS]])
)
)</f>
        <v>0.13750000000000001</v>
      </c>
      <c r="S1843" s="5" t="str">
        <f>IF(Table1[[#This Row],[COGS _Var]]&gt;=0, "Above Budget", "Below Budget")</f>
        <v>Below Budget</v>
      </c>
      <c r="T1843">
        <f>Table1[[#This Row],[Actual_Sales]]-Table1[[#This Row],[COGS]]</f>
        <v>99</v>
      </c>
      <c r="U1843">
        <v>90</v>
      </c>
      <c r="V1843">
        <f>Table1[[#This Row],[Gross_Margin]]-Table1[[#This Row],[Budget_Margin]]</f>
        <v>9</v>
      </c>
      <c r="W1843" s="5">
        <f>IF(
Table1[[#This Row],[Budget_Margin]]=0,
"",
IF(
Table1[[#This Row],[Budget_Margin]]&gt;0,
(Table1[[#This Row],[Gross_Margin]]-Table1[[#This Row],[Budget_Margin]]) / Table1[[#This Row],[Budget_Margin]],
(Table1[[#This Row],[Gross_Margin]]-Table1[[#This Row],[Budget_Margin]]) / ABS(Table1[[#This Row],[Budget_Margin]])
)
)</f>
        <v>0.1</v>
      </c>
      <c r="X1843" s="5" t="str">
        <f>IF(Table1[[#This Row],[Margin_Var]]&gt;=0, "Above Budget", "Below Budget")</f>
        <v>Above Budget</v>
      </c>
      <c r="Y1843" s="5">
        <f>IFERROR(Table1[[#This Row],[Gross_Margin]]/Table1[[#This Row],[Actual_Sales]],0)</f>
        <v>0.5892857142857143</v>
      </c>
      <c r="Z1843" s="5">
        <f>Table1[[#This Row],[Actual_Profit]]/Table1[[#This Row],[Actual_Sales]]</f>
        <v>0.32142857142857145</v>
      </c>
      <c r="AA1843">
        <v>45</v>
      </c>
      <c r="AB1843" s="5">
        <f>IFERROR(Table1[[#This Row],[Expenses]]/Table1[[#This Row],[Actual_Sales]],0)</f>
        <v>0.26785714285714285</v>
      </c>
      <c r="AC1843">
        <v>21</v>
      </c>
      <c r="AD1843">
        <v>965</v>
      </c>
      <c r="AE1843" s="5">
        <f>IFERROR(Table1[[#This Row],[Inventory]]/Table1[[#This Row],[Actual_Sales]],0)</f>
        <v>5.7440476190476186</v>
      </c>
    </row>
    <row r="1844" spans="1:31" x14ac:dyDescent="0.25">
      <c r="A1844">
        <v>3480</v>
      </c>
      <c r="B1844">
        <v>715</v>
      </c>
      <c r="C1844">
        <v>5</v>
      </c>
      <c r="D1844" s="2">
        <v>40756</v>
      </c>
      <c r="E1844">
        <v>224</v>
      </c>
      <c r="F1844">
        <v>260</v>
      </c>
      <c r="G1844">
        <f>Table1[[#This Row],[Actual_Sales]]-Table1[[#This Row],[Budget_Sales]]</f>
        <v>-36</v>
      </c>
      <c r="H1844" s="5">
        <f>IF(
Table1[[#This Row],[Budget_Sales]]=0,
"",
IF(
Table1[[#This Row],[Budget_Sales]]&gt;0,
(Table1[[#This Row],[Actual_Sales]]-Table1[[#This Row],[Budget_Sales]])/Table1[[#This Row],[Budget_Sales]],
(Table1[[#This Row],[Actual_Sales]]-Table1[[#This Row],[Budget_Sales]])/ABS(Table1[[#This Row],[Budget_Sales]])
)
)</f>
        <v>-0.13846153846153847</v>
      </c>
      <c r="I1844" s="5" t="str">
        <f>IF(Table1[[#This Row],[Sales_Var]]&gt;=0,"Above Budget","Below Budget")</f>
        <v>Below Budget</v>
      </c>
      <c r="J1844">
        <f>Table1[[#This Row],[Actual_Sales]]-(Table1[[#This Row],[COGS]]+Table1[[#This Row],[Expenses]])</f>
        <v>72</v>
      </c>
      <c r="K1844">
        <v>100</v>
      </c>
      <c r="L1844">
        <f>Table1[[#This Row],[Actual_Profit]]-Table1[[#This Row],[Budget_Profit]]</f>
        <v>-28</v>
      </c>
      <c r="M1844" s="5">
        <f>IF(
Table1[[#This Row],[Budget_Profit]]=0,
"",
IF(
Table1[[#This Row],[Budget_Profit]]&gt;0,
(Table1[[#This Row],[Actual_Profit]]-Table1[[#This Row],[Budget_Profit]])/Table1[[#This Row],[Budget_Profit]],
(Table1[[#This Row],[Actual_Profit]]-Table1[[#This Row],[Budget_Profit]])/ABS(Table1[[#This Row],[Budget_Profit]])
)
)</f>
        <v>-0.28000000000000003</v>
      </c>
      <c r="N1844" s="5" t="str">
        <f>IF(Table1[[#This Row],[Profit_Var]]&gt;=0, "Above Budget", "Below Budget")</f>
        <v>Below Budget</v>
      </c>
      <c r="O1844">
        <v>103</v>
      </c>
      <c r="P1844">
        <v>110</v>
      </c>
      <c r="Q1844">
        <f>Table1[[#This Row],[COGS]]-Table1[[#This Row],[Budget_COGS]]</f>
        <v>-7</v>
      </c>
      <c r="R1844" s="5">
        <f>IF(
Table1[[#This Row],[Budget_COGS]]=0,
"",
IF(
Table1[[#This Row],[Budget_COGS]]&gt;0,
(Table1[[#This Row],[Budget_COGS]]-Table1[[#This Row],[COGS]]) / Table1[[#This Row],[Budget_COGS]],
(Table1[[#This Row],[Budget_COGS]]-Table1[[#This Row],[COGS]]) / ABS(Table1[[#This Row],[Budget_COGS]])
)
)</f>
        <v>6.363636363636363E-2</v>
      </c>
      <c r="S1844" s="5" t="str">
        <f>IF(Table1[[#This Row],[COGS _Var]]&gt;=0, "Above Budget", "Below Budget")</f>
        <v>Below Budget</v>
      </c>
      <c r="T1844">
        <f>Table1[[#This Row],[Actual_Sales]]-Table1[[#This Row],[COGS]]</f>
        <v>121</v>
      </c>
      <c r="U1844">
        <v>150</v>
      </c>
      <c r="V1844">
        <f>Table1[[#This Row],[Gross_Margin]]-Table1[[#This Row],[Budget_Margin]]</f>
        <v>-29</v>
      </c>
      <c r="W1844" s="5">
        <f>IF(
Table1[[#This Row],[Budget_Margin]]=0,
"",
IF(
Table1[[#This Row],[Budget_Margin]]&gt;0,
(Table1[[#This Row],[Gross_Margin]]-Table1[[#This Row],[Budget_Margin]]) / Table1[[#This Row],[Budget_Margin]],
(Table1[[#This Row],[Gross_Margin]]-Table1[[#This Row],[Budget_Margin]]) / ABS(Table1[[#This Row],[Budget_Margin]])
)
)</f>
        <v>-0.19333333333333333</v>
      </c>
      <c r="X1844" s="5" t="str">
        <f>IF(Table1[[#This Row],[Margin_Var]]&gt;=0, "Above Budget", "Below Budget")</f>
        <v>Below Budget</v>
      </c>
      <c r="Y1844" s="5">
        <f>IFERROR(Table1[[#This Row],[Gross_Margin]]/Table1[[#This Row],[Actual_Sales]],0)</f>
        <v>0.5401785714285714</v>
      </c>
      <c r="Z1844" s="5">
        <f>Table1[[#This Row],[Actual_Profit]]/Table1[[#This Row],[Actual_Sales]]</f>
        <v>0.32142857142857145</v>
      </c>
      <c r="AA1844">
        <v>49</v>
      </c>
      <c r="AB1844" s="5">
        <f>IFERROR(Table1[[#This Row],[Expenses]]/Table1[[#This Row],[Actual_Sales]],0)</f>
        <v>0.21875</v>
      </c>
      <c r="AC1844">
        <v>31</v>
      </c>
      <c r="AD1844">
        <v>1073</v>
      </c>
      <c r="AE1844" s="5">
        <f>IFERROR(Table1[[#This Row],[Inventory]]/Table1[[#This Row],[Actual_Sales]],0)</f>
        <v>4.7901785714285712</v>
      </c>
    </row>
    <row r="1845" spans="1:31" x14ac:dyDescent="0.25">
      <c r="A1845">
        <v>3515</v>
      </c>
      <c r="B1845">
        <v>850</v>
      </c>
      <c r="C1845">
        <v>10</v>
      </c>
      <c r="D1845" s="2">
        <v>40756</v>
      </c>
      <c r="E1845">
        <v>224</v>
      </c>
      <c r="F1845">
        <v>170</v>
      </c>
      <c r="G1845">
        <f>Table1[[#This Row],[Actual_Sales]]-Table1[[#This Row],[Budget_Sales]]</f>
        <v>54</v>
      </c>
      <c r="H1845" s="5">
        <f>IF(
Table1[[#This Row],[Budget_Sales]]=0,
"",
IF(
Table1[[#This Row],[Budget_Sales]]&gt;0,
(Table1[[#This Row],[Actual_Sales]]-Table1[[#This Row],[Budget_Sales]])/Table1[[#This Row],[Budget_Sales]],
(Table1[[#This Row],[Actual_Sales]]-Table1[[#This Row],[Budget_Sales]])/ABS(Table1[[#This Row],[Budget_Sales]])
)
)</f>
        <v>0.31764705882352939</v>
      </c>
      <c r="I1845" s="5" t="str">
        <f>IF(Table1[[#This Row],[Sales_Var]]&gt;=0,"Above Budget","Below Budget")</f>
        <v>Above Budget</v>
      </c>
      <c r="J1845">
        <f>Table1[[#This Row],[Actual_Sales]]-(Table1[[#This Row],[COGS]]+Table1[[#This Row],[Expenses]])</f>
        <v>72</v>
      </c>
      <c r="K1845">
        <v>70</v>
      </c>
      <c r="L1845">
        <f>Table1[[#This Row],[Actual_Profit]]-Table1[[#This Row],[Budget_Profit]]</f>
        <v>2</v>
      </c>
      <c r="M1845" s="5">
        <f>IF(
Table1[[#This Row],[Budget_Profit]]=0,
"",
IF(
Table1[[#This Row],[Budget_Profit]]&gt;0,
(Table1[[#This Row],[Actual_Profit]]-Table1[[#This Row],[Budget_Profit]])/Table1[[#This Row],[Budget_Profit]],
(Table1[[#This Row],[Actual_Profit]]-Table1[[#This Row],[Budget_Profit]])/ABS(Table1[[#This Row],[Budget_Profit]])
)
)</f>
        <v>2.8571428571428571E-2</v>
      </c>
      <c r="N1845" s="5" t="str">
        <f>IF(Table1[[#This Row],[Profit_Var]]&gt;=0, "Above Budget", "Below Budget")</f>
        <v>Above Budget</v>
      </c>
      <c r="O1845">
        <v>103</v>
      </c>
      <c r="P1845">
        <v>70</v>
      </c>
      <c r="Q1845">
        <f>Table1[[#This Row],[COGS]]-Table1[[#This Row],[Budget_COGS]]</f>
        <v>33</v>
      </c>
      <c r="R1845" s="5">
        <f>IF(
Table1[[#This Row],[Budget_COGS]]=0,
"",
IF(
Table1[[#This Row],[Budget_COGS]]&gt;0,
(Table1[[#This Row],[Budget_COGS]]-Table1[[#This Row],[COGS]]) / Table1[[#This Row],[Budget_COGS]],
(Table1[[#This Row],[Budget_COGS]]-Table1[[#This Row],[COGS]]) / ABS(Table1[[#This Row],[Budget_COGS]])
)
)</f>
        <v>-0.47142857142857142</v>
      </c>
      <c r="S1845" s="5" t="str">
        <f>IF(Table1[[#This Row],[COGS _Var]]&gt;=0, "Above Budget", "Below Budget")</f>
        <v>Above Budget</v>
      </c>
      <c r="T1845">
        <f>Table1[[#This Row],[Actual_Sales]]-Table1[[#This Row],[COGS]]</f>
        <v>121</v>
      </c>
      <c r="U1845">
        <v>100</v>
      </c>
      <c r="V1845">
        <f>Table1[[#This Row],[Gross_Margin]]-Table1[[#This Row],[Budget_Margin]]</f>
        <v>21</v>
      </c>
      <c r="W1845" s="5">
        <f>IF(
Table1[[#This Row],[Budget_Margin]]=0,
"",
IF(
Table1[[#This Row],[Budget_Margin]]&gt;0,
(Table1[[#This Row],[Gross_Margin]]-Table1[[#This Row],[Budget_Margin]]) / Table1[[#This Row],[Budget_Margin]],
(Table1[[#This Row],[Gross_Margin]]-Table1[[#This Row],[Budget_Margin]]) / ABS(Table1[[#This Row],[Budget_Margin]])
)
)</f>
        <v>0.21</v>
      </c>
      <c r="X1845" s="5" t="str">
        <f>IF(Table1[[#This Row],[Margin_Var]]&gt;=0, "Above Budget", "Below Budget")</f>
        <v>Above Budget</v>
      </c>
      <c r="Y1845" s="5">
        <f>IFERROR(Table1[[#This Row],[Gross_Margin]]/Table1[[#This Row],[Actual_Sales]],0)</f>
        <v>0.5401785714285714</v>
      </c>
      <c r="Z1845" s="5">
        <f>Table1[[#This Row],[Actual_Profit]]/Table1[[#This Row],[Actual_Sales]]</f>
        <v>0.32142857142857145</v>
      </c>
      <c r="AA1845">
        <v>49</v>
      </c>
      <c r="AB1845" s="5">
        <f>IFERROR(Table1[[#This Row],[Expenses]]/Table1[[#This Row],[Actual_Sales]],0)</f>
        <v>0.21875</v>
      </c>
      <c r="AC1845">
        <v>31</v>
      </c>
      <c r="AD1845">
        <v>1073</v>
      </c>
      <c r="AE1845" s="5">
        <f>IFERROR(Table1[[#This Row],[Inventory]]/Table1[[#This Row],[Actual_Sales]],0)</f>
        <v>4.7901785714285712</v>
      </c>
    </row>
    <row r="1846" spans="1:31" x14ac:dyDescent="0.25">
      <c r="A1846">
        <v>3066</v>
      </c>
      <c r="B1846">
        <v>435</v>
      </c>
      <c r="C1846">
        <v>8</v>
      </c>
      <c r="D1846" s="2">
        <v>40695</v>
      </c>
      <c r="E1846">
        <v>137</v>
      </c>
      <c r="F1846">
        <v>120</v>
      </c>
      <c r="G1846">
        <f>Table1[[#This Row],[Actual_Sales]]-Table1[[#This Row],[Budget_Sales]]</f>
        <v>17</v>
      </c>
      <c r="H1846" s="5">
        <f>IF(
Table1[[#This Row],[Budget_Sales]]=0,
"",
IF(
Table1[[#This Row],[Budget_Sales]]&gt;0,
(Table1[[#This Row],[Actual_Sales]]-Table1[[#This Row],[Budget_Sales]])/Table1[[#This Row],[Budget_Sales]],
(Table1[[#This Row],[Actual_Sales]]-Table1[[#This Row],[Budget_Sales]])/ABS(Table1[[#This Row],[Budget_Sales]])
)
)</f>
        <v>0.14166666666666666</v>
      </c>
      <c r="I1846" s="5" t="str">
        <f>IF(Table1[[#This Row],[Sales_Var]]&gt;=0,"Above Budget","Below Budget")</f>
        <v>Above Budget</v>
      </c>
      <c r="J1846">
        <f>Table1[[#This Row],[Actual_Sales]]-(Table1[[#This Row],[COGS]]+Table1[[#This Row],[Expenses]])</f>
        <v>44</v>
      </c>
      <c r="K1846">
        <v>50</v>
      </c>
      <c r="L1846">
        <f>Table1[[#This Row],[Actual_Profit]]-Table1[[#This Row],[Budget_Profit]]</f>
        <v>-6</v>
      </c>
      <c r="M1846" s="5">
        <f>IF(
Table1[[#This Row],[Budget_Profit]]=0,
"",
IF(
Table1[[#This Row],[Budget_Profit]]&gt;0,
(Table1[[#This Row],[Actual_Profit]]-Table1[[#This Row],[Budget_Profit]])/Table1[[#This Row],[Budget_Profit]],
(Table1[[#This Row],[Actual_Profit]]-Table1[[#This Row],[Budget_Profit]])/ABS(Table1[[#This Row],[Budget_Profit]])
)
)</f>
        <v>-0.12</v>
      </c>
      <c r="N1846" s="5" t="str">
        <f>IF(Table1[[#This Row],[Profit_Var]]&gt;=0, "Above Budget", "Below Budget")</f>
        <v>Below Budget</v>
      </c>
      <c r="O1846">
        <v>56</v>
      </c>
      <c r="P1846">
        <v>40</v>
      </c>
      <c r="Q1846">
        <f>Table1[[#This Row],[COGS]]-Table1[[#This Row],[Budget_COGS]]</f>
        <v>16</v>
      </c>
      <c r="R1846" s="5">
        <f>IF(
Table1[[#This Row],[Budget_COGS]]=0,
"",
IF(
Table1[[#This Row],[Budget_COGS]]&gt;0,
(Table1[[#This Row],[Budget_COGS]]-Table1[[#This Row],[COGS]]) / Table1[[#This Row],[Budget_COGS]],
(Table1[[#This Row],[Budget_COGS]]-Table1[[#This Row],[COGS]]) / ABS(Table1[[#This Row],[Budget_COGS]])
)
)</f>
        <v>-0.4</v>
      </c>
      <c r="S1846" s="5" t="str">
        <f>IF(Table1[[#This Row],[COGS _Var]]&gt;=0, "Above Budget", "Below Budget")</f>
        <v>Above Budget</v>
      </c>
      <c r="T1846">
        <f>Table1[[#This Row],[Actual_Sales]]-Table1[[#This Row],[COGS]]</f>
        <v>81</v>
      </c>
      <c r="U1846">
        <v>80</v>
      </c>
      <c r="V1846">
        <f>Table1[[#This Row],[Gross_Margin]]-Table1[[#This Row],[Budget_Margin]]</f>
        <v>1</v>
      </c>
      <c r="W1846" s="5">
        <f>IF(
Table1[[#This Row],[Budget_Margin]]=0,
"",
IF(
Table1[[#This Row],[Budget_Margin]]&gt;0,
(Table1[[#This Row],[Gross_Margin]]-Table1[[#This Row],[Budget_Margin]]) / Table1[[#This Row],[Budget_Margin]],
(Table1[[#This Row],[Gross_Margin]]-Table1[[#This Row],[Budget_Margin]]) / ABS(Table1[[#This Row],[Budget_Margin]])
)
)</f>
        <v>1.2500000000000001E-2</v>
      </c>
      <c r="X1846" s="5" t="str">
        <f>IF(Table1[[#This Row],[Margin_Var]]&gt;=0, "Above Budget", "Below Budget")</f>
        <v>Above Budget</v>
      </c>
      <c r="Y1846" s="5">
        <f>IFERROR(Table1[[#This Row],[Gross_Margin]]/Table1[[#This Row],[Actual_Sales]],0)</f>
        <v>0.59124087591240881</v>
      </c>
      <c r="Z1846" s="5">
        <f>Table1[[#This Row],[Actual_Profit]]/Table1[[#This Row],[Actual_Sales]]</f>
        <v>0.32116788321167883</v>
      </c>
      <c r="AA1846">
        <v>37</v>
      </c>
      <c r="AB1846" s="5">
        <f>IFERROR(Table1[[#This Row],[Expenses]]/Table1[[#This Row],[Actual_Sales]],0)</f>
        <v>0.27007299270072993</v>
      </c>
      <c r="AC1846">
        <v>17</v>
      </c>
      <c r="AD1846">
        <v>302</v>
      </c>
      <c r="AE1846" s="5">
        <f>IFERROR(Table1[[#This Row],[Inventory]]/Table1[[#This Row],[Actual_Sales]],0)</f>
        <v>2.2043795620437958</v>
      </c>
    </row>
    <row r="1847" spans="1:31" x14ac:dyDescent="0.25">
      <c r="A1847">
        <v>3087</v>
      </c>
      <c r="B1847">
        <v>509</v>
      </c>
      <c r="C1847">
        <v>4</v>
      </c>
      <c r="D1847" s="2">
        <v>40695</v>
      </c>
      <c r="E1847">
        <v>109</v>
      </c>
      <c r="F1847">
        <v>100</v>
      </c>
      <c r="G1847">
        <f>Table1[[#This Row],[Actual_Sales]]-Table1[[#This Row],[Budget_Sales]]</f>
        <v>9</v>
      </c>
      <c r="H1847" s="5">
        <f>IF(
Table1[[#This Row],[Budget_Sales]]=0,
"",
IF(
Table1[[#This Row],[Budget_Sales]]&gt;0,
(Table1[[#This Row],[Actual_Sales]]-Table1[[#This Row],[Budget_Sales]])/Table1[[#This Row],[Budget_Sales]],
(Table1[[#This Row],[Actual_Sales]]-Table1[[#This Row],[Budget_Sales]])/ABS(Table1[[#This Row],[Budget_Sales]])
)
)</f>
        <v>0.09</v>
      </c>
      <c r="I1847" s="5" t="str">
        <f>IF(Table1[[#This Row],[Sales_Var]]&gt;=0,"Above Budget","Below Budget")</f>
        <v>Above Budget</v>
      </c>
      <c r="J1847">
        <f>Table1[[#This Row],[Actual_Sales]]-(Table1[[#This Row],[COGS]]+Table1[[#This Row],[Expenses]])</f>
        <v>35</v>
      </c>
      <c r="K1847">
        <v>40</v>
      </c>
      <c r="L1847">
        <f>Table1[[#This Row],[Actual_Profit]]-Table1[[#This Row],[Budget_Profit]]</f>
        <v>-5</v>
      </c>
      <c r="M1847" s="5">
        <f>IF(
Table1[[#This Row],[Budget_Profit]]=0,
"",
IF(
Table1[[#This Row],[Budget_Profit]]&gt;0,
(Table1[[#This Row],[Actual_Profit]]-Table1[[#This Row],[Budget_Profit]])/Table1[[#This Row],[Budget_Profit]],
(Table1[[#This Row],[Actual_Profit]]-Table1[[#This Row],[Budget_Profit]])/ABS(Table1[[#This Row],[Budget_Profit]])
)
)</f>
        <v>-0.125</v>
      </c>
      <c r="N1847" s="5" t="str">
        <f>IF(Table1[[#This Row],[Profit_Var]]&gt;=0, "Above Budget", "Below Budget")</f>
        <v>Below Budget</v>
      </c>
      <c r="O1847">
        <v>48</v>
      </c>
      <c r="P1847">
        <v>40</v>
      </c>
      <c r="Q1847">
        <f>Table1[[#This Row],[COGS]]-Table1[[#This Row],[Budget_COGS]]</f>
        <v>8</v>
      </c>
      <c r="R1847" s="5">
        <f>IF(
Table1[[#This Row],[Budget_COGS]]=0,
"",
IF(
Table1[[#This Row],[Budget_COGS]]&gt;0,
(Table1[[#This Row],[Budget_COGS]]-Table1[[#This Row],[COGS]]) / Table1[[#This Row],[Budget_COGS]],
(Table1[[#This Row],[Budget_COGS]]-Table1[[#This Row],[COGS]]) / ABS(Table1[[#This Row],[Budget_COGS]])
)
)</f>
        <v>-0.2</v>
      </c>
      <c r="S1847" s="5" t="str">
        <f>IF(Table1[[#This Row],[COGS _Var]]&gt;=0, "Above Budget", "Below Budget")</f>
        <v>Above Budget</v>
      </c>
      <c r="T1847">
        <f>Table1[[#This Row],[Actual_Sales]]-Table1[[#This Row],[COGS]]</f>
        <v>61</v>
      </c>
      <c r="U1847">
        <v>60</v>
      </c>
      <c r="V1847">
        <f>Table1[[#This Row],[Gross_Margin]]-Table1[[#This Row],[Budget_Margin]]</f>
        <v>1</v>
      </c>
      <c r="W1847" s="5">
        <f>IF(
Table1[[#This Row],[Budget_Margin]]=0,
"",
IF(
Table1[[#This Row],[Budget_Margin]]&gt;0,
(Table1[[#This Row],[Gross_Margin]]-Table1[[#This Row],[Budget_Margin]]) / Table1[[#This Row],[Budget_Margin]],
(Table1[[#This Row],[Gross_Margin]]-Table1[[#This Row],[Budget_Margin]]) / ABS(Table1[[#This Row],[Budget_Margin]])
)
)</f>
        <v>1.6666666666666666E-2</v>
      </c>
      <c r="X1847" s="5" t="str">
        <f>IF(Table1[[#This Row],[Margin_Var]]&gt;=0, "Above Budget", "Below Budget")</f>
        <v>Above Budget</v>
      </c>
      <c r="Y1847" s="5">
        <f>IFERROR(Table1[[#This Row],[Gross_Margin]]/Table1[[#This Row],[Actual_Sales]],0)</f>
        <v>0.55963302752293576</v>
      </c>
      <c r="Z1847" s="5">
        <f>Table1[[#This Row],[Actual_Profit]]/Table1[[#This Row],[Actual_Sales]]</f>
        <v>0.32110091743119268</v>
      </c>
      <c r="AA1847">
        <v>26</v>
      </c>
      <c r="AB1847" s="5">
        <f>IFERROR(Table1[[#This Row],[Expenses]]/Table1[[#This Row],[Actual_Sales]],0)</f>
        <v>0.23853211009174313</v>
      </c>
      <c r="AC1847">
        <v>15</v>
      </c>
      <c r="AD1847">
        <v>593</v>
      </c>
      <c r="AE1847" s="5">
        <f>IFERROR(Table1[[#This Row],[Inventory]]/Table1[[#This Row],[Actual_Sales]],0)</f>
        <v>5.4403669724770642</v>
      </c>
    </row>
    <row r="1848" spans="1:31" x14ac:dyDescent="0.25">
      <c r="A1848">
        <v>3053</v>
      </c>
      <c r="B1848">
        <v>414</v>
      </c>
      <c r="C1848">
        <v>6</v>
      </c>
      <c r="D1848" s="2">
        <v>40695</v>
      </c>
      <c r="E1848">
        <v>109</v>
      </c>
      <c r="F1848">
        <v>120</v>
      </c>
      <c r="G1848">
        <f>Table1[[#This Row],[Actual_Sales]]-Table1[[#This Row],[Budget_Sales]]</f>
        <v>-11</v>
      </c>
      <c r="H1848" s="5">
        <f>IF(
Table1[[#This Row],[Budget_Sales]]=0,
"",
IF(
Table1[[#This Row],[Budget_Sales]]&gt;0,
(Table1[[#This Row],[Actual_Sales]]-Table1[[#This Row],[Budget_Sales]])/Table1[[#This Row],[Budget_Sales]],
(Table1[[#This Row],[Actual_Sales]]-Table1[[#This Row],[Budget_Sales]])/ABS(Table1[[#This Row],[Budget_Sales]])
)
)</f>
        <v>-9.166666666666666E-2</v>
      </c>
      <c r="I1848" s="5" t="str">
        <f>IF(Table1[[#This Row],[Sales_Var]]&gt;=0,"Above Budget","Below Budget")</f>
        <v>Below Budget</v>
      </c>
      <c r="J1848">
        <f>Table1[[#This Row],[Actual_Sales]]-(Table1[[#This Row],[COGS]]+Table1[[#This Row],[Expenses]])</f>
        <v>35</v>
      </c>
      <c r="K1848">
        <v>50</v>
      </c>
      <c r="L1848">
        <f>Table1[[#This Row],[Actual_Profit]]-Table1[[#This Row],[Budget_Profit]]</f>
        <v>-15</v>
      </c>
      <c r="M1848" s="5">
        <f>IF(
Table1[[#This Row],[Budget_Profit]]=0,
"",
IF(
Table1[[#This Row],[Budget_Profit]]&gt;0,
(Table1[[#This Row],[Actual_Profit]]-Table1[[#This Row],[Budget_Profit]])/Table1[[#This Row],[Budget_Profit]],
(Table1[[#This Row],[Actual_Profit]]-Table1[[#This Row],[Budget_Profit]])/ABS(Table1[[#This Row],[Budget_Profit]])
)
)</f>
        <v>-0.3</v>
      </c>
      <c r="N1848" s="5" t="str">
        <f>IF(Table1[[#This Row],[Profit_Var]]&gt;=0, "Above Budget", "Below Budget")</f>
        <v>Below Budget</v>
      </c>
      <c r="O1848">
        <v>48</v>
      </c>
      <c r="P1848">
        <v>50</v>
      </c>
      <c r="Q1848">
        <f>Table1[[#This Row],[COGS]]-Table1[[#This Row],[Budget_COGS]]</f>
        <v>-2</v>
      </c>
      <c r="R1848" s="5">
        <f>IF(
Table1[[#This Row],[Budget_COGS]]=0,
"",
IF(
Table1[[#This Row],[Budget_COGS]]&gt;0,
(Table1[[#This Row],[Budget_COGS]]-Table1[[#This Row],[COGS]]) / Table1[[#This Row],[Budget_COGS]],
(Table1[[#This Row],[Budget_COGS]]-Table1[[#This Row],[COGS]]) / ABS(Table1[[#This Row],[Budget_COGS]])
)
)</f>
        <v>0.04</v>
      </c>
      <c r="S1848" s="5" t="str">
        <f>IF(Table1[[#This Row],[COGS _Var]]&gt;=0, "Above Budget", "Below Budget")</f>
        <v>Below Budget</v>
      </c>
      <c r="T1848">
        <f>Table1[[#This Row],[Actual_Sales]]-Table1[[#This Row],[COGS]]</f>
        <v>61</v>
      </c>
      <c r="U1848">
        <v>70</v>
      </c>
      <c r="V1848">
        <f>Table1[[#This Row],[Gross_Margin]]-Table1[[#This Row],[Budget_Margin]]</f>
        <v>-9</v>
      </c>
      <c r="W1848" s="5">
        <f>IF(
Table1[[#This Row],[Budget_Margin]]=0,
"",
IF(
Table1[[#This Row],[Budget_Margin]]&gt;0,
(Table1[[#This Row],[Gross_Margin]]-Table1[[#This Row],[Budget_Margin]]) / Table1[[#This Row],[Budget_Margin]],
(Table1[[#This Row],[Gross_Margin]]-Table1[[#This Row],[Budget_Margin]]) / ABS(Table1[[#This Row],[Budget_Margin]])
)
)</f>
        <v>-0.12857142857142856</v>
      </c>
      <c r="X1848" s="5" t="str">
        <f>IF(Table1[[#This Row],[Margin_Var]]&gt;=0, "Above Budget", "Below Budget")</f>
        <v>Below Budget</v>
      </c>
      <c r="Y1848" s="5">
        <f>IFERROR(Table1[[#This Row],[Gross_Margin]]/Table1[[#This Row],[Actual_Sales]],0)</f>
        <v>0.55963302752293576</v>
      </c>
      <c r="Z1848" s="5">
        <f>Table1[[#This Row],[Actual_Profit]]/Table1[[#This Row],[Actual_Sales]]</f>
        <v>0.32110091743119268</v>
      </c>
      <c r="AA1848">
        <v>26</v>
      </c>
      <c r="AB1848" s="5">
        <f>IFERROR(Table1[[#This Row],[Expenses]]/Table1[[#This Row],[Actual_Sales]],0)</f>
        <v>0.23853211009174313</v>
      </c>
      <c r="AC1848">
        <v>15</v>
      </c>
      <c r="AD1848">
        <v>593</v>
      </c>
      <c r="AE1848" s="5">
        <f>IFERROR(Table1[[#This Row],[Inventory]]/Table1[[#This Row],[Actual_Sales]],0)</f>
        <v>5.4403669724770642</v>
      </c>
    </row>
    <row r="1849" spans="1:31" x14ac:dyDescent="0.25">
      <c r="A1849">
        <v>2836</v>
      </c>
      <c r="B1849">
        <v>206</v>
      </c>
      <c r="C1849">
        <v>4</v>
      </c>
      <c r="D1849" s="2">
        <v>40664</v>
      </c>
      <c r="E1849">
        <v>109</v>
      </c>
      <c r="F1849">
        <v>100</v>
      </c>
      <c r="G1849">
        <f>Table1[[#This Row],[Actual_Sales]]-Table1[[#This Row],[Budget_Sales]]</f>
        <v>9</v>
      </c>
      <c r="H1849" s="5">
        <f>IF(
Table1[[#This Row],[Budget_Sales]]=0,
"",
IF(
Table1[[#This Row],[Budget_Sales]]&gt;0,
(Table1[[#This Row],[Actual_Sales]]-Table1[[#This Row],[Budget_Sales]])/Table1[[#This Row],[Budget_Sales]],
(Table1[[#This Row],[Actual_Sales]]-Table1[[#This Row],[Budget_Sales]])/ABS(Table1[[#This Row],[Budget_Sales]])
)
)</f>
        <v>0.09</v>
      </c>
      <c r="I1849" s="5" t="str">
        <f>IF(Table1[[#This Row],[Sales_Var]]&gt;=0,"Above Budget","Below Budget")</f>
        <v>Above Budget</v>
      </c>
      <c r="J1849">
        <f>Table1[[#This Row],[Actual_Sales]]-(Table1[[#This Row],[COGS]]+Table1[[#This Row],[Expenses]])</f>
        <v>35</v>
      </c>
      <c r="K1849">
        <v>40</v>
      </c>
      <c r="L1849">
        <f>Table1[[#This Row],[Actual_Profit]]-Table1[[#This Row],[Budget_Profit]]</f>
        <v>-5</v>
      </c>
      <c r="M1849" s="5">
        <f>IF(
Table1[[#This Row],[Budget_Profit]]=0,
"",
IF(
Table1[[#This Row],[Budget_Profit]]&gt;0,
(Table1[[#This Row],[Actual_Profit]]-Table1[[#This Row],[Budget_Profit]])/Table1[[#This Row],[Budget_Profit]],
(Table1[[#This Row],[Actual_Profit]]-Table1[[#This Row],[Budget_Profit]])/ABS(Table1[[#This Row],[Budget_Profit]])
)
)</f>
        <v>-0.125</v>
      </c>
      <c r="N1849" s="5" t="str">
        <f>IF(Table1[[#This Row],[Profit_Var]]&gt;=0, "Above Budget", "Below Budget")</f>
        <v>Below Budget</v>
      </c>
      <c r="O1849">
        <v>48</v>
      </c>
      <c r="P1849">
        <v>40</v>
      </c>
      <c r="Q1849">
        <f>Table1[[#This Row],[COGS]]-Table1[[#This Row],[Budget_COGS]]</f>
        <v>8</v>
      </c>
      <c r="R1849" s="5">
        <f>IF(
Table1[[#This Row],[Budget_COGS]]=0,
"",
IF(
Table1[[#This Row],[Budget_COGS]]&gt;0,
(Table1[[#This Row],[Budget_COGS]]-Table1[[#This Row],[COGS]]) / Table1[[#This Row],[Budget_COGS]],
(Table1[[#This Row],[Budget_COGS]]-Table1[[#This Row],[COGS]]) / ABS(Table1[[#This Row],[Budget_COGS]])
)
)</f>
        <v>-0.2</v>
      </c>
      <c r="S1849" s="5" t="str">
        <f>IF(Table1[[#This Row],[COGS _Var]]&gt;=0, "Above Budget", "Below Budget")</f>
        <v>Above Budget</v>
      </c>
      <c r="T1849">
        <f>Table1[[#This Row],[Actual_Sales]]-Table1[[#This Row],[COGS]]</f>
        <v>61</v>
      </c>
      <c r="U1849">
        <v>60</v>
      </c>
      <c r="V1849">
        <f>Table1[[#This Row],[Gross_Margin]]-Table1[[#This Row],[Budget_Margin]]</f>
        <v>1</v>
      </c>
      <c r="W1849" s="5">
        <f>IF(
Table1[[#This Row],[Budget_Margin]]=0,
"",
IF(
Table1[[#This Row],[Budget_Margin]]&gt;0,
(Table1[[#This Row],[Gross_Margin]]-Table1[[#This Row],[Budget_Margin]]) / Table1[[#This Row],[Budget_Margin]],
(Table1[[#This Row],[Gross_Margin]]-Table1[[#This Row],[Budget_Margin]]) / ABS(Table1[[#This Row],[Budget_Margin]])
)
)</f>
        <v>1.6666666666666666E-2</v>
      </c>
      <c r="X1849" s="5" t="str">
        <f>IF(Table1[[#This Row],[Margin_Var]]&gt;=0, "Above Budget", "Below Budget")</f>
        <v>Above Budget</v>
      </c>
      <c r="Y1849" s="5">
        <f>IFERROR(Table1[[#This Row],[Gross_Margin]]/Table1[[#This Row],[Actual_Sales]],0)</f>
        <v>0.55963302752293576</v>
      </c>
      <c r="Z1849" s="5">
        <f>Table1[[#This Row],[Actual_Profit]]/Table1[[#This Row],[Actual_Sales]]</f>
        <v>0.32110091743119268</v>
      </c>
      <c r="AA1849">
        <v>26</v>
      </c>
      <c r="AB1849" s="5">
        <f>IFERROR(Table1[[#This Row],[Expenses]]/Table1[[#This Row],[Actual_Sales]],0)</f>
        <v>0.23853211009174313</v>
      </c>
      <c r="AC1849">
        <v>15</v>
      </c>
      <c r="AD1849">
        <v>599</v>
      </c>
      <c r="AE1849" s="5">
        <f>IFERROR(Table1[[#This Row],[Inventory]]/Table1[[#This Row],[Actual_Sales]],0)</f>
        <v>5.4954128440366974</v>
      </c>
    </row>
    <row r="1850" spans="1:31" x14ac:dyDescent="0.25">
      <c r="A1850">
        <v>3577</v>
      </c>
      <c r="B1850">
        <v>360</v>
      </c>
      <c r="C1850">
        <v>4</v>
      </c>
      <c r="D1850" s="2">
        <v>40787</v>
      </c>
      <c r="E1850">
        <v>81</v>
      </c>
      <c r="F1850">
        <v>70</v>
      </c>
      <c r="G1850">
        <f>Table1[[#This Row],[Actual_Sales]]-Table1[[#This Row],[Budget_Sales]]</f>
        <v>11</v>
      </c>
      <c r="H1850" s="5">
        <f>IF(
Table1[[#This Row],[Budget_Sales]]=0,
"",
IF(
Table1[[#This Row],[Budget_Sales]]&gt;0,
(Table1[[#This Row],[Actual_Sales]]-Table1[[#This Row],[Budget_Sales]])/Table1[[#This Row],[Budget_Sales]],
(Table1[[#This Row],[Actual_Sales]]-Table1[[#This Row],[Budget_Sales]])/ABS(Table1[[#This Row],[Budget_Sales]])
)
)</f>
        <v>0.15714285714285714</v>
      </c>
      <c r="I1850" s="5" t="str">
        <f>IF(Table1[[#This Row],[Sales_Var]]&gt;=0,"Above Budget","Below Budget")</f>
        <v>Above Budget</v>
      </c>
      <c r="J1850">
        <f>Table1[[#This Row],[Actual_Sales]]-(Table1[[#This Row],[COGS]]+Table1[[#This Row],[Expenses]])</f>
        <v>26</v>
      </c>
      <c r="K1850">
        <v>30</v>
      </c>
      <c r="L1850">
        <f>Table1[[#This Row],[Actual_Profit]]-Table1[[#This Row],[Budget_Profit]]</f>
        <v>-4</v>
      </c>
      <c r="M1850" s="5">
        <f>IF(
Table1[[#This Row],[Budget_Profit]]=0,
"",
IF(
Table1[[#This Row],[Budget_Profit]]&gt;0,
(Table1[[#This Row],[Actual_Profit]]-Table1[[#This Row],[Budget_Profit]])/Table1[[#This Row],[Budget_Profit]],
(Table1[[#This Row],[Actual_Profit]]-Table1[[#This Row],[Budget_Profit]])/ABS(Table1[[#This Row],[Budget_Profit]])
)
)</f>
        <v>-0.13333333333333333</v>
      </c>
      <c r="N1850" s="5" t="str">
        <f>IF(Table1[[#This Row],[Profit_Var]]&gt;=0, "Above Budget", "Below Budget")</f>
        <v>Below Budget</v>
      </c>
      <c r="O1850">
        <v>33</v>
      </c>
      <c r="P1850">
        <v>30</v>
      </c>
      <c r="Q1850">
        <f>Table1[[#This Row],[COGS]]-Table1[[#This Row],[Budget_COGS]]</f>
        <v>3</v>
      </c>
      <c r="R1850" s="5">
        <f>IF(
Table1[[#This Row],[Budget_COGS]]=0,
"",
IF(
Table1[[#This Row],[Budget_COGS]]&gt;0,
(Table1[[#This Row],[Budget_COGS]]-Table1[[#This Row],[COGS]]) / Table1[[#This Row],[Budget_COGS]],
(Table1[[#This Row],[Budget_COGS]]-Table1[[#This Row],[COGS]]) / ABS(Table1[[#This Row],[Budget_COGS]])
)
)</f>
        <v>-0.1</v>
      </c>
      <c r="S1850" s="5" t="str">
        <f>IF(Table1[[#This Row],[COGS _Var]]&gt;=0, "Above Budget", "Below Budget")</f>
        <v>Above Budget</v>
      </c>
      <c r="T1850">
        <f>Table1[[#This Row],[Actual_Sales]]-Table1[[#This Row],[COGS]]</f>
        <v>48</v>
      </c>
      <c r="U1850">
        <v>40</v>
      </c>
      <c r="V1850">
        <f>Table1[[#This Row],[Gross_Margin]]-Table1[[#This Row],[Budget_Margin]]</f>
        <v>8</v>
      </c>
      <c r="W1850" s="5">
        <f>IF(
Table1[[#This Row],[Budget_Margin]]=0,
"",
IF(
Table1[[#This Row],[Budget_Margin]]&gt;0,
(Table1[[#This Row],[Gross_Margin]]-Table1[[#This Row],[Budget_Margin]]) / Table1[[#This Row],[Budget_Margin]],
(Table1[[#This Row],[Gross_Margin]]-Table1[[#This Row],[Budget_Margin]]) / ABS(Table1[[#This Row],[Budget_Margin]])
)
)</f>
        <v>0.2</v>
      </c>
      <c r="X1850" s="5" t="str">
        <f>IF(Table1[[#This Row],[Margin_Var]]&gt;=0, "Above Budget", "Below Budget")</f>
        <v>Above Budget</v>
      </c>
      <c r="Y1850" s="5">
        <f>IFERROR(Table1[[#This Row],[Gross_Margin]]/Table1[[#This Row],[Actual_Sales]],0)</f>
        <v>0.59259259259259256</v>
      </c>
      <c r="Z1850" s="5">
        <f>Table1[[#This Row],[Actual_Profit]]/Table1[[#This Row],[Actual_Sales]]</f>
        <v>0.32098765432098764</v>
      </c>
      <c r="AA1850">
        <v>22</v>
      </c>
      <c r="AB1850" s="5">
        <f>IFERROR(Table1[[#This Row],[Expenses]]/Table1[[#This Row],[Actual_Sales]],0)</f>
        <v>0.27160493827160492</v>
      </c>
      <c r="AC1850">
        <v>10</v>
      </c>
      <c r="AD1850">
        <v>577</v>
      </c>
      <c r="AE1850" s="5">
        <f>IFERROR(Table1[[#This Row],[Inventory]]/Table1[[#This Row],[Actual_Sales]],0)</f>
        <v>7.1234567901234565</v>
      </c>
    </row>
    <row r="1851" spans="1:31" x14ac:dyDescent="0.25">
      <c r="A1851">
        <v>3665</v>
      </c>
      <c r="B1851">
        <v>715</v>
      </c>
      <c r="C1851">
        <v>6</v>
      </c>
      <c r="D1851" s="2">
        <v>40787</v>
      </c>
      <c r="E1851">
        <v>81</v>
      </c>
      <c r="F1851">
        <v>80</v>
      </c>
      <c r="G1851">
        <f>Table1[[#This Row],[Actual_Sales]]-Table1[[#This Row],[Budget_Sales]]</f>
        <v>1</v>
      </c>
      <c r="H1851" s="5">
        <f>IF(
Table1[[#This Row],[Budget_Sales]]=0,
"",
IF(
Table1[[#This Row],[Budget_Sales]]&gt;0,
(Table1[[#This Row],[Actual_Sales]]-Table1[[#This Row],[Budget_Sales]])/Table1[[#This Row],[Budget_Sales]],
(Table1[[#This Row],[Actual_Sales]]-Table1[[#This Row],[Budget_Sales]])/ABS(Table1[[#This Row],[Budget_Sales]])
)
)</f>
        <v>1.2500000000000001E-2</v>
      </c>
      <c r="I1851" s="5" t="str">
        <f>IF(Table1[[#This Row],[Sales_Var]]&gt;=0,"Above Budget","Below Budget")</f>
        <v>Above Budget</v>
      </c>
      <c r="J1851">
        <f>Table1[[#This Row],[Actual_Sales]]-(Table1[[#This Row],[COGS]]+Table1[[#This Row],[Expenses]])</f>
        <v>26</v>
      </c>
      <c r="K1851">
        <v>30</v>
      </c>
      <c r="L1851">
        <f>Table1[[#This Row],[Actual_Profit]]-Table1[[#This Row],[Budget_Profit]]</f>
        <v>-4</v>
      </c>
      <c r="M1851" s="5">
        <f>IF(
Table1[[#This Row],[Budget_Profit]]=0,
"",
IF(
Table1[[#This Row],[Budget_Profit]]&gt;0,
(Table1[[#This Row],[Actual_Profit]]-Table1[[#This Row],[Budget_Profit]])/Table1[[#This Row],[Budget_Profit]],
(Table1[[#This Row],[Actual_Profit]]-Table1[[#This Row],[Budget_Profit]])/ABS(Table1[[#This Row],[Budget_Profit]])
)
)</f>
        <v>-0.13333333333333333</v>
      </c>
      <c r="N1851" s="5" t="str">
        <f>IF(Table1[[#This Row],[Profit_Var]]&gt;=0, "Above Budget", "Below Budget")</f>
        <v>Below Budget</v>
      </c>
      <c r="O1851">
        <v>33</v>
      </c>
      <c r="P1851">
        <v>30</v>
      </c>
      <c r="Q1851">
        <f>Table1[[#This Row],[COGS]]-Table1[[#This Row],[Budget_COGS]]</f>
        <v>3</v>
      </c>
      <c r="R1851" s="5">
        <f>IF(
Table1[[#This Row],[Budget_COGS]]=0,
"",
IF(
Table1[[#This Row],[Budget_COGS]]&gt;0,
(Table1[[#This Row],[Budget_COGS]]-Table1[[#This Row],[COGS]]) / Table1[[#This Row],[Budget_COGS]],
(Table1[[#This Row],[Budget_COGS]]-Table1[[#This Row],[COGS]]) / ABS(Table1[[#This Row],[Budget_COGS]])
)
)</f>
        <v>-0.1</v>
      </c>
      <c r="S1851" s="5" t="str">
        <f>IF(Table1[[#This Row],[COGS _Var]]&gt;=0, "Above Budget", "Below Budget")</f>
        <v>Above Budget</v>
      </c>
      <c r="T1851">
        <f>Table1[[#This Row],[Actual_Sales]]-Table1[[#This Row],[COGS]]</f>
        <v>48</v>
      </c>
      <c r="U1851">
        <v>50</v>
      </c>
      <c r="V1851">
        <f>Table1[[#This Row],[Gross_Margin]]-Table1[[#This Row],[Budget_Margin]]</f>
        <v>-2</v>
      </c>
      <c r="W1851" s="5">
        <f>IF(
Table1[[#This Row],[Budget_Margin]]=0,
"",
IF(
Table1[[#This Row],[Budget_Margin]]&gt;0,
(Table1[[#This Row],[Gross_Margin]]-Table1[[#This Row],[Budget_Margin]]) / Table1[[#This Row],[Budget_Margin]],
(Table1[[#This Row],[Gross_Margin]]-Table1[[#This Row],[Budget_Margin]]) / ABS(Table1[[#This Row],[Budget_Margin]])
)
)</f>
        <v>-0.04</v>
      </c>
      <c r="X1851" s="5" t="str">
        <f>IF(Table1[[#This Row],[Margin_Var]]&gt;=0, "Above Budget", "Below Budget")</f>
        <v>Below Budget</v>
      </c>
      <c r="Y1851" s="5">
        <f>IFERROR(Table1[[#This Row],[Gross_Margin]]/Table1[[#This Row],[Actual_Sales]],0)</f>
        <v>0.59259259259259256</v>
      </c>
      <c r="Z1851" s="5">
        <f>Table1[[#This Row],[Actual_Profit]]/Table1[[#This Row],[Actual_Sales]]</f>
        <v>0.32098765432098764</v>
      </c>
      <c r="AA1851">
        <v>22</v>
      </c>
      <c r="AB1851" s="5">
        <f>IFERROR(Table1[[#This Row],[Expenses]]/Table1[[#This Row],[Actual_Sales]],0)</f>
        <v>0.27160493827160492</v>
      </c>
      <c r="AC1851">
        <v>10</v>
      </c>
      <c r="AD1851">
        <v>577</v>
      </c>
      <c r="AE1851" s="5">
        <f>IFERROR(Table1[[#This Row],[Inventory]]/Table1[[#This Row],[Actual_Sales]],0)</f>
        <v>7.1234567901234565</v>
      </c>
    </row>
    <row r="1852" spans="1:31" x14ac:dyDescent="0.25">
      <c r="A1852">
        <v>3675</v>
      </c>
      <c r="B1852">
        <v>727</v>
      </c>
      <c r="C1852">
        <v>8</v>
      </c>
      <c r="D1852" s="2">
        <v>40787</v>
      </c>
      <c r="E1852">
        <v>81</v>
      </c>
      <c r="F1852">
        <v>50</v>
      </c>
      <c r="G1852">
        <f>Table1[[#This Row],[Actual_Sales]]-Table1[[#This Row],[Budget_Sales]]</f>
        <v>31</v>
      </c>
      <c r="H1852" s="5">
        <f>IF(
Table1[[#This Row],[Budget_Sales]]=0,
"",
IF(
Table1[[#This Row],[Budget_Sales]]&gt;0,
(Table1[[#This Row],[Actual_Sales]]-Table1[[#This Row],[Budget_Sales]])/Table1[[#This Row],[Budget_Sales]],
(Table1[[#This Row],[Actual_Sales]]-Table1[[#This Row],[Budget_Sales]])/ABS(Table1[[#This Row],[Budget_Sales]])
)
)</f>
        <v>0.62</v>
      </c>
      <c r="I1852" s="5" t="str">
        <f>IF(Table1[[#This Row],[Sales_Var]]&gt;=0,"Above Budget","Below Budget")</f>
        <v>Above Budget</v>
      </c>
      <c r="J1852">
        <f>Table1[[#This Row],[Actual_Sales]]-(Table1[[#This Row],[COGS]]+Table1[[#This Row],[Expenses]])</f>
        <v>26</v>
      </c>
      <c r="K1852">
        <v>20</v>
      </c>
      <c r="L1852">
        <f>Table1[[#This Row],[Actual_Profit]]-Table1[[#This Row],[Budget_Profit]]</f>
        <v>6</v>
      </c>
      <c r="M1852" s="5">
        <f>IF(
Table1[[#This Row],[Budget_Profit]]=0,
"",
IF(
Table1[[#This Row],[Budget_Profit]]&gt;0,
(Table1[[#This Row],[Actual_Profit]]-Table1[[#This Row],[Budget_Profit]])/Table1[[#This Row],[Budget_Profit]],
(Table1[[#This Row],[Actual_Profit]]-Table1[[#This Row],[Budget_Profit]])/ABS(Table1[[#This Row],[Budget_Profit]])
)
)</f>
        <v>0.3</v>
      </c>
      <c r="N1852" s="5" t="str">
        <f>IF(Table1[[#This Row],[Profit_Var]]&gt;=0, "Above Budget", "Below Budget")</f>
        <v>Above Budget</v>
      </c>
      <c r="O1852">
        <v>33</v>
      </c>
      <c r="P1852">
        <v>20</v>
      </c>
      <c r="Q1852">
        <f>Table1[[#This Row],[COGS]]-Table1[[#This Row],[Budget_COGS]]</f>
        <v>13</v>
      </c>
      <c r="R1852" s="5">
        <f>IF(
Table1[[#This Row],[Budget_COGS]]=0,
"",
IF(
Table1[[#This Row],[Budget_COGS]]&gt;0,
(Table1[[#This Row],[Budget_COGS]]-Table1[[#This Row],[COGS]]) / Table1[[#This Row],[Budget_COGS]],
(Table1[[#This Row],[Budget_COGS]]-Table1[[#This Row],[COGS]]) / ABS(Table1[[#This Row],[Budget_COGS]])
)
)</f>
        <v>-0.65</v>
      </c>
      <c r="S1852" s="5" t="str">
        <f>IF(Table1[[#This Row],[COGS _Var]]&gt;=0, "Above Budget", "Below Budget")</f>
        <v>Above Budget</v>
      </c>
      <c r="T1852">
        <f>Table1[[#This Row],[Actual_Sales]]-Table1[[#This Row],[COGS]]</f>
        <v>48</v>
      </c>
      <c r="U1852">
        <v>30</v>
      </c>
      <c r="V1852">
        <f>Table1[[#This Row],[Gross_Margin]]-Table1[[#This Row],[Budget_Margin]]</f>
        <v>18</v>
      </c>
      <c r="W1852" s="5">
        <f>IF(
Table1[[#This Row],[Budget_Margin]]=0,
"",
IF(
Table1[[#This Row],[Budget_Margin]]&gt;0,
(Table1[[#This Row],[Gross_Margin]]-Table1[[#This Row],[Budget_Margin]]) / Table1[[#This Row],[Budget_Margin]],
(Table1[[#This Row],[Gross_Margin]]-Table1[[#This Row],[Budget_Margin]]) / ABS(Table1[[#This Row],[Budget_Margin]])
)
)</f>
        <v>0.6</v>
      </c>
      <c r="X1852" s="5" t="str">
        <f>IF(Table1[[#This Row],[Margin_Var]]&gt;=0, "Above Budget", "Below Budget")</f>
        <v>Above Budget</v>
      </c>
      <c r="Y1852" s="5">
        <f>IFERROR(Table1[[#This Row],[Gross_Margin]]/Table1[[#This Row],[Actual_Sales]],0)</f>
        <v>0.59259259259259256</v>
      </c>
      <c r="Z1852" s="5">
        <f>Table1[[#This Row],[Actual_Profit]]/Table1[[#This Row],[Actual_Sales]]</f>
        <v>0.32098765432098764</v>
      </c>
      <c r="AA1852">
        <v>22</v>
      </c>
      <c r="AB1852" s="5">
        <f>IFERROR(Table1[[#This Row],[Expenses]]/Table1[[#This Row],[Actual_Sales]],0)</f>
        <v>0.27160493827160492</v>
      </c>
      <c r="AC1852">
        <v>10</v>
      </c>
      <c r="AD1852">
        <v>577</v>
      </c>
      <c r="AE1852" s="5">
        <f>IFERROR(Table1[[#This Row],[Inventory]]/Table1[[#This Row],[Actual_Sales]],0)</f>
        <v>7.1234567901234565</v>
      </c>
    </row>
    <row r="1853" spans="1:31" x14ac:dyDescent="0.25">
      <c r="A1853">
        <v>3611</v>
      </c>
      <c r="B1853">
        <v>513</v>
      </c>
      <c r="C1853">
        <v>8</v>
      </c>
      <c r="D1853" s="2">
        <v>40787</v>
      </c>
      <c r="E1853">
        <v>53</v>
      </c>
      <c r="F1853">
        <v>40</v>
      </c>
      <c r="G1853">
        <f>Table1[[#This Row],[Actual_Sales]]-Table1[[#This Row],[Budget_Sales]]</f>
        <v>13</v>
      </c>
      <c r="H1853" s="5">
        <f>IF(
Table1[[#This Row],[Budget_Sales]]=0,
"",
IF(
Table1[[#This Row],[Budget_Sales]]&gt;0,
(Table1[[#This Row],[Actual_Sales]]-Table1[[#This Row],[Budget_Sales]])/Table1[[#This Row],[Budget_Sales]],
(Table1[[#This Row],[Actual_Sales]]-Table1[[#This Row],[Budget_Sales]])/ABS(Table1[[#This Row],[Budget_Sales]])
)
)</f>
        <v>0.32500000000000001</v>
      </c>
      <c r="I1853" s="5" t="str">
        <f>IF(Table1[[#This Row],[Sales_Var]]&gt;=0,"Above Budget","Below Budget")</f>
        <v>Above Budget</v>
      </c>
      <c r="J1853">
        <f>Table1[[#This Row],[Actual_Sales]]-(Table1[[#This Row],[COGS]]+Table1[[#This Row],[Expenses]])</f>
        <v>17</v>
      </c>
      <c r="K1853">
        <v>30</v>
      </c>
      <c r="L1853">
        <f>Table1[[#This Row],[Actual_Profit]]-Table1[[#This Row],[Budget_Profit]]</f>
        <v>-13</v>
      </c>
      <c r="M1853" s="5">
        <f>IF(
Table1[[#This Row],[Budget_Profit]]=0,
"",
IF(
Table1[[#This Row],[Budget_Profit]]&gt;0,
(Table1[[#This Row],[Actual_Profit]]-Table1[[#This Row],[Budget_Profit]])/Table1[[#This Row],[Budget_Profit]],
(Table1[[#This Row],[Actual_Profit]]-Table1[[#This Row],[Budget_Profit]])/ABS(Table1[[#This Row],[Budget_Profit]])
)
)</f>
        <v>-0.43333333333333335</v>
      </c>
      <c r="N1853" s="5" t="str">
        <f>IF(Table1[[#This Row],[Profit_Var]]&gt;=0, "Above Budget", "Below Budget")</f>
        <v>Below Budget</v>
      </c>
      <c r="O1853">
        <v>20</v>
      </c>
      <c r="P1853">
        <v>10</v>
      </c>
      <c r="Q1853">
        <f>Table1[[#This Row],[COGS]]-Table1[[#This Row],[Budget_COGS]]</f>
        <v>10</v>
      </c>
      <c r="R1853" s="5">
        <f>IF(
Table1[[#This Row],[Budget_COGS]]=0,
"",
IF(
Table1[[#This Row],[Budget_COGS]]&gt;0,
(Table1[[#This Row],[Budget_COGS]]-Table1[[#This Row],[COGS]]) / Table1[[#This Row],[Budget_COGS]],
(Table1[[#This Row],[Budget_COGS]]-Table1[[#This Row],[COGS]]) / ABS(Table1[[#This Row],[Budget_COGS]])
)
)</f>
        <v>-1</v>
      </c>
      <c r="S1853" s="5" t="str">
        <f>IF(Table1[[#This Row],[COGS _Var]]&gt;=0, "Above Budget", "Below Budget")</f>
        <v>Above Budget</v>
      </c>
      <c r="T1853">
        <f>Table1[[#This Row],[Actual_Sales]]-Table1[[#This Row],[COGS]]</f>
        <v>33</v>
      </c>
      <c r="U1853">
        <v>30</v>
      </c>
      <c r="V1853">
        <f>Table1[[#This Row],[Gross_Margin]]-Table1[[#This Row],[Budget_Margin]]</f>
        <v>3</v>
      </c>
      <c r="W1853" s="5">
        <f>IF(
Table1[[#This Row],[Budget_Margin]]=0,
"",
IF(
Table1[[#This Row],[Budget_Margin]]&gt;0,
(Table1[[#This Row],[Gross_Margin]]-Table1[[#This Row],[Budget_Margin]]) / Table1[[#This Row],[Budget_Margin]],
(Table1[[#This Row],[Gross_Margin]]-Table1[[#This Row],[Budget_Margin]]) / ABS(Table1[[#This Row],[Budget_Margin]])
)
)</f>
        <v>0.1</v>
      </c>
      <c r="X1853" s="5" t="str">
        <f>IF(Table1[[#This Row],[Margin_Var]]&gt;=0, "Above Budget", "Below Budget")</f>
        <v>Above Budget</v>
      </c>
      <c r="Y1853" s="5">
        <f>IFERROR(Table1[[#This Row],[Gross_Margin]]/Table1[[#This Row],[Actual_Sales]],0)</f>
        <v>0.62264150943396224</v>
      </c>
      <c r="Z1853" s="5">
        <f>Table1[[#This Row],[Actual_Profit]]/Table1[[#This Row],[Actual_Sales]]</f>
        <v>0.32075471698113206</v>
      </c>
      <c r="AA1853">
        <v>16</v>
      </c>
      <c r="AB1853" s="5">
        <f>IFERROR(Table1[[#This Row],[Expenses]]/Table1[[#This Row],[Actual_Sales]],0)</f>
        <v>0.30188679245283018</v>
      </c>
      <c r="AC1853">
        <v>5</v>
      </c>
      <c r="AD1853">
        <v>482</v>
      </c>
      <c r="AE1853" s="5">
        <f>IFERROR(Table1[[#This Row],[Inventory]]/Table1[[#This Row],[Actual_Sales]],0)</f>
        <v>9.0943396226415096</v>
      </c>
    </row>
    <row r="1854" spans="1:31" x14ac:dyDescent="0.25">
      <c r="A1854">
        <v>3373</v>
      </c>
      <c r="B1854">
        <v>213</v>
      </c>
      <c r="C1854">
        <v>4</v>
      </c>
      <c r="D1854" s="2">
        <v>40756</v>
      </c>
      <c r="E1854">
        <v>527</v>
      </c>
      <c r="F1854">
        <v>510</v>
      </c>
      <c r="G1854">
        <f>Table1[[#This Row],[Actual_Sales]]-Table1[[#This Row],[Budget_Sales]]</f>
        <v>17</v>
      </c>
      <c r="H1854" s="5">
        <f>IF(
Table1[[#This Row],[Budget_Sales]]=0,
"",
IF(
Table1[[#This Row],[Budget_Sales]]&gt;0,
(Table1[[#This Row],[Actual_Sales]]-Table1[[#This Row],[Budget_Sales]])/Table1[[#This Row],[Budget_Sales]],
(Table1[[#This Row],[Actual_Sales]]-Table1[[#This Row],[Budget_Sales]])/ABS(Table1[[#This Row],[Budget_Sales]])
)
)</f>
        <v>3.3333333333333333E-2</v>
      </c>
      <c r="I1854" s="5" t="str">
        <f>IF(Table1[[#This Row],[Sales_Var]]&gt;=0,"Above Budget","Below Budget")</f>
        <v>Above Budget</v>
      </c>
      <c r="J1854">
        <f>Table1[[#This Row],[Actual_Sales]]-(Table1[[#This Row],[COGS]]+Table1[[#This Row],[Expenses]])</f>
        <v>169</v>
      </c>
      <c r="K1854">
        <v>170</v>
      </c>
      <c r="L1854">
        <f>Table1[[#This Row],[Actual_Profit]]-Table1[[#This Row],[Budget_Profit]]</f>
        <v>-1</v>
      </c>
      <c r="M1854" s="5">
        <f>IF(
Table1[[#This Row],[Budget_Profit]]=0,
"",
IF(
Table1[[#This Row],[Budget_Profit]]&gt;0,
(Table1[[#This Row],[Actual_Profit]]-Table1[[#This Row],[Budget_Profit]])/Table1[[#This Row],[Budget_Profit]],
(Table1[[#This Row],[Actual_Profit]]-Table1[[#This Row],[Budget_Profit]])/ABS(Table1[[#This Row],[Budget_Profit]])
)
)</f>
        <v>-5.8823529411764705E-3</v>
      </c>
      <c r="N1854" s="5" t="str">
        <f>IF(Table1[[#This Row],[Profit_Var]]&gt;=0, "Above Budget", "Below Budget")</f>
        <v>Below Budget</v>
      </c>
      <c r="O1854">
        <v>266</v>
      </c>
      <c r="P1854">
        <v>250</v>
      </c>
      <c r="Q1854">
        <f>Table1[[#This Row],[COGS]]-Table1[[#This Row],[Budget_COGS]]</f>
        <v>16</v>
      </c>
      <c r="R1854" s="5">
        <f>IF(
Table1[[#This Row],[Budget_COGS]]=0,
"",
IF(
Table1[[#This Row],[Budget_COGS]]&gt;0,
(Table1[[#This Row],[Budget_COGS]]-Table1[[#This Row],[COGS]]) / Table1[[#This Row],[Budget_COGS]],
(Table1[[#This Row],[Budget_COGS]]-Table1[[#This Row],[COGS]]) / ABS(Table1[[#This Row],[Budget_COGS]])
)
)</f>
        <v>-6.4000000000000001E-2</v>
      </c>
      <c r="S1854" s="5" t="str">
        <f>IF(Table1[[#This Row],[COGS _Var]]&gt;=0, "Above Budget", "Below Budget")</f>
        <v>Above Budget</v>
      </c>
      <c r="T1854">
        <f>Table1[[#This Row],[Actual_Sales]]-Table1[[#This Row],[COGS]]</f>
        <v>261</v>
      </c>
      <c r="U1854">
        <v>260</v>
      </c>
      <c r="V1854">
        <f>Table1[[#This Row],[Gross_Margin]]-Table1[[#This Row],[Budget_Margin]]</f>
        <v>1</v>
      </c>
      <c r="W1854" s="5">
        <f>IF(
Table1[[#This Row],[Budget_Margin]]=0,
"",
IF(
Table1[[#This Row],[Budget_Margin]]&gt;0,
(Table1[[#This Row],[Gross_Margin]]-Table1[[#This Row],[Budget_Margin]]) / Table1[[#This Row],[Budget_Margin]],
(Table1[[#This Row],[Gross_Margin]]-Table1[[#This Row],[Budget_Margin]]) / ABS(Table1[[#This Row],[Budget_Margin]])
)
)</f>
        <v>3.8461538461538464E-3</v>
      </c>
      <c r="X1854" s="5" t="str">
        <f>IF(Table1[[#This Row],[Margin_Var]]&gt;=0, "Above Budget", "Below Budget")</f>
        <v>Above Budget</v>
      </c>
      <c r="Y1854" s="5">
        <f>IFERROR(Table1[[#This Row],[Gross_Margin]]/Table1[[#This Row],[Actual_Sales]],0)</f>
        <v>0.49525616698292219</v>
      </c>
      <c r="Z1854" s="5">
        <f>Table1[[#This Row],[Actual_Profit]]/Table1[[#This Row],[Actual_Sales]]</f>
        <v>0.3206831119544592</v>
      </c>
      <c r="AA1854">
        <v>92</v>
      </c>
      <c r="AB1854" s="5">
        <f>IFERROR(Table1[[#This Row],[Expenses]]/Table1[[#This Row],[Actual_Sales]],0)</f>
        <v>0.17457305502846299</v>
      </c>
      <c r="AC1854">
        <v>74</v>
      </c>
      <c r="AD1854">
        <v>1797</v>
      </c>
      <c r="AE1854" s="5">
        <f>IFERROR(Table1[[#This Row],[Inventory]]/Table1[[#This Row],[Actual_Sales]],0)</f>
        <v>3.4098671726755216</v>
      </c>
    </row>
    <row r="1855" spans="1:31" x14ac:dyDescent="0.25">
      <c r="A1855">
        <v>3514</v>
      </c>
      <c r="B1855">
        <v>847</v>
      </c>
      <c r="C1855">
        <v>6</v>
      </c>
      <c r="D1855" s="2">
        <v>40756</v>
      </c>
      <c r="E1855">
        <v>527</v>
      </c>
      <c r="F1855">
        <v>620</v>
      </c>
      <c r="G1855">
        <f>Table1[[#This Row],[Actual_Sales]]-Table1[[#This Row],[Budget_Sales]]</f>
        <v>-93</v>
      </c>
      <c r="H1855" s="5">
        <f>IF(
Table1[[#This Row],[Budget_Sales]]=0,
"",
IF(
Table1[[#This Row],[Budget_Sales]]&gt;0,
(Table1[[#This Row],[Actual_Sales]]-Table1[[#This Row],[Budget_Sales]])/Table1[[#This Row],[Budget_Sales]],
(Table1[[#This Row],[Actual_Sales]]-Table1[[#This Row],[Budget_Sales]])/ABS(Table1[[#This Row],[Budget_Sales]])
)
)</f>
        <v>-0.15</v>
      </c>
      <c r="I1855" s="5" t="str">
        <f>IF(Table1[[#This Row],[Sales_Var]]&gt;=0,"Above Budget","Below Budget")</f>
        <v>Below Budget</v>
      </c>
      <c r="J1855">
        <f>Table1[[#This Row],[Actual_Sales]]-(Table1[[#This Row],[COGS]]+Table1[[#This Row],[Expenses]])</f>
        <v>169</v>
      </c>
      <c r="K1855">
        <v>220</v>
      </c>
      <c r="L1855">
        <f>Table1[[#This Row],[Actual_Profit]]-Table1[[#This Row],[Budget_Profit]]</f>
        <v>-51</v>
      </c>
      <c r="M1855" s="5">
        <f>IF(
Table1[[#This Row],[Budget_Profit]]=0,
"",
IF(
Table1[[#This Row],[Budget_Profit]]&gt;0,
(Table1[[#This Row],[Actual_Profit]]-Table1[[#This Row],[Budget_Profit]])/Table1[[#This Row],[Budget_Profit]],
(Table1[[#This Row],[Actual_Profit]]-Table1[[#This Row],[Budget_Profit]])/ABS(Table1[[#This Row],[Budget_Profit]])
)
)</f>
        <v>-0.23181818181818181</v>
      </c>
      <c r="N1855" s="5" t="str">
        <f>IF(Table1[[#This Row],[Profit_Var]]&gt;=0, "Above Budget", "Below Budget")</f>
        <v>Below Budget</v>
      </c>
      <c r="O1855">
        <v>266</v>
      </c>
      <c r="P1855">
        <v>300</v>
      </c>
      <c r="Q1855">
        <f>Table1[[#This Row],[COGS]]-Table1[[#This Row],[Budget_COGS]]</f>
        <v>-34</v>
      </c>
      <c r="R1855" s="5">
        <f>IF(
Table1[[#This Row],[Budget_COGS]]=0,
"",
IF(
Table1[[#This Row],[Budget_COGS]]&gt;0,
(Table1[[#This Row],[Budget_COGS]]-Table1[[#This Row],[COGS]]) / Table1[[#This Row],[Budget_COGS]],
(Table1[[#This Row],[Budget_COGS]]-Table1[[#This Row],[COGS]]) / ABS(Table1[[#This Row],[Budget_COGS]])
)
)</f>
        <v>0.11333333333333333</v>
      </c>
      <c r="S1855" s="5" t="str">
        <f>IF(Table1[[#This Row],[COGS _Var]]&gt;=0, "Above Budget", "Below Budget")</f>
        <v>Below Budget</v>
      </c>
      <c r="T1855">
        <f>Table1[[#This Row],[Actual_Sales]]-Table1[[#This Row],[COGS]]</f>
        <v>261</v>
      </c>
      <c r="U1855">
        <v>320</v>
      </c>
      <c r="V1855">
        <f>Table1[[#This Row],[Gross_Margin]]-Table1[[#This Row],[Budget_Margin]]</f>
        <v>-59</v>
      </c>
      <c r="W1855" s="5">
        <f>IF(
Table1[[#This Row],[Budget_Margin]]=0,
"",
IF(
Table1[[#This Row],[Budget_Margin]]&gt;0,
(Table1[[#This Row],[Gross_Margin]]-Table1[[#This Row],[Budget_Margin]]) / Table1[[#This Row],[Budget_Margin]],
(Table1[[#This Row],[Gross_Margin]]-Table1[[#This Row],[Budget_Margin]]) / ABS(Table1[[#This Row],[Budget_Margin]])
)
)</f>
        <v>-0.18437500000000001</v>
      </c>
      <c r="X1855" s="5" t="str">
        <f>IF(Table1[[#This Row],[Margin_Var]]&gt;=0, "Above Budget", "Below Budget")</f>
        <v>Below Budget</v>
      </c>
      <c r="Y1855" s="5">
        <f>IFERROR(Table1[[#This Row],[Gross_Margin]]/Table1[[#This Row],[Actual_Sales]],0)</f>
        <v>0.49525616698292219</v>
      </c>
      <c r="Z1855" s="5">
        <f>Table1[[#This Row],[Actual_Profit]]/Table1[[#This Row],[Actual_Sales]]</f>
        <v>0.3206831119544592</v>
      </c>
      <c r="AA1855">
        <v>92</v>
      </c>
      <c r="AB1855" s="5">
        <f>IFERROR(Table1[[#This Row],[Expenses]]/Table1[[#This Row],[Actual_Sales]],0)</f>
        <v>0.17457305502846299</v>
      </c>
      <c r="AC1855">
        <v>74</v>
      </c>
      <c r="AD1855">
        <v>1797</v>
      </c>
      <c r="AE1855" s="5">
        <f>IFERROR(Table1[[#This Row],[Inventory]]/Table1[[#This Row],[Actual_Sales]],0)</f>
        <v>3.4098671726755216</v>
      </c>
    </row>
    <row r="1856" spans="1:31" x14ac:dyDescent="0.25">
      <c r="A1856">
        <v>3391</v>
      </c>
      <c r="B1856">
        <v>319</v>
      </c>
      <c r="C1856">
        <v>11</v>
      </c>
      <c r="D1856" s="2">
        <v>40756</v>
      </c>
      <c r="E1856">
        <v>527</v>
      </c>
      <c r="F1856">
        <v>460</v>
      </c>
      <c r="G1856">
        <f>Table1[[#This Row],[Actual_Sales]]-Table1[[#This Row],[Budget_Sales]]</f>
        <v>67</v>
      </c>
      <c r="H1856" s="5">
        <f>IF(
Table1[[#This Row],[Budget_Sales]]=0,
"",
IF(
Table1[[#This Row],[Budget_Sales]]&gt;0,
(Table1[[#This Row],[Actual_Sales]]-Table1[[#This Row],[Budget_Sales]])/Table1[[#This Row],[Budget_Sales]],
(Table1[[#This Row],[Actual_Sales]]-Table1[[#This Row],[Budget_Sales]])/ABS(Table1[[#This Row],[Budget_Sales]])
)
)</f>
        <v>0.14565217391304347</v>
      </c>
      <c r="I1856" s="5" t="str">
        <f>IF(Table1[[#This Row],[Sales_Var]]&gt;=0,"Above Budget","Below Budget")</f>
        <v>Above Budget</v>
      </c>
      <c r="J1856">
        <f>Table1[[#This Row],[Actual_Sales]]-(Table1[[#This Row],[COGS]]+Table1[[#This Row],[Expenses]])</f>
        <v>169</v>
      </c>
      <c r="K1856">
        <v>150</v>
      </c>
      <c r="L1856">
        <f>Table1[[#This Row],[Actual_Profit]]-Table1[[#This Row],[Budget_Profit]]</f>
        <v>19</v>
      </c>
      <c r="M1856" s="5">
        <f>IF(
Table1[[#This Row],[Budget_Profit]]=0,
"",
IF(
Table1[[#This Row],[Budget_Profit]]&gt;0,
(Table1[[#This Row],[Actual_Profit]]-Table1[[#This Row],[Budget_Profit]])/Table1[[#This Row],[Budget_Profit]],
(Table1[[#This Row],[Actual_Profit]]-Table1[[#This Row],[Budget_Profit]])/ABS(Table1[[#This Row],[Budget_Profit]])
)
)</f>
        <v>0.12666666666666668</v>
      </c>
      <c r="N1856" s="5" t="str">
        <f>IF(Table1[[#This Row],[Profit_Var]]&gt;=0, "Above Budget", "Below Budget")</f>
        <v>Above Budget</v>
      </c>
      <c r="O1856">
        <v>266</v>
      </c>
      <c r="P1856">
        <v>220</v>
      </c>
      <c r="Q1856">
        <f>Table1[[#This Row],[COGS]]-Table1[[#This Row],[Budget_COGS]]</f>
        <v>46</v>
      </c>
      <c r="R1856" s="5">
        <f>IF(
Table1[[#This Row],[Budget_COGS]]=0,
"",
IF(
Table1[[#This Row],[Budget_COGS]]&gt;0,
(Table1[[#This Row],[Budget_COGS]]-Table1[[#This Row],[COGS]]) / Table1[[#This Row],[Budget_COGS]],
(Table1[[#This Row],[Budget_COGS]]-Table1[[#This Row],[COGS]]) / ABS(Table1[[#This Row],[Budget_COGS]])
)
)</f>
        <v>-0.20909090909090908</v>
      </c>
      <c r="S1856" s="5" t="str">
        <f>IF(Table1[[#This Row],[COGS _Var]]&gt;=0, "Above Budget", "Below Budget")</f>
        <v>Above Budget</v>
      </c>
      <c r="T1856">
        <f>Table1[[#This Row],[Actual_Sales]]-Table1[[#This Row],[COGS]]</f>
        <v>261</v>
      </c>
      <c r="U1856">
        <v>240</v>
      </c>
      <c r="V1856">
        <f>Table1[[#This Row],[Gross_Margin]]-Table1[[#This Row],[Budget_Margin]]</f>
        <v>21</v>
      </c>
      <c r="W1856" s="5">
        <f>IF(
Table1[[#This Row],[Budget_Margin]]=0,
"",
IF(
Table1[[#This Row],[Budget_Margin]]&gt;0,
(Table1[[#This Row],[Gross_Margin]]-Table1[[#This Row],[Budget_Margin]]) / Table1[[#This Row],[Budget_Margin]],
(Table1[[#This Row],[Gross_Margin]]-Table1[[#This Row],[Budget_Margin]]) / ABS(Table1[[#This Row],[Budget_Margin]])
)
)</f>
        <v>8.7499999999999994E-2</v>
      </c>
      <c r="X1856" s="5" t="str">
        <f>IF(Table1[[#This Row],[Margin_Var]]&gt;=0, "Above Budget", "Below Budget")</f>
        <v>Above Budget</v>
      </c>
      <c r="Y1856" s="5">
        <f>IFERROR(Table1[[#This Row],[Gross_Margin]]/Table1[[#This Row],[Actual_Sales]],0)</f>
        <v>0.49525616698292219</v>
      </c>
      <c r="Z1856" s="5">
        <f>Table1[[#This Row],[Actual_Profit]]/Table1[[#This Row],[Actual_Sales]]</f>
        <v>0.3206831119544592</v>
      </c>
      <c r="AA1856">
        <v>92</v>
      </c>
      <c r="AB1856" s="5">
        <f>IFERROR(Table1[[#This Row],[Expenses]]/Table1[[#This Row],[Actual_Sales]],0)</f>
        <v>0.17457305502846299</v>
      </c>
      <c r="AC1856">
        <v>74</v>
      </c>
      <c r="AD1856">
        <v>1797</v>
      </c>
      <c r="AE1856" s="5">
        <f>IFERROR(Table1[[#This Row],[Inventory]]/Table1[[#This Row],[Actual_Sales]],0)</f>
        <v>3.4098671726755216</v>
      </c>
    </row>
    <row r="1857" spans="1:31" x14ac:dyDescent="0.25">
      <c r="A1857">
        <v>3476</v>
      </c>
      <c r="B1857">
        <v>702</v>
      </c>
      <c r="C1857">
        <v>12</v>
      </c>
      <c r="D1857" s="2">
        <v>40756</v>
      </c>
      <c r="E1857">
        <v>527</v>
      </c>
      <c r="F1857">
        <v>360</v>
      </c>
      <c r="G1857">
        <f>Table1[[#This Row],[Actual_Sales]]-Table1[[#This Row],[Budget_Sales]]</f>
        <v>167</v>
      </c>
      <c r="H1857" s="5">
        <f>IF(
Table1[[#This Row],[Budget_Sales]]=0,
"",
IF(
Table1[[#This Row],[Budget_Sales]]&gt;0,
(Table1[[#This Row],[Actual_Sales]]-Table1[[#This Row],[Budget_Sales]])/Table1[[#This Row],[Budget_Sales]],
(Table1[[#This Row],[Actual_Sales]]-Table1[[#This Row],[Budget_Sales]])/ABS(Table1[[#This Row],[Budget_Sales]])
)
)</f>
        <v>0.46388888888888891</v>
      </c>
      <c r="I1857" s="5" t="str">
        <f>IF(Table1[[#This Row],[Sales_Var]]&gt;=0,"Above Budget","Below Budget")</f>
        <v>Above Budget</v>
      </c>
      <c r="J1857">
        <f>Table1[[#This Row],[Actual_Sales]]-(Table1[[#This Row],[COGS]]+Table1[[#This Row],[Expenses]])</f>
        <v>169</v>
      </c>
      <c r="K1857">
        <v>130</v>
      </c>
      <c r="L1857">
        <f>Table1[[#This Row],[Actual_Profit]]-Table1[[#This Row],[Budget_Profit]]</f>
        <v>39</v>
      </c>
      <c r="M1857" s="5">
        <f>IF(
Table1[[#This Row],[Budget_Profit]]=0,
"",
IF(
Table1[[#This Row],[Budget_Profit]]&gt;0,
(Table1[[#This Row],[Actual_Profit]]-Table1[[#This Row],[Budget_Profit]])/Table1[[#This Row],[Budget_Profit]],
(Table1[[#This Row],[Actual_Profit]]-Table1[[#This Row],[Budget_Profit]])/ABS(Table1[[#This Row],[Budget_Profit]])
)
)</f>
        <v>0.3</v>
      </c>
      <c r="N1857" s="5" t="str">
        <f>IF(Table1[[#This Row],[Profit_Var]]&gt;=0, "Above Budget", "Below Budget")</f>
        <v>Above Budget</v>
      </c>
      <c r="O1857">
        <v>266</v>
      </c>
      <c r="P1857">
        <v>170</v>
      </c>
      <c r="Q1857">
        <f>Table1[[#This Row],[COGS]]-Table1[[#This Row],[Budget_COGS]]</f>
        <v>96</v>
      </c>
      <c r="R1857" s="5">
        <f>IF(
Table1[[#This Row],[Budget_COGS]]=0,
"",
IF(
Table1[[#This Row],[Budget_COGS]]&gt;0,
(Table1[[#This Row],[Budget_COGS]]-Table1[[#This Row],[COGS]]) / Table1[[#This Row],[Budget_COGS]],
(Table1[[#This Row],[Budget_COGS]]-Table1[[#This Row],[COGS]]) / ABS(Table1[[#This Row],[Budget_COGS]])
)
)</f>
        <v>-0.56470588235294117</v>
      </c>
      <c r="S1857" s="5" t="str">
        <f>IF(Table1[[#This Row],[COGS _Var]]&gt;=0, "Above Budget", "Below Budget")</f>
        <v>Above Budget</v>
      </c>
      <c r="T1857">
        <f>Table1[[#This Row],[Actual_Sales]]-Table1[[#This Row],[COGS]]</f>
        <v>261</v>
      </c>
      <c r="U1857">
        <v>190</v>
      </c>
      <c r="V1857">
        <f>Table1[[#This Row],[Gross_Margin]]-Table1[[#This Row],[Budget_Margin]]</f>
        <v>71</v>
      </c>
      <c r="W1857" s="5">
        <f>IF(
Table1[[#This Row],[Budget_Margin]]=0,
"",
IF(
Table1[[#This Row],[Budget_Margin]]&gt;0,
(Table1[[#This Row],[Gross_Margin]]-Table1[[#This Row],[Budget_Margin]]) / Table1[[#This Row],[Budget_Margin]],
(Table1[[#This Row],[Gross_Margin]]-Table1[[#This Row],[Budget_Margin]]) / ABS(Table1[[#This Row],[Budget_Margin]])
)
)</f>
        <v>0.37368421052631579</v>
      </c>
      <c r="X1857" s="5" t="str">
        <f>IF(Table1[[#This Row],[Margin_Var]]&gt;=0, "Above Budget", "Below Budget")</f>
        <v>Above Budget</v>
      </c>
      <c r="Y1857" s="5">
        <f>IFERROR(Table1[[#This Row],[Gross_Margin]]/Table1[[#This Row],[Actual_Sales]],0)</f>
        <v>0.49525616698292219</v>
      </c>
      <c r="Z1857" s="5">
        <f>Table1[[#This Row],[Actual_Profit]]/Table1[[#This Row],[Actual_Sales]]</f>
        <v>0.3206831119544592</v>
      </c>
      <c r="AA1857">
        <v>92</v>
      </c>
      <c r="AB1857" s="5">
        <f>IFERROR(Table1[[#This Row],[Expenses]]/Table1[[#This Row],[Actual_Sales]],0)</f>
        <v>0.17457305502846299</v>
      </c>
      <c r="AC1857">
        <v>74</v>
      </c>
      <c r="AD1857">
        <v>1797</v>
      </c>
      <c r="AE1857" s="5">
        <f>IFERROR(Table1[[#This Row],[Inventory]]/Table1[[#This Row],[Actual_Sales]],0)</f>
        <v>3.4098671726755216</v>
      </c>
    </row>
    <row r="1858" spans="1:31" x14ac:dyDescent="0.25">
      <c r="A1858">
        <v>3191</v>
      </c>
      <c r="B1858">
        <v>213</v>
      </c>
      <c r="C1858">
        <v>4</v>
      </c>
      <c r="D1858" s="2">
        <v>40725</v>
      </c>
      <c r="E1858">
        <v>527</v>
      </c>
      <c r="F1858">
        <v>510</v>
      </c>
      <c r="G1858">
        <f>Table1[[#This Row],[Actual_Sales]]-Table1[[#This Row],[Budget_Sales]]</f>
        <v>17</v>
      </c>
      <c r="H1858" s="5">
        <f>IF(
Table1[[#This Row],[Budget_Sales]]=0,
"",
IF(
Table1[[#This Row],[Budget_Sales]]&gt;0,
(Table1[[#This Row],[Actual_Sales]]-Table1[[#This Row],[Budget_Sales]])/Table1[[#This Row],[Budget_Sales]],
(Table1[[#This Row],[Actual_Sales]]-Table1[[#This Row],[Budget_Sales]])/ABS(Table1[[#This Row],[Budget_Sales]])
)
)</f>
        <v>3.3333333333333333E-2</v>
      </c>
      <c r="I1858" s="5" t="str">
        <f>IF(Table1[[#This Row],[Sales_Var]]&gt;=0,"Above Budget","Below Budget")</f>
        <v>Above Budget</v>
      </c>
      <c r="J1858">
        <f>Table1[[#This Row],[Actual_Sales]]-(Table1[[#This Row],[COGS]]+Table1[[#This Row],[Expenses]])</f>
        <v>169</v>
      </c>
      <c r="K1858">
        <v>170</v>
      </c>
      <c r="L1858">
        <f>Table1[[#This Row],[Actual_Profit]]-Table1[[#This Row],[Budget_Profit]]</f>
        <v>-1</v>
      </c>
      <c r="M1858" s="5">
        <f>IF(
Table1[[#This Row],[Budget_Profit]]=0,
"",
IF(
Table1[[#This Row],[Budget_Profit]]&gt;0,
(Table1[[#This Row],[Actual_Profit]]-Table1[[#This Row],[Budget_Profit]])/Table1[[#This Row],[Budget_Profit]],
(Table1[[#This Row],[Actual_Profit]]-Table1[[#This Row],[Budget_Profit]])/ABS(Table1[[#This Row],[Budget_Profit]])
)
)</f>
        <v>-5.8823529411764705E-3</v>
      </c>
      <c r="N1858" s="5" t="str">
        <f>IF(Table1[[#This Row],[Profit_Var]]&gt;=0, "Above Budget", "Below Budget")</f>
        <v>Below Budget</v>
      </c>
      <c r="O1858">
        <v>266</v>
      </c>
      <c r="P1858">
        <v>250</v>
      </c>
      <c r="Q1858">
        <f>Table1[[#This Row],[COGS]]-Table1[[#This Row],[Budget_COGS]]</f>
        <v>16</v>
      </c>
      <c r="R1858" s="5">
        <f>IF(
Table1[[#This Row],[Budget_COGS]]=0,
"",
IF(
Table1[[#This Row],[Budget_COGS]]&gt;0,
(Table1[[#This Row],[Budget_COGS]]-Table1[[#This Row],[COGS]]) / Table1[[#This Row],[Budget_COGS]],
(Table1[[#This Row],[Budget_COGS]]-Table1[[#This Row],[COGS]]) / ABS(Table1[[#This Row],[Budget_COGS]])
)
)</f>
        <v>-6.4000000000000001E-2</v>
      </c>
      <c r="S1858" s="5" t="str">
        <f>IF(Table1[[#This Row],[COGS _Var]]&gt;=0, "Above Budget", "Below Budget")</f>
        <v>Above Budget</v>
      </c>
      <c r="T1858">
        <f>Table1[[#This Row],[Actual_Sales]]-Table1[[#This Row],[COGS]]</f>
        <v>261</v>
      </c>
      <c r="U1858">
        <v>260</v>
      </c>
      <c r="V1858">
        <f>Table1[[#This Row],[Gross_Margin]]-Table1[[#This Row],[Budget_Margin]]</f>
        <v>1</v>
      </c>
      <c r="W1858" s="5">
        <f>IF(
Table1[[#This Row],[Budget_Margin]]=0,
"",
IF(
Table1[[#This Row],[Budget_Margin]]&gt;0,
(Table1[[#This Row],[Gross_Margin]]-Table1[[#This Row],[Budget_Margin]]) / Table1[[#This Row],[Budget_Margin]],
(Table1[[#This Row],[Gross_Margin]]-Table1[[#This Row],[Budget_Margin]]) / ABS(Table1[[#This Row],[Budget_Margin]])
)
)</f>
        <v>3.8461538461538464E-3</v>
      </c>
      <c r="X1858" s="5" t="str">
        <f>IF(Table1[[#This Row],[Margin_Var]]&gt;=0, "Above Budget", "Below Budget")</f>
        <v>Above Budget</v>
      </c>
      <c r="Y1858" s="5">
        <f>IFERROR(Table1[[#This Row],[Gross_Margin]]/Table1[[#This Row],[Actual_Sales]],0)</f>
        <v>0.49525616698292219</v>
      </c>
      <c r="Z1858" s="5">
        <f>Table1[[#This Row],[Actual_Profit]]/Table1[[#This Row],[Actual_Sales]]</f>
        <v>0.3206831119544592</v>
      </c>
      <c r="AA1858">
        <v>92</v>
      </c>
      <c r="AB1858" s="5">
        <f>IFERROR(Table1[[#This Row],[Expenses]]/Table1[[#This Row],[Actual_Sales]],0)</f>
        <v>0.17457305502846299</v>
      </c>
      <c r="AC1858">
        <v>74</v>
      </c>
      <c r="AD1858">
        <v>1819</v>
      </c>
      <c r="AE1858" s="5">
        <f>IFERROR(Table1[[#This Row],[Inventory]]/Table1[[#This Row],[Actual_Sales]],0)</f>
        <v>3.4516129032258065</v>
      </c>
    </row>
    <row r="1859" spans="1:31" x14ac:dyDescent="0.25">
      <c r="A1859">
        <v>3277</v>
      </c>
      <c r="B1859">
        <v>563</v>
      </c>
      <c r="C1859">
        <v>11</v>
      </c>
      <c r="D1859" s="2">
        <v>40725</v>
      </c>
      <c r="E1859">
        <v>527</v>
      </c>
      <c r="F1859">
        <v>460</v>
      </c>
      <c r="G1859">
        <f>Table1[[#This Row],[Actual_Sales]]-Table1[[#This Row],[Budget_Sales]]</f>
        <v>67</v>
      </c>
      <c r="H1859" s="5">
        <f>IF(
Table1[[#This Row],[Budget_Sales]]=0,
"",
IF(
Table1[[#This Row],[Budget_Sales]]&gt;0,
(Table1[[#This Row],[Actual_Sales]]-Table1[[#This Row],[Budget_Sales]])/Table1[[#This Row],[Budget_Sales]],
(Table1[[#This Row],[Actual_Sales]]-Table1[[#This Row],[Budget_Sales]])/ABS(Table1[[#This Row],[Budget_Sales]])
)
)</f>
        <v>0.14565217391304347</v>
      </c>
      <c r="I1859" s="5" t="str">
        <f>IF(Table1[[#This Row],[Sales_Var]]&gt;=0,"Above Budget","Below Budget")</f>
        <v>Above Budget</v>
      </c>
      <c r="J1859">
        <f>Table1[[#This Row],[Actual_Sales]]-(Table1[[#This Row],[COGS]]+Table1[[#This Row],[Expenses]])</f>
        <v>169</v>
      </c>
      <c r="K1859">
        <v>150</v>
      </c>
      <c r="L1859">
        <f>Table1[[#This Row],[Actual_Profit]]-Table1[[#This Row],[Budget_Profit]]</f>
        <v>19</v>
      </c>
      <c r="M1859" s="5">
        <f>IF(
Table1[[#This Row],[Budget_Profit]]=0,
"",
IF(
Table1[[#This Row],[Budget_Profit]]&gt;0,
(Table1[[#This Row],[Actual_Profit]]-Table1[[#This Row],[Budget_Profit]])/Table1[[#This Row],[Budget_Profit]],
(Table1[[#This Row],[Actual_Profit]]-Table1[[#This Row],[Budget_Profit]])/ABS(Table1[[#This Row],[Budget_Profit]])
)
)</f>
        <v>0.12666666666666668</v>
      </c>
      <c r="N1859" s="5" t="str">
        <f>IF(Table1[[#This Row],[Profit_Var]]&gt;=0, "Above Budget", "Below Budget")</f>
        <v>Above Budget</v>
      </c>
      <c r="O1859">
        <v>266</v>
      </c>
      <c r="P1859">
        <v>220</v>
      </c>
      <c r="Q1859">
        <f>Table1[[#This Row],[COGS]]-Table1[[#This Row],[Budget_COGS]]</f>
        <v>46</v>
      </c>
      <c r="R1859" s="5">
        <f>IF(
Table1[[#This Row],[Budget_COGS]]=0,
"",
IF(
Table1[[#This Row],[Budget_COGS]]&gt;0,
(Table1[[#This Row],[Budget_COGS]]-Table1[[#This Row],[COGS]]) / Table1[[#This Row],[Budget_COGS]],
(Table1[[#This Row],[Budget_COGS]]-Table1[[#This Row],[COGS]]) / ABS(Table1[[#This Row],[Budget_COGS]])
)
)</f>
        <v>-0.20909090909090908</v>
      </c>
      <c r="S1859" s="5" t="str">
        <f>IF(Table1[[#This Row],[COGS _Var]]&gt;=0, "Above Budget", "Below Budget")</f>
        <v>Above Budget</v>
      </c>
      <c r="T1859">
        <f>Table1[[#This Row],[Actual_Sales]]-Table1[[#This Row],[COGS]]</f>
        <v>261</v>
      </c>
      <c r="U1859">
        <v>240</v>
      </c>
      <c r="V1859">
        <f>Table1[[#This Row],[Gross_Margin]]-Table1[[#This Row],[Budget_Margin]]</f>
        <v>21</v>
      </c>
      <c r="W1859" s="5">
        <f>IF(
Table1[[#This Row],[Budget_Margin]]=0,
"",
IF(
Table1[[#This Row],[Budget_Margin]]&gt;0,
(Table1[[#This Row],[Gross_Margin]]-Table1[[#This Row],[Budget_Margin]]) / Table1[[#This Row],[Budget_Margin]],
(Table1[[#This Row],[Gross_Margin]]-Table1[[#This Row],[Budget_Margin]]) / ABS(Table1[[#This Row],[Budget_Margin]])
)
)</f>
        <v>8.7499999999999994E-2</v>
      </c>
      <c r="X1859" s="5" t="str">
        <f>IF(Table1[[#This Row],[Margin_Var]]&gt;=0, "Above Budget", "Below Budget")</f>
        <v>Above Budget</v>
      </c>
      <c r="Y1859" s="5">
        <f>IFERROR(Table1[[#This Row],[Gross_Margin]]/Table1[[#This Row],[Actual_Sales]],0)</f>
        <v>0.49525616698292219</v>
      </c>
      <c r="Z1859" s="5">
        <f>Table1[[#This Row],[Actual_Profit]]/Table1[[#This Row],[Actual_Sales]]</f>
        <v>0.3206831119544592</v>
      </c>
      <c r="AA1859">
        <v>92</v>
      </c>
      <c r="AB1859" s="5">
        <f>IFERROR(Table1[[#This Row],[Expenses]]/Table1[[#This Row],[Actual_Sales]],0)</f>
        <v>0.17457305502846299</v>
      </c>
      <c r="AC1859">
        <v>74</v>
      </c>
      <c r="AD1859">
        <v>1819</v>
      </c>
      <c r="AE1859" s="5">
        <f>IFERROR(Table1[[#This Row],[Inventory]]/Table1[[#This Row],[Actual_Sales]],0)</f>
        <v>3.4516129032258065</v>
      </c>
    </row>
    <row r="1860" spans="1:31" x14ac:dyDescent="0.25">
      <c r="A1860">
        <v>1819</v>
      </c>
      <c r="B1860">
        <v>425</v>
      </c>
      <c r="C1860">
        <v>2</v>
      </c>
      <c r="D1860" s="2">
        <v>40483</v>
      </c>
      <c r="E1860">
        <v>156</v>
      </c>
      <c r="F1860">
        <v>180</v>
      </c>
      <c r="G1860">
        <f>Table1[[#This Row],[Actual_Sales]]-Table1[[#This Row],[Budget_Sales]]</f>
        <v>-24</v>
      </c>
      <c r="H1860" s="5">
        <f>IF(
Table1[[#This Row],[Budget_Sales]]=0,
"",
IF(
Table1[[#This Row],[Budget_Sales]]&gt;0,
(Table1[[#This Row],[Actual_Sales]]-Table1[[#This Row],[Budget_Sales]])/Table1[[#This Row],[Budget_Sales]],
(Table1[[#This Row],[Actual_Sales]]-Table1[[#This Row],[Budget_Sales]])/ABS(Table1[[#This Row],[Budget_Sales]])
)
)</f>
        <v>-0.13333333333333333</v>
      </c>
      <c r="I1860" s="5" t="str">
        <f>IF(Table1[[#This Row],[Sales_Var]]&gt;=0,"Above Budget","Below Budget")</f>
        <v>Below Budget</v>
      </c>
      <c r="J1860">
        <f>Table1[[#This Row],[Actual_Sales]]-(Table1[[#This Row],[COGS]]+Table1[[#This Row],[Expenses]])</f>
        <v>50</v>
      </c>
      <c r="K1860">
        <v>70</v>
      </c>
      <c r="L1860">
        <f>Table1[[#This Row],[Actual_Profit]]-Table1[[#This Row],[Budget_Profit]]</f>
        <v>-20</v>
      </c>
      <c r="M1860" s="5">
        <f>IF(
Table1[[#This Row],[Budget_Profit]]=0,
"",
IF(
Table1[[#This Row],[Budget_Profit]]&gt;0,
(Table1[[#This Row],[Actual_Profit]]-Table1[[#This Row],[Budget_Profit]])/Table1[[#This Row],[Budget_Profit]],
(Table1[[#This Row],[Actual_Profit]]-Table1[[#This Row],[Budget_Profit]])/ABS(Table1[[#This Row],[Budget_Profit]])
)
)</f>
        <v>-0.2857142857142857</v>
      </c>
      <c r="N1860" s="5" t="str">
        <f>IF(Table1[[#This Row],[Profit_Var]]&gt;=0, "Above Budget", "Below Budget")</f>
        <v>Below Budget</v>
      </c>
      <c r="O1860">
        <v>63</v>
      </c>
      <c r="P1860">
        <v>70</v>
      </c>
      <c r="Q1860">
        <f>Table1[[#This Row],[COGS]]-Table1[[#This Row],[Budget_COGS]]</f>
        <v>-7</v>
      </c>
      <c r="R1860" s="5">
        <f>IF(
Table1[[#This Row],[Budget_COGS]]=0,
"",
IF(
Table1[[#This Row],[Budget_COGS]]&gt;0,
(Table1[[#This Row],[Budget_COGS]]-Table1[[#This Row],[COGS]]) / Table1[[#This Row],[Budget_COGS]],
(Table1[[#This Row],[Budget_COGS]]-Table1[[#This Row],[COGS]]) / ABS(Table1[[#This Row],[Budget_COGS]])
)
)</f>
        <v>0.1</v>
      </c>
      <c r="S1860" s="5" t="str">
        <f>IF(Table1[[#This Row],[COGS _Var]]&gt;=0, "Above Budget", "Below Budget")</f>
        <v>Below Budget</v>
      </c>
      <c r="T1860">
        <f>Table1[[#This Row],[Actual_Sales]]-Table1[[#This Row],[COGS]]</f>
        <v>93</v>
      </c>
      <c r="U1860">
        <v>110</v>
      </c>
      <c r="V1860">
        <f>Table1[[#This Row],[Gross_Margin]]-Table1[[#This Row],[Budget_Margin]]</f>
        <v>-17</v>
      </c>
      <c r="W1860" s="5">
        <f>IF(
Table1[[#This Row],[Budget_Margin]]=0,
"",
IF(
Table1[[#This Row],[Budget_Margin]]&gt;0,
(Table1[[#This Row],[Gross_Margin]]-Table1[[#This Row],[Budget_Margin]]) / Table1[[#This Row],[Budget_Margin]],
(Table1[[#This Row],[Gross_Margin]]-Table1[[#This Row],[Budget_Margin]]) / ABS(Table1[[#This Row],[Budget_Margin]])
)
)</f>
        <v>-0.15454545454545454</v>
      </c>
      <c r="X1860" s="5" t="str">
        <f>IF(Table1[[#This Row],[Margin_Var]]&gt;=0, "Above Budget", "Below Budget")</f>
        <v>Below Budget</v>
      </c>
      <c r="Y1860" s="5">
        <f>IFERROR(Table1[[#This Row],[Gross_Margin]]/Table1[[#This Row],[Actual_Sales]],0)</f>
        <v>0.59615384615384615</v>
      </c>
      <c r="Z1860" s="5">
        <f>Table1[[#This Row],[Actual_Profit]]/Table1[[#This Row],[Actual_Sales]]</f>
        <v>0.32051282051282054</v>
      </c>
      <c r="AA1860">
        <v>43</v>
      </c>
      <c r="AB1860" s="5">
        <f>IFERROR(Table1[[#This Row],[Expenses]]/Table1[[#This Row],[Actual_Sales]],0)</f>
        <v>0.27564102564102566</v>
      </c>
      <c r="AC1860">
        <v>20</v>
      </c>
      <c r="AD1860">
        <v>446</v>
      </c>
      <c r="AE1860" s="5">
        <f>IFERROR(Table1[[#This Row],[Inventory]]/Table1[[#This Row],[Actual_Sales]],0)</f>
        <v>2.858974358974359</v>
      </c>
    </row>
    <row r="1861" spans="1:31" x14ac:dyDescent="0.25">
      <c r="A1861">
        <v>429</v>
      </c>
      <c r="B1861">
        <v>515</v>
      </c>
      <c r="C1861">
        <v>12</v>
      </c>
      <c r="D1861" s="2">
        <v>40238</v>
      </c>
      <c r="E1861">
        <v>546</v>
      </c>
      <c r="F1861">
        <v>480</v>
      </c>
      <c r="G1861">
        <f>Table1[[#This Row],[Actual_Sales]]-Table1[[#This Row],[Budget_Sales]]</f>
        <v>66</v>
      </c>
      <c r="H1861" s="5">
        <f>IF(
Table1[[#This Row],[Budget_Sales]]=0,
"",
IF(
Table1[[#This Row],[Budget_Sales]]&gt;0,
(Table1[[#This Row],[Actual_Sales]]-Table1[[#This Row],[Budget_Sales]])/Table1[[#This Row],[Budget_Sales]],
(Table1[[#This Row],[Actual_Sales]]-Table1[[#This Row],[Budget_Sales]])/ABS(Table1[[#This Row],[Budget_Sales]])
)
)</f>
        <v>0.13750000000000001</v>
      </c>
      <c r="I1861" s="5" t="str">
        <f>IF(Table1[[#This Row],[Sales_Var]]&gt;=0,"Above Budget","Below Budget")</f>
        <v>Above Budget</v>
      </c>
      <c r="J1861">
        <f>Table1[[#This Row],[Actual_Sales]]-(Table1[[#This Row],[COGS]]+Table1[[#This Row],[Expenses]])</f>
        <v>175</v>
      </c>
      <c r="K1861">
        <v>160</v>
      </c>
      <c r="L1861">
        <f>Table1[[#This Row],[Actual_Profit]]-Table1[[#This Row],[Budget_Profit]]</f>
        <v>15</v>
      </c>
      <c r="M1861" s="5">
        <f>IF(
Table1[[#This Row],[Budget_Profit]]=0,
"",
IF(
Table1[[#This Row],[Budget_Profit]]&gt;0,
(Table1[[#This Row],[Actual_Profit]]-Table1[[#This Row],[Budget_Profit]])/Table1[[#This Row],[Budget_Profit]],
(Table1[[#This Row],[Actual_Profit]]-Table1[[#This Row],[Budget_Profit]])/ABS(Table1[[#This Row],[Budget_Profit]])
)
)</f>
        <v>9.375E-2</v>
      </c>
      <c r="N1861" s="5" t="str">
        <f>IF(Table1[[#This Row],[Profit_Var]]&gt;=0, "Above Budget", "Below Budget")</f>
        <v>Above Budget</v>
      </c>
      <c r="O1861">
        <v>245</v>
      </c>
      <c r="P1861">
        <v>210</v>
      </c>
      <c r="Q1861">
        <f>Table1[[#This Row],[COGS]]-Table1[[#This Row],[Budget_COGS]]</f>
        <v>35</v>
      </c>
      <c r="R1861" s="5">
        <f>IF(
Table1[[#This Row],[Budget_COGS]]=0,
"",
IF(
Table1[[#This Row],[Budget_COGS]]&gt;0,
(Table1[[#This Row],[Budget_COGS]]-Table1[[#This Row],[COGS]]) / Table1[[#This Row],[Budget_COGS]],
(Table1[[#This Row],[Budget_COGS]]-Table1[[#This Row],[COGS]]) / ABS(Table1[[#This Row],[Budget_COGS]])
)
)</f>
        <v>-0.16666666666666666</v>
      </c>
      <c r="S1861" s="5" t="str">
        <f>IF(Table1[[#This Row],[COGS _Var]]&gt;=0, "Above Budget", "Below Budget")</f>
        <v>Above Budget</v>
      </c>
      <c r="T1861">
        <f>Table1[[#This Row],[Actual_Sales]]-Table1[[#This Row],[COGS]]</f>
        <v>301</v>
      </c>
      <c r="U1861">
        <v>270</v>
      </c>
      <c r="V1861">
        <f>Table1[[#This Row],[Gross_Margin]]-Table1[[#This Row],[Budget_Margin]]</f>
        <v>31</v>
      </c>
      <c r="W1861" s="5">
        <f>IF(
Table1[[#This Row],[Budget_Margin]]=0,
"",
IF(
Table1[[#This Row],[Budget_Margin]]&gt;0,
(Table1[[#This Row],[Gross_Margin]]-Table1[[#This Row],[Budget_Margin]]) / Table1[[#This Row],[Budget_Margin]],
(Table1[[#This Row],[Gross_Margin]]-Table1[[#This Row],[Budget_Margin]]) / ABS(Table1[[#This Row],[Budget_Margin]])
)
)</f>
        <v>0.11481481481481481</v>
      </c>
      <c r="X1861" s="5" t="str">
        <f>IF(Table1[[#This Row],[Margin_Var]]&gt;=0, "Above Budget", "Below Budget")</f>
        <v>Above Budget</v>
      </c>
      <c r="Y1861" s="5">
        <f>IFERROR(Table1[[#This Row],[Gross_Margin]]/Table1[[#This Row],[Actual_Sales]],0)</f>
        <v>0.55128205128205132</v>
      </c>
      <c r="Z1861" s="5">
        <f>Table1[[#This Row],[Actual_Profit]]/Table1[[#This Row],[Actual_Sales]]</f>
        <v>0.32051282051282054</v>
      </c>
      <c r="AA1861">
        <v>126</v>
      </c>
      <c r="AB1861" s="5">
        <f>IFERROR(Table1[[#This Row],[Expenses]]/Table1[[#This Row],[Actual_Sales]],0)</f>
        <v>0.23076923076923078</v>
      </c>
      <c r="AC1861">
        <v>93</v>
      </c>
      <c r="AD1861">
        <v>1369</v>
      </c>
      <c r="AE1861" s="5">
        <f>IFERROR(Table1[[#This Row],[Inventory]]/Table1[[#This Row],[Actual_Sales]],0)</f>
        <v>2.5073260073260073</v>
      </c>
    </row>
    <row r="1862" spans="1:31" x14ac:dyDescent="0.25">
      <c r="A1862">
        <v>30</v>
      </c>
      <c r="B1862">
        <v>319</v>
      </c>
      <c r="C1862">
        <v>12</v>
      </c>
      <c r="D1862" s="2">
        <v>40179</v>
      </c>
      <c r="E1862">
        <v>546</v>
      </c>
      <c r="F1862">
        <v>480</v>
      </c>
      <c r="G1862">
        <f>Table1[[#This Row],[Actual_Sales]]-Table1[[#This Row],[Budget_Sales]]</f>
        <v>66</v>
      </c>
      <c r="H1862" s="5">
        <f>IF(
Table1[[#This Row],[Budget_Sales]]=0,
"",
IF(
Table1[[#This Row],[Budget_Sales]]&gt;0,
(Table1[[#This Row],[Actual_Sales]]-Table1[[#This Row],[Budget_Sales]])/Table1[[#This Row],[Budget_Sales]],
(Table1[[#This Row],[Actual_Sales]]-Table1[[#This Row],[Budget_Sales]])/ABS(Table1[[#This Row],[Budget_Sales]])
)
)</f>
        <v>0.13750000000000001</v>
      </c>
      <c r="I1862" s="5" t="str">
        <f>IF(Table1[[#This Row],[Sales_Var]]&gt;=0,"Above Budget","Below Budget")</f>
        <v>Above Budget</v>
      </c>
      <c r="J1862">
        <f>Table1[[#This Row],[Actual_Sales]]-(Table1[[#This Row],[COGS]]+Table1[[#This Row],[Expenses]])</f>
        <v>175</v>
      </c>
      <c r="K1862">
        <v>160</v>
      </c>
      <c r="L1862">
        <f>Table1[[#This Row],[Actual_Profit]]-Table1[[#This Row],[Budget_Profit]]</f>
        <v>15</v>
      </c>
      <c r="M1862" s="5">
        <f>IF(
Table1[[#This Row],[Budget_Profit]]=0,
"",
IF(
Table1[[#This Row],[Budget_Profit]]&gt;0,
(Table1[[#This Row],[Actual_Profit]]-Table1[[#This Row],[Budget_Profit]])/Table1[[#This Row],[Budget_Profit]],
(Table1[[#This Row],[Actual_Profit]]-Table1[[#This Row],[Budget_Profit]])/ABS(Table1[[#This Row],[Budget_Profit]])
)
)</f>
        <v>9.375E-2</v>
      </c>
      <c r="N1862" s="5" t="str">
        <f>IF(Table1[[#This Row],[Profit_Var]]&gt;=0, "Above Budget", "Below Budget")</f>
        <v>Above Budget</v>
      </c>
      <c r="O1862">
        <v>245</v>
      </c>
      <c r="P1862">
        <v>210</v>
      </c>
      <c r="Q1862">
        <f>Table1[[#This Row],[COGS]]-Table1[[#This Row],[Budget_COGS]]</f>
        <v>35</v>
      </c>
      <c r="R1862" s="5">
        <f>IF(
Table1[[#This Row],[Budget_COGS]]=0,
"",
IF(
Table1[[#This Row],[Budget_COGS]]&gt;0,
(Table1[[#This Row],[Budget_COGS]]-Table1[[#This Row],[COGS]]) / Table1[[#This Row],[Budget_COGS]],
(Table1[[#This Row],[Budget_COGS]]-Table1[[#This Row],[COGS]]) / ABS(Table1[[#This Row],[Budget_COGS]])
)
)</f>
        <v>-0.16666666666666666</v>
      </c>
      <c r="S1862" s="5" t="str">
        <f>IF(Table1[[#This Row],[COGS _Var]]&gt;=0, "Above Budget", "Below Budget")</f>
        <v>Above Budget</v>
      </c>
      <c r="T1862">
        <f>Table1[[#This Row],[Actual_Sales]]-Table1[[#This Row],[COGS]]</f>
        <v>301</v>
      </c>
      <c r="U1862">
        <v>270</v>
      </c>
      <c r="V1862">
        <f>Table1[[#This Row],[Gross_Margin]]-Table1[[#This Row],[Budget_Margin]]</f>
        <v>31</v>
      </c>
      <c r="W1862" s="5">
        <f>IF(
Table1[[#This Row],[Budget_Margin]]=0,
"",
IF(
Table1[[#This Row],[Budget_Margin]]&gt;0,
(Table1[[#This Row],[Gross_Margin]]-Table1[[#This Row],[Budget_Margin]]) / Table1[[#This Row],[Budget_Margin]],
(Table1[[#This Row],[Gross_Margin]]-Table1[[#This Row],[Budget_Margin]]) / ABS(Table1[[#This Row],[Budget_Margin]])
)
)</f>
        <v>0.11481481481481481</v>
      </c>
      <c r="X1862" s="5" t="str">
        <f>IF(Table1[[#This Row],[Margin_Var]]&gt;=0, "Above Budget", "Below Budget")</f>
        <v>Above Budget</v>
      </c>
      <c r="Y1862" s="5">
        <f>IFERROR(Table1[[#This Row],[Gross_Margin]]/Table1[[#This Row],[Actual_Sales]],0)</f>
        <v>0.55128205128205132</v>
      </c>
      <c r="Z1862" s="5">
        <f>Table1[[#This Row],[Actual_Profit]]/Table1[[#This Row],[Actual_Sales]]</f>
        <v>0.32051282051282054</v>
      </c>
      <c r="AA1862">
        <v>126</v>
      </c>
      <c r="AB1862" s="5">
        <f>IFERROR(Table1[[#This Row],[Expenses]]/Table1[[#This Row],[Actual_Sales]],0)</f>
        <v>0.23076923076923078</v>
      </c>
      <c r="AC1862">
        <v>93</v>
      </c>
      <c r="AD1862">
        <v>1419</v>
      </c>
      <c r="AE1862" s="5">
        <f>IFERROR(Table1[[#This Row],[Inventory]]/Table1[[#This Row],[Actual_Sales]],0)</f>
        <v>2.598901098901099</v>
      </c>
    </row>
    <row r="1863" spans="1:31" x14ac:dyDescent="0.25">
      <c r="A1863">
        <v>4013</v>
      </c>
      <c r="B1863">
        <v>715</v>
      </c>
      <c r="C1863">
        <v>11</v>
      </c>
      <c r="D1863" s="2">
        <v>40848</v>
      </c>
      <c r="E1863">
        <v>128</v>
      </c>
      <c r="F1863">
        <v>90</v>
      </c>
      <c r="G1863">
        <f>Table1[[#This Row],[Actual_Sales]]-Table1[[#This Row],[Budget_Sales]]</f>
        <v>38</v>
      </c>
      <c r="H1863" s="5">
        <f>IF(
Table1[[#This Row],[Budget_Sales]]=0,
"",
IF(
Table1[[#This Row],[Budget_Sales]]&gt;0,
(Table1[[#This Row],[Actual_Sales]]-Table1[[#This Row],[Budget_Sales]])/Table1[[#This Row],[Budget_Sales]],
(Table1[[#This Row],[Actual_Sales]]-Table1[[#This Row],[Budget_Sales]])/ABS(Table1[[#This Row],[Budget_Sales]])
)
)</f>
        <v>0.42222222222222222</v>
      </c>
      <c r="I1863" s="5" t="str">
        <f>IF(Table1[[#This Row],[Sales_Var]]&gt;=0,"Above Budget","Below Budget")</f>
        <v>Above Budget</v>
      </c>
      <c r="J1863">
        <f>Table1[[#This Row],[Actual_Sales]]-(Table1[[#This Row],[COGS]]+Table1[[#This Row],[Expenses]])</f>
        <v>41</v>
      </c>
      <c r="K1863">
        <v>20</v>
      </c>
      <c r="L1863">
        <f>Table1[[#This Row],[Actual_Profit]]-Table1[[#This Row],[Budget_Profit]]</f>
        <v>21</v>
      </c>
      <c r="M1863" s="5">
        <f>IF(
Table1[[#This Row],[Budget_Profit]]=0,
"",
IF(
Table1[[#This Row],[Budget_Profit]]&gt;0,
(Table1[[#This Row],[Actual_Profit]]-Table1[[#This Row],[Budget_Profit]])/Table1[[#This Row],[Budget_Profit]],
(Table1[[#This Row],[Actual_Profit]]-Table1[[#This Row],[Budget_Profit]])/ABS(Table1[[#This Row],[Budget_Profit]])
)
)</f>
        <v>1.05</v>
      </c>
      <c r="N1863" s="5" t="str">
        <f>IF(Table1[[#This Row],[Profit_Var]]&gt;=0, "Above Budget", "Below Budget")</f>
        <v>Above Budget</v>
      </c>
      <c r="O1863">
        <v>49</v>
      </c>
      <c r="P1863">
        <v>40</v>
      </c>
      <c r="Q1863">
        <f>Table1[[#This Row],[COGS]]-Table1[[#This Row],[Budget_COGS]]</f>
        <v>9</v>
      </c>
      <c r="R1863" s="5">
        <f>IF(
Table1[[#This Row],[Budget_COGS]]=0,
"",
IF(
Table1[[#This Row],[Budget_COGS]]&gt;0,
(Table1[[#This Row],[Budget_COGS]]-Table1[[#This Row],[COGS]]) / Table1[[#This Row],[Budget_COGS]],
(Table1[[#This Row],[Budget_COGS]]-Table1[[#This Row],[COGS]]) / ABS(Table1[[#This Row],[Budget_COGS]])
)
)</f>
        <v>-0.22500000000000001</v>
      </c>
      <c r="S1863" s="5" t="str">
        <f>IF(Table1[[#This Row],[COGS _Var]]&gt;=0, "Above Budget", "Below Budget")</f>
        <v>Above Budget</v>
      </c>
      <c r="T1863">
        <f>Table1[[#This Row],[Actual_Sales]]-Table1[[#This Row],[COGS]]</f>
        <v>79</v>
      </c>
      <c r="U1863">
        <v>50</v>
      </c>
      <c r="V1863">
        <f>Table1[[#This Row],[Gross_Margin]]-Table1[[#This Row],[Budget_Margin]]</f>
        <v>29</v>
      </c>
      <c r="W1863" s="5">
        <f>IF(
Table1[[#This Row],[Budget_Margin]]=0,
"",
IF(
Table1[[#This Row],[Budget_Margin]]&gt;0,
(Table1[[#This Row],[Gross_Margin]]-Table1[[#This Row],[Budget_Margin]]) / Table1[[#This Row],[Budget_Margin]],
(Table1[[#This Row],[Gross_Margin]]-Table1[[#This Row],[Budget_Margin]]) / ABS(Table1[[#This Row],[Budget_Margin]])
)
)</f>
        <v>0.57999999999999996</v>
      </c>
      <c r="X1863" s="5" t="str">
        <f>IF(Table1[[#This Row],[Margin_Var]]&gt;=0, "Above Budget", "Below Budget")</f>
        <v>Above Budget</v>
      </c>
      <c r="Y1863" s="5">
        <f>IFERROR(Table1[[#This Row],[Gross_Margin]]/Table1[[#This Row],[Actual_Sales]],0)</f>
        <v>0.6171875</v>
      </c>
      <c r="Z1863" s="5">
        <f>Table1[[#This Row],[Actual_Profit]]/Table1[[#This Row],[Actual_Sales]]</f>
        <v>0.3203125</v>
      </c>
      <c r="AA1863">
        <v>38</v>
      </c>
      <c r="AB1863" s="5">
        <f>IFERROR(Table1[[#This Row],[Expenses]]/Table1[[#This Row],[Actual_Sales]],0)</f>
        <v>0.296875</v>
      </c>
      <c r="AC1863">
        <v>15</v>
      </c>
      <c r="AD1863">
        <v>454</v>
      </c>
      <c r="AE1863" s="5">
        <f>IFERROR(Table1[[#This Row],[Inventory]]/Table1[[#This Row],[Actual_Sales]],0)</f>
        <v>3.546875</v>
      </c>
    </row>
    <row r="1864" spans="1:31" x14ac:dyDescent="0.25">
      <c r="A1864">
        <v>3821</v>
      </c>
      <c r="B1864">
        <v>603</v>
      </c>
      <c r="C1864">
        <v>1</v>
      </c>
      <c r="D1864" s="2">
        <v>40817</v>
      </c>
      <c r="E1864">
        <v>128</v>
      </c>
      <c r="F1864">
        <v>90</v>
      </c>
      <c r="G1864">
        <f>Table1[[#This Row],[Actual_Sales]]-Table1[[#This Row],[Budget_Sales]]</f>
        <v>38</v>
      </c>
      <c r="H1864" s="5">
        <f>IF(
Table1[[#This Row],[Budget_Sales]]=0,
"",
IF(
Table1[[#This Row],[Budget_Sales]]&gt;0,
(Table1[[#This Row],[Actual_Sales]]-Table1[[#This Row],[Budget_Sales]])/Table1[[#This Row],[Budget_Sales]],
(Table1[[#This Row],[Actual_Sales]]-Table1[[#This Row],[Budget_Sales]])/ABS(Table1[[#This Row],[Budget_Sales]])
)
)</f>
        <v>0.42222222222222222</v>
      </c>
      <c r="I1864" s="5" t="str">
        <f>IF(Table1[[#This Row],[Sales_Var]]&gt;=0,"Above Budget","Below Budget")</f>
        <v>Above Budget</v>
      </c>
      <c r="J1864">
        <f>Table1[[#This Row],[Actual_Sales]]-(Table1[[#This Row],[COGS]]+Table1[[#This Row],[Expenses]])</f>
        <v>41</v>
      </c>
      <c r="K1864">
        <v>60</v>
      </c>
      <c r="L1864">
        <f>Table1[[#This Row],[Actual_Profit]]-Table1[[#This Row],[Budget_Profit]]</f>
        <v>-19</v>
      </c>
      <c r="M1864" s="5">
        <f>IF(
Table1[[#This Row],[Budget_Profit]]=0,
"",
IF(
Table1[[#This Row],[Budget_Profit]]&gt;0,
(Table1[[#This Row],[Actual_Profit]]-Table1[[#This Row],[Budget_Profit]])/Table1[[#This Row],[Budget_Profit]],
(Table1[[#This Row],[Actual_Profit]]-Table1[[#This Row],[Budget_Profit]])/ABS(Table1[[#This Row],[Budget_Profit]])
)
)</f>
        <v>-0.31666666666666665</v>
      </c>
      <c r="N1864" s="5" t="str">
        <f>IF(Table1[[#This Row],[Profit_Var]]&gt;=0, "Above Budget", "Below Budget")</f>
        <v>Below Budget</v>
      </c>
      <c r="O1864">
        <v>49</v>
      </c>
      <c r="P1864">
        <v>30</v>
      </c>
      <c r="Q1864">
        <f>Table1[[#This Row],[COGS]]-Table1[[#This Row],[Budget_COGS]]</f>
        <v>19</v>
      </c>
      <c r="R1864" s="5">
        <f>IF(
Table1[[#This Row],[Budget_COGS]]=0,
"",
IF(
Table1[[#This Row],[Budget_COGS]]&gt;0,
(Table1[[#This Row],[Budget_COGS]]-Table1[[#This Row],[COGS]]) / Table1[[#This Row],[Budget_COGS]],
(Table1[[#This Row],[Budget_COGS]]-Table1[[#This Row],[COGS]]) / ABS(Table1[[#This Row],[Budget_COGS]])
)
)</f>
        <v>-0.6333333333333333</v>
      </c>
      <c r="S1864" s="5" t="str">
        <f>IF(Table1[[#This Row],[COGS _Var]]&gt;=0, "Above Budget", "Below Budget")</f>
        <v>Above Budget</v>
      </c>
      <c r="T1864">
        <f>Table1[[#This Row],[Actual_Sales]]-Table1[[#This Row],[COGS]]</f>
        <v>79</v>
      </c>
      <c r="U1864">
        <v>60</v>
      </c>
      <c r="V1864">
        <f>Table1[[#This Row],[Gross_Margin]]-Table1[[#This Row],[Budget_Margin]]</f>
        <v>19</v>
      </c>
      <c r="W1864" s="5">
        <f>IF(
Table1[[#This Row],[Budget_Margin]]=0,
"",
IF(
Table1[[#This Row],[Budget_Margin]]&gt;0,
(Table1[[#This Row],[Gross_Margin]]-Table1[[#This Row],[Budget_Margin]]) / Table1[[#This Row],[Budget_Margin]],
(Table1[[#This Row],[Gross_Margin]]-Table1[[#This Row],[Budget_Margin]]) / ABS(Table1[[#This Row],[Budget_Margin]])
)
)</f>
        <v>0.31666666666666665</v>
      </c>
      <c r="X1864" s="5" t="str">
        <f>IF(Table1[[#This Row],[Margin_Var]]&gt;=0, "Above Budget", "Below Budget")</f>
        <v>Above Budget</v>
      </c>
      <c r="Y1864" s="5">
        <f>IFERROR(Table1[[#This Row],[Gross_Margin]]/Table1[[#This Row],[Actual_Sales]],0)</f>
        <v>0.6171875</v>
      </c>
      <c r="Z1864" s="5">
        <f>Table1[[#This Row],[Actual_Profit]]/Table1[[#This Row],[Actual_Sales]]</f>
        <v>0.3203125</v>
      </c>
      <c r="AA1864">
        <v>38</v>
      </c>
      <c r="AB1864" s="5">
        <f>IFERROR(Table1[[#This Row],[Expenses]]/Table1[[#This Row],[Actual_Sales]],0)</f>
        <v>0.296875</v>
      </c>
      <c r="AC1864">
        <v>15</v>
      </c>
      <c r="AD1864">
        <v>310</v>
      </c>
      <c r="AE1864" s="5">
        <f>IFERROR(Table1[[#This Row],[Inventory]]/Table1[[#This Row],[Actual_Sales]],0)</f>
        <v>2.421875</v>
      </c>
    </row>
    <row r="1865" spans="1:31" x14ac:dyDescent="0.25">
      <c r="A1865">
        <v>3859</v>
      </c>
      <c r="B1865">
        <v>801</v>
      </c>
      <c r="C1865">
        <v>8</v>
      </c>
      <c r="D1865" s="2">
        <v>40817</v>
      </c>
      <c r="E1865">
        <v>128</v>
      </c>
      <c r="F1865">
        <v>90</v>
      </c>
      <c r="G1865">
        <f>Table1[[#This Row],[Actual_Sales]]-Table1[[#This Row],[Budget_Sales]]</f>
        <v>38</v>
      </c>
      <c r="H1865" s="5">
        <f>IF(
Table1[[#This Row],[Budget_Sales]]=0,
"",
IF(
Table1[[#This Row],[Budget_Sales]]&gt;0,
(Table1[[#This Row],[Actual_Sales]]-Table1[[#This Row],[Budget_Sales]])/Table1[[#This Row],[Budget_Sales]],
(Table1[[#This Row],[Actual_Sales]]-Table1[[#This Row],[Budget_Sales]])/ABS(Table1[[#This Row],[Budget_Sales]])
)
)</f>
        <v>0.42222222222222222</v>
      </c>
      <c r="I1865" s="5" t="str">
        <f>IF(Table1[[#This Row],[Sales_Var]]&gt;=0,"Above Budget","Below Budget")</f>
        <v>Above Budget</v>
      </c>
      <c r="J1865">
        <f>Table1[[#This Row],[Actual_Sales]]-(Table1[[#This Row],[COGS]]+Table1[[#This Row],[Expenses]])</f>
        <v>41</v>
      </c>
      <c r="K1865">
        <v>60</v>
      </c>
      <c r="L1865">
        <f>Table1[[#This Row],[Actual_Profit]]-Table1[[#This Row],[Budget_Profit]]</f>
        <v>-19</v>
      </c>
      <c r="M1865" s="5">
        <f>IF(
Table1[[#This Row],[Budget_Profit]]=0,
"",
IF(
Table1[[#This Row],[Budget_Profit]]&gt;0,
(Table1[[#This Row],[Actual_Profit]]-Table1[[#This Row],[Budget_Profit]])/Table1[[#This Row],[Budget_Profit]],
(Table1[[#This Row],[Actual_Profit]]-Table1[[#This Row],[Budget_Profit]])/ABS(Table1[[#This Row],[Budget_Profit]])
)
)</f>
        <v>-0.31666666666666665</v>
      </c>
      <c r="N1865" s="5" t="str">
        <f>IF(Table1[[#This Row],[Profit_Var]]&gt;=0, "Above Budget", "Below Budget")</f>
        <v>Below Budget</v>
      </c>
      <c r="O1865">
        <v>49</v>
      </c>
      <c r="P1865">
        <v>30</v>
      </c>
      <c r="Q1865">
        <f>Table1[[#This Row],[COGS]]-Table1[[#This Row],[Budget_COGS]]</f>
        <v>19</v>
      </c>
      <c r="R1865" s="5">
        <f>IF(
Table1[[#This Row],[Budget_COGS]]=0,
"",
IF(
Table1[[#This Row],[Budget_COGS]]&gt;0,
(Table1[[#This Row],[Budget_COGS]]-Table1[[#This Row],[COGS]]) / Table1[[#This Row],[Budget_COGS]],
(Table1[[#This Row],[Budget_COGS]]-Table1[[#This Row],[COGS]]) / ABS(Table1[[#This Row],[Budget_COGS]])
)
)</f>
        <v>-0.6333333333333333</v>
      </c>
      <c r="S1865" s="5" t="str">
        <f>IF(Table1[[#This Row],[COGS _Var]]&gt;=0, "Above Budget", "Below Budget")</f>
        <v>Above Budget</v>
      </c>
      <c r="T1865">
        <f>Table1[[#This Row],[Actual_Sales]]-Table1[[#This Row],[COGS]]</f>
        <v>79</v>
      </c>
      <c r="U1865">
        <v>60</v>
      </c>
      <c r="V1865">
        <f>Table1[[#This Row],[Gross_Margin]]-Table1[[#This Row],[Budget_Margin]]</f>
        <v>19</v>
      </c>
      <c r="W1865" s="5">
        <f>IF(
Table1[[#This Row],[Budget_Margin]]=0,
"",
IF(
Table1[[#This Row],[Budget_Margin]]&gt;0,
(Table1[[#This Row],[Gross_Margin]]-Table1[[#This Row],[Budget_Margin]]) / Table1[[#This Row],[Budget_Margin]],
(Table1[[#This Row],[Gross_Margin]]-Table1[[#This Row],[Budget_Margin]]) / ABS(Table1[[#This Row],[Budget_Margin]])
)
)</f>
        <v>0.31666666666666665</v>
      </c>
      <c r="X1865" s="5" t="str">
        <f>IF(Table1[[#This Row],[Margin_Var]]&gt;=0, "Above Budget", "Below Budget")</f>
        <v>Above Budget</v>
      </c>
      <c r="Y1865" s="5">
        <f>IFERROR(Table1[[#This Row],[Gross_Margin]]/Table1[[#This Row],[Actual_Sales]],0)</f>
        <v>0.6171875</v>
      </c>
      <c r="Z1865" s="5">
        <f>Table1[[#This Row],[Actual_Profit]]/Table1[[#This Row],[Actual_Sales]]</f>
        <v>0.3203125</v>
      </c>
      <c r="AA1865">
        <v>38</v>
      </c>
      <c r="AB1865" s="5">
        <f>IFERROR(Table1[[#This Row],[Expenses]]/Table1[[#This Row],[Actual_Sales]],0)</f>
        <v>0.296875</v>
      </c>
      <c r="AC1865">
        <v>15</v>
      </c>
      <c r="AD1865">
        <v>310</v>
      </c>
      <c r="AE1865" s="5">
        <f>IFERROR(Table1[[#This Row],[Inventory]]/Table1[[#This Row],[Actual_Sales]],0)</f>
        <v>2.421875</v>
      </c>
    </row>
    <row r="1866" spans="1:31" x14ac:dyDescent="0.25">
      <c r="A1866">
        <v>3640</v>
      </c>
      <c r="B1866">
        <v>603</v>
      </c>
      <c r="C1866">
        <v>1</v>
      </c>
      <c r="D1866" s="2">
        <v>40787</v>
      </c>
      <c r="E1866">
        <v>128</v>
      </c>
      <c r="F1866">
        <v>110</v>
      </c>
      <c r="G1866">
        <f>Table1[[#This Row],[Actual_Sales]]-Table1[[#This Row],[Budget_Sales]]</f>
        <v>18</v>
      </c>
      <c r="H1866" s="5">
        <f>IF(
Table1[[#This Row],[Budget_Sales]]=0,
"",
IF(
Table1[[#This Row],[Budget_Sales]]&gt;0,
(Table1[[#This Row],[Actual_Sales]]-Table1[[#This Row],[Budget_Sales]])/Table1[[#This Row],[Budget_Sales]],
(Table1[[#This Row],[Actual_Sales]]-Table1[[#This Row],[Budget_Sales]])/ABS(Table1[[#This Row],[Budget_Sales]])
)
)</f>
        <v>0.16363636363636364</v>
      </c>
      <c r="I1866" s="5" t="str">
        <f>IF(Table1[[#This Row],[Sales_Var]]&gt;=0,"Above Budget","Below Budget")</f>
        <v>Above Budget</v>
      </c>
      <c r="J1866">
        <f>Table1[[#This Row],[Actual_Sales]]-(Table1[[#This Row],[COGS]]+Table1[[#This Row],[Expenses]])</f>
        <v>41</v>
      </c>
      <c r="K1866">
        <v>50</v>
      </c>
      <c r="L1866">
        <f>Table1[[#This Row],[Actual_Profit]]-Table1[[#This Row],[Budget_Profit]]</f>
        <v>-9</v>
      </c>
      <c r="M1866" s="5">
        <f>IF(
Table1[[#This Row],[Budget_Profit]]=0,
"",
IF(
Table1[[#This Row],[Budget_Profit]]&gt;0,
(Table1[[#This Row],[Actual_Profit]]-Table1[[#This Row],[Budget_Profit]])/Table1[[#This Row],[Budget_Profit]],
(Table1[[#This Row],[Actual_Profit]]-Table1[[#This Row],[Budget_Profit]])/ABS(Table1[[#This Row],[Budget_Profit]])
)
)</f>
        <v>-0.18</v>
      </c>
      <c r="N1866" s="5" t="str">
        <f>IF(Table1[[#This Row],[Profit_Var]]&gt;=0, "Above Budget", "Below Budget")</f>
        <v>Below Budget</v>
      </c>
      <c r="O1866">
        <v>49</v>
      </c>
      <c r="P1866">
        <v>40</v>
      </c>
      <c r="Q1866">
        <f>Table1[[#This Row],[COGS]]-Table1[[#This Row],[Budget_COGS]]</f>
        <v>9</v>
      </c>
      <c r="R1866" s="5">
        <f>IF(
Table1[[#This Row],[Budget_COGS]]=0,
"",
IF(
Table1[[#This Row],[Budget_COGS]]&gt;0,
(Table1[[#This Row],[Budget_COGS]]-Table1[[#This Row],[COGS]]) / Table1[[#This Row],[Budget_COGS]],
(Table1[[#This Row],[Budget_COGS]]-Table1[[#This Row],[COGS]]) / ABS(Table1[[#This Row],[Budget_COGS]])
)
)</f>
        <v>-0.22500000000000001</v>
      </c>
      <c r="S1866" s="5" t="str">
        <f>IF(Table1[[#This Row],[COGS _Var]]&gt;=0, "Above Budget", "Below Budget")</f>
        <v>Above Budget</v>
      </c>
      <c r="T1866">
        <f>Table1[[#This Row],[Actual_Sales]]-Table1[[#This Row],[COGS]]</f>
        <v>79</v>
      </c>
      <c r="U1866">
        <v>70</v>
      </c>
      <c r="V1866">
        <f>Table1[[#This Row],[Gross_Margin]]-Table1[[#This Row],[Budget_Margin]]</f>
        <v>9</v>
      </c>
      <c r="W1866" s="5">
        <f>IF(
Table1[[#This Row],[Budget_Margin]]=0,
"",
IF(
Table1[[#This Row],[Budget_Margin]]&gt;0,
(Table1[[#This Row],[Gross_Margin]]-Table1[[#This Row],[Budget_Margin]]) / Table1[[#This Row],[Budget_Margin]],
(Table1[[#This Row],[Gross_Margin]]-Table1[[#This Row],[Budget_Margin]]) / ABS(Table1[[#This Row],[Budget_Margin]])
)
)</f>
        <v>0.12857142857142856</v>
      </c>
      <c r="X1866" s="5" t="str">
        <f>IF(Table1[[#This Row],[Margin_Var]]&gt;=0, "Above Budget", "Below Budget")</f>
        <v>Above Budget</v>
      </c>
      <c r="Y1866" s="5">
        <f>IFERROR(Table1[[#This Row],[Gross_Margin]]/Table1[[#This Row],[Actual_Sales]],0)</f>
        <v>0.6171875</v>
      </c>
      <c r="Z1866" s="5">
        <f>Table1[[#This Row],[Actual_Profit]]/Table1[[#This Row],[Actual_Sales]]</f>
        <v>0.3203125</v>
      </c>
      <c r="AA1866">
        <v>38</v>
      </c>
      <c r="AB1866" s="5">
        <f>IFERROR(Table1[[#This Row],[Expenses]]/Table1[[#This Row],[Actual_Sales]],0)</f>
        <v>0.296875</v>
      </c>
      <c r="AC1866">
        <v>15</v>
      </c>
      <c r="AD1866">
        <v>315</v>
      </c>
      <c r="AE1866" s="5">
        <f>IFERROR(Table1[[#This Row],[Inventory]]/Table1[[#This Row],[Actual_Sales]],0)</f>
        <v>2.4609375</v>
      </c>
    </row>
    <row r="1867" spans="1:31" x14ac:dyDescent="0.25">
      <c r="A1867">
        <v>2719</v>
      </c>
      <c r="B1867">
        <v>475</v>
      </c>
      <c r="C1867">
        <v>10</v>
      </c>
      <c r="D1867" s="2">
        <v>40634</v>
      </c>
      <c r="E1867">
        <v>178</v>
      </c>
      <c r="F1867">
        <v>130</v>
      </c>
      <c r="G1867">
        <f>Table1[[#This Row],[Actual_Sales]]-Table1[[#This Row],[Budget_Sales]]</f>
        <v>48</v>
      </c>
      <c r="H1867" s="5">
        <f>IF(
Table1[[#This Row],[Budget_Sales]]=0,
"",
IF(
Table1[[#This Row],[Budget_Sales]]&gt;0,
(Table1[[#This Row],[Actual_Sales]]-Table1[[#This Row],[Budget_Sales]])/Table1[[#This Row],[Budget_Sales]],
(Table1[[#This Row],[Actual_Sales]]-Table1[[#This Row],[Budget_Sales]])/ABS(Table1[[#This Row],[Budget_Sales]])
)
)</f>
        <v>0.36923076923076925</v>
      </c>
      <c r="I1867" s="5" t="str">
        <f>IF(Table1[[#This Row],[Sales_Var]]&gt;=0,"Above Budget","Below Budget")</f>
        <v>Above Budget</v>
      </c>
      <c r="J1867">
        <f>Table1[[#This Row],[Actual_Sales]]-(Table1[[#This Row],[COGS]]+Table1[[#This Row],[Expenses]])</f>
        <v>57</v>
      </c>
      <c r="K1867">
        <v>60</v>
      </c>
      <c r="L1867">
        <f>Table1[[#This Row],[Actual_Profit]]-Table1[[#This Row],[Budget_Profit]]</f>
        <v>-3</v>
      </c>
      <c r="M1867" s="5">
        <f>IF(
Table1[[#This Row],[Budget_Profit]]=0,
"",
IF(
Table1[[#This Row],[Budget_Profit]]&gt;0,
(Table1[[#This Row],[Actual_Profit]]-Table1[[#This Row],[Budget_Profit]])/Table1[[#This Row],[Budget_Profit]],
(Table1[[#This Row],[Actual_Profit]]-Table1[[#This Row],[Budget_Profit]])/ABS(Table1[[#This Row],[Budget_Profit]])
)
)</f>
        <v>-0.05</v>
      </c>
      <c r="N1867" s="5" t="str">
        <f>IF(Table1[[#This Row],[Profit_Var]]&gt;=0, "Above Budget", "Below Budget")</f>
        <v>Below Budget</v>
      </c>
      <c r="O1867">
        <v>76</v>
      </c>
      <c r="P1867">
        <v>50</v>
      </c>
      <c r="Q1867">
        <f>Table1[[#This Row],[COGS]]-Table1[[#This Row],[Budget_COGS]]</f>
        <v>26</v>
      </c>
      <c r="R1867" s="5">
        <f>IF(
Table1[[#This Row],[Budget_COGS]]=0,
"",
IF(
Table1[[#This Row],[Budget_COGS]]&gt;0,
(Table1[[#This Row],[Budget_COGS]]-Table1[[#This Row],[COGS]]) / Table1[[#This Row],[Budget_COGS]],
(Table1[[#This Row],[Budget_COGS]]-Table1[[#This Row],[COGS]]) / ABS(Table1[[#This Row],[Budget_COGS]])
)
)</f>
        <v>-0.52</v>
      </c>
      <c r="S1867" s="5" t="str">
        <f>IF(Table1[[#This Row],[COGS _Var]]&gt;=0, "Above Budget", "Below Budget")</f>
        <v>Above Budget</v>
      </c>
      <c r="T1867">
        <f>Table1[[#This Row],[Actual_Sales]]-Table1[[#This Row],[COGS]]</f>
        <v>102</v>
      </c>
      <c r="U1867">
        <v>80</v>
      </c>
      <c r="V1867">
        <f>Table1[[#This Row],[Gross_Margin]]-Table1[[#This Row],[Budget_Margin]]</f>
        <v>22</v>
      </c>
      <c r="W1867" s="5">
        <f>IF(
Table1[[#This Row],[Budget_Margin]]=0,
"",
IF(
Table1[[#This Row],[Budget_Margin]]&gt;0,
(Table1[[#This Row],[Gross_Margin]]-Table1[[#This Row],[Budget_Margin]]) / Table1[[#This Row],[Budget_Margin]],
(Table1[[#This Row],[Gross_Margin]]-Table1[[#This Row],[Budget_Margin]]) / ABS(Table1[[#This Row],[Budget_Margin]])
)
)</f>
        <v>0.27500000000000002</v>
      </c>
      <c r="X1867" s="5" t="str">
        <f>IF(Table1[[#This Row],[Margin_Var]]&gt;=0, "Above Budget", "Below Budget")</f>
        <v>Above Budget</v>
      </c>
      <c r="Y1867" s="5">
        <f>IFERROR(Table1[[#This Row],[Gross_Margin]]/Table1[[#This Row],[Actual_Sales]],0)</f>
        <v>0.5730337078651685</v>
      </c>
      <c r="Z1867" s="5">
        <f>Table1[[#This Row],[Actual_Profit]]/Table1[[#This Row],[Actual_Sales]]</f>
        <v>0.3202247191011236</v>
      </c>
      <c r="AA1867">
        <v>45</v>
      </c>
      <c r="AB1867" s="5">
        <f>IFERROR(Table1[[#This Row],[Expenses]]/Table1[[#This Row],[Actual_Sales]],0)</f>
        <v>0.25280898876404495</v>
      </c>
      <c r="AC1867">
        <v>23</v>
      </c>
      <c r="AD1867">
        <v>965</v>
      </c>
      <c r="AE1867" s="5">
        <f>IFERROR(Table1[[#This Row],[Inventory]]/Table1[[#This Row],[Actual_Sales]],0)</f>
        <v>5.4213483146067416</v>
      </c>
    </row>
    <row r="1868" spans="1:31" x14ac:dyDescent="0.25">
      <c r="A1868">
        <v>1012</v>
      </c>
      <c r="B1868">
        <v>715</v>
      </c>
      <c r="C1868">
        <v>8</v>
      </c>
      <c r="D1868" s="2">
        <v>40330</v>
      </c>
      <c r="E1868">
        <v>125</v>
      </c>
      <c r="F1868">
        <v>110</v>
      </c>
      <c r="G1868">
        <f>Table1[[#This Row],[Actual_Sales]]-Table1[[#This Row],[Budget_Sales]]</f>
        <v>15</v>
      </c>
      <c r="H1868" s="5">
        <f>IF(
Table1[[#This Row],[Budget_Sales]]=0,
"",
IF(
Table1[[#This Row],[Budget_Sales]]&gt;0,
(Table1[[#This Row],[Actual_Sales]]-Table1[[#This Row],[Budget_Sales]])/Table1[[#This Row],[Budget_Sales]],
(Table1[[#This Row],[Actual_Sales]]-Table1[[#This Row],[Budget_Sales]])/ABS(Table1[[#This Row],[Budget_Sales]])
)
)</f>
        <v>0.13636363636363635</v>
      </c>
      <c r="I1868" s="5" t="str">
        <f>IF(Table1[[#This Row],[Sales_Var]]&gt;=0,"Above Budget","Below Budget")</f>
        <v>Above Budget</v>
      </c>
      <c r="J1868">
        <f>Table1[[#This Row],[Actual_Sales]]-(Table1[[#This Row],[COGS]]+Table1[[#This Row],[Expenses]])</f>
        <v>40</v>
      </c>
      <c r="K1868">
        <v>50</v>
      </c>
      <c r="L1868">
        <f>Table1[[#This Row],[Actual_Profit]]-Table1[[#This Row],[Budget_Profit]]</f>
        <v>-10</v>
      </c>
      <c r="M1868" s="5">
        <f>IF(
Table1[[#This Row],[Budget_Profit]]=0,
"",
IF(
Table1[[#This Row],[Budget_Profit]]&gt;0,
(Table1[[#This Row],[Actual_Profit]]-Table1[[#This Row],[Budget_Profit]])/Table1[[#This Row],[Budget_Profit]],
(Table1[[#This Row],[Actual_Profit]]-Table1[[#This Row],[Budget_Profit]])/ABS(Table1[[#This Row],[Budget_Profit]])
)
)</f>
        <v>-0.2</v>
      </c>
      <c r="N1868" s="5" t="str">
        <f>IF(Table1[[#This Row],[Profit_Var]]&gt;=0, "Above Budget", "Below Budget")</f>
        <v>Below Budget</v>
      </c>
      <c r="O1868">
        <v>47</v>
      </c>
      <c r="P1868">
        <v>40</v>
      </c>
      <c r="Q1868">
        <f>Table1[[#This Row],[COGS]]-Table1[[#This Row],[Budget_COGS]]</f>
        <v>7</v>
      </c>
      <c r="R1868" s="5">
        <f>IF(
Table1[[#This Row],[Budget_COGS]]=0,
"",
IF(
Table1[[#This Row],[Budget_COGS]]&gt;0,
(Table1[[#This Row],[Budget_COGS]]-Table1[[#This Row],[COGS]]) / Table1[[#This Row],[Budget_COGS]],
(Table1[[#This Row],[Budget_COGS]]-Table1[[#This Row],[COGS]]) / ABS(Table1[[#This Row],[Budget_COGS]])
)
)</f>
        <v>-0.17499999999999999</v>
      </c>
      <c r="S1868" s="5" t="str">
        <f>IF(Table1[[#This Row],[COGS _Var]]&gt;=0, "Above Budget", "Below Budget")</f>
        <v>Above Budget</v>
      </c>
      <c r="T1868">
        <f>Table1[[#This Row],[Actual_Sales]]-Table1[[#This Row],[COGS]]</f>
        <v>78</v>
      </c>
      <c r="U1868">
        <v>70</v>
      </c>
      <c r="V1868">
        <f>Table1[[#This Row],[Gross_Margin]]-Table1[[#This Row],[Budget_Margin]]</f>
        <v>8</v>
      </c>
      <c r="W1868" s="5">
        <f>IF(
Table1[[#This Row],[Budget_Margin]]=0,
"",
IF(
Table1[[#This Row],[Budget_Margin]]&gt;0,
(Table1[[#This Row],[Gross_Margin]]-Table1[[#This Row],[Budget_Margin]]) / Table1[[#This Row],[Budget_Margin]],
(Table1[[#This Row],[Gross_Margin]]-Table1[[#This Row],[Budget_Margin]]) / ABS(Table1[[#This Row],[Budget_Margin]])
)
)</f>
        <v>0.11428571428571428</v>
      </c>
      <c r="X1868" s="5" t="str">
        <f>IF(Table1[[#This Row],[Margin_Var]]&gt;=0, "Above Budget", "Below Budget")</f>
        <v>Above Budget</v>
      </c>
      <c r="Y1868" s="5">
        <f>IFERROR(Table1[[#This Row],[Gross_Margin]]/Table1[[#This Row],[Actual_Sales]],0)</f>
        <v>0.624</v>
      </c>
      <c r="Z1868" s="5">
        <f>Table1[[#This Row],[Actual_Profit]]/Table1[[#This Row],[Actual_Sales]]</f>
        <v>0.32</v>
      </c>
      <c r="AA1868">
        <v>38</v>
      </c>
      <c r="AB1868" s="5">
        <f>IFERROR(Table1[[#This Row],[Expenses]]/Table1[[#This Row],[Actual_Sales]],0)</f>
        <v>0.30399999999999999</v>
      </c>
      <c r="AC1868">
        <v>14</v>
      </c>
      <c r="AD1868">
        <v>371</v>
      </c>
      <c r="AE1868" s="5">
        <f>IFERROR(Table1[[#This Row],[Inventory]]/Table1[[#This Row],[Actual_Sales]],0)</f>
        <v>2.968</v>
      </c>
    </row>
    <row r="1869" spans="1:31" x14ac:dyDescent="0.25">
      <c r="A1869">
        <v>357</v>
      </c>
      <c r="B1869">
        <v>206</v>
      </c>
      <c r="C1869">
        <v>2</v>
      </c>
      <c r="D1869" s="2">
        <v>40238</v>
      </c>
      <c r="E1869">
        <v>150</v>
      </c>
      <c r="F1869">
        <v>180</v>
      </c>
      <c r="G1869">
        <f>Table1[[#This Row],[Actual_Sales]]-Table1[[#This Row],[Budget_Sales]]</f>
        <v>-30</v>
      </c>
      <c r="H1869" s="5">
        <f>IF(
Table1[[#This Row],[Budget_Sales]]=0,
"",
IF(
Table1[[#This Row],[Budget_Sales]]&gt;0,
(Table1[[#This Row],[Actual_Sales]]-Table1[[#This Row],[Budget_Sales]])/Table1[[#This Row],[Budget_Sales]],
(Table1[[#This Row],[Actual_Sales]]-Table1[[#This Row],[Budget_Sales]])/ABS(Table1[[#This Row],[Budget_Sales]])
)
)</f>
        <v>-0.16666666666666666</v>
      </c>
      <c r="I1869" s="5" t="str">
        <f>IF(Table1[[#This Row],[Sales_Var]]&gt;=0,"Above Budget","Below Budget")</f>
        <v>Below Budget</v>
      </c>
      <c r="J1869">
        <f>Table1[[#This Row],[Actual_Sales]]-(Table1[[#This Row],[COGS]]+Table1[[#This Row],[Expenses]])</f>
        <v>48</v>
      </c>
      <c r="K1869">
        <v>80</v>
      </c>
      <c r="L1869">
        <f>Table1[[#This Row],[Actual_Profit]]-Table1[[#This Row],[Budget_Profit]]</f>
        <v>-32</v>
      </c>
      <c r="M1869" s="5">
        <f>IF(
Table1[[#This Row],[Budget_Profit]]=0,
"",
IF(
Table1[[#This Row],[Budget_Profit]]&gt;0,
(Table1[[#This Row],[Actual_Profit]]-Table1[[#This Row],[Budget_Profit]])/Table1[[#This Row],[Budget_Profit]],
(Table1[[#This Row],[Actual_Profit]]-Table1[[#This Row],[Budget_Profit]])/ABS(Table1[[#This Row],[Budget_Profit]])
)
)</f>
        <v>-0.4</v>
      </c>
      <c r="N1869" s="5" t="str">
        <f>IF(Table1[[#This Row],[Profit_Var]]&gt;=0, "Above Budget", "Below Budget")</f>
        <v>Below Budget</v>
      </c>
      <c r="O1869">
        <v>61</v>
      </c>
      <c r="P1869">
        <v>70</v>
      </c>
      <c r="Q1869">
        <f>Table1[[#This Row],[COGS]]-Table1[[#This Row],[Budget_COGS]]</f>
        <v>-9</v>
      </c>
      <c r="R1869" s="5">
        <f>IF(
Table1[[#This Row],[Budget_COGS]]=0,
"",
IF(
Table1[[#This Row],[Budget_COGS]]&gt;0,
(Table1[[#This Row],[Budget_COGS]]-Table1[[#This Row],[COGS]]) / Table1[[#This Row],[Budget_COGS]],
(Table1[[#This Row],[Budget_COGS]]-Table1[[#This Row],[COGS]]) / ABS(Table1[[#This Row],[Budget_COGS]])
)
)</f>
        <v>0.12857142857142856</v>
      </c>
      <c r="S1869" s="5" t="str">
        <f>IF(Table1[[#This Row],[COGS _Var]]&gt;=0, "Above Budget", "Below Budget")</f>
        <v>Below Budget</v>
      </c>
      <c r="T1869">
        <f>Table1[[#This Row],[Actual_Sales]]-Table1[[#This Row],[COGS]]</f>
        <v>89</v>
      </c>
      <c r="U1869">
        <v>110</v>
      </c>
      <c r="V1869">
        <f>Table1[[#This Row],[Gross_Margin]]-Table1[[#This Row],[Budget_Margin]]</f>
        <v>-21</v>
      </c>
      <c r="W1869" s="5">
        <f>IF(
Table1[[#This Row],[Budget_Margin]]=0,
"",
IF(
Table1[[#This Row],[Budget_Margin]]&gt;0,
(Table1[[#This Row],[Gross_Margin]]-Table1[[#This Row],[Budget_Margin]]) / Table1[[#This Row],[Budget_Margin]],
(Table1[[#This Row],[Gross_Margin]]-Table1[[#This Row],[Budget_Margin]]) / ABS(Table1[[#This Row],[Budget_Margin]])
)
)</f>
        <v>-0.19090909090909092</v>
      </c>
      <c r="X1869" s="5" t="str">
        <f>IF(Table1[[#This Row],[Margin_Var]]&gt;=0, "Above Budget", "Below Budget")</f>
        <v>Below Budget</v>
      </c>
      <c r="Y1869" s="5">
        <f>IFERROR(Table1[[#This Row],[Gross_Margin]]/Table1[[#This Row],[Actual_Sales]],0)</f>
        <v>0.59333333333333338</v>
      </c>
      <c r="Z1869" s="5">
        <f>Table1[[#This Row],[Actual_Profit]]/Table1[[#This Row],[Actual_Sales]]</f>
        <v>0.32</v>
      </c>
      <c r="AA1869">
        <v>41</v>
      </c>
      <c r="AB1869" s="5">
        <f>IFERROR(Table1[[#This Row],[Expenses]]/Table1[[#This Row],[Actual_Sales]],0)</f>
        <v>0.27333333333333332</v>
      </c>
      <c r="AC1869">
        <v>19</v>
      </c>
      <c r="AD1869">
        <v>325</v>
      </c>
      <c r="AE1869" s="5">
        <f>IFERROR(Table1[[#This Row],[Inventory]]/Table1[[#This Row],[Actual_Sales]],0)</f>
        <v>2.1666666666666665</v>
      </c>
    </row>
    <row r="1870" spans="1:31" x14ac:dyDescent="0.25">
      <c r="A1870">
        <v>34</v>
      </c>
      <c r="B1870">
        <v>337</v>
      </c>
      <c r="C1870">
        <v>6</v>
      </c>
      <c r="D1870" s="2">
        <v>40179</v>
      </c>
      <c r="E1870">
        <v>150</v>
      </c>
      <c r="F1870">
        <v>120</v>
      </c>
      <c r="G1870">
        <f>Table1[[#This Row],[Actual_Sales]]-Table1[[#This Row],[Budget_Sales]]</f>
        <v>30</v>
      </c>
      <c r="H1870" s="5">
        <f>IF(
Table1[[#This Row],[Budget_Sales]]=0,
"",
IF(
Table1[[#This Row],[Budget_Sales]]&gt;0,
(Table1[[#This Row],[Actual_Sales]]-Table1[[#This Row],[Budget_Sales]])/Table1[[#This Row],[Budget_Sales]],
(Table1[[#This Row],[Actual_Sales]]-Table1[[#This Row],[Budget_Sales]])/ABS(Table1[[#This Row],[Budget_Sales]])
)
)</f>
        <v>0.25</v>
      </c>
      <c r="I1870" s="5" t="str">
        <f>IF(Table1[[#This Row],[Sales_Var]]&gt;=0,"Above Budget","Below Budget")</f>
        <v>Above Budget</v>
      </c>
      <c r="J1870">
        <f>Table1[[#This Row],[Actual_Sales]]-(Table1[[#This Row],[COGS]]+Table1[[#This Row],[Expenses]])</f>
        <v>48</v>
      </c>
      <c r="K1870">
        <v>50</v>
      </c>
      <c r="L1870">
        <f>Table1[[#This Row],[Actual_Profit]]-Table1[[#This Row],[Budget_Profit]]</f>
        <v>-2</v>
      </c>
      <c r="M1870" s="5">
        <f>IF(
Table1[[#This Row],[Budget_Profit]]=0,
"",
IF(
Table1[[#This Row],[Budget_Profit]]&gt;0,
(Table1[[#This Row],[Actual_Profit]]-Table1[[#This Row],[Budget_Profit]])/Table1[[#This Row],[Budget_Profit]],
(Table1[[#This Row],[Actual_Profit]]-Table1[[#This Row],[Budget_Profit]])/ABS(Table1[[#This Row],[Budget_Profit]])
)
)</f>
        <v>-0.04</v>
      </c>
      <c r="N1870" s="5" t="str">
        <f>IF(Table1[[#This Row],[Profit_Var]]&gt;=0, "Above Budget", "Below Budget")</f>
        <v>Below Budget</v>
      </c>
      <c r="O1870">
        <v>61</v>
      </c>
      <c r="P1870">
        <v>50</v>
      </c>
      <c r="Q1870">
        <f>Table1[[#This Row],[COGS]]-Table1[[#This Row],[Budget_COGS]]</f>
        <v>11</v>
      </c>
      <c r="R1870" s="5">
        <f>IF(
Table1[[#This Row],[Budget_COGS]]=0,
"",
IF(
Table1[[#This Row],[Budget_COGS]]&gt;0,
(Table1[[#This Row],[Budget_COGS]]-Table1[[#This Row],[COGS]]) / Table1[[#This Row],[Budget_COGS]],
(Table1[[#This Row],[Budget_COGS]]-Table1[[#This Row],[COGS]]) / ABS(Table1[[#This Row],[Budget_COGS]])
)
)</f>
        <v>-0.22</v>
      </c>
      <c r="S1870" s="5" t="str">
        <f>IF(Table1[[#This Row],[COGS _Var]]&gt;=0, "Above Budget", "Below Budget")</f>
        <v>Above Budget</v>
      </c>
      <c r="T1870">
        <f>Table1[[#This Row],[Actual_Sales]]-Table1[[#This Row],[COGS]]</f>
        <v>89</v>
      </c>
      <c r="U1870">
        <v>70</v>
      </c>
      <c r="V1870">
        <f>Table1[[#This Row],[Gross_Margin]]-Table1[[#This Row],[Budget_Margin]]</f>
        <v>19</v>
      </c>
      <c r="W1870" s="5">
        <f>IF(
Table1[[#This Row],[Budget_Margin]]=0,
"",
IF(
Table1[[#This Row],[Budget_Margin]]&gt;0,
(Table1[[#This Row],[Gross_Margin]]-Table1[[#This Row],[Budget_Margin]]) / Table1[[#This Row],[Budget_Margin]],
(Table1[[#This Row],[Gross_Margin]]-Table1[[#This Row],[Budget_Margin]]) / ABS(Table1[[#This Row],[Budget_Margin]])
)
)</f>
        <v>0.27142857142857141</v>
      </c>
      <c r="X1870" s="5" t="str">
        <f>IF(Table1[[#This Row],[Margin_Var]]&gt;=0, "Above Budget", "Below Budget")</f>
        <v>Above Budget</v>
      </c>
      <c r="Y1870" s="5">
        <f>IFERROR(Table1[[#This Row],[Gross_Margin]]/Table1[[#This Row],[Actual_Sales]],0)</f>
        <v>0.59333333333333338</v>
      </c>
      <c r="Z1870" s="5">
        <f>Table1[[#This Row],[Actual_Profit]]/Table1[[#This Row],[Actual_Sales]]</f>
        <v>0.32</v>
      </c>
      <c r="AA1870">
        <v>41</v>
      </c>
      <c r="AB1870" s="5">
        <f>IFERROR(Table1[[#This Row],[Expenses]]/Table1[[#This Row],[Actual_Sales]],0)</f>
        <v>0.27333333333333332</v>
      </c>
      <c r="AC1870">
        <v>19</v>
      </c>
      <c r="AD1870">
        <v>390</v>
      </c>
      <c r="AE1870" s="5">
        <f>IFERROR(Table1[[#This Row],[Inventory]]/Table1[[#This Row],[Actual_Sales]],0)</f>
        <v>2.6</v>
      </c>
    </row>
    <row r="1871" spans="1:31" x14ac:dyDescent="0.25">
      <c r="A1871">
        <v>12</v>
      </c>
      <c r="B1871">
        <v>253</v>
      </c>
      <c r="C1871">
        <v>12</v>
      </c>
      <c r="D1871" s="2">
        <v>40179</v>
      </c>
      <c r="E1871">
        <v>150</v>
      </c>
      <c r="F1871">
        <v>100</v>
      </c>
      <c r="G1871">
        <f>Table1[[#This Row],[Actual_Sales]]-Table1[[#This Row],[Budget_Sales]]</f>
        <v>50</v>
      </c>
      <c r="H1871" s="5">
        <f>IF(
Table1[[#This Row],[Budget_Sales]]=0,
"",
IF(
Table1[[#This Row],[Budget_Sales]]&gt;0,
(Table1[[#This Row],[Actual_Sales]]-Table1[[#This Row],[Budget_Sales]])/Table1[[#This Row],[Budget_Sales]],
(Table1[[#This Row],[Actual_Sales]]-Table1[[#This Row],[Budget_Sales]])/ABS(Table1[[#This Row],[Budget_Sales]])
)
)</f>
        <v>0.5</v>
      </c>
      <c r="I1871" s="5" t="str">
        <f>IF(Table1[[#This Row],[Sales_Var]]&gt;=0,"Above Budget","Below Budget")</f>
        <v>Above Budget</v>
      </c>
      <c r="J1871">
        <f>Table1[[#This Row],[Actual_Sales]]-(Table1[[#This Row],[COGS]]+Table1[[#This Row],[Expenses]])</f>
        <v>48</v>
      </c>
      <c r="K1871">
        <v>40</v>
      </c>
      <c r="L1871">
        <f>Table1[[#This Row],[Actual_Profit]]-Table1[[#This Row],[Budget_Profit]]</f>
        <v>8</v>
      </c>
      <c r="M1871" s="5">
        <f>IF(
Table1[[#This Row],[Budget_Profit]]=0,
"",
IF(
Table1[[#This Row],[Budget_Profit]]&gt;0,
(Table1[[#This Row],[Actual_Profit]]-Table1[[#This Row],[Budget_Profit]])/Table1[[#This Row],[Budget_Profit]],
(Table1[[#This Row],[Actual_Profit]]-Table1[[#This Row],[Budget_Profit]])/ABS(Table1[[#This Row],[Budget_Profit]])
)
)</f>
        <v>0.2</v>
      </c>
      <c r="N1871" s="5" t="str">
        <f>IF(Table1[[#This Row],[Profit_Var]]&gt;=0, "Above Budget", "Below Budget")</f>
        <v>Above Budget</v>
      </c>
      <c r="O1871">
        <v>61</v>
      </c>
      <c r="P1871">
        <v>40</v>
      </c>
      <c r="Q1871">
        <f>Table1[[#This Row],[COGS]]-Table1[[#This Row],[Budget_COGS]]</f>
        <v>21</v>
      </c>
      <c r="R1871" s="5">
        <f>IF(
Table1[[#This Row],[Budget_COGS]]=0,
"",
IF(
Table1[[#This Row],[Budget_COGS]]&gt;0,
(Table1[[#This Row],[Budget_COGS]]-Table1[[#This Row],[COGS]]) / Table1[[#This Row],[Budget_COGS]],
(Table1[[#This Row],[Budget_COGS]]-Table1[[#This Row],[COGS]]) / ABS(Table1[[#This Row],[Budget_COGS]])
)
)</f>
        <v>-0.52500000000000002</v>
      </c>
      <c r="S1871" s="5" t="str">
        <f>IF(Table1[[#This Row],[COGS _Var]]&gt;=0, "Above Budget", "Below Budget")</f>
        <v>Above Budget</v>
      </c>
      <c r="T1871">
        <f>Table1[[#This Row],[Actual_Sales]]-Table1[[#This Row],[COGS]]</f>
        <v>89</v>
      </c>
      <c r="U1871">
        <v>60</v>
      </c>
      <c r="V1871">
        <f>Table1[[#This Row],[Gross_Margin]]-Table1[[#This Row],[Budget_Margin]]</f>
        <v>29</v>
      </c>
      <c r="W1871" s="5">
        <f>IF(
Table1[[#This Row],[Budget_Margin]]=0,
"",
IF(
Table1[[#This Row],[Budget_Margin]]&gt;0,
(Table1[[#This Row],[Gross_Margin]]-Table1[[#This Row],[Budget_Margin]]) / Table1[[#This Row],[Budget_Margin]],
(Table1[[#This Row],[Gross_Margin]]-Table1[[#This Row],[Budget_Margin]]) / ABS(Table1[[#This Row],[Budget_Margin]])
)
)</f>
        <v>0.48333333333333334</v>
      </c>
      <c r="X1871" s="5" t="str">
        <f>IF(Table1[[#This Row],[Margin_Var]]&gt;=0, "Above Budget", "Below Budget")</f>
        <v>Above Budget</v>
      </c>
      <c r="Y1871" s="5">
        <f>IFERROR(Table1[[#This Row],[Gross_Margin]]/Table1[[#This Row],[Actual_Sales]],0)</f>
        <v>0.59333333333333338</v>
      </c>
      <c r="Z1871" s="5">
        <f>Table1[[#This Row],[Actual_Profit]]/Table1[[#This Row],[Actual_Sales]]</f>
        <v>0.32</v>
      </c>
      <c r="AA1871">
        <v>41</v>
      </c>
      <c r="AB1871" s="5">
        <f>IFERROR(Table1[[#This Row],[Expenses]]/Table1[[#This Row],[Actual_Sales]],0)</f>
        <v>0.27333333333333332</v>
      </c>
      <c r="AC1871">
        <v>19</v>
      </c>
      <c r="AD1871">
        <v>390</v>
      </c>
      <c r="AE1871" s="5">
        <f>IFERROR(Table1[[#This Row],[Inventory]]/Table1[[#This Row],[Actual_Sales]],0)</f>
        <v>2.6</v>
      </c>
    </row>
    <row r="1872" spans="1:31" x14ac:dyDescent="0.25">
      <c r="A1872">
        <v>4015</v>
      </c>
      <c r="B1872">
        <v>715</v>
      </c>
      <c r="C1872">
        <v>5</v>
      </c>
      <c r="D1872" s="2">
        <v>40848</v>
      </c>
      <c r="E1872">
        <v>175</v>
      </c>
      <c r="F1872">
        <v>200</v>
      </c>
      <c r="G1872">
        <f>Table1[[#This Row],[Actual_Sales]]-Table1[[#This Row],[Budget_Sales]]</f>
        <v>-25</v>
      </c>
      <c r="H1872" s="5">
        <f>IF(
Table1[[#This Row],[Budget_Sales]]=0,
"",
IF(
Table1[[#This Row],[Budget_Sales]]&gt;0,
(Table1[[#This Row],[Actual_Sales]]-Table1[[#This Row],[Budget_Sales]])/Table1[[#This Row],[Budget_Sales]],
(Table1[[#This Row],[Actual_Sales]]-Table1[[#This Row],[Budget_Sales]])/ABS(Table1[[#This Row],[Budget_Sales]])
)
)</f>
        <v>-0.125</v>
      </c>
      <c r="I1872" s="5" t="str">
        <f>IF(Table1[[#This Row],[Sales_Var]]&gt;=0,"Above Budget","Below Budget")</f>
        <v>Below Budget</v>
      </c>
      <c r="J1872">
        <f>Table1[[#This Row],[Actual_Sales]]-(Table1[[#This Row],[COGS]]+Table1[[#This Row],[Expenses]])</f>
        <v>56</v>
      </c>
      <c r="K1872">
        <v>70</v>
      </c>
      <c r="L1872">
        <f>Table1[[#This Row],[Actual_Profit]]-Table1[[#This Row],[Budget_Profit]]</f>
        <v>-14</v>
      </c>
      <c r="M1872" s="5">
        <f>IF(
Table1[[#This Row],[Budget_Profit]]=0,
"",
IF(
Table1[[#This Row],[Budget_Profit]]&gt;0,
(Table1[[#This Row],[Actual_Profit]]-Table1[[#This Row],[Budget_Profit]])/Table1[[#This Row],[Budget_Profit]],
(Table1[[#This Row],[Actual_Profit]]-Table1[[#This Row],[Budget_Profit]])/ABS(Table1[[#This Row],[Budget_Profit]])
)
)</f>
        <v>-0.2</v>
      </c>
      <c r="N1872" s="5" t="str">
        <f>IF(Table1[[#This Row],[Profit_Var]]&gt;=0, "Above Budget", "Below Budget")</f>
        <v>Below Budget</v>
      </c>
      <c r="O1872">
        <v>75</v>
      </c>
      <c r="P1872">
        <v>90</v>
      </c>
      <c r="Q1872">
        <f>Table1[[#This Row],[COGS]]-Table1[[#This Row],[Budget_COGS]]</f>
        <v>-15</v>
      </c>
      <c r="R1872" s="5">
        <f>IF(
Table1[[#This Row],[Budget_COGS]]=0,
"",
IF(
Table1[[#This Row],[Budget_COGS]]&gt;0,
(Table1[[#This Row],[Budget_COGS]]-Table1[[#This Row],[COGS]]) / Table1[[#This Row],[Budget_COGS]],
(Table1[[#This Row],[Budget_COGS]]-Table1[[#This Row],[COGS]]) / ABS(Table1[[#This Row],[Budget_COGS]])
)
)</f>
        <v>0.16666666666666666</v>
      </c>
      <c r="S1872" s="5" t="str">
        <f>IF(Table1[[#This Row],[COGS _Var]]&gt;=0, "Above Budget", "Below Budget")</f>
        <v>Below Budget</v>
      </c>
      <c r="T1872">
        <f>Table1[[#This Row],[Actual_Sales]]-Table1[[#This Row],[COGS]]</f>
        <v>100</v>
      </c>
      <c r="U1872">
        <v>110</v>
      </c>
      <c r="V1872">
        <f>Table1[[#This Row],[Gross_Margin]]-Table1[[#This Row],[Budget_Margin]]</f>
        <v>-10</v>
      </c>
      <c r="W1872" s="5">
        <f>IF(
Table1[[#This Row],[Budget_Margin]]=0,
"",
IF(
Table1[[#This Row],[Budget_Margin]]&gt;0,
(Table1[[#This Row],[Gross_Margin]]-Table1[[#This Row],[Budget_Margin]]) / Table1[[#This Row],[Budget_Margin]],
(Table1[[#This Row],[Gross_Margin]]-Table1[[#This Row],[Budget_Margin]]) / ABS(Table1[[#This Row],[Budget_Margin]])
)
)</f>
        <v>-9.0909090909090912E-2</v>
      </c>
      <c r="X1872" s="5" t="str">
        <f>IF(Table1[[#This Row],[Margin_Var]]&gt;=0, "Above Budget", "Below Budget")</f>
        <v>Below Budget</v>
      </c>
      <c r="Y1872" s="5">
        <f>IFERROR(Table1[[#This Row],[Gross_Margin]]/Table1[[#This Row],[Actual_Sales]],0)</f>
        <v>0.5714285714285714</v>
      </c>
      <c r="Z1872" s="5">
        <f>Table1[[#This Row],[Actual_Profit]]/Table1[[#This Row],[Actual_Sales]]</f>
        <v>0.32</v>
      </c>
      <c r="AA1872">
        <v>44</v>
      </c>
      <c r="AB1872" s="5">
        <f>IFERROR(Table1[[#This Row],[Expenses]]/Table1[[#This Row],[Actual_Sales]],0)</f>
        <v>0.25142857142857145</v>
      </c>
      <c r="AC1872">
        <v>23</v>
      </c>
      <c r="AD1872">
        <v>1063</v>
      </c>
      <c r="AE1872" s="5">
        <f>IFERROR(Table1[[#This Row],[Inventory]]/Table1[[#This Row],[Actual_Sales]],0)</f>
        <v>6.0742857142857138</v>
      </c>
    </row>
    <row r="1873" spans="1:31" x14ac:dyDescent="0.25">
      <c r="A1873">
        <v>3933</v>
      </c>
      <c r="B1873">
        <v>425</v>
      </c>
      <c r="C1873">
        <v>6</v>
      </c>
      <c r="D1873" s="2">
        <v>40848</v>
      </c>
      <c r="E1873">
        <v>175</v>
      </c>
      <c r="F1873">
        <v>150</v>
      </c>
      <c r="G1873">
        <f>Table1[[#This Row],[Actual_Sales]]-Table1[[#This Row],[Budget_Sales]]</f>
        <v>25</v>
      </c>
      <c r="H1873" s="5">
        <f>IF(
Table1[[#This Row],[Budget_Sales]]=0,
"",
IF(
Table1[[#This Row],[Budget_Sales]]&gt;0,
(Table1[[#This Row],[Actual_Sales]]-Table1[[#This Row],[Budget_Sales]])/Table1[[#This Row],[Budget_Sales]],
(Table1[[#This Row],[Actual_Sales]]-Table1[[#This Row],[Budget_Sales]])/ABS(Table1[[#This Row],[Budget_Sales]])
)
)</f>
        <v>0.16666666666666666</v>
      </c>
      <c r="I1873" s="5" t="str">
        <f>IF(Table1[[#This Row],[Sales_Var]]&gt;=0,"Above Budget","Below Budget")</f>
        <v>Above Budget</v>
      </c>
      <c r="J1873">
        <f>Table1[[#This Row],[Actual_Sales]]-(Table1[[#This Row],[COGS]]+Table1[[#This Row],[Expenses]])</f>
        <v>56</v>
      </c>
      <c r="K1873">
        <v>40</v>
      </c>
      <c r="L1873">
        <f>Table1[[#This Row],[Actual_Profit]]-Table1[[#This Row],[Budget_Profit]]</f>
        <v>16</v>
      </c>
      <c r="M1873" s="5">
        <f>IF(
Table1[[#This Row],[Budget_Profit]]=0,
"",
IF(
Table1[[#This Row],[Budget_Profit]]&gt;0,
(Table1[[#This Row],[Actual_Profit]]-Table1[[#This Row],[Budget_Profit]])/Table1[[#This Row],[Budget_Profit]],
(Table1[[#This Row],[Actual_Profit]]-Table1[[#This Row],[Budget_Profit]])/ABS(Table1[[#This Row],[Budget_Profit]])
)
)</f>
        <v>0.4</v>
      </c>
      <c r="N1873" s="5" t="str">
        <f>IF(Table1[[#This Row],[Profit_Var]]&gt;=0, "Above Budget", "Below Budget")</f>
        <v>Above Budget</v>
      </c>
      <c r="O1873">
        <v>75</v>
      </c>
      <c r="P1873">
        <v>70</v>
      </c>
      <c r="Q1873">
        <f>Table1[[#This Row],[COGS]]-Table1[[#This Row],[Budget_COGS]]</f>
        <v>5</v>
      </c>
      <c r="R1873" s="5">
        <f>IF(
Table1[[#This Row],[Budget_COGS]]=0,
"",
IF(
Table1[[#This Row],[Budget_COGS]]&gt;0,
(Table1[[#This Row],[Budget_COGS]]-Table1[[#This Row],[COGS]]) / Table1[[#This Row],[Budget_COGS]],
(Table1[[#This Row],[Budget_COGS]]-Table1[[#This Row],[COGS]]) / ABS(Table1[[#This Row],[Budget_COGS]])
)
)</f>
        <v>-7.1428571428571425E-2</v>
      </c>
      <c r="S1873" s="5" t="str">
        <f>IF(Table1[[#This Row],[COGS _Var]]&gt;=0, "Above Budget", "Below Budget")</f>
        <v>Above Budget</v>
      </c>
      <c r="T1873">
        <f>Table1[[#This Row],[Actual_Sales]]-Table1[[#This Row],[COGS]]</f>
        <v>100</v>
      </c>
      <c r="U1873">
        <v>80</v>
      </c>
      <c r="V1873">
        <f>Table1[[#This Row],[Gross_Margin]]-Table1[[#This Row],[Budget_Margin]]</f>
        <v>20</v>
      </c>
      <c r="W1873" s="5">
        <f>IF(
Table1[[#This Row],[Budget_Margin]]=0,
"",
IF(
Table1[[#This Row],[Budget_Margin]]&gt;0,
(Table1[[#This Row],[Gross_Margin]]-Table1[[#This Row],[Budget_Margin]]) / Table1[[#This Row],[Budget_Margin]],
(Table1[[#This Row],[Gross_Margin]]-Table1[[#This Row],[Budget_Margin]]) / ABS(Table1[[#This Row],[Budget_Margin]])
)
)</f>
        <v>0.25</v>
      </c>
      <c r="X1873" s="5" t="str">
        <f>IF(Table1[[#This Row],[Margin_Var]]&gt;=0, "Above Budget", "Below Budget")</f>
        <v>Above Budget</v>
      </c>
      <c r="Y1873" s="5">
        <f>IFERROR(Table1[[#This Row],[Gross_Margin]]/Table1[[#This Row],[Actual_Sales]],0)</f>
        <v>0.5714285714285714</v>
      </c>
      <c r="Z1873" s="5">
        <f>Table1[[#This Row],[Actual_Profit]]/Table1[[#This Row],[Actual_Sales]]</f>
        <v>0.32</v>
      </c>
      <c r="AA1873">
        <v>44</v>
      </c>
      <c r="AB1873" s="5">
        <f>IFERROR(Table1[[#This Row],[Expenses]]/Table1[[#This Row],[Actual_Sales]],0)</f>
        <v>0.25142857142857145</v>
      </c>
      <c r="AC1873">
        <v>23</v>
      </c>
      <c r="AD1873">
        <v>1063</v>
      </c>
      <c r="AE1873" s="5">
        <f>IFERROR(Table1[[#This Row],[Inventory]]/Table1[[#This Row],[Actual_Sales]],0)</f>
        <v>6.0742857142857138</v>
      </c>
    </row>
    <row r="1874" spans="1:31" x14ac:dyDescent="0.25">
      <c r="A1874">
        <v>2594</v>
      </c>
      <c r="B1874">
        <v>718</v>
      </c>
      <c r="C1874">
        <v>9</v>
      </c>
      <c r="D1874" s="2">
        <v>40603</v>
      </c>
      <c r="E1874">
        <v>547</v>
      </c>
      <c r="F1874">
        <v>400</v>
      </c>
      <c r="G1874">
        <f>Table1[[#This Row],[Actual_Sales]]-Table1[[#This Row],[Budget_Sales]]</f>
        <v>147</v>
      </c>
      <c r="H1874" s="5">
        <f>IF(
Table1[[#This Row],[Budget_Sales]]=0,
"",
IF(
Table1[[#This Row],[Budget_Sales]]&gt;0,
(Table1[[#This Row],[Actual_Sales]]-Table1[[#This Row],[Budget_Sales]])/Table1[[#This Row],[Budget_Sales]],
(Table1[[#This Row],[Actual_Sales]]-Table1[[#This Row],[Budget_Sales]])/ABS(Table1[[#This Row],[Budget_Sales]])
)
)</f>
        <v>0.36749999999999999</v>
      </c>
      <c r="I1874" s="5" t="str">
        <f>IF(Table1[[#This Row],[Sales_Var]]&gt;=0,"Above Budget","Below Budget")</f>
        <v>Above Budget</v>
      </c>
      <c r="J1874">
        <f>Table1[[#This Row],[Actual_Sales]]-(Table1[[#This Row],[COGS]]+Table1[[#This Row],[Expenses]])</f>
        <v>175</v>
      </c>
      <c r="K1874">
        <v>130</v>
      </c>
      <c r="L1874">
        <f>Table1[[#This Row],[Actual_Profit]]-Table1[[#This Row],[Budget_Profit]]</f>
        <v>45</v>
      </c>
      <c r="M1874" s="5">
        <f>IF(
Table1[[#This Row],[Budget_Profit]]=0,
"",
IF(
Table1[[#This Row],[Budget_Profit]]&gt;0,
(Table1[[#This Row],[Actual_Profit]]-Table1[[#This Row],[Budget_Profit]])/Table1[[#This Row],[Budget_Profit]],
(Table1[[#This Row],[Actual_Profit]]-Table1[[#This Row],[Budget_Profit]])/ABS(Table1[[#This Row],[Budget_Profit]])
)
)</f>
        <v>0.34615384615384615</v>
      </c>
      <c r="N1874" s="5" t="str">
        <f>IF(Table1[[#This Row],[Profit_Var]]&gt;=0, "Above Budget", "Below Budget")</f>
        <v>Above Budget</v>
      </c>
      <c r="O1874">
        <v>245</v>
      </c>
      <c r="P1874">
        <v>180</v>
      </c>
      <c r="Q1874">
        <f>Table1[[#This Row],[COGS]]-Table1[[#This Row],[Budget_COGS]]</f>
        <v>65</v>
      </c>
      <c r="R1874" s="5">
        <f>IF(
Table1[[#This Row],[Budget_COGS]]=0,
"",
IF(
Table1[[#This Row],[Budget_COGS]]&gt;0,
(Table1[[#This Row],[Budget_COGS]]-Table1[[#This Row],[COGS]]) / Table1[[#This Row],[Budget_COGS]],
(Table1[[#This Row],[Budget_COGS]]-Table1[[#This Row],[COGS]]) / ABS(Table1[[#This Row],[Budget_COGS]])
)
)</f>
        <v>-0.3611111111111111</v>
      </c>
      <c r="S1874" s="5" t="str">
        <f>IF(Table1[[#This Row],[COGS _Var]]&gt;=0, "Above Budget", "Below Budget")</f>
        <v>Above Budget</v>
      </c>
      <c r="T1874">
        <f>Table1[[#This Row],[Actual_Sales]]-Table1[[#This Row],[COGS]]</f>
        <v>302</v>
      </c>
      <c r="U1874">
        <v>220</v>
      </c>
      <c r="V1874">
        <f>Table1[[#This Row],[Gross_Margin]]-Table1[[#This Row],[Budget_Margin]]</f>
        <v>82</v>
      </c>
      <c r="W1874" s="5">
        <f>IF(
Table1[[#This Row],[Budget_Margin]]=0,
"",
IF(
Table1[[#This Row],[Budget_Margin]]&gt;0,
(Table1[[#This Row],[Gross_Margin]]-Table1[[#This Row],[Budget_Margin]]) / Table1[[#This Row],[Budget_Margin]],
(Table1[[#This Row],[Gross_Margin]]-Table1[[#This Row],[Budget_Margin]]) / ABS(Table1[[#This Row],[Budget_Margin]])
)
)</f>
        <v>0.37272727272727274</v>
      </c>
      <c r="X1874" s="5" t="str">
        <f>IF(Table1[[#This Row],[Margin_Var]]&gt;=0, "Above Budget", "Below Budget")</f>
        <v>Above Budget</v>
      </c>
      <c r="Y1874" s="5">
        <f>IFERROR(Table1[[#This Row],[Gross_Margin]]/Table1[[#This Row],[Actual_Sales]],0)</f>
        <v>0.55210237659963435</v>
      </c>
      <c r="Z1874" s="5">
        <f>Table1[[#This Row],[Actual_Profit]]/Table1[[#This Row],[Actual_Sales]]</f>
        <v>0.31992687385740404</v>
      </c>
      <c r="AA1874">
        <v>127</v>
      </c>
      <c r="AB1874" s="5">
        <f>IFERROR(Table1[[#This Row],[Expenses]]/Table1[[#This Row],[Actual_Sales]],0)</f>
        <v>0.23217550274223034</v>
      </c>
      <c r="AC1874">
        <v>93</v>
      </c>
      <c r="AD1874">
        <v>1471</v>
      </c>
      <c r="AE1874" s="5">
        <f>IFERROR(Table1[[#This Row],[Inventory]]/Table1[[#This Row],[Actual_Sales]],0)</f>
        <v>2.6892138939670933</v>
      </c>
    </row>
    <row r="1875" spans="1:31" x14ac:dyDescent="0.25">
      <c r="A1875">
        <v>1899</v>
      </c>
      <c r="B1875">
        <v>754</v>
      </c>
      <c r="C1875">
        <v>2</v>
      </c>
      <c r="D1875" s="2">
        <v>40483</v>
      </c>
      <c r="E1875">
        <v>197</v>
      </c>
      <c r="F1875">
        <v>170</v>
      </c>
      <c r="G1875">
        <f>Table1[[#This Row],[Actual_Sales]]-Table1[[#This Row],[Budget_Sales]]</f>
        <v>27</v>
      </c>
      <c r="H1875" s="5">
        <f>IF(
Table1[[#This Row],[Budget_Sales]]=0,
"",
IF(
Table1[[#This Row],[Budget_Sales]]&gt;0,
(Table1[[#This Row],[Actual_Sales]]-Table1[[#This Row],[Budget_Sales]])/Table1[[#This Row],[Budget_Sales]],
(Table1[[#This Row],[Actual_Sales]]-Table1[[#This Row],[Budget_Sales]])/ABS(Table1[[#This Row],[Budget_Sales]])
)
)</f>
        <v>0.1588235294117647</v>
      </c>
      <c r="I1875" s="5" t="str">
        <f>IF(Table1[[#This Row],[Sales_Var]]&gt;=0,"Above Budget","Below Budget")</f>
        <v>Above Budget</v>
      </c>
      <c r="J1875">
        <f>Table1[[#This Row],[Actual_Sales]]-(Table1[[#This Row],[COGS]]+Table1[[#This Row],[Expenses]])</f>
        <v>63</v>
      </c>
      <c r="K1875">
        <v>60</v>
      </c>
      <c r="L1875">
        <f>Table1[[#This Row],[Actual_Profit]]-Table1[[#This Row],[Budget_Profit]]</f>
        <v>3</v>
      </c>
      <c r="M1875" s="5">
        <f>IF(
Table1[[#This Row],[Budget_Profit]]=0,
"",
IF(
Table1[[#This Row],[Budget_Profit]]&gt;0,
(Table1[[#This Row],[Actual_Profit]]-Table1[[#This Row],[Budget_Profit]])/Table1[[#This Row],[Budget_Profit]],
(Table1[[#This Row],[Actual_Profit]]-Table1[[#This Row],[Budget_Profit]])/ABS(Table1[[#This Row],[Budget_Profit]])
)
)</f>
        <v>0.05</v>
      </c>
      <c r="N1875" s="5" t="str">
        <f>IF(Table1[[#This Row],[Profit_Var]]&gt;=0, "Above Budget", "Below Budget")</f>
        <v>Above Budget</v>
      </c>
      <c r="O1875">
        <v>78</v>
      </c>
      <c r="P1875">
        <v>70</v>
      </c>
      <c r="Q1875">
        <f>Table1[[#This Row],[COGS]]-Table1[[#This Row],[Budget_COGS]]</f>
        <v>8</v>
      </c>
      <c r="R1875" s="5">
        <f>IF(
Table1[[#This Row],[Budget_COGS]]=0,
"",
IF(
Table1[[#This Row],[Budget_COGS]]&gt;0,
(Table1[[#This Row],[Budget_COGS]]-Table1[[#This Row],[COGS]]) / Table1[[#This Row],[Budget_COGS]],
(Table1[[#This Row],[Budget_COGS]]-Table1[[#This Row],[COGS]]) / ABS(Table1[[#This Row],[Budget_COGS]])
)
)</f>
        <v>-0.11428571428571428</v>
      </c>
      <c r="S1875" s="5" t="str">
        <f>IF(Table1[[#This Row],[COGS _Var]]&gt;=0, "Above Budget", "Below Budget")</f>
        <v>Above Budget</v>
      </c>
      <c r="T1875">
        <f>Table1[[#This Row],[Actual_Sales]]-Table1[[#This Row],[COGS]]</f>
        <v>119</v>
      </c>
      <c r="U1875">
        <v>100</v>
      </c>
      <c r="V1875">
        <f>Table1[[#This Row],[Gross_Margin]]-Table1[[#This Row],[Budget_Margin]]</f>
        <v>19</v>
      </c>
      <c r="W1875" s="5">
        <f>IF(
Table1[[#This Row],[Budget_Margin]]=0,
"",
IF(
Table1[[#This Row],[Budget_Margin]]&gt;0,
(Table1[[#This Row],[Gross_Margin]]-Table1[[#This Row],[Budget_Margin]]) / Table1[[#This Row],[Budget_Margin]],
(Table1[[#This Row],[Gross_Margin]]-Table1[[#This Row],[Budget_Margin]]) / ABS(Table1[[#This Row],[Budget_Margin]])
)
)</f>
        <v>0.19</v>
      </c>
      <c r="X1875" s="5" t="str">
        <f>IF(Table1[[#This Row],[Margin_Var]]&gt;=0, "Above Budget", "Below Budget")</f>
        <v>Above Budget</v>
      </c>
      <c r="Y1875" s="5">
        <f>IFERROR(Table1[[#This Row],[Gross_Margin]]/Table1[[#This Row],[Actual_Sales]],0)</f>
        <v>0.60406091370558379</v>
      </c>
      <c r="Z1875" s="5">
        <f>Table1[[#This Row],[Actual_Profit]]/Table1[[#This Row],[Actual_Sales]]</f>
        <v>0.31979695431472083</v>
      </c>
      <c r="AA1875">
        <v>56</v>
      </c>
      <c r="AB1875" s="5">
        <f>IFERROR(Table1[[#This Row],[Expenses]]/Table1[[#This Row],[Actual_Sales]],0)</f>
        <v>0.28426395939086296</v>
      </c>
      <c r="AC1875">
        <v>25</v>
      </c>
      <c r="AD1875">
        <v>798</v>
      </c>
      <c r="AE1875" s="5">
        <f>IFERROR(Table1[[#This Row],[Inventory]]/Table1[[#This Row],[Actual_Sales]],0)</f>
        <v>4.0507614213197973</v>
      </c>
    </row>
    <row r="1876" spans="1:31" x14ac:dyDescent="0.25">
      <c r="A1876">
        <v>607</v>
      </c>
      <c r="B1876">
        <v>509</v>
      </c>
      <c r="C1876">
        <v>2</v>
      </c>
      <c r="D1876" s="2">
        <v>40269</v>
      </c>
      <c r="E1876">
        <v>169</v>
      </c>
      <c r="F1876">
        <v>210</v>
      </c>
      <c r="G1876">
        <f>Table1[[#This Row],[Actual_Sales]]-Table1[[#This Row],[Budget_Sales]]</f>
        <v>-41</v>
      </c>
      <c r="H1876" s="5">
        <f>IF(
Table1[[#This Row],[Budget_Sales]]=0,
"",
IF(
Table1[[#This Row],[Budget_Sales]]&gt;0,
(Table1[[#This Row],[Actual_Sales]]-Table1[[#This Row],[Budget_Sales]])/Table1[[#This Row],[Budget_Sales]],
(Table1[[#This Row],[Actual_Sales]]-Table1[[#This Row],[Budget_Sales]])/ABS(Table1[[#This Row],[Budget_Sales]])
)
)</f>
        <v>-0.19523809523809524</v>
      </c>
      <c r="I1876" s="5" t="str">
        <f>IF(Table1[[#This Row],[Sales_Var]]&gt;=0,"Above Budget","Below Budget")</f>
        <v>Below Budget</v>
      </c>
      <c r="J1876">
        <f>Table1[[#This Row],[Actual_Sales]]-(Table1[[#This Row],[COGS]]+Table1[[#This Row],[Expenses]])</f>
        <v>54</v>
      </c>
      <c r="K1876">
        <v>90</v>
      </c>
      <c r="L1876">
        <f>Table1[[#This Row],[Actual_Profit]]-Table1[[#This Row],[Budget_Profit]]</f>
        <v>-36</v>
      </c>
      <c r="M1876" s="5">
        <f>IF(
Table1[[#This Row],[Budget_Profit]]=0,
"",
IF(
Table1[[#This Row],[Budget_Profit]]&gt;0,
(Table1[[#This Row],[Actual_Profit]]-Table1[[#This Row],[Budget_Profit]])/Table1[[#This Row],[Budget_Profit]],
(Table1[[#This Row],[Actual_Profit]]-Table1[[#This Row],[Budget_Profit]])/ABS(Table1[[#This Row],[Budget_Profit]])
)
)</f>
        <v>-0.4</v>
      </c>
      <c r="N1876" s="5" t="str">
        <f>IF(Table1[[#This Row],[Profit_Var]]&gt;=0, "Above Budget", "Below Budget")</f>
        <v>Below Budget</v>
      </c>
      <c r="O1876">
        <v>69</v>
      </c>
      <c r="P1876">
        <v>80</v>
      </c>
      <c r="Q1876">
        <f>Table1[[#This Row],[COGS]]-Table1[[#This Row],[Budget_COGS]]</f>
        <v>-11</v>
      </c>
      <c r="R1876" s="5">
        <f>IF(
Table1[[#This Row],[Budget_COGS]]=0,
"",
IF(
Table1[[#This Row],[Budget_COGS]]&gt;0,
(Table1[[#This Row],[Budget_COGS]]-Table1[[#This Row],[COGS]]) / Table1[[#This Row],[Budget_COGS]],
(Table1[[#This Row],[Budget_COGS]]-Table1[[#This Row],[COGS]]) / ABS(Table1[[#This Row],[Budget_COGS]])
)
)</f>
        <v>0.13750000000000001</v>
      </c>
      <c r="S1876" s="5" t="str">
        <f>IF(Table1[[#This Row],[COGS _Var]]&gt;=0, "Above Budget", "Below Budget")</f>
        <v>Below Budget</v>
      </c>
      <c r="T1876">
        <f>Table1[[#This Row],[Actual_Sales]]-Table1[[#This Row],[COGS]]</f>
        <v>100</v>
      </c>
      <c r="U1876">
        <v>130</v>
      </c>
      <c r="V1876">
        <f>Table1[[#This Row],[Gross_Margin]]-Table1[[#This Row],[Budget_Margin]]</f>
        <v>-30</v>
      </c>
      <c r="W1876" s="5">
        <f>IF(
Table1[[#This Row],[Budget_Margin]]=0,
"",
IF(
Table1[[#This Row],[Budget_Margin]]&gt;0,
(Table1[[#This Row],[Gross_Margin]]-Table1[[#This Row],[Budget_Margin]]) / Table1[[#This Row],[Budget_Margin]],
(Table1[[#This Row],[Gross_Margin]]-Table1[[#This Row],[Budget_Margin]]) / ABS(Table1[[#This Row],[Budget_Margin]])
)
)</f>
        <v>-0.23076923076923078</v>
      </c>
      <c r="X1876" s="5" t="str">
        <f>IF(Table1[[#This Row],[Margin_Var]]&gt;=0, "Above Budget", "Below Budget")</f>
        <v>Below Budget</v>
      </c>
      <c r="Y1876" s="5">
        <f>IFERROR(Table1[[#This Row],[Gross_Margin]]/Table1[[#This Row],[Actual_Sales]],0)</f>
        <v>0.59171597633136097</v>
      </c>
      <c r="Z1876" s="5">
        <f>Table1[[#This Row],[Actual_Profit]]/Table1[[#This Row],[Actual_Sales]]</f>
        <v>0.31952662721893493</v>
      </c>
      <c r="AA1876">
        <v>46</v>
      </c>
      <c r="AB1876" s="5">
        <f>IFERROR(Table1[[#This Row],[Expenses]]/Table1[[#This Row],[Actual_Sales]],0)</f>
        <v>0.27218934911242604</v>
      </c>
      <c r="AC1876">
        <v>22</v>
      </c>
      <c r="AD1876">
        <v>340</v>
      </c>
      <c r="AE1876" s="5">
        <f>IFERROR(Table1[[#This Row],[Inventory]]/Table1[[#This Row],[Actual_Sales]],0)</f>
        <v>2.0118343195266273</v>
      </c>
    </row>
    <row r="1877" spans="1:31" x14ac:dyDescent="0.25">
      <c r="A1877">
        <v>1501</v>
      </c>
      <c r="B1877">
        <v>580</v>
      </c>
      <c r="C1877">
        <v>3</v>
      </c>
      <c r="D1877" s="2">
        <v>40422</v>
      </c>
      <c r="E1877">
        <v>72</v>
      </c>
      <c r="F1877">
        <v>90</v>
      </c>
      <c r="G1877">
        <f>Table1[[#This Row],[Actual_Sales]]-Table1[[#This Row],[Budget_Sales]]</f>
        <v>-18</v>
      </c>
      <c r="H1877" s="5">
        <f>IF(
Table1[[#This Row],[Budget_Sales]]=0,
"",
IF(
Table1[[#This Row],[Budget_Sales]]&gt;0,
(Table1[[#This Row],[Actual_Sales]]-Table1[[#This Row],[Budget_Sales]])/Table1[[#This Row],[Budget_Sales]],
(Table1[[#This Row],[Actual_Sales]]-Table1[[#This Row],[Budget_Sales]])/ABS(Table1[[#This Row],[Budget_Sales]])
)
)</f>
        <v>-0.2</v>
      </c>
      <c r="I1877" s="5" t="str">
        <f>IF(Table1[[#This Row],[Sales_Var]]&gt;=0,"Above Budget","Below Budget")</f>
        <v>Below Budget</v>
      </c>
      <c r="J1877">
        <f>Table1[[#This Row],[Actual_Sales]]-(Table1[[#This Row],[COGS]]+Table1[[#This Row],[Expenses]])</f>
        <v>23</v>
      </c>
      <c r="K1877">
        <v>50</v>
      </c>
      <c r="L1877">
        <f>Table1[[#This Row],[Actual_Profit]]-Table1[[#This Row],[Budget_Profit]]</f>
        <v>-27</v>
      </c>
      <c r="M1877" s="5">
        <f>IF(
Table1[[#This Row],[Budget_Profit]]=0,
"",
IF(
Table1[[#This Row],[Budget_Profit]]&gt;0,
(Table1[[#This Row],[Actual_Profit]]-Table1[[#This Row],[Budget_Profit]])/Table1[[#This Row],[Budget_Profit]],
(Table1[[#This Row],[Actual_Profit]]-Table1[[#This Row],[Budget_Profit]])/ABS(Table1[[#This Row],[Budget_Profit]])
)
)</f>
        <v>-0.54</v>
      </c>
      <c r="N1877" s="5" t="str">
        <f>IF(Table1[[#This Row],[Profit_Var]]&gt;=0, "Above Budget", "Below Budget")</f>
        <v>Below Budget</v>
      </c>
      <c r="O1877">
        <v>29</v>
      </c>
      <c r="P1877">
        <v>30</v>
      </c>
      <c r="Q1877">
        <f>Table1[[#This Row],[COGS]]-Table1[[#This Row],[Budget_COGS]]</f>
        <v>-1</v>
      </c>
      <c r="R1877" s="5">
        <f>IF(
Table1[[#This Row],[Budget_COGS]]=0,
"",
IF(
Table1[[#This Row],[Budget_COGS]]&gt;0,
(Table1[[#This Row],[Budget_COGS]]-Table1[[#This Row],[COGS]]) / Table1[[#This Row],[Budget_COGS]],
(Table1[[#This Row],[Budget_COGS]]-Table1[[#This Row],[COGS]]) / ABS(Table1[[#This Row],[Budget_COGS]])
)
)</f>
        <v>3.3333333333333333E-2</v>
      </c>
      <c r="S1877" s="5" t="str">
        <f>IF(Table1[[#This Row],[COGS _Var]]&gt;=0, "Above Budget", "Below Budget")</f>
        <v>Below Budget</v>
      </c>
      <c r="T1877">
        <f>Table1[[#This Row],[Actual_Sales]]-Table1[[#This Row],[COGS]]</f>
        <v>43</v>
      </c>
      <c r="U1877">
        <v>60</v>
      </c>
      <c r="V1877">
        <f>Table1[[#This Row],[Gross_Margin]]-Table1[[#This Row],[Budget_Margin]]</f>
        <v>-17</v>
      </c>
      <c r="W1877" s="5">
        <f>IF(
Table1[[#This Row],[Budget_Margin]]=0,
"",
IF(
Table1[[#This Row],[Budget_Margin]]&gt;0,
(Table1[[#This Row],[Gross_Margin]]-Table1[[#This Row],[Budget_Margin]]) / Table1[[#This Row],[Budget_Margin]],
(Table1[[#This Row],[Gross_Margin]]-Table1[[#This Row],[Budget_Margin]]) / ABS(Table1[[#This Row],[Budget_Margin]])
)
)</f>
        <v>-0.28333333333333333</v>
      </c>
      <c r="X1877" s="5" t="str">
        <f>IF(Table1[[#This Row],[Margin_Var]]&gt;=0, "Above Budget", "Below Budget")</f>
        <v>Below Budget</v>
      </c>
      <c r="Y1877" s="5">
        <f>IFERROR(Table1[[#This Row],[Gross_Margin]]/Table1[[#This Row],[Actual_Sales]],0)</f>
        <v>0.59722222222222221</v>
      </c>
      <c r="Z1877" s="5">
        <f>Table1[[#This Row],[Actual_Profit]]/Table1[[#This Row],[Actual_Sales]]</f>
        <v>0.31944444444444442</v>
      </c>
      <c r="AA1877">
        <v>20</v>
      </c>
      <c r="AB1877" s="5">
        <f>IFERROR(Table1[[#This Row],[Expenses]]/Table1[[#This Row],[Actual_Sales]],0)</f>
        <v>0.27777777777777779</v>
      </c>
      <c r="AC1877">
        <v>8</v>
      </c>
      <c r="AD1877">
        <v>862</v>
      </c>
      <c r="AE1877" s="5">
        <f>IFERROR(Table1[[#This Row],[Inventory]]/Table1[[#This Row],[Actual_Sales]],0)</f>
        <v>11.972222222222221</v>
      </c>
    </row>
    <row r="1878" spans="1:31" x14ac:dyDescent="0.25">
      <c r="A1878">
        <v>1459</v>
      </c>
      <c r="B1878">
        <v>419</v>
      </c>
      <c r="C1878">
        <v>9</v>
      </c>
      <c r="D1878" s="2">
        <v>40422</v>
      </c>
      <c r="E1878">
        <v>72</v>
      </c>
      <c r="F1878">
        <v>60</v>
      </c>
      <c r="G1878">
        <f>Table1[[#This Row],[Actual_Sales]]-Table1[[#This Row],[Budget_Sales]]</f>
        <v>12</v>
      </c>
      <c r="H1878" s="5">
        <f>IF(
Table1[[#This Row],[Budget_Sales]]=0,
"",
IF(
Table1[[#This Row],[Budget_Sales]]&gt;0,
(Table1[[#This Row],[Actual_Sales]]-Table1[[#This Row],[Budget_Sales]])/Table1[[#This Row],[Budget_Sales]],
(Table1[[#This Row],[Actual_Sales]]-Table1[[#This Row],[Budget_Sales]])/ABS(Table1[[#This Row],[Budget_Sales]])
)
)</f>
        <v>0.2</v>
      </c>
      <c r="I1878" s="5" t="str">
        <f>IF(Table1[[#This Row],[Sales_Var]]&gt;=0,"Above Budget","Below Budget")</f>
        <v>Above Budget</v>
      </c>
      <c r="J1878">
        <f>Table1[[#This Row],[Actual_Sales]]-(Table1[[#This Row],[COGS]]+Table1[[#This Row],[Expenses]])</f>
        <v>23</v>
      </c>
      <c r="K1878">
        <v>40</v>
      </c>
      <c r="L1878">
        <f>Table1[[#This Row],[Actual_Profit]]-Table1[[#This Row],[Budget_Profit]]</f>
        <v>-17</v>
      </c>
      <c r="M1878" s="5">
        <f>IF(
Table1[[#This Row],[Budget_Profit]]=0,
"",
IF(
Table1[[#This Row],[Budget_Profit]]&gt;0,
(Table1[[#This Row],[Actual_Profit]]-Table1[[#This Row],[Budget_Profit]])/Table1[[#This Row],[Budget_Profit]],
(Table1[[#This Row],[Actual_Profit]]-Table1[[#This Row],[Budget_Profit]])/ABS(Table1[[#This Row],[Budget_Profit]])
)
)</f>
        <v>-0.42499999999999999</v>
      </c>
      <c r="N1878" s="5" t="str">
        <f>IF(Table1[[#This Row],[Profit_Var]]&gt;=0, "Above Budget", "Below Budget")</f>
        <v>Below Budget</v>
      </c>
      <c r="O1878">
        <v>29</v>
      </c>
      <c r="P1878">
        <v>20</v>
      </c>
      <c r="Q1878">
        <f>Table1[[#This Row],[COGS]]-Table1[[#This Row],[Budget_COGS]]</f>
        <v>9</v>
      </c>
      <c r="R1878" s="5">
        <f>IF(
Table1[[#This Row],[Budget_COGS]]=0,
"",
IF(
Table1[[#This Row],[Budget_COGS]]&gt;0,
(Table1[[#This Row],[Budget_COGS]]-Table1[[#This Row],[COGS]]) / Table1[[#This Row],[Budget_COGS]],
(Table1[[#This Row],[Budget_COGS]]-Table1[[#This Row],[COGS]]) / ABS(Table1[[#This Row],[Budget_COGS]])
)
)</f>
        <v>-0.45</v>
      </c>
      <c r="S1878" s="5" t="str">
        <f>IF(Table1[[#This Row],[COGS _Var]]&gt;=0, "Above Budget", "Below Budget")</f>
        <v>Above Budget</v>
      </c>
      <c r="T1878">
        <f>Table1[[#This Row],[Actual_Sales]]-Table1[[#This Row],[COGS]]</f>
        <v>43</v>
      </c>
      <c r="U1878">
        <v>40</v>
      </c>
      <c r="V1878">
        <f>Table1[[#This Row],[Gross_Margin]]-Table1[[#This Row],[Budget_Margin]]</f>
        <v>3</v>
      </c>
      <c r="W1878" s="5">
        <f>IF(
Table1[[#This Row],[Budget_Margin]]=0,
"",
IF(
Table1[[#This Row],[Budget_Margin]]&gt;0,
(Table1[[#This Row],[Gross_Margin]]-Table1[[#This Row],[Budget_Margin]]) / Table1[[#This Row],[Budget_Margin]],
(Table1[[#This Row],[Gross_Margin]]-Table1[[#This Row],[Budget_Margin]]) / ABS(Table1[[#This Row],[Budget_Margin]])
)
)</f>
        <v>7.4999999999999997E-2</v>
      </c>
      <c r="X1878" s="5" t="str">
        <f>IF(Table1[[#This Row],[Margin_Var]]&gt;=0, "Above Budget", "Below Budget")</f>
        <v>Above Budget</v>
      </c>
      <c r="Y1878" s="5">
        <f>IFERROR(Table1[[#This Row],[Gross_Margin]]/Table1[[#This Row],[Actual_Sales]],0)</f>
        <v>0.59722222222222221</v>
      </c>
      <c r="Z1878" s="5">
        <f>Table1[[#This Row],[Actual_Profit]]/Table1[[#This Row],[Actual_Sales]]</f>
        <v>0.31944444444444442</v>
      </c>
      <c r="AA1878">
        <v>20</v>
      </c>
      <c r="AB1878" s="5">
        <f>IFERROR(Table1[[#This Row],[Expenses]]/Table1[[#This Row],[Actual_Sales]],0)</f>
        <v>0.27777777777777779</v>
      </c>
      <c r="AC1878">
        <v>8</v>
      </c>
      <c r="AD1878">
        <v>862</v>
      </c>
      <c r="AE1878" s="5">
        <f>IFERROR(Table1[[#This Row],[Inventory]]/Table1[[#This Row],[Actual_Sales]],0)</f>
        <v>11.972222222222221</v>
      </c>
    </row>
    <row r="1879" spans="1:31" x14ac:dyDescent="0.25">
      <c r="A1879">
        <v>1446</v>
      </c>
      <c r="B1879">
        <v>339</v>
      </c>
      <c r="C1879">
        <v>11</v>
      </c>
      <c r="D1879" s="2">
        <v>40422</v>
      </c>
      <c r="E1879">
        <v>72</v>
      </c>
      <c r="F1879">
        <v>70</v>
      </c>
      <c r="G1879">
        <f>Table1[[#This Row],[Actual_Sales]]-Table1[[#This Row],[Budget_Sales]]</f>
        <v>2</v>
      </c>
      <c r="H1879" s="5">
        <f>IF(
Table1[[#This Row],[Budget_Sales]]=0,
"",
IF(
Table1[[#This Row],[Budget_Sales]]&gt;0,
(Table1[[#This Row],[Actual_Sales]]-Table1[[#This Row],[Budget_Sales]])/Table1[[#This Row],[Budget_Sales]],
(Table1[[#This Row],[Actual_Sales]]-Table1[[#This Row],[Budget_Sales]])/ABS(Table1[[#This Row],[Budget_Sales]])
)
)</f>
        <v>2.8571428571428571E-2</v>
      </c>
      <c r="I1879" s="5" t="str">
        <f>IF(Table1[[#This Row],[Sales_Var]]&gt;=0,"Above Budget","Below Budget")</f>
        <v>Above Budget</v>
      </c>
      <c r="J1879">
        <f>Table1[[#This Row],[Actual_Sales]]-(Table1[[#This Row],[COGS]]+Table1[[#This Row],[Expenses]])</f>
        <v>23</v>
      </c>
      <c r="K1879">
        <v>30</v>
      </c>
      <c r="L1879">
        <f>Table1[[#This Row],[Actual_Profit]]-Table1[[#This Row],[Budget_Profit]]</f>
        <v>-7</v>
      </c>
      <c r="M1879" s="5">
        <f>IF(
Table1[[#This Row],[Budget_Profit]]=0,
"",
IF(
Table1[[#This Row],[Budget_Profit]]&gt;0,
(Table1[[#This Row],[Actual_Profit]]-Table1[[#This Row],[Budget_Profit]])/Table1[[#This Row],[Budget_Profit]],
(Table1[[#This Row],[Actual_Profit]]-Table1[[#This Row],[Budget_Profit]])/ABS(Table1[[#This Row],[Budget_Profit]])
)
)</f>
        <v>-0.23333333333333334</v>
      </c>
      <c r="N1879" s="5" t="str">
        <f>IF(Table1[[#This Row],[Profit_Var]]&gt;=0, "Above Budget", "Below Budget")</f>
        <v>Below Budget</v>
      </c>
      <c r="O1879">
        <v>29</v>
      </c>
      <c r="P1879">
        <v>30</v>
      </c>
      <c r="Q1879">
        <f>Table1[[#This Row],[COGS]]-Table1[[#This Row],[Budget_COGS]]</f>
        <v>-1</v>
      </c>
      <c r="R1879" s="5">
        <f>IF(
Table1[[#This Row],[Budget_COGS]]=0,
"",
IF(
Table1[[#This Row],[Budget_COGS]]&gt;0,
(Table1[[#This Row],[Budget_COGS]]-Table1[[#This Row],[COGS]]) / Table1[[#This Row],[Budget_COGS]],
(Table1[[#This Row],[Budget_COGS]]-Table1[[#This Row],[COGS]]) / ABS(Table1[[#This Row],[Budget_COGS]])
)
)</f>
        <v>3.3333333333333333E-2</v>
      </c>
      <c r="S1879" s="5" t="str">
        <f>IF(Table1[[#This Row],[COGS _Var]]&gt;=0, "Above Budget", "Below Budget")</f>
        <v>Below Budget</v>
      </c>
      <c r="T1879">
        <f>Table1[[#This Row],[Actual_Sales]]-Table1[[#This Row],[COGS]]</f>
        <v>43</v>
      </c>
      <c r="U1879">
        <v>40</v>
      </c>
      <c r="V1879">
        <f>Table1[[#This Row],[Gross_Margin]]-Table1[[#This Row],[Budget_Margin]]</f>
        <v>3</v>
      </c>
      <c r="W1879" s="5">
        <f>IF(
Table1[[#This Row],[Budget_Margin]]=0,
"",
IF(
Table1[[#This Row],[Budget_Margin]]&gt;0,
(Table1[[#This Row],[Gross_Margin]]-Table1[[#This Row],[Budget_Margin]]) / Table1[[#This Row],[Budget_Margin]],
(Table1[[#This Row],[Gross_Margin]]-Table1[[#This Row],[Budget_Margin]]) / ABS(Table1[[#This Row],[Budget_Margin]])
)
)</f>
        <v>7.4999999999999997E-2</v>
      </c>
      <c r="X1879" s="5" t="str">
        <f>IF(Table1[[#This Row],[Margin_Var]]&gt;=0, "Above Budget", "Below Budget")</f>
        <v>Above Budget</v>
      </c>
      <c r="Y1879" s="5">
        <f>IFERROR(Table1[[#This Row],[Gross_Margin]]/Table1[[#This Row],[Actual_Sales]],0)</f>
        <v>0.59722222222222221</v>
      </c>
      <c r="Z1879" s="5">
        <f>Table1[[#This Row],[Actual_Profit]]/Table1[[#This Row],[Actual_Sales]]</f>
        <v>0.31944444444444442</v>
      </c>
      <c r="AA1879">
        <v>20</v>
      </c>
      <c r="AB1879" s="5">
        <f>IFERROR(Table1[[#This Row],[Expenses]]/Table1[[#This Row],[Actual_Sales]],0)</f>
        <v>0.27777777777777779</v>
      </c>
      <c r="AC1879">
        <v>8</v>
      </c>
      <c r="AD1879">
        <v>862</v>
      </c>
      <c r="AE1879" s="5">
        <f>IFERROR(Table1[[#This Row],[Inventory]]/Table1[[#This Row],[Actual_Sales]],0)</f>
        <v>11.972222222222221</v>
      </c>
    </row>
    <row r="1880" spans="1:31" x14ac:dyDescent="0.25">
      <c r="A1880">
        <v>707</v>
      </c>
      <c r="B1880">
        <v>985</v>
      </c>
      <c r="C1880">
        <v>8</v>
      </c>
      <c r="D1880" s="2">
        <v>40269</v>
      </c>
      <c r="E1880">
        <v>119</v>
      </c>
      <c r="F1880">
        <v>110</v>
      </c>
      <c r="G1880">
        <f>Table1[[#This Row],[Actual_Sales]]-Table1[[#This Row],[Budget_Sales]]</f>
        <v>9</v>
      </c>
      <c r="H1880" s="5">
        <f>IF(
Table1[[#This Row],[Budget_Sales]]=0,
"",
IF(
Table1[[#This Row],[Budget_Sales]]&gt;0,
(Table1[[#This Row],[Actual_Sales]]-Table1[[#This Row],[Budget_Sales]])/Table1[[#This Row],[Budget_Sales]],
(Table1[[#This Row],[Actual_Sales]]-Table1[[#This Row],[Budget_Sales]])/ABS(Table1[[#This Row],[Budget_Sales]])
)
)</f>
        <v>8.1818181818181818E-2</v>
      </c>
      <c r="I1880" s="5" t="str">
        <f>IF(Table1[[#This Row],[Sales_Var]]&gt;=0,"Above Budget","Below Budget")</f>
        <v>Above Budget</v>
      </c>
      <c r="J1880">
        <f>Table1[[#This Row],[Actual_Sales]]-(Table1[[#This Row],[COGS]]+Table1[[#This Row],[Expenses]])</f>
        <v>38</v>
      </c>
      <c r="K1880">
        <v>50</v>
      </c>
      <c r="L1880">
        <f>Table1[[#This Row],[Actual_Profit]]-Table1[[#This Row],[Budget_Profit]]</f>
        <v>-12</v>
      </c>
      <c r="M1880" s="5">
        <f>IF(
Table1[[#This Row],[Budget_Profit]]=0,
"",
IF(
Table1[[#This Row],[Budget_Profit]]&gt;0,
(Table1[[#This Row],[Actual_Profit]]-Table1[[#This Row],[Budget_Profit]])/Table1[[#This Row],[Budget_Profit]],
(Table1[[#This Row],[Actual_Profit]]-Table1[[#This Row],[Budget_Profit]])/ABS(Table1[[#This Row],[Budget_Profit]])
)
)</f>
        <v>-0.24</v>
      </c>
      <c r="N1880" s="5" t="str">
        <f>IF(Table1[[#This Row],[Profit_Var]]&gt;=0, "Above Budget", "Below Budget")</f>
        <v>Below Budget</v>
      </c>
      <c r="O1880">
        <v>52</v>
      </c>
      <c r="P1880">
        <v>40</v>
      </c>
      <c r="Q1880">
        <f>Table1[[#This Row],[COGS]]-Table1[[#This Row],[Budget_COGS]]</f>
        <v>12</v>
      </c>
      <c r="R1880" s="5">
        <f>IF(
Table1[[#This Row],[Budget_COGS]]=0,
"",
IF(
Table1[[#This Row],[Budget_COGS]]&gt;0,
(Table1[[#This Row],[Budget_COGS]]-Table1[[#This Row],[COGS]]) / Table1[[#This Row],[Budget_COGS]],
(Table1[[#This Row],[Budget_COGS]]-Table1[[#This Row],[COGS]]) / ABS(Table1[[#This Row],[Budget_COGS]])
)
)</f>
        <v>-0.3</v>
      </c>
      <c r="S1880" s="5" t="str">
        <f>IF(Table1[[#This Row],[COGS _Var]]&gt;=0, "Above Budget", "Below Budget")</f>
        <v>Above Budget</v>
      </c>
      <c r="T1880">
        <f>Table1[[#This Row],[Actual_Sales]]-Table1[[#This Row],[COGS]]</f>
        <v>67</v>
      </c>
      <c r="U1880">
        <v>70</v>
      </c>
      <c r="V1880">
        <f>Table1[[#This Row],[Gross_Margin]]-Table1[[#This Row],[Budget_Margin]]</f>
        <v>-3</v>
      </c>
      <c r="W1880" s="5">
        <f>IF(
Table1[[#This Row],[Budget_Margin]]=0,
"",
IF(
Table1[[#This Row],[Budget_Margin]]&gt;0,
(Table1[[#This Row],[Gross_Margin]]-Table1[[#This Row],[Budget_Margin]]) / Table1[[#This Row],[Budget_Margin]],
(Table1[[#This Row],[Gross_Margin]]-Table1[[#This Row],[Budget_Margin]]) / ABS(Table1[[#This Row],[Budget_Margin]])
)
)</f>
        <v>-4.2857142857142858E-2</v>
      </c>
      <c r="X1880" s="5" t="str">
        <f>IF(Table1[[#This Row],[Margin_Var]]&gt;=0, "Above Budget", "Below Budget")</f>
        <v>Below Budget</v>
      </c>
      <c r="Y1880" s="5">
        <f>IFERROR(Table1[[#This Row],[Gross_Margin]]/Table1[[#This Row],[Actual_Sales]],0)</f>
        <v>0.56302521008403361</v>
      </c>
      <c r="Z1880" s="5">
        <f>Table1[[#This Row],[Actual_Profit]]/Table1[[#This Row],[Actual_Sales]]</f>
        <v>0.31932773109243695</v>
      </c>
      <c r="AA1880">
        <v>29</v>
      </c>
      <c r="AB1880" s="5">
        <f>IFERROR(Table1[[#This Row],[Expenses]]/Table1[[#This Row],[Actual_Sales]],0)</f>
        <v>0.24369747899159663</v>
      </c>
      <c r="AC1880">
        <v>17</v>
      </c>
      <c r="AD1880">
        <v>605</v>
      </c>
      <c r="AE1880" s="5">
        <f>IFERROR(Table1[[#This Row],[Inventory]]/Table1[[#This Row],[Actual_Sales]],0)</f>
        <v>5.0840336134453779</v>
      </c>
    </row>
    <row r="1881" spans="1:31" x14ac:dyDescent="0.25">
      <c r="A1881">
        <v>435</v>
      </c>
      <c r="B1881">
        <v>561</v>
      </c>
      <c r="C1881">
        <v>2</v>
      </c>
      <c r="D1881" s="2">
        <v>40238</v>
      </c>
      <c r="E1881">
        <v>210</v>
      </c>
      <c r="F1881">
        <v>190</v>
      </c>
      <c r="G1881">
        <f>Table1[[#This Row],[Actual_Sales]]-Table1[[#This Row],[Budget_Sales]]</f>
        <v>20</v>
      </c>
      <c r="H1881" s="5">
        <f>IF(
Table1[[#This Row],[Budget_Sales]]=0,
"",
IF(
Table1[[#This Row],[Budget_Sales]]&gt;0,
(Table1[[#This Row],[Actual_Sales]]-Table1[[#This Row],[Budget_Sales]])/Table1[[#This Row],[Budget_Sales]],
(Table1[[#This Row],[Actual_Sales]]-Table1[[#This Row],[Budget_Sales]])/ABS(Table1[[#This Row],[Budget_Sales]])
)
)</f>
        <v>0.10526315789473684</v>
      </c>
      <c r="I1881" s="5" t="str">
        <f>IF(Table1[[#This Row],[Sales_Var]]&gt;=0,"Above Budget","Below Budget")</f>
        <v>Above Budget</v>
      </c>
      <c r="J1881">
        <f>Table1[[#This Row],[Actual_Sales]]-(Table1[[#This Row],[COGS]]+Table1[[#This Row],[Expenses]])</f>
        <v>67</v>
      </c>
      <c r="K1881">
        <v>70</v>
      </c>
      <c r="L1881">
        <f>Table1[[#This Row],[Actual_Profit]]-Table1[[#This Row],[Budget_Profit]]</f>
        <v>-3</v>
      </c>
      <c r="M1881" s="5">
        <f>IF(
Table1[[#This Row],[Budget_Profit]]=0,
"",
IF(
Table1[[#This Row],[Budget_Profit]]&gt;0,
(Table1[[#This Row],[Actual_Profit]]-Table1[[#This Row],[Budget_Profit]])/Table1[[#This Row],[Budget_Profit]],
(Table1[[#This Row],[Actual_Profit]]-Table1[[#This Row],[Budget_Profit]])/ABS(Table1[[#This Row],[Budget_Profit]])
)
)</f>
        <v>-4.2857142857142858E-2</v>
      </c>
      <c r="N1881" s="5" t="str">
        <f>IF(Table1[[#This Row],[Profit_Var]]&gt;=0, "Above Budget", "Below Budget")</f>
        <v>Below Budget</v>
      </c>
      <c r="O1881">
        <v>84</v>
      </c>
      <c r="P1881">
        <v>80</v>
      </c>
      <c r="Q1881">
        <f>Table1[[#This Row],[COGS]]-Table1[[#This Row],[Budget_COGS]]</f>
        <v>4</v>
      </c>
      <c r="R1881" s="5">
        <f>IF(
Table1[[#This Row],[Budget_COGS]]=0,
"",
IF(
Table1[[#This Row],[Budget_COGS]]&gt;0,
(Table1[[#This Row],[Budget_COGS]]-Table1[[#This Row],[COGS]]) / Table1[[#This Row],[Budget_COGS]],
(Table1[[#This Row],[Budget_COGS]]-Table1[[#This Row],[COGS]]) / ABS(Table1[[#This Row],[Budget_COGS]])
)
)</f>
        <v>-0.05</v>
      </c>
      <c r="S1881" s="5" t="str">
        <f>IF(Table1[[#This Row],[COGS _Var]]&gt;=0, "Above Budget", "Below Budget")</f>
        <v>Above Budget</v>
      </c>
      <c r="T1881">
        <f>Table1[[#This Row],[Actual_Sales]]-Table1[[#This Row],[COGS]]</f>
        <v>126</v>
      </c>
      <c r="U1881">
        <v>110</v>
      </c>
      <c r="V1881">
        <f>Table1[[#This Row],[Gross_Margin]]-Table1[[#This Row],[Budget_Margin]]</f>
        <v>16</v>
      </c>
      <c r="W1881" s="5">
        <f>IF(
Table1[[#This Row],[Budget_Margin]]=0,
"",
IF(
Table1[[#This Row],[Budget_Margin]]&gt;0,
(Table1[[#This Row],[Gross_Margin]]-Table1[[#This Row],[Budget_Margin]]) / Table1[[#This Row],[Budget_Margin]],
(Table1[[#This Row],[Gross_Margin]]-Table1[[#This Row],[Budget_Margin]]) / ABS(Table1[[#This Row],[Budget_Margin]])
)
)</f>
        <v>0.14545454545454545</v>
      </c>
      <c r="X1881" s="5" t="str">
        <f>IF(Table1[[#This Row],[Margin_Var]]&gt;=0, "Above Budget", "Below Budget")</f>
        <v>Above Budget</v>
      </c>
      <c r="Y1881" s="5">
        <f>IFERROR(Table1[[#This Row],[Gross_Margin]]/Table1[[#This Row],[Actual_Sales]],0)</f>
        <v>0.6</v>
      </c>
      <c r="Z1881" s="5">
        <f>Table1[[#This Row],[Actual_Profit]]/Table1[[#This Row],[Actual_Sales]]</f>
        <v>0.31904761904761902</v>
      </c>
      <c r="AA1881">
        <v>59</v>
      </c>
      <c r="AB1881" s="5">
        <f>IFERROR(Table1[[#This Row],[Expenses]]/Table1[[#This Row],[Actual_Sales]],0)</f>
        <v>0.28095238095238095</v>
      </c>
      <c r="AC1881">
        <v>27</v>
      </c>
      <c r="AD1881">
        <v>632</v>
      </c>
      <c r="AE1881" s="5">
        <f>IFERROR(Table1[[#This Row],[Inventory]]/Table1[[#This Row],[Actual_Sales]],0)</f>
        <v>3.0095238095238095</v>
      </c>
    </row>
    <row r="1882" spans="1:31" x14ac:dyDescent="0.25">
      <c r="A1882">
        <v>44</v>
      </c>
      <c r="B1882">
        <v>405</v>
      </c>
      <c r="C1882">
        <v>6</v>
      </c>
      <c r="D1882" s="2">
        <v>40179</v>
      </c>
      <c r="E1882">
        <v>210</v>
      </c>
      <c r="F1882">
        <v>180</v>
      </c>
      <c r="G1882">
        <f>Table1[[#This Row],[Actual_Sales]]-Table1[[#This Row],[Budget_Sales]]</f>
        <v>30</v>
      </c>
      <c r="H1882" s="5">
        <f>IF(
Table1[[#This Row],[Budget_Sales]]=0,
"",
IF(
Table1[[#This Row],[Budget_Sales]]&gt;0,
(Table1[[#This Row],[Actual_Sales]]-Table1[[#This Row],[Budget_Sales]])/Table1[[#This Row],[Budget_Sales]],
(Table1[[#This Row],[Actual_Sales]]-Table1[[#This Row],[Budget_Sales]])/ABS(Table1[[#This Row],[Budget_Sales]])
)
)</f>
        <v>0.16666666666666666</v>
      </c>
      <c r="I1882" s="5" t="str">
        <f>IF(Table1[[#This Row],[Sales_Var]]&gt;=0,"Above Budget","Below Budget")</f>
        <v>Above Budget</v>
      </c>
      <c r="J1882">
        <f>Table1[[#This Row],[Actual_Sales]]-(Table1[[#This Row],[COGS]]+Table1[[#This Row],[Expenses]])</f>
        <v>67</v>
      </c>
      <c r="K1882">
        <v>70</v>
      </c>
      <c r="L1882">
        <f>Table1[[#This Row],[Actual_Profit]]-Table1[[#This Row],[Budget_Profit]]</f>
        <v>-3</v>
      </c>
      <c r="M1882" s="5">
        <f>IF(
Table1[[#This Row],[Budget_Profit]]=0,
"",
IF(
Table1[[#This Row],[Budget_Profit]]&gt;0,
(Table1[[#This Row],[Actual_Profit]]-Table1[[#This Row],[Budget_Profit]])/Table1[[#This Row],[Budget_Profit]],
(Table1[[#This Row],[Actual_Profit]]-Table1[[#This Row],[Budget_Profit]])/ABS(Table1[[#This Row],[Budget_Profit]])
)
)</f>
        <v>-4.2857142857142858E-2</v>
      </c>
      <c r="N1882" s="5" t="str">
        <f>IF(Table1[[#This Row],[Profit_Var]]&gt;=0, "Above Budget", "Below Budget")</f>
        <v>Below Budget</v>
      </c>
      <c r="O1882">
        <v>84</v>
      </c>
      <c r="P1882">
        <v>70</v>
      </c>
      <c r="Q1882">
        <f>Table1[[#This Row],[COGS]]-Table1[[#This Row],[Budget_COGS]]</f>
        <v>14</v>
      </c>
      <c r="R1882" s="5">
        <f>IF(
Table1[[#This Row],[Budget_COGS]]=0,
"",
IF(
Table1[[#This Row],[Budget_COGS]]&gt;0,
(Table1[[#This Row],[Budget_COGS]]-Table1[[#This Row],[COGS]]) / Table1[[#This Row],[Budget_COGS]],
(Table1[[#This Row],[Budget_COGS]]-Table1[[#This Row],[COGS]]) / ABS(Table1[[#This Row],[Budget_COGS]])
)
)</f>
        <v>-0.2</v>
      </c>
      <c r="S1882" s="5" t="str">
        <f>IF(Table1[[#This Row],[COGS _Var]]&gt;=0, "Above Budget", "Below Budget")</f>
        <v>Above Budget</v>
      </c>
      <c r="T1882">
        <f>Table1[[#This Row],[Actual_Sales]]-Table1[[#This Row],[COGS]]</f>
        <v>126</v>
      </c>
      <c r="U1882">
        <v>110</v>
      </c>
      <c r="V1882">
        <f>Table1[[#This Row],[Gross_Margin]]-Table1[[#This Row],[Budget_Margin]]</f>
        <v>16</v>
      </c>
      <c r="W1882" s="5">
        <f>IF(
Table1[[#This Row],[Budget_Margin]]=0,
"",
IF(
Table1[[#This Row],[Budget_Margin]]&gt;0,
(Table1[[#This Row],[Gross_Margin]]-Table1[[#This Row],[Budget_Margin]]) / Table1[[#This Row],[Budget_Margin]],
(Table1[[#This Row],[Gross_Margin]]-Table1[[#This Row],[Budget_Margin]]) / ABS(Table1[[#This Row],[Budget_Margin]])
)
)</f>
        <v>0.14545454545454545</v>
      </c>
      <c r="X1882" s="5" t="str">
        <f>IF(Table1[[#This Row],[Margin_Var]]&gt;=0, "Above Budget", "Below Budget")</f>
        <v>Above Budget</v>
      </c>
      <c r="Y1882" s="5">
        <f>IFERROR(Table1[[#This Row],[Gross_Margin]]/Table1[[#This Row],[Actual_Sales]],0)</f>
        <v>0.6</v>
      </c>
      <c r="Z1882" s="5">
        <f>Table1[[#This Row],[Actual_Profit]]/Table1[[#This Row],[Actual_Sales]]</f>
        <v>0.31904761904761902</v>
      </c>
      <c r="AA1882">
        <v>59</v>
      </c>
      <c r="AB1882" s="5">
        <f>IFERROR(Table1[[#This Row],[Expenses]]/Table1[[#This Row],[Actual_Sales]],0)</f>
        <v>0.28095238095238095</v>
      </c>
      <c r="AC1882">
        <v>27</v>
      </c>
      <c r="AD1882">
        <v>651</v>
      </c>
      <c r="AE1882" s="5">
        <f>IFERROR(Table1[[#This Row],[Inventory]]/Table1[[#This Row],[Actual_Sales]],0)</f>
        <v>3.1</v>
      </c>
    </row>
    <row r="1883" spans="1:31" x14ac:dyDescent="0.25">
      <c r="A1883">
        <v>3734</v>
      </c>
      <c r="B1883">
        <v>262</v>
      </c>
      <c r="C1883">
        <v>5</v>
      </c>
      <c r="D1883" s="2">
        <v>40817</v>
      </c>
      <c r="E1883">
        <v>185</v>
      </c>
      <c r="F1883">
        <v>250</v>
      </c>
      <c r="G1883">
        <f>Table1[[#This Row],[Actual_Sales]]-Table1[[#This Row],[Budget_Sales]]</f>
        <v>-65</v>
      </c>
      <c r="H1883" s="5">
        <f>IF(
Table1[[#This Row],[Budget_Sales]]=0,
"",
IF(
Table1[[#This Row],[Budget_Sales]]&gt;0,
(Table1[[#This Row],[Actual_Sales]]-Table1[[#This Row],[Budget_Sales]])/Table1[[#This Row],[Budget_Sales]],
(Table1[[#This Row],[Actual_Sales]]-Table1[[#This Row],[Budget_Sales]])/ABS(Table1[[#This Row],[Budget_Sales]])
)
)</f>
        <v>-0.26</v>
      </c>
      <c r="I1883" s="5" t="str">
        <f>IF(Table1[[#This Row],[Sales_Var]]&gt;=0,"Above Budget","Below Budget")</f>
        <v>Below Budget</v>
      </c>
      <c r="J1883">
        <f>Table1[[#This Row],[Actual_Sales]]-(Table1[[#This Row],[COGS]]+Table1[[#This Row],[Expenses]])</f>
        <v>59</v>
      </c>
      <c r="K1883">
        <v>120</v>
      </c>
      <c r="L1883">
        <f>Table1[[#This Row],[Actual_Profit]]-Table1[[#This Row],[Budget_Profit]]</f>
        <v>-61</v>
      </c>
      <c r="M1883" s="5">
        <f>IF(
Table1[[#This Row],[Budget_Profit]]=0,
"",
IF(
Table1[[#This Row],[Budget_Profit]]&gt;0,
(Table1[[#This Row],[Actual_Profit]]-Table1[[#This Row],[Budget_Profit]])/Table1[[#This Row],[Budget_Profit]],
(Table1[[#This Row],[Actual_Profit]]-Table1[[#This Row],[Budget_Profit]])/ABS(Table1[[#This Row],[Budget_Profit]])
)
)</f>
        <v>-0.5083333333333333</v>
      </c>
      <c r="N1883" s="5" t="str">
        <f>IF(Table1[[#This Row],[Profit_Var]]&gt;=0, "Above Budget", "Below Budget")</f>
        <v>Below Budget</v>
      </c>
      <c r="O1883">
        <v>80</v>
      </c>
      <c r="P1883">
        <v>110</v>
      </c>
      <c r="Q1883">
        <f>Table1[[#This Row],[COGS]]-Table1[[#This Row],[Budget_COGS]]</f>
        <v>-30</v>
      </c>
      <c r="R1883" s="5">
        <f>IF(
Table1[[#This Row],[Budget_COGS]]=0,
"",
IF(
Table1[[#This Row],[Budget_COGS]]&gt;0,
(Table1[[#This Row],[Budget_COGS]]-Table1[[#This Row],[COGS]]) / Table1[[#This Row],[Budget_COGS]],
(Table1[[#This Row],[Budget_COGS]]-Table1[[#This Row],[COGS]]) / ABS(Table1[[#This Row],[Budget_COGS]])
)
)</f>
        <v>0.27272727272727271</v>
      </c>
      <c r="S1883" s="5" t="str">
        <f>IF(Table1[[#This Row],[COGS _Var]]&gt;=0, "Above Budget", "Below Budget")</f>
        <v>Below Budget</v>
      </c>
      <c r="T1883">
        <f>Table1[[#This Row],[Actual_Sales]]-Table1[[#This Row],[COGS]]</f>
        <v>105</v>
      </c>
      <c r="U1883">
        <v>140</v>
      </c>
      <c r="V1883">
        <f>Table1[[#This Row],[Gross_Margin]]-Table1[[#This Row],[Budget_Margin]]</f>
        <v>-35</v>
      </c>
      <c r="W1883" s="5">
        <f>IF(
Table1[[#This Row],[Budget_Margin]]=0,
"",
IF(
Table1[[#This Row],[Budget_Margin]]&gt;0,
(Table1[[#This Row],[Gross_Margin]]-Table1[[#This Row],[Budget_Margin]]) / Table1[[#This Row],[Budget_Margin]],
(Table1[[#This Row],[Gross_Margin]]-Table1[[#This Row],[Budget_Margin]]) / ABS(Table1[[#This Row],[Budget_Margin]])
)
)</f>
        <v>-0.25</v>
      </c>
      <c r="X1883" s="5" t="str">
        <f>IF(Table1[[#This Row],[Margin_Var]]&gt;=0, "Above Budget", "Below Budget")</f>
        <v>Below Budget</v>
      </c>
      <c r="Y1883" s="5">
        <f>IFERROR(Table1[[#This Row],[Gross_Margin]]/Table1[[#This Row],[Actual_Sales]],0)</f>
        <v>0.56756756756756754</v>
      </c>
      <c r="Z1883" s="5">
        <f>Table1[[#This Row],[Actual_Profit]]/Table1[[#This Row],[Actual_Sales]]</f>
        <v>0.31891891891891894</v>
      </c>
      <c r="AA1883">
        <v>46</v>
      </c>
      <c r="AB1883" s="5">
        <f>IFERROR(Table1[[#This Row],[Expenses]]/Table1[[#This Row],[Actual_Sales]],0)</f>
        <v>0.24864864864864866</v>
      </c>
      <c r="AC1883">
        <v>24</v>
      </c>
      <c r="AD1883">
        <v>1055</v>
      </c>
      <c r="AE1883" s="5">
        <f>IFERROR(Table1[[#This Row],[Inventory]]/Table1[[#This Row],[Actual_Sales]],0)</f>
        <v>5.7027027027027026</v>
      </c>
    </row>
    <row r="1884" spans="1:31" x14ac:dyDescent="0.25">
      <c r="A1884">
        <v>3749</v>
      </c>
      <c r="B1884">
        <v>360</v>
      </c>
      <c r="C1884">
        <v>6</v>
      </c>
      <c r="D1884" s="2">
        <v>40817</v>
      </c>
      <c r="E1884">
        <v>185</v>
      </c>
      <c r="F1884">
        <v>150</v>
      </c>
      <c r="G1884">
        <f>Table1[[#This Row],[Actual_Sales]]-Table1[[#This Row],[Budget_Sales]]</f>
        <v>35</v>
      </c>
      <c r="H1884" s="5">
        <f>IF(
Table1[[#This Row],[Budget_Sales]]=0,
"",
IF(
Table1[[#This Row],[Budget_Sales]]&gt;0,
(Table1[[#This Row],[Actual_Sales]]-Table1[[#This Row],[Budget_Sales]])/Table1[[#This Row],[Budget_Sales]],
(Table1[[#This Row],[Actual_Sales]]-Table1[[#This Row],[Budget_Sales]])/ABS(Table1[[#This Row],[Budget_Sales]])
)
)</f>
        <v>0.23333333333333334</v>
      </c>
      <c r="I1884" s="5" t="str">
        <f>IF(Table1[[#This Row],[Sales_Var]]&gt;=0,"Above Budget","Below Budget")</f>
        <v>Above Budget</v>
      </c>
      <c r="J1884">
        <f>Table1[[#This Row],[Actual_Sales]]-(Table1[[#This Row],[COGS]]+Table1[[#This Row],[Expenses]])</f>
        <v>59</v>
      </c>
      <c r="K1884">
        <v>80</v>
      </c>
      <c r="L1884">
        <f>Table1[[#This Row],[Actual_Profit]]-Table1[[#This Row],[Budget_Profit]]</f>
        <v>-21</v>
      </c>
      <c r="M1884" s="5">
        <f>IF(
Table1[[#This Row],[Budget_Profit]]=0,
"",
IF(
Table1[[#This Row],[Budget_Profit]]&gt;0,
(Table1[[#This Row],[Actual_Profit]]-Table1[[#This Row],[Budget_Profit]])/Table1[[#This Row],[Budget_Profit]],
(Table1[[#This Row],[Actual_Profit]]-Table1[[#This Row],[Budget_Profit]])/ABS(Table1[[#This Row],[Budget_Profit]])
)
)</f>
        <v>-0.26250000000000001</v>
      </c>
      <c r="N1884" s="5" t="str">
        <f>IF(Table1[[#This Row],[Profit_Var]]&gt;=0, "Above Budget", "Below Budget")</f>
        <v>Below Budget</v>
      </c>
      <c r="O1884">
        <v>80</v>
      </c>
      <c r="P1884">
        <v>60</v>
      </c>
      <c r="Q1884">
        <f>Table1[[#This Row],[COGS]]-Table1[[#This Row],[Budget_COGS]]</f>
        <v>20</v>
      </c>
      <c r="R1884" s="5">
        <f>IF(
Table1[[#This Row],[Budget_COGS]]=0,
"",
IF(
Table1[[#This Row],[Budget_COGS]]&gt;0,
(Table1[[#This Row],[Budget_COGS]]-Table1[[#This Row],[COGS]]) / Table1[[#This Row],[Budget_COGS]],
(Table1[[#This Row],[Budget_COGS]]-Table1[[#This Row],[COGS]]) / ABS(Table1[[#This Row],[Budget_COGS]])
)
)</f>
        <v>-0.33333333333333331</v>
      </c>
      <c r="S1884" s="5" t="str">
        <f>IF(Table1[[#This Row],[COGS _Var]]&gt;=0, "Above Budget", "Below Budget")</f>
        <v>Above Budget</v>
      </c>
      <c r="T1884">
        <f>Table1[[#This Row],[Actual_Sales]]-Table1[[#This Row],[COGS]]</f>
        <v>105</v>
      </c>
      <c r="U1884">
        <v>90</v>
      </c>
      <c r="V1884">
        <f>Table1[[#This Row],[Gross_Margin]]-Table1[[#This Row],[Budget_Margin]]</f>
        <v>15</v>
      </c>
      <c r="W1884" s="5">
        <f>IF(
Table1[[#This Row],[Budget_Margin]]=0,
"",
IF(
Table1[[#This Row],[Budget_Margin]]&gt;0,
(Table1[[#This Row],[Gross_Margin]]-Table1[[#This Row],[Budget_Margin]]) / Table1[[#This Row],[Budget_Margin]],
(Table1[[#This Row],[Gross_Margin]]-Table1[[#This Row],[Budget_Margin]]) / ABS(Table1[[#This Row],[Budget_Margin]])
)
)</f>
        <v>0.16666666666666666</v>
      </c>
      <c r="X1884" s="5" t="str">
        <f>IF(Table1[[#This Row],[Margin_Var]]&gt;=0, "Above Budget", "Below Budget")</f>
        <v>Above Budget</v>
      </c>
      <c r="Y1884" s="5">
        <f>IFERROR(Table1[[#This Row],[Gross_Margin]]/Table1[[#This Row],[Actual_Sales]],0)</f>
        <v>0.56756756756756754</v>
      </c>
      <c r="Z1884" s="5">
        <f>Table1[[#This Row],[Actual_Profit]]/Table1[[#This Row],[Actual_Sales]]</f>
        <v>0.31891891891891894</v>
      </c>
      <c r="AA1884">
        <v>46</v>
      </c>
      <c r="AB1884" s="5">
        <f>IFERROR(Table1[[#This Row],[Expenses]]/Table1[[#This Row],[Actual_Sales]],0)</f>
        <v>0.24864864864864866</v>
      </c>
      <c r="AC1884">
        <v>24</v>
      </c>
      <c r="AD1884">
        <v>1055</v>
      </c>
      <c r="AE1884" s="5">
        <f>IFERROR(Table1[[#This Row],[Inventory]]/Table1[[#This Row],[Actual_Sales]],0)</f>
        <v>5.7027027027027026</v>
      </c>
    </row>
    <row r="1885" spans="1:31" x14ac:dyDescent="0.25">
      <c r="A1885">
        <v>3871</v>
      </c>
      <c r="B1885">
        <v>904</v>
      </c>
      <c r="C1885">
        <v>10</v>
      </c>
      <c r="D1885" s="2">
        <v>40817</v>
      </c>
      <c r="E1885">
        <v>185</v>
      </c>
      <c r="F1885">
        <v>90</v>
      </c>
      <c r="G1885">
        <f>Table1[[#This Row],[Actual_Sales]]-Table1[[#This Row],[Budget_Sales]]</f>
        <v>95</v>
      </c>
      <c r="H1885" s="5">
        <f>IF(
Table1[[#This Row],[Budget_Sales]]=0,
"",
IF(
Table1[[#This Row],[Budget_Sales]]&gt;0,
(Table1[[#This Row],[Actual_Sales]]-Table1[[#This Row],[Budget_Sales]])/Table1[[#This Row],[Budget_Sales]],
(Table1[[#This Row],[Actual_Sales]]-Table1[[#This Row],[Budget_Sales]])/ABS(Table1[[#This Row],[Budget_Sales]])
)
)</f>
        <v>1.0555555555555556</v>
      </c>
      <c r="I1885" s="5" t="str">
        <f>IF(Table1[[#This Row],[Sales_Var]]&gt;=0,"Above Budget","Below Budget")</f>
        <v>Above Budget</v>
      </c>
      <c r="J1885">
        <f>Table1[[#This Row],[Actual_Sales]]-(Table1[[#This Row],[COGS]]+Table1[[#This Row],[Expenses]])</f>
        <v>59</v>
      </c>
      <c r="K1885">
        <v>40</v>
      </c>
      <c r="L1885">
        <f>Table1[[#This Row],[Actual_Profit]]-Table1[[#This Row],[Budget_Profit]]</f>
        <v>19</v>
      </c>
      <c r="M1885" s="5">
        <f>IF(
Table1[[#This Row],[Budget_Profit]]=0,
"",
IF(
Table1[[#This Row],[Budget_Profit]]&gt;0,
(Table1[[#This Row],[Actual_Profit]]-Table1[[#This Row],[Budget_Profit]])/Table1[[#This Row],[Budget_Profit]],
(Table1[[#This Row],[Actual_Profit]]-Table1[[#This Row],[Budget_Profit]])/ABS(Table1[[#This Row],[Budget_Profit]])
)
)</f>
        <v>0.47499999999999998</v>
      </c>
      <c r="N1885" s="5" t="str">
        <f>IF(Table1[[#This Row],[Profit_Var]]&gt;=0, "Above Budget", "Below Budget")</f>
        <v>Above Budget</v>
      </c>
      <c r="O1885">
        <v>80</v>
      </c>
      <c r="P1885">
        <v>40</v>
      </c>
      <c r="Q1885">
        <f>Table1[[#This Row],[COGS]]-Table1[[#This Row],[Budget_COGS]]</f>
        <v>40</v>
      </c>
      <c r="R1885" s="5">
        <f>IF(
Table1[[#This Row],[Budget_COGS]]=0,
"",
IF(
Table1[[#This Row],[Budget_COGS]]&gt;0,
(Table1[[#This Row],[Budget_COGS]]-Table1[[#This Row],[COGS]]) / Table1[[#This Row],[Budget_COGS]],
(Table1[[#This Row],[Budget_COGS]]-Table1[[#This Row],[COGS]]) / ABS(Table1[[#This Row],[Budget_COGS]])
)
)</f>
        <v>-1</v>
      </c>
      <c r="S1885" s="5" t="str">
        <f>IF(Table1[[#This Row],[COGS _Var]]&gt;=0, "Above Budget", "Below Budget")</f>
        <v>Above Budget</v>
      </c>
      <c r="T1885">
        <f>Table1[[#This Row],[Actual_Sales]]-Table1[[#This Row],[COGS]]</f>
        <v>105</v>
      </c>
      <c r="U1885">
        <v>50</v>
      </c>
      <c r="V1885">
        <f>Table1[[#This Row],[Gross_Margin]]-Table1[[#This Row],[Budget_Margin]]</f>
        <v>55</v>
      </c>
      <c r="W1885" s="5">
        <f>IF(
Table1[[#This Row],[Budget_Margin]]=0,
"",
IF(
Table1[[#This Row],[Budget_Margin]]&gt;0,
(Table1[[#This Row],[Gross_Margin]]-Table1[[#This Row],[Budget_Margin]]) / Table1[[#This Row],[Budget_Margin]],
(Table1[[#This Row],[Gross_Margin]]-Table1[[#This Row],[Budget_Margin]]) / ABS(Table1[[#This Row],[Budget_Margin]])
)
)</f>
        <v>1.1000000000000001</v>
      </c>
      <c r="X1885" s="5" t="str">
        <f>IF(Table1[[#This Row],[Margin_Var]]&gt;=0, "Above Budget", "Below Budget")</f>
        <v>Above Budget</v>
      </c>
      <c r="Y1885" s="5">
        <f>IFERROR(Table1[[#This Row],[Gross_Margin]]/Table1[[#This Row],[Actual_Sales]],0)</f>
        <v>0.56756756756756754</v>
      </c>
      <c r="Z1885" s="5">
        <f>Table1[[#This Row],[Actual_Profit]]/Table1[[#This Row],[Actual_Sales]]</f>
        <v>0.31891891891891894</v>
      </c>
      <c r="AA1885">
        <v>46</v>
      </c>
      <c r="AB1885" s="5">
        <f>IFERROR(Table1[[#This Row],[Expenses]]/Table1[[#This Row],[Actual_Sales]],0)</f>
        <v>0.24864864864864866</v>
      </c>
      <c r="AC1885">
        <v>24</v>
      </c>
      <c r="AD1885">
        <v>1055</v>
      </c>
      <c r="AE1885" s="5">
        <f>IFERROR(Table1[[#This Row],[Inventory]]/Table1[[#This Row],[Actual_Sales]],0)</f>
        <v>5.7027027027027026</v>
      </c>
    </row>
    <row r="1886" spans="1:31" x14ac:dyDescent="0.25">
      <c r="A1886">
        <v>1061</v>
      </c>
      <c r="B1886">
        <v>971</v>
      </c>
      <c r="C1886">
        <v>8</v>
      </c>
      <c r="D1886" s="2">
        <v>40330</v>
      </c>
      <c r="E1886">
        <v>69</v>
      </c>
      <c r="F1886">
        <v>60</v>
      </c>
      <c r="G1886">
        <f>Table1[[#This Row],[Actual_Sales]]-Table1[[#This Row],[Budget_Sales]]</f>
        <v>9</v>
      </c>
      <c r="H1886" s="5">
        <f>IF(
Table1[[#This Row],[Budget_Sales]]=0,
"",
IF(
Table1[[#This Row],[Budget_Sales]]&gt;0,
(Table1[[#This Row],[Actual_Sales]]-Table1[[#This Row],[Budget_Sales]])/Table1[[#This Row],[Budget_Sales]],
(Table1[[#This Row],[Actual_Sales]]-Table1[[#This Row],[Budget_Sales]])/ABS(Table1[[#This Row],[Budget_Sales]])
)
)</f>
        <v>0.15</v>
      </c>
      <c r="I1886" s="5" t="str">
        <f>IF(Table1[[#This Row],[Sales_Var]]&gt;=0,"Above Budget","Below Budget")</f>
        <v>Above Budget</v>
      </c>
      <c r="J1886">
        <f>Table1[[#This Row],[Actual_Sales]]-(Table1[[#This Row],[COGS]]+Table1[[#This Row],[Expenses]])</f>
        <v>22</v>
      </c>
      <c r="K1886">
        <v>40</v>
      </c>
      <c r="L1886">
        <f>Table1[[#This Row],[Actual_Profit]]-Table1[[#This Row],[Budget_Profit]]</f>
        <v>-18</v>
      </c>
      <c r="M1886" s="5">
        <f>IF(
Table1[[#This Row],[Budget_Profit]]=0,
"",
IF(
Table1[[#This Row],[Budget_Profit]]&gt;0,
(Table1[[#This Row],[Actual_Profit]]-Table1[[#This Row],[Budget_Profit]])/Table1[[#This Row],[Budget_Profit]],
(Table1[[#This Row],[Actual_Profit]]-Table1[[#This Row],[Budget_Profit]])/ABS(Table1[[#This Row],[Budget_Profit]])
)
)</f>
        <v>-0.45</v>
      </c>
      <c r="N1886" s="5" t="str">
        <f>IF(Table1[[#This Row],[Profit_Var]]&gt;=0, "Above Budget", "Below Budget")</f>
        <v>Below Budget</v>
      </c>
      <c r="O1886">
        <v>28</v>
      </c>
      <c r="P1886">
        <v>20</v>
      </c>
      <c r="Q1886">
        <f>Table1[[#This Row],[COGS]]-Table1[[#This Row],[Budget_COGS]]</f>
        <v>8</v>
      </c>
      <c r="R1886" s="5">
        <f>IF(
Table1[[#This Row],[Budget_COGS]]=0,
"",
IF(
Table1[[#This Row],[Budget_COGS]]&gt;0,
(Table1[[#This Row],[Budget_COGS]]-Table1[[#This Row],[COGS]]) / Table1[[#This Row],[Budget_COGS]],
(Table1[[#This Row],[Budget_COGS]]-Table1[[#This Row],[COGS]]) / ABS(Table1[[#This Row],[Budget_COGS]])
)
)</f>
        <v>-0.4</v>
      </c>
      <c r="S1886" s="5" t="str">
        <f>IF(Table1[[#This Row],[COGS _Var]]&gt;=0, "Above Budget", "Below Budget")</f>
        <v>Above Budget</v>
      </c>
      <c r="T1886">
        <f>Table1[[#This Row],[Actual_Sales]]-Table1[[#This Row],[COGS]]</f>
        <v>41</v>
      </c>
      <c r="U1886">
        <v>40</v>
      </c>
      <c r="V1886">
        <f>Table1[[#This Row],[Gross_Margin]]-Table1[[#This Row],[Budget_Margin]]</f>
        <v>1</v>
      </c>
      <c r="W1886" s="5">
        <f>IF(
Table1[[#This Row],[Budget_Margin]]=0,
"",
IF(
Table1[[#This Row],[Budget_Margin]]&gt;0,
(Table1[[#This Row],[Gross_Margin]]-Table1[[#This Row],[Budget_Margin]]) / Table1[[#This Row],[Budget_Margin]],
(Table1[[#This Row],[Gross_Margin]]-Table1[[#This Row],[Budget_Margin]]) / ABS(Table1[[#This Row],[Budget_Margin]])
)
)</f>
        <v>2.5000000000000001E-2</v>
      </c>
      <c r="X1886" s="5" t="str">
        <f>IF(Table1[[#This Row],[Margin_Var]]&gt;=0, "Above Budget", "Below Budget")</f>
        <v>Above Budget</v>
      </c>
      <c r="Y1886" s="5">
        <f>IFERROR(Table1[[#This Row],[Gross_Margin]]/Table1[[#This Row],[Actual_Sales]],0)</f>
        <v>0.59420289855072461</v>
      </c>
      <c r="Z1886" s="5">
        <f>Table1[[#This Row],[Actual_Profit]]/Table1[[#This Row],[Actual_Sales]]</f>
        <v>0.3188405797101449</v>
      </c>
      <c r="AA1886">
        <v>19</v>
      </c>
      <c r="AB1886" s="5">
        <f>IFERROR(Table1[[#This Row],[Expenses]]/Table1[[#This Row],[Actual_Sales]],0)</f>
        <v>0.27536231884057971</v>
      </c>
      <c r="AC1886">
        <v>7</v>
      </c>
      <c r="AD1886">
        <v>816</v>
      </c>
      <c r="AE1886" s="5">
        <f>IFERROR(Table1[[#This Row],[Inventory]]/Table1[[#This Row],[Actual_Sales]],0)</f>
        <v>11.826086956521738</v>
      </c>
    </row>
    <row r="1887" spans="1:31" x14ac:dyDescent="0.25">
      <c r="A1887">
        <v>1752</v>
      </c>
      <c r="B1887">
        <v>918</v>
      </c>
      <c r="C1887">
        <v>3</v>
      </c>
      <c r="D1887" s="2">
        <v>40452</v>
      </c>
      <c r="E1887">
        <v>66</v>
      </c>
      <c r="F1887">
        <v>90</v>
      </c>
      <c r="G1887">
        <f>Table1[[#This Row],[Actual_Sales]]-Table1[[#This Row],[Budget_Sales]]</f>
        <v>-24</v>
      </c>
      <c r="H1887" s="5">
        <f>IF(
Table1[[#This Row],[Budget_Sales]]=0,
"",
IF(
Table1[[#This Row],[Budget_Sales]]&gt;0,
(Table1[[#This Row],[Actual_Sales]]-Table1[[#This Row],[Budget_Sales]])/Table1[[#This Row],[Budget_Sales]],
(Table1[[#This Row],[Actual_Sales]]-Table1[[#This Row],[Budget_Sales]])/ABS(Table1[[#This Row],[Budget_Sales]])
)
)</f>
        <v>-0.26666666666666666</v>
      </c>
      <c r="I1887" s="5" t="str">
        <f>IF(Table1[[#This Row],[Sales_Var]]&gt;=0,"Above Budget","Below Budget")</f>
        <v>Below Budget</v>
      </c>
      <c r="J1887">
        <f>Table1[[#This Row],[Actual_Sales]]-(Table1[[#This Row],[COGS]]+Table1[[#This Row],[Expenses]])</f>
        <v>21</v>
      </c>
      <c r="K1887">
        <v>60</v>
      </c>
      <c r="L1887">
        <f>Table1[[#This Row],[Actual_Profit]]-Table1[[#This Row],[Budget_Profit]]</f>
        <v>-39</v>
      </c>
      <c r="M1887" s="5">
        <f>IF(
Table1[[#This Row],[Budget_Profit]]=0,
"",
IF(
Table1[[#This Row],[Budget_Profit]]&gt;0,
(Table1[[#This Row],[Actual_Profit]]-Table1[[#This Row],[Budget_Profit]])/Table1[[#This Row],[Budget_Profit]],
(Table1[[#This Row],[Actual_Profit]]-Table1[[#This Row],[Budget_Profit]])/ABS(Table1[[#This Row],[Budget_Profit]])
)
)</f>
        <v>-0.65</v>
      </c>
      <c r="N1887" s="5" t="str">
        <f>IF(Table1[[#This Row],[Profit_Var]]&gt;=0, "Above Budget", "Below Budget")</f>
        <v>Below Budget</v>
      </c>
      <c r="O1887">
        <v>27</v>
      </c>
      <c r="P1887">
        <v>30</v>
      </c>
      <c r="Q1887">
        <f>Table1[[#This Row],[COGS]]-Table1[[#This Row],[Budget_COGS]]</f>
        <v>-3</v>
      </c>
      <c r="R1887" s="5">
        <f>IF(
Table1[[#This Row],[Budget_COGS]]=0,
"",
IF(
Table1[[#This Row],[Budget_COGS]]&gt;0,
(Table1[[#This Row],[Budget_COGS]]-Table1[[#This Row],[COGS]]) / Table1[[#This Row],[Budget_COGS]],
(Table1[[#This Row],[Budget_COGS]]-Table1[[#This Row],[COGS]]) / ABS(Table1[[#This Row],[Budget_COGS]])
)
)</f>
        <v>0.1</v>
      </c>
      <c r="S1887" s="5" t="str">
        <f>IF(Table1[[#This Row],[COGS _Var]]&gt;=0, "Above Budget", "Below Budget")</f>
        <v>Below Budget</v>
      </c>
      <c r="T1887">
        <f>Table1[[#This Row],[Actual_Sales]]-Table1[[#This Row],[COGS]]</f>
        <v>39</v>
      </c>
      <c r="U1887">
        <v>60</v>
      </c>
      <c r="V1887">
        <f>Table1[[#This Row],[Gross_Margin]]-Table1[[#This Row],[Budget_Margin]]</f>
        <v>-21</v>
      </c>
      <c r="W1887" s="5">
        <f>IF(
Table1[[#This Row],[Budget_Margin]]=0,
"",
IF(
Table1[[#This Row],[Budget_Margin]]&gt;0,
(Table1[[#This Row],[Gross_Margin]]-Table1[[#This Row],[Budget_Margin]]) / Table1[[#This Row],[Budget_Margin]],
(Table1[[#This Row],[Gross_Margin]]-Table1[[#This Row],[Budget_Margin]]) / ABS(Table1[[#This Row],[Budget_Margin]])
)
)</f>
        <v>-0.35</v>
      </c>
      <c r="X1887" s="5" t="str">
        <f>IF(Table1[[#This Row],[Margin_Var]]&gt;=0, "Above Budget", "Below Budget")</f>
        <v>Below Budget</v>
      </c>
      <c r="Y1887" s="5">
        <f>IFERROR(Table1[[#This Row],[Gross_Margin]]/Table1[[#This Row],[Actual_Sales]],0)</f>
        <v>0.59090909090909094</v>
      </c>
      <c r="Z1887" s="5">
        <f>Table1[[#This Row],[Actual_Profit]]/Table1[[#This Row],[Actual_Sales]]</f>
        <v>0.31818181818181818</v>
      </c>
      <c r="AA1887">
        <v>18</v>
      </c>
      <c r="AB1887" s="5">
        <f>IFERROR(Table1[[#This Row],[Expenses]]/Table1[[#This Row],[Actual_Sales]],0)</f>
        <v>0.27272727272727271</v>
      </c>
      <c r="AC1887">
        <v>7</v>
      </c>
      <c r="AD1887">
        <v>859</v>
      </c>
      <c r="AE1887" s="5">
        <f>IFERROR(Table1[[#This Row],[Inventory]]/Table1[[#This Row],[Actual_Sales]],0)</f>
        <v>13.015151515151516</v>
      </c>
    </row>
    <row r="1888" spans="1:31" x14ac:dyDescent="0.25">
      <c r="A1888">
        <v>230</v>
      </c>
      <c r="B1888">
        <v>475</v>
      </c>
      <c r="C1888">
        <v>13</v>
      </c>
      <c r="D1888" s="2">
        <v>40210</v>
      </c>
      <c r="E1888">
        <v>66</v>
      </c>
      <c r="F1888">
        <v>70</v>
      </c>
      <c r="G1888">
        <f>Table1[[#This Row],[Actual_Sales]]-Table1[[#This Row],[Budget_Sales]]</f>
        <v>-4</v>
      </c>
      <c r="H1888" s="5">
        <f>IF(
Table1[[#This Row],[Budget_Sales]]=0,
"",
IF(
Table1[[#This Row],[Budget_Sales]]&gt;0,
(Table1[[#This Row],[Actual_Sales]]-Table1[[#This Row],[Budget_Sales]])/Table1[[#This Row],[Budget_Sales]],
(Table1[[#This Row],[Actual_Sales]]-Table1[[#This Row],[Budget_Sales]])/ABS(Table1[[#This Row],[Budget_Sales]])
)
)</f>
        <v>-5.7142857142857141E-2</v>
      </c>
      <c r="I1888" s="5" t="str">
        <f>IF(Table1[[#This Row],[Sales_Var]]&gt;=0,"Above Budget","Below Budget")</f>
        <v>Below Budget</v>
      </c>
      <c r="J1888">
        <f>Table1[[#This Row],[Actual_Sales]]-(Table1[[#This Row],[COGS]]+Table1[[#This Row],[Expenses]])</f>
        <v>21</v>
      </c>
      <c r="K1888">
        <v>40</v>
      </c>
      <c r="L1888">
        <f>Table1[[#This Row],[Actual_Profit]]-Table1[[#This Row],[Budget_Profit]]</f>
        <v>-19</v>
      </c>
      <c r="M1888" s="5">
        <f>IF(
Table1[[#This Row],[Budget_Profit]]=0,
"",
IF(
Table1[[#This Row],[Budget_Profit]]&gt;0,
(Table1[[#This Row],[Actual_Profit]]-Table1[[#This Row],[Budget_Profit]])/Table1[[#This Row],[Budget_Profit]],
(Table1[[#This Row],[Actual_Profit]]-Table1[[#This Row],[Budget_Profit]])/ABS(Table1[[#This Row],[Budget_Profit]])
)
)</f>
        <v>-0.47499999999999998</v>
      </c>
      <c r="N1888" s="5" t="str">
        <f>IF(Table1[[#This Row],[Profit_Var]]&gt;=0, "Above Budget", "Below Budget")</f>
        <v>Below Budget</v>
      </c>
      <c r="O1888">
        <v>27</v>
      </c>
      <c r="P1888">
        <v>20</v>
      </c>
      <c r="Q1888">
        <f>Table1[[#This Row],[COGS]]-Table1[[#This Row],[Budget_COGS]]</f>
        <v>7</v>
      </c>
      <c r="R1888" s="5">
        <f>IF(
Table1[[#This Row],[Budget_COGS]]=0,
"",
IF(
Table1[[#This Row],[Budget_COGS]]&gt;0,
(Table1[[#This Row],[Budget_COGS]]-Table1[[#This Row],[COGS]]) / Table1[[#This Row],[Budget_COGS]],
(Table1[[#This Row],[Budget_COGS]]-Table1[[#This Row],[COGS]]) / ABS(Table1[[#This Row],[Budget_COGS]])
)
)</f>
        <v>-0.35</v>
      </c>
      <c r="S1888" s="5" t="str">
        <f>IF(Table1[[#This Row],[COGS _Var]]&gt;=0, "Above Budget", "Below Budget")</f>
        <v>Above Budget</v>
      </c>
      <c r="T1888">
        <f>Table1[[#This Row],[Actual_Sales]]-Table1[[#This Row],[COGS]]</f>
        <v>39</v>
      </c>
      <c r="U1888">
        <v>50</v>
      </c>
      <c r="V1888">
        <f>Table1[[#This Row],[Gross_Margin]]-Table1[[#This Row],[Budget_Margin]]</f>
        <v>-11</v>
      </c>
      <c r="W1888" s="5">
        <f>IF(
Table1[[#This Row],[Budget_Margin]]=0,
"",
IF(
Table1[[#This Row],[Budget_Margin]]&gt;0,
(Table1[[#This Row],[Gross_Margin]]-Table1[[#This Row],[Budget_Margin]]) / Table1[[#This Row],[Budget_Margin]],
(Table1[[#This Row],[Gross_Margin]]-Table1[[#This Row],[Budget_Margin]]) / ABS(Table1[[#This Row],[Budget_Margin]])
)
)</f>
        <v>-0.22</v>
      </c>
      <c r="X1888" s="5" t="str">
        <f>IF(Table1[[#This Row],[Margin_Var]]&gt;=0, "Above Budget", "Below Budget")</f>
        <v>Below Budget</v>
      </c>
      <c r="Y1888" s="5">
        <f>IFERROR(Table1[[#This Row],[Gross_Margin]]/Table1[[#This Row],[Actual_Sales]],0)</f>
        <v>0.59090909090909094</v>
      </c>
      <c r="Z1888" s="5">
        <f>Table1[[#This Row],[Actual_Profit]]/Table1[[#This Row],[Actual_Sales]]</f>
        <v>0.31818181818181818</v>
      </c>
      <c r="AA1888">
        <v>18</v>
      </c>
      <c r="AB1888" s="5">
        <f>IFERROR(Table1[[#This Row],[Expenses]]/Table1[[#This Row],[Actual_Sales]],0)</f>
        <v>0.27272727272727271</v>
      </c>
      <c r="AC1888">
        <v>7</v>
      </c>
      <c r="AD1888">
        <v>772</v>
      </c>
      <c r="AE1888" s="5">
        <f>IFERROR(Table1[[#This Row],[Inventory]]/Table1[[#This Row],[Actual_Sales]],0)</f>
        <v>11.696969696969697</v>
      </c>
    </row>
    <row r="1889" spans="1:31" x14ac:dyDescent="0.25">
      <c r="A1889">
        <v>1057</v>
      </c>
      <c r="B1889">
        <v>941</v>
      </c>
      <c r="C1889">
        <v>8</v>
      </c>
      <c r="D1889" s="2">
        <v>40330</v>
      </c>
      <c r="E1889">
        <v>110</v>
      </c>
      <c r="F1889">
        <v>80</v>
      </c>
      <c r="G1889">
        <f>Table1[[#This Row],[Actual_Sales]]-Table1[[#This Row],[Budget_Sales]]</f>
        <v>30</v>
      </c>
      <c r="H1889" s="5">
        <f>IF(
Table1[[#This Row],[Budget_Sales]]=0,
"",
IF(
Table1[[#This Row],[Budget_Sales]]&gt;0,
(Table1[[#This Row],[Actual_Sales]]-Table1[[#This Row],[Budget_Sales]])/Table1[[#This Row],[Budget_Sales]],
(Table1[[#This Row],[Actual_Sales]]-Table1[[#This Row],[Budget_Sales]])/ABS(Table1[[#This Row],[Budget_Sales]])
)
)</f>
        <v>0.375</v>
      </c>
      <c r="I1889" s="5" t="str">
        <f>IF(Table1[[#This Row],[Sales_Var]]&gt;=0,"Above Budget","Below Budget")</f>
        <v>Above Budget</v>
      </c>
      <c r="J1889">
        <f>Table1[[#This Row],[Actual_Sales]]-(Table1[[#This Row],[COGS]]+Table1[[#This Row],[Expenses]])</f>
        <v>35</v>
      </c>
      <c r="K1889">
        <v>30</v>
      </c>
      <c r="L1889">
        <f>Table1[[#This Row],[Actual_Profit]]-Table1[[#This Row],[Budget_Profit]]</f>
        <v>5</v>
      </c>
      <c r="M1889" s="5">
        <f>IF(
Table1[[#This Row],[Budget_Profit]]=0,
"",
IF(
Table1[[#This Row],[Budget_Profit]]&gt;0,
(Table1[[#This Row],[Actual_Profit]]-Table1[[#This Row],[Budget_Profit]])/Table1[[#This Row],[Budget_Profit]],
(Table1[[#This Row],[Actual_Profit]]-Table1[[#This Row],[Budget_Profit]])/ABS(Table1[[#This Row],[Budget_Profit]])
)
)</f>
        <v>0.16666666666666666</v>
      </c>
      <c r="N1889" s="5" t="str">
        <f>IF(Table1[[#This Row],[Profit_Var]]&gt;=0, "Above Budget", "Below Budget")</f>
        <v>Above Budget</v>
      </c>
      <c r="O1889">
        <v>48</v>
      </c>
      <c r="P1889">
        <v>30</v>
      </c>
      <c r="Q1889">
        <f>Table1[[#This Row],[COGS]]-Table1[[#This Row],[Budget_COGS]]</f>
        <v>18</v>
      </c>
      <c r="R1889" s="5">
        <f>IF(
Table1[[#This Row],[Budget_COGS]]=0,
"",
IF(
Table1[[#This Row],[Budget_COGS]]&gt;0,
(Table1[[#This Row],[Budget_COGS]]-Table1[[#This Row],[COGS]]) / Table1[[#This Row],[Budget_COGS]],
(Table1[[#This Row],[Budget_COGS]]-Table1[[#This Row],[COGS]]) / ABS(Table1[[#This Row],[Budget_COGS]])
)
)</f>
        <v>-0.6</v>
      </c>
      <c r="S1889" s="5" t="str">
        <f>IF(Table1[[#This Row],[COGS _Var]]&gt;=0, "Above Budget", "Below Budget")</f>
        <v>Above Budget</v>
      </c>
      <c r="T1889">
        <f>Table1[[#This Row],[Actual_Sales]]-Table1[[#This Row],[COGS]]</f>
        <v>62</v>
      </c>
      <c r="U1889">
        <v>50</v>
      </c>
      <c r="V1889">
        <f>Table1[[#This Row],[Gross_Margin]]-Table1[[#This Row],[Budget_Margin]]</f>
        <v>12</v>
      </c>
      <c r="W1889" s="5">
        <f>IF(
Table1[[#This Row],[Budget_Margin]]=0,
"",
IF(
Table1[[#This Row],[Budget_Margin]]&gt;0,
(Table1[[#This Row],[Gross_Margin]]-Table1[[#This Row],[Budget_Margin]]) / Table1[[#This Row],[Budget_Margin]],
(Table1[[#This Row],[Gross_Margin]]-Table1[[#This Row],[Budget_Margin]]) / ABS(Table1[[#This Row],[Budget_Margin]])
)
)</f>
        <v>0.24</v>
      </c>
      <c r="X1889" s="5" t="str">
        <f>IF(Table1[[#This Row],[Margin_Var]]&gt;=0, "Above Budget", "Below Budget")</f>
        <v>Above Budget</v>
      </c>
      <c r="Y1889" s="5">
        <f>IFERROR(Table1[[#This Row],[Gross_Margin]]/Table1[[#This Row],[Actual_Sales]],0)</f>
        <v>0.5636363636363636</v>
      </c>
      <c r="Z1889" s="5">
        <f>Table1[[#This Row],[Actual_Profit]]/Table1[[#This Row],[Actual_Sales]]</f>
        <v>0.31818181818181818</v>
      </c>
      <c r="AA1889">
        <v>27</v>
      </c>
      <c r="AB1889" s="5">
        <f>IFERROR(Table1[[#This Row],[Expenses]]/Table1[[#This Row],[Actual_Sales]],0)</f>
        <v>0.24545454545454545</v>
      </c>
      <c r="AC1889">
        <v>15</v>
      </c>
      <c r="AD1889">
        <v>593</v>
      </c>
      <c r="AE1889" s="5">
        <f>IFERROR(Table1[[#This Row],[Inventory]]/Table1[[#This Row],[Actual_Sales]],0)</f>
        <v>5.3909090909090907</v>
      </c>
    </row>
    <row r="1890" spans="1:31" x14ac:dyDescent="0.25">
      <c r="A1890">
        <v>727</v>
      </c>
      <c r="B1890">
        <v>262</v>
      </c>
      <c r="C1890">
        <v>6</v>
      </c>
      <c r="D1890" s="2">
        <v>40299</v>
      </c>
      <c r="E1890">
        <v>110</v>
      </c>
      <c r="F1890">
        <v>120</v>
      </c>
      <c r="G1890">
        <f>Table1[[#This Row],[Actual_Sales]]-Table1[[#This Row],[Budget_Sales]]</f>
        <v>-10</v>
      </c>
      <c r="H1890" s="5">
        <f>IF(
Table1[[#This Row],[Budget_Sales]]=0,
"",
IF(
Table1[[#This Row],[Budget_Sales]]&gt;0,
(Table1[[#This Row],[Actual_Sales]]-Table1[[#This Row],[Budget_Sales]])/Table1[[#This Row],[Budget_Sales]],
(Table1[[#This Row],[Actual_Sales]]-Table1[[#This Row],[Budget_Sales]])/ABS(Table1[[#This Row],[Budget_Sales]])
)
)</f>
        <v>-8.3333333333333329E-2</v>
      </c>
      <c r="I1890" s="5" t="str">
        <f>IF(Table1[[#This Row],[Sales_Var]]&gt;=0,"Above Budget","Below Budget")</f>
        <v>Below Budget</v>
      </c>
      <c r="J1890">
        <f>Table1[[#This Row],[Actual_Sales]]-(Table1[[#This Row],[COGS]]+Table1[[#This Row],[Expenses]])</f>
        <v>35</v>
      </c>
      <c r="K1890">
        <v>50</v>
      </c>
      <c r="L1890">
        <f>Table1[[#This Row],[Actual_Profit]]-Table1[[#This Row],[Budget_Profit]]</f>
        <v>-15</v>
      </c>
      <c r="M1890" s="5">
        <f>IF(
Table1[[#This Row],[Budget_Profit]]=0,
"",
IF(
Table1[[#This Row],[Budget_Profit]]&gt;0,
(Table1[[#This Row],[Actual_Profit]]-Table1[[#This Row],[Budget_Profit]])/Table1[[#This Row],[Budget_Profit]],
(Table1[[#This Row],[Actual_Profit]]-Table1[[#This Row],[Budget_Profit]])/ABS(Table1[[#This Row],[Budget_Profit]])
)
)</f>
        <v>-0.3</v>
      </c>
      <c r="N1890" s="5" t="str">
        <f>IF(Table1[[#This Row],[Profit_Var]]&gt;=0, "Above Budget", "Below Budget")</f>
        <v>Below Budget</v>
      </c>
      <c r="O1890">
        <v>48</v>
      </c>
      <c r="P1890">
        <v>50</v>
      </c>
      <c r="Q1890">
        <f>Table1[[#This Row],[COGS]]-Table1[[#This Row],[Budget_COGS]]</f>
        <v>-2</v>
      </c>
      <c r="R1890" s="5">
        <f>IF(
Table1[[#This Row],[Budget_COGS]]=0,
"",
IF(
Table1[[#This Row],[Budget_COGS]]&gt;0,
(Table1[[#This Row],[Budget_COGS]]-Table1[[#This Row],[COGS]]) / Table1[[#This Row],[Budget_COGS]],
(Table1[[#This Row],[Budget_COGS]]-Table1[[#This Row],[COGS]]) / ABS(Table1[[#This Row],[Budget_COGS]])
)
)</f>
        <v>0.04</v>
      </c>
      <c r="S1890" s="5" t="str">
        <f>IF(Table1[[#This Row],[COGS _Var]]&gt;=0, "Above Budget", "Below Budget")</f>
        <v>Below Budget</v>
      </c>
      <c r="T1890">
        <f>Table1[[#This Row],[Actual_Sales]]-Table1[[#This Row],[COGS]]</f>
        <v>62</v>
      </c>
      <c r="U1890">
        <v>70</v>
      </c>
      <c r="V1890">
        <f>Table1[[#This Row],[Gross_Margin]]-Table1[[#This Row],[Budget_Margin]]</f>
        <v>-8</v>
      </c>
      <c r="W1890" s="5">
        <f>IF(
Table1[[#This Row],[Budget_Margin]]=0,
"",
IF(
Table1[[#This Row],[Budget_Margin]]&gt;0,
(Table1[[#This Row],[Gross_Margin]]-Table1[[#This Row],[Budget_Margin]]) / Table1[[#This Row],[Budget_Margin]],
(Table1[[#This Row],[Gross_Margin]]-Table1[[#This Row],[Budget_Margin]]) / ABS(Table1[[#This Row],[Budget_Margin]])
)
)</f>
        <v>-0.11428571428571428</v>
      </c>
      <c r="X1890" s="5" t="str">
        <f>IF(Table1[[#This Row],[Margin_Var]]&gt;=0, "Above Budget", "Below Budget")</f>
        <v>Below Budget</v>
      </c>
      <c r="Y1890" s="5">
        <f>IFERROR(Table1[[#This Row],[Gross_Margin]]/Table1[[#This Row],[Actual_Sales]],0)</f>
        <v>0.5636363636363636</v>
      </c>
      <c r="Z1890" s="5">
        <f>Table1[[#This Row],[Actual_Profit]]/Table1[[#This Row],[Actual_Sales]]</f>
        <v>0.31818181818181818</v>
      </c>
      <c r="AA1890">
        <v>27</v>
      </c>
      <c r="AB1890" s="5">
        <f>IFERROR(Table1[[#This Row],[Expenses]]/Table1[[#This Row],[Actual_Sales]],0)</f>
        <v>0.24545454545454545</v>
      </c>
      <c r="AC1890">
        <v>15</v>
      </c>
      <c r="AD1890">
        <v>599</v>
      </c>
      <c r="AE1890" s="5">
        <f>IFERROR(Table1[[#This Row],[Inventory]]/Table1[[#This Row],[Actual_Sales]],0)</f>
        <v>5.4454545454545453</v>
      </c>
    </row>
    <row r="1891" spans="1:31" x14ac:dyDescent="0.25">
      <c r="A1891">
        <v>875</v>
      </c>
      <c r="B1891">
        <v>941</v>
      </c>
      <c r="C1891">
        <v>8</v>
      </c>
      <c r="D1891" s="2">
        <v>40299</v>
      </c>
      <c r="E1891">
        <v>110</v>
      </c>
      <c r="F1891">
        <v>80</v>
      </c>
      <c r="G1891">
        <f>Table1[[#This Row],[Actual_Sales]]-Table1[[#This Row],[Budget_Sales]]</f>
        <v>30</v>
      </c>
      <c r="H1891" s="5">
        <f>IF(
Table1[[#This Row],[Budget_Sales]]=0,
"",
IF(
Table1[[#This Row],[Budget_Sales]]&gt;0,
(Table1[[#This Row],[Actual_Sales]]-Table1[[#This Row],[Budget_Sales]])/Table1[[#This Row],[Budget_Sales]],
(Table1[[#This Row],[Actual_Sales]]-Table1[[#This Row],[Budget_Sales]])/ABS(Table1[[#This Row],[Budget_Sales]])
)
)</f>
        <v>0.375</v>
      </c>
      <c r="I1891" s="5" t="str">
        <f>IF(Table1[[#This Row],[Sales_Var]]&gt;=0,"Above Budget","Below Budget")</f>
        <v>Above Budget</v>
      </c>
      <c r="J1891">
        <f>Table1[[#This Row],[Actual_Sales]]-(Table1[[#This Row],[COGS]]+Table1[[#This Row],[Expenses]])</f>
        <v>35</v>
      </c>
      <c r="K1891">
        <v>30</v>
      </c>
      <c r="L1891">
        <f>Table1[[#This Row],[Actual_Profit]]-Table1[[#This Row],[Budget_Profit]]</f>
        <v>5</v>
      </c>
      <c r="M1891" s="5">
        <f>IF(
Table1[[#This Row],[Budget_Profit]]=0,
"",
IF(
Table1[[#This Row],[Budget_Profit]]&gt;0,
(Table1[[#This Row],[Actual_Profit]]-Table1[[#This Row],[Budget_Profit]])/Table1[[#This Row],[Budget_Profit]],
(Table1[[#This Row],[Actual_Profit]]-Table1[[#This Row],[Budget_Profit]])/ABS(Table1[[#This Row],[Budget_Profit]])
)
)</f>
        <v>0.16666666666666666</v>
      </c>
      <c r="N1891" s="5" t="str">
        <f>IF(Table1[[#This Row],[Profit_Var]]&gt;=0, "Above Budget", "Below Budget")</f>
        <v>Above Budget</v>
      </c>
      <c r="O1891">
        <v>48</v>
      </c>
      <c r="P1891">
        <v>30</v>
      </c>
      <c r="Q1891">
        <f>Table1[[#This Row],[COGS]]-Table1[[#This Row],[Budget_COGS]]</f>
        <v>18</v>
      </c>
      <c r="R1891" s="5">
        <f>IF(
Table1[[#This Row],[Budget_COGS]]=0,
"",
IF(
Table1[[#This Row],[Budget_COGS]]&gt;0,
(Table1[[#This Row],[Budget_COGS]]-Table1[[#This Row],[COGS]]) / Table1[[#This Row],[Budget_COGS]],
(Table1[[#This Row],[Budget_COGS]]-Table1[[#This Row],[COGS]]) / ABS(Table1[[#This Row],[Budget_COGS]])
)
)</f>
        <v>-0.6</v>
      </c>
      <c r="S1891" s="5" t="str">
        <f>IF(Table1[[#This Row],[COGS _Var]]&gt;=0, "Above Budget", "Below Budget")</f>
        <v>Above Budget</v>
      </c>
      <c r="T1891">
        <f>Table1[[#This Row],[Actual_Sales]]-Table1[[#This Row],[COGS]]</f>
        <v>62</v>
      </c>
      <c r="U1891">
        <v>50</v>
      </c>
      <c r="V1891">
        <f>Table1[[#This Row],[Gross_Margin]]-Table1[[#This Row],[Budget_Margin]]</f>
        <v>12</v>
      </c>
      <c r="W1891" s="5">
        <f>IF(
Table1[[#This Row],[Budget_Margin]]=0,
"",
IF(
Table1[[#This Row],[Budget_Margin]]&gt;0,
(Table1[[#This Row],[Gross_Margin]]-Table1[[#This Row],[Budget_Margin]]) / Table1[[#This Row],[Budget_Margin]],
(Table1[[#This Row],[Gross_Margin]]-Table1[[#This Row],[Budget_Margin]]) / ABS(Table1[[#This Row],[Budget_Margin]])
)
)</f>
        <v>0.24</v>
      </c>
      <c r="X1891" s="5" t="str">
        <f>IF(Table1[[#This Row],[Margin_Var]]&gt;=0, "Above Budget", "Below Budget")</f>
        <v>Above Budget</v>
      </c>
      <c r="Y1891" s="5">
        <f>IFERROR(Table1[[#This Row],[Gross_Margin]]/Table1[[#This Row],[Actual_Sales]],0)</f>
        <v>0.5636363636363636</v>
      </c>
      <c r="Z1891" s="5">
        <f>Table1[[#This Row],[Actual_Profit]]/Table1[[#This Row],[Actual_Sales]]</f>
        <v>0.31818181818181818</v>
      </c>
      <c r="AA1891">
        <v>27</v>
      </c>
      <c r="AB1891" s="5">
        <f>IFERROR(Table1[[#This Row],[Expenses]]/Table1[[#This Row],[Actual_Sales]],0)</f>
        <v>0.24545454545454545</v>
      </c>
      <c r="AC1891">
        <v>15</v>
      </c>
      <c r="AD1891">
        <v>599</v>
      </c>
      <c r="AE1891" s="5">
        <f>IFERROR(Table1[[#This Row],[Inventory]]/Table1[[#This Row],[Actual_Sales]],0)</f>
        <v>5.4454545454545453</v>
      </c>
    </row>
    <row r="1892" spans="1:31" x14ac:dyDescent="0.25">
      <c r="A1892">
        <v>205</v>
      </c>
      <c r="B1892">
        <v>360</v>
      </c>
      <c r="C1892">
        <v>4</v>
      </c>
      <c r="D1892" s="2">
        <v>40210</v>
      </c>
      <c r="E1892">
        <v>110</v>
      </c>
      <c r="F1892">
        <v>100</v>
      </c>
      <c r="G1892">
        <f>Table1[[#This Row],[Actual_Sales]]-Table1[[#This Row],[Budget_Sales]]</f>
        <v>10</v>
      </c>
      <c r="H1892" s="5">
        <f>IF(
Table1[[#This Row],[Budget_Sales]]=0,
"",
IF(
Table1[[#This Row],[Budget_Sales]]&gt;0,
(Table1[[#This Row],[Actual_Sales]]-Table1[[#This Row],[Budget_Sales]])/Table1[[#This Row],[Budget_Sales]],
(Table1[[#This Row],[Actual_Sales]]-Table1[[#This Row],[Budget_Sales]])/ABS(Table1[[#This Row],[Budget_Sales]])
)
)</f>
        <v>0.1</v>
      </c>
      <c r="I1892" s="5" t="str">
        <f>IF(Table1[[#This Row],[Sales_Var]]&gt;=0,"Above Budget","Below Budget")</f>
        <v>Above Budget</v>
      </c>
      <c r="J1892">
        <f>Table1[[#This Row],[Actual_Sales]]-(Table1[[#This Row],[COGS]]+Table1[[#This Row],[Expenses]])</f>
        <v>35</v>
      </c>
      <c r="K1892">
        <v>40</v>
      </c>
      <c r="L1892">
        <f>Table1[[#This Row],[Actual_Profit]]-Table1[[#This Row],[Budget_Profit]]</f>
        <v>-5</v>
      </c>
      <c r="M1892" s="5">
        <f>IF(
Table1[[#This Row],[Budget_Profit]]=0,
"",
IF(
Table1[[#This Row],[Budget_Profit]]&gt;0,
(Table1[[#This Row],[Actual_Profit]]-Table1[[#This Row],[Budget_Profit]])/Table1[[#This Row],[Budget_Profit]],
(Table1[[#This Row],[Actual_Profit]]-Table1[[#This Row],[Budget_Profit]])/ABS(Table1[[#This Row],[Budget_Profit]])
)
)</f>
        <v>-0.125</v>
      </c>
      <c r="N1892" s="5" t="str">
        <f>IF(Table1[[#This Row],[Profit_Var]]&gt;=0, "Above Budget", "Below Budget")</f>
        <v>Below Budget</v>
      </c>
      <c r="O1892">
        <v>48</v>
      </c>
      <c r="P1892">
        <v>40</v>
      </c>
      <c r="Q1892">
        <f>Table1[[#This Row],[COGS]]-Table1[[#This Row],[Budget_COGS]]</f>
        <v>8</v>
      </c>
      <c r="R1892" s="5">
        <f>IF(
Table1[[#This Row],[Budget_COGS]]=0,
"",
IF(
Table1[[#This Row],[Budget_COGS]]&gt;0,
(Table1[[#This Row],[Budget_COGS]]-Table1[[#This Row],[COGS]]) / Table1[[#This Row],[Budget_COGS]],
(Table1[[#This Row],[Budget_COGS]]-Table1[[#This Row],[COGS]]) / ABS(Table1[[#This Row],[Budget_COGS]])
)
)</f>
        <v>-0.2</v>
      </c>
      <c r="S1892" s="5" t="str">
        <f>IF(Table1[[#This Row],[COGS _Var]]&gt;=0, "Above Budget", "Below Budget")</f>
        <v>Above Budget</v>
      </c>
      <c r="T1892">
        <f>Table1[[#This Row],[Actual_Sales]]-Table1[[#This Row],[COGS]]</f>
        <v>62</v>
      </c>
      <c r="U1892">
        <v>60</v>
      </c>
      <c r="V1892">
        <f>Table1[[#This Row],[Gross_Margin]]-Table1[[#This Row],[Budget_Margin]]</f>
        <v>2</v>
      </c>
      <c r="W1892" s="5">
        <f>IF(
Table1[[#This Row],[Budget_Margin]]=0,
"",
IF(
Table1[[#This Row],[Budget_Margin]]&gt;0,
(Table1[[#This Row],[Gross_Margin]]-Table1[[#This Row],[Budget_Margin]]) / Table1[[#This Row],[Budget_Margin]],
(Table1[[#This Row],[Gross_Margin]]-Table1[[#This Row],[Budget_Margin]]) / ABS(Table1[[#This Row],[Budget_Margin]])
)
)</f>
        <v>3.3333333333333333E-2</v>
      </c>
      <c r="X1892" s="5" t="str">
        <f>IF(Table1[[#This Row],[Margin_Var]]&gt;=0, "Above Budget", "Below Budget")</f>
        <v>Above Budget</v>
      </c>
      <c r="Y1892" s="5">
        <f>IFERROR(Table1[[#This Row],[Gross_Margin]]/Table1[[#This Row],[Actual_Sales]],0)</f>
        <v>0.5636363636363636</v>
      </c>
      <c r="Z1892" s="5">
        <f>Table1[[#This Row],[Actual_Profit]]/Table1[[#This Row],[Actual_Sales]]</f>
        <v>0.31818181818181818</v>
      </c>
      <c r="AA1892">
        <v>27</v>
      </c>
      <c r="AB1892" s="5">
        <f>IFERROR(Table1[[#This Row],[Expenses]]/Table1[[#This Row],[Actual_Sales]],0)</f>
        <v>0.24545454545454545</v>
      </c>
      <c r="AC1892">
        <v>15</v>
      </c>
      <c r="AD1892">
        <v>617</v>
      </c>
      <c r="AE1892" s="5">
        <f>IFERROR(Table1[[#This Row],[Inventory]]/Table1[[#This Row],[Actual_Sales]],0)</f>
        <v>5.6090909090909093</v>
      </c>
    </row>
    <row r="1893" spans="1:31" x14ac:dyDescent="0.25">
      <c r="A1893">
        <v>293</v>
      </c>
      <c r="B1893">
        <v>715</v>
      </c>
      <c r="C1893">
        <v>6</v>
      </c>
      <c r="D1893" s="2">
        <v>40210</v>
      </c>
      <c r="E1893">
        <v>110</v>
      </c>
      <c r="F1893">
        <v>120</v>
      </c>
      <c r="G1893">
        <f>Table1[[#This Row],[Actual_Sales]]-Table1[[#This Row],[Budget_Sales]]</f>
        <v>-10</v>
      </c>
      <c r="H1893" s="5">
        <f>IF(
Table1[[#This Row],[Budget_Sales]]=0,
"",
IF(
Table1[[#This Row],[Budget_Sales]]&gt;0,
(Table1[[#This Row],[Actual_Sales]]-Table1[[#This Row],[Budget_Sales]])/Table1[[#This Row],[Budget_Sales]],
(Table1[[#This Row],[Actual_Sales]]-Table1[[#This Row],[Budget_Sales]])/ABS(Table1[[#This Row],[Budget_Sales]])
)
)</f>
        <v>-8.3333333333333329E-2</v>
      </c>
      <c r="I1893" s="5" t="str">
        <f>IF(Table1[[#This Row],[Sales_Var]]&gt;=0,"Above Budget","Below Budget")</f>
        <v>Below Budget</v>
      </c>
      <c r="J1893">
        <f>Table1[[#This Row],[Actual_Sales]]-(Table1[[#This Row],[COGS]]+Table1[[#This Row],[Expenses]])</f>
        <v>35</v>
      </c>
      <c r="K1893">
        <v>50</v>
      </c>
      <c r="L1893">
        <f>Table1[[#This Row],[Actual_Profit]]-Table1[[#This Row],[Budget_Profit]]</f>
        <v>-15</v>
      </c>
      <c r="M1893" s="5">
        <f>IF(
Table1[[#This Row],[Budget_Profit]]=0,
"",
IF(
Table1[[#This Row],[Budget_Profit]]&gt;0,
(Table1[[#This Row],[Actual_Profit]]-Table1[[#This Row],[Budget_Profit]])/Table1[[#This Row],[Budget_Profit]],
(Table1[[#This Row],[Actual_Profit]]-Table1[[#This Row],[Budget_Profit]])/ABS(Table1[[#This Row],[Budget_Profit]])
)
)</f>
        <v>-0.3</v>
      </c>
      <c r="N1893" s="5" t="str">
        <f>IF(Table1[[#This Row],[Profit_Var]]&gt;=0, "Above Budget", "Below Budget")</f>
        <v>Below Budget</v>
      </c>
      <c r="O1893">
        <v>48</v>
      </c>
      <c r="P1893">
        <v>50</v>
      </c>
      <c r="Q1893">
        <f>Table1[[#This Row],[COGS]]-Table1[[#This Row],[Budget_COGS]]</f>
        <v>-2</v>
      </c>
      <c r="R1893" s="5">
        <f>IF(
Table1[[#This Row],[Budget_COGS]]=0,
"",
IF(
Table1[[#This Row],[Budget_COGS]]&gt;0,
(Table1[[#This Row],[Budget_COGS]]-Table1[[#This Row],[COGS]]) / Table1[[#This Row],[Budget_COGS]],
(Table1[[#This Row],[Budget_COGS]]-Table1[[#This Row],[COGS]]) / ABS(Table1[[#This Row],[Budget_COGS]])
)
)</f>
        <v>0.04</v>
      </c>
      <c r="S1893" s="5" t="str">
        <f>IF(Table1[[#This Row],[COGS _Var]]&gt;=0, "Above Budget", "Below Budget")</f>
        <v>Below Budget</v>
      </c>
      <c r="T1893">
        <f>Table1[[#This Row],[Actual_Sales]]-Table1[[#This Row],[COGS]]</f>
        <v>62</v>
      </c>
      <c r="U1893">
        <v>70</v>
      </c>
      <c r="V1893">
        <f>Table1[[#This Row],[Gross_Margin]]-Table1[[#This Row],[Budget_Margin]]</f>
        <v>-8</v>
      </c>
      <c r="W1893" s="5">
        <f>IF(
Table1[[#This Row],[Budget_Margin]]=0,
"",
IF(
Table1[[#This Row],[Budget_Margin]]&gt;0,
(Table1[[#This Row],[Gross_Margin]]-Table1[[#This Row],[Budget_Margin]]) / Table1[[#This Row],[Budget_Margin]],
(Table1[[#This Row],[Gross_Margin]]-Table1[[#This Row],[Budget_Margin]]) / ABS(Table1[[#This Row],[Budget_Margin]])
)
)</f>
        <v>-0.11428571428571428</v>
      </c>
      <c r="X1893" s="5" t="str">
        <f>IF(Table1[[#This Row],[Margin_Var]]&gt;=0, "Above Budget", "Below Budget")</f>
        <v>Below Budget</v>
      </c>
      <c r="Y1893" s="5">
        <f>IFERROR(Table1[[#This Row],[Gross_Margin]]/Table1[[#This Row],[Actual_Sales]],0)</f>
        <v>0.5636363636363636</v>
      </c>
      <c r="Z1893" s="5">
        <f>Table1[[#This Row],[Actual_Profit]]/Table1[[#This Row],[Actual_Sales]]</f>
        <v>0.31818181818181818</v>
      </c>
      <c r="AA1893">
        <v>27</v>
      </c>
      <c r="AB1893" s="5">
        <f>IFERROR(Table1[[#This Row],[Expenses]]/Table1[[#This Row],[Actual_Sales]],0)</f>
        <v>0.24545454545454545</v>
      </c>
      <c r="AC1893">
        <v>15</v>
      </c>
      <c r="AD1893">
        <v>617</v>
      </c>
      <c r="AE1893" s="5">
        <f>IFERROR(Table1[[#This Row],[Inventory]]/Table1[[#This Row],[Actual_Sales]],0)</f>
        <v>5.6090909090909093</v>
      </c>
    </row>
    <row r="1894" spans="1:31" x14ac:dyDescent="0.25">
      <c r="A1894">
        <v>50</v>
      </c>
      <c r="B1894">
        <v>425</v>
      </c>
      <c r="C1894">
        <v>4</v>
      </c>
      <c r="D1894" s="2">
        <v>40179</v>
      </c>
      <c r="E1894">
        <v>110</v>
      </c>
      <c r="F1894">
        <v>100</v>
      </c>
      <c r="G1894">
        <f>Table1[[#This Row],[Actual_Sales]]-Table1[[#This Row],[Budget_Sales]]</f>
        <v>10</v>
      </c>
      <c r="H1894" s="5">
        <f>IF(
Table1[[#This Row],[Budget_Sales]]=0,
"",
IF(
Table1[[#This Row],[Budget_Sales]]&gt;0,
(Table1[[#This Row],[Actual_Sales]]-Table1[[#This Row],[Budget_Sales]])/Table1[[#This Row],[Budget_Sales]],
(Table1[[#This Row],[Actual_Sales]]-Table1[[#This Row],[Budget_Sales]])/ABS(Table1[[#This Row],[Budget_Sales]])
)
)</f>
        <v>0.1</v>
      </c>
      <c r="I1894" s="5" t="str">
        <f>IF(Table1[[#This Row],[Sales_Var]]&gt;=0,"Above Budget","Below Budget")</f>
        <v>Above Budget</v>
      </c>
      <c r="J1894">
        <f>Table1[[#This Row],[Actual_Sales]]-(Table1[[#This Row],[COGS]]+Table1[[#This Row],[Expenses]])</f>
        <v>35</v>
      </c>
      <c r="K1894">
        <v>40</v>
      </c>
      <c r="L1894">
        <f>Table1[[#This Row],[Actual_Profit]]-Table1[[#This Row],[Budget_Profit]]</f>
        <v>-5</v>
      </c>
      <c r="M1894" s="5">
        <f>IF(
Table1[[#This Row],[Budget_Profit]]=0,
"",
IF(
Table1[[#This Row],[Budget_Profit]]&gt;0,
(Table1[[#This Row],[Actual_Profit]]-Table1[[#This Row],[Budget_Profit]])/Table1[[#This Row],[Budget_Profit]],
(Table1[[#This Row],[Actual_Profit]]-Table1[[#This Row],[Budget_Profit]])/ABS(Table1[[#This Row],[Budget_Profit]])
)
)</f>
        <v>-0.125</v>
      </c>
      <c r="N1894" s="5" t="str">
        <f>IF(Table1[[#This Row],[Profit_Var]]&gt;=0, "Above Budget", "Below Budget")</f>
        <v>Below Budget</v>
      </c>
      <c r="O1894">
        <v>48</v>
      </c>
      <c r="P1894">
        <v>40</v>
      </c>
      <c r="Q1894">
        <f>Table1[[#This Row],[COGS]]-Table1[[#This Row],[Budget_COGS]]</f>
        <v>8</v>
      </c>
      <c r="R1894" s="5">
        <f>IF(
Table1[[#This Row],[Budget_COGS]]=0,
"",
IF(
Table1[[#This Row],[Budget_COGS]]&gt;0,
(Table1[[#This Row],[Budget_COGS]]-Table1[[#This Row],[COGS]]) / Table1[[#This Row],[Budget_COGS]],
(Table1[[#This Row],[Budget_COGS]]-Table1[[#This Row],[COGS]]) / ABS(Table1[[#This Row],[Budget_COGS]])
)
)</f>
        <v>-0.2</v>
      </c>
      <c r="S1894" s="5" t="str">
        <f>IF(Table1[[#This Row],[COGS _Var]]&gt;=0, "Above Budget", "Below Budget")</f>
        <v>Above Budget</v>
      </c>
      <c r="T1894">
        <f>Table1[[#This Row],[Actual_Sales]]-Table1[[#This Row],[COGS]]</f>
        <v>62</v>
      </c>
      <c r="U1894">
        <v>60</v>
      </c>
      <c r="V1894">
        <f>Table1[[#This Row],[Gross_Margin]]-Table1[[#This Row],[Budget_Margin]]</f>
        <v>2</v>
      </c>
      <c r="W1894" s="5">
        <f>IF(
Table1[[#This Row],[Budget_Margin]]=0,
"",
IF(
Table1[[#This Row],[Budget_Margin]]&gt;0,
(Table1[[#This Row],[Gross_Margin]]-Table1[[#This Row],[Budget_Margin]]) / Table1[[#This Row],[Budget_Margin]],
(Table1[[#This Row],[Gross_Margin]]-Table1[[#This Row],[Budget_Margin]]) / ABS(Table1[[#This Row],[Budget_Margin]])
)
)</f>
        <v>3.3333333333333333E-2</v>
      </c>
      <c r="X1894" s="5" t="str">
        <f>IF(Table1[[#This Row],[Margin_Var]]&gt;=0, "Above Budget", "Below Budget")</f>
        <v>Above Budget</v>
      </c>
      <c r="Y1894" s="5">
        <f>IFERROR(Table1[[#This Row],[Gross_Margin]]/Table1[[#This Row],[Actual_Sales]],0)</f>
        <v>0.5636363636363636</v>
      </c>
      <c r="Z1894" s="5">
        <f>Table1[[#This Row],[Actual_Profit]]/Table1[[#This Row],[Actual_Sales]]</f>
        <v>0.31818181818181818</v>
      </c>
      <c r="AA1894">
        <v>27</v>
      </c>
      <c r="AB1894" s="5">
        <f>IFERROR(Table1[[#This Row],[Expenses]]/Table1[[#This Row],[Actual_Sales]],0)</f>
        <v>0.24545454545454545</v>
      </c>
      <c r="AC1894">
        <v>15</v>
      </c>
      <c r="AD1894">
        <v>623</v>
      </c>
      <c r="AE1894" s="5">
        <f>IFERROR(Table1[[#This Row],[Inventory]]/Table1[[#This Row],[Actual_Sales]],0)</f>
        <v>5.663636363636364</v>
      </c>
    </row>
    <row r="1895" spans="1:31" x14ac:dyDescent="0.25">
      <c r="A1895">
        <v>1584</v>
      </c>
      <c r="B1895">
        <v>970</v>
      </c>
      <c r="C1895">
        <v>2</v>
      </c>
      <c r="D1895" s="2">
        <v>40422</v>
      </c>
      <c r="E1895">
        <v>132</v>
      </c>
      <c r="F1895">
        <v>130</v>
      </c>
      <c r="G1895">
        <f>Table1[[#This Row],[Actual_Sales]]-Table1[[#This Row],[Budget_Sales]]</f>
        <v>2</v>
      </c>
      <c r="H1895" s="5">
        <f>IF(
Table1[[#This Row],[Budget_Sales]]=0,
"",
IF(
Table1[[#This Row],[Budget_Sales]]&gt;0,
(Table1[[#This Row],[Actual_Sales]]-Table1[[#This Row],[Budget_Sales]])/Table1[[#This Row],[Budget_Sales]],
(Table1[[#This Row],[Actual_Sales]]-Table1[[#This Row],[Budget_Sales]])/ABS(Table1[[#This Row],[Budget_Sales]])
)
)</f>
        <v>1.5384615384615385E-2</v>
      </c>
      <c r="I1895" s="5" t="str">
        <f>IF(Table1[[#This Row],[Sales_Var]]&gt;=0,"Above Budget","Below Budget")</f>
        <v>Above Budget</v>
      </c>
      <c r="J1895">
        <f>Table1[[#This Row],[Actual_Sales]]-(Table1[[#This Row],[COGS]]+Table1[[#This Row],[Expenses]])</f>
        <v>42</v>
      </c>
      <c r="K1895">
        <v>50</v>
      </c>
      <c r="L1895">
        <f>Table1[[#This Row],[Actual_Profit]]-Table1[[#This Row],[Budget_Profit]]</f>
        <v>-8</v>
      </c>
      <c r="M1895" s="5">
        <f>IF(
Table1[[#This Row],[Budget_Profit]]=0,
"",
IF(
Table1[[#This Row],[Budget_Profit]]&gt;0,
(Table1[[#This Row],[Actual_Profit]]-Table1[[#This Row],[Budget_Profit]])/Table1[[#This Row],[Budget_Profit]],
(Table1[[#This Row],[Actual_Profit]]-Table1[[#This Row],[Budget_Profit]])/ABS(Table1[[#This Row],[Budget_Profit]])
)
)</f>
        <v>-0.16</v>
      </c>
      <c r="N1895" s="5" t="str">
        <f>IF(Table1[[#This Row],[Profit_Var]]&gt;=0, "Above Budget", "Below Budget")</f>
        <v>Below Budget</v>
      </c>
      <c r="O1895">
        <v>58</v>
      </c>
      <c r="P1895">
        <v>60</v>
      </c>
      <c r="Q1895">
        <f>Table1[[#This Row],[COGS]]-Table1[[#This Row],[Budget_COGS]]</f>
        <v>-2</v>
      </c>
      <c r="R1895" s="5">
        <f>IF(
Table1[[#This Row],[Budget_COGS]]=0,
"",
IF(
Table1[[#This Row],[Budget_COGS]]&gt;0,
(Table1[[#This Row],[Budget_COGS]]-Table1[[#This Row],[COGS]]) / Table1[[#This Row],[Budget_COGS]],
(Table1[[#This Row],[Budget_COGS]]-Table1[[#This Row],[COGS]]) / ABS(Table1[[#This Row],[Budget_COGS]])
)
)</f>
        <v>3.3333333333333333E-2</v>
      </c>
      <c r="S1895" s="5" t="str">
        <f>IF(Table1[[#This Row],[COGS _Var]]&gt;=0, "Above Budget", "Below Budget")</f>
        <v>Below Budget</v>
      </c>
      <c r="T1895">
        <f>Table1[[#This Row],[Actual_Sales]]-Table1[[#This Row],[COGS]]</f>
        <v>74</v>
      </c>
      <c r="U1895">
        <v>70</v>
      </c>
      <c r="V1895">
        <f>Table1[[#This Row],[Gross_Margin]]-Table1[[#This Row],[Budget_Margin]]</f>
        <v>4</v>
      </c>
      <c r="W1895" s="5">
        <f>IF(
Table1[[#This Row],[Budget_Margin]]=0,
"",
IF(
Table1[[#This Row],[Budget_Margin]]&gt;0,
(Table1[[#This Row],[Gross_Margin]]-Table1[[#This Row],[Budget_Margin]]) / Table1[[#This Row],[Budget_Margin]],
(Table1[[#This Row],[Gross_Margin]]-Table1[[#This Row],[Budget_Margin]]) / ABS(Table1[[#This Row],[Budget_Margin]])
)
)</f>
        <v>5.7142857142857141E-2</v>
      </c>
      <c r="X1895" s="5" t="str">
        <f>IF(Table1[[#This Row],[Margin_Var]]&gt;=0, "Above Budget", "Below Budget")</f>
        <v>Above Budget</v>
      </c>
      <c r="Y1895" s="5">
        <f>IFERROR(Table1[[#This Row],[Gross_Margin]]/Table1[[#This Row],[Actual_Sales]],0)</f>
        <v>0.56060606060606055</v>
      </c>
      <c r="Z1895" s="5">
        <f>Table1[[#This Row],[Actual_Profit]]/Table1[[#This Row],[Actual_Sales]]</f>
        <v>0.31818181818181818</v>
      </c>
      <c r="AA1895">
        <v>32</v>
      </c>
      <c r="AB1895" s="5">
        <f>IFERROR(Table1[[#This Row],[Expenses]]/Table1[[#This Row],[Actual_Sales]],0)</f>
        <v>0.24242424242424243</v>
      </c>
      <c r="AC1895">
        <v>19</v>
      </c>
      <c r="AD1895">
        <v>548</v>
      </c>
      <c r="AE1895" s="5">
        <f>IFERROR(Table1[[#This Row],[Inventory]]/Table1[[#This Row],[Actual_Sales]],0)</f>
        <v>4.1515151515151514</v>
      </c>
    </row>
    <row r="1896" spans="1:31" x14ac:dyDescent="0.25">
      <c r="A1896">
        <v>1445</v>
      </c>
      <c r="B1896">
        <v>325</v>
      </c>
      <c r="C1896">
        <v>3</v>
      </c>
      <c r="D1896" s="2">
        <v>40422</v>
      </c>
      <c r="E1896">
        <v>132</v>
      </c>
      <c r="F1896">
        <v>160</v>
      </c>
      <c r="G1896">
        <f>Table1[[#This Row],[Actual_Sales]]-Table1[[#This Row],[Budget_Sales]]</f>
        <v>-28</v>
      </c>
      <c r="H1896" s="5">
        <f>IF(
Table1[[#This Row],[Budget_Sales]]=0,
"",
IF(
Table1[[#This Row],[Budget_Sales]]&gt;0,
(Table1[[#This Row],[Actual_Sales]]-Table1[[#This Row],[Budget_Sales]])/Table1[[#This Row],[Budget_Sales]],
(Table1[[#This Row],[Actual_Sales]]-Table1[[#This Row],[Budget_Sales]])/ABS(Table1[[#This Row],[Budget_Sales]])
)
)</f>
        <v>-0.17499999999999999</v>
      </c>
      <c r="I1896" s="5" t="str">
        <f>IF(Table1[[#This Row],[Sales_Var]]&gt;=0,"Above Budget","Below Budget")</f>
        <v>Below Budget</v>
      </c>
      <c r="J1896">
        <f>Table1[[#This Row],[Actual_Sales]]-(Table1[[#This Row],[COGS]]+Table1[[#This Row],[Expenses]])</f>
        <v>42</v>
      </c>
      <c r="K1896">
        <v>70</v>
      </c>
      <c r="L1896">
        <f>Table1[[#This Row],[Actual_Profit]]-Table1[[#This Row],[Budget_Profit]]</f>
        <v>-28</v>
      </c>
      <c r="M1896" s="5">
        <f>IF(
Table1[[#This Row],[Budget_Profit]]=0,
"",
IF(
Table1[[#This Row],[Budget_Profit]]&gt;0,
(Table1[[#This Row],[Actual_Profit]]-Table1[[#This Row],[Budget_Profit]])/Table1[[#This Row],[Budget_Profit]],
(Table1[[#This Row],[Actual_Profit]]-Table1[[#This Row],[Budget_Profit]])/ABS(Table1[[#This Row],[Budget_Profit]])
)
)</f>
        <v>-0.4</v>
      </c>
      <c r="N1896" s="5" t="str">
        <f>IF(Table1[[#This Row],[Profit_Var]]&gt;=0, "Above Budget", "Below Budget")</f>
        <v>Below Budget</v>
      </c>
      <c r="O1896">
        <v>58</v>
      </c>
      <c r="P1896">
        <v>70</v>
      </c>
      <c r="Q1896">
        <f>Table1[[#This Row],[COGS]]-Table1[[#This Row],[Budget_COGS]]</f>
        <v>-12</v>
      </c>
      <c r="R1896" s="5">
        <f>IF(
Table1[[#This Row],[Budget_COGS]]=0,
"",
IF(
Table1[[#This Row],[Budget_COGS]]&gt;0,
(Table1[[#This Row],[Budget_COGS]]-Table1[[#This Row],[COGS]]) / Table1[[#This Row],[Budget_COGS]],
(Table1[[#This Row],[Budget_COGS]]-Table1[[#This Row],[COGS]]) / ABS(Table1[[#This Row],[Budget_COGS]])
)
)</f>
        <v>0.17142857142857143</v>
      </c>
      <c r="S1896" s="5" t="str">
        <f>IF(Table1[[#This Row],[COGS _Var]]&gt;=0, "Above Budget", "Below Budget")</f>
        <v>Below Budget</v>
      </c>
      <c r="T1896">
        <f>Table1[[#This Row],[Actual_Sales]]-Table1[[#This Row],[COGS]]</f>
        <v>74</v>
      </c>
      <c r="U1896">
        <v>90</v>
      </c>
      <c r="V1896">
        <f>Table1[[#This Row],[Gross_Margin]]-Table1[[#This Row],[Budget_Margin]]</f>
        <v>-16</v>
      </c>
      <c r="W1896" s="5">
        <f>IF(
Table1[[#This Row],[Budget_Margin]]=0,
"",
IF(
Table1[[#This Row],[Budget_Margin]]&gt;0,
(Table1[[#This Row],[Gross_Margin]]-Table1[[#This Row],[Budget_Margin]]) / Table1[[#This Row],[Budget_Margin]],
(Table1[[#This Row],[Gross_Margin]]-Table1[[#This Row],[Budget_Margin]]) / ABS(Table1[[#This Row],[Budget_Margin]])
)
)</f>
        <v>-0.17777777777777778</v>
      </c>
      <c r="X1896" s="5" t="str">
        <f>IF(Table1[[#This Row],[Margin_Var]]&gt;=0, "Above Budget", "Below Budget")</f>
        <v>Below Budget</v>
      </c>
      <c r="Y1896" s="5">
        <f>IFERROR(Table1[[#This Row],[Gross_Margin]]/Table1[[#This Row],[Actual_Sales]],0)</f>
        <v>0.56060606060606055</v>
      </c>
      <c r="Z1896" s="5">
        <f>Table1[[#This Row],[Actual_Profit]]/Table1[[#This Row],[Actual_Sales]]</f>
        <v>0.31818181818181818</v>
      </c>
      <c r="AA1896">
        <v>32</v>
      </c>
      <c r="AB1896" s="5">
        <f>IFERROR(Table1[[#This Row],[Expenses]]/Table1[[#This Row],[Actual_Sales]],0)</f>
        <v>0.24242424242424243</v>
      </c>
      <c r="AC1896">
        <v>19</v>
      </c>
      <c r="AD1896">
        <v>548</v>
      </c>
      <c r="AE1896" s="5">
        <f>IFERROR(Table1[[#This Row],[Inventory]]/Table1[[#This Row],[Actual_Sales]],0)</f>
        <v>4.1515151515151514</v>
      </c>
    </row>
    <row r="1897" spans="1:31" x14ac:dyDescent="0.25">
      <c r="A1897">
        <v>1329</v>
      </c>
      <c r="B1897">
        <v>603</v>
      </c>
      <c r="C1897">
        <v>1</v>
      </c>
      <c r="D1897" s="2">
        <v>40391</v>
      </c>
      <c r="E1897">
        <v>151</v>
      </c>
      <c r="F1897">
        <v>140</v>
      </c>
      <c r="G1897">
        <f>Table1[[#This Row],[Actual_Sales]]-Table1[[#This Row],[Budget_Sales]]</f>
        <v>11</v>
      </c>
      <c r="H1897" s="5">
        <f>IF(
Table1[[#This Row],[Budget_Sales]]=0,
"",
IF(
Table1[[#This Row],[Budget_Sales]]&gt;0,
(Table1[[#This Row],[Actual_Sales]]-Table1[[#This Row],[Budget_Sales]])/Table1[[#This Row],[Budget_Sales]],
(Table1[[#This Row],[Actual_Sales]]-Table1[[#This Row],[Budget_Sales]])/ABS(Table1[[#This Row],[Budget_Sales]])
)
)</f>
        <v>7.857142857142857E-2</v>
      </c>
      <c r="I1897" s="5" t="str">
        <f>IF(Table1[[#This Row],[Sales_Var]]&gt;=0,"Above Budget","Below Budget")</f>
        <v>Above Budget</v>
      </c>
      <c r="J1897">
        <f>Table1[[#This Row],[Actual_Sales]]-(Table1[[#This Row],[COGS]]+Table1[[#This Row],[Expenses]])</f>
        <v>48</v>
      </c>
      <c r="K1897">
        <v>70</v>
      </c>
      <c r="L1897">
        <f>Table1[[#This Row],[Actual_Profit]]-Table1[[#This Row],[Budget_Profit]]</f>
        <v>-22</v>
      </c>
      <c r="M1897" s="5">
        <f>IF(
Table1[[#This Row],[Budget_Profit]]=0,
"",
IF(
Table1[[#This Row],[Budget_Profit]]&gt;0,
(Table1[[#This Row],[Actual_Profit]]-Table1[[#This Row],[Budget_Profit]])/Table1[[#This Row],[Budget_Profit]],
(Table1[[#This Row],[Actual_Profit]]-Table1[[#This Row],[Budget_Profit]])/ABS(Table1[[#This Row],[Budget_Profit]])
)
)</f>
        <v>-0.31428571428571428</v>
      </c>
      <c r="N1897" s="5" t="str">
        <f>IF(Table1[[#This Row],[Profit_Var]]&gt;=0, "Above Budget", "Below Budget")</f>
        <v>Below Budget</v>
      </c>
      <c r="O1897">
        <v>61</v>
      </c>
      <c r="P1897">
        <v>50</v>
      </c>
      <c r="Q1897">
        <f>Table1[[#This Row],[COGS]]-Table1[[#This Row],[Budget_COGS]]</f>
        <v>11</v>
      </c>
      <c r="R1897" s="5">
        <f>IF(
Table1[[#This Row],[Budget_COGS]]=0,
"",
IF(
Table1[[#This Row],[Budget_COGS]]&gt;0,
(Table1[[#This Row],[Budget_COGS]]-Table1[[#This Row],[COGS]]) / Table1[[#This Row],[Budget_COGS]],
(Table1[[#This Row],[Budget_COGS]]-Table1[[#This Row],[COGS]]) / ABS(Table1[[#This Row],[Budget_COGS]])
)
)</f>
        <v>-0.22</v>
      </c>
      <c r="S1897" s="5" t="str">
        <f>IF(Table1[[#This Row],[COGS _Var]]&gt;=0, "Above Budget", "Below Budget")</f>
        <v>Above Budget</v>
      </c>
      <c r="T1897">
        <f>Table1[[#This Row],[Actual_Sales]]-Table1[[#This Row],[COGS]]</f>
        <v>90</v>
      </c>
      <c r="U1897">
        <v>90</v>
      </c>
      <c r="V1897">
        <f>Table1[[#This Row],[Gross_Margin]]-Table1[[#This Row],[Budget_Margin]]</f>
        <v>0</v>
      </c>
      <c r="W1897" s="5">
        <f>IF(
Table1[[#This Row],[Budget_Margin]]=0,
"",
IF(
Table1[[#This Row],[Budget_Margin]]&gt;0,
(Table1[[#This Row],[Gross_Margin]]-Table1[[#This Row],[Budget_Margin]]) / Table1[[#This Row],[Budget_Margin]],
(Table1[[#This Row],[Gross_Margin]]-Table1[[#This Row],[Budget_Margin]]) / ABS(Table1[[#This Row],[Budget_Margin]])
)
)</f>
        <v>0</v>
      </c>
      <c r="X1897" s="5" t="str">
        <f>IF(Table1[[#This Row],[Margin_Var]]&gt;=0, "Above Budget", "Below Budget")</f>
        <v>Above Budget</v>
      </c>
      <c r="Y1897" s="5">
        <f>IFERROR(Table1[[#This Row],[Gross_Margin]]/Table1[[#This Row],[Actual_Sales]],0)</f>
        <v>0.59602649006622521</v>
      </c>
      <c r="Z1897" s="5">
        <f>Table1[[#This Row],[Actual_Profit]]/Table1[[#This Row],[Actual_Sales]]</f>
        <v>0.31788079470198677</v>
      </c>
      <c r="AA1897">
        <v>42</v>
      </c>
      <c r="AB1897" s="5">
        <f>IFERROR(Table1[[#This Row],[Expenses]]/Table1[[#This Row],[Actual_Sales]],0)</f>
        <v>0.27814569536423839</v>
      </c>
      <c r="AC1897">
        <v>19</v>
      </c>
      <c r="AD1897">
        <v>322</v>
      </c>
      <c r="AE1897" s="5">
        <f>IFERROR(Table1[[#This Row],[Inventory]]/Table1[[#This Row],[Actual_Sales]],0)</f>
        <v>2.1324503311258276</v>
      </c>
    </row>
    <row r="1898" spans="1:31" x14ac:dyDescent="0.25">
      <c r="A1898">
        <v>1121</v>
      </c>
      <c r="B1898">
        <v>435</v>
      </c>
      <c r="C1898">
        <v>8</v>
      </c>
      <c r="D1898" s="2">
        <v>40360</v>
      </c>
      <c r="E1898">
        <v>151</v>
      </c>
      <c r="F1898">
        <v>130</v>
      </c>
      <c r="G1898">
        <f>Table1[[#This Row],[Actual_Sales]]-Table1[[#This Row],[Budget_Sales]]</f>
        <v>21</v>
      </c>
      <c r="H1898" s="5">
        <f>IF(
Table1[[#This Row],[Budget_Sales]]=0,
"",
IF(
Table1[[#This Row],[Budget_Sales]]&gt;0,
(Table1[[#This Row],[Actual_Sales]]-Table1[[#This Row],[Budget_Sales]])/Table1[[#This Row],[Budget_Sales]],
(Table1[[#This Row],[Actual_Sales]]-Table1[[#This Row],[Budget_Sales]])/ABS(Table1[[#This Row],[Budget_Sales]])
)
)</f>
        <v>0.16153846153846155</v>
      </c>
      <c r="I1898" s="5" t="str">
        <f>IF(Table1[[#This Row],[Sales_Var]]&gt;=0,"Above Budget","Below Budget")</f>
        <v>Above Budget</v>
      </c>
      <c r="J1898">
        <f>Table1[[#This Row],[Actual_Sales]]-(Table1[[#This Row],[COGS]]+Table1[[#This Row],[Expenses]])</f>
        <v>48</v>
      </c>
      <c r="K1898">
        <v>60</v>
      </c>
      <c r="L1898">
        <f>Table1[[#This Row],[Actual_Profit]]-Table1[[#This Row],[Budget_Profit]]</f>
        <v>-12</v>
      </c>
      <c r="M1898" s="5">
        <f>IF(
Table1[[#This Row],[Budget_Profit]]=0,
"",
IF(
Table1[[#This Row],[Budget_Profit]]&gt;0,
(Table1[[#This Row],[Actual_Profit]]-Table1[[#This Row],[Budget_Profit]])/Table1[[#This Row],[Budget_Profit]],
(Table1[[#This Row],[Actual_Profit]]-Table1[[#This Row],[Budget_Profit]])/ABS(Table1[[#This Row],[Budget_Profit]])
)
)</f>
        <v>-0.2</v>
      </c>
      <c r="N1898" s="5" t="str">
        <f>IF(Table1[[#This Row],[Profit_Var]]&gt;=0, "Above Budget", "Below Budget")</f>
        <v>Below Budget</v>
      </c>
      <c r="O1898">
        <v>61</v>
      </c>
      <c r="P1898">
        <v>50</v>
      </c>
      <c r="Q1898">
        <f>Table1[[#This Row],[COGS]]-Table1[[#This Row],[Budget_COGS]]</f>
        <v>11</v>
      </c>
      <c r="R1898" s="5">
        <f>IF(
Table1[[#This Row],[Budget_COGS]]=0,
"",
IF(
Table1[[#This Row],[Budget_COGS]]&gt;0,
(Table1[[#This Row],[Budget_COGS]]-Table1[[#This Row],[COGS]]) / Table1[[#This Row],[Budget_COGS]],
(Table1[[#This Row],[Budget_COGS]]-Table1[[#This Row],[COGS]]) / ABS(Table1[[#This Row],[Budget_COGS]])
)
)</f>
        <v>-0.22</v>
      </c>
      <c r="S1898" s="5" t="str">
        <f>IF(Table1[[#This Row],[COGS _Var]]&gt;=0, "Above Budget", "Below Budget")</f>
        <v>Above Budget</v>
      </c>
      <c r="T1898">
        <f>Table1[[#This Row],[Actual_Sales]]-Table1[[#This Row],[COGS]]</f>
        <v>90</v>
      </c>
      <c r="U1898">
        <v>80</v>
      </c>
      <c r="V1898">
        <f>Table1[[#This Row],[Gross_Margin]]-Table1[[#This Row],[Budget_Margin]]</f>
        <v>10</v>
      </c>
      <c r="W1898" s="5">
        <f>IF(
Table1[[#This Row],[Budget_Margin]]=0,
"",
IF(
Table1[[#This Row],[Budget_Margin]]&gt;0,
(Table1[[#This Row],[Gross_Margin]]-Table1[[#This Row],[Budget_Margin]]) / Table1[[#This Row],[Budget_Margin]],
(Table1[[#This Row],[Gross_Margin]]-Table1[[#This Row],[Budget_Margin]]) / ABS(Table1[[#This Row],[Budget_Margin]])
)
)</f>
        <v>0.125</v>
      </c>
      <c r="X1898" s="5" t="str">
        <f>IF(Table1[[#This Row],[Margin_Var]]&gt;=0, "Above Budget", "Below Budget")</f>
        <v>Above Budget</v>
      </c>
      <c r="Y1898" s="5">
        <f>IFERROR(Table1[[#This Row],[Gross_Margin]]/Table1[[#This Row],[Actual_Sales]],0)</f>
        <v>0.59602649006622521</v>
      </c>
      <c r="Z1898" s="5">
        <f>Table1[[#This Row],[Actual_Profit]]/Table1[[#This Row],[Actual_Sales]]</f>
        <v>0.31788079470198677</v>
      </c>
      <c r="AA1898">
        <v>42</v>
      </c>
      <c r="AB1898" s="5">
        <f>IFERROR(Table1[[#This Row],[Expenses]]/Table1[[#This Row],[Actual_Sales]],0)</f>
        <v>0.27814569536423839</v>
      </c>
      <c r="AC1898">
        <v>19</v>
      </c>
      <c r="AD1898">
        <v>329</v>
      </c>
      <c r="AE1898" s="5">
        <f>IFERROR(Table1[[#This Row],[Inventory]]/Table1[[#This Row],[Actual_Sales]],0)</f>
        <v>2.1788079470198674</v>
      </c>
    </row>
    <row r="1899" spans="1:31" x14ac:dyDescent="0.25">
      <c r="A1899">
        <v>2758</v>
      </c>
      <c r="B1899">
        <v>603</v>
      </c>
      <c r="C1899">
        <v>1</v>
      </c>
      <c r="D1899" s="2">
        <v>40634</v>
      </c>
      <c r="E1899">
        <v>129</v>
      </c>
      <c r="F1899">
        <v>110</v>
      </c>
      <c r="G1899">
        <f>Table1[[#This Row],[Actual_Sales]]-Table1[[#This Row],[Budget_Sales]]</f>
        <v>19</v>
      </c>
      <c r="H1899" s="5">
        <f>IF(
Table1[[#This Row],[Budget_Sales]]=0,
"",
IF(
Table1[[#This Row],[Budget_Sales]]&gt;0,
(Table1[[#This Row],[Actual_Sales]]-Table1[[#This Row],[Budget_Sales]])/Table1[[#This Row],[Budget_Sales]],
(Table1[[#This Row],[Actual_Sales]]-Table1[[#This Row],[Budget_Sales]])/ABS(Table1[[#This Row],[Budget_Sales]])
)
)</f>
        <v>0.17272727272727273</v>
      </c>
      <c r="I1899" s="5" t="str">
        <f>IF(Table1[[#This Row],[Sales_Var]]&gt;=0,"Above Budget","Below Budget")</f>
        <v>Above Budget</v>
      </c>
      <c r="J1899">
        <f>Table1[[#This Row],[Actual_Sales]]-(Table1[[#This Row],[COGS]]+Table1[[#This Row],[Expenses]])</f>
        <v>41</v>
      </c>
      <c r="K1899">
        <v>40</v>
      </c>
      <c r="L1899">
        <f>Table1[[#This Row],[Actual_Profit]]-Table1[[#This Row],[Budget_Profit]]</f>
        <v>1</v>
      </c>
      <c r="M1899" s="5">
        <f>IF(
Table1[[#This Row],[Budget_Profit]]=0,
"",
IF(
Table1[[#This Row],[Budget_Profit]]&gt;0,
(Table1[[#This Row],[Actual_Profit]]-Table1[[#This Row],[Budget_Profit]])/Table1[[#This Row],[Budget_Profit]],
(Table1[[#This Row],[Actual_Profit]]-Table1[[#This Row],[Budget_Profit]])/ABS(Table1[[#This Row],[Budget_Profit]])
)
)</f>
        <v>2.5000000000000001E-2</v>
      </c>
      <c r="N1899" s="5" t="str">
        <f>IF(Table1[[#This Row],[Profit_Var]]&gt;=0, "Above Budget", "Below Budget")</f>
        <v>Above Budget</v>
      </c>
      <c r="O1899">
        <v>49</v>
      </c>
      <c r="P1899">
        <v>40</v>
      </c>
      <c r="Q1899">
        <f>Table1[[#This Row],[COGS]]-Table1[[#This Row],[Budget_COGS]]</f>
        <v>9</v>
      </c>
      <c r="R1899" s="5">
        <f>IF(
Table1[[#This Row],[Budget_COGS]]=0,
"",
IF(
Table1[[#This Row],[Budget_COGS]]&gt;0,
(Table1[[#This Row],[Budget_COGS]]-Table1[[#This Row],[COGS]]) / Table1[[#This Row],[Budget_COGS]],
(Table1[[#This Row],[Budget_COGS]]-Table1[[#This Row],[COGS]]) / ABS(Table1[[#This Row],[Budget_COGS]])
)
)</f>
        <v>-0.22500000000000001</v>
      </c>
      <c r="S1899" s="5" t="str">
        <f>IF(Table1[[#This Row],[COGS _Var]]&gt;=0, "Above Budget", "Below Budget")</f>
        <v>Above Budget</v>
      </c>
      <c r="T1899">
        <f>Table1[[#This Row],[Actual_Sales]]-Table1[[#This Row],[COGS]]</f>
        <v>80</v>
      </c>
      <c r="U1899">
        <v>70</v>
      </c>
      <c r="V1899">
        <f>Table1[[#This Row],[Gross_Margin]]-Table1[[#This Row],[Budget_Margin]]</f>
        <v>10</v>
      </c>
      <c r="W1899" s="5">
        <f>IF(
Table1[[#This Row],[Budget_Margin]]=0,
"",
IF(
Table1[[#This Row],[Budget_Margin]]&gt;0,
(Table1[[#This Row],[Gross_Margin]]-Table1[[#This Row],[Budget_Margin]]) / Table1[[#This Row],[Budget_Margin]],
(Table1[[#This Row],[Gross_Margin]]-Table1[[#This Row],[Budget_Margin]]) / ABS(Table1[[#This Row],[Budget_Margin]])
)
)</f>
        <v>0.14285714285714285</v>
      </c>
      <c r="X1899" s="5" t="str">
        <f>IF(Table1[[#This Row],[Margin_Var]]&gt;=0, "Above Budget", "Below Budget")</f>
        <v>Above Budget</v>
      </c>
      <c r="Y1899" s="5">
        <f>IFERROR(Table1[[#This Row],[Gross_Margin]]/Table1[[#This Row],[Actual_Sales]],0)</f>
        <v>0.62015503875968991</v>
      </c>
      <c r="Z1899" s="5">
        <f>Table1[[#This Row],[Actual_Profit]]/Table1[[#This Row],[Actual_Sales]]</f>
        <v>0.31782945736434109</v>
      </c>
      <c r="AA1899">
        <v>39</v>
      </c>
      <c r="AB1899" s="5">
        <f>IFERROR(Table1[[#This Row],[Expenses]]/Table1[[#This Row],[Actual_Sales]],0)</f>
        <v>0.30232558139534882</v>
      </c>
      <c r="AC1899">
        <v>15</v>
      </c>
      <c r="AD1899">
        <v>241</v>
      </c>
      <c r="AE1899" s="5">
        <f>IFERROR(Table1[[#This Row],[Inventory]]/Table1[[#This Row],[Actual_Sales]],0)</f>
        <v>1.8682170542635659</v>
      </c>
    </row>
    <row r="1900" spans="1:31" x14ac:dyDescent="0.25">
      <c r="A1900">
        <v>1326</v>
      </c>
      <c r="B1900">
        <v>603</v>
      </c>
      <c r="C1900">
        <v>11</v>
      </c>
      <c r="D1900" s="2">
        <v>40391</v>
      </c>
      <c r="E1900">
        <v>63</v>
      </c>
      <c r="F1900">
        <v>60</v>
      </c>
      <c r="G1900">
        <f>Table1[[#This Row],[Actual_Sales]]-Table1[[#This Row],[Budget_Sales]]</f>
        <v>3</v>
      </c>
      <c r="H1900" s="5">
        <f>IF(
Table1[[#This Row],[Budget_Sales]]=0,
"",
IF(
Table1[[#This Row],[Budget_Sales]]&gt;0,
(Table1[[#This Row],[Actual_Sales]]-Table1[[#This Row],[Budget_Sales]])/Table1[[#This Row],[Budget_Sales]],
(Table1[[#This Row],[Actual_Sales]]-Table1[[#This Row],[Budget_Sales]])/ABS(Table1[[#This Row],[Budget_Sales]])
)
)</f>
        <v>0.05</v>
      </c>
      <c r="I1900" s="5" t="str">
        <f>IF(Table1[[#This Row],[Sales_Var]]&gt;=0,"Above Budget","Below Budget")</f>
        <v>Above Budget</v>
      </c>
      <c r="J1900">
        <f>Table1[[#This Row],[Actual_Sales]]-(Table1[[#This Row],[COGS]]+Table1[[#This Row],[Expenses]])</f>
        <v>20</v>
      </c>
      <c r="K1900">
        <v>30</v>
      </c>
      <c r="L1900">
        <f>Table1[[#This Row],[Actual_Profit]]-Table1[[#This Row],[Budget_Profit]]</f>
        <v>-10</v>
      </c>
      <c r="M1900" s="5">
        <f>IF(
Table1[[#This Row],[Budget_Profit]]=0,
"",
IF(
Table1[[#This Row],[Budget_Profit]]&gt;0,
(Table1[[#This Row],[Actual_Profit]]-Table1[[#This Row],[Budget_Profit]])/Table1[[#This Row],[Budget_Profit]],
(Table1[[#This Row],[Actual_Profit]]-Table1[[#This Row],[Budget_Profit]])/ABS(Table1[[#This Row],[Budget_Profit]])
)
)</f>
        <v>-0.33333333333333331</v>
      </c>
      <c r="N1900" s="5" t="str">
        <f>IF(Table1[[#This Row],[Profit_Var]]&gt;=0, "Above Budget", "Below Budget")</f>
        <v>Below Budget</v>
      </c>
      <c r="O1900">
        <v>25</v>
      </c>
      <c r="P1900">
        <v>20</v>
      </c>
      <c r="Q1900">
        <f>Table1[[#This Row],[COGS]]-Table1[[#This Row],[Budget_COGS]]</f>
        <v>5</v>
      </c>
      <c r="R1900" s="5">
        <f>IF(
Table1[[#This Row],[Budget_COGS]]=0,
"",
IF(
Table1[[#This Row],[Budget_COGS]]&gt;0,
(Table1[[#This Row],[Budget_COGS]]-Table1[[#This Row],[COGS]]) / Table1[[#This Row],[Budget_COGS]],
(Table1[[#This Row],[Budget_COGS]]-Table1[[#This Row],[COGS]]) / ABS(Table1[[#This Row],[Budget_COGS]])
)
)</f>
        <v>-0.25</v>
      </c>
      <c r="S1900" s="5" t="str">
        <f>IF(Table1[[#This Row],[COGS _Var]]&gt;=0, "Above Budget", "Below Budget")</f>
        <v>Above Budget</v>
      </c>
      <c r="T1900">
        <f>Table1[[#This Row],[Actual_Sales]]-Table1[[#This Row],[COGS]]</f>
        <v>38</v>
      </c>
      <c r="U1900">
        <v>40</v>
      </c>
      <c r="V1900">
        <f>Table1[[#This Row],[Gross_Margin]]-Table1[[#This Row],[Budget_Margin]]</f>
        <v>-2</v>
      </c>
      <c r="W1900" s="5">
        <f>IF(
Table1[[#This Row],[Budget_Margin]]=0,
"",
IF(
Table1[[#This Row],[Budget_Margin]]&gt;0,
(Table1[[#This Row],[Gross_Margin]]-Table1[[#This Row],[Budget_Margin]]) / Table1[[#This Row],[Budget_Margin]],
(Table1[[#This Row],[Gross_Margin]]-Table1[[#This Row],[Budget_Margin]]) / ABS(Table1[[#This Row],[Budget_Margin]])
)
)</f>
        <v>-0.05</v>
      </c>
      <c r="X1900" s="5" t="str">
        <f>IF(Table1[[#This Row],[Margin_Var]]&gt;=0, "Above Budget", "Below Budget")</f>
        <v>Below Budget</v>
      </c>
      <c r="Y1900" s="5">
        <f>IFERROR(Table1[[#This Row],[Gross_Margin]]/Table1[[#This Row],[Actual_Sales]],0)</f>
        <v>0.60317460317460314</v>
      </c>
      <c r="Z1900" s="5">
        <f>Table1[[#This Row],[Actual_Profit]]/Table1[[#This Row],[Actual_Sales]]</f>
        <v>0.31746031746031744</v>
      </c>
      <c r="AA1900">
        <v>18</v>
      </c>
      <c r="AB1900" s="5">
        <f>IFERROR(Table1[[#This Row],[Expenses]]/Table1[[#This Row],[Actual_Sales]],0)</f>
        <v>0.2857142857142857</v>
      </c>
      <c r="AC1900">
        <v>7</v>
      </c>
      <c r="AD1900">
        <v>851</v>
      </c>
      <c r="AE1900" s="5">
        <f>IFERROR(Table1[[#This Row],[Inventory]]/Table1[[#This Row],[Actual_Sales]],0)</f>
        <v>13.507936507936508</v>
      </c>
    </row>
    <row r="1901" spans="1:31" x14ac:dyDescent="0.25">
      <c r="A1901">
        <v>1802</v>
      </c>
      <c r="B1901">
        <v>319</v>
      </c>
      <c r="C1901">
        <v>12</v>
      </c>
      <c r="D1901" s="2">
        <v>40483</v>
      </c>
      <c r="E1901">
        <v>545</v>
      </c>
      <c r="F1901">
        <v>450</v>
      </c>
      <c r="G1901">
        <f>Table1[[#This Row],[Actual_Sales]]-Table1[[#This Row],[Budget_Sales]]</f>
        <v>95</v>
      </c>
      <c r="H1901" s="5">
        <f>IF(
Table1[[#This Row],[Budget_Sales]]=0,
"",
IF(
Table1[[#This Row],[Budget_Sales]]&gt;0,
(Table1[[#This Row],[Actual_Sales]]-Table1[[#This Row],[Budget_Sales]])/Table1[[#This Row],[Budget_Sales]],
(Table1[[#This Row],[Actual_Sales]]-Table1[[#This Row],[Budget_Sales]])/ABS(Table1[[#This Row],[Budget_Sales]])
)
)</f>
        <v>0.21111111111111111</v>
      </c>
      <c r="I1901" s="5" t="str">
        <f>IF(Table1[[#This Row],[Sales_Var]]&gt;=0,"Above Budget","Below Budget")</f>
        <v>Above Budget</v>
      </c>
      <c r="J1901">
        <f>Table1[[#This Row],[Actual_Sales]]-(Table1[[#This Row],[COGS]]+Table1[[#This Row],[Expenses]])</f>
        <v>173</v>
      </c>
      <c r="K1901">
        <v>130</v>
      </c>
      <c r="L1901">
        <f>Table1[[#This Row],[Actual_Profit]]-Table1[[#This Row],[Budget_Profit]]</f>
        <v>43</v>
      </c>
      <c r="M1901" s="5">
        <f>IF(
Table1[[#This Row],[Budget_Profit]]=0,
"",
IF(
Table1[[#This Row],[Budget_Profit]]&gt;0,
(Table1[[#This Row],[Actual_Profit]]-Table1[[#This Row],[Budget_Profit]])/Table1[[#This Row],[Budget_Profit]],
(Table1[[#This Row],[Actual_Profit]]-Table1[[#This Row],[Budget_Profit]])/ABS(Table1[[#This Row],[Budget_Profit]])
)
)</f>
        <v>0.33076923076923076</v>
      </c>
      <c r="N1901" s="5" t="str">
        <f>IF(Table1[[#This Row],[Profit_Var]]&gt;=0, "Above Budget", "Below Budget")</f>
        <v>Above Budget</v>
      </c>
      <c r="O1901">
        <v>245</v>
      </c>
      <c r="P1901">
        <v>200</v>
      </c>
      <c r="Q1901">
        <f>Table1[[#This Row],[COGS]]-Table1[[#This Row],[Budget_COGS]]</f>
        <v>45</v>
      </c>
      <c r="R1901" s="5">
        <f>IF(
Table1[[#This Row],[Budget_COGS]]=0,
"",
IF(
Table1[[#This Row],[Budget_COGS]]&gt;0,
(Table1[[#This Row],[Budget_COGS]]-Table1[[#This Row],[COGS]]) / Table1[[#This Row],[Budget_COGS]],
(Table1[[#This Row],[Budget_COGS]]-Table1[[#This Row],[COGS]]) / ABS(Table1[[#This Row],[Budget_COGS]])
)
)</f>
        <v>-0.22500000000000001</v>
      </c>
      <c r="S1901" s="5" t="str">
        <f>IF(Table1[[#This Row],[COGS _Var]]&gt;=0, "Above Budget", "Below Budget")</f>
        <v>Above Budget</v>
      </c>
      <c r="T1901">
        <f>Table1[[#This Row],[Actual_Sales]]-Table1[[#This Row],[COGS]]</f>
        <v>300</v>
      </c>
      <c r="U1901">
        <v>250</v>
      </c>
      <c r="V1901">
        <f>Table1[[#This Row],[Gross_Margin]]-Table1[[#This Row],[Budget_Margin]]</f>
        <v>50</v>
      </c>
      <c r="W1901" s="5">
        <f>IF(
Table1[[#This Row],[Budget_Margin]]=0,
"",
IF(
Table1[[#This Row],[Budget_Margin]]&gt;0,
(Table1[[#This Row],[Gross_Margin]]-Table1[[#This Row],[Budget_Margin]]) / Table1[[#This Row],[Budget_Margin]],
(Table1[[#This Row],[Gross_Margin]]-Table1[[#This Row],[Budget_Margin]]) / ABS(Table1[[#This Row],[Budget_Margin]])
)
)</f>
        <v>0.2</v>
      </c>
      <c r="X1901" s="5" t="str">
        <f>IF(Table1[[#This Row],[Margin_Var]]&gt;=0, "Above Budget", "Below Budget")</f>
        <v>Above Budget</v>
      </c>
      <c r="Y1901" s="5">
        <f>IFERROR(Table1[[#This Row],[Gross_Margin]]/Table1[[#This Row],[Actual_Sales]],0)</f>
        <v>0.55045871559633031</v>
      </c>
      <c r="Z1901" s="5">
        <f>Table1[[#This Row],[Actual_Profit]]/Table1[[#This Row],[Actual_Sales]]</f>
        <v>0.31743119266055048</v>
      </c>
      <c r="AA1901">
        <v>127</v>
      </c>
      <c r="AB1901" s="5">
        <f>IFERROR(Table1[[#This Row],[Expenses]]/Table1[[#This Row],[Actual_Sales]],0)</f>
        <v>0.23302752293577983</v>
      </c>
      <c r="AC1901">
        <v>93</v>
      </c>
      <c r="AD1901">
        <v>1784</v>
      </c>
      <c r="AE1901" s="5">
        <f>IFERROR(Table1[[#This Row],[Inventory]]/Table1[[#This Row],[Actual_Sales]],0)</f>
        <v>3.2733944954128442</v>
      </c>
    </row>
    <row r="1902" spans="1:31" x14ac:dyDescent="0.25">
      <c r="A1902">
        <v>1634</v>
      </c>
      <c r="B1902">
        <v>405</v>
      </c>
      <c r="C1902">
        <v>6</v>
      </c>
      <c r="D1902" s="2">
        <v>40452</v>
      </c>
      <c r="E1902">
        <v>205</v>
      </c>
      <c r="F1902">
        <v>130</v>
      </c>
      <c r="G1902">
        <f>Table1[[#This Row],[Actual_Sales]]-Table1[[#This Row],[Budget_Sales]]</f>
        <v>75</v>
      </c>
      <c r="H1902" s="5">
        <f>IF(
Table1[[#This Row],[Budget_Sales]]=0,
"",
IF(
Table1[[#This Row],[Budget_Sales]]&gt;0,
(Table1[[#This Row],[Actual_Sales]]-Table1[[#This Row],[Budget_Sales]])/Table1[[#This Row],[Budget_Sales]],
(Table1[[#This Row],[Actual_Sales]]-Table1[[#This Row],[Budget_Sales]])/ABS(Table1[[#This Row],[Budget_Sales]])
)
)</f>
        <v>0.57692307692307687</v>
      </c>
      <c r="I1902" s="5" t="str">
        <f>IF(Table1[[#This Row],[Sales_Var]]&gt;=0,"Above Budget","Below Budget")</f>
        <v>Above Budget</v>
      </c>
      <c r="J1902">
        <f>Table1[[#This Row],[Actual_Sales]]-(Table1[[#This Row],[COGS]]+Table1[[#This Row],[Expenses]])</f>
        <v>65</v>
      </c>
      <c r="K1902">
        <v>60</v>
      </c>
      <c r="L1902">
        <f>Table1[[#This Row],[Actual_Profit]]-Table1[[#This Row],[Budget_Profit]]</f>
        <v>5</v>
      </c>
      <c r="M1902" s="5">
        <f>IF(
Table1[[#This Row],[Budget_Profit]]=0,
"",
IF(
Table1[[#This Row],[Budget_Profit]]&gt;0,
(Table1[[#This Row],[Actual_Profit]]-Table1[[#This Row],[Budget_Profit]])/Table1[[#This Row],[Budget_Profit]],
(Table1[[#This Row],[Actual_Profit]]-Table1[[#This Row],[Budget_Profit]])/ABS(Table1[[#This Row],[Budget_Profit]])
)
)</f>
        <v>8.3333333333333329E-2</v>
      </c>
      <c r="N1902" s="5" t="str">
        <f>IF(Table1[[#This Row],[Profit_Var]]&gt;=0, "Above Budget", "Below Budget")</f>
        <v>Above Budget</v>
      </c>
      <c r="O1902">
        <v>82</v>
      </c>
      <c r="P1902">
        <v>50</v>
      </c>
      <c r="Q1902">
        <f>Table1[[#This Row],[COGS]]-Table1[[#This Row],[Budget_COGS]]</f>
        <v>32</v>
      </c>
      <c r="R1902" s="5">
        <f>IF(
Table1[[#This Row],[Budget_COGS]]=0,
"",
IF(
Table1[[#This Row],[Budget_COGS]]&gt;0,
(Table1[[#This Row],[Budget_COGS]]-Table1[[#This Row],[COGS]]) / Table1[[#This Row],[Budget_COGS]],
(Table1[[#This Row],[Budget_COGS]]-Table1[[#This Row],[COGS]]) / ABS(Table1[[#This Row],[Budget_COGS]])
)
)</f>
        <v>-0.64</v>
      </c>
      <c r="S1902" s="5" t="str">
        <f>IF(Table1[[#This Row],[COGS _Var]]&gt;=0, "Above Budget", "Below Budget")</f>
        <v>Above Budget</v>
      </c>
      <c r="T1902">
        <f>Table1[[#This Row],[Actual_Sales]]-Table1[[#This Row],[COGS]]</f>
        <v>123</v>
      </c>
      <c r="U1902">
        <v>80</v>
      </c>
      <c r="V1902">
        <f>Table1[[#This Row],[Gross_Margin]]-Table1[[#This Row],[Budget_Margin]]</f>
        <v>43</v>
      </c>
      <c r="W1902" s="5">
        <f>IF(
Table1[[#This Row],[Budget_Margin]]=0,
"",
IF(
Table1[[#This Row],[Budget_Margin]]&gt;0,
(Table1[[#This Row],[Gross_Margin]]-Table1[[#This Row],[Budget_Margin]]) / Table1[[#This Row],[Budget_Margin]],
(Table1[[#This Row],[Gross_Margin]]-Table1[[#This Row],[Budget_Margin]]) / ABS(Table1[[#This Row],[Budget_Margin]])
)
)</f>
        <v>0.53749999999999998</v>
      </c>
      <c r="X1902" s="5" t="str">
        <f>IF(Table1[[#This Row],[Margin_Var]]&gt;=0, "Above Budget", "Below Budget")</f>
        <v>Above Budget</v>
      </c>
      <c r="Y1902" s="5">
        <f>IFERROR(Table1[[#This Row],[Gross_Margin]]/Table1[[#This Row],[Actual_Sales]],0)</f>
        <v>0.6</v>
      </c>
      <c r="Z1902" s="5">
        <f>Table1[[#This Row],[Actual_Profit]]/Table1[[#This Row],[Actual_Sales]]</f>
        <v>0.31707317073170732</v>
      </c>
      <c r="AA1902">
        <v>58</v>
      </c>
      <c r="AB1902" s="5">
        <f>IFERROR(Table1[[#This Row],[Expenses]]/Table1[[#This Row],[Actual_Sales]],0)</f>
        <v>0.28292682926829266</v>
      </c>
      <c r="AC1902">
        <v>27</v>
      </c>
      <c r="AD1902">
        <v>788</v>
      </c>
      <c r="AE1902" s="5">
        <f>IFERROR(Table1[[#This Row],[Inventory]]/Table1[[#This Row],[Actual_Sales]],0)</f>
        <v>3.8439024390243901</v>
      </c>
    </row>
    <row r="1903" spans="1:31" x14ac:dyDescent="0.25">
      <c r="A1903">
        <v>1609</v>
      </c>
      <c r="B1903">
        <v>234</v>
      </c>
      <c r="C1903">
        <v>11</v>
      </c>
      <c r="D1903" s="2">
        <v>40452</v>
      </c>
      <c r="E1903">
        <v>205</v>
      </c>
      <c r="F1903">
        <v>140</v>
      </c>
      <c r="G1903">
        <f>Table1[[#This Row],[Actual_Sales]]-Table1[[#This Row],[Budget_Sales]]</f>
        <v>65</v>
      </c>
      <c r="H1903" s="5">
        <f>IF(
Table1[[#This Row],[Budget_Sales]]=0,
"",
IF(
Table1[[#This Row],[Budget_Sales]]&gt;0,
(Table1[[#This Row],[Actual_Sales]]-Table1[[#This Row],[Budget_Sales]])/Table1[[#This Row],[Budget_Sales]],
(Table1[[#This Row],[Actual_Sales]]-Table1[[#This Row],[Budget_Sales]])/ABS(Table1[[#This Row],[Budget_Sales]])
)
)</f>
        <v>0.4642857142857143</v>
      </c>
      <c r="I1903" s="5" t="str">
        <f>IF(Table1[[#This Row],[Sales_Var]]&gt;=0,"Above Budget","Below Budget")</f>
        <v>Above Budget</v>
      </c>
      <c r="J1903">
        <f>Table1[[#This Row],[Actual_Sales]]-(Table1[[#This Row],[COGS]]+Table1[[#This Row],[Expenses]])</f>
        <v>65</v>
      </c>
      <c r="K1903">
        <v>60</v>
      </c>
      <c r="L1903">
        <f>Table1[[#This Row],[Actual_Profit]]-Table1[[#This Row],[Budget_Profit]]</f>
        <v>5</v>
      </c>
      <c r="M1903" s="5">
        <f>IF(
Table1[[#This Row],[Budget_Profit]]=0,
"",
IF(
Table1[[#This Row],[Budget_Profit]]&gt;0,
(Table1[[#This Row],[Actual_Profit]]-Table1[[#This Row],[Budget_Profit]])/Table1[[#This Row],[Budget_Profit]],
(Table1[[#This Row],[Actual_Profit]]-Table1[[#This Row],[Budget_Profit]])/ABS(Table1[[#This Row],[Budget_Profit]])
)
)</f>
        <v>8.3333333333333329E-2</v>
      </c>
      <c r="N1903" s="5" t="str">
        <f>IF(Table1[[#This Row],[Profit_Var]]&gt;=0, "Above Budget", "Below Budget")</f>
        <v>Above Budget</v>
      </c>
      <c r="O1903">
        <v>82</v>
      </c>
      <c r="P1903">
        <v>50</v>
      </c>
      <c r="Q1903">
        <f>Table1[[#This Row],[COGS]]-Table1[[#This Row],[Budget_COGS]]</f>
        <v>32</v>
      </c>
      <c r="R1903" s="5">
        <f>IF(
Table1[[#This Row],[Budget_COGS]]=0,
"",
IF(
Table1[[#This Row],[Budget_COGS]]&gt;0,
(Table1[[#This Row],[Budget_COGS]]-Table1[[#This Row],[COGS]]) / Table1[[#This Row],[Budget_COGS]],
(Table1[[#This Row],[Budget_COGS]]-Table1[[#This Row],[COGS]]) / ABS(Table1[[#This Row],[Budget_COGS]])
)
)</f>
        <v>-0.64</v>
      </c>
      <c r="S1903" s="5" t="str">
        <f>IF(Table1[[#This Row],[COGS _Var]]&gt;=0, "Above Budget", "Below Budget")</f>
        <v>Above Budget</v>
      </c>
      <c r="T1903">
        <f>Table1[[#This Row],[Actual_Sales]]-Table1[[#This Row],[COGS]]</f>
        <v>123</v>
      </c>
      <c r="U1903">
        <v>90</v>
      </c>
      <c r="V1903">
        <f>Table1[[#This Row],[Gross_Margin]]-Table1[[#This Row],[Budget_Margin]]</f>
        <v>33</v>
      </c>
      <c r="W1903" s="5">
        <f>IF(
Table1[[#This Row],[Budget_Margin]]=0,
"",
IF(
Table1[[#This Row],[Budget_Margin]]&gt;0,
(Table1[[#This Row],[Gross_Margin]]-Table1[[#This Row],[Budget_Margin]]) / Table1[[#This Row],[Budget_Margin]],
(Table1[[#This Row],[Gross_Margin]]-Table1[[#This Row],[Budget_Margin]]) / ABS(Table1[[#This Row],[Budget_Margin]])
)
)</f>
        <v>0.36666666666666664</v>
      </c>
      <c r="X1903" s="5" t="str">
        <f>IF(Table1[[#This Row],[Margin_Var]]&gt;=0, "Above Budget", "Below Budget")</f>
        <v>Above Budget</v>
      </c>
      <c r="Y1903" s="5">
        <f>IFERROR(Table1[[#This Row],[Gross_Margin]]/Table1[[#This Row],[Actual_Sales]],0)</f>
        <v>0.6</v>
      </c>
      <c r="Z1903" s="5">
        <f>Table1[[#This Row],[Actual_Profit]]/Table1[[#This Row],[Actual_Sales]]</f>
        <v>0.31707317073170732</v>
      </c>
      <c r="AA1903">
        <v>58</v>
      </c>
      <c r="AB1903" s="5">
        <f>IFERROR(Table1[[#This Row],[Expenses]]/Table1[[#This Row],[Actual_Sales]],0)</f>
        <v>0.28292682926829266</v>
      </c>
      <c r="AC1903">
        <v>27</v>
      </c>
      <c r="AD1903">
        <v>788</v>
      </c>
      <c r="AE1903" s="5">
        <f>IFERROR(Table1[[#This Row],[Inventory]]/Table1[[#This Row],[Actual_Sales]],0)</f>
        <v>3.8439024390243901</v>
      </c>
    </row>
    <row r="1904" spans="1:31" x14ac:dyDescent="0.25">
      <c r="A1904">
        <v>2313</v>
      </c>
      <c r="B1904">
        <v>262</v>
      </c>
      <c r="C1904">
        <v>5</v>
      </c>
      <c r="D1904" s="2">
        <v>40575</v>
      </c>
      <c r="E1904">
        <v>164</v>
      </c>
      <c r="F1904">
        <v>180</v>
      </c>
      <c r="G1904">
        <f>Table1[[#This Row],[Actual_Sales]]-Table1[[#This Row],[Budget_Sales]]</f>
        <v>-16</v>
      </c>
      <c r="H1904" s="5">
        <f>IF(
Table1[[#This Row],[Budget_Sales]]=0,
"",
IF(
Table1[[#This Row],[Budget_Sales]]&gt;0,
(Table1[[#This Row],[Actual_Sales]]-Table1[[#This Row],[Budget_Sales]])/Table1[[#This Row],[Budget_Sales]],
(Table1[[#This Row],[Actual_Sales]]-Table1[[#This Row],[Budget_Sales]])/ABS(Table1[[#This Row],[Budget_Sales]])
)
)</f>
        <v>-8.8888888888888892E-2</v>
      </c>
      <c r="I1904" s="5" t="str">
        <f>IF(Table1[[#This Row],[Sales_Var]]&gt;=0,"Above Budget","Below Budget")</f>
        <v>Below Budget</v>
      </c>
      <c r="J1904">
        <f>Table1[[#This Row],[Actual_Sales]]-(Table1[[#This Row],[COGS]]+Table1[[#This Row],[Expenses]])</f>
        <v>52</v>
      </c>
      <c r="K1904">
        <v>60</v>
      </c>
      <c r="L1904">
        <f>Table1[[#This Row],[Actual_Profit]]-Table1[[#This Row],[Budget_Profit]]</f>
        <v>-8</v>
      </c>
      <c r="M1904" s="5">
        <f>IF(
Table1[[#This Row],[Budget_Profit]]=0,
"",
IF(
Table1[[#This Row],[Budget_Profit]]&gt;0,
(Table1[[#This Row],[Actual_Profit]]-Table1[[#This Row],[Budget_Profit]])/Table1[[#This Row],[Budget_Profit]],
(Table1[[#This Row],[Actual_Profit]]-Table1[[#This Row],[Budget_Profit]])/ABS(Table1[[#This Row],[Budget_Profit]])
)
)</f>
        <v>-0.13333333333333333</v>
      </c>
      <c r="N1904" s="5" t="str">
        <f>IF(Table1[[#This Row],[Profit_Var]]&gt;=0, "Above Budget", "Below Budget")</f>
        <v>Below Budget</v>
      </c>
      <c r="O1904">
        <v>70</v>
      </c>
      <c r="P1904">
        <v>80</v>
      </c>
      <c r="Q1904">
        <f>Table1[[#This Row],[COGS]]-Table1[[#This Row],[Budget_COGS]]</f>
        <v>-10</v>
      </c>
      <c r="R1904" s="5">
        <f>IF(
Table1[[#This Row],[Budget_COGS]]=0,
"",
IF(
Table1[[#This Row],[Budget_COGS]]&gt;0,
(Table1[[#This Row],[Budget_COGS]]-Table1[[#This Row],[COGS]]) / Table1[[#This Row],[Budget_COGS]],
(Table1[[#This Row],[Budget_COGS]]-Table1[[#This Row],[COGS]]) / ABS(Table1[[#This Row],[Budget_COGS]])
)
)</f>
        <v>0.125</v>
      </c>
      <c r="S1904" s="5" t="str">
        <f>IF(Table1[[#This Row],[COGS _Var]]&gt;=0, "Above Budget", "Below Budget")</f>
        <v>Below Budget</v>
      </c>
      <c r="T1904">
        <f>Table1[[#This Row],[Actual_Sales]]-Table1[[#This Row],[COGS]]</f>
        <v>94</v>
      </c>
      <c r="U1904">
        <v>100</v>
      </c>
      <c r="V1904">
        <f>Table1[[#This Row],[Gross_Margin]]-Table1[[#This Row],[Budget_Margin]]</f>
        <v>-6</v>
      </c>
      <c r="W1904" s="5">
        <f>IF(
Table1[[#This Row],[Budget_Margin]]=0,
"",
IF(
Table1[[#This Row],[Budget_Margin]]&gt;0,
(Table1[[#This Row],[Gross_Margin]]-Table1[[#This Row],[Budget_Margin]]) / Table1[[#This Row],[Budget_Margin]],
(Table1[[#This Row],[Gross_Margin]]-Table1[[#This Row],[Budget_Margin]]) / ABS(Table1[[#This Row],[Budget_Margin]])
)
)</f>
        <v>-0.06</v>
      </c>
      <c r="X1904" s="5" t="str">
        <f>IF(Table1[[#This Row],[Margin_Var]]&gt;=0, "Above Budget", "Below Budget")</f>
        <v>Below Budget</v>
      </c>
      <c r="Y1904" s="5">
        <f>IFERROR(Table1[[#This Row],[Gross_Margin]]/Table1[[#This Row],[Actual_Sales]],0)</f>
        <v>0.57317073170731703</v>
      </c>
      <c r="Z1904" s="5">
        <f>Table1[[#This Row],[Actual_Profit]]/Table1[[#This Row],[Actual_Sales]]</f>
        <v>0.31707317073170732</v>
      </c>
      <c r="AA1904">
        <v>42</v>
      </c>
      <c r="AB1904" s="5">
        <f>IFERROR(Table1[[#This Row],[Expenses]]/Table1[[#This Row],[Actual_Sales]],0)</f>
        <v>0.25609756097560976</v>
      </c>
      <c r="AC1904">
        <v>21</v>
      </c>
      <c r="AD1904">
        <v>957</v>
      </c>
      <c r="AE1904" s="5">
        <f>IFERROR(Table1[[#This Row],[Inventory]]/Table1[[#This Row],[Actual_Sales]],0)</f>
        <v>5.8353658536585362</v>
      </c>
    </row>
    <row r="1905" spans="1:31" x14ac:dyDescent="0.25">
      <c r="A1905">
        <v>2329</v>
      </c>
      <c r="B1905">
        <v>352</v>
      </c>
      <c r="C1905">
        <v>10</v>
      </c>
      <c r="D1905" s="2">
        <v>40575</v>
      </c>
      <c r="E1905">
        <v>164</v>
      </c>
      <c r="F1905">
        <v>120</v>
      </c>
      <c r="G1905">
        <f>Table1[[#This Row],[Actual_Sales]]-Table1[[#This Row],[Budget_Sales]]</f>
        <v>44</v>
      </c>
      <c r="H1905" s="5">
        <f>IF(
Table1[[#This Row],[Budget_Sales]]=0,
"",
IF(
Table1[[#This Row],[Budget_Sales]]&gt;0,
(Table1[[#This Row],[Actual_Sales]]-Table1[[#This Row],[Budget_Sales]])/Table1[[#This Row],[Budget_Sales]],
(Table1[[#This Row],[Actual_Sales]]-Table1[[#This Row],[Budget_Sales]])/ABS(Table1[[#This Row],[Budget_Sales]])
)
)</f>
        <v>0.36666666666666664</v>
      </c>
      <c r="I1905" s="5" t="str">
        <f>IF(Table1[[#This Row],[Sales_Var]]&gt;=0,"Above Budget","Below Budget")</f>
        <v>Above Budget</v>
      </c>
      <c r="J1905">
        <f>Table1[[#This Row],[Actual_Sales]]-(Table1[[#This Row],[COGS]]+Table1[[#This Row],[Expenses]])</f>
        <v>52</v>
      </c>
      <c r="K1905">
        <v>50</v>
      </c>
      <c r="L1905">
        <f>Table1[[#This Row],[Actual_Profit]]-Table1[[#This Row],[Budget_Profit]]</f>
        <v>2</v>
      </c>
      <c r="M1905" s="5">
        <f>IF(
Table1[[#This Row],[Budget_Profit]]=0,
"",
IF(
Table1[[#This Row],[Budget_Profit]]&gt;0,
(Table1[[#This Row],[Actual_Profit]]-Table1[[#This Row],[Budget_Profit]])/Table1[[#This Row],[Budget_Profit]],
(Table1[[#This Row],[Actual_Profit]]-Table1[[#This Row],[Budget_Profit]])/ABS(Table1[[#This Row],[Budget_Profit]])
)
)</f>
        <v>0.04</v>
      </c>
      <c r="N1905" s="5" t="str">
        <f>IF(Table1[[#This Row],[Profit_Var]]&gt;=0, "Above Budget", "Below Budget")</f>
        <v>Above Budget</v>
      </c>
      <c r="O1905">
        <v>70</v>
      </c>
      <c r="P1905">
        <v>50</v>
      </c>
      <c r="Q1905">
        <f>Table1[[#This Row],[COGS]]-Table1[[#This Row],[Budget_COGS]]</f>
        <v>20</v>
      </c>
      <c r="R1905" s="5">
        <f>IF(
Table1[[#This Row],[Budget_COGS]]=0,
"",
IF(
Table1[[#This Row],[Budget_COGS]]&gt;0,
(Table1[[#This Row],[Budget_COGS]]-Table1[[#This Row],[COGS]]) / Table1[[#This Row],[Budget_COGS]],
(Table1[[#This Row],[Budget_COGS]]-Table1[[#This Row],[COGS]]) / ABS(Table1[[#This Row],[Budget_COGS]])
)
)</f>
        <v>-0.4</v>
      </c>
      <c r="S1905" s="5" t="str">
        <f>IF(Table1[[#This Row],[COGS _Var]]&gt;=0, "Above Budget", "Below Budget")</f>
        <v>Above Budget</v>
      </c>
      <c r="T1905">
        <f>Table1[[#This Row],[Actual_Sales]]-Table1[[#This Row],[COGS]]</f>
        <v>94</v>
      </c>
      <c r="U1905">
        <v>70</v>
      </c>
      <c r="V1905">
        <f>Table1[[#This Row],[Gross_Margin]]-Table1[[#This Row],[Budget_Margin]]</f>
        <v>24</v>
      </c>
      <c r="W1905" s="5">
        <f>IF(
Table1[[#This Row],[Budget_Margin]]=0,
"",
IF(
Table1[[#This Row],[Budget_Margin]]&gt;0,
(Table1[[#This Row],[Gross_Margin]]-Table1[[#This Row],[Budget_Margin]]) / Table1[[#This Row],[Budget_Margin]],
(Table1[[#This Row],[Gross_Margin]]-Table1[[#This Row],[Budget_Margin]]) / ABS(Table1[[#This Row],[Budget_Margin]])
)
)</f>
        <v>0.34285714285714286</v>
      </c>
      <c r="X1905" s="5" t="str">
        <f>IF(Table1[[#This Row],[Margin_Var]]&gt;=0, "Above Budget", "Below Budget")</f>
        <v>Above Budget</v>
      </c>
      <c r="Y1905" s="5">
        <f>IFERROR(Table1[[#This Row],[Gross_Margin]]/Table1[[#This Row],[Actual_Sales]],0)</f>
        <v>0.57317073170731703</v>
      </c>
      <c r="Z1905" s="5">
        <f>Table1[[#This Row],[Actual_Profit]]/Table1[[#This Row],[Actual_Sales]]</f>
        <v>0.31707317073170732</v>
      </c>
      <c r="AA1905">
        <v>42</v>
      </c>
      <c r="AB1905" s="5">
        <f>IFERROR(Table1[[#This Row],[Expenses]]/Table1[[#This Row],[Actual_Sales]],0)</f>
        <v>0.25609756097560976</v>
      </c>
      <c r="AC1905">
        <v>21</v>
      </c>
      <c r="AD1905">
        <v>957</v>
      </c>
      <c r="AE1905" s="5">
        <f>IFERROR(Table1[[#This Row],[Inventory]]/Table1[[#This Row],[Actual_Sales]],0)</f>
        <v>5.8353658536585362</v>
      </c>
    </row>
    <row r="1906" spans="1:31" x14ac:dyDescent="0.25">
      <c r="A1906">
        <v>2957</v>
      </c>
      <c r="B1906">
        <v>715</v>
      </c>
      <c r="C1906">
        <v>3</v>
      </c>
      <c r="D1906" s="2">
        <v>40664</v>
      </c>
      <c r="E1906">
        <v>202</v>
      </c>
      <c r="F1906">
        <v>210</v>
      </c>
      <c r="G1906">
        <f>Table1[[#This Row],[Actual_Sales]]-Table1[[#This Row],[Budget_Sales]]</f>
        <v>-8</v>
      </c>
      <c r="H1906" s="5">
        <f>IF(
Table1[[#This Row],[Budget_Sales]]=0,
"",
IF(
Table1[[#This Row],[Budget_Sales]]&gt;0,
(Table1[[#This Row],[Actual_Sales]]-Table1[[#This Row],[Budget_Sales]])/Table1[[#This Row],[Budget_Sales]],
(Table1[[#This Row],[Actual_Sales]]-Table1[[#This Row],[Budget_Sales]])/ABS(Table1[[#This Row],[Budget_Sales]])
)
)</f>
        <v>-3.8095238095238099E-2</v>
      </c>
      <c r="I1906" s="5" t="str">
        <f>IF(Table1[[#This Row],[Sales_Var]]&gt;=0,"Above Budget","Below Budget")</f>
        <v>Below Budget</v>
      </c>
      <c r="J1906">
        <f>Table1[[#This Row],[Actual_Sales]]-(Table1[[#This Row],[COGS]]+Table1[[#This Row],[Expenses]])</f>
        <v>64</v>
      </c>
      <c r="K1906">
        <v>80</v>
      </c>
      <c r="L1906">
        <f>Table1[[#This Row],[Actual_Profit]]-Table1[[#This Row],[Budget_Profit]]</f>
        <v>-16</v>
      </c>
      <c r="M1906" s="5">
        <f>IF(
Table1[[#This Row],[Budget_Profit]]=0,
"",
IF(
Table1[[#This Row],[Budget_Profit]]&gt;0,
(Table1[[#This Row],[Actual_Profit]]-Table1[[#This Row],[Budget_Profit]])/Table1[[#This Row],[Budget_Profit]],
(Table1[[#This Row],[Actual_Profit]]-Table1[[#This Row],[Budget_Profit]])/ABS(Table1[[#This Row],[Budget_Profit]])
)
)</f>
        <v>-0.2</v>
      </c>
      <c r="N1906" s="5" t="str">
        <f>IF(Table1[[#This Row],[Profit_Var]]&gt;=0, "Above Budget", "Below Budget")</f>
        <v>Below Budget</v>
      </c>
      <c r="O1906">
        <v>87</v>
      </c>
      <c r="P1906">
        <v>90</v>
      </c>
      <c r="Q1906">
        <f>Table1[[#This Row],[COGS]]-Table1[[#This Row],[Budget_COGS]]</f>
        <v>-3</v>
      </c>
      <c r="R1906" s="5">
        <f>IF(
Table1[[#This Row],[Budget_COGS]]=0,
"",
IF(
Table1[[#This Row],[Budget_COGS]]&gt;0,
(Table1[[#This Row],[Budget_COGS]]-Table1[[#This Row],[COGS]]) / Table1[[#This Row],[Budget_COGS]],
(Table1[[#This Row],[Budget_COGS]]-Table1[[#This Row],[COGS]]) / ABS(Table1[[#This Row],[Budget_COGS]])
)
)</f>
        <v>3.3333333333333333E-2</v>
      </c>
      <c r="S1906" s="5" t="str">
        <f>IF(Table1[[#This Row],[COGS _Var]]&gt;=0, "Above Budget", "Below Budget")</f>
        <v>Below Budget</v>
      </c>
      <c r="T1906">
        <f>Table1[[#This Row],[Actual_Sales]]-Table1[[#This Row],[COGS]]</f>
        <v>115</v>
      </c>
      <c r="U1906">
        <v>120</v>
      </c>
      <c r="V1906">
        <f>Table1[[#This Row],[Gross_Margin]]-Table1[[#This Row],[Budget_Margin]]</f>
        <v>-5</v>
      </c>
      <c r="W1906" s="5">
        <f>IF(
Table1[[#This Row],[Budget_Margin]]=0,
"",
IF(
Table1[[#This Row],[Budget_Margin]]&gt;0,
(Table1[[#This Row],[Gross_Margin]]-Table1[[#This Row],[Budget_Margin]]) / Table1[[#This Row],[Budget_Margin]],
(Table1[[#This Row],[Gross_Margin]]-Table1[[#This Row],[Budget_Margin]]) / ABS(Table1[[#This Row],[Budget_Margin]])
)
)</f>
        <v>-4.1666666666666664E-2</v>
      </c>
      <c r="X1906" s="5" t="str">
        <f>IF(Table1[[#This Row],[Margin_Var]]&gt;=0, "Above Budget", "Below Budget")</f>
        <v>Below Budget</v>
      </c>
      <c r="Y1906" s="5">
        <f>IFERROR(Table1[[#This Row],[Gross_Margin]]/Table1[[#This Row],[Actual_Sales]],0)</f>
        <v>0.56930693069306926</v>
      </c>
      <c r="Z1906" s="5">
        <f>Table1[[#This Row],[Actual_Profit]]/Table1[[#This Row],[Actual_Sales]]</f>
        <v>0.31683168316831684</v>
      </c>
      <c r="AA1906">
        <v>51</v>
      </c>
      <c r="AB1906" s="5">
        <f>IFERROR(Table1[[#This Row],[Expenses]]/Table1[[#This Row],[Actual_Sales]],0)</f>
        <v>0.25247524752475248</v>
      </c>
      <c r="AC1906">
        <v>28</v>
      </c>
      <c r="AD1906">
        <v>472</v>
      </c>
      <c r="AE1906" s="5">
        <f>IFERROR(Table1[[#This Row],[Inventory]]/Table1[[#This Row],[Actual_Sales]],0)</f>
        <v>2.3366336633663365</v>
      </c>
    </row>
    <row r="1907" spans="1:31" x14ac:dyDescent="0.25">
      <c r="A1907">
        <v>2979</v>
      </c>
      <c r="B1907">
        <v>786</v>
      </c>
      <c r="C1907">
        <v>6</v>
      </c>
      <c r="D1907" s="2">
        <v>40664</v>
      </c>
      <c r="E1907">
        <v>202</v>
      </c>
      <c r="F1907">
        <v>190</v>
      </c>
      <c r="G1907">
        <f>Table1[[#This Row],[Actual_Sales]]-Table1[[#This Row],[Budget_Sales]]</f>
        <v>12</v>
      </c>
      <c r="H1907" s="5">
        <f>IF(
Table1[[#This Row],[Budget_Sales]]=0,
"",
IF(
Table1[[#This Row],[Budget_Sales]]&gt;0,
(Table1[[#This Row],[Actual_Sales]]-Table1[[#This Row],[Budget_Sales]])/Table1[[#This Row],[Budget_Sales]],
(Table1[[#This Row],[Actual_Sales]]-Table1[[#This Row],[Budget_Sales]])/ABS(Table1[[#This Row],[Budget_Sales]])
)
)</f>
        <v>6.3157894736842107E-2</v>
      </c>
      <c r="I1907" s="5" t="str">
        <f>IF(Table1[[#This Row],[Sales_Var]]&gt;=0,"Above Budget","Below Budget")</f>
        <v>Above Budget</v>
      </c>
      <c r="J1907">
        <f>Table1[[#This Row],[Actual_Sales]]-(Table1[[#This Row],[COGS]]+Table1[[#This Row],[Expenses]])</f>
        <v>64</v>
      </c>
      <c r="K1907">
        <v>70</v>
      </c>
      <c r="L1907">
        <f>Table1[[#This Row],[Actual_Profit]]-Table1[[#This Row],[Budget_Profit]]</f>
        <v>-6</v>
      </c>
      <c r="M1907" s="5">
        <f>IF(
Table1[[#This Row],[Budget_Profit]]=0,
"",
IF(
Table1[[#This Row],[Budget_Profit]]&gt;0,
(Table1[[#This Row],[Actual_Profit]]-Table1[[#This Row],[Budget_Profit]])/Table1[[#This Row],[Budget_Profit]],
(Table1[[#This Row],[Actual_Profit]]-Table1[[#This Row],[Budget_Profit]])/ABS(Table1[[#This Row],[Budget_Profit]])
)
)</f>
        <v>-8.5714285714285715E-2</v>
      </c>
      <c r="N1907" s="5" t="str">
        <f>IF(Table1[[#This Row],[Profit_Var]]&gt;=0, "Above Budget", "Below Budget")</f>
        <v>Below Budget</v>
      </c>
      <c r="O1907">
        <v>87</v>
      </c>
      <c r="P1907">
        <v>80</v>
      </c>
      <c r="Q1907">
        <f>Table1[[#This Row],[COGS]]-Table1[[#This Row],[Budget_COGS]]</f>
        <v>7</v>
      </c>
      <c r="R1907" s="5">
        <f>IF(
Table1[[#This Row],[Budget_COGS]]=0,
"",
IF(
Table1[[#This Row],[Budget_COGS]]&gt;0,
(Table1[[#This Row],[Budget_COGS]]-Table1[[#This Row],[COGS]]) / Table1[[#This Row],[Budget_COGS]],
(Table1[[#This Row],[Budget_COGS]]-Table1[[#This Row],[COGS]]) / ABS(Table1[[#This Row],[Budget_COGS]])
)
)</f>
        <v>-8.7499999999999994E-2</v>
      </c>
      <c r="S1907" s="5" t="str">
        <f>IF(Table1[[#This Row],[COGS _Var]]&gt;=0, "Above Budget", "Below Budget")</f>
        <v>Above Budget</v>
      </c>
      <c r="T1907">
        <f>Table1[[#This Row],[Actual_Sales]]-Table1[[#This Row],[COGS]]</f>
        <v>115</v>
      </c>
      <c r="U1907">
        <v>110</v>
      </c>
      <c r="V1907">
        <f>Table1[[#This Row],[Gross_Margin]]-Table1[[#This Row],[Budget_Margin]]</f>
        <v>5</v>
      </c>
      <c r="W1907" s="5">
        <f>IF(
Table1[[#This Row],[Budget_Margin]]=0,
"",
IF(
Table1[[#This Row],[Budget_Margin]]&gt;0,
(Table1[[#This Row],[Gross_Margin]]-Table1[[#This Row],[Budget_Margin]]) / Table1[[#This Row],[Budget_Margin]],
(Table1[[#This Row],[Gross_Margin]]-Table1[[#This Row],[Budget_Margin]]) / ABS(Table1[[#This Row],[Budget_Margin]])
)
)</f>
        <v>4.5454545454545456E-2</v>
      </c>
      <c r="X1907" s="5" t="str">
        <f>IF(Table1[[#This Row],[Margin_Var]]&gt;=0, "Above Budget", "Below Budget")</f>
        <v>Above Budget</v>
      </c>
      <c r="Y1907" s="5">
        <f>IFERROR(Table1[[#This Row],[Gross_Margin]]/Table1[[#This Row],[Actual_Sales]],0)</f>
        <v>0.56930693069306926</v>
      </c>
      <c r="Z1907" s="5">
        <f>Table1[[#This Row],[Actual_Profit]]/Table1[[#This Row],[Actual_Sales]]</f>
        <v>0.31683168316831684</v>
      </c>
      <c r="AA1907">
        <v>51</v>
      </c>
      <c r="AB1907" s="5">
        <f>IFERROR(Table1[[#This Row],[Expenses]]/Table1[[#This Row],[Actual_Sales]],0)</f>
        <v>0.25247524752475248</v>
      </c>
      <c r="AC1907">
        <v>28</v>
      </c>
      <c r="AD1907">
        <v>472</v>
      </c>
      <c r="AE1907" s="5">
        <f>IFERROR(Table1[[#This Row],[Inventory]]/Table1[[#This Row],[Actual_Sales]],0)</f>
        <v>2.3366336633663365</v>
      </c>
    </row>
    <row r="1908" spans="1:31" x14ac:dyDescent="0.25">
      <c r="A1908">
        <v>1008</v>
      </c>
      <c r="B1908">
        <v>707</v>
      </c>
      <c r="C1908">
        <v>4</v>
      </c>
      <c r="D1908" s="2">
        <v>40330</v>
      </c>
      <c r="E1908">
        <v>521</v>
      </c>
      <c r="F1908">
        <v>500</v>
      </c>
      <c r="G1908">
        <f>Table1[[#This Row],[Actual_Sales]]-Table1[[#This Row],[Budget_Sales]]</f>
        <v>21</v>
      </c>
      <c r="H1908" s="5">
        <f>IF(
Table1[[#This Row],[Budget_Sales]]=0,
"",
IF(
Table1[[#This Row],[Budget_Sales]]&gt;0,
(Table1[[#This Row],[Actual_Sales]]-Table1[[#This Row],[Budget_Sales]])/Table1[[#This Row],[Budget_Sales]],
(Table1[[#This Row],[Actual_Sales]]-Table1[[#This Row],[Budget_Sales]])/ABS(Table1[[#This Row],[Budget_Sales]])
)
)</f>
        <v>4.2000000000000003E-2</v>
      </c>
      <c r="I1908" s="5" t="str">
        <f>IF(Table1[[#This Row],[Sales_Var]]&gt;=0,"Above Budget","Below Budget")</f>
        <v>Above Budget</v>
      </c>
      <c r="J1908">
        <f>Table1[[#This Row],[Actual_Sales]]-(Table1[[#This Row],[COGS]]+Table1[[#This Row],[Expenses]])</f>
        <v>165</v>
      </c>
      <c r="K1908">
        <v>180</v>
      </c>
      <c r="L1908">
        <f>Table1[[#This Row],[Actual_Profit]]-Table1[[#This Row],[Budget_Profit]]</f>
        <v>-15</v>
      </c>
      <c r="M1908" s="5">
        <f>IF(
Table1[[#This Row],[Budget_Profit]]=0,
"",
IF(
Table1[[#This Row],[Budget_Profit]]&gt;0,
(Table1[[#This Row],[Actual_Profit]]-Table1[[#This Row],[Budget_Profit]])/Table1[[#This Row],[Budget_Profit]],
(Table1[[#This Row],[Actual_Profit]]-Table1[[#This Row],[Budget_Profit]])/ABS(Table1[[#This Row],[Budget_Profit]])
)
)</f>
        <v>-8.3333333333333329E-2</v>
      </c>
      <c r="N1908" s="5" t="str">
        <f>IF(Table1[[#This Row],[Profit_Var]]&gt;=0, "Above Budget", "Below Budget")</f>
        <v>Below Budget</v>
      </c>
      <c r="O1908">
        <v>260</v>
      </c>
      <c r="P1908">
        <v>240</v>
      </c>
      <c r="Q1908">
        <f>Table1[[#This Row],[COGS]]-Table1[[#This Row],[Budget_COGS]]</f>
        <v>20</v>
      </c>
      <c r="R1908" s="5">
        <f>IF(
Table1[[#This Row],[Budget_COGS]]=0,
"",
IF(
Table1[[#This Row],[Budget_COGS]]&gt;0,
(Table1[[#This Row],[Budget_COGS]]-Table1[[#This Row],[COGS]]) / Table1[[#This Row],[Budget_COGS]],
(Table1[[#This Row],[Budget_COGS]]-Table1[[#This Row],[COGS]]) / ABS(Table1[[#This Row],[Budget_COGS]])
)
)</f>
        <v>-8.3333333333333329E-2</v>
      </c>
      <c r="S1908" s="5" t="str">
        <f>IF(Table1[[#This Row],[COGS _Var]]&gt;=0, "Above Budget", "Below Budget")</f>
        <v>Above Budget</v>
      </c>
      <c r="T1908">
        <f>Table1[[#This Row],[Actual_Sales]]-Table1[[#This Row],[COGS]]</f>
        <v>261</v>
      </c>
      <c r="U1908">
        <v>260</v>
      </c>
      <c r="V1908">
        <f>Table1[[#This Row],[Gross_Margin]]-Table1[[#This Row],[Budget_Margin]]</f>
        <v>1</v>
      </c>
      <c r="W1908" s="5">
        <f>IF(
Table1[[#This Row],[Budget_Margin]]=0,
"",
IF(
Table1[[#This Row],[Budget_Margin]]&gt;0,
(Table1[[#This Row],[Gross_Margin]]-Table1[[#This Row],[Budget_Margin]]) / Table1[[#This Row],[Budget_Margin]],
(Table1[[#This Row],[Gross_Margin]]-Table1[[#This Row],[Budget_Margin]]) / ABS(Table1[[#This Row],[Budget_Margin]])
)
)</f>
        <v>3.8461538461538464E-3</v>
      </c>
      <c r="X1908" s="5" t="str">
        <f>IF(Table1[[#This Row],[Margin_Var]]&gt;=0, "Above Budget", "Below Budget")</f>
        <v>Above Budget</v>
      </c>
      <c r="Y1908" s="5">
        <f>IFERROR(Table1[[#This Row],[Gross_Margin]]/Table1[[#This Row],[Actual_Sales]],0)</f>
        <v>0.50095969289827258</v>
      </c>
      <c r="Z1908" s="5">
        <f>Table1[[#This Row],[Actual_Profit]]/Table1[[#This Row],[Actual_Sales]]</f>
        <v>0.31669865642994244</v>
      </c>
      <c r="AA1908">
        <v>96</v>
      </c>
      <c r="AB1908" s="5">
        <f>IFERROR(Table1[[#This Row],[Expenses]]/Table1[[#This Row],[Actual_Sales]],0)</f>
        <v>0.18426103646833014</v>
      </c>
      <c r="AC1908">
        <v>72</v>
      </c>
      <c r="AD1908">
        <v>1715</v>
      </c>
      <c r="AE1908" s="5">
        <f>IFERROR(Table1[[#This Row],[Inventory]]/Table1[[#This Row],[Actual_Sales]],0)</f>
        <v>3.2917466410748562</v>
      </c>
    </row>
    <row r="1909" spans="1:31" x14ac:dyDescent="0.25">
      <c r="A1909">
        <v>1006</v>
      </c>
      <c r="B1909">
        <v>702</v>
      </c>
      <c r="C1909">
        <v>12</v>
      </c>
      <c r="D1909" s="2">
        <v>40330</v>
      </c>
      <c r="E1909">
        <v>521</v>
      </c>
      <c r="F1909">
        <v>350</v>
      </c>
      <c r="G1909">
        <f>Table1[[#This Row],[Actual_Sales]]-Table1[[#This Row],[Budget_Sales]]</f>
        <v>171</v>
      </c>
      <c r="H1909" s="5">
        <f>IF(
Table1[[#This Row],[Budget_Sales]]=0,
"",
IF(
Table1[[#This Row],[Budget_Sales]]&gt;0,
(Table1[[#This Row],[Actual_Sales]]-Table1[[#This Row],[Budget_Sales]])/Table1[[#This Row],[Budget_Sales]],
(Table1[[#This Row],[Actual_Sales]]-Table1[[#This Row],[Budget_Sales]])/ABS(Table1[[#This Row],[Budget_Sales]])
)
)</f>
        <v>0.48857142857142855</v>
      </c>
      <c r="I1909" s="5" t="str">
        <f>IF(Table1[[#This Row],[Sales_Var]]&gt;=0,"Above Budget","Below Budget")</f>
        <v>Above Budget</v>
      </c>
      <c r="J1909">
        <f>Table1[[#This Row],[Actual_Sales]]-(Table1[[#This Row],[COGS]]+Table1[[#This Row],[Expenses]])</f>
        <v>165</v>
      </c>
      <c r="K1909">
        <v>120</v>
      </c>
      <c r="L1909">
        <f>Table1[[#This Row],[Actual_Profit]]-Table1[[#This Row],[Budget_Profit]]</f>
        <v>45</v>
      </c>
      <c r="M1909" s="5">
        <f>IF(
Table1[[#This Row],[Budget_Profit]]=0,
"",
IF(
Table1[[#This Row],[Budget_Profit]]&gt;0,
(Table1[[#This Row],[Actual_Profit]]-Table1[[#This Row],[Budget_Profit]])/Table1[[#This Row],[Budget_Profit]],
(Table1[[#This Row],[Actual_Profit]]-Table1[[#This Row],[Budget_Profit]])/ABS(Table1[[#This Row],[Budget_Profit]])
)
)</f>
        <v>0.375</v>
      </c>
      <c r="N1909" s="5" t="str">
        <f>IF(Table1[[#This Row],[Profit_Var]]&gt;=0, "Above Budget", "Below Budget")</f>
        <v>Above Budget</v>
      </c>
      <c r="O1909">
        <v>260</v>
      </c>
      <c r="P1909">
        <v>170</v>
      </c>
      <c r="Q1909">
        <f>Table1[[#This Row],[COGS]]-Table1[[#This Row],[Budget_COGS]]</f>
        <v>90</v>
      </c>
      <c r="R1909" s="5">
        <f>IF(
Table1[[#This Row],[Budget_COGS]]=0,
"",
IF(
Table1[[#This Row],[Budget_COGS]]&gt;0,
(Table1[[#This Row],[Budget_COGS]]-Table1[[#This Row],[COGS]]) / Table1[[#This Row],[Budget_COGS]],
(Table1[[#This Row],[Budget_COGS]]-Table1[[#This Row],[COGS]]) / ABS(Table1[[#This Row],[Budget_COGS]])
)
)</f>
        <v>-0.52941176470588236</v>
      </c>
      <c r="S1909" s="5" t="str">
        <f>IF(Table1[[#This Row],[COGS _Var]]&gt;=0, "Above Budget", "Below Budget")</f>
        <v>Above Budget</v>
      </c>
      <c r="T1909">
        <f>Table1[[#This Row],[Actual_Sales]]-Table1[[#This Row],[COGS]]</f>
        <v>261</v>
      </c>
      <c r="U1909">
        <v>180</v>
      </c>
      <c r="V1909">
        <f>Table1[[#This Row],[Gross_Margin]]-Table1[[#This Row],[Budget_Margin]]</f>
        <v>81</v>
      </c>
      <c r="W1909" s="5">
        <f>IF(
Table1[[#This Row],[Budget_Margin]]=0,
"",
IF(
Table1[[#This Row],[Budget_Margin]]&gt;0,
(Table1[[#This Row],[Gross_Margin]]-Table1[[#This Row],[Budget_Margin]]) / Table1[[#This Row],[Budget_Margin]],
(Table1[[#This Row],[Gross_Margin]]-Table1[[#This Row],[Budget_Margin]]) / ABS(Table1[[#This Row],[Budget_Margin]])
)
)</f>
        <v>0.45</v>
      </c>
      <c r="X1909" s="5" t="str">
        <f>IF(Table1[[#This Row],[Margin_Var]]&gt;=0, "Above Budget", "Below Budget")</f>
        <v>Above Budget</v>
      </c>
      <c r="Y1909" s="5">
        <f>IFERROR(Table1[[#This Row],[Gross_Margin]]/Table1[[#This Row],[Actual_Sales]],0)</f>
        <v>0.50095969289827258</v>
      </c>
      <c r="Z1909" s="5">
        <f>Table1[[#This Row],[Actual_Profit]]/Table1[[#This Row],[Actual_Sales]]</f>
        <v>0.31669865642994244</v>
      </c>
      <c r="AA1909">
        <v>96</v>
      </c>
      <c r="AB1909" s="5">
        <f>IFERROR(Table1[[#This Row],[Expenses]]/Table1[[#This Row],[Actual_Sales]],0)</f>
        <v>0.18426103646833014</v>
      </c>
      <c r="AC1909">
        <v>72</v>
      </c>
      <c r="AD1909">
        <v>1715</v>
      </c>
      <c r="AE1909" s="5">
        <f>IFERROR(Table1[[#This Row],[Inventory]]/Table1[[#This Row],[Actual_Sales]],0)</f>
        <v>3.2917466410748562</v>
      </c>
    </row>
    <row r="1910" spans="1:31" x14ac:dyDescent="0.25">
      <c r="A1910">
        <v>757</v>
      </c>
      <c r="B1910">
        <v>415</v>
      </c>
      <c r="C1910">
        <v>4</v>
      </c>
      <c r="D1910" s="2">
        <v>40299</v>
      </c>
      <c r="E1910">
        <v>521</v>
      </c>
      <c r="F1910">
        <v>500</v>
      </c>
      <c r="G1910">
        <f>Table1[[#This Row],[Actual_Sales]]-Table1[[#This Row],[Budget_Sales]]</f>
        <v>21</v>
      </c>
      <c r="H1910" s="5">
        <f>IF(
Table1[[#This Row],[Budget_Sales]]=0,
"",
IF(
Table1[[#This Row],[Budget_Sales]]&gt;0,
(Table1[[#This Row],[Actual_Sales]]-Table1[[#This Row],[Budget_Sales]])/Table1[[#This Row],[Budget_Sales]],
(Table1[[#This Row],[Actual_Sales]]-Table1[[#This Row],[Budget_Sales]])/ABS(Table1[[#This Row],[Budget_Sales]])
)
)</f>
        <v>4.2000000000000003E-2</v>
      </c>
      <c r="I1910" s="5" t="str">
        <f>IF(Table1[[#This Row],[Sales_Var]]&gt;=0,"Above Budget","Below Budget")</f>
        <v>Above Budget</v>
      </c>
      <c r="J1910">
        <f>Table1[[#This Row],[Actual_Sales]]-(Table1[[#This Row],[COGS]]+Table1[[#This Row],[Expenses]])</f>
        <v>165</v>
      </c>
      <c r="K1910">
        <v>180</v>
      </c>
      <c r="L1910">
        <f>Table1[[#This Row],[Actual_Profit]]-Table1[[#This Row],[Budget_Profit]]</f>
        <v>-15</v>
      </c>
      <c r="M1910" s="5">
        <f>IF(
Table1[[#This Row],[Budget_Profit]]=0,
"",
IF(
Table1[[#This Row],[Budget_Profit]]&gt;0,
(Table1[[#This Row],[Actual_Profit]]-Table1[[#This Row],[Budget_Profit]])/Table1[[#This Row],[Budget_Profit]],
(Table1[[#This Row],[Actual_Profit]]-Table1[[#This Row],[Budget_Profit]])/ABS(Table1[[#This Row],[Budget_Profit]])
)
)</f>
        <v>-8.3333333333333329E-2</v>
      </c>
      <c r="N1910" s="5" t="str">
        <f>IF(Table1[[#This Row],[Profit_Var]]&gt;=0, "Above Budget", "Below Budget")</f>
        <v>Below Budget</v>
      </c>
      <c r="O1910">
        <v>260</v>
      </c>
      <c r="P1910">
        <v>240</v>
      </c>
      <c r="Q1910">
        <f>Table1[[#This Row],[COGS]]-Table1[[#This Row],[Budget_COGS]]</f>
        <v>20</v>
      </c>
      <c r="R1910" s="5">
        <f>IF(
Table1[[#This Row],[Budget_COGS]]=0,
"",
IF(
Table1[[#This Row],[Budget_COGS]]&gt;0,
(Table1[[#This Row],[Budget_COGS]]-Table1[[#This Row],[COGS]]) / Table1[[#This Row],[Budget_COGS]],
(Table1[[#This Row],[Budget_COGS]]-Table1[[#This Row],[COGS]]) / ABS(Table1[[#This Row],[Budget_COGS]])
)
)</f>
        <v>-8.3333333333333329E-2</v>
      </c>
      <c r="S1910" s="5" t="str">
        <f>IF(Table1[[#This Row],[COGS _Var]]&gt;=0, "Above Budget", "Below Budget")</f>
        <v>Above Budget</v>
      </c>
      <c r="T1910">
        <f>Table1[[#This Row],[Actual_Sales]]-Table1[[#This Row],[COGS]]</f>
        <v>261</v>
      </c>
      <c r="U1910">
        <v>260</v>
      </c>
      <c r="V1910">
        <f>Table1[[#This Row],[Gross_Margin]]-Table1[[#This Row],[Budget_Margin]]</f>
        <v>1</v>
      </c>
      <c r="W1910" s="5">
        <f>IF(
Table1[[#This Row],[Budget_Margin]]=0,
"",
IF(
Table1[[#This Row],[Budget_Margin]]&gt;0,
(Table1[[#This Row],[Gross_Margin]]-Table1[[#This Row],[Budget_Margin]]) / Table1[[#This Row],[Budget_Margin]],
(Table1[[#This Row],[Gross_Margin]]-Table1[[#This Row],[Budget_Margin]]) / ABS(Table1[[#This Row],[Budget_Margin]])
)
)</f>
        <v>3.8461538461538464E-3</v>
      </c>
      <c r="X1910" s="5" t="str">
        <f>IF(Table1[[#This Row],[Margin_Var]]&gt;=0, "Above Budget", "Below Budget")</f>
        <v>Above Budget</v>
      </c>
      <c r="Y1910" s="5">
        <f>IFERROR(Table1[[#This Row],[Gross_Margin]]/Table1[[#This Row],[Actual_Sales]],0)</f>
        <v>0.50095969289827258</v>
      </c>
      <c r="Z1910" s="5">
        <f>Table1[[#This Row],[Actual_Profit]]/Table1[[#This Row],[Actual_Sales]]</f>
        <v>0.31669865642994244</v>
      </c>
      <c r="AA1910">
        <v>96</v>
      </c>
      <c r="AB1910" s="5">
        <f>IFERROR(Table1[[#This Row],[Expenses]]/Table1[[#This Row],[Actual_Sales]],0)</f>
        <v>0.18426103646833014</v>
      </c>
      <c r="AC1910">
        <v>72</v>
      </c>
      <c r="AD1910">
        <v>1559</v>
      </c>
      <c r="AE1910" s="5">
        <f>IFERROR(Table1[[#This Row],[Inventory]]/Table1[[#This Row],[Actual_Sales]],0)</f>
        <v>2.9923224568138194</v>
      </c>
    </row>
    <row r="1911" spans="1:31" x14ac:dyDescent="0.25">
      <c r="A1911">
        <v>821</v>
      </c>
      <c r="B1911">
        <v>630</v>
      </c>
      <c r="C1911">
        <v>6</v>
      </c>
      <c r="D1911" s="2">
        <v>40299</v>
      </c>
      <c r="E1911">
        <v>521</v>
      </c>
      <c r="F1911">
        <v>610</v>
      </c>
      <c r="G1911">
        <f>Table1[[#This Row],[Actual_Sales]]-Table1[[#This Row],[Budget_Sales]]</f>
        <v>-89</v>
      </c>
      <c r="H1911" s="5">
        <f>IF(
Table1[[#This Row],[Budget_Sales]]=0,
"",
IF(
Table1[[#This Row],[Budget_Sales]]&gt;0,
(Table1[[#This Row],[Actual_Sales]]-Table1[[#This Row],[Budget_Sales]])/Table1[[#This Row],[Budget_Sales]],
(Table1[[#This Row],[Actual_Sales]]-Table1[[#This Row],[Budget_Sales]])/ABS(Table1[[#This Row],[Budget_Sales]])
)
)</f>
        <v>-0.14590163934426228</v>
      </c>
      <c r="I1911" s="5" t="str">
        <f>IF(Table1[[#This Row],[Sales_Var]]&gt;=0,"Above Budget","Below Budget")</f>
        <v>Below Budget</v>
      </c>
      <c r="J1911">
        <f>Table1[[#This Row],[Actual_Sales]]-(Table1[[#This Row],[COGS]]+Table1[[#This Row],[Expenses]])</f>
        <v>165</v>
      </c>
      <c r="K1911">
        <v>210</v>
      </c>
      <c r="L1911">
        <f>Table1[[#This Row],[Actual_Profit]]-Table1[[#This Row],[Budget_Profit]]</f>
        <v>-45</v>
      </c>
      <c r="M1911" s="5">
        <f>IF(
Table1[[#This Row],[Budget_Profit]]=0,
"",
IF(
Table1[[#This Row],[Budget_Profit]]&gt;0,
(Table1[[#This Row],[Actual_Profit]]-Table1[[#This Row],[Budget_Profit]])/Table1[[#This Row],[Budget_Profit]],
(Table1[[#This Row],[Actual_Profit]]-Table1[[#This Row],[Budget_Profit]])/ABS(Table1[[#This Row],[Budget_Profit]])
)
)</f>
        <v>-0.21428571428571427</v>
      </c>
      <c r="N1911" s="5" t="str">
        <f>IF(Table1[[#This Row],[Profit_Var]]&gt;=0, "Above Budget", "Below Budget")</f>
        <v>Below Budget</v>
      </c>
      <c r="O1911">
        <v>260</v>
      </c>
      <c r="P1911">
        <v>300</v>
      </c>
      <c r="Q1911">
        <f>Table1[[#This Row],[COGS]]-Table1[[#This Row],[Budget_COGS]]</f>
        <v>-40</v>
      </c>
      <c r="R1911" s="5">
        <f>IF(
Table1[[#This Row],[Budget_COGS]]=0,
"",
IF(
Table1[[#This Row],[Budget_COGS]]&gt;0,
(Table1[[#This Row],[Budget_COGS]]-Table1[[#This Row],[COGS]]) / Table1[[#This Row],[Budget_COGS]],
(Table1[[#This Row],[Budget_COGS]]-Table1[[#This Row],[COGS]]) / ABS(Table1[[#This Row],[Budget_COGS]])
)
)</f>
        <v>0.13333333333333333</v>
      </c>
      <c r="S1911" s="5" t="str">
        <f>IF(Table1[[#This Row],[COGS _Var]]&gt;=0, "Above Budget", "Below Budget")</f>
        <v>Below Budget</v>
      </c>
      <c r="T1911">
        <f>Table1[[#This Row],[Actual_Sales]]-Table1[[#This Row],[COGS]]</f>
        <v>261</v>
      </c>
      <c r="U1911">
        <v>310</v>
      </c>
      <c r="V1911">
        <f>Table1[[#This Row],[Gross_Margin]]-Table1[[#This Row],[Budget_Margin]]</f>
        <v>-49</v>
      </c>
      <c r="W1911" s="5">
        <f>IF(
Table1[[#This Row],[Budget_Margin]]=0,
"",
IF(
Table1[[#This Row],[Budget_Margin]]&gt;0,
(Table1[[#This Row],[Gross_Margin]]-Table1[[#This Row],[Budget_Margin]]) / Table1[[#This Row],[Budget_Margin]],
(Table1[[#This Row],[Gross_Margin]]-Table1[[#This Row],[Budget_Margin]]) / ABS(Table1[[#This Row],[Budget_Margin]])
)
)</f>
        <v>-0.15806451612903225</v>
      </c>
      <c r="X1911" s="5" t="str">
        <f>IF(Table1[[#This Row],[Margin_Var]]&gt;=0, "Above Budget", "Below Budget")</f>
        <v>Below Budget</v>
      </c>
      <c r="Y1911" s="5">
        <f>IFERROR(Table1[[#This Row],[Gross_Margin]]/Table1[[#This Row],[Actual_Sales]],0)</f>
        <v>0.50095969289827258</v>
      </c>
      <c r="Z1911" s="5">
        <f>Table1[[#This Row],[Actual_Profit]]/Table1[[#This Row],[Actual_Sales]]</f>
        <v>0.31669865642994244</v>
      </c>
      <c r="AA1911">
        <v>96</v>
      </c>
      <c r="AB1911" s="5">
        <f>IFERROR(Table1[[#This Row],[Expenses]]/Table1[[#This Row],[Actual_Sales]],0)</f>
        <v>0.18426103646833014</v>
      </c>
      <c r="AC1911">
        <v>72</v>
      </c>
      <c r="AD1911">
        <v>1559</v>
      </c>
      <c r="AE1911" s="5">
        <f>IFERROR(Table1[[#This Row],[Inventory]]/Table1[[#This Row],[Actual_Sales]],0)</f>
        <v>2.9923224568138194</v>
      </c>
    </row>
    <row r="1912" spans="1:31" x14ac:dyDescent="0.25">
      <c r="A1912">
        <v>831</v>
      </c>
      <c r="B1912">
        <v>712</v>
      </c>
      <c r="C1912">
        <v>11</v>
      </c>
      <c r="D1912" s="2">
        <v>40299</v>
      </c>
      <c r="E1912">
        <v>521</v>
      </c>
      <c r="F1912">
        <v>450</v>
      </c>
      <c r="G1912">
        <f>Table1[[#This Row],[Actual_Sales]]-Table1[[#This Row],[Budget_Sales]]</f>
        <v>71</v>
      </c>
      <c r="H1912" s="5">
        <f>IF(
Table1[[#This Row],[Budget_Sales]]=0,
"",
IF(
Table1[[#This Row],[Budget_Sales]]&gt;0,
(Table1[[#This Row],[Actual_Sales]]-Table1[[#This Row],[Budget_Sales]])/Table1[[#This Row],[Budget_Sales]],
(Table1[[#This Row],[Actual_Sales]]-Table1[[#This Row],[Budget_Sales]])/ABS(Table1[[#This Row],[Budget_Sales]])
)
)</f>
        <v>0.15777777777777777</v>
      </c>
      <c r="I1912" s="5" t="str">
        <f>IF(Table1[[#This Row],[Sales_Var]]&gt;=0,"Above Budget","Below Budget")</f>
        <v>Above Budget</v>
      </c>
      <c r="J1912">
        <f>Table1[[#This Row],[Actual_Sales]]-(Table1[[#This Row],[COGS]]+Table1[[#This Row],[Expenses]])</f>
        <v>165</v>
      </c>
      <c r="K1912">
        <v>150</v>
      </c>
      <c r="L1912">
        <f>Table1[[#This Row],[Actual_Profit]]-Table1[[#This Row],[Budget_Profit]]</f>
        <v>15</v>
      </c>
      <c r="M1912" s="5">
        <f>IF(
Table1[[#This Row],[Budget_Profit]]=0,
"",
IF(
Table1[[#This Row],[Budget_Profit]]&gt;0,
(Table1[[#This Row],[Actual_Profit]]-Table1[[#This Row],[Budget_Profit]])/Table1[[#This Row],[Budget_Profit]],
(Table1[[#This Row],[Actual_Profit]]-Table1[[#This Row],[Budget_Profit]])/ABS(Table1[[#This Row],[Budget_Profit]])
)
)</f>
        <v>0.1</v>
      </c>
      <c r="N1912" s="5" t="str">
        <f>IF(Table1[[#This Row],[Profit_Var]]&gt;=0, "Above Budget", "Below Budget")</f>
        <v>Above Budget</v>
      </c>
      <c r="O1912">
        <v>260</v>
      </c>
      <c r="P1912">
        <v>220</v>
      </c>
      <c r="Q1912">
        <f>Table1[[#This Row],[COGS]]-Table1[[#This Row],[Budget_COGS]]</f>
        <v>40</v>
      </c>
      <c r="R1912" s="5">
        <f>IF(
Table1[[#This Row],[Budget_COGS]]=0,
"",
IF(
Table1[[#This Row],[Budget_COGS]]&gt;0,
(Table1[[#This Row],[Budget_COGS]]-Table1[[#This Row],[COGS]]) / Table1[[#This Row],[Budget_COGS]],
(Table1[[#This Row],[Budget_COGS]]-Table1[[#This Row],[COGS]]) / ABS(Table1[[#This Row],[Budget_COGS]])
)
)</f>
        <v>-0.18181818181818182</v>
      </c>
      <c r="S1912" s="5" t="str">
        <f>IF(Table1[[#This Row],[COGS _Var]]&gt;=0, "Above Budget", "Below Budget")</f>
        <v>Above Budget</v>
      </c>
      <c r="T1912">
        <f>Table1[[#This Row],[Actual_Sales]]-Table1[[#This Row],[COGS]]</f>
        <v>261</v>
      </c>
      <c r="U1912">
        <v>230</v>
      </c>
      <c r="V1912">
        <f>Table1[[#This Row],[Gross_Margin]]-Table1[[#This Row],[Budget_Margin]]</f>
        <v>31</v>
      </c>
      <c r="W1912" s="5">
        <f>IF(
Table1[[#This Row],[Budget_Margin]]=0,
"",
IF(
Table1[[#This Row],[Budget_Margin]]&gt;0,
(Table1[[#This Row],[Gross_Margin]]-Table1[[#This Row],[Budget_Margin]]) / Table1[[#This Row],[Budget_Margin]],
(Table1[[#This Row],[Gross_Margin]]-Table1[[#This Row],[Budget_Margin]]) / ABS(Table1[[#This Row],[Budget_Margin]])
)
)</f>
        <v>0.13478260869565217</v>
      </c>
      <c r="X1912" s="5" t="str">
        <f>IF(Table1[[#This Row],[Margin_Var]]&gt;=0, "Above Budget", "Below Budget")</f>
        <v>Above Budget</v>
      </c>
      <c r="Y1912" s="5">
        <f>IFERROR(Table1[[#This Row],[Gross_Margin]]/Table1[[#This Row],[Actual_Sales]],0)</f>
        <v>0.50095969289827258</v>
      </c>
      <c r="Z1912" s="5">
        <f>Table1[[#This Row],[Actual_Profit]]/Table1[[#This Row],[Actual_Sales]]</f>
        <v>0.31669865642994244</v>
      </c>
      <c r="AA1912">
        <v>96</v>
      </c>
      <c r="AB1912" s="5">
        <f>IFERROR(Table1[[#This Row],[Expenses]]/Table1[[#This Row],[Actual_Sales]],0)</f>
        <v>0.18426103646833014</v>
      </c>
      <c r="AC1912">
        <v>72</v>
      </c>
      <c r="AD1912">
        <v>1559</v>
      </c>
      <c r="AE1912" s="5">
        <f>IFERROR(Table1[[#This Row],[Inventory]]/Table1[[#This Row],[Actual_Sales]],0)</f>
        <v>2.9923224568138194</v>
      </c>
    </row>
    <row r="1913" spans="1:31" x14ac:dyDescent="0.25">
      <c r="A1913">
        <v>3792</v>
      </c>
      <c r="B1913">
        <v>509</v>
      </c>
      <c r="C1913">
        <v>12</v>
      </c>
      <c r="D1913" s="2">
        <v>40817</v>
      </c>
      <c r="E1913">
        <v>120</v>
      </c>
      <c r="F1913">
        <v>50</v>
      </c>
      <c r="G1913">
        <f>Table1[[#This Row],[Actual_Sales]]-Table1[[#This Row],[Budget_Sales]]</f>
        <v>70</v>
      </c>
      <c r="H1913" s="5">
        <f>IF(
Table1[[#This Row],[Budget_Sales]]=0,
"",
IF(
Table1[[#This Row],[Budget_Sales]]&gt;0,
(Table1[[#This Row],[Actual_Sales]]-Table1[[#This Row],[Budget_Sales]])/Table1[[#This Row],[Budget_Sales]],
(Table1[[#This Row],[Actual_Sales]]-Table1[[#This Row],[Budget_Sales]])/ABS(Table1[[#This Row],[Budget_Sales]])
)
)</f>
        <v>1.4</v>
      </c>
      <c r="I1913" s="5" t="str">
        <f>IF(Table1[[#This Row],[Sales_Var]]&gt;=0,"Above Budget","Below Budget")</f>
        <v>Above Budget</v>
      </c>
      <c r="J1913">
        <f>Table1[[#This Row],[Actual_Sales]]-(Table1[[#This Row],[COGS]]+Table1[[#This Row],[Expenses]])</f>
        <v>38</v>
      </c>
      <c r="K1913">
        <v>30</v>
      </c>
      <c r="L1913">
        <f>Table1[[#This Row],[Actual_Profit]]-Table1[[#This Row],[Budget_Profit]]</f>
        <v>8</v>
      </c>
      <c r="M1913" s="5">
        <f>IF(
Table1[[#This Row],[Budget_Profit]]=0,
"",
IF(
Table1[[#This Row],[Budget_Profit]]&gt;0,
(Table1[[#This Row],[Actual_Profit]]-Table1[[#This Row],[Budget_Profit]])/Table1[[#This Row],[Budget_Profit]],
(Table1[[#This Row],[Actual_Profit]]-Table1[[#This Row],[Budget_Profit]])/ABS(Table1[[#This Row],[Budget_Profit]])
)
)</f>
        <v>0.26666666666666666</v>
      </c>
      <c r="N1913" s="5" t="str">
        <f>IF(Table1[[#This Row],[Profit_Var]]&gt;=0, "Above Budget", "Below Budget")</f>
        <v>Above Budget</v>
      </c>
      <c r="O1913">
        <v>46</v>
      </c>
      <c r="P1913">
        <v>20</v>
      </c>
      <c r="Q1913">
        <f>Table1[[#This Row],[COGS]]-Table1[[#This Row],[Budget_COGS]]</f>
        <v>26</v>
      </c>
      <c r="R1913" s="5">
        <f>IF(
Table1[[#This Row],[Budget_COGS]]=0,
"",
IF(
Table1[[#This Row],[Budget_COGS]]&gt;0,
(Table1[[#This Row],[Budget_COGS]]-Table1[[#This Row],[COGS]]) / Table1[[#This Row],[Budget_COGS]],
(Table1[[#This Row],[Budget_COGS]]-Table1[[#This Row],[COGS]]) / ABS(Table1[[#This Row],[Budget_COGS]])
)
)</f>
        <v>-1.3</v>
      </c>
      <c r="S1913" s="5" t="str">
        <f>IF(Table1[[#This Row],[COGS _Var]]&gt;=0, "Above Budget", "Below Budget")</f>
        <v>Above Budget</v>
      </c>
      <c r="T1913">
        <f>Table1[[#This Row],[Actual_Sales]]-Table1[[#This Row],[COGS]]</f>
        <v>74</v>
      </c>
      <c r="U1913">
        <v>30</v>
      </c>
      <c r="V1913">
        <f>Table1[[#This Row],[Gross_Margin]]-Table1[[#This Row],[Budget_Margin]]</f>
        <v>44</v>
      </c>
      <c r="W1913" s="5">
        <f>IF(
Table1[[#This Row],[Budget_Margin]]=0,
"",
IF(
Table1[[#This Row],[Budget_Margin]]&gt;0,
(Table1[[#This Row],[Gross_Margin]]-Table1[[#This Row],[Budget_Margin]]) / Table1[[#This Row],[Budget_Margin]],
(Table1[[#This Row],[Gross_Margin]]-Table1[[#This Row],[Budget_Margin]]) / ABS(Table1[[#This Row],[Budget_Margin]])
)
)</f>
        <v>1.4666666666666666</v>
      </c>
      <c r="X1913" s="5" t="str">
        <f>IF(Table1[[#This Row],[Margin_Var]]&gt;=0, "Above Budget", "Below Budget")</f>
        <v>Above Budget</v>
      </c>
      <c r="Y1913" s="5">
        <f>IFERROR(Table1[[#This Row],[Gross_Margin]]/Table1[[#This Row],[Actual_Sales]],0)</f>
        <v>0.6166666666666667</v>
      </c>
      <c r="Z1913" s="5">
        <f>Table1[[#This Row],[Actual_Profit]]/Table1[[#This Row],[Actual_Sales]]</f>
        <v>0.31666666666666665</v>
      </c>
      <c r="AA1913">
        <v>36</v>
      </c>
      <c r="AB1913" s="5">
        <f>IFERROR(Table1[[#This Row],[Expenses]]/Table1[[#This Row],[Actual_Sales]],0)</f>
        <v>0.3</v>
      </c>
      <c r="AC1913">
        <v>14</v>
      </c>
      <c r="AD1913">
        <v>449</v>
      </c>
      <c r="AE1913" s="5">
        <f>IFERROR(Table1[[#This Row],[Inventory]]/Table1[[#This Row],[Actual_Sales]],0)</f>
        <v>3.7416666666666667</v>
      </c>
    </row>
    <row r="1914" spans="1:31" x14ac:dyDescent="0.25">
      <c r="A1914">
        <v>3573</v>
      </c>
      <c r="B1914">
        <v>337</v>
      </c>
      <c r="C1914">
        <v>6</v>
      </c>
      <c r="D1914" s="2">
        <v>40787</v>
      </c>
      <c r="E1914">
        <v>120</v>
      </c>
      <c r="F1914">
        <v>90</v>
      </c>
      <c r="G1914">
        <f>Table1[[#This Row],[Actual_Sales]]-Table1[[#This Row],[Budget_Sales]]</f>
        <v>30</v>
      </c>
      <c r="H1914" s="5">
        <f>IF(
Table1[[#This Row],[Budget_Sales]]=0,
"",
IF(
Table1[[#This Row],[Budget_Sales]]&gt;0,
(Table1[[#This Row],[Actual_Sales]]-Table1[[#This Row],[Budget_Sales]])/Table1[[#This Row],[Budget_Sales]],
(Table1[[#This Row],[Actual_Sales]]-Table1[[#This Row],[Budget_Sales]])/ABS(Table1[[#This Row],[Budget_Sales]])
)
)</f>
        <v>0.33333333333333331</v>
      </c>
      <c r="I1914" s="5" t="str">
        <f>IF(Table1[[#This Row],[Sales_Var]]&gt;=0,"Above Budget","Below Budget")</f>
        <v>Above Budget</v>
      </c>
      <c r="J1914">
        <f>Table1[[#This Row],[Actual_Sales]]-(Table1[[#This Row],[COGS]]+Table1[[#This Row],[Expenses]])</f>
        <v>38</v>
      </c>
      <c r="K1914">
        <v>40</v>
      </c>
      <c r="L1914">
        <f>Table1[[#This Row],[Actual_Profit]]-Table1[[#This Row],[Budget_Profit]]</f>
        <v>-2</v>
      </c>
      <c r="M1914" s="5">
        <f>IF(
Table1[[#This Row],[Budget_Profit]]=0,
"",
IF(
Table1[[#This Row],[Budget_Profit]]&gt;0,
(Table1[[#This Row],[Actual_Profit]]-Table1[[#This Row],[Budget_Profit]])/Table1[[#This Row],[Budget_Profit]],
(Table1[[#This Row],[Actual_Profit]]-Table1[[#This Row],[Budget_Profit]])/ABS(Table1[[#This Row],[Budget_Profit]])
)
)</f>
        <v>-0.05</v>
      </c>
      <c r="N1914" s="5" t="str">
        <f>IF(Table1[[#This Row],[Profit_Var]]&gt;=0, "Above Budget", "Below Budget")</f>
        <v>Below Budget</v>
      </c>
      <c r="O1914">
        <v>46</v>
      </c>
      <c r="P1914">
        <v>30</v>
      </c>
      <c r="Q1914">
        <f>Table1[[#This Row],[COGS]]-Table1[[#This Row],[Budget_COGS]]</f>
        <v>16</v>
      </c>
      <c r="R1914" s="5">
        <f>IF(
Table1[[#This Row],[Budget_COGS]]=0,
"",
IF(
Table1[[#This Row],[Budget_COGS]]&gt;0,
(Table1[[#This Row],[Budget_COGS]]-Table1[[#This Row],[COGS]]) / Table1[[#This Row],[Budget_COGS]],
(Table1[[#This Row],[Budget_COGS]]-Table1[[#This Row],[COGS]]) / ABS(Table1[[#This Row],[Budget_COGS]])
)
)</f>
        <v>-0.53333333333333333</v>
      </c>
      <c r="S1914" s="5" t="str">
        <f>IF(Table1[[#This Row],[COGS _Var]]&gt;=0, "Above Budget", "Below Budget")</f>
        <v>Above Budget</v>
      </c>
      <c r="T1914">
        <f>Table1[[#This Row],[Actual_Sales]]-Table1[[#This Row],[COGS]]</f>
        <v>74</v>
      </c>
      <c r="U1914">
        <v>60</v>
      </c>
      <c r="V1914">
        <f>Table1[[#This Row],[Gross_Margin]]-Table1[[#This Row],[Budget_Margin]]</f>
        <v>14</v>
      </c>
      <c r="W1914" s="5">
        <f>IF(
Table1[[#This Row],[Budget_Margin]]=0,
"",
IF(
Table1[[#This Row],[Budget_Margin]]&gt;0,
(Table1[[#This Row],[Gross_Margin]]-Table1[[#This Row],[Budget_Margin]]) / Table1[[#This Row],[Budget_Margin]],
(Table1[[#This Row],[Gross_Margin]]-Table1[[#This Row],[Budget_Margin]]) / ABS(Table1[[#This Row],[Budget_Margin]])
)
)</f>
        <v>0.23333333333333334</v>
      </c>
      <c r="X1914" s="5" t="str">
        <f>IF(Table1[[#This Row],[Margin_Var]]&gt;=0, "Above Budget", "Below Budget")</f>
        <v>Above Budget</v>
      </c>
      <c r="Y1914" s="5">
        <f>IFERROR(Table1[[#This Row],[Gross_Margin]]/Table1[[#This Row],[Actual_Sales]],0)</f>
        <v>0.6166666666666667</v>
      </c>
      <c r="Z1914" s="5">
        <f>Table1[[#This Row],[Actual_Profit]]/Table1[[#This Row],[Actual_Sales]]</f>
        <v>0.31666666666666665</v>
      </c>
      <c r="AA1914">
        <v>36</v>
      </c>
      <c r="AB1914" s="5">
        <f>IFERROR(Table1[[#This Row],[Expenses]]/Table1[[#This Row],[Actual_Sales]],0)</f>
        <v>0.3</v>
      </c>
      <c r="AC1914">
        <v>14</v>
      </c>
      <c r="AD1914">
        <v>454</v>
      </c>
      <c r="AE1914" s="5">
        <f>IFERROR(Table1[[#This Row],[Inventory]]/Table1[[#This Row],[Actual_Sales]],0)</f>
        <v>3.7833333333333332</v>
      </c>
    </row>
    <row r="1915" spans="1:31" x14ac:dyDescent="0.25">
      <c r="A1915">
        <v>3642</v>
      </c>
      <c r="B1915">
        <v>608</v>
      </c>
      <c r="C1915">
        <v>11</v>
      </c>
      <c r="D1915" s="2">
        <v>40787</v>
      </c>
      <c r="E1915">
        <v>120</v>
      </c>
      <c r="F1915">
        <v>90</v>
      </c>
      <c r="G1915">
        <f>Table1[[#This Row],[Actual_Sales]]-Table1[[#This Row],[Budget_Sales]]</f>
        <v>30</v>
      </c>
      <c r="H1915" s="5">
        <f>IF(
Table1[[#This Row],[Budget_Sales]]=0,
"",
IF(
Table1[[#This Row],[Budget_Sales]]&gt;0,
(Table1[[#This Row],[Actual_Sales]]-Table1[[#This Row],[Budget_Sales]])/Table1[[#This Row],[Budget_Sales]],
(Table1[[#This Row],[Actual_Sales]]-Table1[[#This Row],[Budget_Sales]])/ABS(Table1[[#This Row],[Budget_Sales]])
)
)</f>
        <v>0.33333333333333331</v>
      </c>
      <c r="I1915" s="5" t="str">
        <f>IF(Table1[[#This Row],[Sales_Var]]&gt;=0,"Above Budget","Below Budget")</f>
        <v>Above Budget</v>
      </c>
      <c r="J1915">
        <f>Table1[[#This Row],[Actual_Sales]]-(Table1[[#This Row],[COGS]]+Table1[[#This Row],[Expenses]])</f>
        <v>38</v>
      </c>
      <c r="K1915">
        <v>30</v>
      </c>
      <c r="L1915">
        <f>Table1[[#This Row],[Actual_Profit]]-Table1[[#This Row],[Budget_Profit]]</f>
        <v>8</v>
      </c>
      <c r="M1915" s="5">
        <f>IF(
Table1[[#This Row],[Budget_Profit]]=0,
"",
IF(
Table1[[#This Row],[Budget_Profit]]&gt;0,
(Table1[[#This Row],[Actual_Profit]]-Table1[[#This Row],[Budget_Profit]])/Table1[[#This Row],[Budget_Profit]],
(Table1[[#This Row],[Actual_Profit]]-Table1[[#This Row],[Budget_Profit]])/ABS(Table1[[#This Row],[Budget_Profit]])
)
)</f>
        <v>0.26666666666666666</v>
      </c>
      <c r="N1915" s="5" t="str">
        <f>IF(Table1[[#This Row],[Profit_Var]]&gt;=0, "Above Budget", "Below Budget")</f>
        <v>Above Budget</v>
      </c>
      <c r="O1915">
        <v>46</v>
      </c>
      <c r="P1915">
        <v>30</v>
      </c>
      <c r="Q1915">
        <f>Table1[[#This Row],[COGS]]-Table1[[#This Row],[Budget_COGS]]</f>
        <v>16</v>
      </c>
      <c r="R1915" s="5">
        <f>IF(
Table1[[#This Row],[Budget_COGS]]=0,
"",
IF(
Table1[[#This Row],[Budget_COGS]]&gt;0,
(Table1[[#This Row],[Budget_COGS]]-Table1[[#This Row],[COGS]]) / Table1[[#This Row],[Budget_COGS]],
(Table1[[#This Row],[Budget_COGS]]-Table1[[#This Row],[COGS]]) / ABS(Table1[[#This Row],[Budget_COGS]])
)
)</f>
        <v>-0.53333333333333333</v>
      </c>
      <c r="S1915" s="5" t="str">
        <f>IF(Table1[[#This Row],[COGS _Var]]&gt;=0, "Above Budget", "Below Budget")</f>
        <v>Above Budget</v>
      </c>
      <c r="T1915">
        <f>Table1[[#This Row],[Actual_Sales]]-Table1[[#This Row],[COGS]]</f>
        <v>74</v>
      </c>
      <c r="U1915">
        <v>60</v>
      </c>
      <c r="V1915">
        <f>Table1[[#This Row],[Gross_Margin]]-Table1[[#This Row],[Budget_Margin]]</f>
        <v>14</v>
      </c>
      <c r="W1915" s="5">
        <f>IF(
Table1[[#This Row],[Budget_Margin]]=0,
"",
IF(
Table1[[#This Row],[Budget_Margin]]&gt;0,
(Table1[[#This Row],[Gross_Margin]]-Table1[[#This Row],[Budget_Margin]]) / Table1[[#This Row],[Budget_Margin]],
(Table1[[#This Row],[Gross_Margin]]-Table1[[#This Row],[Budget_Margin]]) / ABS(Table1[[#This Row],[Budget_Margin]])
)
)</f>
        <v>0.23333333333333334</v>
      </c>
      <c r="X1915" s="5" t="str">
        <f>IF(Table1[[#This Row],[Margin_Var]]&gt;=0, "Above Budget", "Below Budget")</f>
        <v>Above Budget</v>
      </c>
      <c r="Y1915" s="5">
        <f>IFERROR(Table1[[#This Row],[Gross_Margin]]/Table1[[#This Row],[Actual_Sales]],0)</f>
        <v>0.6166666666666667</v>
      </c>
      <c r="Z1915" s="5">
        <f>Table1[[#This Row],[Actual_Profit]]/Table1[[#This Row],[Actual_Sales]]</f>
        <v>0.31666666666666665</v>
      </c>
      <c r="AA1915">
        <v>36</v>
      </c>
      <c r="AB1915" s="5">
        <f>IFERROR(Table1[[#This Row],[Expenses]]/Table1[[#This Row],[Actual_Sales]],0)</f>
        <v>0.3</v>
      </c>
      <c r="AC1915">
        <v>14</v>
      </c>
      <c r="AD1915">
        <v>454</v>
      </c>
      <c r="AE1915" s="5">
        <f>IFERROR(Table1[[#This Row],[Inventory]]/Table1[[#This Row],[Actual_Sales]],0)</f>
        <v>3.7833333333333332</v>
      </c>
    </row>
    <row r="1916" spans="1:31" x14ac:dyDescent="0.25">
      <c r="A1916">
        <v>3609</v>
      </c>
      <c r="B1916">
        <v>509</v>
      </c>
      <c r="C1916">
        <v>12</v>
      </c>
      <c r="D1916" s="2">
        <v>40787</v>
      </c>
      <c r="E1916">
        <v>120</v>
      </c>
      <c r="F1916">
        <v>70</v>
      </c>
      <c r="G1916">
        <f>Table1[[#This Row],[Actual_Sales]]-Table1[[#This Row],[Budget_Sales]]</f>
        <v>50</v>
      </c>
      <c r="H1916" s="5">
        <f>IF(
Table1[[#This Row],[Budget_Sales]]=0,
"",
IF(
Table1[[#This Row],[Budget_Sales]]&gt;0,
(Table1[[#This Row],[Actual_Sales]]-Table1[[#This Row],[Budget_Sales]])/Table1[[#This Row],[Budget_Sales]],
(Table1[[#This Row],[Actual_Sales]]-Table1[[#This Row],[Budget_Sales]])/ABS(Table1[[#This Row],[Budget_Sales]])
)
)</f>
        <v>0.7142857142857143</v>
      </c>
      <c r="I1916" s="5" t="str">
        <f>IF(Table1[[#This Row],[Sales_Var]]&gt;=0,"Above Budget","Below Budget")</f>
        <v>Above Budget</v>
      </c>
      <c r="J1916">
        <f>Table1[[#This Row],[Actual_Sales]]-(Table1[[#This Row],[COGS]]+Table1[[#This Row],[Expenses]])</f>
        <v>38</v>
      </c>
      <c r="K1916">
        <v>30</v>
      </c>
      <c r="L1916">
        <f>Table1[[#This Row],[Actual_Profit]]-Table1[[#This Row],[Budget_Profit]]</f>
        <v>8</v>
      </c>
      <c r="M1916" s="5">
        <f>IF(
Table1[[#This Row],[Budget_Profit]]=0,
"",
IF(
Table1[[#This Row],[Budget_Profit]]&gt;0,
(Table1[[#This Row],[Actual_Profit]]-Table1[[#This Row],[Budget_Profit]])/Table1[[#This Row],[Budget_Profit]],
(Table1[[#This Row],[Actual_Profit]]-Table1[[#This Row],[Budget_Profit]])/ABS(Table1[[#This Row],[Budget_Profit]])
)
)</f>
        <v>0.26666666666666666</v>
      </c>
      <c r="N1916" s="5" t="str">
        <f>IF(Table1[[#This Row],[Profit_Var]]&gt;=0, "Above Budget", "Below Budget")</f>
        <v>Above Budget</v>
      </c>
      <c r="O1916">
        <v>46</v>
      </c>
      <c r="P1916">
        <v>30</v>
      </c>
      <c r="Q1916">
        <f>Table1[[#This Row],[COGS]]-Table1[[#This Row],[Budget_COGS]]</f>
        <v>16</v>
      </c>
      <c r="R1916" s="5">
        <f>IF(
Table1[[#This Row],[Budget_COGS]]=0,
"",
IF(
Table1[[#This Row],[Budget_COGS]]&gt;0,
(Table1[[#This Row],[Budget_COGS]]-Table1[[#This Row],[COGS]]) / Table1[[#This Row],[Budget_COGS]],
(Table1[[#This Row],[Budget_COGS]]-Table1[[#This Row],[COGS]]) / ABS(Table1[[#This Row],[Budget_COGS]])
)
)</f>
        <v>-0.53333333333333333</v>
      </c>
      <c r="S1916" s="5" t="str">
        <f>IF(Table1[[#This Row],[COGS _Var]]&gt;=0, "Above Budget", "Below Budget")</f>
        <v>Above Budget</v>
      </c>
      <c r="T1916">
        <f>Table1[[#This Row],[Actual_Sales]]-Table1[[#This Row],[COGS]]</f>
        <v>74</v>
      </c>
      <c r="U1916">
        <v>40</v>
      </c>
      <c r="V1916">
        <f>Table1[[#This Row],[Gross_Margin]]-Table1[[#This Row],[Budget_Margin]]</f>
        <v>34</v>
      </c>
      <c r="W1916" s="5">
        <f>IF(
Table1[[#This Row],[Budget_Margin]]=0,
"",
IF(
Table1[[#This Row],[Budget_Margin]]&gt;0,
(Table1[[#This Row],[Gross_Margin]]-Table1[[#This Row],[Budget_Margin]]) / Table1[[#This Row],[Budget_Margin]],
(Table1[[#This Row],[Gross_Margin]]-Table1[[#This Row],[Budget_Margin]]) / ABS(Table1[[#This Row],[Budget_Margin]])
)
)</f>
        <v>0.85</v>
      </c>
      <c r="X1916" s="5" t="str">
        <f>IF(Table1[[#This Row],[Margin_Var]]&gt;=0, "Above Budget", "Below Budget")</f>
        <v>Above Budget</v>
      </c>
      <c r="Y1916" s="5">
        <f>IFERROR(Table1[[#This Row],[Gross_Margin]]/Table1[[#This Row],[Actual_Sales]],0)</f>
        <v>0.6166666666666667</v>
      </c>
      <c r="Z1916" s="5">
        <f>Table1[[#This Row],[Actual_Profit]]/Table1[[#This Row],[Actual_Sales]]</f>
        <v>0.31666666666666665</v>
      </c>
      <c r="AA1916">
        <v>36</v>
      </c>
      <c r="AB1916" s="5">
        <f>IFERROR(Table1[[#This Row],[Expenses]]/Table1[[#This Row],[Actual_Sales]],0)</f>
        <v>0.3</v>
      </c>
      <c r="AC1916">
        <v>14</v>
      </c>
      <c r="AD1916">
        <v>454</v>
      </c>
      <c r="AE1916" s="5">
        <f>IFERROR(Table1[[#This Row],[Inventory]]/Table1[[#This Row],[Actual_Sales]],0)</f>
        <v>3.7833333333333332</v>
      </c>
    </row>
    <row r="1917" spans="1:31" x14ac:dyDescent="0.25">
      <c r="A1917">
        <v>2024</v>
      </c>
      <c r="B1917">
        <v>541</v>
      </c>
      <c r="C1917">
        <v>8</v>
      </c>
      <c r="D1917" s="2">
        <v>40513</v>
      </c>
      <c r="E1917">
        <v>60</v>
      </c>
      <c r="F1917">
        <v>50</v>
      </c>
      <c r="G1917">
        <f>Table1[[#This Row],[Actual_Sales]]-Table1[[#This Row],[Budget_Sales]]</f>
        <v>10</v>
      </c>
      <c r="H1917" s="5">
        <f>IF(
Table1[[#This Row],[Budget_Sales]]=0,
"",
IF(
Table1[[#This Row],[Budget_Sales]]&gt;0,
(Table1[[#This Row],[Actual_Sales]]-Table1[[#This Row],[Budget_Sales]])/Table1[[#This Row],[Budget_Sales]],
(Table1[[#This Row],[Actual_Sales]]-Table1[[#This Row],[Budget_Sales]])/ABS(Table1[[#This Row],[Budget_Sales]])
)
)</f>
        <v>0.2</v>
      </c>
      <c r="I1917" s="5" t="str">
        <f>IF(Table1[[#This Row],[Sales_Var]]&gt;=0,"Above Budget","Below Budget")</f>
        <v>Above Budget</v>
      </c>
      <c r="J1917">
        <f>Table1[[#This Row],[Actual_Sales]]-(Table1[[#This Row],[COGS]]+Table1[[#This Row],[Expenses]])</f>
        <v>19</v>
      </c>
      <c r="K1917">
        <v>20</v>
      </c>
      <c r="L1917">
        <f>Table1[[#This Row],[Actual_Profit]]-Table1[[#This Row],[Budget_Profit]]</f>
        <v>-1</v>
      </c>
      <c r="M1917" s="5">
        <f>IF(
Table1[[#This Row],[Budget_Profit]]=0,
"",
IF(
Table1[[#This Row],[Budget_Profit]]&gt;0,
(Table1[[#This Row],[Actual_Profit]]-Table1[[#This Row],[Budget_Profit]])/Table1[[#This Row],[Budget_Profit]],
(Table1[[#This Row],[Actual_Profit]]-Table1[[#This Row],[Budget_Profit]])/ABS(Table1[[#This Row],[Budget_Profit]])
)
)</f>
        <v>-0.05</v>
      </c>
      <c r="N1917" s="5" t="str">
        <f>IF(Table1[[#This Row],[Profit_Var]]&gt;=0, "Above Budget", "Below Budget")</f>
        <v>Below Budget</v>
      </c>
      <c r="O1917">
        <v>24</v>
      </c>
      <c r="P1917">
        <v>20</v>
      </c>
      <c r="Q1917">
        <f>Table1[[#This Row],[COGS]]-Table1[[#This Row],[Budget_COGS]]</f>
        <v>4</v>
      </c>
      <c r="R1917" s="5">
        <f>IF(
Table1[[#This Row],[Budget_COGS]]=0,
"",
IF(
Table1[[#This Row],[Budget_COGS]]&gt;0,
(Table1[[#This Row],[Budget_COGS]]-Table1[[#This Row],[COGS]]) / Table1[[#This Row],[Budget_COGS]],
(Table1[[#This Row],[Budget_COGS]]-Table1[[#This Row],[COGS]]) / ABS(Table1[[#This Row],[Budget_COGS]])
)
)</f>
        <v>-0.2</v>
      </c>
      <c r="S1917" s="5" t="str">
        <f>IF(Table1[[#This Row],[COGS _Var]]&gt;=0, "Above Budget", "Below Budget")</f>
        <v>Above Budget</v>
      </c>
      <c r="T1917">
        <f>Table1[[#This Row],[Actual_Sales]]-Table1[[#This Row],[COGS]]</f>
        <v>36</v>
      </c>
      <c r="U1917">
        <v>30</v>
      </c>
      <c r="V1917">
        <f>Table1[[#This Row],[Gross_Margin]]-Table1[[#This Row],[Budget_Margin]]</f>
        <v>6</v>
      </c>
      <c r="W1917" s="5">
        <f>IF(
Table1[[#This Row],[Budget_Margin]]=0,
"",
IF(
Table1[[#This Row],[Budget_Margin]]&gt;0,
(Table1[[#This Row],[Gross_Margin]]-Table1[[#This Row],[Budget_Margin]]) / Table1[[#This Row],[Budget_Margin]],
(Table1[[#This Row],[Gross_Margin]]-Table1[[#This Row],[Budget_Margin]]) / ABS(Table1[[#This Row],[Budget_Margin]])
)
)</f>
        <v>0.2</v>
      </c>
      <c r="X1917" s="5" t="str">
        <f>IF(Table1[[#This Row],[Margin_Var]]&gt;=0, "Above Budget", "Below Budget")</f>
        <v>Above Budget</v>
      </c>
      <c r="Y1917" s="5">
        <f>IFERROR(Table1[[#This Row],[Gross_Margin]]/Table1[[#This Row],[Actual_Sales]],0)</f>
        <v>0.6</v>
      </c>
      <c r="Z1917" s="5">
        <f>Table1[[#This Row],[Actual_Profit]]/Table1[[#This Row],[Actual_Sales]]</f>
        <v>0.31666666666666665</v>
      </c>
      <c r="AA1917">
        <v>17</v>
      </c>
      <c r="AB1917" s="5">
        <f>IFERROR(Table1[[#This Row],[Expenses]]/Table1[[#This Row],[Actual_Sales]],0)</f>
        <v>0.28333333333333333</v>
      </c>
      <c r="AC1917">
        <v>6</v>
      </c>
      <c r="AD1917">
        <v>829</v>
      </c>
      <c r="AE1917" s="5">
        <f>IFERROR(Table1[[#This Row],[Inventory]]/Table1[[#This Row],[Actual_Sales]],0)</f>
        <v>13.816666666666666</v>
      </c>
    </row>
    <row r="1918" spans="1:31" x14ac:dyDescent="0.25">
      <c r="A1918">
        <v>922</v>
      </c>
      <c r="B1918">
        <v>405</v>
      </c>
      <c r="C1918">
        <v>3</v>
      </c>
      <c r="D1918" s="2">
        <v>40330</v>
      </c>
      <c r="E1918">
        <v>60</v>
      </c>
      <c r="F1918">
        <v>70</v>
      </c>
      <c r="G1918">
        <f>Table1[[#This Row],[Actual_Sales]]-Table1[[#This Row],[Budget_Sales]]</f>
        <v>-10</v>
      </c>
      <c r="H1918" s="5">
        <f>IF(
Table1[[#This Row],[Budget_Sales]]=0,
"",
IF(
Table1[[#This Row],[Budget_Sales]]&gt;0,
(Table1[[#This Row],[Actual_Sales]]-Table1[[#This Row],[Budget_Sales]])/Table1[[#This Row],[Budget_Sales]],
(Table1[[#This Row],[Actual_Sales]]-Table1[[#This Row],[Budget_Sales]])/ABS(Table1[[#This Row],[Budget_Sales]])
)
)</f>
        <v>-0.14285714285714285</v>
      </c>
      <c r="I1918" s="5" t="str">
        <f>IF(Table1[[#This Row],[Sales_Var]]&gt;=0,"Above Budget","Below Budget")</f>
        <v>Below Budget</v>
      </c>
      <c r="J1918">
        <f>Table1[[#This Row],[Actual_Sales]]-(Table1[[#This Row],[COGS]]+Table1[[#This Row],[Expenses]])</f>
        <v>19</v>
      </c>
      <c r="K1918">
        <v>30</v>
      </c>
      <c r="L1918">
        <f>Table1[[#This Row],[Actual_Profit]]-Table1[[#This Row],[Budget_Profit]]</f>
        <v>-11</v>
      </c>
      <c r="M1918" s="5">
        <f>IF(
Table1[[#This Row],[Budget_Profit]]=0,
"",
IF(
Table1[[#This Row],[Budget_Profit]]&gt;0,
(Table1[[#This Row],[Actual_Profit]]-Table1[[#This Row],[Budget_Profit]])/Table1[[#This Row],[Budget_Profit]],
(Table1[[#This Row],[Actual_Profit]]-Table1[[#This Row],[Budget_Profit]])/ABS(Table1[[#This Row],[Budget_Profit]])
)
)</f>
        <v>-0.36666666666666664</v>
      </c>
      <c r="N1918" s="5" t="str">
        <f>IF(Table1[[#This Row],[Profit_Var]]&gt;=0, "Above Budget", "Below Budget")</f>
        <v>Below Budget</v>
      </c>
      <c r="O1918">
        <v>24</v>
      </c>
      <c r="P1918">
        <v>30</v>
      </c>
      <c r="Q1918">
        <f>Table1[[#This Row],[COGS]]-Table1[[#This Row],[Budget_COGS]]</f>
        <v>-6</v>
      </c>
      <c r="R1918" s="5">
        <f>IF(
Table1[[#This Row],[Budget_COGS]]=0,
"",
IF(
Table1[[#This Row],[Budget_COGS]]&gt;0,
(Table1[[#This Row],[Budget_COGS]]-Table1[[#This Row],[COGS]]) / Table1[[#This Row],[Budget_COGS]],
(Table1[[#This Row],[Budget_COGS]]-Table1[[#This Row],[COGS]]) / ABS(Table1[[#This Row],[Budget_COGS]])
)
)</f>
        <v>0.2</v>
      </c>
      <c r="S1918" s="5" t="str">
        <f>IF(Table1[[#This Row],[COGS _Var]]&gt;=0, "Above Budget", "Below Budget")</f>
        <v>Below Budget</v>
      </c>
      <c r="T1918">
        <f>Table1[[#This Row],[Actual_Sales]]-Table1[[#This Row],[COGS]]</f>
        <v>36</v>
      </c>
      <c r="U1918">
        <v>40</v>
      </c>
      <c r="V1918">
        <f>Table1[[#This Row],[Gross_Margin]]-Table1[[#This Row],[Budget_Margin]]</f>
        <v>-4</v>
      </c>
      <c r="W1918" s="5">
        <f>IF(
Table1[[#This Row],[Budget_Margin]]=0,
"",
IF(
Table1[[#This Row],[Budget_Margin]]&gt;0,
(Table1[[#This Row],[Gross_Margin]]-Table1[[#This Row],[Budget_Margin]]) / Table1[[#This Row],[Budget_Margin]],
(Table1[[#This Row],[Gross_Margin]]-Table1[[#This Row],[Budget_Margin]]) / ABS(Table1[[#This Row],[Budget_Margin]])
)
)</f>
        <v>-0.1</v>
      </c>
      <c r="X1918" s="5" t="str">
        <f>IF(Table1[[#This Row],[Margin_Var]]&gt;=0, "Above Budget", "Below Budget")</f>
        <v>Below Budget</v>
      </c>
      <c r="Y1918" s="5">
        <f>IFERROR(Table1[[#This Row],[Gross_Margin]]/Table1[[#This Row],[Actual_Sales]],0)</f>
        <v>0.6</v>
      </c>
      <c r="Z1918" s="5">
        <f>Table1[[#This Row],[Actual_Profit]]/Table1[[#This Row],[Actual_Sales]]</f>
        <v>0.31666666666666665</v>
      </c>
      <c r="AA1918">
        <v>17</v>
      </c>
      <c r="AB1918" s="5">
        <f>IFERROR(Table1[[#This Row],[Expenses]]/Table1[[#This Row],[Actual_Sales]],0)</f>
        <v>0.28333333333333333</v>
      </c>
      <c r="AC1918">
        <v>6</v>
      </c>
      <c r="AD1918">
        <v>856</v>
      </c>
      <c r="AE1918" s="5">
        <f>IFERROR(Table1[[#This Row],[Inventory]]/Table1[[#This Row],[Actual_Sales]],0)</f>
        <v>14.266666666666667</v>
      </c>
    </row>
    <row r="1919" spans="1:31" x14ac:dyDescent="0.25">
      <c r="A1919">
        <v>1032</v>
      </c>
      <c r="B1919">
        <v>781</v>
      </c>
      <c r="C1919">
        <v>11</v>
      </c>
      <c r="D1919" s="2">
        <v>40330</v>
      </c>
      <c r="E1919">
        <v>60</v>
      </c>
      <c r="F1919">
        <v>60</v>
      </c>
      <c r="G1919">
        <f>Table1[[#This Row],[Actual_Sales]]-Table1[[#This Row],[Budget_Sales]]</f>
        <v>0</v>
      </c>
      <c r="H1919" s="5">
        <f>IF(
Table1[[#This Row],[Budget_Sales]]=0,
"",
IF(
Table1[[#This Row],[Budget_Sales]]&gt;0,
(Table1[[#This Row],[Actual_Sales]]-Table1[[#This Row],[Budget_Sales]])/Table1[[#This Row],[Budget_Sales]],
(Table1[[#This Row],[Actual_Sales]]-Table1[[#This Row],[Budget_Sales]])/ABS(Table1[[#This Row],[Budget_Sales]])
)
)</f>
        <v>0</v>
      </c>
      <c r="I1919" s="5" t="str">
        <f>IF(Table1[[#This Row],[Sales_Var]]&gt;=0,"Above Budget","Below Budget")</f>
        <v>Above Budget</v>
      </c>
      <c r="J1919">
        <f>Table1[[#This Row],[Actual_Sales]]-(Table1[[#This Row],[COGS]]+Table1[[#This Row],[Expenses]])</f>
        <v>19</v>
      </c>
      <c r="K1919">
        <v>30</v>
      </c>
      <c r="L1919">
        <f>Table1[[#This Row],[Actual_Profit]]-Table1[[#This Row],[Budget_Profit]]</f>
        <v>-11</v>
      </c>
      <c r="M1919" s="5">
        <f>IF(
Table1[[#This Row],[Budget_Profit]]=0,
"",
IF(
Table1[[#This Row],[Budget_Profit]]&gt;0,
(Table1[[#This Row],[Actual_Profit]]-Table1[[#This Row],[Budget_Profit]])/Table1[[#This Row],[Budget_Profit]],
(Table1[[#This Row],[Actual_Profit]]-Table1[[#This Row],[Budget_Profit]])/ABS(Table1[[#This Row],[Budget_Profit]])
)
)</f>
        <v>-0.36666666666666664</v>
      </c>
      <c r="N1919" s="5" t="str">
        <f>IF(Table1[[#This Row],[Profit_Var]]&gt;=0, "Above Budget", "Below Budget")</f>
        <v>Below Budget</v>
      </c>
      <c r="O1919">
        <v>24</v>
      </c>
      <c r="P1919">
        <v>20</v>
      </c>
      <c r="Q1919">
        <f>Table1[[#This Row],[COGS]]-Table1[[#This Row],[Budget_COGS]]</f>
        <v>4</v>
      </c>
      <c r="R1919" s="5">
        <f>IF(
Table1[[#This Row],[Budget_COGS]]=0,
"",
IF(
Table1[[#This Row],[Budget_COGS]]&gt;0,
(Table1[[#This Row],[Budget_COGS]]-Table1[[#This Row],[COGS]]) / Table1[[#This Row],[Budget_COGS]],
(Table1[[#This Row],[Budget_COGS]]-Table1[[#This Row],[COGS]]) / ABS(Table1[[#This Row],[Budget_COGS]])
)
)</f>
        <v>-0.2</v>
      </c>
      <c r="S1919" s="5" t="str">
        <f>IF(Table1[[#This Row],[COGS _Var]]&gt;=0, "Above Budget", "Below Budget")</f>
        <v>Above Budget</v>
      </c>
      <c r="T1919">
        <f>Table1[[#This Row],[Actual_Sales]]-Table1[[#This Row],[COGS]]</f>
        <v>36</v>
      </c>
      <c r="U1919">
        <v>40</v>
      </c>
      <c r="V1919">
        <f>Table1[[#This Row],[Gross_Margin]]-Table1[[#This Row],[Budget_Margin]]</f>
        <v>-4</v>
      </c>
      <c r="W1919" s="5">
        <f>IF(
Table1[[#This Row],[Budget_Margin]]=0,
"",
IF(
Table1[[#This Row],[Budget_Margin]]&gt;0,
(Table1[[#This Row],[Gross_Margin]]-Table1[[#This Row],[Budget_Margin]]) / Table1[[#This Row],[Budget_Margin]],
(Table1[[#This Row],[Gross_Margin]]-Table1[[#This Row],[Budget_Margin]]) / ABS(Table1[[#This Row],[Budget_Margin]])
)
)</f>
        <v>-0.1</v>
      </c>
      <c r="X1919" s="5" t="str">
        <f>IF(Table1[[#This Row],[Margin_Var]]&gt;=0, "Above Budget", "Below Budget")</f>
        <v>Below Budget</v>
      </c>
      <c r="Y1919" s="5">
        <f>IFERROR(Table1[[#This Row],[Gross_Margin]]/Table1[[#This Row],[Actual_Sales]],0)</f>
        <v>0.6</v>
      </c>
      <c r="Z1919" s="5">
        <f>Table1[[#This Row],[Actual_Profit]]/Table1[[#This Row],[Actual_Sales]]</f>
        <v>0.31666666666666665</v>
      </c>
      <c r="AA1919">
        <v>17</v>
      </c>
      <c r="AB1919" s="5">
        <f>IFERROR(Table1[[#This Row],[Expenses]]/Table1[[#This Row],[Actual_Sales]],0)</f>
        <v>0.28333333333333333</v>
      </c>
      <c r="AC1919">
        <v>6</v>
      </c>
      <c r="AD1919">
        <v>856</v>
      </c>
      <c r="AE1919" s="5">
        <f>IFERROR(Table1[[#This Row],[Inventory]]/Table1[[#This Row],[Actual_Sales]],0)</f>
        <v>14.266666666666667</v>
      </c>
    </row>
    <row r="1920" spans="1:31" x14ac:dyDescent="0.25">
      <c r="A1920">
        <v>1261</v>
      </c>
      <c r="B1920">
        <v>310</v>
      </c>
      <c r="C1920">
        <v>10</v>
      </c>
      <c r="D1920" s="2">
        <v>40391</v>
      </c>
      <c r="E1920">
        <v>120</v>
      </c>
      <c r="F1920">
        <v>100</v>
      </c>
      <c r="G1920">
        <f>Table1[[#This Row],[Actual_Sales]]-Table1[[#This Row],[Budget_Sales]]</f>
        <v>20</v>
      </c>
      <c r="H1920" s="5">
        <f>IF(
Table1[[#This Row],[Budget_Sales]]=0,
"",
IF(
Table1[[#This Row],[Budget_Sales]]&gt;0,
(Table1[[#This Row],[Actual_Sales]]-Table1[[#This Row],[Budget_Sales]])/Table1[[#This Row],[Budget_Sales]],
(Table1[[#This Row],[Actual_Sales]]-Table1[[#This Row],[Budget_Sales]])/ABS(Table1[[#This Row],[Budget_Sales]])
)
)</f>
        <v>0.2</v>
      </c>
      <c r="I1920" s="5" t="str">
        <f>IF(Table1[[#This Row],[Sales_Var]]&gt;=0,"Above Budget","Below Budget")</f>
        <v>Above Budget</v>
      </c>
      <c r="J1920">
        <f>Table1[[#This Row],[Actual_Sales]]-(Table1[[#This Row],[COGS]]+Table1[[#This Row],[Expenses]])</f>
        <v>38</v>
      </c>
      <c r="K1920">
        <v>40</v>
      </c>
      <c r="L1920">
        <f>Table1[[#This Row],[Actual_Profit]]-Table1[[#This Row],[Budget_Profit]]</f>
        <v>-2</v>
      </c>
      <c r="M1920" s="5">
        <f>IF(
Table1[[#This Row],[Budget_Profit]]=0,
"",
IF(
Table1[[#This Row],[Budget_Profit]]&gt;0,
(Table1[[#This Row],[Actual_Profit]]-Table1[[#This Row],[Budget_Profit]])/Table1[[#This Row],[Budget_Profit]],
(Table1[[#This Row],[Actual_Profit]]-Table1[[#This Row],[Budget_Profit]])/ABS(Table1[[#This Row],[Budget_Profit]])
)
)</f>
        <v>-0.05</v>
      </c>
      <c r="N1920" s="5" t="str">
        <f>IF(Table1[[#This Row],[Profit_Var]]&gt;=0, "Above Budget", "Below Budget")</f>
        <v>Below Budget</v>
      </c>
      <c r="O1920">
        <v>52</v>
      </c>
      <c r="P1920">
        <v>40</v>
      </c>
      <c r="Q1920">
        <f>Table1[[#This Row],[COGS]]-Table1[[#This Row],[Budget_COGS]]</f>
        <v>12</v>
      </c>
      <c r="R1920" s="5">
        <f>IF(
Table1[[#This Row],[Budget_COGS]]=0,
"",
IF(
Table1[[#This Row],[Budget_COGS]]&gt;0,
(Table1[[#This Row],[Budget_COGS]]-Table1[[#This Row],[COGS]]) / Table1[[#This Row],[Budget_COGS]],
(Table1[[#This Row],[Budget_COGS]]-Table1[[#This Row],[COGS]]) / ABS(Table1[[#This Row],[Budget_COGS]])
)
)</f>
        <v>-0.3</v>
      </c>
      <c r="S1920" s="5" t="str">
        <f>IF(Table1[[#This Row],[COGS _Var]]&gt;=0, "Above Budget", "Below Budget")</f>
        <v>Above Budget</v>
      </c>
      <c r="T1920">
        <f>Table1[[#This Row],[Actual_Sales]]-Table1[[#This Row],[COGS]]</f>
        <v>68</v>
      </c>
      <c r="U1920">
        <v>60</v>
      </c>
      <c r="V1920">
        <f>Table1[[#This Row],[Gross_Margin]]-Table1[[#This Row],[Budget_Margin]]</f>
        <v>8</v>
      </c>
      <c r="W1920" s="5">
        <f>IF(
Table1[[#This Row],[Budget_Margin]]=0,
"",
IF(
Table1[[#This Row],[Budget_Margin]]&gt;0,
(Table1[[#This Row],[Gross_Margin]]-Table1[[#This Row],[Budget_Margin]]) / Table1[[#This Row],[Budget_Margin]],
(Table1[[#This Row],[Gross_Margin]]-Table1[[#This Row],[Budget_Margin]]) / ABS(Table1[[#This Row],[Budget_Margin]])
)
)</f>
        <v>0.13333333333333333</v>
      </c>
      <c r="X1920" s="5" t="str">
        <f>IF(Table1[[#This Row],[Margin_Var]]&gt;=0, "Above Budget", "Below Budget")</f>
        <v>Above Budget</v>
      </c>
      <c r="Y1920" s="5">
        <f>IFERROR(Table1[[#This Row],[Gross_Margin]]/Table1[[#This Row],[Actual_Sales]],0)</f>
        <v>0.56666666666666665</v>
      </c>
      <c r="Z1920" s="5">
        <f>Table1[[#This Row],[Actual_Profit]]/Table1[[#This Row],[Actual_Sales]]</f>
        <v>0.31666666666666665</v>
      </c>
      <c r="AA1920">
        <v>30</v>
      </c>
      <c r="AB1920" s="5">
        <f>IFERROR(Table1[[#This Row],[Expenses]]/Table1[[#This Row],[Actual_Sales]],0)</f>
        <v>0.25</v>
      </c>
      <c r="AC1920">
        <v>17</v>
      </c>
      <c r="AD1920">
        <v>554</v>
      </c>
      <c r="AE1920" s="5">
        <f>IFERROR(Table1[[#This Row],[Inventory]]/Table1[[#This Row],[Actual_Sales]],0)</f>
        <v>4.6166666666666663</v>
      </c>
    </row>
    <row r="1921" spans="1:31" x14ac:dyDescent="0.25">
      <c r="A1921">
        <v>253</v>
      </c>
      <c r="B1921">
        <v>515</v>
      </c>
      <c r="C1921">
        <v>12</v>
      </c>
      <c r="D1921" s="2">
        <v>40210</v>
      </c>
      <c r="E1921">
        <v>534</v>
      </c>
      <c r="F1921">
        <v>460</v>
      </c>
      <c r="G1921">
        <f>Table1[[#This Row],[Actual_Sales]]-Table1[[#This Row],[Budget_Sales]]</f>
        <v>74</v>
      </c>
      <c r="H1921" s="5">
        <f>IF(
Table1[[#This Row],[Budget_Sales]]=0,
"",
IF(
Table1[[#This Row],[Budget_Sales]]&gt;0,
(Table1[[#This Row],[Actual_Sales]]-Table1[[#This Row],[Budget_Sales]])/Table1[[#This Row],[Budget_Sales]],
(Table1[[#This Row],[Actual_Sales]]-Table1[[#This Row],[Budget_Sales]])/ABS(Table1[[#This Row],[Budget_Sales]])
)
)</f>
        <v>0.16086956521739129</v>
      </c>
      <c r="I1921" s="5" t="str">
        <f>IF(Table1[[#This Row],[Sales_Var]]&gt;=0,"Above Budget","Below Budget")</f>
        <v>Above Budget</v>
      </c>
      <c r="J1921">
        <f>Table1[[#This Row],[Actual_Sales]]-(Table1[[#This Row],[COGS]]+Table1[[#This Row],[Expenses]])</f>
        <v>169</v>
      </c>
      <c r="K1921">
        <v>150</v>
      </c>
      <c r="L1921">
        <f>Table1[[#This Row],[Actual_Profit]]-Table1[[#This Row],[Budget_Profit]]</f>
        <v>19</v>
      </c>
      <c r="M1921" s="5">
        <f>IF(
Table1[[#This Row],[Budget_Profit]]=0,
"",
IF(
Table1[[#This Row],[Budget_Profit]]&gt;0,
(Table1[[#This Row],[Actual_Profit]]-Table1[[#This Row],[Budget_Profit]])/Table1[[#This Row],[Budget_Profit]],
(Table1[[#This Row],[Actual_Profit]]-Table1[[#This Row],[Budget_Profit]])/ABS(Table1[[#This Row],[Budget_Profit]])
)
)</f>
        <v>0.12666666666666668</v>
      </c>
      <c r="N1921" s="5" t="str">
        <f>IF(Table1[[#This Row],[Profit_Var]]&gt;=0, "Above Budget", "Below Budget")</f>
        <v>Above Budget</v>
      </c>
      <c r="O1921">
        <v>240</v>
      </c>
      <c r="P1921">
        <v>200</v>
      </c>
      <c r="Q1921">
        <f>Table1[[#This Row],[COGS]]-Table1[[#This Row],[Budget_COGS]]</f>
        <v>40</v>
      </c>
      <c r="R1921" s="5">
        <f>IF(
Table1[[#This Row],[Budget_COGS]]=0,
"",
IF(
Table1[[#This Row],[Budget_COGS]]&gt;0,
(Table1[[#This Row],[Budget_COGS]]-Table1[[#This Row],[COGS]]) / Table1[[#This Row],[Budget_COGS]],
(Table1[[#This Row],[Budget_COGS]]-Table1[[#This Row],[COGS]]) / ABS(Table1[[#This Row],[Budget_COGS]])
)
)</f>
        <v>-0.2</v>
      </c>
      <c r="S1921" s="5" t="str">
        <f>IF(Table1[[#This Row],[COGS _Var]]&gt;=0, "Above Budget", "Below Budget")</f>
        <v>Above Budget</v>
      </c>
      <c r="T1921">
        <f>Table1[[#This Row],[Actual_Sales]]-Table1[[#This Row],[COGS]]</f>
        <v>294</v>
      </c>
      <c r="U1921">
        <v>260</v>
      </c>
      <c r="V1921">
        <f>Table1[[#This Row],[Gross_Margin]]-Table1[[#This Row],[Budget_Margin]]</f>
        <v>34</v>
      </c>
      <c r="W1921" s="5">
        <f>IF(
Table1[[#This Row],[Budget_Margin]]=0,
"",
IF(
Table1[[#This Row],[Budget_Margin]]&gt;0,
(Table1[[#This Row],[Gross_Margin]]-Table1[[#This Row],[Budget_Margin]]) / Table1[[#This Row],[Budget_Margin]],
(Table1[[#This Row],[Gross_Margin]]-Table1[[#This Row],[Budget_Margin]]) / ABS(Table1[[#This Row],[Budget_Margin]])
)
)</f>
        <v>0.13076923076923078</v>
      </c>
      <c r="X1921" s="5" t="str">
        <f>IF(Table1[[#This Row],[Margin_Var]]&gt;=0, "Above Budget", "Below Budget")</f>
        <v>Above Budget</v>
      </c>
      <c r="Y1921" s="5">
        <f>IFERROR(Table1[[#This Row],[Gross_Margin]]/Table1[[#This Row],[Actual_Sales]],0)</f>
        <v>0.550561797752809</v>
      </c>
      <c r="Z1921" s="5">
        <f>Table1[[#This Row],[Actual_Profit]]/Table1[[#This Row],[Actual_Sales]]</f>
        <v>0.31647940074906367</v>
      </c>
      <c r="AA1921">
        <v>125</v>
      </c>
      <c r="AB1921" s="5">
        <f>IFERROR(Table1[[#This Row],[Expenses]]/Table1[[#This Row],[Actual_Sales]],0)</f>
        <v>0.23408239700374531</v>
      </c>
      <c r="AC1921">
        <v>91</v>
      </c>
      <c r="AD1921">
        <v>1391</v>
      </c>
      <c r="AE1921" s="5">
        <f>IFERROR(Table1[[#This Row],[Inventory]]/Table1[[#This Row],[Actual_Sales]],0)</f>
        <v>2.6048689138576777</v>
      </c>
    </row>
    <row r="1922" spans="1:31" x14ac:dyDescent="0.25">
      <c r="A1922">
        <v>3074</v>
      </c>
      <c r="B1922">
        <v>503</v>
      </c>
      <c r="C1922">
        <v>9</v>
      </c>
      <c r="D1922" s="2">
        <v>40695</v>
      </c>
      <c r="E1922">
        <v>98</v>
      </c>
      <c r="F1922">
        <v>80</v>
      </c>
      <c r="G1922">
        <f>Table1[[#This Row],[Actual_Sales]]-Table1[[#This Row],[Budget_Sales]]</f>
        <v>18</v>
      </c>
      <c r="H1922" s="5">
        <f>IF(
Table1[[#This Row],[Budget_Sales]]=0,
"",
IF(
Table1[[#This Row],[Budget_Sales]]&gt;0,
(Table1[[#This Row],[Actual_Sales]]-Table1[[#This Row],[Budget_Sales]])/Table1[[#This Row],[Budget_Sales]],
(Table1[[#This Row],[Actual_Sales]]-Table1[[#This Row],[Budget_Sales]])/ABS(Table1[[#This Row],[Budget_Sales]])
)
)</f>
        <v>0.22500000000000001</v>
      </c>
      <c r="I1922" s="5" t="str">
        <f>IF(Table1[[#This Row],[Sales_Var]]&gt;=0,"Above Budget","Below Budget")</f>
        <v>Above Budget</v>
      </c>
      <c r="J1922">
        <f>Table1[[#This Row],[Actual_Sales]]-(Table1[[#This Row],[COGS]]+Table1[[#This Row],[Expenses]])</f>
        <v>31</v>
      </c>
      <c r="K1922">
        <v>30</v>
      </c>
      <c r="L1922">
        <f>Table1[[#This Row],[Actual_Profit]]-Table1[[#This Row],[Budget_Profit]]</f>
        <v>1</v>
      </c>
      <c r="M1922" s="5">
        <f>IF(
Table1[[#This Row],[Budget_Profit]]=0,
"",
IF(
Table1[[#This Row],[Budget_Profit]]&gt;0,
(Table1[[#This Row],[Actual_Profit]]-Table1[[#This Row],[Budget_Profit]])/Table1[[#This Row],[Budget_Profit]],
(Table1[[#This Row],[Actual_Profit]]-Table1[[#This Row],[Budget_Profit]])/ABS(Table1[[#This Row],[Budget_Profit]])
)
)</f>
        <v>3.3333333333333333E-2</v>
      </c>
      <c r="N1922" s="5" t="str">
        <f>IF(Table1[[#This Row],[Profit_Var]]&gt;=0, "Above Budget", "Below Budget")</f>
        <v>Above Budget</v>
      </c>
      <c r="O1922">
        <v>43</v>
      </c>
      <c r="P1922">
        <v>30</v>
      </c>
      <c r="Q1922">
        <f>Table1[[#This Row],[COGS]]-Table1[[#This Row],[Budget_COGS]]</f>
        <v>13</v>
      </c>
      <c r="R1922" s="5">
        <f>IF(
Table1[[#This Row],[Budget_COGS]]=0,
"",
IF(
Table1[[#This Row],[Budget_COGS]]&gt;0,
(Table1[[#This Row],[Budget_COGS]]-Table1[[#This Row],[COGS]]) / Table1[[#This Row],[Budget_COGS]],
(Table1[[#This Row],[Budget_COGS]]-Table1[[#This Row],[COGS]]) / ABS(Table1[[#This Row],[Budget_COGS]])
)
)</f>
        <v>-0.43333333333333335</v>
      </c>
      <c r="S1922" s="5" t="str">
        <f>IF(Table1[[#This Row],[COGS _Var]]&gt;=0, "Above Budget", "Below Budget")</f>
        <v>Above Budget</v>
      </c>
      <c r="T1922">
        <f>Table1[[#This Row],[Actual_Sales]]-Table1[[#This Row],[COGS]]</f>
        <v>55</v>
      </c>
      <c r="U1922">
        <v>50</v>
      </c>
      <c r="V1922">
        <f>Table1[[#This Row],[Gross_Margin]]-Table1[[#This Row],[Budget_Margin]]</f>
        <v>5</v>
      </c>
      <c r="W1922" s="5">
        <f>IF(
Table1[[#This Row],[Budget_Margin]]=0,
"",
IF(
Table1[[#This Row],[Budget_Margin]]&gt;0,
(Table1[[#This Row],[Gross_Margin]]-Table1[[#This Row],[Budget_Margin]]) / Table1[[#This Row],[Budget_Margin]],
(Table1[[#This Row],[Gross_Margin]]-Table1[[#This Row],[Budget_Margin]]) / ABS(Table1[[#This Row],[Budget_Margin]])
)
)</f>
        <v>0.1</v>
      </c>
      <c r="X1922" s="5" t="str">
        <f>IF(Table1[[#This Row],[Margin_Var]]&gt;=0, "Above Budget", "Below Budget")</f>
        <v>Above Budget</v>
      </c>
      <c r="Y1922" s="5">
        <f>IFERROR(Table1[[#This Row],[Gross_Margin]]/Table1[[#This Row],[Actual_Sales]],0)</f>
        <v>0.56122448979591832</v>
      </c>
      <c r="Z1922" s="5">
        <f>Table1[[#This Row],[Actual_Profit]]/Table1[[#This Row],[Actual_Sales]]</f>
        <v>0.31632653061224492</v>
      </c>
      <c r="AA1922">
        <v>24</v>
      </c>
      <c r="AB1922" s="5">
        <f>IFERROR(Table1[[#This Row],[Expenses]]/Table1[[#This Row],[Actual_Sales]],0)</f>
        <v>0.24489795918367346</v>
      </c>
      <c r="AC1922">
        <v>14</v>
      </c>
      <c r="AD1922">
        <v>597</v>
      </c>
      <c r="AE1922" s="5">
        <f>IFERROR(Table1[[#This Row],[Inventory]]/Table1[[#This Row],[Actual_Sales]],0)</f>
        <v>6.091836734693878</v>
      </c>
    </row>
    <row r="1923" spans="1:31" x14ac:dyDescent="0.25">
      <c r="A1923">
        <v>2996</v>
      </c>
      <c r="B1923">
        <v>918</v>
      </c>
      <c r="C1923">
        <v>2</v>
      </c>
      <c r="D1923" s="2">
        <v>40664</v>
      </c>
      <c r="E1923">
        <v>98</v>
      </c>
      <c r="F1923">
        <v>120</v>
      </c>
      <c r="G1923">
        <f>Table1[[#This Row],[Actual_Sales]]-Table1[[#This Row],[Budget_Sales]]</f>
        <v>-22</v>
      </c>
      <c r="H1923" s="5">
        <f>IF(
Table1[[#This Row],[Budget_Sales]]=0,
"",
IF(
Table1[[#This Row],[Budget_Sales]]&gt;0,
(Table1[[#This Row],[Actual_Sales]]-Table1[[#This Row],[Budget_Sales]])/Table1[[#This Row],[Budget_Sales]],
(Table1[[#This Row],[Actual_Sales]]-Table1[[#This Row],[Budget_Sales]])/ABS(Table1[[#This Row],[Budget_Sales]])
)
)</f>
        <v>-0.18333333333333332</v>
      </c>
      <c r="I1923" s="5" t="str">
        <f>IF(Table1[[#This Row],[Sales_Var]]&gt;=0,"Above Budget","Below Budget")</f>
        <v>Below Budget</v>
      </c>
      <c r="J1923">
        <f>Table1[[#This Row],[Actual_Sales]]-(Table1[[#This Row],[COGS]]+Table1[[#This Row],[Expenses]])</f>
        <v>31</v>
      </c>
      <c r="K1923">
        <v>50</v>
      </c>
      <c r="L1923">
        <f>Table1[[#This Row],[Actual_Profit]]-Table1[[#This Row],[Budget_Profit]]</f>
        <v>-19</v>
      </c>
      <c r="M1923" s="5">
        <f>IF(
Table1[[#This Row],[Budget_Profit]]=0,
"",
IF(
Table1[[#This Row],[Budget_Profit]]&gt;0,
(Table1[[#This Row],[Actual_Profit]]-Table1[[#This Row],[Budget_Profit]])/Table1[[#This Row],[Budget_Profit]],
(Table1[[#This Row],[Actual_Profit]]-Table1[[#This Row],[Budget_Profit]])/ABS(Table1[[#This Row],[Budget_Profit]])
)
)</f>
        <v>-0.38</v>
      </c>
      <c r="N1923" s="5" t="str">
        <f>IF(Table1[[#This Row],[Profit_Var]]&gt;=0, "Above Budget", "Below Budget")</f>
        <v>Below Budget</v>
      </c>
      <c r="O1923">
        <v>43</v>
      </c>
      <c r="P1923">
        <v>50</v>
      </c>
      <c r="Q1923">
        <f>Table1[[#This Row],[COGS]]-Table1[[#This Row],[Budget_COGS]]</f>
        <v>-7</v>
      </c>
      <c r="R1923" s="5">
        <f>IF(
Table1[[#This Row],[Budget_COGS]]=0,
"",
IF(
Table1[[#This Row],[Budget_COGS]]&gt;0,
(Table1[[#This Row],[Budget_COGS]]-Table1[[#This Row],[COGS]]) / Table1[[#This Row],[Budget_COGS]],
(Table1[[#This Row],[Budget_COGS]]-Table1[[#This Row],[COGS]]) / ABS(Table1[[#This Row],[Budget_COGS]])
)
)</f>
        <v>0.14000000000000001</v>
      </c>
      <c r="S1923" s="5" t="str">
        <f>IF(Table1[[#This Row],[COGS _Var]]&gt;=0, "Above Budget", "Below Budget")</f>
        <v>Below Budget</v>
      </c>
      <c r="T1923">
        <f>Table1[[#This Row],[Actual_Sales]]-Table1[[#This Row],[COGS]]</f>
        <v>55</v>
      </c>
      <c r="U1923">
        <v>70</v>
      </c>
      <c r="V1923">
        <f>Table1[[#This Row],[Gross_Margin]]-Table1[[#This Row],[Budget_Margin]]</f>
        <v>-15</v>
      </c>
      <c r="W1923" s="5">
        <f>IF(
Table1[[#This Row],[Budget_Margin]]=0,
"",
IF(
Table1[[#This Row],[Budget_Margin]]&gt;0,
(Table1[[#This Row],[Gross_Margin]]-Table1[[#This Row],[Budget_Margin]]) / Table1[[#This Row],[Budget_Margin]],
(Table1[[#This Row],[Gross_Margin]]-Table1[[#This Row],[Budget_Margin]]) / ABS(Table1[[#This Row],[Budget_Margin]])
)
)</f>
        <v>-0.21428571428571427</v>
      </c>
      <c r="X1923" s="5" t="str">
        <f>IF(Table1[[#This Row],[Margin_Var]]&gt;=0, "Above Budget", "Below Budget")</f>
        <v>Below Budget</v>
      </c>
      <c r="Y1923" s="5">
        <f>IFERROR(Table1[[#This Row],[Gross_Margin]]/Table1[[#This Row],[Actual_Sales]],0)</f>
        <v>0.56122448979591832</v>
      </c>
      <c r="Z1923" s="5">
        <f>Table1[[#This Row],[Actual_Profit]]/Table1[[#This Row],[Actual_Sales]]</f>
        <v>0.31632653061224492</v>
      </c>
      <c r="AA1923">
        <v>24</v>
      </c>
      <c r="AB1923" s="5">
        <f>IFERROR(Table1[[#This Row],[Expenses]]/Table1[[#This Row],[Actual_Sales]],0)</f>
        <v>0.24489795918367346</v>
      </c>
      <c r="AC1923">
        <v>14</v>
      </c>
      <c r="AD1923">
        <v>602</v>
      </c>
      <c r="AE1923" s="5">
        <f>IFERROR(Table1[[#This Row],[Inventory]]/Table1[[#This Row],[Actual_Sales]],0)</f>
        <v>6.1428571428571432</v>
      </c>
    </row>
    <row r="1924" spans="1:31" x14ac:dyDescent="0.25">
      <c r="A1924">
        <v>2913</v>
      </c>
      <c r="B1924">
        <v>541</v>
      </c>
      <c r="C1924">
        <v>9</v>
      </c>
      <c r="D1924" s="2">
        <v>40664</v>
      </c>
      <c r="E1924">
        <v>98</v>
      </c>
      <c r="F1924">
        <v>80</v>
      </c>
      <c r="G1924">
        <f>Table1[[#This Row],[Actual_Sales]]-Table1[[#This Row],[Budget_Sales]]</f>
        <v>18</v>
      </c>
      <c r="H1924" s="5">
        <f>IF(
Table1[[#This Row],[Budget_Sales]]=0,
"",
IF(
Table1[[#This Row],[Budget_Sales]]&gt;0,
(Table1[[#This Row],[Actual_Sales]]-Table1[[#This Row],[Budget_Sales]])/Table1[[#This Row],[Budget_Sales]],
(Table1[[#This Row],[Actual_Sales]]-Table1[[#This Row],[Budget_Sales]])/ABS(Table1[[#This Row],[Budget_Sales]])
)
)</f>
        <v>0.22500000000000001</v>
      </c>
      <c r="I1924" s="5" t="str">
        <f>IF(Table1[[#This Row],[Sales_Var]]&gt;=0,"Above Budget","Below Budget")</f>
        <v>Above Budget</v>
      </c>
      <c r="J1924">
        <f>Table1[[#This Row],[Actual_Sales]]-(Table1[[#This Row],[COGS]]+Table1[[#This Row],[Expenses]])</f>
        <v>31</v>
      </c>
      <c r="K1924">
        <v>30</v>
      </c>
      <c r="L1924">
        <f>Table1[[#This Row],[Actual_Profit]]-Table1[[#This Row],[Budget_Profit]]</f>
        <v>1</v>
      </c>
      <c r="M1924" s="5">
        <f>IF(
Table1[[#This Row],[Budget_Profit]]=0,
"",
IF(
Table1[[#This Row],[Budget_Profit]]&gt;0,
(Table1[[#This Row],[Actual_Profit]]-Table1[[#This Row],[Budget_Profit]])/Table1[[#This Row],[Budget_Profit]],
(Table1[[#This Row],[Actual_Profit]]-Table1[[#This Row],[Budget_Profit]])/ABS(Table1[[#This Row],[Budget_Profit]])
)
)</f>
        <v>3.3333333333333333E-2</v>
      </c>
      <c r="N1924" s="5" t="str">
        <f>IF(Table1[[#This Row],[Profit_Var]]&gt;=0, "Above Budget", "Below Budget")</f>
        <v>Above Budget</v>
      </c>
      <c r="O1924">
        <v>43</v>
      </c>
      <c r="P1924">
        <v>30</v>
      </c>
      <c r="Q1924">
        <f>Table1[[#This Row],[COGS]]-Table1[[#This Row],[Budget_COGS]]</f>
        <v>13</v>
      </c>
      <c r="R1924" s="5">
        <f>IF(
Table1[[#This Row],[Budget_COGS]]=0,
"",
IF(
Table1[[#This Row],[Budget_COGS]]&gt;0,
(Table1[[#This Row],[Budget_COGS]]-Table1[[#This Row],[COGS]]) / Table1[[#This Row],[Budget_COGS]],
(Table1[[#This Row],[Budget_COGS]]-Table1[[#This Row],[COGS]]) / ABS(Table1[[#This Row],[Budget_COGS]])
)
)</f>
        <v>-0.43333333333333335</v>
      </c>
      <c r="S1924" s="5" t="str">
        <f>IF(Table1[[#This Row],[COGS _Var]]&gt;=0, "Above Budget", "Below Budget")</f>
        <v>Above Budget</v>
      </c>
      <c r="T1924">
        <f>Table1[[#This Row],[Actual_Sales]]-Table1[[#This Row],[COGS]]</f>
        <v>55</v>
      </c>
      <c r="U1924">
        <v>50</v>
      </c>
      <c r="V1924">
        <f>Table1[[#This Row],[Gross_Margin]]-Table1[[#This Row],[Budget_Margin]]</f>
        <v>5</v>
      </c>
      <c r="W1924" s="5">
        <f>IF(
Table1[[#This Row],[Budget_Margin]]=0,
"",
IF(
Table1[[#This Row],[Budget_Margin]]&gt;0,
(Table1[[#This Row],[Gross_Margin]]-Table1[[#This Row],[Budget_Margin]]) / Table1[[#This Row],[Budget_Margin]],
(Table1[[#This Row],[Gross_Margin]]-Table1[[#This Row],[Budget_Margin]]) / ABS(Table1[[#This Row],[Budget_Margin]])
)
)</f>
        <v>0.1</v>
      </c>
      <c r="X1924" s="5" t="str">
        <f>IF(Table1[[#This Row],[Margin_Var]]&gt;=0, "Above Budget", "Below Budget")</f>
        <v>Above Budget</v>
      </c>
      <c r="Y1924" s="5">
        <f>IFERROR(Table1[[#This Row],[Gross_Margin]]/Table1[[#This Row],[Actual_Sales]],0)</f>
        <v>0.56122448979591832</v>
      </c>
      <c r="Z1924" s="5">
        <f>Table1[[#This Row],[Actual_Profit]]/Table1[[#This Row],[Actual_Sales]]</f>
        <v>0.31632653061224492</v>
      </c>
      <c r="AA1924">
        <v>24</v>
      </c>
      <c r="AB1924" s="5">
        <f>IFERROR(Table1[[#This Row],[Expenses]]/Table1[[#This Row],[Actual_Sales]],0)</f>
        <v>0.24489795918367346</v>
      </c>
      <c r="AC1924">
        <v>14</v>
      </c>
      <c r="AD1924">
        <v>602</v>
      </c>
      <c r="AE1924" s="5">
        <f>IFERROR(Table1[[#This Row],[Inventory]]/Table1[[#This Row],[Actual_Sales]],0)</f>
        <v>6.1428571428571432</v>
      </c>
    </row>
    <row r="1925" spans="1:31" x14ac:dyDescent="0.25">
      <c r="A1925">
        <v>3000</v>
      </c>
      <c r="B1925">
        <v>970</v>
      </c>
      <c r="C1925">
        <v>13</v>
      </c>
      <c r="D1925" s="2">
        <v>40664</v>
      </c>
      <c r="E1925">
        <v>98</v>
      </c>
      <c r="F1925">
        <v>80</v>
      </c>
      <c r="G1925">
        <f>Table1[[#This Row],[Actual_Sales]]-Table1[[#This Row],[Budget_Sales]]</f>
        <v>18</v>
      </c>
      <c r="H1925" s="5">
        <f>IF(
Table1[[#This Row],[Budget_Sales]]=0,
"",
IF(
Table1[[#This Row],[Budget_Sales]]&gt;0,
(Table1[[#This Row],[Actual_Sales]]-Table1[[#This Row],[Budget_Sales]])/Table1[[#This Row],[Budget_Sales]],
(Table1[[#This Row],[Actual_Sales]]-Table1[[#This Row],[Budget_Sales]])/ABS(Table1[[#This Row],[Budget_Sales]])
)
)</f>
        <v>0.22500000000000001</v>
      </c>
      <c r="I1925" s="5" t="str">
        <f>IF(Table1[[#This Row],[Sales_Var]]&gt;=0,"Above Budget","Below Budget")</f>
        <v>Above Budget</v>
      </c>
      <c r="J1925">
        <f>Table1[[#This Row],[Actual_Sales]]-(Table1[[#This Row],[COGS]]+Table1[[#This Row],[Expenses]])</f>
        <v>31</v>
      </c>
      <c r="K1925">
        <v>30</v>
      </c>
      <c r="L1925">
        <f>Table1[[#This Row],[Actual_Profit]]-Table1[[#This Row],[Budget_Profit]]</f>
        <v>1</v>
      </c>
      <c r="M1925" s="5">
        <f>IF(
Table1[[#This Row],[Budget_Profit]]=0,
"",
IF(
Table1[[#This Row],[Budget_Profit]]&gt;0,
(Table1[[#This Row],[Actual_Profit]]-Table1[[#This Row],[Budget_Profit]])/Table1[[#This Row],[Budget_Profit]],
(Table1[[#This Row],[Actual_Profit]]-Table1[[#This Row],[Budget_Profit]])/ABS(Table1[[#This Row],[Budget_Profit]])
)
)</f>
        <v>3.3333333333333333E-2</v>
      </c>
      <c r="N1925" s="5" t="str">
        <f>IF(Table1[[#This Row],[Profit_Var]]&gt;=0, "Above Budget", "Below Budget")</f>
        <v>Above Budget</v>
      </c>
      <c r="O1925">
        <v>43</v>
      </c>
      <c r="P1925">
        <v>30</v>
      </c>
      <c r="Q1925">
        <f>Table1[[#This Row],[COGS]]-Table1[[#This Row],[Budget_COGS]]</f>
        <v>13</v>
      </c>
      <c r="R1925" s="5">
        <f>IF(
Table1[[#This Row],[Budget_COGS]]=0,
"",
IF(
Table1[[#This Row],[Budget_COGS]]&gt;0,
(Table1[[#This Row],[Budget_COGS]]-Table1[[#This Row],[COGS]]) / Table1[[#This Row],[Budget_COGS]],
(Table1[[#This Row],[Budget_COGS]]-Table1[[#This Row],[COGS]]) / ABS(Table1[[#This Row],[Budget_COGS]])
)
)</f>
        <v>-0.43333333333333335</v>
      </c>
      <c r="S1925" s="5" t="str">
        <f>IF(Table1[[#This Row],[COGS _Var]]&gt;=0, "Above Budget", "Below Budget")</f>
        <v>Above Budget</v>
      </c>
      <c r="T1925">
        <f>Table1[[#This Row],[Actual_Sales]]-Table1[[#This Row],[COGS]]</f>
        <v>55</v>
      </c>
      <c r="U1925">
        <v>50</v>
      </c>
      <c r="V1925">
        <f>Table1[[#This Row],[Gross_Margin]]-Table1[[#This Row],[Budget_Margin]]</f>
        <v>5</v>
      </c>
      <c r="W1925" s="5">
        <f>IF(
Table1[[#This Row],[Budget_Margin]]=0,
"",
IF(
Table1[[#This Row],[Budget_Margin]]&gt;0,
(Table1[[#This Row],[Gross_Margin]]-Table1[[#This Row],[Budget_Margin]]) / Table1[[#This Row],[Budget_Margin]],
(Table1[[#This Row],[Gross_Margin]]-Table1[[#This Row],[Budget_Margin]]) / ABS(Table1[[#This Row],[Budget_Margin]])
)
)</f>
        <v>0.1</v>
      </c>
      <c r="X1925" s="5" t="str">
        <f>IF(Table1[[#This Row],[Margin_Var]]&gt;=0, "Above Budget", "Below Budget")</f>
        <v>Above Budget</v>
      </c>
      <c r="Y1925" s="5">
        <f>IFERROR(Table1[[#This Row],[Gross_Margin]]/Table1[[#This Row],[Actual_Sales]],0)</f>
        <v>0.56122448979591832</v>
      </c>
      <c r="Z1925" s="5">
        <f>Table1[[#This Row],[Actual_Profit]]/Table1[[#This Row],[Actual_Sales]]</f>
        <v>0.31632653061224492</v>
      </c>
      <c r="AA1925">
        <v>24</v>
      </c>
      <c r="AB1925" s="5">
        <f>IFERROR(Table1[[#This Row],[Expenses]]/Table1[[#This Row],[Actual_Sales]],0)</f>
        <v>0.24489795918367346</v>
      </c>
      <c r="AC1925">
        <v>14</v>
      </c>
      <c r="AD1925">
        <v>602</v>
      </c>
      <c r="AE1925" s="5">
        <f>IFERROR(Table1[[#This Row],[Inventory]]/Table1[[#This Row],[Actual_Sales]],0)</f>
        <v>6.1428571428571432</v>
      </c>
    </row>
    <row r="1926" spans="1:31" x14ac:dyDescent="0.25">
      <c r="A1926">
        <v>1276</v>
      </c>
      <c r="B1926">
        <v>414</v>
      </c>
      <c r="C1926">
        <v>3</v>
      </c>
      <c r="D1926" s="2">
        <v>40391</v>
      </c>
      <c r="E1926">
        <v>231</v>
      </c>
      <c r="F1926">
        <v>240</v>
      </c>
      <c r="G1926">
        <f>Table1[[#This Row],[Actual_Sales]]-Table1[[#This Row],[Budget_Sales]]</f>
        <v>-9</v>
      </c>
      <c r="H1926" s="5">
        <f>IF(
Table1[[#This Row],[Budget_Sales]]=0,
"",
IF(
Table1[[#This Row],[Budget_Sales]]&gt;0,
(Table1[[#This Row],[Actual_Sales]]-Table1[[#This Row],[Budget_Sales]])/Table1[[#This Row],[Budget_Sales]],
(Table1[[#This Row],[Actual_Sales]]-Table1[[#This Row],[Budget_Sales]])/ABS(Table1[[#This Row],[Budget_Sales]])
)
)</f>
        <v>-3.7499999999999999E-2</v>
      </c>
      <c r="I1926" s="5" t="str">
        <f>IF(Table1[[#This Row],[Sales_Var]]&gt;=0,"Above Budget","Below Budget")</f>
        <v>Below Budget</v>
      </c>
      <c r="J1926">
        <f>Table1[[#This Row],[Actual_Sales]]-(Table1[[#This Row],[COGS]]+Table1[[#This Row],[Expenses]])</f>
        <v>73</v>
      </c>
      <c r="K1926">
        <v>90</v>
      </c>
      <c r="L1926">
        <f>Table1[[#This Row],[Actual_Profit]]-Table1[[#This Row],[Budget_Profit]]</f>
        <v>-17</v>
      </c>
      <c r="M1926" s="5">
        <f>IF(
Table1[[#This Row],[Budget_Profit]]=0,
"",
IF(
Table1[[#This Row],[Budget_Profit]]&gt;0,
(Table1[[#This Row],[Actual_Profit]]-Table1[[#This Row],[Budget_Profit]])/Table1[[#This Row],[Budget_Profit]],
(Table1[[#This Row],[Actual_Profit]]-Table1[[#This Row],[Budget_Profit]])/ABS(Table1[[#This Row],[Budget_Profit]])
)
)</f>
        <v>-0.18888888888888888</v>
      </c>
      <c r="N1926" s="5" t="str">
        <f>IF(Table1[[#This Row],[Profit_Var]]&gt;=0, "Above Budget", "Below Budget")</f>
        <v>Below Budget</v>
      </c>
      <c r="O1926">
        <v>99</v>
      </c>
      <c r="P1926">
        <v>100</v>
      </c>
      <c r="Q1926">
        <f>Table1[[#This Row],[COGS]]-Table1[[#This Row],[Budget_COGS]]</f>
        <v>-1</v>
      </c>
      <c r="R1926" s="5">
        <f>IF(
Table1[[#This Row],[Budget_COGS]]=0,
"",
IF(
Table1[[#This Row],[Budget_COGS]]&gt;0,
(Table1[[#This Row],[Budget_COGS]]-Table1[[#This Row],[COGS]]) / Table1[[#This Row],[Budget_COGS]],
(Table1[[#This Row],[Budget_COGS]]-Table1[[#This Row],[COGS]]) / ABS(Table1[[#This Row],[Budget_COGS]])
)
)</f>
        <v>0.01</v>
      </c>
      <c r="S1926" s="5" t="str">
        <f>IF(Table1[[#This Row],[COGS _Var]]&gt;=0, "Above Budget", "Below Budget")</f>
        <v>Below Budget</v>
      </c>
      <c r="T1926">
        <f>Table1[[#This Row],[Actual_Sales]]-Table1[[#This Row],[COGS]]</f>
        <v>132</v>
      </c>
      <c r="U1926">
        <v>140</v>
      </c>
      <c r="V1926">
        <f>Table1[[#This Row],[Gross_Margin]]-Table1[[#This Row],[Budget_Margin]]</f>
        <v>-8</v>
      </c>
      <c r="W1926" s="5">
        <f>IF(
Table1[[#This Row],[Budget_Margin]]=0,
"",
IF(
Table1[[#This Row],[Budget_Margin]]&gt;0,
(Table1[[#This Row],[Gross_Margin]]-Table1[[#This Row],[Budget_Margin]]) / Table1[[#This Row],[Budget_Margin]],
(Table1[[#This Row],[Gross_Margin]]-Table1[[#This Row],[Budget_Margin]]) / ABS(Table1[[#This Row],[Budget_Margin]])
)
)</f>
        <v>-5.7142857142857141E-2</v>
      </c>
      <c r="X1926" s="5" t="str">
        <f>IF(Table1[[#This Row],[Margin_Var]]&gt;=0, "Above Budget", "Below Budget")</f>
        <v>Below Budget</v>
      </c>
      <c r="Y1926" s="5">
        <f>IFERROR(Table1[[#This Row],[Gross_Margin]]/Table1[[#This Row],[Actual_Sales]],0)</f>
        <v>0.5714285714285714</v>
      </c>
      <c r="Z1926" s="5">
        <f>Table1[[#This Row],[Actual_Profit]]/Table1[[#This Row],[Actual_Sales]]</f>
        <v>0.31601731601731603</v>
      </c>
      <c r="AA1926">
        <v>59</v>
      </c>
      <c r="AB1926" s="5">
        <f>IFERROR(Table1[[#This Row],[Expenses]]/Table1[[#This Row],[Actual_Sales]],0)</f>
        <v>0.25541125541125542</v>
      </c>
      <c r="AC1926">
        <v>32</v>
      </c>
      <c r="AD1926">
        <v>565</v>
      </c>
      <c r="AE1926" s="5">
        <f>IFERROR(Table1[[#This Row],[Inventory]]/Table1[[#This Row],[Actual_Sales]],0)</f>
        <v>2.445887445887446</v>
      </c>
    </row>
    <row r="1927" spans="1:31" x14ac:dyDescent="0.25">
      <c r="A1927">
        <v>1391</v>
      </c>
      <c r="B1927">
        <v>850</v>
      </c>
      <c r="C1927">
        <v>6</v>
      </c>
      <c r="D1927" s="2">
        <v>40391</v>
      </c>
      <c r="E1927">
        <v>231</v>
      </c>
      <c r="F1927">
        <v>220</v>
      </c>
      <c r="G1927">
        <f>Table1[[#This Row],[Actual_Sales]]-Table1[[#This Row],[Budget_Sales]]</f>
        <v>11</v>
      </c>
      <c r="H1927" s="5">
        <f>IF(
Table1[[#This Row],[Budget_Sales]]=0,
"",
IF(
Table1[[#This Row],[Budget_Sales]]&gt;0,
(Table1[[#This Row],[Actual_Sales]]-Table1[[#This Row],[Budget_Sales]])/Table1[[#This Row],[Budget_Sales]],
(Table1[[#This Row],[Actual_Sales]]-Table1[[#This Row],[Budget_Sales]])/ABS(Table1[[#This Row],[Budget_Sales]])
)
)</f>
        <v>0.05</v>
      </c>
      <c r="I1927" s="5" t="str">
        <f>IF(Table1[[#This Row],[Sales_Var]]&gt;=0,"Above Budget","Below Budget")</f>
        <v>Above Budget</v>
      </c>
      <c r="J1927">
        <f>Table1[[#This Row],[Actual_Sales]]-(Table1[[#This Row],[COGS]]+Table1[[#This Row],[Expenses]])</f>
        <v>73</v>
      </c>
      <c r="K1927">
        <v>80</v>
      </c>
      <c r="L1927">
        <f>Table1[[#This Row],[Actual_Profit]]-Table1[[#This Row],[Budget_Profit]]</f>
        <v>-7</v>
      </c>
      <c r="M1927" s="5">
        <f>IF(
Table1[[#This Row],[Budget_Profit]]=0,
"",
IF(
Table1[[#This Row],[Budget_Profit]]&gt;0,
(Table1[[#This Row],[Actual_Profit]]-Table1[[#This Row],[Budget_Profit]])/Table1[[#This Row],[Budget_Profit]],
(Table1[[#This Row],[Actual_Profit]]-Table1[[#This Row],[Budget_Profit]])/ABS(Table1[[#This Row],[Budget_Profit]])
)
)</f>
        <v>-8.7499999999999994E-2</v>
      </c>
      <c r="N1927" s="5" t="str">
        <f>IF(Table1[[#This Row],[Profit_Var]]&gt;=0, "Above Budget", "Below Budget")</f>
        <v>Below Budget</v>
      </c>
      <c r="O1927">
        <v>99</v>
      </c>
      <c r="P1927">
        <v>90</v>
      </c>
      <c r="Q1927">
        <f>Table1[[#This Row],[COGS]]-Table1[[#This Row],[Budget_COGS]]</f>
        <v>9</v>
      </c>
      <c r="R1927" s="5">
        <f>IF(
Table1[[#This Row],[Budget_COGS]]=0,
"",
IF(
Table1[[#This Row],[Budget_COGS]]&gt;0,
(Table1[[#This Row],[Budget_COGS]]-Table1[[#This Row],[COGS]]) / Table1[[#This Row],[Budget_COGS]],
(Table1[[#This Row],[Budget_COGS]]-Table1[[#This Row],[COGS]]) / ABS(Table1[[#This Row],[Budget_COGS]])
)
)</f>
        <v>-0.1</v>
      </c>
      <c r="S1927" s="5" t="str">
        <f>IF(Table1[[#This Row],[COGS _Var]]&gt;=0, "Above Budget", "Below Budget")</f>
        <v>Above Budget</v>
      </c>
      <c r="T1927">
        <f>Table1[[#This Row],[Actual_Sales]]-Table1[[#This Row],[COGS]]</f>
        <v>132</v>
      </c>
      <c r="U1927">
        <v>130</v>
      </c>
      <c r="V1927">
        <f>Table1[[#This Row],[Gross_Margin]]-Table1[[#This Row],[Budget_Margin]]</f>
        <v>2</v>
      </c>
      <c r="W1927" s="5">
        <f>IF(
Table1[[#This Row],[Budget_Margin]]=0,
"",
IF(
Table1[[#This Row],[Budget_Margin]]&gt;0,
(Table1[[#This Row],[Gross_Margin]]-Table1[[#This Row],[Budget_Margin]]) / Table1[[#This Row],[Budget_Margin]],
(Table1[[#This Row],[Gross_Margin]]-Table1[[#This Row],[Budget_Margin]]) / ABS(Table1[[#This Row],[Budget_Margin]])
)
)</f>
        <v>1.5384615384615385E-2</v>
      </c>
      <c r="X1927" s="5" t="str">
        <f>IF(Table1[[#This Row],[Margin_Var]]&gt;=0, "Above Budget", "Below Budget")</f>
        <v>Above Budget</v>
      </c>
      <c r="Y1927" s="5">
        <f>IFERROR(Table1[[#This Row],[Gross_Margin]]/Table1[[#This Row],[Actual_Sales]],0)</f>
        <v>0.5714285714285714</v>
      </c>
      <c r="Z1927" s="5">
        <f>Table1[[#This Row],[Actual_Profit]]/Table1[[#This Row],[Actual_Sales]]</f>
        <v>0.31601731601731603</v>
      </c>
      <c r="AA1927">
        <v>59</v>
      </c>
      <c r="AB1927" s="5">
        <f>IFERROR(Table1[[#This Row],[Expenses]]/Table1[[#This Row],[Actual_Sales]],0)</f>
        <v>0.25541125541125542</v>
      </c>
      <c r="AC1927">
        <v>32</v>
      </c>
      <c r="AD1927">
        <v>565</v>
      </c>
      <c r="AE1927" s="5">
        <f>IFERROR(Table1[[#This Row],[Inventory]]/Table1[[#This Row],[Actual_Sales]],0)</f>
        <v>2.445887445887446</v>
      </c>
    </row>
    <row r="1928" spans="1:31" x14ac:dyDescent="0.25">
      <c r="A1928">
        <v>3891</v>
      </c>
      <c r="B1928">
        <v>971</v>
      </c>
      <c r="C1928">
        <v>3</v>
      </c>
      <c r="D1928" s="2">
        <v>40817</v>
      </c>
      <c r="E1928">
        <v>114</v>
      </c>
      <c r="F1928">
        <v>150</v>
      </c>
      <c r="G1928">
        <f>Table1[[#This Row],[Actual_Sales]]-Table1[[#This Row],[Budget_Sales]]</f>
        <v>-36</v>
      </c>
      <c r="H1928" s="5">
        <f>IF(
Table1[[#This Row],[Budget_Sales]]=0,
"",
IF(
Table1[[#This Row],[Budget_Sales]]&gt;0,
(Table1[[#This Row],[Actual_Sales]]-Table1[[#This Row],[Budget_Sales]])/Table1[[#This Row],[Budget_Sales]],
(Table1[[#This Row],[Actual_Sales]]-Table1[[#This Row],[Budget_Sales]])/ABS(Table1[[#This Row],[Budget_Sales]])
)
)</f>
        <v>-0.24</v>
      </c>
      <c r="I1928" s="5" t="str">
        <f>IF(Table1[[#This Row],[Sales_Var]]&gt;=0,"Above Budget","Below Budget")</f>
        <v>Below Budget</v>
      </c>
      <c r="J1928">
        <f>Table1[[#This Row],[Actual_Sales]]-(Table1[[#This Row],[COGS]]+Table1[[#This Row],[Expenses]])</f>
        <v>36</v>
      </c>
      <c r="K1928">
        <v>80</v>
      </c>
      <c r="L1928">
        <f>Table1[[#This Row],[Actual_Profit]]-Table1[[#This Row],[Budget_Profit]]</f>
        <v>-44</v>
      </c>
      <c r="M1928" s="5">
        <f>IF(
Table1[[#This Row],[Budget_Profit]]=0,
"",
IF(
Table1[[#This Row],[Budget_Profit]]&gt;0,
(Table1[[#This Row],[Actual_Profit]]-Table1[[#This Row],[Budget_Profit]])/Table1[[#This Row],[Budget_Profit]],
(Table1[[#This Row],[Actual_Profit]]-Table1[[#This Row],[Budget_Profit]])/ABS(Table1[[#This Row],[Budget_Profit]])
)
)</f>
        <v>-0.55000000000000004</v>
      </c>
      <c r="N1928" s="5" t="str">
        <f>IF(Table1[[#This Row],[Profit_Var]]&gt;=0, "Above Budget", "Below Budget")</f>
        <v>Below Budget</v>
      </c>
      <c r="O1928">
        <v>43</v>
      </c>
      <c r="P1928">
        <v>50</v>
      </c>
      <c r="Q1928">
        <f>Table1[[#This Row],[COGS]]-Table1[[#This Row],[Budget_COGS]]</f>
        <v>-7</v>
      </c>
      <c r="R1928" s="5">
        <f>IF(
Table1[[#This Row],[Budget_COGS]]=0,
"",
IF(
Table1[[#This Row],[Budget_COGS]]&gt;0,
(Table1[[#This Row],[Budget_COGS]]-Table1[[#This Row],[COGS]]) / Table1[[#This Row],[Budget_COGS]],
(Table1[[#This Row],[Budget_COGS]]-Table1[[#This Row],[COGS]]) / ABS(Table1[[#This Row],[Budget_COGS]])
)
)</f>
        <v>0.14000000000000001</v>
      </c>
      <c r="S1928" s="5" t="str">
        <f>IF(Table1[[#This Row],[COGS _Var]]&gt;=0, "Above Budget", "Below Budget")</f>
        <v>Below Budget</v>
      </c>
      <c r="T1928">
        <f>Table1[[#This Row],[Actual_Sales]]-Table1[[#This Row],[COGS]]</f>
        <v>71</v>
      </c>
      <c r="U1928">
        <v>100</v>
      </c>
      <c r="V1928">
        <f>Table1[[#This Row],[Gross_Margin]]-Table1[[#This Row],[Budget_Margin]]</f>
        <v>-29</v>
      </c>
      <c r="W1928" s="5">
        <f>IF(
Table1[[#This Row],[Budget_Margin]]=0,
"",
IF(
Table1[[#This Row],[Budget_Margin]]&gt;0,
(Table1[[#This Row],[Gross_Margin]]-Table1[[#This Row],[Budget_Margin]]) / Table1[[#This Row],[Budget_Margin]],
(Table1[[#This Row],[Gross_Margin]]-Table1[[#This Row],[Budget_Margin]]) / ABS(Table1[[#This Row],[Budget_Margin]])
)
)</f>
        <v>-0.28999999999999998</v>
      </c>
      <c r="X1928" s="5" t="str">
        <f>IF(Table1[[#This Row],[Margin_Var]]&gt;=0, "Above Budget", "Below Budget")</f>
        <v>Below Budget</v>
      </c>
      <c r="Y1928" s="5">
        <f>IFERROR(Table1[[#This Row],[Gross_Margin]]/Table1[[#This Row],[Actual_Sales]],0)</f>
        <v>0.6228070175438597</v>
      </c>
      <c r="Z1928" s="5">
        <f>Table1[[#This Row],[Actual_Profit]]/Table1[[#This Row],[Actual_Sales]]</f>
        <v>0.31578947368421051</v>
      </c>
      <c r="AA1928">
        <v>35</v>
      </c>
      <c r="AB1928" s="5">
        <f>IFERROR(Table1[[#This Row],[Expenses]]/Table1[[#This Row],[Actual_Sales]],0)</f>
        <v>0.30701754385964913</v>
      </c>
      <c r="AC1928">
        <v>13</v>
      </c>
      <c r="AD1928">
        <v>419</v>
      </c>
      <c r="AE1928" s="5">
        <f>IFERROR(Table1[[#This Row],[Inventory]]/Table1[[#This Row],[Actual_Sales]],0)</f>
        <v>3.6754385964912282</v>
      </c>
    </row>
    <row r="1929" spans="1:31" x14ac:dyDescent="0.25">
      <c r="A1929">
        <v>3645</v>
      </c>
      <c r="B1929">
        <v>614</v>
      </c>
      <c r="C1929">
        <v>2</v>
      </c>
      <c r="D1929" s="2">
        <v>40787</v>
      </c>
      <c r="E1929">
        <v>114</v>
      </c>
      <c r="F1929">
        <v>110</v>
      </c>
      <c r="G1929">
        <f>Table1[[#This Row],[Actual_Sales]]-Table1[[#This Row],[Budget_Sales]]</f>
        <v>4</v>
      </c>
      <c r="H1929" s="5">
        <f>IF(
Table1[[#This Row],[Budget_Sales]]=0,
"",
IF(
Table1[[#This Row],[Budget_Sales]]&gt;0,
(Table1[[#This Row],[Actual_Sales]]-Table1[[#This Row],[Budget_Sales]])/Table1[[#This Row],[Budget_Sales]],
(Table1[[#This Row],[Actual_Sales]]-Table1[[#This Row],[Budget_Sales]])/ABS(Table1[[#This Row],[Budget_Sales]])
)
)</f>
        <v>3.6363636363636362E-2</v>
      </c>
      <c r="I1929" s="5" t="str">
        <f>IF(Table1[[#This Row],[Sales_Var]]&gt;=0,"Above Budget","Below Budget")</f>
        <v>Above Budget</v>
      </c>
      <c r="J1929">
        <f>Table1[[#This Row],[Actual_Sales]]-(Table1[[#This Row],[COGS]]+Table1[[#This Row],[Expenses]])</f>
        <v>36</v>
      </c>
      <c r="K1929">
        <v>40</v>
      </c>
      <c r="L1929">
        <f>Table1[[#This Row],[Actual_Profit]]-Table1[[#This Row],[Budget_Profit]]</f>
        <v>-4</v>
      </c>
      <c r="M1929" s="5">
        <f>IF(
Table1[[#This Row],[Budget_Profit]]=0,
"",
IF(
Table1[[#This Row],[Budget_Profit]]&gt;0,
(Table1[[#This Row],[Actual_Profit]]-Table1[[#This Row],[Budget_Profit]])/Table1[[#This Row],[Budget_Profit]],
(Table1[[#This Row],[Actual_Profit]]-Table1[[#This Row],[Budget_Profit]])/ABS(Table1[[#This Row],[Budget_Profit]])
)
)</f>
        <v>-0.1</v>
      </c>
      <c r="N1929" s="5" t="str">
        <f>IF(Table1[[#This Row],[Profit_Var]]&gt;=0, "Above Budget", "Below Budget")</f>
        <v>Below Budget</v>
      </c>
      <c r="O1929">
        <v>43</v>
      </c>
      <c r="P1929">
        <v>40</v>
      </c>
      <c r="Q1929">
        <f>Table1[[#This Row],[COGS]]-Table1[[#This Row],[Budget_COGS]]</f>
        <v>3</v>
      </c>
      <c r="R1929" s="5">
        <f>IF(
Table1[[#This Row],[Budget_COGS]]=0,
"",
IF(
Table1[[#This Row],[Budget_COGS]]&gt;0,
(Table1[[#This Row],[Budget_COGS]]-Table1[[#This Row],[COGS]]) / Table1[[#This Row],[Budget_COGS]],
(Table1[[#This Row],[Budget_COGS]]-Table1[[#This Row],[COGS]]) / ABS(Table1[[#This Row],[Budget_COGS]])
)
)</f>
        <v>-7.4999999999999997E-2</v>
      </c>
      <c r="S1929" s="5" t="str">
        <f>IF(Table1[[#This Row],[COGS _Var]]&gt;=0, "Above Budget", "Below Budget")</f>
        <v>Above Budget</v>
      </c>
      <c r="T1929">
        <f>Table1[[#This Row],[Actual_Sales]]-Table1[[#This Row],[COGS]]</f>
        <v>71</v>
      </c>
      <c r="U1929">
        <v>70</v>
      </c>
      <c r="V1929">
        <f>Table1[[#This Row],[Gross_Margin]]-Table1[[#This Row],[Budget_Margin]]</f>
        <v>1</v>
      </c>
      <c r="W1929" s="5">
        <f>IF(
Table1[[#This Row],[Budget_Margin]]=0,
"",
IF(
Table1[[#This Row],[Budget_Margin]]&gt;0,
(Table1[[#This Row],[Gross_Margin]]-Table1[[#This Row],[Budget_Margin]]) / Table1[[#This Row],[Budget_Margin]],
(Table1[[#This Row],[Gross_Margin]]-Table1[[#This Row],[Budget_Margin]]) / ABS(Table1[[#This Row],[Budget_Margin]])
)
)</f>
        <v>1.4285714285714285E-2</v>
      </c>
      <c r="X1929" s="5" t="str">
        <f>IF(Table1[[#This Row],[Margin_Var]]&gt;=0, "Above Budget", "Below Budget")</f>
        <v>Above Budget</v>
      </c>
      <c r="Y1929" s="5">
        <f>IFERROR(Table1[[#This Row],[Gross_Margin]]/Table1[[#This Row],[Actual_Sales]],0)</f>
        <v>0.6228070175438597</v>
      </c>
      <c r="Z1929" s="5">
        <f>Table1[[#This Row],[Actual_Profit]]/Table1[[#This Row],[Actual_Sales]]</f>
        <v>0.31578947368421051</v>
      </c>
      <c r="AA1929">
        <v>35</v>
      </c>
      <c r="AB1929" s="5">
        <f>IFERROR(Table1[[#This Row],[Expenses]]/Table1[[#This Row],[Actual_Sales]],0)</f>
        <v>0.30701754385964913</v>
      </c>
      <c r="AC1929">
        <v>13</v>
      </c>
      <c r="AD1929">
        <v>424</v>
      </c>
      <c r="AE1929" s="5">
        <f>IFERROR(Table1[[#This Row],[Inventory]]/Table1[[#This Row],[Actual_Sales]],0)</f>
        <v>3.7192982456140351</v>
      </c>
    </row>
    <row r="1930" spans="1:31" x14ac:dyDescent="0.25">
      <c r="A1930">
        <v>2571</v>
      </c>
      <c r="B1930">
        <v>603</v>
      </c>
      <c r="C1930">
        <v>1</v>
      </c>
      <c r="D1930" s="2">
        <v>40603</v>
      </c>
      <c r="E1930">
        <v>114</v>
      </c>
      <c r="F1930">
        <v>100</v>
      </c>
      <c r="G1930">
        <f>Table1[[#This Row],[Actual_Sales]]-Table1[[#This Row],[Budget_Sales]]</f>
        <v>14</v>
      </c>
      <c r="H1930" s="5">
        <f>IF(
Table1[[#This Row],[Budget_Sales]]=0,
"",
IF(
Table1[[#This Row],[Budget_Sales]]&gt;0,
(Table1[[#This Row],[Actual_Sales]]-Table1[[#This Row],[Budget_Sales]])/Table1[[#This Row],[Budget_Sales]],
(Table1[[#This Row],[Actual_Sales]]-Table1[[#This Row],[Budget_Sales]])/ABS(Table1[[#This Row],[Budget_Sales]])
)
)</f>
        <v>0.14000000000000001</v>
      </c>
      <c r="I1930" s="5" t="str">
        <f>IF(Table1[[#This Row],[Sales_Var]]&gt;=0,"Above Budget","Below Budget")</f>
        <v>Above Budget</v>
      </c>
      <c r="J1930">
        <f>Table1[[#This Row],[Actual_Sales]]-(Table1[[#This Row],[COGS]]+Table1[[#This Row],[Expenses]])</f>
        <v>36</v>
      </c>
      <c r="K1930">
        <v>40</v>
      </c>
      <c r="L1930">
        <f>Table1[[#This Row],[Actual_Profit]]-Table1[[#This Row],[Budget_Profit]]</f>
        <v>-4</v>
      </c>
      <c r="M1930" s="5">
        <f>IF(
Table1[[#This Row],[Budget_Profit]]=0,
"",
IF(
Table1[[#This Row],[Budget_Profit]]&gt;0,
(Table1[[#This Row],[Actual_Profit]]-Table1[[#This Row],[Budget_Profit]])/Table1[[#This Row],[Budget_Profit]],
(Table1[[#This Row],[Actual_Profit]]-Table1[[#This Row],[Budget_Profit]])/ABS(Table1[[#This Row],[Budget_Profit]])
)
)</f>
        <v>-0.1</v>
      </c>
      <c r="N1930" s="5" t="str">
        <f>IF(Table1[[#This Row],[Profit_Var]]&gt;=0, "Above Budget", "Below Budget")</f>
        <v>Below Budget</v>
      </c>
      <c r="O1930">
        <v>43</v>
      </c>
      <c r="P1930">
        <v>40</v>
      </c>
      <c r="Q1930">
        <f>Table1[[#This Row],[COGS]]-Table1[[#This Row],[Budget_COGS]]</f>
        <v>3</v>
      </c>
      <c r="R1930" s="5">
        <f>IF(
Table1[[#This Row],[Budget_COGS]]=0,
"",
IF(
Table1[[#This Row],[Budget_COGS]]&gt;0,
(Table1[[#This Row],[Budget_COGS]]-Table1[[#This Row],[COGS]]) / Table1[[#This Row],[Budget_COGS]],
(Table1[[#This Row],[Budget_COGS]]-Table1[[#This Row],[COGS]]) / ABS(Table1[[#This Row],[Budget_COGS]])
)
)</f>
        <v>-7.4999999999999997E-2</v>
      </c>
      <c r="S1930" s="5" t="str">
        <f>IF(Table1[[#This Row],[COGS _Var]]&gt;=0, "Above Budget", "Below Budget")</f>
        <v>Above Budget</v>
      </c>
      <c r="T1930">
        <f>Table1[[#This Row],[Actual_Sales]]-Table1[[#This Row],[COGS]]</f>
        <v>71</v>
      </c>
      <c r="U1930">
        <v>60</v>
      </c>
      <c r="V1930">
        <f>Table1[[#This Row],[Gross_Margin]]-Table1[[#This Row],[Budget_Margin]]</f>
        <v>11</v>
      </c>
      <c r="W1930" s="5">
        <f>IF(
Table1[[#This Row],[Budget_Margin]]=0,
"",
IF(
Table1[[#This Row],[Budget_Margin]]&gt;0,
(Table1[[#This Row],[Gross_Margin]]-Table1[[#This Row],[Budget_Margin]]) / Table1[[#This Row],[Budget_Margin]],
(Table1[[#This Row],[Gross_Margin]]-Table1[[#This Row],[Budget_Margin]]) / ABS(Table1[[#This Row],[Budget_Margin]])
)
)</f>
        <v>0.18333333333333332</v>
      </c>
      <c r="X1930" s="5" t="str">
        <f>IF(Table1[[#This Row],[Margin_Var]]&gt;=0, "Above Budget", "Below Budget")</f>
        <v>Above Budget</v>
      </c>
      <c r="Y1930" s="5">
        <f>IFERROR(Table1[[#This Row],[Gross_Margin]]/Table1[[#This Row],[Actual_Sales]],0)</f>
        <v>0.6228070175438597</v>
      </c>
      <c r="Z1930" s="5">
        <f>Table1[[#This Row],[Actual_Profit]]/Table1[[#This Row],[Actual_Sales]]</f>
        <v>0.31578947368421051</v>
      </c>
      <c r="AA1930">
        <v>35</v>
      </c>
      <c r="AB1930" s="5">
        <f>IFERROR(Table1[[#This Row],[Expenses]]/Table1[[#This Row],[Actual_Sales]],0)</f>
        <v>0.30701754385964913</v>
      </c>
      <c r="AC1930">
        <v>13</v>
      </c>
      <c r="AD1930">
        <v>231</v>
      </c>
      <c r="AE1930" s="5">
        <f>IFERROR(Table1[[#This Row],[Inventory]]/Table1[[#This Row],[Actual_Sales]],0)</f>
        <v>2.0263157894736841</v>
      </c>
    </row>
    <row r="1931" spans="1:31" x14ac:dyDescent="0.25">
      <c r="A1931">
        <v>3450</v>
      </c>
      <c r="B1931">
        <v>563</v>
      </c>
      <c r="C1931">
        <v>5</v>
      </c>
      <c r="D1931" s="2">
        <v>40756</v>
      </c>
      <c r="E1931">
        <v>57</v>
      </c>
      <c r="F1931">
        <v>60</v>
      </c>
      <c r="G1931">
        <f>Table1[[#This Row],[Actual_Sales]]-Table1[[#This Row],[Budget_Sales]]</f>
        <v>-3</v>
      </c>
      <c r="H1931" s="5">
        <f>IF(
Table1[[#This Row],[Budget_Sales]]=0,
"",
IF(
Table1[[#This Row],[Budget_Sales]]&gt;0,
(Table1[[#This Row],[Actual_Sales]]-Table1[[#This Row],[Budget_Sales]])/Table1[[#This Row],[Budget_Sales]],
(Table1[[#This Row],[Actual_Sales]]-Table1[[#This Row],[Budget_Sales]])/ABS(Table1[[#This Row],[Budget_Sales]])
)
)</f>
        <v>-0.05</v>
      </c>
      <c r="I1931" s="5" t="str">
        <f>IF(Table1[[#This Row],[Sales_Var]]&gt;=0,"Above Budget","Below Budget")</f>
        <v>Below Budget</v>
      </c>
      <c r="J1931">
        <f>Table1[[#This Row],[Actual_Sales]]-(Table1[[#This Row],[COGS]]+Table1[[#This Row],[Expenses]])</f>
        <v>18</v>
      </c>
      <c r="K1931">
        <v>30</v>
      </c>
      <c r="L1931">
        <f>Table1[[#This Row],[Actual_Profit]]-Table1[[#This Row],[Budget_Profit]]</f>
        <v>-12</v>
      </c>
      <c r="M1931" s="5">
        <f>IF(
Table1[[#This Row],[Budget_Profit]]=0,
"",
IF(
Table1[[#This Row],[Budget_Profit]]&gt;0,
(Table1[[#This Row],[Actual_Profit]]-Table1[[#This Row],[Budget_Profit]])/Table1[[#This Row],[Budget_Profit]],
(Table1[[#This Row],[Actual_Profit]]-Table1[[#This Row],[Budget_Profit]])/ABS(Table1[[#This Row],[Budget_Profit]])
)
)</f>
        <v>-0.4</v>
      </c>
      <c r="N1931" s="5" t="str">
        <f>IF(Table1[[#This Row],[Profit_Var]]&gt;=0, "Above Budget", "Below Budget")</f>
        <v>Below Budget</v>
      </c>
      <c r="O1931">
        <v>23</v>
      </c>
      <c r="P1931">
        <v>20</v>
      </c>
      <c r="Q1931">
        <f>Table1[[#This Row],[COGS]]-Table1[[#This Row],[Budget_COGS]]</f>
        <v>3</v>
      </c>
      <c r="R1931" s="5">
        <f>IF(
Table1[[#This Row],[Budget_COGS]]=0,
"",
IF(
Table1[[#This Row],[Budget_COGS]]&gt;0,
(Table1[[#This Row],[Budget_COGS]]-Table1[[#This Row],[COGS]]) / Table1[[#This Row],[Budget_COGS]],
(Table1[[#This Row],[Budget_COGS]]-Table1[[#This Row],[COGS]]) / ABS(Table1[[#This Row],[Budget_COGS]])
)
)</f>
        <v>-0.15</v>
      </c>
      <c r="S1931" s="5" t="str">
        <f>IF(Table1[[#This Row],[COGS _Var]]&gt;=0, "Above Budget", "Below Budget")</f>
        <v>Above Budget</v>
      </c>
      <c r="T1931">
        <f>Table1[[#This Row],[Actual_Sales]]-Table1[[#This Row],[COGS]]</f>
        <v>34</v>
      </c>
      <c r="U1931">
        <v>40</v>
      </c>
      <c r="V1931">
        <f>Table1[[#This Row],[Gross_Margin]]-Table1[[#This Row],[Budget_Margin]]</f>
        <v>-6</v>
      </c>
      <c r="W1931" s="5">
        <f>IF(
Table1[[#This Row],[Budget_Margin]]=0,
"",
IF(
Table1[[#This Row],[Budget_Margin]]&gt;0,
(Table1[[#This Row],[Gross_Margin]]-Table1[[#This Row],[Budget_Margin]]) / Table1[[#This Row],[Budget_Margin]],
(Table1[[#This Row],[Gross_Margin]]-Table1[[#This Row],[Budget_Margin]]) / ABS(Table1[[#This Row],[Budget_Margin]])
)
)</f>
        <v>-0.15</v>
      </c>
      <c r="X1931" s="5" t="str">
        <f>IF(Table1[[#This Row],[Margin_Var]]&gt;=0, "Above Budget", "Below Budget")</f>
        <v>Below Budget</v>
      </c>
      <c r="Y1931" s="5">
        <f>IFERROR(Table1[[#This Row],[Gross_Margin]]/Table1[[#This Row],[Actual_Sales]],0)</f>
        <v>0.59649122807017541</v>
      </c>
      <c r="Z1931" s="5">
        <f>Table1[[#This Row],[Actual_Profit]]/Table1[[#This Row],[Actual_Sales]]</f>
        <v>0.31578947368421051</v>
      </c>
      <c r="AA1931">
        <v>16</v>
      </c>
      <c r="AB1931" s="5">
        <f>IFERROR(Table1[[#This Row],[Expenses]]/Table1[[#This Row],[Actual_Sales]],0)</f>
        <v>0.2807017543859649</v>
      </c>
      <c r="AC1931">
        <v>6</v>
      </c>
      <c r="AD1931">
        <v>806</v>
      </c>
      <c r="AE1931" s="5">
        <f>IFERROR(Table1[[#This Row],[Inventory]]/Table1[[#This Row],[Actual_Sales]],0)</f>
        <v>14.140350877192983</v>
      </c>
    </row>
    <row r="1932" spans="1:31" x14ac:dyDescent="0.25">
      <c r="A1932">
        <v>3041</v>
      </c>
      <c r="B1932">
        <v>319</v>
      </c>
      <c r="C1932">
        <v>1</v>
      </c>
      <c r="D1932" s="2">
        <v>40695</v>
      </c>
      <c r="E1932">
        <v>57</v>
      </c>
      <c r="F1932">
        <v>60</v>
      </c>
      <c r="G1932">
        <f>Table1[[#This Row],[Actual_Sales]]-Table1[[#This Row],[Budget_Sales]]</f>
        <v>-3</v>
      </c>
      <c r="H1932" s="5">
        <f>IF(
Table1[[#This Row],[Budget_Sales]]=0,
"",
IF(
Table1[[#This Row],[Budget_Sales]]&gt;0,
(Table1[[#This Row],[Actual_Sales]]-Table1[[#This Row],[Budget_Sales]])/Table1[[#This Row],[Budget_Sales]],
(Table1[[#This Row],[Actual_Sales]]-Table1[[#This Row],[Budget_Sales]])/ABS(Table1[[#This Row],[Budget_Sales]])
)
)</f>
        <v>-0.05</v>
      </c>
      <c r="I1932" s="5" t="str">
        <f>IF(Table1[[#This Row],[Sales_Var]]&gt;=0,"Above Budget","Below Budget")</f>
        <v>Below Budget</v>
      </c>
      <c r="J1932">
        <f>Table1[[#This Row],[Actual_Sales]]-(Table1[[#This Row],[COGS]]+Table1[[#This Row],[Expenses]])</f>
        <v>18</v>
      </c>
      <c r="K1932">
        <v>30</v>
      </c>
      <c r="L1932">
        <f>Table1[[#This Row],[Actual_Profit]]-Table1[[#This Row],[Budget_Profit]]</f>
        <v>-12</v>
      </c>
      <c r="M1932" s="5">
        <f>IF(
Table1[[#This Row],[Budget_Profit]]=0,
"",
IF(
Table1[[#This Row],[Budget_Profit]]&gt;0,
(Table1[[#This Row],[Actual_Profit]]-Table1[[#This Row],[Budget_Profit]])/Table1[[#This Row],[Budget_Profit]],
(Table1[[#This Row],[Actual_Profit]]-Table1[[#This Row],[Budget_Profit]])/ABS(Table1[[#This Row],[Budget_Profit]])
)
)</f>
        <v>-0.4</v>
      </c>
      <c r="N1932" s="5" t="str">
        <f>IF(Table1[[#This Row],[Profit_Var]]&gt;=0, "Above Budget", "Below Budget")</f>
        <v>Below Budget</v>
      </c>
      <c r="O1932">
        <v>23</v>
      </c>
      <c r="P1932">
        <v>20</v>
      </c>
      <c r="Q1932">
        <f>Table1[[#This Row],[COGS]]-Table1[[#This Row],[Budget_COGS]]</f>
        <v>3</v>
      </c>
      <c r="R1932" s="5">
        <f>IF(
Table1[[#This Row],[Budget_COGS]]=0,
"",
IF(
Table1[[#This Row],[Budget_COGS]]&gt;0,
(Table1[[#This Row],[Budget_COGS]]-Table1[[#This Row],[COGS]]) / Table1[[#This Row],[Budget_COGS]],
(Table1[[#This Row],[Budget_COGS]]-Table1[[#This Row],[COGS]]) / ABS(Table1[[#This Row],[Budget_COGS]])
)
)</f>
        <v>-0.15</v>
      </c>
      <c r="S1932" s="5" t="str">
        <f>IF(Table1[[#This Row],[COGS _Var]]&gt;=0, "Above Budget", "Below Budget")</f>
        <v>Above Budget</v>
      </c>
      <c r="T1932">
        <f>Table1[[#This Row],[Actual_Sales]]-Table1[[#This Row],[COGS]]</f>
        <v>34</v>
      </c>
      <c r="U1932">
        <v>40</v>
      </c>
      <c r="V1932">
        <f>Table1[[#This Row],[Gross_Margin]]-Table1[[#This Row],[Budget_Margin]]</f>
        <v>-6</v>
      </c>
      <c r="W1932" s="5">
        <f>IF(
Table1[[#This Row],[Budget_Margin]]=0,
"",
IF(
Table1[[#This Row],[Budget_Margin]]&gt;0,
(Table1[[#This Row],[Gross_Margin]]-Table1[[#This Row],[Budget_Margin]]) / Table1[[#This Row],[Budget_Margin]],
(Table1[[#This Row],[Gross_Margin]]-Table1[[#This Row],[Budget_Margin]]) / ABS(Table1[[#This Row],[Budget_Margin]])
)
)</f>
        <v>-0.15</v>
      </c>
      <c r="X1932" s="5" t="str">
        <f>IF(Table1[[#This Row],[Margin_Var]]&gt;=0, "Above Budget", "Below Budget")</f>
        <v>Below Budget</v>
      </c>
      <c r="Y1932" s="5">
        <f>IFERROR(Table1[[#This Row],[Gross_Margin]]/Table1[[#This Row],[Actual_Sales]],0)</f>
        <v>0.59649122807017541</v>
      </c>
      <c r="Z1932" s="5">
        <f>Table1[[#This Row],[Actual_Profit]]/Table1[[#This Row],[Actual_Sales]]</f>
        <v>0.31578947368421051</v>
      </c>
      <c r="AA1932">
        <v>16</v>
      </c>
      <c r="AB1932" s="5">
        <f>IFERROR(Table1[[#This Row],[Expenses]]/Table1[[#This Row],[Actual_Sales]],0)</f>
        <v>0.2807017543859649</v>
      </c>
      <c r="AC1932">
        <v>6</v>
      </c>
      <c r="AD1932">
        <v>843</v>
      </c>
      <c r="AE1932" s="5">
        <f>IFERROR(Table1[[#This Row],[Inventory]]/Table1[[#This Row],[Actual_Sales]],0)</f>
        <v>14.789473684210526</v>
      </c>
    </row>
    <row r="1933" spans="1:31" x14ac:dyDescent="0.25">
      <c r="A1933">
        <v>3121</v>
      </c>
      <c r="B1933">
        <v>702</v>
      </c>
      <c r="C1933">
        <v>5</v>
      </c>
      <c r="D1933" s="2">
        <v>40695</v>
      </c>
      <c r="E1933">
        <v>57</v>
      </c>
      <c r="F1933">
        <v>50</v>
      </c>
      <c r="G1933">
        <f>Table1[[#This Row],[Actual_Sales]]-Table1[[#This Row],[Budget_Sales]]</f>
        <v>7</v>
      </c>
      <c r="H1933" s="5">
        <f>IF(
Table1[[#This Row],[Budget_Sales]]=0,
"",
IF(
Table1[[#This Row],[Budget_Sales]]&gt;0,
(Table1[[#This Row],[Actual_Sales]]-Table1[[#This Row],[Budget_Sales]])/Table1[[#This Row],[Budget_Sales]],
(Table1[[#This Row],[Actual_Sales]]-Table1[[#This Row],[Budget_Sales]])/ABS(Table1[[#This Row],[Budget_Sales]])
)
)</f>
        <v>0.14000000000000001</v>
      </c>
      <c r="I1933" s="5" t="str">
        <f>IF(Table1[[#This Row],[Sales_Var]]&gt;=0,"Above Budget","Below Budget")</f>
        <v>Above Budget</v>
      </c>
      <c r="J1933">
        <f>Table1[[#This Row],[Actual_Sales]]-(Table1[[#This Row],[COGS]]+Table1[[#This Row],[Expenses]])</f>
        <v>18</v>
      </c>
      <c r="K1933">
        <v>20</v>
      </c>
      <c r="L1933">
        <f>Table1[[#This Row],[Actual_Profit]]-Table1[[#This Row],[Budget_Profit]]</f>
        <v>-2</v>
      </c>
      <c r="M1933" s="5">
        <f>IF(
Table1[[#This Row],[Budget_Profit]]=0,
"",
IF(
Table1[[#This Row],[Budget_Profit]]&gt;0,
(Table1[[#This Row],[Actual_Profit]]-Table1[[#This Row],[Budget_Profit]])/Table1[[#This Row],[Budget_Profit]],
(Table1[[#This Row],[Actual_Profit]]-Table1[[#This Row],[Budget_Profit]])/ABS(Table1[[#This Row],[Budget_Profit]])
)
)</f>
        <v>-0.1</v>
      </c>
      <c r="N1933" s="5" t="str">
        <f>IF(Table1[[#This Row],[Profit_Var]]&gt;=0, "Above Budget", "Below Budget")</f>
        <v>Below Budget</v>
      </c>
      <c r="O1933">
        <v>23</v>
      </c>
      <c r="P1933">
        <v>20</v>
      </c>
      <c r="Q1933">
        <f>Table1[[#This Row],[COGS]]-Table1[[#This Row],[Budget_COGS]]</f>
        <v>3</v>
      </c>
      <c r="R1933" s="5">
        <f>IF(
Table1[[#This Row],[Budget_COGS]]=0,
"",
IF(
Table1[[#This Row],[Budget_COGS]]&gt;0,
(Table1[[#This Row],[Budget_COGS]]-Table1[[#This Row],[COGS]]) / Table1[[#This Row],[Budget_COGS]],
(Table1[[#This Row],[Budget_COGS]]-Table1[[#This Row],[COGS]]) / ABS(Table1[[#This Row],[Budget_COGS]])
)
)</f>
        <v>-0.15</v>
      </c>
      <c r="S1933" s="5" t="str">
        <f>IF(Table1[[#This Row],[COGS _Var]]&gt;=0, "Above Budget", "Below Budget")</f>
        <v>Above Budget</v>
      </c>
      <c r="T1933">
        <f>Table1[[#This Row],[Actual_Sales]]-Table1[[#This Row],[COGS]]</f>
        <v>34</v>
      </c>
      <c r="U1933">
        <v>30</v>
      </c>
      <c r="V1933">
        <f>Table1[[#This Row],[Gross_Margin]]-Table1[[#This Row],[Budget_Margin]]</f>
        <v>4</v>
      </c>
      <c r="W1933" s="5">
        <f>IF(
Table1[[#This Row],[Budget_Margin]]=0,
"",
IF(
Table1[[#This Row],[Budget_Margin]]&gt;0,
(Table1[[#This Row],[Gross_Margin]]-Table1[[#This Row],[Budget_Margin]]) / Table1[[#This Row],[Budget_Margin]],
(Table1[[#This Row],[Gross_Margin]]-Table1[[#This Row],[Budget_Margin]]) / ABS(Table1[[#This Row],[Budget_Margin]])
)
)</f>
        <v>0.13333333333333333</v>
      </c>
      <c r="X1933" s="5" t="str">
        <f>IF(Table1[[#This Row],[Margin_Var]]&gt;=0, "Above Budget", "Below Budget")</f>
        <v>Above Budget</v>
      </c>
      <c r="Y1933" s="5">
        <f>IFERROR(Table1[[#This Row],[Gross_Margin]]/Table1[[#This Row],[Actual_Sales]],0)</f>
        <v>0.59649122807017541</v>
      </c>
      <c r="Z1933" s="5">
        <f>Table1[[#This Row],[Actual_Profit]]/Table1[[#This Row],[Actual_Sales]]</f>
        <v>0.31578947368421051</v>
      </c>
      <c r="AA1933">
        <v>16</v>
      </c>
      <c r="AB1933" s="5">
        <f>IFERROR(Table1[[#This Row],[Expenses]]/Table1[[#This Row],[Actual_Sales]],0)</f>
        <v>0.2807017543859649</v>
      </c>
      <c r="AC1933">
        <v>6</v>
      </c>
      <c r="AD1933">
        <v>843</v>
      </c>
      <c r="AE1933" s="5">
        <f>IFERROR(Table1[[#This Row],[Inventory]]/Table1[[#This Row],[Actual_Sales]],0)</f>
        <v>14.789473684210526</v>
      </c>
    </row>
    <row r="1934" spans="1:31" x14ac:dyDescent="0.25">
      <c r="A1934">
        <v>3080</v>
      </c>
      <c r="B1934">
        <v>505</v>
      </c>
      <c r="C1934">
        <v>8</v>
      </c>
      <c r="D1934" s="2">
        <v>40695</v>
      </c>
      <c r="E1934">
        <v>57</v>
      </c>
      <c r="F1934">
        <v>50</v>
      </c>
      <c r="G1934">
        <f>Table1[[#This Row],[Actual_Sales]]-Table1[[#This Row],[Budget_Sales]]</f>
        <v>7</v>
      </c>
      <c r="H1934" s="5">
        <f>IF(
Table1[[#This Row],[Budget_Sales]]=0,
"",
IF(
Table1[[#This Row],[Budget_Sales]]&gt;0,
(Table1[[#This Row],[Actual_Sales]]-Table1[[#This Row],[Budget_Sales]])/Table1[[#This Row],[Budget_Sales]],
(Table1[[#This Row],[Actual_Sales]]-Table1[[#This Row],[Budget_Sales]])/ABS(Table1[[#This Row],[Budget_Sales]])
)
)</f>
        <v>0.14000000000000001</v>
      </c>
      <c r="I1934" s="5" t="str">
        <f>IF(Table1[[#This Row],[Sales_Var]]&gt;=0,"Above Budget","Below Budget")</f>
        <v>Above Budget</v>
      </c>
      <c r="J1934">
        <f>Table1[[#This Row],[Actual_Sales]]-(Table1[[#This Row],[COGS]]+Table1[[#This Row],[Expenses]])</f>
        <v>18</v>
      </c>
      <c r="K1934">
        <v>20</v>
      </c>
      <c r="L1934">
        <f>Table1[[#This Row],[Actual_Profit]]-Table1[[#This Row],[Budget_Profit]]</f>
        <v>-2</v>
      </c>
      <c r="M1934" s="5">
        <f>IF(
Table1[[#This Row],[Budget_Profit]]=0,
"",
IF(
Table1[[#This Row],[Budget_Profit]]&gt;0,
(Table1[[#This Row],[Actual_Profit]]-Table1[[#This Row],[Budget_Profit]])/Table1[[#This Row],[Budget_Profit]],
(Table1[[#This Row],[Actual_Profit]]-Table1[[#This Row],[Budget_Profit]])/ABS(Table1[[#This Row],[Budget_Profit]])
)
)</f>
        <v>-0.1</v>
      </c>
      <c r="N1934" s="5" t="str">
        <f>IF(Table1[[#This Row],[Profit_Var]]&gt;=0, "Above Budget", "Below Budget")</f>
        <v>Below Budget</v>
      </c>
      <c r="O1934">
        <v>23</v>
      </c>
      <c r="P1934">
        <v>20</v>
      </c>
      <c r="Q1934">
        <f>Table1[[#This Row],[COGS]]-Table1[[#This Row],[Budget_COGS]]</f>
        <v>3</v>
      </c>
      <c r="R1934" s="5">
        <f>IF(
Table1[[#This Row],[Budget_COGS]]=0,
"",
IF(
Table1[[#This Row],[Budget_COGS]]&gt;0,
(Table1[[#This Row],[Budget_COGS]]-Table1[[#This Row],[COGS]]) / Table1[[#This Row],[Budget_COGS]],
(Table1[[#This Row],[Budget_COGS]]-Table1[[#This Row],[COGS]]) / ABS(Table1[[#This Row],[Budget_COGS]])
)
)</f>
        <v>-0.15</v>
      </c>
      <c r="S1934" s="5" t="str">
        <f>IF(Table1[[#This Row],[COGS _Var]]&gt;=0, "Above Budget", "Below Budget")</f>
        <v>Above Budget</v>
      </c>
      <c r="T1934">
        <f>Table1[[#This Row],[Actual_Sales]]-Table1[[#This Row],[COGS]]</f>
        <v>34</v>
      </c>
      <c r="U1934">
        <v>30</v>
      </c>
      <c r="V1934">
        <f>Table1[[#This Row],[Gross_Margin]]-Table1[[#This Row],[Budget_Margin]]</f>
        <v>4</v>
      </c>
      <c r="W1934" s="5">
        <f>IF(
Table1[[#This Row],[Budget_Margin]]=0,
"",
IF(
Table1[[#This Row],[Budget_Margin]]&gt;0,
(Table1[[#This Row],[Gross_Margin]]-Table1[[#This Row],[Budget_Margin]]) / Table1[[#This Row],[Budget_Margin]],
(Table1[[#This Row],[Gross_Margin]]-Table1[[#This Row],[Budget_Margin]]) / ABS(Table1[[#This Row],[Budget_Margin]])
)
)</f>
        <v>0.13333333333333333</v>
      </c>
      <c r="X1934" s="5" t="str">
        <f>IF(Table1[[#This Row],[Margin_Var]]&gt;=0, "Above Budget", "Below Budget")</f>
        <v>Above Budget</v>
      </c>
      <c r="Y1934" s="5">
        <f>IFERROR(Table1[[#This Row],[Gross_Margin]]/Table1[[#This Row],[Actual_Sales]],0)</f>
        <v>0.59649122807017541</v>
      </c>
      <c r="Z1934" s="5">
        <f>Table1[[#This Row],[Actual_Profit]]/Table1[[#This Row],[Actual_Sales]]</f>
        <v>0.31578947368421051</v>
      </c>
      <c r="AA1934">
        <v>16</v>
      </c>
      <c r="AB1934" s="5">
        <f>IFERROR(Table1[[#This Row],[Expenses]]/Table1[[#This Row],[Actual_Sales]],0)</f>
        <v>0.2807017543859649</v>
      </c>
      <c r="AC1934">
        <v>6</v>
      </c>
      <c r="AD1934">
        <v>843</v>
      </c>
      <c r="AE1934" s="5">
        <f>IFERROR(Table1[[#This Row],[Inventory]]/Table1[[#This Row],[Actual_Sales]],0)</f>
        <v>14.789473684210526</v>
      </c>
    </row>
    <row r="1935" spans="1:31" x14ac:dyDescent="0.25">
      <c r="A1935">
        <v>1088</v>
      </c>
      <c r="B1935">
        <v>312</v>
      </c>
      <c r="C1935">
        <v>6</v>
      </c>
      <c r="D1935" s="2">
        <v>40360</v>
      </c>
      <c r="E1935">
        <v>532</v>
      </c>
      <c r="F1935">
        <v>620</v>
      </c>
      <c r="G1935">
        <f>Table1[[#This Row],[Actual_Sales]]-Table1[[#This Row],[Budget_Sales]]</f>
        <v>-88</v>
      </c>
      <c r="H1935" s="5">
        <f>IF(
Table1[[#This Row],[Budget_Sales]]=0,
"",
IF(
Table1[[#This Row],[Budget_Sales]]&gt;0,
(Table1[[#This Row],[Actual_Sales]]-Table1[[#This Row],[Budget_Sales]])/Table1[[#This Row],[Budget_Sales]],
(Table1[[#This Row],[Actual_Sales]]-Table1[[#This Row],[Budget_Sales]])/ABS(Table1[[#This Row],[Budget_Sales]])
)
)</f>
        <v>-0.14193548387096774</v>
      </c>
      <c r="I1935" s="5" t="str">
        <f>IF(Table1[[#This Row],[Sales_Var]]&gt;=0,"Above Budget","Below Budget")</f>
        <v>Below Budget</v>
      </c>
      <c r="J1935">
        <f>Table1[[#This Row],[Actual_Sales]]-(Table1[[#This Row],[COGS]]+Table1[[#This Row],[Expenses]])</f>
        <v>168</v>
      </c>
      <c r="K1935">
        <v>220</v>
      </c>
      <c r="L1935">
        <f>Table1[[#This Row],[Actual_Profit]]-Table1[[#This Row],[Budget_Profit]]</f>
        <v>-52</v>
      </c>
      <c r="M1935" s="5">
        <f>IF(
Table1[[#This Row],[Budget_Profit]]=0,
"",
IF(
Table1[[#This Row],[Budget_Profit]]&gt;0,
(Table1[[#This Row],[Actual_Profit]]-Table1[[#This Row],[Budget_Profit]])/Table1[[#This Row],[Budget_Profit]],
(Table1[[#This Row],[Actual_Profit]]-Table1[[#This Row],[Budget_Profit]])/ABS(Table1[[#This Row],[Budget_Profit]])
)
)</f>
        <v>-0.23636363636363636</v>
      </c>
      <c r="N1935" s="5" t="str">
        <f>IF(Table1[[#This Row],[Profit_Var]]&gt;=0, "Above Budget", "Below Budget")</f>
        <v>Below Budget</v>
      </c>
      <c r="O1935">
        <v>266</v>
      </c>
      <c r="P1935">
        <v>300</v>
      </c>
      <c r="Q1935">
        <f>Table1[[#This Row],[COGS]]-Table1[[#This Row],[Budget_COGS]]</f>
        <v>-34</v>
      </c>
      <c r="R1935" s="5">
        <f>IF(
Table1[[#This Row],[Budget_COGS]]=0,
"",
IF(
Table1[[#This Row],[Budget_COGS]]&gt;0,
(Table1[[#This Row],[Budget_COGS]]-Table1[[#This Row],[COGS]]) / Table1[[#This Row],[Budget_COGS]],
(Table1[[#This Row],[Budget_COGS]]-Table1[[#This Row],[COGS]]) / ABS(Table1[[#This Row],[Budget_COGS]])
)
)</f>
        <v>0.11333333333333333</v>
      </c>
      <c r="S1935" s="5" t="str">
        <f>IF(Table1[[#This Row],[COGS _Var]]&gt;=0, "Above Budget", "Below Budget")</f>
        <v>Below Budget</v>
      </c>
      <c r="T1935">
        <f>Table1[[#This Row],[Actual_Sales]]-Table1[[#This Row],[COGS]]</f>
        <v>266</v>
      </c>
      <c r="U1935">
        <v>320</v>
      </c>
      <c r="V1935">
        <f>Table1[[#This Row],[Gross_Margin]]-Table1[[#This Row],[Budget_Margin]]</f>
        <v>-54</v>
      </c>
      <c r="W1935" s="5">
        <f>IF(
Table1[[#This Row],[Budget_Margin]]=0,
"",
IF(
Table1[[#This Row],[Budget_Margin]]&gt;0,
(Table1[[#This Row],[Gross_Margin]]-Table1[[#This Row],[Budget_Margin]]) / Table1[[#This Row],[Budget_Margin]],
(Table1[[#This Row],[Gross_Margin]]-Table1[[#This Row],[Budget_Margin]]) / ABS(Table1[[#This Row],[Budget_Margin]])
)
)</f>
        <v>-0.16875000000000001</v>
      </c>
      <c r="X1935" s="5" t="str">
        <f>IF(Table1[[#This Row],[Margin_Var]]&gt;=0, "Above Budget", "Below Budget")</f>
        <v>Below Budget</v>
      </c>
      <c r="Y1935" s="5">
        <f>IFERROR(Table1[[#This Row],[Gross_Margin]]/Table1[[#This Row],[Actual_Sales]],0)</f>
        <v>0.5</v>
      </c>
      <c r="Z1935" s="5">
        <f>Table1[[#This Row],[Actual_Profit]]/Table1[[#This Row],[Actual_Sales]]</f>
        <v>0.31578947368421051</v>
      </c>
      <c r="AA1935">
        <v>98</v>
      </c>
      <c r="AB1935" s="5">
        <f>IFERROR(Table1[[#This Row],[Expenses]]/Table1[[#This Row],[Actual_Sales]],0)</f>
        <v>0.18421052631578946</v>
      </c>
      <c r="AC1935">
        <v>74</v>
      </c>
      <c r="AD1935">
        <v>1819</v>
      </c>
      <c r="AE1935" s="5">
        <f>IFERROR(Table1[[#This Row],[Inventory]]/Table1[[#This Row],[Actual_Sales]],0)</f>
        <v>3.4191729323308269</v>
      </c>
    </row>
    <row r="1936" spans="1:31" x14ac:dyDescent="0.25">
      <c r="A1936">
        <v>1194</v>
      </c>
      <c r="B1936">
        <v>775</v>
      </c>
      <c r="C1936">
        <v>12</v>
      </c>
      <c r="D1936" s="2">
        <v>40360</v>
      </c>
      <c r="E1936">
        <v>532</v>
      </c>
      <c r="F1936">
        <v>360</v>
      </c>
      <c r="G1936">
        <f>Table1[[#This Row],[Actual_Sales]]-Table1[[#This Row],[Budget_Sales]]</f>
        <v>172</v>
      </c>
      <c r="H1936" s="5">
        <f>IF(
Table1[[#This Row],[Budget_Sales]]=0,
"",
IF(
Table1[[#This Row],[Budget_Sales]]&gt;0,
(Table1[[#This Row],[Actual_Sales]]-Table1[[#This Row],[Budget_Sales]])/Table1[[#This Row],[Budget_Sales]],
(Table1[[#This Row],[Actual_Sales]]-Table1[[#This Row],[Budget_Sales]])/ABS(Table1[[#This Row],[Budget_Sales]])
)
)</f>
        <v>0.4777777777777778</v>
      </c>
      <c r="I1936" s="5" t="str">
        <f>IF(Table1[[#This Row],[Sales_Var]]&gt;=0,"Above Budget","Below Budget")</f>
        <v>Above Budget</v>
      </c>
      <c r="J1936">
        <f>Table1[[#This Row],[Actual_Sales]]-(Table1[[#This Row],[COGS]]+Table1[[#This Row],[Expenses]])</f>
        <v>168</v>
      </c>
      <c r="K1936">
        <v>130</v>
      </c>
      <c r="L1936">
        <f>Table1[[#This Row],[Actual_Profit]]-Table1[[#This Row],[Budget_Profit]]</f>
        <v>38</v>
      </c>
      <c r="M1936" s="5">
        <f>IF(
Table1[[#This Row],[Budget_Profit]]=0,
"",
IF(
Table1[[#This Row],[Budget_Profit]]&gt;0,
(Table1[[#This Row],[Actual_Profit]]-Table1[[#This Row],[Budget_Profit]])/Table1[[#This Row],[Budget_Profit]],
(Table1[[#This Row],[Actual_Profit]]-Table1[[#This Row],[Budget_Profit]])/ABS(Table1[[#This Row],[Budget_Profit]])
)
)</f>
        <v>0.29230769230769232</v>
      </c>
      <c r="N1936" s="5" t="str">
        <f>IF(Table1[[#This Row],[Profit_Var]]&gt;=0, "Above Budget", "Below Budget")</f>
        <v>Above Budget</v>
      </c>
      <c r="O1936">
        <v>266</v>
      </c>
      <c r="P1936">
        <v>170</v>
      </c>
      <c r="Q1936">
        <f>Table1[[#This Row],[COGS]]-Table1[[#This Row],[Budget_COGS]]</f>
        <v>96</v>
      </c>
      <c r="R1936" s="5">
        <f>IF(
Table1[[#This Row],[Budget_COGS]]=0,
"",
IF(
Table1[[#This Row],[Budget_COGS]]&gt;0,
(Table1[[#This Row],[Budget_COGS]]-Table1[[#This Row],[COGS]]) / Table1[[#This Row],[Budget_COGS]],
(Table1[[#This Row],[Budget_COGS]]-Table1[[#This Row],[COGS]]) / ABS(Table1[[#This Row],[Budget_COGS]])
)
)</f>
        <v>-0.56470588235294117</v>
      </c>
      <c r="S1936" s="5" t="str">
        <f>IF(Table1[[#This Row],[COGS _Var]]&gt;=0, "Above Budget", "Below Budget")</f>
        <v>Above Budget</v>
      </c>
      <c r="T1936">
        <f>Table1[[#This Row],[Actual_Sales]]-Table1[[#This Row],[COGS]]</f>
        <v>266</v>
      </c>
      <c r="U1936">
        <v>190</v>
      </c>
      <c r="V1936">
        <f>Table1[[#This Row],[Gross_Margin]]-Table1[[#This Row],[Budget_Margin]]</f>
        <v>76</v>
      </c>
      <c r="W1936" s="5">
        <f>IF(
Table1[[#This Row],[Budget_Margin]]=0,
"",
IF(
Table1[[#This Row],[Budget_Margin]]&gt;0,
(Table1[[#This Row],[Gross_Margin]]-Table1[[#This Row],[Budget_Margin]]) / Table1[[#This Row],[Budget_Margin]],
(Table1[[#This Row],[Gross_Margin]]-Table1[[#This Row],[Budget_Margin]]) / ABS(Table1[[#This Row],[Budget_Margin]])
)
)</f>
        <v>0.4</v>
      </c>
      <c r="X1936" s="5" t="str">
        <f>IF(Table1[[#This Row],[Margin_Var]]&gt;=0, "Above Budget", "Below Budget")</f>
        <v>Above Budget</v>
      </c>
      <c r="Y1936" s="5">
        <f>IFERROR(Table1[[#This Row],[Gross_Margin]]/Table1[[#This Row],[Actual_Sales]],0)</f>
        <v>0.5</v>
      </c>
      <c r="Z1936" s="5">
        <f>Table1[[#This Row],[Actual_Profit]]/Table1[[#This Row],[Actual_Sales]]</f>
        <v>0.31578947368421051</v>
      </c>
      <c r="AA1936">
        <v>98</v>
      </c>
      <c r="AB1936" s="5">
        <f>IFERROR(Table1[[#This Row],[Expenses]]/Table1[[#This Row],[Actual_Sales]],0)</f>
        <v>0.18421052631578946</v>
      </c>
      <c r="AC1936">
        <v>74</v>
      </c>
      <c r="AD1936">
        <v>1819</v>
      </c>
      <c r="AE1936" s="5">
        <f>IFERROR(Table1[[#This Row],[Inventory]]/Table1[[#This Row],[Actual_Sales]],0)</f>
        <v>3.4191729323308269</v>
      </c>
    </row>
    <row r="1937" spans="1:31" x14ac:dyDescent="0.25">
      <c r="A1937">
        <v>936</v>
      </c>
      <c r="B1937">
        <v>435</v>
      </c>
      <c r="C1937">
        <v>5</v>
      </c>
      <c r="D1937" s="2">
        <v>40330</v>
      </c>
      <c r="E1937">
        <v>111</v>
      </c>
      <c r="F1937">
        <v>100</v>
      </c>
      <c r="G1937">
        <f>Table1[[#This Row],[Actual_Sales]]-Table1[[#This Row],[Budget_Sales]]</f>
        <v>11</v>
      </c>
      <c r="H1937" s="5">
        <f>IF(
Table1[[#This Row],[Budget_Sales]]=0,
"",
IF(
Table1[[#This Row],[Budget_Sales]]&gt;0,
(Table1[[#This Row],[Actual_Sales]]-Table1[[#This Row],[Budget_Sales]])/Table1[[#This Row],[Budget_Sales]],
(Table1[[#This Row],[Actual_Sales]]-Table1[[#This Row],[Budget_Sales]])/ABS(Table1[[#This Row],[Budget_Sales]])
)
)</f>
        <v>0.11</v>
      </c>
      <c r="I1937" s="5" t="str">
        <f>IF(Table1[[#This Row],[Sales_Var]]&gt;=0,"Above Budget","Below Budget")</f>
        <v>Above Budget</v>
      </c>
      <c r="J1937">
        <f>Table1[[#This Row],[Actual_Sales]]-(Table1[[#This Row],[COGS]]+Table1[[#This Row],[Expenses]])</f>
        <v>35</v>
      </c>
      <c r="K1937">
        <v>40</v>
      </c>
      <c r="L1937">
        <f>Table1[[#This Row],[Actual_Profit]]-Table1[[#This Row],[Budget_Profit]]</f>
        <v>-5</v>
      </c>
      <c r="M1937" s="5">
        <f>IF(
Table1[[#This Row],[Budget_Profit]]=0,
"",
IF(
Table1[[#This Row],[Budget_Profit]]&gt;0,
(Table1[[#This Row],[Actual_Profit]]-Table1[[#This Row],[Budget_Profit]])/Table1[[#This Row],[Budget_Profit]],
(Table1[[#This Row],[Actual_Profit]]-Table1[[#This Row],[Budget_Profit]])/ABS(Table1[[#This Row],[Budget_Profit]])
)
)</f>
        <v>-0.125</v>
      </c>
      <c r="N1937" s="5" t="str">
        <f>IF(Table1[[#This Row],[Profit_Var]]&gt;=0, "Above Budget", "Below Budget")</f>
        <v>Below Budget</v>
      </c>
      <c r="O1937">
        <v>48</v>
      </c>
      <c r="P1937">
        <v>40</v>
      </c>
      <c r="Q1937">
        <f>Table1[[#This Row],[COGS]]-Table1[[#This Row],[Budget_COGS]]</f>
        <v>8</v>
      </c>
      <c r="R1937" s="5">
        <f>IF(
Table1[[#This Row],[Budget_COGS]]=0,
"",
IF(
Table1[[#This Row],[Budget_COGS]]&gt;0,
(Table1[[#This Row],[Budget_COGS]]-Table1[[#This Row],[COGS]]) / Table1[[#This Row],[Budget_COGS]],
(Table1[[#This Row],[Budget_COGS]]-Table1[[#This Row],[COGS]]) / ABS(Table1[[#This Row],[Budget_COGS]])
)
)</f>
        <v>-0.2</v>
      </c>
      <c r="S1937" s="5" t="str">
        <f>IF(Table1[[#This Row],[COGS _Var]]&gt;=0, "Above Budget", "Below Budget")</f>
        <v>Above Budget</v>
      </c>
      <c r="T1937">
        <f>Table1[[#This Row],[Actual_Sales]]-Table1[[#This Row],[COGS]]</f>
        <v>63</v>
      </c>
      <c r="U1937">
        <v>60</v>
      </c>
      <c r="V1937">
        <f>Table1[[#This Row],[Gross_Margin]]-Table1[[#This Row],[Budget_Margin]]</f>
        <v>3</v>
      </c>
      <c r="W1937" s="5">
        <f>IF(
Table1[[#This Row],[Budget_Margin]]=0,
"",
IF(
Table1[[#This Row],[Budget_Margin]]&gt;0,
(Table1[[#This Row],[Gross_Margin]]-Table1[[#This Row],[Budget_Margin]]) / Table1[[#This Row],[Budget_Margin]],
(Table1[[#This Row],[Gross_Margin]]-Table1[[#This Row],[Budget_Margin]]) / ABS(Table1[[#This Row],[Budget_Margin]])
)
)</f>
        <v>0.05</v>
      </c>
      <c r="X1937" s="5" t="str">
        <f>IF(Table1[[#This Row],[Margin_Var]]&gt;=0, "Above Budget", "Below Budget")</f>
        <v>Above Budget</v>
      </c>
      <c r="Y1937" s="5">
        <f>IFERROR(Table1[[#This Row],[Gross_Margin]]/Table1[[#This Row],[Actual_Sales]],0)</f>
        <v>0.56756756756756754</v>
      </c>
      <c r="Z1937" s="5">
        <f>Table1[[#This Row],[Actual_Profit]]/Table1[[#This Row],[Actual_Sales]]</f>
        <v>0.31531531531531531</v>
      </c>
      <c r="AA1937">
        <v>28</v>
      </c>
      <c r="AB1937" s="5">
        <f>IFERROR(Table1[[#This Row],[Expenses]]/Table1[[#This Row],[Actual_Sales]],0)</f>
        <v>0.25225225225225223</v>
      </c>
      <c r="AC1937">
        <v>15</v>
      </c>
      <c r="AD1937">
        <v>593</v>
      </c>
      <c r="AE1937" s="5">
        <f>IFERROR(Table1[[#This Row],[Inventory]]/Table1[[#This Row],[Actual_Sales]],0)</f>
        <v>5.3423423423423424</v>
      </c>
    </row>
    <row r="1938" spans="1:31" x14ac:dyDescent="0.25">
      <c r="A1938">
        <v>884</v>
      </c>
      <c r="B1938">
        <v>985</v>
      </c>
      <c r="C1938">
        <v>8</v>
      </c>
      <c r="D1938" s="2">
        <v>40299</v>
      </c>
      <c r="E1938">
        <v>111</v>
      </c>
      <c r="F1938">
        <v>100</v>
      </c>
      <c r="G1938">
        <f>Table1[[#This Row],[Actual_Sales]]-Table1[[#This Row],[Budget_Sales]]</f>
        <v>11</v>
      </c>
      <c r="H1938" s="5">
        <f>IF(
Table1[[#This Row],[Budget_Sales]]=0,
"",
IF(
Table1[[#This Row],[Budget_Sales]]&gt;0,
(Table1[[#This Row],[Actual_Sales]]-Table1[[#This Row],[Budget_Sales]])/Table1[[#This Row],[Budget_Sales]],
(Table1[[#This Row],[Actual_Sales]]-Table1[[#This Row],[Budget_Sales]])/ABS(Table1[[#This Row],[Budget_Sales]])
)
)</f>
        <v>0.11</v>
      </c>
      <c r="I1938" s="5" t="str">
        <f>IF(Table1[[#This Row],[Sales_Var]]&gt;=0,"Above Budget","Below Budget")</f>
        <v>Above Budget</v>
      </c>
      <c r="J1938">
        <f>Table1[[#This Row],[Actual_Sales]]-(Table1[[#This Row],[COGS]]+Table1[[#This Row],[Expenses]])</f>
        <v>35</v>
      </c>
      <c r="K1938">
        <v>40</v>
      </c>
      <c r="L1938">
        <f>Table1[[#This Row],[Actual_Profit]]-Table1[[#This Row],[Budget_Profit]]</f>
        <v>-5</v>
      </c>
      <c r="M1938" s="5">
        <f>IF(
Table1[[#This Row],[Budget_Profit]]=0,
"",
IF(
Table1[[#This Row],[Budget_Profit]]&gt;0,
(Table1[[#This Row],[Actual_Profit]]-Table1[[#This Row],[Budget_Profit]])/Table1[[#This Row],[Budget_Profit]],
(Table1[[#This Row],[Actual_Profit]]-Table1[[#This Row],[Budget_Profit]])/ABS(Table1[[#This Row],[Budget_Profit]])
)
)</f>
        <v>-0.125</v>
      </c>
      <c r="N1938" s="5" t="str">
        <f>IF(Table1[[#This Row],[Profit_Var]]&gt;=0, "Above Budget", "Below Budget")</f>
        <v>Below Budget</v>
      </c>
      <c r="O1938">
        <v>48</v>
      </c>
      <c r="P1938">
        <v>40</v>
      </c>
      <c r="Q1938">
        <f>Table1[[#This Row],[COGS]]-Table1[[#This Row],[Budget_COGS]]</f>
        <v>8</v>
      </c>
      <c r="R1938" s="5">
        <f>IF(
Table1[[#This Row],[Budget_COGS]]=0,
"",
IF(
Table1[[#This Row],[Budget_COGS]]&gt;0,
(Table1[[#This Row],[Budget_COGS]]-Table1[[#This Row],[COGS]]) / Table1[[#This Row],[Budget_COGS]],
(Table1[[#This Row],[Budget_COGS]]-Table1[[#This Row],[COGS]]) / ABS(Table1[[#This Row],[Budget_COGS]])
)
)</f>
        <v>-0.2</v>
      </c>
      <c r="S1938" s="5" t="str">
        <f>IF(Table1[[#This Row],[COGS _Var]]&gt;=0, "Above Budget", "Below Budget")</f>
        <v>Above Budget</v>
      </c>
      <c r="T1938">
        <f>Table1[[#This Row],[Actual_Sales]]-Table1[[#This Row],[COGS]]</f>
        <v>63</v>
      </c>
      <c r="U1938">
        <v>60</v>
      </c>
      <c r="V1938">
        <f>Table1[[#This Row],[Gross_Margin]]-Table1[[#This Row],[Budget_Margin]]</f>
        <v>3</v>
      </c>
      <c r="W1938" s="5">
        <f>IF(
Table1[[#This Row],[Budget_Margin]]=0,
"",
IF(
Table1[[#This Row],[Budget_Margin]]&gt;0,
(Table1[[#This Row],[Gross_Margin]]-Table1[[#This Row],[Budget_Margin]]) / Table1[[#This Row],[Budget_Margin]],
(Table1[[#This Row],[Gross_Margin]]-Table1[[#This Row],[Budget_Margin]]) / ABS(Table1[[#This Row],[Budget_Margin]])
)
)</f>
        <v>0.05</v>
      </c>
      <c r="X1938" s="5" t="str">
        <f>IF(Table1[[#This Row],[Margin_Var]]&gt;=0, "Above Budget", "Below Budget")</f>
        <v>Above Budget</v>
      </c>
      <c r="Y1938" s="5">
        <f>IFERROR(Table1[[#This Row],[Gross_Margin]]/Table1[[#This Row],[Actual_Sales]],0)</f>
        <v>0.56756756756756754</v>
      </c>
      <c r="Z1938" s="5">
        <f>Table1[[#This Row],[Actual_Profit]]/Table1[[#This Row],[Actual_Sales]]</f>
        <v>0.31531531531531531</v>
      </c>
      <c r="AA1938">
        <v>28</v>
      </c>
      <c r="AB1938" s="5">
        <f>IFERROR(Table1[[#This Row],[Expenses]]/Table1[[#This Row],[Actual_Sales]],0)</f>
        <v>0.25225225225225223</v>
      </c>
      <c r="AC1938">
        <v>15</v>
      </c>
      <c r="AD1938">
        <v>599</v>
      </c>
      <c r="AE1938" s="5">
        <f>IFERROR(Table1[[#This Row],[Inventory]]/Table1[[#This Row],[Actual_Sales]],0)</f>
        <v>5.3963963963963968</v>
      </c>
    </row>
    <row r="1939" spans="1:31" x14ac:dyDescent="0.25">
      <c r="A1939">
        <v>303</v>
      </c>
      <c r="B1939">
        <v>754</v>
      </c>
      <c r="C1939">
        <v>2</v>
      </c>
      <c r="D1939" s="2">
        <v>40210</v>
      </c>
      <c r="E1939">
        <v>200</v>
      </c>
      <c r="F1939">
        <v>190</v>
      </c>
      <c r="G1939">
        <f>Table1[[#This Row],[Actual_Sales]]-Table1[[#This Row],[Budget_Sales]]</f>
        <v>10</v>
      </c>
      <c r="H1939" s="5">
        <f>IF(
Table1[[#This Row],[Budget_Sales]]=0,
"",
IF(
Table1[[#This Row],[Budget_Sales]]&gt;0,
(Table1[[#This Row],[Actual_Sales]]-Table1[[#This Row],[Budget_Sales]])/Table1[[#This Row],[Budget_Sales]],
(Table1[[#This Row],[Actual_Sales]]-Table1[[#This Row],[Budget_Sales]])/ABS(Table1[[#This Row],[Budget_Sales]])
)
)</f>
        <v>5.2631578947368418E-2</v>
      </c>
      <c r="I1939" s="5" t="str">
        <f>IF(Table1[[#This Row],[Sales_Var]]&gt;=0,"Above Budget","Below Budget")</f>
        <v>Above Budget</v>
      </c>
      <c r="J1939">
        <f>Table1[[#This Row],[Actual_Sales]]-(Table1[[#This Row],[COGS]]+Table1[[#This Row],[Expenses]])</f>
        <v>63</v>
      </c>
      <c r="K1939">
        <v>80</v>
      </c>
      <c r="L1939">
        <f>Table1[[#This Row],[Actual_Profit]]-Table1[[#This Row],[Budget_Profit]]</f>
        <v>-17</v>
      </c>
      <c r="M1939" s="5">
        <f>IF(
Table1[[#This Row],[Budget_Profit]]=0,
"",
IF(
Table1[[#This Row],[Budget_Profit]]&gt;0,
(Table1[[#This Row],[Actual_Profit]]-Table1[[#This Row],[Budget_Profit]])/Table1[[#This Row],[Budget_Profit]],
(Table1[[#This Row],[Actual_Profit]]-Table1[[#This Row],[Budget_Profit]])/ABS(Table1[[#This Row],[Budget_Profit]])
)
)</f>
        <v>-0.21249999999999999</v>
      </c>
      <c r="N1939" s="5" t="str">
        <f>IF(Table1[[#This Row],[Profit_Var]]&gt;=0, "Above Budget", "Below Budget")</f>
        <v>Below Budget</v>
      </c>
      <c r="O1939">
        <v>80</v>
      </c>
      <c r="P1939">
        <v>70</v>
      </c>
      <c r="Q1939">
        <f>Table1[[#This Row],[COGS]]-Table1[[#This Row],[Budget_COGS]]</f>
        <v>10</v>
      </c>
      <c r="R1939" s="5">
        <f>IF(
Table1[[#This Row],[Budget_COGS]]=0,
"",
IF(
Table1[[#This Row],[Budget_COGS]]&gt;0,
(Table1[[#This Row],[Budget_COGS]]-Table1[[#This Row],[COGS]]) / Table1[[#This Row],[Budget_COGS]],
(Table1[[#This Row],[Budget_COGS]]-Table1[[#This Row],[COGS]]) / ABS(Table1[[#This Row],[Budget_COGS]])
)
)</f>
        <v>-0.14285714285714285</v>
      </c>
      <c r="S1939" s="5" t="str">
        <f>IF(Table1[[#This Row],[COGS _Var]]&gt;=0, "Above Budget", "Below Budget")</f>
        <v>Above Budget</v>
      </c>
      <c r="T1939">
        <f>Table1[[#This Row],[Actual_Sales]]-Table1[[#This Row],[COGS]]</f>
        <v>120</v>
      </c>
      <c r="U1939">
        <v>120</v>
      </c>
      <c r="V1939">
        <f>Table1[[#This Row],[Gross_Margin]]-Table1[[#This Row],[Budget_Margin]]</f>
        <v>0</v>
      </c>
      <c r="W1939" s="5">
        <f>IF(
Table1[[#This Row],[Budget_Margin]]=0,
"",
IF(
Table1[[#This Row],[Budget_Margin]]&gt;0,
(Table1[[#This Row],[Gross_Margin]]-Table1[[#This Row],[Budget_Margin]]) / Table1[[#This Row],[Budget_Margin]],
(Table1[[#This Row],[Gross_Margin]]-Table1[[#This Row],[Budget_Margin]]) / ABS(Table1[[#This Row],[Budget_Margin]])
)
)</f>
        <v>0</v>
      </c>
      <c r="X1939" s="5" t="str">
        <f>IF(Table1[[#This Row],[Margin_Var]]&gt;=0, "Above Budget", "Below Budget")</f>
        <v>Above Budget</v>
      </c>
      <c r="Y1939" s="5">
        <f>IFERROR(Table1[[#This Row],[Gross_Margin]]/Table1[[#This Row],[Actual_Sales]],0)</f>
        <v>0.6</v>
      </c>
      <c r="Z1939" s="5">
        <f>Table1[[#This Row],[Actual_Profit]]/Table1[[#This Row],[Actual_Sales]]</f>
        <v>0.315</v>
      </c>
      <c r="AA1939">
        <v>57</v>
      </c>
      <c r="AB1939" s="5">
        <f>IFERROR(Table1[[#This Row],[Expenses]]/Table1[[#This Row],[Actual_Sales]],0)</f>
        <v>0.28499999999999998</v>
      </c>
      <c r="AC1939">
        <v>26</v>
      </c>
      <c r="AD1939">
        <v>640</v>
      </c>
      <c r="AE1939" s="5">
        <f>IFERROR(Table1[[#This Row],[Inventory]]/Table1[[#This Row],[Actual_Sales]],0)</f>
        <v>3.2</v>
      </c>
    </row>
    <row r="1940" spans="1:31" x14ac:dyDescent="0.25">
      <c r="A1940">
        <v>208</v>
      </c>
      <c r="B1940">
        <v>405</v>
      </c>
      <c r="C1940">
        <v>6</v>
      </c>
      <c r="D1940" s="2">
        <v>40210</v>
      </c>
      <c r="E1940">
        <v>200</v>
      </c>
      <c r="F1940">
        <v>170</v>
      </c>
      <c r="G1940">
        <f>Table1[[#This Row],[Actual_Sales]]-Table1[[#This Row],[Budget_Sales]]</f>
        <v>30</v>
      </c>
      <c r="H1940" s="5">
        <f>IF(
Table1[[#This Row],[Budget_Sales]]=0,
"",
IF(
Table1[[#This Row],[Budget_Sales]]&gt;0,
(Table1[[#This Row],[Actual_Sales]]-Table1[[#This Row],[Budget_Sales]])/Table1[[#This Row],[Budget_Sales]],
(Table1[[#This Row],[Actual_Sales]]-Table1[[#This Row],[Budget_Sales]])/ABS(Table1[[#This Row],[Budget_Sales]])
)
)</f>
        <v>0.17647058823529413</v>
      </c>
      <c r="I1940" s="5" t="str">
        <f>IF(Table1[[#This Row],[Sales_Var]]&gt;=0,"Above Budget","Below Budget")</f>
        <v>Above Budget</v>
      </c>
      <c r="J1940">
        <f>Table1[[#This Row],[Actual_Sales]]-(Table1[[#This Row],[COGS]]+Table1[[#This Row],[Expenses]])</f>
        <v>63</v>
      </c>
      <c r="K1940">
        <v>70</v>
      </c>
      <c r="L1940">
        <f>Table1[[#This Row],[Actual_Profit]]-Table1[[#This Row],[Budget_Profit]]</f>
        <v>-7</v>
      </c>
      <c r="M1940" s="5">
        <f>IF(
Table1[[#This Row],[Budget_Profit]]=0,
"",
IF(
Table1[[#This Row],[Budget_Profit]]&gt;0,
(Table1[[#This Row],[Actual_Profit]]-Table1[[#This Row],[Budget_Profit]])/Table1[[#This Row],[Budget_Profit]],
(Table1[[#This Row],[Actual_Profit]]-Table1[[#This Row],[Budget_Profit]])/ABS(Table1[[#This Row],[Budget_Profit]])
)
)</f>
        <v>-0.1</v>
      </c>
      <c r="N1940" s="5" t="str">
        <f>IF(Table1[[#This Row],[Profit_Var]]&gt;=0, "Above Budget", "Below Budget")</f>
        <v>Below Budget</v>
      </c>
      <c r="O1940">
        <v>80</v>
      </c>
      <c r="P1940">
        <v>60</v>
      </c>
      <c r="Q1940">
        <f>Table1[[#This Row],[COGS]]-Table1[[#This Row],[Budget_COGS]]</f>
        <v>20</v>
      </c>
      <c r="R1940" s="5">
        <f>IF(
Table1[[#This Row],[Budget_COGS]]=0,
"",
IF(
Table1[[#This Row],[Budget_COGS]]&gt;0,
(Table1[[#This Row],[Budget_COGS]]-Table1[[#This Row],[COGS]]) / Table1[[#This Row],[Budget_COGS]],
(Table1[[#This Row],[Budget_COGS]]-Table1[[#This Row],[COGS]]) / ABS(Table1[[#This Row],[Budget_COGS]])
)
)</f>
        <v>-0.33333333333333331</v>
      </c>
      <c r="S1940" s="5" t="str">
        <f>IF(Table1[[#This Row],[COGS _Var]]&gt;=0, "Above Budget", "Below Budget")</f>
        <v>Above Budget</v>
      </c>
      <c r="T1940">
        <f>Table1[[#This Row],[Actual_Sales]]-Table1[[#This Row],[COGS]]</f>
        <v>120</v>
      </c>
      <c r="U1940">
        <v>110</v>
      </c>
      <c r="V1940">
        <f>Table1[[#This Row],[Gross_Margin]]-Table1[[#This Row],[Budget_Margin]]</f>
        <v>10</v>
      </c>
      <c r="W1940" s="5">
        <f>IF(
Table1[[#This Row],[Budget_Margin]]=0,
"",
IF(
Table1[[#This Row],[Budget_Margin]]&gt;0,
(Table1[[#This Row],[Gross_Margin]]-Table1[[#This Row],[Budget_Margin]]) / Table1[[#This Row],[Budget_Margin]],
(Table1[[#This Row],[Gross_Margin]]-Table1[[#This Row],[Budget_Margin]]) / ABS(Table1[[#This Row],[Budget_Margin]])
)
)</f>
        <v>9.0909090909090912E-2</v>
      </c>
      <c r="X1940" s="5" t="str">
        <f>IF(Table1[[#This Row],[Margin_Var]]&gt;=0, "Above Budget", "Below Budget")</f>
        <v>Above Budget</v>
      </c>
      <c r="Y1940" s="5">
        <f>IFERROR(Table1[[#This Row],[Gross_Margin]]/Table1[[#This Row],[Actual_Sales]],0)</f>
        <v>0.6</v>
      </c>
      <c r="Z1940" s="5">
        <f>Table1[[#This Row],[Actual_Profit]]/Table1[[#This Row],[Actual_Sales]]</f>
        <v>0.315</v>
      </c>
      <c r="AA1940">
        <v>57</v>
      </c>
      <c r="AB1940" s="5">
        <f>IFERROR(Table1[[#This Row],[Expenses]]/Table1[[#This Row],[Actual_Sales]],0)</f>
        <v>0.28499999999999998</v>
      </c>
      <c r="AC1940">
        <v>26</v>
      </c>
      <c r="AD1940">
        <v>640</v>
      </c>
      <c r="AE1940" s="5">
        <f>IFERROR(Table1[[#This Row],[Inventory]]/Table1[[#This Row],[Actual_Sales]],0)</f>
        <v>3.2</v>
      </c>
    </row>
    <row r="1941" spans="1:31" x14ac:dyDescent="0.25">
      <c r="A1941">
        <v>906</v>
      </c>
      <c r="B1941">
        <v>312</v>
      </c>
      <c r="C1941">
        <v>6</v>
      </c>
      <c r="D1941" s="2">
        <v>40330</v>
      </c>
      <c r="E1941">
        <v>521</v>
      </c>
      <c r="F1941">
        <v>610</v>
      </c>
      <c r="G1941">
        <f>Table1[[#This Row],[Actual_Sales]]-Table1[[#This Row],[Budget_Sales]]</f>
        <v>-89</v>
      </c>
      <c r="H1941" s="5">
        <f>IF(
Table1[[#This Row],[Budget_Sales]]=0,
"",
IF(
Table1[[#This Row],[Budget_Sales]]&gt;0,
(Table1[[#This Row],[Actual_Sales]]-Table1[[#This Row],[Budget_Sales]])/Table1[[#This Row],[Budget_Sales]],
(Table1[[#This Row],[Actual_Sales]]-Table1[[#This Row],[Budget_Sales]])/ABS(Table1[[#This Row],[Budget_Sales]])
)
)</f>
        <v>-0.14590163934426228</v>
      </c>
      <c r="I1941" s="5" t="str">
        <f>IF(Table1[[#This Row],[Sales_Var]]&gt;=0,"Above Budget","Below Budget")</f>
        <v>Below Budget</v>
      </c>
      <c r="J1941">
        <f>Table1[[#This Row],[Actual_Sales]]-(Table1[[#This Row],[COGS]]+Table1[[#This Row],[Expenses]])</f>
        <v>164</v>
      </c>
      <c r="K1941">
        <v>210</v>
      </c>
      <c r="L1941">
        <f>Table1[[#This Row],[Actual_Profit]]-Table1[[#This Row],[Budget_Profit]]</f>
        <v>-46</v>
      </c>
      <c r="M1941" s="5">
        <f>IF(
Table1[[#This Row],[Budget_Profit]]=0,
"",
IF(
Table1[[#This Row],[Budget_Profit]]&gt;0,
(Table1[[#This Row],[Actual_Profit]]-Table1[[#This Row],[Budget_Profit]])/Table1[[#This Row],[Budget_Profit]],
(Table1[[#This Row],[Actual_Profit]]-Table1[[#This Row],[Budget_Profit]])/ABS(Table1[[#This Row],[Budget_Profit]])
)
)</f>
        <v>-0.21904761904761905</v>
      </c>
      <c r="N1941" s="5" t="str">
        <f>IF(Table1[[#This Row],[Profit_Var]]&gt;=0, "Above Budget", "Below Budget")</f>
        <v>Below Budget</v>
      </c>
      <c r="O1941">
        <v>260</v>
      </c>
      <c r="P1941">
        <v>300</v>
      </c>
      <c r="Q1941">
        <f>Table1[[#This Row],[COGS]]-Table1[[#This Row],[Budget_COGS]]</f>
        <v>-40</v>
      </c>
      <c r="R1941" s="5">
        <f>IF(
Table1[[#This Row],[Budget_COGS]]=0,
"",
IF(
Table1[[#This Row],[Budget_COGS]]&gt;0,
(Table1[[#This Row],[Budget_COGS]]-Table1[[#This Row],[COGS]]) / Table1[[#This Row],[Budget_COGS]],
(Table1[[#This Row],[Budget_COGS]]-Table1[[#This Row],[COGS]]) / ABS(Table1[[#This Row],[Budget_COGS]])
)
)</f>
        <v>0.13333333333333333</v>
      </c>
      <c r="S1941" s="5" t="str">
        <f>IF(Table1[[#This Row],[COGS _Var]]&gt;=0, "Above Budget", "Below Budget")</f>
        <v>Below Budget</v>
      </c>
      <c r="T1941">
        <f>Table1[[#This Row],[Actual_Sales]]-Table1[[#This Row],[COGS]]</f>
        <v>261</v>
      </c>
      <c r="U1941">
        <v>310</v>
      </c>
      <c r="V1941">
        <f>Table1[[#This Row],[Gross_Margin]]-Table1[[#This Row],[Budget_Margin]]</f>
        <v>-49</v>
      </c>
      <c r="W1941" s="5">
        <f>IF(
Table1[[#This Row],[Budget_Margin]]=0,
"",
IF(
Table1[[#This Row],[Budget_Margin]]&gt;0,
(Table1[[#This Row],[Gross_Margin]]-Table1[[#This Row],[Budget_Margin]]) / Table1[[#This Row],[Budget_Margin]],
(Table1[[#This Row],[Gross_Margin]]-Table1[[#This Row],[Budget_Margin]]) / ABS(Table1[[#This Row],[Budget_Margin]])
)
)</f>
        <v>-0.15806451612903225</v>
      </c>
      <c r="X1941" s="5" t="str">
        <f>IF(Table1[[#This Row],[Margin_Var]]&gt;=0, "Above Budget", "Below Budget")</f>
        <v>Below Budget</v>
      </c>
      <c r="Y1941" s="5">
        <f>IFERROR(Table1[[#This Row],[Gross_Margin]]/Table1[[#This Row],[Actual_Sales]],0)</f>
        <v>0.50095969289827258</v>
      </c>
      <c r="Z1941" s="5">
        <f>Table1[[#This Row],[Actual_Profit]]/Table1[[#This Row],[Actual_Sales]]</f>
        <v>0.31477927063339733</v>
      </c>
      <c r="AA1941">
        <v>97</v>
      </c>
      <c r="AB1941" s="5">
        <f>IFERROR(Table1[[#This Row],[Expenses]]/Table1[[#This Row],[Actual_Sales]],0)</f>
        <v>0.18618042226487524</v>
      </c>
      <c r="AC1941">
        <v>72</v>
      </c>
      <c r="AD1941">
        <v>1715</v>
      </c>
      <c r="AE1941" s="5">
        <f>IFERROR(Table1[[#This Row],[Inventory]]/Table1[[#This Row],[Actual_Sales]],0)</f>
        <v>3.2917466410748562</v>
      </c>
    </row>
    <row r="1942" spans="1:31" x14ac:dyDescent="0.25">
      <c r="A1942">
        <v>995</v>
      </c>
      <c r="B1942">
        <v>641</v>
      </c>
      <c r="C1942">
        <v>11</v>
      </c>
      <c r="D1942" s="2">
        <v>40330</v>
      </c>
      <c r="E1942">
        <v>521</v>
      </c>
      <c r="F1942">
        <v>450</v>
      </c>
      <c r="G1942">
        <f>Table1[[#This Row],[Actual_Sales]]-Table1[[#This Row],[Budget_Sales]]</f>
        <v>71</v>
      </c>
      <c r="H1942" s="5">
        <f>IF(
Table1[[#This Row],[Budget_Sales]]=0,
"",
IF(
Table1[[#This Row],[Budget_Sales]]&gt;0,
(Table1[[#This Row],[Actual_Sales]]-Table1[[#This Row],[Budget_Sales]])/Table1[[#This Row],[Budget_Sales]],
(Table1[[#This Row],[Actual_Sales]]-Table1[[#This Row],[Budget_Sales]])/ABS(Table1[[#This Row],[Budget_Sales]])
)
)</f>
        <v>0.15777777777777777</v>
      </c>
      <c r="I1942" s="5" t="str">
        <f>IF(Table1[[#This Row],[Sales_Var]]&gt;=0,"Above Budget","Below Budget")</f>
        <v>Above Budget</v>
      </c>
      <c r="J1942">
        <f>Table1[[#This Row],[Actual_Sales]]-(Table1[[#This Row],[COGS]]+Table1[[#This Row],[Expenses]])</f>
        <v>164</v>
      </c>
      <c r="K1942">
        <v>150</v>
      </c>
      <c r="L1942">
        <f>Table1[[#This Row],[Actual_Profit]]-Table1[[#This Row],[Budget_Profit]]</f>
        <v>14</v>
      </c>
      <c r="M1942" s="5">
        <f>IF(
Table1[[#This Row],[Budget_Profit]]=0,
"",
IF(
Table1[[#This Row],[Budget_Profit]]&gt;0,
(Table1[[#This Row],[Actual_Profit]]-Table1[[#This Row],[Budget_Profit]])/Table1[[#This Row],[Budget_Profit]],
(Table1[[#This Row],[Actual_Profit]]-Table1[[#This Row],[Budget_Profit]])/ABS(Table1[[#This Row],[Budget_Profit]])
)
)</f>
        <v>9.3333333333333338E-2</v>
      </c>
      <c r="N1942" s="5" t="str">
        <f>IF(Table1[[#This Row],[Profit_Var]]&gt;=0, "Above Budget", "Below Budget")</f>
        <v>Above Budget</v>
      </c>
      <c r="O1942">
        <v>260</v>
      </c>
      <c r="P1942">
        <v>220</v>
      </c>
      <c r="Q1942">
        <f>Table1[[#This Row],[COGS]]-Table1[[#This Row],[Budget_COGS]]</f>
        <v>40</v>
      </c>
      <c r="R1942" s="5">
        <f>IF(
Table1[[#This Row],[Budget_COGS]]=0,
"",
IF(
Table1[[#This Row],[Budget_COGS]]&gt;0,
(Table1[[#This Row],[Budget_COGS]]-Table1[[#This Row],[COGS]]) / Table1[[#This Row],[Budget_COGS]],
(Table1[[#This Row],[Budget_COGS]]-Table1[[#This Row],[COGS]]) / ABS(Table1[[#This Row],[Budget_COGS]])
)
)</f>
        <v>-0.18181818181818182</v>
      </c>
      <c r="S1942" s="5" t="str">
        <f>IF(Table1[[#This Row],[COGS _Var]]&gt;=0, "Above Budget", "Below Budget")</f>
        <v>Above Budget</v>
      </c>
      <c r="T1942">
        <f>Table1[[#This Row],[Actual_Sales]]-Table1[[#This Row],[COGS]]</f>
        <v>261</v>
      </c>
      <c r="U1942">
        <v>230</v>
      </c>
      <c r="V1942">
        <f>Table1[[#This Row],[Gross_Margin]]-Table1[[#This Row],[Budget_Margin]]</f>
        <v>31</v>
      </c>
      <c r="W1942" s="5">
        <f>IF(
Table1[[#This Row],[Budget_Margin]]=0,
"",
IF(
Table1[[#This Row],[Budget_Margin]]&gt;0,
(Table1[[#This Row],[Gross_Margin]]-Table1[[#This Row],[Budget_Margin]]) / Table1[[#This Row],[Budget_Margin]],
(Table1[[#This Row],[Gross_Margin]]-Table1[[#This Row],[Budget_Margin]]) / ABS(Table1[[#This Row],[Budget_Margin]])
)
)</f>
        <v>0.13478260869565217</v>
      </c>
      <c r="X1942" s="5" t="str">
        <f>IF(Table1[[#This Row],[Margin_Var]]&gt;=0, "Above Budget", "Below Budget")</f>
        <v>Above Budget</v>
      </c>
      <c r="Y1942" s="5">
        <f>IFERROR(Table1[[#This Row],[Gross_Margin]]/Table1[[#This Row],[Actual_Sales]],0)</f>
        <v>0.50095969289827258</v>
      </c>
      <c r="Z1942" s="5">
        <f>Table1[[#This Row],[Actual_Profit]]/Table1[[#This Row],[Actual_Sales]]</f>
        <v>0.31477927063339733</v>
      </c>
      <c r="AA1942">
        <v>97</v>
      </c>
      <c r="AB1942" s="5">
        <f>IFERROR(Table1[[#This Row],[Expenses]]/Table1[[#This Row],[Actual_Sales]],0)</f>
        <v>0.18618042226487524</v>
      </c>
      <c r="AC1942">
        <v>72</v>
      </c>
      <c r="AD1942">
        <v>1715</v>
      </c>
      <c r="AE1942" s="5">
        <f>IFERROR(Table1[[#This Row],[Inventory]]/Table1[[#This Row],[Actual_Sales]],0)</f>
        <v>3.2917466410748562</v>
      </c>
    </row>
    <row r="1943" spans="1:31" x14ac:dyDescent="0.25">
      <c r="A1943">
        <v>856</v>
      </c>
      <c r="B1943">
        <v>775</v>
      </c>
      <c r="C1943">
        <v>12</v>
      </c>
      <c r="D1943" s="2">
        <v>40299</v>
      </c>
      <c r="E1943">
        <v>521</v>
      </c>
      <c r="F1943">
        <v>350</v>
      </c>
      <c r="G1943">
        <f>Table1[[#This Row],[Actual_Sales]]-Table1[[#This Row],[Budget_Sales]]</f>
        <v>171</v>
      </c>
      <c r="H1943" s="5">
        <f>IF(
Table1[[#This Row],[Budget_Sales]]=0,
"",
IF(
Table1[[#This Row],[Budget_Sales]]&gt;0,
(Table1[[#This Row],[Actual_Sales]]-Table1[[#This Row],[Budget_Sales]])/Table1[[#This Row],[Budget_Sales]],
(Table1[[#This Row],[Actual_Sales]]-Table1[[#This Row],[Budget_Sales]])/ABS(Table1[[#This Row],[Budget_Sales]])
)
)</f>
        <v>0.48857142857142855</v>
      </c>
      <c r="I1943" s="5" t="str">
        <f>IF(Table1[[#This Row],[Sales_Var]]&gt;=0,"Above Budget","Below Budget")</f>
        <v>Above Budget</v>
      </c>
      <c r="J1943">
        <f>Table1[[#This Row],[Actual_Sales]]-(Table1[[#This Row],[COGS]]+Table1[[#This Row],[Expenses]])</f>
        <v>164</v>
      </c>
      <c r="K1943">
        <v>120</v>
      </c>
      <c r="L1943">
        <f>Table1[[#This Row],[Actual_Profit]]-Table1[[#This Row],[Budget_Profit]]</f>
        <v>44</v>
      </c>
      <c r="M1943" s="5">
        <f>IF(
Table1[[#This Row],[Budget_Profit]]=0,
"",
IF(
Table1[[#This Row],[Budget_Profit]]&gt;0,
(Table1[[#This Row],[Actual_Profit]]-Table1[[#This Row],[Budget_Profit]])/Table1[[#This Row],[Budget_Profit]],
(Table1[[#This Row],[Actual_Profit]]-Table1[[#This Row],[Budget_Profit]])/ABS(Table1[[#This Row],[Budget_Profit]])
)
)</f>
        <v>0.36666666666666664</v>
      </c>
      <c r="N1943" s="5" t="str">
        <f>IF(Table1[[#This Row],[Profit_Var]]&gt;=0, "Above Budget", "Below Budget")</f>
        <v>Above Budget</v>
      </c>
      <c r="O1943">
        <v>260</v>
      </c>
      <c r="P1943">
        <v>170</v>
      </c>
      <c r="Q1943">
        <f>Table1[[#This Row],[COGS]]-Table1[[#This Row],[Budget_COGS]]</f>
        <v>90</v>
      </c>
      <c r="R1943" s="5">
        <f>IF(
Table1[[#This Row],[Budget_COGS]]=0,
"",
IF(
Table1[[#This Row],[Budget_COGS]]&gt;0,
(Table1[[#This Row],[Budget_COGS]]-Table1[[#This Row],[COGS]]) / Table1[[#This Row],[Budget_COGS]],
(Table1[[#This Row],[Budget_COGS]]-Table1[[#This Row],[COGS]]) / ABS(Table1[[#This Row],[Budget_COGS]])
)
)</f>
        <v>-0.52941176470588236</v>
      </c>
      <c r="S1943" s="5" t="str">
        <f>IF(Table1[[#This Row],[COGS _Var]]&gt;=0, "Above Budget", "Below Budget")</f>
        <v>Above Budget</v>
      </c>
      <c r="T1943">
        <f>Table1[[#This Row],[Actual_Sales]]-Table1[[#This Row],[COGS]]</f>
        <v>261</v>
      </c>
      <c r="U1943">
        <v>180</v>
      </c>
      <c r="V1943">
        <f>Table1[[#This Row],[Gross_Margin]]-Table1[[#This Row],[Budget_Margin]]</f>
        <v>81</v>
      </c>
      <c r="W1943" s="5">
        <f>IF(
Table1[[#This Row],[Budget_Margin]]=0,
"",
IF(
Table1[[#This Row],[Budget_Margin]]&gt;0,
(Table1[[#This Row],[Gross_Margin]]-Table1[[#This Row],[Budget_Margin]]) / Table1[[#This Row],[Budget_Margin]],
(Table1[[#This Row],[Gross_Margin]]-Table1[[#This Row],[Budget_Margin]]) / ABS(Table1[[#This Row],[Budget_Margin]])
)
)</f>
        <v>0.45</v>
      </c>
      <c r="X1943" s="5" t="str">
        <f>IF(Table1[[#This Row],[Margin_Var]]&gt;=0, "Above Budget", "Below Budget")</f>
        <v>Above Budget</v>
      </c>
      <c r="Y1943" s="5">
        <f>IFERROR(Table1[[#This Row],[Gross_Margin]]/Table1[[#This Row],[Actual_Sales]],0)</f>
        <v>0.50095969289827258</v>
      </c>
      <c r="Z1943" s="5">
        <f>Table1[[#This Row],[Actual_Profit]]/Table1[[#This Row],[Actual_Sales]]</f>
        <v>0.31477927063339733</v>
      </c>
      <c r="AA1943">
        <v>97</v>
      </c>
      <c r="AB1943" s="5">
        <f>IFERROR(Table1[[#This Row],[Expenses]]/Table1[[#This Row],[Actual_Sales]],0)</f>
        <v>0.18618042226487524</v>
      </c>
      <c r="AC1943">
        <v>72</v>
      </c>
      <c r="AD1943">
        <v>1559</v>
      </c>
      <c r="AE1943" s="5">
        <f>IFERROR(Table1[[#This Row],[Inventory]]/Table1[[#This Row],[Actual_Sales]],0)</f>
        <v>2.9923224568138194</v>
      </c>
    </row>
    <row r="1944" spans="1:31" x14ac:dyDescent="0.25">
      <c r="A1944">
        <v>1928</v>
      </c>
      <c r="B1944">
        <v>918</v>
      </c>
      <c r="C1944">
        <v>6</v>
      </c>
      <c r="D1944" s="2">
        <v>40483</v>
      </c>
      <c r="E1944">
        <v>197</v>
      </c>
      <c r="F1944">
        <v>150</v>
      </c>
      <c r="G1944">
        <f>Table1[[#This Row],[Actual_Sales]]-Table1[[#This Row],[Budget_Sales]]</f>
        <v>47</v>
      </c>
      <c r="H1944" s="5">
        <f>IF(
Table1[[#This Row],[Budget_Sales]]=0,
"",
IF(
Table1[[#This Row],[Budget_Sales]]&gt;0,
(Table1[[#This Row],[Actual_Sales]]-Table1[[#This Row],[Budget_Sales]])/Table1[[#This Row],[Budget_Sales]],
(Table1[[#This Row],[Actual_Sales]]-Table1[[#This Row],[Budget_Sales]])/ABS(Table1[[#This Row],[Budget_Sales]])
)
)</f>
        <v>0.31333333333333335</v>
      </c>
      <c r="I1944" s="5" t="str">
        <f>IF(Table1[[#This Row],[Sales_Var]]&gt;=0,"Above Budget","Below Budget")</f>
        <v>Above Budget</v>
      </c>
      <c r="J1944">
        <f>Table1[[#This Row],[Actual_Sales]]-(Table1[[#This Row],[COGS]]+Table1[[#This Row],[Expenses]])</f>
        <v>62</v>
      </c>
      <c r="K1944">
        <v>40</v>
      </c>
      <c r="L1944">
        <f>Table1[[#This Row],[Actual_Profit]]-Table1[[#This Row],[Budget_Profit]]</f>
        <v>22</v>
      </c>
      <c r="M1944" s="5">
        <f>IF(
Table1[[#This Row],[Budget_Profit]]=0,
"",
IF(
Table1[[#This Row],[Budget_Profit]]&gt;0,
(Table1[[#This Row],[Actual_Profit]]-Table1[[#This Row],[Budget_Profit]])/Table1[[#This Row],[Budget_Profit]],
(Table1[[#This Row],[Actual_Profit]]-Table1[[#This Row],[Budget_Profit]])/ABS(Table1[[#This Row],[Budget_Profit]])
)
)</f>
        <v>0.55000000000000004</v>
      </c>
      <c r="N1944" s="5" t="str">
        <f>IF(Table1[[#This Row],[Profit_Var]]&gt;=0, "Above Budget", "Below Budget")</f>
        <v>Above Budget</v>
      </c>
      <c r="O1944">
        <v>78</v>
      </c>
      <c r="P1944">
        <v>60</v>
      </c>
      <c r="Q1944">
        <f>Table1[[#This Row],[COGS]]-Table1[[#This Row],[Budget_COGS]]</f>
        <v>18</v>
      </c>
      <c r="R1944" s="5">
        <f>IF(
Table1[[#This Row],[Budget_COGS]]=0,
"",
IF(
Table1[[#This Row],[Budget_COGS]]&gt;0,
(Table1[[#This Row],[Budget_COGS]]-Table1[[#This Row],[COGS]]) / Table1[[#This Row],[Budget_COGS]],
(Table1[[#This Row],[Budget_COGS]]-Table1[[#This Row],[COGS]]) / ABS(Table1[[#This Row],[Budget_COGS]])
)
)</f>
        <v>-0.3</v>
      </c>
      <c r="S1944" s="5" t="str">
        <f>IF(Table1[[#This Row],[COGS _Var]]&gt;=0, "Above Budget", "Below Budget")</f>
        <v>Above Budget</v>
      </c>
      <c r="T1944">
        <f>Table1[[#This Row],[Actual_Sales]]-Table1[[#This Row],[COGS]]</f>
        <v>119</v>
      </c>
      <c r="U1944">
        <v>90</v>
      </c>
      <c r="V1944">
        <f>Table1[[#This Row],[Gross_Margin]]-Table1[[#This Row],[Budget_Margin]]</f>
        <v>29</v>
      </c>
      <c r="W1944" s="5">
        <f>IF(
Table1[[#This Row],[Budget_Margin]]=0,
"",
IF(
Table1[[#This Row],[Budget_Margin]]&gt;0,
(Table1[[#This Row],[Gross_Margin]]-Table1[[#This Row],[Budget_Margin]]) / Table1[[#This Row],[Budget_Margin]],
(Table1[[#This Row],[Gross_Margin]]-Table1[[#This Row],[Budget_Margin]]) / ABS(Table1[[#This Row],[Budget_Margin]])
)
)</f>
        <v>0.32222222222222224</v>
      </c>
      <c r="X1944" s="5" t="str">
        <f>IF(Table1[[#This Row],[Margin_Var]]&gt;=0, "Above Budget", "Below Budget")</f>
        <v>Above Budget</v>
      </c>
      <c r="Y1944" s="5">
        <f>IFERROR(Table1[[#This Row],[Gross_Margin]]/Table1[[#This Row],[Actual_Sales]],0)</f>
        <v>0.60406091370558379</v>
      </c>
      <c r="Z1944" s="5">
        <f>Table1[[#This Row],[Actual_Profit]]/Table1[[#This Row],[Actual_Sales]]</f>
        <v>0.31472081218274112</v>
      </c>
      <c r="AA1944">
        <v>57</v>
      </c>
      <c r="AB1944" s="5">
        <f>IFERROR(Table1[[#This Row],[Expenses]]/Table1[[#This Row],[Actual_Sales]],0)</f>
        <v>0.28934010152284262</v>
      </c>
      <c r="AC1944">
        <v>25</v>
      </c>
      <c r="AD1944">
        <v>798</v>
      </c>
      <c r="AE1944" s="5">
        <f>IFERROR(Table1[[#This Row],[Inventory]]/Table1[[#This Row],[Actual_Sales]],0)</f>
        <v>4.0507614213197973</v>
      </c>
    </row>
    <row r="1945" spans="1:31" x14ac:dyDescent="0.25">
      <c r="A1945">
        <v>1804</v>
      </c>
      <c r="B1945">
        <v>330</v>
      </c>
      <c r="C1945">
        <v>11</v>
      </c>
      <c r="D1945" s="2">
        <v>40483</v>
      </c>
      <c r="E1945">
        <v>197</v>
      </c>
      <c r="F1945">
        <v>160</v>
      </c>
      <c r="G1945">
        <f>Table1[[#This Row],[Actual_Sales]]-Table1[[#This Row],[Budget_Sales]]</f>
        <v>37</v>
      </c>
      <c r="H1945" s="5">
        <f>IF(
Table1[[#This Row],[Budget_Sales]]=0,
"",
IF(
Table1[[#This Row],[Budget_Sales]]&gt;0,
(Table1[[#This Row],[Actual_Sales]]-Table1[[#This Row],[Budget_Sales]])/Table1[[#This Row],[Budget_Sales]],
(Table1[[#This Row],[Actual_Sales]]-Table1[[#This Row],[Budget_Sales]])/ABS(Table1[[#This Row],[Budget_Sales]])
)
)</f>
        <v>0.23125000000000001</v>
      </c>
      <c r="I1945" s="5" t="str">
        <f>IF(Table1[[#This Row],[Sales_Var]]&gt;=0,"Above Budget","Below Budget")</f>
        <v>Above Budget</v>
      </c>
      <c r="J1945">
        <f>Table1[[#This Row],[Actual_Sales]]-(Table1[[#This Row],[COGS]]+Table1[[#This Row],[Expenses]])</f>
        <v>62</v>
      </c>
      <c r="K1945">
        <v>60</v>
      </c>
      <c r="L1945">
        <f>Table1[[#This Row],[Actual_Profit]]-Table1[[#This Row],[Budget_Profit]]</f>
        <v>2</v>
      </c>
      <c r="M1945" s="5">
        <f>IF(
Table1[[#This Row],[Budget_Profit]]=0,
"",
IF(
Table1[[#This Row],[Budget_Profit]]&gt;0,
(Table1[[#This Row],[Actual_Profit]]-Table1[[#This Row],[Budget_Profit]])/Table1[[#This Row],[Budget_Profit]],
(Table1[[#This Row],[Actual_Profit]]-Table1[[#This Row],[Budget_Profit]])/ABS(Table1[[#This Row],[Budget_Profit]])
)
)</f>
        <v>3.3333333333333333E-2</v>
      </c>
      <c r="N1945" s="5" t="str">
        <f>IF(Table1[[#This Row],[Profit_Var]]&gt;=0, "Above Budget", "Below Budget")</f>
        <v>Above Budget</v>
      </c>
      <c r="O1945">
        <v>78</v>
      </c>
      <c r="P1945">
        <v>60</v>
      </c>
      <c r="Q1945">
        <f>Table1[[#This Row],[COGS]]-Table1[[#This Row],[Budget_COGS]]</f>
        <v>18</v>
      </c>
      <c r="R1945" s="5">
        <f>IF(
Table1[[#This Row],[Budget_COGS]]=0,
"",
IF(
Table1[[#This Row],[Budget_COGS]]&gt;0,
(Table1[[#This Row],[Budget_COGS]]-Table1[[#This Row],[COGS]]) / Table1[[#This Row],[Budget_COGS]],
(Table1[[#This Row],[Budget_COGS]]-Table1[[#This Row],[COGS]]) / ABS(Table1[[#This Row],[Budget_COGS]])
)
)</f>
        <v>-0.3</v>
      </c>
      <c r="S1945" s="5" t="str">
        <f>IF(Table1[[#This Row],[COGS _Var]]&gt;=0, "Above Budget", "Below Budget")</f>
        <v>Above Budget</v>
      </c>
      <c r="T1945">
        <f>Table1[[#This Row],[Actual_Sales]]-Table1[[#This Row],[COGS]]</f>
        <v>119</v>
      </c>
      <c r="U1945">
        <v>100</v>
      </c>
      <c r="V1945">
        <f>Table1[[#This Row],[Gross_Margin]]-Table1[[#This Row],[Budget_Margin]]</f>
        <v>19</v>
      </c>
      <c r="W1945" s="5">
        <f>IF(
Table1[[#This Row],[Budget_Margin]]=0,
"",
IF(
Table1[[#This Row],[Budget_Margin]]&gt;0,
(Table1[[#This Row],[Gross_Margin]]-Table1[[#This Row],[Budget_Margin]]) / Table1[[#This Row],[Budget_Margin]],
(Table1[[#This Row],[Gross_Margin]]-Table1[[#This Row],[Budget_Margin]]) / ABS(Table1[[#This Row],[Budget_Margin]])
)
)</f>
        <v>0.19</v>
      </c>
      <c r="X1945" s="5" t="str">
        <f>IF(Table1[[#This Row],[Margin_Var]]&gt;=0, "Above Budget", "Below Budget")</f>
        <v>Above Budget</v>
      </c>
      <c r="Y1945" s="5">
        <f>IFERROR(Table1[[#This Row],[Gross_Margin]]/Table1[[#This Row],[Actual_Sales]],0)</f>
        <v>0.60406091370558379</v>
      </c>
      <c r="Z1945" s="5">
        <f>Table1[[#This Row],[Actual_Profit]]/Table1[[#This Row],[Actual_Sales]]</f>
        <v>0.31472081218274112</v>
      </c>
      <c r="AA1945">
        <v>57</v>
      </c>
      <c r="AB1945" s="5">
        <f>IFERROR(Table1[[#This Row],[Expenses]]/Table1[[#This Row],[Actual_Sales]],0)</f>
        <v>0.28934010152284262</v>
      </c>
      <c r="AC1945">
        <v>25</v>
      </c>
      <c r="AD1945">
        <v>798</v>
      </c>
      <c r="AE1945" s="5">
        <f>IFERROR(Table1[[#This Row],[Inventory]]/Table1[[#This Row],[Actual_Sales]],0)</f>
        <v>4.0507614213197973</v>
      </c>
    </row>
    <row r="1946" spans="1:31" x14ac:dyDescent="0.25">
      <c r="A1946">
        <v>1944</v>
      </c>
      <c r="B1946">
        <v>971</v>
      </c>
      <c r="C1946">
        <v>12</v>
      </c>
      <c r="D1946" s="2">
        <v>40483</v>
      </c>
      <c r="E1946">
        <v>197</v>
      </c>
      <c r="F1946">
        <v>140</v>
      </c>
      <c r="G1946">
        <f>Table1[[#This Row],[Actual_Sales]]-Table1[[#This Row],[Budget_Sales]]</f>
        <v>57</v>
      </c>
      <c r="H1946" s="5">
        <f>IF(
Table1[[#This Row],[Budget_Sales]]=0,
"",
IF(
Table1[[#This Row],[Budget_Sales]]&gt;0,
(Table1[[#This Row],[Actual_Sales]]-Table1[[#This Row],[Budget_Sales]])/Table1[[#This Row],[Budget_Sales]],
(Table1[[#This Row],[Actual_Sales]]-Table1[[#This Row],[Budget_Sales]])/ABS(Table1[[#This Row],[Budget_Sales]])
)
)</f>
        <v>0.40714285714285714</v>
      </c>
      <c r="I1946" s="5" t="str">
        <f>IF(Table1[[#This Row],[Sales_Var]]&gt;=0,"Above Budget","Below Budget")</f>
        <v>Above Budget</v>
      </c>
      <c r="J1946">
        <f>Table1[[#This Row],[Actual_Sales]]-(Table1[[#This Row],[COGS]]+Table1[[#This Row],[Expenses]])</f>
        <v>62</v>
      </c>
      <c r="K1946">
        <v>50</v>
      </c>
      <c r="L1946">
        <f>Table1[[#This Row],[Actual_Profit]]-Table1[[#This Row],[Budget_Profit]]</f>
        <v>12</v>
      </c>
      <c r="M1946" s="5">
        <f>IF(
Table1[[#This Row],[Budget_Profit]]=0,
"",
IF(
Table1[[#This Row],[Budget_Profit]]&gt;0,
(Table1[[#This Row],[Actual_Profit]]-Table1[[#This Row],[Budget_Profit]])/Table1[[#This Row],[Budget_Profit]],
(Table1[[#This Row],[Actual_Profit]]-Table1[[#This Row],[Budget_Profit]])/ABS(Table1[[#This Row],[Budget_Profit]])
)
)</f>
        <v>0.24</v>
      </c>
      <c r="N1946" s="5" t="str">
        <f>IF(Table1[[#This Row],[Profit_Var]]&gt;=0, "Above Budget", "Below Budget")</f>
        <v>Above Budget</v>
      </c>
      <c r="O1946">
        <v>78</v>
      </c>
      <c r="P1946">
        <v>50</v>
      </c>
      <c r="Q1946">
        <f>Table1[[#This Row],[COGS]]-Table1[[#This Row],[Budget_COGS]]</f>
        <v>28</v>
      </c>
      <c r="R1946" s="5">
        <f>IF(
Table1[[#This Row],[Budget_COGS]]=0,
"",
IF(
Table1[[#This Row],[Budget_COGS]]&gt;0,
(Table1[[#This Row],[Budget_COGS]]-Table1[[#This Row],[COGS]]) / Table1[[#This Row],[Budget_COGS]],
(Table1[[#This Row],[Budget_COGS]]-Table1[[#This Row],[COGS]]) / ABS(Table1[[#This Row],[Budget_COGS]])
)
)</f>
        <v>-0.56000000000000005</v>
      </c>
      <c r="S1946" s="5" t="str">
        <f>IF(Table1[[#This Row],[COGS _Var]]&gt;=0, "Above Budget", "Below Budget")</f>
        <v>Above Budget</v>
      </c>
      <c r="T1946">
        <f>Table1[[#This Row],[Actual_Sales]]-Table1[[#This Row],[COGS]]</f>
        <v>119</v>
      </c>
      <c r="U1946">
        <v>90</v>
      </c>
      <c r="V1946">
        <f>Table1[[#This Row],[Gross_Margin]]-Table1[[#This Row],[Budget_Margin]]</f>
        <v>29</v>
      </c>
      <c r="W1946" s="5">
        <f>IF(
Table1[[#This Row],[Budget_Margin]]=0,
"",
IF(
Table1[[#This Row],[Budget_Margin]]&gt;0,
(Table1[[#This Row],[Gross_Margin]]-Table1[[#This Row],[Budget_Margin]]) / Table1[[#This Row],[Budget_Margin]],
(Table1[[#This Row],[Gross_Margin]]-Table1[[#This Row],[Budget_Margin]]) / ABS(Table1[[#This Row],[Budget_Margin]])
)
)</f>
        <v>0.32222222222222224</v>
      </c>
      <c r="X1946" s="5" t="str">
        <f>IF(Table1[[#This Row],[Margin_Var]]&gt;=0, "Above Budget", "Below Budget")</f>
        <v>Above Budget</v>
      </c>
      <c r="Y1946" s="5">
        <f>IFERROR(Table1[[#This Row],[Gross_Margin]]/Table1[[#This Row],[Actual_Sales]],0)</f>
        <v>0.60406091370558379</v>
      </c>
      <c r="Z1946" s="5">
        <f>Table1[[#This Row],[Actual_Profit]]/Table1[[#This Row],[Actual_Sales]]</f>
        <v>0.31472081218274112</v>
      </c>
      <c r="AA1946">
        <v>57</v>
      </c>
      <c r="AB1946" s="5">
        <f>IFERROR(Table1[[#This Row],[Expenses]]/Table1[[#This Row],[Actual_Sales]],0)</f>
        <v>0.28934010152284262</v>
      </c>
      <c r="AC1946">
        <v>25</v>
      </c>
      <c r="AD1946">
        <v>798</v>
      </c>
      <c r="AE1946" s="5">
        <f>IFERROR(Table1[[#This Row],[Inventory]]/Table1[[#This Row],[Actual_Sales]],0)</f>
        <v>4.0507614213197973</v>
      </c>
    </row>
    <row r="1947" spans="1:31" x14ac:dyDescent="0.25">
      <c r="A1947">
        <v>2995</v>
      </c>
      <c r="B1947">
        <v>918</v>
      </c>
      <c r="C1947">
        <v>3</v>
      </c>
      <c r="D1947" s="2">
        <v>40664</v>
      </c>
      <c r="E1947">
        <v>70</v>
      </c>
      <c r="F1947">
        <v>80</v>
      </c>
      <c r="G1947">
        <f>Table1[[#This Row],[Actual_Sales]]-Table1[[#This Row],[Budget_Sales]]</f>
        <v>-10</v>
      </c>
      <c r="H1947" s="5">
        <f>IF(
Table1[[#This Row],[Budget_Sales]]=0,
"",
IF(
Table1[[#This Row],[Budget_Sales]]&gt;0,
(Table1[[#This Row],[Actual_Sales]]-Table1[[#This Row],[Budget_Sales]])/Table1[[#This Row],[Budget_Sales]],
(Table1[[#This Row],[Actual_Sales]]-Table1[[#This Row],[Budget_Sales]])/ABS(Table1[[#This Row],[Budget_Sales]])
)
)</f>
        <v>-0.125</v>
      </c>
      <c r="I1947" s="5" t="str">
        <f>IF(Table1[[#This Row],[Sales_Var]]&gt;=0,"Above Budget","Below Budget")</f>
        <v>Below Budget</v>
      </c>
      <c r="J1947">
        <f>Table1[[#This Row],[Actual_Sales]]-(Table1[[#This Row],[COGS]]+Table1[[#This Row],[Expenses]])</f>
        <v>22</v>
      </c>
      <c r="K1947">
        <v>40</v>
      </c>
      <c r="L1947">
        <f>Table1[[#This Row],[Actual_Profit]]-Table1[[#This Row],[Budget_Profit]]</f>
        <v>-18</v>
      </c>
      <c r="M1947" s="5">
        <f>IF(
Table1[[#This Row],[Budget_Profit]]=0,
"",
IF(
Table1[[#This Row],[Budget_Profit]]&gt;0,
(Table1[[#This Row],[Actual_Profit]]-Table1[[#This Row],[Budget_Profit]])/Table1[[#This Row],[Budget_Profit]],
(Table1[[#This Row],[Actual_Profit]]-Table1[[#This Row],[Budget_Profit]])/ABS(Table1[[#This Row],[Budget_Profit]])
)
)</f>
        <v>-0.45</v>
      </c>
      <c r="N1947" s="5" t="str">
        <f>IF(Table1[[#This Row],[Profit_Var]]&gt;=0, "Above Budget", "Below Budget")</f>
        <v>Below Budget</v>
      </c>
      <c r="O1947">
        <v>29</v>
      </c>
      <c r="P1947">
        <v>30</v>
      </c>
      <c r="Q1947">
        <f>Table1[[#This Row],[COGS]]-Table1[[#This Row],[Budget_COGS]]</f>
        <v>-1</v>
      </c>
      <c r="R1947" s="5">
        <f>IF(
Table1[[#This Row],[Budget_COGS]]=0,
"",
IF(
Table1[[#This Row],[Budget_COGS]]&gt;0,
(Table1[[#This Row],[Budget_COGS]]-Table1[[#This Row],[COGS]]) / Table1[[#This Row],[Budget_COGS]],
(Table1[[#This Row],[Budget_COGS]]-Table1[[#This Row],[COGS]]) / ABS(Table1[[#This Row],[Budget_COGS]])
)
)</f>
        <v>3.3333333333333333E-2</v>
      </c>
      <c r="S1947" s="5" t="str">
        <f>IF(Table1[[#This Row],[COGS _Var]]&gt;=0, "Above Budget", "Below Budget")</f>
        <v>Below Budget</v>
      </c>
      <c r="T1947">
        <f>Table1[[#This Row],[Actual_Sales]]-Table1[[#This Row],[COGS]]</f>
        <v>41</v>
      </c>
      <c r="U1947">
        <v>50</v>
      </c>
      <c r="V1947">
        <f>Table1[[#This Row],[Gross_Margin]]-Table1[[#This Row],[Budget_Margin]]</f>
        <v>-9</v>
      </c>
      <c r="W1947" s="5">
        <f>IF(
Table1[[#This Row],[Budget_Margin]]=0,
"",
IF(
Table1[[#This Row],[Budget_Margin]]&gt;0,
(Table1[[#This Row],[Gross_Margin]]-Table1[[#This Row],[Budget_Margin]]) / Table1[[#This Row],[Budget_Margin]],
(Table1[[#This Row],[Gross_Margin]]-Table1[[#This Row],[Budget_Margin]]) / ABS(Table1[[#This Row],[Budget_Margin]])
)
)</f>
        <v>-0.18</v>
      </c>
      <c r="X1947" s="5" t="str">
        <f>IF(Table1[[#This Row],[Margin_Var]]&gt;=0, "Above Budget", "Below Budget")</f>
        <v>Below Budget</v>
      </c>
      <c r="Y1947" s="5">
        <f>IFERROR(Table1[[#This Row],[Gross_Margin]]/Table1[[#This Row],[Actual_Sales]],0)</f>
        <v>0.58571428571428574</v>
      </c>
      <c r="Z1947" s="5">
        <f>Table1[[#This Row],[Actual_Profit]]/Table1[[#This Row],[Actual_Sales]]</f>
        <v>0.31428571428571428</v>
      </c>
      <c r="AA1947">
        <v>19</v>
      </c>
      <c r="AB1947" s="5">
        <f>IFERROR(Table1[[#This Row],[Expenses]]/Table1[[#This Row],[Actual_Sales]],0)</f>
        <v>0.27142857142857141</v>
      </c>
      <c r="AC1947">
        <v>8</v>
      </c>
      <c r="AD1947">
        <v>835</v>
      </c>
      <c r="AE1947" s="5">
        <f>IFERROR(Table1[[#This Row],[Inventory]]/Table1[[#This Row],[Actual_Sales]],0)</f>
        <v>11.928571428571429</v>
      </c>
    </row>
    <row r="1948" spans="1:31" x14ac:dyDescent="0.25">
      <c r="A1948">
        <v>2969</v>
      </c>
      <c r="B1948">
        <v>774</v>
      </c>
      <c r="C1948">
        <v>11</v>
      </c>
      <c r="D1948" s="2">
        <v>40664</v>
      </c>
      <c r="E1948">
        <v>70</v>
      </c>
      <c r="F1948">
        <v>70</v>
      </c>
      <c r="G1948">
        <f>Table1[[#This Row],[Actual_Sales]]-Table1[[#This Row],[Budget_Sales]]</f>
        <v>0</v>
      </c>
      <c r="H1948" s="5">
        <f>IF(
Table1[[#This Row],[Budget_Sales]]=0,
"",
IF(
Table1[[#This Row],[Budget_Sales]]&gt;0,
(Table1[[#This Row],[Actual_Sales]]-Table1[[#This Row],[Budget_Sales]])/Table1[[#This Row],[Budget_Sales]],
(Table1[[#This Row],[Actual_Sales]]-Table1[[#This Row],[Budget_Sales]])/ABS(Table1[[#This Row],[Budget_Sales]])
)
)</f>
        <v>0</v>
      </c>
      <c r="I1948" s="5" t="str">
        <f>IF(Table1[[#This Row],[Sales_Var]]&gt;=0,"Above Budget","Below Budget")</f>
        <v>Above Budget</v>
      </c>
      <c r="J1948">
        <f>Table1[[#This Row],[Actual_Sales]]-(Table1[[#This Row],[COGS]]+Table1[[#This Row],[Expenses]])</f>
        <v>22</v>
      </c>
      <c r="K1948">
        <v>30</v>
      </c>
      <c r="L1948">
        <f>Table1[[#This Row],[Actual_Profit]]-Table1[[#This Row],[Budget_Profit]]</f>
        <v>-8</v>
      </c>
      <c r="M1948" s="5">
        <f>IF(
Table1[[#This Row],[Budget_Profit]]=0,
"",
IF(
Table1[[#This Row],[Budget_Profit]]&gt;0,
(Table1[[#This Row],[Actual_Profit]]-Table1[[#This Row],[Budget_Profit]])/Table1[[#This Row],[Budget_Profit]],
(Table1[[#This Row],[Actual_Profit]]-Table1[[#This Row],[Budget_Profit]])/ABS(Table1[[#This Row],[Budget_Profit]])
)
)</f>
        <v>-0.26666666666666666</v>
      </c>
      <c r="N1948" s="5" t="str">
        <f>IF(Table1[[#This Row],[Profit_Var]]&gt;=0, "Above Budget", "Below Budget")</f>
        <v>Below Budget</v>
      </c>
      <c r="O1948">
        <v>29</v>
      </c>
      <c r="P1948">
        <v>30</v>
      </c>
      <c r="Q1948">
        <f>Table1[[#This Row],[COGS]]-Table1[[#This Row],[Budget_COGS]]</f>
        <v>-1</v>
      </c>
      <c r="R1948" s="5">
        <f>IF(
Table1[[#This Row],[Budget_COGS]]=0,
"",
IF(
Table1[[#This Row],[Budget_COGS]]&gt;0,
(Table1[[#This Row],[Budget_COGS]]-Table1[[#This Row],[COGS]]) / Table1[[#This Row],[Budget_COGS]],
(Table1[[#This Row],[Budget_COGS]]-Table1[[#This Row],[COGS]]) / ABS(Table1[[#This Row],[Budget_COGS]])
)
)</f>
        <v>3.3333333333333333E-2</v>
      </c>
      <c r="S1948" s="5" t="str">
        <f>IF(Table1[[#This Row],[COGS _Var]]&gt;=0, "Above Budget", "Below Budget")</f>
        <v>Below Budget</v>
      </c>
      <c r="T1948">
        <f>Table1[[#This Row],[Actual_Sales]]-Table1[[#This Row],[COGS]]</f>
        <v>41</v>
      </c>
      <c r="U1948">
        <v>40</v>
      </c>
      <c r="V1948">
        <f>Table1[[#This Row],[Gross_Margin]]-Table1[[#This Row],[Budget_Margin]]</f>
        <v>1</v>
      </c>
      <c r="W1948" s="5">
        <f>IF(
Table1[[#This Row],[Budget_Margin]]=0,
"",
IF(
Table1[[#This Row],[Budget_Margin]]&gt;0,
(Table1[[#This Row],[Gross_Margin]]-Table1[[#This Row],[Budget_Margin]]) / Table1[[#This Row],[Budget_Margin]],
(Table1[[#This Row],[Gross_Margin]]-Table1[[#This Row],[Budget_Margin]]) / ABS(Table1[[#This Row],[Budget_Margin]])
)
)</f>
        <v>2.5000000000000001E-2</v>
      </c>
      <c r="X1948" s="5" t="str">
        <f>IF(Table1[[#This Row],[Margin_Var]]&gt;=0, "Above Budget", "Below Budget")</f>
        <v>Above Budget</v>
      </c>
      <c r="Y1948" s="5">
        <f>IFERROR(Table1[[#This Row],[Gross_Margin]]/Table1[[#This Row],[Actual_Sales]],0)</f>
        <v>0.58571428571428574</v>
      </c>
      <c r="Z1948" s="5">
        <f>Table1[[#This Row],[Actual_Profit]]/Table1[[#This Row],[Actual_Sales]]</f>
        <v>0.31428571428571428</v>
      </c>
      <c r="AA1948">
        <v>19</v>
      </c>
      <c r="AB1948" s="5">
        <f>IFERROR(Table1[[#This Row],[Expenses]]/Table1[[#This Row],[Actual_Sales]],0)</f>
        <v>0.27142857142857141</v>
      </c>
      <c r="AC1948">
        <v>8</v>
      </c>
      <c r="AD1948">
        <v>835</v>
      </c>
      <c r="AE1948" s="5">
        <f>IFERROR(Table1[[#This Row],[Inventory]]/Table1[[#This Row],[Actual_Sales]],0)</f>
        <v>11.928571428571429</v>
      </c>
    </row>
    <row r="1949" spans="1:31" x14ac:dyDescent="0.25">
      <c r="A1949">
        <v>3975</v>
      </c>
      <c r="B1949">
        <v>561</v>
      </c>
      <c r="C1949">
        <v>10</v>
      </c>
      <c r="D1949" s="2">
        <v>40848</v>
      </c>
      <c r="E1949">
        <v>175</v>
      </c>
      <c r="F1949">
        <v>110</v>
      </c>
      <c r="G1949">
        <f>Table1[[#This Row],[Actual_Sales]]-Table1[[#This Row],[Budget_Sales]]</f>
        <v>65</v>
      </c>
      <c r="H1949" s="5">
        <f>IF(
Table1[[#This Row],[Budget_Sales]]=0,
"",
IF(
Table1[[#This Row],[Budget_Sales]]&gt;0,
(Table1[[#This Row],[Actual_Sales]]-Table1[[#This Row],[Budget_Sales]])/Table1[[#This Row],[Budget_Sales]],
(Table1[[#This Row],[Actual_Sales]]-Table1[[#This Row],[Budget_Sales]])/ABS(Table1[[#This Row],[Budget_Sales]])
)
)</f>
        <v>0.59090909090909094</v>
      </c>
      <c r="I1949" s="5" t="str">
        <f>IF(Table1[[#This Row],[Sales_Var]]&gt;=0,"Above Budget","Below Budget")</f>
        <v>Above Budget</v>
      </c>
      <c r="J1949">
        <f>Table1[[#This Row],[Actual_Sales]]-(Table1[[#This Row],[COGS]]+Table1[[#This Row],[Expenses]])</f>
        <v>55</v>
      </c>
      <c r="K1949">
        <v>30</v>
      </c>
      <c r="L1949">
        <f>Table1[[#This Row],[Actual_Profit]]-Table1[[#This Row],[Budget_Profit]]</f>
        <v>25</v>
      </c>
      <c r="M1949" s="5">
        <f>IF(
Table1[[#This Row],[Budget_Profit]]=0,
"",
IF(
Table1[[#This Row],[Budget_Profit]]&gt;0,
(Table1[[#This Row],[Actual_Profit]]-Table1[[#This Row],[Budget_Profit]])/Table1[[#This Row],[Budget_Profit]],
(Table1[[#This Row],[Actual_Profit]]-Table1[[#This Row],[Budget_Profit]])/ABS(Table1[[#This Row],[Budget_Profit]])
)
)</f>
        <v>0.83333333333333337</v>
      </c>
      <c r="N1949" s="5" t="str">
        <f>IF(Table1[[#This Row],[Profit_Var]]&gt;=0, "Above Budget", "Below Budget")</f>
        <v>Above Budget</v>
      </c>
      <c r="O1949">
        <v>75</v>
      </c>
      <c r="P1949">
        <v>50</v>
      </c>
      <c r="Q1949">
        <f>Table1[[#This Row],[COGS]]-Table1[[#This Row],[Budget_COGS]]</f>
        <v>25</v>
      </c>
      <c r="R1949" s="5">
        <f>IF(
Table1[[#This Row],[Budget_COGS]]=0,
"",
IF(
Table1[[#This Row],[Budget_COGS]]&gt;0,
(Table1[[#This Row],[Budget_COGS]]-Table1[[#This Row],[COGS]]) / Table1[[#This Row],[Budget_COGS]],
(Table1[[#This Row],[Budget_COGS]]-Table1[[#This Row],[COGS]]) / ABS(Table1[[#This Row],[Budget_COGS]])
)
)</f>
        <v>-0.5</v>
      </c>
      <c r="S1949" s="5" t="str">
        <f>IF(Table1[[#This Row],[COGS _Var]]&gt;=0, "Above Budget", "Below Budget")</f>
        <v>Above Budget</v>
      </c>
      <c r="T1949">
        <f>Table1[[#This Row],[Actual_Sales]]-Table1[[#This Row],[COGS]]</f>
        <v>100</v>
      </c>
      <c r="U1949">
        <v>60</v>
      </c>
      <c r="V1949">
        <f>Table1[[#This Row],[Gross_Margin]]-Table1[[#This Row],[Budget_Margin]]</f>
        <v>40</v>
      </c>
      <c r="W1949" s="5">
        <f>IF(
Table1[[#This Row],[Budget_Margin]]=0,
"",
IF(
Table1[[#This Row],[Budget_Margin]]&gt;0,
(Table1[[#This Row],[Gross_Margin]]-Table1[[#This Row],[Budget_Margin]]) / Table1[[#This Row],[Budget_Margin]],
(Table1[[#This Row],[Gross_Margin]]-Table1[[#This Row],[Budget_Margin]]) / ABS(Table1[[#This Row],[Budget_Margin]])
)
)</f>
        <v>0.66666666666666663</v>
      </c>
      <c r="X1949" s="5" t="str">
        <f>IF(Table1[[#This Row],[Margin_Var]]&gt;=0, "Above Budget", "Below Budget")</f>
        <v>Above Budget</v>
      </c>
      <c r="Y1949" s="5">
        <f>IFERROR(Table1[[#This Row],[Gross_Margin]]/Table1[[#This Row],[Actual_Sales]],0)</f>
        <v>0.5714285714285714</v>
      </c>
      <c r="Z1949" s="5">
        <f>Table1[[#This Row],[Actual_Profit]]/Table1[[#This Row],[Actual_Sales]]</f>
        <v>0.31428571428571428</v>
      </c>
      <c r="AA1949">
        <v>45</v>
      </c>
      <c r="AB1949" s="5">
        <f>IFERROR(Table1[[#This Row],[Expenses]]/Table1[[#This Row],[Actual_Sales]],0)</f>
        <v>0.25714285714285712</v>
      </c>
      <c r="AC1949">
        <v>23</v>
      </c>
      <c r="AD1949">
        <v>1063</v>
      </c>
      <c r="AE1949" s="5">
        <f>IFERROR(Table1[[#This Row],[Inventory]]/Table1[[#This Row],[Actual_Sales]],0)</f>
        <v>6.0742857142857138</v>
      </c>
    </row>
    <row r="1950" spans="1:31" x14ac:dyDescent="0.25">
      <c r="A1950">
        <v>3246</v>
      </c>
      <c r="B1950">
        <v>435</v>
      </c>
      <c r="C1950">
        <v>5</v>
      </c>
      <c r="D1950" s="2">
        <v>40725</v>
      </c>
      <c r="E1950">
        <v>105</v>
      </c>
      <c r="F1950">
        <v>100</v>
      </c>
      <c r="G1950">
        <f>Table1[[#This Row],[Actual_Sales]]-Table1[[#This Row],[Budget_Sales]]</f>
        <v>5</v>
      </c>
      <c r="H1950" s="5">
        <f>IF(
Table1[[#This Row],[Budget_Sales]]=0,
"",
IF(
Table1[[#This Row],[Budget_Sales]]&gt;0,
(Table1[[#This Row],[Actual_Sales]]-Table1[[#This Row],[Budget_Sales]])/Table1[[#This Row],[Budget_Sales]],
(Table1[[#This Row],[Actual_Sales]]-Table1[[#This Row],[Budget_Sales]])/ABS(Table1[[#This Row],[Budget_Sales]])
)
)</f>
        <v>0.05</v>
      </c>
      <c r="I1950" s="5" t="str">
        <f>IF(Table1[[#This Row],[Sales_Var]]&gt;=0,"Above Budget","Below Budget")</f>
        <v>Above Budget</v>
      </c>
      <c r="J1950">
        <f>Table1[[#This Row],[Actual_Sales]]-(Table1[[#This Row],[COGS]]+Table1[[#This Row],[Expenses]])</f>
        <v>33</v>
      </c>
      <c r="K1950">
        <v>40</v>
      </c>
      <c r="L1950">
        <f>Table1[[#This Row],[Actual_Profit]]-Table1[[#This Row],[Budget_Profit]]</f>
        <v>-7</v>
      </c>
      <c r="M1950" s="5">
        <f>IF(
Table1[[#This Row],[Budget_Profit]]=0,
"",
IF(
Table1[[#This Row],[Budget_Profit]]&gt;0,
(Table1[[#This Row],[Actual_Profit]]-Table1[[#This Row],[Budget_Profit]])/Table1[[#This Row],[Budget_Profit]],
(Table1[[#This Row],[Actual_Profit]]-Table1[[#This Row],[Budget_Profit]])/ABS(Table1[[#This Row],[Budget_Profit]])
)
)</f>
        <v>-0.17499999999999999</v>
      </c>
      <c r="N1950" s="5" t="str">
        <f>IF(Table1[[#This Row],[Profit_Var]]&gt;=0, "Above Budget", "Below Budget")</f>
        <v>Below Budget</v>
      </c>
      <c r="O1950">
        <v>46</v>
      </c>
      <c r="P1950">
        <v>40</v>
      </c>
      <c r="Q1950">
        <f>Table1[[#This Row],[COGS]]-Table1[[#This Row],[Budget_COGS]]</f>
        <v>6</v>
      </c>
      <c r="R1950" s="5">
        <f>IF(
Table1[[#This Row],[Budget_COGS]]=0,
"",
IF(
Table1[[#This Row],[Budget_COGS]]&gt;0,
(Table1[[#This Row],[Budget_COGS]]-Table1[[#This Row],[COGS]]) / Table1[[#This Row],[Budget_COGS]],
(Table1[[#This Row],[Budget_COGS]]-Table1[[#This Row],[COGS]]) / ABS(Table1[[#This Row],[Budget_COGS]])
)
)</f>
        <v>-0.15</v>
      </c>
      <c r="S1950" s="5" t="str">
        <f>IF(Table1[[#This Row],[COGS _Var]]&gt;=0, "Above Budget", "Below Budget")</f>
        <v>Above Budget</v>
      </c>
      <c r="T1950">
        <f>Table1[[#This Row],[Actual_Sales]]-Table1[[#This Row],[COGS]]</f>
        <v>59</v>
      </c>
      <c r="U1950">
        <v>60</v>
      </c>
      <c r="V1950">
        <f>Table1[[#This Row],[Gross_Margin]]-Table1[[#This Row],[Budget_Margin]]</f>
        <v>-1</v>
      </c>
      <c r="W1950" s="5">
        <f>IF(
Table1[[#This Row],[Budget_Margin]]=0,
"",
IF(
Table1[[#This Row],[Budget_Margin]]&gt;0,
(Table1[[#This Row],[Gross_Margin]]-Table1[[#This Row],[Budget_Margin]]) / Table1[[#This Row],[Budget_Margin]],
(Table1[[#This Row],[Gross_Margin]]-Table1[[#This Row],[Budget_Margin]]) / ABS(Table1[[#This Row],[Budget_Margin]])
)
)</f>
        <v>-1.6666666666666666E-2</v>
      </c>
      <c r="X1950" s="5" t="str">
        <f>IF(Table1[[#This Row],[Margin_Var]]&gt;=0, "Above Budget", "Below Budget")</f>
        <v>Below Budget</v>
      </c>
      <c r="Y1950" s="5">
        <f>IFERROR(Table1[[#This Row],[Gross_Margin]]/Table1[[#This Row],[Actual_Sales]],0)</f>
        <v>0.56190476190476191</v>
      </c>
      <c r="Z1950" s="5">
        <f>Table1[[#This Row],[Actual_Profit]]/Table1[[#This Row],[Actual_Sales]]</f>
        <v>0.31428571428571428</v>
      </c>
      <c r="AA1950">
        <v>26</v>
      </c>
      <c r="AB1950" s="5">
        <f>IFERROR(Table1[[#This Row],[Expenses]]/Table1[[#This Row],[Actual_Sales]],0)</f>
        <v>0.24761904761904763</v>
      </c>
      <c r="AC1950">
        <v>15</v>
      </c>
      <c r="AD1950">
        <v>587</v>
      </c>
      <c r="AE1950" s="5">
        <f>IFERROR(Table1[[#This Row],[Inventory]]/Table1[[#This Row],[Actual_Sales]],0)</f>
        <v>5.5904761904761902</v>
      </c>
    </row>
    <row r="1951" spans="1:31" x14ac:dyDescent="0.25">
      <c r="A1951">
        <v>3223</v>
      </c>
      <c r="B1951">
        <v>337</v>
      </c>
      <c r="C1951">
        <v>8</v>
      </c>
      <c r="D1951" s="2">
        <v>40725</v>
      </c>
      <c r="E1951">
        <v>105</v>
      </c>
      <c r="F1951">
        <v>100</v>
      </c>
      <c r="G1951">
        <f>Table1[[#This Row],[Actual_Sales]]-Table1[[#This Row],[Budget_Sales]]</f>
        <v>5</v>
      </c>
      <c r="H1951" s="5">
        <f>IF(
Table1[[#This Row],[Budget_Sales]]=0,
"",
IF(
Table1[[#This Row],[Budget_Sales]]&gt;0,
(Table1[[#This Row],[Actual_Sales]]-Table1[[#This Row],[Budget_Sales]])/Table1[[#This Row],[Budget_Sales]],
(Table1[[#This Row],[Actual_Sales]]-Table1[[#This Row],[Budget_Sales]])/ABS(Table1[[#This Row],[Budget_Sales]])
)
)</f>
        <v>0.05</v>
      </c>
      <c r="I1951" s="5" t="str">
        <f>IF(Table1[[#This Row],[Sales_Var]]&gt;=0,"Above Budget","Below Budget")</f>
        <v>Above Budget</v>
      </c>
      <c r="J1951">
        <f>Table1[[#This Row],[Actual_Sales]]-(Table1[[#This Row],[COGS]]+Table1[[#This Row],[Expenses]])</f>
        <v>33</v>
      </c>
      <c r="K1951">
        <v>40</v>
      </c>
      <c r="L1951">
        <f>Table1[[#This Row],[Actual_Profit]]-Table1[[#This Row],[Budget_Profit]]</f>
        <v>-7</v>
      </c>
      <c r="M1951" s="5">
        <f>IF(
Table1[[#This Row],[Budget_Profit]]=0,
"",
IF(
Table1[[#This Row],[Budget_Profit]]&gt;0,
(Table1[[#This Row],[Actual_Profit]]-Table1[[#This Row],[Budget_Profit]])/Table1[[#This Row],[Budget_Profit]],
(Table1[[#This Row],[Actual_Profit]]-Table1[[#This Row],[Budget_Profit]])/ABS(Table1[[#This Row],[Budget_Profit]])
)
)</f>
        <v>-0.17499999999999999</v>
      </c>
      <c r="N1951" s="5" t="str">
        <f>IF(Table1[[#This Row],[Profit_Var]]&gt;=0, "Above Budget", "Below Budget")</f>
        <v>Below Budget</v>
      </c>
      <c r="O1951">
        <v>46</v>
      </c>
      <c r="P1951">
        <v>40</v>
      </c>
      <c r="Q1951">
        <f>Table1[[#This Row],[COGS]]-Table1[[#This Row],[Budget_COGS]]</f>
        <v>6</v>
      </c>
      <c r="R1951" s="5">
        <f>IF(
Table1[[#This Row],[Budget_COGS]]=0,
"",
IF(
Table1[[#This Row],[Budget_COGS]]&gt;0,
(Table1[[#This Row],[Budget_COGS]]-Table1[[#This Row],[COGS]]) / Table1[[#This Row],[Budget_COGS]],
(Table1[[#This Row],[Budget_COGS]]-Table1[[#This Row],[COGS]]) / ABS(Table1[[#This Row],[Budget_COGS]])
)
)</f>
        <v>-0.15</v>
      </c>
      <c r="S1951" s="5" t="str">
        <f>IF(Table1[[#This Row],[COGS _Var]]&gt;=0, "Above Budget", "Below Budget")</f>
        <v>Above Budget</v>
      </c>
      <c r="T1951">
        <f>Table1[[#This Row],[Actual_Sales]]-Table1[[#This Row],[COGS]]</f>
        <v>59</v>
      </c>
      <c r="U1951">
        <v>60</v>
      </c>
      <c r="V1951">
        <f>Table1[[#This Row],[Gross_Margin]]-Table1[[#This Row],[Budget_Margin]]</f>
        <v>-1</v>
      </c>
      <c r="W1951" s="5">
        <f>IF(
Table1[[#This Row],[Budget_Margin]]=0,
"",
IF(
Table1[[#This Row],[Budget_Margin]]&gt;0,
(Table1[[#This Row],[Gross_Margin]]-Table1[[#This Row],[Budget_Margin]]) / Table1[[#This Row],[Budget_Margin]],
(Table1[[#This Row],[Gross_Margin]]-Table1[[#This Row],[Budget_Margin]]) / ABS(Table1[[#This Row],[Budget_Margin]])
)
)</f>
        <v>-1.6666666666666666E-2</v>
      </c>
      <c r="X1951" s="5" t="str">
        <f>IF(Table1[[#This Row],[Margin_Var]]&gt;=0, "Above Budget", "Below Budget")</f>
        <v>Below Budget</v>
      </c>
      <c r="Y1951" s="5">
        <f>IFERROR(Table1[[#This Row],[Gross_Margin]]/Table1[[#This Row],[Actual_Sales]],0)</f>
        <v>0.56190476190476191</v>
      </c>
      <c r="Z1951" s="5">
        <f>Table1[[#This Row],[Actual_Profit]]/Table1[[#This Row],[Actual_Sales]]</f>
        <v>0.31428571428571428</v>
      </c>
      <c r="AA1951">
        <v>26</v>
      </c>
      <c r="AB1951" s="5">
        <f>IFERROR(Table1[[#This Row],[Expenses]]/Table1[[#This Row],[Actual_Sales]],0)</f>
        <v>0.24761904761904763</v>
      </c>
      <c r="AC1951">
        <v>15</v>
      </c>
      <c r="AD1951">
        <v>587</v>
      </c>
      <c r="AE1951" s="5">
        <f>IFERROR(Table1[[#This Row],[Inventory]]/Table1[[#This Row],[Actual_Sales]],0)</f>
        <v>5.5904761904761902</v>
      </c>
    </row>
    <row r="1952" spans="1:31" x14ac:dyDescent="0.25">
      <c r="A1952">
        <v>1245</v>
      </c>
      <c r="B1952">
        <v>206</v>
      </c>
      <c r="C1952">
        <v>6</v>
      </c>
      <c r="D1952" s="2">
        <v>40391</v>
      </c>
      <c r="E1952">
        <v>226</v>
      </c>
      <c r="F1952">
        <v>210</v>
      </c>
      <c r="G1952">
        <f>Table1[[#This Row],[Actual_Sales]]-Table1[[#This Row],[Budget_Sales]]</f>
        <v>16</v>
      </c>
      <c r="H1952" s="5">
        <f>IF(
Table1[[#This Row],[Budget_Sales]]=0,
"",
IF(
Table1[[#This Row],[Budget_Sales]]&gt;0,
(Table1[[#This Row],[Actual_Sales]]-Table1[[#This Row],[Budget_Sales]])/Table1[[#This Row],[Budget_Sales]],
(Table1[[#This Row],[Actual_Sales]]-Table1[[#This Row],[Budget_Sales]])/ABS(Table1[[#This Row],[Budget_Sales]])
)
)</f>
        <v>7.6190476190476197E-2</v>
      </c>
      <c r="I1952" s="5" t="str">
        <f>IF(Table1[[#This Row],[Sales_Var]]&gt;=0,"Above Budget","Below Budget")</f>
        <v>Above Budget</v>
      </c>
      <c r="J1952">
        <f>Table1[[#This Row],[Actual_Sales]]-(Table1[[#This Row],[COGS]]+Table1[[#This Row],[Expenses]])</f>
        <v>71</v>
      </c>
      <c r="K1952">
        <v>90</v>
      </c>
      <c r="L1952">
        <f>Table1[[#This Row],[Actual_Profit]]-Table1[[#This Row],[Budget_Profit]]</f>
        <v>-19</v>
      </c>
      <c r="M1952" s="5">
        <f>IF(
Table1[[#This Row],[Budget_Profit]]=0,
"",
IF(
Table1[[#This Row],[Budget_Profit]]&gt;0,
(Table1[[#This Row],[Actual_Profit]]-Table1[[#This Row],[Budget_Profit]])/Table1[[#This Row],[Budget_Profit]],
(Table1[[#This Row],[Actual_Profit]]-Table1[[#This Row],[Budget_Profit]])/ABS(Table1[[#This Row],[Budget_Profit]])
)
)</f>
        <v>-0.21111111111111111</v>
      </c>
      <c r="N1952" s="5" t="str">
        <f>IF(Table1[[#This Row],[Profit_Var]]&gt;=0, "Above Budget", "Below Budget")</f>
        <v>Below Budget</v>
      </c>
      <c r="O1952">
        <v>103</v>
      </c>
      <c r="P1952">
        <v>90</v>
      </c>
      <c r="Q1952">
        <f>Table1[[#This Row],[COGS]]-Table1[[#This Row],[Budget_COGS]]</f>
        <v>13</v>
      </c>
      <c r="R1952" s="5">
        <f>IF(
Table1[[#This Row],[Budget_COGS]]=0,
"",
IF(
Table1[[#This Row],[Budget_COGS]]&gt;0,
(Table1[[#This Row],[Budget_COGS]]-Table1[[#This Row],[COGS]]) / Table1[[#This Row],[Budget_COGS]],
(Table1[[#This Row],[Budget_COGS]]-Table1[[#This Row],[COGS]]) / ABS(Table1[[#This Row],[Budget_COGS]])
)
)</f>
        <v>-0.14444444444444443</v>
      </c>
      <c r="S1952" s="5" t="str">
        <f>IF(Table1[[#This Row],[COGS _Var]]&gt;=0, "Above Budget", "Below Budget")</f>
        <v>Above Budget</v>
      </c>
      <c r="T1952">
        <f>Table1[[#This Row],[Actual_Sales]]-Table1[[#This Row],[COGS]]</f>
        <v>123</v>
      </c>
      <c r="U1952">
        <v>120</v>
      </c>
      <c r="V1952">
        <f>Table1[[#This Row],[Gross_Margin]]-Table1[[#This Row],[Budget_Margin]]</f>
        <v>3</v>
      </c>
      <c r="W1952" s="5">
        <f>IF(
Table1[[#This Row],[Budget_Margin]]=0,
"",
IF(
Table1[[#This Row],[Budget_Margin]]&gt;0,
(Table1[[#This Row],[Gross_Margin]]-Table1[[#This Row],[Budget_Margin]]) / Table1[[#This Row],[Budget_Margin]],
(Table1[[#This Row],[Gross_Margin]]-Table1[[#This Row],[Budget_Margin]]) / ABS(Table1[[#This Row],[Budget_Margin]])
)
)</f>
        <v>2.5000000000000001E-2</v>
      </c>
      <c r="X1952" s="5" t="str">
        <f>IF(Table1[[#This Row],[Margin_Var]]&gt;=0, "Above Budget", "Below Budget")</f>
        <v>Above Budget</v>
      </c>
      <c r="Y1952" s="5">
        <f>IFERROR(Table1[[#This Row],[Gross_Margin]]/Table1[[#This Row],[Actual_Sales]],0)</f>
        <v>0.54424778761061943</v>
      </c>
      <c r="Z1952" s="5">
        <f>Table1[[#This Row],[Actual_Profit]]/Table1[[#This Row],[Actual_Sales]]</f>
        <v>0.31415929203539822</v>
      </c>
      <c r="AA1952">
        <v>52</v>
      </c>
      <c r="AB1952" s="5">
        <f>IFERROR(Table1[[#This Row],[Expenses]]/Table1[[#This Row],[Actual_Sales]],0)</f>
        <v>0.23008849557522124</v>
      </c>
      <c r="AC1952">
        <v>31</v>
      </c>
      <c r="AD1952">
        <v>1073</v>
      </c>
      <c r="AE1952" s="5">
        <f>IFERROR(Table1[[#This Row],[Inventory]]/Table1[[#This Row],[Actual_Sales]],0)</f>
        <v>4.7477876106194694</v>
      </c>
    </row>
    <row r="1953" spans="1:31" x14ac:dyDescent="0.25">
      <c r="A1953">
        <v>4036</v>
      </c>
      <c r="B1953">
        <v>806</v>
      </c>
      <c r="C1953">
        <v>9</v>
      </c>
      <c r="D1953" s="2">
        <v>40848</v>
      </c>
      <c r="E1953">
        <v>121</v>
      </c>
      <c r="F1953">
        <v>100</v>
      </c>
      <c r="G1953">
        <f>Table1[[#This Row],[Actual_Sales]]-Table1[[#This Row],[Budget_Sales]]</f>
        <v>21</v>
      </c>
      <c r="H1953" s="5">
        <f>IF(
Table1[[#This Row],[Budget_Sales]]=0,
"",
IF(
Table1[[#This Row],[Budget_Sales]]&gt;0,
(Table1[[#This Row],[Actual_Sales]]-Table1[[#This Row],[Budget_Sales]])/Table1[[#This Row],[Budget_Sales]],
(Table1[[#This Row],[Actual_Sales]]-Table1[[#This Row],[Budget_Sales]])/ABS(Table1[[#This Row],[Budget_Sales]])
)
)</f>
        <v>0.21</v>
      </c>
      <c r="I1953" s="5" t="str">
        <f>IF(Table1[[#This Row],[Sales_Var]]&gt;=0,"Above Budget","Below Budget")</f>
        <v>Above Budget</v>
      </c>
      <c r="J1953">
        <f>Table1[[#This Row],[Actual_Sales]]-(Table1[[#This Row],[COGS]]+Table1[[#This Row],[Expenses]])</f>
        <v>38</v>
      </c>
      <c r="K1953">
        <v>30</v>
      </c>
      <c r="L1953">
        <f>Table1[[#This Row],[Actual_Profit]]-Table1[[#This Row],[Budget_Profit]]</f>
        <v>8</v>
      </c>
      <c r="M1953" s="5">
        <f>IF(
Table1[[#This Row],[Budget_Profit]]=0,
"",
IF(
Table1[[#This Row],[Budget_Profit]]&gt;0,
(Table1[[#This Row],[Actual_Profit]]-Table1[[#This Row],[Budget_Profit]])/Table1[[#This Row],[Budget_Profit]],
(Table1[[#This Row],[Actual_Profit]]-Table1[[#This Row],[Budget_Profit]])/ABS(Table1[[#This Row],[Budget_Profit]])
)
)</f>
        <v>0.26666666666666666</v>
      </c>
      <c r="N1953" s="5" t="str">
        <f>IF(Table1[[#This Row],[Profit_Var]]&gt;=0, "Above Budget", "Below Budget")</f>
        <v>Above Budget</v>
      </c>
      <c r="O1953">
        <v>46</v>
      </c>
      <c r="P1953">
        <v>40</v>
      </c>
      <c r="Q1953">
        <f>Table1[[#This Row],[COGS]]-Table1[[#This Row],[Budget_COGS]]</f>
        <v>6</v>
      </c>
      <c r="R1953" s="5">
        <f>IF(
Table1[[#This Row],[Budget_COGS]]=0,
"",
IF(
Table1[[#This Row],[Budget_COGS]]&gt;0,
(Table1[[#This Row],[Budget_COGS]]-Table1[[#This Row],[COGS]]) / Table1[[#This Row],[Budget_COGS]],
(Table1[[#This Row],[Budget_COGS]]-Table1[[#This Row],[COGS]]) / ABS(Table1[[#This Row],[Budget_COGS]])
)
)</f>
        <v>-0.15</v>
      </c>
      <c r="S1953" s="5" t="str">
        <f>IF(Table1[[#This Row],[COGS _Var]]&gt;=0, "Above Budget", "Below Budget")</f>
        <v>Above Budget</v>
      </c>
      <c r="T1953">
        <f>Table1[[#This Row],[Actual_Sales]]-Table1[[#This Row],[COGS]]</f>
        <v>75</v>
      </c>
      <c r="U1953">
        <v>60</v>
      </c>
      <c r="V1953">
        <f>Table1[[#This Row],[Gross_Margin]]-Table1[[#This Row],[Budget_Margin]]</f>
        <v>15</v>
      </c>
      <c r="W1953" s="5">
        <f>IF(
Table1[[#This Row],[Budget_Margin]]=0,
"",
IF(
Table1[[#This Row],[Budget_Margin]]&gt;0,
(Table1[[#This Row],[Gross_Margin]]-Table1[[#This Row],[Budget_Margin]]) / Table1[[#This Row],[Budget_Margin]],
(Table1[[#This Row],[Gross_Margin]]-Table1[[#This Row],[Budget_Margin]]) / ABS(Table1[[#This Row],[Budget_Margin]])
)
)</f>
        <v>0.25</v>
      </c>
      <c r="X1953" s="5" t="str">
        <f>IF(Table1[[#This Row],[Margin_Var]]&gt;=0, "Above Budget", "Below Budget")</f>
        <v>Above Budget</v>
      </c>
      <c r="Y1953" s="5">
        <f>IFERROR(Table1[[#This Row],[Gross_Margin]]/Table1[[#This Row],[Actual_Sales]],0)</f>
        <v>0.6198347107438017</v>
      </c>
      <c r="Z1953" s="5">
        <f>Table1[[#This Row],[Actual_Profit]]/Table1[[#This Row],[Actual_Sales]]</f>
        <v>0.31404958677685951</v>
      </c>
      <c r="AA1953">
        <v>37</v>
      </c>
      <c r="AB1953" s="5">
        <f>IFERROR(Table1[[#This Row],[Expenses]]/Table1[[#This Row],[Actual_Sales]],0)</f>
        <v>0.30578512396694213</v>
      </c>
      <c r="AC1953">
        <v>14</v>
      </c>
      <c r="AD1953">
        <v>424</v>
      </c>
      <c r="AE1953" s="5">
        <f>IFERROR(Table1[[#This Row],[Inventory]]/Table1[[#This Row],[Actual_Sales]],0)</f>
        <v>3.5041322314049586</v>
      </c>
    </row>
    <row r="1954" spans="1:31" x14ac:dyDescent="0.25">
      <c r="A1954">
        <v>2722</v>
      </c>
      <c r="B1954">
        <v>504</v>
      </c>
      <c r="C1954">
        <v>6</v>
      </c>
      <c r="D1954" s="2">
        <v>40634</v>
      </c>
      <c r="E1954">
        <v>121</v>
      </c>
      <c r="F1954">
        <v>90</v>
      </c>
      <c r="G1954">
        <f>Table1[[#This Row],[Actual_Sales]]-Table1[[#This Row],[Budget_Sales]]</f>
        <v>31</v>
      </c>
      <c r="H1954" s="5">
        <f>IF(
Table1[[#This Row],[Budget_Sales]]=0,
"",
IF(
Table1[[#This Row],[Budget_Sales]]&gt;0,
(Table1[[#This Row],[Actual_Sales]]-Table1[[#This Row],[Budget_Sales]])/Table1[[#This Row],[Budget_Sales]],
(Table1[[#This Row],[Actual_Sales]]-Table1[[#This Row],[Budget_Sales]])/ABS(Table1[[#This Row],[Budget_Sales]])
)
)</f>
        <v>0.34444444444444444</v>
      </c>
      <c r="I1954" s="5" t="str">
        <f>IF(Table1[[#This Row],[Sales_Var]]&gt;=0,"Above Budget","Below Budget")</f>
        <v>Above Budget</v>
      </c>
      <c r="J1954">
        <f>Table1[[#This Row],[Actual_Sales]]-(Table1[[#This Row],[COGS]]+Table1[[#This Row],[Expenses]])</f>
        <v>38</v>
      </c>
      <c r="K1954">
        <v>40</v>
      </c>
      <c r="L1954">
        <f>Table1[[#This Row],[Actual_Profit]]-Table1[[#This Row],[Budget_Profit]]</f>
        <v>-2</v>
      </c>
      <c r="M1954" s="5">
        <f>IF(
Table1[[#This Row],[Budget_Profit]]=0,
"",
IF(
Table1[[#This Row],[Budget_Profit]]&gt;0,
(Table1[[#This Row],[Actual_Profit]]-Table1[[#This Row],[Budget_Profit]])/Table1[[#This Row],[Budget_Profit]],
(Table1[[#This Row],[Actual_Profit]]-Table1[[#This Row],[Budget_Profit]])/ABS(Table1[[#This Row],[Budget_Profit]])
)
)</f>
        <v>-0.05</v>
      </c>
      <c r="N1954" s="5" t="str">
        <f>IF(Table1[[#This Row],[Profit_Var]]&gt;=0, "Above Budget", "Below Budget")</f>
        <v>Below Budget</v>
      </c>
      <c r="O1954">
        <v>46</v>
      </c>
      <c r="P1954">
        <v>30</v>
      </c>
      <c r="Q1954">
        <f>Table1[[#This Row],[COGS]]-Table1[[#This Row],[Budget_COGS]]</f>
        <v>16</v>
      </c>
      <c r="R1954" s="5">
        <f>IF(
Table1[[#This Row],[Budget_COGS]]=0,
"",
IF(
Table1[[#This Row],[Budget_COGS]]&gt;0,
(Table1[[#This Row],[Budget_COGS]]-Table1[[#This Row],[COGS]]) / Table1[[#This Row],[Budget_COGS]],
(Table1[[#This Row],[Budget_COGS]]-Table1[[#This Row],[COGS]]) / ABS(Table1[[#This Row],[Budget_COGS]])
)
)</f>
        <v>-0.53333333333333333</v>
      </c>
      <c r="S1954" s="5" t="str">
        <f>IF(Table1[[#This Row],[COGS _Var]]&gt;=0, "Above Budget", "Below Budget")</f>
        <v>Above Budget</v>
      </c>
      <c r="T1954">
        <f>Table1[[#This Row],[Actual_Sales]]-Table1[[#This Row],[COGS]]</f>
        <v>75</v>
      </c>
      <c r="U1954">
        <v>60</v>
      </c>
      <c r="V1954">
        <f>Table1[[#This Row],[Gross_Margin]]-Table1[[#This Row],[Budget_Margin]]</f>
        <v>15</v>
      </c>
      <c r="W1954" s="5">
        <f>IF(
Table1[[#This Row],[Budget_Margin]]=0,
"",
IF(
Table1[[#This Row],[Budget_Margin]]&gt;0,
(Table1[[#This Row],[Gross_Margin]]-Table1[[#This Row],[Budget_Margin]]) / Table1[[#This Row],[Budget_Margin]],
(Table1[[#This Row],[Gross_Margin]]-Table1[[#This Row],[Budget_Margin]]) / ABS(Table1[[#This Row],[Budget_Margin]])
)
)</f>
        <v>0.25</v>
      </c>
      <c r="X1954" s="5" t="str">
        <f>IF(Table1[[#This Row],[Margin_Var]]&gt;=0, "Above Budget", "Below Budget")</f>
        <v>Above Budget</v>
      </c>
      <c r="Y1954" s="5">
        <f>IFERROR(Table1[[#This Row],[Gross_Margin]]/Table1[[#This Row],[Actual_Sales]],0)</f>
        <v>0.6198347107438017</v>
      </c>
      <c r="Z1954" s="5">
        <f>Table1[[#This Row],[Actual_Profit]]/Table1[[#This Row],[Actual_Sales]]</f>
        <v>0.31404958677685951</v>
      </c>
      <c r="AA1954">
        <v>37</v>
      </c>
      <c r="AB1954" s="5">
        <f>IFERROR(Table1[[#This Row],[Expenses]]/Table1[[#This Row],[Actual_Sales]],0)</f>
        <v>0.30578512396694213</v>
      </c>
      <c r="AC1954">
        <v>14</v>
      </c>
      <c r="AD1954">
        <v>388</v>
      </c>
      <c r="AE1954" s="5">
        <f>IFERROR(Table1[[#This Row],[Inventory]]/Table1[[#This Row],[Actual_Sales]],0)</f>
        <v>3.2066115702479339</v>
      </c>
    </row>
    <row r="1955" spans="1:31" x14ac:dyDescent="0.25">
      <c r="A1955">
        <v>2671</v>
      </c>
      <c r="B1955">
        <v>262</v>
      </c>
      <c r="C1955">
        <v>11</v>
      </c>
      <c r="D1955" s="2">
        <v>40634</v>
      </c>
      <c r="E1955">
        <v>121</v>
      </c>
      <c r="F1955">
        <v>100</v>
      </c>
      <c r="G1955">
        <f>Table1[[#This Row],[Actual_Sales]]-Table1[[#This Row],[Budget_Sales]]</f>
        <v>21</v>
      </c>
      <c r="H1955" s="5">
        <f>IF(
Table1[[#This Row],[Budget_Sales]]=0,
"",
IF(
Table1[[#This Row],[Budget_Sales]]&gt;0,
(Table1[[#This Row],[Actual_Sales]]-Table1[[#This Row],[Budget_Sales]])/Table1[[#This Row],[Budget_Sales]],
(Table1[[#This Row],[Actual_Sales]]-Table1[[#This Row],[Budget_Sales]])/ABS(Table1[[#This Row],[Budget_Sales]])
)
)</f>
        <v>0.21</v>
      </c>
      <c r="I1955" s="5" t="str">
        <f>IF(Table1[[#This Row],[Sales_Var]]&gt;=0,"Above Budget","Below Budget")</f>
        <v>Above Budget</v>
      </c>
      <c r="J1955">
        <f>Table1[[#This Row],[Actual_Sales]]-(Table1[[#This Row],[COGS]]+Table1[[#This Row],[Expenses]])</f>
        <v>38</v>
      </c>
      <c r="K1955">
        <v>40</v>
      </c>
      <c r="L1955">
        <f>Table1[[#This Row],[Actual_Profit]]-Table1[[#This Row],[Budget_Profit]]</f>
        <v>-2</v>
      </c>
      <c r="M1955" s="5">
        <f>IF(
Table1[[#This Row],[Budget_Profit]]=0,
"",
IF(
Table1[[#This Row],[Budget_Profit]]&gt;0,
(Table1[[#This Row],[Actual_Profit]]-Table1[[#This Row],[Budget_Profit]])/Table1[[#This Row],[Budget_Profit]],
(Table1[[#This Row],[Actual_Profit]]-Table1[[#This Row],[Budget_Profit]])/ABS(Table1[[#This Row],[Budget_Profit]])
)
)</f>
        <v>-0.05</v>
      </c>
      <c r="N1955" s="5" t="str">
        <f>IF(Table1[[#This Row],[Profit_Var]]&gt;=0, "Above Budget", "Below Budget")</f>
        <v>Below Budget</v>
      </c>
      <c r="O1955">
        <v>46</v>
      </c>
      <c r="P1955">
        <v>30</v>
      </c>
      <c r="Q1955">
        <f>Table1[[#This Row],[COGS]]-Table1[[#This Row],[Budget_COGS]]</f>
        <v>16</v>
      </c>
      <c r="R1955" s="5">
        <f>IF(
Table1[[#This Row],[Budget_COGS]]=0,
"",
IF(
Table1[[#This Row],[Budget_COGS]]&gt;0,
(Table1[[#This Row],[Budget_COGS]]-Table1[[#This Row],[COGS]]) / Table1[[#This Row],[Budget_COGS]],
(Table1[[#This Row],[Budget_COGS]]-Table1[[#This Row],[COGS]]) / ABS(Table1[[#This Row],[Budget_COGS]])
)
)</f>
        <v>-0.53333333333333333</v>
      </c>
      <c r="S1955" s="5" t="str">
        <f>IF(Table1[[#This Row],[COGS _Var]]&gt;=0, "Above Budget", "Below Budget")</f>
        <v>Above Budget</v>
      </c>
      <c r="T1955">
        <f>Table1[[#This Row],[Actual_Sales]]-Table1[[#This Row],[COGS]]</f>
        <v>75</v>
      </c>
      <c r="U1955">
        <v>70</v>
      </c>
      <c r="V1955">
        <f>Table1[[#This Row],[Gross_Margin]]-Table1[[#This Row],[Budget_Margin]]</f>
        <v>5</v>
      </c>
      <c r="W1955" s="5">
        <f>IF(
Table1[[#This Row],[Budget_Margin]]=0,
"",
IF(
Table1[[#This Row],[Budget_Margin]]&gt;0,
(Table1[[#This Row],[Gross_Margin]]-Table1[[#This Row],[Budget_Margin]]) / Table1[[#This Row],[Budget_Margin]],
(Table1[[#This Row],[Gross_Margin]]-Table1[[#This Row],[Budget_Margin]]) / ABS(Table1[[#This Row],[Budget_Margin]])
)
)</f>
        <v>7.1428571428571425E-2</v>
      </c>
      <c r="X1955" s="5" t="str">
        <f>IF(Table1[[#This Row],[Margin_Var]]&gt;=0, "Above Budget", "Below Budget")</f>
        <v>Above Budget</v>
      </c>
      <c r="Y1955" s="5">
        <f>IFERROR(Table1[[#This Row],[Gross_Margin]]/Table1[[#This Row],[Actual_Sales]],0)</f>
        <v>0.6198347107438017</v>
      </c>
      <c r="Z1955" s="5">
        <f>Table1[[#This Row],[Actual_Profit]]/Table1[[#This Row],[Actual_Sales]]</f>
        <v>0.31404958677685951</v>
      </c>
      <c r="AA1955">
        <v>37</v>
      </c>
      <c r="AB1955" s="5">
        <f>IFERROR(Table1[[#This Row],[Expenses]]/Table1[[#This Row],[Actual_Sales]],0)</f>
        <v>0.30578512396694213</v>
      </c>
      <c r="AC1955">
        <v>14</v>
      </c>
      <c r="AD1955">
        <v>388</v>
      </c>
      <c r="AE1955" s="5">
        <f>IFERROR(Table1[[#This Row],[Inventory]]/Table1[[#This Row],[Actual_Sales]],0)</f>
        <v>3.2066115702479339</v>
      </c>
    </row>
    <row r="1956" spans="1:31" x14ac:dyDescent="0.25">
      <c r="A1956">
        <v>1397</v>
      </c>
      <c r="B1956">
        <v>916</v>
      </c>
      <c r="C1956">
        <v>4</v>
      </c>
      <c r="D1956" s="2">
        <v>40391</v>
      </c>
      <c r="E1956">
        <v>532</v>
      </c>
      <c r="F1956">
        <v>510</v>
      </c>
      <c r="G1956">
        <f>Table1[[#This Row],[Actual_Sales]]-Table1[[#This Row],[Budget_Sales]]</f>
        <v>22</v>
      </c>
      <c r="H1956" s="5">
        <f>IF(
Table1[[#This Row],[Budget_Sales]]=0,
"",
IF(
Table1[[#This Row],[Budget_Sales]]&gt;0,
(Table1[[#This Row],[Actual_Sales]]-Table1[[#This Row],[Budget_Sales]])/Table1[[#This Row],[Budget_Sales]],
(Table1[[#This Row],[Actual_Sales]]-Table1[[#This Row],[Budget_Sales]])/ABS(Table1[[#This Row],[Budget_Sales]])
)
)</f>
        <v>4.3137254901960784E-2</v>
      </c>
      <c r="I1956" s="5" t="str">
        <f>IF(Table1[[#This Row],[Sales_Var]]&gt;=0,"Above Budget","Below Budget")</f>
        <v>Above Budget</v>
      </c>
      <c r="J1956">
        <f>Table1[[#This Row],[Actual_Sales]]-(Table1[[#This Row],[COGS]]+Table1[[#This Row],[Expenses]])</f>
        <v>167</v>
      </c>
      <c r="K1956">
        <v>170</v>
      </c>
      <c r="L1956">
        <f>Table1[[#This Row],[Actual_Profit]]-Table1[[#This Row],[Budget_Profit]]</f>
        <v>-3</v>
      </c>
      <c r="M1956" s="5">
        <f>IF(
Table1[[#This Row],[Budget_Profit]]=0,
"",
IF(
Table1[[#This Row],[Budget_Profit]]&gt;0,
(Table1[[#This Row],[Actual_Profit]]-Table1[[#This Row],[Budget_Profit]])/Table1[[#This Row],[Budget_Profit]],
(Table1[[#This Row],[Actual_Profit]]-Table1[[#This Row],[Budget_Profit]])/ABS(Table1[[#This Row],[Budget_Profit]])
)
)</f>
        <v>-1.7647058823529412E-2</v>
      </c>
      <c r="N1956" s="5" t="str">
        <f>IF(Table1[[#This Row],[Profit_Var]]&gt;=0, "Above Budget", "Below Budget")</f>
        <v>Below Budget</v>
      </c>
      <c r="O1956">
        <v>266</v>
      </c>
      <c r="P1956">
        <v>250</v>
      </c>
      <c r="Q1956">
        <f>Table1[[#This Row],[COGS]]-Table1[[#This Row],[Budget_COGS]]</f>
        <v>16</v>
      </c>
      <c r="R1956" s="5">
        <f>IF(
Table1[[#This Row],[Budget_COGS]]=0,
"",
IF(
Table1[[#This Row],[Budget_COGS]]&gt;0,
(Table1[[#This Row],[Budget_COGS]]-Table1[[#This Row],[COGS]]) / Table1[[#This Row],[Budget_COGS]],
(Table1[[#This Row],[Budget_COGS]]-Table1[[#This Row],[COGS]]) / ABS(Table1[[#This Row],[Budget_COGS]])
)
)</f>
        <v>-6.4000000000000001E-2</v>
      </c>
      <c r="S1956" s="5" t="str">
        <f>IF(Table1[[#This Row],[COGS _Var]]&gt;=0, "Above Budget", "Below Budget")</f>
        <v>Above Budget</v>
      </c>
      <c r="T1956">
        <f>Table1[[#This Row],[Actual_Sales]]-Table1[[#This Row],[COGS]]</f>
        <v>266</v>
      </c>
      <c r="U1956">
        <v>260</v>
      </c>
      <c r="V1956">
        <f>Table1[[#This Row],[Gross_Margin]]-Table1[[#This Row],[Budget_Margin]]</f>
        <v>6</v>
      </c>
      <c r="W1956" s="5">
        <f>IF(
Table1[[#This Row],[Budget_Margin]]=0,
"",
IF(
Table1[[#This Row],[Budget_Margin]]&gt;0,
(Table1[[#This Row],[Gross_Margin]]-Table1[[#This Row],[Budget_Margin]]) / Table1[[#This Row],[Budget_Margin]],
(Table1[[#This Row],[Gross_Margin]]-Table1[[#This Row],[Budget_Margin]]) / ABS(Table1[[#This Row],[Budget_Margin]])
)
)</f>
        <v>2.3076923076923078E-2</v>
      </c>
      <c r="X1956" s="5" t="str">
        <f>IF(Table1[[#This Row],[Margin_Var]]&gt;=0, "Above Budget", "Below Budget")</f>
        <v>Above Budget</v>
      </c>
      <c r="Y1956" s="5">
        <f>IFERROR(Table1[[#This Row],[Gross_Margin]]/Table1[[#This Row],[Actual_Sales]],0)</f>
        <v>0.5</v>
      </c>
      <c r="Z1956" s="5">
        <f>Table1[[#This Row],[Actual_Profit]]/Table1[[#This Row],[Actual_Sales]]</f>
        <v>0.31390977443609025</v>
      </c>
      <c r="AA1956">
        <v>99</v>
      </c>
      <c r="AB1956" s="5">
        <f>IFERROR(Table1[[#This Row],[Expenses]]/Table1[[#This Row],[Actual_Sales]],0)</f>
        <v>0.18609022556390978</v>
      </c>
      <c r="AC1956">
        <v>74</v>
      </c>
      <c r="AD1956">
        <v>1797</v>
      </c>
      <c r="AE1956" s="5">
        <f>IFERROR(Table1[[#This Row],[Inventory]]/Table1[[#This Row],[Actual_Sales]],0)</f>
        <v>3.3778195488721803</v>
      </c>
    </row>
    <row r="1957" spans="1:31" x14ac:dyDescent="0.25">
      <c r="A1957">
        <v>1390</v>
      </c>
      <c r="B1957">
        <v>847</v>
      </c>
      <c r="C1957">
        <v>6</v>
      </c>
      <c r="D1957" s="2">
        <v>40391</v>
      </c>
      <c r="E1957">
        <v>532</v>
      </c>
      <c r="F1957">
        <v>620</v>
      </c>
      <c r="G1957">
        <f>Table1[[#This Row],[Actual_Sales]]-Table1[[#This Row],[Budget_Sales]]</f>
        <v>-88</v>
      </c>
      <c r="H1957" s="5">
        <f>IF(
Table1[[#This Row],[Budget_Sales]]=0,
"",
IF(
Table1[[#This Row],[Budget_Sales]]&gt;0,
(Table1[[#This Row],[Actual_Sales]]-Table1[[#This Row],[Budget_Sales]])/Table1[[#This Row],[Budget_Sales]],
(Table1[[#This Row],[Actual_Sales]]-Table1[[#This Row],[Budget_Sales]])/ABS(Table1[[#This Row],[Budget_Sales]])
)
)</f>
        <v>-0.14193548387096774</v>
      </c>
      <c r="I1957" s="5" t="str">
        <f>IF(Table1[[#This Row],[Sales_Var]]&gt;=0,"Above Budget","Below Budget")</f>
        <v>Below Budget</v>
      </c>
      <c r="J1957">
        <f>Table1[[#This Row],[Actual_Sales]]-(Table1[[#This Row],[COGS]]+Table1[[#This Row],[Expenses]])</f>
        <v>167</v>
      </c>
      <c r="K1957">
        <v>220</v>
      </c>
      <c r="L1957">
        <f>Table1[[#This Row],[Actual_Profit]]-Table1[[#This Row],[Budget_Profit]]</f>
        <v>-53</v>
      </c>
      <c r="M1957" s="5">
        <f>IF(
Table1[[#This Row],[Budget_Profit]]=0,
"",
IF(
Table1[[#This Row],[Budget_Profit]]&gt;0,
(Table1[[#This Row],[Actual_Profit]]-Table1[[#This Row],[Budget_Profit]])/Table1[[#This Row],[Budget_Profit]],
(Table1[[#This Row],[Actual_Profit]]-Table1[[#This Row],[Budget_Profit]])/ABS(Table1[[#This Row],[Budget_Profit]])
)
)</f>
        <v>-0.24090909090909091</v>
      </c>
      <c r="N1957" s="5" t="str">
        <f>IF(Table1[[#This Row],[Profit_Var]]&gt;=0, "Above Budget", "Below Budget")</f>
        <v>Below Budget</v>
      </c>
      <c r="O1957">
        <v>266</v>
      </c>
      <c r="P1957">
        <v>300</v>
      </c>
      <c r="Q1957">
        <f>Table1[[#This Row],[COGS]]-Table1[[#This Row],[Budget_COGS]]</f>
        <v>-34</v>
      </c>
      <c r="R1957" s="5">
        <f>IF(
Table1[[#This Row],[Budget_COGS]]=0,
"",
IF(
Table1[[#This Row],[Budget_COGS]]&gt;0,
(Table1[[#This Row],[Budget_COGS]]-Table1[[#This Row],[COGS]]) / Table1[[#This Row],[Budget_COGS]],
(Table1[[#This Row],[Budget_COGS]]-Table1[[#This Row],[COGS]]) / ABS(Table1[[#This Row],[Budget_COGS]])
)
)</f>
        <v>0.11333333333333333</v>
      </c>
      <c r="S1957" s="5" t="str">
        <f>IF(Table1[[#This Row],[COGS _Var]]&gt;=0, "Above Budget", "Below Budget")</f>
        <v>Below Budget</v>
      </c>
      <c r="T1957">
        <f>Table1[[#This Row],[Actual_Sales]]-Table1[[#This Row],[COGS]]</f>
        <v>266</v>
      </c>
      <c r="U1957">
        <v>320</v>
      </c>
      <c r="V1957">
        <f>Table1[[#This Row],[Gross_Margin]]-Table1[[#This Row],[Budget_Margin]]</f>
        <v>-54</v>
      </c>
      <c r="W1957" s="5">
        <f>IF(
Table1[[#This Row],[Budget_Margin]]=0,
"",
IF(
Table1[[#This Row],[Budget_Margin]]&gt;0,
(Table1[[#This Row],[Gross_Margin]]-Table1[[#This Row],[Budget_Margin]]) / Table1[[#This Row],[Budget_Margin]],
(Table1[[#This Row],[Gross_Margin]]-Table1[[#This Row],[Budget_Margin]]) / ABS(Table1[[#This Row],[Budget_Margin]])
)
)</f>
        <v>-0.16875000000000001</v>
      </c>
      <c r="X1957" s="5" t="str">
        <f>IF(Table1[[#This Row],[Margin_Var]]&gt;=0, "Above Budget", "Below Budget")</f>
        <v>Below Budget</v>
      </c>
      <c r="Y1957" s="5">
        <f>IFERROR(Table1[[#This Row],[Gross_Margin]]/Table1[[#This Row],[Actual_Sales]],0)</f>
        <v>0.5</v>
      </c>
      <c r="Z1957" s="5">
        <f>Table1[[#This Row],[Actual_Profit]]/Table1[[#This Row],[Actual_Sales]]</f>
        <v>0.31390977443609025</v>
      </c>
      <c r="AA1957">
        <v>99</v>
      </c>
      <c r="AB1957" s="5">
        <f>IFERROR(Table1[[#This Row],[Expenses]]/Table1[[#This Row],[Actual_Sales]],0)</f>
        <v>0.18609022556390978</v>
      </c>
      <c r="AC1957">
        <v>74</v>
      </c>
      <c r="AD1957">
        <v>1797</v>
      </c>
      <c r="AE1957" s="5">
        <f>IFERROR(Table1[[#This Row],[Inventory]]/Table1[[#This Row],[Actual_Sales]],0)</f>
        <v>3.3778195488721803</v>
      </c>
    </row>
    <row r="1958" spans="1:31" x14ac:dyDescent="0.25">
      <c r="A1958">
        <v>1311</v>
      </c>
      <c r="B1958">
        <v>515</v>
      </c>
      <c r="C1958">
        <v>11</v>
      </c>
      <c r="D1958" s="2">
        <v>40391</v>
      </c>
      <c r="E1958">
        <v>532</v>
      </c>
      <c r="F1958">
        <v>460</v>
      </c>
      <c r="G1958">
        <f>Table1[[#This Row],[Actual_Sales]]-Table1[[#This Row],[Budget_Sales]]</f>
        <v>72</v>
      </c>
      <c r="H1958" s="5">
        <f>IF(
Table1[[#This Row],[Budget_Sales]]=0,
"",
IF(
Table1[[#This Row],[Budget_Sales]]&gt;0,
(Table1[[#This Row],[Actual_Sales]]-Table1[[#This Row],[Budget_Sales]])/Table1[[#This Row],[Budget_Sales]],
(Table1[[#This Row],[Actual_Sales]]-Table1[[#This Row],[Budget_Sales]])/ABS(Table1[[#This Row],[Budget_Sales]])
)
)</f>
        <v>0.15652173913043479</v>
      </c>
      <c r="I1958" s="5" t="str">
        <f>IF(Table1[[#This Row],[Sales_Var]]&gt;=0,"Above Budget","Below Budget")</f>
        <v>Above Budget</v>
      </c>
      <c r="J1958">
        <f>Table1[[#This Row],[Actual_Sales]]-(Table1[[#This Row],[COGS]]+Table1[[#This Row],[Expenses]])</f>
        <v>167</v>
      </c>
      <c r="K1958">
        <v>150</v>
      </c>
      <c r="L1958">
        <f>Table1[[#This Row],[Actual_Profit]]-Table1[[#This Row],[Budget_Profit]]</f>
        <v>17</v>
      </c>
      <c r="M1958" s="5">
        <f>IF(
Table1[[#This Row],[Budget_Profit]]=0,
"",
IF(
Table1[[#This Row],[Budget_Profit]]&gt;0,
(Table1[[#This Row],[Actual_Profit]]-Table1[[#This Row],[Budget_Profit]])/Table1[[#This Row],[Budget_Profit]],
(Table1[[#This Row],[Actual_Profit]]-Table1[[#This Row],[Budget_Profit]])/ABS(Table1[[#This Row],[Budget_Profit]])
)
)</f>
        <v>0.11333333333333333</v>
      </c>
      <c r="N1958" s="5" t="str">
        <f>IF(Table1[[#This Row],[Profit_Var]]&gt;=0, "Above Budget", "Below Budget")</f>
        <v>Above Budget</v>
      </c>
      <c r="O1958">
        <v>266</v>
      </c>
      <c r="P1958">
        <v>220</v>
      </c>
      <c r="Q1958">
        <f>Table1[[#This Row],[COGS]]-Table1[[#This Row],[Budget_COGS]]</f>
        <v>46</v>
      </c>
      <c r="R1958" s="5">
        <f>IF(
Table1[[#This Row],[Budget_COGS]]=0,
"",
IF(
Table1[[#This Row],[Budget_COGS]]&gt;0,
(Table1[[#This Row],[Budget_COGS]]-Table1[[#This Row],[COGS]]) / Table1[[#This Row],[Budget_COGS]],
(Table1[[#This Row],[Budget_COGS]]-Table1[[#This Row],[COGS]]) / ABS(Table1[[#This Row],[Budget_COGS]])
)
)</f>
        <v>-0.20909090909090908</v>
      </c>
      <c r="S1958" s="5" t="str">
        <f>IF(Table1[[#This Row],[COGS _Var]]&gt;=0, "Above Budget", "Below Budget")</f>
        <v>Above Budget</v>
      </c>
      <c r="T1958">
        <f>Table1[[#This Row],[Actual_Sales]]-Table1[[#This Row],[COGS]]</f>
        <v>266</v>
      </c>
      <c r="U1958">
        <v>240</v>
      </c>
      <c r="V1958">
        <f>Table1[[#This Row],[Gross_Margin]]-Table1[[#This Row],[Budget_Margin]]</f>
        <v>26</v>
      </c>
      <c r="W1958" s="5">
        <f>IF(
Table1[[#This Row],[Budget_Margin]]=0,
"",
IF(
Table1[[#This Row],[Budget_Margin]]&gt;0,
(Table1[[#This Row],[Gross_Margin]]-Table1[[#This Row],[Budget_Margin]]) / Table1[[#This Row],[Budget_Margin]],
(Table1[[#This Row],[Gross_Margin]]-Table1[[#This Row],[Budget_Margin]]) / ABS(Table1[[#This Row],[Budget_Margin]])
)
)</f>
        <v>0.10833333333333334</v>
      </c>
      <c r="X1958" s="5" t="str">
        <f>IF(Table1[[#This Row],[Margin_Var]]&gt;=0, "Above Budget", "Below Budget")</f>
        <v>Above Budget</v>
      </c>
      <c r="Y1958" s="5">
        <f>IFERROR(Table1[[#This Row],[Gross_Margin]]/Table1[[#This Row],[Actual_Sales]],0)</f>
        <v>0.5</v>
      </c>
      <c r="Z1958" s="5">
        <f>Table1[[#This Row],[Actual_Profit]]/Table1[[#This Row],[Actual_Sales]]</f>
        <v>0.31390977443609025</v>
      </c>
      <c r="AA1958">
        <v>99</v>
      </c>
      <c r="AB1958" s="5">
        <f>IFERROR(Table1[[#This Row],[Expenses]]/Table1[[#This Row],[Actual_Sales]],0)</f>
        <v>0.18609022556390978</v>
      </c>
      <c r="AC1958">
        <v>74</v>
      </c>
      <c r="AD1958">
        <v>1797</v>
      </c>
      <c r="AE1958" s="5">
        <f>IFERROR(Table1[[#This Row],[Inventory]]/Table1[[#This Row],[Actual_Sales]],0)</f>
        <v>3.3778195488721803</v>
      </c>
    </row>
    <row r="1959" spans="1:31" x14ac:dyDescent="0.25">
      <c r="A1959">
        <v>1375</v>
      </c>
      <c r="B1959">
        <v>775</v>
      </c>
      <c r="C1959">
        <v>12</v>
      </c>
      <c r="D1959" s="2">
        <v>40391</v>
      </c>
      <c r="E1959">
        <v>532</v>
      </c>
      <c r="F1959">
        <v>360</v>
      </c>
      <c r="G1959">
        <f>Table1[[#This Row],[Actual_Sales]]-Table1[[#This Row],[Budget_Sales]]</f>
        <v>172</v>
      </c>
      <c r="H1959" s="5">
        <f>IF(
Table1[[#This Row],[Budget_Sales]]=0,
"",
IF(
Table1[[#This Row],[Budget_Sales]]&gt;0,
(Table1[[#This Row],[Actual_Sales]]-Table1[[#This Row],[Budget_Sales]])/Table1[[#This Row],[Budget_Sales]],
(Table1[[#This Row],[Actual_Sales]]-Table1[[#This Row],[Budget_Sales]])/ABS(Table1[[#This Row],[Budget_Sales]])
)
)</f>
        <v>0.4777777777777778</v>
      </c>
      <c r="I1959" s="5" t="str">
        <f>IF(Table1[[#This Row],[Sales_Var]]&gt;=0,"Above Budget","Below Budget")</f>
        <v>Above Budget</v>
      </c>
      <c r="J1959">
        <f>Table1[[#This Row],[Actual_Sales]]-(Table1[[#This Row],[COGS]]+Table1[[#This Row],[Expenses]])</f>
        <v>167</v>
      </c>
      <c r="K1959">
        <v>130</v>
      </c>
      <c r="L1959">
        <f>Table1[[#This Row],[Actual_Profit]]-Table1[[#This Row],[Budget_Profit]]</f>
        <v>37</v>
      </c>
      <c r="M1959" s="5">
        <f>IF(
Table1[[#This Row],[Budget_Profit]]=0,
"",
IF(
Table1[[#This Row],[Budget_Profit]]&gt;0,
(Table1[[#This Row],[Actual_Profit]]-Table1[[#This Row],[Budget_Profit]])/Table1[[#This Row],[Budget_Profit]],
(Table1[[#This Row],[Actual_Profit]]-Table1[[#This Row],[Budget_Profit]])/ABS(Table1[[#This Row],[Budget_Profit]])
)
)</f>
        <v>0.2846153846153846</v>
      </c>
      <c r="N1959" s="5" t="str">
        <f>IF(Table1[[#This Row],[Profit_Var]]&gt;=0, "Above Budget", "Below Budget")</f>
        <v>Above Budget</v>
      </c>
      <c r="O1959">
        <v>266</v>
      </c>
      <c r="P1959">
        <v>170</v>
      </c>
      <c r="Q1959">
        <f>Table1[[#This Row],[COGS]]-Table1[[#This Row],[Budget_COGS]]</f>
        <v>96</v>
      </c>
      <c r="R1959" s="5">
        <f>IF(
Table1[[#This Row],[Budget_COGS]]=0,
"",
IF(
Table1[[#This Row],[Budget_COGS]]&gt;0,
(Table1[[#This Row],[Budget_COGS]]-Table1[[#This Row],[COGS]]) / Table1[[#This Row],[Budget_COGS]],
(Table1[[#This Row],[Budget_COGS]]-Table1[[#This Row],[COGS]]) / ABS(Table1[[#This Row],[Budget_COGS]])
)
)</f>
        <v>-0.56470588235294117</v>
      </c>
      <c r="S1959" s="5" t="str">
        <f>IF(Table1[[#This Row],[COGS _Var]]&gt;=0, "Above Budget", "Below Budget")</f>
        <v>Above Budget</v>
      </c>
      <c r="T1959">
        <f>Table1[[#This Row],[Actual_Sales]]-Table1[[#This Row],[COGS]]</f>
        <v>266</v>
      </c>
      <c r="U1959">
        <v>190</v>
      </c>
      <c r="V1959">
        <f>Table1[[#This Row],[Gross_Margin]]-Table1[[#This Row],[Budget_Margin]]</f>
        <v>76</v>
      </c>
      <c r="W1959" s="5">
        <f>IF(
Table1[[#This Row],[Budget_Margin]]=0,
"",
IF(
Table1[[#This Row],[Budget_Margin]]&gt;0,
(Table1[[#This Row],[Gross_Margin]]-Table1[[#This Row],[Budget_Margin]]) / Table1[[#This Row],[Budget_Margin]],
(Table1[[#This Row],[Gross_Margin]]-Table1[[#This Row],[Budget_Margin]]) / ABS(Table1[[#This Row],[Budget_Margin]])
)
)</f>
        <v>0.4</v>
      </c>
      <c r="X1959" s="5" t="str">
        <f>IF(Table1[[#This Row],[Margin_Var]]&gt;=0, "Above Budget", "Below Budget")</f>
        <v>Above Budget</v>
      </c>
      <c r="Y1959" s="5">
        <f>IFERROR(Table1[[#This Row],[Gross_Margin]]/Table1[[#This Row],[Actual_Sales]],0)</f>
        <v>0.5</v>
      </c>
      <c r="Z1959" s="5">
        <f>Table1[[#This Row],[Actual_Profit]]/Table1[[#This Row],[Actual_Sales]]</f>
        <v>0.31390977443609025</v>
      </c>
      <c r="AA1959">
        <v>99</v>
      </c>
      <c r="AB1959" s="5">
        <f>IFERROR(Table1[[#This Row],[Expenses]]/Table1[[#This Row],[Actual_Sales]],0)</f>
        <v>0.18609022556390978</v>
      </c>
      <c r="AC1959">
        <v>74</v>
      </c>
      <c r="AD1959">
        <v>1797</v>
      </c>
      <c r="AE1959" s="5">
        <f>IFERROR(Table1[[#This Row],[Inventory]]/Table1[[#This Row],[Actual_Sales]],0)</f>
        <v>3.3778195488721803</v>
      </c>
    </row>
    <row r="1960" spans="1:31" x14ac:dyDescent="0.25">
      <c r="A1960">
        <v>1208</v>
      </c>
      <c r="B1960">
        <v>818</v>
      </c>
      <c r="C1960">
        <v>4</v>
      </c>
      <c r="D1960" s="2">
        <v>40360</v>
      </c>
      <c r="E1960">
        <v>532</v>
      </c>
      <c r="F1960">
        <v>510</v>
      </c>
      <c r="G1960">
        <f>Table1[[#This Row],[Actual_Sales]]-Table1[[#This Row],[Budget_Sales]]</f>
        <v>22</v>
      </c>
      <c r="H1960" s="5">
        <f>IF(
Table1[[#This Row],[Budget_Sales]]=0,
"",
IF(
Table1[[#This Row],[Budget_Sales]]&gt;0,
(Table1[[#This Row],[Actual_Sales]]-Table1[[#This Row],[Budget_Sales]])/Table1[[#This Row],[Budget_Sales]],
(Table1[[#This Row],[Actual_Sales]]-Table1[[#This Row],[Budget_Sales]])/ABS(Table1[[#This Row],[Budget_Sales]])
)
)</f>
        <v>4.3137254901960784E-2</v>
      </c>
      <c r="I1960" s="5" t="str">
        <f>IF(Table1[[#This Row],[Sales_Var]]&gt;=0,"Above Budget","Below Budget")</f>
        <v>Above Budget</v>
      </c>
      <c r="J1960">
        <f>Table1[[#This Row],[Actual_Sales]]-(Table1[[#This Row],[COGS]]+Table1[[#This Row],[Expenses]])</f>
        <v>167</v>
      </c>
      <c r="K1960">
        <v>170</v>
      </c>
      <c r="L1960">
        <f>Table1[[#This Row],[Actual_Profit]]-Table1[[#This Row],[Budget_Profit]]</f>
        <v>-3</v>
      </c>
      <c r="M1960" s="5">
        <f>IF(
Table1[[#This Row],[Budget_Profit]]=0,
"",
IF(
Table1[[#This Row],[Budget_Profit]]&gt;0,
(Table1[[#This Row],[Actual_Profit]]-Table1[[#This Row],[Budget_Profit]])/Table1[[#This Row],[Budget_Profit]],
(Table1[[#This Row],[Actual_Profit]]-Table1[[#This Row],[Budget_Profit]])/ABS(Table1[[#This Row],[Budget_Profit]])
)
)</f>
        <v>-1.7647058823529412E-2</v>
      </c>
      <c r="N1960" s="5" t="str">
        <f>IF(Table1[[#This Row],[Profit_Var]]&gt;=0, "Above Budget", "Below Budget")</f>
        <v>Below Budget</v>
      </c>
      <c r="O1960">
        <v>266</v>
      </c>
      <c r="P1960">
        <v>250</v>
      </c>
      <c r="Q1960">
        <f>Table1[[#This Row],[COGS]]-Table1[[#This Row],[Budget_COGS]]</f>
        <v>16</v>
      </c>
      <c r="R1960" s="5">
        <f>IF(
Table1[[#This Row],[Budget_COGS]]=0,
"",
IF(
Table1[[#This Row],[Budget_COGS]]&gt;0,
(Table1[[#This Row],[Budget_COGS]]-Table1[[#This Row],[COGS]]) / Table1[[#This Row],[Budget_COGS]],
(Table1[[#This Row],[Budget_COGS]]-Table1[[#This Row],[COGS]]) / ABS(Table1[[#This Row],[Budget_COGS]])
)
)</f>
        <v>-6.4000000000000001E-2</v>
      </c>
      <c r="S1960" s="5" t="str">
        <f>IF(Table1[[#This Row],[COGS _Var]]&gt;=0, "Above Budget", "Below Budget")</f>
        <v>Above Budget</v>
      </c>
      <c r="T1960">
        <f>Table1[[#This Row],[Actual_Sales]]-Table1[[#This Row],[COGS]]</f>
        <v>266</v>
      </c>
      <c r="U1960">
        <v>260</v>
      </c>
      <c r="V1960">
        <f>Table1[[#This Row],[Gross_Margin]]-Table1[[#This Row],[Budget_Margin]]</f>
        <v>6</v>
      </c>
      <c r="W1960" s="5">
        <f>IF(
Table1[[#This Row],[Budget_Margin]]=0,
"",
IF(
Table1[[#This Row],[Budget_Margin]]&gt;0,
(Table1[[#This Row],[Gross_Margin]]-Table1[[#This Row],[Budget_Margin]]) / Table1[[#This Row],[Budget_Margin]],
(Table1[[#This Row],[Gross_Margin]]-Table1[[#This Row],[Budget_Margin]]) / ABS(Table1[[#This Row],[Budget_Margin]])
)
)</f>
        <v>2.3076923076923078E-2</v>
      </c>
      <c r="X1960" s="5" t="str">
        <f>IF(Table1[[#This Row],[Margin_Var]]&gt;=0, "Above Budget", "Below Budget")</f>
        <v>Above Budget</v>
      </c>
      <c r="Y1960" s="5">
        <f>IFERROR(Table1[[#This Row],[Gross_Margin]]/Table1[[#This Row],[Actual_Sales]],0)</f>
        <v>0.5</v>
      </c>
      <c r="Z1960" s="5">
        <f>Table1[[#This Row],[Actual_Profit]]/Table1[[#This Row],[Actual_Sales]]</f>
        <v>0.31390977443609025</v>
      </c>
      <c r="AA1960">
        <v>99</v>
      </c>
      <c r="AB1960" s="5">
        <f>IFERROR(Table1[[#This Row],[Expenses]]/Table1[[#This Row],[Actual_Sales]],0)</f>
        <v>0.18609022556390978</v>
      </c>
      <c r="AC1960">
        <v>74</v>
      </c>
      <c r="AD1960">
        <v>1819</v>
      </c>
      <c r="AE1960" s="5">
        <f>IFERROR(Table1[[#This Row],[Inventory]]/Table1[[#This Row],[Actual_Sales]],0)</f>
        <v>3.4191729323308269</v>
      </c>
    </row>
    <row r="1961" spans="1:31" x14ac:dyDescent="0.25">
      <c r="A1961">
        <v>1144</v>
      </c>
      <c r="B1961">
        <v>515</v>
      </c>
      <c r="C1961">
        <v>11</v>
      </c>
      <c r="D1961" s="2">
        <v>40360</v>
      </c>
      <c r="E1961">
        <v>532</v>
      </c>
      <c r="F1961">
        <v>460</v>
      </c>
      <c r="G1961">
        <f>Table1[[#This Row],[Actual_Sales]]-Table1[[#This Row],[Budget_Sales]]</f>
        <v>72</v>
      </c>
      <c r="H1961" s="5">
        <f>IF(
Table1[[#This Row],[Budget_Sales]]=0,
"",
IF(
Table1[[#This Row],[Budget_Sales]]&gt;0,
(Table1[[#This Row],[Actual_Sales]]-Table1[[#This Row],[Budget_Sales]])/Table1[[#This Row],[Budget_Sales]],
(Table1[[#This Row],[Actual_Sales]]-Table1[[#This Row],[Budget_Sales]])/ABS(Table1[[#This Row],[Budget_Sales]])
)
)</f>
        <v>0.15652173913043479</v>
      </c>
      <c r="I1961" s="5" t="str">
        <f>IF(Table1[[#This Row],[Sales_Var]]&gt;=0,"Above Budget","Below Budget")</f>
        <v>Above Budget</v>
      </c>
      <c r="J1961">
        <f>Table1[[#This Row],[Actual_Sales]]-(Table1[[#This Row],[COGS]]+Table1[[#This Row],[Expenses]])</f>
        <v>167</v>
      </c>
      <c r="K1961">
        <v>150</v>
      </c>
      <c r="L1961">
        <f>Table1[[#This Row],[Actual_Profit]]-Table1[[#This Row],[Budget_Profit]]</f>
        <v>17</v>
      </c>
      <c r="M1961" s="5">
        <f>IF(
Table1[[#This Row],[Budget_Profit]]=0,
"",
IF(
Table1[[#This Row],[Budget_Profit]]&gt;0,
(Table1[[#This Row],[Actual_Profit]]-Table1[[#This Row],[Budget_Profit]])/Table1[[#This Row],[Budget_Profit]],
(Table1[[#This Row],[Actual_Profit]]-Table1[[#This Row],[Budget_Profit]])/ABS(Table1[[#This Row],[Budget_Profit]])
)
)</f>
        <v>0.11333333333333333</v>
      </c>
      <c r="N1961" s="5" t="str">
        <f>IF(Table1[[#This Row],[Profit_Var]]&gt;=0, "Above Budget", "Below Budget")</f>
        <v>Above Budget</v>
      </c>
      <c r="O1961">
        <v>266</v>
      </c>
      <c r="P1961">
        <v>220</v>
      </c>
      <c r="Q1961">
        <f>Table1[[#This Row],[COGS]]-Table1[[#This Row],[Budget_COGS]]</f>
        <v>46</v>
      </c>
      <c r="R1961" s="5">
        <f>IF(
Table1[[#This Row],[Budget_COGS]]=0,
"",
IF(
Table1[[#This Row],[Budget_COGS]]&gt;0,
(Table1[[#This Row],[Budget_COGS]]-Table1[[#This Row],[COGS]]) / Table1[[#This Row],[Budget_COGS]],
(Table1[[#This Row],[Budget_COGS]]-Table1[[#This Row],[COGS]]) / ABS(Table1[[#This Row],[Budget_COGS]])
)
)</f>
        <v>-0.20909090909090908</v>
      </c>
      <c r="S1961" s="5" t="str">
        <f>IF(Table1[[#This Row],[COGS _Var]]&gt;=0, "Above Budget", "Below Budget")</f>
        <v>Above Budget</v>
      </c>
      <c r="T1961">
        <f>Table1[[#This Row],[Actual_Sales]]-Table1[[#This Row],[COGS]]</f>
        <v>266</v>
      </c>
      <c r="U1961">
        <v>240</v>
      </c>
      <c r="V1961">
        <f>Table1[[#This Row],[Gross_Margin]]-Table1[[#This Row],[Budget_Margin]]</f>
        <v>26</v>
      </c>
      <c r="W1961" s="5">
        <f>IF(
Table1[[#This Row],[Budget_Margin]]=0,
"",
IF(
Table1[[#This Row],[Budget_Margin]]&gt;0,
(Table1[[#This Row],[Gross_Margin]]-Table1[[#This Row],[Budget_Margin]]) / Table1[[#This Row],[Budget_Margin]],
(Table1[[#This Row],[Gross_Margin]]-Table1[[#This Row],[Budget_Margin]]) / ABS(Table1[[#This Row],[Budget_Margin]])
)
)</f>
        <v>0.10833333333333334</v>
      </c>
      <c r="X1961" s="5" t="str">
        <f>IF(Table1[[#This Row],[Margin_Var]]&gt;=0, "Above Budget", "Below Budget")</f>
        <v>Above Budget</v>
      </c>
      <c r="Y1961" s="5">
        <f>IFERROR(Table1[[#This Row],[Gross_Margin]]/Table1[[#This Row],[Actual_Sales]],0)</f>
        <v>0.5</v>
      </c>
      <c r="Z1961" s="5">
        <f>Table1[[#This Row],[Actual_Profit]]/Table1[[#This Row],[Actual_Sales]]</f>
        <v>0.31390977443609025</v>
      </c>
      <c r="AA1961">
        <v>99</v>
      </c>
      <c r="AB1961" s="5">
        <f>IFERROR(Table1[[#This Row],[Expenses]]/Table1[[#This Row],[Actual_Sales]],0)</f>
        <v>0.18609022556390978</v>
      </c>
      <c r="AC1961">
        <v>74</v>
      </c>
      <c r="AD1961">
        <v>1819</v>
      </c>
      <c r="AE1961" s="5">
        <f>IFERROR(Table1[[#This Row],[Inventory]]/Table1[[#This Row],[Actual_Sales]],0)</f>
        <v>3.4191729323308269</v>
      </c>
    </row>
    <row r="1962" spans="1:31" x14ac:dyDescent="0.25">
      <c r="A1962">
        <v>3109</v>
      </c>
      <c r="B1962">
        <v>603</v>
      </c>
      <c r="C1962">
        <v>1</v>
      </c>
      <c r="D1962" s="2">
        <v>40695</v>
      </c>
      <c r="E1962">
        <v>137</v>
      </c>
      <c r="F1962">
        <v>130</v>
      </c>
      <c r="G1962">
        <f>Table1[[#This Row],[Actual_Sales]]-Table1[[#This Row],[Budget_Sales]]</f>
        <v>7</v>
      </c>
      <c r="H1962" s="5">
        <f>IF(
Table1[[#This Row],[Budget_Sales]]=0,
"",
IF(
Table1[[#This Row],[Budget_Sales]]&gt;0,
(Table1[[#This Row],[Actual_Sales]]-Table1[[#This Row],[Budget_Sales]])/Table1[[#This Row],[Budget_Sales]],
(Table1[[#This Row],[Actual_Sales]]-Table1[[#This Row],[Budget_Sales]])/ABS(Table1[[#This Row],[Budget_Sales]])
)
)</f>
        <v>5.3846153846153849E-2</v>
      </c>
      <c r="I1962" s="5" t="str">
        <f>IF(Table1[[#This Row],[Sales_Var]]&gt;=0,"Above Budget","Below Budget")</f>
        <v>Above Budget</v>
      </c>
      <c r="J1962">
        <f>Table1[[#This Row],[Actual_Sales]]-(Table1[[#This Row],[COGS]]+Table1[[#This Row],[Expenses]])</f>
        <v>43</v>
      </c>
      <c r="K1962">
        <v>50</v>
      </c>
      <c r="L1962">
        <f>Table1[[#This Row],[Actual_Profit]]-Table1[[#This Row],[Budget_Profit]]</f>
        <v>-7</v>
      </c>
      <c r="M1962" s="5">
        <f>IF(
Table1[[#This Row],[Budget_Profit]]=0,
"",
IF(
Table1[[#This Row],[Budget_Profit]]&gt;0,
(Table1[[#This Row],[Actual_Profit]]-Table1[[#This Row],[Budget_Profit]])/Table1[[#This Row],[Budget_Profit]],
(Table1[[#This Row],[Actual_Profit]]-Table1[[#This Row],[Budget_Profit]])/ABS(Table1[[#This Row],[Budget_Profit]])
)
)</f>
        <v>-0.14000000000000001</v>
      </c>
      <c r="N1962" s="5" t="str">
        <f>IF(Table1[[#This Row],[Profit_Var]]&gt;=0, "Above Budget", "Below Budget")</f>
        <v>Below Budget</v>
      </c>
      <c r="O1962">
        <v>56</v>
      </c>
      <c r="P1962">
        <v>50</v>
      </c>
      <c r="Q1962">
        <f>Table1[[#This Row],[COGS]]-Table1[[#This Row],[Budget_COGS]]</f>
        <v>6</v>
      </c>
      <c r="R1962" s="5">
        <f>IF(
Table1[[#This Row],[Budget_COGS]]=0,
"",
IF(
Table1[[#This Row],[Budget_COGS]]&gt;0,
(Table1[[#This Row],[Budget_COGS]]-Table1[[#This Row],[COGS]]) / Table1[[#This Row],[Budget_COGS]],
(Table1[[#This Row],[Budget_COGS]]-Table1[[#This Row],[COGS]]) / ABS(Table1[[#This Row],[Budget_COGS]])
)
)</f>
        <v>-0.12</v>
      </c>
      <c r="S1962" s="5" t="str">
        <f>IF(Table1[[#This Row],[COGS _Var]]&gt;=0, "Above Budget", "Below Budget")</f>
        <v>Above Budget</v>
      </c>
      <c r="T1962">
        <f>Table1[[#This Row],[Actual_Sales]]-Table1[[#This Row],[COGS]]</f>
        <v>81</v>
      </c>
      <c r="U1962">
        <v>80</v>
      </c>
      <c r="V1962">
        <f>Table1[[#This Row],[Gross_Margin]]-Table1[[#This Row],[Budget_Margin]]</f>
        <v>1</v>
      </c>
      <c r="W1962" s="5">
        <f>IF(
Table1[[#This Row],[Budget_Margin]]=0,
"",
IF(
Table1[[#This Row],[Budget_Margin]]&gt;0,
(Table1[[#This Row],[Gross_Margin]]-Table1[[#This Row],[Budget_Margin]]) / Table1[[#This Row],[Budget_Margin]],
(Table1[[#This Row],[Gross_Margin]]-Table1[[#This Row],[Budget_Margin]]) / ABS(Table1[[#This Row],[Budget_Margin]])
)
)</f>
        <v>1.2500000000000001E-2</v>
      </c>
      <c r="X1962" s="5" t="str">
        <f>IF(Table1[[#This Row],[Margin_Var]]&gt;=0, "Above Budget", "Below Budget")</f>
        <v>Above Budget</v>
      </c>
      <c r="Y1962" s="5">
        <f>IFERROR(Table1[[#This Row],[Gross_Margin]]/Table1[[#This Row],[Actual_Sales]],0)</f>
        <v>0.59124087591240881</v>
      </c>
      <c r="Z1962" s="5">
        <f>Table1[[#This Row],[Actual_Profit]]/Table1[[#This Row],[Actual_Sales]]</f>
        <v>0.31386861313868614</v>
      </c>
      <c r="AA1962">
        <v>38</v>
      </c>
      <c r="AB1962" s="5">
        <f>IFERROR(Table1[[#This Row],[Expenses]]/Table1[[#This Row],[Actual_Sales]],0)</f>
        <v>0.27737226277372262</v>
      </c>
      <c r="AC1962">
        <v>17</v>
      </c>
      <c r="AD1962">
        <v>302</v>
      </c>
      <c r="AE1962" s="5">
        <f>IFERROR(Table1[[#This Row],[Inventory]]/Table1[[#This Row],[Actual_Sales]],0)</f>
        <v>2.2043795620437958</v>
      </c>
    </row>
    <row r="1963" spans="1:31" x14ac:dyDescent="0.25">
      <c r="A1963">
        <v>3568</v>
      </c>
      <c r="B1963">
        <v>319</v>
      </c>
      <c r="C1963">
        <v>1</v>
      </c>
      <c r="D1963" s="2">
        <v>40787</v>
      </c>
      <c r="E1963">
        <v>51</v>
      </c>
      <c r="F1963">
        <v>50</v>
      </c>
      <c r="G1963">
        <f>Table1[[#This Row],[Actual_Sales]]-Table1[[#This Row],[Budget_Sales]]</f>
        <v>1</v>
      </c>
      <c r="H1963" s="5">
        <f>IF(
Table1[[#This Row],[Budget_Sales]]=0,
"",
IF(
Table1[[#This Row],[Budget_Sales]]&gt;0,
(Table1[[#This Row],[Actual_Sales]]-Table1[[#This Row],[Budget_Sales]])/Table1[[#This Row],[Budget_Sales]],
(Table1[[#This Row],[Actual_Sales]]-Table1[[#This Row],[Budget_Sales]])/ABS(Table1[[#This Row],[Budget_Sales]])
)
)</f>
        <v>0.02</v>
      </c>
      <c r="I1963" s="5" t="str">
        <f>IF(Table1[[#This Row],[Sales_Var]]&gt;=0,"Above Budget","Below Budget")</f>
        <v>Above Budget</v>
      </c>
      <c r="J1963">
        <f>Table1[[#This Row],[Actual_Sales]]-(Table1[[#This Row],[COGS]]+Table1[[#This Row],[Expenses]])</f>
        <v>16</v>
      </c>
      <c r="K1963">
        <v>20</v>
      </c>
      <c r="L1963">
        <f>Table1[[#This Row],[Actual_Profit]]-Table1[[#This Row],[Budget_Profit]]</f>
        <v>-4</v>
      </c>
      <c r="M1963" s="5">
        <f>IF(
Table1[[#This Row],[Budget_Profit]]=0,
"",
IF(
Table1[[#This Row],[Budget_Profit]]&gt;0,
(Table1[[#This Row],[Actual_Profit]]-Table1[[#This Row],[Budget_Profit]])/Table1[[#This Row],[Budget_Profit]],
(Table1[[#This Row],[Actual_Profit]]-Table1[[#This Row],[Budget_Profit]])/ABS(Table1[[#This Row],[Budget_Profit]])
)
)</f>
        <v>-0.2</v>
      </c>
      <c r="N1963" s="5" t="str">
        <f>IF(Table1[[#This Row],[Profit_Var]]&gt;=0, "Above Budget", "Below Budget")</f>
        <v>Below Budget</v>
      </c>
      <c r="O1963">
        <v>19</v>
      </c>
      <c r="P1963">
        <v>20</v>
      </c>
      <c r="Q1963">
        <f>Table1[[#This Row],[COGS]]-Table1[[#This Row],[Budget_COGS]]</f>
        <v>-1</v>
      </c>
      <c r="R1963" s="5">
        <f>IF(
Table1[[#This Row],[Budget_COGS]]=0,
"",
IF(
Table1[[#This Row],[Budget_COGS]]&gt;0,
(Table1[[#This Row],[Budget_COGS]]-Table1[[#This Row],[COGS]]) / Table1[[#This Row],[Budget_COGS]],
(Table1[[#This Row],[Budget_COGS]]-Table1[[#This Row],[COGS]]) / ABS(Table1[[#This Row],[Budget_COGS]])
)
)</f>
        <v>0.05</v>
      </c>
      <c r="S1963" s="5" t="str">
        <f>IF(Table1[[#This Row],[COGS _Var]]&gt;=0, "Above Budget", "Below Budget")</f>
        <v>Below Budget</v>
      </c>
      <c r="T1963">
        <f>Table1[[#This Row],[Actual_Sales]]-Table1[[#This Row],[COGS]]</f>
        <v>32</v>
      </c>
      <c r="U1963">
        <v>30</v>
      </c>
      <c r="V1963">
        <f>Table1[[#This Row],[Gross_Margin]]-Table1[[#This Row],[Budget_Margin]]</f>
        <v>2</v>
      </c>
      <c r="W1963" s="5">
        <f>IF(
Table1[[#This Row],[Budget_Margin]]=0,
"",
IF(
Table1[[#This Row],[Budget_Margin]]&gt;0,
(Table1[[#This Row],[Gross_Margin]]-Table1[[#This Row],[Budget_Margin]]) / Table1[[#This Row],[Budget_Margin]],
(Table1[[#This Row],[Gross_Margin]]-Table1[[#This Row],[Budget_Margin]]) / ABS(Table1[[#This Row],[Budget_Margin]])
)
)</f>
        <v>6.6666666666666666E-2</v>
      </c>
      <c r="X1963" s="5" t="str">
        <f>IF(Table1[[#This Row],[Margin_Var]]&gt;=0, "Above Budget", "Below Budget")</f>
        <v>Above Budget</v>
      </c>
      <c r="Y1963" s="5">
        <f>IFERROR(Table1[[#This Row],[Gross_Margin]]/Table1[[#This Row],[Actual_Sales]],0)</f>
        <v>0.62745098039215685</v>
      </c>
      <c r="Z1963" s="5">
        <f>Table1[[#This Row],[Actual_Profit]]/Table1[[#This Row],[Actual_Sales]]</f>
        <v>0.31372549019607843</v>
      </c>
      <c r="AA1963">
        <v>16</v>
      </c>
      <c r="AB1963" s="5">
        <f>IFERROR(Table1[[#This Row],[Expenses]]/Table1[[#This Row],[Actual_Sales]],0)</f>
        <v>0.31372549019607843</v>
      </c>
      <c r="AC1963">
        <v>5</v>
      </c>
      <c r="AD1963">
        <v>848</v>
      </c>
      <c r="AE1963" s="5">
        <f>IFERROR(Table1[[#This Row],[Inventory]]/Table1[[#This Row],[Actual_Sales]],0)</f>
        <v>16.627450980392158</v>
      </c>
    </row>
    <row r="1964" spans="1:31" x14ac:dyDescent="0.25">
      <c r="A1964">
        <v>3602</v>
      </c>
      <c r="B1964">
        <v>505</v>
      </c>
      <c r="C1964">
        <v>8</v>
      </c>
      <c r="D1964" s="2">
        <v>40787</v>
      </c>
      <c r="E1964">
        <v>51</v>
      </c>
      <c r="F1964">
        <v>40</v>
      </c>
      <c r="G1964">
        <f>Table1[[#This Row],[Actual_Sales]]-Table1[[#This Row],[Budget_Sales]]</f>
        <v>11</v>
      </c>
      <c r="H1964" s="5">
        <f>IF(
Table1[[#This Row],[Budget_Sales]]=0,
"",
IF(
Table1[[#This Row],[Budget_Sales]]&gt;0,
(Table1[[#This Row],[Actual_Sales]]-Table1[[#This Row],[Budget_Sales]])/Table1[[#This Row],[Budget_Sales]],
(Table1[[#This Row],[Actual_Sales]]-Table1[[#This Row],[Budget_Sales]])/ABS(Table1[[#This Row],[Budget_Sales]])
)
)</f>
        <v>0.27500000000000002</v>
      </c>
      <c r="I1964" s="5" t="str">
        <f>IF(Table1[[#This Row],[Sales_Var]]&gt;=0,"Above Budget","Below Budget")</f>
        <v>Above Budget</v>
      </c>
      <c r="J1964">
        <f>Table1[[#This Row],[Actual_Sales]]-(Table1[[#This Row],[COGS]]+Table1[[#This Row],[Expenses]])</f>
        <v>16</v>
      </c>
      <c r="K1964">
        <v>20</v>
      </c>
      <c r="L1964">
        <f>Table1[[#This Row],[Actual_Profit]]-Table1[[#This Row],[Budget_Profit]]</f>
        <v>-4</v>
      </c>
      <c r="M1964" s="5">
        <f>IF(
Table1[[#This Row],[Budget_Profit]]=0,
"",
IF(
Table1[[#This Row],[Budget_Profit]]&gt;0,
(Table1[[#This Row],[Actual_Profit]]-Table1[[#This Row],[Budget_Profit]])/Table1[[#This Row],[Budget_Profit]],
(Table1[[#This Row],[Actual_Profit]]-Table1[[#This Row],[Budget_Profit]])/ABS(Table1[[#This Row],[Budget_Profit]])
)
)</f>
        <v>-0.2</v>
      </c>
      <c r="N1964" s="5" t="str">
        <f>IF(Table1[[#This Row],[Profit_Var]]&gt;=0, "Above Budget", "Below Budget")</f>
        <v>Below Budget</v>
      </c>
      <c r="O1964">
        <v>19</v>
      </c>
      <c r="P1964">
        <v>10</v>
      </c>
      <c r="Q1964">
        <f>Table1[[#This Row],[COGS]]-Table1[[#This Row],[Budget_COGS]]</f>
        <v>9</v>
      </c>
      <c r="R1964" s="5">
        <f>IF(
Table1[[#This Row],[Budget_COGS]]=0,
"",
IF(
Table1[[#This Row],[Budget_COGS]]&gt;0,
(Table1[[#This Row],[Budget_COGS]]-Table1[[#This Row],[COGS]]) / Table1[[#This Row],[Budget_COGS]],
(Table1[[#This Row],[Budget_COGS]]-Table1[[#This Row],[COGS]]) / ABS(Table1[[#This Row],[Budget_COGS]])
)
)</f>
        <v>-0.9</v>
      </c>
      <c r="S1964" s="5" t="str">
        <f>IF(Table1[[#This Row],[COGS _Var]]&gt;=0, "Above Budget", "Below Budget")</f>
        <v>Above Budget</v>
      </c>
      <c r="T1964">
        <f>Table1[[#This Row],[Actual_Sales]]-Table1[[#This Row],[COGS]]</f>
        <v>32</v>
      </c>
      <c r="U1964">
        <v>30</v>
      </c>
      <c r="V1964">
        <f>Table1[[#This Row],[Gross_Margin]]-Table1[[#This Row],[Budget_Margin]]</f>
        <v>2</v>
      </c>
      <c r="W1964" s="5">
        <f>IF(
Table1[[#This Row],[Budget_Margin]]=0,
"",
IF(
Table1[[#This Row],[Budget_Margin]]&gt;0,
(Table1[[#This Row],[Gross_Margin]]-Table1[[#This Row],[Budget_Margin]]) / Table1[[#This Row],[Budget_Margin]],
(Table1[[#This Row],[Gross_Margin]]-Table1[[#This Row],[Budget_Margin]]) / ABS(Table1[[#This Row],[Budget_Margin]])
)
)</f>
        <v>6.6666666666666666E-2</v>
      </c>
      <c r="X1964" s="5" t="str">
        <f>IF(Table1[[#This Row],[Margin_Var]]&gt;=0, "Above Budget", "Below Budget")</f>
        <v>Above Budget</v>
      </c>
      <c r="Y1964" s="5">
        <f>IFERROR(Table1[[#This Row],[Gross_Margin]]/Table1[[#This Row],[Actual_Sales]],0)</f>
        <v>0.62745098039215685</v>
      </c>
      <c r="Z1964" s="5">
        <f>Table1[[#This Row],[Actual_Profit]]/Table1[[#This Row],[Actual_Sales]]</f>
        <v>0.31372549019607843</v>
      </c>
      <c r="AA1964">
        <v>16</v>
      </c>
      <c r="AB1964" s="5">
        <f>IFERROR(Table1[[#This Row],[Expenses]]/Table1[[#This Row],[Actual_Sales]],0)</f>
        <v>0.31372549019607843</v>
      </c>
      <c r="AC1964">
        <v>5</v>
      </c>
      <c r="AD1964">
        <v>848</v>
      </c>
      <c r="AE1964" s="5">
        <f>IFERROR(Table1[[#This Row],[Inventory]]/Table1[[#This Row],[Actual_Sales]],0)</f>
        <v>16.627450980392158</v>
      </c>
    </row>
    <row r="1965" spans="1:31" x14ac:dyDescent="0.25">
      <c r="A1965">
        <v>3345</v>
      </c>
      <c r="B1965">
        <v>860</v>
      </c>
      <c r="C1965">
        <v>13</v>
      </c>
      <c r="D1965" s="2">
        <v>40725</v>
      </c>
      <c r="E1965">
        <v>51</v>
      </c>
      <c r="F1965">
        <v>50</v>
      </c>
      <c r="G1965">
        <f>Table1[[#This Row],[Actual_Sales]]-Table1[[#This Row],[Budget_Sales]]</f>
        <v>1</v>
      </c>
      <c r="H1965" s="5">
        <f>IF(
Table1[[#This Row],[Budget_Sales]]=0,
"",
IF(
Table1[[#This Row],[Budget_Sales]]&gt;0,
(Table1[[#This Row],[Actual_Sales]]-Table1[[#This Row],[Budget_Sales]])/Table1[[#This Row],[Budget_Sales]],
(Table1[[#This Row],[Actual_Sales]]-Table1[[#This Row],[Budget_Sales]])/ABS(Table1[[#This Row],[Budget_Sales]])
)
)</f>
        <v>0.02</v>
      </c>
      <c r="I1965" s="5" t="str">
        <f>IF(Table1[[#This Row],[Sales_Var]]&gt;=0,"Above Budget","Below Budget")</f>
        <v>Above Budget</v>
      </c>
      <c r="J1965">
        <f>Table1[[#This Row],[Actual_Sales]]-(Table1[[#This Row],[COGS]]+Table1[[#This Row],[Expenses]])</f>
        <v>16</v>
      </c>
      <c r="K1965">
        <v>20</v>
      </c>
      <c r="L1965">
        <f>Table1[[#This Row],[Actual_Profit]]-Table1[[#This Row],[Budget_Profit]]</f>
        <v>-4</v>
      </c>
      <c r="M1965" s="5">
        <f>IF(
Table1[[#This Row],[Budget_Profit]]=0,
"",
IF(
Table1[[#This Row],[Budget_Profit]]&gt;0,
(Table1[[#This Row],[Actual_Profit]]-Table1[[#This Row],[Budget_Profit]])/Table1[[#This Row],[Budget_Profit]],
(Table1[[#This Row],[Actual_Profit]]-Table1[[#This Row],[Budget_Profit]])/ABS(Table1[[#This Row],[Budget_Profit]])
)
)</f>
        <v>-0.2</v>
      </c>
      <c r="N1965" s="5" t="str">
        <f>IF(Table1[[#This Row],[Profit_Var]]&gt;=0, "Above Budget", "Below Budget")</f>
        <v>Below Budget</v>
      </c>
      <c r="O1965">
        <v>20</v>
      </c>
      <c r="P1965">
        <v>20</v>
      </c>
      <c r="Q1965">
        <f>Table1[[#This Row],[COGS]]-Table1[[#This Row],[Budget_COGS]]</f>
        <v>0</v>
      </c>
      <c r="R1965" s="5">
        <f>IF(
Table1[[#This Row],[Budget_COGS]]=0,
"",
IF(
Table1[[#This Row],[Budget_COGS]]&gt;0,
(Table1[[#This Row],[Budget_COGS]]-Table1[[#This Row],[COGS]]) / Table1[[#This Row],[Budget_COGS]],
(Table1[[#This Row],[Budget_COGS]]-Table1[[#This Row],[COGS]]) / ABS(Table1[[#This Row],[Budget_COGS]])
)
)</f>
        <v>0</v>
      </c>
      <c r="S1965" s="5" t="str">
        <f>IF(Table1[[#This Row],[COGS _Var]]&gt;=0, "Above Budget", "Below Budget")</f>
        <v>Above Budget</v>
      </c>
      <c r="T1965">
        <f>Table1[[#This Row],[Actual_Sales]]-Table1[[#This Row],[COGS]]</f>
        <v>31</v>
      </c>
      <c r="U1965">
        <v>30</v>
      </c>
      <c r="V1965">
        <f>Table1[[#This Row],[Gross_Margin]]-Table1[[#This Row],[Budget_Margin]]</f>
        <v>1</v>
      </c>
      <c r="W1965" s="5">
        <f>IF(
Table1[[#This Row],[Budget_Margin]]=0,
"",
IF(
Table1[[#This Row],[Budget_Margin]]&gt;0,
(Table1[[#This Row],[Gross_Margin]]-Table1[[#This Row],[Budget_Margin]]) / Table1[[#This Row],[Budget_Margin]],
(Table1[[#This Row],[Gross_Margin]]-Table1[[#This Row],[Budget_Margin]]) / ABS(Table1[[#This Row],[Budget_Margin]])
)
)</f>
        <v>3.3333333333333333E-2</v>
      </c>
      <c r="X1965" s="5" t="str">
        <f>IF(Table1[[#This Row],[Margin_Var]]&gt;=0, "Above Budget", "Below Budget")</f>
        <v>Above Budget</v>
      </c>
      <c r="Y1965" s="5">
        <f>IFERROR(Table1[[#This Row],[Gross_Margin]]/Table1[[#This Row],[Actual_Sales]],0)</f>
        <v>0.60784313725490191</v>
      </c>
      <c r="Z1965" s="5">
        <f>Table1[[#This Row],[Actual_Profit]]/Table1[[#This Row],[Actual_Sales]]</f>
        <v>0.31372549019607843</v>
      </c>
      <c r="AA1965">
        <v>15</v>
      </c>
      <c r="AB1965" s="5">
        <f>IFERROR(Table1[[#This Row],[Expenses]]/Table1[[#This Row],[Actual_Sales]],0)</f>
        <v>0.29411764705882354</v>
      </c>
      <c r="AC1965">
        <v>5</v>
      </c>
      <c r="AD1965">
        <v>814</v>
      </c>
      <c r="AE1965" s="5">
        <f>IFERROR(Table1[[#This Row],[Inventory]]/Table1[[#This Row],[Actual_Sales]],0)</f>
        <v>15.96078431372549</v>
      </c>
    </row>
    <row r="1966" spans="1:31" x14ac:dyDescent="0.25">
      <c r="A1966">
        <v>3072</v>
      </c>
      <c r="B1966">
        <v>475</v>
      </c>
      <c r="C1966">
        <v>13</v>
      </c>
      <c r="D1966" s="2">
        <v>40695</v>
      </c>
      <c r="E1966">
        <v>51</v>
      </c>
      <c r="F1966">
        <v>50</v>
      </c>
      <c r="G1966">
        <f>Table1[[#This Row],[Actual_Sales]]-Table1[[#This Row],[Budget_Sales]]</f>
        <v>1</v>
      </c>
      <c r="H1966" s="5">
        <f>IF(
Table1[[#This Row],[Budget_Sales]]=0,
"",
IF(
Table1[[#This Row],[Budget_Sales]]&gt;0,
(Table1[[#This Row],[Actual_Sales]]-Table1[[#This Row],[Budget_Sales]])/Table1[[#This Row],[Budget_Sales]],
(Table1[[#This Row],[Actual_Sales]]-Table1[[#This Row],[Budget_Sales]])/ABS(Table1[[#This Row],[Budget_Sales]])
)
)</f>
        <v>0.02</v>
      </c>
      <c r="I1966" s="5" t="str">
        <f>IF(Table1[[#This Row],[Sales_Var]]&gt;=0,"Above Budget","Below Budget")</f>
        <v>Above Budget</v>
      </c>
      <c r="J1966">
        <f>Table1[[#This Row],[Actual_Sales]]-(Table1[[#This Row],[COGS]]+Table1[[#This Row],[Expenses]])</f>
        <v>16</v>
      </c>
      <c r="K1966">
        <v>20</v>
      </c>
      <c r="L1966">
        <f>Table1[[#This Row],[Actual_Profit]]-Table1[[#This Row],[Budget_Profit]]</f>
        <v>-4</v>
      </c>
      <c r="M1966" s="5">
        <f>IF(
Table1[[#This Row],[Budget_Profit]]=0,
"",
IF(
Table1[[#This Row],[Budget_Profit]]&gt;0,
(Table1[[#This Row],[Actual_Profit]]-Table1[[#This Row],[Budget_Profit]])/Table1[[#This Row],[Budget_Profit]],
(Table1[[#This Row],[Actual_Profit]]-Table1[[#This Row],[Budget_Profit]])/ABS(Table1[[#This Row],[Budget_Profit]])
)
)</f>
        <v>-0.2</v>
      </c>
      <c r="N1966" s="5" t="str">
        <f>IF(Table1[[#This Row],[Profit_Var]]&gt;=0, "Above Budget", "Below Budget")</f>
        <v>Below Budget</v>
      </c>
      <c r="O1966">
        <v>20</v>
      </c>
      <c r="P1966">
        <v>20</v>
      </c>
      <c r="Q1966">
        <f>Table1[[#This Row],[COGS]]-Table1[[#This Row],[Budget_COGS]]</f>
        <v>0</v>
      </c>
      <c r="R1966" s="5">
        <f>IF(
Table1[[#This Row],[Budget_COGS]]=0,
"",
IF(
Table1[[#This Row],[Budget_COGS]]&gt;0,
(Table1[[#This Row],[Budget_COGS]]-Table1[[#This Row],[COGS]]) / Table1[[#This Row],[Budget_COGS]],
(Table1[[#This Row],[Budget_COGS]]-Table1[[#This Row],[COGS]]) / ABS(Table1[[#This Row],[Budget_COGS]])
)
)</f>
        <v>0</v>
      </c>
      <c r="S1966" s="5" t="str">
        <f>IF(Table1[[#This Row],[COGS _Var]]&gt;=0, "Above Budget", "Below Budget")</f>
        <v>Above Budget</v>
      </c>
      <c r="T1966">
        <f>Table1[[#This Row],[Actual_Sales]]-Table1[[#This Row],[COGS]]</f>
        <v>31</v>
      </c>
      <c r="U1966">
        <v>30</v>
      </c>
      <c r="V1966">
        <f>Table1[[#This Row],[Gross_Margin]]-Table1[[#This Row],[Budget_Margin]]</f>
        <v>1</v>
      </c>
      <c r="W1966" s="5">
        <f>IF(
Table1[[#This Row],[Budget_Margin]]=0,
"",
IF(
Table1[[#This Row],[Budget_Margin]]&gt;0,
(Table1[[#This Row],[Gross_Margin]]-Table1[[#This Row],[Budget_Margin]]) / Table1[[#This Row],[Budget_Margin]],
(Table1[[#This Row],[Gross_Margin]]-Table1[[#This Row],[Budget_Margin]]) / ABS(Table1[[#This Row],[Budget_Margin]])
)
)</f>
        <v>3.3333333333333333E-2</v>
      </c>
      <c r="X1966" s="5" t="str">
        <f>IF(Table1[[#This Row],[Margin_Var]]&gt;=0, "Above Budget", "Below Budget")</f>
        <v>Above Budget</v>
      </c>
      <c r="Y1966" s="5">
        <f>IFERROR(Table1[[#This Row],[Gross_Margin]]/Table1[[#This Row],[Actual_Sales]],0)</f>
        <v>0.60784313725490191</v>
      </c>
      <c r="Z1966" s="5">
        <f>Table1[[#This Row],[Actual_Profit]]/Table1[[#This Row],[Actual_Sales]]</f>
        <v>0.31372549019607843</v>
      </c>
      <c r="AA1966">
        <v>15</v>
      </c>
      <c r="AB1966" s="5">
        <f>IFERROR(Table1[[#This Row],[Expenses]]/Table1[[#This Row],[Actual_Sales]],0)</f>
        <v>0.29411764705882354</v>
      </c>
      <c r="AC1966">
        <v>5</v>
      </c>
      <c r="AD1966">
        <v>804</v>
      </c>
      <c r="AE1966" s="5">
        <f>IFERROR(Table1[[#This Row],[Inventory]]/Table1[[#This Row],[Actual_Sales]],0)</f>
        <v>15.764705882352942</v>
      </c>
    </row>
    <row r="1967" spans="1:31" x14ac:dyDescent="0.25">
      <c r="A1967">
        <v>2103</v>
      </c>
      <c r="B1967">
        <v>916</v>
      </c>
      <c r="C1967">
        <v>4</v>
      </c>
      <c r="D1967" s="2">
        <v>40513</v>
      </c>
      <c r="E1967">
        <v>501</v>
      </c>
      <c r="F1967">
        <v>480</v>
      </c>
      <c r="G1967">
        <f>Table1[[#This Row],[Actual_Sales]]-Table1[[#This Row],[Budget_Sales]]</f>
        <v>21</v>
      </c>
      <c r="H1967" s="5">
        <f>IF(
Table1[[#This Row],[Budget_Sales]]=0,
"",
IF(
Table1[[#This Row],[Budget_Sales]]&gt;0,
(Table1[[#This Row],[Actual_Sales]]-Table1[[#This Row],[Budget_Sales]])/Table1[[#This Row],[Budget_Sales]],
(Table1[[#This Row],[Actual_Sales]]-Table1[[#This Row],[Budget_Sales]])/ABS(Table1[[#This Row],[Budget_Sales]])
)
)</f>
        <v>4.3749999999999997E-2</v>
      </c>
      <c r="I1967" s="5" t="str">
        <f>IF(Table1[[#This Row],[Sales_Var]]&gt;=0,"Above Budget","Below Budget")</f>
        <v>Above Budget</v>
      </c>
      <c r="J1967">
        <f>Table1[[#This Row],[Actual_Sales]]-(Table1[[#This Row],[COGS]]+Table1[[#This Row],[Expenses]])</f>
        <v>157</v>
      </c>
      <c r="K1967">
        <v>160</v>
      </c>
      <c r="L1967">
        <f>Table1[[#This Row],[Actual_Profit]]-Table1[[#This Row],[Budget_Profit]]</f>
        <v>-3</v>
      </c>
      <c r="M1967" s="5">
        <f>IF(
Table1[[#This Row],[Budget_Profit]]=0,
"",
IF(
Table1[[#This Row],[Budget_Profit]]&gt;0,
(Table1[[#This Row],[Actual_Profit]]-Table1[[#This Row],[Budget_Profit]])/Table1[[#This Row],[Budget_Profit]],
(Table1[[#This Row],[Actual_Profit]]-Table1[[#This Row],[Budget_Profit]])/ABS(Table1[[#This Row],[Budget_Profit]])
)
)</f>
        <v>-1.8749999999999999E-2</v>
      </c>
      <c r="N1967" s="5" t="str">
        <f>IF(Table1[[#This Row],[Profit_Var]]&gt;=0, "Above Budget", "Below Budget")</f>
        <v>Below Budget</v>
      </c>
      <c r="O1967">
        <v>250</v>
      </c>
      <c r="P1967">
        <v>240</v>
      </c>
      <c r="Q1967">
        <f>Table1[[#This Row],[COGS]]-Table1[[#This Row],[Budget_COGS]]</f>
        <v>10</v>
      </c>
      <c r="R1967" s="5">
        <f>IF(
Table1[[#This Row],[Budget_COGS]]=0,
"",
IF(
Table1[[#This Row],[Budget_COGS]]&gt;0,
(Table1[[#This Row],[Budget_COGS]]-Table1[[#This Row],[COGS]]) / Table1[[#This Row],[Budget_COGS]],
(Table1[[#This Row],[Budget_COGS]]-Table1[[#This Row],[COGS]]) / ABS(Table1[[#This Row],[Budget_COGS]])
)
)</f>
        <v>-4.1666666666666664E-2</v>
      </c>
      <c r="S1967" s="5" t="str">
        <f>IF(Table1[[#This Row],[COGS _Var]]&gt;=0, "Above Budget", "Below Budget")</f>
        <v>Above Budget</v>
      </c>
      <c r="T1967">
        <f>Table1[[#This Row],[Actual_Sales]]-Table1[[#This Row],[COGS]]</f>
        <v>251</v>
      </c>
      <c r="U1967">
        <v>240</v>
      </c>
      <c r="V1967">
        <f>Table1[[#This Row],[Gross_Margin]]-Table1[[#This Row],[Budget_Margin]]</f>
        <v>11</v>
      </c>
      <c r="W1967" s="5">
        <f>IF(
Table1[[#This Row],[Budget_Margin]]=0,
"",
IF(
Table1[[#This Row],[Budget_Margin]]&gt;0,
(Table1[[#This Row],[Gross_Margin]]-Table1[[#This Row],[Budget_Margin]]) / Table1[[#This Row],[Budget_Margin]],
(Table1[[#This Row],[Gross_Margin]]-Table1[[#This Row],[Budget_Margin]]) / ABS(Table1[[#This Row],[Budget_Margin]])
)
)</f>
        <v>4.583333333333333E-2</v>
      </c>
      <c r="X1967" s="5" t="str">
        <f>IF(Table1[[#This Row],[Margin_Var]]&gt;=0, "Above Budget", "Below Budget")</f>
        <v>Above Budget</v>
      </c>
      <c r="Y1967" s="5">
        <f>IFERROR(Table1[[#This Row],[Gross_Margin]]/Table1[[#This Row],[Actual_Sales]],0)</f>
        <v>0.50099800399201599</v>
      </c>
      <c r="Z1967" s="5">
        <f>Table1[[#This Row],[Actual_Profit]]/Table1[[#This Row],[Actual_Sales]]</f>
        <v>0.31337325349301398</v>
      </c>
      <c r="AA1967">
        <v>94</v>
      </c>
      <c r="AB1967" s="5">
        <f>IFERROR(Table1[[#This Row],[Expenses]]/Table1[[#This Row],[Actual_Sales]],0)</f>
        <v>0.18762475049900199</v>
      </c>
      <c r="AC1967">
        <v>70</v>
      </c>
      <c r="AD1967">
        <v>1820</v>
      </c>
      <c r="AE1967" s="5">
        <f>IFERROR(Table1[[#This Row],[Inventory]]/Table1[[#This Row],[Actual_Sales]],0)</f>
        <v>3.6327345309381238</v>
      </c>
    </row>
    <row r="1968" spans="1:31" x14ac:dyDescent="0.25">
      <c r="A1968">
        <v>2050</v>
      </c>
      <c r="B1968">
        <v>630</v>
      </c>
      <c r="C1968">
        <v>6</v>
      </c>
      <c r="D1968" s="2">
        <v>40513</v>
      </c>
      <c r="E1968">
        <v>501</v>
      </c>
      <c r="F1968">
        <v>640</v>
      </c>
      <c r="G1968">
        <f>Table1[[#This Row],[Actual_Sales]]-Table1[[#This Row],[Budget_Sales]]</f>
        <v>-139</v>
      </c>
      <c r="H1968" s="5">
        <f>IF(
Table1[[#This Row],[Budget_Sales]]=0,
"",
IF(
Table1[[#This Row],[Budget_Sales]]&gt;0,
(Table1[[#This Row],[Actual_Sales]]-Table1[[#This Row],[Budget_Sales]])/Table1[[#This Row],[Budget_Sales]],
(Table1[[#This Row],[Actual_Sales]]-Table1[[#This Row],[Budget_Sales]])/ABS(Table1[[#This Row],[Budget_Sales]])
)
)</f>
        <v>-0.21718750000000001</v>
      </c>
      <c r="I1968" s="5" t="str">
        <f>IF(Table1[[#This Row],[Sales_Var]]&gt;=0,"Above Budget","Below Budget")</f>
        <v>Below Budget</v>
      </c>
      <c r="J1968">
        <f>Table1[[#This Row],[Actual_Sales]]-(Table1[[#This Row],[COGS]]+Table1[[#This Row],[Expenses]])</f>
        <v>157</v>
      </c>
      <c r="K1968">
        <v>240</v>
      </c>
      <c r="L1968">
        <f>Table1[[#This Row],[Actual_Profit]]-Table1[[#This Row],[Budget_Profit]]</f>
        <v>-83</v>
      </c>
      <c r="M1968" s="5">
        <f>IF(
Table1[[#This Row],[Budget_Profit]]=0,
"",
IF(
Table1[[#This Row],[Budget_Profit]]&gt;0,
(Table1[[#This Row],[Actual_Profit]]-Table1[[#This Row],[Budget_Profit]])/Table1[[#This Row],[Budget_Profit]],
(Table1[[#This Row],[Actual_Profit]]-Table1[[#This Row],[Budget_Profit]])/ABS(Table1[[#This Row],[Budget_Profit]])
)
)</f>
        <v>-0.34583333333333333</v>
      </c>
      <c r="N1968" s="5" t="str">
        <f>IF(Table1[[#This Row],[Profit_Var]]&gt;=0, "Above Budget", "Below Budget")</f>
        <v>Below Budget</v>
      </c>
      <c r="O1968">
        <v>250</v>
      </c>
      <c r="P1968">
        <v>320</v>
      </c>
      <c r="Q1968">
        <f>Table1[[#This Row],[COGS]]-Table1[[#This Row],[Budget_COGS]]</f>
        <v>-70</v>
      </c>
      <c r="R1968" s="5">
        <f>IF(
Table1[[#This Row],[Budget_COGS]]=0,
"",
IF(
Table1[[#This Row],[Budget_COGS]]&gt;0,
(Table1[[#This Row],[Budget_COGS]]-Table1[[#This Row],[COGS]]) / Table1[[#This Row],[Budget_COGS]],
(Table1[[#This Row],[Budget_COGS]]-Table1[[#This Row],[COGS]]) / ABS(Table1[[#This Row],[Budget_COGS]])
)
)</f>
        <v>0.21875</v>
      </c>
      <c r="S1968" s="5" t="str">
        <f>IF(Table1[[#This Row],[COGS _Var]]&gt;=0, "Above Budget", "Below Budget")</f>
        <v>Below Budget</v>
      </c>
      <c r="T1968">
        <f>Table1[[#This Row],[Actual_Sales]]-Table1[[#This Row],[COGS]]</f>
        <v>251</v>
      </c>
      <c r="U1968">
        <v>320</v>
      </c>
      <c r="V1968">
        <f>Table1[[#This Row],[Gross_Margin]]-Table1[[#This Row],[Budget_Margin]]</f>
        <v>-69</v>
      </c>
      <c r="W1968" s="5">
        <f>IF(
Table1[[#This Row],[Budget_Margin]]=0,
"",
IF(
Table1[[#This Row],[Budget_Margin]]&gt;0,
(Table1[[#This Row],[Gross_Margin]]-Table1[[#This Row],[Budget_Margin]]) / Table1[[#This Row],[Budget_Margin]],
(Table1[[#This Row],[Gross_Margin]]-Table1[[#This Row],[Budget_Margin]]) / ABS(Table1[[#This Row],[Budget_Margin]])
)
)</f>
        <v>-0.21562500000000001</v>
      </c>
      <c r="X1968" s="5" t="str">
        <f>IF(Table1[[#This Row],[Margin_Var]]&gt;=0, "Above Budget", "Below Budget")</f>
        <v>Below Budget</v>
      </c>
      <c r="Y1968" s="5">
        <f>IFERROR(Table1[[#This Row],[Gross_Margin]]/Table1[[#This Row],[Actual_Sales]],0)</f>
        <v>0.50099800399201599</v>
      </c>
      <c r="Z1968" s="5">
        <f>Table1[[#This Row],[Actual_Profit]]/Table1[[#This Row],[Actual_Sales]]</f>
        <v>0.31337325349301398</v>
      </c>
      <c r="AA1968">
        <v>94</v>
      </c>
      <c r="AB1968" s="5">
        <f>IFERROR(Table1[[#This Row],[Expenses]]/Table1[[#This Row],[Actual_Sales]],0)</f>
        <v>0.18762475049900199</v>
      </c>
      <c r="AC1968">
        <v>70</v>
      </c>
      <c r="AD1968">
        <v>1820</v>
      </c>
      <c r="AE1968" s="5">
        <f>IFERROR(Table1[[#This Row],[Inventory]]/Table1[[#This Row],[Actual_Sales]],0)</f>
        <v>3.6327345309381238</v>
      </c>
    </row>
    <row r="1969" spans="1:31" x14ac:dyDescent="0.25">
      <c r="A1969">
        <v>2062</v>
      </c>
      <c r="B1969">
        <v>702</v>
      </c>
      <c r="C1969">
        <v>12</v>
      </c>
      <c r="D1969" s="2">
        <v>40513</v>
      </c>
      <c r="E1969">
        <v>501</v>
      </c>
      <c r="F1969">
        <v>360</v>
      </c>
      <c r="G1969">
        <f>Table1[[#This Row],[Actual_Sales]]-Table1[[#This Row],[Budget_Sales]]</f>
        <v>141</v>
      </c>
      <c r="H1969" s="5">
        <f>IF(
Table1[[#This Row],[Budget_Sales]]=0,
"",
IF(
Table1[[#This Row],[Budget_Sales]]&gt;0,
(Table1[[#This Row],[Actual_Sales]]-Table1[[#This Row],[Budget_Sales]])/Table1[[#This Row],[Budget_Sales]],
(Table1[[#This Row],[Actual_Sales]]-Table1[[#This Row],[Budget_Sales]])/ABS(Table1[[#This Row],[Budget_Sales]])
)
)</f>
        <v>0.39166666666666666</v>
      </c>
      <c r="I1969" s="5" t="str">
        <f>IF(Table1[[#This Row],[Sales_Var]]&gt;=0,"Above Budget","Below Budget")</f>
        <v>Above Budget</v>
      </c>
      <c r="J1969">
        <f>Table1[[#This Row],[Actual_Sales]]-(Table1[[#This Row],[COGS]]+Table1[[#This Row],[Expenses]])</f>
        <v>157</v>
      </c>
      <c r="K1969">
        <v>100</v>
      </c>
      <c r="L1969">
        <f>Table1[[#This Row],[Actual_Profit]]-Table1[[#This Row],[Budget_Profit]]</f>
        <v>57</v>
      </c>
      <c r="M1969" s="5">
        <f>IF(
Table1[[#This Row],[Budget_Profit]]=0,
"",
IF(
Table1[[#This Row],[Budget_Profit]]&gt;0,
(Table1[[#This Row],[Actual_Profit]]-Table1[[#This Row],[Budget_Profit]])/Table1[[#This Row],[Budget_Profit]],
(Table1[[#This Row],[Actual_Profit]]-Table1[[#This Row],[Budget_Profit]])/ABS(Table1[[#This Row],[Budget_Profit]])
)
)</f>
        <v>0.56999999999999995</v>
      </c>
      <c r="N1969" s="5" t="str">
        <f>IF(Table1[[#This Row],[Profit_Var]]&gt;=0, "Above Budget", "Below Budget")</f>
        <v>Above Budget</v>
      </c>
      <c r="O1969">
        <v>250</v>
      </c>
      <c r="P1969">
        <v>180</v>
      </c>
      <c r="Q1969">
        <f>Table1[[#This Row],[COGS]]-Table1[[#This Row],[Budget_COGS]]</f>
        <v>70</v>
      </c>
      <c r="R1969" s="5">
        <f>IF(
Table1[[#This Row],[Budget_COGS]]=0,
"",
IF(
Table1[[#This Row],[Budget_COGS]]&gt;0,
(Table1[[#This Row],[Budget_COGS]]-Table1[[#This Row],[COGS]]) / Table1[[#This Row],[Budget_COGS]],
(Table1[[#This Row],[Budget_COGS]]-Table1[[#This Row],[COGS]]) / ABS(Table1[[#This Row],[Budget_COGS]])
)
)</f>
        <v>-0.3888888888888889</v>
      </c>
      <c r="S1969" s="5" t="str">
        <f>IF(Table1[[#This Row],[COGS _Var]]&gt;=0, "Above Budget", "Below Budget")</f>
        <v>Above Budget</v>
      </c>
      <c r="T1969">
        <f>Table1[[#This Row],[Actual_Sales]]-Table1[[#This Row],[COGS]]</f>
        <v>251</v>
      </c>
      <c r="U1969">
        <v>180</v>
      </c>
      <c r="V1969">
        <f>Table1[[#This Row],[Gross_Margin]]-Table1[[#This Row],[Budget_Margin]]</f>
        <v>71</v>
      </c>
      <c r="W1969" s="5">
        <f>IF(
Table1[[#This Row],[Budget_Margin]]=0,
"",
IF(
Table1[[#This Row],[Budget_Margin]]&gt;0,
(Table1[[#This Row],[Gross_Margin]]-Table1[[#This Row],[Budget_Margin]]) / Table1[[#This Row],[Budget_Margin]],
(Table1[[#This Row],[Gross_Margin]]-Table1[[#This Row],[Budget_Margin]]) / ABS(Table1[[#This Row],[Budget_Margin]])
)
)</f>
        <v>0.39444444444444443</v>
      </c>
      <c r="X1969" s="5" t="str">
        <f>IF(Table1[[#This Row],[Margin_Var]]&gt;=0, "Above Budget", "Below Budget")</f>
        <v>Above Budget</v>
      </c>
      <c r="Y1969" s="5">
        <f>IFERROR(Table1[[#This Row],[Gross_Margin]]/Table1[[#This Row],[Actual_Sales]],0)</f>
        <v>0.50099800399201599</v>
      </c>
      <c r="Z1969" s="5">
        <f>Table1[[#This Row],[Actual_Profit]]/Table1[[#This Row],[Actual_Sales]]</f>
        <v>0.31337325349301398</v>
      </c>
      <c r="AA1969">
        <v>94</v>
      </c>
      <c r="AB1969" s="5">
        <f>IFERROR(Table1[[#This Row],[Expenses]]/Table1[[#This Row],[Actual_Sales]],0)</f>
        <v>0.18762475049900199</v>
      </c>
      <c r="AC1969">
        <v>70</v>
      </c>
      <c r="AD1969">
        <v>1820</v>
      </c>
      <c r="AE1969" s="5">
        <f>IFERROR(Table1[[#This Row],[Inventory]]/Table1[[#This Row],[Actual_Sales]],0)</f>
        <v>3.6327345309381238</v>
      </c>
    </row>
    <row r="1970" spans="1:31" x14ac:dyDescent="0.25">
      <c r="A1970">
        <v>104</v>
      </c>
      <c r="B1970">
        <v>608</v>
      </c>
      <c r="C1970">
        <v>11</v>
      </c>
      <c r="D1970" s="2">
        <v>40179</v>
      </c>
      <c r="E1970">
        <v>150</v>
      </c>
      <c r="F1970">
        <v>130</v>
      </c>
      <c r="G1970">
        <f>Table1[[#This Row],[Actual_Sales]]-Table1[[#This Row],[Budget_Sales]]</f>
        <v>20</v>
      </c>
      <c r="H1970" s="5">
        <f>IF(
Table1[[#This Row],[Budget_Sales]]=0,
"",
IF(
Table1[[#This Row],[Budget_Sales]]&gt;0,
(Table1[[#This Row],[Actual_Sales]]-Table1[[#This Row],[Budget_Sales]])/Table1[[#This Row],[Budget_Sales]],
(Table1[[#This Row],[Actual_Sales]]-Table1[[#This Row],[Budget_Sales]])/ABS(Table1[[#This Row],[Budget_Sales]])
)
)</f>
        <v>0.15384615384615385</v>
      </c>
      <c r="I1970" s="5" t="str">
        <f>IF(Table1[[#This Row],[Sales_Var]]&gt;=0,"Above Budget","Below Budget")</f>
        <v>Above Budget</v>
      </c>
      <c r="J1970">
        <f>Table1[[#This Row],[Actual_Sales]]-(Table1[[#This Row],[COGS]]+Table1[[#This Row],[Expenses]])</f>
        <v>47</v>
      </c>
      <c r="K1970">
        <v>50</v>
      </c>
      <c r="L1970">
        <f>Table1[[#This Row],[Actual_Profit]]-Table1[[#This Row],[Budget_Profit]]</f>
        <v>-3</v>
      </c>
      <c r="M1970" s="5">
        <f>IF(
Table1[[#This Row],[Budget_Profit]]=0,
"",
IF(
Table1[[#This Row],[Budget_Profit]]&gt;0,
(Table1[[#This Row],[Actual_Profit]]-Table1[[#This Row],[Budget_Profit]])/Table1[[#This Row],[Budget_Profit]],
(Table1[[#This Row],[Actual_Profit]]-Table1[[#This Row],[Budget_Profit]])/ABS(Table1[[#This Row],[Budget_Profit]])
)
)</f>
        <v>-0.06</v>
      </c>
      <c r="N1970" s="5" t="str">
        <f>IF(Table1[[#This Row],[Profit_Var]]&gt;=0, "Above Budget", "Below Budget")</f>
        <v>Below Budget</v>
      </c>
      <c r="O1970">
        <v>61</v>
      </c>
      <c r="P1970">
        <v>50</v>
      </c>
      <c r="Q1970">
        <f>Table1[[#This Row],[COGS]]-Table1[[#This Row],[Budget_COGS]]</f>
        <v>11</v>
      </c>
      <c r="R1970" s="5">
        <f>IF(
Table1[[#This Row],[Budget_COGS]]=0,
"",
IF(
Table1[[#This Row],[Budget_COGS]]&gt;0,
(Table1[[#This Row],[Budget_COGS]]-Table1[[#This Row],[COGS]]) / Table1[[#This Row],[Budget_COGS]],
(Table1[[#This Row],[Budget_COGS]]-Table1[[#This Row],[COGS]]) / ABS(Table1[[#This Row],[Budget_COGS]])
)
)</f>
        <v>-0.22</v>
      </c>
      <c r="S1970" s="5" t="str">
        <f>IF(Table1[[#This Row],[COGS _Var]]&gt;=0, "Above Budget", "Below Budget")</f>
        <v>Above Budget</v>
      </c>
      <c r="T1970">
        <f>Table1[[#This Row],[Actual_Sales]]-Table1[[#This Row],[COGS]]</f>
        <v>89</v>
      </c>
      <c r="U1970">
        <v>80</v>
      </c>
      <c r="V1970">
        <f>Table1[[#This Row],[Gross_Margin]]-Table1[[#This Row],[Budget_Margin]]</f>
        <v>9</v>
      </c>
      <c r="W1970" s="5">
        <f>IF(
Table1[[#This Row],[Budget_Margin]]=0,
"",
IF(
Table1[[#This Row],[Budget_Margin]]&gt;0,
(Table1[[#This Row],[Gross_Margin]]-Table1[[#This Row],[Budget_Margin]]) / Table1[[#This Row],[Budget_Margin]],
(Table1[[#This Row],[Gross_Margin]]-Table1[[#This Row],[Budget_Margin]]) / ABS(Table1[[#This Row],[Budget_Margin]])
)
)</f>
        <v>0.1125</v>
      </c>
      <c r="X1970" s="5" t="str">
        <f>IF(Table1[[#This Row],[Margin_Var]]&gt;=0, "Above Budget", "Below Budget")</f>
        <v>Above Budget</v>
      </c>
      <c r="Y1970" s="5">
        <f>IFERROR(Table1[[#This Row],[Gross_Margin]]/Table1[[#This Row],[Actual_Sales]],0)</f>
        <v>0.59333333333333338</v>
      </c>
      <c r="Z1970" s="5">
        <f>Table1[[#This Row],[Actual_Profit]]/Table1[[#This Row],[Actual_Sales]]</f>
        <v>0.31333333333333335</v>
      </c>
      <c r="AA1970">
        <v>42</v>
      </c>
      <c r="AB1970" s="5">
        <f>IFERROR(Table1[[#This Row],[Expenses]]/Table1[[#This Row],[Actual_Sales]],0)</f>
        <v>0.28000000000000003</v>
      </c>
      <c r="AC1970">
        <v>19</v>
      </c>
      <c r="AD1970">
        <v>390</v>
      </c>
      <c r="AE1970" s="5">
        <f>IFERROR(Table1[[#This Row],[Inventory]]/Table1[[#This Row],[Actual_Sales]],0)</f>
        <v>2.6</v>
      </c>
    </row>
    <row r="1971" spans="1:31" x14ac:dyDescent="0.25">
      <c r="A1971">
        <v>1576</v>
      </c>
      <c r="B1971">
        <v>949</v>
      </c>
      <c r="C1971">
        <v>4</v>
      </c>
      <c r="D1971" s="2">
        <v>40422</v>
      </c>
      <c r="E1971">
        <v>498</v>
      </c>
      <c r="F1971">
        <v>470</v>
      </c>
      <c r="G1971">
        <f>Table1[[#This Row],[Actual_Sales]]-Table1[[#This Row],[Budget_Sales]]</f>
        <v>28</v>
      </c>
      <c r="H1971" s="5">
        <f>IF(
Table1[[#This Row],[Budget_Sales]]=0,
"",
IF(
Table1[[#This Row],[Budget_Sales]]&gt;0,
(Table1[[#This Row],[Actual_Sales]]-Table1[[#This Row],[Budget_Sales]])/Table1[[#This Row],[Budget_Sales]],
(Table1[[#This Row],[Actual_Sales]]-Table1[[#This Row],[Budget_Sales]])/ABS(Table1[[#This Row],[Budget_Sales]])
)
)</f>
        <v>5.9574468085106386E-2</v>
      </c>
      <c r="I1971" s="5" t="str">
        <f>IF(Table1[[#This Row],[Sales_Var]]&gt;=0,"Above Budget","Below Budget")</f>
        <v>Above Budget</v>
      </c>
      <c r="J1971">
        <f>Table1[[#This Row],[Actual_Sales]]-(Table1[[#This Row],[COGS]]+Table1[[#This Row],[Expenses]])</f>
        <v>156</v>
      </c>
      <c r="K1971">
        <v>160</v>
      </c>
      <c r="L1971">
        <f>Table1[[#This Row],[Actual_Profit]]-Table1[[#This Row],[Budget_Profit]]</f>
        <v>-4</v>
      </c>
      <c r="M1971" s="5">
        <f>IF(
Table1[[#This Row],[Budget_Profit]]=0,
"",
IF(
Table1[[#This Row],[Budget_Profit]]&gt;0,
(Table1[[#This Row],[Actual_Profit]]-Table1[[#This Row],[Budget_Profit]])/Table1[[#This Row],[Budget_Profit]],
(Table1[[#This Row],[Actual_Profit]]-Table1[[#This Row],[Budget_Profit]])/ABS(Table1[[#This Row],[Budget_Profit]])
)
)</f>
        <v>-2.5000000000000001E-2</v>
      </c>
      <c r="N1971" s="5" t="str">
        <f>IF(Table1[[#This Row],[Profit_Var]]&gt;=0, "Above Budget", "Below Budget")</f>
        <v>Below Budget</v>
      </c>
      <c r="O1971">
        <v>249</v>
      </c>
      <c r="P1971">
        <v>230</v>
      </c>
      <c r="Q1971">
        <f>Table1[[#This Row],[COGS]]-Table1[[#This Row],[Budget_COGS]]</f>
        <v>19</v>
      </c>
      <c r="R1971" s="5">
        <f>IF(
Table1[[#This Row],[Budget_COGS]]=0,
"",
IF(
Table1[[#This Row],[Budget_COGS]]&gt;0,
(Table1[[#This Row],[Budget_COGS]]-Table1[[#This Row],[COGS]]) / Table1[[#This Row],[Budget_COGS]],
(Table1[[#This Row],[Budget_COGS]]-Table1[[#This Row],[COGS]]) / ABS(Table1[[#This Row],[Budget_COGS]])
)
)</f>
        <v>-8.2608695652173908E-2</v>
      </c>
      <c r="S1971" s="5" t="str">
        <f>IF(Table1[[#This Row],[COGS _Var]]&gt;=0, "Above Budget", "Below Budget")</f>
        <v>Above Budget</v>
      </c>
      <c r="T1971">
        <f>Table1[[#This Row],[Actual_Sales]]-Table1[[#This Row],[COGS]]</f>
        <v>249</v>
      </c>
      <c r="U1971">
        <v>240</v>
      </c>
      <c r="V1971">
        <f>Table1[[#This Row],[Gross_Margin]]-Table1[[#This Row],[Budget_Margin]]</f>
        <v>9</v>
      </c>
      <c r="W1971" s="5">
        <f>IF(
Table1[[#This Row],[Budget_Margin]]=0,
"",
IF(
Table1[[#This Row],[Budget_Margin]]&gt;0,
(Table1[[#This Row],[Gross_Margin]]-Table1[[#This Row],[Budget_Margin]]) / Table1[[#This Row],[Budget_Margin]],
(Table1[[#This Row],[Gross_Margin]]-Table1[[#This Row],[Budget_Margin]]) / ABS(Table1[[#This Row],[Budget_Margin]])
)
)</f>
        <v>3.7499999999999999E-2</v>
      </c>
      <c r="X1971" s="5" t="str">
        <f>IF(Table1[[#This Row],[Margin_Var]]&gt;=0, "Above Budget", "Below Budget")</f>
        <v>Above Budget</v>
      </c>
      <c r="Y1971" s="5">
        <f>IFERROR(Table1[[#This Row],[Gross_Margin]]/Table1[[#This Row],[Actual_Sales]],0)</f>
        <v>0.5</v>
      </c>
      <c r="Z1971" s="5">
        <f>Table1[[#This Row],[Actual_Profit]]/Table1[[#This Row],[Actual_Sales]]</f>
        <v>0.31325301204819278</v>
      </c>
      <c r="AA1971">
        <v>93</v>
      </c>
      <c r="AB1971" s="5">
        <f>IFERROR(Table1[[#This Row],[Expenses]]/Table1[[#This Row],[Actual_Sales]],0)</f>
        <v>0.18674698795180722</v>
      </c>
      <c r="AC1971">
        <v>69</v>
      </c>
      <c r="AD1971">
        <v>1775</v>
      </c>
      <c r="AE1971" s="5">
        <f>IFERROR(Table1[[#This Row],[Inventory]]/Table1[[#This Row],[Actual_Sales]],0)</f>
        <v>3.5642570281124497</v>
      </c>
    </row>
    <row r="1972" spans="1:31" x14ac:dyDescent="0.25">
      <c r="A1972">
        <v>1533</v>
      </c>
      <c r="B1972">
        <v>702</v>
      </c>
      <c r="C1972">
        <v>12</v>
      </c>
      <c r="D1972" s="2">
        <v>40422</v>
      </c>
      <c r="E1972">
        <v>498</v>
      </c>
      <c r="F1972">
        <v>330</v>
      </c>
      <c r="G1972">
        <f>Table1[[#This Row],[Actual_Sales]]-Table1[[#This Row],[Budget_Sales]]</f>
        <v>168</v>
      </c>
      <c r="H1972" s="5">
        <f>IF(
Table1[[#This Row],[Budget_Sales]]=0,
"",
IF(
Table1[[#This Row],[Budget_Sales]]&gt;0,
(Table1[[#This Row],[Actual_Sales]]-Table1[[#This Row],[Budget_Sales]])/Table1[[#This Row],[Budget_Sales]],
(Table1[[#This Row],[Actual_Sales]]-Table1[[#This Row],[Budget_Sales]])/ABS(Table1[[#This Row],[Budget_Sales]])
)
)</f>
        <v>0.50909090909090904</v>
      </c>
      <c r="I1972" s="5" t="str">
        <f>IF(Table1[[#This Row],[Sales_Var]]&gt;=0,"Above Budget","Below Budget")</f>
        <v>Above Budget</v>
      </c>
      <c r="J1972">
        <f>Table1[[#This Row],[Actual_Sales]]-(Table1[[#This Row],[COGS]]+Table1[[#This Row],[Expenses]])</f>
        <v>156</v>
      </c>
      <c r="K1972">
        <v>110</v>
      </c>
      <c r="L1972">
        <f>Table1[[#This Row],[Actual_Profit]]-Table1[[#This Row],[Budget_Profit]]</f>
        <v>46</v>
      </c>
      <c r="M1972" s="5">
        <f>IF(
Table1[[#This Row],[Budget_Profit]]=0,
"",
IF(
Table1[[#This Row],[Budget_Profit]]&gt;0,
(Table1[[#This Row],[Actual_Profit]]-Table1[[#This Row],[Budget_Profit]])/Table1[[#This Row],[Budget_Profit]],
(Table1[[#This Row],[Actual_Profit]]-Table1[[#This Row],[Budget_Profit]])/ABS(Table1[[#This Row],[Budget_Profit]])
)
)</f>
        <v>0.41818181818181815</v>
      </c>
      <c r="N1972" s="5" t="str">
        <f>IF(Table1[[#This Row],[Profit_Var]]&gt;=0, "Above Budget", "Below Budget")</f>
        <v>Above Budget</v>
      </c>
      <c r="O1972">
        <v>249</v>
      </c>
      <c r="P1972">
        <v>160</v>
      </c>
      <c r="Q1972">
        <f>Table1[[#This Row],[COGS]]-Table1[[#This Row],[Budget_COGS]]</f>
        <v>89</v>
      </c>
      <c r="R1972" s="5">
        <f>IF(
Table1[[#This Row],[Budget_COGS]]=0,
"",
IF(
Table1[[#This Row],[Budget_COGS]]&gt;0,
(Table1[[#This Row],[Budget_COGS]]-Table1[[#This Row],[COGS]]) / Table1[[#This Row],[Budget_COGS]],
(Table1[[#This Row],[Budget_COGS]]-Table1[[#This Row],[COGS]]) / ABS(Table1[[#This Row],[Budget_COGS]])
)
)</f>
        <v>-0.55625000000000002</v>
      </c>
      <c r="S1972" s="5" t="str">
        <f>IF(Table1[[#This Row],[COGS _Var]]&gt;=0, "Above Budget", "Below Budget")</f>
        <v>Above Budget</v>
      </c>
      <c r="T1972">
        <f>Table1[[#This Row],[Actual_Sales]]-Table1[[#This Row],[COGS]]</f>
        <v>249</v>
      </c>
      <c r="U1972">
        <v>170</v>
      </c>
      <c r="V1972">
        <f>Table1[[#This Row],[Gross_Margin]]-Table1[[#This Row],[Budget_Margin]]</f>
        <v>79</v>
      </c>
      <c r="W1972" s="5">
        <f>IF(
Table1[[#This Row],[Budget_Margin]]=0,
"",
IF(
Table1[[#This Row],[Budget_Margin]]&gt;0,
(Table1[[#This Row],[Gross_Margin]]-Table1[[#This Row],[Budget_Margin]]) / Table1[[#This Row],[Budget_Margin]],
(Table1[[#This Row],[Gross_Margin]]-Table1[[#This Row],[Budget_Margin]]) / ABS(Table1[[#This Row],[Budget_Margin]])
)
)</f>
        <v>0.46470588235294119</v>
      </c>
      <c r="X1972" s="5" t="str">
        <f>IF(Table1[[#This Row],[Margin_Var]]&gt;=0, "Above Budget", "Below Budget")</f>
        <v>Above Budget</v>
      </c>
      <c r="Y1972" s="5">
        <f>IFERROR(Table1[[#This Row],[Gross_Margin]]/Table1[[#This Row],[Actual_Sales]],0)</f>
        <v>0.5</v>
      </c>
      <c r="Z1972" s="5">
        <f>Table1[[#This Row],[Actual_Profit]]/Table1[[#This Row],[Actual_Sales]]</f>
        <v>0.31325301204819278</v>
      </c>
      <c r="AA1972">
        <v>93</v>
      </c>
      <c r="AB1972" s="5">
        <f>IFERROR(Table1[[#This Row],[Expenses]]/Table1[[#This Row],[Actual_Sales]],0)</f>
        <v>0.18674698795180722</v>
      </c>
      <c r="AC1972">
        <v>69</v>
      </c>
      <c r="AD1972">
        <v>1775</v>
      </c>
      <c r="AE1972" s="5">
        <f>IFERROR(Table1[[#This Row],[Inventory]]/Table1[[#This Row],[Actual_Sales]],0)</f>
        <v>3.5642570281124497</v>
      </c>
    </row>
    <row r="1973" spans="1:31" x14ac:dyDescent="0.25">
      <c r="A1973">
        <v>1066</v>
      </c>
      <c r="B1973">
        <v>206</v>
      </c>
      <c r="C1973">
        <v>4</v>
      </c>
      <c r="D1973" s="2">
        <v>40360</v>
      </c>
      <c r="E1973">
        <v>115</v>
      </c>
      <c r="F1973">
        <v>110</v>
      </c>
      <c r="G1973">
        <f>Table1[[#This Row],[Actual_Sales]]-Table1[[#This Row],[Budget_Sales]]</f>
        <v>5</v>
      </c>
      <c r="H1973" s="5">
        <f>IF(
Table1[[#This Row],[Budget_Sales]]=0,
"",
IF(
Table1[[#This Row],[Budget_Sales]]&gt;0,
(Table1[[#This Row],[Actual_Sales]]-Table1[[#This Row],[Budget_Sales]])/Table1[[#This Row],[Budget_Sales]],
(Table1[[#This Row],[Actual_Sales]]-Table1[[#This Row],[Budget_Sales]])/ABS(Table1[[#This Row],[Budget_Sales]])
)
)</f>
        <v>4.5454545454545456E-2</v>
      </c>
      <c r="I1973" s="5" t="str">
        <f>IF(Table1[[#This Row],[Sales_Var]]&gt;=0,"Above Budget","Below Budget")</f>
        <v>Above Budget</v>
      </c>
      <c r="J1973">
        <f>Table1[[#This Row],[Actual_Sales]]-(Table1[[#This Row],[COGS]]+Table1[[#This Row],[Expenses]])</f>
        <v>36</v>
      </c>
      <c r="K1973">
        <v>50</v>
      </c>
      <c r="L1973">
        <f>Table1[[#This Row],[Actual_Profit]]-Table1[[#This Row],[Budget_Profit]]</f>
        <v>-14</v>
      </c>
      <c r="M1973" s="5">
        <f>IF(
Table1[[#This Row],[Budget_Profit]]=0,
"",
IF(
Table1[[#This Row],[Budget_Profit]]&gt;0,
(Table1[[#This Row],[Actual_Profit]]-Table1[[#This Row],[Budget_Profit]])/Table1[[#This Row],[Budget_Profit]],
(Table1[[#This Row],[Actual_Profit]]-Table1[[#This Row],[Budget_Profit]])/ABS(Table1[[#This Row],[Budget_Profit]])
)
)</f>
        <v>-0.28000000000000003</v>
      </c>
      <c r="N1973" s="5" t="str">
        <f>IF(Table1[[#This Row],[Profit_Var]]&gt;=0, "Above Budget", "Below Budget")</f>
        <v>Below Budget</v>
      </c>
      <c r="O1973">
        <v>50</v>
      </c>
      <c r="P1973">
        <v>40</v>
      </c>
      <c r="Q1973">
        <f>Table1[[#This Row],[COGS]]-Table1[[#This Row],[Budget_COGS]]</f>
        <v>10</v>
      </c>
      <c r="R1973" s="5">
        <f>IF(
Table1[[#This Row],[Budget_COGS]]=0,
"",
IF(
Table1[[#This Row],[Budget_COGS]]&gt;0,
(Table1[[#This Row],[Budget_COGS]]-Table1[[#This Row],[COGS]]) / Table1[[#This Row],[Budget_COGS]],
(Table1[[#This Row],[Budget_COGS]]-Table1[[#This Row],[COGS]]) / ABS(Table1[[#This Row],[Budget_COGS]])
)
)</f>
        <v>-0.25</v>
      </c>
      <c r="S1973" s="5" t="str">
        <f>IF(Table1[[#This Row],[COGS _Var]]&gt;=0, "Above Budget", "Below Budget")</f>
        <v>Above Budget</v>
      </c>
      <c r="T1973">
        <f>Table1[[#This Row],[Actual_Sales]]-Table1[[#This Row],[COGS]]</f>
        <v>65</v>
      </c>
      <c r="U1973">
        <v>70</v>
      </c>
      <c r="V1973">
        <f>Table1[[#This Row],[Gross_Margin]]-Table1[[#This Row],[Budget_Margin]]</f>
        <v>-5</v>
      </c>
      <c r="W1973" s="5">
        <f>IF(
Table1[[#This Row],[Budget_Margin]]=0,
"",
IF(
Table1[[#This Row],[Budget_Margin]]&gt;0,
(Table1[[#This Row],[Gross_Margin]]-Table1[[#This Row],[Budget_Margin]]) / Table1[[#This Row],[Budget_Margin]],
(Table1[[#This Row],[Gross_Margin]]-Table1[[#This Row],[Budget_Margin]]) / ABS(Table1[[#This Row],[Budget_Margin]])
)
)</f>
        <v>-7.1428571428571425E-2</v>
      </c>
      <c r="X1973" s="5" t="str">
        <f>IF(Table1[[#This Row],[Margin_Var]]&gt;=0, "Above Budget", "Below Budget")</f>
        <v>Below Budget</v>
      </c>
      <c r="Y1973" s="5">
        <f>IFERROR(Table1[[#This Row],[Gross_Margin]]/Table1[[#This Row],[Actual_Sales]],0)</f>
        <v>0.56521739130434778</v>
      </c>
      <c r="Z1973" s="5">
        <f>Table1[[#This Row],[Actual_Profit]]/Table1[[#This Row],[Actual_Sales]]</f>
        <v>0.31304347826086959</v>
      </c>
      <c r="AA1973">
        <v>29</v>
      </c>
      <c r="AB1973" s="5">
        <f>IFERROR(Table1[[#This Row],[Expenses]]/Table1[[#This Row],[Actual_Sales]],0)</f>
        <v>0.25217391304347825</v>
      </c>
      <c r="AC1973">
        <v>16</v>
      </c>
      <c r="AD1973">
        <v>587</v>
      </c>
      <c r="AE1973" s="5">
        <f>IFERROR(Table1[[#This Row],[Inventory]]/Table1[[#This Row],[Actual_Sales]],0)</f>
        <v>5.1043478260869568</v>
      </c>
    </row>
    <row r="1974" spans="1:31" x14ac:dyDescent="0.25">
      <c r="A1974">
        <v>1224</v>
      </c>
      <c r="B1974">
        <v>920</v>
      </c>
      <c r="C1974">
        <v>6</v>
      </c>
      <c r="D1974" s="2">
        <v>40360</v>
      </c>
      <c r="E1974">
        <v>115</v>
      </c>
      <c r="F1974">
        <v>130</v>
      </c>
      <c r="G1974">
        <f>Table1[[#This Row],[Actual_Sales]]-Table1[[#This Row],[Budget_Sales]]</f>
        <v>-15</v>
      </c>
      <c r="H1974" s="5">
        <f>IF(
Table1[[#This Row],[Budget_Sales]]=0,
"",
IF(
Table1[[#This Row],[Budget_Sales]]&gt;0,
(Table1[[#This Row],[Actual_Sales]]-Table1[[#This Row],[Budget_Sales]])/Table1[[#This Row],[Budget_Sales]],
(Table1[[#This Row],[Actual_Sales]]-Table1[[#This Row],[Budget_Sales]])/ABS(Table1[[#This Row],[Budget_Sales]])
)
)</f>
        <v>-0.11538461538461539</v>
      </c>
      <c r="I1974" s="5" t="str">
        <f>IF(Table1[[#This Row],[Sales_Var]]&gt;=0,"Above Budget","Below Budget")</f>
        <v>Below Budget</v>
      </c>
      <c r="J1974">
        <f>Table1[[#This Row],[Actual_Sales]]-(Table1[[#This Row],[COGS]]+Table1[[#This Row],[Expenses]])</f>
        <v>36</v>
      </c>
      <c r="K1974">
        <v>60</v>
      </c>
      <c r="L1974">
        <f>Table1[[#This Row],[Actual_Profit]]-Table1[[#This Row],[Budget_Profit]]</f>
        <v>-24</v>
      </c>
      <c r="M1974" s="5">
        <f>IF(
Table1[[#This Row],[Budget_Profit]]=0,
"",
IF(
Table1[[#This Row],[Budget_Profit]]&gt;0,
(Table1[[#This Row],[Actual_Profit]]-Table1[[#This Row],[Budget_Profit]])/Table1[[#This Row],[Budget_Profit]],
(Table1[[#This Row],[Actual_Profit]]-Table1[[#This Row],[Budget_Profit]])/ABS(Table1[[#This Row],[Budget_Profit]])
)
)</f>
        <v>-0.4</v>
      </c>
      <c r="N1974" s="5" t="str">
        <f>IF(Table1[[#This Row],[Profit_Var]]&gt;=0, "Above Budget", "Below Budget")</f>
        <v>Below Budget</v>
      </c>
      <c r="O1974">
        <v>50</v>
      </c>
      <c r="P1974">
        <v>50</v>
      </c>
      <c r="Q1974">
        <f>Table1[[#This Row],[COGS]]-Table1[[#This Row],[Budget_COGS]]</f>
        <v>0</v>
      </c>
      <c r="R1974" s="5">
        <f>IF(
Table1[[#This Row],[Budget_COGS]]=0,
"",
IF(
Table1[[#This Row],[Budget_COGS]]&gt;0,
(Table1[[#This Row],[Budget_COGS]]-Table1[[#This Row],[COGS]]) / Table1[[#This Row],[Budget_COGS]],
(Table1[[#This Row],[Budget_COGS]]-Table1[[#This Row],[COGS]]) / ABS(Table1[[#This Row],[Budget_COGS]])
)
)</f>
        <v>0</v>
      </c>
      <c r="S1974" s="5" t="str">
        <f>IF(Table1[[#This Row],[COGS _Var]]&gt;=0, "Above Budget", "Below Budget")</f>
        <v>Above Budget</v>
      </c>
      <c r="T1974">
        <f>Table1[[#This Row],[Actual_Sales]]-Table1[[#This Row],[COGS]]</f>
        <v>65</v>
      </c>
      <c r="U1974">
        <v>80</v>
      </c>
      <c r="V1974">
        <f>Table1[[#This Row],[Gross_Margin]]-Table1[[#This Row],[Budget_Margin]]</f>
        <v>-15</v>
      </c>
      <c r="W1974" s="5">
        <f>IF(
Table1[[#This Row],[Budget_Margin]]=0,
"",
IF(
Table1[[#This Row],[Budget_Margin]]&gt;0,
(Table1[[#This Row],[Gross_Margin]]-Table1[[#This Row],[Budget_Margin]]) / Table1[[#This Row],[Budget_Margin]],
(Table1[[#This Row],[Gross_Margin]]-Table1[[#This Row],[Budget_Margin]]) / ABS(Table1[[#This Row],[Budget_Margin]])
)
)</f>
        <v>-0.1875</v>
      </c>
      <c r="X1974" s="5" t="str">
        <f>IF(Table1[[#This Row],[Margin_Var]]&gt;=0, "Above Budget", "Below Budget")</f>
        <v>Below Budget</v>
      </c>
      <c r="Y1974" s="5">
        <f>IFERROR(Table1[[#This Row],[Gross_Margin]]/Table1[[#This Row],[Actual_Sales]],0)</f>
        <v>0.56521739130434778</v>
      </c>
      <c r="Z1974" s="5">
        <f>Table1[[#This Row],[Actual_Profit]]/Table1[[#This Row],[Actual_Sales]]</f>
        <v>0.31304347826086959</v>
      </c>
      <c r="AA1974">
        <v>29</v>
      </c>
      <c r="AB1974" s="5">
        <f>IFERROR(Table1[[#This Row],[Expenses]]/Table1[[#This Row],[Actual_Sales]],0)</f>
        <v>0.25217391304347825</v>
      </c>
      <c r="AC1974">
        <v>16</v>
      </c>
      <c r="AD1974">
        <v>587</v>
      </c>
      <c r="AE1974" s="5">
        <f>IFERROR(Table1[[#This Row],[Inventory]]/Table1[[#This Row],[Actual_Sales]],0)</f>
        <v>5.1043478260869568</v>
      </c>
    </row>
    <row r="1975" spans="1:31" x14ac:dyDescent="0.25">
      <c r="A1975">
        <v>1215</v>
      </c>
      <c r="B1975">
        <v>863</v>
      </c>
      <c r="C1975">
        <v>8</v>
      </c>
      <c r="D1975" s="2">
        <v>40360</v>
      </c>
      <c r="E1975">
        <v>115</v>
      </c>
      <c r="F1975">
        <v>80</v>
      </c>
      <c r="G1975">
        <f>Table1[[#This Row],[Actual_Sales]]-Table1[[#This Row],[Budget_Sales]]</f>
        <v>35</v>
      </c>
      <c r="H1975" s="5">
        <f>IF(
Table1[[#This Row],[Budget_Sales]]=0,
"",
IF(
Table1[[#This Row],[Budget_Sales]]&gt;0,
(Table1[[#This Row],[Actual_Sales]]-Table1[[#This Row],[Budget_Sales]])/Table1[[#This Row],[Budget_Sales]],
(Table1[[#This Row],[Actual_Sales]]-Table1[[#This Row],[Budget_Sales]])/ABS(Table1[[#This Row],[Budget_Sales]])
)
)</f>
        <v>0.4375</v>
      </c>
      <c r="I1975" s="5" t="str">
        <f>IF(Table1[[#This Row],[Sales_Var]]&gt;=0,"Above Budget","Below Budget")</f>
        <v>Above Budget</v>
      </c>
      <c r="J1975">
        <f>Table1[[#This Row],[Actual_Sales]]-(Table1[[#This Row],[COGS]]+Table1[[#This Row],[Expenses]])</f>
        <v>36</v>
      </c>
      <c r="K1975">
        <v>30</v>
      </c>
      <c r="L1975">
        <f>Table1[[#This Row],[Actual_Profit]]-Table1[[#This Row],[Budget_Profit]]</f>
        <v>6</v>
      </c>
      <c r="M1975" s="5">
        <f>IF(
Table1[[#This Row],[Budget_Profit]]=0,
"",
IF(
Table1[[#This Row],[Budget_Profit]]&gt;0,
(Table1[[#This Row],[Actual_Profit]]-Table1[[#This Row],[Budget_Profit]])/Table1[[#This Row],[Budget_Profit]],
(Table1[[#This Row],[Actual_Profit]]-Table1[[#This Row],[Budget_Profit]])/ABS(Table1[[#This Row],[Budget_Profit]])
)
)</f>
        <v>0.2</v>
      </c>
      <c r="N1975" s="5" t="str">
        <f>IF(Table1[[#This Row],[Profit_Var]]&gt;=0, "Above Budget", "Below Budget")</f>
        <v>Above Budget</v>
      </c>
      <c r="O1975">
        <v>50</v>
      </c>
      <c r="P1975">
        <v>30</v>
      </c>
      <c r="Q1975">
        <f>Table1[[#This Row],[COGS]]-Table1[[#This Row],[Budget_COGS]]</f>
        <v>20</v>
      </c>
      <c r="R1975" s="5">
        <f>IF(
Table1[[#This Row],[Budget_COGS]]=0,
"",
IF(
Table1[[#This Row],[Budget_COGS]]&gt;0,
(Table1[[#This Row],[Budget_COGS]]-Table1[[#This Row],[COGS]]) / Table1[[#This Row],[Budget_COGS]],
(Table1[[#This Row],[Budget_COGS]]-Table1[[#This Row],[COGS]]) / ABS(Table1[[#This Row],[Budget_COGS]])
)
)</f>
        <v>-0.66666666666666663</v>
      </c>
      <c r="S1975" s="5" t="str">
        <f>IF(Table1[[#This Row],[COGS _Var]]&gt;=0, "Above Budget", "Below Budget")</f>
        <v>Above Budget</v>
      </c>
      <c r="T1975">
        <f>Table1[[#This Row],[Actual_Sales]]-Table1[[#This Row],[COGS]]</f>
        <v>65</v>
      </c>
      <c r="U1975">
        <v>50</v>
      </c>
      <c r="V1975">
        <f>Table1[[#This Row],[Gross_Margin]]-Table1[[#This Row],[Budget_Margin]]</f>
        <v>15</v>
      </c>
      <c r="W1975" s="5">
        <f>IF(
Table1[[#This Row],[Budget_Margin]]=0,
"",
IF(
Table1[[#This Row],[Budget_Margin]]&gt;0,
(Table1[[#This Row],[Gross_Margin]]-Table1[[#This Row],[Budget_Margin]]) / Table1[[#This Row],[Budget_Margin]],
(Table1[[#This Row],[Gross_Margin]]-Table1[[#This Row],[Budget_Margin]]) / ABS(Table1[[#This Row],[Budget_Margin]])
)
)</f>
        <v>0.3</v>
      </c>
      <c r="X1975" s="5" t="str">
        <f>IF(Table1[[#This Row],[Margin_Var]]&gt;=0, "Above Budget", "Below Budget")</f>
        <v>Above Budget</v>
      </c>
      <c r="Y1975" s="5">
        <f>IFERROR(Table1[[#This Row],[Gross_Margin]]/Table1[[#This Row],[Actual_Sales]],0)</f>
        <v>0.56521739130434778</v>
      </c>
      <c r="Z1975" s="5">
        <f>Table1[[#This Row],[Actual_Profit]]/Table1[[#This Row],[Actual_Sales]]</f>
        <v>0.31304347826086959</v>
      </c>
      <c r="AA1975">
        <v>29</v>
      </c>
      <c r="AB1975" s="5">
        <f>IFERROR(Table1[[#This Row],[Expenses]]/Table1[[#This Row],[Actual_Sales]],0)</f>
        <v>0.25217391304347825</v>
      </c>
      <c r="AC1975">
        <v>16</v>
      </c>
      <c r="AD1975">
        <v>587</v>
      </c>
      <c r="AE1975" s="5">
        <f>IFERROR(Table1[[#This Row],[Inventory]]/Table1[[#This Row],[Actual_Sales]],0)</f>
        <v>5.1043478260869568</v>
      </c>
    </row>
    <row r="1976" spans="1:31" x14ac:dyDescent="0.25">
      <c r="A1976">
        <v>1226</v>
      </c>
      <c r="B1976">
        <v>920</v>
      </c>
      <c r="C1976">
        <v>3</v>
      </c>
      <c r="D1976" s="2">
        <v>40360</v>
      </c>
      <c r="E1976">
        <v>227</v>
      </c>
      <c r="F1976">
        <v>230</v>
      </c>
      <c r="G1976">
        <f>Table1[[#This Row],[Actual_Sales]]-Table1[[#This Row],[Budget_Sales]]</f>
        <v>-3</v>
      </c>
      <c r="H1976" s="5">
        <f>IF(
Table1[[#This Row],[Budget_Sales]]=0,
"",
IF(
Table1[[#This Row],[Budget_Sales]]&gt;0,
(Table1[[#This Row],[Actual_Sales]]-Table1[[#This Row],[Budget_Sales]])/Table1[[#This Row],[Budget_Sales]],
(Table1[[#This Row],[Actual_Sales]]-Table1[[#This Row],[Budget_Sales]])/ABS(Table1[[#This Row],[Budget_Sales]])
)
)</f>
        <v>-1.3043478260869565E-2</v>
      </c>
      <c r="I1976" s="5" t="str">
        <f>IF(Table1[[#This Row],[Sales_Var]]&gt;=0,"Above Budget","Below Budget")</f>
        <v>Below Budget</v>
      </c>
      <c r="J1976">
        <f>Table1[[#This Row],[Actual_Sales]]-(Table1[[#This Row],[COGS]]+Table1[[#This Row],[Expenses]])</f>
        <v>71</v>
      </c>
      <c r="K1976">
        <v>80</v>
      </c>
      <c r="L1976">
        <f>Table1[[#This Row],[Actual_Profit]]-Table1[[#This Row],[Budget_Profit]]</f>
        <v>-9</v>
      </c>
      <c r="M1976" s="5">
        <f>IF(
Table1[[#This Row],[Budget_Profit]]=0,
"",
IF(
Table1[[#This Row],[Budget_Profit]]&gt;0,
(Table1[[#This Row],[Actual_Profit]]-Table1[[#This Row],[Budget_Profit]])/Table1[[#This Row],[Budget_Profit]],
(Table1[[#This Row],[Actual_Profit]]-Table1[[#This Row],[Budget_Profit]])/ABS(Table1[[#This Row],[Budget_Profit]])
)
)</f>
        <v>-0.1125</v>
      </c>
      <c r="N1976" s="5" t="str">
        <f>IF(Table1[[#This Row],[Profit_Var]]&gt;=0, "Above Budget", "Below Budget")</f>
        <v>Below Budget</v>
      </c>
      <c r="O1976">
        <v>97</v>
      </c>
      <c r="P1976">
        <v>100</v>
      </c>
      <c r="Q1976">
        <f>Table1[[#This Row],[COGS]]-Table1[[#This Row],[Budget_COGS]]</f>
        <v>-3</v>
      </c>
      <c r="R1976" s="5">
        <f>IF(
Table1[[#This Row],[Budget_COGS]]=0,
"",
IF(
Table1[[#This Row],[Budget_COGS]]&gt;0,
(Table1[[#This Row],[Budget_COGS]]-Table1[[#This Row],[COGS]]) / Table1[[#This Row],[Budget_COGS]],
(Table1[[#This Row],[Budget_COGS]]-Table1[[#This Row],[COGS]]) / ABS(Table1[[#This Row],[Budget_COGS]])
)
)</f>
        <v>0.03</v>
      </c>
      <c r="S1976" s="5" t="str">
        <f>IF(Table1[[#This Row],[COGS _Var]]&gt;=0, "Above Budget", "Below Budget")</f>
        <v>Below Budget</v>
      </c>
      <c r="T1976">
        <f>Table1[[#This Row],[Actual_Sales]]-Table1[[#This Row],[COGS]]</f>
        <v>130</v>
      </c>
      <c r="U1976">
        <v>130</v>
      </c>
      <c r="V1976">
        <f>Table1[[#This Row],[Gross_Margin]]-Table1[[#This Row],[Budget_Margin]]</f>
        <v>0</v>
      </c>
      <c r="W1976" s="5">
        <f>IF(
Table1[[#This Row],[Budget_Margin]]=0,
"",
IF(
Table1[[#This Row],[Budget_Margin]]&gt;0,
(Table1[[#This Row],[Gross_Margin]]-Table1[[#This Row],[Budget_Margin]]) / Table1[[#This Row],[Budget_Margin]],
(Table1[[#This Row],[Gross_Margin]]-Table1[[#This Row],[Budget_Margin]]) / ABS(Table1[[#This Row],[Budget_Margin]])
)
)</f>
        <v>0</v>
      </c>
      <c r="X1976" s="5" t="str">
        <f>IF(Table1[[#This Row],[Margin_Var]]&gt;=0, "Above Budget", "Below Budget")</f>
        <v>Above Budget</v>
      </c>
      <c r="Y1976" s="5">
        <f>IFERROR(Table1[[#This Row],[Gross_Margin]]/Table1[[#This Row],[Actual_Sales]],0)</f>
        <v>0.57268722466960353</v>
      </c>
      <c r="Z1976" s="5">
        <f>Table1[[#This Row],[Actual_Profit]]/Table1[[#This Row],[Actual_Sales]]</f>
        <v>0.31277533039647576</v>
      </c>
      <c r="AA1976">
        <v>59</v>
      </c>
      <c r="AB1976" s="5">
        <f>IFERROR(Table1[[#This Row],[Expenses]]/Table1[[#This Row],[Actual_Sales]],0)</f>
        <v>0.25991189427312777</v>
      </c>
      <c r="AC1976">
        <v>32</v>
      </c>
      <c r="AD1976">
        <v>575</v>
      </c>
      <c r="AE1976" s="5">
        <f>IFERROR(Table1[[#This Row],[Inventory]]/Table1[[#This Row],[Actual_Sales]],0)</f>
        <v>2.5330396475770924</v>
      </c>
    </row>
    <row r="1977" spans="1:31" x14ac:dyDescent="0.25">
      <c r="A1977">
        <v>1216</v>
      </c>
      <c r="B1977">
        <v>863</v>
      </c>
      <c r="C1977">
        <v>6</v>
      </c>
      <c r="D1977" s="2">
        <v>40360</v>
      </c>
      <c r="E1977">
        <v>227</v>
      </c>
      <c r="F1977">
        <v>220</v>
      </c>
      <c r="G1977">
        <f>Table1[[#This Row],[Actual_Sales]]-Table1[[#This Row],[Budget_Sales]]</f>
        <v>7</v>
      </c>
      <c r="H1977" s="5">
        <f>IF(
Table1[[#This Row],[Budget_Sales]]=0,
"",
IF(
Table1[[#This Row],[Budget_Sales]]&gt;0,
(Table1[[#This Row],[Actual_Sales]]-Table1[[#This Row],[Budget_Sales]])/Table1[[#This Row],[Budget_Sales]],
(Table1[[#This Row],[Actual_Sales]]-Table1[[#This Row],[Budget_Sales]])/ABS(Table1[[#This Row],[Budget_Sales]])
)
)</f>
        <v>3.1818181818181815E-2</v>
      </c>
      <c r="I1977" s="5" t="str">
        <f>IF(Table1[[#This Row],[Sales_Var]]&gt;=0,"Above Budget","Below Budget")</f>
        <v>Above Budget</v>
      </c>
      <c r="J1977">
        <f>Table1[[#This Row],[Actual_Sales]]-(Table1[[#This Row],[COGS]]+Table1[[#This Row],[Expenses]])</f>
        <v>71</v>
      </c>
      <c r="K1977">
        <v>80</v>
      </c>
      <c r="L1977">
        <f>Table1[[#This Row],[Actual_Profit]]-Table1[[#This Row],[Budget_Profit]]</f>
        <v>-9</v>
      </c>
      <c r="M1977" s="5">
        <f>IF(
Table1[[#This Row],[Budget_Profit]]=0,
"",
IF(
Table1[[#This Row],[Budget_Profit]]&gt;0,
(Table1[[#This Row],[Actual_Profit]]-Table1[[#This Row],[Budget_Profit]])/Table1[[#This Row],[Budget_Profit]],
(Table1[[#This Row],[Actual_Profit]]-Table1[[#This Row],[Budget_Profit]])/ABS(Table1[[#This Row],[Budget_Profit]])
)
)</f>
        <v>-0.1125</v>
      </c>
      <c r="N1977" s="5" t="str">
        <f>IF(Table1[[#This Row],[Profit_Var]]&gt;=0, "Above Budget", "Below Budget")</f>
        <v>Below Budget</v>
      </c>
      <c r="O1977">
        <v>97</v>
      </c>
      <c r="P1977">
        <v>90</v>
      </c>
      <c r="Q1977">
        <f>Table1[[#This Row],[COGS]]-Table1[[#This Row],[Budget_COGS]]</f>
        <v>7</v>
      </c>
      <c r="R1977" s="5">
        <f>IF(
Table1[[#This Row],[Budget_COGS]]=0,
"",
IF(
Table1[[#This Row],[Budget_COGS]]&gt;0,
(Table1[[#This Row],[Budget_COGS]]-Table1[[#This Row],[COGS]]) / Table1[[#This Row],[Budget_COGS]],
(Table1[[#This Row],[Budget_COGS]]-Table1[[#This Row],[COGS]]) / ABS(Table1[[#This Row],[Budget_COGS]])
)
)</f>
        <v>-7.7777777777777779E-2</v>
      </c>
      <c r="S1977" s="5" t="str">
        <f>IF(Table1[[#This Row],[COGS _Var]]&gt;=0, "Above Budget", "Below Budget")</f>
        <v>Above Budget</v>
      </c>
      <c r="T1977">
        <f>Table1[[#This Row],[Actual_Sales]]-Table1[[#This Row],[COGS]]</f>
        <v>130</v>
      </c>
      <c r="U1977">
        <v>130</v>
      </c>
      <c r="V1977">
        <f>Table1[[#This Row],[Gross_Margin]]-Table1[[#This Row],[Budget_Margin]]</f>
        <v>0</v>
      </c>
      <c r="W1977" s="5">
        <f>IF(
Table1[[#This Row],[Budget_Margin]]=0,
"",
IF(
Table1[[#This Row],[Budget_Margin]]&gt;0,
(Table1[[#This Row],[Gross_Margin]]-Table1[[#This Row],[Budget_Margin]]) / Table1[[#This Row],[Budget_Margin]],
(Table1[[#This Row],[Gross_Margin]]-Table1[[#This Row],[Budget_Margin]]) / ABS(Table1[[#This Row],[Budget_Margin]])
)
)</f>
        <v>0</v>
      </c>
      <c r="X1977" s="5" t="str">
        <f>IF(Table1[[#This Row],[Margin_Var]]&gt;=0, "Above Budget", "Below Budget")</f>
        <v>Above Budget</v>
      </c>
      <c r="Y1977" s="5">
        <f>IFERROR(Table1[[#This Row],[Gross_Margin]]/Table1[[#This Row],[Actual_Sales]],0)</f>
        <v>0.57268722466960353</v>
      </c>
      <c r="Z1977" s="5">
        <f>Table1[[#This Row],[Actual_Profit]]/Table1[[#This Row],[Actual_Sales]]</f>
        <v>0.31277533039647576</v>
      </c>
      <c r="AA1977">
        <v>59</v>
      </c>
      <c r="AB1977" s="5">
        <f>IFERROR(Table1[[#This Row],[Expenses]]/Table1[[#This Row],[Actual_Sales]],0)</f>
        <v>0.25991189427312777</v>
      </c>
      <c r="AC1977">
        <v>32</v>
      </c>
      <c r="AD1977">
        <v>575</v>
      </c>
      <c r="AE1977" s="5">
        <f>IFERROR(Table1[[#This Row],[Inventory]]/Table1[[#This Row],[Actual_Sales]],0)</f>
        <v>2.5330396475770924</v>
      </c>
    </row>
    <row r="1978" spans="1:31" x14ac:dyDescent="0.25">
      <c r="A1978">
        <v>2249</v>
      </c>
      <c r="B1978">
        <v>702</v>
      </c>
      <c r="C1978">
        <v>4</v>
      </c>
      <c r="D1978" s="2">
        <v>40544</v>
      </c>
      <c r="E1978">
        <v>48</v>
      </c>
      <c r="F1978">
        <v>40</v>
      </c>
      <c r="G1978">
        <f>Table1[[#This Row],[Actual_Sales]]-Table1[[#This Row],[Budget_Sales]]</f>
        <v>8</v>
      </c>
      <c r="H1978" s="5">
        <f>IF(
Table1[[#This Row],[Budget_Sales]]=0,
"",
IF(
Table1[[#This Row],[Budget_Sales]]&gt;0,
(Table1[[#This Row],[Actual_Sales]]-Table1[[#This Row],[Budget_Sales]])/Table1[[#This Row],[Budget_Sales]],
(Table1[[#This Row],[Actual_Sales]]-Table1[[#This Row],[Budget_Sales]])/ABS(Table1[[#This Row],[Budget_Sales]])
)
)</f>
        <v>0.2</v>
      </c>
      <c r="I1978" s="5" t="str">
        <f>IF(Table1[[#This Row],[Sales_Var]]&gt;=0,"Above Budget","Below Budget")</f>
        <v>Above Budget</v>
      </c>
      <c r="J1978">
        <f>Table1[[#This Row],[Actual_Sales]]-(Table1[[#This Row],[COGS]]+Table1[[#This Row],[Expenses]])</f>
        <v>15</v>
      </c>
      <c r="K1978">
        <v>20</v>
      </c>
      <c r="L1978">
        <f>Table1[[#This Row],[Actual_Profit]]-Table1[[#This Row],[Budget_Profit]]</f>
        <v>-5</v>
      </c>
      <c r="M1978" s="5">
        <f>IF(
Table1[[#This Row],[Budget_Profit]]=0,
"",
IF(
Table1[[#This Row],[Budget_Profit]]&gt;0,
(Table1[[#This Row],[Actual_Profit]]-Table1[[#This Row],[Budget_Profit]])/Table1[[#This Row],[Budget_Profit]],
(Table1[[#This Row],[Actual_Profit]]-Table1[[#This Row],[Budget_Profit]])/ABS(Table1[[#This Row],[Budget_Profit]])
)
)</f>
        <v>-0.25</v>
      </c>
      <c r="N1978" s="5" t="str">
        <f>IF(Table1[[#This Row],[Profit_Var]]&gt;=0, "Above Budget", "Below Budget")</f>
        <v>Below Budget</v>
      </c>
      <c r="O1978">
        <v>17</v>
      </c>
      <c r="P1978">
        <v>10</v>
      </c>
      <c r="Q1978">
        <f>Table1[[#This Row],[COGS]]-Table1[[#This Row],[Budget_COGS]]</f>
        <v>7</v>
      </c>
      <c r="R1978" s="5">
        <f>IF(
Table1[[#This Row],[Budget_COGS]]=0,
"",
IF(
Table1[[#This Row],[Budget_COGS]]&gt;0,
(Table1[[#This Row],[Budget_COGS]]-Table1[[#This Row],[COGS]]) / Table1[[#This Row],[Budget_COGS]],
(Table1[[#This Row],[Budget_COGS]]-Table1[[#This Row],[COGS]]) / ABS(Table1[[#This Row],[Budget_COGS]])
)
)</f>
        <v>-0.7</v>
      </c>
      <c r="S1978" s="5" t="str">
        <f>IF(Table1[[#This Row],[COGS _Var]]&gt;=0, "Above Budget", "Below Budget")</f>
        <v>Above Budget</v>
      </c>
      <c r="T1978">
        <f>Table1[[#This Row],[Actual_Sales]]-Table1[[#This Row],[COGS]]</f>
        <v>31</v>
      </c>
      <c r="U1978">
        <v>30</v>
      </c>
      <c r="V1978">
        <f>Table1[[#This Row],[Gross_Margin]]-Table1[[#This Row],[Budget_Margin]]</f>
        <v>1</v>
      </c>
      <c r="W1978" s="5">
        <f>IF(
Table1[[#This Row],[Budget_Margin]]=0,
"",
IF(
Table1[[#This Row],[Budget_Margin]]&gt;0,
(Table1[[#This Row],[Gross_Margin]]-Table1[[#This Row],[Budget_Margin]]) / Table1[[#This Row],[Budget_Margin]],
(Table1[[#This Row],[Gross_Margin]]-Table1[[#This Row],[Budget_Margin]]) / ABS(Table1[[#This Row],[Budget_Margin]])
)
)</f>
        <v>3.3333333333333333E-2</v>
      </c>
      <c r="X1978" s="5" t="str">
        <f>IF(Table1[[#This Row],[Margin_Var]]&gt;=0, "Above Budget", "Below Budget")</f>
        <v>Above Budget</v>
      </c>
      <c r="Y1978" s="5">
        <f>IFERROR(Table1[[#This Row],[Gross_Margin]]/Table1[[#This Row],[Actual_Sales]],0)</f>
        <v>0.64583333333333337</v>
      </c>
      <c r="Z1978" s="5">
        <f>Table1[[#This Row],[Actual_Profit]]/Table1[[#This Row],[Actual_Sales]]</f>
        <v>0.3125</v>
      </c>
      <c r="AA1978">
        <v>16</v>
      </c>
      <c r="AB1978" s="5">
        <f>IFERROR(Table1[[#This Row],[Expenses]]/Table1[[#This Row],[Actual_Sales]],0)</f>
        <v>0.33333333333333331</v>
      </c>
      <c r="AC1978">
        <v>4</v>
      </c>
      <c r="AD1978">
        <v>777</v>
      </c>
      <c r="AE1978" s="5">
        <f>IFERROR(Table1[[#This Row],[Inventory]]/Table1[[#This Row],[Actual_Sales]],0)</f>
        <v>16.1875</v>
      </c>
    </row>
    <row r="1979" spans="1:31" x14ac:dyDescent="0.25">
      <c r="A1979">
        <v>2215</v>
      </c>
      <c r="B1979">
        <v>563</v>
      </c>
      <c r="C1979">
        <v>5</v>
      </c>
      <c r="D1979" s="2">
        <v>40544</v>
      </c>
      <c r="E1979">
        <v>48</v>
      </c>
      <c r="F1979">
        <v>50</v>
      </c>
      <c r="G1979">
        <f>Table1[[#This Row],[Actual_Sales]]-Table1[[#This Row],[Budget_Sales]]</f>
        <v>-2</v>
      </c>
      <c r="H1979" s="5">
        <f>IF(
Table1[[#This Row],[Budget_Sales]]=0,
"",
IF(
Table1[[#This Row],[Budget_Sales]]&gt;0,
(Table1[[#This Row],[Actual_Sales]]-Table1[[#This Row],[Budget_Sales]])/Table1[[#This Row],[Budget_Sales]],
(Table1[[#This Row],[Actual_Sales]]-Table1[[#This Row],[Budget_Sales]])/ABS(Table1[[#This Row],[Budget_Sales]])
)
)</f>
        <v>-0.04</v>
      </c>
      <c r="I1979" s="5" t="str">
        <f>IF(Table1[[#This Row],[Sales_Var]]&gt;=0,"Above Budget","Below Budget")</f>
        <v>Below Budget</v>
      </c>
      <c r="J1979">
        <f>Table1[[#This Row],[Actual_Sales]]-(Table1[[#This Row],[COGS]]+Table1[[#This Row],[Expenses]])</f>
        <v>15</v>
      </c>
      <c r="K1979">
        <v>30</v>
      </c>
      <c r="L1979">
        <f>Table1[[#This Row],[Actual_Profit]]-Table1[[#This Row],[Budget_Profit]]</f>
        <v>-15</v>
      </c>
      <c r="M1979" s="5">
        <f>IF(
Table1[[#This Row],[Budget_Profit]]=0,
"",
IF(
Table1[[#This Row],[Budget_Profit]]&gt;0,
(Table1[[#This Row],[Actual_Profit]]-Table1[[#This Row],[Budget_Profit]])/Table1[[#This Row],[Budget_Profit]],
(Table1[[#This Row],[Actual_Profit]]-Table1[[#This Row],[Budget_Profit]])/ABS(Table1[[#This Row],[Budget_Profit]])
)
)</f>
        <v>-0.5</v>
      </c>
      <c r="N1979" s="5" t="str">
        <f>IF(Table1[[#This Row],[Profit_Var]]&gt;=0, "Above Budget", "Below Budget")</f>
        <v>Below Budget</v>
      </c>
      <c r="O1979">
        <v>17</v>
      </c>
      <c r="P1979">
        <v>10</v>
      </c>
      <c r="Q1979">
        <f>Table1[[#This Row],[COGS]]-Table1[[#This Row],[Budget_COGS]]</f>
        <v>7</v>
      </c>
      <c r="R1979" s="5">
        <f>IF(
Table1[[#This Row],[Budget_COGS]]=0,
"",
IF(
Table1[[#This Row],[Budget_COGS]]&gt;0,
(Table1[[#This Row],[Budget_COGS]]-Table1[[#This Row],[COGS]]) / Table1[[#This Row],[Budget_COGS]],
(Table1[[#This Row],[Budget_COGS]]-Table1[[#This Row],[COGS]]) / ABS(Table1[[#This Row],[Budget_COGS]])
)
)</f>
        <v>-0.7</v>
      </c>
      <c r="S1979" s="5" t="str">
        <f>IF(Table1[[#This Row],[COGS _Var]]&gt;=0, "Above Budget", "Below Budget")</f>
        <v>Above Budget</v>
      </c>
      <c r="T1979">
        <f>Table1[[#This Row],[Actual_Sales]]-Table1[[#This Row],[COGS]]</f>
        <v>31</v>
      </c>
      <c r="U1979">
        <v>40</v>
      </c>
      <c r="V1979">
        <f>Table1[[#This Row],[Gross_Margin]]-Table1[[#This Row],[Budget_Margin]]</f>
        <v>-9</v>
      </c>
      <c r="W1979" s="5">
        <f>IF(
Table1[[#This Row],[Budget_Margin]]=0,
"",
IF(
Table1[[#This Row],[Budget_Margin]]&gt;0,
(Table1[[#This Row],[Gross_Margin]]-Table1[[#This Row],[Budget_Margin]]) / Table1[[#This Row],[Budget_Margin]],
(Table1[[#This Row],[Gross_Margin]]-Table1[[#This Row],[Budget_Margin]]) / ABS(Table1[[#This Row],[Budget_Margin]])
)
)</f>
        <v>-0.22500000000000001</v>
      </c>
      <c r="X1979" s="5" t="str">
        <f>IF(Table1[[#This Row],[Margin_Var]]&gt;=0, "Above Budget", "Below Budget")</f>
        <v>Below Budget</v>
      </c>
      <c r="Y1979" s="5">
        <f>IFERROR(Table1[[#This Row],[Gross_Margin]]/Table1[[#This Row],[Actual_Sales]],0)</f>
        <v>0.64583333333333337</v>
      </c>
      <c r="Z1979" s="5">
        <f>Table1[[#This Row],[Actual_Profit]]/Table1[[#This Row],[Actual_Sales]]</f>
        <v>0.3125</v>
      </c>
      <c r="AA1979">
        <v>16</v>
      </c>
      <c r="AB1979" s="5">
        <f>IFERROR(Table1[[#This Row],[Expenses]]/Table1[[#This Row],[Actual_Sales]],0)</f>
        <v>0.33333333333333331</v>
      </c>
      <c r="AC1979">
        <v>4</v>
      </c>
      <c r="AD1979">
        <v>777</v>
      </c>
      <c r="AE1979" s="5">
        <f>IFERROR(Table1[[#This Row],[Inventory]]/Table1[[#This Row],[Actual_Sales]],0)</f>
        <v>16.1875</v>
      </c>
    </row>
    <row r="1980" spans="1:31" x14ac:dyDescent="0.25">
      <c r="A1980">
        <v>2250</v>
      </c>
      <c r="B1980">
        <v>702</v>
      </c>
      <c r="C1980">
        <v>6</v>
      </c>
      <c r="D1980" s="2">
        <v>40544</v>
      </c>
      <c r="E1980">
        <v>48</v>
      </c>
      <c r="F1980">
        <v>40</v>
      </c>
      <c r="G1980">
        <f>Table1[[#This Row],[Actual_Sales]]-Table1[[#This Row],[Budget_Sales]]</f>
        <v>8</v>
      </c>
      <c r="H1980" s="5">
        <f>IF(
Table1[[#This Row],[Budget_Sales]]=0,
"",
IF(
Table1[[#This Row],[Budget_Sales]]&gt;0,
(Table1[[#This Row],[Actual_Sales]]-Table1[[#This Row],[Budget_Sales]])/Table1[[#This Row],[Budget_Sales]],
(Table1[[#This Row],[Actual_Sales]]-Table1[[#This Row],[Budget_Sales]])/ABS(Table1[[#This Row],[Budget_Sales]])
)
)</f>
        <v>0.2</v>
      </c>
      <c r="I1980" s="5" t="str">
        <f>IF(Table1[[#This Row],[Sales_Var]]&gt;=0,"Above Budget","Below Budget")</f>
        <v>Above Budget</v>
      </c>
      <c r="J1980">
        <f>Table1[[#This Row],[Actual_Sales]]-(Table1[[#This Row],[COGS]]+Table1[[#This Row],[Expenses]])</f>
        <v>15</v>
      </c>
      <c r="K1980">
        <v>20</v>
      </c>
      <c r="L1980">
        <f>Table1[[#This Row],[Actual_Profit]]-Table1[[#This Row],[Budget_Profit]]</f>
        <v>-5</v>
      </c>
      <c r="M1980" s="5">
        <f>IF(
Table1[[#This Row],[Budget_Profit]]=0,
"",
IF(
Table1[[#This Row],[Budget_Profit]]&gt;0,
(Table1[[#This Row],[Actual_Profit]]-Table1[[#This Row],[Budget_Profit]])/Table1[[#This Row],[Budget_Profit]],
(Table1[[#This Row],[Actual_Profit]]-Table1[[#This Row],[Budget_Profit]])/ABS(Table1[[#This Row],[Budget_Profit]])
)
)</f>
        <v>-0.25</v>
      </c>
      <c r="N1980" s="5" t="str">
        <f>IF(Table1[[#This Row],[Profit_Var]]&gt;=0, "Above Budget", "Below Budget")</f>
        <v>Below Budget</v>
      </c>
      <c r="O1980">
        <v>17</v>
      </c>
      <c r="P1980">
        <v>10</v>
      </c>
      <c r="Q1980">
        <f>Table1[[#This Row],[COGS]]-Table1[[#This Row],[Budget_COGS]]</f>
        <v>7</v>
      </c>
      <c r="R1980" s="5">
        <f>IF(
Table1[[#This Row],[Budget_COGS]]=0,
"",
IF(
Table1[[#This Row],[Budget_COGS]]&gt;0,
(Table1[[#This Row],[Budget_COGS]]-Table1[[#This Row],[COGS]]) / Table1[[#This Row],[Budget_COGS]],
(Table1[[#This Row],[Budget_COGS]]-Table1[[#This Row],[COGS]]) / ABS(Table1[[#This Row],[Budget_COGS]])
)
)</f>
        <v>-0.7</v>
      </c>
      <c r="S1980" s="5" t="str">
        <f>IF(Table1[[#This Row],[COGS _Var]]&gt;=0, "Above Budget", "Below Budget")</f>
        <v>Above Budget</v>
      </c>
      <c r="T1980">
        <f>Table1[[#This Row],[Actual_Sales]]-Table1[[#This Row],[COGS]]</f>
        <v>31</v>
      </c>
      <c r="U1980">
        <v>30</v>
      </c>
      <c r="V1980">
        <f>Table1[[#This Row],[Gross_Margin]]-Table1[[#This Row],[Budget_Margin]]</f>
        <v>1</v>
      </c>
      <c r="W1980" s="5">
        <f>IF(
Table1[[#This Row],[Budget_Margin]]=0,
"",
IF(
Table1[[#This Row],[Budget_Margin]]&gt;0,
(Table1[[#This Row],[Gross_Margin]]-Table1[[#This Row],[Budget_Margin]]) / Table1[[#This Row],[Budget_Margin]],
(Table1[[#This Row],[Gross_Margin]]-Table1[[#This Row],[Budget_Margin]]) / ABS(Table1[[#This Row],[Budget_Margin]])
)
)</f>
        <v>3.3333333333333333E-2</v>
      </c>
      <c r="X1980" s="5" t="str">
        <f>IF(Table1[[#This Row],[Margin_Var]]&gt;=0, "Above Budget", "Below Budget")</f>
        <v>Above Budget</v>
      </c>
      <c r="Y1980" s="5">
        <f>IFERROR(Table1[[#This Row],[Gross_Margin]]/Table1[[#This Row],[Actual_Sales]],0)</f>
        <v>0.64583333333333337</v>
      </c>
      <c r="Z1980" s="5">
        <f>Table1[[#This Row],[Actual_Profit]]/Table1[[#This Row],[Actual_Sales]]</f>
        <v>0.3125</v>
      </c>
      <c r="AA1980">
        <v>16</v>
      </c>
      <c r="AB1980" s="5">
        <f>IFERROR(Table1[[#This Row],[Expenses]]/Table1[[#This Row],[Actual_Sales]],0)</f>
        <v>0.33333333333333331</v>
      </c>
      <c r="AC1980">
        <v>4</v>
      </c>
      <c r="AD1980">
        <v>777</v>
      </c>
      <c r="AE1980" s="5">
        <f>IFERROR(Table1[[#This Row],[Inventory]]/Table1[[#This Row],[Actual_Sales]],0)</f>
        <v>16.1875</v>
      </c>
    </row>
    <row r="1981" spans="1:31" x14ac:dyDescent="0.25">
      <c r="A1981">
        <v>2225</v>
      </c>
      <c r="B1981">
        <v>603</v>
      </c>
      <c r="C1981">
        <v>13</v>
      </c>
      <c r="D1981" s="2">
        <v>40544</v>
      </c>
      <c r="E1981">
        <v>48</v>
      </c>
      <c r="F1981">
        <v>40</v>
      </c>
      <c r="G1981">
        <f>Table1[[#This Row],[Actual_Sales]]-Table1[[#This Row],[Budget_Sales]]</f>
        <v>8</v>
      </c>
      <c r="H1981" s="5">
        <f>IF(
Table1[[#This Row],[Budget_Sales]]=0,
"",
IF(
Table1[[#This Row],[Budget_Sales]]&gt;0,
(Table1[[#This Row],[Actual_Sales]]-Table1[[#This Row],[Budget_Sales]])/Table1[[#This Row],[Budget_Sales]],
(Table1[[#This Row],[Actual_Sales]]-Table1[[#This Row],[Budget_Sales]])/ABS(Table1[[#This Row],[Budget_Sales]])
)
)</f>
        <v>0.2</v>
      </c>
      <c r="I1981" s="5" t="str">
        <f>IF(Table1[[#This Row],[Sales_Var]]&gt;=0,"Above Budget","Below Budget")</f>
        <v>Above Budget</v>
      </c>
      <c r="J1981">
        <f>Table1[[#This Row],[Actual_Sales]]-(Table1[[#This Row],[COGS]]+Table1[[#This Row],[Expenses]])</f>
        <v>15</v>
      </c>
      <c r="K1981">
        <v>20</v>
      </c>
      <c r="L1981">
        <f>Table1[[#This Row],[Actual_Profit]]-Table1[[#This Row],[Budget_Profit]]</f>
        <v>-5</v>
      </c>
      <c r="M1981" s="5">
        <f>IF(
Table1[[#This Row],[Budget_Profit]]=0,
"",
IF(
Table1[[#This Row],[Budget_Profit]]&gt;0,
(Table1[[#This Row],[Actual_Profit]]-Table1[[#This Row],[Budget_Profit]])/Table1[[#This Row],[Budget_Profit]],
(Table1[[#This Row],[Actual_Profit]]-Table1[[#This Row],[Budget_Profit]])/ABS(Table1[[#This Row],[Budget_Profit]])
)
)</f>
        <v>-0.25</v>
      </c>
      <c r="N1981" s="5" t="str">
        <f>IF(Table1[[#This Row],[Profit_Var]]&gt;=0, "Above Budget", "Below Budget")</f>
        <v>Below Budget</v>
      </c>
      <c r="O1981">
        <v>17</v>
      </c>
      <c r="P1981">
        <v>10</v>
      </c>
      <c r="Q1981">
        <f>Table1[[#This Row],[COGS]]-Table1[[#This Row],[Budget_COGS]]</f>
        <v>7</v>
      </c>
      <c r="R1981" s="5">
        <f>IF(
Table1[[#This Row],[Budget_COGS]]=0,
"",
IF(
Table1[[#This Row],[Budget_COGS]]&gt;0,
(Table1[[#This Row],[Budget_COGS]]-Table1[[#This Row],[COGS]]) / Table1[[#This Row],[Budget_COGS]],
(Table1[[#This Row],[Budget_COGS]]-Table1[[#This Row],[COGS]]) / ABS(Table1[[#This Row],[Budget_COGS]])
)
)</f>
        <v>-0.7</v>
      </c>
      <c r="S1981" s="5" t="str">
        <f>IF(Table1[[#This Row],[COGS _Var]]&gt;=0, "Above Budget", "Below Budget")</f>
        <v>Above Budget</v>
      </c>
      <c r="T1981">
        <f>Table1[[#This Row],[Actual_Sales]]-Table1[[#This Row],[COGS]]</f>
        <v>31</v>
      </c>
      <c r="U1981">
        <v>30</v>
      </c>
      <c r="V1981">
        <f>Table1[[#This Row],[Gross_Margin]]-Table1[[#This Row],[Budget_Margin]]</f>
        <v>1</v>
      </c>
      <c r="W1981" s="5">
        <f>IF(
Table1[[#This Row],[Budget_Margin]]=0,
"",
IF(
Table1[[#This Row],[Budget_Margin]]&gt;0,
(Table1[[#This Row],[Gross_Margin]]-Table1[[#This Row],[Budget_Margin]]) / Table1[[#This Row],[Budget_Margin]],
(Table1[[#This Row],[Gross_Margin]]-Table1[[#This Row],[Budget_Margin]]) / ABS(Table1[[#This Row],[Budget_Margin]])
)
)</f>
        <v>3.3333333333333333E-2</v>
      </c>
      <c r="X1981" s="5" t="str">
        <f>IF(Table1[[#This Row],[Margin_Var]]&gt;=0, "Above Budget", "Below Budget")</f>
        <v>Above Budget</v>
      </c>
      <c r="Y1981" s="5">
        <f>IFERROR(Table1[[#This Row],[Gross_Margin]]/Table1[[#This Row],[Actual_Sales]],0)</f>
        <v>0.64583333333333337</v>
      </c>
      <c r="Z1981" s="5">
        <f>Table1[[#This Row],[Actual_Profit]]/Table1[[#This Row],[Actual_Sales]]</f>
        <v>0.3125</v>
      </c>
      <c r="AA1981">
        <v>16</v>
      </c>
      <c r="AB1981" s="5">
        <f>IFERROR(Table1[[#This Row],[Expenses]]/Table1[[#This Row],[Actual_Sales]],0)</f>
        <v>0.33333333333333331</v>
      </c>
      <c r="AC1981">
        <v>4</v>
      </c>
      <c r="AD1981">
        <v>777</v>
      </c>
      <c r="AE1981" s="5">
        <f>IFERROR(Table1[[#This Row],[Inventory]]/Table1[[#This Row],[Actual_Sales]],0)</f>
        <v>16.1875</v>
      </c>
    </row>
    <row r="1982" spans="1:31" x14ac:dyDescent="0.25">
      <c r="A1982">
        <v>3650</v>
      </c>
      <c r="B1982">
        <v>630</v>
      </c>
      <c r="C1982">
        <v>12</v>
      </c>
      <c r="D1982" s="2">
        <v>40787</v>
      </c>
      <c r="E1982">
        <v>160</v>
      </c>
      <c r="F1982">
        <v>130</v>
      </c>
      <c r="G1982">
        <f>Table1[[#This Row],[Actual_Sales]]-Table1[[#This Row],[Budget_Sales]]</f>
        <v>30</v>
      </c>
      <c r="H1982" s="5">
        <f>IF(
Table1[[#This Row],[Budget_Sales]]=0,
"",
IF(
Table1[[#This Row],[Budget_Sales]]&gt;0,
(Table1[[#This Row],[Actual_Sales]]-Table1[[#This Row],[Budget_Sales]])/Table1[[#This Row],[Budget_Sales]],
(Table1[[#This Row],[Actual_Sales]]-Table1[[#This Row],[Budget_Sales]])/ABS(Table1[[#This Row],[Budget_Sales]])
)
)</f>
        <v>0.23076923076923078</v>
      </c>
      <c r="I1982" s="5" t="str">
        <f>IF(Table1[[#This Row],[Sales_Var]]&gt;=0,"Above Budget","Below Budget")</f>
        <v>Above Budget</v>
      </c>
      <c r="J1982">
        <f>Table1[[#This Row],[Actual_Sales]]-(Table1[[#This Row],[COGS]]+Table1[[#This Row],[Expenses]])</f>
        <v>50</v>
      </c>
      <c r="K1982">
        <v>40</v>
      </c>
      <c r="L1982">
        <f>Table1[[#This Row],[Actual_Profit]]-Table1[[#This Row],[Budget_Profit]]</f>
        <v>10</v>
      </c>
      <c r="M1982" s="5">
        <f>IF(
Table1[[#This Row],[Budget_Profit]]=0,
"",
IF(
Table1[[#This Row],[Budget_Profit]]&gt;0,
(Table1[[#This Row],[Actual_Profit]]-Table1[[#This Row],[Budget_Profit]])/Table1[[#This Row],[Budget_Profit]],
(Table1[[#This Row],[Actual_Profit]]-Table1[[#This Row],[Budget_Profit]])/ABS(Table1[[#This Row],[Budget_Profit]])
)
)</f>
        <v>0.25</v>
      </c>
      <c r="N1982" s="5" t="str">
        <f>IF(Table1[[#This Row],[Profit_Var]]&gt;=0, "Above Budget", "Below Budget")</f>
        <v>Above Budget</v>
      </c>
      <c r="O1982">
        <v>60</v>
      </c>
      <c r="P1982">
        <v>50</v>
      </c>
      <c r="Q1982">
        <f>Table1[[#This Row],[COGS]]-Table1[[#This Row],[Budget_COGS]]</f>
        <v>10</v>
      </c>
      <c r="R1982" s="5">
        <f>IF(
Table1[[#This Row],[Budget_COGS]]=0,
"",
IF(
Table1[[#This Row],[Budget_COGS]]&gt;0,
(Table1[[#This Row],[Budget_COGS]]-Table1[[#This Row],[COGS]]) / Table1[[#This Row],[Budget_COGS]],
(Table1[[#This Row],[Budget_COGS]]-Table1[[#This Row],[COGS]]) / ABS(Table1[[#This Row],[Budget_COGS]])
)
)</f>
        <v>-0.2</v>
      </c>
      <c r="S1982" s="5" t="str">
        <f>IF(Table1[[#This Row],[COGS _Var]]&gt;=0, "Above Budget", "Below Budget")</f>
        <v>Above Budget</v>
      </c>
      <c r="T1982">
        <f>Table1[[#This Row],[Actual_Sales]]-Table1[[#This Row],[COGS]]</f>
        <v>100</v>
      </c>
      <c r="U1982">
        <v>80</v>
      </c>
      <c r="V1982">
        <f>Table1[[#This Row],[Gross_Margin]]-Table1[[#This Row],[Budget_Margin]]</f>
        <v>20</v>
      </c>
      <c r="W1982" s="5">
        <f>IF(
Table1[[#This Row],[Budget_Margin]]=0,
"",
IF(
Table1[[#This Row],[Budget_Margin]]&gt;0,
(Table1[[#This Row],[Gross_Margin]]-Table1[[#This Row],[Budget_Margin]]) / Table1[[#This Row],[Budget_Margin]],
(Table1[[#This Row],[Gross_Margin]]-Table1[[#This Row],[Budget_Margin]]) / ABS(Table1[[#This Row],[Budget_Margin]])
)
)</f>
        <v>0.25</v>
      </c>
      <c r="X1982" s="5" t="str">
        <f>IF(Table1[[#This Row],[Margin_Var]]&gt;=0, "Above Budget", "Below Budget")</f>
        <v>Above Budget</v>
      </c>
      <c r="Y1982" s="5">
        <f>IFERROR(Table1[[#This Row],[Gross_Margin]]/Table1[[#This Row],[Actual_Sales]],0)</f>
        <v>0.625</v>
      </c>
      <c r="Z1982" s="5">
        <f>Table1[[#This Row],[Actual_Profit]]/Table1[[#This Row],[Actual_Sales]]</f>
        <v>0.3125</v>
      </c>
      <c r="AA1982">
        <v>50</v>
      </c>
      <c r="AB1982" s="5">
        <f>IFERROR(Table1[[#This Row],[Expenses]]/Table1[[#This Row],[Actual_Sales]],0)</f>
        <v>0.3125</v>
      </c>
      <c r="AC1982">
        <v>19</v>
      </c>
      <c r="AD1982">
        <v>656</v>
      </c>
      <c r="AE1982" s="5">
        <f>IFERROR(Table1[[#This Row],[Inventory]]/Table1[[#This Row],[Actual_Sales]],0)</f>
        <v>4.0999999999999996</v>
      </c>
    </row>
    <row r="1983" spans="1:31" x14ac:dyDescent="0.25">
      <c r="A1983">
        <v>370</v>
      </c>
      <c r="B1983">
        <v>253</v>
      </c>
      <c r="C1983">
        <v>4</v>
      </c>
      <c r="D1983" s="2">
        <v>40238</v>
      </c>
      <c r="E1983">
        <v>112</v>
      </c>
      <c r="F1983">
        <v>100</v>
      </c>
      <c r="G1983">
        <f>Table1[[#This Row],[Actual_Sales]]-Table1[[#This Row],[Budget_Sales]]</f>
        <v>12</v>
      </c>
      <c r="H1983" s="5">
        <f>IF(
Table1[[#This Row],[Budget_Sales]]=0,
"",
IF(
Table1[[#This Row],[Budget_Sales]]&gt;0,
(Table1[[#This Row],[Actual_Sales]]-Table1[[#This Row],[Budget_Sales]])/Table1[[#This Row],[Budget_Sales]],
(Table1[[#This Row],[Actual_Sales]]-Table1[[#This Row],[Budget_Sales]])/ABS(Table1[[#This Row],[Budget_Sales]])
)
)</f>
        <v>0.12</v>
      </c>
      <c r="I1983" s="5" t="str">
        <f>IF(Table1[[#This Row],[Sales_Var]]&gt;=0,"Above Budget","Below Budget")</f>
        <v>Above Budget</v>
      </c>
      <c r="J1983">
        <f>Table1[[#This Row],[Actual_Sales]]-(Table1[[#This Row],[COGS]]+Table1[[#This Row],[Expenses]])</f>
        <v>35</v>
      </c>
      <c r="K1983">
        <v>40</v>
      </c>
      <c r="L1983">
        <f>Table1[[#This Row],[Actual_Profit]]-Table1[[#This Row],[Budget_Profit]]</f>
        <v>-5</v>
      </c>
      <c r="M1983" s="5">
        <f>IF(
Table1[[#This Row],[Budget_Profit]]=0,
"",
IF(
Table1[[#This Row],[Budget_Profit]]&gt;0,
(Table1[[#This Row],[Actual_Profit]]-Table1[[#This Row],[Budget_Profit]])/Table1[[#This Row],[Budget_Profit]],
(Table1[[#This Row],[Actual_Profit]]-Table1[[#This Row],[Budget_Profit]])/ABS(Table1[[#This Row],[Budget_Profit]])
)
)</f>
        <v>-0.125</v>
      </c>
      <c r="N1983" s="5" t="str">
        <f>IF(Table1[[#This Row],[Profit_Var]]&gt;=0, "Above Budget", "Below Budget")</f>
        <v>Below Budget</v>
      </c>
      <c r="O1983">
        <v>49</v>
      </c>
      <c r="P1983">
        <v>40</v>
      </c>
      <c r="Q1983">
        <f>Table1[[#This Row],[COGS]]-Table1[[#This Row],[Budget_COGS]]</f>
        <v>9</v>
      </c>
      <c r="R1983" s="5">
        <f>IF(
Table1[[#This Row],[Budget_COGS]]=0,
"",
IF(
Table1[[#This Row],[Budget_COGS]]&gt;0,
(Table1[[#This Row],[Budget_COGS]]-Table1[[#This Row],[COGS]]) / Table1[[#This Row],[Budget_COGS]],
(Table1[[#This Row],[Budget_COGS]]-Table1[[#This Row],[COGS]]) / ABS(Table1[[#This Row],[Budget_COGS]])
)
)</f>
        <v>-0.22500000000000001</v>
      </c>
      <c r="S1983" s="5" t="str">
        <f>IF(Table1[[#This Row],[COGS _Var]]&gt;=0, "Above Budget", "Below Budget")</f>
        <v>Above Budget</v>
      </c>
      <c r="T1983">
        <f>Table1[[#This Row],[Actual_Sales]]-Table1[[#This Row],[COGS]]</f>
        <v>63</v>
      </c>
      <c r="U1983">
        <v>60</v>
      </c>
      <c r="V1983">
        <f>Table1[[#This Row],[Gross_Margin]]-Table1[[#This Row],[Budget_Margin]]</f>
        <v>3</v>
      </c>
      <c r="W1983" s="5">
        <f>IF(
Table1[[#This Row],[Budget_Margin]]=0,
"",
IF(
Table1[[#This Row],[Budget_Margin]]&gt;0,
(Table1[[#This Row],[Gross_Margin]]-Table1[[#This Row],[Budget_Margin]]) / Table1[[#This Row],[Budget_Margin]],
(Table1[[#This Row],[Gross_Margin]]-Table1[[#This Row],[Budget_Margin]]) / ABS(Table1[[#This Row],[Budget_Margin]])
)
)</f>
        <v>0.05</v>
      </c>
      <c r="X1983" s="5" t="str">
        <f>IF(Table1[[#This Row],[Margin_Var]]&gt;=0, "Above Budget", "Below Budget")</f>
        <v>Above Budget</v>
      </c>
      <c r="Y1983" s="5">
        <f>IFERROR(Table1[[#This Row],[Gross_Margin]]/Table1[[#This Row],[Actual_Sales]],0)</f>
        <v>0.5625</v>
      </c>
      <c r="Z1983" s="5">
        <f>Table1[[#This Row],[Actual_Profit]]/Table1[[#This Row],[Actual_Sales]]</f>
        <v>0.3125</v>
      </c>
      <c r="AA1983">
        <v>28</v>
      </c>
      <c r="AB1983" s="5">
        <f>IFERROR(Table1[[#This Row],[Expenses]]/Table1[[#This Row],[Actual_Sales]],0)</f>
        <v>0.25</v>
      </c>
      <c r="AC1983">
        <v>16</v>
      </c>
      <c r="AD1983">
        <v>611</v>
      </c>
      <c r="AE1983" s="5">
        <f>IFERROR(Table1[[#This Row],[Inventory]]/Table1[[#This Row],[Actual_Sales]],0)</f>
        <v>5.4553571428571432</v>
      </c>
    </row>
    <row r="1984" spans="1:31" x14ac:dyDescent="0.25">
      <c r="A1984">
        <v>507</v>
      </c>
      <c r="B1984">
        <v>863</v>
      </c>
      <c r="C1984">
        <v>8</v>
      </c>
      <c r="D1984" s="2">
        <v>40238</v>
      </c>
      <c r="E1984">
        <v>112</v>
      </c>
      <c r="F1984">
        <v>80</v>
      </c>
      <c r="G1984">
        <f>Table1[[#This Row],[Actual_Sales]]-Table1[[#This Row],[Budget_Sales]]</f>
        <v>32</v>
      </c>
      <c r="H1984" s="5">
        <f>IF(
Table1[[#This Row],[Budget_Sales]]=0,
"",
IF(
Table1[[#This Row],[Budget_Sales]]&gt;0,
(Table1[[#This Row],[Actual_Sales]]-Table1[[#This Row],[Budget_Sales]])/Table1[[#This Row],[Budget_Sales]],
(Table1[[#This Row],[Actual_Sales]]-Table1[[#This Row],[Budget_Sales]])/ABS(Table1[[#This Row],[Budget_Sales]])
)
)</f>
        <v>0.4</v>
      </c>
      <c r="I1984" s="5" t="str">
        <f>IF(Table1[[#This Row],[Sales_Var]]&gt;=0,"Above Budget","Below Budget")</f>
        <v>Above Budget</v>
      </c>
      <c r="J1984">
        <f>Table1[[#This Row],[Actual_Sales]]-(Table1[[#This Row],[COGS]]+Table1[[#This Row],[Expenses]])</f>
        <v>35</v>
      </c>
      <c r="K1984">
        <v>30</v>
      </c>
      <c r="L1984">
        <f>Table1[[#This Row],[Actual_Profit]]-Table1[[#This Row],[Budget_Profit]]</f>
        <v>5</v>
      </c>
      <c r="M1984" s="5">
        <f>IF(
Table1[[#This Row],[Budget_Profit]]=0,
"",
IF(
Table1[[#This Row],[Budget_Profit]]&gt;0,
(Table1[[#This Row],[Actual_Profit]]-Table1[[#This Row],[Budget_Profit]])/Table1[[#This Row],[Budget_Profit]],
(Table1[[#This Row],[Actual_Profit]]-Table1[[#This Row],[Budget_Profit]])/ABS(Table1[[#This Row],[Budget_Profit]])
)
)</f>
        <v>0.16666666666666666</v>
      </c>
      <c r="N1984" s="5" t="str">
        <f>IF(Table1[[#This Row],[Profit_Var]]&gt;=0, "Above Budget", "Below Budget")</f>
        <v>Above Budget</v>
      </c>
      <c r="O1984">
        <v>49</v>
      </c>
      <c r="P1984">
        <v>30</v>
      </c>
      <c r="Q1984">
        <f>Table1[[#This Row],[COGS]]-Table1[[#This Row],[Budget_COGS]]</f>
        <v>19</v>
      </c>
      <c r="R1984" s="5">
        <f>IF(
Table1[[#This Row],[Budget_COGS]]=0,
"",
IF(
Table1[[#This Row],[Budget_COGS]]&gt;0,
(Table1[[#This Row],[Budget_COGS]]-Table1[[#This Row],[COGS]]) / Table1[[#This Row],[Budget_COGS]],
(Table1[[#This Row],[Budget_COGS]]-Table1[[#This Row],[COGS]]) / ABS(Table1[[#This Row],[Budget_COGS]])
)
)</f>
        <v>-0.6333333333333333</v>
      </c>
      <c r="S1984" s="5" t="str">
        <f>IF(Table1[[#This Row],[COGS _Var]]&gt;=0, "Above Budget", "Below Budget")</f>
        <v>Above Budget</v>
      </c>
      <c r="T1984">
        <f>Table1[[#This Row],[Actual_Sales]]-Table1[[#This Row],[COGS]]</f>
        <v>63</v>
      </c>
      <c r="U1984">
        <v>50</v>
      </c>
      <c r="V1984">
        <f>Table1[[#This Row],[Gross_Margin]]-Table1[[#This Row],[Budget_Margin]]</f>
        <v>13</v>
      </c>
      <c r="W1984" s="5">
        <f>IF(
Table1[[#This Row],[Budget_Margin]]=0,
"",
IF(
Table1[[#This Row],[Budget_Margin]]&gt;0,
(Table1[[#This Row],[Gross_Margin]]-Table1[[#This Row],[Budget_Margin]]) / Table1[[#This Row],[Budget_Margin]],
(Table1[[#This Row],[Gross_Margin]]-Table1[[#This Row],[Budget_Margin]]) / ABS(Table1[[#This Row],[Budget_Margin]])
)
)</f>
        <v>0.26</v>
      </c>
      <c r="X1984" s="5" t="str">
        <f>IF(Table1[[#This Row],[Margin_Var]]&gt;=0, "Above Budget", "Below Budget")</f>
        <v>Above Budget</v>
      </c>
      <c r="Y1984" s="5">
        <f>IFERROR(Table1[[#This Row],[Gross_Margin]]/Table1[[#This Row],[Actual_Sales]],0)</f>
        <v>0.5625</v>
      </c>
      <c r="Z1984" s="5">
        <f>Table1[[#This Row],[Actual_Profit]]/Table1[[#This Row],[Actual_Sales]]</f>
        <v>0.3125</v>
      </c>
      <c r="AA1984">
        <v>28</v>
      </c>
      <c r="AB1984" s="5">
        <f>IFERROR(Table1[[#This Row],[Expenses]]/Table1[[#This Row],[Actual_Sales]],0)</f>
        <v>0.25</v>
      </c>
      <c r="AC1984">
        <v>16</v>
      </c>
      <c r="AD1984">
        <v>611</v>
      </c>
      <c r="AE1984" s="5">
        <f>IFERROR(Table1[[#This Row],[Inventory]]/Table1[[#This Row],[Actual_Sales]],0)</f>
        <v>5.4553571428571432</v>
      </c>
    </row>
    <row r="1985" spans="1:31" x14ac:dyDescent="0.25">
      <c r="A1985">
        <v>314</v>
      </c>
      <c r="B1985">
        <v>801</v>
      </c>
      <c r="C1985">
        <v>5</v>
      </c>
      <c r="D1985" s="2">
        <v>40210</v>
      </c>
      <c r="E1985">
        <v>112</v>
      </c>
      <c r="F1985">
        <v>100</v>
      </c>
      <c r="G1985">
        <f>Table1[[#This Row],[Actual_Sales]]-Table1[[#This Row],[Budget_Sales]]</f>
        <v>12</v>
      </c>
      <c r="H1985" s="5">
        <f>IF(
Table1[[#This Row],[Budget_Sales]]=0,
"",
IF(
Table1[[#This Row],[Budget_Sales]]&gt;0,
(Table1[[#This Row],[Actual_Sales]]-Table1[[#This Row],[Budget_Sales]])/Table1[[#This Row],[Budget_Sales]],
(Table1[[#This Row],[Actual_Sales]]-Table1[[#This Row],[Budget_Sales]])/ABS(Table1[[#This Row],[Budget_Sales]])
)
)</f>
        <v>0.12</v>
      </c>
      <c r="I1985" s="5" t="str">
        <f>IF(Table1[[#This Row],[Sales_Var]]&gt;=0,"Above Budget","Below Budget")</f>
        <v>Above Budget</v>
      </c>
      <c r="J1985">
        <f>Table1[[#This Row],[Actual_Sales]]-(Table1[[#This Row],[COGS]]+Table1[[#This Row],[Expenses]])</f>
        <v>35</v>
      </c>
      <c r="K1985">
        <v>40</v>
      </c>
      <c r="L1985">
        <f>Table1[[#This Row],[Actual_Profit]]-Table1[[#This Row],[Budget_Profit]]</f>
        <v>-5</v>
      </c>
      <c r="M1985" s="5">
        <f>IF(
Table1[[#This Row],[Budget_Profit]]=0,
"",
IF(
Table1[[#This Row],[Budget_Profit]]&gt;0,
(Table1[[#This Row],[Actual_Profit]]-Table1[[#This Row],[Budget_Profit]])/Table1[[#This Row],[Budget_Profit]],
(Table1[[#This Row],[Actual_Profit]]-Table1[[#This Row],[Budget_Profit]])/ABS(Table1[[#This Row],[Budget_Profit]])
)
)</f>
        <v>-0.125</v>
      </c>
      <c r="N1985" s="5" t="str">
        <f>IF(Table1[[#This Row],[Profit_Var]]&gt;=0, "Above Budget", "Below Budget")</f>
        <v>Below Budget</v>
      </c>
      <c r="O1985">
        <v>49</v>
      </c>
      <c r="P1985">
        <v>40</v>
      </c>
      <c r="Q1985">
        <f>Table1[[#This Row],[COGS]]-Table1[[#This Row],[Budget_COGS]]</f>
        <v>9</v>
      </c>
      <c r="R1985" s="5">
        <f>IF(
Table1[[#This Row],[Budget_COGS]]=0,
"",
IF(
Table1[[#This Row],[Budget_COGS]]&gt;0,
(Table1[[#This Row],[Budget_COGS]]-Table1[[#This Row],[COGS]]) / Table1[[#This Row],[Budget_COGS]],
(Table1[[#This Row],[Budget_COGS]]-Table1[[#This Row],[COGS]]) / ABS(Table1[[#This Row],[Budget_COGS]])
)
)</f>
        <v>-0.22500000000000001</v>
      </c>
      <c r="S1985" s="5" t="str">
        <f>IF(Table1[[#This Row],[COGS _Var]]&gt;=0, "Above Budget", "Below Budget")</f>
        <v>Above Budget</v>
      </c>
      <c r="T1985">
        <f>Table1[[#This Row],[Actual_Sales]]-Table1[[#This Row],[COGS]]</f>
        <v>63</v>
      </c>
      <c r="U1985">
        <v>60</v>
      </c>
      <c r="V1985">
        <f>Table1[[#This Row],[Gross_Margin]]-Table1[[#This Row],[Budget_Margin]]</f>
        <v>3</v>
      </c>
      <c r="W1985" s="5">
        <f>IF(
Table1[[#This Row],[Budget_Margin]]=0,
"",
IF(
Table1[[#This Row],[Budget_Margin]]&gt;0,
(Table1[[#This Row],[Gross_Margin]]-Table1[[#This Row],[Budget_Margin]]) / Table1[[#This Row],[Budget_Margin]],
(Table1[[#This Row],[Gross_Margin]]-Table1[[#This Row],[Budget_Margin]]) / ABS(Table1[[#This Row],[Budget_Margin]])
)
)</f>
        <v>0.05</v>
      </c>
      <c r="X1985" s="5" t="str">
        <f>IF(Table1[[#This Row],[Margin_Var]]&gt;=0, "Above Budget", "Below Budget")</f>
        <v>Above Budget</v>
      </c>
      <c r="Y1985" s="5">
        <f>IFERROR(Table1[[#This Row],[Gross_Margin]]/Table1[[#This Row],[Actual_Sales]],0)</f>
        <v>0.5625</v>
      </c>
      <c r="Z1985" s="5">
        <f>Table1[[#This Row],[Actual_Profit]]/Table1[[#This Row],[Actual_Sales]]</f>
        <v>0.3125</v>
      </c>
      <c r="AA1985">
        <v>28</v>
      </c>
      <c r="AB1985" s="5">
        <f>IFERROR(Table1[[#This Row],[Expenses]]/Table1[[#This Row],[Actual_Sales]],0)</f>
        <v>0.25</v>
      </c>
      <c r="AC1985">
        <v>16</v>
      </c>
      <c r="AD1985">
        <v>617</v>
      </c>
      <c r="AE1985" s="5">
        <f>IFERROR(Table1[[#This Row],[Inventory]]/Table1[[#This Row],[Actual_Sales]],0)</f>
        <v>5.5089285714285712</v>
      </c>
    </row>
    <row r="1986" spans="1:31" x14ac:dyDescent="0.25">
      <c r="A1986">
        <v>204</v>
      </c>
      <c r="B1986">
        <v>337</v>
      </c>
      <c r="C1986">
        <v>8</v>
      </c>
      <c r="D1986" s="2">
        <v>40210</v>
      </c>
      <c r="E1986">
        <v>112</v>
      </c>
      <c r="F1986">
        <v>100</v>
      </c>
      <c r="G1986">
        <f>Table1[[#This Row],[Actual_Sales]]-Table1[[#This Row],[Budget_Sales]]</f>
        <v>12</v>
      </c>
      <c r="H1986" s="5">
        <f>IF(
Table1[[#This Row],[Budget_Sales]]=0,
"",
IF(
Table1[[#This Row],[Budget_Sales]]&gt;0,
(Table1[[#This Row],[Actual_Sales]]-Table1[[#This Row],[Budget_Sales]])/Table1[[#This Row],[Budget_Sales]],
(Table1[[#This Row],[Actual_Sales]]-Table1[[#This Row],[Budget_Sales]])/ABS(Table1[[#This Row],[Budget_Sales]])
)
)</f>
        <v>0.12</v>
      </c>
      <c r="I1986" s="5" t="str">
        <f>IF(Table1[[#This Row],[Sales_Var]]&gt;=0,"Above Budget","Below Budget")</f>
        <v>Above Budget</v>
      </c>
      <c r="J1986">
        <f>Table1[[#This Row],[Actual_Sales]]-(Table1[[#This Row],[COGS]]+Table1[[#This Row],[Expenses]])</f>
        <v>35</v>
      </c>
      <c r="K1986">
        <v>40</v>
      </c>
      <c r="L1986">
        <f>Table1[[#This Row],[Actual_Profit]]-Table1[[#This Row],[Budget_Profit]]</f>
        <v>-5</v>
      </c>
      <c r="M1986" s="5">
        <f>IF(
Table1[[#This Row],[Budget_Profit]]=0,
"",
IF(
Table1[[#This Row],[Budget_Profit]]&gt;0,
(Table1[[#This Row],[Actual_Profit]]-Table1[[#This Row],[Budget_Profit]])/Table1[[#This Row],[Budget_Profit]],
(Table1[[#This Row],[Actual_Profit]]-Table1[[#This Row],[Budget_Profit]])/ABS(Table1[[#This Row],[Budget_Profit]])
)
)</f>
        <v>-0.125</v>
      </c>
      <c r="N1986" s="5" t="str">
        <f>IF(Table1[[#This Row],[Profit_Var]]&gt;=0, "Above Budget", "Below Budget")</f>
        <v>Below Budget</v>
      </c>
      <c r="O1986">
        <v>49</v>
      </c>
      <c r="P1986">
        <v>40</v>
      </c>
      <c r="Q1986">
        <f>Table1[[#This Row],[COGS]]-Table1[[#This Row],[Budget_COGS]]</f>
        <v>9</v>
      </c>
      <c r="R1986" s="5">
        <f>IF(
Table1[[#This Row],[Budget_COGS]]=0,
"",
IF(
Table1[[#This Row],[Budget_COGS]]&gt;0,
(Table1[[#This Row],[Budget_COGS]]-Table1[[#This Row],[COGS]]) / Table1[[#This Row],[Budget_COGS]],
(Table1[[#This Row],[Budget_COGS]]-Table1[[#This Row],[COGS]]) / ABS(Table1[[#This Row],[Budget_COGS]])
)
)</f>
        <v>-0.22500000000000001</v>
      </c>
      <c r="S1986" s="5" t="str">
        <f>IF(Table1[[#This Row],[COGS _Var]]&gt;=0, "Above Budget", "Below Budget")</f>
        <v>Above Budget</v>
      </c>
      <c r="T1986">
        <f>Table1[[#This Row],[Actual_Sales]]-Table1[[#This Row],[COGS]]</f>
        <v>63</v>
      </c>
      <c r="U1986">
        <v>60</v>
      </c>
      <c r="V1986">
        <f>Table1[[#This Row],[Gross_Margin]]-Table1[[#This Row],[Budget_Margin]]</f>
        <v>3</v>
      </c>
      <c r="W1986" s="5">
        <f>IF(
Table1[[#This Row],[Budget_Margin]]=0,
"",
IF(
Table1[[#This Row],[Budget_Margin]]&gt;0,
(Table1[[#This Row],[Gross_Margin]]-Table1[[#This Row],[Budget_Margin]]) / Table1[[#This Row],[Budget_Margin]],
(Table1[[#This Row],[Gross_Margin]]-Table1[[#This Row],[Budget_Margin]]) / ABS(Table1[[#This Row],[Budget_Margin]])
)
)</f>
        <v>0.05</v>
      </c>
      <c r="X1986" s="5" t="str">
        <f>IF(Table1[[#This Row],[Margin_Var]]&gt;=0, "Above Budget", "Below Budget")</f>
        <v>Above Budget</v>
      </c>
      <c r="Y1986" s="5">
        <f>IFERROR(Table1[[#This Row],[Gross_Margin]]/Table1[[#This Row],[Actual_Sales]],0)</f>
        <v>0.5625</v>
      </c>
      <c r="Z1986" s="5">
        <f>Table1[[#This Row],[Actual_Profit]]/Table1[[#This Row],[Actual_Sales]]</f>
        <v>0.3125</v>
      </c>
      <c r="AA1986">
        <v>28</v>
      </c>
      <c r="AB1986" s="5">
        <f>IFERROR(Table1[[#This Row],[Expenses]]/Table1[[#This Row],[Actual_Sales]],0)</f>
        <v>0.25</v>
      </c>
      <c r="AC1986">
        <v>16</v>
      </c>
      <c r="AD1986">
        <v>617</v>
      </c>
      <c r="AE1986" s="5">
        <f>IFERROR(Table1[[#This Row],[Inventory]]/Table1[[#This Row],[Actual_Sales]],0)</f>
        <v>5.5089285714285712</v>
      </c>
    </row>
    <row r="1987" spans="1:31" x14ac:dyDescent="0.25">
      <c r="A1987">
        <v>33</v>
      </c>
      <c r="B1987">
        <v>337</v>
      </c>
      <c r="C1987">
        <v>8</v>
      </c>
      <c r="D1987" s="2">
        <v>40179</v>
      </c>
      <c r="E1987">
        <v>112</v>
      </c>
      <c r="F1987">
        <v>100</v>
      </c>
      <c r="G1987">
        <f>Table1[[#This Row],[Actual_Sales]]-Table1[[#This Row],[Budget_Sales]]</f>
        <v>12</v>
      </c>
      <c r="H1987" s="5">
        <f>IF(
Table1[[#This Row],[Budget_Sales]]=0,
"",
IF(
Table1[[#This Row],[Budget_Sales]]&gt;0,
(Table1[[#This Row],[Actual_Sales]]-Table1[[#This Row],[Budget_Sales]])/Table1[[#This Row],[Budget_Sales]],
(Table1[[#This Row],[Actual_Sales]]-Table1[[#This Row],[Budget_Sales]])/ABS(Table1[[#This Row],[Budget_Sales]])
)
)</f>
        <v>0.12</v>
      </c>
      <c r="I1987" s="5" t="str">
        <f>IF(Table1[[#This Row],[Sales_Var]]&gt;=0,"Above Budget","Below Budget")</f>
        <v>Above Budget</v>
      </c>
      <c r="J1987">
        <f>Table1[[#This Row],[Actual_Sales]]-(Table1[[#This Row],[COGS]]+Table1[[#This Row],[Expenses]])</f>
        <v>35</v>
      </c>
      <c r="K1987">
        <v>40</v>
      </c>
      <c r="L1987">
        <f>Table1[[#This Row],[Actual_Profit]]-Table1[[#This Row],[Budget_Profit]]</f>
        <v>-5</v>
      </c>
      <c r="M1987" s="5">
        <f>IF(
Table1[[#This Row],[Budget_Profit]]=0,
"",
IF(
Table1[[#This Row],[Budget_Profit]]&gt;0,
(Table1[[#This Row],[Actual_Profit]]-Table1[[#This Row],[Budget_Profit]])/Table1[[#This Row],[Budget_Profit]],
(Table1[[#This Row],[Actual_Profit]]-Table1[[#This Row],[Budget_Profit]])/ABS(Table1[[#This Row],[Budget_Profit]])
)
)</f>
        <v>-0.125</v>
      </c>
      <c r="N1987" s="5" t="str">
        <f>IF(Table1[[#This Row],[Profit_Var]]&gt;=0, "Above Budget", "Below Budget")</f>
        <v>Below Budget</v>
      </c>
      <c r="O1987">
        <v>49</v>
      </c>
      <c r="P1987">
        <v>40</v>
      </c>
      <c r="Q1987">
        <f>Table1[[#This Row],[COGS]]-Table1[[#This Row],[Budget_COGS]]</f>
        <v>9</v>
      </c>
      <c r="R1987" s="5">
        <f>IF(
Table1[[#This Row],[Budget_COGS]]=0,
"",
IF(
Table1[[#This Row],[Budget_COGS]]&gt;0,
(Table1[[#This Row],[Budget_COGS]]-Table1[[#This Row],[COGS]]) / Table1[[#This Row],[Budget_COGS]],
(Table1[[#This Row],[Budget_COGS]]-Table1[[#This Row],[COGS]]) / ABS(Table1[[#This Row],[Budget_COGS]])
)
)</f>
        <v>-0.22500000000000001</v>
      </c>
      <c r="S1987" s="5" t="str">
        <f>IF(Table1[[#This Row],[COGS _Var]]&gt;=0, "Above Budget", "Below Budget")</f>
        <v>Above Budget</v>
      </c>
      <c r="T1987">
        <f>Table1[[#This Row],[Actual_Sales]]-Table1[[#This Row],[COGS]]</f>
        <v>63</v>
      </c>
      <c r="U1987">
        <v>60</v>
      </c>
      <c r="V1987">
        <f>Table1[[#This Row],[Gross_Margin]]-Table1[[#This Row],[Budget_Margin]]</f>
        <v>3</v>
      </c>
      <c r="W1987" s="5">
        <f>IF(
Table1[[#This Row],[Budget_Margin]]=0,
"",
IF(
Table1[[#This Row],[Budget_Margin]]&gt;0,
(Table1[[#This Row],[Gross_Margin]]-Table1[[#This Row],[Budget_Margin]]) / Table1[[#This Row],[Budget_Margin]],
(Table1[[#This Row],[Gross_Margin]]-Table1[[#This Row],[Budget_Margin]]) / ABS(Table1[[#This Row],[Budget_Margin]])
)
)</f>
        <v>0.05</v>
      </c>
      <c r="X1987" s="5" t="str">
        <f>IF(Table1[[#This Row],[Margin_Var]]&gt;=0, "Above Budget", "Below Budget")</f>
        <v>Above Budget</v>
      </c>
      <c r="Y1987" s="5">
        <f>IFERROR(Table1[[#This Row],[Gross_Margin]]/Table1[[#This Row],[Actual_Sales]],0)</f>
        <v>0.5625</v>
      </c>
      <c r="Z1987" s="5">
        <f>Table1[[#This Row],[Actual_Profit]]/Table1[[#This Row],[Actual_Sales]]</f>
        <v>0.3125</v>
      </c>
      <c r="AA1987">
        <v>28</v>
      </c>
      <c r="AB1987" s="5">
        <f>IFERROR(Table1[[#This Row],[Expenses]]/Table1[[#This Row],[Actual_Sales]],0)</f>
        <v>0.25</v>
      </c>
      <c r="AC1987">
        <v>16</v>
      </c>
      <c r="AD1987">
        <v>623</v>
      </c>
      <c r="AE1987" s="5">
        <f>IFERROR(Table1[[#This Row],[Inventory]]/Table1[[#This Row],[Actual_Sales]],0)</f>
        <v>5.5625</v>
      </c>
    </row>
    <row r="1988" spans="1:31" x14ac:dyDescent="0.25">
      <c r="A1988">
        <v>1637</v>
      </c>
      <c r="B1988">
        <v>407</v>
      </c>
      <c r="C1988">
        <v>2</v>
      </c>
      <c r="D1988" s="2">
        <v>40452</v>
      </c>
      <c r="E1988">
        <v>205</v>
      </c>
      <c r="F1988">
        <v>170</v>
      </c>
      <c r="G1988">
        <f>Table1[[#This Row],[Actual_Sales]]-Table1[[#This Row],[Budget_Sales]]</f>
        <v>35</v>
      </c>
      <c r="H1988" s="5">
        <f>IF(
Table1[[#This Row],[Budget_Sales]]=0,
"",
IF(
Table1[[#This Row],[Budget_Sales]]&gt;0,
(Table1[[#This Row],[Actual_Sales]]-Table1[[#This Row],[Budget_Sales]])/Table1[[#This Row],[Budget_Sales]],
(Table1[[#This Row],[Actual_Sales]]-Table1[[#This Row],[Budget_Sales]])/ABS(Table1[[#This Row],[Budget_Sales]])
)
)</f>
        <v>0.20588235294117646</v>
      </c>
      <c r="I1988" s="5" t="str">
        <f>IF(Table1[[#This Row],[Sales_Var]]&gt;=0,"Above Budget","Below Budget")</f>
        <v>Above Budget</v>
      </c>
      <c r="J1988">
        <f>Table1[[#This Row],[Actual_Sales]]-(Table1[[#This Row],[COGS]]+Table1[[#This Row],[Expenses]])</f>
        <v>64</v>
      </c>
      <c r="K1988">
        <v>90</v>
      </c>
      <c r="L1988">
        <f>Table1[[#This Row],[Actual_Profit]]-Table1[[#This Row],[Budget_Profit]]</f>
        <v>-26</v>
      </c>
      <c r="M1988" s="5">
        <f>IF(
Table1[[#This Row],[Budget_Profit]]=0,
"",
IF(
Table1[[#This Row],[Budget_Profit]]&gt;0,
(Table1[[#This Row],[Actual_Profit]]-Table1[[#This Row],[Budget_Profit]])/Table1[[#This Row],[Budget_Profit]],
(Table1[[#This Row],[Actual_Profit]]-Table1[[#This Row],[Budget_Profit]])/ABS(Table1[[#This Row],[Budget_Profit]])
)
)</f>
        <v>-0.28888888888888886</v>
      </c>
      <c r="N1988" s="5" t="str">
        <f>IF(Table1[[#This Row],[Profit_Var]]&gt;=0, "Above Budget", "Below Budget")</f>
        <v>Below Budget</v>
      </c>
      <c r="O1988">
        <v>82</v>
      </c>
      <c r="P1988">
        <v>60</v>
      </c>
      <c r="Q1988">
        <f>Table1[[#This Row],[COGS]]-Table1[[#This Row],[Budget_COGS]]</f>
        <v>22</v>
      </c>
      <c r="R1988" s="5">
        <f>IF(
Table1[[#This Row],[Budget_COGS]]=0,
"",
IF(
Table1[[#This Row],[Budget_COGS]]&gt;0,
(Table1[[#This Row],[Budget_COGS]]-Table1[[#This Row],[COGS]]) / Table1[[#This Row],[Budget_COGS]],
(Table1[[#This Row],[Budget_COGS]]-Table1[[#This Row],[COGS]]) / ABS(Table1[[#This Row],[Budget_COGS]])
)
)</f>
        <v>-0.36666666666666664</v>
      </c>
      <c r="S1988" s="5" t="str">
        <f>IF(Table1[[#This Row],[COGS _Var]]&gt;=0, "Above Budget", "Below Budget")</f>
        <v>Above Budget</v>
      </c>
      <c r="T1988">
        <f>Table1[[#This Row],[Actual_Sales]]-Table1[[#This Row],[COGS]]</f>
        <v>123</v>
      </c>
      <c r="U1988">
        <v>110</v>
      </c>
      <c r="V1988">
        <f>Table1[[#This Row],[Gross_Margin]]-Table1[[#This Row],[Budget_Margin]]</f>
        <v>13</v>
      </c>
      <c r="W1988" s="5">
        <f>IF(
Table1[[#This Row],[Budget_Margin]]=0,
"",
IF(
Table1[[#This Row],[Budget_Margin]]&gt;0,
(Table1[[#This Row],[Gross_Margin]]-Table1[[#This Row],[Budget_Margin]]) / Table1[[#This Row],[Budget_Margin]],
(Table1[[#This Row],[Gross_Margin]]-Table1[[#This Row],[Budget_Margin]]) / ABS(Table1[[#This Row],[Budget_Margin]])
)
)</f>
        <v>0.11818181818181818</v>
      </c>
      <c r="X1988" s="5" t="str">
        <f>IF(Table1[[#This Row],[Margin_Var]]&gt;=0, "Above Budget", "Below Budget")</f>
        <v>Above Budget</v>
      </c>
      <c r="Y1988" s="5">
        <f>IFERROR(Table1[[#This Row],[Gross_Margin]]/Table1[[#This Row],[Actual_Sales]],0)</f>
        <v>0.6</v>
      </c>
      <c r="Z1988" s="5">
        <f>Table1[[#This Row],[Actual_Profit]]/Table1[[#This Row],[Actual_Sales]]</f>
        <v>0.31219512195121951</v>
      </c>
      <c r="AA1988">
        <v>59</v>
      </c>
      <c r="AB1988" s="5">
        <f>IFERROR(Table1[[#This Row],[Expenses]]/Table1[[#This Row],[Actual_Sales]],0)</f>
        <v>0.28780487804878047</v>
      </c>
      <c r="AC1988">
        <v>27</v>
      </c>
      <c r="AD1988">
        <v>788</v>
      </c>
      <c r="AE1988" s="5">
        <f>IFERROR(Table1[[#This Row],[Inventory]]/Table1[[#This Row],[Actual_Sales]],0)</f>
        <v>3.8439024390243901</v>
      </c>
    </row>
    <row r="1989" spans="1:31" x14ac:dyDescent="0.25">
      <c r="A1989">
        <v>1768</v>
      </c>
      <c r="B1989">
        <v>971</v>
      </c>
      <c r="C1989">
        <v>12</v>
      </c>
      <c r="D1989" s="2">
        <v>40452</v>
      </c>
      <c r="E1989">
        <v>205</v>
      </c>
      <c r="F1989">
        <v>90</v>
      </c>
      <c r="G1989">
        <f>Table1[[#This Row],[Actual_Sales]]-Table1[[#This Row],[Budget_Sales]]</f>
        <v>115</v>
      </c>
      <c r="H1989" s="5">
        <f>IF(
Table1[[#This Row],[Budget_Sales]]=0,
"",
IF(
Table1[[#This Row],[Budget_Sales]]&gt;0,
(Table1[[#This Row],[Actual_Sales]]-Table1[[#This Row],[Budget_Sales]])/Table1[[#This Row],[Budget_Sales]],
(Table1[[#This Row],[Actual_Sales]]-Table1[[#This Row],[Budget_Sales]])/ABS(Table1[[#This Row],[Budget_Sales]])
)
)</f>
        <v>1.2777777777777777</v>
      </c>
      <c r="I1989" s="5" t="str">
        <f>IF(Table1[[#This Row],[Sales_Var]]&gt;=0,"Above Budget","Below Budget")</f>
        <v>Above Budget</v>
      </c>
      <c r="J1989">
        <f>Table1[[#This Row],[Actual_Sales]]-(Table1[[#This Row],[COGS]]+Table1[[#This Row],[Expenses]])</f>
        <v>64</v>
      </c>
      <c r="K1989">
        <v>50</v>
      </c>
      <c r="L1989">
        <f>Table1[[#This Row],[Actual_Profit]]-Table1[[#This Row],[Budget_Profit]]</f>
        <v>14</v>
      </c>
      <c r="M1989" s="5">
        <f>IF(
Table1[[#This Row],[Budget_Profit]]=0,
"",
IF(
Table1[[#This Row],[Budget_Profit]]&gt;0,
(Table1[[#This Row],[Actual_Profit]]-Table1[[#This Row],[Budget_Profit]])/Table1[[#This Row],[Budget_Profit]],
(Table1[[#This Row],[Actual_Profit]]-Table1[[#This Row],[Budget_Profit]])/ABS(Table1[[#This Row],[Budget_Profit]])
)
)</f>
        <v>0.28000000000000003</v>
      </c>
      <c r="N1989" s="5" t="str">
        <f>IF(Table1[[#This Row],[Profit_Var]]&gt;=0, "Above Budget", "Below Budget")</f>
        <v>Above Budget</v>
      </c>
      <c r="O1989">
        <v>82</v>
      </c>
      <c r="P1989">
        <v>30</v>
      </c>
      <c r="Q1989">
        <f>Table1[[#This Row],[COGS]]-Table1[[#This Row],[Budget_COGS]]</f>
        <v>52</v>
      </c>
      <c r="R1989" s="5">
        <f>IF(
Table1[[#This Row],[Budget_COGS]]=0,
"",
IF(
Table1[[#This Row],[Budget_COGS]]&gt;0,
(Table1[[#This Row],[Budget_COGS]]-Table1[[#This Row],[COGS]]) / Table1[[#This Row],[Budget_COGS]],
(Table1[[#This Row],[Budget_COGS]]-Table1[[#This Row],[COGS]]) / ABS(Table1[[#This Row],[Budget_COGS]])
)
)</f>
        <v>-1.7333333333333334</v>
      </c>
      <c r="S1989" s="5" t="str">
        <f>IF(Table1[[#This Row],[COGS _Var]]&gt;=0, "Above Budget", "Below Budget")</f>
        <v>Above Budget</v>
      </c>
      <c r="T1989">
        <f>Table1[[#This Row],[Actual_Sales]]-Table1[[#This Row],[COGS]]</f>
        <v>123</v>
      </c>
      <c r="U1989">
        <v>60</v>
      </c>
      <c r="V1989">
        <f>Table1[[#This Row],[Gross_Margin]]-Table1[[#This Row],[Budget_Margin]]</f>
        <v>63</v>
      </c>
      <c r="W1989" s="5">
        <f>IF(
Table1[[#This Row],[Budget_Margin]]=0,
"",
IF(
Table1[[#This Row],[Budget_Margin]]&gt;0,
(Table1[[#This Row],[Gross_Margin]]-Table1[[#This Row],[Budget_Margin]]) / Table1[[#This Row],[Budget_Margin]],
(Table1[[#This Row],[Gross_Margin]]-Table1[[#This Row],[Budget_Margin]]) / ABS(Table1[[#This Row],[Budget_Margin]])
)
)</f>
        <v>1.05</v>
      </c>
      <c r="X1989" s="5" t="str">
        <f>IF(Table1[[#This Row],[Margin_Var]]&gt;=0, "Above Budget", "Below Budget")</f>
        <v>Above Budget</v>
      </c>
      <c r="Y1989" s="5">
        <f>IFERROR(Table1[[#This Row],[Gross_Margin]]/Table1[[#This Row],[Actual_Sales]],0)</f>
        <v>0.6</v>
      </c>
      <c r="Z1989" s="5">
        <f>Table1[[#This Row],[Actual_Profit]]/Table1[[#This Row],[Actual_Sales]]</f>
        <v>0.31219512195121951</v>
      </c>
      <c r="AA1989">
        <v>59</v>
      </c>
      <c r="AB1989" s="5">
        <f>IFERROR(Table1[[#This Row],[Expenses]]/Table1[[#This Row],[Actual_Sales]],0)</f>
        <v>0.28780487804878047</v>
      </c>
      <c r="AC1989">
        <v>27</v>
      </c>
      <c r="AD1989">
        <v>788</v>
      </c>
      <c r="AE1989" s="5">
        <f>IFERROR(Table1[[#This Row],[Inventory]]/Table1[[#This Row],[Actual_Sales]],0)</f>
        <v>3.8439024390243901</v>
      </c>
    </row>
    <row r="1990" spans="1:31" x14ac:dyDescent="0.25">
      <c r="A1990">
        <v>1917</v>
      </c>
      <c r="B1990">
        <v>817</v>
      </c>
      <c r="C1990">
        <v>4</v>
      </c>
      <c r="D1990" s="2">
        <v>40483</v>
      </c>
      <c r="E1990">
        <v>189</v>
      </c>
      <c r="F1990">
        <v>140</v>
      </c>
      <c r="G1990">
        <f>Table1[[#This Row],[Actual_Sales]]-Table1[[#This Row],[Budget_Sales]]</f>
        <v>49</v>
      </c>
      <c r="H1990" s="5">
        <f>IF(
Table1[[#This Row],[Budget_Sales]]=0,
"",
IF(
Table1[[#This Row],[Budget_Sales]]&gt;0,
(Table1[[#This Row],[Actual_Sales]]-Table1[[#This Row],[Budget_Sales]])/Table1[[#This Row],[Budget_Sales]],
(Table1[[#This Row],[Actual_Sales]]-Table1[[#This Row],[Budget_Sales]])/ABS(Table1[[#This Row],[Budget_Sales]])
)
)</f>
        <v>0.35</v>
      </c>
      <c r="I1990" s="5" t="str">
        <f>IF(Table1[[#This Row],[Sales_Var]]&gt;=0,"Above Budget","Below Budget")</f>
        <v>Above Budget</v>
      </c>
      <c r="J1990">
        <f>Table1[[#This Row],[Actual_Sales]]-(Table1[[#This Row],[COGS]]+Table1[[#This Row],[Expenses]])</f>
        <v>59</v>
      </c>
      <c r="K1990">
        <v>40</v>
      </c>
      <c r="L1990">
        <f>Table1[[#This Row],[Actual_Profit]]-Table1[[#This Row],[Budget_Profit]]</f>
        <v>19</v>
      </c>
      <c r="M1990" s="5">
        <f>IF(
Table1[[#This Row],[Budget_Profit]]=0,
"",
IF(
Table1[[#This Row],[Budget_Profit]]&gt;0,
(Table1[[#This Row],[Actual_Profit]]-Table1[[#This Row],[Budget_Profit]])/Table1[[#This Row],[Budget_Profit]],
(Table1[[#This Row],[Actual_Profit]]-Table1[[#This Row],[Budget_Profit]])/ABS(Table1[[#This Row],[Budget_Profit]])
)
)</f>
        <v>0.47499999999999998</v>
      </c>
      <c r="N1990" s="5" t="str">
        <f>IF(Table1[[#This Row],[Profit_Var]]&gt;=0, "Above Budget", "Below Budget")</f>
        <v>Above Budget</v>
      </c>
      <c r="O1990">
        <v>75</v>
      </c>
      <c r="P1990">
        <v>50</v>
      </c>
      <c r="Q1990">
        <f>Table1[[#This Row],[COGS]]-Table1[[#This Row],[Budget_COGS]]</f>
        <v>25</v>
      </c>
      <c r="R1990" s="5">
        <f>IF(
Table1[[#This Row],[Budget_COGS]]=0,
"",
IF(
Table1[[#This Row],[Budget_COGS]]&gt;0,
(Table1[[#This Row],[Budget_COGS]]-Table1[[#This Row],[COGS]]) / Table1[[#This Row],[Budget_COGS]],
(Table1[[#This Row],[Budget_COGS]]-Table1[[#This Row],[COGS]]) / ABS(Table1[[#This Row],[Budget_COGS]])
)
)</f>
        <v>-0.5</v>
      </c>
      <c r="S1990" s="5" t="str">
        <f>IF(Table1[[#This Row],[COGS _Var]]&gt;=0, "Above Budget", "Below Budget")</f>
        <v>Above Budget</v>
      </c>
      <c r="T1990">
        <f>Table1[[#This Row],[Actual_Sales]]-Table1[[#This Row],[COGS]]</f>
        <v>114</v>
      </c>
      <c r="U1990">
        <v>90</v>
      </c>
      <c r="V1990">
        <f>Table1[[#This Row],[Gross_Margin]]-Table1[[#This Row],[Budget_Margin]]</f>
        <v>24</v>
      </c>
      <c r="W1990" s="5">
        <f>IF(
Table1[[#This Row],[Budget_Margin]]=0,
"",
IF(
Table1[[#This Row],[Budget_Margin]]&gt;0,
(Table1[[#This Row],[Gross_Margin]]-Table1[[#This Row],[Budget_Margin]]) / Table1[[#This Row],[Budget_Margin]],
(Table1[[#This Row],[Gross_Margin]]-Table1[[#This Row],[Budget_Margin]]) / ABS(Table1[[#This Row],[Budget_Margin]])
)
)</f>
        <v>0.26666666666666666</v>
      </c>
      <c r="X1990" s="5" t="str">
        <f>IF(Table1[[#This Row],[Margin_Var]]&gt;=0, "Above Budget", "Below Budget")</f>
        <v>Above Budget</v>
      </c>
      <c r="Y1990" s="5">
        <f>IFERROR(Table1[[#This Row],[Gross_Margin]]/Table1[[#This Row],[Actual_Sales]],0)</f>
        <v>0.60317460317460314</v>
      </c>
      <c r="Z1990" s="5">
        <f>Table1[[#This Row],[Actual_Profit]]/Table1[[#This Row],[Actual_Sales]]</f>
        <v>0.31216931216931215</v>
      </c>
      <c r="AA1990">
        <v>55</v>
      </c>
      <c r="AB1990" s="5">
        <f>IFERROR(Table1[[#This Row],[Expenses]]/Table1[[#This Row],[Actual_Sales]],0)</f>
        <v>0.29100529100529099</v>
      </c>
      <c r="AC1990">
        <v>24</v>
      </c>
      <c r="AD1990">
        <v>-1050</v>
      </c>
      <c r="AE1990" s="5">
        <f>IFERROR(Table1[[#This Row],[Inventory]]/Table1[[#This Row],[Actual_Sales]],0)</f>
        <v>-5.5555555555555554</v>
      </c>
    </row>
    <row r="1991" spans="1:31" x14ac:dyDescent="0.25">
      <c r="A1991">
        <v>1872</v>
      </c>
      <c r="B1991">
        <v>630</v>
      </c>
      <c r="C1991">
        <v>12</v>
      </c>
      <c r="D1991" s="2">
        <v>40483</v>
      </c>
      <c r="E1991">
        <v>189</v>
      </c>
      <c r="F1991">
        <v>150</v>
      </c>
      <c r="G1991">
        <f>Table1[[#This Row],[Actual_Sales]]-Table1[[#This Row],[Budget_Sales]]</f>
        <v>39</v>
      </c>
      <c r="H1991" s="5">
        <f>IF(
Table1[[#This Row],[Budget_Sales]]=0,
"",
IF(
Table1[[#This Row],[Budget_Sales]]&gt;0,
(Table1[[#This Row],[Actual_Sales]]-Table1[[#This Row],[Budget_Sales]])/Table1[[#This Row],[Budget_Sales]],
(Table1[[#This Row],[Actual_Sales]]-Table1[[#This Row],[Budget_Sales]])/ABS(Table1[[#This Row],[Budget_Sales]])
)
)</f>
        <v>0.26</v>
      </c>
      <c r="I1991" s="5" t="str">
        <f>IF(Table1[[#This Row],[Sales_Var]]&gt;=0,"Above Budget","Below Budget")</f>
        <v>Above Budget</v>
      </c>
      <c r="J1991">
        <f>Table1[[#This Row],[Actual_Sales]]-(Table1[[#This Row],[COGS]]+Table1[[#This Row],[Expenses]])</f>
        <v>59</v>
      </c>
      <c r="K1991">
        <v>50</v>
      </c>
      <c r="L1991">
        <f>Table1[[#This Row],[Actual_Profit]]-Table1[[#This Row],[Budget_Profit]]</f>
        <v>9</v>
      </c>
      <c r="M1991" s="5">
        <f>IF(
Table1[[#This Row],[Budget_Profit]]=0,
"",
IF(
Table1[[#This Row],[Budget_Profit]]&gt;0,
(Table1[[#This Row],[Actual_Profit]]-Table1[[#This Row],[Budget_Profit]])/Table1[[#This Row],[Budget_Profit]],
(Table1[[#This Row],[Actual_Profit]]-Table1[[#This Row],[Budget_Profit]])/ABS(Table1[[#This Row],[Budget_Profit]])
)
)</f>
        <v>0.18</v>
      </c>
      <c r="N1991" s="5" t="str">
        <f>IF(Table1[[#This Row],[Profit_Var]]&gt;=0, "Above Budget", "Below Budget")</f>
        <v>Above Budget</v>
      </c>
      <c r="O1991">
        <v>75</v>
      </c>
      <c r="P1991">
        <v>60</v>
      </c>
      <c r="Q1991">
        <f>Table1[[#This Row],[COGS]]-Table1[[#This Row],[Budget_COGS]]</f>
        <v>15</v>
      </c>
      <c r="R1991" s="5">
        <f>IF(
Table1[[#This Row],[Budget_COGS]]=0,
"",
IF(
Table1[[#This Row],[Budget_COGS]]&gt;0,
(Table1[[#This Row],[Budget_COGS]]-Table1[[#This Row],[COGS]]) / Table1[[#This Row],[Budget_COGS]],
(Table1[[#This Row],[Budget_COGS]]-Table1[[#This Row],[COGS]]) / ABS(Table1[[#This Row],[Budget_COGS]])
)
)</f>
        <v>-0.25</v>
      </c>
      <c r="S1991" s="5" t="str">
        <f>IF(Table1[[#This Row],[COGS _Var]]&gt;=0, "Above Budget", "Below Budget")</f>
        <v>Above Budget</v>
      </c>
      <c r="T1991">
        <f>Table1[[#This Row],[Actual_Sales]]-Table1[[#This Row],[COGS]]</f>
        <v>114</v>
      </c>
      <c r="U1991">
        <v>90</v>
      </c>
      <c r="V1991">
        <f>Table1[[#This Row],[Gross_Margin]]-Table1[[#This Row],[Budget_Margin]]</f>
        <v>24</v>
      </c>
      <c r="W1991" s="5">
        <f>IF(
Table1[[#This Row],[Budget_Margin]]=0,
"",
IF(
Table1[[#This Row],[Budget_Margin]]&gt;0,
(Table1[[#This Row],[Gross_Margin]]-Table1[[#This Row],[Budget_Margin]]) / Table1[[#This Row],[Budget_Margin]],
(Table1[[#This Row],[Gross_Margin]]-Table1[[#This Row],[Budget_Margin]]) / ABS(Table1[[#This Row],[Budget_Margin]])
)
)</f>
        <v>0.26666666666666666</v>
      </c>
      <c r="X1991" s="5" t="str">
        <f>IF(Table1[[#This Row],[Margin_Var]]&gt;=0, "Above Budget", "Below Budget")</f>
        <v>Above Budget</v>
      </c>
      <c r="Y1991" s="5">
        <f>IFERROR(Table1[[#This Row],[Gross_Margin]]/Table1[[#This Row],[Actual_Sales]],0)</f>
        <v>0.60317460317460314</v>
      </c>
      <c r="Z1991" s="5">
        <f>Table1[[#This Row],[Actual_Profit]]/Table1[[#This Row],[Actual_Sales]]</f>
        <v>0.31216931216931215</v>
      </c>
      <c r="AA1991">
        <v>55</v>
      </c>
      <c r="AB1991" s="5">
        <f>IFERROR(Table1[[#This Row],[Expenses]]/Table1[[#This Row],[Actual_Sales]],0)</f>
        <v>0.29100529100529099</v>
      </c>
      <c r="AC1991">
        <v>24</v>
      </c>
      <c r="AD1991">
        <v>659</v>
      </c>
      <c r="AE1991" s="5">
        <f>IFERROR(Table1[[#This Row],[Inventory]]/Table1[[#This Row],[Actual_Sales]],0)</f>
        <v>3.486772486772487</v>
      </c>
    </row>
    <row r="1992" spans="1:31" x14ac:dyDescent="0.25">
      <c r="A1992">
        <v>1879</v>
      </c>
      <c r="B1992">
        <v>650</v>
      </c>
      <c r="C1992">
        <v>13</v>
      </c>
      <c r="D1992" s="2">
        <v>40483</v>
      </c>
      <c r="E1992">
        <v>189</v>
      </c>
      <c r="F1992">
        <v>130</v>
      </c>
      <c r="G1992">
        <f>Table1[[#This Row],[Actual_Sales]]-Table1[[#This Row],[Budget_Sales]]</f>
        <v>59</v>
      </c>
      <c r="H1992" s="5">
        <f>IF(
Table1[[#This Row],[Budget_Sales]]=0,
"",
IF(
Table1[[#This Row],[Budget_Sales]]&gt;0,
(Table1[[#This Row],[Actual_Sales]]-Table1[[#This Row],[Budget_Sales]])/Table1[[#This Row],[Budget_Sales]],
(Table1[[#This Row],[Actual_Sales]]-Table1[[#This Row],[Budget_Sales]])/ABS(Table1[[#This Row],[Budget_Sales]])
)
)</f>
        <v>0.45384615384615384</v>
      </c>
      <c r="I1992" s="5" t="str">
        <f>IF(Table1[[#This Row],[Sales_Var]]&gt;=0,"Above Budget","Below Budget")</f>
        <v>Above Budget</v>
      </c>
      <c r="J1992">
        <f>Table1[[#This Row],[Actual_Sales]]-(Table1[[#This Row],[COGS]]+Table1[[#This Row],[Expenses]])</f>
        <v>59</v>
      </c>
      <c r="K1992">
        <v>40</v>
      </c>
      <c r="L1992">
        <f>Table1[[#This Row],[Actual_Profit]]-Table1[[#This Row],[Budget_Profit]]</f>
        <v>19</v>
      </c>
      <c r="M1992" s="5">
        <f>IF(
Table1[[#This Row],[Budget_Profit]]=0,
"",
IF(
Table1[[#This Row],[Budget_Profit]]&gt;0,
(Table1[[#This Row],[Actual_Profit]]-Table1[[#This Row],[Budget_Profit]])/Table1[[#This Row],[Budget_Profit]],
(Table1[[#This Row],[Actual_Profit]]-Table1[[#This Row],[Budget_Profit]])/ABS(Table1[[#This Row],[Budget_Profit]])
)
)</f>
        <v>0.47499999999999998</v>
      </c>
      <c r="N1992" s="5" t="str">
        <f>IF(Table1[[#This Row],[Profit_Var]]&gt;=0, "Above Budget", "Below Budget")</f>
        <v>Above Budget</v>
      </c>
      <c r="O1992">
        <v>75</v>
      </c>
      <c r="P1992">
        <v>50</v>
      </c>
      <c r="Q1992">
        <f>Table1[[#This Row],[COGS]]-Table1[[#This Row],[Budget_COGS]]</f>
        <v>25</v>
      </c>
      <c r="R1992" s="5">
        <f>IF(
Table1[[#This Row],[Budget_COGS]]=0,
"",
IF(
Table1[[#This Row],[Budget_COGS]]&gt;0,
(Table1[[#This Row],[Budget_COGS]]-Table1[[#This Row],[COGS]]) / Table1[[#This Row],[Budget_COGS]],
(Table1[[#This Row],[Budget_COGS]]-Table1[[#This Row],[COGS]]) / ABS(Table1[[#This Row],[Budget_COGS]])
)
)</f>
        <v>-0.5</v>
      </c>
      <c r="S1992" s="5" t="str">
        <f>IF(Table1[[#This Row],[COGS _Var]]&gt;=0, "Above Budget", "Below Budget")</f>
        <v>Above Budget</v>
      </c>
      <c r="T1992">
        <f>Table1[[#This Row],[Actual_Sales]]-Table1[[#This Row],[COGS]]</f>
        <v>114</v>
      </c>
      <c r="U1992">
        <v>80</v>
      </c>
      <c r="V1992">
        <f>Table1[[#This Row],[Gross_Margin]]-Table1[[#This Row],[Budget_Margin]]</f>
        <v>34</v>
      </c>
      <c r="W1992" s="5">
        <f>IF(
Table1[[#This Row],[Budget_Margin]]=0,
"",
IF(
Table1[[#This Row],[Budget_Margin]]&gt;0,
(Table1[[#This Row],[Gross_Margin]]-Table1[[#This Row],[Budget_Margin]]) / Table1[[#This Row],[Budget_Margin]],
(Table1[[#This Row],[Gross_Margin]]-Table1[[#This Row],[Budget_Margin]]) / ABS(Table1[[#This Row],[Budget_Margin]])
)
)</f>
        <v>0.42499999999999999</v>
      </c>
      <c r="X1992" s="5" t="str">
        <f>IF(Table1[[#This Row],[Margin_Var]]&gt;=0, "Above Budget", "Below Budget")</f>
        <v>Above Budget</v>
      </c>
      <c r="Y1992" s="5">
        <f>IFERROR(Table1[[#This Row],[Gross_Margin]]/Table1[[#This Row],[Actual_Sales]],0)</f>
        <v>0.60317460317460314</v>
      </c>
      <c r="Z1992" s="5">
        <f>Table1[[#This Row],[Actual_Profit]]/Table1[[#This Row],[Actual_Sales]]</f>
        <v>0.31216931216931215</v>
      </c>
      <c r="AA1992">
        <v>55</v>
      </c>
      <c r="AB1992" s="5">
        <f>IFERROR(Table1[[#This Row],[Expenses]]/Table1[[#This Row],[Actual_Sales]],0)</f>
        <v>0.29100529100529099</v>
      </c>
      <c r="AC1992">
        <v>24</v>
      </c>
      <c r="AD1992">
        <v>659</v>
      </c>
      <c r="AE1992" s="5">
        <f>IFERROR(Table1[[#This Row],[Inventory]]/Table1[[#This Row],[Actual_Sales]],0)</f>
        <v>3.486772486772487</v>
      </c>
    </row>
    <row r="1993" spans="1:31" x14ac:dyDescent="0.25">
      <c r="A1993">
        <v>190</v>
      </c>
      <c r="B1993">
        <v>303</v>
      </c>
      <c r="C1993">
        <v>6</v>
      </c>
      <c r="D1993" s="2">
        <v>40210</v>
      </c>
      <c r="E1993">
        <v>189</v>
      </c>
      <c r="F1993">
        <v>220</v>
      </c>
      <c r="G1993">
        <f>Table1[[#This Row],[Actual_Sales]]-Table1[[#This Row],[Budget_Sales]]</f>
        <v>-31</v>
      </c>
      <c r="H1993" s="5">
        <f>IF(
Table1[[#This Row],[Budget_Sales]]=0,
"",
IF(
Table1[[#This Row],[Budget_Sales]]&gt;0,
(Table1[[#This Row],[Actual_Sales]]-Table1[[#This Row],[Budget_Sales]])/Table1[[#This Row],[Budget_Sales]],
(Table1[[#This Row],[Actual_Sales]]-Table1[[#This Row],[Budget_Sales]])/ABS(Table1[[#This Row],[Budget_Sales]])
)
)</f>
        <v>-0.1409090909090909</v>
      </c>
      <c r="I1993" s="5" t="str">
        <f>IF(Table1[[#This Row],[Sales_Var]]&gt;=0,"Above Budget","Below Budget")</f>
        <v>Below Budget</v>
      </c>
      <c r="J1993">
        <f>Table1[[#This Row],[Actual_Sales]]-(Table1[[#This Row],[COGS]]+Table1[[#This Row],[Expenses]])</f>
        <v>59</v>
      </c>
      <c r="K1993">
        <v>90</v>
      </c>
      <c r="L1993">
        <f>Table1[[#This Row],[Actual_Profit]]-Table1[[#This Row],[Budget_Profit]]</f>
        <v>-31</v>
      </c>
      <c r="M1993" s="5">
        <f>IF(
Table1[[#This Row],[Budget_Profit]]=0,
"",
IF(
Table1[[#This Row],[Budget_Profit]]&gt;0,
(Table1[[#This Row],[Actual_Profit]]-Table1[[#This Row],[Budget_Profit]])/Table1[[#This Row],[Budget_Profit]],
(Table1[[#This Row],[Actual_Profit]]-Table1[[#This Row],[Budget_Profit]])/ABS(Table1[[#This Row],[Budget_Profit]])
)
)</f>
        <v>-0.34444444444444444</v>
      </c>
      <c r="N1993" s="5" t="str">
        <f>IF(Table1[[#This Row],[Profit_Var]]&gt;=0, "Above Budget", "Below Budget")</f>
        <v>Below Budget</v>
      </c>
      <c r="O1993">
        <v>75</v>
      </c>
      <c r="P1993">
        <v>80</v>
      </c>
      <c r="Q1993">
        <f>Table1[[#This Row],[COGS]]-Table1[[#This Row],[Budget_COGS]]</f>
        <v>-5</v>
      </c>
      <c r="R1993" s="5">
        <f>IF(
Table1[[#This Row],[Budget_COGS]]=0,
"",
IF(
Table1[[#This Row],[Budget_COGS]]&gt;0,
(Table1[[#This Row],[Budget_COGS]]-Table1[[#This Row],[COGS]]) / Table1[[#This Row],[Budget_COGS]],
(Table1[[#This Row],[Budget_COGS]]-Table1[[#This Row],[COGS]]) / ABS(Table1[[#This Row],[Budget_COGS]])
)
)</f>
        <v>6.25E-2</v>
      </c>
      <c r="S1993" s="5" t="str">
        <f>IF(Table1[[#This Row],[COGS _Var]]&gt;=0, "Above Budget", "Below Budget")</f>
        <v>Below Budget</v>
      </c>
      <c r="T1993">
        <f>Table1[[#This Row],[Actual_Sales]]-Table1[[#This Row],[COGS]]</f>
        <v>114</v>
      </c>
      <c r="U1993">
        <v>140</v>
      </c>
      <c r="V1993">
        <f>Table1[[#This Row],[Gross_Margin]]-Table1[[#This Row],[Budget_Margin]]</f>
        <v>-26</v>
      </c>
      <c r="W1993" s="5">
        <f>IF(
Table1[[#This Row],[Budget_Margin]]=0,
"",
IF(
Table1[[#This Row],[Budget_Margin]]&gt;0,
(Table1[[#This Row],[Gross_Margin]]-Table1[[#This Row],[Budget_Margin]]) / Table1[[#This Row],[Budget_Margin]],
(Table1[[#This Row],[Gross_Margin]]-Table1[[#This Row],[Budget_Margin]]) / ABS(Table1[[#This Row],[Budget_Margin]])
)
)</f>
        <v>-0.18571428571428572</v>
      </c>
      <c r="X1993" s="5" t="str">
        <f>IF(Table1[[#This Row],[Margin_Var]]&gt;=0, "Above Budget", "Below Budget")</f>
        <v>Below Budget</v>
      </c>
      <c r="Y1993" s="5">
        <f>IFERROR(Table1[[#This Row],[Gross_Margin]]/Table1[[#This Row],[Actual_Sales]],0)</f>
        <v>0.60317460317460314</v>
      </c>
      <c r="Z1993" s="5">
        <f>Table1[[#This Row],[Actual_Profit]]/Table1[[#This Row],[Actual_Sales]]</f>
        <v>0.31216931216931215</v>
      </c>
      <c r="AA1993">
        <v>55</v>
      </c>
      <c r="AB1993" s="5">
        <f>IFERROR(Table1[[#This Row],[Expenses]]/Table1[[#This Row],[Actual_Sales]],0)</f>
        <v>0.29100529100529099</v>
      </c>
      <c r="AC1993">
        <v>24</v>
      </c>
      <c r="AD1993">
        <v>549</v>
      </c>
      <c r="AE1993" s="5">
        <f>IFERROR(Table1[[#This Row],[Inventory]]/Table1[[#This Row],[Actual_Sales]],0)</f>
        <v>2.9047619047619047</v>
      </c>
    </row>
    <row r="1994" spans="1:31" x14ac:dyDescent="0.25">
      <c r="A1994">
        <v>280</v>
      </c>
      <c r="B1994">
        <v>630</v>
      </c>
      <c r="C1994">
        <v>12</v>
      </c>
      <c r="D1994" s="2">
        <v>40210</v>
      </c>
      <c r="E1994">
        <v>189</v>
      </c>
      <c r="F1994">
        <v>160</v>
      </c>
      <c r="G1994">
        <f>Table1[[#This Row],[Actual_Sales]]-Table1[[#This Row],[Budget_Sales]]</f>
        <v>29</v>
      </c>
      <c r="H1994" s="5">
        <f>IF(
Table1[[#This Row],[Budget_Sales]]=0,
"",
IF(
Table1[[#This Row],[Budget_Sales]]&gt;0,
(Table1[[#This Row],[Actual_Sales]]-Table1[[#This Row],[Budget_Sales]])/Table1[[#This Row],[Budget_Sales]],
(Table1[[#This Row],[Actual_Sales]]-Table1[[#This Row],[Budget_Sales]])/ABS(Table1[[#This Row],[Budget_Sales]])
)
)</f>
        <v>0.18124999999999999</v>
      </c>
      <c r="I1994" s="5" t="str">
        <f>IF(Table1[[#This Row],[Sales_Var]]&gt;=0,"Above Budget","Below Budget")</f>
        <v>Above Budget</v>
      </c>
      <c r="J1994">
        <f>Table1[[#This Row],[Actual_Sales]]-(Table1[[#This Row],[COGS]]+Table1[[#This Row],[Expenses]])</f>
        <v>59</v>
      </c>
      <c r="K1994">
        <v>50</v>
      </c>
      <c r="L1994">
        <f>Table1[[#This Row],[Actual_Profit]]-Table1[[#This Row],[Budget_Profit]]</f>
        <v>9</v>
      </c>
      <c r="M1994" s="5">
        <f>IF(
Table1[[#This Row],[Budget_Profit]]=0,
"",
IF(
Table1[[#This Row],[Budget_Profit]]&gt;0,
(Table1[[#This Row],[Actual_Profit]]-Table1[[#This Row],[Budget_Profit]])/Table1[[#This Row],[Budget_Profit]],
(Table1[[#This Row],[Actual_Profit]]-Table1[[#This Row],[Budget_Profit]])/ABS(Table1[[#This Row],[Budget_Profit]])
)
)</f>
        <v>0.18</v>
      </c>
      <c r="N1994" s="5" t="str">
        <f>IF(Table1[[#This Row],[Profit_Var]]&gt;=0, "Above Budget", "Below Budget")</f>
        <v>Above Budget</v>
      </c>
      <c r="O1994">
        <v>75</v>
      </c>
      <c r="P1994">
        <v>60</v>
      </c>
      <c r="Q1994">
        <f>Table1[[#This Row],[COGS]]-Table1[[#This Row],[Budget_COGS]]</f>
        <v>15</v>
      </c>
      <c r="R1994" s="5">
        <f>IF(
Table1[[#This Row],[Budget_COGS]]=0,
"",
IF(
Table1[[#This Row],[Budget_COGS]]&gt;0,
(Table1[[#This Row],[Budget_COGS]]-Table1[[#This Row],[COGS]]) / Table1[[#This Row],[Budget_COGS]],
(Table1[[#This Row],[Budget_COGS]]-Table1[[#This Row],[COGS]]) / ABS(Table1[[#This Row],[Budget_COGS]])
)
)</f>
        <v>-0.25</v>
      </c>
      <c r="S1994" s="5" t="str">
        <f>IF(Table1[[#This Row],[COGS _Var]]&gt;=0, "Above Budget", "Below Budget")</f>
        <v>Above Budget</v>
      </c>
      <c r="T1994">
        <f>Table1[[#This Row],[Actual_Sales]]-Table1[[#This Row],[COGS]]</f>
        <v>114</v>
      </c>
      <c r="U1994">
        <v>100</v>
      </c>
      <c r="V1994">
        <f>Table1[[#This Row],[Gross_Margin]]-Table1[[#This Row],[Budget_Margin]]</f>
        <v>14</v>
      </c>
      <c r="W1994" s="5">
        <f>IF(
Table1[[#This Row],[Budget_Margin]]=0,
"",
IF(
Table1[[#This Row],[Budget_Margin]]&gt;0,
(Table1[[#This Row],[Gross_Margin]]-Table1[[#This Row],[Budget_Margin]]) / Table1[[#This Row],[Budget_Margin]],
(Table1[[#This Row],[Gross_Margin]]-Table1[[#This Row],[Budget_Margin]]) / ABS(Table1[[#This Row],[Budget_Margin]])
)
)</f>
        <v>0.14000000000000001</v>
      </c>
      <c r="X1994" s="5" t="str">
        <f>IF(Table1[[#This Row],[Margin_Var]]&gt;=0, "Above Budget", "Below Budget")</f>
        <v>Above Budget</v>
      </c>
      <c r="Y1994" s="5">
        <f>IFERROR(Table1[[#This Row],[Gross_Margin]]/Table1[[#This Row],[Actual_Sales]],0)</f>
        <v>0.60317460317460314</v>
      </c>
      <c r="Z1994" s="5">
        <f>Table1[[#This Row],[Actual_Profit]]/Table1[[#This Row],[Actual_Sales]]</f>
        <v>0.31216931216931215</v>
      </c>
      <c r="AA1994">
        <v>55</v>
      </c>
      <c r="AB1994" s="5">
        <f>IFERROR(Table1[[#This Row],[Expenses]]/Table1[[#This Row],[Actual_Sales]],0)</f>
        <v>0.29100529100529099</v>
      </c>
      <c r="AC1994">
        <v>24</v>
      </c>
      <c r="AD1994">
        <v>549</v>
      </c>
      <c r="AE1994" s="5">
        <f>IFERROR(Table1[[#This Row],[Inventory]]/Table1[[#This Row],[Actual_Sales]],0)</f>
        <v>2.9047619047619047</v>
      </c>
    </row>
    <row r="1995" spans="1:31" x14ac:dyDescent="0.25">
      <c r="A1995">
        <v>2159</v>
      </c>
      <c r="B1995">
        <v>330</v>
      </c>
      <c r="C1995">
        <v>1</v>
      </c>
      <c r="D1995" s="2">
        <v>40544</v>
      </c>
      <c r="E1995">
        <v>157</v>
      </c>
      <c r="F1995">
        <v>140</v>
      </c>
      <c r="G1995">
        <f>Table1[[#This Row],[Actual_Sales]]-Table1[[#This Row],[Budget_Sales]]</f>
        <v>17</v>
      </c>
      <c r="H1995" s="5">
        <f>IF(
Table1[[#This Row],[Budget_Sales]]=0,
"",
IF(
Table1[[#This Row],[Budget_Sales]]&gt;0,
(Table1[[#This Row],[Actual_Sales]]-Table1[[#This Row],[Budget_Sales]])/Table1[[#This Row],[Budget_Sales]],
(Table1[[#This Row],[Actual_Sales]]-Table1[[#This Row],[Budget_Sales]])/ABS(Table1[[#This Row],[Budget_Sales]])
)
)</f>
        <v>0.12142857142857143</v>
      </c>
      <c r="I1995" s="5" t="str">
        <f>IF(Table1[[#This Row],[Sales_Var]]&gt;=0,"Above Budget","Below Budget")</f>
        <v>Above Budget</v>
      </c>
      <c r="J1995">
        <f>Table1[[#This Row],[Actual_Sales]]-(Table1[[#This Row],[COGS]]+Table1[[#This Row],[Expenses]])</f>
        <v>49</v>
      </c>
      <c r="K1995">
        <v>50</v>
      </c>
      <c r="L1995">
        <f>Table1[[#This Row],[Actual_Profit]]-Table1[[#This Row],[Budget_Profit]]</f>
        <v>-1</v>
      </c>
      <c r="M1995" s="5">
        <f>IF(
Table1[[#This Row],[Budget_Profit]]=0,
"",
IF(
Table1[[#This Row],[Budget_Profit]]&gt;0,
(Table1[[#This Row],[Actual_Profit]]-Table1[[#This Row],[Budget_Profit]])/Table1[[#This Row],[Budget_Profit]],
(Table1[[#This Row],[Actual_Profit]]-Table1[[#This Row],[Budget_Profit]])/ABS(Table1[[#This Row],[Budget_Profit]])
)
)</f>
        <v>-0.02</v>
      </c>
      <c r="N1995" s="5" t="str">
        <f>IF(Table1[[#This Row],[Profit_Var]]&gt;=0, "Above Budget", "Below Budget")</f>
        <v>Below Budget</v>
      </c>
      <c r="O1995">
        <v>60</v>
      </c>
      <c r="P1995">
        <v>60</v>
      </c>
      <c r="Q1995">
        <f>Table1[[#This Row],[COGS]]-Table1[[#This Row],[Budget_COGS]]</f>
        <v>0</v>
      </c>
      <c r="R1995" s="5">
        <f>IF(
Table1[[#This Row],[Budget_COGS]]=0,
"",
IF(
Table1[[#This Row],[Budget_COGS]]&gt;0,
(Table1[[#This Row],[Budget_COGS]]-Table1[[#This Row],[COGS]]) / Table1[[#This Row],[Budget_COGS]],
(Table1[[#This Row],[Budget_COGS]]-Table1[[#This Row],[COGS]]) / ABS(Table1[[#This Row],[Budget_COGS]])
)
)</f>
        <v>0</v>
      </c>
      <c r="S1995" s="5" t="str">
        <f>IF(Table1[[#This Row],[COGS _Var]]&gt;=0, "Above Budget", "Below Budget")</f>
        <v>Above Budget</v>
      </c>
      <c r="T1995">
        <f>Table1[[#This Row],[Actual_Sales]]-Table1[[#This Row],[COGS]]</f>
        <v>97</v>
      </c>
      <c r="U1995">
        <v>80</v>
      </c>
      <c r="V1995">
        <f>Table1[[#This Row],[Gross_Margin]]-Table1[[#This Row],[Budget_Margin]]</f>
        <v>17</v>
      </c>
      <c r="W1995" s="5">
        <f>IF(
Table1[[#This Row],[Budget_Margin]]=0,
"",
IF(
Table1[[#This Row],[Budget_Margin]]&gt;0,
(Table1[[#This Row],[Gross_Margin]]-Table1[[#This Row],[Budget_Margin]]) / Table1[[#This Row],[Budget_Margin]],
(Table1[[#This Row],[Gross_Margin]]-Table1[[#This Row],[Budget_Margin]]) / ABS(Table1[[#This Row],[Budget_Margin]])
)
)</f>
        <v>0.21249999999999999</v>
      </c>
      <c r="X1995" s="5" t="str">
        <f>IF(Table1[[#This Row],[Margin_Var]]&gt;=0, "Above Budget", "Below Budget")</f>
        <v>Above Budget</v>
      </c>
      <c r="Y1995" s="5">
        <f>IFERROR(Table1[[#This Row],[Gross_Margin]]/Table1[[#This Row],[Actual_Sales]],0)</f>
        <v>0.61783439490445857</v>
      </c>
      <c r="Z1995" s="5">
        <f>Table1[[#This Row],[Actual_Profit]]/Table1[[#This Row],[Actual_Sales]]</f>
        <v>0.31210191082802546</v>
      </c>
      <c r="AA1995">
        <v>48</v>
      </c>
      <c r="AB1995" s="5">
        <f>IFERROR(Table1[[#This Row],[Expenses]]/Table1[[#This Row],[Actual_Sales]],0)</f>
        <v>0.30573248407643311</v>
      </c>
      <c r="AC1995">
        <v>19</v>
      </c>
      <c r="AD1995">
        <v>336</v>
      </c>
      <c r="AE1995" s="5">
        <f>IFERROR(Table1[[#This Row],[Inventory]]/Table1[[#This Row],[Actual_Sales]],0)</f>
        <v>2.1401273885350318</v>
      </c>
    </row>
    <row r="1996" spans="1:31" x14ac:dyDescent="0.25">
      <c r="A1996">
        <v>3279</v>
      </c>
      <c r="B1996">
        <v>580</v>
      </c>
      <c r="C1996">
        <v>2</v>
      </c>
      <c r="D1996" s="2">
        <v>40725</v>
      </c>
      <c r="E1996">
        <v>93</v>
      </c>
      <c r="F1996">
        <v>110</v>
      </c>
      <c r="G1996">
        <f>Table1[[#This Row],[Actual_Sales]]-Table1[[#This Row],[Budget_Sales]]</f>
        <v>-17</v>
      </c>
      <c r="H1996" s="5">
        <f>IF(
Table1[[#This Row],[Budget_Sales]]=0,
"",
IF(
Table1[[#This Row],[Budget_Sales]]&gt;0,
(Table1[[#This Row],[Actual_Sales]]-Table1[[#This Row],[Budget_Sales]])/Table1[[#This Row],[Budget_Sales]],
(Table1[[#This Row],[Actual_Sales]]-Table1[[#This Row],[Budget_Sales]])/ABS(Table1[[#This Row],[Budget_Sales]])
)
)</f>
        <v>-0.15454545454545454</v>
      </c>
      <c r="I1996" s="5" t="str">
        <f>IF(Table1[[#This Row],[Sales_Var]]&gt;=0,"Above Budget","Below Budget")</f>
        <v>Below Budget</v>
      </c>
      <c r="J1996">
        <f>Table1[[#This Row],[Actual_Sales]]-(Table1[[#This Row],[COGS]]+Table1[[#This Row],[Expenses]])</f>
        <v>29</v>
      </c>
      <c r="K1996">
        <v>40</v>
      </c>
      <c r="L1996">
        <f>Table1[[#This Row],[Actual_Profit]]-Table1[[#This Row],[Budget_Profit]]</f>
        <v>-11</v>
      </c>
      <c r="M1996" s="5">
        <f>IF(
Table1[[#This Row],[Budget_Profit]]=0,
"",
IF(
Table1[[#This Row],[Budget_Profit]]&gt;0,
(Table1[[#This Row],[Actual_Profit]]-Table1[[#This Row],[Budget_Profit]])/Table1[[#This Row],[Budget_Profit]],
(Table1[[#This Row],[Actual_Profit]]-Table1[[#This Row],[Budget_Profit]])/ABS(Table1[[#This Row],[Budget_Profit]])
)
)</f>
        <v>-0.27500000000000002</v>
      </c>
      <c r="N1996" s="5" t="str">
        <f>IF(Table1[[#This Row],[Profit_Var]]&gt;=0, "Above Budget", "Below Budget")</f>
        <v>Below Budget</v>
      </c>
      <c r="O1996">
        <v>41</v>
      </c>
      <c r="P1996">
        <v>50</v>
      </c>
      <c r="Q1996">
        <f>Table1[[#This Row],[COGS]]-Table1[[#This Row],[Budget_COGS]]</f>
        <v>-9</v>
      </c>
      <c r="R1996" s="5">
        <f>IF(
Table1[[#This Row],[Budget_COGS]]=0,
"",
IF(
Table1[[#This Row],[Budget_COGS]]&gt;0,
(Table1[[#This Row],[Budget_COGS]]-Table1[[#This Row],[COGS]]) / Table1[[#This Row],[Budget_COGS]],
(Table1[[#This Row],[Budget_COGS]]-Table1[[#This Row],[COGS]]) / ABS(Table1[[#This Row],[Budget_COGS]])
)
)</f>
        <v>0.18</v>
      </c>
      <c r="S1996" s="5" t="str">
        <f>IF(Table1[[#This Row],[COGS _Var]]&gt;=0, "Above Budget", "Below Budget")</f>
        <v>Below Budget</v>
      </c>
      <c r="T1996">
        <f>Table1[[#This Row],[Actual_Sales]]-Table1[[#This Row],[COGS]]</f>
        <v>52</v>
      </c>
      <c r="U1996">
        <v>60</v>
      </c>
      <c r="V1996">
        <f>Table1[[#This Row],[Gross_Margin]]-Table1[[#This Row],[Budget_Margin]]</f>
        <v>-8</v>
      </c>
      <c r="W1996" s="5">
        <f>IF(
Table1[[#This Row],[Budget_Margin]]=0,
"",
IF(
Table1[[#This Row],[Budget_Margin]]&gt;0,
(Table1[[#This Row],[Gross_Margin]]-Table1[[#This Row],[Budget_Margin]]) / Table1[[#This Row],[Budget_Margin]],
(Table1[[#This Row],[Gross_Margin]]-Table1[[#This Row],[Budget_Margin]]) / ABS(Table1[[#This Row],[Budget_Margin]])
)
)</f>
        <v>-0.13333333333333333</v>
      </c>
      <c r="X1996" s="5" t="str">
        <f>IF(Table1[[#This Row],[Margin_Var]]&gt;=0, "Above Budget", "Below Budget")</f>
        <v>Below Budget</v>
      </c>
      <c r="Y1996" s="5">
        <f>IFERROR(Table1[[#This Row],[Gross_Margin]]/Table1[[#This Row],[Actual_Sales]],0)</f>
        <v>0.55913978494623651</v>
      </c>
      <c r="Z1996" s="5">
        <f>Table1[[#This Row],[Actual_Profit]]/Table1[[#This Row],[Actual_Sales]]</f>
        <v>0.31182795698924731</v>
      </c>
      <c r="AA1996">
        <v>23</v>
      </c>
      <c r="AB1996" s="5">
        <f>IFERROR(Table1[[#This Row],[Expenses]]/Table1[[#This Row],[Actual_Sales]],0)</f>
        <v>0.24731182795698925</v>
      </c>
      <c r="AC1996">
        <v>13</v>
      </c>
      <c r="AD1996">
        <v>592</v>
      </c>
      <c r="AE1996" s="5">
        <f>IFERROR(Table1[[#This Row],[Inventory]]/Table1[[#This Row],[Actual_Sales]],0)</f>
        <v>6.365591397849462</v>
      </c>
    </row>
    <row r="1997" spans="1:31" x14ac:dyDescent="0.25">
      <c r="A1997">
        <v>1673</v>
      </c>
      <c r="B1997">
        <v>562</v>
      </c>
      <c r="C1997">
        <v>4</v>
      </c>
      <c r="D1997" s="2">
        <v>40452</v>
      </c>
      <c r="E1997">
        <v>478</v>
      </c>
      <c r="F1997">
        <v>430</v>
      </c>
      <c r="G1997">
        <f>Table1[[#This Row],[Actual_Sales]]-Table1[[#This Row],[Budget_Sales]]</f>
        <v>48</v>
      </c>
      <c r="H1997" s="5">
        <f>IF(
Table1[[#This Row],[Budget_Sales]]=0,
"",
IF(
Table1[[#This Row],[Budget_Sales]]&gt;0,
(Table1[[#This Row],[Actual_Sales]]-Table1[[#This Row],[Budget_Sales]])/Table1[[#This Row],[Budget_Sales]],
(Table1[[#This Row],[Actual_Sales]]-Table1[[#This Row],[Budget_Sales]])/ABS(Table1[[#This Row],[Budget_Sales]])
)
)</f>
        <v>0.11162790697674418</v>
      </c>
      <c r="I1997" s="5" t="str">
        <f>IF(Table1[[#This Row],[Sales_Var]]&gt;=0,"Above Budget","Below Budget")</f>
        <v>Above Budget</v>
      </c>
      <c r="J1997">
        <f>Table1[[#This Row],[Actual_Sales]]-(Table1[[#This Row],[COGS]]+Table1[[#This Row],[Expenses]])</f>
        <v>149</v>
      </c>
      <c r="K1997">
        <v>160</v>
      </c>
      <c r="L1997">
        <f>Table1[[#This Row],[Actual_Profit]]-Table1[[#This Row],[Budget_Profit]]</f>
        <v>-11</v>
      </c>
      <c r="M1997" s="5">
        <f>IF(
Table1[[#This Row],[Budget_Profit]]=0,
"",
IF(
Table1[[#This Row],[Budget_Profit]]&gt;0,
(Table1[[#This Row],[Actual_Profit]]-Table1[[#This Row],[Budget_Profit]])/Table1[[#This Row],[Budget_Profit]],
(Table1[[#This Row],[Actual_Profit]]-Table1[[#This Row],[Budget_Profit]])/ABS(Table1[[#This Row],[Budget_Profit]])
)
)</f>
        <v>-6.8750000000000006E-2</v>
      </c>
      <c r="N1997" s="5" t="str">
        <f>IF(Table1[[#This Row],[Profit_Var]]&gt;=0, "Above Budget", "Below Budget")</f>
        <v>Below Budget</v>
      </c>
      <c r="O1997">
        <v>239</v>
      </c>
      <c r="P1997">
        <v>210</v>
      </c>
      <c r="Q1997">
        <f>Table1[[#This Row],[COGS]]-Table1[[#This Row],[Budget_COGS]]</f>
        <v>29</v>
      </c>
      <c r="R1997" s="5">
        <f>IF(
Table1[[#This Row],[Budget_COGS]]=0,
"",
IF(
Table1[[#This Row],[Budget_COGS]]&gt;0,
(Table1[[#This Row],[Budget_COGS]]-Table1[[#This Row],[COGS]]) / Table1[[#This Row],[Budget_COGS]],
(Table1[[#This Row],[Budget_COGS]]-Table1[[#This Row],[COGS]]) / ABS(Table1[[#This Row],[Budget_COGS]])
)
)</f>
        <v>-0.1380952380952381</v>
      </c>
      <c r="S1997" s="5" t="str">
        <f>IF(Table1[[#This Row],[COGS _Var]]&gt;=0, "Above Budget", "Below Budget")</f>
        <v>Above Budget</v>
      </c>
      <c r="T1997">
        <f>Table1[[#This Row],[Actual_Sales]]-Table1[[#This Row],[COGS]]</f>
        <v>239</v>
      </c>
      <c r="U1997">
        <v>220</v>
      </c>
      <c r="V1997">
        <f>Table1[[#This Row],[Gross_Margin]]-Table1[[#This Row],[Budget_Margin]]</f>
        <v>19</v>
      </c>
      <c r="W1997" s="5">
        <f>IF(
Table1[[#This Row],[Budget_Margin]]=0,
"",
IF(
Table1[[#This Row],[Budget_Margin]]&gt;0,
(Table1[[#This Row],[Gross_Margin]]-Table1[[#This Row],[Budget_Margin]]) / Table1[[#This Row],[Budget_Margin]],
(Table1[[#This Row],[Gross_Margin]]-Table1[[#This Row],[Budget_Margin]]) / ABS(Table1[[#This Row],[Budget_Margin]])
)
)</f>
        <v>8.6363636363636365E-2</v>
      </c>
      <c r="X1997" s="5" t="str">
        <f>IF(Table1[[#This Row],[Margin_Var]]&gt;=0, "Above Budget", "Below Budget")</f>
        <v>Above Budget</v>
      </c>
      <c r="Y1997" s="5">
        <f>IFERROR(Table1[[#This Row],[Gross_Margin]]/Table1[[#This Row],[Actual_Sales]],0)</f>
        <v>0.5</v>
      </c>
      <c r="Z1997" s="5">
        <f>Table1[[#This Row],[Actual_Profit]]/Table1[[#This Row],[Actual_Sales]]</f>
        <v>0.31171548117154813</v>
      </c>
      <c r="AA1997">
        <v>90</v>
      </c>
      <c r="AB1997" s="5">
        <f>IFERROR(Table1[[#This Row],[Expenses]]/Table1[[#This Row],[Actual_Sales]],0)</f>
        <v>0.18828451882845187</v>
      </c>
      <c r="AC1997">
        <v>66</v>
      </c>
      <c r="AD1997">
        <v>1755</v>
      </c>
      <c r="AE1997" s="5">
        <f>IFERROR(Table1[[#This Row],[Inventory]]/Table1[[#This Row],[Actual_Sales]],0)</f>
        <v>3.6715481171548117</v>
      </c>
    </row>
    <row r="1998" spans="1:31" x14ac:dyDescent="0.25">
      <c r="A1998">
        <v>1622</v>
      </c>
      <c r="B1998">
        <v>312</v>
      </c>
      <c r="C1998">
        <v>6</v>
      </c>
      <c r="D1998" s="2">
        <v>40452</v>
      </c>
      <c r="E1998">
        <v>478</v>
      </c>
      <c r="F1998">
        <v>710</v>
      </c>
      <c r="G1998">
        <f>Table1[[#This Row],[Actual_Sales]]-Table1[[#This Row],[Budget_Sales]]</f>
        <v>-232</v>
      </c>
      <c r="H1998" s="5">
        <f>IF(
Table1[[#This Row],[Budget_Sales]]=0,
"",
IF(
Table1[[#This Row],[Budget_Sales]]&gt;0,
(Table1[[#This Row],[Actual_Sales]]-Table1[[#This Row],[Budget_Sales]])/Table1[[#This Row],[Budget_Sales]],
(Table1[[#This Row],[Actual_Sales]]-Table1[[#This Row],[Budget_Sales]])/ABS(Table1[[#This Row],[Budget_Sales]])
)
)</f>
        <v>-0.3267605633802817</v>
      </c>
      <c r="I1998" s="5" t="str">
        <f>IF(Table1[[#This Row],[Sales_Var]]&gt;=0,"Above Budget","Below Budget")</f>
        <v>Below Budget</v>
      </c>
      <c r="J1998">
        <f>Table1[[#This Row],[Actual_Sales]]-(Table1[[#This Row],[COGS]]+Table1[[#This Row],[Expenses]])</f>
        <v>149</v>
      </c>
      <c r="K1998">
        <v>300</v>
      </c>
      <c r="L1998">
        <f>Table1[[#This Row],[Actual_Profit]]-Table1[[#This Row],[Budget_Profit]]</f>
        <v>-151</v>
      </c>
      <c r="M1998" s="5">
        <f>IF(
Table1[[#This Row],[Budget_Profit]]=0,
"",
IF(
Table1[[#This Row],[Budget_Profit]]&gt;0,
(Table1[[#This Row],[Actual_Profit]]-Table1[[#This Row],[Budget_Profit]])/Table1[[#This Row],[Budget_Profit]],
(Table1[[#This Row],[Actual_Profit]]-Table1[[#This Row],[Budget_Profit]])/ABS(Table1[[#This Row],[Budget_Profit]])
)
)</f>
        <v>-0.5033333333333333</v>
      </c>
      <c r="N1998" s="5" t="str">
        <f>IF(Table1[[#This Row],[Profit_Var]]&gt;=0, "Above Budget", "Below Budget")</f>
        <v>Below Budget</v>
      </c>
      <c r="O1998">
        <v>239</v>
      </c>
      <c r="P1998">
        <v>340</v>
      </c>
      <c r="Q1998">
        <f>Table1[[#This Row],[COGS]]-Table1[[#This Row],[Budget_COGS]]</f>
        <v>-101</v>
      </c>
      <c r="R1998" s="5">
        <f>IF(
Table1[[#This Row],[Budget_COGS]]=0,
"",
IF(
Table1[[#This Row],[Budget_COGS]]&gt;0,
(Table1[[#This Row],[Budget_COGS]]-Table1[[#This Row],[COGS]]) / Table1[[#This Row],[Budget_COGS]],
(Table1[[#This Row],[Budget_COGS]]-Table1[[#This Row],[COGS]]) / ABS(Table1[[#This Row],[Budget_COGS]])
)
)</f>
        <v>0.29705882352941176</v>
      </c>
      <c r="S1998" s="5" t="str">
        <f>IF(Table1[[#This Row],[COGS _Var]]&gt;=0, "Above Budget", "Below Budget")</f>
        <v>Below Budget</v>
      </c>
      <c r="T1998">
        <f>Table1[[#This Row],[Actual_Sales]]-Table1[[#This Row],[COGS]]</f>
        <v>239</v>
      </c>
      <c r="U1998">
        <v>370</v>
      </c>
      <c r="V1998">
        <f>Table1[[#This Row],[Gross_Margin]]-Table1[[#This Row],[Budget_Margin]]</f>
        <v>-131</v>
      </c>
      <c r="W1998" s="5">
        <f>IF(
Table1[[#This Row],[Budget_Margin]]=0,
"",
IF(
Table1[[#This Row],[Budget_Margin]]&gt;0,
(Table1[[#This Row],[Gross_Margin]]-Table1[[#This Row],[Budget_Margin]]) / Table1[[#This Row],[Budget_Margin]],
(Table1[[#This Row],[Gross_Margin]]-Table1[[#This Row],[Budget_Margin]]) / ABS(Table1[[#This Row],[Budget_Margin]])
)
)</f>
        <v>-0.35405405405405405</v>
      </c>
      <c r="X1998" s="5" t="str">
        <f>IF(Table1[[#This Row],[Margin_Var]]&gt;=0, "Above Budget", "Below Budget")</f>
        <v>Below Budget</v>
      </c>
      <c r="Y1998" s="5">
        <f>IFERROR(Table1[[#This Row],[Gross_Margin]]/Table1[[#This Row],[Actual_Sales]],0)</f>
        <v>0.5</v>
      </c>
      <c r="Z1998" s="5">
        <f>Table1[[#This Row],[Actual_Profit]]/Table1[[#This Row],[Actual_Sales]]</f>
        <v>0.31171548117154813</v>
      </c>
      <c r="AA1998">
        <v>90</v>
      </c>
      <c r="AB1998" s="5">
        <f>IFERROR(Table1[[#This Row],[Expenses]]/Table1[[#This Row],[Actual_Sales]],0)</f>
        <v>0.18828451882845187</v>
      </c>
      <c r="AC1998">
        <v>66</v>
      </c>
      <c r="AD1998">
        <v>1755</v>
      </c>
      <c r="AE1998" s="5">
        <f>IFERROR(Table1[[#This Row],[Inventory]]/Table1[[#This Row],[Actual_Sales]],0)</f>
        <v>3.6715481171548117</v>
      </c>
    </row>
    <row r="1999" spans="1:31" x14ac:dyDescent="0.25">
      <c r="A1999">
        <v>1676</v>
      </c>
      <c r="B1999">
        <v>563</v>
      </c>
      <c r="C1999">
        <v>11</v>
      </c>
      <c r="D1999" s="2">
        <v>40452</v>
      </c>
      <c r="E1999">
        <v>478</v>
      </c>
      <c r="F1999">
        <v>340</v>
      </c>
      <c r="G1999">
        <f>Table1[[#This Row],[Actual_Sales]]-Table1[[#This Row],[Budget_Sales]]</f>
        <v>138</v>
      </c>
      <c r="H1999" s="5">
        <f>IF(
Table1[[#This Row],[Budget_Sales]]=0,
"",
IF(
Table1[[#This Row],[Budget_Sales]]&gt;0,
(Table1[[#This Row],[Actual_Sales]]-Table1[[#This Row],[Budget_Sales]])/Table1[[#This Row],[Budget_Sales]],
(Table1[[#This Row],[Actual_Sales]]-Table1[[#This Row],[Budget_Sales]])/ABS(Table1[[#This Row],[Budget_Sales]])
)
)</f>
        <v>0.40588235294117647</v>
      </c>
      <c r="I1999" s="5" t="str">
        <f>IF(Table1[[#This Row],[Sales_Var]]&gt;=0,"Above Budget","Below Budget")</f>
        <v>Above Budget</v>
      </c>
      <c r="J1999">
        <f>Table1[[#This Row],[Actual_Sales]]-(Table1[[#This Row],[COGS]]+Table1[[#This Row],[Expenses]])</f>
        <v>149</v>
      </c>
      <c r="K1999">
        <v>110</v>
      </c>
      <c r="L1999">
        <f>Table1[[#This Row],[Actual_Profit]]-Table1[[#This Row],[Budget_Profit]]</f>
        <v>39</v>
      </c>
      <c r="M1999" s="5">
        <f>IF(
Table1[[#This Row],[Budget_Profit]]=0,
"",
IF(
Table1[[#This Row],[Budget_Profit]]&gt;0,
(Table1[[#This Row],[Actual_Profit]]-Table1[[#This Row],[Budget_Profit]])/Table1[[#This Row],[Budget_Profit]],
(Table1[[#This Row],[Actual_Profit]]-Table1[[#This Row],[Budget_Profit]])/ABS(Table1[[#This Row],[Budget_Profit]])
)
)</f>
        <v>0.35454545454545455</v>
      </c>
      <c r="N1999" s="5" t="str">
        <f>IF(Table1[[#This Row],[Profit_Var]]&gt;=0, "Above Budget", "Below Budget")</f>
        <v>Above Budget</v>
      </c>
      <c r="O1999">
        <v>239</v>
      </c>
      <c r="P1999">
        <v>170</v>
      </c>
      <c r="Q1999">
        <f>Table1[[#This Row],[COGS]]-Table1[[#This Row],[Budget_COGS]]</f>
        <v>69</v>
      </c>
      <c r="R1999" s="5">
        <f>IF(
Table1[[#This Row],[Budget_COGS]]=0,
"",
IF(
Table1[[#This Row],[Budget_COGS]]&gt;0,
(Table1[[#This Row],[Budget_COGS]]-Table1[[#This Row],[COGS]]) / Table1[[#This Row],[Budget_COGS]],
(Table1[[#This Row],[Budget_COGS]]-Table1[[#This Row],[COGS]]) / ABS(Table1[[#This Row],[Budget_COGS]])
)
)</f>
        <v>-0.40588235294117647</v>
      </c>
      <c r="S1999" s="5" t="str">
        <f>IF(Table1[[#This Row],[COGS _Var]]&gt;=0, "Above Budget", "Below Budget")</f>
        <v>Above Budget</v>
      </c>
      <c r="T1999">
        <f>Table1[[#This Row],[Actual_Sales]]-Table1[[#This Row],[COGS]]</f>
        <v>239</v>
      </c>
      <c r="U1999">
        <v>170</v>
      </c>
      <c r="V1999">
        <f>Table1[[#This Row],[Gross_Margin]]-Table1[[#This Row],[Budget_Margin]]</f>
        <v>69</v>
      </c>
      <c r="W1999" s="5">
        <f>IF(
Table1[[#This Row],[Budget_Margin]]=0,
"",
IF(
Table1[[#This Row],[Budget_Margin]]&gt;0,
(Table1[[#This Row],[Gross_Margin]]-Table1[[#This Row],[Budget_Margin]]) / Table1[[#This Row],[Budget_Margin]],
(Table1[[#This Row],[Gross_Margin]]-Table1[[#This Row],[Budget_Margin]]) / ABS(Table1[[#This Row],[Budget_Margin]])
)
)</f>
        <v>0.40588235294117647</v>
      </c>
      <c r="X1999" s="5" t="str">
        <f>IF(Table1[[#This Row],[Margin_Var]]&gt;=0, "Above Budget", "Below Budget")</f>
        <v>Above Budget</v>
      </c>
      <c r="Y1999" s="5">
        <f>IFERROR(Table1[[#This Row],[Gross_Margin]]/Table1[[#This Row],[Actual_Sales]],0)</f>
        <v>0.5</v>
      </c>
      <c r="Z1999" s="5">
        <f>Table1[[#This Row],[Actual_Profit]]/Table1[[#This Row],[Actual_Sales]]</f>
        <v>0.31171548117154813</v>
      </c>
      <c r="AA1999">
        <v>90</v>
      </c>
      <c r="AB1999" s="5">
        <f>IFERROR(Table1[[#This Row],[Expenses]]/Table1[[#This Row],[Actual_Sales]],0)</f>
        <v>0.18828451882845187</v>
      </c>
      <c r="AC1999">
        <v>66</v>
      </c>
      <c r="AD1999">
        <v>1755</v>
      </c>
      <c r="AE1999" s="5">
        <f>IFERROR(Table1[[#This Row],[Inventory]]/Table1[[#This Row],[Actual_Sales]],0)</f>
        <v>3.6715481171548117</v>
      </c>
    </row>
    <row r="2000" spans="1:31" x14ac:dyDescent="0.25">
      <c r="A2000">
        <v>1726</v>
      </c>
      <c r="B2000">
        <v>775</v>
      </c>
      <c r="C2000">
        <v>12</v>
      </c>
      <c r="D2000" s="2">
        <v>40452</v>
      </c>
      <c r="E2000">
        <v>478</v>
      </c>
      <c r="F2000">
        <v>230</v>
      </c>
      <c r="G2000">
        <f>Table1[[#This Row],[Actual_Sales]]-Table1[[#This Row],[Budget_Sales]]</f>
        <v>248</v>
      </c>
      <c r="H2000" s="5">
        <f>IF(
Table1[[#This Row],[Budget_Sales]]=0,
"",
IF(
Table1[[#This Row],[Budget_Sales]]&gt;0,
(Table1[[#This Row],[Actual_Sales]]-Table1[[#This Row],[Budget_Sales]])/Table1[[#This Row],[Budget_Sales]],
(Table1[[#This Row],[Actual_Sales]]-Table1[[#This Row],[Budget_Sales]])/ABS(Table1[[#This Row],[Budget_Sales]])
)
)</f>
        <v>1.0782608695652174</v>
      </c>
      <c r="I2000" s="5" t="str">
        <f>IF(Table1[[#This Row],[Sales_Var]]&gt;=0,"Above Budget","Below Budget")</f>
        <v>Above Budget</v>
      </c>
      <c r="J2000">
        <f>Table1[[#This Row],[Actual_Sales]]-(Table1[[#This Row],[COGS]]+Table1[[#This Row],[Expenses]])</f>
        <v>149</v>
      </c>
      <c r="K2000">
        <v>80</v>
      </c>
      <c r="L2000">
        <f>Table1[[#This Row],[Actual_Profit]]-Table1[[#This Row],[Budget_Profit]]</f>
        <v>69</v>
      </c>
      <c r="M2000" s="5">
        <f>IF(
Table1[[#This Row],[Budget_Profit]]=0,
"",
IF(
Table1[[#This Row],[Budget_Profit]]&gt;0,
(Table1[[#This Row],[Actual_Profit]]-Table1[[#This Row],[Budget_Profit]])/Table1[[#This Row],[Budget_Profit]],
(Table1[[#This Row],[Actual_Profit]]-Table1[[#This Row],[Budget_Profit]])/ABS(Table1[[#This Row],[Budget_Profit]])
)
)</f>
        <v>0.86250000000000004</v>
      </c>
      <c r="N2000" s="5" t="str">
        <f>IF(Table1[[#This Row],[Profit_Var]]&gt;=0, "Above Budget", "Below Budget")</f>
        <v>Above Budget</v>
      </c>
      <c r="O2000">
        <v>239</v>
      </c>
      <c r="P2000">
        <v>110</v>
      </c>
      <c r="Q2000">
        <f>Table1[[#This Row],[COGS]]-Table1[[#This Row],[Budget_COGS]]</f>
        <v>129</v>
      </c>
      <c r="R2000" s="5">
        <f>IF(
Table1[[#This Row],[Budget_COGS]]=0,
"",
IF(
Table1[[#This Row],[Budget_COGS]]&gt;0,
(Table1[[#This Row],[Budget_COGS]]-Table1[[#This Row],[COGS]]) / Table1[[#This Row],[Budget_COGS]],
(Table1[[#This Row],[Budget_COGS]]-Table1[[#This Row],[COGS]]) / ABS(Table1[[#This Row],[Budget_COGS]])
)
)</f>
        <v>-1.1727272727272726</v>
      </c>
      <c r="S2000" s="5" t="str">
        <f>IF(Table1[[#This Row],[COGS _Var]]&gt;=0, "Above Budget", "Below Budget")</f>
        <v>Above Budget</v>
      </c>
      <c r="T2000">
        <f>Table1[[#This Row],[Actual_Sales]]-Table1[[#This Row],[COGS]]</f>
        <v>239</v>
      </c>
      <c r="U2000">
        <v>120</v>
      </c>
      <c r="V2000">
        <f>Table1[[#This Row],[Gross_Margin]]-Table1[[#This Row],[Budget_Margin]]</f>
        <v>119</v>
      </c>
      <c r="W2000" s="5">
        <f>IF(
Table1[[#This Row],[Budget_Margin]]=0,
"",
IF(
Table1[[#This Row],[Budget_Margin]]&gt;0,
(Table1[[#This Row],[Gross_Margin]]-Table1[[#This Row],[Budget_Margin]]) / Table1[[#This Row],[Budget_Margin]],
(Table1[[#This Row],[Gross_Margin]]-Table1[[#This Row],[Budget_Margin]]) / ABS(Table1[[#This Row],[Budget_Margin]])
)
)</f>
        <v>0.9916666666666667</v>
      </c>
      <c r="X2000" s="5" t="str">
        <f>IF(Table1[[#This Row],[Margin_Var]]&gt;=0, "Above Budget", "Below Budget")</f>
        <v>Above Budget</v>
      </c>
      <c r="Y2000" s="5">
        <f>IFERROR(Table1[[#This Row],[Gross_Margin]]/Table1[[#This Row],[Actual_Sales]],0)</f>
        <v>0.5</v>
      </c>
      <c r="Z2000" s="5">
        <f>Table1[[#This Row],[Actual_Profit]]/Table1[[#This Row],[Actual_Sales]]</f>
        <v>0.31171548117154813</v>
      </c>
      <c r="AA2000">
        <v>90</v>
      </c>
      <c r="AB2000" s="5">
        <f>IFERROR(Table1[[#This Row],[Expenses]]/Table1[[#This Row],[Actual_Sales]],0)</f>
        <v>0.18828451882845187</v>
      </c>
      <c r="AC2000">
        <v>66</v>
      </c>
      <c r="AD2000">
        <v>1755</v>
      </c>
      <c r="AE2000" s="5">
        <f>IFERROR(Table1[[#This Row],[Inventory]]/Table1[[#This Row],[Actual_Sales]],0)</f>
        <v>3.6715481171548117</v>
      </c>
    </row>
    <row r="2001" spans="1:31" x14ac:dyDescent="0.25">
      <c r="A2001">
        <v>541</v>
      </c>
      <c r="B2001">
        <v>217</v>
      </c>
      <c r="C2001">
        <v>6</v>
      </c>
      <c r="D2001" s="2">
        <v>40269</v>
      </c>
      <c r="E2001">
        <v>478</v>
      </c>
      <c r="F2001">
        <v>560</v>
      </c>
      <c r="G2001">
        <f>Table1[[#This Row],[Actual_Sales]]-Table1[[#This Row],[Budget_Sales]]</f>
        <v>-82</v>
      </c>
      <c r="H2001" s="5">
        <f>IF(
Table1[[#This Row],[Budget_Sales]]=0,
"",
IF(
Table1[[#This Row],[Budget_Sales]]&gt;0,
(Table1[[#This Row],[Actual_Sales]]-Table1[[#This Row],[Budget_Sales]])/Table1[[#This Row],[Budget_Sales]],
(Table1[[#This Row],[Actual_Sales]]-Table1[[#This Row],[Budget_Sales]])/ABS(Table1[[#This Row],[Budget_Sales]])
)
)</f>
        <v>-0.14642857142857144</v>
      </c>
      <c r="I2001" s="5" t="str">
        <f>IF(Table1[[#This Row],[Sales_Var]]&gt;=0,"Above Budget","Below Budget")</f>
        <v>Below Budget</v>
      </c>
      <c r="J2001">
        <f>Table1[[#This Row],[Actual_Sales]]-(Table1[[#This Row],[COGS]]+Table1[[#This Row],[Expenses]])</f>
        <v>149</v>
      </c>
      <c r="K2001">
        <v>200</v>
      </c>
      <c r="L2001">
        <f>Table1[[#This Row],[Actual_Profit]]-Table1[[#This Row],[Budget_Profit]]</f>
        <v>-51</v>
      </c>
      <c r="M2001" s="5">
        <f>IF(
Table1[[#This Row],[Budget_Profit]]=0,
"",
IF(
Table1[[#This Row],[Budget_Profit]]&gt;0,
(Table1[[#This Row],[Actual_Profit]]-Table1[[#This Row],[Budget_Profit]])/Table1[[#This Row],[Budget_Profit]],
(Table1[[#This Row],[Actual_Profit]]-Table1[[#This Row],[Budget_Profit]])/ABS(Table1[[#This Row],[Budget_Profit]])
)
)</f>
        <v>-0.255</v>
      </c>
      <c r="N2001" s="5" t="str">
        <f>IF(Table1[[#This Row],[Profit_Var]]&gt;=0, "Above Budget", "Below Budget")</f>
        <v>Below Budget</v>
      </c>
      <c r="O2001">
        <v>239</v>
      </c>
      <c r="P2001">
        <v>270</v>
      </c>
      <c r="Q2001">
        <f>Table1[[#This Row],[COGS]]-Table1[[#This Row],[Budget_COGS]]</f>
        <v>-31</v>
      </c>
      <c r="R2001" s="5">
        <f>IF(
Table1[[#This Row],[Budget_COGS]]=0,
"",
IF(
Table1[[#This Row],[Budget_COGS]]&gt;0,
(Table1[[#This Row],[Budget_COGS]]-Table1[[#This Row],[COGS]]) / Table1[[#This Row],[Budget_COGS]],
(Table1[[#This Row],[Budget_COGS]]-Table1[[#This Row],[COGS]]) / ABS(Table1[[#This Row],[Budget_COGS]])
)
)</f>
        <v>0.11481481481481481</v>
      </c>
      <c r="S2001" s="5" t="str">
        <f>IF(Table1[[#This Row],[COGS _Var]]&gt;=0, "Above Budget", "Below Budget")</f>
        <v>Below Budget</v>
      </c>
      <c r="T2001">
        <f>Table1[[#This Row],[Actual_Sales]]-Table1[[#This Row],[COGS]]</f>
        <v>239</v>
      </c>
      <c r="U2001">
        <v>290</v>
      </c>
      <c r="V2001">
        <f>Table1[[#This Row],[Gross_Margin]]-Table1[[#This Row],[Budget_Margin]]</f>
        <v>-51</v>
      </c>
      <c r="W2001" s="5">
        <f>IF(
Table1[[#This Row],[Budget_Margin]]=0,
"",
IF(
Table1[[#This Row],[Budget_Margin]]&gt;0,
(Table1[[#This Row],[Gross_Margin]]-Table1[[#This Row],[Budget_Margin]]) / Table1[[#This Row],[Budget_Margin]],
(Table1[[#This Row],[Gross_Margin]]-Table1[[#This Row],[Budget_Margin]]) / ABS(Table1[[#This Row],[Budget_Margin]])
)
)</f>
        <v>-0.17586206896551723</v>
      </c>
      <c r="X2001" s="5" t="str">
        <f>IF(Table1[[#This Row],[Margin_Var]]&gt;=0, "Above Budget", "Below Budget")</f>
        <v>Below Budget</v>
      </c>
      <c r="Y2001" s="5">
        <f>IFERROR(Table1[[#This Row],[Gross_Margin]]/Table1[[#This Row],[Actual_Sales]],0)</f>
        <v>0.5</v>
      </c>
      <c r="Z2001" s="5">
        <f>Table1[[#This Row],[Actual_Profit]]/Table1[[#This Row],[Actual_Sales]]</f>
        <v>0.31171548117154813</v>
      </c>
      <c r="AA2001">
        <v>90</v>
      </c>
      <c r="AB2001" s="5">
        <f>IFERROR(Table1[[#This Row],[Expenses]]/Table1[[#This Row],[Actual_Sales]],0)</f>
        <v>0.18828451882845187</v>
      </c>
      <c r="AC2001">
        <v>66</v>
      </c>
      <c r="AD2001">
        <v>1464</v>
      </c>
      <c r="AE2001" s="5">
        <f>IFERROR(Table1[[#This Row],[Inventory]]/Table1[[#This Row],[Actual_Sales]],0)</f>
        <v>3.0627615062761508</v>
      </c>
    </row>
    <row r="2002" spans="1:31" x14ac:dyDescent="0.25">
      <c r="A2002">
        <v>674</v>
      </c>
      <c r="B2002">
        <v>775</v>
      </c>
      <c r="C2002">
        <v>12</v>
      </c>
      <c r="D2002" s="2">
        <v>40269</v>
      </c>
      <c r="E2002">
        <v>478</v>
      </c>
      <c r="F2002">
        <v>320</v>
      </c>
      <c r="G2002">
        <f>Table1[[#This Row],[Actual_Sales]]-Table1[[#This Row],[Budget_Sales]]</f>
        <v>158</v>
      </c>
      <c r="H2002" s="5">
        <f>IF(
Table1[[#This Row],[Budget_Sales]]=0,
"",
IF(
Table1[[#This Row],[Budget_Sales]]&gt;0,
(Table1[[#This Row],[Actual_Sales]]-Table1[[#This Row],[Budget_Sales]])/Table1[[#This Row],[Budget_Sales]],
(Table1[[#This Row],[Actual_Sales]]-Table1[[#This Row],[Budget_Sales]])/ABS(Table1[[#This Row],[Budget_Sales]])
)
)</f>
        <v>0.49375000000000002</v>
      </c>
      <c r="I2002" s="5" t="str">
        <f>IF(Table1[[#This Row],[Sales_Var]]&gt;=0,"Above Budget","Below Budget")</f>
        <v>Above Budget</v>
      </c>
      <c r="J2002">
        <f>Table1[[#This Row],[Actual_Sales]]-(Table1[[#This Row],[COGS]]+Table1[[#This Row],[Expenses]])</f>
        <v>149</v>
      </c>
      <c r="K2002">
        <v>110</v>
      </c>
      <c r="L2002">
        <f>Table1[[#This Row],[Actual_Profit]]-Table1[[#This Row],[Budget_Profit]]</f>
        <v>39</v>
      </c>
      <c r="M2002" s="5">
        <f>IF(
Table1[[#This Row],[Budget_Profit]]=0,
"",
IF(
Table1[[#This Row],[Budget_Profit]]&gt;0,
(Table1[[#This Row],[Actual_Profit]]-Table1[[#This Row],[Budget_Profit]])/Table1[[#This Row],[Budget_Profit]],
(Table1[[#This Row],[Actual_Profit]]-Table1[[#This Row],[Budget_Profit]])/ABS(Table1[[#This Row],[Budget_Profit]])
)
)</f>
        <v>0.35454545454545455</v>
      </c>
      <c r="N2002" s="5" t="str">
        <f>IF(Table1[[#This Row],[Profit_Var]]&gt;=0, "Above Budget", "Below Budget")</f>
        <v>Above Budget</v>
      </c>
      <c r="O2002">
        <v>239</v>
      </c>
      <c r="P2002">
        <v>150</v>
      </c>
      <c r="Q2002">
        <f>Table1[[#This Row],[COGS]]-Table1[[#This Row],[Budget_COGS]]</f>
        <v>89</v>
      </c>
      <c r="R2002" s="5">
        <f>IF(
Table1[[#This Row],[Budget_COGS]]=0,
"",
IF(
Table1[[#This Row],[Budget_COGS]]&gt;0,
(Table1[[#This Row],[Budget_COGS]]-Table1[[#This Row],[COGS]]) / Table1[[#This Row],[Budget_COGS]],
(Table1[[#This Row],[Budget_COGS]]-Table1[[#This Row],[COGS]]) / ABS(Table1[[#This Row],[Budget_COGS]])
)
)</f>
        <v>-0.59333333333333338</v>
      </c>
      <c r="S2002" s="5" t="str">
        <f>IF(Table1[[#This Row],[COGS _Var]]&gt;=0, "Above Budget", "Below Budget")</f>
        <v>Above Budget</v>
      </c>
      <c r="T2002">
        <f>Table1[[#This Row],[Actual_Sales]]-Table1[[#This Row],[COGS]]</f>
        <v>239</v>
      </c>
      <c r="U2002">
        <v>170</v>
      </c>
      <c r="V2002">
        <f>Table1[[#This Row],[Gross_Margin]]-Table1[[#This Row],[Budget_Margin]]</f>
        <v>69</v>
      </c>
      <c r="W2002" s="5">
        <f>IF(
Table1[[#This Row],[Budget_Margin]]=0,
"",
IF(
Table1[[#This Row],[Budget_Margin]]&gt;0,
(Table1[[#This Row],[Gross_Margin]]-Table1[[#This Row],[Budget_Margin]]) / Table1[[#This Row],[Budget_Margin]],
(Table1[[#This Row],[Gross_Margin]]-Table1[[#This Row],[Budget_Margin]]) / ABS(Table1[[#This Row],[Budget_Margin]])
)
)</f>
        <v>0.40588235294117647</v>
      </c>
      <c r="X2002" s="5" t="str">
        <f>IF(Table1[[#This Row],[Margin_Var]]&gt;=0, "Above Budget", "Below Budget")</f>
        <v>Above Budget</v>
      </c>
      <c r="Y2002" s="5">
        <f>IFERROR(Table1[[#This Row],[Gross_Margin]]/Table1[[#This Row],[Actual_Sales]],0)</f>
        <v>0.5</v>
      </c>
      <c r="Z2002" s="5">
        <f>Table1[[#This Row],[Actual_Profit]]/Table1[[#This Row],[Actual_Sales]]</f>
        <v>0.31171548117154813</v>
      </c>
      <c r="AA2002">
        <v>90</v>
      </c>
      <c r="AB2002" s="5">
        <f>IFERROR(Table1[[#This Row],[Expenses]]/Table1[[#This Row],[Actual_Sales]],0)</f>
        <v>0.18828451882845187</v>
      </c>
      <c r="AC2002">
        <v>66</v>
      </c>
      <c r="AD2002">
        <v>1464</v>
      </c>
      <c r="AE2002" s="5">
        <f>IFERROR(Table1[[#This Row],[Inventory]]/Table1[[#This Row],[Actual_Sales]],0)</f>
        <v>3.0627615062761508</v>
      </c>
    </row>
    <row r="2003" spans="1:31" x14ac:dyDescent="0.25">
      <c r="A2003">
        <v>484</v>
      </c>
      <c r="B2003">
        <v>760</v>
      </c>
      <c r="C2003">
        <v>4</v>
      </c>
      <c r="D2003" s="2">
        <v>40238</v>
      </c>
      <c r="E2003">
        <v>478</v>
      </c>
      <c r="F2003">
        <v>450</v>
      </c>
      <c r="G2003">
        <f>Table1[[#This Row],[Actual_Sales]]-Table1[[#This Row],[Budget_Sales]]</f>
        <v>28</v>
      </c>
      <c r="H2003" s="5">
        <f>IF(
Table1[[#This Row],[Budget_Sales]]=0,
"",
IF(
Table1[[#This Row],[Budget_Sales]]&gt;0,
(Table1[[#This Row],[Actual_Sales]]-Table1[[#This Row],[Budget_Sales]])/Table1[[#This Row],[Budget_Sales]],
(Table1[[#This Row],[Actual_Sales]]-Table1[[#This Row],[Budget_Sales]])/ABS(Table1[[#This Row],[Budget_Sales]])
)
)</f>
        <v>6.222222222222222E-2</v>
      </c>
      <c r="I2003" s="5" t="str">
        <f>IF(Table1[[#This Row],[Sales_Var]]&gt;=0,"Above Budget","Below Budget")</f>
        <v>Above Budget</v>
      </c>
      <c r="J2003">
        <f>Table1[[#This Row],[Actual_Sales]]-(Table1[[#This Row],[COGS]]+Table1[[#This Row],[Expenses]])</f>
        <v>149</v>
      </c>
      <c r="K2003">
        <v>150</v>
      </c>
      <c r="L2003">
        <f>Table1[[#This Row],[Actual_Profit]]-Table1[[#This Row],[Budget_Profit]]</f>
        <v>-1</v>
      </c>
      <c r="M2003" s="5">
        <f>IF(
Table1[[#This Row],[Budget_Profit]]=0,
"",
IF(
Table1[[#This Row],[Budget_Profit]]&gt;0,
(Table1[[#This Row],[Actual_Profit]]-Table1[[#This Row],[Budget_Profit]])/Table1[[#This Row],[Budget_Profit]],
(Table1[[#This Row],[Actual_Profit]]-Table1[[#This Row],[Budget_Profit]])/ABS(Table1[[#This Row],[Budget_Profit]])
)
)</f>
        <v>-6.6666666666666671E-3</v>
      </c>
      <c r="N2003" s="5" t="str">
        <f>IF(Table1[[#This Row],[Profit_Var]]&gt;=0, "Above Budget", "Below Budget")</f>
        <v>Below Budget</v>
      </c>
      <c r="O2003">
        <v>239</v>
      </c>
      <c r="P2003">
        <v>220</v>
      </c>
      <c r="Q2003">
        <f>Table1[[#This Row],[COGS]]-Table1[[#This Row],[Budget_COGS]]</f>
        <v>19</v>
      </c>
      <c r="R2003" s="5">
        <f>IF(
Table1[[#This Row],[Budget_COGS]]=0,
"",
IF(
Table1[[#This Row],[Budget_COGS]]&gt;0,
(Table1[[#This Row],[Budget_COGS]]-Table1[[#This Row],[COGS]]) / Table1[[#This Row],[Budget_COGS]],
(Table1[[#This Row],[Budget_COGS]]-Table1[[#This Row],[COGS]]) / ABS(Table1[[#This Row],[Budget_COGS]])
)
)</f>
        <v>-8.6363636363636365E-2</v>
      </c>
      <c r="S2003" s="5" t="str">
        <f>IF(Table1[[#This Row],[COGS _Var]]&gt;=0, "Above Budget", "Below Budget")</f>
        <v>Above Budget</v>
      </c>
      <c r="T2003">
        <f>Table1[[#This Row],[Actual_Sales]]-Table1[[#This Row],[COGS]]</f>
        <v>239</v>
      </c>
      <c r="U2003">
        <v>230</v>
      </c>
      <c r="V2003">
        <f>Table1[[#This Row],[Gross_Margin]]-Table1[[#This Row],[Budget_Margin]]</f>
        <v>9</v>
      </c>
      <c r="W2003" s="5">
        <f>IF(
Table1[[#This Row],[Budget_Margin]]=0,
"",
IF(
Table1[[#This Row],[Budget_Margin]]&gt;0,
(Table1[[#This Row],[Gross_Margin]]-Table1[[#This Row],[Budget_Margin]]) / Table1[[#This Row],[Budget_Margin]],
(Table1[[#This Row],[Gross_Margin]]-Table1[[#This Row],[Budget_Margin]]) / ABS(Table1[[#This Row],[Budget_Margin]])
)
)</f>
        <v>3.9130434782608699E-2</v>
      </c>
      <c r="X2003" s="5" t="str">
        <f>IF(Table1[[#This Row],[Margin_Var]]&gt;=0, "Above Budget", "Below Budget")</f>
        <v>Above Budget</v>
      </c>
      <c r="Y2003" s="5">
        <f>IFERROR(Table1[[#This Row],[Gross_Margin]]/Table1[[#This Row],[Actual_Sales]],0)</f>
        <v>0.5</v>
      </c>
      <c r="Z2003" s="5">
        <f>Table1[[#This Row],[Actual_Profit]]/Table1[[#This Row],[Actual_Sales]]</f>
        <v>0.31171548117154813</v>
      </c>
      <c r="AA2003">
        <v>90</v>
      </c>
      <c r="AB2003" s="5">
        <f>IFERROR(Table1[[#This Row],[Expenses]]/Table1[[#This Row],[Actual_Sales]],0)</f>
        <v>0.18828451882845187</v>
      </c>
      <c r="AC2003">
        <v>66</v>
      </c>
      <c r="AD2003">
        <v>1417</v>
      </c>
      <c r="AE2003" s="5">
        <f>IFERROR(Table1[[#This Row],[Inventory]]/Table1[[#This Row],[Actual_Sales]],0)</f>
        <v>2.9644351464435146</v>
      </c>
    </row>
    <row r="2004" spans="1:31" x14ac:dyDescent="0.25">
      <c r="A2004">
        <v>3535</v>
      </c>
      <c r="B2004">
        <v>971</v>
      </c>
      <c r="C2004">
        <v>8</v>
      </c>
      <c r="D2004" s="2">
        <v>40756</v>
      </c>
      <c r="E2004">
        <v>61</v>
      </c>
      <c r="F2004">
        <v>50</v>
      </c>
      <c r="G2004">
        <f>Table1[[#This Row],[Actual_Sales]]-Table1[[#This Row],[Budget_Sales]]</f>
        <v>11</v>
      </c>
      <c r="H2004" s="5">
        <f>IF(
Table1[[#This Row],[Budget_Sales]]=0,
"",
IF(
Table1[[#This Row],[Budget_Sales]]&gt;0,
(Table1[[#This Row],[Actual_Sales]]-Table1[[#This Row],[Budget_Sales]])/Table1[[#This Row],[Budget_Sales]],
(Table1[[#This Row],[Actual_Sales]]-Table1[[#This Row],[Budget_Sales]])/ABS(Table1[[#This Row],[Budget_Sales]])
)
)</f>
        <v>0.22</v>
      </c>
      <c r="I2004" s="5" t="str">
        <f>IF(Table1[[#This Row],[Sales_Var]]&gt;=0,"Above Budget","Below Budget")</f>
        <v>Above Budget</v>
      </c>
      <c r="J2004">
        <f>Table1[[#This Row],[Actual_Sales]]-(Table1[[#This Row],[COGS]]+Table1[[#This Row],[Expenses]])</f>
        <v>19</v>
      </c>
      <c r="K2004">
        <v>30</v>
      </c>
      <c r="L2004">
        <f>Table1[[#This Row],[Actual_Profit]]-Table1[[#This Row],[Budget_Profit]]</f>
        <v>-11</v>
      </c>
      <c r="M2004" s="5">
        <f>IF(
Table1[[#This Row],[Budget_Profit]]=0,
"",
IF(
Table1[[#This Row],[Budget_Profit]]&gt;0,
(Table1[[#This Row],[Actual_Profit]]-Table1[[#This Row],[Budget_Profit]])/Table1[[#This Row],[Budget_Profit]],
(Table1[[#This Row],[Actual_Profit]]-Table1[[#This Row],[Budget_Profit]])/ABS(Table1[[#This Row],[Budget_Profit]])
)
)</f>
        <v>-0.36666666666666664</v>
      </c>
      <c r="N2004" s="5" t="str">
        <f>IF(Table1[[#This Row],[Profit_Var]]&gt;=0, "Above Budget", "Below Budget")</f>
        <v>Below Budget</v>
      </c>
      <c r="O2004">
        <v>25</v>
      </c>
      <c r="P2004">
        <v>20</v>
      </c>
      <c r="Q2004">
        <f>Table1[[#This Row],[COGS]]-Table1[[#This Row],[Budget_COGS]]</f>
        <v>5</v>
      </c>
      <c r="R2004" s="5">
        <f>IF(
Table1[[#This Row],[Budget_COGS]]=0,
"",
IF(
Table1[[#This Row],[Budget_COGS]]&gt;0,
(Table1[[#This Row],[Budget_COGS]]-Table1[[#This Row],[COGS]]) / Table1[[#This Row],[Budget_COGS]],
(Table1[[#This Row],[Budget_COGS]]-Table1[[#This Row],[COGS]]) / ABS(Table1[[#This Row],[Budget_COGS]])
)
)</f>
        <v>-0.25</v>
      </c>
      <c r="S2004" s="5" t="str">
        <f>IF(Table1[[#This Row],[COGS _Var]]&gt;=0, "Above Budget", "Below Budget")</f>
        <v>Above Budget</v>
      </c>
      <c r="T2004">
        <f>Table1[[#This Row],[Actual_Sales]]-Table1[[#This Row],[COGS]]</f>
        <v>36</v>
      </c>
      <c r="U2004">
        <v>30</v>
      </c>
      <c r="V2004">
        <f>Table1[[#This Row],[Gross_Margin]]-Table1[[#This Row],[Budget_Margin]]</f>
        <v>6</v>
      </c>
      <c r="W2004" s="5">
        <f>IF(
Table1[[#This Row],[Budget_Margin]]=0,
"",
IF(
Table1[[#This Row],[Budget_Margin]]&gt;0,
(Table1[[#This Row],[Gross_Margin]]-Table1[[#This Row],[Budget_Margin]]) / Table1[[#This Row],[Budget_Margin]],
(Table1[[#This Row],[Gross_Margin]]-Table1[[#This Row],[Budget_Margin]]) / ABS(Table1[[#This Row],[Budget_Margin]])
)
)</f>
        <v>0.2</v>
      </c>
      <c r="X2004" s="5" t="str">
        <f>IF(Table1[[#This Row],[Margin_Var]]&gt;=0, "Above Budget", "Below Budget")</f>
        <v>Above Budget</v>
      </c>
      <c r="Y2004" s="5">
        <f>IFERROR(Table1[[#This Row],[Gross_Margin]]/Table1[[#This Row],[Actual_Sales]],0)</f>
        <v>0.5901639344262295</v>
      </c>
      <c r="Z2004" s="5">
        <f>Table1[[#This Row],[Actual_Profit]]/Table1[[#This Row],[Actual_Sales]]</f>
        <v>0.31147540983606559</v>
      </c>
      <c r="AA2004">
        <v>17</v>
      </c>
      <c r="AB2004" s="5">
        <f>IFERROR(Table1[[#This Row],[Expenses]]/Table1[[#This Row],[Actual_Sales]],0)</f>
        <v>0.27868852459016391</v>
      </c>
      <c r="AC2004">
        <v>7</v>
      </c>
      <c r="AD2004">
        <v>826</v>
      </c>
      <c r="AE2004" s="5">
        <f>IFERROR(Table1[[#This Row],[Inventory]]/Table1[[#This Row],[Actual_Sales]],0)</f>
        <v>13.540983606557377</v>
      </c>
    </row>
    <row r="2005" spans="1:31" x14ac:dyDescent="0.25">
      <c r="A2005">
        <v>2054</v>
      </c>
      <c r="B2005">
        <v>641</v>
      </c>
      <c r="C2005">
        <v>11</v>
      </c>
      <c r="D2005" s="2">
        <v>40513</v>
      </c>
      <c r="E2005">
        <v>501</v>
      </c>
      <c r="F2005">
        <v>410</v>
      </c>
      <c r="G2005">
        <f>Table1[[#This Row],[Actual_Sales]]-Table1[[#This Row],[Budget_Sales]]</f>
        <v>91</v>
      </c>
      <c r="H2005" s="5">
        <f>IF(
Table1[[#This Row],[Budget_Sales]]=0,
"",
IF(
Table1[[#This Row],[Budget_Sales]]&gt;0,
(Table1[[#This Row],[Actual_Sales]]-Table1[[#This Row],[Budget_Sales]])/Table1[[#This Row],[Budget_Sales]],
(Table1[[#This Row],[Actual_Sales]]-Table1[[#This Row],[Budget_Sales]])/ABS(Table1[[#This Row],[Budget_Sales]])
)
)</f>
        <v>0.22195121951219512</v>
      </c>
      <c r="I2005" s="5" t="str">
        <f>IF(Table1[[#This Row],[Sales_Var]]&gt;=0,"Above Budget","Below Budget")</f>
        <v>Above Budget</v>
      </c>
      <c r="J2005">
        <f>Table1[[#This Row],[Actual_Sales]]-(Table1[[#This Row],[COGS]]+Table1[[#This Row],[Expenses]])</f>
        <v>156</v>
      </c>
      <c r="K2005">
        <v>120</v>
      </c>
      <c r="L2005">
        <f>Table1[[#This Row],[Actual_Profit]]-Table1[[#This Row],[Budget_Profit]]</f>
        <v>36</v>
      </c>
      <c r="M2005" s="5">
        <f>IF(
Table1[[#This Row],[Budget_Profit]]=0,
"",
IF(
Table1[[#This Row],[Budget_Profit]]&gt;0,
(Table1[[#This Row],[Actual_Profit]]-Table1[[#This Row],[Budget_Profit]])/Table1[[#This Row],[Budget_Profit]],
(Table1[[#This Row],[Actual_Profit]]-Table1[[#This Row],[Budget_Profit]])/ABS(Table1[[#This Row],[Budget_Profit]])
)
)</f>
        <v>0.3</v>
      </c>
      <c r="N2005" s="5" t="str">
        <f>IF(Table1[[#This Row],[Profit_Var]]&gt;=0, "Above Budget", "Below Budget")</f>
        <v>Above Budget</v>
      </c>
      <c r="O2005">
        <v>250</v>
      </c>
      <c r="P2005">
        <v>210</v>
      </c>
      <c r="Q2005">
        <f>Table1[[#This Row],[COGS]]-Table1[[#This Row],[Budget_COGS]]</f>
        <v>40</v>
      </c>
      <c r="R2005" s="5">
        <f>IF(
Table1[[#This Row],[Budget_COGS]]=0,
"",
IF(
Table1[[#This Row],[Budget_COGS]]&gt;0,
(Table1[[#This Row],[Budget_COGS]]-Table1[[#This Row],[COGS]]) / Table1[[#This Row],[Budget_COGS]],
(Table1[[#This Row],[Budget_COGS]]-Table1[[#This Row],[COGS]]) / ABS(Table1[[#This Row],[Budget_COGS]])
)
)</f>
        <v>-0.19047619047619047</v>
      </c>
      <c r="S2005" s="5" t="str">
        <f>IF(Table1[[#This Row],[COGS _Var]]&gt;=0, "Above Budget", "Below Budget")</f>
        <v>Above Budget</v>
      </c>
      <c r="T2005">
        <f>Table1[[#This Row],[Actual_Sales]]-Table1[[#This Row],[COGS]]</f>
        <v>251</v>
      </c>
      <c r="U2005">
        <v>200</v>
      </c>
      <c r="V2005">
        <f>Table1[[#This Row],[Gross_Margin]]-Table1[[#This Row],[Budget_Margin]]</f>
        <v>51</v>
      </c>
      <c r="W2005" s="5">
        <f>IF(
Table1[[#This Row],[Budget_Margin]]=0,
"",
IF(
Table1[[#This Row],[Budget_Margin]]&gt;0,
(Table1[[#This Row],[Gross_Margin]]-Table1[[#This Row],[Budget_Margin]]) / Table1[[#This Row],[Budget_Margin]],
(Table1[[#This Row],[Gross_Margin]]-Table1[[#This Row],[Budget_Margin]]) / ABS(Table1[[#This Row],[Budget_Margin]])
)
)</f>
        <v>0.255</v>
      </c>
      <c r="X2005" s="5" t="str">
        <f>IF(Table1[[#This Row],[Margin_Var]]&gt;=0, "Above Budget", "Below Budget")</f>
        <v>Above Budget</v>
      </c>
      <c r="Y2005" s="5">
        <f>IFERROR(Table1[[#This Row],[Gross_Margin]]/Table1[[#This Row],[Actual_Sales]],0)</f>
        <v>0.50099800399201599</v>
      </c>
      <c r="Z2005" s="5">
        <f>Table1[[#This Row],[Actual_Profit]]/Table1[[#This Row],[Actual_Sales]]</f>
        <v>0.31137724550898205</v>
      </c>
      <c r="AA2005">
        <v>95</v>
      </c>
      <c r="AB2005" s="5">
        <f>IFERROR(Table1[[#This Row],[Expenses]]/Table1[[#This Row],[Actual_Sales]],0)</f>
        <v>0.18962075848303392</v>
      </c>
      <c r="AC2005">
        <v>70</v>
      </c>
      <c r="AD2005">
        <v>1820</v>
      </c>
      <c r="AE2005" s="5">
        <f>IFERROR(Table1[[#This Row],[Inventory]]/Table1[[#This Row],[Actual_Sales]],0)</f>
        <v>3.6327345309381238</v>
      </c>
    </row>
    <row r="2006" spans="1:31" x14ac:dyDescent="0.25">
      <c r="A2006">
        <v>573</v>
      </c>
      <c r="B2006">
        <v>405</v>
      </c>
      <c r="C2006">
        <v>2</v>
      </c>
      <c r="D2006" s="2">
        <v>40269</v>
      </c>
      <c r="E2006">
        <v>106</v>
      </c>
      <c r="F2006">
        <v>130</v>
      </c>
      <c r="G2006">
        <f>Table1[[#This Row],[Actual_Sales]]-Table1[[#This Row],[Budget_Sales]]</f>
        <v>-24</v>
      </c>
      <c r="H2006" s="5">
        <f>IF(
Table1[[#This Row],[Budget_Sales]]=0,
"",
IF(
Table1[[#This Row],[Budget_Sales]]&gt;0,
(Table1[[#This Row],[Actual_Sales]]-Table1[[#This Row],[Budget_Sales]])/Table1[[#This Row],[Budget_Sales]],
(Table1[[#This Row],[Actual_Sales]]-Table1[[#This Row],[Budget_Sales]])/ABS(Table1[[#This Row],[Budget_Sales]])
)
)</f>
        <v>-0.18461538461538463</v>
      </c>
      <c r="I2006" s="5" t="str">
        <f>IF(Table1[[#This Row],[Sales_Var]]&gt;=0,"Above Budget","Below Budget")</f>
        <v>Below Budget</v>
      </c>
      <c r="J2006">
        <f>Table1[[#This Row],[Actual_Sales]]-(Table1[[#This Row],[COGS]]+Table1[[#This Row],[Expenses]])</f>
        <v>33</v>
      </c>
      <c r="K2006">
        <v>60</v>
      </c>
      <c r="L2006">
        <f>Table1[[#This Row],[Actual_Profit]]-Table1[[#This Row],[Budget_Profit]]</f>
        <v>-27</v>
      </c>
      <c r="M2006" s="5">
        <f>IF(
Table1[[#This Row],[Budget_Profit]]=0,
"",
IF(
Table1[[#This Row],[Budget_Profit]]&gt;0,
(Table1[[#This Row],[Actual_Profit]]-Table1[[#This Row],[Budget_Profit]])/Table1[[#This Row],[Budget_Profit]],
(Table1[[#This Row],[Actual_Profit]]-Table1[[#This Row],[Budget_Profit]])/ABS(Table1[[#This Row],[Budget_Profit]])
)
)</f>
        <v>-0.45</v>
      </c>
      <c r="N2006" s="5" t="str">
        <f>IF(Table1[[#This Row],[Profit_Var]]&gt;=0, "Above Budget", "Below Budget")</f>
        <v>Below Budget</v>
      </c>
      <c r="O2006">
        <v>46</v>
      </c>
      <c r="P2006">
        <v>50</v>
      </c>
      <c r="Q2006">
        <f>Table1[[#This Row],[COGS]]-Table1[[#This Row],[Budget_COGS]]</f>
        <v>-4</v>
      </c>
      <c r="R2006" s="5">
        <f>IF(
Table1[[#This Row],[Budget_COGS]]=0,
"",
IF(
Table1[[#This Row],[Budget_COGS]]&gt;0,
(Table1[[#This Row],[Budget_COGS]]-Table1[[#This Row],[COGS]]) / Table1[[#This Row],[Budget_COGS]],
(Table1[[#This Row],[Budget_COGS]]-Table1[[#This Row],[COGS]]) / ABS(Table1[[#This Row],[Budget_COGS]])
)
)</f>
        <v>0.08</v>
      </c>
      <c r="S2006" s="5" t="str">
        <f>IF(Table1[[#This Row],[COGS _Var]]&gt;=0, "Above Budget", "Below Budget")</f>
        <v>Below Budget</v>
      </c>
      <c r="T2006">
        <f>Table1[[#This Row],[Actual_Sales]]-Table1[[#This Row],[COGS]]</f>
        <v>60</v>
      </c>
      <c r="U2006">
        <v>80</v>
      </c>
      <c r="V2006">
        <f>Table1[[#This Row],[Gross_Margin]]-Table1[[#This Row],[Budget_Margin]]</f>
        <v>-20</v>
      </c>
      <c r="W2006" s="5">
        <f>IF(
Table1[[#This Row],[Budget_Margin]]=0,
"",
IF(
Table1[[#This Row],[Budget_Margin]]&gt;0,
(Table1[[#This Row],[Gross_Margin]]-Table1[[#This Row],[Budget_Margin]]) / Table1[[#This Row],[Budget_Margin]],
(Table1[[#This Row],[Gross_Margin]]-Table1[[#This Row],[Budget_Margin]]) / ABS(Table1[[#This Row],[Budget_Margin]])
)
)</f>
        <v>-0.25</v>
      </c>
      <c r="X2006" s="5" t="str">
        <f>IF(Table1[[#This Row],[Margin_Var]]&gt;=0, "Above Budget", "Below Budget")</f>
        <v>Below Budget</v>
      </c>
      <c r="Y2006" s="5">
        <f>IFERROR(Table1[[#This Row],[Gross_Margin]]/Table1[[#This Row],[Actual_Sales]],0)</f>
        <v>0.56603773584905659</v>
      </c>
      <c r="Z2006" s="5">
        <f>Table1[[#This Row],[Actual_Profit]]/Table1[[#This Row],[Actual_Sales]]</f>
        <v>0.31132075471698112</v>
      </c>
      <c r="AA2006">
        <v>27</v>
      </c>
      <c r="AB2006" s="5">
        <f>IFERROR(Table1[[#This Row],[Expenses]]/Table1[[#This Row],[Actual_Sales]],0)</f>
        <v>0.25471698113207547</v>
      </c>
      <c r="AC2006">
        <v>15</v>
      </c>
      <c r="AD2006">
        <v>608</v>
      </c>
      <c r="AE2006" s="5">
        <f>IFERROR(Table1[[#This Row],[Inventory]]/Table1[[#This Row],[Actual_Sales]],0)</f>
        <v>5.7358490566037732</v>
      </c>
    </row>
    <row r="2007" spans="1:31" x14ac:dyDescent="0.25">
      <c r="A2007">
        <v>1434</v>
      </c>
      <c r="B2007">
        <v>312</v>
      </c>
      <c r="C2007">
        <v>6</v>
      </c>
      <c r="D2007" s="2">
        <v>40422</v>
      </c>
      <c r="E2007">
        <v>498</v>
      </c>
      <c r="F2007">
        <v>580</v>
      </c>
      <c r="G2007">
        <f>Table1[[#This Row],[Actual_Sales]]-Table1[[#This Row],[Budget_Sales]]</f>
        <v>-82</v>
      </c>
      <c r="H2007" s="5">
        <f>IF(
Table1[[#This Row],[Budget_Sales]]=0,
"",
IF(
Table1[[#This Row],[Budget_Sales]]&gt;0,
(Table1[[#This Row],[Actual_Sales]]-Table1[[#This Row],[Budget_Sales]])/Table1[[#This Row],[Budget_Sales]],
(Table1[[#This Row],[Actual_Sales]]-Table1[[#This Row],[Budget_Sales]])/ABS(Table1[[#This Row],[Budget_Sales]])
)
)</f>
        <v>-0.14137931034482759</v>
      </c>
      <c r="I2007" s="5" t="str">
        <f>IF(Table1[[#This Row],[Sales_Var]]&gt;=0,"Above Budget","Below Budget")</f>
        <v>Below Budget</v>
      </c>
      <c r="J2007">
        <f>Table1[[#This Row],[Actual_Sales]]-(Table1[[#This Row],[COGS]]+Table1[[#This Row],[Expenses]])</f>
        <v>155</v>
      </c>
      <c r="K2007">
        <v>210</v>
      </c>
      <c r="L2007">
        <f>Table1[[#This Row],[Actual_Profit]]-Table1[[#This Row],[Budget_Profit]]</f>
        <v>-55</v>
      </c>
      <c r="M2007" s="5">
        <f>IF(
Table1[[#This Row],[Budget_Profit]]=0,
"",
IF(
Table1[[#This Row],[Budget_Profit]]&gt;0,
(Table1[[#This Row],[Actual_Profit]]-Table1[[#This Row],[Budget_Profit]])/Table1[[#This Row],[Budget_Profit]],
(Table1[[#This Row],[Actual_Profit]]-Table1[[#This Row],[Budget_Profit]])/ABS(Table1[[#This Row],[Budget_Profit]])
)
)</f>
        <v>-0.26190476190476192</v>
      </c>
      <c r="N2007" s="5" t="str">
        <f>IF(Table1[[#This Row],[Profit_Var]]&gt;=0, "Above Budget", "Below Budget")</f>
        <v>Below Budget</v>
      </c>
      <c r="O2007">
        <v>249</v>
      </c>
      <c r="P2007">
        <v>280</v>
      </c>
      <c r="Q2007">
        <f>Table1[[#This Row],[COGS]]-Table1[[#This Row],[Budget_COGS]]</f>
        <v>-31</v>
      </c>
      <c r="R2007" s="5">
        <f>IF(
Table1[[#This Row],[Budget_COGS]]=0,
"",
IF(
Table1[[#This Row],[Budget_COGS]]&gt;0,
(Table1[[#This Row],[Budget_COGS]]-Table1[[#This Row],[COGS]]) / Table1[[#This Row],[Budget_COGS]],
(Table1[[#This Row],[Budget_COGS]]-Table1[[#This Row],[COGS]]) / ABS(Table1[[#This Row],[Budget_COGS]])
)
)</f>
        <v>0.11071428571428571</v>
      </c>
      <c r="S2007" s="5" t="str">
        <f>IF(Table1[[#This Row],[COGS _Var]]&gt;=0, "Above Budget", "Below Budget")</f>
        <v>Below Budget</v>
      </c>
      <c r="T2007">
        <f>Table1[[#This Row],[Actual_Sales]]-Table1[[#This Row],[COGS]]</f>
        <v>249</v>
      </c>
      <c r="U2007">
        <v>300</v>
      </c>
      <c r="V2007">
        <f>Table1[[#This Row],[Gross_Margin]]-Table1[[#This Row],[Budget_Margin]]</f>
        <v>-51</v>
      </c>
      <c r="W2007" s="5">
        <f>IF(
Table1[[#This Row],[Budget_Margin]]=0,
"",
IF(
Table1[[#This Row],[Budget_Margin]]&gt;0,
(Table1[[#This Row],[Gross_Margin]]-Table1[[#This Row],[Budget_Margin]]) / Table1[[#This Row],[Budget_Margin]],
(Table1[[#This Row],[Gross_Margin]]-Table1[[#This Row],[Budget_Margin]]) / ABS(Table1[[#This Row],[Budget_Margin]])
)
)</f>
        <v>-0.17</v>
      </c>
      <c r="X2007" s="5" t="str">
        <f>IF(Table1[[#This Row],[Margin_Var]]&gt;=0, "Above Budget", "Below Budget")</f>
        <v>Below Budget</v>
      </c>
      <c r="Y2007" s="5">
        <f>IFERROR(Table1[[#This Row],[Gross_Margin]]/Table1[[#This Row],[Actual_Sales]],0)</f>
        <v>0.5</v>
      </c>
      <c r="Z2007" s="5">
        <f>Table1[[#This Row],[Actual_Profit]]/Table1[[#This Row],[Actual_Sales]]</f>
        <v>0.3112449799196787</v>
      </c>
      <c r="AA2007">
        <v>94</v>
      </c>
      <c r="AB2007" s="5">
        <f>IFERROR(Table1[[#This Row],[Expenses]]/Table1[[#This Row],[Actual_Sales]],0)</f>
        <v>0.18875502008032127</v>
      </c>
      <c r="AC2007">
        <v>69</v>
      </c>
      <c r="AD2007">
        <v>1775</v>
      </c>
      <c r="AE2007" s="5">
        <f>IFERROR(Table1[[#This Row],[Inventory]]/Table1[[#This Row],[Actual_Sales]],0)</f>
        <v>3.5642570281124497</v>
      </c>
    </row>
    <row r="2008" spans="1:31" x14ac:dyDescent="0.25">
      <c r="A2008">
        <v>1524</v>
      </c>
      <c r="B2008">
        <v>641</v>
      </c>
      <c r="C2008">
        <v>11</v>
      </c>
      <c r="D2008" s="2">
        <v>40422</v>
      </c>
      <c r="E2008">
        <v>498</v>
      </c>
      <c r="F2008">
        <v>430</v>
      </c>
      <c r="G2008">
        <f>Table1[[#This Row],[Actual_Sales]]-Table1[[#This Row],[Budget_Sales]]</f>
        <v>68</v>
      </c>
      <c r="H2008" s="5">
        <f>IF(
Table1[[#This Row],[Budget_Sales]]=0,
"",
IF(
Table1[[#This Row],[Budget_Sales]]&gt;0,
(Table1[[#This Row],[Actual_Sales]]-Table1[[#This Row],[Budget_Sales]])/Table1[[#This Row],[Budget_Sales]],
(Table1[[#This Row],[Actual_Sales]]-Table1[[#This Row],[Budget_Sales]])/ABS(Table1[[#This Row],[Budget_Sales]])
)
)</f>
        <v>0.15813953488372093</v>
      </c>
      <c r="I2008" s="5" t="str">
        <f>IF(Table1[[#This Row],[Sales_Var]]&gt;=0,"Above Budget","Below Budget")</f>
        <v>Above Budget</v>
      </c>
      <c r="J2008">
        <f>Table1[[#This Row],[Actual_Sales]]-(Table1[[#This Row],[COGS]]+Table1[[#This Row],[Expenses]])</f>
        <v>155</v>
      </c>
      <c r="K2008">
        <v>140</v>
      </c>
      <c r="L2008">
        <f>Table1[[#This Row],[Actual_Profit]]-Table1[[#This Row],[Budget_Profit]]</f>
        <v>15</v>
      </c>
      <c r="M2008" s="5">
        <f>IF(
Table1[[#This Row],[Budget_Profit]]=0,
"",
IF(
Table1[[#This Row],[Budget_Profit]]&gt;0,
(Table1[[#This Row],[Actual_Profit]]-Table1[[#This Row],[Budget_Profit]])/Table1[[#This Row],[Budget_Profit]],
(Table1[[#This Row],[Actual_Profit]]-Table1[[#This Row],[Budget_Profit]])/ABS(Table1[[#This Row],[Budget_Profit]])
)
)</f>
        <v>0.10714285714285714</v>
      </c>
      <c r="N2008" s="5" t="str">
        <f>IF(Table1[[#This Row],[Profit_Var]]&gt;=0, "Above Budget", "Below Budget")</f>
        <v>Above Budget</v>
      </c>
      <c r="O2008">
        <v>249</v>
      </c>
      <c r="P2008">
        <v>210</v>
      </c>
      <c r="Q2008">
        <f>Table1[[#This Row],[COGS]]-Table1[[#This Row],[Budget_COGS]]</f>
        <v>39</v>
      </c>
      <c r="R2008" s="5">
        <f>IF(
Table1[[#This Row],[Budget_COGS]]=0,
"",
IF(
Table1[[#This Row],[Budget_COGS]]&gt;0,
(Table1[[#This Row],[Budget_COGS]]-Table1[[#This Row],[COGS]]) / Table1[[#This Row],[Budget_COGS]],
(Table1[[#This Row],[Budget_COGS]]-Table1[[#This Row],[COGS]]) / ABS(Table1[[#This Row],[Budget_COGS]])
)
)</f>
        <v>-0.18571428571428572</v>
      </c>
      <c r="S2008" s="5" t="str">
        <f>IF(Table1[[#This Row],[COGS _Var]]&gt;=0, "Above Budget", "Below Budget")</f>
        <v>Above Budget</v>
      </c>
      <c r="T2008">
        <f>Table1[[#This Row],[Actual_Sales]]-Table1[[#This Row],[COGS]]</f>
        <v>249</v>
      </c>
      <c r="U2008">
        <v>220</v>
      </c>
      <c r="V2008">
        <f>Table1[[#This Row],[Gross_Margin]]-Table1[[#This Row],[Budget_Margin]]</f>
        <v>29</v>
      </c>
      <c r="W2008" s="5">
        <f>IF(
Table1[[#This Row],[Budget_Margin]]=0,
"",
IF(
Table1[[#This Row],[Budget_Margin]]&gt;0,
(Table1[[#This Row],[Gross_Margin]]-Table1[[#This Row],[Budget_Margin]]) / Table1[[#This Row],[Budget_Margin]],
(Table1[[#This Row],[Gross_Margin]]-Table1[[#This Row],[Budget_Margin]]) / ABS(Table1[[#This Row],[Budget_Margin]])
)
)</f>
        <v>0.13181818181818181</v>
      </c>
      <c r="X2008" s="5" t="str">
        <f>IF(Table1[[#This Row],[Margin_Var]]&gt;=0, "Above Budget", "Below Budget")</f>
        <v>Above Budget</v>
      </c>
      <c r="Y2008" s="5">
        <f>IFERROR(Table1[[#This Row],[Gross_Margin]]/Table1[[#This Row],[Actual_Sales]],0)</f>
        <v>0.5</v>
      </c>
      <c r="Z2008" s="5">
        <f>Table1[[#This Row],[Actual_Profit]]/Table1[[#This Row],[Actual_Sales]]</f>
        <v>0.3112449799196787</v>
      </c>
      <c r="AA2008">
        <v>94</v>
      </c>
      <c r="AB2008" s="5">
        <f>IFERROR(Table1[[#This Row],[Expenses]]/Table1[[#This Row],[Actual_Sales]],0)</f>
        <v>0.18875502008032127</v>
      </c>
      <c r="AC2008">
        <v>69</v>
      </c>
      <c r="AD2008">
        <v>1775</v>
      </c>
      <c r="AE2008" s="5">
        <f>IFERROR(Table1[[#This Row],[Inventory]]/Table1[[#This Row],[Actual_Sales]],0)</f>
        <v>3.5642570281124497</v>
      </c>
    </row>
    <row r="2009" spans="1:31" x14ac:dyDescent="0.25">
      <c r="A2009">
        <v>2341</v>
      </c>
      <c r="B2009">
        <v>425</v>
      </c>
      <c r="C2009">
        <v>6</v>
      </c>
      <c r="D2009" s="2">
        <v>40575</v>
      </c>
      <c r="E2009">
        <v>164</v>
      </c>
      <c r="F2009">
        <v>140</v>
      </c>
      <c r="G2009">
        <f>Table1[[#This Row],[Actual_Sales]]-Table1[[#This Row],[Budget_Sales]]</f>
        <v>24</v>
      </c>
      <c r="H2009" s="5">
        <f>IF(
Table1[[#This Row],[Budget_Sales]]=0,
"",
IF(
Table1[[#This Row],[Budget_Sales]]&gt;0,
(Table1[[#This Row],[Actual_Sales]]-Table1[[#This Row],[Budget_Sales]])/Table1[[#This Row],[Budget_Sales]],
(Table1[[#This Row],[Actual_Sales]]-Table1[[#This Row],[Budget_Sales]])/ABS(Table1[[#This Row],[Budget_Sales]])
)
)</f>
        <v>0.17142857142857143</v>
      </c>
      <c r="I2009" s="5" t="str">
        <f>IF(Table1[[#This Row],[Sales_Var]]&gt;=0,"Above Budget","Below Budget")</f>
        <v>Above Budget</v>
      </c>
      <c r="J2009">
        <f>Table1[[#This Row],[Actual_Sales]]-(Table1[[#This Row],[COGS]]+Table1[[#This Row],[Expenses]])</f>
        <v>51</v>
      </c>
      <c r="K2009">
        <v>60</v>
      </c>
      <c r="L2009">
        <f>Table1[[#This Row],[Actual_Profit]]-Table1[[#This Row],[Budget_Profit]]</f>
        <v>-9</v>
      </c>
      <c r="M2009" s="5">
        <f>IF(
Table1[[#This Row],[Budget_Profit]]=0,
"",
IF(
Table1[[#This Row],[Budget_Profit]]&gt;0,
(Table1[[#This Row],[Actual_Profit]]-Table1[[#This Row],[Budget_Profit]])/Table1[[#This Row],[Budget_Profit]],
(Table1[[#This Row],[Actual_Profit]]-Table1[[#This Row],[Budget_Profit]])/ABS(Table1[[#This Row],[Budget_Profit]])
)
)</f>
        <v>-0.15</v>
      </c>
      <c r="N2009" s="5" t="str">
        <f>IF(Table1[[#This Row],[Profit_Var]]&gt;=0, "Above Budget", "Below Budget")</f>
        <v>Below Budget</v>
      </c>
      <c r="O2009">
        <v>70</v>
      </c>
      <c r="P2009">
        <v>60</v>
      </c>
      <c r="Q2009">
        <f>Table1[[#This Row],[COGS]]-Table1[[#This Row],[Budget_COGS]]</f>
        <v>10</v>
      </c>
      <c r="R2009" s="5">
        <f>IF(
Table1[[#This Row],[Budget_COGS]]=0,
"",
IF(
Table1[[#This Row],[Budget_COGS]]&gt;0,
(Table1[[#This Row],[Budget_COGS]]-Table1[[#This Row],[COGS]]) / Table1[[#This Row],[Budget_COGS]],
(Table1[[#This Row],[Budget_COGS]]-Table1[[#This Row],[COGS]]) / ABS(Table1[[#This Row],[Budget_COGS]])
)
)</f>
        <v>-0.16666666666666666</v>
      </c>
      <c r="S2009" s="5" t="str">
        <f>IF(Table1[[#This Row],[COGS _Var]]&gt;=0, "Above Budget", "Below Budget")</f>
        <v>Above Budget</v>
      </c>
      <c r="T2009">
        <f>Table1[[#This Row],[Actual_Sales]]-Table1[[#This Row],[COGS]]</f>
        <v>94</v>
      </c>
      <c r="U2009">
        <v>80</v>
      </c>
      <c r="V2009">
        <f>Table1[[#This Row],[Gross_Margin]]-Table1[[#This Row],[Budget_Margin]]</f>
        <v>14</v>
      </c>
      <c r="W2009" s="5">
        <f>IF(
Table1[[#This Row],[Budget_Margin]]=0,
"",
IF(
Table1[[#This Row],[Budget_Margin]]&gt;0,
(Table1[[#This Row],[Gross_Margin]]-Table1[[#This Row],[Budget_Margin]]) / Table1[[#This Row],[Budget_Margin]],
(Table1[[#This Row],[Gross_Margin]]-Table1[[#This Row],[Budget_Margin]]) / ABS(Table1[[#This Row],[Budget_Margin]])
)
)</f>
        <v>0.17499999999999999</v>
      </c>
      <c r="X2009" s="5" t="str">
        <f>IF(Table1[[#This Row],[Margin_Var]]&gt;=0, "Above Budget", "Below Budget")</f>
        <v>Above Budget</v>
      </c>
      <c r="Y2009" s="5">
        <f>IFERROR(Table1[[#This Row],[Gross_Margin]]/Table1[[#This Row],[Actual_Sales]],0)</f>
        <v>0.57317073170731703</v>
      </c>
      <c r="Z2009" s="5">
        <f>Table1[[#This Row],[Actual_Profit]]/Table1[[#This Row],[Actual_Sales]]</f>
        <v>0.31097560975609756</v>
      </c>
      <c r="AA2009">
        <v>43</v>
      </c>
      <c r="AB2009" s="5">
        <f>IFERROR(Table1[[#This Row],[Expenses]]/Table1[[#This Row],[Actual_Sales]],0)</f>
        <v>0.26219512195121952</v>
      </c>
      <c r="AC2009">
        <v>21</v>
      </c>
      <c r="AD2009">
        <v>957</v>
      </c>
      <c r="AE2009" s="5">
        <f>IFERROR(Table1[[#This Row],[Inventory]]/Table1[[#This Row],[Actual_Sales]],0)</f>
        <v>5.8353658536585362</v>
      </c>
    </row>
    <row r="2010" spans="1:31" x14ac:dyDescent="0.25">
      <c r="A2010">
        <v>678</v>
      </c>
      <c r="B2010">
        <v>801</v>
      </c>
      <c r="C2010">
        <v>5</v>
      </c>
      <c r="D2010" s="2">
        <v>40269</v>
      </c>
      <c r="E2010">
        <v>119</v>
      </c>
      <c r="F2010">
        <v>110</v>
      </c>
      <c r="G2010">
        <f>Table1[[#This Row],[Actual_Sales]]-Table1[[#This Row],[Budget_Sales]]</f>
        <v>9</v>
      </c>
      <c r="H2010" s="5">
        <f>IF(
Table1[[#This Row],[Budget_Sales]]=0,
"",
IF(
Table1[[#This Row],[Budget_Sales]]&gt;0,
(Table1[[#This Row],[Actual_Sales]]-Table1[[#This Row],[Budget_Sales]])/Table1[[#This Row],[Budget_Sales]],
(Table1[[#This Row],[Actual_Sales]]-Table1[[#This Row],[Budget_Sales]])/ABS(Table1[[#This Row],[Budget_Sales]])
)
)</f>
        <v>8.1818181818181818E-2</v>
      </c>
      <c r="I2010" s="5" t="str">
        <f>IF(Table1[[#This Row],[Sales_Var]]&gt;=0,"Above Budget","Below Budget")</f>
        <v>Above Budget</v>
      </c>
      <c r="J2010">
        <f>Table1[[#This Row],[Actual_Sales]]-(Table1[[#This Row],[COGS]]+Table1[[#This Row],[Expenses]])</f>
        <v>37</v>
      </c>
      <c r="K2010">
        <v>50</v>
      </c>
      <c r="L2010">
        <f>Table1[[#This Row],[Actual_Profit]]-Table1[[#This Row],[Budget_Profit]]</f>
        <v>-13</v>
      </c>
      <c r="M2010" s="5">
        <f>IF(
Table1[[#This Row],[Budget_Profit]]=0,
"",
IF(
Table1[[#This Row],[Budget_Profit]]&gt;0,
(Table1[[#This Row],[Actual_Profit]]-Table1[[#This Row],[Budget_Profit]])/Table1[[#This Row],[Budget_Profit]],
(Table1[[#This Row],[Actual_Profit]]-Table1[[#This Row],[Budget_Profit]])/ABS(Table1[[#This Row],[Budget_Profit]])
)
)</f>
        <v>-0.26</v>
      </c>
      <c r="N2010" s="5" t="str">
        <f>IF(Table1[[#This Row],[Profit_Var]]&gt;=0, "Above Budget", "Below Budget")</f>
        <v>Below Budget</v>
      </c>
      <c r="O2010">
        <v>52</v>
      </c>
      <c r="P2010">
        <v>40</v>
      </c>
      <c r="Q2010">
        <f>Table1[[#This Row],[COGS]]-Table1[[#This Row],[Budget_COGS]]</f>
        <v>12</v>
      </c>
      <c r="R2010" s="5">
        <f>IF(
Table1[[#This Row],[Budget_COGS]]=0,
"",
IF(
Table1[[#This Row],[Budget_COGS]]&gt;0,
(Table1[[#This Row],[Budget_COGS]]-Table1[[#This Row],[COGS]]) / Table1[[#This Row],[Budget_COGS]],
(Table1[[#This Row],[Budget_COGS]]-Table1[[#This Row],[COGS]]) / ABS(Table1[[#This Row],[Budget_COGS]])
)
)</f>
        <v>-0.3</v>
      </c>
      <c r="S2010" s="5" t="str">
        <f>IF(Table1[[#This Row],[COGS _Var]]&gt;=0, "Above Budget", "Below Budget")</f>
        <v>Above Budget</v>
      </c>
      <c r="T2010">
        <f>Table1[[#This Row],[Actual_Sales]]-Table1[[#This Row],[COGS]]</f>
        <v>67</v>
      </c>
      <c r="U2010">
        <v>70</v>
      </c>
      <c r="V2010">
        <f>Table1[[#This Row],[Gross_Margin]]-Table1[[#This Row],[Budget_Margin]]</f>
        <v>-3</v>
      </c>
      <c r="W2010" s="5">
        <f>IF(
Table1[[#This Row],[Budget_Margin]]=0,
"",
IF(
Table1[[#This Row],[Budget_Margin]]&gt;0,
(Table1[[#This Row],[Gross_Margin]]-Table1[[#This Row],[Budget_Margin]]) / Table1[[#This Row],[Budget_Margin]],
(Table1[[#This Row],[Gross_Margin]]-Table1[[#This Row],[Budget_Margin]]) / ABS(Table1[[#This Row],[Budget_Margin]])
)
)</f>
        <v>-4.2857142857142858E-2</v>
      </c>
      <c r="X2010" s="5" t="str">
        <f>IF(Table1[[#This Row],[Margin_Var]]&gt;=0, "Above Budget", "Below Budget")</f>
        <v>Below Budget</v>
      </c>
      <c r="Y2010" s="5">
        <f>IFERROR(Table1[[#This Row],[Gross_Margin]]/Table1[[#This Row],[Actual_Sales]],0)</f>
        <v>0.56302521008403361</v>
      </c>
      <c r="Z2010" s="5">
        <f>Table1[[#This Row],[Actual_Profit]]/Table1[[#This Row],[Actual_Sales]]</f>
        <v>0.31092436974789917</v>
      </c>
      <c r="AA2010">
        <v>30</v>
      </c>
      <c r="AB2010" s="5">
        <f>IFERROR(Table1[[#This Row],[Expenses]]/Table1[[#This Row],[Actual_Sales]],0)</f>
        <v>0.25210084033613445</v>
      </c>
      <c r="AC2010">
        <v>17</v>
      </c>
      <c r="AD2010">
        <v>605</v>
      </c>
      <c r="AE2010" s="5">
        <f>IFERROR(Table1[[#This Row],[Inventory]]/Table1[[#This Row],[Actual_Sales]],0)</f>
        <v>5.0840336134453779</v>
      </c>
    </row>
    <row r="2011" spans="1:31" x14ac:dyDescent="0.25">
      <c r="A2011">
        <v>319</v>
      </c>
      <c r="B2011">
        <v>831</v>
      </c>
      <c r="C2011">
        <v>4</v>
      </c>
      <c r="D2011" s="2">
        <v>40210</v>
      </c>
      <c r="E2011">
        <v>457</v>
      </c>
      <c r="F2011">
        <v>430</v>
      </c>
      <c r="G2011">
        <f>Table1[[#This Row],[Actual_Sales]]-Table1[[#This Row],[Budget_Sales]]</f>
        <v>27</v>
      </c>
      <c r="H2011" s="5">
        <f>IF(
Table1[[#This Row],[Budget_Sales]]=0,
"",
IF(
Table1[[#This Row],[Budget_Sales]]&gt;0,
(Table1[[#This Row],[Actual_Sales]]-Table1[[#This Row],[Budget_Sales]])/Table1[[#This Row],[Budget_Sales]],
(Table1[[#This Row],[Actual_Sales]]-Table1[[#This Row],[Budget_Sales]])/ABS(Table1[[#This Row],[Budget_Sales]])
)
)</f>
        <v>6.2790697674418611E-2</v>
      </c>
      <c r="I2011" s="5" t="str">
        <f>IF(Table1[[#This Row],[Sales_Var]]&gt;=0,"Above Budget","Below Budget")</f>
        <v>Above Budget</v>
      </c>
      <c r="J2011">
        <f>Table1[[#This Row],[Actual_Sales]]-(Table1[[#This Row],[COGS]]+Table1[[#This Row],[Expenses]])</f>
        <v>142</v>
      </c>
      <c r="K2011">
        <v>150</v>
      </c>
      <c r="L2011">
        <f>Table1[[#This Row],[Actual_Profit]]-Table1[[#This Row],[Budget_Profit]]</f>
        <v>-8</v>
      </c>
      <c r="M2011" s="5">
        <f>IF(
Table1[[#This Row],[Budget_Profit]]=0,
"",
IF(
Table1[[#This Row],[Budget_Profit]]&gt;0,
(Table1[[#This Row],[Actual_Profit]]-Table1[[#This Row],[Budget_Profit]])/Table1[[#This Row],[Budget_Profit]],
(Table1[[#This Row],[Actual_Profit]]-Table1[[#This Row],[Budget_Profit]])/ABS(Table1[[#This Row],[Budget_Profit]])
)
)</f>
        <v>-5.3333333333333337E-2</v>
      </c>
      <c r="N2011" s="5" t="str">
        <f>IF(Table1[[#This Row],[Profit_Var]]&gt;=0, "Above Budget", "Below Budget")</f>
        <v>Below Budget</v>
      </c>
      <c r="O2011">
        <v>228</v>
      </c>
      <c r="P2011">
        <v>210</v>
      </c>
      <c r="Q2011">
        <f>Table1[[#This Row],[COGS]]-Table1[[#This Row],[Budget_COGS]]</f>
        <v>18</v>
      </c>
      <c r="R2011" s="5">
        <f>IF(
Table1[[#This Row],[Budget_COGS]]=0,
"",
IF(
Table1[[#This Row],[Budget_COGS]]&gt;0,
(Table1[[#This Row],[Budget_COGS]]-Table1[[#This Row],[COGS]]) / Table1[[#This Row],[Budget_COGS]],
(Table1[[#This Row],[Budget_COGS]]-Table1[[#This Row],[COGS]]) / ABS(Table1[[#This Row],[Budget_COGS]])
)
)</f>
        <v>-8.5714285714285715E-2</v>
      </c>
      <c r="S2011" s="5" t="str">
        <f>IF(Table1[[#This Row],[COGS _Var]]&gt;=0, "Above Budget", "Below Budget")</f>
        <v>Above Budget</v>
      </c>
      <c r="T2011">
        <f>Table1[[#This Row],[Actual_Sales]]-Table1[[#This Row],[COGS]]</f>
        <v>229</v>
      </c>
      <c r="U2011">
        <v>220</v>
      </c>
      <c r="V2011">
        <f>Table1[[#This Row],[Gross_Margin]]-Table1[[#This Row],[Budget_Margin]]</f>
        <v>9</v>
      </c>
      <c r="W2011" s="5">
        <f>IF(
Table1[[#This Row],[Budget_Margin]]=0,
"",
IF(
Table1[[#This Row],[Budget_Margin]]&gt;0,
(Table1[[#This Row],[Gross_Margin]]-Table1[[#This Row],[Budget_Margin]]) / Table1[[#This Row],[Budget_Margin]],
(Table1[[#This Row],[Gross_Margin]]-Table1[[#This Row],[Budget_Margin]]) / ABS(Table1[[#This Row],[Budget_Margin]])
)
)</f>
        <v>4.0909090909090909E-2</v>
      </c>
      <c r="X2011" s="5" t="str">
        <f>IF(Table1[[#This Row],[Margin_Var]]&gt;=0, "Above Budget", "Below Budget")</f>
        <v>Above Budget</v>
      </c>
      <c r="Y2011" s="5">
        <f>IFERROR(Table1[[#This Row],[Gross_Margin]]/Table1[[#This Row],[Actual_Sales]],0)</f>
        <v>0.5010940919037199</v>
      </c>
      <c r="Z2011" s="5">
        <f>Table1[[#This Row],[Actual_Profit]]/Table1[[#This Row],[Actual_Sales]]</f>
        <v>0.31072210065645517</v>
      </c>
      <c r="AA2011">
        <v>87</v>
      </c>
      <c r="AB2011" s="5">
        <f>IFERROR(Table1[[#This Row],[Expenses]]/Table1[[#This Row],[Actual_Sales]],0)</f>
        <v>0.19037199124726478</v>
      </c>
      <c r="AC2011">
        <v>63</v>
      </c>
      <c r="AD2011">
        <v>1436</v>
      </c>
      <c r="AE2011" s="5">
        <f>IFERROR(Table1[[#This Row],[Inventory]]/Table1[[#This Row],[Actual_Sales]],0)</f>
        <v>3.1422319474835887</v>
      </c>
    </row>
    <row r="2012" spans="1:31" x14ac:dyDescent="0.25">
      <c r="A2012">
        <v>196</v>
      </c>
      <c r="B2012">
        <v>312</v>
      </c>
      <c r="C2012">
        <v>6</v>
      </c>
      <c r="D2012" s="2">
        <v>40210</v>
      </c>
      <c r="E2012">
        <v>457</v>
      </c>
      <c r="F2012">
        <v>530</v>
      </c>
      <c r="G2012">
        <f>Table1[[#This Row],[Actual_Sales]]-Table1[[#This Row],[Budget_Sales]]</f>
        <v>-73</v>
      </c>
      <c r="H2012" s="5">
        <f>IF(
Table1[[#This Row],[Budget_Sales]]=0,
"",
IF(
Table1[[#This Row],[Budget_Sales]]&gt;0,
(Table1[[#This Row],[Actual_Sales]]-Table1[[#This Row],[Budget_Sales]])/Table1[[#This Row],[Budget_Sales]],
(Table1[[#This Row],[Actual_Sales]]-Table1[[#This Row],[Budget_Sales]])/ABS(Table1[[#This Row],[Budget_Sales]])
)
)</f>
        <v>-0.13773584905660377</v>
      </c>
      <c r="I2012" s="5" t="str">
        <f>IF(Table1[[#This Row],[Sales_Var]]&gt;=0,"Above Budget","Below Budget")</f>
        <v>Below Budget</v>
      </c>
      <c r="J2012">
        <f>Table1[[#This Row],[Actual_Sales]]-(Table1[[#This Row],[COGS]]+Table1[[#This Row],[Expenses]])</f>
        <v>142</v>
      </c>
      <c r="K2012">
        <v>180</v>
      </c>
      <c r="L2012">
        <f>Table1[[#This Row],[Actual_Profit]]-Table1[[#This Row],[Budget_Profit]]</f>
        <v>-38</v>
      </c>
      <c r="M2012" s="5">
        <f>IF(
Table1[[#This Row],[Budget_Profit]]=0,
"",
IF(
Table1[[#This Row],[Budget_Profit]]&gt;0,
(Table1[[#This Row],[Actual_Profit]]-Table1[[#This Row],[Budget_Profit]])/Table1[[#This Row],[Budget_Profit]],
(Table1[[#This Row],[Actual_Profit]]-Table1[[#This Row],[Budget_Profit]])/ABS(Table1[[#This Row],[Budget_Profit]])
)
)</f>
        <v>-0.21111111111111111</v>
      </c>
      <c r="N2012" s="5" t="str">
        <f>IF(Table1[[#This Row],[Profit_Var]]&gt;=0, "Above Budget", "Below Budget")</f>
        <v>Below Budget</v>
      </c>
      <c r="O2012">
        <v>228</v>
      </c>
      <c r="P2012">
        <v>260</v>
      </c>
      <c r="Q2012">
        <f>Table1[[#This Row],[COGS]]-Table1[[#This Row],[Budget_COGS]]</f>
        <v>-32</v>
      </c>
      <c r="R2012" s="5">
        <f>IF(
Table1[[#This Row],[Budget_COGS]]=0,
"",
IF(
Table1[[#This Row],[Budget_COGS]]&gt;0,
(Table1[[#This Row],[Budget_COGS]]-Table1[[#This Row],[COGS]]) / Table1[[#This Row],[Budget_COGS]],
(Table1[[#This Row],[Budget_COGS]]-Table1[[#This Row],[COGS]]) / ABS(Table1[[#This Row],[Budget_COGS]])
)
)</f>
        <v>0.12307692307692308</v>
      </c>
      <c r="S2012" s="5" t="str">
        <f>IF(Table1[[#This Row],[COGS _Var]]&gt;=0, "Above Budget", "Below Budget")</f>
        <v>Below Budget</v>
      </c>
      <c r="T2012">
        <f>Table1[[#This Row],[Actual_Sales]]-Table1[[#This Row],[COGS]]</f>
        <v>229</v>
      </c>
      <c r="U2012">
        <v>270</v>
      </c>
      <c r="V2012">
        <f>Table1[[#This Row],[Gross_Margin]]-Table1[[#This Row],[Budget_Margin]]</f>
        <v>-41</v>
      </c>
      <c r="W2012" s="5">
        <f>IF(
Table1[[#This Row],[Budget_Margin]]=0,
"",
IF(
Table1[[#This Row],[Budget_Margin]]&gt;0,
(Table1[[#This Row],[Gross_Margin]]-Table1[[#This Row],[Budget_Margin]]) / Table1[[#This Row],[Budget_Margin]],
(Table1[[#This Row],[Gross_Margin]]-Table1[[#This Row],[Budget_Margin]]) / ABS(Table1[[#This Row],[Budget_Margin]])
)
)</f>
        <v>-0.15185185185185185</v>
      </c>
      <c r="X2012" s="5" t="str">
        <f>IF(Table1[[#This Row],[Margin_Var]]&gt;=0, "Above Budget", "Below Budget")</f>
        <v>Below Budget</v>
      </c>
      <c r="Y2012" s="5">
        <f>IFERROR(Table1[[#This Row],[Gross_Margin]]/Table1[[#This Row],[Actual_Sales]],0)</f>
        <v>0.5010940919037199</v>
      </c>
      <c r="Z2012" s="5">
        <f>Table1[[#This Row],[Actual_Profit]]/Table1[[#This Row],[Actual_Sales]]</f>
        <v>0.31072210065645517</v>
      </c>
      <c r="AA2012">
        <v>87</v>
      </c>
      <c r="AB2012" s="5">
        <f>IFERROR(Table1[[#This Row],[Expenses]]/Table1[[#This Row],[Actual_Sales]],0)</f>
        <v>0.19037199124726478</v>
      </c>
      <c r="AC2012">
        <v>63</v>
      </c>
      <c r="AD2012">
        <v>1436</v>
      </c>
      <c r="AE2012" s="5">
        <f>IFERROR(Table1[[#This Row],[Inventory]]/Table1[[#This Row],[Actual_Sales]],0)</f>
        <v>3.1422319474835887</v>
      </c>
    </row>
    <row r="2013" spans="1:31" x14ac:dyDescent="0.25">
      <c r="A2013">
        <v>287</v>
      </c>
      <c r="B2013">
        <v>702</v>
      </c>
      <c r="C2013">
        <v>12</v>
      </c>
      <c r="D2013" s="2">
        <v>40210</v>
      </c>
      <c r="E2013">
        <v>457</v>
      </c>
      <c r="F2013">
        <v>310</v>
      </c>
      <c r="G2013">
        <f>Table1[[#This Row],[Actual_Sales]]-Table1[[#This Row],[Budget_Sales]]</f>
        <v>147</v>
      </c>
      <c r="H2013" s="5">
        <f>IF(
Table1[[#This Row],[Budget_Sales]]=0,
"",
IF(
Table1[[#This Row],[Budget_Sales]]&gt;0,
(Table1[[#This Row],[Actual_Sales]]-Table1[[#This Row],[Budget_Sales]])/Table1[[#This Row],[Budget_Sales]],
(Table1[[#This Row],[Actual_Sales]]-Table1[[#This Row],[Budget_Sales]])/ABS(Table1[[#This Row],[Budget_Sales]])
)
)</f>
        <v>0.47419354838709676</v>
      </c>
      <c r="I2013" s="5" t="str">
        <f>IF(Table1[[#This Row],[Sales_Var]]&gt;=0,"Above Budget","Below Budget")</f>
        <v>Above Budget</v>
      </c>
      <c r="J2013">
        <f>Table1[[#This Row],[Actual_Sales]]-(Table1[[#This Row],[COGS]]+Table1[[#This Row],[Expenses]])</f>
        <v>142</v>
      </c>
      <c r="K2013">
        <v>100</v>
      </c>
      <c r="L2013">
        <f>Table1[[#This Row],[Actual_Profit]]-Table1[[#This Row],[Budget_Profit]]</f>
        <v>42</v>
      </c>
      <c r="M2013" s="5">
        <f>IF(
Table1[[#This Row],[Budget_Profit]]=0,
"",
IF(
Table1[[#This Row],[Budget_Profit]]&gt;0,
(Table1[[#This Row],[Actual_Profit]]-Table1[[#This Row],[Budget_Profit]])/Table1[[#This Row],[Budget_Profit]],
(Table1[[#This Row],[Actual_Profit]]-Table1[[#This Row],[Budget_Profit]])/ABS(Table1[[#This Row],[Budget_Profit]])
)
)</f>
        <v>0.42</v>
      </c>
      <c r="N2013" s="5" t="str">
        <f>IF(Table1[[#This Row],[Profit_Var]]&gt;=0, "Above Budget", "Below Budget")</f>
        <v>Above Budget</v>
      </c>
      <c r="O2013">
        <v>228</v>
      </c>
      <c r="P2013">
        <v>150</v>
      </c>
      <c r="Q2013">
        <f>Table1[[#This Row],[COGS]]-Table1[[#This Row],[Budget_COGS]]</f>
        <v>78</v>
      </c>
      <c r="R2013" s="5">
        <f>IF(
Table1[[#This Row],[Budget_COGS]]=0,
"",
IF(
Table1[[#This Row],[Budget_COGS]]&gt;0,
(Table1[[#This Row],[Budget_COGS]]-Table1[[#This Row],[COGS]]) / Table1[[#This Row],[Budget_COGS]],
(Table1[[#This Row],[Budget_COGS]]-Table1[[#This Row],[COGS]]) / ABS(Table1[[#This Row],[Budget_COGS]])
)
)</f>
        <v>-0.52</v>
      </c>
      <c r="S2013" s="5" t="str">
        <f>IF(Table1[[#This Row],[COGS _Var]]&gt;=0, "Above Budget", "Below Budget")</f>
        <v>Above Budget</v>
      </c>
      <c r="T2013">
        <f>Table1[[#This Row],[Actual_Sales]]-Table1[[#This Row],[COGS]]</f>
        <v>229</v>
      </c>
      <c r="U2013">
        <v>160</v>
      </c>
      <c r="V2013">
        <f>Table1[[#This Row],[Gross_Margin]]-Table1[[#This Row],[Budget_Margin]]</f>
        <v>69</v>
      </c>
      <c r="W2013" s="5">
        <f>IF(
Table1[[#This Row],[Budget_Margin]]=0,
"",
IF(
Table1[[#This Row],[Budget_Margin]]&gt;0,
(Table1[[#This Row],[Gross_Margin]]-Table1[[#This Row],[Budget_Margin]]) / Table1[[#This Row],[Budget_Margin]],
(Table1[[#This Row],[Gross_Margin]]-Table1[[#This Row],[Budget_Margin]]) / ABS(Table1[[#This Row],[Budget_Margin]])
)
)</f>
        <v>0.43125000000000002</v>
      </c>
      <c r="X2013" s="5" t="str">
        <f>IF(Table1[[#This Row],[Margin_Var]]&gt;=0, "Above Budget", "Below Budget")</f>
        <v>Above Budget</v>
      </c>
      <c r="Y2013" s="5">
        <f>IFERROR(Table1[[#This Row],[Gross_Margin]]/Table1[[#This Row],[Actual_Sales]],0)</f>
        <v>0.5010940919037199</v>
      </c>
      <c r="Z2013" s="5">
        <f>Table1[[#This Row],[Actual_Profit]]/Table1[[#This Row],[Actual_Sales]]</f>
        <v>0.31072210065645517</v>
      </c>
      <c r="AA2013">
        <v>87</v>
      </c>
      <c r="AB2013" s="5">
        <f>IFERROR(Table1[[#This Row],[Expenses]]/Table1[[#This Row],[Actual_Sales]],0)</f>
        <v>0.19037199124726478</v>
      </c>
      <c r="AC2013">
        <v>63</v>
      </c>
      <c r="AD2013">
        <v>1436</v>
      </c>
      <c r="AE2013" s="5">
        <f>IFERROR(Table1[[#This Row],[Inventory]]/Table1[[#This Row],[Actual_Sales]],0)</f>
        <v>3.1422319474835887</v>
      </c>
    </row>
    <row r="2014" spans="1:31" x14ac:dyDescent="0.25">
      <c r="A2014">
        <v>534</v>
      </c>
      <c r="B2014">
        <v>206</v>
      </c>
      <c r="C2014">
        <v>4</v>
      </c>
      <c r="D2014" s="2">
        <v>40269</v>
      </c>
      <c r="E2014">
        <v>103</v>
      </c>
      <c r="F2014">
        <v>90</v>
      </c>
      <c r="G2014">
        <f>Table1[[#This Row],[Actual_Sales]]-Table1[[#This Row],[Budget_Sales]]</f>
        <v>13</v>
      </c>
      <c r="H2014" s="5">
        <f>IF(
Table1[[#This Row],[Budget_Sales]]=0,
"",
IF(
Table1[[#This Row],[Budget_Sales]]&gt;0,
(Table1[[#This Row],[Actual_Sales]]-Table1[[#This Row],[Budget_Sales]])/Table1[[#This Row],[Budget_Sales]],
(Table1[[#This Row],[Actual_Sales]]-Table1[[#This Row],[Budget_Sales]])/ABS(Table1[[#This Row],[Budget_Sales]])
)
)</f>
        <v>0.14444444444444443</v>
      </c>
      <c r="I2014" s="5" t="str">
        <f>IF(Table1[[#This Row],[Sales_Var]]&gt;=0,"Above Budget","Below Budget")</f>
        <v>Above Budget</v>
      </c>
      <c r="J2014">
        <f>Table1[[#This Row],[Actual_Sales]]-(Table1[[#This Row],[COGS]]+Table1[[#This Row],[Expenses]])</f>
        <v>32</v>
      </c>
      <c r="K2014">
        <v>30</v>
      </c>
      <c r="L2014">
        <f>Table1[[#This Row],[Actual_Profit]]-Table1[[#This Row],[Budget_Profit]]</f>
        <v>2</v>
      </c>
      <c r="M2014" s="5">
        <f>IF(
Table1[[#This Row],[Budget_Profit]]=0,
"",
IF(
Table1[[#This Row],[Budget_Profit]]&gt;0,
(Table1[[#This Row],[Actual_Profit]]-Table1[[#This Row],[Budget_Profit]])/Table1[[#This Row],[Budget_Profit]],
(Table1[[#This Row],[Actual_Profit]]-Table1[[#This Row],[Budget_Profit]])/ABS(Table1[[#This Row],[Budget_Profit]])
)
)</f>
        <v>6.6666666666666666E-2</v>
      </c>
      <c r="N2014" s="5" t="str">
        <f>IF(Table1[[#This Row],[Profit_Var]]&gt;=0, "Above Budget", "Below Budget")</f>
        <v>Above Budget</v>
      </c>
      <c r="O2014">
        <v>45</v>
      </c>
      <c r="P2014">
        <v>40</v>
      </c>
      <c r="Q2014">
        <f>Table1[[#This Row],[COGS]]-Table1[[#This Row],[Budget_COGS]]</f>
        <v>5</v>
      </c>
      <c r="R2014" s="5">
        <f>IF(
Table1[[#This Row],[Budget_COGS]]=0,
"",
IF(
Table1[[#This Row],[Budget_COGS]]&gt;0,
(Table1[[#This Row],[Budget_COGS]]-Table1[[#This Row],[COGS]]) / Table1[[#This Row],[Budget_COGS]],
(Table1[[#This Row],[Budget_COGS]]-Table1[[#This Row],[COGS]]) / ABS(Table1[[#This Row],[Budget_COGS]])
)
)</f>
        <v>-0.125</v>
      </c>
      <c r="S2014" s="5" t="str">
        <f>IF(Table1[[#This Row],[COGS _Var]]&gt;=0, "Above Budget", "Below Budget")</f>
        <v>Above Budget</v>
      </c>
      <c r="T2014">
        <f>Table1[[#This Row],[Actual_Sales]]-Table1[[#This Row],[COGS]]</f>
        <v>58</v>
      </c>
      <c r="U2014">
        <v>50</v>
      </c>
      <c r="V2014">
        <f>Table1[[#This Row],[Gross_Margin]]-Table1[[#This Row],[Budget_Margin]]</f>
        <v>8</v>
      </c>
      <c r="W2014" s="5">
        <f>IF(
Table1[[#This Row],[Budget_Margin]]=0,
"",
IF(
Table1[[#This Row],[Budget_Margin]]&gt;0,
(Table1[[#This Row],[Gross_Margin]]-Table1[[#This Row],[Budget_Margin]]) / Table1[[#This Row],[Budget_Margin]],
(Table1[[#This Row],[Gross_Margin]]-Table1[[#This Row],[Budget_Margin]]) / ABS(Table1[[#This Row],[Budget_Margin]])
)
)</f>
        <v>0.16</v>
      </c>
      <c r="X2014" s="5" t="str">
        <f>IF(Table1[[#This Row],[Margin_Var]]&gt;=0, "Above Budget", "Below Budget")</f>
        <v>Above Budget</v>
      </c>
      <c r="Y2014" s="5">
        <f>IFERROR(Table1[[#This Row],[Gross_Margin]]/Table1[[#This Row],[Actual_Sales]],0)</f>
        <v>0.56310679611650483</v>
      </c>
      <c r="Z2014" s="5">
        <f>Table1[[#This Row],[Actual_Profit]]/Table1[[#This Row],[Actual_Sales]]</f>
        <v>0.31067961165048541</v>
      </c>
      <c r="AA2014">
        <v>26</v>
      </c>
      <c r="AB2014" s="5">
        <f>IFERROR(Table1[[#This Row],[Expenses]]/Table1[[#This Row],[Actual_Sales]],0)</f>
        <v>0.25242718446601942</v>
      </c>
      <c r="AC2014">
        <v>14</v>
      </c>
      <c r="AD2014">
        <v>605</v>
      </c>
      <c r="AE2014" s="5">
        <f>IFERROR(Table1[[#This Row],[Inventory]]/Table1[[#This Row],[Actual_Sales]],0)</f>
        <v>5.8737864077669899</v>
      </c>
    </row>
    <row r="2015" spans="1:31" x14ac:dyDescent="0.25">
      <c r="A2015">
        <v>653</v>
      </c>
      <c r="B2015">
        <v>715</v>
      </c>
      <c r="C2015">
        <v>6</v>
      </c>
      <c r="D2015" s="2">
        <v>40269</v>
      </c>
      <c r="E2015">
        <v>103</v>
      </c>
      <c r="F2015">
        <v>120</v>
      </c>
      <c r="G2015">
        <f>Table1[[#This Row],[Actual_Sales]]-Table1[[#This Row],[Budget_Sales]]</f>
        <v>-17</v>
      </c>
      <c r="H2015" s="5">
        <f>IF(
Table1[[#This Row],[Budget_Sales]]=0,
"",
IF(
Table1[[#This Row],[Budget_Sales]]&gt;0,
(Table1[[#This Row],[Actual_Sales]]-Table1[[#This Row],[Budget_Sales]])/Table1[[#This Row],[Budget_Sales]],
(Table1[[#This Row],[Actual_Sales]]-Table1[[#This Row],[Budget_Sales]])/ABS(Table1[[#This Row],[Budget_Sales]])
)
)</f>
        <v>-0.14166666666666666</v>
      </c>
      <c r="I2015" s="5" t="str">
        <f>IF(Table1[[#This Row],[Sales_Var]]&gt;=0,"Above Budget","Below Budget")</f>
        <v>Below Budget</v>
      </c>
      <c r="J2015">
        <f>Table1[[#This Row],[Actual_Sales]]-(Table1[[#This Row],[COGS]]+Table1[[#This Row],[Expenses]])</f>
        <v>32</v>
      </c>
      <c r="K2015">
        <v>50</v>
      </c>
      <c r="L2015">
        <f>Table1[[#This Row],[Actual_Profit]]-Table1[[#This Row],[Budget_Profit]]</f>
        <v>-18</v>
      </c>
      <c r="M2015" s="5">
        <f>IF(
Table1[[#This Row],[Budget_Profit]]=0,
"",
IF(
Table1[[#This Row],[Budget_Profit]]&gt;0,
(Table1[[#This Row],[Actual_Profit]]-Table1[[#This Row],[Budget_Profit]])/Table1[[#This Row],[Budget_Profit]],
(Table1[[#This Row],[Actual_Profit]]-Table1[[#This Row],[Budget_Profit]])/ABS(Table1[[#This Row],[Budget_Profit]])
)
)</f>
        <v>-0.36</v>
      </c>
      <c r="N2015" s="5" t="str">
        <f>IF(Table1[[#This Row],[Profit_Var]]&gt;=0, "Above Budget", "Below Budget")</f>
        <v>Below Budget</v>
      </c>
      <c r="O2015">
        <v>45</v>
      </c>
      <c r="P2015">
        <v>50</v>
      </c>
      <c r="Q2015">
        <f>Table1[[#This Row],[COGS]]-Table1[[#This Row],[Budget_COGS]]</f>
        <v>-5</v>
      </c>
      <c r="R2015" s="5">
        <f>IF(
Table1[[#This Row],[Budget_COGS]]=0,
"",
IF(
Table1[[#This Row],[Budget_COGS]]&gt;0,
(Table1[[#This Row],[Budget_COGS]]-Table1[[#This Row],[COGS]]) / Table1[[#This Row],[Budget_COGS]],
(Table1[[#This Row],[Budget_COGS]]-Table1[[#This Row],[COGS]]) / ABS(Table1[[#This Row],[Budget_COGS]])
)
)</f>
        <v>0.1</v>
      </c>
      <c r="S2015" s="5" t="str">
        <f>IF(Table1[[#This Row],[COGS _Var]]&gt;=0, "Above Budget", "Below Budget")</f>
        <v>Below Budget</v>
      </c>
      <c r="T2015">
        <f>Table1[[#This Row],[Actual_Sales]]-Table1[[#This Row],[COGS]]</f>
        <v>58</v>
      </c>
      <c r="U2015">
        <v>70</v>
      </c>
      <c r="V2015">
        <f>Table1[[#This Row],[Gross_Margin]]-Table1[[#This Row],[Budget_Margin]]</f>
        <v>-12</v>
      </c>
      <c r="W2015" s="5">
        <f>IF(
Table1[[#This Row],[Budget_Margin]]=0,
"",
IF(
Table1[[#This Row],[Budget_Margin]]&gt;0,
(Table1[[#This Row],[Gross_Margin]]-Table1[[#This Row],[Budget_Margin]]) / Table1[[#This Row],[Budget_Margin]],
(Table1[[#This Row],[Gross_Margin]]-Table1[[#This Row],[Budget_Margin]]) / ABS(Table1[[#This Row],[Budget_Margin]])
)
)</f>
        <v>-0.17142857142857143</v>
      </c>
      <c r="X2015" s="5" t="str">
        <f>IF(Table1[[#This Row],[Margin_Var]]&gt;=0, "Above Budget", "Below Budget")</f>
        <v>Below Budget</v>
      </c>
      <c r="Y2015" s="5">
        <f>IFERROR(Table1[[#This Row],[Gross_Margin]]/Table1[[#This Row],[Actual_Sales]],0)</f>
        <v>0.56310679611650483</v>
      </c>
      <c r="Z2015" s="5">
        <f>Table1[[#This Row],[Actual_Profit]]/Table1[[#This Row],[Actual_Sales]]</f>
        <v>0.31067961165048541</v>
      </c>
      <c r="AA2015">
        <v>26</v>
      </c>
      <c r="AB2015" s="5">
        <f>IFERROR(Table1[[#This Row],[Expenses]]/Table1[[#This Row],[Actual_Sales]],0)</f>
        <v>0.25242718446601942</v>
      </c>
      <c r="AC2015">
        <v>14</v>
      </c>
      <c r="AD2015">
        <v>605</v>
      </c>
      <c r="AE2015" s="5">
        <f>IFERROR(Table1[[#This Row],[Inventory]]/Table1[[#This Row],[Actual_Sales]],0)</f>
        <v>5.8737864077669899</v>
      </c>
    </row>
    <row r="2016" spans="1:31" x14ac:dyDescent="0.25">
      <c r="A2016">
        <v>2378</v>
      </c>
      <c r="B2016">
        <v>518</v>
      </c>
      <c r="C2016">
        <v>9</v>
      </c>
      <c r="D2016" s="2">
        <v>40575</v>
      </c>
      <c r="E2016">
        <v>528</v>
      </c>
      <c r="F2016">
        <v>380</v>
      </c>
      <c r="G2016">
        <f>Table1[[#This Row],[Actual_Sales]]-Table1[[#This Row],[Budget_Sales]]</f>
        <v>148</v>
      </c>
      <c r="H2016" s="5">
        <f>IF(
Table1[[#This Row],[Budget_Sales]]=0,
"",
IF(
Table1[[#This Row],[Budget_Sales]]&gt;0,
(Table1[[#This Row],[Actual_Sales]]-Table1[[#This Row],[Budget_Sales]])/Table1[[#This Row],[Budget_Sales]],
(Table1[[#This Row],[Actual_Sales]]-Table1[[#This Row],[Budget_Sales]])/ABS(Table1[[#This Row],[Budget_Sales]])
)
)</f>
        <v>0.38947368421052631</v>
      </c>
      <c r="I2016" s="5" t="str">
        <f>IF(Table1[[#This Row],[Sales_Var]]&gt;=0,"Above Budget","Below Budget")</f>
        <v>Above Budget</v>
      </c>
      <c r="J2016">
        <f>Table1[[#This Row],[Actual_Sales]]-(Table1[[#This Row],[COGS]]+Table1[[#This Row],[Expenses]])</f>
        <v>164</v>
      </c>
      <c r="K2016">
        <v>110</v>
      </c>
      <c r="L2016">
        <f>Table1[[#This Row],[Actual_Profit]]-Table1[[#This Row],[Budget_Profit]]</f>
        <v>54</v>
      </c>
      <c r="M2016" s="5">
        <f>IF(
Table1[[#This Row],[Budget_Profit]]=0,
"",
IF(
Table1[[#This Row],[Budget_Profit]]&gt;0,
(Table1[[#This Row],[Actual_Profit]]-Table1[[#This Row],[Budget_Profit]])/Table1[[#This Row],[Budget_Profit]],
(Table1[[#This Row],[Actual_Profit]]-Table1[[#This Row],[Budget_Profit]])/ABS(Table1[[#This Row],[Budget_Profit]])
)
)</f>
        <v>0.49090909090909091</v>
      </c>
      <c r="N2016" s="5" t="str">
        <f>IF(Table1[[#This Row],[Profit_Var]]&gt;=0, "Above Budget", "Below Budget")</f>
        <v>Above Budget</v>
      </c>
      <c r="O2016">
        <v>240</v>
      </c>
      <c r="P2016">
        <v>180</v>
      </c>
      <c r="Q2016">
        <f>Table1[[#This Row],[COGS]]-Table1[[#This Row],[Budget_COGS]]</f>
        <v>60</v>
      </c>
      <c r="R2016" s="5">
        <f>IF(
Table1[[#This Row],[Budget_COGS]]=0,
"",
IF(
Table1[[#This Row],[Budget_COGS]]&gt;0,
(Table1[[#This Row],[Budget_COGS]]-Table1[[#This Row],[COGS]]) / Table1[[#This Row],[Budget_COGS]],
(Table1[[#This Row],[Budget_COGS]]-Table1[[#This Row],[COGS]]) / ABS(Table1[[#This Row],[Budget_COGS]])
)
)</f>
        <v>-0.33333333333333331</v>
      </c>
      <c r="S2016" s="5" t="str">
        <f>IF(Table1[[#This Row],[COGS _Var]]&gt;=0, "Above Budget", "Below Budget")</f>
        <v>Above Budget</v>
      </c>
      <c r="T2016">
        <f>Table1[[#This Row],[Actual_Sales]]-Table1[[#This Row],[COGS]]</f>
        <v>288</v>
      </c>
      <c r="U2016">
        <v>200</v>
      </c>
      <c r="V2016">
        <f>Table1[[#This Row],[Gross_Margin]]-Table1[[#This Row],[Budget_Margin]]</f>
        <v>88</v>
      </c>
      <c r="W2016" s="5">
        <f>IF(
Table1[[#This Row],[Budget_Margin]]=0,
"",
IF(
Table1[[#This Row],[Budget_Margin]]&gt;0,
(Table1[[#This Row],[Gross_Margin]]-Table1[[#This Row],[Budget_Margin]]) / Table1[[#This Row],[Budget_Margin]],
(Table1[[#This Row],[Gross_Margin]]-Table1[[#This Row],[Budget_Margin]]) / ABS(Table1[[#This Row],[Budget_Margin]])
)
)</f>
        <v>0.44</v>
      </c>
      <c r="X2016" s="5" t="str">
        <f>IF(Table1[[#This Row],[Margin_Var]]&gt;=0, "Above Budget", "Below Budget")</f>
        <v>Above Budget</v>
      </c>
      <c r="Y2016" s="5">
        <f>IFERROR(Table1[[#This Row],[Gross_Margin]]/Table1[[#This Row],[Actual_Sales]],0)</f>
        <v>0.54545454545454541</v>
      </c>
      <c r="Z2016" s="5">
        <f>Table1[[#This Row],[Actual_Profit]]/Table1[[#This Row],[Actual_Sales]]</f>
        <v>0.31060606060606061</v>
      </c>
      <c r="AA2016">
        <v>124</v>
      </c>
      <c r="AB2016" s="5">
        <f>IFERROR(Table1[[#This Row],[Expenses]]/Table1[[#This Row],[Actual_Sales]],0)</f>
        <v>0.23484848484848486</v>
      </c>
      <c r="AC2016">
        <v>91</v>
      </c>
      <c r="AD2016">
        <v>1454</v>
      </c>
      <c r="AE2016" s="5">
        <f>IFERROR(Table1[[#This Row],[Inventory]]/Table1[[#This Row],[Actual_Sales]],0)</f>
        <v>2.7537878787878789</v>
      </c>
    </row>
    <row r="2017" spans="1:31" x14ac:dyDescent="0.25">
      <c r="A2017">
        <v>1629</v>
      </c>
      <c r="B2017">
        <v>319</v>
      </c>
      <c r="C2017">
        <v>5</v>
      </c>
      <c r="D2017" s="2">
        <v>40452</v>
      </c>
      <c r="E2017">
        <v>58</v>
      </c>
      <c r="F2017">
        <v>70</v>
      </c>
      <c r="G2017">
        <f>Table1[[#This Row],[Actual_Sales]]-Table1[[#This Row],[Budget_Sales]]</f>
        <v>-12</v>
      </c>
      <c r="H2017" s="5">
        <f>IF(
Table1[[#This Row],[Budget_Sales]]=0,
"",
IF(
Table1[[#This Row],[Budget_Sales]]&gt;0,
(Table1[[#This Row],[Actual_Sales]]-Table1[[#This Row],[Budget_Sales]])/Table1[[#This Row],[Budget_Sales]],
(Table1[[#This Row],[Actual_Sales]]-Table1[[#This Row],[Budget_Sales]])/ABS(Table1[[#This Row],[Budget_Sales]])
)
)</f>
        <v>-0.17142857142857143</v>
      </c>
      <c r="I2017" s="5" t="str">
        <f>IF(Table1[[#This Row],[Sales_Var]]&gt;=0,"Above Budget","Below Budget")</f>
        <v>Below Budget</v>
      </c>
      <c r="J2017">
        <f>Table1[[#This Row],[Actual_Sales]]-(Table1[[#This Row],[COGS]]+Table1[[#This Row],[Expenses]])</f>
        <v>18</v>
      </c>
      <c r="K2017">
        <v>50</v>
      </c>
      <c r="L2017">
        <f>Table1[[#This Row],[Actual_Profit]]-Table1[[#This Row],[Budget_Profit]]</f>
        <v>-32</v>
      </c>
      <c r="M2017" s="5">
        <f>IF(
Table1[[#This Row],[Budget_Profit]]=0,
"",
IF(
Table1[[#This Row],[Budget_Profit]]&gt;0,
(Table1[[#This Row],[Actual_Profit]]-Table1[[#This Row],[Budget_Profit]])/Table1[[#This Row],[Budget_Profit]],
(Table1[[#This Row],[Actual_Profit]]-Table1[[#This Row],[Budget_Profit]])/ABS(Table1[[#This Row],[Budget_Profit]])
)
)</f>
        <v>-0.64</v>
      </c>
      <c r="N2017" s="5" t="str">
        <f>IF(Table1[[#This Row],[Profit_Var]]&gt;=0, "Above Budget", "Below Budget")</f>
        <v>Below Budget</v>
      </c>
      <c r="O2017">
        <v>23</v>
      </c>
      <c r="P2017">
        <v>20</v>
      </c>
      <c r="Q2017">
        <f>Table1[[#This Row],[COGS]]-Table1[[#This Row],[Budget_COGS]]</f>
        <v>3</v>
      </c>
      <c r="R2017" s="5">
        <f>IF(
Table1[[#This Row],[Budget_COGS]]=0,
"",
IF(
Table1[[#This Row],[Budget_COGS]]&gt;0,
(Table1[[#This Row],[Budget_COGS]]-Table1[[#This Row],[COGS]]) / Table1[[#This Row],[Budget_COGS]],
(Table1[[#This Row],[Budget_COGS]]-Table1[[#This Row],[COGS]]) / ABS(Table1[[#This Row],[Budget_COGS]])
)
)</f>
        <v>-0.15</v>
      </c>
      <c r="S2017" s="5" t="str">
        <f>IF(Table1[[#This Row],[COGS _Var]]&gt;=0, "Above Budget", "Below Budget")</f>
        <v>Above Budget</v>
      </c>
      <c r="T2017">
        <f>Table1[[#This Row],[Actual_Sales]]-Table1[[#This Row],[COGS]]</f>
        <v>35</v>
      </c>
      <c r="U2017">
        <v>50</v>
      </c>
      <c r="V2017">
        <f>Table1[[#This Row],[Gross_Margin]]-Table1[[#This Row],[Budget_Margin]]</f>
        <v>-15</v>
      </c>
      <c r="W2017" s="5">
        <f>IF(
Table1[[#This Row],[Budget_Margin]]=0,
"",
IF(
Table1[[#This Row],[Budget_Margin]]&gt;0,
(Table1[[#This Row],[Gross_Margin]]-Table1[[#This Row],[Budget_Margin]]) / Table1[[#This Row],[Budget_Margin]],
(Table1[[#This Row],[Gross_Margin]]-Table1[[#This Row],[Budget_Margin]]) / ABS(Table1[[#This Row],[Budget_Margin]])
)
)</f>
        <v>-0.3</v>
      </c>
      <c r="X2017" s="5" t="str">
        <f>IF(Table1[[#This Row],[Margin_Var]]&gt;=0, "Above Budget", "Below Budget")</f>
        <v>Below Budget</v>
      </c>
      <c r="Y2017" s="5">
        <f>IFERROR(Table1[[#This Row],[Gross_Margin]]/Table1[[#This Row],[Actual_Sales]],0)</f>
        <v>0.60344827586206895</v>
      </c>
      <c r="Z2017" s="5">
        <f>Table1[[#This Row],[Actual_Profit]]/Table1[[#This Row],[Actual_Sales]]</f>
        <v>0.31034482758620691</v>
      </c>
      <c r="AA2017">
        <v>17</v>
      </c>
      <c r="AB2017" s="5">
        <f>IFERROR(Table1[[#This Row],[Expenses]]/Table1[[#This Row],[Actual_Sales]],0)</f>
        <v>0.29310344827586204</v>
      </c>
      <c r="AC2017">
        <v>6</v>
      </c>
      <c r="AD2017">
        <v>800</v>
      </c>
      <c r="AE2017" s="5">
        <f>IFERROR(Table1[[#This Row],[Inventory]]/Table1[[#This Row],[Actual_Sales]],0)</f>
        <v>13.793103448275861</v>
      </c>
    </row>
    <row r="2018" spans="1:31" x14ac:dyDescent="0.25">
      <c r="A2018">
        <v>1485</v>
      </c>
      <c r="B2018">
        <v>515</v>
      </c>
      <c r="C2018">
        <v>5</v>
      </c>
      <c r="D2018" s="2">
        <v>40422</v>
      </c>
      <c r="E2018">
        <v>58</v>
      </c>
      <c r="F2018">
        <v>60</v>
      </c>
      <c r="G2018">
        <f>Table1[[#This Row],[Actual_Sales]]-Table1[[#This Row],[Budget_Sales]]</f>
        <v>-2</v>
      </c>
      <c r="H2018" s="5">
        <f>IF(
Table1[[#This Row],[Budget_Sales]]=0,
"",
IF(
Table1[[#This Row],[Budget_Sales]]&gt;0,
(Table1[[#This Row],[Actual_Sales]]-Table1[[#This Row],[Budget_Sales]])/Table1[[#This Row],[Budget_Sales]],
(Table1[[#This Row],[Actual_Sales]]-Table1[[#This Row],[Budget_Sales]])/ABS(Table1[[#This Row],[Budget_Sales]])
)
)</f>
        <v>-3.3333333333333333E-2</v>
      </c>
      <c r="I2018" s="5" t="str">
        <f>IF(Table1[[#This Row],[Sales_Var]]&gt;=0,"Above Budget","Below Budget")</f>
        <v>Below Budget</v>
      </c>
      <c r="J2018">
        <f>Table1[[#This Row],[Actual_Sales]]-(Table1[[#This Row],[COGS]]+Table1[[#This Row],[Expenses]])</f>
        <v>18</v>
      </c>
      <c r="K2018">
        <v>30</v>
      </c>
      <c r="L2018">
        <f>Table1[[#This Row],[Actual_Profit]]-Table1[[#This Row],[Budget_Profit]]</f>
        <v>-12</v>
      </c>
      <c r="M2018" s="5">
        <f>IF(
Table1[[#This Row],[Budget_Profit]]=0,
"",
IF(
Table1[[#This Row],[Budget_Profit]]&gt;0,
(Table1[[#This Row],[Actual_Profit]]-Table1[[#This Row],[Budget_Profit]])/Table1[[#This Row],[Budget_Profit]],
(Table1[[#This Row],[Actual_Profit]]-Table1[[#This Row],[Budget_Profit]])/ABS(Table1[[#This Row],[Budget_Profit]])
)
)</f>
        <v>-0.4</v>
      </c>
      <c r="N2018" s="5" t="str">
        <f>IF(Table1[[#This Row],[Profit_Var]]&gt;=0, "Above Budget", "Below Budget")</f>
        <v>Below Budget</v>
      </c>
      <c r="O2018">
        <v>23</v>
      </c>
      <c r="P2018">
        <v>20</v>
      </c>
      <c r="Q2018">
        <f>Table1[[#This Row],[COGS]]-Table1[[#This Row],[Budget_COGS]]</f>
        <v>3</v>
      </c>
      <c r="R2018" s="5">
        <f>IF(
Table1[[#This Row],[Budget_COGS]]=0,
"",
IF(
Table1[[#This Row],[Budget_COGS]]&gt;0,
(Table1[[#This Row],[Budget_COGS]]-Table1[[#This Row],[COGS]]) / Table1[[#This Row],[Budget_COGS]],
(Table1[[#This Row],[Budget_COGS]]-Table1[[#This Row],[COGS]]) / ABS(Table1[[#This Row],[Budget_COGS]])
)
)</f>
        <v>-0.15</v>
      </c>
      <c r="S2018" s="5" t="str">
        <f>IF(Table1[[#This Row],[COGS _Var]]&gt;=0, "Above Budget", "Below Budget")</f>
        <v>Above Budget</v>
      </c>
      <c r="T2018">
        <f>Table1[[#This Row],[Actual_Sales]]-Table1[[#This Row],[COGS]]</f>
        <v>35</v>
      </c>
      <c r="U2018">
        <v>40</v>
      </c>
      <c r="V2018">
        <f>Table1[[#This Row],[Gross_Margin]]-Table1[[#This Row],[Budget_Margin]]</f>
        <v>-5</v>
      </c>
      <c r="W2018" s="5">
        <f>IF(
Table1[[#This Row],[Budget_Margin]]=0,
"",
IF(
Table1[[#This Row],[Budget_Margin]]&gt;0,
(Table1[[#This Row],[Gross_Margin]]-Table1[[#This Row],[Budget_Margin]]) / Table1[[#This Row],[Budget_Margin]],
(Table1[[#This Row],[Gross_Margin]]-Table1[[#This Row],[Budget_Margin]]) / ABS(Table1[[#This Row],[Budget_Margin]])
)
)</f>
        <v>-0.125</v>
      </c>
      <c r="X2018" s="5" t="str">
        <f>IF(Table1[[#This Row],[Margin_Var]]&gt;=0, "Above Budget", "Below Budget")</f>
        <v>Below Budget</v>
      </c>
      <c r="Y2018" s="5">
        <f>IFERROR(Table1[[#This Row],[Gross_Margin]]/Table1[[#This Row],[Actual_Sales]],0)</f>
        <v>0.60344827586206895</v>
      </c>
      <c r="Z2018" s="5">
        <f>Table1[[#This Row],[Actual_Profit]]/Table1[[#This Row],[Actual_Sales]]</f>
        <v>0.31034482758620691</v>
      </c>
      <c r="AA2018">
        <v>17</v>
      </c>
      <c r="AB2018" s="5">
        <f>IFERROR(Table1[[#This Row],[Expenses]]/Table1[[#This Row],[Actual_Sales]],0)</f>
        <v>0.29310344827586204</v>
      </c>
      <c r="AC2018">
        <v>6</v>
      </c>
      <c r="AD2018">
        <v>803</v>
      </c>
      <c r="AE2018" s="5">
        <f>IFERROR(Table1[[#This Row],[Inventory]]/Table1[[#This Row],[Actual_Sales]],0)</f>
        <v>13.844827586206897</v>
      </c>
    </row>
    <row r="2019" spans="1:31" x14ac:dyDescent="0.25">
      <c r="A2019">
        <v>1356</v>
      </c>
      <c r="B2019">
        <v>712</v>
      </c>
      <c r="C2019">
        <v>5</v>
      </c>
      <c r="D2019" s="2">
        <v>40391</v>
      </c>
      <c r="E2019">
        <v>58</v>
      </c>
      <c r="F2019">
        <v>60</v>
      </c>
      <c r="G2019">
        <f>Table1[[#This Row],[Actual_Sales]]-Table1[[#This Row],[Budget_Sales]]</f>
        <v>-2</v>
      </c>
      <c r="H2019" s="5">
        <f>IF(
Table1[[#This Row],[Budget_Sales]]=0,
"",
IF(
Table1[[#This Row],[Budget_Sales]]&gt;0,
(Table1[[#This Row],[Actual_Sales]]-Table1[[#This Row],[Budget_Sales]])/Table1[[#This Row],[Budget_Sales]],
(Table1[[#This Row],[Actual_Sales]]-Table1[[#This Row],[Budget_Sales]])/ABS(Table1[[#This Row],[Budget_Sales]])
)
)</f>
        <v>-3.3333333333333333E-2</v>
      </c>
      <c r="I2019" s="5" t="str">
        <f>IF(Table1[[#This Row],[Sales_Var]]&gt;=0,"Above Budget","Below Budget")</f>
        <v>Below Budget</v>
      </c>
      <c r="J2019">
        <f>Table1[[#This Row],[Actual_Sales]]-(Table1[[#This Row],[COGS]]+Table1[[#This Row],[Expenses]])</f>
        <v>18</v>
      </c>
      <c r="K2019">
        <v>30</v>
      </c>
      <c r="L2019">
        <f>Table1[[#This Row],[Actual_Profit]]-Table1[[#This Row],[Budget_Profit]]</f>
        <v>-12</v>
      </c>
      <c r="M2019" s="5">
        <f>IF(
Table1[[#This Row],[Budget_Profit]]=0,
"",
IF(
Table1[[#This Row],[Budget_Profit]]&gt;0,
(Table1[[#This Row],[Actual_Profit]]-Table1[[#This Row],[Budget_Profit]])/Table1[[#This Row],[Budget_Profit]],
(Table1[[#This Row],[Actual_Profit]]-Table1[[#This Row],[Budget_Profit]])/ABS(Table1[[#This Row],[Budget_Profit]])
)
)</f>
        <v>-0.4</v>
      </c>
      <c r="N2019" s="5" t="str">
        <f>IF(Table1[[#This Row],[Profit_Var]]&gt;=0, "Above Budget", "Below Budget")</f>
        <v>Below Budget</v>
      </c>
      <c r="O2019">
        <v>23</v>
      </c>
      <c r="P2019">
        <v>20</v>
      </c>
      <c r="Q2019">
        <f>Table1[[#This Row],[COGS]]-Table1[[#This Row],[Budget_COGS]]</f>
        <v>3</v>
      </c>
      <c r="R2019" s="5">
        <f>IF(
Table1[[#This Row],[Budget_COGS]]=0,
"",
IF(
Table1[[#This Row],[Budget_COGS]]&gt;0,
(Table1[[#This Row],[Budget_COGS]]-Table1[[#This Row],[COGS]]) / Table1[[#This Row],[Budget_COGS]],
(Table1[[#This Row],[Budget_COGS]]-Table1[[#This Row],[COGS]]) / ABS(Table1[[#This Row],[Budget_COGS]])
)
)</f>
        <v>-0.15</v>
      </c>
      <c r="S2019" s="5" t="str">
        <f>IF(Table1[[#This Row],[COGS _Var]]&gt;=0, "Above Budget", "Below Budget")</f>
        <v>Above Budget</v>
      </c>
      <c r="T2019">
        <f>Table1[[#This Row],[Actual_Sales]]-Table1[[#This Row],[COGS]]</f>
        <v>35</v>
      </c>
      <c r="U2019">
        <v>40</v>
      </c>
      <c r="V2019">
        <f>Table1[[#This Row],[Gross_Margin]]-Table1[[#This Row],[Budget_Margin]]</f>
        <v>-5</v>
      </c>
      <c r="W2019" s="5">
        <f>IF(
Table1[[#This Row],[Budget_Margin]]=0,
"",
IF(
Table1[[#This Row],[Budget_Margin]]&gt;0,
(Table1[[#This Row],[Gross_Margin]]-Table1[[#This Row],[Budget_Margin]]) / Table1[[#This Row],[Budget_Margin]],
(Table1[[#This Row],[Gross_Margin]]-Table1[[#This Row],[Budget_Margin]]) / ABS(Table1[[#This Row],[Budget_Margin]])
)
)</f>
        <v>-0.125</v>
      </c>
      <c r="X2019" s="5" t="str">
        <f>IF(Table1[[#This Row],[Margin_Var]]&gt;=0, "Above Budget", "Below Budget")</f>
        <v>Below Budget</v>
      </c>
      <c r="Y2019" s="5">
        <f>IFERROR(Table1[[#This Row],[Gross_Margin]]/Table1[[#This Row],[Actual_Sales]],0)</f>
        <v>0.60344827586206895</v>
      </c>
      <c r="Z2019" s="5">
        <f>Table1[[#This Row],[Actual_Profit]]/Table1[[#This Row],[Actual_Sales]]</f>
        <v>0.31034482758620691</v>
      </c>
      <c r="AA2019">
        <v>17</v>
      </c>
      <c r="AB2019" s="5">
        <f>IFERROR(Table1[[#This Row],[Expenses]]/Table1[[#This Row],[Actual_Sales]],0)</f>
        <v>0.29310344827586204</v>
      </c>
      <c r="AC2019">
        <v>6</v>
      </c>
      <c r="AD2019">
        <v>806</v>
      </c>
      <c r="AE2019" s="5">
        <f>IFERROR(Table1[[#This Row],[Inventory]]/Table1[[#This Row],[Actual_Sales]],0)</f>
        <v>13.896551724137931</v>
      </c>
    </row>
    <row r="2020" spans="1:31" x14ac:dyDescent="0.25">
      <c r="A2020">
        <v>994</v>
      </c>
      <c r="B2020">
        <v>641</v>
      </c>
      <c r="C2020">
        <v>1</v>
      </c>
      <c r="D2020" s="2">
        <v>40330</v>
      </c>
      <c r="E2020">
        <v>58</v>
      </c>
      <c r="F2020">
        <v>60</v>
      </c>
      <c r="G2020">
        <f>Table1[[#This Row],[Actual_Sales]]-Table1[[#This Row],[Budget_Sales]]</f>
        <v>-2</v>
      </c>
      <c r="H2020" s="5">
        <f>IF(
Table1[[#This Row],[Budget_Sales]]=0,
"",
IF(
Table1[[#This Row],[Budget_Sales]]&gt;0,
(Table1[[#This Row],[Actual_Sales]]-Table1[[#This Row],[Budget_Sales]])/Table1[[#This Row],[Budget_Sales]],
(Table1[[#This Row],[Actual_Sales]]-Table1[[#This Row],[Budget_Sales]])/ABS(Table1[[#This Row],[Budget_Sales]])
)
)</f>
        <v>-3.3333333333333333E-2</v>
      </c>
      <c r="I2020" s="5" t="str">
        <f>IF(Table1[[#This Row],[Sales_Var]]&gt;=0,"Above Budget","Below Budget")</f>
        <v>Below Budget</v>
      </c>
      <c r="J2020">
        <f>Table1[[#This Row],[Actual_Sales]]-(Table1[[#This Row],[COGS]]+Table1[[#This Row],[Expenses]])</f>
        <v>18</v>
      </c>
      <c r="K2020">
        <v>30</v>
      </c>
      <c r="L2020">
        <f>Table1[[#This Row],[Actual_Profit]]-Table1[[#This Row],[Budget_Profit]]</f>
        <v>-12</v>
      </c>
      <c r="M2020" s="5">
        <f>IF(
Table1[[#This Row],[Budget_Profit]]=0,
"",
IF(
Table1[[#This Row],[Budget_Profit]]&gt;0,
(Table1[[#This Row],[Actual_Profit]]-Table1[[#This Row],[Budget_Profit]])/Table1[[#This Row],[Budget_Profit]],
(Table1[[#This Row],[Actual_Profit]]-Table1[[#This Row],[Budget_Profit]])/ABS(Table1[[#This Row],[Budget_Profit]])
)
)</f>
        <v>-0.4</v>
      </c>
      <c r="N2020" s="5" t="str">
        <f>IF(Table1[[#This Row],[Profit_Var]]&gt;=0, "Above Budget", "Below Budget")</f>
        <v>Below Budget</v>
      </c>
      <c r="O2020">
        <v>23</v>
      </c>
      <c r="P2020">
        <v>20</v>
      </c>
      <c r="Q2020">
        <f>Table1[[#This Row],[COGS]]-Table1[[#This Row],[Budget_COGS]]</f>
        <v>3</v>
      </c>
      <c r="R2020" s="5">
        <f>IF(
Table1[[#This Row],[Budget_COGS]]=0,
"",
IF(
Table1[[#This Row],[Budget_COGS]]&gt;0,
(Table1[[#This Row],[Budget_COGS]]-Table1[[#This Row],[COGS]]) / Table1[[#This Row],[Budget_COGS]],
(Table1[[#This Row],[Budget_COGS]]-Table1[[#This Row],[COGS]]) / ABS(Table1[[#This Row],[Budget_COGS]])
)
)</f>
        <v>-0.15</v>
      </c>
      <c r="S2020" s="5" t="str">
        <f>IF(Table1[[#This Row],[COGS _Var]]&gt;=0, "Above Budget", "Below Budget")</f>
        <v>Above Budget</v>
      </c>
      <c r="T2020">
        <f>Table1[[#This Row],[Actual_Sales]]-Table1[[#This Row],[COGS]]</f>
        <v>35</v>
      </c>
      <c r="U2020">
        <v>40</v>
      </c>
      <c r="V2020">
        <f>Table1[[#This Row],[Gross_Margin]]-Table1[[#This Row],[Budget_Margin]]</f>
        <v>-5</v>
      </c>
      <c r="W2020" s="5">
        <f>IF(
Table1[[#This Row],[Budget_Margin]]=0,
"",
IF(
Table1[[#This Row],[Budget_Margin]]&gt;0,
(Table1[[#This Row],[Gross_Margin]]-Table1[[#This Row],[Budget_Margin]]) / Table1[[#This Row],[Budget_Margin]],
(Table1[[#This Row],[Gross_Margin]]-Table1[[#This Row],[Budget_Margin]]) / ABS(Table1[[#This Row],[Budget_Margin]])
)
)</f>
        <v>-0.125</v>
      </c>
      <c r="X2020" s="5" t="str">
        <f>IF(Table1[[#This Row],[Margin_Var]]&gt;=0, "Above Budget", "Below Budget")</f>
        <v>Below Budget</v>
      </c>
      <c r="Y2020" s="5">
        <f>IFERROR(Table1[[#This Row],[Gross_Margin]]/Table1[[#This Row],[Actual_Sales]],0)</f>
        <v>0.60344827586206895</v>
      </c>
      <c r="Z2020" s="5">
        <f>Table1[[#This Row],[Actual_Profit]]/Table1[[#This Row],[Actual_Sales]]</f>
        <v>0.31034482758620691</v>
      </c>
      <c r="AA2020">
        <v>17</v>
      </c>
      <c r="AB2020" s="5">
        <f>IFERROR(Table1[[#This Row],[Expenses]]/Table1[[#This Row],[Actual_Sales]],0)</f>
        <v>0.29310344827586204</v>
      </c>
      <c r="AC2020">
        <v>6</v>
      </c>
      <c r="AD2020">
        <v>843</v>
      </c>
      <c r="AE2020" s="5">
        <f>IFERROR(Table1[[#This Row],[Inventory]]/Table1[[#This Row],[Actual_Sales]],0)</f>
        <v>14.53448275862069</v>
      </c>
    </row>
    <row r="2021" spans="1:31" x14ac:dyDescent="0.25">
      <c r="A2021">
        <v>1027</v>
      </c>
      <c r="B2021">
        <v>775</v>
      </c>
      <c r="C2021">
        <v>5</v>
      </c>
      <c r="D2021" s="2">
        <v>40330</v>
      </c>
      <c r="E2021">
        <v>58</v>
      </c>
      <c r="F2021">
        <v>50</v>
      </c>
      <c r="G2021">
        <f>Table1[[#This Row],[Actual_Sales]]-Table1[[#This Row],[Budget_Sales]]</f>
        <v>8</v>
      </c>
      <c r="H2021" s="5">
        <f>IF(
Table1[[#This Row],[Budget_Sales]]=0,
"",
IF(
Table1[[#This Row],[Budget_Sales]]&gt;0,
(Table1[[#This Row],[Actual_Sales]]-Table1[[#This Row],[Budget_Sales]])/Table1[[#This Row],[Budget_Sales]],
(Table1[[#This Row],[Actual_Sales]]-Table1[[#This Row],[Budget_Sales]])/ABS(Table1[[#This Row],[Budget_Sales]])
)
)</f>
        <v>0.16</v>
      </c>
      <c r="I2021" s="5" t="str">
        <f>IF(Table1[[#This Row],[Sales_Var]]&gt;=0,"Above Budget","Below Budget")</f>
        <v>Above Budget</v>
      </c>
      <c r="J2021">
        <f>Table1[[#This Row],[Actual_Sales]]-(Table1[[#This Row],[COGS]]+Table1[[#This Row],[Expenses]])</f>
        <v>18</v>
      </c>
      <c r="K2021">
        <v>20</v>
      </c>
      <c r="L2021">
        <f>Table1[[#This Row],[Actual_Profit]]-Table1[[#This Row],[Budget_Profit]]</f>
        <v>-2</v>
      </c>
      <c r="M2021" s="5">
        <f>IF(
Table1[[#This Row],[Budget_Profit]]=0,
"",
IF(
Table1[[#This Row],[Budget_Profit]]&gt;0,
(Table1[[#This Row],[Actual_Profit]]-Table1[[#This Row],[Budget_Profit]])/Table1[[#This Row],[Budget_Profit]],
(Table1[[#This Row],[Actual_Profit]]-Table1[[#This Row],[Budget_Profit]])/ABS(Table1[[#This Row],[Budget_Profit]])
)
)</f>
        <v>-0.1</v>
      </c>
      <c r="N2021" s="5" t="str">
        <f>IF(Table1[[#This Row],[Profit_Var]]&gt;=0, "Above Budget", "Below Budget")</f>
        <v>Below Budget</v>
      </c>
      <c r="O2021">
        <v>23</v>
      </c>
      <c r="P2021">
        <v>20</v>
      </c>
      <c r="Q2021">
        <f>Table1[[#This Row],[COGS]]-Table1[[#This Row],[Budget_COGS]]</f>
        <v>3</v>
      </c>
      <c r="R2021" s="5">
        <f>IF(
Table1[[#This Row],[Budget_COGS]]=0,
"",
IF(
Table1[[#This Row],[Budget_COGS]]&gt;0,
(Table1[[#This Row],[Budget_COGS]]-Table1[[#This Row],[COGS]]) / Table1[[#This Row],[Budget_COGS]],
(Table1[[#This Row],[Budget_COGS]]-Table1[[#This Row],[COGS]]) / ABS(Table1[[#This Row],[Budget_COGS]])
)
)</f>
        <v>-0.15</v>
      </c>
      <c r="S2021" s="5" t="str">
        <f>IF(Table1[[#This Row],[COGS _Var]]&gt;=0, "Above Budget", "Below Budget")</f>
        <v>Above Budget</v>
      </c>
      <c r="T2021">
        <f>Table1[[#This Row],[Actual_Sales]]-Table1[[#This Row],[COGS]]</f>
        <v>35</v>
      </c>
      <c r="U2021">
        <v>30</v>
      </c>
      <c r="V2021">
        <f>Table1[[#This Row],[Gross_Margin]]-Table1[[#This Row],[Budget_Margin]]</f>
        <v>5</v>
      </c>
      <c r="W2021" s="5">
        <f>IF(
Table1[[#This Row],[Budget_Margin]]=0,
"",
IF(
Table1[[#This Row],[Budget_Margin]]&gt;0,
(Table1[[#This Row],[Gross_Margin]]-Table1[[#This Row],[Budget_Margin]]) / Table1[[#This Row],[Budget_Margin]],
(Table1[[#This Row],[Gross_Margin]]-Table1[[#This Row],[Budget_Margin]]) / ABS(Table1[[#This Row],[Budget_Margin]])
)
)</f>
        <v>0.16666666666666666</v>
      </c>
      <c r="X2021" s="5" t="str">
        <f>IF(Table1[[#This Row],[Margin_Var]]&gt;=0, "Above Budget", "Below Budget")</f>
        <v>Above Budget</v>
      </c>
      <c r="Y2021" s="5">
        <f>IFERROR(Table1[[#This Row],[Gross_Margin]]/Table1[[#This Row],[Actual_Sales]],0)</f>
        <v>0.60344827586206895</v>
      </c>
      <c r="Z2021" s="5">
        <f>Table1[[#This Row],[Actual_Profit]]/Table1[[#This Row],[Actual_Sales]]</f>
        <v>0.31034482758620691</v>
      </c>
      <c r="AA2021">
        <v>17</v>
      </c>
      <c r="AB2021" s="5">
        <f>IFERROR(Table1[[#This Row],[Expenses]]/Table1[[#This Row],[Actual_Sales]],0)</f>
        <v>0.29310344827586204</v>
      </c>
      <c r="AC2021">
        <v>6</v>
      </c>
      <c r="AD2021">
        <v>843</v>
      </c>
      <c r="AE2021" s="5">
        <f>IFERROR(Table1[[#This Row],[Inventory]]/Table1[[#This Row],[Actual_Sales]],0)</f>
        <v>14.53448275862069</v>
      </c>
    </row>
    <row r="2022" spans="1:31" x14ac:dyDescent="0.25">
      <c r="A2022">
        <v>952</v>
      </c>
      <c r="B2022">
        <v>505</v>
      </c>
      <c r="C2022">
        <v>8</v>
      </c>
      <c r="D2022" s="2">
        <v>40330</v>
      </c>
      <c r="E2022">
        <v>58</v>
      </c>
      <c r="F2022">
        <v>50</v>
      </c>
      <c r="G2022">
        <f>Table1[[#This Row],[Actual_Sales]]-Table1[[#This Row],[Budget_Sales]]</f>
        <v>8</v>
      </c>
      <c r="H2022" s="5">
        <f>IF(
Table1[[#This Row],[Budget_Sales]]=0,
"",
IF(
Table1[[#This Row],[Budget_Sales]]&gt;0,
(Table1[[#This Row],[Actual_Sales]]-Table1[[#This Row],[Budget_Sales]])/Table1[[#This Row],[Budget_Sales]],
(Table1[[#This Row],[Actual_Sales]]-Table1[[#This Row],[Budget_Sales]])/ABS(Table1[[#This Row],[Budget_Sales]])
)
)</f>
        <v>0.16</v>
      </c>
      <c r="I2022" s="5" t="str">
        <f>IF(Table1[[#This Row],[Sales_Var]]&gt;=0,"Above Budget","Below Budget")</f>
        <v>Above Budget</v>
      </c>
      <c r="J2022">
        <f>Table1[[#This Row],[Actual_Sales]]-(Table1[[#This Row],[COGS]]+Table1[[#This Row],[Expenses]])</f>
        <v>18</v>
      </c>
      <c r="K2022">
        <v>20</v>
      </c>
      <c r="L2022">
        <f>Table1[[#This Row],[Actual_Profit]]-Table1[[#This Row],[Budget_Profit]]</f>
        <v>-2</v>
      </c>
      <c r="M2022" s="5">
        <f>IF(
Table1[[#This Row],[Budget_Profit]]=0,
"",
IF(
Table1[[#This Row],[Budget_Profit]]&gt;0,
(Table1[[#This Row],[Actual_Profit]]-Table1[[#This Row],[Budget_Profit]])/Table1[[#This Row],[Budget_Profit]],
(Table1[[#This Row],[Actual_Profit]]-Table1[[#This Row],[Budget_Profit]])/ABS(Table1[[#This Row],[Budget_Profit]])
)
)</f>
        <v>-0.1</v>
      </c>
      <c r="N2022" s="5" t="str">
        <f>IF(Table1[[#This Row],[Profit_Var]]&gt;=0, "Above Budget", "Below Budget")</f>
        <v>Below Budget</v>
      </c>
      <c r="O2022">
        <v>23</v>
      </c>
      <c r="P2022">
        <v>20</v>
      </c>
      <c r="Q2022">
        <f>Table1[[#This Row],[COGS]]-Table1[[#This Row],[Budget_COGS]]</f>
        <v>3</v>
      </c>
      <c r="R2022" s="5">
        <f>IF(
Table1[[#This Row],[Budget_COGS]]=0,
"",
IF(
Table1[[#This Row],[Budget_COGS]]&gt;0,
(Table1[[#This Row],[Budget_COGS]]-Table1[[#This Row],[COGS]]) / Table1[[#This Row],[Budget_COGS]],
(Table1[[#This Row],[Budget_COGS]]-Table1[[#This Row],[COGS]]) / ABS(Table1[[#This Row],[Budget_COGS]])
)
)</f>
        <v>-0.15</v>
      </c>
      <c r="S2022" s="5" t="str">
        <f>IF(Table1[[#This Row],[COGS _Var]]&gt;=0, "Above Budget", "Below Budget")</f>
        <v>Above Budget</v>
      </c>
      <c r="T2022">
        <f>Table1[[#This Row],[Actual_Sales]]-Table1[[#This Row],[COGS]]</f>
        <v>35</v>
      </c>
      <c r="U2022">
        <v>30</v>
      </c>
      <c r="V2022">
        <f>Table1[[#This Row],[Gross_Margin]]-Table1[[#This Row],[Budget_Margin]]</f>
        <v>5</v>
      </c>
      <c r="W2022" s="5">
        <f>IF(
Table1[[#This Row],[Budget_Margin]]=0,
"",
IF(
Table1[[#This Row],[Budget_Margin]]&gt;0,
(Table1[[#This Row],[Gross_Margin]]-Table1[[#This Row],[Budget_Margin]]) / Table1[[#This Row],[Budget_Margin]],
(Table1[[#This Row],[Gross_Margin]]-Table1[[#This Row],[Budget_Margin]]) / ABS(Table1[[#This Row],[Budget_Margin]])
)
)</f>
        <v>0.16666666666666666</v>
      </c>
      <c r="X2022" s="5" t="str">
        <f>IF(Table1[[#This Row],[Margin_Var]]&gt;=0, "Above Budget", "Below Budget")</f>
        <v>Above Budget</v>
      </c>
      <c r="Y2022" s="5">
        <f>IFERROR(Table1[[#This Row],[Gross_Margin]]/Table1[[#This Row],[Actual_Sales]],0)</f>
        <v>0.60344827586206895</v>
      </c>
      <c r="Z2022" s="5">
        <f>Table1[[#This Row],[Actual_Profit]]/Table1[[#This Row],[Actual_Sales]]</f>
        <v>0.31034482758620691</v>
      </c>
      <c r="AA2022">
        <v>17</v>
      </c>
      <c r="AB2022" s="5">
        <f>IFERROR(Table1[[#This Row],[Expenses]]/Table1[[#This Row],[Actual_Sales]],0)</f>
        <v>0.29310344827586204</v>
      </c>
      <c r="AC2022">
        <v>6</v>
      </c>
      <c r="AD2022">
        <v>843</v>
      </c>
      <c r="AE2022" s="5">
        <f>IFERROR(Table1[[#This Row],[Inventory]]/Table1[[#This Row],[Actual_Sales]],0)</f>
        <v>14.53448275862069</v>
      </c>
    </row>
    <row r="2023" spans="1:31" x14ac:dyDescent="0.25">
      <c r="A2023">
        <v>278</v>
      </c>
      <c r="B2023">
        <v>614</v>
      </c>
      <c r="C2023">
        <v>11</v>
      </c>
      <c r="D2023" s="2">
        <v>40210</v>
      </c>
      <c r="E2023">
        <v>200</v>
      </c>
      <c r="F2023">
        <v>170</v>
      </c>
      <c r="G2023">
        <f>Table1[[#This Row],[Actual_Sales]]-Table1[[#This Row],[Budget_Sales]]</f>
        <v>30</v>
      </c>
      <c r="H2023" s="5">
        <f>IF(
Table1[[#This Row],[Budget_Sales]]=0,
"",
IF(
Table1[[#This Row],[Budget_Sales]]&gt;0,
(Table1[[#This Row],[Actual_Sales]]-Table1[[#This Row],[Budget_Sales]])/Table1[[#This Row],[Budget_Sales]],
(Table1[[#This Row],[Actual_Sales]]-Table1[[#This Row],[Budget_Sales]])/ABS(Table1[[#This Row],[Budget_Sales]])
)
)</f>
        <v>0.17647058823529413</v>
      </c>
      <c r="I2023" s="5" t="str">
        <f>IF(Table1[[#This Row],[Sales_Var]]&gt;=0,"Above Budget","Below Budget")</f>
        <v>Above Budget</v>
      </c>
      <c r="J2023">
        <f>Table1[[#This Row],[Actual_Sales]]-(Table1[[#This Row],[COGS]]+Table1[[#This Row],[Expenses]])</f>
        <v>62</v>
      </c>
      <c r="K2023">
        <v>60</v>
      </c>
      <c r="L2023">
        <f>Table1[[#This Row],[Actual_Profit]]-Table1[[#This Row],[Budget_Profit]]</f>
        <v>2</v>
      </c>
      <c r="M2023" s="5">
        <f>IF(
Table1[[#This Row],[Budget_Profit]]=0,
"",
IF(
Table1[[#This Row],[Budget_Profit]]&gt;0,
(Table1[[#This Row],[Actual_Profit]]-Table1[[#This Row],[Budget_Profit]])/Table1[[#This Row],[Budget_Profit]],
(Table1[[#This Row],[Actual_Profit]]-Table1[[#This Row],[Budget_Profit]])/ABS(Table1[[#This Row],[Budget_Profit]])
)
)</f>
        <v>3.3333333333333333E-2</v>
      </c>
      <c r="N2023" s="5" t="str">
        <f>IF(Table1[[#This Row],[Profit_Var]]&gt;=0, "Above Budget", "Below Budget")</f>
        <v>Above Budget</v>
      </c>
      <c r="O2023">
        <v>80</v>
      </c>
      <c r="P2023">
        <v>60</v>
      </c>
      <c r="Q2023">
        <f>Table1[[#This Row],[COGS]]-Table1[[#This Row],[Budget_COGS]]</f>
        <v>20</v>
      </c>
      <c r="R2023" s="5">
        <f>IF(
Table1[[#This Row],[Budget_COGS]]=0,
"",
IF(
Table1[[#This Row],[Budget_COGS]]&gt;0,
(Table1[[#This Row],[Budget_COGS]]-Table1[[#This Row],[COGS]]) / Table1[[#This Row],[Budget_COGS]],
(Table1[[#This Row],[Budget_COGS]]-Table1[[#This Row],[COGS]]) / ABS(Table1[[#This Row],[Budget_COGS]])
)
)</f>
        <v>-0.33333333333333331</v>
      </c>
      <c r="S2023" s="5" t="str">
        <f>IF(Table1[[#This Row],[COGS _Var]]&gt;=0, "Above Budget", "Below Budget")</f>
        <v>Above Budget</v>
      </c>
      <c r="T2023">
        <f>Table1[[#This Row],[Actual_Sales]]-Table1[[#This Row],[COGS]]</f>
        <v>120</v>
      </c>
      <c r="U2023">
        <v>110</v>
      </c>
      <c r="V2023">
        <f>Table1[[#This Row],[Gross_Margin]]-Table1[[#This Row],[Budget_Margin]]</f>
        <v>10</v>
      </c>
      <c r="W2023" s="5">
        <f>IF(
Table1[[#This Row],[Budget_Margin]]=0,
"",
IF(
Table1[[#This Row],[Budget_Margin]]&gt;0,
(Table1[[#This Row],[Gross_Margin]]-Table1[[#This Row],[Budget_Margin]]) / Table1[[#This Row],[Budget_Margin]],
(Table1[[#This Row],[Gross_Margin]]-Table1[[#This Row],[Budget_Margin]]) / ABS(Table1[[#This Row],[Budget_Margin]])
)
)</f>
        <v>9.0909090909090912E-2</v>
      </c>
      <c r="X2023" s="5" t="str">
        <f>IF(Table1[[#This Row],[Margin_Var]]&gt;=0, "Above Budget", "Below Budget")</f>
        <v>Above Budget</v>
      </c>
      <c r="Y2023" s="5">
        <f>IFERROR(Table1[[#This Row],[Gross_Margin]]/Table1[[#This Row],[Actual_Sales]],0)</f>
        <v>0.6</v>
      </c>
      <c r="Z2023" s="5">
        <f>Table1[[#This Row],[Actual_Profit]]/Table1[[#This Row],[Actual_Sales]]</f>
        <v>0.31</v>
      </c>
      <c r="AA2023">
        <v>58</v>
      </c>
      <c r="AB2023" s="5">
        <f>IFERROR(Table1[[#This Row],[Expenses]]/Table1[[#This Row],[Actual_Sales]],0)</f>
        <v>0.28999999999999998</v>
      </c>
      <c r="AC2023">
        <v>26</v>
      </c>
      <c r="AD2023">
        <v>640</v>
      </c>
      <c r="AE2023" s="5">
        <f>IFERROR(Table1[[#This Row],[Inventory]]/Table1[[#This Row],[Actual_Sales]],0)</f>
        <v>3.2</v>
      </c>
    </row>
    <row r="2024" spans="1:31" x14ac:dyDescent="0.25">
      <c r="A2024">
        <v>349</v>
      </c>
      <c r="B2024">
        <v>971</v>
      </c>
      <c r="C2024">
        <v>12</v>
      </c>
      <c r="D2024" s="2">
        <v>40210</v>
      </c>
      <c r="E2024">
        <v>200</v>
      </c>
      <c r="F2024">
        <v>130</v>
      </c>
      <c r="G2024">
        <f>Table1[[#This Row],[Actual_Sales]]-Table1[[#This Row],[Budget_Sales]]</f>
        <v>70</v>
      </c>
      <c r="H2024" s="5">
        <f>IF(
Table1[[#This Row],[Budget_Sales]]=0,
"",
IF(
Table1[[#This Row],[Budget_Sales]]&gt;0,
(Table1[[#This Row],[Actual_Sales]]-Table1[[#This Row],[Budget_Sales]])/Table1[[#This Row],[Budget_Sales]],
(Table1[[#This Row],[Actual_Sales]]-Table1[[#This Row],[Budget_Sales]])/ABS(Table1[[#This Row],[Budget_Sales]])
)
)</f>
        <v>0.53846153846153844</v>
      </c>
      <c r="I2024" s="5" t="str">
        <f>IF(Table1[[#This Row],[Sales_Var]]&gt;=0,"Above Budget","Below Budget")</f>
        <v>Above Budget</v>
      </c>
      <c r="J2024">
        <f>Table1[[#This Row],[Actual_Sales]]-(Table1[[#This Row],[COGS]]+Table1[[#This Row],[Expenses]])</f>
        <v>62</v>
      </c>
      <c r="K2024">
        <v>50</v>
      </c>
      <c r="L2024">
        <f>Table1[[#This Row],[Actual_Profit]]-Table1[[#This Row],[Budget_Profit]]</f>
        <v>12</v>
      </c>
      <c r="M2024" s="5">
        <f>IF(
Table1[[#This Row],[Budget_Profit]]=0,
"",
IF(
Table1[[#This Row],[Budget_Profit]]&gt;0,
(Table1[[#This Row],[Actual_Profit]]-Table1[[#This Row],[Budget_Profit]])/Table1[[#This Row],[Budget_Profit]],
(Table1[[#This Row],[Actual_Profit]]-Table1[[#This Row],[Budget_Profit]])/ABS(Table1[[#This Row],[Budget_Profit]])
)
)</f>
        <v>0.24</v>
      </c>
      <c r="N2024" s="5" t="str">
        <f>IF(Table1[[#This Row],[Profit_Var]]&gt;=0, "Above Budget", "Below Budget")</f>
        <v>Above Budget</v>
      </c>
      <c r="O2024">
        <v>80</v>
      </c>
      <c r="P2024">
        <v>50</v>
      </c>
      <c r="Q2024">
        <f>Table1[[#This Row],[COGS]]-Table1[[#This Row],[Budget_COGS]]</f>
        <v>30</v>
      </c>
      <c r="R2024" s="5">
        <f>IF(
Table1[[#This Row],[Budget_COGS]]=0,
"",
IF(
Table1[[#This Row],[Budget_COGS]]&gt;0,
(Table1[[#This Row],[Budget_COGS]]-Table1[[#This Row],[COGS]]) / Table1[[#This Row],[Budget_COGS]],
(Table1[[#This Row],[Budget_COGS]]-Table1[[#This Row],[COGS]]) / ABS(Table1[[#This Row],[Budget_COGS]])
)
)</f>
        <v>-0.6</v>
      </c>
      <c r="S2024" s="5" t="str">
        <f>IF(Table1[[#This Row],[COGS _Var]]&gt;=0, "Above Budget", "Below Budget")</f>
        <v>Above Budget</v>
      </c>
      <c r="T2024">
        <f>Table1[[#This Row],[Actual_Sales]]-Table1[[#This Row],[COGS]]</f>
        <v>120</v>
      </c>
      <c r="U2024">
        <v>80</v>
      </c>
      <c r="V2024">
        <f>Table1[[#This Row],[Gross_Margin]]-Table1[[#This Row],[Budget_Margin]]</f>
        <v>40</v>
      </c>
      <c r="W2024" s="5">
        <f>IF(
Table1[[#This Row],[Budget_Margin]]=0,
"",
IF(
Table1[[#This Row],[Budget_Margin]]&gt;0,
(Table1[[#This Row],[Gross_Margin]]-Table1[[#This Row],[Budget_Margin]]) / Table1[[#This Row],[Budget_Margin]],
(Table1[[#This Row],[Gross_Margin]]-Table1[[#This Row],[Budget_Margin]]) / ABS(Table1[[#This Row],[Budget_Margin]])
)
)</f>
        <v>0.5</v>
      </c>
      <c r="X2024" s="5" t="str">
        <f>IF(Table1[[#This Row],[Margin_Var]]&gt;=0, "Above Budget", "Below Budget")</f>
        <v>Above Budget</v>
      </c>
      <c r="Y2024" s="5">
        <f>IFERROR(Table1[[#This Row],[Gross_Margin]]/Table1[[#This Row],[Actual_Sales]],0)</f>
        <v>0.6</v>
      </c>
      <c r="Z2024" s="5">
        <f>Table1[[#This Row],[Actual_Profit]]/Table1[[#This Row],[Actual_Sales]]</f>
        <v>0.31</v>
      </c>
      <c r="AA2024">
        <v>58</v>
      </c>
      <c r="AB2024" s="5">
        <f>IFERROR(Table1[[#This Row],[Expenses]]/Table1[[#This Row],[Actual_Sales]],0)</f>
        <v>0.28999999999999998</v>
      </c>
      <c r="AC2024">
        <v>26</v>
      </c>
      <c r="AD2024">
        <v>640</v>
      </c>
      <c r="AE2024" s="5">
        <f>IFERROR(Table1[[#This Row],[Inventory]]/Table1[[#This Row],[Actual_Sales]],0)</f>
        <v>3.2</v>
      </c>
    </row>
    <row r="2025" spans="1:31" x14ac:dyDescent="0.25">
      <c r="A2025">
        <v>753</v>
      </c>
      <c r="B2025">
        <v>405</v>
      </c>
      <c r="C2025">
        <v>3</v>
      </c>
      <c r="D2025" s="2">
        <v>40299</v>
      </c>
      <c r="E2025">
        <v>71</v>
      </c>
      <c r="F2025">
        <v>80</v>
      </c>
      <c r="G2025">
        <f>Table1[[#This Row],[Actual_Sales]]-Table1[[#This Row],[Budget_Sales]]</f>
        <v>-9</v>
      </c>
      <c r="H2025" s="5">
        <f>IF(
Table1[[#This Row],[Budget_Sales]]=0,
"",
IF(
Table1[[#This Row],[Budget_Sales]]&gt;0,
(Table1[[#This Row],[Actual_Sales]]-Table1[[#This Row],[Budget_Sales]])/Table1[[#This Row],[Budget_Sales]],
(Table1[[#This Row],[Actual_Sales]]-Table1[[#This Row],[Budget_Sales]])/ABS(Table1[[#This Row],[Budget_Sales]])
)
)</f>
        <v>-0.1125</v>
      </c>
      <c r="I2025" s="5" t="str">
        <f>IF(Table1[[#This Row],[Sales_Var]]&gt;=0,"Above Budget","Below Budget")</f>
        <v>Below Budget</v>
      </c>
      <c r="J2025">
        <f>Table1[[#This Row],[Actual_Sales]]-(Table1[[#This Row],[COGS]]+Table1[[#This Row],[Expenses]])</f>
        <v>22</v>
      </c>
      <c r="K2025">
        <v>40</v>
      </c>
      <c r="L2025">
        <f>Table1[[#This Row],[Actual_Profit]]-Table1[[#This Row],[Budget_Profit]]</f>
        <v>-18</v>
      </c>
      <c r="M2025" s="5">
        <f>IF(
Table1[[#This Row],[Budget_Profit]]=0,
"",
IF(
Table1[[#This Row],[Budget_Profit]]&gt;0,
(Table1[[#This Row],[Actual_Profit]]-Table1[[#This Row],[Budget_Profit]])/Table1[[#This Row],[Budget_Profit]],
(Table1[[#This Row],[Actual_Profit]]-Table1[[#This Row],[Budget_Profit]])/ABS(Table1[[#This Row],[Budget_Profit]])
)
)</f>
        <v>-0.45</v>
      </c>
      <c r="N2025" s="5" t="str">
        <f>IF(Table1[[#This Row],[Profit_Var]]&gt;=0, "Above Budget", "Below Budget")</f>
        <v>Below Budget</v>
      </c>
      <c r="O2025">
        <v>29</v>
      </c>
      <c r="P2025">
        <v>30</v>
      </c>
      <c r="Q2025">
        <f>Table1[[#This Row],[COGS]]-Table1[[#This Row],[Budget_COGS]]</f>
        <v>-1</v>
      </c>
      <c r="R2025" s="5">
        <f>IF(
Table1[[#This Row],[Budget_COGS]]=0,
"",
IF(
Table1[[#This Row],[Budget_COGS]]&gt;0,
(Table1[[#This Row],[Budget_COGS]]-Table1[[#This Row],[COGS]]) / Table1[[#This Row],[Budget_COGS]],
(Table1[[#This Row],[Budget_COGS]]-Table1[[#This Row],[COGS]]) / ABS(Table1[[#This Row],[Budget_COGS]])
)
)</f>
        <v>3.3333333333333333E-2</v>
      </c>
      <c r="S2025" s="5" t="str">
        <f>IF(Table1[[#This Row],[COGS _Var]]&gt;=0, "Above Budget", "Below Budget")</f>
        <v>Below Budget</v>
      </c>
      <c r="T2025">
        <f>Table1[[#This Row],[Actual_Sales]]-Table1[[#This Row],[COGS]]</f>
        <v>42</v>
      </c>
      <c r="U2025">
        <v>50</v>
      </c>
      <c r="V2025">
        <f>Table1[[#This Row],[Gross_Margin]]-Table1[[#This Row],[Budget_Margin]]</f>
        <v>-8</v>
      </c>
      <c r="W2025" s="5">
        <f>IF(
Table1[[#This Row],[Budget_Margin]]=0,
"",
IF(
Table1[[#This Row],[Budget_Margin]]&gt;0,
(Table1[[#This Row],[Gross_Margin]]-Table1[[#This Row],[Budget_Margin]]) / Table1[[#This Row],[Budget_Margin]],
(Table1[[#This Row],[Gross_Margin]]-Table1[[#This Row],[Budget_Margin]]) / ABS(Table1[[#This Row],[Budget_Margin]])
)
)</f>
        <v>-0.16</v>
      </c>
      <c r="X2025" s="5" t="str">
        <f>IF(Table1[[#This Row],[Margin_Var]]&gt;=0, "Above Budget", "Below Budget")</f>
        <v>Below Budget</v>
      </c>
      <c r="Y2025" s="5">
        <f>IFERROR(Table1[[#This Row],[Gross_Margin]]/Table1[[#This Row],[Actual_Sales]],0)</f>
        <v>0.59154929577464788</v>
      </c>
      <c r="Z2025" s="5">
        <f>Table1[[#This Row],[Actual_Profit]]/Table1[[#This Row],[Actual_Sales]]</f>
        <v>0.30985915492957744</v>
      </c>
      <c r="AA2025">
        <v>20</v>
      </c>
      <c r="AB2025" s="5">
        <f>IFERROR(Table1[[#This Row],[Expenses]]/Table1[[#This Row],[Actual_Sales]],0)</f>
        <v>0.28169014084507044</v>
      </c>
      <c r="AC2025">
        <v>8</v>
      </c>
      <c r="AD2025">
        <v>835</v>
      </c>
      <c r="AE2025" s="5">
        <f>IFERROR(Table1[[#This Row],[Inventory]]/Table1[[#This Row],[Actual_Sales]],0)</f>
        <v>11.76056338028169</v>
      </c>
    </row>
    <row r="2026" spans="1:31" x14ac:dyDescent="0.25">
      <c r="A2026">
        <v>864</v>
      </c>
      <c r="B2026">
        <v>857</v>
      </c>
      <c r="C2026">
        <v>11</v>
      </c>
      <c r="D2026" s="2">
        <v>40299</v>
      </c>
      <c r="E2026">
        <v>71</v>
      </c>
      <c r="F2026">
        <v>70</v>
      </c>
      <c r="G2026">
        <f>Table1[[#This Row],[Actual_Sales]]-Table1[[#This Row],[Budget_Sales]]</f>
        <v>1</v>
      </c>
      <c r="H2026" s="5">
        <f>IF(
Table1[[#This Row],[Budget_Sales]]=0,
"",
IF(
Table1[[#This Row],[Budget_Sales]]&gt;0,
(Table1[[#This Row],[Actual_Sales]]-Table1[[#This Row],[Budget_Sales]])/Table1[[#This Row],[Budget_Sales]],
(Table1[[#This Row],[Actual_Sales]]-Table1[[#This Row],[Budget_Sales]])/ABS(Table1[[#This Row],[Budget_Sales]])
)
)</f>
        <v>1.4285714285714285E-2</v>
      </c>
      <c r="I2026" s="5" t="str">
        <f>IF(Table1[[#This Row],[Sales_Var]]&gt;=0,"Above Budget","Below Budget")</f>
        <v>Above Budget</v>
      </c>
      <c r="J2026">
        <f>Table1[[#This Row],[Actual_Sales]]-(Table1[[#This Row],[COGS]]+Table1[[#This Row],[Expenses]])</f>
        <v>22</v>
      </c>
      <c r="K2026">
        <v>30</v>
      </c>
      <c r="L2026">
        <f>Table1[[#This Row],[Actual_Profit]]-Table1[[#This Row],[Budget_Profit]]</f>
        <v>-8</v>
      </c>
      <c r="M2026" s="5">
        <f>IF(
Table1[[#This Row],[Budget_Profit]]=0,
"",
IF(
Table1[[#This Row],[Budget_Profit]]&gt;0,
(Table1[[#This Row],[Actual_Profit]]-Table1[[#This Row],[Budget_Profit]])/Table1[[#This Row],[Budget_Profit]],
(Table1[[#This Row],[Actual_Profit]]-Table1[[#This Row],[Budget_Profit]])/ABS(Table1[[#This Row],[Budget_Profit]])
)
)</f>
        <v>-0.26666666666666666</v>
      </c>
      <c r="N2026" s="5" t="str">
        <f>IF(Table1[[#This Row],[Profit_Var]]&gt;=0, "Above Budget", "Below Budget")</f>
        <v>Below Budget</v>
      </c>
      <c r="O2026">
        <v>29</v>
      </c>
      <c r="P2026">
        <v>30</v>
      </c>
      <c r="Q2026">
        <f>Table1[[#This Row],[COGS]]-Table1[[#This Row],[Budget_COGS]]</f>
        <v>-1</v>
      </c>
      <c r="R2026" s="5">
        <f>IF(
Table1[[#This Row],[Budget_COGS]]=0,
"",
IF(
Table1[[#This Row],[Budget_COGS]]&gt;0,
(Table1[[#This Row],[Budget_COGS]]-Table1[[#This Row],[COGS]]) / Table1[[#This Row],[Budget_COGS]],
(Table1[[#This Row],[Budget_COGS]]-Table1[[#This Row],[COGS]]) / ABS(Table1[[#This Row],[Budget_COGS]])
)
)</f>
        <v>3.3333333333333333E-2</v>
      </c>
      <c r="S2026" s="5" t="str">
        <f>IF(Table1[[#This Row],[COGS _Var]]&gt;=0, "Above Budget", "Below Budget")</f>
        <v>Below Budget</v>
      </c>
      <c r="T2026">
        <f>Table1[[#This Row],[Actual_Sales]]-Table1[[#This Row],[COGS]]</f>
        <v>42</v>
      </c>
      <c r="U2026">
        <v>40</v>
      </c>
      <c r="V2026">
        <f>Table1[[#This Row],[Gross_Margin]]-Table1[[#This Row],[Budget_Margin]]</f>
        <v>2</v>
      </c>
      <c r="W2026" s="5">
        <f>IF(
Table1[[#This Row],[Budget_Margin]]=0,
"",
IF(
Table1[[#This Row],[Budget_Margin]]&gt;0,
(Table1[[#This Row],[Gross_Margin]]-Table1[[#This Row],[Budget_Margin]]) / Table1[[#This Row],[Budget_Margin]],
(Table1[[#This Row],[Gross_Margin]]-Table1[[#This Row],[Budget_Margin]]) / ABS(Table1[[#This Row],[Budget_Margin]])
)
)</f>
        <v>0.05</v>
      </c>
      <c r="X2026" s="5" t="str">
        <f>IF(Table1[[#This Row],[Margin_Var]]&gt;=0, "Above Budget", "Below Budget")</f>
        <v>Above Budget</v>
      </c>
      <c r="Y2026" s="5">
        <f>IFERROR(Table1[[#This Row],[Gross_Margin]]/Table1[[#This Row],[Actual_Sales]],0)</f>
        <v>0.59154929577464788</v>
      </c>
      <c r="Z2026" s="5">
        <f>Table1[[#This Row],[Actual_Profit]]/Table1[[#This Row],[Actual_Sales]]</f>
        <v>0.30985915492957744</v>
      </c>
      <c r="AA2026">
        <v>20</v>
      </c>
      <c r="AB2026" s="5">
        <f>IFERROR(Table1[[#This Row],[Expenses]]/Table1[[#This Row],[Actual_Sales]],0)</f>
        <v>0.28169014084507044</v>
      </c>
      <c r="AC2026">
        <v>8</v>
      </c>
      <c r="AD2026">
        <v>835</v>
      </c>
      <c r="AE2026" s="5">
        <f>IFERROR(Table1[[#This Row],[Inventory]]/Table1[[#This Row],[Actual_Sales]],0)</f>
        <v>11.76056338028169</v>
      </c>
    </row>
    <row r="2027" spans="1:31" x14ac:dyDescent="0.25">
      <c r="A2027">
        <v>248</v>
      </c>
      <c r="B2027">
        <v>509</v>
      </c>
      <c r="C2027">
        <v>2</v>
      </c>
      <c r="D2027" s="2">
        <v>40210</v>
      </c>
      <c r="E2027">
        <v>142</v>
      </c>
      <c r="F2027">
        <v>170</v>
      </c>
      <c r="G2027">
        <f>Table1[[#This Row],[Actual_Sales]]-Table1[[#This Row],[Budget_Sales]]</f>
        <v>-28</v>
      </c>
      <c r="H2027" s="5">
        <f>IF(
Table1[[#This Row],[Budget_Sales]]=0,
"",
IF(
Table1[[#This Row],[Budget_Sales]]&gt;0,
(Table1[[#This Row],[Actual_Sales]]-Table1[[#This Row],[Budget_Sales]])/Table1[[#This Row],[Budget_Sales]],
(Table1[[#This Row],[Actual_Sales]]-Table1[[#This Row],[Budget_Sales]])/ABS(Table1[[#This Row],[Budget_Sales]])
)
)</f>
        <v>-0.16470588235294117</v>
      </c>
      <c r="I2027" s="5" t="str">
        <f>IF(Table1[[#This Row],[Sales_Var]]&gt;=0,"Above Budget","Below Budget")</f>
        <v>Below Budget</v>
      </c>
      <c r="J2027">
        <f>Table1[[#This Row],[Actual_Sales]]-(Table1[[#This Row],[COGS]]+Table1[[#This Row],[Expenses]])</f>
        <v>44</v>
      </c>
      <c r="K2027">
        <v>70</v>
      </c>
      <c r="L2027">
        <f>Table1[[#This Row],[Actual_Profit]]-Table1[[#This Row],[Budget_Profit]]</f>
        <v>-26</v>
      </c>
      <c r="M2027" s="5">
        <f>IF(
Table1[[#This Row],[Budget_Profit]]=0,
"",
IF(
Table1[[#This Row],[Budget_Profit]]&gt;0,
(Table1[[#This Row],[Actual_Profit]]-Table1[[#This Row],[Budget_Profit]])/Table1[[#This Row],[Budget_Profit]],
(Table1[[#This Row],[Actual_Profit]]-Table1[[#This Row],[Budget_Profit]])/ABS(Table1[[#This Row],[Budget_Profit]])
)
)</f>
        <v>-0.37142857142857144</v>
      </c>
      <c r="N2027" s="5" t="str">
        <f>IF(Table1[[#This Row],[Profit_Var]]&gt;=0, "Above Budget", "Below Budget")</f>
        <v>Below Budget</v>
      </c>
      <c r="O2027">
        <v>58</v>
      </c>
      <c r="P2027">
        <v>70</v>
      </c>
      <c r="Q2027">
        <f>Table1[[#This Row],[COGS]]-Table1[[#This Row],[Budget_COGS]]</f>
        <v>-12</v>
      </c>
      <c r="R2027" s="5">
        <f>IF(
Table1[[#This Row],[Budget_COGS]]=0,
"",
IF(
Table1[[#This Row],[Budget_COGS]]&gt;0,
(Table1[[#This Row],[Budget_COGS]]-Table1[[#This Row],[COGS]]) / Table1[[#This Row],[Budget_COGS]],
(Table1[[#This Row],[Budget_COGS]]-Table1[[#This Row],[COGS]]) / ABS(Table1[[#This Row],[Budget_COGS]])
)
)</f>
        <v>0.17142857142857143</v>
      </c>
      <c r="S2027" s="5" t="str">
        <f>IF(Table1[[#This Row],[COGS _Var]]&gt;=0, "Above Budget", "Below Budget")</f>
        <v>Below Budget</v>
      </c>
      <c r="T2027">
        <f>Table1[[#This Row],[Actual_Sales]]-Table1[[#This Row],[COGS]]</f>
        <v>84</v>
      </c>
      <c r="U2027">
        <v>100</v>
      </c>
      <c r="V2027">
        <f>Table1[[#This Row],[Gross_Margin]]-Table1[[#This Row],[Budget_Margin]]</f>
        <v>-16</v>
      </c>
      <c r="W2027" s="5">
        <f>IF(
Table1[[#This Row],[Budget_Margin]]=0,
"",
IF(
Table1[[#This Row],[Budget_Margin]]&gt;0,
(Table1[[#This Row],[Gross_Margin]]-Table1[[#This Row],[Budget_Margin]]) / Table1[[#This Row],[Budget_Margin]],
(Table1[[#This Row],[Gross_Margin]]-Table1[[#This Row],[Budget_Margin]]) / ABS(Table1[[#This Row],[Budget_Margin]])
)
)</f>
        <v>-0.16</v>
      </c>
      <c r="X2027" s="5" t="str">
        <f>IF(Table1[[#This Row],[Margin_Var]]&gt;=0, "Above Budget", "Below Budget")</f>
        <v>Below Budget</v>
      </c>
      <c r="Y2027" s="5">
        <f>IFERROR(Table1[[#This Row],[Gross_Margin]]/Table1[[#This Row],[Actual_Sales]],0)</f>
        <v>0.59154929577464788</v>
      </c>
      <c r="Z2027" s="5">
        <f>Table1[[#This Row],[Actual_Profit]]/Table1[[#This Row],[Actual_Sales]]</f>
        <v>0.30985915492957744</v>
      </c>
      <c r="AA2027">
        <v>40</v>
      </c>
      <c r="AB2027" s="5">
        <f>IFERROR(Table1[[#This Row],[Expenses]]/Table1[[#This Row],[Actual_Sales]],0)</f>
        <v>0.28169014084507044</v>
      </c>
      <c r="AC2027">
        <v>18</v>
      </c>
      <c r="AD2027">
        <v>331</v>
      </c>
      <c r="AE2027" s="5">
        <f>IFERROR(Table1[[#This Row],[Inventory]]/Table1[[#This Row],[Actual_Sales]],0)</f>
        <v>2.3309859154929575</v>
      </c>
    </row>
    <row r="2028" spans="1:31" x14ac:dyDescent="0.25">
      <c r="A2028">
        <v>4086</v>
      </c>
      <c r="B2028">
        <v>262</v>
      </c>
      <c r="C2028">
        <v>11</v>
      </c>
      <c r="D2028" s="2">
        <v>40878</v>
      </c>
      <c r="E2028">
        <v>113</v>
      </c>
      <c r="F2028">
        <v>80</v>
      </c>
      <c r="G2028">
        <f>Table1[[#This Row],[Actual_Sales]]-Table1[[#This Row],[Budget_Sales]]</f>
        <v>33</v>
      </c>
      <c r="H2028" s="5">
        <f>IF(
Table1[[#This Row],[Budget_Sales]]=0,
"",
IF(
Table1[[#This Row],[Budget_Sales]]&gt;0,
(Table1[[#This Row],[Actual_Sales]]-Table1[[#This Row],[Budget_Sales]])/Table1[[#This Row],[Budget_Sales]],
(Table1[[#This Row],[Actual_Sales]]-Table1[[#This Row],[Budget_Sales]])/ABS(Table1[[#This Row],[Budget_Sales]])
)
)</f>
        <v>0.41249999999999998</v>
      </c>
      <c r="I2028" s="5" t="str">
        <f>IF(Table1[[#This Row],[Sales_Var]]&gt;=0,"Above Budget","Below Budget")</f>
        <v>Above Budget</v>
      </c>
      <c r="J2028">
        <f>Table1[[#This Row],[Actual_Sales]]-(Table1[[#This Row],[COGS]]+Table1[[#This Row],[Expenses]])</f>
        <v>35</v>
      </c>
      <c r="K2028">
        <v>20</v>
      </c>
      <c r="L2028">
        <f>Table1[[#This Row],[Actual_Profit]]-Table1[[#This Row],[Budget_Profit]]</f>
        <v>15</v>
      </c>
      <c r="M2028" s="5">
        <f>IF(
Table1[[#This Row],[Budget_Profit]]=0,
"",
IF(
Table1[[#This Row],[Budget_Profit]]&gt;0,
(Table1[[#This Row],[Actual_Profit]]-Table1[[#This Row],[Budget_Profit]])/Table1[[#This Row],[Budget_Profit]],
(Table1[[#This Row],[Actual_Profit]]-Table1[[#This Row],[Budget_Profit]])/ABS(Table1[[#This Row],[Budget_Profit]])
)
)</f>
        <v>0.75</v>
      </c>
      <c r="N2028" s="5" t="str">
        <f>IF(Table1[[#This Row],[Profit_Var]]&gt;=0, "Above Budget", "Below Budget")</f>
        <v>Above Budget</v>
      </c>
      <c r="O2028">
        <v>43</v>
      </c>
      <c r="P2028">
        <v>30</v>
      </c>
      <c r="Q2028">
        <f>Table1[[#This Row],[COGS]]-Table1[[#This Row],[Budget_COGS]]</f>
        <v>13</v>
      </c>
      <c r="R2028" s="5">
        <f>IF(
Table1[[#This Row],[Budget_COGS]]=0,
"",
IF(
Table1[[#This Row],[Budget_COGS]]&gt;0,
(Table1[[#This Row],[Budget_COGS]]-Table1[[#This Row],[COGS]]) / Table1[[#This Row],[Budget_COGS]],
(Table1[[#This Row],[Budget_COGS]]-Table1[[#This Row],[COGS]]) / ABS(Table1[[#This Row],[Budget_COGS]])
)
)</f>
        <v>-0.43333333333333335</v>
      </c>
      <c r="S2028" s="5" t="str">
        <f>IF(Table1[[#This Row],[COGS _Var]]&gt;=0, "Above Budget", "Below Budget")</f>
        <v>Above Budget</v>
      </c>
      <c r="T2028">
        <f>Table1[[#This Row],[Actual_Sales]]-Table1[[#This Row],[COGS]]</f>
        <v>70</v>
      </c>
      <c r="U2028">
        <v>50</v>
      </c>
      <c r="V2028">
        <f>Table1[[#This Row],[Gross_Margin]]-Table1[[#This Row],[Budget_Margin]]</f>
        <v>20</v>
      </c>
      <c r="W2028" s="5">
        <f>IF(
Table1[[#This Row],[Budget_Margin]]=0,
"",
IF(
Table1[[#This Row],[Budget_Margin]]&gt;0,
(Table1[[#This Row],[Gross_Margin]]-Table1[[#This Row],[Budget_Margin]]) / Table1[[#This Row],[Budget_Margin]],
(Table1[[#This Row],[Gross_Margin]]-Table1[[#This Row],[Budget_Margin]]) / ABS(Table1[[#This Row],[Budget_Margin]])
)
)</f>
        <v>0.4</v>
      </c>
      <c r="X2028" s="5" t="str">
        <f>IF(Table1[[#This Row],[Margin_Var]]&gt;=0, "Above Budget", "Below Budget")</f>
        <v>Above Budget</v>
      </c>
      <c r="Y2028" s="5">
        <f>IFERROR(Table1[[#This Row],[Gross_Margin]]/Table1[[#This Row],[Actual_Sales]],0)</f>
        <v>0.61946902654867253</v>
      </c>
      <c r="Z2028" s="5">
        <f>Table1[[#This Row],[Actual_Profit]]/Table1[[#This Row],[Actual_Sales]]</f>
        <v>0.30973451327433627</v>
      </c>
      <c r="AA2028">
        <v>35</v>
      </c>
      <c r="AB2028" s="5">
        <f>IFERROR(Table1[[#This Row],[Expenses]]/Table1[[#This Row],[Actual_Sales]],0)</f>
        <v>0.30973451327433627</v>
      </c>
      <c r="AC2028">
        <v>13</v>
      </c>
      <c r="AD2028">
        <v>466</v>
      </c>
      <c r="AE2028" s="5">
        <f>IFERROR(Table1[[#This Row],[Inventory]]/Table1[[#This Row],[Actual_Sales]],0)</f>
        <v>4.1238938053097343</v>
      </c>
    </row>
    <row r="2029" spans="1:31" x14ac:dyDescent="0.25">
      <c r="A2029">
        <v>4082</v>
      </c>
      <c r="B2029">
        <v>253</v>
      </c>
      <c r="C2029">
        <v>12</v>
      </c>
      <c r="D2029" s="2">
        <v>40878</v>
      </c>
      <c r="E2029">
        <v>113</v>
      </c>
      <c r="F2029">
        <v>70</v>
      </c>
      <c r="G2029">
        <f>Table1[[#This Row],[Actual_Sales]]-Table1[[#This Row],[Budget_Sales]]</f>
        <v>43</v>
      </c>
      <c r="H2029" s="5">
        <f>IF(
Table1[[#This Row],[Budget_Sales]]=0,
"",
IF(
Table1[[#This Row],[Budget_Sales]]&gt;0,
(Table1[[#This Row],[Actual_Sales]]-Table1[[#This Row],[Budget_Sales]])/Table1[[#This Row],[Budget_Sales]],
(Table1[[#This Row],[Actual_Sales]]-Table1[[#This Row],[Budget_Sales]])/ABS(Table1[[#This Row],[Budget_Sales]])
)
)</f>
        <v>0.61428571428571432</v>
      </c>
      <c r="I2029" s="5" t="str">
        <f>IF(Table1[[#This Row],[Sales_Var]]&gt;=0,"Above Budget","Below Budget")</f>
        <v>Above Budget</v>
      </c>
      <c r="J2029">
        <f>Table1[[#This Row],[Actual_Sales]]-(Table1[[#This Row],[COGS]]+Table1[[#This Row],[Expenses]])</f>
        <v>35</v>
      </c>
      <c r="K2029">
        <v>20</v>
      </c>
      <c r="L2029">
        <f>Table1[[#This Row],[Actual_Profit]]-Table1[[#This Row],[Budget_Profit]]</f>
        <v>15</v>
      </c>
      <c r="M2029" s="5">
        <f>IF(
Table1[[#This Row],[Budget_Profit]]=0,
"",
IF(
Table1[[#This Row],[Budget_Profit]]&gt;0,
(Table1[[#This Row],[Actual_Profit]]-Table1[[#This Row],[Budget_Profit]])/Table1[[#This Row],[Budget_Profit]],
(Table1[[#This Row],[Actual_Profit]]-Table1[[#This Row],[Budget_Profit]])/ABS(Table1[[#This Row],[Budget_Profit]])
)
)</f>
        <v>0.75</v>
      </c>
      <c r="N2029" s="5" t="str">
        <f>IF(Table1[[#This Row],[Profit_Var]]&gt;=0, "Above Budget", "Below Budget")</f>
        <v>Above Budget</v>
      </c>
      <c r="O2029">
        <v>43</v>
      </c>
      <c r="P2029">
        <v>30</v>
      </c>
      <c r="Q2029">
        <f>Table1[[#This Row],[COGS]]-Table1[[#This Row],[Budget_COGS]]</f>
        <v>13</v>
      </c>
      <c r="R2029" s="5">
        <f>IF(
Table1[[#This Row],[Budget_COGS]]=0,
"",
IF(
Table1[[#This Row],[Budget_COGS]]&gt;0,
(Table1[[#This Row],[Budget_COGS]]-Table1[[#This Row],[COGS]]) / Table1[[#This Row],[Budget_COGS]],
(Table1[[#This Row],[Budget_COGS]]-Table1[[#This Row],[COGS]]) / ABS(Table1[[#This Row],[Budget_COGS]])
)
)</f>
        <v>-0.43333333333333335</v>
      </c>
      <c r="S2029" s="5" t="str">
        <f>IF(Table1[[#This Row],[COGS _Var]]&gt;=0, "Above Budget", "Below Budget")</f>
        <v>Above Budget</v>
      </c>
      <c r="T2029">
        <f>Table1[[#This Row],[Actual_Sales]]-Table1[[#This Row],[COGS]]</f>
        <v>70</v>
      </c>
      <c r="U2029">
        <v>40</v>
      </c>
      <c r="V2029">
        <f>Table1[[#This Row],[Gross_Margin]]-Table1[[#This Row],[Budget_Margin]]</f>
        <v>30</v>
      </c>
      <c r="W2029" s="5">
        <f>IF(
Table1[[#This Row],[Budget_Margin]]=0,
"",
IF(
Table1[[#This Row],[Budget_Margin]]&gt;0,
(Table1[[#This Row],[Gross_Margin]]-Table1[[#This Row],[Budget_Margin]]) / Table1[[#This Row],[Budget_Margin]],
(Table1[[#This Row],[Gross_Margin]]-Table1[[#This Row],[Budget_Margin]]) / ABS(Table1[[#This Row],[Budget_Margin]])
)
)</f>
        <v>0.75</v>
      </c>
      <c r="X2029" s="5" t="str">
        <f>IF(Table1[[#This Row],[Margin_Var]]&gt;=0, "Above Budget", "Below Budget")</f>
        <v>Above Budget</v>
      </c>
      <c r="Y2029" s="5">
        <f>IFERROR(Table1[[#This Row],[Gross_Margin]]/Table1[[#This Row],[Actual_Sales]],0)</f>
        <v>0.61946902654867253</v>
      </c>
      <c r="Z2029" s="5">
        <f>Table1[[#This Row],[Actual_Profit]]/Table1[[#This Row],[Actual_Sales]]</f>
        <v>0.30973451327433627</v>
      </c>
      <c r="AA2029">
        <v>35</v>
      </c>
      <c r="AB2029" s="5">
        <f>IFERROR(Table1[[#This Row],[Expenses]]/Table1[[#This Row],[Actual_Sales]],0)</f>
        <v>0.30973451327433627</v>
      </c>
      <c r="AC2029">
        <v>13</v>
      </c>
      <c r="AD2029">
        <v>466</v>
      </c>
      <c r="AE2029" s="5">
        <f>IFERROR(Table1[[#This Row],[Inventory]]/Table1[[#This Row],[Actual_Sales]],0)</f>
        <v>4.1238938053097343</v>
      </c>
    </row>
    <row r="2030" spans="1:31" x14ac:dyDescent="0.25">
      <c r="A2030">
        <v>1402</v>
      </c>
      <c r="B2030">
        <v>920</v>
      </c>
      <c r="C2030">
        <v>5</v>
      </c>
      <c r="D2030" s="2">
        <v>40391</v>
      </c>
      <c r="E2030">
        <v>226</v>
      </c>
      <c r="F2030">
        <v>260</v>
      </c>
      <c r="G2030">
        <f>Table1[[#This Row],[Actual_Sales]]-Table1[[#This Row],[Budget_Sales]]</f>
        <v>-34</v>
      </c>
      <c r="H2030" s="5">
        <f>IF(
Table1[[#This Row],[Budget_Sales]]=0,
"",
IF(
Table1[[#This Row],[Budget_Sales]]&gt;0,
(Table1[[#This Row],[Actual_Sales]]-Table1[[#This Row],[Budget_Sales]])/Table1[[#This Row],[Budget_Sales]],
(Table1[[#This Row],[Actual_Sales]]-Table1[[#This Row],[Budget_Sales]])/ABS(Table1[[#This Row],[Budget_Sales]])
)
)</f>
        <v>-0.13076923076923078</v>
      </c>
      <c r="I2030" s="5" t="str">
        <f>IF(Table1[[#This Row],[Sales_Var]]&gt;=0,"Above Budget","Below Budget")</f>
        <v>Below Budget</v>
      </c>
      <c r="J2030">
        <f>Table1[[#This Row],[Actual_Sales]]-(Table1[[#This Row],[COGS]]+Table1[[#This Row],[Expenses]])</f>
        <v>70</v>
      </c>
      <c r="K2030">
        <v>100</v>
      </c>
      <c r="L2030">
        <f>Table1[[#This Row],[Actual_Profit]]-Table1[[#This Row],[Budget_Profit]]</f>
        <v>-30</v>
      </c>
      <c r="M2030" s="5">
        <f>IF(
Table1[[#This Row],[Budget_Profit]]=0,
"",
IF(
Table1[[#This Row],[Budget_Profit]]&gt;0,
(Table1[[#This Row],[Actual_Profit]]-Table1[[#This Row],[Budget_Profit]])/Table1[[#This Row],[Budget_Profit]],
(Table1[[#This Row],[Actual_Profit]]-Table1[[#This Row],[Budget_Profit]])/ABS(Table1[[#This Row],[Budget_Profit]])
)
)</f>
        <v>-0.3</v>
      </c>
      <c r="N2030" s="5" t="str">
        <f>IF(Table1[[#This Row],[Profit_Var]]&gt;=0, "Above Budget", "Below Budget")</f>
        <v>Below Budget</v>
      </c>
      <c r="O2030">
        <v>103</v>
      </c>
      <c r="P2030">
        <v>110</v>
      </c>
      <c r="Q2030">
        <f>Table1[[#This Row],[COGS]]-Table1[[#This Row],[Budget_COGS]]</f>
        <v>-7</v>
      </c>
      <c r="R2030" s="5">
        <f>IF(
Table1[[#This Row],[Budget_COGS]]=0,
"",
IF(
Table1[[#This Row],[Budget_COGS]]&gt;0,
(Table1[[#This Row],[Budget_COGS]]-Table1[[#This Row],[COGS]]) / Table1[[#This Row],[Budget_COGS]],
(Table1[[#This Row],[Budget_COGS]]-Table1[[#This Row],[COGS]]) / ABS(Table1[[#This Row],[Budget_COGS]])
)
)</f>
        <v>6.363636363636363E-2</v>
      </c>
      <c r="S2030" s="5" t="str">
        <f>IF(Table1[[#This Row],[COGS _Var]]&gt;=0, "Above Budget", "Below Budget")</f>
        <v>Below Budget</v>
      </c>
      <c r="T2030">
        <f>Table1[[#This Row],[Actual_Sales]]-Table1[[#This Row],[COGS]]</f>
        <v>123</v>
      </c>
      <c r="U2030">
        <v>150</v>
      </c>
      <c r="V2030">
        <f>Table1[[#This Row],[Gross_Margin]]-Table1[[#This Row],[Budget_Margin]]</f>
        <v>-27</v>
      </c>
      <c r="W2030" s="5">
        <f>IF(
Table1[[#This Row],[Budget_Margin]]=0,
"",
IF(
Table1[[#This Row],[Budget_Margin]]&gt;0,
(Table1[[#This Row],[Gross_Margin]]-Table1[[#This Row],[Budget_Margin]]) / Table1[[#This Row],[Budget_Margin]],
(Table1[[#This Row],[Gross_Margin]]-Table1[[#This Row],[Budget_Margin]]) / ABS(Table1[[#This Row],[Budget_Margin]])
)
)</f>
        <v>-0.18</v>
      </c>
      <c r="X2030" s="5" t="str">
        <f>IF(Table1[[#This Row],[Margin_Var]]&gt;=0, "Above Budget", "Below Budget")</f>
        <v>Below Budget</v>
      </c>
      <c r="Y2030" s="5">
        <f>IFERROR(Table1[[#This Row],[Gross_Margin]]/Table1[[#This Row],[Actual_Sales]],0)</f>
        <v>0.54424778761061943</v>
      </c>
      <c r="Z2030" s="5">
        <f>Table1[[#This Row],[Actual_Profit]]/Table1[[#This Row],[Actual_Sales]]</f>
        <v>0.30973451327433627</v>
      </c>
      <c r="AA2030">
        <v>53</v>
      </c>
      <c r="AB2030" s="5">
        <f>IFERROR(Table1[[#This Row],[Expenses]]/Table1[[#This Row],[Actual_Sales]],0)</f>
        <v>0.23451327433628319</v>
      </c>
      <c r="AC2030">
        <v>31</v>
      </c>
      <c r="AD2030">
        <v>1073</v>
      </c>
      <c r="AE2030" s="5">
        <f>IFERROR(Table1[[#This Row],[Inventory]]/Table1[[#This Row],[Actual_Sales]],0)</f>
        <v>4.7477876106194694</v>
      </c>
    </row>
    <row r="2031" spans="1:31" x14ac:dyDescent="0.25">
      <c r="A2031">
        <v>1259</v>
      </c>
      <c r="B2031">
        <v>305</v>
      </c>
      <c r="C2031">
        <v>10</v>
      </c>
      <c r="D2031" s="2">
        <v>40391</v>
      </c>
      <c r="E2031">
        <v>226</v>
      </c>
      <c r="F2031">
        <v>170</v>
      </c>
      <c r="G2031">
        <f>Table1[[#This Row],[Actual_Sales]]-Table1[[#This Row],[Budget_Sales]]</f>
        <v>56</v>
      </c>
      <c r="H2031" s="5">
        <f>IF(
Table1[[#This Row],[Budget_Sales]]=0,
"",
IF(
Table1[[#This Row],[Budget_Sales]]&gt;0,
(Table1[[#This Row],[Actual_Sales]]-Table1[[#This Row],[Budget_Sales]])/Table1[[#This Row],[Budget_Sales]],
(Table1[[#This Row],[Actual_Sales]]-Table1[[#This Row],[Budget_Sales]])/ABS(Table1[[#This Row],[Budget_Sales]])
)
)</f>
        <v>0.32941176470588235</v>
      </c>
      <c r="I2031" s="5" t="str">
        <f>IF(Table1[[#This Row],[Sales_Var]]&gt;=0,"Above Budget","Below Budget")</f>
        <v>Above Budget</v>
      </c>
      <c r="J2031">
        <f>Table1[[#This Row],[Actual_Sales]]-(Table1[[#This Row],[COGS]]+Table1[[#This Row],[Expenses]])</f>
        <v>70</v>
      </c>
      <c r="K2031">
        <v>70</v>
      </c>
      <c r="L2031">
        <f>Table1[[#This Row],[Actual_Profit]]-Table1[[#This Row],[Budget_Profit]]</f>
        <v>0</v>
      </c>
      <c r="M2031" s="5">
        <f>IF(
Table1[[#This Row],[Budget_Profit]]=0,
"",
IF(
Table1[[#This Row],[Budget_Profit]]&gt;0,
(Table1[[#This Row],[Actual_Profit]]-Table1[[#This Row],[Budget_Profit]])/Table1[[#This Row],[Budget_Profit]],
(Table1[[#This Row],[Actual_Profit]]-Table1[[#This Row],[Budget_Profit]])/ABS(Table1[[#This Row],[Budget_Profit]])
)
)</f>
        <v>0</v>
      </c>
      <c r="N2031" s="5" t="str">
        <f>IF(Table1[[#This Row],[Profit_Var]]&gt;=0, "Above Budget", "Below Budget")</f>
        <v>Above Budget</v>
      </c>
      <c r="O2031">
        <v>103</v>
      </c>
      <c r="P2031">
        <v>70</v>
      </c>
      <c r="Q2031">
        <f>Table1[[#This Row],[COGS]]-Table1[[#This Row],[Budget_COGS]]</f>
        <v>33</v>
      </c>
      <c r="R2031" s="5">
        <f>IF(
Table1[[#This Row],[Budget_COGS]]=0,
"",
IF(
Table1[[#This Row],[Budget_COGS]]&gt;0,
(Table1[[#This Row],[Budget_COGS]]-Table1[[#This Row],[COGS]]) / Table1[[#This Row],[Budget_COGS]],
(Table1[[#This Row],[Budget_COGS]]-Table1[[#This Row],[COGS]]) / ABS(Table1[[#This Row],[Budget_COGS]])
)
)</f>
        <v>-0.47142857142857142</v>
      </c>
      <c r="S2031" s="5" t="str">
        <f>IF(Table1[[#This Row],[COGS _Var]]&gt;=0, "Above Budget", "Below Budget")</f>
        <v>Above Budget</v>
      </c>
      <c r="T2031">
        <f>Table1[[#This Row],[Actual_Sales]]-Table1[[#This Row],[COGS]]</f>
        <v>123</v>
      </c>
      <c r="U2031">
        <v>100</v>
      </c>
      <c r="V2031">
        <f>Table1[[#This Row],[Gross_Margin]]-Table1[[#This Row],[Budget_Margin]]</f>
        <v>23</v>
      </c>
      <c r="W2031" s="5">
        <f>IF(
Table1[[#This Row],[Budget_Margin]]=0,
"",
IF(
Table1[[#This Row],[Budget_Margin]]&gt;0,
(Table1[[#This Row],[Gross_Margin]]-Table1[[#This Row],[Budget_Margin]]) / Table1[[#This Row],[Budget_Margin]],
(Table1[[#This Row],[Gross_Margin]]-Table1[[#This Row],[Budget_Margin]]) / ABS(Table1[[#This Row],[Budget_Margin]])
)
)</f>
        <v>0.23</v>
      </c>
      <c r="X2031" s="5" t="str">
        <f>IF(Table1[[#This Row],[Margin_Var]]&gt;=0, "Above Budget", "Below Budget")</f>
        <v>Above Budget</v>
      </c>
      <c r="Y2031" s="5">
        <f>IFERROR(Table1[[#This Row],[Gross_Margin]]/Table1[[#This Row],[Actual_Sales]],0)</f>
        <v>0.54424778761061943</v>
      </c>
      <c r="Z2031" s="5">
        <f>Table1[[#This Row],[Actual_Profit]]/Table1[[#This Row],[Actual_Sales]]</f>
        <v>0.30973451327433627</v>
      </c>
      <c r="AA2031">
        <v>53</v>
      </c>
      <c r="AB2031" s="5">
        <f>IFERROR(Table1[[#This Row],[Expenses]]/Table1[[#This Row],[Actual_Sales]],0)</f>
        <v>0.23451327433628319</v>
      </c>
      <c r="AC2031">
        <v>31</v>
      </c>
      <c r="AD2031">
        <v>1073</v>
      </c>
      <c r="AE2031" s="5">
        <f>IFERROR(Table1[[#This Row],[Inventory]]/Table1[[#This Row],[Actual_Sales]],0)</f>
        <v>4.7477876106194694</v>
      </c>
    </row>
    <row r="2032" spans="1:31" x14ac:dyDescent="0.25">
      <c r="A2032">
        <v>697</v>
      </c>
      <c r="B2032">
        <v>925</v>
      </c>
      <c r="C2032">
        <v>4</v>
      </c>
      <c r="D2032" s="2">
        <v>40269</v>
      </c>
      <c r="E2032">
        <v>478</v>
      </c>
      <c r="F2032">
        <v>450</v>
      </c>
      <c r="G2032">
        <f>Table1[[#This Row],[Actual_Sales]]-Table1[[#This Row],[Budget_Sales]]</f>
        <v>28</v>
      </c>
      <c r="H2032" s="5">
        <f>IF(
Table1[[#This Row],[Budget_Sales]]=0,
"",
IF(
Table1[[#This Row],[Budget_Sales]]&gt;0,
(Table1[[#This Row],[Actual_Sales]]-Table1[[#This Row],[Budget_Sales]])/Table1[[#This Row],[Budget_Sales]],
(Table1[[#This Row],[Actual_Sales]]-Table1[[#This Row],[Budget_Sales]])/ABS(Table1[[#This Row],[Budget_Sales]])
)
)</f>
        <v>6.222222222222222E-2</v>
      </c>
      <c r="I2032" s="5" t="str">
        <f>IF(Table1[[#This Row],[Sales_Var]]&gt;=0,"Above Budget","Below Budget")</f>
        <v>Above Budget</v>
      </c>
      <c r="J2032">
        <f>Table1[[#This Row],[Actual_Sales]]-(Table1[[#This Row],[COGS]]+Table1[[#This Row],[Expenses]])</f>
        <v>148</v>
      </c>
      <c r="K2032">
        <v>150</v>
      </c>
      <c r="L2032">
        <f>Table1[[#This Row],[Actual_Profit]]-Table1[[#This Row],[Budget_Profit]]</f>
        <v>-2</v>
      </c>
      <c r="M2032" s="5">
        <f>IF(
Table1[[#This Row],[Budget_Profit]]=0,
"",
IF(
Table1[[#This Row],[Budget_Profit]]&gt;0,
(Table1[[#This Row],[Actual_Profit]]-Table1[[#This Row],[Budget_Profit]])/Table1[[#This Row],[Budget_Profit]],
(Table1[[#This Row],[Actual_Profit]]-Table1[[#This Row],[Budget_Profit]])/ABS(Table1[[#This Row],[Budget_Profit]])
)
)</f>
        <v>-1.3333333333333334E-2</v>
      </c>
      <c r="N2032" s="5" t="str">
        <f>IF(Table1[[#This Row],[Profit_Var]]&gt;=0, "Above Budget", "Below Budget")</f>
        <v>Below Budget</v>
      </c>
      <c r="O2032">
        <v>239</v>
      </c>
      <c r="P2032">
        <v>220</v>
      </c>
      <c r="Q2032">
        <f>Table1[[#This Row],[COGS]]-Table1[[#This Row],[Budget_COGS]]</f>
        <v>19</v>
      </c>
      <c r="R2032" s="5">
        <f>IF(
Table1[[#This Row],[Budget_COGS]]=0,
"",
IF(
Table1[[#This Row],[Budget_COGS]]&gt;0,
(Table1[[#This Row],[Budget_COGS]]-Table1[[#This Row],[COGS]]) / Table1[[#This Row],[Budget_COGS]],
(Table1[[#This Row],[Budget_COGS]]-Table1[[#This Row],[COGS]]) / ABS(Table1[[#This Row],[Budget_COGS]])
)
)</f>
        <v>-8.6363636363636365E-2</v>
      </c>
      <c r="S2032" s="5" t="str">
        <f>IF(Table1[[#This Row],[COGS _Var]]&gt;=0, "Above Budget", "Below Budget")</f>
        <v>Above Budget</v>
      </c>
      <c r="T2032">
        <f>Table1[[#This Row],[Actual_Sales]]-Table1[[#This Row],[COGS]]</f>
        <v>239</v>
      </c>
      <c r="U2032">
        <v>230</v>
      </c>
      <c r="V2032">
        <f>Table1[[#This Row],[Gross_Margin]]-Table1[[#This Row],[Budget_Margin]]</f>
        <v>9</v>
      </c>
      <c r="W2032" s="5">
        <f>IF(
Table1[[#This Row],[Budget_Margin]]=0,
"",
IF(
Table1[[#This Row],[Budget_Margin]]&gt;0,
(Table1[[#This Row],[Gross_Margin]]-Table1[[#This Row],[Budget_Margin]]) / Table1[[#This Row],[Budget_Margin]],
(Table1[[#This Row],[Gross_Margin]]-Table1[[#This Row],[Budget_Margin]]) / ABS(Table1[[#This Row],[Budget_Margin]])
)
)</f>
        <v>3.9130434782608699E-2</v>
      </c>
      <c r="X2032" s="5" t="str">
        <f>IF(Table1[[#This Row],[Margin_Var]]&gt;=0, "Above Budget", "Below Budget")</f>
        <v>Above Budget</v>
      </c>
      <c r="Y2032" s="5">
        <f>IFERROR(Table1[[#This Row],[Gross_Margin]]/Table1[[#This Row],[Actual_Sales]],0)</f>
        <v>0.5</v>
      </c>
      <c r="Z2032" s="5">
        <f>Table1[[#This Row],[Actual_Profit]]/Table1[[#This Row],[Actual_Sales]]</f>
        <v>0.30962343096234307</v>
      </c>
      <c r="AA2032">
        <v>91</v>
      </c>
      <c r="AB2032" s="5">
        <f>IFERROR(Table1[[#This Row],[Expenses]]/Table1[[#This Row],[Actual_Sales]],0)</f>
        <v>0.1903765690376569</v>
      </c>
      <c r="AC2032">
        <v>66</v>
      </c>
      <c r="AD2032">
        <v>1464</v>
      </c>
      <c r="AE2032" s="5">
        <f>IFERROR(Table1[[#This Row],[Inventory]]/Table1[[#This Row],[Actual_Sales]],0)</f>
        <v>3.0627615062761508</v>
      </c>
    </row>
    <row r="2033" spans="1:31" x14ac:dyDescent="0.25">
      <c r="A2033">
        <v>567</v>
      </c>
      <c r="B2033">
        <v>319</v>
      </c>
      <c r="C2033">
        <v>11</v>
      </c>
      <c r="D2033" s="2">
        <v>40269</v>
      </c>
      <c r="E2033">
        <v>478</v>
      </c>
      <c r="F2033">
        <v>420</v>
      </c>
      <c r="G2033">
        <f>Table1[[#This Row],[Actual_Sales]]-Table1[[#This Row],[Budget_Sales]]</f>
        <v>58</v>
      </c>
      <c r="H2033" s="5">
        <f>IF(
Table1[[#This Row],[Budget_Sales]]=0,
"",
IF(
Table1[[#This Row],[Budget_Sales]]&gt;0,
(Table1[[#This Row],[Actual_Sales]]-Table1[[#This Row],[Budget_Sales]])/Table1[[#This Row],[Budget_Sales]],
(Table1[[#This Row],[Actual_Sales]]-Table1[[#This Row],[Budget_Sales]])/ABS(Table1[[#This Row],[Budget_Sales]])
)
)</f>
        <v>0.1380952380952381</v>
      </c>
      <c r="I2033" s="5" t="str">
        <f>IF(Table1[[#This Row],[Sales_Var]]&gt;=0,"Above Budget","Below Budget")</f>
        <v>Above Budget</v>
      </c>
      <c r="J2033">
        <f>Table1[[#This Row],[Actual_Sales]]-(Table1[[#This Row],[COGS]]+Table1[[#This Row],[Expenses]])</f>
        <v>148</v>
      </c>
      <c r="K2033">
        <v>140</v>
      </c>
      <c r="L2033">
        <f>Table1[[#This Row],[Actual_Profit]]-Table1[[#This Row],[Budget_Profit]]</f>
        <v>8</v>
      </c>
      <c r="M2033" s="5">
        <f>IF(
Table1[[#This Row],[Budget_Profit]]=0,
"",
IF(
Table1[[#This Row],[Budget_Profit]]&gt;0,
(Table1[[#This Row],[Actual_Profit]]-Table1[[#This Row],[Budget_Profit]])/Table1[[#This Row],[Budget_Profit]],
(Table1[[#This Row],[Actual_Profit]]-Table1[[#This Row],[Budget_Profit]])/ABS(Table1[[#This Row],[Budget_Profit]])
)
)</f>
        <v>5.7142857142857141E-2</v>
      </c>
      <c r="N2033" s="5" t="str">
        <f>IF(Table1[[#This Row],[Profit_Var]]&gt;=0, "Above Budget", "Below Budget")</f>
        <v>Above Budget</v>
      </c>
      <c r="O2033">
        <v>239</v>
      </c>
      <c r="P2033">
        <v>200</v>
      </c>
      <c r="Q2033">
        <f>Table1[[#This Row],[COGS]]-Table1[[#This Row],[Budget_COGS]]</f>
        <v>39</v>
      </c>
      <c r="R2033" s="5">
        <f>IF(
Table1[[#This Row],[Budget_COGS]]=0,
"",
IF(
Table1[[#This Row],[Budget_COGS]]&gt;0,
(Table1[[#This Row],[Budget_COGS]]-Table1[[#This Row],[COGS]]) / Table1[[#This Row],[Budget_COGS]],
(Table1[[#This Row],[Budget_COGS]]-Table1[[#This Row],[COGS]]) / ABS(Table1[[#This Row],[Budget_COGS]])
)
)</f>
        <v>-0.19500000000000001</v>
      </c>
      <c r="S2033" s="5" t="str">
        <f>IF(Table1[[#This Row],[COGS _Var]]&gt;=0, "Above Budget", "Below Budget")</f>
        <v>Above Budget</v>
      </c>
      <c r="T2033">
        <f>Table1[[#This Row],[Actual_Sales]]-Table1[[#This Row],[COGS]]</f>
        <v>239</v>
      </c>
      <c r="U2033">
        <v>220</v>
      </c>
      <c r="V2033">
        <f>Table1[[#This Row],[Gross_Margin]]-Table1[[#This Row],[Budget_Margin]]</f>
        <v>19</v>
      </c>
      <c r="W2033" s="5">
        <f>IF(
Table1[[#This Row],[Budget_Margin]]=0,
"",
IF(
Table1[[#This Row],[Budget_Margin]]&gt;0,
(Table1[[#This Row],[Gross_Margin]]-Table1[[#This Row],[Budget_Margin]]) / Table1[[#This Row],[Budget_Margin]],
(Table1[[#This Row],[Gross_Margin]]-Table1[[#This Row],[Budget_Margin]]) / ABS(Table1[[#This Row],[Budget_Margin]])
)
)</f>
        <v>8.6363636363636365E-2</v>
      </c>
      <c r="X2033" s="5" t="str">
        <f>IF(Table1[[#This Row],[Margin_Var]]&gt;=0, "Above Budget", "Below Budget")</f>
        <v>Above Budget</v>
      </c>
      <c r="Y2033" s="5">
        <f>IFERROR(Table1[[#This Row],[Gross_Margin]]/Table1[[#This Row],[Actual_Sales]],0)</f>
        <v>0.5</v>
      </c>
      <c r="Z2033" s="5">
        <f>Table1[[#This Row],[Actual_Profit]]/Table1[[#This Row],[Actual_Sales]]</f>
        <v>0.30962343096234307</v>
      </c>
      <c r="AA2033">
        <v>91</v>
      </c>
      <c r="AB2033" s="5">
        <f>IFERROR(Table1[[#This Row],[Expenses]]/Table1[[#This Row],[Actual_Sales]],0)</f>
        <v>0.1903765690376569</v>
      </c>
      <c r="AC2033">
        <v>66</v>
      </c>
      <c r="AD2033">
        <v>1464</v>
      </c>
      <c r="AE2033" s="5">
        <f>IFERROR(Table1[[#This Row],[Inventory]]/Table1[[#This Row],[Actual_Sales]],0)</f>
        <v>3.0627615062761508</v>
      </c>
    </row>
    <row r="2034" spans="1:31" x14ac:dyDescent="0.25">
      <c r="A2034">
        <v>488</v>
      </c>
      <c r="B2034">
        <v>773</v>
      </c>
      <c r="C2034">
        <v>6</v>
      </c>
      <c r="D2034" s="2">
        <v>40238</v>
      </c>
      <c r="E2034">
        <v>478</v>
      </c>
      <c r="F2034">
        <v>560</v>
      </c>
      <c r="G2034">
        <f>Table1[[#This Row],[Actual_Sales]]-Table1[[#This Row],[Budget_Sales]]</f>
        <v>-82</v>
      </c>
      <c r="H2034" s="5">
        <f>IF(
Table1[[#This Row],[Budget_Sales]]=0,
"",
IF(
Table1[[#This Row],[Budget_Sales]]&gt;0,
(Table1[[#This Row],[Actual_Sales]]-Table1[[#This Row],[Budget_Sales]])/Table1[[#This Row],[Budget_Sales]],
(Table1[[#This Row],[Actual_Sales]]-Table1[[#This Row],[Budget_Sales]])/ABS(Table1[[#This Row],[Budget_Sales]])
)
)</f>
        <v>-0.14642857142857144</v>
      </c>
      <c r="I2034" s="5" t="str">
        <f>IF(Table1[[#This Row],[Sales_Var]]&gt;=0,"Above Budget","Below Budget")</f>
        <v>Below Budget</v>
      </c>
      <c r="J2034">
        <f>Table1[[#This Row],[Actual_Sales]]-(Table1[[#This Row],[COGS]]+Table1[[#This Row],[Expenses]])</f>
        <v>148</v>
      </c>
      <c r="K2034">
        <v>200</v>
      </c>
      <c r="L2034">
        <f>Table1[[#This Row],[Actual_Profit]]-Table1[[#This Row],[Budget_Profit]]</f>
        <v>-52</v>
      </c>
      <c r="M2034" s="5">
        <f>IF(
Table1[[#This Row],[Budget_Profit]]=0,
"",
IF(
Table1[[#This Row],[Budget_Profit]]&gt;0,
(Table1[[#This Row],[Actual_Profit]]-Table1[[#This Row],[Budget_Profit]])/Table1[[#This Row],[Budget_Profit]],
(Table1[[#This Row],[Actual_Profit]]-Table1[[#This Row],[Budget_Profit]])/ABS(Table1[[#This Row],[Budget_Profit]])
)
)</f>
        <v>-0.26</v>
      </c>
      <c r="N2034" s="5" t="str">
        <f>IF(Table1[[#This Row],[Profit_Var]]&gt;=0, "Above Budget", "Below Budget")</f>
        <v>Below Budget</v>
      </c>
      <c r="O2034">
        <v>239</v>
      </c>
      <c r="P2034">
        <v>270</v>
      </c>
      <c r="Q2034">
        <f>Table1[[#This Row],[COGS]]-Table1[[#This Row],[Budget_COGS]]</f>
        <v>-31</v>
      </c>
      <c r="R2034" s="5">
        <f>IF(
Table1[[#This Row],[Budget_COGS]]=0,
"",
IF(
Table1[[#This Row],[Budget_COGS]]&gt;0,
(Table1[[#This Row],[Budget_COGS]]-Table1[[#This Row],[COGS]]) / Table1[[#This Row],[Budget_COGS]],
(Table1[[#This Row],[Budget_COGS]]-Table1[[#This Row],[COGS]]) / ABS(Table1[[#This Row],[Budget_COGS]])
)
)</f>
        <v>0.11481481481481481</v>
      </c>
      <c r="S2034" s="5" t="str">
        <f>IF(Table1[[#This Row],[COGS _Var]]&gt;=0, "Above Budget", "Below Budget")</f>
        <v>Below Budget</v>
      </c>
      <c r="T2034">
        <f>Table1[[#This Row],[Actual_Sales]]-Table1[[#This Row],[COGS]]</f>
        <v>239</v>
      </c>
      <c r="U2034">
        <v>290</v>
      </c>
      <c r="V2034">
        <f>Table1[[#This Row],[Gross_Margin]]-Table1[[#This Row],[Budget_Margin]]</f>
        <v>-51</v>
      </c>
      <c r="W2034" s="5">
        <f>IF(
Table1[[#This Row],[Budget_Margin]]=0,
"",
IF(
Table1[[#This Row],[Budget_Margin]]&gt;0,
(Table1[[#This Row],[Gross_Margin]]-Table1[[#This Row],[Budget_Margin]]) / Table1[[#This Row],[Budget_Margin]],
(Table1[[#This Row],[Gross_Margin]]-Table1[[#This Row],[Budget_Margin]]) / ABS(Table1[[#This Row],[Budget_Margin]])
)
)</f>
        <v>-0.17586206896551723</v>
      </c>
      <c r="X2034" s="5" t="str">
        <f>IF(Table1[[#This Row],[Margin_Var]]&gt;=0, "Above Budget", "Below Budget")</f>
        <v>Below Budget</v>
      </c>
      <c r="Y2034" s="5">
        <f>IFERROR(Table1[[#This Row],[Gross_Margin]]/Table1[[#This Row],[Actual_Sales]],0)</f>
        <v>0.5</v>
      </c>
      <c r="Z2034" s="5">
        <f>Table1[[#This Row],[Actual_Profit]]/Table1[[#This Row],[Actual_Sales]]</f>
        <v>0.30962343096234307</v>
      </c>
      <c r="AA2034">
        <v>91</v>
      </c>
      <c r="AB2034" s="5">
        <f>IFERROR(Table1[[#This Row],[Expenses]]/Table1[[#This Row],[Actual_Sales]],0)</f>
        <v>0.1903765690376569</v>
      </c>
      <c r="AC2034">
        <v>66</v>
      </c>
      <c r="AD2034">
        <v>1417</v>
      </c>
      <c r="AE2034" s="5">
        <f>IFERROR(Table1[[#This Row],[Inventory]]/Table1[[#This Row],[Actual_Sales]],0)</f>
        <v>2.9644351464435146</v>
      </c>
    </row>
    <row r="2035" spans="1:31" x14ac:dyDescent="0.25">
      <c r="A2035">
        <v>428</v>
      </c>
      <c r="B2035">
        <v>515</v>
      </c>
      <c r="C2035">
        <v>11</v>
      </c>
      <c r="D2035" s="2">
        <v>40238</v>
      </c>
      <c r="E2035">
        <v>478</v>
      </c>
      <c r="F2035">
        <v>420</v>
      </c>
      <c r="G2035">
        <f>Table1[[#This Row],[Actual_Sales]]-Table1[[#This Row],[Budget_Sales]]</f>
        <v>58</v>
      </c>
      <c r="H2035" s="5">
        <f>IF(
Table1[[#This Row],[Budget_Sales]]=0,
"",
IF(
Table1[[#This Row],[Budget_Sales]]&gt;0,
(Table1[[#This Row],[Actual_Sales]]-Table1[[#This Row],[Budget_Sales]])/Table1[[#This Row],[Budget_Sales]],
(Table1[[#This Row],[Actual_Sales]]-Table1[[#This Row],[Budget_Sales]])/ABS(Table1[[#This Row],[Budget_Sales]])
)
)</f>
        <v>0.1380952380952381</v>
      </c>
      <c r="I2035" s="5" t="str">
        <f>IF(Table1[[#This Row],[Sales_Var]]&gt;=0,"Above Budget","Below Budget")</f>
        <v>Above Budget</v>
      </c>
      <c r="J2035">
        <f>Table1[[#This Row],[Actual_Sales]]-(Table1[[#This Row],[COGS]]+Table1[[#This Row],[Expenses]])</f>
        <v>148</v>
      </c>
      <c r="K2035">
        <v>140</v>
      </c>
      <c r="L2035">
        <f>Table1[[#This Row],[Actual_Profit]]-Table1[[#This Row],[Budget_Profit]]</f>
        <v>8</v>
      </c>
      <c r="M2035" s="5">
        <f>IF(
Table1[[#This Row],[Budget_Profit]]=0,
"",
IF(
Table1[[#This Row],[Budget_Profit]]&gt;0,
(Table1[[#This Row],[Actual_Profit]]-Table1[[#This Row],[Budget_Profit]])/Table1[[#This Row],[Budget_Profit]],
(Table1[[#This Row],[Actual_Profit]]-Table1[[#This Row],[Budget_Profit]])/ABS(Table1[[#This Row],[Budget_Profit]])
)
)</f>
        <v>5.7142857142857141E-2</v>
      </c>
      <c r="N2035" s="5" t="str">
        <f>IF(Table1[[#This Row],[Profit_Var]]&gt;=0, "Above Budget", "Below Budget")</f>
        <v>Above Budget</v>
      </c>
      <c r="O2035">
        <v>239</v>
      </c>
      <c r="P2035">
        <v>200</v>
      </c>
      <c r="Q2035">
        <f>Table1[[#This Row],[COGS]]-Table1[[#This Row],[Budget_COGS]]</f>
        <v>39</v>
      </c>
      <c r="R2035" s="5">
        <f>IF(
Table1[[#This Row],[Budget_COGS]]=0,
"",
IF(
Table1[[#This Row],[Budget_COGS]]&gt;0,
(Table1[[#This Row],[Budget_COGS]]-Table1[[#This Row],[COGS]]) / Table1[[#This Row],[Budget_COGS]],
(Table1[[#This Row],[Budget_COGS]]-Table1[[#This Row],[COGS]]) / ABS(Table1[[#This Row],[Budget_COGS]])
)
)</f>
        <v>-0.19500000000000001</v>
      </c>
      <c r="S2035" s="5" t="str">
        <f>IF(Table1[[#This Row],[COGS _Var]]&gt;=0, "Above Budget", "Below Budget")</f>
        <v>Above Budget</v>
      </c>
      <c r="T2035">
        <f>Table1[[#This Row],[Actual_Sales]]-Table1[[#This Row],[COGS]]</f>
        <v>239</v>
      </c>
      <c r="U2035">
        <v>220</v>
      </c>
      <c r="V2035">
        <f>Table1[[#This Row],[Gross_Margin]]-Table1[[#This Row],[Budget_Margin]]</f>
        <v>19</v>
      </c>
      <c r="W2035" s="5">
        <f>IF(
Table1[[#This Row],[Budget_Margin]]=0,
"",
IF(
Table1[[#This Row],[Budget_Margin]]&gt;0,
(Table1[[#This Row],[Gross_Margin]]-Table1[[#This Row],[Budget_Margin]]) / Table1[[#This Row],[Budget_Margin]],
(Table1[[#This Row],[Gross_Margin]]-Table1[[#This Row],[Budget_Margin]]) / ABS(Table1[[#This Row],[Budget_Margin]])
)
)</f>
        <v>8.6363636363636365E-2</v>
      </c>
      <c r="X2035" s="5" t="str">
        <f>IF(Table1[[#This Row],[Margin_Var]]&gt;=0, "Above Budget", "Below Budget")</f>
        <v>Above Budget</v>
      </c>
      <c r="Y2035" s="5">
        <f>IFERROR(Table1[[#This Row],[Gross_Margin]]/Table1[[#This Row],[Actual_Sales]],0)</f>
        <v>0.5</v>
      </c>
      <c r="Z2035" s="5">
        <f>Table1[[#This Row],[Actual_Profit]]/Table1[[#This Row],[Actual_Sales]]</f>
        <v>0.30962343096234307</v>
      </c>
      <c r="AA2035">
        <v>91</v>
      </c>
      <c r="AB2035" s="5">
        <f>IFERROR(Table1[[#This Row],[Expenses]]/Table1[[#This Row],[Actual_Sales]],0)</f>
        <v>0.1903765690376569</v>
      </c>
      <c r="AC2035">
        <v>66</v>
      </c>
      <c r="AD2035">
        <v>1417</v>
      </c>
      <c r="AE2035" s="5">
        <f>IFERROR(Table1[[#This Row],[Inventory]]/Table1[[#This Row],[Actual_Sales]],0)</f>
        <v>2.9644351464435146</v>
      </c>
    </row>
    <row r="2036" spans="1:31" x14ac:dyDescent="0.25">
      <c r="A2036">
        <v>465</v>
      </c>
      <c r="B2036">
        <v>702</v>
      </c>
      <c r="C2036">
        <v>12</v>
      </c>
      <c r="D2036" s="2">
        <v>40238</v>
      </c>
      <c r="E2036">
        <v>478</v>
      </c>
      <c r="F2036">
        <v>320</v>
      </c>
      <c r="G2036">
        <f>Table1[[#This Row],[Actual_Sales]]-Table1[[#This Row],[Budget_Sales]]</f>
        <v>158</v>
      </c>
      <c r="H2036" s="5">
        <f>IF(
Table1[[#This Row],[Budget_Sales]]=0,
"",
IF(
Table1[[#This Row],[Budget_Sales]]&gt;0,
(Table1[[#This Row],[Actual_Sales]]-Table1[[#This Row],[Budget_Sales]])/Table1[[#This Row],[Budget_Sales]],
(Table1[[#This Row],[Actual_Sales]]-Table1[[#This Row],[Budget_Sales]])/ABS(Table1[[#This Row],[Budget_Sales]])
)
)</f>
        <v>0.49375000000000002</v>
      </c>
      <c r="I2036" s="5" t="str">
        <f>IF(Table1[[#This Row],[Sales_Var]]&gt;=0,"Above Budget","Below Budget")</f>
        <v>Above Budget</v>
      </c>
      <c r="J2036">
        <f>Table1[[#This Row],[Actual_Sales]]-(Table1[[#This Row],[COGS]]+Table1[[#This Row],[Expenses]])</f>
        <v>148</v>
      </c>
      <c r="K2036">
        <v>110</v>
      </c>
      <c r="L2036">
        <f>Table1[[#This Row],[Actual_Profit]]-Table1[[#This Row],[Budget_Profit]]</f>
        <v>38</v>
      </c>
      <c r="M2036" s="5">
        <f>IF(
Table1[[#This Row],[Budget_Profit]]=0,
"",
IF(
Table1[[#This Row],[Budget_Profit]]&gt;0,
(Table1[[#This Row],[Actual_Profit]]-Table1[[#This Row],[Budget_Profit]])/Table1[[#This Row],[Budget_Profit]],
(Table1[[#This Row],[Actual_Profit]]-Table1[[#This Row],[Budget_Profit]])/ABS(Table1[[#This Row],[Budget_Profit]])
)
)</f>
        <v>0.34545454545454546</v>
      </c>
      <c r="N2036" s="5" t="str">
        <f>IF(Table1[[#This Row],[Profit_Var]]&gt;=0, "Above Budget", "Below Budget")</f>
        <v>Above Budget</v>
      </c>
      <c r="O2036">
        <v>239</v>
      </c>
      <c r="P2036">
        <v>150</v>
      </c>
      <c r="Q2036">
        <f>Table1[[#This Row],[COGS]]-Table1[[#This Row],[Budget_COGS]]</f>
        <v>89</v>
      </c>
      <c r="R2036" s="5">
        <f>IF(
Table1[[#This Row],[Budget_COGS]]=0,
"",
IF(
Table1[[#This Row],[Budget_COGS]]&gt;0,
(Table1[[#This Row],[Budget_COGS]]-Table1[[#This Row],[COGS]]) / Table1[[#This Row],[Budget_COGS]],
(Table1[[#This Row],[Budget_COGS]]-Table1[[#This Row],[COGS]]) / ABS(Table1[[#This Row],[Budget_COGS]])
)
)</f>
        <v>-0.59333333333333338</v>
      </c>
      <c r="S2036" s="5" t="str">
        <f>IF(Table1[[#This Row],[COGS _Var]]&gt;=0, "Above Budget", "Below Budget")</f>
        <v>Above Budget</v>
      </c>
      <c r="T2036">
        <f>Table1[[#This Row],[Actual_Sales]]-Table1[[#This Row],[COGS]]</f>
        <v>239</v>
      </c>
      <c r="U2036">
        <v>170</v>
      </c>
      <c r="V2036">
        <f>Table1[[#This Row],[Gross_Margin]]-Table1[[#This Row],[Budget_Margin]]</f>
        <v>69</v>
      </c>
      <c r="W2036" s="5">
        <f>IF(
Table1[[#This Row],[Budget_Margin]]=0,
"",
IF(
Table1[[#This Row],[Budget_Margin]]&gt;0,
(Table1[[#This Row],[Gross_Margin]]-Table1[[#This Row],[Budget_Margin]]) / Table1[[#This Row],[Budget_Margin]],
(Table1[[#This Row],[Gross_Margin]]-Table1[[#This Row],[Budget_Margin]]) / ABS(Table1[[#This Row],[Budget_Margin]])
)
)</f>
        <v>0.40588235294117647</v>
      </c>
      <c r="X2036" s="5" t="str">
        <f>IF(Table1[[#This Row],[Margin_Var]]&gt;=0, "Above Budget", "Below Budget")</f>
        <v>Above Budget</v>
      </c>
      <c r="Y2036" s="5">
        <f>IFERROR(Table1[[#This Row],[Gross_Margin]]/Table1[[#This Row],[Actual_Sales]],0)</f>
        <v>0.5</v>
      </c>
      <c r="Z2036" s="5">
        <f>Table1[[#This Row],[Actual_Profit]]/Table1[[#This Row],[Actual_Sales]]</f>
        <v>0.30962343096234307</v>
      </c>
      <c r="AA2036">
        <v>91</v>
      </c>
      <c r="AB2036" s="5">
        <f>IFERROR(Table1[[#This Row],[Expenses]]/Table1[[#This Row],[Actual_Sales]],0)</f>
        <v>0.1903765690376569</v>
      </c>
      <c r="AC2036">
        <v>66</v>
      </c>
      <c r="AD2036">
        <v>1417</v>
      </c>
      <c r="AE2036" s="5">
        <f>IFERROR(Table1[[#This Row],[Inventory]]/Table1[[#This Row],[Actual_Sales]],0)</f>
        <v>2.9644351464435146</v>
      </c>
    </row>
    <row r="2037" spans="1:31" x14ac:dyDescent="0.25">
      <c r="A2037">
        <v>3028</v>
      </c>
      <c r="B2037">
        <v>262</v>
      </c>
      <c r="C2037">
        <v>3</v>
      </c>
      <c r="D2037" s="2">
        <v>40695</v>
      </c>
      <c r="E2037">
        <v>210</v>
      </c>
      <c r="F2037">
        <v>220</v>
      </c>
      <c r="G2037">
        <f>Table1[[#This Row],[Actual_Sales]]-Table1[[#This Row],[Budget_Sales]]</f>
        <v>-10</v>
      </c>
      <c r="H2037" s="5">
        <f>IF(
Table1[[#This Row],[Budget_Sales]]=0,
"",
IF(
Table1[[#This Row],[Budget_Sales]]&gt;0,
(Table1[[#This Row],[Actual_Sales]]-Table1[[#This Row],[Budget_Sales]])/Table1[[#This Row],[Budget_Sales]],
(Table1[[#This Row],[Actual_Sales]]-Table1[[#This Row],[Budget_Sales]])/ABS(Table1[[#This Row],[Budget_Sales]])
)
)</f>
        <v>-4.5454545454545456E-2</v>
      </c>
      <c r="I2037" s="5" t="str">
        <f>IF(Table1[[#This Row],[Sales_Var]]&gt;=0,"Above Budget","Below Budget")</f>
        <v>Below Budget</v>
      </c>
      <c r="J2037">
        <f>Table1[[#This Row],[Actual_Sales]]-(Table1[[#This Row],[COGS]]+Table1[[#This Row],[Expenses]])</f>
        <v>65</v>
      </c>
      <c r="K2037">
        <v>90</v>
      </c>
      <c r="L2037">
        <f>Table1[[#This Row],[Actual_Profit]]-Table1[[#This Row],[Budget_Profit]]</f>
        <v>-25</v>
      </c>
      <c r="M2037" s="5">
        <f>IF(
Table1[[#This Row],[Budget_Profit]]=0,
"",
IF(
Table1[[#This Row],[Budget_Profit]]&gt;0,
(Table1[[#This Row],[Actual_Profit]]-Table1[[#This Row],[Budget_Profit]])/Table1[[#This Row],[Budget_Profit]],
(Table1[[#This Row],[Actual_Profit]]-Table1[[#This Row],[Budget_Profit]])/ABS(Table1[[#This Row],[Budget_Profit]])
)
)</f>
        <v>-0.27777777777777779</v>
      </c>
      <c r="N2037" s="5" t="str">
        <f>IF(Table1[[#This Row],[Profit_Var]]&gt;=0, "Above Budget", "Below Budget")</f>
        <v>Below Budget</v>
      </c>
      <c r="O2037">
        <v>91</v>
      </c>
      <c r="P2037">
        <v>90</v>
      </c>
      <c r="Q2037">
        <f>Table1[[#This Row],[COGS]]-Table1[[#This Row],[Budget_COGS]]</f>
        <v>1</v>
      </c>
      <c r="R2037" s="5">
        <f>IF(
Table1[[#This Row],[Budget_COGS]]=0,
"",
IF(
Table1[[#This Row],[Budget_COGS]]&gt;0,
(Table1[[#This Row],[Budget_COGS]]-Table1[[#This Row],[COGS]]) / Table1[[#This Row],[Budget_COGS]],
(Table1[[#This Row],[Budget_COGS]]-Table1[[#This Row],[COGS]]) / ABS(Table1[[#This Row],[Budget_COGS]])
)
)</f>
        <v>-1.1111111111111112E-2</v>
      </c>
      <c r="S2037" s="5" t="str">
        <f>IF(Table1[[#This Row],[COGS _Var]]&gt;=0, "Above Budget", "Below Budget")</f>
        <v>Above Budget</v>
      </c>
      <c r="T2037">
        <f>Table1[[#This Row],[Actual_Sales]]-Table1[[#This Row],[COGS]]</f>
        <v>119</v>
      </c>
      <c r="U2037">
        <v>130</v>
      </c>
      <c r="V2037">
        <f>Table1[[#This Row],[Gross_Margin]]-Table1[[#This Row],[Budget_Margin]]</f>
        <v>-11</v>
      </c>
      <c r="W2037" s="5">
        <f>IF(
Table1[[#This Row],[Budget_Margin]]=0,
"",
IF(
Table1[[#This Row],[Budget_Margin]]&gt;0,
(Table1[[#This Row],[Gross_Margin]]-Table1[[#This Row],[Budget_Margin]]) / Table1[[#This Row],[Budget_Margin]],
(Table1[[#This Row],[Gross_Margin]]-Table1[[#This Row],[Budget_Margin]]) / ABS(Table1[[#This Row],[Budget_Margin]])
)
)</f>
        <v>-8.461538461538462E-2</v>
      </c>
      <c r="X2037" s="5" t="str">
        <f>IF(Table1[[#This Row],[Margin_Var]]&gt;=0, "Above Budget", "Below Budget")</f>
        <v>Below Budget</v>
      </c>
      <c r="Y2037" s="5">
        <f>IFERROR(Table1[[#This Row],[Gross_Margin]]/Table1[[#This Row],[Actual_Sales]],0)</f>
        <v>0.56666666666666665</v>
      </c>
      <c r="Z2037" s="5">
        <f>Table1[[#This Row],[Actual_Profit]]/Table1[[#This Row],[Actual_Sales]]</f>
        <v>0.30952380952380953</v>
      </c>
      <c r="AA2037">
        <v>54</v>
      </c>
      <c r="AB2037" s="5">
        <f>IFERROR(Table1[[#This Row],[Expenses]]/Table1[[#This Row],[Actual_Sales]],0)</f>
        <v>0.25714285714285712</v>
      </c>
      <c r="AC2037">
        <v>30</v>
      </c>
      <c r="AD2037">
        <v>533</v>
      </c>
      <c r="AE2037" s="5">
        <f>IFERROR(Table1[[#This Row],[Inventory]]/Table1[[#This Row],[Actual_Sales]],0)</f>
        <v>2.538095238095238</v>
      </c>
    </row>
    <row r="2038" spans="1:31" x14ac:dyDescent="0.25">
      <c r="A2038">
        <v>3138</v>
      </c>
      <c r="B2038">
        <v>772</v>
      </c>
      <c r="C2038">
        <v>6</v>
      </c>
      <c r="D2038" s="2">
        <v>40695</v>
      </c>
      <c r="E2038">
        <v>210</v>
      </c>
      <c r="F2038">
        <v>200</v>
      </c>
      <c r="G2038">
        <f>Table1[[#This Row],[Actual_Sales]]-Table1[[#This Row],[Budget_Sales]]</f>
        <v>10</v>
      </c>
      <c r="H2038" s="5">
        <f>IF(
Table1[[#This Row],[Budget_Sales]]=0,
"",
IF(
Table1[[#This Row],[Budget_Sales]]&gt;0,
(Table1[[#This Row],[Actual_Sales]]-Table1[[#This Row],[Budget_Sales]])/Table1[[#This Row],[Budget_Sales]],
(Table1[[#This Row],[Actual_Sales]]-Table1[[#This Row],[Budget_Sales]])/ABS(Table1[[#This Row],[Budget_Sales]])
)
)</f>
        <v>0.05</v>
      </c>
      <c r="I2038" s="5" t="str">
        <f>IF(Table1[[#This Row],[Sales_Var]]&gt;=0,"Above Budget","Below Budget")</f>
        <v>Above Budget</v>
      </c>
      <c r="J2038">
        <f>Table1[[#This Row],[Actual_Sales]]-(Table1[[#This Row],[COGS]]+Table1[[#This Row],[Expenses]])</f>
        <v>65</v>
      </c>
      <c r="K2038">
        <v>80</v>
      </c>
      <c r="L2038">
        <f>Table1[[#This Row],[Actual_Profit]]-Table1[[#This Row],[Budget_Profit]]</f>
        <v>-15</v>
      </c>
      <c r="M2038" s="5">
        <f>IF(
Table1[[#This Row],[Budget_Profit]]=0,
"",
IF(
Table1[[#This Row],[Budget_Profit]]&gt;0,
(Table1[[#This Row],[Actual_Profit]]-Table1[[#This Row],[Budget_Profit]])/Table1[[#This Row],[Budget_Profit]],
(Table1[[#This Row],[Actual_Profit]]-Table1[[#This Row],[Budget_Profit]])/ABS(Table1[[#This Row],[Budget_Profit]])
)
)</f>
        <v>-0.1875</v>
      </c>
      <c r="N2038" s="5" t="str">
        <f>IF(Table1[[#This Row],[Profit_Var]]&gt;=0, "Above Budget", "Below Budget")</f>
        <v>Below Budget</v>
      </c>
      <c r="O2038">
        <v>91</v>
      </c>
      <c r="P2038">
        <v>80</v>
      </c>
      <c r="Q2038">
        <f>Table1[[#This Row],[COGS]]-Table1[[#This Row],[Budget_COGS]]</f>
        <v>11</v>
      </c>
      <c r="R2038" s="5">
        <f>IF(
Table1[[#This Row],[Budget_COGS]]=0,
"",
IF(
Table1[[#This Row],[Budget_COGS]]&gt;0,
(Table1[[#This Row],[Budget_COGS]]-Table1[[#This Row],[COGS]]) / Table1[[#This Row],[Budget_COGS]],
(Table1[[#This Row],[Budget_COGS]]-Table1[[#This Row],[COGS]]) / ABS(Table1[[#This Row],[Budget_COGS]])
)
)</f>
        <v>-0.13750000000000001</v>
      </c>
      <c r="S2038" s="5" t="str">
        <f>IF(Table1[[#This Row],[COGS _Var]]&gt;=0, "Above Budget", "Below Budget")</f>
        <v>Above Budget</v>
      </c>
      <c r="T2038">
        <f>Table1[[#This Row],[Actual_Sales]]-Table1[[#This Row],[COGS]]</f>
        <v>119</v>
      </c>
      <c r="U2038">
        <v>120</v>
      </c>
      <c r="V2038">
        <f>Table1[[#This Row],[Gross_Margin]]-Table1[[#This Row],[Budget_Margin]]</f>
        <v>-1</v>
      </c>
      <c r="W2038" s="5">
        <f>IF(
Table1[[#This Row],[Budget_Margin]]=0,
"",
IF(
Table1[[#This Row],[Budget_Margin]]&gt;0,
(Table1[[#This Row],[Gross_Margin]]-Table1[[#This Row],[Budget_Margin]]) / Table1[[#This Row],[Budget_Margin]],
(Table1[[#This Row],[Gross_Margin]]-Table1[[#This Row],[Budget_Margin]]) / ABS(Table1[[#This Row],[Budget_Margin]])
)
)</f>
        <v>-8.3333333333333332E-3</v>
      </c>
      <c r="X2038" s="5" t="str">
        <f>IF(Table1[[#This Row],[Margin_Var]]&gt;=0, "Above Budget", "Below Budget")</f>
        <v>Below Budget</v>
      </c>
      <c r="Y2038" s="5">
        <f>IFERROR(Table1[[#This Row],[Gross_Margin]]/Table1[[#This Row],[Actual_Sales]],0)</f>
        <v>0.56666666666666665</v>
      </c>
      <c r="Z2038" s="5">
        <f>Table1[[#This Row],[Actual_Profit]]/Table1[[#This Row],[Actual_Sales]]</f>
        <v>0.30952380952380953</v>
      </c>
      <c r="AA2038">
        <v>54</v>
      </c>
      <c r="AB2038" s="5">
        <f>IFERROR(Table1[[#This Row],[Expenses]]/Table1[[#This Row],[Actual_Sales]],0)</f>
        <v>0.25714285714285712</v>
      </c>
      <c r="AC2038">
        <v>30</v>
      </c>
      <c r="AD2038">
        <v>533</v>
      </c>
      <c r="AE2038" s="5">
        <f>IFERROR(Table1[[#This Row],[Inventory]]/Table1[[#This Row],[Actual_Sales]],0)</f>
        <v>2.538095238095238</v>
      </c>
    </row>
    <row r="2039" spans="1:31" x14ac:dyDescent="0.25">
      <c r="A2039">
        <v>129</v>
      </c>
      <c r="B2039">
        <v>712</v>
      </c>
      <c r="C2039">
        <v>11</v>
      </c>
      <c r="D2039" s="2">
        <v>40179</v>
      </c>
      <c r="E2039">
        <v>456</v>
      </c>
      <c r="F2039">
        <v>400</v>
      </c>
      <c r="G2039">
        <f>Table1[[#This Row],[Actual_Sales]]-Table1[[#This Row],[Budget_Sales]]</f>
        <v>56</v>
      </c>
      <c r="H2039" s="5">
        <f>IF(
Table1[[#This Row],[Budget_Sales]]=0,
"",
IF(
Table1[[#This Row],[Budget_Sales]]&gt;0,
(Table1[[#This Row],[Actual_Sales]]-Table1[[#This Row],[Budget_Sales]])/Table1[[#This Row],[Budget_Sales]],
(Table1[[#This Row],[Actual_Sales]]-Table1[[#This Row],[Budget_Sales]])/ABS(Table1[[#This Row],[Budget_Sales]])
)
)</f>
        <v>0.14000000000000001</v>
      </c>
      <c r="I2039" s="5" t="str">
        <f>IF(Table1[[#This Row],[Sales_Var]]&gt;=0,"Above Budget","Below Budget")</f>
        <v>Above Budget</v>
      </c>
      <c r="J2039">
        <f>Table1[[#This Row],[Actual_Sales]]-(Table1[[#This Row],[COGS]]+Table1[[#This Row],[Expenses]])</f>
        <v>141</v>
      </c>
      <c r="K2039">
        <v>140</v>
      </c>
      <c r="L2039">
        <f>Table1[[#This Row],[Actual_Profit]]-Table1[[#This Row],[Budget_Profit]]</f>
        <v>1</v>
      </c>
      <c r="M2039" s="5">
        <f>IF(
Table1[[#This Row],[Budget_Profit]]=0,
"",
IF(
Table1[[#This Row],[Budget_Profit]]&gt;0,
(Table1[[#This Row],[Actual_Profit]]-Table1[[#This Row],[Budget_Profit]])/Table1[[#This Row],[Budget_Profit]],
(Table1[[#This Row],[Actual_Profit]]-Table1[[#This Row],[Budget_Profit]])/ABS(Table1[[#This Row],[Budget_Profit]])
)
)</f>
        <v>7.1428571428571426E-3</v>
      </c>
      <c r="N2039" s="5" t="str">
        <f>IF(Table1[[#This Row],[Profit_Var]]&gt;=0, "Above Budget", "Below Budget")</f>
        <v>Above Budget</v>
      </c>
      <c r="O2039">
        <v>228</v>
      </c>
      <c r="P2039">
        <v>190</v>
      </c>
      <c r="Q2039">
        <f>Table1[[#This Row],[COGS]]-Table1[[#This Row],[Budget_COGS]]</f>
        <v>38</v>
      </c>
      <c r="R2039" s="5">
        <f>IF(
Table1[[#This Row],[Budget_COGS]]=0,
"",
IF(
Table1[[#This Row],[Budget_COGS]]&gt;0,
(Table1[[#This Row],[Budget_COGS]]-Table1[[#This Row],[COGS]]) / Table1[[#This Row],[Budget_COGS]],
(Table1[[#This Row],[Budget_COGS]]-Table1[[#This Row],[COGS]]) / ABS(Table1[[#This Row],[Budget_COGS]])
)
)</f>
        <v>-0.2</v>
      </c>
      <c r="S2039" s="5" t="str">
        <f>IF(Table1[[#This Row],[COGS _Var]]&gt;=0, "Above Budget", "Below Budget")</f>
        <v>Above Budget</v>
      </c>
      <c r="T2039">
        <f>Table1[[#This Row],[Actual_Sales]]-Table1[[#This Row],[COGS]]</f>
        <v>228</v>
      </c>
      <c r="U2039">
        <v>210</v>
      </c>
      <c r="V2039">
        <f>Table1[[#This Row],[Gross_Margin]]-Table1[[#This Row],[Budget_Margin]]</f>
        <v>18</v>
      </c>
      <c r="W2039" s="5">
        <f>IF(
Table1[[#This Row],[Budget_Margin]]=0,
"",
IF(
Table1[[#This Row],[Budget_Margin]]&gt;0,
(Table1[[#This Row],[Gross_Margin]]-Table1[[#This Row],[Budget_Margin]]) / Table1[[#This Row],[Budget_Margin]],
(Table1[[#This Row],[Gross_Margin]]-Table1[[#This Row],[Budget_Margin]]) / ABS(Table1[[#This Row],[Budget_Margin]])
)
)</f>
        <v>8.5714285714285715E-2</v>
      </c>
      <c r="X2039" s="5" t="str">
        <f>IF(Table1[[#This Row],[Margin_Var]]&gt;=0, "Above Budget", "Below Budget")</f>
        <v>Above Budget</v>
      </c>
      <c r="Y2039" s="5">
        <f>IFERROR(Table1[[#This Row],[Gross_Margin]]/Table1[[#This Row],[Actual_Sales]],0)</f>
        <v>0.5</v>
      </c>
      <c r="Z2039" s="5">
        <f>Table1[[#This Row],[Actual_Profit]]/Table1[[#This Row],[Actual_Sales]]</f>
        <v>0.30921052631578949</v>
      </c>
      <c r="AA2039">
        <v>87</v>
      </c>
      <c r="AB2039" s="5">
        <f>IFERROR(Table1[[#This Row],[Expenses]]/Table1[[#This Row],[Actual_Sales]],0)</f>
        <v>0.19078947368421054</v>
      </c>
      <c r="AC2039">
        <v>63</v>
      </c>
      <c r="AD2039">
        <v>1459</v>
      </c>
      <c r="AE2039" s="5">
        <f>IFERROR(Table1[[#This Row],[Inventory]]/Table1[[#This Row],[Actual_Sales]],0)</f>
        <v>3.1995614035087718</v>
      </c>
    </row>
    <row r="2040" spans="1:31" x14ac:dyDescent="0.25">
      <c r="A2040">
        <v>149</v>
      </c>
      <c r="B2040">
        <v>775</v>
      </c>
      <c r="C2040">
        <v>12</v>
      </c>
      <c r="D2040" s="2">
        <v>40179</v>
      </c>
      <c r="E2040">
        <v>456</v>
      </c>
      <c r="F2040">
        <v>310</v>
      </c>
      <c r="G2040">
        <f>Table1[[#This Row],[Actual_Sales]]-Table1[[#This Row],[Budget_Sales]]</f>
        <v>146</v>
      </c>
      <c r="H2040" s="5">
        <f>IF(
Table1[[#This Row],[Budget_Sales]]=0,
"",
IF(
Table1[[#This Row],[Budget_Sales]]&gt;0,
(Table1[[#This Row],[Actual_Sales]]-Table1[[#This Row],[Budget_Sales]])/Table1[[#This Row],[Budget_Sales]],
(Table1[[#This Row],[Actual_Sales]]-Table1[[#This Row],[Budget_Sales]])/ABS(Table1[[#This Row],[Budget_Sales]])
)
)</f>
        <v>0.47096774193548385</v>
      </c>
      <c r="I2040" s="5" t="str">
        <f>IF(Table1[[#This Row],[Sales_Var]]&gt;=0,"Above Budget","Below Budget")</f>
        <v>Above Budget</v>
      </c>
      <c r="J2040">
        <f>Table1[[#This Row],[Actual_Sales]]-(Table1[[#This Row],[COGS]]+Table1[[#This Row],[Expenses]])</f>
        <v>141</v>
      </c>
      <c r="K2040">
        <v>100</v>
      </c>
      <c r="L2040">
        <f>Table1[[#This Row],[Actual_Profit]]-Table1[[#This Row],[Budget_Profit]]</f>
        <v>41</v>
      </c>
      <c r="M2040" s="5">
        <f>IF(
Table1[[#This Row],[Budget_Profit]]=0,
"",
IF(
Table1[[#This Row],[Budget_Profit]]&gt;0,
(Table1[[#This Row],[Actual_Profit]]-Table1[[#This Row],[Budget_Profit]])/Table1[[#This Row],[Budget_Profit]],
(Table1[[#This Row],[Actual_Profit]]-Table1[[#This Row],[Budget_Profit]])/ABS(Table1[[#This Row],[Budget_Profit]])
)
)</f>
        <v>0.41</v>
      </c>
      <c r="N2040" s="5" t="str">
        <f>IF(Table1[[#This Row],[Profit_Var]]&gt;=0, "Above Budget", "Below Budget")</f>
        <v>Above Budget</v>
      </c>
      <c r="O2040">
        <v>228</v>
      </c>
      <c r="P2040">
        <v>150</v>
      </c>
      <c r="Q2040">
        <f>Table1[[#This Row],[COGS]]-Table1[[#This Row],[Budget_COGS]]</f>
        <v>78</v>
      </c>
      <c r="R2040" s="5">
        <f>IF(
Table1[[#This Row],[Budget_COGS]]=0,
"",
IF(
Table1[[#This Row],[Budget_COGS]]&gt;0,
(Table1[[#This Row],[Budget_COGS]]-Table1[[#This Row],[COGS]]) / Table1[[#This Row],[Budget_COGS]],
(Table1[[#This Row],[Budget_COGS]]-Table1[[#This Row],[COGS]]) / ABS(Table1[[#This Row],[Budget_COGS]])
)
)</f>
        <v>-0.52</v>
      </c>
      <c r="S2040" s="5" t="str">
        <f>IF(Table1[[#This Row],[COGS _Var]]&gt;=0, "Above Budget", "Below Budget")</f>
        <v>Above Budget</v>
      </c>
      <c r="T2040">
        <f>Table1[[#This Row],[Actual_Sales]]-Table1[[#This Row],[COGS]]</f>
        <v>228</v>
      </c>
      <c r="U2040">
        <v>160</v>
      </c>
      <c r="V2040">
        <f>Table1[[#This Row],[Gross_Margin]]-Table1[[#This Row],[Budget_Margin]]</f>
        <v>68</v>
      </c>
      <c r="W2040" s="5">
        <f>IF(
Table1[[#This Row],[Budget_Margin]]=0,
"",
IF(
Table1[[#This Row],[Budget_Margin]]&gt;0,
(Table1[[#This Row],[Gross_Margin]]-Table1[[#This Row],[Budget_Margin]]) / Table1[[#This Row],[Budget_Margin]],
(Table1[[#This Row],[Gross_Margin]]-Table1[[#This Row],[Budget_Margin]]) / ABS(Table1[[#This Row],[Budget_Margin]])
)
)</f>
        <v>0.42499999999999999</v>
      </c>
      <c r="X2040" s="5" t="str">
        <f>IF(Table1[[#This Row],[Margin_Var]]&gt;=0, "Above Budget", "Below Budget")</f>
        <v>Above Budget</v>
      </c>
      <c r="Y2040" s="5">
        <f>IFERROR(Table1[[#This Row],[Gross_Margin]]/Table1[[#This Row],[Actual_Sales]],0)</f>
        <v>0.5</v>
      </c>
      <c r="Z2040" s="5">
        <f>Table1[[#This Row],[Actual_Profit]]/Table1[[#This Row],[Actual_Sales]]</f>
        <v>0.30921052631578949</v>
      </c>
      <c r="AA2040">
        <v>87</v>
      </c>
      <c r="AB2040" s="5">
        <f>IFERROR(Table1[[#This Row],[Expenses]]/Table1[[#This Row],[Actual_Sales]],0)</f>
        <v>0.19078947368421054</v>
      </c>
      <c r="AC2040">
        <v>63</v>
      </c>
      <c r="AD2040">
        <v>1459</v>
      </c>
      <c r="AE2040" s="5">
        <f>IFERROR(Table1[[#This Row],[Inventory]]/Table1[[#This Row],[Actual_Sales]],0)</f>
        <v>3.1995614035087718</v>
      </c>
    </row>
    <row r="2041" spans="1:31" x14ac:dyDescent="0.25">
      <c r="A2041">
        <v>3850</v>
      </c>
      <c r="B2041">
        <v>775</v>
      </c>
      <c r="C2041">
        <v>5</v>
      </c>
      <c r="D2041" s="2">
        <v>40817</v>
      </c>
      <c r="E2041">
        <v>55</v>
      </c>
      <c r="F2041">
        <v>30</v>
      </c>
      <c r="G2041">
        <f>Table1[[#This Row],[Actual_Sales]]-Table1[[#This Row],[Budget_Sales]]</f>
        <v>25</v>
      </c>
      <c r="H2041" s="5">
        <f>IF(
Table1[[#This Row],[Budget_Sales]]=0,
"",
IF(
Table1[[#This Row],[Budget_Sales]]&gt;0,
(Table1[[#This Row],[Actual_Sales]]-Table1[[#This Row],[Budget_Sales]])/Table1[[#This Row],[Budget_Sales]],
(Table1[[#This Row],[Actual_Sales]]-Table1[[#This Row],[Budget_Sales]])/ABS(Table1[[#This Row],[Budget_Sales]])
)
)</f>
        <v>0.83333333333333337</v>
      </c>
      <c r="I2041" s="5" t="str">
        <f>IF(Table1[[#This Row],[Sales_Var]]&gt;=0,"Above Budget","Below Budget")</f>
        <v>Above Budget</v>
      </c>
      <c r="J2041">
        <f>Table1[[#This Row],[Actual_Sales]]-(Table1[[#This Row],[COGS]]+Table1[[#This Row],[Expenses]])</f>
        <v>17</v>
      </c>
      <c r="K2041">
        <v>20</v>
      </c>
      <c r="L2041">
        <f>Table1[[#This Row],[Actual_Profit]]-Table1[[#This Row],[Budget_Profit]]</f>
        <v>-3</v>
      </c>
      <c r="M2041" s="5">
        <f>IF(
Table1[[#This Row],[Budget_Profit]]=0,
"",
IF(
Table1[[#This Row],[Budget_Profit]]&gt;0,
(Table1[[#This Row],[Actual_Profit]]-Table1[[#This Row],[Budget_Profit]])/Table1[[#This Row],[Budget_Profit]],
(Table1[[#This Row],[Actual_Profit]]-Table1[[#This Row],[Budget_Profit]])/ABS(Table1[[#This Row],[Budget_Profit]])
)
)</f>
        <v>-0.15</v>
      </c>
      <c r="N2041" s="5" t="str">
        <f>IF(Table1[[#This Row],[Profit_Var]]&gt;=0, "Above Budget", "Below Budget")</f>
        <v>Below Budget</v>
      </c>
      <c r="O2041">
        <v>21</v>
      </c>
      <c r="P2041">
        <v>10</v>
      </c>
      <c r="Q2041">
        <f>Table1[[#This Row],[COGS]]-Table1[[#This Row],[Budget_COGS]]</f>
        <v>11</v>
      </c>
      <c r="R2041" s="5">
        <f>IF(
Table1[[#This Row],[Budget_COGS]]=0,
"",
IF(
Table1[[#This Row],[Budget_COGS]]&gt;0,
(Table1[[#This Row],[Budget_COGS]]-Table1[[#This Row],[COGS]]) / Table1[[#This Row],[Budget_COGS]],
(Table1[[#This Row],[Budget_COGS]]-Table1[[#This Row],[COGS]]) / ABS(Table1[[#This Row],[Budget_COGS]])
)
)</f>
        <v>-1.1000000000000001</v>
      </c>
      <c r="S2041" s="5" t="str">
        <f>IF(Table1[[#This Row],[COGS _Var]]&gt;=0, "Above Budget", "Below Budget")</f>
        <v>Above Budget</v>
      </c>
      <c r="T2041">
        <f>Table1[[#This Row],[Actual_Sales]]-Table1[[#This Row],[COGS]]</f>
        <v>34</v>
      </c>
      <c r="U2041">
        <v>20</v>
      </c>
      <c r="V2041">
        <f>Table1[[#This Row],[Gross_Margin]]-Table1[[#This Row],[Budget_Margin]]</f>
        <v>14</v>
      </c>
      <c r="W2041" s="5">
        <f>IF(
Table1[[#This Row],[Budget_Margin]]=0,
"",
IF(
Table1[[#This Row],[Budget_Margin]]&gt;0,
(Table1[[#This Row],[Gross_Margin]]-Table1[[#This Row],[Budget_Margin]]) / Table1[[#This Row],[Budget_Margin]],
(Table1[[#This Row],[Gross_Margin]]-Table1[[#This Row],[Budget_Margin]]) / ABS(Table1[[#This Row],[Budget_Margin]])
)
)</f>
        <v>0.7</v>
      </c>
      <c r="X2041" s="5" t="str">
        <f>IF(Table1[[#This Row],[Margin_Var]]&gt;=0, "Above Budget", "Below Budget")</f>
        <v>Above Budget</v>
      </c>
      <c r="Y2041" s="5">
        <f>IFERROR(Table1[[#This Row],[Gross_Margin]]/Table1[[#This Row],[Actual_Sales]],0)</f>
        <v>0.61818181818181817</v>
      </c>
      <c r="Z2041" s="5">
        <f>Table1[[#This Row],[Actual_Profit]]/Table1[[#This Row],[Actual_Sales]]</f>
        <v>0.30909090909090908</v>
      </c>
      <c r="AA2041">
        <v>17</v>
      </c>
      <c r="AB2041" s="5">
        <f>IFERROR(Table1[[#This Row],[Expenses]]/Table1[[#This Row],[Actual_Sales]],0)</f>
        <v>0.30909090909090908</v>
      </c>
      <c r="AC2041">
        <v>5</v>
      </c>
      <c r="AD2041">
        <v>846</v>
      </c>
      <c r="AE2041" s="5">
        <f>IFERROR(Table1[[#This Row],[Inventory]]/Table1[[#This Row],[Actual_Sales]],0)</f>
        <v>15.381818181818181</v>
      </c>
    </row>
    <row r="2042" spans="1:31" x14ac:dyDescent="0.25">
      <c r="A2042">
        <v>3784</v>
      </c>
      <c r="B2042">
        <v>505</v>
      </c>
      <c r="C2042">
        <v>8</v>
      </c>
      <c r="D2042" s="2">
        <v>40817</v>
      </c>
      <c r="E2042">
        <v>55</v>
      </c>
      <c r="F2042">
        <v>40</v>
      </c>
      <c r="G2042">
        <f>Table1[[#This Row],[Actual_Sales]]-Table1[[#This Row],[Budget_Sales]]</f>
        <v>15</v>
      </c>
      <c r="H2042" s="5">
        <f>IF(
Table1[[#This Row],[Budget_Sales]]=0,
"",
IF(
Table1[[#This Row],[Budget_Sales]]&gt;0,
(Table1[[#This Row],[Actual_Sales]]-Table1[[#This Row],[Budget_Sales]])/Table1[[#This Row],[Budget_Sales]],
(Table1[[#This Row],[Actual_Sales]]-Table1[[#This Row],[Budget_Sales]])/ABS(Table1[[#This Row],[Budget_Sales]])
)
)</f>
        <v>0.375</v>
      </c>
      <c r="I2042" s="5" t="str">
        <f>IF(Table1[[#This Row],[Sales_Var]]&gt;=0,"Above Budget","Below Budget")</f>
        <v>Above Budget</v>
      </c>
      <c r="J2042">
        <f>Table1[[#This Row],[Actual_Sales]]-(Table1[[#This Row],[COGS]]+Table1[[#This Row],[Expenses]])</f>
        <v>17</v>
      </c>
      <c r="K2042">
        <v>30</v>
      </c>
      <c r="L2042">
        <f>Table1[[#This Row],[Actual_Profit]]-Table1[[#This Row],[Budget_Profit]]</f>
        <v>-13</v>
      </c>
      <c r="M2042" s="5">
        <f>IF(
Table1[[#This Row],[Budget_Profit]]=0,
"",
IF(
Table1[[#This Row],[Budget_Profit]]&gt;0,
(Table1[[#This Row],[Actual_Profit]]-Table1[[#This Row],[Budget_Profit]])/Table1[[#This Row],[Budget_Profit]],
(Table1[[#This Row],[Actual_Profit]]-Table1[[#This Row],[Budget_Profit]])/ABS(Table1[[#This Row],[Budget_Profit]])
)
)</f>
        <v>-0.43333333333333335</v>
      </c>
      <c r="N2042" s="5" t="str">
        <f>IF(Table1[[#This Row],[Profit_Var]]&gt;=0, "Above Budget", "Below Budget")</f>
        <v>Below Budget</v>
      </c>
      <c r="O2042">
        <v>21</v>
      </c>
      <c r="P2042">
        <v>10</v>
      </c>
      <c r="Q2042">
        <f>Table1[[#This Row],[COGS]]-Table1[[#This Row],[Budget_COGS]]</f>
        <v>11</v>
      </c>
      <c r="R2042" s="5">
        <f>IF(
Table1[[#This Row],[Budget_COGS]]=0,
"",
IF(
Table1[[#This Row],[Budget_COGS]]&gt;0,
(Table1[[#This Row],[Budget_COGS]]-Table1[[#This Row],[COGS]]) / Table1[[#This Row],[Budget_COGS]],
(Table1[[#This Row],[Budget_COGS]]-Table1[[#This Row],[COGS]]) / ABS(Table1[[#This Row],[Budget_COGS]])
)
)</f>
        <v>-1.1000000000000001</v>
      </c>
      <c r="S2042" s="5" t="str">
        <f>IF(Table1[[#This Row],[COGS _Var]]&gt;=0, "Above Budget", "Below Budget")</f>
        <v>Above Budget</v>
      </c>
      <c r="T2042">
        <f>Table1[[#This Row],[Actual_Sales]]-Table1[[#This Row],[COGS]]</f>
        <v>34</v>
      </c>
      <c r="U2042">
        <v>30</v>
      </c>
      <c r="V2042">
        <f>Table1[[#This Row],[Gross_Margin]]-Table1[[#This Row],[Budget_Margin]]</f>
        <v>4</v>
      </c>
      <c r="W2042" s="5">
        <f>IF(
Table1[[#This Row],[Budget_Margin]]=0,
"",
IF(
Table1[[#This Row],[Budget_Margin]]&gt;0,
(Table1[[#This Row],[Gross_Margin]]-Table1[[#This Row],[Budget_Margin]]) / Table1[[#This Row],[Budget_Margin]],
(Table1[[#This Row],[Gross_Margin]]-Table1[[#This Row],[Budget_Margin]]) / ABS(Table1[[#This Row],[Budget_Margin]])
)
)</f>
        <v>0.13333333333333333</v>
      </c>
      <c r="X2042" s="5" t="str">
        <f>IF(Table1[[#This Row],[Margin_Var]]&gt;=0, "Above Budget", "Below Budget")</f>
        <v>Above Budget</v>
      </c>
      <c r="Y2042" s="5">
        <f>IFERROR(Table1[[#This Row],[Gross_Margin]]/Table1[[#This Row],[Actual_Sales]],0)</f>
        <v>0.61818181818181817</v>
      </c>
      <c r="Z2042" s="5">
        <f>Table1[[#This Row],[Actual_Profit]]/Table1[[#This Row],[Actual_Sales]]</f>
        <v>0.30909090909090908</v>
      </c>
      <c r="AA2042">
        <v>17</v>
      </c>
      <c r="AB2042" s="5">
        <f>IFERROR(Table1[[#This Row],[Expenses]]/Table1[[#This Row],[Actual_Sales]],0)</f>
        <v>0.30909090909090908</v>
      </c>
      <c r="AC2042">
        <v>5</v>
      </c>
      <c r="AD2042">
        <v>846</v>
      </c>
      <c r="AE2042" s="5">
        <f>IFERROR(Table1[[#This Row],[Inventory]]/Table1[[#This Row],[Actual_Sales]],0)</f>
        <v>15.381818181818181</v>
      </c>
    </row>
    <row r="2043" spans="1:31" x14ac:dyDescent="0.25">
      <c r="A2043">
        <v>3816</v>
      </c>
      <c r="B2043">
        <v>603</v>
      </c>
      <c r="C2043">
        <v>11</v>
      </c>
      <c r="D2043" s="2">
        <v>40817</v>
      </c>
      <c r="E2043">
        <v>55</v>
      </c>
      <c r="F2043">
        <v>50</v>
      </c>
      <c r="G2043">
        <f>Table1[[#This Row],[Actual_Sales]]-Table1[[#This Row],[Budget_Sales]]</f>
        <v>5</v>
      </c>
      <c r="H2043" s="5">
        <f>IF(
Table1[[#This Row],[Budget_Sales]]=0,
"",
IF(
Table1[[#This Row],[Budget_Sales]]&gt;0,
(Table1[[#This Row],[Actual_Sales]]-Table1[[#This Row],[Budget_Sales]])/Table1[[#This Row],[Budget_Sales]],
(Table1[[#This Row],[Actual_Sales]]-Table1[[#This Row],[Budget_Sales]])/ABS(Table1[[#This Row],[Budget_Sales]])
)
)</f>
        <v>0.1</v>
      </c>
      <c r="I2043" s="5" t="str">
        <f>IF(Table1[[#This Row],[Sales_Var]]&gt;=0,"Above Budget","Below Budget")</f>
        <v>Above Budget</v>
      </c>
      <c r="J2043">
        <f>Table1[[#This Row],[Actual_Sales]]-(Table1[[#This Row],[COGS]]+Table1[[#This Row],[Expenses]])</f>
        <v>17</v>
      </c>
      <c r="K2043">
        <v>30</v>
      </c>
      <c r="L2043">
        <f>Table1[[#This Row],[Actual_Profit]]-Table1[[#This Row],[Budget_Profit]]</f>
        <v>-13</v>
      </c>
      <c r="M2043" s="5">
        <f>IF(
Table1[[#This Row],[Budget_Profit]]=0,
"",
IF(
Table1[[#This Row],[Budget_Profit]]&gt;0,
(Table1[[#This Row],[Actual_Profit]]-Table1[[#This Row],[Budget_Profit]])/Table1[[#This Row],[Budget_Profit]],
(Table1[[#This Row],[Actual_Profit]]-Table1[[#This Row],[Budget_Profit]])/ABS(Table1[[#This Row],[Budget_Profit]])
)
)</f>
        <v>-0.43333333333333335</v>
      </c>
      <c r="N2043" s="5" t="str">
        <f>IF(Table1[[#This Row],[Profit_Var]]&gt;=0, "Above Budget", "Below Budget")</f>
        <v>Below Budget</v>
      </c>
      <c r="O2043">
        <v>21</v>
      </c>
      <c r="P2043">
        <v>20</v>
      </c>
      <c r="Q2043">
        <f>Table1[[#This Row],[COGS]]-Table1[[#This Row],[Budget_COGS]]</f>
        <v>1</v>
      </c>
      <c r="R2043" s="5">
        <f>IF(
Table1[[#This Row],[Budget_COGS]]=0,
"",
IF(
Table1[[#This Row],[Budget_COGS]]&gt;0,
(Table1[[#This Row],[Budget_COGS]]-Table1[[#This Row],[COGS]]) / Table1[[#This Row],[Budget_COGS]],
(Table1[[#This Row],[Budget_COGS]]-Table1[[#This Row],[COGS]]) / ABS(Table1[[#This Row],[Budget_COGS]])
)
)</f>
        <v>-0.05</v>
      </c>
      <c r="S2043" s="5" t="str">
        <f>IF(Table1[[#This Row],[COGS _Var]]&gt;=0, "Above Budget", "Below Budget")</f>
        <v>Above Budget</v>
      </c>
      <c r="T2043">
        <f>Table1[[#This Row],[Actual_Sales]]-Table1[[#This Row],[COGS]]</f>
        <v>34</v>
      </c>
      <c r="U2043">
        <v>30</v>
      </c>
      <c r="V2043">
        <f>Table1[[#This Row],[Gross_Margin]]-Table1[[#This Row],[Budget_Margin]]</f>
        <v>4</v>
      </c>
      <c r="W2043" s="5">
        <f>IF(
Table1[[#This Row],[Budget_Margin]]=0,
"",
IF(
Table1[[#This Row],[Budget_Margin]]&gt;0,
(Table1[[#This Row],[Gross_Margin]]-Table1[[#This Row],[Budget_Margin]]) / Table1[[#This Row],[Budget_Margin]],
(Table1[[#This Row],[Gross_Margin]]-Table1[[#This Row],[Budget_Margin]]) / ABS(Table1[[#This Row],[Budget_Margin]])
)
)</f>
        <v>0.13333333333333333</v>
      </c>
      <c r="X2043" s="5" t="str">
        <f>IF(Table1[[#This Row],[Margin_Var]]&gt;=0, "Above Budget", "Below Budget")</f>
        <v>Above Budget</v>
      </c>
      <c r="Y2043" s="5">
        <f>IFERROR(Table1[[#This Row],[Gross_Margin]]/Table1[[#This Row],[Actual_Sales]],0)</f>
        <v>0.61818181818181817</v>
      </c>
      <c r="Z2043" s="5">
        <f>Table1[[#This Row],[Actual_Profit]]/Table1[[#This Row],[Actual_Sales]]</f>
        <v>0.30909090909090908</v>
      </c>
      <c r="AA2043">
        <v>17</v>
      </c>
      <c r="AB2043" s="5">
        <f>IFERROR(Table1[[#This Row],[Expenses]]/Table1[[#This Row],[Actual_Sales]],0)</f>
        <v>0.30909090909090908</v>
      </c>
      <c r="AC2043">
        <v>5</v>
      </c>
      <c r="AD2043">
        <v>846</v>
      </c>
      <c r="AE2043" s="5">
        <f>IFERROR(Table1[[#This Row],[Inventory]]/Table1[[#This Row],[Actual_Sales]],0)</f>
        <v>15.381818181818181</v>
      </c>
    </row>
    <row r="2044" spans="1:31" x14ac:dyDescent="0.25">
      <c r="A2044">
        <v>3523</v>
      </c>
      <c r="B2044">
        <v>918</v>
      </c>
      <c r="C2044">
        <v>3</v>
      </c>
      <c r="D2044" s="2">
        <v>40756</v>
      </c>
      <c r="E2044">
        <v>55</v>
      </c>
      <c r="F2044">
        <v>60</v>
      </c>
      <c r="G2044">
        <f>Table1[[#This Row],[Actual_Sales]]-Table1[[#This Row],[Budget_Sales]]</f>
        <v>-5</v>
      </c>
      <c r="H2044" s="5">
        <f>IF(
Table1[[#This Row],[Budget_Sales]]=0,
"",
IF(
Table1[[#This Row],[Budget_Sales]]&gt;0,
(Table1[[#This Row],[Actual_Sales]]-Table1[[#This Row],[Budget_Sales]])/Table1[[#This Row],[Budget_Sales]],
(Table1[[#This Row],[Actual_Sales]]-Table1[[#This Row],[Budget_Sales]])/ABS(Table1[[#This Row],[Budget_Sales]])
)
)</f>
        <v>-8.3333333333333329E-2</v>
      </c>
      <c r="I2044" s="5" t="str">
        <f>IF(Table1[[#This Row],[Sales_Var]]&gt;=0,"Above Budget","Below Budget")</f>
        <v>Below Budget</v>
      </c>
      <c r="J2044">
        <f>Table1[[#This Row],[Actual_Sales]]-(Table1[[#This Row],[COGS]]+Table1[[#This Row],[Expenses]])</f>
        <v>17</v>
      </c>
      <c r="K2044">
        <v>30</v>
      </c>
      <c r="L2044">
        <f>Table1[[#This Row],[Actual_Profit]]-Table1[[#This Row],[Budget_Profit]]</f>
        <v>-13</v>
      </c>
      <c r="M2044" s="5">
        <f>IF(
Table1[[#This Row],[Budget_Profit]]=0,
"",
IF(
Table1[[#This Row],[Budget_Profit]]&gt;0,
(Table1[[#This Row],[Actual_Profit]]-Table1[[#This Row],[Budget_Profit]])/Table1[[#This Row],[Budget_Profit]],
(Table1[[#This Row],[Actual_Profit]]-Table1[[#This Row],[Budget_Profit]])/ABS(Table1[[#This Row],[Budget_Profit]])
)
)</f>
        <v>-0.43333333333333335</v>
      </c>
      <c r="N2044" s="5" t="str">
        <f>IF(Table1[[#This Row],[Profit_Var]]&gt;=0, "Above Budget", "Below Budget")</f>
        <v>Below Budget</v>
      </c>
      <c r="O2044">
        <v>22</v>
      </c>
      <c r="P2044">
        <v>20</v>
      </c>
      <c r="Q2044">
        <f>Table1[[#This Row],[COGS]]-Table1[[#This Row],[Budget_COGS]]</f>
        <v>2</v>
      </c>
      <c r="R2044" s="5">
        <f>IF(
Table1[[#This Row],[Budget_COGS]]=0,
"",
IF(
Table1[[#This Row],[Budget_COGS]]&gt;0,
(Table1[[#This Row],[Budget_COGS]]-Table1[[#This Row],[COGS]]) / Table1[[#This Row],[Budget_COGS]],
(Table1[[#This Row],[Budget_COGS]]-Table1[[#This Row],[COGS]]) / ABS(Table1[[#This Row],[Budget_COGS]])
)
)</f>
        <v>-0.1</v>
      </c>
      <c r="S2044" s="5" t="str">
        <f>IF(Table1[[#This Row],[COGS _Var]]&gt;=0, "Above Budget", "Below Budget")</f>
        <v>Above Budget</v>
      </c>
      <c r="T2044">
        <f>Table1[[#This Row],[Actual_Sales]]-Table1[[#This Row],[COGS]]</f>
        <v>33</v>
      </c>
      <c r="U2044">
        <v>40</v>
      </c>
      <c r="V2044">
        <f>Table1[[#This Row],[Gross_Margin]]-Table1[[#This Row],[Budget_Margin]]</f>
        <v>-7</v>
      </c>
      <c r="W2044" s="5">
        <f>IF(
Table1[[#This Row],[Budget_Margin]]=0,
"",
IF(
Table1[[#This Row],[Budget_Margin]]&gt;0,
(Table1[[#This Row],[Gross_Margin]]-Table1[[#This Row],[Budget_Margin]]) / Table1[[#This Row],[Budget_Margin]],
(Table1[[#This Row],[Gross_Margin]]-Table1[[#This Row],[Budget_Margin]]) / ABS(Table1[[#This Row],[Budget_Margin]])
)
)</f>
        <v>-0.17499999999999999</v>
      </c>
      <c r="X2044" s="5" t="str">
        <f>IF(Table1[[#This Row],[Margin_Var]]&gt;=0, "Above Budget", "Below Budget")</f>
        <v>Below Budget</v>
      </c>
      <c r="Y2044" s="5">
        <f>IFERROR(Table1[[#This Row],[Gross_Margin]]/Table1[[#This Row],[Actual_Sales]],0)</f>
        <v>0.6</v>
      </c>
      <c r="Z2044" s="5">
        <f>Table1[[#This Row],[Actual_Profit]]/Table1[[#This Row],[Actual_Sales]]</f>
        <v>0.30909090909090908</v>
      </c>
      <c r="AA2044">
        <v>16</v>
      </c>
      <c r="AB2044" s="5">
        <f>IFERROR(Table1[[#This Row],[Expenses]]/Table1[[#This Row],[Actual_Sales]],0)</f>
        <v>0.29090909090909089</v>
      </c>
      <c r="AC2044">
        <v>6</v>
      </c>
      <c r="AD2044">
        <v>865</v>
      </c>
      <c r="AE2044" s="5">
        <f>IFERROR(Table1[[#This Row],[Inventory]]/Table1[[#This Row],[Actual_Sales]],0)</f>
        <v>15.727272727272727</v>
      </c>
    </row>
    <row r="2045" spans="1:31" x14ac:dyDescent="0.25">
      <c r="A2045">
        <v>3436</v>
      </c>
      <c r="B2045">
        <v>513</v>
      </c>
      <c r="C2045">
        <v>9</v>
      </c>
      <c r="D2045" s="2">
        <v>40756</v>
      </c>
      <c r="E2045">
        <v>55</v>
      </c>
      <c r="F2045">
        <v>40</v>
      </c>
      <c r="G2045">
        <f>Table1[[#This Row],[Actual_Sales]]-Table1[[#This Row],[Budget_Sales]]</f>
        <v>15</v>
      </c>
      <c r="H2045" s="5">
        <f>IF(
Table1[[#This Row],[Budget_Sales]]=0,
"",
IF(
Table1[[#This Row],[Budget_Sales]]&gt;0,
(Table1[[#This Row],[Actual_Sales]]-Table1[[#This Row],[Budget_Sales]])/Table1[[#This Row],[Budget_Sales]],
(Table1[[#This Row],[Actual_Sales]]-Table1[[#This Row],[Budget_Sales]])/ABS(Table1[[#This Row],[Budget_Sales]])
)
)</f>
        <v>0.375</v>
      </c>
      <c r="I2045" s="5" t="str">
        <f>IF(Table1[[#This Row],[Sales_Var]]&gt;=0,"Above Budget","Below Budget")</f>
        <v>Above Budget</v>
      </c>
      <c r="J2045">
        <f>Table1[[#This Row],[Actual_Sales]]-(Table1[[#This Row],[COGS]]+Table1[[#This Row],[Expenses]])</f>
        <v>17</v>
      </c>
      <c r="K2045">
        <v>30</v>
      </c>
      <c r="L2045">
        <f>Table1[[#This Row],[Actual_Profit]]-Table1[[#This Row],[Budget_Profit]]</f>
        <v>-13</v>
      </c>
      <c r="M2045" s="5">
        <f>IF(
Table1[[#This Row],[Budget_Profit]]=0,
"",
IF(
Table1[[#This Row],[Budget_Profit]]&gt;0,
(Table1[[#This Row],[Actual_Profit]]-Table1[[#This Row],[Budget_Profit]])/Table1[[#This Row],[Budget_Profit]],
(Table1[[#This Row],[Actual_Profit]]-Table1[[#This Row],[Budget_Profit]])/ABS(Table1[[#This Row],[Budget_Profit]])
)
)</f>
        <v>-0.43333333333333335</v>
      </c>
      <c r="N2045" s="5" t="str">
        <f>IF(Table1[[#This Row],[Profit_Var]]&gt;=0, "Above Budget", "Below Budget")</f>
        <v>Below Budget</v>
      </c>
      <c r="O2045">
        <v>22</v>
      </c>
      <c r="P2045">
        <v>10</v>
      </c>
      <c r="Q2045">
        <f>Table1[[#This Row],[COGS]]-Table1[[#This Row],[Budget_COGS]]</f>
        <v>12</v>
      </c>
      <c r="R2045" s="5">
        <f>IF(
Table1[[#This Row],[Budget_COGS]]=0,
"",
IF(
Table1[[#This Row],[Budget_COGS]]&gt;0,
(Table1[[#This Row],[Budget_COGS]]-Table1[[#This Row],[COGS]]) / Table1[[#This Row],[Budget_COGS]],
(Table1[[#This Row],[Budget_COGS]]-Table1[[#This Row],[COGS]]) / ABS(Table1[[#This Row],[Budget_COGS]])
)
)</f>
        <v>-1.2</v>
      </c>
      <c r="S2045" s="5" t="str">
        <f>IF(Table1[[#This Row],[COGS _Var]]&gt;=0, "Above Budget", "Below Budget")</f>
        <v>Above Budget</v>
      </c>
      <c r="T2045">
        <f>Table1[[#This Row],[Actual_Sales]]-Table1[[#This Row],[COGS]]</f>
        <v>33</v>
      </c>
      <c r="U2045">
        <v>30</v>
      </c>
      <c r="V2045">
        <f>Table1[[#This Row],[Gross_Margin]]-Table1[[#This Row],[Budget_Margin]]</f>
        <v>3</v>
      </c>
      <c r="W2045" s="5">
        <f>IF(
Table1[[#This Row],[Budget_Margin]]=0,
"",
IF(
Table1[[#This Row],[Budget_Margin]]&gt;0,
(Table1[[#This Row],[Gross_Margin]]-Table1[[#This Row],[Budget_Margin]]) / Table1[[#This Row],[Budget_Margin]],
(Table1[[#This Row],[Gross_Margin]]-Table1[[#This Row],[Budget_Margin]]) / ABS(Table1[[#This Row],[Budget_Margin]])
)
)</f>
        <v>0.1</v>
      </c>
      <c r="X2045" s="5" t="str">
        <f>IF(Table1[[#This Row],[Margin_Var]]&gt;=0, "Above Budget", "Below Budget")</f>
        <v>Above Budget</v>
      </c>
      <c r="Y2045" s="5">
        <f>IFERROR(Table1[[#This Row],[Gross_Margin]]/Table1[[#This Row],[Actual_Sales]],0)</f>
        <v>0.6</v>
      </c>
      <c r="Z2045" s="5">
        <f>Table1[[#This Row],[Actual_Profit]]/Table1[[#This Row],[Actual_Sales]]</f>
        <v>0.30909090909090908</v>
      </c>
      <c r="AA2045">
        <v>16</v>
      </c>
      <c r="AB2045" s="5">
        <f>IFERROR(Table1[[#This Row],[Expenses]]/Table1[[#This Row],[Actual_Sales]],0)</f>
        <v>0.29090909090909089</v>
      </c>
      <c r="AC2045">
        <v>6</v>
      </c>
      <c r="AD2045">
        <v>865</v>
      </c>
      <c r="AE2045" s="5">
        <f>IFERROR(Table1[[#This Row],[Inventory]]/Table1[[#This Row],[Actual_Sales]],0)</f>
        <v>15.727272727272727</v>
      </c>
    </row>
    <row r="2046" spans="1:31" x14ac:dyDescent="0.25">
      <c r="A2046">
        <v>3434</v>
      </c>
      <c r="B2046">
        <v>508</v>
      </c>
      <c r="C2046">
        <v>11</v>
      </c>
      <c r="D2046" s="2">
        <v>40756</v>
      </c>
      <c r="E2046">
        <v>55</v>
      </c>
      <c r="F2046">
        <v>50</v>
      </c>
      <c r="G2046">
        <f>Table1[[#This Row],[Actual_Sales]]-Table1[[#This Row],[Budget_Sales]]</f>
        <v>5</v>
      </c>
      <c r="H2046" s="5">
        <f>IF(
Table1[[#This Row],[Budget_Sales]]=0,
"",
IF(
Table1[[#This Row],[Budget_Sales]]&gt;0,
(Table1[[#This Row],[Actual_Sales]]-Table1[[#This Row],[Budget_Sales]])/Table1[[#This Row],[Budget_Sales]],
(Table1[[#This Row],[Actual_Sales]]-Table1[[#This Row],[Budget_Sales]])/ABS(Table1[[#This Row],[Budget_Sales]])
)
)</f>
        <v>0.1</v>
      </c>
      <c r="I2046" s="5" t="str">
        <f>IF(Table1[[#This Row],[Sales_Var]]&gt;=0,"Above Budget","Below Budget")</f>
        <v>Above Budget</v>
      </c>
      <c r="J2046">
        <f>Table1[[#This Row],[Actual_Sales]]-(Table1[[#This Row],[COGS]]+Table1[[#This Row],[Expenses]])</f>
        <v>17</v>
      </c>
      <c r="K2046">
        <v>20</v>
      </c>
      <c r="L2046">
        <f>Table1[[#This Row],[Actual_Profit]]-Table1[[#This Row],[Budget_Profit]]</f>
        <v>-3</v>
      </c>
      <c r="M2046" s="5">
        <f>IF(
Table1[[#This Row],[Budget_Profit]]=0,
"",
IF(
Table1[[#This Row],[Budget_Profit]]&gt;0,
(Table1[[#This Row],[Actual_Profit]]-Table1[[#This Row],[Budget_Profit]])/Table1[[#This Row],[Budget_Profit]],
(Table1[[#This Row],[Actual_Profit]]-Table1[[#This Row],[Budget_Profit]])/ABS(Table1[[#This Row],[Budget_Profit]])
)
)</f>
        <v>-0.15</v>
      </c>
      <c r="N2046" s="5" t="str">
        <f>IF(Table1[[#This Row],[Profit_Var]]&gt;=0, "Above Budget", "Below Budget")</f>
        <v>Below Budget</v>
      </c>
      <c r="O2046">
        <v>22</v>
      </c>
      <c r="P2046">
        <v>20</v>
      </c>
      <c r="Q2046">
        <f>Table1[[#This Row],[COGS]]-Table1[[#This Row],[Budget_COGS]]</f>
        <v>2</v>
      </c>
      <c r="R2046" s="5">
        <f>IF(
Table1[[#This Row],[Budget_COGS]]=0,
"",
IF(
Table1[[#This Row],[Budget_COGS]]&gt;0,
(Table1[[#This Row],[Budget_COGS]]-Table1[[#This Row],[COGS]]) / Table1[[#This Row],[Budget_COGS]],
(Table1[[#This Row],[Budget_COGS]]-Table1[[#This Row],[COGS]]) / ABS(Table1[[#This Row],[Budget_COGS]])
)
)</f>
        <v>-0.1</v>
      </c>
      <c r="S2046" s="5" t="str">
        <f>IF(Table1[[#This Row],[COGS _Var]]&gt;=0, "Above Budget", "Below Budget")</f>
        <v>Above Budget</v>
      </c>
      <c r="T2046">
        <f>Table1[[#This Row],[Actual_Sales]]-Table1[[#This Row],[COGS]]</f>
        <v>33</v>
      </c>
      <c r="U2046">
        <v>30</v>
      </c>
      <c r="V2046">
        <f>Table1[[#This Row],[Gross_Margin]]-Table1[[#This Row],[Budget_Margin]]</f>
        <v>3</v>
      </c>
      <c r="W2046" s="5">
        <f>IF(
Table1[[#This Row],[Budget_Margin]]=0,
"",
IF(
Table1[[#This Row],[Budget_Margin]]&gt;0,
(Table1[[#This Row],[Gross_Margin]]-Table1[[#This Row],[Budget_Margin]]) / Table1[[#This Row],[Budget_Margin]],
(Table1[[#This Row],[Gross_Margin]]-Table1[[#This Row],[Budget_Margin]]) / ABS(Table1[[#This Row],[Budget_Margin]])
)
)</f>
        <v>0.1</v>
      </c>
      <c r="X2046" s="5" t="str">
        <f>IF(Table1[[#This Row],[Margin_Var]]&gt;=0, "Above Budget", "Below Budget")</f>
        <v>Above Budget</v>
      </c>
      <c r="Y2046" s="5">
        <f>IFERROR(Table1[[#This Row],[Gross_Margin]]/Table1[[#This Row],[Actual_Sales]],0)</f>
        <v>0.6</v>
      </c>
      <c r="Z2046" s="5">
        <f>Table1[[#This Row],[Actual_Profit]]/Table1[[#This Row],[Actual_Sales]]</f>
        <v>0.30909090909090908</v>
      </c>
      <c r="AA2046">
        <v>16</v>
      </c>
      <c r="AB2046" s="5">
        <f>IFERROR(Table1[[#This Row],[Expenses]]/Table1[[#This Row],[Actual_Sales]],0)</f>
        <v>0.29090909090909089</v>
      </c>
      <c r="AC2046">
        <v>6</v>
      </c>
      <c r="AD2046">
        <v>865</v>
      </c>
      <c r="AE2046" s="5">
        <f>IFERROR(Table1[[#This Row],[Inventory]]/Table1[[#This Row],[Actual_Sales]],0)</f>
        <v>15.727272727272727</v>
      </c>
    </row>
    <row r="2047" spans="1:31" x14ac:dyDescent="0.25">
      <c r="A2047">
        <v>2523</v>
      </c>
      <c r="B2047">
        <v>414</v>
      </c>
      <c r="C2047">
        <v>5</v>
      </c>
      <c r="D2047" s="2">
        <v>40603</v>
      </c>
      <c r="E2047">
        <v>165</v>
      </c>
      <c r="F2047">
        <v>180</v>
      </c>
      <c r="G2047">
        <f>Table1[[#This Row],[Actual_Sales]]-Table1[[#This Row],[Budget_Sales]]</f>
        <v>-15</v>
      </c>
      <c r="H2047" s="5">
        <f>IF(
Table1[[#This Row],[Budget_Sales]]=0,
"",
IF(
Table1[[#This Row],[Budget_Sales]]&gt;0,
(Table1[[#This Row],[Actual_Sales]]-Table1[[#This Row],[Budget_Sales]])/Table1[[#This Row],[Budget_Sales]],
(Table1[[#This Row],[Actual_Sales]]-Table1[[#This Row],[Budget_Sales]])/ABS(Table1[[#This Row],[Budget_Sales]])
)
)</f>
        <v>-8.3333333333333329E-2</v>
      </c>
      <c r="I2047" s="5" t="str">
        <f>IF(Table1[[#This Row],[Sales_Var]]&gt;=0,"Above Budget","Below Budget")</f>
        <v>Below Budget</v>
      </c>
      <c r="J2047">
        <f>Table1[[#This Row],[Actual_Sales]]-(Table1[[#This Row],[COGS]]+Table1[[#This Row],[Expenses]])</f>
        <v>51</v>
      </c>
      <c r="K2047">
        <v>60</v>
      </c>
      <c r="L2047">
        <f>Table1[[#This Row],[Actual_Profit]]-Table1[[#This Row],[Budget_Profit]]</f>
        <v>-9</v>
      </c>
      <c r="M2047" s="5">
        <f>IF(
Table1[[#This Row],[Budget_Profit]]=0,
"",
IF(
Table1[[#This Row],[Budget_Profit]]&gt;0,
(Table1[[#This Row],[Actual_Profit]]-Table1[[#This Row],[Budget_Profit]])/Table1[[#This Row],[Budget_Profit]],
(Table1[[#This Row],[Actual_Profit]]-Table1[[#This Row],[Budget_Profit]])/ABS(Table1[[#This Row],[Budget_Profit]])
)
)</f>
        <v>-0.15</v>
      </c>
      <c r="N2047" s="5" t="str">
        <f>IF(Table1[[#This Row],[Profit_Var]]&gt;=0, "Above Budget", "Below Budget")</f>
        <v>Below Budget</v>
      </c>
      <c r="O2047">
        <v>71</v>
      </c>
      <c r="P2047">
        <v>80</v>
      </c>
      <c r="Q2047">
        <f>Table1[[#This Row],[COGS]]-Table1[[#This Row],[Budget_COGS]]</f>
        <v>-9</v>
      </c>
      <c r="R2047" s="5">
        <f>IF(
Table1[[#This Row],[Budget_COGS]]=0,
"",
IF(
Table1[[#This Row],[Budget_COGS]]&gt;0,
(Table1[[#This Row],[Budget_COGS]]-Table1[[#This Row],[COGS]]) / Table1[[#This Row],[Budget_COGS]],
(Table1[[#This Row],[Budget_COGS]]-Table1[[#This Row],[COGS]]) / ABS(Table1[[#This Row],[Budget_COGS]])
)
)</f>
        <v>0.1125</v>
      </c>
      <c r="S2047" s="5" t="str">
        <f>IF(Table1[[#This Row],[COGS _Var]]&gt;=0, "Above Budget", "Below Budget")</f>
        <v>Below Budget</v>
      </c>
      <c r="T2047">
        <f>Table1[[#This Row],[Actual_Sales]]-Table1[[#This Row],[COGS]]</f>
        <v>94</v>
      </c>
      <c r="U2047">
        <v>100</v>
      </c>
      <c r="V2047">
        <f>Table1[[#This Row],[Gross_Margin]]-Table1[[#This Row],[Budget_Margin]]</f>
        <v>-6</v>
      </c>
      <c r="W2047" s="5">
        <f>IF(
Table1[[#This Row],[Budget_Margin]]=0,
"",
IF(
Table1[[#This Row],[Budget_Margin]]&gt;0,
(Table1[[#This Row],[Gross_Margin]]-Table1[[#This Row],[Budget_Margin]]) / Table1[[#This Row],[Budget_Margin]],
(Table1[[#This Row],[Gross_Margin]]-Table1[[#This Row],[Budget_Margin]]) / ABS(Table1[[#This Row],[Budget_Margin]])
)
)</f>
        <v>-0.06</v>
      </c>
      <c r="X2047" s="5" t="str">
        <f>IF(Table1[[#This Row],[Margin_Var]]&gt;=0, "Above Budget", "Below Budget")</f>
        <v>Below Budget</v>
      </c>
      <c r="Y2047" s="5">
        <f>IFERROR(Table1[[#This Row],[Gross_Margin]]/Table1[[#This Row],[Actual_Sales]],0)</f>
        <v>0.5696969696969697</v>
      </c>
      <c r="Z2047" s="5">
        <f>Table1[[#This Row],[Actual_Profit]]/Table1[[#This Row],[Actual_Sales]]</f>
        <v>0.30909090909090908</v>
      </c>
      <c r="AA2047">
        <v>43</v>
      </c>
      <c r="AB2047" s="5">
        <f>IFERROR(Table1[[#This Row],[Expenses]]/Table1[[#This Row],[Actual_Sales]],0)</f>
        <v>0.26060606060606062</v>
      </c>
      <c r="AC2047">
        <v>22</v>
      </c>
      <c r="AD2047">
        <v>950</v>
      </c>
      <c r="AE2047" s="5">
        <f>IFERROR(Table1[[#This Row],[Inventory]]/Table1[[#This Row],[Actual_Sales]],0)</f>
        <v>5.7575757575757578</v>
      </c>
    </row>
    <row r="2048" spans="1:31" x14ac:dyDescent="0.25">
      <c r="A2048">
        <v>890</v>
      </c>
      <c r="B2048">
        <v>206</v>
      </c>
      <c r="C2048">
        <v>4</v>
      </c>
      <c r="D2048" s="2">
        <v>40330</v>
      </c>
      <c r="E2048">
        <v>110</v>
      </c>
      <c r="F2048">
        <v>100</v>
      </c>
      <c r="G2048">
        <f>Table1[[#This Row],[Actual_Sales]]-Table1[[#This Row],[Budget_Sales]]</f>
        <v>10</v>
      </c>
      <c r="H2048" s="5">
        <f>IF(
Table1[[#This Row],[Budget_Sales]]=0,
"",
IF(
Table1[[#This Row],[Budget_Sales]]&gt;0,
(Table1[[#This Row],[Actual_Sales]]-Table1[[#This Row],[Budget_Sales]])/Table1[[#This Row],[Budget_Sales]],
(Table1[[#This Row],[Actual_Sales]]-Table1[[#This Row],[Budget_Sales]])/ABS(Table1[[#This Row],[Budget_Sales]])
)
)</f>
        <v>0.1</v>
      </c>
      <c r="I2048" s="5" t="str">
        <f>IF(Table1[[#This Row],[Sales_Var]]&gt;=0,"Above Budget","Below Budget")</f>
        <v>Above Budget</v>
      </c>
      <c r="J2048">
        <f>Table1[[#This Row],[Actual_Sales]]-(Table1[[#This Row],[COGS]]+Table1[[#This Row],[Expenses]])</f>
        <v>34</v>
      </c>
      <c r="K2048">
        <v>40</v>
      </c>
      <c r="L2048">
        <f>Table1[[#This Row],[Actual_Profit]]-Table1[[#This Row],[Budget_Profit]]</f>
        <v>-6</v>
      </c>
      <c r="M2048" s="5">
        <f>IF(
Table1[[#This Row],[Budget_Profit]]=0,
"",
IF(
Table1[[#This Row],[Budget_Profit]]&gt;0,
(Table1[[#This Row],[Actual_Profit]]-Table1[[#This Row],[Budget_Profit]])/Table1[[#This Row],[Budget_Profit]],
(Table1[[#This Row],[Actual_Profit]]-Table1[[#This Row],[Budget_Profit]])/ABS(Table1[[#This Row],[Budget_Profit]])
)
)</f>
        <v>-0.15</v>
      </c>
      <c r="N2048" s="5" t="str">
        <f>IF(Table1[[#This Row],[Profit_Var]]&gt;=0, "Above Budget", "Below Budget")</f>
        <v>Below Budget</v>
      </c>
      <c r="O2048">
        <v>48</v>
      </c>
      <c r="P2048">
        <v>40</v>
      </c>
      <c r="Q2048">
        <f>Table1[[#This Row],[COGS]]-Table1[[#This Row],[Budget_COGS]]</f>
        <v>8</v>
      </c>
      <c r="R2048" s="5">
        <f>IF(
Table1[[#This Row],[Budget_COGS]]=0,
"",
IF(
Table1[[#This Row],[Budget_COGS]]&gt;0,
(Table1[[#This Row],[Budget_COGS]]-Table1[[#This Row],[COGS]]) / Table1[[#This Row],[Budget_COGS]],
(Table1[[#This Row],[Budget_COGS]]-Table1[[#This Row],[COGS]]) / ABS(Table1[[#This Row],[Budget_COGS]])
)
)</f>
        <v>-0.2</v>
      </c>
      <c r="S2048" s="5" t="str">
        <f>IF(Table1[[#This Row],[COGS _Var]]&gt;=0, "Above Budget", "Below Budget")</f>
        <v>Above Budget</v>
      </c>
      <c r="T2048">
        <f>Table1[[#This Row],[Actual_Sales]]-Table1[[#This Row],[COGS]]</f>
        <v>62</v>
      </c>
      <c r="U2048">
        <v>60</v>
      </c>
      <c r="V2048">
        <f>Table1[[#This Row],[Gross_Margin]]-Table1[[#This Row],[Budget_Margin]]</f>
        <v>2</v>
      </c>
      <c r="W2048" s="5">
        <f>IF(
Table1[[#This Row],[Budget_Margin]]=0,
"",
IF(
Table1[[#This Row],[Budget_Margin]]&gt;0,
(Table1[[#This Row],[Gross_Margin]]-Table1[[#This Row],[Budget_Margin]]) / Table1[[#This Row],[Budget_Margin]],
(Table1[[#This Row],[Gross_Margin]]-Table1[[#This Row],[Budget_Margin]]) / ABS(Table1[[#This Row],[Budget_Margin]])
)
)</f>
        <v>3.3333333333333333E-2</v>
      </c>
      <c r="X2048" s="5" t="str">
        <f>IF(Table1[[#This Row],[Margin_Var]]&gt;=0, "Above Budget", "Below Budget")</f>
        <v>Above Budget</v>
      </c>
      <c r="Y2048" s="5">
        <f>IFERROR(Table1[[#This Row],[Gross_Margin]]/Table1[[#This Row],[Actual_Sales]],0)</f>
        <v>0.5636363636363636</v>
      </c>
      <c r="Z2048" s="5">
        <f>Table1[[#This Row],[Actual_Profit]]/Table1[[#This Row],[Actual_Sales]]</f>
        <v>0.30909090909090908</v>
      </c>
      <c r="AA2048">
        <v>28</v>
      </c>
      <c r="AB2048" s="5">
        <f>IFERROR(Table1[[#This Row],[Expenses]]/Table1[[#This Row],[Actual_Sales]],0)</f>
        <v>0.25454545454545452</v>
      </c>
      <c r="AC2048">
        <v>15</v>
      </c>
      <c r="AD2048">
        <v>593</v>
      </c>
      <c r="AE2048" s="5">
        <f>IFERROR(Table1[[#This Row],[Inventory]]/Table1[[#This Row],[Actual_Sales]],0)</f>
        <v>5.3909090909090907</v>
      </c>
    </row>
    <row r="2049" spans="1:31" x14ac:dyDescent="0.25">
      <c r="A2049">
        <v>898</v>
      </c>
      <c r="B2049">
        <v>262</v>
      </c>
      <c r="C2049">
        <v>6</v>
      </c>
      <c r="D2049" s="2">
        <v>40330</v>
      </c>
      <c r="E2049">
        <v>110</v>
      </c>
      <c r="F2049">
        <v>120</v>
      </c>
      <c r="G2049">
        <f>Table1[[#This Row],[Actual_Sales]]-Table1[[#This Row],[Budget_Sales]]</f>
        <v>-10</v>
      </c>
      <c r="H2049" s="5">
        <f>IF(
Table1[[#This Row],[Budget_Sales]]=0,
"",
IF(
Table1[[#This Row],[Budget_Sales]]&gt;0,
(Table1[[#This Row],[Actual_Sales]]-Table1[[#This Row],[Budget_Sales]])/Table1[[#This Row],[Budget_Sales]],
(Table1[[#This Row],[Actual_Sales]]-Table1[[#This Row],[Budget_Sales]])/ABS(Table1[[#This Row],[Budget_Sales]])
)
)</f>
        <v>-8.3333333333333329E-2</v>
      </c>
      <c r="I2049" s="5" t="str">
        <f>IF(Table1[[#This Row],[Sales_Var]]&gt;=0,"Above Budget","Below Budget")</f>
        <v>Below Budget</v>
      </c>
      <c r="J2049">
        <f>Table1[[#This Row],[Actual_Sales]]-(Table1[[#This Row],[COGS]]+Table1[[#This Row],[Expenses]])</f>
        <v>34</v>
      </c>
      <c r="K2049">
        <v>50</v>
      </c>
      <c r="L2049">
        <f>Table1[[#This Row],[Actual_Profit]]-Table1[[#This Row],[Budget_Profit]]</f>
        <v>-16</v>
      </c>
      <c r="M2049" s="5">
        <f>IF(
Table1[[#This Row],[Budget_Profit]]=0,
"",
IF(
Table1[[#This Row],[Budget_Profit]]&gt;0,
(Table1[[#This Row],[Actual_Profit]]-Table1[[#This Row],[Budget_Profit]])/Table1[[#This Row],[Budget_Profit]],
(Table1[[#This Row],[Actual_Profit]]-Table1[[#This Row],[Budget_Profit]])/ABS(Table1[[#This Row],[Budget_Profit]])
)
)</f>
        <v>-0.32</v>
      </c>
      <c r="N2049" s="5" t="str">
        <f>IF(Table1[[#This Row],[Profit_Var]]&gt;=0, "Above Budget", "Below Budget")</f>
        <v>Below Budget</v>
      </c>
      <c r="O2049">
        <v>48</v>
      </c>
      <c r="P2049">
        <v>50</v>
      </c>
      <c r="Q2049">
        <f>Table1[[#This Row],[COGS]]-Table1[[#This Row],[Budget_COGS]]</f>
        <v>-2</v>
      </c>
      <c r="R2049" s="5">
        <f>IF(
Table1[[#This Row],[Budget_COGS]]=0,
"",
IF(
Table1[[#This Row],[Budget_COGS]]&gt;0,
(Table1[[#This Row],[Budget_COGS]]-Table1[[#This Row],[COGS]]) / Table1[[#This Row],[Budget_COGS]],
(Table1[[#This Row],[Budget_COGS]]-Table1[[#This Row],[COGS]]) / ABS(Table1[[#This Row],[Budget_COGS]])
)
)</f>
        <v>0.04</v>
      </c>
      <c r="S2049" s="5" t="str">
        <f>IF(Table1[[#This Row],[COGS _Var]]&gt;=0, "Above Budget", "Below Budget")</f>
        <v>Below Budget</v>
      </c>
      <c r="T2049">
        <f>Table1[[#This Row],[Actual_Sales]]-Table1[[#This Row],[COGS]]</f>
        <v>62</v>
      </c>
      <c r="U2049">
        <v>70</v>
      </c>
      <c r="V2049">
        <f>Table1[[#This Row],[Gross_Margin]]-Table1[[#This Row],[Budget_Margin]]</f>
        <v>-8</v>
      </c>
      <c r="W2049" s="5">
        <f>IF(
Table1[[#This Row],[Budget_Margin]]=0,
"",
IF(
Table1[[#This Row],[Budget_Margin]]&gt;0,
(Table1[[#This Row],[Gross_Margin]]-Table1[[#This Row],[Budget_Margin]]) / Table1[[#This Row],[Budget_Margin]],
(Table1[[#This Row],[Gross_Margin]]-Table1[[#This Row],[Budget_Margin]]) / ABS(Table1[[#This Row],[Budget_Margin]])
)
)</f>
        <v>-0.11428571428571428</v>
      </c>
      <c r="X2049" s="5" t="str">
        <f>IF(Table1[[#This Row],[Margin_Var]]&gt;=0, "Above Budget", "Below Budget")</f>
        <v>Below Budget</v>
      </c>
      <c r="Y2049" s="5">
        <f>IFERROR(Table1[[#This Row],[Gross_Margin]]/Table1[[#This Row],[Actual_Sales]],0)</f>
        <v>0.5636363636363636</v>
      </c>
      <c r="Z2049" s="5">
        <f>Table1[[#This Row],[Actual_Profit]]/Table1[[#This Row],[Actual_Sales]]</f>
        <v>0.30909090909090908</v>
      </c>
      <c r="AA2049">
        <v>28</v>
      </c>
      <c r="AB2049" s="5">
        <f>IFERROR(Table1[[#This Row],[Expenses]]/Table1[[#This Row],[Actual_Sales]],0)</f>
        <v>0.25454545454545452</v>
      </c>
      <c r="AC2049">
        <v>15</v>
      </c>
      <c r="AD2049">
        <v>593</v>
      </c>
      <c r="AE2049" s="5">
        <f>IFERROR(Table1[[#This Row],[Inventory]]/Table1[[#This Row],[Actual_Sales]],0)</f>
        <v>5.3909090909090907</v>
      </c>
    </row>
    <row r="2050" spans="1:31" x14ac:dyDescent="0.25">
      <c r="A2050">
        <v>711</v>
      </c>
      <c r="B2050">
        <v>206</v>
      </c>
      <c r="C2050">
        <v>4</v>
      </c>
      <c r="D2050" s="2">
        <v>40299</v>
      </c>
      <c r="E2050">
        <v>110</v>
      </c>
      <c r="F2050">
        <v>100</v>
      </c>
      <c r="G2050">
        <f>Table1[[#This Row],[Actual_Sales]]-Table1[[#This Row],[Budget_Sales]]</f>
        <v>10</v>
      </c>
      <c r="H2050" s="5">
        <f>IF(
Table1[[#This Row],[Budget_Sales]]=0,
"",
IF(
Table1[[#This Row],[Budget_Sales]]&gt;0,
(Table1[[#This Row],[Actual_Sales]]-Table1[[#This Row],[Budget_Sales]])/Table1[[#This Row],[Budget_Sales]],
(Table1[[#This Row],[Actual_Sales]]-Table1[[#This Row],[Budget_Sales]])/ABS(Table1[[#This Row],[Budget_Sales]])
)
)</f>
        <v>0.1</v>
      </c>
      <c r="I2050" s="5" t="str">
        <f>IF(Table1[[#This Row],[Sales_Var]]&gt;=0,"Above Budget","Below Budget")</f>
        <v>Above Budget</v>
      </c>
      <c r="J2050">
        <f>Table1[[#This Row],[Actual_Sales]]-(Table1[[#This Row],[COGS]]+Table1[[#This Row],[Expenses]])</f>
        <v>34</v>
      </c>
      <c r="K2050">
        <v>40</v>
      </c>
      <c r="L2050">
        <f>Table1[[#This Row],[Actual_Profit]]-Table1[[#This Row],[Budget_Profit]]</f>
        <v>-6</v>
      </c>
      <c r="M2050" s="5">
        <f>IF(
Table1[[#This Row],[Budget_Profit]]=0,
"",
IF(
Table1[[#This Row],[Budget_Profit]]&gt;0,
(Table1[[#This Row],[Actual_Profit]]-Table1[[#This Row],[Budget_Profit]])/Table1[[#This Row],[Budget_Profit]],
(Table1[[#This Row],[Actual_Profit]]-Table1[[#This Row],[Budget_Profit]])/ABS(Table1[[#This Row],[Budget_Profit]])
)
)</f>
        <v>-0.15</v>
      </c>
      <c r="N2050" s="5" t="str">
        <f>IF(Table1[[#This Row],[Profit_Var]]&gt;=0, "Above Budget", "Below Budget")</f>
        <v>Below Budget</v>
      </c>
      <c r="O2050">
        <v>48</v>
      </c>
      <c r="P2050">
        <v>40</v>
      </c>
      <c r="Q2050">
        <f>Table1[[#This Row],[COGS]]-Table1[[#This Row],[Budget_COGS]]</f>
        <v>8</v>
      </c>
      <c r="R2050" s="5">
        <f>IF(
Table1[[#This Row],[Budget_COGS]]=0,
"",
IF(
Table1[[#This Row],[Budget_COGS]]&gt;0,
(Table1[[#This Row],[Budget_COGS]]-Table1[[#This Row],[COGS]]) / Table1[[#This Row],[Budget_COGS]],
(Table1[[#This Row],[Budget_COGS]]-Table1[[#This Row],[COGS]]) / ABS(Table1[[#This Row],[Budget_COGS]])
)
)</f>
        <v>-0.2</v>
      </c>
      <c r="S2050" s="5" t="str">
        <f>IF(Table1[[#This Row],[COGS _Var]]&gt;=0, "Above Budget", "Below Budget")</f>
        <v>Above Budget</v>
      </c>
      <c r="T2050">
        <f>Table1[[#This Row],[Actual_Sales]]-Table1[[#This Row],[COGS]]</f>
        <v>62</v>
      </c>
      <c r="U2050">
        <v>60</v>
      </c>
      <c r="V2050">
        <f>Table1[[#This Row],[Gross_Margin]]-Table1[[#This Row],[Budget_Margin]]</f>
        <v>2</v>
      </c>
      <c r="W2050" s="5">
        <f>IF(
Table1[[#This Row],[Budget_Margin]]=0,
"",
IF(
Table1[[#This Row],[Budget_Margin]]&gt;0,
(Table1[[#This Row],[Gross_Margin]]-Table1[[#This Row],[Budget_Margin]]) / Table1[[#This Row],[Budget_Margin]],
(Table1[[#This Row],[Gross_Margin]]-Table1[[#This Row],[Budget_Margin]]) / ABS(Table1[[#This Row],[Budget_Margin]])
)
)</f>
        <v>3.3333333333333333E-2</v>
      </c>
      <c r="X2050" s="5" t="str">
        <f>IF(Table1[[#This Row],[Margin_Var]]&gt;=0, "Above Budget", "Below Budget")</f>
        <v>Above Budget</v>
      </c>
      <c r="Y2050" s="5">
        <f>IFERROR(Table1[[#This Row],[Gross_Margin]]/Table1[[#This Row],[Actual_Sales]],0)</f>
        <v>0.5636363636363636</v>
      </c>
      <c r="Z2050" s="5">
        <f>Table1[[#This Row],[Actual_Profit]]/Table1[[#This Row],[Actual_Sales]]</f>
        <v>0.30909090909090908</v>
      </c>
      <c r="AA2050">
        <v>28</v>
      </c>
      <c r="AB2050" s="5">
        <f>IFERROR(Table1[[#This Row],[Expenses]]/Table1[[#This Row],[Actual_Sales]],0)</f>
        <v>0.25454545454545452</v>
      </c>
      <c r="AC2050">
        <v>15</v>
      </c>
      <c r="AD2050">
        <v>599</v>
      </c>
      <c r="AE2050" s="5">
        <f>IFERROR(Table1[[#This Row],[Inventory]]/Table1[[#This Row],[Actual_Sales]],0)</f>
        <v>5.4454545454545453</v>
      </c>
    </row>
    <row r="2051" spans="1:31" x14ac:dyDescent="0.25">
      <c r="A2051">
        <v>496</v>
      </c>
      <c r="B2051">
        <v>801</v>
      </c>
      <c r="C2051">
        <v>5</v>
      </c>
      <c r="D2051" s="2">
        <v>40238</v>
      </c>
      <c r="E2051">
        <v>110</v>
      </c>
      <c r="F2051">
        <v>100</v>
      </c>
      <c r="G2051">
        <f>Table1[[#This Row],[Actual_Sales]]-Table1[[#This Row],[Budget_Sales]]</f>
        <v>10</v>
      </c>
      <c r="H2051" s="5">
        <f>IF(
Table1[[#This Row],[Budget_Sales]]=0,
"",
IF(
Table1[[#This Row],[Budget_Sales]]&gt;0,
(Table1[[#This Row],[Actual_Sales]]-Table1[[#This Row],[Budget_Sales]])/Table1[[#This Row],[Budget_Sales]],
(Table1[[#This Row],[Actual_Sales]]-Table1[[#This Row],[Budget_Sales]])/ABS(Table1[[#This Row],[Budget_Sales]])
)
)</f>
        <v>0.1</v>
      </c>
      <c r="I2051" s="5" t="str">
        <f>IF(Table1[[#This Row],[Sales_Var]]&gt;=0,"Above Budget","Below Budget")</f>
        <v>Above Budget</v>
      </c>
      <c r="J2051">
        <f>Table1[[#This Row],[Actual_Sales]]-(Table1[[#This Row],[COGS]]+Table1[[#This Row],[Expenses]])</f>
        <v>34</v>
      </c>
      <c r="K2051">
        <v>40</v>
      </c>
      <c r="L2051">
        <f>Table1[[#This Row],[Actual_Profit]]-Table1[[#This Row],[Budget_Profit]]</f>
        <v>-6</v>
      </c>
      <c r="M2051" s="5">
        <f>IF(
Table1[[#This Row],[Budget_Profit]]=0,
"",
IF(
Table1[[#This Row],[Budget_Profit]]&gt;0,
(Table1[[#This Row],[Actual_Profit]]-Table1[[#This Row],[Budget_Profit]])/Table1[[#This Row],[Budget_Profit]],
(Table1[[#This Row],[Actual_Profit]]-Table1[[#This Row],[Budget_Profit]])/ABS(Table1[[#This Row],[Budget_Profit]])
)
)</f>
        <v>-0.15</v>
      </c>
      <c r="N2051" s="5" t="str">
        <f>IF(Table1[[#This Row],[Profit_Var]]&gt;=0, "Above Budget", "Below Budget")</f>
        <v>Below Budget</v>
      </c>
      <c r="O2051">
        <v>48</v>
      </c>
      <c r="P2051">
        <v>40</v>
      </c>
      <c r="Q2051">
        <f>Table1[[#This Row],[COGS]]-Table1[[#This Row],[Budget_COGS]]</f>
        <v>8</v>
      </c>
      <c r="R2051" s="5">
        <f>IF(
Table1[[#This Row],[Budget_COGS]]=0,
"",
IF(
Table1[[#This Row],[Budget_COGS]]&gt;0,
(Table1[[#This Row],[Budget_COGS]]-Table1[[#This Row],[COGS]]) / Table1[[#This Row],[Budget_COGS]],
(Table1[[#This Row],[Budget_COGS]]-Table1[[#This Row],[COGS]]) / ABS(Table1[[#This Row],[Budget_COGS]])
)
)</f>
        <v>-0.2</v>
      </c>
      <c r="S2051" s="5" t="str">
        <f>IF(Table1[[#This Row],[COGS _Var]]&gt;=0, "Above Budget", "Below Budget")</f>
        <v>Above Budget</v>
      </c>
      <c r="T2051">
        <f>Table1[[#This Row],[Actual_Sales]]-Table1[[#This Row],[COGS]]</f>
        <v>62</v>
      </c>
      <c r="U2051">
        <v>60</v>
      </c>
      <c r="V2051">
        <f>Table1[[#This Row],[Gross_Margin]]-Table1[[#This Row],[Budget_Margin]]</f>
        <v>2</v>
      </c>
      <c r="W2051" s="5">
        <f>IF(
Table1[[#This Row],[Budget_Margin]]=0,
"",
IF(
Table1[[#This Row],[Budget_Margin]]&gt;0,
(Table1[[#This Row],[Gross_Margin]]-Table1[[#This Row],[Budget_Margin]]) / Table1[[#This Row],[Budget_Margin]],
(Table1[[#This Row],[Gross_Margin]]-Table1[[#This Row],[Budget_Margin]]) / ABS(Table1[[#This Row],[Budget_Margin]])
)
)</f>
        <v>3.3333333333333333E-2</v>
      </c>
      <c r="X2051" s="5" t="str">
        <f>IF(Table1[[#This Row],[Margin_Var]]&gt;=0, "Above Budget", "Below Budget")</f>
        <v>Above Budget</v>
      </c>
      <c r="Y2051" s="5">
        <f>IFERROR(Table1[[#This Row],[Gross_Margin]]/Table1[[#This Row],[Actual_Sales]],0)</f>
        <v>0.5636363636363636</v>
      </c>
      <c r="Z2051" s="5">
        <f>Table1[[#This Row],[Actual_Profit]]/Table1[[#This Row],[Actual_Sales]]</f>
        <v>0.30909090909090908</v>
      </c>
      <c r="AA2051">
        <v>28</v>
      </c>
      <c r="AB2051" s="5">
        <f>IFERROR(Table1[[#This Row],[Expenses]]/Table1[[#This Row],[Actual_Sales]],0)</f>
        <v>0.25454545454545452</v>
      </c>
      <c r="AC2051">
        <v>15</v>
      </c>
      <c r="AD2051">
        <v>611</v>
      </c>
      <c r="AE2051" s="5">
        <f>IFERROR(Table1[[#This Row],[Inventory]]/Table1[[#This Row],[Actual_Sales]],0)</f>
        <v>5.5545454545454547</v>
      </c>
    </row>
    <row r="2052" spans="1:31" x14ac:dyDescent="0.25">
      <c r="A2052">
        <v>388</v>
      </c>
      <c r="B2052">
        <v>337</v>
      </c>
      <c r="C2052">
        <v>8</v>
      </c>
      <c r="D2052" s="2">
        <v>40238</v>
      </c>
      <c r="E2052">
        <v>110</v>
      </c>
      <c r="F2052">
        <v>100</v>
      </c>
      <c r="G2052">
        <f>Table1[[#This Row],[Actual_Sales]]-Table1[[#This Row],[Budget_Sales]]</f>
        <v>10</v>
      </c>
      <c r="H2052" s="5">
        <f>IF(
Table1[[#This Row],[Budget_Sales]]=0,
"",
IF(
Table1[[#This Row],[Budget_Sales]]&gt;0,
(Table1[[#This Row],[Actual_Sales]]-Table1[[#This Row],[Budget_Sales]])/Table1[[#This Row],[Budget_Sales]],
(Table1[[#This Row],[Actual_Sales]]-Table1[[#This Row],[Budget_Sales]])/ABS(Table1[[#This Row],[Budget_Sales]])
)
)</f>
        <v>0.1</v>
      </c>
      <c r="I2052" s="5" t="str">
        <f>IF(Table1[[#This Row],[Sales_Var]]&gt;=0,"Above Budget","Below Budget")</f>
        <v>Above Budget</v>
      </c>
      <c r="J2052">
        <f>Table1[[#This Row],[Actual_Sales]]-(Table1[[#This Row],[COGS]]+Table1[[#This Row],[Expenses]])</f>
        <v>34</v>
      </c>
      <c r="K2052">
        <v>40</v>
      </c>
      <c r="L2052">
        <f>Table1[[#This Row],[Actual_Profit]]-Table1[[#This Row],[Budget_Profit]]</f>
        <v>-6</v>
      </c>
      <c r="M2052" s="5">
        <f>IF(
Table1[[#This Row],[Budget_Profit]]=0,
"",
IF(
Table1[[#This Row],[Budget_Profit]]&gt;0,
(Table1[[#This Row],[Actual_Profit]]-Table1[[#This Row],[Budget_Profit]])/Table1[[#This Row],[Budget_Profit]],
(Table1[[#This Row],[Actual_Profit]]-Table1[[#This Row],[Budget_Profit]])/ABS(Table1[[#This Row],[Budget_Profit]])
)
)</f>
        <v>-0.15</v>
      </c>
      <c r="N2052" s="5" t="str">
        <f>IF(Table1[[#This Row],[Profit_Var]]&gt;=0, "Above Budget", "Below Budget")</f>
        <v>Below Budget</v>
      </c>
      <c r="O2052">
        <v>48</v>
      </c>
      <c r="P2052">
        <v>40</v>
      </c>
      <c r="Q2052">
        <f>Table1[[#This Row],[COGS]]-Table1[[#This Row],[Budget_COGS]]</f>
        <v>8</v>
      </c>
      <c r="R2052" s="5">
        <f>IF(
Table1[[#This Row],[Budget_COGS]]=0,
"",
IF(
Table1[[#This Row],[Budget_COGS]]&gt;0,
(Table1[[#This Row],[Budget_COGS]]-Table1[[#This Row],[COGS]]) / Table1[[#This Row],[Budget_COGS]],
(Table1[[#This Row],[Budget_COGS]]-Table1[[#This Row],[COGS]]) / ABS(Table1[[#This Row],[Budget_COGS]])
)
)</f>
        <v>-0.2</v>
      </c>
      <c r="S2052" s="5" t="str">
        <f>IF(Table1[[#This Row],[COGS _Var]]&gt;=0, "Above Budget", "Below Budget")</f>
        <v>Above Budget</v>
      </c>
      <c r="T2052">
        <f>Table1[[#This Row],[Actual_Sales]]-Table1[[#This Row],[COGS]]</f>
        <v>62</v>
      </c>
      <c r="U2052">
        <v>60</v>
      </c>
      <c r="V2052">
        <f>Table1[[#This Row],[Gross_Margin]]-Table1[[#This Row],[Budget_Margin]]</f>
        <v>2</v>
      </c>
      <c r="W2052" s="5">
        <f>IF(
Table1[[#This Row],[Budget_Margin]]=0,
"",
IF(
Table1[[#This Row],[Budget_Margin]]&gt;0,
(Table1[[#This Row],[Gross_Margin]]-Table1[[#This Row],[Budget_Margin]]) / Table1[[#This Row],[Budget_Margin]],
(Table1[[#This Row],[Gross_Margin]]-Table1[[#This Row],[Budget_Margin]]) / ABS(Table1[[#This Row],[Budget_Margin]])
)
)</f>
        <v>3.3333333333333333E-2</v>
      </c>
      <c r="X2052" s="5" t="str">
        <f>IF(Table1[[#This Row],[Margin_Var]]&gt;=0, "Above Budget", "Below Budget")</f>
        <v>Above Budget</v>
      </c>
      <c r="Y2052" s="5">
        <f>IFERROR(Table1[[#This Row],[Gross_Margin]]/Table1[[#This Row],[Actual_Sales]],0)</f>
        <v>0.5636363636363636</v>
      </c>
      <c r="Z2052" s="5">
        <f>Table1[[#This Row],[Actual_Profit]]/Table1[[#This Row],[Actual_Sales]]</f>
        <v>0.30909090909090908</v>
      </c>
      <c r="AA2052">
        <v>28</v>
      </c>
      <c r="AB2052" s="5">
        <f>IFERROR(Table1[[#This Row],[Expenses]]/Table1[[#This Row],[Actual_Sales]],0)</f>
        <v>0.25454545454545452</v>
      </c>
      <c r="AC2052">
        <v>15</v>
      </c>
      <c r="AD2052">
        <v>611</v>
      </c>
      <c r="AE2052" s="5">
        <f>IFERROR(Table1[[#This Row],[Inventory]]/Table1[[#This Row],[Actual_Sales]],0)</f>
        <v>5.5545454545454547</v>
      </c>
    </row>
    <row r="2053" spans="1:31" x14ac:dyDescent="0.25">
      <c r="A2053">
        <v>302</v>
      </c>
      <c r="B2053">
        <v>754</v>
      </c>
      <c r="C2053">
        <v>8</v>
      </c>
      <c r="D2053" s="2">
        <v>40210</v>
      </c>
      <c r="E2053">
        <v>110</v>
      </c>
      <c r="F2053">
        <v>80</v>
      </c>
      <c r="G2053">
        <f>Table1[[#This Row],[Actual_Sales]]-Table1[[#This Row],[Budget_Sales]]</f>
        <v>30</v>
      </c>
      <c r="H2053" s="5">
        <f>IF(
Table1[[#This Row],[Budget_Sales]]=0,
"",
IF(
Table1[[#This Row],[Budget_Sales]]&gt;0,
(Table1[[#This Row],[Actual_Sales]]-Table1[[#This Row],[Budget_Sales]])/Table1[[#This Row],[Budget_Sales]],
(Table1[[#This Row],[Actual_Sales]]-Table1[[#This Row],[Budget_Sales]])/ABS(Table1[[#This Row],[Budget_Sales]])
)
)</f>
        <v>0.375</v>
      </c>
      <c r="I2053" s="5" t="str">
        <f>IF(Table1[[#This Row],[Sales_Var]]&gt;=0,"Above Budget","Below Budget")</f>
        <v>Above Budget</v>
      </c>
      <c r="J2053">
        <f>Table1[[#This Row],[Actual_Sales]]-(Table1[[#This Row],[COGS]]+Table1[[#This Row],[Expenses]])</f>
        <v>34</v>
      </c>
      <c r="K2053">
        <v>30</v>
      </c>
      <c r="L2053">
        <f>Table1[[#This Row],[Actual_Profit]]-Table1[[#This Row],[Budget_Profit]]</f>
        <v>4</v>
      </c>
      <c r="M2053" s="5">
        <f>IF(
Table1[[#This Row],[Budget_Profit]]=0,
"",
IF(
Table1[[#This Row],[Budget_Profit]]&gt;0,
(Table1[[#This Row],[Actual_Profit]]-Table1[[#This Row],[Budget_Profit]])/Table1[[#This Row],[Budget_Profit]],
(Table1[[#This Row],[Actual_Profit]]-Table1[[#This Row],[Budget_Profit]])/ABS(Table1[[#This Row],[Budget_Profit]])
)
)</f>
        <v>0.13333333333333333</v>
      </c>
      <c r="N2053" s="5" t="str">
        <f>IF(Table1[[#This Row],[Profit_Var]]&gt;=0, "Above Budget", "Below Budget")</f>
        <v>Above Budget</v>
      </c>
      <c r="O2053">
        <v>48</v>
      </c>
      <c r="P2053">
        <v>30</v>
      </c>
      <c r="Q2053">
        <f>Table1[[#This Row],[COGS]]-Table1[[#This Row],[Budget_COGS]]</f>
        <v>18</v>
      </c>
      <c r="R2053" s="5">
        <f>IF(
Table1[[#This Row],[Budget_COGS]]=0,
"",
IF(
Table1[[#This Row],[Budget_COGS]]&gt;0,
(Table1[[#This Row],[Budget_COGS]]-Table1[[#This Row],[COGS]]) / Table1[[#This Row],[Budget_COGS]],
(Table1[[#This Row],[Budget_COGS]]-Table1[[#This Row],[COGS]]) / ABS(Table1[[#This Row],[Budget_COGS]])
)
)</f>
        <v>-0.6</v>
      </c>
      <c r="S2053" s="5" t="str">
        <f>IF(Table1[[#This Row],[COGS _Var]]&gt;=0, "Above Budget", "Below Budget")</f>
        <v>Above Budget</v>
      </c>
      <c r="T2053">
        <f>Table1[[#This Row],[Actual_Sales]]-Table1[[#This Row],[COGS]]</f>
        <v>62</v>
      </c>
      <c r="U2053">
        <v>50</v>
      </c>
      <c r="V2053">
        <f>Table1[[#This Row],[Gross_Margin]]-Table1[[#This Row],[Budget_Margin]]</f>
        <v>12</v>
      </c>
      <c r="W2053" s="5">
        <f>IF(
Table1[[#This Row],[Budget_Margin]]=0,
"",
IF(
Table1[[#This Row],[Budget_Margin]]&gt;0,
(Table1[[#This Row],[Gross_Margin]]-Table1[[#This Row],[Budget_Margin]]) / Table1[[#This Row],[Budget_Margin]],
(Table1[[#This Row],[Gross_Margin]]-Table1[[#This Row],[Budget_Margin]]) / ABS(Table1[[#This Row],[Budget_Margin]])
)
)</f>
        <v>0.24</v>
      </c>
      <c r="X2053" s="5" t="str">
        <f>IF(Table1[[#This Row],[Margin_Var]]&gt;=0, "Above Budget", "Below Budget")</f>
        <v>Above Budget</v>
      </c>
      <c r="Y2053" s="5">
        <f>IFERROR(Table1[[#This Row],[Gross_Margin]]/Table1[[#This Row],[Actual_Sales]],0)</f>
        <v>0.5636363636363636</v>
      </c>
      <c r="Z2053" s="5">
        <f>Table1[[#This Row],[Actual_Profit]]/Table1[[#This Row],[Actual_Sales]]</f>
        <v>0.30909090909090908</v>
      </c>
      <c r="AA2053">
        <v>28</v>
      </c>
      <c r="AB2053" s="5">
        <f>IFERROR(Table1[[#This Row],[Expenses]]/Table1[[#This Row],[Actual_Sales]],0)</f>
        <v>0.25454545454545452</v>
      </c>
      <c r="AC2053">
        <v>15</v>
      </c>
      <c r="AD2053">
        <v>617</v>
      </c>
      <c r="AE2053" s="5">
        <f>IFERROR(Table1[[#This Row],[Inventory]]/Table1[[#This Row],[Actual_Sales]],0)</f>
        <v>5.6090909090909093</v>
      </c>
    </row>
    <row r="2054" spans="1:31" x14ac:dyDescent="0.25">
      <c r="A2054">
        <v>14</v>
      </c>
      <c r="B2054">
        <v>262</v>
      </c>
      <c r="C2054">
        <v>6</v>
      </c>
      <c r="D2054" s="2">
        <v>40179</v>
      </c>
      <c r="E2054">
        <v>110</v>
      </c>
      <c r="F2054">
        <v>120</v>
      </c>
      <c r="G2054">
        <f>Table1[[#This Row],[Actual_Sales]]-Table1[[#This Row],[Budget_Sales]]</f>
        <v>-10</v>
      </c>
      <c r="H2054" s="5">
        <f>IF(
Table1[[#This Row],[Budget_Sales]]=0,
"",
IF(
Table1[[#This Row],[Budget_Sales]]&gt;0,
(Table1[[#This Row],[Actual_Sales]]-Table1[[#This Row],[Budget_Sales]])/Table1[[#This Row],[Budget_Sales]],
(Table1[[#This Row],[Actual_Sales]]-Table1[[#This Row],[Budget_Sales]])/ABS(Table1[[#This Row],[Budget_Sales]])
)
)</f>
        <v>-8.3333333333333329E-2</v>
      </c>
      <c r="I2054" s="5" t="str">
        <f>IF(Table1[[#This Row],[Sales_Var]]&gt;=0,"Above Budget","Below Budget")</f>
        <v>Below Budget</v>
      </c>
      <c r="J2054">
        <f>Table1[[#This Row],[Actual_Sales]]-(Table1[[#This Row],[COGS]]+Table1[[#This Row],[Expenses]])</f>
        <v>34</v>
      </c>
      <c r="K2054">
        <v>50</v>
      </c>
      <c r="L2054">
        <f>Table1[[#This Row],[Actual_Profit]]-Table1[[#This Row],[Budget_Profit]]</f>
        <v>-16</v>
      </c>
      <c r="M2054" s="5">
        <f>IF(
Table1[[#This Row],[Budget_Profit]]=0,
"",
IF(
Table1[[#This Row],[Budget_Profit]]&gt;0,
(Table1[[#This Row],[Actual_Profit]]-Table1[[#This Row],[Budget_Profit]])/Table1[[#This Row],[Budget_Profit]],
(Table1[[#This Row],[Actual_Profit]]-Table1[[#This Row],[Budget_Profit]])/ABS(Table1[[#This Row],[Budget_Profit]])
)
)</f>
        <v>-0.32</v>
      </c>
      <c r="N2054" s="5" t="str">
        <f>IF(Table1[[#This Row],[Profit_Var]]&gt;=0, "Above Budget", "Below Budget")</f>
        <v>Below Budget</v>
      </c>
      <c r="O2054">
        <v>48</v>
      </c>
      <c r="P2054">
        <v>50</v>
      </c>
      <c r="Q2054">
        <f>Table1[[#This Row],[COGS]]-Table1[[#This Row],[Budget_COGS]]</f>
        <v>-2</v>
      </c>
      <c r="R2054" s="5">
        <f>IF(
Table1[[#This Row],[Budget_COGS]]=0,
"",
IF(
Table1[[#This Row],[Budget_COGS]]&gt;0,
(Table1[[#This Row],[Budget_COGS]]-Table1[[#This Row],[COGS]]) / Table1[[#This Row],[Budget_COGS]],
(Table1[[#This Row],[Budget_COGS]]-Table1[[#This Row],[COGS]]) / ABS(Table1[[#This Row],[Budget_COGS]])
)
)</f>
        <v>0.04</v>
      </c>
      <c r="S2054" s="5" t="str">
        <f>IF(Table1[[#This Row],[COGS _Var]]&gt;=0, "Above Budget", "Below Budget")</f>
        <v>Below Budget</v>
      </c>
      <c r="T2054">
        <f>Table1[[#This Row],[Actual_Sales]]-Table1[[#This Row],[COGS]]</f>
        <v>62</v>
      </c>
      <c r="U2054">
        <v>70</v>
      </c>
      <c r="V2054">
        <f>Table1[[#This Row],[Gross_Margin]]-Table1[[#This Row],[Budget_Margin]]</f>
        <v>-8</v>
      </c>
      <c r="W2054" s="5">
        <f>IF(
Table1[[#This Row],[Budget_Margin]]=0,
"",
IF(
Table1[[#This Row],[Budget_Margin]]&gt;0,
(Table1[[#This Row],[Gross_Margin]]-Table1[[#This Row],[Budget_Margin]]) / Table1[[#This Row],[Budget_Margin]],
(Table1[[#This Row],[Gross_Margin]]-Table1[[#This Row],[Budget_Margin]]) / ABS(Table1[[#This Row],[Budget_Margin]])
)
)</f>
        <v>-0.11428571428571428</v>
      </c>
      <c r="X2054" s="5" t="str">
        <f>IF(Table1[[#This Row],[Margin_Var]]&gt;=0, "Above Budget", "Below Budget")</f>
        <v>Below Budget</v>
      </c>
      <c r="Y2054" s="5">
        <f>IFERROR(Table1[[#This Row],[Gross_Margin]]/Table1[[#This Row],[Actual_Sales]],0)</f>
        <v>0.5636363636363636</v>
      </c>
      <c r="Z2054" s="5">
        <f>Table1[[#This Row],[Actual_Profit]]/Table1[[#This Row],[Actual_Sales]]</f>
        <v>0.30909090909090908</v>
      </c>
      <c r="AA2054">
        <v>28</v>
      </c>
      <c r="AB2054" s="5">
        <f>IFERROR(Table1[[#This Row],[Expenses]]/Table1[[#This Row],[Actual_Sales]],0)</f>
        <v>0.25454545454545452</v>
      </c>
      <c r="AC2054">
        <v>15</v>
      </c>
      <c r="AD2054">
        <v>623</v>
      </c>
      <c r="AE2054" s="5">
        <f>IFERROR(Table1[[#This Row],[Inventory]]/Table1[[#This Row],[Actual_Sales]],0)</f>
        <v>5.663636363636364</v>
      </c>
    </row>
    <row r="2055" spans="1:31" x14ac:dyDescent="0.25">
      <c r="A2055">
        <v>161</v>
      </c>
      <c r="B2055">
        <v>863</v>
      </c>
      <c r="C2055">
        <v>8</v>
      </c>
      <c r="D2055" s="2">
        <v>40179</v>
      </c>
      <c r="E2055">
        <v>110</v>
      </c>
      <c r="F2055">
        <v>80</v>
      </c>
      <c r="G2055">
        <f>Table1[[#This Row],[Actual_Sales]]-Table1[[#This Row],[Budget_Sales]]</f>
        <v>30</v>
      </c>
      <c r="H2055" s="5">
        <f>IF(
Table1[[#This Row],[Budget_Sales]]=0,
"",
IF(
Table1[[#This Row],[Budget_Sales]]&gt;0,
(Table1[[#This Row],[Actual_Sales]]-Table1[[#This Row],[Budget_Sales]])/Table1[[#This Row],[Budget_Sales]],
(Table1[[#This Row],[Actual_Sales]]-Table1[[#This Row],[Budget_Sales]])/ABS(Table1[[#This Row],[Budget_Sales]])
)
)</f>
        <v>0.375</v>
      </c>
      <c r="I2055" s="5" t="str">
        <f>IF(Table1[[#This Row],[Sales_Var]]&gt;=0,"Above Budget","Below Budget")</f>
        <v>Above Budget</v>
      </c>
      <c r="J2055">
        <f>Table1[[#This Row],[Actual_Sales]]-(Table1[[#This Row],[COGS]]+Table1[[#This Row],[Expenses]])</f>
        <v>34</v>
      </c>
      <c r="K2055">
        <v>30</v>
      </c>
      <c r="L2055">
        <f>Table1[[#This Row],[Actual_Profit]]-Table1[[#This Row],[Budget_Profit]]</f>
        <v>4</v>
      </c>
      <c r="M2055" s="5">
        <f>IF(
Table1[[#This Row],[Budget_Profit]]=0,
"",
IF(
Table1[[#This Row],[Budget_Profit]]&gt;0,
(Table1[[#This Row],[Actual_Profit]]-Table1[[#This Row],[Budget_Profit]])/Table1[[#This Row],[Budget_Profit]],
(Table1[[#This Row],[Actual_Profit]]-Table1[[#This Row],[Budget_Profit]])/ABS(Table1[[#This Row],[Budget_Profit]])
)
)</f>
        <v>0.13333333333333333</v>
      </c>
      <c r="N2055" s="5" t="str">
        <f>IF(Table1[[#This Row],[Profit_Var]]&gt;=0, "Above Budget", "Below Budget")</f>
        <v>Above Budget</v>
      </c>
      <c r="O2055">
        <v>48</v>
      </c>
      <c r="P2055">
        <v>30</v>
      </c>
      <c r="Q2055">
        <f>Table1[[#This Row],[COGS]]-Table1[[#This Row],[Budget_COGS]]</f>
        <v>18</v>
      </c>
      <c r="R2055" s="5">
        <f>IF(
Table1[[#This Row],[Budget_COGS]]=0,
"",
IF(
Table1[[#This Row],[Budget_COGS]]&gt;0,
(Table1[[#This Row],[Budget_COGS]]-Table1[[#This Row],[COGS]]) / Table1[[#This Row],[Budget_COGS]],
(Table1[[#This Row],[Budget_COGS]]-Table1[[#This Row],[COGS]]) / ABS(Table1[[#This Row],[Budget_COGS]])
)
)</f>
        <v>-0.6</v>
      </c>
      <c r="S2055" s="5" t="str">
        <f>IF(Table1[[#This Row],[COGS _Var]]&gt;=0, "Above Budget", "Below Budget")</f>
        <v>Above Budget</v>
      </c>
      <c r="T2055">
        <f>Table1[[#This Row],[Actual_Sales]]-Table1[[#This Row],[COGS]]</f>
        <v>62</v>
      </c>
      <c r="U2055">
        <v>50</v>
      </c>
      <c r="V2055">
        <f>Table1[[#This Row],[Gross_Margin]]-Table1[[#This Row],[Budget_Margin]]</f>
        <v>12</v>
      </c>
      <c r="W2055" s="5">
        <f>IF(
Table1[[#This Row],[Budget_Margin]]=0,
"",
IF(
Table1[[#This Row],[Budget_Margin]]&gt;0,
(Table1[[#This Row],[Gross_Margin]]-Table1[[#This Row],[Budget_Margin]]) / Table1[[#This Row],[Budget_Margin]],
(Table1[[#This Row],[Gross_Margin]]-Table1[[#This Row],[Budget_Margin]]) / ABS(Table1[[#This Row],[Budget_Margin]])
)
)</f>
        <v>0.24</v>
      </c>
      <c r="X2055" s="5" t="str">
        <f>IF(Table1[[#This Row],[Margin_Var]]&gt;=0, "Above Budget", "Below Budget")</f>
        <v>Above Budget</v>
      </c>
      <c r="Y2055" s="5">
        <f>IFERROR(Table1[[#This Row],[Gross_Margin]]/Table1[[#This Row],[Actual_Sales]],0)</f>
        <v>0.5636363636363636</v>
      </c>
      <c r="Z2055" s="5">
        <f>Table1[[#This Row],[Actual_Profit]]/Table1[[#This Row],[Actual_Sales]]</f>
        <v>0.30909090909090908</v>
      </c>
      <c r="AA2055">
        <v>28</v>
      </c>
      <c r="AB2055" s="5">
        <f>IFERROR(Table1[[#This Row],[Expenses]]/Table1[[#This Row],[Actual_Sales]],0)</f>
        <v>0.25454545454545452</v>
      </c>
      <c r="AC2055">
        <v>15</v>
      </c>
      <c r="AD2055">
        <v>623</v>
      </c>
      <c r="AE2055" s="5">
        <f>IFERROR(Table1[[#This Row],[Inventory]]/Table1[[#This Row],[Actual_Sales]],0)</f>
        <v>5.663636363636364</v>
      </c>
    </row>
    <row r="2056" spans="1:31" x14ac:dyDescent="0.25">
      <c r="A2056">
        <v>261</v>
      </c>
      <c r="B2056">
        <v>563</v>
      </c>
      <c r="C2056">
        <v>11</v>
      </c>
      <c r="D2056" s="2">
        <v>40210</v>
      </c>
      <c r="E2056">
        <v>457</v>
      </c>
      <c r="F2056">
        <v>400</v>
      </c>
      <c r="G2056">
        <f>Table1[[#This Row],[Actual_Sales]]-Table1[[#This Row],[Budget_Sales]]</f>
        <v>57</v>
      </c>
      <c r="H2056" s="5">
        <f>IF(
Table1[[#This Row],[Budget_Sales]]=0,
"",
IF(
Table1[[#This Row],[Budget_Sales]]&gt;0,
(Table1[[#This Row],[Actual_Sales]]-Table1[[#This Row],[Budget_Sales]])/Table1[[#This Row],[Budget_Sales]],
(Table1[[#This Row],[Actual_Sales]]-Table1[[#This Row],[Budget_Sales]])/ABS(Table1[[#This Row],[Budget_Sales]])
)
)</f>
        <v>0.14249999999999999</v>
      </c>
      <c r="I2056" s="5" t="str">
        <f>IF(Table1[[#This Row],[Sales_Var]]&gt;=0,"Above Budget","Below Budget")</f>
        <v>Above Budget</v>
      </c>
      <c r="J2056">
        <f>Table1[[#This Row],[Actual_Sales]]-(Table1[[#This Row],[COGS]]+Table1[[#This Row],[Expenses]])</f>
        <v>141</v>
      </c>
      <c r="K2056">
        <v>140</v>
      </c>
      <c r="L2056">
        <f>Table1[[#This Row],[Actual_Profit]]-Table1[[#This Row],[Budget_Profit]]</f>
        <v>1</v>
      </c>
      <c r="M2056" s="5">
        <f>IF(
Table1[[#This Row],[Budget_Profit]]=0,
"",
IF(
Table1[[#This Row],[Budget_Profit]]&gt;0,
(Table1[[#This Row],[Actual_Profit]]-Table1[[#This Row],[Budget_Profit]])/Table1[[#This Row],[Budget_Profit]],
(Table1[[#This Row],[Actual_Profit]]-Table1[[#This Row],[Budget_Profit]])/ABS(Table1[[#This Row],[Budget_Profit]])
)
)</f>
        <v>7.1428571428571426E-3</v>
      </c>
      <c r="N2056" s="5" t="str">
        <f>IF(Table1[[#This Row],[Profit_Var]]&gt;=0, "Above Budget", "Below Budget")</f>
        <v>Above Budget</v>
      </c>
      <c r="O2056">
        <v>228</v>
      </c>
      <c r="P2056">
        <v>190</v>
      </c>
      <c r="Q2056">
        <f>Table1[[#This Row],[COGS]]-Table1[[#This Row],[Budget_COGS]]</f>
        <v>38</v>
      </c>
      <c r="R2056" s="5">
        <f>IF(
Table1[[#This Row],[Budget_COGS]]=0,
"",
IF(
Table1[[#This Row],[Budget_COGS]]&gt;0,
(Table1[[#This Row],[Budget_COGS]]-Table1[[#This Row],[COGS]]) / Table1[[#This Row],[Budget_COGS]],
(Table1[[#This Row],[Budget_COGS]]-Table1[[#This Row],[COGS]]) / ABS(Table1[[#This Row],[Budget_COGS]])
)
)</f>
        <v>-0.2</v>
      </c>
      <c r="S2056" s="5" t="str">
        <f>IF(Table1[[#This Row],[COGS _Var]]&gt;=0, "Above Budget", "Below Budget")</f>
        <v>Above Budget</v>
      </c>
      <c r="T2056">
        <f>Table1[[#This Row],[Actual_Sales]]-Table1[[#This Row],[COGS]]</f>
        <v>229</v>
      </c>
      <c r="U2056">
        <v>210</v>
      </c>
      <c r="V2056">
        <f>Table1[[#This Row],[Gross_Margin]]-Table1[[#This Row],[Budget_Margin]]</f>
        <v>19</v>
      </c>
      <c r="W2056" s="5">
        <f>IF(
Table1[[#This Row],[Budget_Margin]]=0,
"",
IF(
Table1[[#This Row],[Budget_Margin]]&gt;0,
(Table1[[#This Row],[Gross_Margin]]-Table1[[#This Row],[Budget_Margin]]) / Table1[[#This Row],[Budget_Margin]],
(Table1[[#This Row],[Gross_Margin]]-Table1[[#This Row],[Budget_Margin]]) / ABS(Table1[[#This Row],[Budget_Margin]])
)
)</f>
        <v>9.0476190476190474E-2</v>
      </c>
      <c r="X2056" s="5" t="str">
        <f>IF(Table1[[#This Row],[Margin_Var]]&gt;=0, "Above Budget", "Below Budget")</f>
        <v>Above Budget</v>
      </c>
      <c r="Y2056" s="5">
        <f>IFERROR(Table1[[#This Row],[Gross_Margin]]/Table1[[#This Row],[Actual_Sales]],0)</f>
        <v>0.5010940919037199</v>
      </c>
      <c r="Z2056" s="5">
        <f>Table1[[#This Row],[Actual_Profit]]/Table1[[#This Row],[Actual_Sales]]</f>
        <v>0.30853391684901532</v>
      </c>
      <c r="AA2056">
        <v>88</v>
      </c>
      <c r="AB2056" s="5">
        <f>IFERROR(Table1[[#This Row],[Expenses]]/Table1[[#This Row],[Actual_Sales]],0)</f>
        <v>0.1925601750547046</v>
      </c>
      <c r="AC2056">
        <v>63</v>
      </c>
      <c r="AD2056">
        <v>1436</v>
      </c>
      <c r="AE2056" s="5">
        <f>IFERROR(Table1[[#This Row],[Inventory]]/Table1[[#This Row],[Actual_Sales]],0)</f>
        <v>3.1422319474835887</v>
      </c>
    </row>
    <row r="2057" spans="1:31" x14ac:dyDescent="0.25">
      <c r="A2057">
        <v>3991</v>
      </c>
      <c r="B2057">
        <v>603</v>
      </c>
      <c r="C2057">
        <v>1</v>
      </c>
      <c r="D2057" s="2">
        <v>40848</v>
      </c>
      <c r="E2057">
        <v>120</v>
      </c>
      <c r="F2057">
        <v>100</v>
      </c>
      <c r="G2057">
        <f>Table1[[#This Row],[Actual_Sales]]-Table1[[#This Row],[Budget_Sales]]</f>
        <v>20</v>
      </c>
      <c r="H2057" s="5">
        <f>IF(
Table1[[#This Row],[Budget_Sales]]=0,
"",
IF(
Table1[[#This Row],[Budget_Sales]]&gt;0,
(Table1[[#This Row],[Actual_Sales]]-Table1[[#This Row],[Budget_Sales]])/Table1[[#This Row],[Budget_Sales]],
(Table1[[#This Row],[Actual_Sales]]-Table1[[#This Row],[Budget_Sales]])/ABS(Table1[[#This Row],[Budget_Sales]])
)
)</f>
        <v>0.2</v>
      </c>
      <c r="I2057" s="5" t="str">
        <f>IF(Table1[[#This Row],[Sales_Var]]&gt;=0,"Above Budget","Below Budget")</f>
        <v>Above Budget</v>
      </c>
      <c r="J2057">
        <f>Table1[[#This Row],[Actual_Sales]]-(Table1[[#This Row],[COGS]]+Table1[[#This Row],[Expenses]])</f>
        <v>37</v>
      </c>
      <c r="K2057">
        <v>40</v>
      </c>
      <c r="L2057">
        <f>Table1[[#This Row],[Actual_Profit]]-Table1[[#This Row],[Budget_Profit]]</f>
        <v>-3</v>
      </c>
      <c r="M2057" s="5">
        <f>IF(
Table1[[#This Row],[Budget_Profit]]=0,
"",
IF(
Table1[[#This Row],[Budget_Profit]]&gt;0,
(Table1[[#This Row],[Actual_Profit]]-Table1[[#This Row],[Budget_Profit]])/Table1[[#This Row],[Budget_Profit]],
(Table1[[#This Row],[Actual_Profit]]-Table1[[#This Row],[Budget_Profit]])/ABS(Table1[[#This Row],[Budget_Profit]])
)
)</f>
        <v>-7.4999999999999997E-2</v>
      </c>
      <c r="N2057" s="5" t="str">
        <f>IF(Table1[[#This Row],[Profit_Var]]&gt;=0, "Above Budget", "Below Budget")</f>
        <v>Below Budget</v>
      </c>
      <c r="O2057">
        <v>46</v>
      </c>
      <c r="P2057">
        <v>40</v>
      </c>
      <c r="Q2057">
        <f>Table1[[#This Row],[COGS]]-Table1[[#This Row],[Budget_COGS]]</f>
        <v>6</v>
      </c>
      <c r="R2057" s="5">
        <f>IF(
Table1[[#This Row],[Budget_COGS]]=0,
"",
IF(
Table1[[#This Row],[Budget_COGS]]&gt;0,
(Table1[[#This Row],[Budget_COGS]]-Table1[[#This Row],[COGS]]) / Table1[[#This Row],[Budget_COGS]],
(Table1[[#This Row],[Budget_COGS]]-Table1[[#This Row],[COGS]]) / ABS(Table1[[#This Row],[Budget_COGS]])
)
)</f>
        <v>-0.15</v>
      </c>
      <c r="S2057" s="5" t="str">
        <f>IF(Table1[[#This Row],[COGS _Var]]&gt;=0, "Above Budget", "Below Budget")</f>
        <v>Above Budget</v>
      </c>
      <c r="T2057">
        <f>Table1[[#This Row],[Actual_Sales]]-Table1[[#This Row],[COGS]]</f>
        <v>74</v>
      </c>
      <c r="U2057">
        <v>60</v>
      </c>
      <c r="V2057">
        <f>Table1[[#This Row],[Gross_Margin]]-Table1[[#This Row],[Budget_Margin]]</f>
        <v>14</v>
      </c>
      <c r="W2057" s="5">
        <f>IF(
Table1[[#This Row],[Budget_Margin]]=0,
"",
IF(
Table1[[#This Row],[Budget_Margin]]&gt;0,
(Table1[[#This Row],[Gross_Margin]]-Table1[[#This Row],[Budget_Margin]]) / Table1[[#This Row],[Budget_Margin]],
(Table1[[#This Row],[Gross_Margin]]-Table1[[#This Row],[Budget_Margin]]) / ABS(Table1[[#This Row],[Budget_Margin]])
)
)</f>
        <v>0.23333333333333334</v>
      </c>
      <c r="X2057" s="5" t="str">
        <f>IF(Table1[[#This Row],[Margin_Var]]&gt;=0, "Above Budget", "Below Budget")</f>
        <v>Above Budget</v>
      </c>
      <c r="Y2057" s="5">
        <f>IFERROR(Table1[[#This Row],[Gross_Margin]]/Table1[[#This Row],[Actual_Sales]],0)</f>
        <v>0.6166666666666667</v>
      </c>
      <c r="Z2057" s="5">
        <f>Table1[[#This Row],[Actual_Profit]]/Table1[[#This Row],[Actual_Sales]]</f>
        <v>0.30833333333333335</v>
      </c>
      <c r="AA2057">
        <v>37</v>
      </c>
      <c r="AB2057" s="5">
        <f>IFERROR(Table1[[#This Row],[Expenses]]/Table1[[#This Row],[Actual_Sales]],0)</f>
        <v>0.30833333333333335</v>
      </c>
      <c r="AC2057">
        <v>14</v>
      </c>
      <c r="AD2057">
        <v>316</v>
      </c>
      <c r="AE2057" s="5">
        <f>IFERROR(Table1[[#This Row],[Inventory]]/Table1[[#This Row],[Actual_Sales]],0)</f>
        <v>2.6333333333333333</v>
      </c>
    </row>
    <row r="2058" spans="1:31" x14ac:dyDescent="0.25">
      <c r="A2058">
        <v>3940</v>
      </c>
      <c r="B2058">
        <v>435</v>
      </c>
      <c r="C2058">
        <v>8</v>
      </c>
      <c r="D2058" s="2">
        <v>40848</v>
      </c>
      <c r="E2058">
        <v>120</v>
      </c>
      <c r="F2058">
        <v>100</v>
      </c>
      <c r="G2058">
        <f>Table1[[#This Row],[Actual_Sales]]-Table1[[#This Row],[Budget_Sales]]</f>
        <v>20</v>
      </c>
      <c r="H2058" s="5">
        <f>IF(
Table1[[#This Row],[Budget_Sales]]=0,
"",
IF(
Table1[[#This Row],[Budget_Sales]]&gt;0,
(Table1[[#This Row],[Actual_Sales]]-Table1[[#This Row],[Budget_Sales]])/Table1[[#This Row],[Budget_Sales]],
(Table1[[#This Row],[Actual_Sales]]-Table1[[#This Row],[Budget_Sales]])/ABS(Table1[[#This Row],[Budget_Sales]])
)
)</f>
        <v>0.2</v>
      </c>
      <c r="I2058" s="5" t="str">
        <f>IF(Table1[[#This Row],[Sales_Var]]&gt;=0,"Above Budget","Below Budget")</f>
        <v>Above Budget</v>
      </c>
      <c r="J2058">
        <f>Table1[[#This Row],[Actual_Sales]]-(Table1[[#This Row],[COGS]]+Table1[[#This Row],[Expenses]])</f>
        <v>37</v>
      </c>
      <c r="K2058">
        <v>30</v>
      </c>
      <c r="L2058">
        <f>Table1[[#This Row],[Actual_Profit]]-Table1[[#This Row],[Budget_Profit]]</f>
        <v>7</v>
      </c>
      <c r="M2058" s="5">
        <f>IF(
Table1[[#This Row],[Budget_Profit]]=0,
"",
IF(
Table1[[#This Row],[Budget_Profit]]&gt;0,
(Table1[[#This Row],[Actual_Profit]]-Table1[[#This Row],[Budget_Profit]])/Table1[[#This Row],[Budget_Profit]],
(Table1[[#This Row],[Actual_Profit]]-Table1[[#This Row],[Budget_Profit]])/ABS(Table1[[#This Row],[Budget_Profit]])
)
)</f>
        <v>0.23333333333333334</v>
      </c>
      <c r="N2058" s="5" t="str">
        <f>IF(Table1[[#This Row],[Profit_Var]]&gt;=0, "Above Budget", "Below Budget")</f>
        <v>Above Budget</v>
      </c>
      <c r="O2058">
        <v>46</v>
      </c>
      <c r="P2058">
        <v>40</v>
      </c>
      <c r="Q2058">
        <f>Table1[[#This Row],[COGS]]-Table1[[#This Row],[Budget_COGS]]</f>
        <v>6</v>
      </c>
      <c r="R2058" s="5">
        <f>IF(
Table1[[#This Row],[Budget_COGS]]=0,
"",
IF(
Table1[[#This Row],[Budget_COGS]]&gt;0,
(Table1[[#This Row],[Budget_COGS]]-Table1[[#This Row],[COGS]]) / Table1[[#This Row],[Budget_COGS]],
(Table1[[#This Row],[Budget_COGS]]-Table1[[#This Row],[COGS]]) / ABS(Table1[[#This Row],[Budget_COGS]])
)
)</f>
        <v>-0.15</v>
      </c>
      <c r="S2058" s="5" t="str">
        <f>IF(Table1[[#This Row],[COGS _Var]]&gt;=0, "Above Budget", "Below Budget")</f>
        <v>Above Budget</v>
      </c>
      <c r="T2058">
        <f>Table1[[#This Row],[Actual_Sales]]-Table1[[#This Row],[COGS]]</f>
        <v>74</v>
      </c>
      <c r="U2058">
        <v>60</v>
      </c>
      <c r="V2058">
        <f>Table1[[#This Row],[Gross_Margin]]-Table1[[#This Row],[Budget_Margin]]</f>
        <v>14</v>
      </c>
      <c r="W2058" s="5">
        <f>IF(
Table1[[#This Row],[Budget_Margin]]=0,
"",
IF(
Table1[[#This Row],[Budget_Margin]]&gt;0,
(Table1[[#This Row],[Gross_Margin]]-Table1[[#This Row],[Budget_Margin]]) / Table1[[#This Row],[Budget_Margin]],
(Table1[[#This Row],[Gross_Margin]]-Table1[[#This Row],[Budget_Margin]]) / ABS(Table1[[#This Row],[Budget_Margin]])
)
)</f>
        <v>0.23333333333333334</v>
      </c>
      <c r="X2058" s="5" t="str">
        <f>IF(Table1[[#This Row],[Margin_Var]]&gt;=0, "Above Budget", "Below Budget")</f>
        <v>Above Budget</v>
      </c>
      <c r="Y2058" s="5">
        <f>IFERROR(Table1[[#This Row],[Gross_Margin]]/Table1[[#This Row],[Actual_Sales]],0)</f>
        <v>0.6166666666666667</v>
      </c>
      <c r="Z2058" s="5">
        <f>Table1[[#This Row],[Actual_Profit]]/Table1[[#This Row],[Actual_Sales]]</f>
        <v>0.30833333333333335</v>
      </c>
      <c r="AA2058">
        <v>37</v>
      </c>
      <c r="AB2058" s="5">
        <f>IFERROR(Table1[[#This Row],[Expenses]]/Table1[[#This Row],[Actual_Sales]],0)</f>
        <v>0.30833333333333335</v>
      </c>
      <c r="AC2058">
        <v>14</v>
      </c>
      <c r="AD2058">
        <v>316</v>
      </c>
      <c r="AE2058" s="5">
        <f>IFERROR(Table1[[#This Row],[Inventory]]/Table1[[#This Row],[Actual_Sales]],0)</f>
        <v>2.6333333333333333</v>
      </c>
    </row>
    <row r="2059" spans="1:31" x14ac:dyDescent="0.25">
      <c r="A2059">
        <v>3741</v>
      </c>
      <c r="B2059">
        <v>318</v>
      </c>
      <c r="C2059">
        <v>6</v>
      </c>
      <c r="D2059" s="2">
        <v>40817</v>
      </c>
      <c r="E2059">
        <v>120</v>
      </c>
      <c r="F2059">
        <v>60</v>
      </c>
      <c r="G2059">
        <f>Table1[[#This Row],[Actual_Sales]]-Table1[[#This Row],[Budget_Sales]]</f>
        <v>60</v>
      </c>
      <c r="H2059" s="5">
        <f>IF(
Table1[[#This Row],[Budget_Sales]]=0,
"",
IF(
Table1[[#This Row],[Budget_Sales]]&gt;0,
(Table1[[#This Row],[Actual_Sales]]-Table1[[#This Row],[Budget_Sales]])/Table1[[#This Row],[Budget_Sales]],
(Table1[[#This Row],[Actual_Sales]]-Table1[[#This Row],[Budget_Sales]])/ABS(Table1[[#This Row],[Budget_Sales]])
)
)</f>
        <v>1</v>
      </c>
      <c r="I2059" s="5" t="str">
        <f>IF(Table1[[#This Row],[Sales_Var]]&gt;=0,"Above Budget","Below Budget")</f>
        <v>Above Budget</v>
      </c>
      <c r="J2059">
        <f>Table1[[#This Row],[Actual_Sales]]-(Table1[[#This Row],[COGS]]+Table1[[#This Row],[Expenses]])</f>
        <v>37</v>
      </c>
      <c r="K2059">
        <v>40</v>
      </c>
      <c r="L2059">
        <f>Table1[[#This Row],[Actual_Profit]]-Table1[[#This Row],[Budget_Profit]]</f>
        <v>-3</v>
      </c>
      <c r="M2059" s="5">
        <f>IF(
Table1[[#This Row],[Budget_Profit]]=0,
"",
IF(
Table1[[#This Row],[Budget_Profit]]&gt;0,
(Table1[[#This Row],[Actual_Profit]]-Table1[[#This Row],[Budget_Profit]])/Table1[[#This Row],[Budget_Profit]],
(Table1[[#This Row],[Actual_Profit]]-Table1[[#This Row],[Budget_Profit]])/ABS(Table1[[#This Row],[Budget_Profit]])
)
)</f>
        <v>-7.4999999999999997E-2</v>
      </c>
      <c r="N2059" s="5" t="str">
        <f>IF(Table1[[#This Row],[Profit_Var]]&gt;=0, "Above Budget", "Below Budget")</f>
        <v>Below Budget</v>
      </c>
      <c r="O2059">
        <v>46</v>
      </c>
      <c r="P2059">
        <v>20</v>
      </c>
      <c r="Q2059">
        <f>Table1[[#This Row],[COGS]]-Table1[[#This Row],[Budget_COGS]]</f>
        <v>26</v>
      </c>
      <c r="R2059" s="5">
        <f>IF(
Table1[[#This Row],[Budget_COGS]]=0,
"",
IF(
Table1[[#This Row],[Budget_COGS]]&gt;0,
(Table1[[#This Row],[Budget_COGS]]-Table1[[#This Row],[COGS]]) / Table1[[#This Row],[Budget_COGS]],
(Table1[[#This Row],[Budget_COGS]]-Table1[[#This Row],[COGS]]) / ABS(Table1[[#This Row],[Budget_COGS]])
)
)</f>
        <v>-1.3</v>
      </c>
      <c r="S2059" s="5" t="str">
        <f>IF(Table1[[#This Row],[COGS _Var]]&gt;=0, "Above Budget", "Below Budget")</f>
        <v>Above Budget</v>
      </c>
      <c r="T2059">
        <f>Table1[[#This Row],[Actual_Sales]]-Table1[[#This Row],[COGS]]</f>
        <v>74</v>
      </c>
      <c r="U2059">
        <v>40</v>
      </c>
      <c r="V2059">
        <f>Table1[[#This Row],[Gross_Margin]]-Table1[[#This Row],[Budget_Margin]]</f>
        <v>34</v>
      </c>
      <c r="W2059" s="5">
        <f>IF(
Table1[[#This Row],[Budget_Margin]]=0,
"",
IF(
Table1[[#This Row],[Budget_Margin]]&gt;0,
(Table1[[#This Row],[Gross_Margin]]-Table1[[#This Row],[Budget_Margin]]) / Table1[[#This Row],[Budget_Margin]],
(Table1[[#This Row],[Gross_Margin]]-Table1[[#This Row],[Budget_Margin]]) / ABS(Table1[[#This Row],[Budget_Margin]])
)
)</f>
        <v>0.85</v>
      </c>
      <c r="X2059" s="5" t="str">
        <f>IF(Table1[[#This Row],[Margin_Var]]&gt;=0, "Above Budget", "Below Budget")</f>
        <v>Above Budget</v>
      </c>
      <c r="Y2059" s="5">
        <f>IFERROR(Table1[[#This Row],[Gross_Margin]]/Table1[[#This Row],[Actual_Sales]],0)</f>
        <v>0.6166666666666667</v>
      </c>
      <c r="Z2059" s="5">
        <f>Table1[[#This Row],[Actual_Profit]]/Table1[[#This Row],[Actual_Sales]]</f>
        <v>0.30833333333333335</v>
      </c>
      <c r="AA2059">
        <v>37</v>
      </c>
      <c r="AB2059" s="5">
        <f>IFERROR(Table1[[#This Row],[Expenses]]/Table1[[#This Row],[Actual_Sales]],0)</f>
        <v>0.30833333333333335</v>
      </c>
      <c r="AC2059">
        <v>14</v>
      </c>
      <c r="AD2059">
        <v>449</v>
      </c>
      <c r="AE2059" s="5">
        <f>IFERROR(Table1[[#This Row],[Inventory]]/Table1[[#This Row],[Actual_Sales]],0)</f>
        <v>3.7416666666666667</v>
      </c>
    </row>
    <row r="2060" spans="1:31" x14ac:dyDescent="0.25">
      <c r="A2060">
        <v>3731</v>
      </c>
      <c r="B2060">
        <v>262</v>
      </c>
      <c r="C2060">
        <v>11</v>
      </c>
      <c r="D2060" s="2">
        <v>40817</v>
      </c>
      <c r="E2060">
        <v>120</v>
      </c>
      <c r="F2060">
        <v>70</v>
      </c>
      <c r="G2060">
        <f>Table1[[#This Row],[Actual_Sales]]-Table1[[#This Row],[Budget_Sales]]</f>
        <v>50</v>
      </c>
      <c r="H2060" s="5">
        <f>IF(
Table1[[#This Row],[Budget_Sales]]=0,
"",
IF(
Table1[[#This Row],[Budget_Sales]]&gt;0,
(Table1[[#This Row],[Actual_Sales]]-Table1[[#This Row],[Budget_Sales]])/Table1[[#This Row],[Budget_Sales]],
(Table1[[#This Row],[Actual_Sales]]-Table1[[#This Row],[Budget_Sales]])/ABS(Table1[[#This Row],[Budget_Sales]])
)
)</f>
        <v>0.7142857142857143</v>
      </c>
      <c r="I2060" s="5" t="str">
        <f>IF(Table1[[#This Row],[Sales_Var]]&gt;=0,"Above Budget","Below Budget")</f>
        <v>Above Budget</v>
      </c>
      <c r="J2060">
        <f>Table1[[#This Row],[Actual_Sales]]-(Table1[[#This Row],[COGS]]+Table1[[#This Row],[Expenses]])</f>
        <v>37</v>
      </c>
      <c r="K2060">
        <v>40</v>
      </c>
      <c r="L2060">
        <f>Table1[[#This Row],[Actual_Profit]]-Table1[[#This Row],[Budget_Profit]]</f>
        <v>-3</v>
      </c>
      <c r="M2060" s="5">
        <f>IF(
Table1[[#This Row],[Budget_Profit]]=0,
"",
IF(
Table1[[#This Row],[Budget_Profit]]&gt;0,
(Table1[[#This Row],[Actual_Profit]]-Table1[[#This Row],[Budget_Profit]])/Table1[[#This Row],[Budget_Profit]],
(Table1[[#This Row],[Actual_Profit]]-Table1[[#This Row],[Budget_Profit]])/ABS(Table1[[#This Row],[Budget_Profit]])
)
)</f>
        <v>-7.4999999999999997E-2</v>
      </c>
      <c r="N2060" s="5" t="str">
        <f>IF(Table1[[#This Row],[Profit_Var]]&gt;=0, "Above Budget", "Below Budget")</f>
        <v>Below Budget</v>
      </c>
      <c r="O2060">
        <v>46</v>
      </c>
      <c r="P2060">
        <v>20</v>
      </c>
      <c r="Q2060">
        <f>Table1[[#This Row],[COGS]]-Table1[[#This Row],[Budget_COGS]]</f>
        <v>26</v>
      </c>
      <c r="R2060" s="5">
        <f>IF(
Table1[[#This Row],[Budget_COGS]]=0,
"",
IF(
Table1[[#This Row],[Budget_COGS]]&gt;0,
(Table1[[#This Row],[Budget_COGS]]-Table1[[#This Row],[COGS]]) / Table1[[#This Row],[Budget_COGS]],
(Table1[[#This Row],[Budget_COGS]]-Table1[[#This Row],[COGS]]) / ABS(Table1[[#This Row],[Budget_COGS]])
)
)</f>
        <v>-1.3</v>
      </c>
      <c r="S2060" s="5" t="str">
        <f>IF(Table1[[#This Row],[COGS _Var]]&gt;=0, "Above Budget", "Below Budget")</f>
        <v>Above Budget</v>
      </c>
      <c r="T2060">
        <f>Table1[[#This Row],[Actual_Sales]]-Table1[[#This Row],[COGS]]</f>
        <v>74</v>
      </c>
      <c r="U2060">
        <v>50</v>
      </c>
      <c r="V2060">
        <f>Table1[[#This Row],[Gross_Margin]]-Table1[[#This Row],[Budget_Margin]]</f>
        <v>24</v>
      </c>
      <c r="W2060" s="5">
        <f>IF(
Table1[[#This Row],[Budget_Margin]]=0,
"",
IF(
Table1[[#This Row],[Budget_Margin]]&gt;0,
(Table1[[#This Row],[Gross_Margin]]-Table1[[#This Row],[Budget_Margin]]) / Table1[[#This Row],[Budget_Margin]],
(Table1[[#This Row],[Gross_Margin]]-Table1[[#This Row],[Budget_Margin]]) / ABS(Table1[[#This Row],[Budget_Margin]])
)
)</f>
        <v>0.48</v>
      </c>
      <c r="X2060" s="5" t="str">
        <f>IF(Table1[[#This Row],[Margin_Var]]&gt;=0, "Above Budget", "Below Budget")</f>
        <v>Above Budget</v>
      </c>
      <c r="Y2060" s="5">
        <f>IFERROR(Table1[[#This Row],[Gross_Margin]]/Table1[[#This Row],[Actual_Sales]],0)</f>
        <v>0.6166666666666667</v>
      </c>
      <c r="Z2060" s="5">
        <f>Table1[[#This Row],[Actual_Profit]]/Table1[[#This Row],[Actual_Sales]]</f>
        <v>0.30833333333333335</v>
      </c>
      <c r="AA2060">
        <v>37</v>
      </c>
      <c r="AB2060" s="5">
        <f>IFERROR(Table1[[#This Row],[Expenses]]/Table1[[#This Row],[Actual_Sales]],0)</f>
        <v>0.30833333333333335</v>
      </c>
      <c r="AC2060">
        <v>14</v>
      </c>
      <c r="AD2060">
        <v>449</v>
      </c>
      <c r="AE2060" s="5">
        <f>IFERROR(Table1[[#This Row],[Inventory]]/Table1[[#This Row],[Actual_Sales]],0)</f>
        <v>3.7416666666666667</v>
      </c>
    </row>
    <row r="2061" spans="1:31" x14ac:dyDescent="0.25">
      <c r="A2061">
        <v>1619</v>
      </c>
      <c r="B2061">
        <v>303</v>
      </c>
      <c r="C2061">
        <v>6</v>
      </c>
      <c r="D2061" s="2">
        <v>40452</v>
      </c>
      <c r="E2061">
        <v>182</v>
      </c>
      <c r="F2061">
        <v>260</v>
      </c>
      <c r="G2061">
        <f>Table1[[#This Row],[Actual_Sales]]-Table1[[#This Row],[Budget_Sales]]</f>
        <v>-78</v>
      </c>
      <c r="H2061" s="5">
        <f>IF(
Table1[[#This Row],[Budget_Sales]]=0,
"",
IF(
Table1[[#This Row],[Budget_Sales]]&gt;0,
(Table1[[#This Row],[Actual_Sales]]-Table1[[#This Row],[Budget_Sales]])/Table1[[#This Row],[Budget_Sales]],
(Table1[[#This Row],[Actual_Sales]]-Table1[[#This Row],[Budget_Sales]])/ABS(Table1[[#This Row],[Budget_Sales]])
)
)</f>
        <v>-0.3</v>
      </c>
      <c r="I2061" s="5" t="str">
        <f>IF(Table1[[#This Row],[Sales_Var]]&gt;=0,"Above Budget","Below Budget")</f>
        <v>Below Budget</v>
      </c>
      <c r="J2061">
        <f>Table1[[#This Row],[Actual_Sales]]-(Table1[[#This Row],[COGS]]+Table1[[#This Row],[Expenses]])</f>
        <v>56</v>
      </c>
      <c r="K2061">
        <v>130</v>
      </c>
      <c r="L2061">
        <f>Table1[[#This Row],[Actual_Profit]]-Table1[[#This Row],[Budget_Profit]]</f>
        <v>-74</v>
      </c>
      <c r="M2061" s="5">
        <f>IF(
Table1[[#This Row],[Budget_Profit]]=0,
"",
IF(
Table1[[#This Row],[Budget_Profit]]&gt;0,
(Table1[[#This Row],[Actual_Profit]]-Table1[[#This Row],[Budget_Profit]])/Table1[[#This Row],[Budget_Profit]],
(Table1[[#This Row],[Actual_Profit]]-Table1[[#This Row],[Budget_Profit]])/ABS(Table1[[#This Row],[Budget_Profit]])
)
)</f>
        <v>-0.56923076923076921</v>
      </c>
      <c r="N2061" s="5" t="str">
        <f>IF(Table1[[#This Row],[Profit_Var]]&gt;=0, "Above Budget", "Below Budget")</f>
        <v>Below Budget</v>
      </c>
      <c r="O2061">
        <v>72</v>
      </c>
      <c r="P2061">
        <v>100</v>
      </c>
      <c r="Q2061">
        <f>Table1[[#This Row],[COGS]]-Table1[[#This Row],[Budget_COGS]]</f>
        <v>-28</v>
      </c>
      <c r="R2061" s="5">
        <f>IF(
Table1[[#This Row],[Budget_COGS]]=0,
"",
IF(
Table1[[#This Row],[Budget_COGS]]&gt;0,
(Table1[[#This Row],[Budget_COGS]]-Table1[[#This Row],[COGS]]) / Table1[[#This Row],[Budget_COGS]],
(Table1[[#This Row],[Budget_COGS]]-Table1[[#This Row],[COGS]]) / ABS(Table1[[#This Row],[Budget_COGS]])
)
)</f>
        <v>0.28000000000000003</v>
      </c>
      <c r="S2061" s="5" t="str">
        <f>IF(Table1[[#This Row],[COGS _Var]]&gt;=0, "Above Budget", "Below Budget")</f>
        <v>Below Budget</v>
      </c>
      <c r="T2061">
        <f>Table1[[#This Row],[Actual_Sales]]-Table1[[#This Row],[COGS]]</f>
        <v>110</v>
      </c>
      <c r="U2061">
        <v>160</v>
      </c>
      <c r="V2061">
        <f>Table1[[#This Row],[Gross_Margin]]-Table1[[#This Row],[Budget_Margin]]</f>
        <v>-50</v>
      </c>
      <c r="W2061" s="5">
        <f>IF(
Table1[[#This Row],[Budget_Margin]]=0,
"",
IF(
Table1[[#This Row],[Budget_Margin]]&gt;0,
(Table1[[#This Row],[Gross_Margin]]-Table1[[#This Row],[Budget_Margin]]) / Table1[[#This Row],[Budget_Margin]],
(Table1[[#This Row],[Gross_Margin]]-Table1[[#This Row],[Budget_Margin]]) / ABS(Table1[[#This Row],[Budget_Margin]])
)
)</f>
        <v>-0.3125</v>
      </c>
      <c r="X2061" s="5" t="str">
        <f>IF(Table1[[#This Row],[Margin_Var]]&gt;=0, "Above Budget", "Below Budget")</f>
        <v>Below Budget</v>
      </c>
      <c r="Y2061" s="5">
        <f>IFERROR(Table1[[#This Row],[Gross_Margin]]/Table1[[#This Row],[Actual_Sales]],0)</f>
        <v>0.60439560439560436</v>
      </c>
      <c r="Z2061" s="5">
        <f>Table1[[#This Row],[Actual_Profit]]/Table1[[#This Row],[Actual_Sales]]</f>
        <v>0.30769230769230771</v>
      </c>
      <c r="AA2061">
        <v>54</v>
      </c>
      <c r="AB2061" s="5">
        <f>IFERROR(Table1[[#This Row],[Expenses]]/Table1[[#This Row],[Actual_Sales]],0)</f>
        <v>0.2967032967032967</v>
      </c>
      <c r="AC2061">
        <v>23</v>
      </c>
      <c r="AD2061">
        <v>650</v>
      </c>
      <c r="AE2061" s="5">
        <f>IFERROR(Table1[[#This Row],[Inventory]]/Table1[[#This Row],[Actual_Sales]],0)</f>
        <v>3.5714285714285716</v>
      </c>
    </row>
    <row r="2062" spans="1:31" x14ac:dyDescent="0.25">
      <c r="A2062">
        <v>1670</v>
      </c>
      <c r="B2062">
        <v>562</v>
      </c>
      <c r="C2062">
        <v>13</v>
      </c>
      <c r="D2062" s="2">
        <v>40452</v>
      </c>
      <c r="E2062">
        <v>182</v>
      </c>
      <c r="F2062">
        <v>80</v>
      </c>
      <c r="G2062">
        <f>Table1[[#This Row],[Actual_Sales]]-Table1[[#This Row],[Budget_Sales]]</f>
        <v>102</v>
      </c>
      <c r="H2062" s="5">
        <f>IF(
Table1[[#This Row],[Budget_Sales]]=0,
"",
IF(
Table1[[#This Row],[Budget_Sales]]&gt;0,
(Table1[[#This Row],[Actual_Sales]]-Table1[[#This Row],[Budget_Sales]])/Table1[[#This Row],[Budget_Sales]],
(Table1[[#This Row],[Actual_Sales]]-Table1[[#This Row],[Budget_Sales]])/ABS(Table1[[#This Row],[Budget_Sales]])
)
)</f>
        <v>1.2749999999999999</v>
      </c>
      <c r="I2062" s="5" t="str">
        <f>IF(Table1[[#This Row],[Sales_Var]]&gt;=0,"Above Budget","Below Budget")</f>
        <v>Above Budget</v>
      </c>
      <c r="J2062">
        <f>Table1[[#This Row],[Actual_Sales]]-(Table1[[#This Row],[COGS]]+Table1[[#This Row],[Expenses]])</f>
        <v>56</v>
      </c>
      <c r="K2062">
        <v>50</v>
      </c>
      <c r="L2062">
        <f>Table1[[#This Row],[Actual_Profit]]-Table1[[#This Row],[Budget_Profit]]</f>
        <v>6</v>
      </c>
      <c r="M2062" s="5">
        <f>IF(
Table1[[#This Row],[Budget_Profit]]=0,
"",
IF(
Table1[[#This Row],[Budget_Profit]]&gt;0,
(Table1[[#This Row],[Actual_Profit]]-Table1[[#This Row],[Budget_Profit]])/Table1[[#This Row],[Budget_Profit]],
(Table1[[#This Row],[Actual_Profit]]-Table1[[#This Row],[Budget_Profit]])/ABS(Table1[[#This Row],[Budget_Profit]])
)
)</f>
        <v>0.12</v>
      </c>
      <c r="N2062" s="5" t="str">
        <f>IF(Table1[[#This Row],[Profit_Var]]&gt;=0, "Above Budget", "Below Budget")</f>
        <v>Above Budget</v>
      </c>
      <c r="O2062">
        <v>72</v>
      </c>
      <c r="P2062">
        <v>20</v>
      </c>
      <c r="Q2062">
        <f>Table1[[#This Row],[COGS]]-Table1[[#This Row],[Budget_COGS]]</f>
        <v>52</v>
      </c>
      <c r="R2062" s="5">
        <f>IF(
Table1[[#This Row],[Budget_COGS]]=0,
"",
IF(
Table1[[#This Row],[Budget_COGS]]&gt;0,
(Table1[[#This Row],[Budget_COGS]]-Table1[[#This Row],[COGS]]) / Table1[[#This Row],[Budget_COGS]],
(Table1[[#This Row],[Budget_COGS]]-Table1[[#This Row],[COGS]]) / ABS(Table1[[#This Row],[Budget_COGS]])
)
)</f>
        <v>-2.6</v>
      </c>
      <c r="S2062" s="5" t="str">
        <f>IF(Table1[[#This Row],[COGS _Var]]&gt;=0, "Above Budget", "Below Budget")</f>
        <v>Above Budget</v>
      </c>
      <c r="T2062">
        <f>Table1[[#This Row],[Actual_Sales]]-Table1[[#This Row],[COGS]]</f>
        <v>110</v>
      </c>
      <c r="U2062">
        <v>60</v>
      </c>
      <c r="V2062">
        <f>Table1[[#This Row],[Gross_Margin]]-Table1[[#This Row],[Budget_Margin]]</f>
        <v>50</v>
      </c>
      <c r="W2062" s="5">
        <f>IF(
Table1[[#This Row],[Budget_Margin]]=0,
"",
IF(
Table1[[#This Row],[Budget_Margin]]&gt;0,
(Table1[[#This Row],[Gross_Margin]]-Table1[[#This Row],[Budget_Margin]]) / Table1[[#This Row],[Budget_Margin]],
(Table1[[#This Row],[Gross_Margin]]-Table1[[#This Row],[Budget_Margin]]) / ABS(Table1[[#This Row],[Budget_Margin]])
)
)</f>
        <v>0.83333333333333337</v>
      </c>
      <c r="X2062" s="5" t="str">
        <f>IF(Table1[[#This Row],[Margin_Var]]&gt;=0, "Above Budget", "Below Budget")</f>
        <v>Above Budget</v>
      </c>
      <c r="Y2062" s="5">
        <f>IFERROR(Table1[[#This Row],[Gross_Margin]]/Table1[[#This Row],[Actual_Sales]],0)</f>
        <v>0.60439560439560436</v>
      </c>
      <c r="Z2062" s="5">
        <f>Table1[[#This Row],[Actual_Profit]]/Table1[[#This Row],[Actual_Sales]]</f>
        <v>0.30769230769230771</v>
      </c>
      <c r="AA2062">
        <v>54</v>
      </c>
      <c r="AB2062" s="5">
        <f>IFERROR(Table1[[#This Row],[Expenses]]/Table1[[#This Row],[Actual_Sales]],0)</f>
        <v>0.2967032967032967</v>
      </c>
      <c r="AC2062">
        <v>23</v>
      </c>
      <c r="AD2062">
        <v>650</v>
      </c>
      <c r="AE2062" s="5">
        <f>IFERROR(Table1[[#This Row],[Inventory]]/Table1[[#This Row],[Actual_Sales]],0)</f>
        <v>3.5714285714285716</v>
      </c>
    </row>
    <row r="2063" spans="1:31" x14ac:dyDescent="0.25">
      <c r="A2063">
        <v>3880</v>
      </c>
      <c r="B2063">
        <v>937</v>
      </c>
      <c r="C2063">
        <v>2</v>
      </c>
      <c r="D2063" s="2">
        <v>40817</v>
      </c>
      <c r="E2063">
        <v>114</v>
      </c>
      <c r="F2063">
        <v>100</v>
      </c>
      <c r="G2063">
        <f>Table1[[#This Row],[Actual_Sales]]-Table1[[#This Row],[Budget_Sales]]</f>
        <v>14</v>
      </c>
      <c r="H2063" s="5">
        <f>IF(
Table1[[#This Row],[Budget_Sales]]=0,
"",
IF(
Table1[[#This Row],[Budget_Sales]]&gt;0,
(Table1[[#This Row],[Actual_Sales]]-Table1[[#This Row],[Budget_Sales]])/Table1[[#This Row],[Budget_Sales]],
(Table1[[#This Row],[Actual_Sales]]-Table1[[#This Row],[Budget_Sales]])/ABS(Table1[[#This Row],[Budget_Sales]])
)
)</f>
        <v>0.14000000000000001</v>
      </c>
      <c r="I2063" s="5" t="str">
        <f>IF(Table1[[#This Row],[Sales_Var]]&gt;=0,"Above Budget","Below Budget")</f>
        <v>Above Budget</v>
      </c>
      <c r="J2063">
        <f>Table1[[#This Row],[Actual_Sales]]-(Table1[[#This Row],[COGS]]+Table1[[#This Row],[Expenses]])</f>
        <v>35</v>
      </c>
      <c r="K2063">
        <v>60</v>
      </c>
      <c r="L2063">
        <f>Table1[[#This Row],[Actual_Profit]]-Table1[[#This Row],[Budget_Profit]]</f>
        <v>-25</v>
      </c>
      <c r="M2063" s="5">
        <f>IF(
Table1[[#This Row],[Budget_Profit]]=0,
"",
IF(
Table1[[#This Row],[Budget_Profit]]&gt;0,
(Table1[[#This Row],[Actual_Profit]]-Table1[[#This Row],[Budget_Profit]])/Table1[[#This Row],[Budget_Profit]],
(Table1[[#This Row],[Actual_Profit]]-Table1[[#This Row],[Budget_Profit]])/ABS(Table1[[#This Row],[Budget_Profit]])
)
)</f>
        <v>-0.41666666666666669</v>
      </c>
      <c r="N2063" s="5" t="str">
        <f>IF(Table1[[#This Row],[Profit_Var]]&gt;=0, "Above Budget", "Below Budget")</f>
        <v>Below Budget</v>
      </c>
      <c r="O2063">
        <v>43</v>
      </c>
      <c r="P2063">
        <v>30</v>
      </c>
      <c r="Q2063">
        <f>Table1[[#This Row],[COGS]]-Table1[[#This Row],[Budget_COGS]]</f>
        <v>13</v>
      </c>
      <c r="R2063" s="5">
        <f>IF(
Table1[[#This Row],[Budget_COGS]]=0,
"",
IF(
Table1[[#This Row],[Budget_COGS]]&gt;0,
(Table1[[#This Row],[Budget_COGS]]-Table1[[#This Row],[COGS]]) / Table1[[#This Row],[Budget_COGS]],
(Table1[[#This Row],[Budget_COGS]]-Table1[[#This Row],[COGS]]) / ABS(Table1[[#This Row],[Budget_COGS]])
)
)</f>
        <v>-0.43333333333333335</v>
      </c>
      <c r="S2063" s="5" t="str">
        <f>IF(Table1[[#This Row],[COGS _Var]]&gt;=0, "Above Budget", "Below Budget")</f>
        <v>Above Budget</v>
      </c>
      <c r="T2063">
        <f>Table1[[#This Row],[Actual_Sales]]-Table1[[#This Row],[COGS]]</f>
        <v>71</v>
      </c>
      <c r="U2063">
        <v>70</v>
      </c>
      <c r="V2063">
        <f>Table1[[#This Row],[Gross_Margin]]-Table1[[#This Row],[Budget_Margin]]</f>
        <v>1</v>
      </c>
      <c r="W2063" s="5">
        <f>IF(
Table1[[#This Row],[Budget_Margin]]=0,
"",
IF(
Table1[[#This Row],[Budget_Margin]]&gt;0,
(Table1[[#This Row],[Gross_Margin]]-Table1[[#This Row],[Budget_Margin]]) / Table1[[#This Row],[Budget_Margin]],
(Table1[[#This Row],[Gross_Margin]]-Table1[[#This Row],[Budget_Margin]]) / ABS(Table1[[#This Row],[Budget_Margin]])
)
)</f>
        <v>1.4285714285714285E-2</v>
      </c>
      <c r="X2063" s="5" t="str">
        <f>IF(Table1[[#This Row],[Margin_Var]]&gt;=0, "Above Budget", "Below Budget")</f>
        <v>Above Budget</v>
      </c>
      <c r="Y2063" s="5">
        <f>IFERROR(Table1[[#This Row],[Gross_Margin]]/Table1[[#This Row],[Actual_Sales]],0)</f>
        <v>0.6228070175438597</v>
      </c>
      <c r="Z2063" s="5">
        <f>Table1[[#This Row],[Actual_Profit]]/Table1[[#This Row],[Actual_Sales]]</f>
        <v>0.30701754385964913</v>
      </c>
      <c r="AA2063">
        <v>36</v>
      </c>
      <c r="AB2063" s="5">
        <f>IFERROR(Table1[[#This Row],[Expenses]]/Table1[[#This Row],[Actual_Sales]],0)</f>
        <v>0.31578947368421051</v>
      </c>
      <c r="AC2063">
        <v>13</v>
      </c>
      <c r="AD2063">
        <v>419</v>
      </c>
      <c r="AE2063" s="5">
        <f>IFERROR(Table1[[#This Row],[Inventory]]/Table1[[#This Row],[Actual_Sales]],0)</f>
        <v>3.6754385964912282</v>
      </c>
    </row>
    <row r="2064" spans="1:31" x14ac:dyDescent="0.25">
      <c r="A2064">
        <v>3764</v>
      </c>
      <c r="B2064">
        <v>430</v>
      </c>
      <c r="C2064">
        <v>9</v>
      </c>
      <c r="D2064" s="2">
        <v>40817</v>
      </c>
      <c r="E2064">
        <v>114</v>
      </c>
      <c r="F2064">
        <v>90</v>
      </c>
      <c r="G2064">
        <f>Table1[[#This Row],[Actual_Sales]]-Table1[[#This Row],[Budget_Sales]]</f>
        <v>24</v>
      </c>
      <c r="H2064" s="5">
        <f>IF(
Table1[[#This Row],[Budget_Sales]]=0,
"",
IF(
Table1[[#This Row],[Budget_Sales]]&gt;0,
(Table1[[#This Row],[Actual_Sales]]-Table1[[#This Row],[Budget_Sales]])/Table1[[#This Row],[Budget_Sales]],
(Table1[[#This Row],[Actual_Sales]]-Table1[[#This Row],[Budget_Sales]])/ABS(Table1[[#This Row],[Budget_Sales]])
)
)</f>
        <v>0.26666666666666666</v>
      </c>
      <c r="I2064" s="5" t="str">
        <f>IF(Table1[[#This Row],[Sales_Var]]&gt;=0,"Above Budget","Below Budget")</f>
        <v>Above Budget</v>
      </c>
      <c r="J2064">
        <f>Table1[[#This Row],[Actual_Sales]]-(Table1[[#This Row],[COGS]]+Table1[[#This Row],[Expenses]])</f>
        <v>35</v>
      </c>
      <c r="K2064">
        <v>50</v>
      </c>
      <c r="L2064">
        <f>Table1[[#This Row],[Actual_Profit]]-Table1[[#This Row],[Budget_Profit]]</f>
        <v>-15</v>
      </c>
      <c r="M2064" s="5">
        <f>IF(
Table1[[#This Row],[Budget_Profit]]=0,
"",
IF(
Table1[[#This Row],[Budget_Profit]]&gt;0,
(Table1[[#This Row],[Actual_Profit]]-Table1[[#This Row],[Budget_Profit]])/Table1[[#This Row],[Budget_Profit]],
(Table1[[#This Row],[Actual_Profit]]-Table1[[#This Row],[Budget_Profit]])/ABS(Table1[[#This Row],[Budget_Profit]])
)
)</f>
        <v>-0.3</v>
      </c>
      <c r="N2064" s="5" t="str">
        <f>IF(Table1[[#This Row],[Profit_Var]]&gt;=0, "Above Budget", "Below Budget")</f>
        <v>Below Budget</v>
      </c>
      <c r="O2064">
        <v>43</v>
      </c>
      <c r="P2064">
        <v>30</v>
      </c>
      <c r="Q2064">
        <f>Table1[[#This Row],[COGS]]-Table1[[#This Row],[Budget_COGS]]</f>
        <v>13</v>
      </c>
      <c r="R2064" s="5">
        <f>IF(
Table1[[#This Row],[Budget_COGS]]=0,
"",
IF(
Table1[[#This Row],[Budget_COGS]]&gt;0,
(Table1[[#This Row],[Budget_COGS]]-Table1[[#This Row],[COGS]]) / Table1[[#This Row],[Budget_COGS]],
(Table1[[#This Row],[Budget_COGS]]-Table1[[#This Row],[COGS]]) / ABS(Table1[[#This Row],[Budget_COGS]])
)
)</f>
        <v>-0.43333333333333335</v>
      </c>
      <c r="S2064" s="5" t="str">
        <f>IF(Table1[[#This Row],[COGS _Var]]&gt;=0, "Above Budget", "Below Budget")</f>
        <v>Above Budget</v>
      </c>
      <c r="T2064">
        <f>Table1[[#This Row],[Actual_Sales]]-Table1[[#This Row],[COGS]]</f>
        <v>71</v>
      </c>
      <c r="U2064">
        <v>60</v>
      </c>
      <c r="V2064">
        <f>Table1[[#This Row],[Gross_Margin]]-Table1[[#This Row],[Budget_Margin]]</f>
        <v>11</v>
      </c>
      <c r="W2064" s="5">
        <f>IF(
Table1[[#This Row],[Budget_Margin]]=0,
"",
IF(
Table1[[#This Row],[Budget_Margin]]&gt;0,
(Table1[[#This Row],[Gross_Margin]]-Table1[[#This Row],[Budget_Margin]]) / Table1[[#This Row],[Budget_Margin]],
(Table1[[#This Row],[Gross_Margin]]-Table1[[#This Row],[Budget_Margin]]) / ABS(Table1[[#This Row],[Budget_Margin]])
)
)</f>
        <v>0.18333333333333332</v>
      </c>
      <c r="X2064" s="5" t="str">
        <f>IF(Table1[[#This Row],[Margin_Var]]&gt;=0, "Above Budget", "Below Budget")</f>
        <v>Above Budget</v>
      </c>
      <c r="Y2064" s="5">
        <f>IFERROR(Table1[[#This Row],[Gross_Margin]]/Table1[[#This Row],[Actual_Sales]],0)</f>
        <v>0.6228070175438597</v>
      </c>
      <c r="Z2064" s="5">
        <f>Table1[[#This Row],[Actual_Profit]]/Table1[[#This Row],[Actual_Sales]]</f>
        <v>0.30701754385964913</v>
      </c>
      <c r="AA2064">
        <v>36</v>
      </c>
      <c r="AB2064" s="5">
        <f>IFERROR(Table1[[#This Row],[Expenses]]/Table1[[#This Row],[Actual_Sales]],0)</f>
        <v>0.31578947368421051</v>
      </c>
      <c r="AC2064">
        <v>13</v>
      </c>
      <c r="AD2064">
        <v>419</v>
      </c>
      <c r="AE2064" s="5">
        <f>IFERROR(Table1[[#This Row],[Inventory]]/Table1[[#This Row],[Actual_Sales]],0)</f>
        <v>3.6754385964912282</v>
      </c>
    </row>
    <row r="2065" spans="1:31" x14ac:dyDescent="0.25">
      <c r="A2065">
        <v>3597</v>
      </c>
      <c r="B2065">
        <v>503</v>
      </c>
      <c r="C2065">
        <v>3</v>
      </c>
      <c r="D2065" s="2">
        <v>40787</v>
      </c>
      <c r="E2065">
        <v>114</v>
      </c>
      <c r="F2065">
        <v>130</v>
      </c>
      <c r="G2065">
        <f>Table1[[#This Row],[Actual_Sales]]-Table1[[#This Row],[Budget_Sales]]</f>
        <v>-16</v>
      </c>
      <c r="H2065" s="5">
        <f>IF(
Table1[[#This Row],[Budget_Sales]]=0,
"",
IF(
Table1[[#This Row],[Budget_Sales]]&gt;0,
(Table1[[#This Row],[Actual_Sales]]-Table1[[#This Row],[Budget_Sales]])/Table1[[#This Row],[Budget_Sales]],
(Table1[[#This Row],[Actual_Sales]]-Table1[[#This Row],[Budget_Sales]])/ABS(Table1[[#This Row],[Budget_Sales]])
)
)</f>
        <v>-0.12307692307692308</v>
      </c>
      <c r="I2065" s="5" t="str">
        <f>IF(Table1[[#This Row],[Sales_Var]]&gt;=0,"Above Budget","Below Budget")</f>
        <v>Below Budget</v>
      </c>
      <c r="J2065">
        <f>Table1[[#This Row],[Actual_Sales]]-(Table1[[#This Row],[COGS]]+Table1[[#This Row],[Expenses]])</f>
        <v>35</v>
      </c>
      <c r="K2065">
        <v>50</v>
      </c>
      <c r="L2065">
        <f>Table1[[#This Row],[Actual_Profit]]-Table1[[#This Row],[Budget_Profit]]</f>
        <v>-15</v>
      </c>
      <c r="M2065" s="5">
        <f>IF(
Table1[[#This Row],[Budget_Profit]]=0,
"",
IF(
Table1[[#This Row],[Budget_Profit]]&gt;0,
(Table1[[#This Row],[Actual_Profit]]-Table1[[#This Row],[Budget_Profit]])/Table1[[#This Row],[Budget_Profit]],
(Table1[[#This Row],[Actual_Profit]]-Table1[[#This Row],[Budget_Profit]])/ABS(Table1[[#This Row],[Budget_Profit]])
)
)</f>
        <v>-0.3</v>
      </c>
      <c r="N2065" s="5" t="str">
        <f>IF(Table1[[#This Row],[Profit_Var]]&gt;=0, "Above Budget", "Below Budget")</f>
        <v>Below Budget</v>
      </c>
      <c r="O2065">
        <v>43</v>
      </c>
      <c r="P2065">
        <v>50</v>
      </c>
      <c r="Q2065">
        <f>Table1[[#This Row],[COGS]]-Table1[[#This Row],[Budget_COGS]]</f>
        <v>-7</v>
      </c>
      <c r="R2065" s="5">
        <f>IF(
Table1[[#This Row],[Budget_COGS]]=0,
"",
IF(
Table1[[#This Row],[Budget_COGS]]&gt;0,
(Table1[[#This Row],[Budget_COGS]]-Table1[[#This Row],[COGS]]) / Table1[[#This Row],[Budget_COGS]],
(Table1[[#This Row],[Budget_COGS]]-Table1[[#This Row],[COGS]]) / ABS(Table1[[#This Row],[Budget_COGS]])
)
)</f>
        <v>0.14000000000000001</v>
      </c>
      <c r="S2065" s="5" t="str">
        <f>IF(Table1[[#This Row],[COGS _Var]]&gt;=0, "Above Budget", "Below Budget")</f>
        <v>Below Budget</v>
      </c>
      <c r="T2065">
        <f>Table1[[#This Row],[Actual_Sales]]-Table1[[#This Row],[COGS]]</f>
        <v>71</v>
      </c>
      <c r="U2065">
        <v>80</v>
      </c>
      <c r="V2065">
        <f>Table1[[#This Row],[Gross_Margin]]-Table1[[#This Row],[Budget_Margin]]</f>
        <v>-9</v>
      </c>
      <c r="W2065" s="5">
        <f>IF(
Table1[[#This Row],[Budget_Margin]]=0,
"",
IF(
Table1[[#This Row],[Budget_Margin]]&gt;0,
(Table1[[#This Row],[Gross_Margin]]-Table1[[#This Row],[Budget_Margin]]) / Table1[[#This Row],[Budget_Margin]],
(Table1[[#This Row],[Gross_Margin]]-Table1[[#This Row],[Budget_Margin]]) / ABS(Table1[[#This Row],[Budget_Margin]])
)
)</f>
        <v>-0.1125</v>
      </c>
      <c r="X2065" s="5" t="str">
        <f>IF(Table1[[#This Row],[Margin_Var]]&gt;=0, "Above Budget", "Below Budget")</f>
        <v>Below Budget</v>
      </c>
      <c r="Y2065" s="5">
        <f>IFERROR(Table1[[#This Row],[Gross_Margin]]/Table1[[#This Row],[Actual_Sales]],0)</f>
        <v>0.6228070175438597</v>
      </c>
      <c r="Z2065" s="5">
        <f>Table1[[#This Row],[Actual_Profit]]/Table1[[#This Row],[Actual_Sales]]</f>
        <v>0.30701754385964913</v>
      </c>
      <c r="AA2065">
        <v>36</v>
      </c>
      <c r="AB2065" s="5">
        <f>IFERROR(Table1[[#This Row],[Expenses]]/Table1[[#This Row],[Actual_Sales]],0)</f>
        <v>0.31578947368421051</v>
      </c>
      <c r="AC2065">
        <v>13</v>
      </c>
      <c r="AD2065">
        <v>424</v>
      </c>
      <c r="AE2065" s="5">
        <f>IFERROR(Table1[[#This Row],[Inventory]]/Table1[[#This Row],[Actual_Sales]],0)</f>
        <v>3.7192982456140351</v>
      </c>
    </row>
    <row r="2066" spans="1:31" x14ac:dyDescent="0.25">
      <c r="A2066">
        <v>3595</v>
      </c>
      <c r="B2066">
        <v>469</v>
      </c>
      <c r="C2066">
        <v>9</v>
      </c>
      <c r="D2066" s="2">
        <v>40787</v>
      </c>
      <c r="E2066">
        <v>114</v>
      </c>
      <c r="F2066">
        <v>100</v>
      </c>
      <c r="G2066">
        <f>Table1[[#This Row],[Actual_Sales]]-Table1[[#This Row],[Budget_Sales]]</f>
        <v>14</v>
      </c>
      <c r="H2066" s="5">
        <f>IF(
Table1[[#This Row],[Budget_Sales]]=0,
"",
IF(
Table1[[#This Row],[Budget_Sales]]&gt;0,
(Table1[[#This Row],[Actual_Sales]]-Table1[[#This Row],[Budget_Sales]])/Table1[[#This Row],[Budget_Sales]],
(Table1[[#This Row],[Actual_Sales]]-Table1[[#This Row],[Budget_Sales]])/ABS(Table1[[#This Row],[Budget_Sales]])
)
)</f>
        <v>0.14000000000000001</v>
      </c>
      <c r="I2066" s="5" t="str">
        <f>IF(Table1[[#This Row],[Sales_Var]]&gt;=0,"Above Budget","Below Budget")</f>
        <v>Above Budget</v>
      </c>
      <c r="J2066">
        <f>Table1[[#This Row],[Actual_Sales]]-(Table1[[#This Row],[COGS]]+Table1[[#This Row],[Expenses]])</f>
        <v>35</v>
      </c>
      <c r="K2066">
        <v>30</v>
      </c>
      <c r="L2066">
        <f>Table1[[#This Row],[Actual_Profit]]-Table1[[#This Row],[Budget_Profit]]</f>
        <v>5</v>
      </c>
      <c r="M2066" s="5">
        <f>IF(
Table1[[#This Row],[Budget_Profit]]=0,
"",
IF(
Table1[[#This Row],[Budget_Profit]]&gt;0,
(Table1[[#This Row],[Actual_Profit]]-Table1[[#This Row],[Budget_Profit]])/Table1[[#This Row],[Budget_Profit]],
(Table1[[#This Row],[Actual_Profit]]-Table1[[#This Row],[Budget_Profit]])/ABS(Table1[[#This Row],[Budget_Profit]])
)
)</f>
        <v>0.16666666666666666</v>
      </c>
      <c r="N2066" s="5" t="str">
        <f>IF(Table1[[#This Row],[Profit_Var]]&gt;=0, "Above Budget", "Below Budget")</f>
        <v>Above Budget</v>
      </c>
      <c r="O2066">
        <v>43</v>
      </c>
      <c r="P2066">
        <v>40</v>
      </c>
      <c r="Q2066">
        <f>Table1[[#This Row],[COGS]]-Table1[[#This Row],[Budget_COGS]]</f>
        <v>3</v>
      </c>
      <c r="R2066" s="5">
        <f>IF(
Table1[[#This Row],[Budget_COGS]]=0,
"",
IF(
Table1[[#This Row],[Budget_COGS]]&gt;0,
(Table1[[#This Row],[Budget_COGS]]-Table1[[#This Row],[COGS]]) / Table1[[#This Row],[Budget_COGS]],
(Table1[[#This Row],[Budget_COGS]]-Table1[[#This Row],[COGS]]) / ABS(Table1[[#This Row],[Budget_COGS]])
)
)</f>
        <v>-7.4999999999999997E-2</v>
      </c>
      <c r="S2066" s="5" t="str">
        <f>IF(Table1[[#This Row],[COGS _Var]]&gt;=0, "Above Budget", "Below Budget")</f>
        <v>Above Budget</v>
      </c>
      <c r="T2066">
        <f>Table1[[#This Row],[Actual_Sales]]-Table1[[#This Row],[COGS]]</f>
        <v>71</v>
      </c>
      <c r="U2066">
        <v>60</v>
      </c>
      <c r="V2066">
        <f>Table1[[#This Row],[Gross_Margin]]-Table1[[#This Row],[Budget_Margin]]</f>
        <v>11</v>
      </c>
      <c r="W2066" s="5">
        <f>IF(
Table1[[#This Row],[Budget_Margin]]=0,
"",
IF(
Table1[[#This Row],[Budget_Margin]]&gt;0,
(Table1[[#This Row],[Gross_Margin]]-Table1[[#This Row],[Budget_Margin]]) / Table1[[#This Row],[Budget_Margin]],
(Table1[[#This Row],[Gross_Margin]]-Table1[[#This Row],[Budget_Margin]]) / ABS(Table1[[#This Row],[Budget_Margin]])
)
)</f>
        <v>0.18333333333333332</v>
      </c>
      <c r="X2066" s="5" t="str">
        <f>IF(Table1[[#This Row],[Margin_Var]]&gt;=0, "Above Budget", "Below Budget")</f>
        <v>Above Budget</v>
      </c>
      <c r="Y2066" s="5">
        <f>IFERROR(Table1[[#This Row],[Gross_Margin]]/Table1[[#This Row],[Actual_Sales]],0)</f>
        <v>0.6228070175438597</v>
      </c>
      <c r="Z2066" s="5">
        <f>Table1[[#This Row],[Actual_Profit]]/Table1[[#This Row],[Actual_Sales]]</f>
        <v>0.30701754385964913</v>
      </c>
      <c r="AA2066">
        <v>36</v>
      </c>
      <c r="AB2066" s="5">
        <f>IFERROR(Table1[[#This Row],[Expenses]]/Table1[[#This Row],[Actual_Sales]],0)</f>
        <v>0.31578947368421051</v>
      </c>
      <c r="AC2066">
        <v>13</v>
      </c>
      <c r="AD2066">
        <v>424</v>
      </c>
      <c r="AE2066" s="5">
        <f>IFERROR(Table1[[#This Row],[Inventory]]/Table1[[#This Row],[Actual_Sales]],0)</f>
        <v>3.7192982456140351</v>
      </c>
    </row>
    <row r="2067" spans="1:31" x14ac:dyDescent="0.25">
      <c r="A2067">
        <v>2741</v>
      </c>
      <c r="B2067">
        <v>541</v>
      </c>
      <c r="C2067">
        <v>3</v>
      </c>
      <c r="D2067" s="2">
        <v>40634</v>
      </c>
      <c r="E2067">
        <v>114</v>
      </c>
      <c r="F2067">
        <v>130</v>
      </c>
      <c r="G2067">
        <f>Table1[[#This Row],[Actual_Sales]]-Table1[[#This Row],[Budget_Sales]]</f>
        <v>-16</v>
      </c>
      <c r="H2067" s="5">
        <f>IF(
Table1[[#This Row],[Budget_Sales]]=0,
"",
IF(
Table1[[#This Row],[Budget_Sales]]&gt;0,
(Table1[[#This Row],[Actual_Sales]]-Table1[[#This Row],[Budget_Sales]])/Table1[[#This Row],[Budget_Sales]],
(Table1[[#This Row],[Actual_Sales]]-Table1[[#This Row],[Budget_Sales]])/ABS(Table1[[#This Row],[Budget_Sales]])
)
)</f>
        <v>-0.12307692307692308</v>
      </c>
      <c r="I2067" s="5" t="str">
        <f>IF(Table1[[#This Row],[Sales_Var]]&gt;=0,"Above Budget","Below Budget")</f>
        <v>Below Budget</v>
      </c>
      <c r="J2067">
        <f>Table1[[#This Row],[Actual_Sales]]-(Table1[[#This Row],[COGS]]+Table1[[#This Row],[Expenses]])</f>
        <v>35</v>
      </c>
      <c r="K2067">
        <v>50</v>
      </c>
      <c r="L2067">
        <f>Table1[[#This Row],[Actual_Profit]]-Table1[[#This Row],[Budget_Profit]]</f>
        <v>-15</v>
      </c>
      <c r="M2067" s="5">
        <f>IF(
Table1[[#This Row],[Budget_Profit]]=0,
"",
IF(
Table1[[#This Row],[Budget_Profit]]&gt;0,
(Table1[[#This Row],[Actual_Profit]]-Table1[[#This Row],[Budget_Profit]])/Table1[[#This Row],[Budget_Profit]],
(Table1[[#This Row],[Actual_Profit]]-Table1[[#This Row],[Budget_Profit]])/ABS(Table1[[#This Row],[Budget_Profit]])
)
)</f>
        <v>-0.3</v>
      </c>
      <c r="N2067" s="5" t="str">
        <f>IF(Table1[[#This Row],[Profit_Var]]&gt;=0, "Above Budget", "Below Budget")</f>
        <v>Below Budget</v>
      </c>
      <c r="O2067">
        <v>43</v>
      </c>
      <c r="P2067">
        <v>50</v>
      </c>
      <c r="Q2067">
        <f>Table1[[#This Row],[COGS]]-Table1[[#This Row],[Budget_COGS]]</f>
        <v>-7</v>
      </c>
      <c r="R2067" s="5">
        <f>IF(
Table1[[#This Row],[Budget_COGS]]=0,
"",
IF(
Table1[[#This Row],[Budget_COGS]]&gt;0,
(Table1[[#This Row],[Budget_COGS]]-Table1[[#This Row],[COGS]]) / Table1[[#This Row],[Budget_COGS]],
(Table1[[#This Row],[Budget_COGS]]-Table1[[#This Row],[COGS]]) / ABS(Table1[[#This Row],[Budget_COGS]])
)
)</f>
        <v>0.14000000000000001</v>
      </c>
      <c r="S2067" s="5" t="str">
        <f>IF(Table1[[#This Row],[COGS _Var]]&gt;=0, "Above Budget", "Below Budget")</f>
        <v>Below Budget</v>
      </c>
      <c r="T2067">
        <f>Table1[[#This Row],[Actual_Sales]]-Table1[[#This Row],[COGS]]</f>
        <v>71</v>
      </c>
      <c r="U2067">
        <v>80</v>
      </c>
      <c r="V2067">
        <f>Table1[[#This Row],[Gross_Margin]]-Table1[[#This Row],[Budget_Margin]]</f>
        <v>-9</v>
      </c>
      <c r="W2067" s="5">
        <f>IF(
Table1[[#This Row],[Budget_Margin]]=0,
"",
IF(
Table1[[#This Row],[Budget_Margin]]&gt;0,
(Table1[[#This Row],[Gross_Margin]]-Table1[[#This Row],[Budget_Margin]]) / Table1[[#This Row],[Budget_Margin]],
(Table1[[#This Row],[Gross_Margin]]-Table1[[#This Row],[Budget_Margin]]) / ABS(Table1[[#This Row],[Budget_Margin]])
)
)</f>
        <v>-0.1125</v>
      </c>
      <c r="X2067" s="5" t="str">
        <f>IF(Table1[[#This Row],[Margin_Var]]&gt;=0, "Above Budget", "Below Budget")</f>
        <v>Below Budget</v>
      </c>
      <c r="Y2067" s="5">
        <f>IFERROR(Table1[[#This Row],[Gross_Margin]]/Table1[[#This Row],[Actual_Sales]],0)</f>
        <v>0.6228070175438597</v>
      </c>
      <c r="Z2067" s="5">
        <f>Table1[[#This Row],[Actual_Profit]]/Table1[[#This Row],[Actual_Sales]]</f>
        <v>0.30701754385964913</v>
      </c>
      <c r="AA2067">
        <v>36</v>
      </c>
      <c r="AB2067" s="5">
        <f>IFERROR(Table1[[#This Row],[Expenses]]/Table1[[#This Row],[Actual_Sales]],0)</f>
        <v>0.31578947368421051</v>
      </c>
      <c r="AC2067">
        <v>13</v>
      </c>
      <c r="AD2067">
        <v>363</v>
      </c>
      <c r="AE2067" s="5">
        <f>IFERROR(Table1[[#This Row],[Inventory]]/Table1[[#This Row],[Actual_Sales]],0)</f>
        <v>3.1842105263157894</v>
      </c>
    </row>
    <row r="2068" spans="1:31" x14ac:dyDescent="0.25">
      <c r="A2068">
        <v>2529</v>
      </c>
      <c r="B2068">
        <v>435</v>
      </c>
      <c r="C2068">
        <v>8</v>
      </c>
      <c r="D2068" s="2">
        <v>40603</v>
      </c>
      <c r="E2068">
        <v>114</v>
      </c>
      <c r="F2068">
        <v>90</v>
      </c>
      <c r="G2068">
        <f>Table1[[#This Row],[Actual_Sales]]-Table1[[#This Row],[Budget_Sales]]</f>
        <v>24</v>
      </c>
      <c r="H2068" s="5">
        <f>IF(
Table1[[#This Row],[Budget_Sales]]=0,
"",
IF(
Table1[[#This Row],[Budget_Sales]]&gt;0,
(Table1[[#This Row],[Actual_Sales]]-Table1[[#This Row],[Budget_Sales]])/Table1[[#This Row],[Budget_Sales]],
(Table1[[#This Row],[Actual_Sales]]-Table1[[#This Row],[Budget_Sales]])/ABS(Table1[[#This Row],[Budget_Sales]])
)
)</f>
        <v>0.26666666666666666</v>
      </c>
      <c r="I2068" s="5" t="str">
        <f>IF(Table1[[#This Row],[Sales_Var]]&gt;=0,"Above Budget","Below Budget")</f>
        <v>Above Budget</v>
      </c>
      <c r="J2068">
        <f>Table1[[#This Row],[Actual_Sales]]-(Table1[[#This Row],[COGS]]+Table1[[#This Row],[Expenses]])</f>
        <v>35</v>
      </c>
      <c r="K2068">
        <v>40</v>
      </c>
      <c r="L2068">
        <f>Table1[[#This Row],[Actual_Profit]]-Table1[[#This Row],[Budget_Profit]]</f>
        <v>-5</v>
      </c>
      <c r="M2068" s="5">
        <f>IF(
Table1[[#This Row],[Budget_Profit]]=0,
"",
IF(
Table1[[#This Row],[Budget_Profit]]&gt;0,
(Table1[[#This Row],[Actual_Profit]]-Table1[[#This Row],[Budget_Profit]])/Table1[[#This Row],[Budget_Profit]],
(Table1[[#This Row],[Actual_Profit]]-Table1[[#This Row],[Budget_Profit]])/ABS(Table1[[#This Row],[Budget_Profit]])
)
)</f>
        <v>-0.125</v>
      </c>
      <c r="N2068" s="5" t="str">
        <f>IF(Table1[[#This Row],[Profit_Var]]&gt;=0, "Above Budget", "Below Budget")</f>
        <v>Below Budget</v>
      </c>
      <c r="O2068">
        <v>43</v>
      </c>
      <c r="P2068">
        <v>30</v>
      </c>
      <c r="Q2068">
        <f>Table1[[#This Row],[COGS]]-Table1[[#This Row],[Budget_COGS]]</f>
        <v>13</v>
      </c>
      <c r="R2068" s="5">
        <f>IF(
Table1[[#This Row],[Budget_COGS]]=0,
"",
IF(
Table1[[#This Row],[Budget_COGS]]&gt;0,
(Table1[[#This Row],[Budget_COGS]]-Table1[[#This Row],[COGS]]) / Table1[[#This Row],[Budget_COGS]],
(Table1[[#This Row],[Budget_COGS]]-Table1[[#This Row],[COGS]]) / ABS(Table1[[#This Row],[Budget_COGS]])
)
)</f>
        <v>-0.43333333333333335</v>
      </c>
      <c r="S2068" s="5" t="str">
        <f>IF(Table1[[#This Row],[COGS _Var]]&gt;=0, "Above Budget", "Below Budget")</f>
        <v>Above Budget</v>
      </c>
      <c r="T2068">
        <f>Table1[[#This Row],[Actual_Sales]]-Table1[[#This Row],[COGS]]</f>
        <v>71</v>
      </c>
      <c r="U2068">
        <v>60</v>
      </c>
      <c r="V2068">
        <f>Table1[[#This Row],[Gross_Margin]]-Table1[[#This Row],[Budget_Margin]]</f>
        <v>11</v>
      </c>
      <c r="W2068" s="5">
        <f>IF(
Table1[[#This Row],[Budget_Margin]]=0,
"",
IF(
Table1[[#This Row],[Budget_Margin]]&gt;0,
(Table1[[#This Row],[Gross_Margin]]-Table1[[#This Row],[Budget_Margin]]) / Table1[[#This Row],[Budget_Margin]],
(Table1[[#This Row],[Gross_Margin]]-Table1[[#This Row],[Budget_Margin]]) / ABS(Table1[[#This Row],[Budget_Margin]])
)
)</f>
        <v>0.18333333333333332</v>
      </c>
      <c r="X2068" s="5" t="str">
        <f>IF(Table1[[#This Row],[Margin_Var]]&gt;=0, "Above Budget", "Below Budget")</f>
        <v>Above Budget</v>
      </c>
      <c r="Y2068" s="5">
        <f>IFERROR(Table1[[#This Row],[Gross_Margin]]/Table1[[#This Row],[Actual_Sales]],0)</f>
        <v>0.6228070175438597</v>
      </c>
      <c r="Z2068" s="5">
        <f>Table1[[#This Row],[Actual_Profit]]/Table1[[#This Row],[Actual_Sales]]</f>
        <v>0.30701754385964913</v>
      </c>
      <c r="AA2068">
        <v>36</v>
      </c>
      <c r="AB2068" s="5">
        <f>IFERROR(Table1[[#This Row],[Expenses]]/Table1[[#This Row],[Actual_Sales]],0)</f>
        <v>0.31578947368421051</v>
      </c>
      <c r="AC2068">
        <v>13</v>
      </c>
      <c r="AD2068">
        <v>231</v>
      </c>
      <c r="AE2068" s="5">
        <f>IFERROR(Table1[[#This Row],[Inventory]]/Table1[[#This Row],[Actual_Sales]],0)</f>
        <v>2.0263157894736841</v>
      </c>
    </row>
    <row r="2069" spans="1:31" x14ac:dyDescent="0.25">
      <c r="A2069">
        <v>120</v>
      </c>
      <c r="B2069">
        <v>661</v>
      </c>
      <c r="C2069">
        <v>4</v>
      </c>
      <c r="D2069" s="2">
        <v>40179</v>
      </c>
      <c r="E2069">
        <v>456</v>
      </c>
      <c r="F2069">
        <v>430</v>
      </c>
      <c r="G2069">
        <f>Table1[[#This Row],[Actual_Sales]]-Table1[[#This Row],[Budget_Sales]]</f>
        <v>26</v>
      </c>
      <c r="H2069" s="5">
        <f>IF(
Table1[[#This Row],[Budget_Sales]]=0,
"",
IF(
Table1[[#This Row],[Budget_Sales]]&gt;0,
(Table1[[#This Row],[Actual_Sales]]-Table1[[#This Row],[Budget_Sales]])/Table1[[#This Row],[Budget_Sales]],
(Table1[[#This Row],[Actual_Sales]]-Table1[[#This Row],[Budget_Sales]])/ABS(Table1[[#This Row],[Budget_Sales]])
)
)</f>
        <v>6.0465116279069767E-2</v>
      </c>
      <c r="I2069" s="5" t="str">
        <f>IF(Table1[[#This Row],[Sales_Var]]&gt;=0,"Above Budget","Below Budget")</f>
        <v>Above Budget</v>
      </c>
      <c r="J2069">
        <f>Table1[[#This Row],[Actual_Sales]]-(Table1[[#This Row],[COGS]]+Table1[[#This Row],[Expenses]])</f>
        <v>140</v>
      </c>
      <c r="K2069">
        <v>150</v>
      </c>
      <c r="L2069">
        <f>Table1[[#This Row],[Actual_Profit]]-Table1[[#This Row],[Budget_Profit]]</f>
        <v>-10</v>
      </c>
      <c r="M2069" s="5">
        <f>IF(
Table1[[#This Row],[Budget_Profit]]=0,
"",
IF(
Table1[[#This Row],[Budget_Profit]]&gt;0,
(Table1[[#This Row],[Actual_Profit]]-Table1[[#This Row],[Budget_Profit]])/Table1[[#This Row],[Budget_Profit]],
(Table1[[#This Row],[Actual_Profit]]-Table1[[#This Row],[Budget_Profit]])/ABS(Table1[[#This Row],[Budget_Profit]])
)
)</f>
        <v>-6.6666666666666666E-2</v>
      </c>
      <c r="N2069" s="5" t="str">
        <f>IF(Table1[[#This Row],[Profit_Var]]&gt;=0, "Above Budget", "Below Budget")</f>
        <v>Below Budget</v>
      </c>
      <c r="O2069">
        <v>228</v>
      </c>
      <c r="P2069">
        <v>210</v>
      </c>
      <c r="Q2069">
        <f>Table1[[#This Row],[COGS]]-Table1[[#This Row],[Budget_COGS]]</f>
        <v>18</v>
      </c>
      <c r="R2069" s="5">
        <f>IF(
Table1[[#This Row],[Budget_COGS]]=0,
"",
IF(
Table1[[#This Row],[Budget_COGS]]&gt;0,
(Table1[[#This Row],[Budget_COGS]]-Table1[[#This Row],[COGS]]) / Table1[[#This Row],[Budget_COGS]],
(Table1[[#This Row],[Budget_COGS]]-Table1[[#This Row],[COGS]]) / ABS(Table1[[#This Row],[Budget_COGS]])
)
)</f>
        <v>-8.5714285714285715E-2</v>
      </c>
      <c r="S2069" s="5" t="str">
        <f>IF(Table1[[#This Row],[COGS _Var]]&gt;=0, "Above Budget", "Below Budget")</f>
        <v>Above Budget</v>
      </c>
      <c r="T2069">
        <f>Table1[[#This Row],[Actual_Sales]]-Table1[[#This Row],[COGS]]</f>
        <v>228</v>
      </c>
      <c r="U2069">
        <v>220</v>
      </c>
      <c r="V2069">
        <f>Table1[[#This Row],[Gross_Margin]]-Table1[[#This Row],[Budget_Margin]]</f>
        <v>8</v>
      </c>
      <c r="W2069" s="5">
        <f>IF(
Table1[[#This Row],[Budget_Margin]]=0,
"",
IF(
Table1[[#This Row],[Budget_Margin]]&gt;0,
(Table1[[#This Row],[Gross_Margin]]-Table1[[#This Row],[Budget_Margin]]) / Table1[[#This Row],[Budget_Margin]],
(Table1[[#This Row],[Gross_Margin]]-Table1[[#This Row],[Budget_Margin]]) / ABS(Table1[[#This Row],[Budget_Margin]])
)
)</f>
        <v>3.6363636363636362E-2</v>
      </c>
      <c r="X2069" s="5" t="str">
        <f>IF(Table1[[#This Row],[Margin_Var]]&gt;=0, "Above Budget", "Below Budget")</f>
        <v>Above Budget</v>
      </c>
      <c r="Y2069" s="5">
        <f>IFERROR(Table1[[#This Row],[Gross_Margin]]/Table1[[#This Row],[Actual_Sales]],0)</f>
        <v>0.5</v>
      </c>
      <c r="Z2069" s="5">
        <f>Table1[[#This Row],[Actual_Profit]]/Table1[[#This Row],[Actual_Sales]]</f>
        <v>0.30701754385964913</v>
      </c>
      <c r="AA2069">
        <v>88</v>
      </c>
      <c r="AB2069" s="5">
        <f>IFERROR(Table1[[#This Row],[Expenses]]/Table1[[#This Row],[Actual_Sales]],0)</f>
        <v>0.19298245614035087</v>
      </c>
      <c r="AC2069">
        <v>63</v>
      </c>
      <c r="AD2069">
        <v>1459</v>
      </c>
      <c r="AE2069" s="5">
        <f>IFERROR(Table1[[#This Row],[Inventory]]/Table1[[#This Row],[Actual_Sales]],0)</f>
        <v>3.1995614035087718</v>
      </c>
    </row>
    <row r="2070" spans="1:31" x14ac:dyDescent="0.25">
      <c r="A2070">
        <v>111</v>
      </c>
      <c r="B2070">
        <v>630</v>
      </c>
      <c r="C2070">
        <v>6</v>
      </c>
      <c r="D2070" s="2">
        <v>40179</v>
      </c>
      <c r="E2070">
        <v>456</v>
      </c>
      <c r="F2070">
        <v>530</v>
      </c>
      <c r="G2070">
        <f>Table1[[#This Row],[Actual_Sales]]-Table1[[#This Row],[Budget_Sales]]</f>
        <v>-74</v>
      </c>
      <c r="H2070" s="5">
        <f>IF(
Table1[[#This Row],[Budget_Sales]]=0,
"",
IF(
Table1[[#This Row],[Budget_Sales]]&gt;0,
(Table1[[#This Row],[Actual_Sales]]-Table1[[#This Row],[Budget_Sales]])/Table1[[#This Row],[Budget_Sales]],
(Table1[[#This Row],[Actual_Sales]]-Table1[[#This Row],[Budget_Sales]])/ABS(Table1[[#This Row],[Budget_Sales]])
)
)</f>
        <v>-0.13962264150943396</v>
      </c>
      <c r="I2070" s="5" t="str">
        <f>IF(Table1[[#This Row],[Sales_Var]]&gt;=0,"Above Budget","Below Budget")</f>
        <v>Below Budget</v>
      </c>
      <c r="J2070">
        <f>Table1[[#This Row],[Actual_Sales]]-(Table1[[#This Row],[COGS]]+Table1[[#This Row],[Expenses]])</f>
        <v>140</v>
      </c>
      <c r="K2070">
        <v>180</v>
      </c>
      <c r="L2070">
        <f>Table1[[#This Row],[Actual_Profit]]-Table1[[#This Row],[Budget_Profit]]</f>
        <v>-40</v>
      </c>
      <c r="M2070" s="5">
        <f>IF(
Table1[[#This Row],[Budget_Profit]]=0,
"",
IF(
Table1[[#This Row],[Budget_Profit]]&gt;0,
(Table1[[#This Row],[Actual_Profit]]-Table1[[#This Row],[Budget_Profit]])/Table1[[#This Row],[Budget_Profit]],
(Table1[[#This Row],[Actual_Profit]]-Table1[[#This Row],[Budget_Profit]])/ABS(Table1[[#This Row],[Budget_Profit]])
)
)</f>
        <v>-0.22222222222222221</v>
      </c>
      <c r="N2070" s="5" t="str">
        <f>IF(Table1[[#This Row],[Profit_Var]]&gt;=0, "Above Budget", "Below Budget")</f>
        <v>Below Budget</v>
      </c>
      <c r="O2070">
        <v>228</v>
      </c>
      <c r="P2070">
        <v>260</v>
      </c>
      <c r="Q2070">
        <f>Table1[[#This Row],[COGS]]-Table1[[#This Row],[Budget_COGS]]</f>
        <v>-32</v>
      </c>
      <c r="R2070" s="5">
        <f>IF(
Table1[[#This Row],[Budget_COGS]]=0,
"",
IF(
Table1[[#This Row],[Budget_COGS]]&gt;0,
(Table1[[#This Row],[Budget_COGS]]-Table1[[#This Row],[COGS]]) / Table1[[#This Row],[Budget_COGS]],
(Table1[[#This Row],[Budget_COGS]]-Table1[[#This Row],[COGS]]) / ABS(Table1[[#This Row],[Budget_COGS]])
)
)</f>
        <v>0.12307692307692308</v>
      </c>
      <c r="S2070" s="5" t="str">
        <f>IF(Table1[[#This Row],[COGS _Var]]&gt;=0, "Above Budget", "Below Budget")</f>
        <v>Below Budget</v>
      </c>
      <c r="T2070">
        <f>Table1[[#This Row],[Actual_Sales]]-Table1[[#This Row],[COGS]]</f>
        <v>228</v>
      </c>
      <c r="U2070">
        <v>270</v>
      </c>
      <c r="V2070">
        <f>Table1[[#This Row],[Gross_Margin]]-Table1[[#This Row],[Budget_Margin]]</f>
        <v>-42</v>
      </c>
      <c r="W2070" s="5">
        <f>IF(
Table1[[#This Row],[Budget_Margin]]=0,
"",
IF(
Table1[[#This Row],[Budget_Margin]]&gt;0,
(Table1[[#This Row],[Gross_Margin]]-Table1[[#This Row],[Budget_Margin]]) / Table1[[#This Row],[Budget_Margin]],
(Table1[[#This Row],[Gross_Margin]]-Table1[[#This Row],[Budget_Margin]]) / ABS(Table1[[#This Row],[Budget_Margin]])
)
)</f>
        <v>-0.15555555555555556</v>
      </c>
      <c r="X2070" s="5" t="str">
        <f>IF(Table1[[#This Row],[Margin_Var]]&gt;=0, "Above Budget", "Below Budget")</f>
        <v>Below Budget</v>
      </c>
      <c r="Y2070" s="5">
        <f>IFERROR(Table1[[#This Row],[Gross_Margin]]/Table1[[#This Row],[Actual_Sales]],0)</f>
        <v>0.5</v>
      </c>
      <c r="Z2070" s="5">
        <f>Table1[[#This Row],[Actual_Profit]]/Table1[[#This Row],[Actual_Sales]]</f>
        <v>0.30701754385964913</v>
      </c>
      <c r="AA2070">
        <v>88</v>
      </c>
      <c r="AB2070" s="5">
        <f>IFERROR(Table1[[#This Row],[Expenses]]/Table1[[#This Row],[Actual_Sales]],0)</f>
        <v>0.19298245614035087</v>
      </c>
      <c r="AC2070">
        <v>63</v>
      </c>
      <c r="AD2070">
        <v>1459</v>
      </c>
      <c r="AE2070" s="5">
        <f>IFERROR(Table1[[#This Row],[Inventory]]/Table1[[#This Row],[Actual_Sales]],0)</f>
        <v>3.1995614035087718</v>
      </c>
    </row>
    <row r="2071" spans="1:31" x14ac:dyDescent="0.25">
      <c r="A2071">
        <v>1795</v>
      </c>
      <c r="B2071">
        <v>303</v>
      </c>
      <c r="C2071">
        <v>6</v>
      </c>
      <c r="D2071" s="2">
        <v>40483</v>
      </c>
      <c r="E2071">
        <v>189</v>
      </c>
      <c r="F2071">
        <v>240</v>
      </c>
      <c r="G2071">
        <f>Table1[[#This Row],[Actual_Sales]]-Table1[[#This Row],[Budget_Sales]]</f>
        <v>-51</v>
      </c>
      <c r="H2071" s="5">
        <f>IF(
Table1[[#This Row],[Budget_Sales]]=0,
"",
IF(
Table1[[#This Row],[Budget_Sales]]&gt;0,
(Table1[[#This Row],[Actual_Sales]]-Table1[[#This Row],[Budget_Sales]])/Table1[[#This Row],[Budget_Sales]],
(Table1[[#This Row],[Actual_Sales]]-Table1[[#This Row],[Budget_Sales]])/ABS(Table1[[#This Row],[Budget_Sales]])
)
)</f>
        <v>-0.21249999999999999</v>
      </c>
      <c r="I2071" s="5" t="str">
        <f>IF(Table1[[#This Row],[Sales_Var]]&gt;=0,"Above Budget","Below Budget")</f>
        <v>Below Budget</v>
      </c>
      <c r="J2071">
        <f>Table1[[#This Row],[Actual_Sales]]-(Table1[[#This Row],[COGS]]+Table1[[#This Row],[Expenses]])</f>
        <v>58</v>
      </c>
      <c r="K2071">
        <v>100</v>
      </c>
      <c r="L2071">
        <f>Table1[[#This Row],[Actual_Profit]]-Table1[[#This Row],[Budget_Profit]]</f>
        <v>-42</v>
      </c>
      <c r="M2071" s="5">
        <f>IF(
Table1[[#This Row],[Budget_Profit]]=0,
"",
IF(
Table1[[#This Row],[Budget_Profit]]&gt;0,
(Table1[[#This Row],[Actual_Profit]]-Table1[[#This Row],[Budget_Profit]])/Table1[[#This Row],[Budget_Profit]],
(Table1[[#This Row],[Actual_Profit]]-Table1[[#This Row],[Budget_Profit]])/ABS(Table1[[#This Row],[Budget_Profit]])
)
)</f>
        <v>-0.42</v>
      </c>
      <c r="N2071" s="5" t="str">
        <f>IF(Table1[[#This Row],[Profit_Var]]&gt;=0, "Above Budget", "Below Budget")</f>
        <v>Below Budget</v>
      </c>
      <c r="O2071">
        <v>75</v>
      </c>
      <c r="P2071">
        <v>90</v>
      </c>
      <c r="Q2071">
        <f>Table1[[#This Row],[COGS]]-Table1[[#This Row],[Budget_COGS]]</f>
        <v>-15</v>
      </c>
      <c r="R2071" s="5">
        <f>IF(
Table1[[#This Row],[Budget_COGS]]=0,
"",
IF(
Table1[[#This Row],[Budget_COGS]]&gt;0,
(Table1[[#This Row],[Budget_COGS]]-Table1[[#This Row],[COGS]]) / Table1[[#This Row],[Budget_COGS]],
(Table1[[#This Row],[Budget_COGS]]-Table1[[#This Row],[COGS]]) / ABS(Table1[[#This Row],[Budget_COGS]])
)
)</f>
        <v>0.16666666666666666</v>
      </c>
      <c r="S2071" s="5" t="str">
        <f>IF(Table1[[#This Row],[COGS _Var]]&gt;=0, "Above Budget", "Below Budget")</f>
        <v>Below Budget</v>
      </c>
      <c r="T2071">
        <f>Table1[[#This Row],[Actual_Sales]]-Table1[[#This Row],[COGS]]</f>
        <v>114</v>
      </c>
      <c r="U2071">
        <v>150</v>
      </c>
      <c r="V2071">
        <f>Table1[[#This Row],[Gross_Margin]]-Table1[[#This Row],[Budget_Margin]]</f>
        <v>-36</v>
      </c>
      <c r="W2071" s="5">
        <f>IF(
Table1[[#This Row],[Budget_Margin]]=0,
"",
IF(
Table1[[#This Row],[Budget_Margin]]&gt;0,
(Table1[[#This Row],[Gross_Margin]]-Table1[[#This Row],[Budget_Margin]]) / Table1[[#This Row],[Budget_Margin]],
(Table1[[#This Row],[Gross_Margin]]-Table1[[#This Row],[Budget_Margin]]) / ABS(Table1[[#This Row],[Budget_Margin]])
)
)</f>
        <v>-0.24</v>
      </c>
      <c r="X2071" s="5" t="str">
        <f>IF(Table1[[#This Row],[Margin_Var]]&gt;=0, "Above Budget", "Below Budget")</f>
        <v>Below Budget</v>
      </c>
      <c r="Y2071" s="5">
        <f>IFERROR(Table1[[#This Row],[Gross_Margin]]/Table1[[#This Row],[Actual_Sales]],0)</f>
        <v>0.60317460317460314</v>
      </c>
      <c r="Z2071" s="5">
        <f>Table1[[#This Row],[Actual_Profit]]/Table1[[#This Row],[Actual_Sales]]</f>
        <v>0.30687830687830686</v>
      </c>
      <c r="AA2071">
        <v>56</v>
      </c>
      <c r="AB2071" s="5">
        <f>IFERROR(Table1[[#This Row],[Expenses]]/Table1[[#This Row],[Actual_Sales]],0)</f>
        <v>0.29629629629629628</v>
      </c>
      <c r="AC2071">
        <v>24</v>
      </c>
      <c r="AD2071">
        <v>659</v>
      </c>
      <c r="AE2071" s="5">
        <f>IFERROR(Table1[[#This Row],[Inventory]]/Table1[[#This Row],[Actual_Sales]],0)</f>
        <v>3.486772486772487</v>
      </c>
    </row>
    <row r="2072" spans="1:31" x14ac:dyDescent="0.25">
      <c r="A2072">
        <v>250</v>
      </c>
      <c r="B2072">
        <v>512</v>
      </c>
      <c r="C2072">
        <v>4</v>
      </c>
      <c r="D2072" s="2">
        <v>40210</v>
      </c>
      <c r="E2072">
        <v>189</v>
      </c>
      <c r="F2072">
        <v>160</v>
      </c>
      <c r="G2072">
        <f>Table1[[#This Row],[Actual_Sales]]-Table1[[#This Row],[Budget_Sales]]</f>
        <v>29</v>
      </c>
      <c r="H2072" s="5">
        <f>IF(
Table1[[#This Row],[Budget_Sales]]=0,
"",
IF(
Table1[[#This Row],[Budget_Sales]]&gt;0,
(Table1[[#This Row],[Actual_Sales]]-Table1[[#This Row],[Budget_Sales]])/Table1[[#This Row],[Budget_Sales]],
(Table1[[#This Row],[Actual_Sales]]-Table1[[#This Row],[Budget_Sales]])/ABS(Table1[[#This Row],[Budget_Sales]])
)
)</f>
        <v>0.18124999999999999</v>
      </c>
      <c r="I2072" s="5" t="str">
        <f>IF(Table1[[#This Row],[Sales_Var]]&gt;=0,"Above Budget","Below Budget")</f>
        <v>Above Budget</v>
      </c>
      <c r="J2072">
        <f>Table1[[#This Row],[Actual_Sales]]-(Table1[[#This Row],[COGS]]+Table1[[#This Row],[Expenses]])</f>
        <v>58</v>
      </c>
      <c r="K2072">
        <v>60</v>
      </c>
      <c r="L2072">
        <f>Table1[[#This Row],[Actual_Profit]]-Table1[[#This Row],[Budget_Profit]]</f>
        <v>-2</v>
      </c>
      <c r="M2072" s="5">
        <f>IF(
Table1[[#This Row],[Budget_Profit]]=0,
"",
IF(
Table1[[#This Row],[Budget_Profit]]&gt;0,
(Table1[[#This Row],[Actual_Profit]]-Table1[[#This Row],[Budget_Profit]])/Table1[[#This Row],[Budget_Profit]],
(Table1[[#This Row],[Actual_Profit]]-Table1[[#This Row],[Budget_Profit]])/ABS(Table1[[#This Row],[Budget_Profit]])
)
)</f>
        <v>-3.3333333333333333E-2</v>
      </c>
      <c r="N2072" s="5" t="str">
        <f>IF(Table1[[#This Row],[Profit_Var]]&gt;=0, "Above Budget", "Below Budget")</f>
        <v>Below Budget</v>
      </c>
      <c r="O2072">
        <v>75</v>
      </c>
      <c r="P2072">
        <v>60</v>
      </c>
      <c r="Q2072">
        <f>Table1[[#This Row],[COGS]]-Table1[[#This Row],[Budget_COGS]]</f>
        <v>15</v>
      </c>
      <c r="R2072" s="5">
        <f>IF(
Table1[[#This Row],[Budget_COGS]]=0,
"",
IF(
Table1[[#This Row],[Budget_COGS]]&gt;0,
(Table1[[#This Row],[Budget_COGS]]-Table1[[#This Row],[COGS]]) / Table1[[#This Row],[Budget_COGS]],
(Table1[[#This Row],[Budget_COGS]]-Table1[[#This Row],[COGS]]) / ABS(Table1[[#This Row],[Budget_COGS]])
)
)</f>
        <v>-0.25</v>
      </c>
      <c r="S2072" s="5" t="str">
        <f>IF(Table1[[#This Row],[COGS _Var]]&gt;=0, "Above Budget", "Below Budget")</f>
        <v>Above Budget</v>
      </c>
      <c r="T2072">
        <f>Table1[[#This Row],[Actual_Sales]]-Table1[[#This Row],[COGS]]</f>
        <v>114</v>
      </c>
      <c r="U2072">
        <v>100</v>
      </c>
      <c r="V2072">
        <f>Table1[[#This Row],[Gross_Margin]]-Table1[[#This Row],[Budget_Margin]]</f>
        <v>14</v>
      </c>
      <c r="W2072" s="5">
        <f>IF(
Table1[[#This Row],[Budget_Margin]]=0,
"",
IF(
Table1[[#This Row],[Budget_Margin]]&gt;0,
(Table1[[#This Row],[Gross_Margin]]-Table1[[#This Row],[Budget_Margin]]) / Table1[[#This Row],[Budget_Margin]],
(Table1[[#This Row],[Gross_Margin]]-Table1[[#This Row],[Budget_Margin]]) / ABS(Table1[[#This Row],[Budget_Margin]])
)
)</f>
        <v>0.14000000000000001</v>
      </c>
      <c r="X2072" s="5" t="str">
        <f>IF(Table1[[#This Row],[Margin_Var]]&gt;=0, "Above Budget", "Below Budget")</f>
        <v>Above Budget</v>
      </c>
      <c r="Y2072" s="5">
        <f>IFERROR(Table1[[#This Row],[Gross_Margin]]/Table1[[#This Row],[Actual_Sales]],0)</f>
        <v>0.60317460317460314</v>
      </c>
      <c r="Z2072" s="5">
        <f>Table1[[#This Row],[Actual_Profit]]/Table1[[#This Row],[Actual_Sales]]</f>
        <v>0.30687830687830686</v>
      </c>
      <c r="AA2072">
        <v>56</v>
      </c>
      <c r="AB2072" s="5">
        <f>IFERROR(Table1[[#This Row],[Expenses]]/Table1[[#This Row],[Actual_Sales]],0)</f>
        <v>0.29629629629629628</v>
      </c>
      <c r="AC2072">
        <v>24</v>
      </c>
      <c r="AD2072">
        <v>378</v>
      </c>
      <c r="AE2072" s="5">
        <f>IFERROR(Table1[[#This Row],[Inventory]]/Table1[[#This Row],[Actual_Sales]],0)</f>
        <v>2</v>
      </c>
    </row>
    <row r="2073" spans="1:31" x14ac:dyDescent="0.25">
      <c r="A2073">
        <v>325</v>
      </c>
      <c r="B2073">
        <v>858</v>
      </c>
      <c r="C2073">
        <v>13</v>
      </c>
      <c r="D2073" s="2">
        <v>40210</v>
      </c>
      <c r="E2073">
        <v>189</v>
      </c>
      <c r="F2073">
        <v>120</v>
      </c>
      <c r="G2073">
        <f>Table1[[#This Row],[Actual_Sales]]-Table1[[#This Row],[Budget_Sales]]</f>
        <v>69</v>
      </c>
      <c r="H2073" s="5">
        <f>IF(
Table1[[#This Row],[Budget_Sales]]=0,
"",
IF(
Table1[[#This Row],[Budget_Sales]]&gt;0,
(Table1[[#This Row],[Actual_Sales]]-Table1[[#This Row],[Budget_Sales]])/Table1[[#This Row],[Budget_Sales]],
(Table1[[#This Row],[Actual_Sales]]-Table1[[#This Row],[Budget_Sales]])/ABS(Table1[[#This Row],[Budget_Sales]])
)
)</f>
        <v>0.57499999999999996</v>
      </c>
      <c r="I2073" s="5" t="str">
        <f>IF(Table1[[#This Row],[Sales_Var]]&gt;=0,"Above Budget","Below Budget")</f>
        <v>Above Budget</v>
      </c>
      <c r="J2073">
        <f>Table1[[#This Row],[Actual_Sales]]-(Table1[[#This Row],[COGS]]+Table1[[#This Row],[Expenses]])</f>
        <v>58</v>
      </c>
      <c r="K2073">
        <v>50</v>
      </c>
      <c r="L2073">
        <f>Table1[[#This Row],[Actual_Profit]]-Table1[[#This Row],[Budget_Profit]]</f>
        <v>8</v>
      </c>
      <c r="M2073" s="5">
        <f>IF(
Table1[[#This Row],[Budget_Profit]]=0,
"",
IF(
Table1[[#This Row],[Budget_Profit]]&gt;0,
(Table1[[#This Row],[Actual_Profit]]-Table1[[#This Row],[Budget_Profit]])/Table1[[#This Row],[Budget_Profit]],
(Table1[[#This Row],[Actual_Profit]]-Table1[[#This Row],[Budget_Profit]])/ABS(Table1[[#This Row],[Budget_Profit]])
)
)</f>
        <v>0.16</v>
      </c>
      <c r="N2073" s="5" t="str">
        <f>IF(Table1[[#This Row],[Profit_Var]]&gt;=0, "Above Budget", "Below Budget")</f>
        <v>Above Budget</v>
      </c>
      <c r="O2073">
        <v>75</v>
      </c>
      <c r="P2073">
        <v>40</v>
      </c>
      <c r="Q2073">
        <f>Table1[[#This Row],[COGS]]-Table1[[#This Row],[Budget_COGS]]</f>
        <v>35</v>
      </c>
      <c r="R2073" s="5">
        <f>IF(
Table1[[#This Row],[Budget_COGS]]=0,
"",
IF(
Table1[[#This Row],[Budget_COGS]]&gt;0,
(Table1[[#This Row],[Budget_COGS]]-Table1[[#This Row],[COGS]]) / Table1[[#This Row],[Budget_COGS]],
(Table1[[#This Row],[Budget_COGS]]-Table1[[#This Row],[COGS]]) / ABS(Table1[[#This Row],[Budget_COGS]])
)
)</f>
        <v>-0.875</v>
      </c>
      <c r="S2073" s="5" t="str">
        <f>IF(Table1[[#This Row],[COGS _Var]]&gt;=0, "Above Budget", "Below Budget")</f>
        <v>Above Budget</v>
      </c>
      <c r="T2073">
        <f>Table1[[#This Row],[Actual_Sales]]-Table1[[#This Row],[COGS]]</f>
        <v>114</v>
      </c>
      <c r="U2073">
        <v>80</v>
      </c>
      <c r="V2073">
        <f>Table1[[#This Row],[Gross_Margin]]-Table1[[#This Row],[Budget_Margin]]</f>
        <v>34</v>
      </c>
      <c r="W2073" s="5">
        <f>IF(
Table1[[#This Row],[Budget_Margin]]=0,
"",
IF(
Table1[[#This Row],[Budget_Margin]]&gt;0,
(Table1[[#This Row],[Gross_Margin]]-Table1[[#This Row],[Budget_Margin]]) / Table1[[#This Row],[Budget_Margin]],
(Table1[[#This Row],[Gross_Margin]]-Table1[[#This Row],[Budget_Margin]]) / ABS(Table1[[#This Row],[Budget_Margin]])
)
)</f>
        <v>0.42499999999999999</v>
      </c>
      <c r="X2073" s="5" t="str">
        <f>IF(Table1[[#This Row],[Margin_Var]]&gt;=0, "Above Budget", "Below Budget")</f>
        <v>Above Budget</v>
      </c>
      <c r="Y2073" s="5">
        <f>IFERROR(Table1[[#This Row],[Gross_Margin]]/Table1[[#This Row],[Actual_Sales]],0)</f>
        <v>0.60317460317460314</v>
      </c>
      <c r="Z2073" s="5">
        <f>Table1[[#This Row],[Actual_Profit]]/Table1[[#This Row],[Actual_Sales]]</f>
        <v>0.30687830687830686</v>
      </c>
      <c r="AA2073">
        <v>56</v>
      </c>
      <c r="AB2073" s="5">
        <f>IFERROR(Table1[[#This Row],[Expenses]]/Table1[[#This Row],[Actual_Sales]],0)</f>
        <v>0.29629629629629628</v>
      </c>
      <c r="AC2073">
        <v>24</v>
      </c>
      <c r="AD2073">
        <v>549</v>
      </c>
      <c r="AE2073" s="5">
        <f>IFERROR(Table1[[#This Row],[Inventory]]/Table1[[#This Row],[Actual_Sales]],0)</f>
        <v>2.9047619047619047</v>
      </c>
    </row>
    <row r="2074" spans="1:31" x14ac:dyDescent="0.25">
      <c r="A2074">
        <v>3389</v>
      </c>
      <c r="B2074">
        <v>319</v>
      </c>
      <c r="C2074">
        <v>1</v>
      </c>
      <c r="D2074" s="2">
        <v>40756</v>
      </c>
      <c r="E2074">
        <v>62</v>
      </c>
      <c r="F2074">
        <v>60</v>
      </c>
      <c r="G2074">
        <f>Table1[[#This Row],[Actual_Sales]]-Table1[[#This Row],[Budget_Sales]]</f>
        <v>2</v>
      </c>
      <c r="H2074" s="5">
        <f>IF(
Table1[[#This Row],[Budget_Sales]]=0,
"",
IF(
Table1[[#This Row],[Budget_Sales]]&gt;0,
(Table1[[#This Row],[Actual_Sales]]-Table1[[#This Row],[Budget_Sales]])/Table1[[#This Row],[Budget_Sales]],
(Table1[[#This Row],[Actual_Sales]]-Table1[[#This Row],[Budget_Sales]])/ABS(Table1[[#This Row],[Budget_Sales]])
)
)</f>
        <v>3.3333333333333333E-2</v>
      </c>
      <c r="I2074" s="5" t="str">
        <f>IF(Table1[[#This Row],[Sales_Var]]&gt;=0,"Above Budget","Below Budget")</f>
        <v>Above Budget</v>
      </c>
      <c r="J2074">
        <f>Table1[[#This Row],[Actual_Sales]]-(Table1[[#This Row],[COGS]]+Table1[[#This Row],[Expenses]])</f>
        <v>19</v>
      </c>
      <c r="K2074">
        <v>30</v>
      </c>
      <c r="L2074">
        <f>Table1[[#This Row],[Actual_Profit]]-Table1[[#This Row],[Budget_Profit]]</f>
        <v>-11</v>
      </c>
      <c r="M2074" s="5">
        <f>IF(
Table1[[#This Row],[Budget_Profit]]=0,
"",
IF(
Table1[[#This Row],[Budget_Profit]]&gt;0,
(Table1[[#This Row],[Actual_Profit]]-Table1[[#This Row],[Budget_Profit]])/Table1[[#This Row],[Budget_Profit]],
(Table1[[#This Row],[Actual_Profit]]-Table1[[#This Row],[Budget_Profit]])/ABS(Table1[[#This Row],[Budget_Profit]])
)
)</f>
        <v>-0.36666666666666664</v>
      </c>
      <c r="N2074" s="5" t="str">
        <f>IF(Table1[[#This Row],[Profit_Var]]&gt;=0, "Above Budget", "Below Budget")</f>
        <v>Below Budget</v>
      </c>
      <c r="O2074">
        <v>25</v>
      </c>
      <c r="P2074">
        <v>20</v>
      </c>
      <c r="Q2074">
        <f>Table1[[#This Row],[COGS]]-Table1[[#This Row],[Budget_COGS]]</f>
        <v>5</v>
      </c>
      <c r="R2074" s="5">
        <f>IF(
Table1[[#This Row],[Budget_COGS]]=0,
"",
IF(
Table1[[#This Row],[Budget_COGS]]&gt;0,
(Table1[[#This Row],[Budget_COGS]]-Table1[[#This Row],[COGS]]) / Table1[[#This Row],[Budget_COGS]],
(Table1[[#This Row],[Budget_COGS]]-Table1[[#This Row],[COGS]]) / ABS(Table1[[#This Row],[Budget_COGS]])
)
)</f>
        <v>-0.25</v>
      </c>
      <c r="S2074" s="5" t="str">
        <f>IF(Table1[[#This Row],[COGS _Var]]&gt;=0, "Above Budget", "Below Budget")</f>
        <v>Above Budget</v>
      </c>
      <c r="T2074">
        <f>Table1[[#This Row],[Actual_Sales]]-Table1[[#This Row],[COGS]]</f>
        <v>37</v>
      </c>
      <c r="U2074">
        <v>40</v>
      </c>
      <c r="V2074">
        <f>Table1[[#This Row],[Gross_Margin]]-Table1[[#This Row],[Budget_Margin]]</f>
        <v>-3</v>
      </c>
      <c r="W2074" s="5">
        <f>IF(
Table1[[#This Row],[Budget_Margin]]=0,
"",
IF(
Table1[[#This Row],[Budget_Margin]]&gt;0,
(Table1[[#This Row],[Gross_Margin]]-Table1[[#This Row],[Budget_Margin]]) / Table1[[#This Row],[Budget_Margin]],
(Table1[[#This Row],[Gross_Margin]]-Table1[[#This Row],[Budget_Margin]]) / ABS(Table1[[#This Row],[Budget_Margin]])
)
)</f>
        <v>-7.4999999999999997E-2</v>
      </c>
      <c r="X2074" s="5" t="str">
        <f>IF(Table1[[#This Row],[Margin_Var]]&gt;=0, "Above Budget", "Below Budget")</f>
        <v>Below Budget</v>
      </c>
      <c r="Y2074" s="5">
        <f>IFERROR(Table1[[#This Row],[Gross_Margin]]/Table1[[#This Row],[Actual_Sales]],0)</f>
        <v>0.59677419354838712</v>
      </c>
      <c r="Z2074" s="5">
        <f>Table1[[#This Row],[Actual_Profit]]/Table1[[#This Row],[Actual_Sales]]</f>
        <v>0.30645161290322581</v>
      </c>
      <c r="AA2074">
        <v>18</v>
      </c>
      <c r="AB2074" s="5">
        <f>IFERROR(Table1[[#This Row],[Expenses]]/Table1[[#This Row],[Actual_Sales]],0)</f>
        <v>0.29032258064516131</v>
      </c>
      <c r="AC2074">
        <v>7</v>
      </c>
      <c r="AD2074">
        <v>851</v>
      </c>
      <c r="AE2074" s="5">
        <f>IFERROR(Table1[[#This Row],[Inventory]]/Table1[[#This Row],[Actual_Sales]],0)</f>
        <v>13.725806451612904</v>
      </c>
    </row>
    <row r="2075" spans="1:31" x14ac:dyDescent="0.25">
      <c r="A2075">
        <v>3473</v>
      </c>
      <c r="B2075">
        <v>702</v>
      </c>
      <c r="C2075">
        <v>5</v>
      </c>
      <c r="D2075" s="2">
        <v>40756</v>
      </c>
      <c r="E2075">
        <v>62</v>
      </c>
      <c r="F2075">
        <v>60</v>
      </c>
      <c r="G2075">
        <f>Table1[[#This Row],[Actual_Sales]]-Table1[[#This Row],[Budget_Sales]]</f>
        <v>2</v>
      </c>
      <c r="H2075" s="5">
        <f>IF(
Table1[[#This Row],[Budget_Sales]]=0,
"",
IF(
Table1[[#This Row],[Budget_Sales]]&gt;0,
(Table1[[#This Row],[Actual_Sales]]-Table1[[#This Row],[Budget_Sales]])/Table1[[#This Row],[Budget_Sales]],
(Table1[[#This Row],[Actual_Sales]]-Table1[[#This Row],[Budget_Sales]])/ABS(Table1[[#This Row],[Budget_Sales]])
)
)</f>
        <v>3.3333333333333333E-2</v>
      </c>
      <c r="I2075" s="5" t="str">
        <f>IF(Table1[[#This Row],[Sales_Var]]&gt;=0,"Above Budget","Below Budget")</f>
        <v>Above Budget</v>
      </c>
      <c r="J2075">
        <f>Table1[[#This Row],[Actual_Sales]]-(Table1[[#This Row],[COGS]]+Table1[[#This Row],[Expenses]])</f>
        <v>19</v>
      </c>
      <c r="K2075">
        <v>30</v>
      </c>
      <c r="L2075">
        <f>Table1[[#This Row],[Actual_Profit]]-Table1[[#This Row],[Budget_Profit]]</f>
        <v>-11</v>
      </c>
      <c r="M2075" s="5">
        <f>IF(
Table1[[#This Row],[Budget_Profit]]=0,
"",
IF(
Table1[[#This Row],[Budget_Profit]]&gt;0,
(Table1[[#This Row],[Actual_Profit]]-Table1[[#This Row],[Budget_Profit]])/Table1[[#This Row],[Budget_Profit]],
(Table1[[#This Row],[Actual_Profit]]-Table1[[#This Row],[Budget_Profit]])/ABS(Table1[[#This Row],[Budget_Profit]])
)
)</f>
        <v>-0.36666666666666664</v>
      </c>
      <c r="N2075" s="5" t="str">
        <f>IF(Table1[[#This Row],[Profit_Var]]&gt;=0, "Above Budget", "Below Budget")</f>
        <v>Below Budget</v>
      </c>
      <c r="O2075">
        <v>25</v>
      </c>
      <c r="P2075">
        <v>20</v>
      </c>
      <c r="Q2075">
        <f>Table1[[#This Row],[COGS]]-Table1[[#This Row],[Budget_COGS]]</f>
        <v>5</v>
      </c>
      <c r="R2075" s="5">
        <f>IF(
Table1[[#This Row],[Budget_COGS]]=0,
"",
IF(
Table1[[#This Row],[Budget_COGS]]&gt;0,
(Table1[[#This Row],[Budget_COGS]]-Table1[[#This Row],[COGS]]) / Table1[[#This Row],[Budget_COGS]],
(Table1[[#This Row],[Budget_COGS]]-Table1[[#This Row],[COGS]]) / ABS(Table1[[#This Row],[Budget_COGS]])
)
)</f>
        <v>-0.25</v>
      </c>
      <c r="S2075" s="5" t="str">
        <f>IF(Table1[[#This Row],[COGS _Var]]&gt;=0, "Above Budget", "Below Budget")</f>
        <v>Above Budget</v>
      </c>
      <c r="T2075">
        <f>Table1[[#This Row],[Actual_Sales]]-Table1[[#This Row],[COGS]]</f>
        <v>37</v>
      </c>
      <c r="U2075">
        <v>40</v>
      </c>
      <c r="V2075">
        <f>Table1[[#This Row],[Gross_Margin]]-Table1[[#This Row],[Budget_Margin]]</f>
        <v>-3</v>
      </c>
      <c r="W2075" s="5">
        <f>IF(
Table1[[#This Row],[Budget_Margin]]=0,
"",
IF(
Table1[[#This Row],[Budget_Margin]]&gt;0,
(Table1[[#This Row],[Gross_Margin]]-Table1[[#This Row],[Budget_Margin]]) / Table1[[#This Row],[Budget_Margin]],
(Table1[[#This Row],[Gross_Margin]]-Table1[[#This Row],[Budget_Margin]]) / ABS(Table1[[#This Row],[Budget_Margin]])
)
)</f>
        <v>-7.4999999999999997E-2</v>
      </c>
      <c r="X2075" s="5" t="str">
        <f>IF(Table1[[#This Row],[Margin_Var]]&gt;=0, "Above Budget", "Below Budget")</f>
        <v>Below Budget</v>
      </c>
      <c r="Y2075" s="5">
        <f>IFERROR(Table1[[#This Row],[Gross_Margin]]/Table1[[#This Row],[Actual_Sales]],0)</f>
        <v>0.59677419354838712</v>
      </c>
      <c r="Z2075" s="5">
        <f>Table1[[#This Row],[Actual_Profit]]/Table1[[#This Row],[Actual_Sales]]</f>
        <v>0.30645161290322581</v>
      </c>
      <c r="AA2075">
        <v>18</v>
      </c>
      <c r="AB2075" s="5">
        <f>IFERROR(Table1[[#This Row],[Expenses]]/Table1[[#This Row],[Actual_Sales]],0)</f>
        <v>0.29032258064516131</v>
      </c>
      <c r="AC2075">
        <v>7</v>
      </c>
      <c r="AD2075">
        <v>851</v>
      </c>
      <c r="AE2075" s="5">
        <f>IFERROR(Table1[[#This Row],[Inventory]]/Table1[[#This Row],[Actual_Sales]],0)</f>
        <v>13.725806451612904</v>
      </c>
    </row>
    <row r="2076" spans="1:31" x14ac:dyDescent="0.25">
      <c r="A2076">
        <v>3427</v>
      </c>
      <c r="B2076">
        <v>505</v>
      </c>
      <c r="C2076">
        <v>8</v>
      </c>
      <c r="D2076" s="2">
        <v>40756</v>
      </c>
      <c r="E2076">
        <v>62</v>
      </c>
      <c r="F2076">
        <v>60</v>
      </c>
      <c r="G2076">
        <f>Table1[[#This Row],[Actual_Sales]]-Table1[[#This Row],[Budget_Sales]]</f>
        <v>2</v>
      </c>
      <c r="H2076" s="5">
        <f>IF(
Table1[[#This Row],[Budget_Sales]]=0,
"",
IF(
Table1[[#This Row],[Budget_Sales]]&gt;0,
(Table1[[#This Row],[Actual_Sales]]-Table1[[#This Row],[Budget_Sales]])/Table1[[#This Row],[Budget_Sales]],
(Table1[[#This Row],[Actual_Sales]]-Table1[[#This Row],[Budget_Sales]])/ABS(Table1[[#This Row],[Budget_Sales]])
)
)</f>
        <v>3.3333333333333333E-2</v>
      </c>
      <c r="I2076" s="5" t="str">
        <f>IF(Table1[[#This Row],[Sales_Var]]&gt;=0,"Above Budget","Below Budget")</f>
        <v>Above Budget</v>
      </c>
      <c r="J2076">
        <f>Table1[[#This Row],[Actual_Sales]]-(Table1[[#This Row],[COGS]]+Table1[[#This Row],[Expenses]])</f>
        <v>19</v>
      </c>
      <c r="K2076">
        <v>30</v>
      </c>
      <c r="L2076">
        <f>Table1[[#This Row],[Actual_Profit]]-Table1[[#This Row],[Budget_Profit]]</f>
        <v>-11</v>
      </c>
      <c r="M2076" s="5">
        <f>IF(
Table1[[#This Row],[Budget_Profit]]=0,
"",
IF(
Table1[[#This Row],[Budget_Profit]]&gt;0,
(Table1[[#This Row],[Actual_Profit]]-Table1[[#This Row],[Budget_Profit]])/Table1[[#This Row],[Budget_Profit]],
(Table1[[#This Row],[Actual_Profit]]-Table1[[#This Row],[Budget_Profit]])/ABS(Table1[[#This Row],[Budget_Profit]])
)
)</f>
        <v>-0.36666666666666664</v>
      </c>
      <c r="N2076" s="5" t="str">
        <f>IF(Table1[[#This Row],[Profit_Var]]&gt;=0, "Above Budget", "Below Budget")</f>
        <v>Below Budget</v>
      </c>
      <c r="O2076">
        <v>25</v>
      </c>
      <c r="P2076">
        <v>20</v>
      </c>
      <c r="Q2076">
        <f>Table1[[#This Row],[COGS]]-Table1[[#This Row],[Budget_COGS]]</f>
        <v>5</v>
      </c>
      <c r="R2076" s="5">
        <f>IF(
Table1[[#This Row],[Budget_COGS]]=0,
"",
IF(
Table1[[#This Row],[Budget_COGS]]&gt;0,
(Table1[[#This Row],[Budget_COGS]]-Table1[[#This Row],[COGS]]) / Table1[[#This Row],[Budget_COGS]],
(Table1[[#This Row],[Budget_COGS]]-Table1[[#This Row],[COGS]]) / ABS(Table1[[#This Row],[Budget_COGS]])
)
)</f>
        <v>-0.25</v>
      </c>
      <c r="S2076" s="5" t="str">
        <f>IF(Table1[[#This Row],[COGS _Var]]&gt;=0, "Above Budget", "Below Budget")</f>
        <v>Above Budget</v>
      </c>
      <c r="T2076">
        <f>Table1[[#This Row],[Actual_Sales]]-Table1[[#This Row],[COGS]]</f>
        <v>37</v>
      </c>
      <c r="U2076">
        <v>40</v>
      </c>
      <c r="V2076">
        <f>Table1[[#This Row],[Gross_Margin]]-Table1[[#This Row],[Budget_Margin]]</f>
        <v>-3</v>
      </c>
      <c r="W2076" s="5">
        <f>IF(
Table1[[#This Row],[Budget_Margin]]=0,
"",
IF(
Table1[[#This Row],[Budget_Margin]]&gt;0,
(Table1[[#This Row],[Gross_Margin]]-Table1[[#This Row],[Budget_Margin]]) / Table1[[#This Row],[Budget_Margin]],
(Table1[[#This Row],[Gross_Margin]]-Table1[[#This Row],[Budget_Margin]]) / ABS(Table1[[#This Row],[Budget_Margin]])
)
)</f>
        <v>-7.4999999999999997E-2</v>
      </c>
      <c r="X2076" s="5" t="str">
        <f>IF(Table1[[#This Row],[Margin_Var]]&gt;=0, "Above Budget", "Below Budget")</f>
        <v>Below Budget</v>
      </c>
      <c r="Y2076" s="5">
        <f>IFERROR(Table1[[#This Row],[Gross_Margin]]/Table1[[#This Row],[Actual_Sales]],0)</f>
        <v>0.59677419354838712</v>
      </c>
      <c r="Z2076" s="5">
        <f>Table1[[#This Row],[Actual_Profit]]/Table1[[#This Row],[Actual_Sales]]</f>
        <v>0.30645161290322581</v>
      </c>
      <c r="AA2076">
        <v>18</v>
      </c>
      <c r="AB2076" s="5">
        <f>IFERROR(Table1[[#This Row],[Expenses]]/Table1[[#This Row],[Actual_Sales]],0)</f>
        <v>0.29032258064516131</v>
      </c>
      <c r="AC2076">
        <v>7</v>
      </c>
      <c r="AD2076">
        <v>851</v>
      </c>
      <c r="AE2076" s="5">
        <f>IFERROR(Table1[[#This Row],[Inventory]]/Table1[[#This Row],[Actual_Sales]],0)</f>
        <v>13.725806451612904</v>
      </c>
    </row>
    <row r="2077" spans="1:31" x14ac:dyDescent="0.25">
      <c r="A2077">
        <v>1410</v>
      </c>
      <c r="B2077">
        <v>971</v>
      </c>
      <c r="C2077">
        <v>8</v>
      </c>
      <c r="D2077" s="2">
        <v>40391</v>
      </c>
      <c r="E2077">
        <v>62</v>
      </c>
      <c r="F2077">
        <v>50</v>
      </c>
      <c r="G2077">
        <f>Table1[[#This Row],[Actual_Sales]]-Table1[[#This Row],[Budget_Sales]]</f>
        <v>12</v>
      </c>
      <c r="H2077" s="5">
        <f>IF(
Table1[[#This Row],[Budget_Sales]]=0,
"",
IF(
Table1[[#This Row],[Budget_Sales]]&gt;0,
(Table1[[#This Row],[Actual_Sales]]-Table1[[#This Row],[Budget_Sales]])/Table1[[#This Row],[Budget_Sales]],
(Table1[[#This Row],[Actual_Sales]]-Table1[[#This Row],[Budget_Sales]])/ABS(Table1[[#This Row],[Budget_Sales]])
)
)</f>
        <v>0.24</v>
      </c>
      <c r="I2077" s="5" t="str">
        <f>IF(Table1[[#This Row],[Sales_Var]]&gt;=0,"Above Budget","Below Budget")</f>
        <v>Above Budget</v>
      </c>
      <c r="J2077">
        <f>Table1[[#This Row],[Actual_Sales]]-(Table1[[#This Row],[COGS]]+Table1[[#This Row],[Expenses]])</f>
        <v>19</v>
      </c>
      <c r="K2077">
        <v>30</v>
      </c>
      <c r="L2077">
        <f>Table1[[#This Row],[Actual_Profit]]-Table1[[#This Row],[Budget_Profit]]</f>
        <v>-11</v>
      </c>
      <c r="M2077" s="5">
        <f>IF(
Table1[[#This Row],[Budget_Profit]]=0,
"",
IF(
Table1[[#This Row],[Budget_Profit]]&gt;0,
(Table1[[#This Row],[Actual_Profit]]-Table1[[#This Row],[Budget_Profit]])/Table1[[#This Row],[Budget_Profit]],
(Table1[[#This Row],[Actual_Profit]]-Table1[[#This Row],[Budget_Profit]])/ABS(Table1[[#This Row],[Budget_Profit]])
)
)</f>
        <v>-0.36666666666666664</v>
      </c>
      <c r="N2077" s="5" t="str">
        <f>IF(Table1[[#This Row],[Profit_Var]]&gt;=0, "Above Budget", "Below Budget")</f>
        <v>Below Budget</v>
      </c>
      <c r="O2077">
        <v>25</v>
      </c>
      <c r="P2077">
        <v>20</v>
      </c>
      <c r="Q2077">
        <f>Table1[[#This Row],[COGS]]-Table1[[#This Row],[Budget_COGS]]</f>
        <v>5</v>
      </c>
      <c r="R2077" s="5">
        <f>IF(
Table1[[#This Row],[Budget_COGS]]=0,
"",
IF(
Table1[[#This Row],[Budget_COGS]]&gt;0,
(Table1[[#This Row],[Budget_COGS]]-Table1[[#This Row],[COGS]]) / Table1[[#This Row],[Budget_COGS]],
(Table1[[#This Row],[Budget_COGS]]-Table1[[#This Row],[COGS]]) / ABS(Table1[[#This Row],[Budget_COGS]])
)
)</f>
        <v>-0.25</v>
      </c>
      <c r="S2077" s="5" t="str">
        <f>IF(Table1[[#This Row],[COGS _Var]]&gt;=0, "Above Budget", "Below Budget")</f>
        <v>Above Budget</v>
      </c>
      <c r="T2077">
        <f>Table1[[#This Row],[Actual_Sales]]-Table1[[#This Row],[COGS]]</f>
        <v>37</v>
      </c>
      <c r="U2077">
        <v>30</v>
      </c>
      <c r="V2077">
        <f>Table1[[#This Row],[Gross_Margin]]-Table1[[#This Row],[Budget_Margin]]</f>
        <v>7</v>
      </c>
      <c r="W2077" s="5">
        <f>IF(
Table1[[#This Row],[Budget_Margin]]=0,
"",
IF(
Table1[[#This Row],[Budget_Margin]]&gt;0,
(Table1[[#This Row],[Gross_Margin]]-Table1[[#This Row],[Budget_Margin]]) / Table1[[#This Row],[Budget_Margin]],
(Table1[[#This Row],[Gross_Margin]]-Table1[[#This Row],[Budget_Margin]]) / ABS(Table1[[#This Row],[Budget_Margin]])
)
)</f>
        <v>0.23333333333333334</v>
      </c>
      <c r="X2077" s="5" t="str">
        <f>IF(Table1[[#This Row],[Margin_Var]]&gt;=0, "Above Budget", "Below Budget")</f>
        <v>Above Budget</v>
      </c>
      <c r="Y2077" s="5">
        <f>IFERROR(Table1[[#This Row],[Gross_Margin]]/Table1[[#This Row],[Actual_Sales]],0)</f>
        <v>0.59677419354838712</v>
      </c>
      <c r="Z2077" s="5">
        <f>Table1[[#This Row],[Actual_Profit]]/Table1[[#This Row],[Actual_Sales]]</f>
        <v>0.30645161290322581</v>
      </c>
      <c r="AA2077">
        <v>18</v>
      </c>
      <c r="AB2077" s="5">
        <f>IFERROR(Table1[[#This Row],[Expenses]]/Table1[[#This Row],[Actual_Sales]],0)</f>
        <v>0.29032258064516131</v>
      </c>
      <c r="AC2077">
        <v>7</v>
      </c>
      <c r="AD2077">
        <v>826</v>
      </c>
      <c r="AE2077" s="5">
        <f>IFERROR(Table1[[#This Row],[Inventory]]/Table1[[#This Row],[Actual_Sales]],0)</f>
        <v>13.32258064516129</v>
      </c>
    </row>
    <row r="2078" spans="1:31" x14ac:dyDescent="0.25">
      <c r="A2078">
        <v>3704</v>
      </c>
      <c r="B2078">
        <v>903</v>
      </c>
      <c r="C2078">
        <v>4</v>
      </c>
      <c r="D2078" s="2">
        <v>40787</v>
      </c>
      <c r="E2078">
        <v>160</v>
      </c>
      <c r="F2078">
        <v>120</v>
      </c>
      <c r="G2078">
        <f>Table1[[#This Row],[Actual_Sales]]-Table1[[#This Row],[Budget_Sales]]</f>
        <v>40</v>
      </c>
      <c r="H2078" s="5">
        <f>IF(
Table1[[#This Row],[Budget_Sales]]=0,
"",
IF(
Table1[[#This Row],[Budget_Sales]]&gt;0,
(Table1[[#This Row],[Actual_Sales]]-Table1[[#This Row],[Budget_Sales]])/Table1[[#This Row],[Budget_Sales]],
(Table1[[#This Row],[Actual_Sales]]-Table1[[#This Row],[Budget_Sales]])/ABS(Table1[[#This Row],[Budget_Sales]])
)
)</f>
        <v>0.33333333333333331</v>
      </c>
      <c r="I2078" s="5" t="str">
        <f>IF(Table1[[#This Row],[Sales_Var]]&gt;=0,"Above Budget","Below Budget")</f>
        <v>Above Budget</v>
      </c>
      <c r="J2078">
        <f>Table1[[#This Row],[Actual_Sales]]-(Table1[[#This Row],[COGS]]+Table1[[#This Row],[Expenses]])</f>
        <v>49</v>
      </c>
      <c r="K2078">
        <v>40</v>
      </c>
      <c r="L2078">
        <f>Table1[[#This Row],[Actual_Profit]]-Table1[[#This Row],[Budget_Profit]]</f>
        <v>9</v>
      </c>
      <c r="M2078" s="5">
        <f>IF(
Table1[[#This Row],[Budget_Profit]]=0,
"",
IF(
Table1[[#This Row],[Budget_Profit]]&gt;0,
(Table1[[#This Row],[Actual_Profit]]-Table1[[#This Row],[Budget_Profit]])/Table1[[#This Row],[Budget_Profit]],
(Table1[[#This Row],[Actual_Profit]]-Table1[[#This Row],[Budget_Profit]])/ABS(Table1[[#This Row],[Budget_Profit]])
)
)</f>
        <v>0.22500000000000001</v>
      </c>
      <c r="N2078" s="5" t="str">
        <f>IF(Table1[[#This Row],[Profit_Var]]&gt;=0, "Above Budget", "Below Budget")</f>
        <v>Above Budget</v>
      </c>
      <c r="O2078">
        <v>60</v>
      </c>
      <c r="P2078">
        <v>50</v>
      </c>
      <c r="Q2078">
        <f>Table1[[#This Row],[COGS]]-Table1[[#This Row],[Budget_COGS]]</f>
        <v>10</v>
      </c>
      <c r="R2078" s="5">
        <f>IF(
Table1[[#This Row],[Budget_COGS]]=0,
"",
IF(
Table1[[#This Row],[Budget_COGS]]&gt;0,
(Table1[[#This Row],[Budget_COGS]]-Table1[[#This Row],[COGS]]) / Table1[[#This Row],[Budget_COGS]],
(Table1[[#This Row],[Budget_COGS]]-Table1[[#This Row],[COGS]]) / ABS(Table1[[#This Row],[Budget_COGS]])
)
)</f>
        <v>-0.2</v>
      </c>
      <c r="S2078" s="5" t="str">
        <f>IF(Table1[[#This Row],[COGS _Var]]&gt;=0, "Above Budget", "Below Budget")</f>
        <v>Above Budget</v>
      </c>
      <c r="T2078">
        <f>Table1[[#This Row],[Actual_Sales]]-Table1[[#This Row],[COGS]]</f>
        <v>100</v>
      </c>
      <c r="U2078">
        <v>70</v>
      </c>
      <c r="V2078">
        <f>Table1[[#This Row],[Gross_Margin]]-Table1[[#This Row],[Budget_Margin]]</f>
        <v>30</v>
      </c>
      <c r="W2078" s="5">
        <f>IF(
Table1[[#This Row],[Budget_Margin]]=0,
"",
IF(
Table1[[#This Row],[Budget_Margin]]&gt;0,
(Table1[[#This Row],[Gross_Margin]]-Table1[[#This Row],[Budget_Margin]]) / Table1[[#This Row],[Budget_Margin]],
(Table1[[#This Row],[Gross_Margin]]-Table1[[#This Row],[Budget_Margin]]) / ABS(Table1[[#This Row],[Budget_Margin]])
)
)</f>
        <v>0.42857142857142855</v>
      </c>
      <c r="X2078" s="5" t="str">
        <f>IF(Table1[[#This Row],[Margin_Var]]&gt;=0, "Above Budget", "Below Budget")</f>
        <v>Above Budget</v>
      </c>
      <c r="Y2078" s="5">
        <f>IFERROR(Table1[[#This Row],[Gross_Margin]]/Table1[[#This Row],[Actual_Sales]],0)</f>
        <v>0.625</v>
      </c>
      <c r="Z2078" s="5">
        <f>Table1[[#This Row],[Actual_Profit]]/Table1[[#This Row],[Actual_Sales]]</f>
        <v>0.30625000000000002</v>
      </c>
      <c r="AA2078">
        <v>51</v>
      </c>
      <c r="AB2078" s="5">
        <f>IFERROR(Table1[[#This Row],[Expenses]]/Table1[[#This Row],[Actual_Sales]],0)</f>
        <v>0.31874999999999998</v>
      </c>
      <c r="AC2078">
        <v>19</v>
      </c>
      <c r="AD2078">
        <v>-718</v>
      </c>
      <c r="AE2078" s="5">
        <f>IFERROR(Table1[[#This Row],[Inventory]]/Table1[[#This Row],[Actual_Sales]],0)</f>
        <v>-4.4874999999999998</v>
      </c>
    </row>
    <row r="2079" spans="1:31" x14ac:dyDescent="0.25">
      <c r="A2079">
        <v>3712</v>
      </c>
      <c r="B2079">
        <v>970</v>
      </c>
      <c r="C2079">
        <v>6</v>
      </c>
      <c r="D2079" s="2">
        <v>40787</v>
      </c>
      <c r="E2079">
        <v>160</v>
      </c>
      <c r="F2079">
        <v>170</v>
      </c>
      <c r="G2079">
        <f>Table1[[#This Row],[Actual_Sales]]-Table1[[#This Row],[Budget_Sales]]</f>
        <v>-10</v>
      </c>
      <c r="H2079" s="5">
        <f>IF(
Table1[[#This Row],[Budget_Sales]]=0,
"",
IF(
Table1[[#This Row],[Budget_Sales]]&gt;0,
(Table1[[#This Row],[Actual_Sales]]-Table1[[#This Row],[Budget_Sales]])/Table1[[#This Row],[Budget_Sales]],
(Table1[[#This Row],[Actual_Sales]]-Table1[[#This Row],[Budget_Sales]])/ABS(Table1[[#This Row],[Budget_Sales]])
)
)</f>
        <v>-5.8823529411764705E-2</v>
      </c>
      <c r="I2079" s="5" t="str">
        <f>IF(Table1[[#This Row],[Sales_Var]]&gt;=0,"Above Budget","Below Budget")</f>
        <v>Below Budget</v>
      </c>
      <c r="J2079">
        <f>Table1[[#This Row],[Actual_Sales]]-(Table1[[#This Row],[COGS]]+Table1[[#This Row],[Expenses]])</f>
        <v>49</v>
      </c>
      <c r="K2079">
        <v>60</v>
      </c>
      <c r="L2079">
        <f>Table1[[#This Row],[Actual_Profit]]-Table1[[#This Row],[Budget_Profit]]</f>
        <v>-11</v>
      </c>
      <c r="M2079" s="5">
        <f>IF(
Table1[[#This Row],[Budget_Profit]]=0,
"",
IF(
Table1[[#This Row],[Budget_Profit]]&gt;0,
(Table1[[#This Row],[Actual_Profit]]-Table1[[#This Row],[Budget_Profit]])/Table1[[#This Row],[Budget_Profit]],
(Table1[[#This Row],[Actual_Profit]]-Table1[[#This Row],[Budget_Profit]])/ABS(Table1[[#This Row],[Budget_Profit]])
)
)</f>
        <v>-0.18333333333333332</v>
      </c>
      <c r="N2079" s="5" t="str">
        <f>IF(Table1[[#This Row],[Profit_Var]]&gt;=0, "Above Budget", "Below Budget")</f>
        <v>Below Budget</v>
      </c>
      <c r="O2079">
        <v>60</v>
      </c>
      <c r="P2079">
        <v>60</v>
      </c>
      <c r="Q2079">
        <f>Table1[[#This Row],[COGS]]-Table1[[#This Row],[Budget_COGS]]</f>
        <v>0</v>
      </c>
      <c r="R2079" s="5">
        <f>IF(
Table1[[#This Row],[Budget_COGS]]=0,
"",
IF(
Table1[[#This Row],[Budget_COGS]]&gt;0,
(Table1[[#This Row],[Budget_COGS]]-Table1[[#This Row],[COGS]]) / Table1[[#This Row],[Budget_COGS]],
(Table1[[#This Row],[Budget_COGS]]-Table1[[#This Row],[COGS]]) / ABS(Table1[[#This Row],[Budget_COGS]])
)
)</f>
        <v>0</v>
      </c>
      <c r="S2079" s="5" t="str">
        <f>IF(Table1[[#This Row],[COGS _Var]]&gt;=0, "Above Budget", "Below Budget")</f>
        <v>Above Budget</v>
      </c>
      <c r="T2079">
        <f>Table1[[#This Row],[Actual_Sales]]-Table1[[#This Row],[COGS]]</f>
        <v>100</v>
      </c>
      <c r="U2079">
        <v>110</v>
      </c>
      <c r="V2079">
        <f>Table1[[#This Row],[Gross_Margin]]-Table1[[#This Row],[Budget_Margin]]</f>
        <v>-10</v>
      </c>
      <c r="W2079" s="5">
        <f>IF(
Table1[[#This Row],[Budget_Margin]]=0,
"",
IF(
Table1[[#This Row],[Budget_Margin]]&gt;0,
(Table1[[#This Row],[Gross_Margin]]-Table1[[#This Row],[Budget_Margin]]) / Table1[[#This Row],[Budget_Margin]],
(Table1[[#This Row],[Gross_Margin]]-Table1[[#This Row],[Budget_Margin]]) / ABS(Table1[[#This Row],[Budget_Margin]])
)
)</f>
        <v>-9.0909090909090912E-2</v>
      </c>
      <c r="X2079" s="5" t="str">
        <f>IF(Table1[[#This Row],[Margin_Var]]&gt;=0, "Above Budget", "Below Budget")</f>
        <v>Below Budget</v>
      </c>
      <c r="Y2079" s="5">
        <f>IFERROR(Table1[[#This Row],[Gross_Margin]]/Table1[[#This Row],[Actual_Sales]],0)</f>
        <v>0.625</v>
      </c>
      <c r="Z2079" s="5">
        <f>Table1[[#This Row],[Actual_Profit]]/Table1[[#This Row],[Actual_Sales]]</f>
        <v>0.30625000000000002</v>
      </c>
      <c r="AA2079">
        <v>51</v>
      </c>
      <c r="AB2079" s="5">
        <f>IFERROR(Table1[[#This Row],[Expenses]]/Table1[[#This Row],[Actual_Sales]],0)</f>
        <v>0.31874999999999998</v>
      </c>
      <c r="AC2079">
        <v>19</v>
      </c>
      <c r="AD2079">
        <v>656</v>
      </c>
      <c r="AE2079" s="5">
        <f>IFERROR(Table1[[#This Row],[Inventory]]/Table1[[#This Row],[Actual_Sales]],0)</f>
        <v>4.0999999999999996</v>
      </c>
    </row>
    <row r="2080" spans="1:31" x14ac:dyDescent="0.25">
      <c r="A2080">
        <v>3618</v>
      </c>
      <c r="B2080">
        <v>530</v>
      </c>
      <c r="C2080">
        <v>13</v>
      </c>
      <c r="D2080" s="2">
        <v>40787</v>
      </c>
      <c r="E2080">
        <v>160</v>
      </c>
      <c r="F2080">
        <v>100</v>
      </c>
      <c r="G2080">
        <f>Table1[[#This Row],[Actual_Sales]]-Table1[[#This Row],[Budget_Sales]]</f>
        <v>60</v>
      </c>
      <c r="H2080" s="5">
        <f>IF(
Table1[[#This Row],[Budget_Sales]]=0,
"",
IF(
Table1[[#This Row],[Budget_Sales]]&gt;0,
(Table1[[#This Row],[Actual_Sales]]-Table1[[#This Row],[Budget_Sales]])/Table1[[#This Row],[Budget_Sales]],
(Table1[[#This Row],[Actual_Sales]]-Table1[[#This Row],[Budget_Sales]])/ABS(Table1[[#This Row],[Budget_Sales]])
)
)</f>
        <v>0.6</v>
      </c>
      <c r="I2080" s="5" t="str">
        <f>IF(Table1[[#This Row],[Sales_Var]]&gt;=0,"Above Budget","Below Budget")</f>
        <v>Above Budget</v>
      </c>
      <c r="J2080">
        <f>Table1[[#This Row],[Actual_Sales]]-(Table1[[#This Row],[COGS]]+Table1[[#This Row],[Expenses]])</f>
        <v>49</v>
      </c>
      <c r="K2080">
        <v>40</v>
      </c>
      <c r="L2080">
        <f>Table1[[#This Row],[Actual_Profit]]-Table1[[#This Row],[Budget_Profit]]</f>
        <v>9</v>
      </c>
      <c r="M2080" s="5">
        <f>IF(
Table1[[#This Row],[Budget_Profit]]=0,
"",
IF(
Table1[[#This Row],[Budget_Profit]]&gt;0,
(Table1[[#This Row],[Actual_Profit]]-Table1[[#This Row],[Budget_Profit]])/Table1[[#This Row],[Budget_Profit]],
(Table1[[#This Row],[Actual_Profit]]-Table1[[#This Row],[Budget_Profit]])/ABS(Table1[[#This Row],[Budget_Profit]])
)
)</f>
        <v>0.22500000000000001</v>
      </c>
      <c r="N2080" s="5" t="str">
        <f>IF(Table1[[#This Row],[Profit_Var]]&gt;=0, "Above Budget", "Below Budget")</f>
        <v>Above Budget</v>
      </c>
      <c r="O2080">
        <v>60</v>
      </c>
      <c r="P2080">
        <v>30</v>
      </c>
      <c r="Q2080">
        <f>Table1[[#This Row],[COGS]]-Table1[[#This Row],[Budget_COGS]]</f>
        <v>30</v>
      </c>
      <c r="R2080" s="5">
        <f>IF(
Table1[[#This Row],[Budget_COGS]]=0,
"",
IF(
Table1[[#This Row],[Budget_COGS]]&gt;0,
(Table1[[#This Row],[Budget_COGS]]-Table1[[#This Row],[COGS]]) / Table1[[#This Row],[Budget_COGS]],
(Table1[[#This Row],[Budget_COGS]]-Table1[[#This Row],[COGS]]) / ABS(Table1[[#This Row],[Budget_COGS]])
)
)</f>
        <v>-1</v>
      </c>
      <c r="S2080" s="5" t="str">
        <f>IF(Table1[[#This Row],[COGS _Var]]&gt;=0, "Above Budget", "Below Budget")</f>
        <v>Above Budget</v>
      </c>
      <c r="T2080">
        <f>Table1[[#This Row],[Actual_Sales]]-Table1[[#This Row],[COGS]]</f>
        <v>100</v>
      </c>
      <c r="U2080">
        <v>70</v>
      </c>
      <c r="V2080">
        <f>Table1[[#This Row],[Gross_Margin]]-Table1[[#This Row],[Budget_Margin]]</f>
        <v>30</v>
      </c>
      <c r="W2080" s="5">
        <f>IF(
Table1[[#This Row],[Budget_Margin]]=0,
"",
IF(
Table1[[#This Row],[Budget_Margin]]&gt;0,
(Table1[[#This Row],[Gross_Margin]]-Table1[[#This Row],[Budget_Margin]]) / Table1[[#This Row],[Budget_Margin]],
(Table1[[#This Row],[Gross_Margin]]-Table1[[#This Row],[Budget_Margin]]) / ABS(Table1[[#This Row],[Budget_Margin]])
)
)</f>
        <v>0.42857142857142855</v>
      </c>
      <c r="X2080" s="5" t="str">
        <f>IF(Table1[[#This Row],[Margin_Var]]&gt;=0, "Above Budget", "Below Budget")</f>
        <v>Above Budget</v>
      </c>
      <c r="Y2080" s="5">
        <f>IFERROR(Table1[[#This Row],[Gross_Margin]]/Table1[[#This Row],[Actual_Sales]],0)</f>
        <v>0.625</v>
      </c>
      <c r="Z2080" s="5">
        <f>Table1[[#This Row],[Actual_Profit]]/Table1[[#This Row],[Actual_Sales]]</f>
        <v>0.30625000000000002</v>
      </c>
      <c r="AA2080">
        <v>51</v>
      </c>
      <c r="AB2080" s="5">
        <f>IFERROR(Table1[[#This Row],[Expenses]]/Table1[[#This Row],[Actual_Sales]],0)</f>
        <v>0.31874999999999998</v>
      </c>
      <c r="AC2080">
        <v>19</v>
      </c>
      <c r="AD2080">
        <v>656</v>
      </c>
      <c r="AE2080" s="5">
        <f>IFERROR(Table1[[#This Row],[Inventory]]/Table1[[#This Row],[Actual_Sales]],0)</f>
        <v>4.0999999999999996</v>
      </c>
    </row>
    <row r="2081" spans="1:31" x14ac:dyDescent="0.25">
      <c r="A2081">
        <v>3944</v>
      </c>
      <c r="B2081">
        <v>435</v>
      </c>
      <c r="C2081">
        <v>1</v>
      </c>
      <c r="D2081" s="2">
        <v>40848</v>
      </c>
      <c r="E2081">
        <v>160</v>
      </c>
      <c r="F2081">
        <v>170</v>
      </c>
      <c r="G2081">
        <f>Table1[[#This Row],[Actual_Sales]]-Table1[[#This Row],[Budget_Sales]]</f>
        <v>-10</v>
      </c>
      <c r="H2081" s="5">
        <f>IF(
Table1[[#This Row],[Budget_Sales]]=0,
"",
IF(
Table1[[#This Row],[Budget_Sales]]&gt;0,
(Table1[[#This Row],[Actual_Sales]]-Table1[[#This Row],[Budget_Sales]])/Table1[[#This Row],[Budget_Sales]],
(Table1[[#This Row],[Actual_Sales]]-Table1[[#This Row],[Budget_Sales]])/ABS(Table1[[#This Row],[Budget_Sales]])
)
)</f>
        <v>-5.8823529411764705E-2</v>
      </c>
      <c r="I2081" s="5" t="str">
        <f>IF(Table1[[#This Row],[Sales_Var]]&gt;=0,"Above Budget","Below Budget")</f>
        <v>Below Budget</v>
      </c>
      <c r="J2081">
        <f>Table1[[#This Row],[Actual_Sales]]-(Table1[[#This Row],[COGS]]+Table1[[#This Row],[Expenses]])</f>
        <v>49</v>
      </c>
      <c r="K2081">
        <v>50</v>
      </c>
      <c r="L2081">
        <f>Table1[[#This Row],[Actual_Profit]]-Table1[[#This Row],[Budget_Profit]]</f>
        <v>-1</v>
      </c>
      <c r="M2081" s="5">
        <f>IF(
Table1[[#This Row],[Budget_Profit]]=0,
"",
IF(
Table1[[#This Row],[Budget_Profit]]&gt;0,
(Table1[[#This Row],[Actual_Profit]]-Table1[[#This Row],[Budget_Profit]])/Table1[[#This Row],[Budget_Profit]],
(Table1[[#This Row],[Actual_Profit]]-Table1[[#This Row],[Budget_Profit]])/ABS(Table1[[#This Row],[Budget_Profit]])
)
)</f>
        <v>-0.02</v>
      </c>
      <c r="N2081" s="5" t="str">
        <f>IF(Table1[[#This Row],[Profit_Var]]&gt;=0, "Above Budget", "Below Budget")</f>
        <v>Below Budget</v>
      </c>
      <c r="O2081">
        <v>69</v>
      </c>
      <c r="P2081">
        <v>80</v>
      </c>
      <c r="Q2081">
        <f>Table1[[#This Row],[COGS]]-Table1[[#This Row],[Budget_COGS]]</f>
        <v>-11</v>
      </c>
      <c r="R2081" s="5">
        <f>IF(
Table1[[#This Row],[Budget_COGS]]=0,
"",
IF(
Table1[[#This Row],[Budget_COGS]]&gt;0,
(Table1[[#This Row],[Budget_COGS]]-Table1[[#This Row],[COGS]]) / Table1[[#This Row],[Budget_COGS]],
(Table1[[#This Row],[Budget_COGS]]-Table1[[#This Row],[COGS]]) / ABS(Table1[[#This Row],[Budget_COGS]])
)
)</f>
        <v>0.13750000000000001</v>
      </c>
      <c r="S2081" s="5" t="str">
        <f>IF(Table1[[#This Row],[COGS _Var]]&gt;=0, "Above Budget", "Below Budget")</f>
        <v>Below Budget</v>
      </c>
      <c r="T2081">
        <f>Table1[[#This Row],[Actual_Sales]]-Table1[[#This Row],[COGS]]</f>
        <v>91</v>
      </c>
      <c r="U2081">
        <v>90</v>
      </c>
      <c r="V2081">
        <f>Table1[[#This Row],[Gross_Margin]]-Table1[[#This Row],[Budget_Margin]]</f>
        <v>1</v>
      </c>
      <c r="W2081" s="5">
        <f>IF(
Table1[[#This Row],[Budget_Margin]]=0,
"",
IF(
Table1[[#This Row],[Budget_Margin]]&gt;0,
(Table1[[#This Row],[Gross_Margin]]-Table1[[#This Row],[Budget_Margin]]) / Table1[[#This Row],[Budget_Margin]],
(Table1[[#This Row],[Gross_Margin]]-Table1[[#This Row],[Budget_Margin]]) / ABS(Table1[[#This Row],[Budget_Margin]])
)
)</f>
        <v>1.1111111111111112E-2</v>
      </c>
      <c r="X2081" s="5" t="str">
        <f>IF(Table1[[#This Row],[Margin_Var]]&gt;=0, "Above Budget", "Below Budget")</f>
        <v>Above Budget</v>
      </c>
      <c r="Y2081" s="5">
        <f>IFERROR(Table1[[#This Row],[Gross_Margin]]/Table1[[#This Row],[Actual_Sales]],0)</f>
        <v>0.56874999999999998</v>
      </c>
      <c r="Z2081" s="5">
        <f>Table1[[#This Row],[Actual_Profit]]/Table1[[#This Row],[Actual_Sales]]</f>
        <v>0.30625000000000002</v>
      </c>
      <c r="AA2081">
        <v>42</v>
      </c>
      <c r="AB2081" s="5">
        <f>IFERROR(Table1[[#This Row],[Expenses]]/Table1[[#This Row],[Actual_Sales]],0)</f>
        <v>0.26250000000000001</v>
      </c>
      <c r="AC2081">
        <v>21</v>
      </c>
      <c r="AD2081">
        <v>1060</v>
      </c>
      <c r="AE2081" s="5">
        <f>IFERROR(Table1[[#This Row],[Inventory]]/Table1[[#This Row],[Actual_Sales]],0)</f>
        <v>6.625</v>
      </c>
    </row>
    <row r="2082" spans="1:31" x14ac:dyDescent="0.25">
      <c r="A2082">
        <v>3049</v>
      </c>
      <c r="B2082">
        <v>405</v>
      </c>
      <c r="C2082">
        <v>2</v>
      </c>
      <c r="D2082" s="2">
        <v>40695</v>
      </c>
      <c r="E2082">
        <v>98</v>
      </c>
      <c r="F2082">
        <v>120</v>
      </c>
      <c r="G2082">
        <f>Table1[[#This Row],[Actual_Sales]]-Table1[[#This Row],[Budget_Sales]]</f>
        <v>-22</v>
      </c>
      <c r="H2082" s="5">
        <f>IF(
Table1[[#This Row],[Budget_Sales]]=0,
"",
IF(
Table1[[#This Row],[Budget_Sales]]&gt;0,
(Table1[[#This Row],[Actual_Sales]]-Table1[[#This Row],[Budget_Sales]])/Table1[[#This Row],[Budget_Sales]],
(Table1[[#This Row],[Actual_Sales]]-Table1[[#This Row],[Budget_Sales]])/ABS(Table1[[#This Row],[Budget_Sales]])
)
)</f>
        <v>-0.18333333333333332</v>
      </c>
      <c r="I2082" s="5" t="str">
        <f>IF(Table1[[#This Row],[Sales_Var]]&gt;=0,"Above Budget","Below Budget")</f>
        <v>Below Budget</v>
      </c>
      <c r="J2082">
        <f>Table1[[#This Row],[Actual_Sales]]-(Table1[[#This Row],[COGS]]+Table1[[#This Row],[Expenses]])</f>
        <v>30</v>
      </c>
      <c r="K2082">
        <v>50</v>
      </c>
      <c r="L2082">
        <f>Table1[[#This Row],[Actual_Profit]]-Table1[[#This Row],[Budget_Profit]]</f>
        <v>-20</v>
      </c>
      <c r="M2082" s="5">
        <f>IF(
Table1[[#This Row],[Budget_Profit]]=0,
"",
IF(
Table1[[#This Row],[Budget_Profit]]&gt;0,
(Table1[[#This Row],[Actual_Profit]]-Table1[[#This Row],[Budget_Profit]])/Table1[[#This Row],[Budget_Profit]],
(Table1[[#This Row],[Actual_Profit]]-Table1[[#This Row],[Budget_Profit]])/ABS(Table1[[#This Row],[Budget_Profit]])
)
)</f>
        <v>-0.4</v>
      </c>
      <c r="N2082" s="5" t="str">
        <f>IF(Table1[[#This Row],[Profit_Var]]&gt;=0, "Above Budget", "Below Budget")</f>
        <v>Below Budget</v>
      </c>
      <c r="O2082">
        <v>43</v>
      </c>
      <c r="P2082">
        <v>50</v>
      </c>
      <c r="Q2082">
        <f>Table1[[#This Row],[COGS]]-Table1[[#This Row],[Budget_COGS]]</f>
        <v>-7</v>
      </c>
      <c r="R2082" s="5">
        <f>IF(
Table1[[#This Row],[Budget_COGS]]=0,
"",
IF(
Table1[[#This Row],[Budget_COGS]]&gt;0,
(Table1[[#This Row],[Budget_COGS]]-Table1[[#This Row],[COGS]]) / Table1[[#This Row],[Budget_COGS]],
(Table1[[#This Row],[Budget_COGS]]-Table1[[#This Row],[COGS]]) / ABS(Table1[[#This Row],[Budget_COGS]])
)
)</f>
        <v>0.14000000000000001</v>
      </c>
      <c r="S2082" s="5" t="str">
        <f>IF(Table1[[#This Row],[COGS _Var]]&gt;=0, "Above Budget", "Below Budget")</f>
        <v>Below Budget</v>
      </c>
      <c r="T2082">
        <f>Table1[[#This Row],[Actual_Sales]]-Table1[[#This Row],[COGS]]</f>
        <v>55</v>
      </c>
      <c r="U2082">
        <v>70</v>
      </c>
      <c r="V2082">
        <f>Table1[[#This Row],[Gross_Margin]]-Table1[[#This Row],[Budget_Margin]]</f>
        <v>-15</v>
      </c>
      <c r="W2082" s="5">
        <f>IF(
Table1[[#This Row],[Budget_Margin]]=0,
"",
IF(
Table1[[#This Row],[Budget_Margin]]&gt;0,
(Table1[[#This Row],[Gross_Margin]]-Table1[[#This Row],[Budget_Margin]]) / Table1[[#This Row],[Budget_Margin]],
(Table1[[#This Row],[Gross_Margin]]-Table1[[#This Row],[Budget_Margin]]) / ABS(Table1[[#This Row],[Budget_Margin]])
)
)</f>
        <v>-0.21428571428571427</v>
      </c>
      <c r="X2082" s="5" t="str">
        <f>IF(Table1[[#This Row],[Margin_Var]]&gt;=0, "Above Budget", "Below Budget")</f>
        <v>Below Budget</v>
      </c>
      <c r="Y2082" s="5">
        <f>IFERROR(Table1[[#This Row],[Gross_Margin]]/Table1[[#This Row],[Actual_Sales]],0)</f>
        <v>0.56122448979591832</v>
      </c>
      <c r="Z2082" s="5">
        <f>Table1[[#This Row],[Actual_Profit]]/Table1[[#This Row],[Actual_Sales]]</f>
        <v>0.30612244897959184</v>
      </c>
      <c r="AA2082">
        <v>25</v>
      </c>
      <c r="AB2082" s="5">
        <f>IFERROR(Table1[[#This Row],[Expenses]]/Table1[[#This Row],[Actual_Sales]],0)</f>
        <v>0.25510204081632654</v>
      </c>
      <c r="AC2082">
        <v>14</v>
      </c>
      <c r="AD2082">
        <v>597</v>
      </c>
      <c r="AE2082" s="5">
        <f>IFERROR(Table1[[#This Row],[Inventory]]/Table1[[#This Row],[Actual_Sales]],0)</f>
        <v>6.091836734693878</v>
      </c>
    </row>
    <row r="2083" spans="1:31" x14ac:dyDescent="0.25">
      <c r="A2083">
        <v>3180</v>
      </c>
      <c r="B2083">
        <v>970</v>
      </c>
      <c r="C2083">
        <v>13</v>
      </c>
      <c r="D2083" s="2">
        <v>40695</v>
      </c>
      <c r="E2083">
        <v>98</v>
      </c>
      <c r="F2083">
        <v>80</v>
      </c>
      <c r="G2083">
        <f>Table1[[#This Row],[Actual_Sales]]-Table1[[#This Row],[Budget_Sales]]</f>
        <v>18</v>
      </c>
      <c r="H2083" s="5">
        <f>IF(
Table1[[#This Row],[Budget_Sales]]=0,
"",
IF(
Table1[[#This Row],[Budget_Sales]]&gt;0,
(Table1[[#This Row],[Actual_Sales]]-Table1[[#This Row],[Budget_Sales]])/Table1[[#This Row],[Budget_Sales]],
(Table1[[#This Row],[Actual_Sales]]-Table1[[#This Row],[Budget_Sales]])/ABS(Table1[[#This Row],[Budget_Sales]])
)
)</f>
        <v>0.22500000000000001</v>
      </c>
      <c r="I2083" s="5" t="str">
        <f>IF(Table1[[#This Row],[Sales_Var]]&gt;=0,"Above Budget","Below Budget")</f>
        <v>Above Budget</v>
      </c>
      <c r="J2083">
        <f>Table1[[#This Row],[Actual_Sales]]-(Table1[[#This Row],[COGS]]+Table1[[#This Row],[Expenses]])</f>
        <v>30</v>
      </c>
      <c r="K2083">
        <v>30</v>
      </c>
      <c r="L2083">
        <f>Table1[[#This Row],[Actual_Profit]]-Table1[[#This Row],[Budget_Profit]]</f>
        <v>0</v>
      </c>
      <c r="M2083" s="5">
        <f>IF(
Table1[[#This Row],[Budget_Profit]]=0,
"",
IF(
Table1[[#This Row],[Budget_Profit]]&gt;0,
(Table1[[#This Row],[Actual_Profit]]-Table1[[#This Row],[Budget_Profit]])/Table1[[#This Row],[Budget_Profit]],
(Table1[[#This Row],[Actual_Profit]]-Table1[[#This Row],[Budget_Profit]])/ABS(Table1[[#This Row],[Budget_Profit]])
)
)</f>
        <v>0</v>
      </c>
      <c r="N2083" s="5" t="str">
        <f>IF(Table1[[#This Row],[Profit_Var]]&gt;=0, "Above Budget", "Below Budget")</f>
        <v>Above Budget</v>
      </c>
      <c r="O2083">
        <v>43</v>
      </c>
      <c r="P2083">
        <v>30</v>
      </c>
      <c r="Q2083">
        <f>Table1[[#This Row],[COGS]]-Table1[[#This Row],[Budget_COGS]]</f>
        <v>13</v>
      </c>
      <c r="R2083" s="5">
        <f>IF(
Table1[[#This Row],[Budget_COGS]]=0,
"",
IF(
Table1[[#This Row],[Budget_COGS]]&gt;0,
(Table1[[#This Row],[Budget_COGS]]-Table1[[#This Row],[COGS]]) / Table1[[#This Row],[Budget_COGS]],
(Table1[[#This Row],[Budget_COGS]]-Table1[[#This Row],[COGS]]) / ABS(Table1[[#This Row],[Budget_COGS]])
)
)</f>
        <v>-0.43333333333333335</v>
      </c>
      <c r="S2083" s="5" t="str">
        <f>IF(Table1[[#This Row],[COGS _Var]]&gt;=0, "Above Budget", "Below Budget")</f>
        <v>Above Budget</v>
      </c>
      <c r="T2083">
        <f>Table1[[#This Row],[Actual_Sales]]-Table1[[#This Row],[COGS]]</f>
        <v>55</v>
      </c>
      <c r="U2083">
        <v>50</v>
      </c>
      <c r="V2083">
        <f>Table1[[#This Row],[Gross_Margin]]-Table1[[#This Row],[Budget_Margin]]</f>
        <v>5</v>
      </c>
      <c r="W2083" s="5">
        <f>IF(
Table1[[#This Row],[Budget_Margin]]=0,
"",
IF(
Table1[[#This Row],[Budget_Margin]]&gt;0,
(Table1[[#This Row],[Gross_Margin]]-Table1[[#This Row],[Budget_Margin]]) / Table1[[#This Row],[Budget_Margin]],
(Table1[[#This Row],[Gross_Margin]]-Table1[[#This Row],[Budget_Margin]]) / ABS(Table1[[#This Row],[Budget_Margin]])
)
)</f>
        <v>0.1</v>
      </c>
      <c r="X2083" s="5" t="str">
        <f>IF(Table1[[#This Row],[Margin_Var]]&gt;=0, "Above Budget", "Below Budget")</f>
        <v>Above Budget</v>
      </c>
      <c r="Y2083" s="5">
        <f>IFERROR(Table1[[#This Row],[Gross_Margin]]/Table1[[#This Row],[Actual_Sales]],0)</f>
        <v>0.56122448979591832</v>
      </c>
      <c r="Z2083" s="5">
        <f>Table1[[#This Row],[Actual_Profit]]/Table1[[#This Row],[Actual_Sales]]</f>
        <v>0.30612244897959184</v>
      </c>
      <c r="AA2083">
        <v>25</v>
      </c>
      <c r="AB2083" s="5">
        <f>IFERROR(Table1[[#This Row],[Expenses]]/Table1[[#This Row],[Actual_Sales]],0)</f>
        <v>0.25510204081632654</v>
      </c>
      <c r="AC2083">
        <v>14</v>
      </c>
      <c r="AD2083">
        <v>597</v>
      </c>
      <c r="AE2083" s="5">
        <f>IFERROR(Table1[[#This Row],[Inventory]]/Table1[[#This Row],[Actual_Sales]],0)</f>
        <v>6.091836734693878</v>
      </c>
    </row>
    <row r="2084" spans="1:31" x14ac:dyDescent="0.25">
      <c r="A2084">
        <v>2658</v>
      </c>
      <c r="B2084">
        <v>206</v>
      </c>
      <c r="C2084">
        <v>12</v>
      </c>
      <c r="D2084" s="2">
        <v>40634</v>
      </c>
      <c r="E2084">
        <v>121</v>
      </c>
      <c r="F2084">
        <v>70</v>
      </c>
      <c r="G2084">
        <f>Table1[[#This Row],[Actual_Sales]]-Table1[[#This Row],[Budget_Sales]]</f>
        <v>51</v>
      </c>
      <c r="H2084" s="5">
        <f>IF(
Table1[[#This Row],[Budget_Sales]]=0,
"",
IF(
Table1[[#This Row],[Budget_Sales]]&gt;0,
(Table1[[#This Row],[Actual_Sales]]-Table1[[#This Row],[Budget_Sales]])/Table1[[#This Row],[Budget_Sales]],
(Table1[[#This Row],[Actual_Sales]]-Table1[[#This Row],[Budget_Sales]])/ABS(Table1[[#This Row],[Budget_Sales]])
)
)</f>
        <v>0.72857142857142854</v>
      </c>
      <c r="I2084" s="5" t="str">
        <f>IF(Table1[[#This Row],[Sales_Var]]&gt;=0,"Above Budget","Below Budget")</f>
        <v>Above Budget</v>
      </c>
      <c r="J2084">
        <f>Table1[[#This Row],[Actual_Sales]]-(Table1[[#This Row],[COGS]]+Table1[[#This Row],[Expenses]])</f>
        <v>37</v>
      </c>
      <c r="K2084">
        <v>20</v>
      </c>
      <c r="L2084">
        <f>Table1[[#This Row],[Actual_Profit]]-Table1[[#This Row],[Budget_Profit]]</f>
        <v>17</v>
      </c>
      <c r="M2084" s="5">
        <f>IF(
Table1[[#This Row],[Budget_Profit]]=0,
"",
IF(
Table1[[#This Row],[Budget_Profit]]&gt;0,
(Table1[[#This Row],[Actual_Profit]]-Table1[[#This Row],[Budget_Profit]])/Table1[[#This Row],[Budget_Profit]],
(Table1[[#This Row],[Actual_Profit]]-Table1[[#This Row],[Budget_Profit]])/ABS(Table1[[#This Row],[Budget_Profit]])
)
)</f>
        <v>0.85</v>
      </c>
      <c r="N2084" s="5" t="str">
        <f>IF(Table1[[#This Row],[Profit_Var]]&gt;=0, "Above Budget", "Below Budget")</f>
        <v>Above Budget</v>
      </c>
      <c r="O2084">
        <v>46</v>
      </c>
      <c r="P2084">
        <v>30</v>
      </c>
      <c r="Q2084">
        <f>Table1[[#This Row],[COGS]]-Table1[[#This Row],[Budget_COGS]]</f>
        <v>16</v>
      </c>
      <c r="R2084" s="5">
        <f>IF(
Table1[[#This Row],[Budget_COGS]]=0,
"",
IF(
Table1[[#This Row],[Budget_COGS]]&gt;0,
(Table1[[#This Row],[Budget_COGS]]-Table1[[#This Row],[COGS]]) / Table1[[#This Row],[Budget_COGS]],
(Table1[[#This Row],[Budget_COGS]]-Table1[[#This Row],[COGS]]) / ABS(Table1[[#This Row],[Budget_COGS]])
)
)</f>
        <v>-0.53333333333333333</v>
      </c>
      <c r="S2084" s="5" t="str">
        <f>IF(Table1[[#This Row],[COGS _Var]]&gt;=0, "Above Budget", "Below Budget")</f>
        <v>Above Budget</v>
      </c>
      <c r="T2084">
        <f>Table1[[#This Row],[Actual_Sales]]-Table1[[#This Row],[COGS]]</f>
        <v>75</v>
      </c>
      <c r="U2084">
        <v>40</v>
      </c>
      <c r="V2084">
        <f>Table1[[#This Row],[Gross_Margin]]-Table1[[#This Row],[Budget_Margin]]</f>
        <v>35</v>
      </c>
      <c r="W2084" s="5">
        <f>IF(
Table1[[#This Row],[Budget_Margin]]=0,
"",
IF(
Table1[[#This Row],[Budget_Margin]]&gt;0,
(Table1[[#This Row],[Gross_Margin]]-Table1[[#This Row],[Budget_Margin]]) / Table1[[#This Row],[Budget_Margin]],
(Table1[[#This Row],[Gross_Margin]]-Table1[[#This Row],[Budget_Margin]]) / ABS(Table1[[#This Row],[Budget_Margin]])
)
)</f>
        <v>0.875</v>
      </c>
      <c r="X2084" s="5" t="str">
        <f>IF(Table1[[#This Row],[Margin_Var]]&gt;=0, "Above Budget", "Below Budget")</f>
        <v>Above Budget</v>
      </c>
      <c r="Y2084" s="5">
        <f>IFERROR(Table1[[#This Row],[Gross_Margin]]/Table1[[#This Row],[Actual_Sales]],0)</f>
        <v>0.6198347107438017</v>
      </c>
      <c r="Z2084" s="5">
        <f>Table1[[#This Row],[Actual_Profit]]/Table1[[#This Row],[Actual_Sales]]</f>
        <v>0.30578512396694213</v>
      </c>
      <c r="AA2084">
        <v>38</v>
      </c>
      <c r="AB2084" s="5">
        <f>IFERROR(Table1[[#This Row],[Expenses]]/Table1[[#This Row],[Actual_Sales]],0)</f>
        <v>0.31404958677685951</v>
      </c>
      <c r="AC2084">
        <v>14</v>
      </c>
      <c r="AD2084">
        <v>388</v>
      </c>
      <c r="AE2084" s="5">
        <f>IFERROR(Table1[[#This Row],[Inventory]]/Table1[[#This Row],[Actual_Sales]],0)</f>
        <v>3.2066115702479339</v>
      </c>
    </row>
    <row r="2085" spans="1:31" x14ac:dyDescent="0.25">
      <c r="A2085">
        <v>2186</v>
      </c>
      <c r="B2085">
        <v>503</v>
      </c>
      <c r="C2085">
        <v>5</v>
      </c>
      <c r="D2085" s="2">
        <v>40544</v>
      </c>
      <c r="E2085">
        <v>157</v>
      </c>
      <c r="F2085">
        <v>130</v>
      </c>
      <c r="G2085">
        <f>Table1[[#This Row],[Actual_Sales]]-Table1[[#This Row],[Budget_Sales]]</f>
        <v>27</v>
      </c>
      <c r="H2085" s="5">
        <f>IF(
Table1[[#This Row],[Budget_Sales]]=0,
"",
IF(
Table1[[#This Row],[Budget_Sales]]&gt;0,
(Table1[[#This Row],[Actual_Sales]]-Table1[[#This Row],[Budget_Sales]])/Table1[[#This Row],[Budget_Sales]],
(Table1[[#This Row],[Actual_Sales]]-Table1[[#This Row],[Budget_Sales]])/ABS(Table1[[#This Row],[Budget_Sales]])
)
)</f>
        <v>0.2076923076923077</v>
      </c>
      <c r="I2085" s="5" t="str">
        <f>IF(Table1[[#This Row],[Sales_Var]]&gt;=0,"Above Budget","Below Budget")</f>
        <v>Above Budget</v>
      </c>
      <c r="J2085">
        <f>Table1[[#This Row],[Actual_Sales]]-(Table1[[#This Row],[COGS]]+Table1[[#This Row],[Expenses]])</f>
        <v>48</v>
      </c>
      <c r="K2085">
        <v>50</v>
      </c>
      <c r="L2085">
        <f>Table1[[#This Row],[Actual_Profit]]-Table1[[#This Row],[Budget_Profit]]</f>
        <v>-2</v>
      </c>
      <c r="M2085" s="5">
        <f>IF(
Table1[[#This Row],[Budget_Profit]]=0,
"",
IF(
Table1[[#This Row],[Budget_Profit]]&gt;0,
(Table1[[#This Row],[Actual_Profit]]-Table1[[#This Row],[Budget_Profit]])/Table1[[#This Row],[Budget_Profit]],
(Table1[[#This Row],[Actual_Profit]]-Table1[[#This Row],[Budget_Profit]])/ABS(Table1[[#This Row],[Budget_Profit]])
)
)</f>
        <v>-0.04</v>
      </c>
      <c r="N2085" s="5" t="str">
        <f>IF(Table1[[#This Row],[Profit_Var]]&gt;=0, "Above Budget", "Below Budget")</f>
        <v>Below Budget</v>
      </c>
      <c r="O2085">
        <v>60</v>
      </c>
      <c r="P2085">
        <v>50</v>
      </c>
      <c r="Q2085">
        <f>Table1[[#This Row],[COGS]]-Table1[[#This Row],[Budget_COGS]]</f>
        <v>10</v>
      </c>
      <c r="R2085" s="5">
        <f>IF(
Table1[[#This Row],[Budget_COGS]]=0,
"",
IF(
Table1[[#This Row],[Budget_COGS]]&gt;0,
(Table1[[#This Row],[Budget_COGS]]-Table1[[#This Row],[COGS]]) / Table1[[#This Row],[Budget_COGS]],
(Table1[[#This Row],[Budget_COGS]]-Table1[[#This Row],[COGS]]) / ABS(Table1[[#This Row],[Budget_COGS]])
)
)</f>
        <v>-0.2</v>
      </c>
      <c r="S2085" s="5" t="str">
        <f>IF(Table1[[#This Row],[COGS _Var]]&gt;=0, "Above Budget", "Below Budget")</f>
        <v>Above Budget</v>
      </c>
      <c r="T2085">
        <f>Table1[[#This Row],[Actual_Sales]]-Table1[[#This Row],[COGS]]</f>
        <v>97</v>
      </c>
      <c r="U2085">
        <v>80</v>
      </c>
      <c r="V2085">
        <f>Table1[[#This Row],[Gross_Margin]]-Table1[[#This Row],[Budget_Margin]]</f>
        <v>17</v>
      </c>
      <c r="W2085" s="5">
        <f>IF(
Table1[[#This Row],[Budget_Margin]]=0,
"",
IF(
Table1[[#This Row],[Budget_Margin]]&gt;0,
(Table1[[#This Row],[Gross_Margin]]-Table1[[#This Row],[Budget_Margin]]) / Table1[[#This Row],[Budget_Margin]],
(Table1[[#This Row],[Gross_Margin]]-Table1[[#This Row],[Budget_Margin]]) / ABS(Table1[[#This Row],[Budget_Margin]])
)
)</f>
        <v>0.21249999999999999</v>
      </c>
      <c r="X2085" s="5" t="str">
        <f>IF(Table1[[#This Row],[Margin_Var]]&gt;=0, "Above Budget", "Below Budget")</f>
        <v>Above Budget</v>
      </c>
      <c r="Y2085" s="5">
        <f>IFERROR(Table1[[#This Row],[Gross_Margin]]/Table1[[#This Row],[Actual_Sales]],0)</f>
        <v>0.61783439490445857</v>
      </c>
      <c r="Z2085" s="5">
        <f>Table1[[#This Row],[Actual_Profit]]/Table1[[#This Row],[Actual_Sales]]</f>
        <v>0.30573248407643311</v>
      </c>
      <c r="AA2085">
        <v>49</v>
      </c>
      <c r="AB2085" s="5">
        <f>IFERROR(Table1[[#This Row],[Expenses]]/Table1[[#This Row],[Actual_Sales]],0)</f>
        <v>0.31210191082802546</v>
      </c>
      <c r="AC2085">
        <v>19</v>
      </c>
      <c r="AD2085">
        <v>336</v>
      </c>
      <c r="AE2085" s="5">
        <f>IFERROR(Table1[[#This Row],[Inventory]]/Table1[[#This Row],[Actual_Sales]],0)</f>
        <v>2.1401273885350318</v>
      </c>
    </row>
    <row r="2086" spans="1:31" x14ac:dyDescent="0.25">
      <c r="A2086">
        <v>2145</v>
      </c>
      <c r="B2086">
        <v>281</v>
      </c>
      <c r="C2086">
        <v>8</v>
      </c>
      <c r="D2086" s="2">
        <v>40544</v>
      </c>
      <c r="E2086">
        <v>157</v>
      </c>
      <c r="F2086">
        <v>130</v>
      </c>
      <c r="G2086">
        <f>Table1[[#This Row],[Actual_Sales]]-Table1[[#This Row],[Budget_Sales]]</f>
        <v>27</v>
      </c>
      <c r="H2086" s="5">
        <f>IF(
Table1[[#This Row],[Budget_Sales]]=0,
"",
IF(
Table1[[#This Row],[Budget_Sales]]&gt;0,
(Table1[[#This Row],[Actual_Sales]]-Table1[[#This Row],[Budget_Sales]])/Table1[[#This Row],[Budget_Sales]],
(Table1[[#This Row],[Actual_Sales]]-Table1[[#This Row],[Budget_Sales]])/ABS(Table1[[#This Row],[Budget_Sales]])
)
)</f>
        <v>0.2076923076923077</v>
      </c>
      <c r="I2086" s="5" t="str">
        <f>IF(Table1[[#This Row],[Sales_Var]]&gt;=0,"Above Budget","Below Budget")</f>
        <v>Above Budget</v>
      </c>
      <c r="J2086">
        <f>Table1[[#This Row],[Actual_Sales]]-(Table1[[#This Row],[COGS]]+Table1[[#This Row],[Expenses]])</f>
        <v>48</v>
      </c>
      <c r="K2086">
        <v>50</v>
      </c>
      <c r="L2086">
        <f>Table1[[#This Row],[Actual_Profit]]-Table1[[#This Row],[Budget_Profit]]</f>
        <v>-2</v>
      </c>
      <c r="M2086" s="5">
        <f>IF(
Table1[[#This Row],[Budget_Profit]]=0,
"",
IF(
Table1[[#This Row],[Budget_Profit]]&gt;0,
(Table1[[#This Row],[Actual_Profit]]-Table1[[#This Row],[Budget_Profit]])/Table1[[#This Row],[Budget_Profit]],
(Table1[[#This Row],[Actual_Profit]]-Table1[[#This Row],[Budget_Profit]])/ABS(Table1[[#This Row],[Budget_Profit]])
)
)</f>
        <v>-0.04</v>
      </c>
      <c r="N2086" s="5" t="str">
        <f>IF(Table1[[#This Row],[Profit_Var]]&gt;=0, "Above Budget", "Below Budget")</f>
        <v>Below Budget</v>
      </c>
      <c r="O2086">
        <v>60</v>
      </c>
      <c r="P2086">
        <v>50</v>
      </c>
      <c r="Q2086">
        <f>Table1[[#This Row],[COGS]]-Table1[[#This Row],[Budget_COGS]]</f>
        <v>10</v>
      </c>
      <c r="R2086" s="5">
        <f>IF(
Table1[[#This Row],[Budget_COGS]]=0,
"",
IF(
Table1[[#This Row],[Budget_COGS]]&gt;0,
(Table1[[#This Row],[Budget_COGS]]-Table1[[#This Row],[COGS]]) / Table1[[#This Row],[Budget_COGS]],
(Table1[[#This Row],[Budget_COGS]]-Table1[[#This Row],[COGS]]) / ABS(Table1[[#This Row],[Budget_COGS]])
)
)</f>
        <v>-0.2</v>
      </c>
      <c r="S2086" s="5" t="str">
        <f>IF(Table1[[#This Row],[COGS _Var]]&gt;=0, "Above Budget", "Below Budget")</f>
        <v>Above Budget</v>
      </c>
      <c r="T2086">
        <f>Table1[[#This Row],[Actual_Sales]]-Table1[[#This Row],[COGS]]</f>
        <v>97</v>
      </c>
      <c r="U2086">
        <v>80</v>
      </c>
      <c r="V2086">
        <f>Table1[[#This Row],[Gross_Margin]]-Table1[[#This Row],[Budget_Margin]]</f>
        <v>17</v>
      </c>
      <c r="W2086" s="5">
        <f>IF(
Table1[[#This Row],[Budget_Margin]]=0,
"",
IF(
Table1[[#This Row],[Budget_Margin]]&gt;0,
(Table1[[#This Row],[Gross_Margin]]-Table1[[#This Row],[Budget_Margin]]) / Table1[[#This Row],[Budget_Margin]],
(Table1[[#This Row],[Gross_Margin]]-Table1[[#This Row],[Budget_Margin]]) / ABS(Table1[[#This Row],[Budget_Margin]])
)
)</f>
        <v>0.21249999999999999</v>
      </c>
      <c r="X2086" s="5" t="str">
        <f>IF(Table1[[#This Row],[Margin_Var]]&gt;=0, "Above Budget", "Below Budget")</f>
        <v>Above Budget</v>
      </c>
      <c r="Y2086" s="5">
        <f>IFERROR(Table1[[#This Row],[Gross_Margin]]/Table1[[#This Row],[Actual_Sales]],0)</f>
        <v>0.61783439490445857</v>
      </c>
      <c r="Z2086" s="5">
        <f>Table1[[#This Row],[Actual_Profit]]/Table1[[#This Row],[Actual_Sales]]</f>
        <v>0.30573248407643311</v>
      </c>
      <c r="AA2086">
        <v>49</v>
      </c>
      <c r="AB2086" s="5">
        <f>IFERROR(Table1[[#This Row],[Expenses]]/Table1[[#This Row],[Actual_Sales]],0)</f>
        <v>0.31210191082802546</v>
      </c>
      <c r="AC2086">
        <v>19</v>
      </c>
      <c r="AD2086">
        <v>336</v>
      </c>
      <c r="AE2086" s="5">
        <f>IFERROR(Table1[[#This Row],[Inventory]]/Table1[[#This Row],[Actual_Sales]],0)</f>
        <v>2.1401273885350318</v>
      </c>
    </row>
    <row r="2087" spans="1:31" x14ac:dyDescent="0.25">
      <c r="A2087">
        <v>2298</v>
      </c>
      <c r="B2087">
        <v>970</v>
      </c>
      <c r="C2087">
        <v>10</v>
      </c>
      <c r="D2087" s="2">
        <v>40544</v>
      </c>
      <c r="E2087">
        <v>157</v>
      </c>
      <c r="F2087">
        <v>120</v>
      </c>
      <c r="G2087">
        <f>Table1[[#This Row],[Actual_Sales]]-Table1[[#This Row],[Budget_Sales]]</f>
        <v>37</v>
      </c>
      <c r="H2087" s="5">
        <f>IF(
Table1[[#This Row],[Budget_Sales]]=0,
"",
IF(
Table1[[#This Row],[Budget_Sales]]&gt;0,
(Table1[[#This Row],[Actual_Sales]]-Table1[[#This Row],[Budget_Sales]])/Table1[[#This Row],[Budget_Sales]],
(Table1[[#This Row],[Actual_Sales]]-Table1[[#This Row],[Budget_Sales]])/ABS(Table1[[#This Row],[Budget_Sales]])
)
)</f>
        <v>0.30833333333333335</v>
      </c>
      <c r="I2087" s="5" t="str">
        <f>IF(Table1[[#This Row],[Sales_Var]]&gt;=0,"Above Budget","Below Budget")</f>
        <v>Above Budget</v>
      </c>
      <c r="J2087">
        <f>Table1[[#This Row],[Actual_Sales]]-(Table1[[#This Row],[COGS]]+Table1[[#This Row],[Expenses]])</f>
        <v>48</v>
      </c>
      <c r="K2087">
        <v>40</v>
      </c>
      <c r="L2087">
        <f>Table1[[#This Row],[Actual_Profit]]-Table1[[#This Row],[Budget_Profit]]</f>
        <v>8</v>
      </c>
      <c r="M2087" s="5">
        <f>IF(
Table1[[#This Row],[Budget_Profit]]=0,
"",
IF(
Table1[[#This Row],[Budget_Profit]]&gt;0,
(Table1[[#This Row],[Actual_Profit]]-Table1[[#This Row],[Budget_Profit]])/Table1[[#This Row],[Budget_Profit]],
(Table1[[#This Row],[Actual_Profit]]-Table1[[#This Row],[Budget_Profit]])/ABS(Table1[[#This Row],[Budget_Profit]])
)
)</f>
        <v>0.2</v>
      </c>
      <c r="N2087" s="5" t="str">
        <f>IF(Table1[[#This Row],[Profit_Var]]&gt;=0, "Above Budget", "Below Budget")</f>
        <v>Above Budget</v>
      </c>
      <c r="O2087">
        <v>60</v>
      </c>
      <c r="P2087">
        <v>50</v>
      </c>
      <c r="Q2087">
        <f>Table1[[#This Row],[COGS]]-Table1[[#This Row],[Budget_COGS]]</f>
        <v>10</v>
      </c>
      <c r="R2087" s="5">
        <f>IF(
Table1[[#This Row],[Budget_COGS]]=0,
"",
IF(
Table1[[#This Row],[Budget_COGS]]&gt;0,
(Table1[[#This Row],[Budget_COGS]]-Table1[[#This Row],[COGS]]) / Table1[[#This Row],[Budget_COGS]],
(Table1[[#This Row],[Budget_COGS]]-Table1[[#This Row],[COGS]]) / ABS(Table1[[#This Row],[Budget_COGS]])
)
)</f>
        <v>-0.2</v>
      </c>
      <c r="S2087" s="5" t="str">
        <f>IF(Table1[[#This Row],[COGS _Var]]&gt;=0, "Above Budget", "Below Budget")</f>
        <v>Above Budget</v>
      </c>
      <c r="T2087">
        <f>Table1[[#This Row],[Actual_Sales]]-Table1[[#This Row],[COGS]]</f>
        <v>97</v>
      </c>
      <c r="U2087">
        <v>70</v>
      </c>
      <c r="V2087">
        <f>Table1[[#This Row],[Gross_Margin]]-Table1[[#This Row],[Budget_Margin]]</f>
        <v>27</v>
      </c>
      <c r="W2087" s="5">
        <f>IF(
Table1[[#This Row],[Budget_Margin]]=0,
"",
IF(
Table1[[#This Row],[Budget_Margin]]&gt;0,
(Table1[[#This Row],[Gross_Margin]]-Table1[[#This Row],[Budget_Margin]]) / Table1[[#This Row],[Budget_Margin]],
(Table1[[#This Row],[Gross_Margin]]-Table1[[#This Row],[Budget_Margin]]) / ABS(Table1[[#This Row],[Budget_Margin]])
)
)</f>
        <v>0.38571428571428573</v>
      </c>
      <c r="X2087" s="5" t="str">
        <f>IF(Table1[[#This Row],[Margin_Var]]&gt;=0, "Above Budget", "Below Budget")</f>
        <v>Above Budget</v>
      </c>
      <c r="Y2087" s="5">
        <f>IFERROR(Table1[[#This Row],[Gross_Margin]]/Table1[[#This Row],[Actual_Sales]],0)</f>
        <v>0.61783439490445857</v>
      </c>
      <c r="Z2087" s="5">
        <f>Table1[[#This Row],[Actual_Profit]]/Table1[[#This Row],[Actual_Sales]]</f>
        <v>0.30573248407643311</v>
      </c>
      <c r="AA2087">
        <v>49</v>
      </c>
      <c r="AB2087" s="5">
        <f>IFERROR(Table1[[#This Row],[Expenses]]/Table1[[#This Row],[Actual_Sales]],0)</f>
        <v>0.31210191082802546</v>
      </c>
      <c r="AC2087">
        <v>19</v>
      </c>
      <c r="AD2087">
        <v>336</v>
      </c>
      <c r="AE2087" s="5">
        <f>IFERROR(Table1[[#This Row],[Inventory]]/Table1[[#This Row],[Actual_Sales]],0)</f>
        <v>2.1401273885350318</v>
      </c>
    </row>
    <row r="2088" spans="1:31" x14ac:dyDescent="0.25">
      <c r="A2088">
        <v>3090</v>
      </c>
      <c r="B2088">
        <v>513</v>
      </c>
      <c r="C2088">
        <v>9</v>
      </c>
      <c r="D2088" s="2">
        <v>40695</v>
      </c>
      <c r="E2088">
        <v>59</v>
      </c>
      <c r="F2088">
        <v>50</v>
      </c>
      <c r="G2088">
        <f>Table1[[#This Row],[Actual_Sales]]-Table1[[#This Row],[Budget_Sales]]</f>
        <v>9</v>
      </c>
      <c r="H2088" s="5">
        <f>IF(
Table1[[#This Row],[Budget_Sales]]=0,
"",
IF(
Table1[[#This Row],[Budget_Sales]]&gt;0,
(Table1[[#This Row],[Actual_Sales]]-Table1[[#This Row],[Budget_Sales]])/Table1[[#This Row],[Budget_Sales]],
(Table1[[#This Row],[Actual_Sales]]-Table1[[#This Row],[Budget_Sales]])/ABS(Table1[[#This Row],[Budget_Sales]])
)
)</f>
        <v>0.18</v>
      </c>
      <c r="I2088" s="5" t="str">
        <f>IF(Table1[[#This Row],[Sales_Var]]&gt;=0,"Above Budget","Below Budget")</f>
        <v>Above Budget</v>
      </c>
      <c r="J2088">
        <f>Table1[[#This Row],[Actual_Sales]]-(Table1[[#This Row],[COGS]]+Table1[[#This Row],[Expenses]])</f>
        <v>18</v>
      </c>
      <c r="K2088">
        <v>30</v>
      </c>
      <c r="L2088">
        <f>Table1[[#This Row],[Actual_Profit]]-Table1[[#This Row],[Budget_Profit]]</f>
        <v>-12</v>
      </c>
      <c r="M2088" s="5">
        <f>IF(
Table1[[#This Row],[Budget_Profit]]=0,
"",
IF(
Table1[[#This Row],[Budget_Profit]]&gt;0,
(Table1[[#This Row],[Actual_Profit]]-Table1[[#This Row],[Budget_Profit]])/Table1[[#This Row],[Budget_Profit]],
(Table1[[#This Row],[Actual_Profit]]-Table1[[#This Row],[Budget_Profit]])/ABS(Table1[[#This Row],[Budget_Profit]])
)
)</f>
        <v>-0.4</v>
      </c>
      <c r="N2088" s="5" t="str">
        <f>IF(Table1[[#This Row],[Profit_Var]]&gt;=0, "Above Budget", "Below Budget")</f>
        <v>Below Budget</v>
      </c>
      <c r="O2088">
        <v>24</v>
      </c>
      <c r="P2088">
        <v>20</v>
      </c>
      <c r="Q2088">
        <f>Table1[[#This Row],[COGS]]-Table1[[#This Row],[Budget_COGS]]</f>
        <v>4</v>
      </c>
      <c r="R2088" s="5">
        <f>IF(
Table1[[#This Row],[Budget_COGS]]=0,
"",
IF(
Table1[[#This Row],[Budget_COGS]]&gt;0,
(Table1[[#This Row],[Budget_COGS]]-Table1[[#This Row],[COGS]]) / Table1[[#This Row],[Budget_COGS]],
(Table1[[#This Row],[Budget_COGS]]-Table1[[#This Row],[COGS]]) / ABS(Table1[[#This Row],[Budget_COGS]])
)
)</f>
        <v>-0.2</v>
      </c>
      <c r="S2088" s="5" t="str">
        <f>IF(Table1[[#This Row],[COGS _Var]]&gt;=0, "Above Budget", "Below Budget")</f>
        <v>Above Budget</v>
      </c>
      <c r="T2088">
        <f>Table1[[#This Row],[Actual_Sales]]-Table1[[#This Row],[COGS]]</f>
        <v>35</v>
      </c>
      <c r="U2088">
        <v>30</v>
      </c>
      <c r="V2088">
        <f>Table1[[#This Row],[Gross_Margin]]-Table1[[#This Row],[Budget_Margin]]</f>
        <v>5</v>
      </c>
      <c r="W2088" s="5">
        <f>IF(
Table1[[#This Row],[Budget_Margin]]=0,
"",
IF(
Table1[[#This Row],[Budget_Margin]]&gt;0,
(Table1[[#This Row],[Gross_Margin]]-Table1[[#This Row],[Budget_Margin]]) / Table1[[#This Row],[Budget_Margin]],
(Table1[[#This Row],[Gross_Margin]]-Table1[[#This Row],[Budget_Margin]]) / ABS(Table1[[#This Row],[Budget_Margin]])
)
)</f>
        <v>0.16666666666666666</v>
      </c>
      <c r="X2088" s="5" t="str">
        <f>IF(Table1[[#This Row],[Margin_Var]]&gt;=0, "Above Budget", "Below Budget")</f>
        <v>Above Budget</v>
      </c>
      <c r="Y2088" s="5">
        <f>IFERROR(Table1[[#This Row],[Gross_Margin]]/Table1[[#This Row],[Actual_Sales]],0)</f>
        <v>0.59322033898305082</v>
      </c>
      <c r="Z2088" s="5">
        <f>Table1[[#This Row],[Actual_Profit]]/Table1[[#This Row],[Actual_Sales]]</f>
        <v>0.30508474576271188</v>
      </c>
      <c r="AA2088">
        <v>17</v>
      </c>
      <c r="AB2088" s="5">
        <f>IFERROR(Table1[[#This Row],[Expenses]]/Table1[[#This Row],[Actual_Sales]],0)</f>
        <v>0.28813559322033899</v>
      </c>
      <c r="AC2088">
        <v>6</v>
      </c>
      <c r="AD2088">
        <v>856</v>
      </c>
      <c r="AE2088" s="5">
        <f>IFERROR(Table1[[#This Row],[Inventory]]/Table1[[#This Row],[Actual_Sales]],0)</f>
        <v>14.508474576271187</v>
      </c>
    </row>
    <row r="2089" spans="1:31" x14ac:dyDescent="0.25">
      <c r="A2089">
        <v>1849</v>
      </c>
      <c r="B2089">
        <v>559</v>
      </c>
      <c r="C2089">
        <v>4</v>
      </c>
      <c r="D2089" s="2">
        <v>40483</v>
      </c>
      <c r="E2089">
        <v>423</v>
      </c>
      <c r="F2089">
        <v>410</v>
      </c>
      <c r="G2089">
        <f>Table1[[#This Row],[Actual_Sales]]-Table1[[#This Row],[Budget_Sales]]</f>
        <v>13</v>
      </c>
      <c r="H2089" s="5">
        <f>IF(
Table1[[#This Row],[Budget_Sales]]=0,
"",
IF(
Table1[[#This Row],[Budget_Sales]]&gt;0,
(Table1[[#This Row],[Actual_Sales]]-Table1[[#This Row],[Budget_Sales]])/Table1[[#This Row],[Budget_Sales]],
(Table1[[#This Row],[Actual_Sales]]-Table1[[#This Row],[Budget_Sales]])/ABS(Table1[[#This Row],[Budget_Sales]])
)
)</f>
        <v>3.1707317073170732E-2</v>
      </c>
      <c r="I2089" s="5" t="str">
        <f>IF(Table1[[#This Row],[Sales_Var]]&gt;=0,"Above Budget","Below Budget")</f>
        <v>Above Budget</v>
      </c>
      <c r="J2089">
        <f>Table1[[#This Row],[Actual_Sales]]-(Table1[[#This Row],[COGS]]+Table1[[#This Row],[Expenses]])</f>
        <v>129</v>
      </c>
      <c r="K2089">
        <v>140</v>
      </c>
      <c r="L2089">
        <f>Table1[[#This Row],[Actual_Profit]]-Table1[[#This Row],[Budget_Profit]]</f>
        <v>-11</v>
      </c>
      <c r="M2089" s="5">
        <f>IF(
Table1[[#This Row],[Budget_Profit]]=0,
"",
IF(
Table1[[#This Row],[Budget_Profit]]&gt;0,
(Table1[[#This Row],[Actual_Profit]]-Table1[[#This Row],[Budget_Profit]])/Table1[[#This Row],[Budget_Profit]],
(Table1[[#This Row],[Actual_Profit]]-Table1[[#This Row],[Budget_Profit]])/ABS(Table1[[#This Row],[Budget_Profit]])
)
)</f>
        <v>-7.857142857142857E-2</v>
      </c>
      <c r="N2089" s="5" t="str">
        <f>IF(Table1[[#This Row],[Profit_Var]]&gt;=0, "Above Budget", "Below Budget")</f>
        <v>Below Budget</v>
      </c>
      <c r="O2089">
        <v>211</v>
      </c>
      <c r="P2089">
        <v>200</v>
      </c>
      <c r="Q2089">
        <f>Table1[[#This Row],[COGS]]-Table1[[#This Row],[Budget_COGS]]</f>
        <v>11</v>
      </c>
      <c r="R2089" s="5">
        <f>IF(
Table1[[#This Row],[Budget_COGS]]=0,
"",
IF(
Table1[[#This Row],[Budget_COGS]]&gt;0,
(Table1[[#This Row],[Budget_COGS]]-Table1[[#This Row],[COGS]]) / Table1[[#This Row],[Budget_COGS]],
(Table1[[#This Row],[Budget_COGS]]-Table1[[#This Row],[COGS]]) / ABS(Table1[[#This Row],[Budget_COGS]])
)
)</f>
        <v>-5.5E-2</v>
      </c>
      <c r="S2089" s="5" t="str">
        <f>IF(Table1[[#This Row],[COGS _Var]]&gt;=0, "Above Budget", "Below Budget")</f>
        <v>Above Budget</v>
      </c>
      <c r="T2089">
        <f>Table1[[#This Row],[Actual_Sales]]-Table1[[#This Row],[COGS]]</f>
        <v>212</v>
      </c>
      <c r="U2089">
        <v>210</v>
      </c>
      <c r="V2089">
        <f>Table1[[#This Row],[Gross_Margin]]-Table1[[#This Row],[Budget_Margin]]</f>
        <v>2</v>
      </c>
      <c r="W2089" s="5">
        <f>IF(
Table1[[#This Row],[Budget_Margin]]=0,
"",
IF(
Table1[[#This Row],[Budget_Margin]]&gt;0,
(Table1[[#This Row],[Gross_Margin]]-Table1[[#This Row],[Budget_Margin]]) / Table1[[#This Row],[Budget_Margin]],
(Table1[[#This Row],[Gross_Margin]]-Table1[[#This Row],[Budget_Margin]]) / ABS(Table1[[#This Row],[Budget_Margin]])
)
)</f>
        <v>9.5238095238095247E-3</v>
      </c>
      <c r="X2089" s="5" t="str">
        <f>IF(Table1[[#This Row],[Margin_Var]]&gt;=0, "Above Budget", "Below Budget")</f>
        <v>Above Budget</v>
      </c>
      <c r="Y2089" s="5">
        <f>IFERROR(Table1[[#This Row],[Gross_Margin]]/Table1[[#This Row],[Actual_Sales]],0)</f>
        <v>0.50118203309692666</v>
      </c>
      <c r="Z2089" s="5">
        <f>Table1[[#This Row],[Actual_Profit]]/Table1[[#This Row],[Actual_Sales]]</f>
        <v>0.30496453900709219</v>
      </c>
      <c r="AA2089">
        <v>83</v>
      </c>
      <c r="AB2089" s="5">
        <f>IFERROR(Table1[[#This Row],[Expenses]]/Table1[[#This Row],[Actual_Sales]],0)</f>
        <v>0.19621749408983452</v>
      </c>
      <c r="AC2089">
        <v>59</v>
      </c>
      <c r="AD2089">
        <v>1778</v>
      </c>
      <c r="AE2089" s="5">
        <f>IFERROR(Table1[[#This Row],[Inventory]]/Table1[[#This Row],[Actual_Sales]],0)</f>
        <v>4.2033096926713949</v>
      </c>
    </row>
    <row r="2090" spans="1:31" x14ac:dyDescent="0.25">
      <c r="A2090">
        <v>1920</v>
      </c>
      <c r="B2090">
        <v>847</v>
      </c>
      <c r="C2090">
        <v>6</v>
      </c>
      <c r="D2090" s="2">
        <v>40483</v>
      </c>
      <c r="E2090">
        <v>423</v>
      </c>
      <c r="F2090">
        <v>540</v>
      </c>
      <c r="G2090">
        <f>Table1[[#This Row],[Actual_Sales]]-Table1[[#This Row],[Budget_Sales]]</f>
        <v>-117</v>
      </c>
      <c r="H2090" s="5">
        <f>IF(
Table1[[#This Row],[Budget_Sales]]=0,
"",
IF(
Table1[[#This Row],[Budget_Sales]]&gt;0,
(Table1[[#This Row],[Actual_Sales]]-Table1[[#This Row],[Budget_Sales]])/Table1[[#This Row],[Budget_Sales]],
(Table1[[#This Row],[Actual_Sales]]-Table1[[#This Row],[Budget_Sales]])/ABS(Table1[[#This Row],[Budget_Sales]])
)
)</f>
        <v>-0.21666666666666667</v>
      </c>
      <c r="I2090" s="5" t="str">
        <f>IF(Table1[[#This Row],[Sales_Var]]&gt;=0,"Above Budget","Below Budget")</f>
        <v>Below Budget</v>
      </c>
      <c r="J2090">
        <f>Table1[[#This Row],[Actual_Sales]]-(Table1[[#This Row],[COGS]]+Table1[[#This Row],[Expenses]])</f>
        <v>129</v>
      </c>
      <c r="K2090">
        <v>200</v>
      </c>
      <c r="L2090">
        <f>Table1[[#This Row],[Actual_Profit]]-Table1[[#This Row],[Budget_Profit]]</f>
        <v>-71</v>
      </c>
      <c r="M2090" s="5">
        <f>IF(
Table1[[#This Row],[Budget_Profit]]=0,
"",
IF(
Table1[[#This Row],[Budget_Profit]]&gt;0,
(Table1[[#This Row],[Actual_Profit]]-Table1[[#This Row],[Budget_Profit]])/Table1[[#This Row],[Budget_Profit]],
(Table1[[#This Row],[Actual_Profit]]-Table1[[#This Row],[Budget_Profit]])/ABS(Table1[[#This Row],[Budget_Profit]])
)
)</f>
        <v>-0.35499999999999998</v>
      </c>
      <c r="N2090" s="5" t="str">
        <f>IF(Table1[[#This Row],[Profit_Var]]&gt;=0, "Above Budget", "Below Budget")</f>
        <v>Below Budget</v>
      </c>
      <c r="O2090">
        <v>211</v>
      </c>
      <c r="P2090">
        <v>270</v>
      </c>
      <c r="Q2090">
        <f>Table1[[#This Row],[COGS]]-Table1[[#This Row],[Budget_COGS]]</f>
        <v>-59</v>
      </c>
      <c r="R2090" s="5">
        <f>IF(
Table1[[#This Row],[Budget_COGS]]=0,
"",
IF(
Table1[[#This Row],[Budget_COGS]]&gt;0,
(Table1[[#This Row],[Budget_COGS]]-Table1[[#This Row],[COGS]]) / Table1[[#This Row],[Budget_COGS]],
(Table1[[#This Row],[Budget_COGS]]-Table1[[#This Row],[COGS]]) / ABS(Table1[[#This Row],[Budget_COGS]])
)
)</f>
        <v>0.21851851851851853</v>
      </c>
      <c r="S2090" s="5" t="str">
        <f>IF(Table1[[#This Row],[COGS _Var]]&gt;=0, "Above Budget", "Below Budget")</f>
        <v>Below Budget</v>
      </c>
      <c r="T2090">
        <f>Table1[[#This Row],[Actual_Sales]]-Table1[[#This Row],[COGS]]</f>
        <v>212</v>
      </c>
      <c r="U2090">
        <v>270</v>
      </c>
      <c r="V2090">
        <f>Table1[[#This Row],[Gross_Margin]]-Table1[[#This Row],[Budget_Margin]]</f>
        <v>-58</v>
      </c>
      <c r="W2090" s="5">
        <f>IF(
Table1[[#This Row],[Budget_Margin]]=0,
"",
IF(
Table1[[#This Row],[Budget_Margin]]&gt;0,
(Table1[[#This Row],[Gross_Margin]]-Table1[[#This Row],[Budget_Margin]]) / Table1[[#This Row],[Budget_Margin]],
(Table1[[#This Row],[Gross_Margin]]-Table1[[#This Row],[Budget_Margin]]) / ABS(Table1[[#This Row],[Budget_Margin]])
)
)</f>
        <v>-0.21481481481481482</v>
      </c>
      <c r="X2090" s="5" t="str">
        <f>IF(Table1[[#This Row],[Margin_Var]]&gt;=0, "Above Budget", "Below Budget")</f>
        <v>Below Budget</v>
      </c>
      <c r="Y2090" s="5">
        <f>IFERROR(Table1[[#This Row],[Gross_Margin]]/Table1[[#This Row],[Actual_Sales]],0)</f>
        <v>0.50118203309692666</v>
      </c>
      <c r="Z2090" s="5">
        <f>Table1[[#This Row],[Actual_Profit]]/Table1[[#This Row],[Actual_Sales]]</f>
        <v>0.30496453900709219</v>
      </c>
      <c r="AA2090">
        <v>83</v>
      </c>
      <c r="AB2090" s="5">
        <f>IFERROR(Table1[[#This Row],[Expenses]]/Table1[[#This Row],[Actual_Sales]],0)</f>
        <v>0.19621749408983452</v>
      </c>
      <c r="AC2090">
        <v>59</v>
      </c>
      <c r="AD2090">
        <v>1778</v>
      </c>
      <c r="AE2090" s="5">
        <f>IFERROR(Table1[[#This Row],[Inventory]]/Table1[[#This Row],[Actual_Sales]],0)</f>
        <v>4.2033096926713949</v>
      </c>
    </row>
    <row r="2091" spans="1:31" x14ac:dyDescent="0.25">
      <c r="A2091">
        <v>1889</v>
      </c>
      <c r="B2091">
        <v>712</v>
      </c>
      <c r="C2091">
        <v>11</v>
      </c>
      <c r="D2091" s="2">
        <v>40483</v>
      </c>
      <c r="E2091">
        <v>423</v>
      </c>
      <c r="F2091">
        <v>350</v>
      </c>
      <c r="G2091">
        <f>Table1[[#This Row],[Actual_Sales]]-Table1[[#This Row],[Budget_Sales]]</f>
        <v>73</v>
      </c>
      <c r="H2091" s="5">
        <f>IF(
Table1[[#This Row],[Budget_Sales]]=0,
"",
IF(
Table1[[#This Row],[Budget_Sales]]&gt;0,
(Table1[[#This Row],[Actual_Sales]]-Table1[[#This Row],[Budget_Sales]])/Table1[[#This Row],[Budget_Sales]],
(Table1[[#This Row],[Actual_Sales]]-Table1[[#This Row],[Budget_Sales]])/ABS(Table1[[#This Row],[Budget_Sales]])
)
)</f>
        <v>0.20857142857142857</v>
      </c>
      <c r="I2091" s="5" t="str">
        <f>IF(Table1[[#This Row],[Sales_Var]]&gt;=0,"Above Budget","Below Budget")</f>
        <v>Above Budget</v>
      </c>
      <c r="J2091">
        <f>Table1[[#This Row],[Actual_Sales]]-(Table1[[#This Row],[COGS]]+Table1[[#This Row],[Expenses]])</f>
        <v>129</v>
      </c>
      <c r="K2091">
        <v>110</v>
      </c>
      <c r="L2091">
        <f>Table1[[#This Row],[Actual_Profit]]-Table1[[#This Row],[Budget_Profit]]</f>
        <v>19</v>
      </c>
      <c r="M2091" s="5">
        <f>IF(
Table1[[#This Row],[Budget_Profit]]=0,
"",
IF(
Table1[[#This Row],[Budget_Profit]]&gt;0,
(Table1[[#This Row],[Actual_Profit]]-Table1[[#This Row],[Budget_Profit]])/Table1[[#This Row],[Budget_Profit]],
(Table1[[#This Row],[Actual_Profit]]-Table1[[#This Row],[Budget_Profit]])/ABS(Table1[[#This Row],[Budget_Profit]])
)
)</f>
        <v>0.17272727272727273</v>
      </c>
      <c r="N2091" s="5" t="str">
        <f>IF(Table1[[#This Row],[Profit_Var]]&gt;=0, "Above Budget", "Below Budget")</f>
        <v>Above Budget</v>
      </c>
      <c r="O2091">
        <v>211</v>
      </c>
      <c r="P2091">
        <v>170</v>
      </c>
      <c r="Q2091">
        <f>Table1[[#This Row],[COGS]]-Table1[[#This Row],[Budget_COGS]]</f>
        <v>41</v>
      </c>
      <c r="R2091" s="5">
        <f>IF(
Table1[[#This Row],[Budget_COGS]]=0,
"",
IF(
Table1[[#This Row],[Budget_COGS]]&gt;0,
(Table1[[#This Row],[Budget_COGS]]-Table1[[#This Row],[COGS]]) / Table1[[#This Row],[Budget_COGS]],
(Table1[[#This Row],[Budget_COGS]]-Table1[[#This Row],[COGS]]) / ABS(Table1[[#This Row],[Budget_COGS]])
)
)</f>
        <v>-0.2411764705882353</v>
      </c>
      <c r="S2091" s="5" t="str">
        <f>IF(Table1[[#This Row],[COGS _Var]]&gt;=0, "Above Budget", "Below Budget")</f>
        <v>Above Budget</v>
      </c>
      <c r="T2091">
        <f>Table1[[#This Row],[Actual_Sales]]-Table1[[#This Row],[COGS]]</f>
        <v>212</v>
      </c>
      <c r="U2091">
        <v>180</v>
      </c>
      <c r="V2091">
        <f>Table1[[#This Row],[Gross_Margin]]-Table1[[#This Row],[Budget_Margin]]</f>
        <v>32</v>
      </c>
      <c r="W2091" s="5">
        <f>IF(
Table1[[#This Row],[Budget_Margin]]=0,
"",
IF(
Table1[[#This Row],[Budget_Margin]]&gt;0,
(Table1[[#This Row],[Gross_Margin]]-Table1[[#This Row],[Budget_Margin]]) / Table1[[#This Row],[Budget_Margin]],
(Table1[[#This Row],[Gross_Margin]]-Table1[[#This Row],[Budget_Margin]]) / ABS(Table1[[#This Row],[Budget_Margin]])
)
)</f>
        <v>0.17777777777777778</v>
      </c>
      <c r="X2091" s="5" t="str">
        <f>IF(Table1[[#This Row],[Margin_Var]]&gt;=0, "Above Budget", "Below Budget")</f>
        <v>Above Budget</v>
      </c>
      <c r="Y2091" s="5">
        <f>IFERROR(Table1[[#This Row],[Gross_Margin]]/Table1[[#This Row],[Actual_Sales]],0)</f>
        <v>0.50118203309692666</v>
      </c>
      <c r="Z2091" s="5">
        <f>Table1[[#This Row],[Actual_Profit]]/Table1[[#This Row],[Actual_Sales]]</f>
        <v>0.30496453900709219</v>
      </c>
      <c r="AA2091">
        <v>83</v>
      </c>
      <c r="AB2091" s="5">
        <f>IFERROR(Table1[[#This Row],[Expenses]]/Table1[[#This Row],[Actual_Sales]],0)</f>
        <v>0.19621749408983452</v>
      </c>
      <c r="AC2091">
        <v>59</v>
      </c>
      <c r="AD2091">
        <v>1778</v>
      </c>
      <c r="AE2091" s="5">
        <f>IFERROR(Table1[[#This Row],[Inventory]]/Table1[[#This Row],[Actual_Sales]],0)</f>
        <v>4.2033096926713949</v>
      </c>
    </row>
    <row r="2092" spans="1:31" x14ac:dyDescent="0.25">
      <c r="A2092">
        <v>3317</v>
      </c>
      <c r="B2092">
        <v>715</v>
      </c>
      <c r="C2092">
        <v>5</v>
      </c>
      <c r="D2092" s="2">
        <v>40725</v>
      </c>
      <c r="E2092">
        <v>187</v>
      </c>
      <c r="F2092">
        <v>220</v>
      </c>
      <c r="G2092">
        <f>Table1[[#This Row],[Actual_Sales]]-Table1[[#This Row],[Budget_Sales]]</f>
        <v>-33</v>
      </c>
      <c r="H2092" s="5">
        <f>IF(
Table1[[#This Row],[Budget_Sales]]=0,
"",
IF(
Table1[[#This Row],[Budget_Sales]]&gt;0,
(Table1[[#This Row],[Actual_Sales]]-Table1[[#This Row],[Budget_Sales]])/Table1[[#This Row],[Budget_Sales]],
(Table1[[#This Row],[Actual_Sales]]-Table1[[#This Row],[Budget_Sales]])/ABS(Table1[[#This Row],[Budget_Sales]])
)
)</f>
        <v>-0.15</v>
      </c>
      <c r="I2092" s="5" t="str">
        <f>IF(Table1[[#This Row],[Sales_Var]]&gt;=0,"Above Budget","Below Budget")</f>
        <v>Below Budget</v>
      </c>
      <c r="J2092">
        <f>Table1[[#This Row],[Actual_Sales]]-(Table1[[#This Row],[COGS]]+Table1[[#This Row],[Expenses]])</f>
        <v>57</v>
      </c>
      <c r="K2092">
        <v>90</v>
      </c>
      <c r="L2092">
        <f>Table1[[#This Row],[Actual_Profit]]-Table1[[#This Row],[Budget_Profit]]</f>
        <v>-33</v>
      </c>
      <c r="M2092" s="5">
        <f>IF(
Table1[[#This Row],[Budget_Profit]]=0,
"",
IF(
Table1[[#This Row],[Budget_Profit]]&gt;0,
(Table1[[#This Row],[Actual_Profit]]-Table1[[#This Row],[Budget_Profit]])/Table1[[#This Row],[Budget_Profit]],
(Table1[[#This Row],[Actual_Profit]]-Table1[[#This Row],[Budget_Profit]])/ABS(Table1[[#This Row],[Budget_Profit]])
)
)</f>
        <v>-0.36666666666666664</v>
      </c>
      <c r="N2092" s="5" t="str">
        <f>IF(Table1[[#This Row],[Profit_Var]]&gt;=0, "Above Budget", "Below Budget")</f>
        <v>Below Budget</v>
      </c>
      <c r="O2092">
        <v>86</v>
      </c>
      <c r="P2092">
        <v>90</v>
      </c>
      <c r="Q2092">
        <f>Table1[[#This Row],[COGS]]-Table1[[#This Row],[Budget_COGS]]</f>
        <v>-4</v>
      </c>
      <c r="R2092" s="5">
        <f>IF(
Table1[[#This Row],[Budget_COGS]]=0,
"",
IF(
Table1[[#This Row],[Budget_COGS]]&gt;0,
(Table1[[#This Row],[Budget_COGS]]-Table1[[#This Row],[COGS]]) / Table1[[#This Row],[Budget_COGS]],
(Table1[[#This Row],[Budget_COGS]]-Table1[[#This Row],[COGS]]) / ABS(Table1[[#This Row],[Budget_COGS]])
)
)</f>
        <v>4.4444444444444446E-2</v>
      </c>
      <c r="S2092" s="5" t="str">
        <f>IF(Table1[[#This Row],[COGS _Var]]&gt;=0, "Above Budget", "Below Budget")</f>
        <v>Below Budget</v>
      </c>
      <c r="T2092">
        <f>Table1[[#This Row],[Actual_Sales]]-Table1[[#This Row],[COGS]]</f>
        <v>101</v>
      </c>
      <c r="U2092">
        <v>130</v>
      </c>
      <c r="V2092">
        <f>Table1[[#This Row],[Gross_Margin]]-Table1[[#This Row],[Budget_Margin]]</f>
        <v>-29</v>
      </c>
      <c r="W2092" s="5">
        <f>IF(
Table1[[#This Row],[Budget_Margin]]=0,
"",
IF(
Table1[[#This Row],[Budget_Margin]]&gt;0,
(Table1[[#This Row],[Gross_Margin]]-Table1[[#This Row],[Budget_Margin]]) / Table1[[#This Row],[Budget_Margin]],
(Table1[[#This Row],[Gross_Margin]]-Table1[[#This Row],[Budget_Margin]]) / ABS(Table1[[#This Row],[Budget_Margin]])
)
)</f>
        <v>-0.22307692307692309</v>
      </c>
      <c r="X2092" s="5" t="str">
        <f>IF(Table1[[#This Row],[Margin_Var]]&gt;=0, "Above Budget", "Below Budget")</f>
        <v>Below Budget</v>
      </c>
      <c r="Y2092" s="5">
        <f>IFERROR(Table1[[#This Row],[Gross_Margin]]/Table1[[#This Row],[Actual_Sales]],0)</f>
        <v>0.5401069518716578</v>
      </c>
      <c r="Z2092" s="5">
        <f>Table1[[#This Row],[Actual_Profit]]/Table1[[#This Row],[Actual_Sales]]</f>
        <v>0.30481283422459893</v>
      </c>
      <c r="AA2092">
        <v>44</v>
      </c>
      <c r="AB2092" s="5">
        <f>IFERROR(Table1[[#This Row],[Expenses]]/Table1[[#This Row],[Actual_Sales]],0)</f>
        <v>0.23529411764705882</v>
      </c>
      <c r="AC2092">
        <v>26</v>
      </c>
      <c r="AD2092">
        <v>1081</v>
      </c>
      <c r="AE2092" s="5">
        <f>IFERROR(Table1[[#This Row],[Inventory]]/Table1[[#This Row],[Actual_Sales]],0)</f>
        <v>5.7807486631016038</v>
      </c>
    </row>
    <row r="2093" spans="1:31" x14ac:dyDescent="0.25">
      <c r="A2093">
        <v>3231</v>
      </c>
      <c r="B2093">
        <v>360</v>
      </c>
      <c r="C2093">
        <v>6</v>
      </c>
      <c r="D2093" s="2">
        <v>40725</v>
      </c>
      <c r="E2093">
        <v>187</v>
      </c>
      <c r="F2093">
        <v>180</v>
      </c>
      <c r="G2093">
        <f>Table1[[#This Row],[Actual_Sales]]-Table1[[#This Row],[Budget_Sales]]</f>
        <v>7</v>
      </c>
      <c r="H2093" s="5">
        <f>IF(
Table1[[#This Row],[Budget_Sales]]=0,
"",
IF(
Table1[[#This Row],[Budget_Sales]]&gt;0,
(Table1[[#This Row],[Actual_Sales]]-Table1[[#This Row],[Budget_Sales]])/Table1[[#This Row],[Budget_Sales]],
(Table1[[#This Row],[Actual_Sales]]-Table1[[#This Row],[Budget_Sales]])/ABS(Table1[[#This Row],[Budget_Sales]])
)
)</f>
        <v>3.888888888888889E-2</v>
      </c>
      <c r="I2093" s="5" t="str">
        <f>IF(Table1[[#This Row],[Sales_Var]]&gt;=0,"Above Budget","Below Budget")</f>
        <v>Above Budget</v>
      </c>
      <c r="J2093">
        <f>Table1[[#This Row],[Actual_Sales]]-(Table1[[#This Row],[COGS]]+Table1[[#This Row],[Expenses]])</f>
        <v>57</v>
      </c>
      <c r="K2093">
        <v>70</v>
      </c>
      <c r="L2093">
        <f>Table1[[#This Row],[Actual_Profit]]-Table1[[#This Row],[Budget_Profit]]</f>
        <v>-13</v>
      </c>
      <c r="M2093" s="5">
        <f>IF(
Table1[[#This Row],[Budget_Profit]]=0,
"",
IF(
Table1[[#This Row],[Budget_Profit]]&gt;0,
(Table1[[#This Row],[Actual_Profit]]-Table1[[#This Row],[Budget_Profit]])/Table1[[#This Row],[Budget_Profit]],
(Table1[[#This Row],[Actual_Profit]]-Table1[[#This Row],[Budget_Profit]])/ABS(Table1[[#This Row],[Budget_Profit]])
)
)</f>
        <v>-0.18571428571428572</v>
      </c>
      <c r="N2093" s="5" t="str">
        <f>IF(Table1[[#This Row],[Profit_Var]]&gt;=0, "Above Budget", "Below Budget")</f>
        <v>Below Budget</v>
      </c>
      <c r="O2093">
        <v>86</v>
      </c>
      <c r="P2093">
        <v>80</v>
      </c>
      <c r="Q2093">
        <f>Table1[[#This Row],[COGS]]-Table1[[#This Row],[Budget_COGS]]</f>
        <v>6</v>
      </c>
      <c r="R2093" s="5">
        <f>IF(
Table1[[#This Row],[Budget_COGS]]=0,
"",
IF(
Table1[[#This Row],[Budget_COGS]]&gt;0,
(Table1[[#This Row],[Budget_COGS]]-Table1[[#This Row],[COGS]]) / Table1[[#This Row],[Budget_COGS]],
(Table1[[#This Row],[Budget_COGS]]-Table1[[#This Row],[COGS]]) / ABS(Table1[[#This Row],[Budget_COGS]])
)
)</f>
        <v>-7.4999999999999997E-2</v>
      </c>
      <c r="S2093" s="5" t="str">
        <f>IF(Table1[[#This Row],[COGS _Var]]&gt;=0, "Above Budget", "Below Budget")</f>
        <v>Above Budget</v>
      </c>
      <c r="T2093">
        <f>Table1[[#This Row],[Actual_Sales]]-Table1[[#This Row],[COGS]]</f>
        <v>101</v>
      </c>
      <c r="U2093">
        <v>100</v>
      </c>
      <c r="V2093">
        <f>Table1[[#This Row],[Gross_Margin]]-Table1[[#This Row],[Budget_Margin]]</f>
        <v>1</v>
      </c>
      <c r="W2093" s="5">
        <f>IF(
Table1[[#This Row],[Budget_Margin]]=0,
"",
IF(
Table1[[#This Row],[Budget_Margin]]&gt;0,
(Table1[[#This Row],[Gross_Margin]]-Table1[[#This Row],[Budget_Margin]]) / Table1[[#This Row],[Budget_Margin]],
(Table1[[#This Row],[Gross_Margin]]-Table1[[#This Row],[Budget_Margin]]) / ABS(Table1[[#This Row],[Budget_Margin]])
)
)</f>
        <v>0.01</v>
      </c>
      <c r="X2093" s="5" t="str">
        <f>IF(Table1[[#This Row],[Margin_Var]]&gt;=0, "Above Budget", "Below Budget")</f>
        <v>Above Budget</v>
      </c>
      <c r="Y2093" s="5">
        <f>IFERROR(Table1[[#This Row],[Gross_Margin]]/Table1[[#This Row],[Actual_Sales]],0)</f>
        <v>0.5401069518716578</v>
      </c>
      <c r="Z2093" s="5">
        <f>Table1[[#This Row],[Actual_Profit]]/Table1[[#This Row],[Actual_Sales]]</f>
        <v>0.30481283422459893</v>
      </c>
      <c r="AA2093">
        <v>44</v>
      </c>
      <c r="AB2093" s="5">
        <f>IFERROR(Table1[[#This Row],[Expenses]]/Table1[[#This Row],[Actual_Sales]],0)</f>
        <v>0.23529411764705882</v>
      </c>
      <c r="AC2093">
        <v>26</v>
      </c>
      <c r="AD2093">
        <v>1081</v>
      </c>
      <c r="AE2093" s="5">
        <f>IFERROR(Table1[[#This Row],[Inventory]]/Table1[[#This Row],[Actual_Sales]],0)</f>
        <v>5.7807486631016038</v>
      </c>
    </row>
    <row r="2094" spans="1:31" x14ac:dyDescent="0.25">
      <c r="A2094">
        <v>937</v>
      </c>
      <c r="B2094">
        <v>435</v>
      </c>
      <c r="C2094">
        <v>8</v>
      </c>
      <c r="D2094" s="2">
        <v>40330</v>
      </c>
      <c r="E2094">
        <v>138</v>
      </c>
      <c r="F2094">
        <v>120</v>
      </c>
      <c r="G2094">
        <f>Table1[[#This Row],[Actual_Sales]]-Table1[[#This Row],[Budget_Sales]]</f>
        <v>18</v>
      </c>
      <c r="H2094" s="5">
        <f>IF(
Table1[[#This Row],[Budget_Sales]]=0,
"",
IF(
Table1[[#This Row],[Budget_Sales]]&gt;0,
(Table1[[#This Row],[Actual_Sales]]-Table1[[#This Row],[Budget_Sales]])/Table1[[#This Row],[Budget_Sales]],
(Table1[[#This Row],[Actual_Sales]]-Table1[[#This Row],[Budget_Sales]])/ABS(Table1[[#This Row],[Budget_Sales]])
)
)</f>
        <v>0.15</v>
      </c>
      <c r="I2094" s="5" t="str">
        <f>IF(Table1[[#This Row],[Sales_Var]]&gt;=0,"Above Budget","Below Budget")</f>
        <v>Above Budget</v>
      </c>
      <c r="J2094">
        <f>Table1[[#This Row],[Actual_Sales]]-(Table1[[#This Row],[COGS]]+Table1[[#This Row],[Expenses]])</f>
        <v>42</v>
      </c>
      <c r="K2094">
        <v>50</v>
      </c>
      <c r="L2094">
        <f>Table1[[#This Row],[Actual_Profit]]-Table1[[#This Row],[Budget_Profit]]</f>
        <v>-8</v>
      </c>
      <c r="M2094" s="5">
        <f>IF(
Table1[[#This Row],[Budget_Profit]]=0,
"",
IF(
Table1[[#This Row],[Budget_Profit]]&gt;0,
(Table1[[#This Row],[Actual_Profit]]-Table1[[#This Row],[Budget_Profit]])/Table1[[#This Row],[Budget_Profit]],
(Table1[[#This Row],[Actual_Profit]]-Table1[[#This Row],[Budget_Profit]])/ABS(Table1[[#This Row],[Budget_Profit]])
)
)</f>
        <v>-0.16</v>
      </c>
      <c r="N2094" s="5" t="str">
        <f>IF(Table1[[#This Row],[Profit_Var]]&gt;=0, "Above Budget", "Below Budget")</f>
        <v>Below Budget</v>
      </c>
      <c r="O2094">
        <v>56</v>
      </c>
      <c r="P2094">
        <v>40</v>
      </c>
      <c r="Q2094">
        <f>Table1[[#This Row],[COGS]]-Table1[[#This Row],[Budget_COGS]]</f>
        <v>16</v>
      </c>
      <c r="R2094" s="5">
        <f>IF(
Table1[[#This Row],[Budget_COGS]]=0,
"",
IF(
Table1[[#This Row],[Budget_COGS]]&gt;0,
(Table1[[#This Row],[Budget_COGS]]-Table1[[#This Row],[COGS]]) / Table1[[#This Row],[Budget_COGS]],
(Table1[[#This Row],[Budget_COGS]]-Table1[[#This Row],[COGS]]) / ABS(Table1[[#This Row],[Budget_COGS]])
)
)</f>
        <v>-0.4</v>
      </c>
      <c r="S2094" s="5" t="str">
        <f>IF(Table1[[#This Row],[COGS _Var]]&gt;=0, "Above Budget", "Below Budget")</f>
        <v>Above Budget</v>
      </c>
      <c r="T2094">
        <f>Table1[[#This Row],[Actual_Sales]]-Table1[[#This Row],[COGS]]</f>
        <v>82</v>
      </c>
      <c r="U2094">
        <v>80</v>
      </c>
      <c r="V2094">
        <f>Table1[[#This Row],[Gross_Margin]]-Table1[[#This Row],[Budget_Margin]]</f>
        <v>2</v>
      </c>
      <c r="W2094" s="5">
        <f>IF(
Table1[[#This Row],[Budget_Margin]]=0,
"",
IF(
Table1[[#This Row],[Budget_Margin]]&gt;0,
(Table1[[#This Row],[Gross_Margin]]-Table1[[#This Row],[Budget_Margin]]) / Table1[[#This Row],[Budget_Margin]],
(Table1[[#This Row],[Gross_Margin]]-Table1[[#This Row],[Budget_Margin]]) / ABS(Table1[[#This Row],[Budget_Margin]])
)
)</f>
        <v>2.5000000000000001E-2</v>
      </c>
      <c r="X2094" s="5" t="str">
        <f>IF(Table1[[#This Row],[Margin_Var]]&gt;=0, "Above Budget", "Below Budget")</f>
        <v>Above Budget</v>
      </c>
      <c r="Y2094" s="5">
        <f>IFERROR(Table1[[#This Row],[Gross_Margin]]/Table1[[#This Row],[Actual_Sales]],0)</f>
        <v>0.59420289855072461</v>
      </c>
      <c r="Z2094" s="5">
        <f>Table1[[#This Row],[Actual_Profit]]/Table1[[#This Row],[Actual_Sales]]</f>
        <v>0.30434782608695654</v>
      </c>
      <c r="AA2094">
        <v>40</v>
      </c>
      <c r="AB2094" s="5">
        <f>IFERROR(Table1[[#This Row],[Expenses]]/Table1[[#This Row],[Actual_Sales]],0)</f>
        <v>0.28985507246376813</v>
      </c>
      <c r="AC2094">
        <v>17</v>
      </c>
      <c r="AD2094">
        <v>302</v>
      </c>
      <c r="AE2094" s="5">
        <f>IFERROR(Table1[[#This Row],[Inventory]]/Table1[[#This Row],[Actual_Sales]],0)</f>
        <v>2.1884057971014492</v>
      </c>
    </row>
    <row r="2095" spans="1:31" x14ac:dyDescent="0.25">
      <c r="A2095">
        <v>2761</v>
      </c>
      <c r="B2095">
        <v>608</v>
      </c>
      <c r="C2095">
        <v>5</v>
      </c>
      <c r="D2095" s="2">
        <v>40634</v>
      </c>
      <c r="E2095">
        <v>161</v>
      </c>
      <c r="F2095">
        <v>170</v>
      </c>
      <c r="G2095">
        <f>Table1[[#This Row],[Actual_Sales]]-Table1[[#This Row],[Budget_Sales]]</f>
        <v>-9</v>
      </c>
      <c r="H2095" s="5">
        <f>IF(
Table1[[#This Row],[Budget_Sales]]=0,
"",
IF(
Table1[[#This Row],[Budget_Sales]]&gt;0,
(Table1[[#This Row],[Actual_Sales]]-Table1[[#This Row],[Budget_Sales]])/Table1[[#This Row],[Budget_Sales]],
(Table1[[#This Row],[Actual_Sales]]-Table1[[#This Row],[Budget_Sales]])/ABS(Table1[[#This Row],[Budget_Sales]])
)
)</f>
        <v>-5.2941176470588235E-2</v>
      </c>
      <c r="I2095" s="5" t="str">
        <f>IF(Table1[[#This Row],[Sales_Var]]&gt;=0,"Above Budget","Below Budget")</f>
        <v>Below Budget</v>
      </c>
      <c r="J2095">
        <f>Table1[[#This Row],[Actual_Sales]]-(Table1[[#This Row],[COGS]]+Table1[[#This Row],[Expenses]])</f>
        <v>49</v>
      </c>
      <c r="K2095">
        <v>50</v>
      </c>
      <c r="L2095">
        <f>Table1[[#This Row],[Actual_Profit]]-Table1[[#This Row],[Budget_Profit]]</f>
        <v>-1</v>
      </c>
      <c r="M2095" s="5">
        <f>IF(
Table1[[#This Row],[Budget_Profit]]=0,
"",
IF(
Table1[[#This Row],[Budget_Profit]]&gt;0,
(Table1[[#This Row],[Actual_Profit]]-Table1[[#This Row],[Budget_Profit]])/Table1[[#This Row],[Budget_Profit]],
(Table1[[#This Row],[Actual_Profit]]-Table1[[#This Row],[Budget_Profit]])/ABS(Table1[[#This Row],[Budget_Profit]])
)
)</f>
        <v>-0.02</v>
      </c>
      <c r="N2095" s="5" t="str">
        <f>IF(Table1[[#This Row],[Profit_Var]]&gt;=0, "Above Budget", "Below Budget")</f>
        <v>Below Budget</v>
      </c>
      <c r="O2095">
        <v>69</v>
      </c>
      <c r="P2095">
        <v>80</v>
      </c>
      <c r="Q2095">
        <f>Table1[[#This Row],[COGS]]-Table1[[#This Row],[Budget_COGS]]</f>
        <v>-11</v>
      </c>
      <c r="R2095" s="5">
        <f>IF(
Table1[[#This Row],[Budget_COGS]]=0,
"",
IF(
Table1[[#This Row],[Budget_COGS]]&gt;0,
(Table1[[#This Row],[Budget_COGS]]-Table1[[#This Row],[COGS]]) / Table1[[#This Row],[Budget_COGS]],
(Table1[[#This Row],[Budget_COGS]]-Table1[[#This Row],[COGS]]) / ABS(Table1[[#This Row],[Budget_COGS]])
)
)</f>
        <v>0.13750000000000001</v>
      </c>
      <c r="S2095" s="5" t="str">
        <f>IF(Table1[[#This Row],[COGS _Var]]&gt;=0, "Above Budget", "Below Budget")</f>
        <v>Below Budget</v>
      </c>
      <c r="T2095">
        <f>Table1[[#This Row],[Actual_Sales]]-Table1[[#This Row],[COGS]]</f>
        <v>92</v>
      </c>
      <c r="U2095">
        <v>90</v>
      </c>
      <c r="V2095">
        <f>Table1[[#This Row],[Gross_Margin]]-Table1[[#This Row],[Budget_Margin]]</f>
        <v>2</v>
      </c>
      <c r="W2095" s="5">
        <f>IF(
Table1[[#This Row],[Budget_Margin]]=0,
"",
IF(
Table1[[#This Row],[Budget_Margin]]&gt;0,
(Table1[[#This Row],[Gross_Margin]]-Table1[[#This Row],[Budget_Margin]]) / Table1[[#This Row],[Budget_Margin]],
(Table1[[#This Row],[Gross_Margin]]-Table1[[#This Row],[Budget_Margin]]) / ABS(Table1[[#This Row],[Budget_Margin]])
)
)</f>
        <v>2.2222222222222223E-2</v>
      </c>
      <c r="X2095" s="5" t="str">
        <f>IF(Table1[[#This Row],[Margin_Var]]&gt;=0, "Above Budget", "Below Budget")</f>
        <v>Above Budget</v>
      </c>
      <c r="Y2095" s="5">
        <f>IFERROR(Table1[[#This Row],[Gross_Margin]]/Table1[[#This Row],[Actual_Sales]],0)</f>
        <v>0.5714285714285714</v>
      </c>
      <c r="Z2095" s="5">
        <f>Table1[[#This Row],[Actual_Profit]]/Table1[[#This Row],[Actual_Sales]]</f>
        <v>0.30434782608695654</v>
      </c>
      <c r="AA2095">
        <v>43</v>
      </c>
      <c r="AB2095" s="5">
        <f>IFERROR(Table1[[#This Row],[Expenses]]/Table1[[#This Row],[Actual_Sales]],0)</f>
        <v>0.26708074534161491</v>
      </c>
      <c r="AC2095">
        <v>21</v>
      </c>
      <c r="AD2095">
        <v>965</v>
      </c>
      <c r="AE2095" s="5">
        <f>IFERROR(Table1[[#This Row],[Inventory]]/Table1[[#This Row],[Actual_Sales]],0)</f>
        <v>5.9937888198757765</v>
      </c>
    </row>
    <row r="2096" spans="1:31" x14ac:dyDescent="0.25">
      <c r="A2096">
        <v>2661</v>
      </c>
      <c r="B2096">
        <v>206</v>
      </c>
      <c r="C2096">
        <v>6</v>
      </c>
      <c r="D2096" s="2">
        <v>40634</v>
      </c>
      <c r="E2096">
        <v>161</v>
      </c>
      <c r="F2096">
        <v>140</v>
      </c>
      <c r="G2096">
        <f>Table1[[#This Row],[Actual_Sales]]-Table1[[#This Row],[Budget_Sales]]</f>
        <v>21</v>
      </c>
      <c r="H2096" s="5">
        <f>IF(
Table1[[#This Row],[Budget_Sales]]=0,
"",
IF(
Table1[[#This Row],[Budget_Sales]]&gt;0,
(Table1[[#This Row],[Actual_Sales]]-Table1[[#This Row],[Budget_Sales]])/Table1[[#This Row],[Budget_Sales]],
(Table1[[#This Row],[Actual_Sales]]-Table1[[#This Row],[Budget_Sales]])/ABS(Table1[[#This Row],[Budget_Sales]])
)
)</f>
        <v>0.15</v>
      </c>
      <c r="I2096" s="5" t="str">
        <f>IF(Table1[[#This Row],[Sales_Var]]&gt;=0,"Above Budget","Below Budget")</f>
        <v>Above Budget</v>
      </c>
      <c r="J2096">
        <f>Table1[[#This Row],[Actual_Sales]]-(Table1[[#This Row],[COGS]]+Table1[[#This Row],[Expenses]])</f>
        <v>49</v>
      </c>
      <c r="K2096">
        <v>60</v>
      </c>
      <c r="L2096">
        <f>Table1[[#This Row],[Actual_Profit]]-Table1[[#This Row],[Budget_Profit]]</f>
        <v>-11</v>
      </c>
      <c r="M2096" s="5">
        <f>IF(
Table1[[#This Row],[Budget_Profit]]=0,
"",
IF(
Table1[[#This Row],[Budget_Profit]]&gt;0,
(Table1[[#This Row],[Actual_Profit]]-Table1[[#This Row],[Budget_Profit]])/Table1[[#This Row],[Budget_Profit]],
(Table1[[#This Row],[Actual_Profit]]-Table1[[#This Row],[Budget_Profit]])/ABS(Table1[[#This Row],[Budget_Profit]])
)
)</f>
        <v>-0.18333333333333332</v>
      </c>
      <c r="N2096" s="5" t="str">
        <f>IF(Table1[[#This Row],[Profit_Var]]&gt;=0, "Above Budget", "Below Budget")</f>
        <v>Below Budget</v>
      </c>
      <c r="O2096">
        <v>69</v>
      </c>
      <c r="P2096">
        <v>60</v>
      </c>
      <c r="Q2096">
        <f>Table1[[#This Row],[COGS]]-Table1[[#This Row],[Budget_COGS]]</f>
        <v>9</v>
      </c>
      <c r="R2096" s="5">
        <f>IF(
Table1[[#This Row],[Budget_COGS]]=0,
"",
IF(
Table1[[#This Row],[Budget_COGS]]&gt;0,
(Table1[[#This Row],[Budget_COGS]]-Table1[[#This Row],[COGS]]) / Table1[[#This Row],[Budget_COGS]],
(Table1[[#This Row],[Budget_COGS]]-Table1[[#This Row],[COGS]]) / ABS(Table1[[#This Row],[Budget_COGS]])
)
)</f>
        <v>-0.15</v>
      </c>
      <c r="S2096" s="5" t="str">
        <f>IF(Table1[[#This Row],[COGS _Var]]&gt;=0, "Above Budget", "Below Budget")</f>
        <v>Above Budget</v>
      </c>
      <c r="T2096">
        <f>Table1[[#This Row],[Actual_Sales]]-Table1[[#This Row],[COGS]]</f>
        <v>92</v>
      </c>
      <c r="U2096">
        <v>80</v>
      </c>
      <c r="V2096">
        <f>Table1[[#This Row],[Gross_Margin]]-Table1[[#This Row],[Budget_Margin]]</f>
        <v>12</v>
      </c>
      <c r="W2096" s="5">
        <f>IF(
Table1[[#This Row],[Budget_Margin]]=0,
"",
IF(
Table1[[#This Row],[Budget_Margin]]&gt;0,
(Table1[[#This Row],[Gross_Margin]]-Table1[[#This Row],[Budget_Margin]]) / Table1[[#This Row],[Budget_Margin]],
(Table1[[#This Row],[Gross_Margin]]-Table1[[#This Row],[Budget_Margin]]) / ABS(Table1[[#This Row],[Budget_Margin]])
)
)</f>
        <v>0.15</v>
      </c>
      <c r="X2096" s="5" t="str">
        <f>IF(Table1[[#This Row],[Margin_Var]]&gt;=0, "Above Budget", "Below Budget")</f>
        <v>Above Budget</v>
      </c>
      <c r="Y2096" s="5">
        <f>IFERROR(Table1[[#This Row],[Gross_Margin]]/Table1[[#This Row],[Actual_Sales]],0)</f>
        <v>0.5714285714285714</v>
      </c>
      <c r="Z2096" s="5">
        <f>Table1[[#This Row],[Actual_Profit]]/Table1[[#This Row],[Actual_Sales]]</f>
        <v>0.30434782608695654</v>
      </c>
      <c r="AA2096">
        <v>43</v>
      </c>
      <c r="AB2096" s="5">
        <f>IFERROR(Table1[[#This Row],[Expenses]]/Table1[[#This Row],[Actual_Sales]],0)</f>
        <v>0.26708074534161491</v>
      </c>
      <c r="AC2096">
        <v>21</v>
      </c>
      <c r="AD2096">
        <v>965</v>
      </c>
      <c r="AE2096" s="5">
        <f>IFERROR(Table1[[#This Row],[Inventory]]/Table1[[#This Row],[Actual_Sales]],0)</f>
        <v>5.9937888198757765</v>
      </c>
    </row>
    <row r="2097" spans="1:31" x14ac:dyDescent="0.25">
      <c r="A2097">
        <v>2807</v>
      </c>
      <c r="B2097">
        <v>850</v>
      </c>
      <c r="C2097">
        <v>10</v>
      </c>
      <c r="D2097" s="2">
        <v>40634</v>
      </c>
      <c r="E2097">
        <v>161</v>
      </c>
      <c r="F2097">
        <v>110</v>
      </c>
      <c r="G2097">
        <f>Table1[[#This Row],[Actual_Sales]]-Table1[[#This Row],[Budget_Sales]]</f>
        <v>51</v>
      </c>
      <c r="H2097" s="5">
        <f>IF(
Table1[[#This Row],[Budget_Sales]]=0,
"",
IF(
Table1[[#This Row],[Budget_Sales]]&gt;0,
(Table1[[#This Row],[Actual_Sales]]-Table1[[#This Row],[Budget_Sales]])/Table1[[#This Row],[Budget_Sales]],
(Table1[[#This Row],[Actual_Sales]]-Table1[[#This Row],[Budget_Sales]])/ABS(Table1[[#This Row],[Budget_Sales]])
)
)</f>
        <v>0.46363636363636362</v>
      </c>
      <c r="I2097" s="5" t="str">
        <f>IF(Table1[[#This Row],[Sales_Var]]&gt;=0,"Above Budget","Below Budget")</f>
        <v>Above Budget</v>
      </c>
      <c r="J2097">
        <f>Table1[[#This Row],[Actual_Sales]]-(Table1[[#This Row],[COGS]]+Table1[[#This Row],[Expenses]])</f>
        <v>49</v>
      </c>
      <c r="K2097">
        <v>40</v>
      </c>
      <c r="L2097">
        <f>Table1[[#This Row],[Actual_Profit]]-Table1[[#This Row],[Budget_Profit]]</f>
        <v>9</v>
      </c>
      <c r="M2097" s="5">
        <f>IF(
Table1[[#This Row],[Budget_Profit]]=0,
"",
IF(
Table1[[#This Row],[Budget_Profit]]&gt;0,
(Table1[[#This Row],[Actual_Profit]]-Table1[[#This Row],[Budget_Profit]])/Table1[[#This Row],[Budget_Profit]],
(Table1[[#This Row],[Actual_Profit]]-Table1[[#This Row],[Budget_Profit]])/ABS(Table1[[#This Row],[Budget_Profit]])
)
)</f>
        <v>0.22500000000000001</v>
      </c>
      <c r="N2097" s="5" t="str">
        <f>IF(Table1[[#This Row],[Profit_Var]]&gt;=0, "Above Budget", "Below Budget")</f>
        <v>Above Budget</v>
      </c>
      <c r="O2097">
        <v>69</v>
      </c>
      <c r="P2097">
        <v>50</v>
      </c>
      <c r="Q2097">
        <f>Table1[[#This Row],[COGS]]-Table1[[#This Row],[Budget_COGS]]</f>
        <v>19</v>
      </c>
      <c r="R2097" s="5">
        <f>IF(
Table1[[#This Row],[Budget_COGS]]=0,
"",
IF(
Table1[[#This Row],[Budget_COGS]]&gt;0,
(Table1[[#This Row],[Budget_COGS]]-Table1[[#This Row],[COGS]]) / Table1[[#This Row],[Budget_COGS]],
(Table1[[#This Row],[Budget_COGS]]-Table1[[#This Row],[COGS]]) / ABS(Table1[[#This Row],[Budget_COGS]])
)
)</f>
        <v>-0.38</v>
      </c>
      <c r="S2097" s="5" t="str">
        <f>IF(Table1[[#This Row],[COGS _Var]]&gt;=0, "Above Budget", "Below Budget")</f>
        <v>Above Budget</v>
      </c>
      <c r="T2097">
        <f>Table1[[#This Row],[Actual_Sales]]-Table1[[#This Row],[COGS]]</f>
        <v>92</v>
      </c>
      <c r="U2097">
        <v>60</v>
      </c>
      <c r="V2097">
        <f>Table1[[#This Row],[Gross_Margin]]-Table1[[#This Row],[Budget_Margin]]</f>
        <v>32</v>
      </c>
      <c r="W2097" s="5">
        <f>IF(
Table1[[#This Row],[Budget_Margin]]=0,
"",
IF(
Table1[[#This Row],[Budget_Margin]]&gt;0,
(Table1[[#This Row],[Gross_Margin]]-Table1[[#This Row],[Budget_Margin]]) / Table1[[#This Row],[Budget_Margin]],
(Table1[[#This Row],[Gross_Margin]]-Table1[[#This Row],[Budget_Margin]]) / ABS(Table1[[#This Row],[Budget_Margin]])
)
)</f>
        <v>0.53333333333333333</v>
      </c>
      <c r="X2097" s="5" t="str">
        <f>IF(Table1[[#This Row],[Margin_Var]]&gt;=0, "Above Budget", "Below Budget")</f>
        <v>Above Budget</v>
      </c>
      <c r="Y2097" s="5">
        <f>IFERROR(Table1[[#This Row],[Gross_Margin]]/Table1[[#This Row],[Actual_Sales]],0)</f>
        <v>0.5714285714285714</v>
      </c>
      <c r="Z2097" s="5">
        <f>Table1[[#This Row],[Actual_Profit]]/Table1[[#This Row],[Actual_Sales]]</f>
        <v>0.30434782608695654</v>
      </c>
      <c r="AA2097">
        <v>43</v>
      </c>
      <c r="AB2097" s="5">
        <f>IFERROR(Table1[[#This Row],[Expenses]]/Table1[[#This Row],[Actual_Sales]],0)</f>
        <v>0.26708074534161491</v>
      </c>
      <c r="AC2097">
        <v>21</v>
      </c>
      <c r="AD2097">
        <v>965</v>
      </c>
      <c r="AE2097" s="5">
        <f>IFERROR(Table1[[#This Row],[Inventory]]/Table1[[#This Row],[Actual_Sales]],0)</f>
        <v>5.9937888198757765</v>
      </c>
    </row>
    <row r="2098" spans="1:31" x14ac:dyDescent="0.25">
      <c r="A2098">
        <v>4134</v>
      </c>
      <c r="B2098">
        <v>435</v>
      </c>
      <c r="C2098">
        <v>1</v>
      </c>
      <c r="D2098" s="2">
        <v>40878</v>
      </c>
      <c r="E2098">
        <v>148</v>
      </c>
      <c r="F2098">
        <v>160</v>
      </c>
      <c r="G2098">
        <f>Table1[[#This Row],[Actual_Sales]]-Table1[[#This Row],[Budget_Sales]]</f>
        <v>-12</v>
      </c>
      <c r="H2098" s="5">
        <f>IF(
Table1[[#This Row],[Budget_Sales]]=0,
"",
IF(
Table1[[#This Row],[Budget_Sales]]&gt;0,
(Table1[[#This Row],[Actual_Sales]]-Table1[[#This Row],[Budget_Sales]])/Table1[[#This Row],[Budget_Sales]],
(Table1[[#This Row],[Actual_Sales]]-Table1[[#This Row],[Budget_Sales]])/ABS(Table1[[#This Row],[Budget_Sales]])
)
)</f>
        <v>-7.4999999999999997E-2</v>
      </c>
      <c r="I2098" s="5" t="str">
        <f>IF(Table1[[#This Row],[Sales_Var]]&gt;=0,"Above Budget","Below Budget")</f>
        <v>Below Budget</v>
      </c>
      <c r="J2098">
        <f>Table1[[#This Row],[Actual_Sales]]-(Table1[[#This Row],[COGS]]+Table1[[#This Row],[Expenses]])</f>
        <v>45</v>
      </c>
      <c r="K2098">
        <v>50</v>
      </c>
      <c r="L2098">
        <f>Table1[[#This Row],[Actual_Profit]]-Table1[[#This Row],[Budget_Profit]]</f>
        <v>-5</v>
      </c>
      <c r="M2098" s="5">
        <f>IF(
Table1[[#This Row],[Budget_Profit]]=0,
"",
IF(
Table1[[#This Row],[Budget_Profit]]&gt;0,
(Table1[[#This Row],[Actual_Profit]]-Table1[[#This Row],[Budget_Profit]])/Table1[[#This Row],[Budget_Profit]],
(Table1[[#This Row],[Actual_Profit]]-Table1[[#This Row],[Budget_Profit]])/ABS(Table1[[#This Row],[Budget_Profit]])
)
)</f>
        <v>-0.1</v>
      </c>
      <c r="N2098" s="5" t="str">
        <f>IF(Table1[[#This Row],[Profit_Var]]&gt;=0, "Above Budget", "Below Budget")</f>
        <v>Below Budget</v>
      </c>
      <c r="O2098">
        <v>63</v>
      </c>
      <c r="P2098">
        <v>70</v>
      </c>
      <c r="Q2098">
        <f>Table1[[#This Row],[COGS]]-Table1[[#This Row],[Budget_COGS]]</f>
        <v>-7</v>
      </c>
      <c r="R2098" s="5">
        <f>IF(
Table1[[#This Row],[Budget_COGS]]=0,
"",
IF(
Table1[[#This Row],[Budget_COGS]]&gt;0,
(Table1[[#This Row],[Budget_COGS]]-Table1[[#This Row],[COGS]]) / Table1[[#This Row],[Budget_COGS]],
(Table1[[#This Row],[Budget_COGS]]-Table1[[#This Row],[COGS]]) / ABS(Table1[[#This Row],[Budget_COGS]])
)
)</f>
        <v>0.1</v>
      </c>
      <c r="S2098" s="5" t="str">
        <f>IF(Table1[[#This Row],[COGS _Var]]&gt;=0, "Above Budget", "Below Budget")</f>
        <v>Below Budget</v>
      </c>
      <c r="T2098">
        <f>Table1[[#This Row],[Actual_Sales]]-Table1[[#This Row],[COGS]]</f>
        <v>85</v>
      </c>
      <c r="U2098">
        <v>90</v>
      </c>
      <c r="V2098">
        <f>Table1[[#This Row],[Gross_Margin]]-Table1[[#This Row],[Budget_Margin]]</f>
        <v>-5</v>
      </c>
      <c r="W2098" s="5">
        <f>IF(
Table1[[#This Row],[Budget_Margin]]=0,
"",
IF(
Table1[[#This Row],[Budget_Margin]]&gt;0,
(Table1[[#This Row],[Gross_Margin]]-Table1[[#This Row],[Budget_Margin]]) / Table1[[#This Row],[Budget_Margin]],
(Table1[[#This Row],[Gross_Margin]]-Table1[[#This Row],[Budget_Margin]]) / ABS(Table1[[#This Row],[Budget_Margin]])
)
)</f>
        <v>-5.5555555555555552E-2</v>
      </c>
      <c r="X2098" s="5" t="str">
        <f>IF(Table1[[#This Row],[Margin_Var]]&gt;=0, "Above Budget", "Below Budget")</f>
        <v>Below Budget</v>
      </c>
      <c r="Y2098" s="5">
        <f>IFERROR(Table1[[#This Row],[Gross_Margin]]/Table1[[#This Row],[Actual_Sales]],0)</f>
        <v>0.57432432432432434</v>
      </c>
      <c r="Z2098" s="5">
        <f>Table1[[#This Row],[Actual_Profit]]/Table1[[#This Row],[Actual_Sales]]</f>
        <v>0.30405405405405406</v>
      </c>
      <c r="AA2098">
        <v>40</v>
      </c>
      <c r="AB2098" s="5">
        <f>IFERROR(Table1[[#This Row],[Expenses]]/Table1[[#This Row],[Actual_Sales]],0)</f>
        <v>0.27027027027027029</v>
      </c>
      <c r="AC2098">
        <v>19</v>
      </c>
      <c r="AD2098">
        <v>1075</v>
      </c>
      <c r="AE2098" s="5">
        <f>IFERROR(Table1[[#This Row],[Inventory]]/Table1[[#This Row],[Actual_Sales]],0)</f>
        <v>7.2635135135135132</v>
      </c>
    </row>
    <row r="2099" spans="1:31" x14ac:dyDescent="0.25">
      <c r="A2099">
        <v>4187</v>
      </c>
      <c r="B2099">
        <v>636</v>
      </c>
      <c r="C2099">
        <v>3</v>
      </c>
      <c r="D2099" s="2">
        <v>40878</v>
      </c>
      <c r="E2099">
        <v>148</v>
      </c>
      <c r="F2099">
        <v>130</v>
      </c>
      <c r="G2099">
        <f>Table1[[#This Row],[Actual_Sales]]-Table1[[#This Row],[Budget_Sales]]</f>
        <v>18</v>
      </c>
      <c r="H2099" s="5">
        <f>IF(
Table1[[#This Row],[Budget_Sales]]=0,
"",
IF(
Table1[[#This Row],[Budget_Sales]]&gt;0,
(Table1[[#This Row],[Actual_Sales]]-Table1[[#This Row],[Budget_Sales]])/Table1[[#This Row],[Budget_Sales]],
(Table1[[#This Row],[Actual_Sales]]-Table1[[#This Row],[Budget_Sales]])/ABS(Table1[[#This Row],[Budget_Sales]])
)
)</f>
        <v>0.13846153846153847</v>
      </c>
      <c r="I2099" s="5" t="str">
        <f>IF(Table1[[#This Row],[Sales_Var]]&gt;=0,"Above Budget","Below Budget")</f>
        <v>Above Budget</v>
      </c>
      <c r="J2099">
        <f>Table1[[#This Row],[Actual_Sales]]-(Table1[[#This Row],[COGS]]+Table1[[#This Row],[Expenses]])</f>
        <v>45</v>
      </c>
      <c r="K2099">
        <v>40</v>
      </c>
      <c r="L2099">
        <f>Table1[[#This Row],[Actual_Profit]]-Table1[[#This Row],[Budget_Profit]]</f>
        <v>5</v>
      </c>
      <c r="M2099" s="5">
        <f>IF(
Table1[[#This Row],[Budget_Profit]]=0,
"",
IF(
Table1[[#This Row],[Budget_Profit]]&gt;0,
(Table1[[#This Row],[Actual_Profit]]-Table1[[#This Row],[Budget_Profit]])/Table1[[#This Row],[Budget_Profit]],
(Table1[[#This Row],[Actual_Profit]]-Table1[[#This Row],[Budget_Profit]])/ABS(Table1[[#This Row],[Budget_Profit]])
)
)</f>
        <v>0.125</v>
      </c>
      <c r="N2099" s="5" t="str">
        <f>IF(Table1[[#This Row],[Profit_Var]]&gt;=0, "Above Budget", "Below Budget")</f>
        <v>Above Budget</v>
      </c>
      <c r="O2099">
        <v>63</v>
      </c>
      <c r="P2099">
        <v>60</v>
      </c>
      <c r="Q2099">
        <f>Table1[[#This Row],[COGS]]-Table1[[#This Row],[Budget_COGS]]</f>
        <v>3</v>
      </c>
      <c r="R2099" s="5">
        <f>IF(
Table1[[#This Row],[Budget_COGS]]=0,
"",
IF(
Table1[[#This Row],[Budget_COGS]]&gt;0,
(Table1[[#This Row],[Budget_COGS]]-Table1[[#This Row],[COGS]]) / Table1[[#This Row],[Budget_COGS]],
(Table1[[#This Row],[Budget_COGS]]-Table1[[#This Row],[COGS]]) / ABS(Table1[[#This Row],[Budget_COGS]])
)
)</f>
        <v>-0.05</v>
      </c>
      <c r="S2099" s="5" t="str">
        <f>IF(Table1[[#This Row],[COGS _Var]]&gt;=0, "Above Budget", "Below Budget")</f>
        <v>Above Budget</v>
      </c>
      <c r="T2099">
        <f>Table1[[#This Row],[Actual_Sales]]-Table1[[#This Row],[COGS]]</f>
        <v>85</v>
      </c>
      <c r="U2099">
        <v>70</v>
      </c>
      <c r="V2099">
        <f>Table1[[#This Row],[Gross_Margin]]-Table1[[#This Row],[Budget_Margin]]</f>
        <v>15</v>
      </c>
      <c r="W2099" s="5">
        <f>IF(
Table1[[#This Row],[Budget_Margin]]=0,
"",
IF(
Table1[[#This Row],[Budget_Margin]]&gt;0,
(Table1[[#This Row],[Gross_Margin]]-Table1[[#This Row],[Budget_Margin]]) / Table1[[#This Row],[Budget_Margin]],
(Table1[[#This Row],[Gross_Margin]]-Table1[[#This Row],[Budget_Margin]]) / ABS(Table1[[#This Row],[Budget_Margin]])
)
)</f>
        <v>0.21428571428571427</v>
      </c>
      <c r="X2099" s="5" t="str">
        <f>IF(Table1[[#This Row],[Margin_Var]]&gt;=0, "Above Budget", "Below Budget")</f>
        <v>Above Budget</v>
      </c>
      <c r="Y2099" s="5">
        <f>IFERROR(Table1[[#This Row],[Gross_Margin]]/Table1[[#This Row],[Actual_Sales]],0)</f>
        <v>0.57432432432432434</v>
      </c>
      <c r="Z2099" s="5">
        <f>Table1[[#This Row],[Actual_Profit]]/Table1[[#This Row],[Actual_Sales]]</f>
        <v>0.30405405405405406</v>
      </c>
      <c r="AA2099">
        <v>40</v>
      </c>
      <c r="AB2099" s="5">
        <f>IFERROR(Table1[[#This Row],[Expenses]]/Table1[[#This Row],[Actual_Sales]],0)</f>
        <v>0.27027027027027029</v>
      </c>
      <c r="AC2099">
        <v>19</v>
      </c>
      <c r="AD2099">
        <v>1075</v>
      </c>
      <c r="AE2099" s="5">
        <f>IFERROR(Table1[[#This Row],[Inventory]]/Table1[[#This Row],[Actual_Sales]],0)</f>
        <v>7.2635135135135132</v>
      </c>
    </row>
    <row r="2100" spans="1:31" x14ac:dyDescent="0.25">
      <c r="A2100">
        <v>4074</v>
      </c>
      <c r="B2100">
        <v>203</v>
      </c>
      <c r="C2100">
        <v>10</v>
      </c>
      <c r="D2100" s="2">
        <v>40878</v>
      </c>
      <c r="E2100">
        <v>148</v>
      </c>
      <c r="F2100">
        <v>100</v>
      </c>
      <c r="G2100">
        <f>Table1[[#This Row],[Actual_Sales]]-Table1[[#This Row],[Budget_Sales]]</f>
        <v>48</v>
      </c>
      <c r="H2100" s="5">
        <f>IF(
Table1[[#This Row],[Budget_Sales]]=0,
"",
IF(
Table1[[#This Row],[Budget_Sales]]&gt;0,
(Table1[[#This Row],[Actual_Sales]]-Table1[[#This Row],[Budget_Sales]])/Table1[[#This Row],[Budget_Sales]],
(Table1[[#This Row],[Actual_Sales]]-Table1[[#This Row],[Budget_Sales]])/ABS(Table1[[#This Row],[Budget_Sales]])
)
)</f>
        <v>0.48</v>
      </c>
      <c r="I2100" s="5" t="str">
        <f>IF(Table1[[#This Row],[Sales_Var]]&gt;=0,"Above Budget","Below Budget")</f>
        <v>Above Budget</v>
      </c>
      <c r="J2100">
        <f>Table1[[#This Row],[Actual_Sales]]-(Table1[[#This Row],[COGS]]+Table1[[#This Row],[Expenses]])</f>
        <v>45</v>
      </c>
      <c r="K2100">
        <v>40</v>
      </c>
      <c r="L2100">
        <f>Table1[[#This Row],[Actual_Profit]]-Table1[[#This Row],[Budget_Profit]]</f>
        <v>5</v>
      </c>
      <c r="M2100" s="5">
        <f>IF(
Table1[[#This Row],[Budget_Profit]]=0,
"",
IF(
Table1[[#This Row],[Budget_Profit]]&gt;0,
(Table1[[#This Row],[Actual_Profit]]-Table1[[#This Row],[Budget_Profit]])/Table1[[#This Row],[Budget_Profit]],
(Table1[[#This Row],[Actual_Profit]]-Table1[[#This Row],[Budget_Profit]])/ABS(Table1[[#This Row],[Budget_Profit]])
)
)</f>
        <v>0.125</v>
      </c>
      <c r="N2100" s="5" t="str">
        <f>IF(Table1[[#This Row],[Profit_Var]]&gt;=0, "Above Budget", "Below Budget")</f>
        <v>Above Budget</v>
      </c>
      <c r="O2100">
        <v>63</v>
      </c>
      <c r="P2100">
        <v>40</v>
      </c>
      <c r="Q2100">
        <f>Table1[[#This Row],[COGS]]-Table1[[#This Row],[Budget_COGS]]</f>
        <v>23</v>
      </c>
      <c r="R2100" s="5">
        <f>IF(
Table1[[#This Row],[Budget_COGS]]=0,
"",
IF(
Table1[[#This Row],[Budget_COGS]]&gt;0,
(Table1[[#This Row],[Budget_COGS]]-Table1[[#This Row],[COGS]]) / Table1[[#This Row],[Budget_COGS]],
(Table1[[#This Row],[Budget_COGS]]-Table1[[#This Row],[COGS]]) / ABS(Table1[[#This Row],[Budget_COGS]])
)
)</f>
        <v>-0.57499999999999996</v>
      </c>
      <c r="S2100" s="5" t="str">
        <f>IF(Table1[[#This Row],[COGS _Var]]&gt;=0, "Above Budget", "Below Budget")</f>
        <v>Above Budget</v>
      </c>
      <c r="T2100">
        <f>Table1[[#This Row],[Actual_Sales]]-Table1[[#This Row],[COGS]]</f>
        <v>85</v>
      </c>
      <c r="U2100">
        <v>60</v>
      </c>
      <c r="V2100">
        <f>Table1[[#This Row],[Gross_Margin]]-Table1[[#This Row],[Budget_Margin]]</f>
        <v>25</v>
      </c>
      <c r="W2100" s="5">
        <f>IF(
Table1[[#This Row],[Budget_Margin]]=0,
"",
IF(
Table1[[#This Row],[Budget_Margin]]&gt;0,
(Table1[[#This Row],[Gross_Margin]]-Table1[[#This Row],[Budget_Margin]]) / Table1[[#This Row],[Budget_Margin]],
(Table1[[#This Row],[Gross_Margin]]-Table1[[#This Row],[Budget_Margin]]) / ABS(Table1[[#This Row],[Budget_Margin]])
)
)</f>
        <v>0.41666666666666669</v>
      </c>
      <c r="X2100" s="5" t="str">
        <f>IF(Table1[[#This Row],[Margin_Var]]&gt;=0, "Above Budget", "Below Budget")</f>
        <v>Above Budget</v>
      </c>
      <c r="Y2100" s="5">
        <f>IFERROR(Table1[[#This Row],[Gross_Margin]]/Table1[[#This Row],[Actual_Sales]],0)</f>
        <v>0.57432432432432434</v>
      </c>
      <c r="Z2100" s="5">
        <f>Table1[[#This Row],[Actual_Profit]]/Table1[[#This Row],[Actual_Sales]]</f>
        <v>0.30405405405405406</v>
      </c>
      <c r="AA2100">
        <v>40</v>
      </c>
      <c r="AB2100" s="5">
        <f>IFERROR(Table1[[#This Row],[Expenses]]/Table1[[#This Row],[Actual_Sales]],0)</f>
        <v>0.27027027027027029</v>
      </c>
      <c r="AC2100">
        <v>19</v>
      </c>
      <c r="AD2100">
        <v>1075</v>
      </c>
      <c r="AE2100" s="5">
        <f>IFERROR(Table1[[#This Row],[Inventory]]/Table1[[#This Row],[Actual_Sales]],0)</f>
        <v>7.2635135135135132</v>
      </c>
    </row>
    <row r="2101" spans="1:31" x14ac:dyDescent="0.25">
      <c r="A2101">
        <v>835</v>
      </c>
      <c r="B2101">
        <v>715</v>
      </c>
      <c r="C2101">
        <v>3</v>
      </c>
      <c r="D2101" s="2">
        <v>40299</v>
      </c>
      <c r="E2101">
        <v>204</v>
      </c>
      <c r="F2101">
        <v>210</v>
      </c>
      <c r="G2101">
        <f>Table1[[#This Row],[Actual_Sales]]-Table1[[#This Row],[Budget_Sales]]</f>
        <v>-6</v>
      </c>
      <c r="H2101" s="5">
        <f>IF(
Table1[[#This Row],[Budget_Sales]]=0,
"",
IF(
Table1[[#This Row],[Budget_Sales]]&gt;0,
(Table1[[#This Row],[Actual_Sales]]-Table1[[#This Row],[Budget_Sales]])/Table1[[#This Row],[Budget_Sales]],
(Table1[[#This Row],[Actual_Sales]]-Table1[[#This Row],[Budget_Sales]])/ABS(Table1[[#This Row],[Budget_Sales]])
)
)</f>
        <v>-2.8571428571428571E-2</v>
      </c>
      <c r="I2101" s="5" t="str">
        <f>IF(Table1[[#This Row],[Sales_Var]]&gt;=0,"Above Budget","Below Budget")</f>
        <v>Below Budget</v>
      </c>
      <c r="J2101">
        <f>Table1[[#This Row],[Actual_Sales]]-(Table1[[#This Row],[COGS]]+Table1[[#This Row],[Expenses]])</f>
        <v>62</v>
      </c>
      <c r="K2101">
        <v>80</v>
      </c>
      <c r="L2101">
        <f>Table1[[#This Row],[Actual_Profit]]-Table1[[#This Row],[Budget_Profit]]</f>
        <v>-18</v>
      </c>
      <c r="M2101" s="5">
        <f>IF(
Table1[[#This Row],[Budget_Profit]]=0,
"",
IF(
Table1[[#This Row],[Budget_Profit]]&gt;0,
(Table1[[#This Row],[Actual_Profit]]-Table1[[#This Row],[Budget_Profit]])/Table1[[#This Row],[Budget_Profit]],
(Table1[[#This Row],[Actual_Profit]]-Table1[[#This Row],[Budget_Profit]])/ABS(Table1[[#This Row],[Budget_Profit]])
)
)</f>
        <v>-0.22500000000000001</v>
      </c>
      <c r="N2101" s="5" t="str">
        <f>IF(Table1[[#This Row],[Profit_Var]]&gt;=0, "Above Budget", "Below Budget")</f>
        <v>Below Budget</v>
      </c>
      <c r="O2101">
        <v>87</v>
      </c>
      <c r="P2101">
        <v>90</v>
      </c>
      <c r="Q2101">
        <f>Table1[[#This Row],[COGS]]-Table1[[#This Row],[Budget_COGS]]</f>
        <v>-3</v>
      </c>
      <c r="R2101" s="5">
        <f>IF(
Table1[[#This Row],[Budget_COGS]]=0,
"",
IF(
Table1[[#This Row],[Budget_COGS]]&gt;0,
(Table1[[#This Row],[Budget_COGS]]-Table1[[#This Row],[COGS]]) / Table1[[#This Row],[Budget_COGS]],
(Table1[[#This Row],[Budget_COGS]]-Table1[[#This Row],[COGS]]) / ABS(Table1[[#This Row],[Budget_COGS]])
)
)</f>
        <v>3.3333333333333333E-2</v>
      </c>
      <c r="S2101" s="5" t="str">
        <f>IF(Table1[[#This Row],[COGS _Var]]&gt;=0, "Above Budget", "Below Budget")</f>
        <v>Below Budget</v>
      </c>
      <c r="T2101">
        <f>Table1[[#This Row],[Actual_Sales]]-Table1[[#This Row],[COGS]]</f>
        <v>117</v>
      </c>
      <c r="U2101">
        <v>120</v>
      </c>
      <c r="V2101">
        <f>Table1[[#This Row],[Gross_Margin]]-Table1[[#This Row],[Budget_Margin]]</f>
        <v>-3</v>
      </c>
      <c r="W2101" s="5">
        <f>IF(
Table1[[#This Row],[Budget_Margin]]=0,
"",
IF(
Table1[[#This Row],[Budget_Margin]]&gt;0,
(Table1[[#This Row],[Gross_Margin]]-Table1[[#This Row],[Budget_Margin]]) / Table1[[#This Row],[Budget_Margin]],
(Table1[[#This Row],[Gross_Margin]]-Table1[[#This Row],[Budget_Margin]]) / ABS(Table1[[#This Row],[Budget_Margin]])
)
)</f>
        <v>-2.5000000000000001E-2</v>
      </c>
      <c r="X2101" s="5" t="str">
        <f>IF(Table1[[#This Row],[Margin_Var]]&gt;=0, "Above Budget", "Below Budget")</f>
        <v>Below Budget</v>
      </c>
      <c r="Y2101" s="5">
        <f>IFERROR(Table1[[#This Row],[Gross_Margin]]/Table1[[#This Row],[Actual_Sales]],0)</f>
        <v>0.57352941176470584</v>
      </c>
      <c r="Z2101" s="5">
        <f>Table1[[#This Row],[Actual_Profit]]/Table1[[#This Row],[Actual_Sales]]</f>
        <v>0.30392156862745096</v>
      </c>
      <c r="AA2101">
        <v>55</v>
      </c>
      <c r="AB2101" s="5">
        <f>IFERROR(Table1[[#This Row],[Expenses]]/Table1[[#This Row],[Actual_Sales]],0)</f>
        <v>0.26960784313725489</v>
      </c>
      <c r="AC2101">
        <v>28</v>
      </c>
      <c r="AD2101">
        <v>472</v>
      </c>
      <c r="AE2101" s="5">
        <f>IFERROR(Table1[[#This Row],[Inventory]]/Table1[[#This Row],[Actual_Sales]],0)</f>
        <v>2.3137254901960786</v>
      </c>
    </row>
    <row r="2102" spans="1:31" x14ac:dyDescent="0.25">
      <c r="A2102">
        <v>868</v>
      </c>
      <c r="B2102">
        <v>863</v>
      </c>
      <c r="C2102">
        <v>6</v>
      </c>
      <c r="D2102" s="2">
        <v>40299</v>
      </c>
      <c r="E2102">
        <v>204</v>
      </c>
      <c r="F2102">
        <v>190</v>
      </c>
      <c r="G2102">
        <f>Table1[[#This Row],[Actual_Sales]]-Table1[[#This Row],[Budget_Sales]]</f>
        <v>14</v>
      </c>
      <c r="H2102" s="5">
        <f>IF(
Table1[[#This Row],[Budget_Sales]]=0,
"",
IF(
Table1[[#This Row],[Budget_Sales]]&gt;0,
(Table1[[#This Row],[Actual_Sales]]-Table1[[#This Row],[Budget_Sales]])/Table1[[#This Row],[Budget_Sales]],
(Table1[[#This Row],[Actual_Sales]]-Table1[[#This Row],[Budget_Sales]])/ABS(Table1[[#This Row],[Budget_Sales]])
)
)</f>
        <v>7.3684210526315783E-2</v>
      </c>
      <c r="I2102" s="5" t="str">
        <f>IF(Table1[[#This Row],[Sales_Var]]&gt;=0,"Above Budget","Below Budget")</f>
        <v>Above Budget</v>
      </c>
      <c r="J2102">
        <f>Table1[[#This Row],[Actual_Sales]]-(Table1[[#This Row],[COGS]]+Table1[[#This Row],[Expenses]])</f>
        <v>62</v>
      </c>
      <c r="K2102">
        <v>70</v>
      </c>
      <c r="L2102">
        <f>Table1[[#This Row],[Actual_Profit]]-Table1[[#This Row],[Budget_Profit]]</f>
        <v>-8</v>
      </c>
      <c r="M2102" s="5">
        <f>IF(
Table1[[#This Row],[Budget_Profit]]=0,
"",
IF(
Table1[[#This Row],[Budget_Profit]]&gt;0,
(Table1[[#This Row],[Actual_Profit]]-Table1[[#This Row],[Budget_Profit]])/Table1[[#This Row],[Budget_Profit]],
(Table1[[#This Row],[Actual_Profit]]-Table1[[#This Row],[Budget_Profit]])/ABS(Table1[[#This Row],[Budget_Profit]])
)
)</f>
        <v>-0.11428571428571428</v>
      </c>
      <c r="N2102" s="5" t="str">
        <f>IF(Table1[[#This Row],[Profit_Var]]&gt;=0, "Above Budget", "Below Budget")</f>
        <v>Below Budget</v>
      </c>
      <c r="O2102">
        <v>87</v>
      </c>
      <c r="P2102">
        <v>80</v>
      </c>
      <c r="Q2102">
        <f>Table1[[#This Row],[COGS]]-Table1[[#This Row],[Budget_COGS]]</f>
        <v>7</v>
      </c>
      <c r="R2102" s="5">
        <f>IF(
Table1[[#This Row],[Budget_COGS]]=0,
"",
IF(
Table1[[#This Row],[Budget_COGS]]&gt;0,
(Table1[[#This Row],[Budget_COGS]]-Table1[[#This Row],[COGS]]) / Table1[[#This Row],[Budget_COGS]],
(Table1[[#This Row],[Budget_COGS]]-Table1[[#This Row],[COGS]]) / ABS(Table1[[#This Row],[Budget_COGS]])
)
)</f>
        <v>-8.7499999999999994E-2</v>
      </c>
      <c r="S2102" s="5" t="str">
        <f>IF(Table1[[#This Row],[COGS _Var]]&gt;=0, "Above Budget", "Below Budget")</f>
        <v>Above Budget</v>
      </c>
      <c r="T2102">
        <f>Table1[[#This Row],[Actual_Sales]]-Table1[[#This Row],[COGS]]</f>
        <v>117</v>
      </c>
      <c r="U2102">
        <v>110</v>
      </c>
      <c r="V2102">
        <f>Table1[[#This Row],[Gross_Margin]]-Table1[[#This Row],[Budget_Margin]]</f>
        <v>7</v>
      </c>
      <c r="W2102" s="5">
        <f>IF(
Table1[[#This Row],[Budget_Margin]]=0,
"",
IF(
Table1[[#This Row],[Budget_Margin]]&gt;0,
(Table1[[#This Row],[Gross_Margin]]-Table1[[#This Row],[Budget_Margin]]) / Table1[[#This Row],[Budget_Margin]],
(Table1[[#This Row],[Gross_Margin]]-Table1[[#This Row],[Budget_Margin]]) / ABS(Table1[[#This Row],[Budget_Margin]])
)
)</f>
        <v>6.363636363636363E-2</v>
      </c>
      <c r="X2102" s="5" t="str">
        <f>IF(Table1[[#This Row],[Margin_Var]]&gt;=0, "Above Budget", "Below Budget")</f>
        <v>Above Budget</v>
      </c>
      <c r="Y2102" s="5">
        <f>IFERROR(Table1[[#This Row],[Gross_Margin]]/Table1[[#This Row],[Actual_Sales]],0)</f>
        <v>0.57352941176470584</v>
      </c>
      <c r="Z2102" s="5">
        <f>Table1[[#This Row],[Actual_Profit]]/Table1[[#This Row],[Actual_Sales]]</f>
        <v>0.30392156862745096</v>
      </c>
      <c r="AA2102">
        <v>55</v>
      </c>
      <c r="AB2102" s="5">
        <f>IFERROR(Table1[[#This Row],[Expenses]]/Table1[[#This Row],[Actual_Sales]],0)</f>
        <v>0.26960784313725489</v>
      </c>
      <c r="AC2102">
        <v>28</v>
      </c>
      <c r="AD2102">
        <v>472</v>
      </c>
      <c r="AE2102" s="5">
        <f>IFERROR(Table1[[#This Row],[Inventory]]/Table1[[#This Row],[Actual_Sales]],0)</f>
        <v>2.3137254901960786</v>
      </c>
    </row>
    <row r="2103" spans="1:31" x14ac:dyDescent="0.25">
      <c r="A2103">
        <v>1906</v>
      </c>
      <c r="B2103">
        <v>775</v>
      </c>
      <c r="C2103">
        <v>6</v>
      </c>
      <c r="D2103" s="2">
        <v>40483</v>
      </c>
      <c r="E2103">
        <v>56</v>
      </c>
      <c r="F2103">
        <v>50</v>
      </c>
      <c r="G2103">
        <f>Table1[[#This Row],[Actual_Sales]]-Table1[[#This Row],[Budget_Sales]]</f>
        <v>6</v>
      </c>
      <c r="H2103" s="5">
        <f>IF(
Table1[[#This Row],[Budget_Sales]]=0,
"",
IF(
Table1[[#This Row],[Budget_Sales]]&gt;0,
(Table1[[#This Row],[Actual_Sales]]-Table1[[#This Row],[Budget_Sales]])/Table1[[#This Row],[Budget_Sales]],
(Table1[[#This Row],[Actual_Sales]]-Table1[[#This Row],[Budget_Sales]])/ABS(Table1[[#This Row],[Budget_Sales]])
)
)</f>
        <v>0.12</v>
      </c>
      <c r="I2103" s="5" t="str">
        <f>IF(Table1[[#This Row],[Sales_Var]]&gt;=0,"Above Budget","Below Budget")</f>
        <v>Above Budget</v>
      </c>
      <c r="J2103">
        <f>Table1[[#This Row],[Actual_Sales]]-(Table1[[#This Row],[COGS]]+Table1[[#This Row],[Expenses]])</f>
        <v>17</v>
      </c>
      <c r="K2103">
        <v>20</v>
      </c>
      <c r="L2103">
        <f>Table1[[#This Row],[Actual_Profit]]-Table1[[#This Row],[Budget_Profit]]</f>
        <v>-3</v>
      </c>
      <c r="M2103" s="5">
        <f>IF(
Table1[[#This Row],[Budget_Profit]]=0,
"",
IF(
Table1[[#This Row],[Budget_Profit]]&gt;0,
(Table1[[#This Row],[Actual_Profit]]-Table1[[#This Row],[Budget_Profit]])/Table1[[#This Row],[Budget_Profit]],
(Table1[[#This Row],[Actual_Profit]]-Table1[[#This Row],[Budget_Profit]])/ABS(Table1[[#This Row],[Budget_Profit]])
)
)</f>
        <v>-0.15</v>
      </c>
      <c r="N2103" s="5" t="str">
        <f>IF(Table1[[#This Row],[Profit_Var]]&gt;=0, "Above Budget", "Below Budget")</f>
        <v>Below Budget</v>
      </c>
      <c r="O2103">
        <v>22</v>
      </c>
      <c r="P2103">
        <v>20</v>
      </c>
      <c r="Q2103">
        <f>Table1[[#This Row],[COGS]]-Table1[[#This Row],[Budget_COGS]]</f>
        <v>2</v>
      </c>
      <c r="R2103" s="5">
        <f>IF(
Table1[[#This Row],[Budget_COGS]]=0,
"",
IF(
Table1[[#This Row],[Budget_COGS]]&gt;0,
(Table1[[#This Row],[Budget_COGS]]-Table1[[#This Row],[COGS]]) / Table1[[#This Row],[Budget_COGS]],
(Table1[[#This Row],[Budget_COGS]]-Table1[[#This Row],[COGS]]) / ABS(Table1[[#This Row],[Budget_COGS]])
)
)</f>
        <v>-0.1</v>
      </c>
      <c r="S2103" s="5" t="str">
        <f>IF(Table1[[#This Row],[COGS _Var]]&gt;=0, "Above Budget", "Below Budget")</f>
        <v>Above Budget</v>
      </c>
      <c r="T2103">
        <f>Table1[[#This Row],[Actual_Sales]]-Table1[[#This Row],[COGS]]</f>
        <v>34</v>
      </c>
      <c r="U2103">
        <v>30</v>
      </c>
      <c r="V2103">
        <f>Table1[[#This Row],[Gross_Margin]]-Table1[[#This Row],[Budget_Margin]]</f>
        <v>4</v>
      </c>
      <c r="W2103" s="5">
        <f>IF(
Table1[[#This Row],[Budget_Margin]]=0,
"",
IF(
Table1[[#This Row],[Budget_Margin]]&gt;0,
(Table1[[#This Row],[Gross_Margin]]-Table1[[#This Row],[Budget_Margin]]) / Table1[[#This Row],[Budget_Margin]],
(Table1[[#This Row],[Gross_Margin]]-Table1[[#This Row],[Budget_Margin]]) / ABS(Table1[[#This Row],[Budget_Margin]])
)
)</f>
        <v>0.13333333333333333</v>
      </c>
      <c r="X2103" s="5" t="str">
        <f>IF(Table1[[#This Row],[Margin_Var]]&gt;=0, "Above Budget", "Below Budget")</f>
        <v>Above Budget</v>
      </c>
      <c r="Y2103" s="5">
        <f>IFERROR(Table1[[#This Row],[Gross_Margin]]/Table1[[#This Row],[Actual_Sales]],0)</f>
        <v>0.6071428571428571</v>
      </c>
      <c r="Z2103" s="5">
        <f>Table1[[#This Row],[Actual_Profit]]/Table1[[#This Row],[Actual_Sales]]</f>
        <v>0.30357142857142855</v>
      </c>
      <c r="AA2103">
        <v>17</v>
      </c>
      <c r="AB2103" s="5">
        <f>IFERROR(Table1[[#This Row],[Expenses]]/Table1[[#This Row],[Actual_Sales]],0)</f>
        <v>0.30357142857142855</v>
      </c>
      <c r="AC2103">
        <v>6</v>
      </c>
      <c r="AD2103">
        <v>802</v>
      </c>
      <c r="AE2103" s="5">
        <f>IFERROR(Table1[[#This Row],[Inventory]]/Table1[[#This Row],[Actual_Sales]],0)</f>
        <v>14.321428571428571</v>
      </c>
    </row>
    <row r="2104" spans="1:31" x14ac:dyDescent="0.25">
      <c r="A2104">
        <v>332</v>
      </c>
      <c r="B2104">
        <v>918</v>
      </c>
      <c r="C2104">
        <v>5</v>
      </c>
      <c r="D2104" s="2">
        <v>40210</v>
      </c>
      <c r="E2104">
        <v>56</v>
      </c>
      <c r="F2104">
        <v>40</v>
      </c>
      <c r="G2104">
        <f>Table1[[#This Row],[Actual_Sales]]-Table1[[#This Row],[Budget_Sales]]</f>
        <v>16</v>
      </c>
      <c r="H2104" s="5">
        <f>IF(
Table1[[#This Row],[Budget_Sales]]=0,
"",
IF(
Table1[[#This Row],[Budget_Sales]]&gt;0,
(Table1[[#This Row],[Actual_Sales]]-Table1[[#This Row],[Budget_Sales]])/Table1[[#This Row],[Budget_Sales]],
(Table1[[#This Row],[Actual_Sales]]-Table1[[#This Row],[Budget_Sales]])/ABS(Table1[[#This Row],[Budget_Sales]])
)
)</f>
        <v>0.4</v>
      </c>
      <c r="I2104" s="5" t="str">
        <f>IF(Table1[[#This Row],[Sales_Var]]&gt;=0,"Above Budget","Below Budget")</f>
        <v>Above Budget</v>
      </c>
      <c r="J2104">
        <f>Table1[[#This Row],[Actual_Sales]]-(Table1[[#This Row],[COGS]]+Table1[[#This Row],[Expenses]])</f>
        <v>17</v>
      </c>
      <c r="K2104">
        <v>30</v>
      </c>
      <c r="L2104">
        <f>Table1[[#This Row],[Actual_Profit]]-Table1[[#This Row],[Budget_Profit]]</f>
        <v>-13</v>
      </c>
      <c r="M2104" s="5">
        <f>IF(
Table1[[#This Row],[Budget_Profit]]=0,
"",
IF(
Table1[[#This Row],[Budget_Profit]]&gt;0,
(Table1[[#This Row],[Actual_Profit]]-Table1[[#This Row],[Budget_Profit]])/Table1[[#This Row],[Budget_Profit]],
(Table1[[#This Row],[Actual_Profit]]-Table1[[#This Row],[Budget_Profit]])/ABS(Table1[[#This Row],[Budget_Profit]])
)
)</f>
        <v>-0.43333333333333335</v>
      </c>
      <c r="N2104" s="5" t="str">
        <f>IF(Table1[[#This Row],[Profit_Var]]&gt;=0, "Above Budget", "Below Budget")</f>
        <v>Below Budget</v>
      </c>
      <c r="O2104">
        <v>22</v>
      </c>
      <c r="P2104">
        <v>10</v>
      </c>
      <c r="Q2104">
        <f>Table1[[#This Row],[COGS]]-Table1[[#This Row],[Budget_COGS]]</f>
        <v>12</v>
      </c>
      <c r="R2104" s="5">
        <f>IF(
Table1[[#This Row],[Budget_COGS]]=0,
"",
IF(
Table1[[#This Row],[Budget_COGS]]&gt;0,
(Table1[[#This Row],[Budget_COGS]]-Table1[[#This Row],[COGS]]) / Table1[[#This Row],[Budget_COGS]],
(Table1[[#This Row],[Budget_COGS]]-Table1[[#This Row],[COGS]]) / ABS(Table1[[#This Row],[Budget_COGS]])
)
)</f>
        <v>-1.2</v>
      </c>
      <c r="S2104" s="5" t="str">
        <f>IF(Table1[[#This Row],[COGS _Var]]&gt;=0, "Above Budget", "Below Budget")</f>
        <v>Above Budget</v>
      </c>
      <c r="T2104">
        <f>Table1[[#This Row],[Actual_Sales]]-Table1[[#This Row],[COGS]]</f>
        <v>34</v>
      </c>
      <c r="U2104">
        <v>30</v>
      </c>
      <c r="V2104">
        <f>Table1[[#This Row],[Gross_Margin]]-Table1[[#This Row],[Budget_Margin]]</f>
        <v>4</v>
      </c>
      <c r="W2104" s="5">
        <f>IF(
Table1[[#This Row],[Budget_Margin]]=0,
"",
IF(
Table1[[#This Row],[Budget_Margin]]&gt;0,
(Table1[[#This Row],[Gross_Margin]]-Table1[[#This Row],[Budget_Margin]]) / Table1[[#This Row],[Budget_Margin]],
(Table1[[#This Row],[Gross_Margin]]-Table1[[#This Row],[Budget_Margin]]) / ABS(Table1[[#This Row],[Budget_Margin]])
)
)</f>
        <v>0.13333333333333333</v>
      </c>
      <c r="X2104" s="5" t="str">
        <f>IF(Table1[[#This Row],[Margin_Var]]&gt;=0, "Above Budget", "Below Budget")</f>
        <v>Above Budget</v>
      </c>
      <c r="Y2104" s="5">
        <f>IFERROR(Table1[[#This Row],[Gross_Margin]]/Table1[[#This Row],[Actual_Sales]],0)</f>
        <v>0.6071428571428571</v>
      </c>
      <c r="Z2104" s="5">
        <f>Table1[[#This Row],[Actual_Profit]]/Table1[[#This Row],[Actual_Sales]]</f>
        <v>0.30357142857142855</v>
      </c>
      <c r="AA2104">
        <v>17</v>
      </c>
      <c r="AB2104" s="5">
        <f>IFERROR(Table1[[#This Row],[Expenses]]/Table1[[#This Row],[Actual_Sales]],0)</f>
        <v>0.30357142857142855</v>
      </c>
      <c r="AC2104">
        <v>6</v>
      </c>
      <c r="AD2104">
        <v>452</v>
      </c>
      <c r="AE2104" s="5">
        <f>IFERROR(Table1[[#This Row],[Inventory]]/Table1[[#This Row],[Actual_Sales]],0)</f>
        <v>8.0714285714285712</v>
      </c>
    </row>
    <row r="2105" spans="1:31" x14ac:dyDescent="0.25">
      <c r="A2105">
        <v>202</v>
      </c>
      <c r="B2105">
        <v>330</v>
      </c>
      <c r="C2105">
        <v>8</v>
      </c>
      <c r="D2105" s="2">
        <v>40210</v>
      </c>
      <c r="E2105">
        <v>56</v>
      </c>
      <c r="F2105">
        <v>40</v>
      </c>
      <c r="G2105">
        <f>Table1[[#This Row],[Actual_Sales]]-Table1[[#This Row],[Budget_Sales]]</f>
        <v>16</v>
      </c>
      <c r="H2105" s="5">
        <f>IF(
Table1[[#This Row],[Budget_Sales]]=0,
"",
IF(
Table1[[#This Row],[Budget_Sales]]&gt;0,
(Table1[[#This Row],[Actual_Sales]]-Table1[[#This Row],[Budget_Sales]])/Table1[[#This Row],[Budget_Sales]],
(Table1[[#This Row],[Actual_Sales]]-Table1[[#This Row],[Budget_Sales]])/ABS(Table1[[#This Row],[Budget_Sales]])
)
)</f>
        <v>0.4</v>
      </c>
      <c r="I2105" s="5" t="str">
        <f>IF(Table1[[#This Row],[Sales_Var]]&gt;=0,"Above Budget","Below Budget")</f>
        <v>Above Budget</v>
      </c>
      <c r="J2105">
        <f>Table1[[#This Row],[Actual_Sales]]-(Table1[[#This Row],[COGS]]+Table1[[#This Row],[Expenses]])</f>
        <v>17</v>
      </c>
      <c r="K2105">
        <v>30</v>
      </c>
      <c r="L2105">
        <f>Table1[[#This Row],[Actual_Profit]]-Table1[[#This Row],[Budget_Profit]]</f>
        <v>-13</v>
      </c>
      <c r="M2105" s="5">
        <f>IF(
Table1[[#This Row],[Budget_Profit]]=0,
"",
IF(
Table1[[#This Row],[Budget_Profit]]&gt;0,
(Table1[[#This Row],[Actual_Profit]]-Table1[[#This Row],[Budget_Profit]])/Table1[[#This Row],[Budget_Profit]],
(Table1[[#This Row],[Actual_Profit]]-Table1[[#This Row],[Budget_Profit]])/ABS(Table1[[#This Row],[Budget_Profit]])
)
)</f>
        <v>-0.43333333333333335</v>
      </c>
      <c r="N2105" s="5" t="str">
        <f>IF(Table1[[#This Row],[Profit_Var]]&gt;=0, "Above Budget", "Below Budget")</f>
        <v>Below Budget</v>
      </c>
      <c r="O2105">
        <v>22</v>
      </c>
      <c r="P2105">
        <v>10</v>
      </c>
      <c r="Q2105">
        <f>Table1[[#This Row],[COGS]]-Table1[[#This Row],[Budget_COGS]]</f>
        <v>12</v>
      </c>
      <c r="R2105" s="5">
        <f>IF(
Table1[[#This Row],[Budget_COGS]]=0,
"",
IF(
Table1[[#This Row],[Budget_COGS]]&gt;0,
(Table1[[#This Row],[Budget_COGS]]-Table1[[#This Row],[COGS]]) / Table1[[#This Row],[Budget_COGS]],
(Table1[[#This Row],[Budget_COGS]]-Table1[[#This Row],[COGS]]) / ABS(Table1[[#This Row],[Budget_COGS]])
)
)</f>
        <v>-1.2</v>
      </c>
      <c r="S2105" s="5" t="str">
        <f>IF(Table1[[#This Row],[COGS _Var]]&gt;=0, "Above Budget", "Below Budget")</f>
        <v>Above Budget</v>
      </c>
      <c r="T2105">
        <f>Table1[[#This Row],[Actual_Sales]]-Table1[[#This Row],[COGS]]</f>
        <v>34</v>
      </c>
      <c r="U2105">
        <v>30</v>
      </c>
      <c r="V2105">
        <f>Table1[[#This Row],[Gross_Margin]]-Table1[[#This Row],[Budget_Margin]]</f>
        <v>4</v>
      </c>
      <c r="W2105" s="5">
        <f>IF(
Table1[[#This Row],[Budget_Margin]]=0,
"",
IF(
Table1[[#This Row],[Budget_Margin]]&gt;0,
(Table1[[#This Row],[Gross_Margin]]-Table1[[#This Row],[Budget_Margin]]) / Table1[[#This Row],[Budget_Margin]],
(Table1[[#This Row],[Gross_Margin]]-Table1[[#This Row],[Budget_Margin]]) / ABS(Table1[[#This Row],[Budget_Margin]])
)
)</f>
        <v>0.13333333333333333</v>
      </c>
      <c r="X2105" s="5" t="str">
        <f>IF(Table1[[#This Row],[Margin_Var]]&gt;=0, "Above Budget", "Below Budget")</f>
        <v>Above Budget</v>
      </c>
      <c r="Y2105" s="5">
        <f>IFERROR(Table1[[#This Row],[Gross_Margin]]/Table1[[#This Row],[Actual_Sales]],0)</f>
        <v>0.6071428571428571</v>
      </c>
      <c r="Z2105" s="5">
        <f>Table1[[#This Row],[Actual_Profit]]/Table1[[#This Row],[Actual_Sales]]</f>
        <v>0.30357142857142855</v>
      </c>
      <c r="AA2105">
        <v>17</v>
      </c>
      <c r="AB2105" s="5">
        <f>IFERROR(Table1[[#This Row],[Expenses]]/Table1[[#This Row],[Actual_Sales]],0)</f>
        <v>0.30357142857142855</v>
      </c>
      <c r="AC2105">
        <v>6</v>
      </c>
      <c r="AD2105">
        <v>452</v>
      </c>
      <c r="AE2105" s="5">
        <f>IFERROR(Table1[[#This Row],[Inventory]]/Table1[[#This Row],[Actual_Sales]],0)</f>
        <v>8.0714285714285712</v>
      </c>
    </row>
    <row r="2106" spans="1:31" x14ac:dyDescent="0.25">
      <c r="A2106">
        <v>257</v>
      </c>
      <c r="B2106">
        <v>541</v>
      </c>
      <c r="C2106">
        <v>11</v>
      </c>
      <c r="D2106" s="2">
        <v>40210</v>
      </c>
      <c r="E2106">
        <v>56</v>
      </c>
      <c r="F2106">
        <v>30</v>
      </c>
      <c r="G2106">
        <f>Table1[[#This Row],[Actual_Sales]]-Table1[[#This Row],[Budget_Sales]]</f>
        <v>26</v>
      </c>
      <c r="H2106" s="5">
        <f>IF(
Table1[[#This Row],[Budget_Sales]]=0,
"",
IF(
Table1[[#This Row],[Budget_Sales]]&gt;0,
(Table1[[#This Row],[Actual_Sales]]-Table1[[#This Row],[Budget_Sales]])/Table1[[#This Row],[Budget_Sales]],
(Table1[[#This Row],[Actual_Sales]]-Table1[[#This Row],[Budget_Sales]])/ABS(Table1[[#This Row],[Budget_Sales]])
)
)</f>
        <v>0.8666666666666667</v>
      </c>
      <c r="I2106" s="5" t="str">
        <f>IF(Table1[[#This Row],[Sales_Var]]&gt;=0,"Above Budget","Below Budget")</f>
        <v>Above Budget</v>
      </c>
      <c r="J2106">
        <f>Table1[[#This Row],[Actual_Sales]]-(Table1[[#This Row],[COGS]]+Table1[[#This Row],[Expenses]])</f>
        <v>17</v>
      </c>
      <c r="K2106">
        <v>20</v>
      </c>
      <c r="L2106">
        <f>Table1[[#This Row],[Actual_Profit]]-Table1[[#This Row],[Budget_Profit]]</f>
        <v>-3</v>
      </c>
      <c r="M2106" s="5">
        <f>IF(
Table1[[#This Row],[Budget_Profit]]=0,
"",
IF(
Table1[[#This Row],[Budget_Profit]]&gt;0,
(Table1[[#This Row],[Actual_Profit]]-Table1[[#This Row],[Budget_Profit]])/Table1[[#This Row],[Budget_Profit]],
(Table1[[#This Row],[Actual_Profit]]-Table1[[#This Row],[Budget_Profit]])/ABS(Table1[[#This Row],[Budget_Profit]])
)
)</f>
        <v>-0.15</v>
      </c>
      <c r="N2106" s="5" t="str">
        <f>IF(Table1[[#This Row],[Profit_Var]]&gt;=0, "Above Budget", "Below Budget")</f>
        <v>Below Budget</v>
      </c>
      <c r="O2106">
        <v>22</v>
      </c>
      <c r="P2106">
        <v>10</v>
      </c>
      <c r="Q2106">
        <f>Table1[[#This Row],[COGS]]-Table1[[#This Row],[Budget_COGS]]</f>
        <v>12</v>
      </c>
      <c r="R2106" s="5">
        <f>IF(
Table1[[#This Row],[Budget_COGS]]=0,
"",
IF(
Table1[[#This Row],[Budget_COGS]]&gt;0,
(Table1[[#This Row],[Budget_COGS]]-Table1[[#This Row],[COGS]]) / Table1[[#This Row],[Budget_COGS]],
(Table1[[#This Row],[Budget_COGS]]-Table1[[#This Row],[COGS]]) / ABS(Table1[[#This Row],[Budget_COGS]])
)
)</f>
        <v>-1.2</v>
      </c>
      <c r="S2106" s="5" t="str">
        <f>IF(Table1[[#This Row],[COGS _Var]]&gt;=0, "Above Budget", "Below Budget")</f>
        <v>Above Budget</v>
      </c>
      <c r="T2106">
        <f>Table1[[#This Row],[Actual_Sales]]-Table1[[#This Row],[COGS]]</f>
        <v>34</v>
      </c>
      <c r="U2106">
        <v>20</v>
      </c>
      <c r="V2106">
        <f>Table1[[#This Row],[Gross_Margin]]-Table1[[#This Row],[Budget_Margin]]</f>
        <v>14</v>
      </c>
      <c r="W2106" s="5">
        <f>IF(
Table1[[#This Row],[Budget_Margin]]=0,
"",
IF(
Table1[[#This Row],[Budget_Margin]]&gt;0,
(Table1[[#This Row],[Gross_Margin]]-Table1[[#This Row],[Budget_Margin]]) / Table1[[#This Row],[Budget_Margin]],
(Table1[[#This Row],[Gross_Margin]]-Table1[[#This Row],[Budget_Margin]]) / ABS(Table1[[#This Row],[Budget_Margin]])
)
)</f>
        <v>0.7</v>
      </c>
      <c r="X2106" s="5" t="str">
        <f>IF(Table1[[#This Row],[Margin_Var]]&gt;=0, "Above Budget", "Below Budget")</f>
        <v>Above Budget</v>
      </c>
      <c r="Y2106" s="5">
        <f>IFERROR(Table1[[#This Row],[Gross_Margin]]/Table1[[#This Row],[Actual_Sales]],0)</f>
        <v>0.6071428571428571</v>
      </c>
      <c r="Z2106" s="5">
        <f>Table1[[#This Row],[Actual_Profit]]/Table1[[#This Row],[Actual_Sales]]</f>
        <v>0.30357142857142855</v>
      </c>
      <c r="AA2106">
        <v>17</v>
      </c>
      <c r="AB2106" s="5">
        <f>IFERROR(Table1[[#This Row],[Expenses]]/Table1[[#This Row],[Actual_Sales]],0)</f>
        <v>0.30357142857142855</v>
      </c>
      <c r="AC2106">
        <v>6</v>
      </c>
      <c r="AD2106">
        <v>452</v>
      </c>
      <c r="AE2106" s="5">
        <f>IFERROR(Table1[[#This Row],[Inventory]]/Table1[[#This Row],[Actual_Sales]],0)</f>
        <v>8.0714285714285712</v>
      </c>
    </row>
    <row r="2107" spans="1:31" x14ac:dyDescent="0.25">
      <c r="A2107">
        <v>352</v>
      </c>
      <c r="B2107">
        <v>978</v>
      </c>
      <c r="C2107">
        <v>13</v>
      </c>
      <c r="D2107" s="2">
        <v>40210</v>
      </c>
      <c r="E2107">
        <v>56</v>
      </c>
      <c r="F2107">
        <v>60</v>
      </c>
      <c r="G2107">
        <f>Table1[[#This Row],[Actual_Sales]]-Table1[[#This Row],[Budget_Sales]]</f>
        <v>-4</v>
      </c>
      <c r="H2107" s="5">
        <f>IF(
Table1[[#This Row],[Budget_Sales]]=0,
"",
IF(
Table1[[#This Row],[Budget_Sales]]&gt;0,
(Table1[[#This Row],[Actual_Sales]]-Table1[[#This Row],[Budget_Sales]])/Table1[[#This Row],[Budget_Sales]],
(Table1[[#This Row],[Actual_Sales]]-Table1[[#This Row],[Budget_Sales]])/ABS(Table1[[#This Row],[Budget_Sales]])
)
)</f>
        <v>-6.6666666666666666E-2</v>
      </c>
      <c r="I2107" s="5" t="str">
        <f>IF(Table1[[#This Row],[Sales_Var]]&gt;=0,"Above Budget","Below Budget")</f>
        <v>Below Budget</v>
      </c>
      <c r="J2107">
        <f>Table1[[#This Row],[Actual_Sales]]-(Table1[[#This Row],[COGS]]+Table1[[#This Row],[Expenses]])</f>
        <v>17</v>
      </c>
      <c r="K2107">
        <v>30</v>
      </c>
      <c r="L2107">
        <f>Table1[[#This Row],[Actual_Profit]]-Table1[[#This Row],[Budget_Profit]]</f>
        <v>-13</v>
      </c>
      <c r="M2107" s="5">
        <f>IF(
Table1[[#This Row],[Budget_Profit]]=0,
"",
IF(
Table1[[#This Row],[Budget_Profit]]&gt;0,
(Table1[[#This Row],[Actual_Profit]]-Table1[[#This Row],[Budget_Profit]])/Table1[[#This Row],[Budget_Profit]],
(Table1[[#This Row],[Actual_Profit]]-Table1[[#This Row],[Budget_Profit]])/ABS(Table1[[#This Row],[Budget_Profit]])
)
)</f>
        <v>-0.43333333333333335</v>
      </c>
      <c r="N2107" s="5" t="str">
        <f>IF(Table1[[#This Row],[Profit_Var]]&gt;=0, "Above Budget", "Below Budget")</f>
        <v>Below Budget</v>
      </c>
      <c r="O2107">
        <v>22</v>
      </c>
      <c r="P2107">
        <v>20</v>
      </c>
      <c r="Q2107">
        <f>Table1[[#This Row],[COGS]]-Table1[[#This Row],[Budget_COGS]]</f>
        <v>2</v>
      </c>
      <c r="R2107" s="5">
        <f>IF(
Table1[[#This Row],[Budget_COGS]]=0,
"",
IF(
Table1[[#This Row],[Budget_COGS]]&gt;0,
(Table1[[#This Row],[Budget_COGS]]-Table1[[#This Row],[COGS]]) / Table1[[#This Row],[Budget_COGS]],
(Table1[[#This Row],[Budget_COGS]]-Table1[[#This Row],[COGS]]) / ABS(Table1[[#This Row],[Budget_COGS]])
)
)</f>
        <v>-0.1</v>
      </c>
      <c r="S2107" s="5" t="str">
        <f>IF(Table1[[#This Row],[COGS _Var]]&gt;=0, "Above Budget", "Below Budget")</f>
        <v>Above Budget</v>
      </c>
      <c r="T2107">
        <f>Table1[[#This Row],[Actual_Sales]]-Table1[[#This Row],[COGS]]</f>
        <v>34</v>
      </c>
      <c r="U2107">
        <v>40</v>
      </c>
      <c r="V2107">
        <f>Table1[[#This Row],[Gross_Margin]]-Table1[[#This Row],[Budget_Margin]]</f>
        <v>-6</v>
      </c>
      <c r="W2107" s="5">
        <f>IF(
Table1[[#This Row],[Budget_Margin]]=0,
"",
IF(
Table1[[#This Row],[Budget_Margin]]&gt;0,
(Table1[[#This Row],[Gross_Margin]]-Table1[[#This Row],[Budget_Margin]]) / Table1[[#This Row],[Budget_Margin]],
(Table1[[#This Row],[Gross_Margin]]-Table1[[#This Row],[Budget_Margin]]) / ABS(Table1[[#This Row],[Budget_Margin]])
)
)</f>
        <v>-0.15</v>
      </c>
      <c r="X2107" s="5" t="str">
        <f>IF(Table1[[#This Row],[Margin_Var]]&gt;=0, "Above Budget", "Below Budget")</f>
        <v>Below Budget</v>
      </c>
      <c r="Y2107" s="5">
        <f>IFERROR(Table1[[#This Row],[Gross_Margin]]/Table1[[#This Row],[Actual_Sales]],0)</f>
        <v>0.6071428571428571</v>
      </c>
      <c r="Z2107" s="5">
        <f>Table1[[#This Row],[Actual_Profit]]/Table1[[#This Row],[Actual_Sales]]</f>
        <v>0.30357142857142855</v>
      </c>
      <c r="AA2107">
        <v>17</v>
      </c>
      <c r="AB2107" s="5">
        <f>IFERROR(Table1[[#This Row],[Expenses]]/Table1[[#This Row],[Actual_Sales]],0)</f>
        <v>0.30357142857142855</v>
      </c>
      <c r="AC2107">
        <v>6</v>
      </c>
      <c r="AD2107">
        <v>452</v>
      </c>
      <c r="AE2107" s="5">
        <f>IFERROR(Table1[[#This Row],[Inventory]]/Table1[[#This Row],[Actual_Sales]],0)</f>
        <v>8.0714285714285712</v>
      </c>
    </row>
    <row r="2108" spans="1:31" x14ac:dyDescent="0.25">
      <c r="A2108">
        <v>2988</v>
      </c>
      <c r="B2108">
        <v>860</v>
      </c>
      <c r="C2108">
        <v>13</v>
      </c>
      <c r="D2108" s="2">
        <v>40664</v>
      </c>
      <c r="E2108">
        <v>56</v>
      </c>
      <c r="F2108">
        <v>60</v>
      </c>
      <c r="G2108">
        <f>Table1[[#This Row],[Actual_Sales]]-Table1[[#This Row],[Budget_Sales]]</f>
        <v>-4</v>
      </c>
      <c r="H2108" s="5">
        <f>IF(
Table1[[#This Row],[Budget_Sales]]=0,
"",
IF(
Table1[[#This Row],[Budget_Sales]]&gt;0,
(Table1[[#This Row],[Actual_Sales]]-Table1[[#This Row],[Budget_Sales]])/Table1[[#This Row],[Budget_Sales]],
(Table1[[#This Row],[Actual_Sales]]-Table1[[#This Row],[Budget_Sales]])/ABS(Table1[[#This Row],[Budget_Sales]])
)
)</f>
        <v>-6.6666666666666666E-2</v>
      </c>
      <c r="I2108" s="5" t="str">
        <f>IF(Table1[[#This Row],[Sales_Var]]&gt;=0,"Above Budget","Below Budget")</f>
        <v>Below Budget</v>
      </c>
      <c r="J2108">
        <f>Table1[[#This Row],[Actual_Sales]]-(Table1[[#This Row],[COGS]]+Table1[[#This Row],[Expenses]])</f>
        <v>17</v>
      </c>
      <c r="K2108">
        <v>30</v>
      </c>
      <c r="L2108">
        <f>Table1[[#This Row],[Actual_Profit]]-Table1[[#This Row],[Budget_Profit]]</f>
        <v>-13</v>
      </c>
      <c r="M2108" s="5">
        <f>IF(
Table1[[#This Row],[Budget_Profit]]=0,
"",
IF(
Table1[[#This Row],[Budget_Profit]]&gt;0,
(Table1[[#This Row],[Actual_Profit]]-Table1[[#This Row],[Budget_Profit]])/Table1[[#This Row],[Budget_Profit]],
(Table1[[#This Row],[Actual_Profit]]-Table1[[#This Row],[Budget_Profit]])/ABS(Table1[[#This Row],[Budget_Profit]])
)
)</f>
        <v>-0.43333333333333335</v>
      </c>
      <c r="N2108" s="5" t="str">
        <f>IF(Table1[[#This Row],[Profit_Var]]&gt;=0, "Above Budget", "Below Budget")</f>
        <v>Below Budget</v>
      </c>
      <c r="O2108">
        <v>23</v>
      </c>
      <c r="P2108">
        <v>20</v>
      </c>
      <c r="Q2108">
        <f>Table1[[#This Row],[COGS]]-Table1[[#This Row],[Budget_COGS]]</f>
        <v>3</v>
      </c>
      <c r="R2108" s="5">
        <f>IF(
Table1[[#This Row],[Budget_COGS]]=0,
"",
IF(
Table1[[#This Row],[Budget_COGS]]&gt;0,
(Table1[[#This Row],[Budget_COGS]]-Table1[[#This Row],[COGS]]) / Table1[[#This Row],[Budget_COGS]],
(Table1[[#This Row],[Budget_COGS]]-Table1[[#This Row],[COGS]]) / ABS(Table1[[#This Row],[Budget_COGS]])
)
)</f>
        <v>-0.15</v>
      </c>
      <c r="S2108" s="5" t="str">
        <f>IF(Table1[[#This Row],[COGS _Var]]&gt;=0, "Above Budget", "Below Budget")</f>
        <v>Above Budget</v>
      </c>
      <c r="T2108">
        <f>Table1[[#This Row],[Actual_Sales]]-Table1[[#This Row],[COGS]]</f>
        <v>33</v>
      </c>
      <c r="U2108">
        <v>40</v>
      </c>
      <c r="V2108">
        <f>Table1[[#This Row],[Gross_Margin]]-Table1[[#This Row],[Budget_Margin]]</f>
        <v>-7</v>
      </c>
      <c r="W2108" s="5">
        <f>IF(
Table1[[#This Row],[Budget_Margin]]=0,
"",
IF(
Table1[[#This Row],[Budget_Margin]]&gt;0,
(Table1[[#This Row],[Gross_Margin]]-Table1[[#This Row],[Budget_Margin]]) / Table1[[#This Row],[Budget_Margin]],
(Table1[[#This Row],[Gross_Margin]]-Table1[[#This Row],[Budget_Margin]]) / ABS(Table1[[#This Row],[Budget_Margin]])
)
)</f>
        <v>-0.17499999999999999</v>
      </c>
      <c r="X2108" s="5" t="str">
        <f>IF(Table1[[#This Row],[Margin_Var]]&gt;=0, "Above Budget", "Below Budget")</f>
        <v>Below Budget</v>
      </c>
      <c r="Y2108" s="5">
        <f>IFERROR(Table1[[#This Row],[Gross_Margin]]/Table1[[#This Row],[Actual_Sales]],0)</f>
        <v>0.5892857142857143</v>
      </c>
      <c r="Z2108" s="5">
        <f>Table1[[#This Row],[Actual_Profit]]/Table1[[#This Row],[Actual_Sales]]</f>
        <v>0.30357142857142855</v>
      </c>
      <c r="AA2108">
        <v>16</v>
      </c>
      <c r="AB2108" s="5">
        <f>IFERROR(Table1[[#This Row],[Expenses]]/Table1[[#This Row],[Actual_Sales]],0)</f>
        <v>0.2857142857142857</v>
      </c>
      <c r="AC2108">
        <v>6</v>
      </c>
      <c r="AD2108">
        <v>787</v>
      </c>
      <c r="AE2108" s="5">
        <f>IFERROR(Table1[[#This Row],[Inventory]]/Table1[[#This Row],[Actual_Sales]],0)</f>
        <v>14.053571428571429</v>
      </c>
    </row>
    <row r="2109" spans="1:31" x14ac:dyDescent="0.25">
      <c r="A2109">
        <v>470</v>
      </c>
      <c r="B2109">
        <v>715</v>
      </c>
      <c r="C2109">
        <v>6</v>
      </c>
      <c r="D2109" s="2">
        <v>40238</v>
      </c>
      <c r="E2109">
        <v>112</v>
      </c>
      <c r="F2109">
        <v>130</v>
      </c>
      <c r="G2109">
        <f>Table1[[#This Row],[Actual_Sales]]-Table1[[#This Row],[Budget_Sales]]</f>
        <v>-18</v>
      </c>
      <c r="H2109" s="5">
        <f>IF(
Table1[[#This Row],[Budget_Sales]]=0,
"",
IF(
Table1[[#This Row],[Budget_Sales]]&gt;0,
(Table1[[#This Row],[Actual_Sales]]-Table1[[#This Row],[Budget_Sales]])/Table1[[#This Row],[Budget_Sales]],
(Table1[[#This Row],[Actual_Sales]]-Table1[[#This Row],[Budget_Sales]])/ABS(Table1[[#This Row],[Budget_Sales]])
)
)</f>
        <v>-0.13846153846153847</v>
      </c>
      <c r="I2109" s="5" t="str">
        <f>IF(Table1[[#This Row],[Sales_Var]]&gt;=0,"Above Budget","Below Budget")</f>
        <v>Below Budget</v>
      </c>
      <c r="J2109">
        <f>Table1[[#This Row],[Actual_Sales]]-(Table1[[#This Row],[COGS]]+Table1[[#This Row],[Expenses]])</f>
        <v>34</v>
      </c>
      <c r="K2109">
        <v>60</v>
      </c>
      <c r="L2109">
        <f>Table1[[#This Row],[Actual_Profit]]-Table1[[#This Row],[Budget_Profit]]</f>
        <v>-26</v>
      </c>
      <c r="M2109" s="5">
        <f>IF(
Table1[[#This Row],[Budget_Profit]]=0,
"",
IF(
Table1[[#This Row],[Budget_Profit]]&gt;0,
(Table1[[#This Row],[Actual_Profit]]-Table1[[#This Row],[Budget_Profit]])/Table1[[#This Row],[Budget_Profit]],
(Table1[[#This Row],[Actual_Profit]]-Table1[[#This Row],[Budget_Profit]])/ABS(Table1[[#This Row],[Budget_Profit]])
)
)</f>
        <v>-0.43333333333333335</v>
      </c>
      <c r="N2109" s="5" t="str">
        <f>IF(Table1[[#This Row],[Profit_Var]]&gt;=0, "Above Budget", "Below Budget")</f>
        <v>Below Budget</v>
      </c>
      <c r="O2109">
        <v>49</v>
      </c>
      <c r="P2109">
        <v>50</v>
      </c>
      <c r="Q2109">
        <f>Table1[[#This Row],[COGS]]-Table1[[#This Row],[Budget_COGS]]</f>
        <v>-1</v>
      </c>
      <c r="R2109" s="5">
        <f>IF(
Table1[[#This Row],[Budget_COGS]]=0,
"",
IF(
Table1[[#This Row],[Budget_COGS]]&gt;0,
(Table1[[#This Row],[Budget_COGS]]-Table1[[#This Row],[COGS]]) / Table1[[#This Row],[Budget_COGS]],
(Table1[[#This Row],[Budget_COGS]]-Table1[[#This Row],[COGS]]) / ABS(Table1[[#This Row],[Budget_COGS]])
)
)</f>
        <v>0.02</v>
      </c>
      <c r="S2109" s="5" t="str">
        <f>IF(Table1[[#This Row],[COGS _Var]]&gt;=0, "Above Budget", "Below Budget")</f>
        <v>Below Budget</v>
      </c>
      <c r="T2109">
        <f>Table1[[#This Row],[Actual_Sales]]-Table1[[#This Row],[COGS]]</f>
        <v>63</v>
      </c>
      <c r="U2109">
        <v>80</v>
      </c>
      <c r="V2109">
        <f>Table1[[#This Row],[Gross_Margin]]-Table1[[#This Row],[Budget_Margin]]</f>
        <v>-17</v>
      </c>
      <c r="W2109" s="5">
        <f>IF(
Table1[[#This Row],[Budget_Margin]]=0,
"",
IF(
Table1[[#This Row],[Budget_Margin]]&gt;0,
(Table1[[#This Row],[Gross_Margin]]-Table1[[#This Row],[Budget_Margin]]) / Table1[[#This Row],[Budget_Margin]],
(Table1[[#This Row],[Gross_Margin]]-Table1[[#This Row],[Budget_Margin]]) / ABS(Table1[[#This Row],[Budget_Margin]])
)
)</f>
        <v>-0.21249999999999999</v>
      </c>
      <c r="X2109" s="5" t="str">
        <f>IF(Table1[[#This Row],[Margin_Var]]&gt;=0, "Above Budget", "Below Budget")</f>
        <v>Below Budget</v>
      </c>
      <c r="Y2109" s="5">
        <f>IFERROR(Table1[[#This Row],[Gross_Margin]]/Table1[[#This Row],[Actual_Sales]],0)</f>
        <v>0.5625</v>
      </c>
      <c r="Z2109" s="5">
        <f>Table1[[#This Row],[Actual_Profit]]/Table1[[#This Row],[Actual_Sales]]</f>
        <v>0.30357142857142855</v>
      </c>
      <c r="AA2109">
        <v>29</v>
      </c>
      <c r="AB2109" s="5">
        <f>IFERROR(Table1[[#This Row],[Expenses]]/Table1[[#This Row],[Actual_Sales]],0)</f>
        <v>0.25892857142857145</v>
      </c>
      <c r="AC2109">
        <v>16</v>
      </c>
      <c r="AD2109">
        <v>611</v>
      </c>
      <c r="AE2109" s="5">
        <f>IFERROR(Table1[[#This Row],[Inventory]]/Table1[[#This Row],[Actual_Sales]],0)</f>
        <v>5.4553571428571432</v>
      </c>
    </row>
    <row r="2110" spans="1:31" x14ac:dyDescent="0.25">
      <c r="A2110">
        <v>55</v>
      </c>
      <c r="B2110">
        <v>435</v>
      </c>
      <c r="C2110">
        <v>5</v>
      </c>
      <c r="D2110" s="2">
        <v>40179</v>
      </c>
      <c r="E2110">
        <v>112</v>
      </c>
      <c r="F2110">
        <v>100</v>
      </c>
      <c r="G2110">
        <f>Table1[[#This Row],[Actual_Sales]]-Table1[[#This Row],[Budget_Sales]]</f>
        <v>12</v>
      </c>
      <c r="H2110" s="5">
        <f>IF(
Table1[[#This Row],[Budget_Sales]]=0,
"",
IF(
Table1[[#This Row],[Budget_Sales]]&gt;0,
(Table1[[#This Row],[Actual_Sales]]-Table1[[#This Row],[Budget_Sales]])/Table1[[#This Row],[Budget_Sales]],
(Table1[[#This Row],[Actual_Sales]]-Table1[[#This Row],[Budget_Sales]])/ABS(Table1[[#This Row],[Budget_Sales]])
)
)</f>
        <v>0.12</v>
      </c>
      <c r="I2110" s="5" t="str">
        <f>IF(Table1[[#This Row],[Sales_Var]]&gt;=0,"Above Budget","Below Budget")</f>
        <v>Above Budget</v>
      </c>
      <c r="J2110">
        <f>Table1[[#This Row],[Actual_Sales]]-(Table1[[#This Row],[COGS]]+Table1[[#This Row],[Expenses]])</f>
        <v>34</v>
      </c>
      <c r="K2110">
        <v>40</v>
      </c>
      <c r="L2110">
        <f>Table1[[#This Row],[Actual_Profit]]-Table1[[#This Row],[Budget_Profit]]</f>
        <v>-6</v>
      </c>
      <c r="M2110" s="5">
        <f>IF(
Table1[[#This Row],[Budget_Profit]]=0,
"",
IF(
Table1[[#This Row],[Budget_Profit]]&gt;0,
(Table1[[#This Row],[Actual_Profit]]-Table1[[#This Row],[Budget_Profit]])/Table1[[#This Row],[Budget_Profit]],
(Table1[[#This Row],[Actual_Profit]]-Table1[[#This Row],[Budget_Profit]])/ABS(Table1[[#This Row],[Budget_Profit]])
)
)</f>
        <v>-0.15</v>
      </c>
      <c r="N2110" s="5" t="str">
        <f>IF(Table1[[#This Row],[Profit_Var]]&gt;=0, "Above Budget", "Below Budget")</f>
        <v>Below Budget</v>
      </c>
      <c r="O2110">
        <v>49</v>
      </c>
      <c r="P2110">
        <v>40</v>
      </c>
      <c r="Q2110">
        <f>Table1[[#This Row],[COGS]]-Table1[[#This Row],[Budget_COGS]]</f>
        <v>9</v>
      </c>
      <c r="R2110" s="5">
        <f>IF(
Table1[[#This Row],[Budget_COGS]]=0,
"",
IF(
Table1[[#This Row],[Budget_COGS]]&gt;0,
(Table1[[#This Row],[Budget_COGS]]-Table1[[#This Row],[COGS]]) / Table1[[#This Row],[Budget_COGS]],
(Table1[[#This Row],[Budget_COGS]]-Table1[[#This Row],[COGS]]) / ABS(Table1[[#This Row],[Budget_COGS]])
)
)</f>
        <v>-0.22500000000000001</v>
      </c>
      <c r="S2110" s="5" t="str">
        <f>IF(Table1[[#This Row],[COGS _Var]]&gt;=0, "Above Budget", "Below Budget")</f>
        <v>Above Budget</v>
      </c>
      <c r="T2110">
        <f>Table1[[#This Row],[Actual_Sales]]-Table1[[#This Row],[COGS]]</f>
        <v>63</v>
      </c>
      <c r="U2110">
        <v>60</v>
      </c>
      <c r="V2110">
        <f>Table1[[#This Row],[Gross_Margin]]-Table1[[#This Row],[Budget_Margin]]</f>
        <v>3</v>
      </c>
      <c r="W2110" s="5">
        <f>IF(
Table1[[#This Row],[Budget_Margin]]=0,
"",
IF(
Table1[[#This Row],[Budget_Margin]]&gt;0,
(Table1[[#This Row],[Gross_Margin]]-Table1[[#This Row],[Budget_Margin]]) / Table1[[#This Row],[Budget_Margin]],
(Table1[[#This Row],[Gross_Margin]]-Table1[[#This Row],[Budget_Margin]]) / ABS(Table1[[#This Row],[Budget_Margin]])
)
)</f>
        <v>0.05</v>
      </c>
      <c r="X2110" s="5" t="str">
        <f>IF(Table1[[#This Row],[Margin_Var]]&gt;=0, "Above Budget", "Below Budget")</f>
        <v>Above Budget</v>
      </c>
      <c r="Y2110" s="5">
        <f>IFERROR(Table1[[#This Row],[Gross_Margin]]/Table1[[#This Row],[Actual_Sales]],0)</f>
        <v>0.5625</v>
      </c>
      <c r="Z2110" s="5">
        <f>Table1[[#This Row],[Actual_Profit]]/Table1[[#This Row],[Actual_Sales]]</f>
        <v>0.30357142857142855</v>
      </c>
      <c r="AA2110">
        <v>29</v>
      </c>
      <c r="AB2110" s="5">
        <f>IFERROR(Table1[[#This Row],[Expenses]]/Table1[[#This Row],[Actual_Sales]],0)</f>
        <v>0.25892857142857145</v>
      </c>
      <c r="AC2110">
        <v>16</v>
      </c>
      <c r="AD2110">
        <v>623</v>
      </c>
      <c r="AE2110" s="5">
        <f>IFERROR(Table1[[#This Row],[Inventory]]/Table1[[#This Row],[Actual_Sales]],0)</f>
        <v>5.5625</v>
      </c>
    </row>
    <row r="2111" spans="1:31" x14ac:dyDescent="0.25">
      <c r="A2111">
        <v>1664</v>
      </c>
      <c r="B2111">
        <v>513</v>
      </c>
      <c r="C2111">
        <v>9</v>
      </c>
      <c r="D2111" s="2">
        <v>40452</v>
      </c>
      <c r="E2111">
        <v>66</v>
      </c>
      <c r="F2111">
        <v>40</v>
      </c>
      <c r="G2111">
        <f>Table1[[#This Row],[Actual_Sales]]-Table1[[#This Row],[Budget_Sales]]</f>
        <v>26</v>
      </c>
      <c r="H2111" s="5">
        <f>IF(
Table1[[#This Row],[Budget_Sales]]=0,
"",
IF(
Table1[[#This Row],[Budget_Sales]]&gt;0,
(Table1[[#This Row],[Actual_Sales]]-Table1[[#This Row],[Budget_Sales]])/Table1[[#This Row],[Budget_Sales]],
(Table1[[#This Row],[Actual_Sales]]-Table1[[#This Row],[Budget_Sales]])/ABS(Table1[[#This Row],[Budget_Sales]])
)
)</f>
        <v>0.65</v>
      </c>
      <c r="I2111" s="5" t="str">
        <f>IF(Table1[[#This Row],[Sales_Var]]&gt;=0,"Above Budget","Below Budget")</f>
        <v>Above Budget</v>
      </c>
      <c r="J2111">
        <f>Table1[[#This Row],[Actual_Sales]]-(Table1[[#This Row],[COGS]]+Table1[[#This Row],[Expenses]])</f>
        <v>20</v>
      </c>
      <c r="K2111">
        <v>30</v>
      </c>
      <c r="L2111">
        <f>Table1[[#This Row],[Actual_Profit]]-Table1[[#This Row],[Budget_Profit]]</f>
        <v>-10</v>
      </c>
      <c r="M2111" s="5">
        <f>IF(
Table1[[#This Row],[Budget_Profit]]=0,
"",
IF(
Table1[[#This Row],[Budget_Profit]]&gt;0,
(Table1[[#This Row],[Actual_Profit]]-Table1[[#This Row],[Budget_Profit]])/Table1[[#This Row],[Budget_Profit]],
(Table1[[#This Row],[Actual_Profit]]-Table1[[#This Row],[Budget_Profit]])/ABS(Table1[[#This Row],[Budget_Profit]])
)
)</f>
        <v>-0.33333333333333331</v>
      </c>
      <c r="N2111" s="5" t="str">
        <f>IF(Table1[[#This Row],[Profit_Var]]&gt;=0, "Above Budget", "Below Budget")</f>
        <v>Below Budget</v>
      </c>
      <c r="O2111">
        <v>27</v>
      </c>
      <c r="P2111">
        <v>10</v>
      </c>
      <c r="Q2111">
        <f>Table1[[#This Row],[COGS]]-Table1[[#This Row],[Budget_COGS]]</f>
        <v>17</v>
      </c>
      <c r="R2111" s="5">
        <f>IF(
Table1[[#This Row],[Budget_COGS]]=0,
"",
IF(
Table1[[#This Row],[Budget_COGS]]&gt;0,
(Table1[[#This Row],[Budget_COGS]]-Table1[[#This Row],[COGS]]) / Table1[[#This Row],[Budget_COGS]],
(Table1[[#This Row],[Budget_COGS]]-Table1[[#This Row],[COGS]]) / ABS(Table1[[#This Row],[Budget_COGS]])
)
)</f>
        <v>-1.7</v>
      </c>
      <c r="S2111" s="5" t="str">
        <f>IF(Table1[[#This Row],[COGS _Var]]&gt;=0, "Above Budget", "Below Budget")</f>
        <v>Above Budget</v>
      </c>
      <c r="T2111">
        <f>Table1[[#This Row],[Actual_Sales]]-Table1[[#This Row],[COGS]]</f>
        <v>39</v>
      </c>
      <c r="U2111">
        <v>30</v>
      </c>
      <c r="V2111">
        <f>Table1[[#This Row],[Gross_Margin]]-Table1[[#This Row],[Budget_Margin]]</f>
        <v>9</v>
      </c>
      <c r="W2111" s="5">
        <f>IF(
Table1[[#This Row],[Budget_Margin]]=0,
"",
IF(
Table1[[#This Row],[Budget_Margin]]&gt;0,
(Table1[[#This Row],[Gross_Margin]]-Table1[[#This Row],[Budget_Margin]]) / Table1[[#This Row],[Budget_Margin]],
(Table1[[#This Row],[Gross_Margin]]-Table1[[#This Row],[Budget_Margin]]) / ABS(Table1[[#This Row],[Budget_Margin]])
)
)</f>
        <v>0.3</v>
      </c>
      <c r="X2111" s="5" t="str">
        <f>IF(Table1[[#This Row],[Margin_Var]]&gt;=0, "Above Budget", "Below Budget")</f>
        <v>Above Budget</v>
      </c>
      <c r="Y2111" s="5">
        <f>IFERROR(Table1[[#This Row],[Gross_Margin]]/Table1[[#This Row],[Actual_Sales]],0)</f>
        <v>0.59090909090909094</v>
      </c>
      <c r="Z2111" s="5">
        <f>Table1[[#This Row],[Actual_Profit]]/Table1[[#This Row],[Actual_Sales]]</f>
        <v>0.30303030303030304</v>
      </c>
      <c r="AA2111">
        <v>19</v>
      </c>
      <c r="AB2111" s="5">
        <f>IFERROR(Table1[[#This Row],[Expenses]]/Table1[[#This Row],[Actual_Sales]],0)</f>
        <v>0.2878787878787879</v>
      </c>
      <c r="AC2111">
        <v>7</v>
      </c>
      <c r="AD2111">
        <v>859</v>
      </c>
      <c r="AE2111" s="5">
        <f>IFERROR(Table1[[#This Row],[Inventory]]/Table1[[#This Row],[Actual_Sales]],0)</f>
        <v>13.015151515151516</v>
      </c>
    </row>
    <row r="2112" spans="1:31" x14ac:dyDescent="0.25">
      <c r="A2112">
        <v>1663</v>
      </c>
      <c r="B2112">
        <v>508</v>
      </c>
      <c r="C2112">
        <v>11</v>
      </c>
      <c r="D2112" s="2">
        <v>40452</v>
      </c>
      <c r="E2112">
        <v>66</v>
      </c>
      <c r="F2112">
        <v>70</v>
      </c>
      <c r="G2112">
        <f>Table1[[#This Row],[Actual_Sales]]-Table1[[#This Row],[Budget_Sales]]</f>
        <v>-4</v>
      </c>
      <c r="H2112" s="5">
        <f>IF(
Table1[[#This Row],[Budget_Sales]]=0,
"",
IF(
Table1[[#This Row],[Budget_Sales]]&gt;0,
(Table1[[#This Row],[Actual_Sales]]-Table1[[#This Row],[Budget_Sales]])/Table1[[#This Row],[Budget_Sales]],
(Table1[[#This Row],[Actual_Sales]]-Table1[[#This Row],[Budget_Sales]])/ABS(Table1[[#This Row],[Budget_Sales]])
)
)</f>
        <v>-5.7142857142857141E-2</v>
      </c>
      <c r="I2112" s="5" t="str">
        <f>IF(Table1[[#This Row],[Sales_Var]]&gt;=0,"Above Budget","Below Budget")</f>
        <v>Below Budget</v>
      </c>
      <c r="J2112">
        <f>Table1[[#This Row],[Actual_Sales]]-(Table1[[#This Row],[COGS]]+Table1[[#This Row],[Expenses]])</f>
        <v>20</v>
      </c>
      <c r="K2112">
        <v>50</v>
      </c>
      <c r="L2112">
        <f>Table1[[#This Row],[Actual_Profit]]-Table1[[#This Row],[Budget_Profit]]</f>
        <v>-30</v>
      </c>
      <c r="M2112" s="5">
        <f>IF(
Table1[[#This Row],[Budget_Profit]]=0,
"",
IF(
Table1[[#This Row],[Budget_Profit]]&gt;0,
(Table1[[#This Row],[Actual_Profit]]-Table1[[#This Row],[Budget_Profit]])/Table1[[#This Row],[Budget_Profit]],
(Table1[[#This Row],[Actual_Profit]]-Table1[[#This Row],[Budget_Profit]])/ABS(Table1[[#This Row],[Budget_Profit]])
)
)</f>
        <v>-0.6</v>
      </c>
      <c r="N2112" s="5" t="str">
        <f>IF(Table1[[#This Row],[Profit_Var]]&gt;=0, "Above Budget", "Below Budget")</f>
        <v>Below Budget</v>
      </c>
      <c r="O2112">
        <v>27</v>
      </c>
      <c r="P2112">
        <v>20</v>
      </c>
      <c r="Q2112">
        <f>Table1[[#This Row],[COGS]]-Table1[[#This Row],[Budget_COGS]]</f>
        <v>7</v>
      </c>
      <c r="R2112" s="5">
        <f>IF(
Table1[[#This Row],[Budget_COGS]]=0,
"",
IF(
Table1[[#This Row],[Budget_COGS]]&gt;0,
(Table1[[#This Row],[Budget_COGS]]-Table1[[#This Row],[COGS]]) / Table1[[#This Row],[Budget_COGS]],
(Table1[[#This Row],[Budget_COGS]]-Table1[[#This Row],[COGS]]) / ABS(Table1[[#This Row],[Budget_COGS]])
)
)</f>
        <v>-0.35</v>
      </c>
      <c r="S2112" s="5" t="str">
        <f>IF(Table1[[#This Row],[COGS _Var]]&gt;=0, "Above Budget", "Below Budget")</f>
        <v>Above Budget</v>
      </c>
      <c r="T2112">
        <f>Table1[[#This Row],[Actual_Sales]]-Table1[[#This Row],[COGS]]</f>
        <v>39</v>
      </c>
      <c r="U2112">
        <v>50</v>
      </c>
      <c r="V2112">
        <f>Table1[[#This Row],[Gross_Margin]]-Table1[[#This Row],[Budget_Margin]]</f>
        <v>-11</v>
      </c>
      <c r="W2112" s="5">
        <f>IF(
Table1[[#This Row],[Budget_Margin]]=0,
"",
IF(
Table1[[#This Row],[Budget_Margin]]&gt;0,
(Table1[[#This Row],[Gross_Margin]]-Table1[[#This Row],[Budget_Margin]]) / Table1[[#This Row],[Budget_Margin]],
(Table1[[#This Row],[Gross_Margin]]-Table1[[#This Row],[Budget_Margin]]) / ABS(Table1[[#This Row],[Budget_Margin]])
)
)</f>
        <v>-0.22</v>
      </c>
      <c r="X2112" s="5" t="str">
        <f>IF(Table1[[#This Row],[Margin_Var]]&gt;=0, "Above Budget", "Below Budget")</f>
        <v>Below Budget</v>
      </c>
      <c r="Y2112" s="5">
        <f>IFERROR(Table1[[#This Row],[Gross_Margin]]/Table1[[#This Row],[Actual_Sales]],0)</f>
        <v>0.59090909090909094</v>
      </c>
      <c r="Z2112" s="5">
        <f>Table1[[#This Row],[Actual_Profit]]/Table1[[#This Row],[Actual_Sales]]</f>
        <v>0.30303030303030304</v>
      </c>
      <c r="AA2112">
        <v>19</v>
      </c>
      <c r="AB2112" s="5">
        <f>IFERROR(Table1[[#This Row],[Expenses]]/Table1[[#This Row],[Actual_Sales]],0)</f>
        <v>0.2878787878787879</v>
      </c>
      <c r="AC2112">
        <v>7</v>
      </c>
      <c r="AD2112">
        <v>859</v>
      </c>
      <c r="AE2112" s="5">
        <f>IFERROR(Table1[[#This Row],[Inventory]]/Table1[[#This Row],[Actual_Sales]],0)</f>
        <v>13.015151515151516</v>
      </c>
    </row>
    <row r="2113" spans="1:31" x14ac:dyDescent="0.25">
      <c r="A2113">
        <v>2482</v>
      </c>
      <c r="B2113">
        <v>206</v>
      </c>
      <c r="C2113">
        <v>6</v>
      </c>
      <c r="D2113" s="2">
        <v>40603</v>
      </c>
      <c r="E2113">
        <v>165</v>
      </c>
      <c r="F2113">
        <v>140</v>
      </c>
      <c r="G2113">
        <f>Table1[[#This Row],[Actual_Sales]]-Table1[[#This Row],[Budget_Sales]]</f>
        <v>25</v>
      </c>
      <c r="H2113" s="5">
        <f>IF(
Table1[[#This Row],[Budget_Sales]]=0,
"",
IF(
Table1[[#This Row],[Budget_Sales]]&gt;0,
(Table1[[#This Row],[Actual_Sales]]-Table1[[#This Row],[Budget_Sales]])/Table1[[#This Row],[Budget_Sales]],
(Table1[[#This Row],[Actual_Sales]]-Table1[[#This Row],[Budget_Sales]])/ABS(Table1[[#This Row],[Budget_Sales]])
)
)</f>
        <v>0.17857142857142858</v>
      </c>
      <c r="I2113" s="5" t="str">
        <f>IF(Table1[[#This Row],[Sales_Var]]&gt;=0,"Above Budget","Below Budget")</f>
        <v>Above Budget</v>
      </c>
      <c r="J2113">
        <f>Table1[[#This Row],[Actual_Sales]]-(Table1[[#This Row],[COGS]]+Table1[[#This Row],[Expenses]])</f>
        <v>50</v>
      </c>
      <c r="K2113">
        <v>50</v>
      </c>
      <c r="L2113">
        <f>Table1[[#This Row],[Actual_Profit]]-Table1[[#This Row],[Budget_Profit]]</f>
        <v>0</v>
      </c>
      <c r="M2113" s="5">
        <f>IF(
Table1[[#This Row],[Budget_Profit]]=0,
"",
IF(
Table1[[#This Row],[Budget_Profit]]&gt;0,
(Table1[[#This Row],[Actual_Profit]]-Table1[[#This Row],[Budget_Profit]])/Table1[[#This Row],[Budget_Profit]],
(Table1[[#This Row],[Actual_Profit]]-Table1[[#This Row],[Budget_Profit]])/ABS(Table1[[#This Row],[Budget_Profit]])
)
)</f>
        <v>0</v>
      </c>
      <c r="N2113" s="5" t="str">
        <f>IF(Table1[[#This Row],[Profit_Var]]&gt;=0, "Above Budget", "Below Budget")</f>
        <v>Above Budget</v>
      </c>
      <c r="O2113">
        <v>71</v>
      </c>
      <c r="P2113">
        <v>60</v>
      </c>
      <c r="Q2113">
        <f>Table1[[#This Row],[COGS]]-Table1[[#This Row],[Budget_COGS]]</f>
        <v>11</v>
      </c>
      <c r="R2113" s="5">
        <f>IF(
Table1[[#This Row],[Budget_COGS]]=0,
"",
IF(
Table1[[#This Row],[Budget_COGS]]&gt;0,
(Table1[[#This Row],[Budget_COGS]]-Table1[[#This Row],[COGS]]) / Table1[[#This Row],[Budget_COGS]],
(Table1[[#This Row],[Budget_COGS]]-Table1[[#This Row],[COGS]]) / ABS(Table1[[#This Row],[Budget_COGS]])
)
)</f>
        <v>-0.18333333333333332</v>
      </c>
      <c r="S2113" s="5" t="str">
        <f>IF(Table1[[#This Row],[COGS _Var]]&gt;=0, "Above Budget", "Below Budget")</f>
        <v>Above Budget</v>
      </c>
      <c r="T2113">
        <f>Table1[[#This Row],[Actual_Sales]]-Table1[[#This Row],[COGS]]</f>
        <v>94</v>
      </c>
      <c r="U2113">
        <v>80</v>
      </c>
      <c r="V2113">
        <f>Table1[[#This Row],[Gross_Margin]]-Table1[[#This Row],[Budget_Margin]]</f>
        <v>14</v>
      </c>
      <c r="W2113" s="5">
        <f>IF(
Table1[[#This Row],[Budget_Margin]]=0,
"",
IF(
Table1[[#This Row],[Budget_Margin]]&gt;0,
(Table1[[#This Row],[Gross_Margin]]-Table1[[#This Row],[Budget_Margin]]) / Table1[[#This Row],[Budget_Margin]],
(Table1[[#This Row],[Gross_Margin]]-Table1[[#This Row],[Budget_Margin]]) / ABS(Table1[[#This Row],[Budget_Margin]])
)
)</f>
        <v>0.17499999999999999</v>
      </c>
      <c r="X2113" s="5" t="str">
        <f>IF(Table1[[#This Row],[Margin_Var]]&gt;=0, "Above Budget", "Below Budget")</f>
        <v>Above Budget</v>
      </c>
      <c r="Y2113" s="5">
        <f>IFERROR(Table1[[#This Row],[Gross_Margin]]/Table1[[#This Row],[Actual_Sales]],0)</f>
        <v>0.5696969696969697</v>
      </c>
      <c r="Z2113" s="5">
        <f>Table1[[#This Row],[Actual_Profit]]/Table1[[#This Row],[Actual_Sales]]</f>
        <v>0.30303030303030304</v>
      </c>
      <c r="AA2113">
        <v>44</v>
      </c>
      <c r="AB2113" s="5">
        <f>IFERROR(Table1[[#This Row],[Expenses]]/Table1[[#This Row],[Actual_Sales]],0)</f>
        <v>0.26666666666666666</v>
      </c>
      <c r="AC2113">
        <v>22</v>
      </c>
      <c r="AD2113">
        <v>950</v>
      </c>
      <c r="AE2113" s="5">
        <f>IFERROR(Table1[[#This Row],[Inventory]]/Table1[[#This Row],[Actual_Sales]],0)</f>
        <v>5.7575757575757578</v>
      </c>
    </row>
    <row r="2114" spans="1:31" x14ac:dyDescent="0.25">
      <c r="A2114">
        <v>2618</v>
      </c>
      <c r="B2114">
        <v>813</v>
      </c>
      <c r="C2114">
        <v>10</v>
      </c>
      <c r="D2114" s="2">
        <v>40603</v>
      </c>
      <c r="E2114">
        <v>165</v>
      </c>
      <c r="F2114">
        <v>120</v>
      </c>
      <c r="G2114">
        <f>Table1[[#This Row],[Actual_Sales]]-Table1[[#This Row],[Budget_Sales]]</f>
        <v>45</v>
      </c>
      <c r="H2114" s="5">
        <f>IF(
Table1[[#This Row],[Budget_Sales]]=0,
"",
IF(
Table1[[#This Row],[Budget_Sales]]&gt;0,
(Table1[[#This Row],[Actual_Sales]]-Table1[[#This Row],[Budget_Sales]])/Table1[[#This Row],[Budget_Sales]],
(Table1[[#This Row],[Actual_Sales]]-Table1[[#This Row],[Budget_Sales]])/ABS(Table1[[#This Row],[Budget_Sales]])
)
)</f>
        <v>0.375</v>
      </c>
      <c r="I2114" s="5" t="str">
        <f>IF(Table1[[#This Row],[Sales_Var]]&gt;=0,"Above Budget","Below Budget")</f>
        <v>Above Budget</v>
      </c>
      <c r="J2114">
        <f>Table1[[#This Row],[Actual_Sales]]-(Table1[[#This Row],[COGS]]+Table1[[#This Row],[Expenses]])</f>
        <v>50</v>
      </c>
      <c r="K2114">
        <v>50</v>
      </c>
      <c r="L2114">
        <f>Table1[[#This Row],[Actual_Profit]]-Table1[[#This Row],[Budget_Profit]]</f>
        <v>0</v>
      </c>
      <c r="M2114" s="5">
        <f>IF(
Table1[[#This Row],[Budget_Profit]]=0,
"",
IF(
Table1[[#This Row],[Budget_Profit]]&gt;0,
(Table1[[#This Row],[Actual_Profit]]-Table1[[#This Row],[Budget_Profit]])/Table1[[#This Row],[Budget_Profit]],
(Table1[[#This Row],[Actual_Profit]]-Table1[[#This Row],[Budget_Profit]])/ABS(Table1[[#This Row],[Budget_Profit]])
)
)</f>
        <v>0</v>
      </c>
      <c r="N2114" s="5" t="str">
        <f>IF(Table1[[#This Row],[Profit_Var]]&gt;=0, "Above Budget", "Below Budget")</f>
        <v>Above Budget</v>
      </c>
      <c r="O2114">
        <v>71</v>
      </c>
      <c r="P2114">
        <v>50</v>
      </c>
      <c r="Q2114">
        <f>Table1[[#This Row],[COGS]]-Table1[[#This Row],[Budget_COGS]]</f>
        <v>21</v>
      </c>
      <c r="R2114" s="5">
        <f>IF(
Table1[[#This Row],[Budget_COGS]]=0,
"",
IF(
Table1[[#This Row],[Budget_COGS]]&gt;0,
(Table1[[#This Row],[Budget_COGS]]-Table1[[#This Row],[COGS]]) / Table1[[#This Row],[Budget_COGS]],
(Table1[[#This Row],[Budget_COGS]]-Table1[[#This Row],[COGS]]) / ABS(Table1[[#This Row],[Budget_COGS]])
)
)</f>
        <v>-0.42</v>
      </c>
      <c r="S2114" s="5" t="str">
        <f>IF(Table1[[#This Row],[COGS _Var]]&gt;=0, "Above Budget", "Below Budget")</f>
        <v>Above Budget</v>
      </c>
      <c r="T2114">
        <f>Table1[[#This Row],[Actual_Sales]]-Table1[[#This Row],[COGS]]</f>
        <v>94</v>
      </c>
      <c r="U2114">
        <v>70</v>
      </c>
      <c r="V2114">
        <f>Table1[[#This Row],[Gross_Margin]]-Table1[[#This Row],[Budget_Margin]]</f>
        <v>24</v>
      </c>
      <c r="W2114" s="5">
        <f>IF(
Table1[[#This Row],[Budget_Margin]]=0,
"",
IF(
Table1[[#This Row],[Budget_Margin]]&gt;0,
(Table1[[#This Row],[Gross_Margin]]-Table1[[#This Row],[Budget_Margin]]) / Table1[[#This Row],[Budget_Margin]],
(Table1[[#This Row],[Gross_Margin]]-Table1[[#This Row],[Budget_Margin]]) / ABS(Table1[[#This Row],[Budget_Margin]])
)
)</f>
        <v>0.34285714285714286</v>
      </c>
      <c r="X2114" s="5" t="str">
        <f>IF(Table1[[#This Row],[Margin_Var]]&gt;=0, "Above Budget", "Below Budget")</f>
        <v>Above Budget</v>
      </c>
      <c r="Y2114" s="5">
        <f>IFERROR(Table1[[#This Row],[Gross_Margin]]/Table1[[#This Row],[Actual_Sales]],0)</f>
        <v>0.5696969696969697</v>
      </c>
      <c r="Z2114" s="5">
        <f>Table1[[#This Row],[Actual_Profit]]/Table1[[#This Row],[Actual_Sales]]</f>
        <v>0.30303030303030304</v>
      </c>
      <c r="AA2114">
        <v>44</v>
      </c>
      <c r="AB2114" s="5">
        <f>IFERROR(Table1[[#This Row],[Expenses]]/Table1[[#This Row],[Actual_Sales]],0)</f>
        <v>0.26666666666666666</v>
      </c>
      <c r="AC2114">
        <v>22</v>
      </c>
      <c r="AD2114">
        <v>950</v>
      </c>
      <c r="AE2114" s="5">
        <f>IFERROR(Table1[[#This Row],[Inventory]]/Table1[[#This Row],[Actual_Sales]],0)</f>
        <v>5.7575757575757578</v>
      </c>
    </row>
    <row r="2115" spans="1:31" x14ac:dyDescent="0.25">
      <c r="A2115">
        <v>2057</v>
      </c>
      <c r="B2115">
        <v>682</v>
      </c>
      <c r="C2115">
        <v>3</v>
      </c>
      <c r="D2115" s="2">
        <v>40513</v>
      </c>
      <c r="E2115">
        <v>99</v>
      </c>
      <c r="F2115">
        <v>110</v>
      </c>
      <c r="G2115">
        <f>Table1[[#This Row],[Actual_Sales]]-Table1[[#This Row],[Budget_Sales]]</f>
        <v>-11</v>
      </c>
      <c r="H2115" s="5">
        <f>IF(
Table1[[#This Row],[Budget_Sales]]=0,
"",
IF(
Table1[[#This Row],[Budget_Sales]]&gt;0,
(Table1[[#This Row],[Actual_Sales]]-Table1[[#This Row],[Budget_Sales]])/Table1[[#This Row],[Budget_Sales]],
(Table1[[#This Row],[Actual_Sales]]-Table1[[#This Row],[Budget_Sales]])/ABS(Table1[[#This Row],[Budget_Sales]])
)
)</f>
        <v>-0.1</v>
      </c>
      <c r="I2115" s="5" t="str">
        <f>IF(Table1[[#This Row],[Sales_Var]]&gt;=0,"Above Budget","Below Budget")</f>
        <v>Below Budget</v>
      </c>
      <c r="J2115">
        <f>Table1[[#This Row],[Actual_Sales]]-(Table1[[#This Row],[COGS]]+Table1[[#This Row],[Expenses]])</f>
        <v>30</v>
      </c>
      <c r="K2115">
        <v>40</v>
      </c>
      <c r="L2115">
        <f>Table1[[#This Row],[Actual_Profit]]-Table1[[#This Row],[Budget_Profit]]</f>
        <v>-10</v>
      </c>
      <c r="M2115" s="5">
        <f>IF(
Table1[[#This Row],[Budget_Profit]]=0,
"",
IF(
Table1[[#This Row],[Budget_Profit]]&gt;0,
(Table1[[#This Row],[Actual_Profit]]-Table1[[#This Row],[Budget_Profit]])/Table1[[#This Row],[Budget_Profit]],
(Table1[[#This Row],[Actual_Profit]]-Table1[[#This Row],[Budget_Profit]])/ABS(Table1[[#This Row],[Budget_Profit]])
)
)</f>
        <v>-0.25</v>
      </c>
      <c r="N2115" s="5" t="str">
        <f>IF(Table1[[#This Row],[Profit_Var]]&gt;=0, "Above Budget", "Below Budget")</f>
        <v>Below Budget</v>
      </c>
      <c r="O2115">
        <v>43</v>
      </c>
      <c r="P2115">
        <v>50</v>
      </c>
      <c r="Q2115">
        <f>Table1[[#This Row],[COGS]]-Table1[[#This Row],[Budget_COGS]]</f>
        <v>-7</v>
      </c>
      <c r="R2115" s="5">
        <f>IF(
Table1[[#This Row],[Budget_COGS]]=0,
"",
IF(
Table1[[#This Row],[Budget_COGS]]&gt;0,
(Table1[[#This Row],[Budget_COGS]]-Table1[[#This Row],[COGS]]) / Table1[[#This Row],[Budget_COGS]],
(Table1[[#This Row],[Budget_COGS]]-Table1[[#This Row],[COGS]]) / ABS(Table1[[#This Row],[Budget_COGS]])
)
)</f>
        <v>0.14000000000000001</v>
      </c>
      <c r="S2115" s="5" t="str">
        <f>IF(Table1[[#This Row],[COGS _Var]]&gt;=0, "Above Budget", "Below Budget")</f>
        <v>Below Budget</v>
      </c>
      <c r="T2115">
        <f>Table1[[#This Row],[Actual_Sales]]-Table1[[#This Row],[COGS]]</f>
        <v>56</v>
      </c>
      <c r="U2115">
        <v>60</v>
      </c>
      <c r="V2115">
        <f>Table1[[#This Row],[Gross_Margin]]-Table1[[#This Row],[Budget_Margin]]</f>
        <v>-4</v>
      </c>
      <c r="W2115" s="5">
        <f>IF(
Table1[[#This Row],[Budget_Margin]]=0,
"",
IF(
Table1[[#This Row],[Budget_Margin]]&gt;0,
(Table1[[#This Row],[Gross_Margin]]-Table1[[#This Row],[Budget_Margin]]) / Table1[[#This Row],[Budget_Margin]],
(Table1[[#This Row],[Gross_Margin]]-Table1[[#This Row],[Budget_Margin]]) / ABS(Table1[[#This Row],[Budget_Margin]])
)
)</f>
        <v>-6.6666666666666666E-2</v>
      </c>
      <c r="X2115" s="5" t="str">
        <f>IF(Table1[[#This Row],[Margin_Var]]&gt;=0, "Above Budget", "Below Budget")</f>
        <v>Below Budget</v>
      </c>
      <c r="Y2115" s="5">
        <f>IFERROR(Table1[[#This Row],[Gross_Margin]]/Table1[[#This Row],[Actual_Sales]],0)</f>
        <v>0.56565656565656564</v>
      </c>
      <c r="Z2115" s="5">
        <f>Table1[[#This Row],[Actual_Profit]]/Table1[[#This Row],[Actual_Sales]]</f>
        <v>0.30303030303030304</v>
      </c>
      <c r="AA2115">
        <v>26</v>
      </c>
      <c r="AB2115" s="5">
        <f>IFERROR(Table1[[#This Row],[Expenses]]/Table1[[#This Row],[Actual_Sales]],0)</f>
        <v>0.26262626262626265</v>
      </c>
      <c r="AC2115">
        <v>14</v>
      </c>
      <c r="AD2115">
        <v>531</v>
      </c>
      <c r="AE2115" s="5">
        <f>IFERROR(Table1[[#This Row],[Inventory]]/Table1[[#This Row],[Actual_Sales]],0)</f>
        <v>5.3636363636363633</v>
      </c>
    </row>
    <row r="2116" spans="1:31" x14ac:dyDescent="0.25">
      <c r="A2116">
        <v>947</v>
      </c>
      <c r="B2116">
        <v>503</v>
      </c>
      <c r="C2116">
        <v>9</v>
      </c>
      <c r="D2116" s="2">
        <v>40330</v>
      </c>
      <c r="E2116">
        <v>99</v>
      </c>
      <c r="F2116">
        <v>80</v>
      </c>
      <c r="G2116">
        <f>Table1[[#This Row],[Actual_Sales]]-Table1[[#This Row],[Budget_Sales]]</f>
        <v>19</v>
      </c>
      <c r="H2116" s="5">
        <f>IF(
Table1[[#This Row],[Budget_Sales]]=0,
"",
IF(
Table1[[#This Row],[Budget_Sales]]&gt;0,
(Table1[[#This Row],[Actual_Sales]]-Table1[[#This Row],[Budget_Sales]])/Table1[[#This Row],[Budget_Sales]],
(Table1[[#This Row],[Actual_Sales]]-Table1[[#This Row],[Budget_Sales]])/ABS(Table1[[#This Row],[Budget_Sales]])
)
)</f>
        <v>0.23749999999999999</v>
      </c>
      <c r="I2116" s="5" t="str">
        <f>IF(Table1[[#This Row],[Sales_Var]]&gt;=0,"Above Budget","Below Budget")</f>
        <v>Above Budget</v>
      </c>
      <c r="J2116">
        <f>Table1[[#This Row],[Actual_Sales]]-(Table1[[#This Row],[COGS]]+Table1[[#This Row],[Expenses]])</f>
        <v>30</v>
      </c>
      <c r="K2116">
        <v>30</v>
      </c>
      <c r="L2116">
        <f>Table1[[#This Row],[Actual_Profit]]-Table1[[#This Row],[Budget_Profit]]</f>
        <v>0</v>
      </c>
      <c r="M2116" s="5">
        <f>IF(
Table1[[#This Row],[Budget_Profit]]=0,
"",
IF(
Table1[[#This Row],[Budget_Profit]]&gt;0,
(Table1[[#This Row],[Actual_Profit]]-Table1[[#This Row],[Budget_Profit]])/Table1[[#This Row],[Budget_Profit]],
(Table1[[#This Row],[Actual_Profit]]-Table1[[#This Row],[Budget_Profit]])/ABS(Table1[[#This Row],[Budget_Profit]])
)
)</f>
        <v>0</v>
      </c>
      <c r="N2116" s="5" t="str">
        <f>IF(Table1[[#This Row],[Profit_Var]]&gt;=0, "Above Budget", "Below Budget")</f>
        <v>Above Budget</v>
      </c>
      <c r="O2116">
        <v>43</v>
      </c>
      <c r="P2116">
        <v>30</v>
      </c>
      <c r="Q2116">
        <f>Table1[[#This Row],[COGS]]-Table1[[#This Row],[Budget_COGS]]</f>
        <v>13</v>
      </c>
      <c r="R2116" s="5">
        <f>IF(
Table1[[#This Row],[Budget_COGS]]=0,
"",
IF(
Table1[[#This Row],[Budget_COGS]]&gt;0,
(Table1[[#This Row],[Budget_COGS]]-Table1[[#This Row],[COGS]]) / Table1[[#This Row],[Budget_COGS]],
(Table1[[#This Row],[Budget_COGS]]-Table1[[#This Row],[COGS]]) / ABS(Table1[[#This Row],[Budget_COGS]])
)
)</f>
        <v>-0.43333333333333335</v>
      </c>
      <c r="S2116" s="5" t="str">
        <f>IF(Table1[[#This Row],[COGS _Var]]&gt;=0, "Above Budget", "Below Budget")</f>
        <v>Above Budget</v>
      </c>
      <c r="T2116">
        <f>Table1[[#This Row],[Actual_Sales]]-Table1[[#This Row],[COGS]]</f>
        <v>56</v>
      </c>
      <c r="U2116">
        <v>50</v>
      </c>
      <c r="V2116">
        <f>Table1[[#This Row],[Gross_Margin]]-Table1[[#This Row],[Budget_Margin]]</f>
        <v>6</v>
      </c>
      <c r="W2116" s="5">
        <f>IF(
Table1[[#This Row],[Budget_Margin]]=0,
"",
IF(
Table1[[#This Row],[Budget_Margin]]&gt;0,
(Table1[[#This Row],[Gross_Margin]]-Table1[[#This Row],[Budget_Margin]]) / Table1[[#This Row],[Budget_Margin]],
(Table1[[#This Row],[Gross_Margin]]-Table1[[#This Row],[Budget_Margin]]) / ABS(Table1[[#This Row],[Budget_Margin]])
)
)</f>
        <v>0.12</v>
      </c>
      <c r="X2116" s="5" t="str">
        <f>IF(Table1[[#This Row],[Margin_Var]]&gt;=0, "Above Budget", "Below Budget")</f>
        <v>Above Budget</v>
      </c>
      <c r="Y2116" s="5">
        <f>IFERROR(Table1[[#This Row],[Gross_Margin]]/Table1[[#This Row],[Actual_Sales]],0)</f>
        <v>0.56565656565656564</v>
      </c>
      <c r="Z2116" s="5">
        <f>Table1[[#This Row],[Actual_Profit]]/Table1[[#This Row],[Actual_Sales]]</f>
        <v>0.30303030303030304</v>
      </c>
      <c r="AA2116">
        <v>26</v>
      </c>
      <c r="AB2116" s="5">
        <f>IFERROR(Table1[[#This Row],[Expenses]]/Table1[[#This Row],[Actual_Sales]],0)</f>
        <v>0.26262626262626265</v>
      </c>
      <c r="AC2116">
        <v>14</v>
      </c>
      <c r="AD2116">
        <v>597</v>
      </c>
      <c r="AE2116" s="5">
        <f>IFERROR(Table1[[#This Row],[Inventory]]/Table1[[#This Row],[Actual_Sales]],0)</f>
        <v>6.0303030303030303</v>
      </c>
    </row>
    <row r="2117" spans="1:31" x14ac:dyDescent="0.25">
      <c r="A2117">
        <v>808</v>
      </c>
      <c r="B2117">
        <v>580</v>
      </c>
      <c r="C2117">
        <v>2</v>
      </c>
      <c r="D2117" s="2">
        <v>40299</v>
      </c>
      <c r="E2117">
        <v>99</v>
      </c>
      <c r="F2117">
        <v>120</v>
      </c>
      <c r="G2117">
        <f>Table1[[#This Row],[Actual_Sales]]-Table1[[#This Row],[Budget_Sales]]</f>
        <v>-21</v>
      </c>
      <c r="H2117" s="5">
        <f>IF(
Table1[[#This Row],[Budget_Sales]]=0,
"",
IF(
Table1[[#This Row],[Budget_Sales]]&gt;0,
(Table1[[#This Row],[Actual_Sales]]-Table1[[#This Row],[Budget_Sales]])/Table1[[#This Row],[Budget_Sales]],
(Table1[[#This Row],[Actual_Sales]]-Table1[[#This Row],[Budget_Sales]])/ABS(Table1[[#This Row],[Budget_Sales]])
)
)</f>
        <v>-0.17499999999999999</v>
      </c>
      <c r="I2117" s="5" t="str">
        <f>IF(Table1[[#This Row],[Sales_Var]]&gt;=0,"Above Budget","Below Budget")</f>
        <v>Below Budget</v>
      </c>
      <c r="J2117">
        <f>Table1[[#This Row],[Actual_Sales]]-(Table1[[#This Row],[COGS]]+Table1[[#This Row],[Expenses]])</f>
        <v>30</v>
      </c>
      <c r="K2117">
        <v>50</v>
      </c>
      <c r="L2117">
        <f>Table1[[#This Row],[Actual_Profit]]-Table1[[#This Row],[Budget_Profit]]</f>
        <v>-20</v>
      </c>
      <c r="M2117" s="5">
        <f>IF(
Table1[[#This Row],[Budget_Profit]]=0,
"",
IF(
Table1[[#This Row],[Budget_Profit]]&gt;0,
(Table1[[#This Row],[Actual_Profit]]-Table1[[#This Row],[Budget_Profit]])/Table1[[#This Row],[Budget_Profit]],
(Table1[[#This Row],[Actual_Profit]]-Table1[[#This Row],[Budget_Profit]])/ABS(Table1[[#This Row],[Budget_Profit]])
)
)</f>
        <v>-0.4</v>
      </c>
      <c r="N2117" s="5" t="str">
        <f>IF(Table1[[#This Row],[Profit_Var]]&gt;=0, "Above Budget", "Below Budget")</f>
        <v>Below Budget</v>
      </c>
      <c r="O2117">
        <v>43</v>
      </c>
      <c r="P2117">
        <v>50</v>
      </c>
      <c r="Q2117">
        <f>Table1[[#This Row],[COGS]]-Table1[[#This Row],[Budget_COGS]]</f>
        <v>-7</v>
      </c>
      <c r="R2117" s="5">
        <f>IF(
Table1[[#This Row],[Budget_COGS]]=0,
"",
IF(
Table1[[#This Row],[Budget_COGS]]&gt;0,
(Table1[[#This Row],[Budget_COGS]]-Table1[[#This Row],[COGS]]) / Table1[[#This Row],[Budget_COGS]],
(Table1[[#This Row],[Budget_COGS]]-Table1[[#This Row],[COGS]]) / ABS(Table1[[#This Row],[Budget_COGS]])
)
)</f>
        <v>0.14000000000000001</v>
      </c>
      <c r="S2117" s="5" t="str">
        <f>IF(Table1[[#This Row],[COGS _Var]]&gt;=0, "Above Budget", "Below Budget")</f>
        <v>Below Budget</v>
      </c>
      <c r="T2117">
        <f>Table1[[#This Row],[Actual_Sales]]-Table1[[#This Row],[COGS]]</f>
        <v>56</v>
      </c>
      <c r="U2117">
        <v>70</v>
      </c>
      <c r="V2117">
        <f>Table1[[#This Row],[Gross_Margin]]-Table1[[#This Row],[Budget_Margin]]</f>
        <v>-14</v>
      </c>
      <c r="W2117" s="5">
        <f>IF(
Table1[[#This Row],[Budget_Margin]]=0,
"",
IF(
Table1[[#This Row],[Budget_Margin]]&gt;0,
(Table1[[#This Row],[Gross_Margin]]-Table1[[#This Row],[Budget_Margin]]) / Table1[[#This Row],[Budget_Margin]],
(Table1[[#This Row],[Gross_Margin]]-Table1[[#This Row],[Budget_Margin]]) / ABS(Table1[[#This Row],[Budget_Margin]])
)
)</f>
        <v>-0.2</v>
      </c>
      <c r="X2117" s="5" t="str">
        <f>IF(Table1[[#This Row],[Margin_Var]]&gt;=0, "Above Budget", "Below Budget")</f>
        <v>Below Budget</v>
      </c>
      <c r="Y2117" s="5">
        <f>IFERROR(Table1[[#This Row],[Gross_Margin]]/Table1[[#This Row],[Actual_Sales]],0)</f>
        <v>0.56565656565656564</v>
      </c>
      <c r="Z2117" s="5">
        <f>Table1[[#This Row],[Actual_Profit]]/Table1[[#This Row],[Actual_Sales]]</f>
        <v>0.30303030303030304</v>
      </c>
      <c r="AA2117">
        <v>26</v>
      </c>
      <c r="AB2117" s="5">
        <f>IFERROR(Table1[[#This Row],[Expenses]]/Table1[[#This Row],[Actual_Sales]],0)</f>
        <v>0.26262626262626265</v>
      </c>
      <c r="AC2117">
        <v>14</v>
      </c>
      <c r="AD2117">
        <v>602</v>
      </c>
      <c r="AE2117" s="5">
        <f>IFERROR(Table1[[#This Row],[Inventory]]/Table1[[#This Row],[Actual_Sales]],0)</f>
        <v>6.0808080808080804</v>
      </c>
    </row>
    <row r="2118" spans="1:31" x14ac:dyDescent="0.25">
      <c r="A2118">
        <v>879</v>
      </c>
      <c r="B2118">
        <v>971</v>
      </c>
      <c r="C2118">
        <v>9</v>
      </c>
      <c r="D2118" s="2">
        <v>40299</v>
      </c>
      <c r="E2118">
        <v>99</v>
      </c>
      <c r="F2118">
        <v>80</v>
      </c>
      <c r="G2118">
        <f>Table1[[#This Row],[Actual_Sales]]-Table1[[#This Row],[Budget_Sales]]</f>
        <v>19</v>
      </c>
      <c r="H2118" s="5">
        <f>IF(
Table1[[#This Row],[Budget_Sales]]=0,
"",
IF(
Table1[[#This Row],[Budget_Sales]]&gt;0,
(Table1[[#This Row],[Actual_Sales]]-Table1[[#This Row],[Budget_Sales]])/Table1[[#This Row],[Budget_Sales]],
(Table1[[#This Row],[Actual_Sales]]-Table1[[#This Row],[Budget_Sales]])/ABS(Table1[[#This Row],[Budget_Sales]])
)
)</f>
        <v>0.23749999999999999</v>
      </c>
      <c r="I2118" s="5" t="str">
        <f>IF(Table1[[#This Row],[Sales_Var]]&gt;=0,"Above Budget","Below Budget")</f>
        <v>Above Budget</v>
      </c>
      <c r="J2118">
        <f>Table1[[#This Row],[Actual_Sales]]-(Table1[[#This Row],[COGS]]+Table1[[#This Row],[Expenses]])</f>
        <v>30</v>
      </c>
      <c r="K2118">
        <v>30</v>
      </c>
      <c r="L2118">
        <f>Table1[[#This Row],[Actual_Profit]]-Table1[[#This Row],[Budget_Profit]]</f>
        <v>0</v>
      </c>
      <c r="M2118" s="5">
        <f>IF(
Table1[[#This Row],[Budget_Profit]]=0,
"",
IF(
Table1[[#This Row],[Budget_Profit]]&gt;0,
(Table1[[#This Row],[Actual_Profit]]-Table1[[#This Row],[Budget_Profit]])/Table1[[#This Row],[Budget_Profit]],
(Table1[[#This Row],[Actual_Profit]]-Table1[[#This Row],[Budget_Profit]])/ABS(Table1[[#This Row],[Budget_Profit]])
)
)</f>
        <v>0</v>
      </c>
      <c r="N2118" s="5" t="str">
        <f>IF(Table1[[#This Row],[Profit_Var]]&gt;=0, "Above Budget", "Below Budget")</f>
        <v>Above Budget</v>
      </c>
      <c r="O2118">
        <v>43</v>
      </c>
      <c r="P2118">
        <v>30</v>
      </c>
      <c r="Q2118">
        <f>Table1[[#This Row],[COGS]]-Table1[[#This Row],[Budget_COGS]]</f>
        <v>13</v>
      </c>
      <c r="R2118" s="5">
        <f>IF(
Table1[[#This Row],[Budget_COGS]]=0,
"",
IF(
Table1[[#This Row],[Budget_COGS]]&gt;0,
(Table1[[#This Row],[Budget_COGS]]-Table1[[#This Row],[COGS]]) / Table1[[#This Row],[Budget_COGS]],
(Table1[[#This Row],[Budget_COGS]]-Table1[[#This Row],[COGS]]) / ABS(Table1[[#This Row],[Budget_COGS]])
)
)</f>
        <v>-0.43333333333333335</v>
      </c>
      <c r="S2118" s="5" t="str">
        <f>IF(Table1[[#This Row],[COGS _Var]]&gt;=0, "Above Budget", "Below Budget")</f>
        <v>Above Budget</v>
      </c>
      <c r="T2118">
        <f>Table1[[#This Row],[Actual_Sales]]-Table1[[#This Row],[COGS]]</f>
        <v>56</v>
      </c>
      <c r="U2118">
        <v>50</v>
      </c>
      <c r="V2118">
        <f>Table1[[#This Row],[Gross_Margin]]-Table1[[#This Row],[Budget_Margin]]</f>
        <v>6</v>
      </c>
      <c r="W2118" s="5">
        <f>IF(
Table1[[#This Row],[Budget_Margin]]=0,
"",
IF(
Table1[[#This Row],[Budget_Margin]]&gt;0,
(Table1[[#This Row],[Gross_Margin]]-Table1[[#This Row],[Budget_Margin]]) / Table1[[#This Row],[Budget_Margin]],
(Table1[[#This Row],[Gross_Margin]]-Table1[[#This Row],[Budget_Margin]]) / ABS(Table1[[#This Row],[Budget_Margin]])
)
)</f>
        <v>0.12</v>
      </c>
      <c r="X2118" s="5" t="str">
        <f>IF(Table1[[#This Row],[Margin_Var]]&gt;=0, "Above Budget", "Below Budget")</f>
        <v>Above Budget</v>
      </c>
      <c r="Y2118" s="5">
        <f>IFERROR(Table1[[#This Row],[Gross_Margin]]/Table1[[#This Row],[Actual_Sales]],0)</f>
        <v>0.56565656565656564</v>
      </c>
      <c r="Z2118" s="5">
        <f>Table1[[#This Row],[Actual_Profit]]/Table1[[#This Row],[Actual_Sales]]</f>
        <v>0.30303030303030304</v>
      </c>
      <c r="AA2118">
        <v>26</v>
      </c>
      <c r="AB2118" s="5">
        <f>IFERROR(Table1[[#This Row],[Expenses]]/Table1[[#This Row],[Actual_Sales]],0)</f>
        <v>0.26262626262626265</v>
      </c>
      <c r="AC2118">
        <v>14</v>
      </c>
      <c r="AD2118">
        <v>602</v>
      </c>
      <c r="AE2118" s="5">
        <f>IFERROR(Table1[[#This Row],[Inventory]]/Table1[[#This Row],[Actual_Sales]],0)</f>
        <v>6.0808080808080804</v>
      </c>
    </row>
    <row r="2119" spans="1:31" x14ac:dyDescent="0.25">
      <c r="A2119">
        <v>837</v>
      </c>
      <c r="B2119">
        <v>719</v>
      </c>
      <c r="C2119">
        <v>13</v>
      </c>
      <c r="D2119" s="2">
        <v>40299</v>
      </c>
      <c r="E2119">
        <v>99</v>
      </c>
      <c r="F2119">
        <v>80</v>
      </c>
      <c r="G2119">
        <f>Table1[[#This Row],[Actual_Sales]]-Table1[[#This Row],[Budget_Sales]]</f>
        <v>19</v>
      </c>
      <c r="H2119" s="5">
        <f>IF(
Table1[[#This Row],[Budget_Sales]]=0,
"",
IF(
Table1[[#This Row],[Budget_Sales]]&gt;0,
(Table1[[#This Row],[Actual_Sales]]-Table1[[#This Row],[Budget_Sales]])/Table1[[#This Row],[Budget_Sales]],
(Table1[[#This Row],[Actual_Sales]]-Table1[[#This Row],[Budget_Sales]])/ABS(Table1[[#This Row],[Budget_Sales]])
)
)</f>
        <v>0.23749999999999999</v>
      </c>
      <c r="I2119" s="5" t="str">
        <f>IF(Table1[[#This Row],[Sales_Var]]&gt;=0,"Above Budget","Below Budget")</f>
        <v>Above Budget</v>
      </c>
      <c r="J2119">
        <f>Table1[[#This Row],[Actual_Sales]]-(Table1[[#This Row],[COGS]]+Table1[[#This Row],[Expenses]])</f>
        <v>30</v>
      </c>
      <c r="K2119">
        <v>30</v>
      </c>
      <c r="L2119">
        <f>Table1[[#This Row],[Actual_Profit]]-Table1[[#This Row],[Budget_Profit]]</f>
        <v>0</v>
      </c>
      <c r="M2119" s="5">
        <f>IF(
Table1[[#This Row],[Budget_Profit]]=0,
"",
IF(
Table1[[#This Row],[Budget_Profit]]&gt;0,
(Table1[[#This Row],[Actual_Profit]]-Table1[[#This Row],[Budget_Profit]])/Table1[[#This Row],[Budget_Profit]],
(Table1[[#This Row],[Actual_Profit]]-Table1[[#This Row],[Budget_Profit]])/ABS(Table1[[#This Row],[Budget_Profit]])
)
)</f>
        <v>0</v>
      </c>
      <c r="N2119" s="5" t="str">
        <f>IF(Table1[[#This Row],[Profit_Var]]&gt;=0, "Above Budget", "Below Budget")</f>
        <v>Above Budget</v>
      </c>
      <c r="O2119">
        <v>43</v>
      </c>
      <c r="P2119">
        <v>30</v>
      </c>
      <c r="Q2119">
        <f>Table1[[#This Row],[COGS]]-Table1[[#This Row],[Budget_COGS]]</f>
        <v>13</v>
      </c>
      <c r="R2119" s="5">
        <f>IF(
Table1[[#This Row],[Budget_COGS]]=0,
"",
IF(
Table1[[#This Row],[Budget_COGS]]&gt;0,
(Table1[[#This Row],[Budget_COGS]]-Table1[[#This Row],[COGS]]) / Table1[[#This Row],[Budget_COGS]],
(Table1[[#This Row],[Budget_COGS]]-Table1[[#This Row],[COGS]]) / ABS(Table1[[#This Row],[Budget_COGS]])
)
)</f>
        <v>-0.43333333333333335</v>
      </c>
      <c r="S2119" s="5" t="str">
        <f>IF(Table1[[#This Row],[COGS _Var]]&gt;=0, "Above Budget", "Below Budget")</f>
        <v>Above Budget</v>
      </c>
      <c r="T2119">
        <f>Table1[[#This Row],[Actual_Sales]]-Table1[[#This Row],[COGS]]</f>
        <v>56</v>
      </c>
      <c r="U2119">
        <v>50</v>
      </c>
      <c r="V2119">
        <f>Table1[[#This Row],[Gross_Margin]]-Table1[[#This Row],[Budget_Margin]]</f>
        <v>6</v>
      </c>
      <c r="W2119" s="5">
        <f>IF(
Table1[[#This Row],[Budget_Margin]]=0,
"",
IF(
Table1[[#This Row],[Budget_Margin]]&gt;0,
(Table1[[#This Row],[Gross_Margin]]-Table1[[#This Row],[Budget_Margin]]) / Table1[[#This Row],[Budget_Margin]],
(Table1[[#This Row],[Gross_Margin]]-Table1[[#This Row],[Budget_Margin]]) / ABS(Table1[[#This Row],[Budget_Margin]])
)
)</f>
        <v>0.12</v>
      </c>
      <c r="X2119" s="5" t="str">
        <f>IF(Table1[[#This Row],[Margin_Var]]&gt;=0, "Above Budget", "Below Budget")</f>
        <v>Above Budget</v>
      </c>
      <c r="Y2119" s="5">
        <f>IFERROR(Table1[[#This Row],[Gross_Margin]]/Table1[[#This Row],[Actual_Sales]],0)</f>
        <v>0.56565656565656564</v>
      </c>
      <c r="Z2119" s="5">
        <f>Table1[[#This Row],[Actual_Profit]]/Table1[[#This Row],[Actual_Sales]]</f>
        <v>0.30303030303030304</v>
      </c>
      <c r="AA2119">
        <v>26</v>
      </c>
      <c r="AB2119" s="5">
        <f>IFERROR(Table1[[#This Row],[Expenses]]/Table1[[#This Row],[Actual_Sales]],0)</f>
        <v>0.26262626262626265</v>
      </c>
      <c r="AC2119">
        <v>14</v>
      </c>
      <c r="AD2119">
        <v>602</v>
      </c>
      <c r="AE2119" s="5">
        <f>IFERROR(Table1[[#This Row],[Inventory]]/Table1[[#This Row],[Actual_Sales]],0)</f>
        <v>6.0808080808080804</v>
      </c>
    </row>
    <row r="2120" spans="1:31" x14ac:dyDescent="0.25">
      <c r="A2120">
        <v>1883</v>
      </c>
      <c r="B2120">
        <v>702</v>
      </c>
      <c r="C2120">
        <v>12</v>
      </c>
      <c r="D2120" s="2">
        <v>40483</v>
      </c>
      <c r="E2120">
        <v>423</v>
      </c>
      <c r="F2120">
        <v>300</v>
      </c>
      <c r="G2120">
        <f>Table1[[#This Row],[Actual_Sales]]-Table1[[#This Row],[Budget_Sales]]</f>
        <v>123</v>
      </c>
      <c r="H2120" s="5">
        <f>IF(
Table1[[#This Row],[Budget_Sales]]=0,
"",
IF(
Table1[[#This Row],[Budget_Sales]]&gt;0,
(Table1[[#This Row],[Actual_Sales]]-Table1[[#This Row],[Budget_Sales]])/Table1[[#This Row],[Budget_Sales]],
(Table1[[#This Row],[Actual_Sales]]-Table1[[#This Row],[Budget_Sales]])/ABS(Table1[[#This Row],[Budget_Sales]])
)
)</f>
        <v>0.41</v>
      </c>
      <c r="I2120" s="5" t="str">
        <f>IF(Table1[[#This Row],[Sales_Var]]&gt;=0,"Above Budget","Below Budget")</f>
        <v>Above Budget</v>
      </c>
      <c r="J2120">
        <f>Table1[[#This Row],[Actual_Sales]]-(Table1[[#This Row],[COGS]]+Table1[[#This Row],[Expenses]])</f>
        <v>128</v>
      </c>
      <c r="K2120">
        <v>80</v>
      </c>
      <c r="L2120">
        <f>Table1[[#This Row],[Actual_Profit]]-Table1[[#This Row],[Budget_Profit]]</f>
        <v>48</v>
      </c>
      <c r="M2120" s="5">
        <f>IF(
Table1[[#This Row],[Budget_Profit]]=0,
"",
IF(
Table1[[#This Row],[Budget_Profit]]&gt;0,
(Table1[[#This Row],[Actual_Profit]]-Table1[[#This Row],[Budget_Profit]])/Table1[[#This Row],[Budget_Profit]],
(Table1[[#This Row],[Actual_Profit]]-Table1[[#This Row],[Budget_Profit]])/ABS(Table1[[#This Row],[Budget_Profit]])
)
)</f>
        <v>0.6</v>
      </c>
      <c r="N2120" s="5" t="str">
        <f>IF(Table1[[#This Row],[Profit_Var]]&gt;=0, "Above Budget", "Below Budget")</f>
        <v>Above Budget</v>
      </c>
      <c r="O2120">
        <v>211</v>
      </c>
      <c r="P2120">
        <v>150</v>
      </c>
      <c r="Q2120">
        <f>Table1[[#This Row],[COGS]]-Table1[[#This Row],[Budget_COGS]]</f>
        <v>61</v>
      </c>
      <c r="R2120" s="5">
        <f>IF(
Table1[[#This Row],[Budget_COGS]]=0,
"",
IF(
Table1[[#This Row],[Budget_COGS]]&gt;0,
(Table1[[#This Row],[Budget_COGS]]-Table1[[#This Row],[COGS]]) / Table1[[#This Row],[Budget_COGS]],
(Table1[[#This Row],[Budget_COGS]]-Table1[[#This Row],[COGS]]) / ABS(Table1[[#This Row],[Budget_COGS]])
)
)</f>
        <v>-0.40666666666666668</v>
      </c>
      <c r="S2120" s="5" t="str">
        <f>IF(Table1[[#This Row],[COGS _Var]]&gt;=0, "Above Budget", "Below Budget")</f>
        <v>Above Budget</v>
      </c>
      <c r="T2120">
        <f>Table1[[#This Row],[Actual_Sales]]-Table1[[#This Row],[COGS]]</f>
        <v>212</v>
      </c>
      <c r="U2120">
        <v>150</v>
      </c>
      <c r="V2120">
        <f>Table1[[#This Row],[Gross_Margin]]-Table1[[#This Row],[Budget_Margin]]</f>
        <v>62</v>
      </c>
      <c r="W2120" s="5">
        <f>IF(
Table1[[#This Row],[Budget_Margin]]=0,
"",
IF(
Table1[[#This Row],[Budget_Margin]]&gt;0,
(Table1[[#This Row],[Gross_Margin]]-Table1[[#This Row],[Budget_Margin]]) / Table1[[#This Row],[Budget_Margin]],
(Table1[[#This Row],[Gross_Margin]]-Table1[[#This Row],[Budget_Margin]]) / ABS(Table1[[#This Row],[Budget_Margin]])
)
)</f>
        <v>0.41333333333333333</v>
      </c>
      <c r="X2120" s="5" t="str">
        <f>IF(Table1[[#This Row],[Margin_Var]]&gt;=0, "Above Budget", "Below Budget")</f>
        <v>Above Budget</v>
      </c>
      <c r="Y2120" s="5">
        <f>IFERROR(Table1[[#This Row],[Gross_Margin]]/Table1[[#This Row],[Actual_Sales]],0)</f>
        <v>0.50118203309692666</v>
      </c>
      <c r="Z2120" s="5">
        <f>Table1[[#This Row],[Actual_Profit]]/Table1[[#This Row],[Actual_Sales]]</f>
        <v>0.30260047281323876</v>
      </c>
      <c r="AA2120">
        <v>84</v>
      </c>
      <c r="AB2120" s="5">
        <f>IFERROR(Table1[[#This Row],[Expenses]]/Table1[[#This Row],[Actual_Sales]],0)</f>
        <v>0.19858156028368795</v>
      </c>
      <c r="AC2120">
        <v>59</v>
      </c>
      <c r="AD2120">
        <v>1778</v>
      </c>
      <c r="AE2120" s="5">
        <f>IFERROR(Table1[[#This Row],[Inventory]]/Table1[[#This Row],[Actual_Sales]],0)</f>
        <v>4.2033096926713949</v>
      </c>
    </row>
    <row r="2121" spans="1:31" x14ac:dyDescent="0.25">
      <c r="A2121">
        <v>1739</v>
      </c>
      <c r="B2121">
        <v>832</v>
      </c>
      <c r="C2121">
        <v>4</v>
      </c>
      <c r="D2121" s="2">
        <v>40452</v>
      </c>
      <c r="E2121">
        <v>182</v>
      </c>
      <c r="F2121">
        <v>110</v>
      </c>
      <c r="G2121">
        <f>Table1[[#This Row],[Actual_Sales]]-Table1[[#This Row],[Budget_Sales]]</f>
        <v>72</v>
      </c>
      <c r="H2121" s="5">
        <f>IF(
Table1[[#This Row],[Budget_Sales]]=0,
"",
IF(
Table1[[#This Row],[Budget_Sales]]&gt;0,
(Table1[[#This Row],[Actual_Sales]]-Table1[[#This Row],[Budget_Sales]])/Table1[[#This Row],[Budget_Sales]],
(Table1[[#This Row],[Actual_Sales]]-Table1[[#This Row],[Budget_Sales]])/ABS(Table1[[#This Row],[Budget_Sales]])
)
)</f>
        <v>0.65454545454545454</v>
      </c>
      <c r="I2121" s="5" t="str">
        <f>IF(Table1[[#This Row],[Sales_Var]]&gt;=0,"Above Budget","Below Budget")</f>
        <v>Above Budget</v>
      </c>
      <c r="J2121">
        <f>Table1[[#This Row],[Actual_Sales]]-(Table1[[#This Row],[COGS]]+Table1[[#This Row],[Expenses]])</f>
        <v>55</v>
      </c>
      <c r="K2121">
        <v>50</v>
      </c>
      <c r="L2121">
        <f>Table1[[#This Row],[Actual_Profit]]-Table1[[#This Row],[Budget_Profit]]</f>
        <v>5</v>
      </c>
      <c r="M2121" s="5">
        <f>IF(
Table1[[#This Row],[Budget_Profit]]=0,
"",
IF(
Table1[[#This Row],[Budget_Profit]]&gt;0,
(Table1[[#This Row],[Actual_Profit]]-Table1[[#This Row],[Budget_Profit]])/Table1[[#This Row],[Budget_Profit]],
(Table1[[#This Row],[Actual_Profit]]-Table1[[#This Row],[Budget_Profit]])/ABS(Table1[[#This Row],[Budget_Profit]])
)
)</f>
        <v>0.1</v>
      </c>
      <c r="N2121" s="5" t="str">
        <f>IF(Table1[[#This Row],[Profit_Var]]&gt;=0, "Above Budget", "Below Budget")</f>
        <v>Above Budget</v>
      </c>
      <c r="O2121">
        <v>72</v>
      </c>
      <c r="P2121">
        <v>40</v>
      </c>
      <c r="Q2121">
        <f>Table1[[#This Row],[COGS]]-Table1[[#This Row],[Budget_COGS]]</f>
        <v>32</v>
      </c>
      <c r="R2121" s="5">
        <f>IF(
Table1[[#This Row],[Budget_COGS]]=0,
"",
IF(
Table1[[#This Row],[Budget_COGS]]&gt;0,
(Table1[[#This Row],[Budget_COGS]]-Table1[[#This Row],[COGS]]) / Table1[[#This Row],[Budget_COGS]],
(Table1[[#This Row],[Budget_COGS]]-Table1[[#This Row],[COGS]]) / ABS(Table1[[#This Row],[Budget_COGS]])
)
)</f>
        <v>-0.8</v>
      </c>
      <c r="S2121" s="5" t="str">
        <f>IF(Table1[[#This Row],[COGS _Var]]&gt;=0, "Above Budget", "Below Budget")</f>
        <v>Above Budget</v>
      </c>
      <c r="T2121">
        <f>Table1[[#This Row],[Actual_Sales]]-Table1[[#This Row],[COGS]]</f>
        <v>110</v>
      </c>
      <c r="U2121">
        <v>70</v>
      </c>
      <c r="V2121">
        <f>Table1[[#This Row],[Gross_Margin]]-Table1[[#This Row],[Budget_Margin]]</f>
        <v>40</v>
      </c>
      <c r="W2121" s="5">
        <f>IF(
Table1[[#This Row],[Budget_Margin]]=0,
"",
IF(
Table1[[#This Row],[Budget_Margin]]&gt;0,
(Table1[[#This Row],[Gross_Margin]]-Table1[[#This Row],[Budget_Margin]]) / Table1[[#This Row],[Budget_Margin]],
(Table1[[#This Row],[Gross_Margin]]-Table1[[#This Row],[Budget_Margin]]) / ABS(Table1[[#This Row],[Budget_Margin]])
)
)</f>
        <v>0.5714285714285714</v>
      </c>
      <c r="X2121" s="5" t="str">
        <f>IF(Table1[[#This Row],[Margin_Var]]&gt;=0, "Above Budget", "Below Budget")</f>
        <v>Above Budget</v>
      </c>
      <c r="Y2121" s="5">
        <f>IFERROR(Table1[[#This Row],[Gross_Margin]]/Table1[[#This Row],[Actual_Sales]],0)</f>
        <v>0.60439560439560436</v>
      </c>
      <c r="Z2121" s="5">
        <f>Table1[[#This Row],[Actual_Profit]]/Table1[[#This Row],[Actual_Sales]]</f>
        <v>0.30219780219780218</v>
      </c>
      <c r="AA2121">
        <v>55</v>
      </c>
      <c r="AB2121" s="5">
        <f>IFERROR(Table1[[#This Row],[Expenses]]/Table1[[#This Row],[Actual_Sales]],0)</f>
        <v>0.30219780219780218</v>
      </c>
      <c r="AC2121">
        <v>23</v>
      </c>
      <c r="AD2121">
        <v>-868</v>
      </c>
      <c r="AE2121" s="5">
        <f>IFERROR(Table1[[#This Row],[Inventory]]/Table1[[#This Row],[Actual_Sales]],0)</f>
        <v>-4.7692307692307692</v>
      </c>
    </row>
    <row r="2122" spans="1:31" x14ac:dyDescent="0.25">
      <c r="A2122">
        <v>1742</v>
      </c>
      <c r="B2122">
        <v>847</v>
      </c>
      <c r="C2122">
        <v>12</v>
      </c>
      <c r="D2122" s="2">
        <v>40452</v>
      </c>
      <c r="E2122">
        <v>182</v>
      </c>
      <c r="F2122">
        <v>130</v>
      </c>
      <c r="G2122">
        <f>Table1[[#This Row],[Actual_Sales]]-Table1[[#This Row],[Budget_Sales]]</f>
        <v>52</v>
      </c>
      <c r="H2122" s="5">
        <f>IF(
Table1[[#This Row],[Budget_Sales]]=0,
"",
IF(
Table1[[#This Row],[Budget_Sales]]&gt;0,
(Table1[[#This Row],[Actual_Sales]]-Table1[[#This Row],[Budget_Sales]])/Table1[[#This Row],[Budget_Sales]],
(Table1[[#This Row],[Actual_Sales]]-Table1[[#This Row],[Budget_Sales]])/ABS(Table1[[#This Row],[Budget_Sales]])
)
)</f>
        <v>0.4</v>
      </c>
      <c r="I2122" s="5" t="str">
        <f>IF(Table1[[#This Row],[Sales_Var]]&gt;=0,"Above Budget","Below Budget")</f>
        <v>Above Budget</v>
      </c>
      <c r="J2122">
        <f>Table1[[#This Row],[Actual_Sales]]-(Table1[[#This Row],[COGS]]+Table1[[#This Row],[Expenses]])</f>
        <v>55</v>
      </c>
      <c r="K2122">
        <v>50</v>
      </c>
      <c r="L2122">
        <f>Table1[[#This Row],[Actual_Profit]]-Table1[[#This Row],[Budget_Profit]]</f>
        <v>5</v>
      </c>
      <c r="M2122" s="5">
        <f>IF(
Table1[[#This Row],[Budget_Profit]]=0,
"",
IF(
Table1[[#This Row],[Budget_Profit]]&gt;0,
(Table1[[#This Row],[Actual_Profit]]-Table1[[#This Row],[Budget_Profit]])/Table1[[#This Row],[Budget_Profit]],
(Table1[[#This Row],[Actual_Profit]]-Table1[[#This Row],[Budget_Profit]])/ABS(Table1[[#This Row],[Budget_Profit]])
)
)</f>
        <v>0.1</v>
      </c>
      <c r="N2122" s="5" t="str">
        <f>IF(Table1[[#This Row],[Profit_Var]]&gt;=0, "Above Budget", "Below Budget")</f>
        <v>Above Budget</v>
      </c>
      <c r="O2122">
        <v>72</v>
      </c>
      <c r="P2122">
        <v>50</v>
      </c>
      <c r="Q2122">
        <f>Table1[[#This Row],[COGS]]-Table1[[#This Row],[Budget_COGS]]</f>
        <v>22</v>
      </c>
      <c r="R2122" s="5">
        <f>IF(
Table1[[#This Row],[Budget_COGS]]=0,
"",
IF(
Table1[[#This Row],[Budget_COGS]]&gt;0,
(Table1[[#This Row],[Budget_COGS]]-Table1[[#This Row],[COGS]]) / Table1[[#This Row],[Budget_COGS]],
(Table1[[#This Row],[Budget_COGS]]-Table1[[#This Row],[COGS]]) / ABS(Table1[[#This Row],[Budget_COGS]])
)
)</f>
        <v>-0.44</v>
      </c>
      <c r="S2122" s="5" t="str">
        <f>IF(Table1[[#This Row],[COGS _Var]]&gt;=0, "Above Budget", "Below Budget")</f>
        <v>Above Budget</v>
      </c>
      <c r="T2122">
        <f>Table1[[#This Row],[Actual_Sales]]-Table1[[#This Row],[COGS]]</f>
        <v>110</v>
      </c>
      <c r="U2122">
        <v>80</v>
      </c>
      <c r="V2122">
        <f>Table1[[#This Row],[Gross_Margin]]-Table1[[#This Row],[Budget_Margin]]</f>
        <v>30</v>
      </c>
      <c r="W2122" s="5">
        <f>IF(
Table1[[#This Row],[Budget_Margin]]=0,
"",
IF(
Table1[[#This Row],[Budget_Margin]]&gt;0,
(Table1[[#This Row],[Gross_Margin]]-Table1[[#This Row],[Budget_Margin]]) / Table1[[#This Row],[Budget_Margin]],
(Table1[[#This Row],[Gross_Margin]]-Table1[[#This Row],[Budget_Margin]]) / ABS(Table1[[#This Row],[Budget_Margin]])
)
)</f>
        <v>0.375</v>
      </c>
      <c r="X2122" s="5" t="str">
        <f>IF(Table1[[#This Row],[Margin_Var]]&gt;=0, "Above Budget", "Below Budget")</f>
        <v>Above Budget</v>
      </c>
      <c r="Y2122" s="5">
        <f>IFERROR(Table1[[#This Row],[Gross_Margin]]/Table1[[#This Row],[Actual_Sales]],0)</f>
        <v>0.60439560439560436</v>
      </c>
      <c r="Z2122" s="5">
        <f>Table1[[#This Row],[Actual_Profit]]/Table1[[#This Row],[Actual_Sales]]</f>
        <v>0.30219780219780218</v>
      </c>
      <c r="AA2122">
        <v>55</v>
      </c>
      <c r="AB2122" s="5">
        <f>IFERROR(Table1[[#This Row],[Expenses]]/Table1[[#This Row],[Actual_Sales]],0)</f>
        <v>0.30219780219780218</v>
      </c>
      <c r="AC2122">
        <v>23</v>
      </c>
      <c r="AD2122">
        <v>650</v>
      </c>
      <c r="AE2122" s="5">
        <f>IFERROR(Table1[[#This Row],[Inventory]]/Table1[[#This Row],[Actual_Sales]],0)</f>
        <v>3.5714285714285716</v>
      </c>
    </row>
    <row r="2123" spans="1:31" x14ac:dyDescent="0.25">
      <c r="A2123">
        <v>1714</v>
      </c>
      <c r="B2123">
        <v>715</v>
      </c>
      <c r="C2123">
        <v>3</v>
      </c>
      <c r="D2123" s="2">
        <v>40452</v>
      </c>
      <c r="E2123">
        <v>202</v>
      </c>
      <c r="F2123">
        <v>200</v>
      </c>
      <c r="G2123">
        <f>Table1[[#This Row],[Actual_Sales]]-Table1[[#This Row],[Budget_Sales]]</f>
        <v>2</v>
      </c>
      <c r="H2123" s="5">
        <f>IF(
Table1[[#This Row],[Budget_Sales]]=0,
"",
IF(
Table1[[#This Row],[Budget_Sales]]&gt;0,
(Table1[[#This Row],[Actual_Sales]]-Table1[[#This Row],[Budget_Sales]])/Table1[[#This Row],[Budget_Sales]],
(Table1[[#This Row],[Actual_Sales]]-Table1[[#This Row],[Budget_Sales]])/ABS(Table1[[#This Row],[Budget_Sales]])
)
)</f>
        <v>0.01</v>
      </c>
      <c r="I2123" s="5" t="str">
        <f>IF(Table1[[#This Row],[Sales_Var]]&gt;=0,"Above Budget","Below Budget")</f>
        <v>Above Budget</v>
      </c>
      <c r="J2123">
        <f>Table1[[#This Row],[Actual_Sales]]-(Table1[[#This Row],[COGS]]+Table1[[#This Row],[Expenses]])</f>
        <v>61</v>
      </c>
      <c r="K2123">
        <v>100</v>
      </c>
      <c r="L2123">
        <f>Table1[[#This Row],[Actual_Profit]]-Table1[[#This Row],[Budget_Profit]]</f>
        <v>-39</v>
      </c>
      <c r="M2123" s="5">
        <f>IF(
Table1[[#This Row],[Budget_Profit]]=0,
"",
IF(
Table1[[#This Row],[Budget_Profit]]&gt;0,
(Table1[[#This Row],[Actual_Profit]]-Table1[[#This Row],[Budget_Profit]])/Table1[[#This Row],[Budget_Profit]],
(Table1[[#This Row],[Actual_Profit]]-Table1[[#This Row],[Budget_Profit]])/ABS(Table1[[#This Row],[Budget_Profit]])
)
)</f>
        <v>-0.39</v>
      </c>
      <c r="N2123" s="5" t="str">
        <f>IF(Table1[[#This Row],[Profit_Var]]&gt;=0, "Above Budget", "Below Budget")</f>
        <v>Below Budget</v>
      </c>
      <c r="O2123">
        <v>86</v>
      </c>
      <c r="P2123">
        <v>80</v>
      </c>
      <c r="Q2123">
        <f>Table1[[#This Row],[COGS]]-Table1[[#This Row],[Budget_COGS]]</f>
        <v>6</v>
      </c>
      <c r="R2123" s="5">
        <f>IF(
Table1[[#This Row],[Budget_COGS]]=0,
"",
IF(
Table1[[#This Row],[Budget_COGS]]&gt;0,
(Table1[[#This Row],[Budget_COGS]]-Table1[[#This Row],[COGS]]) / Table1[[#This Row],[Budget_COGS]],
(Table1[[#This Row],[Budget_COGS]]-Table1[[#This Row],[COGS]]) / ABS(Table1[[#This Row],[Budget_COGS]])
)
)</f>
        <v>-7.4999999999999997E-2</v>
      </c>
      <c r="S2123" s="5" t="str">
        <f>IF(Table1[[#This Row],[COGS _Var]]&gt;=0, "Above Budget", "Below Budget")</f>
        <v>Above Budget</v>
      </c>
      <c r="T2123">
        <f>Table1[[#This Row],[Actual_Sales]]-Table1[[#This Row],[COGS]]</f>
        <v>116</v>
      </c>
      <c r="U2123">
        <v>120</v>
      </c>
      <c r="V2123">
        <f>Table1[[#This Row],[Gross_Margin]]-Table1[[#This Row],[Budget_Margin]]</f>
        <v>-4</v>
      </c>
      <c r="W2123" s="5">
        <f>IF(
Table1[[#This Row],[Budget_Margin]]=0,
"",
IF(
Table1[[#This Row],[Budget_Margin]]&gt;0,
(Table1[[#This Row],[Gross_Margin]]-Table1[[#This Row],[Budget_Margin]]) / Table1[[#This Row],[Budget_Margin]],
(Table1[[#This Row],[Gross_Margin]]-Table1[[#This Row],[Budget_Margin]]) / ABS(Table1[[#This Row],[Budget_Margin]])
)
)</f>
        <v>-3.3333333333333333E-2</v>
      </c>
      <c r="X2123" s="5" t="str">
        <f>IF(Table1[[#This Row],[Margin_Var]]&gt;=0, "Above Budget", "Below Budget")</f>
        <v>Below Budget</v>
      </c>
      <c r="Y2123" s="5">
        <f>IFERROR(Table1[[#This Row],[Gross_Margin]]/Table1[[#This Row],[Actual_Sales]],0)</f>
        <v>0.57425742574257421</v>
      </c>
      <c r="Z2123" s="5">
        <f>Table1[[#This Row],[Actual_Profit]]/Table1[[#This Row],[Actual_Sales]]</f>
        <v>0.30198019801980197</v>
      </c>
      <c r="AA2123">
        <v>55</v>
      </c>
      <c r="AB2123" s="5">
        <f>IFERROR(Table1[[#This Row],[Expenses]]/Table1[[#This Row],[Actual_Sales]],0)</f>
        <v>0.2722772277227723</v>
      </c>
      <c r="AC2123">
        <v>28</v>
      </c>
      <c r="AD2123">
        <v>547</v>
      </c>
      <c r="AE2123" s="5">
        <f>IFERROR(Table1[[#This Row],[Inventory]]/Table1[[#This Row],[Actual_Sales]],0)</f>
        <v>2.7079207920792081</v>
      </c>
    </row>
    <row r="2124" spans="1:31" x14ac:dyDescent="0.25">
      <c r="A2124">
        <v>3631</v>
      </c>
      <c r="B2124">
        <v>580</v>
      </c>
      <c r="C2124">
        <v>5</v>
      </c>
      <c r="D2124" s="2">
        <v>40787</v>
      </c>
      <c r="E2124">
        <v>53</v>
      </c>
      <c r="F2124">
        <v>40</v>
      </c>
      <c r="G2124">
        <f>Table1[[#This Row],[Actual_Sales]]-Table1[[#This Row],[Budget_Sales]]</f>
        <v>13</v>
      </c>
      <c r="H2124" s="5">
        <f>IF(
Table1[[#This Row],[Budget_Sales]]=0,
"",
IF(
Table1[[#This Row],[Budget_Sales]]&gt;0,
(Table1[[#This Row],[Actual_Sales]]-Table1[[#This Row],[Budget_Sales]])/Table1[[#This Row],[Budget_Sales]],
(Table1[[#This Row],[Actual_Sales]]-Table1[[#This Row],[Budget_Sales]])/ABS(Table1[[#This Row],[Budget_Sales]])
)
)</f>
        <v>0.32500000000000001</v>
      </c>
      <c r="I2124" s="5" t="str">
        <f>IF(Table1[[#This Row],[Sales_Var]]&gt;=0,"Above Budget","Below Budget")</f>
        <v>Above Budget</v>
      </c>
      <c r="J2124">
        <f>Table1[[#This Row],[Actual_Sales]]-(Table1[[#This Row],[COGS]]+Table1[[#This Row],[Expenses]])</f>
        <v>16</v>
      </c>
      <c r="K2124">
        <v>30</v>
      </c>
      <c r="L2124">
        <f>Table1[[#This Row],[Actual_Profit]]-Table1[[#This Row],[Budget_Profit]]</f>
        <v>-14</v>
      </c>
      <c r="M2124" s="5">
        <f>IF(
Table1[[#This Row],[Budget_Profit]]=0,
"",
IF(
Table1[[#This Row],[Budget_Profit]]&gt;0,
(Table1[[#This Row],[Actual_Profit]]-Table1[[#This Row],[Budget_Profit]])/Table1[[#This Row],[Budget_Profit]],
(Table1[[#This Row],[Actual_Profit]]-Table1[[#This Row],[Budget_Profit]])/ABS(Table1[[#This Row],[Budget_Profit]])
)
)</f>
        <v>-0.46666666666666667</v>
      </c>
      <c r="N2124" s="5" t="str">
        <f>IF(Table1[[#This Row],[Profit_Var]]&gt;=0, "Above Budget", "Below Budget")</f>
        <v>Below Budget</v>
      </c>
      <c r="O2124">
        <v>20</v>
      </c>
      <c r="P2124">
        <v>10</v>
      </c>
      <c r="Q2124">
        <f>Table1[[#This Row],[COGS]]-Table1[[#This Row],[Budget_COGS]]</f>
        <v>10</v>
      </c>
      <c r="R2124" s="5">
        <f>IF(
Table1[[#This Row],[Budget_COGS]]=0,
"",
IF(
Table1[[#This Row],[Budget_COGS]]&gt;0,
(Table1[[#This Row],[Budget_COGS]]-Table1[[#This Row],[COGS]]) / Table1[[#This Row],[Budget_COGS]],
(Table1[[#This Row],[Budget_COGS]]-Table1[[#This Row],[COGS]]) / ABS(Table1[[#This Row],[Budget_COGS]])
)
)</f>
        <v>-1</v>
      </c>
      <c r="S2124" s="5" t="str">
        <f>IF(Table1[[#This Row],[COGS _Var]]&gt;=0, "Above Budget", "Below Budget")</f>
        <v>Above Budget</v>
      </c>
      <c r="T2124">
        <f>Table1[[#This Row],[Actual_Sales]]-Table1[[#This Row],[COGS]]</f>
        <v>33</v>
      </c>
      <c r="U2124">
        <v>30</v>
      </c>
      <c r="V2124">
        <f>Table1[[#This Row],[Gross_Margin]]-Table1[[#This Row],[Budget_Margin]]</f>
        <v>3</v>
      </c>
      <c r="W2124" s="5">
        <f>IF(
Table1[[#This Row],[Budget_Margin]]=0,
"",
IF(
Table1[[#This Row],[Budget_Margin]]&gt;0,
(Table1[[#This Row],[Gross_Margin]]-Table1[[#This Row],[Budget_Margin]]) / Table1[[#This Row],[Budget_Margin]],
(Table1[[#This Row],[Gross_Margin]]-Table1[[#This Row],[Budget_Margin]]) / ABS(Table1[[#This Row],[Budget_Margin]])
)
)</f>
        <v>0.1</v>
      </c>
      <c r="X2124" s="5" t="str">
        <f>IF(Table1[[#This Row],[Margin_Var]]&gt;=0, "Above Budget", "Below Budget")</f>
        <v>Above Budget</v>
      </c>
      <c r="Y2124" s="5">
        <f>IFERROR(Table1[[#This Row],[Gross_Margin]]/Table1[[#This Row],[Actual_Sales]],0)</f>
        <v>0.62264150943396224</v>
      </c>
      <c r="Z2124" s="5">
        <f>Table1[[#This Row],[Actual_Profit]]/Table1[[#This Row],[Actual_Sales]]</f>
        <v>0.30188679245283018</v>
      </c>
      <c r="AA2124">
        <v>17</v>
      </c>
      <c r="AB2124" s="5">
        <f>IFERROR(Table1[[#This Row],[Expenses]]/Table1[[#This Row],[Actual_Sales]],0)</f>
        <v>0.32075471698113206</v>
      </c>
      <c r="AC2124">
        <v>5</v>
      </c>
      <c r="AD2124">
        <v>482</v>
      </c>
      <c r="AE2124" s="5">
        <f>IFERROR(Table1[[#This Row],[Inventory]]/Table1[[#This Row],[Actual_Sales]],0)</f>
        <v>9.0943396226415096</v>
      </c>
    </row>
    <row r="2125" spans="1:31" x14ac:dyDescent="0.25">
      <c r="A2125">
        <v>3620</v>
      </c>
      <c r="B2125">
        <v>541</v>
      </c>
      <c r="C2125">
        <v>11</v>
      </c>
      <c r="D2125" s="2">
        <v>40787</v>
      </c>
      <c r="E2125">
        <v>53</v>
      </c>
      <c r="F2125">
        <v>30</v>
      </c>
      <c r="G2125">
        <f>Table1[[#This Row],[Actual_Sales]]-Table1[[#This Row],[Budget_Sales]]</f>
        <v>23</v>
      </c>
      <c r="H2125" s="5">
        <f>IF(
Table1[[#This Row],[Budget_Sales]]=0,
"",
IF(
Table1[[#This Row],[Budget_Sales]]&gt;0,
(Table1[[#This Row],[Actual_Sales]]-Table1[[#This Row],[Budget_Sales]])/Table1[[#This Row],[Budget_Sales]],
(Table1[[#This Row],[Actual_Sales]]-Table1[[#This Row],[Budget_Sales]])/ABS(Table1[[#This Row],[Budget_Sales]])
)
)</f>
        <v>0.76666666666666672</v>
      </c>
      <c r="I2125" s="5" t="str">
        <f>IF(Table1[[#This Row],[Sales_Var]]&gt;=0,"Above Budget","Below Budget")</f>
        <v>Above Budget</v>
      </c>
      <c r="J2125">
        <f>Table1[[#This Row],[Actual_Sales]]-(Table1[[#This Row],[COGS]]+Table1[[#This Row],[Expenses]])</f>
        <v>16</v>
      </c>
      <c r="K2125">
        <v>20</v>
      </c>
      <c r="L2125">
        <f>Table1[[#This Row],[Actual_Profit]]-Table1[[#This Row],[Budget_Profit]]</f>
        <v>-4</v>
      </c>
      <c r="M2125" s="5">
        <f>IF(
Table1[[#This Row],[Budget_Profit]]=0,
"",
IF(
Table1[[#This Row],[Budget_Profit]]&gt;0,
(Table1[[#This Row],[Actual_Profit]]-Table1[[#This Row],[Budget_Profit]])/Table1[[#This Row],[Budget_Profit]],
(Table1[[#This Row],[Actual_Profit]]-Table1[[#This Row],[Budget_Profit]])/ABS(Table1[[#This Row],[Budget_Profit]])
)
)</f>
        <v>-0.2</v>
      </c>
      <c r="N2125" s="5" t="str">
        <f>IF(Table1[[#This Row],[Profit_Var]]&gt;=0, "Above Budget", "Below Budget")</f>
        <v>Below Budget</v>
      </c>
      <c r="O2125">
        <v>20</v>
      </c>
      <c r="P2125">
        <v>10</v>
      </c>
      <c r="Q2125">
        <f>Table1[[#This Row],[COGS]]-Table1[[#This Row],[Budget_COGS]]</f>
        <v>10</v>
      </c>
      <c r="R2125" s="5">
        <f>IF(
Table1[[#This Row],[Budget_COGS]]=0,
"",
IF(
Table1[[#This Row],[Budget_COGS]]&gt;0,
(Table1[[#This Row],[Budget_COGS]]-Table1[[#This Row],[COGS]]) / Table1[[#This Row],[Budget_COGS]],
(Table1[[#This Row],[Budget_COGS]]-Table1[[#This Row],[COGS]]) / ABS(Table1[[#This Row],[Budget_COGS]])
)
)</f>
        <v>-1</v>
      </c>
      <c r="S2125" s="5" t="str">
        <f>IF(Table1[[#This Row],[COGS _Var]]&gt;=0, "Above Budget", "Below Budget")</f>
        <v>Above Budget</v>
      </c>
      <c r="T2125">
        <f>Table1[[#This Row],[Actual_Sales]]-Table1[[#This Row],[COGS]]</f>
        <v>33</v>
      </c>
      <c r="U2125">
        <v>20</v>
      </c>
      <c r="V2125">
        <f>Table1[[#This Row],[Gross_Margin]]-Table1[[#This Row],[Budget_Margin]]</f>
        <v>13</v>
      </c>
      <c r="W2125" s="5">
        <f>IF(
Table1[[#This Row],[Budget_Margin]]=0,
"",
IF(
Table1[[#This Row],[Budget_Margin]]&gt;0,
(Table1[[#This Row],[Gross_Margin]]-Table1[[#This Row],[Budget_Margin]]) / Table1[[#This Row],[Budget_Margin]],
(Table1[[#This Row],[Gross_Margin]]-Table1[[#This Row],[Budget_Margin]]) / ABS(Table1[[#This Row],[Budget_Margin]])
)
)</f>
        <v>0.65</v>
      </c>
      <c r="X2125" s="5" t="str">
        <f>IF(Table1[[#This Row],[Margin_Var]]&gt;=0, "Above Budget", "Below Budget")</f>
        <v>Above Budget</v>
      </c>
      <c r="Y2125" s="5">
        <f>IFERROR(Table1[[#This Row],[Gross_Margin]]/Table1[[#This Row],[Actual_Sales]],0)</f>
        <v>0.62264150943396224</v>
      </c>
      <c r="Z2125" s="5">
        <f>Table1[[#This Row],[Actual_Profit]]/Table1[[#This Row],[Actual_Sales]]</f>
        <v>0.30188679245283018</v>
      </c>
      <c r="AA2125">
        <v>17</v>
      </c>
      <c r="AB2125" s="5">
        <f>IFERROR(Table1[[#This Row],[Expenses]]/Table1[[#This Row],[Actual_Sales]],0)</f>
        <v>0.32075471698113206</v>
      </c>
      <c r="AC2125">
        <v>5</v>
      </c>
      <c r="AD2125">
        <v>482</v>
      </c>
      <c r="AE2125" s="5">
        <f>IFERROR(Table1[[#This Row],[Inventory]]/Table1[[#This Row],[Actual_Sales]],0)</f>
        <v>9.0943396226415096</v>
      </c>
    </row>
    <row r="2126" spans="1:31" x14ac:dyDescent="0.25">
      <c r="A2126">
        <v>3648</v>
      </c>
      <c r="B2126">
        <v>617</v>
      </c>
      <c r="C2126">
        <v>13</v>
      </c>
      <c r="D2126" s="2">
        <v>40787</v>
      </c>
      <c r="E2126">
        <v>53</v>
      </c>
      <c r="F2126">
        <v>50</v>
      </c>
      <c r="G2126">
        <f>Table1[[#This Row],[Actual_Sales]]-Table1[[#This Row],[Budget_Sales]]</f>
        <v>3</v>
      </c>
      <c r="H2126" s="5">
        <f>IF(
Table1[[#This Row],[Budget_Sales]]=0,
"",
IF(
Table1[[#This Row],[Budget_Sales]]&gt;0,
(Table1[[#This Row],[Actual_Sales]]-Table1[[#This Row],[Budget_Sales]])/Table1[[#This Row],[Budget_Sales]],
(Table1[[#This Row],[Actual_Sales]]-Table1[[#This Row],[Budget_Sales]])/ABS(Table1[[#This Row],[Budget_Sales]])
)
)</f>
        <v>0.06</v>
      </c>
      <c r="I2126" s="5" t="str">
        <f>IF(Table1[[#This Row],[Sales_Var]]&gt;=0,"Above Budget","Below Budget")</f>
        <v>Above Budget</v>
      </c>
      <c r="J2126">
        <f>Table1[[#This Row],[Actual_Sales]]-(Table1[[#This Row],[COGS]]+Table1[[#This Row],[Expenses]])</f>
        <v>16</v>
      </c>
      <c r="K2126">
        <v>20</v>
      </c>
      <c r="L2126">
        <f>Table1[[#This Row],[Actual_Profit]]-Table1[[#This Row],[Budget_Profit]]</f>
        <v>-4</v>
      </c>
      <c r="M2126" s="5">
        <f>IF(
Table1[[#This Row],[Budget_Profit]]=0,
"",
IF(
Table1[[#This Row],[Budget_Profit]]&gt;0,
(Table1[[#This Row],[Actual_Profit]]-Table1[[#This Row],[Budget_Profit]])/Table1[[#This Row],[Budget_Profit]],
(Table1[[#This Row],[Actual_Profit]]-Table1[[#This Row],[Budget_Profit]])/ABS(Table1[[#This Row],[Budget_Profit]])
)
)</f>
        <v>-0.2</v>
      </c>
      <c r="N2126" s="5" t="str">
        <f>IF(Table1[[#This Row],[Profit_Var]]&gt;=0, "Above Budget", "Below Budget")</f>
        <v>Below Budget</v>
      </c>
      <c r="O2126">
        <v>20</v>
      </c>
      <c r="P2126">
        <v>20</v>
      </c>
      <c r="Q2126">
        <f>Table1[[#This Row],[COGS]]-Table1[[#This Row],[Budget_COGS]]</f>
        <v>0</v>
      </c>
      <c r="R2126" s="5">
        <f>IF(
Table1[[#This Row],[Budget_COGS]]=0,
"",
IF(
Table1[[#This Row],[Budget_COGS]]&gt;0,
(Table1[[#This Row],[Budget_COGS]]-Table1[[#This Row],[COGS]]) / Table1[[#This Row],[Budget_COGS]],
(Table1[[#This Row],[Budget_COGS]]-Table1[[#This Row],[COGS]]) / ABS(Table1[[#This Row],[Budget_COGS]])
)
)</f>
        <v>0</v>
      </c>
      <c r="S2126" s="5" t="str">
        <f>IF(Table1[[#This Row],[COGS _Var]]&gt;=0, "Above Budget", "Below Budget")</f>
        <v>Above Budget</v>
      </c>
      <c r="T2126">
        <f>Table1[[#This Row],[Actual_Sales]]-Table1[[#This Row],[COGS]]</f>
        <v>33</v>
      </c>
      <c r="U2126">
        <v>30</v>
      </c>
      <c r="V2126">
        <f>Table1[[#This Row],[Gross_Margin]]-Table1[[#This Row],[Budget_Margin]]</f>
        <v>3</v>
      </c>
      <c r="W2126" s="5">
        <f>IF(
Table1[[#This Row],[Budget_Margin]]=0,
"",
IF(
Table1[[#This Row],[Budget_Margin]]&gt;0,
(Table1[[#This Row],[Gross_Margin]]-Table1[[#This Row],[Budget_Margin]]) / Table1[[#This Row],[Budget_Margin]],
(Table1[[#This Row],[Gross_Margin]]-Table1[[#This Row],[Budget_Margin]]) / ABS(Table1[[#This Row],[Budget_Margin]])
)
)</f>
        <v>0.1</v>
      </c>
      <c r="X2126" s="5" t="str">
        <f>IF(Table1[[#This Row],[Margin_Var]]&gt;=0, "Above Budget", "Below Budget")</f>
        <v>Above Budget</v>
      </c>
      <c r="Y2126" s="5">
        <f>IFERROR(Table1[[#This Row],[Gross_Margin]]/Table1[[#This Row],[Actual_Sales]],0)</f>
        <v>0.62264150943396224</v>
      </c>
      <c r="Z2126" s="5">
        <f>Table1[[#This Row],[Actual_Profit]]/Table1[[#This Row],[Actual_Sales]]</f>
        <v>0.30188679245283018</v>
      </c>
      <c r="AA2126">
        <v>17</v>
      </c>
      <c r="AB2126" s="5">
        <f>IFERROR(Table1[[#This Row],[Expenses]]/Table1[[#This Row],[Actual_Sales]],0)</f>
        <v>0.32075471698113206</v>
      </c>
      <c r="AC2126">
        <v>5</v>
      </c>
      <c r="AD2126">
        <v>482</v>
      </c>
      <c r="AE2126" s="5">
        <f>IFERROR(Table1[[#This Row],[Inventory]]/Table1[[#This Row],[Actual_Sales]],0)</f>
        <v>9.0943396226415096</v>
      </c>
    </row>
    <row r="2127" spans="1:31" x14ac:dyDescent="0.25">
      <c r="A2127">
        <v>3098</v>
      </c>
      <c r="B2127">
        <v>563</v>
      </c>
      <c r="C2127">
        <v>5</v>
      </c>
      <c r="D2127" s="2">
        <v>40695</v>
      </c>
      <c r="E2127">
        <v>53</v>
      </c>
      <c r="F2127">
        <v>60</v>
      </c>
      <c r="G2127">
        <f>Table1[[#This Row],[Actual_Sales]]-Table1[[#This Row],[Budget_Sales]]</f>
        <v>-7</v>
      </c>
      <c r="H2127" s="5">
        <f>IF(
Table1[[#This Row],[Budget_Sales]]=0,
"",
IF(
Table1[[#This Row],[Budget_Sales]]&gt;0,
(Table1[[#This Row],[Actual_Sales]]-Table1[[#This Row],[Budget_Sales]])/Table1[[#This Row],[Budget_Sales]],
(Table1[[#This Row],[Actual_Sales]]-Table1[[#This Row],[Budget_Sales]])/ABS(Table1[[#This Row],[Budget_Sales]])
)
)</f>
        <v>-0.11666666666666667</v>
      </c>
      <c r="I2127" s="5" t="str">
        <f>IF(Table1[[#This Row],[Sales_Var]]&gt;=0,"Above Budget","Below Budget")</f>
        <v>Below Budget</v>
      </c>
      <c r="J2127">
        <f>Table1[[#This Row],[Actual_Sales]]-(Table1[[#This Row],[COGS]]+Table1[[#This Row],[Expenses]])</f>
        <v>16</v>
      </c>
      <c r="K2127">
        <v>30</v>
      </c>
      <c r="L2127">
        <f>Table1[[#This Row],[Actual_Profit]]-Table1[[#This Row],[Budget_Profit]]</f>
        <v>-14</v>
      </c>
      <c r="M2127" s="5">
        <f>IF(
Table1[[#This Row],[Budget_Profit]]=0,
"",
IF(
Table1[[#This Row],[Budget_Profit]]&gt;0,
(Table1[[#This Row],[Actual_Profit]]-Table1[[#This Row],[Budget_Profit]])/Table1[[#This Row],[Budget_Profit]],
(Table1[[#This Row],[Actual_Profit]]-Table1[[#This Row],[Budget_Profit]])/ABS(Table1[[#This Row],[Budget_Profit]])
)
)</f>
        <v>-0.46666666666666667</v>
      </c>
      <c r="N2127" s="5" t="str">
        <f>IF(Table1[[#This Row],[Profit_Var]]&gt;=0, "Above Budget", "Below Budget")</f>
        <v>Below Budget</v>
      </c>
      <c r="O2127">
        <v>21</v>
      </c>
      <c r="P2127">
        <v>20</v>
      </c>
      <c r="Q2127">
        <f>Table1[[#This Row],[COGS]]-Table1[[#This Row],[Budget_COGS]]</f>
        <v>1</v>
      </c>
      <c r="R2127" s="5">
        <f>IF(
Table1[[#This Row],[Budget_COGS]]=0,
"",
IF(
Table1[[#This Row],[Budget_COGS]]&gt;0,
(Table1[[#This Row],[Budget_COGS]]-Table1[[#This Row],[COGS]]) / Table1[[#This Row],[Budget_COGS]],
(Table1[[#This Row],[Budget_COGS]]-Table1[[#This Row],[COGS]]) / ABS(Table1[[#This Row],[Budget_COGS]])
)
)</f>
        <v>-0.05</v>
      </c>
      <c r="S2127" s="5" t="str">
        <f>IF(Table1[[#This Row],[COGS _Var]]&gt;=0, "Above Budget", "Below Budget")</f>
        <v>Above Budget</v>
      </c>
      <c r="T2127">
        <f>Table1[[#This Row],[Actual_Sales]]-Table1[[#This Row],[COGS]]</f>
        <v>32</v>
      </c>
      <c r="U2127">
        <v>40</v>
      </c>
      <c r="V2127">
        <f>Table1[[#This Row],[Gross_Margin]]-Table1[[#This Row],[Budget_Margin]]</f>
        <v>-8</v>
      </c>
      <c r="W2127" s="5">
        <f>IF(
Table1[[#This Row],[Budget_Margin]]=0,
"",
IF(
Table1[[#This Row],[Budget_Margin]]&gt;0,
(Table1[[#This Row],[Gross_Margin]]-Table1[[#This Row],[Budget_Margin]]) / Table1[[#This Row],[Budget_Margin]],
(Table1[[#This Row],[Gross_Margin]]-Table1[[#This Row],[Budget_Margin]]) / ABS(Table1[[#This Row],[Budget_Margin]])
)
)</f>
        <v>-0.2</v>
      </c>
      <c r="X2127" s="5" t="str">
        <f>IF(Table1[[#This Row],[Margin_Var]]&gt;=0, "Above Budget", "Below Budget")</f>
        <v>Below Budget</v>
      </c>
      <c r="Y2127" s="5">
        <f>IFERROR(Table1[[#This Row],[Gross_Margin]]/Table1[[#This Row],[Actual_Sales]],0)</f>
        <v>0.60377358490566035</v>
      </c>
      <c r="Z2127" s="5">
        <f>Table1[[#This Row],[Actual_Profit]]/Table1[[#This Row],[Actual_Sales]]</f>
        <v>0.30188679245283018</v>
      </c>
      <c r="AA2127">
        <v>16</v>
      </c>
      <c r="AB2127" s="5">
        <f>IFERROR(Table1[[#This Row],[Expenses]]/Table1[[#This Row],[Actual_Sales]],0)</f>
        <v>0.30188679245283018</v>
      </c>
      <c r="AC2127">
        <v>5</v>
      </c>
      <c r="AD2127">
        <v>798</v>
      </c>
      <c r="AE2127" s="5">
        <f>IFERROR(Table1[[#This Row],[Inventory]]/Table1[[#This Row],[Actual_Sales]],0)</f>
        <v>15.056603773584905</v>
      </c>
    </row>
    <row r="2128" spans="1:31" x14ac:dyDescent="0.25">
      <c r="A2128">
        <v>3145</v>
      </c>
      <c r="B2128">
        <v>775</v>
      </c>
      <c r="C2128">
        <v>6</v>
      </c>
      <c r="D2128" s="2">
        <v>40695</v>
      </c>
      <c r="E2128">
        <v>53</v>
      </c>
      <c r="F2128">
        <v>50</v>
      </c>
      <c r="G2128">
        <f>Table1[[#This Row],[Actual_Sales]]-Table1[[#This Row],[Budget_Sales]]</f>
        <v>3</v>
      </c>
      <c r="H2128" s="5">
        <f>IF(
Table1[[#This Row],[Budget_Sales]]=0,
"",
IF(
Table1[[#This Row],[Budget_Sales]]&gt;0,
(Table1[[#This Row],[Actual_Sales]]-Table1[[#This Row],[Budget_Sales]])/Table1[[#This Row],[Budget_Sales]],
(Table1[[#This Row],[Actual_Sales]]-Table1[[#This Row],[Budget_Sales]])/ABS(Table1[[#This Row],[Budget_Sales]])
)
)</f>
        <v>0.06</v>
      </c>
      <c r="I2128" s="5" t="str">
        <f>IF(Table1[[#This Row],[Sales_Var]]&gt;=0,"Above Budget","Below Budget")</f>
        <v>Above Budget</v>
      </c>
      <c r="J2128">
        <f>Table1[[#This Row],[Actual_Sales]]-(Table1[[#This Row],[COGS]]+Table1[[#This Row],[Expenses]])</f>
        <v>16</v>
      </c>
      <c r="K2128">
        <v>20</v>
      </c>
      <c r="L2128">
        <f>Table1[[#This Row],[Actual_Profit]]-Table1[[#This Row],[Budget_Profit]]</f>
        <v>-4</v>
      </c>
      <c r="M2128" s="5">
        <f>IF(
Table1[[#This Row],[Budget_Profit]]=0,
"",
IF(
Table1[[#This Row],[Budget_Profit]]&gt;0,
(Table1[[#This Row],[Actual_Profit]]-Table1[[#This Row],[Budget_Profit]])/Table1[[#This Row],[Budget_Profit]],
(Table1[[#This Row],[Actual_Profit]]-Table1[[#This Row],[Budget_Profit]])/ABS(Table1[[#This Row],[Budget_Profit]])
)
)</f>
        <v>-0.2</v>
      </c>
      <c r="N2128" s="5" t="str">
        <f>IF(Table1[[#This Row],[Profit_Var]]&gt;=0, "Above Budget", "Below Budget")</f>
        <v>Below Budget</v>
      </c>
      <c r="O2128">
        <v>21</v>
      </c>
      <c r="P2128">
        <v>20</v>
      </c>
      <c r="Q2128">
        <f>Table1[[#This Row],[COGS]]-Table1[[#This Row],[Budget_COGS]]</f>
        <v>1</v>
      </c>
      <c r="R2128" s="5">
        <f>IF(
Table1[[#This Row],[Budget_COGS]]=0,
"",
IF(
Table1[[#This Row],[Budget_COGS]]&gt;0,
(Table1[[#This Row],[Budget_COGS]]-Table1[[#This Row],[COGS]]) / Table1[[#This Row],[Budget_COGS]],
(Table1[[#This Row],[Budget_COGS]]-Table1[[#This Row],[COGS]]) / ABS(Table1[[#This Row],[Budget_COGS]])
)
)</f>
        <v>-0.05</v>
      </c>
      <c r="S2128" s="5" t="str">
        <f>IF(Table1[[#This Row],[COGS _Var]]&gt;=0, "Above Budget", "Below Budget")</f>
        <v>Above Budget</v>
      </c>
      <c r="T2128">
        <f>Table1[[#This Row],[Actual_Sales]]-Table1[[#This Row],[COGS]]</f>
        <v>32</v>
      </c>
      <c r="U2128">
        <v>30</v>
      </c>
      <c r="V2128">
        <f>Table1[[#This Row],[Gross_Margin]]-Table1[[#This Row],[Budget_Margin]]</f>
        <v>2</v>
      </c>
      <c r="W2128" s="5">
        <f>IF(
Table1[[#This Row],[Budget_Margin]]=0,
"",
IF(
Table1[[#This Row],[Budget_Margin]]&gt;0,
(Table1[[#This Row],[Gross_Margin]]-Table1[[#This Row],[Budget_Margin]]) / Table1[[#This Row],[Budget_Margin]],
(Table1[[#This Row],[Gross_Margin]]-Table1[[#This Row],[Budget_Margin]]) / ABS(Table1[[#This Row],[Budget_Margin]])
)
)</f>
        <v>6.6666666666666666E-2</v>
      </c>
      <c r="X2128" s="5" t="str">
        <f>IF(Table1[[#This Row],[Margin_Var]]&gt;=0, "Above Budget", "Below Budget")</f>
        <v>Above Budget</v>
      </c>
      <c r="Y2128" s="5">
        <f>IFERROR(Table1[[#This Row],[Gross_Margin]]/Table1[[#This Row],[Actual_Sales]],0)</f>
        <v>0.60377358490566035</v>
      </c>
      <c r="Z2128" s="5">
        <f>Table1[[#This Row],[Actual_Profit]]/Table1[[#This Row],[Actual_Sales]]</f>
        <v>0.30188679245283018</v>
      </c>
      <c r="AA2128">
        <v>16</v>
      </c>
      <c r="AB2128" s="5">
        <f>IFERROR(Table1[[#This Row],[Expenses]]/Table1[[#This Row],[Actual_Sales]],0)</f>
        <v>0.30188679245283018</v>
      </c>
      <c r="AC2128">
        <v>5</v>
      </c>
      <c r="AD2128">
        <v>798</v>
      </c>
      <c r="AE2128" s="5">
        <f>IFERROR(Table1[[#This Row],[Inventory]]/Table1[[#This Row],[Actual_Sales]],0)</f>
        <v>15.056603773584905</v>
      </c>
    </row>
    <row r="2129" spans="1:31" x14ac:dyDescent="0.25">
      <c r="A2129">
        <v>1755</v>
      </c>
      <c r="B2129">
        <v>937</v>
      </c>
      <c r="C2129">
        <v>8</v>
      </c>
      <c r="D2129" s="2">
        <v>40452</v>
      </c>
      <c r="E2129">
        <v>53</v>
      </c>
      <c r="F2129">
        <v>30</v>
      </c>
      <c r="G2129">
        <f>Table1[[#This Row],[Actual_Sales]]-Table1[[#This Row],[Budget_Sales]]</f>
        <v>23</v>
      </c>
      <c r="H2129" s="5">
        <f>IF(
Table1[[#This Row],[Budget_Sales]]=0,
"",
IF(
Table1[[#This Row],[Budget_Sales]]&gt;0,
(Table1[[#This Row],[Actual_Sales]]-Table1[[#This Row],[Budget_Sales]])/Table1[[#This Row],[Budget_Sales]],
(Table1[[#This Row],[Actual_Sales]]-Table1[[#This Row],[Budget_Sales]])/ABS(Table1[[#This Row],[Budget_Sales]])
)
)</f>
        <v>0.76666666666666672</v>
      </c>
      <c r="I2129" s="5" t="str">
        <f>IF(Table1[[#This Row],[Sales_Var]]&gt;=0,"Above Budget","Below Budget")</f>
        <v>Above Budget</v>
      </c>
      <c r="J2129">
        <f>Table1[[#This Row],[Actual_Sales]]-(Table1[[#This Row],[COGS]]+Table1[[#This Row],[Expenses]])</f>
        <v>16</v>
      </c>
      <c r="K2129">
        <v>30</v>
      </c>
      <c r="L2129">
        <f>Table1[[#This Row],[Actual_Profit]]-Table1[[#This Row],[Budget_Profit]]</f>
        <v>-14</v>
      </c>
      <c r="M2129" s="5">
        <f>IF(
Table1[[#This Row],[Budget_Profit]]=0,
"",
IF(
Table1[[#This Row],[Budget_Profit]]&gt;0,
(Table1[[#This Row],[Actual_Profit]]-Table1[[#This Row],[Budget_Profit]])/Table1[[#This Row],[Budget_Profit]],
(Table1[[#This Row],[Actual_Profit]]-Table1[[#This Row],[Budget_Profit]])/ABS(Table1[[#This Row],[Budget_Profit]])
)
)</f>
        <v>-0.46666666666666667</v>
      </c>
      <c r="N2129" s="5" t="str">
        <f>IF(Table1[[#This Row],[Profit_Var]]&gt;=0, "Above Budget", "Below Budget")</f>
        <v>Below Budget</v>
      </c>
      <c r="O2129">
        <v>21</v>
      </c>
      <c r="P2129">
        <v>0</v>
      </c>
      <c r="Q2129">
        <f>Table1[[#This Row],[COGS]]-Table1[[#This Row],[Budget_COGS]]</f>
        <v>21</v>
      </c>
      <c r="R2129" s="5" t="str">
        <f>IF(
Table1[[#This Row],[Budget_COGS]]=0,
"",
IF(
Table1[[#This Row],[Budget_COGS]]&gt;0,
(Table1[[#This Row],[Budget_COGS]]-Table1[[#This Row],[COGS]]) / Table1[[#This Row],[Budget_COGS]],
(Table1[[#This Row],[Budget_COGS]]-Table1[[#This Row],[COGS]]) / ABS(Table1[[#This Row],[Budget_COGS]])
)
)</f>
        <v/>
      </c>
      <c r="S2129" s="5" t="str">
        <f>IF(Table1[[#This Row],[COGS _Var]]&gt;=0, "Above Budget", "Below Budget")</f>
        <v>Above Budget</v>
      </c>
      <c r="T2129">
        <f>Table1[[#This Row],[Actual_Sales]]-Table1[[#This Row],[COGS]]</f>
        <v>32</v>
      </c>
      <c r="U2129">
        <v>30</v>
      </c>
      <c r="V2129">
        <f>Table1[[#This Row],[Gross_Margin]]-Table1[[#This Row],[Budget_Margin]]</f>
        <v>2</v>
      </c>
      <c r="W2129" s="5">
        <f>IF(
Table1[[#This Row],[Budget_Margin]]=0,
"",
IF(
Table1[[#This Row],[Budget_Margin]]&gt;0,
(Table1[[#This Row],[Gross_Margin]]-Table1[[#This Row],[Budget_Margin]]) / Table1[[#This Row],[Budget_Margin]],
(Table1[[#This Row],[Gross_Margin]]-Table1[[#This Row],[Budget_Margin]]) / ABS(Table1[[#This Row],[Budget_Margin]])
)
)</f>
        <v>6.6666666666666666E-2</v>
      </c>
      <c r="X2129" s="5" t="str">
        <f>IF(Table1[[#This Row],[Margin_Var]]&gt;=0, "Above Budget", "Below Budget")</f>
        <v>Above Budget</v>
      </c>
      <c r="Y2129" s="5">
        <f>IFERROR(Table1[[#This Row],[Gross_Margin]]/Table1[[#This Row],[Actual_Sales]],0)</f>
        <v>0.60377358490566035</v>
      </c>
      <c r="Z2129" s="5">
        <f>Table1[[#This Row],[Actual_Profit]]/Table1[[#This Row],[Actual_Sales]]</f>
        <v>0.30188679245283018</v>
      </c>
      <c r="AA2129">
        <v>16</v>
      </c>
      <c r="AB2129" s="5">
        <f>IFERROR(Table1[[#This Row],[Expenses]]/Table1[[#This Row],[Actual_Sales]],0)</f>
        <v>0.30188679245283018</v>
      </c>
      <c r="AC2129">
        <v>5</v>
      </c>
      <c r="AD2129">
        <v>480</v>
      </c>
      <c r="AE2129" s="5">
        <f>IFERROR(Table1[[#This Row],[Inventory]]/Table1[[#This Row],[Actual_Sales]],0)</f>
        <v>9.0566037735849054</v>
      </c>
    </row>
    <row r="2130" spans="1:31" x14ac:dyDescent="0.25">
      <c r="A2130">
        <v>1668</v>
      </c>
      <c r="B2130">
        <v>541</v>
      </c>
      <c r="C2130">
        <v>11</v>
      </c>
      <c r="D2130" s="2">
        <v>40452</v>
      </c>
      <c r="E2130">
        <v>53</v>
      </c>
      <c r="F2130">
        <v>20</v>
      </c>
      <c r="G2130">
        <f>Table1[[#This Row],[Actual_Sales]]-Table1[[#This Row],[Budget_Sales]]</f>
        <v>33</v>
      </c>
      <c r="H2130" s="5">
        <f>IF(
Table1[[#This Row],[Budget_Sales]]=0,
"",
IF(
Table1[[#This Row],[Budget_Sales]]&gt;0,
(Table1[[#This Row],[Actual_Sales]]-Table1[[#This Row],[Budget_Sales]])/Table1[[#This Row],[Budget_Sales]],
(Table1[[#This Row],[Actual_Sales]]-Table1[[#This Row],[Budget_Sales]])/ABS(Table1[[#This Row],[Budget_Sales]])
)
)</f>
        <v>1.65</v>
      </c>
      <c r="I2130" s="5" t="str">
        <f>IF(Table1[[#This Row],[Sales_Var]]&gt;=0,"Above Budget","Below Budget")</f>
        <v>Above Budget</v>
      </c>
      <c r="J2130">
        <f>Table1[[#This Row],[Actual_Sales]]-(Table1[[#This Row],[COGS]]+Table1[[#This Row],[Expenses]])</f>
        <v>16</v>
      </c>
      <c r="K2130">
        <v>20</v>
      </c>
      <c r="L2130">
        <f>Table1[[#This Row],[Actual_Profit]]-Table1[[#This Row],[Budget_Profit]]</f>
        <v>-4</v>
      </c>
      <c r="M2130" s="5">
        <f>IF(
Table1[[#This Row],[Budget_Profit]]=0,
"",
IF(
Table1[[#This Row],[Budget_Profit]]&gt;0,
(Table1[[#This Row],[Actual_Profit]]-Table1[[#This Row],[Budget_Profit]])/Table1[[#This Row],[Budget_Profit]],
(Table1[[#This Row],[Actual_Profit]]-Table1[[#This Row],[Budget_Profit]])/ABS(Table1[[#This Row],[Budget_Profit]])
)
)</f>
        <v>-0.2</v>
      </c>
      <c r="N2130" s="5" t="str">
        <f>IF(Table1[[#This Row],[Profit_Var]]&gt;=0, "Above Budget", "Below Budget")</f>
        <v>Below Budget</v>
      </c>
      <c r="O2130">
        <v>21</v>
      </c>
      <c r="P2130">
        <v>0</v>
      </c>
      <c r="Q2130">
        <f>Table1[[#This Row],[COGS]]-Table1[[#This Row],[Budget_COGS]]</f>
        <v>21</v>
      </c>
      <c r="R2130" s="5" t="str">
        <f>IF(
Table1[[#This Row],[Budget_COGS]]=0,
"",
IF(
Table1[[#This Row],[Budget_COGS]]&gt;0,
(Table1[[#This Row],[Budget_COGS]]-Table1[[#This Row],[COGS]]) / Table1[[#This Row],[Budget_COGS]],
(Table1[[#This Row],[Budget_COGS]]-Table1[[#This Row],[COGS]]) / ABS(Table1[[#This Row],[Budget_COGS]])
)
)</f>
        <v/>
      </c>
      <c r="S2130" s="5" t="str">
        <f>IF(Table1[[#This Row],[COGS _Var]]&gt;=0, "Above Budget", "Below Budget")</f>
        <v>Above Budget</v>
      </c>
      <c r="T2130">
        <f>Table1[[#This Row],[Actual_Sales]]-Table1[[#This Row],[COGS]]</f>
        <v>32</v>
      </c>
      <c r="U2130">
        <v>20</v>
      </c>
      <c r="V2130">
        <f>Table1[[#This Row],[Gross_Margin]]-Table1[[#This Row],[Budget_Margin]]</f>
        <v>12</v>
      </c>
      <c r="W2130" s="5">
        <f>IF(
Table1[[#This Row],[Budget_Margin]]=0,
"",
IF(
Table1[[#This Row],[Budget_Margin]]&gt;0,
(Table1[[#This Row],[Gross_Margin]]-Table1[[#This Row],[Budget_Margin]]) / Table1[[#This Row],[Budget_Margin]],
(Table1[[#This Row],[Gross_Margin]]-Table1[[#This Row],[Budget_Margin]]) / ABS(Table1[[#This Row],[Budget_Margin]])
)
)</f>
        <v>0.6</v>
      </c>
      <c r="X2130" s="5" t="str">
        <f>IF(Table1[[#This Row],[Margin_Var]]&gt;=0, "Above Budget", "Below Budget")</f>
        <v>Above Budget</v>
      </c>
      <c r="Y2130" s="5">
        <f>IFERROR(Table1[[#This Row],[Gross_Margin]]/Table1[[#This Row],[Actual_Sales]],0)</f>
        <v>0.60377358490566035</v>
      </c>
      <c r="Z2130" s="5">
        <f>Table1[[#This Row],[Actual_Profit]]/Table1[[#This Row],[Actual_Sales]]</f>
        <v>0.30188679245283018</v>
      </c>
      <c r="AA2130">
        <v>16</v>
      </c>
      <c r="AB2130" s="5">
        <f>IFERROR(Table1[[#This Row],[Expenses]]/Table1[[#This Row],[Actual_Sales]],0)</f>
        <v>0.30188679245283018</v>
      </c>
      <c r="AC2130">
        <v>5</v>
      </c>
      <c r="AD2130">
        <v>480</v>
      </c>
      <c r="AE2130" s="5">
        <f>IFERROR(Table1[[#This Row],[Inventory]]/Table1[[#This Row],[Actual_Sales]],0)</f>
        <v>9.0566037735849054</v>
      </c>
    </row>
    <row r="2131" spans="1:31" x14ac:dyDescent="0.25">
      <c r="A2131">
        <v>624</v>
      </c>
      <c r="B2131">
        <v>580</v>
      </c>
      <c r="C2131">
        <v>5</v>
      </c>
      <c r="D2131" s="2">
        <v>40269</v>
      </c>
      <c r="E2131">
        <v>53</v>
      </c>
      <c r="F2131">
        <v>40</v>
      </c>
      <c r="G2131">
        <f>Table1[[#This Row],[Actual_Sales]]-Table1[[#This Row],[Budget_Sales]]</f>
        <v>13</v>
      </c>
      <c r="H2131" s="5">
        <f>IF(
Table1[[#This Row],[Budget_Sales]]=0,
"",
IF(
Table1[[#This Row],[Budget_Sales]]&gt;0,
(Table1[[#This Row],[Actual_Sales]]-Table1[[#This Row],[Budget_Sales]])/Table1[[#This Row],[Budget_Sales]],
(Table1[[#This Row],[Actual_Sales]]-Table1[[#This Row],[Budget_Sales]])/ABS(Table1[[#This Row],[Budget_Sales]])
)
)</f>
        <v>0.32500000000000001</v>
      </c>
      <c r="I2131" s="5" t="str">
        <f>IF(Table1[[#This Row],[Sales_Var]]&gt;=0,"Above Budget","Below Budget")</f>
        <v>Above Budget</v>
      </c>
      <c r="J2131">
        <f>Table1[[#This Row],[Actual_Sales]]-(Table1[[#This Row],[COGS]]+Table1[[#This Row],[Expenses]])</f>
        <v>16</v>
      </c>
      <c r="K2131">
        <v>30</v>
      </c>
      <c r="L2131">
        <f>Table1[[#This Row],[Actual_Profit]]-Table1[[#This Row],[Budget_Profit]]</f>
        <v>-14</v>
      </c>
      <c r="M2131" s="5">
        <f>IF(
Table1[[#This Row],[Budget_Profit]]=0,
"",
IF(
Table1[[#This Row],[Budget_Profit]]&gt;0,
(Table1[[#This Row],[Actual_Profit]]-Table1[[#This Row],[Budget_Profit]])/Table1[[#This Row],[Budget_Profit]],
(Table1[[#This Row],[Actual_Profit]]-Table1[[#This Row],[Budget_Profit]])/ABS(Table1[[#This Row],[Budget_Profit]])
)
)</f>
        <v>-0.46666666666666667</v>
      </c>
      <c r="N2131" s="5" t="str">
        <f>IF(Table1[[#This Row],[Profit_Var]]&gt;=0, "Above Budget", "Below Budget")</f>
        <v>Below Budget</v>
      </c>
      <c r="O2131">
        <v>21</v>
      </c>
      <c r="P2131">
        <v>10</v>
      </c>
      <c r="Q2131">
        <f>Table1[[#This Row],[COGS]]-Table1[[#This Row],[Budget_COGS]]</f>
        <v>11</v>
      </c>
      <c r="R2131" s="5">
        <f>IF(
Table1[[#This Row],[Budget_COGS]]=0,
"",
IF(
Table1[[#This Row],[Budget_COGS]]&gt;0,
(Table1[[#This Row],[Budget_COGS]]-Table1[[#This Row],[COGS]]) / Table1[[#This Row],[Budget_COGS]],
(Table1[[#This Row],[Budget_COGS]]-Table1[[#This Row],[COGS]]) / ABS(Table1[[#This Row],[Budget_COGS]])
)
)</f>
        <v>-1.1000000000000001</v>
      </c>
      <c r="S2131" s="5" t="str">
        <f>IF(Table1[[#This Row],[COGS _Var]]&gt;=0, "Above Budget", "Below Budget")</f>
        <v>Above Budget</v>
      </c>
      <c r="T2131">
        <f>Table1[[#This Row],[Actual_Sales]]-Table1[[#This Row],[COGS]]</f>
        <v>32</v>
      </c>
      <c r="U2131">
        <v>30</v>
      </c>
      <c r="V2131">
        <f>Table1[[#This Row],[Gross_Margin]]-Table1[[#This Row],[Budget_Margin]]</f>
        <v>2</v>
      </c>
      <c r="W2131" s="5">
        <f>IF(
Table1[[#This Row],[Budget_Margin]]=0,
"",
IF(
Table1[[#This Row],[Budget_Margin]]&gt;0,
(Table1[[#This Row],[Gross_Margin]]-Table1[[#This Row],[Budget_Margin]]) / Table1[[#This Row],[Budget_Margin]],
(Table1[[#This Row],[Gross_Margin]]-Table1[[#This Row],[Budget_Margin]]) / ABS(Table1[[#This Row],[Budget_Margin]])
)
)</f>
        <v>6.6666666666666666E-2</v>
      </c>
      <c r="X2131" s="5" t="str">
        <f>IF(Table1[[#This Row],[Margin_Var]]&gt;=0, "Above Budget", "Below Budget")</f>
        <v>Above Budget</v>
      </c>
      <c r="Y2131" s="5">
        <f>IFERROR(Table1[[#This Row],[Gross_Margin]]/Table1[[#This Row],[Actual_Sales]],0)</f>
        <v>0.60377358490566035</v>
      </c>
      <c r="Z2131" s="5">
        <f>Table1[[#This Row],[Actual_Profit]]/Table1[[#This Row],[Actual_Sales]]</f>
        <v>0.30188679245283018</v>
      </c>
      <c r="AA2131">
        <v>16</v>
      </c>
      <c r="AB2131" s="5">
        <f>IFERROR(Table1[[#This Row],[Expenses]]/Table1[[#This Row],[Actual_Sales]],0)</f>
        <v>0.30188679245283018</v>
      </c>
      <c r="AC2131">
        <v>5</v>
      </c>
      <c r="AD2131">
        <v>454</v>
      </c>
      <c r="AE2131" s="5">
        <f>IFERROR(Table1[[#This Row],[Inventory]]/Table1[[#This Row],[Actual_Sales]],0)</f>
        <v>8.566037735849056</v>
      </c>
    </row>
    <row r="2132" spans="1:31" x14ac:dyDescent="0.25">
      <c r="A2132">
        <v>539</v>
      </c>
      <c r="B2132">
        <v>216</v>
      </c>
      <c r="C2132">
        <v>8</v>
      </c>
      <c r="D2132" s="2">
        <v>40269</v>
      </c>
      <c r="E2132">
        <v>53</v>
      </c>
      <c r="F2132">
        <v>40</v>
      </c>
      <c r="G2132">
        <f>Table1[[#This Row],[Actual_Sales]]-Table1[[#This Row],[Budget_Sales]]</f>
        <v>13</v>
      </c>
      <c r="H2132" s="5">
        <f>IF(
Table1[[#This Row],[Budget_Sales]]=0,
"",
IF(
Table1[[#This Row],[Budget_Sales]]&gt;0,
(Table1[[#This Row],[Actual_Sales]]-Table1[[#This Row],[Budget_Sales]])/Table1[[#This Row],[Budget_Sales]],
(Table1[[#This Row],[Actual_Sales]]-Table1[[#This Row],[Budget_Sales]])/ABS(Table1[[#This Row],[Budget_Sales]])
)
)</f>
        <v>0.32500000000000001</v>
      </c>
      <c r="I2132" s="5" t="str">
        <f>IF(Table1[[#This Row],[Sales_Var]]&gt;=0,"Above Budget","Below Budget")</f>
        <v>Above Budget</v>
      </c>
      <c r="J2132">
        <f>Table1[[#This Row],[Actual_Sales]]-(Table1[[#This Row],[COGS]]+Table1[[#This Row],[Expenses]])</f>
        <v>16</v>
      </c>
      <c r="K2132">
        <v>30</v>
      </c>
      <c r="L2132">
        <f>Table1[[#This Row],[Actual_Profit]]-Table1[[#This Row],[Budget_Profit]]</f>
        <v>-14</v>
      </c>
      <c r="M2132" s="5">
        <f>IF(
Table1[[#This Row],[Budget_Profit]]=0,
"",
IF(
Table1[[#This Row],[Budget_Profit]]&gt;0,
(Table1[[#This Row],[Actual_Profit]]-Table1[[#This Row],[Budget_Profit]])/Table1[[#This Row],[Budget_Profit]],
(Table1[[#This Row],[Actual_Profit]]-Table1[[#This Row],[Budget_Profit]])/ABS(Table1[[#This Row],[Budget_Profit]])
)
)</f>
        <v>-0.46666666666666667</v>
      </c>
      <c r="N2132" s="5" t="str">
        <f>IF(Table1[[#This Row],[Profit_Var]]&gt;=0, "Above Budget", "Below Budget")</f>
        <v>Below Budget</v>
      </c>
      <c r="O2132">
        <v>21</v>
      </c>
      <c r="P2132">
        <v>10</v>
      </c>
      <c r="Q2132">
        <f>Table1[[#This Row],[COGS]]-Table1[[#This Row],[Budget_COGS]]</f>
        <v>11</v>
      </c>
      <c r="R2132" s="5">
        <f>IF(
Table1[[#This Row],[Budget_COGS]]=0,
"",
IF(
Table1[[#This Row],[Budget_COGS]]&gt;0,
(Table1[[#This Row],[Budget_COGS]]-Table1[[#This Row],[COGS]]) / Table1[[#This Row],[Budget_COGS]],
(Table1[[#This Row],[Budget_COGS]]-Table1[[#This Row],[COGS]]) / ABS(Table1[[#This Row],[Budget_COGS]])
)
)</f>
        <v>-1.1000000000000001</v>
      </c>
      <c r="S2132" s="5" t="str">
        <f>IF(Table1[[#This Row],[COGS _Var]]&gt;=0, "Above Budget", "Below Budget")</f>
        <v>Above Budget</v>
      </c>
      <c r="T2132">
        <f>Table1[[#This Row],[Actual_Sales]]-Table1[[#This Row],[COGS]]</f>
        <v>32</v>
      </c>
      <c r="U2132">
        <v>30</v>
      </c>
      <c r="V2132">
        <f>Table1[[#This Row],[Gross_Margin]]-Table1[[#This Row],[Budget_Margin]]</f>
        <v>2</v>
      </c>
      <c r="W2132" s="5">
        <f>IF(
Table1[[#This Row],[Budget_Margin]]=0,
"",
IF(
Table1[[#This Row],[Budget_Margin]]&gt;0,
(Table1[[#This Row],[Gross_Margin]]-Table1[[#This Row],[Budget_Margin]]) / Table1[[#This Row],[Budget_Margin]],
(Table1[[#This Row],[Gross_Margin]]-Table1[[#This Row],[Budget_Margin]]) / ABS(Table1[[#This Row],[Budget_Margin]])
)
)</f>
        <v>6.6666666666666666E-2</v>
      </c>
      <c r="X2132" s="5" t="str">
        <f>IF(Table1[[#This Row],[Margin_Var]]&gt;=0, "Above Budget", "Below Budget")</f>
        <v>Above Budget</v>
      </c>
      <c r="Y2132" s="5">
        <f>IFERROR(Table1[[#This Row],[Gross_Margin]]/Table1[[#This Row],[Actual_Sales]],0)</f>
        <v>0.60377358490566035</v>
      </c>
      <c r="Z2132" s="5">
        <f>Table1[[#This Row],[Actual_Profit]]/Table1[[#This Row],[Actual_Sales]]</f>
        <v>0.30188679245283018</v>
      </c>
      <c r="AA2132">
        <v>16</v>
      </c>
      <c r="AB2132" s="5">
        <f>IFERROR(Table1[[#This Row],[Expenses]]/Table1[[#This Row],[Actual_Sales]],0)</f>
        <v>0.30188679245283018</v>
      </c>
      <c r="AC2132">
        <v>5</v>
      </c>
      <c r="AD2132">
        <v>454</v>
      </c>
      <c r="AE2132" s="5">
        <f>IFERROR(Table1[[#This Row],[Inventory]]/Table1[[#This Row],[Actual_Sales]],0)</f>
        <v>8.566037735849056</v>
      </c>
    </row>
    <row r="2133" spans="1:31" x14ac:dyDescent="0.25">
      <c r="A2133">
        <v>675</v>
      </c>
      <c r="B2133">
        <v>781</v>
      </c>
      <c r="C2133">
        <v>13</v>
      </c>
      <c r="D2133" s="2">
        <v>40269</v>
      </c>
      <c r="E2133">
        <v>53</v>
      </c>
      <c r="F2133">
        <v>50</v>
      </c>
      <c r="G2133">
        <f>Table1[[#This Row],[Actual_Sales]]-Table1[[#This Row],[Budget_Sales]]</f>
        <v>3</v>
      </c>
      <c r="H2133" s="5">
        <f>IF(
Table1[[#This Row],[Budget_Sales]]=0,
"",
IF(
Table1[[#This Row],[Budget_Sales]]&gt;0,
(Table1[[#This Row],[Actual_Sales]]-Table1[[#This Row],[Budget_Sales]])/Table1[[#This Row],[Budget_Sales]],
(Table1[[#This Row],[Actual_Sales]]-Table1[[#This Row],[Budget_Sales]])/ABS(Table1[[#This Row],[Budget_Sales]])
)
)</f>
        <v>0.06</v>
      </c>
      <c r="I2133" s="5" t="str">
        <f>IF(Table1[[#This Row],[Sales_Var]]&gt;=0,"Above Budget","Below Budget")</f>
        <v>Above Budget</v>
      </c>
      <c r="J2133">
        <f>Table1[[#This Row],[Actual_Sales]]-(Table1[[#This Row],[COGS]]+Table1[[#This Row],[Expenses]])</f>
        <v>16</v>
      </c>
      <c r="K2133">
        <v>20</v>
      </c>
      <c r="L2133">
        <f>Table1[[#This Row],[Actual_Profit]]-Table1[[#This Row],[Budget_Profit]]</f>
        <v>-4</v>
      </c>
      <c r="M2133" s="5">
        <f>IF(
Table1[[#This Row],[Budget_Profit]]=0,
"",
IF(
Table1[[#This Row],[Budget_Profit]]&gt;0,
(Table1[[#This Row],[Actual_Profit]]-Table1[[#This Row],[Budget_Profit]])/Table1[[#This Row],[Budget_Profit]],
(Table1[[#This Row],[Actual_Profit]]-Table1[[#This Row],[Budget_Profit]])/ABS(Table1[[#This Row],[Budget_Profit]])
)
)</f>
        <v>-0.2</v>
      </c>
      <c r="N2133" s="5" t="str">
        <f>IF(Table1[[#This Row],[Profit_Var]]&gt;=0, "Above Budget", "Below Budget")</f>
        <v>Below Budget</v>
      </c>
      <c r="O2133">
        <v>21</v>
      </c>
      <c r="P2133">
        <v>20</v>
      </c>
      <c r="Q2133">
        <f>Table1[[#This Row],[COGS]]-Table1[[#This Row],[Budget_COGS]]</f>
        <v>1</v>
      </c>
      <c r="R2133" s="5">
        <f>IF(
Table1[[#This Row],[Budget_COGS]]=0,
"",
IF(
Table1[[#This Row],[Budget_COGS]]&gt;0,
(Table1[[#This Row],[Budget_COGS]]-Table1[[#This Row],[COGS]]) / Table1[[#This Row],[Budget_COGS]],
(Table1[[#This Row],[Budget_COGS]]-Table1[[#This Row],[COGS]]) / ABS(Table1[[#This Row],[Budget_COGS]])
)
)</f>
        <v>-0.05</v>
      </c>
      <c r="S2133" s="5" t="str">
        <f>IF(Table1[[#This Row],[COGS _Var]]&gt;=0, "Above Budget", "Below Budget")</f>
        <v>Above Budget</v>
      </c>
      <c r="T2133">
        <f>Table1[[#This Row],[Actual_Sales]]-Table1[[#This Row],[COGS]]</f>
        <v>32</v>
      </c>
      <c r="U2133">
        <v>30</v>
      </c>
      <c r="V2133">
        <f>Table1[[#This Row],[Gross_Margin]]-Table1[[#This Row],[Budget_Margin]]</f>
        <v>2</v>
      </c>
      <c r="W2133" s="5">
        <f>IF(
Table1[[#This Row],[Budget_Margin]]=0,
"",
IF(
Table1[[#This Row],[Budget_Margin]]&gt;0,
(Table1[[#This Row],[Gross_Margin]]-Table1[[#This Row],[Budget_Margin]]) / Table1[[#This Row],[Budget_Margin]],
(Table1[[#This Row],[Gross_Margin]]-Table1[[#This Row],[Budget_Margin]]) / ABS(Table1[[#This Row],[Budget_Margin]])
)
)</f>
        <v>6.6666666666666666E-2</v>
      </c>
      <c r="X2133" s="5" t="str">
        <f>IF(Table1[[#This Row],[Margin_Var]]&gt;=0, "Above Budget", "Below Budget")</f>
        <v>Above Budget</v>
      </c>
      <c r="Y2133" s="5">
        <f>IFERROR(Table1[[#This Row],[Gross_Margin]]/Table1[[#This Row],[Actual_Sales]],0)</f>
        <v>0.60377358490566035</v>
      </c>
      <c r="Z2133" s="5">
        <f>Table1[[#This Row],[Actual_Profit]]/Table1[[#This Row],[Actual_Sales]]</f>
        <v>0.30188679245283018</v>
      </c>
      <c r="AA2133">
        <v>16</v>
      </c>
      <c r="AB2133" s="5">
        <f>IFERROR(Table1[[#This Row],[Expenses]]/Table1[[#This Row],[Actual_Sales]],0)</f>
        <v>0.30188679245283018</v>
      </c>
      <c r="AC2133">
        <v>5</v>
      </c>
      <c r="AD2133">
        <v>454</v>
      </c>
      <c r="AE2133" s="5">
        <f>IFERROR(Table1[[#This Row],[Inventory]]/Table1[[#This Row],[Actual_Sales]],0)</f>
        <v>8.566037735849056</v>
      </c>
    </row>
    <row r="2134" spans="1:31" x14ac:dyDescent="0.25">
      <c r="A2134">
        <v>525</v>
      </c>
      <c r="B2134">
        <v>971</v>
      </c>
      <c r="C2134">
        <v>11</v>
      </c>
      <c r="D2134" s="2">
        <v>40238</v>
      </c>
      <c r="E2134">
        <v>53</v>
      </c>
      <c r="F2134">
        <v>30</v>
      </c>
      <c r="G2134">
        <f>Table1[[#This Row],[Actual_Sales]]-Table1[[#This Row],[Budget_Sales]]</f>
        <v>23</v>
      </c>
      <c r="H2134" s="5">
        <f>IF(
Table1[[#This Row],[Budget_Sales]]=0,
"",
IF(
Table1[[#This Row],[Budget_Sales]]&gt;0,
(Table1[[#This Row],[Actual_Sales]]-Table1[[#This Row],[Budget_Sales]])/Table1[[#This Row],[Budget_Sales]],
(Table1[[#This Row],[Actual_Sales]]-Table1[[#This Row],[Budget_Sales]])/ABS(Table1[[#This Row],[Budget_Sales]])
)
)</f>
        <v>0.76666666666666672</v>
      </c>
      <c r="I2134" s="5" t="str">
        <f>IF(Table1[[#This Row],[Sales_Var]]&gt;=0,"Above Budget","Below Budget")</f>
        <v>Above Budget</v>
      </c>
      <c r="J2134">
        <f>Table1[[#This Row],[Actual_Sales]]-(Table1[[#This Row],[COGS]]+Table1[[#This Row],[Expenses]])</f>
        <v>16</v>
      </c>
      <c r="K2134">
        <v>20</v>
      </c>
      <c r="L2134">
        <f>Table1[[#This Row],[Actual_Profit]]-Table1[[#This Row],[Budget_Profit]]</f>
        <v>-4</v>
      </c>
      <c r="M2134" s="5">
        <f>IF(
Table1[[#This Row],[Budget_Profit]]=0,
"",
IF(
Table1[[#This Row],[Budget_Profit]]&gt;0,
(Table1[[#This Row],[Actual_Profit]]-Table1[[#This Row],[Budget_Profit]])/Table1[[#This Row],[Budget_Profit]],
(Table1[[#This Row],[Actual_Profit]]-Table1[[#This Row],[Budget_Profit]])/ABS(Table1[[#This Row],[Budget_Profit]])
)
)</f>
        <v>-0.2</v>
      </c>
      <c r="N2134" s="5" t="str">
        <f>IF(Table1[[#This Row],[Profit_Var]]&gt;=0, "Above Budget", "Below Budget")</f>
        <v>Below Budget</v>
      </c>
      <c r="O2134">
        <v>21</v>
      </c>
      <c r="P2134">
        <v>10</v>
      </c>
      <c r="Q2134">
        <f>Table1[[#This Row],[COGS]]-Table1[[#This Row],[Budget_COGS]]</f>
        <v>11</v>
      </c>
      <c r="R2134" s="5">
        <f>IF(
Table1[[#This Row],[Budget_COGS]]=0,
"",
IF(
Table1[[#This Row],[Budget_COGS]]&gt;0,
(Table1[[#This Row],[Budget_COGS]]-Table1[[#This Row],[COGS]]) / Table1[[#This Row],[Budget_COGS]],
(Table1[[#This Row],[Budget_COGS]]-Table1[[#This Row],[COGS]]) / ABS(Table1[[#This Row],[Budget_COGS]])
)
)</f>
        <v>-1.1000000000000001</v>
      </c>
      <c r="S2134" s="5" t="str">
        <f>IF(Table1[[#This Row],[COGS _Var]]&gt;=0, "Above Budget", "Below Budget")</f>
        <v>Above Budget</v>
      </c>
      <c r="T2134">
        <f>Table1[[#This Row],[Actual_Sales]]-Table1[[#This Row],[COGS]]</f>
        <v>32</v>
      </c>
      <c r="U2134">
        <v>20</v>
      </c>
      <c r="V2134">
        <f>Table1[[#This Row],[Gross_Margin]]-Table1[[#This Row],[Budget_Margin]]</f>
        <v>12</v>
      </c>
      <c r="W2134" s="5">
        <f>IF(
Table1[[#This Row],[Budget_Margin]]=0,
"",
IF(
Table1[[#This Row],[Budget_Margin]]&gt;0,
(Table1[[#This Row],[Gross_Margin]]-Table1[[#This Row],[Budget_Margin]]) / Table1[[#This Row],[Budget_Margin]],
(Table1[[#This Row],[Gross_Margin]]-Table1[[#This Row],[Budget_Margin]]) / ABS(Table1[[#This Row],[Budget_Margin]])
)
)</f>
        <v>0.6</v>
      </c>
      <c r="X2134" s="5" t="str">
        <f>IF(Table1[[#This Row],[Margin_Var]]&gt;=0, "Above Budget", "Below Budget")</f>
        <v>Above Budget</v>
      </c>
      <c r="Y2134" s="5">
        <f>IFERROR(Table1[[#This Row],[Gross_Margin]]/Table1[[#This Row],[Actual_Sales]],0)</f>
        <v>0.60377358490566035</v>
      </c>
      <c r="Z2134" s="5">
        <f>Table1[[#This Row],[Actual_Profit]]/Table1[[#This Row],[Actual_Sales]]</f>
        <v>0.30188679245283018</v>
      </c>
      <c r="AA2134">
        <v>16</v>
      </c>
      <c r="AB2134" s="5">
        <f>IFERROR(Table1[[#This Row],[Expenses]]/Table1[[#This Row],[Actual_Sales]],0)</f>
        <v>0.30188679245283018</v>
      </c>
      <c r="AC2134">
        <v>5</v>
      </c>
      <c r="AD2134">
        <v>449</v>
      </c>
      <c r="AE2134" s="5">
        <f>IFERROR(Table1[[#This Row],[Inventory]]/Table1[[#This Row],[Actual_Sales]],0)</f>
        <v>8.4716981132075464</v>
      </c>
    </row>
    <row r="2135" spans="1:31" x14ac:dyDescent="0.25">
      <c r="A2135">
        <v>1199</v>
      </c>
      <c r="B2135">
        <v>801</v>
      </c>
      <c r="C2135">
        <v>5</v>
      </c>
      <c r="D2135" s="2">
        <v>40360</v>
      </c>
      <c r="E2135">
        <v>106</v>
      </c>
      <c r="F2135">
        <v>100</v>
      </c>
      <c r="G2135">
        <f>Table1[[#This Row],[Actual_Sales]]-Table1[[#This Row],[Budget_Sales]]</f>
        <v>6</v>
      </c>
      <c r="H2135" s="5">
        <f>IF(
Table1[[#This Row],[Budget_Sales]]=0,
"",
IF(
Table1[[#This Row],[Budget_Sales]]&gt;0,
(Table1[[#This Row],[Actual_Sales]]-Table1[[#This Row],[Budget_Sales]])/Table1[[#This Row],[Budget_Sales]],
(Table1[[#This Row],[Actual_Sales]]-Table1[[#This Row],[Budget_Sales]])/ABS(Table1[[#This Row],[Budget_Sales]])
)
)</f>
        <v>0.06</v>
      </c>
      <c r="I2135" s="5" t="str">
        <f>IF(Table1[[#This Row],[Sales_Var]]&gt;=0,"Above Budget","Below Budget")</f>
        <v>Above Budget</v>
      </c>
      <c r="J2135">
        <f>Table1[[#This Row],[Actual_Sales]]-(Table1[[#This Row],[COGS]]+Table1[[#This Row],[Expenses]])</f>
        <v>32</v>
      </c>
      <c r="K2135">
        <v>40</v>
      </c>
      <c r="L2135">
        <f>Table1[[#This Row],[Actual_Profit]]-Table1[[#This Row],[Budget_Profit]]</f>
        <v>-8</v>
      </c>
      <c r="M2135" s="5">
        <f>IF(
Table1[[#This Row],[Budget_Profit]]=0,
"",
IF(
Table1[[#This Row],[Budget_Profit]]&gt;0,
(Table1[[#This Row],[Actual_Profit]]-Table1[[#This Row],[Budget_Profit]])/Table1[[#This Row],[Budget_Profit]],
(Table1[[#This Row],[Actual_Profit]]-Table1[[#This Row],[Budget_Profit]])/ABS(Table1[[#This Row],[Budget_Profit]])
)
)</f>
        <v>-0.2</v>
      </c>
      <c r="N2135" s="5" t="str">
        <f>IF(Table1[[#This Row],[Profit_Var]]&gt;=0, "Above Budget", "Below Budget")</f>
        <v>Below Budget</v>
      </c>
      <c r="O2135">
        <v>46</v>
      </c>
      <c r="P2135">
        <v>40</v>
      </c>
      <c r="Q2135">
        <f>Table1[[#This Row],[COGS]]-Table1[[#This Row],[Budget_COGS]]</f>
        <v>6</v>
      </c>
      <c r="R2135" s="5">
        <f>IF(
Table1[[#This Row],[Budget_COGS]]=0,
"",
IF(
Table1[[#This Row],[Budget_COGS]]&gt;0,
(Table1[[#This Row],[Budget_COGS]]-Table1[[#This Row],[COGS]]) / Table1[[#This Row],[Budget_COGS]],
(Table1[[#This Row],[Budget_COGS]]-Table1[[#This Row],[COGS]]) / ABS(Table1[[#This Row],[Budget_COGS]])
)
)</f>
        <v>-0.15</v>
      </c>
      <c r="S2135" s="5" t="str">
        <f>IF(Table1[[#This Row],[COGS _Var]]&gt;=0, "Above Budget", "Below Budget")</f>
        <v>Above Budget</v>
      </c>
      <c r="T2135">
        <f>Table1[[#This Row],[Actual_Sales]]-Table1[[#This Row],[COGS]]</f>
        <v>60</v>
      </c>
      <c r="U2135">
        <v>60</v>
      </c>
      <c r="V2135">
        <f>Table1[[#This Row],[Gross_Margin]]-Table1[[#This Row],[Budget_Margin]]</f>
        <v>0</v>
      </c>
      <c r="W2135" s="5">
        <f>IF(
Table1[[#This Row],[Budget_Margin]]=0,
"",
IF(
Table1[[#This Row],[Budget_Margin]]&gt;0,
(Table1[[#This Row],[Gross_Margin]]-Table1[[#This Row],[Budget_Margin]]) / Table1[[#This Row],[Budget_Margin]],
(Table1[[#This Row],[Gross_Margin]]-Table1[[#This Row],[Budget_Margin]]) / ABS(Table1[[#This Row],[Budget_Margin]])
)
)</f>
        <v>0</v>
      </c>
      <c r="X2135" s="5" t="str">
        <f>IF(Table1[[#This Row],[Margin_Var]]&gt;=0, "Above Budget", "Below Budget")</f>
        <v>Above Budget</v>
      </c>
      <c r="Y2135" s="5">
        <f>IFERROR(Table1[[#This Row],[Gross_Margin]]/Table1[[#This Row],[Actual_Sales]],0)</f>
        <v>0.56603773584905659</v>
      </c>
      <c r="Z2135" s="5">
        <f>Table1[[#This Row],[Actual_Profit]]/Table1[[#This Row],[Actual_Sales]]</f>
        <v>0.30188679245283018</v>
      </c>
      <c r="AA2135">
        <v>28</v>
      </c>
      <c r="AB2135" s="5">
        <f>IFERROR(Table1[[#This Row],[Expenses]]/Table1[[#This Row],[Actual_Sales]],0)</f>
        <v>0.26415094339622641</v>
      </c>
      <c r="AC2135">
        <v>15</v>
      </c>
      <c r="AD2135">
        <v>587</v>
      </c>
      <c r="AE2135" s="5">
        <f>IFERROR(Table1[[#This Row],[Inventory]]/Table1[[#This Row],[Actual_Sales]],0)</f>
        <v>5.5377358490566042</v>
      </c>
    </row>
    <row r="2136" spans="1:31" x14ac:dyDescent="0.25">
      <c r="A2136">
        <v>1094</v>
      </c>
      <c r="B2136">
        <v>318</v>
      </c>
      <c r="C2136">
        <v>8</v>
      </c>
      <c r="D2136" s="2">
        <v>40360</v>
      </c>
      <c r="E2136">
        <v>106</v>
      </c>
      <c r="F2136">
        <v>100</v>
      </c>
      <c r="G2136">
        <f>Table1[[#This Row],[Actual_Sales]]-Table1[[#This Row],[Budget_Sales]]</f>
        <v>6</v>
      </c>
      <c r="H2136" s="5">
        <f>IF(
Table1[[#This Row],[Budget_Sales]]=0,
"",
IF(
Table1[[#This Row],[Budget_Sales]]&gt;0,
(Table1[[#This Row],[Actual_Sales]]-Table1[[#This Row],[Budget_Sales]])/Table1[[#This Row],[Budget_Sales]],
(Table1[[#This Row],[Actual_Sales]]-Table1[[#This Row],[Budget_Sales]])/ABS(Table1[[#This Row],[Budget_Sales]])
)
)</f>
        <v>0.06</v>
      </c>
      <c r="I2136" s="5" t="str">
        <f>IF(Table1[[#This Row],[Sales_Var]]&gt;=0,"Above Budget","Below Budget")</f>
        <v>Above Budget</v>
      </c>
      <c r="J2136">
        <f>Table1[[#This Row],[Actual_Sales]]-(Table1[[#This Row],[COGS]]+Table1[[#This Row],[Expenses]])</f>
        <v>32</v>
      </c>
      <c r="K2136">
        <v>40</v>
      </c>
      <c r="L2136">
        <f>Table1[[#This Row],[Actual_Profit]]-Table1[[#This Row],[Budget_Profit]]</f>
        <v>-8</v>
      </c>
      <c r="M2136" s="5">
        <f>IF(
Table1[[#This Row],[Budget_Profit]]=0,
"",
IF(
Table1[[#This Row],[Budget_Profit]]&gt;0,
(Table1[[#This Row],[Actual_Profit]]-Table1[[#This Row],[Budget_Profit]])/Table1[[#This Row],[Budget_Profit]],
(Table1[[#This Row],[Actual_Profit]]-Table1[[#This Row],[Budget_Profit]])/ABS(Table1[[#This Row],[Budget_Profit]])
)
)</f>
        <v>-0.2</v>
      </c>
      <c r="N2136" s="5" t="str">
        <f>IF(Table1[[#This Row],[Profit_Var]]&gt;=0, "Above Budget", "Below Budget")</f>
        <v>Below Budget</v>
      </c>
      <c r="O2136">
        <v>46</v>
      </c>
      <c r="P2136">
        <v>40</v>
      </c>
      <c r="Q2136">
        <f>Table1[[#This Row],[COGS]]-Table1[[#This Row],[Budget_COGS]]</f>
        <v>6</v>
      </c>
      <c r="R2136" s="5">
        <f>IF(
Table1[[#This Row],[Budget_COGS]]=0,
"",
IF(
Table1[[#This Row],[Budget_COGS]]&gt;0,
(Table1[[#This Row],[Budget_COGS]]-Table1[[#This Row],[COGS]]) / Table1[[#This Row],[Budget_COGS]],
(Table1[[#This Row],[Budget_COGS]]-Table1[[#This Row],[COGS]]) / ABS(Table1[[#This Row],[Budget_COGS]])
)
)</f>
        <v>-0.15</v>
      </c>
      <c r="S2136" s="5" t="str">
        <f>IF(Table1[[#This Row],[COGS _Var]]&gt;=0, "Above Budget", "Below Budget")</f>
        <v>Above Budget</v>
      </c>
      <c r="T2136">
        <f>Table1[[#This Row],[Actual_Sales]]-Table1[[#This Row],[COGS]]</f>
        <v>60</v>
      </c>
      <c r="U2136">
        <v>60</v>
      </c>
      <c r="V2136">
        <f>Table1[[#This Row],[Gross_Margin]]-Table1[[#This Row],[Budget_Margin]]</f>
        <v>0</v>
      </c>
      <c r="W2136" s="5">
        <f>IF(
Table1[[#This Row],[Budget_Margin]]=0,
"",
IF(
Table1[[#This Row],[Budget_Margin]]&gt;0,
(Table1[[#This Row],[Gross_Margin]]-Table1[[#This Row],[Budget_Margin]]) / Table1[[#This Row],[Budget_Margin]],
(Table1[[#This Row],[Gross_Margin]]-Table1[[#This Row],[Budget_Margin]]) / ABS(Table1[[#This Row],[Budget_Margin]])
)
)</f>
        <v>0</v>
      </c>
      <c r="X2136" s="5" t="str">
        <f>IF(Table1[[#This Row],[Margin_Var]]&gt;=0, "Above Budget", "Below Budget")</f>
        <v>Above Budget</v>
      </c>
      <c r="Y2136" s="5">
        <f>IFERROR(Table1[[#This Row],[Gross_Margin]]/Table1[[#This Row],[Actual_Sales]],0)</f>
        <v>0.56603773584905659</v>
      </c>
      <c r="Z2136" s="5">
        <f>Table1[[#This Row],[Actual_Profit]]/Table1[[#This Row],[Actual_Sales]]</f>
        <v>0.30188679245283018</v>
      </c>
      <c r="AA2136">
        <v>28</v>
      </c>
      <c r="AB2136" s="5">
        <f>IFERROR(Table1[[#This Row],[Expenses]]/Table1[[#This Row],[Actual_Sales]],0)</f>
        <v>0.26415094339622641</v>
      </c>
      <c r="AC2136">
        <v>15</v>
      </c>
      <c r="AD2136">
        <v>587</v>
      </c>
      <c r="AE2136" s="5">
        <f>IFERROR(Table1[[#This Row],[Inventory]]/Table1[[#This Row],[Actual_Sales]],0)</f>
        <v>5.5377358490566042</v>
      </c>
    </row>
    <row r="2137" spans="1:31" x14ac:dyDescent="0.25">
      <c r="A2137">
        <v>703</v>
      </c>
      <c r="B2137">
        <v>971</v>
      </c>
      <c r="C2137">
        <v>9</v>
      </c>
      <c r="D2137" s="2">
        <v>40269</v>
      </c>
      <c r="E2137">
        <v>106</v>
      </c>
      <c r="F2137">
        <v>90</v>
      </c>
      <c r="G2137">
        <f>Table1[[#This Row],[Actual_Sales]]-Table1[[#This Row],[Budget_Sales]]</f>
        <v>16</v>
      </c>
      <c r="H2137" s="5">
        <f>IF(
Table1[[#This Row],[Budget_Sales]]=0,
"",
IF(
Table1[[#This Row],[Budget_Sales]]&gt;0,
(Table1[[#This Row],[Actual_Sales]]-Table1[[#This Row],[Budget_Sales]])/Table1[[#This Row],[Budget_Sales]],
(Table1[[#This Row],[Actual_Sales]]-Table1[[#This Row],[Budget_Sales]])/ABS(Table1[[#This Row],[Budget_Sales]])
)
)</f>
        <v>0.17777777777777778</v>
      </c>
      <c r="I2137" s="5" t="str">
        <f>IF(Table1[[#This Row],[Sales_Var]]&gt;=0,"Above Budget","Below Budget")</f>
        <v>Above Budget</v>
      </c>
      <c r="J2137">
        <f>Table1[[#This Row],[Actual_Sales]]-(Table1[[#This Row],[COGS]]+Table1[[#This Row],[Expenses]])</f>
        <v>32</v>
      </c>
      <c r="K2137">
        <v>40</v>
      </c>
      <c r="L2137">
        <f>Table1[[#This Row],[Actual_Profit]]-Table1[[#This Row],[Budget_Profit]]</f>
        <v>-8</v>
      </c>
      <c r="M2137" s="5">
        <f>IF(
Table1[[#This Row],[Budget_Profit]]=0,
"",
IF(
Table1[[#This Row],[Budget_Profit]]&gt;0,
(Table1[[#This Row],[Actual_Profit]]-Table1[[#This Row],[Budget_Profit]])/Table1[[#This Row],[Budget_Profit]],
(Table1[[#This Row],[Actual_Profit]]-Table1[[#This Row],[Budget_Profit]])/ABS(Table1[[#This Row],[Budget_Profit]])
)
)</f>
        <v>-0.2</v>
      </c>
      <c r="N2137" s="5" t="str">
        <f>IF(Table1[[#This Row],[Profit_Var]]&gt;=0, "Above Budget", "Below Budget")</f>
        <v>Below Budget</v>
      </c>
      <c r="O2137">
        <v>46</v>
      </c>
      <c r="P2137">
        <v>30</v>
      </c>
      <c r="Q2137">
        <f>Table1[[#This Row],[COGS]]-Table1[[#This Row],[Budget_COGS]]</f>
        <v>16</v>
      </c>
      <c r="R2137" s="5">
        <f>IF(
Table1[[#This Row],[Budget_COGS]]=0,
"",
IF(
Table1[[#This Row],[Budget_COGS]]&gt;0,
(Table1[[#This Row],[Budget_COGS]]-Table1[[#This Row],[COGS]]) / Table1[[#This Row],[Budget_COGS]],
(Table1[[#This Row],[Budget_COGS]]-Table1[[#This Row],[COGS]]) / ABS(Table1[[#This Row],[Budget_COGS]])
)
)</f>
        <v>-0.53333333333333333</v>
      </c>
      <c r="S2137" s="5" t="str">
        <f>IF(Table1[[#This Row],[COGS _Var]]&gt;=0, "Above Budget", "Below Budget")</f>
        <v>Above Budget</v>
      </c>
      <c r="T2137">
        <f>Table1[[#This Row],[Actual_Sales]]-Table1[[#This Row],[COGS]]</f>
        <v>60</v>
      </c>
      <c r="U2137">
        <v>60</v>
      </c>
      <c r="V2137">
        <f>Table1[[#This Row],[Gross_Margin]]-Table1[[#This Row],[Budget_Margin]]</f>
        <v>0</v>
      </c>
      <c r="W2137" s="5">
        <f>IF(
Table1[[#This Row],[Budget_Margin]]=0,
"",
IF(
Table1[[#This Row],[Budget_Margin]]&gt;0,
(Table1[[#This Row],[Gross_Margin]]-Table1[[#This Row],[Budget_Margin]]) / Table1[[#This Row],[Budget_Margin]],
(Table1[[#This Row],[Gross_Margin]]-Table1[[#This Row],[Budget_Margin]]) / ABS(Table1[[#This Row],[Budget_Margin]])
)
)</f>
        <v>0</v>
      </c>
      <c r="X2137" s="5" t="str">
        <f>IF(Table1[[#This Row],[Margin_Var]]&gt;=0, "Above Budget", "Below Budget")</f>
        <v>Above Budget</v>
      </c>
      <c r="Y2137" s="5">
        <f>IFERROR(Table1[[#This Row],[Gross_Margin]]/Table1[[#This Row],[Actual_Sales]],0)</f>
        <v>0.56603773584905659</v>
      </c>
      <c r="Z2137" s="5">
        <f>Table1[[#This Row],[Actual_Profit]]/Table1[[#This Row],[Actual_Sales]]</f>
        <v>0.30188679245283018</v>
      </c>
      <c r="AA2137">
        <v>28</v>
      </c>
      <c r="AB2137" s="5">
        <f>IFERROR(Table1[[#This Row],[Expenses]]/Table1[[#This Row],[Actual_Sales]],0)</f>
        <v>0.26415094339622641</v>
      </c>
      <c r="AC2137">
        <v>15</v>
      </c>
      <c r="AD2137">
        <v>608</v>
      </c>
      <c r="AE2137" s="5">
        <f>IFERROR(Table1[[#This Row],[Inventory]]/Table1[[#This Row],[Actual_Sales]],0)</f>
        <v>5.7358490566037732</v>
      </c>
    </row>
    <row r="2138" spans="1:31" x14ac:dyDescent="0.25">
      <c r="A2138">
        <v>554</v>
      </c>
      <c r="B2138">
        <v>303</v>
      </c>
      <c r="C2138">
        <v>13</v>
      </c>
      <c r="D2138" s="2">
        <v>40269</v>
      </c>
      <c r="E2138">
        <v>106</v>
      </c>
      <c r="F2138">
        <v>90</v>
      </c>
      <c r="G2138">
        <f>Table1[[#This Row],[Actual_Sales]]-Table1[[#This Row],[Budget_Sales]]</f>
        <v>16</v>
      </c>
      <c r="H2138" s="5">
        <f>IF(
Table1[[#This Row],[Budget_Sales]]=0,
"",
IF(
Table1[[#This Row],[Budget_Sales]]&gt;0,
(Table1[[#This Row],[Actual_Sales]]-Table1[[#This Row],[Budget_Sales]])/Table1[[#This Row],[Budget_Sales]],
(Table1[[#This Row],[Actual_Sales]]-Table1[[#This Row],[Budget_Sales]])/ABS(Table1[[#This Row],[Budget_Sales]])
)
)</f>
        <v>0.17777777777777778</v>
      </c>
      <c r="I2138" s="5" t="str">
        <f>IF(Table1[[#This Row],[Sales_Var]]&gt;=0,"Above Budget","Below Budget")</f>
        <v>Above Budget</v>
      </c>
      <c r="J2138">
        <f>Table1[[#This Row],[Actual_Sales]]-(Table1[[#This Row],[COGS]]+Table1[[#This Row],[Expenses]])</f>
        <v>32</v>
      </c>
      <c r="K2138">
        <v>40</v>
      </c>
      <c r="L2138">
        <f>Table1[[#This Row],[Actual_Profit]]-Table1[[#This Row],[Budget_Profit]]</f>
        <v>-8</v>
      </c>
      <c r="M2138" s="5">
        <f>IF(
Table1[[#This Row],[Budget_Profit]]=0,
"",
IF(
Table1[[#This Row],[Budget_Profit]]&gt;0,
(Table1[[#This Row],[Actual_Profit]]-Table1[[#This Row],[Budget_Profit]])/Table1[[#This Row],[Budget_Profit]],
(Table1[[#This Row],[Actual_Profit]]-Table1[[#This Row],[Budget_Profit]])/ABS(Table1[[#This Row],[Budget_Profit]])
)
)</f>
        <v>-0.2</v>
      </c>
      <c r="N2138" s="5" t="str">
        <f>IF(Table1[[#This Row],[Profit_Var]]&gt;=0, "Above Budget", "Below Budget")</f>
        <v>Below Budget</v>
      </c>
      <c r="O2138">
        <v>46</v>
      </c>
      <c r="P2138">
        <v>30</v>
      </c>
      <c r="Q2138">
        <f>Table1[[#This Row],[COGS]]-Table1[[#This Row],[Budget_COGS]]</f>
        <v>16</v>
      </c>
      <c r="R2138" s="5">
        <f>IF(
Table1[[#This Row],[Budget_COGS]]=0,
"",
IF(
Table1[[#This Row],[Budget_COGS]]&gt;0,
(Table1[[#This Row],[Budget_COGS]]-Table1[[#This Row],[COGS]]) / Table1[[#This Row],[Budget_COGS]],
(Table1[[#This Row],[Budget_COGS]]-Table1[[#This Row],[COGS]]) / ABS(Table1[[#This Row],[Budget_COGS]])
)
)</f>
        <v>-0.53333333333333333</v>
      </c>
      <c r="S2138" s="5" t="str">
        <f>IF(Table1[[#This Row],[COGS _Var]]&gt;=0, "Above Budget", "Below Budget")</f>
        <v>Above Budget</v>
      </c>
      <c r="T2138">
        <f>Table1[[#This Row],[Actual_Sales]]-Table1[[#This Row],[COGS]]</f>
        <v>60</v>
      </c>
      <c r="U2138">
        <v>60</v>
      </c>
      <c r="V2138">
        <f>Table1[[#This Row],[Gross_Margin]]-Table1[[#This Row],[Budget_Margin]]</f>
        <v>0</v>
      </c>
      <c r="W2138" s="5">
        <f>IF(
Table1[[#This Row],[Budget_Margin]]=0,
"",
IF(
Table1[[#This Row],[Budget_Margin]]&gt;0,
(Table1[[#This Row],[Gross_Margin]]-Table1[[#This Row],[Budget_Margin]]) / Table1[[#This Row],[Budget_Margin]],
(Table1[[#This Row],[Gross_Margin]]-Table1[[#This Row],[Budget_Margin]]) / ABS(Table1[[#This Row],[Budget_Margin]])
)
)</f>
        <v>0</v>
      </c>
      <c r="X2138" s="5" t="str">
        <f>IF(Table1[[#This Row],[Margin_Var]]&gt;=0, "Above Budget", "Below Budget")</f>
        <v>Above Budget</v>
      </c>
      <c r="Y2138" s="5">
        <f>IFERROR(Table1[[#This Row],[Gross_Margin]]/Table1[[#This Row],[Actual_Sales]],0)</f>
        <v>0.56603773584905659</v>
      </c>
      <c r="Z2138" s="5">
        <f>Table1[[#This Row],[Actual_Profit]]/Table1[[#This Row],[Actual_Sales]]</f>
        <v>0.30188679245283018</v>
      </c>
      <c r="AA2138">
        <v>28</v>
      </c>
      <c r="AB2138" s="5">
        <f>IFERROR(Table1[[#This Row],[Expenses]]/Table1[[#This Row],[Actual_Sales]],0)</f>
        <v>0.26415094339622641</v>
      </c>
      <c r="AC2138">
        <v>15</v>
      </c>
      <c r="AD2138">
        <v>608</v>
      </c>
      <c r="AE2138" s="5">
        <f>IFERROR(Table1[[#This Row],[Inventory]]/Table1[[#This Row],[Actual_Sales]],0)</f>
        <v>5.7358490566037732</v>
      </c>
    </row>
    <row r="2139" spans="1:31" x14ac:dyDescent="0.25">
      <c r="A2139">
        <v>1829</v>
      </c>
      <c r="B2139">
        <v>503</v>
      </c>
      <c r="C2139">
        <v>8</v>
      </c>
      <c r="D2139" s="2">
        <v>40483</v>
      </c>
      <c r="E2139">
        <v>63</v>
      </c>
      <c r="F2139">
        <v>50</v>
      </c>
      <c r="G2139">
        <f>Table1[[#This Row],[Actual_Sales]]-Table1[[#This Row],[Budget_Sales]]</f>
        <v>13</v>
      </c>
      <c r="H2139" s="5">
        <f>IF(
Table1[[#This Row],[Budget_Sales]]=0,
"",
IF(
Table1[[#This Row],[Budget_Sales]]&gt;0,
(Table1[[#This Row],[Actual_Sales]]-Table1[[#This Row],[Budget_Sales]])/Table1[[#This Row],[Budget_Sales]],
(Table1[[#This Row],[Actual_Sales]]-Table1[[#This Row],[Budget_Sales]])/ABS(Table1[[#This Row],[Budget_Sales]])
)
)</f>
        <v>0.26</v>
      </c>
      <c r="I2139" s="5" t="str">
        <f>IF(Table1[[#This Row],[Sales_Var]]&gt;=0,"Above Budget","Below Budget")</f>
        <v>Above Budget</v>
      </c>
      <c r="J2139">
        <f>Table1[[#This Row],[Actual_Sales]]-(Table1[[#This Row],[COGS]]+Table1[[#This Row],[Expenses]])</f>
        <v>19</v>
      </c>
      <c r="K2139">
        <v>20</v>
      </c>
      <c r="L2139">
        <f>Table1[[#This Row],[Actual_Profit]]-Table1[[#This Row],[Budget_Profit]]</f>
        <v>-1</v>
      </c>
      <c r="M2139" s="5">
        <f>IF(
Table1[[#This Row],[Budget_Profit]]=0,
"",
IF(
Table1[[#This Row],[Budget_Profit]]&gt;0,
(Table1[[#This Row],[Actual_Profit]]-Table1[[#This Row],[Budget_Profit]])/Table1[[#This Row],[Budget_Profit]],
(Table1[[#This Row],[Actual_Profit]]-Table1[[#This Row],[Budget_Profit]])/ABS(Table1[[#This Row],[Budget_Profit]])
)
)</f>
        <v>-0.05</v>
      </c>
      <c r="N2139" s="5" t="str">
        <f>IF(Table1[[#This Row],[Profit_Var]]&gt;=0, "Above Budget", "Below Budget")</f>
        <v>Below Budget</v>
      </c>
      <c r="O2139">
        <v>25</v>
      </c>
      <c r="P2139">
        <v>20</v>
      </c>
      <c r="Q2139">
        <f>Table1[[#This Row],[COGS]]-Table1[[#This Row],[Budget_COGS]]</f>
        <v>5</v>
      </c>
      <c r="R2139" s="5">
        <f>IF(
Table1[[#This Row],[Budget_COGS]]=0,
"",
IF(
Table1[[#This Row],[Budget_COGS]]&gt;0,
(Table1[[#This Row],[Budget_COGS]]-Table1[[#This Row],[COGS]]) / Table1[[#This Row],[Budget_COGS]],
(Table1[[#This Row],[Budget_COGS]]-Table1[[#This Row],[COGS]]) / ABS(Table1[[#This Row],[Budget_COGS]])
)
)</f>
        <v>-0.25</v>
      </c>
      <c r="S2139" s="5" t="str">
        <f>IF(Table1[[#This Row],[COGS _Var]]&gt;=0, "Above Budget", "Below Budget")</f>
        <v>Above Budget</v>
      </c>
      <c r="T2139">
        <f>Table1[[#This Row],[Actual_Sales]]-Table1[[#This Row],[COGS]]</f>
        <v>38</v>
      </c>
      <c r="U2139">
        <v>30</v>
      </c>
      <c r="V2139">
        <f>Table1[[#This Row],[Gross_Margin]]-Table1[[#This Row],[Budget_Margin]]</f>
        <v>8</v>
      </c>
      <c r="W2139" s="5">
        <f>IF(
Table1[[#This Row],[Budget_Margin]]=0,
"",
IF(
Table1[[#This Row],[Budget_Margin]]&gt;0,
(Table1[[#This Row],[Gross_Margin]]-Table1[[#This Row],[Budget_Margin]]) / Table1[[#This Row],[Budget_Margin]],
(Table1[[#This Row],[Gross_Margin]]-Table1[[#This Row],[Budget_Margin]]) / ABS(Table1[[#This Row],[Budget_Margin]])
)
)</f>
        <v>0.26666666666666666</v>
      </c>
      <c r="X2139" s="5" t="str">
        <f>IF(Table1[[#This Row],[Margin_Var]]&gt;=0, "Above Budget", "Below Budget")</f>
        <v>Above Budget</v>
      </c>
      <c r="Y2139" s="5">
        <f>IFERROR(Table1[[#This Row],[Gross_Margin]]/Table1[[#This Row],[Actual_Sales]],0)</f>
        <v>0.60317460317460314</v>
      </c>
      <c r="Z2139" s="5">
        <f>Table1[[#This Row],[Actual_Profit]]/Table1[[#This Row],[Actual_Sales]]</f>
        <v>0.30158730158730157</v>
      </c>
      <c r="AA2139">
        <v>19</v>
      </c>
      <c r="AB2139" s="5">
        <f>IFERROR(Table1[[#This Row],[Expenses]]/Table1[[#This Row],[Actual_Sales]],0)</f>
        <v>0.30158730158730157</v>
      </c>
      <c r="AC2139">
        <v>7</v>
      </c>
      <c r="AD2139">
        <v>823</v>
      </c>
      <c r="AE2139" s="5">
        <f>IFERROR(Table1[[#This Row],[Inventory]]/Table1[[#This Row],[Actual_Sales]],0)</f>
        <v>13.063492063492063</v>
      </c>
    </row>
    <row r="2140" spans="1:31" x14ac:dyDescent="0.25">
      <c r="A2140">
        <v>1341</v>
      </c>
      <c r="B2140">
        <v>641</v>
      </c>
      <c r="C2140">
        <v>1</v>
      </c>
      <c r="D2140" s="2">
        <v>40391</v>
      </c>
      <c r="E2140">
        <v>63</v>
      </c>
      <c r="F2140">
        <v>60</v>
      </c>
      <c r="G2140">
        <f>Table1[[#This Row],[Actual_Sales]]-Table1[[#This Row],[Budget_Sales]]</f>
        <v>3</v>
      </c>
      <c r="H2140" s="5">
        <f>IF(
Table1[[#This Row],[Budget_Sales]]=0,
"",
IF(
Table1[[#This Row],[Budget_Sales]]&gt;0,
(Table1[[#This Row],[Actual_Sales]]-Table1[[#This Row],[Budget_Sales]])/Table1[[#This Row],[Budget_Sales]],
(Table1[[#This Row],[Actual_Sales]]-Table1[[#This Row],[Budget_Sales]])/ABS(Table1[[#This Row],[Budget_Sales]])
)
)</f>
        <v>0.05</v>
      </c>
      <c r="I2140" s="5" t="str">
        <f>IF(Table1[[#This Row],[Sales_Var]]&gt;=0,"Above Budget","Below Budget")</f>
        <v>Above Budget</v>
      </c>
      <c r="J2140">
        <f>Table1[[#This Row],[Actual_Sales]]-(Table1[[#This Row],[COGS]]+Table1[[#This Row],[Expenses]])</f>
        <v>19</v>
      </c>
      <c r="K2140">
        <v>30</v>
      </c>
      <c r="L2140">
        <f>Table1[[#This Row],[Actual_Profit]]-Table1[[#This Row],[Budget_Profit]]</f>
        <v>-11</v>
      </c>
      <c r="M2140" s="5">
        <f>IF(
Table1[[#This Row],[Budget_Profit]]=0,
"",
IF(
Table1[[#This Row],[Budget_Profit]]&gt;0,
(Table1[[#This Row],[Actual_Profit]]-Table1[[#This Row],[Budget_Profit]])/Table1[[#This Row],[Budget_Profit]],
(Table1[[#This Row],[Actual_Profit]]-Table1[[#This Row],[Budget_Profit]])/ABS(Table1[[#This Row],[Budget_Profit]])
)
)</f>
        <v>-0.36666666666666664</v>
      </c>
      <c r="N2140" s="5" t="str">
        <f>IF(Table1[[#This Row],[Profit_Var]]&gt;=0, "Above Budget", "Below Budget")</f>
        <v>Below Budget</v>
      </c>
      <c r="O2140">
        <v>25</v>
      </c>
      <c r="P2140">
        <v>20</v>
      </c>
      <c r="Q2140">
        <f>Table1[[#This Row],[COGS]]-Table1[[#This Row],[Budget_COGS]]</f>
        <v>5</v>
      </c>
      <c r="R2140" s="5">
        <f>IF(
Table1[[#This Row],[Budget_COGS]]=0,
"",
IF(
Table1[[#This Row],[Budget_COGS]]&gt;0,
(Table1[[#This Row],[Budget_COGS]]-Table1[[#This Row],[COGS]]) / Table1[[#This Row],[Budget_COGS]],
(Table1[[#This Row],[Budget_COGS]]-Table1[[#This Row],[COGS]]) / ABS(Table1[[#This Row],[Budget_COGS]])
)
)</f>
        <v>-0.25</v>
      </c>
      <c r="S2140" s="5" t="str">
        <f>IF(Table1[[#This Row],[COGS _Var]]&gt;=0, "Above Budget", "Below Budget")</f>
        <v>Above Budget</v>
      </c>
      <c r="T2140">
        <f>Table1[[#This Row],[Actual_Sales]]-Table1[[#This Row],[COGS]]</f>
        <v>38</v>
      </c>
      <c r="U2140">
        <v>40</v>
      </c>
      <c r="V2140">
        <f>Table1[[#This Row],[Gross_Margin]]-Table1[[#This Row],[Budget_Margin]]</f>
        <v>-2</v>
      </c>
      <c r="W2140" s="5">
        <f>IF(
Table1[[#This Row],[Budget_Margin]]=0,
"",
IF(
Table1[[#This Row],[Budget_Margin]]&gt;0,
(Table1[[#This Row],[Gross_Margin]]-Table1[[#This Row],[Budget_Margin]]) / Table1[[#This Row],[Budget_Margin]],
(Table1[[#This Row],[Gross_Margin]]-Table1[[#This Row],[Budget_Margin]]) / ABS(Table1[[#This Row],[Budget_Margin]])
)
)</f>
        <v>-0.05</v>
      </c>
      <c r="X2140" s="5" t="str">
        <f>IF(Table1[[#This Row],[Margin_Var]]&gt;=0, "Above Budget", "Below Budget")</f>
        <v>Below Budget</v>
      </c>
      <c r="Y2140" s="5">
        <f>IFERROR(Table1[[#This Row],[Gross_Margin]]/Table1[[#This Row],[Actual_Sales]],0)</f>
        <v>0.60317460317460314</v>
      </c>
      <c r="Z2140" s="5">
        <f>Table1[[#This Row],[Actual_Profit]]/Table1[[#This Row],[Actual_Sales]]</f>
        <v>0.30158730158730157</v>
      </c>
      <c r="AA2140">
        <v>19</v>
      </c>
      <c r="AB2140" s="5">
        <f>IFERROR(Table1[[#This Row],[Expenses]]/Table1[[#This Row],[Actual_Sales]],0)</f>
        <v>0.30158730158730157</v>
      </c>
      <c r="AC2140">
        <v>7</v>
      </c>
      <c r="AD2140">
        <v>851</v>
      </c>
      <c r="AE2140" s="5">
        <f>IFERROR(Table1[[#This Row],[Inventory]]/Table1[[#This Row],[Actual_Sales]],0)</f>
        <v>13.507936507936508</v>
      </c>
    </row>
    <row r="2141" spans="1:31" x14ac:dyDescent="0.25">
      <c r="A2141">
        <v>1372</v>
      </c>
      <c r="B2141">
        <v>775</v>
      </c>
      <c r="C2141">
        <v>5</v>
      </c>
      <c r="D2141" s="2">
        <v>40391</v>
      </c>
      <c r="E2141">
        <v>63</v>
      </c>
      <c r="F2141">
        <v>60</v>
      </c>
      <c r="G2141">
        <f>Table1[[#This Row],[Actual_Sales]]-Table1[[#This Row],[Budget_Sales]]</f>
        <v>3</v>
      </c>
      <c r="H2141" s="5">
        <f>IF(
Table1[[#This Row],[Budget_Sales]]=0,
"",
IF(
Table1[[#This Row],[Budget_Sales]]&gt;0,
(Table1[[#This Row],[Actual_Sales]]-Table1[[#This Row],[Budget_Sales]])/Table1[[#This Row],[Budget_Sales]],
(Table1[[#This Row],[Actual_Sales]]-Table1[[#This Row],[Budget_Sales]])/ABS(Table1[[#This Row],[Budget_Sales]])
)
)</f>
        <v>0.05</v>
      </c>
      <c r="I2141" s="5" t="str">
        <f>IF(Table1[[#This Row],[Sales_Var]]&gt;=0,"Above Budget","Below Budget")</f>
        <v>Above Budget</v>
      </c>
      <c r="J2141">
        <f>Table1[[#This Row],[Actual_Sales]]-(Table1[[#This Row],[COGS]]+Table1[[#This Row],[Expenses]])</f>
        <v>19</v>
      </c>
      <c r="K2141">
        <v>30</v>
      </c>
      <c r="L2141">
        <f>Table1[[#This Row],[Actual_Profit]]-Table1[[#This Row],[Budget_Profit]]</f>
        <v>-11</v>
      </c>
      <c r="M2141" s="5">
        <f>IF(
Table1[[#This Row],[Budget_Profit]]=0,
"",
IF(
Table1[[#This Row],[Budget_Profit]]&gt;0,
(Table1[[#This Row],[Actual_Profit]]-Table1[[#This Row],[Budget_Profit]])/Table1[[#This Row],[Budget_Profit]],
(Table1[[#This Row],[Actual_Profit]]-Table1[[#This Row],[Budget_Profit]])/ABS(Table1[[#This Row],[Budget_Profit]])
)
)</f>
        <v>-0.36666666666666664</v>
      </c>
      <c r="N2141" s="5" t="str">
        <f>IF(Table1[[#This Row],[Profit_Var]]&gt;=0, "Above Budget", "Below Budget")</f>
        <v>Below Budget</v>
      </c>
      <c r="O2141">
        <v>25</v>
      </c>
      <c r="P2141">
        <v>20</v>
      </c>
      <c r="Q2141">
        <f>Table1[[#This Row],[COGS]]-Table1[[#This Row],[Budget_COGS]]</f>
        <v>5</v>
      </c>
      <c r="R2141" s="5">
        <f>IF(
Table1[[#This Row],[Budget_COGS]]=0,
"",
IF(
Table1[[#This Row],[Budget_COGS]]&gt;0,
(Table1[[#This Row],[Budget_COGS]]-Table1[[#This Row],[COGS]]) / Table1[[#This Row],[Budget_COGS]],
(Table1[[#This Row],[Budget_COGS]]-Table1[[#This Row],[COGS]]) / ABS(Table1[[#This Row],[Budget_COGS]])
)
)</f>
        <v>-0.25</v>
      </c>
      <c r="S2141" s="5" t="str">
        <f>IF(Table1[[#This Row],[COGS _Var]]&gt;=0, "Above Budget", "Below Budget")</f>
        <v>Above Budget</v>
      </c>
      <c r="T2141">
        <f>Table1[[#This Row],[Actual_Sales]]-Table1[[#This Row],[COGS]]</f>
        <v>38</v>
      </c>
      <c r="U2141">
        <v>40</v>
      </c>
      <c r="V2141">
        <f>Table1[[#This Row],[Gross_Margin]]-Table1[[#This Row],[Budget_Margin]]</f>
        <v>-2</v>
      </c>
      <c r="W2141" s="5">
        <f>IF(
Table1[[#This Row],[Budget_Margin]]=0,
"",
IF(
Table1[[#This Row],[Budget_Margin]]&gt;0,
(Table1[[#This Row],[Gross_Margin]]-Table1[[#This Row],[Budget_Margin]]) / Table1[[#This Row],[Budget_Margin]],
(Table1[[#This Row],[Gross_Margin]]-Table1[[#This Row],[Budget_Margin]]) / ABS(Table1[[#This Row],[Budget_Margin]])
)
)</f>
        <v>-0.05</v>
      </c>
      <c r="X2141" s="5" t="str">
        <f>IF(Table1[[#This Row],[Margin_Var]]&gt;=0, "Above Budget", "Below Budget")</f>
        <v>Below Budget</v>
      </c>
      <c r="Y2141" s="5">
        <f>IFERROR(Table1[[#This Row],[Gross_Margin]]/Table1[[#This Row],[Actual_Sales]],0)</f>
        <v>0.60317460317460314</v>
      </c>
      <c r="Z2141" s="5">
        <f>Table1[[#This Row],[Actual_Profit]]/Table1[[#This Row],[Actual_Sales]]</f>
        <v>0.30158730158730157</v>
      </c>
      <c r="AA2141">
        <v>19</v>
      </c>
      <c r="AB2141" s="5">
        <f>IFERROR(Table1[[#This Row],[Expenses]]/Table1[[#This Row],[Actual_Sales]],0)</f>
        <v>0.30158730158730157</v>
      </c>
      <c r="AC2141">
        <v>7</v>
      </c>
      <c r="AD2141">
        <v>851</v>
      </c>
      <c r="AE2141" s="5">
        <f>IFERROR(Table1[[#This Row],[Inventory]]/Table1[[#This Row],[Actual_Sales]],0)</f>
        <v>13.507936507936508</v>
      </c>
    </row>
    <row r="2142" spans="1:31" x14ac:dyDescent="0.25">
      <c r="A2142">
        <v>1297</v>
      </c>
      <c r="B2142">
        <v>505</v>
      </c>
      <c r="C2142">
        <v>8</v>
      </c>
      <c r="D2142" s="2">
        <v>40391</v>
      </c>
      <c r="E2142">
        <v>63</v>
      </c>
      <c r="F2142">
        <v>60</v>
      </c>
      <c r="G2142">
        <f>Table1[[#This Row],[Actual_Sales]]-Table1[[#This Row],[Budget_Sales]]</f>
        <v>3</v>
      </c>
      <c r="H2142" s="5">
        <f>IF(
Table1[[#This Row],[Budget_Sales]]=0,
"",
IF(
Table1[[#This Row],[Budget_Sales]]&gt;0,
(Table1[[#This Row],[Actual_Sales]]-Table1[[#This Row],[Budget_Sales]])/Table1[[#This Row],[Budget_Sales]],
(Table1[[#This Row],[Actual_Sales]]-Table1[[#This Row],[Budget_Sales]])/ABS(Table1[[#This Row],[Budget_Sales]])
)
)</f>
        <v>0.05</v>
      </c>
      <c r="I2142" s="5" t="str">
        <f>IF(Table1[[#This Row],[Sales_Var]]&gt;=0,"Above Budget","Below Budget")</f>
        <v>Above Budget</v>
      </c>
      <c r="J2142">
        <f>Table1[[#This Row],[Actual_Sales]]-(Table1[[#This Row],[COGS]]+Table1[[#This Row],[Expenses]])</f>
        <v>19</v>
      </c>
      <c r="K2142">
        <v>30</v>
      </c>
      <c r="L2142">
        <f>Table1[[#This Row],[Actual_Profit]]-Table1[[#This Row],[Budget_Profit]]</f>
        <v>-11</v>
      </c>
      <c r="M2142" s="5">
        <f>IF(
Table1[[#This Row],[Budget_Profit]]=0,
"",
IF(
Table1[[#This Row],[Budget_Profit]]&gt;0,
(Table1[[#This Row],[Actual_Profit]]-Table1[[#This Row],[Budget_Profit]])/Table1[[#This Row],[Budget_Profit]],
(Table1[[#This Row],[Actual_Profit]]-Table1[[#This Row],[Budget_Profit]])/ABS(Table1[[#This Row],[Budget_Profit]])
)
)</f>
        <v>-0.36666666666666664</v>
      </c>
      <c r="N2142" s="5" t="str">
        <f>IF(Table1[[#This Row],[Profit_Var]]&gt;=0, "Above Budget", "Below Budget")</f>
        <v>Below Budget</v>
      </c>
      <c r="O2142">
        <v>25</v>
      </c>
      <c r="P2142">
        <v>20</v>
      </c>
      <c r="Q2142">
        <f>Table1[[#This Row],[COGS]]-Table1[[#This Row],[Budget_COGS]]</f>
        <v>5</v>
      </c>
      <c r="R2142" s="5">
        <f>IF(
Table1[[#This Row],[Budget_COGS]]=0,
"",
IF(
Table1[[#This Row],[Budget_COGS]]&gt;0,
(Table1[[#This Row],[Budget_COGS]]-Table1[[#This Row],[COGS]]) / Table1[[#This Row],[Budget_COGS]],
(Table1[[#This Row],[Budget_COGS]]-Table1[[#This Row],[COGS]]) / ABS(Table1[[#This Row],[Budget_COGS]])
)
)</f>
        <v>-0.25</v>
      </c>
      <c r="S2142" s="5" t="str">
        <f>IF(Table1[[#This Row],[COGS _Var]]&gt;=0, "Above Budget", "Below Budget")</f>
        <v>Above Budget</v>
      </c>
      <c r="T2142">
        <f>Table1[[#This Row],[Actual_Sales]]-Table1[[#This Row],[COGS]]</f>
        <v>38</v>
      </c>
      <c r="U2142">
        <v>40</v>
      </c>
      <c r="V2142">
        <f>Table1[[#This Row],[Gross_Margin]]-Table1[[#This Row],[Budget_Margin]]</f>
        <v>-2</v>
      </c>
      <c r="W2142" s="5">
        <f>IF(
Table1[[#This Row],[Budget_Margin]]=0,
"",
IF(
Table1[[#This Row],[Budget_Margin]]&gt;0,
(Table1[[#This Row],[Gross_Margin]]-Table1[[#This Row],[Budget_Margin]]) / Table1[[#This Row],[Budget_Margin]],
(Table1[[#This Row],[Gross_Margin]]-Table1[[#This Row],[Budget_Margin]]) / ABS(Table1[[#This Row],[Budget_Margin]])
)
)</f>
        <v>-0.05</v>
      </c>
      <c r="X2142" s="5" t="str">
        <f>IF(Table1[[#This Row],[Margin_Var]]&gt;=0, "Above Budget", "Below Budget")</f>
        <v>Below Budget</v>
      </c>
      <c r="Y2142" s="5">
        <f>IFERROR(Table1[[#This Row],[Gross_Margin]]/Table1[[#This Row],[Actual_Sales]],0)</f>
        <v>0.60317460317460314</v>
      </c>
      <c r="Z2142" s="5">
        <f>Table1[[#This Row],[Actual_Profit]]/Table1[[#This Row],[Actual_Sales]]</f>
        <v>0.30158730158730157</v>
      </c>
      <c r="AA2142">
        <v>19</v>
      </c>
      <c r="AB2142" s="5">
        <f>IFERROR(Table1[[#This Row],[Expenses]]/Table1[[#This Row],[Actual_Sales]],0)</f>
        <v>0.30158730158730157</v>
      </c>
      <c r="AC2142">
        <v>7</v>
      </c>
      <c r="AD2142">
        <v>851</v>
      </c>
      <c r="AE2142" s="5">
        <f>IFERROR(Table1[[#This Row],[Inventory]]/Table1[[#This Row],[Actual_Sales]],0)</f>
        <v>13.507936507936508</v>
      </c>
    </row>
    <row r="2143" spans="1:31" x14ac:dyDescent="0.25">
      <c r="A2143">
        <v>3253</v>
      </c>
      <c r="B2143">
        <v>503</v>
      </c>
      <c r="C2143">
        <v>9</v>
      </c>
      <c r="D2143" s="2">
        <v>40725</v>
      </c>
      <c r="E2143">
        <v>93</v>
      </c>
      <c r="F2143">
        <v>80</v>
      </c>
      <c r="G2143">
        <f>Table1[[#This Row],[Actual_Sales]]-Table1[[#This Row],[Budget_Sales]]</f>
        <v>13</v>
      </c>
      <c r="H2143" s="5">
        <f>IF(
Table1[[#This Row],[Budget_Sales]]=0,
"",
IF(
Table1[[#This Row],[Budget_Sales]]&gt;0,
(Table1[[#This Row],[Actual_Sales]]-Table1[[#This Row],[Budget_Sales]])/Table1[[#This Row],[Budget_Sales]],
(Table1[[#This Row],[Actual_Sales]]-Table1[[#This Row],[Budget_Sales]])/ABS(Table1[[#This Row],[Budget_Sales]])
)
)</f>
        <v>0.16250000000000001</v>
      </c>
      <c r="I2143" s="5" t="str">
        <f>IF(Table1[[#This Row],[Sales_Var]]&gt;=0,"Above Budget","Below Budget")</f>
        <v>Above Budget</v>
      </c>
      <c r="J2143">
        <f>Table1[[#This Row],[Actual_Sales]]-(Table1[[#This Row],[COGS]]+Table1[[#This Row],[Expenses]])</f>
        <v>28</v>
      </c>
      <c r="K2143">
        <v>30</v>
      </c>
      <c r="L2143">
        <f>Table1[[#This Row],[Actual_Profit]]-Table1[[#This Row],[Budget_Profit]]</f>
        <v>-2</v>
      </c>
      <c r="M2143" s="5">
        <f>IF(
Table1[[#This Row],[Budget_Profit]]=0,
"",
IF(
Table1[[#This Row],[Budget_Profit]]&gt;0,
(Table1[[#This Row],[Actual_Profit]]-Table1[[#This Row],[Budget_Profit]])/Table1[[#This Row],[Budget_Profit]],
(Table1[[#This Row],[Actual_Profit]]-Table1[[#This Row],[Budget_Profit]])/ABS(Table1[[#This Row],[Budget_Profit]])
)
)</f>
        <v>-6.6666666666666666E-2</v>
      </c>
      <c r="N2143" s="5" t="str">
        <f>IF(Table1[[#This Row],[Profit_Var]]&gt;=0, "Above Budget", "Below Budget")</f>
        <v>Below Budget</v>
      </c>
      <c r="O2143">
        <v>41</v>
      </c>
      <c r="P2143">
        <v>30</v>
      </c>
      <c r="Q2143">
        <f>Table1[[#This Row],[COGS]]-Table1[[#This Row],[Budget_COGS]]</f>
        <v>11</v>
      </c>
      <c r="R2143" s="5">
        <f>IF(
Table1[[#This Row],[Budget_COGS]]=0,
"",
IF(
Table1[[#This Row],[Budget_COGS]]&gt;0,
(Table1[[#This Row],[Budget_COGS]]-Table1[[#This Row],[COGS]]) / Table1[[#This Row],[Budget_COGS]],
(Table1[[#This Row],[Budget_COGS]]-Table1[[#This Row],[COGS]]) / ABS(Table1[[#This Row],[Budget_COGS]])
)
)</f>
        <v>-0.36666666666666664</v>
      </c>
      <c r="S2143" s="5" t="str">
        <f>IF(Table1[[#This Row],[COGS _Var]]&gt;=0, "Above Budget", "Below Budget")</f>
        <v>Above Budget</v>
      </c>
      <c r="T2143">
        <f>Table1[[#This Row],[Actual_Sales]]-Table1[[#This Row],[COGS]]</f>
        <v>52</v>
      </c>
      <c r="U2143">
        <v>50</v>
      </c>
      <c r="V2143">
        <f>Table1[[#This Row],[Gross_Margin]]-Table1[[#This Row],[Budget_Margin]]</f>
        <v>2</v>
      </c>
      <c r="W2143" s="5">
        <f>IF(
Table1[[#This Row],[Budget_Margin]]=0,
"",
IF(
Table1[[#This Row],[Budget_Margin]]&gt;0,
(Table1[[#This Row],[Gross_Margin]]-Table1[[#This Row],[Budget_Margin]]) / Table1[[#This Row],[Budget_Margin]],
(Table1[[#This Row],[Gross_Margin]]-Table1[[#This Row],[Budget_Margin]]) / ABS(Table1[[#This Row],[Budget_Margin]])
)
)</f>
        <v>0.04</v>
      </c>
      <c r="X2143" s="5" t="str">
        <f>IF(Table1[[#This Row],[Margin_Var]]&gt;=0, "Above Budget", "Below Budget")</f>
        <v>Above Budget</v>
      </c>
      <c r="Y2143" s="5">
        <f>IFERROR(Table1[[#This Row],[Gross_Margin]]/Table1[[#This Row],[Actual_Sales]],0)</f>
        <v>0.55913978494623651</v>
      </c>
      <c r="Z2143" s="5">
        <f>Table1[[#This Row],[Actual_Profit]]/Table1[[#This Row],[Actual_Sales]]</f>
        <v>0.30107526881720431</v>
      </c>
      <c r="AA2143">
        <v>24</v>
      </c>
      <c r="AB2143" s="5">
        <f>IFERROR(Table1[[#This Row],[Expenses]]/Table1[[#This Row],[Actual_Sales]],0)</f>
        <v>0.25806451612903225</v>
      </c>
      <c r="AC2143">
        <v>13</v>
      </c>
      <c r="AD2143">
        <v>592</v>
      </c>
      <c r="AE2143" s="5">
        <f>IFERROR(Table1[[#This Row],[Inventory]]/Table1[[#This Row],[Actual_Sales]],0)</f>
        <v>6.365591397849462</v>
      </c>
    </row>
    <row r="2144" spans="1:31" x14ac:dyDescent="0.25">
      <c r="A2144">
        <v>3358</v>
      </c>
      <c r="B2144">
        <v>970</v>
      </c>
      <c r="C2144">
        <v>13</v>
      </c>
      <c r="D2144" s="2">
        <v>40725</v>
      </c>
      <c r="E2144">
        <v>93</v>
      </c>
      <c r="F2144">
        <v>80</v>
      </c>
      <c r="G2144">
        <f>Table1[[#This Row],[Actual_Sales]]-Table1[[#This Row],[Budget_Sales]]</f>
        <v>13</v>
      </c>
      <c r="H2144" s="5">
        <f>IF(
Table1[[#This Row],[Budget_Sales]]=0,
"",
IF(
Table1[[#This Row],[Budget_Sales]]&gt;0,
(Table1[[#This Row],[Actual_Sales]]-Table1[[#This Row],[Budget_Sales]])/Table1[[#This Row],[Budget_Sales]],
(Table1[[#This Row],[Actual_Sales]]-Table1[[#This Row],[Budget_Sales]])/ABS(Table1[[#This Row],[Budget_Sales]])
)
)</f>
        <v>0.16250000000000001</v>
      </c>
      <c r="I2144" s="5" t="str">
        <f>IF(Table1[[#This Row],[Sales_Var]]&gt;=0,"Above Budget","Below Budget")</f>
        <v>Above Budget</v>
      </c>
      <c r="J2144">
        <f>Table1[[#This Row],[Actual_Sales]]-(Table1[[#This Row],[COGS]]+Table1[[#This Row],[Expenses]])</f>
        <v>28</v>
      </c>
      <c r="K2144">
        <v>30</v>
      </c>
      <c r="L2144">
        <f>Table1[[#This Row],[Actual_Profit]]-Table1[[#This Row],[Budget_Profit]]</f>
        <v>-2</v>
      </c>
      <c r="M2144" s="5">
        <f>IF(
Table1[[#This Row],[Budget_Profit]]=0,
"",
IF(
Table1[[#This Row],[Budget_Profit]]&gt;0,
(Table1[[#This Row],[Actual_Profit]]-Table1[[#This Row],[Budget_Profit]])/Table1[[#This Row],[Budget_Profit]],
(Table1[[#This Row],[Actual_Profit]]-Table1[[#This Row],[Budget_Profit]])/ABS(Table1[[#This Row],[Budget_Profit]])
)
)</f>
        <v>-6.6666666666666666E-2</v>
      </c>
      <c r="N2144" s="5" t="str">
        <f>IF(Table1[[#This Row],[Profit_Var]]&gt;=0, "Above Budget", "Below Budget")</f>
        <v>Below Budget</v>
      </c>
      <c r="O2144">
        <v>41</v>
      </c>
      <c r="P2144">
        <v>30</v>
      </c>
      <c r="Q2144">
        <f>Table1[[#This Row],[COGS]]-Table1[[#This Row],[Budget_COGS]]</f>
        <v>11</v>
      </c>
      <c r="R2144" s="5">
        <f>IF(
Table1[[#This Row],[Budget_COGS]]=0,
"",
IF(
Table1[[#This Row],[Budget_COGS]]&gt;0,
(Table1[[#This Row],[Budget_COGS]]-Table1[[#This Row],[COGS]]) / Table1[[#This Row],[Budget_COGS]],
(Table1[[#This Row],[Budget_COGS]]-Table1[[#This Row],[COGS]]) / ABS(Table1[[#This Row],[Budget_COGS]])
)
)</f>
        <v>-0.36666666666666664</v>
      </c>
      <c r="S2144" s="5" t="str">
        <f>IF(Table1[[#This Row],[COGS _Var]]&gt;=0, "Above Budget", "Below Budget")</f>
        <v>Above Budget</v>
      </c>
      <c r="T2144">
        <f>Table1[[#This Row],[Actual_Sales]]-Table1[[#This Row],[COGS]]</f>
        <v>52</v>
      </c>
      <c r="U2144">
        <v>50</v>
      </c>
      <c r="V2144">
        <f>Table1[[#This Row],[Gross_Margin]]-Table1[[#This Row],[Budget_Margin]]</f>
        <v>2</v>
      </c>
      <c r="W2144" s="5">
        <f>IF(
Table1[[#This Row],[Budget_Margin]]=0,
"",
IF(
Table1[[#This Row],[Budget_Margin]]&gt;0,
(Table1[[#This Row],[Gross_Margin]]-Table1[[#This Row],[Budget_Margin]]) / Table1[[#This Row],[Budget_Margin]],
(Table1[[#This Row],[Gross_Margin]]-Table1[[#This Row],[Budget_Margin]]) / ABS(Table1[[#This Row],[Budget_Margin]])
)
)</f>
        <v>0.04</v>
      </c>
      <c r="X2144" s="5" t="str">
        <f>IF(Table1[[#This Row],[Margin_Var]]&gt;=0, "Above Budget", "Below Budget")</f>
        <v>Above Budget</v>
      </c>
      <c r="Y2144" s="5">
        <f>IFERROR(Table1[[#This Row],[Gross_Margin]]/Table1[[#This Row],[Actual_Sales]],0)</f>
        <v>0.55913978494623651</v>
      </c>
      <c r="Z2144" s="5">
        <f>Table1[[#This Row],[Actual_Profit]]/Table1[[#This Row],[Actual_Sales]]</f>
        <v>0.30107526881720431</v>
      </c>
      <c r="AA2144">
        <v>24</v>
      </c>
      <c r="AB2144" s="5">
        <f>IFERROR(Table1[[#This Row],[Expenses]]/Table1[[#This Row],[Actual_Sales]],0)</f>
        <v>0.25806451612903225</v>
      </c>
      <c r="AC2144">
        <v>13</v>
      </c>
      <c r="AD2144">
        <v>592</v>
      </c>
      <c r="AE2144" s="5">
        <f>IFERROR(Table1[[#This Row],[Inventory]]/Table1[[#This Row],[Actual_Sales]],0)</f>
        <v>6.365591397849462</v>
      </c>
    </row>
    <row r="2145" spans="1:31" x14ac:dyDescent="0.25">
      <c r="A2145">
        <v>3220</v>
      </c>
      <c r="B2145">
        <v>318</v>
      </c>
      <c r="C2145">
        <v>5</v>
      </c>
      <c r="D2145" s="2">
        <v>40725</v>
      </c>
      <c r="E2145">
        <v>103</v>
      </c>
      <c r="F2145">
        <v>80</v>
      </c>
      <c r="G2145">
        <f>Table1[[#This Row],[Actual_Sales]]-Table1[[#This Row],[Budget_Sales]]</f>
        <v>23</v>
      </c>
      <c r="H2145" s="5">
        <f>IF(
Table1[[#This Row],[Budget_Sales]]=0,
"",
IF(
Table1[[#This Row],[Budget_Sales]]&gt;0,
(Table1[[#This Row],[Actual_Sales]]-Table1[[#This Row],[Budget_Sales]])/Table1[[#This Row],[Budget_Sales]],
(Table1[[#This Row],[Actual_Sales]]-Table1[[#This Row],[Budget_Sales]])/ABS(Table1[[#This Row],[Budget_Sales]])
)
)</f>
        <v>0.28749999999999998</v>
      </c>
      <c r="I2145" s="5" t="str">
        <f>IF(Table1[[#This Row],[Sales_Var]]&gt;=0,"Above Budget","Below Budget")</f>
        <v>Above Budget</v>
      </c>
      <c r="J2145">
        <f>Table1[[#This Row],[Actual_Sales]]-(Table1[[#This Row],[COGS]]+Table1[[#This Row],[Expenses]])</f>
        <v>31</v>
      </c>
      <c r="K2145">
        <v>30</v>
      </c>
      <c r="L2145">
        <f>Table1[[#This Row],[Actual_Profit]]-Table1[[#This Row],[Budget_Profit]]</f>
        <v>1</v>
      </c>
      <c r="M2145" s="5">
        <f>IF(
Table1[[#This Row],[Budget_Profit]]=0,
"",
IF(
Table1[[#This Row],[Budget_Profit]]&gt;0,
(Table1[[#This Row],[Actual_Profit]]-Table1[[#This Row],[Budget_Profit]])/Table1[[#This Row],[Budget_Profit]],
(Table1[[#This Row],[Actual_Profit]]-Table1[[#This Row],[Budget_Profit]])/ABS(Table1[[#This Row],[Budget_Profit]])
)
)</f>
        <v>3.3333333333333333E-2</v>
      </c>
      <c r="N2145" s="5" t="str">
        <f>IF(Table1[[#This Row],[Profit_Var]]&gt;=0, "Above Budget", "Below Budget")</f>
        <v>Above Budget</v>
      </c>
      <c r="O2145">
        <v>39</v>
      </c>
      <c r="P2145">
        <v>30</v>
      </c>
      <c r="Q2145">
        <f>Table1[[#This Row],[COGS]]-Table1[[#This Row],[Budget_COGS]]</f>
        <v>9</v>
      </c>
      <c r="R2145" s="5">
        <f>IF(
Table1[[#This Row],[Budget_COGS]]=0,
"",
IF(
Table1[[#This Row],[Budget_COGS]]&gt;0,
(Table1[[#This Row],[Budget_COGS]]-Table1[[#This Row],[COGS]]) / Table1[[#This Row],[Budget_COGS]],
(Table1[[#This Row],[Budget_COGS]]-Table1[[#This Row],[COGS]]) / ABS(Table1[[#This Row],[Budget_COGS]])
)
)</f>
        <v>-0.3</v>
      </c>
      <c r="S2145" s="5" t="str">
        <f>IF(Table1[[#This Row],[COGS _Var]]&gt;=0, "Above Budget", "Below Budget")</f>
        <v>Above Budget</v>
      </c>
      <c r="T2145">
        <f>Table1[[#This Row],[Actual_Sales]]-Table1[[#This Row],[COGS]]</f>
        <v>64</v>
      </c>
      <c r="U2145">
        <v>50</v>
      </c>
      <c r="V2145">
        <f>Table1[[#This Row],[Gross_Margin]]-Table1[[#This Row],[Budget_Margin]]</f>
        <v>14</v>
      </c>
      <c r="W2145" s="5">
        <f>IF(
Table1[[#This Row],[Budget_Margin]]=0,
"",
IF(
Table1[[#This Row],[Budget_Margin]]&gt;0,
(Table1[[#This Row],[Gross_Margin]]-Table1[[#This Row],[Budget_Margin]]) / Table1[[#This Row],[Budget_Margin]],
(Table1[[#This Row],[Gross_Margin]]-Table1[[#This Row],[Budget_Margin]]) / ABS(Table1[[#This Row],[Budget_Margin]])
)
)</f>
        <v>0.28000000000000003</v>
      </c>
      <c r="X2145" s="5" t="str">
        <f>IF(Table1[[#This Row],[Margin_Var]]&gt;=0, "Above Budget", "Below Budget")</f>
        <v>Above Budget</v>
      </c>
      <c r="Y2145" s="5">
        <f>IFERROR(Table1[[#This Row],[Gross_Margin]]/Table1[[#This Row],[Actual_Sales]],0)</f>
        <v>0.62135922330097082</v>
      </c>
      <c r="Z2145" s="5">
        <f>Table1[[#This Row],[Actual_Profit]]/Table1[[#This Row],[Actual_Sales]]</f>
        <v>0.30097087378640774</v>
      </c>
      <c r="AA2145">
        <v>33</v>
      </c>
      <c r="AB2145" s="5">
        <f>IFERROR(Table1[[#This Row],[Expenses]]/Table1[[#This Row],[Actual_Sales]],0)</f>
        <v>0.32038834951456313</v>
      </c>
      <c r="AC2145">
        <v>12</v>
      </c>
      <c r="AD2145">
        <v>380</v>
      </c>
      <c r="AE2145" s="5">
        <f>IFERROR(Table1[[#This Row],[Inventory]]/Table1[[#This Row],[Actual_Sales]],0)</f>
        <v>3.6893203883495147</v>
      </c>
    </row>
    <row r="2146" spans="1:31" x14ac:dyDescent="0.25">
      <c r="A2146">
        <v>3204</v>
      </c>
      <c r="B2146">
        <v>262</v>
      </c>
      <c r="C2146">
        <v>8</v>
      </c>
      <c r="D2146" s="2">
        <v>40725</v>
      </c>
      <c r="E2146">
        <v>103</v>
      </c>
      <c r="F2146">
        <v>90</v>
      </c>
      <c r="G2146">
        <f>Table1[[#This Row],[Actual_Sales]]-Table1[[#This Row],[Budget_Sales]]</f>
        <v>13</v>
      </c>
      <c r="H2146" s="5">
        <f>IF(
Table1[[#This Row],[Budget_Sales]]=0,
"",
IF(
Table1[[#This Row],[Budget_Sales]]&gt;0,
(Table1[[#This Row],[Actual_Sales]]-Table1[[#This Row],[Budget_Sales]])/Table1[[#This Row],[Budget_Sales]],
(Table1[[#This Row],[Actual_Sales]]-Table1[[#This Row],[Budget_Sales]])/ABS(Table1[[#This Row],[Budget_Sales]])
)
)</f>
        <v>0.14444444444444443</v>
      </c>
      <c r="I2146" s="5" t="str">
        <f>IF(Table1[[#This Row],[Sales_Var]]&gt;=0,"Above Budget","Below Budget")</f>
        <v>Above Budget</v>
      </c>
      <c r="J2146">
        <f>Table1[[#This Row],[Actual_Sales]]-(Table1[[#This Row],[COGS]]+Table1[[#This Row],[Expenses]])</f>
        <v>31</v>
      </c>
      <c r="K2146">
        <v>40</v>
      </c>
      <c r="L2146">
        <f>Table1[[#This Row],[Actual_Profit]]-Table1[[#This Row],[Budget_Profit]]</f>
        <v>-9</v>
      </c>
      <c r="M2146" s="5">
        <f>IF(
Table1[[#This Row],[Budget_Profit]]=0,
"",
IF(
Table1[[#This Row],[Budget_Profit]]&gt;0,
(Table1[[#This Row],[Actual_Profit]]-Table1[[#This Row],[Budget_Profit]])/Table1[[#This Row],[Budget_Profit]],
(Table1[[#This Row],[Actual_Profit]]-Table1[[#This Row],[Budget_Profit]])/ABS(Table1[[#This Row],[Budget_Profit]])
)
)</f>
        <v>-0.22500000000000001</v>
      </c>
      <c r="N2146" s="5" t="str">
        <f>IF(Table1[[#This Row],[Profit_Var]]&gt;=0, "Above Budget", "Below Budget")</f>
        <v>Below Budget</v>
      </c>
      <c r="O2146">
        <v>39</v>
      </c>
      <c r="P2146">
        <v>30</v>
      </c>
      <c r="Q2146">
        <f>Table1[[#This Row],[COGS]]-Table1[[#This Row],[Budget_COGS]]</f>
        <v>9</v>
      </c>
      <c r="R2146" s="5">
        <f>IF(
Table1[[#This Row],[Budget_COGS]]=0,
"",
IF(
Table1[[#This Row],[Budget_COGS]]&gt;0,
(Table1[[#This Row],[Budget_COGS]]-Table1[[#This Row],[COGS]]) / Table1[[#This Row],[Budget_COGS]],
(Table1[[#This Row],[Budget_COGS]]-Table1[[#This Row],[COGS]]) / ABS(Table1[[#This Row],[Budget_COGS]])
)
)</f>
        <v>-0.3</v>
      </c>
      <c r="S2146" s="5" t="str">
        <f>IF(Table1[[#This Row],[COGS _Var]]&gt;=0, "Above Budget", "Below Budget")</f>
        <v>Above Budget</v>
      </c>
      <c r="T2146">
        <f>Table1[[#This Row],[Actual_Sales]]-Table1[[#This Row],[COGS]]</f>
        <v>64</v>
      </c>
      <c r="U2146">
        <v>60</v>
      </c>
      <c r="V2146">
        <f>Table1[[#This Row],[Gross_Margin]]-Table1[[#This Row],[Budget_Margin]]</f>
        <v>4</v>
      </c>
      <c r="W2146" s="5">
        <f>IF(
Table1[[#This Row],[Budget_Margin]]=0,
"",
IF(
Table1[[#This Row],[Budget_Margin]]&gt;0,
(Table1[[#This Row],[Gross_Margin]]-Table1[[#This Row],[Budget_Margin]]) / Table1[[#This Row],[Budget_Margin]],
(Table1[[#This Row],[Gross_Margin]]-Table1[[#This Row],[Budget_Margin]]) / ABS(Table1[[#This Row],[Budget_Margin]])
)
)</f>
        <v>6.6666666666666666E-2</v>
      </c>
      <c r="X2146" s="5" t="str">
        <f>IF(Table1[[#This Row],[Margin_Var]]&gt;=0, "Above Budget", "Below Budget")</f>
        <v>Above Budget</v>
      </c>
      <c r="Y2146" s="5">
        <f>IFERROR(Table1[[#This Row],[Gross_Margin]]/Table1[[#This Row],[Actual_Sales]],0)</f>
        <v>0.62135922330097082</v>
      </c>
      <c r="Z2146" s="5">
        <f>Table1[[#This Row],[Actual_Profit]]/Table1[[#This Row],[Actual_Sales]]</f>
        <v>0.30097087378640774</v>
      </c>
      <c r="AA2146">
        <v>33</v>
      </c>
      <c r="AB2146" s="5">
        <f>IFERROR(Table1[[#This Row],[Expenses]]/Table1[[#This Row],[Actual_Sales]],0)</f>
        <v>0.32038834951456313</v>
      </c>
      <c r="AC2146">
        <v>12</v>
      </c>
      <c r="AD2146">
        <v>380</v>
      </c>
      <c r="AE2146" s="5">
        <f>IFERROR(Table1[[#This Row],[Inventory]]/Table1[[#This Row],[Actual_Sales]],0)</f>
        <v>3.6893203883495147</v>
      </c>
    </row>
    <row r="2147" spans="1:31" x14ac:dyDescent="0.25">
      <c r="A2147">
        <v>3228</v>
      </c>
      <c r="B2147">
        <v>360</v>
      </c>
      <c r="C2147">
        <v>11</v>
      </c>
      <c r="D2147" s="2">
        <v>40725</v>
      </c>
      <c r="E2147">
        <v>103</v>
      </c>
      <c r="F2147">
        <v>70</v>
      </c>
      <c r="G2147">
        <f>Table1[[#This Row],[Actual_Sales]]-Table1[[#This Row],[Budget_Sales]]</f>
        <v>33</v>
      </c>
      <c r="H2147" s="5">
        <f>IF(
Table1[[#This Row],[Budget_Sales]]=0,
"",
IF(
Table1[[#This Row],[Budget_Sales]]&gt;0,
(Table1[[#This Row],[Actual_Sales]]-Table1[[#This Row],[Budget_Sales]])/Table1[[#This Row],[Budget_Sales]],
(Table1[[#This Row],[Actual_Sales]]-Table1[[#This Row],[Budget_Sales]])/ABS(Table1[[#This Row],[Budget_Sales]])
)
)</f>
        <v>0.47142857142857142</v>
      </c>
      <c r="I2147" s="5" t="str">
        <f>IF(Table1[[#This Row],[Sales_Var]]&gt;=0,"Above Budget","Below Budget")</f>
        <v>Above Budget</v>
      </c>
      <c r="J2147">
        <f>Table1[[#This Row],[Actual_Sales]]-(Table1[[#This Row],[COGS]]+Table1[[#This Row],[Expenses]])</f>
        <v>31</v>
      </c>
      <c r="K2147">
        <v>30</v>
      </c>
      <c r="L2147">
        <f>Table1[[#This Row],[Actual_Profit]]-Table1[[#This Row],[Budget_Profit]]</f>
        <v>1</v>
      </c>
      <c r="M2147" s="5">
        <f>IF(
Table1[[#This Row],[Budget_Profit]]=0,
"",
IF(
Table1[[#This Row],[Budget_Profit]]&gt;0,
(Table1[[#This Row],[Actual_Profit]]-Table1[[#This Row],[Budget_Profit]])/Table1[[#This Row],[Budget_Profit]],
(Table1[[#This Row],[Actual_Profit]]-Table1[[#This Row],[Budget_Profit]])/ABS(Table1[[#This Row],[Budget_Profit]])
)
)</f>
        <v>3.3333333333333333E-2</v>
      </c>
      <c r="N2147" s="5" t="str">
        <f>IF(Table1[[#This Row],[Profit_Var]]&gt;=0, "Above Budget", "Below Budget")</f>
        <v>Above Budget</v>
      </c>
      <c r="O2147">
        <v>39</v>
      </c>
      <c r="P2147">
        <v>20</v>
      </c>
      <c r="Q2147">
        <f>Table1[[#This Row],[COGS]]-Table1[[#This Row],[Budget_COGS]]</f>
        <v>19</v>
      </c>
      <c r="R2147" s="5">
        <f>IF(
Table1[[#This Row],[Budget_COGS]]=0,
"",
IF(
Table1[[#This Row],[Budget_COGS]]&gt;0,
(Table1[[#This Row],[Budget_COGS]]-Table1[[#This Row],[COGS]]) / Table1[[#This Row],[Budget_COGS]],
(Table1[[#This Row],[Budget_COGS]]-Table1[[#This Row],[COGS]]) / ABS(Table1[[#This Row],[Budget_COGS]])
)
)</f>
        <v>-0.95</v>
      </c>
      <c r="S2147" s="5" t="str">
        <f>IF(Table1[[#This Row],[COGS _Var]]&gt;=0, "Above Budget", "Below Budget")</f>
        <v>Above Budget</v>
      </c>
      <c r="T2147">
        <f>Table1[[#This Row],[Actual_Sales]]-Table1[[#This Row],[COGS]]</f>
        <v>64</v>
      </c>
      <c r="U2147">
        <v>50</v>
      </c>
      <c r="V2147">
        <f>Table1[[#This Row],[Gross_Margin]]-Table1[[#This Row],[Budget_Margin]]</f>
        <v>14</v>
      </c>
      <c r="W2147" s="5">
        <f>IF(
Table1[[#This Row],[Budget_Margin]]=0,
"",
IF(
Table1[[#This Row],[Budget_Margin]]&gt;0,
(Table1[[#This Row],[Gross_Margin]]-Table1[[#This Row],[Budget_Margin]]) / Table1[[#This Row],[Budget_Margin]],
(Table1[[#This Row],[Gross_Margin]]-Table1[[#This Row],[Budget_Margin]]) / ABS(Table1[[#This Row],[Budget_Margin]])
)
)</f>
        <v>0.28000000000000003</v>
      </c>
      <c r="X2147" s="5" t="str">
        <f>IF(Table1[[#This Row],[Margin_Var]]&gt;=0, "Above Budget", "Below Budget")</f>
        <v>Above Budget</v>
      </c>
      <c r="Y2147" s="5">
        <f>IFERROR(Table1[[#This Row],[Gross_Margin]]/Table1[[#This Row],[Actual_Sales]],0)</f>
        <v>0.62135922330097082</v>
      </c>
      <c r="Z2147" s="5">
        <f>Table1[[#This Row],[Actual_Profit]]/Table1[[#This Row],[Actual_Sales]]</f>
        <v>0.30097087378640774</v>
      </c>
      <c r="AA2147">
        <v>33</v>
      </c>
      <c r="AB2147" s="5">
        <f>IFERROR(Table1[[#This Row],[Expenses]]/Table1[[#This Row],[Actual_Sales]],0)</f>
        <v>0.32038834951456313</v>
      </c>
      <c r="AC2147">
        <v>12</v>
      </c>
      <c r="AD2147">
        <v>380</v>
      </c>
      <c r="AE2147" s="5">
        <f>IFERROR(Table1[[#This Row],[Inventory]]/Table1[[#This Row],[Actual_Sales]],0)</f>
        <v>3.6893203883495147</v>
      </c>
    </row>
    <row r="2148" spans="1:31" x14ac:dyDescent="0.25">
      <c r="A2148">
        <v>558</v>
      </c>
      <c r="B2148">
        <v>305</v>
      </c>
      <c r="C2148">
        <v>8</v>
      </c>
      <c r="D2148" s="2">
        <v>40269</v>
      </c>
      <c r="E2148">
        <v>103</v>
      </c>
      <c r="F2148">
        <v>80</v>
      </c>
      <c r="G2148">
        <f>Table1[[#This Row],[Actual_Sales]]-Table1[[#This Row],[Budget_Sales]]</f>
        <v>23</v>
      </c>
      <c r="H2148" s="5">
        <f>IF(
Table1[[#This Row],[Budget_Sales]]=0,
"",
IF(
Table1[[#This Row],[Budget_Sales]]&gt;0,
(Table1[[#This Row],[Actual_Sales]]-Table1[[#This Row],[Budget_Sales]])/Table1[[#This Row],[Budget_Sales]],
(Table1[[#This Row],[Actual_Sales]]-Table1[[#This Row],[Budget_Sales]])/ABS(Table1[[#This Row],[Budget_Sales]])
)
)</f>
        <v>0.28749999999999998</v>
      </c>
      <c r="I2148" s="5" t="str">
        <f>IF(Table1[[#This Row],[Sales_Var]]&gt;=0,"Above Budget","Below Budget")</f>
        <v>Above Budget</v>
      </c>
      <c r="J2148">
        <f>Table1[[#This Row],[Actual_Sales]]-(Table1[[#This Row],[COGS]]+Table1[[#This Row],[Expenses]])</f>
        <v>31</v>
      </c>
      <c r="K2148">
        <v>30</v>
      </c>
      <c r="L2148">
        <f>Table1[[#This Row],[Actual_Profit]]-Table1[[#This Row],[Budget_Profit]]</f>
        <v>1</v>
      </c>
      <c r="M2148" s="5">
        <f>IF(
Table1[[#This Row],[Budget_Profit]]=0,
"",
IF(
Table1[[#This Row],[Budget_Profit]]&gt;0,
(Table1[[#This Row],[Actual_Profit]]-Table1[[#This Row],[Budget_Profit]])/Table1[[#This Row],[Budget_Profit]],
(Table1[[#This Row],[Actual_Profit]]-Table1[[#This Row],[Budget_Profit]])/ABS(Table1[[#This Row],[Budget_Profit]])
)
)</f>
        <v>3.3333333333333333E-2</v>
      </c>
      <c r="N2148" s="5" t="str">
        <f>IF(Table1[[#This Row],[Profit_Var]]&gt;=0, "Above Budget", "Below Budget")</f>
        <v>Above Budget</v>
      </c>
      <c r="O2148">
        <v>45</v>
      </c>
      <c r="P2148">
        <v>30</v>
      </c>
      <c r="Q2148">
        <f>Table1[[#This Row],[COGS]]-Table1[[#This Row],[Budget_COGS]]</f>
        <v>15</v>
      </c>
      <c r="R2148" s="5">
        <f>IF(
Table1[[#This Row],[Budget_COGS]]=0,
"",
IF(
Table1[[#This Row],[Budget_COGS]]&gt;0,
(Table1[[#This Row],[Budget_COGS]]-Table1[[#This Row],[COGS]]) / Table1[[#This Row],[Budget_COGS]],
(Table1[[#This Row],[Budget_COGS]]-Table1[[#This Row],[COGS]]) / ABS(Table1[[#This Row],[Budget_COGS]])
)
)</f>
        <v>-0.5</v>
      </c>
      <c r="S2148" s="5" t="str">
        <f>IF(Table1[[#This Row],[COGS _Var]]&gt;=0, "Above Budget", "Below Budget")</f>
        <v>Above Budget</v>
      </c>
      <c r="T2148">
        <f>Table1[[#This Row],[Actual_Sales]]-Table1[[#This Row],[COGS]]</f>
        <v>58</v>
      </c>
      <c r="U2148">
        <v>50</v>
      </c>
      <c r="V2148">
        <f>Table1[[#This Row],[Gross_Margin]]-Table1[[#This Row],[Budget_Margin]]</f>
        <v>8</v>
      </c>
      <c r="W2148" s="5">
        <f>IF(
Table1[[#This Row],[Budget_Margin]]=0,
"",
IF(
Table1[[#This Row],[Budget_Margin]]&gt;0,
(Table1[[#This Row],[Gross_Margin]]-Table1[[#This Row],[Budget_Margin]]) / Table1[[#This Row],[Budget_Margin]],
(Table1[[#This Row],[Gross_Margin]]-Table1[[#This Row],[Budget_Margin]]) / ABS(Table1[[#This Row],[Budget_Margin]])
)
)</f>
        <v>0.16</v>
      </c>
      <c r="X2148" s="5" t="str">
        <f>IF(Table1[[#This Row],[Margin_Var]]&gt;=0, "Above Budget", "Below Budget")</f>
        <v>Above Budget</v>
      </c>
      <c r="Y2148" s="5">
        <f>IFERROR(Table1[[#This Row],[Gross_Margin]]/Table1[[#This Row],[Actual_Sales]],0)</f>
        <v>0.56310679611650483</v>
      </c>
      <c r="Z2148" s="5">
        <f>Table1[[#This Row],[Actual_Profit]]/Table1[[#This Row],[Actual_Sales]]</f>
        <v>0.30097087378640774</v>
      </c>
      <c r="AA2148">
        <v>27</v>
      </c>
      <c r="AB2148" s="5">
        <f>IFERROR(Table1[[#This Row],[Expenses]]/Table1[[#This Row],[Actual_Sales]],0)</f>
        <v>0.26213592233009708</v>
      </c>
      <c r="AC2148">
        <v>14</v>
      </c>
      <c r="AD2148">
        <v>605</v>
      </c>
      <c r="AE2148" s="5">
        <f>IFERROR(Table1[[#This Row],[Inventory]]/Table1[[#This Row],[Actual_Sales]],0)</f>
        <v>5.8737864077669899</v>
      </c>
    </row>
    <row r="2149" spans="1:31" x14ac:dyDescent="0.25">
      <c r="A2149">
        <v>4101</v>
      </c>
      <c r="B2149">
        <v>318</v>
      </c>
      <c r="C2149">
        <v>6</v>
      </c>
      <c r="D2149" s="2">
        <v>40878</v>
      </c>
      <c r="E2149">
        <v>113</v>
      </c>
      <c r="F2149">
        <v>80</v>
      </c>
      <c r="G2149">
        <f>Table1[[#This Row],[Actual_Sales]]-Table1[[#This Row],[Budget_Sales]]</f>
        <v>33</v>
      </c>
      <c r="H2149" s="5">
        <f>IF(
Table1[[#This Row],[Budget_Sales]]=0,
"",
IF(
Table1[[#This Row],[Budget_Sales]]&gt;0,
(Table1[[#This Row],[Actual_Sales]]-Table1[[#This Row],[Budget_Sales]])/Table1[[#This Row],[Budget_Sales]],
(Table1[[#This Row],[Actual_Sales]]-Table1[[#This Row],[Budget_Sales]])/ABS(Table1[[#This Row],[Budget_Sales]])
)
)</f>
        <v>0.41249999999999998</v>
      </c>
      <c r="I2149" s="5" t="str">
        <f>IF(Table1[[#This Row],[Sales_Var]]&gt;=0,"Above Budget","Below Budget")</f>
        <v>Above Budget</v>
      </c>
      <c r="J2149">
        <f>Table1[[#This Row],[Actual_Sales]]-(Table1[[#This Row],[COGS]]+Table1[[#This Row],[Expenses]])</f>
        <v>34</v>
      </c>
      <c r="K2149">
        <v>20</v>
      </c>
      <c r="L2149">
        <f>Table1[[#This Row],[Actual_Profit]]-Table1[[#This Row],[Budget_Profit]]</f>
        <v>14</v>
      </c>
      <c r="M2149" s="5">
        <f>IF(
Table1[[#This Row],[Budget_Profit]]=0,
"",
IF(
Table1[[#This Row],[Budget_Profit]]&gt;0,
(Table1[[#This Row],[Actual_Profit]]-Table1[[#This Row],[Budget_Profit]])/Table1[[#This Row],[Budget_Profit]],
(Table1[[#This Row],[Actual_Profit]]-Table1[[#This Row],[Budget_Profit]])/ABS(Table1[[#This Row],[Budget_Profit]])
)
)</f>
        <v>0.7</v>
      </c>
      <c r="N2149" s="5" t="str">
        <f>IF(Table1[[#This Row],[Profit_Var]]&gt;=0, "Above Budget", "Below Budget")</f>
        <v>Above Budget</v>
      </c>
      <c r="O2149">
        <v>43</v>
      </c>
      <c r="P2149">
        <v>30</v>
      </c>
      <c r="Q2149">
        <f>Table1[[#This Row],[COGS]]-Table1[[#This Row],[Budget_COGS]]</f>
        <v>13</v>
      </c>
      <c r="R2149" s="5">
        <f>IF(
Table1[[#This Row],[Budget_COGS]]=0,
"",
IF(
Table1[[#This Row],[Budget_COGS]]&gt;0,
(Table1[[#This Row],[Budget_COGS]]-Table1[[#This Row],[COGS]]) / Table1[[#This Row],[Budget_COGS]],
(Table1[[#This Row],[Budget_COGS]]-Table1[[#This Row],[COGS]]) / ABS(Table1[[#This Row],[Budget_COGS]])
)
)</f>
        <v>-0.43333333333333335</v>
      </c>
      <c r="S2149" s="5" t="str">
        <f>IF(Table1[[#This Row],[COGS _Var]]&gt;=0, "Above Budget", "Below Budget")</f>
        <v>Above Budget</v>
      </c>
      <c r="T2149">
        <f>Table1[[#This Row],[Actual_Sales]]-Table1[[#This Row],[COGS]]</f>
        <v>70</v>
      </c>
      <c r="U2149">
        <v>50</v>
      </c>
      <c r="V2149">
        <f>Table1[[#This Row],[Gross_Margin]]-Table1[[#This Row],[Budget_Margin]]</f>
        <v>20</v>
      </c>
      <c r="W2149" s="5">
        <f>IF(
Table1[[#This Row],[Budget_Margin]]=0,
"",
IF(
Table1[[#This Row],[Budget_Margin]]&gt;0,
(Table1[[#This Row],[Gross_Margin]]-Table1[[#This Row],[Budget_Margin]]) / Table1[[#This Row],[Budget_Margin]],
(Table1[[#This Row],[Gross_Margin]]-Table1[[#This Row],[Budget_Margin]]) / ABS(Table1[[#This Row],[Budget_Margin]])
)
)</f>
        <v>0.4</v>
      </c>
      <c r="X2149" s="5" t="str">
        <f>IF(Table1[[#This Row],[Margin_Var]]&gt;=0, "Above Budget", "Below Budget")</f>
        <v>Above Budget</v>
      </c>
      <c r="Y2149" s="5">
        <f>IFERROR(Table1[[#This Row],[Gross_Margin]]/Table1[[#This Row],[Actual_Sales]],0)</f>
        <v>0.61946902654867253</v>
      </c>
      <c r="Z2149" s="5">
        <f>Table1[[#This Row],[Actual_Profit]]/Table1[[#This Row],[Actual_Sales]]</f>
        <v>0.30088495575221241</v>
      </c>
      <c r="AA2149">
        <v>36</v>
      </c>
      <c r="AB2149" s="5">
        <f>IFERROR(Table1[[#This Row],[Expenses]]/Table1[[#This Row],[Actual_Sales]],0)</f>
        <v>0.31858407079646017</v>
      </c>
      <c r="AC2149">
        <v>13</v>
      </c>
      <c r="AD2149">
        <v>466</v>
      </c>
      <c r="AE2149" s="5">
        <f>IFERROR(Table1[[#This Row],[Inventory]]/Table1[[#This Row],[Actual_Sales]],0)</f>
        <v>4.1238938053097343</v>
      </c>
    </row>
    <row r="2150" spans="1:31" x14ac:dyDescent="0.25">
      <c r="A2150">
        <v>2216</v>
      </c>
      <c r="B2150">
        <v>563</v>
      </c>
      <c r="C2150">
        <v>1</v>
      </c>
      <c r="D2150" s="2">
        <v>40544</v>
      </c>
      <c r="E2150">
        <v>50</v>
      </c>
      <c r="F2150">
        <v>40</v>
      </c>
      <c r="G2150">
        <f>Table1[[#This Row],[Actual_Sales]]-Table1[[#This Row],[Budget_Sales]]</f>
        <v>10</v>
      </c>
      <c r="H2150" s="5">
        <f>IF(
Table1[[#This Row],[Budget_Sales]]=0,
"",
IF(
Table1[[#This Row],[Budget_Sales]]&gt;0,
(Table1[[#This Row],[Actual_Sales]]-Table1[[#This Row],[Budget_Sales]])/Table1[[#This Row],[Budget_Sales]],
(Table1[[#This Row],[Actual_Sales]]-Table1[[#This Row],[Budget_Sales]])/ABS(Table1[[#This Row],[Budget_Sales]])
)
)</f>
        <v>0.25</v>
      </c>
      <c r="I2150" s="5" t="str">
        <f>IF(Table1[[#This Row],[Sales_Var]]&gt;=0,"Above Budget","Below Budget")</f>
        <v>Above Budget</v>
      </c>
      <c r="J2150">
        <f>Table1[[#This Row],[Actual_Sales]]-(Table1[[#This Row],[COGS]]+Table1[[#This Row],[Expenses]])</f>
        <v>15</v>
      </c>
      <c r="K2150">
        <v>20</v>
      </c>
      <c r="L2150">
        <f>Table1[[#This Row],[Actual_Profit]]-Table1[[#This Row],[Budget_Profit]]</f>
        <v>-5</v>
      </c>
      <c r="M2150" s="5">
        <f>IF(
Table1[[#This Row],[Budget_Profit]]=0,
"",
IF(
Table1[[#This Row],[Budget_Profit]]&gt;0,
(Table1[[#This Row],[Actual_Profit]]-Table1[[#This Row],[Budget_Profit]])/Table1[[#This Row],[Budget_Profit]],
(Table1[[#This Row],[Actual_Profit]]-Table1[[#This Row],[Budget_Profit]])/ABS(Table1[[#This Row],[Budget_Profit]])
)
)</f>
        <v>-0.25</v>
      </c>
      <c r="N2150" s="5" t="str">
        <f>IF(Table1[[#This Row],[Profit_Var]]&gt;=0, "Above Budget", "Below Budget")</f>
        <v>Below Budget</v>
      </c>
      <c r="O2150">
        <v>18</v>
      </c>
      <c r="P2150">
        <v>10</v>
      </c>
      <c r="Q2150">
        <f>Table1[[#This Row],[COGS]]-Table1[[#This Row],[Budget_COGS]]</f>
        <v>8</v>
      </c>
      <c r="R2150" s="5">
        <f>IF(
Table1[[#This Row],[Budget_COGS]]=0,
"",
IF(
Table1[[#This Row],[Budget_COGS]]&gt;0,
(Table1[[#This Row],[Budget_COGS]]-Table1[[#This Row],[COGS]]) / Table1[[#This Row],[Budget_COGS]],
(Table1[[#This Row],[Budget_COGS]]-Table1[[#This Row],[COGS]]) / ABS(Table1[[#This Row],[Budget_COGS]])
)
)</f>
        <v>-0.8</v>
      </c>
      <c r="S2150" s="5" t="str">
        <f>IF(Table1[[#This Row],[COGS _Var]]&gt;=0, "Above Budget", "Below Budget")</f>
        <v>Above Budget</v>
      </c>
      <c r="T2150">
        <f>Table1[[#This Row],[Actual_Sales]]-Table1[[#This Row],[COGS]]</f>
        <v>32</v>
      </c>
      <c r="U2150">
        <v>30</v>
      </c>
      <c r="V2150">
        <f>Table1[[#This Row],[Gross_Margin]]-Table1[[#This Row],[Budget_Margin]]</f>
        <v>2</v>
      </c>
      <c r="W2150" s="5">
        <f>IF(
Table1[[#This Row],[Budget_Margin]]=0,
"",
IF(
Table1[[#This Row],[Budget_Margin]]&gt;0,
(Table1[[#This Row],[Gross_Margin]]-Table1[[#This Row],[Budget_Margin]]) / Table1[[#This Row],[Budget_Margin]],
(Table1[[#This Row],[Gross_Margin]]-Table1[[#This Row],[Budget_Margin]]) / ABS(Table1[[#This Row],[Budget_Margin]])
)
)</f>
        <v>6.6666666666666666E-2</v>
      </c>
      <c r="X2150" s="5" t="str">
        <f>IF(Table1[[#This Row],[Margin_Var]]&gt;=0, "Above Budget", "Below Budget")</f>
        <v>Above Budget</v>
      </c>
      <c r="Y2150" s="5">
        <f>IFERROR(Table1[[#This Row],[Gross_Margin]]/Table1[[#This Row],[Actual_Sales]],0)</f>
        <v>0.64</v>
      </c>
      <c r="Z2150" s="5">
        <f>Table1[[#This Row],[Actual_Profit]]/Table1[[#This Row],[Actual_Sales]]</f>
        <v>0.3</v>
      </c>
      <c r="AA2150">
        <v>17</v>
      </c>
      <c r="AB2150" s="5">
        <f>IFERROR(Table1[[#This Row],[Expenses]]/Table1[[#This Row],[Actual_Sales]],0)</f>
        <v>0.34</v>
      </c>
      <c r="AC2150">
        <v>5</v>
      </c>
      <c r="AD2150">
        <v>821</v>
      </c>
      <c r="AE2150" s="5">
        <f>IFERROR(Table1[[#This Row],[Inventory]]/Table1[[#This Row],[Actual_Sales]],0)</f>
        <v>16.420000000000002</v>
      </c>
    </row>
    <row r="2151" spans="1:31" x14ac:dyDescent="0.25">
      <c r="A2151">
        <v>2191</v>
      </c>
      <c r="B2151">
        <v>505</v>
      </c>
      <c r="C2151">
        <v>8</v>
      </c>
      <c r="D2151" s="2">
        <v>40544</v>
      </c>
      <c r="E2151">
        <v>50</v>
      </c>
      <c r="F2151">
        <v>40</v>
      </c>
      <c r="G2151">
        <f>Table1[[#This Row],[Actual_Sales]]-Table1[[#This Row],[Budget_Sales]]</f>
        <v>10</v>
      </c>
      <c r="H2151" s="5">
        <f>IF(
Table1[[#This Row],[Budget_Sales]]=0,
"",
IF(
Table1[[#This Row],[Budget_Sales]]&gt;0,
(Table1[[#This Row],[Actual_Sales]]-Table1[[#This Row],[Budget_Sales]])/Table1[[#This Row],[Budget_Sales]],
(Table1[[#This Row],[Actual_Sales]]-Table1[[#This Row],[Budget_Sales]])/ABS(Table1[[#This Row],[Budget_Sales]])
)
)</f>
        <v>0.25</v>
      </c>
      <c r="I2151" s="5" t="str">
        <f>IF(Table1[[#This Row],[Sales_Var]]&gt;=0,"Above Budget","Below Budget")</f>
        <v>Above Budget</v>
      </c>
      <c r="J2151">
        <f>Table1[[#This Row],[Actual_Sales]]-(Table1[[#This Row],[COGS]]+Table1[[#This Row],[Expenses]])</f>
        <v>15</v>
      </c>
      <c r="K2151">
        <v>20</v>
      </c>
      <c r="L2151">
        <f>Table1[[#This Row],[Actual_Profit]]-Table1[[#This Row],[Budget_Profit]]</f>
        <v>-5</v>
      </c>
      <c r="M2151" s="5">
        <f>IF(
Table1[[#This Row],[Budget_Profit]]=0,
"",
IF(
Table1[[#This Row],[Budget_Profit]]&gt;0,
(Table1[[#This Row],[Actual_Profit]]-Table1[[#This Row],[Budget_Profit]])/Table1[[#This Row],[Budget_Profit]],
(Table1[[#This Row],[Actual_Profit]]-Table1[[#This Row],[Budget_Profit]])/ABS(Table1[[#This Row],[Budget_Profit]])
)
)</f>
        <v>-0.25</v>
      </c>
      <c r="N2151" s="5" t="str">
        <f>IF(Table1[[#This Row],[Profit_Var]]&gt;=0, "Above Budget", "Below Budget")</f>
        <v>Below Budget</v>
      </c>
      <c r="O2151">
        <v>18</v>
      </c>
      <c r="P2151">
        <v>10</v>
      </c>
      <c r="Q2151">
        <f>Table1[[#This Row],[COGS]]-Table1[[#This Row],[Budget_COGS]]</f>
        <v>8</v>
      </c>
      <c r="R2151" s="5">
        <f>IF(
Table1[[#This Row],[Budget_COGS]]=0,
"",
IF(
Table1[[#This Row],[Budget_COGS]]&gt;0,
(Table1[[#This Row],[Budget_COGS]]-Table1[[#This Row],[COGS]]) / Table1[[#This Row],[Budget_COGS]],
(Table1[[#This Row],[Budget_COGS]]-Table1[[#This Row],[COGS]]) / ABS(Table1[[#This Row],[Budget_COGS]])
)
)</f>
        <v>-0.8</v>
      </c>
      <c r="S2151" s="5" t="str">
        <f>IF(Table1[[#This Row],[COGS _Var]]&gt;=0, "Above Budget", "Below Budget")</f>
        <v>Above Budget</v>
      </c>
      <c r="T2151">
        <f>Table1[[#This Row],[Actual_Sales]]-Table1[[#This Row],[COGS]]</f>
        <v>32</v>
      </c>
      <c r="U2151">
        <v>30</v>
      </c>
      <c r="V2151">
        <f>Table1[[#This Row],[Gross_Margin]]-Table1[[#This Row],[Budget_Margin]]</f>
        <v>2</v>
      </c>
      <c r="W2151" s="5">
        <f>IF(
Table1[[#This Row],[Budget_Margin]]=0,
"",
IF(
Table1[[#This Row],[Budget_Margin]]&gt;0,
(Table1[[#This Row],[Gross_Margin]]-Table1[[#This Row],[Budget_Margin]]) / Table1[[#This Row],[Budget_Margin]],
(Table1[[#This Row],[Gross_Margin]]-Table1[[#This Row],[Budget_Margin]]) / ABS(Table1[[#This Row],[Budget_Margin]])
)
)</f>
        <v>6.6666666666666666E-2</v>
      </c>
      <c r="X2151" s="5" t="str">
        <f>IF(Table1[[#This Row],[Margin_Var]]&gt;=0, "Above Budget", "Below Budget")</f>
        <v>Above Budget</v>
      </c>
      <c r="Y2151" s="5">
        <f>IFERROR(Table1[[#This Row],[Gross_Margin]]/Table1[[#This Row],[Actual_Sales]],0)</f>
        <v>0.64</v>
      </c>
      <c r="Z2151" s="5">
        <f>Table1[[#This Row],[Actual_Profit]]/Table1[[#This Row],[Actual_Sales]]</f>
        <v>0.3</v>
      </c>
      <c r="AA2151">
        <v>17</v>
      </c>
      <c r="AB2151" s="5">
        <f>IFERROR(Table1[[#This Row],[Expenses]]/Table1[[#This Row],[Actual_Sales]],0)</f>
        <v>0.34</v>
      </c>
      <c r="AC2151">
        <v>5</v>
      </c>
      <c r="AD2151">
        <v>821</v>
      </c>
      <c r="AE2151" s="5">
        <f>IFERROR(Table1[[#This Row],[Inventory]]/Table1[[#This Row],[Actual_Sales]],0)</f>
        <v>16.420000000000002</v>
      </c>
    </row>
    <row r="2152" spans="1:31" x14ac:dyDescent="0.25">
      <c r="A2152">
        <v>2725</v>
      </c>
      <c r="B2152">
        <v>505</v>
      </c>
      <c r="C2152">
        <v>8</v>
      </c>
      <c r="D2152" s="2">
        <v>40634</v>
      </c>
      <c r="E2152">
        <v>50</v>
      </c>
      <c r="F2152">
        <v>40</v>
      </c>
      <c r="G2152">
        <f>Table1[[#This Row],[Actual_Sales]]-Table1[[#This Row],[Budget_Sales]]</f>
        <v>10</v>
      </c>
      <c r="H2152" s="5">
        <f>IF(
Table1[[#This Row],[Budget_Sales]]=0,
"",
IF(
Table1[[#This Row],[Budget_Sales]]&gt;0,
(Table1[[#This Row],[Actual_Sales]]-Table1[[#This Row],[Budget_Sales]])/Table1[[#This Row],[Budget_Sales]],
(Table1[[#This Row],[Actual_Sales]]-Table1[[#This Row],[Budget_Sales]])/ABS(Table1[[#This Row],[Budget_Sales]])
)
)</f>
        <v>0.25</v>
      </c>
      <c r="I2152" s="5" t="str">
        <f>IF(Table1[[#This Row],[Sales_Var]]&gt;=0,"Above Budget","Below Budget")</f>
        <v>Above Budget</v>
      </c>
      <c r="J2152">
        <f>Table1[[#This Row],[Actual_Sales]]-(Table1[[#This Row],[COGS]]+Table1[[#This Row],[Expenses]])</f>
        <v>15</v>
      </c>
      <c r="K2152">
        <v>20</v>
      </c>
      <c r="L2152">
        <f>Table1[[#This Row],[Actual_Profit]]-Table1[[#This Row],[Budget_Profit]]</f>
        <v>-5</v>
      </c>
      <c r="M2152" s="5">
        <f>IF(
Table1[[#This Row],[Budget_Profit]]=0,
"",
IF(
Table1[[#This Row],[Budget_Profit]]&gt;0,
(Table1[[#This Row],[Actual_Profit]]-Table1[[#This Row],[Budget_Profit]])/Table1[[#This Row],[Budget_Profit]],
(Table1[[#This Row],[Actual_Profit]]-Table1[[#This Row],[Budget_Profit]])/ABS(Table1[[#This Row],[Budget_Profit]])
)
)</f>
        <v>-0.25</v>
      </c>
      <c r="N2152" s="5" t="str">
        <f>IF(Table1[[#This Row],[Profit_Var]]&gt;=0, "Above Budget", "Below Budget")</f>
        <v>Below Budget</v>
      </c>
      <c r="O2152">
        <v>19</v>
      </c>
      <c r="P2152">
        <v>10</v>
      </c>
      <c r="Q2152">
        <f>Table1[[#This Row],[COGS]]-Table1[[#This Row],[Budget_COGS]]</f>
        <v>9</v>
      </c>
      <c r="R2152" s="5">
        <f>IF(
Table1[[#This Row],[Budget_COGS]]=0,
"",
IF(
Table1[[#This Row],[Budget_COGS]]&gt;0,
(Table1[[#This Row],[Budget_COGS]]-Table1[[#This Row],[COGS]]) / Table1[[#This Row],[Budget_COGS]],
(Table1[[#This Row],[Budget_COGS]]-Table1[[#This Row],[COGS]]) / ABS(Table1[[#This Row],[Budget_COGS]])
)
)</f>
        <v>-0.9</v>
      </c>
      <c r="S2152" s="5" t="str">
        <f>IF(Table1[[#This Row],[COGS _Var]]&gt;=0, "Above Budget", "Below Budget")</f>
        <v>Above Budget</v>
      </c>
      <c r="T2152">
        <f>Table1[[#This Row],[Actual_Sales]]-Table1[[#This Row],[COGS]]</f>
        <v>31</v>
      </c>
      <c r="U2152">
        <v>30</v>
      </c>
      <c r="V2152">
        <f>Table1[[#This Row],[Gross_Margin]]-Table1[[#This Row],[Budget_Margin]]</f>
        <v>1</v>
      </c>
      <c r="W2152" s="5">
        <f>IF(
Table1[[#This Row],[Budget_Margin]]=0,
"",
IF(
Table1[[#This Row],[Budget_Margin]]&gt;0,
(Table1[[#This Row],[Gross_Margin]]-Table1[[#This Row],[Budget_Margin]]) / Table1[[#This Row],[Budget_Margin]],
(Table1[[#This Row],[Gross_Margin]]-Table1[[#This Row],[Budget_Margin]]) / ABS(Table1[[#This Row],[Budget_Margin]])
)
)</f>
        <v>3.3333333333333333E-2</v>
      </c>
      <c r="X2152" s="5" t="str">
        <f>IF(Table1[[#This Row],[Margin_Var]]&gt;=0, "Above Budget", "Below Budget")</f>
        <v>Above Budget</v>
      </c>
      <c r="Y2152" s="5">
        <f>IFERROR(Table1[[#This Row],[Gross_Margin]]/Table1[[#This Row],[Actual_Sales]],0)</f>
        <v>0.62</v>
      </c>
      <c r="Z2152" s="5">
        <f>Table1[[#This Row],[Actual_Profit]]/Table1[[#This Row],[Actual_Sales]]</f>
        <v>0.3</v>
      </c>
      <c r="AA2152">
        <v>16</v>
      </c>
      <c r="AB2152" s="5">
        <f>IFERROR(Table1[[#This Row],[Expenses]]/Table1[[#This Row],[Actual_Sales]],0)</f>
        <v>0.32</v>
      </c>
      <c r="AC2152">
        <v>5</v>
      </c>
      <c r="AD2152">
        <v>820</v>
      </c>
      <c r="AE2152" s="5">
        <f>IFERROR(Table1[[#This Row],[Inventory]]/Table1[[#This Row],[Actual_Sales]],0)</f>
        <v>16.399999999999999</v>
      </c>
    </row>
    <row r="2153" spans="1:31" x14ac:dyDescent="0.25">
      <c r="A2153">
        <v>2754</v>
      </c>
      <c r="B2153">
        <v>603</v>
      </c>
      <c r="C2153">
        <v>11</v>
      </c>
      <c r="D2153" s="2">
        <v>40634</v>
      </c>
      <c r="E2153">
        <v>50</v>
      </c>
      <c r="F2153">
        <v>50</v>
      </c>
      <c r="G2153">
        <f>Table1[[#This Row],[Actual_Sales]]-Table1[[#This Row],[Budget_Sales]]</f>
        <v>0</v>
      </c>
      <c r="H2153" s="5">
        <f>IF(
Table1[[#This Row],[Budget_Sales]]=0,
"",
IF(
Table1[[#This Row],[Budget_Sales]]&gt;0,
(Table1[[#This Row],[Actual_Sales]]-Table1[[#This Row],[Budget_Sales]])/Table1[[#This Row],[Budget_Sales]],
(Table1[[#This Row],[Actual_Sales]]-Table1[[#This Row],[Budget_Sales]])/ABS(Table1[[#This Row],[Budget_Sales]])
)
)</f>
        <v>0</v>
      </c>
      <c r="I2153" s="5" t="str">
        <f>IF(Table1[[#This Row],[Sales_Var]]&gt;=0,"Above Budget","Below Budget")</f>
        <v>Above Budget</v>
      </c>
      <c r="J2153">
        <f>Table1[[#This Row],[Actual_Sales]]-(Table1[[#This Row],[COGS]]+Table1[[#This Row],[Expenses]])</f>
        <v>15</v>
      </c>
      <c r="K2153">
        <v>20</v>
      </c>
      <c r="L2153">
        <f>Table1[[#This Row],[Actual_Profit]]-Table1[[#This Row],[Budget_Profit]]</f>
        <v>-5</v>
      </c>
      <c r="M2153" s="5">
        <f>IF(
Table1[[#This Row],[Budget_Profit]]=0,
"",
IF(
Table1[[#This Row],[Budget_Profit]]&gt;0,
(Table1[[#This Row],[Actual_Profit]]-Table1[[#This Row],[Budget_Profit]])/Table1[[#This Row],[Budget_Profit]],
(Table1[[#This Row],[Actual_Profit]]-Table1[[#This Row],[Budget_Profit]])/ABS(Table1[[#This Row],[Budget_Profit]])
)
)</f>
        <v>-0.25</v>
      </c>
      <c r="N2153" s="5" t="str">
        <f>IF(Table1[[#This Row],[Profit_Var]]&gt;=0, "Above Budget", "Below Budget")</f>
        <v>Below Budget</v>
      </c>
      <c r="O2153">
        <v>19</v>
      </c>
      <c r="P2153">
        <v>20</v>
      </c>
      <c r="Q2153">
        <f>Table1[[#This Row],[COGS]]-Table1[[#This Row],[Budget_COGS]]</f>
        <v>-1</v>
      </c>
      <c r="R2153" s="5">
        <f>IF(
Table1[[#This Row],[Budget_COGS]]=0,
"",
IF(
Table1[[#This Row],[Budget_COGS]]&gt;0,
(Table1[[#This Row],[Budget_COGS]]-Table1[[#This Row],[COGS]]) / Table1[[#This Row],[Budget_COGS]],
(Table1[[#This Row],[Budget_COGS]]-Table1[[#This Row],[COGS]]) / ABS(Table1[[#This Row],[Budget_COGS]])
)
)</f>
        <v>0.05</v>
      </c>
      <c r="S2153" s="5" t="str">
        <f>IF(Table1[[#This Row],[COGS _Var]]&gt;=0, "Above Budget", "Below Budget")</f>
        <v>Below Budget</v>
      </c>
      <c r="T2153">
        <f>Table1[[#This Row],[Actual_Sales]]-Table1[[#This Row],[COGS]]</f>
        <v>31</v>
      </c>
      <c r="U2153">
        <v>30</v>
      </c>
      <c r="V2153">
        <f>Table1[[#This Row],[Gross_Margin]]-Table1[[#This Row],[Budget_Margin]]</f>
        <v>1</v>
      </c>
      <c r="W2153" s="5">
        <f>IF(
Table1[[#This Row],[Budget_Margin]]=0,
"",
IF(
Table1[[#This Row],[Budget_Margin]]&gt;0,
(Table1[[#This Row],[Gross_Margin]]-Table1[[#This Row],[Budget_Margin]]) / Table1[[#This Row],[Budget_Margin]],
(Table1[[#This Row],[Gross_Margin]]-Table1[[#This Row],[Budget_Margin]]) / ABS(Table1[[#This Row],[Budget_Margin]])
)
)</f>
        <v>3.3333333333333333E-2</v>
      </c>
      <c r="X2153" s="5" t="str">
        <f>IF(Table1[[#This Row],[Margin_Var]]&gt;=0, "Above Budget", "Below Budget")</f>
        <v>Above Budget</v>
      </c>
      <c r="Y2153" s="5">
        <f>IFERROR(Table1[[#This Row],[Gross_Margin]]/Table1[[#This Row],[Actual_Sales]],0)</f>
        <v>0.62</v>
      </c>
      <c r="Z2153" s="5">
        <f>Table1[[#This Row],[Actual_Profit]]/Table1[[#This Row],[Actual_Sales]]</f>
        <v>0.3</v>
      </c>
      <c r="AA2153">
        <v>16</v>
      </c>
      <c r="AB2153" s="5">
        <f>IFERROR(Table1[[#This Row],[Expenses]]/Table1[[#This Row],[Actual_Sales]],0)</f>
        <v>0.32</v>
      </c>
      <c r="AC2153">
        <v>5</v>
      </c>
      <c r="AD2153">
        <v>820</v>
      </c>
      <c r="AE2153" s="5">
        <f>IFERROR(Table1[[#This Row],[Inventory]]/Table1[[#This Row],[Actual_Sales]],0)</f>
        <v>16.399999999999999</v>
      </c>
    </row>
    <row r="2154" spans="1:31" x14ac:dyDescent="0.25">
      <c r="A2154">
        <v>1758</v>
      </c>
      <c r="B2154">
        <v>959</v>
      </c>
      <c r="C2154">
        <v>13</v>
      </c>
      <c r="D2154" s="2">
        <v>40452</v>
      </c>
      <c r="E2154">
        <v>60</v>
      </c>
      <c r="F2154">
        <v>60</v>
      </c>
      <c r="G2154">
        <f>Table1[[#This Row],[Actual_Sales]]-Table1[[#This Row],[Budget_Sales]]</f>
        <v>0</v>
      </c>
      <c r="H2154" s="5">
        <f>IF(
Table1[[#This Row],[Budget_Sales]]=0,
"",
IF(
Table1[[#This Row],[Budget_Sales]]&gt;0,
(Table1[[#This Row],[Actual_Sales]]-Table1[[#This Row],[Budget_Sales]])/Table1[[#This Row],[Budget_Sales]],
(Table1[[#This Row],[Actual_Sales]]-Table1[[#This Row],[Budget_Sales]])/ABS(Table1[[#This Row],[Budget_Sales]])
)
)</f>
        <v>0</v>
      </c>
      <c r="I2154" s="5" t="str">
        <f>IF(Table1[[#This Row],[Sales_Var]]&gt;=0,"Above Budget","Below Budget")</f>
        <v>Above Budget</v>
      </c>
      <c r="J2154">
        <f>Table1[[#This Row],[Actual_Sales]]-(Table1[[#This Row],[COGS]]+Table1[[#This Row],[Expenses]])</f>
        <v>18</v>
      </c>
      <c r="K2154">
        <v>40</v>
      </c>
      <c r="L2154">
        <f>Table1[[#This Row],[Actual_Profit]]-Table1[[#This Row],[Budget_Profit]]</f>
        <v>-22</v>
      </c>
      <c r="M2154" s="5">
        <f>IF(
Table1[[#This Row],[Budget_Profit]]=0,
"",
IF(
Table1[[#This Row],[Budget_Profit]]&gt;0,
(Table1[[#This Row],[Actual_Profit]]-Table1[[#This Row],[Budget_Profit]])/Table1[[#This Row],[Budget_Profit]],
(Table1[[#This Row],[Actual_Profit]]-Table1[[#This Row],[Budget_Profit]])/ABS(Table1[[#This Row],[Budget_Profit]])
)
)</f>
        <v>-0.55000000000000004</v>
      </c>
      <c r="N2154" s="5" t="str">
        <f>IF(Table1[[#This Row],[Profit_Var]]&gt;=0, "Above Budget", "Below Budget")</f>
        <v>Below Budget</v>
      </c>
      <c r="O2154">
        <v>24</v>
      </c>
      <c r="P2154">
        <v>20</v>
      </c>
      <c r="Q2154">
        <f>Table1[[#This Row],[COGS]]-Table1[[#This Row],[Budget_COGS]]</f>
        <v>4</v>
      </c>
      <c r="R2154" s="5">
        <f>IF(
Table1[[#This Row],[Budget_COGS]]=0,
"",
IF(
Table1[[#This Row],[Budget_COGS]]&gt;0,
(Table1[[#This Row],[Budget_COGS]]-Table1[[#This Row],[COGS]]) / Table1[[#This Row],[Budget_COGS]],
(Table1[[#This Row],[Budget_COGS]]-Table1[[#This Row],[COGS]]) / ABS(Table1[[#This Row],[Budget_COGS]])
)
)</f>
        <v>-0.2</v>
      </c>
      <c r="S2154" s="5" t="str">
        <f>IF(Table1[[#This Row],[COGS _Var]]&gt;=0, "Above Budget", "Below Budget")</f>
        <v>Above Budget</v>
      </c>
      <c r="T2154">
        <f>Table1[[#This Row],[Actual_Sales]]-Table1[[#This Row],[COGS]]</f>
        <v>36</v>
      </c>
      <c r="U2154">
        <v>40</v>
      </c>
      <c r="V2154">
        <f>Table1[[#This Row],[Gross_Margin]]-Table1[[#This Row],[Budget_Margin]]</f>
        <v>-4</v>
      </c>
      <c r="W2154" s="5">
        <f>IF(
Table1[[#This Row],[Budget_Margin]]=0,
"",
IF(
Table1[[#This Row],[Budget_Margin]]&gt;0,
(Table1[[#This Row],[Gross_Margin]]-Table1[[#This Row],[Budget_Margin]]) / Table1[[#This Row],[Budget_Margin]],
(Table1[[#This Row],[Gross_Margin]]-Table1[[#This Row],[Budget_Margin]]) / ABS(Table1[[#This Row],[Budget_Margin]])
)
)</f>
        <v>-0.1</v>
      </c>
      <c r="X2154" s="5" t="str">
        <f>IF(Table1[[#This Row],[Margin_Var]]&gt;=0, "Above Budget", "Below Budget")</f>
        <v>Below Budget</v>
      </c>
      <c r="Y2154" s="5">
        <f>IFERROR(Table1[[#This Row],[Gross_Margin]]/Table1[[#This Row],[Actual_Sales]],0)</f>
        <v>0.6</v>
      </c>
      <c r="Z2154" s="5">
        <f>Table1[[#This Row],[Actual_Profit]]/Table1[[#This Row],[Actual_Sales]]</f>
        <v>0.3</v>
      </c>
      <c r="AA2154">
        <v>18</v>
      </c>
      <c r="AB2154" s="5">
        <f>IFERROR(Table1[[#This Row],[Expenses]]/Table1[[#This Row],[Actual_Sales]],0)</f>
        <v>0.3</v>
      </c>
      <c r="AC2154">
        <v>6</v>
      </c>
      <c r="AD2154">
        <v>806</v>
      </c>
      <c r="AE2154" s="5">
        <f>IFERROR(Table1[[#This Row],[Inventory]]/Table1[[#This Row],[Actual_Sales]],0)</f>
        <v>13.433333333333334</v>
      </c>
    </row>
    <row r="2155" spans="1:31" x14ac:dyDescent="0.25">
      <c r="A2155">
        <v>960</v>
      </c>
      <c r="B2155">
        <v>513</v>
      </c>
      <c r="C2155">
        <v>9</v>
      </c>
      <c r="D2155" s="2">
        <v>40330</v>
      </c>
      <c r="E2155">
        <v>60</v>
      </c>
      <c r="F2155">
        <v>50</v>
      </c>
      <c r="G2155">
        <f>Table1[[#This Row],[Actual_Sales]]-Table1[[#This Row],[Budget_Sales]]</f>
        <v>10</v>
      </c>
      <c r="H2155" s="5">
        <f>IF(
Table1[[#This Row],[Budget_Sales]]=0,
"",
IF(
Table1[[#This Row],[Budget_Sales]]&gt;0,
(Table1[[#This Row],[Actual_Sales]]-Table1[[#This Row],[Budget_Sales]])/Table1[[#This Row],[Budget_Sales]],
(Table1[[#This Row],[Actual_Sales]]-Table1[[#This Row],[Budget_Sales]])/ABS(Table1[[#This Row],[Budget_Sales]])
)
)</f>
        <v>0.2</v>
      </c>
      <c r="I2155" s="5" t="str">
        <f>IF(Table1[[#This Row],[Sales_Var]]&gt;=0,"Above Budget","Below Budget")</f>
        <v>Above Budget</v>
      </c>
      <c r="J2155">
        <f>Table1[[#This Row],[Actual_Sales]]-(Table1[[#This Row],[COGS]]+Table1[[#This Row],[Expenses]])</f>
        <v>18</v>
      </c>
      <c r="K2155">
        <v>30</v>
      </c>
      <c r="L2155">
        <f>Table1[[#This Row],[Actual_Profit]]-Table1[[#This Row],[Budget_Profit]]</f>
        <v>-12</v>
      </c>
      <c r="M2155" s="5">
        <f>IF(
Table1[[#This Row],[Budget_Profit]]=0,
"",
IF(
Table1[[#This Row],[Budget_Profit]]&gt;0,
(Table1[[#This Row],[Actual_Profit]]-Table1[[#This Row],[Budget_Profit]])/Table1[[#This Row],[Budget_Profit]],
(Table1[[#This Row],[Actual_Profit]]-Table1[[#This Row],[Budget_Profit]])/ABS(Table1[[#This Row],[Budget_Profit]])
)
)</f>
        <v>-0.4</v>
      </c>
      <c r="N2155" s="5" t="str">
        <f>IF(Table1[[#This Row],[Profit_Var]]&gt;=0, "Above Budget", "Below Budget")</f>
        <v>Below Budget</v>
      </c>
      <c r="O2155">
        <v>24</v>
      </c>
      <c r="P2155">
        <v>20</v>
      </c>
      <c r="Q2155">
        <f>Table1[[#This Row],[COGS]]-Table1[[#This Row],[Budget_COGS]]</f>
        <v>4</v>
      </c>
      <c r="R2155" s="5">
        <f>IF(
Table1[[#This Row],[Budget_COGS]]=0,
"",
IF(
Table1[[#This Row],[Budget_COGS]]&gt;0,
(Table1[[#This Row],[Budget_COGS]]-Table1[[#This Row],[COGS]]) / Table1[[#This Row],[Budget_COGS]],
(Table1[[#This Row],[Budget_COGS]]-Table1[[#This Row],[COGS]]) / ABS(Table1[[#This Row],[Budget_COGS]])
)
)</f>
        <v>-0.2</v>
      </c>
      <c r="S2155" s="5" t="str">
        <f>IF(Table1[[#This Row],[COGS _Var]]&gt;=0, "Above Budget", "Below Budget")</f>
        <v>Above Budget</v>
      </c>
      <c r="T2155">
        <f>Table1[[#This Row],[Actual_Sales]]-Table1[[#This Row],[COGS]]</f>
        <v>36</v>
      </c>
      <c r="U2155">
        <v>30</v>
      </c>
      <c r="V2155">
        <f>Table1[[#This Row],[Gross_Margin]]-Table1[[#This Row],[Budget_Margin]]</f>
        <v>6</v>
      </c>
      <c r="W2155" s="5">
        <f>IF(
Table1[[#This Row],[Budget_Margin]]=0,
"",
IF(
Table1[[#This Row],[Budget_Margin]]&gt;0,
(Table1[[#This Row],[Gross_Margin]]-Table1[[#This Row],[Budget_Margin]]) / Table1[[#This Row],[Budget_Margin]],
(Table1[[#This Row],[Gross_Margin]]-Table1[[#This Row],[Budget_Margin]]) / ABS(Table1[[#This Row],[Budget_Margin]])
)
)</f>
        <v>0.2</v>
      </c>
      <c r="X2155" s="5" t="str">
        <f>IF(Table1[[#This Row],[Margin_Var]]&gt;=0, "Above Budget", "Below Budget")</f>
        <v>Above Budget</v>
      </c>
      <c r="Y2155" s="5">
        <f>IFERROR(Table1[[#This Row],[Gross_Margin]]/Table1[[#This Row],[Actual_Sales]],0)</f>
        <v>0.6</v>
      </c>
      <c r="Z2155" s="5">
        <f>Table1[[#This Row],[Actual_Profit]]/Table1[[#This Row],[Actual_Sales]]</f>
        <v>0.3</v>
      </c>
      <c r="AA2155">
        <v>18</v>
      </c>
      <c r="AB2155" s="5">
        <f>IFERROR(Table1[[#This Row],[Expenses]]/Table1[[#This Row],[Actual_Sales]],0)</f>
        <v>0.3</v>
      </c>
      <c r="AC2155">
        <v>6</v>
      </c>
      <c r="AD2155">
        <v>856</v>
      </c>
      <c r="AE2155" s="5">
        <f>IFERROR(Table1[[#This Row],[Inventory]]/Table1[[#This Row],[Actual_Sales]],0)</f>
        <v>14.266666666666667</v>
      </c>
    </row>
    <row r="2156" spans="1:31" x14ac:dyDescent="0.25">
      <c r="A2156">
        <v>387</v>
      </c>
      <c r="B2156">
        <v>325</v>
      </c>
      <c r="C2156">
        <v>4</v>
      </c>
      <c r="D2156" s="2">
        <v>40238</v>
      </c>
      <c r="E2156">
        <v>180</v>
      </c>
      <c r="F2156">
        <v>150</v>
      </c>
      <c r="G2156">
        <f>Table1[[#This Row],[Actual_Sales]]-Table1[[#This Row],[Budget_Sales]]</f>
        <v>30</v>
      </c>
      <c r="H2156" s="5">
        <f>IF(
Table1[[#This Row],[Budget_Sales]]=0,
"",
IF(
Table1[[#This Row],[Budget_Sales]]&gt;0,
(Table1[[#This Row],[Actual_Sales]]-Table1[[#This Row],[Budget_Sales]])/Table1[[#This Row],[Budget_Sales]],
(Table1[[#This Row],[Actual_Sales]]-Table1[[#This Row],[Budget_Sales]])/ABS(Table1[[#This Row],[Budget_Sales]])
)
)</f>
        <v>0.2</v>
      </c>
      <c r="I2156" s="5" t="str">
        <f>IF(Table1[[#This Row],[Sales_Var]]&gt;=0,"Above Budget","Below Budget")</f>
        <v>Above Budget</v>
      </c>
      <c r="J2156">
        <f>Table1[[#This Row],[Actual_Sales]]-(Table1[[#This Row],[COGS]]+Table1[[#This Row],[Expenses]])</f>
        <v>54</v>
      </c>
      <c r="K2156">
        <v>50</v>
      </c>
      <c r="L2156">
        <f>Table1[[#This Row],[Actual_Profit]]-Table1[[#This Row],[Budget_Profit]]</f>
        <v>4</v>
      </c>
      <c r="M2156" s="5">
        <f>IF(
Table1[[#This Row],[Budget_Profit]]=0,
"",
IF(
Table1[[#This Row],[Budget_Profit]]&gt;0,
(Table1[[#This Row],[Actual_Profit]]-Table1[[#This Row],[Budget_Profit]])/Table1[[#This Row],[Budget_Profit]],
(Table1[[#This Row],[Actual_Profit]]-Table1[[#This Row],[Budget_Profit]])/ABS(Table1[[#This Row],[Budget_Profit]])
)
)</f>
        <v>0.08</v>
      </c>
      <c r="N2156" s="5" t="str">
        <f>IF(Table1[[#This Row],[Profit_Var]]&gt;=0, "Above Budget", "Below Budget")</f>
        <v>Above Budget</v>
      </c>
      <c r="O2156">
        <v>72</v>
      </c>
      <c r="P2156">
        <v>60</v>
      </c>
      <c r="Q2156">
        <f>Table1[[#This Row],[COGS]]-Table1[[#This Row],[Budget_COGS]]</f>
        <v>12</v>
      </c>
      <c r="R2156" s="5">
        <f>IF(
Table1[[#This Row],[Budget_COGS]]=0,
"",
IF(
Table1[[#This Row],[Budget_COGS]]&gt;0,
(Table1[[#This Row],[Budget_COGS]]-Table1[[#This Row],[COGS]]) / Table1[[#This Row],[Budget_COGS]],
(Table1[[#This Row],[Budget_COGS]]-Table1[[#This Row],[COGS]]) / ABS(Table1[[#This Row],[Budget_COGS]])
)
)</f>
        <v>-0.2</v>
      </c>
      <c r="S2156" s="5" t="str">
        <f>IF(Table1[[#This Row],[COGS _Var]]&gt;=0, "Above Budget", "Below Budget")</f>
        <v>Above Budget</v>
      </c>
      <c r="T2156">
        <f>Table1[[#This Row],[Actual_Sales]]-Table1[[#This Row],[COGS]]</f>
        <v>108</v>
      </c>
      <c r="U2156">
        <v>90</v>
      </c>
      <c r="V2156">
        <f>Table1[[#This Row],[Gross_Margin]]-Table1[[#This Row],[Budget_Margin]]</f>
        <v>18</v>
      </c>
      <c r="W2156" s="5">
        <f>IF(
Table1[[#This Row],[Budget_Margin]]=0,
"",
IF(
Table1[[#This Row],[Budget_Margin]]&gt;0,
(Table1[[#This Row],[Gross_Margin]]-Table1[[#This Row],[Budget_Margin]]) / Table1[[#This Row],[Budget_Margin]],
(Table1[[#This Row],[Gross_Margin]]-Table1[[#This Row],[Budget_Margin]]) / ABS(Table1[[#This Row],[Budget_Margin]])
)
)</f>
        <v>0.2</v>
      </c>
      <c r="X2156" s="5" t="str">
        <f>IF(Table1[[#This Row],[Margin_Var]]&gt;=0, "Above Budget", "Below Budget")</f>
        <v>Above Budget</v>
      </c>
      <c r="Y2156" s="5">
        <f>IFERROR(Table1[[#This Row],[Gross_Margin]]/Table1[[#This Row],[Actual_Sales]],0)</f>
        <v>0.6</v>
      </c>
      <c r="Z2156" s="5">
        <f>Table1[[#This Row],[Actual_Profit]]/Table1[[#This Row],[Actual_Sales]]</f>
        <v>0.3</v>
      </c>
      <c r="AA2156">
        <v>54</v>
      </c>
      <c r="AB2156" s="5">
        <f>IFERROR(Table1[[#This Row],[Expenses]]/Table1[[#This Row],[Actual_Sales]],0)</f>
        <v>0.3</v>
      </c>
      <c r="AC2156">
        <v>23</v>
      </c>
      <c r="AD2156">
        <v>189</v>
      </c>
      <c r="AE2156" s="5">
        <f>IFERROR(Table1[[#This Row],[Inventory]]/Table1[[#This Row],[Actual_Sales]],0)</f>
        <v>1.05</v>
      </c>
    </row>
    <row r="2157" spans="1:31" x14ac:dyDescent="0.25">
      <c r="A2157">
        <v>523</v>
      </c>
      <c r="B2157">
        <v>970</v>
      </c>
      <c r="C2157">
        <v>6</v>
      </c>
      <c r="D2157" s="2">
        <v>40238</v>
      </c>
      <c r="E2157">
        <v>180</v>
      </c>
      <c r="F2157">
        <v>210</v>
      </c>
      <c r="G2157">
        <f>Table1[[#This Row],[Actual_Sales]]-Table1[[#This Row],[Budget_Sales]]</f>
        <v>-30</v>
      </c>
      <c r="H2157" s="5">
        <f>IF(
Table1[[#This Row],[Budget_Sales]]=0,
"",
IF(
Table1[[#This Row],[Budget_Sales]]&gt;0,
(Table1[[#This Row],[Actual_Sales]]-Table1[[#This Row],[Budget_Sales]])/Table1[[#This Row],[Budget_Sales]],
(Table1[[#This Row],[Actual_Sales]]-Table1[[#This Row],[Budget_Sales]])/ABS(Table1[[#This Row],[Budget_Sales]])
)
)</f>
        <v>-0.14285714285714285</v>
      </c>
      <c r="I2157" s="5" t="str">
        <f>IF(Table1[[#This Row],[Sales_Var]]&gt;=0,"Above Budget","Below Budget")</f>
        <v>Below Budget</v>
      </c>
      <c r="J2157">
        <f>Table1[[#This Row],[Actual_Sales]]-(Table1[[#This Row],[COGS]]+Table1[[#This Row],[Expenses]])</f>
        <v>54</v>
      </c>
      <c r="K2157">
        <v>80</v>
      </c>
      <c r="L2157">
        <f>Table1[[#This Row],[Actual_Profit]]-Table1[[#This Row],[Budget_Profit]]</f>
        <v>-26</v>
      </c>
      <c r="M2157" s="5">
        <f>IF(
Table1[[#This Row],[Budget_Profit]]=0,
"",
IF(
Table1[[#This Row],[Budget_Profit]]&gt;0,
(Table1[[#This Row],[Actual_Profit]]-Table1[[#This Row],[Budget_Profit]])/Table1[[#This Row],[Budget_Profit]],
(Table1[[#This Row],[Actual_Profit]]-Table1[[#This Row],[Budget_Profit]])/ABS(Table1[[#This Row],[Budget_Profit]])
)
)</f>
        <v>-0.32500000000000001</v>
      </c>
      <c r="N2157" s="5" t="str">
        <f>IF(Table1[[#This Row],[Profit_Var]]&gt;=0, "Above Budget", "Below Budget")</f>
        <v>Below Budget</v>
      </c>
      <c r="O2157">
        <v>72</v>
      </c>
      <c r="P2157">
        <v>80</v>
      </c>
      <c r="Q2157">
        <f>Table1[[#This Row],[COGS]]-Table1[[#This Row],[Budget_COGS]]</f>
        <v>-8</v>
      </c>
      <c r="R2157" s="5">
        <f>IF(
Table1[[#This Row],[Budget_COGS]]=0,
"",
IF(
Table1[[#This Row],[Budget_COGS]]&gt;0,
(Table1[[#This Row],[Budget_COGS]]-Table1[[#This Row],[COGS]]) / Table1[[#This Row],[Budget_COGS]],
(Table1[[#This Row],[Budget_COGS]]-Table1[[#This Row],[COGS]]) / ABS(Table1[[#This Row],[Budget_COGS]])
)
)</f>
        <v>0.1</v>
      </c>
      <c r="S2157" s="5" t="str">
        <f>IF(Table1[[#This Row],[COGS _Var]]&gt;=0, "Above Budget", "Below Budget")</f>
        <v>Below Budget</v>
      </c>
      <c r="T2157">
        <f>Table1[[#This Row],[Actual_Sales]]-Table1[[#This Row],[COGS]]</f>
        <v>108</v>
      </c>
      <c r="U2157">
        <v>130</v>
      </c>
      <c r="V2157">
        <f>Table1[[#This Row],[Gross_Margin]]-Table1[[#This Row],[Budget_Margin]]</f>
        <v>-22</v>
      </c>
      <c r="W2157" s="5">
        <f>IF(
Table1[[#This Row],[Budget_Margin]]=0,
"",
IF(
Table1[[#This Row],[Budget_Margin]]&gt;0,
(Table1[[#This Row],[Gross_Margin]]-Table1[[#This Row],[Budget_Margin]]) / Table1[[#This Row],[Budget_Margin]],
(Table1[[#This Row],[Gross_Margin]]-Table1[[#This Row],[Budget_Margin]]) / ABS(Table1[[#This Row],[Budget_Margin]])
)
)</f>
        <v>-0.16923076923076924</v>
      </c>
      <c r="X2157" s="5" t="str">
        <f>IF(Table1[[#This Row],[Margin_Var]]&gt;=0, "Above Budget", "Below Budget")</f>
        <v>Below Budget</v>
      </c>
      <c r="Y2157" s="5">
        <f>IFERROR(Table1[[#This Row],[Gross_Margin]]/Table1[[#This Row],[Actual_Sales]],0)</f>
        <v>0.6</v>
      </c>
      <c r="Z2157" s="5">
        <f>Table1[[#This Row],[Actual_Profit]]/Table1[[#This Row],[Actual_Sales]]</f>
        <v>0.3</v>
      </c>
      <c r="AA2157">
        <v>54</v>
      </c>
      <c r="AB2157" s="5">
        <f>IFERROR(Table1[[#This Row],[Expenses]]/Table1[[#This Row],[Actual_Sales]],0)</f>
        <v>0.3</v>
      </c>
      <c r="AC2157">
        <v>23</v>
      </c>
      <c r="AD2157">
        <v>541</v>
      </c>
      <c r="AE2157" s="5">
        <f>IFERROR(Table1[[#This Row],[Inventory]]/Table1[[#This Row],[Actual_Sales]],0)</f>
        <v>3.0055555555555555</v>
      </c>
    </row>
    <row r="2158" spans="1:31" x14ac:dyDescent="0.25">
      <c r="A2158">
        <v>395</v>
      </c>
      <c r="B2158">
        <v>415</v>
      </c>
      <c r="C2158">
        <v>13</v>
      </c>
      <c r="D2158" s="2">
        <v>40238</v>
      </c>
      <c r="E2158">
        <v>180</v>
      </c>
      <c r="F2158">
        <v>120</v>
      </c>
      <c r="G2158">
        <f>Table1[[#This Row],[Actual_Sales]]-Table1[[#This Row],[Budget_Sales]]</f>
        <v>60</v>
      </c>
      <c r="H2158" s="5">
        <f>IF(
Table1[[#This Row],[Budget_Sales]]=0,
"",
IF(
Table1[[#This Row],[Budget_Sales]]&gt;0,
(Table1[[#This Row],[Actual_Sales]]-Table1[[#This Row],[Budget_Sales]])/Table1[[#This Row],[Budget_Sales]],
(Table1[[#This Row],[Actual_Sales]]-Table1[[#This Row],[Budget_Sales]])/ABS(Table1[[#This Row],[Budget_Sales]])
)
)</f>
        <v>0.5</v>
      </c>
      <c r="I2158" s="5" t="str">
        <f>IF(Table1[[#This Row],[Sales_Var]]&gt;=0,"Above Budget","Below Budget")</f>
        <v>Above Budget</v>
      </c>
      <c r="J2158">
        <f>Table1[[#This Row],[Actual_Sales]]-(Table1[[#This Row],[COGS]]+Table1[[#This Row],[Expenses]])</f>
        <v>54</v>
      </c>
      <c r="K2158">
        <v>50</v>
      </c>
      <c r="L2158">
        <f>Table1[[#This Row],[Actual_Profit]]-Table1[[#This Row],[Budget_Profit]]</f>
        <v>4</v>
      </c>
      <c r="M2158" s="5">
        <f>IF(
Table1[[#This Row],[Budget_Profit]]=0,
"",
IF(
Table1[[#This Row],[Budget_Profit]]&gt;0,
(Table1[[#This Row],[Actual_Profit]]-Table1[[#This Row],[Budget_Profit]])/Table1[[#This Row],[Budget_Profit]],
(Table1[[#This Row],[Actual_Profit]]-Table1[[#This Row],[Budget_Profit]])/ABS(Table1[[#This Row],[Budget_Profit]])
)
)</f>
        <v>0.08</v>
      </c>
      <c r="N2158" s="5" t="str">
        <f>IF(Table1[[#This Row],[Profit_Var]]&gt;=0, "Above Budget", "Below Budget")</f>
        <v>Above Budget</v>
      </c>
      <c r="O2158">
        <v>72</v>
      </c>
      <c r="P2158">
        <v>40</v>
      </c>
      <c r="Q2158">
        <f>Table1[[#This Row],[COGS]]-Table1[[#This Row],[Budget_COGS]]</f>
        <v>32</v>
      </c>
      <c r="R2158" s="5">
        <f>IF(
Table1[[#This Row],[Budget_COGS]]=0,
"",
IF(
Table1[[#This Row],[Budget_COGS]]&gt;0,
(Table1[[#This Row],[Budget_COGS]]-Table1[[#This Row],[COGS]]) / Table1[[#This Row],[Budget_COGS]],
(Table1[[#This Row],[Budget_COGS]]-Table1[[#This Row],[COGS]]) / ABS(Table1[[#This Row],[Budget_COGS]])
)
)</f>
        <v>-0.8</v>
      </c>
      <c r="S2158" s="5" t="str">
        <f>IF(Table1[[#This Row],[COGS _Var]]&gt;=0, "Above Budget", "Below Budget")</f>
        <v>Above Budget</v>
      </c>
      <c r="T2158">
        <f>Table1[[#This Row],[Actual_Sales]]-Table1[[#This Row],[COGS]]</f>
        <v>108</v>
      </c>
      <c r="U2158">
        <v>80</v>
      </c>
      <c r="V2158">
        <f>Table1[[#This Row],[Gross_Margin]]-Table1[[#This Row],[Budget_Margin]]</f>
        <v>28</v>
      </c>
      <c r="W2158" s="5">
        <f>IF(
Table1[[#This Row],[Budget_Margin]]=0,
"",
IF(
Table1[[#This Row],[Budget_Margin]]&gt;0,
(Table1[[#This Row],[Gross_Margin]]-Table1[[#This Row],[Budget_Margin]]) / Table1[[#This Row],[Budget_Margin]],
(Table1[[#This Row],[Gross_Margin]]-Table1[[#This Row],[Budget_Margin]]) / ABS(Table1[[#This Row],[Budget_Margin]])
)
)</f>
        <v>0.35</v>
      </c>
      <c r="X2158" s="5" t="str">
        <f>IF(Table1[[#This Row],[Margin_Var]]&gt;=0, "Above Budget", "Below Budget")</f>
        <v>Above Budget</v>
      </c>
      <c r="Y2158" s="5">
        <f>IFERROR(Table1[[#This Row],[Gross_Margin]]/Table1[[#This Row],[Actual_Sales]],0)</f>
        <v>0.6</v>
      </c>
      <c r="Z2158" s="5">
        <f>Table1[[#This Row],[Actual_Profit]]/Table1[[#This Row],[Actual_Sales]]</f>
        <v>0.3</v>
      </c>
      <c r="AA2158">
        <v>54</v>
      </c>
      <c r="AB2158" s="5">
        <f>IFERROR(Table1[[#This Row],[Expenses]]/Table1[[#This Row],[Actual_Sales]],0)</f>
        <v>0.3</v>
      </c>
      <c r="AC2158">
        <v>23</v>
      </c>
      <c r="AD2158">
        <v>541</v>
      </c>
      <c r="AE2158" s="5">
        <f>IFERROR(Table1[[#This Row],[Inventory]]/Table1[[#This Row],[Actual_Sales]],0)</f>
        <v>3.0055555555555555</v>
      </c>
    </row>
    <row r="2159" spans="1:31" x14ac:dyDescent="0.25">
      <c r="A2159">
        <v>127</v>
      </c>
      <c r="B2159">
        <v>708</v>
      </c>
      <c r="C2159">
        <v>12</v>
      </c>
      <c r="D2159" s="2">
        <v>40179</v>
      </c>
      <c r="E2159">
        <v>180</v>
      </c>
      <c r="F2159">
        <v>150</v>
      </c>
      <c r="G2159">
        <f>Table1[[#This Row],[Actual_Sales]]-Table1[[#This Row],[Budget_Sales]]</f>
        <v>30</v>
      </c>
      <c r="H2159" s="5">
        <f>IF(
Table1[[#This Row],[Budget_Sales]]=0,
"",
IF(
Table1[[#This Row],[Budget_Sales]]&gt;0,
(Table1[[#This Row],[Actual_Sales]]-Table1[[#This Row],[Budget_Sales]])/Table1[[#This Row],[Budget_Sales]],
(Table1[[#This Row],[Actual_Sales]]-Table1[[#This Row],[Budget_Sales]])/ABS(Table1[[#This Row],[Budget_Sales]])
)
)</f>
        <v>0.2</v>
      </c>
      <c r="I2159" s="5" t="str">
        <f>IF(Table1[[#This Row],[Sales_Var]]&gt;=0,"Above Budget","Below Budget")</f>
        <v>Above Budget</v>
      </c>
      <c r="J2159">
        <f>Table1[[#This Row],[Actual_Sales]]-(Table1[[#This Row],[COGS]]+Table1[[#This Row],[Expenses]])</f>
        <v>54</v>
      </c>
      <c r="K2159">
        <v>40</v>
      </c>
      <c r="L2159">
        <f>Table1[[#This Row],[Actual_Profit]]-Table1[[#This Row],[Budget_Profit]]</f>
        <v>14</v>
      </c>
      <c r="M2159" s="5">
        <f>IF(
Table1[[#This Row],[Budget_Profit]]=0,
"",
IF(
Table1[[#This Row],[Budget_Profit]]&gt;0,
(Table1[[#This Row],[Actual_Profit]]-Table1[[#This Row],[Budget_Profit]])/Table1[[#This Row],[Budget_Profit]],
(Table1[[#This Row],[Actual_Profit]]-Table1[[#This Row],[Budget_Profit]])/ABS(Table1[[#This Row],[Budget_Profit]])
)
)</f>
        <v>0.35</v>
      </c>
      <c r="N2159" s="5" t="str">
        <f>IF(Table1[[#This Row],[Profit_Var]]&gt;=0, "Above Budget", "Below Budget")</f>
        <v>Above Budget</v>
      </c>
      <c r="O2159">
        <v>72</v>
      </c>
      <c r="P2159">
        <v>60</v>
      </c>
      <c r="Q2159">
        <f>Table1[[#This Row],[COGS]]-Table1[[#This Row],[Budget_COGS]]</f>
        <v>12</v>
      </c>
      <c r="R2159" s="5">
        <f>IF(
Table1[[#This Row],[Budget_COGS]]=0,
"",
IF(
Table1[[#This Row],[Budget_COGS]]&gt;0,
(Table1[[#This Row],[Budget_COGS]]-Table1[[#This Row],[COGS]]) / Table1[[#This Row],[Budget_COGS]],
(Table1[[#This Row],[Budget_COGS]]-Table1[[#This Row],[COGS]]) / ABS(Table1[[#This Row],[Budget_COGS]])
)
)</f>
        <v>-0.2</v>
      </c>
      <c r="S2159" s="5" t="str">
        <f>IF(Table1[[#This Row],[COGS _Var]]&gt;=0, "Above Budget", "Below Budget")</f>
        <v>Above Budget</v>
      </c>
      <c r="T2159">
        <f>Table1[[#This Row],[Actual_Sales]]-Table1[[#This Row],[COGS]]</f>
        <v>108</v>
      </c>
      <c r="U2159">
        <v>90</v>
      </c>
      <c r="V2159">
        <f>Table1[[#This Row],[Gross_Margin]]-Table1[[#This Row],[Budget_Margin]]</f>
        <v>18</v>
      </c>
      <c r="W2159" s="5">
        <f>IF(
Table1[[#This Row],[Budget_Margin]]=0,
"",
IF(
Table1[[#This Row],[Budget_Margin]]&gt;0,
(Table1[[#This Row],[Gross_Margin]]-Table1[[#This Row],[Budget_Margin]]) / Table1[[#This Row],[Budget_Margin]],
(Table1[[#This Row],[Gross_Margin]]-Table1[[#This Row],[Budget_Margin]]) / ABS(Table1[[#This Row],[Budget_Margin]])
)
)</f>
        <v>0.2</v>
      </c>
      <c r="X2159" s="5" t="str">
        <f>IF(Table1[[#This Row],[Margin_Var]]&gt;=0, "Above Budget", "Below Budget")</f>
        <v>Above Budget</v>
      </c>
      <c r="Y2159" s="5">
        <f>IFERROR(Table1[[#This Row],[Gross_Margin]]/Table1[[#This Row],[Actual_Sales]],0)</f>
        <v>0.6</v>
      </c>
      <c r="Z2159" s="5">
        <f>Table1[[#This Row],[Actual_Profit]]/Table1[[#This Row],[Actual_Sales]]</f>
        <v>0.3</v>
      </c>
      <c r="AA2159">
        <v>54</v>
      </c>
      <c r="AB2159" s="5">
        <f>IFERROR(Table1[[#This Row],[Expenses]]/Table1[[#This Row],[Actual_Sales]],0)</f>
        <v>0.3</v>
      </c>
      <c r="AC2159">
        <v>23</v>
      </c>
      <c r="AD2159">
        <v>558</v>
      </c>
      <c r="AE2159" s="5">
        <f>IFERROR(Table1[[#This Row],[Inventory]]/Table1[[#This Row],[Actual_Sales]],0)</f>
        <v>3.1</v>
      </c>
    </row>
    <row r="2160" spans="1:31" x14ac:dyDescent="0.25">
      <c r="A2160">
        <v>142</v>
      </c>
      <c r="B2160">
        <v>760</v>
      </c>
      <c r="C2160">
        <v>13</v>
      </c>
      <c r="D2160" s="2">
        <v>40179</v>
      </c>
      <c r="E2160">
        <v>180</v>
      </c>
      <c r="F2160">
        <v>120</v>
      </c>
      <c r="G2160">
        <f>Table1[[#This Row],[Actual_Sales]]-Table1[[#This Row],[Budget_Sales]]</f>
        <v>60</v>
      </c>
      <c r="H2160" s="5">
        <f>IF(
Table1[[#This Row],[Budget_Sales]]=0,
"",
IF(
Table1[[#This Row],[Budget_Sales]]&gt;0,
(Table1[[#This Row],[Actual_Sales]]-Table1[[#This Row],[Budget_Sales]])/Table1[[#This Row],[Budget_Sales]],
(Table1[[#This Row],[Actual_Sales]]-Table1[[#This Row],[Budget_Sales]])/ABS(Table1[[#This Row],[Budget_Sales]])
)
)</f>
        <v>0.5</v>
      </c>
      <c r="I2160" s="5" t="str">
        <f>IF(Table1[[#This Row],[Sales_Var]]&gt;=0,"Above Budget","Below Budget")</f>
        <v>Above Budget</v>
      </c>
      <c r="J2160">
        <f>Table1[[#This Row],[Actual_Sales]]-(Table1[[#This Row],[COGS]]+Table1[[#This Row],[Expenses]])</f>
        <v>54</v>
      </c>
      <c r="K2160">
        <v>50</v>
      </c>
      <c r="L2160">
        <f>Table1[[#This Row],[Actual_Profit]]-Table1[[#This Row],[Budget_Profit]]</f>
        <v>4</v>
      </c>
      <c r="M2160" s="5">
        <f>IF(
Table1[[#This Row],[Budget_Profit]]=0,
"",
IF(
Table1[[#This Row],[Budget_Profit]]&gt;0,
(Table1[[#This Row],[Actual_Profit]]-Table1[[#This Row],[Budget_Profit]])/Table1[[#This Row],[Budget_Profit]],
(Table1[[#This Row],[Actual_Profit]]-Table1[[#This Row],[Budget_Profit]])/ABS(Table1[[#This Row],[Budget_Profit]])
)
)</f>
        <v>0.08</v>
      </c>
      <c r="N2160" s="5" t="str">
        <f>IF(Table1[[#This Row],[Profit_Var]]&gt;=0, "Above Budget", "Below Budget")</f>
        <v>Above Budget</v>
      </c>
      <c r="O2160">
        <v>72</v>
      </c>
      <c r="P2160">
        <v>40</v>
      </c>
      <c r="Q2160">
        <f>Table1[[#This Row],[COGS]]-Table1[[#This Row],[Budget_COGS]]</f>
        <v>32</v>
      </c>
      <c r="R2160" s="5">
        <f>IF(
Table1[[#This Row],[Budget_COGS]]=0,
"",
IF(
Table1[[#This Row],[Budget_COGS]]&gt;0,
(Table1[[#This Row],[Budget_COGS]]-Table1[[#This Row],[COGS]]) / Table1[[#This Row],[Budget_COGS]],
(Table1[[#This Row],[Budget_COGS]]-Table1[[#This Row],[COGS]]) / ABS(Table1[[#This Row],[Budget_COGS]])
)
)</f>
        <v>-0.8</v>
      </c>
      <c r="S2160" s="5" t="str">
        <f>IF(Table1[[#This Row],[COGS _Var]]&gt;=0, "Above Budget", "Below Budget")</f>
        <v>Above Budget</v>
      </c>
      <c r="T2160">
        <f>Table1[[#This Row],[Actual_Sales]]-Table1[[#This Row],[COGS]]</f>
        <v>108</v>
      </c>
      <c r="U2160">
        <v>80</v>
      </c>
      <c r="V2160">
        <f>Table1[[#This Row],[Gross_Margin]]-Table1[[#This Row],[Budget_Margin]]</f>
        <v>28</v>
      </c>
      <c r="W2160" s="5">
        <f>IF(
Table1[[#This Row],[Budget_Margin]]=0,
"",
IF(
Table1[[#This Row],[Budget_Margin]]&gt;0,
(Table1[[#This Row],[Gross_Margin]]-Table1[[#This Row],[Budget_Margin]]) / Table1[[#This Row],[Budget_Margin]],
(Table1[[#This Row],[Gross_Margin]]-Table1[[#This Row],[Budget_Margin]]) / ABS(Table1[[#This Row],[Budget_Margin]])
)
)</f>
        <v>0.35</v>
      </c>
      <c r="X2160" s="5" t="str">
        <f>IF(Table1[[#This Row],[Margin_Var]]&gt;=0, "Above Budget", "Below Budget")</f>
        <v>Above Budget</v>
      </c>
      <c r="Y2160" s="5">
        <f>IFERROR(Table1[[#This Row],[Gross_Margin]]/Table1[[#This Row],[Actual_Sales]],0)</f>
        <v>0.6</v>
      </c>
      <c r="Z2160" s="5">
        <f>Table1[[#This Row],[Actual_Profit]]/Table1[[#This Row],[Actual_Sales]]</f>
        <v>0.3</v>
      </c>
      <c r="AA2160">
        <v>54</v>
      </c>
      <c r="AB2160" s="5">
        <f>IFERROR(Table1[[#This Row],[Expenses]]/Table1[[#This Row],[Actual_Sales]],0)</f>
        <v>0.3</v>
      </c>
      <c r="AC2160">
        <v>23</v>
      </c>
      <c r="AD2160">
        <v>558</v>
      </c>
      <c r="AE2160" s="5">
        <f>IFERROR(Table1[[#This Row],[Inventory]]/Table1[[#This Row],[Actual_Sales]],0)</f>
        <v>3.1</v>
      </c>
    </row>
    <row r="2161" spans="1:31" x14ac:dyDescent="0.25">
      <c r="A2161">
        <v>106</v>
      </c>
      <c r="B2161">
        <v>614</v>
      </c>
      <c r="C2161">
        <v>2</v>
      </c>
      <c r="D2161" s="2">
        <v>40179</v>
      </c>
      <c r="E2161">
        <v>140</v>
      </c>
      <c r="F2161">
        <v>140</v>
      </c>
      <c r="G2161">
        <f>Table1[[#This Row],[Actual_Sales]]-Table1[[#This Row],[Budget_Sales]]</f>
        <v>0</v>
      </c>
      <c r="H2161" s="5">
        <f>IF(
Table1[[#This Row],[Budget_Sales]]=0,
"",
IF(
Table1[[#This Row],[Budget_Sales]]&gt;0,
(Table1[[#This Row],[Actual_Sales]]-Table1[[#This Row],[Budget_Sales]])/Table1[[#This Row],[Budget_Sales]],
(Table1[[#This Row],[Actual_Sales]]-Table1[[#This Row],[Budget_Sales]])/ABS(Table1[[#This Row],[Budget_Sales]])
)
)</f>
        <v>0</v>
      </c>
      <c r="I2161" s="5" t="str">
        <f>IF(Table1[[#This Row],[Sales_Var]]&gt;=0,"Above Budget","Below Budget")</f>
        <v>Above Budget</v>
      </c>
      <c r="J2161">
        <f>Table1[[#This Row],[Actual_Sales]]-(Table1[[#This Row],[COGS]]+Table1[[#This Row],[Expenses]])</f>
        <v>42</v>
      </c>
      <c r="K2161">
        <v>50</v>
      </c>
      <c r="L2161">
        <f>Table1[[#This Row],[Actual_Profit]]-Table1[[#This Row],[Budget_Profit]]</f>
        <v>-8</v>
      </c>
      <c r="M2161" s="5">
        <f>IF(
Table1[[#This Row],[Budget_Profit]]=0,
"",
IF(
Table1[[#This Row],[Budget_Profit]]&gt;0,
(Table1[[#This Row],[Actual_Profit]]-Table1[[#This Row],[Budget_Profit]])/Table1[[#This Row],[Budget_Profit]],
(Table1[[#This Row],[Actual_Profit]]-Table1[[#This Row],[Budget_Profit]])/ABS(Table1[[#This Row],[Budget_Profit]])
)
)</f>
        <v>-0.16</v>
      </c>
      <c r="N2161" s="5" t="str">
        <f>IF(Table1[[#This Row],[Profit_Var]]&gt;=0, "Above Budget", "Below Budget")</f>
        <v>Below Budget</v>
      </c>
      <c r="O2161">
        <v>57</v>
      </c>
      <c r="P2161">
        <v>60</v>
      </c>
      <c r="Q2161">
        <f>Table1[[#This Row],[COGS]]-Table1[[#This Row],[Budget_COGS]]</f>
        <v>-3</v>
      </c>
      <c r="R2161" s="5">
        <f>IF(
Table1[[#This Row],[Budget_COGS]]=0,
"",
IF(
Table1[[#This Row],[Budget_COGS]]&gt;0,
(Table1[[#This Row],[Budget_COGS]]-Table1[[#This Row],[COGS]]) / Table1[[#This Row],[Budget_COGS]],
(Table1[[#This Row],[Budget_COGS]]-Table1[[#This Row],[COGS]]) / ABS(Table1[[#This Row],[Budget_COGS]])
)
)</f>
        <v>0.05</v>
      </c>
      <c r="S2161" s="5" t="str">
        <f>IF(Table1[[#This Row],[COGS _Var]]&gt;=0, "Above Budget", "Below Budget")</f>
        <v>Below Budget</v>
      </c>
      <c r="T2161">
        <f>Table1[[#This Row],[Actual_Sales]]-Table1[[#This Row],[COGS]]</f>
        <v>83</v>
      </c>
      <c r="U2161">
        <v>80</v>
      </c>
      <c r="V2161">
        <f>Table1[[#This Row],[Gross_Margin]]-Table1[[#This Row],[Budget_Margin]]</f>
        <v>3</v>
      </c>
      <c r="W2161" s="5">
        <f>IF(
Table1[[#This Row],[Budget_Margin]]=0,
"",
IF(
Table1[[#This Row],[Budget_Margin]]&gt;0,
(Table1[[#This Row],[Gross_Margin]]-Table1[[#This Row],[Budget_Margin]]) / Table1[[#This Row],[Budget_Margin]],
(Table1[[#This Row],[Gross_Margin]]-Table1[[#This Row],[Budget_Margin]]) / ABS(Table1[[#This Row],[Budget_Margin]])
)
)</f>
        <v>3.7499999999999999E-2</v>
      </c>
      <c r="X2161" s="5" t="str">
        <f>IF(Table1[[#This Row],[Margin_Var]]&gt;=0, "Above Budget", "Below Budget")</f>
        <v>Above Budget</v>
      </c>
      <c r="Y2161" s="5">
        <f>IFERROR(Table1[[#This Row],[Gross_Margin]]/Table1[[#This Row],[Actual_Sales]],0)</f>
        <v>0.59285714285714286</v>
      </c>
      <c r="Z2161" s="5">
        <f>Table1[[#This Row],[Actual_Profit]]/Table1[[#This Row],[Actual_Sales]]</f>
        <v>0.3</v>
      </c>
      <c r="AA2161">
        <v>41</v>
      </c>
      <c r="AB2161" s="5">
        <f>IFERROR(Table1[[#This Row],[Expenses]]/Table1[[#This Row],[Actual_Sales]],0)</f>
        <v>0.29285714285714287</v>
      </c>
      <c r="AC2161">
        <v>18</v>
      </c>
      <c r="AD2161">
        <v>364</v>
      </c>
      <c r="AE2161" s="5">
        <f>IFERROR(Table1[[#This Row],[Inventory]]/Table1[[#This Row],[Actual_Sales]],0)</f>
        <v>2.6</v>
      </c>
    </row>
    <row r="2162" spans="1:31" x14ac:dyDescent="0.25">
      <c r="A2162">
        <v>174</v>
      </c>
      <c r="B2162">
        <v>971</v>
      </c>
      <c r="C2162">
        <v>3</v>
      </c>
      <c r="D2162" s="2">
        <v>40179</v>
      </c>
      <c r="E2162">
        <v>140</v>
      </c>
      <c r="F2162">
        <v>170</v>
      </c>
      <c r="G2162">
        <f>Table1[[#This Row],[Actual_Sales]]-Table1[[#This Row],[Budget_Sales]]</f>
        <v>-30</v>
      </c>
      <c r="H2162" s="5">
        <f>IF(
Table1[[#This Row],[Budget_Sales]]=0,
"",
IF(
Table1[[#This Row],[Budget_Sales]]&gt;0,
(Table1[[#This Row],[Actual_Sales]]-Table1[[#This Row],[Budget_Sales]])/Table1[[#This Row],[Budget_Sales]],
(Table1[[#This Row],[Actual_Sales]]-Table1[[#This Row],[Budget_Sales]])/ABS(Table1[[#This Row],[Budget_Sales]])
)
)</f>
        <v>-0.17647058823529413</v>
      </c>
      <c r="I2162" s="5" t="str">
        <f>IF(Table1[[#This Row],[Sales_Var]]&gt;=0,"Above Budget","Below Budget")</f>
        <v>Below Budget</v>
      </c>
      <c r="J2162">
        <f>Table1[[#This Row],[Actual_Sales]]-(Table1[[#This Row],[COGS]]+Table1[[#This Row],[Expenses]])</f>
        <v>42</v>
      </c>
      <c r="K2162">
        <v>70</v>
      </c>
      <c r="L2162">
        <f>Table1[[#This Row],[Actual_Profit]]-Table1[[#This Row],[Budget_Profit]]</f>
        <v>-28</v>
      </c>
      <c r="M2162" s="5">
        <f>IF(
Table1[[#This Row],[Budget_Profit]]=0,
"",
IF(
Table1[[#This Row],[Budget_Profit]]&gt;0,
(Table1[[#This Row],[Actual_Profit]]-Table1[[#This Row],[Budget_Profit]])/Table1[[#This Row],[Budget_Profit]],
(Table1[[#This Row],[Actual_Profit]]-Table1[[#This Row],[Budget_Profit]])/ABS(Table1[[#This Row],[Budget_Profit]])
)
)</f>
        <v>-0.4</v>
      </c>
      <c r="N2162" s="5" t="str">
        <f>IF(Table1[[#This Row],[Profit_Var]]&gt;=0, "Above Budget", "Below Budget")</f>
        <v>Below Budget</v>
      </c>
      <c r="O2162">
        <v>57</v>
      </c>
      <c r="P2162">
        <v>70</v>
      </c>
      <c r="Q2162">
        <f>Table1[[#This Row],[COGS]]-Table1[[#This Row],[Budget_COGS]]</f>
        <v>-13</v>
      </c>
      <c r="R2162" s="5">
        <f>IF(
Table1[[#This Row],[Budget_COGS]]=0,
"",
IF(
Table1[[#This Row],[Budget_COGS]]&gt;0,
(Table1[[#This Row],[Budget_COGS]]-Table1[[#This Row],[COGS]]) / Table1[[#This Row],[Budget_COGS]],
(Table1[[#This Row],[Budget_COGS]]-Table1[[#This Row],[COGS]]) / ABS(Table1[[#This Row],[Budget_COGS]])
)
)</f>
        <v>0.18571428571428572</v>
      </c>
      <c r="S2162" s="5" t="str">
        <f>IF(Table1[[#This Row],[COGS _Var]]&gt;=0, "Above Budget", "Below Budget")</f>
        <v>Below Budget</v>
      </c>
      <c r="T2162">
        <f>Table1[[#This Row],[Actual_Sales]]-Table1[[#This Row],[COGS]]</f>
        <v>83</v>
      </c>
      <c r="U2162">
        <v>100</v>
      </c>
      <c r="V2162">
        <f>Table1[[#This Row],[Gross_Margin]]-Table1[[#This Row],[Budget_Margin]]</f>
        <v>-17</v>
      </c>
      <c r="W2162" s="5">
        <f>IF(
Table1[[#This Row],[Budget_Margin]]=0,
"",
IF(
Table1[[#This Row],[Budget_Margin]]&gt;0,
(Table1[[#This Row],[Gross_Margin]]-Table1[[#This Row],[Budget_Margin]]) / Table1[[#This Row],[Budget_Margin]],
(Table1[[#This Row],[Gross_Margin]]-Table1[[#This Row],[Budget_Margin]]) / ABS(Table1[[#This Row],[Budget_Margin]])
)
)</f>
        <v>-0.17</v>
      </c>
      <c r="X2162" s="5" t="str">
        <f>IF(Table1[[#This Row],[Margin_Var]]&gt;=0, "Above Budget", "Below Budget")</f>
        <v>Below Budget</v>
      </c>
      <c r="Y2162" s="5">
        <f>IFERROR(Table1[[#This Row],[Gross_Margin]]/Table1[[#This Row],[Actual_Sales]],0)</f>
        <v>0.59285714285714286</v>
      </c>
      <c r="Z2162" s="5">
        <f>Table1[[#This Row],[Actual_Profit]]/Table1[[#This Row],[Actual_Sales]]</f>
        <v>0.3</v>
      </c>
      <c r="AA2162">
        <v>41</v>
      </c>
      <c r="AB2162" s="5">
        <f>IFERROR(Table1[[#This Row],[Expenses]]/Table1[[#This Row],[Actual_Sales]],0)</f>
        <v>0.29285714285714287</v>
      </c>
      <c r="AC2162">
        <v>18</v>
      </c>
      <c r="AD2162">
        <v>364</v>
      </c>
      <c r="AE2162" s="5">
        <f>IFERROR(Table1[[#This Row],[Inventory]]/Table1[[#This Row],[Actual_Sales]],0)</f>
        <v>2.6</v>
      </c>
    </row>
    <row r="2163" spans="1:31" x14ac:dyDescent="0.25">
      <c r="A2163">
        <v>13</v>
      </c>
      <c r="B2163">
        <v>254</v>
      </c>
      <c r="C2163">
        <v>9</v>
      </c>
      <c r="D2163" s="2">
        <v>40179</v>
      </c>
      <c r="E2163">
        <v>140</v>
      </c>
      <c r="F2163">
        <v>130</v>
      </c>
      <c r="G2163">
        <f>Table1[[#This Row],[Actual_Sales]]-Table1[[#This Row],[Budget_Sales]]</f>
        <v>10</v>
      </c>
      <c r="H2163" s="5">
        <f>IF(
Table1[[#This Row],[Budget_Sales]]=0,
"",
IF(
Table1[[#This Row],[Budget_Sales]]&gt;0,
(Table1[[#This Row],[Actual_Sales]]-Table1[[#This Row],[Budget_Sales]])/Table1[[#This Row],[Budget_Sales]],
(Table1[[#This Row],[Actual_Sales]]-Table1[[#This Row],[Budget_Sales]])/ABS(Table1[[#This Row],[Budget_Sales]])
)
)</f>
        <v>7.6923076923076927E-2</v>
      </c>
      <c r="I2163" s="5" t="str">
        <f>IF(Table1[[#This Row],[Sales_Var]]&gt;=0,"Above Budget","Below Budget")</f>
        <v>Above Budget</v>
      </c>
      <c r="J2163">
        <f>Table1[[#This Row],[Actual_Sales]]-(Table1[[#This Row],[COGS]]+Table1[[#This Row],[Expenses]])</f>
        <v>42</v>
      </c>
      <c r="K2163">
        <v>50</v>
      </c>
      <c r="L2163">
        <f>Table1[[#This Row],[Actual_Profit]]-Table1[[#This Row],[Budget_Profit]]</f>
        <v>-8</v>
      </c>
      <c r="M2163" s="5">
        <f>IF(
Table1[[#This Row],[Budget_Profit]]=0,
"",
IF(
Table1[[#This Row],[Budget_Profit]]&gt;0,
(Table1[[#This Row],[Actual_Profit]]-Table1[[#This Row],[Budget_Profit]])/Table1[[#This Row],[Budget_Profit]],
(Table1[[#This Row],[Actual_Profit]]-Table1[[#This Row],[Budget_Profit]])/ABS(Table1[[#This Row],[Budget_Profit]])
)
)</f>
        <v>-0.16</v>
      </c>
      <c r="N2163" s="5" t="str">
        <f>IF(Table1[[#This Row],[Profit_Var]]&gt;=0, "Above Budget", "Below Budget")</f>
        <v>Below Budget</v>
      </c>
      <c r="O2163">
        <v>57</v>
      </c>
      <c r="P2163">
        <v>50</v>
      </c>
      <c r="Q2163">
        <f>Table1[[#This Row],[COGS]]-Table1[[#This Row],[Budget_COGS]]</f>
        <v>7</v>
      </c>
      <c r="R2163" s="5">
        <f>IF(
Table1[[#This Row],[Budget_COGS]]=0,
"",
IF(
Table1[[#This Row],[Budget_COGS]]&gt;0,
(Table1[[#This Row],[Budget_COGS]]-Table1[[#This Row],[COGS]]) / Table1[[#This Row],[Budget_COGS]],
(Table1[[#This Row],[Budget_COGS]]-Table1[[#This Row],[COGS]]) / ABS(Table1[[#This Row],[Budget_COGS]])
)
)</f>
        <v>-0.14000000000000001</v>
      </c>
      <c r="S2163" s="5" t="str">
        <f>IF(Table1[[#This Row],[COGS _Var]]&gt;=0, "Above Budget", "Below Budget")</f>
        <v>Above Budget</v>
      </c>
      <c r="T2163">
        <f>Table1[[#This Row],[Actual_Sales]]-Table1[[#This Row],[COGS]]</f>
        <v>83</v>
      </c>
      <c r="U2163">
        <v>80</v>
      </c>
      <c r="V2163">
        <f>Table1[[#This Row],[Gross_Margin]]-Table1[[#This Row],[Budget_Margin]]</f>
        <v>3</v>
      </c>
      <c r="W2163" s="5">
        <f>IF(
Table1[[#This Row],[Budget_Margin]]=0,
"",
IF(
Table1[[#This Row],[Budget_Margin]]&gt;0,
(Table1[[#This Row],[Gross_Margin]]-Table1[[#This Row],[Budget_Margin]]) / Table1[[#This Row],[Budget_Margin]],
(Table1[[#This Row],[Gross_Margin]]-Table1[[#This Row],[Budget_Margin]]) / ABS(Table1[[#This Row],[Budget_Margin]])
)
)</f>
        <v>3.7499999999999999E-2</v>
      </c>
      <c r="X2163" s="5" t="str">
        <f>IF(Table1[[#This Row],[Margin_Var]]&gt;=0, "Above Budget", "Below Budget")</f>
        <v>Above Budget</v>
      </c>
      <c r="Y2163" s="5">
        <f>IFERROR(Table1[[#This Row],[Gross_Margin]]/Table1[[#This Row],[Actual_Sales]],0)</f>
        <v>0.59285714285714286</v>
      </c>
      <c r="Z2163" s="5">
        <f>Table1[[#This Row],[Actual_Profit]]/Table1[[#This Row],[Actual_Sales]]</f>
        <v>0.3</v>
      </c>
      <c r="AA2163">
        <v>41</v>
      </c>
      <c r="AB2163" s="5">
        <f>IFERROR(Table1[[#This Row],[Expenses]]/Table1[[#This Row],[Actual_Sales]],0)</f>
        <v>0.29285714285714287</v>
      </c>
      <c r="AC2163">
        <v>18</v>
      </c>
      <c r="AD2163">
        <v>364</v>
      </c>
      <c r="AE2163" s="5">
        <f>IFERROR(Table1[[#This Row],[Inventory]]/Table1[[#This Row],[Actual_Sales]],0)</f>
        <v>2.6</v>
      </c>
    </row>
    <row r="2164" spans="1:31" x14ac:dyDescent="0.25">
      <c r="A2164">
        <v>3930</v>
      </c>
      <c r="B2164">
        <v>417</v>
      </c>
      <c r="C2164">
        <v>3</v>
      </c>
      <c r="D2164" s="2">
        <v>40848</v>
      </c>
      <c r="E2164">
        <v>160</v>
      </c>
      <c r="F2164">
        <v>140</v>
      </c>
      <c r="G2164">
        <f>Table1[[#This Row],[Actual_Sales]]-Table1[[#This Row],[Budget_Sales]]</f>
        <v>20</v>
      </c>
      <c r="H2164" s="5">
        <f>IF(
Table1[[#This Row],[Budget_Sales]]=0,
"",
IF(
Table1[[#This Row],[Budget_Sales]]&gt;0,
(Table1[[#This Row],[Actual_Sales]]-Table1[[#This Row],[Budget_Sales]])/Table1[[#This Row],[Budget_Sales]],
(Table1[[#This Row],[Actual_Sales]]-Table1[[#This Row],[Budget_Sales]])/ABS(Table1[[#This Row],[Budget_Sales]])
)
)</f>
        <v>0.14285714285714285</v>
      </c>
      <c r="I2164" s="5" t="str">
        <f>IF(Table1[[#This Row],[Sales_Var]]&gt;=0,"Above Budget","Below Budget")</f>
        <v>Above Budget</v>
      </c>
      <c r="J2164">
        <f>Table1[[#This Row],[Actual_Sales]]-(Table1[[#This Row],[COGS]]+Table1[[#This Row],[Expenses]])</f>
        <v>48</v>
      </c>
      <c r="K2164">
        <v>40</v>
      </c>
      <c r="L2164">
        <f>Table1[[#This Row],[Actual_Profit]]-Table1[[#This Row],[Budget_Profit]]</f>
        <v>8</v>
      </c>
      <c r="M2164" s="5">
        <f>IF(
Table1[[#This Row],[Budget_Profit]]=0,
"",
IF(
Table1[[#This Row],[Budget_Profit]]&gt;0,
(Table1[[#This Row],[Actual_Profit]]-Table1[[#This Row],[Budget_Profit]])/Table1[[#This Row],[Budget_Profit]],
(Table1[[#This Row],[Actual_Profit]]-Table1[[#This Row],[Budget_Profit]])/ABS(Table1[[#This Row],[Budget_Profit]])
)
)</f>
        <v>0.2</v>
      </c>
      <c r="N2164" s="5" t="str">
        <f>IF(Table1[[#This Row],[Profit_Var]]&gt;=0, "Above Budget", "Below Budget")</f>
        <v>Above Budget</v>
      </c>
      <c r="O2164">
        <v>69</v>
      </c>
      <c r="P2164">
        <v>60</v>
      </c>
      <c r="Q2164">
        <f>Table1[[#This Row],[COGS]]-Table1[[#This Row],[Budget_COGS]]</f>
        <v>9</v>
      </c>
      <c r="R2164" s="5">
        <f>IF(
Table1[[#This Row],[Budget_COGS]]=0,
"",
IF(
Table1[[#This Row],[Budget_COGS]]&gt;0,
(Table1[[#This Row],[Budget_COGS]]-Table1[[#This Row],[COGS]]) / Table1[[#This Row],[Budget_COGS]],
(Table1[[#This Row],[Budget_COGS]]-Table1[[#This Row],[COGS]]) / ABS(Table1[[#This Row],[Budget_COGS]])
)
)</f>
        <v>-0.15</v>
      </c>
      <c r="S2164" s="5" t="str">
        <f>IF(Table1[[#This Row],[COGS _Var]]&gt;=0, "Above Budget", "Below Budget")</f>
        <v>Above Budget</v>
      </c>
      <c r="T2164">
        <f>Table1[[#This Row],[Actual_Sales]]-Table1[[#This Row],[COGS]]</f>
        <v>91</v>
      </c>
      <c r="U2164">
        <v>80</v>
      </c>
      <c r="V2164">
        <f>Table1[[#This Row],[Gross_Margin]]-Table1[[#This Row],[Budget_Margin]]</f>
        <v>11</v>
      </c>
      <c r="W2164" s="5">
        <f>IF(
Table1[[#This Row],[Budget_Margin]]=0,
"",
IF(
Table1[[#This Row],[Budget_Margin]]&gt;0,
(Table1[[#This Row],[Gross_Margin]]-Table1[[#This Row],[Budget_Margin]]) / Table1[[#This Row],[Budget_Margin]],
(Table1[[#This Row],[Gross_Margin]]-Table1[[#This Row],[Budget_Margin]]) / ABS(Table1[[#This Row],[Budget_Margin]])
)
)</f>
        <v>0.13750000000000001</v>
      </c>
      <c r="X2164" s="5" t="str">
        <f>IF(Table1[[#This Row],[Margin_Var]]&gt;=0, "Above Budget", "Below Budget")</f>
        <v>Above Budget</v>
      </c>
      <c r="Y2164" s="5">
        <f>IFERROR(Table1[[#This Row],[Gross_Margin]]/Table1[[#This Row],[Actual_Sales]],0)</f>
        <v>0.56874999999999998</v>
      </c>
      <c r="Z2164" s="5">
        <f>Table1[[#This Row],[Actual_Profit]]/Table1[[#This Row],[Actual_Sales]]</f>
        <v>0.3</v>
      </c>
      <c r="AA2164">
        <v>43</v>
      </c>
      <c r="AB2164" s="5">
        <f>IFERROR(Table1[[#This Row],[Expenses]]/Table1[[#This Row],[Actual_Sales]],0)</f>
        <v>0.26874999999999999</v>
      </c>
      <c r="AC2164">
        <v>21</v>
      </c>
      <c r="AD2164">
        <v>1060</v>
      </c>
      <c r="AE2164" s="5">
        <f>IFERROR(Table1[[#This Row],[Inventory]]/Table1[[#This Row],[Actual_Sales]],0)</f>
        <v>6.625</v>
      </c>
    </row>
    <row r="2165" spans="1:31" x14ac:dyDescent="0.25">
      <c r="A2165">
        <v>4061</v>
      </c>
      <c r="B2165">
        <v>959</v>
      </c>
      <c r="C2165">
        <v>10</v>
      </c>
      <c r="D2165" s="2">
        <v>40848</v>
      </c>
      <c r="E2165">
        <v>160</v>
      </c>
      <c r="F2165">
        <v>100</v>
      </c>
      <c r="G2165">
        <f>Table1[[#This Row],[Actual_Sales]]-Table1[[#This Row],[Budget_Sales]]</f>
        <v>60</v>
      </c>
      <c r="H2165" s="5">
        <f>IF(
Table1[[#This Row],[Budget_Sales]]=0,
"",
IF(
Table1[[#This Row],[Budget_Sales]]&gt;0,
(Table1[[#This Row],[Actual_Sales]]-Table1[[#This Row],[Budget_Sales]])/Table1[[#This Row],[Budget_Sales]],
(Table1[[#This Row],[Actual_Sales]]-Table1[[#This Row],[Budget_Sales]])/ABS(Table1[[#This Row],[Budget_Sales]])
)
)</f>
        <v>0.6</v>
      </c>
      <c r="I2165" s="5" t="str">
        <f>IF(Table1[[#This Row],[Sales_Var]]&gt;=0,"Above Budget","Below Budget")</f>
        <v>Above Budget</v>
      </c>
      <c r="J2165">
        <f>Table1[[#This Row],[Actual_Sales]]-(Table1[[#This Row],[COGS]]+Table1[[#This Row],[Expenses]])</f>
        <v>48</v>
      </c>
      <c r="K2165">
        <v>30</v>
      </c>
      <c r="L2165">
        <f>Table1[[#This Row],[Actual_Profit]]-Table1[[#This Row],[Budget_Profit]]</f>
        <v>18</v>
      </c>
      <c r="M2165" s="5">
        <f>IF(
Table1[[#This Row],[Budget_Profit]]=0,
"",
IF(
Table1[[#This Row],[Budget_Profit]]&gt;0,
(Table1[[#This Row],[Actual_Profit]]-Table1[[#This Row],[Budget_Profit]])/Table1[[#This Row],[Budget_Profit]],
(Table1[[#This Row],[Actual_Profit]]-Table1[[#This Row],[Budget_Profit]])/ABS(Table1[[#This Row],[Budget_Profit]])
)
)</f>
        <v>0.6</v>
      </c>
      <c r="N2165" s="5" t="str">
        <f>IF(Table1[[#This Row],[Profit_Var]]&gt;=0, "Above Budget", "Below Budget")</f>
        <v>Above Budget</v>
      </c>
      <c r="O2165">
        <v>69</v>
      </c>
      <c r="P2165">
        <v>50</v>
      </c>
      <c r="Q2165">
        <f>Table1[[#This Row],[COGS]]-Table1[[#This Row],[Budget_COGS]]</f>
        <v>19</v>
      </c>
      <c r="R2165" s="5">
        <f>IF(
Table1[[#This Row],[Budget_COGS]]=0,
"",
IF(
Table1[[#This Row],[Budget_COGS]]&gt;0,
(Table1[[#This Row],[Budget_COGS]]-Table1[[#This Row],[COGS]]) / Table1[[#This Row],[Budget_COGS]],
(Table1[[#This Row],[Budget_COGS]]-Table1[[#This Row],[COGS]]) / ABS(Table1[[#This Row],[Budget_COGS]])
)
)</f>
        <v>-0.38</v>
      </c>
      <c r="S2165" s="5" t="str">
        <f>IF(Table1[[#This Row],[COGS _Var]]&gt;=0, "Above Budget", "Below Budget")</f>
        <v>Above Budget</v>
      </c>
      <c r="T2165">
        <f>Table1[[#This Row],[Actual_Sales]]-Table1[[#This Row],[COGS]]</f>
        <v>91</v>
      </c>
      <c r="U2165">
        <v>50</v>
      </c>
      <c r="V2165">
        <f>Table1[[#This Row],[Gross_Margin]]-Table1[[#This Row],[Budget_Margin]]</f>
        <v>41</v>
      </c>
      <c r="W2165" s="5">
        <f>IF(
Table1[[#This Row],[Budget_Margin]]=0,
"",
IF(
Table1[[#This Row],[Budget_Margin]]&gt;0,
(Table1[[#This Row],[Gross_Margin]]-Table1[[#This Row],[Budget_Margin]]) / Table1[[#This Row],[Budget_Margin]],
(Table1[[#This Row],[Gross_Margin]]-Table1[[#This Row],[Budget_Margin]]) / ABS(Table1[[#This Row],[Budget_Margin]])
)
)</f>
        <v>0.82</v>
      </c>
      <c r="X2165" s="5" t="str">
        <f>IF(Table1[[#This Row],[Margin_Var]]&gt;=0, "Above Budget", "Below Budget")</f>
        <v>Above Budget</v>
      </c>
      <c r="Y2165" s="5">
        <f>IFERROR(Table1[[#This Row],[Gross_Margin]]/Table1[[#This Row],[Actual_Sales]],0)</f>
        <v>0.56874999999999998</v>
      </c>
      <c r="Z2165" s="5">
        <f>Table1[[#This Row],[Actual_Profit]]/Table1[[#This Row],[Actual_Sales]]</f>
        <v>0.3</v>
      </c>
      <c r="AA2165">
        <v>43</v>
      </c>
      <c r="AB2165" s="5">
        <f>IFERROR(Table1[[#This Row],[Expenses]]/Table1[[#This Row],[Actual_Sales]],0)</f>
        <v>0.26874999999999999</v>
      </c>
      <c r="AC2165">
        <v>21</v>
      </c>
      <c r="AD2165">
        <v>1060</v>
      </c>
      <c r="AE2165" s="5">
        <f>IFERROR(Table1[[#This Row],[Inventory]]/Table1[[#This Row],[Actual_Sales]],0)</f>
        <v>6.625</v>
      </c>
    </row>
    <row r="2166" spans="1:31" x14ac:dyDescent="0.25">
      <c r="A2166">
        <v>1718</v>
      </c>
      <c r="B2166">
        <v>719</v>
      </c>
      <c r="C2166">
        <v>2</v>
      </c>
      <c r="D2166" s="2">
        <v>40452</v>
      </c>
      <c r="E2166">
        <v>90</v>
      </c>
      <c r="F2166">
        <v>80</v>
      </c>
      <c r="G2166">
        <f>Table1[[#This Row],[Actual_Sales]]-Table1[[#This Row],[Budget_Sales]]</f>
        <v>10</v>
      </c>
      <c r="H2166" s="5">
        <f>IF(
Table1[[#This Row],[Budget_Sales]]=0,
"",
IF(
Table1[[#This Row],[Budget_Sales]]&gt;0,
(Table1[[#This Row],[Actual_Sales]]-Table1[[#This Row],[Budget_Sales]])/Table1[[#This Row],[Budget_Sales]],
(Table1[[#This Row],[Actual_Sales]]-Table1[[#This Row],[Budget_Sales]])/ABS(Table1[[#This Row],[Budget_Sales]])
)
)</f>
        <v>0.125</v>
      </c>
      <c r="I2166" s="5" t="str">
        <f>IF(Table1[[#This Row],[Sales_Var]]&gt;=0,"Above Budget","Below Budget")</f>
        <v>Above Budget</v>
      </c>
      <c r="J2166">
        <f>Table1[[#This Row],[Actual_Sales]]-(Table1[[#This Row],[COGS]]+Table1[[#This Row],[Expenses]])</f>
        <v>27</v>
      </c>
      <c r="K2166">
        <v>50</v>
      </c>
      <c r="L2166">
        <f>Table1[[#This Row],[Actual_Profit]]-Table1[[#This Row],[Budget_Profit]]</f>
        <v>-23</v>
      </c>
      <c r="M2166" s="5">
        <f>IF(
Table1[[#This Row],[Budget_Profit]]=0,
"",
IF(
Table1[[#This Row],[Budget_Profit]]&gt;0,
(Table1[[#This Row],[Actual_Profit]]-Table1[[#This Row],[Budget_Profit]])/Table1[[#This Row],[Budget_Profit]],
(Table1[[#This Row],[Actual_Profit]]-Table1[[#This Row],[Budget_Profit]])/ABS(Table1[[#This Row],[Budget_Profit]])
)
)</f>
        <v>-0.46</v>
      </c>
      <c r="N2166" s="5" t="str">
        <f>IF(Table1[[#This Row],[Profit_Var]]&gt;=0, "Above Budget", "Below Budget")</f>
        <v>Below Budget</v>
      </c>
      <c r="O2166">
        <v>39</v>
      </c>
      <c r="P2166">
        <v>30</v>
      </c>
      <c r="Q2166">
        <f>Table1[[#This Row],[COGS]]-Table1[[#This Row],[Budget_COGS]]</f>
        <v>9</v>
      </c>
      <c r="R2166" s="5">
        <f>IF(
Table1[[#This Row],[Budget_COGS]]=0,
"",
IF(
Table1[[#This Row],[Budget_COGS]]&gt;0,
(Table1[[#This Row],[Budget_COGS]]-Table1[[#This Row],[COGS]]) / Table1[[#This Row],[Budget_COGS]],
(Table1[[#This Row],[Budget_COGS]]-Table1[[#This Row],[COGS]]) / ABS(Table1[[#This Row],[Budget_COGS]])
)
)</f>
        <v>-0.3</v>
      </c>
      <c r="S2166" s="5" t="str">
        <f>IF(Table1[[#This Row],[COGS _Var]]&gt;=0, "Above Budget", "Below Budget")</f>
        <v>Above Budget</v>
      </c>
      <c r="T2166">
        <f>Table1[[#This Row],[Actual_Sales]]-Table1[[#This Row],[COGS]]</f>
        <v>51</v>
      </c>
      <c r="U2166">
        <v>50</v>
      </c>
      <c r="V2166">
        <f>Table1[[#This Row],[Gross_Margin]]-Table1[[#This Row],[Budget_Margin]]</f>
        <v>1</v>
      </c>
      <c r="W2166" s="5">
        <f>IF(
Table1[[#This Row],[Budget_Margin]]=0,
"",
IF(
Table1[[#This Row],[Budget_Margin]]&gt;0,
(Table1[[#This Row],[Gross_Margin]]-Table1[[#This Row],[Budget_Margin]]) / Table1[[#This Row],[Budget_Margin]],
(Table1[[#This Row],[Gross_Margin]]-Table1[[#This Row],[Budget_Margin]]) / ABS(Table1[[#This Row],[Budget_Margin]])
)
)</f>
        <v>0.02</v>
      </c>
      <c r="X2166" s="5" t="str">
        <f>IF(Table1[[#This Row],[Margin_Var]]&gt;=0, "Above Budget", "Below Budget")</f>
        <v>Above Budget</v>
      </c>
      <c r="Y2166" s="5">
        <f>IFERROR(Table1[[#This Row],[Gross_Margin]]/Table1[[#This Row],[Actual_Sales]],0)</f>
        <v>0.56666666666666665</v>
      </c>
      <c r="Z2166" s="5">
        <f>Table1[[#This Row],[Actual_Profit]]/Table1[[#This Row],[Actual_Sales]]</f>
        <v>0.3</v>
      </c>
      <c r="AA2166">
        <v>24</v>
      </c>
      <c r="AB2166" s="5">
        <f>IFERROR(Table1[[#This Row],[Expenses]]/Table1[[#This Row],[Actual_Sales]],0)</f>
        <v>0.26666666666666666</v>
      </c>
      <c r="AC2166">
        <v>12</v>
      </c>
      <c r="AD2166">
        <v>541</v>
      </c>
      <c r="AE2166" s="5">
        <f>IFERROR(Table1[[#This Row],[Inventory]]/Table1[[#This Row],[Actual_Sales]],0)</f>
        <v>6.0111111111111111</v>
      </c>
    </row>
    <row r="2167" spans="1:31" x14ac:dyDescent="0.25">
      <c r="A2167">
        <v>1692</v>
      </c>
      <c r="B2167">
        <v>630</v>
      </c>
      <c r="C2167">
        <v>9</v>
      </c>
      <c r="D2167" s="2">
        <v>40452</v>
      </c>
      <c r="E2167">
        <v>90</v>
      </c>
      <c r="F2167">
        <v>60</v>
      </c>
      <c r="G2167">
        <f>Table1[[#This Row],[Actual_Sales]]-Table1[[#This Row],[Budget_Sales]]</f>
        <v>30</v>
      </c>
      <c r="H2167" s="5">
        <f>IF(
Table1[[#This Row],[Budget_Sales]]=0,
"",
IF(
Table1[[#This Row],[Budget_Sales]]&gt;0,
(Table1[[#This Row],[Actual_Sales]]-Table1[[#This Row],[Budget_Sales]])/Table1[[#This Row],[Budget_Sales]],
(Table1[[#This Row],[Actual_Sales]]-Table1[[#This Row],[Budget_Sales]])/ABS(Table1[[#This Row],[Budget_Sales]])
)
)</f>
        <v>0.5</v>
      </c>
      <c r="I2167" s="5" t="str">
        <f>IF(Table1[[#This Row],[Sales_Var]]&gt;=0,"Above Budget","Below Budget")</f>
        <v>Above Budget</v>
      </c>
      <c r="J2167">
        <f>Table1[[#This Row],[Actual_Sales]]-(Table1[[#This Row],[COGS]]+Table1[[#This Row],[Expenses]])</f>
        <v>27</v>
      </c>
      <c r="K2167">
        <v>40</v>
      </c>
      <c r="L2167">
        <f>Table1[[#This Row],[Actual_Profit]]-Table1[[#This Row],[Budget_Profit]]</f>
        <v>-13</v>
      </c>
      <c r="M2167" s="5">
        <f>IF(
Table1[[#This Row],[Budget_Profit]]=0,
"",
IF(
Table1[[#This Row],[Budget_Profit]]&gt;0,
(Table1[[#This Row],[Actual_Profit]]-Table1[[#This Row],[Budget_Profit]])/Table1[[#This Row],[Budget_Profit]],
(Table1[[#This Row],[Actual_Profit]]-Table1[[#This Row],[Budget_Profit]])/ABS(Table1[[#This Row],[Budget_Profit]])
)
)</f>
        <v>-0.32500000000000001</v>
      </c>
      <c r="N2167" s="5" t="str">
        <f>IF(Table1[[#This Row],[Profit_Var]]&gt;=0, "Above Budget", "Below Budget")</f>
        <v>Below Budget</v>
      </c>
      <c r="O2167">
        <v>39</v>
      </c>
      <c r="P2167">
        <v>20</v>
      </c>
      <c r="Q2167">
        <f>Table1[[#This Row],[COGS]]-Table1[[#This Row],[Budget_COGS]]</f>
        <v>19</v>
      </c>
      <c r="R2167" s="5">
        <f>IF(
Table1[[#This Row],[Budget_COGS]]=0,
"",
IF(
Table1[[#This Row],[Budget_COGS]]&gt;0,
(Table1[[#This Row],[Budget_COGS]]-Table1[[#This Row],[COGS]]) / Table1[[#This Row],[Budget_COGS]],
(Table1[[#This Row],[Budget_COGS]]-Table1[[#This Row],[COGS]]) / ABS(Table1[[#This Row],[Budget_COGS]])
)
)</f>
        <v>-0.95</v>
      </c>
      <c r="S2167" s="5" t="str">
        <f>IF(Table1[[#This Row],[COGS _Var]]&gt;=0, "Above Budget", "Below Budget")</f>
        <v>Above Budget</v>
      </c>
      <c r="T2167">
        <f>Table1[[#This Row],[Actual_Sales]]-Table1[[#This Row],[COGS]]</f>
        <v>51</v>
      </c>
      <c r="U2167">
        <v>40</v>
      </c>
      <c r="V2167">
        <f>Table1[[#This Row],[Gross_Margin]]-Table1[[#This Row],[Budget_Margin]]</f>
        <v>11</v>
      </c>
      <c r="W2167" s="5">
        <f>IF(
Table1[[#This Row],[Budget_Margin]]=0,
"",
IF(
Table1[[#This Row],[Budget_Margin]]&gt;0,
(Table1[[#This Row],[Gross_Margin]]-Table1[[#This Row],[Budget_Margin]]) / Table1[[#This Row],[Budget_Margin]],
(Table1[[#This Row],[Gross_Margin]]-Table1[[#This Row],[Budget_Margin]]) / ABS(Table1[[#This Row],[Budget_Margin]])
)
)</f>
        <v>0.27500000000000002</v>
      </c>
      <c r="X2167" s="5" t="str">
        <f>IF(Table1[[#This Row],[Margin_Var]]&gt;=0, "Above Budget", "Below Budget")</f>
        <v>Above Budget</v>
      </c>
      <c r="Y2167" s="5">
        <f>IFERROR(Table1[[#This Row],[Gross_Margin]]/Table1[[#This Row],[Actual_Sales]],0)</f>
        <v>0.56666666666666665</v>
      </c>
      <c r="Z2167" s="5">
        <f>Table1[[#This Row],[Actual_Profit]]/Table1[[#This Row],[Actual_Sales]]</f>
        <v>0.3</v>
      </c>
      <c r="AA2167">
        <v>24</v>
      </c>
      <c r="AB2167" s="5">
        <f>IFERROR(Table1[[#This Row],[Expenses]]/Table1[[#This Row],[Actual_Sales]],0)</f>
        <v>0.26666666666666666</v>
      </c>
      <c r="AC2167">
        <v>12</v>
      </c>
      <c r="AD2167">
        <v>541</v>
      </c>
      <c r="AE2167" s="5">
        <f>IFERROR(Table1[[#This Row],[Inventory]]/Table1[[#This Row],[Actual_Sales]],0)</f>
        <v>6.0111111111111111</v>
      </c>
    </row>
    <row r="2168" spans="1:31" x14ac:dyDescent="0.25">
      <c r="A2168">
        <v>258</v>
      </c>
      <c r="B2168">
        <v>541</v>
      </c>
      <c r="C2168">
        <v>9</v>
      </c>
      <c r="D2168" s="2">
        <v>40210</v>
      </c>
      <c r="E2168">
        <v>100</v>
      </c>
      <c r="F2168">
        <v>80</v>
      </c>
      <c r="G2168">
        <f>Table1[[#This Row],[Actual_Sales]]-Table1[[#This Row],[Budget_Sales]]</f>
        <v>20</v>
      </c>
      <c r="H2168" s="5">
        <f>IF(
Table1[[#This Row],[Budget_Sales]]=0,
"",
IF(
Table1[[#This Row],[Budget_Sales]]&gt;0,
(Table1[[#This Row],[Actual_Sales]]-Table1[[#This Row],[Budget_Sales]])/Table1[[#This Row],[Budget_Sales]],
(Table1[[#This Row],[Actual_Sales]]-Table1[[#This Row],[Budget_Sales]])/ABS(Table1[[#This Row],[Budget_Sales]])
)
)</f>
        <v>0.25</v>
      </c>
      <c r="I2168" s="5" t="str">
        <f>IF(Table1[[#This Row],[Sales_Var]]&gt;=0,"Above Budget","Below Budget")</f>
        <v>Above Budget</v>
      </c>
      <c r="J2168">
        <f>Table1[[#This Row],[Actual_Sales]]-(Table1[[#This Row],[COGS]]+Table1[[#This Row],[Expenses]])</f>
        <v>30</v>
      </c>
      <c r="K2168">
        <v>30</v>
      </c>
      <c r="L2168">
        <f>Table1[[#This Row],[Actual_Profit]]-Table1[[#This Row],[Budget_Profit]]</f>
        <v>0</v>
      </c>
      <c r="M2168" s="5">
        <f>IF(
Table1[[#This Row],[Budget_Profit]]=0,
"",
IF(
Table1[[#This Row],[Budget_Profit]]&gt;0,
(Table1[[#This Row],[Actual_Profit]]-Table1[[#This Row],[Budget_Profit]])/Table1[[#This Row],[Budget_Profit]],
(Table1[[#This Row],[Actual_Profit]]-Table1[[#This Row],[Budget_Profit]])/ABS(Table1[[#This Row],[Budget_Profit]])
)
)</f>
        <v>0</v>
      </c>
      <c r="N2168" s="5" t="str">
        <f>IF(Table1[[#This Row],[Profit_Var]]&gt;=0, "Above Budget", "Below Budget")</f>
        <v>Above Budget</v>
      </c>
      <c r="O2168">
        <v>44</v>
      </c>
      <c r="P2168">
        <v>30</v>
      </c>
      <c r="Q2168">
        <f>Table1[[#This Row],[COGS]]-Table1[[#This Row],[Budget_COGS]]</f>
        <v>14</v>
      </c>
      <c r="R2168" s="5">
        <f>IF(
Table1[[#This Row],[Budget_COGS]]=0,
"",
IF(
Table1[[#This Row],[Budget_COGS]]&gt;0,
(Table1[[#This Row],[Budget_COGS]]-Table1[[#This Row],[COGS]]) / Table1[[#This Row],[Budget_COGS]],
(Table1[[#This Row],[Budget_COGS]]-Table1[[#This Row],[COGS]]) / ABS(Table1[[#This Row],[Budget_COGS]])
)
)</f>
        <v>-0.46666666666666667</v>
      </c>
      <c r="S2168" s="5" t="str">
        <f>IF(Table1[[#This Row],[COGS _Var]]&gt;=0, "Above Budget", "Below Budget")</f>
        <v>Above Budget</v>
      </c>
      <c r="T2168">
        <f>Table1[[#This Row],[Actual_Sales]]-Table1[[#This Row],[COGS]]</f>
        <v>56</v>
      </c>
      <c r="U2168">
        <v>50</v>
      </c>
      <c r="V2168">
        <f>Table1[[#This Row],[Gross_Margin]]-Table1[[#This Row],[Budget_Margin]]</f>
        <v>6</v>
      </c>
      <c r="W2168" s="5">
        <f>IF(
Table1[[#This Row],[Budget_Margin]]=0,
"",
IF(
Table1[[#This Row],[Budget_Margin]]&gt;0,
(Table1[[#This Row],[Gross_Margin]]-Table1[[#This Row],[Budget_Margin]]) / Table1[[#This Row],[Budget_Margin]],
(Table1[[#This Row],[Gross_Margin]]-Table1[[#This Row],[Budget_Margin]]) / ABS(Table1[[#This Row],[Budget_Margin]])
)
)</f>
        <v>0.12</v>
      </c>
      <c r="X2168" s="5" t="str">
        <f>IF(Table1[[#This Row],[Margin_Var]]&gt;=0, "Above Budget", "Below Budget")</f>
        <v>Above Budget</v>
      </c>
      <c r="Y2168" s="5">
        <f>IFERROR(Table1[[#This Row],[Gross_Margin]]/Table1[[#This Row],[Actual_Sales]],0)</f>
        <v>0.56000000000000005</v>
      </c>
      <c r="Z2168" s="5">
        <f>Table1[[#This Row],[Actual_Profit]]/Table1[[#This Row],[Actual_Sales]]</f>
        <v>0.3</v>
      </c>
      <c r="AA2168">
        <v>26</v>
      </c>
      <c r="AB2168" s="5">
        <f>IFERROR(Table1[[#This Row],[Expenses]]/Table1[[#This Row],[Actual_Sales]],0)</f>
        <v>0.26</v>
      </c>
      <c r="AC2168">
        <v>14</v>
      </c>
      <c r="AD2168">
        <v>618</v>
      </c>
      <c r="AE2168" s="5">
        <f>IFERROR(Table1[[#This Row],[Inventory]]/Table1[[#This Row],[Actual_Sales]],0)</f>
        <v>6.18</v>
      </c>
    </row>
    <row r="2169" spans="1:31" x14ac:dyDescent="0.25">
      <c r="A2169">
        <v>342</v>
      </c>
      <c r="B2169">
        <v>970</v>
      </c>
      <c r="C2169">
        <v>13</v>
      </c>
      <c r="D2169" s="2">
        <v>40210</v>
      </c>
      <c r="E2169">
        <v>100</v>
      </c>
      <c r="F2169">
        <v>80</v>
      </c>
      <c r="G2169">
        <f>Table1[[#This Row],[Actual_Sales]]-Table1[[#This Row],[Budget_Sales]]</f>
        <v>20</v>
      </c>
      <c r="H2169" s="5">
        <f>IF(
Table1[[#This Row],[Budget_Sales]]=0,
"",
IF(
Table1[[#This Row],[Budget_Sales]]&gt;0,
(Table1[[#This Row],[Actual_Sales]]-Table1[[#This Row],[Budget_Sales]])/Table1[[#This Row],[Budget_Sales]],
(Table1[[#This Row],[Actual_Sales]]-Table1[[#This Row],[Budget_Sales]])/ABS(Table1[[#This Row],[Budget_Sales]])
)
)</f>
        <v>0.25</v>
      </c>
      <c r="I2169" s="5" t="str">
        <f>IF(Table1[[#This Row],[Sales_Var]]&gt;=0,"Above Budget","Below Budget")</f>
        <v>Above Budget</v>
      </c>
      <c r="J2169">
        <f>Table1[[#This Row],[Actual_Sales]]-(Table1[[#This Row],[COGS]]+Table1[[#This Row],[Expenses]])</f>
        <v>30</v>
      </c>
      <c r="K2169">
        <v>30</v>
      </c>
      <c r="L2169">
        <f>Table1[[#This Row],[Actual_Profit]]-Table1[[#This Row],[Budget_Profit]]</f>
        <v>0</v>
      </c>
      <c r="M2169" s="5">
        <f>IF(
Table1[[#This Row],[Budget_Profit]]=0,
"",
IF(
Table1[[#This Row],[Budget_Profit]]&gt;0,
(Table1[[#This Row],[Actual_Profit]]-Table1[[#This Row],[Budget_Profit]])/Table1[[#This Row],[Budget_Profit]],
(Table1[[#This Row],[Actual_Profit]]-Table1[[#This Row],[Budget_Profit]])/ABS(Table1[[#This Row],[Budget_Profit]])
)
)</f>
        <v>0</v>
      </c>
      <c r="N2169" s="5" t="str">
        <f>IF(Table1[[#This Row],[Profit_Var]]&gt;=0, "Above Budget", "Below Budget")</f>
        <v>Above Budget</v>
      </c>
      <c r="O2169">
        <v>44</v>
      </c>
      <c r="P2169">
        <v>30</v>
      </c>
      <c r="Q2169">
        <f>Table1[[#This Row],[COGS]]-Table1[[#This Row],[Budget_COGS]]</f>
        <v>14</v>
      </c>
      <c r="R2169" s="5">
        <f>IF(
Table1[[#This Row],[Budget_COGS]]=0,
"",
IF(
Table1[[#This Row],[Budget_COGS]]&gt;0,
(Table1[[#This Row],[Budget_COGS]]-Table1[[#This Row],[COGS]]) / Table1[[#This Row],[Budget_COGS]],
(Table1[[#This Row],[Budget_COGS]]-Table1[[#This Row],[COGS]]) / ABS(Table1[[#This Row],[Budget_COGS]])
)
)</f>
        <v>-0.46666666666666667</v>
      </c>
      <c r="S2169" s="5" t="str">
        <f>IF(Table1[[#This Row],[COGS _Var]]&gt;=0, "Above Budget", "Below Budget")</f>
        <v>Above Budget</v>
      </c>
      <c r="T2169">
        <f>Table1[[#This Row],[Actual_Sales]]-Table1[[#This Row],[COGS]]</f>
        <v>56</v>
      </c>
      <c r="U2169">
        <v>50</v>
      </c>
      <c r="V2169">
        <f>Table1[[#This Row],[Gross_Margin]]-Table1[[#This Row],[Budget_Margin]]</f>
        <v>6</v>
      </c>
      <c r="W2169" s="5">
        <f>IF(
Table1[[#This Row],[Budget_Margin]]=0,
"",
IF(
Table1[[#This Row],[Budget_Margin]]&gt;0,
(Table1[[#This Row],[Gross_Margin]]-Table1[[#This Row],[Budget_Margin]]) / Table1[[#This Row],[Budget_Margin]],
(Table1[[#This Row],[Gross_Margin]]-Table1[[#This Row],[Budget_Margin]]) / ABS(Table1[[#This Row],[Budget_Margin]])
)
)</f>
        <v>0.12</v>
      </c>
      <c r="X2169" s="5" t="str">
        <f>IF(Table1[[#This Row],[Margin_Var]]&gt;=0, "Above Budget", "Below Budget")</f>
        <v>Above Budget</v>
      </c>
      <c r="Y2169" s="5">
        <f>IFERROR(Table1[[#This Row],[Gross_Margin]]/Table1[[#This Row],[Actual_Sales]],0)</f>
        <v>0.56000000000000005</v>
      </c>
      <c r="Z2169" s="5">
        <f>Table1[[#This Row],[Actual_Profit]]/Table1[[#This Row],[Actual_Sales]]</f>
        <v>0.3</v>
      </c>
      <c r="AA2169">
        <v>26</v>
      </c>
      <c r="AB2169" s="5">
        <f>IFERROR(Table1[[#This Row],[Expenses]]/Table1[[#This Row],[Actual_Sales]],0)</f>
        <v>0.26</v>
      </c>
      <c r="AC2169">
        <v>14</v>
      </c>
      <c r="AD2169">
        <v>618</v>
      </c>
      <c r="AE2169" s="5">
        <f>IFERROR(Table1[[#This Row],[Inventory]]/Table1[[#This Row],[Actual_Sales]],0)</f>
        <v>6.18</v>
      </c>
    </row>
    <row r="2170" spans="1:31" x14ac:dyDescent="0.25">
      <c r="A2170">
        <v>19</v>
      </c>
      <c r="B2170">
        <v>303</v>
      </c>
      <c r="C2170">
        <v>13</v>
      </c>
      <c r="D2170" s="2">
        <v>40179</v>
      </c>
      <c r="E2170">
        <v>100</v>
      </c>
      <c r="F2170">
        <v>80</v>
      </c>
      <c r="G2170">
        <f>Table1[[#This Row],[Actual_Sales]]-Table1[[#This Row],[Budget_Sales]]</f>
        <v>20</v>
      </c>
      <c r="H2170" s="5">
        <f>IF(
Table1[[#This Row],[Budget_Sales]]=0,
"",
IF(
Table1[[#This Row],[Budget_Sales]]&gt;0,
(Table1[[#This Row],[Actual_Sales]]-Table1[[#This Row],[Budget_Sales]])/Table1[[#This Row],[Budget_Sales]],
(Table1[[#This Row],[Actual_Sales]]-Table1[[#This Row],[Budget_Sales]])/ABS(Table1[[#This Row],[Budget_Sales]])
)
)</f>
        <v>0.25</v>
      </c>
      <c r="I2170" s="5" t="str">
        <f>IF(Table1[[#This Row],[Sales_Var]]&gt;=0,"Above Budget","Below Budget")</f>
        <v>Above Budget</v>
      </c>
      <c r="J2170">
        <f>Table1[[#This Row],[Actual_Sales]]-(Table1[[#This Row],[COGS]]+Table1[[#This Row],[Expenses]])</f>
        <v>30</v>
      </c>
      <c r="K2170">
        <v>30</v>
      </c>
      <c r="L2170">
        <f>Table1[[#This Row],[Actual_Profit]]-Table1[[#This Row],[Budget_Profit]]</f>
        <v>0</v>
      </c>
      <c r="M2170" s="5">
        <f>IF(
Table1[[#This Row],[Budget_Profit]]=0,
"",
IF(
Table1[[#This Row],[Budget_Profit]]&gt;0,
(Table1[[#This Row],[Actual_Profit]]-Table1[[#This Row],[Budget_Profit]])/Table1[[#This Row],[Budget_Profit]],
(Table1[[#This Row],[Actual_Profit]]-Table1[[#This Row],[Budget_Profit]])/ABS(Table1[[#This Row],[Budget_Profit]])
)
)</f>
        <v>0</v>
      </c>
      <c r="N2170" s="5" t="str">
        <f>IF(Table1[[#This Row],[Profit_Var]]&gt;=0, "Above Budget", "Below Budget")</f>
        <v>Above Budget</v>
      </c>
      <c r="O2170">
        <v>44</v>
      </c>
      <c r="P2170">
        <v>30</v>
      </c>
      <c r="Q2170">
        <f>Table1[[#This Row],[COGS]]-Table1[[#This Row],[Budget_COGS]]</f>
        <v>14</v>
      </c>
      <c r="R2170" s="5">
        <f>IF(
Table1[[#This Row],[Budget_COGS]]=0,
"",
IF(
Table1[[#This Row],[Budget_COGS]]&gt;0,
(Table1[[#This Row],[Budget_COGS]]-Table1[[#This Row],[COGS]]) / Table1[[#This Row],[Budget_COGS]],
(Table1[[#This Row],[Budget_COGS]]-Table1[[#This Row],[COGS]]) / ABS(Table1[[#This Row],[Budget_COGS]])
)
)</f>
        <v>-0.46666666666666667</v>
      </c>
      <c r="S2170" s="5" t="str">
        <f>IF(Table1[[#This Row],[COGS _Var]]&gt;=0, "Above Budget", "Below Budget")</f>
        <v>Above Budget</v>
      </c>
      <c r="T2170">
        <f>Table1[[#This Row],[Actual_Sales]]-Table1[[#This Row],[COGS]]</f>
        <v>56</v>
      </c>
      <c r="U2170">
        <v>50</v>
      </c>
      <c r="V2170">
        <f>Table1[[#This Row],[Gross_Margin]]-Table1[[#This Row],[Budget_Margin]]</f>
        <v>6</v>
      </c>
      <c r="W2170" s="5">
        <f>IF(
Table1[[#This Row],[Budget_Margin]]=0,
"",
IF(
Table1[[#This Row],[Budget_Margin]]&gt;0,
(Table1[[#This Row],[Gross_Margin]]-Table1[[#This Row],[Budget_Margin]]) / Table1[[#This Row],[Budget_Margin]],
(Table1[[#This Row],[Gross_Margin]]-Table1[[#This Row],[Budget_Margin]]) / ABS(Table1[[#This Row],[Budget_Margin]])
)
)</f>
        <v>0.12</v>
      </c>
      <c r="X2170" s="5" t="str">
        <f>IF(Table1[[#This Row],[Margin_Var]]&gt;=0, "Above Budget", "Below Budget")</f>
        <v>Above Budget</v>
      </c>
      <c r="Y2170" s="5">
        <f>IFERROR(Table1[[#This Row],[Gross_Margin]]/Table1[[#This Row],[Actual_Sales]],0)</f>
        <v>0.56000000000000005</v>
      </c>
      <c r="Z2170" s="5">
        <f>Table1[[#This Row],[Actual_Profit]]/Table1[[#This Row],[Actual_Sales]]</f>
        <v>0.3</v>
      </c>
      <c r="AA2170">
        <v>26</v>
      </c>
      <c r="AB2170" s="5">
        <f>IFERROR(Table1[[#This Row],[Expenses]]/Table1[[#This Row],[Actual_Sales]],0)</f>
        <v>0.26</v>
      </c>
      <c r="AC2170">
        <v>14</v>
      </c>
      <c r="AD2170">
        <v>623</v>
      </c>
      <c r="AE2170" s="5">
        <f>IFERROR(Table1[[#This Row],[Inventory]]/Table1[[#This Row],[Actual_Sales]],0)</f>
        <v>6.23</v>
      </c>
    </row>
    <row r="2171" spans="1:31" x14ac:dyDescent="0.25">
      <c r="A2171">
        <v>2207</v>
      </c>
      <c r="B2171">
        <v>516</v>
      </c>
      <c r="C2171">
        <v>9</v>
      </c>
      <c r="D2171" s="2">
        <v>40544</v>
      </c>
      <c r="E2171">
        <v>540</v>
      </c>
      <c r="F2171">
        <v>370</v>
      </c>
      <c r="G2171">
        <f>Table1[[#This Row],[Actual_Sales]]-Table1[[#This Row],[Budget_Sales]]</f>
        <v>170</v>
      </c>
      <c r="H2171" s="5">
        <f>IF(
Table1[[#This Row],[Budget_Sales]]=0,
"",
IF(
Table1[[#This Row],[Budget_Sales]]&gt;0,
(Table1[[#This Row],[Actual_Sales]]-Table1[[#This Row],[Budget_Sales]])/Table1[[#This Row],[Budget_Sales]],
(Table1[[#This Row],[Actual_Sales]]-Table1[[#This Row],[Budget_Sales]])/ABS(Table1[[#This Row],[Budget_Sales]])
)
)</f>
        <v>0.45945945945945948</v>
      </c>
      <c r="I2171" s="5" t="str">
        <f>IF(Table1[[#This Row],[Sales_Var]]&gt;=0,"Above Budget","Below Budget")</f>
        <v>Above Budget</v>
      </c>
      <c r="J2171">
        <f>Table1[[#This Row],[Actual_Sales]]-(Table1[[#This Row],[COGS]]+Table1[[#This Row],[Expenses]])</f>
        <v>162</v>
      </c>
      <c r="K2171">
        <v>100</v>
      </c>
      <c r="L2171">
        <f>Table1[[#This Row],[Actual_Profit]]-Table1[[#This Row],[Budget_Profit]]</f>
        <v>62</v>
      </c>
      <c r="M2171" s="5">
        <f>IF(
Table1[[#This Row],[Budget_Profit]]=0,
"",
IF(
Table1[[#This Row],[Budget_Profit]]&gt;0,
(Table1[[#This Row],[Actual_Profit]]-Table1[[#This Row],[Budget_Profit]])/Table1[[#This Row],[Budget_Profit]],
(Table1[[#This Row],[Actual_Profit]]-Table1[[#This Row],[Budget_Profit]])/ABS(Table1[[#This Row],[Budget_Profit]])
)
)</f>
        <v>0.62</v>
      </c>
      <c r="N2171" s="5" t="str">
        <f>IF(Table1[[#This Row],[Profit_Var]]&gt;=0, "Above Budget", "Below Budget")</f>
        <v>Above Budget</v>
      </c>
      <c r="O2171">
        <v>245</v>
      </c>
      <c r="P2171">
        <v>180</v>
      </c>
      <c r="Q2171">
        <f>Table1[[#This Row],[COGS]]-Table1[[#This Row],[Budget_COGS]]</f>
        <v>65</v>
      </c>
      <c r="R2171" s="5">
        <f>IF(
Table1[[#This Row],[Budget_COGS]]=0,
"",
IF(
Table1[[#This Row],[Budget_COGS]]&gt;0,
(Table1[[#This Row],[Budget_COGS]]-Table1[[#This Row],[COGS]]) / Table1[[#This Row],[Budget_COGS]],
(Table1[[#This Row],[Budget_COGS]]-Table1[[#This Row],[COGS]]) / ABS(Table1[[#This Row],[Budget_COGS]])
)
)</f>
        <v>-0.3611111111111111</v>
      </c>
      <c r="S2171" s="5" t="str">
        <f>IF(Table1[[#This Row],[COGS _Var]]&gt;=0, "Above Budget", "Below Budget")</f>
        <v>Above Budget</v>
      </c>
      <c r="T2171">
        <f>Table1[[#This Row],[Actual_Sales]]-Table1[[#This Row],[COGS]]</f>
        <v>295</v>
      </c>
      <c r="U2171">
        <v>190</v>
      </c>
      <c r="V2171">
        <f>Table1[[#This Row],[Gross_Margin]]-Table1[[#This Row],[Budget_Margin]]</f>
        <v>105</v>
      </c>
      <c r="W2171" s="5">
        <f>IF(
Table1[[#This Row],[Budget_Margin]]=0,
"",
IF(
Table1[[#This Row],[Budget_Margin]]&gt;0,
(Table1[[#This Row],[Gross_Margin]]-Table1[[#This Row],[Budget_Margin]]) / Table1[[#This Row],[Budget_Margin]],
(Table1[[#This Row],[Gross_Margin]]-Table1[[#This Row],[Budget_Margin]]) / ABS(Table1[[#This Row],[Budget_Margin]])
)
)</f>
        <v>0.55263157894736847</v>
      </c>
      <c r="X2171" s="5" t="str">
        <f>IF(Table1[[#This Row],[Margin_Var]]&gt;=0, "Above Budget", "Below Budget")</f>
        <v>Above Budget</v>
      </c>
      <c r="Y2171" s="5">
        <f>IFERROR(Table1[[#This Row],[Gross_Margin]]/Table1[[#This Row],[Actual_Sales]],0)</f>
        <v>0.54629629629629628</v>
      </c>
      <c r="Z2171" s="5">
        <f>Table1[[#This Row],[Actual_Profit]]/Table1[[#This Row],[Actual_Sales]]</f>
        <v>0.3</v>
      </c>
      <c r="AA2171">
        <v>133</v>
      </c>
      <c r="AB2171" s="5">
        <f>IFERROR(Table1[[#This Row],[Expenses]]/Table1[[#This Row],[Actual_Sales]],0)</f>
        <v>0.24629629629629629</v>
      </c>
      <c r="AC2171">
        <v>93</v>
      </c>
      <c r="AD2171">
        <v>1419</v>
      </c>
      <c r="AE2171" s="5">
        <f>IFERROR(Table1[[#This Row],[Inventory]]/Table1[[#This Row],[Actual_Sales]],0)</f>
        <v>2.6277777777777778</v>
      </c>
    </row>
    <row r="2172" spans="1:31" x14ac:dyDescent="0.25">
      <c r="A2172">
        <v>3198</v>
      </c>
      <c r="B2172">
        <v>239</v>
      </c>
      <c r="C2172">
        <v>10</v>
      </c>
      <c r="D2172" s="2">
        <v>40725</v>
      </c>
      <c r="E2172">
        <v>187</v>
      </c>
      <c r="F2172">
        <v>140</v>
      </c>
      <c r="G2172">
        <f>Table1[[#This Row],[Actual_Sales]]-Table1[[#This Row],[Budget_Sales]]</f>
        <v>47</v>
      </c>
      <c r="H2172" s="5">
        <f>IF(
Table1[[#This Row],[Budget_Sales]]=0,
"",
IF(
Table1[[#This Row],[Budget_Sales]]&gt;0,
(Table1[[#This Row],[Actual_Sales]]-Table1[[#This Row],[Budget_Sales]])/Table1[[#This Row],[Budget_Sales]],
(Table1[[#This Row],[Actual_Sales]]-Table1[[#This Row],[Budget_Sales]])/ABS(Table1[[#This Row],[Budget_Sales]])
)
)</f>
        <v>0.33571428571428569</v>
      </c>
      <c r="I2172" s="5" t="str">
        <f>IF(Table1[[#This Row],[Sales_Var]]&gt;=0,"Above Budget","Below Budget")</f>
        <v>Above Budget</v>
      </c>
      <c r="J2172">
        <f>Table1[[#This Row],[Actual_Sales]]-(Table1[[#This Row],[COGS]]+Table1[[#This Row],[Expenses]])</f>
        <v>56</v>
      </c>
      <c r="K2172">
        <v>50</v>
      </c>
      <c r="L2172">
        <f>Table1[[#This Row],[Actual_Profit]]-Table1[[#This Row],[Budget_Profit]]</f>
        <v>6</v>
      </c>
      <c r="M2172" s="5">
        <f>IF(
Table1[[#This Row],[Budget_Profit]]=0,
"",
IF(
Table1[[#This Row],[Budget_Profit]]&gt;0,
(Table1[[#This Row],[Actual_Profit]]-Table1[[#This Row],[Budget_Profit]])/Table1[[#This Row],[Budget_Profit]],
(Table1[[#This Row],[Actual_Profit]]-Table1[[#This Row],[Budget_Profit]])/ABS(Table1[[#This Row],[Budget_Profit]])
)
)</f>
        <v>0.12</v>
      </c>
      <c r="N2172" s="5" t="str">
        <f>IF(Table1[[#This Row],[Profit_Var]]&gt;=0, "Above Budget", "Below Budget")</f>
        <v>Above Budget</v>
      </c>
      <c r="O2172">
        <v>86</v>
      </c>
      <c r="P2172">
        <v>60</v>
      </c>
      <c r="Q2172">
        <f>Table1[[#This Row],[COGS]]-Table1[[#This Row],[Budget_COGS]]</f>
        <v>26</v>
      </c>
      <c r="R2172" s="5">
        <f>IF(
Table1[[#This Row],[Budget_COGS]]=0,
"",
IF(
Table1[[#This Row],[Budget_COGS]]&gt;0,
(Table1[[#This Row],[Budget_COGS]]-Table1[[#This Row],[COGS]]) / Table1[[#This Row],[Budget_COGS]],
(Table1[[#This Row],[Budget_COGS]]-Table1[[#This Row],[COGS]]) / ABS(Table1[[#This Row],[Budget_COGS]])
)
)</f>
        <v>-0.43333333333333335</v>
      </c>
      <c r="S2172" s="5" t="str">
        <f>IF(Table1[[#This Row],[COGS _Var]]&gt;=0, "Above Budget", "Below Budget")</f>
        <v>Above Budget</v>
      </c>
      <c r="T2172">
        <f>Table1[[#This Row],[Actual_Sales]]-Table1[[#This Row],[COGS]]</f>
        <v>101</v>
      </c>
      <c r="U2172">
        <v>80</v>
      </c>
      <c r="V2172">
        <f>Table1[[#This Row],[Gross_Margin]]-Table1[[#This Row],[Budget_Margin]]</f>
        <v>21</v>
      </c>
      <c r="W2172" s="5">
        <f>IF(
Table1[[#This Row],[Budget_Margin]]=0,
"",
IF(
Table1[[#This Row],[Budget_Margin]]&gt;0,
(Table1[[#This Row],[Gross_Margin]]-Table1[[#This Row],[Budget_Margin]]) / Table1[[#This Row],[Budget_Margin]],
(Table1[[#This Row],[Gross_Margin]]-Table1[[#This Row],[Budget_Margin]]) / ABS(Table1[[#This Row],[Budget_Margin]])
)
)</f>
        <v>0.26250000000000001</v>
      </c>
      <c r="X2172" s="5" t="str">
        <f>IF(Table1[[#This Row],[Margin_Var]]&gt;=0, "Above Budget", "Below Budget")</f>
        <v>Above Budget</v>
      </c>
      <c r="Y2172" s="5">
        <f>IFERROR(Table1[[#This Row],[Gross_Margin]]/Table1[[#This Row],[Actual_Sales]],0)</f>
        <v>0.5401069518716578</v>
      </c>
      <c r="Z2172" s="5">
        <f>Table1[[#This Row],[Actual_Profit]]/Table1[[#This Row],[Actual_Sales]]</f>
        <v>0.29946524064171121</v>
      </c>
      <c r="AA2172">
        <v>45</v>
      </c>
      <c r="AB2172" s="5">
        <f>IFERROR(Table1[[#This Row],[Expenses]]/Table1[[#This Row],[Actual_Sales]],0)</f>
        <v>0.24064171122994651</v>
      </c>
      <c r="AC2172">
        <v>26</v>
      </c>
      <c r="AD2172">
        <v>1081</v>
      </c>
      <c r="AE2172" s="5">
        <f>IFERROR(Table1[[#This Row],[Inventory]]/Table1[[#This Row],[Actual_Sales]],0)</f>
        <v>5.7807486631016038</v>
      </c>
    </row>
    <row r="2173" spans="1:31" x14ac:dyDescent="0.25">
      <c r="A2173">
        <v>354</v>
      </c>
      <c r="B2173">
        <v>985</v>
      </c>
      <c r="C2173">
        <v>6</v>
      </c>
      <c r="D2173" s="2">
        <v>40210</v>
      </c>
      <c r="E2173">
        <v>137</v>
      </c>
      <c r="F2173">
        <v>110</v>
      </c>
      <c r="G2173">
        <f>Table1[[#This Row],[Actual_Sales]]-Table1[[#This Row],[Budget_Sales]]</f>
        <v>27</v>
      </c>
      <c r="H2173" s="5">
        <f>IF(
Table1[[#This Row],[Budget_Sales]]=0,
"",
IF(
Table1[[#This Row],[Budget_Sales]]&gt;0,
(Table1[[#This Row],[Actual_Sales]]-Table1[[#This Row],[Budget_Sales]])/Table1[[#This Row],[Budget_Sales]],
(Table1[[#This Row],[Actual_Sales]]-Table1[[#This Row],[Budget_Sales]])/ABS(Table1[[#This Row],[Budget_Sales]])
)
)</f>
        <v>0.24545454545454545</v>
      </c>
      <c r="I2173" s="5" t="str">
        <f>IF(Table1[[#This Row],[Sales_Var]]&gt;=0,"Above Budget","Below Budget")</f>
        <v>Above Budget</v>
      </c>
      <c r="J2173">
        <f>Table1[[#This Row],[Actual_Sales]]-(Table1[[#This Row],[COGS]]+Table1[[#This Row],[Expenses]])</f>
        <v>41</v>
      </c>
      <c r="K2173">
        <v>50</v>
      </c>
      <c r="L2173">
        <f>Table1[[#This Row],[Actual_Profit]]-Table1[[#This Row],[Budget_Profit]]</f>
        <v>-9</v>
      </c>
      <c r="M2173" s="5">
        <f>IF(
Table1[[#This Row],[Budget_Profit]]=0,
"",
IF(
Table1[[#This Row],[Budget_Profit]]&gt;0,
(Table1[[#This Row],[Actual_Profit]]-Table1[[#This Row],[Budget_Profit]])/Table1[[#This Row],[Budget_Profit]],
(Table1[[#This Row],[Actual_Profit]]-Table1[[#This Row],[Budget_Profit]])/ABS(Table1[[#This Row],[Budget_Profit]])
)
)</f>
        <v>-0.18</v>
      </c>
      <c r="N2173" s="5" t="str">
        <f>IF(Table1[[#This Row],[Profit_Var]]&gt;=0, "Above Budget", "Below Budget")</f>
        <v>Below Budget</v>
      </c>
      <c r="O2173">
        <v>56</v>
      </c>
      <c r="P2173">
        <v>40</v>
      </c>
      <c r="Q2173">
        <f>Table1[[#This Row],[COGS]]-Table1[[#This Row],[Budget_COGS]]</f>
        <v>16</v>
      </c>
      <c r="R2173" s="5">
        <f>IF(
Table1[[#This Row],[Budget_COGS]]=0,
"",
IF(
Table1[[#This Row],[Budget_COGS]]&gt;0,
(Table1[[#This Row],[Budget_COGS]]-Table1[[#This Row],[COGS]]) / Table1[[#This Row],[Budget_COGS]],
(Table1[[#This Row],[Budget_COGS]]-Table1[[#This Row],[COGS]]) / ABS(Table1[[#This Row],[Budget_COGS]])
)
)</f>
        <v>-0.4</v>
      </c>
      <c r="S2173" s="5" t="str">
        <f>IF(Table1[[#This Row],[COGS _Var]]&gt;=0, "Above Budget", "Below Budget")</f>
        <v>Above Budget</v>
      </c>
      <c r="T2173">
        <f>Table1[[#This Row],[Actual_Sales]]-Table1[[#This Row],[COGS]]</f>
        <v>81</v>
      </c>
      <c r="U2173">
        <v>70</v>
      </c>
      <c r="V2173">
        <f>Table1[[#This Row],[Gross_Margin]]-Table1[[#This Row],[Budget_Margin]]</f>
        <v>11</v>
      </c>
      <c r="W2173" s="5">
        <f>IF(
Table1[[#This Row],[Budget_Margin]]=0,
"",
IF(
Table1[[#This Row],[Budget_Margin]]&gt;0,
(Table1[[#This Row],[Gross_Margin]]-Table1[[#This Row],[Budget_Margin]]) / Table1[[#This Row],[Budget_Margin]],
(Table1[[#This Row],[Gross_Margin]]-Table1[[#This Row],[Budget_Margin]]) / ABS(Table1[[#This Row],[Budget_Margin]])
)
)</f>
        <v>0.15714285714285714</v>
      </c>
      <c r="X2173" s="5" t="str">
        <f>IF(Table1[[#This Row],[Margin_Var]]&gt;=0, "Above Budget", "Below Budget")</f>
        <v>Above Budget</v>
      </c>
      <c r="Y2173" s="5">
        <f>IFERROR(Table1[[#This Row],[Gross_Margin]]/Table1[[#This Row],[Actual_Sales]],0)</f>
        <v>0.59124087591240881</v>
      </c>
      <c r="Z2173" s="5">
        <f>Table1[[#This Row],[Actual_Profit]]/Table1[[#This Row],[Actual_Sales]]</f>
        <v>0.29927007299270075</v>
      </c>
      <c r="AA2173">
        <v>40</v>
      </c>
      <c r="AB2173" s="5">
        <f>IFERROR(Table1[[#This Row],[Expenses]]/Table1[[#This Row],[Actual_Sales]],0)</f>
        <v>0.29197080291970801</v>
      </c>
      <c r="AC2173">
        <v>17</v>
      </c>
      <c r="AD2173">
        <v>382</v>
      </c>
      <c r="AE2173" s="5">
        <f>IFERROR(Table1[[#This Row],[Inventory]]/Table1[[#This Row],[Actual_Sales]],0)</f>
        <v>2.7883211678832116</v>
      </c>
    </row>
    <row r="2174" spans="1:31" x14ac:dyDescent="0.25">
      <c r="A2174">
        <v>335</v>
      </c>
      <c r="B2174">
        <v>920</v>
      </c>
      <c r="C2174">
        <v>11</v>
      </c>
      <c r="D2174" s="2">
        <v>40210</v>
      </c>
      <c r="E2174">
        <v>137</v>
      </c>
      <c r="F2174">
        <v>120</v>
      </c>
      <c r="G2174">
        <f>Table1[[#This Row],[Actual_Sales]]-Table1[[#This Row],[Budget_Sales]]</f>
        <v>17</v>
      </c>
      <c r="H2174" s="5">
        <f>IF(
Table1[[#This Row],[Budget_Sales]]=0,
"",
IF(
Table1[[#This Row],[Budget_Sales]]&gt;0,
(Table1[[#This Row],[Actual_Sales]]-Table1[[#This Row],[Budget_Sales]])/Table1[[#This Row],[Budget_Sales]],
(Table1[[#This Row],[Actual_Sales]]-Table1[[#This Row],[Budget_Sales]])/ABS(Table1[[#This Row],[Budget_Sales]])
)
)</f>
        <v>0.14166666666666666</v>
      </c>
      <c r="I2174" s="5" t="str">
        <f>IF(Table1[[#This Row],[Sales_Var]]&gt;=0,"Above Budget","Below Budget")</f>
        <v>Above Budget</v>
      </c>
      <c r="J2174">
        <f>Table1[[#This Row],[Actual_Sales]]-(Table1[[#This Row],[COGS]]+Table1[[#This Row],[Expenses]])</f>
        <v>41</v>
      </c>
      <c r="K2174">
        <v>50</v>
      </c>
      <c r="L2174">
        <f>Table1[[#This Row],[Actual_Profit]]-Table1[[#This Row],[Budget_Profit]]</f>
        <v>-9</v>
      </c>
      <c r="M2174" s="5">
        <f>IF(
Table1[[#This Row],[Budget_Profit]]=0,
"",
IF(
Table1[[#This Row],[Budget_Profit]]&gt;0,
(Table1[[#This Row],[Actual_Profit]]-Table1[[#This Row],[Budget_Profit]])/Table1[[#This Row],[Budget_Profit]],
(Table1[[#This Row],[Actual_Profit]]-Table1[[#This Row],[Budget_Profit]])/ABS(Table1[[#This Row],[Budget_Profit]])
)
)</f>
        <v>-0.18</v>
      </c>
      <c r="N2174" s="5" t="str">
        <f>IF(Table1[[#This Row],[Profit_Var]]&gt;=0, "Above Budget", "Below Budget")</f>
        <v>Below Budget</v>
      </c>
      <c r="O2174">
        <v>56</v>
      </c>
      <c r="P2174">
        <v>40</v>
      </c>
      <c r="Q2174">
        <f>Table1[[#This Row],[COGS]]-Table1[[#This Row],[Budget_COGS]]</f>
        <v>16</v>
      </c>
      <c r="R2174" s="5">
        <f>IF(
Table1[[#This Row],[Budget_COGS]]=0,
"",
IF(
Table1[[#This Row],[Budget_COGS]]&gt;0,
(Table1[[#This Row],[Budget_COGS]]-Table1[[#This Row],[COGS]]) / Table1[[#This Row],[Budget_COGS]],
(Table1[[#This Row],[Budget_COGS]]-Table1[[#This Row],[COGS]]) / ABS(Table1[[#This Row],[Budget_COGS]])
)
)</f>
        <v>-0.4</v>
      </c>
      <c r="S2174" s="5" t="str">
        <f>IF(Table1[[#This Row],[COGS _Var]]&gt;=0, "Above Budget", "Below Budget")</f>
        <v>Above Budget</v>
      </c>
      <c r="T2174">
        <f>Table1[[#This Row],[Actual_Sales]]-Table1[[#This Row],[COGS]]</f>
        <v>81</v>
      </c>
      <c r="U2174">
        <v>80</v>
      </c>
      <c r="V2174">
        <f>Table1[[#This Row],[Gross_Margin]]-Table1[[#This Row],[Budget_Margin]]</f>
        <v>1</v>
      </c>
      <c r="W2174" s="5">
        <f>IF(
Table1[[#This Row],[Budget_Margin]]=0,
"",
IF(
Table1[[#This Row],[Budget_Margin]]&gt;0,
(Table1[[#This Row],[Gross_Margin]]-Table1[[#This Row],[Budget_Margin]]) / Table1[[#This Row],[Budget_Margin]],
(Table1[[#This Row],[Gross_Margin]]-Table1[[#This Row],[Budget_Margin]]) / ABS(Table1[[#This Row],[Budget_Margin]])
)
)</f>
        <v>1.2500000000000001E-2</v>
      </c>
      <c r="X2174" s="5" t="str">
        <f>IF(Table1[[#This Row],[Margin_Var]]&gt;=0, "Above Budget", "Below Budget")</f>
        <v>Above Budget</v>
      </c>
      <c r="Y2174" s="5">
        <f>IFERROR(Table1[[#This Row],[Gross_Margin]]/Table1[[#This Row],[Actual_Sales]],0)</f>
        <v>0.59124087591240881</v>
      </c>
      <c r="Z2174" s="5">
        <f>Table1[[#This Row],[Actual_Profit]]/Table1[[#This Row],[Actual_Sales]]</f>
        <v>0.29927007299270075</v>
      </c>
      <c r="AA2174">
        <v>40</v>
      </c>
      <c r="AB2174" s="5">
        <f>IFERROR(Table1[[#This Row],[Expenses]]/Table1[[#This Row],[Actual_Sales]],0)</f>
        <v>0.29197080291970801</v>
      </c>
      <c r="AC2174">
        <v>17</v>
      </c>
      <c r="AD2174">
        <v>382</v>
      </c>
      <c r="AE2174" s="5">
        <f>IFERROR(Table1[[#This Row],[Inventory]]/Table1[[#This Row],[Actual_Sales]],0)</f>
        <v>2.7883211678832116</v>
      </c>
    </row>
    <row r="2175" spans="1:31" x14ac:dyDescent="0.25">
      <c r="A2175">
        <v>179</v>
      </c>
      <c r="B2175">
        <v>206</v>
      </c>
      <c r="C2175">
        <v>12</v>
      </c>
      <c r="D2175" s="2">
        <v>40210</v>
      </c>
      <c r="E2175">
        <v>137</v>
      </c>
      <c r="F2175">
        <v>90</v>
      </c>
      <c r="G2175">
        <f>Table1[[#This Row],[Actual_Sales]]-Table1[[#This Row],[Budget_Sales]]</f>
        <v>47</v>
      </c>
      <c r="H2175" s="5">
        <f>IF(
Table1[[#This Row],[Budget_Sales]]=0,
"",
IF(
Table1[[#This Row],[Budget_Sales]]&gt;0,
(Table1[[#This Row],[Actual_Sales]]-Table1[[#This Row],[Budget_Sales]])/Table1[[#This Row],[Budget_Sales]],
(Table1[[#This Row],[Actual_Sales]]-Table1[[#This Row],[Budget_Sales]])/ABS(Table1[[#This Row],[Budget_Sales]])
)
)</f>
        <v>0.52222222222222225</v>
      </c>
      <c r="I2175" s="5" t="str">
        <f>IF(Table1[[#This Row],[Sales_Var]]&gt;=0,"Above Budget","Below Budget")</f>
        <v>Above Budget</v>
      </c>
      <c r="J2175">
        <f>Table1[[#This Row],[Actual_Sales]]-(Table1[[#This Row],[COGS]]+Table1[[#This Row],[Expenses]])</f>
        <v>41</v>
      </c>
      <c r="K2175">
        <v>40</v>
      </c>
      <c r="L2175">
        <f>Table1[[#This Row],[Actual_Profit]]-Table1[[#This Row],[Budget_Profit]]</f>
        <v>1</v>
      </c>
      <c r="M2175" s="5">
        <f>IF(
Table1[[#This Row],[Budget_Profit]]=0,
"",
IF(
Table1[[#This Row],[Budget_Profit]]&gt;0,
(Table1[[#This Row],[Actual_Profit]]-Table1[[#This Row],[Budget_Profit]])/Table1[[#This Row],[Budget_Profit]],
(Table1[[#This Row],[Actual_Profit]]-Table1[[#This Row],[Budget_Profit]])/ABS(Table1[[#This Row],[Budget_Profit]])
)
)</f>
        <v>2.5000000000000001E-2</v>
      </c>
      <c r="N2175" s="5" t="str">
        <f>IF(Table1[[#This Row],[Profit_Var]]&gt;=0, "Above Budget", "Below Budget")</f>
        <v>Above Budget</v>
      </c>
      <c r="O2175">
        <v>56</v>
      </c>
      <c r="P2175">
        <v>30</v>
      </c>
      <c r="Q2175">
        <f>Table1[[#This Row],[COGS]]-Table1[[#This Row],[Budget_COGS]]</f>
        <v>26</v>
      </c>
      <c r="R2175" s="5">
        <f>IF(
Table1[[#This Row],[Budget_COGS]]=0,
"",
IF(
Table1[[#This Row],[Budget_COGS]]&gt;0,
(Table1[[#This Row],[Budget_COGS]]-Table1[[#This Row],[COGS]]) / Table1[[#This Row],[Budget_COGS]],
(Table1[[#This Row],[Budget_COGS]]-Table1[[#This Row],[COGS]]) / ABS(Table1[[#This Row],[Budget_COGS]])
)
)</f>
        <v>-0.8666666666666667</v>
      </c>
      <c r="S2175" s="5" t="str">
        <f>IF(Table1[[#This Row],[COGS _Var]]&gt;=0, "Above Budget", "Below Budget")</f>
        <v>Above Budget</v>
      </c>
      <c r="T2175">
        <f>Table1[[#This Row],[Actual_Sales]]-Table1[[#This Row],[COGS]]</f>
        <v>81</v>
      </c>
      <c r="U2175">
        <v>60</v>
      </c>
      <c r="V2175">
        <f>Table1[[#This Row],[Gross_Margin]]-Table1[[#This Row],[Budget_Margin]]</f>
        <v>21</v>
      </c>
      <c r="W2175" s="5">
        <f>IF(
Table1[[#This Row],[Budget_Margin]]=0,
"",
IF(
Table1[[#This Row],[Budget_Margin]]&gt;0,
(Table1[[#This Row],[Gross_Margin]]-Table1[[#This Row],[Budget_Margin]]) / Table1[[#This Row],[Budget_Margin]],
(Table1[[#This Row],[Gross_Margin]]-Table1[[#This Row],[Budget_Margin]]) / ABS(Table1[[#This Row],[Budget_Margin]])
)
)</f>
        <v>0.35</v>
      </c>
      <c r="X2175" s="5" t="str">
        <f>IF(Table1[[#This Row],[Margin_Var]]&gt;=0, "Above Budget", "Below Budget")</f>
        <v>Above Budget</v>
      </c>
      <c r="Y2175" s="5">
        <f>IFERROR(Table1[[#This Row],[Gross_Margin]]/Table1[[#This Row],[Actual_Sales]],0)</f>
        <v>0.59124087591240881</v>
      </c>
      <c r="Z2175" s="5">
        <f>Table1[[#This Row],[Actual_Profit]]/Table1[[#This Row],[Actual_Sales]]</f>
        <v>0.29927007299270075</v>
      </c>
      <c r="AA2175">
        <v>40</v>
      </c>
      <c r="AB2175" s="5">
        <f>IFERROR(Table1[[#This Row],[Expenses]]/Table1[[#This Row],[Actual_Sales]],0)</f>
        <v>0.29197080291970801</v>
      </c>
      <c r="AC2175">
        <v>17</v>
      </c>
      <c r="AD2175">
        <v>382</v>
      </c>
      <c r="AE2175" s="5">
        <f>IFERROR(Table1[[#This Row],[Inventory]]/Table1[[#This Row],[Actual_Sales]],0)</f>
        <v>2.7883211678832116</v>
      </c>
    </row>
    <row r="2176" spans="1:31" x14ac:dyDescent="0.25">
      <c r="A2176">
        <v>2929</v>
      </c>
      <c r="B2176">
        <v>603</v>
      </c>
      <c r="C2176">
        <v>1</v>
      </c>
      <c r="D2176" s="2">
        <v>40664</v>
      </c>
      <c r="E2176">
        <v>124</v>
      </c>
      <c r="F2176">
        <v>110</v>
      </c>
      <c r="G2176">
        <f>Table1[[#This Row],[Actual_Sales]]-Table1[[#This Row],[Budget_Sales]]</f>
        <v>14</v>
      </c>
      <c r="H2176" s="5">
        <f>IF(
Table1[[#This Row],[Budget_Sales]]=0,
"",
IF(
Table1[[#This Row],[Budget_Sales]]&gt;0,
(Table1[[#This Row],[Actual_Sales]]-Table1[[#This Row],[Budget_Sales]])/Table1[[#This Row],[Budget_Sales]],
(Table1[[#This Row],[Actual_Sales]]-Table1[[#This Row],[Budget_Sales]])/ABS(Table1[[#This Row],[Budget_Sales]])
)
)</f>
        <v>0.12727272727272726</v>
      </c>
      <c r="I2176" s="5" t="str">
        <f>IF(Table1[[#This Row],[Sales_Var]]&gt;=0,"Above Budget","Below Budget")</f>
        <v>Above Budget</v>
      </c>
      <c r="J2176">
        <f>Table1[[#This Row],[Actual_Sales]]-(Table1[[#This Row],[COGS]]+Table1[[#This Row],[Expenses]])</f>
        <v>37</v>
      </c>
      <c r="K2176">
        <v>40</v>
      </c>
      <c r="L2176">
        <f>Table1[[#This Row],[Actual_Profit]]-Table1[[#This Row],[Budget_Profit]]</f>
        <v>-3</v>
      </c>
      <c r="M2176" s="5">
        <f>IF(
Table1[[#This Row],[Budget_Profit]]=0,
"",
IF(
Table1[[#This Row],[Budget_Profit]]&gt;0,
(Table1[[#This Row],[Actual_Profit]]-Table1[[#This Row],[Budget_Profit]])/Table1[[#This Row],[Budget_Profit]],
(Table1[[#This Row],[Actual_Profit]]-Table1[[#This Row],[Budget_Profit]])/ABS(Table1[[#This Row],[Budget_Profit]])
)
)</f>
        <v>-7.4999999999999997E-2</v>
      </c>
      <c r="N2176" s="5" t="str">
        <f>IF(Table1[[#This Row],[Profit_Var]]&gt;=0, "Above Budget", "Below Budget")</f>
        <v>Below Budget</v>
      </c>
      <c r="O2176">
        <v>51</v>
      </c>
      <c r="P2176">
        <v>40</v>
      </c>
      <c r="Q2176">
        <f>Table1[[#This Row],[COGS]]-Table1[[#This Row],[Budget_COGS]]</f>
        <v>11</v>
      </c>
      <c r="R2176" s="5">
        <f>IF(
Table1[[#This Row],[Budget_COGS]]=0,
"",
IF(
Table1[[#This Row],[Budget_COGS]]&gt;0,
(Table1[[#This Row],[Budget_COGS]]-Table1[[#This Row],[COGS]]) / Table1[[#This Row],[Budget_COGS]],
(Table1[[#This Row],[Budget_COGS]]-Table1[[#This Row],[COGS]]) / ABS(Table1[[#This Row],[Budget_COGS]])
)
)</f>
        <v>-0.27500000000000002</v>
      </c>
      <c r="S2176" s="5" t="str">
        <f>IF(Table1[[#This Row],[COGS _Var]]&gt;=0, "Above Budget", "Below Budget")</f>
        <v>Above Budget</v>
      </c>
      <c r="T2176">
        <f>Table1[[#This Row],[Actual_Sales]]-Table1[[#This Row],[COGS]]</f>
        <v>73</v>
      </c>
      <c r="U2176">
        <v>70</v>
      </c>
      <c r="V2176">
        <f>Table1[[#This Row],[Gross_Margin]]-Table1[[#This Row],[Budget_Margin]]</f>
        <v>3</v>
      </c>
      <c r="W2176" s="5">
        <f>IF(
Table1[[#This Row],[Budget_Margin]]=0,
"",
IF(
Table1[[#This Row],[Budget_Margin]]&gt;0,
(Table1[[#This Row],[Gross_Margin]]-Table1[[#This Row],[Budget_Margin]]) / Table1[[#This Row],[Budget_Margin]],
(Table1[[#This Row],[Gross_Margin]]-Table1[[#This Row],[Budget_Margin]]) / ABS(Table1[[#This Row],[Budget_Margin]])
)
)</f>
        <v>4.2857142857142858E-2</v>
      </c>
      <c r="X2176" s="5" t="str">
        <f>IF(Table1[[#This Row],[Margin_Var]]&gt;=0, "Above Budget", "Below Budget")</f>
        <v>Above Budget</v>
      </c>
      <c r="Y2176" s="5">
        <f>IFERROR(Table1[[#This Row],[Gross_Margin]]/Table1[[#This Row],[Actual_Sales]],0)</f>
        <v>0.58870967741935487</v>
      </c>
      <c r="Z2176" s="5">
        <f>Table1[[#This Row],[Actual_Profit]]/Table1[[#This Row],[Actual_Sales]]</f>
        <v>0.29838709677419356</v>
      </c>
      <c r="AA2176">
        <v>36</v>
      </c>
      <c r="AB2176" s="5">
        <f>IFERROR(Table1[[#This Row],[Expenses]]/Table1[[#This Row],[Actual_Sales]],0)</f>
        <v>0.29032258064516131</v>
      </c>
      <c r="AC2176">
        <v>16</v>
      </c>
      <c r="AD2176">
        <v>265</v>
      </c>
      <c r="AE2176" s="5">
        <f>IFERROR(Table1[[#This Row],[Inventory]]/Table1[[#This Row],[Actual_Sales]],0)</f>
        <v>2.1370967741935485</v>
      </c>
    </row>
    <row r="2177" spans="1:31" x14ac:dyDescent="0.25">
      <c r="A2177">
        <v>2690</v>
      </c>
      <c r="B2177">
        <v>330</v>
      </c>
      <c r="C2177">
        <v>2</v>
      </c>
      <c r="D2177" s="2">
        <v>40634</v>
      </c>
      <c r="E2177">
        <v>114</v>
      </c>
      <c r="F2177">
        <v>110</v>
      </c>
      <c r="G2177">
        <f>Table1[[#This Row],[Actual_Sales]]-Table1[[#This Row],[Budget_Sales]]</f>
        <v>4</v>
      </c>
      <c r="H2177" s="5">
        <f>IF(
Table1[[#This Row],[Budget_Sales]]=0,
"",
IF(
Table1[[#This Row],[Budget_Sales]]&gt;0,
(Table1[[#This Row],[Actual_Sales]]-Table1[[#This Row],[Budget_Sales]])/Table1[[#This Row],[Budget_Sales]],
(Table1[[#This Row],[Actual_Sales]]-Table1[[#This Row],[Budget_Sales]])/ABS(Table1[[#This Row],[Budget_Sales]])
)
)</f>
        <v>3.6363636363636362E-2</v>
      </c>
      <c r="I2177" s="5" t="str">
        <f>IF(Table1[[#This Row],[Sales_Var]]&gt;=0,"Above Budget","Below Budget")</f>
        <v>Above Budget</v>
      </c>
      <c r="J2177">
        <f>Table1[[#This Row],[Actual_Sales]]-(Table1[[#This Row],[COGS]]+Table1[[#This Row],[Expenses]])</f>
        <v>34</v>
      </c>
      <c r="K2177">
        <v>40</v>
      </c>
      <c r="L2177">
        <f>Table1[[#This Row],[Actual_Profit]]-Table1[[#This Row],[Budget_Profit]]</f>
        <v>-6</v>
      </c>
      <c r="M2177" s="5">
        <f>IF(
Table1[[#This Row],[Budget_Profit]]=0,
"",
IF(
Table1[[#This Row],[Budget_Profit]]&gt;0,
(Table1[[#This Row],[Actual_Profit]]-Table1[[#This Row],[Budget_Profit]])/Table1[[#This Row],[Budget_Profit]],
(Table1[[#This Row],[Actual_Profit]]-Table1[[#This Row],[Budget_Profit]])/ABS(Table1[[#This Row],[Budget_Profit]])
)
)</f>
        <v>-0.15</v>
      </c>
      <c r="N2177" s="5" t="str">
        <f>IF(Table1[[#This Row],[Profit_Var]]&gt;=0, "Above Budget", "Below Budget")</f>
        <v>Below Budget</v>
      </c>
      <c r="O2177">
        <v>43</v>
      </c>
      <c r="P2177">
        <v>40</v>
      </c>
      <c r="Q2177">
        <f>Table1[[#This Row],[COGS]]-Table1[[#This Row],[Budget_COGS]]</f>
        <v>3</v>
      </c>
      <c r="R2177" s="5">
        <f>IF(
Table1[[#This Row],[Budget_COGS]]=0,
"",
IF(
Table1[[#This Row],[Budget_COGS]]&gt;0,
(Table1[[#This Row],[Budget_COGS]]-Table1[[#This Row],[COGS]]) / Table1[[#This Row],[Budget_COGS]],
(Table1[[#This Row],[Budget_COGS]]-Table1[[#This Row],[COGS]]) / ABS(Table1[[#This Row],[Budget_COGS]])
)
)</f>
        <v>-7.4999999999999997E-2</v>
      </c>
      <c r="S2177" s="5" t="str">
        <f>IF(Table1[[#This Row],[COGS _Var]]&gt;=0, "Above Budget", "Below Budget")</f>
        <v>Above Budget</v>
      </c>
      <c r="T2177">
        <f>Table1[[#This Row],[Actual_Sales]]-Table1[[#This Row],[COGS]]</f>
        <v>71</v>
      </c>
      <c r="U2177">
        <v>70</v>
      </c>
      <c r="V2177">
        <f>Table1[[#This Row],[Gross_Margin]]-Table1[[#This Row],[Budget_Margin]]</f>
        <v>1</v>
      </c>
      <c r="W2177" s="5">
        <f>IF(
Table1[[#This Row],[Budget_Margin]]=0,
"",
IF(
Table1[[#This Row],[Budget_Margin]]&gt;0,
(Table1[[#This Row],[Gross_Margin]]-Table1[[#This Row],[Budget_Margin]]) / Table1[[#This Row],[Budget_Margin]],
(Table1[[#This Row],[Gross_Margin]]-Table1[[#This Row],[Budget_Margin]]) / ABS(Table1[[#This Row],[Budget_Margin]])
)
)</f>
        <v>1.4285714285714285E-2</v>
      </c>
      <c r="X2177" s="5" t="str">
        <f>IF(Table1[[#This Row],[Margin_Var]]&gt;=0, "Above Budget", "Below Budget")</f>
        <v>Above Budget</v>
      </c>
      <c r="Y2177" s="5">
        <f>IFERROR(Table1[[#This Row],[Gross_Margin]]/Table1[[#This Row],[Actual_Sales]],0)</f>
        <v>0.6228070175438597</v>
      </c>
      <c r="Z2177" s="5">
        <f>Table1[[#This Row],[Actual_Profit]]/Table1[[#This Row],[Actual_Sales]]</f>
        <v>0.2982456140350877</v>
      </c>
      <c r="AA2177">
        <v>37</v>
      </c>
      <c r="AB2177" s="5">
        <f>IFERROR(Table1[[#This Row],[Expenses]]/Table1[[#This Row],[Actual_Sales]],0)</f>
        <v>0.32456140350877194</v>
      </c>
      <c r="AC2177">
        <v>13</v>
      </c>
      <c r="AD2177">
        <v>363</v>
      </c>
      <c r="AE2177" s="5">
        <f>IFERROR(Table1[[#This Row],[Inventory]]/Table1[[#This Row],[Actual_Sales]],0)</f>
        <v>3.1842105263157894</v>
      </c>
    </row>
    <row r="2178" spans="1:31" x14ac:dyDescent="0.25">
      <c r="A2178">
        <v>2674</v>
      </c>
      <c r="B2178">
        <v>281</v>
      </c>
      <c r="C2178">
        <v>9</v>
      </c>
      <c r="D2178" s="2">
        <v>40634</v>
      </c>
      <c r="E2178">
        <v>114</v>
      </c>
      <c r="F2178">
        <v>100</v>
      </c>
      <c r="G2178">
        <f>Table1[[#This Row],[Actual_Sales]]-Table1[[#This Row],[Budget_Sales]]</f>
        <v>14</v>
      </c>
      <c r="H2178" s="5">
        <f>IF(
Table1[[#This Row],[Budget_Sales]]=0,
"",
IF(
Table1[[#This Row],[Budget_Sales]]&gt;0,
(Table1[[#This Row],[Actual_Sales]]-Table1[[#This Row],[Budget_Sales]])/Table1[[#This Row],[Budget_Sales]],
(Table1[[#This Row],[Actual_Sales]]-Table1[[#This Row],[Budget_Sales]])/ABS(Table1[[#This Row],[Budget_Sales]])
)
)</f>
        <v>0.14000000000000001</v>
      </c>
      <c r="I2178" s="5" t="str">
        <f>IF(Table1[[#This Row],[Sales_Var]]&gt;=0,"Above Budget","Below Budget")</f>
        <v>Above Budget</v>
      </c>
      <c r="J2178">
        <f>Table1[[#This Row],[Actual_Sales]]-(Table1[[#This Row],[COGS]]+Table1[[#This Row],[Expenses]])</f>
        <v>34</v>
      </c>
      <c r="K2178">
        <v>30</v>
      </c>
      <c r="L2178">
        <f>Table1[[#This Row],[Actual_Profit]]-Table1[[#This Row],[Budget_Profit]]</f>
        <v>4</v>
      </c>
      <c r="M2178" s="5">
        <f>IF(
Table1[[#This Row],[Budget_Profit]]=0,
"",
IF(
Table1[[#This Row],[Budget_Profit]]&gt;0,
(Table1[[#This Row],[Actual_Profit]]-Table1[[#This Row],[Budget_Profit]])/Table1[[#This Row],[Budget_Profit]],
(Table1[[#This Row],[Actual_Profit]]-Table1[[#This Row],[Budget_Profit]])/ABS(Table1[[#This Row],[Budget_Profit]])
)
)</f>
        <v>0.13333333333333333</v>
      </c>
      <c r="N2178" s="5" t="str">
        <f>IF(Table1[[#This Row],[Profit_Var]]&gt;=0, "Above Budget", "Below Budget")</f>
        <v>Above Budget</v>
      </c>
      <c r="O2178">
        <v>43</v>
      </c>
      <c r="P2178">
        <v>40</v>
      </c>
      <c r="Q2178">
        <f>Table1[[#This Row],[COGS]]-Table1[[#This Row],[Budget_COGS]]</f>
        <v>3</v>
      </c>
      <c r="R2178" s="5">
        <f>IF(
Table1[[#This Row],[Budget_COGS]]=0,
"",
IF(
Table1[[#This Row],[Budget_COGS]]&gt;0,
(Table1[[#This Row],[Budget_COGS]]-Table1[[#This Row],[COGS]]) / Table1[[#This Row],[Budget_COGS]],
(Table1[[#This Row],[Budget_COGS]]-Table1[[#This Row],[COGS]]) / ABS(Table1[[#This Row],[Budget_COGS]])
)
)</f>
        <v>-7.4999999999999997E-2</v>
      </c>
      <c r="S2178" s="5" t="str">
        <f>IF(Table1[[#This Row],[COGS _Var]]&gt;=0, "Above Budget", "Below Budget")</f>
        <v>Above Budget</v>
      </c>
      <c r="T2178">
        <f>Table1[[#This Row],[Actual_Sales]]-Table1[[#This Row],[COGS]]</f>
        <v>71</v>
      </c>
      <c r="U2178">
        <v>60</v>
      </c>
      <c r="V2178">
        <f>Table1[[#This Row],[Gross_Margin]]-Table1[[#This Row],[Budget_Margin]]</f>
        <v>11</v>
      </c>
      <c r="W2178" s="5">
        <f>IF(
Table1[[#This Row],[Budget_Margin]]=0,
"",
IF(
Table1[[#This Row],[Budget_Margin]]&gt;0,
(Table1[[#This Row],[Gross_Margin]]-Table1[[#This Row],[Budget_Margin]]) / Table1[[#This Row],[Budget_Margin]],
(Table1[[#This Row],[Gross_Margin]]-Table1[[#This Row],[Budget_Margin]]) / ABS(Table1[[#This Row],[Budget_Margin]])
)
)</f>
        <v>0.18333333333333332</v>
      </c>
      <c r="X2178" s="5" t="str">
        <f>IF(Table1[[#This Row],[Margin_Var]]&gt;=0, "Above Budget", "Below Budget")</f>
        <v>Above Budget</v>
      </c>
      <c r="Y2178" s="5">
        <f>IFERROR(Table1[[#This Row],[Gross_Margin]]/Table1[[#This Row],[Actual_Sales]],0)</f>
        <v>0.6228070175438597</v>
      </c>
      <c r="Z2178" s="5">
        <f>Table1[[#This Row],[Actual_Profit]]/Table1[[#This Row],[Actual_Sales]]</f>
        <v>0.2982456140350877</v>
      </c>
      <c r="AA2178">
        <v>37</v>
      </c>
      <c r="AB2178" s="5">
        <f>IFERROR(Table1[[#This Row],[Expenses]]/Table1[[#This Row],[Actual_Sales]],0)</f>
        <v>0.32456140350877194</v>
      </c>
      <c r="AC2178">
        <v>13</v>
      </c>
      <c r="AD2178">
        <v>363</v>
      </c>
      <c r="AE2178" s="5">
        <f>IFERROR(Table1[[#This Row],[Inventory]]/Table1[[#This Row],[Actual_Sales]],0)</f>
        <v>3.1842105263157894</v>
      </c>
    </row>
    <row r="2179" spans="1:31" x14ac:dyDescent="0.25">
      <c r="A2179">
        <v>3498</v>
      </c>
      <c r="B2179">
        <v>775</v>
      </c>
      <c r="C2179">
        <v>6</v>
      </c>
      <c r="D2179" s="2">
        <v>40756</v>
      </c>
      <c r="E2179">
        <v>57</v>
      </c>
      <c r="F2179">
        <v>50</v>
      </c>
      <c r="G2179">
        <f>Table1[[#This Row],[Actual_Sales]]-Table1[[#This Row],[Budget_Sales]]</f>
        <v>7</v>
      </c>
      <c r="H2179" s="5">
        <f>IF(
Table1[[#This Row],[Budget_Sales]]=0,
"",
IF(
Table1[[#This Row],[Budget_Sales]]&gt;0,
(Table1[[#This Row],[Actual_Sales]]-Table1[[#This Row],[Budget_Sales]])/Table1[[#This Row],[Budget_Sales]],
(Table1[[#This Row],[Actual_Sales]]-Table1[[#This Row],[Budget_Sales]])/ABS(Table1[[#This Row],[Budget_Sales]])
)
)</f>
        <v>0.14000000000000001</v>
      </c>
      <c r="I2179" s="5" t="str">
        <f>IF(Table1[[#This Row],[Sales_Var]]&gt;=0,"Above Budget","Below Budget")</f>
        <v>Above Budget</v>
      </c>
      <c r="J2179">
        <f>Table1[[#This Row],[Actual_Sales]]-(Table1[[#This Row],[COGS]]+Table1[[#This Row],[Expenses]])</f>
        <v>17</v>
      </c>
      <c r="K2179">
        <v>20</v>
      </c>
      <c r="L2179">
        <f>Table1[[#This Row],[Actual_Profit]]-Table1[[#This Row],[Budget_Profit]]</f>
        <v>-3</v>
      </c>
      <c r="M2179" s="5">
        <f>IF(
Table1[[#This Row],[Budget_Profit]]=0,
"",
IF(
Table1[[#This Row],[Budget_Profit]]&gt;0,
(Table1[[#This Row],[Actual_Profit]]-Table1[[#This Row],[Budget_Profit]])/Table1[[#This Row],[Budget_Profit]],
(Table1[[#This Row],[Actual_Profit]]-Table1[[#This Row],[Budget_Profit]])/ABS(Table1[[#This Row],[Budget_Profit]])
)
)</f>
        <v>-0.15</v>
      </c>
      <c r="N2179" s="5" t="str">
        <f>IF(Table1[[#This Row],[Profit_Var]]&gt;=0, "Above Budget", "Below Budget")</f>
        <v>Below Budget</v>
      </c>
      <c r="O2179">
        <v>23</v>
      </c>
      <c r="P2179">
        <v>20</v>
      </c>
      <c r="Q2179">
        <f>Table1[[#This Row],[COGS]]-Table1[[#This Row],[Budget_COGS]]</f>
        <v>3</v>
      </c>
      <c r="R2179" s="5">
        <f>IF(
Table1[[#This Row],[Budget_COGS]]=0,
"",
IF(
Table1[[#This Row],[Budget_COGS]]&gt;0,
(Table1[[#This Row],[Budget_COGS]]-Table1[[#This Row],[COGS]]) / Table1[[#This Row],[Budget_COGS]],
(Table1[[#This Row],[Budget_COGS]]-Table1[[#This Row],[COGS]]) / ABS(Table1[[#This Row],[Budget_COGS]])
)
)</f>
        <v>-0.15</v>
      </c>
      <c r="S2179" s="5" t="str">
        <f>IF(Table1[[#This Row],[COGS _Var]]&gt;=0, "Above Budget", "Below Budget")</f>
        <v>Above Budget</v>
      </c>
      <c r="T2179">
        <f>Table1[[#This Row],[Actual_Sales]]-Table1[[#This Row],[COGS]]</f>
        <v>34</v>
      </c>
      <c r="U2179">
        <v>30</v>
      </c>
      <c r="V2179">
        <f>Table1[[#This Row],[Gross_Margin]]-Table1[[#This Row],[Budget_Margin]]</f>
        <v>4</v>
      </c>
      <c r="W2179" s="5">
        <f>IF(
Table1[[#This Row],[Budget_Margin]]=0,
"",
IF(
Table1[[#This Row],[Budget_Margin]]&gt;0,
(Table1[[#This Row],[Gross_Margin]]-Table1[[#This Row],[Budget_Margin]]) / Table1[[#This Row],[Budget_Margin]],
(Table1[[#This Row],[Gross_Margin]]-Table1[[#This Row],[Budget_Margin]]) / ABS(Table1[[#This Row],[Budget_Margin]])
)
)</f>
        <v>0.13333333333333333</v>
      </c>
      <c r="X2179" s="5" t="str">
        <f>IF(Table1[[#This Row],[Margin_Var]]&gt;=0, "Above Budget", "Below Budget")</f>
        <v>Above Budget</v>
      </c>
      <c r="Y2179" s="5">
        <f>IFERROR(Table1[[#This Row],[Gross_Margin]]/Table1[[#This Row],[Actual_Sales]],0)</f>
        <v>0.59649122807017541</v>
      </c>
      <c r="Z2179" s="5">
        <f>Table1[[#This Row],[Actual_Profit]]/Table1[[#This Row],[Actual_Sales]]</f>
        <v>0.2982456140350877</v>
      </c>
      <c r="AA2179">
        <v>17</v>
      </c>
      <c r="AB2179" s="5">
        <f>IFERROR(Table1[[#This Row],[Expenses]]/Table1[[#This Row],[Actual_Sales]],0)</f>
        <v>0.2982456140350877</v>
      </c>
      <c r="AC2179">
        <v>6</v>
      </c>
      <c r="AD2179">
        <v>806</v>
      </c>
      <c r="AE2179" s="5">
        <f>IFERROR(Table1[[#This Row],[Inventory]]/Table1[[#This Row],[Actual_Sales]],0)</f>
        <v>14.140350877192983</v>
      </c>
    </row>
    <row r="2180" spans="1:31" x14ac:dyDescent="0.25">
      <c r="A2180">
        <v>3105</v>
      </c>
      <c r="B2180">
        <v>603</v>
      </c>
      <c r="C2180">
        <v>11</v>
      </c>
      <c r="D2180" s="2">
        <v>40695</v>
      </c>
      <c r="E2180">
        <v>57</v>
      </c>
      <c r="F2180">
        <v>60</v>
      </c>
      <c r="G2180">
        <f>Table1[[#This Row],[Actual_Sales]]-Table1[[#This Row],[Budget_Sales]]</f>
        <v>-3</v>
      </c>
      <c r="H2180" s="5">
        <f>IF(
Table1[[#This Row],[Budget_Sales]]=0,
"",
IF(
Table1[[#This Row],[Budget_Sales]]&gt;0,
(Table1[[#This Row],[Actual_Sales]]-Table1[[#This Row],[Budget_Sales]])/Table1[[#This Row],[Budget_Sales]],
(Table1[[#This Row],[Actual_Sales]]-Table1[[#This Row],[Budget_Sales]])/ABS(Table1[[#This Row],[Budget_Sales]])
)
)</f>
        <v>-0.05</v>
      </c>
      <c r="I2180" s="5" t="str">
        <f>IF(Table1[[#This Row],[Sales_Var]]&gt;=0,"Above Budget","Below Budget")</f>
        <v>Below Budget</v>
      </c>
      <c r="J2180">
        <f>Table1[[#This Row],[Actual_Sales]]-(Table1[[#This Row],[COGS]]+Table1[[#This Row],[Expenses]])</f>
        <v>17</v>
      </c>
      <c r="K2180">
        <v>30</v>
      </c>
      <c r="L2180">
        <f>Table1[[#This Row],[Actual_Profit]]-Table1[[#This Row],[Budget_Profit]]</f>
        <v>-13</v>
      </c>
      <c r="M2180" s="5">
        <f>IF(
Table1[[#This Row],[Budget_Profit]]=0,
"",
IF(
Table1[[#This Row],[Budget_Profit]]&gt;0,
(Table1[[#This Row],[Actual_Profit]]-Table1[[#This Row],[Budget_Profit]])/Table1[[#This Row],[Budget_Profit]],
(Table1[[#This Row],[Actual_Profit]]-Table1[[#This Row],[Budget_Profit]])/ABS(Table1[[#This Row],[Budget_Profit]])
)
)</f>
        <v>-0.43333333333333335</v>
      </c>
      <c r="N2180" s="5" t="str">
        <f>IF(Table1[[#This Row],[Profit_Var]]&gt;=0, "Above Budget", "Below Budget")</f>
        <v>Below Budget</v>
      </c>
      <c r="O2180">
        <v>23</v>
      </c>
      <c r="P2180">
        <v>20</v>
      </c>
      <c r="Q2180">
        <f>Table1[[#This Row],[COGS]]-Table1[[#This Row],[Budget_COGS]]</f>
        <v>3</v>
      </c>
      <c r="R2180" s="5">
        <f>IF(
Table1[[#This Row],[Budget_COGS]]=0,
"",
IF(
Table1[[#This Row],[Budget_COGS]]&gt;0,
(Table1[[#This Row],[Budget_COGS]]-Table1[[#This Row],[COGS]]) / Table1[[#This Row],[Budget_COGS]],
(Table1[[#This Row],[Budget_COGS]]-Table1[[#This Row],[COGS]]) / ABS(Table1[[#This Row],[Budget_COGS]])
)
)</f>
        <v>-0.15</v>
      </c>
      <c r="S2180" s="5" t="str">
        <f>IF(Table1[[#This Row],[COGS _Var]]&gt;=0, "Above Budget", "Below Budget")</f>
        <v>Above Budget</v>
      </c>
      <c r="T2180">
        <f>Table1[[#This Row],[Actual_Sales]]-Table1[[#This Row],[COGS]]</f>
        <v>34</v>
      </c>
      <c r="U2180">
        <v>40</v>
      </c>
      <c r="V2180">
        <f>Table1[[#This Row],[Gross_Margin]]-Table1[[#This Row],[Budget_Margin]]</f>
        <v>-6</v>
      </c>
      <c r="W2180" s="5">
        <f>IF(
Table1[[#This Row],[Budget_Margin]]=0,
"",
IF(
Table1[[#This Row],[Budget_Margin]]&gt;0,
(Table1[[#This Row],[Gross_Margin]]-Table1[[#This Row],[Budget_Margin]]) / Table1[[#This Row],[Budget_Margin]],
(Table1[[#This Row],[Gross_Margin]]-Table1[[#This Row],[Budget_Margin]]) / ABS(Table1[[#This Row],[Budget_Margin]])
)
)</f>
        <v>-0.15</v>
      </c>
      <c r="X2180" s="5" t="str">
        <f>IF(Table1[[#This Row],[Margin_Var]]&gt;=0, "Above Budget", "Below Budget")</f>
        <v>Below Budget</v>
      </c>
      <c r="Y2180" s="5">
        <f>IFERROR(Table1[[#This Row],[Gross_Margin]]/Table1[[#This Row],[Actual_Sales]],0)</f>
        <v>0.59649122807017541</v>
      </c>
      <c r="Z2180" s="5">
        <f>Table1[[#This Row],[Actual_Profit]]/Table1[[#This Row],[Actual_Sales]]</f>
        <v>0.2982456140350877</v>
      </c>
      <c r="AA2180">
        <v>17</v>
      </c>
      <c r="AB2180" s="5">
        <f>IFERROR(Table1[[#This Row],[Expenses]]/Table1[[#This Row],[Actual_Sales]],0)</f>
        <v>0.2982456140350877</v>
      </c>
      <c r="AC2180">
        <v>6</v>
      </c>
      <c r="AD2180">
        <v>843</v>
      </c>
      <c r="AE2180" s="5">
        <f>IFERROR(Table1[[#This Row],[Inventory]]/Table1[[#This Row],[Actual_Sales]],0)</f>
        <v>14.789473684210526</v>
      </c>
    </row>
    <row r="2181" spans="1:31" x14ac:dyDescent="0.25">
      <c r="A2181">
        <v>1564</v>
      </c>
      <c r="B2181">
        <v>860</v>
      </c>
      <c r="C2181">
        <v>13</v>
      </c>
      <c r="D2181" s="2">
        <v>40422</v>
      </c>
      <c r="E2181">
        <v>57</v>
      </c>
      <c r="F2181">
        <v>60</v>
      </c>
      <c r="G2181">
        <f>Table1[[#This Row],[Actual_Sales]]-Table1[[#This Row],[Budget_Sales]]</f>
        <v>-3</v>
      </c>
      <c r="H2181" s="5">
        <f>IF(
Table1[[#This Row],[Budget_Sales]]=0,
"",
IF(
Table1[[#This Row],[Budget_Sales]]&gt;0,
(Table1[[#This Row],[Actual_Sales]]-Table1[[#This Row],[Budget_Sales]])/Table1[[#This Row],[Budget_Sales]],
(Table1[[#This Row],[Actual_Sales]]-Table1[[#This Row],[Budget_Sales]])/ABS(Table1[[#This Row],[Budget_Sales]])
)
)</f>
        <v>-0.05</v>
      </c>
      <c r="I2181" s="5" t="str">
        <f>IF(Table1[[#This Row],[Sales_Var]]&gt;=0,"Above Budget","Below Budget")</f>
        <v>Below Budget</v>
      </c>
      <c r="J2181">
        <f>Table1[[#This Row],[Actual_Sales]]-(Table1[[#This Row],[COGS]]+Table1[[#This Row],[Expenses]])</f>
        <v>17</v>
      </c>
      <c r="K2181">
        <v>30</v>
      </c>
      <c r="L2181">
        <f>Table1[[#This Row],[Actual_Profit]]-Table1[[#This Row],[Budget_Profit]]</f>
        <v>-13</v>
      </c>
      <c r="M2181" s="5">
        <f>IF(
Table1[[#This Row],[Budget_Profit]]=0,
"",
IF(
Table1[[#This Row],[Budget_Profit]]&gt;0,
(Table1[[#This Row],[Actual_Profit]]-Table1[[#This Row],[Budget_Profit]])/Table1[[#This Row],[Budget_Profit]],
(Table1[[#This Row],[Actual_Profit]]-Table1[[#This Row],[Budget_Profit]])/ABS(Table1[[#This Row],[Budget_Profit]])
)
)</f>
        <v>-0.43333333333333335</v>
      </c>
      <c r="N2181" s="5" t="str">
        <f>IF(Table1[[#This Row],[Profit_Var]]&gt;=0, "Above Budget", "Below Budget")</f>
        <v>Below Budget</v>
      </c>
      <c r="O2181">
        <v>23</v>
      </c>
      <c r="P2181">
        <v>20</v>
      </c>
      <c r="Q2181">
        <f>Table1[[#This Row],[COGS]]-Table1[[#This Row],[Budget_COGS]]</f>
        <v>3</v>
      </c>
      <c r="R2181" s="5">
        <f>IF(
Table1[[#This Row],[Budget_COGS]]=0,
"",
IF(
Table1[[#This Row],[Budget_COGS]]&gt;0,
(Table1[[#This Row],[Budget_COGS]]-Table1[[#This Row],[COGS]]) / Table1[[#This Row],[Budget_COGS]],
(Table1[[#This Row],[Budget_COGS]]-Table1[[#This Row],[COGS]]) / ABS(Table1[[#This Row],[Budget_COGS]])
)
)</f>
        <v>-0.15</v>
      </c>
      <c r="S2181" s="5" t="str">
        <f>IF(Table1[[#This Row],[COGS _Var]]&gt;=0, "Above Budget", "Below Budget")</f>
        <v>Above Budget</v>
      </c>
      <c r="T2181">
        <f>Table1[[#This Row],[Actual_Sales]]-Table1[[#This Row],[COGS]]</f>
        <v>34</v>
      </c>
      <c r="U2181">
        <v>40</v>
      </c>
      <c r="V2181">
        <f>Table1[[#This Row],[Gross_Margin]]-Table1[[#This Row],[Budget_Margin]]</f>
        <v>-6</v>
      </c>
      <c r="W2181" s="5">
        <f>IF(
Table1[[#This Row],[Budget_Margin]]=0,
"",
IF(
Table1[[#This Row],[Budget_Margin]]&gt;0,
(Table1[[#This Row],[Gross_Margin]]-Table1[[#This Row],[Budget_Margin]]) / Table1[[#This Row],[Budget_Margin]],
(Table1[[#This Row],[Gross_Margin]]-Table1[[#This Row],[Budget_Margin]]) / ABS(Table1[[#This Row],[Budget_Margin]])
)
)</f>
        <v>-0.15</v>
      </c>
      <c r="X2181" s="5" t="str">
        <f>IF(Table1[[#This Row],[Margin_Var]]&gt;=0, "Above Budget", "Below Budget")</f>
        <v>Below Budget</v>
      </c>
      <c r="Y2181" s="5">
        <f>IFERROR(Table1[[#This Row],[Gross_Margin]]/Table1[[#This Row],[Actual_Sales]],0)</f>
        <v>0.59649122807017541</v>
      </c>
      <c r="Z2181" s="5">
        <f>Table1[[#This Row],[Actual_Profit]]/Table1[[#This Row],[Actual_Sales]]</f>
        <v>0.2982456140350877</v>
      </c>
      <c r="AA2181">
        <v>17</v>
      </c>
      <c r="AB2181" s="5">
        <f>IFERROR(Table1[[#This Row],[Expenses]]/Table1[[#This Row],[Actual_Sales]],0)</f>
        <v>0.2982456140350877</v>
      </c>
      <c r="AC2181">
        <v>6</v>
      </c>
      <c r="AD2181">
        <v>809</v>
      </c>
      <c r="AE2181" s="5">
        <f>IFERROR(Table1[[#This Row],[Inventory]]/Table1[[#This Row],[Actual_Sales]],0)</f>
        <v>14.192982456140351</v>
      </c>
    </row>
    <row r="2182" spans="1:31" x14ac:dyDescent="0.25">
      <c r="A2182">
        <v>775</v>
      </c>
      <c r="B2182">
        <v>475</v>
      </c>
      <c r="C2182">
        <v>13</v>
      </c>
      <c r="D2182" s="2">
        <v>40299</v>
      </c>
      <c r="E2182">
        <v>57</v>
      </c>
      <c r="F2182">
        <v>60</v>
      </c>
      <c r="G2182">
        <f>Table1[[#This Row],[Actual_Sales]]-Table1[[#This Row],[Budget_Sales]]</f>
        <v>-3</v>
      </c>
      <c r="H2182" s="5">
        <f>IF(
Table1[[#This Row],[Budget_Sales]]=0,
"",
IF(
Table1[[#This Row],[Budget_Sales]]&gt;0,
(Table1[[#This Row],[Actual_Sales]]-Table1[[#This Row],[Budget_Sales]])/Table1[[#This Row],[Budget_Sales]],
(Table1[[#This Row],[Actual_Sales]]-Table1[[#This Row],[Budget_Sales]])/ABS(Table1[[#This Row],[Budget_Sales]])
)
)</f>
        <v>-0.05</v>
      </c>
      <c r="I2182" s="5" t="str">
        <f>IF(Table1[[#This Row],[Sales_Var]]&gt;=0,"Above Budget","Below Budget")</f>
        <v>Below Budget</v>
      </c>
      <c r="J2182">
        <f>Table1[[#This Row],[Actual_Sales]]-(Table1[[#This Row],[COGS]]+Table1[[#This Row],[Expenses]])</f>
        <v>17</v>
      </c>
      <c r="K2182">
        <v>30</v>
      </c>
      <c r="L2182">
        <f>Table1[[#This Row],[Actual_Profit]]-Table1[[#This Row],[Budget_Profit]]</f>
        <v>-13</v>
      </c>
      <c r="M2182" s="5">
        <f>IF(
Table1[[#This Row],[Budget_Profit]]=0,
"",
IF(
Table1[[#This Row],[Budget_Profit]]&gt;0,
(Table1[[#This Row],[Actual_Profit]]-Table1[[#This Row],[Budget_Profit]])/Table1[[#This Row],[Budget_Profit]],
(Table1[[#This Row],[Actual_Profit]]-Table1[[#This Row],[Budget_Profit]])/ABS(Table1[[#This Row],[Budget_Profit]])
)
)</f>
        <v>-0.43333333333333335</v>
      </c>
      <c r="N2182" s="5" t="str">
        <f>IF(Table1[[#This Row],[Profit_Var]]&gt;=0, "Above Budget", "Below Budget")</f>
        <v>Below Budget</v>
      </c>
      <c r="O2182">
        <v>23</v>
      </c>
      <c r="P2182">
        <v>20</v>
      </c>
      <c r="Q2182">
        <f>Table1[[#This Row],[COGS]]-Table1[[#This Row],[Budget_COGS]]</f>
        <v>3</v>
      </c>
      <c r="R2182" s="5">
        <f>IF(
Table1[[#This Row],[Budget_COGS]]=0,
"",
IF(
Table1[[#This Row],[Budget_COGS]]&gt;0,
(Table1[[#This Row],[Budget_COGS]]-Table1[[#This Row],[COGS]]) / Table1[[#This Row],[Budget_COGS]],
(Table1[[#This Row],[Budget_COGS]]-Table1[[#This Row],[COGS]]) / ABS(Table1[[#This Row],[Budget_COGS]])
)
)</f>
        <v>-0.15</v>
      </c>
      <c r="S2182" s="5" t="str">
        <f>IF(Table1[[#This Row],[COGS _Var]]&gt;=0, "Above Budget", "Below Budget")</f>
        <v>Above Budget</v>
      </c>
      <c r="T2182">
        <f>Table1[[#This Row],[Actual_Sales]]-Table1[[#This Row],[COGS]]</f>
        <v>34</v>
      </c>
      <c r="U2182">
        <v>40</v>
      </c>
      <c r="V2182">
        <f>Table1[[#This Row],[Gross_Margin]]-Table1[[#This Row],[Budget_Margin]]</f>
        <v>-6</v>
      </c>
      <c r="W2182" s="5">
        <f>IF(
Table1[[#This Row],[Budget_Margin]]=0,
"",
IF(
Table1[[#This Row],[Budget_Margin]]&gt;0,
(Table1[[#This Row],[Gross_Margin]]-Table1[[#This Row],[Budget_Margin]]) / Table1[[#This Row],[Budget_Margin]],
(Table1[[#This Row],[Gross_Margin]]-Table1[[#This Row],[Budget_Margin]]) / ABS(Table1[[#This Row],[Budget_Margin]])
)
)</f>
        <v>-0.15</v>
      </c>
      <c r="X2182" s="5" t="str">
        <f>IF(Table1[[#This Row],[Margin_Var]]&gt;=0, "Above Budget", "Below Budget")</f>
        <v>Below Budget</v>
      </c>
      <c r="Y2182" s="5">
        <f>IFERROR(Table1[[#This Row],[Gross_Margin]]/Table1[[#This Row],[Actual_Sales]],0)</f>
        <v>0.59649122807017541</v>
      </c>
      <c r="Z2182" s="5">
        <f>Table1[[#This Row],[Actual_Profit]]/Table1[[#This Row],[Actual_Sales]]</f>
        <v>0.2982456140350877</v>
      </c>
      <c r="AA2182">
        <v>17</v>
      </c>
      <c r="AB2182" s="5">
        <f>IFERROR(Table1[[#This Row],[Expenses]]/Table1[[#This Row],[Actual_Sales]],0)</f>
        <v>0.2982456140350877</v>
      </c>
      <c r="AC2182">
        <v>6</v>
      </c>
      <c r="AD2182">
        <v>787</v>
      </c>
      <c r="AE2182" s="5">
        <f>IFERROR(Table1[[#This Row],[Inventory]]/Table1[[#This Row],[Actual_Sales]],0)</f>
        <v>13.807017543859649</v>
      </c>
    </row>
    <row r="2183" spans="1:31" x14ac:dyDescent="0.25">
      <c r="A2183">
        <v>3775</v>
      </c>
      <c r="B2183">
        <v>435</v>
      </c>
      <c r="C2183">
        <v>1</v>
      </c>
      <c r="D2183" s="2">
        <v>40817</v>
      </c>
      <c r="E2183">
        <v>151</v>
      </c>
      <c r="F2183">
        <v>200</v>
      </c>
      <c r="G2183">
        <f>Table1[[#This Row],[Actual_Sales]]-Table1[[#This Row],[Budget_Sales]]</f>
        <v>-49</v>
      </c>
      <c r="H2183" s="5">
        <f>IF(
Table1[[#This Row],[Budget_Sales]]=0,
"",
IF(
Table1[[#This Row],[Budget_Sales]]&gt;0,
(Table1[[#This Row],[Actual_Sales]]-Table1[[#This Row],[Budget_Sales]])/Table1[[#This Row],[Budget_Sales]],
(Table1[[#This Row],[Actual_Sales]]-Table1[[#This Row],[Budget_Sales]])/ABS(Table1[[#This Row],[Budget_Sales]])
)
)</f>
        <v>-0.245</v>
      </c>
      <c r="I2183" s="5" t="str">
        <f>IF(Table1[[#This Row],[Sales_Var]]&gt;=0,"Above Budget","Below Budget")</f>
        <v>Below Budget</v>
      </c>
      <c r="J2183">
        <f>Table1[[#This Row],[Actual_Sales]]-(Table1[[#This Row],[COGS]]+Table1[[#This Row],[Expenses]])</f>
        <v>45</v>
      </c>
      <c r="K2183">
        <v>90</v>
      </c>
      <c r="L2183">
        <f>Table1[[#This Row],[Actual_Profit]]-Table1[[#This Row],[Budget_Profit]]</f>
        <v>-45</v>
      </c>
      <c r="M2183" s="5">
        <f>IF(
Table1[[#This Row],[Budget_Profit]]=0,
"",
IF(
Table1[[#This Row],[Budget_Profit]]&gt;0,
(Table1[[#This Row],[Actual_Profit]]-Table1[[#This Row],[Budget_Profit]])/Table1[[#This Row],[Budget_Profit]],
(Table1[[#This Row],[Actual_Profit]]-Table1[[#This Row],[Budget_Profit]])/ABS(Table1[[#This Row],[Budget_Profit]])
)
)</f>
        <v>-0.5</v>
      </c>
      <c r="N2183" s="5" t="str">
        <f>IF(Table1[[#This Row],[Profit_Var]]&gt;=0, "Above Budget", "Below Budget")</f>
        <v>Below Budget</v>
      </c>
      <c r="O2183">
        <v>65</v>
      </c>
      <c r="P2183">
        <v>90</v>
      </c>
      <c r="Q2183">
        <f>Table1[[#This Row],[COGS]]-Table1[[#This Row],[Budget_COGS]]</f>
        <v>-25</v>
      </c>
      <c r="R2183" s="5">
        <f>IF(
Table1[[#This Row],[Budget_COGS]]=0,
"",
IF(
Table1[[#This Row],[Budget_COGS]]&gt;0,
(Table1[[#This Row],[Budget_COGS]]-Table1[[#This Row],[COGS]]) / Table1[[#This Row],[Budget_COGS]],
(Table1[[#This Row],[Budget_COGS]]-Table1[[#This Row],[COGS]]) / ABS(Table1[[#This Row],[Budget_COGS]])
)
)</f>
        <v>0.27777777777777779</v>
      </c>
      <c r="S2183" s="5" t="str">
        <f>IF(Table1[[#This Row],[COGS _Var]]&gt;=0, "Above Budget", "Below Budget")</f>
        <v>Below Budget</v>
      </c>
      <c r="T2183">
        <f>Table1[[#This Row],[Actual_Sales]]-Table1[[#This Row],[COGS]]</f>
        <v>86</v>
      </c>
      <c r="U2183">
        <v>110</v>
      </c>
      <c r="V2183">
        <f>Table1[[#This Row],[Gross_Margin]]-Table1[[#This Row],[Budget_Margin]]</f>
        <v>-24</v>
      </c>
      <c r="W2183" s="5">
        <f>IF(
Table1[[#This Row],[Budget_Margin]]=0,
"",
IF(
Table1[[#This Row],[Budget_Margin]]&gt;0,
(Table1[[#This Row],[Gross_Margin]]-Table1[[#This Row],[Budget_Margin]]) / Table1[[#This Row],[Budget_Margin]],
(Table1[[#This Row],[Gross_Margin]]-Table1[[#This Row],[Budget_Margin]]) / ABS(Table1[[#This Row],[Budget_Margin]])
)
)</f>
        <v>-0.21818181818181817</v>
      </c>
      <c r="X2183" s="5" t="str">
        <f>IF(Table1[[#This Row],[Margin_Var]]&gt;=0, "Above Budget", "Below Budget")</f>
        <v>Below Budget</v>
      </c>
      <c r="Y2183" s="5">
        <f>IFERROR(Table1[[#This Row],[Gross_Margin]]/Table1[[#This Row],[Actual_Sales]],0)</f>
        <v>0.56953642384105962</v>
      </c>
      <c r="Z2183" s="5">
        <f>Table1[[#This Row],[Actual_Profit]]/Table1[[#This Row],[Actual_Sales]]</f>
        <v>0.29801324503311261</v>
      </c>
      <c r="AA2183">
        <v>41</v>
      </c>
      <c r="AB2183" s="5">
        <f>IFERROR(Table1[[#This Row],[Expenses]]/Table1[[#This Row],[Actual_Sales]],0)</f>
        <v>0.27152317880794702</v>
      </c>
      <c r="AC2183">
        <v>20</v>
      </c>
      <c r="AD2183">
        <v>1053</v>
      </c>
      <c r="AE2183" s="5">
        <f>IFERROR(Table1[[#This Row],[Inventory]]/Table1[[#This Row],[Actual_Sales]],0)</f>
        <v>6.9735099337748343</v>
      </c>
    </row>
    <row r="2184" spans="1:31" x14ac:dyDescent="0.25">
      <c r="A2184">
        <v>3814</v>
      </c>
      <c r="B2184">
        <v>585</v>
      </c>
      <c r="C2184">
        <v>9</v>
      </c>
      <c r="D2184" s="2">
        <v>40817</v>
      </c>
      <c r="E2184">
        <v>547</v>
      </c>
      <c r="F2184">
        <v>290</v>
      </c>
      <c r="G2184">
        <f>Table1[[#This Row],[Actual_Sales]]-Table1[[#This Row],[Budget_Sales]]</f>
        <v>257</v>
      </c>
      <c r="H2184" s="5">
        <f>IF(
Table1[[#This Row],[Budget_Sales]]=0,
"",
IF(
Table1[[#This Row],[Budget_Sales]]&gt;0,
(Table1[[#This Row],[Actual_Sales]]-Table1[[#This Row],[Budget_Sales]])/Table1[[#This Row],[Budget_Sales]],
(Table1[[#This Row],[Actual_Sales]]-Table1[[#This Row],[Budget_Sales]])/ABS(Table1[[#This Row],[Budget_Sales]])
)
)</f>
        <v>0.88620689655172413</v>
      </c>
      <c r="I2184" s="5" t="str">
        <f>IF(Table1[[#This Row],[Sales_Var]]&gt;=0,"Above Budget","Below Budget")</f>
        <v>Above Budget</v>
      </c>
      <c r="J2184">
        <f>Table1[[#This Row],[Actual_Sales]]-(Table1[[#This Row],[COGS]]+Table1[[#This Row],[Expenses]])</f>
        <v>163</v>
      </c>
      <c r="K2184">
        <v>70</v>
      </c>
      <c r="L2184">
        <f>Table1[[#This Row],[Actual_Profit]]-Table1[[#This Row],[Budget_Profit]]</f>
        <v>93</v>
      </c>
      <c r="M2184" s="5">
        <f>IF(
Table1[[#This Row],[Budget_Profit]]=0,
"",
IF(
Table1[[#This Row],[Budget_Profit]]&gt;0,
(Table1[[#This Row],[Actual_Profit]]-Table1[[#This Row],[Budget_Profit]])/Table1[[#This Row],[Budget_Profit]],
(Table1[[#This Row],[Actual_Profit]]-Table1[[#This Row],[Budget_Profit]])/ABS(Table1[[#This Row],[Budget_Profit]])
)
)</f>
        <v>1.3285714285714285</v>
      </c>
      <c r="N2184" s="5" t="str">
        <f>IF(Table1[[#This Row],[Profit_Var]]&gt;=0, "Above Budget", "Below Budget")</f>
        <v>Above Budget</v>
      </c>
      <c r="O2184">
        <v>255</v>
      </c>
      <c r="P2184">
        <v>140</v>
      </c>
      <c r="Q2184">
        <f>Table1[[#This Row],[COGS]]-Table1[[#This Row],[Budget_COGS]]</f>
        <v>115</v>
      </c>
      <c r="R2184" s="5">
        <f>IF(
Table1[[#This Row],[Budget_COGS]]=0,
"",
IF(
Table1[[#This Row],[Budget_COGS]]&gt;0,
(Table1[[#This Row],[Budget_COGS]]-Table1[[#This Row],[COGS]]) / Table1[[#This Row],[Budget_COGS]],
(Table1[[#This Row],[Budget_COGS]]-Table1[[#This Row],[COGS]]) / ABS(Table1[[#This Row],[Budget_COGS]])
)
)</f>
        <v>-0.8214285714285714</v>
      </c>
      <c r="S2184" s="5" t="str">
        <f>IF(Table1[[#This Row],[COGS _Var]]&gt;=0, "Above Budget", "Below Budget")</f>
        <v>Above Budget</v>
      </c>
      <c r="T2184">
        <f>Table1[[#This Row],[Actual_Sales]]-Table1[[#This Row],[COGS]]</f>
        <v>292</v>
      </c>
      <c r="U2184">
        <v>150</v>
      </c>
      <c r="V2184">
        <f>Table1[[#This Row],[Gross_Margin]]-Table1[[#This Row],[Budget_Margin]]</f>
        <v>142</v>
      </c>
      <c r="W2184" s="5">
        <f>IF(
Table1[[#This Row],[Budget_Margin]]=0,
"",
IF(
Table1[[#This Row],[Budget_Margin]]&gt;0,
(Table1[[#This Row],[Gross_Margin]]-Table1[[#This Row],[Budget_Margin]]) / Table1[[#This Row],[Budget_Margin]],
(Table1[[#This Row],[Gross_Margin]]-Table1[[#This Row],[Budget_Margin]]) / ABS(Table1[[#This Row],[Budget_Margin]])
)
)</f>
        <v>0.94666666666666666</v>
      </c>
      <c r="X2184" s="5" t="str">
        <f>IF(Table1[[#This Row],[Margin_Var]]&gt;=0, "Above Budget", "Below Budget")</f>
        <v>Above Budget</v>
      </c>
      <c r="Y2184" s="5">
        <f>IFERROR(Table1[[#This Row],[Gross_Margin]]/Table1[[#This Row],[Actual_Sales]],0)</f>
        <v>0.53382084095063986</v>
      </c>
      <c r="Z2184" s="5">
        <f>Table1[[#This Row],[Actual_Profit]]/Table1[[#This Row],[Actual_Sales]]</f>
        <v>0.29798903107861058</v>
      </c>
      <c r="AA2184">
        <v>129</v>
      </c>
      <c r="AB2184" s="5">
        <f>IFERROR(Table1[[#This Row],[Expenses]]/Table1[[#This Row],[Actual_Sales]],0)</f>
        <v>0.23583180987202926</v>
      </c>
      <c r="AC2184">
        <v>96</v>
      </c>
      <c r="AD2184">
        <v>1622</v>
      </c>
      <c r="AE2184" s="5">
        <f>IFERROR(Table1[[#This Row],[Inventory]]/Table1[[#This Row],[Actual_Sales]],0)</f>
        <v>2.9652650822669102</v>
      </c>
    </row>
    <row r="2185" spans="1:31" x14ac:dyDescent="0.25">
      <c r="A2185">
        <v>1152</v>
      </c>
      <c r="B2185">
        <v>580</v>
      </c>
      <c r="C2185">
        <v>2</v>
      </c>
      <c r="D2185" s="2">
        <v>40360</v>
      </c>
      <c r="E2185">
        <v>94</v>
      </c>
      <c r="F2185">
        <v>110</v>
      </c>
      <c r="G2185">
        <f>Table1[[#This Row],[Actual_Sales]]-Table1[[#This Row],[Budget_Sales]]</f>
        <v>-16</v>
      </c>
      <c r="H2185" s="5">
        <f>IF(
Table1[[#This Row],[Budget_Sales]]=0,
"",
IF(
Table1[[#This Row],[Budget_Sales]]&gt;0,
(Table1[[#This Row],[Actual_Sales]]-Table1[[#This Row],[Budget_Sales]])/Table1[[#This Row],[Budget_Sales]],
(Table1[[#This Row],[Actual_Sales]]-Table1[[#This Row],[Budget_Sales]])/ABS(Table1[[#This Row],[Budget_Sales]])
)
)</f>
        <v>-0.14545454545454545</v>
      </c>
      <c r="I2185" s="5" t="str">
        <f>IF(Table1[[#This Row],[Sales_Var]]&gt;=0,"Above Budget","Below Budget")</f>
        <v>Below Budget</v>
      </c>
      <c r="J2185">
        <f>Table1[[#This Row],[Actual_Sales]]-(Table1[[#This Row],[COGS]]+Table1[[#This Row],[Expenses]])</f>
        <v>28</v>
      </c>
      <c r="K2185">
        <v>40</v>
      </c>
      <c r="L2185">
        <f>Table1[[#This Row],[Actual_Profit]]-Table1[[#This Row],[Budget_Profit]]</f>
        <v>-12</v>
      </c>
      <c r="M2185" s="5">
        <f>IF(
Table1[[#This Row],[Budget_Profit]]=0,
"",
IF(
Table1[[#This Row],[Budget_Profit]]&gt;0,
(Table1[[#This Row],[Actual_Profit]]-Table1[[#This Row],[Budget_Profit]])/Table1[[#This Row],[Budget_Profit]],
(Table1[[#This Row],[Actual_Profit]]-Table1[[#This Row],[Budget_Profit]])/ABS(Table1[[#This Row],[Budget_Profit]])
)
)</f>
        <v>-0.3</v>
      </c>
      <c r="N2185" s="5" t="str">
        <f>IF(Table1[[#This Row],[Profit_Var]]&gt;=0, "Above Budget", "Below Budget")</f>
        <v>Below Budget</v>
      </c>
      <c r="O2185">
        <v>41</v>
      </c>
      <c r="P2185">
        <v>50</v>
      </c>
      <c r="Q2185">
        <f>Table1[[#This Row],[COGS]]-Table1[[#This Row],[Budget_COGS]]</f>
        <v>-9</v>
      </c>
      <c r="R2185" s="5">
        <f>IF(
Table1[[#This Row],[Budget_COGS]]=0,
"",
IF(
Table1[[#This Row],[Budget_COGS]]&gt;0,
(Table1[[#This Row],[Budget_COGS]]-Table1[[#This Row],[COGS]]) / Table1[[#This Row],[Budget_COGS]],
(Table1[[#This Row],[Budget_COGS]]-Table1[[#This Row],[COGS]]) / ABS(Table1[[#This Row],[Budget_COGS]])
)
)</f>
        <v>0.18</v>
      </c>
      <c r="S2185" s="5" t="str">
        <f>IF(Table1[[#This Row],[COGS _Var]]&gt;=0, "Above Budget", "Below Budget")</f>
        <v>Below Budget</v>
      </c>
      <c r="T2185">
        <f>Table1[[#This Row],[Actual_Sales]]-Table1[[#This Row],[COGS]]</f>
        <v>53</v>
      </c>
      <c r="U2185">
        <v>60</v>
      </c>
      <c r="V2185">
        <f>Table1[[#This Row],[Gross_Margin]]-Table1[[#This Row],[Budget_Margin]]</f>
        <v>-7</v>
      </c>
      <c r="W2185" s="5">
        <f>IF(
Table1[[#This Row],[Budget_Margin]]=0,
"",
IF(
Table1[[#This Row],[Budget_Margin]]&gt;0,
(Table1[[#This Row],[Gross_Margin]]-Table1[[#This Row],[Budget_Margin]]) / Table1[[#This Row],[Budget_Margin]],
(Table1[[#This Row],[Gross_Margin]]-Table1[[#This Row],[Budget_Margin]]) / ABS(Table1[[#This Row],[Budget_Margin]])
)
)</f>
        <v>-0.11666666666666667</v>
      </c>
      <c r="X2185" s="5" t="str">
        <f>IF(Table1[[#This Row],[Margin_Var]]&gt;=0, "Above Budget", "Below Budget")</f>
        <v>Below Budget</v>
      </c>
      <c r="Y2185" s="5">
        <f>IFERROR(Table1[[#This Row],[Gross_Margin]]/Table1[[#This Row],[Actual_Sales]],0)</f>
        <v>0.56382978723404253</v>
      </c>
      <c r="Z2185" s="5">
        <f>Table1[[#This Row],[Actual_Profit]]/Table1[[#This Row],[Actual_Sales]]</f>
        <v>0.2978723404255319</v>
      </c>
      <c r="AA2185">
        <v>25</v>
      </c>
      <c r="AB2185" s="5">
        <f>IFERROR(Table1[[#This Row],[Expenses]]/Table1[[#This Row],[Actual_Sales]],0)</f>
        <v>0.26595744680851063</v>
      </c>
      <c r="AC2185">
        <v>13</v>
      </c>
      <c r="AD2185">
        <v>592</v>
      </c>
      <c r="AE2185" s="5">
        <f>IFERROR(Table1[[#This Row],[Inventory]]/Table1[[#This Row],[Actual_Sales]],0)</f>
        <v>6.2978723404255321</v>
      </c>
    </row>
    <row r="2186" spans="1:31" x14ac:dyDescent="0.25">
      <c r="A2186">
        <v>1832</v>
      </c>
      <c r="B2186">
        <v>503</v>
      </c>
      <c r="C2186">
        <v>6</v>
      </c>
      <c r="D2186" s="2">
        <v>40483</v>
      </c>
      <c r="E2186">
        <v>363</v>
      </c>
      <c r="F2186">
        <v>350</v>
      </c>
      <c r="G2186">
        <f>Table1[[#This Row],[Actual_Sales]]-Table1[[#This Row],[Budget_Sales]]</f>
        <v>13</v>
      </c>
      <c r="H2186" s="5">
        <f>IF(
Table1[[#This Row],[Budget_Sales]]=0,
"",
IF(
Table1[[#This Row],[Budget_Sales]]&gt;0,
(Table1[[#This Row],[Actual_Sales]]-Table1[[#This Row],[Budget_Sales]])/Table1[[#This Row],[Budget_Sales]],
(Table1[[#This Row],[Actual_Sales]]-Table1[[#This Row],[Budget_Sales]])/ABS(Table1[[#This Row],[Budget_Sales]])
)
)</f>
        <v>3.7142857142857144E-2</v>
      </c>
      <c r="I2186" s="5" t="str">
        <f>IF(Table1[[#This Row],[Sales_Var]]&gt;=0,"Above Budget","Below Budget")</f>
        <v>Above Budget</v>
      </c>
      <c r="J2186">
        <f>Table1[[#This Row],[Actual_Sales]]-(Table1[[#This Row],[COGS]]+Table1[[#This Row],[Expenses]])</f>
        <v>108</v>
      </c>
      <c r="K2186">
        <v>120</v>
      </c>
      <c r="L2186">
        <f>Table1[[#This Row],[Actual_Profit]]-Table1[[#This Row],[Budget_Profit]]</f>
        <v>-12</v>
      </c>
      <c r="M2186" s="5">
        <f>IF(
Table1[[#This Row],[Budget_Profit]]=0,
"",
IF(
Table1[[#This Row],[Budget_Profit]]&gt;0,
(Table1[[#This Row],[Actual_Profit]]-Table1[[#This Row],[Budget_Profit]])/Table1[[#This Row],[Budget_Profit]],
(Table1[[#This Row],[Actual_Profit]]-Table1[[#This Row],[Budget_Profit]])/ABS(Table1[[#This Row],[Budget_Profit]])
)
)</f>
        <v>-0.1</v>
      </c>
      <c r="N2186" s="5" t="str">
        <f>IF(Table1[[#This Row],[Profit_Var]]&gt;=0, "Above Budget", "Below Budget")</f>
        <v>Below Budget</v>
      </c>
      <c r="O2186">
        <v>181</v>
      </c>
      <c r="P2186">
        <v>170</v>
      </c>
      <c r="Q2186">
        <f>Table1[[#This Row],[COGS]]-Table1[[#This Row],[Budget_COGS]]</f>
        <v>11</v>
      </c>
      <c r="R2186" s="5">
        <f>IF(
Table1[[#This Row],[Budget_COGS]]=0,
"",
IF(
Table1[[#This Row],[Budget_COGS]]&gt;0,
(Table1[[#This Row],[Budget_COGS]]-Table1[[#This Row],[COGS]]) / Table1[[#This Row],[Budget_COGS]],
(Table1[[#This Row],[Budget_COGS]]-Table1[[#This Row],[COGS]]) / ABS(Table1[[#This Row],[Budget_COGS]])
)
)</f>
        <v>-6.4705882352941183E-2</v>
      </c>
      <c r="S2186" s="5" t="str">
        <f>IF(Table1[[#This Row],[COGS _Var]]&gt;=0, "Above Budget", "Below Budget")</f>
        <v>Above Budget</v>
      </c>
      <c r="T2186">
        <f>Table1[[#This Row],[Actual_Sales]]-Table1[[#This Row],[COGS]]</f>
        <v>182</v>
      </c>
      <c r="U2186">
        <v>180</v>
      </c>
      <c r="V2186">
        <f>Table1[[#This Row],[Gross_Margin]]-Table1[[#This Row],[Budget_Margin]]</f>
        <v>2</v>
      </c>
      <c r="W2186" s="5">
        <f>IF(
Table1[[#This Row],[Budget_Margin]]=0,
"",
IF(
Table1[[#This Row],[Budget_Margin]]&gt;0,
(Table1[[#This Row],[Gross_Margin]]-Table1[[#This Row],[Budget_Margin]]) / Table1[[#This Row],[Budget_Margin]],
(Table1[[#This Row],[Gross_Margin]]-Table1[[#This Row],[Budget_Margin]]) / ABS(Table1[[#This Row],[Budget_Margin]])
)
)</f>
        <v>1.1111111111111112E-2</v>
      </c>
      <c r="X2186" s="5" t="str">
        <f>IF(Table1[[#This Row],[Margin_Var]]&gt;=0, "Above Budget", "Below Budget")</f>
        <v>Above Budget</v>
      </c>
      <c r="Y2186" s="5">
        <f>IFERROR(Table1[[#This Row],[Gross_Margin]]/Table1[[#This Row],[Actual_Sales]],0)</f>
        <v>0.50137741046831952</v>
      </c>
      <c r="Z2186" s="5">
        <f>Table1[[#This Row],[Actual_Profit]]/Table1[[#This Row],[Actual_Sales]]</f>
        <v>0.2975206611570248</v>
      </c>
      <c r="AA2186">
        <v>74</v>
      </c>
      <c r="AB2186" s="5">
        <f>IFERROR(Table1[[#This Row],[Expenses]]/Table1[[#This Row],[Actual_Sales]],0)</f>
        <v>0.20385674931129477</v>
      </c>
      <c r="AC2186">
        <v>50</v>
      </c>
      <c r="AD2186">
        <v>1283</v>
      </c>
      <c r="AE2186" s="5">
        <f>IFERROR(Table1[[#This Row],[Inventory]]/Table1[[#This Row],[Actual_Sales]],0)</f>
        <v>3.5344352617079888</v>
      </c>
    </row>
    <row r="2187" spans="1:31" x14ac:dyDescent="0.25">
      <c r="A2187">
        <v>1842</v>
      </c>
      <c r="B2187">
        <v>508</v>
      </c>
      <c r="C2187">
        <v>7</v>
      </c>
      <c r="D2187" s="2">
        <v>40483</v>
      </c>
      <c r="E2187">
        <v>363</v>
      </c>
      <c r="F2187">
        <v>350</v>
      </c>
      <c r="G2187">
        <f>Table1[[#This Row],[Actual_Sales]]-Table1[[#This Row],[Budget_Sales]]</f>
        <v>13</v>
      </c>
      <c r="H2187" s="5">
        <f>IF(
Table1[[#This Row],[Budget_Sales]]=0,
"",
IF(
Table1[[#This Row],[Budget_Sales]]&gt;0,
(Table1[[#This Row],[Actual_Sales]]-Table1[[#This Row],[Budget_Sales]])/Table1[[#This Row],[Budget_Sales]],
(Table1[[#This Row],[Actual_Sales]]-Table1[[#This Row],[Budget_Sales]])/ABS(Table1[[#This Row],[Budget_Sales]])
)
)</f>
        <v>3.7142857142857144E-2</v>
      </c>
      <c r="I2187" s="5" t="str">
        <f>IF(Table1[[#This Row],[Sales_Var]]&gt;=0,"Above Budget","Below Budget")</f>
        <v>Above Budget</v>
      </c>
      <c r="J2187">
        <f>Table1[[#This Row],[Actual_Sales]]-(Table1[[#This Row],[COGS]]+Table1[[#This Row],[Expenses]])</f>
        <v>108</v>
      </c>
      <c r="K2187">
        <v>120</v>
      </c>
      <c r="L2187">
        <f>Table1[[#This Row],[Actual_Profit]]-Table1[[#This Row],[Budget_Profit]]</f>
        <v>-12</v>
      </c>
      <c r="M2187" s="5">
        <f>IF(
Table1[[#This Row],[Budget_Profit]]=0,
"",
IF(
Table1[[#This Row],[Budget_Profit]]&gt;0,
(Table1[[#This Row],[Actual_Profit]]-Table1[[#This Row],[Budget_Profit]])/Table1[[#This Row],[Budget_Profit]],
(Table1[[#This Row],[Actual_Profit]]-Table1[[#This Row],[Budget_Profit]])/ABS(Table1[[#This Row],[Budget_Profit]])
)
)</f>
        <v>-0.1</v>
      </c>
      <c r="N2187" s="5" t="str">
        <f>IF(Table1[[#This Row],[Profit_Var]]&gt;=0, "Above Budget", "Below Budget")</f>
        <v>Below Budget</v>
      </c>
      <c r="O2187">
        <v>181</v>
      </c>
      <c r="P2187">
        <v>170</v>
      </c>
      <c r="Q2187">
        <f>Table1[[#This Row],[COGS]]-Table1[[#This Row],[Budget_COGS]]</f>
        <v>11</v>
      </c>
      <c r="R2187" s="5">
        <f>IF(
Table1[[#This Row],[Budget_COGS]]=0,
"",
IF(
Table1[[#This Row],[Budget_COGS]]&gt;0,
(Table1[[#This Row],[Budget_COGS]]-Table1[[#This Row],[COGS]]) / Table1[[#This Row],[Budget_COGS]],
(Table1[[#This Row],[Budget_COGS]]-Table1[[#This Row],[COGS]]) / ABS(Table1[[#This Row],[Budget_COGS]])
)
)</f>
        <v>-6.4705882352941183E-2</v>
      </c>
      <c r="S2187" s="5" t="str">
        <f>IF(Table1[[#This Row],[COGS _Var]]&gt;=0, "Above Budget", "Below Budget")</f>
        <v>Above Budget</v>
      </c>
      <c r="T2187">
        <f>Table1[[#This Row],[Actual_Sales]]-Table1[[#This Row],[COGS]]</f>
        <v>182</v>
      </c>
      <c r="U2187">
        <v>180</v>
      </c>
      <c r="V2187">
        <f>Table1[[#This Row],[Gross_Margin]]-Table1[[#This Row],[Budget_Margin]]</f>
        <v>2</v>
      </c>
      <c r="W2187" s="5">
        <f>IF(
Table1[[#This Row],[Budget_Margin]]=0,
"",
IF(
Table1[[#This Row],[Budget_Margin]]&gt;0,
(Table1[[#This Row],[Gross_Margin]]-Table1[[#This Row],[Budget_Margin]]) / Table1[[#This Row],[Budget_Margin]],
(Table1[[#This Row],[Gross_Margin]]-Table1[[#This Row],[Budget_Margin]]) / ABS(Table1[[#This Row],[Budget_Margin]])
)
)</f>
        <v>1.1111111111111112E-2</v>
      </c>
      <c r="X2187" s="5" t="str">
        <f>IF(Table1[[#This Row],[Margin_Var]]&gt;=0, "Above Budget", "Below Budget")</f>
        <v>Above Budget</v>
      </c>
      <c r="Y2187" s="5">
        <f>IFERROR(Table1[[#This Row],[Gross_Margin]]/Table1[[#This Row],[Actual_Sales]],0)</f>
        <v>0.50137741046831952</v>
      </c>
      <c r="Z2187" s="5">
        <f>Table1[[#This Row],[Actual_Profit]]/Table1[[#This Row],[Actual_Sales]]</f>
        <v>0.2975206611570248</v>
      </c>
      <c r="AA2187">
        <v>74</v>
      </c>
      <c r="AB2187" s="5">
        <f>IFERROR(Table1[[#This Row],[Expenses]]/Table1[[#This Row],[Actual_Sales]],0)</f>
        <v>0.20385674931129477</v>
      </c>
      <c r="AC2187">
        <v>50</v>
      </c>
      <c r="AD2187">
        <v>1283</v>
      </c>
      <c r="AE2187" s="5">
        <f>IFERROR(Table1[[#This Row],[Inventory]]/Table1[[#This Row],[Actual_Sales]],0)</f>
        <v>3.5344352617079888</v>
      </c>
    </row>
    <row r="2188" spans="1:31" x14ac:dyDescent="0.25">
      <c r="A2188">
        <v>1982</v>
      </c>
      <c r="B2188">
        <v>407</v>
      </c>
      <c r="C2188">
        <v>6</v>
      </c>
      <c r="D2188" s="2">
        <v>40513</v>
      </c>
      <c r="E2188">
        <v>195</v>
      </c>
      <c r="F2188">
        <v>190</v>
      </c>
      <c r="G2188">
        <f>Table1[[#This Row],[Actual_Sales]]-Table1[[#This Row],[Budget_Sales]]</f>
        <v>5</v>
      </c>
      <c r="H2188" s="5">
        <f>IF(
Table1[[#This Row],[Budget_Sales]]=0,
"",
IF(
Table1[[#This Row],[Budget_Sales]]&gt;0,
(Table1[[#This Row],[Actual_Sales]]-Table1[[#This Row],[Budget_Sales]])/Table1[[#This Row],[Budget_Sales]],
(Table1[[#This Row],[Actual_Sales]]-Table1[[#This Row],[Budget_Sales]])/ABS(Table1[[#This Row],[Budget_Sales]])
)
)</f>
        <v>2.6315789473684209E-2</v>
      </c>
      <c r="I2188" s="5" t="str">
        <f>IF(Table1[[#This Row],[Sales_Var]]&gt;=0,"Above Budget","Below Budget")</f>
        <v>Above Budget</v>
      </c>
      <c r="J2188">
        <f>Table1[[#This Row],[Actual_Sales]]-(Table1[[#This Row],[COGS]]+Table1[[#This Row],[Expenses]])</f>
        <v>58</v>
      </c>
      <c r="K2188">
        <v>70</v>
      </c>
      <c r="L2188">
        <f>Table1[[#This Row],[Actual_Profit]]-Table1[[#This Row],[Budget_Profit]]</f>
        <v>-12</v>
      </c>
      <c r="M2188" s="5">
        <f>IF(
Table1[[#This Row],[Budget_Profit]]=0,
"",
IF(
Table1[[#This Row],[Budget_Profit]]&gt;0,
(Table1[[#This Row],[Actual_Profit]]-Table1[[#This Row],[Budget_Profit]])/Table1[[#This Row],[Budget_Profit]],
(Table1[[#This Row],[Actual_Profit]]-Table1[[#This Row],[Budget_Profit]])/ABS(Table1[[#This Row],[Budget_Profit]])
)
)</f>
        <v>-0.17142857142857143</v>
      </c>
      <c r="N2188" s="5" t="str">
        <f>IF(Table1[[#This Row],[Profit_Var]]&gt;=0, "Above Budget", "Below Budget")</f>
        <v>Below Budget</v>
      </c>
      <c r="O2188">
        <v>83</v>
      </c>
      <c r="P2188">
        <v>80</v>
      </c>
      <c r="Q2188">
        <f>Table1[[#This Row],[COGS]]-Table1[[#This Row],[Budget_COGS]]</f>
        <v>3</v>
      </c>
      <c r="R2188" s="5">
        <f>IF(
Table1[[#This Row],[Budget_COGS]]=0,
"",
IF(
Table1[[#This Row],[Budget_COGS]]&gt;0,
(Table1[[#This Row],[Budget_COGS]]-Table1[[#This Row],[COGS]]) / Table1[[#This Row],[Budget_COGS]],
(Table1[[#This Row],[Budget_COGS]]-Table1[[#This Row],[COGS]]) / ABS(Table1[[#This Row],[Budget_COGS]])
)
)</f>
        <v>-3.7499999999999999E-2</v>
      </c>
      <c r="S2188" s="5" t="str">
        <f>IF(Table1[[#This Row],[COGS _Var]]&gt;=0, "Above Budget", "Below Budget")</f>
        <v>Above Budget</v>
      </c>
      <c r="T2188">
        <f>Table1[[#This Row],[Actual_Sales]]-Table1[[#This Row],[COGS]]</f>
        <v>112</v>
      </c>
      <c r="U2188">
        <v>110</v>
      </c>
      <c r="V2188">
        <f>Table1[[#This Row],[Gross_Margin]]-Table1[[#This Row],[Budget_Margin]]</f>
        <v>2</v>
      </c>
      <c r="W2188" s="5">
        <f>IF(
Table1[[#This Row],[Budget_Margin]]=0,
"",
IF(
Table1[[#This Row],[Budget_Margin]]&gt;0,
(Table1[[#This Row],[Gross_Margin]]-Table1[[#This Row],[Budget_Margin]]) / Table1[[#This Row],[Budget_Margin]],
(Table1[[#This Row],[Gross_Margin]]-Table1[[#This Row],[Budget_Margin]]) / ABS(Table1[[#This Row],[Budget_Margin]])
)
)</f>
        <v>1.8181818181818181E-2</v>
      </c>
      <c r="X2188" s="5" t="str">
        <f>IF(Table1[[#This Row],[Margin_Var]]&gt;=0, "Above Budget", "Below Budget")</f>
        <v>Above Budget</v>
      </c>
      <c r="Y2188" s="5">
        <f>IFERROR(Table1[[#This Row],[Gross_Margin]]/Table1[[#This Row],[Actual_Sales]],0)</f>
        <v>0.57435897435897432</v>
      </c>
      <c r="Z2188" s="5">
        <f>Table1[[#This Row],[Actual_Profit]]/Table1[[#This Row],[Actual_Sales]]</f>
        <v>0.29743589743589743</v>
      </c>
      <c r="AA2188">
        <v>54</v>
      </c>
      <c r="AB2188" s="5">
        <f>IFERROR(Table1[[#This Row],[Expenses]]/Table1[[#This Row],[Actual_Sales]],0)</f>
        <v>0.27692307692307694</v>
      </c>
      <c r="AC2188">
        <v>27</v>
      </c>
      <c r="AD2188">
        <v>575</v>
      </c>
      <c r="AE2188" s="5">
        <f>IFERROR(Table1[[#This Row],[Inventory]]/Table1[[#This Row],[Actual_Sales]],0)</f>
        <v>2.9487179487179489</v>
      </c>
    </row>
    <row r="2189" spans="1:31" x14ac:dyDescent="0.25">
      <c r="A2189">
        <v>577</v>
      </c>
      <c r="B2189">
        <v>414</v>
      </c>
      <c r="C2189">
        <v>3</v>
      </c>
      <c r="D2189" s="2">
        <v>40269</v>
      </c>
      <c r="E2189">
        <v>195</v>
      </c>
      <c r="F2189">
        <v>200</v>
      </c>
      <c r="G2189">
        <f>Table1[[#This Row],[Actual_Sales]]-Table1[[#This Row],[Budget_Sales]]</f>
        <v>-5</v>
      </c>
      <c r="H2189" s="5">
        <f>IF(
Table1[[#This Row],[Budget_Sales]]=0,
"",
IF(
Table1[[#This Row],[Budget_Sales]]&gt;0,
(Table1[[#This Row],[Actual_Sales]]-Table1[[#This Row],[Budget_Sales]])/Table1[[#This Row],[Budget_Sales]],
(Table1[[#This Row],[Actual_Sales]]-Table1[[#This Row],[Budget_Sales]])/ABS(Table1[[#This Row],[Budget_Sales]])
)
)</f>
        <v>-2.5000000000000001E-2</v>
      </c>
      <c r="I2189" s="5" t="str">
        <f>IF(Table1[[#This Row],[Sales_Var]]&gt;=0,"Above Budget","Below Budget")</f>
        <v>Below Budget</v>
      </c>
      <c r="J2189">
        <f>Table1[[#This Row],[Actual_Sales]]-(Table1[[#This Row],[COGS]]+Table1[[#This Row],[Expenses]])</f>
        <v>58</v>
      </c>
      <c r="K2189">
        <v>80</v>
      </c>
      <c r="L2189">
        <f>Table1[[#This Row],[Actual_Profit]]-Table1[[#This Row],[Budget_Profit]]</f>
        <v>-22</v>
      </c>
      <c r="M2189" s="5">
        <f>IF(
Table1[[#This Row],[Budget_Profit]]=0,
"",
IF(
Table1[[#This Row],[Budget_Profit]]&gt;0,
(Table1[[#This Row],[Actual_Profit]]-Table1[[#This Row],[Budget_Profit]])/Table1[[#This Row],[Budget_Profit]],
(Table1[[#This Row],[Actual_Profit]]-Table1[[#This Row],[Budget_Profit]])/ABS(Table1[[#This Row],[Budget_Profit]])
)
)</f>
        <v>-0.27500000000000002</v>
      </c>
      <c r="N2189" s="5" t="str">
        <f>IF(Table1[[#This Row],[Profit_Var]]&gt;=0, "Above Budget", "Below Budget")</f>
        <v>Below Budget</v>
      </c>
      <c r="O2189">
        <v>83</v>
      </c>
      <c r="P2189">
        <v>80</v>
      </c>
      <c r="Q2189">
        <f>Table1[[#This Row],[COGS]]-Table1[[#This Row],[Budget_COGS]]</f>
        <v>3</v>
      </c>
      <c r="R2189" s="5">
        <f>IF(
Table1[[#This Row],[Budget_COGS]]=0,
"",
IF(
Table1[[#This Row],[Budget_COGS]]&gt;0,
(Table1[[#This Row],[Budget_COGS]]-Table1[[#This Row],[COGS]]) / Table1[[#This Row],[Budget_COGS]],
(Table1[[#This Row],[Budget_COGS]]-Table1[[#This Row],[COGS]]) / ABS(Table1[[#This Row],[Budget_COGS]])
)
)</f>
        <v>-3.7499999999999999E-2</v>
      </c>
      <c r="S2189" s="5" t="str">
        <f>IF(Table1[[#This Row],[COGS _Var]]&gt;=0, "Above Budget", "Below Budget")</f>
        <v>Above Budget</v>
      </c>
      <c r="T2189">
        <f>Table1[[#This Row],[Actual_Sales]]-Table1[[#This Row],[COGS]]</f>
        <v>112</v>
      </c>
      <c r="U2189">
        <v>120</v>
      </c>
      <c r="V2189">
        <f>Table1[[#This Row],[Gross_Margin]]-Table1[[#This Row],[Budget_Margin]]</f>
        <v>-8</v>
      </c>
      <c r="W2189" s="5">
        <f>IF(
Table1[[#This Row],[Budget_Margin]]=0,
"",
IF(
Table1[[#This Row],[Budget_Margin]]&gt;0,
(Table1[[#This Row],[Gross_Margin]]-Table1[[#This Row],[Budget_Margin]]) / Table1[[#This Row],[Budget_Margin]],
(Table1[[#This Row],[Gross_Margin]]-Table1[[#This Row],[Budget_Margin]]) / ABS(Table1[[#This Row],[Budget_Margin]])
)
)</f>
        <v>-6.6666666666666666E-2</v>
      </c>
      <c r="X2189" s="5" t="str">
        <f>IF(Table1[[#This Row],[Margin_Var]]&gt;=0, "Above Budget", "Below Budget")</f>
        <v>Below Budget</v>
      </c>
      <c r="Y2189" s="5">
        <f>IFERROR(Table1[[#This Row],[Gross_Margin]]/Table1[[#This Row],[Actual_Sales]],0)</f>
        <v>0.57435897435897432</v>
      </c>
      <c r="Z2189" s="5">
        <f>Table1[[#This Row],[Actual_Profit]]/Table1[[#This Row],[Actual_Sales]]</f>
        <v>0.29743589743589743</v>
      </c>
      <c r="AA2189">
        <v>54</v>
      </c>
      <c r="AB2189" s="5">
        <f>IFERROR(Table1[[#This Row],[Expenses]]/Table1[[#This Row],[Actual_Sales]],0)</f>
        <v>0.27692307692307694</v>
      </c>
      <c r="AC2189">
        <v>27</v>
      </c>
      <c r="AD2189">
        <v>433</v>
      </c>
      <c r="AE2189" s="5">
        <f>IFERROR(Table1[[#This Row],[Inventory]]/Table1[[#This Row],[Actual_Sales]],0)</f>
        <v>2.2205128205128206</v>
      </c>
    </row>
    <row r="2190" spans="1:31" x14ac:dyDescent="0.25">
      <c r="A2190">
        <v>692</v>
      </c>
      <c r="B2190">
        <v>904</v>
      </c>
      <c r="C2190">
        <v>6</v>
      </c>
      <c r="D2190" s="2">
        <v>40269</v>
      </c>
      <c r="E2190">
        <v>195</v>
      </c>
      <c r="F2190">
        <v>190</v>
      </c>
      <c r="G2190">
        <f>Table1[[#This Row],[Actual_Sales]]-Table1[[#This Row],[Budget_Sales]]</f>
        <v>5</v>
      </c>
      <c r="H2190" s="5">
        <f>IF(
Table1[[#This Row],[Budget_Sales]]=0,
"",
IF(
Table1[[#This Row],[Budget_Sales]]&gt;0,
(Table1[[#This Row],[Actual_Sales]]-Table1[[#This Row],[Budget_Sales]])/Table1[[#This Row],[Budget_Sales]],
(Table1[[#This Row],[Actual_Sales]]-Table1[[#This Row],[Budget_Sales]])/ABS(Table1[[#This Row],[Budget_Sales]])
)
)</f>
        <v>2.6315789473684209E-2</v>
      </c>
      <c r="I2190" s="5" t="str">
        <f>IF(Table1[[#This Row],[Sales_Var]]&gt;=0,"Above Budget","Below Budget")</f>
        <v>Above Budget</v>
      </c>
      <c r="J2190">
        <f>Table1[[#This Row],[Actual_Sales]]-(Table1[[#This Row],[COGS]]+Table1[[#This Row],[Expenses]])</f>
        <v>58</v>
      </c>
      <c r="K2190">
        <v>80</v>
      </c>
      <c r="L2190">
        <f>Table1[[#This Row],[Actual_Profit]]-Table1[[#This Row],[Budget_Profit]]</f>
        <v>-22</v>
      </c>
      <c r="M2190" s="5">
        <f>IF(
Table1[[#This Row],[Budget_Profit]]=0,
"",
IF(
Table1[[#This Row],[Budget_Profit]]&gt;0,
(Table1[[#This Row],[Actual_Profit]]-Table1[[#This Row],[Budget_Profit]])/Table1[[#This Row],[Budget_Profit]],
(Table1[[#This Row],[Actual_Profit]]-Table1[[#This Row],[Budget_Profit]])/ABS(Table1[[#This Row],[Budget_Profit]])
)
)</f>
        <v>-0.27500000000000002</v>
      </c>
      <c r="N2190" s="5" t="str">
        <f>IF(Table1[[#This Row],[Profit_Var]]&gt;=0, "Above Budget", "Below Budget")</f>
        <v>Below Budget</v>
      </c>
      <c r="O2190">
        <v>83</v>
      </c>
      <c r="P2190">
        <v>70</v>
      </c>
      <c r="Q2190">
        <f>Table1[[#This Row],[COGS]]-Table1[[#This Row],[Budget_COGS]]</f>
        <v>13</v>
      </c>
      <c r="R2190" s="5">
        <f>IF(
Table1[[#This Row],[Budget_COGS]]=0,
"",
IF(
Table1[[#This Row],[Budget_COGS]]&gt;0,
(Table1[[#This Row],[Budget_COGS]]-Table1[[#This Row],[COGS]]) / Table1[[#This Row],[Budget_COGS]],
(Table1[[#This Row],[Budget_COGS]]-Table1[[#This Row],[COGS]]) / ABS(Table1[[#This Row],[Budget_COGS]])
)
)</f>
        <v>-0.18571428571428572</v>
      </c>
      <c r="S2190" s="5" t="str">
        <f>IF(Table1[[#This Row],[COGS _Var]]&gt;=0, "Above Budget", "Below Budget")</f>
        <v>Above Budget</v>
      </c>
      <c r="T2190">
        <f>Table1[[#This Row],[Actual_Sales]]-Table1[[#This Row],[COGS]]</f>
        <v>112</v>
      </c>
      <c r="U2190">
        <v>120</v>
      </c>
      <c r="V2190">
        <f>Table1[[#This Row],[Gross_Margin]]-Table1[[#This Row],[Budget_Margin]]</f>
        <v>-8</v>
      </c>
      <c r="W2190" s="5">
        <f>IF(
Table1[[#This Row],[Budget_Margin]]=0,
"",
IF(
Table1[[#This Row],[Budget_Margin]]&gt;0,
(Table1[[#This Row],[Gross_Margin]]-Table1[[#This Row],[Budget_Margin]]) / Table1[[#This Row],[Budget_Margin]],
(Table1[[#This Row],[Gross_Margin]]-Table1[[#This Row],[Budget_Margin]]) / ABS(Table1[[#This Row],[Budget_Margin]])
)
)</f>
        <v>-6.6666666666666666E-2</v>
      </c>
      <c r="X2190" s="5" t="str">
        <f>IF(Table1[[#This Row],[Margin_Var]]&gt;=0, "Above Budget", "Below Budget")</f>
        <v>Below Budget</v>
      </c>
      <c r="Y2190" s="5">
        <f>IFERROR(Table1[[#This Row],[Gross_Margin]]/Table1[[#This Row],[Actual_Sales]],0)</f>
        <v>0.57435897435897432</v>
      </c>
      <c r="Z2190" s="5">
        <f>Table1[[#This Row],[Actual_Profit]]/Table1[[#This Row],[Actual_Sales]]</f>
        <v>0.29743589743589743</v>
      </c>
      <c r="AA2190">
        <v>54</v>
      </c>
      <c r="AB2190" s="5">
        <f>IFERROR(Table1[[#This Row],[Expenses]]/Table1[[#This Row],[Actual_Sales]],0)</f>
        <v>0.27692307692307694</v>
      </c>
      <c r="AC2190">
        <v>27</v>
      </c>
      <c r="AD2190">
        <v>433</v>
      </c>
      <c r="AE2190" s="5">
        <f>IFERROR(Table1[[#This Row],[Inventory]]/Table1[[#This Row],[Actual_Sales]],0)</f>
        <v>2.2205128205128206</v>
      </c>
    </row>
    <row r="2191" spans="1:31" x14ac:dyDescent="0.25">
      <c r="A2191">
        <v>1053</v>
      </c>
      <c r="B2191">
        <v>920</v>
      </c>
      <c r="C2191">
        <v>3</v>
      </c>
      <c r="D2191" s="2">
        <v>40330</v>
      </c>
      <c r="E2191">
        <v>212</v>
      </c>
      <c r="F2191">
        <v>220</v>
      </c>
      <c r="G2191">
        <f>Table1[[#This Row],[Actual_Sales]]-Table1[[#This Row],[Budget_Sales]]</f>
        <v>-8</v>
      </c>
      <c r="H2191" s="5">
        <f>IF(
Table1[[#This Row],[Budget_Sales]]=0,
"",
IF(
Table1[[#This Row],[Budget_Sales]]&gt;0,
(Table1[[#This Row],[Actual_Sales]]-Table1[[#This Row],[Budget_Sales]])/Table1[[#This Row],[Budget_Sales]],
(Table1[[#This Row],[Actual_Sales]]-Table1[[#This Row],[Budget_Sales]])/ABS(Table1[[#This Row],[Budget_Sales]])
)
)</f>
        <v>-3.6363636363636362E-2</v>
      </c>
      <c r="I2191" s="5" t="str">
        <f>IF(Table1[[#This Row],[Sales_Var]]&gt;=0,"Above Budget","Below Budget")</f>
        <v>Below Budget</v>
      </c>
      <c r="J2191">
        <f>Table1[[#This Row],[Actual_Sales]]-(Table1[[#This Row],[COGS]]+Table1[[#This Row],[Expenses]])</f>
        <v>63</v>
      </c>
      <c r="K2191">
        <v>90</v>
      </c>
      <c r="L2191">
        <f>Table1[[#This Row],[Actual_Profit]]-Table1[[#This Row],[Budget_Profit]]</f>
        <v>-27</v>
      </c>
      <c r="M2191" s="5">
        <f>IF(
Table1[[#This Row],[Budget_Profit]]=0,
"",
IF(
Table1[[#This Row],[Budget_Profit]]&gt;0,
(Table1[[#This Row],[Actual_Profit]]-Table1[[#This Row],[Budget_Profit]])/Table1[[#This Row],[Budget_Profit]],
(Table1[[#This Row],[Actual_Profit]]-Table1[[#This Row],[Budget_Profit]])/ABS(Table1[[#This Row],[Budget_Profit]])
)
)</f>
        <v>-0.3</v>
      </c>
      <c r="N2191" s="5" t="str">
        <f>IF(Table1[[#This Row],[Profit_Var]]&gt;=0, "Above Budget", "Below Budget")</f>
        <v>Below Budget</v>
      </c>
      <c r="O2191">
        <v>91</v>
      </c>
      <c r="P2191">
        <v>90</v>
      </c>
      <c r="Q2191">
        <f>Table1[[#This Row],[COGS]]-Table1[[#This Row],[Budget_COGS]]</f>
        <v>1</v>
      </c>
      <c r="R2191" s="5">
        <f>IF(
Table1[[#This Row],[Budget_COGS]]=0,
"",
IF(
Table1[[#This Row],[Budget_COGS]]&gt;0,
(Table1[[#This Row],[Budget_COGS]]-Table1[[#This Row],[COGS]]) / Table1[[#This Row],[Budget_COGS]],
(Table1[[#This Row],[Budget_COGS]]-Table1[[#This Row],[COGS]]) / ABS(Table1[[#This Row],[Budget_COGS]])
)
)</f>
        <v>-1.1111111111111112E-2</v>
      </c>
      <c r="S2191" s="5" t="str">
        <f>IF(Table1[[#This Row],[COGS _Var]]&gt;=0, "Above Budget", "Below Budget")</f>
        <v>Above Budget</v>
      </c>
      <c r="T2191">
        <f>Table1[[#This Row],[Actual_Sales]]-Table1[[#This Row],[COGS]]</f>
        <v>121</v>
      </c>
      <c r="U2191">
        <v>130</v>
      </c>
      <c r="V2191">
        <f>Table1[[#This Row],[Gross_Margin]]-Table1[[#This Row],[Budget_Margin]]</f>
        <v>-9</v>
      </c>
      <c r="W2191" s="5">
        <f>IF(
Table1[[#This Row],[Budget_Margin]]=0,
"",
IF(
Table1[[#This Row],[Budget_Margin]]&gt;0,
(Table1[[#This Row],[Gross_Margin]]-Table1[[#This Row],[Budget_Margin]]) / Table1[[#This Row],[Budget_Margin]],
(Table1[[#This Row],[Gross_Margin]]-Table1[[#This Row],[Budget_Margin]]) / ABS(Table1[[#This Row],[Budget_Margin]])
)
)</f>
        <v>-6.9230769230769235E-2</v>
      </c>
      <c r="X2191" s="5" t="str">
        <f>IF(Table1[[#This Row],[Margin_Var]]&gt;=0, "Above Budget", "Below Budget")</f>
        <v>Below Budget</v>
      </c>
      <c r="Y2191" s="5">
        <f>IFERROR(Table1[[#This Row],[Gross_Margin]]/Table1[[#This Row],[Actual_Sales]],0)</f>
        <v>0.57075471698113212</v>
      </c>
      <c r="Z2191" s="5">
        <f>Table1[[#This Row],[Actual_Profit]]/Table1[[#This Row],[Actual_Sales]]</f>
        <v>0.29716981132075471</v>
      </c>
      <c r="AA2191">
        <v>58</v>
      </c>
      <c r="AB2191" s="5">
        <f>IFERROR(Table1[[#This Row],[Expenses]]/Table1[[#This Row],[Actual_Sales]],0)</f>
        <v>0.27358490566037735</v>
      </c>
      <c r="AC2191">
        <v>30</v>
      </c>
      <c r="AD2191">
        <v>533</v>
      </c>
      <c r="AE2191" s="5">
        <f>IFERROR(Table1[[#This Row],[Inventory]]/Table1[[#This Row],[Actual_Sales]],0)</f>
        <v>2.5141509433962264</v>
      </c>
    </row>
    <row r="2192" spans="1:31" x14ac:dyDescent="0.25">
      <c r="A2192">
        <v>915</v>
      </c>
      <c r="B2192">
        <v>321</v>
      </c>
      <c r="C2192">
        <v>6</v>
      </c>
      <c r="D2192" s="2">
        <v>40330</v>
      </c>
      <c r="E2192">
        <v>212</v>
      </c>
      <c r="F2192">
        <v>200</v>
      </c>
      <c r="G2192">
        <f>Table1[[#This Row],[Actual_Sales]]-Table1[[#This Row],[Budget_Sales]]</f>
        <v>12</v>
      </c>
      <c r="H2192" s="5">
        <f>IF(
Table1[[#This Row],[Budget_Sales]]=0,
"",
IF(
Table1[[#This Row],[Budget_Sales]]&gt;0,
(Table1[[#This Row],[Actual_Sales]]-Table1[[#This Row],[Budget_Sales]])/Table1[[#This Row],[Budget_Sales]],
(Table1[[#This Row],[Actual_Sales]]-Table1[[#This Row],[Budget_Sales]])/ABS(Table1[[#This Row],[Budget_Sales]])
)
)</f>
        <v>0.06</v>
      </c>
      <c r="I2192" s="5" t="str">
        <f>IF(Table1[[#This Row],[Sales_Var]]&gt;=0,"Above Budget","Below Budget")</f>
        <v>Above Budget</v>
      </c>
      <c r="J2192">
        <f>Table1[[#This Row],[Actual_Sales]]-(Table1[[#This Row],[COGS]]+Table1[[#This Row],[Expenses]])</f>
        <v>63</v>
      </c>
      <c r="K2192">
        <v>80</v>
      </c>
      <c r="L2192">
        <f>Table1[[#This Row],[Actual_Profit]]-Table1[[#This Row],[Budget_Profit]]</f>
        <v>-17</v>
      </c>
      <c r="M2192" s="5">
        <f>IF(
Table1[[#This Row],[Budget_Profit]]=0,
"",
IF(
Table1[[#This Row],[Budget_Profit]]&gt;0,
(Table1[[#This Row],[Actual_Profit]]-Table1[[#This Row],[Budget_Profit]])/Table1[[#This Row],[Budget_Profit]],
(Table1[[#This Row],[Actual_Profit]]-Table1[[#This Row],[Budget_Profit]])/ABS(Table1[[#This Row],[Budget_Profit]])
)
)</f>
        <v>-0.21249999999999999</v>
      </c>
      <c r="N2192" s="5" t="str">
        <f>IF(Table1[[#This Row],[Profit_Var]]&gt;=0, "Above Budget", "Below Budget")</f>
        <v>Below Budget</v>
      </c>
      <c r="O2192">
        <v>91</v>
      </c>
      <c r="P2192">
        <v>80</v>
      </c>
      <c r="Q2192">
        <f>Table1[[#This Row],[COGS]]-Table1[[#This Row],[Budget_COGS]]</f>
        <v>11</v>
      </c>
      <c r="R2192" s="5">
        <f>IF(
Table1[[#This Row],[Budget_COGS]]=0,
"",
IF(
Table1[[#This Row],[Budget_COGS]]&gt;0,
(Table1[[#This Row],[Budget_COGS]]-Table1[[#This Row],[COGS]]) / Table1[[#This Row],[Budget_COGS]],
(Table1[[#This Row],[Budget_COGS]]-Table1[[#This Row],[COGS]]) / ABS(Table1[[#This Row],[Budget_COGS]])
)
)</f>
        <v>-0.13750000000000001</v>
      </c>
      <c r="S2192" s="5" t="str">
        <f>IF(Table1[[#This Row],[COGS _Var]]&gt;=0, "Above Budget", "Below Budget")</f>
        <v>Above Budget</v>
      </c>
      <c r="T2192">
        <f>Table1[[#This Row],[Actual_Sales]]-Table1[[#This Row],[COGS]]</f>
        <v>121</v>
      </c>
      <c r="U2192">
        <v>120</v>
      </c>
      <c r="V2192">
        <f>Table1[[#This Row],[Gross_Margin]]-Table1[[#This Row],[Budget_Margin]]</f>
        <v>1</v>
      </c>
      <c r="W2192" s="5">
        <f>IF(
Table1[[#This Row],[Budget_Margin]]=0,
"",
IF(
Table1[[#This Row],[Budget_Margin]]&gt;0,
(Table1[[#This Row],[Gross_Margin]]-Table1[[#This Row],[Budget_Margin]]) / Table1[[#This Row],[Budget_Margin]],
(Table1[[#This Row],[Gross_Margin]]-Table1[[#This Row],[Budget_Margin]]) / ABS(Table1[[#This Row],[Budget_Margin]])
)
)</f>
        <v>8.3333333333333332E-3</v>
      </c>
      <c r="X2192" s="5" t="str">
        <f>IF(Table1[[#This Row],[Margin_Var]]&gt;=0, "Above Budget", "Below Budget")</f>
        <v>Above Budget</v>
      </c>
      <c r="Y2192" s="5">
        <f>IFERROR(Table1[[#This Row],[Gross_Margin]]/Table1[[#This Row],[Actual_Sales]],0)</f>
        <v>0.57075471698113212</v>
      </c>
      <c r="Z2192" s="5">
        <f>Table1[[#This Row],[Actual_Profit]]/Table1[[#This Row],[Actual_Sales]]</f>
        <v>0.29716981132075471</v>
      </c>
      <c r="AA2192">
        <v>58</v>
      </c>
      <c r="AB2192" s="5">
        <f>IFERROR(Table1[[#This Row],[Expenses]]/Table1[[#This Row],[Actual_Sales]],0)</f>
        <v>0.27358490566037735</v>
      </c>
      <c r="AC2192">
        <v>30</v>
      </c>
      <c r="AD2192">
        <v>533</v>
      </c>
      <c r="AE2192" s="5">
        <f>IFERROR(Table1[[#This Row],[Inventory]]/Table1[[#This Row],[Actual_Sales]],0)</f>
        <v>2.5141509433962264</v>
      </c>
    </row>
    <row r="2193" spans="1:31" x14ac:dyDescent="0.25">
      <c r="A2193">
        <v>981</v>
      </c>
      <c r="B2193">
        <v>603</v>
      </c>
      <c r="C2193">
        <v>1</v>
      </c>
      <c r="D2193" s="2">
        <v>40330</v>
      </c>
      <c r="E2193">
        <v>138</v>
      </c>
      <c r="F2193">
        <v>130</v>
      </c>
      <c r="G2193">
        <f>Table1[[#This Row],[Actual_Sales]]-Table1[[#This Row],[Budget_Sales]]</f>
        <v>8</v>
      </c>
      <c r="H2193" s="5">
        <f>IF(
Table1[[#This Row],[Budget_Sales]]=0,
"",
IF(
Table1[[#This Row],[Budget_Sales]]&gt;0,
(Table1[[#This Row],[Actual_Sales]]-Table1[[#This Row],[Budget_Sales]])/Table1[[#This Row],[Budget_Sales]],
(Table1[[#This Row],[Actual_Sales]]-Table1[[#This Row],[Budget_Sales]])/ABS(Table1[[#This Row],[Budget_Sales]])
)
)</f>
        <v>6.1538461538461542E-2</v>
      </c>
      <c r="I2193" s="5" t="str">
        <f>IF(Table1[[#This Row],[Sales_Var]]&gt;=0,"Above Budget","Below Budget")</f>
        <v>Above Budget</v>
      </c>
      <c r="J2193">
        <f>Table1[[#This Row],[Actual_Sales]]-(Table1[[#This Row],[COGS]]+Table1[[#This Row],[Expenses]])</f>
        <v>41</v>
      </c>
      <c r="K2193">
        <v>50</v>
      </c>
      <c r="L2193">
        <f>Table1[[#This Row],[Actual_Profit]]-Table1[[#This Row],[Budget_Profit]]</f>
        <v>-9</v>
      </c>
      <c r="M2193" s="5">
        <f>IF(
Table1[[#This Row],[Budget_Profit]]=0,
"",
IF(
Table1[[#This Row],[Budget_Profit]]&gt;0,
(Table1[[#This Row],[Actual_Profit]]-Table1[[#This Row],[Budget_Profit]])/Table1[[#This Row],[Budget_Profit]],
(Table1[[#This Row],[Actual_Profit]]-Table1[[#This Row],[Budget_Profit]])/ABS(Table1[[#This Row],[Budget_Profit]])
)
)</f>
        <v>-0.18</v>
      </c>
      <c r="N2193" s="5" t="str">
        <f>IF(Table1[[#This Row],[Profit_Var]]&gt;=0, "Above Budget", "Below Budget")</f>
        <v>Below Budget</v>
      </c>
      <c r="O2193">
        <v>56</v>
      </c>
      <c r="P2193">
        <v>50</v>
      </c>
      <c r="Q2193">
        <f>Table1[[#This Row],[COGS]]-Table1[[#This Row],[Budget_COGS]]</f>
        <v>6</v>
      </c>
      <c r="R2193" s="5">
        <f>IF(
Table1[[#This Row],[Budget_COGS]]=0,
"",
IF(
Table1[[#This Row],[Budget_COGS]]&gt;0,
(Table1[[#This Row],[Budget_COGS]]-Table1[[#This Row],[COGS]]) / Table1[[#This Row],[Budget_COGS]],
(Table1[[#This Row],[Budget_COGS]]-Table1[[#This Row],[COGS]]) / ABS(Table1[[#This Row],[Budget_COGS]])
)
)</f>
        <v>-0.12</v>
      </c>
      <c r="S2193" s="5" t="str">
        <f>IF(Table1[[#This Row],[COGS _Var]]&gt;=0, "Above Budget", "Below Budget")</f>
        <v>Above Budget</v>
      </c>
      <c r="T2193">
        <f>Table1[[#This Row],[Actual_Sales]]-Table1[[#This Row],[COGS]]</f>
        <v>82</v>
      </c>
      <c r="U2193">
        <v>80</v>
      </c>
      <c r="V2193">
        <f>Table1[[#This Row],[Gross_Margin]]-Table1[[#This Row],[Budget_Margin]]</f>
        <v>2</v>
      </c>
      <c r="W2193" s="5">
        <f>IF(
Table1[[#This Row],[Budget_Margin]]=0,
"",
IF(
Table1[[#This Row],[Budget_Margin]]&gt;0,
(Table1[[#This Row],[Gross_Margin]]-Table1[[#This Row],[Budget_Margin]]) / Table1[[#This Row],[Budget_Margin]],
(Table1[[#This Row],[Gross_Margin]]-Table1[[#This Row],[Budget_Margin]]) / ABS(Table1[[#This Row],[Budget_Margin]])
)
)</f>
        <v>2.5000000000000001E-2</v>
      </c>
      <c r="X2193" s="5" t="str">
        <f>IF(Table1[[#This Row],[Margin_Var]]&gt;=0, "Above Budget", "Below Budget")</f>
        <v>Above Budget</v>
      </c>
      <c r="Y2193" s="5">
        <f>IFERROR(Table1[[#This Row],[Gross_Margin]]/Table1[[#This Row],[Actual_Sales]],0)</f>
        <v>0.59420289855072461</v>
      </c>
      <c r="Z2193" s="5">
        <f>Table1[[#This Row],[Actual_Profit]]/Table1[[#This Row],[Actual_Sales]]</f>
        <v>0.29710144927536231</v>
      </c>
      <c r="AA2193">
        <v>41</v>
      </c>
      <c r="AB2193" s="5">
        <f>IFERROR(Table1[[#This Row],[Expenses]]/Table1[[#This Row],[Actual_Sales]],0)</f>
        <v>0.29710144927536231</v>
      </c>
      <c r="AC2193">
        <v>17</v>
      </c>
      <c r="AD2193">
        <v>302</v>
      </c>
      <c r="AE2193" s="5">
        <f>IFERROR(Table1[[#This Row],[Inventory]]/Table1[[#This Row],[Actual_Sales]],0)</f>
        <v>2.1884057971014492</v>
      </c>
    </row>
    <row r="2194" spans="1:31" x14ac:dyDescent="0.25">
      <c r="A2194">
        <v>1610</v>
      </c>
      <c r="B2194">
        <v>239</v>
      </c>
      <c r="C2194">
        <v>6</v>
      </c>
      <c r="D2194" s="2">
        <v>40452</v>
      </c>
      <c r="E2194">
        <v>202</v>
      </c>
      <c r="F2194">
        <v>180</v>
      </c>
      <c r="G2194">
        <f>Table1[[#This Row],[Actual_Sales]]-Table1[[#This Row],[Budget_Sales]]</f>
        <v>22</v>
      </c>
      <c r="H2194" s="5">
        <f>IF(
Table1[[#This Row],[Budget_Sales]]=0,
"",
IF(
Table1[[#This Row],[Budget_Sales]]&gt;0,
(Table1[[#This Row],[Actual_Sales]]-Table1[[#This Row],[Budget_Sales]])/Table1[[#This Row],[Budget_Sales]],
(Table1[[#This Row],[Actual_Sales]]-Table1[[#This Row],[Budget_Sales]])/ABS(Table1[[#This Row],[Budget_Sales]])
)
)</f>
        <v>0.12222222222222222</v>
      </c>
      <c r="I2194" s="5" t="str">
        <f>IF(Table1[[#This Row],[Sales_Var]]&gt;=0,"Above Budget","Below Budget")</f>
        <v>Above Budget</v>
      </c>
      <c r="J2194">
        <f>Table1[[#This Row],[Actual_Sales]]-(Table1[[#This Row],[COGS]]+Table1[[#This Row],[Expenses]])</f>
        <v>60</v>
      </c>
      <c r="K2194">
        <v>90</v>
      </c>
      <c r="L2194">
        <f>Table1[[#This Row],[Actual_Profit]]-Table1[[#This Row],[Budget_Profit]]</f>
        <v>-30</v>
      </c>
      <c r="M2194" s="5">
        <f>IF(
Table1[[#This Row],[Budget_Profit]]=0,
"",
IF(
Table1[[#This Row],[Budget_Profit]]&gt;0,
(Table1[[#This Row],[Actual_Profit]]-Table1[[#This Row],[Budget_Profit]])/Table1[[#This Row],[Budget_Profit]],
(Table1[[#This Row],[Actual_Profit]]-Table1[[#This Row],[Budget_Profit]])/ABS(Table1[[#This Row],[Budget_Profit]])
)
)</f>
        <v>-0.33333333333333331</v>
      </c>
      <c r="N2194" s="5" t="str">
        <f>IF(Table1[[#This Row],[Profit_Var]]&gt;=0, "Above Budget", "Below Budget")</f>
        <v>Below Budget</v>
      </c>
      <c r="O2194">
        <v>86</v>
      </c>
      <c r="P2194">
        <v>70</v>
      </c>
      <c r="Q2194">
        <f>Table1[[#This Row],[COGS]]-Table1[[#This Row],[Budget_COGS]]</f>
        <v>16</v>
      </c>
      <c r="R2194" s="5">
        <f>IF(
Table1[[#This Row],[Budget_COGS]]=0,
"",
IF(
Table1[[#This Row],[Budget_COGS]]&gt;0,
(Table1[[#This Row],[Budget_COGS]]-Table1[[#This Row],[COGS]]) / Table1[[#This Row],[Budget_COGS]],
(Table1[[#This Row],[Budget_COGS]]-Table1[[#This Row],[COGS]]) / ABS(Table1[[#This Row],[Budget_COGS]])
)
)</f>
        <v>-0.22857142857142856</v>
      </c>
      <c r="S2194" s="5" t="str">
        <f>IF(Table1[[#This Row],[COGS _Var]]&gt;=0, "Above Budget", "Below Budget")</f>
        <v>Above Budget</v>
      </c>
      <c r="T2194">
        <f>Table1[[#This Row],[Actual_Sales]]-Table1[[#This Row],[COGS]]</f>
        <v>116</v>
      </c>
      <c r="U2194">
        <v>110</v>
      </c>
      <c r="V2194">
        <f>Table1[[#This Row],[Gross_Margin]]-Table1[[#This Row],[Budget_Margin]]</f>
        <v>6</v>
      </c>
      <c r="W2194" s="5">
        <f>IF(
Table1[[#This Row],[Budget_Margin]]=0,
"",
IF(
Table1[[#This Row],[Budget_Margin]]&gt;0,
(Table1[[#This Row],[Gross_Margin]]-Table1[[#This Row],[Budget_Margin]]) / Table1[[#This Row],[Budget_Margin]],
(Table1[[#This Row],[Gross_Margin]]-Table1[[#This Row],[Budget_Margin]]) / ABS(Table1[[#This Row],[Budget_Margin]])
)
)</f>
        <v>5.4545454545454543E-2</v>
      </c>
      <c r="X2194" s="5" t="str">
        <f>IF(Table1[[#This Row],[Margin_Var]]&gt;=0, "Above Budget", "Below Budget")</f>
        <v>Above Budget</v>
      </c>
      <c r="Y2194" s="5">
        <f>IFERROR(Table1[[#This Row],[Gross_Margin]]/Table1[[#This Row],[Actual_Sales]],0)</f>
        <v>0.57425742574257421</v>
      </c>
      <c r="Z2194" s="5">
        <f>Table1[[#This Row],[Actual_Profit]]/Table1[[#This Row],[Actual_Sales]]</f>
        <v>0.29702970297029702</v>
      </c>
      <c r="AA2194">
        <v>56</v>
      </c>
      <c r="AB2194" s="5">
        <f>IFERROR(Table1[[#This Row],[Expenses]]/Table1[[#This Row],[Actual_Sales]],0)</f>
        <v>0.27722772277227725</v>
      </c>
      <c r="AC2194">
        <v>28</v>
      </c>
      <c r="AD2194">
        <v>547</v>
      </c>
      <c r="AE2194" s="5">
        <f>IFERROR(Table1[[#This Row],[Inventory]]/Table1[[#This Row],[Actual_Sales]],0)</f>
        <v>2.7079207920792081</v>
      </c>
    </row>
    <row r="2195" spans="1:31" x14ac:dyDescent="0.25">
      <c r="A2195">
        <v>251</v>
      </c>
      <c r="B2195">
        <v>513</v>
      </c>
      <c r="C2195">
        <v>2</v>
      </c>
      <c r="D2195" s="2">
        <v>40210</v>
      </c>
      <c r="E2195">
        <v>128</v>
      </c>
      <c r="F2195">
        <v>130</v>
      </c>
      <c r="G2195">
        <f>Table1[[#This Row],[Actual_Sales]]-Table1[[#This Row],[Budget_Sales]]</f>
        <v>-2</v>
      </c>
      <c r="H2195" s="5">
        <f>IF(
Table1[[#This Row],[Budget_Sales]]=0,
"",
IF(
Table1[[#This Row],[Budget_Sales]]&gt;0,
(Table1[[#This Row],[Actual_Sales]]-Table1[[#This Row],[Budget_Sales]])/Table1[[#This Row],[Budget_Sales]],
(Table1[[#This Row],[Actual_Sales]]-Table1[[#This Row],[Budget_Sales]])/ABS(Table1[[#This Row],[Budget_Sales]])
)
)</f>
        <v>-1.5384615384615385E-2</v>
      </c>
      <c r="I2195" s="5" t="str">
        <f>IF(Table1[[#This Row],[Sales_Var]]&gt;=0,"Above Budget","Below Budget")</f>
        <v>Below Budget</v>
      </c>
      <c r="J2195">
        <f>Table1[[#This Row],[Actual_Sales]]-(Table1[[#This Row],[COGS]]+Table1[[#This Row],[Expenses]])</f>
        <v>38</v>
      </c>
      <c r="K2195">
        <v>50</v>
      </c>
      <c r="L2195">
        <f>Table1[[#This Row],[Actual_Profit]]-Table1[[#This Row],[Budget_Profit]]</f>
        <v>-12</v>
      </c>
      <c r="M2195" s="5">
        <f>IF(
Table1[[#This Row],[Budget_Profit]]=0,
"",
IF(
Table1[[#This Row],[Budget_Profit]]&gt;0,
(Table1[[#This Row],[Actual_Profit]]-Table1[[#This Row],[Budget_Profit]])/Table1[[#This Row],[Budget_Profit]],
(Table1[[#This Row],[Actual_Profit]]-Table1[[#This Row],[Budget_Profit]])/ABS(Table1[[#This Row],[Budget_Profit]])
)
)</f>
        <v>-0.24</v>
      </c>
      <c r="N2195" s="5" t="str">
        <f>IF(Table1[[#This Row],[Profit_Var]]&gt;=0, "Above Budget", "Below Budget")</f>
        <v>Below Budget</v>
      </c>
      <c r="O2195">
        <v>52</v>
      </c>
      <c r="P2195">
        <v>50</v>
      </c>
      <c r="Q2195">
        <f>Table1[[#This Row],[COGS]]-Table1[[#This Row],[Budget_COGS]]</f>
        <v>2</v>
      </c>
      <c r="R2195" s="5">
        <f>IF(
Table1[[#This Row],[Budget_COGS]]=0,
"",
IF(
Table1[[#This Row],[Budget_COGS]]&gt;0,
(Table1[[#This Row],[Budget_COGS]]-Table1[[#This Row],[COGS]]) / Table1[[#This Row],[Budget_COGS]],
(Table1[[#This Row],[Budget_COGS]]-Table1[[#This Row],[COGS]]) / ABS(Table1[[#This Row],[Budget_COGS]])
)
)</f>
        <v>-0.04</v>
      </c>
      <c r="S2195" s="5" t="str">
        <f>IF(Table1[[#This Row],[COGS _Var]]&gt;=0, "Above Budget", "Below Budget")</f>
        <v>Above Budget</v>
      </c>
      <c r="T2195">
        <f>Table1[[#This Row],[Actual_Sales]]-Table1[[#This Row],[COGS]]</f>
        <v>76</v>
      </c>
      <c r="U2195">
        <v>80</v>
      </c>
      <c r="V2195">
        <f>Table1[[#This Row],[Gross_Margin]]-Table1[[#This Row],[Budget_Margin]]</f>
        <v>-4</v>
      </c>
      <c r="W2195" s="5">
        <f>IF(
Table1[[#This Row],[Budget_Margin]]=0,
"",
IF(
Table1[[#This Row],[Budget_Margin]]&gt;0,
(Table1[[#This Row],[Gross_Margin]]-Table1[[#This Row],[Budget_Margin]]) / Table1[[#This Row],[Budget_Margin]],
(Table1[[#This Row],[Gross_Margin]]-Table1[[#This Row],[Budget_Margin]]) / ABS(Table1[[#This Row],[Budget_Margin]])
)
)</f>
        <v>-0.05</v>
      </c>
      <c r="X2195" s="5" t="str">
        <f>IF(Table1[[#This Row],[Margin_Var]]&gt;=0, "Above Budget", "Below Budget")</f>
        <v>Below Budget</v>
      </c>
      <c r="Y2195" s="5">
        <f>IFERROR(Table1[[#This Row],[Gross_Margin]]/Table1[[#This Row],[Actual_Sales]],0)</f>
        <v>0.59375</v>
      </c>
      <c r="Z2195" s="5">
        <f>Table1[[#This Row],[Actual_Profit]]/Table1[[#This Row],[Actual_Sales]]</f>
        <v>0.296875</v>
      </c>
      <c r="AA2195">
        <v>38</v>
      </c>
      <c r="AB2195" s="5">
        <f>IFERROR(Table1[[#This Row],[Expenses]]/Table1[[#This Row],[Actual_Sales]],0)</f>
        <v>0.296875</v>
      </c>
      <c r="AC2195">
        <v>16</v>
      </c>
      <c r="AD2195">
        <v>357</v>
      </c>
      <c r="AE2195" s="5">
        <f>IFERROR(Table1[[#This Row],[Inventory]]/Table1[[#This Row],[Actual_Sales]],0)</f>
        <v>2.7890625</v>
      </c>
    </row>
    <row r="2196" spans="1:31" x14ac:dyDescent="0.25">
      <c r="A2196">
        <v>347</v>
      </c>
      <c r="B2196">
        <v>971</v>
      </c>
      <c r="C2196">
        <v>3</v>
      </c>
      <c r="D2196" s="2">
        <v>40210</v>
      </c>
      <c r="E2196">
        <v>128</v>
      </c>
      <c r="F2196">
        <v>160</v>
      </c>
      <c r="G2196">
        <f>Table1[[#This Row],[Actual_Sales]]-Table1[[#This Row],[Budget_Sales]]</f>
        <v>-32</v>
      </c>
      <c r="H2196" s="5">
        <f>IF(
Table1[[#This Row],[Budget_Sales]]=0,
"",
IF(
Table1[[#This Row],[Budget_Sales]]&gt;0,
(Table1[[#This Row],[Actual_Sales]]-Table1[[#This Row],[Budget_Sales]])/Table1[[#This Row],[Budget_Sales]],
(Table1[[#This Row],[Actual_Sales]]-Table1[[#This Row],[Budget_Sales]])/ABS(Table1[[#This Row],[Budget_Sales]])
)
)</f>
        <v>-0.2</v>
      </c>
      <c r="I2196" s="5" t="str">
        <f>IF(Table1[[#This Row],[Sales_Var]]&gt;=0,"Above Budget","Below Budget")</f>
        <v>Below Budget</v>
      </c>
      <c r="J2196">
        <f>Table1[[#This Row],[Actual_Sales]]-(Table1[[#This Row],[COGS]]+Table1[[#This Row],[Expenses]])</f>
        <v>38</v>
      </c>
      <c r="K2196">
        <v>70</v>
      </c>
      <c r="L2196">
        <f>Table1[[#This Row],[Actual_Profit]]-Table1[[#This Row],[Budget_Profit]]</f>
        <v>-32</v>
      </c>
      <c r="M2196" s="5">
        <f>IF(
Table1[[#This Row],[Budget_Profit]]=0,
"",
IF(
Table1[[#This Row],[Budget_Profit]]&gt;0,
(Table1[[#This Row],[Actual_Profit]]-Table1[[#This Row],[Budget_Profit]])/Table1[[#This Row],[Budget_Profit]],
(Table1[[#This Row],[Actual_Profit]]-Table1[[#This Row],[Budget_Profit]])/ABS(Table1[[#This Row],[Budget_Profit]])
)
)</f>
        <v>-0.45714285714285713</v>
      </c>
      <c r="N2196" s="5" t="str">
        <f>IF(Table1[[#This Row],[Profit_Var]]&gt;=0, "Above Budget", "Below Budget")</f>
        <v>Below Budget</v>
      </c>
      <c r="O2196">
        <v>52</v>
      </c>
      <c r="P2196">
        <v>60</v>
      </c>
      <c r="Q2196">
        <f>Table1[[#This Row],[COGS]]-Table1[[#This Row],[Budget_COGS]]</f>
        <v>-8</v>
      </c>
      <c r="R2196" s="5">
        <f>IF(
Table1[[#This Row],[Budget_COGS]]=0,
"",
IF(
Table1[[#This Row],[Budget_COGS]]&gt;0,
(Table1[[#This Row],[Budget_COGS]]-Table1[[#This Row],[COGS]]) / Table1[[#This Row],[Budget_COGS]],
(Table1[[#This Row],[Budget_COGS]]-Table1[[#This Row],[COGS]]) / ABS(Table1[[#This Row],[Budget_COGS]])
)
)</f>
        <v>0.13333333333333333</v>
      </c>
      <c r="S2196" s="5" t="str">
        <f>IF(Table1[[#This Row],[COGS _Var]]&gt;=0, "Above Budget", "Below Budget")</f>
        <v>Below Budget</v>
      </c>
      <c r="T2196">
        <f>Table1[[#This Row],[Actual_Sales]]-Table1[[#This Row],[COGS]]</f>
        <v>76</v>
      </c>
      <c r="U2196">
        <v>100</v>
      </c>
      <c r="V2196">
        <f>Table1[[#This Row],[Gross_Margin]]-Table1[[#This Row],[Budget_Margin]]</f>
        <v>-24</v>
      </c>
      <c r="W2196" s="5">
        <f>IF(
Table1[[#This Row],[Budget_Margin]]=0,
"",
IF(
Table1[[#This Row],[Budget_Margin]]&gt;0,
(Table1[[#This Row],[Gross_Margin]]-Table1[[#This Row],[Budget_Margin]]) / Table1[[#This Row],[Budget_Margin]],
(Table1[[#This Row],[Gross_Margin]]-Table1[[#This Row],[Budget_Margin]]) / ABS(Table1[[#This Row],[Budget_Margin]])
)
)</f>
        <v>-0.24</v>
      </c>
      <c r="X2196" s="5" t="str">
        <f>IF(Table1[[#This Row],[Margin_Var]]&gt;=0, "Above Budget", "Below Budget")</f>
        <v>Below Budget</v>
      </c>
      <c r="Y2196" s="5">
        <f>IFERROR(Table1[[#This Row],[Gross_Margin]]/Table1[[#This Row],[Actual_Sales]],0)</f>
        <v>0.59375</v>
      </c>
      <c r="Z2196" s="5">
        <f>Table1[[#This Row],[Actual_Profit]]/Table1[[#This Row],[Actual_Sales]]</f>
        <v>0.296875</v>
      </c>
      <c r="AA2196">
        <v>38</v>
      </c>
      <c r="AB2196" s="5">
        <f>IFERROR(Table1[[#This Row],[Expenses]]/Table1[[#This Row],[Actual_Sales]],0)</f>
        <v>0.296875</v>
      </c>
      <c r="AC2196">
        <v>16</v>
      </c>
      <c r="AD2196">
        <v>357</v>
      </c>
      <c r="AE2196" s="5">
        <f>IFERROR(Table1[[#This Row],[Inventory]]/Table1[[#This Row],[Actual_Sales]],0)</f>
        <v>2.7890625</v>
      </c>
    </row>
    <row r="2197" spans="1:31" x14ac:dyDescent="0.25">
      <c r="A2197">
        <v>217</v>
      </c>
      <c r="B2197">
        <v>432</v>
      </c>
      <c r="C2197">
        <v>9</v>
      </c>
      <c r="D2197" s="2">
        <v>40210</v>
      </c>
      <c r="E2197">
        <v>128</v>
      </c>
      <c r="F2197">
        <v>120</v>
      </c>
      <c r="G2197">
        <f>Table1[[#This Row],[Actual_Sales]]-Table1[[#This Row],[Budget_Sales]]</f>
        <v>8</v>
      </c>
      <c r="H2197" s="5">
        <f>IF(
Table1[[#This Row],[Budget_Sales]]=0,
"",
IF(
Table1[[#This Row],[Budget_Sales]]&gt;0,
(Table1[[#This Row],[Actual_Sales]]-Table1[[#This Row],[Budget_Sales]])/Table1[[#This Row],[Budget_Sales]],
(Table1[[#This Row],[Actual_Sales]]-Table1[[#This Row],[Budget_Sales]])/ABS(Table1[[#This Row],[Budget_Sales]])
)
)</f>
        <v>6.6666666666666666E-2</v>
      </c>
      <c r="I2197" s="5" t="str">
        <f>IF(Table1[[#This Row],[Sales_Var]]&gt;=0,"Above Budget","Below Budget")</f>
        <v>Above Budget</v>
      </c>
      <c r="J2197">
        <f>Table1[[#This Row],[Actual_Sales]]-(Table1[[#This Row],[COGS]]+Table1[[#This Row],[Expenses]])</f>
        <v>38</v>
      </c>
      <c r="K2197">
        <v>50</v>
      </c>
      <c r="L2197">
        <f>Table1[[#This Row],[Actual_Profit]]-Table1[[#This Row],[Budget_Profit]]</f>
        <v>-12</v>
      </c>
      <c r="M2197" s="5">
        <f>IF(
Table1[[#This Row],[Budget_Profit]]=0,
"",
IF(
Table1[[#This Row],[Budget_Profit]]&gt;0,
(Table1[[#This Row],[Actual_Profit]]-Table1[[#This Row],[Budget_Profit]])/Table1[[#This Row],[Budget_Profit]],
(Table1[[#This Row],[Actual_Profit]]-Table1[[#This Row],[Budget_Profit]])/ABS(Table1[[#This Row],[Budget_Profit]])
)
)</f>
        <v>-0.24</v>
      </c>
      <c r="N2197" s="5" t="str">
        <f>IF(Table1[[#This Row],[Profit_Var]]&gt;=0, "Above Budget", "Below Budget")</f>
        <v>Below Budget</v>
      </c>
      <c r="O2197">
        <v>52</v>
      </c>
      <c r="P2197">
        <v>40</v>
      </c>
      <c r="Q2197">
        <f>Table1[[#This Row],[COGS]]-Table1[[#This Row],[Budget_COGS]]</f>
        <v>12</v>
      </c>
      <c r="R2197" s="5">
        <f>IF(
Table1[[#This Row],[Budget_COGS]]=0,
"",
IF(
Table1[[#This Row],[Budget_COGS]]&gt;0,
(Table1[[#This Row],[Budget_COGS]]-Table1[[#This Row],[COGS]]) / Table1[[#This Row],[Budget_COGS]],
(Table1[[#This Row],[Budget_COGS]]-Table1[[#This Row],[COGS]]) / ABS(Table1[[#This Row],[Budget_COGS]])
)
)</f>
        <v>-0.3</v>
      </c>
      <c r="S2197" s="5" t="str">
        <f>IF(Table1[[#This Row],[COGS _Var]]&gt;=0, "Above Budget", "Below Budget")</f>
        <v>Above Budget</v>
      </c>
      <c r="T2197">
        <f>Table1[[#This Row],[Actual_Sales]]-Table1[[#This Row],[COGS]]</f>
        <v>76</v>
      </c>
      <c r="U2197">
        <v>80</v>
      </c>
      <c r="V2197">
        <f>Table1[[#This Row],[Gross_Margin]]-Table1[[#This Row],[Budget_Margin]]</f>
        <v>-4</v>
      </c>
      <c r="W2197" s="5">
        <f>IF(
Table1[[#This Row],[Budget_Margin]]=0,
"",
IF(
Table1[[#This Row],[Budget_Margin]]&gt;0,
(Table1[[#This Row],[Gross_Margin]]-Table1[[#This Row],[Budget_Margin]]) / Table1[[#This Row],[Budget_Margin]],
(Table1[[#This Row],[Gross_Margin]]-Table1[[#This Row],[Budget_Margin]]) / ABS(Table1[[#This Row],[Budget_Margin]])
)
)</f>
        <v>-0.05</v>
      </c>
      <c r="X2197" s="5" t="str">
        <f>IF(Table1[[#This Row],[Margin_Var]]&gt;=0, "Above Budget", "Below Budget")</f>
        <v>Below Budget</v>
      </c>
      <c r="Y2197" s="5">
        <f>IFERROR(Table1[[#This Row],[Gross_Margin]]/Table1[[#This Row],[Actual_Sales]],0)</f>
        <v>0.59375</v>
      </c>
      <c r="Z2197" s="5">
        <f>Table1[[#This Row],[Actual_Profit]]/Table1[[#This Row],[Actual_Sales]]</f>
        <v>0.296875</v>
      </c>
      <c r="AA2197">
        <v>38</v>
      </c>
      <c r="AB2197" s="5">
        <f>IFERROR(Table1[[#This Row],[Expenses]]/Table1[[#This Row],[Actual_Sales]],0)</f>
        <v>0.296875</v>
      </c>
      <c r="AC2197">
        <v>16</v>
      </c>
      <c r="AD2197">
        <v>357</v>
      </c>
      <c r="AE2197" s="5">
        <f>IFERROR(Table1[[#This Row],[Inventory]]/Table1[[#This Row],[Actual_Sales]],0)</f>
        <v>2.7890625</v>
      </c>
    </row>
    <row r="2198" spans="1:31" x14ac:dyDescent="0.25">
      <c r="A2198">
        <v>3086</v>
      </c>
      <c r="B2198">
        <v>505</v>
      </c>
      <c r="C2198">
        <v>2</v>
      </c>
      <c r="D2198" s="2">
        <v>40695</v>
      </c>
      <c r="E2198">
        <v>155</v>
      </c>
      <c r="F2198">
        <v>190</v>
      </c>
      <c r="G2198">
        <f>Table1[[#This Row],[Actual_Sales]]-Table1[[#This Row],[Budget_Sales]]</f>
        <v>-35</v>
      </c>
      <c r="H2198" s="5">
        <f>IF(
Table1[[#This Row],[Budget_Sales]]=0,
"",
IF(
Table1[[#This Row],[Budget_Sales]]&gt;0,
(Table1[[#This Row],[Actual_Sales]]-Table1[[#This Row],[Budget_Sales]])/Table1[[#This Row],[Budget_Sales]],
(Table1[[#This Row],[Actual_Sales]]-Table1[[#This Row],[Budget_Sales]])/ABS(Table1[[#This Row],[Budget_Sales]])
)
)</f>
        <v>-0.18421052631578946</v>
      </c>
      <c r="I2198" s="5" t="str">
        <f>IF(Table1[[#This Row],[Sales_Var]]&gt;=0,"Above Budget","Below Budget")</f>
        <v>Below Budget</v>
      </c>
      <c r="J2198">
        <f>Table1[[#This Row],[Actual_Sales]]-(Table1[[#This Row],[COGS]]+Table1[[#This Row],[Expenses]])</f>
        <v>46</v>
      </c>
      <c r="K2198">
        <v>80</v>
      </c>
      <c r="L2198">
        <f>Table1[[#This Row],[Actual_Profit]]-Table1[[#This Row],[Budget_Profit]]</f>
        <v>-34</v>
      </c>
      <c r="M2198" s="5">
        <f>IF(
Table1[[#This Row],[Budget_Profit]]=0,
"",
IF(
Table1[[#This Row],[Budget_Profit]]&gt;0,
(Table1[[#This Row],[Actual_Profit]]-Table1[[#This Row],[Budget_Profit]])/Table1[[#This Row],[Budget_Profit]],
(Table1[[#This Row],[Actual_Profit]]-Table1[[#This Row],[Budget_Profit]])/ABS(Table1[[#This Row],[Budget_Profit]])
)
)</f>
        <v>-0.42499999999999999</v>
      </c>
      <c r="N2198" s="5" t="str">
        <f>IF(Table1[[#This Row],[Profit_Var]]&gt;=0, "Above Budget", "Below Budget")</f>
        <v>Below Budget</v>
      </c>
      <c r="O2198">
        <v>62</v>
      </c>
      <c r="P2198">
        <v>70</v>
      </c>
      <c r="Q2198">
        <f>Table1[[#This Row],[COGS]]-Table1[[#This Row],[Budget_COGS]]</f>
        <v>-8</v>
      </c>
      <c r="R2198" s="5">
        <f>IF(
Table1[[#This Row],[Budget_COGS]]=0,
"",
IF(
Table1[[#This Row],[Budget_COGS]]&gt;0,
(Table1[[#This Row],[Budget_COGS]]-Table1[[#This Row],[COGS]]) / Table1[[#This Row],[Budget_COGS]],
(Table1[[#This Row],[Budget_COGS]]-Table1[[#This Row],[COGS]]) / ABS(Table1[[#This Row],[Budget_COGS]])
)
)</f>
        <v>0.11428571428571428</v>
      </c>
      <c r="S2198" s="5" t="str">
        <f>IF(Table1[[#This Row],[COGS _Var]]&gt;=0, "Above Budget", "Below Budget")</f>
        <v>Below Budget</v>
      </c>
      <c r="T2198">
        <f>Table1[[#This Row],[Actual_Sales]]-Table1[[#This Row],[COGS]]</f>
        <v>93</v>
      </c>
      <c r="U2198">
        <v>120</v>
      </c>
      <c r="V2198">
        <f>Table1[[#This Row],[Gross_Margin]]-Table1[[#This Row],[Budget_Margin]]</f>
        <v>-27</v>
      </c>
      <c r="W2198" s="5">
        <f>IF(
Table1[[#This Row],[Budget_Margin]]=0,
"",
IF(
Table1[[#This Row],[Budget_Margin]]&gt;0,
(Table1[[#This Row],[Gross_Margin]]-Table1[[#This Row],[Budget_Margin]]) / Table1[[#This Row],[Budget_Margin]],
(Table1[[#This Row],[Gross_Margin]]-Table1[[#This Row],[Budget_Margin]]) / ABS(Table1[[#This Row],[Budget_Margin]])
)
)</f>
        <v>-0.22500000000000001</v>
      </c>
      <c r="X2198" s="5" t="str">
        <f>IF(Table1[[#This Row],[Margin_Var]]&gt;=0, "Above Budget", "Below Budget")</f>
        <v>Below Budget</v>
      </c>
      <c r="Y2198" s="5">
        <f>IFERROR(Table1[[#This Row],[Gross_Margin]]/Table1[[#This Row],[Actual_Sales]],0)</f>
        <v>0.6</v>
      </c>
      <c r="Z2198" s="5">
        <f>Table1[[#This Row],[Actual_Profit]]/Table1[[#This Row],[Actual_Sales]]</f>
        <v>0.29677419354838708</v>
      </c>
      <c r="AA2198">
        <v>47</v>
      </c>
      <c r="AB2198" s="5">
        <f>IFERROR(Table1[[#This Row],[Expenses]]/Table1[[#This Row],[Actual_Sales]],0)</f>
        <v>0.3032258064516129</v>
      </c>
      <c r="AC2198">
        <v>20</v>
      </c>
      <c r="AD2198">
        <v>436</v>
      </c>
      <c r="AE2198" s="5">
        <f>IFERROR(Table1[[#This Row],[Inventory]]/Table1[[#This Row],[Actual_Sales]],0)</f>
        <v>2.8129032258064517</v>
      </c>
    </row>
    <row r="2199" spans="1:31" x14ac:dyDescent="0.25">
      <c r="A2199">
        <v>2181</v>
      </c>
      <c r="B2199">
        <v>435</v>
      </c>
      <c r="C2199">
        <v>2</v>
      </c>
      <c r="D2199" s="2">
        <v>40544</v>
      </c>
      <c r="E2199">
        <v>145</v>
      </c>
      <c r="F2199">
        <v>160</v>
      </c>
      <c r="G2199">
        <f>Table1[[#This Row],[Actual_Sales]]-Table1[[#This Row],[Budget_Sales]]</f>
        <v>-15</v>
      </c>
      <c r="H2199" s="5">
        <f>IF(
Table1[[#This Row],[Budget_Sales]]=0,
"",
IF(
Table1[[#This Row],[Budget_Sales]]&gt;0,
(Table1[[#This Row],[Actual_Sales]]-Table1[[#This Row],[Budget_Sales]])/Table1[[#This Row],[Budget_Sales]],
(Table1[[#This Row],[Actual_Sales]]-Table1[[#This Row],[Budget_Sales]])/ABS(Table1[[#This Row],[Budget_Sales]])
)
)</f>
        <v>-9.375E-2</v>
      </c>
      <c r="I2199" s="5" t="str">
        <f>IF(Table1[[#This Row],[Sales_Var]]&gt;=0,"Above Budget","Below Budget")</f>
        <v>Below Budget</v>
      </c>
      <c r="J2199">
        <f>Table1[[#This Row],[Actual_Sales]]-(Table1[[#This Row],[COGS]]+Table1[[#This Row],[Expenses]])</f>
        <v>43</v>
      </c>
      <c r="K2199">
        <v>70</v>
      </c>
      <c r="L2199">
        <f>Table1[[#This Row],[Actual_Profit]]-Table1[[#This Row],[Budget_Profit]]</f>
        <v>-27</v>
      </c>
      <c r="M2199" s="5">
        <f>IF(
Table1[[#This Row],[Budget_Profit]]=0,
"",
IF(
Table1[[#This Row],[Budget_Profit]]&gt;0,
(Table1[[#This Row],[Actual_Profit]]-Table1[[#This Row],[Budget_Profit]])/Table1[[#This Row],[Budget_Profit]],
(Table1[[#This Row],[Actual_Profit]]-Table1[[#This Row],[Budget_Profit]])/ABS(Table1[[#This Row],[Budget_Profit]])
)
)</f>
        <v>-0.38571428571428573</v>
      </c>
      <c r="N2199" s="5" t="str">
        <f>IF(Table1[[#This Row],[Profit_Var]]&gt;=0, "Above Budget", "Below Budget")</f>
        <v>Below Budget</v>
      </c>
      <c r="O2199">
        <v>55</v>
      </c>
      <c r="P2199">
        <v>60</v>
      </c>
      <c r="Q2199">
        <f>Table1[[#This Row],[COGS]]-Table1[[#This Row],[Budget_COGS]]</f>
        <v>-5</v>
      </c>
      <c r="R2199" s="5">
        <f>IF(
Table1[[#This Row],[Budget_COGS]]=0,
"",
IF(
Table1[[#This Row],[Budget_COGS]]&gt;0,
(Table1[[#This Row],[Budget_COGS]]-Table1[[#This Row],[COGS]]) / Table1[[#This Row],[Budget_COGS]],
(Table1[[#This Row],[Budget_COGS]]-Table1[[#This Row],[COGS]]) / ABS(Table1[[#This Row],[Budget_COGS]])
)
)</f>
        <v>8.3333333333333329E-2</v>
      </c>
      <c r="S2199" s="5" t="str">
        <f>IF(Table1[[#This Row],[COGS _Var]]&gt;=0, "Above Budget", "Below Budget")</f>
        <v>Below Budget</v>
      </c>
      <c r="T2199">
        <f>Table1[[#This Row],[Actual_Sales]]-Table1[[#This Row],[COGS]]</f>
        <v>90</v>
      </c>
      <c r="U2199">
        <v>100</v>
      </c>
      <c r="V2199">
        <f>Table1[[#This Row],[Gross_Margin]]-Table1[[#This Row],[Budget_Margin]]</f>
        <v>-10</v>
      </c>
      <c r="W2199" s="5">
        <f>IF(
Table1[[#This Row],[Budget_Margin]]=0,
"",
IF(
Table1[[#This Row],[Budget_Margin]]&gt;0,
(Table1[[#This Row],[Gross_Margin]]-Table1[[#This Row],[Budget_Margin]]) / Table1[[#This Row],[Budget_Margin]],
(Table1[[#This Row],[Gross_Margin]]-Table1[[#This Row],[Budget_Margin]]) / ABS(Table1[[#This Row],[Budget_Margin]])
)
)</f>
        <v>-0.1</v>
      </c>
      <c r="X2199" s="5" t="str">
        <f>IF(Table1[[#This Row],[Margin_Var]]&gt;=0, "Above Budget", "Below Budget")</f>
        <v>Below Budget</v>
      </c>
      <c r="Y2199" s="5">
        <f>IFERROR(Table1[[#This Row],[Gross_Margin]]/Table1[[#This Row],[Actual_Sales]],0)</f>
        <v>0.62068965517241381</v>
      </c>
      <c r="Z2199" s="5">
        <f>Table1[[#This Row],[Actual_Profit]]/Table1[[#This Row],[Actual_Sales]]</f>
        <v>0.29655172413793102</v>
      </c>
      <c r="AA2199">
        <v>47</v>
      </c>
      <c r="AB2199" s="5">
        <f>IFERROR(Table1[[#This Row],[Expenses]]/Table1[[#This Row],[Actual_Sales]],0)</f>
        <v>0.32413793103448274</v>
      </c>
      <c r="AC2199">
        <v>18</v>
      </c>
      <c r="AD2199">
        <v>312</v>
      </c>
      <c r="AE2199" s="5">
        <f>IFERROR(Table1[[#This Row],[Inventory]]/Table1[[#This Row],[Actual_Sales]],0)</f>
        <v>2.1517241379310343</v>
      </c>
    </row>
    <row r="2200" spans="1:31" x14ac:dyDescent="0.25">
      <c r="A2200">
        <v>2125</v>
      </c>
      <c r="B2200">
        <v>203</v>
      </c>
      <c r="C2200">
        <v>6</v>
      </c>
      <c r="D2200" s="2">
        <v>40544</v>
      </c>
      <c r="E2200">
        <v>145</v>
      </c>
      <c r="F2200">
        <v>120</v>
      </c>
      <c r="G2200">
        <f>Table1[[#This Row],[Actual_Sales]]-Table1[[#This Row],[Budget_Sales]]</f>
        <v>25</v>
      </c>
      <c r="H2200" s="5">
        <f>IF(
Table1[[#This Row],[Budget_Sales]]=0,
"",
IF(
Table1[[#This Row],[Budget_Sales]]&gt;0,
(Table1[[#This Row],[Actual_Sales]]-Table1[[#This Row],[Budget_Sales]])/Table1[[#This Row],[Budget_Sales]],
(Table1[[#This Row],[Actual_Sales]]-Table1[[#This Row],[Budget_Sales]])/ABS(Table1[[#This Row],[Budget_Sales]])
)
)</f>
        <v>0.20833333333333334</v>
      </c>
      <c r="I2200" s="5" t="str">
        <f>IF(Table1[[#This Row],[Sales_Var]]&gt;=0,"Above Budget","Below Budget")</f>
        <v>Above Budget</v>
      </c>
      <c r="J2200">
        <f>Table1[[#This Row],[Actual_Sales]]-(Table1[[#This Row],[COGS]]+Table1[[#This Row],[Expenses]])</f>
        <v>43</v>
      </c>
      <c r="K2200">
        <v>40</v>
      </c>
      <c r="L2200">
        <f>Table1[[#This Row],[Actual_Profit]]-Table1[[#This Row],[Budget_Profit]]</f>
        <v>3</v>
      </c>
      <c r="M2200" s="5">
        <f>IF(
Table1[[#This Row],[Budget_Profit]]=0,
"",
IF(
Table1[[#This Row],[Budget_Profit]]&gt;0,
(Table1[[#This Row],[Actual_Profit]]-Table1[[#This Row],[Budget_Profit]])/Table1[[#This Row],[Budget_Profit]],
(Table1[[#This Row],[Actual_Profit]]-Table1[[#This Row],[Budget_Profit]])/ABS(Table1[[#This Row],[Budget_Profit]])
)
)</f>
        <v>7.4999999999999997E-2</v>
      </c>
      <c r="N2200" s="5" t="str">
        <f>IF(Table1[[#This Row],[Profit_Var]]&gt;=0, "Above Budget", "Below Budget")</f>
        <v>Above Budget</v>
      </c>
      <c r="O2200">
        <v>55</v>
      </c>
      <c r="P2200">
        <v>50</v>
      </c>
      <c r="Q2200">
        <f>Table1[[#This Row],[COGS]]-Table1[[#This Row],[Budget_COGS]]</f>
        <v>5</v>
      </c>
      <c r="R2200" s="5">
        <f>IF(
Table1[[#This Row],[Budget_COGS]]=0,
"",
IF(
Table1[[#This Row],[Budget_COGS]]&gt;0,
(Table1[[#This Row],[Budget_COGS]]-Table1[[#This Row],[COGS]]) / Table1[[#This Row],[Budget_COGS]],
(Table1[[#This Row],[Budget_COGS]]-Table1[[#This Row],[COGS]]) / ABS(Table1[[#This Row],[Budget_COGS]])
)
)</f>
        <v>-0.1</v>
      </c>
      <c r="S2200" s="5" t="str">
        <f>IF(Table1[[#This Row],[COGS _Var]]&gt;=0, "Above Budget", "Below Budget")</f>
        <v>Above Budget</v>
      </c>
      <c r="T2200">
        <f>Table1[[#This Row],[Actual_Sales]]-Table1[[#This Row],[COGS]]</f>
        <v>90</v>
      </c>
      <c r="U2200">
        <v>70</v>
      </c>
      <c r="V2200">
        <f>Table1[[#This Row],[Gross_Margin]]-Table1[[#This Row],[Budget_Margin]]</f>
        <v>20</v>
      </c>
      <c r="W2200" s="5">
        <f>IF(
Table1[[#This Row],[Budget_Margin]]=0,
"",
IF(
Table1[[#This Row],[Budget_Margin]]&gt;0,
(Table1[[#This Row],[Gross_Margin]]-Table1[[#This Row],[Budget_Margin]]) / Table1[[#This Row],[Budget_Margin]],
(Table1[[#This Row],[Gross_Margin]]-Table1[[#This Row],[Budget_Margin]]) / ABS(Table1[[#This Row],[Budget_Margin]])
)
)</f>
        <v>0.2857142857142857</v>
      </c>
      <c r="X2200" s="5" t="str">
        <f>IF(Table1[[#This Row],[Margin_Var]]&gt;=0, "Above Budget", "Below Budget")</f>
        <v>Above Budget</v>
      </c>
      <c r="Y2200" s="5">
        <f>IFERROR(Table1[[#This Row],[Gross_Margin]]/Table1[[#This Row],[Actual_Sales]],0)</f>
        <v>0.62068965517241381</v>
      </c>
      <c r="Z2200" s="5">
        <f>Table1[[#This Row],[Actual_Profit]]/Table1[[#This Row],[Actual_Sales]]</f>
        <v>0.29655172413793102</v>
      </c>
      <c r="AA2200">
        <v>47</v>
      </c>
      <c r="AB2200" s="5">
        <f>IFERROR(Table1[[#This Row],[Expenses]]/Table1[[#This Row],[Actual_Sales]],0)</f>
        <v>0.32413793103448274</v>
      </c>
      <c r="AC2200">
        <v>18</v>
      </c>
      <c r="AD2200">
        <v>312</v>
      </c>
      <c r="AE2200" s="5">
        <f>IFERROR(Table1[[#This Row],[Inventory]]/Table1[[#This Row],[Actual_Sales]],0)</f>
        <v>2.1517241379310343</v>
      </c>
    </row>
    <row r="2201" spans="1:31" x14ac:dyDescent="0.25">
      <c r="A2201">
        <v>3695</v>
      </c>
      <c r="B2201">
        <v>816</v>
      </c>
      <c r="C2201">
        <v>3</v>
      </c>
      <c r="D2201" s="2">
        <v>40787</v>
      </c>
      <c r="E2201">
        <v>145</v>
      </c>
      <c r="F2201">
        <v>140</v>
      </c>
      <c r="G2201">
        <f>Table1[[#This Row],[Actual_Sales]]-Table1[[#This Row],[Budget_Sales]]</f>
        <v>5</v>
      </c>
      <c r="H2201" s="5">
        <f>IF(
Table1[[#This Row],[Budget_Sales]]=0,
"",
IF(
Table1[[#This Row],[Budget_Sales]]&gt;0,
(Table1[[#This Row],[Actual_Sales]]-Table1[[#This Row],[Budget_Sales]])/Table1[[#This Row],[Budget_Sales]],
(Table1[[#This Row],[Actual_Sales]]-Table1[[#This Row],[Budget_Sales]])/ABS(Table1[[#This Row],[Budget_Sales]])
)
)</f>
        <v>3.5714285714285712E-2</v>
      </c>
      <c r="I2201" s="5" t="str">
        <f>IF(Table1[[#This Row],[Sales_Var]]&gt;=0,"Above Budget","Below Budget")</f>
        <v>Above Budget</v>
      </c>
      <c r="J2201">
        <f>Table1[[#This Row],[Actual_Sales]]-(Table1[[#This Row],[COGS]]+Table1[[#This Row],[Expenses]])</f>
        <v>43</v>
      </c>
      <c r="K2201">
        <v>50</v>
      </c>
      <c r="L2201">
        <f>Table1[[#This Row],[Actual_Profit]]-Table1[[#This Row],[Budget_Profit]]</f>
        <v>-7</v>
      </c>
      <c r="M2201" s="5">
        <f>IF(
Table1[[#This Row],[Budget_Profit]]=0,
"",
IF(
Table1[[#This Row],[Budget_Profit]]&gt;0,
(Table1[[#This Row],[Actual_Profit]]-Table1[[#This Row],[Budget_Profit]])/Table1[[#This Row],[Budget_Profit]],
(Table1[[#This Row],[Actual_Profit]]-Table1[[#This Row],[Budget_Profit]])/ABS(Table1[[#This Row],[Budget_Profit]])
)
)</f>
        <v>-0.14000000000000001</v>
      </c>
      <c r="N2201" s="5" t="str">
        <f>IF(Table1[[#This Row],[Profit_Var]]&gt;=0, "Above Budget", "Below Budget")</f>
        <v>Below Budget</v>
      </c>
      <c r="O2201">
        <v>62</v>
      </c>
      <c r="P2201">
        <v>60</v>
      </c>
      <c r="Q2201">
        <f>Table1[[#This Row],[COGS]]-Table1[[#This Row],[Budget_COGS]]</f>
        <v>2</v>
      </c>
      <c r="R2201" s="5">
        <f>IF(
Table1[[#This Row],[Budget_COGS]]=0,
"",
IF(
Table1[[#This Row],[Budget_COGS]]&gt;0,
(Table1[[#This Row],[Budget_COGS]]-Table1[[#This Row],[COGS]]) / Table1[[#This Row],[Budget_COGS]],
(Table1[[#This Row],[Budget_COGS]]-Table1[[#This Row],[COGS]]) / ABS(Table1[[#This Row],[Budget_COGS]])
)
)</f>
        <v>-3.3333333333333333E-2</v>
      </c>
      <c r="S2201" s="5" t="str">
        <f>IF(Table1[[#This Row],[COGS _Var]]&gt;=0, "Above Budget", "Below Budget")</f>
        <v>Above Budget</v>
      </c>
      <c r="T2201">
        <f>Table1[[#This Row],[Actual_Sales]]-Table1[[#This Row],[COGS]]</f>
        <v>83</v>
      </c>
      <c r="U2201">
        <v>80</v>
      </c>
      <c r="V2201">
        <f>Table1[[#This Row],[Gross_Margin]]-Table1[[#This Row],[Budget_Margin]]</f>
        <v>3</v>
      </c>
      <c r="W2201" s="5">
        <f>IF(
Table1[[#This Row],[Budget_Margin]]=0,
"",
IF(
Table1[[#This Row],[Budget_Margin]]&gt;0,
(Table1[[#This Row],[Gross_Margin]]-Table1[[#This Row],[Budget_Margin]]) / Table1[[#This Row],[Budget_Margin]],
(Table1[[#This Row],[Gross_Margin]]-Table1[[#This Row],[Budget_Margin]]) / ABS(Table1[[#This Row],[Budget_Margin]])
)
)</f>
        <v>3.7499999999999999E-2</v>
      </c>
      <c r="X2201" s="5" t="str">
        <f>IF(Table1[[#This Row],[Margin_Var]]&gt;=0, "Above Budget", "Below Budget")</f>
        <v>Above Budget</v>
      </c>
      <c r="Y2201" s="5">
        <f>IFERROR(Table1[[#This Row],[Gross_Margin]]/Table1[[#This Row],[Actual_Sales]],0)</f>
        <v>0.57241379310344831</v>
      </c>
      <c r="Z2201" s="5">
        <f>Table1[[#This Row],[Actual_Profit]]/Table1[[#This Row],[Actual_Sales]]</f>
        <v>0.29655172413793102</v>
      </c>
      <c r="AA2201">
        <v>40</v>
      </c>
      <c r="AB2201" s="5">
        <f>IFERROR(Table1[[#This Row],[Expenses]]/Table1[[#This Row],[Actual_Sales]],0)</f>
        <v>0.27586206896551724</v>
      </c>
      <c r="AC2201">
        <v>19</v>
      </c>
      <c r="AD2201">
        <v>1059</v>
      </c>
      <c r="AE2201" s="5">
        <f>IFERROR(Table1[[#This Row],[Inventory]]/Table1[[#This Row],[Actual_Sales]],0)</f>
        <v>7.3034482758620687</v>
      </c>
    </row>
    <row r="2202" spans="1:31" x14ac:dyDescent="0.25">
      <c r="A2202">
        <v>2471</v>
      </c>
      <c r="B2202">
        <v>970</v>
      </c>
      <c r="C2202">
        <v>12</v>
      </c>
      <c r="D2202" s="2">
        <v>40575</v>
      </c>
      <c r="E2202">
        <v>145</v>
      </c>
      <c r="F2202">
        <v>110</v>
      </c>
      <c r="G2202">
        <f>Table1[[#This Row],[Actual_Sales]]-Table1[[#This Row],[Budget_Sales]]</f>
        <v>35</v>
      </c>
      <c r="H2202" s="5">
        <f>IF(
Table1[[#This Row],[Budget_Sales]]=0,
"",
IF(
Table1[[#This Row],[Budget_Sales]]&gt;0,
(Table1[[#This Row],[Actual_Sales]]-Table1[[#This Row],[Budget_Sales]])/Table1[[#This Row],[Budget_Sales]],
(Table1[[#This Row],[Actual_Sales]]-Table1[[#This Row],[Budget_Sales]])/ABS(Table1[[#This Row],[Budget_Sales]])
)
)</f>
        <v>0.31818181818181818</v>
      </c>
      <c r="I2202" s="5" t="str">
        <f>IF(Table1[[#This Row],[Sales_Var]]&gt;=0,"Above Budget","Below Budget")</f>
        <v>Above Budget</v>
      </c>
      <c r="J2202">
        <f>Table1[[#This Row],[Actual_Sales]]-(Table1[[#This Row],[COGS]]+Table1[[#This Row],[Expenses]])</f>
        <v>43</v>
      </c>
      <c r="K2202">
        <v>30</v>
      </c>
      <c r="L2202">
        <f>Table1[[#This Row],[Actual_Profit]]-Table1[[#This Row],[Budget_Profit]]</f>
        <v>13</v>
      </c>
      <c r="M2202" s="5">
        <f>IF(
Table1[[#This Row],[Budget_Profit]]=0,
"",
IF(
Table1[[#This Row],[Budget_Profit]]&gt;0,
(Table1[[#This Row],[Actual_Profit]]-Table1[[#This Row],[Budget_Profit]])/Table1[[#This Row],[Budget_Profit]],
(Table1[[#This Row],[Actual_Profit]]-Table1[[#This Row],[Budget_Profit]])/ABS(Table1[[#This Row],[Budget_Profit]])
)
)</f>
        <v>0.43333333333333335</v>
      </c>
      <c r="N2202" s="5" t="str">
        <f>IF(Table1[[#This Row],[Profit_Var]]&gt;=0, "Above Budget", "Below Budget")</f>
        <v>Above Budget</v>
      </c>
      <c r="O2202">
        <v>62</v>
      </c>
      <c r="P2202">
        <v>50</v>
      </c>
      <c r="Q2202">
        <f>Table1[[#This Row],[COGS]]-Table1[[#This Row],[Budget_COGS]]</f>
        <v>12</v>
      </c>
      <c r="R2202" s="5">
        <f>IF(
Table1[[#This Row],[Budget_COGS]]=0,
"",
IF(
Table1[[#This Row],[Budget_COGS]]&gt;0,
(Table1[[#This Row],[Budget_COGS]]-Table1[[#This Row],[COGS]]) / Table1[[#This Row],[Budget_COGS]],
(Table1[[#This Row],[Budget_COGS]]-Table1[[#This Row],[COGS]]) / ABS(Table1[[#This Row],[Budget_COGS]])
)
)</f>
        <v>-0.24</v>
      </c>
      <c r="S2202" s="5" t="str">
        <f>IF(Table1[[#This Row],[COGS _Var]]&gt;=0, "Above Budget", "Below Budget")</f>
        <v>Above Budget</v>
      </c>
      <c r="T2202">
        <f>Table1[[#This Row],[Actual_Sales]]-Table1[[#This Row],[COGS]]</f>
        <v>83</v>
      </c>
      <c r="U2202">
        <v>60</v>
      </c>
      <c r="V2202">
        <f>Table1[[#This Row],[Gross_Margin]]-Table1[[#This Row],[Budget_Margin]]</f>
        <v>23</v>
      </c>
      <c r="W2202" s="5">
        <f>IF(
Table1[[#This Row],[Budget_Margin]]=0,
"",
IF(
Table1[[#This Row],[Budget_Margin]]&gt;0,
(Table1[[#This Row],[Gross_Margin]]-Table1[[#This Row],[Budget_Margin]]) / Table1[[#This Row],[Budget_Margin]],
(Table1[[#This Row],[Gross_Margin]]-Table1[[#This Row],[Budget_Margin]]) / ABS(Table1[[#This Row],[Budget_Margin]])
)
)</f>
        <v>0.38333333333333336</v>
      </c>
      <c r="X2202" s="5" t="str">
        <f>IF(Table1[[#This Row],[Margin_Var]]&gt;=0, "Above Budget", "Below Budget")</f>
        <v>Above Budget</v>
      </c>
      <c r="Y2202" s="5">
        <f>IFERROR(Table1[[#This Row],[Gross_Margin]]/Table1[[#This Row],[Actual_Sales]],0)</f>
        <v>0.57241379310344831</v>
      </c>
      <c r="Z2202" s="5">
        <f>Table1[[#This Row],[Actual_Profit]]/Table1[[#This Row],[Actual_Sales]]</f>
        <v>0.29655172413793102</v>
      </c>
      <c r="AA2202">
        <v>40</v>
      </c>
      <c r="AB2202" s="5">
        <f>IFERROR(Table1[[#This Row],[Expenses]]/Table1[[#This Row],[Actual_Sales]],0)</f>
        <v>0.27586206896551724</v>
      </c>
      <c r="AC2202">
        <v>19</v>
      </c>
      <c r="AD2202">
        <v>958</v>
      </c>
      <c r="AE2202" s="5">
        <f>IFERROR(Table1[[#This Row],[Inventory]]/Table1[[#This Row],[Actual_Sales]],0)</f>
        <v>6.6068965517241383</v>
      </c>
    </row>
    <row r="2203" spans="1:31" x14ac:dyDescent="0.25">
      <c r="A2203">
        <v>4164</v>
      </c>
      <c r="B2203">
        <v>541</v>
      </c>
      <c r="C2203">
        <v>3</v>
      </c>
      <c r="D2203" s="2">
        <v>40878</v>
      </c>
      <c r="E2203">
        <v>108</v>
      </c>
      <c r="F2203">
        <v>120</v>
      </c>
      <c r="G2203">
        <f>Table1[[#This Row],[Actual_Sales]]-Table1[[#This Row],[Budget_Sales]]</f>
        <v>-12</v>
      </c>
      <c r="H2203" s="5">
        <f>IF(
Table1[[#This Row],[Budget_Sales]]=0,
"",
IF(
Table1[[#This Row],[Budget_Sales]]&gt;0,
(Table1[[#This Row],[Actual_Sales]]-Table1[[#This Row],[Budget_Sales]])/Table1[[#This Row],[Budget_Sales]],
(Table1[[#This Row],[Actual_Sales]]-Table1[[#This Row],[Budget_Sales]])/ABS(Table1[[#This Row],[Budget_Sales]])
)
)</f>
        <v>-0.1</v>
      </c>
      <c r="I2203" s="5" t="str">
        <f>IF(Table1[[#This Row],[Sales_Var]]&gt;=0,"Above Budget","Below Budget")</f>
        <v>Below Budget</v>
      </c>
      <c r="J2203">
        <f>Table1[[#This Row],[Actual_Sales]]-(Table1[[#This Row],[COGS]]+Table1[[#This Row],[Expenses]])</f>
        <v>32</v>
      </c>
      <c r="K2203">
        <v>50</v>
      </c>
      <c r="L2203">
        <f>Table1[[#This Row],[Actual_Profit]]-Table1[[#This Row],[Budget_Profit]]</f>
        <v>-18</v>
      </c>
      <c r="M2203" s="5">
        <f>IF(
Table1[[#This Row],[Budget_Profit]]=0,
"",
IF(
Table1[[#This Row],[Budget_Profit]]&gt;0,
(Table1[[#This Row],[Actual_Profit]]-Table1[[#This Row],[Budget_Profit]])/Table1[[#This Row],[Budget_Profit]],
(Table1[[#This Row],[Actual_Profit]]-Table1[[#This Row],[Budget_Profit]])/ABS(Table1[[#This Row],[Budget_Profit]])
)
)</f>
        <v>-0.36</v>
      </c>
      <c r="N2203" s="5" t="str">
        <f>IF(Table1[[#This Row],[Profit_Var]]&gt;=0, "Above Budget", "Below Budget")</f>
        <v>Below Budget</v>
      </c>
      <c r="O2203">
        <v>41</v>
      </c>
      <c r="P2203">
        <v>40</v>
      </c>
      <c r="Q2203">
        <f>Table1[[#This Row],[COGS]]-Table1[[#This Row],[Budget_COGS]]</f>
        <v>1</v>
      </c>
      <c r="R2203" s="5">
        <f>IF(
Table1[[#This Row],[Budget_COGS]]=0,
"",
IF(
Table1[[#This Row],[Budget_COGS]]&gt;0,
(Table1[[#This Row],[Budget_COGS]]-Table1[[#This Row],[COGS]]) / Table1[[#This Row],[Budget_COGS]],
(Table1[[#This Row],[Budget_COGS]]-Table1[[#This Row],[COGS]]) / ABS(Table1[[#This Row],[Budget_COGS]])
)
)</f>
        <v>-2.5000000000000001E-2</v>
      </c>
      <c r="S2203" s="5" t="str">
        <f>IF(Table1[[#This Row],[COGS _Var]]&gt;=0, "Above Budget", "Below Budget")</f>
        <v>Above Budget</v>
      </c>
      <c r="T2203">
        <f>Table1[[#This Row],[Actual_Sales]]-Table1[[#This Row],[COGS]]</f>
        <v>67</v>
      </c>
      <c r="U2203">
        <v>80</v>
      </c>
      <c r="V2203">
        <f>Table1[[#This Row],[Gross_Margin]]-Table1[[#This Row],[Budget_Margin]]</f>
        <v>-13</v>
      </c>
      <c r="W2203" s="5">
        <f>IF(
Table1[[#This Row],[Budget_Margin]]=0,
"",
IF(
Table1[[#This Row],[Budget_Margin]]&gt;0,
(Table1[[#This Row],[Gross_Margin]]-Table1[[#This Row],[Budget_Margin]]) / Table1[[#This Row],[Budget_Margin]],
(Table1[[#This Row],[Gross_Margin]]-Table1[[#This Row],[Budget_Margin]]) / ABS(Table1[[#This Row],[Budget_Margin]])
)
)</f>
        <v>-0.16250000000000001</v>
      </c>
      <c r="X2203" s="5" t="str">
        <f>IF(Table1[[#This Row],[Margin_Var]]&gt;=0, "Above Budget", "Below Budget")</f>
        <v>Below Budget</v>
      </c>
      <c r="Y2203" s="5">
        <f>IFERROR(Table1[[#This Row],[Gross_Margin]]/Table1[[#This Row],[Actual_Sales]],0)</f>
        <v>0.62037037037037035</v>
      </c>
      <c r="Z2203" s="5">
        <f>Table1[[#This Row],[Actual_Profit]]/Table1[[#This Row],[Actual_Sales]]</f>
        <v>0.29629629629629628</v>
      </c>
      <c r="AA2203">
        <v>35</v>
      </c>
      <c r="AB2203" s="5">
        <f>IFERROR(Table1[[#This Row],[Expenses]]/Table1[[#This Row],[Actual_Sales]],0)</f>
        <v>0.32407407407407407</v>
      </c>
      <c r="AC2203">
        <v>13</v>
      </c>
      <c r="AD2203">
        <v>435</v>
      </c>
      <c r="AE2203" s="5">
        <f>IFERROR(Table1[[#This Row],[Inventory]]/Table1[[#This Row],[Actual_Sales]],0)</f>
        <v>4.0277777777777777</v>
      </c>
    </row>
    <row r="2204" spans="1:31" x14ac:dyDescent="0.25">
      <c r="A2204">
        <v>2400</v>
      </c>
      <c r="B2204">
        <v>603</v>
      </c>
      <c r="C2204">
        <v>1</v>
      </c>
      <c r="D2204" s="2">
        <v>40575</v>
      </c>
      <c r="E2204">
        <v>108</v>
      </c>
      <c r="F2204">
        <v>90</v>
      </c>
      <c r="G2204">
        <f>Table1[[#This Row],[Actual_Sales]]-Table1[[#This Row],[Budget_Sales]]</f>
        <v>18</v>
      </c>
      <c r="H2204" s="5">
        <f>IF(
Table1[[#This Row],[Budget_Sales]]=0,
"",
IF(
Table1[[#This Row],[Budget_Sales]]&gt;0,
(Table1[[#This Row],[Actual_Sales]]-Table1[[#This Row],[Budget_Sales]])/Table1[[#This Row],[Budget_Sales]],
(Table1[[#This Row],[Actual_Sales]]-Table1[[#This Row],[Budget_Sales]])/ABS(Table1[[#This Row],[Budget_Sales]])
)
)</f>
        <v>0.2</v>
      </c>
      <c r="I2204" s="5" t="str">
        <f>IF(Table1[[#This Row],[Sales_Var]]&gt;=0,"Above Budget","Below Budget")</f>
        <v>Above Budget</v>
      </c>
      <c r="J2204">
        <f>Table1[[#This Row],[Actual_Sales]]-(Table1[[#This Row],[COGS]]+Table1[[#This Row],[Expenses]])</f>
        <v>32</v>
      </c>
      <c r="K2204">
        <v>40</v>
      </c>
      <c r="L2204">
        <f>Table1[[#This Row],[Actual_Profit]]-Table1[[#This Row],[Budget_Profit]]</f>
        <v>-8</v>
      </c>
      <c r="M2204" s="5">
        <f>IF(
Table1[[#This Row],[Budget_Profit]]=0,
"",
IF(
Table1[[#This Row],[Budget_Profit]]&gt;0,
(Table1[[#This Row],[Actual_Profit]]-Table1[[#This Row],[Budget_Profit]])/Table1[[#This Row],[Budget_Profit]],
(Table1[[#This Row],[Actual_Profit]]-Table1[[#This Row],[Budget_Profit]])/ABS(Table1[[#This Row],[Budget_Profit]])
)
)</f>
        <v>-0.2</v>
      </c>
      <c r="N2204" s="5" t="str">
        <f>IF(Table1[[#This Row],[Profit_Var]]&gt;=0, "Above Budget", "Below Budget")</f>
        <v>Below Budget</v>
      </c>
      <c r="O2204">
        <v>41</v>
      </c>
      <c r="P2204">
        <v>30</v>
      </c>
      <c r="Q2204">
        <f>Table1[[#This Row],[COGS]]-Table1[[#This Row],[Budget_COGS]]</f>
        <v>11</v>
      </c>
      <c r="R2204" s="5">
        <f>IF(
Table1[[#This Row],[Budget_COGS]]=0,
"",
IF(
Table1[[#This Row],[Budget_COGS]]&gt;0,
(Table1[[#This Row],[Budget_COGS]]-Table1[[#This Row],[COGS]]) / Table1[[#This Row],[Budget_COGS]],
(Table1[[#This Row],[Budget_COGS]]-Table1[[#This Row],[COGS]]) / ABS(Table1[[#This Row],[Budget_COGS]])
)
)</f>
        <v>-0.36666666666666664</v>
      </c>
      <c r="S2204" s="5" t="str">
        <f>IF(Table1[[#This Row],[COGS _Var]]&gt;=0, "Above Budget", "Below Budget")</f>
        <v>Above Budget</v>
      </c>
      <c r="T2204">
        <f>Table1[[#This Row],[Actual_Sales]]-Table1[[#This Row],[COGS]]</f>
        <v>67</v>
      </c>
      <c r="U2204">
        <v>60</v>
      </c>
      <c r="V2204">
        <f>Table1[[#This Row],[Gross_Margin]]-Table1[[#This Row],[Budget_Margin]]</f>
        <v>7</v>
      </c>
      <c r="W2204" s="5">
        <f>IF(
Table1[[#This Row],[Budget_Margin]]=0,
"",
IF(
Table1[[#This Row],[Budget_Margin]]&gt;0,
(Table1[[#This Row],[Gross_Margin]]-Table1[[#This Row],[Budget_Margin]]) / Table1[[#This Row],[Budget_Margin]],
(Table1[[#This Row],[Gross_Margin]]-Table1[[#This Row],[Budget_Margin]]) / ABS(Table1[[#This Row],[Budget_Margin]])
)
)</f>
        <v>0.11666666666666667</v>
      </c>
      <c r="X2204" s="5" t="str">
        <f>IF(Table1[[#This Row],[Margin_Var]]&gt;=0, "Above Budget", "Below Budget")</f>
        <v>Above Budget</v>
      </c>
      <c r="Y2204" s="5">
        <f>IFERROR(Table1[[#This Row],[Gross_Margin]]/Table1[[#This Row],[Actual_Sales]],0)</f>
        <v>0.62037037037037035</v>
      </c>
      <c r="Z2204" s="5">
        <f>Table1[[#This Row],[Actual_Profit]]/Table1[[#This Row],[Actual_Sales]]</f>
        <v>0.29629629629629628</v>
      </c>
      <c r="AA2204">
        <v>35</v>
      </c>
      <c r="AB2204" s="5">
        <f>IFERROR(Table1[[#This Row],[Expenses]]/Table1[[#This Row],[Actual_Sales]],0)</f>
        <v>0.32407407407407407</v>
      </c>
      <c r="AC2204">
        <v>13</v>
      </c>
      <c r="AD2204">
        <v>236</v>
      </c>
      <c r="AE2204" s="5">
        <f>IFERROR(Table1[[#This Row],[Inventory]]/Table1[[#This Row],[Actual_Sales]],0)</f>
        <v>2.1851851851851851</v>
      </c>
    </row>
    <row r="2205" spans="1:31" x14ac:dyDescent="0.25">
      <c r="A2205">
        <v>1164</v>
      </c>
      <c r="B2205">
        <v>608</v>
      </c>
      <c r="C2205">
        <v>5</v>
      </c>
      <c r="D2205" s="2">
        <v>40360</v>
      </c>
      <c r="E2205">
        <v>189</v>
      </c>
      <c r="F2205">
        <v>220</v>
      </c>
      <c r="G2205">
        <f>Table1[[#This Row],[Actual_Sales]]-Table1[[#This Row],[Budget_Sales]]</f>
        <v>-31</v>
      </c>
      <c r="H2205" s="5">
        <f>IF(
Table1[[#This Row],[Budget_Sales]]=0,
"",
IF(
Table1[[#This Row],[Budget_Sales]]&gt;0,
(Table1[[#This Row],[Actual_Sales]]-Table1[[#This Row],[Budget_Sales]])/Table1[[#This Row],[Budget_Sales]],
(Table1[[#This Row],[Actual_Sales]]-Table1[[#This Row],[Budget_Sales]])/ABS(Table1[[#This Row],[Budget_Sales]])
)
)</f>
        <v>-0.1409090909090909</v>
      </c>
      <c r="I2205" s="5" t="str">
        <f>IF(Table1[[#This Row],[Sales_Var]]&gt;=0,"Above Budget","Below Budget")</f>
        <v>Below Budget</v>
      </c>
      <c r="J2205">
        <f>Table1[[#This Row],[Actual_Sales]]-(Table1[[#This Row],[COGS]]+Table1[[#This Row],[Expenses]])</f>
        <v>56</v>
      </c>
      <c r="K2205">
        <v>90</v>
      </c>
      <c r="L2205">
        <f>Table1[[#This Row],[Actual_Profit]]-Table1[[#This Row],[Budget_Profit]]</f>
        <v>-34</v>
      </c>
      <c r="M2205" s="5">
        <f>IF(
Table1[[#This Row],[Budget_Profit]]=0,
"",
IF(
Table1[[#This Row],[Budget_Profit]]&gt;0,
(Table1[[#This Row],[Actual_Profit]]-Table1[[#This Row],[Budget_Profit]])/Table1[[#This Row],[Budget_Profit]],
(Table1[[#This Row],[Actual_Profit]]-Table1[[#This Row],[Budget_Profit]])/ABS(Table1[[#This Row],[Budget_Profit]])
)
)</f>
        <v>-0.37777777777777777</v>
      </c>
      <c r="N2205" s="5" t="str">
        <f>IF(Table1[[#This Row],[Profit_Var]]&gt;=0, "Above Budget", "Below Budget")</f>
        <v>Below Budget</v>
      </c>
      <c r="O2205">
        <v>86</v>
      </c>
      <c r="P2205">
        <v>90</v>
      </c>
      <c r="Q2205">
        <f>Table1[[#This Row],[COGS]]-Table1[[#This Row],[Budget_COGS]]</f>
        <v>-4</v>
      </c>
      <c r="R2205" s="5">
        <f>IF(
Table1[[#This Row],[Budget_COGS]]=0,
"",
IF(
Table1[[#This Row],[Budget_COGS]]&gt;0,
(Table1[[#This Row],[Budget_COGS]]-Table1[[#This Row],[COGS]]) / Table1[[#This Row],[Budget_COGS]],
(Table1[[#This Row],[Budget_COGS]]-Table1[[#This Row],[COGS]]) / ABS(Table1[[#This Row],[Budget_COGS]])
)
)</f>
        <v>4.4444444444444446E-2</v>
      </c>
      <c r="S2205" s="5" t="str">
        <f>IF(Table1[[#This Row],[COGS _Var]]&gt;=0, "Above Budget", "Below Budget")</f>
        <v>Below Budget</v>
      </c>
      <c r="T2205">
        <f>Table1[[#This Row],[Actual_Sales]]-Table1[[#This Row],[COGS]]</f>
        <v>103</v>
      </c>
      <c r="U2205">
        <v>130</v>
      </c>
      <c r="V2205">
        <f>Table1[[#This Row],[Gross_Margin]]-Table1[[#This Row],[Budget_Margin]]</f>
        <v>-27</v>
      </c>
      <c r="W2205" s="5">
        <f>IF(
Table1[[#This Row],[Budget_Margin]]=0,
"",
IF(
Table1[[#This Row],[Budget_Margin]]&gt;0,
(Table1[[#This Row],[Gross_Margin]]-Table1[[#This Row],[Budget_Margin]]) / Table1[[#This Row],[Budget_Margin]],
(Table1[[#This Row],[Gross_Margin]]-Table1[[#This Row],[Budget_Margin]]) / ABS(Table1[[#This Row],[Budget_Margin]])
)
)</f>
        <v>-0.2076923076923077</v>
      </c>
      <c r="X2205" s="5" t="str">
        <f>IF(Table1[[#This Row],[Margin_Var]]&gt;=0, "Above Budget", "Below Budget")</f>
        <v>Below Budget</v>
      </c>
      <c r="Y2205" s="5">
        <f>IFERROR(Table1[[#This Row],[Gross_Margin]]/Table1[[#This Row],[Actual_Sales]],0)</f>
        <v>0.544973544973545</v>
      </c>
      <c r="Z2205" s="5">
        <f>Table1[[#This Row],[Actual_Profit]]/Table1[[#This Row],[Actual_Sales]]</f>
        <v>0.29629629629629628</v>
      </c>
      <c r="AA2205">
        <v>47</v>
      </c>
      <c r="AB2205" s="5">
        <f>IFERROR(Table1[[#This Row],[Expenses]]/Table1[[#This Row],[Actual_Sales]],0)</f>
        <v>0.24867724867724866</v>
      </c>
      <c r="AC2205">
        <v>26</v>
      </c>
      <c r="AD2205">
        <v>1081</v>
      </c>
      <c r="AE2205" s="5">
        <f>IFERROR(Table1[[#This Row],[Inventory]]/Table1[[#This Row],[Actual_Sales]],0)</f>
        <v>5.71957671957672</v>
      </c>
    </row>
    <row r="2206" spans="1:31" x14ac:dyDescent="0.25">
      <c r="A2206">
        <v>1077</v>
      </c>
      <c r="B2206">
        <v>253</v>
      </c>
      <c r="C2206">
        <v>6</v>
      </c>
      <c r="D2206" s="2">
        <v>40360</v>
      </c>
      <c r="E2206">
        <v>189</v>
      </c>
      <c r="F2206">
        <v>180</v>
      </c>
      <c r="G2206">
        <f>Table1[[#This Row],[Actual_Sales]]-Table1[[#This Row],[Budget_Sales]]</f>
        <v>9</v>
      </c>
      <c r="H2206" s="5">
        <f>IF(
Table1[[#This Row],[Budget_Sales]]=0,
"",
IF(
Table1[[#This Row],[Budget_Sales]]&gt;0,
(Table1[[#This Row],[Actual_Sales]]-Table1[[#This Row],[Budget_Sales]])/Table1[[#This Row],[Budget_Sales]],
(Table1[[#This Row],[Actual_Sales]]-Table1[[#This Row],[Budget_Sales]])/ABS(Table1[[#This Row],[Budget_Sales]])
)
)</f>
        <v>0.05</v>
      </c>
      <c r="I2206" s="5" t="str">
        <f>IF(Table1[[#This Row],[Sales_Var]]&gt;=0,"Above Budget","Below Budget")</f>
        <v>Above Budget</v>
      </c>
      <c r="J2206">
        <f>Table1[[#This Row],[Actual_Sales]]-(Table1[[#This Row],[COGS]]+Table1[[#This Row],[Expenses]])</f>
        <v>56</v>
      </c>
      <c r="K2206">
        <v>70</v>
      </c>
      <c r="L2206">
        <f>Table1[[#This Row],[Actual_Profit]]-Table1[[#This Row],[Budget_Profit]]</f>
        <v>-14</v>
      </c>
      <c r="M2206" s="5">
        <f>IF(
Table1[[#This Row],[Budget_Profit]]=0,
"",
IF(
Table1[[#This Row],[Budget_Profit]]&gt;0,
(Table1[[#This Row],[Actual_Profit]]-Table1[[#This Row],[Budget_Profit]])/Table1[[#This Row],[Budget_Profit]],
(Table1[[#This Row],[Actual_Profit]]-Table1[[#This Row],[Budget_Profit]])/ABS(Table1[[#This Row],[Budget_Profit]])
)
)</f>
        <v>-0.2</v>
      </c>
      <c r="N2206" s="5" t="str">
        <f>IF(Table1[[#This Row],[Profit_Var]]&gt;=0, "Above Budget", "Below Budget")</f>
        <v>Below Budget</v>
      </c>
      <c r="O2206">
        <v>86</v>
      </c>
      <c r="P2206">
        <v>80</v>
      </c>
      <c r="Q2206">
        <f>Table1[[#This Row],[COGS]]-Table1[[#This Row],[Budget_COGS]]</f>
        <v>6</v>
      </c>
      <c r="R2206" s="5">
        <f>IF(
Table1[[#This Row],[Budget_COGS]]=0,
"",
IF(
Table1[[#This Row],[Budget_COGS]]&gt;0,
(Table1[[#This Row],[Budget_COGS]]-Table1[[#This Row],[COGS]]) / Table1[[#This Row],[Budget_COGS]],
(Table1[[#This Row],[Budget_COGS]]-Table1[[#This Row],[COGS]]) / ABS(Table1[[#This Row],[Budget_COGS]])
)
)</f>
        <v>-7.4999999999999997E-2</v>
      </c>
      <c r="S2206" s="5" t="str">
        <f>IF(Table1[[#This Row],[COGS _Var]]&gt;=0, "Above Budget", "Below Budget")</f>
        <v>Above Budget</v>
      </c>
      <c r="T2206">
        <f>Table1[[#This Row],[Actual_Sales]]-Table1[[#This Row],[COGS]]</f>
        <v>103</v>
      </c>
      <c r="U2206">
        <v>100</v>
      </c>
      <c r="V2206">
        <f>Table1[[#This Row],[Gross_Margin]]-Table1[[#This Row],[Budget_Margin]]</f>
        <v>3</v>
      </c>
      <c r="W2206" s="5">
        <f>IF(
Table1[[#This Row],[Budget_Margin]]=0,
"",
IF(
Table1[[#This Row],[Budget_Margin]]&gt;0,
(Table1[[#This Row],[Gross_Margin]]-Table1[[#This Row],[Budget_Margin]]) / Table1[[#This Row],[Budget_Margin]],
(Table1[[#This Row],[Gross_Margin]]-Table1[[#This Row],[Budget_Margin]]) / ABS(Table1[[#This Row],[Budget_Margin]])
)
)</f>
        <v>0.03</v>
      </c>
      <c r="X2206" s="5" t="str">
        <f>IF(Table1[[#This Row],[Margin_Var]]&gt;=0, "Above Budget", "Below Budget")</f>
        <v>Above Budget</v>
      </c>
      <c r="Y2206" s="5">
        <f>IFERROR(Table1[[#This Row],[Gross_Margin]]/Table1[[#This Row],[Actual_Sales]],0)</f>
        <v>0.544973544973545</v>
      </c>
      <c r="Z2206" s="5">
        <f>Table1[[#This Row],[Actual_Profit]]/Table1[[#This Row],[Actual_Sales]]</f>
        <v>0.29629629629629628</v>
      </c>
      <c r="AA2206">
        <v>47</v>
      </c>
      <c r="AB2206" s="5">
        <f>IFERROR(Table1[[#This Row],[Expenses]]/Table1[[#This Row],[Actual_Sales]],0)</f>
        <v>0.24867724867724866</v>
      </c>
      <c r="AC2206">
        <v>26</v>
      </c>
      <c r="AD2206">
        <v>1081</v>
      </c>
      <c r="AE2206" s="5">
        <f>IFERROR(Table1[[#This Row],[Inventory]]/Table1[[#This Row],[Actual_Sales]],0)</f>
        <v>5.71957671957672</v>
      </c>
    </row>
    <row r="2207" spans="1:31" x14ac:dyDescent="0.25">
      <c r="A2207">
        <v>511</v>
      </c>
      <c r="B2207">
        <v>918</v>
      </c>
      <c r="C2207">
        <v>2</v>
      </c>
      <c r="D2207" s="2">
        <v>40238</v>
      </c>
      <c r="E2207">
        <v>98</v>
      </c>
      <c r="F2207">
        <v>120</v>
      </c>
      <c r="G2207">
        <f>Table1[[#This Row],[Actual_Sales]]-Table1[[#This Row],[Budget_Sales]]</f>
        <v>-22</v>
      </c>
      <c r="H2207" s="5">
        <f>IF(
Table1[[#This Row],[Budget_Sales]]=0,
"",
IF(
Table1[[#This Row],[Budget_Sales]]&gt;0,
(Table1[[#This Row],[Actual_Sales]]-Table1[[#This Row],[Budget_Sales]])/Table1[[#This Row],[Budget_Sales]],
(Table1[[#This Row],[Actual_Sales]]-Table1[[#This Row],[Budget_Sales]])/ABS(Table1[[#This Row],[Budget_Sales]])
)
)</f>
        <v>-0.18333333333333332</v>
      </c>
      <c r="I2207" s="5" t="str">
        <f>IF(Table1[[#This Row],[Sales_Var]]&gt;=0,"Above Budget","Below Budget")</f>
        <v>Below Budget</v>
      </c>
      <c r="J2207">
        <f>Table1[[#This Row],[Actual_Sales]]-(Table1[[#This Row],[COGS]]+Table1[[#This Row],[Expenses]])</f>
        <v>29</v>
      </c>
      <c r="K2207">
        <v>50</v>
      </c>
      <c r="L2207">
        <f>Table1[[#This Row],[Actual_Profit]]-Table1[[#This Row],[Budget_Profit]]</f>
        <v>-21</v>
      </c>
      <c r="M2207" s="5">
        <f>IF(
Table1[[#This Row],[Budget_Profit]]=0,
"",
IF(
Table1[[#This Row],[Budget_Profit]]&gt;0,
(Table1[[#This Row],[Actual_Profit]]-Table1[[#This Row],[Budget_Profit]])/Table1[[#This Row],[Budget_Profit]],
(Table1[[#This Row],[Actual_Profit]]-Table1[[#This Row],[Budget_Profit]])/ABS(Table1[[#This Row],[Budget_Profit]])
)
)</f>
        <v>-0.42</v>
      </c>
      <c r="N2207" s="5" t="str">
        <f>IF(Table1[[#This Row],[Profit_Var]]&gt;=0, "Above Budget", "Below Budget")</f>
        <v>Below Budget</v>
      </c>
      <c r="O2207">
        <v>43</v>
      </c>
      <c r="P2207">
        <v>50</v>
      </c>
      <c r="Q2207">
        <f>Table1[[#This Row],[COGS]]-Table1[[#This Row],[Budget_COGS]]</f>
        <v>-7</v>
      </c>
      <c r="R2207" s="5">
        <f>IF(
Table1[[#This Row],[Budget_COGS]]=0,
"",
IF(
Table1[[#This Row],[Budget_COGS]]&gt;0,
(Table1[[#This Row],[Budget_COGS]]-Table1[[#This Row],[COGS]]) / Table1[[#This Row],[Budget_COGS]],
(Table1[[#This Row],[Budget_COGS]]-Table1[[#This Row],[COGS]]) / ABS(Table1[[#This Row],[Budget_COGS]])
)
)</f>
        <v>0.14000000000000001</v>
      </c>
      <c r="S2207" s="5" t="str">
        <f>IF(Table1[[#This Row],[COGS _Var]]&gt;=0, "Above Budget", "Below Budget")</f>
        <v>Below Budget</v>
      </c>
      <c r="T2207">
        <f>Table1[[#This Row],[Actual_Sales]]-Table1[[#This Row],[COGS]]</f>
        <v>55</v>
      </c>
      <c r="U2207">
        <v>70</v>
      </c>
      <c r="V2207">
        <f>Table1[[#This Row],[Gross_Margin]]-Table1[[#This Row],[Budget_Margin]]</f>
        <v>-15</v>
      </c>
      <c r="W2207" s="5">
        <f>IF(
Table1[[#This Row],[Budget_Margin]]=0,
"",
IF(
Table1[[#This Row],[Budget_Margin]]&gt;0,
(Table1[[#This Row],[Gross_Margin]]-Table1[[#This Row],[Budget_Margin]]) / Table1[[#This Row],[Budget_Margin]],
(Table1[[#This Row],[Gross_Margin]]-Table1[[#This Row],[Budget_Margin]]) / ABS(Table1[[#This Row],[Budget_Margin]])
)
)</f>
        <v>-0.21428571428571427</v>
      </c>
      <c r="X2207" s="5" t="str">
        <f>IF(Table1[[#This Row],[Margin_Var]]&gt;=0, "Above Budget", "Below Budget")</f>
        <v>Below Budget</v>
      </c>
      <c r="Y2207" s="5">
        <f>IFERROR(Table1[[#This Row],[Gross_Margin]]/Table1[[#This Row],[Actual_Sales]],0)</f>
        <v>0.56122448979591832</v>
      </c>
      <c r="Z2207" s="5">
        <f>Table1[[#This Row],[Actual_Profit]]/Table1[[#This Row],[Actual_Sales]]</f>
        <v>0.29591836734693877</v>
      </c>
      <c r="AA2207">
        <v>26</v>
      </c>
      <c r="AB2207" s="5">
        <f>IFERROR(Table1[[#This Row],[Expenses]]/Table1[[#This Row],[Actual_Sales]],0)</f>
        <v>0.26530612244897961</v>
      </c>
      <c r="AC2207">
        <v>14</v>
      </c>
      <c r="AD2207">
        <v>613</v>
      </c>
      <c r="AE2207" s="5">
        <f>IFERROR(Table1[[#This Row],[Inventory]]/Table1[[#This Row],[Actual_Sales]],0)</f>
        <v>6.2551020408163263</v>
      </c>
    </row>
    <row r="2208" spans="1:31" x14ac:dyDescent="0.25">
      <c r="A2208">
        <v>526</v>
      </c>
      <c r="B2208">
        <v>971</v>
      </c>
      <c r="C2208">
        <v>9</v>
      </c>
      <c r="D2208" s="2">
        <v>40238</v>
      </c>
      <c r="E2208">
        <v>98</v>
      </c>
      <c r="F2208">
        <v>80</v>
      </c>
      <c r="G2208">
        <f>Table1[[#This Row],[Actual_Sales]]-Table1[[#This Row],[Budget_Sales]]</f>
        <v>18</v>
      </c>
      <c r="H2208" s="5">
        <f>IF(
Table1[[#This Row],[Budget_Sales]]=0,
"",
IF(
Table1[[#This Row],[Budget_Sales]]&gt;0,
(Table1[[#This Row],[Actual_Sales]]-Table1[[#This Row],[Budget_Sales]])/Table1[[#This Row],[Budget_Sales]],
(Table1[[#This Row],[Actual_Sales]]-Table1[[#This Row],[Budget_Sales]])/ABS(Table1[[#This Row],[Budget_Sales]])
)
)</f>
        <v>0.22500000000000001</v>
      </c>
      <c r="I2208" s="5" t="str">
        <f>IF(Table1[[#This Row],[Sales_Var]]&gt;=0,"Above Budget","Below Budget")</f>
        <v>Above Budget</v>
      </c>
      <c r="J2208">
        <f>Table1[[#This Row],[Actual_Sales]]-(Table1[[#This Row],[COGS]]+Table1[[#This Row],[Expenses]])</f>
        <v>29</v>
      </c>
      <c r="K2208">
        <v>30</v>
      </c>
      <c r="L2208">
        <f>Table1[[#This Row],[Actual_Profit]]-Table1[[#This Row],[Budget_Profit]]</f>
        <v>-1</v>
      </c>
      <c r="M2208" s="5">
        <f>IF(
Table1[[#This Row],[Budget_Profit]]=0,
"",
IF(
Table1[[#This Row],[Budget_Profit]]&gt;0,
(Table1[[#This Row],[Actual_Profit]]-Table1[[#This Row],[Budget_Profit]])/Table1[[#This Row],[Budget_Profit]],
(Table1[[#This Row],[Actual_Profit]]-Table1[[#This Row],[Budget_Profit]])/ABS(Table1[[#This Row],[Budget_Profit]])
)
)</f>
        <v>-3.3333333333333333E-2</v>
      </c>
      <c r="N2208" s="5" t="str">
        <f>IF(Table1[[#This Row],[Profit_Var]]&gt;=0, "Above Budget", "Below Budget")</f>
        <v>Below Budget</v>
      </c>
      <c r="O2208">
        <v>43</v>
      </c>
      <c r="P2208">
        <v>30</v>
      </c>
      <c r="Q2208">
        <f>Table1[[#This Row],[COGS]]-Table1[[#This Row],[Budget_COGS]]</f>
        <v>13</v>
      </c>
      <c r="R2208" s="5">
        <f>IF(
Table1[[#This Row],[Budget_COGS]]=0,
"",
IF(
Table1[[#This Row],[Budget_COGS]]&gt;0,
(Table1[[#This Row],[Budget_COGS]]-Table1[[#This Row],[COGS]]) / Table1[[#This Row],[Budget_COGS]],
(Table1[[#This Row],[Budget_COGS]]-Table1[[#This Row],[COGS]]) / ABS(Table1[[#This Row],[Budget_COGS]])
)
)</f>
        <v>-0.43333333333333335</v>
      </c>
      <c r="S2208" s="5" t="str">
        <f>IF(Table1[[#This Row],[COGS _Var]]&gt;=0, "Above Budget", "Below Budget")</f>
        <v>Above Budget</v>
      </c>
      <c r="T2208">
        <f>Table1[[#This Row],[Actual_Sales]]-Table1[[#This Row],[COGS]]</f>
        <v>55</v>
      </c>
      <c r="U2208">
        <v>50</v>
      </c>
      <c r="V2208">
        <f>Table1[[#This Row],[Gross_Margin]]-Table1[[#This Row],[Budget_Margin]]</f>
        <v>5</v>
      </c>
      <c r="W2208" s="5">
        <f>IF(
Table1[[#This Row],[Budget_Margin]]=0,
"",
IF(
Table1[[#This Row],[Budget_Margin]]&gt;0,
(Table1[[#This Row],[Gross_Margin]]-Table1[[#This Row],[Budget_Margin]]) / Table1[[#This Row],[Budget_Margin]],
(Table1[[#This Row],[Gross_Margin]]-Table1[[#This Row],[Budget_Margin]]) / ABS(Table1[[#This Row],[Budget_Margin]])
)
)</f>
        <v>0.1</v>
      </c>
      <c r="X2208" s="5" t="str">
        <f>IF(Table1[[#This Row],[Margin_Var]]&gt;=0, "Above Budget", "Below Budget")</f>
        <v>Above Budget</v>
      </c>
      <c r="Y2208" s="5">
        <f>IFERROR(Table1[[#This Row],[Gross_Margin]]/Table1[[#This Row],[Actual_Sales]],0)</f>
        <v>0.56122448979591832</v>
      </c>
      <c r="Z2208" s="5">
        <f>Table1[[#This Row],[Actual_Profit]]/Table1[[#This Row],[Actual_Sales]]</f>
        <v>0.29591836734693877</v>
      </c>
      <c r="AA2208">
        <v>26</v>
      </c>
      <c r="AB2208" s="5">
        <f>IFERROR(Table1[[#This Row],[Expenses]]/Table1[[#This Row],[Actual_Sales]],0)</f>
        <v>0.26530612244897961</v>
      </c>
      <c r="AC2208">
        <v>14</v>
      </c>
      <c r="AD2208">
        <v>613</v>
      </c>
      <c r="AE2208" s="5">
        <f>IFERROR(Table1[[#This Row],[Inventory]]/Table1[[#This Row],[Actual_Sales]],0)</f>
        <v>6.2551020408163263</v>
      </c>
    </row>
    <row r="2209" spans="1:31" x14ac:dyDescent="0.25">
      <c r="A2209">
        <v>478</v>
      </c>
      <c r="B2209">
        <v>720</v>
      </c>
      <c r="C2209">
        <v>13</v>
      </c>
      <c r="D2209" s="2">
        <v>40238</v>
      </c>
      <c r="E2209">
        <v>98</v>
      </c>
      <c r="F2209">
        <v>80</v>
      </c>
      <c r="G2209">
        <f>Table1[[#This Row],[Actual_Sales]]-Table1[[#This Row],[Budget_Sales]]</f>
        <v>18</v>
      </c>
      <c r="H2209" s="5">
        <f>IF(
Table1[[#This Row],[Budget_Sales]]=0,
"",
IF(
Table1[[#This Row],[Budget_Sales]]&gt;0,
(Table1[[#This Row],[Actual_Sales]]-Table1[[#This Row],[Budget_Sales]])/Table1[[#This Row],[Budget_Sales]],
(Table1[[#This Row],[Actual_Sales]]-Table1[[#This Row],[Budget_Sales]])/ABS(Table1[[#This Row],[Budget_Sales]])
)
)</f>
        <v>0.22500000000000001</v>
      </c>
      <c r="I2209" s="5" t="str">
        <f>IF(Table1[[#This Row],[Sales_Var]]&gt;=0,"Above Budget","Below Budget")</f>
        <v>Above Budget</v>
      </c>
      <c r="J2209">
        <f>Table1[[#This Row],[Actual_Sales]]-(Table1[[#This Row],[COGS]]+Table1[[#This Row],[Expenses]])</f>
        <v>29</v>
      </c>
      <c r="K2209">
        <v>30</v>
      </c>
      <c r="L2209">
        <f>Table1[[#This Row],[Actual_Profit]]-Table1[[#This Row],[Budget_Profit]]</f>
        <v>-1</v>
      </c>
      <c r="M2209" s="5">
        <f>IF(
Table1[[#This Row],[Budget_Profit]]=0,
"",
IF(
Table1[[#This Row],[Budget_Profit]]&gt;0,
(Table1[[#This Row],[Actual_Profit]]-Table1[[#This Row],[Budget_Profit]])/Table1[[#This Row],[Budget_Profit]],
(Table1[[#This Row],[Actual_Profit]]-Table1[[#This Row],[Budget_Profit]])/ABS(Table1[[#This Row],[Budget_Profit]])
)
)</f>
        <v>-3.3333333333333333E-2</v>
      </c>
      <c r="N2209" s="5" t="str">
        <f>IF(Table1[[#This Row],[Profit_Var]]&gt;=0, "Above Budget", "Below Budget")</f>
        <v>Below Budget</v>
      </c>
      <c r="O2209">
        <v>43</v>
      </c>
      <c r="P2209">
        <v>30</v>
      </c>
      <c r="Q2209">
        <f>Table1[[#This Row],[COGS]]-Table1[[#This Row],[Budget_COGS]]</f>
        <v>13</v>
      </c>
      <c r="R2209" s="5">
        <f>IF(
Table1[[#This Row],[Budget_COGS]]=0,
"",
IF(
Table1[[#This Row],[Budget_COGS]]&gt;0,
(Table1[[#This Row],[Budget_COGS]]-Table1[[#This Row],[COGS]]) / Table1[[#This Row],[Budget_COGS]],
(Table1[[#This Row],[Budget_COGS]]-Table1[[#This Row],[COGS]]) / ABS(Table1[[#This Row],[Budget_COGS]])
)
)</f>
        <v>-0.43333333333333335</v>
      </c>
      <c r="S2209" s="5" t="str">
        <f>IF(Table1[[#This Row],[COGS _Var]]&gt;=0, "Above Budget", "Below Budget")</f>
        <v>Above Budget</v>
      </c>
      <c r="T2209">
        <f>Table1[[#This Row],[Actual_Sales]]-Table1[[#This Row],[COGS]]</f>
        <v>55</v>
      </c>
      <c r="U2209">
        <v>50</v>
      </c>
      <c r="V2209">
        <f>Table1[[#This Row],[Gross_Margin]]-Table1[[#This Row],[Budget_Margin]]</f>
        <v>5</v>
      </c>
      <c r="W2209" s="5">
        <f>IF(
Table1[[#This Row],[Budget_Margin]]=0,
"",
IF(
Table1[[#This Row],[Budget_Margin]]&gt;0,
(Table1[[#This Row],[Gross_Margin]]-Table1[[#This Row],[Budget_Margin]]) / Table1[[#This Row],[Budget_Margin]],
(Table1[[#This Row],[Gross_Margin]]-Table1[[#This Row],[Budget_Margin]]) / ABS(Table1[[#This Row],[Budget_Margin]])
)
)</f>
        <v>0.1</v>
      </c>
      <c r="X2209" s="5" t="str">
        <f>IF(Table1[[#This Row],[Margin_Var]]&gt;=0, "Above Budget", "Below Budget")</f>
        <v>Above Budget</v>
      </c>
      <c r="Y2209" s="5">
        <f>IFERROR(Table1[[#This Row],[Gross_Margin]]/Table1[[#This Row],[Actual_Sales]],0)</f>
        <v>0.56122448979591832</v>
      </c>
      <c r="Z2209" s="5">
        <f>Table1[[#This Row],[Actual_Profit]]/Table1[[#This Row],[Actual_Sales]]</f>
        <v>0.29591836734693877</v>
      </c>
      <c r="AA2209">
        <v>26</v>
      </c>
      <c r="AB2209" s="5">
        <f>IFERROR(Table1[[#This Row],[Expenses]]/Table1[[#This Row],[Actual_Sales]],0)</f>
        <v>0.26530612244897961</v>
      </c>
      <c r="AC2209">
        <v>14</v>
      </c>
      <c r="AD2209">
        <v>613</v>
      </c>
      <c r="AE2209" s="5">
        <f>IFERROR(Table1[[#This Row],[Inventory]]/Table1[[#This Row],[Actual_Sales]],0)</f>
        <v>6.2551020408163263</v>
      </c>
    </row>
    <row r="2210" spans="1:31" x14ac:dyDescent="0.25">
      <c r="A2210">
        <v>3433</v>
      </c>
      <c r="B2210">
        <v>505</v>
      </c>
      <c r="C2210">
        <v>2</v>
      </c>
      <c r="D2210" s="2">
        <v>40756</v>
      </c>
      <c r="E2210">
        <v>159</v>
      </c>
      <c r="F2210">
        <v>200</v>
      </c>
      <c r="G2210">
        <f>Table1[[#This Row],[Actual_Sales]]-Table1[[#This Row],[Budget_Sales]]</f>
        <v>-41</v>
      </c>
      <c r="H2210" s="5">
        <f>IF(
Table1[[#This Row],[Budget_Sales]]=0,
"",
IF(
Table1[[#This Row],[Budget_Sales]]&gt;0,
(Table1[[#This Row],[Actual_Sales]]-Table1[[#This Row],[Budget_Sales]])/Table1[[#This Row],[Budget_Sales]],
(Table1[[#This Row],[Actual_Sales]]-Table1[[#This Row],[Budget_Sales]])/ABS(Table1[[#This Row],[Budget_Sales]])
)
)</f>
        <v>-0.20499999999999999</v>
      </c>
      <c r="I2210" s="5" t="str">
        <f>IF(Table1[[#This Row],[Sales_Var]]&gt;=0,"Above Budget","Below Budget")</f>
        <v>Below Budget</v>
      </c>
      <c r="J2210">
        <f>Table1[[#This Row],[Actual_Sales]]-(Table1[[#This Row],[COGS]]+Table1[[#This Row],[Expenses]])</f>
        <v>47</v>
      </c>
      <c r="K2210">
        <v>70</v>
      </c>
      <c r="L2210">
        <f>Table1[[#This Row],[Actual_Profit]]-Table1[[#This Row],[Budget_Profit]]</f>
        <v>-23</v>
      </c>
      <c r="M2210" s="5">
        <f>IF(
Table1[[#This Row],[Budget_Profit]]=0,
"",
IF(
Table1[[#This Row],[Budget_Profit]]&gt;0,
(Table1[[#This Row],[Actual_Profit]]-Table1[[#This Row],[Budget_Profit]])/Table1[[#This Row],[Budget_Profit]],
(Table1[[#This Row],[Actual_Profit]]-Table1[[#This Row],[Budget_Profit]])/ABS(Table1[[#This Row],[Budget_Profit]])
)
)</f>
        <v>-0.32857142857142857</v>
      </c>
      <c r="N2210" s="5" t="str">
        <f>IF(Table1[[#This Row],[Profit_Var]]&gt;=0, "Above Budget", "Below Budget")</f>
        <v>Below Budget</v>
      </c>
      <c r="O2210">
        <v>64</v>
      </c>
      <c r="P2210">
        <v>80</v>
      </c>
      <c r="Q2210">
        <f>Table1[[#This Row],[COGS]]-Table1[[#This Row],[Budget_COGS]]</f>
        <v>-16</v>
      </c>
      <c r="R2210" s="5">
        <f>IF(
Table1[[#This Row],[Budget_COGS]]=0,
"",
IF(
Table1[[#This Row],[Budget_COGS]]&gt;0,
(Table1[[#This Row],[Budget_COGS]]-Table1[[#This Row],[COGS]]) / Table1[[#This Row],[Budget_COGS]],
(Table1[[#This Row],[Budget_COGS]]-Table1[[#This Row],[COGS]]) / ABS(Table1[[#This Row],[Budget_COGS]])
)
)</f>
        <v>0.2</v>
      </c>
      <c r="S2210" s="5" t="str">
        <f>IF(Table1[[#This Row],[COGS _Var]]&gt;=0, "Above Budget", "Below Budget")</f>
        <v>Below Budget</v>
      </c>
      <c r="T2210">
        <f>Table1[[#This Row],[Actual_Sales]]-Table1[[#This Row],[COGS]]</f>
        <v>95</v>
      </c>
      <c r="U2210">
        <v>120</v>
      </c>
      <c r="V2210">
        <f>Table1[[#This Row],[Gross_Margin]]-Table1[[#This Row],[Budget_Margin]]</f>
        <v>-25</v>
      </c>
      <c r="W2210" s="5">
        <f>IF(
Table1[[#This Row],[Budget_Margin]]=0,
"",
IF(
Table1[[#This Row],[Budget_Margin]]&gt;0,
(Table1[[#This Row],[Gross_Margin]]-Table1[[#This Row],[Budget_Margin]]) / Table1[[#This Row],[Budget_Margin]],
(Table1[[#This Row],[Gross_Margin]]-Table1[[#This Row],[Budget_Margin]]) / ABS(Table1[[#This Row],[Budget_Margin]])
)
)</f>
        <v>-0.20833333333333334</v>
      </c>
      <c r="X2210" s="5" t="str">
        <f>IF(Table1[[#This Row],[Margin_Var]]&gt;=0, "Above Budget", "Below Budget")</f>
        <v>Below Budget</v>
      </c>
      <c r="Y2210" s="5">
        <f>IFERROR(Table1[[#This Row],[Gross_Margin]]/Table1[[#This Row],[Actual_Sales]],0)</f>
        <v>0.59748427672955973</v>
      </c>
      <c r="Z2210" s="5">
        <f>Table1[[#This Row],[Actual_Profit]]/Table1[[#This Row],[Actual_Sales]]</f>
        <v>0.29559748427672955</v>
      </c>
      <c r="AA2210">
        <v>48</v>
      </c>
      <c r="AB2210" s="5">
        <f>IFERROR(Table1[[#This Row],[Expenses]]/Table1[[#This Row],[Actual_Sales]],0)</f>
        <v>0.30188679245283018</v>
      </c>
      <c r="AC2210">
        <v>21</v>
      </c>
      <c r="AD2210">
        <v>460</v>
      </c>
      <c r="AE2210" s="5">
        <f>IFERROR(Table1[[#This Row],[Inventory]]/Table1[[#This Row],[Actual_Sales]],0)</f>
        <v>2.8930817610062891</v>
      </c>
    </row>
    <row r="2211" spans="1:31" x14ac:dyDescent="0.25">
      <c r="A2211">
        <v>3464</v>
      </c>
      <c r="B2211">
        <v>603</v>
      </c>
      <c r="C2211">
        <v>2</v>
      </c>
      <c r="D2211" s="2">
        <v>40756</v>
      </c>
      <c r="E2211">
        <v>159</v>
      </c>
      <c r="F2211">
        <v>150</v>
      </c>
      <c r="G2211">
        <f>Table1[[#This Row],[Actual_Sales]]-Table1[[#This Row],[Budget_Sales]]</f>
        <v>9</v>
      </c>
      <c r="H2211" s="5">
        <f>IF(
Table1[[#This Row],[Budget_Sales]]=0,
"",
IF(
Table1[[#This Row],[Budget_Sales]]&gt;0,
(Table1[[#This Row],[Actual_Sales]]-Table1[[#This Row],[Budget_Sales]])/Table1[[#This Row],[Budget_Sales]],
(Table1[[#This Row],[Actual_Sales]]-Table1[[#This Row],[Budget_Sales]])/ABS(Table1[[#This Row],[Budget_Sales]])
)
)</f>
        <v>0.06</v>
      </c>
      <c r="I2211" s="5" t="str">
        <f>IF(Table1[[#This Row],[Sales_Var]]&gt;=0,"Above Budget","Below Budget")</f>
        <v>Above Budget</v>
      </c>
      <c r="J2211">
        <f>Table1[[#This Row],[Actual_Sales]]-(Table1[[#This Row],[COGS]]+Table1[[#This Row],[Expenses]])</f>
        <v>47</v>
      </c>
      <c r="K2211">
        <v>60</v>
      </c>
      <c r="L2211">
        <f>Table1[[#This Row],[Actual_Profit]]-Table1[[#This Row],[Budget_Profit]]</f>
        <v>-13</v>
      </c>
      <c r="M2211" s="5">
        <f>IF(
Table1[[#This Row],[Budget_Profit]]=0,
"",
IF(
Table1[[#This Row],[Budget_Profit]]&gt;0,
(Table1[[#This Row],[Actual_Profit]]-Table1[[#This Row],[Budget_Profit]])/Table1[[#This Row],[Budget_Profit]],
(Table1[[#This Row],[Actual_Profit]]-Table1[[#This Row],[Budget_Profit]])/ABS(Table1[[#This Row],[Budget_Profit]])
)
)</f>
        <v>-0.21666666666666667</v>
      </c>
      <c r="N2211" s="5" t="str">
        <f>IF(Table1[[#This Row],[Profit_Var]]&gt;=0, "Above Budget", "Below Budget")</f>
        <v>Below Budget</v>
      </c>
      <c r="O2211">
        <v>64</v>
      </c>
      <c r="P2211">
        <v>60</v>
      </c>
      <c r="Q2211">
        <f>Table1[[#This Row],[COGS]]-Table1[[#This Row],[Budget_COGS]]</f>
        <v>4</v>
      </c>
      <c r="R2211" s="5">
        <f>IF(
Table1[[#This Row],[Budget_COGS]]=0,
"",
IF(
Table1[[#This Row],[Budget_COGS]]&gt;0,
(Table1[[#This Row],[Budget_COGS]]-Table1[[#This Row],[COGS]]) / Table1[[#This Row],[Budget_COGS]],
(Table1[[#This Row],[Budget_COGS]]-Table1[[#This Row],[COGS]]) / ABS(Table1[[#This Row],[Budget_COGS]])
)
)</f>
        <v>-6.6666666666666666E-2</v>
      </c>
      <c r="S2211" s="5" t="str">
        <f>IF(Table1[[#This Row],[COGS _Var]]&gt;=0, "Above Budget", "Below Budget")</f>
        <v>Above Budget</v>
      </c>
      <c r="T2211">
        <f>Table1[[#This Row],[Actual_Sales]]-Table1[[#This Row],[COGS]]</f>
        <v>95</v>
      </c>
      <c r="U2211">
        <v>90</v>
      </c>
      <c r="V2211">
        <f>Table1[[#This Row],[Gross_Margin]]-Table1[[#This Row],[Budget_Margin]]</f>
        <v>5</v>
      </c>
      <c r="W2211" s="5">
        <f>IF(
Table1[[#This Row],[Budget_Margin]]=0,
"",
IF(
Table1[[#This Row],[Budget_Margin]]&gt;0,
(Table1[[#This Row],[Gross_Margin]]-Table1[[#This Row],[Budget_Margin]]) / Table1[[#This Row],[Budget_Margin]],
(Table1[[#This Row],[Gross_Margin]]-Table1[[#This Row],[Budget_Margin]]) / ABS(Table1[[#This Row],[Budget_Margin]])
)
)</f>
        <v>5.5555555555555552E-2</v>
      </c>
      <c r="X2211" s="5" t="str">
        <f>IF(Table1[[#This Row],[Margin_Var]]&gt;=0, "Above Budget", "Below Budget")</f>
        <v>Above Budget</v>
      </c>
      <c r="Y2211" s="5">
        <f>IFERROR(Table1[[#This Row],[Gross_Margin]]/Table1[[#This Row],[Actual_Sales]],0)</f>
        <v>0.59748427672955973</v>
      </c>
      <c r="Z2211" s="5">
        <f>Table1[[#This Row],[Actual_Profit]]/Table1[[#This Row],[Actual_Sales]]</f>
        <v>0.29559748427672955</v>
      </c>
      <c r="AA2211">
        <v>48</v>
      </c>
      <c r="AB2211" s="5">
        <f>IFERROR(Table1[[#This Row],[Expenses]]/Table1[[#This Row],[Actual_Sales]],0)</f>
        <v>0.30188679245283018</v>
      </c>
      <c r="AC2211">
        <v>21</v>
      </c>
      <c r="AD2211">
        <v>460</v>
      </c>
      <c r="AE2211" s="5">
        <f>IFERROR(Table1[[#This Row],[Inventory]]/Table1[[#This Row],[Actual_Sales]],0)</f>
        <v>2.8930817610062891</v>
      </c>
    </row>
    <row r="2212" spans="1:31" x14ac:dyDescent="0.25">
      <c r="A2212">
        <v>3416</v>
      </c>
      <c r="B2212">
        <v>435</v>
      </c>
      <c r="C2212">
        <v>9</v>
      </c>
      <c r="D2212" s="2">
        <v>40756</v>
      </c>
      <c r="E2212">
        <v>159</v>
      </c>
      <c r="F2212">
        <v>140</v>
      </c>
      <c r="G2212">
        <f>Table1[[#This Row],[Actual_Sales]]-Table1[[#This Row],[Budget_Sales]]</f>
        <v>19</v>
      </c>
      <c r="H2212" s="5">
        <f>IF(
Table1[[#This Row],[Budget_Sales]]=0,
"",
IF(
Table1[[#This Row],[Budget_Sales]]&gt;0,
(Table1[[#This Row],[Actual_Sales]]-Table1[[#This Row],[Budget_Sales]])/Table1[[#This Row],[Budget_Sales]],
(Table1[[#This Row],[Actual_Sales]]-Table1[[#This Row],[Budget_Sales]])/ABS(Table1[[#This Row],[Budget_Sales]])
)
)</f>
        <v>0.1357142857142857</v>
      </c>
      <c r="I2212" s="5" t="str">
        <f>IF(Table1[[#This Row],[Sales_Var]]&gt;=0,"Above Budget","Below Budget")</f>
        <v>Above Budget</v>
      </c>
      <c r="J2212">
        <f>Table1[[#This Row],[Actual_Sales]]-(Table1[[#This Row],[COGS]]+Table1[[#This Row],[Expenses]])</f>
        <v>47</v>
      </c>
      <c r="K2212">
        <v>60</v>
      </c>
      <c r="L2212">
        <f>Table1[[#This Row],[Actual_Profit]]-Table1[[#This Row],[Budget_Profit]]</f>
        <v>-13</v>
      </c>
      <c r="M2212" s="5">
        <f>IF(
Table1[[#This Row],[Budget_Profit]]=0,
"",
IF(
Table1[[#This Row],[Budget_Profit]]&gt;0,
(Table1[[#This Row],[Actual_Profit]]-Table1[[#This Row],[Budget_Profit]])/Table1[[#This Row],[Budget_Profit]],
(Table1[[#This Row],[Actual_Profit]]-Table1[[#This Row],[Budget_Profit]])/ABS(Table1[[#This Row],[Budget_Profit]])
)
)</f>
        <v>-0.21666666666666667</v>
      </c>
      <c r="N2212" s="5" t="str">
        <f>IF(Table1[[#This Row],[Profit_Var]]&gt;=0, "Above Budget", "Below Budget")</f>
        <v>Below Budget</v>
      </c>
      <c r="O2212">
        <v>64</v>
      </c>
      <c r="P2212">
        <v>50</v>
      </c>
      <c r="Q2212">
        <f>Table1[[#This Row],[COGS]]-Table1[[#This Row],[Budget_COGS]]</f>
        <v>14</v>
      </c>
      <c r="R2212" s="5">
        <f>IF(
Table1[[#This Row],[Budget_COGS]]=0,
"",
IF(
Table1[[#This Row],[Budget_COGS]]&gt;0,
(Table1[[#This Row],[Budget_COGS]]-Table1[[#This Row],[COGS]]) / Table1[[#This Row],[Budget_COGS]],
(Table1[[#This Row],[Budget_COGS]]-Table1[[#This Row],[COGS]]) / ABS(Table1[[#This Row],[Budget_COGS]])
)
)</f>
        <v>-0.28000000000000003</v>
      </c>
      <c r="S2212" s="5" t="str">
        <f>IF(Table1[[#This Row],[COGS _Var]]&gt;=0, "Above Budget", "Below Budget")</f>
        <v>Above Budget</v>
      </c>
      <c r="T2212">
        <f>Table1[[#This Row],[Actual_Sales]]-Table1[[#This Row],[COGS]]</f>
        <v>95</v>
      </c>
      <c r="U2212">
        <v>90</v>
      </c>
      <c r="V2212">
        <f>Table1[[#This Row],[Gross_Margin]]-Table1[[#This Row],[Budget_Margin]]</f>
        <v>5</v>
      </c>
      <c r="W2212" s="5">
        <f>IF(
Table1[[#This Row],[Budget_Margin]]=0,
"",
IF(
Table1[[#This Row],[Budget_Margin]]&gt;0,
(Table1[[#This Row],[Gross_Margin]]-Table1[[#This Row],[Budget_Margin]]) / Table1[[#This Row],[Budget_Margin]],
(Table1[[#This Row],[Gross_Margin]]-Table1[[#This Row],[Budget_Margin]]) / ABS(Table1[[#This Row],[Budget_Margin]])
)
)</f>
        <v>5.5555555555555552E-2</v>
      </c>
      <c r="X2212" s="5" t="str">
        <f>IF(Table1[[#This Row],[Margin_Var]]&gt;=0, "Above Budget", "Below Budget")</f>
        <v>Above Budget</v>
      </c>
      <c r="Y2212" s="5">
        <f>IFERROR(Table1[[#This Row],[Gross_Margin]]/Table1[[#This Row],[Actual_Sales]],0)</f>
        <v>0.59748427672955973</v>
      </c>
      <c r="Z2212" s="5">
        <f>Table1[[#This Row],[Actual_Profit]]/Table1[[#This Row],[Actual_Sales]]</f>
        <v>0.29559748427672955</v>
      </c>
      <c r="AA2212">
        <v>48</v>
      </c>
      <c r="AB2212" s="5">
        <f>IFERROR(Table1[[#This Row],[Expenses]]/Table1[[#This Row],[Actual_Sales]],0)</f>
        <v>0.30188679245283018</v>
      </c>
      <c r="AC2212">
        <v>21</v>
      </c>
      <c r="AD2212">
        <v>460</v>
      </c>
      <c r="AE2212" s="5">
        <f>IFERROR(Table1[[#This Row],[Inventory]]/Table1[[#This Row],[Actual_Sales]],0)</f>
        <v>2.8930817610062891</v>
      </c>
    </row>
    <row r="2213" spans="1:31" x14ac:dyDescent="0.25">
      <c r="A2213">
        <v>3263</v>
      </c>
      <c r="B2213">
        <v>505</v>
      </c>
      <c r="C2213">
        <v>2</v>
      </c>
      <c r="D2213" s="2">
        <v>40725</v>
      </c>
      <c r="E2213">
        <v>159</v>
      </c>
      <c r="F2213">
        <v>200</v>
      </c>
      <c r="G2213">
        <f>Table1[[#This Row],[Actual_Sales]]-Table1[[#This Row],[Budget_Sales]]</f>
        <v>-41</v>
      </c>
      <c r="H2213" s="5">
        <f>IF(
Table1[[#This Row],[Budget_Sales]]=0,
"",
IF(
Table1[[#This Row],[Budget_Sales]]&gt;0,
(Table1[[#This Row],[Actual_Sales]]-Table1[[#This Row],[Budget_Sales]])/Table1[[#This Row],[Budget_Sales]],
(Table1[[#This Row],[Actual_Sales]]-Table1[[#This Row],[Budget_Sales]])/ABS(Table1[[#This Row],[Budget_Sales]])
)
)</f>
        <v>-0.20499999999999999</v>
      </c>
      <c r="I2213" s="5" t="str">
        <f>IF(Table1[[#This Row],[Sales_Var]]&gt;=0,"Above Budget","Below Budget")</f>
        <v>Below Budget</v>
      </c>
      <c r="J2213">
        <f>Table1[[#This Row],[Actual_Sales]]-(Table1[[#This Row],[COGS]]+Table1[[#This Row],[Expenses]])</f>
        <v>47</v>
      </c>
      <c r="K2213">
        <v>70</v>
      </c>
      <c r="L2213">
        <f>Table1[[#This Row],[Actual_Profit]]-Table1[[#This Row],[Budget_Profit]]</f>
        <v>-23</v>
      </c>
      <c r="M2213" s="5">
        <f>IF(
Table1[[#This Row],[Budget_Profit]]=0,
"",
IF(
Table1[[#This Row],[Budget_Profit]]&gt;0,
(Table1[[#This Row],[Actual_Profit]]-Table1[[#This Row],[Budget_Profit]])/Table1[[#This Row],[Budget_Profit]],
(Table1[[#This Row],[Actual_Profit]]-Table1[[#This Row],[Budget_Profit]])/ABS(Table1[[#This Row],[Budget_Profit]])
)
)</f>
        <v>-0.32857142857142857</v>
      </c>
      <c r="N2213" s="5" t="str">
        <f>IF(Table1[[#This Row],[Profit_Var]]&gt;=0, "Above Budget", "Below Budget")</f>
        <v>Below Budget</v>
      </c>
      <c r="O2213">
        <v>64</v>
      </c>
      <c r="P2213">
        <v>80</v>
      </c>
      <c r="Q2213">
        <f>Table1[[#This Row],[COGS]]-Table1[[#This Row],[Budget_COGS]]</f>
        <v>-16</v>
      </c>
      <c r="R2213" s="5">
        <f>IF(
Table1[[#This Row],[Budget_COGS]]=0,
"",
IF(
Table1[[#This Row],[Budget_COGS]]&gt;0,
(Table1[[#This Row],[Budget_COGS]]-Table1[[#This Row],[COGS]]) / Table1[[#This Row],[Budget_COGS]],
(Table1[[#This Row],[Budget_COGS]]-Table1[[#This Row],[COGS]]) / ABS(Table1[[#This Row],[Budget_COGS]])
)
)</f>
        <v>0.2</v>
      </c>
      <c r="S2213" s="5" t="str">
        <f>IF(Table1[[#This Row],[COGS _Var]]&gt;=0, "Above Budget", "Below Budget")</f>
        <v>Below Budget</v>
      </c>
      <c r="T2213">
        <f>Table1[[#This Row],[Actual_Sales]]-Table1[[#This Row],[COGS]]</f>
        <v>95</v>
      </c>
      <c r="U2213">
        <v>120</v>
      </c>
      <c r="V2213">
        <f>Table1[[#This Row],[Gross_Margin]]-Table1[[#This Row],[Budget_Margin]]</f>
        <v>-25</v>
      </c>
      <c r="W2213" s="5">
        <f>IF(
Table1[[#This Row],[Budget_Margin]]=0,
"",
IF(
Table1[[#This Row],[Budget_Margin]]&gt;0,
(Table1[[#This Row],[Gross_Margin]]-Table1[[#This Row],[Budget_Margin]]) / Table1[[#This Row],[Budget_Margin]],
(Table1[[#This Row],[Gross_Margin]]-Table1[[#This Row],[Budget_Margin]]) / ABS(Table1[[#This Row],[Budget_Margin]])
)
)</f>
        <v>-0.20833333333333334</v>
      </c>
      <c r="X2213" s="5" t="str">
        <f>IF(Table1[[#This Row],[Margin_Var]]&gt;=0, "Above Budget", "Below Budget")</f>
        <v>Below Budget</v>
      </c>
      <c r="Y2213" s="5">
        <f>IFERROR(Table1[[#This Row],[Gross_Margin]]/Table1[[#This Row],[Actual_Sales]],0)</f>
        <v>0.59748427672955973</v>
      </c>
      <c r="Z2213" s="5">
        <f>Table1[[#This Row],[Actual_Profit]]/Table1[[#This Row],[Actual_Sales]]</f>
        <v>0.29559748427672955</v>
      </c>
      <c r="AA2213">
        <v>48</v>
      </c>
      <c r="AB2213" s="5">
        <f>IFERROR(Table1[[#This Row],[Expenses]]/Table1[[#This Row],[Actual_Sales]],0)</f>
        <v>0.30188679245283018</v>
      </c>
      <c r="AC2213">
        <v>21</v>
      </c>
      <c r="AD2213">
        <v>467</v>
      </c>
      <c r="AE2213" s="5">
        <f>IFERROR(Table1[[#This Row],[Inventory]]/Table1[[#This Row],[Actual_Sales]],0)</f>
        <v>2.9371069182389937</v>
      </c>
    </row>
    <row r="2214" spans="1:31" x14ac:dyDescent="0.25">
      <c r="A2214">
        <v>3248</v>
      </c>
      <c r="B2214">
        <v>435</v>
      </c>
      <c r="C2214">
        <v>9</v>
      </c>
      <c r="D2214" s="2">
        <v>40725</v>
      </c>
      <c r="E2214">
        <v>159</v>
      </c>
      <c r="F2214">
        <v>140</v>
      </c>
      <c r="G2214">
        <f>Table1[[#This Row],[Actual_Sales]]-Table1[[#This Row],[Budget_Sales]]</f>
        <v>19</v>
      </c>
      <c r="H2214" s="5">
        <f>IF(
Table1[[#This Row],[Budget_Sales]]=0,
"",
IF(
Table1[[#This Row],[Budget_Sales]]&gt;0,
(Table1[[#This Row],[Actual_Sales]]-Table1[[#This Row],[Budget_Sales]])/Table1[[#This Row],[Budget_Sales]],
(Table1[[#This Row],[Actual_Sales]]-Table1[[#This Row],[Budget_Sales]])/ABS(Table1[[#This Row],[Budget_Sales]])
)
)</f>
        <v>0.1357142857142857</v>
      </c>
      <c r="I2214" s="5" t="str">
        <f>IF(Table1[[#This Row],[Sales_Var]]&gt;=0,"Above Budget","Below Budget")</f>
        <v>Above Budget</v>
      </c>
      <c r="J2214">
        <f>Table1[[#This Row],[Actual_Sales]]-(Table1[[#This Row],[COGS]]+Table1[[#This Row],[Expenses]])</f>
        <v>47</v>
      </c>
      <c r="K2214">
        <v>60</v>
      </c>
      <c r="L2214">
        <f>Table1[[#This Row],[Actual_Profit]]-Table1[[#This Row],[Budget_Profit]]</f>
        <v>-13</v>
      </c>
      <c r="M2214" s="5">
        <f>IF(
Table1[[#This Row],[Budget_Profit]]=0,
"",
IF(
Table1[[#This Row],[Budget_Profit]]&gt;0,
(Table1[[#This Row],[Actual_Profit]]-Table1[[#This Row],[Budget_Profit]])/Table1[[#This Row],[Budget_Profit]],
(Table1[[#This Row],[Actual_Profit]]-Table1[[#This Row],[Budget_Profit]])/ABS(Table1[[#This Row],[Budget_Profit]])
)
)</f>
        <v>-0.21666666666666667</v>
      </c>
      <c r="N2214" s="5" t="str">
        <f>IF(Table1[[#This Row],[Profit_Var]]&gt;=0, "Above Budget", "Below Budget")</f>
        <v>Below Budget</v>
      </c>
      <c r="O2214">
        <v>64</v>
      </c>
      <c r="P2214">
        <v>50</v>
      </c>
      <c r="Q2214">
        <f>Table1[[#This Row],[COGS]]-Table1[[#This Row],[Budget_COGS]]</f>
        <v>14</v>
      </c>
      <c r="R2214" s="5">
        <f>IF(
Table1[[#This Row],[Budget_COGS]]=0,
"",
IF(
Table1[[#This Row],[Budget_COGS]]&gt;0,
(Table1[[#This Row],[Budget_COGS]]-Table1[[#This Row],[COGS]]) / Table1[[#This Row],[Budget_COGS]],
(Table1[[#This Row],[Budget_COGS]]-Table1[[#This Row],[COGS]]) / ABS(Table1[[#This Row],[Budget_COGS]])
)
)</f>
        <v>-0.28000000000000003</v>
      </c>
      <c r="S2214" s="5" t="str">
        <f>IF(Table1[[#This Row],[COGS _Var]]&gt;=0, "Above Budget", "Below Budget")</f>
        <v>Above Budget</v>
      </c>
      <c r="T2214">
        <f>Table1[[#This Row],[Actual_Sales]]-Table1[[#This Row],[COGS]]</f>
        <v>95</v>
      </c>
      <c r="U2214">
        <v>90</v>
      </c>
      <c r="V2214">
        <f>Table1[[#This Row],[Gross_Margin]]-Table1[[#This Row],[Budget_Margin]]</f>
        <v>5</v>
      </c>
      <c r="W2214" s="5">
        <f>IF(
Table1[[#This Row],[Budget_Margin]]=0,
"",
IF(
Table1[[#This Row],[Budget_Margin]]&gt;0,
(Table1[[#This Row],[Gross_Margin]]-Table1[[#This Row],[Budget_Margin]]) / Table1[[#This Row],[Budget_Margin]],
(Table1[[#This Row],[Gross_Margin]]-Table1[[#This Row],[Budget_Margin]]) / ABS(Table1[[#This Row],[Budget_Margin]])
)
)</f>
        <v>5.5555555555555552E-2</v>
      </c>
      <c r="X2214" s="5" t="str">
        <f>IF(Table1[[#This Row],[Margin_Var]]&gt;=0, "Above Budget", "Below Budget")</f>
        <v>Above Budget</v>
      </c>
      <c r="Y2214" s="5">
        <f>IFERROR(Table1[[#This Row],[Gross_Margin]]/Table1[[#This Row],[Actual_Sales]],0)</f>
        <v>0.59748427672955973</v>
      </c>
      <c r="Z2214" s="5">
        <f>Table1[[#This Row],[Actual_Profit]]/Table1[[#This Row],[Actual_Sales]]</f>
        <v>0.29559748427672955</v>
      </c>
      <c r="AA2214">
        <v>48</v>
      </c>
      <c r="AB2214" s="5">
        <f>IFERROR(Table1[[#This Row],[Expenses]]/Table1[[#This Row],[Actual_Sales]],0)</f>
        <v>0.30188679245283018</v>
      </c>
      <c r="AC2214">
        <v>21</v>
      </c>
      <c r="AD2214">
        <v>467</v>
      </c>
      <c r="AE2214" s="5">
        <f>IFERROR(Table1[[#This Row],[Inventory]]/Table1[[#This Row],[Actual_Sales]],0)</f>
        <v>2.9371069182389937</v>
      </c>
    </row>
    <row r="2215" spans="1:31" x14ac:dyDescent="0.25">
      <c r="A2215">
        <v>2870</v>
      </c>
      <c r="B2215">
        <v>409</v>
      </c>
      <c r="C2215">
        <v>4</v>
      </c>
      <c r="D2215" s="2">
        <v>40664</v>
      </c>
      <c r="E2215">
        <v>159</v>
      </c>
      <c r="F2215">
        <v>130</v>
      </c>
      <c r="G2215">
        <f>Table1[[#This Row],[Actual_Sales]]-Table1[[#This Row],[Budget_Sales]]</f>
        <v>29</v>
      </c>
      <c r="H2215" s="5">
        <f>IF(
Table1[[#This Row],[Budget_Sales]]=0,
"",
IF(
Table1[[#This Row],[Budget_Sales]]&gt;0,
(Table1[[#This Row],[Actual_Sales]]-Table1[[#This Row],[Budget_Sales]])/Table1[[#This Row],[Budget_Sales]],
(Table1[[#This Row],[Actual_Sales]]-Table1[[#This Row],[Budget_Sales]])/ABS(Table1[[#This Row],[Budget_Sales]])
)
)</f>
        <v>0.22307692307692309</v>
      </c>
      <c r="I2215" s="5" t="str">
        <f>IF(Table1[[#This Row],[Sales_Var]]&gt;=0,"Above Budget","Below Budget")</f>
        <v>Above Budget</v>
      </c>
      <c r="J2215">
        <f>Table1[[#This Row],[Actual_Sales]]-(Table1[[#This Row],[COGS]]+Table1[[#This Row],[Expenses]])</f>
        <v>47</v>
      </c>
      <c r="K2215">
        <v>50</v>
      </c>
      <c r="L2215">
        <f>Table1[[#This Row],[Actual_Profit]]-Table1[[#This Row],[Budget_Profit]]</f>
        <v>-3</v>
      </c>
      <c r="M2215" s="5">
        <f>IF(
Table1[[#This Row],[Budget_Profit]]=0,
"",
IF(
Table1[[#This Row],[Budget_Profit]]&gt;0,
(Table1[[#This Row],[Actual_Profit]]-Table1[[#This Row],[Budget_Profit]])/Table1[[#This Row],[Budget_Profit]],
(Table1[[#This Row],[Actual_Profit]]-Table1[[#This Row],[Budget_Profit]])/ABS(Table1[[#This Row],[Budget_Profit]])
)
)</f>
        <v>-0.06</v>
      </c>
      <c r="N2215" s="5" t="str">
        <f>IF(Table1[[#This Row],[Profit_Var]]&gt;=0, "Above Budget", "Below Budget")</f>
        <v>Below Budget</v>
      </c>
      <c r="O2215">
        <v>64</v>
      </c>
      <c r="P2215">
        <v>50</v>
      </c>
      <c r="Q2215">
        <f>Table1[[#This Row],[COGS]]-Table1[[#This Row],[Budget_COGS]]</f>
        <v>14</v>
      </c>
      <c r="R2215" s="5">
        <f>IF(
Table1[[#This Row],[Budget_COGS]]=0,
"",
IF(
Table1[[#This Row],[Budget_COGS]]&gt;0,
(Table1[[#This Row],[Budget_COGS]]-Table1[[#This Row],[COGS]]) / Table1[[#This Row],[Budget_COGS]],
(Table1[[#This Row],[Budget_COGS]]-Table1[[#This Row],[COGS]]) / ABS(Table1[[#This Row],[Budget_COGS]])
)
)</f>
        <v>-0.28000000000000003</v>
      </c>
      <c r="S2215" s="5" t="str">
        <f>IF(Table1[[#This Row],[COGS _Var]]&gt;=0, "Above Budget", "Below Budget")</f>
        <v>Above Budget</v>
      </c>
      <c r="T2215">
        <f>Table1[[#This Row],[Actual_Sales]]-Table1[[#This Row],[COGS]]</f>
        <v>95</v>
      </c>
      <c r="U2215">
        <v>80</v>
      </c>
      <c r="V2215">
        <f>Table1[[#This Row],[Gross_Margin]]-Table1[[#This Row],[Budget_Margin]]</f>
        <v>15</v>
      </c>
      <c r="W2215" s="5">
        <f>IF(
Table1[[#This Row],[Budget_Margin]]=0,
"",
IF(
Table1[[#This Row],[Budget_Margin]]&gt;0,
(Table1[[#This Row],[Gross_Margin]]-Table1[[#This Row],[Budget_Margin]]) / Table1[[#This Row],[Budget_Margin]],
(Table1[[#This Row],[Gross_Margin]]-Table1[[#This Row],[Budget_Margin]]) / ABS(Table1[[#This Row],[Budget_Margin]])
)
)</f>
        <v>0.1875</v>
      </c>
      <c r="X2215" s="5" t="str">
        <f>IF(Table1[[#This Row],[Margin_Var]]&gt;=0, "Above Budget", "Below Budget")</f>
        <v>Above Budget</v>
      </c>
      <c r="Y2215" s="5">
        <f>IFERROR(Table1[[#This Row],[Gross_Margin]]/Table1[[#This Row],[Actual_Sales]],0)</f>
        <v>0.59748427672955973</v>
      </c>
      <c r="Z2215" s="5">
        <f>Table1[[#This Row],[Actual_Profit]]/Table1[[#This Row],[Actual_Sales]]</f>
        <v>0.29559748427672955</v>
      </c>
      <c r="AA2215">
        <v>48</v>
      </c>
      <c r="AB2215" s="5">
        <f>IFERROR(Table1[[#This Row],[Expenses]]/Table1[[#This Row],[Actual_Sales]],0)</f>
        <v>0.30188679245283018</v>
      </c>
      <c r="AC2215">
        <v>21</v>
      </c>
      <c r="AD2215">
        <v>-161</v>
      </c>
      <c r="AE2215" s="5">
        <f>IFERROR(Table1[[#This Row],[Inventory]]/Table1[[#This Row],[Actual_Sales]],0)</f>
        <v>-1.0125786163522013</v>
      </c>
    </row>
    <row r="2216" spans="1:31" x14ac:dyDescent="0.25">
      <c r="A2216">
        <v>2959</v>
      </c>
      <c r="B2216">
        <v>719</v>
      </c>
      <c r="C2216">
        <v>6</v>
      </c>
      <c r="D2216" s="2">
        <v>40664</v>
      </c>
      <c r="E2216">
        <v>159</v>
      </c>
      <c r="F2216">
        <v>180</v>
      </c>
      <c r="G2216">
        <f>Table1[[#This Row],[Actual_Sales]]-Table1[[#This Row],[Budget_Sales]]</f>
        <v>-21</v>
      </c>
      <c r="H2216" s="5">
        <f>IF(
Table1[[#This Row],[Budget_Sales]]=0,
"",
IF(
Table1[[#This Row],[Budget_Sales]]&gt;0,
(Table1[[#This Row],[Actual_Sales]]-Table1[[#This Row],[Budget_Sales]])/Table1[[#This Row],[Budget_Sales]],
(Table1[[#This Row],[Actual_Sales]]-Table1[[#This Row],[Budget_Sales]])/ABS(Table1[[#This Row],[Budget_Sales]])
)
)</f>
        <v>-0.11666666666666667</v>
      </c>
      <c r="I2216" s="5" t="str">
        <f>IF(Table1[[#This Row],[Sales_Var]]&gt;=0,"Above Budget","Below Budget")</f>
        <v>Below Budget</v>
      </c>
      <c r="J2216">
        <f>Table1[[#This Row],[Actual_Sales]]-(Table1[[#This Row],[COGS]]+Table1[[#This Row],[Expenses]])</f>
        <v>47</v>
      </c>
      <c r="K2216">
        <v>60</v>
      </c>
      <c r="L2216">
        <f>Table1[[#This Row],[Actual_Profit]]-Table1[[#This Row],[Budget_Profit]]</f>
        <v>-13</v>
      </c>
      <c r="M2216" s="5">
        <f>IF(
Table1[[#This Row],[Budget_Profit]]=0,
"",
IF(
Table1[[#This Row],[Budget_Profit]]&gt;0,
(Table1[[#This Row],[Actual_Profit]]-Table1[[#This Row],[Budget_Profit]])/Table1[[#This Row],[Budget_Profit]],
(Table1[[#This Row],[Actual_Profit]]-Table1[[#This Row],[Budget_Profit]])/ABS(Table1[[#This Row],[Budget_Profit]])
)
)</f>
        <v>-0.21666666666666667</v>
      </c>
      <c r="N2216" s="5" t="str">
        <f>IF(Table1[[#This Row],[Profit_Var]]&gt;=0, "Above Budget", "Below Budget")</f>
        <v>Below Budget</v>
      </c>
      <c r="O2216">
        <v>64</v>
      </c>
      <c r="P2216">
        <v>70</v>
      </c>
      <c r="Q2216">
        <f>Table1[[#This Row],[COGS]]-Table1[[#This Row],[Budget_COGS]]</f>
        <v>-6</v>
      </c>
      <c r="R2216" s="5">
        <f>IF(
Table1[[#This Row],[Budget_COGS]]=0,
"",
IF(
Table1[[#This Row],[Budget_COGS]]&gt;0,
(Table1[[#This Row],[Budget_COGS]]-Table1[[#This Row],[COGS]]) / Table1[[#This Row],[Budget_COGS]],
(Table1[[#This Row],[Budget_COGS]]-Table1[[#This Row],[COGS]]) / ABS(Table1[[#This Row],[Budget_COGS]])
)
)</f>
        <v>8.5714285714285715E-2</v>
      </c>
      <c r="S2216" s="5" t="str">
        <f>IF(Table1[[#This Row],[COGS _Var]]&gt;=0, "Above Budget", "Below Budget")</f>
        <v>Below Budget</v>
      </c>
      <c r="T2216">
        <f>Table1[[#This Row],[Actual_Sales]]-Table1[[#This Row],[COGS]]</f>
        <v>95</v>
      </c>
      <c r="U2216">
        <v>110</v>
      </c>
      <c r="V2216">
        <f>Table1[[#This Row],[Gross_Margin]]-Table1[[#This Row],[Budget_Margin]]</f>
        <v>-15</v>
      </c>
      <c r="W2216" s="5">
        <f>IF(
Table1[[#This Row],[Budget_Margin]]=0,
"",
IF(
Table1[[#This Row],[Budget_Margin]]&gt;0,
(Table1[[#This Row],[Gross_Margin]]-Table1[[#This Row],[Budget_Margin]]) / Table1[[#This Row],[Budget_Margin]],
(Table1[[#This Row],[Gross_Margin]]-Table1[[#This Row],[Budget_Margin]]) / ABS(Table1[[#This Row],[Budget_Margin]])
)
)</f>
        <v>-0.13636363636363635</v>
      </c>
      <c r="X2216" s="5" t="str">
        <f>IF(Table1[[#This Row],[Margin_Var]]&gt;=0, "Above Budget", "Below Budget")</f>
        <v>Below Budget</v>
      </c>
      <c r="Y2216" s="5">
        <f>IFERROR(Table1[[#This Row],[Gross_Margin]]/Table1[[#This Row],[Actual_Sales]],0)</f>
        <v>0.59748427672955973</v>
      </c>
      <c r="Z2216" s="5">
        <f>Table1[[#This Row],[Actual_Profit]]/Table1[[#This Row],[Actual_Sales]]</f>
        <v>0.29559748427672955</v>
      </c>
      <c r="AA2216">
        <v>48</v>
      </c>
      <c r="AB2216" s="5">
        <f>IFERROR(Table1[[#This Row],[Expenses]]/Table1[[#This Row],[Actual_Sales]],0)</f>
        <v>0.30188679245283018</v>
      </c>
      <c r="AC2216">
        <v>21</v>
      </c>
      <c r="AD2216">
        <v>593</v>
      </c>
      <c r="AE2216" s="5">
        <f>IFERROR(Table1[[#This Row],[Inventory]]/Table1[[#This Row],[Actual_Sales]],0)</f>
        <v>3.7295597484276728</v>
      </c>
    </row>
    <row r="2217" spans="1:31" x14ac:dyDescent="0.25">
      <c r="A2217">
        <v>2938</v>
      </c>
      <c r="B2217">
        <v>630</v>
      </c>
      <c r="C2217">
        <v>12</v>
      </c>
      <c r="D2217" s="2">
        <v>40664</v>
      </c>
      <c r="E2217">
        <v>159</v>
      </c>
      <c r="F2217">
        <v>140</v>
      </c>
      <c r="G2217">
        <f>Table1[[#This Row],[Actual_Sales]]-Table1[[#This Row],[Budget_Sales]]</f>
        <v>19</v>
      </c>
      <c r="H2217" s="5">
        <f>IF(
Table1[[#This Row],[Budget_Sales]]=0,
"",
IF(
Table1[[#This Row],[Budget_Sales]]&gt;0,
(Table1[[#This Row],[Actual_Sales]]-Table1[[#This Row],[Budget_Sales]])/Table1[[#This Row],[Budget_Sales]],
(Table1[[#This Row],[Actual_Sales]]-Table1[[#This Row],[Budget_Sales]])/ABS(Table1[[#This Row],[Budget_Sales]])
)
)</f>
        <v>0.1357142857142857</v>
      </c>
      <c r="I2217" s="5" t="str">
        <f>IF(Table1[[#This Row],[Sales_Var]]&gt;=0,"Above Budget","Below Budget")</f>
        <v>Above Budget</v>
      </c>
      <c r="J2217">
        <f>Table1[[#This Row],[Actual_Sales]]-(Table1[[#This Row],[COGS]]+Table1[[#This Row],[Expenses]])</f>
        <v>47</v>
      </c>
      <c r="K2217">
        <v>50</v>
      </c>
      <c r="L2217">
        <f>Table1[[#This Row],[Actual_Profit]]-Table1[[#This Row],[Budget_Profit]]</f>
        <v>-3</v>
      </c>
      <c r="M2217" s="5">
        <f>IF(
Table1[[#This Row],[Budget_Profit]]=0,
"",
IF(
Table1[[#This Row],[Budget_Profit]]&gt;0,
(Table1[[#This Row],[Actual_Profit]]-Table1[[#This Row],[Budget_Profit]])/Table1[[#This Row],[Budget_Profit]],
(Table1[[#This Row],[Actual_Profit]]-Table1[[#This Row],[Budget_Profit]])/ABS(Table1[[#This Row],[Budget_Profit]])
)
)</f>
        <v>-0.06</v>
      </c>
      <c r="N2217" s="5" t="str">
        <f>IF(Table1[[#This Row],[Profit_Var]]&gt;=0, "Above Budget", "Below Budget")</f>
        <v>Below Budget</v>
      </c>
      <c r="O2217">
        <v>64</v>
      </c>
      <c r="P2217">
        <v>50</v>
      </c>
      <c r="Q2217">
        <f>Table1[[#This Row],[COGS]]-Table1[[#This Row],[Budget_COGS]]</f>
        <v>14</v>
      </c>
      <c r="R2217" s="5">
        <f>IF(
Table1[[#This Row],[Budget_COGS]]=0,
"",
IF(
Table1[[#This Row],[Budget_COGS]]&gt;0,
(Table1[[#This Row],[Budget_COGS]]-Table1[[#This Row],[COGS]]) / Table1[[#This Row],[Budget_COGS]],
(Table1[[#This Row],[Budget_COGS]]-Table1[[#This Row],[COGS]]) / ABS(Table1[[#This Row],[Budget_COGS]])
)
)</f>
        <v>-0.28000000000000003</v>
      </c>
      <c r="S2217" s="5" t="str">
        <f>IF(Table1[[#This Row],[COGS _Var]]&gt;=0, "Above Budget", "Below Budget")</f>
        <v>Above Budget</v>
      </c>
      <c r="T2217">
        <f>Table1[[#This Row],[Actual_Sales]]-Table1[[#This Row],[COGS]]</f>
        <v>95</v>
      </c>
      <c r="U2217">
        <v>90</v>
      </c>
      <c r="V2217">
        <f>Table1[[#This Row],[Gross_Margin]]-Table1[[#This Row],[Budget_Margin]]</f>
        <v>5</v>
      </c>
      <c r="W2217" s="5">
        <f>IF(
Table1[[#This Row],[Budget_Margin]]=0,
"",
IF(
Table1[[#This Row],[Budget_Margin]]&gt;0,
(Table1[[#This Row],[Gross_Margin]]-Table1[[#This Row],[Budget_Margin]]) / Table1[[#This Row],[Budget_Margin]],
(Table1[[#This Row],[Gross_Margin]]-Table1[[#This Row],[Budget_Margin]]) / ABS(Table1[[#This Row],[Budget_Margin]])
)
)</f>
        <v>5.5555555555555552E-2</v>
      </c>
      <c r="X2217" s="5" t="str">
        <f>IF(Table1[[#This Row],[Margin_Var]]&gt;=0, "Above Budget", "Below Budget")</f>
        <v>Above Budget</v>
      </c>
      <c r="Y2217" s="5">
        <f>IFERROR(Table1[[#This Row],[Gross_Margin]]/Table1[[#This Row],[Actual_Sales]],0)</f>
        <v>0.59748427672955973</v>
      </c>
      <c r="Z2217" s="5">
        <f>Table1[[#This Row],[Actual_Profit]]/Table1[[#This Row],[Actual_Sales]]</f>
        <v>0.29559748427672955</v>
      </c>
      <c r="AA2217">
        <v>48</v>
      </c>
      <c r="AB2217" s="5">
        <f>IFERROR(Table1[[#This Row],[Expenses]]/Table1[[#This Row],[Actual_Sales]],0)</f>
        <v>0.30188679245283018</v>
      </c>
      <c r="AC2217">
        <v>21</v>
      </c>
      <c r="AD2217">
        <v>593</v>
      </c>
      <c r="AE2217" s="5">
        <f>IFERROR(Table1[[#This Row],[Inventory]]/Table1[[#This Row],[Actual_Sales]],0)</f>
        <v>3.7295597484276728</v>
      </c>
    </row>
    <row r="2218" spans="1:31" x14ac:dyDescent="0.25">
      <c r="A2218">
        <v>4166</v>
      </c>
      <c r="B2218">
        <v>563</v>
      </c>
      <c r="C2218">
        <v>1</v>
      </c>
      <c r="D2218" s="2">
        <v>40878</v>
      </c>
      <c r="E2218">
        <v>44</v>
      </c>
      <c r="F2218">
        <v>40</v>
      </c>
      <c r="G2218">
        <f>Table1[[#This Row],[Actual_Sales]]-Table1[[#This Row],[Budget_Sales]]</f>
        <v>4</v>
      </c>
      <c r="H2218" s="5">
        <f>IF(
Table1[[#This Row],[Budget_Sales]]=0,
"",
IF(
Table1[[#This Row],[Budget_Sales]]&gt;0,
(Table1[[#This Row],[Actual_Sales]]-Table1[[#This Row],[Budget_Sales]])/Table1[[#This Row],[Budget_Sales]],
(Table1[[#This Row],[Actual_Sales]]-Table1[[#This Row],[Budget_Sales]])/ABS(Table1[[#This Row],[Budget_Sales]])
)
)</f>
        <v>0.1</v>
      </c>
      <c r="I2218" s="5" t="str">
        <f>IF(Table1[[#This Row],[Sales_Var]]&gt;=0,"Above Budget","Below Budget")</f>
        <v>Above Budget</v>
      </c>
      <c r="J2218">
        <f>Table1[[#This Row],[Actual_Sales]]-(Table1[[#This Row],[COGS]]+Table1[[#This Row],[Expenses]])</f>
        <v>13</v>
      </c>
      <c r="K2218">
        <v>20</v>
      </c>
      <c r="L2218">
        <f>Table1[[#This Row],[Actual_Profit]]-Table1[[#This Row],[Budget_Profit]]</f>
        <v>-7</v>
      </c>
      <c r="M2218" s="5">
        <f>IF(
Table1[[#This Row],[Budget_Profit]]=0,
"",
IF(
Table1[[#This Row],[Budget_Profit]]&gt;0,
(Table1[[#This Row],[Actual_Profit]]-Table1[[#This Row],[Budget_Profit]])/Table1[[#This Row],[Budget_Profit]],
(Table1[[#This Row],[Actual_Profit]]-Table1[[#This Row],[Budget_Profit]])/ABS(Table1[[#This Row],[Budget_Profit]])
)
)</f>
        <v>-0.35</v>
      </c>
      <c r="N2218" s="5" t="str">
        <f>IF(Table1[[#This Row],[Profit_Var]]&gt;=0, "Above Budget", "Below Budget")</f>
        <v>Below Budget</v>
      </c>
      <c r="O2218">
        <v>16</v>
      </c>
      <c r="P2218">
        <v>10</v>
      </c>
      <c r="Q2218">
        <f>Table1[[#This Row],[COGS]]-Table1[[#This Row],[Budget_COGS]]</f>
        <v>6</v>
      </c>
      <c r="R2218" s="5">
        <f>IF(
Table1[[#This Row],[Budget_COGS]]=0,
"",
IF(
Table1[[#This Row],[Budget_COGS]]&gt;0,
(Table1[[#This Row],[Budget_COGS]]-Table1[[#This Row],[COGS]]) / Table1[[#This Row],[Budget_COGS]],
(Table1[[#This Row],[Budget_COGS]]-Table1[[#This Row],[COGS]]) / ABS(Table1[[#This Row],[Budget_COGS]])
)
)</f>
        <v>-0.6</v>
      </c>
      <c r="S2218" s="5" t="str">
        <f>IF(Table1[[#This Row],[COGS _Var]]&gt;=0, "Above Budget", "Below Budget")</f>
        <v>Above Budget</v>
      </c>
      <c r="T2218">
        <f>Table1[[#This Row],[Actual_Sales]]-Table1[[#This Row],[COGS]]</f>
        <v>28</v>
      </c>
      <c r="U2218">
        <v>30</v>
      </c>
      <c r="V2218">
        <f>Table1[[#This Row],[Gross_Margin]]-Table1[[#This Row],[Budget_Margin]]</f>
        <v>-2</v>
      </c>
      <c r="W2218" s="5">
        <f>IF(
Table1[[#This Row],[Budget_Margin]]=0,
"",
IF(
Table1[[#This Row],[Budget_Margin]]&gt;0,
(Table1[[#This Row],[Gross_Margin]]-Table1[[#This Row],[Budget_Margin]]) / Table1[[#This Row],[Budget_Margin]],
(Table1[[#This Row],[Gross_Margin]]-Table1[[#This Row],[Budget_Margin]]) / ABS(Table1[[#This Row],[Budget_Margin]])
)
)</f>
        <v>-6.6666666666666666E-2</v>
      </c>
      <c r="X2218" s="5" t="str">
        <f>IF(Table1[[#This Row],[Margin_Var]]&gt;=0, "Above Budget", "Below Budget")</f>
        <v>Below Budget</v>
      </c>
      <c r="Y2218" s="5">
        <f>IFERROR(Table1[[#This Row],[Gross_Margin]]/Table1[[#This Row],[Actual_Sales]],0)</f>
        <v>0.63636363636363635</v>
      </c>
      <c r="Z2218" s="5">
        <f>Table1[[#This Row],[Actual_Profit]]/Table1[[#This Row],[Actual_Sales]]</f>
        <v>0.29545454545454547</v>
      </c>
      <c r="AA2218">
        <v>15</v>
      </c>
      <c r="AB2218" s="5">
        <f>IFERROR(Table1[[#This Row],[Expenses]]/Table1[[#This Row],[Actual_Sales]],0)</f>
        <v>0.34090909090909088</v>
      </c>
      <c r="AC2218">
        <v>4</v>
      </c>
      <c r="AD2218">
        <v>851</v>
      </c>
      <c r="AE2218" s="5">
        <f>IFERROR(Table1[[#This Row],[Inventory]]/Table1[[#This Row],[Actual_Sales]],0)</f>
        <v>19.34090909090909</v>
      </c>
    </row>
    <row r="2219" spans="1:31" x14ac:dyDescent="0.25">
      <c r="A2219">
        <v>4210</v>
      </c>
      <c r="B2219">
        <v>775</v>
      </c>
      <c r="C2219">
        <v>5</v>
      </c>
      <c r="D2219" s="2">
        <v>40878</v>
      </c>
      <c r="E2219">
        <v>44</v>
      </c>
      <c r="F2219">
        <v>30</v>
      </c>
      <c r="G2219">
        <f>Table1[[#This Row],[Actual_Sales]]-Table1[[#This Row],[Budget_Sales]]</f>
        <v>14</v>
      </c>
      <c r="H2219" s="5">
        <f>IF(
Table1[[#This Row],[Budget_Sales]]=0,
"",
IF(
Table1[[#This Row],[Budget_Sales]]&gt;0,
(Table1[[#This Row],[Actual_Sales]]-Table1[[#This Row],[Budget_Sales]])/Table1[[#This Row],[Budget_Sales]],
(Table1[[#This Row],[Actual_Sales]]-Table1[[#This Row],[Budget_Sales]])/ABS(Table1[[#This Row],[Budget_Sales]])
)
)</f>
        <v>0.46666666666666667</v>
      </c>
      <c r="I2219" s="5" t="str">
        <f>IF(Table1[[#This Row],[Sales_Var]]&gt;=0,"Above Budget","Below Budget")</f>
        <v>Above Budget</v>
      </c>
      <c r="J2219">
        <f>Table1[[#This Row],[Actual_Sales]]-(Table1[[#This Row],[COGS]]+Table1[[#This Row],[Expenses]])</f>
        <v>13</v>
      </c>
      <c r="K2219">
        <v>10</v>
      </c>
      <c r="L2219">
        <f>Table1[[#This Row],[Actual_Profit]]-Table1[[#This Row],[Budget_Profit]]</f>
        <v>3</v>
      </c>
      <c r="M2219" s="5">
        <f>IF(
Table1[[#This Row],[Budget_Profit]]=0,
"",
IF(
Table1[[#This Row],[Budget_Profit]]&gt;0,
(Table1[[#This Row],[Actual_Profit]]-Table1[[#This Row],[Budget_Profit]])/Table1[[#This Row],[Budget_Profit]],
(Table1[[#This Row],[Actual_Profit]]-Table1[[#This Row],[Budget_Profit]])/ABS(Table1[[#This Row],[Budget_Profit]])
)
)</f>
        <v>0.3</v>
      </c>
      <c r="N2219" s="5" t="str">
        <f>IF(Table1[[#This Row],[Profit_Var]]&gt;=0, "Above Budget", "Below Budget")</f>
        <v>Above Budget</v>
      </c>
      <c r="O2219">
        <v>16</v>
      </c>
      <c r="P2219">
        <v>10</v>
      </c>
      <c r="Q2219">
        <f>Table1[[#This Row],[COGS]]-Table1[[#This Row],[Budget_COGS]]</f>
        <v>6</v>
      </c>
      <c r="R2219" s="5">
        <f>IF(
Table1[[#This Row],[Budget_COGS]]=0,
"",
IF(
Table1[[#This Row],[Budget_COGS]]&gt;0,
(Table1[[#This Row],[Budget_COGS]]-Table1[[#This Row],[COGS]]) / Table1[[#This Row],[Budget_COGS]],
(Table1[[#This Row],[Budget_COGS]]-Table1[[#This Row],[COGS]]) / ABS(Table1[[#This Row],[Budget_COGS]])
)
)</f>
        <v>-0.6</v>
      </c>
      <c r="S2219" s="5" t="str">
        <f>IF(Table1[[#This Row],[COGS _Var]]&gt;=0, "Above Budget", "Below Budget")</f>
        <v>Above Budget</v>
      </c>
      <c r="T2219">
        <f>Table1[[#This Row],[Actual_Sales]]-Table1[[#This Row],[COGS]]</f>
        <v>28</v>
      </c>
      <c r="U2219">
        <v>20</v>
      </c>
      <c r="V2219">
        <f>Table1[[#This Row],[Gross_Margin]]-Table1[[#This Row],[Budget_Margin]]</f>
        <v>8</v>
      </c>
      <c r="W2219" s="5">
        <f>IF(
Table1[[#This Row],[Budget_Margin]]=0,
"",
IF(
Table1[[#This Row],[Budget_Margin]]&gt;0,
(Table1[[#This Row],[Gross_Margin]]-Table1[[#This Row],[Budget_Margin]]) / Table1[[#This Row],[Budget_Margin]],
(Table1[[#This Row],[Gross_Margin]]-Table1[[#This Row],[Budget_Margin]]) / ABS(Table1[[#This Row],[Budget_Margin]])
)
)</f>
        <v>0.4</v>
      </c>
      <c r="X2219" s="5" t="str">
        <f>IF(Table1[[#This Row],[Margin_Var]]&gt;=0, "Above Budget", "Below Budget")</f>
        <v>Above Budget</v>
      </c>
      <c r="Y2219" s="5">
        <f>IFERROR(Table1[[#This Row],[Gross_Margin]]/Table1[[#This Row],[Actual_Sales]],0)</f>
        <v>0.63636363636363635</v>
      </c>
      <c r="Z2219" s="5">
        <f>Table1[[#This Row],[Actual_Profit]]/Table1[[#This Row],[Actual_Sales]]</f>
        <v>0.29545454545454547</v>
      </c>
      <c r="AA2219">
        <v>15</v>
      </c>
      <c r="AB2219" s="5">
        <f>IFERROR(Table1[[#This Row],[Expenses]]/Table1[[#This Row],[Actual_Sales]],0)</f>
        <v>0.34090909090909088</v>
      </c>
      <c r="AC2219">
        <v>4</v>
      </c>
      <c r="AD2219">
        <v>851</v>
      </c>
      <c r="AE2219" s="5">
        <f>IFERROR(Table1[[#This Row],[Inventory]]/Table1[[#This Row],[Actual_Sales]],0)</f>
        <v>19.34090909090909</v>
      </c>
    </row>
    <row r="2220" spans="1:31" x14ac:dyDescent="0.25">
      <c r="A2220">
        <v>4175</v>
      </c>
      <c r="B2220">
        <v>603</v>
      </c>
      <c r="C2220">
        <v>11</v>
      </c>
      <c r="D2220" s="2">
        <v>40878</v>
      </c>
      <c r="E2220">
        <v>44</v>
      </c>
      <c r="F2220">
        <v>40</v>
      </c>
      <c r="G2220">
        <f>Table1[[#This Row],[Actual_Sales]]-Table1[[#This Row],[Budget_Sales]]</f>
        <v>4</v>
      </c>
      <c r="H2220" s="5">
        <f>IF(
Table1[[#This Row],[Budget_Sales]]=0,
"",
IF(
Table1[[#This Row],[Budget_Sales]]&gt;0,
(Table1[[#This Row],[Actual_Sales]]-Table1[[#This Row],[Budget_Sales]])/Table1[[#This Row],[Budget_Sales]],
(Table1[[#This Row],[Actual_Sales]]-Table1[[#This Row],[Budget_Sales]])/ABS(Table1[[#This Row],[Budget_Sales]])
)
)</f>
        <v>0.1</v>
      </c>
      <c r="I2220" s="5" t="str">
        <f>IF(Table1[[#This Row],[Sales_Var]]&gt;=0,"Above Budget","Below Budget")</f>
        <v>Above Budget</v>
      </c>
      <c r="J2220">
        <f>Table1[[#This Row],[Actual_Sales]]-(Table1[[#This Row],[COGS]]+Table1[[#This Row],[Expenses]])</f>
        <v>13</v>
      </c>
      <c r="K2220">
        <v>20</v>
      </c>
      <c r="L2220">
        <f>Table1[[#This Row],[Actual_Profit]]-Table1[[#This Row],[Budget_Profit]]</f>
        <v>-7</v>
      </c>
      <c r="M2220" s="5">
        <f>IF(
Table1[[#This Row],[Budget_Profit]]=0,
"",
IF(
Table1[[#This Row],[Budget_Profit]]&gt;0,
(Table1[[#This Row],[Actual_Profit]]-Table1[[#This Row],[Budget_Profit]])/Table1[[#This Row],[Budget_Profit]],
(Table1[[#This Row],[Actual_Profit]]-Table1[[#This Row],[Budget_Profit]])/ABS(Table1[[#This Row],[Budget_Profit]])
)
)</f>
        <v>-0.35</v>
      </c>
      <c r="N2220" s="5" t="str">
        <f>IF(Table1[[#This Row],[Profit_Var]]&gt;=0, "Above Budget", "Below Budget")</f>
        <v>Below Budget</v>
      </c>
      <c r="O2220">
        <v>16</v>
      </c>
      <c r="P2220">
        <v>10</v>
      </c>
      <c r="Q2220">
        <f>Table1[[#This Row],[COGS]]-Table1[[#This Row],[Budget_COGS]]</f>
        <v>6</v>
      </c>
      <c r="R2220" s="5">
        <f>IF(
Table1[[#This Row],[Budget_COGS]]=0,
"",
IF(
Table1[[#This Row],[Budget_COGS]]&gt;0,
(Table1[[#This Row],[Budget_COGS]]-Table1[[#This Row],[COGS]]) / Table1[[#This Row],[Budget_COGS]],
(Table1[[#This Row],[Budget_COGS]]-Table1[[#This Row],[COGS]]) / ABS(Table1[[#This Row],[Budget_COGS]])
)
)</f>
        <v>-0.6</v>
      </c>
      <c r="S2220" s="5" t="str">
        <f>IF(Table1[[#This Row],[COGS _Var]]&gt;=0, "Above Budget", "Below Budget")</f>
        <v>Above Budget</v>
      </c>
      <c r="T2220">
        <f>Table1[[#This Row],[Actual_Sales]]-Table1[[#This Row],[COGS]]</f>
        <v>28</v>
      </c>
      <c r="U2220">
        <v>30</v>
      </c>
      <c r="V2220">
        <f>Table1[[#This Row],[Gross_Margin]]-Table1[[#This Row],[Budget_Margin]]</f>
        <v>-2</v>
      </c>
      <c r="W2220" s="5">
        <f>IF(
Table1[[#This Row],[Budget_Margin]]=0,
"",
IF(
Table1[[#This Row],[Budget_Margin]]&gt;0,
(Table1[[#This Row],[Gross_Margin]]-Table1[[#This Row],[Budget_Margin]]) / Table1[[#This Row],[Budget_Margin]],
(Table1[[#This Row],[Gross_Margin]]-Table1[[#This Row],[Budget_Margin]]) / ABS(Table1[[#This Row],[Budget_Margin]])
)
)</f>
        <v>-6.6666666666666666E-2</v>
      </c>
      <c r="X2220" s="5" t="str">
        <f>IF(Table1[[#This Row],[Margin_Var]]&gt;=0, "Above Budget", "Below Budget")</f>
        <v>Below Budget</v>
      </c>
      <c r="Y2220" s="5">
        <f>IFERROR(Table1[[#This Row],[Gross_Margin]]/Table1[[#This Row],[Actual_Sales]],0)</f>
        <v>0.63636363636363635</v>
      </c>
      <c r="Z2220" s="5">
        <f>Table1[[#This Row],[Actual_Profit]]/Table1[[#This Row],[Actual_Sales]]</f>
        <v>0.29545454545454547</v>
      </c>
      <c r="AA2220">
        <v>15</v>
      </c>
      <c r="AB2220" s="5">
        <f>IFERROR(Table1[[#This Row],[Expenses]]/Table1[[#This Row],[Actual_Sales]],0)</f>
        <v>0.34090909090909088</v>
      </c>
      <c r="AC2220">
        <v>4</v>
      </c>
      <c r="AD2220">
        <v>851</v>
      </c>
      <c r="AE2220" s="5">
        <f>IFERROR(Table1[[#This Row],[Inventory]]/Table1[[#This Row],[Actual_Sales]],0)</f>
        <v>19.34090909090909</v>
      </c>
    </row>
    <row r="2221" spans="1:31" x14ac:dyDescent="0.25">
      <c r="A2221">
        <v>2605</v>
      </c>
      <c r="B2221">
        <v>775</v>
      </c>
      <c r="C2221">
        <v>6</v>
      </c>
      <c r="D2221" s="2">
        <v>40603</v>
      </c>
      <c r="E2221">
        <v>44</v>
      </c>
      <c r="F2221">
        <v>30</v>
      </c>
      <c r="G2221">
        <f>Table1[[#This Row],[Actual_Sales]]-Table1[[#This Row],[Budget_Sales]]</f>
        <v>14</v>
      </c>
      <c r="H2221" s="5">
        <f>IF(
Table1[[#This Row],[Budget_Sales]]=0,
"",
IF(
Table1[[#This Row],[Budget_Sales]]&gt;0,
(Table1[[#This Row],[Actual_Sales]]-Table1[[#This Row],[Budget_Sales]])/Table1[[#This Row],[Budget_Sales]],
(Table1[[#This Row],[Actual_Sales]]-Table1[[#This Row],[Budget_Sales]])/ABS(Table1[[#This Row],[Budget_Sales]])
)
)</f>
        <v>0.46666666666666667</v>
      </c>
      <c r="I2221" s="5" t="str">
        <f>IF(Table1[[#This Row],[Sales_Var]]&gt;=0,"Above Budget","Below Budget")</f>
        <v>Above Budget</v>
      </c>
      <c r="J2221">
        <f>Table1[[#This Row],[Actual_Sales]]-(Table1[[#This Row],[COGS]]+Table1[[#This Row],[Expenses]])</f>
        <v>13</v>
      </c>
      <c r="K2221">
        <v>10</v>
      </c>
      <c r="L2221">
        <f>Table1[[#This Row],[Actual_Profit]]-Table1[[#This Row],[Budget_Profit]]</f>
        <v>3</v>
      </c>
      <c r="M2221" s="5">
        <f>IF(
Table1[[#This Row],[Budget_Profit]]=0,
"",
IF(
Table1[[#This Row],[Budget_Profit]]&gt;0,
(Table1[[#This Row],[Actual_Profit]]-Table1[[#This Row],[Budget_Profit]])/Table1[[#This Row],[Budget_Profit]],
(Table1[[#This Row],[Actual_Profit]]-Table1[[#This Row],[Budget_Profit]])/ABS(Table1[[#This Row],[Budget_Profit]])
)
)</f>
        <v>0.3</v>
      </c>
      <c r="N2221" s="5" t="str">
        <f>IF(Table1[[#This Row],[Profit_Var]]&gt;=0, "Above Budget", "Below Budget")</f>
        <v>Above Budget</v>
      </c>
      <c r="O2221">
        <v>16</v>
      </c>
      <c r="P2221">
        <v>10</v>
      </c>
      <c r="Q2221">
        <f>Table1[[#This Row],[COGS]]-Table1[[#This Row],[Budget_COGS]]</f>
        <v>6</v>
      </c>
      <c r="R2221" s="5">
        <f>IF(
Table1[[#This Row],[Budget_COGS]]=0,
"",
IF(
Table1[[#This Row],[Budget_COGS]]&gt;0,
(Table1[[#This Row],[Budget_COGS]]-Table1[[#This Row],[COGS]]) / Table1[[#This Row],[Budget_COGS]],
(Table1[[#This Row],[Budget_COGS]]-Table1[[#This Row],[COGS]]) / ABS(Table1[[#This Row],[Budget_COGS]])
)
)</f>
        <v>-0.6</v>
      </c>
      <c r="S2221" s="5" t="str">
        <f>IF(Table1[[#This Row],[COGS _Var]]&gt;=0, "Above Budget", "Below Budget")</f>
        <v>Above Budget</v>
      </c>
      <c r="T2221">
        <f>Table1[[#This Row],[Actual_Sales]]-Table1[[#This Row],[COGS]]</f>
        <v>28</v>
      </c>
      <c r="U2221">
        <v>20</v>
      </c>
      <c r="V2221">
        <f>Table1[[#This Row],[Gross_Margin]]-Table1[[#This Row],[Budget_Margin]]</f>
        <v>8</v>
      </c>
      <c r="W2221" s="5">
        <f>IF(
Table1[[#This Row],[Budget_Margin]]=0,
"",
IF(
Table1[[#This Row],[Budget_Margin]]&gt;0,
(Table1[[#This Row],[Gross_Margin]]-Table1[[#This Row],[Budget_Margin]]) / Table1[[#This Row],[Budget_Margin]],
(Table1[[#This Row],[Gross_Margin]]-Table1[[#This Row],[Budget_Margin]]) / ABS(Table1[[#This Row],[Budget_Margin]])
)
)</f>
        <v>0.4</v>
      </c>
      <c r="X2221" s="5" t="str">
        <f>IF(Table1[[#This Row],[Margin_Var]]&gt;=0, "Above Budget", "Below Budget")</f>
        <v>Above Budget</v>
      </c>
      <c r="Y2221" s="5">
        <f>IFERROR(Table1[[#This Row],[Gross_Margin]]/Table1[[#This Row],[Actual_Sales]],0)</f>
        <v>0.63636363636363635</v>
      </c>
      <c r="Z2221" s="5">
        <f>Table1[[#This Row],[Actual_Profit]]/Table1[[#This Row],[Actual_Sales]]</f>
        <v>0.29545454545454547</v>
      </c>
      <c r="AA2221">
        <v>15</v>
      </c>
      <c r="AB2221" s="5">
        <f>IFERROR(Table1[[#This Row],[Expenses]]/Table1[[#This Row],[Actual_Sales]],0)</f>
        <v>0.34090909090909088</v>
      </c>
      <c r="AC2221">
        <v>4</v>
      </c>
      <c r="AD2221">
        <v>772</v>
      </c>
      <c r="AE2221" s="5">
        <f>IFERROR(Table1[[#This Row],[Inventory]]/Table1[[#This Row],[Actual_Sales]],0)</f>
        <v>17.545454545454547</v>
      </c>
    </row>
    <row r="2222" spans="1:31" x14ac:dyDescent="0.25">
      <c r="A2222">
        <v>1827</v>
      </c>
      <c r="B2222">
        <v>440</v>
      </c>
      <c r="C2222">
        <v>5</v>
      </c>
      <c r="D2222" s="2">
        <v>40483</v>
      </c>
      <c r="E2222">
        <v>363</v>
      </c>
      <c r="F2222">
        <v>460</v>
      </c>
      <c r="G2222">
        <f>Table1[[#This Row],[Actual_Sales]]-Table1[[#This Row],[Budget_Sales]]</f>
        <v>-97</v>
      </c>
      <c r="H2222" s="5">
        <f>IF(
Table1[[#This Row],[Budget_Sales]]=0,
"",
IF(
Table1[[#This Row],[Budget_Sales]]&gt;0,
(Table1[[#This Row],[Actual_Sales]]-Table1[[#This Row],[Budget_Sales]])/Table1[[#This Row],[Budget_Sales]],
(Table1[[#This Row],[Actual_Sales]]-Table1[[#This Row],[Budget_Sales]])/ABS(Table1[[#This Row],[Budget_Sales]])
)
)</f>
        <v>-0.21086956521739131</v>
      </c>
      <c r="I2222" s="5" t="str">
        <f>IF(Table1[[#This Row],[Sales_Var]]&gt;=0,"Above Budget","Below Budget")</f>
        <v>Below Budget</v>
      </c>
      <c r="J2222">
        <f>Table1[[#This Row],[Actual_Sales]]-(Table1[[#This Row],[COGS]]+Table1[[#This Row],[Expenses]])</f>
        <v>107</v>
      </c>
      <c r="K2222">
        <v>170</v>
      </c>
      <c r="L2222">
        <f>Table1[[#This Row],[Actual_Profit]]-Table1[[#This Row],[Budget_Profit]]</f>
        <v>-63</v>
      </c>
      <c r="M2222" s="5">
        <f>IF(
Table1[[#This Row],[Budget_Profit]]=0,
"",
IF(
Table1[[#This Row],[Budget_Profit]]&gt;0,
(Table1[[#This Row],[Actual_Profit]]-Table1[[#This Row],[Budget_Profit]])/Table1[[#This Row],[Budget_Profit]],
(Table1[[#This Row],[Actual_Profit]]-Table1[[#This Row],[Budget_Profit]])/ABS(Table1[[#This Row],[Budget_Profit]])
)
)</f>
        <v>-0.37058823529411766</v>
      </c>
      <c r="N2222" s="5" t="str">
        <f>IF(Table1[[#This Row],[Profit_Var]]&gt;=0, "Above Budget", "Below Budget")</f>
        <v>Below Budget</v>
      </c>
      <c r="O2222">
        <v>181</v>
      </c>
      <c r="P2222">
        <v>230</v>
      </c>
      <c r="Q2222">
        <f>Table1[[#This Row],[COGS]]-Table1[[#This Row],[Budget_COGS]]</f>
        <v>-49</v>
      </c>
      <c r="R2222" s="5">
        <f>IF(
Table1[[#This Row],[Budget_COGS]]=0,
"",
IF(
Table1[[#This Row],[Budget_COGS]]&gt;0,
(Table1[[#This Row],[Budget_COGS]]-Table1[[#This Row],[COGS]]) / Table1[[#This Row],[Budget_COGS]],
(Table1[[#This Row],[Budget_COGS]]-Table1[[#This Row],[COGS]]) / ABS(Table1[[#This Row],[Budget_COGS]])
)
)</f>
        <v>0.21304347826086956</v>
      </c>
      <c r="S2222" s="5" t="str">
        <f>IF(Table1[[#This Row],[COGS _Var]]&gt;=0, "Above Budget", "Below Budget")</f>
        <v>Below Budget</v>
      </c>
      <c r="T2222">
        <f>Table1[[#This Row],[Actual_Sales]]-Table1[[#This Row],[COGS]]</f>
        <v>182</v>
      </c>
      <c r="U2222">
        <v>230</v>
      </c>
      <c r="V2222">
        <f>Table1[[#This Row],[Gross_Margin]]-Table1[[#This Row],[Budget_Margin]]</f>
        <v>-48</v>
      </c>
      <c r="W2222" s="5">
        <f>IF(
Table1[[#This Row],[Budget_Margin]]=0,
"",
IF(
Table1[[#This Row],[Budget_Margin]]&gt;0,
(Table1[[#This Row],[Gross_Margin]]-Table1[[#This Row],[Budget_Margin]]) / Table1[[#This Row],[Budget_Margin]],
(Table1[[#This Row],[Gross_Margin]]-Table1[[#This Row],[Budget_Margin]]) / ABS(Table1[[#This Row],[Budget_Margin]])
)
)</f>
        <v>-0.20869565217391303</v>
      </c>
      <c r="X2222" s="5" t="str">
        <f>IF(Table1[[#This Row],[Margin_Var]]&gt;=0, "Above Budget", "Below Budget")</f>
        <v>Below Budget</v>
      </c>
      <c r="Y2222" s="5">
        <f>IFERROR(Table1[[#This Row],[Gross_Margin]]/Table1[[#This Row],[Actual_Sales]],0)</f>
        <v>0.50137741046831952</v>
      </c>
      <c r="Z2222" s="5">
        <f>Table1[[#This Row],[Actual_Profit]]/Table1[[#This Row],[Actual_Sales]]</f>
        <v>0.29476584022038566</v>
      </c>
      <c r="AA2222">
        <v>75</v>
      </c>
      <c r="AB2222" s="5">
        <f>IFERROR(Table1[[#This Row],[Expenses]]/Table1[[#This Row],[Actual_Sales]],0)</f>
        <v>0.20661157024793389</v>
      </c>
      <c r="AC2222">
        <v>50</v>
      </c>
      <c r="AD2222">
        <v>1283</v>
      </c>
      <c r="AE2222" s="5">
        <f>IFERROR(Table1[[#This Row],[Inventory]]/Table1[[#This Row],[Actual_Sales]],0)</f>
        <v>3.5344352617079888</v>
      </c>
    </row>
    <row r="2223" spans="1:31" x14ac:dyDescent="0.25">
      <c r="A2223">
        <v>1942</v>
      </c>
      <c r="B2223">
        <v>970</v>
      </c>
      <c r="C2223">
        <v>8</v>
      </c>
      <c r="D2223" s="2">
        <v>40483</v>
      </c>
      <c r="E2223">
        <v>363</v>
      </c>
      <c r="F2223">
        <v>330</v>
      </c>
      <c r="G2223">
        <f>Table1[[#This Row],[Actual_Sales]]-Table1[[#This Row],[Budget_Sales]]</f>
        <v>33</v>
      </c>
      <c r="H2223" s="5">
        <f>IF(
Table1[[#This Row],[Budget_Sales]]=0,
"",
IF(
Table1[[#This Row],[Budget_Sales]]&gt;0,
(Table1[[#This Row],[Actual_Sales]]-Table1[[#This Row],[Budget_Sales]])/Table1[[#This Row],[Budget_Sales]],
(Table1[[#This Row],[Actual_Sales]]-Table1[[#This Row],[Budget_Sales]])/ABS(Table1[[#This Row],[Budget_Sales]])
)
)</f>
        <v>0.1</v>
      </c>
      <c r="I2223" s="5" t="str">
        <f>IF(Table1[[#This Row],[Sales_Var]]&gt;=0,"Above Budget","Below Budget")</f>
        <v>Above Budget</v>
      </c>
      <c r="J2223">
        <f>Table1[[#This Row],[Actual_Sales]]-(Table1[[#This Row],[COGS]]+Table1[[#This Row],[Expenses]])</f>
        <v>107</v>
      </c>
      <c r="K2223">
        <v>100</v>
      </c>
      <c r="L2223">
        <f>Table1[[#This Row],[Actual_Profit]]-Table1[[#This Row],[Budget_Profit]]</f>
        <v>7</v>
      </c>
      <c r="M2223" s="5">
        <f>IF(
Table1[[#This Row],[Budget_Profit]]=0,
"",
IF(
Table1[[#This Row],[Budget_Profit]]&gt;0,
(Table1[[#This Row],[Actual_Profit]]-Table1[[#This Row],[Budget_Profit]])/Table1[[#This Row],[Budget_Profit]],
(Table1[[#This Row],[Actual_Profit]]-Table1[[#This Row],[Budget_Profit]])/ABS(Table1[[#This Row],[Budget_Profit]])
)
)</f>
        <v>7.0000000000000007E-2</v>
      </c>
      <c r="N2223" s="5" t="str">
        <f>IF(Table1[[#This Row],[Profit_Var]]&gt;=0, "Above Budget", "Below Budget")</f>
        <v>Above Budget</v>
      </c>
      <c r="O2223">
        <v>181</v>
      </c>
      <c r="P2223">
        <v>170</v>
      </c>
      <c r="Q2223">
        <f>Table1[[#This Row],[COGS]]-Table1[[#This Row],[Budget_COGS]]</f>
        <v>11</v>
      </c>
      <c r="R2223" s="5">
        <f>IF(
Table1[[#This Row],[Budget_COGS]]=0,
"",
IF(
Table1[[#This Row],[Budget_COGS]]&gt;0,
(Table1[[#This Row],[Budget_COGS]]-Table1[[#This Row],[COGS]]) / Table1[[#This Row],[Budget_COGS]],
(Table1[[#This Row],[Budget_COGS]]-Table1[[#This Row],[COGS]]) / ABS(Table1[[#This Row],[Budget_COGS]])
)
)</f>
        <v>-6.4705882352941183E-2</v>
      </c>
      <c r="S2223" s="5" t="str">
        <f>IF(Table1[[#This Row],[COGS _Var]]&gt;=0, "Above Budget", "Below Budget")</f>
        <v>Above Budget</v>
      </c>
      <c r="T2223">
        <f>Table1[[#This Row],[Actual_Sales]]-Table1[[#This Row],[COGS]]</f>
        <v>182</v>
      </c>
      <c r="U2223">
        <v>160</v>
      </c>
      <c r="V2223">
        <f>Table1[[#This Row],[Gross_Margin]]-Table1[[#This Row],[Budget_Margin]]</f>
        <v>22</v>
      </c>
      <c r="W2223" s="5">
        <f>IF(
Table1[[#This Row],[Budget_Margin]]=0,
"",
IF(
Table1[[#This Row],[Budget_Margin]]&gt;0,
(Table1[[#This Row],[Gross_Margin]]-Table1[[#This Row],[Budget_Margin]]) / Table1[[#This Row],[Budget_Margin]],
(Table1[[#This Row],[Gross_Margin]]-Table1[[#This Row],[Budget_Margin]]) / ABS(Table1[[#This Row],[Budget_Margin]])
)
)</f>
        <v>0.13750000000000001</v>
      </c>
      <c r="X2223" s="5" t="str">
        <f>IF(Table1[[#This Row],[Margin_Var]]&gt;=0, "Above Budget", "Below Budget")</f>
        <v>Above Budget</v>
      </c>
      <c r="Y2223" s="5">
        <f>IFERROR(Table1[[#This Row],[Gross_Margin]]/Table1[[#This Row],[Actual_Sales]],0)</f>
        <v>0.50137741046831952</v>
      </c>
      <c r="Z2223" s="5">
        <f>Table1[[#This Row],[Actual_Profit]]/Table1[[#This Row],[Actual_Sales]]</f>
        <v>0.29476584022038566</v>
      </c>
      <c r="AA2223">
        <v>75</v>
      </c>
      <c r="AB2223" s="5">
        <f>IFERROR(Table1[[#This Row],[Expenses]]/Table1[[#This Row],[Actual_Sales]],0)</f>
        <v>0.20661157024793389</v>
      </c>
      <c r="AC2223">
        <v>50</v>
      </c>
      <c r="AD2223">
        <v>1283</v>
      </c>
      <c r="AE2223" s="5">
        <f>IFERROR(Table1[[#This Row],[Inventory]]/Table1[[#This Row],[Actual_Sales]],0)</f>
        <v>3.5344352617079888</v>
      </c>
    </row>
    <row r="2224" spans="1:31" x14ac:dyDescent="0.25">
      <c r="A2224">
        <v>413</v>
      </c>
      <c r="B2224">
        <v>504</v>
      </c>
      <c r="C2224">
        <v>6</v>
      </c>
      <c r="D2224" s="2">
        <v>40238</v>
      </c>
      <c r="E2224">
        <v>129</v>
      </c>
      <c r="F2224">
        <v>110</v>
      </c>
      <c r="G2224">
        <f>Table1[[#This Row],[Actual_Sales]]-Table1[[#This Row],[Budget_Sales]]</f>
        <v>19</v>
      </c>
      <c r="H2224" s="5">
        <f>IF(
Table1[[#This Row],[Budget_Sales]]=0,
"",
IF(
Table1[[#This Row],[Budget_Sales]]&gt;0,
(Table1[[#This Row],[Actual_Sales]]-Table1[[#This Row],[Budget_Sales]])/Table1[[#This Row],[Budget_Sales]],
(Table1[[#This Row],[Actual_Sales]]-Table1[[#This Row],[Budget_Sales]])/ABS(Table1[[#This Row],[Budget_Sales]])
)
)</f>
        <v>0.17272727272727273</v>
      </c>
      <c r="I2224" s="5" t="str">
        <f>IF(Table1[[#This Row],[Sales_Var]]&gt;=0,"Above Budget","Below Budget")</f>
        <v>Above Budget</v>
      </c>
      <c r="J2224">
        <f>Table1[[#This Row],[Actual_Sales]]-(Table1[[#This Row],[COGS]]+Table1[[#This Row],[Expenses]])</f>
        <v>38</v>
      </c>
      <c r="K2224">
        <v>50</v>
      </c>
      <c r="L2224">
        <f>Table1[[#This Row],[Actual_Profit]]-Table1[[#This Row],[Budget_Profit]]</f>
        <v>-12</v>
      </c>
      <c r="M2224" s="5">
        <f>IF(
Table1[[#This Row],[Budget_Profit]]=0,
"",
IF(
Table1[[#This Row],[Budget_Profit]]&gt;0,
(Table1[[#This Row],[Actual_Profit]]-Table1[[#This Row],[Budget_Profit]])/Table1[[#This Row],[Budget_Profit]],
(Table1[[#This Row],[Actual_Profit]]-Table1[[#This Row],[Budget_Profit]])/ABS(Table1[[#This Row],[Budget_Profit]])
)
)</f>
        <v>-0.24</v>
      </c>
      <c r="N2224" s="5" t="str">
        <f>IF(Table1[[#This Row],[Profit_Var]]&gt;=0, "Above Budget", "Below Budget")</f>
        <v>Below Budget</v>
      </c>
      <c r="O2224">
        <v>52</v>
      </c>
      <c r="P2224">
        <v>40</v>
      </c>
      <c r="Q2224">
        <f>Table1[[#This Row],[COGS]]-Table1[[#This Row],[Budget_COGS]]</f>
        <v>12</v>
      </c>
      <c r="R2224" s="5">
        <f>IF(
Table1[[#This Row],[Budget_COGS]]=0,
"",
IF(
Table1[[#This Row],[Budget_COGS]]&gt;0,
(Table1[[#This Row],[Budget_COGS]]-Table1[[#This Row],[COGS]]) / Table1[[#This Row],[Budget_COGS]],
(Table1[[#This Row],[Budget_COGS]]-Table1[[#This Row],[COGS]]) / ABS(Table1[[#This Row],[Budget_COGS]])
)
)</f>
        <v>-0.3</v>
      </c>
      <c r="S2224" s="5" t="str">
        <f>IF(Table1[[#This Row],[COGS _Var]]&gt;=0, "Above Budget", "Below Budget")</f>
        <v>Above Budget</v>
      </c>
      <c r="T2224">
        <f>Table1[[#This Row],[Actual_Sales]]-Table1[[#This Row],[COGS]]</f>
        <v>77</v>
      </c>
      <c r="U2224">
        <v>70</v>
      </c>
      <c r="V2224">
        <f>Table1[[#This Row],[Gross_Margin]]-Table1[[#This Row],[Budget_Margin]]</f>
        <v>7</v>
      </c>
      <c r="W2224" s="5">
        <f>IF(
Table1[[#This Row],[Budget_Margin]]=0,
"",
IF(
Table1[[#This Row],[Budget_Margin]]&gt;0,
(Table1[[#This Row],[Gross_Margin]]-Table1[[#This Row],[Budget_Margin]]) / Table1[[#This Row],[Budget_Margin]],
(Table1[[#This Row],[Gross_Margin]]-Table1[[#This Row],[Budget_Margin]]) / ABS(Table1[[#This Row],[Budget_Margin]])
)
)</f>
        <v>0.1</v>
      </c>
      <c r="X2224" s="5" t="str">
        <f>IF(Table1[[#This Row],[Margin_Var]]&gt;=0, "Above Budget", "Below Budget")</f>
        <v>Above Budget</v>
      </c>
      <c r="Y2224" s="5">
        <f>IFERROR(Table1[[#This Row],[Gross_Margin]]/Table1[[#This Row],[Actual_Sales]],0)</f>
        <v>0.5968992248062015</v>
      </c>
      <c r="Z2224" s="5">
        <f>Table1[[#This Row],[Actual_Profit]]/Table1[[#This Row],[Actual_Sales]]</f>
        <v>0.29457364341085274</v>
      </c>
      <c r="AA2224">
        <v>39</v>
      </c>
      <c r="AB2224" s="5">
        <f>IFERROR(Table1[[#This Row],[Expenses]]/Table1[[#This Row],[Actual_Sales]],0)</f>
        <v>0.30232558139534882</v>
      </c>
      <c r="AC2224">
        <v>16</v>
      </c>
      <c r="AD2224">
        <v>376</v>
      </c>
      <c r="AE2224" s="5">
        <f>IFERROR(Table1[[#This Row],[Inventory]]/Table1[[#This Row],[Actual_Sales]],0)</f>
        <v>2.9147286821705425</v>
      </c>
    </row>
    <row r="2225" spans="1:31" x14ac:dyDescent="0.25">
      <c r="A2225">
        <v>393</v>
      </c>
      <c r="B2225">
        <v>414</v>
      </c>
      <c r="C2225">
        <v>11</v>
      </c>
      <c r="D2225" s="2">
        <v>40238</v>
      </c>
      <c r="E2225">
        <v>129</v>
      </c>
      <c r="F2225">
        <v>110</v>
      </c>
      <c r="G2225">
        <f>Table1[[#This Row],[Actual_Sales]]-Table1[[#This Row],[Budget_Sales]]</f>
        <v>19</v>
      </c>
      <c r="H2225" s="5">
        <f>IF(
Table1[[#This Row],[Budget_Sales]]=0,
"",
IF(
Table1[[#This Row],[Budget_Sales]]&gt;0,
(Table1[[#This Row],[Actual_Sales]]-Table1[[#This Row],[Budget_Sales]])/Table1[[#This Row],[Budget_Sales]],
(Table1[[#This Row],[Actual_Sales]]-Table1[[#This Row],[Budget_Sales]])/ABS(Table1[[#This Row],[Budget_Sales]])
)
)</f>
        <v>0.17272727272727273</v>
      </c>
      <c r="I2225" s="5" t="str">
        <f>IF(Table1[[#This Row],[Sales_Var]]&gt;=0,"Above Budget","Below Budget")</f>
        <v>Above Budget</v>
      </c>
      <c r="J2225">
        <f>Table1[[#This Row],[Actual_Sales]]-(Table1[[#This Row],[COGS]]+Table1[[#This Row],[Expenses]])</f>
        <v>38</v>
      </c>
      <c r="K2225">
        <v>40</v>
      </c>
      <c r="L2225">
        <f>Table1[[#This Row],[Actual_Profit]]-Table1[[#This Row],[Budget_Profit]]</f>
        <v>-2</v>
      </c>
      <c r="M2225" s="5">
        <f>IF(
Table1[[#This Row],[Budget_Profit]]=0,
"",
IF(
Table1[[#This Row],[Budget_Profit]]&gt;0,
(Table1[[#This Row],[Actual_Profit]]-Table1[[#This Row],[Budget_Profit]])/Table1[[#This Row],[Budget_Profit]],
(Table1[[#This Row],[Actual_Profit]]-Table1[[#This Row],[Budget_Profit]])/ABS(Table1[[#This Row],[Budget_Profit]])
)
)</f>
        <v>-0.05</v>
      </c>
      <c r="N2225" s="5" t="str">
        <f>IF(Table1[[#This Row],[Profit_Var]]&gt;=0, "Above Budget", "Below Budget")</f>
        <v>Below Budget</v>
      </c>
      <c r="O2225">
        <v>52</v>
      </c>
      <c r="P2225">
        <v>40</v>
      </c>
      <c r="Q2225">
        <f>Table1[[#This Row],[COGS]]-Table1[[#This Row],[Budget_COGS]]</f>
        <v>12</v>
      </c>
      <c r="R2225" s="5">
        <f>IF(
Table1[[#This Row],[Budget_COGS]]=0,
"",
IF(
Table1[[#This Row],[Budget_COGS]]&gt;0,
(Table1[[#This Row],[Budget_COGS]]-Table1[[#This Row],[COGS]]) / Table1[[#This Row],[Budget_COGS]],
(Table1[[#This Row],[Budget_COGS]]-Table1[[#This Row],[COGS]]) / ABS(Table1[[#This Row],[Budget_COGS]])
)
)</f>
        <v>-0.3</v>
      </c>
      <c r="S2225" s="5" t="str">
        <f>IF(Table1[[#This Row],[COGS _Var]]&gt;=0, "Above Budget", "Below Budget")</f>
        <v>Above Budget</v>
      </c>
      <c r="T2225">
        <f>Table1[[#This Row],[Actual_Sales]]-Table1[[#This Row],[COGS]]</f>
        <v>77</v>
      </c>
      <c r="U2225">
        <v>70</v>
      </c>
      <c r="V2225">
        <f>Table1[[#This Row],[Gross_Margin]]-Table1[[#This Row],[Budget_Margin]]</f>
        <v>7</v>
      </c>
      <c r="W2225" s="5">
        <f>IF(
Table1[[#This Row],[Budget_Margin]]=0,
"",
IF(
Table1[[#This Row],[Budget_Margin]]&gt;0,
(Table1[[#This Row],[Gross_Margin]]-Table1[[#This Row],[Budget_Margin]]) / Table1[[#This Row],[Budget_Margin]],
(Table1[[#This Row],[Gross_Margin]]-Table1[[#This Row],[Budget_Margin]]) / ABS(Table1[[#This Row],[Budget_Margin]])
)
)</f>
        <v>0.1</v>
      </c>
      <c r="X2225" s="5" t="str">
        <f>IF(Table1[[#This Row],[Margin_Var]]&gt;=0, "Above Budget", "Below Budget")</f>
        <v>Above Budget</v>
      </c>
      <c r="Y2225" s="5">
        <f>IFERROR(Table1[[#This Row],[Gross_Margin]]/Table1[[#This Row],[Actual_Sales]],0)</f>
        <v>0.5968992248062015</v>
      </c>
      <c r="Z2225" s="5">
        <f>Table1[[#This Row],[Actual_Profit]]/Table1[[#This Row],[Actual_Sales]]</f>
        <v>0.29457364341085274</v>
      </c>
      <c r="AA2225">
        <v>39</v>
      </c>
      <c r="AB2225" s="5">
        <f>IFERROR(Table1[[#This Row],[Expenses]]/Table1[[#This Row],[Actual_Sales]],0)</f>
        <v>0.30232558139534882</v>
      </c>
      <c r="AC2225">
        <v>16</v>
      </c>
      <c r="AD2225">
        <v>376</v>
      </c>
      <c r="AE2225" s="5">
        <f>IFERROR(Table1[[#This Row],[Inventory]]/Table1[[#This Row],[Actual_Sales]],0)</f>
        <v>2.9147286821705425</v>
      </c>
    </row>
    <row r="2226" spans="1:31" x14ac:dyDescent="0.25">
      <c r="A2226">
        <v>372</v>
      </c>
      <c r="B2226">
        <v>253</v>
      </c>
      <c r="C2226">
        <v>12</v>
      </c>
      <c r="D2226" s="2">
        <v>40238</v>
      </c>
      <c r="E2226">
        <v>129</v>
      </c>
      <c r="F2226">
        <v>80</v>
      </c>
      <c r="G2226">
        <f>Table1[[#This Row],[Actual_Sales]]-Table1[[#This Row],[Budget_Sales]]</f>
        <v>49</v>
      </c>
      <c r="H2226" s="5">
        <f>IF(
Table1[[#This Row],[Budget_Sales]]=0,
"",
IF(
Table1[[#This Row],[Budget_Sales]]&gt;0,
(Table1[[#This Row],[Actual_Sales]]-Table1[[#This Row],[Budget_Sales]])/Table1[[#This Row],[Budget_Sales]],
(Table1[[#This Row],[Actual_Sales]]-Table1[[#This Row],[Budget_Sales]])/ABS(Table1[[#This Row],[Budget_Sales]])
)
)</f>
        <v>0.61250000000000004</v>
      </c>
      <c r="I2226" s="5" t="str">
        <f>IF(Table1[[#This Row],[Sales_Var]]&gt;=0,"Above Budget","Below Budget")</f>
        <v>Above Budget</v>
      </c>
      <c r="J2226">
        <f>Table1[[#This Row],[Actual_Sales]]-(Table1[[#This Row],[COGS]]+Table1[[#This Row],[Expenses]])</f>
        <v>38</v>
      </c>
      <c r="K2226">
        <v>30</v>
      </c>
      <c r="L2226">
        <f>Table1[[#This Row],[Actual_Profit]]-Table1[[#This Row],[Budget_Profit]]</f>
        <v>8</v>
      </c>
      <c r="M2226" s="5">
        <f>IF(
Table1[[#This Row],[Budget_Profit]]=0,
"",
IF(
Table1[[#This Row],[Budget_Profit]]&gt;0,
(Table1[[#This Row],[Actual_Profit]]-Table1[[#This Row],[Budget_Profit]])/Table1[[#This Row],[Budget_Profit]],
(Table1[[#This Row],[Actual_Profit]]-Table1[[#This Row],[Budget_Profit]])/ABS(Table1[[#This Row],[Budget_Profit]])
)
)</f>
        <v>0.26666666666666666</v>
      </c>
      <c r="N2226" s="5" t="str">
        <f>IF(Table1[[#This Row],[Profit_Var]]&gt;=0, "Above Budget", "Below Budget")</f>
        <v>Above Budget</v>
      </c>
      <c r="O2226">
        <v>52</v>
      </c>
      <c r="P2226">
        <v>30</v>
      </c>
      <c r="Q2226">
        <f>Table1[[#This Row],[COGS]]-Table1[[#This Row],[Budget_COGS]]</f>
        <v>22</v>
      </c>
      <c r="R2226" s="5">
        <f>IF(
Table1[[#This Row],[Budget_COGS]]=0,
"",
IF(
Table1[[#This Row],[Budget_COGS]]&gt;0,
(Table1[[#This Row],[Budget_COGS]]-Table1[[#This Row],[COGS]]) / Table1[[#This Row],[Budget_COGS]],
(Table1[[#This Row],[Budget_COGS]]-Table1[[#This Row],[COGS]]) / ABS(Table1[[#This Row],[Budget_COGS]])
)
)</f>
        <v>-0.73333333333333328</v>
      </c>
      <c r="S2226" s="5" t="str">
        <f>IF(Table1[[#This Row],[COGS _Var]]&gt;=0, "Above Budget", "Below Budget")</f>
        <v>Above Budget</v>
      </c>
      <c r="T2226">
        <f>Table1[[#This Row],[Actual_Sales]]-Table1[[#This Row],[COGS]]</f>
        <v>77</v>
      </c>
      <c r="U2226">
        <v>50</v>
      </c>
      <c r="V2226">
        <f>Table1[[#This Row],[Gross_Margin]]-Table1[[#This Row],[Budget_Margin]]</f>
        <v>27</v>
      </c>
      <c r="W2226" s="5">
        <f>IF(
Table1[[#This Row],[Budget_Margin]]=0,
"",
IF(
Table1[[#This Row],[Budget_Margin]]&gt;0,
(Table1[[#This Row],[Gross_Margin]]-Table1[[#This Row],[Budget_Margin]]) / Table1[[#This Row],[Budget_Margin]],
(Table1[[#This Row],[Gross_Margin]]-Table1[[#This Row],[Budget_Margin]]) / ABS(Table1[[#This Row],[Budget_Margin]])
)
)</f>
        <v>0.54</v>
      </c>
      <c r="X2226" s="5" t="str">
        <f>IF(Table1[[#This Row],[Margin_Var]]&gt;=0, "Above Budget", "Below Budget")</f>
        <v>Above Budget</v>
      </c>
      <c r="Y2226" s="5">
        <f>IFERROR(Table1[[#This Row],[Gross_Margin]]/Table1[[#This Row],[Actual_Sales]],0)</f>
        <v>0.5968992248062015</v>
      </c>
      <c r="Z2226" s="5">
        <f>Table1[[#This Row],[Actual_Profit]]/Table1[[#This Row],[Actual_Sales]]</f>
        <v>0.29457364341085274</v>
      </c>
      <c r="AA2226">
        <v>39</v>
      </c>
      <c r="AB2226" s="5">
        <f>IFERROR(Table1[[#This Row],[Expenses]]/Table1[[#This Row],[Actual_Sales]],0)</f>
        <v>0.30232558139534882</v>
      </c>
      <c r="AC2226">
        <v>16</v>
      </c>
      <c r="AD2226">
        <v>376</v>
      </c>
      <c r="AE2226" s="5">
        <f>IFERROR(Table1[[#This Row],[Inventory]]/Table1[[#This Row],[Actual_Sales]],0)</f>
        <v>2.9147286821705425</v>
      </c>
    </row>
    <row r="2227" spans="1:31" x14ac:dyDescent="0.25">
      <c r="A2227">
        <v>486</v>
      </c>
      <c r="B2227">
        <v>773</v>
      </c>
      <c r="C2227">
        <v>12</v>
      </c>
      <c r="D2227" s="2">
        <v>40238</v>
      </c>
      <c r="E2227">
        <v>180</v>
      </c>
      <c r="F2227">
        <v>150</v>
      </c>
      <c r="G2227">
        <f>Table1[[#This Row],[Actual_Sales]]-Table1[[#This Row],[Budget_Sales]]</f>
        <v>30</v>
      </c>
      <c r="H2227" s="5">
        <f>IF(
Table1[[#This Row],[Budget_Sales]]=0,
"",
IF(
Table1[[#This Row],[Budget_Sales]]&gt;0,
(Table1[[#This Row],[Actual_Sales]]-Table1[[#This Row],[Budget_Sales]])/Table1[[#This Row],[Budget_Sales]],
(Table1[[#This Row],[Actual_Sales]]-Table1[[#This Row],[Budget_Sales]])/ABS(Table1[[#This Row],[Budget_Sales]])
)
)</f>
        <v>0.2</v>
      </c>
      <c r="I2227" s="5" t="str">
        <f>IF(Table1[[#This Row],[Sales_Var]]&gt;=0,"Above Budget","Below Budget")</f>
        <v>Above Budget</v>
      </c>
      <c r="J2227">
        <f>Table1[[#This Row],[Actual_Sales]]-(Table1[[#This Row],[COGS]]+Table1[[#This Row],[Expenses]])</f>
        <v>53</v>
      </c>
      <c r="K2227">
        <v>40</v>
      </c>
      <c r="L2227">
        <f>Table1[[#This Row],[Actual_Profit]]-Table1[[#This Row],[Budget_Profit]]</f>
        <v>13</v>
      </c>
      <c r="M2227" s="5">
        <f>IF(
Table1[[#This Row],[Budget_Profit]]=0,
"",
IF(
Table1[[#This Row],[Budget_Profit]]&gt;0,
(Table1[[#This Row],[Actual_Profit]]-Table1[[#This Row],[Budget_Profit]])/Table1[[#This Row],[Budget_Profit]],
(Table1[[#This Row],[Actual_Profit]]-Table1[[#This Row],[Budget_Profit]])/ABS(Table1[[#This Row],[Budget_Profit]])
)
)</f>
        <v>0.32500000000000001</v>
      </c>
      <c r="N2227" s="5" t="str">
        <f>IF(Table1[[#This Row],[Profit_Var]]&gt;=0, "Above Budget", "Below Budget")</f>
        <v>Above Budget</v>
      </c>
      <c r="O2227">
        <v>72</v>
      </c>
      <c r="P2227">
        <v>60</v>
      </c>
      <c r="Q2227">
        <f>Table1[[#This Row],[COGS]]-Table1[[#This Row],[Budget_COGS]]</f>
        <v>12</v>
      </c>
      <c r="R2227" s="5">
        <f>IF(
Table1[[#This Row],[Budget_COGS]]=0,
"",
IF(
Table1[[#This Row],[Budget_COGS]]&gt;0,
(Table1[[#This Row],[Budget_COGS]]-Table1[[#This Row],[COGS]]) / Table1[[#This Row],[Budget_COGS]],
(Table1[[#This Row],[Budget_COGS]]-Table1[[#This Row],[COGS]]) / ABS(Table1[[#This Row],[Budget_COGS]])
)
)</f>
        <v>-0.2</v>
      </c>
      <c r="S2227" s="5" t="str">
        <f>IF(Table1[[#This Row],[COGS _Var]]&gt;=0, "Above Budget", "Below Budget")</f>
        <v>Above Budget</v>
      </c>
      <c r="T2227">
        <f>Table1[[#This Row],[Actual_Sales]]-Table1[[#This Row],[COGS]]</f>
        <v>108</v>
      </c>
      <c r="U2227">
        <v>90</v>
      </c>
      <c r="V2227">
        <f>Table1[[#This Row],[Gross_Margin]]-Table1[[#This Row],[Budget_Margin]]</f>
        <v>18</v>
      </c>
      <c r="W2227" s="5">
        <f>IF(
Table1[[#This Row],[Budget_Margin]]=0,
"",
IF(
Table1[[#This Row],[Budget_Margin]]&gt;0,
(Table1[[#This Row],[Gross_Margin]]-Table1[[#This Row],[Budget_Margin]]) / Table1[[#This Row],[Budget_Margin]],
(Table1[[#This Row],[Gross_Margin]]-Table1[[#This Row],[Budget_Margin]]) / ABS(Table1[[#This Row],[Budget_Margin]])
)
)</f>
        <v>0.2</v>
      </c>
      <c r="X2227" s="5" t="str">
        <f>IF(Table1[[#This Row],[Margin_Var]]&gt;=0, "Above Budget", "Below Budget")</f>
        <v>Above Budget</v>
      </c>
      <c r="Y2227" s="5">
        <f>IFERROR(Table1[[#This Row],[Gross_Margin]]/Table1[[#This Row],[Actual_Sales]],0)</f>
        <v>0.6</v>
      </c>
      <c r="Z2227" s="5">
        <f>Table1[[#This Row],[Actual_Profit]]/Table1[[#This Row],[Actual_Sales]]</f>
        <v>0.29444444444444445</v>
      </c>
      <c r="AA2227">
        <v>55</v>
      </c>
      <c r="AB2227" s="5">
        <f>IFERROR(Table1[[#This Row],[Expenses]]/Table1[[#This Row],[Actual_Sales]],0)</f>
        <v>0.30555555555555558</v>
      </c>
      <c r="AC2227">
        <v>23</v>
      </c>
      <c r="AD2227">
        <v>541</v>
      </c>
      <c r="AE2227" s="5">
        <f>IFERROR(Table1[[#This Row],[Inventory]]/Table1[[#This Row],[Actual_Sales]],0)</f>
        <v>3.0055555555555555</v>
      </c>
    </row>
    <row r="2228" spans="1:31" x14ac:dyDescent="0.25">
      <c r="A2228">
        <v>157</v>
      </c>
      <c r="B2228">
        <v>830</v>
      </c>
      <c r="C2228">
        <v>4</v>
      </c>
      <c r="D2228" s="2">
        <v>40179</v>
      </c>
      <c r="E2228">
        <v>180</v>
      </c>
      <c r="F2228">
        <v>150</v>
      </c>
      <c r="G2228">
        <f>Table1[[#This Row],[Actual_Sales]]-Table1[[#This Row],[Budget_Sales]]</f>
        <v>30</v>
      </c>
      <c r="H2228" s="5">
        <f>IF(
Table1[[#This Row],[Budget_Sales]]=0,
"",
IF(
Table1[[#This Row],[Budget_Sales]]&gt;0,
(Table1[[#This Row],[Actual_Sales]]-Table1[[#This Row],[Budget_Sales]])/Table1[[#This Row],[Budget_Sales]],
(Table1[[#This Row],[Actual_Sales]]-Table1[[#This Row],[Budget_Sales]])/ABS(Table1[[#This Row],[Budget_Sales]])
)
)</f>
        <v>0.2</v>
      </c>
      <c r="I2228" s="5" t="str">
        <f>IF(Table1[[#This Row],[Sales_Var]]&gt;=0,"Above Budget","Below Budget")</f>
        <v>Above Budget</v>
      </c>
      <c r="J2228">
        <f>Table1[[#This Row],[Actual_Sales]]-(Table1[[#This Row],[COGS]]+Table1[[#This Row],[Expenses]])</f>
        <v>53</v>
      </c>
      <c r="K2228">
        <v>50</v>
      </c>
      <c r="L2228">
        <f>Table1[[#This Row],[Actual_Profit]]-Table1[[#This Row],[Budget_Profit]]</f>
        <v>3</v>
      </c>
      <c r="M2228" s="5">
        <f>IF(
Table1[[#This Row],[Budget_Profit]]=0,
"",
IF(
Table1[[#This Row],[Budget_Profit]]&gt;0,
(Table1[[#This Row],[Actual_Profit]]-Table1[[#This Row],[Budget_Profit]])/Table1[[#This Row],[Budget_Profit]],
(Table1[[#This Row],[Actual_Profit]]-Table1[[#This Row],[Budget_Profit]])/ABS(Table1[[#This Row],[Budget_Profit]])
)
)</f>
        <v>0.06</v>
      </c>
      <c r="N2228" s="5" t="str">
        <f>IF(Table1[[#This Row],[Profit_Var]]&gt;=0, "Above Budget", "Below Budget")</f>
        <v>Above Budget</v>
      </c>
      <c r="O2228">
        <v>72</v>
      </c>
      <c r="P2228">
        <v>60</v>
      </c>
      <c r="Q2228">
        <f>Table1[[#This Row],[COGS]]-Table1[[#This Row],[Budget_COGS]]</f>
        <v>12</v>
      </c>
      <c r="R2228" s="5">
        <f>IF(
Table1[[#This Row],[Budget_COGS]]=0,
"",
IF(
Table1[[#This Row],[Budget_COGS]]&gt;0,
(Table1[[#This Row],[Budget_COGS]]-Table1[[#This Row],[COGS]]) / Table1[[#This Row],[Budget_COGS]],
(Table1[[#This Row],[Budget_COGS]]-Table1[[#This Row],[COGS]]) / ABS(Table1[[#This Row],[Budget_COGS]])
)
)</f>
        <v>-0.2</v>
      </c>
      <c r="S2228" s="5" t="str">
        <f>IF(Table1[[#This Row],[COGS _Var]]&gt;=0, "Above Budget", "Below Budget")</f>
        <v>Above Budget</v>
      </c>
      <c r="T2228">
        <f>Table1[[#This Row],[Actual_Sales]]-Table1[[#This Row],[COGS]]</f>
        <v>108</v>
      </c>
      <c r="U2228">
        <v>90</v>
      </c>
      <c r="V2228">
        <f>Table1[[#This Row],[Gross_Margin]]-Table1[[#This Row],[Budget_Margin]]</f>
        <v>18</v>
      </c>
      <c r="W2228" s="5">
        <f>IF(
Table1[[#This Row],[Budget_Margin]]=0,
"",
IF(
Table1[[#This Row],[Budget_Margin]]&gt;0,
(Table1[[#This Row],[Gross_Margin]]-Table1[[#This Row],[Budget_Margin]]) / Table1[[#This Row],[Budget_Margin]],
(Table1[[#This Row],[Gross_Margin]]-Table1[[#This Row],[Budget_Margin]]) / ABS(Table1[[#This Row],[Budget_Margin]])
)
)</f>
        <v>0.2</v>
      </c>
      <c r="X2228" s="5" t="str">
        <f>IF(Table1[[#This Row],[Margin_Var]]&gt;=0, "Above Budget", "Below Budget")</f>
        <v>Above Budget</v>
      </c>
      <c r="Y2228" s="5">
        <f>IFERROR(Table1[[#This Row],[Gross_Margin]]/Table1[[#This Row],[Actual_Sales]],0)</f>
        <v>0.6</v>
      </c>
      <c r="Z2228" s="5">
        <f>Table1[[#This Row],[Actual_Profit]]/Table1[[#This Row],[Actual_Sales]]</f>
        <v>0.29444444444444445</v>
      </c>
      <c r="AA2228">
        <v>55</v>
      </c>
      <c r="AB2228" s="5">
        <f>IFERROR(Table1[[#This Row],[Expenses]]/Table1[[#This Row],[Actual_Sales]],0)</f>
        <v>0.30555555555555558</v>
      </c>
      <c r="AC2228">
        <v>23</v>
      </c>
      <c r="AD2228">
        <v>558</v>
      </c>
      <c r="AE2228" s="5">
        <f>IFERROR(Table1[[#This Row],[Inventory]]/Table1[[#This Row],[Actual_Sales]],0)</f>
        <v>3.1</v>
      </c>
    </row>
    <row r="2229" spans="1:31" x14ac:dyDescent="0.25">
      <c r="A2229">
        <v>136</v>
      </c>
      <c r="B2229">
        <v>720</v>
      </c>
      <c r="C2229">
        <v>6</v>
      </c>
      <c r="D2229" s="2">
        <v>40179</v>
      </c>
      <c r="E2229">
        <v>180</v>
      </c>
      <c r="F2229">
        <v>210</v>
      </c>
      <c r="G2229">
        <f>Table1[[#This Row],[Actual_Sales]]-Table1[[#This Row],[Budget_Sales]]</f>
        <v>-30</v>
      </c>
      <c r="H2229" s="5">
        <f>IF(
Table1[[#This Row],[Budget_Sales]]=0,
"",
IF(
Table1[[#This Row],[Budget_Sales]]&gt;0,
(Table1[[#This Row],[Actual_Sales]]-Table1[[#This Row],[Budget_Sales]])/Table1[[#This Row],[Budget_Sales]],
(Table1[[#This Row],[Actual_Sales]]-Table1[[#This Row],[Budget_Sales]])/ABS(Table1[[#This Row],[Budget_Sales]])
)
)</f>
        <v>-0.14285714285714285</v>
      </c>
      <c r="I2229" s="5" t="str">
        <f>IF(Table1[[#This Row],[Sales_Var]]&gt;=0,"Above Budget","Below Budget")</f>
        <v>Below Budget</v>
      </c>
      <c r="J2229">
        <f>Table1[[#This Row],[Actual_Sales]]-(Table1[[#This Row],[COGS]]+Table1[[#This Row],[Expenses]])</f>
        <v>53</v>
      </c>
      <c r="K2229">
        <v>80</v>
      </c>
      <c r="L2229">
        <f>Table1[[#This Row],[Actual_Profit]]-Table1[[#This Row],[Budget_Profit]]</f>
        <v>-27</v>
      </c>
      <c r="M2229" s="5">
        <f>IF(
Table1[[#This Row],[Budget_Profit]]=0,
"",
IF(
Table1[[#This Row],[Budget_Profit]]&gt;0,
(Table1[[#This Row],[Actual_Profit]]-Table1[[#This Row],[Budget_Profit]])/Table1[[#This Row],[Budget_Profit]],
(Table1[[#This Row],[Actual_Profit]]-Table1[[#This Row],[Budget_Profit]])/ABS(Table1[[#This Row],[Budget_Profit]])
)
)</f>
        <v>-0.33750000000000002</v>
      </c>
      <c r="N2229" s="5" t="str">
        <f>IF(Table1[[#This Row],[Profit_Var]]&gt;=0, "Above Budget", "Below Budget")</f>
        <v>Below Budget</v>
      </c>
      <c r="O2229">
        <v>72</v>
      </c>
      <c r="P2229">
        <v>80</v>
      </c>
      <c r="Q2229">
        <f>Table1[[#This Row],[COGS]]-Table1[[#This Row],[Budget_COGS]]</f>
        <v>-8</v>
      </c>
      <c r="R2229" s="5">
        <f>IF(
Table1[[#This Row],[Budget_COGS]]=0,
"",
IF(
Table1[[#This Row],[Budget_COGS]]&gt;0,
(Table1[[#This Row],[Budget_COGS]]-Table1[[#This Row],[COGS]]) / Table1[[#This Row],[Budget_COGS]],
(Table1[[#This Row],[Budget_COGS]]-Table1[[#This Row],[COGS]]) / ABS(Table1[[#This Row],[Budget_COGS]])
)
)</f>
        <v>0.1</v>
      </c>
      <c r="S2229" s="5" t="str">
        <f>IF(Table1[[#This Row],[COGS _Var]]&gt;=0, "Above Budget", "Below Budget")</f>
        <v>Below Budget</v>
      </c>
      <c r="T2229">
        <f>Table1[[#This Row],[Actual_Sales]]-Table1[[#This Row],[COGS]]</f>
        <v>108</v>
      </c>
      <c r="U2229">
        <v>130</v>
      </c>
      <c r="V2229">
        <f>Table1[[#This Row],[Gross_Margin]]-Table1[[#This Row],[Budget_Margin]]</f>
        <v>-22</v>
      </c>
      <c r="W2229" s="5">
        <f>IF(
Table1[[#This Row],[Budget_Margin]]=0,
"",
IF(
Table1[[#This Row],[Budget_Margin]]&gt;0,
(Table1[[#This Row],[Gross_Margin]]-Table1[[#This Row],[Budget_Margin]]) / Table1[[#This Row],[Budget_Margin]],
(Table1[[#This Row],[Gross_Margin]]-Table1[[#This Row],[Budget_Margin]]) / ABS(Table1[[#This Row],[Budget_Margin]])
)
)</f>
        <v>-0.16923076923076924</v>
      </c>
      <c r="X2229" s="5" t="str">
        <f>IF(Table1[[#This Row],[Margin_Var]]&gt;=0, "Above Budget", "Below Budget")</f>
        <v>Below Budget</v>
      </c>
      <c r="Y2229" s="5">
        <f>IFERROR(Table1[[#This Row],[Gross_Margin]]/Table1[[#This Row],[Actual_Sales]],0)</f>
        <v>0.6</v>
      </c>
      <c r="Z2229" s="5">
        <f>Table1[[#This Row],[Actual_Profit]]/Table1[[#This Row],[Actual_Sales]]</f>
        <v>0.29444444444444445</v>
      </c>
      <c r="AA2229">
        <v>55</v>
      </c>
      <c r="AB2229" s="5">
        <f>IFERROR(Table1[[#This Row],[Expenses]]/Table1[[#This Row],[Actual_Sales]],0)</f>
        <v>0.30555555555555558</v>
      </c>
      <c r="AC2229">
        <v>23</v>
      </c>
      <c r="AD2229">
        <v>558</v>
      </c>
      <c r="AE2229" s="5">
        <f>IFERROR(Table1[[#This Row],[Inventory]]/Table1[[#This Row],[Actual_Sales]],0)</f>
        <v>3.1</v>
      </c>
    </row>
    <row r="2230" spans="1:31" x14ac:dyDescent="0.25">
      <c r="A2230">
        <v>3657</v>
      </c>
      <c r="B2230">
        <v>702</v>
      </c>
      <c r="C2230">
        <v>5</v>
      </c>
      <c r="D2230" s="2">
        <v>40787</v>
      </c>
      <c r="E2230">
        <v>51</v>
      </c>
      <c r="F2230">
        <v>40</v>
      </c>
      <c r="G2230">
        <f>Table1[[#This Row],[Actual_Sales]]-Table1[[#This Row],[Budget_Sales]]</f>
        <v>11</v>
      </c>
      <c r="H2230" s="5">
        <f>IF(
Table1[[#This Row],[Budget_Sales]]=0,
"",
IF(
Table1[[#This Row],[Budget_Sales]]&gt;0,
(Table1[[#This Row],[Actual_Sales]]-Table1[[#This Row],[Budget_Sales]])/Table1[[#This Row],[Budget_Sales]],
(Table1[[#This Row],[Actual_Sales]]-Table1[[#This Row],[Budget_Sales]])/ABS(Table1[[#This Row],[Budget_Sales]])
)
)</f>
        <v>0.27500000000000002</v>
      </c>
      <c r="I2230" s="5" t="str">
        <f>IF(Table1[[#This Row],[Sales_Var]]&gt;=0,"Above Budget","Below Budget")</f>
        <v>Above Budget</v>
      </c>
      <c r="J2230">
        <f>Table1[[#This Row],[Actual_Sales]]-(Table1[[#This Row],[COGS]]+Table1[[#This Row],[Expenses]])</f>
        <v>15</v>
      </c>
      <c r="K2230">
        <v>20</v>
      </c>
      <c r="L2230">
        <f>Table1[[#This Row],[Actual_Profit]]-Table1[[#This Row],[Budget_Profit]]</f>
        <v>-5</v>
      </c>
      <c r="M2230" s="5">
        <f>IF(
Table1[[#This Row],[Budget_Profit]]=0,
"",
IF(
Table1[[#This Row],[Budget_Profit]]&gt;0,
(Table1[[#This Row],[Actual_Profit]]-Table1[[#This Row],[Budget_Profit]])/Table1[[#This Row],[Budget_Profit]],
(Table1[[#This Row],[Actual_Profit]]-Table1[[#This Row],[Budget_Profit]])/ABS(Table1[[#This Row],[Budget_Profit]])
)
)</f>
        <v>-0.25</v>
      </c>
      <c r="N2230" s="5" t="str">
        <f>IF(Table1[[#This Row],[Profit_Var]]&gt;=0, "Above Budget", "Below Budget")</f>
        <v>Below Budget</v>
      </c>
      <c r="O2230">
        <v>19</v>
      </c>
      <c r="P2230">
        <v>10</v>
      </c>
      <c r="Q2230">
        <f>Table1[[#This Row],[COGS]]-Table1[[#This Row],[Budget_COGS]]</f>
        <v>9</v>
      </c>
      <c r="R2230" s="5">
        <f>IF(
Table1[[#This Row],[Budget_COGS]]=0,
"",
IF(
Table1[[#This Row],[Budget_COGS]]&gt;0,
(Table1[[#This Row],[Budget_COGS]]-Table1[[#This Row],[COGS]]) / Table1[[#This Row],[Budget_COGS]],
(Table1[[#This Row],[Budget_COGS]]-Table1[[#This Row],[COGS]]) / ABS(Table1[[#This Row],[Budget_COGS]])
)
)</f>
        <v>-0.9</v>
      </c>
      <c r="S2230" s="5" t="str">
        <f>IF(Table1[[#This Row],[COGS _Var]]&gt;=0, "Above Budget", "Below Budget")</f>
        <v>Above Budget</v>
      </c>
      <c r="T2230">
        <f>Table1[[#This Row],[Actual_Sales]]-Table1[[#This Row],[COGS]]</f>
        <v>32</v>
      </c>
      <c r="U2230">
        <v>30</v>
      </c>
      <c r="V2230">
        <f>Table1[[#This Row],[Gross_Margin]]-Table1[[#This Row],[Budget_Margin]]</f>
        <v>2</v>
      </c>
      <c r="W2230" s="5">
        <f>IF(
Table1[[#This Row],[Budget_Margin]]=0,
"",
IF(
Table1[[#This Row],[Budget_Margin]]&gt;0,
(Table1[[#This Row],[Gross_Margin]]-Table1[[#This Row],[Budget_Margin]]) / Table1[[#This Row],[Budget_Margin]],
(Table1[[#This Row],[Gross_Margin]]-Table1[[#This Row],[Budget_Margin]]) / ABS(Table1[[#This Row],[Budget_Margin]])
)
)</f>
        <v>6.6666666666666666E-2</v>
      </c>
      <c r="X2230" s="5" t="str">
        <f>IF(Table1[[#This Row],[Margin_Var]]&gt;=0, "Above Budget", "Below Budget")</f>
        <v>Above Budget</v>
      </c>
      <c r="Y2230" s="5">
        <f>IFERROR(Table1[[#This Row],[Gross_Margin]]/Table1[[#This Row],[Actual_Sales]],0)</f>
        <v>0.62745098039215685</v>
      </c>
      <c r="Z2230" s="5">
        <f>Table1[[#This Row],[Actual_Profit]]/Table1[[#This Row],[Actual_Sales]]</f>
        <v>0.29411764705882354</v>
      </c>
      <c r="AA2230">
        <v>17</v>
      </c>
      <c r="AB2230" s="5">
        <f>IFERROR(Table1[[#This Row],[Expenses]]/Table1[[#This Row],[Actual_Sales]],0)</f>
        <v>0.33333333333333331</v>
      </c>
      <c r="AC2230">
        <v>5</v>
      </c>
      <c r="AD2230">
        <v>848</v>
      </c>
      <c r="AE2230" s="5">
        <f>IFERROR(Table1[[#This Row],[Inventory]]/Table1[[#This Row],[Actual_Sales]],0)</f>
        <v>16.627450980392158</v>
      </c>
    </row>
    <row r="2231" spans="1:31" x14ac:dyDescent="0.25">
      <c r="A2231">
        <v>3636</v>
      </c>
      <c r="B2231">
        <v>603</v>
      </c>
      <c r="C2231">
        <v>11</v>
      </c>
      <c r="D2231" s="2">
        <v>40787</v>
      </c>
      <c r="E2231">
        <v>51</v>
      </c>
      <c r="F2231">
        <v>50</v>
      </c>
      <c r="G2231">
        <f>Table1[[#This Row],[Actual_Sales]]-Table1[[#This Row],[Budget_Sales]]</f>
        <v>1</v>
      </c>
      <c r="H2231" s="5">
        <f>IF(
Table1[[#This Row],[Budget_Sales]]=0,
"",
IF(
Table1[[#This Row],[Budget_Sales]]&gt;0,
(Table1[[#This Row],[Actual_Sales]]-Table1[[#This Row],[Budget_Sales]])/Table1[[#This Row],[Budget_Sales]],
(Table1[[#This Row],[Actual_Sales]]-Table1[[#This Row],[Budget_Sales]])/ABS(Table1[[#This Row],[Budget_Sales]])
)
)</f>
        <v>0.02</v>
      </c>
      <c r="I2231" s="5" t="str">
        <f>IF(Table1[[#This Row],[Sales_Var]]&gt;=0,"Above Budget","Below Budget")</f>
        <v>Above Budget</v>
      </c>
      <c r="J2231">
        <f>Table1[[#This Row],[Actual_Sales]]-(Table1[[#This Row],[COGS]]+Table1[[#This Row],[Expenses]])</f>
        <v>15</v>
      </c>
      <c r="K2231">
        <v>20</v>
      </c>
      <c r="L2231">
        <f>Table1[[#This Row],[Actual_Profit]]-Table1[[#This Row],[Budget_Profit]]</f>
        <v>-5</v>
      </c>
      <c r="M2231" s="5">
        <f>IF(
Table1[[#This Row],[Budget_Profit]]=0,
"",
IF(
Table1[[#This Row],[Budget_Profit]]&gt;0,
(Table1[[#This Row],[Actual_Profit]]-Table1[[#This Row],[Budget_Profit]])/Table1[[#This Row],[Budget_Profit]],
(Table1[[#This Row],[Actual_Profit]]-Table1[[#This Row],[Budget_Profit]])/ABS(Table1[[#This Row],[Budget_Profit]])
)
)</f>
        <v>-0.25</v>
      </c>
      <c r="N2231" s="5" t="str">
        <f>IF(Table1[[#This Row],[Profit_Var]]&gt;=0, "Above Budget", "Below Budget")</f>
        <v>Below Budget</v>
      </c>
      <c r="O2231">
        <v>19</v>
      </c>
      <c r="P2231">
        <v>20</v>
      </c>
      <c r="Q2231">
        <f>Table1[[#This Row],[COGS]]-Table1[[#This Row],[Budget_COGS]]</f>
        <v>-1</v>
      </c>
      <c r="R2231" s="5">
        <f>IF(
Table1[[#This Row],[Budget_COGS]]=0,
"",
IF(
Table1[[#This Row],[Budget_COGS]]&gt;0,
(Table1[[#This Row],[Budget_COGS]]-Table1[[#This Row],[COGS]]) / Table1[[#This Row],[Budget_COGS]],
(Table1[[#This Row],[Budget_COGS]]-Table1[[#This Row],[COGS]]) / ABS(Table1[[#This Row],[Budget_COGS]])
)
)</f>
        <v>0.05</v>
      </c>
      <c r="S2231" s="5" t="str">
        <f>IF(Table1[[#This Row],[COGS _Var]]&gt;=0, "Above Budget", "Below Budget")</f>
        <v>Below Budget</v>
      </c>
      <c r="T2231">
        <f>Table1[[#This Row],[Actual_Sales]]-Table1[[#This Row],[COGS]]</f>
        <v>32</v>
      </c>
      <c r="U2231">
        <v>30</v>
      </c>
      <c r="V2231">
        <f>Table1[[#This Row],[Gross_Margin]]-Table1[[#This Row],[Budget_Margin]]</f>
        <v>2</v>
      </c>
      <c r="W2231" s="5">
        <f>IF(
Table1[[#This Row],[Budget_Margin]]=0,
"",
IF(
Table1[[#This Row],[Budget_Margin]]&gt;0,
(Table1[[#This Row],[Gross_Margin]]-Table1[[#This Row],[Budget_Margin]]) / Table1[[#This Row],[Budget_Margin]],
(Table1[[#This Row],[Gross_Margin]]-Table1[[#This Row],[Budget_Margin]]) / ABS(Table1[[#This Row],[Budget_Margin]])
)
)</f>
        <v>6.6666666666666666E-2</v>
      </c>
      <c r="X2231" s="5" t="str">
        <f>IF(Table1[[#This Row],[Margin_Var]]&gt;=0, "Above Budget", "Below Budget")</f>
        <v>Above Budget</v>
      </c>
      <c r="Y2231" s="5">
        <f>IFERROR(Table1[[#This Row],[Gross_Margin]]/Table1[[#This Row],[Actual_Sales]],0)</f>
        <v>0.62745098039215685</v>
      </c>
      <c r="Z2231" s="5">
        <f>Table1[[#This Row],[Actual_Profit]]/Table1[[#This Row],[Actual_Sales]]</f>
        <v>0.29411764705882354</v>
      </c>
      <c r="AA2231">
        <v>17</v>
      </c>
      <c r="AB2231" s="5">
        <f>IFERROR(Table1[[#This Row],[Expenses]]/Table1[[#This Row],[Actual_Sales]],0)</f>
        <v>0.33333333333333331</v>
      </c>
      <c r="AC2231">
        <v>5</v>
      </c>
      <c r="AD2231">
        <v>848</v>
      </c>
      <c r="AE2231" s="5">
        <f>IFERROR(Table1[[#This Row],[Inventory]]/Table1[[#This Row],[Actual_Sales]],0)</f>
        <v>16.627450980392158</v>
      </c>
    </row>
    <row r="2232" spans="1:31" x14ac:dyDescent="0.25">
      <c r="A2232">
        <v>1213</v>
      </c>
      <c r="B2232">
        <v>860</v>
      </c>
      <c r="C2232">
        <v>13</v>
      </c>
      <c r="D2232" s="2">
        <v>40360</v>
      </c>
      <c r="E2232">
        <v>51</v>
      </c>
      <c r="F2232">
        <v>50</v>
      </c>
      <c r="G2232">
        <f>Table1[[#This Row],[Actual_Sales]]-Table1[[#This Row],[Budget_Sales]]</f>
        <v>1</v>
      </c>
      <c r="H2232" s="5">
        <f>IF(
Table1[[#This Row],[Budget_Sales]]=0,
"",
IF(
Table1[[#This Row],[Budget_Sales]]&gt;0,
(Table1[[#This Row],[Actual_Sales]]-Table1[[#This Row],[Budget_Sales]])/Table1[[#This Row],[Budget_Sales]],
(Table1[[#This Row],[Actual_Sales]]-Table1[[#This Row],[Budget_Sales]])/ABS(Table1[[#This Row],[Budget_Sales]])
)
)</f>
        <v>0.02</v>
      </c>
      <c r="I2232" s="5" t="str">
        <f>IF(Table1[[#This Row],[Sales_Var]]&gt;=0,"Above Budget","Below Budget")</f>
        <v>Above Budget</v>
      </c>
      <c r="J2232">
        <f>Table1[[#This Row],[Actual_Sales]]-(Table1[[#This Row],[COGS]]+Table1[[#This Row],[Expenses]])</f>
        <v>15</v>
      </c>
      <c r="K2232">
        <v>20</v>
      </c>
      <c r="L2232">
        <f>Table1[[#This Row],[Actual_Profit]]-Table1[[#This Row],[Budget_Profit]]</f>
        <v>-5</v>
      </c>
      <c r="M2232" s="5">
        <f>IF(
Table1[[#This Row],[Budget_Profit]]=0,
"",
IF(
Table1[[#This Row],[Budget_Profit]]&gt;0,
(Table1[[#This Row],[Actual_Profit]]-Table1[[#This Row],[Budget_Profit]])/Table1[[#This Row],[Budget_Profit]],
(Table1[[#This Row],[Actual_Profit]]-Table1[[#This Row],[Budget_Profit]])/ABS(Table1[[#This Row],[Budget_Profit]])
)
)</f>
        <v>-0.25</v>
      </c>
      <c r="N2232" s="5" t="str">
        <f>IF(Table1[[#This Row],[Profit_Var]]&gt;=0, "Above Budget", "Below Budget")</f>
        <v>Below Budget</v>
      </c>
      <c r="O2232">
        <v>20</v>
      </c>
      <c r="P2232">
        <v>20</v>
      </c>
      <c r="Q2232">
        <f>Table1[[#This Row],[COGS]]-Table1[[#This Row],[Budget_COGS]]</f>
        <v>0</v>
      </c>
      <c r="R2232" s="5">
        <f>IF(
Table1[[#This Row],[Budget_COGS]]=0,
"",
IF(
Table1[[#This Row],[Budget_COGS]]&gt;0,
(Table1[[#This Row],[Budget_COGS]]-Table1[[#This Row],[COGS]]) / Table1[[#This Row],[Budget_COGS]],
(Table1[[#This Row],[Budget_COGS]]-Table1[[#This Row],[COGS]]) / ABS(Table1[[#This Row],[Budget_COGS]])
)
)</f>
        <v>0</v>
      </c>
      <c r="S2232" s="5" t="str">
        <f>IF(Table1[[#This Row],[COGS _Var]]&gt;=0, "Above Budget", "Below Budget")</f>
        <v>Above Budget</v>
      </c>
      <c r="T2232">
        <f>Table1[[#This Row],[Actual_Sales]]-Table1[[#This Row],[COGS]]</f>
        <v>31</v>
      </c>
      <c r="U2232">
        <v>30</v>
      </c>
      <c r="V2232">
        <f>Table1[[#This Row],[Gross_Margin]]-Table1[[#This Row],[Budget_Margin]]</f>
        <v>1</v>
      </c>
      <c r="W2232" s="5">
        <f>IF(
Table1[[#This Row],[Budget_Margin]]=0,
"",
IF(
Table1[[#This Row],[Budget_Margin]]&gt;0,
(Table1[[#This Row],[Gross_Margin]]-Table1[[#This Row],[Budget_Margin]]) / Table1[[#This Row],[Budget_Margin]],
(Table1[[#This Row],[Gross_Margin]]-Table1[[#This Row],[Budget_Margin]]) / ABS(Table1[[#This Row],[Budget_Margin]])
)
)</f>
        <v>3.3333333333333333E-2</v>
      </c>
      <c r="X2232" s="5" t="str">
        <f>IF(Table1[[#This Row],[Margin_Var]]&gt;=0, "Above Budget", "Below Budget")</f>
        <v>Above Budget</v>
      </c>
      <c r="Y2232" s="5">
        <f>IFERROR(Table1[[#This Row],[Gross_Margin]]/Table1[[#This Row],[Actual_Sales]],0)</f>
        <v>0.60784313725490191</v>
      </c>
      <c r="Z2232" s="5">
        <f>Table1[[#This Row],[Actual_Profit]]/Table1[[#This Row],[Actual_Sales]]</f>
        <v>0.29411764705882354</v>
      </c>
      <c r="AA2232">
        <v>16</v>
      </c>
      <c r="AB2232" s="5">
        <f>IFERROR(Table1[[#This Row],[Expenses]]/Table1[[#This Row],[Actual_Sales]],0)</f>
        <v>0.31372549019607843</v>
      </c>
      <c r="AC2232">
        <v>5</v>
      </c>
      <c r="AD2232">
        <v>814</v>
      </c>
      <c r="AE2232" s="5">
        <f>IFERROR(Table1[[#This Row],[Inventory]]/Table1[[#This Row],[Actual_Sales]],0)</f>
        <v>15.96078431372549</v>
      </c>
    </row>
    <row r="2233" spans="1:31" x14ac:dyDescent="0.25">
      <c r="A2233">
        <v>886</v>
      </c>
      <c r="B2233">
        <v>203</v>
      </c>
      <c r="C2233">
        <v>13</v>
      </c>
      <c r="D2233" s="2">
        <v>40330</v>
      </c>
      <c r="E2233">
        <v>51</v>
      </c>
      <c r="F2233">
        <v>50</v>
      </c>
      <c r="G2233">
        <f>Table1[[#This Row],[Actual_Sales]]-Table1[[#This Row],[Budget_Sales]]</f>
        <v>1</v>
      </c>
      <c r="H2233" s="5">
        <f>IF(
Table1[[#This Row],[Budget_Sales]]=0,
"",
IF(
Table1[[#This Row],[Budget_Sales]]&gt;0,
(Table1[[#This Row],[Actual_Sales]]-Table1[[#This Row],[Budget_Sales]])/Table1[[#This Row],[Budget_Sales]],
(Table1[[#This Row],[Actual_Sales]]-Table1[[#This Row],[Budget_Sales]])/ABS(Table1[[#This Row],[Budget_Sales]])
)
)</f>
        <v>0.02</v>
      </c>
      <c r="I2233" s="5" t="str">
        <f>IF(Table1[[#This Row],[Sales_Var]]&gt;=0,"Above Budget","Below Budget")</f>
        <v>Above Budget</v>
      </c>
      <c r="J2233">
        <f>Table1[[#This Row],[Actual_Sales]]-(Table1[[#This Row],[COGS]]+Table1[[#This Row],[Expenses]])</f>
        <v>15</v>
      </c>
      <c r="K2233">
        <v>20</v>
      </c>
      <c r="L2233">
        <f>Table1[[#This Row],[Actual_Profit]]-Table1[[#This Row],[Budget_Profit]]</f>
        <v>-5</v>
      </c>
      <c r="M2233" s="5">
        <f>IF(
Table1[[#This Row],[Budget_Profit]]=0,
"",
IF(
Table1[[#This Row],[Budget_Profit]]&gt;0,
(Table1[[#This Row],[Actual_Profit]]-Table1[[#This Row],[Budget_Profit]])/Table1[[#This Row],[Budget_Profit]],
(Table1[[#This Row],[Actual_Profit]]-Table1[[#This Row],[Budget_Profit]])/ABS(Table1[[#This Row],[Budget_Profit]])
)
)</f>
        <v>-0.25</v>
      </c>
      <c r="N2233" s="5" t="str">
        <f>IF(Table1[[#This Row],[Profit_Var]]&gt;=0, "Above Budget", "Below Budget")</f>
        <v>Below Budget</v>
      </c>
      <c r="O2233">
        <v>20</v>
      </c>
      <c r="P2233">
        <v>20</v>
      </c>
      <c r="Q2233">
        <f>Table1[[#This Row],[COGS]]-Table1[[#This Row],[Budget_COGS]]</f>
        <v>0</v>
      </c>
      <c r="R2233" s="5">
        <f>IF(
Table1[[#This Row],[Budget_COGS]]=0,
"",
IF(
Table1[[#This Row],[Budget_COGS]]&gt;0,
(Table1[[#This Row],[Budget_COGS]]-Table1[[#This Row],[COGS]]) / Table1[[#This Row],[Budget_COGS]],
(Table1[[#This Row],[Budget_COGS]]-Table1[[#This Row],[COGS]]) / ABS(Table1[[#This Row],[Budget_COGS]])
)
)</f>
        <v>0</v>
      </c>
      <c r="S2233" s="5" t="str">
        <f>IF(Table1[[#This Row],[COGS _Var]]&gt;=0, "Above Budget", "Below Budget")</f>
        <v>Above Budget</v>
      </c>
      <c r="T2233">
        <f>Table1[[#This Row],[Actual_Sales]]-Table1[[#This Row],[COGS]]</f>
        <v>31</v>
      </c>
      <c r="U2233">
        <v>30</v>
      </c>
      <c r="V2233">
        <f>Table1[[#This Row],[Gross_Margin]]-Table1[[#This Row],[Budget_Margin]]</f>
        <v>1</v>
      </c>
      <c r="W2233" s="5">
        <f>IF(
Table1[[#This Row],[Budget_Margin]]=0,
"",
IF(
Table1[[#This Row],[Budget_Margin]]&gt;0,
(Table1[[#This Row],[Gross_Margin]]-Table1[[#This Row],[Budget_Margin]]) / Table1[[#This Row],[Budget_Margin]],
(Table1[[#This Row],[Gross_Margin]]-Table1[[#This Row],[Budget_Margin]]) / ABS(Table1[[#This Row],[Budget_Margin]])
)
)</f>
        <v>3.3333333333333333E-2</v>
      </c>
      <c r="X2233" s="5" t="str">
        <f>IF(Table1[[#This Row],[Margin_Var]]&gt;=0, "Above Budget", "Below Budget")</f>
        <v>Above Budget</v>
      </c>
      <c r="Y2233" s="5">
        <f>IFERROR(Table1[[#This Row],[Gross_Margin]]/Table1[[#This Row],[Actual_Sales]],0)</f>
        <v>0.60784313725490191</v>
      </c>
      <c r="Z2233" s="5">
        <f>Table1[[#This Row],[Actual_Profit]]/Table1[[#This Row],[Actual_Sales]]</f>
        <v>0.29411764705882354</v>
      </c>
      <c r="AA2233">
        <v>16</v>
      </c>
      <c r="AB2233" s="5">
        <f>IFERROR(Table1[[#This Row],[Expenses]]/Table1[[#This Row],[Actual_Sales]],0)</f>
        <v>0.31372549019607843</v>
      </c>
      <c r="AC2233">
        <v>5</v>
      </c>
      <c r="AD2233">
        <v>804</v>
      </c>
      <c r="AE2233" s="5">
        <f>IFERROR(Table1[[#This Row],[Inventory]]/Table1[[#This Row],[Actual_Sales]],0)</f>
        <v>15.764705882352942</v>
      </c>
    </row>
    <row r="2234" spans="1:31" x14ac:dyDescent="0.25">
      <c r="A2234">
        <v>1939</v>
      </c>
      <c r="B2234">
        <v>970</v>
      </c>
      <c r="C2234">
        <v>2</v>
      </c>
      <c r="D2234" s="2">
        <v>40483</v>
      </c>
      <c r="E2234">
        <v>92</v>
      </c>
      <c r="F2234">
        <v>90</v>
      </c>
      <c r="G2234">
        <f>Table1[[#This Row],[Actual_Sales]]-Table1[[#This Row],[Budget_Sales]]</f>
        <v>2</v>
      </c>
      <c r="H2234" s="5">
        <f>IF(
Table1[[#This Row],[Budget_Sales]]=0,
"",
IF(
Table1[[#This Row],[Budget_Sales]]&gt;0,
(Table1[[#This Row],[Actual_Sales]]-Table1[[#This Row],[Budget_Sales]])/Table1[[#This Row],[Budget_Sales]],
(Table1[[#This Row],[Actual_Sales]]-Table1[[#This Row],[Budget_Sales]])/ABS(Table1[[#This Row],[Budget_Sales]])
)
)</f>
        <v>2.2222222222222223E-2</v>
      </c>
      <c r="I2234" s="5" t="str">
        <f>IF(Table1[[#This Row],[Sales_Var]]&gt;=0,"Above Budget","Below Budget")</f>
        <v>Above Budget</v>
      </c>
      <c r="J2234">
        <f>Table1[[#This Row],[Actual_Sales]]-(Table1[[#This Row],[COGS]]+Table1[[#This Row],[Expenses]])</f>
        <v>27</v>
      </c>
      <c r="K2234">
        <v>40</v>
      </c>
      <c r="L2234">
        <f>Table1[[#This Row],[Actual_Profit]]-Table1[[#This Row],[Budget_Profit]]</f>
        <v>-13</v>
      </c>
      <c r="M2234" s="5">
        <f>IF(
Table1[[#This Row],[Budget_Profit]]=0,
"",
IF(
Table1[[#This Row],[Budget_Profit]]&gt;0,
(Table1[[#This Row],[Actual_Profit]]-Table1[[#This Row],[Budget_Profit]])/Table1[[#This Row],[Budget_Profit]],
(Table1[[#This Row],[Actual_Profit]]-Table1[[#This Row],[Budget_Profit]])/ABS(Table1[[#This Row],[Budget_Profit]])
)
)</f>
        <v>-0.32500000000000001</v>
      </c>
      <c r="N2234" s="5" t="str">
        <f>IF(Table1[[#This Row],[Profit_Var]]&gt;=0, "Above Budget", "Below Budget")</f>
        <v>Below Budget</v>
      </c>
      <c r="O2234">
        <v>40</v>
      </c>
      <c r="P2234">
        <v>30</v>
      </c>
      <c r="Q2234">
        <f>Table1[[#This Row],[COGS]]-Table1[[#This Row],[Budget_COGS]]</f>
        <v>10</v>
      </c>
      <c r="R2234" s="5">
        <f>IF(
Table1[[#This Row],[Budget_COGS]]=0,
"",
IF(
Table1[[#This Row],[Budget_COGS]]&gt;0,
(Table1[[#This Row],[Budget_COGS]]-Table1[[#This Row],[COGS]]) / Table1[[#This Row],[Budget_COGS]],
(Table1[[#This Row],[Budget_COGS]]-Table1[[#This Row],[COGS]]) / ABS(Table1[[#This Row],[Budget_COGS]])
)
)</f>
        <v>-0.33333333333333331</v>
      </c>
      <c r="S2234" s="5" t="str">
        <f>IF(Table1[[#This Row],[COGS _Var]]&gt;=0, "Above Budget", "Below Budget")</f>
        <v>Above Budget</v>
      </c>
      <c r="T2234">
        <f>Table1[[#This Row],[Actual_Sales]]-Table1[[#This Row],[COGS]]</f>
        <v>52</v>
      </c>
      <c r="U2234">
        <v>60</v>
      </c>
      <c r="V2234">
        <f>Table1[[#This Row],[Gross_Margin]]-Table1[[#This Row],[Budget_Margin]]</f>
        <v>-8</v>
      </c>
      <c r="W2234" s="5">
        <f>IF(
Table1[[#This Row],[Budget_Margin]]=0,
"",
IF(
Table1[[#This Row],[Budget_Margin]]&gt;0,
(Table1[[#This Row],[Gross_Margin]]-Table1[[#This Row],[Budget_Margin]]) / Table1[[#This Row],[Budget_Margin]],
(Table1[[#This Row],[Gross_Margin]]-Table1[[#This Row],[Budget_Margin]]) / ABS(Table1[[#This Row],[Budget_Margin]])
)
)</f>
        <v>-0.13333333333333333</v>
      </c>
      <c r="X2234" s="5" t="str">
        <f>IF(Table1[[#This Row],[Margin_Var]]&gt;=0, "Above Budget", "Below Budget")</f>
        <v>Below Budget</v>
      </c>
      <c r="Y2234" s="5">
        <f>IFERROR(Table1[[#This Row],[Gross_Margin]]/Table1[[#This Row],[Actual_Sales]],0)</f>
        <v>0.56521739130434778</v>
      </c>
      <c r="Z2234" s="5">
        <f>Table1[[#This Row],[Actual_Profit]]/Table1[[#This Row],[Actual_Sales]]</f>
        <v>0.29347826086956524</v>
      </c>
      <c r="AA2234">
        <v>25</v>
      </c>
      <c r="AB2234" s="5">
        <f>IFERROR(Table1[[#This Row],[Expenses]]/Table1[[#This Row],[Actual_Sales]],0)</f>
        <v>0.27173913043478259</v>
      </c>
      <c r="AC2234">
        <v>13</v>
      </c>
      <c r="AD2234">
        <v>536</v>
      </c>
      <c r="AE2234" s="5">
        <f>IFERROR(Table1[[#This Row],[Inventory]]/Table1[[#This Row],[Actual_Sales]],0)</f>
        <v>5.8260869565217392</v>
      </c>
    </row>
    <row r="2235" spans="1:31" x14ac:dyDescent="0.25">
      <c r="A2235">
        <v>1902</v>
      </c>
      <c r="B2235">
        <v>773</v>
      </c>
      <c r="C2235">
        <v>9</v>
      </c>
      <c r="D2235" s="2">
        <v>40483</v>
      </c>
      <c r="E2235">
        <v>92</v>
      </c>
      <c r="F2235">
        <v>80</v>
      </c>
      <c r="G2235">
        <f>Table1[[#This Row],[Actual_Sales]]-Table1[[#This Row],[Budget_Sales]]</f>
        <v>12</v>
      </c>
      <c r="H2235" s="5">
        <f>IF(
Table1[[#This Row],[Budget_Sales]]=0,
"",
IF(
Table1[[#This Row],[Budget_Sales]]&gt;0,
(Table1[[#This Row],[Actual_Sales]]-Table1[[#This Row],[Budget_Sales]])/Table1[[#This Row],[Budget_Sales]],
(Table1[[#This Row],[Actual_Sales]]-Table1[[#This Row],[Budget_Sales]])/ABS(Table1[[#This Row],[Budget_Sales]])
)
)</f>
        <v>0.15</v>
      </c>
      <c r="I2235" s="5" t="str">
        <f>IF(Table1[[#This Row],[Sales_Var]]&gt;=0,"Above Budget","Below Budget")</f>
        <v>Above Budget</v>
      </c>
      <c r="J2235">
        <f>Table1[[#This Row],[Actual_Sales]]-(Table1[[#This Row],[COGS]]+Table1[[#This Row],[Expenses]])</f>
        <v>27</v>
      </c>
      <c r="K2235">
        <v>30</v>
      </c>
      <c r="L2235">
        <f>Table1[[#This Row],[Actual_Profit]]-Table1[[#This Row],[Budget_Profit]]</f>
        <v>-3</v>
      </c>
      <c r="M2235" s="5">
        <f>IF(
Table1[[#This Row],[Budget_Profit]]=0,
"",
IF(
Table1[[#This Row],[Budget_Profit]]&gt;0,
(Table1[[#This Row],[Actual_Profit]]-Table1[[#This Row],[Budget_Profit]])/Table1[[#This Row],[Budget_Profit]],
(Table1[[#This Row],[Actual_Profit]]-Table1[[#This Row],[Budget_Profit]])/ABS(Table1[[#This Row],[Budget_Profit]])
)
)</f>
        <v>-0.1</v>
      </c>
      <c r="N2235" s="5" t="str">
        <f>IF(Table1[[#This Row],[Profit_Var]]&gt;=0, "Above Budget", "Below Budget")</f>
        <v>Below Budget</v>
      </c>
      <c r="O2235">
        <v>40</v>
      </c>
      <c r="P2235">
        <v>30</v>
      </c>
      <c r="Q2235">
        <f>Table1[[#This Row],[COGS]]-Table1[[#This Row],[Budget_COGS]]</f>
        <v>10</v>
      </c>
      <c r="R2235" s="5">
        <f>IF(
Table1[[#This Row],[Budget_COGS]]=0,
"",
IF(
Table1[[#This Row],[Budget_COGS]]&gt;0,
(Table1[[#This Row],[Budget_COGS]]-Table1[[#This Row],[COGS]]) / Table1[[#This Row],[Budget_COGS]],
(Table1[[#This Row],[Budget_COGS]]-Table1[[#This Row],[COGS]]) / ABS(Table1[[#This Row],[Budget_COGS]])
)
)</f>
        <v>-0.33333333333333331</v>
      </c>
      <c r="S2235" s="5" t="str">
        <f>IF(Table1[[#This Row],[COGS _Var]]&gt;=0, "Above Budget", "Below Budget")</f>
        <v>Above Budget</v>
      </c>
      <c r="T2235">
        <f>Table1[[#This Row],[Actual_Sales]]-Table1[[#This Row],[COGS]]</f>
        <v>52</v>
      </c>
      <c r="U2235">
        <v>50</v>
      </c>
      <c r="V2235">
        <f>Table1[[#This Row],[Gross_Margin]]-Table1[[#This Row],[Budget_Margin]]</f>
        <v>2</v>
      </c>
      <c r="W2235" s="5">
        <f>IF(
Table1[[#This Row],[Budget_Margin]]=0,
"",
IF(
Table1[[#This Row],[Budget_Margin]]&gt;0,
(Table1[[#This Row],[Gross_Margin]]-Table1[[#This Row],[Budget_Margin]]) / Table1[[#This Row],[Budget_Margin]],
(Table1[[#This Row],[Gross_Margin]]-Table1[[#This Row],[Budget_Margin]]) / ABS(Table1[[#This Row],[Budget_Margin]])
)
)</f>
        <v>0.04</v>
      </c>
      <c r="X2235" s="5" t="str">
        <f>IF(Table1[[#This Row],[Margin_Var]]&gt;=0, "Above Budget", "Below Budget")</f>
        <v>Above Budget</v>
      </c>
      <c r="Y2235" s="5">
        <f>IFERROR(Table1[[#This Row],[Gross_Margin]]/Table1[[#This Row],[Actual_Sales]],0)</f>
        <v>0.56521739130434778</v>
      </c>
      <c r="Z2235" s="5">
        <f>Table1[[#This Row],[Actual_Profit]]/Table1[[#This Row],[Actual_Sales]]</f>
        <v>0.29347826086956524</v>
      </c>
      <c r="AA2235">
        <v>25</v>
      </c>
      <c r="AB2235" s="5">
        <f>IFERROR(Table1[[#This Row],[Expenses]]/Table1[[#This Row],[Actual_Sales]],0)</f>
        <v>0.27173913043478259</v>
      </c>
      <c r="AC2235">
        <v>13</v>
      </c>
      <c r="AD2235">
        <v>536</v>
      </c>
      <c r="AE2235" s="5">
        <f>IFERROR(Table1[[#This Row],[Inventory]]/Table1[[#This Row],[Actual_Sales]],0)</f>
        <v>5.8260869565217392</v>
      </c>
    </row>
    <row r="2236" spans="1:31" x14ac:dyDescent="0.25">
      <c r="A2236">
        <v>1885</v>
      </c>
      <c r="B2236">
        <v>707</v>
      </c>
      <c r="C2236">
        <v>10</v>
      </c>
      <c r="D2236" s="2">
        <v>40483</v>
      </c>
      <c r="E2236">
        <v>92</v>
      </c>
      <c r="F2236">
        <v>80</v>
      </c>
      <c r="G2236">
        <f>Table1[[#This Row],[Actual_Sales]]-Table1[[#This Row],[Budget_Sales]]</f>
        <v>12</v>
      </c>
      <c r="H2236" s="5">
        <f>IF(
Table1[[#This Row],[Budget_Sales]]=0,
"",
IF(
Table1[[#This Row],[Budget_Sales]]&gt;0,
(Table1[[#This Row],[Actual_Sales]]-Table1[[#This Row],[Budget_Sales]])/Table1[[#This Row],[Budget_Sales]],
(Table1[[#This Row],[Actual_Sales]]-Table1[[#This Row],[Budget_Sales]])/ABS(Table1[[#This Row],[Budget_Sales]])
)
)</f>
        <v>0.15</v>
      </c>
      <c r="I2236" s="5" t="str">
        <f>IF(Table1[[#This Row],[Sales_Var]]&gt;=0,"Above Budget","Below Budget")</f>
        <v>Above Budget</v>
      </c>
      <c r="J2236">
        <f>Table1[[#This Row],[Actual_Sales]]-(Table1[[#This Row],[COGS]]+Table1[[#This Row],[Expenses]])</f>
        <v>27</v>
      </c>
      <c r="K2236">
        <v>30</v>
      </c>
      <c r="L2236">
        <f>Table1[[#This Row],[Actual_Profit]]-Table1[[#This Row],[Budget_Profit]]</f>
        <v>-3</v>
      </c>
      <c r="M2236" s="5">
        <f>IF(
Table1[[#This Row],[Budget_Profit]]=0,
"",
IF(
Table1[[#This Row],[Budget_Profit]]&gt;0,
(Table1[[#This Row],[Actual_Profit]]-Table1[[#This Row],[Budget_Profit]])/Table1[[#This Row],[Budget_Profit]],
(Table1[[#This Row],[Actual_Profit]]-Table1[[#This Row],[Budget_Profit]])/ABS(Table1[[#This Row],[Budget_Profit]])
)
)</f>
        <v>-0.1</v>
      </c>
      <c r="N2236" s="5" t="str">
        <f>IF(Table1[[#This Row],[Profit_Var]]&gt;=0, "Above Budget", "Below Budget")</f>
        <v>Below Budget</v>
      </c>
      <c r="O2236">
        <v>40</v>
      </c>
      <c r="P2236">
        <v>30</v>
      </c>
      <c r="Q2236">
        <f>Table1[[#This Row],[COGS]]-Table1[[#This Row],[Budget_COGS]]</f>
        <v>10</v>
      </c>
      <c r="R2236" s="5">
        <f>IF(
Table1[[#This Row],[Budget_COGS]]=0,
"",
IF(
Table1[[#This Row],[Budget_COGS]]&gt;0,
(Table1[[#This Row],[Budget_COGS]]-Table1[[#This Row],[COGS]]) / Table1[[#This Row],[Budget_COGS]],
(Table1[[#This Row],[Budget_COGS]]-Table1[[#This Row],[COGS]]) / ABS(Table1[[#This Row],[Budget_COGS]])
)
)</f>
        <v>-0.33333333333333331</v>
      </c>
      <c r="S2236" s="5" t="str">
        <f>IF(Table1[[#This Row],[COGS _Var]]&gt;=0, "Above Budget", "Below Budget")</f>
        <v>Above Budget</v>
      </c>
      <c r="T2236">
        <f>Table1[[#This Row],[Actual_Sales]]-Table1[[#This Row],[COGS]]</f>
        <v>52</v>
      </c>
      <c r="U2236">
        <v>50</v>
      </c>
      <c r="V2236">
        <f>Table1[[#This Row],[Gross_Margin]]-Table1[[#This Row],[Budget_Margin]]</f>
        <v>2</v>
      </c>
      <c r="W2236" s="5">
        <f>IF(
Table1[[#This Row],[Budget_Margin]]=0,
"",
IF(
Table1[[#This Row],[Budget_Margin]]&gt;0,
(Table1[[#This Row],[Gross_Margin]]-Table1[[#This Row],[Budget_Margin]]) / Table1[[#This Row],[Budget_Margin]],
(Table1[[#This Row],[Gross_Margin]]-Table1[[#This Row],[Budget_Margin]]) / ABS(Table1[[#This Row],[Budget_Margin]])
)
)</f>
        <v>0.04</v>
      </c>
      <c r="X2236" s="5" t="str">
        <f>IF(Table1[[#This Row],[Margin_Var]]&gt;=0, "Above Budget", "Below Budget")</f>
        <v>Above Budget</v>
      </c>
      <c r="Y2236" s="5">
        <f>IFERROR(Table1[[#This Row],[Gross_Margin]]/Table1[[#This Row],[Actual_Sales]],0)</f>
        <v>0.56521739130434778</v>
      </c>
      <c r="Z2236" s="5">
        <f>Table1[[#This Row],[Actual_Profit]]/Table1[[#This Row],[Actual_Sales]]</f>
        <v>0.29347826086956524</v>
      </c>
      <c r="AA2236">
        <v>25</v>
      </c>
      <c r="AB2236" s="5">
        <f>IFERROR(Table1[[#This Row],[Expenses]]/Table1[[#This Row],[Actual_Sales]],0)</f>
        <v>0.27173913043478259</v>
      </c>
      <c r="AC2236">
        <v>13</v>
      </c>
      <c r="AD2236">
        <v>536</v>
      </c>
      <c r="AE2236" s="5">
        <f>IFERROR(Table1[[#This Row],[Inventory]]/Table1[[#This Row],[Actual_Sales]],0)</f>
        <v>5.8260869565217392</v>
      </c>
    </row>
    <row r="2237" spans="1:31" x14ac:dyDescent="0.25">
      <c r="A2237">
        <v>176</v>
      </c>
      <c r="B2237">
        <v>978</v>
      </c>
      <c r="C2237">
        <v>7</v>
      </c>
      <c r="D2237" s="2">
        <v>40179</v>
      </c>
      <c r="E2237">
        <v>341</v>
      </c>
      <c r="F2237">
        <v>330</v>
      </c>
      <c r="G2237">
        <f>Table1[[#This Row],[Actual_Sales]]-Table1[[#This Row],[Budget_Sales]]</f>
        <v>11</v>
      </c>
      <c r="H2237" s="5">
        <f>IF(
Table1[[#This Row],[Budget_Sales]]=0,
"",
IF(
Table1[[#This Row],[Budget_Sales]]&gt;0,
(Table1[[#This Row],[Actual_Sales]]-Table1[[#This Row],[Budget_Sales]])/Table1[[#This Row],[Budget_Sales]],
(Table1[[#This Row],[Actual_Sales]]-Table1[[#This Row],[Budget_Sales]])/ABS(Table1[[#This Row],[Budget_Sales]])
)
)</f>
        <v>3.3333333333333333E-2</v>
      </c>
      <c r="I2237" s="5" t="str">
        <f>IF(Table1[[#This Row],[Sales_Var]]&gt;=0,"Above Budget","Below Budget")</f>
        <v>Above Budget</v>
      </c>
      <c r="J2237">
        <f>Table1[[#This Row],[Actual_Sales]]-(Table1[[#This Row],[COGS]]+Table1[[#This Row],[Expenses]])</f>
        <v>100</v>
      </c>
      <c r="K2237">
        <v>110</v>
      </c>
      <c r="L2237">
        <f>Table1[[#This Row],[Actual_Profit]]-Table1[[#This Row],[Budget_Profit]]</f>
        <v>-10</v>
      </c>
      <c r="M2237" s="5">
        <f>IF(
Table1[[#This Row],[Budget_Profit]]=0,
"",
IF(
Table1[[#This Row],[Budget_Profit]]&gt;0,
(Table1[[#This Row],[Actual_Profit]]-Table1[[#This Row],[Budget_Profit]])/Table1[[#This Row],[Budget_Profit]],
(Table1[[#This Row],[Actual_Profit]]-Table1[[#This Row],[Budget_Profit]])/ABS(Table1[[#This Row],[Budget_Profit]])
)
)</f>
        <v>-9.0909090909090912E-2</v>
      </c>
      <c r="N2237" s="5" t="str">
        <f>IF(Table1[[#This Row],[Profit_Var]]&gt;=0, "Above Budget", "Below Budget")</f>
        <v>Below Budget</v>
      </c>
      <c r="O2237">
        <v>170</v>
      </c>
      <c r="P2237">
        <v>160</v>
      </c>
      <c r="Q2237">
        <f>Table1[[#This Row],[COGS]]-Table1[[#This Row],[Budget_COGS]]</f>
        <v>10</v>
      </c>
      <c r="R2237" s="5">
        <f>IF(
Table1[[#This Row],[Budget_COGS]]=0,
"",
IF(
Table1[[#This Row],[Budget_COGS]]&gt;0,
(Table1[[#This Row],[Budget_COGS]]-Table1[[#This Row],[COGS]]) / Table1[[#This Row],[Budget_COGS]],
(Table1[[#This Row],[Budget_COGS]]-Table1[[#This Row],[COGS]]) / ABS(Table1[[#This Row],[Budget_COGS]])
)
)</f>
        <v>-6.25E-2</v>
      </c>
      <c r="S2237" s="5" t="str">
        <f>IF(Table1[[#This Row],[COGS _Var]]&gt;=0, "Above Budget", "Below Budget")</f>
        <v>Above Budget</v>
      </c>
      <c r="T2237">
        <f>Table1[[#This Row],[Actual_Sales]]-Table1[[#This Row],[COGS]]</f>
        <v>171</v>
      </c>
      <c r="U2237">
        <v>170</v>
      </c>
      <c r="V2237">
        <f>Table1[[#This Row],[Gross_Margin]]-Table1[[#This Row],[Budget_Margin]]</f>
        <v>1</v>
      </c>
      <c r="W2237" s="5">
        <f>IF(
Table1[[#This Row],[Budget_Margin]]=0,
"",
IF(
Table1[[#This Row],[Budget_Margin]]&gt;0,
(Table1[[#This Row],[Gross_Margin]]-Table1[[#This Row],[Budget_Margin]]) / Table1[[#This Row],[Budget_Margin]],
(Table1[[#This Row],[Gross_Margin]]-Table1[[#This Row],[Budget_Margin]]) / ABS(Table1[[#This Row],[Budget_Margin]])
)
)</f>
        <v>5.8823529411764705E-3</v>
      </c>
      <c r="X2237" s="5" t="str">
        <f>IF(Table1[[#This Row],[Margin_Var]]&gt;=0, "Above Budget", "Below Budget")</f>
        <v>Above Budget</v>
      </c>
      <c r="Y2237" s="5">
        <f>IFERROR(Table1[[#This Row],[Gross_Margin]]/Table1[[#This Row],[Actual_Sales]],0)</f>
        <v>0.50146627565982405</v>
      </c>
      <c r="Z2237" s="5">
        <f>Table1[[#This Row],[Actual_Profit]]/Table1[[#This Row],[Actual_Sales]]</f>
        <v>0.2932551319648094</v>
      </c>
      <c r="AA2237">
        <v>71</v>
      </c>
      <c r="AB2237" s="5">
        <f>IFERROR(Table1[[#This Row],[Expenses]]/Table1[[#This Row],[Actual_Sales]],0)</f>
        <v>0.20821114369501467</v>
      </c>
      <c r="AC2237">
        <v>47</v>
      </c>
      <c r="AD2237">
        <v>1091</v>
      </c>
      <c r="AE2237" s="5">
        <f>IFERROR(Table1[[#This Row],[Inventory]]/Table1[[#This Row],[Actual_Sales]],0)</f>
        <v>3.1994134897360702</v>
      </c>
    </row>
    <row r="2238" spans="1:31" x14ac:dyDescent="0.25">
      <c r="A2238">
        <v>2021</v>
      </c>
      <c r="B2238">
        <v>515</v>
      </c>
      <c r="C2238">
        <v>5</v>
      </c>
      <c r="D2238" s="2">
        <v>40513</v>
      </c>
      <c r="E2238">
        <v>58</v>
      </c>
      <c r="F2238">
        <v>70</v>
      </c>
      <c r="G2238">
        <f>Table1[[#This Row],[Actual_Sales]]-Table1[[#This Row],[Budget_Sales]]</f>
        <v>-12</v>
      </c>
      <c r="H2238" s="5">
        <f>IF(
Table1[[#This Row],[Budget_Sales]]=0,
"",
IF(
Table1[[#This Row],[Budget_Sales]]&gt;0,
(Table1[[#This Row],[Actual_Sales]]-Table1[[#This Row],[Budget_Sales]])/Table1[[#This Row],[Budget_Sales]],
(Table1[[#This Row],[Actual_Sales]]-Table1[[#This Row],[Budget_Sales]])/ABS(Table1[[#This Row],[Budget_Sales]])
)
)</f>
        <v>-0.17142857142857143</v>
      </c>
      <c r="I2238" s="5" t="str">
        <f>IF(Table1[[#This Row],[Sales_Var]]&gt;=0,"Above Budget","Below Budget")</f>
        <v>Below Budget</v>
      </c>
      <c r="J2238">
        <f>Table1[[#This Row],[Actual_Sales]]-(Table1[[#This Row],[COGS]]+Table1[[#This Row],[Expenses]])</f>
        <v>17</v>
      </c>
      <c r="K2238">
        <v>40</v>
      </c>
      <c r="L2238">
        <f>Table1[[#This Row],[Actual_Profit]]-Table1[[#This Row],[Budget_Profit]]</f>
        <v>-23</v>
      </c>
      <c r="M2238" s="5">
        <f>IF(
Table1[[#This Row],[Budget_Profit]]=0,
"",
IF(
Table1[[#This Row],[Budget_Profit]]&gt;0,
(Table1[[#This Row],[Actual_Profit]]-Table1[[#This Row],[Budget_Profit]])/Table1[[#This Row],[Budget_Profit]],
(Table1[[#This Row],[Actual_Profit]]-Table1[[#This Row],[Budget_Profit]])/ABS(Table1[[#This Row],[Budget_Profit]])
)
)</f>
        <v>-0.57499999999999996</v>
      </c>
      <c r="N2238" s="5" t="str">
        <f>IF(Table1[[#This Row],[Profit_Var]]&gt;=0, "Above Budget", "Below Budget")</f>
        <v>Below Budget</v>
      </c>
      <c r="O2238">
        <v>23</v>
      </c>
      <c r="P2238">
        <v>20</v>
      </c>
      <c r="Q2238">
        <f>Table1[[#This Row],[COGS]]-Table1[[#This Row],[Budget_COGS]]</f>
        <v>3</v>
      </c>
      <c r="R2238" s="5">
        <f>IF(
Table1[[#This Row],[Budget_COGS]]=0,
"",
IF(
Table1[[#This Row],[Budget_COGS]]&gt;0,
(Table1[[#This Row],[Budget_COGS]]-Table1[[#This Row],[COGS]]) / Table1[[#This Row],[Budget_COGS]],
(Table1[[#This Row],[Budget_COGS]]-Table1[[#This Row],[COGS]]) / ABS(Table1[[#This Row],[Budget_COGS]])
)
)</f>
        <v>-0.15</v>
      </c>
      <c r="S2238" s="5" t="str">
        <f>IF(Table1[[#This Row],[COGS _Var]]&gt;=0, "Above Budget", "Below Budget")</f>
        <v>Above Budget</v>
      </c>
      <c r="T2238">
        <f>Table1[[#This Row],[Actual_Sales]]-Table1[[#This Row],[COGS]]</f>
        <v>35</v>
      </c>
      <c r="U2238">
        <v>50</v>
      </c>
      <c r="V2238">
        <f>Table1[[#This Row],[Gross_Margin]]-Table1[[#This Row],[Budget_Margin]]</f>
        <v>-15</v>
      </c>
      <c r="W2238" s="5">
        <f>IF(
Table1[[#This Row],[Budget_Margin]]=0,
"",
IF(
Table1[[#This Row],[Budget_Margin]]&gt;0,
(Table1[[#This Row],[Gross_Margin]]-Table1[[#This Row],[Budget_Margin]]) / Table1[[#This Row],[Budget_Margin]],
(Table1[[#This Row],[Gross_Margin]]-Table1[[#This Row],[Budget_Margin]]) / ABS(Table1[[#This Row],[Budget_Margin]])
)
)</f>
        <v>-0.3</v>
      </c>
      <c r="X2238" s="5" t="str">
        <f>IF(Table1[[#This Row],[Margin_Var]]&gt;=0, "Above Budget", "Below Budget")</f>
        <v>Below Budget</v>
      </c>
      <c r="Y2238" s="5">
        <f>IFERROR(Table1[[#This Row],[Gross_Margin]]/Table1[[#This Row],[Actual_Sales]],0)</f>
        <v>0.60344827586206895</v>
      </c>
      <c r="Z2238" s="5">
        <f>Table1[[#This Row],[Actual_Profit]]/Table1[[#This Row],[Actual_Sales]]</f>
        <v>0.29310344827586204</v>
      </c>
      <c r="AA2238">
        <v>18</v>
      </c>
      <c r="AB2238" s="5">
        <f>IFERROR(Table1[[#This Row],[Expenses]]/Table1[[#This Row],[Actual_Sales]],0)</f>
        <v>0.31034482758620691</v>
      </c>
      <c r="AC2238">
        <v>6</v>
      </c>
      <c r="AD2238">
        <v>807</v>
      </c>
      <c r="AE2238" s="5">
        <f>IFERROR(Table1[[#This Row],[Inventory]]/Table1[[#This Row],[Actual_Sales]],0)</f>
        <v>13.913793103448276</v>
      </c>
    </row>
    <row r="2239" spans="1:31" x14ac:dyDescent="0.25">
      <c r="A2239">
        <v>2059</v>
      </c>
      <c r="B2239">
        <v>702</v>
      </c>
      <c r="C2239">
        <v>6</v>
      </c>
      <c r="D2239" s="2">
        <v>40513</v>
      </c>
      <c r="E2239">
        <v>58</v>
      </c>
      <c r="F2239">
        <v>50</v>
      </c>
      <c r="G2239">
        <f>Table1[[#This Row],[Actual_Sales]]-Table1[[#This Row],[Budget_Sales]]</f>
        <v>8</v>
      </c>
      <c r="H2239" s="5">
        <f>IF(
Table1[[#This Row],[Budget_Sales]]=0,
"",
IF(
Table1[[#This Row],[Budget_Sales]]&gt;0,
(Table1[[#This Row],[Actual_Sales]]-Table1[[#This Row],[Budget_Sales]])/Table1[[#This Row],[Budget_Sales]],
(Table1[[#This Row],[Actual_Sales]]-Table1[[#This Row],[Budget_Sales]])/ABS(Table1[[#This Row],[Budget_Sales]])
)
)</f>
        <v>0.16</v>
      </c>
      <c r="I2239" s="5" t="str">
        <f>IF(Table1[[#This Row],[Sales_Var]]&gt;=0,"Above Budget","Below Budget")</f>
        <v>Above Budget</v>
      </c>
      <c r="J2239">
        <f>Table1[[#This Row],[Actual_Sales]]-(Table1[[#This Row],[COGS]]+Table1[[#This Row],[Expenses]])</f>
        <v>17</v>
      </c>
      <c r="K2239">
        <v>20</v>
      </c>
      <c r="L2239">
        <f>Table1[[#This Row],[Actual_Profit]]-Table1[[#This Row],[Budget_Profit]]</f>
        <v>-3</v>
      </c>
      <c r="M2239" s="5">
        <f>IF(
Table1[[#This Row],[Budget_Profit]]=0,
"",
IF(
Table1[[#This Row],[Budget_Profit]]&gt;0,
(Table1[[#This Row],[Actual_Profit]]-Table1[[#This Row],[Budget_Profit]])/Table1[[#This Row],[Budget_Profit]],
(Table1[[#This Row],[Actual_Profit]]-Table1[[#This Row],[Budget_Profit]])/ABS(Table1[[#This Row],[Budget_Profit]])
)
)</f>
        <v>-0.15</v>
      </c>
      <c r="N2239" s="5" t="str">
        <f>IF(Table1[[#This Row],[Profit_Var]]&gt;=0, "Above Budget", "Below Budget")</f>
        <v>Below Budget</v>
      </c>
      <c r="O2239">
        <v>23</v>
      </c>
      <c r="P2239">
        <v>20</v>
      </c>
      <c r="Q2239">
        <f>Table1[[#This Row],[COGS]]-Table1[[#This Row],[Budget_COGS]]</f>
        <v>3</v>
      </c>
      <c r="R2239" s="5">
        <f>IF(
Table1[[#This Row],[Budget_COGS]]=0,
"",
IF(
Table1[[#This Row],[Budget_COGS]]&gt;0,
(Table1[[#This Row],[Budget_COGS]]-Table1[[#This Row],[COGS]]) / Table1[[#This Row],[Budget_COGS]],
(Table1[[#This Row],[Budget_COGS]]-Table1[[#This Row],[COGS]]) / ABS(Table1[[#This Row],[Budget_COGS]])
)
)</f>
        <v>-0.15</v>
      </c>
      <c r="S2239" s="5" t="str">
        <f>IF(Table1[[#This Row],[COGS _Var]]&gt;=0, "Above Budget", "Below Budget")</f>
        <v>Above Budget</v>
      </c>
      <c r="T2239">
        <f>Table1[[#This Row],[Actual_Sales]]-Table1[[#This Row],[COGS]]</f>
        <v>35</v>
      </c>
      <c r="U2239">
        <v>30</v>
      </c>
      <c r="V2239">
        <f>Table1[[#This Row],[Gross_Margin]]-Table1[[#This Row],[Budget_Margin]]</f>
        <v>5</v>
      </c>
      <c r="W2239" s="5">
        <f>IF(
Table1[[#This Row],[Budget_Margin]]=0,
"",
IF(
Table1[[#This Row],[Budget_Margin]]&gt;0,
(Table1[[#This Row],[Gross_Margin]]-Table1[[#This Row],[Budget_Margin]]) / Table1[[#This Row],[Budget_Margin]],
(Table1[[#This Row],[Gross_Margin]]-Table1[[#This Row],[Budget_Margin]]) / ABS(Table1[[#This Row],[Budget_Margin]])
)
)</f>
        <v>0.16666666666666666</v>
      </c>
      <c r="X2239" s="5" t="str">
        <f>IF(Table1[[#This Row],[Margin_Var]]&gt;=0, "Above Budget", "Below Budget")</f>
        <v>Above Budget</v>
      </c>
      <c r="Y2239" s="5">
        <f>IFERROR(Table1[[#This Row],[Gross_Margin]]/Table1[[#This Row],[Actual_Sales]],0)</f>
        <v>0.60344827586206895</v>
      </c>
      <c r="Z2239" s="5">
        <f>Table1[[#This Row],[Actual_Profit]]/Table1[[#This Row],[Actual_Sales]]</f>
        <v>0.29310344827586204</v>
      </c>
      <c r="AA2239">
        <v>18</v>
      </c>
      <c r="AB2239" s="5">
        <f>IFERROR(Table1[[#This Row],[Expenses]]/Table1[[#This Row],[Actual_Sales]],0)</f>
        <v>0.31034482758620691</v>
      </c>
      <c r="AC2239">
        <v>6</v>
      </c>
      <c r="AD2239">
        <v>807</v>
      </c>
      <c r="AE2239" s="5">
        <f>IFERROR(Table1[[#This Row],[Inventory]]/Table1[[#This Row],[Actual_Sales]],0)</f>
        <v>13.913793103448276</v>
      </c>
    </row>
    <row r="2240" spans="1:31" x14ac:dyDescent="0.25">
      <c r="A2240">
        <v>1702</v>
      </c>
      <c r="B2240">
        <v>702</v>
      </c>
      <c r="C2240">
        <v>6</v>
      </c>
      <c r="D2240" s="2">
        <v>40452</v>
      </c>
      <c r="E2240">
        <v>58</v>
      </c>
      <c r="F2240">
        <v>40</v>
      </c>
      <c r="G2240">
        <f>Table1[[#This Row],[Actual_Sales]]-Table1[[#This Row],[Budget_Sales]]</f>
        <v>18</v>
      </c>
      <c r="H2240" s="5">
        <f>IF(
Table1[[#This Row],[Budget_Sales]]=0,
"",
IF(
Table1[[#This Row],[Budget_Sales]]&gt;0,
(Table1[[#This Row],[Actual_Sales]]-Table1[[#This Row],[Budget_Sales]])/Table1[[#This Row],[Budget_Sales]],
(Table1[[#This Row],[Actual_Sales]]-Table1[[#This Row],[Budget_Sales]])/ABS(Table1[[#This Row],[Budget_Sales]])
)
)</f>
        <v>0.45</v>
      </c>
      <c r="I2240" s="5" t="str">
        <f>IF(Table1[[#This Row],[Sales_Var]]&gt;=0,"Above Budget","Below Budget")</f>
        <v>Above Budget</v>
      </c>
      <c r="J2240">
        <f>Table1[[#This Row],[Actual_Sales]]-(Table1[[#This Row],[COGS]]+Table1[[#This Row],[Expenses]])</f>
        <v>17</v>
      </c>
      <c r="K2240">
        <v>30</v>
      </c>
      <c r="L2240">
        <f>Table1[[#This Row],[Actual_Profit]]-Table1[[#This Row],[Budget_Profit]]</f>
        <v>-13</v>
      </c>
      <c r="M2240" s="5">
        <f>IF(
Table1[[#This Row],[Budget_Profit]]=0,
"",
IF(
Table1[[#This Row],[Budget_Profit]]&gt;0,
(Table1[[#This Row],[Actual_Profit]]-Table1[[#This Row],[Budget_Profit]])/Table1[[#This Row],[Budget_Profit]],
(Table1[[#This Row],[Actual_Profit]]-Table1[[#This Row],[Budget_Profit]])/ABS(Table1[[#This Row],[Budget_Profit]])
)
)</f>
        <v>-0.43333333333333335</v>
      </c>
      <c r="N2240" s="5" t="str">
        <f>IF(Table1[[#This Row],[Profit_Var]]&gt;=0, "Above Budget", "Below Budget")</f>
        <v>Below Budget</v>
      </c>
      <c r="O2240">
        <v>23</v>
      </c>
      <c r="P2240">
        <v>10</v>
      </c>
      <c r="Q2240">
        <f>Table1[[#This Row],[COGS]]-Table1[[#This Row],[Budget_COGS]]</f>
        <v>13</v>
      </c>
      <c r="R2240" s="5">
        <f>IF(
Table1[[#This Row],[Budget_COGS]]=0,
"",
IF(
Table1[[#This Row],[Budget_COGS]]&gt;0,
(Table1[[#This Row],[Budget_COGS]]-Table1[[#This Row],[COGS]]) / Table1[[#This Row],[Budget_COGS]],
(Table1[[#This Row],[Budget_COGS]]-Table1[[#This Row],[COGS]]) / ABS(Table1[[#This Row],[Budget_COGS]])
)
)</f>
        <v>-1.3</v>
      </c>
      <c r="S2240" s="5" t="str">
        <f>IF(Table1[[#This Row],[COGS _Var]]&gt;=0, "Above Budget", "Below Budget")</f>
        <v>Above Budget</v>
      </c>
      <c r="T2240">
        <f>Table1[[#This Row],[Actual_Sales]]-Table1[[#This Row],[COGS]]</f>
        <v>35</v>
      </c>
      <c r="U2240">
        <v>30</v>
      </c>
      <c r="V2240">
        <f>Table1[[#This Row],[Gross_Margin]]-Table1[[#This Row],[Budget_Margin]]</f>
        <v>5</v>
      </c>
      <c r="W2240" s="5">
        <f>IF(
Table1[[#This Row],[Budget_Margin]]=0,
"",
IF(
Table1[[#This Row],[Budget_Margin]]&gt;0,
(Table1[[#This Row],[Gross_Margin]]-Table1[[#This Row],[Budget_Margin]]) / Table1[[#This Row],[Budget_Margin]],
(Table1[[#This Row],[Gross_Margin]]-Table1[[#This Row],[Budget_Margin]]) / ABS(Table1[[#This Row],[Budget_Margin]])
)
)</f>
        <v>0.16666666666666666</v>
      </c>
      <c r="X2240" s="5" t="str">
        <f>IF(Table1[[#This Row],[Margin_Var]]&gt;=0, "Above Budget", "Below Budget")</f>
        <v>Above Budget</v>
      </c>
      <c r="Y2240" s="5">
        <f>IFERROR(Table1[[#This Row],[Gross_Margin]]/Table1[[#This Row],[Actual_Sales]],0)</f>
        <v>0.60344827586206895</v>
      </c>
      <c r="Z2240" s="5">
        <f>Table1[[#This Row],[Actual_Profit]]/Table1[[#This Row],[Actual_Sales]]</f>
        <v>0.29310344827586204</v>
      </c>
      <c r="AA2240">
        <v>18</v>
      </c>
      <c r="AB2240" s="5">
        <f>IFERROR(Table1[[#This Row],[Expenses]]/Table1[[#This Row],[Actual_Sales]],0)</f>
        <v>0.31034482758620691</v>
      </c>
      <c r="AC2240">
        <v>6</v>
      </c>
      <c r="AD2240">
        <v>800</v>
      </c>
      <c r="AE2240" s="5">
        <f>IFERROR(Table1[[#This Row],[Inventory]]/Table1[[#This Row],[Actual_Sales]],0)</f>
        <v>13.793103448275861</v>
      </c>
    </row>
    <row r="2241" spans="1:31" x14ac:dyDescent="0.25">
      <c r="A2241">
        <v>1528</v>
      </c>
      <c r="B2241">
        <v>702</v>
      </c>
      <c r="C2241">
        <v>6</v>
      </c>
      <c r="D2241" s="2">
        <v>40422</v>
      </c>
      <c r="E2241">
        <v>58</v>
      </c>
      <c r="F2241">
        <v>50</v>
      </c>
      <c r="G2241">
        <f>Table1[[#This Row],[Actual_Sales]]-Table1[[#This Row],[Budget_Sales]]</f>
        <v>8</v>
      </c>
      <c r="H2241" s="5">
        <f>IF(
Table1[[#This Row],[Budget_Sales]]=0,
"",
IF(
Table1[[#This Row],[Budget_Sales]]&gt;0,
(Table1[[#This Row],[Actual_Sales]]-Table1[[#This Row],[Budget_Sales]])/Table1[[#This Row],[Budget_Sales]],
(Table1[[#This Row],[Actual_Sales]]-Table1[[#This Row],[Budget_Sales]])/ABS(Table1[[#This Row],[Budget_Sales]])
)
)</f>
        <v>0.16</v>
      </c>
      <c r="I2241" s="5" t="str">
        <f>IF(Table1[[#This Row],[Sales_Var]]&gt;=0,"Above Budget","Below Budget")</f>
        <v>Above Budget</v>
      </c>
      <c r="J2241">
        <f>Table1[[#This Row],[Actual_Sales]]-(Table1[[#This Row],[COGS]]+Table1[[#This Row],[Expenses]])</f>
        <v>17</v>
      </c>
      <c r="K2241">
        <v>20</v>
      </c>
      <c r="L2241">
        <f>Table1[[#This Row],[Actual_Profit]]-Table1[[#This Row],[Budget_Profit]]</f>
        <v>-3</v>
      </c>
      <c r="M2241" s="5">
        <f>IF(
Table1[[#This Row],[Budget_Profit]]=0,
"",
IF(
Table1[[#This Row],[Budget_Profit]]&gt;0,
(Table1[[#This Row],[Actual_Profit]]-Table1[[#This Row],[Budget_Profit]])/Table1[[#This Row],[Budget_Profit]],
(Table1[[#This Row],[Actual_Profit]]-Table1[[#This Row],[Budget_Profit]])/ABS(Table1[[#This Row],[Budget_Profit]])
)
)</f>
        <v>-0.15</v>
      </c>
      <c r="N2241" s="5" t="str">
        <f>IF(Table1[[#This Row],[Profit_Var]]&gt;=0, "Above Budget", "Below Budget")</f>
        <v>Below Budget</v>
      </c>
      <c r="O2241">
        <v>23</v>
      </c>
      <c r="P2241">
        <v>20</v>
      </c>
      <c r="Q2241">
        <f>Table1[[#This Row],[COGS]]-Table1[[#This Row],[Budget_COGS]]</f>
        <v>3</v>
      </c>
      <c r="R2241" s="5">
        <f>IF(
Table1[[#This Row],[Budget_COGS]]=0,
"",
IF(
Table1[[#This Row],[Budget_COGS]]&gt;0,
(Table1[[#This Row],[Budget_COGS]]-Table1[[#This Row],[COGS]]) / Table1[[#This Row],[Budget_COGS]],
(Table1[[#This Row],[Budget_COGS]]-Table1[[#This Row],[COGS]]) / ABS(Table1[[#This Row],[Budget_COGS]])
)
)</f>
        <v>-0.15</v>
      </c>
      <c r="S2241" s="5" t="str">
        <f>IF(Table1[[#This Row],[COGS _Var]]&gt;=0, "Above Budget", "Below Budget")</f>
        <v>Above Budget</v>
      </c>
      <c r="T2241">
        <f>Table1[[#This Row],[Actual_Sales]]-Table1[[#This Row],[COGS]]</f>
        <v>35</v>
      </c>
      <c r="U2241">
        <v>30</v>
      </c>
      <c r="V2241">
        <f>Table1[[#This Row],[Gross_Margin]]-Table1[[#This Row],[Budget_Margin]]</f>
        <v>5</v>
      </c>
      <c r="W2241" s="5">
        <f>IF(
Table1[[#This Row],[Budget_Margin]]=0,
"",
IF(
Table1[[#This Row],[Budget_Margin]]&gt;0,
(Table1[[#This Row],[Gross_Margin]]-Table1[[#This Row],[Budget_Margin]]) / Table1[[#This Row],[Budget_Margin]],
(Table1[[#This Row],[Gross_Margin]]-Table1[[#This Row],[Budget_Margin]]) / ABS(Table1[[#This Row],[Budget_Margin]])
)
)</f>
        <v>0.16666666666666666</v>
      </c>
      <c r="X2241" s="5" t="str">
        <f>IF(Table1[[#This Row],[Margin_Var]]&gt;=0, "Above Budget", "Below Budget")</f>
        <v>Above Budget</v>
      </c>
      <c r="Y2241" s="5">
        <f>IFERROR(Table1[[#This Row],[Gross_Margin]]/Table1[[#This Row],[Actual_Sales]],0)</f>
        <v>0.60344827586206895</v>
      </c>
      <c r="Z2241" s="5">
        <f>Table1[[#This Row],[Actual_Profit]]/Table1[[#This Row],[Actual_Sales]]</f>
        <v>0.29310344827586204</v>
      </c>
      <c r="AA2241">
        <v>18</v>
      </c>
      <c r="AB2241" s="5">
        <f>IFERROR(Table1[[#This Row],[Expenses]]/Table1[[#This Row],[Actual_Sales]],0)</f>
        <v>0.31034482758620691</v>
      </c>
      <c r="AC2241">
        <v>6</v>
      </c>
      <c r="AD2241">
        <v>803</v>
      </c>
      <c r="AE2241" s="5">
        <f>IFERROR(Table1[[#This Row],[Inventory]]/Table1[[#This Row],[Actual_Sales]],0)</f>
        <v>13.844827586206897</v>
      </c>
    </row>
    <row r="2242" spans="1:31" x14ac:dyDescent="0.25">
      <c r="A2242">
        <v>1350</v>
      </c>
      <c r="B2242">
        <v>702</v>
      </c>
      <c r="C2242">
        <v>6</v>
      </c>
      <c r="D2242" s="2">
        <v>40391</v>
      </c>
      <c r="E2242">
        <v>58</v>
      </c>
      <c r="F2242">
        <v>50</v>
      </c>
      <c r="G2242">
        <f>Table1[[#This Row],[Actual_Sales]]-Table1[[#This Row],[Budget_Sales]]</f>
        <v>8</v>
      </c>
      <c r="H2242" s="5">
        <f>IF(
Table1[[#This Row],[Budget_Sales]]=0,
"",
IF(
Table1[[#This Row],[Budget_Sales]]&gt;0,
(Table1[[#This Row],[Actual_Sales]]-Table1[[#This Row],[Budget_Sales]])/Table1[[#This Row],[Budget_Sales]],
(Table1[[#This Row],[Actual_Sales]]-Table1[[#This Row],[Budget_Sales]])/ABS(Table1[[#This Row],[Budget_Sales]])
)
)</f>
        <v>0.16</v>
      </c>
      <c r="I2242" s="5" t="str">
        <f>IF(Table1[[#This Row],[Sales_Var]]&gt;=0,"Above Budget","Below Budget")</f>
        <v>Above Budget</v>
      </c>
      <c r="J2242">
        <f>Table1[[#This Row],[Actual_Sales]]-(Table1[[#This Row],[COGS]]+Table1[[#This Row],[Expenses]])</f>
        <v>17</v>
      </c>
      <c r="K2242">
        <v>20</v>
      </c>
      <c r="L2242">
        <f>Table1[[#This Row],[Actual_Profit]]-Table1[[#This Row],[Budget_Profit]]</f>
        <v>-3</v>
      </c>
      <c r="M2242" s="5">
        <f>IF(
Table1[[#This Row],[Budget_Profit]]=0,
"",
IF(
Table1[[#This Row],[Budget_Profit]]&gt;0,
(Table1[[#This Row],[Actual_Profit]]-Table1[[#This Row],[Budget_Profit]])/Table1[[#This Row],[Budget_Profit]],
(Table1[[#This Row],[Actual_Profit]]-Table1[[#This Row],[Budget_Profit]])/ABS(Table1[[#This Row],[Budget_Profit]])
)
)</f>
        <v>-0.15</v>
      </c>
      <c r="N2242" s="5" t="str">
        <f>IF(Table1[[#This Row],[Profit_Var]]&gt;=0, "Above Budget", "Below Budget")</f>
        <v>Below Budget</v>
      </c>
      <c r="O2242">
        <v>23</v>
      </c>
      <c r="P2242">
        <v>20</v>
      </c>
      <c r="Q2242">
        <f>Table1[[#This Row],[COGS]]-Table1[[#This Row],[Budget_COGS]]</f>
        <v>3</v>
      </c>
      <c r="R2242" s="5">
        <f>IF(
Table1[[#This Row],[Budget_COGS]]=0,
"",
IF(
Table1[[#This Row],[Budget_COGS]]&gt;0,
(Table1[[#This Row],[Budget_COGS]]-Table1[[#This Row],[COGS]]) / Table1[[#This Row],[Budget_COGS]],
(Table1[[#This Row],[Budget_COGS]]-Table1[[#This Row],[COGS]]) / ABS(Table1[[#This Row],[Budget_COGS]])
)
)</f>
        <v>-0.15</v>
      </c>
      <c r="S2242" s="5" t="str">
        <f>IF(Table1[[#This Row],[COGS _Var]]&gt;=0, "Above Budget", "Below Budget")</f>
        <v>Above Budget</v>
      </c>
      <c r="T2242">
        <f>Table1[[#This Row],[Actual_Sales]]-Table1[[#This Row],[COGS]]</f>
        <v>35</v>
      </c>
      <c r="U2242">
        <v>30</v>
      </c>
      <c r="V2242">
        <f>Table1[[#This Row],[Gross_Margin]]-Table1[[#This Row],[Budget_Margin]]</f>
        <v>5</v>
      </c>
      <c r="W2242" s="5">
        <f>IF(
Table1[[#This Row],[Budget_Margin]]=0,
"",
IF(
Table1[[#This Row],[Budget_Margin]]&gt;0,
(Table1[[#This Row],[Gross_Margin]]-Table1[[#This Row],[Budget_Margin]]) / Table1[[#This Row],[Budget_Margin]],
(Table1[[#This Row],[Gross_Margin]]-Table1[[#This Row],[Budget_Margin]]) / ABS(Table1[[#This Row],[Budget_Margin]])
)
)</f>
        <v>0.16666666666666666</v>
      </c>
      <c r="X2242" s="5" t="str">
        <f>IF(Table1[[#This Row],[Margin_Var]]&gt;=0, "Above Budget", "Below Budget")</f>
        <v>Above Budget</v>
      </c>
      <c r="Y2242" s="5">
        <f>IFERROR(Table1[[#This Row],[Gross_Margin]]/Table1[[#This Row],[Actual_Sales]],0)</f>
        <v>0.60344827586206895</v>
      </c>
      <c r="Z2242" s="5">
        <f>Table1[[#This Row],[Actual_Profit]]/Table1[[#This Row],[Actual_Sales]]</f>
        <v>0.29310344827586204</v>
      </c>
      <c r="AA2242">
        <v>18</v>
      </c>
      <c r="AB2242" s="5">
        <f>IFERROR(Table1[[#This Row],[Expenses]]/Table1[[#This Row],[Actual_Sales]],0)</f>
        <v>0.31034482758620691</v>
      </c>
      <c r="AC2242">
        <v>6</v>
      </c>
      <c r="AD2242">
        <v>806</v>
      </c>
      <c r="AE2242" s="5">
        <f>IFERROR(Table1[[#This Row],[Inventory]]/Table1[[#This Row],[Actual_Sales]],0)</f>
        <v>13.896551724137931</v>
      </c>
    </row>
    <row r="2243" spans="1:31" x14ac:dyDescent="0.25">
      <c r="A2243">
        <v>977</v>
      </c>
      <c r="B2243">
        <v>603</v>
      </c>
      <c r="C2243">
        <v>11</v>
      </c>
      <c r="D2243" s="2">
        <v>40330</v>
      </c>
      <c r="E2243">
        <v>58</v>
      </c>
      <c r="F2243">
        <v>60</v>
      </c>
      <c r="G2243">
        <f>Table1[[#This Row],[Actual_Sales]]-Table1[[#This Row],[Budget_Sales]]</f>
        <v>-2</v>
      </c>
      <c r="H2243" s="5">
        <f>IF(
Table1[[#This Row],[Budget_Sales]]=0,
"",
IF(
Table1[[#This Row],[Budget_Sales]]&gt;0,
(Table1[[#This Row],[Actual_Sales]]-Table1[[#This Row],[Budget_Sales]])/Table1[[#This Row],[Budget_Sales]],
(Table1[[#This Row],[Actual_Sales]]-Table1[[#This Row],[Budget_Sales]])/ABS(Table1[[#This Row],[Budget_Sales]])
)
)</f>
        <v>-3.3333333333333333E-2</v>
      </c>
      <c r="I2243" s="5" t="str">
        <f>IF(Table1[[#This Row],[Sales_Var]]&gt;=0,"Above Budget","Below Budget")</f>
        <v>Below Budget</v>
      </c>
      <c r="J2243">
        <f>Table1[[#This Row],[Actual_Sales]]-(Table1[[#This Row],[COGS]]+Table1[[#This Row],[Expenses]])</f>
        <v>17</v>
      </c>
      <c r="K2243">
        <v>30</v>
      </c>
      <c r="L2243">
        <f>Table1[[#This Row],[Actual_Profit]]-Table1[[#This Row],[Budget_Profit]]</f>
        <v>-13</v>
      </c>
      <c r="M2243" s="5">
        <f>IF(
Table1[[#This Row],[Budget_Profit]]=0,
"",
IF(
Table1[[#This Row],[Budget_Profit]]&gt;0,
(Table1[[#This Row],[Actual_Profit]]-Table1[[#This Row],[Budget_Profit]])/Table1[[#This Row],[Budget_Profit]],
(Table1[[#This Row],[Actual_Profit]]-Table1[[#This Row],[Budget_Profit]])/ABS(Table1[[#This Row],[Budget_Profit]])
)
)</f>
        <v>-0.43333333333333335</v>
      </c>
      <c r="N2243" s="5" t="str">
        <f>IF(Table1[[#This Row],[Profit_Var]]&gt;=0, "Above Budget", "Below Budget")</f>
        <v>Below Budget</v>
      </c>
      <c r="O2243">
        <v>23</v>
      </c>
      <c r="P2243">
        <v>20</v>
      </c>
      <c r="Q2243">
        <f>Table1[[#This Row],[COGS]]-Table1[[#This Row],[Budget_COGS]]</f>
        <v>3</v>
      </c>
      <c r="R2243" s="5">
        <f>IF(
Table1[[#This Row],[Budget_COGS]]=0,
"",
IF(
Table1[[#This Row],[Budget_COGS]]&gt;0,
(Table1[[#This Row],[Budget_COGS]]-Table1[[#This Row],[COGS]]) / Table1[[#This Row],[Budget_COGS]],
(Table1[[#This Row],[Budget_COGS]]-Table1[[#This Row],[COGS]]) / ABS(Table1[[#This Row],[Budget_COGS]])
)
)</f>
        <v>-0.15</v>
      </c>
      <c r="S2243" s="5" t="str">
        <f>IF(Table1[[#This Row],[COGS _Var]]&gt;=0, "Above Budget", "Below Budget")</f>
        <v>Above Budget</v>
      </c>
      <c r="T2243">
        <f>Table1[[#This Row],[Actual_Sales]]-Table1[[#This Row],[COGS]]</f>
        <v>35</v>
      </c>
      <c r="U2243">
        <v>40</v>
      </c>
      <c r="V2243">
        <f>Table1[[#This Row],[Gross_Margin]]-Table1[[#This Row],[Budget_Margin]]</f>
        <v>-5</v>
      </c>
      <c r="W2243" s="5">
        <f>IF(
Table1[[#This Row],[Budget_Margin]]=0,
"",
IF(
Table1[[#This Row],[Budget_Margin]]&gt;0,
(Table1[[#This Row],[Gross_Margin]]-Table1[[#This Row],[Budget_Margin]]) / Table1[[#This Row],[Budget_Margin]],
(Table1[[#This Row],[Gross_Margin]]-Table1[[#This Row],[Budget_Margin]]) / ABS(Table1[[#This Row],[Budget_Margin]])
)
)</f>
        <v>-0.125</v>
      </c>
      <c r="X2243" s="5" t="str">
        <f>IF(Table1[[#This Row],[Margin_Var]]&gt;=0, "Above Budget", "Below Budget")</f>
        <v>Below Budget</v>
      </c>
      <c r="Y2243" s="5">
        <f>IFERROR(Table1[[#This Row],[Gross_Margin]]/Table1[[#This Row],[Actual_Sales]],0)</f>
        <v>0.60344827586206895</v>
      </c>
      <c r="Z2243" s="5">
        <f>Table1[[#This Row],[Actual_Profit]]/Table1[[#This Row],[Actual_Sales]]</f>
        <v>0.29310344827586204</v>
      </c>
      <c r="AA2243">
        <v>18</v>
      </c>
      <c r="AB2243" s="5">
        <f>IFERROR(Table1[[#This Row],[Expenses]]/Table1[[#This Row],[Actual_Sales]],0)</f>
        <v>0.31034482758620691</v>
      </c>
      <c r="AC2243">
        <v>6</v>
      </c>
      <c r="AD2243">
        <v>843</v>
      </c>
      <c r="AE2243" s="5">
        <f>IFERROR(Table1[[#This Row],[Inventory]]/Table1[[#This Row],[Actual_Sales]],0)</f>
        <v>14.53448275862069</v>
      </c>
    </row>
    <row r="2244" spans="1:31" x14ac:dyDescent="0.25">
      <c r="A2244">
        <v>2112</v>
      </c>
      <c r="B2244">
        <v>970</v>
      </c>
      <c r="C2244">
        <v>2</v>
      </c>
      <c r="D2244" s="2">
        <v>40513</v>
      </c>
      <c r="E2244">
        <v>99</v>
      </c>
      <c r="F2244">
        <v>90</v>
      </c>
      <c r="G2244">
        <f>Table1[[#This Row],[Actual_Sales]]-Table1[[#This Row],[Budget_Sales]]</f>
        <v>9</v>
      </c>
      <c r="H2244" s="5">
        <f>IF(
Table1[[#This Row],[Budget_Sales]]=0,
"",
IF(
Table1[[#This Row],[Budget_Sales]]&gt;0,
(Table1[[#This Row],[Actual_Sales]]-Table1[[#This Row],[Budget_Sales]])/Table1[[#This Row],[Budget_Sales]],
(Table1[[#This Row],[Actual_Sales]]-Table1[[#This Row],[Budget_Sales]])/ABS(Table1[[#This Row],[Budget_Sales]])
)
)</f>
        <v>0.1</v>
      </c>
      <c r="I2244" s="5" t="str">
        <f>IF(Table1[[#This Row],[Sales_Var]]&gt;=0,"Above Budget","Below Budget")</f>
        <v>Above Budget</v>
      </c>
      <c r="J2244">
        <f>Table1[[#This Row],[Actual_Sales]]-(Table1[[#This Row],[COGS]]+Table1[[#This Row],[Expenses]])</f>
        <v>29</v>
      </c>
      <c r="K2244">
        <v>30</v>
      </c>
      <c r="L2244">
        <f>Table1[[#This Row],[Actual_Profit]]-Table1[[#This Row],[Budget_Profit]]</f>
        <v>-1</v>
      </c>
      <c r="M2244" s="5">
        <f>IF(
Table1[[#This Row],[Budget_Profit]]=0,
"",
IF(
Table1[[#This Row],[Budget_Profit]]&gt;0,
(Table1[[#This Row],[Actual_Profit]]-Table1[[#This Row],[Budget_Profit]])/Table1[[#This Row],[Budget_Profit]],
(Table1[[#This Row],[Actual_Profit]]-Table1[[#This Row],[Budget_Profit]])/ABS(Table1[[#This Row],[Budget_Profit]])
)
)</f>
        <v>-3.3333333333333333E-2</v>
      </c>
      <c r="N2244" s="5" t="str">
        <f>IF(Table1[[#This Row],[Profit_Var]]&gt;=0, "Above Budget", "Below Budget")</f>
        <v>Below Budget</v>
      </c>
      <c r="O2244">
        <v>43</v>
      </c>
      <c r="P2244">
        <v>40</v>
      </c>
      <c r="Q2244">
        <f>Table1[[#This Row],[COGS]]-Table1[[#This Row],[Budget_COGS]]</f>
        <v>3</v>
      </c>
      <c r="R2244" s="5">
        <f>IF(
Table1[[#This Row],[Budget_COGS]]=0,
"",
IF(
Table1[[#This Row],[Budget_COGS]]&gt;0,
(Table1[[#This Row],[Budget_COGS]]-Table1[[#This Row],[COGS]]) / Table1[[#This Row],[Budget_COGS]],
(Table1[[#This Row],[Budget_COGS]]-Table1[[#This Row],[COGS]]) / ABS(Table1[[#This Row],[Budget_COGS]])
)
)</f>
        <v>-7.4999999999999997E-2</v>
      </c>
      <c r="S2244" s="5" t="str">
        <f>IF(Table1[[#This Row],[COGS _Var]]&gt;=0, "Above Budget", "Below Budget")</f>
        <v>Above Budget</v>
      </c>
      <c r="T2244">
        <f>Table1[[#This Row],[Actual_Sales]]-Table1[[#This Row],[COGS]]</f>
        <v>56</v>
      </c>
      <c r="U2244">
        <v>50</v>
      </c>
      <c r="V2244">
        <f>Table1[[#This Row],[Gross_Margin]]-Table1[[#This Row],[Budget_Margin]]</f>
        <v>6</v>
      </c>
      <c r="W2244" s="5">
        <f>IF(
Table1[[#This Row],[Budget_Margin]]=0,
"",
IF(
Table1[[#This Row],[Budget_Margin]]&gt;0,
(Table1[[#This Row],[Gross_Margin]]-Table1[[#This Row],[Budget_Margin]]) / Table1[[#This Row],[Budget_Margin]],
(Table1[[#This Row],[Gross_Margin]]-Table1[[#This Row],[Budget_Margin]]) / ABS(Table1[[#This Row],[Budget_Margin]])
)
)</f>
        <v>0.12</v>
      </c>
      <c r="X2244" s="5" t="str">
        <f>IF(Table1[[#This Row],[Margin_Var]]&gt;=0, "Above Budget", "Below Budget")</f>
        <v>Above Budget</v>
      </c>
      <c r="Y2244" s="5">
        <f>IFERROR(Table1[[#This Row],[Gross_Margin]]/Table1[[#This Row],[Actual_Sales]],0)</f>
        <v>0.56565656565656564</v>
      </c>
      <c r="Z2244" s="5">
        <f>Table1[[#This Row],[Actual_Profit]]/Table1[[#This Row],[Actual_Sales]]</f>
        <v>0.29292929292929293</v>
      </c>
      <c r="AA2244">
        <v>27</v>
      </c>
      <c r="AB2244" s="5">
        <f>IFERROR(Table1[[#This Row],[Expenses]]/Table1[[#This Row],[Actual_Sales]],0)</f>
        <v>0.27272727272727271</v>
      </c>
      <c r="AC2244">
        <v>14</v>
      </c>
      <c r="AD2244">
        <v>531</v>
      </c>
      <c r="AE2244" s="5">
        <f>IFERROR(Table1[[#This Row],[Inventory]]/Table1[[#This Row],[Actual_Sales]],0)</f>
        <v>5.3636363636363633</v>
      </c>
    </row>
    <row r="2245" spans="1:31" x14ac:dyDescent="0.25">
      <c r="A2245">
        <v>2083</v>
      </c>
      <c r="B2245">
        <v>773</v>
      </c>
      <c r="C2245">
        <v>9</v>
      </c>
      <c r="D2245" s="2">
        <v>40513</v>
      </c>
      <c r="E2245">
        <v>99</v>
      </c>
      <c r="F2245">
        <v>90</v>
      </c>
      <c r="G2245">
        <f>Table1[[#This Row],[Actual_Sales]]-Table1[[#This Row],[Budget_Sales]]</f>
        <v>9</v>
      </c>
      <c r="H2245" s="5">
        <f>IF(
Table1[[#This Row],[Budget_Sales]]=0,
"",
IF(
Table1[[#This Row],[Budget_Sales]]&gt;0,
(Table1[[#This Row],[Actual_Sales]]-Table1[[#This Row],[Budget_Sales]])/Table1[[#This Row],[Budget_Sales]],
(Table1[[#This Row],[Actual_Sales]]-Table1[[#This Row],[Budget_Sales]])/ABS(Table1[[#This Row],[Budget_Sales]])
)
)</f>
        <v>0.1</v>
      </c>
      <c r="I2245" s="5" t="str">
        <f>IF(Table1[[#This Row],[Sales_Var]]&gt;=0,"Above Budget","Below Budget")</f>
        <v>Above Budget</v>
      </c>
      <c r="J2245">
        <f>Table1[[#This Row],[Actual_Sales]]-(Table1[[#This Row],[COGS]]+Table1[[#This Row],[Expenses]])</f>
        <v>29</v>
      </c>
      <c r="K2245">
        <v>30</v>
      </c>
      <c r="L2245">
        <f>Table1[[#This Row],[Actual_Profit]]-Table1[[#This Row],[Budget_Profit]]</f>
        <v>-1</v>
      </c>
      <c r="M2245" s="5">
        <f>IF(
Table1[[#This Row],[Budget_Profit]]=0,
"",
IF(
Table1[[#This Row],[Budget_Profit]]&gt;0,
(Table1[[#This Row],[Actual_Profit]]-Table1[[#This Row],[Budget_Profit]])/Table1[[#This Row],[Budget_Profit]],
(Table1[[#This Row],[Actual_Profit]]-Table1[[#This Row],[Budget_Profit]])/ABS(Table1[[#This Row],[Budget_Profit]])
)
)</f>
        <v>-3.3333333333333333E-2</v>
      </c>
      <c r="N2245" s="5" t="str">
        <f>IF(Table1[[#This Row],[Profit_Var]]&gt;=0, "Above Budget", "Below Budget")</f>
        <v>Below Budget</v>
      </c>
      <c r="O2245">
        <v>43</v>
      </c>
      <c r="P2245">
        <v>40</v>
      </c>
      <c r="Q2245">
        <f>Table1[[#This Row],[COGS]]-Table1[[#This Row],[Budget_COGS]]</f>
        <v>3</v>
      </c>
      <c r="R2245" s="5">
        <f>IF(
Table1[[#This Row],[Budget_COGS]]=0,
"",
IF(
Table1[[#This Row],[Budget_COGS]]&gt;0,
(Table1[[#This Row],[Budget_COGS]]-Table1[[#This Row],[COGS]]) / Table1[[#This Row],[Budget_COGS]],
(Table1[[#This Row],[Budget_COGS]]-Table1[[#This Row],[COGS]]) / ABS(Table1[[#This Row],[Budget_COGS]])
)
)</f>
        <v>-7.4999999999999997E-2</v>
      </c>
      <c r="S2245" s="5" t="str">
        <f>IF(Table1[[#This Row],[COGS _Var]]&gt;=0, "Above Budget", "Below Budget")</f>
        <v>Above Budget</v>
      </c>
      <c r="T2245">
        <f>Table1[[#This Row],[Actual_Sales]]-Table1[[#This Row],[COGS]]</f>
        <v>56</v>
      </c>
      <c r="U2245">
        <v>50</v>
      </c>
      <c r="V2245">
        <f>Table1[[#This Row],[Gross_Margin]]-Table1[[#This Row],[Budget_Margin]]</f>
        <v>6</v>
      </c>
      <c r="W2245" s="5">
        <f>IF(
Table1[[#This Row],[Budget_Margin]]=0,
"",
IF(
Table1[[#This Row],[Budget_Margin]]&gt;0,
(Table1[[#This Row],[Gross_Margin]]-Table1[[#This Row],[Budget_Margin]]) / Table1[[#This Row],[Budget_Margin]],
(Table1[[#This Row],[Gross_Margin]]-Table1[[#This Row],[Budget_Margin]]) / ABS(Table1[[#This Row],[Budget_Margin]])
)
)</f>
        <v>0.12</v>
      </c>
      <c r="X2245" s="5" t="str">
        <f>IF(Table1[[#This Row],[Margin_Var]]&gt;=0, "Above Budget", "Below Budget")</f>
        <v>Above Budget</v>
      </c>
      <c r="Y2245" s="5">
        <f>IFERROR(Table1[[#This Row],[Gross_Margin]]/Table1[[#This Row],[Actual_Sales]],0)</f>
        <v>0.56565656565656564</v>
      </c>
      <c r="Z2245" s="5">
        <f>Table1[[#This Row],[Actual_Profit]]/Table1[[#This Row],[Actual_Sales]]</f>
        <v>0.29292929292929293</v>
      </c>
      <c r="AA2245">
        <v>27</v>
      </c>
      <c r="AB2245" s="5">
        <f>IFERROR(Table1[[#This Row],[Expenses]]/Table1[[#This Row],[Actual_Sales]],0)</f>
        <v>0.27272727272727271</v>
      </c>
      <c r="AC2245">
        <v>14</v>
      </c>
      <c r="AD2245">
        <v>531</v>
      </c>
      <c r="AE2245" s="5">
        <f>IFERROR(Table1[[#This Row],[Inventory]]/Table1[[#This Row],[Actual_Sales]],0)</f>
        <v>5.3636363636363633</v>
      </c>
    </row>
    <row r="2246" spans="1:31" x14ac:dyDescent="0.25">
      <c r="A2246">
        <v>2092</v>
      </c>
      <c r="B2246">
        <v>805</v>
      </c>
      <c r="C2246">
        <v>10</v>
      </c>
      <c r="D2246" s="2">
        <v>40513</v>
      </c>
      <c r="E2246">
        <v>99</v>
      </c>
      <c r="F2246">
        <v>90</v>
      </c>
      <c r="G2246">
        <f>Table1[[#This Row],[Actual_Sales]]-Table1[[#This Row],[Budget_Sales]]</f>
        <v>9</v>
      </c>
      <c r="H2246" s="5">
        <f>IF(
Table1[[#This Row],[Budget_Sales]]=0,
"",
IF(
Table1[[#This Row],[Budget_Sales]]&gt;0,
(Table1[[#This Row],[Actual_Sales]]-Table1[[#This Row],[Budget_Sales]])/Table1[[#This Row],[Budget_Sales]],
(Table1[[#This Row],[Actual_Sales]]-Table1[[#This Row],[Budget_Sales]])/ABS(Table1[[#This Row],[Budget_Sales]])
)
)</f>
        <v>0.1</v>
      </c>
      <c r="I2246" s="5" t="str">
        <f>IF(Table1[[#This Row],[Sales_Var]]&gt;=0,"Above Budget","Below Budget")</f>
        <v>Above Budget</v>
      </c>
      <c r="J2246">
        <f>Table1[[#This Row],[Actual_Sales]]-(Table1[[#This Row],[COGS]]+Table1[[#This Row],[Expenses]])</f>
        <v>29</v>
      </c>
      <c r="K2246">
        <v>30</v>
      </c>
      <c r="L2246">
        <f>Table1[[#This Row],[Actual_Profit]]-Table1[[#This Row],[Budget_Profit]]</f>
        <v>-1</v>
      </c>
      <c r="M2246" s="5">
        <f>IF(
Table1[[#This Row],[Budget_Profit]]=0,
"",
IF(
Table1[[#This Row],[Budget_Profit]]&gt;0,
(Table1[[#This Row],[Actual_Profit]]-Table1[[#This Row],[Budget_Profit]])/Table1[[#This Row],[Budget_Profit]],
(Table1[[#This Row],[Actual_Profit]]-Table1[[#This Row],[Budget_Profit]])/ABS(Table1[[#This Row],[Budget_Profit]])
)
)</f>
        <v>-3.3333333333333333E-2</v>
      </c>
      <c r="N2246" s="5" t="str">
        <f>IF(Table1[[#This Row],[Profit_Var]]&gt;=0, "Above Budget", "Below Budget")</f>
        <v>Below Budget</v>
      </c>
      <c r="O2246">
        <v>43</v>
      </c>
      <c r="P2246">
        <v>40</v>
      </c>
      <c r="Q2246">
        <f>Table1[[#This Row],[COGS]]-Table1[[#This Row],[Budget_COGS]]</f>
        <v>3</v>
      </c>
      <c r="R2246" s="5">
        <f>IF(
Table1[[#This Row],[Budget_COGS]]=0,
"",
IF(
Table1[[#This Row],[Budget_COGS]]&gt;0,
(Table1[[#This Row],[Budget_COGS]]-Table1[[#This Row],[COGS]]) / Table1[[#This Row],[Budget_COGS]],
(Table1[[#This Row],[Budget_COGS]]-Table1[[#This Row],[COGS]]) / ABS(Table1[[#This Row],[Budget_COGS]])
)
)</f>
        <v>-7.4999999999999997E-2</v>
      </c>
      <c r="S2246" s="5" t="str">
        <f>IF(Table1[[#This Row],[COGS _Var]]&gt;=0, "Above Budget", "Below Budget")</f>
        <v>Above Budget</v>
      </c>
      <c r="T2246">
        <f>Table1[[#This Row],[Actual_Sales]]-Table1[[#This Row],[COGS]]</f>
        <v>56</v>
      </c>
      <c r="U2246">
        <v>50</v>
      </c>
      <c r="V2246">
        <f>Table1[[#This Row],[Gross_Margin]]-Table1[[#This Row],[Budget_Margin]]</f>
        <v>6</v>
      </c>
      <c r="W2246" s="5">
        <f>IF(
Table1[[#This Row],[Budget_Margin]]=0,
"",
IF(
Table1[[#This Row],[Budget_Margin]]&gt;0,
(Table1[[#This Row],[Gross_Margin]]-Table1[[#This Row],[Budget_Margin]]) / Table1[[#This Row],[Budget_Margin]],
(Table1[[#This Row],[Gross_Margin]]-Table1[[#This Row],[Budget_Margin]]) / ABS(Table1[[#This Row],[Budget_Margin]])
)
)</f>
        <v>0.12</v>
      </c>
      <c r="X2246" s="5" t="str">
        <f>IF(Table1[[#This Row],[Margin_Var]]&gt;=0, "Above Budget", "Below Budget")</f>
        <v>Above Budget</v>
      </c>
      <c r="Y2246" s="5">
        <f>IFERROR(Table1[[#This Row],[Gross_Margin]]/Table1[[#This Row],[Actual_Sales]],0)</f>
        <v>0.56565656565656564</v>
      </c>
      <c r="Z2246" s="5">
        <f>Table1[[#This Row],[Actual_Profit]]/Table1[[#This Row],[Actual_Sales]]</f>
        <v>0.29292929292929293</v>
      </c>
      <c r="AA2246">
        <v>27</v>
      </c>
      <c r="AB2246" s="5">
        <f>IFERROR(Table1[[#This Row],[Expenses]]/Table1[[#This Row],[Actual_Sales]],0)</f>
        <v>0.27272727272727271</v>
      </c>
      <c r="AC2246">
        <v>14</v>
      </c>
      <c r="AD2246">
        <v>531</v>
      </c>
      <c r="AE2246" s="5">
        <f>IFERROR(Table1[[#This Row],[Inventory]]/Table1[[#This Row],[Actual_Sales]],0)</f>
        <v>5.3636363636363633</v>
      </c>
    </row>
    <row r="2247" spans="1:31" x14ac:dyDescent="0.25">
      <c r="A2247">
        <v>1047</v>
      </c>
      <c r="B2247">
        <v>918</v>
      </c>
      <c r="C2247">
        <v>2</v>
      </c>
      <c r="D2247" s="2">
        <v>40330</v>
      </c>
      <c r="E2247">
        <v>99</v>
      </c>
      <c r="F2247">
        <v>120</v>
      </c>
      <c r="G2247">
        <f>Table1[[#This Row],[Actual_Sales]]-Table1[[#This Row],[Budget_Sales]]</f>
        <v>-21</v>
      </c>
      <c r="H2247" s="5">
        <f>IF(
Table1[[#This Row],[Budget_Sales]]=0,
"",
IF(
Table1[[#This Row],[Budget_Sales]]&gt;0,
(Table1[[#This Row],[Actual_Sales]]-Table1[[#This Row],[Budget_Sales]])/Table1[[#This Row],[Budget_Sales]],
(Table1[[#This Row],[Actual_Sales]]-Table1[[#This Row],[Budget_Sales]])/ABS(Table1[[#This Row],[Budget_Sales]])
)
)</f>
        <v>-0.17499999999999999</v>
      </c>
      <c r="I2247" s="5" t="str">
        <f>IF(Table1[[#This Row],[Sales_Var]]&gt;=0,"Above Budget","Below Budget")</f>
        <v>Below Budget</v>
      </c>
      <c r="J2247">
        <f>Table1[[#This Row],[Actual_Sales]]-(Table1[[#This Row],[COGS]]+Table1[[#This Row],[Expenses]])</f>
        <v>29</v>
      </c>
      <c r="K2247">
        <v>50</v>
      </c>
      <c r="L2247">
        <f>Table1[[#This Row],[Actual_Profit]]-Table1[[#This Row],[Budget_Profit]]</f>
        <v>-21</v>
      </c>
      <c r="M2247" s="5">
        <f>IF(
Table1[[#This Row],[Budget_Profit]]=0,
"",
IF(
Table1[[#This Row],[Budget_Profit]]&gt;0,
(Table1[[#This Row],[Actual_Profit]]-Table1[[#This Row],[Budget_Profit]])/Table1[[#This Row],[Budget_Profit]],
(Table1[[#This Row],[Actual_Profit]]-Table1[[#This Row],[Budget_Profit]])/ABS(Table1[[#This Row],[Budget_Profit]])
)
)</f>
        <v>-0.42</v>
      </c>
      <c r="N2247" s="5" t="str">
        <f>IF(Table1[[#This Row],[Profit_Var]]&gt;=0, "Above Budget", "Below Budget")</f>
        <v>Below Budget</v>
      </c>
      <c r="O2247">
        <v>43</v>
      </c>
      <c r="P2247">
        <v>50</v>
      </c>
      <c r="Q2247">
        <f>Table1[[#This Row],[COGS]]-Table1[[#This Row],[Budget_COGS]]</f>
        <v>-7</v>
      </c>
      <c r="R2247" s="5">
        <f>IF(
Table1[[#This Row],[Budget_COGS]]=0,
"",
IF(
Table1[[#This Row],[Budget_COGS]]&gt;0,
(Table1[[#This Row],[Budget_COGS]]-Table1[[#This Row],[COGS]]) / Table1[[#This Row],[Budget_COGS]],
(Table1[[#This Row],[Budget_COGS]]-Table1[[#This Row],[COGS]]) / ABS(Table1[[#This Row],[Budget_COGS]])
)
)</f>
        <v>0.14000000000000001</v>
      </c>
      <c r="S2247" s="5" t="str">
        <f>IF(Table1[[#This Row],[COGS _Var]]&gt;=0, "Above Budget", "Below Budget")</f>
        <v>Below Budget</v>
      </c>
      <c r="T2247">
        <f>Table1[[#This Row],[Actual_Sales]]-Table1[[#This Row],[COGS]]</f>
        <v>56</v>
      </c>
      <c r="U2247">
        <v>70</v>
      </c>
      <c r="V2247">
        <f>Table1[[#This Row],[Gross_Margin]]-Table1[[#This Row],[Budget_Margin]]</f>
        <v>-14</v>
      </c>
      <c r="W2247" s="5">
        <f>IF(
Table1[[#This Row],[Budget_Margin]]=0,
"",
IF(
Table1[[#This Row],[Budget_Margin]]&gt;0,
(Table1[[#This Row],[Gross_Margin]]-Table1[[#This Row],[Budget_Margin]]) / Table1[[#This Row],[Budget_Margin]],
(Table1[[#This Row],[Gross_Margin]]-Table1[[#This Row],[Budget_Margin]]) / ABS(Table1[[#This Row],[Budget_Margin]])
)
)</f>
        <v>-0.2</v>
      </c>
      <c r="X2247" s="5" t="str">
        <f>IF(Table1[[#This Row],[Margin_Var]]&gt;=0, "Above Budget", "Below Budget")</f>
        <v>Below Budget</v>
      </c>
      <c r="Y2247" s="5">
        <f>IFERROR(Table1[[#This Row],[Gross_Margin]]/Table1[[#This Row],[Actual_Sales]],0)</f>
        <v>0.56565656565656564</v>
      </c>
      <c r="Z2247" s="5">
        <f>Table1[[#This Row],[Actual_Profit]]/Table1[[#This Row],[Actual_Sales]]</f>
        <v>0.29292929292929293</v>
      </c>
      <c r="AA2247">
        <v>27</v>
      </c>
      <c r="AB2247" s="5">
        <f>IFERROR(Table1[[#This Row],[Expenses]]/Table1[[#This Row],[Actual_Sales]],0)</f>
        <v>0.27272727272727271</v>
      </c>
      <c r="AC2247">
        <v>14</v>
      </c>
      <c r="AD2247">
        <v>597</v>
      </c>
      <c r="AE2247" s="5">
        <f>IFERROR(Table1[[#This Row],[Inventory]]/Table1[[#This Row],[Actual_Sales]],0)</f>
        <v>6.0303030303030303</v>
      </c>
    </row>
    <row r="2248" spans="1:31" x14ac:dyDescent="0.25">
      <c r="A2248">
        <v>1022</v>
      </c>
      <c r="B2248">
        <v>720</v>
      </c>
      <c r="C2248">
        <v>13</v>
      </c>
      <c r="D2248" s="2">
        <v>40330</v>
      </c>
      <c r="E2248">
        <v>99</v>
      </c>
      <c r="F2248">
        <v>80</v>
      </c>
      <c r="G2248">
        <f>Table1[[#This Row],[Actual_Sales]]-Table1[[#This Row],[Budget_Sales]]</f>
        <v>19</v>
      </c>
      <c r="H2248" s="5">
        <f>IF(
Table1[[#This Row],[Budget_Sales]]=0,
"",
IF(
Table1[[#This Row],[Budget_Sales]]&gt;0,
(Table1[[#This Row],[Actual_Sales]]-Table1[[#This Row],[Budget_Sales]])/Table1[[#This Row],[Budget_Sales]],
(Table1[[#This Row],[Actual_Sales]]-Table1[[#This Row],[Budget_Sales]])/ABS(Table1[[#This Row],[Budget_Sales]])
)
)</f>
        <v>0.23749999999999999</v>
      </c>
      <c r="I2248" s="5" t="str">
        <f>IF(Table1[[#This Row],[Sales_Var]]&gt;=0,"Above Budget","Below Budget")</f>
        <v>Above Budget</v>
      </c>
      <c r="J2248">
        <f>Table1[[#This Row],[Actual_Sales]]-(Table1[[#This Row],[COGS]]+Table1[[#This Row],[Expenses]])</f>
        <v>29</v>
      </c>
      <c r="K2248">
        <v>30</v>
      </c>
      <c r="L2248">
        <f>Table1[[#This Row],[Actual_Profit]]-Table1[[#This Row],[Budget_Profit]]</f>
        <v>-1</v>
      </c>
      <c r="M2248" s="5">
        <f>IF(
Table1[[#This Row],[Budget_Profit]]=0,
"",
IF(
Table1[[#This Row],[Budget_Profit]]&gt;0,
(Table1[[#This Row],[Actual_Profit]]-Table1[[#This Row],[Budget_Profit]])/Table1[[#This Row],[Budget_Profit]],
(Table1[[#This Row],[Actual_Profit]]-Table1[[#This Row],[Budget_Profit]])/ABS(Table1[[#This Row],[Budget_Profit]])
)
)</f>
        <v>-3.3333333333333333E-2</v>
      </c>
      <c r="N2248" s="5" t="str">
        <f>IF(Table1[[#This Row],[Profit_Var]]&gt;=0, "Above Budget", "Below Budget")</f>
        <v>Below Budget</v>
      </c>
      <c r="O2248">
        <v>43</v>
      </c>
      <c r="P2248">
        <v>30</v>
      </c>
      <c r="Q2248">
        <f>Table1[[#This Row],[COGS]]-Table1[[#This Row],[Budget_COGS]]</f>
        <v>13</v>
      </c>
      <c r="R2248" s="5">
        <f>IF(
Table1[[#This Row],[Budget_COGS]]=0,
"",
IF(
Table1[[#This Row],[Budget_COGS]]&gt;0,
(Table1[[#This Row],[Budget_COGS]]-Table1[[#This Row],[COGS]]) / Table1[[#This Row],[Budget_COGS]],
(Table1[[#This Row],[Budget_COGS]]-Table1[[#This Row],[COGS]]) / ABS(Table1[[#This Row],[Budget_COGS]])
)
)</f>
        <v>-0.43333333333333335</v>
      </c>
      <c r="S2248" s="5" t="str">
        <f>IF(Table1[[#This Row],[COGS _Var]]&gt;=0, "Above Budget", "Below Budget")</f>
        <v>Above Budget</v>
      </c>
      <c r="T2248">
        <f>Table1[[#This Row],[Actual_Sales]]-Table1[[#This Row],[COGS]]</f>
        <v>56</v>
      </c>
      <c r="U2248">
        <v>50</v>
      </c>
      <c r="V2248">
        <f>Table1[[#This Row],[Gross_Margin]]-Table1[[#This Row],[Budget_Margin]]</f>
        <v>6</v>
      </c>
      <c r="W2248" s="5">
        <f>IF(
Table1[[#This Row],[Budget_Margin]]=0,
"",
IF(
Table1[[#This Row],[Budget_Margin]]&gt;0,
(Table1[[#This Row],[Gross_Margin]]-Table1[[#This Row],[Budget_Margin]]) / Table1[[#This Row],[Budget_Margin]],
(Table1[[#This Row],[Gross_Margin]]-Table1[[#This Row],[Budget_Margin]]) / ABS(Table1[[#This Row],[Budget_Margin]])
)
)</f>
        <v>0.12</v>
      </c>
      <c r="X2248" s="5" t="str">
        <f>IF(Table1[[#This Row],[Margin_Var]]&gt;=0, "Above Budget", "Below Budget")</f>
        <v>Above Budget</v>
      </c>
      <c r="Y2248" s="5">
        <f>IFERROR(Table1[[#This Row],[Gross_Margin]]/Table1[[#This Row],[Actual_Sales]],0)</f>
        <v>0.56565656565656564</v>
      </c>
      <c r="Z2248" s="5">
        <f>Table1[[#This Row],[Actual_Profit]]/Table1[[#This Row],[Actual_Sales]]</f>
        <v>0.29292929292929293</v>
      </c>
      <c r="AA2248">
        <v>27</v>
      </c>
      <c r="AB2248" s="5">
        <f>IFERROR(Table1[[#This Row],[Expenses]]/Table1[[#This Row],[Actual_Sales]],0)</f>
        <v>0.27272727272727271</v>
      </c>
      <c r="AC2248">
        <v>14</v>
      </c>
      <c r="AD2248">
        <v>597</v>
      </c>
      <c r="AE2248" s="5">
        <f>IFERROR(Table1[[#This Row],[Inventory]]/Table1[[#This Row],[Actual_Sales]],0)</f>
        <v>6.0303030303030303</v>
      </c>
    </row>
    <row r="2249" spans="1:31" x14ac:dyDescent="0.25">
      <c r="A2249">
        <v>394</v>
      </c>
      <c r="B2249">
        <v>414</v>
      </c>
      <c r="C2249">
        <v>3</v>
      </c>
      <c r="D2249" s="2">
        <v>40238</v>
      </c>
      <c r="E2249">
        <v>188</v>
      </c>
      <c r="F2249">
        <v>190</v>
      </c>
      <c r="G2249">
        <f>Table1[[#This Row],[Actual_Sales]]-Table1[[#This Row],[Budget_Sales]]</f>
        <v>-2</v>
      </c>
      <c r="H2249" s="5">
        <f>IF(
Table1[[#This Row],[Budget_Sales]]=0,
"",
IF(
Table1[[#This Row],[Budget_Sales]]&gt;0,
(Table1[[#This Row],[Actual_Sales]]-Table1[[#This Row],[Budget_Sales]])/Table1[[#This Row],[Budget_Sales]],
(Table1[[#This Row],[Actual_Sales]]-Table1[[#This Row],[Budget_Sales]])/ABS(Table1[[#This Row],[Budget_Sales]])
)
)</f>
        <v>-1.0526315789473684E-2</v>
      </c>
      <c r="I2249" s="5" t="str">
        <f>IF(Table1[[#This Row],[Sales_Var]]&gt;=0,"Above Budget","Below Budget")</f>
        <v>Below Budget</v>
      </c>
      <c r="J2249">
        <f>Table1[[#This Row],[Actual_Sales]]-(Table1[[#This Row],[COGS]]+Table1[[#This Row],[Expenses]])</f>
        <v>55</v>
      </c>
      <c r="K2249">
        <v>70</v>
      </c>
      <c r="L2249">
        <f>Table1[[#This Row],[Actual_Profit]]-Table1[[#This Row],[Budget_Profit]]</f>
        <v>-15</v>
      </c>
      <c r="M2249" s="5">
        <f>IF(
Table1[[#This Row],[Budget_Profit]]=0,
"",
IF(
Table1[[#This Row],[Budget_Profit]]&gt;0,
(Table1[[#This Row],[Actual_Profit]]-Table1[[#This Row],[Budget_Profit]])/Table1[[#This Row],[Budget_Profit]],
(Table1[[#This Row],[Actual_Profit]]-Table1[[#This Row],[Budget_Profit]])/ABS(Table1[[#This Row],[Budget_Profit]])
)
)</f>
        <v>-0.21428571428571427</v>
      </c>
      <c r="N2249" s="5" t="str">
        <f>IF(Table1[[#This Row],[Profit_Var]]&gt;=0, "Above Budget", "Below Budget")</f>
        <v>Below Budget</v>
      </c>
      <c r="O2249">
        <v>80</v>
      </c>
      <c r="P2249">
        <v>80</v>
      </c>
      <c r="Q2249">
        <f>Table1[[#This Row],[COGS]]-Table1[[#This Row],[Budget_COGS]]</f>
        <v>0</v>
      </c>
      <c r="R2249" s="5">
        <f>IF(
Table1[[#This Row],[Budget_COGS]]=0,
"",
IF(
Table1[[#This Row],[Budget_COGS]]&gt;0,
(Table1[[#This Row],[Budget_COGS]]-Table1[[#This Row],[COGS]]) / Table1[[#This Row],[Budget_COGS]],
(Table1[[#This Row],[Budget_COGS]]-Table1[[#This Row],[COGS]]) / ABS(Table1[[#This Row],[Budget_COGS]])
)
)</f>
        <v>0</v>
      </c>
      <c r="S2249" s="5" t="str">
        <f>IF(Table1[[#This Row],[COGS _Var]]&gt;=0, "Above Budget", "Below Budget")</f>
        <v>Above Budget</v>
      </c>
      <c r="T2249">
        <f>Table1[[#This Row],[Actual_Sales]]-Table1[[#This Row],[COGS]]</f>
        <v>108</v>
      </c>
      <c r="U2249">
        <v>110</v>
      </c>
      <c r="V2249">
        <f>Table1[[#This Row],[Gross_Margin]]-Table1[[#This Row],[Budget_Margin]]</f>
        <v>-2</v>
      </c>
      <c r="W2249" s="5">
        <f>IF(
Table1[[#This Row],[Budget_Margin]]=0,
"",
IF(
Table1[[#This Row],[Budget_Margin]]&gt;0,
(Table1[[#This Row],[Gross_Margin]]-Table1[[#This Row],[Budget_Margin]]) / Table1[[#This Row],[Budget_Margin]],
(Table1[[#This Row],[Gross_Margin]]-Table1[[#This Row],[Budget_Margin]]) / ABS(Table1[[#This Row],[Budget_Margin]])
)
)</f>
        <v>-1.8181818181818181E-2</v>
      </c>
      <c r="X2249" s="5" t="str">
        <f>IF(Table1[[#This Row],[Margin_Var]]&gt;=0, "Above Budget", "Below Budget")</f>
        <v>Below Budget</v>
      </c>
      <c r="Y2249" s="5">
        <f>IFERROR(Table1[[#This Row],[Gross_Margin]]/Table1[[#This Row],[Actual_Sales]],0)</f>
        <v>0.57446808510638303</v>
      </c>
      <c r="Z2249" s="5">
        <f>Table1[[#This Row],[Actual_Profit]]/Table1[[#This Row],[Actual_Sales]]</f>
        <v>0.29255319148936171</v>
      </c>
      <c r="AA2249">
        <v>53</v>
      </c>
      <c r="AB2249" s="5">
        <f>IFERROR(Table1[[#This Row],[Expenses]]/Table1[[#This Row],[Actual_Sales]],0)</f>
        <v>0.28191489361702127</v>
      </c>
      <c r="AC2249">
        <v>26</v>
      </c>
      <c r="AD2249">
        <v>415</v>
      </c>
      <c r="AE2249" s="5">
        <f>IFERROR(Table1[[#This Row],[Inventory]]/Table1[[#This Row],[Actual_Sales]],0)</f>
        <v>2.2074468085106385</v>
      </c>
    </row>
    <row r="2250" spans="1:31" x14ac:dyDescent="0.25">
      <c r="A2250">
        <v>2676</v>
      </c>
      <c r="B2250">
        <v>303</v>
      </c>
      <c r="C2250">
        <v>12</v>
      </c>
      <c r="D2250" s="2">
        <v>40634</v>
      </c>
      <c r="E2250">
        <v>147</v>
      </c>
      <c r="F2250">
        <v>120</v>
      </c>
      <c r="G2250">
        <f>Table1[[#This Row],[Actual_Sales]]-Table1[[#This Row],[Budget_Sales]]</f>
        <v>27</v>
      </c>
      <c r="H2250" s="5">
        <f>IF(
Table1[[#This Row],[Budget_Sales]]=0,
"",
IF(
Table1[[#This Row],[Budget_Sales]]&gt;0,
(Table1[[#This Row],[Actual_Sales]]-Table1[[#This Row],[Budget_Sales]])/Table1[[#This Row],[Budget_Sales]],
(Table1[[#This Row],[Actual_Sales]]-Table1[[#This Row],[Budget_Sales]])/ABS(Table1[[#This Row],[Budget_Sales]])
)
)</f>
        <v>0.22500000000000001</v>
      </c>
      <c r="I2250" s="5" t="str">
        <f>IF(Table1[[#This Row],[Sales_Var]]&gt;=0,"Above Budget","Below Budget")</f>
        <v>Above Budget</v>
      </c>
      <c r="J2250">
        <f>Table1[[#This Row],[Actual_Sales]]-(Table1[[#This Row],[COGS]]+Table1[[#This Row],[Expenses]])</f>
        <v>43</v>
      </c>
      <c r="K2250">
        <v>40</v>
      </c>
      <c r="L2250">
        <f>Table1[[#This Row],[Actual_Profit]]-Table1[[#This Row],[Budget_Profit]]</f>
        <v>3</v>
      </c>
      <c r="M2250" s="5">
        <f>IF(
Table1[[#This Row],[Budget_Profit]]=0,
"",
IF(
Table1[[#This Row],[Budget_Profit]]&gt;0,
(Table1[[#This Row],[Actual_Profit]]-Table1[[#This Row],[Budget_Profit]])/Table1[[#This Row],[Budget_Profit]],
(Table1[[#This Row],[Actual_Profit]]-Table1[[#This Row],[Budget_Profit]])/ABS(Table1[[#This Row],[Budget_Profit]])
)
)</f>
        <v>7.4999999999999997E-2</v>
      </c>
      <c r="N2250" s="5" t="str">
        <f>IF(Table1[[#This Row],[Profit_Var]]&gt;=0, "Above Budget", "Below Budget")</f>
        <v>Above Budget</v>
      </c>
      <c r="O2250">
        <v>63</v>
      </c>
      <c r="P2250">
        <v>50</v>
      </c>
      <c r="Q2250">
        <f>Table1[[#This Row],[COGS]]-Table1[[#This Row],[Budget_COGS]]</f>
        <v>13</v>
      </c>
      <c r="R2250" s="5">
        <f>IF(
Table1[[#This Row],[Budget_COGS]]=0,
"",
IF(
Table1[[#This Row],[Budget_COGS]]&gt;0,
(Table1[[#This Row],[Budget_COGS]]-Table1[[#This Row],[COGS]]) / Table1[[#This Row],[Budget_COGS]],
(Table1[[#This Row],[Budget_COGS]]-Table1[[#This Row],[COGS]]) / ABS(Table1[[#This Row],[Budget_COGS]])
)
)</f>
        <v>-0.26</v>
      </c>
      <c r="S2250" s="5" t="str">
        <f>IF(Table1[[#This Row],[COGS _Var]]&gt;=0, "Above Budget", "Below Budget")</f>
        <v>Above Budget</v>
      </c>
      <c r="T2250">
        <f>Table1[[#This Row],[Actual_Sales]]-Table1[[#This Row],[COGS]]</f>
        <v>84</v>
      </c>
      <c r="U2250">
        <v>70</v>
      </c>
      <c r="V2250">
        <f>Table1[[#This Row],[Gross_Margin]]-Table1[[#This Row],[Budget_Margin]]</f>
        <v>14</v>
      </c>
      <c r="W2250" s="5">
        <f>IF(
Table1[[#This Row],[Budget_Margin]]=0,
"",
IF(
Table1[[#This Row],[Budget_Margin]]&gt;0,
(Table1[[#This Row],[Gross_Margin]]-Table1[[#This Row],[Budget_Margin]]) / Table1[[#This Row],[Budget_Margin]],
(Table1[[#This Row],[Gross_Margin]]-Table1[[#This Row],[Budget_Margin]]) / ABS(Table1[[#This Row],[Budget_Margin]])
)
)</f>
        <v>0.2</v>
      </c>
      <c r="X2250" s="5" t="str">
        <f>IF(Table1[[#This Row],[Margin_Var]]&gt;=0, "Above Budget", "Below Budget")</f>
        <v>Above Budget</v>
      </c>
      <c r="Y2250" s="5">
        <f>IFERROR(Table1[[#This Row],[Gross_Margin]]/Table1[[#This Row],[Actual_Sales]],0)</f>
        <v>0.5714285714285714</v>
      </c>
      <c r="Z2250" s="5">
        <f>Table1[[#This Row],[Actual_Profit]]/Table1[[#This Row],[Actual_Sales]]</f>
        <v>0.29251700680272108</v>
      </c>
      <c r="AA2250">
        <v>41</v>
      </c>
      <c r="AB2250" s="5">
        <f>IFERROR(Table1[[#This Row],[Expenses]]/Table1[[#This Row],[Actual_Sales]],0)</f>
        <v>0.27891156462585032</v>
      </c>
      <c r="AC2250">
        <v>19</v>
      </c>
      <c r="AD2250">
        <v>965</v>
      </c>
      <c r="AE2250" s="5">
        <f>IFERROR(Table1[[#This Row],[Inventory]]/Table1[[#This Row],[Actual_Sales]],0)</f>
        <v>6.5646258503401365</v>
      </c>
    </row>
    <row r="2251" spans="1:31" x14ac:dyDescent="0.25">
      <c r="A2251">
        <v>1</v>
      </c>
      <c r="B2251">
        <v>206</v>
      </c>
      <c r="C2251">
        <v>2</v>
      </c>
      <c r="D2251" s="2">
        <v>40179</v>
      </c>
      <c r="E2251">
        <v>130</v>
      </c>
      <c r="F2251">
        <v>160</v>
      </c>
      <c r="G2251">
        <f>Table1[[#This Row],[Actual_Sales]]-Table1[[#This Row],[Budget_Sales]]</f>
        <v>-30</v>
      </c>
      <c r="H2251" s="5">
        <f>IF(
Table1[[#This Row],[Budget_Sales]]=0,
"",
IF(
Table1[[#This Row],[Budget_Sales]]&gt;0,
(Table1[[#This Row],[Actual_Sales]]-Table1[[#This Row],[Budget_Sales]])/Table1[[#This Row],[Budget_Sales]],
(Table1[[#This Row],[Actual_Sales]]-Table1[[#This Row],[Budget_Sales]])/ABS(Table1[[#This Row],[Budget_Sales]])
)
)</f>
        <v>-0.1875</v>
      </c>
      <c r="I2251" s="5" t="str">
        <f>IF(Table1[[#This Row],[Sales_Var]]&gt;=0,"Above Budget","Below Budget")</f>
        <v>Below Budget</v>
      </c>
      <c r="J2251">
        <f>Table1[[#This Row],[Actual_Sales]]-(Table1[[#This Row],[COGS]]+Table1[[#This Row],[Expenses]])</f>
        <v>38</v>
      </c>
      <c r="K2251">
        <v>70</v>
      </c>
      <c r="L2251">
        <f>Table1[[#This Row],[Actual_Profit]]-Table1[[#This Row],[Budget_Profit]]</f>
        <v>-32</v>
      </c>
      <c r="M2251" s="5">
        <f>IF(
Table1[[#This Row],[Budget_Profit]]=0,
"",
IF(
Table1[[#This Row],[Budget_Profit]]&gt;0,
(Table1[[#This Row],[Actual_Profit]]-Table1[[#This Row],[Budget_Profit]])/Table1[[#This Row],[Budget_Profit]],
(Table1[[#This Row],[Actual_Profit]]-Table1[[#This Row],[Budget_Profit]])/ABS(Table1[[#This Row],[Budget_Profit]])
)
)</f>
        <v>-0.45714285714285713</v>
      </c>
      <c r="N2251" s="5" t="str">
        <f>IF(Table1[[#This Row],[Profit_Var]]&gt;=0, "Above Budget", "Below Budget")</f>
        <v>Below Budget</v>
      </c>
      <c r="O2251">
        <v>53</v>
      </c>
      <c r="P2251">
        <v>60</v>
      </c>
      <c r="Q2251">
        <f>Table1[[#This Row],[COGS]]-Table1[[#This Row],[Budget_COGS]]</f>
        <v>-7</v>
      </c>
      <c r="R2251" s="5">
        <f>IF(
Table1[[#This Row],[Budget_COGS]]=0,
"",
IF(
Table1[[#This Row],[Budget_COGS]]&gt;0,
(Table1[[#This Row],[Budget_COGS]]-Table1[[#This Row],[COGS]]) / Table1[[#This Row],[Budget_COGS]],
(Table1[[#This Row],[Budget_COGS]]-Table1[[#This Row],[COGS]]) / ABS(Table1[[#This Row],[Budget_COGS]])
)
)</f>
        <v>0.11666666666666667</v>
      </c>
      <c r="S2251" s="5" t="str">
        <f>IF(Table1[[#This Row],[COGS _Var]]&gt;=0, "Above Budget", "Below Budget")</f>
        <v>Below Budget</v>
      </c>
      <c r="T2251">
        <f>Table1[[#This Row],[Actual_Sales]]-Table1[[#This Row],[COGS]]</f>
        <v>77</v>
      </c>
      <c r="U2251">
        <v>100</v>
      </c>
      <c r="V2251">
        <f>Table1[[#This Row],[Gross_Margin]]-Table1[[#This Row],[Budget_Margin]]</f>
        <v>-23</v>
      </c>
      <c r="W2251" s="5">
        <f>IF(
Table1[[#This Row],[Budget_Margin]]=0,
"",
IF(
Table1[[#This Row],[Budget_Margin]]&gt;0,
(Table1[[#This Row],[Gross_Margin]]-Table1[[#This Row],[Budget_Margin]]) / Table1[[#This Row],[Budget_Margin]],
(Table1[[#This Row],[Gross_Margin]]-Table1[[#This Row],[Budget_Margin]]) / ABS(Table1[[#This Row],[Budget_Margin]])
)
)</f>
        <v>-0.23</v>
      </c>
      <c r="X2251" s="5" t="str">
        <f>IF(Table1[[#This Row],[Margin_Var]]&gt;=0, "Above Budget", "Below Budget")</f>
        <v>Below Budget</v>
      </c>
      <c r="Y2251" s="5">
        <f>IFERROR(Table1[[#This Row],[Gross_Margin]]/Table1[[#This Row],[Actual_Sales]],0)</f>
        <v>0.59230769230769231</v>
      </c>
      <c r="Z2251" s="5">
        <f>Table1[[#This Row],[Actual_Profit]]/Table1[[#This Row],[Actual_Sales]]</f>
        <v>0.29230769230769232</v>
      </c>
      <c r="AA2251">
        <v>39</v>
      </c>
      <c r="AB2251" s="5">
        <f>IFERROR(Table1[[#This Row],[Expenses]]/Table1[[#This Row],[Actual_Sales]],0)</f>
        <v>0.3</v>
      </c>
      <c r="AC2251">
        <v>16</v>
      </c>
      <c r="AD2251">
        <v>338</v>
      </c>
      <c r="AE2251" s="5">
        <f>IFERROR(Table1[[#This Row],[Inventory]]/Table1[[#This Row],[Actual_Sales]],0)</f>
        <v>2.6</v>
      </c>
    </row>
    <row r="2252" spans="1:31" x14ac:dyDescent="0.25">
      <c r="A2252">
        <v>2069</v>
      </c>
      <c r="B2252">
        <v>715</v>
      </c>
      <c r="C2252">
        <v>3</v>
      </c>
      <c r="D2252" s="2">
        <v>40513</v>
      </c>
      <c r="E2252">
        <v>195</v>
      </c>
      <c r="F2252">
        <v>190</v>
      </c>
      <c r="G2252">
        <f>Table1[[#This Row],[Actual_Sales]]-Table1[[#This Row],[Budget_Sales]]</f>
        <v>5</v>
      </c>
      <c r="H2252" s="5">
        <f>IF(
Table1[[#This Row],[Budget_Sales]]=0,
"",
IF(
Table1[[#This Row],[Budget_Sales]]&gt;0,
(Table1[[#This Row],[Actual_Sales]]-Table1[[#This Row],[Budget_Sales]])/Table1[[#This Row],[Budget_Sales]],
(Table1[[#This Row],[Actual_Sales]]-Table1[[#This Row],[Budget_Sales]])/ABS(Table1[[#This Row],[Budget_Sales]])
)
)</f>
        <v>2.6315789473684209E-2</v>
      </c>
      <c r="I2252" s="5" t="str">
        <f>IF(Table1[[#This Row],[Sales_Var]]&gt;=0,"Above Budget","Below Budget")</f>
        <v>Above Budget</v>
      </c>
      <c r="J2252">
        <f>Table1[[#This Row],[Actual_Sales]]-(Table1[[#This Row],[COGS]]+Table1[[#This Row],[Expenses]])</f>
        <v>57</v>
      </c>
      <c r="K2252">
        <v>70</v>
      </c>
      <c r="L2252">
        <f>Table1[[#This Row],[Actual_Profit]]-Table1[[#This Row],[Budget_Profit]]</f>
        <v>-13</v>
      </c>
      <c r="M2252" s="5">
        <f>IF(
Table1[[#This Row],[Budget_Profit]]=0,
"",
IF(
Table1[[#This Row],[Budget_Profit]]&gt;0,
(Table1[[#This Row],[Actual_Profit]]-Table1[[#This Row],[Budget_Profit]])/Table1[[#This Row],[Budget_Profit]],
(Table1[[#This Row],[Actual_Profit]]-Table1[[#This Row],[Budget_Profit]])/ABS(Table1[[#This Row],[Budget_Profit]])
)
)</f>
        <v>-0.18571428571428572</v>
      </c>
      <c r="N2252" s="5" t="str">
        <f>IF(Table1[[#This Row],[Profit_Var]]&gt;=0, "Above Budget", "Below Budget")</f>
        <v>Below Budget</v>
      </c>
      <c r="O2252">
        <v>83</v>
      </c>
      <c r="P2252">
        <v>80</v>
      </c>
      <c r="Q2252">
        <f>Table1[[#This Row],[COGS]]-Table1[[#This Row],[Budget_COGS]]</f>
        <v>3</v>
      </c>
      <c r="R2252" s="5">
        <f>IF(
Table1[[#This Row],[Budget_COGS]]=0,
"",
IF(
Table1[[#This Row],[Budget_COGS]]&gt;0,
(Table1[[#This Row],[Budget_COGS]]-Table1[[#This Row],[COGS]]) / Table1[[#This Row],[Budget_COGS]],
(Table1[[#This Row],[Budget_COGS]]-Table1[[#This Row],[COGS]]) / ABS(Table1[[#This Row],[Budget_COGS]])
)
)</f>
        <v>-3.7499999999999999E-2</v>
      </c>
      <c r="S2252" s="5" t="str">
        <f>IF(Table1[[#This Row],[COGS _Var]]&gt;=0, "Above Budget", "Below Budget")</f>
        <v>Above Budget</v>
      </c>
      <c r="T2252">
        <f>Table1[[#This Row],[Actual_Sales]]-Table1[[#This Row],[COGS]]</f>
        <v>112</v>
      </c>
      <c r="U2252">
        <v>110</v>
      </c>
      <c r="V2252">
        <f>Table1[[#This Row],[Gross_Margin]]-Table1[[#This Row],[Budget_Margin]]</f>
        <v>2</v>
      </c>
      <c r="W2252" s="5">
        <f>IF(
Table1[[#This Row],[Budget_Margin]]=0,
"",
IF(
Table1[[#This Row],[Budget_Margin]]&gt;0,
(Table1[[#This Row],[Gross_Margin]]-Table1[[#This Row],[Budget_Margin]]) / Table1[[#This Row],[Budget_Margin]],
(Table1[[#This Row],[Gross_Margin]]-Table1[[#This Row],[Budget_Margin]]) / ABS(Table1[[#This Row],[Budget_Margin]])
)
)</f>
        <v>1.8181818181818181E-2</v>
      </c>
      <c r="X2252" s="5" t="str">
        <f>IF(Table1[[#This Row],[Margin_Var]]&gt;=0, "Above Budget", "Below Budget")</f>
        <v>Above Budget</v>
      </c>
      <c r="Y2252" s="5">
        <f>IFERROR(Table1[[#This Row],[Gross_Margin]]/Table1[[#This Row],[Actual_Sales]],0)</f>
        <v>0.57435897435897432</v>
      </c>
      <c r="Z2252" s="5">
        <f>Table1[[#This Row],[Actual_Profit]]/Table1[[#This Row],[Actual_Sales]]</f>
        <v>0.29230769230769232</v>
      </c>
      <c r="AA2252">
        <v>55</v>
      </c>
      <c r="AB2252" s="5">
        <f>IFERROR(Table1[[#This Row],[Expenses]]/Table1[[#This Row],[Actual_Sales]],0)</f>
        <v>0.28205128205128205</v>
      </c>
      <c r="AC2252">
        <v>27</v>
      </c>
      <c r="AD2252">
        <v>575</v>
      </c>
      <c r="AE2252" s="5">
        <f>IFERROR(Table1[[#This Row],[Inventory]]/Table1[[#This Row],[Actual_Sales]],0)</f>
        <v>2.9487179487179489</v>
      </c>
    </row>
    <row r="2253" spans="1:31" x14ac:dyDescent="0.25">
      <c r="A2253">
        <v>2203</v>
      </c>
      <c r="B2253">
        <v>515</v>
      </c>
      <c r="C2253">
        <v>6</v>
      </c>
      <c r="D2253" s="2">
        <v>40544</v>
      </c>
      <c r="E2253">
        <v>48</v>
      </c>
      <c r="F2253">
        <v>50</v>
      </c>
      <c r="G2253">
        <f>Table1[[#This Row],[Actual_Sales]]-Table1[[#This Row],[Budget_Sales]]</f>
        <v>-2</v>
      </c>
      <c r="H2253" s="5">
        <f>IF(
Table1[[#This Row],[Budget_Sales]]=0,
"",
IF(
Table1[[#This Row],[Budget_Sales]]&gt;0,
(Table1[[#This Row],[Actual_Sales]]-Table1[[#This Row],[Budget_Sales]])/Table1[[#This Row],[Budget_Sales]],
(Table1[[#This Row],[Actual_Sales]]-Table1[[#This Row],[Budget_Sales]])/ABS(Table1[[#This Row],[Budget_Sales]])
)
)</f>
        <v>-0.04</v>
      </c>
      <c r="I2253" s="5" t="str">
        <f>IF(Table1[[#This Row],[Sales_Var]]&gt;=0,"Above Budget","Below Budget")</f>
        <v>Below Budget</v>
      </c>
      <c r="J2253">
        <f>Table1[[#This Row],[Actual_Sales]]-(Table1[[#This Row],[COGS]]+Table1[[#This Row],[Expenses]])</f>
        <v>14</v>
      </c>
      <c r="K2253">
        <v>30</v>
      </c>
      <c r="L2253">
        <f>Table1[[#This Row],[Actual_Profit]]-Table1[[#This Row],[Budget_Profit]]</f>
        <v>-16</v>
      </c>
      <c r="M2253" s="5">
        <f>IF(
Table1[[#This Row],[Budget_Profit]]=0,
"",
IF(
Table1[[#This Row],[Budget_Profit]]&gt;0,
(Table1[[#This Row],[Actual_Profit]]-Table1[[#This Row],[Budget_Profit]])/Table1[[#This Row],[Budget_Profit]],
(Table1[[#This Row],[Actual_Profit]]-Table1[[#This Row],[Budget_Profit]])/ABS(Table1[[#This Row],[Budget_Profit]])
)
)</f>
        <v>-0.53333333333333333</v>
      </c>
      <c r="N2253" s="5" t="str">
        <f>IF(Table1[[#This Row],[Profit_Var]]&gt;=0, "Above Budget", "Below Budget")</f>
        <v>Below Budget</v>
      </c>
      <c r="O2253">
        <v>17</v>
      </c>
      <c r="P2253">
        <v>10</v>
      </c>
      <c r="Q2253">
        <f>Table1[[#This Row],[COGS]]-Table1[[#This Row],[Budget_COGS]]</f>
        <v>7</v>
      </c>
      <c r="R2253" s="5">
        <f>IF(
Table1[[#This Row],[Budget_COGS]]=0,
"",
IF(
Table1[[#This Row],[Budget_COGS]]&gt;0,
(Table1[[#This Row],[Budget_COGS]]-Table1[[#This Row],[COGS]]) / Table1[[#This Row],[Budget_COGS]],
(Table1[[#This Row],[Budget_COGS]]-Table1[[#This Row],[COGS]]) / ABS(Table1[[#This Row],[Budget_COGS]])
)
)</f>
        <v>-0.7</v>
      </c>
      <c r="S2253" s="5" t="str">
        <f>IF(Table1[[#This Row],[COGS _Var]]&gt;=0, "Above Budget", "Below Budget")</f>
        <v>Above Budget</v>
      </c>
      <c r="T2253">
        <f>Table1[[#This Row],[Actual_Sales]]-Table1[[#This Row],[COGS]]</f>
        <v>31</v>
      </c>
      <c r="U2253">
        <v>40</v>
      </c>
      <c r="V2253">
        <f>Table1[[#This Row],[Gross_Margin]]-Table1[[#This Row],[Budget_Margin]]</f>
        <v>-9</v>
      </c>
      <c r="W2253" s="5">
        <f>IF(
Table1[[#This Row],[Budget_Margin]]=0,
"",
IF(
Table1[[#This Row],[Budget_Margin]]&gt;0,
(Table1[[#This Row],[Gross_Margin]]-Table1[[#This Row],[Budget_Margin]]) / Table1[[#This Row],[Budget_Margin]],
(Table1[[#This Row],[Gross_Margin]]-Table1[[#This Row],[Budget_Margin]]) / ABS(Table1[[#This Row],[Budget_Margin]])
)
)</f>
        <v>-0.22500000000000001</v>
      </c>
      <c r="X2253" s="5" t="str">
        <f>IF(Table1[[#This Row],[Margin_Var]]&gt;=0, "Above Budget", "Below Budget")</f>
        <v>Below Budget</v>
      </c>
      <c r="Y2253" s="5">
        <f>IFERROR(Table1[[#This Row],[Gross_Margin]]/Table1[[#This Row],[Actual_Sales]],0)</f>
        <v>0.64583333333333337</v>
      </c>
      <c r="Z2253" s="5">
        <f>Table1[[#This Row],[Actual_Profit]]/Table1[[#This Row],[Actual_Sales]]</f>
        <v>0.29166666666666669</v>
      </c>
      <c r="AA2253">
        <v>17</v>
      </c>
      <c r="AB2253" s="5">
        <f>IFERROR(Table1[[#This Row],[Expenses]]/Table1[[#This Row],[Actual_Sales]],0)</f>
        <v>0.35416666666666669</v>
      </c>
      <c r="AC2253">
        <v>4</v>
      </c>
      <c r="AD2253">
        <v>777</v>
      </c>
      <c r="AE2253" s="5">
        <f>IFERROR(Table1[[#This Row],[Inventory]]/Table1[[#This Row],[Actual_Sales]],0)</f>
        <v>16.1875</v>
      </c>
    </row>
    <row r="2254" spans="1:31" x14ac:dyDescent="0.25">
      <c r="A2254">
        <v>2568</v>
      </c>
      <c r="B2254">
        <v>603</v>
      </c>
      <c r="C2254">
        <v>11</v>
      </c>
      <c r="D2254" s="2">
        <v>40603</v>
      </c>
      <c r="E2254">
        <v>48</v>
      </c>
      <c r="F2254">
        <v>40</v>
      </c>
      <c r="G2254">
        <f>Table1[[#This Row],[Actual_Sales]]-Table1[[#This Row],[Budget_Sales]]</f>
        <v>8</v>
      </c>
      <c r="H2254" s="5">
        <f>IF(
Table1[[#This Row],[Budget_Sales]]=0,
"",
IF(
Table1[[#This Row],[Budget_Sales]]&gt;0,
(Table1[[#This Row],[Actual_Sales]]-Table1[[#This Row],[Budget_Sales]])/Table1[[#This Row],[Budget_Sales]],
(Table1[[#This Row],[Actual_Sales]]-Table1[[#This Row],[Budget_Sales]])/ABS(Table1[[#This Row],[Budget_Sales]])
)
)</f>
        <v>0.2</v>
      </c>
      <c r="I2254" s="5" t="str">
        <f>IF(Table1[[#This Row],[Sales_Var]]&gt;=0,"Above Budget","Below Budget")</f>
        <v>Above Budget</v>
      </c>
      <c r="J2254">
        <f>Table1[[#This Row],[Actual_Sales]]-(Table1[[#This Row],[COGS]]+Table1[[#This Row],[Expenses]])</f>
        <v>14</v>
      </c>
      <c r="K2254">
        <v>20</v>
      </c>
      <c r="L2254">
        <f>Table1[[#This Row],[Actual_Profit]]-Table1[[#This Row],[Budget_Profit]]</f>
        <v>-6</v>
      </c>
      <c r="M2254" s="5">
        <f>IF(
Table1[[#This Row],[Budget_Profit]]=0,
"",
IF(
Table1[[#This Row],[Budget_Profit]]&gt;0,
(Table1[[#This Row],[Actual_Profit]]-Table1[[#This Row],[Budget_Profit]])/Table1[[#This Row],[Budget_Profit]],
(Table1[[#This Row],[Actual_Profit]]-Table1[[#This Row],[Budget_Profit]])/ABS(Table1[[#This Row],[Budget_Profit]])
)
)</f>
        <v>-0.3</v>
      </c>
      <c r="N2254" s="5" t="str">
        <f>IF(Table1[[#This Row],[Profit_Var]]&gt;=0, "Above Budget", "Below Budget")</f>
        <v>Below Budget</v>
      </c>
      <c r="O2254">
        <v>18</v>
      </c>
      <c r="P2254">
        <v>10</v>
      </c>
      <c r="Q2254">
        <f>Table1[[#This Row],[COGS]]-Table1[[#This Row],[Budget_COGS]]</f>
        <v>8</v>
      </c>
      <c r="R2254" s="5">
        <f>IF(
Table1[[#This Row],[Budget_COGS]]=0,
"",
IF(
Table1[[#This Row],[Budget_COGS]]&gt;0,
(Table1[[#This Row],[Budget_COGS]]-Table1[[#This Row],[COGS]]) / Table1[[#This Row],[Budget_COGS]],
(Table1[[#This Row],[Budget_COGS]]-Table1[[#This Row],[COGS]]) / ABS(Table1[[#This Row],[Budget_COGS]])
)
)</f>
        <v>-0.8</v>
      </c>
      <c r="S2254" s="5" t="str">
        <f>IF(Table1[[#This Row],[COGS _Var]]&gt;=0, "Above Budget", "Below Budget")</f>
        <v>Above Budget</v>
      </c>
      <c r="T2254">
        <f>Table1[[#This Row],[Actual_Sales]]-Table1[[#This Row],[COGS]]</f>
        <v>30</v>
      </c>
      <c r="U2254">
        <v>30</v>
      </c>
      <c r="V2254">
        <f>Table1[[#This Row],[Gross_Margin]]-Table1[[#This Row],[Budget_Margin]]</f>
        <v>0</v>
      </c>
      <c r="W2254" s="5">
        <f>IF(
Table1[[#This Row],[Budget_Margin]]=0,
"",
IF(
Table1[[#This Row],[Budget_Margin]]&gt;0,
(Table1[[#This Row],[Gross_Margin]]-Table1[[#This Row],[Budget_Margin]]) / Table1[[#This Row],[Budget_Margin]],
(Table1[[#This Row],[Gross_Margin]]-Table1[[#This Row],[Budget_Margin]]) / ABS(Table1[[#This Row],[Budget_Margin]])
)
)</f>
        <v>0</v>
      </c>
      <c r="X2254" s="5" t="str">
        <f>IF(Table1[[#This Row],[Margin_Var]]&gt;=0, "Above Budget", "Below Budget")</f>
        <v>Above Budget</v>
      </c>
      <c r="Y2254" s="5">
        <f>IFERROR(Table1[[#This Row],[Gross_Margin]]/Table1[[#This Row],[Actual_Sales]],0)</f>
        <v>0.625</v>
      </c>
      <c r="Z2254" s="5">
        <f>Table1[[#This Row],[Actual_Profit]]/Table1[[#This Row],[Actual_Sales]]</f>
        <v>0.29166666666666669</v>
      </c>
      <c r="AA2254">
        <v>16</v>
      </c>
      <c r="AB2254" s="5">
        <f>IFERROR(Table1[[#This Row],[Expenses]]/Table1[[#This Row],[Actual_Sales]],0)</f>
        <v>0.33333333333333331</v>
      </c>
      <c r="AC2254">
        <v>5</v>
      </c>
      <c r="AD2254">
        <v>816</v>
      </c>
      <c r="AE2254" s="5">
        <f>IFERROR(Table1[[#This Row],[Inventory]]/Table1[[#This Row],[Actual_Sales]],0)</f>
        <v>17</v>
      </c>
    </row>
    <row r="2255" spans="1:31" x14ac:dyDescent="0.25">
      <c r="A2255">
        <v>2397</v>
      </c>
      <c r="B2255">
        <v>603</v>
      </c>
      <c r="C2255">
        <v>11</v>
      </c>
      <c r="D2255" s="2">
        <v>40575</v>
      </c>
      <c r="E2255">
        <v>48</v>
      </c>
      <c r="F2255">
        <v>40</v>
      </c>
      <c r="G2255">
        <f>Table1[[#This Row],[Actual_Sales]]-Table1[[#This Row],[Budget_Sales]]</f>
        <v>8</v>
      </c>
      <c r="H2255" s="5">
        <f>IF(
Table1[[#This Row],[Budget_Sales]]=0,
"",
IF(
Table1[[#This Row],[Budget_Sales]]&gt;0,
(Table1[[#This Row],[Actual_Sales]]-Table1[[#This Row],[Budget_Sales]])/Table1[[#This Row],[Budget_Sales]],
(Table1[[#This Row],[Actual_Sales]]-Table1[[#This Row],[Budget_Sales]])/ABS(Table1[[#This Row],[Budget_Sales]])
)
)</f>
        <v>0.2</v>
      </c>
      <c r="I2255" s="5" t="str">
        <f>IF(Table1[[#This Row],[Sales_Var]]&gt;=0,"Above Budget","Below Budget")</f>
        <v>Above Budget</v>
      </c>
      <c r="J2255">
        <f>Table1[[#This Row],[Actual_Sales]]-(Table1[[#This Row],[COGS]]+Table1[[#This Row],[Expenses]])</f>
        <v>14</v>
      </c>
      <c r="K2255">
        <v>20</v>
      </c>
      <c r="L2255">
        <f>Table1[[#This Row],[Actual_Profit]]-Table1[[#This Row],[Budget_Profit]]</f>
        <v>-6</v>
      </c>
      <c r="M2255" s="5">
        <f>IF(
Table1[[#This Row],[Budget_Profit]]=0,
"",
IF(
Table1[[#This Row],[Budget_Profit]]&gt;0,
(Table1[[#This Row],[Actual_Profit]]-Table1[[#This Row],[Budget_Profit]])/Table1[[#This Row],[Budget_Profit]],
(Table1[[#This Row],[Actual_Profit]]-Table1[[#This Row],[Budget_Profit]])/ABS(Table1[[#This Row],[Budget_Profit]])
)
)</f>
        <v>-0.3</v>
      </c>
      <c r="N2255" s="5" t="str">
        <f>IF(Table1[[#This Row],[Profit_Var]]&gt;=0, "Above Budget", "Below Budget")</f>
        <v>Below Budget</v>
      </c>
      <c r="O2255">
        <v>18</v>
      </c>
      <c r="P2255">
        <v>10</v>
      </c>
      <c r="Q2255">
        <f>Table1[[#This Row],[COGS]]-Table1[[#This Row],[Budget_COGS]]</f>
        <v>8</v>
      </c>
      <c r="R2255" s="5">
        <f>IF(
Table1[[#This Row],[Budget_COGS]]=0,
"",
IF(
Table1[[#This Row],[Budget_COGS]]&gt;0,
(Table1[[#This Row],[Budget_COGS]]-Table1[[#This Row],[COGS]]) / Table1[[#This Row],[Budget_COGS]],
(Table1[[#This Row],[Budget_COGS]]-Table1[[#This Row],[COGS]]) / ABS(Table1[[#This Row],[Budget_COGS]])
)
)</f>
        <v>-0.8</v>
      </c>
      <c r="S2255" s="5" t="str">
        <f>IF(Table1[[#This Row],[COGS _Var]]&gt;=0, "Above Budget", "Below Budget")</f>
        <v>Above Budget</v>
      </c>
      <c r="T2255">
        <f>Table1[[#This Row],[Actual_Sales]]-Table1[[#This Row],[COGS]]</f>
        <v>30</v>
      </c>
      <c r="U2255">
        <v>30</v>
      </c>
      <c r="V2255">
        <f>Table1[[#This Row],[Gross_Margin]]-Table1[[#This Row],[Budget_Margin]]</f>
        <v>0</v>
      </c>
      <c r="W2255" s="5">
        <f>IF(
Table1[[#This Row],[Budget_Margin]]=0,
"",
IF(
Table1[[#This Row],[Budget_Margin]]&gt;0,
(Table1[[#This Row],[Gross_Margin]]-Table1[[#This Row],[Budget_Margin]]) / Table1[[#This Row],[Budget_Margin]],
(Table1[[#This Row],[Gross_Margin]]-Table1[[#This Row],[Budget_Margin]]) / ABS(Table1[[#This Row],[Budget_Margin]])
)
)</f>
        <v>0</v>
      </c>
      <c r="X2255" s="5" t="str">
        <f>IF(Table1[[#This Row],[Margin_Var]]&gt;=0, "Above Budget", "Below Budget")</f>
        <v>Above Budget</v>
      </c>
      <c r="Y2255" s="5">
        <f>IFERROR(Table1[[#This Row],[Gross_Margin]]/Table1[[#This Row],[Actual_Sales]],0)</f>
        <v>0.625</v>
      </c>
      <c r="Z2255" s="5">
        <f>Table1[[#This Row],[Actual_Profit]]/Table1[[#This Row],[Actual_Sales]]</f>
        <v>0.29166666666666669</v>
      </c>
      <c r="AA2255">
        <v>16</v>
      </c>
      <c r="AB2255" s="5">
        <f>IFERROR(Table1[[#This Row],[Expenses]]/Table1[[#This Row],[Actual_Sales]],0)</f>
        <v>0.33333333333333331</v>
      </c>
      <c r="AC2255">
        <v>5</v>
      </c>
      <c r="AD2255">
        <v>818</v>
      </c>
      <c r="AE2255" s="5">
        <f>IFERROR(Table1[[#This Row],[Inventory]]/Table1[[#This Row],[Actual_Sales]],0)</f>
        <v>17.041666666666668</v>
      </c>
    </row>
    <row r="2256" spans="1:31" x14ac:dyDescent="0.25">
      <c r="A2256">
        <v>2842</v>
      </c>
      <c r="B2256">
        <v>216</v>
      </c>
      <c r="C2256">
        <v>5</v>
      </c>
      <c r="D2256" s="2">
        <v>40664</v>
      </c>
      <c r="E2256">
        <v>295</v>
      </c>
      <c r="F2256">
        <v>350</v>
      </c>
      <c r="G2256">
        <f>Table1[[#This Row],[Actual_Sales]]-Table1[[#This Row],[Budget_Sales]]</f>
        <v>-55</v>
      </c>
      <c r="H2256" s="5">
        <f>IF(
Table1[[#This Row],[Budget_Sales]]=0,
"",
IF(
Table1[[#This Row],[Budget_Sales]]&gt;0,
(Table1[[#This Row],[Actual_Sales]]-Table1[[#This Row],[Budget_Sales]])/Table1[[#This Row],[Budget_Sales]],
(Table1[[#This Row],[Actual_Sales]]-Table1[[#This Row],[Budget_Sales]])/ABS(Table1[[#This Row],[Budget_Sales]])
)
)</f>
        <v>-0.15714285714285714</v>
      </c>
      <c r="I2256" s="5" t="str">
        <f>IF(Table1[[#This Row],[Sales_Var]]&gt;=0,"Above Budget","Below Budget")</f>
        <v>Below Budget</v>
      </c>
      <c r="J2256">
        <f>Table1[[#This Row],[Actual_Sales]]-(Table1[[#This Row],[COGS]]+Table1[[#This Row],[Expenses]])</f>
        <v>86</v>
      </c>
      <c r="K2256">
        <v>120</v>
      </c>
      <c r="L2256">
        <f>Table1[[#This Row],[Actual_Profit]]-Table1[[#This Row],[Budget_Profit]]</f>
        <v>-34</v>
      </c>
      <c r="M2256" s="5">
        <f>IF(
Table1[[#This Row],[Budget_Profit]]=0,
"",
IF(
Table1[[#This Row],[Budget_Profit]]&gt;0,
(Table1[[#This Row],[Actual_Profit]]-Table1[[#This Row],[Budget_Profit]])/Table1[[#This Row],[Budget_Profit]],
(Table1[[#This Row],[Actual_Profit]]-Table1[[#This Row],[Budget_Profit]])/ABS(Table1[[#This Row],[Budget_Profit]])
)
)</f>
        <v>-0.28333333333333333</v>
      </c>
      <c r="N2256" s="5" t="str">
        <f>IF(Table1[[#This Row],[Profit_Var]]&gt;=0, "Above Budget", "Below Budget")</f>
        <v>Below Budget</v>
      </c>
      <c r="O2256">
        <v>149</v>
      </c>
      <c r="P2256">
        <v>170</v>
      </c>
      <c r="Q2256">
        <f>Table1[[#This Row],[COGS]]-Table1[[#This Row],[Budget_COGS]]</f>
        <v>-21</v>
      </c>
      <c r="R2256" s="5">
        <f>IF(
Table1[[#This Row],[Budget_COGS]]=0,
"",
IF(
Table1[[#This Row],[Budget_COGS]]&gt;0,
(Table1[[#This Row],[Budget_COGS]]-Table1[[#This Row],[COGS]]) / Table1[[#This Row],[Budget_COGS]],
(Table1[[#This Row],[Budget_COGS]]-Table1[[#This Row],[COGS]]) / ABS(Table1[[#This Row],[Budget_COGS]])
)
)</f>
        <v>0.12352941176470589</v>
      </c>
      <c r="S2256" s="5" t="str">
        <f>IF(Table1[[#This Row],[COGS _Var]]&gt;=0, "Above Budget", "Below Budget")</f>
        <v>Below Budget</v>
      </c>
      <c r="T2256">
        <f>Table1[[#This Row],[Actual_Sales]]-Table1[[#This Row],[COGS]]</f>
        <v>146</v>
      </c>
      <c r="U2256">
        <v>180</v>
      </c>
      <c r="V2256">
        <f>Table1[[#This Row],[Gross_Margin]]-Table1[[#This Row],[Budget_Margin]]</f>
        <v>-34</v>
      </c>
      <c r="W2256" s="5">
        <f>IF(
Table1[[#This Row],[Budget_Margin]]=0,
"",
IF(
Table1[[#This Row],[Budget_Margin]]&gt;0,
(Table1[[#This Row],[Gross_Margin]]-Table1[[#This Row],[Budget_Margin]]) / Table1[[#This Row],[Budget_Margin]],
(Table1[[#This Row],[Gross_Margin]]-Table1[[#This Row],[Budget_Margin]]) / ABS(Table1[[#This Row],[Budget_Margin]])
)
)</f>
        <v>-0.18888888888888888</v>
      </c>
      <c r="X2256" s="5" t="str">
        <f>IF(Table1[[#This Row],[Margin_Var]]&gt;=0, "Above Budget", "Below Budget")</f>
        <v>Below Budget</v>
      </c>
      <c r="Y2256" s="5">
        <f>IFERROR(Table1[[#This Row],[Gross_Margin]]/Table1[[#This Row],[Actual_Sales]],0)</f>
        <v>0.49491525423728816</v>
      </c>
      <c r="Z2256" s="5">
        <f>Table1[[#This Row],[Actual_Profit]]/Table1[[#This Row],[Actual_Sales]]</f>
        <v>0.29152542372881357</v>
      </c>
      <c r="AA2256">
        <v>60</v>
      </c>
      <c r="AB2256" s="5">
        <f>IFERROR(Table1[[#This Row],[Expenses]]/Table1[[#This Row],[Actual_Sales]],0)</f>
        <v>0.20338983050847459</v>
      </c>
      <c r="AC2256">
        <v>41</v>
      </c>
      <c r="AD2256">
        <v>1156</v>
      </c>
      <c r="AE2256" s="5">
        <f>IFERROR(Table1[[#This Row],[Inventory]]/Table1[[#This Row],[Actual_Sales]],0)</f>
        <v>3.9186440677966101</v>
      </c>
    </row>
    <row r="2257" spans="1:31" x14ac:dyDescent="0.25">
      <c r="A2257">
        <v>2977</v>
      </c>
      <c r="B2257">
        <v>781</v>
      </c>
      <c r="C2257">
        <v>7</v>
      </c>
      <c r="D2257" s="2">
        <v>40664</v>
      </c>
      <c r="E2257">
        <v>295</v>
      </c>
      <c r="F2257">
        <v>290</v>
      </c>
      <c r="G2257">
        <f>Table1[[#This Row],[Actual_Sales]]-Table1[[#This Row],[Budget_Sales]]</f>
        <v>5</v>
      </c>
      <c r="H2257" s="5">
        <f>IF(
Table1[[#This Row],[Budget_Sales]]=0,
"",
IF(
Table1[[#This Row],[Budget_Sales]]&gt;0,
(Table1[[#This Row],[Actual_Sales]]-Table1[[#This Row],[Budget_Sales]])/Table1[[#This Row],[Budget_Sales]],
(Table1[[#This Row],[Actual_Sales]]-Table1[[#This Row],[Budget_Sales]])/ABS(Table1[[#This Row],[Budget_Sales]])
)
)</f>
        <v>1.7241379310344827E-2</v>
      </c>
      <c r="I2257" s="5" t="str">
        <f>IF(Table1[[#This Row],[Sales_Var]]&gt;=0,"Above Budget","Below Budget")</f>
        <v>Above Budget</v>
      </c>
      <c r="J2257">
        <f>Table1[[#This Row],[Actual_Sales]]-(Table1[[#This Row],[COGS]]+Table1[[#This Row],[Expenses]])</f>
        <v>86</v>
      </c>
      <c r="K2257">
        <v>100</v>
      </c>
      <c r="L2257">
        <f>Table1[[#This Row],[Actual_Profit]]-Table1[[#This Row],[Budget_Profit]]</f>
        <v>-14</v>
      </c>
      <c r="M2257" s="5">
        <f>IF(
Table1[[#This Row],[Budget_Profit]]=0,
"",
IF(
Table1[[#This Row],[Budget_Profit]]&gt;0,
(Table1[[#This Row],[Actual_Profit]]-Table1[[#This Row],[Budget_Profit]])/Table1[[#This Row],[Budget_Profit]],
(Table1[[#This Row],[Actual_Profit]]-Table1[[#This Row],[Budget_Profit]])/ABS(Table1[[#This Row],[Budget_Profit]])
)
)</f>
        <v>-0.14000000000000001</v>
      </c>
      <c r="N2257" s="5" t="str">
        <f>IF(Table1[[#This Row],[Profit_Var]]&gt;=0, "Above Budget", "Below Budget")</f>
        <v>Below Budget</v>
      </c>
      <c r="O2257">
        <v>149</v>
      </c>
      <c r="P2257">
        <v>140</v>
      </c>
      <c r="Q2257">
        <f>Table1[[#This Row],[COGS]]-Table1[[#This Row],[Budget_COGS]]</f>
        <v>9</v>
      </c>
      <c r="R2257" s="5">
        <f>IF(
Table1[[#This Row],[Budget_COGS]]=0,
"",
IF(
Table1[[#This Row],[Budget_COGS]]&gt;0,
(Table1[[#This Row],[Budget_COGS]]-Table1[[#This Row],[COGS]]) / Table1[[#This Row],[Budget_COGS]],
(Table1[[#This Row],[Budget_COGS]]-Table1[[#This Row],[COGS]]) / ABS(Table1[[#This Row],[Budget_COGS]])
)
)</f>
        <v>-6.4285714285714279E-2</v>
      </c>
      <c r="S2257" s="5" t="str">
        <f>IF(Table1[[#This Row],[COGS _Var]]&gt;=0, "Above Budget", "Below Budget")</f>
        <v>Above Budget</v>
      </c>
      <c r="T2257">
        <f>Table1[[#This Row],[Actual_Sales]]-Table1[[#This Row],[COGS]]</f>
        <v>146</v>
      </c>
      <c r="U2257">
        <v>150</v>
      </c>
      <c r="V2257">
        <f>Table1[[#This Row],[Gross_Margin]]-Table1[[#This Row],[Budget_Margin]]</f>
        <v>-4</v>
      </c>
      <c r="W2257" s="5">
        <f>IF(
Table1[[#This Row],[Budget_Margin]]=0,
"",
IF(
Table1[[#This Row],[Budget_Margin]]&gt;0,
(Table1[[#This Row],[Gross_Margin]]-Table1[[#This Row],[Budget_Margin]]) / Table1[[#This Row],[Budget_Margin]],
(Table1[[#This Row],[Gross_Margin]]-Table1[[#This Row],[Budget_Margin]]) / ABS(Table1[[#This Row],[Budget_Margin]])
)
)</f>
        <v>-2.6666666666666668E-2</v>
      </c>
      <c r="X2257" s="5" t="str">
        <f>IF(Table1[[#This Row],[Margin_Var]]&gt;=0, "Above Budget", "Below Budget")</f>
        <v>Below Budget</v>
      </c>
      <c r="Y2257" s="5">
        <f>IFERROR(Table1[[#This Row],[Gross_Margin]]/Table1[[#This Row],[Actual_Sales]],0)</f>
        <v>0.49491525423728816</v>
      </c>
      <c r="Z2257" s="5">
        <f>Table1[[#This Row],[Actual_Profit]]/Table1[[#This Row],[Actual_Sales]]</f>
        <v>0.29152542372881357</v>
      </c>
      <c r="AA2257">
        <v>60</v>
      </c>
      <c r="AB2257" s="5">
        <f>IFERROR(Table1[[#This Row],[Expenses]]/Table1[[#This Row],[Actual_Sales]],0)</f>
        <v>0.20338983050847459</v>
      </c>
      <c r="AC2257">
        <v>41</v>
      </c>
      <c r="AD2257">
        <v>1156</v>
      </c>
      <c r="AE2257" s="5">
        <f>IFERROR(Table1[[#This Row],[Inventory]]/Table1[[#This Row],[Actual_Sales]],0)</f>
        <v>3.9186440677966101</v>
      </c>
    </row>
    <row r="2258" spans="1:31" x14ac:dyDescent="0.25">
      <c r="A2258">
        <v>1428</v>
      </c>
      <c r="B2258">
        <v>262</v>
      </c>
      <c r="C2258">
        <v>3</v>
      </c>
      <c r="D2258" s="2">
        <v>40422</v>
      </c>
      <c r="E2258">
        <v>199</v>
      </c>
      <c r="F2258">
        <v>200</v>
      </c>
      <c r="G2258">
        <f>Table1[[#This Row],[Actual_Sales]]-Table1[[#This Row],[Budget_Sales]]</f>
        <v>-1</v>
      </c>
      <c r="H2258" s="5">
        <f>IF(
Table1[[#This Row],[Budget_Sales]]=0,
"",
IF(
Table1[[#This Row],[Budget_Sales]]&gt;0,
(Table1[[#This Row],[Actual_Sales]]-Table1[[#This Row],[Budget_Sales]])/Table1[[#This Row],[Budget_Sales]],
(Table1[[#This Row],[Actual_Sales]]-Table1[[#This Row],[Budget_Sales]])/ABS(Table1[[#This Row],[Budget_Sales]])
)
)</f>
        <v>-5.0000000000000001E-3</v>
      </c>
      <c r="I2258" s="5" t="str">
        <f>IF(Table1[[#This Row],[Sales_Var]]&gt;=0,"Above Budget","Below Budget")</f>
        <v>Below Budget</v>
      </c>
      <c r="J2258">
        <f>Table1[[#This Row],[Actual_Sales]]-(Table1[[#This Row],[COGS]]+Table1[[#This Row],[Expenses]])</f>
        <v>58</v>
      </c>
      <c r="K2258">
        <v>70</v>
      </c>
      <c r="L2258">
        <f>Table1[[#This Row],[Actual_Profit]]-Table1[[#This Row],[Budget_Profit]]</f>
        <v>-12</v>
      </c>
      <c r="M2258" s="5">
        <f>IF(
Table1[[#This Row],[Budget_Profit]]=0,
"",
IF(
Table1[[#This Row],[Budget_Profit]]&gt;0,
(Table1[[#This Row],[Actual_Profit]]-Table1[[#This Row],[Budget_Profit]])/Table1[[#This Row],[Budget_Profit]],
(Table1[[#This Row],[Actual_Profit]]-Table1[[#This Row],[Budget_Profit]])/ABS(Table1[[#This Row],[Budget_Profit]])
)
)</f>
        <v>-0.17142857142857143</v>
      </c>
      <c r="N2258" s="5" t="str">
        <f>IF(Table1[[#This Row],[Profit_Var]]&gt;=0, "Above Budget", "Below Budget")</f>
        <v>Below Budget</v>
      </c>
      <c r="O2258">
        <v>85</v>
      </c>
      <c r="P2258">
        <v>90</v>
      </c>
      <c r="Q2258">
        <f>Table1[[#This Row],[COGS]]-Table1[[#This Row],[Budget_COGS]]</f>
        <v>-5</v>
      </c>
      <c r="R2258" s="5">
        <f>IF(
Table1[[#This Row],[Budget_COGS]]=0,
"",
IF(
Table1[[#This Row],[Budget_COGS]]&gt;0,
(Table1[[#This Row],[Budget_COGS]]-Table1[[#This Row],[COGS]]) / Table1[[#This Row],[Budget_COGS]],
(Table1[[#This Row],[Budget_COGS]]-Table1[[#This Row],[COGS]]) / ABS(Table1[[#This Row],[Budget_COGS]])
)
)</f>
        <v>5.5555555555555552E-2</v>
      </c>
      <c r="S2258" s="5" t="str">
        <f>IF(Table1[[#This Row],[COGS _Var]]&gt;=0, "Above Budget", "Below Budget")</f>
        <v>Below Budget</v>
      </c>
      <c r="T2258">
        <f>Table1[[#This Row],[Actual_Sales]]-Table1[[#This Row],[COGS]]</f>
        <v>114</v>
      </c>
      <c r="U2258">
        <v>110</v>
      </c>
      <c r="V2258">
        <f>Table1[[#This Row],[Gross_Margin]]-Table1[[#This Row],[Budget_Margin]]</f>
        <v>4</v>
      </c>
      <c r="W2258" s="5">
        <f>IF(
Table1[[#This Row],[Budget_Margin]]=0,
"",
IF(
Table1[[#This Row],[Budget_Margin]]&gt;0,
(Table1[[#This Row],[Gross_Margin]]-Table1[[#This Row],[Budget_Margin]]) / Table1[[#This Row],[Budget_Margin]],
(Table1[[#This Row],[Gross_Margin]]-Table1[[#This Row],[Budget_Margin]]) / ABS(Table1[[#This Row],[Budget_Margin]])
)
)</f>
        <v>3.6363636363636362E-2</v>
      </c>
      <c r="X2258" s="5" t="str">
        <f>IF(Table1[[#This Row],[Margin_Var]]&gt;=0, "Above Budget", "Below Budget")</f>
        <v>Above Budget</v>
      </c>
      <c r="Y2258" s="5">
        <f>IFERROR(Table1[[#This Row],[Gross_Margin]]/Table1[[#This Row],[Actual_Sales]],0)</f>
        <v>0.57286432160804024</v>
      </c>
      <c r="Z2258" s="5">
        <f>Table1[[#This Row],[Actual_Profit]]/Table1[[#This Row],[Actual_Sales]]</f>
        <v>0.29145728643216079</v>
      </c>
      <c r="AA2258">
        <v>56</v>
      </c>
      <c r="AB2258" s="5">
        <f>IFERROR(Table1[[#This Row],[Expenses]]/Table1[[#This Row],[Actual_Sales]],0)</f>
        <v>0.28140703517587939</v>
      </c>
      <c r="AC2258">
        <v>28</v>
      </c>
      <c r="AD2258">
        <v>555</v>
      </c>
      <c r="AE2258" s="5">
        <f>IFERROR(Table1[[#This Row],[Inventory]]/Table1[[#This Row],[Actual_Sales]],0)</f>
        <v>2.7889447236180906</v>
      </c>
    </row>
    <row r="2259" spans="1:31" x14ac:dyDescent="0.25">
      <c r="A2259">
        <v>1567</v>
      </c>
      <c r="B2259">
        <v>863</v>
      </c>
      <c r="C2259">
        <v>6</v>
      </c>
      <c r="D2259" s="2">
        <v>40422</v>
      </c>
      <c r="E2259">
        <v>199</v>
      </c>
      <c r="F2259">
        <v>190</v>
      </c>
      <c r="G2259">
        <f>Table1[[#This Row],[Actual_Sales]]-Table1[[#This Row],[Budget_Sales]]</f>
        <v>9</v>
      </c>
      <c r="H2259" s="5">
        <f>IF(
Table1[[#This Row],[Budget_Sales]]=0,
"",
IF(
Table1[[#This Row],[Budget_Sales]]&gt;0,
(Table1[[#This Row],[Actual_Sales]]-Table1[[#This Row],[Budget_Sales]])/Table1[[#This Row],[Budget_Sales]],
(Table1[[#This Row],[Actual_Sales]]-Table1[[#This Row],[Budget_Sales]])/ABS(Table1[[#This Row],[Budget_Sales]])
)
)</f>
        <v>4.736842105263158E-2</v>
      </c>
      <c r="I2259" s="5" t="str">
        <f>IF(Table1[[#This Row],[Sales_Var]]&gt;=0,"Above Budget","Below Budget")</f>
        <v>Above Budget</v>
      </c>
      <c r="J2259">
        <f>Table1[[#This Row],[Actual_Sales]]-(Table1[[#This Row],[COGS]]+Table1[[#This Row],[Expenses]])</f>
        <v>58</v>
      </c>
      <c r="K2259">
        <v>70</v>
      </c>
      <c r="L2259">
        <f>Table1[[#This Row],[Actual_Profit]]-Table1[[#This Row],[Budget_Profit]]</f>
        <v>-12</v>
      </c>
      <c r="M2259" s="5">
        <f>IF(
Table1[[#This Row],[Budget_Profit]]=0,
"",
IF(
Table1[[#This Row],[Budget_Profit]]&gt;0,
(Table1[[#This Row],[Actual_Profit]]-Table1[[#This Row],[Budget_Profit]])/Table1[[#This Row],[Budget_Profit]],
(Table1[[#This Row],[Actual_Profit]]-Table1[[#This Row],[Budget_Profit]])/ABS(Table1[[#This Row],[Budget_Profit]])
)
)</f>
        <v>-0.17142857142857143</v>
      </c>
      <c r="N2259" s="5" t="str">
        <f>IF(Table1[[#This Row],[Profit_Var]]&gt;=0, "Above Budget", "Below Budget")</f>
        <v>Below Budget</v>
      </c>
      <c r="O2259">
        <v>85</v>
      </c>
      <c r="P2259">
        <v>80</v>
      </c>
      <c r="Q2259">
        <f>Table1[[#This Row],[COGS]]-Table1[[#This Row],[Budget_COGS]]</f>
        <v>5</v>
      </c>
      <c r="R2259" s="5">
        <f>IF(
Table1[[#This Row],[Budget_COGS]]=0,
"",
IF(
Table1[[#This Row],[Budget_COGS]]&gt;0,
(Table1[[#This Row],[Budget_COGS]]-Table1[[#This Row],[COGS]]) / Table1[[#This Row],[Budget_COGS]],
(Table1[[#This Row],[Budget_COGS]]-Table1[[#This Row],[COGS]]) / ABS(Table1[[#This Row],[Budget_COGS]])
)
)</f>
        <v>-6.25E-2</v>
      </c>
      <c r="S2259" s="5" t="str">
        <f>IF(Table1[[#This Row],[COGS _Var]]&gt;=0, "Above Budget", "Below Budget")</f>
        <v>Above Budget</v>
      </c>
      <c r="T2259">
        <f>Table1[[#This Row],[Actual_Sales]]-Table1[[#This Row],[COGS]]</f>
        <v>114</v>
      </c>
      <c r="U2259">
        <v>110</v>
      </c>
      <c r="V2259">
        <f>Table1[[#This Row],[Gross_Margin]]-Table1[[#This Row],[Budget_Margin]]</f>
        <v>4</v>
      </c>
      <c r="W2259" s="5">
        <f>IF(
Table1[[#This Row],[Budget_Margin]]=0,
"",
IF(
Table1[[#This Row],[Budget_Margin]]&gt;0,
(Table1[[#This Row],[Gross_Margin]]-Table1[[#This Row],[Budget_Margin]]) / Table1[[#This Row],[Budget_Margin]],
(Table1[[#This Row],[Gross_Margin]]-Table1[[#This Row],[Budget_Margin]]) / ABS(Table1[[#This Row],[Budget_Margin]])
)
)</f>
        <v>3.6363636363636362E-2</v>
      </c>
      <c r="X2259" s="5" t="str">
        <f>IF(Table1[[#This Row],[Margin_Var]]&gt;=0, "Above Budget", "Below Budget")</f>
        <v>Above Budget</v>
      </c>
      <c r="Y2259" s="5">
        <f>IFERROR(Table1[[#This Row],[Gross_Margin]]/Table1[[#This Row],[Actual_Sales]],0)</f>
        <v>0.57286432160804024</v>
      </c>
      <c r="Z2259" s="5">
        <f>Table1[[#This Row],[Actual_Profit]]/Table1[[#This Row],[Actual_Sales]]</f>
        <v>0.29145728643216079</v>
      </c>
      <c r="AA2259">
        <v>56</v>
      </c>
      <c r="AB2259" s="5">
        <f>IFERROR(Table1[[#This Row],[Expenses]]/Table1[[#This Row],[Actual_Sales]],0)</f>
        <v>0.28140703517587939</v>
      </c>
      <c r="AC2259">
        <v>28</v>
      </c>
      <c r="AD2259">
        <v>555</v>
      </c>
      <c r="AE2259" s="5">
        <f>IFERROR(Table1[[#This Row],[Inventory]]/Table1[[#This Row],[Actual_Sales]],0)</f>
        <v>2.7889447236180906</v>
      </c>
    </row>
    <row r="2260" spans="1:31" x14ac:dyDescent="0.25">
      <c r="A2260">
        <v>3129</v>
      </c>
      <c r="B2260">
        <v>715</v>
      </c>
      <c r="C2260">
        <v>5</v>
      </c>
      <c r="D2260" s="2">
        <v>40695</v>
      </c>
      <c r="E2260">
        <v>175</v>
      </c>
      <c r="F2260">
        <v>200</v>
      </c>
      <c r="G2260">
        <f>Table1[[#This Row],[Actual_Sales]]-Table1[[#This Row],[Budget_Sales]]</f>
        <v>-25</v>
      </c>
      <c r="H2260" s="5">
        <f>IF(
Table1[[#This Row],[Budget_Sales]]=0,
"",
IF(
Table1[[#This Row],[Budget_Sales]]&gt;0,
(Table1[[#This Row],[Actual_Sales]]-Table1[[#This Row],[Budget_Sales]])/Table1[[#This Row],[Budget_Sales]],
(Table1[[#This Row],[Actual_Sales]]-Table1[[#This Row],[Budget_Sales]])/ABS(Table1[[#This Row],[Budget_Sales]])
)
)</f>
        <v>-0.125</v>
      </c>
      <c r="I2260" s="5" t="str">
        <f>IF(Table1[[#This Row],[Sales_Var]]&gt;=0,"Above Budget","Below Budget")</f>
        <v>Below Budget</v>
      </c>
      <c r="J2260">
        <f>Table1[[#This Row],[Actual_Sales]]-(Table1[[#This Row],[COGS]]+Table1[[#This Row],[Expenses]])</f>
        <v>51</v>
      </c>
      <c r="K2260">
        <v>70</v>
      </c>
      <c r="L2260">
        <f>Table1[[#This Row],[Actual_Profit]]-Table1[[#This Row],[Budget_Profit]]</f>
        <v>-19</v>
      </c>
      <c r="M2260" s="5">
        <f>IF(
Table1[[#This Row],[Budget_Profit]]=0,
"",
IF(
Table1[[#This Row],[Budget_Profit]]&gt;0,
(Table1[[#This Row],[Actual_Profit]]-Table1[[#This Row],[Budget_Profit]])/Table1[[#This Row],[Budget_Profit]],
(Table1[[#This Row],[Actual_Profit]]-Table1[[#This Row],[Budget_Profit]])/ABS(Table1[[#This Row],[Budget_Profit]])
)
)</f>
        <v>-0.27142857142857141</v>
      </c>
      <c r="N2260" s="5" t="str">
        <f>IF(Table1[[#This Row],[Profit_Var]]&gt;=0, "Above Budget", "Below Budget")</f>
        <v>Below Budget</v>
      </c>
      <c r="O2260">
        <v>81</v>
      </c>
      <c r="P2260">
        <v>90</v>
      </c>
      <c r="Q2260">
        <f>Table1[[#This Row],[COGS]]-Table1[[#This Row],[Budget_COGS]]</f>
        <v>-9</v>
      </c>
      <c r="R2260" s="5">
        <f>IF(
Table1[[#This Row],[Budget_COGS]]=0,
"",
IF(
Table1[[#This Row],[Budget_COGS]]&gt;0,
(Table1[[#This Row],[Budget_COGS]]-Table1[[#This Row],[COGS]]) / Table1[[#This Row],[Budget_COGS]],
(Table1[[#This Row],[Budget_COGS]]-Table1[[#This Row],[COGS]]) / ABS(Table1[[#This Row],[Budget_COGS]])
)
)</f>
        <v>0.1</v>
      </c>
      <c r="S2260" s="5" t="str">
        <f>IF(Table1[[#This Row],[COGS _Var]]&gt;=0, "Above Budget", "Below Budget")</f>
        <v>Below Budget</v>
      </c>
      <c r="T2260">
        <f>Table1[[#This Row],[Actual_Sales]]-Table1[[#This Row],[COGS]]</f>
        <v>94</v>
      </c>
      <c r="U2260">
        <v>110</v>
      </c>
      <c r="V2260">
        <f>Table1[[#This Row],[Gross_Margin]]-Table1[[#This Row],[Budget_Margin]]</f>
        <v>-16</v>
      </c>
      <c r="W2260" s="5">
        <f>IF(
Table1[[#This Row],[Budget_Margin]]=0,
"",
IF(
Table1[[#This Row],[Budget_Margin]]&gt;0,
(Table1[[#This Row],[Gross_Margin]]-Table1[[#This Row],[Budget_Margin]]) / Table1[[#This Row],[Budget_Margin]],
(Table1[[#This Row],[Gross_Margin]]-Table1[[#This Row],[Budget_Margin]]) / ABS(Table1[[#This Row],[Budget_Margin]])
)
)</f>
        <v>-0.14545454545454545</v>
      </c>
      <c r="X2260" s="5" t="str">
        <f>IF(Table1[[#This Row],[Margin_Var]]&gt;=0, "Above Budget", "Below Budget")</f>
        <v>Below Budget</v>
      </c>
      <c r="Y2260" s="5">
        <f>IFERROR(Table1[[#This Row],[Gross_Margin]]/Table1[[#This Row],[Actual_Sales]],0)</f>
        <v>0.53714285714285714</v>
      </c>
      <c r="Z2260" s="5">
        <f>Table1[[#This Row],[Actual_Profit]]/Table1[[#This Row],[Actual_Sales]]</f>
        <v>0.29142857142857143</v>
      </c>
      <c r="AA2260">
        <v>43</v>
      </c>
      <c r="AB2260" s="5">
        <f>IFERROR(Table1[[#This Row],[Expenses]]/Table1[[#This Row],[Actual_Sales]],0)</f>
        <v>0.24571428571428572</v>
      </c>
      <c r="AC2260">
        <v>25</v>
      </c>
      <c r="AD2260">
        <v>1046</v>
      </c>
      <c r="AE2260" s="5">
        <f>IFERROR(Table1[[#This Row],[Inventory]]/Table1[[#This Row],[Actual_Sales]],0)</f>
        <v>5.9771428571428569</v>
      </c>
    </row>
    <row r="2261" spans="1:31" x14ac:dyDescent="0.25">
      <c r="A2261">
        <v>3826</v>
      </c>
      <c r="B2261">
        <v>636</v>
      </c>
      <c r="C2261">
        <v>3</v>
      </c>
      <c r="D2261" s="2">
        <v>40817</v>
      </c>
      <c r="E2261">
        <v>151</v>
      </c>
      <c r="F2261">
        <v>130</v>
      </c>
      <c r="G2261">
        <f>Table1[[#This Row],[Actual_Sales]]-Table1[[#This Row],[Budget_Sales]]</f>
        <v>21</v>
      </c>
      <c r="H2261" s="5">
        <f>IF(
Table1[[#This Row],[Budget_Sales]]=0,
"",
IF(
Table1[[#This Row],[Budget_Sales]]&gt;0,
(Table1[[#This Row],[Actual_Sales]]-Table1[[#This Row],[Budget_Sales]])/Table1[[#This Row],[Budget_Sales]],
(Table1[[#This Row],[Actual_Sales]]-Table1[[#This Row],[Budget_Sales]])/ABS(Table1[[#This Row],[Budget_Sales]])
)
)</f>
        <v>0.16153846153846155</v>
      </c>
      <c r="I2261" s="5" t="str">
        <f>IF(Table1[[#This Row],[Sales_Var]]&gt;=0,"Above Budget","Below Budget")</f>
        <v>Above Budget</v>
      </c>
      <c r="J2261">
        <f>Table1[[#This Row],[Actual_Sales]]-(Table1[[#This Row],[COGS]]+Table1[[#This Row],[Expenses]])</f>
        <v>44</v>
      </c>
      <c r="K2261">
        <v>70</v>
      </c>
      <c r="L2261">
        <f>Table1[[#This Row],[Actual_Profit]]-Table1[[#This Row],[Budget_Profit]]</f>
        <v>-26</v>
      </c>
      <c r="M2261" s="5">
        <f>IF(
Table1[[#This Row],[Budget_Profit]]=0,
"",
IF(
Table1[[#This Row],[Budget_Profit]]&gt;0,
(Table1[[#This Row],[Actual_Profit]]-Table1[[#This Row],[Budget_Profit]])/Table1[[#This Row],[Budget_Profit]],
(Table1[[#This Row],[Actual_Profit]]-Table1[[#This Row],[Budget_Profit]])/ABS(Table1[[#This Row],[Budget_Profit]])
)
)</f>
        <v>-0.37142857142857144</v>
      </c>
      <c r="N2261" s="5" t="str">
        <f>IF(Table1[[#This Row],[Profit_Var]]&gt;=0, "Above Budget", "Below Budget")</f>
        <v>Below Budget</v>
      </c>
      <c r="O2261">
        <v>65</v>
      </c>
      <c r="P2261">
        <v>50</v>
      </c>
      <c r="Q2261">
        <f>Table1[[#This Row],[COGS]]-Table1[[#This Row],[Budget_COGS]]</f>
        <v>15</v>
      </c>
      <c r="R2261" s="5">
        <f>IF(
Table1[[#This Row],[Budget_COGS]]=0,
"",
IF(
Table1[[#This Row],[Budget_COGS]]&gt;0,
(Table1[[#This Row],[Budget_COGS]]-Table1[[#This Row],[COGS]]) / Table1[[#This Row],[Budget_COGS]],
(Table1[[#This Row],[Budget_COGS]]-Table1[[#This Row],[COGS]]) / ABS(Table1[[#This Row],[Budget_COGS]])
)
)</f>
        <v>-0.3</v>
      </c>
      <c r="S2261" s="5" t="str">
        <f>IF(Table1[[#This Row],[COGS _Var]]&gt;=0, "Above Budget", "Below Budget")</f>
        <v>Above Budget</v>
      </c>
      <c r="T2261">
        <f>Table1[[#This Row],[Actual_Sales]]-Table1[[#This Row],[COGS]]</f>
        <v>86</v>
      </c>
      <c r="U2261">
        <v>80</v>
      </c>
      <c r="V2261">
        <f>Table1[[#This Row],[Gross_Margin]]-Table1[[#This Row],[Budget_Margin]]</f>
        <v>6</v>
      </c>
      <c r="W2261" s="5">
        <f>IF(
Table1[[#This Row],[Budget_Margin]]=0,
"",
IF(
Table1[[#This Row],[Budget_Margin]]&gt;0,
(Table1[[#This Row],[Gross_Margin]]-Table1[[#This Row],[Budget_Margin]]) / Table1[[#This Row],[Budget_Margin]],
(Table1[[#This Row],[Gross_Margin]]-Table1[[#This Row],[Budget_Margin]]) / ABS(Table1[[#This Row],[Budget_Margin]])
)
)</f>
        <v>7.4999999999999997E-2</v>
      </c>
      <c r="X2261" s="5" t="str">
        <f>IF(Table1[[#This Row],[Margin_Var]]&gt;=0, "Above Budget", "Below Budget")</f>
        <v>Above Budget</v>
      </c>
      <c r="Y2261" s="5">
        <f>IFERROR(Table1[[#This Row],[Gross_Margin]]/Table1[[#This Row],[Actual_Sales]],0)</f>
        <v>0.56953642384105962</v>
      </c>
      <c r="Z2261" s="5">
        <f>Table1[[#This Row],[Actual_Profit]]/Table1[[#This Row],[Actual_Sales]]</f>
        <v>0.29139072847682118</v>
      </c>
      <c r="AA2261">
        <v>42</v>
      </c>
      <c r="AB2261" s="5">
        <f>IFERROR(Table1[[#This Row],[Expenses]]/Table1[[#This Row],[Actual_Sales]],0)</f>
        <v>0.27814569536423839</v>
      </c>
      <c r="AC2261">
        <v>20</v>
      </c>
      <c r="AD2261">
        <v>1053</v>
      </c>
      <c r="AE2261" s="5">
        <f>IFERROR(Table1[[#This Row],[Inventory]]/Table1[[#This Row],[Actual_Sales]],0)</f>
        <v>6.9735099337748343</v>
      </c>
    </row>
    <row r="2262" spans="1:31" x14ac:dyDescent="0.25">
      <c r="A2262">
        <v>3720</v>
      </c>
      <c r="B2262">
        <v>203</v>
      </c>
      <c r="C2262">
        <v>10</v>
      </c>
      <c r="D2262" s="2">
        <v>40817</v>
      </c>
      <c r="E2262">
        <v>151</v>
      </c>
      <c r="F2262">
        <v>80</v>
      </c>
      <c r="G2262">
        <f>Table1[[#This Row],[Actual_Sales]]-Table1[[#This Row],[Budget_Sales]]</f>
        <v>71</v>
      </c>
      <c r="H2262" s="5">
        <f>IF(
Table1[[#This Row],[Budget_Sales]]=0,
"",
IF(
Table1[[#This Row],[Budget_Sales]]&gt;0,
(Table1[[#This Row],[Actual_Sales]]-Table1[[#This Row],[Budget_Sales]])/Table1[[#This Row],[Budget_Sales]],
(Table1[[#This Row],[Actual_Sales]]-Table1[[#This Row],[Budget_Sales]])/ABS(Table1[[#This Row],[Budget_Sales]])
)
)</f>
        <v>0.88749999999999996</v>
      </c>
      <c r="I2262" s="5" t="str">
        <f>IF(Table1[[#This Row],[Sales_Var]]&gt;=0,"Above Budget","Below Budget")</f>
        <v>Above Budget</v>
      </c>
      <c r="J2262">
        <f>Table1[[#This Row],[Actual_Sales]]-(Table1[[#This Row],[COGS]]+Table1[[#This Row],[Expenses]])</f>
        <v>44</v>
      </c>
      <c r="K2262">
        <v>50</v>
      </c>
      <c r="L2262">
        <f>Table1[[#This Row],[Actual_Profit]]-Table1[[#This Row],[Budget_Profit]]</f>
        <v>-6</v>
      </c>
      <c r="M2262" s="5">
        <f>IF(
Table1[[#This Row],[Budget_Profit]]=0,
"",
IF(
Table1[[#This Row],[Budget_Profit]]&gt;0,
(Table1[[#This Row],[Actual_Profit]]-Table1[[#This Row],[Budget_Profit]])/Table1[[#This Row],[Budget_Profit]],
(Table1[[#This Row],[Actual_Profit]]-Table1[[#This Row],[Budget_Profit]])/ABS(Table1[[#This Row],[Budget_Profit]])
)
)</f>
        <v>-0.12</v>
      </c>
      <c r="N2262" s="5" t="str">
        <f>IF(Table1[[#This Row],[Profit_Var]]&gt;=0, "Above Budget", "Below Budget")</f>
        <v>Below Budget</v>
      </c>
      <c r="O2262">
        <v>65</v>
      </c>
      <c r="P2262">
        <v>30</v>
      </c>
      <c r="Q2262">
        <f>Table1[[#This Row],[COGS]]-Table1[[#This Row],[Budget_COGS]]</f>
        <v>35</v>
      </c>
      <c r="R2262" s="5">
        <f>IF(
Table1[[#This Row],[Budget_COGS]]=0,
"",
IF(
Table1[[#This Row],[Budget_COGS]]&gt;0,
(Table1[[#This Row],[Budget_COGS]]-Table1[[#This Row],[COGS]]) / Table1[[#This Row],[Budget_COGS]],
(Table1[[#This Row],[Budget_COGS]]-Table1[[#This Row],[COGS]]) / ABS(Table1[[#This Row],[Budget_COGS]])
)
)</f>
        <v>-1.1666666666666667</v>
      </c>
      <c r="S2262" s="5" t="str">
        <f>IF(Table1[[#This Row],[COGS _Var]]&gt;=0, "Above Budget", "Below Budget")</f>
        <v>Above Budget</v>
      </c>
      <c r="T2262">
        <f>Table1[[#This Row],[Actual_Sales]]-Table1[[#This Row],[COGS]]</f>
        <v>86</v>
      </c>
      <c r="U2262">
        <v>50</v>
      </c>
      <c r="V2262">
        <f>Table1[[#This Row],[Gross_Margin]]-Table1[[#This Row],[Budget_Margin]]</f>
        <v>36</v>
      </c>
      <c r="W2262" s="5">
        <f>IF(
Table1[[#This Row],[Budget_Margin]]=0,
"",
IF(
Table1[[#This Row],[Budget_Margin]]&gt;0,
(Table1[[#This Row],[Gross_Margin]]-Table1[[#This Row],[Budget_Margin]]) / Table1[[#This Row],[Budget_Margin]],
(Table1[[#This Row],[Gross_Margin]]-Table1[[#This Row],[Budget_Margin]]) / ABS(Table1[[#This Row],[Budget_Margin]])
)
)</f>
        <v>0.72</v>
      </c>
      <c r="X2262" s="5" t="str">
        <f>IF(Table1[[#This Row],[Margin_Var]]&gt;=0, "Above Budget", "Below Budget")</f>
        <v>Above Budget</v>
      </c>
      <c r="Y2262" s="5">
        <f>IFERROR(Table1[[#This Row],[Gross_Margin]]/Table1[[#This Row],[Actual_Sales]],0)</f>
        <v>0.56953642384105962</v>
      </c>
      <c r="Z2262" s="5">
        <f>Table1[[#This Row],[Actual_Profit]]/Table1[[#This Row],[Actual_Sales]]</f>
        <v>0.29139072847682118</v>
      </c>
      <c r="AA2262">
        <v>42</v>
      </c>
      <c r="AB2262" s="5">
        <f>IFERROR(Table1[[#This Row],[Expenses]]/Table1[[#This Row],[Actual_Sales]],0)</f>
        <v>0.27814569536423839</v>
      </c>
      <c r="AC2262">
        <v>20</v>
      </c>
      <c r="AD2262">
        <v>1053</v>
      </c>
      <c r="AE2262" s="5">
        <f>IFERROR(Table1[[#This Row],[Inventory]]/Table1[[#This Row],[Actual_Sales]],0)</f>
        <v>6.9735099337748343</v>
      </c>
    </row>
    <row r="2263" spans="1:31" x14ac:dyDescent="0.25">
      <c r="A2263">
        <v>2041</v>
      </c>
      <c r="B2263">
        <v>603</v>
      </c>
      <c r="C2263">
        <v>1</v>
      </c>
      <c r="D2263" s="2">
        <v>40513</v>
      </c>
      <c r="E2263">
        <v>127</v>
      </c>
      <c r="F2263">
        <v>110</v>
      </c>
      <c r="G2263">
        <f>Table1[[#This Row],[Actual_Sales]]-Table1[[#This Row],[Budget_Sales]]</f>
        <v>17</v>
      </c>
      <c r="H2263" s="5">
        <f>IF(
Table1[[#This Row],[Budget_Sales]]=0,
"",
IF(
Table1[[#This Row],[Budget_Sales]]&gt;0,
(Table1[[#This Row],[Actual_Sales]]-Table1[[#This Row],[Budget_Sales]])/Table1[[#This Row],[Budget_Sales]],
(Table1[[#This Row],[Actual_Sales]]-Table1[[#This Row],[Budget_Sales]])/ABS(Table1[[#This Row],[Budget_Sales]])
)
)</f>
        <v>0.15454545454545454</v>
      </c>
      <c r="I2263" s="5" t="str">
        <f>IF(Table1[[#This Row],[Sales_Var]]&gt;=0,"Above Budget","Below Budget")</f>
        <v>Above Budget</v>
      </c>
      <c r="J2263">
        <f>Table1[[#This Row],[Actual_Sales]]-(Table1[[#This Row],[COGS]]+Table1[[#This Row],[Expenses]])</f>
        <v>37</v>
      </c>
      <c r="K2263">
        <v>50</v>
      </c>
      <c r="L2263">
        <f>Table1[[#This Row],[Actual_Profit]]-Table1[[#This Row],[Budget_Profit]]</f>
        <v>-13</v>
      </c>
      <c r="M2263" s="5">
        <f>IF(
Table1[[#This Row],[Budget_Profit]]=0,
"",
IF(
Table1[[#This Row],[Budget_Profit]]&gt;0,
(Table1[[#This Row],[Actual_Profit]]-Table1[[#This Row],[Budget_Profit]])/Table1[[#This Row],[Budget_Profit]],
(Table1[[#This Row],[Actual_Profit]]-Table1[[#This Row],[Budget_Profit]])/ABS(Table1[[#This Row],[Budget_Profit]])
)
)</f>
        <v>-0.26</v>
      </c>
      <c r="N2263" s="5" t="str">
        <f>IF(Table1[[#This Row],[Profit_Var]]&gt;=0, "Above Budget", "Below Budget")</f>
        <v>Below Budget</v>
      </c>
      <c r="O2263">
        <v>52</v>
      </c>
      <c r="P2263">
        <v>40</v>
      </c>
      <c r="Q2263">
        <f>Table1[[#This Row],[COGS]]-Table1[[#This Row],[Budget_COGS]]</f>
        <v>12</v>
      </c>
      <c r="R2263" s="5">
        <f>IF(
Table1[[#This Row],[Budget_COGS]]=0,
"",
IF(
Table1[[#This Row],[Budget_COGS]]&gt;0,
(Table1[[#This Row],[Budget_COGS]]-Table1[[#This Row],[COGS]]) / Table1[[#This Row],[Budget_COGS]],
(Table1[[#This Row],[Budget_COGS]]-Table1[[#This Row],[COGS]]) / ABS(Table1[[#This Row],[Budget_COGS]])
)
)</f>
        <v>-0.3</v>
      </c>
      <c r="S2263" s="5" t="str">
        <f>IF(Table1[[#This Row],[COGS _Var]]&gt;=0, "Above Budget", "Below Budget")</f>
        <v>Above Budget</v>
      </c>
      <c r="T2263">
        <f>Table1[[#This Row],[Actual_Sales]]-Table1[[#This Row],[COGS]]</f>
        <v>75</v>
      </c>
      <c r="U2263">
        <v>70</v>
      </c>
      <c r="V2263">
        <f>Table1[[#This Row],[Gross_Margin]]-Table1[[#This Row],[Budget_Margin]]</f>
        <v>5</v>
      </c>
      <c r="W2263" s="5">
        <f>IF(
Table1[[#This Row],[Budget_Margin]]=0,
"",
IF(
Table1[[#This Row],[Budget_Margin]]&gt;0,
(Table1[[#This Row],[Gross_Margin]]-Table1[[#This Row],[Budget_Margin]]) / Table1[[#This Row],[Budget_Margin]],
(Table1[[#This Row],[Gross_Margin]]-Table1[[#This Row],[Budget_Margin]]) / ABS(Table1[[#This Row],[Budget_Margin]])
)
)</f>
        <v>7.1428571428571425E-2</v>
      </c>
      <c r="X2263" s="5" t="str">
        <f>IF(Table1[[#This Row],[Margin_Var]]&gt;=0, "Above Budget", "Below Budget")</f>
        <v>Above Budget</v>
      </c>
      <c r="Y2263" s="5">
        <f>IFERROR(Table1[[#This Row],[Gross_Margin]]/Table1[[#This Row],[Actual_Sales]],0)</f>
        <v>0.59055118110236215</v>
      </c>
      <c r="Z2263" s="5">
        <f>Table1[[#This Row],[Actual_Profit]]/Table1[[#This Row],[Actual_Sales]]</f>
        <v>0.29133858267716534</v>
      </c>
      <c r="AA2263">
        <v>38</v>
      </c>
      <c r="AB2263" s="5">
        <f>IFERROR(Table1[[#This Row],[Expenses]]/Table1[[#This Row],[Actual_Sales]],0)</f>
        <v>0.29921259842519687</v>
      </c>
      <c r="AC2263">
        <v>16</v>
      </c>
      <c r="AD2263">
        <v>327</v>
      </c>
      <c r="AE2263" s="5">
        <f>IFERROR(Table1[[#This Row],[Inventory]]/Table1[[#This Row],[Actual_Sales]],0)</f>
        <v>2.5748031496062991</v>
      </c>
    </row>
    <row r="2264" spans="1:31" x14ac:dyDescent="0.25">
      <c r="A2264">
        <v>1456</v>
      </c>
      <c r="B2264">
        <v>414</v>
      </c>
      <c r="C2264">
        <v>5</v>
      </c>
      <c r="D2264" s="2">
        <v>40422</v>
      </c>
      <c r="E2264">
        <v>182</v>
      </c>
      <c r="F2264">
        <v>210</v>
      </c>
      <c r="G2264">
        <f>Table1[[#This Row],[Actual_Sales]]-Table1[[#This Row],[Budget_Sales]]</f>
        <v>-28</v>
      </c>
      <c r="H2264" s="5">
        <f>IF(
Table1[[#This Row],[Budget_Sales]]=0,
"",
IF(
Table1[[#This Row],[Budget_Sales]]&gt;0,
(Table1[[#This Row],[Actual_Sales]]-Table1[[#This Row],[Budget_Sales]])/Table1[[#This Row],[Budget_Sales]],
(Table1[[#This Row],[Actual_Sales]]-Table1[[#This Row],[Budget_Sales]])/ABS(Table1[[#This Row],[Budget_Sales]])
)
)</f>
        <v>-0.13333333333333333</v>
      </c>
      <c r="I2264" s="5" t="str">
        <f>IF(Table1[[#This Row],[Sales_Var]]&gt;=0,"Above Budget","Below Budget")</f>
        <v>Below Budget</v>
      </c>
      <c r="J2264">
        <f>Table1[[#This Row],[Actual_Sales]]-(Table1[[#This Row],[COGS]]+Table1[[#This Row],[Expenses]])</f>
        <v>53</v>
      </c>
      <c r="K2264">
        <v>80</v>
      </c>
      <c r="L2264">
        <f>Table1[[#This Row],[Actual_Profit]]-Table1[[#This Row],[Budget_Profit]]</f>
        <v>-27</v>
      </c>
      <c r="M2264" s="5">
        <f>IF(
Table1[[#This Row],[Budget_Profit]]=0,
"",
IF(
Table1[[#This Row],[Budget_Profit]]&gt;0,
(Table1[[#This Row],[Actual_Profit]]-Table1[[#This Row],[Budget_Profit]])/Table1[[#This Row],[Budget_Profit]],
(Table1[[#This Row],[Actual_Profit]]-Table1[[#This Row],[Budget_Profit]])/ABS(Table1[[#This Row],[Budget_Profit]])
)
)</f>
        <v>-0.33750000000000002</v>
      </c>
      <c r="N2264" s="5" t="str">
        <f>IF(Table1[[#This Row],[Profit_Var]]&gt;=0, "Above Budget", "Below Budget")</f>
        <v>Below Budget</v>
      </c>
      <c r="O2264">
        <v>83</v>
      </c>
      <c r="P2264">
        <v>90</v>
      </c>
      <c r="Q2264">
        <f>Table1[[#This Row],[COGS]]-Table1[[#This Row],[Budget_COGS]]</f>
        <v>-7</v>
      </c>
      <c r="R2264" s="5">
        <f>IF(
Table1[[#This Row],[Budget_COGS]]=0,
"",
IF(
Table1[[#This Row],[Budget_COGS]]&gt;0,
(Table1[[#This Row],[Budget_COGS]]-Table1[[#This Row],[COGS]]) / Table1[[#This Row],[Budget_COGS]],
(Table1[[#This Row],[Budget_COGS]]-Table1[[#This Row],[COGS]]) / ABS(Table1[[#This Row],[Budget_COGS]])
)
)</f>
        <v>7.7777777777777779E-2</v>
      </c>
      <c r="S2264" s="5" t="str">
        <f>IF(Table1[[#This Row],[COGS _Var]]&gt;=0, "Above Budget", "Below Budget")</f>
        <v>Below Budget</v>
      </c>
      <c r="T2264">
        <f>Table1[[#This Row],[Actual_Sales]]-Table1[[#This Row],[COGS]]</f>
        <v>99</v>
      </c>
      <c r="U2264">
        <v>120</v>
      </c>
      <c r="V2264">
        <f>Table1[[#This Row],[Gross_Margin]]-Table1[[#This Row],[Budget_Margin]]</f>
        <v>-21</v>
      </c>
      <c r="W2264" s="5">
        <f>IF(
Table1[[#This Row],[Budget_Margin]]=0,
"",
IF(
Table1[[#This Row],[Budget_Margin]]&gt;0,
(Table1[[#This Row],[Gross_Margin]]-Table1[[#This Row],[Budget_Margin]]) / Table1[[#This Row],[Budget_Margin]],
(Table1[[#This Row],[Gross_Margin]]-Table1[[#This Row],[Budget_Margin]]) / ABS(Table1[[#This Row],[Budget_Margin]])
)
)</f>
        <v>-0.17499999999999999</v>
      </c>
      <c r="X2264" s="5" t="str">
        <f>IF(Table1[[#This Row],[Margin_Var]]&gt;=0, "Above Budget", "Below Budget")</f>
        <v>Below Budget</v>
      </c>
      <c r="Y2264" s="5">
        <f>IFERROR(Table1[[#This Row],[Gross_Margin]]/Table1[[#This Row],[Actual_Sales]],0)</f>
        <v>0.54395604395604391</v>
      </c>
      <c r="Z2264" s="5">
        <f>Table1[[#This Row],[Actual_Profit]]/Table1[[#This Row],[Actual_Sales]]</f>
        <v>0.29120879120879123</v>
      </c>
      <c r="AA2264">
        <v>46</v>
      </c>
      <c r="AB2264" s="5">
        <f>IFERROR(Table1[[#This Row],[Expenses]]/Table1[[#This Row],[Actual_Sales]],0)</f>
        <v>0.25274725274725274</v>
      </c>
      <c r="AC2264">
        <v>25</v>
      </c>
      <c r="AD2264">
        <v>1063</v>
      </c>
      <c r="AE2264" s="5">
        <f>IFERROR(Table1[[#This Row],[Inventory]]/Table1[[#This Row],[Actual_Sales]],0)</f>
        <v>5.8406593406593403</v>
      </c>
    </row>
    <row r="2265" spans="1:31" x14ac:dyDescent="0.25">
      <c r="A2265">
        <v>1419</v>
      </c>
      <c r="B2265">
        <v>206</v>
      </c>
      <c r="C2265">
        <v>6</v>
      </c>
      <c r="D2265" s="2">
        <v>40422</v>
      </c>
      <c r="E2265">
        <v>182</v>
      </c>
      <c r="F2265">
        <v>170</v>
      </c>
      <c r="G2265">
        <f>Table1[[#This Row],[Actual_Sales]]-Table1[[#This Row],[Budget_Sales]]</f>
        <v>12</v>
      </c>
      <c r="H2265" s="5">
        <f>IF(
Table1[[#This Row],[Budget_Sales]]=0,
"",
IF(
Table1[[#This Row],[Budget_Sales]]&gt;0,
(Table1[[#This Row],[Actual_Sales]]-Table1[[#This Row],[Budget_Sales]])/Table1[[#This Row],[Budget_Sales]],
(Table1[[#This Row],[Actual_Sales]]-Table1[[#This Row],[Budget_Sales]])/ABS(Table1[[#This Row],[Budget_Sales]])
)
)</f>
        <v>7.0588235294117646E-2</v>
      </c>
      <c r="I2265" s="5" t="str">
        <f>IF(Table1[[#This Row],[Sales_Var]]&gt;=0,"Above Budget","Below Budget")</f>
        <v>Above Budget</v>
      </c>
      <c r="J2265">
        <f>Table1[[#This Row],[Actual_Sales]]-(Table1[[#This Row],[COGS]]+Table1[[#This Row],[Expenses]])</f>
        <v>53</v>
      </c>
      <c r="K2265">
        <v>70</v>
      </c>
      <c r="L2265">
        <f>Table1[[#This Row],[Actual_Profit]]-Table1[[#This Row],[Budget_Profit]]</f>
        <v>-17</v>
      </c>
      <c r="M2265" s="5">
        <f>IF(
Table1[[#This Row],[Budget_Profit]]=0,
"",
IF(
Table1[[#This Row],[Budget_Profit]]&gt;0,
(Table1[[#This Row],[Actual_Profit]]-Table1[[#This Row],[Budget_Profit]])/Table1[[#This Row],[Budget_Profit]],
(Table1[[#This Row],[Actual_Profit]]-Table1[[#This Row],[Budget_Profit]])/ABS(Table1[[#This Row],[Budget_Profit]])
)
)</f>
        <v>-0.24285714285714285</v>
      </c>
      <c r="N2265" s="5" t="str">
        <f>IF(Table1[[#This Row],[Profit_Var]]&gt;=0, "Above Budget", "Below Budget")</f>
        <v>Below Budget</v>
      </c>
      <c r="O2265">
        <v>83</v>
      </c>
      <c r="P2265">
        <v>70</v>
      </c>
      <c r="Q2265">
        <f>Table1[[#This Row],[COGS]]-Table1[[#This Row],[Budget_COGS]]</f>
        <v>13</v>
      </c>
      <c r="R2265" s="5">
        <f>IF(
Table1[[#This Row],[Budget_COGS]]=0,
"",
IF(
Table1[[#This Row],[Budget_COGS]]&gt;0,
(Table1[[#This Row],[Budget_COGS]]-Table1[[#This Row],[COGS]]) / Table1[[#This Row],[Budget_COGS]],
(Table1[[#This Row],[Budget_COGS]]-Table1[[#This Row],[COGS]]) / ABS(Table1[[#This Row],[Budget_COGS]])
)
)</f>
        <v>-0.18571428571428572</v>
      </c>
      <c r="S2265" s="5" t="str">
        <f>IF(Table1[[#This Row],[COGS _Var]]&gt;=0, "Above Budget", "Below Budget")</f>
        <v>Above Budget</v>
      </c>
      <c r="T2265">
        <f>Table1[[#This Row],[Actual_Sales]]-Table1[[#This Row],[COGS]]</f>
        <v>99</v>
      </c>
      <c r="U2265">
        <v>100</v>
      </c>
      <c r="V2265">
        <f>Table1[[#This Row],[Gross_Margin]]-Table1[[#This Row],[Budget_Margin]]</f>
        <v>-1</v>
      </c>
      <c r="W2265" s="5">
        <f>IF(
Table1[[#This Row],[Budget_Margin]]=0,
"",
IF(
Table1[[#This Row],[Budget_Margin]]&gt;0,
(Table1[[#This Row],[Gross_Margin]]-Table1[[#This Row],[Budget_Margin]]) / Table1[[#This Row],[Budget_Margin]],
(Table1[[#This Row],[Gross_Margin]]-Table1[[#This Row],[Budget_Margin]]) / ABS(Table1[[#This Row],[Budget_Margin]])
)
)</f>
        <v>-0.01</v>
      </c>
      <c r="X2265" s="5" t="str">
        <f>IF(Table1[[#This Row],[Margin_Var]]&gt;=0, "Above Budget", "Below Budget")</f>
        <v>Below Budget</v>
      </c>
      <c r="Y2265" s="5">
        <f>IFERROR(Table1[[#This Row],[Gross_Margin]]/Table1[[#This Row],[Actual_Sales]],0)</f>
        <v>0.54395604395604391</v>
      </c>
      <c r="Z2265" s="5">
        <f>Table1[[#This Row],[Actual_Profit]]/Table1[[#This Row],[Actual_Sales]]</f>
        <v>0.29120879120879123</v>
      </c>
      <c r="AA2265">
        <v>46</v>
      </c>
      <c r="AB2265" s="5">
        <f>IFERROR(Table1[[#This Row],[Expenses]]/Table1[[#This Row],[Actual_Sales]],0)</f>
        <v>0.25274725274725274</v>
      </c>
      <c r="AC2265">
        <v>25</v>
      </c>
      <c r="AD2265">
        <v>1063</v>
      </c>
      <c r="AE2265" s="5">
        <f>IFERROR(Table1[[#This Row],[Inventory]]/Table1[[#This Row],[Actual_Sales]],0)</f>
        <v>5.8406593406593403</v>
      </c>
    </row>
    <row r="2266" spans="1:31" x14ac:dyDescent="0.25">
      <c r="A2266">
        <v>1453</v>
      </c>
      <c r="B2266">
        <v>407</v>
      </c>
      <c r="C2266">
        <v>10</v>
      </c>
      <c r="D2266" s="2">
        <v>40422</v>
      </c>
      <c r="E2266">
        <v>182</v>
      </c>
      <c r="F2266">
        <v>140</v>
      </c>
      <c r="G2266">
        <f>Table1[[#This Row],[Actual_Sales]]-Table1[[#This Row],[Budget_Sales]]</f>
        <v>42</v>
      </c>
      <c r="H2266" s="5">
        <f>IF(
Table1[[#This Row],[Budget_Sales]]=0,
"",
IF(
Table1[[#This Row],[Budget_Sales]]&gt;0,
(Table1[[#This Row],[Actual_Sales]]-Table1[[#This Row],[Budget_Sales]])/Table1[[#This Row],[Budget_Sales]],
(Table1[[#This Row],[Actual_Sales]]-Table1[[#This Row],[Budget_Sales]])/ABS(Table1[[#This Row],[Budget_Sales]])
)
)</f>
        <v>0.3</v>
      </c>
      <c r="I2266" s="5" t="str">
        <f>IF(Table1[[#This Row],[Sales_Var]]&gt;=0,"Above Budget","Below Budget")</f>
        <v>Above Budget</v>
      </c>
      <c r="J2266">
        <f>Table1[[#This Row],[Actual_Sales]]-(Table1[[#This Row],[COGS]]+Table1[[#This Row],[Expenses]])</f>
        <v>53</v>
      </c>
      <c r="K2266">
        <v>50</v>
      </c>
      <c r="L2266">
        <f>Table1[[#This Row],[Actual_Profit]]-Table1[[#This Row],[Budget_Profit]]</f>
        <v>3</v>
      </c>
      <c r="M2266" s="5">
        <f>IF(
Table1[[#This Row],[Budget_Profit]]=0,
"",
IF(
Table1[[#This Row],[Budget_Profit]]&gt;0,
(Table1[[#This Row],[Actual_Profit]]-Table1[[#This Row],[Budget_Profit]])/Table1[[#This Row],[Budget_Profit]],
(Table1[[#This Row],[Actual_Profit]]-Table1[[#This Row],[Budget_Profit]])/ABS(Table1[[#This Row],[Budget_Profit]])
)
)</f>
        <v>0.06</v>
      </c>
      <c r="N2266" s="5" t="str">
        <f>IF(Table1[[#This Row],[Profit_Var]]&gt;=0, "Above Budget", "Below Budget")</f>
        <v>Above Budget</v>
      </c>
      <c r="O2266">
        <v>83</v>
      </c>
      <c r="P2266">
        <v>60</v>
      </c>
      <c r="Q2266">
        <f>Table1[[#This Row],[COGS]]-Table1[[#This Row],[Budget_COGS]]</f>
        <v>23</v>
      </c>
      <c r="R2266" s="5">
        <f>IF(
Table1[[#This Row],[Budget_COGS]]=0,
"",
IF(
Table1[[#This Row],[Budget_COGS]]&gt;0,
(Table1[[#This Row],[Budget_COGS]]-Table1[[#This Row],[COGS]]) / Table1[[#This Row],[Budget_COGS]],
(Table1[[#This Row],[Budget_COGS]]-Table1[[#This Row],[COGS]]) / ABS(Table1[[#This Row],[Budget_COGS]])
)
)</f>
        <v>-0.38333333333333336</v>
      </c>
      <c r="S2266" s="5" t="str">
        <f>IF(Table1[[#This Row],[COGS _Var]]&gt;=0, "Above Budget", "Below Budget")</f>
        <v>Above Budget</v>
      </c>
      <c r="T2266">
        <f>Table1[[#This Row],[Actual_Sales]]-Table1[[#This Row],[COGS]]</f>
        <v>99</v>
      </c>
      <c r="U2266">
        <v>80</v>
      </c>
      <c r="V2266">
        <f>Table1[[#This Row],[Gross_Margin]]-Table1[[#This Row],[Budget_Margin]]</f>
        <v>19</v>
      </c>
      <c r="W2266" s="5">
        <f>IF(
Table1[[#This Row],[Budget_Margin]]=0,
"",
IF(
Table1[[#This Row],[Budget_Margin]]&gt;0,
(Table1[[#This Row],[Gross_Margin]]-Table1[[#This Row],[Budget_Margin]]) / Table1[[#This Row],[Budget_Margin]],
(Table1[[#This Row],[Gross_Margin]]-Table1[[#This Row],[Budget_Margin]]) / ABS(Table1[[#This Row],[Budget_Margin]])
)
)</f>
        <v>0.23749999999999999</v>
      </c>
      <c r="X2266" s="5" t="str">
        <f>IF(Table1[[#This Row],[Margin_Var]]&gt;=0, "Above Budget", "Below Budget")</f>
        <v>Above Budget</v>
      </c>
      <c r="Y2266" s="5">
        <f>IFERROR(Table1[[#This Row],[Gross_Margin]]/Table1[[#This Row],[Actual_Sales]],0)</f>
        <v>0.54395604395604391</v>
      </c>
      <c r="Z2266" s="5">
        <f>Table1[[#This Row],[Actual_Profit]]/Table1[[#This Row],[Actual_Sales]]</f>
        <v>0.29120879120879123</v>
      </c>
      <c r="AA2266">
        <v>46</v>
      </c>
      <c r="AB2266" s="5">
        <f>IFERROR(Table1[[#This Row],[Expenses]]/Table1[[#This Row],[Actual_Sales]],0)</f>
        <v>0.25274725274725274</v>
      </c>
      <c r="AC2266">
        <v>25</v>
      </c>
      <c r="AD2266">
        <v>1063</v>
      </c>
      <c r="AE2266" s="5">
        <f>IFERROR(Table1[[#This Row],[Inventory]]/Table1[[#This Row],[Actual_Sales]],0)</f>
        <v>5.8406593406593403</v>
      </c>
    </row>
    <row r="2267" spans="1:31" x14ac:dyDescent="0.25">
      <c r="A2267">
        <v>350</v>
      </c>
      <c r="B2267">
        <v>971</v>
      </c>
      <c r="C2267">
        <v>6</v>
      </c>
      <c r="D2267" s="2">
        <v>40210</v>
      </c>
      <c r="E2267">
        <v>340</v>
      </c>
      <c r="F2267">
        <v>320</v>
      </c>
      <c r="G2267">
        <f>Table1[[#This Row],[Actual_Sales]]-Table1[[#This Row],[Budget_Sales]]</f>
        <v>20</v>
      </c>
      <c r="H2267" s="5">
        <f>IF(
Table1[[#This Row],[Budget_Sales]]=0,
"",
IF(
Table1[[#This Row],[Budget_Sales]]&gt;0,
(Table1[[#This Row],[Actual_Sales]]-Table1[[#This Row],[Budget_Sales]])/Table1[[#This Row],[Budget_Sales]],
(Table1[[#This Row],[Actual_Sales]]-Table1[[#This Row],[Budget_Sales]])/ABS(Table1[[#This Row],[Budget_Sales]])
)
)</f>
        <v>6.25E-2</v>
      </c>
      <c r="I2267" s="5" t="str">
        <f>IF(Table1[[#This Row],[Sales_Var]]&gt;=0,"Above Budget","Below Budget")</f>
        <v>Above Budget</v>
      </c>
      <c r="J2267">
        <f>Table1[[#This Row],[Actual_Sales]]-(Table1[[#This Row],[COGS]]+Table1[[#This Row],[Expenses]])</f>
        <v>99</v>
      </c>
      <c r="K2267">
        <v>100</v>
      </c>
      <c r="L2267">
        <f>Table1[[#This Row],[Actual_Profit]]-Table1[[#This Row],[Budget_Profit]]</f>
        <v>-1</v>
      </c>
      <c r="M2267" s="5">
        <f>IF(
Table1[[#This Row],[Budget_Profit]]=0,
"",
IF(
Table1[[#This Row],[Budget_Profit]]&gt;0,
(Table1[[#This Row],[Actual_Profit]]-Table1[[#This Row],[Budget_Profit]])/Table1[[#This Row],[Budget_Profit]],
(Table1[[#This Row],[Actual_Profit]]-Table1[[#This Row],[Budget_Profit]])/ABS(Table1[[#This Row],[Budget_Profit]])
)
)</f>
        <v>-0.01</v>
      </c>
      <c r="N2267" s="5" t="str">
        <f>IF(Table1[[#This Row],[Profit_Var]]&gt;=0, "Above Budget", "Below Budget")</f>
        <v>Below Budget</v>
      </c>
      <c r="O2267">
        <v>170</v>
      </c>
      <c r="P2267">
        <v>160</v>
      </c>
      <c r="Q2267">
        <f>Table1[[#This Row],[COGS]]-Table1[[#This Row],[Budget_COGS]]</f>
        <v>10</v>
      </c>
      <c r="R2267" s="5">
        <f>IF(
Table1[[#This Row],[Budget_COGS]]=0,
"",
IF(
Table1[[#This Row],[Budget_COGS]]&gt;0,
(Table1[[#This Row],[Budget_COGS]]-Table1[[#This Row],[COGS]]) / Table1[[#This Row],[Budget_COGS]],
(Table1[[#This Row],[Budget_COGS]]-Table1[[#This Row],[COGS]]) / ABS(Table1[[#This Row],[Budget_COGS]])
)
)</f>
        <v>-6.25E-2</v>
      </c>
      <c r="S2267" s="5" t="str">
        <f>IF(Table1[[#This Row],[COGS _Var]]&gt;=0, "Above Budget", "Below Budget")</f>
        <v>Above Budget</v>
      </c>
      <c r="T2267">
        <f>Table1[[#This Row],[Actual_Sales]]-Table1[[#This Row],[COGS]]</f>
        <v>170</v>
      </c>
      <c r="U2267">
        <v>160</v>
      </c>
      <c r="V2267">
        <f>Table1[[#This Row],[Gross_Margin]]-Table1[[#This Row],[Budget_Margin]]</f>
        <v>10</v>
      </c>
      <c r="W2267" s="5">
        <f>IF(
Table1[[#This Row],[Budget_Margin]]=0,
"",
IF(
Table1[[#This Row],[Budget_Margin]]&gt;0,
(Table1[[#This Row],[Gross_Margin]]-Table1[[#This Row],[Budget_Margin]]) / Table1[[#This Row],[Budget_Margin]],
(Table1[[#This Row],[Gross_Margin]]-Table1[[#This Row],[Budget_Margin]]) / ABS(Table1[[#This Row],[Budget_Margin]])
)
)</f>
        <v>6.25E-2</v>
      </c>
      <c r="X2267" s="5" t="str">
        <f>IF(Table1[[#This Row],[Margin_Var]]&gt;=0, "Above Budget", "Below Budget")</f>
        <v>Above Budget</v>
      </c>
      <c r="Y2267" s="5">
        <f>IFERROR(Table1[[#This Row],[Gross_Margin]]/Table1[[#This Row],[Actual_Sales]],0)</f>
        <v>0.5</v>
      </c>
      <c r="Z2267" s="5">
        <f>Table1[[#This Row],[Actual_Profit]]/Table1[[#This Row],[Actual_Sales]]</f>
        <v>0.29117647058823531</v>
      </c>
      <c r="AA2267">
        <v>71</v>
      </c>
      <c r="AB2267" s="5">
        <f>IFERROR(Table1[[#This Row],[Expenses]]/Table1[[#This Row],[Actual_Sales]],0)</f>
        <v>0.20882352941176471</v>
      </c>
      <c r="AC2267">
        <v>47</v>
      </c>
      <c r="AD2267">
        <v>1073</v>
      </c>
      <c r="AE2267" s="5">
        <f>IFERROR(Table1[[#This Row],[Inventory]]/Table1[[#This Row],[Actual_Sales]],0)</f>
        <v>3.1558823529411764</v>
      </c>
    </row>
    <row r="2268" spans="1:31" x14ac:dyDescent="0.25">
      <c r="A2268">
        <v>246</v>
      </c>
      <c r="B2268">
        <v>508</v>
      </c>
      <c r="C2268">
        <v>7</v>
      </c>
      <c r="D2268" s="2">
        <v>40210</v>
      </c>
      <c r="E2268">
        <v>340</v>
      </c>
      <c r="F2268">
        <v>330</v>
      </c>
      <c r="G2268">
        <f>Table1[[#This Row],[Actual_Sales]]-Table1[[#This Row],[Budget_Sales]]</f>
        <v>10</v>
      </c>
      <c r="H2268" s="5">
        <f>IF(
Table1[[#This Row],[Budget_Sales]]=0,
"",
IF(
Table1[[#This Row],[Budget_Sales]]&gt;0,
(Table1[[#This Row],[Actual_Sales]]-Table1[[#This Row],[Budget_Sales]])/Table1[[#This Row],[Budget_Sales]],
(Table1[[#This Row],[Actual_Sales]]-Table1[[#This Row],[Budget_Sales]])/ABS(Table1[[#This Row],[Budget_Sales]])
)
)</f>
        <v>3.0303030303030304E-2</v>
      </c>
      <c r="I2268" s="5" t="str">
        <f>IF(Table1[[#This Row],[Sales_Var]]&gt;=0,"Above Budget","Below Budget")</f>
        <v>Above Budget</v>
      </c>
      <c r="J2268">
        <f>Table1[[#This Row],[Actual_Sales]]-(Table1[[#This Row],[COGS]]+Table1[[#This Row],[Expenses]])</f>
        <v>99</v>
      </c>
      <c r="K2268">
        <v>110</v>
      </c>
      <c r="L2268">
        <f>Table1[[#This Row],[Actual_Profit]]-Table1[[#This Row],[Budget_Profit]]</f>
        <v>-11</v>
      </c>
      <c r="M2268" s="5">
        <f>IF(
Table1[[#This Row],[Budget_Profit]]=0,
"",
IF(
Table1[[#This Row],[Budget_Profit]]&gt;0,
(Table1[[#This Row],[Actual_Profit]]-Table1[[#This Row],[Budget_Profit]])/Table1[[#This Row],[Budget_Profit]],
(Table1[[#This Row],[Actual_Profit]]-Table1[[#This Row],[Budget_Profit]])/ABS(Table1[[#This Row],[Budget_Profit]])
)
)</f>
        <v>-0.1</v>
      </c>
      <c r="N2268" s="5" t="str">
        <f>IF(Table1[[#This Row],[Profit_Var]]&gt;=0, "Above Budget", "Below Budget")</f>
        <v>Below Budget</v>
      </c>
      <c r="O2268">
        <v>170</v>
      </c>
      <c r="P2268">
        <v>160</v>
      </c>
      <c r="Q2268">
        <f>Table1[[#This Row],[COGS]]-Table1[[#This Row],[Budget_COGS]]</f>
        <v>10</v>
      </c>
      <c r="R2268" s="5">
        <f>IF(
Table1[[#This Row],[Budget_COGS]]=0,
"",
IF(
Table1[[#This Row],[Budget_COGS]]&gt;0,
(Table1[[#This Row],[Budget_COGS]]-Table1[[#This Row],[COGS]]) / Table1[[#This Row],[Budget_COGS]],
(Table1[[#This Row],[Budget_COGS]]-Table1[[#This Row],[COGS]]) / ABS(Table1[[#This Row],[Budget_COGS]])
)
)</f>
        <v>-6.25E-2</v>
      </c>
      <c r="S2268" s="5" t="str">
        <f>IF(Table1[[#This Row],[COGS _Var]]&gt;=0, "Above Budget", "Below Budget")</f>
        <v>Above Budget</v>
      </c>
      <c r="T2268">
        <f>Table1[[#This Row],[Actual_Sales]]-Table1[[#This Row],[COGS]]</f>
        <v>170</v>
      </c>
      <c r="U2268">
        <v>170</v>
      </c>
      <c r="V2268">
        <f>Table1[[#This Row],[Gross_Margin]]-Table1[[#This Row],[Budget_Margin]]</f>
        <v>0</v>
      </c>
      <c r="W2268" s="5">
        <f>IF(
Table1[[#This Row],[Budget_Margin]]=0,
"",
IF(
Table1[[#This Row],[Budget_Margin]]&gt;0,
(Table1[[#This Row],[Gross_Margin]]-Table1[[#This Row],[Budget_Margin]]) / Table1[[#This Row],[Budget_Margin]],
(Table1[[#This Row],[Gross_Margin]]-Table1[[#This Row],[Budget_Margin]]) / ABS(Table1[[#This Row],[Budget_Margin]])
)
)</f>
        <v>0</v>
      </c>
      <c r="X2268" s="5" t="str">
        <f>IF(Table1[[#This Row],[Margin_Var]]&gt;=0, "Above Budget", "Below Budget")</f>
        <v>Above Budget</v>
      </c>
      <c r="Y2268" s="5">
        <f>IFERROR(Table1[[#This Row],[Gross_Margin]]/Table1[[#This Row],[Actual_Sales]],0)</f>
        <v>0.5</v>
      </c>
      <c r="Z2268" s="5">
        <f>Table1[[#This Row],[Actual_Profit]]/Table1[[#This Row],[Actual_Sales]]</f>
        <v>0.29117647058823531</v>
      </c>
      <c r="AA2268">
        <v>71</v>
      </c>
      <c r="AB2268" s="5">
        <f>IFERROR(Table1[[#This Row],[Expenses]]/Table1[[#This Row],[Actual_Sales]],0)</f>
        <v>0.20882352941176471</v>
      </c>
      <c r="AC2268">
        <v>47</v>
      </c>
      <c r="AD2268">
        <v>1073</v>
      </c>
      <c r="AE2268" s="5">
        <f>IFERROR(Table1[[#This Row],[Inventory]]/Table1[[#This Row],[Actual_Sales]],0)</f>
        <v>3.1558823529411764</v>
      </c>
    </row>
    <row r="2269" spans="1:31" x14ac:dyDescent="0.25">
      <c r="A2269">
        <v>345</v>
      </c>
      <c r="B2269">
        <v>970</v>
      </c>
      <c r="C2269">
        <v>8</v>
      </c>
      <c r="D2269" s="2">
        <v>40210</v>
      </c>
      <c r="E2269">
        <v>340</v>
      </c>
      <c r="F2269">
        <v>290</v>
      </c>
      <c r="G2269">
        <f>Table1[[#This Row],[Actual_Sales]]-Table1[[#This Row],[Budget_Sales]]</f>
        <v>50</v>
      </c>
      <c r="H2269" s="5">
        <f>IF(
Table1[[#This Row],[Budget_Sales]]=0,
"",
IF(
Table1[[#This Row],[Budget_Sales]]&gt;0,
(Table1[[#This Row],[Actual_Sales]]-Table1[[#This Row],[Budget_Sales]])/Table1[[#This Row],[Budget_Sales]],
(Table1[[#This Row],[Actual_Sales]]-Table1[[#This Row],[Budget_Sales]])/ABS(Table1[[#This Row],[Budget_Sales]])
)
)</f>
        <v>0.17241379310344829</v>
      </c>
      <c r="I2269" s="5" t="str">
        <f>IF(Table1[[#This Row],[Sales_Var]]&gt;=0,"Above Budget","Below Budget")</f>
        <v>Above Budget</v>
      </c>
      <c r="J2269">
        <f>Table1[[#This Row],[Actual_Sales]]-(Table1[[#This Row],[COGS]]+Table1[[#This Row],[Expenses]])</f>
        <v>99</v>
      </c>
      <c r="K2269">
        <v>100</v>
      </c>
      <c r="L2269">
        <f>Table1[[#This Row],[Actual_Profit]]-Table1[[#This Row],[Budget_Profit]]</f>
        <v>-1</v>
      </c>
      <c r="M2269" s="5">
        <f>IF(
Table1[[#This Row],[Budget_Profit]]=0,
"",
IF(
Table1[[#This Row],[Budget_Profit]]&gt;0,
(Table1[[#This Row],[Actual_Profit]]-Table1[[#This Row],[Budget_Profit]])/Table1[[#This Row],[Budget_Profit]],
(Table1[[#This Row],[Actual_Profit]]-Table1[[#This Row],[Budget_Profit]])/ABS(Table1[[#This Row],[Budget_Profit]])
)
)</f>
        <v>-0.01</v>
      </c>
      <c r="N2269" s="5" t="str">
        <f>IF(Table1[[#This Row],[Profit_Var]]&gt;=0, "Above Budget", "Below Budget")</f>
        <v>Below Budget</v>
      </c>
      <c r="O2269">
        <v>170</v>
      </c>
      <c r="P2269">
        <v>140</v>
      </c>
      <c r="Q2269">
        <f>Table1[[#This Row],[COGS]]-Table1[[#This Row],[Budget_COGS]]</f>
        <v>30</v>
      </c>
      <c r="R2269" s="5">
        <f>IF(
Table1[[#This Row],[Budget_COGS]]=0,
"",
IF(
Table1[[#This Row],[Budget_COGS]]&gt;0,
(Table1[[#This Row],[Budget_COGS]]-Table1[[#This Row],[COGS]]) / Table1[[#This Row],[Budget_COGS]],
(Table1[[#This Row],[Budget_COGS]]-Table1[[#This Row],[COGS]]) / ABS(Table1[[#This Row],[Budget_COGS]])
)
)</f>
        <v>-0.21428571428571427</v>
      </c>
      <c r="S2269" s="5" t="str">
        <f>IF(Table1[[#This Row],[COGS _Var]]&gt;=0, "Above Budget", "Below Budget")</f>
        <v>Above Budget</v>
      </c>
      <c r="T2269">
        <f>Table1[[#This Row],[Actual_Sales]]-Table1[[#This Row],[COGS]]</f>
        <v>170</v>
      </c>
      <c r="U2269">
        <v>150</v>
      </c>
      <c r="V2269">
        <f>Table1[[#This Row],[Gross_Margin]]-Table1[[#This Row],[Budget_Margin]]</f>
        <v>20</v>
      </c>
      <c r="W2269" s="5">
        <f>IF(
Table1[[#This Row],[Budget_Margin]]=0,
"",
IF(
Table1[[#This Row],[Budget_Margin]]&gt;0,
(Table1[[#This Row],[Gross_Margin]]-Table1[[#This Row],[Budget_Margin]]) / Table1[[#This Row],[Budget_Margin]],
(Table1[[#This Row],[Gross_Margin]]-Table1[[#This Row],[Budget_Margin]]) / ABS(Table1[[#This Row],[Budget_Margin]])
)
)</f>
        <v>0.13333333333333333</v>
      </c>
      <c r="X2269" s="5" t="str">
        <f>IF(Table1[[#This Row],[Margin_Var]]&gt;=0, "Above Budget", "Below Budget")</f>
        <v>Above Budget</v>
      </c>
      <c r="Y2269" s="5">
        <f>IFERROR(Table1[[#This Row],[Gross_Margin]]/Table1[[#This Row],[Actual_Sales]],0)</f>
        <v>0.5</v>
      </c>
      <c r="Z2269" s="5">
        <f>Table1[[#This Row],[Actual_Profit]]/Table1[[#This Row],[Actual_Sales]]</f>
        <v>0.29117647058823531</v>
      </c>
      <c r="AA2269">
        <v>71</v>
      </c>
      <c r="AB2269" s="5">
        <f>IFERROR(Table1[[#This Row],[Expenses]]/Table1[[#This Row],[Actual_Sales]],0)</f>
        <v>0.20882352941176471</v>
      </c>
      <c r="AC2269">
        <v>47</v>
      </c>
      <c r="AD2269">
        <v>1073</v>
      </c>
      <c r="AE2269" s="5">
        <f>IFERROR(Table1[[#This Row],[Inventory]]/Table1[[#This Row],[Actual_Sales]],0)</f>
        <v>3.1558823529411764</v>
      </c>
    </row>
    <row r="2270" spans="1:31" x14ac:dyDescent="0.25">
      <c r="A2270">
        <v>1219</v>
      </c>
      <c r="B2270">
        <v>904</v>
      </c>
      <c r="C2270">
        <v>10</v>
      </c>
      <c r="D2270" s="2">
        <v>40360</v>
      </c>
      <c r="E2270">
        <v>189</v>
      </c>
      <c r="F2270">
        <v>140</v>
      </c>
      <c r="G2270">
        <f>Table1[[#This Row],[Actual_Sales]]-Table1[[#This Row],[Budget_Sales]]</f>
        <v>49</v>
      </c>
      <c r="H2270" s="5">
        <f>IF(
Table1[[#This Row],[Budget_Sales]]=0,
"",
IF(
Table1[[#This Row],[Budget_Sales]]&gt;0,
(Table1[[#This Row],[Actual_Sales]]-Table1[[#This Row],[Budget_Sales]])/Table1[[#This Row],[Budget_Sales]],
(Table1[[#This Row],[Actual_Sales]]-Table1[[#This Row],[Budget_Sales]])/ABS(Table1[[#This Row],[Budget_Sales]])
)
)</f>
        <v>0.35</v>
      </c>
      <c r="I2270" s="5" t="str">
        <f>IF(Table1[[#This Row],[Sales_Var]]&gt;=0,"Above Budget","Below Budget")</f>
        <v>Above Budget</v>
      </c>
      <c r="J2270">
        <f>Table1[[#This Row],[Actual_Sales]]-(Table1[[#This Row],[COGS]]+Table1[[#This Row],[Expenses]])</f>
        <v>55</v>
      </c>
      <c r="K2270">
        <v>50</v>
      </c>
      <c r="L2270">
        <f>Table1[[#This Row],[Actual_Profit]]-Table1[[#This Row],[Budget_Profit]]</f>
        <v>5</v>
      </c>
      <c r="M2270" s="5">
        <f>IF(
Table1[[#This Row],[Budget_Profit]]=0,
"",
IF(
Table1[[#This Row],[Budget_Profit]]&gt;0,
(Table1[[#This Row],[Actual_Profit]]-Table1[[#This Row],[Budget_Profit]])/Table1[[#This Row],[Budget_Profit]],
(Table1[[#This Row],[Actual_Profit]]-Table1[[#This Row],[Budget_Profit]])/ABS(Table1[[#This Row],[Budget_Profit]])
)
)</f>
        <v>0.1</v>
      </c>
      <c r="N2270" s="5" t="str">
        <f>IF(Table1[[#This Row],[Profit_Var]]&gt;=0, "Above Budget", "Below Budget")</f>
        <v>Above Budget</v>
      </c>
      <c r="O2270">
        <v>86</v>
      </c>
      <c r="P2270">
        <v>60</v>
      </c>
      <c r="Q2270">
        <f>Table1[[#This Row],[COGS]]-Table1[[#This Row],[Budget_COGS]]</f>
        <v>26</v>
      </c>
      <c r="R2270" s="5">
        <f>IF(
Table1[[#This Row],[Budget_COGS]]=0,
"",
IF(
Table1[[#This Row],[Budget_COGS]]&gt;0,
(Table1[[#This Row],[Budget_COGS]]-Table1[[#This Row],[COGS]]) / Table1[[#This Row],[Budget_COGS]],
(Table1[[#This Row],[Budget_COGS]]-Table1[[#This Row],[COGS]]) / ABS(Table1[[#This Row],[Budget_COGS]])
)
)</f>
        <v>-0.43333333333333335</v>
      </c>
      <c r="S2270" s="5" t="str">
        <f>IF(Table1[[#This Row],[COGS _Var]]&gt;=0, "Above Budget", "Below Budget")</f>
        <v>Above Budget</v>
      </c>
      <c r="T2270">
        <f>Table1[[#This Row],[Actual_Sales]]-Table1[[#This Row],[COGS]]</f>
        <v>103</v>
      </c>
      <c r="U2270">
        <v>80</v>
      </c>
      <c r="V2270">
        <f>Table1[[#This Row],[Gross_Margin]]-Table1[[#This Row],[Budget_Margin]]</f>
        <v>23</v>
      </c>
      <c r="W2270" s="5">
        <f>IF(
Table1[[#This Row],[Budget_Margin]]=0,
"",
IF(
Table1[[#This Row],[Budget_Margin]]&gt;0,
(Table1[[#This Row],[Gross_Margin]]-Table1[[#This Row],[Budget_Margin]]) / Table1[[#This Row],[Budget_Margin]],
(Table1[[#This Row],[Gross_Margin]]-Table1[[#This Row],[Budget_Margin]]) / ABS(Table1[[#This Row],[Budget_Margin]])
)
)</f>
        <v>0.28749999999999998</v>
      </c>
      <c r="X2270" s="5" t="str">
        <f>IF(Table1[[#This Row],[Margin_Var]]&gt;=0, "Above Budget", "Below Budget")</f>
        <v>Above Budget</v>
      </c>
      <c r="Y2270" s="5">
        <f>IFERROR(Table1[[#This Row],[Gross_Margin]]/Table1[[#This Row],[Actual_Sales]],0)</f>
        <v>0.544973544973545</v>
      </c>
      <c r="Z2270" s="5">
        <f>Table1[[#This Row],[Actual_Profit]]/Table1[[#This Row],[Actual_Sales]]</f>
        <v>0.29100529100529099</v>
      </c>
      <c r="AA2270">
        <v>48</v>
      </c>
      <c r="AB2270" s="5">
        <f>IFERROR(Table1[[#This Row],[Expenses]]/Table1[[#This Row],[Actual_Sales]],0)</f>
        <v>0.25396825396825395</v>
      </c>
      <c r="AC2270">
        <v>26</v>
      </c>
      <c r="AD2270">
        <v>1081</v>
      </c>
      <c r="AE2270" s="5">
        <f>IFERROR(Table1[[#This Row],[Inventory]]/Table1[[#This Row],[Actual_Sales]],0)</f>
        <v>5.71957671957672</v>
      </c>
    </row>
    <row r="2271" spans="1:31" x14ac:dyDescent="0.25">
      <c r="A2271">
        <v>1272</v>
      </c>
      <c r="B2271">
        <v>405</v>
      </c>
      <c r="C2271">
        <v>3</v>
      </c>
      <c r="D2271" s="2">
        <v>40391</v>
      </c>
      <c r="E2271">
        <v>55</v>
      </c>
      <c r="F2271">
        <v>60</v>
      </c>
      <c r="G2271">
        <f>Table1[[#This Row],[Actual_Sales]]-Table1[[#This Row],[Budget_Sales]]</f>
        <v>-5</v>
      </c>
      <c r="H2271" s="5">
        <f>IF(
Table1[[#This Row],[Budget_Sales]]=0,
"",
IF(
Table1[[#This Row],[Budget_Sales]]&gt;0,
(Table1[[#This Row],[Actual_Sales]]-Table1[[#This Row],[Budget_Sales]])/Table1[[#This Row],[Budget_Sales]],
(Table1[[#This Row],[Actual_Sales]]-Table1[[#This Row],[Budget_Sales]])/ABS(Table1[[#This Row],[Budget_Sales]])
)
)</f>
        <v>-8.3333333333333329E-2</v>
      </c>
      <c r="I2271" s="5" t="str">
        <f>IF(Table1[[#This Row],[Sales_Var]]&gt;=0,"Above Budget","Below Budget")</f>
        <v>Below Budget</v>
      </c>
      <c r="J2271">
        <f>Table1[[#This Row],[Actual_Sales]]-(Table1[[#This Row],[COGS]]+Table1[[#This Row],[Expenses]])</f>
        <v>16</v>
      </c>
      <c r="K2271">
        <v>30</v>
      </c>
      <c r="L2271">
        <f>Table1[[#This Row],[Actual_Profit]]-Table1[[#This Row],[Budget_Profit]]</f>
        <v>-14</v>
      </c>
      <c r="M2271" s="5">
        <f>IF(
Table1[[#This Row],[Budget_Profit]]=0,
"",
IF(
Table1[[#This Row],[Budget_Profit]]&gt;0,
(Table1[[#This Row],[Actual_Profit]]-Table1[[#This Row],[Budget_Profit]])/Table1[[#This Row],[Budget_Profit]],
(Table1[[#This Row],[Actual_Profit]]-Table1[[#This Row],[Budget_Profit]])/ABS(Table1[[#This Row],[Budget_Profit]])
)
)</f>
        <v>-0.46666666666666667</v>
      </c>
      <c r="N2271" s="5" t="str">
        <f>IF(Table1[[#This Row],[Profit_Var]]&gt;=0, "Above Budget", "Below Budget")</f>
        <v>Below Budget</v>
      </c>
      <c r="O2271">
        <v>22</v>
      </c>
      <c r="P2271">
        <v>20</v>
      </c>
      <c r="Q2271">
        <f>Table1[[#This Row],[COGS]]-Table1[[#This Row],[Budget_COGS]]</f>
        <v>2</v>
      </c>
      <c r="R2271" s="5">
        <f>IF(
Table1[[#This Row],[Budget_COGS]]=0,
"",
IF(
Table1[[#This Row],[Budget_COGS]]&gt;0,
(Table1[[#This Row],[Budget_COGS]]-Table1[[#This Row],[COGS]]) / Table1[[#This Row],[Budget_COGS]],
(Table1[[#This Row],[Budget_COGS]]-Table1[[#This Row],[COGS]]) / ABS(Table1[[#This Row],[Budget_COGS]])
)
)</f>
        <v>-0.1</v>
      </c>
      <c r="S2271" s="5" t="str">
        <f>IF(Table1[[#This Row],[COGS _Var]]&gt;=0, "Above Budget", "Below Budget")</f>
        <v>Above Budget</v>
      </c>
      <c r="T2271">
        <f>Table1[[#This Row],[Actual_Sales]]-Table1[[#This Row],[COGS]]</f>
        <v>33</v>
      </c>
      <c r="U2271">
        <v>40</v>
      </c>
      <c r="V2271">
        <f>Table1[[#This Row],[Gross_Margin]]-Table1[[#This Row],[Budget_Margin]]</f>
        <v>-7</v>
      </c>
      <c r="W2271" s="5">
        <f>IF(
Table1[[#This Row],[Budget_Margin]]=0,
"",
IF(
Table1[[#This Row],[Budget_Margin]]&gt;0,
(Table1[[#This Row],[Gross_Margin]]-Table1[[#This Row],[Budget_Margin]]) / Table1[[#This Row],[Budget_Margin]],
(Table1[[#This Row],[Gross_Margin]]-Table1[[#This Row],[Budget_Margin]]) / ABS(Table1[[#This Row],[Budget_Margin]])
)
)</f>
        <v>-0.17499999999999999</v>
      </c>
      <c r="X2271" s="5" t="str">
        <f>IF(Table1[[#This Row],[Margin_Var]]&gt;=0, "Above Budget", "Below Budget")</f>
        <v>Below Budget</v>
      </c>
      <c r="Y2271" s="5">
        <f>IFERROR(Table1[[#This Row],[Gross_Margin]]/Table1[[#This Row],[Actual_Sales]],0)</f>
        <v>0.6</v>
      </c>
      <c r="Z2271" s="5">
        <f>Table1[[#This Row],[Actual_Profit]]/Table1[[#This Row],[Actual_Sales]]</f>
        <v>0.29090909090909089</v>
      </c>
      <c r="AA2271">
        <v>17</v>
      </c>
      <c r="AB2271" s="5">
        <f>IFERROR(Table1[[#This Row],[Expenses]]/Table1[[#This Row],[Actual_Sales]],0)</f>
        <v>0.30909090909090908</v>
      </c>
      <c r="AC2271">
        <v>6</v>
      </c>
      <c r="AD2271">
        <v>865</v>
      </c>
      <c r="AE2271" s="5">
        <f>IFERROR(Table1[[#This Row],[Inventory]]/Table1[[#This Row],[Actual_Sales]],0)</f>
        <v>15.727272727272727</v>
      </c>
    </row>
    <row r="2272" spans="1:31" x14ac:dyDescent="0.25">
      <c r="A2272">
        <v>1266</v>
      </c>
      <c r="B2272">
        <v>330</v>
      </c>
      <c r="C2272">
        <v>9</v>
      </c>
      <c r="D2272" s="2">
        <v>40391</v>
      </c>
      <c r="E2272">
        <v>55</v>
      </c>
      <c r="F2272">
        <v>40</v>
      </c>
      <c r="G2272">
        <f>Table1[[#This Row],[Actual_Sales]]-Table1[[#This Row],[Budget_Sales]]</f>
        <v>15</v>
      </c>
      <c r="H2272" s="5">
        <f>IF(
Table1[[#This Row],[Budget_Sales]]=0,
"",
IF(
Table1[[#This Row],[Budget_Sales]]&gt;0,
(Table1[[#This Row],[Actual_Sales]]-Table1[[#This Row],[Budget_Sales]])/Table1[[#This Row],[Budget_Sales]],
(Table1[[#This Row],[Actual_Sales]]-Table1[[#This Row],[Budget_Sales]])/ABS(Table1[[#This Row],[Budget_Sales]])
)
)</f>
        <v>0.375</v>
      </c>
      <c r="I2272" s="5" t="str">
        <f>IF(Table1[[#This Row],[Sales_Var]]&gt;=0,"Above Budget","Below Budget")</f>
        <v>Above Budget</v>
      </c>
      <c r="J2272">
        <f>Table1[[#This Row],[Actual_Sales]]-(Table1[[#This Row],[COGS]]+Table1[[#This Row],[Expenses]])</f>
        <v>16</v>
      </c>
      <c r="K2272">
        <v>30</v>
      </c>
      <c r="L2272">
        <f>Table1[[#This Row],[Actual_Profit]]-Table1[[#This Row],[Budget_Profit]]</f>
        <v>-14</v>
      </c>
      <c r="M2272" s="5">
        <f>IF(
Table1[[#This Row],[Budget_Profit]]=0,
"",
IF(
Table1[[#This Row],[Budget_Profit]]&gt;0,
(Table1[[#This Row],[Actual_Profit]]-Table1[[#This Row],[Budget_Profit]])/Table1[[#This Row],[Budget_Profit]],
(Table1[[#This Row],[Actual_Profit]]-Table1[[#This Row],[Budget_Profit]])/ABS(Table1[[#This Row],[Budget_Profit]])
)
)</f>
        <v>-0.46666666666666667</v>
      </c>
      <c r="N2272" s="5" t="str">
        <f>IF(Table1[[#This Row],[Profit_Var]]&gt;=0, "Above Budget", "Below Budget")</f>
        <v>Below Budget</v>
      </c>
      <c r="O2272">
        <v>22</v>
      </c>
      <c r="P2272">
        <v>10</v>
      </c>
      <c r="Q2272">
        <f>Table1[[#This Row],[COGS]]-Table1[[#This Row],[Budget_COGS]]</f>
        <v>12</v>
      </c>
      <c r="R2272" s="5">
        <f>IF(
Table1[[#This Row],[Budget_COGS]]=0,
"",
IF(
Table1[[#This Row],[Budget_COGS]]&gt;0,
(Table1[[#This Row],[Budget_COGS]]-Table1[[#This Row],[COGS]]) / Table1[[#This Row],[Budget_COGS]],
(Table1[[#This Row],[Budget_COGS]]-Table1[[#This Row],[COGS]]) / ABS(Table1[[#This Row],[Budget_COGS]])
)
)</f>
        <v>-1.2</v>
      </c>
      <c r="S2272" s="5" t="str">
        <f>IF(Table1[[#This Row],[COGS _Var]]&gt;=0, "Above Budget", "Below Budget")</f>
        <v>Above Budget</v>
      </c>
      <c r="T2272">
        <f>Table1[[#This Row],[Actual_Sales]]-Table1[[#This Row],[COGS]]</f>
        <v>33</v>
      </c>
      <c r="U2272">
        <v>30</v>
      </c>
      <c r="V2272">
        <f>Table1[[#This Row],[Gross_Margin]]-Table1[[#This Row],[Budget_Margin]]</f>
        <v>3</v>
      </c>
      <c r="W2272" s="5">
        <f>IF(
Table1[[#This Row],[Budget_Margin]]=0,
"",
IF(
Table1[[#This Row],[Budget_Margin]]&gt;0,
(Table1[[#This Row],[Gross_Margin]]-Table1[[#This Row],[Budget_Margin]]) / Table1[[#This Row],[Budget_Margin]],
(Table1[[#This Row],[Gross_Margin]]-Table1[[#This Row],[Budget_Margin]]) / ABS(Table1[[#This Row],[Budget_Margin]])
)
)</f>
        <v>0.1</v>
      </c>
      <c r="X2272" s="5" t="str">
        <f>IF(Table1[[#This Row],[Margin_Var]]&gt;=0, "Above Budget", "Below Budget")</f>
        <v>Above Budget</v>
      </c>
      <c r="Y2272" s="5">
        <f>IFERROR(Table1[[#This Row],[Gross_Margin]]/Table1[[#This Row],[Actual_Sales]],0)</f>
        <v>0.6</v>
      </c>
      <c r="Z2272" s="5">
        <f>Table1[[#This Row],[Actual_Profit]]/Table1[[#This Row],[Actual_Sales]]</f>
        <v>0.29090909090909089</v>
      </c>
      <c r="AA2272">
        <v>17</v>
      </c>
      <c r="AB2272" s="5">
        <f>IFERROR(Table1[[#This Row],[Expenses]]/Table1[[#This Row],[Actual_Sales]],0)</f>
        <v>0.30909090909090908</v>
      </c>
      <c r="AC2272">
        <v>6</v>
      </c>
      <c r="AD2272">
        <v>865</v>
      </c>
      <c r="AE2272" s="5">
        <f>IFERROR(Table1[[#This Row],[Inventory]]/Table1[[#This Row],[Actual_Sales]],0)</f>
        <v>15.727272727272727</v>
      </c>
    </row>
    <row r="2273" spans="1:31" x14ac:dyDescent="0.25">
      <c r="A2273">
        <v>1305</v>
      </c>
      <c r="B2273">
        <v>508</v>
      </c>
      <c r="C2273">
        <v>11</v>
      </c>
      <c r="D2273" s="2">
        <v>40391</v>
      </c>
      <c r="E2273">
        <v>55</v>
      </c>
      <c r="F2273">
        <v>50</v>
      </c>
      <c r="G2273">
        <f>Table1[[#This Row],[Actual_Sales]]-Table1[[#This Row],[Budget_Sales]]</f>
        <v>5</v>
      </c>
      <c r="H2273" s="5">
        <f>IF(
Table1[[#This Row],[Budget_Sales]]=0,
"",
IF(
Table1[[#This Row],[Budget_Sales]]&gt;0,
(Table1[[#This Row],[Actual_Sales]]-Table1[[#This Row],[Budget_Sales]])/Table1[[#This Row],[Budget_Sales]],
(Table1[[#This Row],[Actual_Sales]]-Table1[[#This Row],[Budget_Sales]])/ABS(Table1[[#This Row],[Budget_Sales]])
)
)</f>
        <v>0.1</v>
      </c>
      <c r="I2273" s="5" t="str">
        <f>IF(Table1[[#This Row],[Sales_Var]]&gt;=0,"Above Budget","Below Budget")</f>
        <v>Above Budget</v>
      </c>
      <c r="J2273">
        <f>Table1[[#This Row],[Actual_Sales]]-(Table1[[#This Row],[COGS]]+Table1[[#This Row],[Expenses]])</f>
        <v>16</v>
      </c>
      <c r="K2273">
        <v>20</v>
      </c>
      <c r="L2273">
        <f>Table1[[#This Row],[Actual_Profit]]-Table1[[#This Row],[Budget_Profit]]</f>
        <v>-4</v>
      </c>
      <c r="M2273" s="5">
        <f>IF(
Table1[[#This Row],[Budget_Profit]]=0,
"",
IF(
Table1[[#This Row],[Budget_Profit]]&gt;0,
(Table1[[#This Row],[Actual_Profit]]-Table1[[#This Row],[Budget_Profit]])/Table1[[#This Row],[Budget_Profit]],
(Table1[[#This Row],[Actual_Profit]]-Table1[[#This Row],[Budget_Profit]])/ABS(Table1[[#This Row],[Budget_Profit]])
)
)</f>
        <v>-0.2</v>
      </c>
      <c r="N2273" s="5" t="str">
        <f>IF(Table1[[#This Row],[Profit_Var]]&gt;=0, "Above Budget", "Below Budget")</f>
        <v>Below Budget</v>
      </c>
      <c r="O2273">
        <v>22</v>
      </c>
      <c r="P2273">
        <v>20</v>
      </c>
      <c r="Q2273">
        <f>Table1[[#This Row],[COGS]]-Table1[[#This Row],[Budget_COGS]]</f>
        <v>2</v>
      </c>
      <c r="R2273" s="5">
        <f>IF(
Table1[[#This Row],[Budget_COGS]]=0,
"",
IF(
Table1[[#This Row],[Budget_COGS]]&gt;0,
(Table1[[#This Row],[Budget_COGS]]-Table1[[#This Row],[COGS]]) / Table1[[#This Row],[Budget_COGS]],
(Table1[[#This Row],[Budget_COGS]]-Table1[[#This Row],[COGS]]) / ABS(Table1[[#This Row],[Budget_COGS]])
)
)</f>
        <v>-0.1</v>
      </c>
      <c r="S2273" s="5" t="str">
        <f>IF(Table1[[#This Row],[COGS _Var]]&gt;=0, "Above Budget", "Below Budget")</f>
        <v>Above Budget</v>
      </c>
      <c r="T2273">
        <f>Table1[[#This Row],[Actual_Sales]]-Table1[[#This Row],[COGS]]</f>
        <v>33</v>
      </c>
      <c r="U2273">
        <v>30</v>
      </c>
      <c r="V2273">
        <f>Table1[[#This Row],[Gross_Margin]]-Table1[[#This Row],[Budget_Margin]]</f>
        <v>3</v>
      </c>
      <c r="W2273" s="5">
        <f>IF(
Table1[[#This Row],[Budget_Margin]]=0,
"",
IF(
Table1[[#This Row],[Budget_Margin]]&gt;0,
(Table1[[#This Row],[Gross_Margin]]-Table1[[#This Row],[Budget_Margin]]) / Table1[[#This Row],[Budget_Margin]],
(Table1[[#This Row],[Gross_Margin]]-Table1[[#This Row],[Budget_Margin]]) / ABS(Table1[[#This Row],[Budget_Margin]])
)
)</f>
        <v>0.1</v>
      </c>
      <c r="X2273" s="5" t="str">
        <f>IF(Table1[[#This Row],[Margin_Var]]&gt;=0, "Above Budget", "Below Budget")</f>
        <v>Above Budget</v>
      </c>
      <c r="Y2273" s="5">
        <f>IFERROR(Table1[[#This Row],[Gross_Margin]]/Table1[[#This Row],[Actual_Sales]],0)</f>
        <v>0.6</v>
      </c>
      <c r="Z2273" s="5">
        <f>Table1[[#This Row],[Actual_Profit]]/Table1[[#This Row],[Actual_Sales]]</f>
        <v>0.29090909090909089</v>
      </c>
      <c r="AA2273">
        <v>17</v>
      </c>
      <c r="AB2273" s="5">
        <f>IFERROR(Table1[[#This Row],[Expenses]]/Table1[[#This Row],[Actual_Sales]],0)</f>
        <v>0.30909090909090908</v>
      </c>
      <c r="AC2273">
        <v>6</v>
      </c>
      <c r="AD2273">
        <v>865</v>
      </c>
      <c r="AE2273" s="5">
        <f>IFERROR(Table1[[#This Row],[Inventory]]/Table1[[#This Row],[Actual_Sales]],0)</f>
        <v>15.727272727272727</v>
      </c>
    </row>
    <row r="2274" spans="1:31" x14ac:dyDescent="0.25">
      <c r="A2274">
        <v>3608</v>
      </c>
      <c r="B2274">
        <v>505</v>
      </c>
      <c r="C2274">
        <v>2</v>
      </c>
      <c r="D2274" s="2">
        <v>40787</v>
      </c>
      <c r="E2274">
        <v>148</v>
      </c>
      <c r="F2274">
        <v>170</v>
      </c>
      <c r="G2274">
        <f>Table1[[#This Row],[Actual_Sales]]-Table1[[#This Row],[Budget_Sales]]</f>
        <v>-22</v>
      </c>
      <c r="H2274" s="5">
        <f>IF(
Table1[[#This Row],[Budget_Sales]]=0,
"",
IF(
Table1[[#This Row],[Budget_Sales]]&gt;0,
(Table1[[#This Row],[Actual_Sales]]-Table1[[#This Row],[Budget_Sales]])/Table1[[#This Row],[Budget_Sales]],
(Table1[[#This Row],[Actual_Sales]]-Table1[[#This Row],[Budget_Sales]])/ABS(Table1[[#This Row],[Budget_Sales]])
)
)</f>
        <v>-0.12941176470588237</v>
      </c>
      <c r="I2274" s="5" t="str">
        <f>IF(Table1[[#This Row],[Sales_Var]]&gt;=0,"Above Budget","Below Budget")</f>
        <v>Below Budget</v>
      </c>
      <c r="J2274">
        <f>Table1[[#This Row],[Actual_Sales]]-(Table1[[#This Row],[COGS]]+Table1[[#This Row],[Expenses]])</f>
        <v>43</v>
      </c>
      <c r="K2274">
        <v>70</v>
      </c>
      <c r="L2274">
        <f>Table1[[#This Row],[Actual_Profit]]-Table1[[#This Row],[Budget_Profit]]</f>
        <v>-27</v>
      </c>
      <c r="M2274" s="5">
        <f>IF(
Table1[[#This Row],[Budget_Profit]]=0,
"",
IF(
Table1[[#This Row],[Budget_Profit]]&gt;0,
(Table1[[#This Row],[Actual_Profit]]-Table1[[#This Row],[Budget_Profit]])/Table1[[#This Row],[Budget_Profit]],
(Table1[[#This Row],[Actual_Profit]]-Table1[[#This Row],[Budget_Profit]])/ABS(Table1[[#This Row],[Budget_Profit]])
)
)</f>
        <v>-0.38571428571428573</v>
      </c>
      <c r="N2274" s="5" t="str">
        <f>IF(Table1[[#This Row],[Profit_Var]]&gt;=0, "Above Budget", "Below Budget")</f>
        <v>Below Budget</v>
      </c>
      <c r="O2274">
        <v>55</v>
      </c>
      <c r="P2274">
        <v>60</v>
      </c>
      <c r="Q2274">
        <f>Table1[[#This Row],[COGS]]-Table1[[#This Row],[Budget_COGS]]</f>
        <v>-5</v>
      </c>
      <c r="R2274" s="5">
        <f>IF(
Table1[[#This Row],[Budget_COGS]]=0,
"",
IF(
Table1[[#This Row],[Budget_COGS]]&gt;0,
(Table1[[#This Row],[Budget_COGS]]-Table1[[#This Row],[COGS]]) / Table1[[#This Row],[Budget_COGS]],
(Table1[[#This Row],[Budget_COGS]]-Table1[[#This Row],[COGS]]) / ABS(Table1[[#This Row],[Budget_COGS]])
)
)</f>
        <v>8.3333333333333329E-2</v>
      </c>
      <c r="S2274" s="5" t="str">
        <f>IF(Table1[[#This Row],[COGS _Var]]&gt;=0, "Above Budget", "Below Budget")</f>
        <v>Below Budget</v>
      </c>
      <c r="T2274">
        <f>Table1[[#This Row],[Actual_Sales]]-Table1[[#This Row],[COGS]]</f>
        <v>93</v>
      </c>
      <c r="U2274">
        <v>110</v>
      </c>
      <c r="V2274">
        <f>Table1[[#This Row],[Gross_Margin]]-Table1[[#This Row],[Budget_Margin]]</f>
        <v>-17</v>
      </c>
      <c r="W2274" s="5">
        <f>IF(
Table1[[#This Row],[Budget_Margin]]=0,
"",
IF(
Table1[[#This Row],[Budget_Margin]]&gt;0,
(Table1[[#This Row],[Gross_Margin]]-Table1[[#This Row],[Budget_Margin]]) / Table1[[#This Row],[Budget_Margin]],
(Table1[[#This Row],[Gross_Margin]]-Table1[[#This Row],[Budget_Margin]]) / ABS(Table1[[#This Row],[Budget_Margin]])
)
)</f>
        <v>-0.15454545454545454</v>
      </c>
      <c r="X2274" s="5" t="str">
        <f>IF(Table1[[#This Row],[Margin_Var]]&gt;=0, "Above Budget", "Below Budget")</f>
        <v>Below Budget</v>
      </c>
      <c r="Y2274" s="5">
        <f>IFERROR(Table1[[#This Row],[Gross_Margin]]/Table1[[#This Row],[Actual_Sales]],0)</f>
        <v>0.6283783783783784</v>
      </c>
      <c r="Z2274" s="5">
        <f>Table1[[#This Row],[Actual_Profit]]/Table1[[#This Row],[Actual_Sales]]</f>
        <v>0.29054054054054052</v>
      </c>
      <c r="AA2274">
        <v>50</v>
      </c>
      <c r="AB2274" s="5">
        <f>IFERROR(Table1[[#This Row],[Expenses]]/Table1[[#This Row],[Actual_Sales]],0)</f>
        <v>0.33783783783783783</v>
      </c>
      <c r="AC2274">
        <v>18</v>
      </c>
      <c r="AD2274">
        <v>453</v>
      </c>
      <c r="AE2274" s="5">
        <f>IFERROR(Table1[[#This Row],[Inventory]]/Table1[[#This Row],[Actual_Sales]],0)</f>
        <v>3.060810810810811</v>
      </c>
    </row>
    <row r="2275" spans="1:31" x14ac:dyDescent="0.25">
      <c r="A2275">
        <v>3641</v>
      </c>
      <c r="B2275">
        <v>603</v>
      </c>
      <c r="C2275">
        <v>2</v>
      </c>
      <c r="D2275" s="2">
        <v>40787</v>
      </c>
      <c r="E2275">
        <v>148</v>
      </c>
      <c r="F2275">
        <v>130</v>
      </c>
      <c r="G2275">
        <f>Table1[[#This Row],[Actual_Sales]]-Table1[[#This Row],[Budget_Sales]]</f>
        <v>18</v>
      </c>
      <c r="H2275" s="5">
        <f>IF(
Table1[[#This Row],[Budget_Sales]]=0,
"",
IF(
Table1[[#This Row],[Budget_Sales]]&gt;0,
(Table1[[#This Row],[Actual_Sales]]-Table1[[#This Row],[Budget_Sales]])/Table1[[#This Row],[Budget_Sales]],
(Table1[[#This Row],[Actual_Sales]]-Table1[[#This Row],[Budget_Sales]])/ABS(Table1[[#This Row],[Budget_Sales]])
)
)</f>
        <v>0.13846153846153847</v>
      </c>
      <c r="I2275" s="5" t="str">
        <f>IF(Table1[[#This Row],[Sales_Var]]&gt;=0,"Above Budget","Below Budget")</f>
        <v>Above Budget</v>
      </c>
      <c r="J2275">
        <f>Table1[[#This Row],[Actual_Sales]]-(Table1[[#This Row],[COGS]]+Table1[[#This Row],[Expenses]])</f>
        <v>43</v>
      </c>
      <c r="K2275">
        <v>50</v>
      </c>
      <c r="L2275">
        <f>Table1[[#This Row],[Actual_Profit]]-Table1[[#This Row],[Budget_Profit]]</f>
        <v>-7</v>
      </c>
      <c r="M2275" s="5">
        <f>IF(
Table1[[#This Row],[Budget_Profit]]=0,
"",
IF(
Table1[[#This Row],[Budget_Profit]]&gt;0,
(Table1[[#This Row],[Actual_Profit]]-Table1[[#This Row],[Budget_Profit]])/Table1[[#This Row],[Budget_Profit]],
(Table1[[#This Row],[Actual_Profit]]-Table1[[#This Row],[Budget_Profit]])/ABS(Table1[[#This Row],[Budget_Profit]])
)
)</f>
        <v>-0.14000000000000001</v>
      </c>
      <c r="N2275" s="5" t="str">
        <f>IF(Table1[[#This Row],[Profit_Var]]&gt;=0, "Above Budget", "Below Budget")</f>
        <v>Below Budget</v>
      </c>
      <c r="O2275">
        <v>55</v>
      </c>
      <c r="P2275">
        <v>50</v>
      </c>
      <c r="Q2275">
        <f>Table1[[#This Row],[COGS]]-Table1[[#This Row],[Budget_COGS]]</f>
        <v>5</v>
      </c>
      <c r="R2275" s="5">
        <f>IF(
Table1[[#This Row],[Budget_COGS]]=0,
"",
IF(
Table1[[#This Row],[Budget_COGS]]&gt;0,
(Table1[[#This Row],[Budget_COGS]]-Table1[[#This Row],[COGS]]) / Table1[[#This Row],[Budget_COGS]],
(Table1[[#This Row],[Budget_COGS]]-Table1[[#This Row],[COGS]]) / ABS(Table1[[#This Row],[Budget_COGS]])
)
)</f>
        <v>-0.1</v>
      </c>
      <c r="S2275" s="5" t="str">
        <f>IF(Table1[[#This Row],[COGS _Var]]&gt;=0, "Above Budget", "Below Budget")</f>
        <v>Above Budget</v>
      </c>
      <c r="T2275">
        <f>Table1[[#This Row],[Actual_Sales]]-Table1[[#This Row],[COGS]]</f>
        <v>93</v>
      </c>
      <c r="U2275">
        <v>80</v>
      </c>
      <c r="V2275">
        <f>Table1[[#This Row],[Gross_Margin]]-Table1[[#This Row],[Budget_Margin]]</f>
        <v>13</v>
      </c>
      <c r="W2275" s="5">
        <f>IF(
Table1[[#This Row],[Budget_Margin]]=0,
"",
IF(
Table1[[#This Row],[Budget_Margin]]&gt;0,
(Table1[[#This Row],[Gross_Margin]]-Table1[[#This Row],[Budget_Margin]]) / Table1[[#This Row],[Budget_Margin]],
(Table1[[#This Row],[Gross_Margin]]-Table1[[#This Row],[Budget_Margin]]) / ABS(Table1[[#This Row],[Budget_Margin]])
)
)</f>
        <v>0.16250000000000001</v>
      </c>
      <c r="X2275" s="5" t="str">
        <f>IF(Table1[[#This Row],[Margin_Var]]&gt;=0, "Above Budget", "Below Budget")</f>
        <v>Above Budget</v>
      </c>
      <c r="Y2275" s="5">
        <f>IFERROR(Table1[[#This Row],[Gross_Margin]]/Table1[[#This Row],[Actual_Sales]],0)</f>
        <v>0.6283783783783784</v>
      </c>
      <c r="Z2275" s="5">
        <f>Table1[[#This Row],[Actual_Profit]]/Table1[[#This Row],[Actual_Sales]]</f>
        <v>0.29054054054054052</v>
      </c>
      <c r="AA2275">
        <v>50</v>
      </c>
      <c r="AB2275" s="5">
        <f>IFERROR(Table1[[#This Row],[Expenses]]/Table1[[#This Row],[Actual_Sales]],0)</f>
        <v>0.33783783783783783</v>
      </c>
      <c r="AC2275">
        <v>18</v>
      </c>
      <c r="AD2275">
        <v>453</v>
      </c>
      <c r="AE2275" s="5">
        <f>IFERROR(Table1[[#This Row],[Inventory]]/Table1[[#This Row],[Actual_Sales]],0)</f>
        <v>3.060810810810811</v>
      </c>
    </row>
    <row r="2276" spans="1:31" x14ac:dyDescent="0.25">
      <c r="A2276">
        <v>3592</v>
      </c>
      <c r="B2276">
        <v>435</v>
      </c>
      <c r="C2276">
        <v>9</v>
      </c>
      <c r="D2276" s="2">
        <v>40787</v>
      </c>
      <c r="E2276">
        <v>148</v>
      </c>
      <c r="F2276">
        <v>120</v>
      </c>
      <c r="G2276">
        <f>Table1[[#This Row],[Actual_Sales]]-Table1[[#This Row],[Budget_Sales]]</f>
        <v>28</v>
      </c>
      <c r="H2276" s="5">
        <f>IF(
Table1[[#This Row],[Budget_Sales]]=0,
"",
IF(
Table1[[#This Row],[Budget_Sales]]&gt;0,
(Table1[[#This Row],[Actual_Sales]]-Table1[[#This Row],[Budget_Sales]])/Table1[[#This Row],[Budget_Sales]],
(Table1[[#This Row],[Actual_Sales]]-Table1[[#This Row],[Budget_Sales]])/ABS(Table1[[#This Row],[Budget_Sales]])
)
)</f>
        <v>0.23333333333333334</v>
      </c>
      <c r="I2276" s="5" t="str">
        <f>IF(Table1[[#This Row],[Sales_Var]]&gt;=0,"Above Budget","Below Budget")</f>
        <v>Above Budget</v>
      </c>
      <c r="J2276">
        <f>Table1[[#This Row],[Actual_Sales]]-(Table1[[#This Row],[COGS]]+Table1[[#This Row],[Expenses]])</f>
        <v>43</v>
      </c>
      <c r="K2276">
        <v>50</v>
      </c>
      <c r="L2276">
        <f>Table1[[#This Row],[Actual_Profit]]-Table1[[#This Row],[Budget_Profit]]</f>
        <v>-7</v>
      </c>
      <c r="M2276" s="5">
        <f>IF(
Table1[[#This Row],[Budget_Profit]]=0,
"",
IF(
Table1[[#This Row],[Budget_Profit]]&gt;0,
(Table1[[#This Row],[Actual_Profit]]-Table1[[#This Row],[Budget_Profit]])/Table1[[#This Row],[Budget_Profit]],
(Table1[[#This Row],[Actual_Profit]]-Table1[[#This Row],[Budget_Profit]])/ABS(Table1[[#This Row],[Budget_Profit]])
)
)</f>
        <v>-0.14000000000000001</v>
      </c>
      <c r="N2276" s="5" t="str">
        <f>IF(Table1[[#This Row],[Profit_Var]]&gt;=0, "Above Budget", "Below Budget")</f>
        <v>Below Budget</v>
      </c>
      <c r="O2276">
        <v>55</v>
      </c>
      <c r="P2276">
        <v>40</v>
      </c>
      <c r="Q2276">
        <f>Table1[[#This Row],[COGS]]-Table1[[#This Row],[Budget_COGS]]</f>
        <v>15</v>
      </c>
      <c r="R2276" s="5">
        <f>IF(
Table1[[#This Row],[Budget_COGS]]=0,
"",
IF(
Table1[[#This Row],[Budget_COGS]]&gt;0,
(Table1[[#This Row],[Budget_COGS]]-Table1[[#This Row],[COGS]]) / Table1[[#This Row],[Budget_COGS]],
(Table1[[#This Row],[Budget_COGS]]-Table1[[#This Row],[COGS]]) / ABS(Table1[[#This Row],[Budget_COGS]])
)
)</f>
        <v>-0.375</v>
      </c>
      <c r="S2276" s="5" t="str">
        <f>IF(Table1[[#This Row],[COGS _Var]]&gt;=0, "Above Budget", "Below Budget")</f>
        <v>Above Budget</v>
      </c>
      <c r="T2276">
        <f>Table1[[#This Row],[Actual_Sales]]-Table1[[#This Row],[COGS]]</f>
        <v>93</v>
      </c>
      <c r="U2276">
        <v>80</v>
      </c>
      <c r="V2276">
        <f>Table1[[#This Row],[Gross_Margin]]-Table1[[#This Row],[Budget_Margin]]</f>
        <v>13</v>
      </c>
      <c r="W2276" s="5">
        <f>IF(
Table1[[#This Row],[Budget_Margin]]=0,
"",
IF(
Table1[[#This Row],[Budget_Margin]]&gt;0,
(Table1[[#This Row],[Gross_Margin]]-Table1[[#This Row],[Budget_Margin]]) / Table1[[#This Row],[Budget_Margin]],
(Table1[[#This Row],[Gross_Margin]]-Table1[[#This Row],[Budget_Margin]]) / ABS(Table1[[#This Row],[Budget_Margin]])
)
)</f>
        <v>0.16250000000000001</v>
      </c>
      <c r="X2276" s="5" t="str">
        <f>IF(Table1[[#This Row],[Margin_Var]]&gt;=0, "Above Budget", "Below Budget")</f>
        <v>Above Budget</v>
      </c>
      <c r="Y2276" s="5">
        <f>IFERROR(Table1[[#This Row],[Gross_Margin]]/Table1[[#This Row],[Actual_Sales]],0)</f>
        <v>0.6283783783783784</v>
      </c>
      <c r="Z2276" s="5">
        <f>Table1[[#This Row],[Actual_Profit]]/Table1[[#This Row],[Actual_Sales]]</f>
        <v>0.29054054054054052</v>
      </c>
      <c r="AA2276">
        <v>50</v>
      </c>
      <c r="AB2276" s="5">
        <f>IFERROR(Table1[[#This Row],[Expenses]]/Table1[[#This Row],[Actual_Sales]],0)</f>
        <v>0.33783783783783783</v>
      </c>
      <c r="AC2276">
        <v>18</v>
      </c>
      <c r="AD2276">
        <v>453</v>
      </c>
      <c r="AE2276" s="5">
        <f>IFERROR(Table1[[#This Row],[Inventory]]/Table1[[#This Row],[Actual_Sales]],0)</f>
        <v>3.060810810810811</v>
      </c>
    </row>
    <row r="2277" spans="1:31" x14ac:dyDescent="0.25">
      <c r="A2277">
        <v>3110</v>
      </c>
      <c r="B2277">
        <v>603</v>
      </c>
      <c r="C2277">
        <v>2</v>
      </c>
      <c r="D2277" s="2">
        <v>40695</v>
      </c>
      <c r="E2277">
        <v>155</v>
      </c>
      <c r="F2277">
        <v>140</v>
      </c>
      <c r="G2277">
        <f>Table1[[#This Row],[Actual_Sales]]-Table1[[#This Row],[Budget_Sales]]</f>
        <v>15</v>
      </c>
      <c r="H2277" s="5">
        <f>IF(
Table1[[#This Row],[Budget_Sales]]=0,
"",
IF(
Table1[[#This Row],[Budget_Sales]]&gt;0,
(Table1[[#This Row],[Actual_Sales]]-Table1[[#This Row],[Budget_Sales]])/Table1[[#This Row],[Budget_Sales]],
(Table1[[#This Row],[Actual_Sales]]-Table1[[#This Row],[Budget_Sales]])/ABS(Table1[[#This Row],[Budget_Sales]])
)
)</f>
        <v>0.10714285714285714</v>
      </c>
      <c r="I2277" s="5" t="str">
        <f>IF(Table1[[#This Row],[Sales_Var]]&gt;=0,"Above Budget","Below Budget")</f>
        <v>Above Budget</v>
      </c>
      <c r="J2277">
        <f>Table1[[#This Row],[Actual_Sales]]-(Table1[[#This Row],[COGS]]+Table1[[#This Row],[Expenses]])</f>
        <v>45</v>
      </c>
      <c r="K2277">
        <v>60</v>
      </c>
      <c r="L2277">
        <f>Table1[[#This Row],[Actual_Profit]]-Table1[[#This Row],[Budget_Profit]]</f>
        <v>-15</v>
      </c>
      <c r="M2277" s="5">
        <f>IF(
Table1[[#This Row],[Budget_Profit]]=0,
"",
IF(
Table1[[#This Row],[Budget_Profit]]&gt;0,
(Table1[[#This Row],[Actual_Profit]]-Table1[[#This Row],[Budget_Profit]])/Table1[[#This Row],[Budget_Profit]],
(Table1[[#This Row],[Actual_Profit]]-Table1[[#This Row],[Budget_Profit]])/ABS(Table1[[#This Row],[Budget_Profit]])
)
)</f>
        <v>-0.25</v>
      </c>
      <c r="N2277" s="5" t="str">
        <f>IF(Table1[[#This Row],[Profit_Var]]&gt;=0, "Above Budget", "Below Budget")</f>
        <v>Below Budget</v>
      </c>
      <c r="O2277">
        <v>62</v>
      </c>
      <c r="P2277">
        <v>50</v>
      </c>
      <c r="Q2277">
        <f>Table1[[#This Row],[COGS]]-Table1[[#This Row],[Budget_COGS]]</f>
        <v>12</v>
      </c>
      <c r="R2277" s="5">
        <f>IF(
Table1[[#This Row],[Budget_COGS]]=0,
"",
IF(
Table1[[#This Row],[Budget_COGS]]&gt;0,
(Table1[[#This Row],[Budget_COGS]]-Table1[[#This Row],[COGS]]) / Table1[[#This Row],[Budget_COGS]],
(Table1[[#This Row],[Budget_COGS]]-Table1[[#This Row],[COGS]]) / ABS(Table1[[#This Row],[Budget_COGS]])
)
)</f>
        <v>-0.24</v>
      </c>
      <c r="S2277" s="5" t="str">
        <f>IF(Table1[[#This Row],[COGS _Var]]&gt;=0, "Above Budget", "Below Budget")</f>
        <v>Above Budget</v>
      </c>
      <c r="T2277">
        <f>Table1[[#This Row],[Actual_Sales]]-Table1[[#This Row],[COGS]]</f>
        <v>93</v>
      </c>
      <c r="U2277">
        <v>90</v>
      </c>
      <c r="V2277">
        <f>Table1[[#This Row],[Gross_Margin]]-Table1[[#This Row],[Budget_Margin]]</f>
        <v>3</v>
      </c>
      <c r="W2277" s="5">
        <f>IF(
Table1[[#This Row],[Budget_Margin]]=0,
"",
IF(
Table1[[#This Row],[Budget_Margin]]&gt;0,
(Table1[[#This Row],[Gross_Margin]]-Table1[[#This Row],[Budget_Margin]]) / Table1[[#This Row],[Budget_Margin]],
(Table1[[#This Row],[Gross_Margin]]-Table1[[#This Row],[Budget_Margin]]) / ABS(Table1[[#This Row],[Budget_Margin]])
)
)</f>
        <v>3.3333333333333333E-2</v>
      </c>
      <c r="X2277" s="5" t="str">
        <f>IF(Table1[[#This Row],[Margin_Var]]&gt;=0, "Above Budget", "Below Budget")</f>
        <v>Above Budget</v>
      </c>
      <c r="Y2277" s="5">
        <f>IFERROR(Table1[[#This Row],[Gross_Margin]]/Table1[[#This Row],[Actual_Sales]],0)</f>
        <v>0.6</v>
      </c>
      <c r="Z2277" s="5">
        <f>Table1[[#This Row],[Actual_Profit]]/Table1[[#This Row],[Actual_Sales]]</f>
        <v>0.29032258064516131</v>
      </c>
      <c r="AA2277">
        <v>48</v>
      </c>
      <c r="AB2277" s="5">
        <f>IFERROR(Table1[[#This Row],[Expenses]]/Table1[[#This Row],[Actual_Sales]],0)</f>
        <v>0.30967741935483872</v>
      </c>
      <c r="AC2277">
        <v>20</v>
      </c>
      <c r="AD2277">
        <v>436</v>
      </c>
      <c r="AE2277" s="5">
        <f>IFERROR(Table1[[#This Row],[Inventory]]/Table1[[#This Row],[Actual_Sales]],0)</f>
        <v>2.8129032258064517</v>
      </c>
    </row>
    <row r="2278" spans="1:31" x14ac:dyDescent="0.25">
      <c r="A2278">
        <v>3153</v>
      </c>
      <c r="B2278">
        <v>801</v>
      </c>
      <c r="C2278">
        <v>9</v>
      </c>
      <c r="D2278" s="2">
        <v>40695</v>
      </c>
      <c r="E2278">
        <v>155</v>
      </c>
      <c r="F2278">
        <v>130</v>
      </c>
      <c r="G2278">
        <f>Table1[[#This Row],[Actual_Sales]]-Table1[[#This Row],[Budget_Sales]]</f>
        <v>25</v>
      </c>
      <c r="H2278" s="5">
        <f>IF(
Table1[[#This Row],[Budget_Sales]]=0,
"",
IF(
Table1[[#This Row],[Budget_Sales]]&gt;0,
(Table1[[#This Row],[Actual_Sales]]-Table1[[#This Row],[Budget_Sales]])/Table1[[#This Row],[Budget_Sales]],
(Table1[[#This Row],[Actual_Sales]]-Table1[[#This Row],[Budget_Sales]])/ABS(Table1[[#This Row],[Budget_Sales]])
)
)</f>
        <v>0.19230769230769232</v>
      </c>
      <c r="I2278" s="5" t="str">
        <f>IF(Table1[[#This Row],[Sales_Var]]&gt;=0,"Above Budget","Below Budget")</f>
        <v>Above Budget</v>
      </c>
      <c r="J2278">
        <f>Table1[[#This Row],[Actual_Sales]]-(Table1[[#This Row],[COGS]]+Table1[[#This Row],[Expenses]])</f>
        <v>45</v>
      </c>
      <c r="K2278">
        <v>50</v>
      </c>
      <c r="L2278">
        <f>Table1[[#This Row],[Actual_Profit]]-Table1[[#This Row],[Budget_Profit]]</f>
        <v>-5</v>
      </c>
      <c r="M2278" s="5">
        <f>IF(
Table1[[#This Row],[Budget_Profit]]=0,
"",
IF(
Table1[[#This Row],[Budget_Profit]]&gt;0,
(Table1[[#This Row],[Actual_Profit]]-Table1[[#This Row],[Budget_Profit]])/Table1[[#This Row],[Budget_Profit]],
(Table1[[#This Row],[Actual_Profit]]-Table1[[#This Row],[Budget_Profit]])/ABS(Table1[[#This Row],[Budget_Profit]])
)
)</f>
        <v>-0.1</v>
      </c>
      <c r="N2278" s="5" t="str">
        <f>IF(Table1[[#This Row],[Profit_Var]]&gt;=0, "Above Budget", "Below Budget")</f>
        <v>Below Budget</v>
      </c>
      <c r="O2278">
        <v>62</v>
      </c>
      <c r="P2278">
        <v>50</v>
      </c>
      <c r="Q2278">
        <f>Table1[[#This Row],[COGS]]-Table1[[#This Row],[Budget_COGS]]</f>
        <v>12</v>
      </c>
      <c r="R2278" s="5">
        <f>IF(
Table1[[#This Row],[Budget_COGS]]=0,
"",
IF(
Table1[[#This Row],[Budget_COGS]]&gt;0,
(Table1[[#This Row],[Budget_COGS]]-Table1[[#This Row],[COGS]]) / Table1[[#This Row],[Budget_COGS]],
(Table1[[#This Row],[Budget_COGS]]-Table1[[#This Row],[COGS]]) / ABS(Table1[[#This Row],[Budget_COGS]])
)
)</f>
        <v>-0.24</v>
      </c>
      <c r="S2278" s="5" t="str">
        <f>IF(Table1[[#This Row],[COGS _Var]]&gt;=0, "Above Budget", "Below Budget")</f>
        <v>Above Budget</v>
      </c>
      <c r="T2278">
        <f>Table1[[#This Row],[Actual_Sales]]-Table1[[#This Row],[COGS]]</f>
        <v>93</v>
      </c>
      <c r="U2278">
        <v>80</v>
      </c>
      <c r="V2278">
        <f>Table1[[#This Row],[Gross_Margin]]-Table1[[#This Row],[Budget_Margin]]</f>
        <v>13</v>
      </c>
      <c r="W2278" s="5">
        <f>IF(
Table1[[#This Row],[Budget_Margin]]=0,
"",
IF(
Table1[[#This Row],[Budget_Margin]]&gt;0,
(Table1[[#This Row],[Gross_Margin]]-Table1[[#This Row],[Budget_Margin]]) / Table1[[#This Row],[Budget_Margin]],
(Table1[[#This Row],[Gross_Margin]]-Table1[[#This Row],[Budget_Margin]]) / ABS(Table1[[#This Row],[Budget_Margin]])
)
)</f>
        <v>0.16250000000000001</v>
      </c>
      <c r="X2278" s="5" t="str">
        <f>IF(Table1[[#This Row],[Margin_Var]]&gt;=0, "Above Budget", "Below Budget")</f>
        <v>Above Budget</v>
      </c>
      <c r="Y2278" s="5">
        <f>IFERROR(Table1[[#This Row],[Gross_Margin]]/Table1[[#This Row],[Actual_Sales]],0)</f>
        <v>0.6</v>
      </c>
      <c r="Z2278" s="5">
        <f>Table1[[#This Row],[Actual_Profit]]/Table1[[#This Row],[Actual_Sales]]</f>
        <v>0.29032258064516131</v>
      </c>
      <c r="AA2278">
        <v>48</v>
      </c>
      <c r="AB2278" s="5">
        <f>IFERROR(Table1[[#This Row],[Expenses]]/Table1[[#This Row],[Actual_Sales]],0)</f>
        <v>0.30967741935483872</v>
      </c>
      <c r="AC2278">
        <v>20</v>
      </c>
      <c r="AD2278">
        <v>436</v>
      </c>
      <c r="AE2278" s="5">
        <f>IFERROR(Table1[[#This Row],[Inventory]]/Table1[[#This Row],[Actual_Sales]],0)</f>
        <v>2.8129032258064517</v>
      </c>
    </row>
    <row r="2279" spans="1:31" x14ac:dyDescent="0.25">
      <c r="A2279">
        <v>591</v>
      </c>
      <c r="B2279">
        <v>475</v>
      </c>
      <c r="C2279">
        <v>13</v>
      </c>
      <c r="D2279" s="2">
        <v>40269</v>
      </c>
      <c r="E2279">
        <v>62</v>
      </c>
      <c r="F2279">
        <v>60</v>
      </c>
      <c r="G2279">
        <f>Table1[[#This Row],[Actual_Sales]]-Table1[[#This Row],[Budget_Sales]]</f>
        <v>2</v>
      </c>
      <c r="H2279" s="5">
        <f>IF(
Table1[[#This Row],[Budget_Sales]]=0,
"",
IF(
Table1[[#This Row],[Budget_Sales]]&gt;0,
(Table1[[#This Row],[Actual_Sales]]-Table1[[#This Row],[Budget_Sales]])/Table1[[#This Row],[Budget_Sales]],
(Table1[[#This Row],[Actual_Sales]]-Table1[[#This Row],[Budget_Sales]])/ABS(Table1[[#This Row],[Budget_Sales]])
)
)</f>
        <v>3.3333333333333333E-2</v>
      </c>
      <c r="I2279" s="5" t="str">
        <f>IF(Table1[[#This Row],[Sales_Var]]&gt;=0,"Above Budget","Below Budget")</f>
        <v>Above Budget</v>
      </c>
      <c r="J2279">
        <f>Table1[[#This Row],[Actual_Sales]]-(Table1[[#This Row],[COGS]]+Table1[[#This Row],[Expenses]])</f>
        <v>18</v>
      </c>
      <c r="K2279">
        <v>30</v>
      </c>
      <c r="L2279">
        <f>Table1[[#This Row],[Actual_Profit]]-Table1[[#This Row],[Budget_Profit]]</f>
        <v>-12</v>
      </c>
      <c r="M2279" s="5">
        <f>IF(
Table1[[#This Row],[Budget_Profit]]=0,
"",
IF(
Table1[[#This Row],[Budget_Profit]]&gt;0,
(Table1[[#This Row],[Actual_Profit]]-Table1[[#This Row],[Budget_Profit]])/Table1[[#This Row],[Budget_Profit]],
(Table1[[#This Row],[Actual_Profit]]-Table1[[#This Row],[Budget_Profit]])/ABS(Table1[[#This Row],[Budget_Profit]])
)
)</f>
        <v>-0.4</v>
      </c>
      <c r="N2279" s="5" t="str">
        <f>IF(Table1[[#This Row],[Profit_Var]]&gt;=0, "Above Budget", "Below Budget")</f>
        <v>Below Budget</v>
      </c>
      <c r="O2279">
        <v>25</v>
      </c>
      <c r="P2279">
        <v>20</v>
      </c>
      <c r="Q2279">
        <f>Table1[[#This Row],[COGS]]-Table1[[#This Row],[Budget_COGS]]</f>
        <v>5</v>
      </c>
      <c r="R2279" s="5">
        <f>IF(
Table1[[#This Row],[Budget_COGS]]=0,
"",
IF(
Table1[[#This Row],[Budget_COGS]]&gt;0,
(Table1[[#This Row],[Budget_COGS]]-Table1[[#This Row],[COGS]]) / Table1[[#This Row],[Budget_COGS]],
(Table1[[#This Row],[Budget_COGS]]-Table1[[#This Row],[COGS]]) / ABS(Table1[[#This Row],[Budget_COGS]])
)
)</f>
        <v>-0.25</v>
      </c>
      <c r="S2279" s="5" t="str">
        <f>IF(Table1[[#This Row],[COGS _Var]]&gt;=0, "Above Budget", "Below Budget")</f>
        <v>Above Budget</v>
      </c>
      <c r="T2279">
        <f>Table1[[#This Row],[Actual_Sales]]-Table1[[#This Row],[COGS]]</f>
        <v>37</v>
      </c>
      <c r="U2279">
        <v>40</v>
      </c>
      <c r="V2279">
        <f>Table1[[#This Row],[Gross_Margin]]-Table1[[#This Row],[Budget_Margin]]</f>
        <v>-3</v>
      </c>
      <c r="W2279" s="5">
        <f>IF(
Table1[[#This Row],[Budget_Margin]]=0,
"",
IF(
Table1[[#This Row],[Budget_Margin]]&gt;0,
(Table1[[#This Row],[Gross_Margin]]-Table1[[#This Row],[Budget_Margin]]) / Table1[[#This Row],[Budget_Margin]],
(Table1[[#This Row],[Gross_Margin]]-Table1[[#This Row],[Budget_Margin]]) / ABS(Table1[[#This Row],[Budget_Margin]])
)
)</f>
        <v>-7.4999999999999997E-2</v>
      </c>
      <c r="X2279" s="5" t="str">
        <f>IF(Table1[[#This Row],[Margin_Var]]&gt;=0, "Above Budget", "Below Budget")</f>
        <v>Below Budget</v>
      </c>
      <c r="Y2279" s="5">
        <f>IFERROR(Table1[[#This Row],[Gross_Margin]]/Table1[[#This Row],[Actual_Sales]],0)</f>
        <v>0.59677419354838712</v>
      </c>
      <c r="Z2279" s="5">
        <f>Table1[[#This Row],[Actual_Profit]]/Table1[[#This Row],[Actual_Sales]]</f>
        <v>0.29032258064516131</v>
      </c>
      <c r="AA2279">
        <v>19</v>
      </c>
      <c r="AB2279" s="5">
        <f>IFERROR(Table1[[#This Row],[Expenses]]/Table1[[#This Row],[Actual_Sales]],0)</f>
        <v>0.30645161290322581</v>
      </c>
      <c r="AC2279">
        <v>7</v>
      </c>
      <c r="AD2279">
        <v>775</v>
      </c>
      <c r="AE2279" s="5">
        <f>IFERROR(Table1[[#This Row],[Inventory]]/Table1[[#This Row],[Actual_Sales]],0)</f>
        <v>12.5</v>
      </c>
    </row>
    <row r="2280" spans="1:31" x14ac:dyDescent="0.25">
      <c r="A2280">
        <v>503</v>
      </c>
      <c r="B2280">
        <v>860</v>
      </c>
      <c r="C2280">
        <v>13</v>
      </c>
      <c r="D2280" s="2">
        <v>40238</v>
      </c>
      <c r="E2280">
        <v>62</v>
      </c>
      <c r="F2280">
        <v>60</v>
      </c>
      <c r="G2280">
        <f>Table1[[#This Row],[Actual_Sales]]-Table1[[#This Row],[Budget_Sales]]</f>
        <v>2</v>
      </c>
      <c r="H2280" s="5">
        <f>IF(
Table1[[#This Row],[Budget_Sales]]=0,
"",
IF(
Table1[[#This Row],[Budget_Sales]]&gt;0,
(Table1[[#This Row],[Actual_Sales]]-Table1[[#This Row],[Budget_Sales]])/Table1[[#This Row],[Budget_Sales]],
(Table1[[#This Row],[Actual_Sales]]-Table1[[#This Row],[Budget_Sales]])/ABS(Table1[[#This Row],[Budget_Sales]])
)
)</f>
        <v>3.3333333333333333E-2</v>
      </c>
      <c r="I2280" s="5" t="str">
        <f>IF(Table1[[#This Row],[Sales_Var]]&gt;=0,"Above Budget","Below Budget")</f>
        <v>Above Budget</v>
      </c>
      <c r="J2280">
        <f>Table1[[#This Row],[Actual_Sales]]-(Table1[[#This Row],[COGS]]+Table1[[#This Row],[Expenses]])</f>
        <v>18</v>
      </c>
      <c r="K2280">
        <v>30</v>
      </c>
      <c r="L2280">
        <f>Table1[[#This Row],[Actual_Profit]]-Table1[[#This Row],[Budget_Profit]]</f>
        <v>-12</v>
      </c>
      <c r="M2280" s="5">
        <f>IF(
Table1[[#This Row],[Budget_Profit]]=0,
"",
IF(
Table1[[#This Row],[Budget_Profit]]&gt;0,
(Table1[[#This Row],[Actual_Profit]]-Table1[[#This Row],[Budget_Profit]])/Table1[[#This Row],[Budget_Profit]],
(Table1[[#This Row],[Actual_Profit]]-Table1[[#This Row],[Budget_Profit]])/ABS(Table1[[#This Row],[Budget_Profit]])
)
)</f>
        <v>-0.4</v>
      </c>
      <c r="N2280" s="5" t="str">
        <f>IF(Table1[[#This Row],[Profit_Var]]&gt;=0, "Above Budget", "Below Budget")</f>
        <v>Below Budget</v>
      </c>
      <c r="O2280">
        <v>25</v>
      </c>
      <c r="P2280">
        <v>20</v>
      </c>
      <c r="Q2280">
        <f>Table1[[#This Row],[COGS]]-Table1[[#This Row],[Budget_COGS]]</f>
        <v>5</v>
      </c>
      <c r="R2280" s="5">
        <f>IF(
Table1[[#This Row],[Budget_COGS]]=0,
"",
IF(
Table1[[#This Row],[Budget_COGS]]&gt;0,
(Table1[[#This Row],[Budget_COGS]]-Table1[[#This Row],[COGS]]) / Table1[[#This Row],[Budget_COGS]],
(Table1[[#This Row],[Budget_COGS]]-Table1[[#This Row],[COGS]]) / ABS(Table1[[#This Row],[Budget_COGS]])
)
)</f>
        <v>-0.25</v>
      </c>
      <c r="S2280" s="5" t="str">
        <f>IF(Table1[[#This Row],[COGS _Var]]&gt;=0, "Above Budget", "Below Budget")</f>
        <v>Above Budget</v>
      </c>
      <c r="T2280">
        <f>Table1[[#This Row],[Actual_Sales]]-Table1[[#This Row],[COGS]]</f>
        <v>37</v>
      </c>
      <c r="U2280">
        <v>40</v>
      </c>
      <c r="V2280">
        <f>Table1[[#This Row],[Gross_Margin]]-Table1[[#This Row],[Budget_Margin]]</f>
        <v>-3</v>
      </c>
      <c r="W2280" s="5">
        <f>IF(
Table1[[#This Row],[Budget_Margin]]=0,
"",
IF(
Table1[[#This Row],[Budget_Margin]]&gt;0,
(Table1[[#This Row],[Gross_Margin]]-Table1[[#This Row],[Budget_Margin]]) / Table1[[#This Row],[Budget_Margin]],
(Table1[[#This Row],[Gross_Margin]]-Table1[[#This Row],[Budget_Margin]]) / ABS(Table1[[#This Row],[Budget_Margin]])
)
)</f>
        <v>-7.4999999999999997E-2</v>
      </c>
      <c r="X2280" s="5" t="str">
        <f>IF(Table1[[#This Row],[Margin_Var]]&gt;=0, "Above Budget", "Below Budget")</f>
        <v>Below Budget</v>
      </c>
      <c r="Y2280" s="5">
        <f>IFERROR(Table1[[#This Row],[Gross_Margin]]/Table1[[#This Row],[Actual_Sales]],0)</f>
        <v>0.59677419354838712</v>
      </c>
      <c r="Z2280" s="5">
        <f>Table1[[#This Row],[Actual_Profit]]/Table1[[#This Row],[Actual_Sales]]</f>
        <v>0.29032258064516131</v>
      </c>
      <c r="AA2280">
        <v>19</v>
      </c>
      <c r="AB2280" s="5">
        <f>IFERROR(Table1[[#This Row],[Expenses]]/Table1[[#This Row],[Actual_Sales]],0)</f>
        <v>0.30645161290322581</v>
      </c>
      <c r="AC2280">
        <v>7</v>
      </c>
      <c r="AD2280">
        <v>769</v>
      </c>
      <c r="AE2280" s="5">
        <f>IFERROR(Table1[[#This Row],[Inventory]]/Table1[[#This Row],[Actual_Sales]],0)</f>
        <v>12.403225806451612</v>
      </c>
    </row>
    <row r="2281" spans="1:31" x14ac:dyDescent="0.25">
      <c r="A2281">
        <v>2884</v>
      </c>
      <c r="B2281">
        <v>435</v>
      </c>
      <c r="C2281">
        <v>8</v>
      </c>
      <c r="D2281" s="2">
        <v>40664</v>
      </c>
      <c r="E2281">
        <v>124</v>
      </c>
      <c r="F2281">
        <v>110</v>
      </c>
      <c r="G2281">
        <f>Table1[[#This Row],[Actual_Sales]]-Table1[[#This Row],[Budget_Sales]]</f>
        <v>14</v>
      </c>
      <c r="H2281" s="5">
        <f>IF(
Table1[[#This Row],[Budget_Sales]]=0,
"",
IF(
Table1[[#This Row],[Budget_Sales]]&gt;0,
(Table1[[#This Row],[Actual_Sales]]-Table1[[#This Row],[Budget_Sales]])/Table1[[#This Row],[Budget_Sales]],
(Table1[[#This Row],[Actual_Sales]]-Table1[[#This Row],[Budget_Sales]])/ABS(Table1[[#This Row],[Budget_Sales]])
)
)</f>
        <v>0.12727272727272726</v>
      </c>
      <c r="I2281" s="5" t="str">
        <f>IF(Table1[[#This Row],[Sales_Var]]&gt;=0,"Above Budget","Below Budget")</f>
        <v>Above Budget</v>
      </c>
      <c r="J2281">
        <f>Table1[[#This Row],[Actual_Sales]]-(Table1[[#This Row],[COGS]]+Table1[[#This Row],[Expenses]])</f>
        <v>36</v>
      </c>
      <c r="K2281">
        <v>40</v>
      </c>
      <c r="L2281">
        <f>Table1[[#This Row],[Actual_Profit]]-Table1[[#This Row],[Budget_Profit]]</f>
        <v>-4</v>
      </c>
      <c r="M2281" s="5">
        <f>IF(
Table1[[#This Row],[Budget_Profit]]=0,
"",
IF(
Table1[[#This Row],[Budget_Profit]]&gt;0,
(Table1[[#This Row],[Actual_Profit]]-Table1[[#This Row],[Budget_Profit]])/Table1[[#This Row],[Budget_Profit]],
(Table1[[#This Row],[Actual_Profit]]-Table1[[#This Row],[Budget_Profit]])/ABS(Table1[[#This Row],[Budget_Profit]])
)
)</f>
        <v>-0.1</v>
      </c>
      <c r="N2281" s="5" t="str">
        <f>IF(Table1[[#This Row],[Profit_Var]]&gt;=0, "Above Budget", "Below Budget")</f>
        <v>Below Budget</v>
      </c>
      <c r="O2281">
        <v>51</v>
      </c>
      <c r="P2281">
        <v>40</v>
      </c>
      <c r="Q2281">
        <f>Table1[[#This Row],[COGS]]-Table1[[#This Row],[Budget_COGS]]</f>
        <v>11</v>
      </c>
      <c r="R2281" s="5">
        <f>IF(
Table1[[#This Row],[Budget_COGS]]=0,
"",
IF(
Table1[[#This Row],[Budget_COGS]]&gt;0,
(Table1[[#This Row],[Budget_COGS]]-Table1[[#This Row],[COGS]]) / Table1[[#This Row],[Budget_COGS]],
(Table1[[#This Row],[Budget_COGS]]-Table1[[#This Row],[COGS]]) / ABS(Table1[[#This Row],[Budget_COGS]])
)
)</f>
        <v>-0.27500000000000002</v>
      </c>
      <c r="S2281" s="5" t="str">
        <f>IF(Table1[[#This Row],[COGS _Var]]&gt;=0, "Above Budget", "Below Budget")</f>
        <v>Above Budget</v>
      </c>
      <c r="T2281">
        <f>Table1[[#This Row],[Actual_Sales]]-Table1[[#This Row],[COGS]]</f>
        <v>73</v>
      </c>
      <c r="U2281">
        <v>70</v>
      </c>
      <c r="V2281">
        <f>Table1[[#This Row],[Gross_Margin]]-Table1[[#This Row],[Budget_Margin]]</f>
        <v>3</v>
      </c>
      <c r="W2281" s="5">
        <f>IF(
Table1[[#This Row],[Budget_Margin]]=0,
"",
IF(
Table1[[#This Row],[Budget_Margin]]&gt;0,
(Table1[[#This Row],[Gross_Margin]]-Table1[[#This Row],[Budget_Margin]]) / Table1[[#This Row],[Budget_Margin]],
(Table1[[#This Row],[Gross_Margin]]-Table1[[#This Row],[Budget_Margin]]) / ABS(Table1[[#This Row],[Budget_Margin]])
)
)</f>
        <v>4.2857142857142858E-2</v>
      </c>
      <c r="X2281" s="5" t="str">
        <f>IF(Table1[[#This Row],[Margin_Var]]&gt;=0, "Above Budget", "Below Budget")</f>
        <v>Above Budget</v>
      </c>
      <c r="Y2281" s="5">
        <f>IFERROR(Table1[[#This Row],[Gross_Margin]]/Table1[[#This Row],[Actual_Sales]],0)</f>
        <v>0.58870967741935487</v>
      </c>
      <c r="Z2281" s="5">
        <f>Table1[[#This Row],[Actual_Profit]]/Table1[[#This Row],[Actual_Sales]]</f>
        <v>0.29032258064516131</v>
      </c>
      <c r="AA2281">
        <v>37</v>
      </c>
      <c r="AB2281" s="5">
        <f>IFERROR(Table1[[#This Row],[Expenses]]/Table1[[#This Row],[Actual_Sales]],0)</f>
        <v>0.29838709677419356</v>
      </c>
      <c r="AC2281">
        <v>16</v>
      </c>
      <c r="AD2281">
        <v>265</v>
      </c>
      <c r="AE2281" s="5">
        <f>IFERROR(Table1[[#This Row],[Inventory]]/Table1[[#This Row],[Actual_Sales]],0)</f>
        <v>2.1370967741935485</v>
      </c>
    </row>
    <row r="2282" spans="1:31" x14ac:dyDescent="0.25">
      <c r="A2282">
        <v>108</v>
      </c>
      <c r="B2282">
        <v>614</v>
      </c>
      <c r="C2282">
        <v>5</v>
      </c>
      <c r="D2282" s="2">
        <v>40179</v>
      </c>
      <c r="E2282">
        <v>341</v>
      </c>
      <c r="F2282">
        <v>400</v>
      </c>
      <c r="G2282">
        <f>Table1[[#This Row],[Actual_Sales]]-Table1[[#This Row],[Budget_Sales]]</f>
        <v>-59</v>
      </c>
      <c r="H2282" s="5">
        <f>IF(
Table1[[#This Row],[Budget_Sales]]=0,
"",
IF(
Table1[[#This Row],[Budget_Sales]]&gt;0,
(Table1[[#This Row],[Actual_Sales]]-Table1[[#This Row],[Budget_Sales]])/Table1[[#This Row],[Budget_Sales]],
(Table1[[#This Row],[Actual_Sales]]-Table1[[#This Row],[Budget_Sales]])/ABS(Table1[[#This Row],[Budget_Sales]])
)
)</f>
        <v>-0.14749999999999999</v>
      </c>
      <c r="I2282" s="5" t="str">
        <f>IF(Table1[[#This Row],[Sales_Var]]&gt;=0,"Above Budget","Below Budget")</f>
        <v>Below Budget</v>
      </c>
      <c r="J2282">
        <f>Table1[[#This Row],[Actual_Sales]]-(Table1[[#This Row],[COGS]]+Table1[[#This Row],[Expenses]])</f>
        <v>99</v>
      </c>
      <c r="K2282">
        <v>140</v>
      </c>
      <c r="L2282">
        <f>Table1[[#This Row],[Actual_Profit]]-Table1[[#This Row],[Budget_Profit]]</f>
        <v>-41</v>
      </c>
      <c r="M2282" s="5">
        <f>IF(
Table1[[#This Row],[Budget_Profit]]=0,
"",
IF(
Table1[[#This Row],[Budget_Profit]]&gt;0,
(Table1[[#This Row],[Actual_Profit]]-Table1[[#This Row],[Budget_Profit]])/Table1[[#This Row],[Budget_Profit]],
(Table1[[#This Row],[Actual_Profit]]-Table1[[#This Row],[Budget_Profit]])/ABS(Table1[[#This Row],[Budget_Profit]])
)
)</f>
        <v>-0.29285714285714287</v>
      </c>
      <c r="N2282" s="5" t="str">
        <f>IF(Table1[[#This Row],[Profit_Var]]&gt;=0, "Above Budget", "Below Budget")</f>
        <v>Below Budget</v>
      </c>
      <c r="O2282">
        <v>170</v>
      </c>
      <c r="P2282">
        <v>190</v>
      </c>
      <c r="Q2282">
        <f>Table1[[#This Row],[COGS]]-Table1[[#This Row],[Budget_COGS]]</f>
        <v>-20</v>
      </c>
      <c r="R2282" s="5">
        <f>IF(
Table1[[#This Row],[Budget_COGS]]=0,
"",
IF(
Table1[[#This Row],[Budget_COGS]]&gt;0,
(Table1[[#This Row],[Budget_COGS]]-Table1[[#This Row],[COGS]]) / Table1[[#This Row],[Budget_COGS]],
(Table1[[#This Row],[Budget_COGS]]-Table1[[#This Row],[COGS]]) / ABS(Table1[[#This Row],[Budget_COGS]])
)
)</f>
        <v>0.10526315789473684</v>
      </c>
      <c r="S2282" s="5" t="str">
        <f>IF(Table1[[#This Row],[COGS _Var]]&gt;=0, "Above Budget", "Below Budget")</f>
        <v>Below Budget</v>
      </c>
      <c r="T2282">
        <f>Table1[[#This Row],[Actual_Sales]]-Table1[[#This Row],[COGS]]</f>
        <v>171</v>
      </c>
      <c r="U2282">
        <v>210</v>
      </c>
      <c r="V2282">
        <f>Table1[[#This Row],[Gross_Margin]]-Table1[[#This Row],[Budget_Margin]]</f>
        <v>-39</v>
      </c>
      <c r="W2282" s="5">
        <f>IF(
Table1[[#This Row],[Budget_Margin]]=0,
"",
IF(
Table1[[#This Row],[Budget_Margin]]&gt;0,
(Table1[[#This Row],[Gross_Margin]]-Table1[[#This Row],[Budget_Margin]]) / Table1[[#This Row],[Budget_Margin]],
(Table1[[#This Row],[Gross_Margin]]-Table1[[#This Row],[Budget_Margin]]) / ABS(Table1[[#This Row],[Budget_Margin]])
)
)</f>
        <v>-0.18571428571428572</v>
      </c>
      <c r="X2282" s="5" t="str">
        <f>IF(Table1[[#This Row],[Margin_Var]]&gt;=0, "Above Budget", "Below Budget")</f>
        <v>Below Budget</v>
      </c>
      <c r="Y2282" s="5">
        <f>IFERROR(Table1[[#This Row],[Gross_Margin]]/Table1[[#This Row],[Actual_Sales]],0)</f>
        <v>0.50146627565982405</v>
      </c>
      <c r="Z2282" s="5">
        <f>Table1[[#This Row],[Actual_Profit]]/Table1[[#This Row],[Actual_Sales]]</f>
        <v>0.29032258064516131</v>
      </c>
      <c r="AA2282">
        <v>72</v>
      </c>
      <c r="AB2282" s="5">
        <f>IFERROR(Table1[[#This Row],[Expenses]]/Table1[[#This Row],[Actual_Sales]],0)</f>
        <v>0.21114369501466276</v>
      </c>
      <c r="AC2282">
        <v>47</v>
      </c>
      <c r="AD2282">
        <v>1091</v>
      </c>
      <c r="AE2282" s="5">
        <f>IFERROR(Table1[[#This Row],[Inventory]]/Table1[[#This Row],[Actual_Sales]],0)</f>
        <v>3.1994134897360702</v>
      </c>
    </row>
    <row r="2283" spans="1:31" x14ac:dyDescent="0.25">
      <c r="A2283">
        <v>175</v>
      </c>
      <c r="B2283">
        <v>971</v>
      </c>
      <c r="C2283">
        <v>6</v>
      </c>
      <c r="D2283" s="2">
        <v>40179</v>
      </c>
      <c r="E2283">
        <v>341</v>
      </c>
      <c r="F2283">
        <v>320</v>
      </c>
      <c r="G2283">
        <f>Table1[[#This Row],[Actual_Sales]]-Table1[[#This Row],[Budget_Sales]]</f>
        <v>21</v>
      </c>
      <c r="H2283" s="5">
        <f>IF(
Table1[[#This Row],[Budget_Sales]]=0,
"",
IF(
Table1[[#This Row],[Budget_Sales]]&gt;0,
(Table1[[#This Row],[Actual_Sales]]-Table1[[#This Row],[Budget_Sales]])/Table1[[#This Row],[Budget_Sales]],
(Table1[[#This Row],[Actual_Sales]]-Table1[[#This Row],[Budget_Sales]])/ABS(Table1[[#This Row],[Budget_Sales]])
)
)</f>
        <v>6.5625000000000003E-2</v>
      </c>
      <c r="I2283" s="5" t="str">
        <f>IF(Table1[[#This Row],[Sales_Var]]&gt;=0,"Above Budget","Below Budget")</f>
        <v>Above Budget</v>
      </c>
      <c r="J2283">
        <f>Table1[[#This Row],[Actual_Sales]]-(Table1[[#This Row],[COGS]]+Table1[[#This Row],[Expenses]])</f>
        <v>99</v>
      </c>
      <c r="K2283">
        <v>100</v>
      </c>
      <c r="L2283">
        <f>Table1[[#This Row],[Actual_Profit]]-Table1[[#This Row],[Budget_Profit]]</f>
        <v>-1</v>
      </c>
      <c r="M2283" s="5">
        <f>IF(
Table1[[#This Row],[Budget_Profit]]=0,
"",
IF(
Table1[[#This Row],[Budget_Profit]]&gt;0,
(Table1[[#This Row],[Actual_Profit]]-Table1[[#This Row],[Budget_Profit]])/Table1[[#This Row],[Budget_Profit]],
(Table1[[#This Row],[Actual_Profit]]-Table1[[#This Row],[Budget_Profit]])/ABS(Table1[[#This Row],[Budget_Profit]])
)
)</f>
        <v>-0.01</v>
      </c>
      <c r="N2283" s="5" t="str">
        <f>IF(Table1[[#This Row],[Profit_Var]]&gt;=0, "Above Budget", "Below Budget")</f>
        <v>Below Budget</v>
      </c>
      <c r="O2283">
        <v>170</v>
      </c>
      <c r="P2283">
        <v>160</v>
      </c>
      <c r="Q2283">
        <f>Table1[[#This Row],[COGS]]-Table1[[#This Row],[Budget_COGS]]</f>
        <v>10</v>
      </c>
      <c r="R2283" s="5">
        <f>IF(
Table1[[#This Row],[Budget_COGS]]=0,
"",
IF(
Table1[[#This Row],[Budget_COGS]]&gt;0,
(Table1[[#This Row],[Budget_COGS]]-Table1[[#This Row],[COGS]]) / Table1[[#This Row],[Budget_COGS]],
(Table1[[#This Row],[Budget_COGS]]-Table1[[#This Row],[COGS]]) / ABS(Table1[[#This Row],[Budget_COGS]])
)
)</f>
        <v>-6.25E-2</v>
      </c>
      <c r="S2283" s="5" t="str">
        <f>IF(Table1[[#This Row],[COGS _Var]]&gt;=0, "Above Budget", "Below Budget")</f>
        <v>Above Budget</v>
      </c>
      <c r="T2283">
        <f>Table1[[#This Row],[Actual_Sales]]-Table1[[#This Row],[COGS]]</f>
        <v>171</v>
      </c>
      <c r="U2283">
        <v>160</v>
      </c>
      <c r="V2283">
        <f>Table1[[#This Row],[Gross_Margin]]-Table1[[#This Row],[Budget_Margin]]</f>
        <v>11</v>
      </c>
      <c r="W2283" s="5">
        <f>IF(
Table1[[#This Row],[Budget_Margin]]=0,
"",
IF(
Table1[[#This Row],[Budget_Margin]]&gt;0,
(Table1[[#This Row],[Gross_Margin]]-Table1[[#This Row],[Budget_Margin]]) / Table1[[#This Row],[Budget_Margin]],
(Table1[[#This Row],[Gross_Margin]]-Table1[[#This Row],[Budget_Margin]]) / ABS(Table1[[#This Row],[Budget_Margin]])
)
)</f>
        <v>6.8750000000000006E-2</v>
      </c>
      <c r="X2283" s="5" t="str">
        <f>IF(Table1[[#This Row],[Margin_Var]]&gt;=0, "Above Budget", "Below Budget")</f>
        <v>Above Budget</v>
      </c>
      <c r="Y2283" s="5">
        <f>IFERROR(Table1[[#This Row],[Gross_Margin]]/Table1[[#This Row],[Actual_Sales]],0)</f>
        <v>0.50146627565982405</v>
      </c>
      <c r="Z2283" s="5">
        <f>Table1[[#This Row],[Actual_Profit]]/Table1[[#This Row],[Actual_Sales]]</f>
        <v>0.29032258064516131</v>
      </c>
      <c r="AA2283">
        <v>72</v>
      </c>
      <c r="AB2283" s="5">
        <f>IFERROR(Table1[[#This Row],[Expenses]]/Table1[[#This Row],[Actual_Sales]],0)</f>
        <v>0.21114369501466276</v>
      </c>
      <c r="AC2283">
        <v>47</v>
      </c>
      <c r="AD2283">
        <v>1091</v>
      </c>
      <c r="AE2283" s="5">
        <f>IFERROR(Table1[[#This Row],[Inventory]]/Table1[[#This Row],[Actual_Sales]],0)</f>
        <v>3.1994134897360702</v>
      </c>
    </row>
    <row r="2284" spans="1:31" x14ac:dyDescent="0.25">
      <c r="A2284">
        <v>171</v>
      </c>
      <c r="B2284">
        <v>970</v>
      </c>
      <c r="C2284">
        <v>8</v>
      </c>
      <c r="D2284" s="2">
        <v>40179</v>
      </c>
      <c r="E2284">
        <v>341</v>
      </c>
      <c r="F2284">
        <v>300</v>
      </c>
      <c r="G2284">
        <f>Table1[[#This Row],[Actual_Sales]]-Table1[[#This Row],[Budget_Sales]]</f>
        <v>41</v>
      </c>
      <c r="H2284" s="5">
        <f>IF(
Table1[[#This Row],[Budget_Sales]]=0,
"",
IF(
Table1[[#This Row],[Budget_Sales]]&gt;0,
(Table1[[#This Row],[Actual_Sales]]-Table1[[#This Row],[Budget_Sales]])/Table1[[#This Row],[Budget_Sales]],
(Table1[[#This Row],[Actual_Sales]]-Table1[[#This Row],[Budget_Sales]])/ABS(Table1[[#This Row],[Budget_Sales]])
)
)</f>
        <v>0.13666666666666666</v>
      </c>
      <c r="I2284" s="5" t="str">
        <f>IF(Table1[[#This Row],[Sales_Var]]&gt;=0,"Above Budget","Below Budget")</f>
        <v>Above Budget</v>
      </c>
      <c r="J2284">
        <f>Table1[[#This Row],[Actual_Sales]]-(Table1[[#This Row],[COGS]]+Table1[[#This Row],[Expenses]])</f>
        <v>99</v>
      </c>
      <c r="K2284">
        <v>110</v>
      </c>
      <c r="L2284">
        <f>Table1[[#This Row],[Actual_Profit]]-Table1[[#This Row],[Budget_Profit]]</f>
        <v>-11</v>
      </c>
      <c r="M2284" s="5">
        <f>IF(
Table1[[#This Row],[Budget_Profit]]=0,
"",
IF(
Table1[[#This Row],[Budget_Profit]]&gt;0,
(Table1[[#This Row],[Actual_Profit]]-Table1[[#This Row],[Budget_Profit]])/Table1[[#This Row],[Budget_Profit]],
(Table1[[#This Row],[Actual_Profit]]-Table1[[#This Row],[Budget_Profit]])/ABS(Table1[[#This Row],[Budget_Profit]])
)
)</f>
        <v>-0.1</v>
      </c>
      <c r="N2284" s="5" t="str">
        <f>IF(Table1[[#This Row],[Profit_Var]]&gt;=0, "Above Budget", "Below Budget")</f>
        <v>Below Budget</v>
      </c>
      <c r="O2284">
        <v>170</v>
      </c>
      <c r="P2284">
        <v>140</v>
      </c>
      <c r="Q2284">
        <f>Table1[[#This Row],[COGS]]-Table1[[#This Row],[Budget_COGS]]</f>
        <v>30</v>
      </c>
      <c r="R2284" s="5">
        <f>IF(
Table1[[#This Row],[Budget_COGS]]=0,
"",
IF(
Table1[[#This Row],[Budget_COGS]]&gt;0,
(Table1[[#This Row],[Budget_COGS]]-Table1[[#This Row],[COGS]]) / Table1[[#This Row],[Budget_COGS]],
(Table1[[#This Row],[Budget_COGS]]-Table1[[#This Row],[COGS]]) / ABS(Table1[[#This Row],[Budget_COGS]])
)
)</f>
        <v>-0.21428571428571427</v>
      </c>
      <c r="S2284" s="5" t="str">
        <f>IF(Table1[[#This Row],[COGS _Var]]&gt;=0, "Above Budget", "Below Budget")</f>
        <v>Above Budget</v>
      </c>
      <c r="T2284">
        <f>Table1[[#This Row],[Actual_Sales]]-Table1[[#This Row],[COGS]]</f>
        <v>171</v>
      </c>
      <c r="U2284">
        <v>160</v>
      </c>
      <c r="V2284">
        <f>Table1[[#This Row],[Gross_Margin]]-Table1[[#This Row],[Budget_Margin]]</f>
        <v>11</v>
      </c>
      <c r="W2284" s="5">
        <f>IF(
Table1[[#This Row],[Budget_Margin]]=0,
"",
IF(
Table1[[#This Row],[Budget_Margin]]&gt;0,
(Table1[[#This Row],[Gross_Margin]]-Table1[[#This Row],[Budget_Margin]]) / Table1[[#This Row],[Budget_Margin]],
(Table1[[#This Row],[Gross_Margin]]-Table1[[#This Row],[Budget_Margin]]) / ABS(Table1[[#This Row],[Budget_Margin]])
)
)</f>
        <v>6.8750000000000006E-2</v>
      </c>
      <c r="X2284" s="5" t="str">
        <f>IF(Table1[[#This Row],[Margin_Var]]&gt;=0, "Above Budget", "Below Budget")</f>
        <v>Above Budget</v>
      </c>
      <c r="Y2284" s="5">
        <f>IFERROR(Table1[[#This Row],[Gross_Margin]]/Table1[[#This Row],[Actual_Sales]],0)</f>
        <v>0.50146627565982405</v>
      </c>
      <c r="Z2284" s="5">
        <f>Table1[[#This Row],[Actual_Profit]]/Table1[[#This Row],[Actual_Sales]]</f>
        <v>0.29032258064516131</v>
      </c>
      <c r="AA2284">
        <v>72</v>
      </c>
      <c r="AB2284" s="5">
        <f>IFERROR(Table1[[#This Row],[Expenses]]/Table1[[#This Row],[Actual_Sales]],0)</f>
        <v>0.21114369501466276</v>
      </c>
      <c r="AC2284">
        <v>47</v>
      </c>
      <c r="AD2284">
        <v>1091</v>
      </c>
      <c r="AE2284" s="5">
        <f>IFERROR(Table1[[#This Row],[Inventory]]/Table1[[#This Row],[Actual_Sales]],0)</f>
        <v>3.1994134897360702</v>
      </c>
    </row>
    <row r="2285" spans="1:31" x14ac:dyDescent="0.25">
      <c r="A2285">
        <v>333</v>
      </c>
      <c r="B2285">
        <v>918</v>
      </c>
      <c r="C2285">
        <v>2</v>
      </c>
      <c r="D2285" s="2">
        <v>40210</v>
      </c>
      <c r="E2285">
        <v>100</v>
      </c>
      <c r="F2285">
        <v>120</v>
      </c>
      <c r="G2285">
        <f>Table1[[#This Row],[Actual_Sales]]-Table1[[#This Row],[Budget_Sales]]</f>
        <v>-20</v>
      </c>
      <c r="H2285" s="5">
        <f>IF(
Table1[[#This Row],[Budget_Sales]]=0,
"",
IF(
Table1[[#This Row],[Budget_Sales]]&gt;0,
(Table1[[#This Row],[Actual_Sales]]-Table1[[#This Row],[Budget_Sales]])/Table1[[#This Row],[Budget_Sales]],
(Table1[[#This Row],[Actual_Sales]]-Table1[[#This Row],[Budget_Sales]])/ABS(Table1[[#This Row],[Budget_Sales]])
)
)</f>
        <v>-0.16666666666666666</v>
      </c>
      <c r="I2285" s="5" t="str">
        <f>IF(Table1[[#This Row],[Sales_Var]]&gt;=0,"Above Budget","Below Budget")</f>
        <v>Below Budget</v>
      </c>
      <c r="J2285">
        <f>Table1[[#This Row],[Actual_Sales]]-(Table1[[#This Row],[COGS]]+Table1[[#This Row],[Expenses]])</f>
        <v>29</v>
      </c>
      <c r="K2285">
        <v>50</v>
      </c>
      <c r="L2285">
        <f>Table1[[#This Row],[Actual_Profit]]-Table1[[#This Row],[Budget_Profit]]</f>
        <v>-21</v>
      </c>
      <c r="M2285" s="5">
        <f>IF(
Table1[[#This Row],[Budget_Profit]]=0,
"",
IF(
Table1[[#This Row],[Budget_Profit]]&gt;0,
(Table1[[#This Row],[Actual_Profit]]-Table1[[#This Row],[Budget_Profit]])/Table1[[#This Row],[Budget_Profit]],
(Table1[[#This Row],[Actual_Profit]]-Table1[[#This Row],[Budget_Profit]])/ABS(Table1[[#This Row],[Budget_Profit]])
)
)</f>
        <v>-0.42</v>
      </c>
      <c r="N2285" s="5" t="str">
        <f>IF(Table1[[#This Row],[Profit_Var]]&gt;=0, "Above Budget", "Below Budget")</f>
        <v>Below Budget</v>
      </c>
      <c r="O2285">
        <v>44</v>
      </c>
      <c r="P2285">
        <v>50</v>
      </c>
      <c r="Q2285">
        <f>Table1[[#This Row],[COGS]]-Table1[[#This Row],[Budget_COGS]]</f>
        <v>-6</v>
      </c>
      <c r="R2285" s="5">
        <f>IF(
Table1[[#This Row],[Budget_COGS]]=0,
"",
IF(
Table1[[#This Row],[Budget_COGS]]&gt;0,
(Table1[[#This Row],[Budget_COGS]]-Table1[[#This Row],[COGS]]) / Table1[[#This Row],[Budget_COGS]],
(Table1[[#This Row],[Budget_COGS]]-Table1[[#This Row],[COGS]]) / ABS(Table1[[#This Row],[Budget_COGS]])
)
)</f>
        <v>0.12</v>
      </c>
      <c r="S2285" s="5" t="str">
        <f>IF(Table1[[#This Row],[COGS _Var]]&gt;=0, "Above Budget", "Below Budget")</f>
        <v>Below Budget</v>
      </c>
      <c r="T2285">
        <f>Table1[[#This Row],[Actual_Sales]]-Table1[[#This Row],[COGS]]</f>
        <v>56</v>
      </c>
      <c r="U2285">
        <v>70</v>
      </c>
      <c r="V2285">
        <f>Table1[[#This Row],[Gross_Margin]]-Table1[[#This Row],[Budget_Margin]]</f>
        <v>-14</v>
      </c>
      <c r="W2285" s="5">
        <f>IF(
Table1[[#This Row],[Budget_Margin]]=0,
"",
IF(
Table1[[#This Row],[Budget_Margin]]&gt;0,
(Table1[[#This Row],[Gross_Margin]]-Table1[[#This Row],[Budget_Margin]]) / Table1[[#This Row],[Budget_Margin]],
(Table1[[#This Row],[Gross_Margin]]-Table1[[#This Row],[Budget_Margin]]) / ABS(Table1[[#This Row],[Budget_Margin]])
)
)</f>
        <v>-0.2</v>
      </c>
      <c r="X2285" s="5" t="str">
        <f>IF(Table1[[#This Row],[Margin_Var]]&gt;=0, "Above Budget", "Below Budget")</f>
        <v>Below Budget</v>
      </c>
      <c r="Y2285" s="5">
        <f>IFERROR(Table1[[#This Row],[Gross_Margin]]/Table1[[#This Row],[Actual_Sales]],0)</f>
        <v>0.56000000000000005</v>
      </c>
      <c r="Z2285" s="5">
        <f>Table1[[#This Row],[Actual_Profit]]/Table1[[#This Row],[Actual_Sales]]</f>
        <v>0.28999999999999998</v>
      </c>
      <c r="AA2285">
        <v>27</v>
      </c>
      <c r="AB2285" s="5">
        <f>IFERROR(Table1[[#This Row],[Expenses]]/Table1[[#This Row],[Actual_Sales]],0)</f>
        <v>0.27</v>
      </c>
      <c r="AC2285">
        <v>14</v>
      </c>
      <c r="AD2285">
        <v>618</v>
      </c>
      <c r="AE2285" s="5">
        <f>IFERROR(Table1[[#This Row],[Inventory]]/Table1[[#This Row],[Actual_Sales]],0)</f>
        <v>6.18</v>
      </c>
    </row>
    <row r="2286" spans="1:31" x14ac:dyDescent="0.25">
      <c r="A2286">
        <v>94</v>
      </c>
      <c r="B2286">
        <v>580</v>
      </c>
      <c r="C2286">
        <v>2</v>
      </c>
      <c r="D2286" s="2">
        <v>40179</v>
      </c>
      <c r="E2286">
        <v>100</v>
      </c>
      <c r="F2286">
        <v>120</v>
      </c>
      <c r="G2286">
        <f>Table1[[#This Row],[Actual_Sales]]-Table1[[#This Row],[Budget_Sales]]</f>
        <v>-20</v>
      </c>
      <c r="H2286" s="5">
        <f>IF(
Table1[[#This Row],[Budget_Sales]]=0,
"",
IF(
Table1[[#This Row],[Budget_Sales]]&gt;0,
(Table1[[#This Row],[Actual_Sales]]-Table1[[#This Row],[Budget_Sales]])/Table1[[#This Row],[Budget_Sales]],
(Table1[[#This Row],[Actual_Sales]]-Table1[[#This Row],[Budget_Sales]])/ABS(Table1[[#This Row],[Budget_Sales]])
)
)</f>
        <v>-0.16666666666666666</v>
      </c>
      <c r="I2286" s="5" t="str">
        <f>IF(Table1[[#This Row],[Sales_Var]]&gt;=0,"Above Budget","Below Budget")</f>
        <v>Below Budget</v>
      </c>
      <c r="J2286">
        <f>Table1[[#This Row],[Actual_Sales]]-(Table1[[#This Row],[COGS]]+Table1[[#This Row],[Expenses]])</f>
        <v>29</v>
      </c>
      <c r="K2286">
        <v>50</v>
      </c>
      <c r="L2286">
        <f>Table1[[#This Row],[Actual_Profit]]-Table1[[#This Row],[Budget_Profit]]</f>
        <v>-21</v>
      </c>
      <c r="M2286" s="5">
        <f>IF(
Table1[[#This Row],[Budget_Profit]]=0,
"",
IF(
Table1[[#This Row],[Budget_Profit]]&gt;0,
(Table1[[#This Row],[Actual_Profit]]-Table1[[#This Row],[Budget_Profit]])/Table1[[#This Row],[Budget_Profit]],
(Table1[[#This Row],[Actual_Profit]]-Table1[[#This Row],[Budget_Profit]])/ABS(Table1[[#This Row],[Budget_Profit]])
)
)</f>
        <v>-0.42</v>
      </c>
      <c r="N2286" s="5" t="str">
        <f>IF(Table1[[#This Row],[Profit_Var]]&gt;=0, "Above Budget", "Below Budget")</f>
        <v>Below Budget</v>
      </c>
      <c r="O2286">
        <v>44</v>
      </c>
      <c r="P2286">
        <v>50</v>
      </c>
      <c r="Q2286">
        <f>Table1[[#This Row],[COGS]]-Table1[[#This Row],[Budget_COGS]]</f>
        <v>-6</v>
      </c>
      <c r="R2286" s="5">
        <f>IF(
Table1[[#This Row],[Budget_COGS]]=0,
"",
IF(
Table1[[#This Row],[Budget_COGS]]&gt;0,
(Table1[[#This Row],[Budget_COGS]]-Table1[[#This Row],[COGS]]) / Table1[[#This Row],[Budget_COGS]],
(Table1[[#This Row],[Budget_COGS]]-Table1[[#This Row],[COGS]]) / ABS(Table1[[#This Row],[Budget_COGS]])
)
)</f>
        <v>0.12</v>
      </c>
      <c r="S2286" s="5" t="str">
        <f>IF(Table1[[#This Row],[COGS _Var]]&gt;=0, "Above Budget", "Below Budget")</f>
        <v>Below Budget</v>
      </c>
      <c r="T2286">
        <f>Table1[[#This Row],[Actual_Sales]]-Table1[[#This Row],[COGS]]</f>
        <v>56</v>
      </c>
      <c r="U2286">
        <v>70</v>
      </c>
      <c r="V2286">
        <f>Table1[[#This Row],[Gross_Margin]]-Table1[[#This Row],[Budget_Margin]]</f>
        <v>-14</v>
      </c>
      <c r="W2286" s="5">
        <f>IF(
Table1[[#This Row],[Budget_Margin]]=0,
"",
IF(
Table1[[#This Row],[Budget_Margin]]&gt;0,
(Table1[[#This Row],[Gross_Margin]]-Table1[[#This Row],[Budget_Margin]]) / Table1[[#This Row],[Budget_Margin]],
(Table1[[#This Row],[Gross_Margin]]-Table1[[#This Row],[Budget_Margin]]) / ABS(Table1[[#This Row],[Budget_Margin]])
)
)</f>
        <v>-0.2</v>
      </c>
      <c r="X2286" s="5" t="str">
        <f>IF(Table1[[#This Row],[Margin_Var]]&gt;=0, "Above Budget", "Below Budget")</f>
        <v>Below Budget</v>
      </c>
      <c r="Y2286" s="5">
        <f>IFERROR(Table1[[#This Row],[Gross_Margin]]/Table1[[#This Row],[Actual_Sales]],0)</f>
        <v>0.56000000000000005</v>
      </c>
      <c r="Z2286" s="5">
        <f>Table1[[#This Row],[Actual_Profit]]/Table1[[#This Row],[Actual_Sales]]</f>
        <v>0.28999999999999998</v>
      </c>
      <c r="AA2286">
        <v>27</v>
      </c>
      <c r="AB2286" s="5">
        <f>IFERROR(Table1[[#This Row],[Expenses]]/Table1[[#This Row],[Actual_Sales]],0)</f>
        <v>0.27</v>
      </c>
      <c r="AC2286">
        <v>14</v>
      </c>
      <c r="AD2286">
        <v>623</v>
      </c>
      <c r="AE2286" s="5">
        <f>IFERROR(Table1[[#This Row],[Inventory]]/Table1[[#This Row],[Actual_Sales]],0)</f>
        <v>6.23</v>
      </c>
    </row>
    <row r="2287" spans="1:31" x14ac:dyDescent="0.25">
      <c r="A2287">
        <v>65</v>
      </c>
      <c r="B2287">
        <v>503</v>
      </c>
      <c r="C2287">
        <v>9</v>
      </c>
      <c r="D2287" s="2">
        <v>40179</v>
      </c>
      <c r="E2287">
        <v>100</v>
      </c>
      <c r="F2287">
        <v>80</v>
      </c>
      <c r="G2287">
        <f>Table1[[#This Row],[Actual_Sales]]-Table1[[#This Row],[Budget_Sales]]</f>
        <v>20</v>
      </c>
      <c r="H2287" s="5">
        <f>IF(
Table1[[#This Row],[Budget_Sales]]=0,
"",
IF(
Table1[[#This Row],[Budget_Sales]]&gt;0,
(Table1[[#This Row],[Actual_Sales]]-Table1[[#This Row],[Budget_Sales]])/Table1[[#This Row],[Budget_Sales]],
(Table1[[#This Row],[Actual_Sales]]-Table1[[#This Row],[Budget_Sales]])/ABS(Table1[[#This Row],[Budget_Sales]])
)
)</f>
        <v>0.25</v>
      </c>
      <c r="I2287" s="5" t="str">
        <f>IF(Table1[[#This Row],[Sales_Var]]&gt;=0,"Above Budget","Below Budget")</f>
        <v>Above Budget</v>
      </c>
      <c r="J2287">
        <f>Table1[[#This Row],[Actual_Sales]]-(Table1[[#This Row],[COGS]]+Table1[[#This Row],[Expenses]])</f>
        <v>29</v>
      </c>
      <c r="K2287">
        <v>30</v>
      </c>
      <c r="L2287">
        <f>Table1[[#This Row],[Actual_Profit]]-Table1[[#This Row],[Budget_Profit]]</f>
        <v>-1</v>
      </c>
      <c r="M2287" s="5">
        <f>IF(
Table1[[#This Row],[Budget_Profit]]=0,
"",
IF(
Table1[[#This Row],[Budget_Profit]]&gt;0,
(Table1[[#This Row],[Actual_Profit]]-Table1[[#This Row],[Budget_Profit]])/Table1[[#This Row],[Budget_Profit]],
(Table1[[#This Row],[Actual_Profit]]-Table1[[#This Row],[Budget_Profit]])/ABS(Table1[[#This Row],[Budget_Profit]])
)
)</f>
        <v>-3.3333333333333333E-2</v>
      </c>
      <c r="N2287" s="5" t="str">
        <f>IF(Table1[[#This Row],[Profit_Var]]&gt;=0, "Above Budget", "Below Budget")</f>
        <v>Below Budget</v>
      </c>
      <c r="O2287">
        <v>44</v>
      </c>
      <c r="P2287">
        <v>30</v>
      </c>
      <c r="Q2287">
        <f>Table1[[#This Row],[COGS]]-Table1[[#This Row],[Budget_COGS]]</f>
        <v>14</v>
      </c>
      <c r="R2287" s="5">
        <f>IF(
Table1[[#This Row],[Budget_COGS]]=0,
"",
IF(
Table1[[#This Row],[Budget_COGS]]&gt;0,
(Table1[[#This Row],[Budget_COGS]]-Table1[[#This Row],[COGS]]) / Table1[[#This Row],[Budget_COGS]],
(Table1[[#This Row],[Budget_COGS]]-Table1[[#This Row],[COGS]]) / ABS(Table1[[#This Row],[Budget_COGS]])
)
)</f>
        <v>-0.46666666666666667</v>
      </c>
      <c r="S2287" s="5" t="str">
        <f>IF(Table1[[#This Row],[COGS _Var]]&gt;=0, "Above Budget", "Below Budget")</f>
        <v>Above Budget</v>
      </c>
      <c r="T2287">
        <f>Table1[[#This Row],[Actual_Sales]]-Table1[[#This Row],[COGS]]</f>
        <v>56</v>
      </c>
      <c r="U2287">
        <v>50</v>
      </c>
      <c r="V2287">
        <f>Table1[[#This Row],[Gross_Margin]]-Table1[[#This Row],[Budget_Margin]]</f>
        <v>6</v>
      </c>
      <c r="W2287" s="5">
        <f>IF(
Table1[[#This Row],[Budget_Margin]]=0,
"",
IF(
Table1[[#This Row],[Budget_Margin]]&gt;0,
(Table1[[#This Row],[Gross_Margin]]-Table1[[#This Row],[Budget_Margin]]) / Table1[[#This Row],[Budget_Margin]],
(Table1[[#This Row],[Gross_Margin]]-Table1[[#This Row],[Budget_Margin]]) / ABS(Table1[[#This Row],[Budget_Margin]])
)
)</f>
        <v>0.12</v>
      </c>
      <c r="X2287" s="5" t="str">
        <f>IF(Table1[[#This Row],[Margin_Var]]&gt;=0, "Above Budget", "Below Budget")</f>
        <v>Above Budget</v>
      </c>
      <c r="Y2287" s="5">
        <f>IFERROR(Table1[[#This Row],[Gross_Margin]]/Table1[[#This Row],[Actual_Sales]],0)</f>
        <v>0.56000000000000005</v>
      </c>
      <c r="Z2287" s="5">
        <f>Table1[[#This Row],[Actual_Profit]]/Table1[[#This Row],[Actual_Sales]]</f>
        <v>0.28999999999999998</v>
      </c>
      <c r="AA2287">
        <v>27</v>
      </c>
      <c r="AB2287" s="5">
        <f>IFERROR(Table1[[#This Row],[Expenses]]/Table1[[#This Row],[Actual_Sales]],0)</f>
        <v>0.27</v>
      </c>
      <c r="AC2287">
        <v>14</v>
      </c>
      <c r="AD2287">
        <v>623</v>
      </c>
      <c r="AE2287" s="5">
        <f>IFERROR(Table1[[#This Row],[Inventory]]/Table1[[#This Row],[Actual_Sales]],0)</f>
        <v>6.23</v>
      </c>
    </row>
    <row r="2288" spans="1:31" x14ac:dyDescent="0.25">
      <c r="A2288">
        <v>1959</v>
      </c>
      <c r="B2288">
        <v>253</v>
      </c>
      <c r="C2288">
        <v>6</v>
      </c>
      <c r="D2288" s="2">
        <v>40513</v>
      </c>
      <c r="E2288">
        <v>176</v>
      </c>
      <c r="F2288">
        <v>170</v>
      </c>
      <c r="G2288">
        <f>Table1[[#This Row],[Actual_Sales]]-Table1[[#This Row],[Budget_Sales]]</f>
        <v>6</v>
      </c>
      <c r="H2288" s="5">
        <f>IF(
Table1[[#This Row],[Budget_Sales]]=0,
"",
IF(
Table1[[#This Row],[Budget_Sales]]&gt;0,
(Table1[[#This Row],[Actual_Sales]]-Table1[[#This Row],[Budget_Sales]])/Table1[[#This Row],[Budget_Sales]],
(Table1[[#This Row],[Actual_Sales]]-Table1[[#This Row],[Budget_Sales]])/ABS(Table1[[#This Row],[Budget_Sales]])
)
)</f>
        <v>3.5294117647058823E-2</v>
      </c>
      <c r="I2288" s="5" t="str">
        <f>IF(Table1[[#This Row],[Sales_Var]]&gt;=0,"Above Budget","Below Budget")</f>
        <v>Above Budget</v>
      </c>
      <c r="J2288">
        <f>Table1[[#This Row],[Actual_Sales]]-(Table1[[#This Row],[COGS]]+Table1[[#This Row],[Expenses]])</f>
        <v>51</v>
      </c>
      <c r="K2288">
        <v>60</v>
      </c>
      <c r="L2288">
        <f>Table1[[#This Row],[Actual_Profit]]-Table1[[#This Row],[Budget_Profit]]</f>
        <v>-9</v>
      </c>
      <c r="M2288" s="5">
        <f>IF(
Table1[[#This Row],[Budget_Profit]]=0,
"",
IF(
Table1[[#This Row],[Budget_Profit]]&gt;0,
(Table1[[#This Row],[Actual_Profit]]-Table1[[#This Row],[Budget_Profit]])/Table1[[#This Row],[Budget_Profit]],
(Table1[[#This Row],[Actual_Profit]]-Table1[[#This Row],[Budget_Profit]])/ABS(Table1[[#This Row],[Budget_Profit]])
)
)</f>
        <v>-0.15</v>
      </c>
      <c r="N2288" s="5" t="str">
        <f>IF(Table1[[#This Row],[Profit_Var]]&gt;=0, "Above Budget", "Below Budget")</f>
        <v>Below Budget</v>
      </c>
      <c r="O2288">
        <v>80</v>
      </c>
      <c r="P2288">
        <v>70</v>
      </c>
      <c r="Q2288">
        <f>Table1[[#This Row],[COGS]]-Table1[[#This Row],[Budget_COGS]]</f>
        <v>10</v>
      </c>
      <c r="R2288" s="5">
        <f>IF(
Table1[[#This Row],[Budget_COGS]]=0,
"",
IF(
Table1[[#This Row],[Budget_COGS]]&gt;0,
(Table1[[#This Row],[Budget_COGS]]-Table1[[#This Row],[COGS]]) / Table1[[#This Row],[Budget_COGS]],
(Table1[[#This Row],[Budget_COGS]]-Table1[[#This Row],[COGS]]) / ABS(Table1[[#This Row],[Budget_COGS]])
)
)</f>
        <v>-0.14285714285714285</v>
      </c>
      <c r="S2288" s="5" t="str">
        <f>IF(Table1[[#This Row],[COGS _Var]]&gt;=0, "Above Budget", "Below Budget")</f>
        <v>Above Budget</v>
      </c>
      <c r="T2288">
        <f>Table1[[#This Row],[Actual_Sales]]-Table1[[#This Row],[COGS]]</f>
        <v>96</v>
      </c>
      <c r="U2288">
        <v>100</v>
      </c>
      <c r="V2288">
        <f>Table1[[#This Row],[Gross_Margin]]-Table1[[#This Row],[Budget_Margin]]</f>
        <v>-4</v>
      </c>
      <c r="W2288" s="5">
        <f>IF(
Table1[[#This Row],[Budget_Margin]]=0,
"",
IF(
Table1[[#This Row],[Budget_Margin]]&gt;0,
(Table1[[#This Row],[Gross_Margin]]-Table1[[#This Row],[Budget_Margin]]) / Table1[[#This Row],[Budget_Margin]],
(Table1[[#This Row],[Gross_Margin]]-Table1[[#This Row],[Budget_Margin]]) / ABS(Table1[[#This Row],[Budget_Margin]])
)
)</f>
        <v>-0.04</v>
      </c>
      <c r="X2288" s="5" t="str">
        <f>IF(Table1[[#This Row],[Margin_Var]]&gt;=0, "Above Budget", "Below Budget")</f>
        <v>Below Budget</v>
      </c>
      <c r="Y2288" s="5">
        <f>IFERROR(Table1[[#This Row],[Gross_Margin]]/Table1[[#This Row],[Actual_Sales]],0)</f>
        <v>0.54545454545454541</v>
      </c>
      <c r="Z2288" s="5">
        <f>Table1[[#This Row],[Actual_Profit]]/Table1[[#This Row],[Actual_Sales]]</f>
        <v>0.28977272727272729</v>
      </c>
      <c r="AA2288">
        <v>45</v>
      </c>
      <c r="AB2288" s="5">
        <f>IFERROR(Table1[[#This Row],[Expenses]]/Table1[[#This Row],[Actual_Sales]],0)</f>
        <v>0.25568181818181818</v>
      </c>
      <c r="AC2288">
        <v>24</v>
      </c>
      <c r="AD2288">
        <v>1079</v>
      </c>
      <c r="AE2288" s="5">
        <f>IFERROR(Table1[[#This Row],[Inventory]]/Table1[[#This Row],[Actual_Sales]],0)</f>
        <v>6.1306818181818183</v>
      </c>
    </row>
    <row r="2289" spans="1:31" x14ac:dyDescent="0.25">
      <c r="A2289">
        <v>2122</v>
      </c>
      <c r="B2289">
        <v>985</v>
      </c>
      <c r="C2289">
        <v>5</v>
      </c>
      <c r="D2289" s="2">
        <v>40513</v>
      </c>
      <c r="E2289">
        <v>107</v>
      </c>
      <c r="F2289">
        <v>80</v>
      </c>
      <c r="G2289">
        <f>Table1[[#This Row],[Actual_Sales]]-Table1[[#This Row],[Budget_Sales]]</f>
        <v>27</v>
      </c>
      <c r="H2289" s="5">
        <f>IF(
Table1[[#This Row],[Budget_Sales]]=0,
"",
IF(
Table1[[#This Row],[Budget_Sales]]&gt;0,
(Table1[[#This Row],[Actual_Sales]]-Table1[[#This Row],[Budget_Sales]])/Table1[[#This Row],[Budget_Sales]],
(Table1[[#This Row],[Actual_Sales]]-Table1[[#This Row],[Budget_Sales]])/ABS(Table1[[#This Row],[Budget_Sales]])
)
)</f>
        <v>0.33750000000000002</v>
      </c>
      <c r="I2289" s="5" t="str">
        <f>IF(Table1[[#This Row],[Sales_Var]]&gt;=0,"Above Budget","Below Budget")</f>
        <v>Above Budget</v>
      </c>
      <c r="J2289">
        <f>Table1[[#This Row],[Actual_Sales]]-(Table1[[#This Row],[COGS]]+Table1[[#This Row],[Expenses]])</f>
        <v>31</v>
      </c>
      <c r="K2289">
        <v>20</v>
      </c>
      <c r="L2289">
        <f>Table1[[#This Row],[Actual_Profit]]-Table1[[#This Row],[Budget_Profit]]</f>
        <v>11</v>
      </c>
      <c r="M2289" s="5">
        <f>IF(
Table1[[#This Row],[Budget_Profit]]=0,
"",
IF(
Table1[[#This Row],[Budget_Profit]]&gt;0,
(Table1[[#This Row],[Actual_Profit]]-Table1[[#This Row],[Budget_Profit]])/Table1[[#This Row],[Budget_Profit]],
(Table1[[#This Row],[Actual_Profit]]-Table1[[#This Row],[Budget_Profit]])/ABS(Table1[[#This Row],[Budget_Profit]])
)
)</f>
        <v>0.55000000000000004</v>
      </c>
      <c r="N2289" s="5" t="str">
        <f>IF(Table1[[#This Row],[Profit_Var]]&gt;=0, "Above Budget", "Below Budget")</f>
        <v>Above Budget</v>
      </c>
      <c r="O2289">
        <v>41</v>
      </c>
      <c r="P2289">
        <v>30</v>
      </c>
      <c r="Q2289">
        <f>Table1[[#This Row],[COGS]]-Table1[[#This Row],[Budget_COGS]]</f>
        <v>11</v>
      </c>
      <c r="R2289" s="5">
        <f>IF(
Table1[[#This Row],[Budget_COGS]]=0,
"",
IF(
Table1[[#This Row],[Budget_COGS]]&gt;0,
(Table1[[#This Row],[Budget_COGS]]-Table1[[#This Row],[COGS]]) / Table1[[#This Row],[Budget_COGS]],
(Table1[[#This Row],[Budget_COGS]]-Table1[[#This Row],[COGS]]) / ABS(Table1[[#This Row],[Budget_COGS]])
)
)</f>
        <v>-0.36666666666666664</v>
      </c>
      <c r="S2289" s="5" t="str">
        <f>IF(Table1[[#This Row],[COGS _Var]]&gt;=0, "Above Budget", "Below Budget")</f>
        <v>Above Budget</v>
      </c>
      <c r="T2289">
        <f>Table1[[#This Row],[Actual_Sales]]-Table1[[#This Row],[COGS]]</f>
        <v>66</v>
      </c>
      <c r="U2289">
        <v>50</v>
      </c>
      <c r="V2289">
        <f>Table1[[#This Row],[Gross_Margin]]-Table1[[#This Row],[Budget_Margin]]</f>
        <v>16</v>
      </c>
      <c r="W2289" s="5">
        <f>IF(
Table1[[#This Row],[Budget_Margin]]=0,
"",
IF(
Table1[[#This Row],[Budget_Margin]]&gt;0,
(Table1[[#This Row],[Gross_Margin]]-Table1[[#This Row],[Budget_Margin]]) / Table1[[#This Row],[Budget_Margin]],
(Table1[[#This Row],[Gross_Margin]]-Table1[[#This Row],[Budget_Margin]]) / ABS(Table1[[#This Row],[Budget_Margin]])
)
)</f>
        <v>0.32</v>
      </c>
      <c r="X2289" s="5" t="str">
        <f>IF(Table1[[#This Row],[Margin_Var]]&gt;=0, "Above Budget", "Below Budget")</f>
        <v>Above Budget</v>
      </c>
      <c r="Y2289" s="5">
        <f>IFERROR(Table1[[#This Row],[Gross_Margin]]/Table1[[#This Row],[Actual_Sales]],0)</f>
        <v>0.61682242990654201</v>
      </c>
      <c r="Z2289" s="5">
        <f>Table1[[#This Row],[Actual_Profit]]/Table1[[#This Row],[Actual_Sales]]</f>
        <v>0.28971962616822428</v>
      </c>
      <c r="AA2289">
        <v>35</v>
      </c>
      <c r="AB2289" s="5">
        <f>IFERROR(Table1[[#This Row],[Expenses]]/Table1[[#This Row],[Actual_Sales]],0)</f>
        <v>0.32710280373831774</v>
      </c>
      <c r="AC2289">
        <v>12</v>
      </c>
      <c r="AD2289">
        <v>320</v>
      </c>
      <c r="AE2289" s="5">
        <f>IFERROR(Table1[[#This Row],[Inventory]]/Table1[[#This Row],[Actual_Sales]],0)</f>
        <v>2.9906542056074765</v>
      </c>
    </row>
    <row r="2290" spans="1:31" x14ac:dyDescent="0.25">
      <c r="A2290">
        <v>3591</v>
      </c>
      <c r="B2290">
        <v>435</v>
      </c>
      <c r="C2290">
        <v>1</v>
      </c>
      <c r="D2290" s="2">
        <v>40787</v>
      </c>
      <c r="E2290">
        <v>145</v>
      </c>
      <c r="F2290">
        <v>170</v>
      </c>
      <c r="G2290">
        <f>Table1[[#This Row],[Actual_Sales]]-Table1[[#This Row],[Budget_Sales]]</f>
        <v>-25</v>
      </c>
      <c r="H2290" s="5">
        <f>IF(
Table1[[#This Row],[Budget_Sales]]=0,
"",
IF(
Table1[[#This Row],[Budget_Sales]]&gt;0,
(Table1[[#This Row],[Actual_Sales]]-Table1[[#This Row],[Budget_Sales]])/Table1[[#This Row],[Budget_Sales]],
(Table1[[#This Row],[Actual_Sales]]-Table1[[#This Row],[Budget_Sales]])/ABS(Table1[[#This Row],[Budget_Sales]])
)
)</f>
        <v>-0.14705882352941177</v>
      </c>
      <c r="I2290" s="5" t="str">
        <f>IF(Table1[[#This Row],[Sales_Var]]&gt;=0,"Above Budget","Below Budget")</f>
        <v>Below Budget</v>
      </c>
      <c r="J2290">
        <f>Table1[[#This Row],[Actual_Sales]]-(Table1[[#This Row],[COGS]]+Table1[[#This Row],[Expenses]])</f>
        <v>42</v>
      </c>
      <c r="K2290">
        <v>70</v>
      </c>
      <c r="L2290">
        <f>Table1[[#This Row],[Actual_Profit]]-Table1[[#This Row],[Budget_Profit]]</f>
        <v>-28</v>
      </c>
      <c r="M2290" s="5">
        <f>IF(
Table1[[#This Row],[Budget_Profit]]=0,
"",
IF(
Table1[[#This Row],[Budget_Profit]]&gt;0,
(Table1[[#This Row],[Actual_Profit]]-Table1[[#This Row],[Budget_Profit]])/Table1[[#This Row],[Budget_Profit]],
(Table1[[#This Row],[Actual_Profit]]-Table1[[#This Row],[Budget_Profit]])/ABS(Table1[[#This Row],[Budget_Profit]])
)
)</f>
        <v>-0.4</v>
      </c>
      <c r="N2290" s="5" t="str">
        <f>IF(Table1[[#This Row],[Profit_Var]]&gt;=0, "Above Budget", "Below Budget")</f>
        <v>Below Budget</v>
      </c>
      <c r="O2290">
        <v>62</v>
      </c>
      <c r="P2290">
        <v>70</v>
      </c>
      <c r="Q2290">
        <f>Table1[[#This Row],[COGS]]-Table1[[#This Row],[Budget_COGS]]</f>
        <v>-8</v>
      </c>
      <c r="R2290" s="5">
        <f>IF(
Table1[[#This Row],[Budget_COGS]]=0,
"",
IF(
Table1[[#This Row],[Budget_COGS]]&gt;0,
(Table1[[#This Row],[Budget_COGS]]-Table1[[#This Row],[COGS]]) / Table1[[#This Row],[Budget_COGS]],
(Table1[[#This Row],[Budget_COGS]]-Table1[[#This Row],[COGS]]) / ABS(Table1[[#This Row],[Budget_COGS]])
)
)</f>
        <v>0.11428571428571428</v>
      </c>
      <c r="S2290" s="5" t="str">
        <f>IF(Table1[[#This Row],[COGS _Var]]&gt;=0, "Above Budget", "Below Budget")</f>
        <v>Below Budget</v>
      </c>
      <c r="T2290">
        <f>Table1[[#This Row],[Actual_Sales]]-Table1[[#This Row],[COGS]]</f>
        <v>83</v>
      </c>
      <c r="U2290">
        <v>100</v>
      </c>
      <c r="V2290">
        <f>Table1[[#This Row],[Gross_Margin]]-Table1[[#This Row],[Budget_Margin]]</f>
        <v>-17</v>
      </c>
      <c r="W2290" s="5">
        <f>IF(
Table1[[#This Row],[Budget_Margin]]=0,
"",
IF(
Table1[[#This Row],[Budget_Margin]]&gt;0,
(Table1[[#This Row],[Gross_Margin]]-Table1[[#This Row],[Budget_Margin]]) / Table1[[#This Row],[Budget_Margin]],
(Table1[[#This Row],[Gross_Margin]]-Table1[[#This Row],[Budget_Margin]]) / ABS(Table1[[#This Row],[Budget_Margin]])
)
)</f>
        <v>-0.17</v>
      </c>
      <c r="X2290" s="5" t="str">
        <f>IF(Table1[[#This Row],[Margin_Var]]&gt;=0, "Above Budget", "Below Budget")</f>
        <v>Below Budget</v>
      </c>
      <c r="Y2290" s="5">
        <f>IFERROR(Table1[[#This Row],[Gross_Margin]]/Table1[[#This Row],[Actual_Sales]],0)</f>
        <v>0.57241379310344831</v>
      </c>
      <c r="Z2290" s="5">
        <f>Table1[[#This Row],[Actual_Profit]]/Table1[[#This Row],[Actual_Sales]]</f>
        <v>0.28965517241379313</v>
      </c>
      <c r="AA2290">
        <v>41</v>
      </c>
      <c r="AB2290" s="5">
        <f>IFERROR(Table1[[#This Row],[Expenses]]/Table1[[#This Row],[Actual_Sales]],0)</f>
        <v>0.28275862068965518</v>
      </c>
      <c r="AC2290">
        <v>19</v>
      </c>
      <c r="AD2290">
        <v>1059</v>
      </c>
      <c r="AE2290" s="5">
        <f>IFERROR(Table1[[#This Row],[Inventory]]/Table1[[#This Row],[Actual_Sales]],0)</f>
        <v>7.3034482758620687</v>
      </c>
    </row>
    <row r="2291" spans="1:31" x14ac:dyDescent="0.25">
      <c r="A2291">
        <v>3541</v>
      </c>
      <c r="B2291">
        <v>203</v>
      </c>
      <c r="C2291">
        <v>10</v>
      </c>
      <c r="D2291" s="2">
        <v>40787</v>
      </c>
      <c r="E2291">
        <v>145</v>
      </c>
      <c r="F2291">
        <v>100</v>
      </c>
      <c r="G2291">
        <f>Table1[[#This Row],[Actual_Sales]]-Table1[[#This Row],[Budget_Sales]]</f>
        <v>45</v>
      </c>
      <c r="H2291" s="5">
        <f>IF(
Table1[[#This Row],[Budget_Sales]]=0,
"",
IF(
Table1[[#This Row],[Budget_Sales]]&gt;0,
(Table1[[#This Row],[Actual_Sales]]-Table1[[#This Row],[Budget_Sales]])/Table1[[#This Row],[Budget_Sales]],
(Table1[[#This Row],[Actual_Sales]]-Table1[[#This Row],[Budget_Sales]])/ABS(Table1[[#This Row],[Budget_Sales]])
)
)</f>
        <v>0.45</v>
      </c>
      <c r="I2291" s="5" t="str">
        <f>IF(Table1[[#This Row],[Sales_Var]]&gt;=0,"Above Budget","Below Budget")</f>
        <v>Above Budget</v>
      </c>
      <c r="J2291">
        <f>Table1[[#This Row],[Actual_Sales]]-(Table1[[#This Row],[COGS]]+Table1[[#This Row],[Expenses]])</f>
        <v>42</v>
      </c>
      <c r="K2291">
        <v>40</v>
      </c>
      <c r="L2291">
        <f>Table1[[#This Row],[Actual_Profit]]-Table1[[#This Row],[Budget_Profit]]</f>
        <v>2</v>
      </c>
      <c r="M2291" s="5">
        <f>IF(
Table1[[#This Row],[Budget_Profit]]=0,
"",
IF(
Table1[[#This Row],[Budget_Profit]]&gt;0,
(Table1[[#This Row],[Actual_Profit]]-Table1[[#This Row],[Budget_Profit]])/Table1[[#This Row],[Budget_Profit]],
(Table1[[#This Row],[Actual_Profit]]-Table1[[#This Row],[Budget_Profit]])/ABS(Table1[[#This Row],[Budget_Profit]])
)
)</f>
        <v>0.05</v>
      </c>
      <c r="N2291" s="5" t="str">
        <f>IF(Table1[[#This Row],[Profit_Var]]&gt;=0, "Above Budget", "Below Budget")</f>
        <v>Above Budget</v>
      </c>
      <c r="O2291">
        <v>62</v>
      </c>
      <c r="P2291">
        <v>40</v>
      </c>
      <c r="Q2291">
        <f>Table1[[#This Row],[COGS]]-Table1[[#This Row],[Budget_COGS]]</f>
        <v>22</v>
      </c>
      <c r="R2291" s="5">
        <f>IF(
Table1[[#This Row],[Budget_COGS]]=0,
"",
IF(
Table1[[#This Row],[Budget_COGS]]&gt;0,
(Table1[[#This Row],[Budget_COGS]]-Table1[[#This Row],[COGS]]) / Table1[[#This Row],[Budget_COGS]],
(Table1[[#This Row],[Budget_COGS]]-Table1[[#This Row],[COGS]]) / ABS(Table1[[#This Row],[Budget_COGS]])
)
)</f>
        <v>-0.55000000000000004</v>
      </c>
      <c r="S2291" s="5" t="str">
        <f>IF(Table1[[#This Row],[COGS _Var]]&gt;=0, "Above Budget", "Below Budget")</f>
        <v>Above Budget</v>
      </c>
      <c r="T2291">
        <f>Table1[[#This Row],[Actual_Sales]]-Table1[[#This Row],[COGS]]</f>
        <v>83</v>
      </c>
      <c r="U2291">
        <v>60</v>
      </c>
      <c r="V2291">
        <f>Table1[[#This Row],[Gross_Margin]]-Table1[[#This Row],[Budget_Margin]]</f>
        <v>23</v>
      </c>
      <c r="W2291" s="5">
        <f>IF(
Table1[[#This Row],[Budget_Margin]]=0,
"",
IF(
Table1[[#This Row],[Budget_Margin]]&gt;0,
(Table1[[#This Row],[Gross_Margin]]-Table1[[#This Row],[Budget_Margin]]) / Table1[[#This Row],[Budget_Margin]],
(Table1[[#This Row],[Gross_Margin]]-Table1[[#This Row],[Budget_Margin]]) / ABS(Table1[[#This Row],[Budget_Margin]])
)
)</f>
        <v>0.38333333333333336</v>
      </c>
      <c r="X2291" s="5" t="str">
        <f>IF(Table1[[#This Row],[Margin_Var]]&gt;=0, "Above Budget", "Below Budget")</f>
        <v>Above Budget</v>
      </c>
      <c r="Y2291" s="5">
        <f>IFERROR(Table1[[#This Row],[Gross_Margin]]/Table1[[#This Row],[Actual_Sales]],0)</f>
        <v>0.57241379310344831</v>
      </c>
      <c r="Z2291" s="5">
        <f>Table1[[#This Row],[Actual_Profit]]/Table1[[#This Row],[Actual_Sales]]</f>
        <v>0.28965517241379313</v>
      </c>
      <c r="AA2291">
        <v>41</v>
      </c>
      <c r="AB2291" s="5">
        <f>IFERROR(Table1[[#This Row],[Expenses]]/Table1[[#This Row],[Actual_Sales]],0)</f>
        <v>0.28275862068965518</v>
      </c>
      <c r="AC2291">
        <v>19</v>
      </c>
      <c r="AD2291">
        <v>1059</v>
      </c>
      <c r="AE2291" s="5">
        <f>IFERROR(Table1[[#This Row],[Inventory]]/Table1[[#This Row],[Actual_Sales]],0)</f>
        <v>7.3034482758620687</v>
      </c>
    </row>
    <row r="2292" spans="1:31" x14ac:dyDescent="0.25">
      <c r="A2292">
        <v>3287</v>
      </c>
      <c r="B2292">
        <v>603</v>
      </c>
      <c r="C2292">
        <v>2</v>
      </c>
      <c r="D2292" s="2">
        <v>40725</v>
      </c>
      <c r="E2292">
        <v>159</v>
      </c>
      <c r="F2292">
        <v>150</v>
      </c>
      <c r="G2292">
        <f>Table1[[#This Row],[Actual_Sales]]-Table1[[#This Row],[Budget_Sales]]</f>
        <v>9</v>
      </c>
      <c r="H2292" s="5">
        <f>IF(
Table1[[#This Row],[Budget_Sales]]=0,
"",
IF(
Table1[[#This Row],[Budget_Sales]]&gt;0,
(Table1[[#This Row],[Actual_Sales]]-Table1[[#This Row],[Budget_Sales]])/Table1[[#This Row],[Budget_Sales]],
(Table1[[#This Row],[Actual_Sales]]-Table1[[#This Row],[Budget_Sales]])/ABS(Table1[[#This Row],[Budget_Sales]])
)
)</f>
        <v>0.06</v>
      </c>
      <c r="I2292" s="5" t="str">
        <f>IF(Table1[[#This Row],[Sales_Var]]&gt;=0,"Above Budget","Below Budget")</f>
        <v>Above Budget</v>
      </c>
      <c r="J2292">
        <f>Table1[[#This Row],[Actual_Sales]]-(Table1[[#This Row],[COGS]]+Table1[[#This Row],[Expenses]])</f>
        <v>46</v>
      </c>
      <c r="K2292">
        <v>60</v>
      </c>
      <c r="L2292">
        <f>Table1[[#This Row],[Actual_Profit]]-Table1[[#This Row],[Budget_Profit]]</f>
        <v>-14</v>
      </c>
      <c r="M2292" s="5">
        <f>IF(
Table1[[#This Row],[Budget_Profit]]=0,
"",
IF(
Table1[[#This Row],[Budget_Profit]]&gt;0,
(Table1[[#This Row],[Actual_Profit]]-Table1[[#This Row],[Budget_Profit]])/Table1[[#This Row],[Budget_Profit]],
(Table1[[#This Row],[Actual_Profit]]-Table1[[#This Row],[Budget_Profit]])/ABS(Table1[[#This Row],[Budget_Profit]])
)
)</f>
        <v>-0.23333333333333334</v>
      </c>
      <c r="N2292" s="5" t="str">
        <f>IF(Table1[[#This Row],[Profit_Var]]&gt;=0, "Above Budget", "Below Budget")</f>
        <v>Below Budget</v>
      </c>
      <c r="O2292">
        <v>64</v>
      </c>
      <c r="P2292">
        <v>60</v>
      </c>
      <c r="Q2292">
        <f>Table1[[#This Row],[COGS]]-Table1[[#This Row],[Budget_COGS]]</f>
        <v>4</v>
      </c>
      <c r="R2292" s="5">
        <f>IF(
Table1[[#This Row],[Budget_COGS]]=0,
"",
IF(
Table1[[#This Row],[Budget_COGS]]&gt;0,
(Table1[[#This Row],[Budget_COGS]]-Table1[[#This Row],[COGS]]) / Table1[[#This Row],[Budget_COGS]],
(Table1[[#This Row],[Budget_COGS]]-Table1[[#This Row],[COGS]]) / ABS(Table1[[#This Row],[Budget_COGS]])
)
)</f>
        <v>-6.6666666666666666E-2</v>
      </c>
      <c r="S2292" s="5" t="str">
        <f>IF(Table1[[#This Row],[COGS _Var]]&gt;=0, "Above Budget", "Below Budget")</f>
        <v>Above Budget</v>
      </c>
      <c r="T2292">
        <f>Table1[[#This Row],[Actual_Sales]]-Table1[[#This Row],[COGS]]</f>
        <v>95</v>
      </c>
      <c r="U2292">
        <v>90</v>
      </c>
      <c r="V2292">
        <f>Table1[[#This Row],[Gross_Margin]]-Table1[[#This Row],[Budget_Margin]]</f>
        <v>5</v>
      </c>
      <c r="W2292" s="5">
        <f>IF(
Table1[[#This Row],[Budget_Margin]]=0,
"",
IF(
Table1[[#This Row],[Budget_Margin]]&gt;0,
(Table1[[#This Row],[Gross_Margin]]-Table1[[#This Row],[Budget_Margin]]) / Table1[[#This Row],[Budget_Margin]],
(Table1[[#This Row],[Gross_Margin]]-Table1[[#This Row],[Budget_Margin]]) / ABS(Table1[[#This Row],[Budget_Margin]])
)
)</f>
        <v>5.5555555555555552E-2</v>
      </c>
      <c r="X2292" s="5" t="str">
        <f>IF(Table1[[#This Row],[Margin_Var]]&gt;=0, "Above Budget", "Below Budget")</f>
        <v>Above Budget</v>
      </c>
      <c r="Y2292" s="5">
        <f>IFERROR(Table1[[#This Row],[Gross_Margin]]/Table1[[#This Row],[Actual_Sales]],0)</f>
        <v>0.59748427672955973</v>
      </c>
      <c r="Z2292" s="5">
        <f>Table1[[#This Row],[Actual_Profit]]/Table1[[#This Row],[Actual_Sales]]</f>
        <v>0.28930817610062892</v>
      </c>
      <c r="AA2292">
        <v>49</v>
      </c>
      <c r="AB2292" s="5">
        <f>IFERROR(Table1[[#This Row],[Expenses]]/Table1[[#This Row],[Actual_Sales]],0)</f>
        <v>0.3081761006289308</v>
      </c>
      <c r="AC2292">
        <v>21</v>
      </c>
      <c r="AD2292">
        <v>467</v>
      </c>
      <c r="AE2292" s="5">
        <f>IFERROR(Table1[[#This Row],[Inventory]]/Table1[[#This Row],[Actual_Sales]],0)</f>
        <v>2.9371069182389937</v>
      </c>
    </row>
    <row r="2293" spans="1:31" x14ac:dyDescent="0.25">
      <c r="A2293">
        <v>2855</v>
      </c>
      <c r="B2293">
        <v>310</v>
      </c>
      <c r="C2293">
        <v>13</v>
      </c>
      <c r="D2293" s="2">
        <v>40664</v>
      </c>
      <c r="E2293">
        <v>159</v>
      </c>
      <c r="F2293">
        <v>100</v>
      </c>
      <c r="G2293">
        <f>Table1[[#This Row],[Actual_Sales]]-Table1[[#This Row],[Budget_Sales]]</f>
        <v>59</v>
      </c>
      <c r="H2293" s="5">
        <f>IF(
Table1[[#This Row],[Budget_Sales]]=0,
"",
IF(
Table1[[#This Row],[Budget_Sales]]&gt;0,
(Table1[[#This Row],[Actual_Sales]]-Table1[[#This Row],[Budget_Sales]])/Table1[[#This Row],[Budget_Sales]],
(Table1[[#This Row],[Actual_Sales]]-Table1[[#This Row],[Budget_Sales]])/ABS(Table1[[#This Row],[Budget_Sales]])
)
)</f>
        <v>0.59</v>
      </c>
      <c r="I2293" s="5" t="str">
        <f>IF(Table1[[#This Row],[Sales_Var]]&gt;=0,"Above Budget","Below Budget")</f>
        <v>Above Budget</v>
      </c>
      <c r="J2293">
        <f>Table1[[#This Row],[Actual_Sales]]-(Table1[[#This Row],[COGS]]+Table1[[#This Row],[Expenses]])</f>
        <v>46</v>
      </c>
      <c r="K2293">
        <v>30</v>
      </c>
      <c r="L2293">
        <f>Table1[[#This Row],[Actual_Profit]]-Table1[[#This Row],[Budget_Profit]]</f>
        <v>16</v>
      </c>
      <c r="M2293" s="5">
        <f>IF(
Table1[[#This Row],[Budget_Profit]]=0,
"",
IF(
Table1[[#This Row],[Budget_Profit]]&gt;0,
(Table1[[#This Row],[Actual_Profit]]-Table1[[#This Row],[Budget_Profit]])/Table1[[#This Row],[Budget_Profit]],
(Table1[[#This Row],[Actual_Profit]]-Table1[[#This Row],[Budget_Profit]])/ABS(Table1[[#This Row],[Budget_Profit]])
)
)</f>
        <v>0.53333333333333333</v>
      </c>
      <c r="N2293" s="5" t="str">
        <f>IF(Table1[[#This Row],[Profit_Var]]&gt;=0, "Above Budget", "Below Budget")</f>
        <v>Above Budget</v>
      </c>
      <c r="O2293">
        <v>64</v>
      </c>
      <c r="P2293">
        <v>40</v>
      </c>
      <c r="Q2293">
        <f>Table1[[#This Row],[COGS]]-Table1[[#This Row],[Budget_COGS]]</f>
        <v>24</v>
      </c>
      <c r="R2293" s="5">
        <f>IF(
Table1[[#This Row],[Budget_COGS]]=0,
"",
IF(
Table1[[#This Row],[Budget_COGS]]&gt;0,
(Table1[[#This Row],[Budget_COGS]]-Table1[[#This Row],[COGS]]) / Table1[[#This Row],[Budget_COGS]],
(Table1[[#This Row],[Budget_COGS]]-Table1[[#This Row],[COGS]]) / ABS(Table1[[#This Row],[Budget_COGS]])
)
)</f>
        <v>-0.6</v>
      </c>
      <c r="S2293" s="5" t="str">
        <f>IF(Table1[[#This Row],[COGS _Var]]&gt;=0, "Above Budget", "Below Budget")</f>
        <v>Above Budget</v>
      </c>
      <c r="T2293">
        <f>Table1[[#This Row],[Actual_Sales]]-Table1[[#This Row],[COGS]]</f>
        <v>95</v>
      </c>
      <c r="U2293">
        <v>60</v>
      </c>
      <c r="V2293">
        <f>Table1[[#This Row],[Gross_Margin]]-Table1[[#This Row],[Budget_Margin]]</f>
        <v>35</v>
      </c>
      <c r="W2293" s="5">
        <f>IF(
Table1[[#This Row],[Budget_Margin]]=0,
"",
IF(
Table1[[#This Row],[Budget_Margin]]&gt;0,
(Table1[[#This Row],[Gross_Margin]]-Table1[[#This Row],[Budget_Margin]]) / Table1[[#This Row],[Budget_Margin]],
(Table1[[#This Row],[Gross_Margin]]-Table1[[#This Row],[Budget_Margin]]) / ABS(Table1[[#This Row],[Budget_Margin]])
)
)</f>
        <v>0.58333333333333337</v>
      </c>
      <c r="X2293" s="5" t="str">
        <f>IF(Table1[[#This Row],[Margin_Var]]&gt;=0, "Above Budget", "Below Budget")</f>
        <v>Above Budget</v>
      </c>
      <c r="Y2293" s="5">
        <f>IFERROR(Table1[[#This Row],[Gross_Margin]]/Table1[[#This Row],[Actual_Sales]],0)</f>
        <v>0.59748427672955973</v>
      </c>
      <c r="Z2293" s="5">
        <f>Table1[[#This Row],[Actual_Profit]]/Table1[[#This Row],[Actual_Sales]]</f>
        <v>0.28930817610062892</v>
      </c>
      <c r="AA2293">
        <v>49</v>
      </c>
      <c r="AB2293" s="5">
        <f>IFERROR(Table1[[#This Row],[Expenses]]/Table1[[#This Row],[Actual_Sales]],0)</f>
        <v>0.3081761006289308</v>
      </c>
      <c r="AC2293">
        <v>21</v>
      </c>
      <c r="AD2293">
        <v>593</v>
      </c>
      <c r="AE2293" s="5">
        <f>IFERROR(Table1[[#This Row],[Inventory]]/Table1[[#This Row],[Actual_Sales]],0)</f>
        <v>3.7295597484276728</v>
      </c>
    </row>
    <row r="2294" spans="1:31" x14ac:dyDescent="0.25">
      <c r="A2294">
        <v>483</v>
      </c>
      <c r="B2294">
        <v>740</v>
      </c>
      <c r="C2294">
        <v>2</v>
      </c>
      <c r="D2294" s="2">
        <v>40238</v>
      </c>
      <c r="E2294">
        <v>121</v>
      </c>
      <c r="F2294">
        <v>120</v>
      </c>
      <c r="G2294">
        <f>Table1[[#This Row],[Actual_Sales]]-Table1[[#This Row],[Budget_Sales]]</f>
        <v>1</v>
      </c>
      <c r="H2294" s="5">
        <f>IF(
Table1[[#This Row],[Budget_Sales]]=0,
"",
IF(
Table1[[#This Row],[Budget_Sales]]&gt;0,
(Table1[[#This Row],[Actual_Sales]]-Table1[[#This Row],[Budget_Sales]])/Table1[[#This Row],[Budget_Sales]],
(Table1[[#This Row],[Actual_Sales]]-Table1[[#This Row],[Budget_Sales]])/ABS(Table1[[#This Row],[Budget_Sales]])
)
)</f>
        <v>8.3333333333333332E-3</v>
      </c>
      <c r="I2294" s="5" t="str">
        <f>IF(Table1[[#This Row],[Sales_Var]]&gt;=0,"Above Budget","Below Budget")</f>
        <v>Above Budget</v>
      </c>
      <c r="J2294">
        <f>Table1[[#This Row],[Actual_Sales]]-(Table1[[#This Row],[COGS]]+Table1[[#This Row],[Expenses]])</f>
        <v>35</v>
      </c>
      <c r="K2294">
        <v>40</v>
      </c>
      <c r="L2294">
        <f>Table1[[#This Row],[Actual_Profit]]-Table1[[#This Row],[Budget_Profit]]</f>
        <v>-5</v>
      </c>
      <c r="M2294" s="5">
        <f>IF(
Table1[[#This Row],[Budget_Profit]]=0,
"",
IF(
Table1[[#This Row],[Budget_Profit]]&gt;0,
(Table1[[#This Row],[Actual_Profit]]-Table1[[#This Row],[Budget_Profit]])/Table1[[#This Row],[Budget_Profit]],
(Table1[[#This Row],[Actual_Profit]]-Table1[[#This Row],[Budget_Profit]])/ABS(Table1[[#This Row],[Budget_Profit]])
)
)</f>
        <v>-0.125</v>
      </c>
      <c r="N2294" s="5" t="str">
        <f>IF(Table1[[#This Row],[Profit_Var]]&gt;=0, "Above Budget", "Below Budget")</f>
        <v>Below Budget</v>
      </c>
      <c r="O2294">
        <v>49</v>
      </c>
      <c r="P2294">
        <v>50</v>
      </c>
      <c r="Q2294">
        <f>Table1[[#This Row],[COGS]]-Table1[[#This Row],[Budget_COGS]]</f>
        <v>-1</v>
      </c>
      <c r="R2294" s="5">
        <f>IF(
Table1[[#This Row],[Budget_COGS]]=0,
"",
IF(
Table1[[#This Row],[Budget_COGS]]&gt;0,
(Table1[[#This Row],[Budget_COGS]]-Table1[[#This Row],[COGS]]) / Table1[[#This Row],[Budget_COGS]],
(Table1[[#This Row],[Budget_COGS]]-Table1[[#This Row],[COGS]]) / ABS(Table1[[#This Row],[Budget_COGS]])
)
)</f>
        <v>0.02</v>
      </c>
      <c r="S2294" s="5" t="str">
        <f>IF(Table1[[#This Row],[COGS _Var]]&gt;=0, "Above Budget", "Below Budget")</f>
        <v>Below Budget</v>
      </c>
      <c r="T2294">
        <f>Table1[[#This Row],[Actual_Sales]]-Table1[[#This Row],[COGS]]</f>
        <v>72</v>
      </c>
      <c r="U2294">
        <v>70</v>
      </c>
      <c r="V2294">
        <f>Table1[[#This Row],[Gross_Margin]]-Table1[[#This Row],[Budget_Margin]]</f>
        <v>2</v>
      </c>
      <c r="W2294" s="5">
        <f>IF(
Table1[[#This Row],[Budget_Margin]]=0,
"",
IF(
Table1[[#This Row],[Budget_Margin]]&gt;0,
(Table1[[#This Row],[Gross_Margin]]-Table1[[#This Row],[Budget_Margin]]) / Table1[[#This Row],[Budget_Margin]],
(Table1[[#This Row],[Gross_Margin]]-Table1[[#This Row],[Budget_Margin]]) / ABS(Table1[[#This Row],[Budget_Margin]])
)
)</f>
        <v>2.8571428571428571E-2</v>
      </c>
      <c r="X2294" s="5" t="str">
        <f>IF(Table1[[#This Row],[Margin_Var]]&gt;=0, "Above Budget", "Below Budget")</f>
        <v>Above Budget</v>
      </c>
      <c r="Y2294" s="5">
        <f>IFERROR(Table1[[#This Row],[Gross_Margin]]/Table1[[#This Row],[Actual_Sales]],0)</f>
        <v>0.5950413223140496</v>
      </c>
      <c r="Z2294" s="5">
        <f>Table1[[#This Row],[Actual_Profit]]/Table1[[#This Row],[Actual_Sales]]</f>
        <v>0.28925619834710742</v>
      </c>
      <c r="AA2294">
        <v>37</v>
      </c>
      <c r="AB2294" s="5">
        <f>IFERROR(Table1[[#This Row],[Expenses]]/Table1[[#This Row],[Actual_Sales]],0)</f>
        <v>0.30578512396694213</v>
      </c>
      <c r="AC2294">
        <v>15</v>
      </c>
      <c r="AD2294">
        <v>351</v>
      </c>
      <c r="AE2294" s="5">
        <f>IFERROR(Table1[[#This Row],[Inventory]]/Table1[[#This Row],[Actual_Sales]],0)</f>
        <v>2.9008264462809916</v>
      </c>
    </row>
    <row r="2295" spans="1:31" x14ac:dyDescent="0.25">
      <c r="A2295">
        <v>376</v>
      </c>
      <c r="B2295">
        <v>281</v>
      </c>
      <c r="C2295">
        <v>9</v>
      </c>
      <c r="D2295" s="2">
        <v>40238</v>
      </c>
      <c r="E2295">
        <v>121</v>
      </c>
      <c r="F2295">
        <v>110</v>
      </c>
      <c r="G2295">
        <f>Table1[[#This Row],[Actual_Sales]]-Table1[[#This Row],[Budget_Sales]]</f>
        <v>11</v>
      </c>
      <c r="H2295" s="5">
        <f>IF(
Table1[[#This Row],[Budget_Sales]]=0,
"",
IF(
Table1[[#This Row],[Budget_Sales]]&gt;0,
(Table1[[#This Row],[Actual_Sales]]-Table1[[#This Row],[Budget_Sales]])/Table1[[#This Row],[Budget_Sales]],
(Table1[[#This Row],[Actual_Sales]]-Table1[[#This Row],[Budget_Sales]])/ABS(Table1[[#This Row],[Budget_Sales]])
)
)</f>
        <v>0.1</v>
      </c>
      <c r="I2295" s="5" t="str">
        <f>IF(Table1[[#This Row],[Sales_Var]]&gt;=0,"Above Budget","Below Budget")</f>
        <v>Above Budget</v>
      </c>
      <c r="J2295">
        <f>Table1[[#This Row],[Actual_Sales]]-(Table1[[#This Row],[COGS]]+Table1[[#This Row],[Expenses]])</f>
        <v>35</v>
      </c>
      <c r="K2295">
        <v>40</v>
      </c>
      <c r="L2295">
        <f>Table1[[#This Row],[Actual_Profit]]-Table1[[#This Row],[Budget_Profit]]</f>
        <v>-5</v>
      </c>
      <c r="M2295" s="5">
        <f>IF(
Table1[[#This Row],[Budget_Profit]]=0,
"",
IF(
Table1[[#This Row],[Budget_Profit]]&gt;0,
(Table1[[#This Row],[Actual_Profit]]-Table1[[#This Row],[Budget_Profit]])/Table1[[#This Row],[Budget_Profit]],
(Table1[[#This Row],[Actual_Profit]]-Table1[[#This Row],[Budget_Profit]])/ABS(Table1[[#This Row],[Budget_Profit]])
)
)</f>
        <v>-0.125</v>
      </c>
      <c r="N2295" s="5" t="str">
        <f>IF(Table1[[#This Row],[Profit_Var]]&gt;=0, "Above Budget", "Below Budget")</f>
        <v>Below Budget</v>
      </c>
      <c r="O2295">
        <v>49</v>
      </c>
      <c r="P2295">
        <v>40</v>
      </c>
      <c r="Q2295">
        <f>Table1[[#This Row],[COGS]]-Table1[[#This Row],[Budget_COGS]]</f>
        <v>9</v>
      </c>
      <c r="R2295" s="5">
        <f>IF(
Table1[[#This Row],[Budget_COGS]]=0,
"",
IF(
Table1[[#This Row],[Budget_COGS]]&gt;0,
(Table1[[#This Row],[Budget_COGS]]-Table1[[#This Row],[COGS]]) / Table1[[#This Row],[Budget_COGS]],
(Table1[[#This Row],[Budget_COGS]]-Table1[[#This Row],[COGS]]) / ABS(Table1[[#This Row],[Budget_COGS]])
)
)</f>
        <v>-0.22500000000000001</v>
      </c>
      <c r="S2295" s="5" t="str">
        <f>IF(Table1[[#This Row],[COGS _Var]]&gt;=0, "Above Budget", "Below Budget")</f>
        <v>Above Budget</v>
      </c>
      <c r="T2295">
        <f>Table1[[#This Row],[Actual_Sales]]-Table1[[#This Row],[COGS]]</f>
        <v>72</v>
      </c>
      <c r="U2295">
        <v>70</v>
      </c>
      <c r="V2295">
        <f>Table1[[#This Row],[Gross_Margin]]-Table1[[#This Row],[Budget_Margin]]</f>
        <v>2</v>
      </c>
      <c r="W2295" s="5">
        <f>IF(
Table1[[#This Row],[Budget_Margin]]=0,
"",
IF(
Table1[[#This Row],[Budget_Margin]]&gt;0,
(Table1[[#This Row],[Gross_Margin]]-Table1[[#This Row],[Budget_Margin]]) / Table1[[#This Row],[Budget_Margin]],
(Table1[[#This Row],[Gross_Margin]]-Table1[[#This Row],[Budget_Margin]]) / ABS(Table1[[#This Row],[Budget_Margin]])
)
)</f>
        <v>2.8571428571428571E-2</v>
      </c>
      <c r="X2295" s="5" t="str">
        <f>IF(Table1[[#This Row],[Margin_Var]]&gt;=0, "Above Budget", "Below Budget")</f>
        <v>Above Budget</v>
      </c>
      <c r="Y2295" s="5">
        <f>IFERROR(Table1[[#This Row],[Gross_Margin]]/Table1[[#This Row],[Actual_Sales]],0)</f>
        <v>0.5950413223140496</v>
      </c>
      <c r="Z2295" s="5">
        <f>Table1[[#This Row],[Actual_Profit]]/Table1[[#This Row],[Actual_Sales]]</f>
        <v>0.28925619834710742</v>
      </c>
      <c r="AA2295">
        <v>37</v>
      </c>
      <c r="AB2295" s="5">
        <f>IFERROR(Table1[[#This Row],[Expenses]]/Table1[[#This Row],[Actual_Sales]],0)</f>
        <v>0.30578512396694213</v>
      </c>
      <c r="AC2295">
        <v>15</v>
      </c>
      <c r="AD2295">
        <v>351</v>
      </c>
      <c r="AE2295" s="5">
        <f>IFERROR(Table1[[#This Row],[Inventory]]/Table1[[#This Row],[Actual_Sales]],0)</f>
        <v>2.9008264462809916</v>
      </c>
    </row>
    <row r="2296" spans="1:31" x14ac:dyDescent="0.25">
      <c r="A2296">
        <v>571</v>
      </c>
      <c r="B2296">
        <v>351</v>
      </c>
      <c r="C2296">
        <v>7</v>
      </c>
      <c r="D2296" s="2">
        <v>40269</v>
      </c>
      <c r="E2296">
        <v>325</v>
      </c>
      <c r="F2296">
        <v>310</v>
      </c>
      <c r="G2296">
        <f>Table1[[#This Row],[Actual_Sales]]-Table1[[#This Row],[Budget_Sales]]</f>
        <v>15</v>
      </c>
      <c r="H2296" s="5">
        <f>IF(
Table1[[#This Row],[Budget_Sales]]=0,
"",
IF(
Table1[[#This Row],[Budget_Sales]]&gt;0,
(Table1[[#This Row],[Actual_Sales]]-Table1[[#This Row],[Budget_Sales]])/Table1[[#This Row],[Budget_Sales]],
(Table1[[#This Row],[Actual_Sales]]-Table1[[#This Row],[Budget_Sales]])/ABS(Table1[[#This Row],[Budget_Sales]])
)
)</f>
        <v>4.8387096774193547E-2</v>
      </c>
      <c r="I2296" s="5" t="str">
        <f>IF(Table1[[#This Row],[Sales_Var]]&gt;=0,"Above Budget","Below Budget")</f>
        <v>Above Budget</v>
      </c>
      <c r="J2296">
        <f>Table1[[#This Row],[Actual_Sales]]-(Table1[[#This Row],[COGS]]+Table1[[#This Row],[Expenses]])</f>
        <v>94</v>
      </c>
      <c r="K2296">
        <v>100</v>
      </c>
      <c r="L2296">
        <f>Table1[[#This Row],[Actual_Profit]]-Table1[[#This Row],[Budget_Profit]]</f>
        <v>-6</v>
      </c>
      <c r="M2296" s="5">
        <f>IF(
Table1[[#This Row],[Budget_Profit]]=0,
"",
IF(
Table1[[#This Row],[Budget_Profit]]&gt;0,
(Table1[[#This Row],[Actual_Profit]]-Table1[[#This Row],[Budget_Profit]])/Table1[[#This Row],[Budget_Profit]],
(Table1[[#This Row],[Actual_Profit]]-Table1[[#This Row],[Budget_Profit]])/ABS(Table1[[#This Row],[Budget_Profit]])
)
)</f>
        <v>-0.06</v>
      </c>
      <c r="N2296" s="5" t="str">
        <f>IF(Table1[[#This Row],[Profit_Var]]&gt;=0, "Above Budget", "Below Budget")</f>
        <v>Below Budget</v>
      </c>
      <c r="O2296">
        <v>162</v>
      </c>
      <c r="P2296">
        <v>150</v>
      </c>
      <c r="Q2296">
        <f>Table1[[#This Row],[COGS]]-Table1[[#This Row],[Budget_COGS]]</f>
        <v>12</v>
      </c>
      <c r="R2296" s="5">
        <f>IF(
Table1[[#This Row],[Budget_COGS]]=0,
"",
IF(
Table1[[#This Row],[Budget_COGS]]&gt;0,
(Table1[[#This Row],[Budget_COGS]]-Table1[[#This Row],[COGS]]) / Table1[[#This Row],[Budget_COGS]],
(Table1[[#This Row],[Budget_COGS]]-Table1[[#This Row],[COGS]]) / ABS(Table1[[#This Row],[Budget_COGS]])
)
)</f>
        <v>-0.08</v>
      </c>
      <c r="S2296" s="5" t="str">
        <f>IF(Table1[[#This Row],[COGS _Var]]&gt;=0, "Above Budget", "Below Budget")</f>
        <v>Above Budget</v>
      </c>
      <c r="T2296">
        <f>Table1[[#This Row],[Actual_Sales]]-Table1[[#This Row],[COGS]]</f>
        <v>163</v>
      </c>
      <c r="U2296">
        <v>160</v>
      </c>
      <c r="V2296">
        <f>Table1[[#This Row],[Gross_Margin]]-Table1[[#This Row],[Budget_Margin]]</f>
        <v>3</v>
      </c>
      <c r="W2296" s="5">
        <f>IF(
Table1[[#This Row],[Budget_Margin]]=0,
"",
IF(
Table1[[#This Row],[Budget_Margin]]&gt;0,
(Table1[[#This Row],[Gross_Margin]]-Table1[[#This Row],[Budget_Margin]]) / Table1[[#This Row],[Budget_Margin]],
(Table1[[#This Row],[Gross_Margin]]-Table1[[#This Row],[Budget_Margin]]) / ABS(Table1[[#This Row],[Budget_Margin]])
)
)</f>
        <v>1.8749999999999999E-2</v>
      </c>
      <c r="X2296" s="5" t="str">
        <f>IF(Table1[[#This Row],[Margin_Var]]&gt;=0, "Above Budget", "Below Budget")</f>
        <v>Above Budget</v>
      </c>
      <c r="Y2296" s="5">
        <f>IFERROR(Table1[[#This Row],[Gross_Margin]]/Table1[[#This Row],[Actual_Sales]],0)</f>
        <v>0.50153846153846149</v>
      </c>
      <c r="Z2296" s="5">
        <f>Table1[[#This Row],[Actual_Profit]]/Table1[[#This Row],[Actual_Sales]]</f>
        <v>0.28923076923076924</v>
      </c>
      <c r="AA2296">
        <v>69</v>
      </c>
      <c r="AB2296" s="5">
        <f>IFERROR(Table1[[#This Row],[Expenses]]/Table1[[#This Row],[Actual_Sales]],0)</f>
        <v>0.21230769230769231</v>
      </c>
      <c r="AC2296">
        <v>45</v>
      </c>
      <c r="AD2296">
        <v>1091</v>
      </c>
      <c r="AE2296" s="5">
        <f>IFERROR(Table1[[#This Row],[Inventory]]/Table1[[#This Row],[Actual_Sales]],0)</f>
        <v>3.3569230769230769</v>
      </c>
    </row>
    <row r="2297" spans="1:31" x14ac:dyDescent="0.25">
      <c r="A2297">
        <v>557</v>
      </c>
      <c r="B2297">
        <v>303</v>
      </c>
      <c r="C2297">
        <v>8</v>
      </c>
      <c r="D2297" s="2">
        <v>40269</v>
      </c>
      <c r="E2297">
        <v>325</v>
      </c>
      <c r="F2297">
        <v>280</v>
      </c>
      <c r="G2297">
        <f>Table1[[#This Row],[Actual_Sales]]-Table1[[#This Row],[Budget_Sales]]</f>
        <v>45</v>
      </c>
      <c r="H2297" s="5">
        <f>IF(
Table1[[#This Row],[Budget_Sales]]=0,
"",
IF(
Table1[[#This Row],[Budget_Sales]]&gt;0,
(Table1[[#This Row],[Actual_Sales]]-Table1[[#This Row],[Budget_Sales]])/Table1[[#This Row],[Budget_Sales]],
(Table1[[#This Row],[Actual_Sales]]-Table1[[#This Row],[Budget_Sales]])/ABS(Table1[[#This Row],[Budget_Sales]])
)
)</f>
        <v>0.16071428571428573</v>
      </c>
      <c r="I2297" s="5" t="str">
        <f>IF(Table1[[#This Row],[Sales_Var]]&gt;=0,"Above Budget","Below Budget")</f>
        <v>Above Budget</v>
      </c>
      <c r="J2297">
        <f>Table1[[#This Row],[Actual_Sales]]-(Table1[[#This Row],[COGS]]+Table1[[#This Row],[Expenses]])</f>
        <v>94</v>
      </c>
      <c r="K2297">
        <v>100</v>
      </c>
      <c r="L2297">
        <f>Table1[[#This Row],[Actual_Profit]]-Table1[[#This Row],[Budget_Profit]]</f>
        <v>-6</v>
      </c>
      <c r="M2297" s="5">
        <f>IF(
Table1[[#This Row],[Budget_Profit]]=0,
"",
IF(
Table1[[#This Row],[Budget_Profit]]&gt;0,
(Table1[[#This Row],[Actual_Profit]]-Table1[[#This Row],[Budget_Profit]])/Table1[[#This Row],[Budget_Profit]],
(Table1[[#This Row],[Actual_Profit]]-Table1[[#This Row],[Budget_Profit]])/ABS(Table1[[#This Row],[Budget_Profit]])
)
)</f>
        <v>-0.06</v>
      </c>
      <c r="N2297" s="5" t="str">
        <f>IF(Table1[[#This Row],[Profit_Var]]&gt;=0, "Above Budget", "Below Budget")</f>
        <v>Below Budget</v>
      </c>
      <c r="O2297">
        <v>162</v>
      </c>
      <c r="P2297">
        <v>130</v>
      </c>
      <c r="Q2297">
        <f>Table1[[#This Row],[COGS]]-Table1[[#This Row],[Budget_COGS]]</f>
        <v>32</v>
      </c>
      <c r="R2297" s="5">
        <f>IF(
Table1[[#This Row],[Budget_COGS]]=0,
"",
IF(
Table1[[#This Row],[Budget_COGS]]&gt;0,
(Table1[[#This Row],[Budget_COGS]]-Table1[[#This Row],[COGS]]) / Table1[[#This Row],[Budget_COGS]],
(Table1[[#This Row],[Budget_COGS]]-Table1[[#This Row],[COGS]]) / ABS(Table1[[#This Row],[Budget_COGS]])
)
)</f>
        <v>-0.24615384615384617</v>
      </c>
      <c r="S2297" s="5" t="str">
        <f>IF(Table1[[#This Row],[COGS _Var]]&gt;=0, "Above Budget", "Below Budget")</f>
        <v>Above Budget</v>
      </c>
      <c r="T2297">
        <f>Table1[[#This Row],[Actual_Sales]]-Table1[[#This Row],[COGS]]</f>
        <v>163</v>
      </c>
      <c r="U2297">
        <v>150</v>
      </c>
      <c r="V2297">
        <f>Table1[[#This Row],[Gross_Margin]]-Table1[[#This Row],[Budget_Margin]]</f>
        <v>13</v>
      </c>
      <c r="W2297" s="5">
        <f>IF(
Table1[[#This Row],[Budget_Margin]]=0,
"",
IF(
Table1[[#This Row],[Budget_Margin]]&gt;0,
(Table1[[#This Row],[Gross_Margin]]-Table1[[#This Row],[Budget_Margin]]) / Table1[[#This Row],[Budget_Margin]],
(Table1[[#This Row],[Gross_Margin]]-Table1[[#This Row],[Budget_Margin]]) / ABS(Table1[[#This Row],[Budget_Margin]])
)
)</f>
        <v>8.666666666666667E-2</v>
      </c>
      <c r="X2297" s="5" t="str">
        <f>IF(Table1[[#This Row],[Margin_Var]]&gt;=0, "Above Budget", "Below Budget")</f>
        <v>Above Budget</v>
      </c>
      <c r="Y2297" s="5">
        <f>IFERROR(Table1[[#This Row],[Gross_Margin]]/Table1[[#This Row],[Actual_Sales]],0)</f>
        <v>0.50153846153846149</v>
      </c>
      <c r="Z2297" s="5">
        <f>Table1[[#This Row],[Actual_Profit]]/Table1[[#This Row],[Actual_Sales]]</f>
        <v>0.28923076923076924</v>
      </c>
      <c r="AA2297">
        <v>69</v>
      </c>
      <c r="AB2297" s="5">
        <f>IFERROR(Table1[[#This Row],[Expenses]]/Table1[[#This Row],[Actual_Sales]],0)</f>
        <v>0.21230769230769231</v>
      </c>
      <c r="AC2297">
        <v>45</v>
      </c>
      <c r="AD2297">
        <v>1091</v>
      </c>
      <c r="AE2297" s="5">
        <f>IFERROR(Table1[[#This Row],[Inventory]]/Table1[[#This Row],[Actual_Sales]],0)</f>
        <v>3.3569230769230769</v>
      </c>
    </row>
    <row r="2298" spans="1:31" x14ac:dyDescent="0.25">
      <c r="A2298">
        <v>427</v>
      </c>
      <c r="B2298">
        <v>513</v>
      </c>
      <c r="C2298">
        <v>5</v>
      </c>
      <c r="D2298" s="2">
        <v>40238</v>
      </c>
      <c r="E2298">
        <v>325</v>
      </c>
      <c r="F2298">
        <v>380</v>
      </c>
      <c r="G2298">
        <f>Table1[[#This Row],[Actual_Sales]]-Table1[[#This Row],[Budget_Sales]]</f>
        <v>-55</v>
      </c>
      <c r="H2298" s="5">
        <f>IF(
Table1[[#This Row],[Budget_Sales]]=0,
"",
IF(
Table1[[#This Row],[Budget_Sales]]&gt;0,
(Table1[[#This Row],[Actual_Sales]]-Table1[[#This Row],[Budget_Sales]])/Table1[[#This Row],[Budget_Sales]],
(Table1[[#This Row],[Actual_Sales]]-Table1[[#This Row],[Budget_Sales]])/ABS(Table1[[#This Row],[Budget_Sales]])
)
)</f>
        <v>-0.14473684210526316</v>
      </c>
      <c r="I2298" s="5" t="str">
        <f>IF(Table1[[#This Row],[Sales_Var]]&gt;=0,"Above Budget","Below Budget")</f>
        <v>Below Budget</v>
      </c>
      <c r="J2298">
        <f>Table1[[#This Row],[Actual_Sales]]-(Table1[[#This Row],[COGS]]+Table1[[#This Row],[Expenses]])</f>
        <v>94</v>
      </c>
      <c r="K2298">
        <v>130</v>
      </c>
      <c r="L2298">
        <f>Table1[[#This Row],[Actual_Profit]]-Table1[[#This Row],[Budget_Profit]]</f>
        <v>-36</v>
      </c>
      <c r="M2298" s="5">
        <f>IF(
Table1[[#This Row],[Budget_Profit]]=0,
"",
IF(
Table1[[#This Row],[Budget_Profit]]&gt;0,
(Table1[[#This Row],[Actual_Profit]]-Table1[[#This Row],[Budget_Profit]])/Table1[[#This Row],[Budget_Profit]],
(Table1[[#This Row],[Actual_Profit]]-Table1[[#This Row],[Budget_Profit]])/ABS(Table1[[#This Row],[Budget_Profit]])
)
)</f>
        <v>-0.27692307692307694</v>
      </c>
      <c r="N2298" s="5" t="str">
        <f>IF(Table1[[#This Row],[Profit_Var]]&gt;=0, "Above Budget", "Below Budget")</f>
        <v>Below Budget</v>
      </c>
      <c r="O2298">
        <v>162</v>
      </c>
      <c r="P2298">
        <v>180</v>
      </c>
      <c r="Q2298">
        <f>Table1[[#This Row],[COGS]]-Table1[[#This Row],[Budget_COGS]]</f>
        <v>-18</v>
      </c>
      <c r="R2298" s="5">
        <f>IF(
Table1[[#This Row],[Budget_COGS]]=0,
"",
IF(
Table1[[#This Row],[Budget_COGS]]&gt;0,
(Table1[[#This Row],[Budget_COGS]]-Table1[[#This Row],[COGS]]) / Table1[[#This Row],[Budget_COGS]],
(Table1[[#This Row],[Budget_COGS]]-Table1[[#This Row],[COGS]]) / ABS(Table1[[#This Row],[Budget_COGS]])
)
)</f>
        <v>0.1</v>
      </c>
      <c r="S2298" s="5" t="str">
        <f>IF(Table1[[#This Row],[COGS _Var]]&gt;=0, "Above Budget", "Below Budget")</f>
        <v>Below Budget</v>
      </c>
      <c r="T2298">
        <f>Table1[[#This Row],[Actual_Sales]]-Table1[[#This Row],[COGS]]</f>
        <v>163</v>
      </c>
      <c r="U2298">
        <v>200</v>
      </c>
      <c r="V2298">
        <f>Table1[[#This Row],[Gross_Margin]]-Table1[[#This Row],[Budget_Margin]]</f>
        <v>-37</v>
      </c>
      <c r="W2298" s="5">
        <f>IF(
Table1[[#This Row],[Budget_Margin]]=0,
"",
IF(
Table1[[#This Row],[Budget_Margin]]&gt;0,
(Table1[[#This Row],[Gross_Margin]]-Table1[[#This Row],[Budget_Margin]]) / Table1[[#This Row],[Budget_Margin]],
(Table1[[#This Row],[Gross_Margin]]-Table1[[#This Row],[Budget_Margin]]) / ABS(Table1[[#This Row],[Budget_Margin]])
)
)</f>
        <v>-0.185</v>
      </c>
      <c r="X2298" s="5" t="str">
        <f>IF(Table1[[#This Row],[Margin_Var]]&gt;=0, "Above Budget", "Below Budget")</f>
        <v>Below Budget</v>
      </c>
      <c r="Y2298" s="5">
        <f>IFERROR(Table1[[#This Row],[Gross_Margin]]/Table1[[#This Row],[Actual_Sales]],0)</f>
        <v>0.50153846153846149</v>
      </c>
      <c r="Z2298" s="5">
        <f>Table1[[#This Row],[Actual_Profit]]/Table1[[#This Row],[Actual_Sales]]</f>
        <v>0.28923076923076924</v>
      </c>
      <c r="AA2298">
        <v>69</v>
      </c>
      <c r="AB2298" s="5">
        <f>IFERROR(Table1[[#This Row],[Expenses]]/Table1[[#This Row],[Actual_Sales]],0)</f>
        <v>0.21230769230769231</v>
      </c>
      <c r="AC2298">
        <v>45</v>
      </c>
      <c r="AD2298">
        <v>1059</v>
      </c>
      <c r="AE2298" s="5">
        <f>IFERROR(Table1[[#This Row],[Inventory]]/Table1[[#This Row],[Actual_Sales]],0)</f>
        <v>3.2584615384615385</v>
      </c>
    </row>
    <row r="2299" spans="1:31" x14ac:dyDescent="0.25">
      <c r="A2299">
        <v>528</v>
      </c>
      <c r="B2299">
        <v>971</v>
      </c>
      <c r="C2299">
        <v>6</v>
      </c>
      <c r="D2299" s="2">
        <v>40238</v>
      </c>
      <c r="E2299">
        <v>325</v>
      </c>
      <c r="F2299">
        <v>310</v>
      </c>
      <c r="G2299">
        <f>Table1[[#This Row],[Actual_Sales]]-Table1[[#This Row],[Budget_Sales]]</f>
        <v>15</v>
      </c>
      <c r="H2299" s="5">
        <f>IF(
Table1[[#This Row],[Budget_Sales]]=0,
"",
IF(
Table1[[#This Row],[Budget_Sales]]&gt;0,
(Table1[[#This Row],[Actual_Sales]]-Table1[[#This Row],[Budget_Sales]])/Table1[[#This Row],[Budget_Sales]],
(Table1[[#This Row],[Actual_Sales]]-Table1[[#This Row],[Budget_Sales]])/ABS(Table1[[#This Row],[Budget_Sales]])
)
)</f>
        <v>4.8387096774193547E-2</v>
      </c>
      <c r="I2299" s="5" t="str">
        <f>IF(Table1[[#This Row],[Sales_Var]]&gt;=0,"Above Budget","Below Budget")</f>
        <v>Above Budget</v>
      </c>
      <c r="J2299">
        <f>Table1[[#This Row],[Actual_Sales]]-(Table1[[#This Row],[COGS]]+Table1[[#This Row],[Expenses]])</f>
        <v>94</v>
      </c>
      <c r="K2299">
        <v>100</v>
      </c>
      <c r="L2299">
        <f>Table1[[#This Row],[Actual_Profit]]-Table1[[#This Row],[Budget_Profit]]</f>
        <v>-6</v>
      </c>
      <c r="M2299" s="5">
        <f>IF(
Table1[[#This Row],[Budget_Profit]]=0,
"",
IF(
Table1[[#This Row],[Budget_Profit]]&gt;0,
(Table1[[#This Row],[Actual_Profit]]-Table1[[#This Row],[Budget_Profit]])/Table1[[#This Row],[Budget_Profit]],
(Table1[[#This Row],[Actual_Profit]]-Table1[[#This Row],[Budget_Profit]])/ABS(Table1[[#This Row],[Budget_Profit]])
)
)</f>
        <v>-0.06</v>
      </c>
      <c r="N2299" s="5" t="str">
        <f>IF(Table1[[#This Row],[Profit_Var]]&gt;=0, "Above Budget", "Below Budget")</f>
        <v>Below Budget</v>
      </c>
      <c r="O2299">
        <v>162</v>
      </c>
      <c r="P2299">
        <v>150</v>
      </c>
      <c r="Q2299">
        <f>Table1[[#This Row],[COGS]]-Table1[[#This Row],[Budget_COGS]]</f>
        <v>12</v>
      </c>
      <c r="R2299" s="5">
        <f>IF(
Table1[[#This Row],[Budget_COGS]]=0,
"",
IF(
Table1[[#This Row],[Budget_COGS]]&gt;0,
(Table1[[#This Row],[Budget_COGS]]-Table1[[#This Row],[COGS]]) / Table1[[#This Row],[Budget_COGS]],
(Table1[[#This Row],[Budget_COGS]]-Table1[[#This Row],[COGS]]) / ABS(Table1[[#This Row],[Budget_COGS]])
)
)</f>
        <v>-0.08</v>
      </c>
      <c r="S2299" s="5" t="str">
        <f>IF(Table1[[#This Row],[COGS _Var]]&gt;=0, "Above Budget", "Below Budget")</f>
        <v>Above Budget</v>
      </c>
      <c r="T2299">
        <f>Table1[[#This Row],[Actual_Sales]]-Table1[[#This Row],[COGS]]</f>
        <v>163</v>
      </c>
      <c r="U2299">
        <v>160</v>
      </c>
      <c r="V2299">
        <f>Table1[[#This Row],[Gross_Margin]]-Table1[[#This Row],[Budget_Margin]]</f>
        <v>3</v>
      </c>
      <c r="W2299" s="5">
        <f>IF(
Table1[[#This Row],[Budget_Margin]]=0,
"",
IF(
Table1[[#This Row],[Budget_Margin]]&gt;0,
(Table1[[#This Row],[Gross_Margin]]-Table1[[#This Row],[Budget_Margin]]) / Table1[[#This Row],[Budget_Margin]],
(Table1[[#This Row],[Gross_Margin]]-Table1[[#This Row],[Budget_Margin]]) / ABS(Table1[[#This Row],[Budget_Margin]])
)
)</f>
        <v>1.8749999999999999E-2</v>
      </c>
      <c r="X2299" s="5" t="str">
        <f>IF(Table1[[#This Row],[Margin_Var]]&gt;=0, "Above Budget", "Below Budget")</f>
        <v>Above Budget</v>
      </c>
      <c r="Y2299" s="5">
        <f>IFERROR(Table1[[#This Row],[Gross_Margin]]/Table1[[#This Row],[Actual_Sales]],0)</f>
        <v>0.50153846153846149</v>
      </c>
      <c r="Z2299" s="5">
        <f>Table1[[#This Row],[Actual_Profit]]/Table1[[#This Row],[Actual_Sales]]</f>
        <v>0.28923076923076924</v>
      </c>
      <c r="AA2299">
        <v>69</v>
      </c>
      <c r="AB2299" s="5">
        <f>IFERROR(Table1[[#This Row],[Expenses]]/Table1[[#This Row],[Actual_Sales]],0)</f>
        <v>0.21230769230769231</v>
      </c>
      <c r="AC2299">
        <v>45</v>
      </c>
      <c r="AD2299">
        <v>1059</v>
      </c>
      <c r="AE2299" s="5">
        <f>IFERROR(Table1[[#This Row],[Inventory]]/Table1[[#This Row],[Actual_Sales]],0)</f>
        <v>3.2584615384615385</v>
      </c>
    </row>
    <row r="2300" spans="1:31" x14ac:dyDescent="0.25">
      <c r="A2300">
        <v>423</v>
      </c>
      <c r="B2300">
        <v>508</v>
      </c>
      <c r="C2300">
        <v>7</v>
      </c>
      <c r="D2300" s="2">
        <v>40238</v>
      </c>
      <c r="E2300">
        <v>325</v>
      </c>
      <c r="F2300">
        <v>310</v>
      </c>
      <c r="G2300">
        <f>Table1[[#This Row],[Actual_Sales]]-Table1[[#This Row],[Budget_Sales]]</f>
        <v>15</v>
      </c>
      <c r="H2300" s="5">
        <f>IF(
Table1[[#This Row],[Budget_Sales]]=0,
"",
IF(
Table1[[#This Row],[Budget_Sales]]&gt;0,
(Table1[[#This Row],[Actual_Sales]]-Table1[[#This Row],[Budget_Sales]])/Table1[[#This Row],[Budget_Sales]],
(Table1[[#This Row],[Actual_Sales]]-Table1[[#This Row],[Budget_Sales]])/ABS(Table1[[#This Row],[Budget_Sales]])
)
)</f>
        <v>4.8387096774193547E-2</v>
      </c>
      <c r="I2300" s="5" t="str">
        <f>IF(Table1[[#This Row],[Sales_Var]]&gt;=0,"Above Budget","Below Budget")</f>
        <v>Above Budget</v>
      </c>
      <c r="J2300">
        <f>Table1[[#This Row],[Actual_Sales]]-(Table1[[#This Row],[COGS]]+Table1[[#This Row],[Expenses]])</f>
        <v>94</v>
      </c>
      <c r="K2300">
        <v>100</v>
      </c>
      <c r="L2300">
        <f>Table1[[#This Row],[Actual_Profit]]-Table1[[#This Row],[Budget_Profit]]</f>
        <v>-6</v>
      </c>
      <c r="M2300" s="5">
        <f>IF(
Table1[[#This Row],[Budget_Profit]]=0,
"",
IF(
Table1[[#This Row],[Budget_Profit]]&gt;0,
(Table1[[#This Row],[Actual_Profit]]-Table1[[#This Row],[Budget_Profit]])/Table1[[#This Row],[Budget_Profit]],
(Table1[[#This Row],[Actual_Profit]]-Table1[[#This Row],[Budget_Profit]])/ABS(Table1[[#This Row],[Budget_Profit]])
)
)</f>
        <v>-0.06</v>
      </c>
      <c r="N2300" s="5" t="str">
        <f>IF(Table1[[#This Row],[Profit_Var]]&gt;=0, "Above Budget", "Below Budget")</f>
        <v>Below Budget</v>
      </c>
      <c r="O2300">
        <v>162</v>
      </c>
      <c r="P2300">
        <v>150</v>
      </c>
      <c r="Q2300">
        <f>Table1[[#This Row],[COGS]]-Table1[[#This Row],[Budget_COGS]]</f>
        <v>12</v>
      </c>
      <c r="R2300" s="5">
        <f>IF(
Table1[[#This Row],[Budget_COGS]]=0,
"",
IF(
Table1[[#This Row],[Budget_COGS]]&gt;0,
(Table1[[#This Row],[Budget_COGS]]-Table1[[#This Row],[COGS]]) / Table1[[#This Row],[Budget_COGS]],
(Table1[[#This Row],[Budget_COGS]]-Table1[[#This Row],[COGS]]) / ABS(Table1[[#This Row],[Budget_COGS]])
)
)</f>
        <v>-0.08</v>
      </c>
      <c r="S2300" s="5" t="str">
        <f>IF(Table1[[#This Row],[COGS _Var]]&gt;=0, "Above Budget", "Below Budget")</f>
        <v>Above Budget</v>
      </c>
      <c r="T2300">
        <f>Table1[[#This Row],[Actual_Sales]]-Table1[[#This Row],[COGS]]</f>
        <v>163</v>
      </c>
      <c r="U2300">
        <v>160</v>
      </c>
      <c r="V2300">
        <f>Table1[[#This Row],[Gross_Margin]]-Table1[[#This Row],[Budget_Margin]]</f>
        <v>3</v>
      </c>
      <c r="W2300" s="5">
        <f>IF(
Table1[[#This Row],[Budget_Margin]]=0,
"",
IF(
Table1[[#This Row],[Budget_Margin]]&gt;0,
(Table1[[#This Row],[Gross_Margin]]-Table1[[#This Row],[Budget_Margin]]) / Table1[[#This Row],[Budget_Margin]],
(Table1[[#This Row],[Gross_Margin]]-Table1[[#This Row],[Budget_Margin]]) / ABS(Table1[[#This Row],[Budget_Margin]])
)
)</f>
        <v>1.8749999999999999E-2</v>
      </c>
      <c r="X2300" s="5" t="str">
        <f>IF(Table1[[#This Row],[Margin_Var]]&gt;=0, "Above Budget", "Below Budget")</f>
        <v>Above Budget</v>
      </c>
      <c r="Y2300" s="5">
        <f>IFERROR(Table1[[#This Row],[Gross_Margin]]/Table1[[#This Row],[Actual_Sales]],0)</f>
        <v>0.50153846153846149</v>
      </c>
      <c r="Z2300" s="5">
        <f>Table1[[#This Row],[Actual_Profit]]/Table1[[#This Row],[Actual_Sales]]</f>
        <v>0.28923076923076924</v>
      </c>
      <c r="AA2300">
        <v>69</v>
      </c>
      <c r="AB2300" s="5">
        <f>IFERROR(Table1[[#This Row],[Expenses]]/Table1[[#This Row],[Actual_Sales]],0)</f>
        <v>0.21230769230769231</v>
      </c>
      <c r="AC2300">
        <v>45</v>
      </c>
      <c r="AD2300">
        <v>1059</v>
      </c>
      <c r="AE2300" s="5">
        <f>IFERROR(Table1[[#This Row],[Inventory]]/Table1[[#This Row],[Actual_Sales]],0)</f>
        <v>3.2584615384615385</v>
      </c>
    </row>
    <row r="2301" spans="1:31" x14ac:dyDescent="0.25">
      <c r="A2301">
        <v>477</v>
      </c>
      <c r="B2301">
        <v>719</v>
      </c>
      <c r="C2301">
        <v>8</v>
      </c>
      <c r="D2301" s="2">
        <v>40238</v>
      </c>
      <c r="E2301">
        <v>325</v>
      </c>
      <c r="F2301">
        <v>280</v>
      </c>
      <c r="G2301">
        <f>Table1[[#This Row],[Actual_Sales]]-Table1[[#This Row],[Budget_Sales]]</f>
        <v>45</v>
      </c>
      <c r="H2301" s="5">
        <f>IF(
Table1[[#This Row],[Budget_Sales]]=0,
"",
IF(
Table1[[#This Row],[Budget_Sales]]&gt;0,
(Table1[[#This Row],[Actual_Sales]]-Table1[[#This Row],[Budget_Sales]])/Table1[[#This Row],[Budget_Sales]],
(Table1[[#This Row],[Actual_Sales]]-Table1[[#This Row],[Budget_Sales]])/ABS(Table1[[#This Row],[Budget_Sales]])
)
)</f>
        <v>0.16071428571428573</v>
      </c>
      <c r="I2301" s="5" t="str">
        <f>IF(Table1[[#This Row],[Sales_Var]]&gt;=0,"Above Budget","Below Budget")</f>
        <v>Above Budget</v>
      </c>
      <c r="J2301">
        <f>Table1[[#This Row],[Actual_Sales]]-(Table1[[#This Row],[COGS]]+Table1[[#This Row],[Expenses]])</f>
        <v>94</v>
      </c>
      <c r="K2301">
        <v>100</v>
      </c>
      <c r="L2301">
        <f>Table1[[#This Row],[Actual_Profit]]-Table1[[#This Row],[Budget_Profit]]</f>
        <v>-6</v>
      </c>
      <c r="M2301" s="5">
        <f>IF(
Table1[[#This Row],[Budget_Profit]]=0,
"",
IF(
Table1[[#This Row],[Budget_Profit]]&gt;0,
(Table1[[#This Row],[Actual_Profit]]-Table1[[#This Row],[Budget_Profit]])/Table1[[#This Row],[Budget_Profit]],
(Table1[[#This Row],[Actual_Profit]]-Table1[[#This Row],[Budget_Profit]])/ABS(Table1[[#This Row],[Budget_Profit]])
)
)</f>
        <v>-0.06</v>
      </c>
      <c r="N2301" s="5" t="str">
        <f>IF(Table1[[#This Row],[Profit_Var]]&gt;=0, "Above Budget", "Below Budget")</f>
        <v>Below Budget</v>
      </c>
      <c r="O2301">
        <v>162</v>
      </c>
      <c r="P2301">
        <v>130</v>
      </c>
      <c r="Q2301">
        <f>Table1[[#This Row],[COGS]]-Table1[[#This Row],[Budget_COGS]]</f>
        <v>32</v>
      </c>
      <c r="R2301" s="5">
        <f>IF(
Table1[[#This Row],[Budget_COGS]]=0,
"",
IF(
Table1[[#This Row],[Budget_COGS]]&gt;0,
(Table1[[#This Row],[Budget_COGS]]-Table1[[#This Row],[COGS]]) / Table1[[#This Row],[Budget_COGS]],
(Table1[[#This Row],[Budget_COGS]]-Table1[[#This Row],[COGS]]) / ABS(Table1[[#This Row],[Budget_COGS]])
)
)</f>
        <v>-0.24615384615384617</v>
      </c>
      <c r="S2301" s="5" t="str">
        <f>IF(Table1[[#This Row],[COGS _Var]]&gt;=0, "Above Budget", "Below Budget")</f>
        <v>Above Budget</v>
      </c>
      <c r="T2301">
        <f>Table1[[#This Row],[Actual_Sales]]-Table1[[#This Row],[COGS]]</f>
        <v>163</v>
      </c>
      <c r="U2301">
        <v>150</v>
      </c>
      <c r="V2301">
        <f>Table1[[#This Row],[Gross_Margin]]-Table1[[#This Row],[Budget_Margin]]</f>
        <v>13</v>
      </c>
      <c r="W2301" s="5">
        <f>IF(
Table1[[#This Row],[Budget_Margin]]=0,
"",
IF(
Table1[[#This Row],[Budget_Margin]]&gt;0,
(Table1[[#This Row],[Gross_Margin]]-Table1[[#This Row],[Budget_Margin]]) / Table1[[#This Row],[Budget_Margin]],
(Table1[[#This Row],[Gross_Margin]]-Table1[[#This Row],[Budget_Margin]]) / ABS(Table1[[#This Row],[Budget_Margin]])
)
)</f>
        <v>8.666666666666667E-2</v>
      </c>
      <c r="X2301" s="5" t="str">
        <f>IF(Table1[[#This Row],[Margin_Var]]&gt;=0, "Above Budget", "Below Budget")</f>
        <v>Above Budget</v>
      </c>
      <c r="Y2301" s="5">
        <f>IFERROR(Table1[[#This Row],[Gross_Margin]]/Table1[[#This Row],[Actual_Sales]],0)</f>
        <v>0.50153846153846149</v>
      </c>
      <c r="Z2301" s="5">
        <f>Table1[[#This Row],[Actual_Profit]]/Table1[[#This Row],[Actual_Sales]]</f>
        <v>0.28923076923076924</v>
      </c>
      <c r="AA2301">
        <v>69</v>
      </c>
      <c r="AB2301" s="5">
        <f>IFERROR(Table1[[#This Row],[Expenses]]/Table1[[#This Row],[Actual_Sales]],0)</f>
        <v>0.21230769230769231</v>
      </c>
      <c r="AC2301">
        <v>45</v>
      </c>
      <c r="AD2301">
        <v>1059</v>
      </c>
      <c r="AE2301" s="5">
        <f>IFERROR(Table1[[#This Row],[Inventory]]/Table1[[#This Row],[Actual_Sales]],0)</f>
        <v>3.2584615384615385</v>
      </c>
    </row>
    <row r="2302" spans="1:31" x14ac:dyDescent="0.25">
      <c r="A2302">
        <v>1603</v>
      </c>
      <c r="B2302">
        <v>214</v>
      </c>
      <c r="C2302">
        <v>3</v>
      </c>
      <c r="D2302" s="2">
        <v>40452</v>
      </c>
      <c r="E2302">
        <v>90</v>
      </c>
      <c r="F2302">
        <v>130</v>
      </c>
      <c r="G2302">
        <f>Table1[[#This Row],[Actual_Sales]]-Table1[[#This Row],[Budget_Sales]]</f>
        <v>-40</v>
      </c>
      <c r="H2302" s="5">
        <f>IF(
Table1[[#This Row],[Budget_Sales]]=0,
"",
IF(
Table1[[#This Row],[Budget_Sales]]&gt;0,
(Table1[[#This Row],[Actual_Sales]]-Table1[[#This Row],[Budget_Sales]])/Table1[[#This Row],[Budget_Sales]],
(Table1[[#This Row],[Actual_Sales]]-Table1[[#This Row],[Budget_Sales]])/ABS(Table1[[#This Row],[Budget_Sales]])
)
)</f>
        <v>-0.30769230769230771</v>
      </c>
      <c r="I2302" s="5" t="str">
        <f>IF(Table1[[#This Row],[Sales_Var]]&gt;=0,"Above Budget","Below Budget")</f>
        <v>Below Budget</v>
      </c>
      <c r="J2302">
        <f>Table1[[#This Row],[Actual_Sales]]-(Table1[[#This Row],[COGS]]+Table1[[#This Row],[Expenses]])</f>
        <v>26</v>
      </c>
      <c r="K2302">
        <v>80</v>
      </c>
      <c r="L2302">
        <f>Table1[[#This Row],[Actual_Profit]]-Table1[[#This Row],[Budget_Profit]]</f>
        <v>-54</v>
      </c>
      <c r="M2302" s="5">
        <f>IF(
Table1[[#This Row],[Budget_Profit]]=0,
"",
IF(
Table1[[#This Row],[Budget_Profit]]&gt;0,
(Table1[[#This Row],[Actual_Profit]]-Table1[[#This Row],[Budget_Profit]])/Table1[[#This Row],[Budget_Profit]],
(Table1[[#This Row],[Actual_Profit]]-Table1[[#This Row],[Budget_Profit]])/ABS(Table1[[#This Row],[Budget_Profit]])
)
)</f>
        <v>-0.67500000000000004</v>
      </c>
      <c r="N2302" s="5" t="str">
        <f>IF(Table1[[#This Row],[Profit_Var]]&gt;=0, "Above Budget", "Below Budget")</f>
        <v>Below Budget</v>
      </c>
      <c r="O2302">
        <v>39</v>
      </c>
      <c r="P2302">
        <v>40</v>
      </c>
      <c r="Q2302">
        <f>Table1[[#This Row],[COGS]]-Table1[[#This Row],[Budget_COGS]]</f>
        <v>-1</v>
      </c>
      <c r="R2302" s="5">
        <f>IF(
Table1[[#This Row],[Budget_COGS]]=0,
"",
IF(
Table1[[#This Row],[Budget_COGS]]&gt;0,
(Table1[[#This Row],[Budget_COGS]]-Table1[[#This Row],[COGS]]) / Table1[[#This Row],[Budget_COGS]],
(Table1[[#This Row],[Budget_COGS]]-Table1[[#This Row],[COGS]]) / ABS(Table1[[#This Row],[Budget_COGS]])
)
)</f>
        <v>2.5000000000000001E-2</v>
      </c>
      <c r="S2302" s="5" t="str">
        <f>IF(Table1[[#This Row],[COGS _Var]]&gt;=0, "Above Budget", "Below Budget")</f>
        <v>Below Budget</v>
      </c>
      <c r="T2302">
        <f>Table1[[#This Row],[Actual_Sales]]-Table1[[#This Row],[COGS]]</f>
        <v>51</v>
      </c>
      <c r="U2302">
        <v>90</v>
      </c>
      <c r="V2302">
        <f>Table1[[#This Row],[Gross_Margin]]-Table1[[#This Row],[Budget_Margin]]</f>
        <v>-39</v>
      </c>
      <c r="W2302" s="5">
        <f>IF(
Table1[[#This Row],[Budget_Margin]]=0,
"",
IF(
Table1[[#This Row],[Budget_Margin]]&gt;0,
(Table1[[#This Row],[Gross_Margin]]-Table1[[#This Row],[Budget_Margin]]) / Table1[[#This Row],[Budget_Margin]],
(Table1[[#This Row],[Gross_Margin]]-Table1[[#This Row],[Budget_Margin]]) / ABS(Table1[[#This Row],[Budget_Margin]])
)
)</f>
        <v>-0.43333333333333335</v>
      </c>
      <c r="X2302" s="5" t="str">
        <f>IF(Table1[[#This Row],[Margin_Var]]&gt;=0, "Above Budget", "Below Budget")</f>
        <v>Below Budget</v>
      </c>
      <c r="Y2302" s="5">
        <f>IFERROR(Table1[[#This Row],[Gross_Margin]]/Table1[[#This Row],[Actual_Sales]],0)</f>
        <v>0.56666666666666665</v>
      </c>
      <c r="Z2302" s="5">
        <f>Table1[[#This Row],[Actual_Profit]]/Table1[[#This Row],[Actual_Sales]]</f>
        <v>0.28888888888888886</v>
      </c>
      <c r="AA2302">
        <v>25</v>
      </c>
      <c r="AB2302" s="5">
        <f>IFERROR(Table1[[#This Row],[Expenses]]/Table1[[#This Row],[Actual_Sales]],0)</f>
        <v>0.27777777777777779</v>
      </c>
      <c r="AC2302">
        <v>12</v>
      </c>
      <c r="AD2302">
        <v>541</v>
      </c>
      <c r="AE2302" s="5">
        <f>IFERROR(Table1[[#This Row],[Inventory]]/Table1[[#This Row],[Actual_Sales]],0)</f>
        <v>6.0111111111111111</v>
      </c>
    </row>
    <row r="2303" spans="1:31" x14ac:dyDescent="0.25">
      <c r="A2303">
        <v>1600</v>
      </c>
      <c r="B2303">
        <v>209</v>
      </c>
      <c r="C2303">
        <v>10</v>
      </c>
      <c r="D2303" s="2">
        <v>40452</v>
      </c>
      <c r="E2303">
        <v>90</v>
      </c>
      <c r="F2303">
        <v>60</v>
      </c>
      <c r="G2303">
        <f>Table1[[#This Row],[Actual_Sales]]-Table1[[#This Row],[Budget_Sales]]</f>
        <v>30</v>
      </c>
      <c r="H2303" s="5">
        <f>IF(
Table1[[#This Row],[Budget_Sales]]=0,
"",
IF(
Table1[[#This Row],[Budget_Sales]]&gt;0,
(Table1[[#This Row],[Actual_Sales]]-Table1[[#This Row],[Budget_Sales]])/Table1[[#This Row],[Budget_Sales]],
(Table1[[#This Row],[Actual_Sales]]-Table1[[#This Row],[Budget_Sales]])/ABS(Table1[[#This Row],[Budget_Sales]])
)
)</f>
        <v>0.5</v>
      </c>
      <c r="I2303" s="5" t="str">
        <f>IF(Table1[[#This Row],[Sales_Var]]&gt;=0,"Above Budget","Below Budget")</f>
        <v>Above Budget</v>
      </c>
      <c r="J2303">
        <f>Table1[[#This Row],[Actual_Sales]]-(Table1[[#This Row],[COGS]]+Table1[[#This Row],[Expenses]])</f>
        <v>26</v>
      </c>
      <c r="K2303">
        <v>40</v>
      </c>
      <c r="L2303">
        <f>Table1[[#This Row],[Actual_Profit]]-Table1[[#This Row],[Budget_Profit]]</f>
        <v>-14</v>
      </c>
      <c r="M2303" s="5">
        <f>IF(
Table1[[#This Row],[Budget_Profit]]=0,
"",
IF(
Table1[[#This Row],[Budget_Profit]]&gt;0,
(Table1[[#This Row],[Actual_Profit]]-Table1[[#This Row],[Budget_Profit]])/Table1[[#This Row],[Budget_Profit]],
(Table1[[#This Row],[Actual_Profit]]-Table1[[#This Row],[Budget_Profit]])/ABS(Table1[[#This Row],[Budget_Profit]])
)
)</f>
        <v>-0.35</v>
      </c>
      <c r="N2303" s="5" t="str">
        <f>IF(Table1[[#This Row],[Profit_Var]]&gt;=0, "Above Budget", "Below Budget")</f>
        <v>Below Budget</v>
      </c>
      <c r="O2303">
        <v>39</v>
      </c>
      <c r="P2303">
        <v>20</v>
      </c>
      <c r="Q2303">
        <f>Table1[[#This Row],[COGS]]-Table1[[#This Row],[Budget_COGS]]</f>
        <v>19</v>
      </c>
      <c r="R2303" s="5">
        <f>IF(
Table1[[#This Row],[Budget_COGS]]=0,
"",
IF(
Table1[[#This Row],[Budget_COGS]]&gt;0,
(Table1[[#This Row],[Budget_COGS]]-Table1[[#This Row],[COGS]]) / Table1[[#This Row],[Budget_COGS]],
(Table1[[#This Row],[Budget_COGS]]-Table1[[#This Row],[COGS]]) / ABS(Table1[[#This Row],[Budget_COGS]])
)
)</f>
        <v>-0.95</v>
      </c>
      <c r="S2303" s="5" t="str">
        <f>IF(Table1[[#This Row],[COGS _Var]]&gt;=0, "Above Budget", "Below Budget")</f>
        <v>Above Budget</v>
      </c>
      <c r="T2303">
        <f>Table1[[#This Row],[Actual_Sales]]-Table1[[#This Row],[COGS]]</f>
        <v>51</v>
      </c>
      <c r="U2303">
        <v>40</v>
      </c>
      <c r="V2303">
        <f>Table1[[#This Row],[Gross_Margin]]-Table1[[#This Row],[Budget_Margin]]</f>
        <v>11</v>
      </c>
      <c r="W2303" s="5">
        <f>IF(
Table1[[#This Row],[Budget_Margin]]=0,
"",
IF(
Table1[[#This Row],[Budget_Margin]]&gt;0,
(Table1[[#This Row],[Gross_Margin]]-Table1[[#This Row],[Budget_Margin]]) / Table1[[#This Row],[Budget_Margin]],
(Table1[[#This Row],[Gross_Margin]]-Table1[[#This Row],[Budget_Margin]]) / ABS(Table1[[#This Row],[Budget_Margin]])
)
)</f>
        <v>0.27500000000000002</v>
      </c>
      <c r="X2303" s="5" t="str">
        <f>IF(Table1[[#This Row],[Margin_Var]]&gt;=0, "Above Budget", "Below Budget")</f>
        <v>Above Budget</v>
      </c>
      <c r="Y2303" s="5">
        <f>IFERROR(Table1[[#This Row],[Gross_Margin]]/Table1[[#This Row],[Actual_Sales]],0)</f>
        <v>0.56666666666666665</v>
      </c>
      <c r="Z2303" s="5">
        <f>Table1[[#This Row],[Actual_Profit]]/Table1[[#This Row],[Actual_Sales]]</f>
        <v>0.28888888888888886</v>
      </c>
      <c r="AA2303">
        <v>25</v>
      </c>
      <c r="AB2303" s="5">
        <f>IFERROR(Table1[[#This Row],[Expenses]]/Table1[[#This Row],[Actual_Sales]],0)</f>
        <v>0.27777777777777779</v>
      </c>
      <c r="AC2303">
        <v>12</v>
      </c>
      <c r="AD2303">
        <v>541</v>
      </c>
      <c r="AE2303" s="5">
        <f>IFERROR(Table1[[#This Row],[Inventory]]/Table1[[#This Row],[Actual_Sales]],0)</f>
        <v>6.0111111111111111</v>
      </c>
    </row>
    <row r="2304" spans="1:31" x14ac:dyDescent="0.25">
      <c r="A2304">
        <v>2175</v>
      </c>
      <c r="B2304">
        <v>435</v>
      </c>
      <c r="C2304">
        <v>8</v>
      </c>
      <c r="D2304" s="2">
        <v>40544</v>
      </c>
      <c r="E2304">
        <v>104</v>
      </c>
      <c r="F2304">
        <v>80</v>
      </c>
      <c r="G2304">
        <f>Table1[[#This Row],[Actual_Sales]]-Table1[[#This Row],[Budget_Sales]]</f>
        <v>24</v>
      </c>
      <c r="H2304" s="5">
        <f>IF(
Table1[[#This Row],[Budget_Sales]]=0,
"",
IF(
Table1[[#This Row],[Budget_Sales]]&gt;0,
(Table1[[#This Row],[Actual_Sales]]-Table1[[#This Row],[Budget_Sales]])/Table1[[#This Row],[Budget_Sales]],
(Table1[[#This Row],[Actual_Sales]]-Table1[[#This Row],[Budget_Sales]])/ABS(Table1[[#This Row],[Budget_Sales]])
)
)</f>
        <v>0.3</v>
      </c>
      <c r="I2304" s="5" t="str">
        <f>IF(Table1[[#This Row],[Sales_Var]]&gt;=0,"Above Budget","Below Budget")</f>
        <v>Above Budget</v>
      </c>
      <c r="J2304">
        <f>Table1[[#This Row],[Actual_Sales]]-(Table1[[#This Row],[COGS]]+Table1[[#This Row],[Expenses]])</f>
        <v>30</v>
      </c>
      <c r="K2304">
        <v>30</v>
      </c>
      <c r="L2304">
        <f>Table1[[#This Row],[Actual_Profit]]-Table1[[#This Row],[Budget_Profit]]</f>
        <v>0</v>
      </c>
      <c r="M2304" s="5">
        <f>IF(
Table1[[#This Row],[Budget_Profit]]=0,
"",
IF(
Table1[[#This Row],[Budget_Profit]]&gt;0,
(Table1[[#This Row],[Actual_Profit]]-Table1[[#This Row],[Budget_Profit]])/Table1[[#This Row],[Budget_Profit]],
(Table1[[#This Row],[Actual_Profit]]-Table1[[#This Row],[Budget_Profit]])/ABS(Table1[[#This Row],[Budget_Profit]])
)
)</f>
        <v>0</v>
      </c>
      <c r="N2304" s="5" t="str">
        <f>IF(Table1[[#This Row],[Profit_Var]]&gt;=0, "Above Budget", "Below Budget")</f>
        <v>Above Budget</v>
      </c>
      <c r="O2304">
        <v>38</v>
      </c>
      <c r="P2304">
        <v>30</v>
      </c>
      <c r="Q2304">
        <f>Table1[[#This Row],[COGS]]-Table1[[#This Row],[Budget_COGS]]</f>
        <v>8</v>
      </c>
      <c r="R2304" s="5">
        <f>IF(
Table1[[#This Row],[Budget_COGS]]=0,
"",
IF(
Table1[[#This Row],[Budget_COGS]]&gt;0,
(Table1[[#This Row],[Budget_COGS]]-Table1[[#This Row],[COGS]]) / Table1[[#This Row],[Budget_COGS]],
(Table1[[#This Row],[Budget_COGS]]-Table1[[#This Row],[COGS]]) / ABS(Table1[[#This Row],[Budget_COGS]])
)
)</f>
        <v>-0.26666666666666666</v>
      </c>
      <c r="S2304" s="5" t="str">
        <f>IF(Table1[[#This Row],[COGS _Var]]&gt;=0, "Above Budget", "Below Budget")</f>
        <v>Above Budget</v>
      </c>
      <c r="T2304">
        <f>Table1[[#This Row],[Actual_Sales]]-Table1[[#This Row],[COGS]]</f>
        <v>66</v>
      </c>
      <c r="U2304">
        <v>50</v>
      </c>
      <c r="V2304">
        <f>Table1[[#This Row],[Gross_Margin]]-Table1[[#This Row],[Budget_Margin]]</f>
        <v>16</v>
      </c>
      <c r="W2304" s="5">
        <f>IF(
Table1[[#This Row],[Budget_Margin]]=0,
"",
IF(
Table1[[#This Row],[Budget_Margin]]&gt;0,
(Table1[[#This Row],[Gross_Margin]]-Table1[[#This Row],[Budget_Margin]]) / Table1[[#This Row],[Budget_Margin]],
(Table1[[#This Row],[Gross_Margin]]-Table1[[#This Row],[Budget_Margin]]) / ABS(Table1[[#This Row],[Budget_Margin]])
)
)</f>
        <v>0.32</v>
      </c>
      <c r="X2304" s="5" t="str">
        <f>IF(Table1[[#This Row],[Margin_Var]]&gt;=0, "Above Budget", "Below Budget")</f>
        <v>Above Budget</v>
      </c>
      <c r="Y2304" s="5">
        <f>IFERROR(Table1[[#This Row],[Gross_Margin]]/Table1[[#This Row],[Actual_Sales]],0)</f>
        <v>0.63461538461538458</v>
      </c>
      <c r="Z2304" s="5">
        <f>Table1[[#This Row],[Actual_Profit]]/Table1[[#This Row],[Actual_Sales]]</f>
        <v>0.28846153846153844</v>
      </c>
      <c r="AA2304">
        <v>36</v>
      </c>
      <c r="AB2304" s="5">
        <f>IFERROR(Table1[[#This Row],[Expenses]]/Table1[[#This Row],[Actual_Sales]],0)</f>
        <v>0.34615384615384615</v>
      </c>
      <c r="AC2304">
        <v>12</v>
      </c>
      <c r="AD2304">
        <v>241</v>
      </c>
      <c r="AE2304" s="5">
        <f>IFERROR(Table1[[#This Row],[Inventory]]/Table1[[#This Row],[Actual_Sales]],0)</f>
        <v>2.3173076923076925</v>
      </c>
    </row>
    <row r="2305" spans="1:31" x14ac:dyDescent="0.25">
      <c r="A2305">
        <v>1075</v>
      </c>
      <c r="B2305">
        <v>225</v>
      </c>
      <c r="C2305">
        <v>5</v>
      </c>
      <c r="D2305" s="2">
        <v>40360</v>
      </c>
      <c r="E2305">
        <v>104</v>
      </c>
      <c r="F2305">
        <v>80</v>
      </c>
      <c r="G2305">
        <f>Table1[[#This Row],[Actual_Sales]]-Table1[[#This Row],[Budget_Sales]]</f>
        <v>24</v>
      </c>
      <c r="H2305" s="5">
        <f>IF(
Table1[[#This Row],[Budget_Sales]]=0,
"",
IF(
Table1[[#This Row],[Budget_Sales]]&gt;0,
(Table1[[#This Row],[Actual_Sales]]-Table1[[#This Row],[Budget_Sales]])/Table1[[#This Row],[Budget_Sales]],
(Table1[[#This Row],[Actual_Sales]]-Table1[[#This Row],[Budget_Sales]])/ABS(Table1[[#This Row],[Budget_Sales]])
)
)</f>
        <v>0.3</v>
      </c>
      <c r="I2305" s="5" t="str">
        <f>IF(Table1[[#This Row],[Sales_Var]]&gt;=0,"Above Budget","Below Budget")</f>
        <v>Above Budget</v>
      </c>
      <c r="J2305">
        <f>Table1[[#This Row],[Actual_Sales]]-(Table1[[#This Row],[COGS]]+Table1[[#This Row],[Expenses]])</f>
        <v>30</v>
      </c>
      <c r="K2305">
        <v>30</v>
      </c>
      <c r="L2305">
        <f>Table1[[#This Row],[Actual_Profit]]-Table1[[#This Row],[Budget_Profit]]</f>
        <v>0</v>
      </c>
      <c r="M2305" s="5">
        <f>IF(
Table1[[#This Row],[Budget_Profit]]=0,
"",
IF(
Table1[[#This Row],[Budget_Profit]]&gt;0,
(Table1[[#This Row],[Actual_Profit]]-Table1[[#This Row],[Budget_Profit]])/Table1[[#This Row],[Budget_Profit]],
(Table1[[#This Row],[Actual_Profit]]-Table1[[#This Row],[Budget_Profit]])/ABS(Table1[[#This Row],[Budget_Profit]])
)
)</f>
        <v>0</v>
      </c>
      <c r="N2305" s="5" t="str">
        <f>IF(Table1[[#This Row],[Profit_Var]]&gt;=0, "Above Budget", "Below Budget")</f>
        <v>Above Budget</v>
      </c>
      <c r="O2305">
        <v>39</v>
      </c>
      <c r="P2305">
        <v>30</v>
      </c>
      <c r="Q2305">
        <f>Table1[[#This Row],[COGS]]-Table1[[#This Row],[Budget_COGS]]</f>
        <v>9</v>
      </c>
      <c r="R2305" s="5">
        <f>IF(
Table1[[#This Row],[Budget_COGS]]=0,
"",
IF(
Table1[[#This Row],[Budget_COGS]]&gt;0,
(Table1[[#This Row],[Budget_COGS]]-Table1[[#This Row],[COGS]]) / Table1[[#This Row],[Budget_COGS]],
(Table1[[#This Row],[Budget_COGS]]-Table1[[#This Row],[COGS]]) / ABS(Table1[[#This Row],[Budget_COGS]])
)
)</f>
        <v>-0.3</v>
      </c>
      <c r="S2305" s="5" t="str">
        <f>IF(Table1[[#This Row],[COGS _Var]]&gt;=0, "Above Budget", "Below Budget")</f>
        <v>Above Budget</v>
      </c>
      <c r="T2305">
        <f>Table1[[#This Row],[Actual_Sales]]-Table1[[#This Row],[COGS]]</f>
        <v>65</v>
      </c>
      <c r="U2305">
        <v>50</v>
      </c>
      <c r="V2305">
        <f>Table1[[#This Row],[Gross_Margin]]-Table1[[#This Row],[Budget_Margin]]</f>
        <v>15</v>
      </c>
      <c r="W2305" s="5">
        <f>IF(
Table1[[#This Row],[Budget_Margin]]=0,
"",
IF(
Table1[[#This Row],[Budget_Margin]]&gt;0,
(Table1[[#This Row],[Gross_Margin]]-Table1[[#This Row],[Budget_Margin]]) / Table1[[#This Row],[Budget_Margin]],
(Table1[[#This Row],[Gross_Margin]]-Table1[[#This Row],[Budget_Margin]]) / ABS(Table1[[#This Row],[Budget_Margin]])
)
)</f>
        <v>0.3</v>
      </c>
      <c r="X2305" s="5" t="str">
        <f>IF(Table1[[#This Row],[Margin_Var]]&gt;=0, "Above Budget", "Below Budget")</f>
        <v>Above Budget</v>
      </c>
      <c r="Y2305" s="5">
        <f>IFERROR(Table1[[#This Row],[Gross_Margin]]/Table1[[#This Row],[Actual_Sales]],0)</f>
        <v>0.625</v>
      </c>
      <c r="Z2305" s="5">
        <f>Table1[[#This Row],[Actual_Profit]]/Table1[[#This Row],[Actual_Sales]]</f>
        <v>0.28846153846153844</v>
      </c>
      <c r="AA2305">
        <v>35</v>
      </c>
      <c r="AB2305" s="5">
        <f>IFERROR(Table1[[#This Row],[Expenses]]/Table1[[#This Row],[Actual_Sales]],0)</f>
        <v>0.33653846153846156</v>
      </c>
      <c r="AC2305">
        <v>12</v>
      </c>
      <c r="AD2305">
        <v>380</v>
      </c>
      <c r="AE2305" s="5">
        <f>IFERROR(Table1[[#This Row],[Inventory]]/Table1[[#This Row],[Actual_Sales]],0)</f>
        <v>3.6538461538461537</v>
      </c>
    </row>
    <row r="2306" spans="1:31" x14ac:dyDescent="0.25">
      <c r="A2306">
        <v>1675</v>
      </c>
      <c r="B2306">
        <v>563</v>
      </c>
      <c r="C2306">
        <v>1</v>
      </c>
      <c r="D2306" s="2">
        <v>40452</v>
      </c>
      <c r="E2306">
        <v>52</v>
      </c>
      <c r="F2306">
        <v>40</v>
      </c>
      <c r="G2306">
        <f>Table1[[#This Row],[Actual_Sales]]-Table1[[#This Row],[Budget_Sales]]</f>
        <v>12</v>
      </c>
      <c r="H2306" s="5">
        <f>IF(
Table1[[#This Row],[Budget_Sales]]=0,
"",
IF(
Table1[[#This Row],[Budget_Sales]]&gt;0,
(Table1[[#This Row],[Actual_Sales]]-Table1[[#This Row],[Budget_Sales]])/Table1[[#This Row],[Budget_Sales]],
(Table1[[#This Row],[Actual_Sales]]-Table1[[#This Row],[Budget_Sales]])/ABS(Table1[[#This Row],[Budget_Sales]])
)
)</f>
        <v>0.3</v>
      </c>
      <c r="I2306" s="5" t="str">
        <f>IF(Table1[[#This Row],[Sales_Var]]&gt;=0,"Above Budget","Below Budget")</f>
        <v>Above Budget</v>
      </c>
      <c r="J2306">
        <f>Table1[[#This Row],[Actual_Sales]]-(Table1[[#This Row],[COGS]]+Table1[[#This Row],[Expenses]])</f>
        <v>15</v>
      </c>
      <c r="K2306">
        <v>30</v>
      </c>
      <c r="L2306">
        <f>Table1[[#This Row],[Actual_Profit]]-Table1[[#This Row],[Budget_Profit]]</f>
        <v>-15</v>
      </c>
      <c r="M2306" s="5">
        <f>IF(
Table1[[#This Row],[Budget_Profit]]=0,
"",
IF(
Table1[[#This Row],[Budget_Profit]]&gt;0,
(Table1[[#This Row],[Actual_Profit]]-Table1[[#This Row],[Budget_Profit]])/Table1[[#This Row],[Budget_Profit]],
(Table1[[#This Row],[Actual_Profit]]-Table1[[#This Row],[Budget_Profit]])/ABS(Table1[[#This Row],[Budget_Profit]])
)
)</f>
        <v>-0.5</v>
      </c>
      <c r="N2306" s="5" t="str">
        <f>IF(Table1[[#This Row],[Profit_Var]]&gt;=0, "Above Budget", "Below Budget")</f>
        <v>Below Budget</v>
      </c>
      <c r="O2306">
        <v>21</v>
      </c>
      <c r="P2306">
        <v>10</v>
      </c>
      <c r="Q2306">
        <f>Table1[[#This Row],[COGS]]-Table1[[#This Row],[Budget_COGS]]</f>
        <v>11</v>
      </c>
      <c r="R2306" s="5">
        <f>IF(
Table1[[#This Row],[Budget_COGS]]=0,
"",
IF(
Table1[[#This Row],[Budget_COGS]]&gt;0,
(Table1[[#This Row],[Budget_COGS]]-Table1[[#This Row],[COGS]]) / Table1[[#This Row],[Budget_COGS]],
(Table1[[#This Row],[Budget_COGS]]-Table1[[#This Row],[COGS]]) / ABS(Table1[[#This Row],[Budget_COGS]])
)
)</f>
        <v>-1.1000000000000001</v>
      </c>
      <c r="S2306" s="5" t="str">
        <f>IF(Table1[[#This Row],[COGS _Var]]&gt;=0, "Above Budget", "Below Budget")</f>
        <v>Above Budget</v>
      </c>
      <c r="T2306">
        <f>Table1[[#This Row],[Actual_Sales]]-Table1[[#This Row],[COGS]]</f>
        <v>31</v>
      </c>
      <c r="U2306">
        <v>30</v>
      </c>
      <c r="V2306">
        <f>Table1[[#This Row],[Gross_Margin]]-Table1[[#This Row],[Budget_Margin]]</f>
        <v>1</v>
      </c>
      <c r="W2306" s="5">
        <f>IF(
Table1[[#This Row],[Budget_Margin]]=0,
"",
IF(
Table1[[#This Row],[Budget_Margin]]&gt;0,
(Table1[[#This Row],[Gross_Margin]]-Table1[[#This Row],[Budget_Margin]]) / Table1[[#This Row],[Budget_Margin]],
(Table1[[#This Row],[Gross_Margin]]-Table1[[#This Row],[Budget_Margin]]) / ABS(Table1[[#This Row],[Budget_Margin]])
)
)</f>
        <v>3.3333333333333333E-2</v>
      </c>
      <c r="X2306" s="5" t="str">
        <f>IF(Table1[[#This Row],[Margin_Var]]&gt;=0, "Above Budget", "Below Budget")</f>
        <v>Above Budget</v>
      </c>
      <c r="Y2306" s="5">
        <f>IFERROR(Table1[[#This Row],[Gross_Margin]]/Table1[[#This Row],[Actual_Sales]],0)</f>
        <v>0.59615384615384615</v>
      </c>
      <c r="Z2306" s="5">
        <f>Table1[[#This Row],[Actual_Profit]]/Table1[[#This Row],[Actual_Sales]]</f>
        <v>0.28846153846153844</v>
      </c>
      <c r="AA2306">
        <v>16</v>
      </c>
      <c r="AB2306" s="5">
        <f>IFERROR(Table1[[#This Row],[Expenses]]/Table1[[#This Row],[Actual_Sales]],0)</f>
        <v>0.30769230769230771</v>
      </c>
      <c r="AC2306">
        <v>5</v>
      </c>
      <c r="AD2306">
        <v>846</v>
      </c>
      <c r="AE2306" s="5">
        <f>IFERROR(Table1[[#This Row],[Inventory]]/Table1[[#This Row],[Actual_Sales]],0)</f>
        <v>16.26923076923077</v>
      </c>
    </row>
    <row r="2307" spans="1:31" x14ac:dyDescent="0.25">
      <c r="A2307">
        <v>639</v>
      </c>
      <c r="B2307">
        <v>630</v>
      </c>
      <c r="C2307">
        <v>12</v>
      </c>
      <c r="D2307" s="2">
        <v>40269</v>
      </c>
      <c r="E2307">
        <v>170</v>
      </c>
      <c r="F2307">
        <v>140</v>
      </c>
      <c r="G2307">
        <f>Table1[[#This Row],[Actual_Sales]]-Table1[[#This Row],[Budget_Sales]]</f>
        <v>30</v>
      </c>
      <c r="H2307" s="5">
        <f>IF(
Table1[[#This Row],[Budget_Sales]]=0,
"",
IF(
Table1[[#This Row],[Budget_Sales]]&gt;0,
(Table1[[#This Row],[Actual_Sales]]-Table1[[#This Row],[Budget_Sales]])/Table1[[#This Row],[Budget_Sales]],
(Table1[[#This Row],[Actual_Sales]]-Table1[[#This Row],[Budget_Sales]])/ABS(Table1[[#This Row],[Budget_Sales]])
)
)</f>
        <v>0.21428571428571427</v>
      </c>
      <c r="I2307" s="5" t="str">
        <f>IF(Table1[[#This Row],[Sales_Var]]&gt;=0,"Above Budget","Below Budget")</f>
        <v>Above Budget</v>
      </c>
      <c r="J2307">
        <f>Table1[[#This Row],[Actual_Sales]]-(Table1[[#This Row],[COGS]]+Table1[[#This Row],[Expenses]])</f>
        <v>49</v>
      </c>
      <c r="K2307">
        <v>40</v>
      </c>
      <c r="L2307">
        <f>Table1[[#This Row],[Actual_Profit]]-Table1[[#This Row],[Budget_Profit]]</f>
        <v>9</v>
      </c>
      <c r="M2307" s="5">
        <f>IF(
Table1[[#This Row],[Budget_Profit]]=0,
"",
IF(
Table1[[#This Row],[Budget_Profit]]&gt;0,
(Table1[[#This Row],[Actual_Profit]]-Table1[[#This Row],[Budget_Profit]])/Table1[[#This Row],[Budget_Profit]],
(Table1[[#This Row],[Actual_Profit]]-Table1[[#This Row],[Budget_Profit]])/ABS(Table1[[#This Row],[Budget_Profit]])
)
)</f>
        <v>0.22500000000000001</v>
      </c>
      <c r="N2307" s="5" t="str">
        <f>IF(Table1[[#This Row],[Profit_Var]]&gt;=0, "Above Budget", "Below Budget")</f>
        <v>Above Budget</v>
      </c>
      <c r="O2307">
        <v>68</v>
      </c>
      <c r="P2307">
        <v>50</v>
      </c>
      <c r="Q2307">
        <f>Table1[[#This Row],[COGS]]-Table1[[#This Row],[Budget_COGS]]</f>
        <v>18</v>
      </c>
      <c r="R2307" s="5">
        <f>IF(
Table1[[#This Row],[Budget_COGS]]=0,
"",
IF(
Table1[[#This Row],[Budget_COGS]]&gt;0,
(Table1[[#This Row],[Budget_COGS]]-Table1[[#This Row],[COGS]]) / Table1[[#This Row],[Budget_COGS]],
(Table1[[#This Row],[Budget_COGS]]-Table1[[#This Row],[COGS]]) / ABS(Table1[[#This Row],[Budget_COGS]])
)
)</f>
        <v>-0.36</v>
      </c>
      <c r="S2307" s="5" t="str">
        <f>IF(Table1[[#This Row],[COGS _Var]]&gt;=0, "Above Budget", "Below Budget")</f>
        <v>Above Budget</v>
      </c>
      <c r="T2307">
        <f>Table1[[#This Row],[Actual_Sales]]-Table1[[#This Row],[COGS]]</f>
        <v>102</v>
      </c>
      <c r="U2307">
        <v>90</v>
      </c>
      <c r="V2307">
        <f>Table1[[#This Row],[Gross_Margin]]-Table1[[#This Row],[Budget_Margin]]</f>
        <v>12</v>
      </c>
      <c r="W2307" s="5">
        <f>IF(
Table1[[#This Row],[Budget_Margin]]=0,
"",
IF(
Table1[[#This Row],[Budget_Margin]]&gt;0,
(Table1[[#This Row],[Gross_Margin]]-Table1[[#This Row],[Budget_Margin]]) / Table1[[#This Row],[Budget_Margin]],
(Table1[[#This Row],[Gross_Margin]]-Table1[[#This Row],[Budget_Margin]]) / ABS(Table1[[#This Row],[Budget_Margin]])
)
)</f>
        <v>0.13333333333333333</v>
      </c>
      <c r="X2307" s="5" t="str">
        <f>IF(Table1[[#This Row],[Margin_Var]]&gt;=0, "Above Budget", "Below Budget")</f>
        <v>Above Budget</v>
      </c>
      <c r="Y2307" s="5">
        <f>IFERROR(Table1[[#This Row],[Gross_Margin]]/Table1[[#This Row],[Actual_Sales]],0)</f>
        <v>0.6</v>
      </c>
      <c r="Z2307" s="5">
        <f>Table1[[#This Row],[Actual_Profit]]/Table1[[#This Row],[Actual_Sales]]</f>
        <v>0.28823529411764703</v>
      </c>
      <c r="AA2307">
        <v>53</v>
      </c>
      <c r="AB2307" s="5">
        <f>IFERROR(Table1[[#This Row],[Expenses]]/Table1[[#This Row],[Actual_Sales]],0)</f>
        <v>0.31176470588235294</v>
      </c>
      <c r="AC2307">
        <v>22</v>
      </c>
      <c r="AD2307">
        <v>559</v>
      </c>
      <c r="AE2307" s="5">
        <f>IFERROR(Table1[[#This Row],[Inventory]]/Table1[[#This Row],[Actual_Sales]],0)</f>
        <v>3.2882352941176469</v>
      </c>
    </row>
    <row r="2308" spans="1:31" x14ac:dyDescent="0.25">
      <c r="A2308">
        <v>184</v>
      </c>
      <c r="B2308">
        <v>234</v>
      </c>
      <c r="C2308">
        <v>5</v>
      </c>
      <c r="D2308" s="2">
        <v>40210</v>
      </c>
      <c r="E2308">
        <v>340</v>
      </c>
      <c r="F2308">
        <v>400</v>
      </c>
      <c r="G2308">
        <f>Table1[[#This Row],[Actual_Sales]]-Table1[[#This Row],[Budget_Sales]]</f>
        <v>-60</v>
      </c>
      <c r="H2308" s="5">
        <f>IF(
Table1[[#This Row],[Budget_Sales]]=0,
"",
IF(
Table1[[#This Row],[Budget_Sales]]&gt;0,
(Table1[[#This Row],[Actual_Sales]]-Table1[[#This Row],[Budget_Sales]])/Table1[[#This Row],[Budget_Sales]],
(Table1[[#This Row],[Actual_Sales]]-Table1[[#This Row],[Budget_Sales]])/ABS(Table1[[#This Row],[Budget_Sales]])
)
)</f>
        <v>-0.15</v>
      </c>
      <c r="I2308" s="5" t="str">
        <f>IF(Table1[[#This Row],[Sales_Var]]&gt;=0,"Above Budget","Below Budget")</f>
        <v>Below Budget</v>
      </c>
      <c r="J2308">
        <f>Table1[[#This Row],[Actual_Sales]]-(Table1[[#This Row],[COGS]]+Table1[[#This Row],[Expenses]])</f>
        <v>98</v>
      </c>
      <c r="K2308">
        <v>140</v>
      </c>
      <c r="L2308">
        <f>Table1[[#This Row],[Actual_Profit]]-Table1[[#This Row],[Budget_Profit]]</f>
        <v>-42</v>
      </c>
      <c r="M2308" s="5">
        <f>IF(
Table1[[#This Row],[Budget_Profit]]=0,
"",
IF(
Table1[[#This Row],[Budget_Profit]]&gt;0,
(Table1[[#This Row],[Actual_Profit]]-Table1[[#This Row],[Budget_Profit]])/Table1[[#This Row],[Budget_Profit]],
(Table1[[#This Row],[Actual_Profit]]-Table1[[#This Row],[Budget_Profit]])/ABS(Table1[[#This Row],[Budget_Profit]])
)
)</f>
        <v>-0.3</v>
      </c>
      <c r="N2308" s="5" t="str">
        <f>IF(Table1[[#This Row],[Profit_Var]]&gt;=0, "Above Budget", "Below Budget")</f>
        <v>Below Budget</v>
      </c>
      <c r="O2308">
        <v>170</v>
      </c>
      <c r="P2308">
        <v>190</v>
      </c>
      <c r="Q2308">
        <f>Table1[[#This Row],[COGS]]-Table1[[#This Row],[Budget_COGS]]</f>
        <v>-20</v>
      </c>
      <c r="R2308" s="5">
        <f>IF(
Table1[[#This Row],[Budget_COGS]]=0,
"",
IF(
Table1[[#This Row],[Budget_COGS]]&gt;0,
(Table1[[#This Row],[Budget_COGS]]-Table1[[#This Row],[COGS]]) / Table1[[#This Row],[Budget_COGS]],
(Table1[[#This Row],[Budget_COGS]]-Table1[[#This Row],[COGS]]) / ABS(Table1[[#This Row],[Budget_COGS]])
)
)</f>
        <v>0.10526315789473684</v>
      </c>
      <c r="S2308" s="5" t="str">
        <f>IF(Table1[[#This Row],[COGS _Var]]&gt;=0, "Above Budget", "Below Budget")</f>
        <v>Below Budget</v>
      </c>
      <c r="T2308">
        <f>Table1[[#This Row],[Actual_Sales]]-Table1[[#This Row],[COGS]]</f>
        <v>170</v>
      </c>
      <c r="U2308">
        <v>210</v>
      </c>
      <c r="V2308">
        <f>Table1[[#This Row],[Gross_Margin]]-Table1[[#This Row],[Budget_Margin]]</f>
        <v>-40</v>
      </c>
      <c r="W2308" s="5">
        <f>IF(
Table1[[#This Row],[Budget_Margin]]=0,
"",
IF(
Table1[[#This Row],[Budget_Margin]]&gt;0,
(Table1[[#This Row],[Gross_Margin]]-Table1[[#This Row],[Budget_Margin]]) / Table1[[#This Row],[Budget_Margin]],
(Table1[[#This Row],[Gross_Margin]]-Table1[[#This Row],[Budget_Margin]]) / ABS(Table1[[#This Row],[Budget_Margin]])
)
)</f>
        <v>-0.19047619047619047</v>
      </c>
      <c r="X2308" s="5" t="str">
        <f>IF(Table1[[#This Row],[Margin_Var]]&gt;=0, "Above Budget", "Below Budget")</f>
        <v>Below Budget</v>
      </c>
      <c r="Y2308" s="5">
        <f>IFERROR(Table1[[#This Row],[Gross_Margin]]/Table1[[#This Row],[Actual_Sales]],0)</f>
        <v>0.5</v>
      </c>
      <c r="Z2308" s="5">
        <f>Table1[[#This Row],[Actual_Profit]]/Table1[[#This Row],[Actual_Sales]]</f>
        <v>0.28823529411764703</v>
      </c>
      <c r="AA2308">
        <v>72</v>
      </c>
      <c r="AB2308" s="5">
        <f>IFERROR(Table1[[#This Row],[Expenses]]/Table1[[#This Row],[Actual_Sales]],0)</f>
        <v>0.21176470588235294</v>
      </c>
      <c r="AC2308">
        <v>47</v>
      </c>
      <c r="AD2308">
        <v>1073</v>
      </c>
      <c r="AE2308" s="5">
        <f>IFERROR(Table1[[#This Row],[Inventory]]/Table1[[#This Row],[Actual_Sales]],0)</f>
        <v>3.1558823529411764</v>
      </c>
    </row>
    <row r="2309" spans="1:31" x14ac:dyDescent="0.25">
      <c r="A2309">
        <v>3438</v>
      </c>
      <c r="B2309">
        <v>513</v>
      </c>
      <c r="C2309">
        <v>5</v>
      </c>
      <c r="D2309" s="2">
        <v>40756</v>
      </c>
      <c r="E2309">
        <v>288</v>
      </c>
      <c r="F2309">
        <v>340</v>
      </c>
      <c r="G2309">
        <f>Table1[[#This Row],[Actual_Sales]]-Table1[[#This Row],[Budget_Sales]]</f>
        <v>-52</v>
      </c>
      <c r="H2309" s="5">
        <f>IF(
Table1[[#This Row],[Budget_Sales]]=0,
"",
IF(
Table1[[#This Row],[Budget_Sales]]&gt;0,
(Table1[[#This Row],[Actual_Sales]]-Table1[[#This Row],[Budget_Sales]])/Table1[[#This Row],[Budget_Sales]],
(Table1[[#This Row],[Actual_Sales]]-Table1[[#This Row],[Budget_Sales]])/ABS(Table1[[#This Row],[Budget_Sales]])
)
)</f>
        <v>-0.15294117647058825</v>
      </c>
      <c r="I2309" s="5" t="str">
        <f>IF(Table1[[#This Row],[Sales_Var]]&gt;=0,"Above Budget","Below Budget")</f>
        <v>Below Budget</v>
      </c>
      <c r="J2309">
        <f>Table1[[#This Row],[Actual_Sales]]-(Table1[[#This Row],[COGS]]+Table1[[#This Row],[Expenses]])</f>
        <v>83</v>
      </c>
      <c r="K2309">
        <v>120</v>
      </c>
      <c r="L2309">
        <f>Table1[[#This Row],[Actual_Profit]]-Table1[[#This Row],[Budget_Profit]]</f>
        <v>-37</v>
      </c>
      <c r="M2309" s="5">
        <f>IF(
Table1[[#This Row],[Budget_Profit]]=0,
"",
IF(
Table1[[#This Row],[Budget_Profit]]&gt;0,
(Table1[[#This Row],[Actual_Profit]]-Table1[[#This Row],[Budget_Profit]])/Table1[[#This Row],[Budget_Profit]],
(Table1[[#This Row],[Actual_Profit]]-Table1[[#This Row],[Budget_Profit]])/ABS(Table1[[#This Row],[Budget_Profit]])
)
)</f>
        <v>-0.30833333333333335</v>
      </c>
      <c r="N2309" s="5" t="str">
        <f>IF(Table1[[#This Row],[Profit_Var]]&gt;=0, "Above Budget", "Below Budget")</f>
        <v>Below Budget</v>
      </c>
      <c r="O2309">
        <v>145</v>
      </c>
      <c r="P2309">
        <v>160</v>
      </c>
      <c r="Q2309">
        <f>Table1[[#This Row],[COGS]]-Table1[[#This Row],[Budget_COGS]]</f>
        <v>-15</v>
      </c>
      <c r="R2309" s="5">
        <f>IF(
Table1[[#This Row],[Budget_COGS]]=0,
"",
IF(
Table1[[#This Row],[Budget_COGS]]&gt;0,
(Table1[[#This Row],[Budget_COGS]]-Table1[[#This Row],[COGS]]) / Table1[[#This Row],[Budget_COGS]],
(Table1[[#This Row],[Budget_COGS]]-Table1[[#This Row],[COGS]]) / ABS(Table1[[#This Row],[Budget_COGS]])
)
)</f>
        <v>9.375E-2</v>
      </c>
      <c r="S2309" s="5" t="str">
        <f>IF(Table1[[#This Row],[COGS _Var]]&gt;=0, "Above Budget", "Below Budget")</f>
        <v>Below Budget</v>
      </c>
      <c r="T2309">
        <f>Table1[[#This Row],[Actual_Sales]]-Table1[[#This Row],[COGS]]</f>
        <v>143</v>
      </c>
      <c r="U2309">
        <v>180</v>
      </c>
      <c r="V2309">
        <f>Table1[[#This Row],[Gross_Margin]]-Table1[[#This Row],[Budget_Margin]]</f>
        <v>-37</v>
      </c>
      <c r="W2309" s="5">
        <f>IF(
Table1[[#This Row],[Budget_Margin]]=0,
"",
IF(
Table1[[#This Row],[Budget_Margin]]&gt;0,
(Table1[[#This Row],[Gross_Margin]]-Table1[[#This Row],[Budget_Margin]]) / Table1[[#This Row],[Budget_Margin]],
(Table1[[#This Row],[Gross_Margin]]-Table1[[#This Row],[Budget_Margin]]) / ABS(Table1[[#This Row],[Budget_Margin]])
)
)</f>
        <v>-0.20555555555555555</v>
      </c>
      <c r="X2309" s="5" t="str">
        <f>IF(Table1[[#This Row],[Margin_Var]]&gt;=0, "Above Budget", "Below Budget")</f>
        <v>Below Budget</v>
      </c>
      <c r="Y2309" s="5">
        <f>IFERROR(Table1[[#This Row],[Gross_Margin]]/Table1[[#This Row],[Actual_Sales]],0)</f>
        <v>0.49652777777777779</v>
      </c>
      <c r="Z2309" s="5">
        <f>Table1[[#This Row],[Actual_Profit]]/Table1[[#This Row],[Actual_Sales]]</f>
        <v>0.28819444444444442</v>
      </c>
      <c r="AA2309">
        <v>60</v>
      </c>
      <c r="AB2309" s="5">
        <f>IFERROR(Table1[[#This Row],[Expenses]]/Table1[[#This Row],[Actual_Sales]],0)</f>
        <v>0.20833333333333334</v>
      </c>
      <c r="AC2309">
        <v>40</v>
      </c>
      <c r="AD2309">
        <v>1292</v>
      </c>
      <c r="AE2309" s="5">
        <f>IFERROR(Table1[[#This Row],[Inventory]]/Table1[[#This Row],[Actual_Sales]],0)</f>
        <v>4.4861111111111107</v>
      </c>
    </row>
    <row r="2310" spans="1:31" x14ac:dyDescent="0.25">
      <c r="A2310">
        <v>3447</v>
      </c>
      <c r="B2310">
        <v>541</v>
      </c>
      <c r="C2310">
        <v>6</v>
      </c>
      <c r="D2310" s="2">
        <v>40756</v>
      </c>
      <c r="E2310">
        <v>288</v>
      </c>
      <c r="F2310">
        <v>270</v>
      </c>
      <c r="G2310">
        <f>Table1[[#This Row],[Actual_Sales]]-Table1[[#This Row],[Budget_Sales]]</f>
        <v>18</v>
      </c>
      <c r="H2310" s="5">
        <f>IF(
Table1[[#This Row],[Budget_Sales]]=0,
"",
IF(
Table1[[#This Row],[Budget_Sales]]&gt;0,
(Table1[[#This Row],[Actual_Sales]]-Table1[[#This Row],[Budget_Sales]])/Table1[[#This Row],[Budget_Sales]],
(Table1[[#This Row],[Actual_Sales]]-Table1[[#This Row],[Budget_Sales]])/ABS(Table1[[#This Row],[Budget_Sales]])
)
)</f>
        <v>6.6666666666666666E-2</v>
      </c>
      <c r="I2310" s="5" t="str">
        <f>IF(Table1[[#This Row],[Sales_Var]]&gt;=0,"Above Budget","Below Budget")</f>
        <v>Above Budget</v>
      </c>
      <c r="J2310">
        <f>Table1[[#This Row],[Actual_Sales]]-(Table1[[#This Row],[COGS]]+Table1[[#This Row],[Expenses]])</f>
        <v>83</v>
      </c>
      <c r="K2310">
        <v>90</v>
      </c>
      <c r="L2310">
        <f>Table1[[#This Row],[Actual_Profit]]-Table1[[#This Row],[Budget_Profit]]</f>
        <v>-7</v>
      </c>
      <c r="M2310" s="5">
        <f>IF(
Table1[[#This Row],[Budget_Profit]]=0,
"",
IF(
Table1[[#This Row],[Budget_Profit]]&gt;0,
(Table1[[#This Row],[Actual_Profit]]-Table1[[#This Row],[Budget_Profit]])/Table1[[#This Row],[Budget_Profit]],
(Table1[[#This Row],[Actual_Profit]]-Table1[[#This Row],[Budget_Profit]])/ABS(Table1[[#This Row],[Budget_Profit]])
)
)</f>
        <v>-7.7777777777777779E-2</v>
      </c>
      <c r="N2310" s="5" t="str">
        <f>IF(Table1[[#This Row],[Profit_Var]]&gt;=0, "Above Budget", "Below Budget")</f>
        <v>Below Budget</v>
      </c>
      <c r="O2310">
        <v>145</v>
      </c>
      <c r="P2310">
        <v>130</v>
      </c>
      <c r="Q2310">
        <f>Table1[[#This Row],[COGS]]-Table1[[#This Row],[Budget_COGS]]</f>
        <v>15</v>
      </c>
      <c r="R2310" s="5">
        <f>IF(
Table1[[#This Row],[Budget_COGS]]=0,
"",
IF(
Table1[[#This Row],[Budget_COGS]]&gt;0,
(Table1[[#This Row],[Budget_COGS]]-Table1[[#This Row],[COGS]]) / Table1[[#This Row],[Budget_COGS]],
(Table1[[#This Row],[Budget_COGS]]-Table1[[#This Row],[COGS]]) / ABS(Table1[[#This Row],[Budget_COGS]])
)
)</f>
        <v>-0.11538461538461539</v>
      </c>
      <c r="S2310" s="5" t="str">
        <f>IF(Table1[[#This Row],[COGS _Var]]&gt;=0, "Above Budget", "Below Budget")</f>
        <v>Above Budget</v>
      </c>
      <c r="T2310">
        <f>Table1[[#This Row],[Actual_Sales]]-Table1[[#This Row],[COGS]]</f>
        <v>143</v>
      </c>
      <c r="U2310">
        <v>140</v>
      </c>
      <c r="V2310">
        <f>Table1[[#This Row],[Gross_Margin]]-Table1[[#This Row],[Budget_Margin]]</f>
        <v>3</v>
      </c>
      <c r="W2310" s="5">
        <f>IF(
Table1[[#This Row],[Budget_Margin]]=0,
"",
IF(
Table1[[#This Row],[Budget_Margin]]&gt;0,
(Table1[[#This Row],[Gross_Margin]]-Table1[[#This Row],[Budget_Margin]]) / Table1[[#This Row],[Budget_Margin]],
(Table1[[#This Row],[Gross_Margin]]-Table1[[#This Row],[Budget_Margin]]) / ABS(Table1[[#This Row],[Budget_Margin]])
)
)</f>
        <v>2.1428571428571429E-2</v>
      </c>
      <c r="X2310" s="5" t="str">
        <f>IF(Table1[[#This Row],[Margin_Var]]&gt;=0, "Above Budget", "Below Budget")</f>
        <v>Above Budget</v>
      </c>
      <c r="Y2310" s="5">
        <f>IFERROR(Table1[[#This Row],[Gross_Margin]]/Table1[[#This Row],[Actual_Sales]],0)</f>
        <v>0.49652777777777779</v>
      </c>
      <c r="Z2310" s="5">
        <f>Table1[[#This Row],[Actual_Profit]]/Table1[[#This Row],[Actual_Sales]]</f>
        <v>0.28819444444444442</v>
      </c>
      <c r="AA2310">
        <v>60</v>
      </c>
      <c r="AB2310" s="5">
        <f>IFERROR(Table1[[#This Row],[Expenses]]/Table1[[#This Row],[Actual_Sales]],0)</f>
        <v>0.20833333333333334</v>
      </c>
      <c r="AC2310">
        <v>40</v>
      </c>
      <c r="AD2310">
        <v>1292</v>
      </c>
      <c r="AE2310" s="5">
        <f>IFERROR(Table1[[#This Row],[Inventory]]/Table1[[#This Row],[Actual_Sales]],0)</f>
        <v>4.4861111111111107</v>
      </c>
    </row>
    <row r="2311" spans="1:31" x14ac:dyDescent="0.25">
      <c r="A2311">
        <v>3516</v>
      </c>
      <c r="B2311">
        <v>857</v>
      </c>
      <c r="C2311">
        <v>7</v>
      </c>
      <c r="D2311" s="2">
        <v>40756</v>
      </c>
      <c r="E2311">
        <v>288</v>
      </c>
      <c r="F2311">
        <v>280</v>
      </c>
      <c r="G2311">
        <f>Table1[[#This Row],[Actual_Sales]]-Table1[[#This Row],[Budget_Sales]]</f>
        <v>8</v>
      </c>
      <c r="H2311" s="5">
        <f>IF(
Table1[[#This Row],[Budget_Sales]]=0,
"",
IF(
Table1[[#This Row],[Budget_Sales]]&gt;0,
(Table1[[#This Row],[Actual_Sales]]-Table1[[#This Row],[Budget_Sales]])/Table1[[#This Row],[Budget_Sales]],
(Table1[[#This Row],[Actual_Sales]]-Table1[[#This Row],[Budget_Sales]])/ABS(Table1[[#This Row],[Budget_Sales]])
)
)</f>
        <v>2.8571428571428571E-2</v>
      </c>
      <c r="I2311" s="5" t="str">
        <f>IF(Table1[[#This Row],[Sales_Var]]&gt;=0,"Above Budget","Below Budget")</f>
        <v>Above Budget</v>
      </c>
      <c r="J2311">
        <f>Table1[[#This Row],[Actual_Sales]]-(Table1[[#This Row],[COGS]]+Table1[[#This Row],[Expenses]])</f>
        <v>83</v>
      </c>
      <c r="K2311">
        <v>100</v>
      </c>
      <c r="L2311">
        <f>Table1[[#This Row],[Actual_Profit]]-Table1[[#This Row],[Budget_Profit]]</f>
        <v>-17</v>
      </c>
      <c r="M2311" s="5">
        <f>IF(
Table1[[#This Row],[Budget_Profit]]=0,
"",
IF(
Table1[[#This Row],[Budget_Profit]]&gt;0,
(Table1[[#This Row],[Actual_Profit]]-Table1[[#This Row],[Budget_Profit]])/Table1[[#This Row],[Budget_Profit]],
(Table1[[#This Row],[Actual_Profit]]-Table1[[#This Row],[Budget_Profit]])/ABS(Table1[[#This Row],[Budget_Profit]])
)
)</f>
        <v>-0.17</v>
      </c>
      <c r="N2311" s="5" t="str">
        <f>IF(Table1[[#This Row],[Profit_Var]]&gt;=0, "Above Budget", "Below Budget")</f>
        <v>Below Budget</v>
      </c>
      <c r="O2311">
        <v>145</v>
      </c>
      <c r="P2311">
        <v>130</v>
      </c>
      <c r="Q2311">
        <f>Table1[[#This Row],[COGS]]-Table1[[#This Row],[Budget_COGS]]</f>
        <v>15</v>
      </c>
      <c r="R2311" s="5">
        <f>IF(
Table1[[#This Row],[Budget_COGS]]=0,
"",
IF(
Table1[[#This Row],[Budget_COGS]]&gt;0,
(Table1[[#This Row],[Budget_COGS]]-Table1[[#This Row],[COGS]]) / Table1[[#This Row],[Budget_COGS]],
(Table1[[#This Row],[Budget_COGS]]-Table1[[#This Row],[COGS]]) / ABS(Table1[[#This Row],[Budget_COGS]])
)
)</f>
        <v>-0.11538461538461539</v>
      </c>
      <c r="S2311" s="5" t="str">
        <f>IF(Table1[[#This Row],[COGS _Var]]&gt;=0, "Above Budget", "Below Budget")</f>
        <v>Above Budget</v>
      </c>
      <c r="T2311">
        <f>Table1[[#This Row],[Actual_Sales]]-Table1[[#This Row],[COGS]]</f>
        <v>143</v>
      </c>
      <c r="U2311">
        <v>150</v>
      </c>
      <c r="V2311">
        <f>Table1[[#This Row],[Gross_Margin]]-Table1[[#This Row],[Budget_Margin]]</f>
        <v>-7</v>
      </c>
      <c r="W2311" s="5">
        <f>IF(
Table1[[#This Row],[Budget_Margin]]=0,
"",
IF(
Table1[[#This Row],[Budget_Margin]]&gt;0,
(Table1[[#This Row],[Gross_Margin]]-Table1[[#This Row],[Budget_Margin]]) / Table1[[#This Row],[Budget_Margin]],
(Table1[[#This Row],[Gross_Margin]]-Table1[[#This Row],[Budget_Margin]]) / ABS(Table1[[#This Row],[Budget_Margin]])
)
)</f>
        <v>-4.6666666666666669E-2</v>
      </c>
      <c r="X2311" s="5" t="str">
        <f>IF(Table1[[#This Row],[Margin_Var]]&gt;=0, "Above Budget", "Below Budget")</f>
        <v>Below Budget</v>
      </c>
      <c r="Y2311" s="5">
        <f>IFERROR(Table1[[#This Row],[Gross_Margin]]/Table1[[#This Row],[Actual_Sales]],0)</f>
        <v>0.49652777777777779</v>
      </c>
      <c r="Z2311" s="5">
        <f>Table1[[#This Row],[Actual_Profit]]/Table1[[#This Row],[Actual_Sales]]</f>
        <v>0.28819444444444442</v>
      </c>
      <c r="AA2311">
        <v>60</v>
      </c>
      <c r="AB2311" s="5">
        <f>IFERROR(Table1[[#This Row],[Expenses]]/Table1[[#This Row],[Actual_Sales]],0)</f>
        <v>0.20833333333333334</v>
      </c>
      <c r="AC2311">
        <v>40</v>
      </c>
      <c r="AD2311">
        <v>1292</v>
      </c>
      <c r="AE2311" s="5">
        <f>IFERROR(Table1[[#This Row],[Inventory]]/Table1[[#This Row],[Actual_Sales]],0)</f>
        <v>4.4861111111111107</v>
      </c>
    </row>
    <row r="2312" spans="1:31" x14ac:dyDescent="0.25">
      <c r="A2312">
        <v>3486</v>
      </c>
      <c r="B2312">
        <v>719</v>
      </c>
      <c r="C2312">
        <v>8</v>
      </c>
      <c r="D2312" s="2">
        <v>40756</v>
      </c>
      <c r="E2312">
        <v>288</v>
      </c>
      <c r="F2312">
        <v>250</v>
      </c>
      <c r="G2312">
        <f>Table1[[#This Row],[Actual_Sales]]-Table1[[#This Row],[Budget_Sales]]</f>
        <v>38</v>
      </c>
      <c r="H2312" s="5">
        <f>IF(
Table1[[#This Row],[Budget_Sales]]=0,
"",
IF(
Table1[[#This Row],[Budget_Sales]]&gt;0,
(Table1[[#This Row],[Actual_Sales]]-Table1[[#This Row],[Budget_Sales]])/Table1[[#This Row],[Budget_Sales]],
(Table1[[#This Row],[Actual_Sales]]-Table1[[#This Row],[Budget_Sales]])/ABS(Table1[[#This Row],[Budget_Sales]])
)
)</f>
        <v>0.152</v>
      </c>
      <c r="I2312" s="5" t="str">
        <f>IF(Table1[[#This Row],[Sales_Var]]&gt;=0,"Above Budget","Below Budget")</f>
        <v>Above Budget</v>
      </c>
      <c r="J2312">
        <f>Table1[[#This Row],[Actual_Sales]]-(Table1[[#This Row],[COGS]]+Table1[[#This Row],[Expenses]])</f>
        <v>83</v>
      </c>
      <c r="K2312">
        <v>80</v>
      </c>
      <c r="L2312">
        <f>Table1[[#This Row],[Actual_Profit]]-Table1[[#This Row],[Budget_Profit]]</f>
        <v>3</v>
      </c>
      <c r="M2312" s="5">
        <f>IF(
Table1[[#This Row],[Budget_Profit]]=0,
"",
IF(
Table1[[#This Row],[Budget_Profit]]&gt;0,
(Table1[[#This Row],[Actual_Profit]]-Table1[[#This Row],[Budget_Profit]])/Table1[[#This Row],[Budget_Profit]],
(Table1[[#This Row],[Actual_Profit]]-Table1[[#This Row],[Budget_Profit]])/ABS(Table1[[#This Row],[Budget_Profit]])
)
)</f>
        <v>3.7499999999999999E-2</v>
      </c>
      <c r="N2312" s="5" t="str">
        <f>IF(Table1[[#This Row],[Profit_Var]]&gt;=0, "Above Budget", "Below Budget")</f>
        <v>Above Budget</v>
      </c>
      <c r="O2312">
        <v>145</v>
      </c>
      <c r="P2312">
        <v>120</v>
      </c>
      <c r="Q2312">
        <f>Table1[[#This Row],[COGS]]-Table1[[#This Row],[Budget_COGS]]</f>
        <v>25</v>
      </c>
      <c r="R2312" s="5">
        <f>IF(
Table1[[#This Row],[Budget_COGS]]=0,
"",
IF(
Table1[[#This Row],[Budget_COGS]]&gt;0,
(Table1[[#This Row],[Budget_COGS]]-Table1[[#This Row],[COGS]]) / Table1[[#This Row],[Budget_COGS]],
(Table1[[#This Row],[Budget_COGS]]-Table1[[#This Row],[COGS]]) / ABS(Table1[[#This Row],[Budget_COGS]])
)
)</f>
        <v>-0.20833333333333334</v>
      </c>
      <c r="S2312" s="5" t="str">
        <f>IF(Table1[[#This Row],[COGS _Var]]&gt;=0, "Above Budget", "Below Budget")</f>
        <v>Above Budget</v>
      </c>
      <c r="T2312">
        <f>Table1[[#This Row],[Actual_Sales]]-Table1[[#This Row],[COGS]]</f>
        <v>143</v>
      </c>
      <c r="U2312">
        <v>130</v>
      </c>
      <c r="V2312">
        <f>Table1[[#This Row],[Gross_Margin]]-Table1[[#This Row],[Budget_Margin]]</f>
        <v>13</v>
      </c>
      <c r="W2312" s="5">
        <f>IF(
Table1[[#This Row],[Budget_Margin]]=0,
"",
IF(
Table1[[#This Row],[Budget_Margin]]&gt;0,
(Table1[[#This Row],[Gross_Margin]]-Table1[[#This Row],[Budget_Margin]]) / Table1[[#This Row],[Budget_Margin]],
(Table1[[#This Row],[Gross_Margin]]-Table1[[#This Row],[Budget_Margin]]) / ABS(Table1[[#This Row],[Budget_Margin]])
)
)</f>
        <v>0.1</v>
      </c>
      <c r="X2312" s="5" t="str">
        <f>IF(Table1[[#This Row],[Margin_Var]]&gt;=0, "Above Budget", "Below Budget")</f>
        <v>Above Budget</v>
      </c>
      <c r="Y2312" s="5">
        <f>IFERROR(Table1[[#This Row],[Gross_Margin]]/Table1[[#This Row],[Actual_Sales]],0)</f>
        <v>0.49652777777777779</v>
      </c>
      <c r="Z2312" s="5">
        <f>Table1[[#This Row],[Actual_Profit]]/Table1[[#This Row],[Actual_Sales]]</f>
        <v>0.28819444444444442</v>
      </c>
      <c r="AA2312">
        <v>60</v>
      </c>
      <c r="AB2312" s="5">
        <f>IFERROR(Table1[[#This Row],[Expenses]]/Table1[[#This Row],[Actual_Sales]],0)</f>
        <v>0.20833333333333334</v>
      </c>
      <c r="AC2312">
        <v>40</v>
      </c>
      <c r="AD2312">
        <v>1292</v>
      </c>
      <c r="AE2312" s="5">
        <f>IFERROR(Table1[[#This Row],[Inventory]]/Table1[[#This Row],[Actual_Sales]],0)</f>
        <v>4.4861111111111107</v>
      </c>
    </row>
    <row r="2313" spans="1:31" x14ac:dyDescent="0.25">
      <c r="A2313">
        <v>3193</v>
      </c>
      <c r="B2313">
        <v>216</v>
      </c>
      <c r="C2313">
        <v>5</v>
      </c>
      <c r="D2313" s="2">
        <v>40725</v>
      </c>
      <c r="E2313">
        <v>288</v>
      </c>
      <c r="F2313">
        <v>340</v>
      </c>
      <c r="G2313">
        <f>Table1[[#This Row],[Actual_Sales]]-Table1[[#This Row],[Budget_Sales]]</f>
        <v>-52</v>
      </c>
      <c r="H2313" s="5">
        <f>IF(
Table1[[#This Row],[Budget_Sales]]=0,
"",
IF(
Table1[[#This Row],[Budget_Sales]]&gt;0,
(Table1[[#This Row],[Actual_Sales]]-Table1[[#This Row],[Budget_Sales]])/Table1[[#This Row],[Budget_Sales]],
(Table1[[#This Row],[Actual_Sales]]-Table1[[#This Row],[Budget_Sales]])/ABS(Table1[[#This Row],[Budget_Sales]])
)
)</f>
        <v>-0.15294117647058825</v>
      </c>
      <c r="I2313" s="5" t="str">
        <f>IF(Table1[[#This Row],[Sales_Var]]&gt;=0,"Above Budget","Below Budget")</f>
        <v>Below Budget</v>
      </c>
      <c r="J2313">
        <f>Table1[[#This Row],[Actual_Sales]]-(Table1[[#This Row],[COGS]]+Table1[[#This Row],[Expenses]])</f>
        <v>83</v>
      </c>
      <c r="K2313">
        <v>120</v>
      </c>
      <c r="L2313">
        <f>Table1[[#This Row],[Actual_Profit]]-Table1[[#This Row],[Budget_Profit]]</f>
        <v>-37</v>
      </c>
      <c r="M2313" s="5">
        <f>IF(
Table1[[#This Row],[Budget_Profit]]=0,
"",
IF(
Table1[[#This Row],[Budget_Profit]]&gt;0,
(Table1[[#This Row],[Actual_Profit]]-Table1[[#This Row],[Budget_Profit]])/Table1[[#This Row],[Budget_Profit]],
(Table1[[#This Row],[Actual_Profit]]-Table1[[#This Row],[Budget_Profit]])/ABS(Table1[[#This Row],[Budget_Profit]])
)
)</f>
        <v>-0.30833333333333335</v>
      </c>
      <c r="N2313" s="5" t="str">
        <f>IF(Table1[[#This Row],[Profit_Var]]&gt;=0, "Above Budget", "Below Budget")</f>
        <v>Below Budget</v>
      </c>
      <c r="O2313">
        <v>145</v>
      </c>
      <c r="P2313">
        <v>160</v>
      </c>
      <c r="Q2313">
        <f>Table1[[#This Row],[COGS]]-Table1[[#This Row],[Budget_COGS]]</f>
        <v>-15</v>
      </c>
      <c r="R2313" s="5">
        <f>IF(
Table1[[#This Row],[Budget_COGS]]=0,
"",
IF(
Table1[[#This Row],[Budget_COGS]]&gt;0,
(Table1[[#This Row],[Budget_COGS]]-Table1[[#This Row],[COGS]]) / Table1[[#This Row],[Budget_COGS]],
(Table1[[#This Row],[Budget_COGS]]-Table1[[#This Row],[COGS]]) / ABS(Table1[[#This Row],[Budget_COGS]])
)
)</f>
        <v>9.375E-2</v>
      </c>
      <c r="S2313" s="5" t="str">
        <f>IF(Table1[[#This Row],[COGS _Var]]&gt;=0, "Above Budget", "Below Budget")</f>
        <v>Below Budget</v>
      </c>
      <c r="T2313">
        <f>Table1[[#This Row],[Actual_Sales]]-Table1[[#This Row],[COGS]]</f>
        <v>143</v>
      </c>
      <c r="U2313">
        <v>180</v>
      </c>
      <c r="V2313">
        <f>Table1[[#This Row],[Gross_Margin]]-Table1[[#This Row],[Budget_Margin]]</f>
        <v>-37</v>
      </c>
      <c r="W2313" s="5">
        <f>IF(
Table1[[#This Row],[Budget_Margin]]=0,
"",
IF(
Table1[[#This Row],[Budget_Margin]]&gt;0,
(Table1[[#This Row],[Gross_Margin]]-Table1[[#This Row],[Budget_Margin]]) / Table1[[#This Row],[Budget_Margin]],
(Table1[[#This Row],[Gross_Margin]]-Table1[[#This Row],[Budget_Margin]]) / ABS(Table1[[#This Row],[Budget_Margin]])
)
)</f>
        <v>-0.20555555555555555</v>
      </c>
      <c r="X2313" s="5" t="str">
        <f>IF(Table1[[#This Row],[Margin_Var]]&gt;=0, "Above Budget", "Below Budget")</f>
        <v>Below Budget</v>
      </c>
      <c r="Y2313" s="5">
        <f>IFERROR(Table1[[#This Row],[Gross_Margin]]/Table1[[#This Row],[Actual_Sales]],0)</f>
        <v>0.49652777777777779</v>
      </c>
      <c r="Z2313" s="5">
        <f>Table1[[#This Row],[Actual_Profit]]/Table1[[#This Row],[Actual_Sales]]</f>
        <v>0.28819444444444442</v>
      </c>
      <c r="AA2313">
        <v>60</v>
      </c>
      <c r="AB2313" s="5">
        <f>IFERROR(Table1[[#This Row],[Expenses]]/Table1[[#This Row],[Actual_Sales]],0)</f>
        <v>0.20833333333333334</v>
      </c>
      <c r="AC2313">
        <v>40</v>
      </c>
      <c r="AD2313">
        <v>1304</v>
      </c>
      <c r="AE2313" s="5">
        <f>IFERROR(Table1[[#This Row],[Inventory]]/Table1[[#This Row],[Actual_Sales]],0)</f>
        <v>4.5277777777777777</v>
      </c>
    </row>
    <row r="2314" spans="1:31" x14ac:dyDescent="0.25">
      <c r="A2314">
        <v>3256</v>
      </c>
      <c r="B2314">
        <v>503</v>
      </c>
      <c r="C2314">
        <v>6</v>
      </c>
      <c r="D2314" s="2">
        <v>40725</v>
      </c>
      <c r="E2314">
        <v>288</v>
      </c>
      <c r="F2314">
        <v>270</v>
      </c>
      <c r="G2314">
        <f>Table1[[#This Row],[Actual_Sales]]-Table1[[#This Row],[Budget_Sales]]</f>
        <v>18</v>
      </c>
      <c r="H2314" s="5">
        <f>IF(
Table1[[#This Row],[Budget_Sales]]=0,
"",
IF(
Table1[[#This Row],[Budget_Sales]]&gt;0,
(Table1[[#This Row],[Actual_Sales]]-Table1[[#This Row],[Budget_Sales]])/Table1[[#This Row],[Budget_Sales]],
(Table1[[#This Row],[Actual_Sales]]-Table1[[#This Row],[Budget_Sales]])/ABS(Table1[[#This Row],[Budget_Sales]])
)
)</f>
        <v>6.6666666666666666E-2</v>
      </c>
      <c r="I2314" s="5" t="str">
        <f>IF(Table1[[#This Row],[Sales_Var]]&gt;=0,"Above Budget","Below Budget")</f>
        <v>Above Budget</v>
      </c>
      <c r="J2314">
        <f>Table1[[#This Row],[Actual_Sales]]-(Table1[[#This Row],[COGS]]+Table1[[#This Row],[Expenses]])</f>
        <v>83</v>
      </c>
      <c r="K2314">
        <v>90</v>
      </c>
      <c r="L2314">
        <f>Table1[[#This Row],[Actual_Profit]]-Table1[[#This Row],[Budget_Profit]]</f>
        <v>-7</v>
      </c>
      <c r="M2314" s="5">
        <f>IF(
Table1[[#This Row],[Budget_Profit]]=0,
"",
IF(
Table1[[#This Row],[Budget_Profit]]&gt;0,
(Table1[[#This Row],[Actual_Profit]]-Table1[[#This Row],[Budget_Profit]])/Table1[[#This Row],[Budget_Profit]],
(Table1[[#This Row],[Actual_Profit]]-Table1[[#This Row],[Budget_Profit]])/ABS(Table1[[#This Row],[Budget_Profit]])
)
)</f>
        <v>-7.7777777777777779E-2</v>
      </c>
      <c r="N2314" s="5" t="str">
        <f>IF(Table1[[#This Row],[Profit_Var]]&gt;=0, "Above Budget", "Below Budget")</f>
        <v>Below Budget</v>
      </c>
      <c r="O2314">
        <v>145</v>
      </c>
      <c r="P2314">
        <v>130</v>
      </c>
      <c r="Q2314">
        <f>Table1[[#This Row],[COGS]]-Table1[[#This Row],[Budget_COGS]]</f>
        <v>15</v>
      </c>
      <c r="R2314" s="5">
        <f>IF(
Table1[[#This Row],[Budget_COGS]]=0,
"",
IF(
Table1[[#This Row],[Budget_COGS]]&gt;0,
(Table1[[#This Row],[Budget_COGS]]-Table1[[#This Row],[COGS]]) / Table1[[#This Row],[Budget_COGS]],
(Table1[[#This Row],[Budget_COGS]]-Table1[[#This Row],[COGS]]) / ABS(Table1[[#This Row],[Budget_COGS]])
)
)</f>
        <v>-0.11538461538461539</v>
      </c>
      <c r="S2314" s="5" t="str">
        <f>IF(Table1[[#This Row],[COGS _Var]]&gt;=0, "Above Budget", "Below Budget")</f>
        <v>Above Budget</v>
      </c>
      <c r="T2314">
        <f>Table1[[#This Row],[Actual_Sales]]-Table1[[#This Row],[COGS]]</f>
        <v>143</v>
      </c>
      <c r="U2314">
        <v>140</v>
      </c>
      <c r="V2314">
        <f>Table1[[#This Row],[Gross_Margin]]-Table1[[#This Row],[Budget_Margin]]</f>
        <v>3</v>
      </c>
      <c r="W2314" s="5">
        <f>IF(
Table1[[#This Row],[Budget_Margin]]=0,
"",
IF(
Table1[[#This Row],[Budget_Margin]]&gt;0,
(Table1[[#This Row],[Gross_Margin]]-Table1[[#This Row],[Budget_Margin]]) / Table1[[#This Row],[Budget_Margin]],
(Table1[[#This Row],[Gross_Margin]]-Table1[[#This Row],[Budget_Margin]]) / ABS(Table1[[#This Row],[Budget_Margin]])
)
)</f>
        <v>2.1428571428571429E-2</v>
      </c>
      <c r="X2314" s="5" t="str">
        <f>IF(Table1[[#This Row],[Margin_Var]]&gt;=0, "Above Budget", "Below Budget")</f>
        <v>Above Budget</v>
      </c>
      <c r="Y2314" s="5">
        <f>IFERROR(Table1[[#This Row],[Gross_Margin]]/Table1[[#This Row],[Actual_Sales]],0)</f>
        <v>0.49652777777777779</v>
      </c>
      <c r="Z2314" s="5">
        <f>Table1[[#This Row],[Actual_Profit]]/Table1[[#This Row],[Actual_Sales]]</f>
        <v>0.28819444444444442</v>
      </c>
      <c r="AA2314">
        <v>60</v>
      </c>
      <c r="AB2314" s="5">
        <f>IFERROR(Table1[[#This Row],[Expenses]]/Table1[[#This Row],[Actual_Sales]],0)</f>
        <v>0.20833333333333334</v>
      </c>
      <c r="AC2314">
        <v>40</v>
      </c>
      <c r="AD2314">
        <v>1304</v>
      </c>
      <c r="AE2314" s="5">
        <f>IFERROR(Table1[[#This Row],[Inventory]]/Table1[[#This Row],[Actual_Sales]],0)</f>
        <v>4.5277777777777777</v>
      </c>
    </row>
    <row r="2315" spans="1:31" x14ac:dyDescent="0.25">
      <c r="A2315">
        <v>3224</v>
      </c>
      <c r="B2315">
        <v>339</v>
      </c>
      <c r="C2315">
        <v>7</v>
      </c>
      <c r="D2315" s="2">
        <v>40725</v>
      </c>
      <c r="E2315">
        <v>288</v>
      </c>
      <c r="F2315">
        <v>280</v>
      </c>
      <c r="G2315">
        <f>Table1[[#This Row],[Actual_Sales]]-Table1[[#This Row],[Budget_Sales]]</f>
        <v>8</v>
      </c>
      <c r="H2315" s="5">
        <f>IF(
Table1[[#This Row],[Budget_Sales]]=0,
"",
IF(
Table1[[#This Row],[Budget_Sales]]&gt;0,
(Table1[[#This Row],[Actual_Sales]]-Table1[[#This Row],[Budget_Sales]])/Table1[[#This Row],[Budget_Sales]],
(Table1[[#This Row],[Actual_Sales]]-Table1[[#This Row],[Budget_Sales]])/ABS(Table1[[#This Row],[Budget_Sales]])
)
)</f>
        <v>2.8571428571428571E-2</v>
      </c>
      <c r="I2315" s="5" t="str">
        <f>IF(Table1[[#This Row],[Sales_Var]]&gt;=0,"Above Budget","Below Budget")</f>
        <v>Above Budget</v>
      </c>
      <c r="J2315">
        <f>Table1[[#This Row],[Actual_Sales]]-(Table1[[#This Row],[COGS]]+Table1[[#This Row],[Expenses]])</f>
        <v>83</v>
      </c>
      <c r="K2315">
        <v>100</v>
      </c>
      <c r="L2315">
        <f>Table1[[#This Row],[Actual_Profit]]-Table1[[#This Row],[Budget_Profit]]</f>
        <v>-17</v>
      </c>
      <c r="M2315" s="5">
        <f>IF(
Table1[[#This Row],[Budget_Profit]]=0,
"",
IF(
Table1[[#This Row],[Budget_Profit]]&gt;0,
(Table1[[#This Row],[Actual_Profit]]-Table1[[#This Row],[Budget_Profit]])/Table1[[#This Row],[Budget_Profit]],
(Table1[[#This Row],[Actual_Profit]]-Table1[[#This Row],[Budget_Profit]])/ABS(Table1[[#This Row],[Budget_Profit]])
)
)</f>
        <v>-0.17</v>
      </c>
      <c r="N2315" s="5" t="str">
        <f>IF(Table1[[#This Row],[Profit_Var]]&gt;=0, "Above Budget", "Below Budget")</f>
        <v>Below Budget</v>
      </c>
      <c r="O2315">
        <v>145</v>
      </c>
      <c r="P2315">
        <v>130</v>
      </c>
      <c r="Q2315">
        <f>Table1[[#This Row],[COGS]]-Table1[[#This Row],[Budget_COGS]]</f>
        <v>15</v>
      </c>
      <c r="R2315" s="5">
        <f>IF(
Table1[[#This Row],[Budget_COGS]]=0,
"",
IF(
Table1[[#This Row],[Budget_COGS]]&gt;0,
(Table1[[#This Row],[Budget_COGS]]-Table1[[#This Row],[COGS]]) / Table1[[#This Row],[Budget_COGS]],
(Table1[[#This Row],[Budget_COGS]]-Table1[[#This Row],[COGS]]) / ABS(Table1[[#This Row],[Budget_COGS]])
)
)</f>
        <v>-0.11538461538461539</v>
      </c>
      <c r="S2315" s="5" t="str">
        <f>IF(Table1[[#This Row],[COGS _Var]]&gt;=0, "Above Budget", "Below Budget")</f>
        <v>Above Budget</v>
      </c>
      <c r="T2315">
        <f>Table1[[#This Row],[Actual_Sales]]-Table1[[#This Row],[COGS]]</f>
        <v>143</v>
      </c>
      <c r="U2315">
        <v>150</v>
      </c>
      <c r="V2315">
        <f>Table1[[#This Row],[Gross_Margin]]-Table1[[#This Row],[Budget_Margin]]</f>
        <v>-7</v>
      </c>
      <c r="W2315" s="5">
        <f>IF(
Table1[[#This Row],[Budget_Margin]]=0,
"",
IF(
Table1[[#This Row],[Budget_Margin]]&gt;0,
(Table1[[#This Row],[Gross_Margin]]-Table1[[#This Row],[Budget_Margin]]) / Table1[[#This Row],[Budget_Margin]],
(Table1[[#This Row],[Gross_Margin]]-Table1[[#This Row],[Budget_Margin]]) / ABS(Table1[[#This Row],[Budget_Margin]])
)
)</f>
        <v>-4.6666666666666669E-2</v>
      </c>
      <c r="X2315" s="5" t="str">
        <f>IF(Table1[[#This Row],[Margin_Var]]&gt;=0, "Above Budget", "Below Budget")</f>
        <v>Below Budget</v>
      </c>
      <c r="Y2315" s="5">
        <f>IFERROR(Table1[[#This Row],[Gross_Margin]]/Table1[[#This Row],[Actual_Sales]],0)</f>
        <v>0.49652777777777779</v>
      </c>
      <c r="Z2315" s="5">
        <f>Table1[[#This Row],[Actual_Profit]]/Table1[[#This Row],[Actual_Sales]]</f>
        <v>0.28819444444444442</v>
      </c>
      <c r="AA2315">
        <v>60</v>
      </c>
      <c r="AB2315" s="5">
        <f>IFERROR(Table1[[#This Row],[Expenses]]/Table1[[#This Row],[Actual_Sales]],0)</f>
        <v>0.20833333333333334</v>
      </c>
      <c r="AC2315">
        <v>40</v>
      </c>
      <c r="AD2315">
        <v>1304</v>
      </c>
      <c r="AE2315" s="5">
        <f>IFERROR(Table1[[#This Row],[Inventory]]/Table1[[#This Row],[Actual_Sales]],0)</f>
        <v>4.5277777777777777</v>
      </c>
    </row>
    <row r="2316" spans="1:31" x14ac:dyDescent="0.25">
      <c r="A2316">
        <v>3320</v>
      </c>
      <c r="B2316">
        <v>719</v>
      </c>
      <c r="C2316">
        <v>8</v>
      </c>
      <c r="D2316" s="2">
        <v>40725</v>
      </c>
      <c r="E2316">
        <v>288</v>
      </c>
      <c r="F2316">
        <v>250</v>
      </c>
      <c r="G2316">
        <f>Table1[[#This Row],[Actual_Sales]]-Table1[[#This Row],[Budget_Sales]]</f>
        <v>38</v>
      </c>
      <c r="H2316" s="5">
        <f>IF(
Table1[[#This Row],[Budget_Sales]]=0,
"",
IF(
Table1[[#This Row],[Budget_Sales]]&gt;0,
(Table1[[#This Row],[Actual_Sales]]-Table1[[#This Row],[Budget_Sales]])/Table1[[#This Row],[Budget_Sales]],
(Table1[[#This Row],[Actual_Sales]]-Table1[[#This Row],[Budget_Sales]])/ABS(Table1[[#This Row],[Budget_Sales]])
)
)</f>
        <v>0.152</v>
      </c>
      <c r="I2316" s="5" t="str">
        <f>IF(Table1[[#This Row],[Sales_Var]]&gt;=0,"Above Budget","Below Budget")</f>
        <v>Above Budget</v>
      </c>
      <c r="J2316">
        <f>Table1[[#This Row],[Actual_Sales]]-(Table1[[#This Row],[COGS]]+Table1[[#This Row],[Expenses]])</f>
        <v>83</v>
      </c>
      <c r="K2316">
        <v>80</v>
      </c>
      <c r="L2316">
        <f>Table1[[#This Row],[Actual_Profit]]-Table1[[#This Row],[Budget_Profit]]</f>
        <v>3</v>
      </c>
      <c r="M2316" s="5">
        <f>IF(
Table1[[#This Row],[Budget_Profit]]=0,
"",
IF(
Table1[[#This Row],[Budget_Profit]]&gt;0,
(Table1[[#This Row],[Actual_Profit]]-Table1[[#This Row],[Budget_Profit]])/Table1[[#This Row],[Budget_Profit]],
(Table1[[#This Row],[Actual_Profit]]-Table1[[#This Row],[Budget_Profit]])/ABS(Table1[[#This Row],[Budget_Profit]])
)
)</f>
        <v>3.7499999999999999E-2</v>
      </c>
      <c r="N2316" s="5" t="str">
        <f>IF(Table1[[#This Row],[Profit_Var]]&gt;=0, "Above Budget", "Below Budget")</f>
        <v>Above Budget</v>
      </c>
      <c r="O2316">
        <v>145</v>
      </c>
      <c r="P2316">
        <v>120</v>
      </c>
      <c r="Q2316">
        <f>Table1[[#This Row],[COGS]]-Table1[[#This Row],[Budget_COGS]]</f>
        <v>25</v>
      </c>
      <c r="R2316" s="5">
        <f>IF(
Table1[[#This Row],[Budget_COGS]]=0,
"",
IF(
Table1[[#This Row],[Budget_COGS]]&gt;0,
(Table1[[#This Row],[Budget_COGS]]-Table1[[#This Row],[COGS]]) / Table1[[#This Row],[Budget_COGS]],
(Table1[[#This Row],[Budget_COGS]]-Table1[[#This Row],[COGS]]) / ABS(Table1[[#This Row],[Budget_COGS]])
)
)</f>
        <v>-0.20833333333333334</v>
      </c>
      <c r="S2316" s="5" t="str">
        <f>IF(Table1[[#This Row],[COGS _Var]]&gt;=0, "Above Budget", "Below Budget")</f>
        <v>Above Budget</v>
      </c>
      <c r="T2316">
        <f>Table1[[#This Row],[Actual_Sales]]-Table1[[#This Row],[COGS]]</f>
        <v>143</v>
      </c>
      <c r="U2316">
        <v>130</v>
      </c>
      <c r="V2316">
        <f>Table1[[#This Row],[Gross_Margin]]-Table1[[#This Row],[Budget_Margin]]</f>
        <v>13</v>
      </c>
      <c r="W2316" s="5">
        <f>IF(
Table1[[#This Row],[Budget_Margin]]=0,
"",
IF(
Table1[[#This Row],[Budget_Margin]]&gt;0,
(Table1[[#This Row],[Gross_Margin]]-Table1[[#This Row],[Budget_Margin]]) / Table1[[#This Row],[Budget_Margin]],
(Table1[[#This Row],[Gross_Margin]]-Table1[[#This Row],[Budget_Margin]]) / ABS(Table1[[#This Row],[Budget_Margin]])
)
)</f>
        <v>0.1</v>
      </c>
      <c r="X2316" s="5" t="str">
        <f>IF(Table1[[#This Row],[Margin_Var]]&gt;=0, "Above Budget", "Below Budget")</f>
        <v>Above Budget</v>
      </c>
      <c r="Y2316" s="5">
        <f>IFERROR(Table1[[#This Row],[Gross_Margin]]/Table1[[#This Row],[Actual_Sales]],0)</f>
        <v>0.49652777777777779</v>
      </c>
      <c r="Z2316" s="5">
        <f>Table1[[#This Row],[Actual_Profit]]/Table1[[#This Row],[Actual_Sales]]</f>
        <v>0.28819444444444442</v>
      </c>
      <c r="AA2316">
        <v>60</v>
      </c>
      <c r="AB2316" s="5">
        <f>IFERROR(Table1[[#This Row],[Expenses]]/Table1[[#This Row],[Actual_Sales]],0)</f>
        <v>0.20833333333333334</v>
      </c>
      <c r="AC2316">
        <v>40</v>
      </c>
      <c r="AD2316">
        <v>1304</v>
      </c>
      <c r="AE2316" s="5">
        <f>IFERROR(Table1[[#This Row],[Inventory]]/Table1[[#This Row],[Actual_Sales]],0)</f>
        <v>4.5277777777777777</v>
      </c>
    </row>
    <row r="2317" spans="1:31" x14ac:dyDescent="0.25">
      <c r="A2317">
        <v>3070</v>
      </c>
      <c r="B2317">
        <v>440</v>
      </c>
      <c r="C2317">
        <v>5</v>
      </c>
      <c r="D2317" s="2">
        <v>40695</v>
      </c>
      <c r="E2317">
        <v>295</v>
      </c>
      <c r="F2317">
        <v>350</v>
      </c>
      <c r="G2317">
        <f>Table1[[#This Row],[Actual_Sales]]-Table1[[#This Row],[Budget_Sales]]</f>
        <v>-55</v>
      </c>
      <c r="H2317" s="5">
        <f>IF(
Table1[[#This Row],[Budget_Sales]]=0,
"",
IF(
Table1[[#This Row],[Budget_Sales]]&gt;0,
(Table1[[#This Row],[Actual_Sales]]-Table1[[#This Row],[Budget_Sales]])/Table1[[#This Row],[Budget_Sales]],
(Table1[[#This Row],[Actual_Sales]]-Table1[[#This Row],[Budget_Sales]])/ABS(Table1[[#This Row],[Budget_Sales]])
)
)</f>
        <v>-0.15714285714285714</v>
      </c>
      <c r="I2317" s="5" t="str">
        <f>IF(Table1[[#This Row],[Sales_Var]]&gt;=0,"Above Budget","Below Budget")</f>
        <v>Below Budget</v>
      </c>
      <c r="J2317">
        <f>Table1[[#This Row],[Actual_Sales]]-(Table1[[#This Row],[COGS]]+Table1[[#This Row],[Expenses]])</f>
        <v>85</v>
      </c>
      <c r="K2317">
        <v>120</v>
      </c>
      <c r="L2317">
        <f>Table1[[#This Row],[Actual_Profit]]-Table1[[#This Row],[Budget_Profit]]</f>
        <v>-35</v>
      </c>
      <c r="M2317" s="5">
        <f>IF(
Table1[[#This Row],[Budget_Profit]]=0,
"",
IF(
Table1[[#This Row],[Budget_Profit]]&gt;0,
(Table1[[#This Row],[Actual_Profit]]-Table1[[#This Row],[Budget_Profit]])/Table1[[#This Row],[Budget_Profit]],
(Table1[[#This Row],[Actual_Profit]]-Table1[[#This Row],[Budget_Profit]])/ABS(Table1[[#This Row],[Budget_Profit]])
)
)</f>
        <v>-0.29166666666666669</v>
      </c>
      <c r="N2317" s="5" t="str">
        <f>IF(Table1[[#This Row],[Profit_Var]]&gt;=0, "Above Budget", "Below Budget")</f>
        <v>Below Budget</v>
      </c>
      <c r="O2317">
        <v>149</v>
      </c>
      <c r="P2317">
        <v>170</v>
      </c>
      <c r="Q2317">
        <f>Table1[[#This Row],[COGS]]-Table1[[#This Row],[Budget_COGS]]</f>
        <v>-21</v>
      </c>
      <c r="R2317" s="5">
        <f>IF(
Table1[[#This Row],[Budget_COGS]]=0,
"",
IF(
Table1[[#This Row],[Budget_COGS]]&gt;0,
(Table1[[#This Row],[Budget_COGS]]-Table1[[#This Row],[COGS]]) / Table1[[#This Row],[Budget_COGS]],
(Table1[[#This Row],[Budget_COGS]]-Table1[[#This Row],[COGS]]) / ABS(Table1[[#This Row],[Budget_COGS]])
)
)</f>
        <v>0.12352941176470589</v>
      </c>
      <c r="S2317" s="5" t="str">
        <f>IF(Table1[[#This Row],[COGS _Var]]&gt;=0, "Above Budget", "Below Budget")</f>
        <v>Below Budget</v>
      </c>
      <c r="T2317">
        <f>Table1[[#This Row],[Actual_Sales]]-Table1[[#This Row],[COGS]]</f>
        <v>146</v>
      </c>
      <c r="U2317">
        <v>180</v>
      </c>
      <c r="V2317">
        <f>Table1[[#This Row],[Gross_Margin]]-Table1[[#This Row],[Budget_Margin]]</f>
        <v>-34</v>
      </c>
      <c r="W2317" s="5">
        <f>IF(
Table1[[#This Row],[Budget_Margin]]=0,
"",
IF(
Table1[[#This Row],[Budget_Margin]]&gt;0,
(Table1[[#This Row],[Gross_Margin]]-Table1[[#This Row],[Budget_Margin]]) / Table1[[#This Row],[Budget_Margin]],
(Table1[[#This Row],[Gross_Margin]]-Table1[[#This Row],[Budget_Margin]]) / ABS(Table1[[#This Row],[Budget_Margin]])
)
)</f>
        <v>-0.18888888888888888</v>
      </c>
      <c r="X2317" s="5" t="str">
        <f>IF(Table1[[#This Row],[Margin_Var]]&gt;=0, "Above Budget", "Below Budget")</f>
        <v>Below Budget</v>
      </c>
      <c r="Y2317" s="5">
        <f>IFERROR(Table1[[#This Row],[Gross_Margin]]/Table1[[#This Row],[Actual_Sales]],0)</f>
        <v>0.49491525423728816</v>
      </c>
      <c r="Z2317" s="5">
        <f>Table1[[#This Row],[Actual_Profit]]/Table1[[#This Row],[Actual_Sales]]</f>
        <v>0.28813559322033899</v>
      </c>
      <c r="AA2317">
        <v>61</v>
      </c>
      <c r="AB2317" s="5">
        <f>IFERROR(Table1[[#This Row],[Expenses]]/Table1[[#This Row],[Actual_Sales]],0)</f>
        <v>0.20677966101694914</v>
      </c>
      <c r="AC2317">
        <v>41</v>
      </c>
      <c r="AD2317">
        <v>1245</v>
      </c>
      <c r="AE2317" s="5">
        <f>IFERROR(Table1[[#This Row],[Inventory]]/Table1[[#This Row],[Actual_Sales]],0)</f>
        <v>4.2203389830508478</v>
      </c>
    </row>
    <row r="2318" spans="1:31" x14ac:dyDescent="0.25">
      <c r="A2318">
        <v>3079</v>
      </c>
      <c r="B2318">
        <v>503</v>
      </c>
      <c r="C2318">
        <v>6</v>
      </c>
      <c r="D2318" s="2">
        <v>40695</v>
      </c>
      <c r="E2318">
        <v>295</v>
      </c>
      <c r="F2318">
        <v>280</v>
      </c>
      <c r="G2318">
        <f>Table1[[#This Row],[Actual_Sales]]-Table1[[#This Row],[Budget_Sales]]</f>
        <v>15</v>
      </c>
      <c r="H2318" s="5">
        <f>IF(
Table1[[#This Row],[Budget_Sales]]=0,
"",
IF(
Table1[[#This Row],[Budget_Sales]]&gt;0,
(Table1[[#This Row],[Actual_Sales]]-Table1[[#This Row],[Budget_Sales]])/Table1[[#This Row],[Budget_Sales]],
(Table1[[#This Row],[Actual_Sales]]-Table1[[#This Row],[Budget_Sales]])/ABS(Table1[[#This Row],[Budget_Sales]])
)
)</f>
        <v>5.3571428571428568E-2</v>
      </c>
      <c r="I2318" s="5" t="str">
        <f>IF(Table1[[#This Row],[Sales_Var]]&gt;=0,"Above Budget","Below Budget")</f>
        <v>Above Budget</v>
      </c>
      <c r="J2318">
        <f>Table1[[#This Row],[Actual_Sales]]-(Table1[[#This Row],[COGS]]+Table1[[#This Row],[Expenses]])</f>
        <v>85</v>
      </c>
      <c r="K2318">
        <v>90</v>
      </c>
      <c r="L2318">
        <f>Table1[[#This Row],[Actual_Profit]]-Table1[[#This Row],[Budget_Profit]]</f>
        <v>-5</v>
      </c>
      <c r="M2318" s="5">
        <f>IF(
Table1[[#This Row],[Budget_Profit]]=0,
"",
IF(
Table1[[#This Row],[Budget_Profit]]&gt;0,
(Table1[[#This Row],[Actual_Profit]]-Table1[[#This Row],[Budget_Profit]])/Table1[[#This Row],[Budget_Profit]],
(Table1[[#This Row],[Actual_Profit]]-Table1[[#This Row],[Budget_Profit]])/ABS(Table1[[#This Row],[Budget_Profit]])
)
)</f>
        <v>-5.5555555555555552E-2</v>
      </c>
      <c r="N2318" s="5" t="str">
        <f>IF(Table1[[#This Row],[Profit_Var]]&gt;=0, "Above Budget", "Below Budget")</f>
        <v>Below Budget</v>
      </c>
      <c r="O2318">
        <v>149</v>
      </c>
      <c r="P2318">
        <v>140</v>
      </c>
      <c r="Q2318">
        <f>Table1[[#This Row],[COGS]]-Table1[[#This Row],[Budget_COGS]]</f>
        <v>9</v>
      </c>
      <c r="R2318" s="5">
        <f>IF(
Table1[[#This Row],[Budget_COGS]]=0,
"",
IF(
Table1[[#This Row],[Budget_COGS]]&gt;0,
(Table1[[#This Row],[Budget_COGS]]-Table1[[#This Row],[COGS]]) / Table1[[#This Row],[Budget_COGS]],
(Table1[[#This Row],[Budget_COGS]]-Table1[[#This Row],[COGS]]) / ABS(Table1[[#This Row],[Budget_COGS]])
)
)</f>
        <v>-6.4285714285714279E-2</v>
      </c>
      <c r="S2318" s="5" t="str">
        <f>IF(Table1[[#This Row],[COGS _Var]]&gt;=0, "Above Budget", "Below Budget")</f>
        <v>Above Budget</v>
      </c>
      <c r="T2318">
        <f>Table1[[#This Row],[Actual_Sales]]-Table1[[#This Row],[COGS]]</f>
        <v>146</v>
      </c>
      <c r="U2318">
        <v>140</v>
      </c>
      <c r="V2318">
        <f>Table1[[#This Row],[Gross_Margin]]-Table1[[#This Row],[Budget_Margin]]</f>
        <v>6</v>
      </c>
      <c r="W2318" s="5">
        <f>IF(
Table1[[#This Row],[Budget_Margin]]=0,
"",
IF(
Table1[[#This Row],[Budget_Margin]]&gt;0,
(Table1[[#This Row],[Gross_Margin]]-Table1[[#This Row],[Budget_Margin]]) / Table1[[#This Row],[Budget_Margin]],
(Table1[[#This Row],[Gross_Margin]]-Table1[[#This Row],[Budget_Margin]]) / ABS(Table1[[#This Row],[Budget_Margin]])
)
)</f>
        <v>4.2857142857142858E-2</v>
      </c>
      <c r="X2318" s="5" t="str">
        <f>IF(Table1[[#This Row],[Margin_Var]]&gt;=0, "Above Budget", "Below Budget")</f>
        <v>Above Budget</v>
      </c>
      <c r="Y2318" s="5">
        <f>IFERROR(Table1[[#This Row],[Gross_Margin]]/Table1[[#This Row],[Actual_Sales]],0)</f>
        <v>0.49491525423728816</v>
      </c>
      <c r="Z2318" s="5">
        <f>Table1[[#This Row],[Actual_Profit]]/Table1[[#This Row],[Actual_Sales]]</f>
        <v>0.28813559322033899</v>
      </c>
      <c r="AA2318">
        <v>61</v>
      </c>
      <c r="AB2318" s="5">
        <f>IFERROR(Table1[[#This Row],[Expenses]]/Table1[[#This Row],[Actual_Sales]],0)</f>
        <v>0.20677966101694914</v>
      </c>
      <c r="AC2318">
        <v>41</v>
      </c>
      <c r="AD2318">
        <v>1245</v>
      </c>
      <c r="AE2318" s="5">
        <f>IFERROR(Table1[[#This Row],[Inventory]]/Table1[[#This Row],[Actual_Sales]],0)</f>
        <v>4.2203389830508478</v>
      </c>
    </row>
    <row r="2319" spans="1:31" x14ac:dyDescent="0.25">
      <c r="A2319">
        <v>3052</v>
      </c>
      <c r="B2319">
        <v>413</v>
      </c>
      <c r="C2319">
        <v>7</v>
      </c>
      <c r="D2319" s="2">
        <v>40695</v>
      </c>
      <c r="E2319">
        <v>295</v>
      </c>
      <c r="F2319">
        <v>290</v>
      </c>
      <c r="G2319">
        <f>Table1[[#This Row],[Actual_Sales]]-Table1[[#This Row],[Budget_Sales]]</f>
        <v>5</v>
      </c>
      <c r="H2319" s="5">
        <f>IF(
Table1[[#This Row],[Budget_Sales]]=0,
"",
IF(
Table1[[#This Row],[Budget_Sales]]&gt;0,
(Table1[[#This Row],[Actual_Sales]]-Table1[[#This Row],[Budget_Sales]])/Table1[[#This Row],[Budget_Sales]],
(Table1[[#This Row],[Actual_Sales]]-Table1[[#This Row],[Budget_Sales]])/ABS(Table1[[#This Row],[Budget_Sales]])
)
)</f>
        <v>1.7241379310344827E-2</v>
      </c>
      <c r="I2319" s="5" t="str">
        <f>IF(Table1[[#This Row],[Sales_Var]]&gt;=0,"Above Budget","Below Budget")</f>
        <v>Above Budget</v>
      </c>
      <c r="J2319">
        <f>Table1[[#This Row],[Actual_Sales]]-(Table1[[#This Row],[COGS]]+Table1[[#This Row],[Expenses]])</f>
        <v>85</v>
      </c>
      <c r="K2319">
        <v>100</v>
      </c>
      <c r="L2319">
        <f>Table1[[#This Row],[Actual_Profit]]-Table1[[#This Row],[Budget_Profit]]</f>
        <v>-15</v>
      </c>
      <c r="M2319" s="5">
        <f>IF(
Table1[[#This Row],[Budget_Profit]]=0,
"",
IF(
Table1[[#This Row],[Budget_Profit]]&gt;0,
(Table1[[#This Row],[Actual_Profit]]-Table1[[#This Row],[Budget_Profit]])/Table1[[#This Row],[Budget_Profit]],
(Table1[[#This Row],[Actual_Profit]]-Table1[[#This Row],[Budget_Profit]])/ABS(Table1[[#This Row],[Budget_Profit]])
)
)</f>
        <v>-0.15</v>
      </c>
      <c r="N2319" s="5" t="str">
        <f>IF(Table1[[#This Row],[Profit_Var]]&gt;=0, "Above Budget", "Below Budget")</f>
        <v>Below Budget</v>
      </c>
      <c r="O2319">
        <v>149</v>
      </c>
      <c r="P2319">
        <v>140</v>
      </c>
      <c r="Q2319">
        <f>Table1[[#This Row],[COGS]]-Table1[[#This Row],[Budget_COGS]]</f>
        <v>9</v>
      </c>
      <c r="R2319" s="5">
        <f>IF(
Table1[[#This Row],[Budget_COGS]]=0,
"",
IF(
Table1[[#This Row],[Budget_COGS]]&gt;0,
(Table1[[#This Row],[Budget_COGS]]-Table1[[#This Row],[COGS]]) / Table1[[#This Row],[Budget_COGS]],
(Table1[[#This Row],[Budget_COGS]]-Table1[[#This Row],[COGS]]) / ABS(Table1[[#This Row],[Budget_COGS]])
)
)</f>
        <v>-6.4285714285714279E-2</v>
      </c>
      <c r="S2319" s="5" t="str">
        <f>IF(Table1[[#This Row],[COGS _Var]]&gt;=0, "Above Budget", "Below Budget")</f>
        <v>Above Budget</v>
      </c>
      <c r="T2319">
        <f>Table1[[#This Row],[Actual_Sales]]-Table1[[#This Row],[COGS]]</f>
        <v>146</v>
      </c>
      <c r="U2319">
        <v>150</v>
      </c>
      <c r="V2319">
        <f>Table1[[#This Row],[Gross_Margin]]-Table1[[#This Row],[Budget_Margin]]</f>
        <v>-4</v>
      </c>
      <c r="W2319" s="5">
        <f>IF(
Table1[[#This Row],[Budget_Margin]]=0,
"",
IF(
Table1[[#This Row],[Budget_Margin]]&gt;0,
(Table1[[#This Row],[Gross_Margin]]-Table1[[#This Row],[Budget_Margin]]) / Table1[[#This Row],[Budget_Margin]],
(Table1[[#This Row],[Gross_Margin]]-Table1[[#This Row],[Budget_Margin]]) / ABS(Table1[[#This Row],[Budget_Margin]])
)
)</f>
        <v>-2.6666666666666668E-2</v>
      </c>
      <c r="X2319" s="5" t="str">
        <f>IF(Table1[[#This Row],[Margin_Var]]&gt;=0, "Above Budget", "Below Budget")</f>
        <v>Below Budget</v>
      </c>
      <c r="Y2319" s="5">
        <f>IFERROR(Table1[[#This Row],[Gross_Margin]]/Table1[[#This Row],[Actual_Sales]],0)</f>
        <v>0.49491525423728816</v>
      </c>
      <c r="Z2319" s="5">
        <f>Table1[[#This Row],[Actual_Profit]]/Table1[[#This Row],[Actual_Sales]]</f>
        <v>0.28813559322033899</v>
      </c>
      <c r="AA2319">
        <v>61</v>
      </c>
      <c r="AB2319" s="5">
        <f>IFERROR(Table1[[#This Row],[Expenses]]/Table1[[#This Row],[Actual_Sales]],0)</f>
        <v>0.20677966101694914</v>
      </c>
      <c r="AC2319">
        <v>41</v>
      </c>
      <c r="AD2319">
        <v>1245</v>
      </c>
      <c r="AE2319" s="5">
        <f>IFERROR(Table1[[#This Row],[Inventory]]/Table1[[#This Row],[Actual_Sales]],0)</f>
        <v>4.2203389830508478</v>
      </c>
    </row>
    <row r="2320" spans="1:31" x14ac:dyDescent="0.25">
      <c r="A2320">
        <v>3134</v>
      </c>
      <c r="B2320">
        <v>720</v>
      </c>
      <c r="C2320">
        <v>8</v>
      </c>
      <c r="D2320" s="2">
        <v>40695</v>
      </c>
      <c r="E2320">
        <v>295</v>
      </c>
      <c r="F2320">
        <v>260</v>
      </c>
      <c r="G2320">
        <f>Table1[[#This Row],[Actual_Sales]]-Table1[[#This Row],[Budget_Sales]]</f>
        <v>35</v>
      </c>
      <c r="H2320" s="5">
        <f>IF(
Table1[[#This Row],[Budget_Sales]]=0,
"",
IF(
Table1[[#This Row],[Budget_Sales]]&gt;0,
(Table1[[#This Row],[Actual_Sales]]-Table1[[#This Row],[Budget_Sales]])/Table1[[#This Row],[Budget_Sales]],
(Table1[[#This Row],[Actual_Sales]]-Table1[[#This Row],[Budget_Sales]])/ABS(Table1[[#This Row],[Budget_Sales]])
)
)</f>
        <v>0.13461538461538461</v>
      </c>
      <c r="I2320" s="5" t="str">
        <f>IF(Table1[[#This Row],[Sales_Var]]&gt;=0,"Above Budget","Below Budget")</f>
        <v>Above Budget</v>
      </c>
      <c r="J2320">
        <f>Table1[[#This Row],[Actual_Sales]]-(Table1[[#This Row],[COGS]]+Table1[[#This Row],[Expenses]])</f>
        <v>85</v>
      </c>
      <c r="K2320">
        <v>90</v>
      </c>
      <c r="L2320">
        <f>Table1[[#This Row],[Actual_Profit]]-Table1[[#This Row],[Budget_Profit]]</f>
        <v>-5</v>
      </c>
      <c r="M2320" s="5">
        <f>IF(
Table1[[#This Row],[Budget_Profit]]=0,
"",
IF(
Table1[[#This Row],[Budget_Profit]]&gt;0,
(Table1[[#This Row],[Actual_Profit]]-Table1[[#This Row],[Budget_Profit]])/Table1[[#This Row],[Budget_Profit]],
(Table1[[#This Row],[Actual_Profit]]-Table1[[#This Row],[Budget_Profit]])/ABS(Table1[[#This Row],[Budget_Profit]])
)
)</f>
        <v>-5.5555555555555552E-2</v>
      </c>
      <c r="N2320" s="5" t="str">
        <f>IF(Table1[[#This Row],[Profit_Var]]&gt;=0, "Above Budget", "Below Budget")</f>
        <v>Below Budget</v>
      </c>
      <c r="O2320">
        <v>149</v>
      </c>
      <c r="P2320">
        <v>120</v>
      </c>
      <c r="Q2320">
        <f>Table1[[#This Row],[COGS]]-Table1[[#This Row],[Budget_COGS]]</f>
        <v>29</v>
      </c>
      <c r="R2320" s="5">
        <f>IF(
Table1[[#This Row],[Budget_COGS]]=0,
"",
IF(
Table1[[#This Row],[Budget_COGS]]&gt;0,
(Table1[[#This Row],[Budget_COGS]]-Table1[[#This Row],[COGS]]) / Table1[[#This Row],[Budget_COGS]],
(Table1[[#This Row],[Budget_COGS]]-Table1[[#This Row],[COGS]]) / ABS(Table1[[#This Row],[Budget_COGS]])
)
)</f>
        <v>-0.24166666666666667</v>
      </c>
      <c r="S2320" s="5" t="str">
        <f>IF(Table1[[#This Row],[COGS _Var]]&gt;=0, "Above Budget", "Below Budget")</f>
        <v>Above Budget</v>
      </c>
      <c r="T2320">
        <f>Table1[[#This Row],[Actual_Sales]]-Table1[[#This Row],[COGS]]</f>
        <v>146</v>
      </c>
      <c r="U2320">
        <v>140</v>
      </c>
      <c r="V2320">
        <f>Table1[[#This Row],[Gross_Margin]]-Table1[[#This Row],[Budget_Margin]]</f>
        <v>6</v>
      </c>
      <c r="W2320" s="5">
        <f>IF(
Table1[[#This Row],[Budget_Margin]]=0,
"",
IF(
Table1[[#This Row],[Budget_Margin]]&gt;0,
(Table1[[#This Row],[Gross_Margin]]-Table1[[#This Row],[Budget_Margin]]) / Table1[[#This Row],[Budget_Margin]],
(Table1[[#This Row],[Gross_Margin]]-Table1[[#This Row],[Budget_Margin]]) / ABS(Table1[[#This Row],[Budget_Margin]])
)
)</f>
        <v>4.2857142857142858E-2</v>
      </c>
      <c r="X2320" s="5" t="str">
        <f>IF(Table1[[#This Row],[Margin_Var]]&gt;=0, "Above Budget", "Below Budget")</f>
        <v>Above Budget</v>
      </c>
      <c r="Y2320" s="5">
        <f>IFERROR(Table1[[#This Row],[Gross_Margin]]/Table1[[#This Row],[Actual_Sales]],0)</f>
        <v>0.49491525423728816</v>
      </c>
      <c r="Z2320" s="5">
        <f>Table1[[#This Row],[Actual_Profit]]/Table1[[#This Row],[Actual_Sales]]</f>
        <v>0.28813559322033899</v>
      </c>
      <c r="AA2320">
        <v>61</v>
      </c>
      <c r="AB2320" s="5">
        <f>IFERROR(Table1[[#This Row],[Expenses]]/Table1[[#This Row],[Actual_Sales]],0)</f>
        <v>0.20677966101694914</v>
      </c>
      <c r="AC2320">
        <v>41</v>
      </c>
      <c r="AD2320">
        <v>1245</v>
      </c>
      <c r="AE2320" s="5">
        <f>IFERROR(Table1[[#This Row],[Inventory]]/Table1[[#This Row],[Actual_Sales]],0)</f>
        <v>4.2203389830508478</v>
      </c>
    </row>
    <row r="2321" spans="1:31" x14ac:dyDescent="0.25">
      <c r="A2321">
        <v>2916</v>
      </c>
      <c r="B2321">
        <v>541</v>
      </c>
      <c r="C2321">
        <v>6</v>
      </c>
      <c r="D2321" s="2">
        <v>40664</v>
      </c>
      <c r="E2321">
        <v>295</v>
      </c>
      <c r="F2321">
        <v>280</v>
      </c>
      <c r="G2321">
        <f>Table1[[#This Row],[Actual_Sales]]-Table1[[#This Row],[Budget_Sales]]</f>
        <v>15</v>
      </c>
      <c r="H2321" s="5">
        <f>IF(
Table1[[#This Row],[Budget_Sales]]=0,
"",
IF(
Table1[[#This Row],[Budget_Sales]]&gt;0,
(Table1[[#This Row],[Actual_Sales]]-Table1[[#This Row],[Budget_Sales]])/Table1[[#This Row],[Budget_Sales]],
(Table1[[#This Row],[Actual_Sales]]-Table1[[#This Row],[Budget_Sales]])/ABS(Table1[[#This Row],[Budget_Sales]])
)
)</f>
        <v>5.3571428571428568E-2</v>
      </c>
      <c r="I2321" s="5" t="str">
        <f>IF(Table1[[#This Row],[Sales_Var]]&gt;=0,"Above Budget","Below Budget")</f>
        <v>Above Budget</v>
      </c>
      <c r="J2321">
        <f>Table1[[#This Row],[Actual_Sales]]-(Table1[[#This Row],[COGS]]+Table1[[#This Row],[Expenses]])</f>
        <v>85</v>
      </c>
      <c r="K2321">
        <v>90</v>
      </c>
      <c r="L2321">
        <f>Table1[[#This Row],[Actual_Profit]]-Table1[[#This Row],[Budget_Profit]]</f>
        <v>-5</v>
      </c>
      <c r="M2321" s="5">
        <f>IF(
Table1[[#This Row],[Budget_Profit]]=0,
"",
IF(
Table1[[#This Row],[Budget_Profit]]&gt;0,
(Table1[[#This Row],[Actual_Profit]]-Table1[[#This Row],[Budget_Profit]])/Table1[[#This Row],[Budget_Profit]],
(Table1[[#This Row],[Actual_Profit]]-Table1[[#This Row],[Budget_Profit]])/ABS(Table1[[#This Row],[Budget_Profit]])
)
)</f>
        <v>-5.5555555555555552E-2</v>
      </c>
      <c r="N2321" s="5" t="str">
        <f>IF(Table1[[#This Row],[Profit_Var]]&gt;=0, "Above Budget", "Below Budget")</f>
        <v>Below Budget</v>
      </c>
      <c r="O2321">
        <v>149</v>
      </c>
      <c r="P2321">
        <v>140</v>
      </c>
      <c r="Q2321">
        <f>Table1[[#This Row],[COGS]]-Table1[[#This Row],[Budget_COGS]]</f>
        <v>9</v>
      </c>
      <c r="R2321" s="5">
        <f>IF(
Table1[[#This Row],[Budget_COGS]]=0,
"",
IF(
Table1[[#This Row],[Budget_COGS]]&gt;0,
(Table1[[#This Row],[Budget_COGS]]-Table1[[#This Row],[COGS]]) / Table1[[#This Row],[Budget_COGS]],
(Table1[[#This Row],[Budget_COGS]]-Table1[[#This Row],[COGS]]) / ABS(Table1[[#This Row],[Budget_COGS]])
)
)</f>
        <v>-6.4285714285714279E-2</v>
      </c>
      <c r="S2321" s="5" t="str">
        <f>IF(Table1[[#This Row],[COGS _Var]]&gt;=0, "Above Budget", "Below Budget")</f>
        <v>Above Budget</v>
      </c>
      <c r="T2321">
        <f>Table1[[#This Row],[Actual_Sales]]-Table1[[#This Row],[COGS]]</f>
        <v>146</v>
      </c>
      <c r="U2321">
        <v>140</v>
      </c>
      <c r="V2321">
        <f>Table1[[#This Row],[Gross_Margin]]-Table1[[#This Row],[Budget_Margin]]</f>
        <v>6</v>
      </c>
      <c r="W2321" s="5">
        <f>IF(
Table1[[#This Row],[Budget_Margin]]=0,
"",
IF(
Table1[[#This Row],[Budget_Margin]]&gt;0,
(Table1[[#This Row],[Gross_Margin]]-Table1[[#This Row],[Budget_Margin]]) / Table1[[#This Row],[Budget_Margin]],
(Table1[[#This Row],[Gross_Margin]]-Table1[[#This Row],[Budget_Margin]]) / ABS(Table1[[#This Row],[Budget_Margin]])
)
)</f>
        <v>4.2857142857142858E-2</v>
      </c>
      <c r="X2321" s="5" t="str">
        <f>IF(Table1[[#This Row],[Margin_Var]]&gt;=0, "Above Budget", "Below Budget")</f>
        <v>Above Budget</v>
      </c>
      <c r="Y2321" s="5">
        <f>IFERROR(Table1[[#This Row],[Gross_Margin]]/Table1[[#This Row],[Actual_Sales]],0)</f>
        <v>0.49491525423728816</v>
      </c>
      <c r="Z2321" s="5">
        <f>Table1[[#This Row],[Actual_Profit]]/Table1[[#This Row],[Actual_Sales]]</f>
        <v>0.28813559322033899</v>
      </c>
      <c r="AA2321">
        <v>61</v>
      </c>
      <c r="AB2321" s="5">
        <f>IFERROR(Table1[[#This Row],[Expenses]]/Table1[[#This Row],[Actual_Sales]],0)</f>
        <v>0.20677966101694914</v>
      </c>
      <c r="AC2321">
        <v>41</v>
      </c>
      <c r="AD2321">
        <v>1156</v>
      </c>
      <c r="AE2321" s="5">
        <f>IFERROR(Table1[[#This Row],[Inventory]]/Table1[[#This Row],[Actual_Sales]],0)</f>
        <v>3.9186440677966101</v>
      </c>
    </row>
    <row r="2322" spans="1:31" x14ac:dyDescent="0.25">
      <c r="A2322">
        <v>2960</v>
      </c>
      <c r="B2322">
        <v>719</v>
      </c>
      <c r="C2322">
        <v>8</v>
      </c>
      <c r="D2322" s="2">
        <v>40664</v>
      </c>
      <c r="E2322">
        <v>295</v>
      </c>
      <c r="F2322">
        <v>260</v>
      </c>
      <c r="G2322">
        <f>Table1[[#This Row],[Actual_Sales]]-Table1[[#This Row],[Budget_Sales]]</f>
        <v>35</v>
      </c>
      <c r="H2322" s="5">
        <f>IF(
Table1[[#This Row],[Budget_Sales]]=0,
"",
IF(
Table1[[#This Row],[Budget_Sales]]&gt;0,
(Table1[[#This Row],[Actual_Sales]]-Table1[[#This Row],[Budget_Sales]])/Table1[[#This Row],[Budget_Sales]],
(Table1[[#This Row],[Actual_Sales]]-Table1[[#This Row],[Budget_Sales]])/ABS(Table1[[#This Row],[Budget_Sales]])
)
)</f>
        <v>0.13461538461538461</v>
      </c>
      <c r="I2322" s="5" t="str">
        <f>IF(Table1[[#This Row],[Sales_Var]]&gt;=0,"Above Budget","Below Budget")</f>
        <v>Above Budget</v>
      </c>
      <c r="J2322">
        <f>Table1[[#This Row],[Actual_Sales]]-(Table1[[#This Row],[COGS]]+Table1[[#This Row],[Expenses]])</f>
        <v>85</v>
      </c>
      <c r="K2322">
        <v>90</v>
      </c>
      <c r="L2322">
        <f>Table1[[#This Row],[Actual_Profit]]-Table1[[#This Row],[Budget_Profit]]</f>
        <v>-5</v>
      </c>
      <c r="M2322" s="5">
        <f>IF(
Table1[[#This Row],[Budget_Profit]]=0,
"",
IF(
Table1[[#This Row],[Budget_Profit]]&gt;0,
(Table1[[#This Row],[Actual_Profit]]-Table1[[#This Row],[Budget_Profit]])/Table1[[#This Row],[Budget_Profit]],
(Table1[[#This Row],[Actual_Profit]]-Table1[[#This Row],[Budget_Profit]])/ABS(Table1[[#This Row],[Budget_Profit]])
)
)</f>
        <v>-5.5555555555555552E-2</v>
      </c>
      <c r="N2322" s="5" t="str">
        <f>IF(Table1[[#This Row],[Profit_Var]]&gt;=0, "Above Budget", "Below Budget")</f>
        <v>Below Budget</v>
      </c>
      <c r="O2322">
        <v>149</v>
      </c>
      <c r="P2322">
        <v>120</v>
      </c>
      <c r="Q2322">
        <f>Table1[[#This Row],[COGS]]-Table1[[#This Row],[Budget_COGS]]</f>
        <v>29</v>
      </c>
      <c r="R2322" s="5">
        <f>IF(
Table1[[#This Row],[Budget_COGS]]=0,
"",
IF(
Table1[[#This Row],[Budget_COGS]]&gt;0,
(Table1[[#This Row],[Budget_COGS]]-Table1[[#This Row],[COGS]]) / Table1[[#This Row],[Budget_COGS]],
(Table1[[#This Row],[Budget_COGS]]-Table1[[#This Row],[COGS]]) / ABS(Table1[[#This Row],[Budget_COGS]])
)
)</f>
        <v>-0.24166666666666667</v>
      </c>
      <c r="S2322" s="5" t="str">
        <f>IF(Table1[[#This Row],[COGS _Var]]&gt;=0, "Above Budget", "Below Budget")</f>
        <v>Above Budget</v>
      </c>
      <c r="T2322">
        <f>Table1[[#This Row],[Actual_Sales]]-Table1[[#This Row],[COGS]]</f>
        <v>146</v>
      </c>
      <c r="U2322">
        <v>140</v>
      </c>
      <c r="V2322">
        <f>Table1[[#This Row],[Gross_Margin]]-Table1[[#This Row],[Budget_Margin]]</f>
        <v>6</v>
      </c>
      <c r="W2322" s="5">
        <f>IF(
Table1[[#This Row],[Budget_Margin]]=0,
"",
IF(
Table1[[#This Row],[Budget_Margin]]&gt;0,
(Table1[[#This Row],[Gross_Margin]]-Table1[[#This Row],[Budget_Margin]]) / Table1[[#This Row],[Budget_Margin]],
(Table1[[#This Row],[Gross_Margin]]-Table1[[#This Row],[Budget_Margin]]) / ABS(Table1[[#This Row],[Budget_Margin]])
)
)</f>
        <v>4.2857142857142858E-2</v>
      </c>
      <c r="X2322" s="5" t="str">
        <f>IF(Table1[[#This Row],[Margin_Var]]&gt;=0, "Above Budget", "Below Budget")</f>
        <v>Above Budget</v>
      </c>
      <c r="Y2322" s="5">
        <f>IFERROR(Table1[[#This Row],[Gross_Margin]]/Table1[[#This Row],[Actual_Sales]],0)</f>
        <v>0.49491525423728816</v>
      </c>
      <c r="Z2322" s="5">
        <f>Table1[[#This Row],[Actual_Profit]]/Table1[[#This Row],[Actual_Sales]]</f>
        <v>0.28813559322033899</v>
      </c>
      <c r="AA2322">
        <v>61</v>
      </c>
      <c r="AB2322" s="5">
        <f>IFERROR(Table1[[#This Row],[Expenses]]/Table1[[#This Row],[Actual_Sales]],0)</f>
        <v>0.20677966101694914</v>
      </c>
      <c r="AC2322">
        <v>41</v>
      </c>
      <c r="AD2322">
        <v>1156</v>
      </c>
      <c r="AE2322" s="5">
        <f>IFERROR(Table1[[#This Row],[Inventory]]/Table1[[#This Row],[Actual_Sales]],0)</f>
        <v>3.9186440677966101</v>
      </c>
    </row>
    <row r="2323" spans="1:31" x14ac:dyDescent="0.25">
      <c r="A2323">
        <v>517</v>
      </c>
      <c r="B2323">
        <v>941</v>
      </c>
      <c r="C2323">
        <v>6</v>
      </c>
      <c r="D2323" s="2">
        <v>40238</v>
      </c>
      <c r="E2323">
        <v>188</v>
      </c>
      <c r="F2323">
        <v>180</v>
      </c>
      <c r="G2323">
        <f>Table1[[#This Row],[Actual_Sales]]-Table1[[#This Row],[Budget_Sales]]</f>
        <v>8</v>
      </c>
      <c r="H2323" s="5">
        <f>IF(
Table1[[#This Row],[Budget_Sales]]=0,
"",
IF(
Table1[[#This Row],[Budget_Sales]]&gt;0,
(Table1[[#This Row],[Actual_Sales]]-Table1[[#This Row],[Budget_Sales]])/Table1[[#This Row],[Budget_Sales]],
(Table1[[#This Row],[Actual_Sales]]-Table1[[#This Row],[Budget_Sales]])/ABS(Table1[[#This Row],[Budget_Sales]])
)
)</f>
        <v>4.4444444444444446E-2</v>
      </c>
      <c r="I2323" s="5" t="str">
        <f>IF(Table1[[#This Row],[Sales_Var]]&gt;=0,"Above Budget","Below Budget")</f>
        <v>Above Budget</v>
      </c>
      <c r="J2323">
        <f>Table1[[#This Row],[Actual_Sales]]-(Table1[[#This Row],[COGS]]+Table1[[#This Row],[Expenses]])</f>
        <v>54</v>
      </c>
      <c r="K2323">
        <v>70</v>
      </c>
      <c r="L2323">
        <f>Table1[[#This Row],[Actual_Profit]]-Table1[[#This Row],[Budget_Profit]]</f>
        <v>-16</v>
      </c>
      <c r="M2323" s="5">
        <f>IF(
Table1[[#This Row],[Budget_Profit]]=0,
"",
IF(
Table1[[#This Row],[Budget_Profit]]&gt;0,
(Table1[[#This Row],[Actual_Profit]]-Table1[[#This Row],[Budget_Profit]])/Table1[[#This Row],[Budget_Profit]],
(Table1[[#This Row],[Actual_Profit]]-Table1[[#This Row],[Budget_Profit]])/ABS(Table1[[#This Row],[Budget_Profit]])
)
)</f>
        <v>-0.22857142857142856</v>
      </c>
      <c r="N2323" s="5" t="str">
        <f>IF(Table1[[#This Row],[Profit_Var]]&gt;=0, "Above Budget", "Below Budget")</f>
        <v>Below Budget</v>
      </c>
      <c r="O2323">
        <v>80</v>
      </c>
      <c r="P2323">
        <v>70</v>
      </c>
      <c r="Q2323">
        <f>Table1[[#This Row],[COGS]]-Table1[[#This Row],[Budget_COGS]]</f>
        <v>10</v>
      </c>
      <c r="R2323" s="5">
        <f>IF(
Table1[[#This Row],[Budget_COGS]]=0,
"",
IF(
Table1[[#This Row],[Budget_COGS]]&gt;0,
(Table1[[#This Row],[Budget_COGS]]-Table1[[#This Row],[COGS]]) / Table1[[#This Row],[Budget_COGS]],
(Table1[[#This Row],[Budget_COGS]]-Table1[[#This Row],[COGS]]) / ABS(Table1[[#This Row],[Budget_COGS]])
)
)</f>
        <v>-0.14285714285714285</v>
      </c>
      <c r="S2323" s="5" t="str">
        <f>IF(Table1[[#This Row],[COGS _Var]]&gt;=0, "Above Budget", "Below Budget")</f>
        <v>Above Budget</v>
      </c>
      <c r="T2323">
        <f>Table1[[#This Row],[Actual_Sales]]-Table1[[#This Row],[COGS]]</f>
        <v>108</v>
      </c>
      <c r="U2323">
        <v>110</v>
      </c>
      <c r="V2323">
        <f>Table1[[#This Row],[Gross_Margin]]-Table1[[#This Row],[Budget_Margin]]</f>
        <v>-2</v>
      </c>
      <c r="W2323" s="5">
        <f>IF(
Table1[[#This Row],[Budget_Margin]]=0,
"",
IF(
Table1[[#This Row],[Budget_Margin]]&gt;0,
(Table1[[#This Row],[Gross_Margin]]-Table1[[#This Row],[Budget_Margin]]) / Table1[[#This Row],[Budget_Margin]],
(Table1[[#This Row],[Gross_Margin]]-Table1[[#This Row],[Budget_Margin]]) / ABS(Table1[[#This Row],[Budget_Margin]])
)
)</f>
        <v>-1.8181818181818181E-2</v>
      </c>
      <c r="X2323" s="5" t="str">
        <f>IF(Table1[[#This Row],[Margin_Var]]&gt;=0, "Above Budget", "Below Budget")</f>
        <v>Below Budget</v>
      </c>
      <c r="Y2323" s="5">
        <f>IFERROR(Table1[[#This Row],[Gross_Margin]]/Table1[[#This Row],[Actual_Sales]],0)</f>
        <v>0.57446808510638303</v>
      </c>
      <c r="Z2323" s="5">
        <f>Table1[[#This Row],[Actual_Profit]]/Table1[[#This Row],[Actual_Sales]]</f>
        <v>0.28723404255319152</v>
      </c>
      <c r="AA2323">
        <v>54</v>
      </c>
      <c r="AB2323" s="5">
        <f>IFERROR(Table1[[#This Row],[Expenses]]/Table1[[#This Row],[Actual_Sales]],0)</f>
        <v>0.28723404255319152</v>
      </c>
      <c r="AC2323">
        <v>26</v>
      </c>
      <c r="AD2323">
        <v>415</v>
      </c>
      <c r="AE2323" s="5">
        <f>IFERROR(Table1[[#This Row],[Inventory]]/Table1[[#This Row],[Actual_Sales]],0)</f>
        <v>2.2074468085106385</v>
      </c>
    </row>
    <row r="2324" spans="1:31" x14ac:dyDescent="0.25">
      <c r="A2324">
        <v>1126</v>
      </c>
      <c r="B2324">
        <v>503</v>
      </c>
      <c r="C2324">
        <v>9</v>
      </c>
      <c r="D2324" s="2">
        <v>40360</v>
      </c>
      <c r="E2324">
        <v>94</v>
      </c>
      <c r="F2324">
        <v>80</v>
      </c>
      <c r="G2324">
        <f>Table1[[#This Row],[Actual_Sales]]-Table1[[#This Row],[Budget_Sales]]</f>
        <v>14</v>
      </c>
      <c r="H2324" s="5">
        <f>IF(
Table1[[#This Row],[Budget_Sales]]=0,
"",
IF(
Table1[[#This Row],[Budget_Sales]]&gt;0,
(Table1[[#This Row],[Actual_Sales]]-Table1[[#This Row],[Budget_Sales]])/Table1[[#This Row],[Budget_Sales]],
(Table1[[#This Row],[Actual_Sales]]-Table1[[#This Row],[Budget_Sales]])/ABS(Table1[[#This Row],[Budget_Sales]])
)
)</f>
        <v>0.17499999999999999</v>
      </c>
      <c r="I2324" s="5" t="str">
        <f>IF(Table1[[#This Row],[Sales_Var]]&gt;=0,"Above Budget","Below Budget")</f>
        <v>Above Budget</v>
      </c>
      <c r="J2324">
        <f>Table1[[#This Row],[Actual_Sales]]-(Table1[[#This Row],[COGS]]+Table1[[#This Row],[Expenses]])</f>
        <v>27</v>
      </c>
      <c r="K2324">
        <v>30</v>
      </c>
      <c r="L2324">
        <f>Table1[[#This Row],[Actual_Profit]]-Table1[[#This Row],[Budget_Profit]]</f>
        <v>-3</v>
      </c>
      <c r="M2324" s="5">
        <f>IF(
Table1[[#This Row],[Budget_Profit]]=0,
"",
IF(
Table1[[#This Row],[Budget_Profit]]&gt;0,
(Table1[[#This Row],[Actual_Profit]]-Table1[[#This Row],[Budget_Profit]])/Table1[[#This Row],[Budget_Profit]],
(Table1[[#This Row],[Actual_Profit]]-Table1[[#This Row],[Budget_Profit]])/ABS(Table1[[#This Row],[Budget_Profit]])
)
)</f>
        <v>-0.1</v>
      </c>
      <c r="N2324" s="5" t="str">
        <f>IF(Table1[[#This Row],[Profit_Var]]&gt;=0, "Above Budget", "Below Budget")</f>
        <v>Below Budget</v>
      </c>
      <c r="O2324">
        <v>41</v>
      </c>
      <c r="P2324">
        <v>30</v>
      </c>
      <c r="Q2324">
        <f>Table1[[#This Row],[COGS]]-Table1[[#This Row],[Budget_COGS]]</f>
        <v>11</v>
      </c>
      <c r="R2324" s="5">
        <f>IF(
Table1[[#This Row],[Budget_COGS]]=0,
"",
IF(
Table1[[#This Row],[Budget_COGS]]&gt;0,
(Table1[[#This Row],[Budget_COGS]]-Table1[[#This Row],[COGS]]) / Table1[[#This Row],[Budget_COGS]],
(Table1[[#This Row],[Budget_COGS]]-Table1[[#This Row],[COGS]]) / ABS(Table1[[#This Row],[Budget_COGS]])
)
)</f>
        <v>-0.36666666666666664</v>
      </c>
      <c r="S2324" s="5" t="str">
        <f>IF(Table1[[#This Row],[COGS _Var]]&gt;=0, "Above Budget", "Below Budget")</f>
        <v>Above Budget</v>
      </c>
      <c r="T2324">
        <f>Table1[[#This Row],[Actual_Sales]]-Table1[[#This Row],[COGS]]</f>
        <v>53</v>
      </c>
      <c r="U2324">
        <v>50</v>
      </c>
      <c r="V2324">
        <f>Table1[[#This Row],[Gross_Margin]]-Table1[[#This Row],[Budget_Margin]]</f>
        <v>3</v>
      </c>
      <c r="W2324" s="5">
        <f>IF(
Table1[[#This Row],[Budget_Margin]]=0,
"",
IF(
Table1[[#This Row],[Budget_Margin]]&gt;0,
(Table1[[#This Row],[Gross_Margin]]-Table1[[#This Row],[Budget_Margin]]) / Table1[[#This Row],[Budget_Margin]],
(Table1[[#This Row],[Gross_Margin]]-Table1[[#This Row],[Budget_Margin]]) / ABS(Table1[[#This Row],[Budget_Margin]])
)
)</f>
        <v>0.06</v>
      </c>
      <c r="X2324" s="5" t="str">
        <f>IF(Table1[[#This Row],[Margin_Var]]&gt;=0, "Above Budget", "Below Budget")</f>
        <v>Above Budget</v>
      </c>
      <c r="Y2324" s="5">
        <f>IFERROR(Table1[[#This Row],[Gross_Margin]]/Table1[[#This Row],[Actual_Sales]],0)</f>
        <v>0.56382978723404253</v>
      </c>
      <c r="Z2324" s="5">
        <f>Table1[[#This Row],[Actual_Profit]]/Table1[[#This Row],[Actual_Sales]]</f>
        <v>0.28723404255319152</v>
      </c>
      <c r="AA2324">
        <v>26</v>
      </c>
      <c r="AB2324" s="5">
        <f>IFERROR(Table1[[#This Row],[Expenses]]/Table1[[#This Row],[Actual_Sales]],0)</f>
        <v>0.27659574468085107</v>
      </c>
      <c r="AC2324">
        <v>13</v>
      </c>
      <c r="AD2324">
        <v>592</v>
      </c>
      <c r="AE2324" s="5">
        <f>IFERROR(Table1[[#This Row],[Inventory]]/Table1[[#This Row],[Actual_Sales]],0)</f>
        <v>6.2978723404255321</v>
      </c>
    </row>
    <row r="2325" spans="1:31" x14ac:dyDescent="0.25">
      <c r="A2325">
        <v>1082</v>
      </c>
      <c r="B2325">
        <v>303</v>
      </c>
      <c r="C2325">
        <v>13</v>
      </c>
      <c r="D2325" s="2">
        <v>40360</v>
      </c>
      <c r="E2325">
        <v>94</v>
      </c>
      <c r="F2325">
        <v>80</v>
      </c>
      <c r="G2325">
        <f>Table1[[#This Row],[Actual_Sales]]-Table1[[#This Row],[Budget_Sales]]</f>
        <v>14</v>
      </c>
      <c r="H2325" s="5">
        <f>IF(
Table1[[#This Row],[Budget_Sales]]=0,
"",
IF(
Table1[[#This Row],[Budget_Sales]]&gt;0,
(Table1[[#This Row],[Actual_Sales]]-Table1[[#This Row],[Budget_Sales]])/Table1[[#This Row],[Budget_Sales]],
(Table1[[#This Row],[Actual_Sales]]-Table1[[#This Row],[Budget_Sales]])/ABS(Table1[[#This Row],[Budget_Sales]])
)
)</f>
        <v>0.17499999999999999</v>
      </c>
      <c r="I2325" s="5" t="str">
        <f>IF(Table1[[#This Row],[Sales_Var]]&gt;=0,"Above Budget","Below Budget")</f>
        <v>Above Budget</v>
      </c>
      <c r="J2325">
        <f>Table1[[#This Row],[Actual_Sales]]-(Table1[[#This Row],[COGS]]+Table1[[#This Row],[Expenses]])</f>
        <v>27</v>
      </c>
      <c r="K2325">
        <v>30</v>
      </c>
      <c r="L2325">
        <f>Table1[[#This Row],[Actual_Profit]]-Table1[[#This Row],[Budget_Profit]]</f>
        <v>-3</v>
      </c>
      <c r="M2325" s="5">
        <f>IF(
Table1[[#This Row],[Budget_Profit]]=0,
"",
IF(
Table1[[#This Row],[Budget_Profit]]&gt;0,
(Table1[[#This Row],[Actual_Profit]]-Table1[[#This Row],[Budget_Profit]])/Table1[[#This Row],[Budget_Profit]],
(Table1[[#This Row],[Actual_Profit]]-Table1[[#This Row],[Budget_Profit]])/ABS(Table1[[#This Row],[Budget_Profit]])
)
)</f>
        <v>-0.1</v>
      </c>
      <c r="N2325" s="5" t="str">
        <f>IF(Table1[[#This Row],[Profit_Var]]&gt;=0, "Above Budget", "Below Budget")</f>
        <v>Below Budget</v>
      </c>
      <c r="O2325">
        <v>41</v>
      </c>
      <c r="P2325">
        <v>30</v>
      </c>
      <c r="Q2325">
        <f>Table1[[#This Row],[COGS]]-Table1[[#This Row],[Budget_COGS]]</f>
        <v>11</v>
      </c>
      <c r="R2325" s="5">
        <f>IF(
Table1[[#This Row],[Budget_COGS]]=0,
"",
IF(
Table1[[#This Row],[Budget_COGS]]&gt;0,
(Table1[[#This Row],[Budget_COGS]]-Table1[[#This Row],[COGS]]) / Table1[[#This Row],[Budget_COGS]],
(Table1[[#This Row],[Budget_COGS]]-Table1[[#This Row],[COGS]]) / ABS(Table1[[#This Row],[Budget_COGS]])
)
)</f>
        <v>-0.36666666666666664</v>
      </c>
      <c r="S2325" s="5" t="str">
        <f>IF(Table1[[#This Row],[COGS _Var]]&gt;=0, "Above Budget", "Below Budget")</f>
        <v>Above Budget</v>
      </c>
      <c r="T2325">
        <f>Table1[[#This Row],[Actual_Sales]]-Table1[[#This Row],[COGS]]</f>
        <v>53</v>
      </c>
      <c r="U2325">
        <v>50</v>
      </c>
      <c r="V2325">
        <f>Table1[[#This Row],[Gross_Margin]]-Table1[[#This Row],[Budget_Margin]]</f>
        <v>3</v>
      </c>
      <c r="W2325" s="5">
        <f>IF(
Table1[[#This Row],[Budget_Margin]]=0,
"",
IF(
Table1[[#This Row],[Budget_Margin]]&gt;0,
(Table1[[#This Row],[Gross_Margin]]-Table1[[#This Row],[Budget_Margin]]) / Table1[[#This Row],[Budget_Margin]],
(Table1[[#This Row],[Gross_Margin]]-Table1[[#This Row],[Budget_Margin]]) / ABS(Table1[[#This Row],[Budget_Margin]])
)
)</f>
        <v>0.06</v>
      </c>
      <c r="X2325" s="5" t="str">
        <f>IF(Table1[[#This Row],[Margin_Var]]&gt;=0, "Above Budget", "Below Budget")</f>
        <v>Above Budget</v>
      </c>
      <c r="Y2325" s="5">
        <f>IFERROR(Table1[[#This Row],[Gross_Margin]]/Table1[[#This Row],[Actual_Sales]],0)</f>
        <v>0.56382978723404253</v>
      </c>
      <c r="Z2325" s="5">
        <f>Table1[[#This Row],[Actual_Profit]]/Table1[[#This Row],[Actual_Sales]]</f>
        <v>0.28723404255319152</v>
      </c>
      <c r="AA2325">
        <v>26</v>
      </c>
      <c r="AB2325" s="5">
        <f>IFERROR(Table1[[#This Row],[Expenses]]/Table1[[#This Row],[Actual_Sales]],0)</f>
        <v>0.27659574468085107</v>
      </c>
      <c r="AC2325">
        <v>13</v>
      </c>
      <c r="AD2325">
        <v>592</v>
      </c>
      <c r="AE2325" s="5">
        <f>IFERROR(Table1[[#This Row],[Inventory]]/Table1[[#This Row],[Actual_Sales]],0)</f>
        <v>6.2978723404255321</v>
      </c>
    </row>
    <row r="2326" spans="1:31" x14ac:dyDescent="0.25">
      <c r="A2326">
        <v>4108</v>
      </c>
      <c r="B2326">
        <v>330</v>
      </c>
      <c r="C2326">
        <v>2</v>
      </c>
      <c r="D2326" s="2">
        <v>40878</v>
      </c>
      <c r="E2326">
        <v>108</v>
      </c>
      <c r="F2326">
        <v>90</v>
      </c>
      <c r="G2326">
        <f>Table1[[#This Row],[Actual_Sales]]-Table1[[#This Row],[Budget_Sales]]</f>
        <v>18</v>
      </c>
      <c r="H2326" s="5">
        <f>IF(
Table1[[#This Row],[Budget_Sales]]=0,
"",
IF(
Table1[[#This Row],[Budget_Sales]]&gt;0,
(Table1[[#This Row],[Actual_Sales]]-Table1[[#This Row],[Budget_Sales]])/Table1[[#This Row],[Budget_Sales]],
(Table1[[#This Row],[Actual_Sales]]-Table1[[#This Row],[Budget_Sales]])/ABS(Table1[[#This Row],[Budget_Sales]])
)
)</f>
        <v>0.2</v>
      </c>
      <c r="I2326" s="5" t="str">
        <f>IF(Table1[[#This Row],[Sales_Var]]&gt;=0,"Above Budget","Below Budget")</f>
        <v>Above Budget</v>
      </c>
      <c r="J2326">
        <f>Table1[[#This Row],[Actual_Sales]]-(Table1[[#This Row],[COGS]]+Table1[[#This Row],[Expenses]])</f>
        <v>31</v>
      </c>
      <c r="K2326">
        <v>20</v>
      </c>
      <c r="L2326">
        <f>Table1[[#This Row],[Actual_Profit]]-Table1[[#This Row],[Budget_Profit]]</f>
        <v>11</v>
      </c>
      <c r="M2326" s="5">
        <f>IF(
Table1[[#This Row],[Budget_Profit]]=0,
"",
IF(
Table1[[#This Row],[Budget_Profit]]&gt;0,
(Table1[[#This Row],[Actual_Profit]]-Table1[[#This Row],[Budget_Profit]])/Table1[[#This Row],[Budget_Profit]],
(Table1[[#This Row],[Actual_Profit]]-Table1[[#This Row],[Budget_Profit]])/ABS(Table1[[#This Row],[Budget_Profit]])
)
)</f>
        <v>0.55000000000000004</v>
      </c>
      <c r="N2326" s="5" t="str">
        <f>IF(Table1[[#This Row],[Profit_Var]]&gt;=0, "Above Budget", "Below Budget")</f>
        <v>Above Budget</v>
      </c>
      <c r="O2326">
        <v>41</v>
      </c>
      <c r="P2326">
        <v>40</v>
      </c>
      <c r="Q2326">
        <f>Table1[[#This Row],[COGS]]-Table1[[#This Row],[Budget_COGS]]</f>
        <v>1</v>
      </c>
      <c r="R2326" s="5">
        <f>IF(
Table1[[#This Row],[Budget_COGS]]=0,
"",
IF(
Table1[[#This Row],[Budget_COGS]]&gt;0,
(Table1[[#This Row],[Budget_COGS]]-Table1[[#This Row],[COGS]]) / Table1[[#This Row],[Budget_COGS]],
(Table1[[#This Row],[Budget_COGS]]-Table1[[#This Row],[COGS]]) / ABS(Table1[[#This Row],[Budget_COGS]])
)
)</f>
        <v>-2.5000000000000001E-2</v>
      </c>
      <c r="S2326" s="5" t="str">
        <f>IF(Table1[[#This Row],[COGS _Var]]&gt;=0, "Above Budget", "Below Budget")</f>
        <v>Above Budget</v>
      </c>
      <c r="T2326">
        <f>Table1[[#This Row],[Actual_Sales]]-Table1[[#This Row],[COGS]]</f>
        <v>67</v>
      </c>
      <c r="U2326">
        <v>50</v>
      </c>
      <c r="V2326">
        <f>Table1[[#This Row],[Gross_Margin]]-Table1[[#This Row],[Budget_Margin]]</f>
        <v>17</v>
      </c>
      <c r="W2326" s="5">
        <f>IF(
Table1[[#This Row],[Budget_Margin]]=0,
"",
IF(
Table1[[#This Row],[Budget_Margin]]&gt;0,
(Table1[[#This Row],[Gross_Margin]]-Table1[[#This Row],[Budget_Margin]]) / Table1[[#This Row],[Budget_Margin]],
(Table1[[#This Row],[Gross_Margin]]-Table1[[#This Row],[Budget_Margin]]) / ABS(Table1[[#This Row],[Budget_Margin]])
)
)</f>
        <v>0.34</v>
      </c>
      <c r="X2326" s="5" t="str">
        <f>IF(Table1[[#This Row],[Margin_Var]]&gt;=0, "Above Budget", "Below Budget")</f>
        <v>Above Budget</v>
      </c>
      <c r="Y2326" s="5">
        <f>IFERROR(Table1[[#This Row],[Gross_Margin]]/Table1[[#This Row],[Actual_Sales]],0)</f>
        <v>0.62037037037037035</v>
      </c>
      <c r="Z2326" s="5">
        <f>Table1[[#This Row],[Actual_Profit]]/Table1[[#This Row],[Actual_Sales]]</f>
        <v>0.28703703703703703</v>
      </c>
      <c r="AA2326">
        <v>36</v>
      </c>
      <c r="AB2326" s="5">
        <f>IFERROR(Table1[[#This Row],[Expenses]]/Table1[[#This Row],[Actual_Sales]],0)</f>
        <v>0.33333333333333331</v>
      </c>
      <c r="AC2326">
        <v>13</v>
      </c>
      <c r="AD2326">
        <v>435</v>
      </c>
      <c r="AE2326" s="5">
        <f>IFERROR(Table1[[#This Row],[Inventory]]/Table1[[#This Row],[Actual_Sales]],0)</f>
        <v>4.0277777777777777</v>
      </c>
    </row>
    <row r="2327" spans="1:31" x14ac:dyDescent="0.25">
      <c r="A2327">
        <v>4124</v>
      </c>
      <c r="B2327">
        <v>430</v>
      </c>
      <c r="C2327">
        <v>9</v>
      </c>
      <c r="D2327" s="2">
        <v>40878</v>
      </c>
      <c r="E2327">
        <v>108</v>
      </c>
      <c r="F2327">
        <v>90</v>
      </c>
      <c r="G2327">
        <f>Table1[[#This Row],[Actual_Sales]]-Table1[[#This Row],[Budget_Sales]]</f>
        <v>18</v>
      </c>
      <c r="H2327" s="5">
        <f>IF(
Table1[[#This Row],[Budget_Sales]]=0,
"",
IF(
Table1[[#This Row],[Budget_Sales]]&gt;0,
(Table1[[#This Row],[Actual_Sales]]-Table1[[#This Row],[Budget_Sales]])/Table1[[#This Row],[Budget_Sales]],
(Table1[[#This Row],[Actual_Sales]]-Table1[[#This Row],[Budget_Sales]])/ABS(Table1[[#This Row],[Budget_Sales]])
)
)</f>
        <v>0.2</v>
      </c>
      <c r="I2327" s="5" t="str">
        <f>IF(Table1[[#This Row],[Sales_Var]]&gt;=0,"Above Budget","Below Budget")</f>
        <v>Above Budget</v>
      </c>
      <c r="J2327">
        <f>Table1[[#This Row],[Actual_Sales]]-(Table1[[#This Row],[COGS]]+Table1[[#This Row],[Expenses]])</f>
        <v>31</v>
      </c>
      <c r="K2327">
        <v>30</v>
      </c>
      <c r="L2327">
        <f>Table1[[#This Row],[Actual_Profit]]-Table1[[#This Row],[Budget_Profit]]</f>
        <v>1</v>
      </c>
      <c r="M2327" s="5">
        <f>IF(
Table1[[#This Row],[Budget_Profit]]=0,
"",
IF(
Table1[[#This Row],[Budget_Profit]]&gt;0,
(Table1[[#This Row],[Actual_Profit]]-Table1[[#This Row],[Budget_Profit]])/Table1[[#This Row],[Budget_Profit]],
(Table1[[#This Row],[Actual_Profit]]-Table1[[#This Row],[Budget_Profit]])/ABS(Table1[[#This Row],[Budget_Profit]])
)
)</f>
        <v>3.3333333333333333E-2</v>
      </c>
      <c r="N2327" s="5" t="str">
        <f>IF(Table1[[#This Row],[Profit_Var]]&gt;=0, "Above Budget", "Below Budget")</f>
        <v>Above Budget</v>
      </c>
      <c r="O2327">
        <v>41</v>
      </c>
      <c r="P2327">
        <v>30</v>
      </c>
      <c r="Q2327">
        <f>Table1[[#This Row],[COGS]]-Table1[[#This Row],[Budget_COGS]]</f>
        <v>11</v>
      </c>
      <c r="R2327" s="5">
        <f>IF(
Table1[[#This Row],[Budget_COGS]]=0,
"",
IF(
Table1[[#This Row],[Budget_COGS]]&gt;0,
(Table1[[#This Row],[Budget_COGS]]-Table1[[#This Row],[COGS]]) / Table1[[#This Row],[Budget_COGS]],
(Table1[[#This Row],[Budget_COGS]]-Table1[[#This Row],[COGS]]) / ABS(Table1[[#This Row],[Budget_COGS]])
)
)</f>
        <v>-0.36666666666666664</v>
      </c>
      <c r="S2327" s="5" t="str">
        <f>IF(Table1[[#This Row],[COGS _Var]]&gt;=0, "Above Budget", "Below Budget")</f>
        <v>Above Budget</v>
      </c>
      <c r="T2327">
        <f>Table1[[#This Row],[Actual_Sales]]-Table1[[#This Row],[COGS]]</f>
        <v>67</v>
      </c>
      <c r="U2327">
        <v>60</v>
      </c>
      <c r="V2327">
        <f>Table1[[#This Row],[Gross_Margin]]-Table1[[#This Row],[Budget_Margin]]</f>
        <v>7</v>
      </c>
      <c r="W2327" s="5">
        <f>IF(
Table1[[#This Row],[Budget_Margin]]=0,
"",
IF(
Table1[[#This Row],[Budget_Margin]]&gt;0,
(Table1[[#This Row],[Gross_Margin]]-Table1[[#This Row],[Budget_Margin]]) / Table1[[#This Row],[Budget_Margin]],
(Table1[[#This Row],[Gross_Margin]]-Table1[[#This Row],[Budget_Margin]]) / ABS(Table1[[#This Row],[Budget_Margin]])
)
)</f>
        <v>0.11666666666666667</v>
      </c>
      <c r="X2327" s="5" t="str">
        <f>IF(Table1[[#This Row],[Margin_Var]]&gt;=0, "Above Budget", "Below Budget")</f>
        <v>Above Budget</v>
      </c>
      <c r="Y2327" s="5">
        <f>IFERROR(Table1[[#This Row],[Gross_Margin]]/Table1[[#This Row],[Actual_Sales]],0)</f>
        <v>0.62037037037037035</v>
      </c>
      <c r="Z2327" s="5">
        <f>Table1[[#This Row],[Actual_Profit]]/Table1[[#This Row],[Actual_Sales]]</f>
        <v>0.28703703703703703</v>
      </c>
      <c r="AA2327">
        <v>36</v>
      </c>
      <c r="AB2327" s="5">
        <f>IFERROR(Table1[[#This Row],[Expenses]]/Table1[[#This Row],[Actual_Sales]],0)</f>
        <v>0.33333333333333331</v>
      </c>
      <c r="AC2327">
        <v>13</v>
      </c>
      <c r="AD2327">
        <v>435</v>
      </c>
      <c r="AE2327" s="5">
        <f>IFERROR(Table1[[#This Row],[Inventory]]/Table1[[#This Row],[Actual_Sales]],0)</f>
        <v>4.0277777777777777</v>
      </c>
    </row>
    <row r="2328" spans="1:31" x14ac:dyDescent="0.25">
      <c r="A2328">
        <v>2346</v>
      </c>
      <c r="B2328">
        <v>435</v>
      </c>
      <c r="C2328">
        <v>8</v>
      </c>
      <c r="D2328" s="2">
        <v>40575</v>
      </c>
      <c r="E2328">
        <v>108</v>
      </c>
      <c r="F2328">
        <v>80</v>
      </c>
      <c r="G2328">
        <f>Table1[[#This Row],[Actual_Sales]]-Table1[[#This Row],[Budget_Sales]]</f>
        <v>28</v>
      </c>
      <c r="H2328" s="5">
        <f>IF(
Table1[[#This Row],[Budget_Sales]]=0,
"",
IF(
Table1[[#This Row],[Budget_Sales]]&gt;0,
(Table1[[#This Row],[Actual_Sales]]-Table1[[#This Row],[Budget_Sales]])/Table1[[#This Row],[Budget_Sales]],
(Table1[[#This Row],[Actual_Sales]]-Table1[[#This Row],[Budget_Sales]])/ABS(Table1[[#This Row],[Budget_Sales]])
)
)</f>
        <v>0.35</v>
      </c>
      <c r="I2328" s="5" t="str">
        <f>IF(Table1[[#This Row],[Sales_Var]]&gt;=0,"Above Budget","Below Budget")</f>
        <v>Above Budget</v>
      </c>
      <c r="J2328">
        <f>Table1[[#This Row],[Actual_Sales]]-(Table1[[#This Row],[COGS]]+Table1[[#This Row],[Expenses]])</f>
        <v>31</v>
      </c>
      <c r="K2328">
        <v>30</v>
      </c>
      <c r="L2328">
        <f>Table1[[#This Row],[Actual_Profit]]-Table1[[#This Row],[Budget_Profit]]</f>
        <v>1</v>
      </c>
      <c r="M2328" s="5">
        <f>IF(
Table1[[#This Row],[Budget_Profit]]=0,
"",
IF(
Table1[[#This Row],[Budget_Profit]]&gt;0,
(Table1[[#This Row],[Actual_Profit]]-Table1[[#This Row],[Budget_Profit]])/Table1[[#This Row],[Budget_Profit]],
(Table1[[#This Row],[Actual_Profit]]-Table1[[#This Row],[Budget_Profit]])/ABS(Table1[[#This Row],[Budget_Profit]])
)
)</f>
        <v>3.3333333333333333E-2</v>
      </c>
      <c r="N2328" s="5" t="str">
        <f>IF(Table1[[#This Row],[Profit_Var]]&gt;=0, "Above Budget", "Below Budget")</f>
        <v>Above Budget</v>
      </c>
      <c r="O2328">
        <v>41</v>
      </c>
      <c r="P2328">
        <v>30</v>
      </c>
      <c r="Q2328">
        <f>Table1[[#This Row],[COGS]]-Table1[[#This Row],[Budget_COGS]]</f>
        <v>11</v>
      </c>
      <c r="R2328" s="5">
        <f>IF(
Table1[[#This Row],[Budget_COGS]]=0,
"",
IF(
Table1[[#This Row],[Budget_COGS]]&gt;0,
(Table1[[#This Row],[Budget_COGS]]-Table1[[#This Row],[COGS]]) / Table1[[#This Row],[Budget_COGS]],
(Table1[[#This Row],[Budget_COGS]]-Table1[[#This Row],[COGS]]) / ABS(Table1[[#This Row],[Budget_COGS]])
)
)</f>
        <v>-0.36666666666666664</v>
      </c>
      <c r="S2328" s="5" t="str">
        <f>IF(Table1[[#This Row],[COGS _Var]]&gt;=0, "Above Budget", "Below Budget")</f>
        <v>Above Budget</v>
      </c>
      <c r="T2328">
        <f>Table1[[#This Row],[Actual_Sales]]-Table1[[#This Row],[COGS]]</f>
        <v>67</v>
      </c>
      <c r="U2328">
        <v>50</v>
      </c>
      <c r="V2328">
        <f>Table1[[#This Row],[Gross_Margin]]-Table1[[#This Row],[Budget_Margin]]</f>
        <v>17</v>
      </c>
      <c r="W2328" s="5">
        <f>IF(
Table1[[#This Row],[Budget_Margin]]=0,
"",
IF(
Table1[[#This Row],[Budget_Margin]]&gt;0,
(Table1[[#This Row],[Gross_Margin]]-Table1[[#This Row],[Budget_Margin]]) / Table1[[#This Row],[Budget_Margin]],
(Table1[[#This Row],[Gross_Margin]]-Table1[[#This Row],[Budget_Margin]]) / ABS(Table1[[#This Row],[Budget_Margin]])
)
)</f>
        <v>0.34</v>
      </c>
      <c r="X2328" s="5" t="str">
        <f>IF(Table1[[#This Row],[Margin_Var]]&gt;=0, "Above Budget", "Below Budget")</f>
        <v>Above Budget</v>
      </c>
      <c r="Y2328" s="5">
        <f>IFERROR(Table1[[#This Row],[Gross_Margin]]/Table1[[#This Row],[Actual_Sales]],0)</f>
        <v>0.62037037037037035</v>
      </c>
      <c r="Z2328" s="5">
        <f>Table1[[#This Row],[Actual_Profit]]/Table1[[#This Row],[Actual_Sales]]</f>
        <v>0.28703703703703703</v>
      </c>
      <c r="AA2328">
        <v>36</v>
      </c>
      <c r="AB2328" s="5">
        <f>IFERROR(Table1[[#This Row],[Expenses]]/Table1[[#This Row],[Actual_Sales]],0)</f>
        <v>0.33333333333333331</v>
      </c>
      <c r="AC2328">
        <v>13</v>
      </c>
      <c r="AD2328">
        <v>236</v>
      </c>
      <c r="AE2328" s="5">
        <f>IFERROR(Table1[[#This Row],[Inventory]]/Table1[[#This Row],[Actual_Sales]],0)</f>
        <v>2.1851851851851851</v>
      </c>
    </row>
    <row r="2329" spans="1:31" x14ac:dyDescent="0.25">
      <c r="A2329">
        <v>2575</v>
      </c>
      <c r="B2329">
        <v>614</v>
      </c>
      <c r="C2329">
        <v>1</v>
      </c>
      <c r="D2329" s="2">
        <v>40603</v>
      </c>
      <c r="E2329">
        <v>143</v>
      </c>
      <c r="F2329">
        <v>140</v>
      </c>
      <c r="G2329">
        <f>Table1[[#This Row],[Actual_Sales]]-Table1[[#This Row],[Budget_Sales]]</f>
        <v>3</v>
      </c>
      <c r="H2329" s="5">
        <f>IF(
Table1[[#This Row],[Budget_Sales]]=0,
"",
IF(
Table1[[#This Row],[Budget_Sales]]&gt;0,
(Table1[[#This Row],[Actual_Sales]]-Table1[[#This Row],[Budget_Sales]])/Table1[[#This Row],[Budget_Sales]],
(Table1[[#This Row],[Actual_Sales]]-Table1[[#This Row],[Budget_Sales]])/ABS(Table1[[#This Row],[Budget_Sales]])
)
)</f>
        <v>2.1428571428571429E-2</v>
      </c>
      <c r="I2329" s="5" t="str">
        <f>IF(Table1[[#This Row],[Sales_Var]]&gt;=0,"Above Budget","Below Budget")</f>
        <v>Above Budget</v>
      </c>
      <c r="J2329">
        <f>Table1[[#This Row],[Actual_Sales]]-(Table1[[#This Row],[COGS]]+Table1[[#This Row],[Expenses]])</f>
        <v>41</v>
      </c>
      <c r="K2329">
        <v>50</v>
      </c>
      <c r="L2329">
        <f>Table1[[#This Row],[Actual_Profit]]-Table1[[#This Row],[Budget_Profit]]</f>
        <v>-9</v>
      </c>
      <c r="M2329" s="5">
        <f>IF(
Table1[[#This Row],[Budget_Profit]]=0,
"",
IF(
Table1[[#This Row],[Budget_Profit]]&gt;0,
(Table1[[#This Row],[Actual_Profit]]-Table1[[#This Row],[Budget_Profit]])/Table1[[#This Row],[Budget_Profit]],
(Table1[[#This Row],[Actual_Profit]]-Table1[[#This Row],[Budget_Profit]])/ABS(Table1[[#This Row],[Budget_Profit]])
)
)</f>
        <v>-0.18</v>
      </c>
      <c r="N2329" s="5" t="str">
        <f>IF(Table1[[#This Row],[Profit_Var]]&gt;=0, "Above Budget", "Below Budget")</f>
        <v>Below Budget</v>
      </c>
      <c r="O2329">
        <v>57</v>
      </c>
      <c r="P2329">
        <v>60</v>
      </c>
      <c r="Q2329">
        <f>Table1[[#This Row],[COGS]]-Table1[[#This Row],[Budget_COGS]]</f>
        <v>-3</v>
      </c>
      <c r="R2329" s="5">
        <f>IF(
Table1[[#This Row],[Budget_COGS]]=0,
"",
IF(
Table1[[#This Row],[Budget_COGS]]&gt;0,
(Table1[[#This Row],[Budget_COGS]]-Table1[[#This Row],[COGS]]) / Table1[[#This Row],[Budget_COGS]],
(Table1[[#This Row],[Budget_COGS]]-Table1[[#This Row],[COGS]]) / ABS(Table1[[#This Row],[Budget_COGS]])
)
)</f>
        <v>0.05</v>
      </c>
      <c r="S2329" s="5" t="str">
        <f>IF(Table1[[#This Row],[COGS _Var]]&gt;=0, "Above Budget", "Below Budget")</f>
        <v>Below Budget</v>
      </c>
      <c r="T2329">
        <f>Table1[[#This Row],[Actual_Sales]]-Table1[[#This Row],[COGS]]</f>
        <v>86</v>
      </c>
      <c r="U2329">
        <v>80</v>
      </c>
      <c r="V2329">
        <f>Table1[[#This Row],[Gross_Margin]]-Table1[[#This Row],[Budget_Margin]]</f>
        <v>6</v>
      </c>
      <c r="W2329" s="5">
        <f>IF(
Table1[[#This Row],[Budget_Margin]]=0,
"",
IF(
Table1[[#This Row],[Budget_Margin]]&gt;0,
(Table1[[#This Row],[Gross_Margin]]-Table1[[#This Row],[Budget_Margin]]) / Table1[[#This Row],[Budget_Margin]],
(Table1[[#This Row],[Gross_Margin]]-Table1[[#This Row],[Budget_Margin]]) / ABS(Table1[[#This Row],[Budget_Margin]])
)
)</f>
        <v>7.4999999999999997E-2</v>
      </c>
      <c r="X2329" s="5" t="str">
        <f>IF(Table1[[#This Row],[Margin_Var]]&gt;=0, "Above Budget", "Below Budget")</f>
        <v>Above Budget</v>
      </c>
      <c r="Y2329" s="5">
        <f>IFERROR(Table1[[#This Row],[Gross_Margin]]/Table1[[#This Row],[Actual_Sales]],0)</f>
        <v>0.60139860139860135</v>
      </c>
      <c r="Z2329" s="5">
        <f>Table1[[#This Row],[Actual_Profit]]/Table1[[#This Row],[Actual_Sales]]</f>
        <v>0.28671328671328672</v>
      </c>
      <c r="AA2329">
        <v>45</v>
      </c>
      <c r="AB2329" s="5">
        <f>IFERROR(Table1[[#This Row],[Expenses]]/Table1[[#This Row],[Actual_Sales]],0)</f>
        <v>0.31468531468531469</v>
      </c>
      <c r="AC2329">
        <v>18</v>
      </c>
      <c r="AD2329">
        <v>323</v>
      </c>
      <c r="AE2329" s="5">
        <f>IFERROR(Table1[[#This Row],[Inventory]]/Table1[[#This Row],[Actual_Sales]],0)</f>
        <v>2.2587412587412588</v>
      </c>
    </row>
    <row r="2330" spans="1:31" x14ac:dyDescent="0.25">
      <c r="A2330">
        <v>2541</v>
      </c>
      <c r="B2330">
        <v>503</v>
      </c>
      <c r="C2330">
        <v>5</v>
      </c>
      <c r="D2330" s="2">
        <v>40603</v>
      </c>
      <c r="E2330">
        <v>143</v>
      </c>
      <c r="F2330">
        <v>120</v>
      </c>
      <c r="G2330">
        <f>Table1[[#This Row],[Actual_Sales]]-Table1[[#This Row],[Budget_Sales]]</f>
        <v>23</v>
      </c>
      <c r="H2330" s="5">
        <f>IF(
Table1[[#This Row],[Budget_Sales]]=0,
"",
IF(
Table1[[#This Row],[Budget_Sales]]&gt;0,
(Table1[[#This Row],[Actual_Sales]]-Table1[[#This Row],[Budget_Sales]])/Table1[[#This Row],[Budget_Sales]],
(Table1[[#This Row],[Actual_Sales]]-Table1[[#This Row],[Budget_Sales]])/ABS(Table1[[#This Row],[Budget_Sales]])
)
)</f>
        <v>0.19166666666666668</v>
      </c>
      <c r="I2330" s="5" t="str">
        <f>IF(Table1[[#This Row],[Sales_Var]]&gt;=0,"Above Budget","Below Budget")</f>
        <v>Above Budget</v>
      </c>
      <c r="J2330">
        <f>Table1[[#This Row],[Actual_Sales]]-(Table1[[#This Row],[COGS]]+Table1[[#This Row],[Expenses]])</f>
        <v>41</v>
      </c>
      <c r="K2330">
        <v>40</v>
      </c>
      <c r="L2330">
        <f>Table1[[#This Row],[Actual_Profit]]-Table1[[#This Row],[Budget_Profit]]</f>
        <v>1</v>
      </c>
      <c r="M2330" s="5">
        <f>IF(
Table1[[#This Row],[Budget_Profit]]=0,
"",
IF(
Table1[[#This Row],[Budget_Profit]]&gt;0,
(Table1[[#This Row],[Actual_Profit]]-Table1[[#This Row],[Budget_Profit]])/Table1[[#This Row],[Budget_Profit]],
(Table1[[#This Row],[Actual_Profit]]-Table1[[#This Row],[Budget_Profit]])/ABS(Table1[[#This Row],[Budget_Profit]])
)
)</f>
        <v>2.5000000000000001E-2</v>
      </c>
      <c r="N2330" s="5" t="str">
        <f>IF(Table1[[#This Row],[Profit_Var]]&gt;=0, "Above Budget", "Below Budget")</f>
        <v>Above Budget</v>
      </c>
      <c r="O2330">
        <v>57</v>
      </c>
      <c r="P2330">
        <v>50</v>
      </c>
      <c r="Q2330">
        <f>Table1[[#This Row],[COGS]]-Table1[[#This Row],[Budget_COGS]]</f>
        <v>7</v>
      </c>
      <c r="R2330" s="5">
        <f>IF(
Table1[[#This Row],[Budget_COGS]]=0,
"",
IF(
Table1[[#This Row],[Budget_COGS]]&gt;0,
(Table1[[#This Row],[Budget_COGS]]-Table1[[#This Row],[COGS]]) / Table1[[#This Row],[Budget_COGS]],
(Table1[[#This Row],[Budget_COGS]]-Table1[[#This Row],[COGS]]) / ABS(Table1[[#This Row],[Budget_COGS]])
)
)</f>
        <v>-0.14000000000000001</v>
      </c>
      <c r="S2330" s="5" t="str">
        <f>IF(Table1[[#This Row],[COGS _Var]]&gt;=0, "Above Budget", "Below Budget")</f>
        <v>Above Budget</v>
      </c>
      <c r="T2330">
        <f>Table1[[#This Row],[Actual_Sales]]-Table1[[#This Row],[COGS]]</f>
        <v>86</v>
      </c>
      <c r="U2330">
        <v>70</v>
      </c>
      <c r="V2330">
        <f>Table1[[#This Row],[Gross_Margin]]-Table1[[#This Row],[Budget_Margin]]</f>
        <v>16</v>
      </c>
      <c r="W2330" s="5">
        <f>IF(
Table1[[#This Row],[Budget_Margin]]=0,
"",
IF(
Table1[[#This Row],[Budget_Margin]]&gt;0,
(Table1[[#This Row],[Gross_Margin]]-Table1[[#This Row],[Budget_Margin]]) / Table1[[#This Row],[Budget_Margin]],
(Table1[[#This Row],[Gross_Margin]]-Table1[[#This Row],[Budget_Margin]]) / ABS(Table1[[#This Row],[Budget_Margin]])
)
)</f>
        <v>0.22857142857142856</v>
      </c>
      <c r="X2330" s="5" t="str">
        <f>IF(Table1[[#This Row],[Margin_Var]]&gt;=0, "Above Budget", "Below Budget")</f>
        <v>Above Budget</v>
      </c>
      <c r="Y2330" s="5">
        <f>IFERROR(Table1[[#This Row],[Gross_Margin]]/Table1[[#This Row],[Actual_Sales]],0)</f>
        <v>0.60139860139860135</v>
      </c>
      <c r="Z2330" s="5">
        <f>Table1[[#This Row],[Actual_Profit]]/Table1[[#This Row],[Actual_Sales]]</f>
        <v>0.28671328671328672</v>
      </c>
      <c r="AA2330">
        <v>45</v>
      </c>
      <c r="AB2330" s="5">
        <f>IFERROR(Table1[[#This Row],[Expenses]]/Table1[[#This Row],[Actual_Sales]],0)</f>
        <v>0.31468531468531469</v>
      </c>
      <c r="AC2330">
        <v>18</v>
      </c>
      <c r="AD2330">
        <v>323</v>
      </c>
      <c r="AE2330" s="5">
        <f>IFERROR(Table1[[#This Row],[Inventory]]/Table1[[#This Row],[Actual_Sales]],0)</f>
        <v>2.2587412587412588</v>
      </c>
    </row>
    <row r="2331" spans="1:31" x14ac:dyDescent="0.25">
      <c r="A2331">
        <v>620</v>
      </c>
      <c r="B2331">
        <v>567</v>
      </c>
      <c r="C2331">
        <v>5</v>
      </c>
      <c r="D2331" s="2">
        <v>40269</v>
      </c>
      <c r="E2331">
        <v>325</v>
      </c>
      <c r="F2331">
        <v>380</v>
      </c>
      <c r="G2331">
        <f>Table1[[#This Row],[Actual_Sales]]-Table1[[#This Row],[Budget_Sales]]</f>
        <v>-55</v>
      </c>
      <c r="H2331" s="5">
        <f>IF(
Table1[[#This Row],[Budget_Sales]]=0,
"",
IF(
Table1[[#This Row],[Budget_Sales]]&gt;0,
(Table1[[#This Row],[Actual_Sales]]-Table1[[#This Row],[Budget_Sales]])/Table1[[#This Row],[Budget_Sales]],
(Table1[[#This Row],[Actual_Sales]]-Table1[[#This Row],[Budget_Sales]])/ABS(Table1[[#This Row],[Budget_Sales]])
)
)</f>
        <v>-0.14473684210526316</v>
      </c>
      <c r="I2331" s="5" t="str">
        <f>IF(Table1[[#This Row],[Sales_Var]]&gt;=0,"Above Budget","Below Budget")</f>
        <v>Below Budget</v>
      </c>
      <c r="J2331">
        <f>Table1[[#This Row],[Actual_Sales]]-(Table1[[#This Row],[COGS]]+Table1[[#This Row],[Expenses]])</f>
        <v>93</v>
      </c>
      <c r="K2331">
        <v>130</v>
      </c>
      <c r="L2331">
        <f>Table1[[#This Row],[Actual_Profit]]-Table1[[#This Row],[Budget_Profit]]</f>
        <v>-37</v>
      </c>
      <c r="M2331" s="5">
        <f>IF(
Table1[[#This Row],[Budget_Profit]]=0,
"",
IF(
Table1[[#This Row],[Budget_Profit]]&gt;0,
(Table1[[#This Row],[Actual_Profit]]-Table1[[#This Row],[Budget_Profit]])/Table1[[#This Row],[Budget_Profit]],
(Table1[[#This Row],[Actual_Profit]]-Table1[[#This Row],[Budget_Profit]])/ABS(Table1[[#This Row],[Budget_Profit]])
)
)</f>
        <v>-0.2846153846153846</v>
      </c>
      <c r="N2331" s="5" t="str">
        <f>IF(Table1[[#This Row],[Profit_Var]]&gt;=0, "Above Budget", "Below Budget")</f>
        <v>Below Budget</v>
      </c>
      <c r="O2331">
        <v>162</v>
      </c>
      <c r="P2331">
        <v>180</v>
      </c>
      <c r="Q2331">
        <f>Table1[[#This Row],[COGS]]-Table1[[#This Row],[Budget_COGS]]</f>
        <v>-18</v>
      </c>
      <c r="R2331" s="5">
        <f>IF(
Table1[[#This Row],[Budget_COGS]]=0,
"",
IF(
Table1[[#This Row],[Budget_COGS]]&gt;0,
(Table1[[#This Row],[Budget_COGS]]-Table1[[#This Row],[COGS]]) / Table1[[#This Row],[Budget_COGS]],
(Table1[[#This Row],[Budget_COGS]]-Table1[[#This Row],[COGS]]) / ABS(Table1[[#This Row],[Budget_COGS]])
)
)</f>
        <v>0.1</v>
      </c>
      <c r="S2331" s="5" t="str">
        <f>IF(Table1[[#This Row],[COGS _Var]]&gt;=0, "Above Budget", "Below Budget")</f>
        <v>Below Budget</v>
      </c>
      <c r="T2331">
        <f>Table1[[#This Row],[Actual_Sales]]-Table1[[#This Row],[COGS]]</f>
        <v>163</v>
      </c>
      <c r="U2331">
        <v>200</v>
      </c>
      <c r="V2331">
        <f>Table1[[#This Row],[Gross_Margin]]-Table1[[#This Row],[Budget_Margin]]</f>
        <v>-37</v>
      </c>
      <c r="W2331" s="5">
        <f>IF(
Table1[[#This Row],[Budget_Margin]]=0,
"",
IF(
Table1[[#This Row],[Budget_Margin]]&gt;0,
(Table1[[#This Row],[Gross_Margin]]-Table1[[#This Row],[Budget_Margin]]) / Table1[[#This Row],[Budget_Margin]],
(Table1[[#This Row],[Gross_Margin]]-Table1[[#This Row],[Budget_Margin]]) / ABS(Table1[[#This Row],[Budget_Margin]])
)
)</f>
        <v>-0.185</v>
      </c>
      <c r="X2331" s="5" t="str">
        <f>IF(Table1[[#This Row],[Margin_Var]]&gt;=0, "Above Budget", "Below Budget")</f>
        <v>Below Budget</v>
      </c>
      <c r="Y2331" s="5">
        <f>IFERROR(Table1[[#This Row],[Gross_Margin]]/Table1[[#This Row],[Actual_Sales]],0)</f>
        <v>0.50153846153846149</v>
      </c>
      <c r="Z2331" s="5">
        <f>Table1[[#This Row],[Actual_Profit]]/Table1[[#This Row],[Actual_Sales]]</f>
        <v>0.28615384615384615</v>
      </c>
      <c r="AA2331">
        <v>70</v>
      </c>
      <c r="AB2331" s="5">
        <f>IFERROR(Table1[[#This Row],[Expenses]]/Table1[[#This Row],[Actual_Sales]],0)</f>
        <v>0.2153846153846154</v>
      </c>
      <c r="AC2331">
        <v>45</v>
      </c>
      <c r="AD2331">
        <v>1091</v>
      </c>
      <c r="AE2331" s="5">
        <f>IFERROR(Table1[[#This Row],[Inventory]]/Table1[[#This Row],[Actual_Sales]],0)</f>
        <v>3.3569230769230769</v>
      </c>
    </row>
    <row r="2332" spans="1:31" x14ac:dyDescent="0.25">
      <c r="A2332">
        <v>596</v>
      </c>
      <c r="B2332">
        <v>503</v>
      </c>
      <c r="C2332">
        <v>6</v>
      </c>
      <c r="D2332" s="2">
        <v>40269</v>
      </c>
      <c r="E2332">
        <v>325</v>
      </c>
      <c r="F2332">
        <v>310</v>
      </c>
      <c r="G2332">
        <f>Table1[[#This Row],[Actual_Sales]]-Table1[[#This Row],[Budget_Sales]]</f>
        <v>15</v>
      </c>
      <c r="H2332" s="5">
        <f>IF(
Table1[[#This Row],[Budget_Sales]]=0,
"",
IF(
Table1[[#This Row],[Budget_Sales]]&gt;0,
(Table1[[#This Row],[Actual_Sales]]-Table1[[#This Row],[Budget_Sales]])/Table1[[#This Row],[Budget_Sales]],
(Table1[[#This Row],[Actual_Sales]]-Table1[[#This Row],[Budget_Sales]])/ABS(Table1[[#This Row],[Budget_Sales]])
)
)</f>
        <v>4.8387096774193547E-2</v>
      </c>
      <c r="I2332" s="5" t="str">
        <f>IF(Table1[[#This Row],[Sales_Var]]&gt;=0,"Above Budget","Below Budget")</f>
        <v>Above Budget</v>
      </c>
      <c r="J2332">
        <f>Table1[[#This Row],[Actual_Sales]]-(Table1[[#This Row],[COGS]]+Table1[[#This Row],[Expenses]])</f>
        <v>93</v>
      </c>
      <c r="K2332">
        <v>100</v>
      </c>
      <c r="L2332">
        <f>Table1[[#This Row],[Actual_Profit]]-Table1[[#This Row],[Budget_Profit]]</f>
        <v>-7</v>
      </c>
      <c r="M2332" s="5">
        <f>IF(
Table1[[#This Row],[Budget_Profit]]=0,
"",
IF(
Table1[[#This Row],[Budget_Profit]]&gt;0,
(Table1[[#This Row],[Actual_Profit]]-Table1[[#This Row],[Budget_Profit]])/Table1[[#This Row],[Budget_Profit]],
(Table1[[#This Row],[Actual_Profit]]-Table1[[#This Row],[Budget_Profit]])/ABS(Table1[[#This Row],[Budget_Profit]])
)
)</f>
        <v>-7.0000000000000007E-2</v>
      </c>
      <c r="N2332" s="5" t="str">
        <f>IF(Table1[[#This Row],[Profit_Var]]&gt;=0, "Above Budget", "Below Budget")</f>
        <v>Below Budget</v>
      </c>
      <c r="O2332">
        <v>162</v>
      </c>
      <c r="P2332">
        <v>150</v>
      </c>
      <c r="Q2332">
        <f>Table1[[#This Row],[COGS]]-Table1[[#This Row],[Budget_COGS]]</f>
        <v>12</v>
      </c>
      <c r="R2332" s="5">
        <f>IF(
Table1[[#This Row],[Budget_COGS]]=0,
"",
IF(
Table1[[#This Row],[Budget_COGS]]&gt;0,
(Table1[[#This Row],[Budget_COGS]]-Table1[[#This Row],[COGS]]) / Table1[[#This Row],[Budget_COGS]],
(Table1[[#This Row],[Budget_COGS]]-Table1[[#This Row],[COGS]]) / ABS(Table1[[#This Row],[Budget_COGS]])
)
)</f>
        <v>-0.08</v>
      </c>
      <c r="S2332" s="5" t="str">
        <f>IF(Table1[[#This Row],[COGS _Var]]&gt;=0, "Above Budget", "Below Budget")</f>
        <v>Above Budget</v>
      </c>
      <c r="T2332">
        <f>Table1[[#This Row],[Actual_Sales]]-Table1[[#This Row],[COGS]]</f>
        <v>163</v>
      </c>
      <c r="U2332">
        <v>160</v>
      </c>
      <c r="V2332">
        <f>Table1[[#This Row],[Gross_Margin]]-Table1[[#This Row],[Budget_Margin]]</f>
        <v>3</v>
      </c>
      <c r="W2332" s="5">
        <f>IF(
Table1[[#This Row],[Budget_Margin]]=0,
"",
IF(
Table1[[#This Row],[Budget_Margin]]&gt;0,
(Table1[[#This Row],[Gross_Margin]]-Table1[[#This Row],[Budget_Margin]]) / Table1[[#This Row],[Budget_Margin]],
(Table1[[#This Row],[Gross_Margin]]-Table1[[#This Row],[Budget_Margin]]) / ABS(Table1[[#This Row],[Budget_Margin]])
)
)</f>
        <v>1.8749999999999999E-2</v>
      </c>
      <c r="X2332" s="5" t="str">
        <f>IF(Table1[[#This Row],[Margin_Var]]&gt;=0, "Above Budget", "Below Budget")</f>
        <v>Above Budget</v>
      </c>
      <c r="Y2332" s="5">
        <f>IFERROR(Table1[[#This Row],[Gross_Margin]]/Table1[[#This Row],[Actual_Sales]],0)</f>
        <v>0.50153846153846149</v>
      </c>
      <c r="Z2332" s="5">
        <f>Table1[[#This Row],[Actual_Profit]]/Table1[[#This Row],[Actual_Sales]]</f>
        <v>0.28615384615384615</v>
      </c>
      <c r="AA2332">
        <v>70</v>
      </c>
      <c r="AB2332" s="5">
        <f>IFERROR(Table1[[#This Row],[Expenses]]/Table1[[#This Row],[Actual_Sales]],0)</f>
        <v>0.2153846153846154</v>
      </c>
      <c r="AC2332">
        <v>45</v>
      </c>
      <c r="AD2332">
        <v>1091</v>
      </c>
      <c r="AE2332" s="5">
        <f>IFERROR(Table1[[#This Row],[Inventory]]/Table1[[#This Row],[Actual_Sales]],0)</f>
        <v>3.3569230769230769</v>
      </c>
    </row>
    <row r="2333" spans="1:31" x14ac:dyDescent="0.25">
      <c r="A2333">
        <v>4027</v>
      </c>
      <c r="B2333">
        <v>775</v>
      </c>
      <c r="C2333">
        <v>5</v>
      </c>
      <c r="D2333" s="2">
        <v>40848</v>
      </c>
      <c r="E2333">
        <v>42</v>
      </c>
      <c r="F2333">
        <v>30</v>
      </c>
      <c r="G2333">
        <f>Table1[[#This Row],[Actual_Sales]]-Table1[[#This Row],[Budget_Sales]]</f>
        <v>12</v>
      </c>
      <c r="H2333" s="5">
        <f>IF(
Table1[[#This Row],[Budget_Sales]]=0,
"",
IF(
Table1[[#This Row],[Budget_Sales]]&gt;0,
(Table1[[#This Row],[Actual_Sales]]-Table1[[#This Row],[Budget_Sales]])/Table1[[#This Row],[Budget_Sales]],
(Table1[[#This Row],[Actual_Sales]]-Table1[[#This Row],[Budget_Sales]])/ABS(Table1[[#This Row],[Budget_Sales]])
)
)</f>
        <v>0.4</v>
      </c>
      <c r="I2333" s="5" t="str">
        <f>IF(Table1[[#This Row],[Sales_Var]]&gt;=0,"Above Budget","Below Budget")</f>
        <v>Above Budget</v>
      </c>
      <c r="J2333">
        <f>Table1[[#This Row],[Actual_Sales]]-(Table1[[#This Row],[COGS]]+Table1[[#This Row],[Expenses]])</f>
        <v>12</v>
      </c>
      <c r="K2333">
        <v>10</v>
      </c>
      <c r="L2333">
        <f>Table1[[#This Row],[Actual_Profit]]-Table1[[#This Row],[Budget_Profit]]</f>
        <v>2</v>
      </c>
      <c r="M2333" s="5">
        <f>IF(
Table1[[#This Row],[Budget_Profit]]=0,
"",
IF(
Table1[[#This Row],[Budget_Profit]]&gt;0,
(Table1[[#This Row],[Actual_Profit]]-Table1[[#This Row],[Budget_Profit]])/Table1[[#This Row],[Budget_Profit]],
(Table1[[#This Row],[Actual_Profit]]-Table1[[#This Row],[Budget_Profit]])/ABS(Table1[[#This Row],[Budget_Profit]])
)
)</f>
        <v>0.2</v>
      </c>
      <c r="N2333" s="5" t="str">
        <f>IF(Table1[[#This Row],[Profit_Var]]&gt;=0, "Above Budget", "Below Budget")</f>
        <v>Above Budget</v>
      </c>
      <c r="O2333">
        <v>15</v>
      </c>
      <c r="P2333">
        <v>10</v>
      </c>
      <c r="Q2333">
        <f>Table1[[#This Row],[COGS]]-Table1[[#This Row],[Budget_COGS]]</f>
        <v>5</v>
      </c>
      <c r="R2333" s="5">
        <f>IF(
Table1[[#This Row],[Budget_COGS]]=0,
"",
IF(
Table1[[#This Row],[Budget_COGS]]&gt;0,
(Table1[[#This Row],[Budget_COGS]]-Table1[[#This Row],[COGS]]) / Table1[[#This Row],[Budget_COGS]],
(Table1[[#This Row],[Budget_COGS]]-Table1[[#This Row],[COGS]]) / ABS(Table1[[#This Row],[Budget_COGS]])
)
)</f>
        <v>-0.5</v>
      </c>
      <c r="S2333" s="5" t="str">
        <f>IF(Table1[[#This Row],[COGS _Var]]&gt;=0, "Above Budget", "Below Budget")</f>
        <v>Above Budget</v>
      </c>
      <c r="T2333">
        <f>Table1[[#This Row],[Actual_Sales]]-Table1[[#This Row],[COGS]]</f>
        <v>27</v>
      </c>
      <c r="U2333">
        <v>20</v>
      </c>
      <c r="V2333">
        <f>Table1[[#This Row],[Gross_Margin]]-Table1[[#This Row],[Budget_Margin]]</f>
        <v>7</v>
      </c>
      <c r="W2333" s="5">
        <f>IF(
Table1[[#This Row],[Budget_Margin]]=0,
"",
IF(
Table1[[#This Row],[Budget_Margin]]&gt;0,
(Table1[[#This Row],[Gross_Margin]]-Table1[[#This Row],[Budget_Margin]]) / Table1[[#This Row],[Budget_Margin]],
(Table1[[#This Row],[Gross_Margin]]-Table1[[#This Row],[Budget_Margin]]) / ABS(Table1[[#This Row],[Budget_Margin]])
)
)</f>
        <v>0.35</v>
      </c>
      <c r="X2333" s="5" t="str">
        <f>IF(Table1[[#This Row],[Margin_Var]]&gt;=0, "Above Budget", "Below Budget")</f>
        <v>Above Budget</v>
      </c>
      <c r="Y2333" s="5">
        <f>IFERROR(Table1[[#This Row],[Gross_Margin]]/Table1[[#This Row],[Actual_Sales]],0)</f>
        <v>0.6428571428571429</v>
      </c>
      <c r="Z2333" s="5">
        <f>Table1[[#This Row],[Actual_Profit]]/Table1[[#This Row],[Actual_Sales]]</f>
        <v>0.2857142857142857</v>
      </c>
      <c r="AA2333">
        <v>15</v>
      </c>
      <c r="AB2333" s="5">
        <f>IFERROR(Table1[[#This Row],[Expenses]]/Table1[[#This Row],[Actual_Sales]],0)</f>
        <v>0.35714285714285715</v>
      </c>
      <c r="AC2333">
        <v>4</v>
      </c>
      <c r="AD2333">
        <v>848</v>
      </c>
      <c r="AE2333" s="5">
        <f>IFERROR(Table1[[#This Row],[Inventory]]/Table1[[#This Row],[Actual_Sales]],0)</f>
        <v>20.19047619047619</v>
      </c>
    </row>
    <row r="2334" spans="1:31" x14ac:dyDescent="0.25">
      <c r="A2334">
        <v>3954</v>
      </c>
      <c r="B2334">
        <v>505</v>
      </c>
      <c r="C2334">
        <v>8</v>
      </c>
      <c r="D2334" s="2">
        <v>40848</v>
      </c>
      <c r="E2334">
        <v>42</v>
      </c>
      <c r="F2334">
        <v>30</v>
      </c>
      <c r="G2334">
        <f>Table1[[#This Row],[Actual_Sales]]-Table1[[#This Row],[Budget_Sales]]</f>
        <v>12</v>
      </c>
      <c r="H2334" s="5">
        <f>IF(
Table1[[#This Row],[Budget_Sales]]=0,
"",
IF(
Table1[[#This Row],[Budget_Sales]]&gt;0,
(Table1[[#This Row],[Actual_Sales]]-Table1[[#This Row],[Budget_Sales]])/Table1[[#This Row],[Budget_Sales]],
(Table1[[#This Row],[Actual_Sales]]-Table1[[#This Row],[Budget_Sales]])/ABS(Table1[[#This Row],[Budget_Sales]])
)
)</f>
        <v>0.4</v>
      </c>
      <c r="I2334" s="5" t="str">
        <f>IF(Table1[[#This Row],[Sales_Var]]&gt;=0,"Above Budget","Below Budget")</f>
        <v>Above Budget</v>
      </c>
      <c r="J2334">
        <f>Table1[[#This Row],[Actual_Sales]]-(Table1[[#This Row],[COGS]]+Table1[[#This Row],[Expenses]])</f>
        <v>12</v>
      </c>
      <c r="K2334">
        <v>10</v>
      </c>
      <c r="L2334">
        <f>Table1[[#This Row],[Actual_Profit]]-Table1[[#This Row],[Budget_Profit]]</f>
        <v>2</v>
      </c>
      <c r="M2334" s="5">
        <f>IF(
Table1[[#This Row],[Budget_Profit]]=0,
"",
IF(
Table1[[#This Row],[Budget_Profit]]&gt;0,
(Table1[[#This Row],[Actual_Profit]]-Table1[[#This Row],[Budget_Profit]])/Table1[[#This Row],[Budget_Profit]],
(Table1[[#This Row],[Actual_Profit]]-Table1[[#This Row],[Budget_Profit]])/ABS(Table1[[#This Row],[Budget_Profit]])
)
)</f>
        <v>0.2</v>
      </c>
      <c r="N2334" s="5" t="str">
        <f>IF(Table1[[#This Row],[Profit_Var]]&gt;=0, "Above Budget", "Below Budget")</f>
        <v>Above Budget</v>
      </c>
      <c r="O2334">
        <v>15</v>
      </c>
      <c r="P2334">
        <v>10</v>
      </c>
      <c r="Q2334">
        <f>Table1[[#This Row],[COGS]]-Table1[[#This Row],[Budget_COGS]]</f>
        <v>5</v>
      </c>
      <c r="R2334" s="5">
        <f>IF(
Table1[[#This Row],[Budget_COGS]]=0,
"",
IF(
Table1[[#This Row],[Budget_COGS]]&gt;0,
(Table1[[#This Row],[Budget_COGS]]-Table1[[#This Row],[COGS]]) / Table1[[#This Row],[Budget_COGS]],
(Table1[[#This Row],[Budget_COGS]]-Table1[[#This Row],[COGS]]) / ABS(Table1[[#This Row],[Budget_COGS]])
)
)</f>
        <v>-0.5</v>
      </c>
      <c r="S2334" s="5" t="str">
        <f>IF(Table1[[#This Row],[COGS _Var]]&gt;=0, "Above Budget", "Below Budget")</f>
        <v>Above Budget</v>
      </c>
      <c r="T2334">
        <f>Table1[[#This Row],[Actual_Sales]]-Table1[[#This Row],[COGS]]</f>
        <v>27</v>
      </c>
      <c r="U2334">
        <v>20</v>
      </c>
      <c r="V2334">
        <f>Table1[[#This Row],[Gross_Margin]]-Table1[[#This Row],[Budget_Margin]]</f>
        <v>7</v>
      </c>
      <c r="W2334" s="5">
        <f>IF(
Table1[[#This Row],[Budget_Margin]]=0,
"",
IF(
Table1[[#This Row],[Budget_Margin]]&gt;0,
(Table1[[#This Row],[Gross_Margin]]-Table1[[#This Row],[Budget_Margin]]) / Table1[[#This Row],[Budget_Margin]],
(Table1[[#This Row],[Gross_Margin]]-Table1[[#This Row],[Budget_Margin]]) / ABS(Table1[[#This Row],[Budget_Margin]])
)
)</f>
        <v>0.35</v>
      </c>
      <c r="X2334" s="5" t="str">
        <f>IF(Table1[[#This Row],[Margin_Var]]&gt;=0, "Above Budget", "Below Budget")</f>
        <v>Above Budget</v>
      </c>
      <c r="Y2334" s="5">
        <f>IFERROR(Table1[[#This Row],[Gross_Margin]]/Table1[[#This Row],[Actual_Sales]],0)</f>
        <v>0.6428571428571429</v>
      </c>
      <c r="Z2334" s="5">
        <f>Table1[[#This Row],[Actual_Profit]]/Table1[[#This Row],[Actual_Sales]]</f>
        <v>0.2857142857142857</v>
      </c>
      <c r="AA2334">
        <v>15</v>
      </c>
      <c r="AB2334" s="5">
        <f>IFERROR(Table1[[#This Row],[Expenses]]/Table1[[#This Row],[Actual_Sales]],0)</f>
        <v>0.35714285714285715</v>
      </c>
      <c r="AC2334">
        <v>4</v>
      </c>
      <c r="AD2334">
        <v>848</v>
      </c>
      <c r="AE2334" s="5">
        <f>IFERROR(Table1[[#This Row],[Inventory]]/Table1[[#This Row],[Actual_Sales]],0)</f>
        <v>20.19047619047619</v>
      </c>
    </row>
    <row r="2335" spans="1:31" x14ac:dyDescent="0.25">
      <c r="A2335">
        <v>1844</v>
      </c>
      <c r="B2335">
        <v>515</v>
      </c>
      <c r="C2335">
        <v>5</v>
      </c>
      <c r="D2335" s="2">
        <v>40483</v>
      </c>
      <c r="E2335">
        <v>56</v>
      </c>
      <c r="F2335">
        <v>70</v>
      </c>
      <c r="G2335">
        <f>Table1[[#This Row],[Actual_Sales]]-Table1[[#This Row],[Budget_Sales]]</f>
        <v>-14</v>
      </c>
      <c r="H2335" s="5">
        <f>IF(
Table1[[#This Row],[Budget_Sales]]=0,
"",
IF(
Table1[[#This Row],[Budget_Sales]]&gt;0,
(Table1[[#This Row],[Actual_Sales]]-Table1[[#This Row],[Budget_Sales]])/Table1[[#This Row],[Budget_Sales]],
(Table1[[#This Row],[Actual_Sales]]-Table1[[#This Row],[Budget_Sales]])/ABS(Table1[[#This Row],[Budget_Sales]])
)
)</f>
        <v>-0.2</v>
      </c>
      <c r="I2335" s="5" t="str">
        <f>IF(Table1[[#This Row],[Sales_Var]]&gt;=0,"Above Budget","Below Budget")</f>
        <v>Below Budget</v>
      </c>
      <c r="J2335">
        <f>Table1[[#This Row],[Actual_Sales]]-(Table1[[#This Row],[COGS]]+Table1[[#This Row],[Expenses]])</f>
        <v>16</v>
      </c>
      <c r="K2335">
        <v>40</v>
      </c>
      <c r="L2335">
        <f>Table1[[#This Row],[Actual_Profit]]-Table1[[#This Row],[Budget_Profit]]</f>
        <v>-24</v>
      </c>
      <c r="M2335" s="5">
        <f>IF(
Table1[[#This Row],[Budget_Profit]]=0,
"",
IF(
Table1[[#This Row],[Budget_Profit]]&gt;0,
(Table1[[#This Row],[Actual_Profit]]-Table1[[#This Row],[Budget_Profit]])/Table1[[#This Row],[Budget_Profit]],
(Table1[[#This Row],[Actual_Profit]]-Table1[[#This Row],[Budget_Profit]])/ABS(Table1[[#This Row],[Budget_Profit]])
)
)</f>
        <v>-0.6</v>
      </c>
      <c r="N2335" s="5" t="str">
        <f>IF(Table1[[#This Row],[Profit_Var]]&gt;=0, "Above Budget", "Below Budget")</f>
        <v>Below Budget</v>
      </c>
      <c r="O2335">
        <v>22</v>
      </c>
      <c r="P2335">
        <v>20</v>
      </c>
      <c r="Q2335">
        <f>Table1[[#This Row],[COGS]]-Table1[[#This Row],[Budget_COGS]]</f>
        <v>2</v>
      </c>
      <c r="R2335" s="5">
        <f>IF(
Table1[[#This Row],[Budget_COGS]]=0,
"",
IF(
Table1[[#This Row],[Budget_COGS]]&gt;0,
(Table1[[#This Row],[Budget_COGS]]-Table1[[#This Row],[COGS]]) / Table1[[#This Row],[Budget_COGS]],
(Table1[[#This Row],[Budget_COGS]]-Table1[[#This Row],[COGS]]) / ABS(Table1[[#This Row],[Budget_COGS]])
)
)</f>
        <v>-0.1</v>
      </c>
      <c r="S2335" s="5" t="str">
        <f>IF(Table1[[#This Row],[COGS _Var]]&gt;=0, "Above Budget", "Below Budget")</f>
        <v>Above Budget</v>
      </c>
      <c r="T2335">
        <f>Table1[[#This Row],[Actual_Sales]]-Table1[[#This Row],[COGS]]</f>
        <v>34</v>
      </c>
      <c r="U2335">
        <v>50</v>
      </c>
      <c r="V2335">
        <f>Table1[[#This Row],[Gross_Margin]]-Table1[[#This Row],[Budget_Margin]]</f>
        <v>-16</v>
      </c>
      <c r="W2335" s="5">
        <f>IF(
Table1[[#This Row],[Budget_Margin]]=0,
"",
IF(
Table1[[#This Row],[Budget_Margin]]&gt;0,
(Table1[[#This Row],[Gross_Margin]]-Table1[[#This Row],[Budget_Margin]]) / Table1[[#This Row],[Budget_Margin]],
(Table1[[#This Row],[Gross_Margin]]-Table1[[#This Row],[Budget_Margin]]) / ABS(Table1[[#This Row],[Budget_Margin]])
)
)</f>
        <v>-0.32</v>
      </c>
      <c r="X2335" s="5" t="str">
        <f>IF(Table1[[#This Row],[Margin_Var]]&gt;=0, "Above Budget", "Below Budget")</f>
        <v>Below Budget</v>
      </c>
      <c r="Y2335" s="5">
        <f>IFERROR(Table1[[#This Row],[Gross_Margin]]/Table1[[#This Row],[Actual_Sales]],0)</f>
        <v>0.6071428571428571</v>
      </c>
      <c r="Z2335" s="5">
        <f>Table1[[#This Row],[Actual_Profit]]/Table1[[#This Row],[Actual_Sales]]</f>
        <v>0.2857142857142857</v>
      </c>
      <c r="AA2335">
        <v>18</v>
      </c>
      <c r="AB2335" s="5">
        <f>IFERROR(Table1[[#This Row],[Expenses]]/Table1[[#This Row],[Actual_Sales]],0)</f>
        <v>0.32142857142857145</v>
      </c>
      <c r="AC2335">
        <v>6</v>
      </c>
      <c r="AD2335">
        <v>802</v>
      </c>
      <c r="AE2335" s="5">
        <f>IFERROR(Table1[[#This Row],[Inventory]]/Table1[[#This Row],[Actual_Sales]],0)</f>
        <v>14.321428571428571</v>
      </c>
    </row>
    <row r="2336" spans="1:31" x14ac:dyDescent="0.25">
      <c r="A2336">
        <v>3905</v>
      </c>
      <c r="B2336">
        <v>234</v>
      </c>
      <c r="C2336">
        <v>1</v>
      </c>
      <c r="D2336" s="2">
        <v>40848</v>
      </c>
      <c r="E2336">
        <v>147</v>
      </c>
      <c r="F2336">
        <v>130</v>
      </c>
      <c r="G2336">
        <f>Table1[[#This Row],[Actual_Sales]]-Table1[[#This Row],[Budget_Sales]]</f>
        <v>17</v>
      </c>
      <c r="H2336" s="5">
        <f>IF(
Table1[[#This Row],[Budget_Sales]]=0,
"",
IF(
Table1[[#This Row],[Budget_Sales]]&gt;0,
(Table1[[#This Row],[Actual_Sales]]-Table1[[#This Row],[Budget_Sales]])/Table1[[#This Row],[Budget_Sales]],
(Table1[[#This Row],[Actual_Sales]]-Table1[[#This Row],[Budget_Sales]])/ABS(Table1[[#This Row],[Budget_Sales]])
)
)</f>
        <v>0.13076923076923078</v>
      </c>
      <c r="I2336" s="5" t="str">
        <f>IF(Table1[[#This Row],[Sales_Var]]&gt;=0,"Above Budget","Below Budget")</f>
        <v>Above Budget</v>
      </c>
      <c r="J2336">
        <f>Table1[[#This Row],[Actual_Sales]]-(Table1[[#This Row],[COGS]]+Table1[[#This Row],[Expenses]])</f>
        <v>42</v>
      </c>
      <c r="K2336">
        <v>50</v>
      </c>
      <c r="L2336">
        <f>Table1[[#This Row],[Actual_Profit]]-Table1[[#This Row],[Budget_Profit]]</f>
        <v>-8</v>
      </c>
      <c r="M2336" s="5">
        <f>IF(
Table1[[#This Row],[Budget_Profit]]=0,
"",
IF(
Table1[[#This Row],[Budget_Profit]]&gt;0,
(Table1[[#This Row],[Actual_Profit]]-Table1[[#This Row],[Budget_Profit]])/Table1[[#This Row],[Budget_Profit]],
(Table1[[#This Row],[Actual_Profit]]-Table1[[#This Row],[Budget_Profit]])/ABS(Table1[[#This Row],[Budget_Profit]])
)
)</f>
        <v>-0.16</v>
      </c>
      <c r="N2336" s="5" t="str">
        <f>IF(Table1[[#This Row],[Profit_Var]]&gt;=0, "Above Budget", "Below Budget")</f>
        <v>Below Budget</v>
      </c>
      <c r="O2336">
        <v>59</v>
      </c>
      <c r="P2336">
        <v>50</v>
      </c>
      <c r="Q2336">
        <f>Table1[[#This Row],[COGS]]-Table1[[#This Row],[Budget_COGS]]</f>
        <v>9</v>
      </c>
      <c r="R2336" s="5">
        <f>IF(
Table1[[#This Row],[Budget_COGS]]=0,
"",
IF(
Table1[[#This Row],[Budget_COGS]]&gt;0,
(Table1[[#This Row],[Budget_COGS]]-Table1[[#This Row],[COGS]]) / Table1[[#This Row],[Budget_COGS]],
(Table1[[#This Row],[Budget_COGS]]-Table1[[#This Row],[COGS]]) / ABS(Table1[[#This Row],[Budget_COGS]])
)
)</f>
        <v>-0.18</v>
      </c>
      <c r="S2336" s="5" t="str">
        <f>IF(Table1[[#This Row],[COGS _Var]]&gt;=0, "Above Budget", "Below Budget")</f>
        <v>Above Budget</v>
      </c>
      <c r="T2336">
        <f>Table1[[#This Row],[Actual_Sales]]-Table1[[#This Row],[COGS]]</f>
        <v>88</v>
      </c>
      <c r="U2336">
        <v>80</v>
      </c>
      <c r="V2336">
        <f>Table1[[#This Row],[Gross_Margin]]-Table1[[#This Row],[Budget_Margin]]</f>
        <v>8</v>
      </c>
      <c r="W2336" s="5">
        <f>IF(
Table1[[#This Row],[Budget_Margin]]=0,
"",
IF(
Table1[[#This Row],[Budget_Margin]]&gt;0,
(Table1[[#This Row],[Gross_Margin]]-Table1[[#This Row],[Budget_Margin]]) / Table1[[#This Row],[Budget_Margin]],
(Table1[[#This Row],[Gross_Margin]]-Table1[[#This Row],[Budget_Margin]]) / ABS(Table1[[#This Row],[Budget_Margin]])
)
)</f>
        <v>0.1</v>
      </c>
      <c r="X2336" s="5" t="str">
        <f>IF(Table1[[#This Row],[Margin_Var]]&gt;=0, "Above Budget", "Below Budget")</f>
        <v>Above Budget</v>
      </c>
      <c r="Y2336" s="5">
        <f>IFERROR(Table1[[#This Row],[Gross_Margin]]/Table1[[#This Row],[Actual_Sales]],0)</f>
        <v>0.59863945578231292</v>
      </c>
      <c r="Z2336" s="5">
        <f>Table1[[#This Row],[Actual_Profit]]/Table1[[#This Row],[Actual_Sales]]</f>
        <v>0.2857142857142857</v>
      </c>
      <c r="AA2336">
        <v>46</v>
      </c>
      <c r="AB2336" s="5">
        <f>IFERROR(Table1[[#This Row],[Expenses]]/Table1[[#This Row],[Actual_Sales]],0)</f>
        <v>0.31292517006802723</v>
      </c>
      <c r="AC2336">
        <v>19</v>
      </c>
      <c r="AD2336">
        <v>411</v>
      </c>
      <c r="AE2336" s="5">
        <f>IFERROR(Table1[[#This Row],[Inventory]]/Table1[[#This Row],[Actual_Sales]],0)</f>
        <v>2.795918367346939</v>
      </c>
    </row>
    <row r="2337" spans="1:31" x14ac:dyDescent="0.25">
      <c r="A2337">
        <v>3972</v>
      </c>
      <c r="B2337">
        <v>541</v>
      </c>
      <c r="C2337">
        <v>5</v>
      </c>
      <c r="D2337" s="2">
        <v>40848</v>
      </c>
      <c r="E2337">
        <v>147</v>
      </c>
      <c r="F2337">
        <v>130</v>
      </c>
      <c r="G2337">
        <f>Table1[[#This Row],[Actual_Sales]]-Table1[[#This Row],[Budget_Sales]]</f>
        <v>17</v>
      </c>
      <c r="H2337" s="5">
        <f>IF(
Table1[[#This Row],[Budget_Sales]]=0,
"",
IF(
Table1[[#This Row],[Budget_Sales]]&gt;0,
(Table1[[#This Row],[Actual_Sales]]-Table1[[#This Row],[Budget_Sales]])/Table1[[#This Row],[Budget_Sales]],
(Table1[[#This Row],[Actual_Sales]]-Table1[[#This Row],[Budget_Sales]])/ABS(Table1[[#This Row],[Budget_Sales]])
)
)</f>
        <v>0.13076923076923078</v>
      </c>
      <c r="I2337" s="5" t="str">
        <f>IF(Table1[[#This Row],[Sales_Var]]&gt;=0,"Above Budget","Below Budget")</f>
        <v>Above Budget</v>
      </c>
      <c r="J2337">
        <f>Table1[[#This Row],[Actual_Sales]]-(Table1[[#This Row],[COGS]]+Table1[[#This Row],[Expenses]])</f>
        <v>42</v>
      </c>
      <c r="K2337">
        <v>50</v>
      </c>
      <c r="L2337">
        <f>Table1[[#This Row],[Actual_Profit]]-Table1[[#This Row],[Budget_Profit]]</f>
        <v>-8</v>
      </c>
      <c r="M2337" s="5">
        <f>IF(
Table1[[#This Row],[Budget_Profit]]=0,
"",
IF(
Table1[[#This Row],[Budget_Profit]]&gt;0,
(Table1[[#This Row],[Actual_Profit]]-Table1[[#This Row],[Budget_Profit]])/Table1[[#This Row],[Budget_Profit]],
(Table1[[#This Row],[Actual_Profit]]-Table1[[#This Row],[Budget_Profit]])/ABS(Table1[[#This Row],[Budget_Profit]])
)
)</f>
        <v>-0.16</v>
      </c>
      <c r="N2337" s="5" t="str">
        <f>IF(Table1[[#This Row],[Profit_Var]]&gt;=0, "Above Budget", "Below Budget")</f>
        <v>Below Budget</v>
      </c>
      <c r="O2337">
        <v>59</v>
      </c>
      <c r="P2337">
        <v>50</v>
      </c>
      <c r="Q2337">
        <f>Table1[[#This Row],[COGS]]-Table1[[#This Row],[Budget_COGS]]</f>
        <v>9</v>
      </c>
      <c r="R2337" s="5">
        <f>IF(
Table1[[#This Row],[Budget_COGS]]=0,
"",
IF(
Table1[[#This Row],[Budget_COGS]]&gt;0,
(Table1[[#This Row],[Budget_COGS]]-Table1[[#This Row],[COGS]]) / Table1[[#This Row],[Budget_COGS]],
(Table1[[#This Row],[Budget_COGS]]-Table1[[#This Row],[COGS]]) / ABS(Table1[[#This Row],[Budget_COGS]])
)
)</f>
        <v>-0.18</v>
      </c>
      <c r="S2337" s="5" t="str">
        <f>IF(Table1[[#This Row],[COGS _Var]]&gt;=0, "Above Budget", "Below Budget")</f>
        <v>Above Budget</v>
      </c>
      <c r="T2337">
        <f>Table1[[#This Row],[Actual_Sales]]-Table1[[#This Row],[COGS]]</f>
        <v>88</v>
      </c>
      <c r="U2337">
        <v>80</v>
      </c>
      <c r="V2337">
        <f>Table1[[#This Row],[Gross_Margin]]-Table1[[#This Row],[Budget_Margin]]</f>
        <v>8</v>
      </c>
      <c r="W2337" s="5">
        <f>IF(
Table1[[#This Row],[Budget_Margin]]=0,
"",
IF(
Table1[[#This Row],[Budget_Margin]]&gt;0,
(Table1[[#This Row],[Gross_Margin]]-Table1[[#This Row],[Budget_Margin]]) / Table1[[#This Row],[Budget_Margin]],
(Table1[[#This Row],[Gross_Margin]]-Table1[[#This Row],[Budget_Margin]]) / ABS(Table1[[#This Row],[Budget_Margin]])
)
)</f>
        <v>0.1</v>
      </c>
      <c r="X2337" s="5" t="str">
        <f>IF(Table1[[#This Row],[Margin_Var]]&gt;=0, "Above Budget", "Below Budget")</f>
        <v>Above Budget</v>
      </c>
      <c r="Y2337" s="5">
        <f>IFERROR(Table1[[#This Row],[Gross_Margin]]/Table1[[#This Row],[Actual_Sales]],0)</f>
        <v>0.59863945578231292</v>
      </c>
      <c r="Z2337" s="5">
        <f>Table1[[#This Row],[Actual_Profit]]/Table1[[#This Row],[Actual_Sales]]</f>
        <v>0.2857142857142857</v>
      </c>
      <c r="AA2337">
        <v>46</v>
      </c>
      <c r="AB2337" s="5">
        <f>IFERROR(Table1[[#This Row],[Expenses]]/Table1[[#This Row],[Actual_Sales]],0)</f>
        <v>0.31292517006802723</v>
      </c>
      <c r="AC2337">
        <v>19</v>
      </c>
      <c r="AD2337">
        <v>411</v>
      </c>
      <c r="AE2337" s="5">
        <f>IFERROR(Table1[[#This Row],[Inventory]]/Table1[[#This Row],[Actual_Sales]],0)</f>
        <v>2.795918367346939</v>
      </c>
    </row>
    <row r="2338" spans="1:31" x14ac:dyDescent="0.25">
      <c r="A2338">
        <v>3311</v>
      </c>
      <c r="B2338">
        <v>712</v>
      </c>
      <c r="C2338">
        <v>5</v>
      </c>
      <c r="D2338" s="2">
        <v>40725</v>
      </c>
      <c r="E2338">
        <v>49</v>
      </c>
      <c r="F2338">
        <v>50</v>
      </c>
      <c r="G2338">
        <f>Table1[[#This Row],[Actual_Sales]]-Table1[[#This Row],[Budget_Sales]]</f>
        <v>-1</v>
      </c>
      <c r="H2338" s="5">
        <f>IF(
Table1[[#This Row],[Budget_Sales]]=0,
"",
IF(
Table1[[#This Row],[Budget_Sales]]&gt;0,
(Table1[[#This Row],[Actual_Sales]]-Table1[[#This Row],[Budget_Sales]])/Table1[[#This Row],[Budget_Sales]],
(Table1[[#This Row],[Actual_Sales]]-Table1[[#This Row],[Budget_Sales]])/ABS(Table1[[#This Row],[Budget_Sales]])
)
)</f>
        <v>-0.02</v>
      </c>
      <c r="I2338" s="5" t="str">
        <f>IF(Table1[[#This Row],[Sales_Var]]&gt;=0,"Above Budget","Below Budget")</f>
        <v>Below Budget</v>
      </c>
      <c r="J2338">
        <f>Table1[[#This Row],[Actual_Sales]]-(Table1[[#This Row],[COGS]]+Table1[[#This Row],[Expenses]])</f>
        <v>14</v>
      </c>
      <c r="K2338">
        <v>20</v>
      </c>
      <c r="L2338">
        <f>Table1[[#This Row],[Actual_Profit]]-Table1[[#This Row],[Budget_Profit]]</f>
        <v>-6</v>
      </c>
      <c r="M2338" s="5">
        <f>IF(
Table1[[#This Row],[Budget_Profit]]=0,
"",
IF(
Table1[[#This Row],[Budget_Profit]]&gt;0,
(Table1[[#This Row],[Actual_Profit]]-Table1[[#This Row],[Budget_Profit]])/Table1[[#This Row],[Budget_Profit]],
(Table1[[#This Row],[Actual_Profit]]-Table1[[#This Row],[Budget_Profit]])/ABS(Table1[[#This Row],[Budget_Profit]])
)
)</f>
        <v>-0.3</v>
      </c>
      <c r="N2338" s="5" t="str">
        <f>IF(Table1[[#This Row],[Profit_Var]]&gt;=0, "Above Budget", "Below Budget")</f>
        <v>Below Budget</v>
      </c>
      <c r="O2338">
        <v>20</v>
      </c>
      <c r="P2338">
        <v>20</v>
      </c>
      <c r="Q2338">
        <f>Table1[[#This Row],[COGS]]-Table1[[#This Row],[Budget_COGS]]</f>
        <v>0</v>
      </c>
      <c r="R2338" s="5">
        <f>IF(
Table1[[#This Row],[Budget_COGS]]=0,
"",
IF(
Table1[[#This Row],[Budget_COGS]]&gt;0,
(Table1[[#This Row],[Budget_COGS]]-Table1[[#This Row],[COGS]]) / Table1[[#This Row],[Budget_COGS]],
(Table1[[#This Row],[Budget_COGS]]-Table1[[#This Row],[COGS]]) / ABS(Table1[[#This Row],[Budget_COGS]])
)
)</f>
        <v>0</v>
      </c>
      <c r="S2338" s="5" t="str">
        <f>IF(Table1[[#This Row],[COGS _Var]]&gt;=0, "Above Budget", "Below Budget")</f>
        <v>Above Budget</v>
      </c>
      <c r="T2338">
        <f>Table1[[#This Row],[Actual_Sales]]-Table1[[#This Row],[COGS]]</f>
        <v>29</v>
      </c>
      <c r="U2338">
        <v>30</v>
      </c>
      <c r="V2338">
        <f>Table1[[#This Row],[Gross_Margin]]-Table1[[#This Row],[Budget_Margin]]</f>
        <v>-1</v>
      </c>
      <c r="W2338" s="5">
        <f>IF(
Table1[[#This Row],[Budget_Margin]]=0,
"",
IF(
Table1[[#This Row],[Budget_Margin]]&gt;0,
(Table1[[#This Row],[Gross_Margin]]-Table1[[#This Row],[Budget_Margin]]) / Table1[[#This Row],[Budget_Margin]],
(Table1[[#This Row],[Gross_Margin]]-Table1[[#This Row],[Budget_Margin]]) / ABS(Table1[[#This Row],[Budget_Margin]])
)
)</f>
        <v>-3.3333333333333333E-2</v>
      </c>
      <c r="X2338" s="5" t="str">
        <f>IF(Table1[[#This Row],[Margin_Var]]&gt;=0, "Above Budget", "Below Budget")</f>
        <v>Below Budget</v>
      </c>
      <c r="Y2338" s="5">
        <f>IFERROR(Table1[[#This Row],[Gross_Margin]]/Table1[[#This Row],[Actual_Sales]],0)</f>
        <v>0.59183673469387754</v>
      </c>
      <c r="Z2338" s="5">
        <f>Table1[[#This Row],[Actual_Profit]]/Table1[[#This Row],[Actual_Sales]]</f>
        <v>0.2857142857142857</v>
      </c>
      <c r="AA2338">
        <v>15</v>
      </c>
      <c r="AB2338" s="5">
        <f>IFERROR(Table1[[#This Row],[Expenses]]/Table1[[#This Row],[Actual_Sales]],0)</f>
        <v>0.30612244897959184</v>
      </c>
      <c r="AC2338">
        <v>5</v>
      </c>
      <c r="AD2338">
        <v>808</v>
      </c>
      <c r="AE2338" s="5">
        <f>IFERROR(Table1[[#This Row],[Inventory]]/Table1[[#This Row],[Actual_Sales]],0)</f>
        <v>16.489795918367346</v>
      </c>
    </row>
    <row r="2339" spans="1:31" x14ac:dyDescent="0.25">
      <c r="A2339">
        <v>2971</v>
      </c>
      <c r="B2339">
        <v>775</v>
      </c>
      <c r="C2339">
        <v>5</v>
      </c>
      <c r="D2339" s="2">
        <v>40664</v>
      </c>
      <c r="E2339">
        <v>49</v>
      </c>
      <c r="F2339">
        <v>40</v>
      </c>
      <c r="G2339">
        <f>Table1[[#This Row],[Actual_Sales]]-Table1[[#This Row],[Budget_Sales]]</f>
        <v>9</v>
      </c>
      <c r="H2339" s="5">
        <f>IF(
Table1[[#This Row],[Budget_Sales]]=0,
"",
IF(
Table1[[#This Row],[Budget_Sales]]&gt;0,
(Table1[[#This Row],[Actual_Sales]]-Table1[[#This Row],[Budget_Sales]])/Table1[[#This Row],[Budget_Sales]],
(Table1[[#This Row],[Actual_Sales]]-Table1[[#This Row],[Budget_Sales]])/ABS(Table1[[#This Row],[Budget_Sales]])
)
)</f>
        <v>0.22500000000000001</v>
      </c>
      <c r="I2339" s="5" t="str">
        <f>IF(Table1[[#This Row],[Sales_Var]]&gt;=0,"Above Budget","Below Budget")</f>
        <v>Above Budget</v>
      </c>
      <c r="J2339">
        <f>Table1[[#This Row],[Actual_Sales]]-(Table1[[#This Row],[COGS]]+Table1[[#This Row],[Expenses]])</f>
        <v>14</v>
      </c>
      <c r="K2339">
        <v>20</v>
      </c>
      <c r="L2339">
        <f>Table1[[#This Row],[Actual_Profit]]-Table1[[#This Row],[Budget_Profit]]</f>
        <v>-6</v>
      </c>
      <c r="M2339" s="5">
        <f>IF(
Table1[[#This Row],[Budget_Profit]]=0,
"",
IF(
Table1[[#This Row],[Budget_Profit]]&gt;0,
(Table1[[#This Row],[Actual_Profit]]-Table1[[#This Row],[Budget_Profit]])/Table1[[#This Row],[Budget_Profit]],
(Table1[[#This Row],[Actual_Profit]]-Table1[[#This Row],[Budget_Profit]])/ABS(Table1[[#This Row],[Budget_Profit]])
)
)</f>
        <v>-0.3</v>
      </c>
      <c r="N2339" s="5" t="str">
        <f>IF(Table1[[#This Row],[Profit_Var]]&gt;=0, "Above Budget", "Below Budget")</f>
        <v>Below Budget</v>
      </c>
      <c r="O2339">
        <v>20</v>
      </c>
      <c r="P2339">
        <v>10</v>
      </c>
      <c r="Q2339">
        <f>Table1[[#This Row],[COGS]]-Table1[[#This Row],[Budget_COGS]]</f>
        <v>10</v>
      </c>
      <c r="R2339" s="5">
        <f>IF(
Table1[[#This Row],[Budget_COGS]]=0,
"",
IF(
Table1[[#This Row],[Budget_COGS]]&gt;0,
(Table1[[#This Row],[Budget_COGS]]-Table1[[#This Row],[COGS]]) / Table1[[#This Row],[Budget_COGS]],
(Table1[[#This Row],[Budget_COGS]]-Table1[[#This Row],[COGS]]) / ABS(Table1[[#This Row],[Budget_COGS]])
)
)</f>
        <v>-1</v>
      </c>
      <c r="S2339" s="5" t="str">
        <f>IF(Table1[[#This Row],[COGS _Var]]&gt;=0, "Above Budget", "Below Budget")</f>
        <v>Above Budget</v>
      </c>
      <c r="T2339">
        <f>Table1[[#This Row],[Actual_Sales]]-Table1[[#This Row],[COGS]]</f>
        <v>29</v>
      </c>
      <c r="U2339">
        <v>30</v>
      </c>
      <c r="V2339">
        <f>Table1[[#This Row],[Gross_Margin]]-Table1[[#This Row],[Budget_Margin]]</f>
        <v>-1</v>
      </c>
      <c r="W2339" s="5">
        <f>IF(
Table1[[#This Row],[Budget_Margin]]=0,
"",
IF(
Table1[[#This Row],[Budget_Margin]]&gt;0,
(Table1[[#This Row],[Gross_Margin]]-Table1[[#This Row],[Budget_Margin]]) / Table1[[#This Row],[Budget_Margin]],
(Table1[[#This Row],[Gross_Margin]]-Table1[[#This Row],[Budget_Margin]]) / ABS(Table1[[#This Row],[Budget_Margin]])
)
)</f>
        <v>-3.3333333333333333E-2</v>
      </c>
      <c r="X2339" s="5" t="str">
        <f>IF(Table1[[#This Row],[Margin_Var]]&gt;=0, "Above Budget", "Below Budget")</f>
        <v>Below Budget</v>
      </c>
      <c r="Y2339" s="5">
        <f>IFERROR(Table1[[#This Row],[Gross_Margin]]/Table1[[#This Row],[Actual_Sales]],0)</f>
        <v>0.59183673469387754</v>
      </c>
      <c r="Z2339" s="5">
        <f>Table1[[#This Row],[Actual_Profit]]/Table1[[#This Row],[Actual_Sales]]</f>
        <v>0.2857142857142857</v>
      </c>
      <c r="AA2339">
        <v>15</v>
      </c>
      <c r="AB2339" s="5">
        <f>IFERROR(Table1[[#This Row],[Expenses]]/Table1[[#This Row],[Actual_Sales]],0)</f>
        <v>0.30612244897959184</v>
      </c>
      <c r="AC2339">
        <v>5</v>
      </c>
      <c r="AD2339">
        <v>829</v>
      </c>
      <c r="AE2339" s="5">
        <f>IFERROR(Table1[[#This Row],[Inventory]]/Table1[[#This Row],[Actual_Sales]],0)</f>
        <v>16.918367346938776</v>
      </c>
    </row>
    <row r="2340" spans="1:31" x14ac:dyDescent="0.25">
      <c r="A2340">
        <v>2994</v>
      </c>
      <c r="B2340">
        <v>918</v>
      </c>
      <c r="C2340">
        <v>5</v>
      </c>
      <c r="D2340" s="2">
        <v>40664</v>
      </c>
      <c r="E2340">
        <v>49</v>
      </c>
      <c r="F2340">
        <v>40</v>
      </c>
      <c r="G2340">
        <f>Table1[[#This Row],[Actual_Sales]]-Table1[[#This Row],[Budget_Sales]]</f>
        <v>9</v>
      </c>
      <c r="H2340" s="5">
        <f>IF(
Table1[[#This Row],[Budget_Sales]]=0,
"",
IF(
Table1[[#This Row],[Budget_Sales]]&gt;0,
(Table1[[#This Row],[Actual_Sales]]-Table1[[#This Row],[Budget_Sales]])/Table1[[#This Row],[Budget_Sales]],
(Table1[[#This Row],[Actual_Sales]]-Table1[[#This Row],[Budget_Sales]])/ABS(Table1[[#This Row],[Budget_Sales]])
)
)</f>
        <v>0.22500000000000001</v>
      </c>
      <c r="I2340" s="5" t="str">
        <f>IF(Table1[[#This Row],[Sales_Var]]&gt;=0,"Above Budget","Below Budget")</f>
        <v>Above Budget</v>
      </c>
      <c r="J2340">
        <f>Table1[[#This Row],[Actual_Sales]]-(Table1[[#This Row],[COGS]]+Table1[[#This Row],[Expenses]])</f>
        <v>14</v>
      </c>
      <c r="K2340">
        <v>30</v>
      </c>
      <c r="L2340">
        <f>Table1[[#This Row],[Actual_Profit]]-Table1[[#This Row],[Budget_Profit]]</f>
        <v>-16</v>
      </c>
      <c r="M2340" s="5">
        <f>IF(
Table1[[#This Row],[Budget_Profit]]=0,
"",
IF(
Table1[[#This Row],[Budget_Profit]]&gt;0,
(Table1[[#This Row],[Actual_Profit]]-Table1[[#This Row],[Budget_Profit]])/Table1[[#This Row],[Budget_Profit]],
(Table1[[#This Row],[Actual_Profit]]-Table1[[#This Row],[Budget_Profit]])/ABS(Table1[[#This Row],[Budget_Profit]])
)
)</f>
        <v>-0.53333333333333333</v>
      </c>
      <c r="N2340" s="5" t="str">
        <f>IF(Table1[[#This Row],[Profit_Var]]&gt;=0, "Above Budget", "Below Budget")</f>
        <v>Below Budget</v>
      </c>
      <c r="O2340">
        <v>20</v>
      </c>
      <c r="P2340">
        <v>10</v>
      </c>
      <c r="Q2340">
        <f>Table1[[#This Row],[COGS]]-Table1[[#This Row],[Budget_COGS]]</f>
        <v>10</v>
      </c>
      <c r="R2340" s="5">
        <f>IF(
Table1[[#This Row],[Budget_COGS]]=0,
"",
IF(
Table1[[#This Row],[Budget_COGS]]&gt;0,
(Table1[[#This Row],[Budget_COGS]]-Table1[[#This Row],[COGS]]) / Table1[[#This Row],[Budget_COGS]],
(Table1[[#This Row],[Budget_COGS]]-Table1[[#This Row],[COGS]]) / ABS(Table1[[#This Row],[Budget_COGS]])
)
)</f>
        <v>-1</v>
      </c>
      <c r="S2340" s="5" t="str">
        <f>IF(Table1[[#This Row],[COGS _Var]]&gt;=0, "Above Budget", "Below Budget")</f>
        <v>Above Budget</v>
      </c>
      <c r="T2340">
        <f>Table1[[#This Row],[Actual_Sales]]-Table1[[#This Row],[COGS]]</f>
        <v>29</v>
      </c>
      <c r="U2340">
        <v>30</v>
      </c>
      <c r="V2340">
        <f>Table1[[#This Row],[Gross_Margin]]-Table1[[#This Row],[Budget_Margin]]</f>
        <v>-1</v>
      </c>
      <c r="W2340" s="5">
        <f>IF(
Table1[[#This Row],[Budget_Margin]]=0,
"",
IF(
Table1[[#This Row],[Budget_Margin]]&gt;0,
(Table1[[#This Row],[Gross_Margin]]-Table1[[#This Row],[Budget_Margin]]) / Table1[[#This Row],[Budget_Margin]],
(Table1[[#This Row],[Gross_Margin]]-Table1[[#This Row],[Budget_Margin]]) / ABS(Table1[[#This Row],[Budget_Margin]])
)
)</f>
        <v>-3.3333333333333333E-2</v>
      </c>
      <c r="X2340" s="5" t="str">
        <f>IF(Table1[[#This Row],[Margin_Var]]&gt;=0, "Above Budget", "Below Budget")</f>
        <v>Below Budget</v>
      </c>
      <c r="Y2340" s="5">
        <f>IFERROR(Table1[[#This Row],[Gross_Margin]]/Table1[[#This Row],[Actual_Sales]],0)</f>
        <v>0.59183673469387754</v>
      </c>
      <c r="Z2340" s="5">
        <f>Table1[[#This Row],[Actual_Profit]]/Table1[[#This Row],[Actual_Sales]]</f>
        <v>0.2857142857142857</v>
      </c>
      <c r="AA2340">
        <v>15</v>
      </c>
      <c r="AB2340" s="5">
        <f>IFERROR(Table1[[#This Row],[Expenses]]/Table1[[#This Row],[Actual_Sales]],0)</f>
        <v>0.30612244897959184</v>
      </c>
      <c r="AC2340">
        <v>5</v>
      </c>
      <c r="AD2340">
        <v>464</v>
      </c>
      <c r="AE2340" s="5">
        <f>IFERROR(Table1[[#This Row],[Inventory]]/Table1[[#This Row],[Actual_Sales]],0)</f>
        <v>9.4693877551020407</v>
      </c>
    </row>
    <row r="2341" spans="1:31" x14ac:dyDescent="0.25">
      <c r="A2341">
        <v>2948</v>
      </c>
      <c r="B2341">
        <v>702</v>
      </c>
      <c r="C2341">
        <v>6</v>
      </c>
      <c r="D2341" s="2">
        <v>40664</v>
      </c>
      <c r="E2341">
        <v>49</v>
      </c>
      <c r="F2341">
        <v>40</v>
      </c>
      <c r="G2341">
        <f>Table1[[#This Row],[Actual_Sales]]-Table1[[#This Row],[Budget_Sales]]</f>
        <v>9</v>
      </c>
      <c r="H2341" s="5">
        <f>IF(
Table1[[#This Row],[Budget_Sales]]=0,
"",
IF(
Table1[[#This Row],[Budget_Sales]]&gt;0,
(Table1[[#This Row],[Actual_Sales]]-Table1[[#This Row],[Budget_Sales]])/Table1[[#This Row],[Budget_Sales]],
(Table1[[#This Row],[Actual_Sales]]-Table1[[#This Row],[Budget_Sales]])/ABS(Table1[[#This Row],[Budget_Sales]])
)
)</f>
        <v>0.22500000000000001</v>
      </c>
      <c r="I2341" s="5" t="str">
        <f>IF(Table1[[#This Row],[Sales_Var]]&gt;=0,"Above Budget","Below Budget")</f>
        <v>Above Budget</v>
      </c>
      <c r="J2341">
        <f>Table1[[#This Row],[Actual_Sales]]-(Table1[[#This Row],[COGS]]+Table1[[#This Row],[Expenses]])</f>
        <v>14</v>
      </c>
      <c r="K2341">
        <v>20</v>
      </c>
      <c r="L2341">
        <f>Table1[[#This Row],[Actual_Profit]]-Table1[[#This Row],[Budget_Profit]]</f>
        <v>-6</v>
      </c>
      <c r="M2341" s="5">
        <f>IF(
Table1[[#This Row],[Budget_Profit]]=0,
"",
IF(
Table1[[#This Row],[Budget_Profit]]&gt;0,
(Table1[[#This Row],[Actual_Profit]]-Table1[[#This Row],[Budget_Profit]])/Table1[[#This Row],[Budget_Profit]],
(Table1[[#This Row],[Actual_Profit]]-Table1[[#This Row],[Budget_Profit]])/ABS(Table1[[#This Row],[Budget_Profit]])
)
)</f>
        <v>-0.3</v>
      </c>
      <c r="N2341" s="5" t="str">
        <f>IF(Table1[[#This Row],[Profit_Var]]&gt;=0, "Above Budget", "Below Budget")</f>
        <v>Below Budget</v>
      </c>
      <c r="O2341">
        <v>20</v>
      </c>
      <c r="P2341">
        <v>10</v>
      </c>
      <c r="Q2341">
        <f>Table1[[#This Row],[COGS]]-Table1[[#This Row],[Budget_COGS]]</f>
        <v>10</v>
      </c>
      <c r="R2341" s="5">
        <f>IF(
Table1[[#This Row],[Budget_COGS]]=0,
"",
IF(
Table1[[#This Row],[Budget_COGS]]&gt;0,
(Table1[[#This Row],[Budget_COGS]]-Table1[[#This Row],[COGS]]) / Table1[[#This Row],[Budget_COGS]],
(Table1[[#This Row],[Budget_COGS]]-Table1[[#This Row],[COGS]]) / ABS(Table1[[#This Row],[Budget_COGS]])
)
)</f>
        <v>-1</v>
      </c>
      <c r="S2341" s="5" t="str">
        <f>IF(Table1[[#This Row],[COGS _Var]]&gt;=0, "Above Budget", "Below Budget")</f>
        <v>Above Budget</v>
      </c>
      <c r="T2341">
        <f>Table1[[#This Row],[Actual_Sales]]-Table1[[#This Row],[COGS]]</f>
        <v>29</v>
      </c>
      <c r="U2341">
        <v>30</v>
      </c>
      <c r="V2341">
        <f>Table1[[#This Row],[Gross_Margin]]-Table1[[#This Row],[Budget_Margin]]</f>
        <v>-1</v>
      </c>
      <c r="W2341" s="5">
        <f>IF(
Table1[[#This Row],[Budget_Margin]]=0,
"",
IF(
Table1[[#This Row],[Budget_Margin]]&gt;0,
(Table1[[#This Row],[Gross_Margin]]-Table1[[#This Row],[Budget_Margin]]) / Table1[[#This Row],[Budget_Margin]],
(Table1[[#This Row],[Gross_Margin]]-Table1[[#This Row],[Budget_Margin]]) / ABS(Table1[[#This Row],[Budget_Margin]])
)
)</f>
        <v>-3.3333333333333333E-2</v>
      </c>
      <c r="X2341" s="5" t="str">
        <f>IF(Table1[[#This Row],[Margin_Var]]&gt;=0, "Above Budget", "Below Budget")</f>
        <v>Below Budget</v>
      </c>
      <c r="Y2341" s="5">
        <f>IFERROR(Table1[[#This Row],[Gross_Margin]]/Table1[[#This Row],[Actual_Sales]],0)</f>
        <v>0.59183673469387754</v>
      </c>
      <c r="Z2341" s="5">
        <f>Table1[[#This Row],[Actual_Profit]]/Table1[[#This Row],[Actual_Sales]]</f>
        <v>0.2857142857142857</v>
      </c>
      <c r="AA2341">
        <v>15</v>
      </c>
      <c r="AB2341" s="5">
        <f>IFERROR(Table1[[#This Row],[Expenses]]/Table1[[#This Row],[Actual_Sales]],0)</f>
        <v>0.30612244897959184</v>
      </c>
      <c r="AC2341">
        <v>5</v>
      </c>
      <c r="AD2341">
        <v>784</v>
      </c>
      <c r="AE2341" s="5">
        <f>IFERROR(Table1[[#This Row],[Inventory]]/Table1[[#This Row],[Actual_Sales]],0)</f>
        <v>16</v>
      </c>
    </row>
    <row r="2342" spans="1:31" x14ac:dyDescent="0.25">
      <c r="A2342">
        <v>3353</v>
      </c>
      <c r="B2342">
        <v>918</v>
      </c>
      <c r="C2342">
        <v>3</v>
      </c>
      <c r="D2342" s="2">
        <v>40725</v>
      </c>
      <c r="E2342">
        <v>56</v>
      </c>
      <c r="F2342">
        <v>70</v>
      </c>
      <c r="G2342">
        <f>Table1[[#This Row],[Actual_Sales]]-Table1[[#This Row],[Budget_Sales]]</f>
        <v>-14</v>
      </c>
      <c r="H2342" s="5">
        <f>IF(
Table1[[#This Row],[Budget_Sales]]=0,
"",
IF(
Table1[[#This Row],[Budget_Sales]]&gt;0,
(Table1[[#This Row],[Actual_Sales]]-Table1[[#This Row],[Budget_Sales]])/Table1[[#This Row],[Budget_Sales]],
(Table1[[#This Row],[Actual_Sales]]-Table1[[#This Row],[Budget_Sales]])/ABS(Table1[[#This Row],[Budget_Sales]])
)
)</f>
        <v>-0.2</v>
      </c>
      <c r="I2342" s="5" t="str">
        <f>IF(Table1[[#This Row],[Sales_Var]]&gt;=0,"Above Budget","Below Budget")</f>
        <v>Below Budget</v>
      </c>
      <c r="J2342">
        <f>Table1[[#This Row],[Actual_Sales]]-(Table1[[#This Row],[COGS]]+Table1[[#This Row],[Expenses]])</f>
        <v>16</v>
      </c>
      <c r="K2342">
        <v>40</v>
      </c>
      <c r="L2342">
        <f>Table1[[#This Row],[Actual_Profit]]-Table1[[#This Row],[Budget_Profit]]</f>
        <v>-24</v>
      </c>
      <c r="M2342" s="5">
        <f>IF(
Table1[[#This Row],[Budget_Profit]]=0,
"",
IF(
Table1[[#This Row],[Budget_Profit]]&gt;0,
(Table1[[#This Row],[Actual_Profit]]-Table1[[#This Row],[Budget_Profit]])/Table1[[#This Row],[Budget_Profit]],
(Table1[[#This Row],[Actual_Profit]]-Table1[[#This Row],[Budget_Profit]])/ABS(Table1[[#This Row],[Budget_Profit]])
)
)</f>
        <v>-0.6</v>
      </c>
      <c r="N2342" s="5" t="str">
        <f>IF(Table1[[#This Row],[Profit_Var]]&gt;=0, "Above Budget", "Below Budget")</f>
        <v>Below Budget</v>
      </c>
      <c r="O2342">
        <v>23</v>
      </c>
      <c r="P2342">
        <v>20</v>
      </c>
      <c r="Q2342">
        <f>Table1[[#This Row],[COGS]]-Table1[[#This Row],[Budget_COGS]]</f>
        <v>3</v>
      </c>
      <c r="R2342" s="5">
        <f>IF(
Table1[[#This Row],[Budget_COGS]]=0,
"",
IF(
Table1[[#This Row],[Budget_COGS]]&gt;0,
(Table1[[#This Row],[Budget_COGS]]-Table1[[#This Row],[COGS]]) / Table1[[#This Row],[Budget_COGS]],
(Table1[[#This Row],[Budget_COGS]]-Table1[[#This Row],[COGS]]) / ABS(Table1[[#This Row],[Budget_COGS]])
)
)</f>
        <v>-0.15</v>
      </c>
      <c r="S2342" s="5" t="str">
        <f>IF(Table1[[#This Row],[COGS _Var]]&gt;=0, "Above Budget", "Below Budget")</f>
        <v>Above Budget</v>
      </c>
      <c r="T2342">
        <f>Table1[[#This Row],[Actual_Sales]]-Table1[[#This Row],[COGS]]</f>
        <v>33</v>
      </c>
      <c r="U2342">
        <v>50</v>
      </c>
      <c r="V2342">
        <f>Table1[[#This Row],[Gross_Margin]]-Table1[[#This Row],[Budget_Margin]]</f>
        <v>-17</v>
      </c>
      <c r="W2342" s="5">
        <f>IF(
Table1[[#This Row],[Budget_Margin]]=0,
"",
IF(
Table1[[#This Row],[Budget_Margin]]&gt;0,
(Table1[[#This Row],[Gross_Margin]]-Table1[[#This Row],[Budget_Margin]]) / Table1[[#This Row],[Budget_Margin]],
(Table1[[#This Row],[Gross_Margin]]-Table1[[#This Row],[Budget_Margin]]) / ABS(Table1[[#This Row],[Budget_Margin]])
)
)</f>
        <v>-0.34</v>
      </c>
      <c r="X2342" s="5" t="str">
        <f>IF(Table1[[#This Row],[Margin_Var]]&gt;=0, "Above Budget", "Below Budget")</f>
        <v>Below Budget</v>
      </c>
      <c r="Y2342" s="5">
        <f>IFERROR(Table1[[#This Row],[Gross_Margin]]/Table1[[#This Row],[Actual_Sales]],0)</f>
        <v>0.5892857142857143</v>
      </c>
      <c r="Z2342" s="5">
        <f>Table1[[#This Row],[Actual_Profit]]/Table1[[#This Row],[Actual_Sales]]</f>
        <v>0.2857142857142857</v>
      </c>
      <c r="AA2342">
        <v>17</v>
      </c>
      <c r="AB2342" s="5">
        <f>IFERROR(Table1[[#This Row],[Expenses]]/Table1[[#This Row],[Actual_Sales]],0)</f>
        <v>0.30357142857142855</v>
      </c>
      <c r="AC2342">
        <v>6</v>
      </c>
      <c r="AD2342">
        <v>868</v>
      </c>
      <c r="AE2342" s="5">
        <f>IFERROR(Table1[[#This Row],[Inventory]]/Table1[[#This Row],[Actual_Sales]],0)</f>
        <v>15.5</v>
      </c>
    </row>
    <row r="2343" spans="1:31" x14ac:dyDescent="0.25">
      <c r="A2343">
        <v>3354</v>
      </c>
      <c r="B2343">
        <v>937</v>
      </c>
      <c r="C2343">
        <v>9</v>
      </c>
      <c r="D2343" s="2">
        <v>40725</v>
      </c>
      <c r="E2343">
        <v>56</v>
      </c>
      <c r="F2343">
        <v>50</v>
      </c>
      <c r="G2343">
        <f>Table1[[#This Row],[Actual_Sales]]-Table1[[#This Row],[Budget_Sales]]</f>
        <v>6</v>
      </c>
      <c r="H2343" s="5">
        <f>IF(
Table1[[#This Row],[Budget_Sales]]=0,
"",
IF(
Table1[[#This Row],[Budget_Sales]]&gt;0,
(Table1[[#This Row],[Actual_Sales]]-Table1[[#This Row],[Budget_Sales]])/Table1[[#This Row],[Budget_Sales]],
(Table1[[#This Row],[Actual_Sales]]-Table1[[#This Row],[Budget_Sales]])/ABS(Table1[[#This Row],[Budget_Sales]])
)
)</f>
        <v>0.12</v>
      </c>
      <c r="I2343" s="5" t="str">
        <f>IF(Table1[[#This Row],[Sales_Var]]&gt;=0,"Above Budget","Below Budget")</f>
        <v>Above Budget</v>
      </c>
      <c r="J2343">
        <f>Table1[[#This Row],[Actual_Sales]]-(Table1[[#This Row],[COGS]]+Table1[[#This Row],[Expenses]])</f>
        <v>16</v>
      </c>
      <c r="K2343">
        <v>40</v>
      </c>
      <c r="L2343">
        <f>Table1[[#This Row],[Actual_Profit]]-Table1[[#This Row],[Budget_Profit]]</f>
        <v>-24</v>
      </c>
      <c r="M2343" s="5">
        <f>IF(
Table1[[#This Row],[Budget_Profit]]=0,
"",
IF(
Table1[[#This Row],[Budget_Profit]]&gt;0,
(Table1[[#This Row],[Actual_Profit]]-Table1[[#This Row],[Budget_Profit]])/Table1[[#This Row],[Budget_Profit]],
(Table1[[#This Row],[Actual_Profit]]-Table1[[#This Row],[Budget_Profit]])/ABS(Table1[[#This Row],[Budget_Profit]])
)
)</f>
        <v>-0.6</v>
      </c>
      <c r="N2343" s="5" t="str">
        <f>IF(Table1[[#This Row],[Profit_Var]]&gt;=0, "Above Budget", "Below Budget")</f>
        <v>Below Budget</v>
      </c>
      <c r="O2343">
        <v>23</v>
      </c>
      <c r="P2343">
        <v>10</v>
      </c>
      <c r="Q2343">
        <f>Table1[[#This Row],[COGS]]-Table1[[#This Row],[Budget_COGS]]</f>
        <v>13</v>
      </c>
      <c r="R2343" s="5">
        <f>IF(
Table1[[#This Row],[Budget_COGS]]=0,
"",
IF(
Table1[[#This Row],[Budget_COGS]]&gt;0,
(Table1[[#This Row],[Budget_COGS]]-Table1[[#This Row],[COGS]]) / Table1[[#This Row],[Budget_COGS]],
(Table1[[#This Row],[Budget_COGS]]-Table1[[#This Row],[COGS]]) / ABS(Table1[[#This Row],[Budget_COGS]])
)
)</f>
        <v>-1.3</v>
      </c>
      <c r="S2343" s="5" t="str">
        <f>IF(Table1[[#This Row],[COGS _Var]]&gt;=0, "Above Budget", "Below Budget")</f>
        <v>Above Budget</v>
      </c>
      <c r="T2343">
        <f>Table1[[#This Row],[Actual_Sales]]-Table1[[#This Row],[COGS]]</f>
        <v>33</v>
      </c>
      <c r="U2343">
        <v>40</v>
      </c>
      <c r="V2343">
        <f>Table1[[#This Row],[Gross_Margin]]-Table1[[#This Row],[Budget_Margin]]</f>
        <v>-7</v>
      </c>
      <c r="W2343" s="5">
        <f>IF(
Table1[[#This Row],[Budget_Margin]]=0,
"",
IF(
Table1[[#This Row],[Budget_Margin]]&gt;0,
(Table1[[#This Row],[Gross_Margin]]-Table1[[#This Row],[Budget_Margin]]) / Table1[[#This Row],[Budget_Margin]],
(Table1[[#This Row],[Gross_Margin]]-Table1[[#This Row],[Budget_Margin]]) / ABS(Table1[[#This Row],[Budget_Margin]])
)
)</f>
        <v>-0.17499999999999999</v>
      </c>
      <c r="X2343" s="5" t="str">
        <f>IF(Table1[[#This Row],[Margin_Var]]&gt;=0, "Above Budget", "Below Budget")</f>
        <v>Below Budget</v>
      </c>
      <c r="Y2343" s="5">
        <f>IFERROR(Table1[[#This Row],[Gross_Margin]]/Table1[[#This Row],[Actual_Sales]],0)</f>
        <v>0.5892857142857143</v>
      </c>
      <c r="Z2343" s="5">
        <f>Table1[[#This Row],[Actual_Profit]]/Table1[[#This Row],[Actual_Sales]]</f>
        <v>0.2857142857142857</v>
      </c>
      <c r="AA2343">
        <v>17</v>
      </c>
      <c r="AB2343" s="5">
        <f>IFERROR(Table1[[#This Row],[Expenses]]/Table1[[#This Row],[Actual_Sales]],0)</f>
        <v>0.30357142857142855</v>
      </c>
      <c r="AC2343">
        <v>6</v>
      </c>
      <c r="AD2343">
        <v>868</v>
      </c>
      <c r="AE2343" s="5">
        <f>IFERROR(Table1[[#This Row],[Inventory]]/Table1[[#This Row],[Actual_Sales]],0)</f>
        <v>15.5</v>
      </c>
    </row>
    <row r="2344" spans="1:31" x14ac:dyDescent="0.25">
      <c r="A2344">
        <v>3236</v>
      </c>
      <c r="B2344">
        <v>413</v>
      </c>
      <c r="C2344">
        <v>11</v>
      </c>
      <c r="D2344" s="2">
        <v>40725</v>
      </c>
      <c r="E2344">
        <v>56</v>
      </c>
      <c r="F2344">
        <v>60</v>
      </c>
      <c r="G2344">
        <f>Table1[[#This Row],[Actual_Sales]]-Table1[[#This Row],[Budget_Sales]]</f>
        <v>-4</v>
      </c>
      <c r="H2344" s="5">
        <f>IF(
Table1[[#This Row],[Budget_Sales]]=0,
"",
IF(
Table1[[#This Row],[Budget_Sales]]&gt;0,
(Table1[[#This Row],[Actual_Sales]]-Table1[[#This Row],[Budget_Sales]])/Table1[[#This Row],[Budget_Sales]],
(Table1[[#This Row],[Actual_Sales]]-Table1[[#This Row],[Budget_Sales]])/ABS(Table1[[#This Row],[Budget_Sales]])
)
)</f>
        <v>-6.6666666666666666E-2</v>
      </c>
      <c r="I2344" s="5" t="str">
        <f>IF(Table1[[#This Row],[Sales_Var]]&gt;=0,"Above Budget","Below Budget")</f>
        <v>Below Budget</v>
      </c>
      <c r="J2344">
        <f>Table1[[#This Row],[Actual_Sales]]-(Table1[[#This Row],[COGS]]+Table1[[#This Row],[Expenses]])</f>
        <v>16</v>
      </c>
      <c r="K2344">
        <v>30</v>
      </c>
      <c r="L2344">
        <f>Table1[[#This Row],[Actual_Profit]]-Table1[[#This Row],[Budget_Profit]]</f>
        <v>-14</v>
      </c>
      <c r="M2344" s="5">
        <f>IF(
Table1[[#This Row],[Budget_Profit]]=0,
"",
IF(
Table1[[#This Row],[Budget_Profit]]&gt;0,
(Table1[[#This Row],[Actual_Profit]]-Table1[[#This Row],[Budget_Profit]])/Table1[[#This Row],[Budget_Profit]],
(Table1[[#This Row],[Actual_Profit]]-Table1[[#This Row],[Budget_Profit]])/ABS(Table1[[#This Row],[Budget_Profit]])
)
)</f>
        <v>-0.46666666666666667</v>
      </c>
      <c r="N2344" s="5" t="str">
        <f>IF(Table1[[#This Row],[Profit_Var]]&gt;=0, "Above Budget", "Below Budget")</f>
        <v>Below Budget</v>
      </c>
      <c r="O2344">
        <v>23</v>
      </c>
      <c r="P2344">
        <v>20</v>
      </c>
      <c r="Q2344">
        <f>Table1[[#This Row],[COGS]]-Table1[[#This Row],[Budget_COGS]]</f>
        <v>3</v>
      </c>
      <c r="R2344" s="5">
        <f>IF(
Table1[[#This Row],[Budget_COGS]]=0,
"",
IF(
Table1[[#This Row],[Budget_COGS]]&gt;0,
(Table1[[#This Row],[Budget_COGS]]-Table1[[#This Row],[COGS]]) / Table1[[#This Row],[Budget_COGS]],
(Table1[[#This Row],[Budget_COGS]]-Table1[[#This Row],[COGS]]) / ABS(Table1[[#This Row],[Budget_COGS]])
)
)</f>
        <v>-0.15</v>
      </c>
      <c r="S2344" s="5" t="str">
        <f>IF(Table1[[#This Row],[COGS _Var]]&gt;=0, "Above Budget", "Below Budget")</f>
        <v>Above Budget</v>
      </c>
      <c r="T2344">
        <f>Table1[[#This Row],[Actual_Sales]]-Table1[[#This Row],[COGS]]</f>
        <v>33</v>
      </c>
      <c r="U2344">
        <v>40</v>
      </c>
      <c r="V2344">
        <f>Table1[[#This Row],[Gross_Margin]]-Table1[[#This Row],[Budget_Margin]]</f>
        <v>-7</v>
      </c>
      <c r="W2344" s="5">
        <f>IF(
Table1[[#This Row],[Budget_Margin]]=0,
"",
IF(
Table1[[#This Row],[Budget_Margin]]&gt;0,
(Table1[[#This Row],[Gross_Margin]]-Table1[[#This Row],[Budget_Margin]]) / Table1[[#This Row],[Budget_Margin]],
(Table1[[#This Row],[Gross_Margin]]-Table1[[#This Row],[Budget_Margin]]) / ABS(Table1[[#This Row],[Budget_Margin]])
)
)</f>
        <v>-0.17499999999999999</v>
      </c>
      <c r="X2344" s="5" t="str">
        <f>IF(Table1[[#This Row],[Margin_Var]]&gt;=0, "Above Budget", "Below Budget")</f>
        <v>Below Budget</v>
      </c>
      <c r="Y2344" s="5">
        <f>IFERROR(Table1[[#This Row],[Gross_Margin]]/Table1[[#This Row],[Actual_Sales]],0)</f>
        <v>0.5892857142857143</v>
      </c>
      <c r="Z2344" s="5">
        <f>Table1[[#This Row],[Actual_Profit]]/Table1[[#This Row],[Actual_Sales]]</f>
        <v>0.2857142857142857</v>
      </c>
      <c r="AA2344">
        <v>17</v>
      </c>
      <c r="AB2344" s="5">
        <f>IFERROR(Table1[[#This Row],[Expenses]]/Table1[[#This Row],[Actual_Sales]],0)</f>
        <v>0.30357142857142855</v>
      </c>
      <c r="AC2344">
        <v>6</v>
      </c>
      <c r="AD2344">
        <v>868</v>
      </c>
      <c r="AE2344" s="5">
        <f>IFERROR(Table1[[#This Row],[Inventory]]/Table1[[#This Row],[Actual_Sales]],0)</f>
        <v>15.5</v>
      </c>
    </row>
    <row r="2345" spans="1:31" x14ac:dyDescent="0.25">
      <c r="A2345">
        <v>3057</v>
      </c>
      <c r="B2345">
        <v>425</v>
      </c>
      <c r="C2345">
        <v>6</v>
      </c>
      <c r="D2345" s="2">
        <v>40695</v>
      </c>
      <c r="E2345">
        <v>175</v>
      </c>
      <c r="F2345">
        <v>160</v>
      </c>
      <c r="G2345">
        <f>Table1[[#This Row],[Actual_Sales]]-Table1[[#This Row],[Budget_Sales]]</f>
        <v>15</v>
      </c>
      <c r="H2345" s="5">
        <f>IF(
Table1[[#This Row],[Budget_Sales]]=0,
"",
IF(
Table1[[#This Row],[Budget_Sales]]&gt;0,
(Table1[[#This Row],[Actual_Sales]]-Table1[[#This Row],[Budget_Sales]])/Table1[[#This Row],[Budget_Sales]],
(Table1[[#This Row],[Actual_Sales]]-Table1[[#This Row],[Budget_Sales]])/ABS(Table1[[#This Row],[Budget_Sales]])
)
)</f>
        <v>9.375E-2</v>
      </c>
      <c r="I2345" s="5" t="str">
        <f>IF(Table1[[#This Row],[Sales_Var]]&gt;=0,"Above Budget","Below Budget")</f>
        <v>Above Budget</v>
      </c>
      <c r="J2345">
        <f>Table1[[#This Row],[Actual_Sales]]-(Table1[[#This Row],[COGS]]+Table1[[#This Row],[Expenses]])</f>
        <v>50</v>
      </c>
      <c r="K2345">
        <v>60</v>
      </c>
      <c r="L2345">
        <f>Table1[[#This Row],[Actual_Profit]]-Table1[[#This Row],[Budget_Profit]]</f>
        <v>-10</v>
      </c>
      <c r="M2345" s="5">
        <f>IF(
Table1[[#This Row],[Budget_Profit]]=0,
"",
IF(
Table1[[#This Row],[Budget_Profit]]&gt;0,
(Table1[[#This Row],[Actual_Profit]]-Table1[[#This Row],[Budget_Profit]])/Table1[[#This Row],[Budget_Profit]],
(Table1[[#This Row],[Actual_Profit]]-Table1[[#This Row],[Budget_Profit]])/ABS(Table1[[#This Row],[Budget_Profit]])
)
)</f>
        <v>-0.16666666666666666</v>
      </c>
      <c r="N2345" s="5" t="str">
        <f>IF(Table1[[#This Row],[Profit_Var]]&gt;=0, "Above Budget", "Below Budget")</f>
        <v>Below Budget</v>
      </c>
      <c r="O2345">
        <v>81</v>
      </c>
      <c r="P2345">
        <v>70</v>
      </c>
      <c r="Q2345">
        <f>Table1[[#This Row],[COGS]]-Table1[[#This Row],[Budget_COGS]]</f>
        <v>11</v>
      </c>
      <c r="R2345" s="5">
        <f>IF(
Table1[[#This Row],[Budget_COGS]]=0,
"",
IF(
Table1[[#This Row],[Budget_COGS]]&gt;0,
(Table1[[#This Row],[Budget_COGS]]-Table1[[#This Row],[COGS]]) / Table1[[#This Row],[Budget_COGS]],
(Table1[[#This Row],[Budget_COGS]]-Table1[[#This Row],[COGS]]) / ABS(Table1[[#This Row],[Budget_COGS]])
)
)</f>
        <v>-0.15714285714285714</v>
      </c>
      <c r="S2345" s="5" t="str">
        <f>IF(Table1[[#This Row],[COGS _Var]]&gt;=0, "Above Budget", "Below Budget")</f>
        <v>Above Budget</v>
      </c>
      <c r="T2345">
        <f>Table1[[#This Row],[Actual_Sales]]-Table1[[#This Row],[COGS]]</f>
        <v>94</v>
      </c>
      <c r="U2345">
        <v>90</v>
      </c>
      <c r="V2345">
        <f>Table1[[#This Row],[Gross_Margin]]-Table1[[#This Row],[Budget_Margin]]</f>
        <v>4</v>
      </c>
      <c r="W2345" s="5">
        <f>IF(
Table1[[#This Row],[Budget_Margin]]=0,
"",
IF(
Table1[[#This Row],[Budget_Margin]]&gt;0,
(Table1[[#This Row],[Gross_Margin]]-Table1[[#This Row],[Budget_Margin]]) / Table1[[#This Row],[Budget_Margin]],
(Table1[[#This Row],[Gross_Margin]]-Table1[[#This Row],[Budget_Margin]]) / ABS(Table1[[#This Row],[Budget_Margin]])
)
)</f>
        <v>4.4444444444444446E-2</v>
      </c>
      <c r="X2345" s="5" t="str">
        <f>IF(Table1[[#This Row],[Margin_Var]]&gt;=0, "Above Budget", "Below Budget")</f>
        <v>Above Budget</v>
      </c>
      <c r="Y2345" s="5">
        <f>IFERROR(Table1[[#This Row],[Gross_Margin]]/Table1[[#This Row],[Actual_Sales]],0)</f>
        <v>0.53714285714285714</v>
      </c>
      <c r="Z2345" s="5">
        <f>Table1[[#This Row],[Actual_Profit]]/Table1[[#This Row],[Actual_Sales]]</f>
        <v>0.2857142857142857</v>
      </c>
      <c r="AA2345">
        <v>44</v>
      </c>
      <c r="AB2345" s="5">
        <f>IFERROR(Table1[[#This Row],[Expenses]]/Table1[[#This Row],[Actual_Sales]],0)</f>
        <v>0.25142857142857145</v>
      </c>
      <c r="AC2345">
        <v>25</v>
      </c>
      <c r="AD2345">
        <v>1046</v>
      </c>
      <c r="AE2345" s="5">
        <f>IFERROR(Table1[[#This Row],[Inventory]]/Table1[[#This Row],[Actual_Sales]],0)</f>
        <v>5.9771428571428569</v>
      </c>
    </row>
    <row r="2346" spans="1:31" x14ac:dyDescent="0.25">
      <c r="A2346">
        <v>3151</v>
      </c>
      <c r="B2346">
        <v>786</v>
      </c>
      <c r="C2346">
        <v>10</v>
      </c>
      <c r="D2346" s="2">
        <v>40695</v>
      </c>
      <c r="E2346">
        <v>175</v>
      </c>
      <c r="F2346">
        <v>130</v>
      </c>
      <c r="G2346">
        <f>Table1[[#This Row],[Actual_Sales]]-Table1[[#This Row],[Budget_Sales]]</f>
        <v>45</v>
      </c>
      <c r="H2346" s="5">
        <f>IF(
Table1[[#This Row],[Budget_Sales]]=0,
"",
IF(
Table1[[#This Row],[Budget_Sales]]&gt;0,
(Table1[[#This Row],[Actual_Sales]]-Table1[[#This Row],[Budget_Sales]])/Table1[[#This Row],[Budget_Sales]],
(Table1[[#This Row],[Actual_Sales]]-Table1[[#This Row],[Budget_Sales]])/ABS(Table1[[#This Row],[Budget_Sales]])
)
)</f>
        <v>0.34615384615384615</v>
      </c>
      <c r="I2346" s="5" t="str">
        <f>IF(Table1[[#This Row],[Sales_Var]]&gt;=0,"Above Budget","Below Budget")</f>
        <v>Above Budget</v>
      </c>
      <c r="J2346">
        <f>Table1[[#This Row],[Actual_Sales]]-(Table1[[#This Row],[COGS]]+Table1[[#This Row],[Expenses]])</f>
        <v>50</v>
      </c>
      <c r="K2346">
        <v>40</v>
      </c>
      <c r="L2346">
        <f>Table1[[#This Row],[Actual_Profit]]-Table1[[#This Row],[Budget_Profit]]</f>
        <v>10</v>
      </c>
      <c r="M2346" s="5">
        <f>IF(
Table1[[#This Row],[Budget_Profit]]=0,
"",
IF(
Table1[[#This Row],[Budget_Profit]]&gt;0,
(Table1[[#This Row],[Actual_Profit]]-Table1[[#This Row],[Budget_Profit]])/Table1[[#This Row],[Budget_Profit]],
(Table1[[#This Row],[Actual_Profit]]-Table1[[#This Row],[Budget_Profit]])/ABS(Table1[[#This Row],[Budget_Profit]])
)
)</f>
        <v>0.25</v>
      </c>
      <c r="N2346" s="5" t="str">
        <f>IF(Table1[[#This Row],[Profit_Var]]&gt;=0, "Above Budget", "Below Budget")</f>
        <v>Above Budget</v>
      </c>
      <c r="O2346">
        <v>81</v>
      </c>
      <c r="P2346">
        <v>60</v>
      </c>
      <c r="Q2346">
        <f>Table1[[#This Row],[COGS]]-Table1[[#This Row],[Budget_COGS]]</f>
        <v>21</v>
      </c>
      <c r="R2346" s="5">
        <f>IF(
Table1[[#This Row],[Budget_COGS]]=0,
"",
IF(
Table1[[#This Row],[Budget_COGS]]&gt;0,
(Table1[[#This Row],[Budget_COGS]]-Table1[[#This Row],[COGS]]) / Table1[[#This Row],[Budget_COGS]],
(Table1[[#This Row],[Budget_COGS]]-Table1[[#This Row],[COGS]]) / ABS(Table1[[#This Row],[Budget_COGS]])
)
)</f>
        <v>-0.35</v>
      </c>
      <c r="S2346" s="5" t="str">
        <f>IF(Table1[[#This Row],[COGS _Var]]&gt;=0, "Above Budget", "Below Budget")</f>
        <v>Above Budget</v>
      </c>
      <c r="T2346">
        <f>Table1[[#This Row],[Actual_Sales]]-Table1[[#This Row],[COGS]]</f>
        <v>94</v>
      </c>
      <c r="U2346">
        <v>70</v>
      </c>
      <c r="V2346">
        <f>Table1[[#This Row],[Gross_Margin]]-Table1[[#This Row],[Budget_Margin]]</f>
        <v>24</v>
      </c>
      <c r="W2346" s="5">
        <f>IF(
Table1[[#This Row],[Budget_Margin]]=0,
"",
IF(
Table1[[#This Row],[Budget_Margin]]&gt;0,
(Table1[[#This Row],[Gross_Margin]]-Table1[[#This Row],[Budget_Margin]]) / Table1[[#This Row],[Budget_Margin]],
(Table1[[#This Row],[Gross_Margin]]-Table1[[#This Row],[Budget_Margin]]) / ABS(Table1[[#This Row],[Budget_Margin]])
)
)</f>
        <v>0.34285714285714286</v>
      </c>
      <c r="X2346" s="5" t="str">
        <f>IF(Table1[[#This Row],[Margin_Var]]&gt;=0, "Above Budget", "Below Budget")</f>
        <v>Above Budget</v>
      </c>
      <c r="Y2346" s="5">
        <f>IFERROR(Table1[[#This Row],[Gross_Margin]]/Table1[[#This Row],[Actual_Sales]],0)</f>
        <v>0.53714285714285714</v>
      </c>
      <c r="Z2346" s="5">
        <f>Table1[[#This Row],[Actual_Profit]]/Table1[[#This Row],[Actual_Sales]]</f>
        <v>0.2857142857142857</v>
      </c>
      <c r="AA2346">
        <v>44</v>
      </c>
      <c r="AB2346" s="5">
        <f>IFERROR(Table1[[#This Row],[Expenses]]/Table1[[#This Row],[Actual_Sales]],0)</f>
        <v>0.25142857142857145</v>
      </c>
      <c r="AC2346">
        <v>25</v>
      </c>
      <c r="AD2346">
        <v>1046</v>
      </c>
      <c r="AE2346" s="5">
        <f>IFERROR(Table1[[#This Row],[Inventory]]/Table1[[#This Row],[Actual_Sales]],0)</f>
        <v>5.9771428571428569</v>
      </c>
    </row>
    <row r="2347" spans="1:31" x14ac:dyDescent="0.25">
      <c r="A2347">
        <v>2934</v>
      </c>
      <c r="B2347">
        <v>608</v>
      </c>
      <c r="C2347">
        <v>5</v>
      </c>
      <c r="D2347" s="2">
        <v>40664</v>
      </c>
      <c r="E2347">
        <v>168</v>
      </c>
      <c r="F2347">
        <v>200</v>
      </c>
      <c r="G2347">
        <f>Table1[[#This Row],[Actual_Sales]]-Table1[[#This Row],[Budget_Sales]]</f>
        <v>-32</v>
      </c>
      <c r="H2347" s="5">
        <f>IF(
Table1[[#This Row],[Budget_Sales]]=0,
"",
IF(
Table1[[#This Row],[Budget_Sales]]&gt;0,
(Table1[[#This Row],[Actual_Sales]]-Table1[[#This Row],[Budget_Sales]])/Table1[[#This Row],[Budget_Sales]],
(Table1[[#This Row],[Actual_Sales]]-Table1[[#This Row],[Budget_Sales]])/ABS(Table1[[#This Row],[Budget_Sales]])
)
)</f>
        <v>-0.16</v>
      </c>
      <c r="I2347" s="5" t="str">
        <f>IF(Table1[[#This Row],[Sales_Var]]&gt;=0,"Above Budget","Below Budget")</f>
        <v>Below Budget</v>
      </c>
      <c r="J2347">
        <f>Table1[[#This Row],[Actual_Sales]]-(Table1[[#This Row],[COGS]]+Table1[[#This Row],[Expenses]])</f>
        <v>48</v>
      </c>
      <c r="K2347">
        <v>70</v>
      </c>
      <c r="L2347">
        <f>Table1[[#This Row],[Actual_Profit]]-Table1[[#This Row],[Budget_Profit]]</f>
        <v>-22</v>
      </c>
      <c r="M2347" s="5">
        <f>IF(
Table1[[#This Row],[Budget_Profit]]=0,
"",
IF(
Table1[[#This Row],[Budget_Profit]]&gt;0,
(Table1[[#This Row],[Actual_Profit]]-Table1[[#This Row],[Budget_Profit]])/Table1[[#This Row],[Budget_Profit]],
(Table1[[#This Row],[Actual_Profit]]-Table1[[#This Row],[Budget_Profit]])/ABS(Table1[[#This Row],[Budget_Profit]])
)
)</f>
        <v>-0.31428571428571428</v>
      </c>
      <c r="N2347" s="5" t="str">
        <f>IF(Table1[[#This Row],[Profit_Var]]&gt;=0, "Above Budget", "Below Budget")</f>
        <v>Below Budget</v>
      </c>
      <c r="O2347">
        <v>78</v>
      </c>
      <c r="P2347">
        <v>90</v>
      </c>
      <c r="Q2347">
        <f>Table1[[#This Row],[COGS]]-Table1[[#This Row],[Budget_COGS]]</f>
        <v>-12</v>
      </c>
      <c r="R2347" s="5">
        <f>IF(
Table1[[#This Row],[Budget_COGS]]=0,
"",
IF(
Table1[[#This Row],[Budget_COGS]]&gt;0,
(Table1[[#This Row],[Budget_COGS]]-Table1[[#This Row],[COGS]]) / Table1[[#This Row],[Budget_COGS]],
(Table1[[#This Row],[Budget_COGS]]-Table1[[#This Row],[COGS]]) / ABS(Table1[[#This Row],[Budget_COGS]])
)
)</f>
        <v>0.13333333333333333</v>
      </c>
      <c r="S2347" s="5" t="str">
        <f>IF(Table1[[#This Row],[COGS _Var]]&gt;=0, "Above Budget", "Below Budget")</f>
        <v>Below Budget</v>
      </c>
      <c r="T2347">
        <f>Table1[[#This Row],[Actual_Sales]]-Table1[[#This Row],[COGS]]</f>
        <v>90</v>
      </c>
      <c r="U2347">
        <v>110</v>
      </c>
      <c r="V2347">
        <f>Table1[[#This Row],[Gross_Margin]]-Table1[[#This Row],[Budget_Margin]]</f>
        <v>-20</v>
      </c>
      <c r="W2347" s="5">
        <f>IF(
Table1[[#This Row],[Budget_Margin]]=0,
"",
IF(
Table1[[#This Row],[Budget_Margin]]&gt;0,
(Table1[[#This Row],[Gross_Margin]]-Table1[[#This Row],[Budget_Margin]]) / Table1[[#This Row],[Budget_Margin]],
(Table1[[#This Row],[Gross_Margin]]-Table1[[#This Row],[Budget_Margin]]) / ABS(Table1[[#This Row],[Budget_Margin]])
)
)</f>
        <v>-0.18181818181818182</v>
      </c>
      <c r="X2347" s="5" t="str">
        <f>IF(Table1[[#This Row],[Margin_Var]]&gt;=0, "Above Budget", "Below Budget")</f>
        <v>Below Budget</v>
      </c>
      <c r="Y2347" s="5">
        <f>IFERROR(Table1[[#This Row],[Gross_Margin]]/Table1[[#This Row],[Actual_Sales]],0)</f>
        <v>0.5357142857142857</v>
      </c>
      <c r="Z2347" s="5">
        <f>Table1[[#This Row],[Actual_Profit]]/Table1[[#This Row],[Actual_Sales]]</f>
        <v>0.2857142857142857</v>
      </c>
      <c r="AA2347">
        <v>42</v>
      </c>
      <c r="AB2347" s="5">
        <f>IFERROR(Table1[[#This Row],[Expenses]]/Table1[[#This Row],[Actual_Sales]],0)</f>
        <v>0.25</v>
      </c>
      <c r="AC2347">
        <v>24</v>
      </c>
      <c r="AD2347">
        <v>995</v>
      </c>
      <c r="AE2347" s="5">
        <f>IFERROR(Table1[[#This Row],[Inventory]]/Table1[[#This Row],[Actual_Sales]],0)</f>
        <v>5.9226190476190474</v>
      </c>
    </row>
    <row r="2348" spans="1:31" x14ac:dyDescent="0.25">
      <c r="A2348">
        <v>2838</v>
      </c>
      <c r="B2348">
        <v>206</v>
      </c>
      <c r="C2348">
        <v>6</v>
      </c>
      <c r="D2348" s="2">
        <v>40664</v>
      </c>
      <c r="E2348">
        <v>168</v>
      </c>
      <c r="F2348">
        <v>160</v>
      </c>
      <c r="G2348">
        <f>Table1[[#This Row],[Actual_Sales]]-Table1[[#This Row],[Budget_Sales]]</f>
        <v>8</v>
      </c>
      <c r="H2348" s="5">
        <f>IF(
Table1[[#This Row],[Budget_Sales]]=0,
"",
IF(
Table1[[#This Row],[Budget_Sales]]&gt;0,
(Table1[[#This Row],[Actual_Sales]]-Table1[[#This Row],[Budget_Sales]])/Table1[[#This Row],[Budget_Sales]],
(Table1[[#This Row],[Actual_Sales]]-Table1[[#This Row],[Budget_Sales]])/ABS(Table1[[#This Row],[Budget_Sales]])
)
)</f>
        <v>0.05</v>
      </c>
      <c r="I2348" s="5" t="str">
        <f>IF(Table1[[#This Row],[Sales_Var]]&gt;=0,"Above Budget","Below Budget")</f>
        <v>Above Budget</v>
      </c>
      <c r="J2348">
        <f>Table1[[#This Row],[Actual_Sales]]-(Table1[[#This Row],[COGS]]+Table1[[#This Row],[Expenses]])</f>
        <v>48</v>
      </c>
      <c r="K2348">
        <v>60</v>
      </c>
      <c r="L2348">
        <f>Table1[[#This Row],[Actual_Profit]]-Table1[[#This Row],[Budget_Profit]]</f>
        <v>-12</v>
      </c>
      <c r="M2348" s="5">
        <f>IF(
Table1[[#This Row],[Budget_Profit]]=0,
"",
IF(
Table1[[#This Row],[Budget_Profit]]&gt;0,
(Table1[[#This Row],[Actual_Profit]]-Table1[[#This Row],[Budget_Profit]])/Table1[[#This Row],[Budget_Profit]],
(Table1[[#This Row],[Actual_Profit]]-Table1[[#This Row],[Budget_Profit]])/ABS(Table1[[#This Row],[Budget_Profit]])
)
)</f>
        <v>-0.2</v>
      </c>
      <c r="N2348" s="5" t="str">
        <f>IF(Table1[[#This Row],[Profit_Var]]&gt;=0, "Above Budget", "Below Budget")</f>
        <v>Below Budget</v>
      </c>
      <c r="O2348">
        <v>78</v>
      </c>
      <c r="P2348">
        <v>70</v>
      </c>
      <c r="Q2348">
        <f>Table1[[#This Row],[COGS]]-Table1[[#This Row],[Budget_COGS]]</f>
        <v>8</v>
      </c>
      <c r="R2348" s="5">
        <f>IF(
Table1[[#This Row],[Budget_COGS]]=0,
"",
IF(
Table1[[#This Row],[Budget_COGS]]&gt;0,
(Table1[[#This Row],[Budget_COGS]]-Table1[[#This Row],[COGS]]) / Table1[[#This Row],[Budget_COGS]],
(Table1[[#This Row],[Budget_COGS]]-Table1[[#This Row],[COGS]]) / ABS(Table1[[#This Row],[Budget_COGS]])
)
)</f>
        <v>-0.11428571428571428</v>
      </c>
      <c r="S2348" s="5" t="str">
        <f>IF(Table1[[#This Row],[COGS _Var]]&gt;=0, "Above Budget", "Below Budget")</f>
        <v>Above Budget</v>
      </c>
      <c r="T2348">
        <f>Table1[[#This Row],[Actual_Sales]]-Table1[[#This Row],[COGS]]</f>
        <v>90</v>
      </c>
      <c r="U2348">
        <v>90</v>
      </c>
      <c r="V2348">
        <f>Table1[[#This Row],[Gross_Margin]]-Table1[[#This Row],[Budget_Margin]]</f>
        <v>0</v>
      </c>
      <c r="W2348" s="5">
        <f>IF(
Table1[[#This Row],[Budget_Margin]]=0,
"",
IF(
Table1[[#This Row],[Budget_Margin]]&gt;0,
(Table1[[#This Row],[Gross_Margin]]-Table1[[#This Row],[Budget_Margin]]) / Table1[[#This Row],[Budget_Margin]],
(Table1[[#This Row],[Gross_Margin]]-Table1[[#This Row],[Budget_Margin]]) / ABS(Table1[[#This Row],[Budget_Margin]])
)
)</f>
        <v>0</v>
      </c>
      <c r="X2348" s="5" t="str">
        <f>IF(Table1[[#This Row],[Margin_Var]]&gt;=0, "Above Budget", "Below Budget")</f>
        <v>Above Budget</v>
      </c>
      <c r="Y2348" s="5">
        <f>IFERROR(Table1[[#This Row],[Gross_Margin]]/Table1[[#This Row],[Actual_Sales]],0)</f>
        <v>0.5357142857142857</v>
      </c>
      <c r="Z2348" s="5">
        <f>Table1[[#This Row],[Actual_Profit]]/Table1[[#This Row],[Actual_Sales]]</f>
        <v>0.2857142857142857</v>
      </c>
      <c r="AA2348">
        <v>42</v>
      </c>
      <c r="AB2348" s="5">
        <f>IFERROR(Table1[[#This Row],[Expenses]]/Table1[[#This Row],[Actual_Sales]],0)</f>
        <v>0.25</v>
      </c>
      <c r="AC2348">
        <v>24</v>
      </c>
      <c r="AD2348">
        <v>995</v>
      </c>
      <c r="AE2348" s="5">
        <f>IFERROR(Table1[[#This Row],[Inventory]]/Table1[[#This Row],[Actual_Sales]],0)</f>
        <v>5.9226190476190474</v>
      </c>
    </row>
    <row r="2349" spans="1:31" x14ac:dyDescent="0.25">
      <c r="A2349">
        <v>2999</v>
      </c>
      <c r="B2349">
        <v>941</v>
      </c>
      <c r="C2349">
        <v>10</v>
      </c>
      <c r="D2349" s="2">
        <v>40664</v>
      </c>
      <c r="E2349">
        <v>168</v>
      </c>
      <c r="F2349">
        <v>130</v>
      </c>
      <c r="G2349">
        <f>Table1[[#This Row],[Actual_Sales]]-Table1[[#This Row],[Budget_Sales]]</f>
        <v>38</v>
      </c>
      <c r="H2349" s="5">
        <f>IF(
Table1[[#This Row],[Budget_Sales]]=0,
"",
IF(
Table1[[#This Row],[Budget_Sales]]&gt;0,
(Table1[[#This Row],[Actual_Sales]]-Table1[[#This Row],[Budget_Sales]])/Table1[[#This Row],[Budget_Sales]],
(Table1[[#This Row],[Actual_Sales]]-Table1[[#This Row],[Budget_Sales]])/ABS(Table1[[#This Row],[Budget_Sales]])
)
)</f>
        <v>0.29230769230769232</v>
      </c>
      <c r="I2349" s="5" t="str">
        <f>IF(Table1[[#This Row],[Sales_Var]]&gt;=0,"Above Budget","Below Budget")</f>
        <v>Above Budget</v>
      </c>
      <c r="J2349">
        <f>Table1[[#This Row],[Actual_Sales]]-(Table1[[#This Row],[COGS]]+Table1[[#This Row],[Expenses]])</f>
        <v>48</v>
      </c>
      <c r="K2349">
        <v>50</v>
      </c>
      <c r="L2349">
        <f>Table1[[#This Row],[Actual_Profit]]-Table1[[#This Row],[Budget_Profit]]</f>
        <v>-2</v>
      </c>
      <c r="M2349" s="5">
        <f>IF(
Table1[[#This Row],[Budget_Profit]]=0,
"",
IF(
Table1[[#This Row],[Budget_Profit]]&gt;0,
(Table1[[#This Row],[Actual_Profit]]-Table1[[#This Row],[Budget_Profit]])/Table1[[#This Row],[Budget_Profit]],
(Table1[[#This Row],[Actual_Profit]]-Table1[[#This Row],[Budget_Profit]])/ABS(Table1[[#This Row],[Budget_Profit]])
)
)</f>
        <v>-0.04</v>
      </c>
      <c r="N2349" s="5" t="str">
        <f>IF(Table1[[#This Row],[Profit_Var]]&gt;=0, "Above Budget", "Below Budget")</f>
        <v>Below Budget</v>
      </c>
      <c r="O2349">
        <v>78</v>
      </c>
      <c r="P2349">
        <v>50</v>
      </c>
      <c r="Q2349">
        <f>Table1[[#This Row],[COGS]]-Table1[[#This Row],[Budget_COGS]]</f>
        <v>28</v>
      </c>
      <c r="R2349" s="5">
        <f>IF(
Table1[[#This Row],[Budget_COGS]]=0,
"",
IF(
Table1[[#This Row],[Budget_COGS]]&gt;0,
(Table1[[#This Row],[Budget_COGS]]-Table1[[#This Row],[COGS]]) / Table1[[#This Row],[Budget_COGS]],
(Table1[[#This Row],[Budget_COGS]]-Table1[[#This Row],[COGS]]) / ABS(Table1[[#This Row],[Budget_COGS]])
)
)</f>
        <v>-0.56000000000000005</v>
      </c>
      <c r="S2349" s="5" t="str">
        <f>IF(Table1[[#This Row],[COGS _Var]]&gt;=0, "Above Budget", "Below Budget")</f>
        <v>Above Budget</v>
      </c>
      <c r="T2349">
        <f>Table1[[#This Row],[Actual_Sales]]-Table1[[#This Row],[COGS]]</f>
        <v>90</v>
      </c>
      <c r="U2349">
        <v>80</v>
      </c>
      <c r="V2349">
        <f>Table1[[#This Row],[Gross_Margin]]-Table1[[#This Row],[Budget_Margin]]</f>
        <v>10</v>
      </c>
      <c r="W2349" s="5">
        <f>IF(
Table1[[#This Row],[Budget_Margin]]=0,
"",
IF(
Table1[[#This Row],[Budget_Margin]]&gt;0,
(Table1[[#This Row],[Gross_Margin]]-Table1[[#This Row],[Budget_Margin]]) / Table1[[#This Row],[Budget_Margin]],
(Table1[[#This Row],[Gross_Margin]]-Table1[[#This Row],[Budget_Margin]]) / ABS(Table1[[#This Row],[Budget_Margin]])
)
)</f>
        <v>0.125</v>
      </c>
      <c r="X2349" s="5" t="str">
        <f>IF(Table1[[#This Row],[Margin_Var]]&gt;=0, "Above Budget", "Below Budget")</f>
        <v>Above Budget</v>
      </c>
      <c r="Y2349" s="5">
        <f>IFERROR(Table1[[#This Row],[Gross_Margin]]/Table1[[#This Row],[Actual_Sales]],0)</f>
        <v>0.5357142857142857</v>
      </c>
      <c r="Z2349" s="5">
        <f>Table1[[#This Row],[Actual_Profit]]/Table1[[#This Row],[Actual_Sales]]</f>
        <v>0.2857142857142857</v>
      </c>
      <c r="AA2349">
        <v>42</v>
      </c>
      <c r="AB2349" s="5">
        <f>IFERROR(Table1[[#This Row],[Expenses]]/Table1[[#This Row],[Actual_Sales]],0)</f>
        <v>0.25</v>
      </c>
      <c r="AC2349">
        <v>24</v>
      </c>
      <c r="AD2349">
        <v>995</v>
      </c>
      <c r="AE2349" s="5">
        <f>IFERROR(Table1[[#This Row],[Inventory]]/Table1[[#This Row],[Actual_Sales]],0)</f>
        <v>5.9226190476190474</v>
      </c>
    </row>
    <row r="2350" spans="1:31" x14ac:dyDescent="0.25">
      <c r="A2350">
        <v>1678</v>
      </c>
      <c r="B2350">
        <v>567</v>
      </c>
      <c r="C2350">
        <v>5</v>
      </c>
      <c r="D2350" s="2">
        <v>40452</v>
      </c>
      <c r="E2350">
        <v>322</v>
      </c>
      <c r="F2350">
        <v>470</v>
      </c>
      <c r="G2350">
        <f>Table1[[#This Row],[Actual_Sales]]-Table1[[#This Row],[Budget_Sales]]</f>
        <v>-148</v>
      </c>
      <c r="H2350" s="5">
        <f>IF(
Table1[[#This Row],[Budget_Sales]]=0,
"",
IF(
Table1[[#This Row],[Budget_Sales]]&gt;0,
(Table1[[#This Row],[Actual_Sales]]-Table1[[#This Row],[Budget_Sales]])/Table1[[#This Row],[Budget_Sales]],
(Table1[[#This Row],[Actual_Sales]]-Table1[[#This Row],[Budget_Sales]])/ABS(Table1[[#This Row],[Budget_Sales]])
)
)</f>
        <v>-0.31489361702127661</v>
      </c>
      <c r="I2350" s="5" t="str">
        <f>IF(Table1[[#This Row],[Sales_Var]]&gt;=0,"Above Budget","Below Budget")</f>
        <v>Below Budget</v>
      </c>
      <c r="J2350">
        <f>Table1[[#This Row],[Actual_Sales]]-(Table1[[#This Row],[COGS]]+Table1[[#This Row],[Expenses]])</f>
        <v>92</v>
      </c>
      <c r="K2350">
        <v>190</v>
      </c>
      <c r="L2350">
        <f>Table1[[#This Row],[Actual_Profit]]-Table1[[#This Row],[Budget_Profit]]</f>
        <v>-98</v>
      </c>
      <c r="M2350" s="5">
        <f>IF(
Table1[[#This Row],[Budget_Profit]]=0,
"",
IF(
Table1[[#This Row],[Budget_Profit]]&gt;0,
(Table1[[#This Row],[Actual_Profit]]-Table1[[#This Row],[Budget_Profit]])/Table1[[#This Row],[Budget_Profit]],
(Table1[[#This Row],[Actual_Profit]]-Table1[[#This Row],[Budget_Profit]])/ABS(Table1[[#This Row],[Budget_Profit]])
)
)</f>
        <v>-0.51578947368421058</v>
      </c>
      <c r="N2350" s="5" t="str">
        <f>IF(Table1[[#This Row],[Profit_Var]]&gt;=0, "Above Budget", "Below Budget")</f>
        <v>Below Budget</v>
      </c>
      <c r="O2350">
        <v>161</v>
      </c>
      <c r="P2350">
        <v>230</v>
      </c>
      <c r="Q2350">
        <f>Table1[[#This Row],[COGS]]-Table1[[#This Row],[Budget_COGS]]</f>
        <v>-69</v>
      </c>
      <c r="R2350" s="5">
        <f>IF(
Table1[[#This Row],[Budget_COGS]]=0,
"",
IF(
Table1[[#This Row],[Budget_COGS]]&gt;0,
(Table1[[#This Row],[Budget_COGS]]-Table1[[#This Row],[COGS]]) / Table1[[#This Row],[Budget_COGS]],
(Table1[[#This Row],[Budget_COGS]]-Table1[[#This Row],[COGS]]) / ABS(Table1[[#This Row],[Budget_COGS]])
)
)</f>
        <v>0.3</v>
      </c>
      <c r="S2350" s="5" t="str">
        <f>IF(Table1[[#This Row],[COGS _Var]]&gt;=0, "Above Budget", "Below Budget")</f>
        <v>Below Budget</v>
      </c>
      <c r="T2350">
        <f>Table1[[#This Row],[Actual_Sales]]-Table1[[#This Row],[COGS]]</f>
        <v>161</v>
      </c>
      <c r="U2350">
        <v>240</v>
      </c>
      <c r="V2350">
        <f>Table1[[#This Row],[Gross_Margin]]-Table1[[#This Row],[Budget_Margin]]</f>
        <v>-79</v>
      </c>
      <c r="W2350" s="5">
        <f>IF(
Table1[[#This Row],[Budget_Margin]]=0,
"",
IF(
Table1[[#This Row],[Budget_Margin]]&gt;0,
(Table1[[#This Row],[Gross_Margin]]-Table1[[#This Row],[Budget_Margin]]) / Table1[[#This Row],[Budget_Margin]],
(Table1[[#This Row],[Gross_Margin]]-Table1[[#This Row],[Budget_Margin]]) / ABS(Table1[[#This Row],[Budget_Margin]])
)
)</f>
        <v>-0.32916666666666666</v>
      </c>
      <c r="X2350" s="5" t="str">
        <f>IF(Table1[[#This Row],[Margin_Var]]&gt;=0, "Above Budget", "Below Budget")</f>
        <v>Below Budget</v>
      </c>
      <c r="Y2350" s="5">
        <f>IFERROR(Table1[[#This Row],[Gross_Margin]]/Table1[[#This Row],[Actual_Sales]],0)</f>
        <v>0.5</v>
      </c>
      <c r="Z2350" s="5">
        <f>Table1[[#This Row],[Actual_Profit]]/Table1[[#This Row],[Actual_Sales]]</f>
        <v>0.2857142857142857</v>
      </c>
      <c r="AA2350">
        <v>69</v>
      </c>
      <c r="AB2350" s="5">
        <f>IFERROR(Table1[[#This Row],[Expenses]]/Table1[[#This Row],[Actual_Sales]],0)</f>
        <v>0.21428571428571427</v>
      </c>
      <c r="AC2350">
        <v>45</v>
      </c>
      <c r="AD2350">
        <v>1267</v>
      </c>
      <c r="AE2350" s="5">
        <f>IFERROR(Table1[[#This Row],[Inventory]]/Table1[[#This Row],[Actual_Sales]],0)</f>
        <v>3.9347826086956523</v>
      </c>
    </row>
    <row r="2351" spans="1:31" x14ac:dyDescent="0.25">
      <c r="A2351">
        <v>1728</v>
      </c>
      <c r="B2351">
        <v>781</v>
      </c>
      <c r="C2351">
        <v>7</v>
      </c>
      <c r="D2351" s="2">
        <v>40452</v>
      </c>
      <c r="E2351">
        <v>322</v>
      </c>
      <c r="F2351">
        <v>300</v>
      </c>
      <c r="G2351">
        <f>Table1[[#This Row],[Actual_Sales]]-Table1[[#This Row],[Budget_Sales]]</f>
        <v>22</v>
      </c>
      <c r="H2351" s="5">
        <f>IF(
Table1[[#This Row],[Budget_Sales]]=0,
"",
IF(
Table1[[#This Row],[Budget_Sales]]&gt;0,
(Table1[[#This Row],[Actual_Sales]]-Table1[[#This Row],[Budget_Sales]])/Table1[[#This Row],[Budget_Sales]],
(Table1[[#This Row],[Actual_Sales]]-Table1[[#This Row],[Budget_Sales]])/ABS(Table1[[#This Row],[Budget_Sales]])
)
)</f>
        <v>7.3333333333333334E-2</v>
      </c>
      <c r="I2351" s="5" t="str">
        <f>IF(Table1[[#This Row],[Sales_Var]]&gt;=0,"Above Budget","Below Budget")</f>
        <v>Above Budget</v>
      </c>
      <c r="J2351">
        <f>Table1[[#This Row],[Actual_Sales]]-(Table1[[#This Row],[COGS]]+Table1[[#This Row],[Expenses]])</f>
        <v>92</v>
      </c>
      <c r="K2351">
        <v>120</v>
      </c>
      <c r="L2351">
        <f>Table1[[#This Row],[Actual_Profit]]-Table1[[#This Row],[Budget_Profit]]</f>
        <v>-28</v>
      </c>
      <c r="M2351" s="5">
        <f>IF(
Table1[[#This Row],[Budget_Profit]]=0,
"",
IF(
Table1[[#This Row],[Budget_Profit]]&gt;0,
(Table1[[#This Row],[Actual_Profit]]-Table1[[#This Row],[Budget_Profit]])/Table1[[#This Row],[Budget_Profit]],
(Table1[[#This Row],[Actual_Profit]]-Table1[[#This Row],[Budget_Profit]])/ABS(Table1[[#This Row],[Budget_Profit]])
)
)</f>
        <v>-0.23333333333333334</v>
      </c>
      <c r="N2351" s="5" t="str">
        <f>IF(Table1[[#This Row],[Profit_Var]]&gt;=0, "Above Budget", "Below Budget")</f>
        <v>Below Budget</v>
      </c>
      <c r="O2351">
        <v>161</v>
      </c>
      <c r="P2351">
        <v>140</v>
      </c>
      <c r="Q2351">
        <f>Table1[[#This Row],[COGS]]-Table1[[#This Row],[Budget_COGS]]</f>
        <v>21</v>
      </c>
      <c r="R2351" s="5">
        <f>IF(
Table1[[#This Row],[Budget_COGS]]=0,
"",
IF(
Table1[[#This Row],[Budget_COGS]]&gt;0,
(Table1[[#This Row],[Budget_COGS]]-Table1[[#This Row],[COGS]]) / Table1[[#This Row],[Budget_COGS]],
(Table1[[#This Row],[Budget_COGS]]-Table1[[#This Row],[COGS]]) / ABS(Table1[[#This Row],[Budget_COGS]])
)
)</f>
        <v>-0.15</v>
      </c>
      <c r="S2351" s="5" t="str">
        <f>IF(Table1[[#This Row],[COGS _Var]]&gt;=0, "Above Budget", "Below Budget")</f>
        <v>Above Budget</v>
      </c>
      <c r="T2351">
        <f>Table1[[#This Row],[Actual_Sales]]-Table1[[#This Row],[COGS]]</f>
        <v>161</v>
      </c>
      <c r="U2351">
        <v>160</v>
      </c>
      <c r="V2351">
        <f>Table1[[#This Row],[Gross_Margin]]-Table1[[#This Row],[Budget_Margin]]</f>
        <v>1</v>
      </c>
      <c r="W2351" s="5">
        <f>IF(
Table1[[#This Row],[Budget_Margin]]=0,
"",
IF(
Table1[[#This Row],[Budget_Margin]]&gt;0,
(Table1[[#This Row],[Gross_Margin]]-Table1[[#This Row],[Budget_Margin]]) / Table1[[#This Row],[Budget_Margin]],
(Table1[[#This Row],[Gross_Margin]]-Table1[[#This Row],[Budget_Margin]]) / ABS(Table1[[#This Row],[Budget_Margin]])
)
)</f>
        <v>6.2500000000000003E-3</v>
      </c>
      <c r="X2351" s="5" t="str">
        <f>IF(Table1[[#This Row],[Margin_Var]]&gt;=0, "Above Budget", "Below Budget")</f>
        <v>Above Budget</v>
      </c>
      <c r="Y2351" s="5">
        <f>IFERROR(Table1[[#This Row],[Gross_Margin]]/Table1[[#This Row],[Actual_Sales]],0)</f>
        <v>0.5</v>
      </c>
      <c r="Z2351" s="5">
        <f>Table1[[#This Row],[Actual_Profit]]/Table1[[#This Row],[Actual_Sales]]</f>
        <v>0.2857142857142857</v>
      </c>
      <c r="AA2351">
        <v>69</v>
      </c>
      <c r="AB2351" s="5">
        <f>IFERROR(Table1[[#This Row],[Expenses]]/Table1[[#This Row],[Actual_Sales]],0)</f>
        <v>0.21428571428571427</v>
      </c>
      <c r="AC2351">
        <v>45</v>
      </c>
      <c r="AD2351">
        <v>1267</v>
      </c>
      <c r="AE2351" s="5">
        <f>IFERROR(Table1[[#This Row],[Inventory]]/Table1[[#This Row],[Actual_Sales]],0)</f>
        <v>3.9347826086956523</v>
      </c>
    </row>
    <row r="2352" spans="1:31" x14ac:dyDescent="0.25">
      <c r="A2352">
        <v>1720</v>
      </c>
      <c r="B2352">
        <v>719</v>
      </c>
      <c r="C2352">
        <v>8</v>
      </c>
      <c r="D2352" s="2">
        <v>40452</v>
      </c>
      <c r="E2352">
        <v>322</v>
      </c>
      <c r="F2352">
        <v>260</v>
      </c>
      <c r="G2352">
        <f>Table1[[#This Row],[Actual_Sales]]-Table1[[#This Row],[Budget_Sales]]</f>
        <v>62</v>
      </c>
      <c r="H2352" s="5">
        <f>IF(
Table1[[#This Row],[Budget_Sales]]=0,
"",
IF(
Table1[[#This Row],[Budget_Sales]]&gt;0,
(Table1[[#This Row],[Actual_Sales]]-Table1[[#This Row],[Budget_Sales]])/Table1[[#This Row],[Budget_Sales]],
(Table1[[#This Row],[Actual_Sales]]-Table1[[#This Row],[Budget_Sales]])/ABS(Table1[[#This Row],[Budget_Sales]])
)
)</f>
        <v>0.23846153846153847</v>
      </c>
      <c r="I2352" s="5" t="str">
        <f>IF(Table1[[#This Row],[Sales_Var]]&gt;=0,"Above Budget","Below Budget")</f>
        <v>Above Budget</v>
      </c>
      <c r="J2352">
        <f>Table1[[#This Row],[Actual_Sales]]-(Table1[[#This Row],[COGS]]+Table1[[#This Row],[Expenses]])</f>
        <v>92</v>
      </c>
      <c r="K2352">
        <v>110</v>
      </c>
      <c r="L2352">
        <f>Table1[[#This Row],[Actual_Profit]]-Table1[[#This Row],[Budget_Profit]]</f>
        <v>-18</v>
      </c>
      <c r="M2352" s="5">
        <f>IF(
Table1[[#This Row],[Budget_Profit]]=0,
"",
IF(
Table1[[#This Row],[Budget_Profit]]&gt;0,
(Table1[[#This Row],[Actual_Profit]]-Table1[[#This Row],[Budget_Profit]])/Table1[[#This Row],[Budget_Profit]],
(Table1[[#This Row],[Actual_Profit]]-Table1[[#This Row],[Budget_Profit]])/ABS(Table1[[#This Row],[Budget_Profit]])
)
)</f>
        <v>-0.16363636363636364</v>
      </c>
      <c r="N2352" s="5" t="str">
        <f>IF(Table1[[#This Row],[Profit_Var]]&gt;=0, "Above Budget", "Below Budget")</f>
        <v>Below Budget</v>
      </c>
      <c r="O2352">
        <v>161</v>
      </c>
      <c r="P2352">
        <v>120</v>
      </c>
      <c r="Q2352">
        <f>Table1[[#This Row],[COGS]]-Table1[[#This Row],[Budget_COGS]]</f>
        <v>41</v>
      </c>
      <c r="R2352" s="5">
        <f>IF(
Table1[[#This Row],[Budget_COGS]]=0,
"",
IF(
Table1[[#This Row],[Budget_COGS]]&gt;0,
(Table1[[#This Row],[Budget_COGS]]-Table1[[#This Row],[COGS]]) / Table1[[#This Row],[Budget_COGS]],
(Table1[[#This Row],[Budget_COGS]]-Table1[[#This Row],[COGS]]) / ABS(Table1[[#This Row],[Budget_COGS]])
)
)</f>
        <v>-0.34166666666666667</v>
      </c>
      <c r="S2352" s="5" t="str">
        <f>IF(Table1[[#This Row],[COGS _Var]]&gt;=0, "Above Budget", "Below Budget")</f>
        <v>Above Budget</v>
      </c>
      <c r="T2352">
        <f>Table1[[#This Row],[Actual_Sales]]-Table1[[#This Row],[COGS]]</f>
        <v>161</v>
      </c>
      <c r="U2352">
        <v>140</v>
      </c>
      <c r="V2352">
        <f>Table1[[#This Row],[Gross_Margin]]-Table1[[#This Row],[Budget_Margin]]</f>
        <v>21</v>
      </c>
      <c r="W2352" s="5">
        <f>IF(
Table1[[#This Row],[Budget_Margin]]=0,
"",
IF(
Table1[[#This Row],[Budget_Margin]]&gt;0,
(Table1[[#This Row],[Gross_Margin]]-Table1[[#This Row],[Budget_Margin]]) / Table1[[#This Row],[Budget_Margin]],
(Table1[[#This Row],[Gross_Margin]]-Table1[[#This Row],[Budget_Margin]]) / ABS(Table1[[#This Row],[Budget_Margin]])
)
)</f>
        <v>0.15</v>
      </c>
      <c r="X2352" s="5" t="str">
        <f>IF(Table1[[#This Row],[Margin_Var]]&gt;=0, "Above Budget", "Below Budget")</f>
        <v>Above Budget</v>
      </c>
      <c r="Y2352" s="5">
        <f>IFERROR(Table1[[#This Row],[Gross_Margin]]/Table1[[#This Row],[Actual_Sales]],0)</f>
        <v>0.5</v>
      </c>
      <c r="Z2352" s="5">
        <f>Table1[[#This Row],[Actual_Profit]]/Table1[[#This Row],[Actual_Sales]]</f>
        <v>0.2857142857142857</v>
      </c>
      <c r="AA2352">
        <v>69</v>
      </c>
      <c r="AB2352" s="5">
        <f>IFERROR(Table1[[#This Row],[Expenses]]/Table1[[#This Row],[Actual_Sales]],0)</f>
        <v>0.21428571428571427</v>
      </c>
      <c r="AC2352">
        <v>45</v>
      </c>
      <c r="AD2352">
        <v>1267</v>
      </c>
      <c r="AE2352" s="5">
        <f>IFERROR(Table1[[#This Row],[Inventory]]/Table1[[#This Row],[Actual_Sales]],0)</f>
        <v>3.9347826086956523</v>
      </c>
    </row>
    <row r="2353" spans="1:31" x14ac:dyDescent="0.25">
      <c r="A2353">
        <v>2644</v>
      </c>
      <c r="B2353">
        <v>970</v>
      </c>
      <c r="C2353">
        <v>12</v>
      </c>
      <c r="D2353" s="2">
        <v>40603</v>
      </c>
      <c r="E2353">
        <v>144</v>
      </c>
      <c r="F2353">
        <v>110</v>
      </c>
      <c r="G2353">
        <f>Table1[[#This Row],[Actual_Sales]]-Table1[[#This Row],[Budget_Sales]]</f>
        <v>34</v>
      </c>
      <c r="H2353" s="5">
        <f>IF(
Table1[[#This Row],[Budget_Sales]]=0,
"",
IF(
Table1[[#This Row],[Budget_Sales]]&gt;0,
(Table1[[#This Row],[Actual_Sales]]-Table1[[#This Row],[Budget_Sales]])/Table1[[#This Row],[Budget_Sales]],
(Table1[[#This Row],[Actual_Sales]]-Table1[[#This Row],[Budget_Sales]])/ABS(Table1[[#This Row],[Budget_Sales]])
)
)</f>
        <v>0.30909090909090908</v>
      </c>
      <c r="I2353" s="5" t="str">
        <f>IF(Table1[[#This Row],[Sales_Var]]&gt;=0,"Above Budget","Below Budget")</f>
        <v>Above Budget</v>
      </c>
      <c r="J2353">
        <f>Table1[[#This Row],[Actual_Sales]]-(Table1[[#This Row],[COGS]]+Table1[[#This Row],[Expenses]])</f>
        <v>41</v>
      </c>
      <c r="K2353">
        <v>30</v>
      </c>
      <c r="L2353">
        <f>Table1[[#This Row],[Actual_Profit]]-Table1[[#This Row],[Budget_Profit]]</f>
        <v>11</v>
      </c>
      <c r="M2353" s="5">
        <f>IF(
Table1[[#This Row],[Budget_Profit]]=0,
"",
IF(
Table1[[#This Row],[Budget_Profit]]&gt;0,
(Table1[[#This Row],[Actual_Profit]]-Table1[[#This Row],[Budget_Profit]])/Table1[[#This Row],[Budget_Profit]],
(Table1[[#This Row],[Actual_Profit]]-Table1[[#This Row],[Budget_Profit]])/ABS(Table1[[#This Row],[Budget_Profit]])
)
)</f>
        <v>0.36666666666666664</v>
      </c>
      <c r="N2353" s="5" t="str">
        <f>IF(Table1[[#This Row],[Profit_Var]]&gt;=0, "Above Budget", "Below Budget")</f>
        <v>Above Budget</v>
      </c>
      <c r="O2353">
        <v>62</v>
      </c>
      <c r="P2353">
        <v>50</v>
      </c>
      <c r="Q2353">
        <f>Table1[[#This Row],[COGS]]-Table1[[#This Row],[Budget_COGS]]</f>
        <v>12</v>
      </c>
      <c r="R2353" s="5">
        <f>IF(
Table1[[#This Row],[Budget_COGS]]=0,
"",
IF(
Table1[[#This Row],[Budget_COGS]]&gt;0,
(Table1[[#This Row],[Budget_COGS]]-Table1[[#This Row],[COGS]]) / Table1[[#This Row],[Budget_COGS]],
(Table1[[#This Row],[Budget_COGS]]-Table1[[#This Row],[COGS]]) / ABS(Table1[[#This Row],[Budget_COGS]])
)
)</f>
        <v>-0.24</v>
      </c>
      <c r="S2353" s="5" t="str">
        <f>IF(Table1[[#This Row],[COGS _Var]]&gt;=0, "Above Budget", "Below Budget")</f>
        <v>Above Budget</v>
      </c>
      <c r="T2353">
        <f>Table1[[#This Row],[Actual_Sales]]-Table1[[#This Row],[COGS]]</f>
        <v>82</v>
      </c>
      <c r="U2353">
        <v>60</v>
      </c>
      <c r="V2353">
        <f>Table1[[#This Row],[Gross_Margin]]-Table1[[#This Row],[Budget_Margin]]</f>
        <v>22</v>
      </c>
      <c r="W2353" s="5">
        <f>IF(
Table1[[#This Row],[Budget_Margin]]=0,
"",
IF(
Table1[[#This Row],[Budget_Margin]]&gt;0,
(Table1[[#This Row],[Gross_Margin]]-Table1[[#This Row],[Budget_Margin]]) / Table1[[#This Row],[Budget_Margin]],
(Table1[[#This Row],[Gross_Margin]]-Table1[[#This Row],[Budget_Margin]]) / ABS(Table1[[#This Row],[Budget_Margin]])
)
)</f>
        <v>0.36666666666666664</v>
      </c>
      <c r="X2353" s="5" t="str">
        <f>IF(Table1[[#This Row],[Margin_Var]]&gt;=0, "Above Budget", "Below Budget")</f>
        <v>Above Budget</v>
      </c>
      <c r="Y2353" s="5">
        <f>IFERROR(Table1[[#This Row],[Gross_Margin]]/Table1[[#This Row],[Actual_Sales]],0)</f>
        <v>0.56944444444444442</v>
      </c>
      <c r="Z2353" s="5">
        <f>Table1[[#This Row],[Actual_Profit]]/Table1[[#This Row],[Actual_Sales]]</f>
        <v>0.28472222222222221</v>
      </c>
      <c r="AA2353">
        <v>41</v>
      </c>
      <c r="AB2353" s="5">
        <f>IFERROR(Table1[[#This Row],[Expenses]]/Table1[[#This Row],[Actual_Sales]],0)</f>
        <v>0.28472222222222221</v>
      </c>
      <c r="AC2353">
        <v>19</v>
      </c>
      <c r="AD2353">
        <v>952</v>
      </c>
      <c r="AE2353" s="5">
        <f>IFERROR(Table1[[#This Row],[Inventory]]/Table1[[#This Row],[Actual_Sales]],0)</f>
        <v>6.6111111111111107</v>
      </c>
    </row>
    <row r="2354" spans="1:31" x14ac:dyDescent="0.25">
      <c r="A2354">
        <v>2079</v>
      </c>
      <c r="B2354">
        <v>740</v>
      </c>
      <c r="C2354">
        <v>5</v>
      </c>
      <c r="D2354" s="2">
        <v>40513</v>
      </c>
      <c r="E2354">
        <v>306</v>
      </c>
      <c r="F2354">
        <v>390</v>
      </c>
      <c r="G2354">
        <f>Table1[[#This Row],[Actual_Sales]]-Table1[[#This Row],[Budget_Sales]]</f>
        <v>-84</v>
      </c>
      <c r="H2354" s="5">
        <f>IF(
Table1[[#This Row],[Budget_Sales]]=0,
"",
IF(
Table1[[#This Row],[Budget_Sales]]&gt;0,
(Table1[[#This Row],[Actual_Sales]]-Table1[[#This Row],[Budget_Sales]])/Table1[[#This Row],[Budget_Sales]],
(Table1[[#This Row],[Actual_Sales]]-Table1[[#This Row],[Budget_Sales]])/ABS(Table1[[#This Row],[Budget_Sales]])
)
)</f>
        <v>-0.2153846153846154</v>
      </c>
      <c r="I2354" s="5" t="str">
        <f>IF(Table1[[#This Row],[Sales_Var]]&gt;=0,"Above Budget","Below Budget")</f>
        <v>Below Budget</v>
      </c>
      <c r="J2354">
        <f>Table1[[#This Row],[Actual_Sales]]-(Table1[[#This Row],[COGS]]+Table1[[#This Row],[Expenses]])</f>
        <v>87</v>
      </c>
      <c r="K2354">
        <v>140</v>
      </c>
      <c r="L2354">
        <f>Table1[[#This Row],[Actual_Profit]]-Table1[[#This Row],[Budget_Profit]]</f>
        <v>-53</v>
      </c>
      <c r="M2354" s="5">
        <f>IF(
Table1[[#This Row],[Budget_Profit]]=0,
"",
IF(
Table1[[#This Row],[Budget_Profit]]&gt;0,
(Table1[[#This Row],[Actual_Profit]]-Table1[[#This Row],[Budget_Profit]])/Table1[[#This Row],[Budget_Profit]],
(Table1[[#This Row],[Actual_Profit]]-Table1[[#This Row],[Budget_Profit]])/ABS(Table1[[#This Row],[Budget_Profit]])
)
)</f>
        <v>-0.37857142857142856</v>
      </c>
      <c r="N2354" s="5" t="str">
        <f>IF(Table1[[#This Row],[Profit_Var]]&gt;=0, "Above Budget", "Below Budget")</f>
        <v>Below Budget</v>
      </c>
      <c r="O2354">
        <v>153</v>
      </c>
      <c r="P2354">
        <v>190</v>
      </c>
      <c r="Q2354">
        <f>Table1[[#This Row],[COGS]]-Table1[[#This Row],[Budget_COGS]]</f>
        <v>-37</v>
      </c>
      <c r="R2354" s="5">
        <f>IF(
Table1[[#This Row],[Budget_COGS]]=0,
"",
IF(
Table1[[#This Row],[Budget_COGS]]&gt;0,
(Table1[[#This Row],[Budget_COGS]]-Table1[[#This Row],[COGS]]) / Table1[[#This Row],[Budget_COGS]],
(Table1[[#This Row],[Budget_COGS]]-Table1[[#This Row],[COGS]]) / ABS(Table1[[#This Row],[Budget_COGS]])
)
)</f>
        <v>0.19473684210526315</v>
      </c>
      <c r="S2354" s="5" t="str">
        <f>IF(Table1[[#This Row],[COGS _Var]]&gt;=0, "Above Budget", "Below Budget")</f>
        <v>Below Budget</v>
      </c>
      <c r="T2354">
        <f>Table1[[#This Row],[Actual_Sales]]-Table1[[#This Row],[COGS]]</f>
        <v>153</v>
      </c>
      <c r="U2354">
        <v>200</v>
      </c>
      <c r="V2354">
        <f>Table1[[#This Row],[Gross_Margin]]-Table1[[#This Row],[Budget_Margin]]</f>
        <v>-47</v>
      </c>
      <c r="W2354" s="5">
        <f>IF(
Table1[[#This Row],[Budget_Margin]]=0,
"",
IF(
Table1[[#This Row],[Budget_Margin]]&gt;0,
(Table1[[#This Row],[Gross_Margin]]-Table1[[#This Row],[Budget_Margin]]) / Table1[[#This Row],[Budget_Margin]],
(Table1[[#This Row],[Gross_Margin]]-Table1[[#This Row],[Budget_Margin]]) / ABS(Table1[[#This Row],[Budget_Margin]])
)
)</f>
        <v>-0.23499999999999999</v>
      </c>
      <c r="X2354" s="5" t="str">
        <f>IF(Table1[[#This Row],[Margin_Var]]&gt;=0, "Above Budget", "Below Budget")</f>
        <v>Below Budget</v>
      </c>
      <c r="Y2354" s="5">
        <f>IFERROR(Table1[[#This Row],[Gross_Margin]]/Table1[[#This Row],[Actual_Sales]],0)</f>
        <v>0.5</v>
      </c>
      <c r="Z2354" s="5">
        <f>Table1[[#This Row],[Actual_Profit]]/Table1[[#This Row],[Actual_Sales]]</f>
        <v>0.28431372549019607</v>
      </c>
      <c r="AA2354">
        <v>66</v>
      </c>
      <c r="AB2354" s="5">
        <f>IFERROR(Table1[[#This Row],[Expenses]]/Table1[[#This Row],[Actual_Sales]],0)</f>
        <v>0.21568627450980393</v>
      </c>
      <c r="AC2354">
        <v>42</v>
      </c>
      <c r="AD2354">
        <v>1319</v>
      </c>
      <c r="AE2354" s="5">
        <f>IFERROR(Table1[[#This Row],[Inventory]]/Table1[[#This Row],[Actual_Sales]],0)</f>
        <v>4.3104575163398691</v>
      </c>
    </row>
    <row r="2355" spans="1:31" x14ac:dyDescent="0.25">
      <c r="A2355">
        <v>2119</v>
      </c>
      <c r="B2355">
        <v>971</v>
      </c>
      <c r="C2355">
        <v>6</v>
      </c>
      <c r="D2355" s="2">
        <v>40513</v>
      </c>
      <c r="E2355">
        <v>306</v>
      </c>
      <c r="F2355">
        <v>290</v>
      </c>
      <c r="G2355">
        <f>Table1[[#This Row],[Actual_Sales]]-Table1[[#This Row],[Budget_Sales]]</f>
        <v>16</v>
      </c>
      <c r="H2355" s="5">
        <f>IF(
Table1[[#This Row],[Budget_Sales]]=0,
"",
IF(
Table1[[#This Row],[Budget_Sales]]&gt;0,
(Table1[[#This Row],[Actual_Sales]]-Table1[[#This Row],[Budget_Sales]])/Table1[[#This Row],[Budget_Sales]],
(Table1[[#This Row],[Actual_Sales]]-Table1[[#This Row],[Budget_Sales]])/ABS(Table1[[#This Row],[Budget_Sales]])
)
)</f>
        <v>5.5172413793103448E-2</v>
      </c>
      <c r="I2355" s="5" t="str">
        <f>IF(Table1[[#This Row],[Sales_Var]]&gt;=0,"Above Budget","Below Budget")</f>
        <v>Above Budget</v>
      </c>
      <c r="J2355">
        <f>Table1[[#This Row],[Actual_Sales]]-(Table1[[#This Row],[COGS]]+Table1[[#This Row],[Expenses]])</f>
        <v>87</v>
      </c>
      <c r="K2355">
        <v>80</v>
      </c>
      <c r="L2355">
        <f>Table1[[#This Row],[Actual_Profit]]-Table1[[#This Row],[Budget_Profit]]</f>
        <v>7</v>
      </c>
      <c r="M2355" s="5">
        <f>IF(
Table1[[#This Row],[Budget_Profit]]=0,
"",
IF(
Table1[[#This Row],[Budget_Profit]]&gt;0,
(Table1[[#This Row],[Actual_Profit]]-Table1[[#This Row],[Budget_Profit]])/Table1[[#This Row],[Budget_Profit]],
(Table1[[#This Row],[Actual_Profit]]-Table1[[#This Row],[Budget_Profit]])/ABS(Table1[[#This Row],[Budget_Profit]])
)
)</f>
        <v>8.7499999999999994E-2</v>
      </c>
      <c r="N2355" s="5" t="str">
        <f>IF(Table1[[#This Row],[Profit_Var]]&gt;=0, "Above Budget", "Below Budget")</f>
        <v>Above Budget</v>
      </c>
      <c r="O2355">
        <v>153</v>
      </c>
      <c r="P2355">
        <v>150</v>
      </c>
      <c r="Q2355">
        <f>Table1[[#This Row],[COGS]]-Table1[[#This Row],[Budget_COGS]]</f>
        <v>3</v>
      </c>
      <c r="R2355" s="5">
        <f>IF(
Table1[[#This Row],[Budget_COGS]]=0,
"",
IF(
Table1[[#This Row],[Budget_COGS]]&gt;0,
(Table1[[#This Row],[Budget_COGS]]-Table1[[#This Row],[COGS]]) / Table1[[#This Row],[Budget_COGS]],
(Table1[[#This Row],[Budget_COGS]]-Table1[[#This Row],[COGS]]) / ABS(Table1[[#This Row],[Budget_COGS]])
)
)</f>
        <v>-0.02</v>
      </c>
      <c r="S2355" s="5" t="str">
        <f>IF(Table1[[#This Row],[COGS _Var]]&gt;=0, "Above Budget", "Below Budget")</f>
        <v>Above Budget</v>
      </c>
      <c r="T2355">
        <f>Table1[[#This Row],[Actual_Sales]]-Table1[[#This Row],[COGS]]</f>
        <v>153</v>
      </c>
      <c r="U2355">
        <v>140</v>
      </c>
      <c r="V2355">
        <f>Table1[[#This Row],[Gross_Margin]]-Table1[[#This Row],[Budget_Margin]]</f>
        <v>13</v>
      </c>
      <c r="W2355" s="5">
        <f>IF(
Table1[[#This Row],[Budget_Margin]]=0,
"",
IF(
Table1[[#This Row],[Budget_Margin]]&gt;0,
(Table1[[#This Row],[Gross_Margin]]-Table1[[#This Row],[Budget_Margin]]) / Table1[[#This Row],[Budget_Margin]],
(Table1[[#This Row],[Gross_Margin]]-Table1[[#This Row],[Budget_Margin]]) / ABS(Table1[[#This Row],[Budget_Margin]])
)
)</f>
        <v>9.285714285714286E-2</v>
      </c>
      <c r="X2355" s="5" t="str">
        <f>IF(Table1[[#This Row],[Margin_Var]]&gt;=0, "Above Budget", "Below Budget")</f>
        <v>Above Budget</v>
      </c>
      <c r="Y2355" s="5">
        <f>IFERROR(Table1[[#This Row],[Gross_Margin]]/Table1[[#This Row],[Actual_Sales]],0)</f>
        <v>0.5</v>
      </c>
      <c r="Z2355" s="5">
        <f>Table1[[#This Row],[Actual_Profit]]/Table1[[#This Row],[Actual_Sales]]</f>
        <v>0.28431372549019607</v>
      </c>
      <c r="AA2355">
        <v>66</v>
      </c>
      <c r="AB2355" s="5">
        <f>IFERROR(Table1[[#This Row],[Expenses]]/Table1[[#This Row],[Actual_Sales]],0)</f>
        <v>0.21568627450980393</v>
      </c>
      <c r="AC2355">
        <v>42</v>
      </c>
      <c r="AD2355">
        <v>1319</v>
      </c>
      <c r="AE2355" s="5">
        <f>IFERROR(Table1[[#This Row],[Inventory]]/Table1[[#This Row],[Actual_Sales]],0)</f>
        <v>4.3104575163398691</v>
      </c>
    </row>
    <row r="2356" spans="1:31" x14ac:dyDescent="0.25">
      <c r="A2356">
        <v>1976</v>
      </c>
      <c r="B2356">
        <v>351</v>
      </c>
      <c r="C2356">
        <v>7</v>
      </c>
      <c r="D2356" s="2">
        <v>40513</v>
      </c>
      <c r="E2356">
        <v>306</v>
      </c>
      <c r="F2356">
        <v>290</v>
      </c>
      <c r="G2356">
        <f>Table1[[#This Row],[Actual_Sales]]-Table1[[#This Row],[Budget_Sales]]</f>
        <v>16</v>
      </c>
      <c r="H2356" s="5">
        <f>IF(
Table1[[#This Row],[Budget_Sales]]=0,
"",
IF(
Table1[[#This Row],[Budget_Sales]]&gt;0,
(Table1[[#This Row],[Actual_Sales]]-Table1[[#This Row],[Budget_Sales]])/Table1[[#This Row],[Budget_Sales]],
(Table1[[#This Row],[Actual_Sales]]-Table1[[#This Row],[Budget_Sales]])/ABS(Table1[[#This Row],[Budget_Sales]])
)
)</f>
        <v>5.5172413793103448E-2</v>
      </c>
      <c r="I2356" s="5" t="str">
        <f>IF(Table1[[#This Row],[Sales_Var]]&gt;=0,"Above Budget","Below Budget")</f>
        <v>Above Budget</v>
      </c>
      <c r="J2356">
        <f>Table1[[#This Row],[Actual_Sales]]-(Table1[[#This Row],[COGS]]+Table1[[#This Row],[Expenses]])</f>
        <v>87</v>
      </c>
      <c r="K2356">
        <v>80</v>
      </c>
      <c r="L2356">
        <f>Table1[[#This Row],[Actual_Profit]]-Table1[[#This Row],[Budget_Profit]]</f>
        <v>7</v>
      </c>
      <c r="M2356" s="5">
        <f>IF(
Table1[[#This Row],[Budget_Profit]]=0,
"",
IF(
Table1[[#This Row],[Budget_Profit]]&gt;0,
(Table1[[#This Row],[Actual_Profit]]-Table1[[#This Row],[Budget_Profit]])/Table1[[#This Row],[Budget_Profit]],
(Table1[[#This Row],[Actual_Profit]]-Table1[[#This Row],[Budget_Profit]])/ABS(Table1[[#This Row],[Budget_Profit]])
)
)</f>
        <v>8.7499999999999994E-2</v>
      </c>
      <c r="N2356" s="5" t="str">
        <f>IF(Table1[[#This Row],[Profit_Var]]&gt;=0, "Above Budget", "Below Budget")</f>
        <v>Above Budget</v>
      </c>
      <c r="O2356">
        <v>153</v>
      </c>
      <c r="P2356">
        <v>150</v>
      </c>
      <c r="Q2356">
        <f>Table1[[#This Row],[COGS]]-Table1[[#This Row],[Budget_COGS]]</f>
        <v>3</v>
      </c>
      <c r="R2356" s="5">
        <f>IF(
Table1[[#This Row],[Budget_COGS]]=0,
"",
IF(
Table1[[#This Row],[Budget_COGS]]&gt;0,
(Table1[[#This Row],[Budget_COGS]]-Table1[[#This Row],[COGS]]) / Table1[[#This Row],[Budget_COGS]],
(Table1[[#This Row],[Budget_COGS]]-Table1[[#This Row],[COGS]]) / ABS(Table1[[#This Row],[Budget_COGS]])
)
)</f>
        <v>-0.02</v>
      </c>
      <c r="S2356" s="5" t="str">
        <f>IF(Table1[[#This Row],[COGS _Var]]&gt;=0, "Above Budget", "Below Budget")</f>
        <v>Above Budget</v>
      </c>
      <c r="T2356">
        <f>Table1[[#This Row],[Actual_Sales]]-Table1[[#This Row],[COGS]]</f>
        <v>153</v>
      </c>
      <c r="U2356">
        <v>140</v>
      </c>
      <c r="V2356">
        <f>Table1[[#This Row],[Gross_Margin]]-Table1[[#This Row],[Budget_Margin]]</f>
        <v>13</v>
      </c>
      <c r="W2356" s="5">
        <f>IF(
Table1[[#This Row],[Budget_Margin]]=0,
"",
IF(
Table1[[#This Row],[Budget_Margin]]&gt;0,
(Table1[[#This Row],[Gross_Margin]]-Table1[[#This Row],[Budget_Margin]]) / Table1[[#This Row],[Budget_Margin]],
(Table1[[#This Row],[Gross_Margin]]-Table1[[#This Row],[Budget_Margin]]) / ABS(Table1[[#This Row],[Budget_Margin]])
)
)</f>
        <v>9.285714285714286E-2</v>
      </c>
      <c r="X2356" s="5" t="str">
        <f>IF(Table1[[#This Row],[Margin_Var]]&gt;=0, "Above Budget", "Below Budget")</f>
        <v>Above Budget</v>
      </c>
      <c r="Y2356" s="5">
        <f>IFERROR(Table1[[#This Row],[Gross_Margin]]/Table1[[#This Row],[Actual_Sales]],0)</f>
        <v>0.5</v>
      </c>
      <c r="Z2356" s="5">
        <f>Table1[[#This Row],[Actual_Profit]]/Table1[[#This Row],[Actual_Sales]]</f>
        <v>0.28431372549019607</v>
      </c>
      <c r="AA2356">
        <v>66</v>
      </c>
      <c r="AB2356" s="5">
        <f>IFERROR(Table1[[#This Row],[Expenses]]/Table1[[#This Row],[Actual_Sales]],0)</f>
        <v>0.21568627450980393</v>
      </c>
      <c r="AC2356">
        <v>42</v>
      </c>
      <c r="AD2356">
        <v>1319</v>
      </c>
      <c r="AE2356" s="5">
        <f>IFERROR(Table1[[#This Row],[Inventory]]/Table1[[#This Row],[Actual_Sales]],0)</f>
        <v>4.3104575163398691</v>
      </c>
    </row>
    <row r="2357" spans="1:31" x14ac:dyDescent="0.25">
      <c r="A2357">
        <v>1965</v>
      </c>
      <c r="B2357">
        <v>303</v>
      </c>
      <c r="C2357">
        <v>8</v>
      </c>
      <c r="D2357" s="2">
        <v>40513</v>
      </c>
      <c r="E2357">
        <v>306</v>
      </c>
      <c r="F2357">
        <v>280</v>
      </c>
      <c r="G2357">
        <f>Table1[[#This Row],[Actual_Sales]]-Table1[[#This Row],[Budget_Sales]]</f>
        <v>26</v>
      </c>
      <c r="H2357" s="5">
        <f>IF(
Table1[[#This Row],[Budget_Sales]]=0,
"",
IF(
Table1[[#This Row],[Budget_Sales]]&gt;0,
(Table1[[#This Row],[Actual_Sales]]-Table1[[#This Row],[Budget_Sales]])/Table1[[#This Row],[Budget_Sales]],
(Table1[[#This Row],[Actual_Sales]]-Table1[[#This Row],[Budget_Sales]])/ABS(Table1[[#This Row],[Budget_Sales]])
)
)</f>
        <v>9.285714285714286E-2</v>
      </c>
      <c r="I2357" s="5" t="str">
        <f>IF(Table1[[#This Row],[Sales_Var]]&gt;=0,"Above Budget","Below Budget")</f>
        <v>Above Budget</v>
      </c>
      <c r="J2357">
        <f>Table1[[#This Row],[Actual_Sales]]-(Table1[[#This Row],[COGS]]+Table1[[#This Row],[Expenses]])</f>
        <v>87</v>
      </c>
      <c r="K2357">
        <v>80</v>
      </c>
      <c r="L2357">
        <f>Table1[[#This Row],[Actual_Profit]]-Table1[[#This Row],[Budget_Profit]]</f>
        <v>7</v>
      </c>
      <c r="M2357" s="5">
        <f>IF(
Table1[[#This Row],[Budget_Profit]]=0,
"",
IF(
Table1[[#This Row],[Budget_Profit]]&gt;0,
(Table1[[#This Row],[Actual_Profit]]-Table1[[#This Row],[Budget_Profit]])/Table1[[#This Row],[Budget_Profit]],
(Table1[[#This Row],[Actual_Profit]]-Table1[[#This Row],[Budget_Profit]])/ABS(Table1[[#This Row],[Budget_Profit]])
)
)</f>
        <v>8.7499999999999994E-2</v>
      </c>
      <c r="N2357" s="5" t="str">
        <f>IF(Table1[[#This Row],[Profit_Var]]&gt;=0, "Above Budget", "Below Budget")</f>
        <v>Above Budget</v>
      </c>
      <c r="O2357">
        <v>153</v>
      </c>
      <c r="P2357">
        <v>140</v>
      </c>
      <c r="Q2357">
        <f>Table1[[#This Row],[COGS]]-Table1[[#This Row],[Budget_COGS]]</f>
        <v>13</v>
      </c>
      <c r="R2357" s="5">
        <f>IF(
Table1[[#This Row],[Budget_COGS]]=0,
"",
IF(
Table1[[#This Row],[Budget_COGS]]&gt;0,
(Table1[[#This Row],[Budget_COGS]]-Table1[[#This Row],[COGS]]) / Table1[[#This Row],[Budget_COGS]],
(Table1[[#This Row],[Budget_COGS]]-Table1[[#This Row],[COGS]]) / ABS(Table1[[#This Row],[Budget_COGS]])
)
)</f>
        <v>-9.285714285714286E-2</v>
      </c>
      <c r="S2357" s="5" t="str">
        <f>IF(Table1[[#This Row],[COGS _Var]]&gt;=0, "Above Budget", "Below Budget")</f>
        <v>Above Budget</v>
      </c>
      <c r="T2357">
        <f>Table1[[#This Row],[Actual_Sales]]-Table1[[#This Row],[COGS]]</f>
        <v>153</v>
      </c>
      <c r="U2357">
        <v>140</v>
      </c>
      <c r="V2357">
        <f>Table1[[#This Row],[Gross_Margin]]-Table1[[#This Row],[Budget_Margin]]</f>
        <v>13</v>
      </c>
      <c r="W2357" s="5">
        <f>IF(
Table1[[#This Row],[Budget_Margin]]=0,
"",
IF(
Table1[[#This Row],[Budget_Margin]]&gt;0,
(Table1[[#This Row],[Gross_Margin]]-Table1[[#This Row],[Budget_Margin]]) / Table1[[#This Row],[Budget_Margin]],
(Table1[[#This Row],[Gross_Margin]]-Table1[[#This Row],[Budget_Margin]]) / ABS(Table1[[#This Row],[Budget_Margin]])
)
)</f>
        <v>9.285714285714286E-2</v>
      </c>
      <c r="X2357" s="5" t="str">
        <f>IF(Table1[[#This Row],[Margin_Var]]&gt;=0, "Above Budget", "Below Budget")</f>
        <v>Above Budget</v>
      </c>
      <c r="Y2357" s="5">
        <f>IFERROR(Table1[[#This Row],[Gross_Margin]]/Table1[[#This Row],[Actual_Sales]],0)</f>
        <v>0.5</v>
      </c>
      <c r="Z2357" s="5">
        <f>Table1[[#This Row],[Actual_Profit]]/Table1[[#This Row],[Actual_Sales]]</f>
        <v>0.28431372549019607</v>
      </c>
      <c r="AA2357">
        <v>66</v>
      </c>
      <c r="AB2357" s="5">
        <f>IFERROR(Table1[[#This Row],[Expenses]]/Table1[[#This Row],[Actual_Sales]],0)</f>
        <v>0.21568627450980393</v>
      </c>
      <c r="AC2357">
        <v>42</v>
      </c>
      <c r="AD2357">
        <v>1319</v>
      </c>
      <c r="AE2357" s="5">
        <f>IFERROR(Table1[[#This Row],[Inventory]]/Table1[[#This Row],[Actual_Sales]],0)</f>
        <v>4.3104575163398691</v>
      </c>
    </row>
    <row r="2358" spans="1:31" x14ac:dyDescent="0.25">
      <c r="A2358">
        <v>2068</v>
      </c>
      <c r="B2358">
        <v>715</v>
      </c>
      <c r="C2358">
        <v>5</v>
      </c>
      <c r="D2358" s="2">
        <v>40513</v>
      </c>
      <c r="E2358">
        <v>176</v>
      </c>
      <c r="F2358">
        <v>220</v>
      </c>
      <c r="G2358">
        <f>Table1[[#This Row],[Actual_Sales]]-Table1[[#This Row],[Budget_Sales]]</f>
        <v>-44</v>
      </c>
      <c r="H2358" s="5">
        <f>IF(
Table1[[#This Row],[Budget_Sales]]=0,
"",
IF(
Table1[[#This Row],[Budget_Sales]]&gt;0,
(Table1[[#This Row],[Actual_Sales]]-Table1[[#This Row],[Budget_Sales]])/Table1[[#This Row],[Budget_Sales]],
(Table1[[#This Row],[Actual_Sales]]-Table1[[#This Row],[Budget_Sales]])/ABS(Table1[[#This Row],[Budget_Sales]])
)
)</f>
        <v>-0.2</v>
      </c>
      <c r="I2358" s="5" t="str">
        <f>IF(Table1[[#This Row],[Sales_Var]]&gt;=0,"Above Budget","Below Budget")</f>
        <v>Below Budget</v>
      </c>
      <c r="J2358">
        <f>Table1[[#This Row],[Actual_Sales]]-(Table1[[#This Row],[COGS]]+Table1[[#This Row],[Expenses]])</f>
        <v>50</v>
      </c>
      <c r="K2358">
        <v>80</v>
      </c>
      <c r="L2358">
        <f>Table1[[#This Row],[Actual_Profit]]-Table1[[#This Row],[Budget_Profit]]</f>
        <v>-30</v>
      </c>
      <c r="M2358" s="5">
        <f>IF(
Table1[[#This Row],[Budget_Profit]]=0,
"",
IF(
Table1[[#This Row],[Budget_Profit]]&gt;0,
(Table1[[#This Row],[Actual_Profit]]-Table1[[#This Row],[Budget_Profit]])/Table1[[#This Row],[Budget_Profit]],
(Table1[[#This Row],[Actual_Profit]]-Table1[[#This Row],[Budget_Profit]])/ABS(Table1[[#This Row],[Budget_Profit]])
)
)</f>
        <v>-0.375</v>
      </c>
      <c r="N2358" s="5" t="str">
        <f>IF(Table1[[#This Row],[Profit_Var]]&gt;=0, "Above Budget", "Below Budget")</f>
        <v>Below Budget</v>
      </c>
      <c r="O2358">
        <v>80</v>
      </c>
      <c r="P2358">
        <v>100</v>
      </c>
      <c r="Q2358">
        <f>Table1[[#This Row],[COGS]]-Table1[[#This Row],[Budget_COGS]]</f>
        <v>-20</v>
      </c>
      <c r="R2358" s="5">
        <f>IF(
Table1[[#This Row],[Budget_COGS]]=0,
"",
IF(
Table1[[#This Row],[Budget_COGS]]&gt;0,
(Table1[[#This Row],[Budget_COGS]]-Table1[[#This Row],[COGS]]) / Table1[[#This Row],[Budget_COGS]],
(Table1[[#This Row],[Budget_COGS]]-Table1[[#This Row],[COGS]]) / ABS(Table1[[#This Row],[Budget_COGS]])
)
)</f>
        <v>0.2</v>
      </c>
      <c r="S2358" s="5" t="str">
        <f>IF(Table1[[#This Row],[COGS _Var]]&gt;=0, "Above Budget", "Below Budget")</f>
        <v>Below Budget</v>
      </c>
      <c r="T2358">
        <f>Table1[[#This Row],[Actual_Sales]]-Table1[[#This Row],[COGS]]</f>
        <v>96</v>
      </c>
      <c r="U2358">
        <v>120</v>
      </c>
      <c r="V2358">
        <f>Table1[[#This Row],[Gross_Margin]]-Table1[[#This Row],[Budget_Margin]]</f>
        <v>-24</v>
      </c>
      <c r="W2358" s="5">
        <f>IF(
Table1[[#This Row],[Budget_Margin]]=0,
"",
IF(
Table1[[#This Row],[Budget_Margin]]&gt;0,
(Table1[[#This Row],[Gross_Margin]]-Table1[[#This Row],[Budget_Margin]]) / Table1[[#This Row],[Budget_Margin]],
(Table1[[#This Row],[Gross_Margin]]-Table1[[#This Row],[Budget_Margin]]) / ABS(Table1[[#This Row],[Budget_Margin]])
)
)</f>
        <v>-0.2</v>
      </c>
      <c r="X2358" s="5" t="str">
        <f>IF(Table1[[#This Row],[Margin_Var]]&gt;=0, "Above Budget", "Below Budget")</f>
        <v>Below Budget</v>
      </c>
      <c r="Y2358" s="5">
        <f>IFERROR(Table1[[#This Row],[Gross_Margin]]/Table1[[#This Row],[Actual_Sales]],0)</f>
        <v>0.54545454545454541</v>
      </c>
      <c r="Z2358" s="5">
        <f>Table1[[#This Row],[Actual_Profit]]/Table1[[#This Row],[Actual_Sales]]</f>
        <v>0.28409090909090912</v>
      </c>
      <c r="AA2358">
        <v>46</v>
      </c>
      <c r="AB2358" s="5">
        <f>IFERROR(Table1[[#This Row],[Expenses]]/Table1[[#This Row],[Actual_Sales]],0)</f>
        <v>0.26136363636363635</v>
      </c>
      <c r="AC2358">
        <v>24</v>
      </c>
      <c r="AD2358">
        <v>1079</v>
      </c>
      <c r="AE2358" s="5">
        <f>IFERROR(Table1[[#This Row],[Inventory]]/Table1[[#This Row],[Actual_Sales]],0)</f>
        <v>6.1306818181818183</v>
      </c>
    </row>
    <row r="2359" spans="1:31" x14ac:dyDescent="0.25">
      <c r="A2359">
        <v>2026</v>
      </c>
      <c r="B2359">
        <v>561</v>
      </c>
      <c r="C2359">
        <v>10</v>
      </c>
      <c r="D2359" s="2">
        <v>40513</v>
      </c>
      <c r="E2359">
        <v>176</v>
      </c>
      <c r="F2359">
        <v>120</v>
      </c>
      <c r="G2359">
        <f>Table1[[#This Row],[Actual_Sales]]-Table1[[#This Row],[Budget_Sales]]</f>
        <v>56</v>
      </c>
      <c r="H2359" s="5">
        <f>IF(
Table1[[#This Row],[Budget_Sales]]=0,
"",
IF(
Table1[[#This Row],[Budget_Sales]]&gt;0,
(Table1[[#This Row],[Actual_Sales]]-Table1[[#This Row],[Budget_Sales]])/Table1[[#This Row],[Budget_Sales]],
(Table1[[#This Row],[Actual_Sales]]-Table1[[#This Row],[Budget_Sales]])/ABS(Table1[[#This Row],[Budget_Sales]])
)
)</f>
        <v>0.46666666666666667</v>
      </c>
      <c r="I2359" s="5" t="str">
        <f>IF(Table1[[#This Row],[Sales_Var]]&gt;=0,"Above Budget","Below Budget")</f>
        <v>Above Budget</v>
      </c>
      <c r="J2359">
        <f>Table1[[#This Row],[Actual_Sales]]-(Table1[[#This Row],[COGS]]+Table1[[#This Row],[Expenses]])</f>
        <v>50</v>
      </c>
      <c r="K2359">
        <v>30</v>
      </c>
      <c r="L2359">
        <f>Table1[[#This Row],[Actual_Profit]]-Table1[[#This Row],[Budget_Profit]]</f>
        <v>20</v>
      </c>
      <c r="M2359" s="5">
        <f>IF(
Table1[[#This Row],[Budget_Profit]]=0,
"",
IF(
Table1[[#This Row],[Budget_Profit]]&gt;0,
(Table1[[#This Row],[Actual_Profit]]-Table1[[#This Row],[Budget_Profit]])/Table1[[#This Row],[Budget_Profit]],
(Table1[[#This Row],[Actual_Profit]]-Table1[[#This Row],[Budget_Profit]])/ABS(Table1[[#This Row],[Budget_Profit]])
)
)</f>
        <v>0.66666666666666663</v>
      </c>
      <c r="N2359" s="5" t="str">
        <f>IF(Table1[[#This Row],[Profit_Var]]&gt;=0, "Above Budget", "Below Budget")</f>
        <v>Above Budget</v>
      </c>
      <c r="O2359">
        <v>80</v>
      </c>
      <c r="P2359">
        <v>60</v>
      </c>
      <c r="Q2359">
        <f>Table1[[#This Row],[COGS]]-Table1[[#This Row],[Budget_COGS]]</f>
        <v>20</v>
      </c>
      <c r="R2359" s="5">
        <f>IF(
Table1[[#This Row],[Budget_COGS]]=0,
"",
IF(
Table1[[#This Row],[Budget_COGS]]&gt;0,
(Table1[[#This Row],[Budget_COGS]]-Table1[[#This Row],[COGS]]) / Table1[[#This Row],[Budget_COGS]],
(Table1[[#This Row],[Budget_COGS]]-Table1[[#This Row],[COGS]]) / ABS(Table1[[#This Row],[Budget_COGS]])
)
)</f>
        <v>-0.33333333333333331</v>
      </c>
      <c r="S2359" s="5" t="str">
        <f>IF(Table1[[#This Row],[COGS _Var]]&gt;=0, "Above Budget", "Below Budget")</f>
        <v>Above Budget</v>
      </c>
      <c r="T2359">
        <f>Table1[[#This Row],[Actual_Sales]]-Table1[[#This Row],[COGS]]</f>
        <v>96</v>
      </c>
      <c r="U2359">
        <v>60</v>
      </c>
      <c r="V2359">
        <f>Table1[[#This Row],[Gross_Margin]]-Table1[[#This Row],[Budget_Margin]]</f>
        <v>36</v>
      </c>
      <c r="W2359" s="5">
        <f>IF(
Table1[[#This Row],[Budget_Margin]]=0,
"",
IF(
Table1[[#This Row],[Budget_Margin]]&gt;0,
(Table1[[#This Row],[Gross_Margin]]-Table1[[#This Row],[Budget_Margin]]) / Table1[[#This Row],[Budget_Margin]],
(Table1[[#This Row],[Gross_Margin]]-Table1[[#This Row],[Budget_Margin]]) / ABS(Table1[[#This Row],[Budget_Margin]])
)
)</f>
        <v>0.6</v>
      </c>
      <c r="X2359" s="5" t="str">
        <f>IF(Table1[[#This Row],[Margin_Var]]&gt;=0, "Above Budget", "Below Budget")</f>
        <v>Above Budget</v>
      </c>
      <c r="Y2359" s="5">
        <f>IFERROR(Table1[[#This Row],[Gross_Margin]]/Table1[[#This Row],[Actual_Sales]],0)</f>
        <v>0.54545454545454541</v>
      </c>
      <c r="Z2359" s="5">
        <f>Table1[[#This Row],[Actual_Profit]]/Table1[[#This Row],[Actual_Sales]]</f>
        <v>0.28409090909090912</v>
      </c>
      <c r="AA2359">
        <v>46</v>
      </c>
      <c r="AB2359" s="5">
        <f>IFERROR(Table1[[#This Row],[Expenses]]/Table1[[#This Row],[Actual_Sales]],0)</f>
        <v>0.26136363636363635</v>
      </c>
      <c r="AC2359">
        <v>24</v>
      </c>
      <c r="AD2359">
        <v>1079</v>
      </c>
      <c r="AE2359" s="5">
        <f>IFERROR(Table1[[#This Row],[Inventory]]/Table1[[#This Row],[Actual_Sales]],0)</f>
        <v>6.1306818181818183</v>
      </c>
    </row>
    <row r="2360" spans="1:31" x14ac:dyDescent="0.25">
      <c r="A2360">
        <v>2197</v>
      </c>
      <c r="B2360">
        <v>505</v>
      </c>
      <c r="C2360">
        <v>2</v>
      </c>
      <c r="D2360" s="2">
        <v>40544</v>
      </c>
      <c r="E2360">
        <v>134</v>
      </c>
      <c r="F2360">
        <v>150</v>
      </c>
      <c r="G2360">
        <f>Table1[[#This Row],[Actual_Sales]]-Table1[[#This Row],[Budget_Sales]]</f>
        <v>-16</v>
      </c>
      <c r="H2360" s="5">
        <f>IF(
Table1[[#This Row],[Budget_Sales]]=0,
"",
IF(
Table1[[#This Row],[Budget_Sales]]&gt;0,
(Table1[[#This Row],[Actual_Sales]]-Table1[[#This Row],[Budget_Sales]])/Table1[[#This Row],[Budget_Sales]],
(Table1[[#This Row],[Actual_Sales]]-Table1[[#This Row],[Budget_Sales]])/ABS(Table1[[#This Row],[Budget_Sales]])
)
)</f>
        <v>-0.10666666666666667</v>
      </c>
      <c r="I2360" s="5" t="str">
        <f>IF(Table1[[#This Row],[Sales_Var]]&gt;=0,"Above Budget","Below Budget")</f>
        <v>Below Budget</v>
      </c>
      <c r="J2360">
        <f>Table1[[#This Row],[Actual_Sales]]-(Table1[[#This Row],[COGS]]+Table1[[#This Row],[Expenses]])</f>
        <v>38</v>
      </c>
      <c r="K2360">
        <v>50</v>
      </c>
      <c r="L2360">
        <f>Table1[[#This Row],[Actual_Profit]]-Table1[[#This Row],[Budget_Profit]]</f>
        <v>-12</v>
      </c>
      <c r="M2360" s="5">
        <f>IF(
Table1[[#This Row],[Budget_Profit]]=0,
"",
IF(
Table1[[#This Row],[Budget_Profit]]&gt;0,
(Table1[[#This Row],[Actual_Profit]]-Table1[[#This Row],[Budget_Profit]])/Table1[[#This Row],[Budget_Profit]],
(Table1[[#This Row],[Actual_Profit]]-Table1[[#This Row],[Budget_Profit]])/ABS(Table1[[#This Row],[Budget_Profit]])
)
)</f>
        <v>-0.24</v>
      </c>
      <c r="N2360" s="5" t="str">
        <f>IF(Table1[[#This Row],[Profit_Var]]&gt;=0, "Above Budget", "Below Budget")</f>
        <v>Below Budget</v>
      </c>
      <c r="O2360">
        <v>48</v>
      </c>
      <c r="P2360">
        <v>60</v>
      </c>
      <c r="Q2360">
        <f>Table1[[#This Row],[COGS]]-Table1[[#This Row],[Budget_COGS]]</f>
        <v>-12</v>
      </c>
      <c r="R2360" s="5">
        <f>IF(
Table1[[#This Row],[Budget_COGS]]=0,
"",
IF(
Table1[[#This Row],[Budget_COGS]]&gt;0,
(Table1[[#This Row],[Budget_COGS]]-Table1[[#This Row],[COGS]]) / Table1[[#This Row],[Budget_COGS]],
(Table1[[#This Row],[Budget_COGS]]-Table1[[#This Row],[COGS]]) / ABS(Table1[[#This Row],[Budget_COGS]])
)
)</f>
        <v>0.2</v>
      </c>
      <c r="S2360" s="5" t="str">
        <f>IF(Table1[[#This Row],[COGS _Var]]&gt;=0, "Above Budget", "Below Budget")</f>
        <v>Below Budget</v>
      </c>
      <c r="T2360">
        <f>Table1[[#This Row],[Actual_Sales]]-Table1[[#This Row],[COGS]]</f>
        <v>86</v>
      </c>
      <c r="U2360">
        <v>90</v>
      </c>
      <c r="V2360">
        <f>Table1[[#This Row],[Gross_Margin]]-Table1[[#This Row],[Budget_Margin]]</f>
        <v>-4</v>
      </c>
      <c r="W2360" s="5">
        <f>IF(
Table1[[#This Row],[Budget_Margin]]=0,
"",
IF(
Table1[[#This Row],[Budget_Margin]]&gt;0,
(Table1[[#This Row],[Gross_Margin]]-Table1[[#This Row],[Budget_Margin]]) / Table1[[#This Row],[Budget_Margin]],
(Table1[[#This Row],[Gross_Margin]]-Table1[[#This Row],[Budget_Margin]]) / ABS(Table1[[#This Row],[Budget_Margin]])
)
)</f>
        <v>-4.4444444444444446E-2</v>
      </c>
      <c r="X2360" s="5" t="str">
        <f>IF(Table1[[#This Row],[Margin_Var]]&gt;=0, "Above Budget", "Below Budget")</f>
        <v>Below Budget</v>
      </c>
      <c r="Y2360" s="5">
        <f>IFERROR(Table1[[#This Row],[Gross_Margin]]/Table1[[#This Row],[Actual_Sales]],0)</f>
        <v>0.64179104477611937</v>
      </c>
      <c r="Z2360" s="5">
        <f>Table1[[#This Row],[Actual_Profit]]/Table1[[#This Row],[Actual_Sales]]</f>
        <v>0.28358208955223879</v>
      </c>
      <c r="AA2360">
        <v>48</v>
      </c>
      <c r="AB2360" s="5">
        <f>IFERROR(Table1[[#This Row],[Expenses]]/Table1[[#This Row],[Actual_Sales]],0)</f>
        <v>0.35820895522388058</v>
      </c>
      <c r="AC2360">
        <v>15</v>
      </c>
      <c r="AD2360">
        <v>372</v>
      </c>
      <c r="AE2360" s="5">
        <f>IFERROR(Table1[[#This Row],[Inventory]]/Table1[[#This Row],[Actual_Sales]],0)</f>
        <v>2.7761194029850746</v>
      </c>
    </row>
    <row r="2361" spans="1:31" x14ac:dyDescent="0.25">
      <c r="A2361">
        <v>1991</v>
      </c>
      <c r="B2361">
        <v>435</v>
      </c>
      <c r="C2361">
        <v>8</v>
      </c>
      <c r="D2361" s="2">
        <v>40513</v>
      </c>
      <c r="E2361">
        <v>127</v>
      </c>
      <c r="F2361">
        <v>110</v>
      </c>
      <c r="G2361">
        <f>Table1[[#This Row],[Actual_Sales]]-Table1[[#This Row],[Budget_Sales]]</f>
        <v>17</v>
      </c>
      <c r="H2361" s="5">
        <f>IF(
Table1[[#This Row],[Budget_Sales]]=0,
"",
IF(
Table1[[#This Row],[Budget_Sales]]&gt;0,
(Table1[[#This Row],[Actual_Sales]]-Table1[[#This Row],[Budget_Sales]])/Table1[[#This Row],[Budget_Sales]],
(Table1[[#This Row],[Actual_Sales]]-Table1[[#This Row],[Budget_Sales]])/ABS(Table1[[#This Row],[Budget_Sales]])
)
)</f>
        <v>0.15454545454545454</v>
      </c>
      <c r="I2361" s="5" t="str">
        <f>IF(Table1[[#This Row],[Sales_Var]]&gt;=0,"Above Budget","Below Budget")</f>
        <v>Above Budget</v>
      </c>
      <c r="J2361">
        <f>Table1[[#This Row],[Actual_Sales]]-(Table1[[#This Row],[COGS]]+Table1[[#This Row],[Expenses]])</f>
        <v>36</v>
      </c>
      <c r="K2361">
        <v>40</v>
      </c>
      <c r="L2361">
        <f>Table1[[#This Row],[Actual_Profit]]-Table1[[#This Row],[Budget_Profit]]</f>
        <v>-4</v>
      </c>
      <c r="M2361" s="5">
        <f>IF(
Table1[[#This Row],[Budget_Profit]]=0,
"",
IF(
Table1[[#This Row],[Budget_Profit]]&gt;0,
(Table1[[#This Row],[Actual_Profit]]-Table1[[#This Row],[Budget_Profit]])/Table1[[#This Row],[Budget_Profit]],
(Table1[[#This Row],[Actual_Profit]]-Table1[[#This Row],[Budget_Profit]])/ABS(Table1[[#This Row],[Budget_Profit]])
)
)</f>
        <v>-0.1</v>
      </c>
      <c r="N2361" s="5" t="str">
        <f>IF(Table1[[#This Row],[Profit_Var]]&gt;=0, "Above Budget", "Below Budget")</f>
        <v>Below Budget</v>
      </c>
      <c r="O2361">
        <v>52</v>
      </c>
      <c r="P2361">
        <v>40</v>
      </c>
      <c r="Q2361">
        <f>Table1[[#This Row],[COGS]]-Table1[[#This Row],[Budget_COGS]]</f>
        <v>12</v>
      </c>
      <c r="R2361" s="5">
        <f>IF(
Table1[[#This Row],[Budget_COGS]]=0,
"",
IF(
Table1[[#This Row],[Budget_COGS]]&gt;0,
(Table1[[#This Row],[Budget_COGS]]-Table1[[#This Row],[COGS]]) / Table1[[#This Row],[Budget_COGS]],
(Table1[[#This Row],[Budget_COGS]]-Table1[[#This Row],[COGS]]) / ABS(Table1[[#This Row],[Budget_COGS]])
)
)</f>
        <v>-0.3</v>
      </c>
      <c r="S2361" s="5" t="str">
        <f>IF(Table1[[#This Row],[COGS _Var]]&gt;=0, "Above Budget", "Below Budget")</f>
        <v>Above Budget</v>
      </c>
      <c r="T2361">
        <f>Table1[[#This Row],[Actual_Sales]]-Table1[[#This Row],[COGS]]</f>
        <v>75</v>
      </c>
      <c r="U2361">
        <v>70</v>
      </c>
      <c r="V2361">
        <f>Table1[[#This Row],[Gross_Margin]]-Table1[[#This Row],[Budget_Margin]]</f>
        <v>5</v>
      </c>
      <c r="W2361" s="5">
        <f>IF(
Table1[[#This Row],[Budget_Margin]]=0,
"",
IF(
Table1[[#This Row],[Budget_Margin]]&gt;0,
(Table1[[#This Row],[Gross_Margin]]-Table1[[#This Row],[Budget_Margin]]) / Table1[[#This Row],[Budget_Margin]],
(Table1[[#This Row],[Gross_Margin]]-Table1[[#This Row],[Budget_Margin]]) / ABS(Table1[[#This Row],[Budget_Margin]])
)
)</f>
        <v>7.1428571428571425E-2</v>
      </c>
      <c r="X2361" s="5" t="str">
        <f>IF(Table1[[#This Row],[Margin_Var]]&gt;=0, "Above Budget", "Below Budget")</f>
        <v>Above Budget</v>
      </c>
      <c r="Y2361" s="5">
        <f>IFERROR(Table1[[#This Row],[Gross_Margin]]/Table1[[#This Row],[Actual_Sales]],0)</f>
        <v>0.59055118110236215</v>
      </c>
      <c r="Z2361" s="5">
        <f>Table1[[#This Row],[Actual_Profit]]/Table1[[#This Row],[Actual_Sales]]</f>
        <v>0.28346456692913385</v>
      </c>
      <c r="AA2361">
        <v>39</v>
      </c>
      <c r="AB2361" s="5">
        <f>IFERROR(Table1[[#This Row],[Expenses]]/Table1[[#This Row],[Actual_Sales]],0)</f>
        <v>0.30708661417322836</v>
      </c>
      <c r="AC2361">
        <v>16</v>
      </c>
      <c r="AD2361">
        <v>327</v>
      </c>
      <c r="AE2361" s="5">
        <f>IFERROR(Table1[[#This Row],[Inventory]]/Table1[[#This Row],[Actual_Sales]],0)</f>
        <v>2.5748031496062991</v>
      </c>
    </row>
    <row r="2362" spans="1:31" x14ac:dyDescent="0.25">
      <c r="A2362">
        <v>2204</v>
      </c>
      <c r="B2362">
        <v>515</v>
      </c>
      <c r="C2362">
        <v>3</v>
      </c>
      <c r="D2362" s="2">
        <v>40544</v>
      </c>
      <c r="E2362">
        <v>60</v>
      </c>
      <c r="F2362">
        <v>50</v>
      </c>
      <c r="G2362">
        <f>Table1[[#This Row],[Actual_Sales]]-Table1[[#This Row],[Budget_Sales]]</f>
        <v>10</v>
      </c>
      <c r="H2362" s="5">
        <f>IF(
Table1[[#This Row],[Budget_Sales]]=0,
"",
IF(
Table1[[#This Row],[Budget_Sales]]&gt;0,
(Table1[[#This Row],[Actual_Sales]]-Table1[[#This Row],[Budget_Sales]])/Table1[[#This Row],[Budget_Sales]],
(Table1[[#This Row],[Actual_Sales]]-Table1[[#This Row],[Budget_Sales]])/ABS(Table1[[#This Row],[Budget_Sales]])
)
)</f>
        <v>0.2</v>
      </c>
      <c r="I2362" s="5" t="str">
        <f>IF(Table1[[#This Row],[Sales_Var]]&gt;=0,"Above Budget","Below Budget")</f>
        <v>Above Budget</v>
      </c>
      <c r="J2362">
        <f>Table1[[#This Row],[Actual_Sales]]-(Table1[[#This Row],[COGS]]+Table1[[#This Row],[Expenses]])</f>
        <v>17</v>
      </c>
      <c r="K2362">
        <v>20</v>
      </c>
      <c r="L2362">
        <f>Table1[[#This Row],[Actual_Profit]]-Table1[[#This Row],[Budget_Profit]]</f>
        <v>-3</v>
      </c>
      <c r="M2362" s="5">
        <f>IF(
Table1[[#This Row],[Budget_Profit]]=0,
"",
IF(
Table1[[#This Row],[Budget_Profit]]&gt;0,
(Table1[[#This Row],[Actual_Profit]]-Table1[[#This Row],[Budget_Profit]])/Table1[[#This Row],[Budget_Profit]],
(Table1[[#This Row],[Actual_Profit]]-Table1[[#This Row],[Budget_Profit]])/ABS(Table1[[#This Row],[Budget_Profit]])
)
)</f>
        <v>-0.15</v>
      </c>
      <c r="N2362" s="5" t="str">
        <f>IF(Table1[[#This Row],[Profit_Var]]&gt;=0, "Above Budget", "Below Budget")</f>
        <v>Below Budget</v>
      </c>
      <c r="O2362">
        <v>23</v>
      </c>
      <c r="P2362">
        <v>20</v>
      </c>
      <c r="Q2362">
        <f>Table1[[#This Row],[COGS]]-Table1[[#This Row],[Budget_COGS]]</f>
        <v>3</v>
      </c>
      <c r="R2362" s="5">
        <f>IF(
Table1[[#This Row],[Budget_COGS]]=0,
"",
IF(
Table1[[#This Row],[Budget_COGS]]&gt;0,
(Table1[[#This Row],[Budget_COGS]]-Table1[[#This Row],[COGS]]) / Table1[[#This Row],[Budget_COGS]],
(Table1[[#This Row],[Budget_COGS]]-Table1[[#This Row],[COGS]]) / ABS(Table1[[#This Row],[Budget_COGS]])
)
)</f>
        <v>-0.15</v>
      </c>
      <c r="S2362" s="5" t="str">
        <f>IF(Table1[[#This Row],[COGS _Var]]&gt;=0, "Above Budget", "Below Budget")</f>
        <v>Above Budget</v>
      </c>
      <c r="T2362">
        <f>Table1[[#This Row],[Actual_Sales]]-Table1[[#This Row],[COGS]]</f>
        <v>37</v>
      </c>
      <c r="U2362">
        <v>30</v>
      </c>
      <c r="V2362">
        <f>Table1[[#This Row],[Gross_Margin]]-Table1[[#This Row],[Budget_Margin]]</f>
        <v>7</v>
      </c>
      <c r="W2362" s="5">
        <f>IF(
Table1[[#This Row],[Budget_Margin]]=0,
"",
IF(
Table1[[#This Row],[Budget_Margin]]&gt;0,
(Table1[[#This Row],[Gross_Margin]]-Table1[[#This Row],[Budget_Margin]]) / Table1[[#This Row],[Budget_Margin]],
(Table1[[#This Row],[Gross_Margin]]-Table1[[#This Row],[Budget_Margin]]) / ABS(Table1[[#This Row],[Budget_Margin]])
)
)</f>
        <v>0.23333333333333334</v>
      </c>
      <c r="X2362" s="5" t="str">
        <f>IF(Table1[[#This Row],[Margin_Var]]&gt;=0, "Above Budget", "Below Budget")</f>
        <v>Above Budget</v>
      </c>
      <c r="Y2362" s="5">
        <f>IFERROR(Table1[[#This Row],[Gross_Margin]]/Table1[[#This Row],[Actual_Sales]],0)</f>
        <v>0.6166666666666667</v>
      </c>
      <c r="Z2362" s="5">
        <f>Table1[[#This Row],[Actual_Profit]]/Table1[[#This Row],[Actual_Sales]]</f>
        <v>0.28333333333333333</v>
      </c>
      <c r="AA2362">
        <v>20</v>
      </c>
      <c r="AB2362" s="5">
        <f>IFERROR(Table1[[#This Row],[Expenses]]/Table1[[#This Row],[Actual_Sales]],0)</f>
        <v>0.33333333333333331</v>
      </c>
      <c r="AC2362">
        <v>7</v>
      </c>
      <c r="AD2362">
        <v>623</v>
      </c>
      <c r="AE2362" s="5">
        <f>IFERROR(Table1[[#This Row],[Inventory]]/Table1[[#This Row],[Actual_Sales]],0)</f>
        <v>10.383333333333333</v>
      </c>
    </row>
    <row r="2363" spans="1:31" x14ac:dyDescent="0.25">
      <c r="A2363">
        <v>4075</v>
      </c>
      <c r="B2363">
        <v>206</v>
      </c>
      <c r="C2363">
        <v>4</v>
      </c>
      <c r="D2363" s="2">
        <v>40878</v>
      </c>
      <c r="E2363">
        <v>60</v>
      </c>
      <c r="F2363">
        <v>50</v>
      </c>
      <c r="G2363">
        <f>Table1[[#This Row],[Actual_Sales]]-Table1[[#This Row],[Budget_Sales]]</f>
        <v>10</v>
      </c>
      <c r="H2363" s="5">
        <f>IF(
Table1[[#This Row],[Budget_Sales]]=0,
"",
IF(
Table1[[#This Row],[Budget_Sales]]&gt;0,
(Table1[[#This Row],[Actual_Sales]]-Table1[[#This Row],[Budget_Sales]])/Table1[[#This Row],[Budget_Sales]],
(Table1[[#This Row],[Actual_Sales]]-Table1[[#This Row],[Budget_Sales]])/ABS(Table1[[#This Row],[Budget_Sales]])
)
)</f>
        <v>0.2</v>
      </c>
      <c r="I2363" s="5" t="str">
        <f>IF(Table1[[#This Row],[Sales_Var]]&gt;=0,"Above Budget","Below Budget")</f>
        <v>Above Budget</v>
      </c>
      <c r="J2363">
        <f>Table1[[#This Row],[Actual_Sales]]-(Table1[[#This Row],[COGS]]+Table1[[#This Row],[Expenses]])</f>
        <v>17</v>
      </c>
      <c r="K2363">
        <v>20</v>
      </c>
      <c r="L2363">
        <f>Table1[[#This Row],[Actual_Profit]]-Table1[[#This Row],[Budget_Profit]]</f>
        <v>-3</v>
      </c>
      <c r="M2363" s="5">
        <f>IF(
Table1[[#This Row],[Budget_Profit]]=0,
"",
IF(
Table1[[#This Row],[Budget_Profit]]&gt;0,
(Table1[[#This Row],[Actual_Profit]]-Table1[[#This Row],[Budget_Profit]])/Table1[[#This Row],[Budget_Profit]],
(Table1[[#This Row],[Actual_Profit]]-Table1[[#This Row],[Budget_Profit]])/ABS(Table1[[#This Row],[Budget_Profit]])
)
)</f>
        <v>-0.15</v>
      </c>
      <c r="N2363" s="5" t="str">
        <f>IF(Table1[[#This Row],[Profit_Var]]&gt;=0, "Above Budget", "Below Budget")</f>
        <v>Below Budget</v>
      </c>
      <c r="O2363">
        <v>24</v>
      </c>
      <c r="P2363">
        <v>20</v>
      </c>
      <c r="Q2363">
        <f>Table1[[#This Row],[COGS]]-Table1[[#This Row],[Budget_COGS]]</f>
        <v>4</v>
      </c>
      <c r="R2363" s="5">
        <f>IF(
Table1[[#This Row],[Budget_COGS]]=0,
"",
IF(
Table1[[#This Row],[Budget_COGS]]&gt;0,
(Table1[[#This Row],[Budget_COGS]]-Table1[[#This Row],[COGS]]) / Table1[[#This Row],[Budget_COGS]],
(Table1[[#This Row],[Budget_COGS]]-Table1[[#This Row],[COGS]]) / ABS(Table1[[#This Row],[Budget_COGS]])
)
)</f>
        <v>-0.2</v>
      </c>
      <c r="S2363" s="5" t="str">
        <f>IF(Table1[[#This Row],[COGS _Var]]&gt;=0, "Above Budget", "Below Budget")</f>
        <v>Above Budget</v>
      </c>
      <c r="T2363">
        <f>Table1[[#This Row],[Actual_Sales]]-Table1[[#This Row],[COGS]]</f>
        <v>36</v>
      </c>
      <c r="U2363">
        <v>30</v>
      </c>
      <c r="V2363">
        <f>Table1[[#This Row],[Gross_Margin]]-Table1[[#This Row],[Budget_Margin]]</f>
        <v>6</v>
      </c>
      <c r="W2363" s="5">
        <f>IF(
Table1[[#This Row],[Budget_Margin]]=0,
"",
IF(
Table1[[#This Row],[Budget_Margin]]&gt;0,
(Table1[[#This Row],[Gross_Margin]]-Table1[[#This Row],[Budget_Margin]]) / Table1[[#This Row],[Budget_Margin]],
(Table1[[#This Row],[Gross_Margin]]-Table1[[#This Row],[Budget_Margin]]) / ABS(Table1[[#This Row],[Budget_Margin]])
)
)</f>
        <v>0.2</v>
      </c>
      <c r="X2363" s="5" t="str">
        <f>IF(Table1[[#This Row],[Margin_Var]]&gt;=0, "Above Budget", "Below Budget")</f>
        <v>Above Budget</v>
      </c>
      <c r="Y2363" s="5">
        <f>IFERROR(Table1[[#This Row],[Gross_Margin]]/Table1[[#This Row],[Actual_Sales]],0)</f>
        <v>0.6</v>
      </c>
      <c r="Z2363" s="5">
        <f>Table1[[#This Row],[Actual_Profit]]/Table1[[#This Row],[Actual_Sales]]</f>
        <v>0.28333333333333333</v>
      </c>
      <c r="AA2363">
        <v>19</v>
      </c>
      <c r="AB2363" s="5">
        <f>IFERROR(Table1[[#This Row],[Expenses]]/Table1[[#This Row],[Actual_Sales]],0)</f>
        <v>0.31666666666666665</v>
      </c>
      <c r="AC2363">
        <v>7</v>
      </c>
      <c r="AD2363">
        <v>567</v>
      </c>
      <c r="AE2363" s="5">
        <f>IFERROR(Table1[[#This Row],[Inventory]]/Table1[[#This Row],[Actual_Sales]],0)</f>
        <v>9.4499999999999993</v>
      </c>
    </row>
    <row r="2364" spans="1:31" x14ac:dyDescent="0.25">
      <c r="A2364">
        <v>4182</v>
      </c>
      <c r="B2364">
        <v>608</v>
      </c>
      <c r="C2364">
        <v>6</v>
      </c>
      <c r="D2364" s="2">
        <v>40878</v>
      </c>
      <c r="E2364">
        <v>60</v>
      </c>
      <c r="F2364">
        <v>70</v>
      </c>
      <c r="G2364">
        <f>Table1[[#This Row],[Actual_Sales]]-Table1[[#This Row],[Budget_Sales]]</f>
        <v>-10</v>
      </c>
      <c r="H2364" s="5">
        <f>IF(
Table1[[#This Row],[Budget_Sales]]=0,
"",
IF(
Table1[[#This Row],[Budget_Sales]]&gt;0,
(Table1[[#This Row],[Actual_Sales]]-Table1[[#This Row],[Budget_Sales]])/Table1[[#This Row],[Budget_Sales]],
(Table1[[#This Row],[Actual_Sales]]-Table1[[#This Row],[Budget_Sales]])/ABS(Table1[[#This Row],[Budget_Sales]])
)
)</f>
        <v>-0.14285714285714285</v>
      </c>
      <c r="I2364" s="5" t="str">
        <f>IF(Table1[[#This Row],[Sales_Var]]&gt;=0,"Above Budget","Below Budget")</f>
        <v>Below Budget</v>
      </c>
      <c r="J2364">
        <f>Table1[[#This Row],[Actual_Sales]]-(Table1[[#This Row],[COGS]]+Table1[[#This Row],[Expenses]])</f>
        <v>17</v>
      </c>
      <c r="K2364">
        <v>30</v>
      </c>
      <c r="L2364">
        <f>Table1[[#This Row],[Actual_Profit]]-Table1[[#This Row],[Budget_Profit]]</f>
        <v>-13</v>
      </c>
      <c r="M2364" s="5">
        <f>IF(
Table1[[#This Row],[Budget_Profit]]=0,
"",
IF(
Table1[[#This Row],[Budget_Profit]]&gt;0,
(Table1[[#This Row],[Actual_Profit]]-Table1[[#This Row],[Budget_Profit]])/Table1[[#This Row],[Budget_Profit]],
(Table1[[#This Row],[Actual_Profit]]-Table1[[#This Row],[Budget_Profit]])/ABS(Table1[[#This Row],[Budget_Profit]])
)
)</f>
        <v>-0.43333333333333335</v>
      </c>
      <c r="N2364" s="5" t="str">
        <f>IF(Table1[[#This Row],[Profit_Var]]&gt;=0, "Above Budget", "Below Budget")</f>
        <v>Below Budget</v>
      </c>
      <c r="O2364">
        <v>24</v>
      </c>
      <c r="P2364">
        <v>30</v>
      </c>
      <c r="Q2364">
        <f>Table1[[#This Row],[COGS]]-Table1[[#This Row],[Budget_COGS]]</f>
        <v>-6</v>
      </c>
      <c r="R2364" s="5">
        <f>IF(
Table1[[#This Row],[Budget_COGS]]=0,
"",
IF(
Table1[[#This Row],[Budget_COGS]]&gt;0,
(Table1[[#This Row],[Budget_COGS]]-Table1[[#This Row],[COGS]]) / Table1[[#This Row],[Budget_COGS]],
(Table1[[#This Row],[Budget_COGS]]-Table1[[#This Row],[COGS]]) / ABS(Table1[[#This Row],[Budget_COGS]])
)
)</f>
        <v>0.2</v>
      </c>
      <c r="S2364" s="5" t="str">
        <f>IF(Table1[[#This Row],[COGS _Var]]&gt;=0, "Above Budget", "Below Budget")</f>
        <v>Below Budget</v>
      </c>
      <c r="T2364">
        <f>Table1[[#This Row],[Actual_Sales]]-Table1[[#This Row],[COGS]]</f>
        <v>36</v>
      </c>
      <c r="U2364">
        <v>40</v>
      </c>
      <c r="V2364">
        <f>Table1[[#This Row],[Gross_Margin]]-Table1[[#This Row],[Budget_Margin]]</f>
        <v>-4</v>
      </c>
      <c r="W2364" s="5">
        <f>IF(
Table1[[#This Row],[Budget_Margin]]=0,
"",
IF(
Table1[[#This Row],[Budget_Margin]]&gt;0,
(Table1[[#This Row],[Gross_Margin]]-Table1[[#This Row],[Budget_Margin]]) / Table1[[#This Row],[Budget_Margin]],
(Table1[[#This Row],[Gross_Margin]]-Table1[[#This Row],[Budget_Margin]]) / ABS(Table1[[#This Row],[Budget_Margin]])
)
)</f>
        <v>-0.1</v>
      </c>
      <c r="X2364" s="5" t="str">
        <f>IF(Table1[[#This Row],[Margin_Var]]&gt;=0, "Above Budget", "Below Budget")</f>
        <v>Below Budget</v>
      </c>
      <c r="Y2364" s="5">
        <f>IFERROR(Table1[[#This Row],[Gross_Margin]]/Table1[[#This Row],[Actual_Sales]],0)</f>
        <v>0.6</v>
      </c>
      <c r="Z2364" s="5">
        <f>Table1[[#This Row],[Actual_Profit]]/Table1[[#This Row],[Actual_Sales]]</f>
        <v>0.28333333333333333</v>
      </c>
      <c r="AA2364">
        <v>19</v>
      </c>
      <c r="AB2364" s="5">
        <f>IFERROR(Table1[[#This Row],[Expenses]]/Table1[[#This Row],[Actual_Sales]],0)</f>
        <v>0.31666666666666665</v>
      </c>
      <c r="AC2364">
        <v>7</v>
      </c>
      <c r="AD2364">
        <v>567</v>
      </c>
      <c r="AE2364" s="5">
        <f>IFERROR(Table1[[#This Row],[Inventory]]/Table1[[#This Row],[Actual_Sales]],0)</f>
        <v>9.4499999999999993</v>
      </c>
    </row>
    <row r="2365" spans="1:31" x14ac:dyDescent="0.25">
      <c r="A2365">
        <v>1784</v>
      </c>
      <c r="B2365">
        <v>225</v>
      </c>
      <c r="C2365">
        <v>6</v>
      </c>
      <c r="D2365" s="2">
        <v>40483</v>
      </c>
      <c r="E2365">
        <v>120</v>
      </c>
      <c r="F2365">
        <v>90</v>
      </c>
      <c r="G2365">
        <f>Table1[[#This Row],[Actual_Sales]]-Table1[[#This Row],[Budget_Sales]]</f>
        <v>30</v>
      </c>
      <c r="H2365" s="5">
        <f>IF(
Table1[[#This Row],[Budget_Sales]]=0,
"",
IF(
Table1[[#This Row],[Budget_Sales]]&gt;0,
(Table1[[#This Row],[Actual_Sales]]-Table1[[#This Row],[Budget_Sales]])/Table1[[#This Row],[Budget_Sales]],
(Table1[[#This Row],[Actual_Sales]]-Table1[[#This Row],[Budget_Sales]])/ABS(Table1[[#This Row],[Budget_Sales]])
)
)</f>
        <v>0.33333333333333331</v>
      </c>
      <c r="I2365" s="5" t="str">
        <f>IF(Table1[[#This Row],[Sales_Var]]&gt;=0,"Above Budget","Below Budget")</f>
        <v>Above Budget</v>
      </c>
      <c r="J2365">
        <f>Table1[[#This Row],[Actual_Sales]]-(Table1[[#This Row],[COGS]]+Table1[[#This Row],[Expenses]])</f>
        <v>34</v>
      </c>
      <c r="K2365">
        <v>30</v>
      </c>
      <c r="L2365">
        <f>Table1[[#This Row],[Actual_Profit]]-Table1[[#This Row],[Budget_Profit]]</f>
        <v>4</v>
      </c>
      <c r="M2365" s="5">
        <f>IF(
Table1[[#This Row],[Budget_Profit]]=0,
"",
IF(
Table1[[#This Row],[Budget_Profit]]&gt;0,
(Table1[[#This Row],[Actual_Profit]]-Table1[[#This Row],[Budget_Profit]])/Table1[[#This Row],[Budget_Profit]],
(Table1[[#This Row],[Actual_Profit]]-Table1[[#This Row],[Budget_Profit]])/ABS(Table1[[#This Row],[Budget_Profit]])
)
)</f>
        <v>0.13333333333333333</v>
      </c>
      <c r="N2365" s="5" t="str">
        <f>IF(Table1[[#This Row],[Profit_Var]]&gt;=0, "Above Budget", "Below Budget")</f>
        <v>Above Budget</v>
      </c>
      <c r="O2365">
        <v>49</v>
      </c>
      <c r="P2365">
        <v>30</v>
      </c>
      <c r="Q2365">
        <f>Table1[[#This Row],[COGS]]-Table1[[#This Row],[Budget_COGS]]</f>
        <v>19</v>
      </c>
      <c r="R2365" s="5">
        <f>IF(
Table1[[#This Row],[Budget_COGS]]=0,
"",
IF(
Table1[[#This Row],[Budget_COGS]]&gt;0,
(Table1[[#This Row],[Budget_COGS]]-Table1[[#This Row],[COGS]]) / Table1[[#This Row],[Budget_COGS]],
(Table1[[#This Row],[Budget_COGS]]-Table1[[#This Row],[COGS]]) / ABS(Table1[[#This Row],[Budget_COGS]])
)
)</f>
        <v>-0.6333333333333333</v>
      </c>
      <c r="S2365" s="5" t="str">
        <f>IF(Table1[[#This Row],[COGS _Var]]&gt;=0, "Above Budget", "Below Budget")</f>
        <v>Above Budget</v>
      </c>
      <c r="T2365">
        <f>Table1[[#This Row],[Actual_Sales]]-Table1[[#This Row],[COGS]]</f>
        <v>71</v>
      </c>
      <c r="U2365">
        <v>60</v>
      </c>
      <c r="V2365">
        <f>Table1[[#This Row],[Gross_Margin]]-Table1[[#This Row],[Budget_Margin]]</f>
        <v>11</v>
      </c>
      <c r="W2365" s="5">
        <f>IF(
Table1[[#This Row],[Budget_Margin]]=0,
"",
IF(
Table1[[#This Row],[Budget_Margin]]&gt;0,
(Table1[[#This Row],[Gross_Margin]]-Table1[[#This Row],[Budget_Margin]]) / Table1[[#This Row],[Budget_Margin]],
(Table1[[#This Row],[Gross_Margin]]-Table1[[#This Row],[Budget_Margin]]) / ABS(Table1[[#This Row],[Budget_Margin]])
)
)</f>
        <v>0.18333333333333332</v>
      </c>
      <c r="X2365" s="5" t="str">
        <f>IF(Table1[[#This Row],[Margin_Var]]&gt;=0, "Above Budget", "Below Budget")</f>
        <v>Above Budget</v>
      </c>
      <c r="Y2365" s="5">
        <f>IFERROR(Table1[[#This Row],[Gross_Margin]]/Table1[[#This Row],[Actual_Sales]],0)</f>
        <v>0.59166666666666667</v>
      </c>
      <c r="Z2365" s="5">
        <f>Table1[[#This Row],[Actual_Profit]]/Table1[[#This Row],[Actual_Sales]]</f>
        <v>0.28333333333333333</v>
      </c>
      <c r="AA2365">
        <v>37</v>
      </c>
      <c r="AB2365" s="5">
        <f>IFERROR(Table1[[#This Row],[Expenses]]/Table1[[#This Row],[Actual_Sales]],0)</f>
        <v>0.30833333333333335</v>
      </c>
      <c r="AC2365">
        <v>15</v>
      </c>
      <c r="AD2365">
        <v>454</v>
      </c>
      <c r="AE2365" s="5">
        <f>IFERROR(Table1[[#This Row],[Inventory]]/Table1[[#This Row],[Actual_Sales]],0)</f>
        <v>3.7833333333333332</v>
      </c>
    </row>
    <row r="2366" spans="1:31" x14ac:dyDescent="0.25">
      <c r="A2366">
        <v>1774</v>
      </c>
      <c r="B2366">
        <v>206</v>
      </c>
      <c r="C2366">
        <v>12</v>
      </c>
      <c r="D2366" s="2">
        <v>40483</v>
      </c>
      <c r="E2366">
        <v>120</v>
      </c>
      <c r="F2366">
        <v>80</v>
      </c>
      <c r="G2366">
        <f>Table1[[#This Row],[Actual_Sales]]-Table1[[#This Row],[Budget_Sales]]</f>
        <v>40</v>
      </c>
      <c r="H2366" s="5">
        <f>IF(
Table1[[#This Row],[Budget_Sales]]=0,
"",
IF(
Table1[[#This Row],[Budget_Sales]]&gt;0,
(Table1[[#This Row],[Actual_Sales]]-Table1[[#This Row],[Budget_Sales]])/Table1[[#This Row],[Budget_Sales]],
(Table1[[#This Row],[Actual_Sales]]-Table1[[#This Row],[Budget_Sales]])/ABS(Table1[[#This Row],[Budget_Sales]])
)
)</f>
        <v>0.5</v>
      </c>
      <c r="I2366" s="5" t="str">
        <f>IF(Table1[[#This Row],[Sales_Var]]&gt;=0,"Above Budget","Below Budget")</f>
        <v>Above Budget</v>
      </c>
      <c r="J2366">
        <f>Table1[[#This Row],[Actual_Sales]]-(Table1[[#This Row],[COGS]]+Table1[[#This Row],[Expenses]])</f>
        <v>34</v>
      </c>
      <c r="K2366">
        <v>30</v>
      </c>
      <c r="L2366">
        <f>Table1[[#This Row],[Actual_Profit]]-Table1[[#This Row],[Budget_Profit]]</f>
        <v>4</v>
      </c>
      <c r="M2366" s="5">
        <f>IF(
Table1[[#This Row],[Budget_Profit]]=0,
"",
IF(
Table1[[#This Row],[Budget_Profit]]&gt;0,
(Table1[[#This Row],[Actual_Profit]]-Table1[[#This Row],[Budget_Profit]])/Table1[[#This Row],[Budget_Profit]],
(Table1[[#This Row],[Actual_Profit]]-Table1[[#This Row],[Budget_Profit]])/ABS(Table1[[#This Row],[Budget_Profit]])
)
)</f>
        <v>0.13333333333333333</v>
      </c>
      <c r="N2366" s="5" t="str">
        <f>IF(Table1[[#This Row],[Profit_Var]]&gt;=0, "Above Budget", "Below Budget")</f>
        <v>Above Budget</v>
      </c>
      <c r="O2366">
        <v>49</v>
      </c>
      <c r="P2366">
        <v>30</v>
      </c>
      <c r="Q2366">
        <f>Table1[[#This Row],[COGS]]-Table1[[#This Row],[Budget_COGS]]</f>
        <v>19</v>
      </c>
      <c r="R2366" s="5">
        <f>IF(
Table1[[#This Row],[Budget_COGS]]=0,
"",
IF(
Table1[[#This Row],[Budget_COGS]]&gt;0,
(Table1[[#This Row],[Budget_COGS]]-Table1[[#This Row],[COGS]]) / Table1[[#This Row],[Budget_COGS]],
(Table1[[#This Row],[Budget_COGS]]-Table1[[#This Row],[COGS]]) / ABS(Table1[[#This Row],[Budget_COGS]])
)
)</f>
        <v>-0.6333333333333333</v>
      </c>
      <c r="S2366" s="5" t="str">
        <f>IF(Table1[[#This Row],[COGS _Var]]&gt;=0, "Above Budget", "Below Budget")</f>
        <v>Above Budget</v>
      </c>
      <c r="T2366">
        <f>Table1[[#This Row],[Actual_Sales]]-Table1[[#This Row],[COGS]]</f>
        <v>71</v>
      </c>
      <c r="U2366">
        <v>50</v>
      </c>
      <c r="V2366">
        <f>Table1[[#This Row],[Gross_Margin]]-Table1[[#This Row],[Budget_Margin]]</f>
        <v>21</v>
      </c>
      <c r="W2366" s="5">
        <f>IF(
Table1[[#This Row],[Budget_Margin]]=0,
"",
IF(
Table1[[#This Row],[Budget_Margin]]&gt;0,
(Table1[[#This Row],[Gross_Margin]]-Table1[[#This Row],[Budget_Margin]]) / Table1[[#This Row],[Budget_Margin]],
(Table1[[#This Row],[Gross_Margin]]-Table1[[#This Row],[Budget_Margin]]) / ABS(Table1[[#This Row],[Budget_Margin]])
)
)</f>
        <v>0.42</v>
      </c>
      <c r="X2366" s="5" t="str">
        <f>IF(Table1[[#This Row],[Margin_Var]]&gt;=0, "Above Budget", "Below Budget")</f>
        <v>Above Budget</v>
      </c>
      <c r="Y2366" s="5">
        <f>IFERROR(Table1[[#This Row],[Gross_Margin]]/Table1[[#This Row],[Actual_Sales]],0)</f>
        <v>0.59166666666666667</v>
      </c>
      <c r="Z2366" s="5">
        <f>Table1[[#This Row],[Actual_Profit]]/Table1[[#This Row],[Actual_Sales]]</f>
        <v>0.28333333333333333</v>
      </c>
      <c r="AA2366">
        <v>37</v>
      </c>
      <c r="AB2366" s="5">
        <f>IFERROR(Table1[[#This Row],[Expenses]]/Table1[[#This Row],[Actual_Sales]],0)</f>
        <v>0.30833333333333335</v>
      </c>
      <c r="AC2366">
        <v>15</v>
      </c>
      <c r="AD2366">
        <v>454</v>
      </c>
      <c r="AE2366" s="5">
        <f>IFERROR(Table1[[#This Row],[Inventory]]/Table1[[#This Row],[Actual_Sales]],0)</f>
        <v>3.7833333333333332</v>
      </c>
    </row>
    <row r="2367" spans="1:31" x14ac:dyDescent="0.25">
      <c r="A2367">
        <v>1468</v>
      </c>
      <c r="B2367">
        <v>435</v>
      </c>
      <c r="C2367">
        <v>8</v>
      </c>
      <c r="D2367" s="2">
        <v>40422</v>
      </c>
      <c r="E2367">
        <v>120</v>
      </c>
      <c r="F2367">
        <v>100</v>
      </c>
      <c r="G2367">
        <f>Table1[[#This Row],[Actual_Sales]]-Table1[[#This Row],[Budget_Sales]]</f>
        <v>20</v>
      </c>
      <c r="H2367" s="5">
        <f>IF(
Table1[[#This Row],[Budget_Sales]]=0,
"",
IF(
Table1[[#This Row],[Budget_Sales]]&gt;0,
(Table1[[#This Row],[Actual_Sales]]-Table1[[#This Row],[Budget_Sales]])/Table1[[#This Row],[Budget_Sales]],
(Table1[[#This Row],[Actual_Sales]]-Table1[[#This Row],[Budget_Sales]])/ABS(Table1[[#This Row],[Budget_Sales]])
)
)</f>
        <v>0.2</v>
      </c>
      <c r="I2367" s="5" t="str">
        <f>IF(Table1[[#This Row],[Sales_Var]]&gt;=0,"Above Budget","Below Budget")</f>
        <v>Above Budget</v>
      </c>
      <c r="J2367">
        <f>Table1[[#This Row],[Actual_Sales]]-(Table1[[#This Row],[COGS]]+Table1[[#This Row],[Expenses]])</f>
        <v>34</v>
      </c>
      <c r="K2367">
        <v>40</v>
      </c>
      <c r="L2367">
        <f>Table1[[#This Row],[Actual_Profit]]-Table1[[#This Row],[Budget_Profit]]</f>
        <v>-6</v>
      </c>
      <c r="M2367" s="5">
        <f>IF(
Table1[[#This Row],[Budget_Profit]]=0,
"",
IF(
Table1[[#This Row],[Budget_Profit]]&gt;0,
(Table1[[#This Row],[Actual_Profit]]-Table1[[#This Row],[Budget_Profit]])/Table1[[#This Row],[Budget_Profit]],
(Table1[[#This Row],[Actual_Profit]]-Table1[[#This Row],[Budget_Profit]])/ABS(Table1[[#This Row],[Budget_Profit]])
)
)</f>
        <v>-0.15</v>
      </c>
      <c r="N2367" s="5" t="str">
        <f>IF(Table1[[#This Row],[Profit_Var]]&gt;=0, "Above Budget", "Below Budget")</f>
        <v>Below Budget</v>
      </c>
      <c r="O2367">
        <v>49</v>
      </c>
      <c r="P2367">
        <v>40</v>
      </c>
      <c r="Q2367">
        <f>Table1[[#This Row],[COGS]]-Table1[[#This Row],[Budget_COGS]]</f>
        <v>9</v>
      </c>
      <c r="R2367" s="5">
        <f>IF(
Table1[[#This Row],[Budget_COGS]]=0,
"",
IF(
Table1[[#This Row],[Budget_COGS]]&gt;0,
(Table1[[#This Row],[Budget_COGS]]-Table1[[#This Row],[COGS]]) / Table1[[#This Row],[Budget_COGS]],
(Table1[[#This Row],[Budget_COGS]]-Table1[[#This Row],[COGS]]) / ABS(Table1[[#This Row],[Budget_COGS]])
)
)</f>
        <v>-0.22500000000000001</v>
      </c>
      <c r="S2367" s="5" t="str">
        <f>IF(Table1[[#This Row],[COGS _Var]]&gt;=0, "Above Budget", "Below Budget")</f>
        <v>Above Budget</v>
      </c>
      <c r="T2367">
        <f>Table1[[#This Row],[Actual_Sales]]-Table1[[#This Row],[COGS]]</f>
        <v>71</v>
      </c>
      <c r="U2367">
        <v>60</v>
      </c>
      <c r="V2367">
        <f>Table1[[#This Row],[Gross_Margin]]-Table1[[#This Row],[Budget_Margin]]</f>
        <v>11</v>
      </c>
      <c r="W2367" s="5">
        <f>IF(
Table1[[#This Row],[Budget_Margin]]=0,
"",
IF(
Table1[[#This Row],[Budget_Margin]]&gt;0,
(Table1[[#This Row],[Gross_Margin]]-Table1[[#This Row],[Budget_Margin]]) / Table1[[#This Row],[Budget_Margin]],
(Table1[[#This Row],[Gross_Margin]]-Table1[[#This Row],[Budget_Margin]]) / ABS(Table1[[#This Row],[Budget_Margin]])
)
)</f>
        <v>0.18333333333333332</v>
      </c>
      <c r="X2367" s="5" t="str">
        <f>IF(Table1[[#This Row],[Margin_Var]]&gt;=0, "Above Budget", "Below Budget")</f>
        <v>Above Budget</v>
      </c>
      <c r="Y2367" s="5">
        <f>IFERROR(Table1[[#This Row],[Gross_Margin]]/Table1[[#This Row],[Actual_Sales]],0)</f>
        <v>0.59166666666666667</v>
      </c>
      <c r="Z2367" s="5">
        <f>Table1[[#This Row],[Actual_Profit]]/Table1[[#This Row],[Actual_Sales]]</f>
        <v>0.28333333333333333</v>
      </c>
      <c r="AA2367">
        <v>37</v>
      </c>
      <c r="AB2367" s="5">
        <f>IFERROR(Table1[[#This Row],[Expenses]]/Table1[[#This Row],[Actual_Sales]],0)</f>
        <v>0.30833333333333335</v>
      </c>
      <c r="AC2367">
        <v>15</v>
      </c>
      <c r="AD2367">
        <v>315</v>
      </c>
      <c r="AE2367" s="5">
        <f>IFERROR(Table1[[#This Row],[Inventory]]/Table1[[#This Row],[Actual_Sales]],0)</f>
        <v>2.625</v>
      </c>
    </row>
    <row r="2368" spans="1:31" x14ac:dyDescent="0.25">
      <c r="A2368">
        <v>3313</v>
      </c>
      <c r="B2368">
        <v>712</v>
      </c>
      <c r="C2368">
        <v>1</v>
      </c>
      <c r="D2368" s="2">
        <v>40725</v>
      </c>
      <c r="E2368">
        <v>60</v>
      </c>
      <c r="F2368">
        <v>60</v>
      </c>
      <c r="G2368">
        <f>Table1[[#This Row],[Actual_Sales]]-Table1[[#This Row],[Budget_Sales]]</f>
        <v>0</v>
      </c>
      <c r="H2368" s="5">
        <f>IF(
Table1[[#This Row],[Budget_Sales]]=0,
"",
IF(
Table1[[#This Row],[Budget_Sales]]&gt;0,
(Table1[[#This Row],[Actual_Sales]]-Table1[[#This Row],[Budget_Sales]])/Table1[[#This Row],[Budget_Sales]],
(Table1[[#This Row],[Actual_Sales]]-Table1[[#This Row],[Budget_Sales]])/ABS(Table1[[#This Row],[Budget_Sales]])
)
)</f>
        <v>0</v>
      </c>
      <c r="I2368" s="5" t="str">
        <f>IF(Table1[[#This Row],[Sales_Var]]&gt;=0,"Above Budget","Below Budget")</f>
        <v>Above Budget</v>
      </c>
      <c r="J2368">
        <f>Table1[[#This Row],[Actual_Sales]]-(Table1[[#This Row],[COGS]]+Table1[[#This Row],[Expenses]])</f>
        <v>17</v>
      </c>
      <c r="K2368">
        <v>30</v>
      </c>
      <c r="L2368">
        <f>Table1[[#This Row],[Actual_Profit]]-Table1[[#This Row],[Budget_Profit]]</f>
        <v>-13</v>
      </c>
      <c r="M2368" s="5">
        <f>IF(
Table1[[#This Row],[Budget_Profit]]=0,
"",
IF(
Table1[[#This Row],[Budget_Profit]]&gt;0,
(Table1[[#This Row],[Actual_Profit]]-Table1[[#This Row],[Budget_Profit]])/Table1[[#This Row],[Budget_Profit]],
(Table1[[#This Row],[Actual_Profit]]-Table1[[#This Row],[Budget_Profit]])/ABS(Table1[[#This Row],[Budget_Profit]])
)
)</f>
        <v>-0.43333333333333335</v>
      </c>
      <c r="N2368" s="5" t="str">
        <f>IF(Table1[[#This Row],[Profit_Var]]&gt;=0, "Above Budget", "Below Budget")</f>
        <v>Below Budget</v>
      </c>
      <c r="O2368">
        <v>25</v>
      </c>
      <c r="P2368">
        <v>20</v>
      </c>
      <c r="Q2368">
        <f>Table1[[#This Row],[COGS]]-Table1[[#This Row],[Budget_COGS]]</f>
        <v>5</v>
      </c>
      <c r="R2368" s="5">
        <f>IF(
Table1[[#This Row],[Budget_COGS]]=0,
"",
IF(
Table1[[#This Row],[Budget_COGS]]&gt;0,
(Table1[[#This Row],[Budget_COGS]]-Table1[[#This Row],[COGS]]) / Table1[[#This Row],[Budget_COGS]],
(Table1[[#This Row],[Budget_COGS]]-Table1[[#This Row],[COGS]]) / ABS(Table1[[#This Row],[Budget_COGS]])
)
)</f>
        <v>-0.25</v>
      </c>
      <c r="S2368" s="5" t="str">
        <f>IF(Table1[[#This Row],[COGS _Var]]&gt;=0, "Above Budget", "Below Budget")</f>
        <v>Above Budget</v>
      </c>
      <c r="T2368">
        <f>Table1[[#This Row],[Actual_Sales]]-Table1[[#This Row],[COGS]]</f>
        <v>35</v>
      </c>
      <c r="U2368">
        <v>40</v>
      </c>
      <c r="V2368">
        <f>Table1[[#This Row],[Gross_Margin]]-Table1[[#This Row],[Budget_Margin]]</f>
        <v>-5</v>
      </c>
      <c r="W2368" s="5">
        <f>IF(
Table1[[#This Row],[Budget_Margin]]=0,
"",
IF(
Table1[[#This Row],[Budget_Margin]]&gt;0,
(Table1[[#This Row],[Gross_Margin]]-Table1[[#This Row],[Budget_Margin]]) / Table1[[#This Row],[Budget_Margin]],
(Table1[[#This Row],[Gross_Margin]]-Table1[[#This Row],[Budget_Margin]]) / ABS(Table1[[#This Row],[Budget_Margin]])
)
)</f>
        <v>-0.125</v>
      </c>
      <c r="X2368" s="5" t="str">
        <f>IF(Table1[[#This Row],[Margin_Var]]&gt;=0, "Above Budget", "Below Budget")</f>
        <v>Below Budget</v>
      </c>
      <c r="Y2368" s="5">
        <f>IFERROR(Table1[[#This Row],[Gross_Margin]]/Table1[[#This Row],[Actual_Sales]],0)</f>
        <v>0.58333333333333337</v>
      </c>
      <c r="Z2368" s="5">
        <f>Table1[[#This Row],[Actual_Profit]]/Table1[[#This Row],[Actual_Sales]]</f>
        <v>0.28333333333333333</v>
      </c>
      <c r="AA2368">
        <v>18</v>
      </c>
      <c r="AB2368" s="5">
        <f>IFERROR(Table1[[#This Row],[Expenses]]/Table1[[#This Row],[Actual_Sales]],0)</f>
        <v>0.3</v>
      </c>
      <c r="AC2368">
        <v>7</v>
      </c>
      <c r="AD2368">
        <v>854</v>
      </c>
      <c r="AE2368" s="5">
        <f>IFERROR(Table1[[#This Row],[Inventory]]/Table1[[#This Row],[Actual_Sales]],0)</f>
        <v>14.233333333333333</v>
      </c>
    </row>
    <row r="2369" spans="1:31" x14ac:dyDescent="0.25">
      <c r="A2369">
        <v>3302</v>
      </c>
      <c r="B2369">
        <v>702</v>
      </c>
      <c r="C2369">
        <v>5</v>
      </c>
      <c r="D2369" s="2">
        <v>40725</v>
      </c>
      <c r="E2369">
        <v>60</v>
      </c>
      <c r="F2369">
        <v>50</v>
      </c>
      <c r="G2369">
        <f>Table1[[#This Row],[Actual_Sales]]-Table1[[#This Row],[Budget_Sales]]</f>
        <v>10</v>
      </c>
      <c r="H2369" s="5">
        <f>IF(
Table1[[#This Row],[Budget_Sales]]=0,
"",
IF(
Table1[[#This Row],[Budget_Sales]]&gt;0,
(Table1[[#This Row],[Actual_Sales]]-Table1[[#This Row],[Budget_Sales]])/Table1[[#This Row],[Budget_Sales]],
(Table1[[#This Row],[Actual_Sales]]-Table1[[#This Row],[Budget_Sales]])/ABS(Table1[[#This Row],[Budget_Sales]])
)
)</f>
        <v>0.2</v>
      </c>
      <c r="I2369" s="5" t="str">
        <f>IF(Table1[[#This Row],[Sales_Var]]&gt;=0,"Above Budget","Below Budget")</f>
        <v>Above Budget</v>
      </c>
      <c r="J2369">
        <f>Table1[[#This Row],[Actual_Sales]]-(Table1[[#This Row],[COGS]]+Table1[[#This Row],[Expenses]])</f>
        <v>17</v>
      </c>
      <c r="K2369">
        <v>20</v>
      </c>
      <c r="L2369">
        <f>Table1[[#This Row],[Actual_Profit]]-Table1[[#This Row],[Budget_Profit]]</f>
        <v>-3</v>
      </c>
      <c r="M2369" s="5">
        <f>IF(
Table1[[#This Row],[Budget_Profit]]=0,
"",
IF(
Table1[[#This Row],[Budget_Profit]]&gt;0,
(Table1[[#This Row],[Actual_Profit]]-Table1[[#This Row],[Budget_Profit]])/Table1[[#This Row],[Budget_Profit]],
(Table1[[#This Row],[Actual_Profit]]-Table1[[#This Row],[Budget_Profit]])/ABS(Table1[[#This Row],[Budget_Profit]])
)
)</f>
        <v>-0.15</v>
      </c>
      <c r="N2369" s="5" t="str">
        <f>IF(Table1[[#This Row],[Profit_Var]]&gt;=0, "Above Budget", "Below Budget")</f>
        <v>Below Budget</v>
      </c>
      <c r="O2369">
        <v>25</v>
      </c>
      <c r="P2369">
        <v>20</v>
      </c>
      <c r="Q2369">
        <f>Table1[[#This Row],[COGS]]-Table1[[#This Row],[Budget_COGS]]</f>
        <v>5</v>
      </c>
      <c r="R2369" s="5">
        <f>IF(
Table1[[#This Row],[Budget_COGS]]=0,
"",
IF(
Table1[[#This Row],[Budget_COGS]]&gt;0,
(Table1[[#This Row],[Budget_COGS]]-Table1[[#This Row],[COGS]]) / Table1[[#This Row],[Budget_COGS]],
(Table1[[#This Row],[Budget_COGS]]-Table1[[#This Row],[COGS]]) / ABS(Table1[[#This Row],[Budget_COGS]])
)
)</f>
        <v>-0.25</v>
      </c>
      <c r="S2369" s="5" t="str">
        <f>IF(Table1[[#This Row],[COGS _Var]]&gt;=0, "Above Budget", "Below Budget")</f>
        <v>Above Budget</v>
      </c>
      <c r="T2369">
        <f>Table1[[#This Row],[Actual_Sales]]-Table1[[#This Row],[COGS]]</f>
        <v>35</v>
      </c>
      <c r="U2369">
        <v>30</v>
      </c>
      <c r="V2369">
        <f>Table1[[#This Row],[Gross_Margin]]-Table1[[#This Row],[Budget_Margin]]</f>
        <v>5</v>
      </c>
      <c r="W2369" s="5">
        <f>IF(
Table1[[#This Row],[Budget_Margin]]=0,
"",
IF(
Table1[[#This Row],[Budget_Margin]]&gt;0,
(Table1[[#This Row],[Gross_Margin]]-Table1[[#This Row],[Budget_Margin]]) / Table1[[#This Row],[Budget_Margin]],
(Table1[[#This Row],[Gross_Margin]]-Table1[[#This Row],[Budget_Margin]]) / ABS(Table1[[#This Row],[Budget_Margin]])
)
)</f>
        <v>0.16666666666666666</v>
      </c>
      <c r="X2369" s="5" t="str">
        <f>IF(Table1[[#This Row],[Margin_Var]]&gt;=0, "Above Budget", "Below Budget")</f>
        <v>Above Budget</v>
      </c>
      <c r="Y2369" s="5">
        <f>IFERROR(Table1[[#This Row],[Gross_Margin]]/Table1[[#This Row],[Actual_Sales]],0)</f>
        <v>0.58333333333333337</v>
      </c>
      <c r="Z2369" s="5">
        <f>Table1[[#This Row],[Actual_Profit]]/Table1[[#This Row],[Actual_Sales]]</f>
        <v>0.28333333333333333</v>
      </c>
      <c r="AA2369">
        <v>18</v>
      </c>
      <c r="AB2369" s="5">
        <f>IFERROR(Table1[[#This Row],[Expenses]]/Table1[[#This Row],[Actual_Sales]],0)</f>
        <v>0.3</v>
      </c>
      <c r="AC2369">
        <v>7</v>
      </c>
      <c r="AD2369">
        <v>854</v>
      </c>
      <c r="AE2369" s="5">
        <f>IFERROR(Table1[[#This Row],[Inventory]]/Table1[[#This Row],[Actual_Sales]],0)</f>
        <v>14.233333333333333</v>
      </c>
    </row>
    <row r="2370" spans="1:31" x14ac:dyDescent="0.25">
      <c r="A2370">
        <v>3258</v>
      </c>
      <c r="B2370">
        <v>505</v>
      </c>
      <c r="C2370">
        <v>8</v>
      </c>
      <c r="D2370" s="2">
        <v>40725</v>
      </c>
      <c r="E2370">
        <v>60</v>
      </c>
      <c r="F2370">
        <v>50</v>
      </c>
      <c r="G2370">
        <f>Table1[[#This Row],[Actual_Sales]]-Table1[[#This Row],[Budget_Sales]]</f>
        <v>10</v>
      </c>
      <c r="H2370" s="5">
        <f>IF(
Table1[[#This Row],[Budget_Sales]]=0,
"",
IF(
Table1[[#This Row],[Budget_Sales]]&gt;0,
(Table1[[#This Row],[Actual_Sales]]-Table1[[#This Row],[Budget_Sales]])/Table1[[#This Row],[Budget_Sales]],
(Table1[[#This Row],[Actual_Sales]]-Table1[[#This Row],[Budget_Sales]])/ABS(Table1[[#This Row],[Budget_Sales]])
)
)</f>
        <v>0.2</v>
      </c>
      <c r="I2370" s="5" t="str">
        <f>IF(Table1[[#This Row],[Sales_Var]]&gt;=0,"Above Budget","Below Budget")</f>
        <v>Above Budget</v>
      </c>
      <c r="J2370">
        <f>Table1[[#This Row],[Actual_Sales]]-(Table1[[#This Row],[COGS]]+Table1[[#This Row],[Expenses]])</f>
        <v>17</v>
      </c>
      <c r="K2370">
        <v>20</v>
      </c>
      <c r="L2370">
        <f>Table1[[#This Row],[Actual_Profit]]-Table1[[#This Row],[Budget_Profit]]</f>
        <v>-3</v>
      </c>
      <c r="M2370" s="5">
        <f>IF(
Table1[[#This Row],[Budget_Profit]]=0,
"",
IF(
Table1[[#This Row],[Budget_Profit]]&gt;0,
(Table1[[#This Row],[Actual_Profit]]-Table1[[#This Row],[Budget_Profit]])/Table1[[#This Row],[Budget_Profit]],
(Table1[[#This Row],[Actual_Profit]]-Table1[[#This Row],[Budget_Profit]])/ABS(Table1[[#This Row],[Budget_Profit]])
)
)</f>
        <v>-0.15</v>
      </c>
      <c r="N2370" s="5" t="str">
        <f>IF(Table1[[#This Row],[Profit_Var]]&gt;=0, "Above Budget", "Below Budget")</f>
        <v>Below Budget</v>
      </c>
      <c r="O2370">
        <v>25</v>
      </c>
      <c r="P2370">
        <v>20</v>
      </c>
      <c r="Q2370">
        <f>Table1[[#This Row],[COGS]]-Table1[[#This Row],[Budget_COGS]]</f>
        <v>5</v>
      </c>
      <c r="R2370" s="5">
        <f>IF(
Table1[[#This Row],[Budget_COGS]]=0,
"",
IF(
Table1[[#This Row],[Budget_COGS]]&gt;0,
(Table1[[#This Row],[Budget_COGS]]-Table1[[#This Row],[COGS]]) / Table1[[#This Row],[Budget_COGS]],
(Table1[[#This Row],[Budget_COGS]]-Table1[[#This Row],[COGS]]) / ABS(Table1[[#This Row],[Budget_COGS]])
)
)</f>
        <v>-0.25</v>
      </c>
      <c r="S2370" s="5" t="str">
        <f>IF(Table1[[#This Row],[COGS _Var]]&gt;=0, "Above Budget", "Below Budget")</f>
        <v>Above Budget</v>
      </c>
      <c r="T2370">
        <f>Table1[[#This Row],[Actual_Sales]]-Table1[[#This Row],[COGS]]</f>
        <v>35</v>
      </c>
      <c r="U2370">
        <v>30</v>
      </c>
      <c r="V2370">
        <f>Table1[[#This Row],[Gross_Margin]]-Table1[[#This Row],[Budget_Margin]]</f>
        <v>5</v>
      </c>
      <c r="W2370" s="5">
        <f>IF(
Table1[[#This Row],[Budget_Margin]]=0,
"",
IF(
Table1[[#This Row],[Budget_Margin]]&gt;0,
(Table1[[#This Row],[Gross_Margin]]-Table1[[#This Row],[Budget_Margin]]) / Table1[[#This Row],[Budget_Margin]],
(Table1[[#This Row],[Gross_Margin]]-Table1[[#This Row],[Budget_Margin]]) / ABS(Table1[[#This Row],[Budget_Margin]])
)
)</f>
        <v>0.16666666666666666</v>
      </c>
      <c r="X2370" s="5" t="str">
        <f>IF(Table1[[#This Row],[Margin_Var]]&gt;=0, "Above Budget", "Below Budget")</f>
        <v>Above Budget</v>
      </c>
      <c r="Y2370" s="5">
        <f>IFERROR(Table1[[#This Row],[Gross_Margin]]/Table1[[#This Row],[Actual_Sales]],0)</f>
        <v>0.58333333333333337</v>
      </c>
      <c r="Z2370" s="5">
        <f>Table1[[#This Row],[Actual_Profit]]/Table1[[#This Row],[Actual_Sales]]</f>
        <v>0.28333333333333333</v>
      </c>
      <c r="AA2370">
        <v>18</v>
      </c>
      <c r="AB2370" s="5">
        <f>IFERROR(Table1[[#This Row],[Expenses]]/Table1[[#This Row],[Actual_Sales]],0)</f>
        <v>0.3</v>
      </c>
      <c r="AC2370">
        <v>7</v>
      </c>
      <c r="AD2370">
        <v>854</v>
      </c>
      <c r="AE2370" s="5">
        <f>IFERROR(Table1[[#This Row],[Inventory]]/Table1[[#This Row],[Actual_Sales]],0)</f>
        <v>14.233333333333333</v>
      </c>
    </row>
    <row r="2371" spans="1:31" x14ac:dyDescent="0.25">
      <c r="A2371">
        <v>3282</v>
      </c>
      <c r="B2371">
        <v>603</v>
      </c>
      <c r="C2371">
        <v>11</v>
      </c>
      <c r="D2371" s="2">
        <v>40725</v>
      </c>
      <c r="E2371">
        <v>60</v>
      </c>
      <c r="F2371">
        <v>60</v>
      </c>
      <c r="G2371">
        <f>Table1[[#This Row],[Actual_Sales]]-Table1[[#This Row],[Budget_Sales]]</f>
        <v>0</v>
      </c>
      <c r="H2371" s="5">
        <f>IF(
Table1[[#This Row],[Budget_Sales]]=0,
"",
IF(
Table1[[#This Row],[Budget_Sales]]&gt;0,
(Table1[[#This Row],[Actual_Sales]]-Table1[[#This Row],[Budget_Sales]])/Table1[[#This Row],[Budget_Sales]],
(Table1[[#This Row],[Actual_Sales]]-Table1[[#This Row],[Budget_Sales]])/ABS(Table1[[#This Row],[Budget_Sales]])
)
)</f>
        <v>0</v>
      </c>
      <c r="I2371" s="5" t="str">
        <f>IF(Table1[[#This Row],[Sales_Var]]&gt;=0,"Above Budget","Below Budget")</f>
        <v>Above Budget</v>
      </c>
      <c r="J2371">
        <f>Table1[[#This Row],[Actual_Sales]]-(Table1[[#This Row],[COGS]]+Table1[[#This Row],[Expenses]])</f>
        <v>17</v>
      </c>
      <c r="K2371">
        <v>30</v>
      </c>
      <c r="L2371">
        <f>Table1[[#This Row],[Actual_Profit]]-Table1[[#This Row],[Budget_Profit]]</f>
        <v>-13</v>
      </c>
      <c r="M2371" s="5">
        <f>IF(
Table1[[#This Row],[Budget_Profit]]=0,
"",
IF(
Table1[[#This Row],[Budget_Profit]]&gt;0,
(Table1[[#This Row],[Actual_Profit]]-Table1[[#This Row],[Budget_Profit]])/Table1[[#This Row],[Budget_Profit]],
(Table1[[#This Row],[Actual_Profit]]-Table1[[#This Row],[Budget_Profit]])/ABS(Table1[[#This Row],[Budget_Profit]])
)
)</f>
        <v>-0.43333333333333335</v>
      </c>
      <c r="N2371" s="5" t="str">
        <f>IF(Table1[[#This Row],[Profit_Var]]&gt;=0, "Above Budget", "Below Budget")</f>
        <v>Below Budget</v>
      </c>
      <c r="O2371">
        <v>25</v>
      </c>
      <c r="P2371">
        <v>20</v>
      </c>
      <c r="Q2371">
        <f>Table1[[#This Row],[COGS]]-Table1[[#This Row],[Budget_COGS]]</f>
        <v>5</v>
      </c>
      <c r="R2371" s="5">
        <f>IF(
Table1[[#This Row],[Budget_COGS]]=0,
"",
IF(
Table1[[#This Row],[Budget_COGS]]&gt;0,
(Table1[[#This Row],[Budget_COGS]]-Table1[[#This Row],[COGS]]) / Table1[[#This Row],[Budget_COGS]],
(Table1[[#This Row],[Budget_COGS]]-Table1[[#This Row],[COGS]]) / ABS(Table1[[#This Row],[Budget_COGS]])
)
)</f>
        <v>-0.25</v>
      </c>
      <c r="S2371" s="5" t="str">
        <f>IF(Table1[[#This Row],[COGS _Var]]&gt;=0, "Above Budget", "Below Budget")</f>
        <v>Above Budget</v>
      </c>
      <c r="T2371">
        <f>Table1[[#This Row],[Actual_Sales]]-Table1[[#This Row],[COGS]]</f>
        <v>35</v>
      </c>
      <c r="U2371">
        <v>40</v>
      </c>
      <c r="V2371">
        <f>Table1[[#This Row],[Gross_Margin]]-Table1[[#This Row],[Budget_Margin]]</f>
        <v>-5</v>
      </c>
      <c r="W2371" s="5">
        <f>IF(
Table1[[#This Row],[Budget_Margin]]=0,
"",
IF(
Table1[[#This Row],[Budget_Margin]]&gt;0,
(Table1[[#This Row],[Gross_Margin]]-Table1[[#This Row],[Budget_Margin]]) / Table1[[#This Row],[Budget_Margin]],
(Table1[[#This Row],[Gross_Margin]]-Table1[[#This Row],[Budget_Margin]]) / ABS(Table1[[#This Row],[Budget_Margin]])
)
)</f>
        <v>-0.125</v>
      </c>
      <c r="X2371" s="5" t="str">
        <f>IF(Table1[[#This Row],[Margin_Var]]&gt;=0, "Above Budget", "Below Budget")</f>
        <v>Below Budget</v>
      </c>
      <c r="Y2371" s="5">
        <f>IFERROR(Table1[[#This Row],[Gross_Margin]]/Table1[[#This Row],[Actual_Sales]],0)</f>
        <v>0.58333333333333337</v>
      </c>
      <c r="Z2371" s="5">
        <f>Table1[[#This Row],[Actual_Profit]]/Table1[[#This Row],[Actual_Sales]]</f>
        <v>0.28333333333333333</v>
      </c>
      <c r="AA2371">
        <v>18</v>
      </c>
      <c r="AB2371" s="5">
        <f>IFERROR(Table1[[#This Row],[Expenses]]/Table1[[#This Row],[Actual_Sales]],0)</f>
        <v>0.3</v>
      </c>
      <c r="AC2371">
        <v>7</v>
      </c>
      <c r="AD2371">
        <v>854</v>
      </c>
      <c r="AE2371" s="5">
        <f>IFERROR(Table1[[#This Row],[Inventory]]/Table1[[#This Row],[Actual_Sales]],0)</f>
        <v>14.233333333333333</v>
      </c>
    </row>
    <row r="2372" spans="1:31" x14ac:dyDescent="0.25">
      <c r="A2372">
        <v>1791</v>
      </c>
      <c r="B2372">
        <v>262</v>
      </c>
      <c r="C2372">
        <v>3</v>
      </c>
      <c r="D2372" s="2">
        <v>40483</v>
      </c>
      <c r="E2372">
        <v>180</v>
      </c>
      <c r="F2372">
        <v>170</v>
      </c>
      <c r="G2372">
        <f>Table1[[#This Row],[Actual_Sales]]-Table1[[#This Row],[Budget_Sales]]</f>
        <v>10</v>
      </c>
      <c r="H2372" s="5">
        <f>IF(
Table1[[#This Row],[Budget_Sales]]=0,
"",
IF(
Table1[[#This Row],[Budget_Sales]]&gt;0,
(Table1[[#This Row],[Actual_Sales]]-Table1[[#This Row],[Budget_Sales]])/Table1[[#This Row],[Budget_Sales]],
(Table1[[#This Row],[Actual_Sales]]-Table1[[#This Row],[Budget_Sales]])/ABS(Table1[[#This Row],[Budget_Sales]])
)
)</f>
        <v>5.8823529411764705E-2</v>
      </c>
      <c r="I2372" s="5" t="str">
        <f>IF(Table1[[#This Row],[Sales_Var]]&gt;=0,"Above Budget","Below Budget")</f>
        <v>Above Budget</v>
      </c>
      <c r="J2372">
        <f>Table1[[#This Row],[Actual_Sales]]-(Table1[[#This Row],[COGS]]+Table1[[#This Row],[Expenses]])</f>
        <v>51</v>
      </c>
      <c r="K2372">
        <v>60</v>
      </c>
      <c r="L2372">
        <f>Table1[[#This Row],[Actual_Profit]]-Table1[[#This Row],[Budget_Profit]]</f>
        <v>-9</v>
      </c>
      <c r="M2372" s="5">
        <f>IF(
Table1[[#This Row],[Budget_Profit]]=0,
"",
IF(
Table1[[#This Row],[Budget_Profit]]&gt;0,
(Table1[[#This Row],[Actual_Profit]]-Table1[[#This Row],[Budget_Profit]])/Table1[[#This Row],[Budget_Profit]],
(Table1[[#This Row],[Actual_Profit]]-Table1[[#This Row],[Budget_Profit]])/ABS(Table1[[#This Row],[Budget_Profit]])
)
)</f>
        <v>-0.15</v>
      </c>
      <c r="N2372" s="5" t="str">
        <f>IF(Table1[[#This Row],[Profit_Var]]&gt;=0, "Above Budget", "Below Budget")</f>
        <v>Below Budget</v>
      </c>
      <c r="O2372">
        <v>77</v>
      </c>
      <c r="P2372">
        <v>70</v>
      </c>
      <c r="Q2372">
        <f>Table1[[#This Row],[COGS]]-Table1[[#This Row],[Budget_COGS]]</f>
        <v>7</v>
      </c>
      <c r="R2372" s="5">
        <f>IF(
Table1[[#This Row],[Budget_COGS]]=0,
"",
IF(
Table1[[#This Row],[Budget_COGS]]&gt;0,
(Table1[[#This Row],[Budget_COGS]]-Table1[[#This Row],[COGS]]) / Table1[[#This Row],[Budget_COGS]],
(Table1[[#This Row],[Budget_COGS]]-Table1[[#This Row],[COGS]]) / ABS(Table1[[#This Row],[Budget_COGS]])
)
)</f>
        <v>-0.1</v>
      </c>
      <c r="S2372" s="5" t="str">
        <f>IF(Table1[[#This Row],[COGS _Var]]&gt;=0, "Above Budget", "Below Budget")</f>
        <v>Above Budget</v>
      </c>
      <c r="T2372">
        <f>Table1[[#This Row],[Actual_Sales]]-Table1[[#This Row],[COGS]]</f>
        <v>103</v>
      </c>
      <c r="U2372">
        <v>100</v>
      </c>
      <c r="V2372">
        <f>Table1[[#This Row],[Gross_Margin]]-Table1[[#This Row],[Budget_Margin]]</f>
        <v>3</v>
      </c>
      <c r="W2372" s="5">
        <f>IF(
Table1[[#This Row],[Budget_Margin]]=0,
"",
IF(
Table1[[#This Row],[Budget_Margin]]&gt;0,
(Table1[[#This Row],[Gross_Margin]]-Table1[[#This Row],[Budget_Margin]]) / Table1[[#This Row],[Budget_Margin]],
(Table1[[#This Row],[Gross_Margin]]-Table1[[#This Row],[Budget_Margin]]) / ABS(Table1[[#This Row],[Budget_Margin]])
)
)</f>
        <v>0.03</v>
      </c>
      <c r="X2372" s="5" t="str">
        <f>IF(Table1[[#This Row],[Margin_Var]]&gt;=0, "Above Budget", "Below Budget")</f>
        <v>Above Budget</v>
      </c>
      <c r="Y2372" s="5">
        <f>IFERROR(Table1[[#This Row],[Gross_Margin]]/Table1[[#This Row],[Actual_Sales]],0)</f>
        <v>0.57222222222222219</v>
      </c>
      <c r="Z2372" s="5">
        <f>Table1[[#This Row],[Actual_Profit]]/Table1[[#This Row],[Actual_Sales]]</f>
        <v>0.28333333333333333</v>
      </c>
      <c r="AA2372">
        <v>52</v>
      </c>
      <c r="AB2372" s="5">
        <f>IFERROR(Table1[[#This Row],[Expenses]]/Table1[[#This Row],[Actual_Sales]],0)</f>
        <v>0.28888888888888886</v>
      </c>
      <c r="AC2372">
        <v>25</v>
      </c>
      <c r="AD2372">
        <v>557</v>
      </c>
      <c r="AE2372" s="5">
        <f>IFERROR(Table1[[#This Row],[Inventory]]/Table1[[#This Row],[Actual_Sales]],0)</f>
        <v>3.0944444444444446</v>
      </c>
    </row>
    <row r="2373" spans="1:31" x14ac:dyDescent="0.25">
      <c r="A2373">
        <v>1852</v>
      </c>
      <c r="B2373">
        <v>561</v>
      </c>
      <c r="C2373">
        <v>6</v>
      </c>
      <c r="D2373" s="2">
        <v>40483</v>
      </c>
      <c r="E2373">
        <v>180</v>
      </c>
      <c r="F2373">
        <v>170</v>
      </c>
      <c r="G2373">
        <f>Table1[[#This Row],[Actual_Sales]]-Table1[[#This Row],[Budget_Sales]]</f>
        <v>10</v>
      </c>
      <c r="H2373" s="5">
        <f>IF(
Table1[[#This Row],[Budget_Sales]]=0,
"",
IF(
Table1[[#This Row],[Budget_Sales]]&gt;0,
(Table1[[#This Row],[Actual_Sales]]-Table1[[#This Row],[Budget_Sales]])/Table1[[#This Row],[Budget_Sales]],
(Table1[[#This Row],[Actual_Sales]]-Table1[[#This Row],[Budget_Sales]])/ABS(Table1[[#This Row],[Budget_Sales]])
)
)</f>
        <v>5.8823529411764705E-2</v>
      </c>
      <c r="I2373" s="5" t="str">
        <f>IF(Table1[[#This Row],[Sales_Var]]&gt;=0,"Above Budget","Below Budget")</f>
        <v>Above Budget</v>
      </c>
      <c r="J2373">
        <f>Table1[[#This Row],[Actual_Sales]]-(Table1[[#This Row],[COGS]]+Table1[[#This Row],[Expenses]])</f>
        <v>51</v>
      </c>
      <c r="K2373">
        <v>60</v>
      </c>
      <c r="L2373">
        <f>Table1[[#This Row],[Actual_Profit]]-Table1[[#This Row],[Budget_Profit]]</f>
        <v>-9</v>
      </c>
      <c r="M2373" s="5">
        <f>IF(
Table1[[#This Row],[Budget_Profit]]=0,
"",
IF(
Table1[[#This Row],[Budget_Profit]]&gt;0,
(Table1[[#This Row],[Actual_Profit]]-Table1[[#This Row],[Budget_Profit]])/Table1[[#This Row],[Budget_Profit]],
(Table1[[#This Row],[Actual_Profit]]-Table1[[#This Row],[Budget_Profit]])/ABS(Table1[[#This Row],[Budget_Profit]])
)
)</f>
        <v>-0.15</v>
      </c>
      <c r="N2373" s="5" t="str">
        <f>IF(Table1[[#This Row],[Profit_Var]]&gt;=0, "Above Budget", "Below Budget")</f>
        <v>Below Budget</v>
      </c>
      <c r="O2373">
        <v>77</v>
      </c>
      <c r="P2373">
        <v>70</v>
      </c>
      <c r="Q2373">
        <f>Table1[[#This Row],[COGS]]-Table1[[#This Row],[Budget_COGS]]</f>
        <v>7</v>
      </c>
      <c r="R2373" s="5">
        <f>IF(
Table1[[#This Row],[Budget_COGS]]=0,
"",
IF(
Table1[[#This Row],[Budget_COGS]]&gt;0,
(Table1[[#This Row],[Budget_COGS]]-Table1[[#This Row],[COGS]]) / Table1[[#This Row],[Budget_COGS]],
(Table1[[#This Row],[Budget_COGS]]-Table1[[#This Row],[COGS]]) / ABS(Table1[[#This Row],[Budget_COGS]])
)
)</f>
        <v>-0.1</v>
      </c>
      <c r="S2373" s="5" t="str">
        <f>IF(Table1[[#This Row],[COGS _Var]]&gt;=0, "Above Budget", "Below Budget")</f>
        <v>Above Budget</v>
      </c>
      <c r="T2373">
        <f>Table1[[#This Row],[Actual_Sales]]-Table1[[#This Row],[COGS]]</f>
        <v>103</v>
      </c>
      <c r="U2373">
        <v>100</v>
      </c>
      <c r="V2373">
        <f>Table1[[#This Row],[Gross_Margin]]-Table1[[#This Row],[Budget_Margin]]</f>
        <v>3</v>
      </c>
      <c r="W2373" s="5">
        <f>IF(
Table1[[#This Row],[Budget_Margin]]=0,
"",
IF(
Table1[[#This Row],[Budget_Margin]]&gt;0,
(Table1[[#This Row],[Gross_Margin]]-Table1[[#This Row],[Budget_Margin]]) / Table1[[#This Row],[Budget_Margin]],
(Table1[[#This Row],[Gross_Margin]]-Table1[[#This Row],[Budget_Margin]]) / ABS(Table1[[#This Row],[Budget_Margin]])
)
)</f>
        <v>0.03</v>
      </c>
      <c r="X2373" s="5" t="str">
        <f>IF(Table1[[#This Row],[Margin_Var]]&gt;=0, "Above Budget", "Below Budget")</f>
        <v>Above Budget</v>
      </c>
      <c r="Y2373" s="5">
        <f>IFERROR(Table1[[#This Row],[Gross_Margin]]/Table1[[#This Row],[Actual_Sales]],0)</f>
        <v>0.57222222222222219</v>
      </c>
      <c r="Z2373" s="5">
        <f>Table1[[#This Row],[Actual_Profit]]/Table1[[#This Row],[Actual_Sales]]</f>
        <v>0.28333333333333333</v>
      </c>
      <c r="AA2373">
        <v>52</v>
      </c>
      <c r="AB2373" s="5">
        <f>IFERROR(Table1[[#This Row],[Expenses]]/Table1[[#This Row],[Actual_Sales]],0)</f>
        <v>0.28888888888888886</v>
      </c>
      <c r="AC2373">
        <v>25</v>
      </c>
      <c r="AD2373">
        <v>557</v>
      </c>
      <c r="AE2373" s="5">
        <f>IFERROR(Table1[[#This Row],[Inventory]]/Table1[[#This Row],[Actual_Sales]],0)</f>
        <v>3.0944444444444446</v>
      </c>
    </row>
    <row r="2374" spans="1:31" x14ac:dyDescent="0.25">
      <c r="A2374">
        <v>211</v>
      </c>
      <c r="B2374">
        <v>407</v>
      </c>
      <c r="C2374">
        <v>6</v>
      </c>
      <c r="D2374" s="2">
        <v>40210</v>
      </c>
      <c r="E2374">
        <v>180</v>
      </c>
      <c r="F2374">
        <v>170</v>
      </c>
      <c r="G2374">
        <f>Table1[[#This Row],[Actual_Sales]]-Table1[[#This Row],[Budget_Sales]]</f>
        <v>10</v>
      </c>
      <c r="H2374" s="5">
        <f>IF(
Table1[[#This Row],[Budget_Sales]]=0,
"",
IF(
Table1[[#This Row],[Budget_Sales]]&gt;0,
(Table1[[#This Row],[Actual_Sales]]-Table1[[#This Row],[Budget_Sales]])/Table1[[#This Row],[Budget_Sales]],
(Table1[[#This Row],[Actual_Sales]]-Table1[[#This Row],[Budget_Sales]])/ABS(Table1[[#This Row],[Budget_Sales]])
)
)</f>
        <v>5.8823529411764705E-2</v>
      </c>
      <c r="I2374" s="5" t="str">
        <f>IF(Table1[[#This Row],[Sales_Var]]&gt;=0,"Above Budget","Below Budget")</f>
        <v>Above Budget</v>
      </c>
      <c r="J2374">
        <f>Table1[[#This Row],[Actual_Sales]]-(Table1[[#This Row],[COGS]]+Table1[[#This Row],[Expenses]])</f>
        <v>51</v>
      </c>
      <c r="K2374">
        <v>60</v>
      </c>
      <c r="L2374">
        <f>Table1[[#This Row],[Actual_Profit]]-Table1[[#This Row],[Budget_Profit]]</f>
        <v>-9</v>
      </c>
      <c r="M2374" s="5">
        <f>IF(
Table1[[#This Row],[Budget_Profit]]=0,
"",
IF(
Table1[[#This Row],[Budget_Profit]]&gt;0,
(Table1[[#This Row],[Actual_Profit]]-Table1[[#This Row],[Budget_Profit]])/Table1[[#This Row],[Budget_Profit]],
(Table1[[#This Row],[Actual_Profit]]-Table1[[#This Row],[Budget_Profit]])/ABS(Table1[[#This Row],[Budget_Profit]])
)
)</f>
        <v>-0.15</v>
      </c>
      <c r="N2374" s="5" t="str">
        <f>IF(Table1[[#This Row],[Profit_Var]]&gt;=0, "Above Budget", "Below Budget")</f>
        <v>Below Budget</v>
      </c>
      <c r="O2374">
        <v>77</v>
      </c>
      <c r="P2374">
        <v>70</v>
      </c>
      <c r="Q2374">
        <f>Table1[[#This Row],[COGS]]-Table1[[#This Row],[Budget_COGS]]</f>
        <v>7</v>
      </c>
      <c r="R2374" s="5">
        <f>IF(
Table1[[#This Row],[Budget_COGS]]=0,
"",
IF(
Table1[[#This Row],[Budget_COGS]]&gt;0,
(Table1[[#This Row],[Budget_COGS]]-Table1[[#This Row],[COGS]]) / Table1[[#This Row],[Budget_COGS]],
(Table1[[#This Row],[Budget_COGS]]-Table1[[#This Row],[COGS]]) / ABS(Table1[[#This Row],[Budget_COGS]])
)
)</f>
        <v>-0.1</v>
      </c>
      <c r="S2374" s="5" t="str">
        <f>IF(Table1[[#This Row],[COGS _Var]]&gt;=0, "Above Budget", "Below Budget")</f>
        <v>Above Budget</v>
      </c>
      <c r="T2374">
        <f>Table1[[#This Row],[Actual_Sales]]-Table1[[#This Row],[COGS]]</f>
        <v>103</v>
      </c>
      <c r="U2374">
        <v>100</v>
      </c>
      <c r="V2374">
        <f>Table1[[#This Row],[Gross_Margin]]-Table1[[#This Row],[Budget_Margin]]</f>
        <v>3</v>
      </c>
      <c r="W2374" s="5">
        <f>IF(
Table1[[#This Row],[Budget_Margin]]=0,
"",
IF(
Table1[[#This Row],[Budget_Margin]]&gt;0,
(Table1[[#This Row],[Gross_Margin]]-Table1[[#This Row],[Budget_Margin]]) / Table1[[#This Row],[Budget_Margin]],
(Table1[[#This Row],[Gross_Margin]]-Table1[[#This Row],[Budget_Margin]]) / ABS(Table1[[#This Row],[Budget_Margin]])
)
)</f>
        <v>0.03</v>
      </c>
      <c r="X2374" s="5" t="str">
        <f>IF(Table1[[#This Row],[Margin_Var]]&gt;=0, "Above Budget", "Below Budget")</f>
        <v>Above Budget</v>
      </c>
      <c r="Y2374" s="5">
        <f>IFERROR(Table1[[#This Row],[Gross_Margin]]/Table1[[#This Row],[Actual_Sales]],0)</f>
        <v>0.57222222222222219</v>
      </c>
      <c r="Z2374" s="5">
        <f>Table1[[#This Row],[Actual_Profit]]/Table1[[#This Row],[Actual_Sales]]</f>
        <v>0.28333333333333333</v>
      </c>
      <c r="AA2374">
        <v>52</v>
      </c>
      <c r="AB2374" s="5">
        <f>IFERROR(Table1[[#This Row],[Expenses]]/Table1[[#This Row],[Actual_Sales]],0)</f>
        <v>0.28888888888888886</v>
      </c>
      <c r="AC2374">
        <v>25</v>
      </c>
      <c r="AD2374">
        <v>423</v>
      </c>
      <c r="AE2374" s="5">
        <f>IFERROR(Table1[[#This Row],[Inventory]]/Table1[[#This Row],[Actual_Sales]],0)</f>
        <v>2.35</v>
      </c>
    </row>
    <row r="2375" spans="1:31" x14ac:dyDescent="0.25">
      <c r="A2375">
        <v>48</v>
      </c>
      <c r="B2375">
        <v>414</v>
      </c>
      <c r="C2375">
        <v>3</v>
      </c>
      <c r="D2375" s="2">
        <v>40179</v>
      </c>
      <c r="E2375">
        <v>180</v>
      </c>
      <c r="F2375">
        <v>180</v>
      </c>
      <c r="G2375">
        <f>Table1[[#This Row],[Actual_Sales]]-Table1[[#This Row],[Budget_Sales]]</f>
        <v>0</v>
      </c>
      <c r="H2375" s="5">
        <f>IF(
Table1[[#This Row],[Budget_Sales]]=0,
"",
IF(
Table1[[#This Row],[Budget_Sales]]&gt;0,
(Table1[[#This Row],[Actual_Sales]]-Table1[[#This Row],[Budget_Sales]])/Table1[[#This Row],[Budget_Sales]],
(Table1[[#This Row],[Actual_Sales]]-Table1[[#This Row],[Budget_Sales]])/ABS(Table1[[#This Row],[Budget_Sales]])
)
)</f>
        <v>0</v>
      </c>
      <c r="I2375" s="5" t="str">
        <f>IF(Table1[[#This Row],[Sales_Var]]&gt;=0,"Above Budget","Below Budget")</f>
        <v>Above Budget</v>
      </c>
      <c r="J2375">
        <f>Table1[[#This Row],[Actual_Sales]]-(Table1[[#This Row],[COGS]]+Table1[[#This Row],[Expenses]])</f>
        <v>51</v>
      </c>
      <c r="K2375">
        <v>60</v>
      </c>
      <c r="L2375">
        <f>Table1[[#This Row],[Actual_Profit]]-Table1[[#This Row],[Budget_Profit]]</f>
        <v>-9</v>
      </c>
      <c r="M2375" s="5">
        <f>IF(
Table1[[#This Row],[Budget_Profit]]=0,
"",
IF(
Table1[[#This Row],[Budget_Profit]]&gt;0,
(Table1[[#This Row],[Actual_Profit]]-Table1[[#This Row],[Budget_Profit]])/Table1[[#This Row],[Budget_Profit]],
(Table1[[#This Row],[Actual_Profit]]-Table1[[#This Row],[Budget_Profit]])/ABS(Table1[[#This Row],[Budget_Profit]])
)
)</f>
        <v>-0.15</v>
      </c>
      <c r="N2375" s="5" t="str">
        <f>IF(Table1[[#This Row],[Profit_Var]]&gt;=0, "Above Budget", "Below Budget")</f>
        <v>Below Budget</v>
      </c>
      <c r="O2375">
        <v>77</v>
      </c>
      <c r="P2375">
        <v>80</v>
      </c>
      <c r="Q2375">
        <f>Table1[[#This Row],[COGS]]-Table1[[#This Row],[Budget_COGS]]</f>
        <v>-3</v>
      </c>
      <c r="R2375" s="5">
        <f>IF(
Table1[[#This Row],[Budget_COGS]]=0,
"",
IF(
Table1[[#This Row],[Budget_COGS]]&gt;0,
(Table1[[#This Row],[Budget_COGS]]-Table1[[#This Row],[COGS]]) / Table1[[#This Row],[Budget_COGS]],
(Table1[[#This Row],[Budget_COGS]]-Table1[[#This Row],[COGS]]) / ABS(Table1[[#This Row],[Budget_COGS]])
)
)</f>
        <v>3.7499999999999999E-2</v>
      </c>
      <c r="S2375" s="5" t="str">
        <f>IF(Table1[[#This Row],[COGS _Var]]&gt;=0, "Above Budget", "Below Budget")</f>
        <v>Below Budget</v>
      </c>
      <c r="T2375">
        <f>Table1[[#This Row],[Actual_Sales]]-Table1[[#This Row],[COGS]]</f>
        <v>103</v>
      </c>
      <c r="U2375">
        <v>100</v>
      </c>
      <c r="V2375">
        <f>Table1[[#This Row],[Gross_Margin]]-Table1[[#This Row],[Budget_Margin]]</f>
        <v>3</v>
      </c>
      <c r="W2375" s="5">
        <f>IF(
Table1[[#This Row],[Budget_Margin]]=0,
"",
IF(
Table1[[#This Row],[Budget_Margin]]&gt;0,
(Table1[[#This Row],[Gross_Margin]]-Table1[[#This Row],[Budget_Margin]]) / Table1[[#This Row],[Budget_Margin]],
(Table1[[#This Row],[Gross_Margin]]-Table1[[#This Row],[Budget_Margin]]) / ABS(Table1[[#This Row],[Budget_Margin]])
)
)</f>
        <v>0.03</v>
      </c>
      <c r="X2375" s="5" t="str">
        <f>IF(Table1[[#This Row],[Margin_Var]]&gt;=0, "Above Budget", "Below Budget")</f>
        <v>Above Budget</v>
      </c>
      <c r="Y2375" s="5">
        <f>IFERROR(Table1[[#This Row],[Gross_Margin]]/Table1[[#This Row],[Actual_Sales]],0)</f>
        <v>0.57222222222222219</v>
      </c>
      <c r="Z2375" s="5">
        <f>Table1[[#This Row],[Actual_Profit]]/Table1[[#This Row],[Actual_Sales]]</f>
        <v>0.28333333333333333</v>
      </c>
      <c r="AA2375">
        <v>52</v>
      </c>
      <c r="AB2375" s="5">
        <f>IFERROR(Table1[[#This Row],[Expenses]]/Table1[[#This Row],[Actual_Sales]],0)</f>
        <v>0.28888888888888886</v>
      </c>
      <c r="AC2375">
        <v>25</v>
      </c>
      <c r="AD2375">
        <v>432</v>
      </c>
      <c r="AE2375" s="5">
        <f>IFERROR(Table1[[#This Row],[Inventory]]/Table1[[#This Row],[Actual_Sales]],0)</f>
        <v>2.4</v>
      </c>
    </row>
    <row r="2376" spans="1:31" x14ac:dyDescent="0.25">
      <c r="A2376">
        <v>1632</v>
      </c>
      <c r="B2376">
        <v>405</v>
      </c>
      <c r="C2376">
        <v>5</v>
      </c>
      <c r="D2376" s="2">
        <v>40452</v>
      </c>
      <c r="E2376">
        <v>53</v>
      </c>
      <c r="F2376">
        <v>30</v>
      </c>
      <c r="G2376">
        <f>Table1[[#This Row],[Actual_Sales]]-Table1[[#This Row],[Budget_Sales]]</f>
        <v>23</v>
      </c>
      <c r="H2376" s="5">
        <f>IF(
Table1[[#This Row],[Budget_Sales]]=0,
"",
IF(
Table1[[#This Row],[Budget_Sales]]&gt;0,
(Table1[[#This Row],[Actual_Sales]]-Table1[[#This Row],[Budget_Sales]])/Table1[[#This Row],[Budget_Sales]],
(Table1[[#This Row],[Actual_Sales]]-Table1[[#This Row],[Budget_Sales]])/ABS(Table1[[#This Row],[Budget_Sales]])
)
)</f>
        <v>0.76666666666666672</v>
      </c>
      <c r="I2376" s="5" t="str">
        <f>IF(Table1[[#This Row],[Sales_Var]]&gt;=0,"Above Budget","Below Budget")</f>
        <v>Above Budget</v>
      </c>
      <c r="J2376">
        <f>Table1[[#This Row],[Actual_Sales]]-(Table1[[#This Row],[COGS]]+Table1[[#This Row],[Expenses]])</f>
        <v>15</v>
      </c>
      <c r="K2376">
        <v>30</v>
      </c>
      <c r="L2376">
        <f>Table1[[#This Row],[Actual_Profit]]-Table1[[#This Row],[Budget_Profit]]</f>
        <v>-15</v>
      </c>
      <c r="M2376" s="5">
        <f>IF(
Table1[[#This Row],[Budget_Profit]]=0,
"",
IF(
Table1[[#This Row],[Budget_Profit]]&gt;0,
(Table1[[#This Row],[Actual_Profit]]-Table1[[#This Row],[Budget_Profit]])/Table1[[#This Row],[Budget_Profit]],
(Table1[[#This Row],[Actual_Profit]]-Table1[[#This Row],[Budget_Profit]])/ABS(Table1[[#This Row],[Budget_Profit]])
)
)</f>
        <v>-0.5</v>
      </c>
      <c r="N2376" s="5" t="str">
        <f>IF(Table1[[#This Row],[Profit_Var]]&gt;=0, "Above Budget", "Below Budget")</f>
        <v>Below Budget</v>
      </c>
      <c r="O2376">
        <v>21</v>
      </c>
      <c r="P2376">
        <v>0</v>
      </c>
      <c r="Q2376">
        <f>Table1[[#This Row],[COGS]]-Table1[[#This Row],[Budget_COGS]]</f>
        <v>21</v>
      </c>
      <c r="R2376" s="5" t="str">
        <f>IF(
Table1[[#This Row],[Budget_COGS]]=0,
"",
IF(
Table1[[#This Row],[Budget_COGS]]&gt;0,
(Table1[[#This Row],[Budget_COGS]]-Table1[[#This Row],[COGS]]) / Table1[[#This Row],[Budget_COGS]],
(Table1[[#This Row],[Budget_COGS]]-Table1[[#This Row],[COGS]]) / ABS(Table1[[#This Row],[Budget_COGS]])
)
)</f>
        <v/>
      </c>
      <c r="S2376" s="5" t="str">
        <f>IF(Table1[[#This Row],[COGS _Var]]&gt;=0, "Above Budget", "Below Budget")</f>
        <v>Above Budget</v>
      </c>
      <c r="T2376">
        <f>Table1[[#This Row],[Actual_Sales]]-Table1[[#This Row],[COGS]]</f>
        <v>32</v>
      </c>
      <c r="U2376">
        <v>30</v>
      </c>
      <c r="V2376">
        <f>Table1[[#This Row],[Gross_Margin]]-Table1[[#This Row],[Budget_Margin]]</f>
        <v>2</v>
      </c>
      <c r="W2376" s="5">
        <f>IF(
Table1[[#This Row],[Budget_Margin]]=0,
"",
IF(
Table1[[#This Row],[Budget_Margin]]&gt;0,
(Table1[[#This Row],[Gross_Margin]]-Table1[[#This Row],[Budget_Margin]]) / Table1[[#This Row],[Budget_Margin]],
(Table1[[#This Row],[Gross_Margin]]-Table1[[#This Row],[Budget_Margin]]) / ABS(Table1[[#This Row],[Budget_Margin]])
)
)</f>
        <v>6.6666666666666666E-2</v>
      </c>
      <c r="X2376" s="5" t="str">
        <f>IF(Table1[[#This Row],[Margin_Var]]&gt;=0, "Above Budget", "Below Budget")</f>
        <v>Above Budget</v>
      </c>
      <c r="Y2376" s="5">
        <f>IFERROR(Table1[[#This Row],[Gross_Margin]]/Table1[[#This Row],[Actual_Sales]],0)</f>
        <v>0.60377358490566035</v>
      </c>
      <c r="Z2376" s="5">
        <f>Table1[[#This Row],[Actual_Profit]]/Table1[[#This Row],[Actual_Sales]]</f>
        <v>0.28301886792452829</v>
      </c>
      <c r="AA2376">
        <v>17</v>
      </c>
      <c r="AB2376" s="5">
        <f>IFERROR(Table1[[#This Row],[Expenses]]/Table1[[#This Row],[Actual_Sales]],0)</f>
        <v>0.32075471698113206</v>
      </c>
      <c r="AC2376">
        <v>5</v>
      </c>
      <c r="AD2376">
        <v>480</v>
      </c>
      <c r="AE2376" s="5">
        <f>IFERROR(Table1[[#This Row],[Inventory]]/Table1[[#This Row],[Actual_Sales]],0)</f>
        <v>9.0566037735849054</v>
      </c>
    </row>
    <row r="2377" spans="1:31" x14ac:dyDescent="0.25">
      <c r="A2377">
        <v>1639</v>
      </c>
      <c r="B2377">
        <v>413</v>
      </c>
      <c r="C2377">
        <v>13</v>
      </c>
      <c r="D2377" s="2">
        <v>40452</v>
      </c>
      <c r="E2377">
        <v>53</v>
      </c>
      <c r="F2377">
        <v>50</v>
      </c>
      <c r="G2377">
        <f>Table1[[#This Row],[Actual_Sales]]-Table1[[#This Row],[Budget_Sales]]</f>
        <v>3</v>
      </c>
      <c r="H2377" s="5">
        <f>IF(
Table1[[#This Row],[Budget_Sales]]=0,
"",
IF(
Table1[[#This Row],[Budget_Sales]]&gt;0,
(Table1[[#This Row],[Actual_Sales]]-Table1[[#This Row],[Budget_Sales]])/Table1[[#This Row],[Budget_Sales]],
(Table1[[#This Row],[Actual_Sales]]-Table1[[#This Row],[Budget_Sales]])/ABS(Table1[[#This Row],[Budget_Sales]])
)
)</f>
        <v>0.06</v>
      </c>
      <c r="I2377" s="5" t="str">
        <f>IF(Table1[[#This Row],[Sales_Var]]&gt;=0,"Above Budget","Below Budget")</f>
        <v>Above Budget</v>
      </c>
      <c r="J2377">
        <f>Table1[[#This Row],[Actual_Sales]]-(Table1[[#This Row],[COGS]]+Table1[[#This Row],[Expenses]])</f>
        <v>15</v>
      </c>
      <c r="K2377">
        <v>30</v>
      </c>
      <c r="L2377">
        <f>Table1[[#This Row],[Actual_Profit]]-Table1[[#This Row],[Budget_Profit]]</f>
        <v>-15</v>
      </c>
      <c r="M2377" s="5">
        <f>IF(
Table1[[#This Row],[Budget_Profit]]=0,
"",
IF(
Table1[[#This Row],[Budget_Profit]]&gt;0,
(Table1[[#This Row],[Actual_Profit]]-Table1[[#This Row],[Budget_Profit]])/Table1[[#This Row],[Budget_Profit]],
(Table1[[#This Row],[Actual_Profit]]-Table1[[#This Row],[Budget_Profit]])/ABS(Table1[[#This Row],[Budget_Profit]])
)
)</f>
        <v>-0.5</v>
      </c>
      <c r="N2377" s="5" t="str">
        <f>IF(Table1[[#This Row],[Profit_Var]]&gt;=0, "Above Budget", "Below Budget")</f>
        <v>Below Budget</v>
      </c>
      <c r="O2377">
        <v>21</v>
      </c>
      <c r="P2377">
        <v>20</v>
      </c>
      <c r="Q2377">
        <f>Table1[[#This Row],[COGS]]-Table1[[#This Row],[Budget_COGS]]</f>
        <v>1</v>
      </c>
      <c r="R2377" s="5">
        <f>IF(
Table1[[#This Row],[Budget_COGS]]=0,
"",
IF(
Table1[[#This Row],[Budget_COGS]]&gt;0,
(Table1[[#This Row],[Budget_COGS]]-Table1[[#This Row],[COGS]]) / Table1[[#This Row],[Budget_COGS]],
(Table1[[#This Row],[Budget_COGS]]-Table1[[#This Row],[COGS]]) / ABS(Table1[[#This Row],[Budget_COGS]])
)
)</f>
        <v>-0.05</v>
      </c>
      <c r="S2377" s="5" t="str">
        <f>IF(Table1[[#This Row],[COGS _Var]]&gt;=0, "Above Budget", "Below Budget")</f>
        <v>Above Budget</v>
      </c>
      <c r="T2377">
        <f>Table1[[#This Row],[Actual_Sales]]-Table1[[#This Row],[COGS]]</f>
        <v>32</v>
      </c>
      <c r="U2377">
        <v>30</v>
      </c>
      <c r="V2377">
        <f>Table1[[#This Row],[Gross_Margin]]-Table1[[#This Row],[Budget_Margin]]</f>
        <v>2</v>
      </c>
      <c r="W2377" s="5">
        <f>IF(
Table1[[#This Row],[Budget_Margin]]=0,
"",
IF(
Table1[[#This Row],[Budget_Margin]]&gt;0,
(Table1[[#This Row],[Gross_Margin]]-Table1[[#This Row],[Budget_Margin]]) / Table1[[#This Row],[Budget_Margin]],
(Table1[[#This Row],[Gross_Margin]]-Table1[[#This Row],[Budget_Margin]]) / ABS(Table1[[#This Row],[Budget_Margin]])
)
)</f>
        <v>6.6666666666666666E-2</v>
      </c>
      <c r="X2377" s="5" t="str">
        <f>IF(Table1[[#This Row],[Margin_Var]]&gt;=0, "Above Budget", "Below Budget")</f>
        <v>Above Budget</v>
      </c>
      <c r="Y2377" s="5">
        <f>IFERROR(Table1[[#This Row],[Gross_Margin]]/Table1[[#This Row],[Actual_Sales]],0)</f>
        <v>0.60377358490566035</v>
      </c>
      <c r="Z2377" s="5">
        <f>Table1[[#This Row],[Actual_Profit]]/Table1[[#This Row],[Actual_Sales]]</f>
        <v>0.28301886792452829</v>
      </c>
      <c r="AA2377">
        <v>17</v>
      </c>
      <c r="AB2377" s="5">
        <f>IFERROR(Table1[[#This Row],[Expenses]]/Table1[[#This Row],[Actual_Sales]],0)</f>
        <v>0.32075471698113206</v>
      </c>
      <c r="AC2377">
        <v>5</v>
      </c>
      <c r="AD2377">
        <v>480</v>
      </c>
      <c r="AE2377" s="5">
        <f>IFERROR(Table1[[#This Row],[Inventory]]/Table1[[#This Row],[Actual_Sales]],0)</f>
        <v>9.0566037735849054</v>
      </c>
    </row>
    <row r="2378" spans="1:31" x14ac:dyDescent="0.25">
      <c r="A2378">
        <v>963</v>
      </c>
      <c r="B2378">
        <v>515</v>
      </c>
      <c r="C2378">
        <v>5</v>
      </c>
      <c r="D2378" s="2">
        <v>40330</v>
      </c>
      <c r="E2378">
        <v>53</v>
      </c>
      <c r="F2378">
        <v>60</v>
      </c>
      <c r="G2378">
        <f>Table1[[#This Row],[Actual_Sales]]-Table1[[#This Row],[Budget_Sales]]</f>
        <v>-7</v>
      </c>
      <c r="H2378" s="5">
        <f>IF(
Table1[[#This Row],[Budget_Sales]]=0,
"",
IF(
Table1[[#This Row],[Budget_Sales]]&gt;0,
(Table1[[#This Row],[Actual_Sales]]-Table1[[#This Row],[Budget_Sales]])/Table1[[#This Row],[Budget_Sales]],
(Table1[[#This Row],[Actual_Sales]]-Table1[[#This Row],[Budget_Sales]])/ABS(Table1[[#This Row],[Budget_Sales]])
)
)</f>
        <v>-0.11666666666666667</v>
      </c>
      <c r="I2378" s="5" t="str">
        <f>IF(Table1[[#This Row],[Sales_Var]]&gt;=0,"Above Budget","Below Budget")</f>
        <v>Below Budget</v>
      </c>
      <c r="J2378">
        <f>Table1[[#This Row],[Actual_Sales]]-(Table1[[#This Row],[COGS]]+Table1[[#This Row],[Expenses]])</f>
        <v>15</v>
      </c>
      <c r="K2378">
        <v>30</v>
      </c>
      <c r="L2378">
        <f>Table1[[#This Row],[Actual_Profit]]-Table1[[#This Row],[Budget_Profit]]</f>
        <v>-15</v>
      </c>
      <c r="M2378" s="5">
        <f>IF(
Table1[[#This Row],[Budget_Profit]]=0,
"",
IF(
Table1[[#This Row],[Budget_Profit]]&gt;0,
(Table1[[#This Row],[Actual_Profit]]-Table1[[#This Row],[Budget_Profit]])/Table1[[#This Row],[Budget_Profit]],
(Table1[[#This Row],[Actual_Profit]]-Table1[[#This Row],[Budget_Profit]])/ABS(Table1[[#This Row],[Budget_Profit]])
)
)</f>
        <v>-0.5</v>
      </c>
      <c r="N2378" s="5" t="str">
        <f>IF(Table1[[#This Row],[Profit_Var]]&gt;=0, "Above Budget", "Below Budget")</f>
        <v>Below Budget</v>
      </c>
      <c r="O2378">
        <v>21</v>
      </c>
      <c r="P2378">
        <v>20</v>
      </c>
      <c r="Q2378">
        <f>Table1[[#This Row],[COGS]]-Table1[[#This Row],[Budget_COGS]]</f>
        <v>1</v>
      </c>
      <c r="R2378" s="5">
        <f>IF(
Table1[[#This Row],[Budget_COGS]]=0,
"",
IF(
Table1[[#This Row],[Budget_COGS]]&gt;0,
(Table1[[#This Row],[Budget_COGS]]-Table1[[#This Row],[COGS]]) / Table1[[#This Row],[Budget_COGS]],
(Table1[[#This Row],[Budget_COGS]]-Table1[[#This Row],[COGS]]) / ABS(Table1[[#This Row],[Budget_COGS]])
)
)</f>
        <v>-0.05</v>
      </c>
      <c r="S2378" s="5" t="str">
        <f>IF(Table1[[#This Row],[COGS _Var]]&gt;=0, "Above Budget", "Below Budget")</f>
        <v>Above Budget</v>
      </c>
      <c r="T2378">
        <f>Table1[[#This Row],[Actual_Sales]]-Table1[[#This Row],[COGS]]</f>
        <v>32</v>
      </c>
      <c r="U2378">
        <v>40</v>
      </c>
      <c r="V2378">
        <f>Table1[[#This Row],[Gross_Margin]]-Table1[[#This Row],[Budget_Margin]]</f>
        <v>-8</v>
      </c>
      <c r="W2378" s="5">
        <f>IF(
Table1[[#This Row],[Budget_Margin]]=0,
"",
IF(
Table1[[#This Row],[Budget_Margin]]&gt;0,
(Table1[[#This Row],[Gross_Margin]]-Table1[[#This Row],[Budget_Margin]]) / Table1[[#This Row],[Budget_Margin]],
(Table1[[#This Row],[Gross_Margin]]-Table1[[#This Row],[Budget_Margin]]) / ABS(Table1[[#This Row],[Budget_Margin]])
)
)</f>
        <v>-0.2</v>
      </c>
      <c r="X2378" s="5" t="str">
        <f>IF(Table1[[#This Row],[Margin_Var]]&gt;=0, "Above Budget", "Below Budget")</f>
        <v>Below Budget</v>
      </c>
      <c r="Y2378" s="5">
        <f>IFERROR(Table1[[#This Row],[Gross_Margin]]/Table1[[#This Row],[Actual_Sales]],0)</f>
        <v>0.60377358490566035</v>
      </c>
      <c r="Z2378" s="5">
        <f>Table1[[#This Row],[Actual_Profit]]/Table1[[#This Row],[Actual_Sales]]</f>
        <v>0.28301886792452829</v>
      </c>
      <c r="AA2378">
        <v>17</v>
      </c>
      <c r="AB2378" s="5">
        <f>IFERROR(Table1[[#This Row],[Expenses]]/Table1[[#This Row],[Actual_Sales]],0)</f>
        <v>0.32075471698113206</v>
      </c>
      <c r="AC2378">
        <v>5</v>
      </c>
      <c r="AD2378">
        <v>798</v>
      </c>
      <c r="AE2378" s="5">
        <f>IFERROR(Table1[[#This Row],[Inventory]]/Table1[[#This Row],[Actual_Sales]],0)</f>
        <v>15.056603773584905</v>
      </c>
    </row>
    <row r="2379" spans="1:31" x14ac:dyDescent="0.25">
      <c r="A2379">
        <v>1003</v>
      </c>
      <c r="B2379">
        <v>702</v>
      </c>
      <c r="C2379">
        <v>6</v>
      </c>
      <c r="D2379" s="2">
        <v>40330</v>
      </c>
      <c r="E2379">
        <v>53</v>
      </c>
      <c r="F2379">
        <v>50</v>
      </c>
      <c r="G2379">
        <f>Table1[[#This Row],[Actual_Sales]]-Table1[[#This Row],[Budget_Sales]]</f>
        <v>3</v>
      </c>
      <c r="H2379" s="5">
        <f>IF(
Table1[[#This Row],[Budget_Sales]]=0,
"",
IF(
Table1[[#This Row],[Budget_Sales]]&gt;0,
(Table1[[#This Row],[Actual_Sales]]-Table1[[#This Row],[Budget_Sales]])/Table1[[#This Row],[Budget_Sales]],
(Table1[[#This Row],[Actual_Sales]]-Table1[[#This Row],[Budget_Sales]])/ABS(Table1[[#This Row],[Budget_Sales]])
)
)</f>
        <v>0.06</v>
      </c>
      <c r="I2379" s="5" t="str">
        <f>IF(Table1[[#This Row],[Sales_Var]]&gt;=0,"Above Budget","Below Budget")</f>
        <v>Above Budget</v>
      </c>
      <c r="J2379">
        <f>Table1[[#This Row],[Actual_Sales]]-(Table1[[#This Row],[COGS]]+Table1[[#This Row],[Expenses]])</f>
        <v>15</v>
      </c>
      <c r="K2379">
        <v>20</v>
      </c>
      <c r="L2379">
        <f>Table1[[#This Row],[Actual_Profit]]-Table1[[#This Row],[Budget_Profit]]</f>
        <v>-5</v>
      </c>
      <c r="M2379" s="5">
        <f>IF(
Table1[[#This Row],[Budget_Profit]]=0,
"",
IF(
Table1[[#This Row],[Budget_Profit]]&gt;0,
(Table1[[#This Row],[Actual_Profit]]-Table1[[#This Row],[Budget_Profit]])/Table1[[#This Row],[Budget_Profit]],
(Table1[[#This Row],[Actual_Profit]]-Table1[[#This Row],[Budget_Profit]])/ABS(Table1[[#This Row],[Budget_Profit]])
)
)</f>
        <v>-0.25</v>
      </c>
      <c r="N2379" s="5" t="str">
        <f>IF(Table1[[#This Row],[Profit_Var]]&gt;=0, "Above Budget", "Below Budget")</f>
        <v>Below Budget</v>
      </c>
      <c r="O2379">
        <v>21</v>
      </c>
      <c r="P2379">
        <v>20</v>
      </c>
      <c r="Q2379">
        <f>Table1[[#This Row],[COGS]]-Table1[[#This Row],[Budget_COGS]]</f>
        <v>1</v>
      </c>
      <c r="R2379" s="5">
        <f>IF(
Table1[[#This Row],[Budget_COGS]]=0,
"",
IF(
Table1[[#This Row],[Budget_COGS]]&gt;0,
(Table1[[#This Row],[Budget_COGS]]-Table1[[#This Row],[COGS]]) / Table1[[#This Row],[Budget_COGS]],
(Table1[[#This Row],[Budget_COGS]]-Table1[[#This Row],[COGS]]) / ABS(Table1[[#This Row],[Budget_COGS]])
)
)</f>
        <v>-0.05</v>
      </c>
      <c r="S2379" s="5" t="str">
        <f>IF(Table1[[#This Row],[COGS _Var]]&gt;=0, "Above Budget", "Below Budget")</f>
        <v>Above Budget</v>
      </c>
      <c r="T2379">
        <f>Table1[[#This Row],[Actual_Sales]]-Table1[[#This Row],[COGS]]</f>
        <v>32</v>
      </c>
      <c r="U2379">
        <v>30</v>
      </c>
      <c r="V2379">
        <f>Table1[[#This Row],[Gross_Margin]]-Table1[[#This Row],[Budget_Margin]]</f>
        <v>2</v>
      </c>
      <c r="W2379" s="5">
        <f>IF(
Table1[[#This Row],[Budget_Margin]]=0,
"",
IF(
Table1[[#This Row],[Budget_Margin]]&gt;0,
(Table1[[#This Row],[Gross_Margin]]-Table1[[#This Row],[Budget_Margin]]) / Table1[[#This Row],[Budget_Margin]],
(Table1[[#This Row],[Gross_Margin]]-Table1[[#This Row],[Budget_Margin]]) / ABS(Table1[[#This Row],[Budget_Margin]])
)
)</f>
        <v>6.6666666666666666E-2</v>
      </c>
      <c r="X2379" s="5" t="str">
        <f>IF(Table1[[#This Row],[Margin_Var]]&gt;=0, "Above Budget", "Below Budget")</f>
        <v>Above Budget</v>
      </c>
      <c r="Y2379" s="5">
        <f>IFERROR(Table1[[#This Row],[Gross_Margin]]/Table1[[#This Row],[Actual_Sales]],0)</f>
        <v>0.60377358490566035</v>
      </c>
      <c r="Z2379" s="5">
        <f>Table1[[#This Row],[Actual_Profit]]/Table1[[#This Row],[Actual_Sales]]</f>
        <v>0.28301886792452829</v>
      </c>
      <c r="AA2379">
        <v>17</v>
      </c>
      <c r="AB2379" s="5">
        <f>IFERROR(Table1[[#This Row],[Expenses]]/Table1[[#This Row],[Actual_Sales]],0)</f>
        <v>0.32075471698113206</v>
      </c>
      <c r="AC2379">
        <v>5</v>
      </c>
      <c r="AD2379">
        <v>798</v>
      </c>
      <c r="AE2379" s="5">
        <f>IFERROR(Table1[[#This Row],[Inventory]]/Table1[[#This Row],[Actual_Sales]],0)</f>
        <v>15.056603773584905</v>
      </c>
    </row>
    <row r="2380" spans="1:31" x14ac:dyDescent="0.25">
      <c r="A2380">
        <v>593</v>
      </c>
      <c r="B2380">
        <v>503</v>
      </c>
      <c r="C2380">
        <v>11</v>
      </c>
      <c r="D2380" s="2">
        <v>40269</v>
      </c>
      <c r="E2380">
        <v>53</v>
      </c>
      <c r="F2380">
        <v>30</v>
      </c>
      <c r="G2380">
        <f>Table1[[#This Row],[Actual_Sales]]-Table1[[#This Row],[Budget_Sales]]</f>
        <v>23</v>
      </c>
      <c r="H2380" s="5">
        <f>IF(
Table1[[#This Row],[Budget_Sales]]=0,
"",
IF(
Table1[[#This Row],[Budget_Sales]]&gt;0,
(Table1[[#This Row],[Actual_Sales]]-Table1[[#This Row],[Budget_Sales]])/Table1[[#This Row],[Budget_Sales]],
(Table1[[#This Row],[Actual_Sales]]-Table1[[#This Row],[Budget_Sales]])/ABS(Table1[[#This Row],[Budget_Sales]])
)
)</f>
        <v>0.76666666666666672</v>
      </c>
      <c r="I2380" s="5" t="str">
        <f>IF(Table1[[#This Row],[Sales_Var]]&gt;=0,"Above Budget","Below Budget")</f>
        <v>Above Budget</v>
      </c>
      <c r="J2380">
        <f>Table1[[#This Row],[Actual_Sales]]-(Table1[[#This Row],[COGS]]+Table1[[#This Row],[Expenses]])</f>
        <v>15</v>
      </c>
      <c r="K2380">
        <v>20</v>
      </c>
      <c r="L2380">
        <f>Table1[[#This Row],[Actual_Profit]]-Table1[[#This Row],[Budget_Profit]]</f>
        <v>-5</v>
      </c>
      <c r="M2380" s="5">
        <f>IF(
Table1[[#This Row],[Budget_Profit]]=0,
"",
IF(
Table1[[#This Row],[Budget_Profit]]&gt;0,
(Table1[[#This Row],[Actual_Profit]]-Table1[[#This Row],[Budget_Profit]])/Table1[[#This Row],[Budget_Profit]],
(Table1[[#This Row],[Actual_Profit]]-Table1[[#This Row],[Budget_Profit]])/ABS(Table1[[#This Row],[Budget_Profit]])
)
)</f>
        <v>-0.25</v>
      </c>
      <c r="N2380" s="5" t="str">
        <f>IF(Table1[[#This Row],[Profit_Var]]&gt;=0, "Above Budget", "Below Budget")</f>
        <v>Below Budget</v>
      </c>
      <c r="O2380">
        <v>21</v>
      </c>
      <c r="P2380">
        <v>10</v>
      </c>
      <c r="Q2380">
        <f>Table1[[#This Row],[COGS]]-Table1[[#This Row],[Budget_COGS]]</f>
        <v>11</v>
      </c>
      <c r="R2380" s="5">
        <f>IF(
Table1[[#This Row],[Budget_COGS]]=0,
"",
IF(
Table1[[#This Row],[Budget_COGS]]&gt;0,
(Table1[[#This Row],[Budget_COGS]]-Table1[[#This Row],[COGS]]) / Table1[[#This Row],[Budget_COGS]],
(Table1[[#This Row],[Budget_COGS]]-Table1[[#This Row],[COGS]]) / ABS(Table1[[#This Row],[Budget_COGS]])
)
)</f>
        <v>-1.1000000000000001</v>
      </c>
      <c r="S2380" s="5" t="str">
        <f>IF(Table1[[#This Row],[COGS _Var]]&gt;=0, "Above Budget", "Below Budget")</f>
        <v>Above Budget</v>
      </c>
      <c r="T2380">
        <f>Table1[[#This Row],[Actual_Sales]]-Table1[[#This Row],[COGS]]</f>
        <v>32</v>
      </c>
      <c r="U2380">
        <v>20</v>
      </c>
      <c r="V2380">
        <f>Table1[[#This Row],[Gross_Margin]]-Table1[[#This Row],[Budget_Margin]]</f>
        <v>12</v>
      </c>
      <c r="W2380" s="5">
        <f>IF(
Table1[[#This Row],[Budget_Margin]]=0,
"",
IF(
Table1[[#This Row],[Budget_Margin]]&gt;0,
(Table1[[#This Row],[Gross_Margin]]-Table1[[#This Row],[Budget_Margin]]) / Table1[[#This Row],[Budget_Margin]],
(Table1[[#This Row],[Gross_Margin]]-Table1[[#This Row],[Budget_Margin]]) / ABS(Table1[[#This Row],[Budget_Margin]])
)
)</f>
        <v>0.6</v>
      </c>
      <c r="X2380" s="5" t="str">
        <f>IF(Table1[[#This Row],[Margin_Var]]&gt;=0, "Above Budget", "Below Budget")</f>
        <v>Above Budget</v>
      </c>
      <c r="Y2380" s="5">
        <f>IFERROR(Table1[[#This Row],[Gross_Margin]]/Table1[[#This Row],[Actual_Sales]],0)</f>
        <v>0.60377358490566035</v>
      </c>
      <c r="Z2380" s="5">
        <f>Table1[[#This Row],[Actual_Profit]]/Table1[[#This Row],[Actual_Sales]]</f>
        <v>0.28301886792452829</v>
      </c>
      <c r="AA2380">
        <v>17</v>
      </c>
      <c r="AB2380" s="5">
        <f>IFERROR(Table1[[#This Row],[Expenses]]/Table1[[#This Row],[Actual_Sales]],0)</f>
        <v>0.32075471698113206</v>
      </c>
      <c r="AC2380">
        <v>5</v>
      </c>
      <c r="AD2380">
        <v>454</v>
      </c>
      <c r="AE2380" s="5">
        <f>IFERROR(Table1[[#This Row],[Inventory]]/Table1[[#This Row],[Actual_Sales]],0)</f>
        <v>8.566037735849056</v>
      </c>
    </row>
    <row r="2381" spans="1:31" x14ac:dyDescent="0.25">
      <c r="A2381">
        <v>510</v>
      </c>
      <c r="B2381">
        <v>918</v>
      </c>
      <c r="C2381">
        <v>5</v>
      </c>
      <c r="D2381" s="2">
        <v>40238</v>
      </c>
      <c r="E2381">
        <v>53</v>
      </c>
      <c r="F2381">
        <v>40</v>
      </c>
      <c r="G2381">
        <f>Table1[[#This Row],[Actual_Sales]]-Table1[[#This Row],[Budget_Sales]]</f>
        <v>13</v>
      </c>
      <c r="H2381" s="5">
        <f>IF(
Table1[[#This Row],[Budget_Sales]]=0,
"",
IF(
Table1[[#This Row],[Budget_Sales]]&gt;0,
(Table1[[#This Row],[Actual_Sales]]-Table1[[#This Row],[Budget_Sales]])/Table1[[#This Row],[Budget_Sales]],
(Table1[[#This Row],[Actual_Sales]]-Table1[[#This Row],[Budget_Sales]])/ABS(Table1[[#This Row],[Budget_Sales]])
)
)</f>
        <v>0.32500000000000001</v>
      </c>
      <c r="I2381" s="5" t="str">
        <f>IF(Table1[[#This Row],[Sales_Var]]&gt;=0,"Above Budget","Below Budget")</f>
        <v>Above Budget</v>
      </c>
      <c r="J2381">
        <f>Table1[[#This Row],[Actual_Sales]]-(Table1[[#This Row],[COGS]]+Table1[[#This Row],[Expenses]])</f>
        <v>15</v>
      </c>
      <c r="K2381">
        <v>30</v>
      </c>
      <c r="L2381">
        <f>Table1[[#This Row],[Actual_Profit]]-Table1[[#This Row],[Budget_Profit]]</f>
        <v>-15</v>
      </c>
      <c r="M2381" s="5">
        <f>IF(
Table1[[#This Row],[Budget_Profit]]=0,
"",
IF(
Table1[[#This Row],[Budget_Profit]]&gt;0,
(Table1[[#This Row],[Actual_Profit]]-Table1[[#This Row],[Budget_Profit]])/Table1[[#This Row],[Budget_Profit]],
(Table1[[#This Row],[Actual_Profit]]-Table1[[#This Row],[Budget_Profit]])/ABS(Table1[[#This Row],[Budget_Profit]])
)
)</f>
        <v>-0.5</v>
      </c>
      <c r="N2381" s="5" t="str">
        <f>IF(Table1[[#This Row],[Profit_Var]]&gt;=0, "Above Budget", "Below Budget")</f>
        <v>Below Budget</v>
      </c>
      <c r="O2381">
        <v>21</v>
      </c>
      <c r="P2381">
        <v>10</v>
      </c>
      <c r="Q2381">
        <f>Table1[[#This Row],[COGS]]-Table1[[#This Row],[Budget_COGS]]</f>
        <v>11</v>
      </c>
      <c r="R2381" s="5">
        <f>IF(
Table1[[#This Row],[Budget_COGS]]=0,
"",
IF(
Table1[[#This Row],[Budget_COGS]]&gt;0,
(Table1[[#This Row],[Budget_COGS]]-Table1[[#This Row],[COGS]]) / Table1[[#This Row],[Budget_COGS]],
(Table1[[#This Row],[Budget_COGS]]-Table1[[#This Row],[COGS]]) / ABS(Table1[[#This Row],[Budget_COGS]])
)
)</f>
        <v>-1.1000000000000001</v>
      </c>
      <c r="S2381" s="5" t="str">
        <f>IF(Table1[[#This Row],[COGS _Var]]&gt;=0, "Above Budget", "Below Budget")</f>
        <v>Above Budget</v>
      </c>
      <c r="T2381">
        <f>Table1[[#This Row],[Actual_Sales]]-Table1[[#This Row],[COGS]]</f>
        <v>32</v>
      </c>
      <c r="U2381">
        <v>30</v>
      </c>
      <c r="V2381">
        <f>Table1[[#This Row],[Gross_Margin]]-Table1[[#This Row],[Budget_Margin]]</f>
        <v>2</v>
      </c>
      <c r="W2381" s="5">
        <f>IF(
Table1[[#This Row],[Budget_Margin]]=0,
"",
IF(
Table1[[#This Row],[Budget_Margin]]&gt;0,
(Table1[[#This Row],[Gross_Margin]]-Table1[[#This Row],[Budget_Margin]]) / Table1[[#This Row],[Budget_Margin]],
(Table1[[#This Row],[Gross_Margin]]-Table1[[#This Row],[Budget_Margin]]) / ABS(Table1[[#This Row],[Budget_Margin]])
)
)</f>
        <v>6.6666666666666666E-2</v>
      </c>
      <c r="X2381" s="5" t="str">
        <f>IF(Table1[[#This Row],[Margin_Var]]&gt;=0, "Above Budget", "Below Budget")</f>
        <v>Above Budget</v>
      </c>
      <c r="Y2381" s="5">
        <f>IFERROR(Table1[[#This Row],[Gross_Margin]]/Table1[[#This Row],[Actual_Sales]],0)</f>
        <v>0.60377358490566035</v>
      </c>
      <c r="Z2381" s="5">
        <f>Table1[[#This Row],[Actual_Profit]]/Table1[[#This Row],[Actual_Sales]]</f>
        <v>0.28301886792452829</v>
      </c>
      <c r="AA2381">
        <v>17</v>
      </c>
      <c r="AB2381" s="5">
        <f>IFERROR(Table1[[#This Row],[Expenses]]/Table1[[#This Row],[Actual_Sales]],0)</f>
        <v>0.32075471698113206</v>
      </c>
      <c r="AC2381">
        <v>5</v>
      </c>
      <c r="AD2381">
        <v>449</v>
      </c>
      <c r="AE2381" s="5">
        <f>IFERROR(Table1[[#This Row],[Inventory]]/Table1[[#This Row],[Actual_Sales]],0)</f>
        <v>8.4716981132075464</v>
      </c>
    </row>
    <row r="2382" spans="1:31" x14ac:dyDescent="0.25">
      <c r="A2382">
        <v>368</v>
      </c>
      <c r="B2382">
        <v>234</v>
      </c>
      <c r="C2382">
        <v>8</v>
      </c>
      <c r="D2382" s="2">
        <v>40238</v>
      </c>
      <c r="E2382">
        <v>53</v>
      </c>
      <c r="F2382">
        <v>40</v>
      </c>
      <c r="G2382">
        <f>Table1[[#This Row],[Actual_Sales]]-Table1[[#This Row],[Budget_Sales]]</f>
        <v>13</v>
      </c>
      <c r="H2382" s="5">
        <f>IF(
Table1[[#This Row],[Budget_Sales]]=0,
"",
IF(
Table1[[#This Row],[Budget_Sales]]&gt;0,
(Table1[[#This Row],[Actual_Sales]]-Table1[[#This Row],[Budget_Sales]])/Table1[[#This Row],[Budget_Sales]],
(Table1[[#This Row],[Actual_Sales]]-Table1[[#This Row],[Budget_Sales]])/ABS(Table1[[#This Row],[Budget_Sales]])
)
)</f>
        <v>0.32500000000000001</v>
      </c>
      <c r="I2382" s="5" t="str">
        <f>IF(Table1[[#This Row],[Sales_Var]]&gt;=0,"Above Budget","Below Budget")</f>
        <v>Above Budget</v>
      </c>
      <c r="J2382">
        <f>Table1[[#This Row],[Actual_Sales]]-(Table1[[#This Row],[COGS]]+Table1[[#This Row],[Expenses]])</f>
        <v>15</v>
      </c>
      <c r="K2382">
        <v>30</v>
      </c>
      <c r="L2382">
        <f>Table1[[#This Row],[Actual_Profit]]-Table1[[#This Row],[Budget_Profit]]</f>
        <v>-15</v>
      </c>
      <c r="M2382" s="5">
        <f>IF(
Table1[[#This Row],[Budget_Profit]]=0,
"",
IF(
Table1[[#This Row],[Budget_Profit]]&gt;0,
(Table1[[#This Row],[Actual_Profit]]-Table1[[#This Row],[Budget_Profit]])/Table1[[#This Row],[Budget_Profit]],
(Table1[[#This Row],[Actual_Profit]]-Table1[[#This Row],[Budget_Profit]])/ABS(Table1[[#This Row],[Budget_Profit]])
)
)</f>
        <v>-0.5</v>
      </c>
      <c r="N2382" s="5" t="str">
        <f>IF(Table1[[#This Row],[Profit_Var]]&gt;=0, "Above Budget", "Below Budget")</f>
        <v>Below Budget</v>
      </c>
      <c r="O2382">
        <v>21</v>
      </c>
      <c r="P2382">
        <v>10</v>
      </c>
      <c r="Q2382">
        <f>Table1[[#This Row],[COGS]]-Table1[[#This Row],[Budget_COGS]]</f>
        <v>11</v>
      </c>
      <c r="R2382" s="5">
        <f>IF(
Table1[[#This Row],[Budget_COGS]]=0,
"",
IF(
Table1[[#This Row],[Budget_COGS]]&gt;0,
(Table1[[#This Row],[Budget_COGS]]-Table1[[#This Row],[COGS]]) / Table1[[#This Row],[Budget_COGS]],
(Table1[[#This Row],[Budget_COGS]]-Table1[[#This Row],[COGS]]) / ABS(Table1[[#This Row],[Budget_COGS]])
)
)</f>
        <v>-1.1000000000000001</v>
      </c>
      <c r="S2382" s="5" t="str">
        <f>IF(Table1[[#This Row],[COGS _Var]]&gt;=0, "Above Budget", "Below Budget")</f>
        <v>Above Budget</v>
      </c>
      <c r="T2382">
        <f>Table1[[#This Row],[Actual_Sales]]-Table1[[#This Row],[COGS]]</f>
        <v>32</v>
      </c>
      <c r="U2382">
        <v>30</v>
      </c>
      <c r="V2382">
        <f>Table1[[#This Row],[Gross_Margin]]-Table1[[#This Row],[Budget_Margin]]</f>
        <v>2</v>
      </c>
      <c r="W2382" s="5">
        <f>IF(
Table1[[#This Row],[Budget_Margin]]=0,
"",
IF(
Table1[[#This Row],[Budget_Margin]]&gt;0,
(Table1[[#This Row],[Gross_Margin]]-Table1[[#This Row],[Budget_Margin]]) / Table1[[#This Row],[Budget_Margin]],
(Table1[[#This Row],[Gross_Margin]]-Table1[[#This Row],[Budget_Margin]]) / ABS(Table1[[#This Row],[Budget_Margin]])
)
)</f>
        <v>6.6666666666666666E-2</v>
      </c>
      <c r="X2382" s="5" t="str">
        <f>IF(Table1[[#This Row],[Margin_Var]]&gt;=0, "Above Budget", "Below Budget")</f>
        <v>Above Budget</v>
      </c>
      <c r="Y2382" s="5">
        <f>IFERROR(Table1[[#This Row],[Gross_Margin]]/Table1[[#This Row],[Actual_Sales]],0)</f>
        <v>0.60377358490566035</v>
      </c>
      <c r="Z2382" s="5">
        <f>Table1[[#This Row],[Actual_Profit]]/Table1[[#This Row],[Actual_Sales]]</f>
        <v>0.28301886792452829</v>
      </c>
      <c r="AA2382">
        <v>17</v>
      </c>
      <c r="AB2382" s="5">
        <f>IFERROR(Table1[[#This Row],[Expenses]]/Table1[[#This Row],[Actual_Sales]],0)</f>
        <v>0.32075471698113206</v>
      </c>
      <c r="AC2382">
        <v>5</v>
      </c>
      <c r="AD2382">
        <v>449</v>
      </c>
      <c r="AE2382" s="5">
        <f>IFERROR(Table1[[#This Row],[Inventory]]/Table1[[#This Row],[Actual_Sales]],0)</f>
        <v>8.4716981132075464</v>
      </c>
    </row>
    <row r="2383" spans="1:31" x14ac:dyDescent="0.25">
      <c r="A2383">
        <v>502</v>
      </c>
      <c r="B2383">
        <v>857</v>
      </c>
      <c r="C2383">
        <v>13</v>
      </c>
      <c r="D2383" s="2">
        <v>40238</v>
      </c>
      <c r="E2383">
        <v>53</v>
      </c>
      <c r="F2383">
        <v>50</v>
      </c>
      <c r="G2383">
        <f>Table1[[#This Row],[Actual_Sales]]-Table1[[#This Row],[Budget_Sales]]</f>
        <v>3</v>
      </c>
      <c r="H2383" s="5">
        <f>IF(
Table1[[#This Row],[Budget_Sales]]=0,
"",
IF(
Table1[[#This Row],[Budget_Sales]]&gt;0,
(Table1[[#This Row],[Actual_Sales]]-Table1[[#This Row],[Budget_Sales]])/Table1[[#This Row],[Budget_Sales]],
(Table1[[#This Row],[Actual_Sales]]-Table1[[#This Row],[Budget_Sales]])/ABS(Table1[[#This Row],[Budget_Sales]])
)
)</f>
        <v>0.06</v>
      </c>
      <c r="I2383" s="5" t="str">
        <f>IF(Table1[[#This Row],[Sales_Var]]&gt;=0,"Above Budget","Below Budget")</f>
        <v>Above Budget</v>
      </c>
      <c r="J2383">
        <f>Table1[[#This Row],[Actual_Sales]]-(Table1[[#This Row],[COGS]]+Table1[[#This Row],[Expenses]])</f>
        <v>15</v>
      </c>
      <c r="K2383">
        <v>20</v>
      </c>
      <c r="L2383">
        <f>Table1[[#This Row],[Actual_Profit]]-Table1[[#This Row],[Budget_Profit]]</f>
        <v>-5</v>
      </c>
      <c r="M2383" s="5">
        <f>IF(
Table1[[#This Row],[Budget_Profit]]=0,
"",
IF(
Table1[[#This Row],[Budget_Profit]]&gt;0,
(Table1[[#This Row],[Actual_Profit]]-Table1[[#This Row],[Budget_Profit]])/Table1[[#This Row],[Budget_Profit]],
(Table1[[#This Row],[Actual_Profit]]-Table1[[#This Row],[Budget_Profit]])/ABS(Table1[[#This Row],[Budget_Profit]])
)
)</f>
        <v>-0.25</v>
      </c>
      <c r="N2383" s="5" t="str">
        <f>IF(Table1[[#This Row],[Profit_Var]]&gt;=0, "Above Budget", "Below Budget")</f>
        <v>Below Budget</v>
      </c>
      <c r="O2383">
        <v>21</v>
      </c>
      <c r="P2383">
        <v>20</v>
      </c>
      <c r="Q2383">
        <f>Table1[[#This Row],[COGS]]-Table1[[#This Row],[Budget_COGS]]</f>
        <v>1</v>
      </c>
      <c r="R2383" s="5">
        <f>IF(
Table1[[#This Row],[Budget_COGS]]=0,
"",
IF(
Table1[[#This Row],[Budget_COGS]]&gt;0,
(Table1[[#This Row],[Budget_COGS]]-Table1[[#This Row],[COGS]]) / Table1[[#This Row],[Budget_COGS]],
(Table1[[#This Row],[Budget_COGS]]-Table1[[#This Row],[COGS]]) / ABS(Table1[[#This Row],[Budget_COGS]])
)
)</f>
        <v>-0.05</v>
      </c>
      <c r="S2383" s="5" t="str">
        <f>IF(Table1[[#This Row],[COGS _Var]]&gt;=0, "Above Budget", "Below Budget")</f>
        <v>Above Budget</v>
      </c>
      <c r="T2383">
        <f>Table1[[#This Row],[Actual_Sales]]-Table1[[#This Row],[COGS]]</f>
        <v>32</v>
      </c>
      <c r="U2383">
        <v>30</v>
      </c>
      <c r="V2383">
        <f>Table1[[#This Row],[Gross_Margin]]-Table1[[#This Row],[Budget_Margin]]</f>
        <v>2</v>
      </c>
      <c r="W2383" s="5">
        <f>IF(
Table1[[#This Row],[Budget_Margin]]=0,
"",
IF(
Table1[[#This Row],[Budget_Margin]]&gt;0,
(Table1[[#This Row],[Gross_Margin]]-Table1[[#This Row],[Budget_Margin]]) / Table1[[#This Row],[Budget_Margin]],
(Table1[[#This Row],[Gross_Margin]]-Table1[[#This Row],[Budget_Margin]]) / ABS(Table1[[#This Row],[Budget_Margin]])
)
)</f>
        <v>6.6666666666666666E-2</v>
      </c>
      <c r="X2383" s="5" t="str">
        <f>IF(Table1[[#This Row],[Margin_Var]]&gt;=0, "Above Budget", "Below Budget")</f>
        <v>Above Budget</v>
      </c>
      <c r="Y2383" s="5">
        <f>IFERROR(Table1[[#This Row],[Gross_Margin]]/Table1[[#This Row],[Actual_Sales]],0)</f>
        <v>0.60377358490566035</v>
      </c>
      <c r="Z2383" s="5">
        <f>Table1[[#This Row],[Actual_Profit]]/Table1[[#This Row],[Actual_Sales]]</f>
        <v>0.28301886792452829</v>
      </c>
      <c r="AA2383">
        <v>17</v>
      </c>
      <c r="AB2383" s="5">
        <f>IFERROR(Table1[[#This Row],[Expenses]]/Table1[[#This Row],[Actual_Sales]],0)</f>
        <v>0.32075471698113206</v>
      </c>
      <c r="AC2383">
        <v>5</v>
      </c>
      <c r="AD2383">
        <v>449</v>
      </c>
      <c r="AE2383" s="5">
        <f>IFERROR(Table1[[#This Row],[Inventory]]/Table1[[#This Row],[Actual_Sales]],0)</f>
        <v>8.4716981132075464</v>
      </c>
    </row>
    <row r="2384" spans="1:31" x14ac:dyDescent="0.25">
      <c r="A2384">
        <v>2735</v>
      </c>
      <c r="B2384">
        <v>515</v>
      </c>
      <c r="C2384">
        <v>5</v>
      </c>
      <c r="D2384" s="2">
        <v>40634</v>
      </c>
      <c r="E2384">
        <v>46</v>
      </c>
      <c r="F2384">
        <v>50</v>
      </c>
      <c r="G2384">
        <f>Table1[[#This Row],[Actual_Sales]]-Table1[[#This Row],[Budget_Sales]]</f>
        <v>-4</v>
      </c>
      <c r="H2384" s="5">
        <f>IF(
Table1[[#This Row],[Budget_Sales]]=0,
"",
IF(
Table1[[#This Row],[Budget_Sales]]&gt;0,
(Table1[[#This Row],[Actual_Sales]]-Table1[[#This Row],[Budget_Sales]])/Table1[[#This Row],[Budget_Sales]],
(Table1[[#This Row],[Actual_Sales]]-Table1[[#This Row],[Budget_Sales]])/ABS(Table1[[#This Row],[Budget_Sales]])
)
)</f>
        <v>-0.08</v>
      </c>
      <c r="I2384" s="5" t="str">
        <f>IF(Table1[[#This Row],[Sales_Var]]&gt;=0,"Above Budget","Below Budget")</f>
        <v>Below Budget</v>
      </c>
      <c r="J2384">
        <f>Table1[[#This Row],[Actual_Sales]]-(Table1[[#This Row],[COGS]]+Table1[[#This Row],[Expenses]])</f>
        <v>13</v>
      </c>
      <c r="K2384">
        <v>30</v>
      </c>
      <c r="L2384">
        <f>Table1[[#This Row],[Actual_Profit]]-Table1[[#This Row],[Budget_Profit]]</f>
        <v>-17</v>
      </c>
      <c r="M2384" s="5">
        <f>IF(
Table1[[#This Row],[Budget_Profit]]=0,
"",
IF(
Table1[[#This Row],[Budget_Profit]]&gt;0,
(Table1[[#This Row],[Actual_Profit]]-Table1[[#This Row],[Budget_Profit]])/Table1[[#This Row],[Budget_Profit]],
(Table1[[#This Row],[Actual_Profit]]-Table1[[#This Row],[Budget_Profit]])/ABS(Table1[[#This Row],[Budget_Profit]])
)
)</f>
        <v>-0.56666666666666665</v>
      </c>
      <c r="N2384" s="5" t="str">
        <f>IF(Table1[[#This Row],[Profit_Var]]&gt;=0, "Above Budget", "Below Budget")</f>
        <v>Below Budget</v>
      </c>
      <c r="O2384">
        <v>17</v>
      </c>
      <c r="P2384">
        <v>10</v>
      </c>
      <c r="Q2384">
        <f>Table1[[#This Row],[COGS]]-Table1[[#This Row],[Budget_COGS]]</f>
        <v>7</v>
      </c>
      <c r="R2384" s="5">
        <f>IF(
Table1[[#This Row],[Budget_COGS]]=0,
"",
IF(
Table1[[#This Row],[Budget_COGS]]&gt;0,
(Table1[[#This Row],[Budget_COGS]]-Table1[[#This Row],[COGS]]) / Table1[[#This Row],[Budget_COGS]],
(Table1[[#This Row],[Budget_COGS]]-Table1[[#This Row],[COGS]]) / ABS(Table1[[#This Row],[Budget_COGS]])
)
)</f>
        <v>-0.7</v>
      </c>
      <c r="S2384" s="5" t="str">
        <f>IF(Table1[[#This Row],[COGS _Var]]&gt;=0, "Above Budget", "Below Budget")</f>
        <v>Above Budget</v>
      </c>
      <c r="T2384">
        <f>Table1[[#This Row],[Actual_Sales]]-Table1[[#This Row],[COGS]]</f>
        <v>29</v>
      </c>
      <c r="U2384">
        <v>40</v>
      </c>
      <c r="V2384">
        <f>Table1[[#This Row],[Gross_Margin]]-Table1[[#This Row],[Budget_Margin]]</f>
        <v>-11</v>
      </c>
      <c r="W2384" s="5">
        <f>IF(
Table1[[#This Row],[Budget_Margin]]=0,
"",
IF(
Table1[[#This Row],[Budget_Margin]]&gt;0,
(Table1[[#This Row],[Gross_Margin]]-Table1[[#This Row],[Budget_Margin]]) / Table1[[#This Row],[Budget_Margin]],
(Table1[[#This Row],[Gross_Margin]]-Table1[[#This Row],[Budget_Margin]]) / ABS(Table1[[#This Row],[Budget_Margin]])
)
)</f>
        <v>-0.27500000000000002</v>
      </c>
      <c r="X2384" s="5" t="str">
        <f>IF(Table1[[#This Row],[Margin_Var]]&gt;=0, "Above Budget", "Below Budget")</f>
        <v>Below Budget</v>
      </c>
      <c r="Y2384" s="5">
        <f>IFERROR(Table1[[#This Row],[Gross_Margin]]/Table1[[#This Row],[Actual_Sales]],0)</f>
        <v>0.63043478260869568</v>
      </c>
      <c r="Z2384" s="5">
        <f>Table1[[#This Row],[Actual_Profit]]/Table1[[#This Row],[Actual_Sales]]</f>
        <v>0.28260869565217389</v>
      </c>
      <c r="AA2384">
        <v>16</v>
      </c>
      <c r="AB2384" s="5">
        <f>IFERROR(Table1[[#This Row],[Expenses]]/Table1[[#This Row],[Actual_Sales]],0)</f>
        <v>0.34782608695652173</v>
      </c>
      <c r="AC2384">
        <v>4</v>
      </c>
      <c r="AD2384">
        <v>776</v>
      </c>
      <c r="AE2384" s="5">
        <f>IFERROR(Table1[[#This Row],[Inventory]]/Table1[[#This Row],[Actual_Sales]],0)</f>
        <v>16.869565217391305</v>
      </c>
    </row>
    <row r="2385" spans="1:31" x14ac:dyDescent="0.25">
      <c r="A2385">
        <v>2792</v>
      </c>
      <c r="B2385">
        <v>775</v>
      </c>
      <c r="C2385">
        <v>6</v>
      </c>
      <c r="D2385" s="2">
        <v>40634</v>
      </c>
      <c r="E2385">
        <v>46</v>
      </c>
      <c r="F2385">
        <v>40</v>
      </c>
      <c r="G2385">
        <f>Table1[[#This Row],[Actual_Sales]]-Table1[[#This Row],[Budget_Sales]]</f>
        <v>6</v>
      </c>
      <c r="H2385" s="5">
        <f>IF(
Table1[[#This Row],[Budget_Sales]]=0,
"",
IF(
Table1[[#This Row],[Budget_Sales]]&gt;0,
(Table1[[#This Row],[Actual_Sales]]-Table1[[#This Row],[Budget_Sales]])/Table1[[#This Row],[Budget_Sales]],
(Table1[[#This Row],[Actual_Sales]]-Table1[[#This Row],[Budget_Sales]])/ABS(Table1[[#This Row],[Budget_Sales]])
)
)</f>
        <v>0.15</v>
      </c>
      <c r="I2385" s="5" t="str">
        <f>IF(Table1[[#This Row],[Sales_Var]]&gt;=0,"Above Budget","Below Budget")</f>
        <v>Above Budget</v>
      </c>
      <c r="J2385">
        <f>Table1[[#This Row],[Actual_Sales]]-(Table1[[#This Row],[COGS]]+Table1[[#This Row],[Expenses]])</f>
        <v>13</v>
      </c>
      <c r="K2385">
        <v>20</v>
      </c>
      <c r="L2385">
        <f>Table1[[#This Row],[Actual_Profit]]-Table1[[#This Row],[Budget_Profit]]</f>
        <v>-7</v>
      </c>
      <c r="M2385" s="5">
        <f>IF(
Table1[[#This Row],[Budget_Profit]]=0,
"",
IF(
Table1[[#This Row],[Budget_Profit]]&gt;0,
(Table1[[#This Row],[Actual_Profit]]-Table1[[#This Row],[Budget_Profit]])/Table1[[#This Row],[Budget_Profit]],
(Table1[[#This Row],[Actual_Profit]]-Table1[[#This Row],[Budget_Profit]])/ABS(Table1[[#This Row],[Budget_Profit]])
)
)</f>
        <v>-0.35</v>
      </c>
      <c r="N2385" s="5" t="str">
        <f>IF(Table1[[#This Row],[Profit_Var]]&gt;=0, "Above Budget", "Below Budget")</f>
        <v>Below Budget</v>
      </c>
      <c r="O2385">
        <v>17</v>
      </c>
      <c r="P2385">
        <v>10</v>
      </c>
      <c r="Q2385">
        <f>Table1[[#This Row],[COGS]]-Table1[[#This Row],[Budget_COGS]]</f>
        <v>7</v>
      </c>
      <c r="R2385" s="5">
        <f>IF(
Table1[[#This Row],[Budget_COGS]]=0,
"",
IF(
Table1[[#This Row],[Budget_COGS]]&gt;0,
(Table1[[#This Row],[Budget_COGS]]-Table1[[#This Row],[COGS]]) / Table1[[#This Row],[Budget_COGS]],
(Table1[[#This Row],[Budget_COGS]]-Table1[[#This Row],[COGS]]) / ABS(Table1[[#This Row],[Budget_COGS]])
)
)</f>
        <v>-0.7</v>
      </c>
      <c r="S2385" s="5" t="str">
        <f>IF(Table1[[#This Row],[COGS _Var]]&gt;=0, "Above Budget", "Below Budget")</f>
        <v>Above Budget</v>
      </c>
      <c r="T2385">
        <f>Table1[[#This Row],[Actual_Sales]]-Table1[[#This Row],[COGS]]</f>
        <v>29</v>
      </c>
      <c r="U2385">
        <v>30</v>
      </c>
      <c r="V2385">
        <f>Table1[[#This Row],[Gross_Margin]]-Table1[[#This Row],[Budget_Margin]]</f>
        <v>-1</v>
      </c>
      <c r="W2385" s="5">
        <f>IF(
Table1[[#This Row],[Budget_Margin]]=0,
"",
IF(
Table1[[#This Row],[Budget_Margin]]&gt;0,
(Table1[[#This Row],[Gross_Margin]]-Table1[[#This Row],[Budget_Margin]]) / Table1[[#This Row],[Budget_Margin]],
(Table1[[#This Row],[Gross_Margin]]-Table1[[#This Row],[Budget_Margin]]) / ABS(Table1[[#This Row],[Budget_Margin]])
)
)</f>
        <v>-3.3333333333333333E-2</v>
      </c>
      <c r="X2385" s="5" t="str">
        <f>IF(Table1[[#This Row],[Margin_Var]]&gt;=0, "Above Budget", "Below Budget")</f>
        <v>Below Budget</v>
      </c>
      <c r="Y2385" s="5">
        <f>IFERROR(Table1[[#This Row],[Gross_Margin]]/Table1[[#This Row],[Actual_Sales]],0)</f>
        <v>0.63043478260869568</v>
      </c>
      <c r="Z2385" s="5">
        <f>Table1[[#This Row],[Actual_Profit]]/Table1[[#This Row],[Actual_Sales]]</f>
        <v>0.28260869565217389</v>
      </c>
      <c r="AA2385">
        <v>16</v>
      </c>
      <c r="AB2385" s="5">
        <f>IFERROR(Table1[[#This Row],[Expenses]]/Table1[[#This Row],[Actual_Sales]],0)</f>
        <v>0.34782608695652173</v>
      </c>
      <c r="AC2385">
        <v>4</v>
      </c>
      <c r="AD2385">
        <v>776</v>
      </c>
      <c r="AE2385" s="5">
        <f>IFERROR(Table1[[#This Row],[Inventory]]/Table1[[#This Row],[Actual_Sales]],0)</f>
        <v>16.869565217391305</v>
      </c>
    </row>
    <row r="2386" spans="1:31" x14ac:dyDescent="0.25">
      <c r="A2386">
        <v>1925</v>
      </c>
      <c r="B2386">
        <v>915</v>
      </c>
      <c r="C2386">
        <v>3</v>
      </c>
      <c r="D2386" s="2">
        <v>40483</v>
      </c>
      <c r="E2386">
        <v>92</v>
      </c>
      <c r="F2386">
        <v>100</v>
      </c>
      <c r="G2386">
        <f>Table1[[#This Row],[Actual_Sales]]-Table1[[#This Row],[Budget_Sales]]</f>
        <v>-8</v>
      </c>
      <c r="H2386" s="5">
        <f>IF(
Table1[[#This Row],[Budget_Sales]]=0,
"",
IF(
Table1[[#This Row],[Budget_Sales]]&gt;0,
(Table1[[#This Row],[Actual_Sales]]-Table1[[#This Row],[Budget_Sales]])/Table1[[#This Row],[Budget_Sales]],
(Table1[[#This Row],[Actual_Sales]]-Table1[[#This Row],[Budget_Sales]])/ABS(Table1[[#This Row],[Budget_Sales]])
)
)</f>
        <v>-0.08</v>
      </c>
      <c r="I2386" s="5" t="str">
        <f>IF(Table1[[#This Row],[Sales_Var]]&gt;=0,"Above Budget","Below Budget")</f>
        <v>Below Budget</v>
      </c>
      <c r="J2386">
        <f>Table1[[#This Row],[Actual_Sales]]-(Table1[[#This Row],[COGS]]+Table1[[#This Row],[Expenses]])</f>
        <v>26</v>
      </c>
      <c r="K2386">
        <v>40</v>
      </c>
      <c r="L2386">
        <f>Table1[[#This Row],[Actual_Profit]]-Table1[[#This Row],[Budget_Profit]]</f>
        <v>-14</v>
      </c>
      <c r="M2386" s="5">
        <f>IF(
Table1[[#This Row],[Budget_Profit]]=0,
"",
IF(
Table1[[#This Row],[Budget_Profit]]&gt;0,
(Table1[[#This Row],[Actual_Profit]]-Table1[[#This Row],[Budget_Profit]])/Table1[[#This Row],[Budget_Profit]],
(Table1[[#This Row],[Actual_Profit]]-Table1[[#This Row],[Budget_Profit]])/ABS(Table1[[#This Row],[Budget_Profit]])
)
)</f>
        <v>-0.35</v>
      </c>
      <c r="N2386" s="5" t="str">
        <f>IF(Table1[[#This Row],[Profit_Var]]&gt;=0, "Above Budget", "Below Budget")</f>
        <v>Below Budget</v>
      </c>
      <c r="O2386">
        <v>40</v>
      </c>
      <c r="P2386">
        <v>40</v>
      </c>
      <c r="Q2386">
        <f>Table1[[#This Row],[COGS]]-Table1[[#This Row],[Budget_COGS]]</f>
        <v>0</v>
      </c>
      <c r="R2386" s="5">
        <f>IF(
Table1[[#This Row],[Budget_COGS]]=0,
"",
IF(
Table1[[#This Row],[Budget_COGS]]&gt;0,
(Table1[[#This Row],[Budget_COGS]]-Table1[[#This Row],[COGS]]) / Table1[[#This Row],[Budget_COGS]],
(Table1[[#This Row],[Budget_COGS]]-Table1[[#This Row],[COGS]]) / ABS(Table1[[#This Row],[Budget_COGS]])
)
)</f>
        <v>0</v>
      </c>
      <c r="S2386" s="5" t="str">
        <f>IF(Table1[[#This Row],[COGS _Var]]&gt;=0, "Above Budget", "Below Budget")</f>
        <v>Above Budget</v>
      </c>
      <c r="T2386">
        <f>Table1[[#This Row],[Actual_Sales]]-Table1[[#This Row],[COGS]]</f>
        <v>52</v>
      </c>
      <c r="U2386">
        <v>60</v>
      </c>
      <c r="V2386">
        <f>Table1[[#This Row],[Gross_Margin]]-Table1[[#This Row],[Budget_Margin]]</f>
        <v>-8</v>
      </c>
      <c r="W2386" s="5">
        <f>IF(
Table1[[#This Row],[Budget_Margin]]=0,
"",
IF(
Table1[[#This Row],[Budget_Margin]]&gt;0,
(Table1[[#This Row],[Gross_Margin]]-Table1[[#This Row],[Budget_Margin]]) / Table1[[#This Row],[Budget_Margin]],
(Table1[[#This Row],[Gross_Margin]]-Table1[[#This Row],[Budget_Margin]]) / ABS(Table1[[#This Row],[Budget_Margin]])
)
)</f>
        <v>-0.13333333333333333</v>
      </c>
      <c r="X2386" s="5" t="str">
        <f>IF(Table1[[#This Row],[Margin_Var]]&gt;=0, "Above Budget", "Below Budget")</f>
        <v>Below Budget</v>
      </c>
      <c r="Y2386" s="5">
        <f>IFERROR(Table1[[#This Row],[Gross_Margin]]/Table1[[#This Row],[Actual_Sales]],0)</f>
        <v>0.56521739130434778</v>
      </c>
      <c r="Z2386" s="5">
        <f>Table1[[#This Row],[Actual_Profit]]/Table1[[#This Row],[Actual_Sales]]</f>
        <v>0.28260869565217389</v>
      </c>
      <c r="AA2386">
        <v>26</v>
      </c>
      <c r="AB2386" s="5">
        <f>IFERROR(Table1[[#This Row],[Expenses]]/Table1[[#This Row],[Actual_Sales]],0)</f>
        <v>0.28260869565217389</v>
      </c>
      <c r="AC2386">
        <v>13</v>
      </c>
      <c r="AD2386">
        <v>536</v>
      </c>
      <c r="AE2386" s="5">
        <f>IFERROR(Table1[[#This Row],[Inventory]]/Table1[[#This Row],[Actual_Sales]],0)</f>
        <v>5.8260869565217392</v>
      </c>
    </row>
    <row r="2387" spans="1:31" x14ac:dyDescent="0.25">
      <c r="A2387">
        <v>1654</v>
      </c>
      <c r="B2387">
        <v>503</v>
      </c>
      <c r="C2387">
        <v>6</v>
      </c>
      <c r="D2387" s="2">
        <v>40452</v>
      </c>
      <c r="E2387">
        <v>322</v>
      </c>
      <c r="F2387">
        <v>290</v>
      </c>
      <c r="G2387">
        <f>Table1[[#This Row],[Actual_Sales]]-Table1[[#This Row],[Budget_Sales]]</f>
        <v>32</v>
      </c>
      <c r="H2387" s="5">
        <f>IF(
Table1[[#This Row],[Budget_Sales]]=0,
"",
IF(
Table1[[#This Row],[Budget_Sales]]&gt;0,
(Table1[[#This Row],[Actual_Sales]]-Table1[[#This Row],[Budget_Sales]])/Table1[[#This Row],[Budget_Sales]],
(Table1[[#This Row],[Actual_Sales]]-Table1[[#This Row],[Budget_Sales]])/ABS(Table1[[#This Row],[Budget_Sales]])
)
)</f>
        <v>0.1103448275862069</v>
      </c>
      <c r="I2387" s="5" t="str">
        <f>IF(Table1[[#This Row],[Sales_Var]]&gt;=0,"Above Budget","Below Budget")</f>
        <v>Above Budget</v>
      </c>
      <c r="J2387">
        <f>Table1[[#This Row],[Actual_Sales]]-(Table1[[#This Row],[COGS]]+Table1[[#This Row],[Expenses]])</f>
        <v>91</v>
      </c>
      <c r="K2387">
        <v>110</v>
      </c>
      <c r="L2387">
        <f>Table1[[#This Row],[Actual_Profit]]-Table1[[#This Row],[Budget_Profit]]</f>
        <v>-19</v>
      </c>
      <c r="M2387" s="5">
        <f>IF(
Table1[[#This Row],[Budget_Profit]]=0,
"",
IF(
Table1[[#This Row],[Budget_Profit]]&gt;0,
(Table1[[#This Row],[Actual_Profit]]-Table1[[#This Row],[Budget_Profit]])/Table1[[#This Row],[Budget_Profit]],
(Table1[[#This Row],[Actual_Profit]]-Table1[[#This Row],[Budget_Profit]])/ABS(Table1[[#This Row],[Budget_Profit]])
)
)</f>
        <v>-0.17272727272727273</v>
      </c>
      <c r="N2387" s="5" t="str">
        <f>IF(Table1[[#This Row],[Profit_Var]]&gt;=0, "Above Budget", "Below Budget")</f>
        <v>Below Budget</v>
      </c>
      <c r="O2387">
        <v>161</v>
      </c>
      <c r="P2387">
        <v>140</v>
      </c>
      <c r="Q2387">
        <f>Table1[[#This Row],[COGS]]-Table1[[#This Row],[Budget_COGS]]</f>
        <v>21</v>
      </c>
      <c r="R2387" s="5">
        <f>IF(
Table1[[#This Row],[Budget_COGS]]=0,
"",
IF(
Table1[[#This Row],[Budget_COGS]]&gt;0,
(Table1[[#This Row],[Budget_COGS]]-Table1[[#This Row],[COGS]]) / Table1[[#This Row],[Budget_COGS]],
(Table1[[#This Row],[Budget_COGS]]-Table1[[#This Row],[COGS]]) / ABS(Table1[[#This Row],[Budget_COGS]])
)
)</f>
        <v>-0.15</v>
      </c>
      <c r="S2387" s="5" t="str">
        <f>IF(Table1[[#This Row],[COGS _Var]]&gt;=0, "Above Budget", "Below Budget")</f>
        <v>Above Budget</v>
      </c>
      <c r="T2387">
        <f>Table1[[#This Row],[Actual_Sales]]-Table1[[#This Row],[COGS]]</f>
        <v>161</v>
      </c>
      <c r="U2387">
        <v>150</v>
      </c>
      <c r="V2387">
        <f>Table1[[#This Row],[Gross_Margin]]-Table1[[#This Row],[Budget_Margin]]</f>
        <v>11</v>
      </c>
      <c r="W2387" s="5">
        <f>IF(
Table1[[#This Row],[Budget_Margin]]=0,
"",
IF(
Table1[[#This Row],[Budget_Margin]]&gt;0,
(Table1[[#This Row],[Gross_Margin]]-Table1[[#This Row],[Budget_Margin]]) / Table1[[#This Row],[Budget_Margin]],
(Table1[[#This Row],[Gross_Margin]]-Table1[[#This Row],[Budget_Margin]]) / ABS(Table1[[#This Row],[Budget_Margin]])
)
)</f>
        <v>7.3333333333333334E-2</v>
      </c>
      <c r="X2387" s="5" t="str">
        <f>IF(Table1[[#This Row],[Margin_Var]]&gt;=0, "Above Budget", "Below Budget")</f>
        <v>Above Budget</v>
      </c>
      <c r="Y2387" s="5">
        <f>IFERROR(Table1[[#This Row],[Gross_Margin]]/Table1[[#This Row],[Actual_Sales]],0)</f>
        <v>0.5</v>
      </c>
      <c r="Z2387" s="5">
        <f>Table1[[#This Row],[Actual_Profit]]/Table1[[#This Row],[Actual_Sales]]</f>
        <v>0.28260869565217389</v>
      </c>
      <c r="AA2387">
        <v>70</v>
      </c>
      <c r="AB2387" s="5">
        <f>IFERROR(Table1[[#This Row],[Expenses]]/Table1[[#This Row],[Actual_Sales]],0)</f>
        <v>0.21739130434782608</v>
      </c>
      <c r="AC2387">
        <v>45</v>
      </c>
      <c r="AD2387">
        <v>1267</v>
      </c>
      <c r="AE2387" s="5">
        <f>IFERROR(Table1[[#This Row],[Inventory]]/Table1[[#This Row],[Actual_Sales]],0)</f>
        <v>3.9347826086956523</v>
      </c>
    </row>
    <row r="2388" spans="1:31" x14ac:dyDescent="0.25">
      <c r="A2388">
        <v>899</v>
      </c>
      <c r="B2388">
        <v>262</v>
      </c>
      <c r="C2388">
        <v>5</v>
      </c>
      <c r="D2388" s="2">
        <v>40330</v>
      </c>
      <c r="E2388">
        <v>177</v>
      </c>
      <c r="F2388">
        <v>200</v>
      </c>
      <c r="G2388">
        <f>Table1[[#This Row],[Actual_Sales]]-Table1[[#This Row],[Budget_Sales]]</f>
        <v>-23</v>
      </c>
      <c r="H2388" s="5">
        <f>IF(
Table1[[#This Row],[Budget_Sales]]=0,
"",
IF(
Table1[[#This Row],[Budget_Sales]]&gt;0,
(Table1[[#This Row],[Actual_Sales]]-Table1[[#This Row],[Budget_Sales]])/Table1[[#This Row],[Budget_Sales]],
(Table1[[#This Row],[Actual_Sales]]-Table1[[#This Row],[Budget_Sales]])/ABS(Table1[[#This Row],[Budget_Sales]])
)
)</f>
        <v>-0.115</v>
      </c>
      <c r="I2388" s="5" t="str">
        <f>IF(Table1[[#This Row],[Sales_Var]]&gt;=0,"Above Budget","Below Budget")</f>
        <v>Below Budget</v>
      </c>
      <c r="J2388">
        <f>Table1[[#This Row],[Actual_Sales]]-(Table1[[#This Row],[COGS]]+Table1[[#This Row],[Expenses]])</f>
        <v>50</v>
      </c>
      <c r="K2388">
        <v>70</v>
      </c>
      <c r="L2388">
        <f>Table1[[#This Row],[Actual_Profit]]-Table1[[#This Row],[Budget_Profit]]</f>
        <v>-20</v>
      </c>
      <c r="M2388" s="5">
        <f>IF(
Table1[[#This Row],[Budget_Profit]]=0,
"",
IF(
Table1[[#This Row],[Budget_Profit]]&gt;0,
(Table1[[#This Row],[Actual_Profit]]-Table1[[#This Row],[Budget_Profit]])/Table1[[#This Row],[Budget_Profit]],
(Table1[[#This Row],[Actual_Profit]]-Table1[[#This Row],[Budget_Profit]])/ABS(Table1[[#This Row],[Budget_Profit]])
)
)</f>
        <v>-0.2857142857142857</v>
      </c>
      <c r="N2388" s="5" t="str">
        <f>IF(Table1[[#This Row],[Profit_Var]]&gt;=0, "Above Budget", "Below Budget")</f>
        <v>Below Budget</v>
      </c>
      <c r="O2388">
        <v>81</v>
      </c>
      <c r="P2388">
        <v>90</v>
      </c>
      <c r="Q2388">
        <f>Table1[[#This Row],[COGS]]-Table1[[#This Row],[Budget_COGS]]</f>
        <v>-9</v>
      </c>
      <c r="R2388" s="5">
        <f>IF(
Table1[[#This Row],[Budget_COGS]]=0,
"",
IF(
Table1[[#This Row],[Budget_COGS]]&gt;0,
(Table1[[#This Row],[Budget_COGS]]-Table1[[#This Row],[COGS]]) / Table1[[#This Row],[Budget_COGS]],
(Table1[[#This Row],[Budget_COGS]]-Table1[[#This Row],[COGS]]) / ABS(Table1[[#This Row],[Budget_COGS]])
)
)</f>
        <v>0.1</v>
      </c>
      <c r="S2388" s="5" t="str">
        <f>IF(Table1[[#This Row],[COGS _Var]]&gt;=0, "Above Budget", "Below Budget")</f>
        <v>Below Budget</v>
      </c>
      <c r="T2388">
        <f>Table1[[#This Row],[Actual_Sales]]-Table1[[#This Row],[COGS]]</f>
        <v>96</v>
      </c>
      <c r="U2388">
        <v>110</v>
      </c>
      <c r="V2388">
        <f>Table1[[#This Row],[Gross_Margin]]-Table1[[#This Row],[Budget_Margin]]</f>
        <v>-14</v>
      </c>
      <c r="W2388" s="5">
        <f>IF(
Table1[[#This Row],[Budget_Margin]]=0,
"",
IF(
Table1[[#This Row],[Budget_Margin]]&gt;0,
(Table1[[#This Row],[Gross_Margin]]-Table1[[#This Row],[Budget_Margin]]) / Table1[[#This Row],[Budget_Margin]],
(Table1[[#This Row],[Gross_Margin]]-Table1[[#This Row],[Budget_Margin]]) / ABS(Table1[[#This Row],[Budget_Margin]])
)
)</f>
        <v>-0.12727272727272726</v>
      </c>
      <c r="X2388" s="5" t="str">
        <f>IF(Table1[[#This Row],[Margin_Var]]&gt;=0, "Above Budget", "Below Budget")</f>
        <v>Below Budget</v>
      </c>
      <c r="Y2388" s="5">
        <f>IFERROR(Table1[[#This Row],[Gross_Margin]]/Table1[[#This Row],[Actual_Sales]],0)</f>
        <v>0.5423728813559322</v>
      </c>
      <c r="Z2388" s="5">
        <f>Table1[[#This Row],[Actual_Profit]]/Table1[[#This Row],[Actual_Sales]]</f>
        <v>0.2824858757062147</v>
      </c>
      <c r="AA2388">
        <v>46</v>
      </c>
      <c r="AB2388" s="5">
        <f>IFERROR(Table1[[#This Row],[Expenses]]/Table1[[#This Row],[Actual_Sales]],0)</f>
        <v>0.25988700564971751</v>
      </c>
      <c r="AC2388">
        <v>25</v>
      </c>
      <c r="AD2388">
        <v>1046</v>
      </c>
      <c r="AE2388" s="5">
        <f>IFERROR(Table1[[#This Row],[Inventory]]/Table1[[#This Row],[Actual_Sales]],0)</f>
        <v>5.9096045197740112</v>
      </c>
    </row>
    <row r="2389" spans="1:31" x14ac:dyDescent="0.25">
      <c r="A2389">
        <v>686</v>
      </c>
      <c r="B2389">
        <v>832</v>
      </c>
      <c r="C2389">
        <v>4</v>
      </c>
      <c r="D2389" s="2">
        <v>40269</v>
      </c>
      <c r="E2389">
        <v>170</v>
      </c>
      <c r="F2389">
        <v>140</v>
      </c>
      <c r="G2389">
        <f>Table1[[#This Row],[Actual_Sales]]-Table1[[#This Row],[Budget_Sales]]</f>
        <v>30</v>
      </c>
      <c r="H2389" s="5">
        <f>IF(
Table1[[#This Row],[Budget_Sales]]=0,
"",
IF(
Table1[[#This Row],[Budget_Sales]]&gt;0,
(Table1[[#This Row],[Actual_Sales]]-Table1[[#This Row],[Budget_Sales]])/Table1[[#This Row],[Budget_Sales]],
(Table1[[#This Row],[Actual_Sales]]-Table1[[#This Row],[Budget_Sales]])/ABS(Table1[[#This Row],[Budget_Sales]])
)
)</f>
        <v>0.21428571428571427</v>
      </c>
      <c r="I2389" s="5" t="str">
        <f>IF(Table1[[#This Row],[Sales_Var]]&gt;=0,"Above Budget","Below Budget")</f>
        <v>Above Budget</v>
      </c>
      <c r="J2389">
        <f>Table1[[#This Row],[Actual_Sales]]-(Table1[[#This Row],[COGS]]+Table1[[#This Row],[Expenses]])</f>
        <v>48</v>
      </c>
      <c r="K2389">
        <v>50</v>
      </c>
      <c r="L2389">
        <f>Table1[[#This Row],[Actual_Profit]]-Table1[[#This Row],[Budget_Profit]]</f>
        <v>-2</v>
      </c>
      <c r="M2389" s="5">
        <f>IF(
Table1[[#This Row],[Budget_Profit]]=0,
"",
IF(
Table1[[#This Row],[Budget_Profit]]&gt;0,
(Table1[[#This Row],[Actual_Profit]]-Table1[[#This Row],[Budget_Profit]])/Table1[[#This Row],[Budget_Profit]],
(Table1[[#This Row],[Actual_Profit]]-Table1[[#This Row],[Budget_Profit]])/ABS(Table1[[#This Row],[Budget_Profit]])
)
)</f>
        <v>-0.04</v>
      </c>
      <c r="N2389" s="5" t="str">
        <f>IF(Table1[[#This Row],[Profit_Var]]&gt;=0, "Above Budget", "Below Budget")</f>
        <v>Below Budget</v>
      </c>
      <c r="O2389">
        <v>68</v>
      </c>
      <c r="P2389">
        <v>50</v>
      </c>
      <c r="Q2389">
        <f>Table1[[#This Row],[COGS]]-Table1[[#This Row],[Budget_COGS]]</f>
        <v>18</v>
      </c>
      <c r="R2389" s="5">
        <f>IF(
Table1[[#This Row],[Budget_COGS]]=0,
"",
IF(
Table1[[#This Row],[Budget_COGS]]&gt;0,
(Table1[[#This Row],[Budget_COGS]]-Table1[[#This Row],[COGS]]) / Table1[[#This Row],[Budget_COGS]],
(Table1[[#This Row],[Budget_COGS]]-Table1[[#This Row],[COGS]]) / ABS(Table1[[#This Row],[Budget_COGS]])
)
)</f>
        <v>-0.36</v>
      </c>
      <c r="S2389" s="5" t="str">
        <f>IF(Table1[[#This Row],[COGS _Var]]&gt;=0, "Above Budget", "Below Budget")</f>
        <v>Above Budget</v>
      </c>
      <c r="T2389">
        <f>Table1[[#This Row],[Actual_Sales]]-Table1[[#This Row],[COGS]]</f>
        <v>102</v>
      </c>
      <c r="U2389">
        <v>90</v>
      </c>
      <c r="V2389">
        <f>Table1[[#This Row],[Gross_Margin]]-Table1[[#This Row],[Budget_Margin]]</f>
        <v>12</v>
      </c>
      <c r="W2389" s="5">
        <f>IF(
Table1[[#This Row],[Budget_Margin]]=0,
"",
IF(
Table1[[#This Row],[Budget_Margin]]&gt;0,
(Table1[[#This Row],[Gross_Margin]]-Table1[[#This Row],[Budget_Margin]]) / Table1[[#This Row],[Budget_Margin]],
(Table1[[#This Row],[Gross_Margin]]-Table1[[#This Row],[Budget_Margin]]) / ABS(Table1[[#This Row],[Budget_Margin]])
)
)</f>
        <v>0.13333333333333333</v>
      </c>
      <c r="X2389" s="5" t="str">
        <f>IF(Table1[[#This Row],[Margin_Var]]&gt;=0, "Above Budget", "Below Budget")</f>
        <v>Above Budget</v>
      </c>
      <c r="Y2389" s="5">
        <f>IFERROR(Table1[[#This Row],[Gross_Margin]]/Table1[[#This Row],[Actual_Sales]],0)</f>
        <v>0.6</v>
      </c>
      <c r="Z2389" s="5">
        <f>Table1[[#This Row],[Actual_Profit]]/Table1[[#This Row],[Actual_Sales]]</f>
        <v>0.28235294117647058</v>
      </c>
      <c r="AA2389">
        <v>54</v>
      </c>
      <c r="AB2389" s="5">
        <f>IFERROR(Table1[[#This Row],[Expenses]]/Table1[[#This Row],[Actual_Sales]],0)</f>
        <v>0.31764705882352939</v>
      </c>
      <c r="AC2389">
        <v>22</v>
      </c>
      <c r="AD2389">
        <v>9</v>
      </c>
      <c r="AE2389" s="5">
        <f>IFERROR(Table1[[#This Row],[Inventory]]/Table1[[#This Row],[Actual_Sales]],0)</f>
        <v>5.2941176470588235E-2</v>
      </c>
    </row>
    <row r="2390" spans="1:31" x14ac:dyDescent="0.25">
      <c r="A2390">
        <v>660</v>
      </c>
      <c r="B2390">
        <v>719</v>
      </c>
      <c r="C2390">
        <v>6</v>
      </c>
      <c r="D2390" s="2">
        <v>40269</v>
      </c>
      <c r="E2390">
        <v>170</v>
      </c>
      <c r="F2390">
        <v>200</v>
      </c>
      <c r="G2390">
        <f>Table1[[#This Row],[Actual_Sales]]-Table1[[#This Row],[Budget_Sales]]</f>
        <v>-30</v>
      </c>
      <c r="H2390" s="5">
        <f>IF(
Table1[[#This Row],[Budget_Sales]]=0,
"",
IF(
Table1[[#This Row],[Budget_Sales]]&gt;0,
(Table1[[#This Row],[Actual_Sales]]-Table1[[#This Row],[Budget_Sales]])/Table1[[#This Row],[Budget_Sales]],
(Table1[[#This Row],[Actual_Sales]]-Table1[[#This Row],[Budget_Sales]])/ABS(Table1[[#This Row],[Budget_Sales]])
)
)</f>
        <v>-0.15</v>
      </c>
      <c r="I2390" s="5" t="str">
        <f>IF(Table1[[#This Row],[Sales_Var]]&gt;=0,"Above Budget","Below Budget")</f>
        <v>Below Budget</v>
      </c>
      <c r="J2390">
        <f>Table1[[#This Row],[Actual_Sales]]-(Table1[[#This Row],[COGS]]+Table1[[#This Row],[Expenses]])</f>
        <v>48</v>
      </c>
      <c r="K2390">
        <v>80</v>
      </c>
      <c r="L2390">
        <f>Table1[[#This Row],[Actual_Profit]]-Table1[[#This Row],[Budget_Profit]]</f>
        <v>-32</v>
      </c>
      <c r="M2390" s="5">
        <f>IF(
Table1[[#This Row],[Budget_Profit]]=0,
"",
IF(
Table1[[#This Row],[Budget_Profit]]&gt;0,
(Table1[[#This Row],[Actual_Profit]]-Table1[[#This Row],[Budget_Profit]])/Table1[[#This Row],[Budget_Profit]],
(Table1[[#This Row],[Actual_Profit]]-Table1[[#This Row],[Budget_Profit]])/ABS(Table1[[#This Row],[Budget_Profit]])
)
)</f>
        <v>-0.4</v>
      </c>
      <c r="N2390" s="5" t="str">
        <f>IF(Table1[[#This Row],[Profit_Var]]&gt;=0, "Above Budget", "Below Budget")</f>
        <v>Below Budget</v>
      </c>
      <c r="O2390">
        <v>68</v>
      </c>
      <c r="P2390">
        <v>70</v>
      </c>
      <c r="Q2390">
        <f>Table1[[#This Row],[COGS]]-Table1[[#This Row],[Budget_COGS]]</f>
        <v>-2</v>
      </c>
      <c r="R2390" s="5">
        <f>IF(
Table1[[#This Row],[Budget_COGS]]=0,
"",
IF(
Table1[[#This Row],[Budget_COGS]]&gt;0,
(Table1[[#This Row],[Budget_COGS]]-Table1[[#This Row],[COGS]]) / Table1[[#This Row],[Budget_COGS]],
(Table1[[#This Row],[Budget_COGS]]-Table1[[#This Row],[COGS]]) / ABS(Table1[[#This Row],[Budget_COGS]])
)
)</f>
        <v>2.8571428571428571E-2</v>
      </c>
      <c r="S2390" s="5" t="str">
        <f>IF(Table1[[#This Row],[COGS _Var]]&gt;=0, "Above Budget", "Below Budget")</f>
        <v>Below Budget</v>
      </c>
      <c r="T2390">
        <f>Table1[[#This Row],[Actual_Sales]]-Table1[[#This Row],[COGS]]</f>
        <v>102</v>
      </c>
      <c r="U2390">
        <v>130</v>
      </c>
      <c r="V2390">
        <f>Table1[[#This Row],[Gross_Margin]]-Table1[[#This Row],[Budget_Margin]]</f>
        <v>-28</v>
      </c>
      <c r="W2390" s="5">
        <f>IF(
Table1[[#This Row],[Budget_Margin]]=0,
"",
IF(
Table1[[#This Row],[Budget_Margin]]&gt;0,
(Table1[[#This Row],[Gross_Margin]]-Table1[[#This Row],[Budget_Margin]]) / Table1[[#This Row],[Budget_Margin]],
(Table1[[#This Row],[Gross_Margin]]-Table1[[#This Row],[Budget_Margin]]) / ABS(Table1[[#This Row],[Budget_Margin]])
)
)</f>
        <v>-0.2153846153846154</v>
      </c>
      <c r="X2390" s="5" t="str">
        <f>IF(Table1[[#This Row],[Margin_Var]]&gt;=0, "Above Budget", "Below Budget")</f>
        <v>Below Budget</v>
      </c>
      <c r="Y2390" s="5">
        <f>IFERROR(Table1[[#This Row],[Gross_Margin]]/Table1[[#This Row],[Actual_Sales]],0)</f>
        <v>0.6</v>
      </c>
      <c r="Z2390" s="5">
        <f>Table1[[#This Row],[Actual_Profit]]/Table1[[#This Row],[Actual_Sales]]</f>
        <v>0.28235294117647058</v>
      </c>
      <c r="AA2390">
        <v>54</v>
      </c>
      <c r="AB2390" s="5">
        <f>IFERROR(Table1[[#This Row],[Expenses]]/Table1[[#This Row],[Actual_Sales]],0)</f>
        <v>0.31764705882352939</v>
      </c>
      <c r="AC2390">
        <v>22</v>
      </c>
      <c r="AD2390">
        <v>559</v>
      </c>
      <c r="AE2390" s="5">
        <f>IFERROR(Table1[[#This Row],[Inventory]]/Table1[[#This Row],[Actual_Sales]],0)</f>
        <v>3.2882352941176469</v>
      </c>
    </row>
    <row r="2391" spans="1:31" x14ac:dyDescent="0.25">
      <c r="A2391">
        <v>578</v>
      </c>
      <c r="B2391">
        <v>415</v>
      </c>
      <c r="C2391">
        <v>13</v>
      </c>
      <c r="D2391" s="2">
        <v>40269</v>
      </c>
      <c r="E2391">
        <v>170</v>
      </c>
      <c r="F2391">
        <v>110</v>
      </c>
      <c r="G2391">
        <f>Table1[[#This Row],[Actual_Sales]]-Table1[[#This Row],[Budget_Sales]]</f>
        <v>60</v>
      </c>
      <c r="H2391" s="5">
        <f>IF(
Table1[[#This Row],[Budget_Sales]]=0,
"",
IF(
Table1[[#This Row],[Budget_Sales]]&gt;0,
(Table1[[#This Row],[Actual_Sales]]-Table1[[#This Row],[Budget_Sales]])/Table1[[#This Row],[Budget_Sales]],
(Table1[[#This Row],[Actual_Sales]]-Table1[[#This Row],[Budget_Sales]])/ABS(Table1[[#This Row],[Budget_Sales]])
)
)</f>
        <v>0.54545454545454541</v>
      </c>
      <c r="I2391" s="5" t="str">
        <f>IF(Table1[[#This Row],[Sales_Var]]&gt;=0,"Above Budget","Below Budget")</f>
        <v>Above Budget</v>
      </c>
      <c r="J2391">
        <f>Table1[[#This Row],[Actual_Sales]]-(Table1[[#This Row],[COGS]]+Table1[[#This Row],[Expenses]])</f>
        <v>48</v>
      </c>
      <c r="K2391">
        <v>40</v>
      </c>
      <c r="L2391">
        <f>Table1[[#This Row],[Actual_Profit]]-Table1[[#This Row],[Budget_Profit]]</f>
        <v>8</v>
      </c>
      <c r="M2391" s="5">
        <f>IF(
Table1[[#This Row],[Budget_Profit]]=0,
"",
IF(
Table1[[#This Row],[Budget_Profit]]&gt;0,
(Table1[[#This Row],[Actual_Profit]]-Table1[[#This Row],[Budget_Profit]])/Table1[[#This Row],[Budget_Profit]],
(Table1[[#This Row],[Actual_Profit]]-Table1[[#This Row],[Budget_Profit]])/ABS(Table1[[#This Row],[Budget_Profit]])
)
)</f>
        <v>0.2</v>
      </c>
      <c r="N2391" s="5" t="str">
        <f>IF(Table1[[#This Row],[Profit_Var]]&gt;=0, "Above Budget", "Below Budget")</f>
        <v>Above Budget</v>
      </c>
      <c r="O2391">
        <v>68</v>
      </c>
      <c r="P2391">
        <v>40</v>
      </c>
      <c r="Q2391">
        <f>Table1[[#This Row],[COGS]]-Table1[[#This Row],[Budget_COGS]]</f>
        <v>28</v>
      </c>
      <c r="R2391" s="5">
        <f>IF(
Table1[[#This Row],[Budget_COGS]]=0,
"",
IF(
Table1[[#This Row],[Budget_COGS]]&gt;0,
(Table1[[#This Row],[Budget_COGS]]-Table1[[#This Row],[COGS]]) / Table1[[#This Row],[Budget_COGS]],
(Table1[[#This Row],[Budget_COGS]]-Table1[[#This Row],[COGS]]) / ABS(Table1[[#This Row],[Budget_COGS]])
)
)</f>
        <v>-0.7</v>
      </c>
      <c r="S2391" s="5" t="str">
        <f>IF(Table1[[#This Row],[COGS _Var]]&gt;=0, "Above Budget", "Below Budget")</f>
        <v>Above Budget</v>
      </c>
      <c r="T2391">
        <f>Table1[[#This Row],[Actual_Sales]]-Table1[[#This Row],[COGS]]</f>
        <v>102</v>
      </c>
      <c r="U2391">
        <v>70</v>
      </c>
      <c r="V2391">
        <f>Table1[[#This Row],[Gross_Margin]]-Table1[[#This Row],[Budget_Margin]]</f>
        <v>32</v>
      </c>
      <c r="W2391" s="5">
        <f>IF(
Table1[[#This Row],[Budget_Margin]]=0,
"",
IF(
Table1[[#This Row],[Budget_Margin]]&gt;0,
(Table1[[#This Row],[Gross_Margin]]-Table1[[#This Row],[Budget_Margin]]) / Table1[[#This Row],[Budget_Margin]],
(Table1[[#This Row],[Gross_Margin]]-Table1[[#This Row],[Budget_Margin]]) / ABS(Table1[[#This Row],[Budget_Margin]])
)
)</f>
        <v>0.45714285714285713</v>
      </c>
      <c r="X2391" s="5" t="str">
        <f>IF(Table1[[#This Row],[Margin_Var]]&gt;=0, "Above Budget", "Below Budget")</f>
        <v>Above Budget</v>
      </c>
      <c r="Y2391" s="5">
        <f>IFERROR(Table1[[#This Row],[Gross_Margin]]/Table1[[#This Row],[Actual_Sales]],0)</f>
        <v>0.6</v>
      </c>
      <c r="Z2391" s="5">
        <f>Table1[[#This Row],[Actual_Profit]]/Table1[[#This Row],[Actual_Sales]]</f>
        <v>0.28235294117647058</v>
      </c>
      <c r="AA2391">
        <v>54</v>
      </c>
      <c r="AB2391" s="5">
        <f>IFERROR(Table1[[#This Row],[Expenses]]/Table1[[#This Row],[Actual_Sales]],0)</f>
        <v>0.31764705882352939</v>
      </c>
      <c r="AC2391">
        <v>22</v>
      </c>
      <c r="AD2391">
        <v>559</v>
      </c>
      <c r="AE2391" s="5">
        <f>IFERROR(Table1[[#This Row],[Inventory]]/Table1[[#This Row],[Actual_Sales]],0)</f>
        <v>3.2882352941176469</v>
      </c>
    </row>
    <row r="2392" spans="1:31" x14ac:dyDescent="0.25">
      <c r="A2392">
        <v>355</v>
      </c>
      <c r="B2392">
        <v>203</v>
      </c>
      <c r="C2392">
        <v>10</v>
      </c>
      <c r="D2392" s="2">
        <v>40238</v>
      </c>
      <c r="E2392">
        <v>163</v>
      </c>
      <c r="F2392">
        <v>120</v>
      </c>
      <c r="G2392">
        <f>Table1[[#This Row],[Actual_Sales]]-Table1[[#This Row],[Budget_Sales]]</f>
        <v>43</v>
      </c>
      <c r="H2392" s="5">
        <f>IF(
Table1[[#This Row],[Budget_Sales]]=0,
"",
IF(
Table1[[#This Row],[Budget_Sales]]&gt;0,
(Table1[[#This Row],[Actual_Sales]]-Table1[[#This Row],[Budget_Sales]])/Table1[[#This Row],[Budget_Sales]],
(Table1[[#This Row],[Actual_Sales]]-Table1[[#This Row],[Budget_Sales]])/ABS(Table1[[#This Row],[Budget_Sales]])
)
)</f>
        <v>0.35833333333333334</v>
      </c>
      <c r="I2392" s="5" t="str">
        <f>IF(Table1[[#This Row],[Sales_Var]]&gt;=0,"Above Budget","Below Budget")</f>
        <v>Above Budget</v>
      </c>
      <c r="J2392">
        <f>Table1[[#This Row],[Actual_Sales]]-(Table1[[#This Row],[COGS]]+Table1[[#This Row],[Expenses]])</f>
        <v>46</v>
      </c>
      <c r="K2392">
        <v>50</v>
      </c>
      <c r="L2392">
        <f>Table1[[#This Row],[Actual_Profit]]-Table1[[#This Row],[Budget_Profit]]</f>
        <v>-4</v>
      </c>
      <c r="M2392" s="5">
        <f>IF(
Table1[[#This Row],[Budget_Profit]]=0,
"",
IF(
Table1[[#This Row],[Budget_Profit]]&gt;0,
(Table1[[#This Row],[Actual_Profit]]-Table1[[#This Row],[Budget_Profit]])/Table1[[#This Row],[Budget_Profit]],
(Table1[[#This Row],[Actual_Profit]]-Table1[[#This Row],[Budget_Profit]])/ABS(Table1[[#This Row],[Budget_Profit]])
)
)</f>
        <v>-0.08</v>
      </c>
      <c r="N2392" s="5" t="str">
        <f>IF(Table1[[#This Row],[Profit_Var]]&gt;=0, "Above Budget", "Below Budget")</f>
        <v>Below Budget</v>
      </c>
      <c r="O2392">
        <v>74</v>
      </c>
      <c r="P2392">
        <v>50</v>
      </c>
      <c r="Q2392">
        <f>Table1[[#This Row],[COGS]]-Table1[[#This Row],[Budget_COGS]]</f>
        <v>24</v>
      </c>
      <c r="R2392" s="5">
        <f>IF(
Table1[[#This Row],[Budget_COGS]]=0,
"",
IF(
Table1[[#This Row],[Budget_COGS]]&gt;0,
(Table1[[#This Row],[Budget_COGS]]-Table1[[#This Row],[COGS]]) / Table1[[#This Row],[Budget_COGS]],
(Table1[[#This Row],[Budget_COGS]]-Table1[[#This Row],[COGS]]) / ABS(Table1[[#This Row],[Budget_COGS]])
)
)</f>
        <v>-0.48</v>
      </c>
      <c r="S2392" s="5" t="str">
        <f>IF(Table1[[#This Row],[COGS _Var]]&gt;=0, "Above Budget", "Below Budget")</f>
        <v>Above Budget</v>
      </c>
      <c r="T2392">
        <f>Table1[[#This Row],[Actual_Sales]]-Table1[[#This Row],[COGS]]</f>
        <v>89</v>
      </c>
      <c r="U2392">
        <v>70</v>
      </c>
      <c r="V2392">
        <f>Table1[[#This Row],[Gross_Margin]]-Table1[[#This Row],[Budget_Margin]]</f>
        <v>19</v>
      </c>
      <c r="W2392" s="5">
        <f>IF(
Table1[[#This Row],[Budget_Margin]]=0,
"",
IF(
Table1[[#This Row],[Budget_Margin]]&gt;0,
(Table1[[#This Row],[Gross_Margin]]-Table1[[#This Row],[Budget_Margin]]) / Table1[[#This Row],[Budget_Margin]],
(Table1[[#This Row],[Gross_Margin]]-Table1[[#This Row],[Budget_Margin]]) / ABS(Table1[[#This Row],[Budget_Margin]])
)
)</f>
        <v>0.27142857142857141</v>
      </c>
      <c r="X2392" s="5" t="str">
        <f>IF(Table1[[#This Row],[Margin_Var]]&gt;=0, "Above Budget", "Below Budget")</f>
        <v>Above Budget</v>
      </c>
      <c r="Y2392" s="5">
        <f>IFERROR(Table1[[#This Row],[Gross_Margin]]/Table1[[#This Row],[Actual_Sales]],0)</f>
        <v>0.54601226993865026</v>
      </c>
      <c r="Z2392" s="5">
        <f>Table1[[#This Row],[Actual_Profit]]/Table1[[#This Row],[Actual_Sales]]</f>
        <v>0.2822085889570552</v>
      </c>
      <c r="AA2392">
        <v>43</v>
      </c>
      <c r="AB2392" s="5">
        <f>IFERROR(Table1[[#This Row],[Expenses]]/Table1[[#This Row],[Actual_Sales]],0)</f>
        <v>0.26380368098159507</v>
      </c>
      <c r="AC2392">
        <v>22</v>
      </c>
      <c r="AD2392">
        <v>949</v>
      </c>
      <c r="AE2392" s="5">
        <f>IFERROR(Table1[[#This Row],[Inventory]]/Table1[[#This Row],[Actual_Sales]],0)</f>
        <v>5.8220858895705518</v>
      </c>
    </row>
    <row r="2393" spans="1:31" x14ac:dyDescent="0.25">
      <c r="A2393">
        <v>2326</v>
      </c>
      <c r="B2393">
        <v>330</v>
      </c>
      <c r="C2393">
        <v>1</v>
      </c>
      <c r="D2393" s="2">
        <v>40575</v>
      </c>
      <c r="E2393">
        <v>149</v>
      </c>
      <c r="F2393">
        <v>140</v>
      </c>
      <c r="G2393">
        <f>Table1[[#This Row],[Actual_Sales]]-Table1[[#This Row],[Budget_Sales]]</f>
        <v>9</v>
      </c>
      <c r="H2393" s="5">
        <f>IF(
Table1[[#This Row],[Budget_Sales]]=0,
"",
IF(
Table1[[#This Row],[Budget_Sales]]&gt;0,
(Table1[[#This Row],[Actual_Sales]]-Table1[[#This Row],[Budget_Sales]])/Table1[[#This Row],[Budget_Sales]],
(Table1[[#This Row],[Actual_Sales]]-Table1[[#This Row],[Budget_Sales]])/ABS(Table1[[#This Row],[Budget_Sales]])
)
)</f>
        <v>6.4285714285714279E-2</v>
      </c>
      <c r="I2393" s="5" t="str">
        <f>IF(Table1[[#This Row],[Sales_Var]]&gt;=0,"Above Budget","Below Budget")</f>
        <v>Above Budget</v>
      </c>
      <c r="J2393">
        <f>Table1[[#This Row],[Actual_Sales]]-(Table1[[#This Row],[COGS]]+Table1[[#This Row],[Expenses]])</f>
        <v>42</v>
      </c>
      <c r="K2393">
        <v>50</v>
      </c>
      <c r="L2393">
        <f>Table1[[#This Row],[Actual_Profit]]-Table1[[#This Row],[Budget_Profit]]</f>
        <v>-8</v>
      </c>
      <c r="M2393" s="5">
        <f>IF(
Table1[[#This Row],[Budget_Profit]]=0,
"",
IF(
Table1[[#This Row],[Budget_Profit]]&gt;0,
(Table1[[#This Row],[Actual_Profit]]-Table1[[#This Row],[Budget_Profit]])/Table1[[#This Row],[Budget_Profit]],
(Table1[[#This Row],[Actual_Profit]]-Table1[[#This Row],[Budget_Profit]])/ABS(Table1[[#This Row],[Budget_Profit]])
)
)</f>
        <v>-0.16</v>
      </c>
      <c r="N2393" s="5" t="str">
        <f>IF(Table1[[#This Row],[Profit_Var]]&gt;=0, "Above Budget", "Below Budget")</f>
        <v>Below Budget</v>
      </c>
      <c r="O2393">
        <v>60</v>
      </c>
      <c r="P2393">
        <v>60</v>
      </c>
      <c r="Q2393">
        <f>Table1[[#This Row],[COGS]]-Table1[[#This Row],[Budget_COGS]]</f>
        <v>0</v>
      </c>
      <c r="R2393" s="5">
        <f>IF(
Table1[[#This Row],[Budget_COGS]]=0,
"",
IF(
Table1[[#This Row],[Budget_COGS]]&gt;0,
(Table1[[#This Row],[Budget_COGS]]-Table1[[#This Row],[COGS]]) / Table1[[#This Row],[Budget_COGS]],
(Table1[[#This Row],[Budget_COGS]]-Table1[[#This Row],[COGS]]) / ABS(Table1[[#This Row],[Budget_COGS]])
)
)</f>
        <v>0</v>
      </c>
      <c r="S2393" s="5" t="str">
        <f>IF(Table1[[#This Row],[COGS _Var]]&gt;=0, "Above Budget", "Below Budget")</f>
        <v>Above Budget</v>
      </c>
      <c r="T2393">
        <f>Table1[[#This Row],[Actual_Sales]]-Table1[[#This Row],[COGS]]</f>
        <v>89</v>
      </c>
      <c r="U2393">
        <v>80</v>
      </c>
      <c r="V2393">
        <f>Table1[[#This Row],[Gross_Margin]]-Table1[[#This Row],[Budget_Margin]]</f>
        <v>9</v>
      </c>
      <c r="W2393" s="5">
        <f>IF(
Table1[[#This Row],[Budget_Margin]]=0,
"",
IF(
Table1[[#This Row],[Budget_Margin]]&gt;0,
(Table1[[#This Row],[Gross_Margin]]-Table1[[#This Row],[Budget_Margin]]) / Table1[[#This Row],[Budget_Margin]],
(Table1[[#This Row],[Gross_Margin]]-Table1[[#This Row],[Budget_Margin]]) / ABS(Table1[[#This Row],[Budget_Margin]])
)
)</f>
        <v>0.1125</v>
      </c>
      <c r="X2393" s="5" t="str">
        <f>IF(Table1[[#This Row],[Margin_Var]]&gt;=0, "Above Budget", "Below Budget")</f>
        <v>Above Budget</v>
      </c>
      <c r="Y2393" s="5">
        <f>IFERROR(Table1[[#This Row],[Gross_Margin]]/Table1[[#This Row],[Actual_Sales]],0)</f>
        <v>0.59731543624161076</v>
      </c>
      <c r="Z2393" s="5">
        <f>Table1[[#This Row],[Actual_Profit]]/Table1[[#This Row],[Actual_Sales]]</f>
        <v>0.28187919463087246</v>
      </c>
      <c r="AA2393">
        <v>47</v>
      </c>
      <c r="AB2393" s="5">
        <f>IFERROR(Table1[[#This Row],[Expenses]]/Table1[[#This Row],[Actual_Sales]],0)</f>
        <v>0.31543624161073824</v>
      </c>
      <c r="AC2393">
        <v>19</v>
      </c>
      <c r="AD2393">
        <v>329</v>
      </c>
      <c r="AE2393" s="5">
        <f>IFERROR(Table1[[#This Row],[Inventory]]/Table1[[#This Row],[Actual_Sales]],0)</f>
        <v>2.2080536912751678</v>
      </c>
    </row>
    <row r="2394" spans="1:31" x14ac:dyDescent="0.25">
      <c r="A2394">
        <v>2382</v>
      </c>
      <c r="B2394">
        <v>541</v>
      </c>
      <c r="C2394">
        <v>5</v>
      </c>
      <c r="D2394" s="2">
        <v>40575</v>
      </c>
      <c r="E2394">
        <v>149</v>
      </c>
      <c r="F2394">
        <v>130</v>
      </c>
      <c r="G2394">
        <f>Table1[[#This Row],[Actual_Sales]]-Table1[[#This Row],[Budget_Sales]]</f>
        <v>19</v>
      </c>
      <c r="H2394" s="5">
        <f>IF(
Table1[[#This Row],[Budget_Sales]]=0,
"",
IF(
Table1[[#This Row],[Budget_Sales]]&gt;0,
(Table1[[#This Row],[Actual_Sales]]-Table1[[#This Row],[Budget_Sales]])/Table1[[#This Row],[Budget_Sales]],
(Table1[[#This Row],[Actual_Sales]]-Table1[[#This Row],[Budget_Sales]])/ABS(Table1[[#This Row],[Budget_Sales]])
)
)</f>
        <v>0.14615384615384616</v>
      </c>
      <c r="I2394" s="5" t="str">
        <f>IF(Table1[[#This Row],[Sales_Var]]&gt;=0,"Above Budget","Below Budget")</f>
        <v>Above Budget</v>
      </c>
      <c r="J2394">
        <f>Table1[[#This Row],[Actual_Sales]]-(Table1[[#This Row],[COGS]]+Table1[[#This Row],[Expenses]])</f>
        <v>42</v>
      </c>
      <c r="K2394">
        <v>50</v>
      </c>
      <c r="L2394">
        <f>Table1[[#This Row],[Actual_Profit]]-Table1[[#This Row],[Budget_Profit]]</f>
        <v>-8</v>
      </c>
      <c r="M2394" s="5">
        <f>IF(
Table1[[#This Row],[Budget_Profit]]=0,
"",
IF(
Table1[[#This Row],[Budget_Profit]]&gt;0,
(Table1[[#This Row],[Actual_Profit]]-Table1[[#This Row],[Budget_Profit]])/Table1[[#This Row],[Budget_Profit]],
(Table1[[#This Row],[Actual_Profit]]-Table1[[#This Row],[Budget_Profit]])/ABS(Table1[[#This Row],[Budget_Profit]])
)
)</f>
        <v>-0.16</v>
      </c>
      <c r="N2394" s="5" t="str">
        <f>IF(Table1[[#This Row],[Profit_Var]]&gt;=0, "Above Budget", "Below Budget")</f>
        <v>Below Budget</v>
      </c>
      <c r="O2394">
        <v>60</v>
      </c>
      <c r="P2394">
        <v>50</v>
      </c>
      <c r="Q2394">
        <f>Table1[[#This Row],[COGS]]-Table1[[#This Row],[Budget_COGS]]</f>
        <v>10</v>
      </c>
      <c r="R2394" s="5">
        <f>IF(
Table1[[#This Row],[Budget_COGS]]=0,
"",
IF(
Table1[[#This Row],[Budget_COGS]]&gt;0,
(Table1[[#This Row],[Budget_COGS]]-Table1[[#This Row],[COGS]]) / Table1[[#This Row],[Budget_COGS]],
(Table1[[#This Row],[Budget_COGS]]-Table1[[#This Row],[COGS]]) / ABS(Table1[[#This Row],[Budget_COGS]])
)
)</f>
        <v>-0.2</v>
      </c>
      <c r="S2394" s="5" t="str">
        <f>IF(Table1[[#This Row],[COGS _Var]]&gt;=0, "Above Budget", "Below Budget")</f>
        <v>Above Budget</v>
      </c>
      <c r="T2394">
        <f>Table1[[#This Row],[Actual_Sales]]-Table1[[#This Row],[COGS]]</f>
        <v>89</v>
      </c>
      <c r="U2394">
        <v>80</v>
      </c>
      <c r="V2394">
        <f>Table1[[#This Row],[Gross_Margin]]-Table1[[#This Row],[Budget_Margin]]</f>
        <v>9</v>
      </c>
      <c r="W2394" s="5">
        <f>IF(
Table1[[#This Row],[Budget_Margin]]=0,
"",
IF(
Table1[[#This Row],[Budget_Margin]]&gt;0,
(Table1[[#This Row],[Gross_Margin]]-Table1[[#This Row],[Budget_Margin]]) / Table1[[#This Row],[Budget_Margin]],
(Table1[[#This Row],[Gross_Margin]]-Table1[[#This Row],[Budget_Margin]]) / ABS(Table1[[#This Row],[Budget_Margin]])
)
)</f>
        <v>0.1125</v>
      </c>
      <c r="X2394" s="5" t="str">
        <f>IF(Table1[[#This Row],[Margin_Var]]&gt;=0, "Above Budget", "Below Budget")</f>
        <v>Above Budget</v>
      </c>
      <c r="Y2394" s="5">
        <f>IFERROR(Table1[[#This Row],[Gross_Margin]]/Table1[[#This Row],[Actual_Sales]],0)</f>
        <v>0.59731543624161076</v>
      </c>
      <c r="Z2394" s="5">
        <f>Table1[[#This Row],[Actual_Profit]]/Table1[[#This Row],[Actual_Sales]]</f>
        <v>0.28187919463087246</v>
      </c>
      <c r="AA2394">
        <v>47</v>
      </c>
      <c r="AB2394" s="5">
        <f>IFERROR(Table1[[#This Row],[Expenses]]/Table1[[#This Row],[Actual_Sales]],0)</f>
        <v>0.31543624161073824</v>
      </c>
      <c r="AC2394">
        <v>19</v>
      </c>
      <c r="AD2394">
        <v>329</v>
      </c>
      <c r="AE2394" s="5">
        <f>IFERROR(Table1[[#This Row],[Inventory]]/Table1[[#This Row],[Actual_Sales]],0)</f>
        <v>2.2080536912751678</v>
      </c>
    </row>
    <row r="2395" spans="1:31" x14ac:dyDescent="0.25">
      <c r="A2395">
        <v>2459</v>
      </c>
      <c r="B2395">
        <v>915</v>
      </c>
      <c r="C2395">
        <v>8</v>
      </c>
      <c r="D2395" s="2">
        <v>40575</v>
      </c>
      <c r="E2395">
        <v>149</v>
      </c>
      <c r="F2395">
        <v>130</v>
      </c>
      <c r="G2395">
        <f>Table1[[#This Row],[Actual_Sales]]-Table1[[#This Row],[Budget_Sales]]</f>
        <v>19</v>
      </c>
      <c r="H2395" s="5">
        <f>IF(
Table1[[#This Row],[Budget_Sales]]=0,
"",
IF(
Table1[[#This Row],[Budget_Sales]]&gt;0,
(Table1[[#This Row],[Actual_Sales]]-Table1[[#This Row],[Budget_Sales]])/Table1[[#This Row],[Budget_Sales]],
(Table1[[#This Row],[Actual_Sales]]-Table1[[#This Row],[Budget_Sales]])/ABS(Table1[[#This Row],[Budget_Sales]])
)
)</f>
        <v>0.14615384615384616</v>
      </c>
      <c r="I2395" s="5" t="str">
        <f>IF(Table1[[#This Row],[Sales_Var]]&gt;=0,"Above Budget","Below Budget")</f>
        <v>Above Budget</v>
      </c>
      <c r="J2395">
        <f>Table1[[#This Row],[Actual_Sales]]-(Table1[[#This Row],[COGS]]+Table1[[#This Row],[Expenses]])</f>
        <v>42</v>
      </c>
      <c r="K2395">
        <v>50</v>
      </c>
      <c r="L2395">
        <f>Table1[[#This Row],[Actual_Profit]]-Table1[[#This Row],[Budget_Profit]]</f>
        <v>-8</v>
      </c>
      <c r="M2395" s="5">
        <f>IF(
Table1[[#This Row],[Budget_Profit]]=0,
"",
IF(
Table1[[#This Row],[Budget_Profit]]&gt;0,
(Table1[[#This Row],[Actual_Profit]]-Table1[[#This Row],[Budget_Profit]])/Table1[[#This Row],[Budget_Profit]],
(Table1[[#This Row],[Actual_Profit]]-Table1[[#This Row],[Budget_Profit]])/ABS(Table1[[#This Row],[Budget_Profit]])
)
)</f>
        <v>-0.16</v>
      </c>
      <c r="N2395" s="5" t="str">
        <f>IF(Table1[[#This Row],[Profit_Var]]&gt;=0, "Above Budget", "Below Budget")</f>
        <v>Below Budget</v>
      </c>
      <c r="O2395">
        <v>60</v>
      </c>
      <c r="P2395">
        <v>50</v>
      </c>
      <c r="Q2395">
        <f>Table1[[#This Row],[COGS]]-Table1[[#This Row],[Budget_COGS]]</f>
        <v>10</v>
      </c>
      <c r="R2395" s="5">
        <f>IF(
Table1[[#This Row],[Budget_COGS]]=0,
"",
IF(
Table1[[#This Row],[Budget_COGS]]&gt;0,
(Table1[[#This Row],[Budget_COGS]]-Table1[[#This Row],[COGS]]) / Table1[[#This Row],[Budget_COGS]],
(Table1[[#This Row],[Budget_COGS]]-Table1[[#This Row],[COGS]]) / ABS(Table1[[#This Row],[Budget_COGS]])
)
)</f>
        <v>-0.2</v>
      </c>
      <c r="S2395" s="5" t="str">
        <f>IF(Table1[[#This Row],[COGS _Var]]&gt;=0, "Above Budget", "Below Budget")</f>
        <v>Above Budget</v>
      </c>
      <c r="T2395">
        <f>Table1[[#This Row],[Actual_Sales]]-Table1[[#This Row],[COGS]]</f>
        <v>89</v>
      </c>
      <c r="U2395">
        <v>80</v>
      </c>
      <c r="V2395">
        <f>Table1[[#This Row],[Gross_Margin]]-Table1[[#This Row],[Budget_Margin]]</f>
        <v>9</v>
      </c>
      <c r="W2395" s="5">
        <f>IF(
Table1[[#This Row],[Budget_Margin]]=0,
"",
IF(
Table1[[#This Row],[Budget_Margin]]&gt;0,
(Table1[[#This Row],[Gross_Margin]]-Table1[[#This Row],[Budget_Margin]]) / Table1[[#This Row],[Budget_Margin]],
(Table1[[#This Row],[Gross_Margin]]-Table1[[#This Row],[Budget_Margin]]) / ABS(Table1[[#This Row],[Budget_Margin]])
)
)</f>
        <v>0.1125</v>
      </c>
      <c r="X2395" s="5" t="str">
        <f>IF(Table1[[#This Row],[Margin_Var]]&gt;=0, "Above Budget", "Below Budget")</f>
        <v>Above Budget</v>
      </c>
      <c r="Y2395" s="5">
        <f>IFERROR(Table1[[#This Row],[Gross_Margin]]/Table1[[#This Row],[Actual_Sales]],0)</f>
        <v>0.59731543624161076</v>
      </c>
      <c r="Z2395" s="5">
        <f>Table1[[#This Row],[Actual_Profit]]/Table1[[#This Row],[Actual_Sales]]</f>
        <v>0.28187919463087246</v>
      </c>
      <c r="AA2395">
        <v>47</v>
      </c>
      <c r="AB2395" s="5">
        <f>IFERROR(Table1[[#This Row],[Expenses]]/Table1[[#This Row],[Actual_Sales]],0)</f>
        <v>0.31543624161073824</v>
      </c>
      <c r="AC2395">
        <v>19</v>
      </c>
      <c r="AD2395">
        <v>329</v>
      </c>
      <c r="AE2395" s="5">
        <f>IFERROR(Table1[[#This Row],[Inventory]]/Table1[[#This Row],[Actual_Sales]],0)</f>
        <v>2.2080536912751678</v>
      </c>
    </row>
    <row r="2396" spans="1:31" x14ac:dyDescent="0.25">
      <c r="A2396">
        <v>2431</v>
      </c>
      <c r="B2396">
        <v>719</v>
      </c>
      <c r="C2396">
        <v>10</v>
      </c>
      <c r="D2396" s="2">
        <v>40575</v>
      </c>
      <c r="E2396">
        <v>149</v>
      </c>
      <c r="F2396">
        <v>120</v>
      </c>
      <c r="G2396">
        <f>Table1[[#This Row],[Actual_Sales]]-Table1[[#This Row],[Budget_Sales]]</f>
        <v>29</v>
      </c>
      <c r="H2396" s="5">
        <f>IF(
Table1[[#This Row],[Budget_Sales]]=0,
"",
IF(
Table1[[#This Row],[Budget_Sales]]&gt;0,
(Table1[[#This Row],[Actual_Sales]]-Table1[[#This Row],[Budget_Sales]])/Table1[[#This Row],[Budget_Sales]],
(Table1[[#This Row],[Actual_Sales]]-Table1[[#This Row],[Budget_Sales]])/ABS(Table1[[#This Row],[Budget_Sales]])
)
)</f>
        <v>0.24166666666666667</v>
      </c>
      <c r="I2396" s="5" t="str">
        <f>IF(Table1[[#This Row],[Sales_Var]]&gt;=0,"Above Budget","Below Budget")</f>
        <v>Above Budget</v>
      </c>
      <c r="J2396">
        <f>Table1[[#This Row],[Actual_Sales]]-(Table1[[#This Row],[COGS]]+Table1[[#This Row],[Expenses]])</f>
        <v>42</v>
      </c>
      <c r="K2396">
        <v>40</v>
      </c>
      <c r="L2396">
        <f>Table1[[#This Row],[Actual_Profit]]-Table1[[#This Row],[Budget_Profit]]</f>
        <v>2</v>
      </c>
      <c r="M2396" s="5">
        <f>IF(
Table1[[#This Row],[Budget_Profit]]=0,
"",
IF(
Table1[[#This Row],[Budget_Profit]]&gt;0,
(Table1[[#This Row],[Actual_Profit]]-Table1[[#This Row],[Budget_Profit]])/Table1[[#This Row],[Budget_Profit]],
(Table1[[#This Row],[Actual_Profit]]-Table1[[#This Row],[Budget_Profit]])/ABS(Table1[[#This Row],[Budget_Profit]])
)
)</f>
        <v>0.05</v>
      </c>
      <c r="N2396" s="5" t="str">
        <f>IF(Table1[[#This Row],[Profit_Var]]&gt;=0, "Above Budget", "Below Budget")</f>
        <v>Above Budget</v>
      </c>
      <c r="O2396">
        <v>60</v>
      </c>
      <c r="P2396">
        <v>50</v>
      </c>
      <c r="Q2396">
        <f>Table1[[#This Row],[COGS]]-Table1[[#This Row],[Budget_COGS]]</f>
        <v>10</v>
      </c>
      <c r="R2396" s="5">
        <f>IF(
Table1[[#This Row],[Budget_COGS]]=0,
"",
IF(
Table1[[#This Row],[Budget_COGS]]&gt;0,
(Table1[[#This Row],[Budget_COGS]]-Table1[[#This Row],[COGS]]) / Table1[[#This Row],[Budget_COGS]],
(Table1[[#This Row],[Budget_COGS]]-Table1[[#This Row],[COGS]]) / ABS(Table1[[#This Row],[Budget_COGS]])
)
)</f>
        <v>-0.2</v>
      </c>
      <c r="S2396" s="5" t="str">
        <f>IF(Table1[[#This Row],[COGS _Var]]&gt;=0, "Above Budget", "Below Budget")</f>
        <v>Above Budget</v>
      </c>
      <c r="T2396">
        <f>Table1[[#This Row],[Actual_Sales]]-Table1[[#This Row],[COGS]]</f>
        <v>89</v>
      </c>
      <c r="U2396">
        <v>70</v>
      </c>
      <c r="V2396">
        <f>Table1[[#This Row],[Gross_Margin]]-Table1[[#This Row],[Budget_Margin]]</f>
        <v>19</v>
      </c>
      <c r="W2396" s="5">
        <f>IF(
Table1[[#This Row],[Budget_Margin]]=0,
"",
IF(
Table1[[#This Row],[Budget_Margin]]&gt;0,
(Table1[[#This Row],[Gross_Margin]]-Table1[[#This Row],[Budget_Margin]]) / Table1[[#This Row],[Budget_Margin]],
(Table1[[#This Row],[Gross_Margin]]-Table1[[#This Row],[Budget_Margin]]) / ABS(Table1[[#This Row],[Budget_Margin]])
)
)</f>
        <v>0.27142857142857141</v>
      </c>
      <c r="X2396" s="5" t="str">
        <f>IF(Table1[[#This Row],[Margin_Var]]&gt;=0, "Above Budget", "Below Budget")</f>
        <v>Above Budget</v>
      </c>
      <c r="Y2396" s="5">
        <f>IFERROR(Table1[[#This Row],[Gross_Margin]]/Table1[[#This Row],[Actual_Sales]],0)</f>
        <v>0.59731543624161076</v>
      </c>
      <c r="Z2396" s="5">
        <f>Table1[[#This Row],[Actual_Profit]]/Table1[[#This Row],[Actual_Sales]]</f>
        <v>0.28187919463087246</v>
      </c>
      <c r="AA2396">
        <v>47</v>
      </c>
      <c r="AB2396" s="5">
        <f>IFERROR(Table1[[#This Row],[Expenses]]/Table1[[#This Row],[Actual_Sales]],0)</f>
        <v>0.31543624161073824</v>
      </c>
      <c r="AC2396">
        <v>19</v>
      </c>
      <c r="AD2396">
        <v>329</v>
      </c>
      <c r="AE2396" s="5">
        <f>IFERROR(Table1[[#This Row],[Inventory]]/Table1[[#This Row],[Actual_Sales]],0)</f>
        <v>2.2080536912751678</v>
      </c>
    </row>
    <row r="2397" spans="1:31" x14ac:dyDescent="0.25">
      <c r="A2397">
        <v>844</v>
      </c>
      <c r="B2397">
        <v>740</v>
      </c>
      <c r="C2397">
        <v>5</v>
      </c>
      <c r="D2397" s="2">
        <v>40299</v>
      </c>
      <c r="E2397">
        <v>298</v>
      </c>
      <c r="F2397">
        <v>350</v>
      </c>
      <c r="G2397">
        <f>Table1[[#This Row],[Actual_Sales]]-Table1[[#This Row],[Budget_Sales]]</f>
        <v>-52</v>
      </c>
      <c r="H2397" s="5">
        <f>IF(
Table1[[#This Row],[Budget_Sales]]=0,
"",
IF(
Table1[[#This Row],[Budget_Sales]]&gt;0,
(Table1[[#This Row],[Actual_Sales]]-Table1[[#This Row],[Budget_Sales]])/Table1[[#This Row],[Budget_Sales]],
(Table1[[#This Row],[Actual_Sales]]-Table1[[#This Row],[Budget_Sales]])/ABS(Table1[[#This Row],[Budget_Sales]])
)
)</f>
        <v>-0.14857142857142858</v>
      </c>
      <c r="I2397" s="5" t="str">
        <f>IF(Table1[[#This Row],[Sales_Var]]&gt;=0,"Above Budget","Below Budget")</f>
        <v>Below Budget</v>
      </c>
      <c r="J2397">
        <f>Table1[[#This Row],[Actual_Sales]]-(Table1[[#This Row],[COGS]]+Table1[[#This Row],[Expenses]])</f>
        <v>84</v>
      </c>
      <c r="K2397">
        <v>120</v>
      </c>
      <c r="L2397">
        <f>Table1[[#This Row],[Actual_Profit]]-Table1[[#This Row],[Budget_Profit]]</f>
        <v>-36</v>
      </c>
      <c r="M2397" s="5">
        <f>IF(
Table1[[#This Row],[Budget_Profit]]=0,
"",
IF(
Table1[[#This Row],[Budget_Profit]]&gt;0,
(Table1[[#This Row],[Actual_Profit]]-Table1[[#This Row],[Budget_Profit]])/Table1[[#This Row],[Budget_Profit]],
(Table1[[#This Row],[Actual_Profit]]-Table1[[#This Row],[Budget_Profit]])/ABS(Table1[[#This Row],[Budget_Profit]])
)
)</f>
        <v>-0.3</v>
      </c>
      <c r="N2397" s="5" t="str">
        <f>IF(Table1[[#This Row],[Profit_Var]]&gt;=0, "Above Budget", "Below Budget")</f>
        <v>Below Budget</v>
      </c>
      <c r="O2397">
        <v>149</v>
      </c>
      <c r="P2397">
        <v>170</v>
      </c>
      <c r="Q2397">
        <f>Table1[[#This Row],[COGS]]-Table1[[#This Row],[Budget_COGS]]</f>
        <v>-21</v>
      </c>
      <c r="R2397" s="5">
        <f>IF(
Table1[[#This Row],[Budget_COGS]]=0,
"",
IF(
Table1[[#This Row],[Budget_COGS]]&gt;0,
(Table1[[#This Row],[Budget_COGS]]-Table1[[#This Row],[COGS]]) / Table1[[#This Row],[Budget_COGS]],
(Table1[[#This Row],[Budget_COGS]]-Table1[[#This Row],[COGS]]) / ABS(Table1[[#This Row],[Budget_COGS]])
)
)</f>
        <v>0.12352941176470589</v>
      </c>
      <c r="S2397" s="5" t="str">
        <f>IF(Table1[[#This Row],[COGS _Var]]&gt;=0, "Above Budget", "Below Budget")</f>
        <v>Below Budget</v>
      </c>
      <c r="T2397">
        <f>Table1[[#This Row],[Actual_Sales]]-Table1[[#This Row],[COGS]]</f>
        <v>149</v>
      </c>
      <c r="U2397">
        <v>180</v>
      </c>
      <c r="V2397">
        <f>Table1[[#This Row],[Gross_Margin]]-Table1[[#This Row],[Budget_Margin]]</f>
        <v>-31</v>
      </c>
      <c r="W2397" s="5">
        <f>IF(
Table1[[#This Row],[Budget_Margin]]=0,
"",
IF(
Table1[[#This Row],[Budget_Margin]]&gt;0,
(Table1[[#This Row],[Gross_Margin]]-Table1[[#This Row],[Budget_Margin]]) / Table1[[#This Row],[Budget_Margin]],
(Table1[[#This Row],[Gross_Margin]]-Table1[[#This Row],[Budget_Margin]]) / ABS(Table1[[#This Row],[Budget_Margin]])
)
)</f>
        <v>-0.17222222222222222</v>
      </c>
      <c r="X2397" s="5" t="str">
        <f>IF(Table1[[#This Row],[Margin_Var]]&gt;=0, "Above Budget", "Below Budget")</f>
        <v>Below Budget</v>
      </c>
      <c r="Y2397" s="5">
        <f>IFERROR(Table1[[#This Row],[Gross_Margin]]/Table1[[#This Row],[Actual_Sales]],0)</f>
        <v>0.5</v>
      </c>
      <c r="Z2397" s="5">
        <f>Table1[[#This Row],[Actual_Profit]]/Table1[[#This Row],[Actual_Sales]]</f>
        <v>0.28187919463087246</v>
      </c>
      <c r="AA2397">
        <v>65</v>
      </c>
      <c r="AB2397" s="5">
        <f>IFERROR(Table1[[#This Row],[Expenses]]/Table1[[#This Row],[Actual_Sales]],0)</f>
        <v>0.21812080536912751</v>
      </c>
      <c r="AC2397">
        <v>41</v>
      </c>
      <c r="AD2397">
        <v>1156</v>
      </c>
      <c r="AE2397" s="5">
        <f>IFERROR(Table1[[#This Row],[Inventory]]/Table1[[#This Row],[Actual_Sales]],0)</f>
        <v>3.8791946308724832</v>
      </c>
    </row>
    <row r="2398" spans="1:31" x14ac:dyDescent="0.25">
      <c r="A2398">
        <v>749</v>
      </c>
      <c r="B2398">
        <v>339</v>
      </c>
      <c r="C2398">
        <v>7</v>
      </c>
      <c r="D2398" s="2">
        <v>40299</v>
      </c>
      <c r="E2398">
        <v>298</v>
      </c>
      <c r="F2398">
        <v>290</v>
      </c>
      <c r="G2398">
        <f>Table1[[#This Row],[Actual_Sales]]-Table1[[#This Row],[Budget_Sales]]</f>
        <v>8</v>
      </c>
      <c r="H2398" s="5">
        <f>IF(
Table1[[#This Row],[Budget_Sales]]=0,
"",
IF(
Table1[[#This Row],[Budget_Sales]]&gt;0,
(Table1[[#This Row],[Actual_Sales]]-Table1[[#This Row],[Budget_Sales]])/Table1[[#This Row],[Budget_Sales]],
(Table1[[#This Row],[Actual_Sales]]-Table1[[#This Row],[Budget_Sales]])/ABS(Table1[[#This Row],[Budget_Sales]])
)
)</f>
        <v>2.7586206896551724E-2</v>
      </c>
      <c r="I2398" s="5" t="str">
        <f>IF(Table1[[#This Row],[Sales_Var]]&gt;=0,"Above Budget","Below Budget")</f>
        <v>Above Budget</v>
      </c>
      <c r="J2398">
        <f>Table1[[#This Row],[Actual_Sales]]-(Table1[[#This Row],[COGS]]+Table1[[#This Row],[Expenses]])</f>
        <v>84</v>
      </c>
      <c r="K2398">
        <v>100</v>
      </c>
      <c r="L2398">
        <f>Table1[[#This Row],[Actual_Profit]]-Table1[[#This Row],[Budget_Profit]]</f>
        <v>-16</v>
      </c>
      <c r="M2398" s="5">
        <f>IF(
Table1[[#This Row],[Budget_Profit]]=0,
"",
IF(
Table1[[#This Row],[Budget_Profit]]&gt;0,
(Table1[[#This Row],[Actual_Profit]]-Table1[[#This Row],[Budget_Profit]])/Table1[[#This Row],[Budget_Profit]],
(Table1[[#This Row],[Actual_Profit]]-Table1[[#This Row],[Budget_Profit]])/ABS(Table1[[#This Row],[Budget_Profit]])
)
)</f>
        <v>-0.16</v>
      </c>
      <c r="N2398" s="5" t="str">
        <f>IF(Table1[[#This Row],[Profit_Var]]&gt;=0, "Above Budget", "Below Budget")</f>
        <v>Below Budget</v>
      </c>
      <c r="O2398">
        <v>149</v>
      </c>
      <c r="P2398">
        <v>140</v>
      </c>
      <c r="Q2398">
        <f>Table1[[#This Row],[COGS]]-Table1[[#This Row],[Budget_COGS]]</f>
        <v>9</v>
      </c>
      <c r="R2398" s="5">
        <f>IF(
Table1[[#This Row],[Budget_COGS]]=0,
"",
IF(
Table1[[#This Row],[Budget_COGS]]&gt;0,
(Table1[[#This Row],[Budget_COGS]]-Table1[[#This Row],[COGS]]) / Table1[[#This Row],[Budget_COGS]],
(Table1[[#This Row],[Budget_COGS]]-Table1[[#This Row],[COGS]]) / ABS(Table1[[#This Row],[Budget_COGS]])
)
)</f>
        <v>-6.4285714285714279E-2</v>
      </c>
      <c r="S2398" s="5" t="str">
        <f>IF(Table1[[#This Row],[COGS _Var]]&gt;=0, "Above Budget", "Below Budget")</f>
        <v>Above Budget</v>
      </c>
      <c r="T2398">
        <f>Table1[[#This Row],[Actual_Sales]]-Table1[[#This Row],[COGS]]</f>
        <v>149</v>
      </c>
      <c r="U2398">
        <v>150</v>
      </c>
      <c r="V2398">
        <f>Table1[[#This Row],[Gross_Margin]]-Table1[[#This Row],[Budget_Margin]]</f>
        <v>-1</v>
      </c>
      <c r="W2398" s="5">
        <f>IF(
Table1[[#This Row],[Budget_Margin]]=0,
"",
IF(
Table1[[#This Row],[Budget_Margin]]&gt;0,
(Table1[[#This Row],[Gross_Margin]]-Table1[[#This Row],[Budget_Margin]]) / Table1[[#This Row],[Budget_Margin]],
(Table1[[#This Row],[Gross_Margin]]-Table1[[#This Row],[Budget_Margin]]) / ABS(Table1[[#This Row],[Budget_Margin]])
)
)</f>
        <v>-6.6666666666666671E-3</v>
      </c>
      <c r="X2398" s="5" t="str">
        <f>IF(Table1[[#This Row],[Margin_Var]]&gt;=0, "Above Budget", "Below Budget")</f>
        <v>Below Budget</v>
      </c>
      <c r="Y2398" s="5">
        <f>IFERROR(Table1[[#This Row],[Gross_Margin]]/Table1[[#This Row],[Actual_Sales]],0)</f>
        <v>0.5</v>
      </c>
      <c r="Z2398" s="5">
        <f>Table1[[#This Row],[Actual_Profit]]/Table1[[#This Row],[Actual_Sales]]</f>
        <v>0.28187919463087246</v>
      </c>
      <c r="AA2398">
        <v>65</v>
      </c>
      <c r="AB2398" s="5">
        <f>IFERROR(Table1[[#This Row],[Expenses]]/Table1[[#This Row],[Actual_Sales]],0)</f>
        <v>0.21812080536912751</v>
      </c>
      <c r="AC2398">
        <v>41</v>
      </c>
      <c r="AD2398">
        <v>1156</v>
      </c>
      <c r="AE2398" s="5">
        <f>IFERROR(Table1[[#This Row],[Inventory]]/Table1[[#This Row],[Actual_Sales]],0)</f>
        <v>3.8791946308724832</v>
      </c>
    </row>
    <row r="2399" spans="1:31" x14ac:dyDescent="0.25">
      <c r="A2399">
        <v>1275</v>
      </c>
      <c r="B2399">
        <v>413</v>
      </c>
      <c r="C2399">
        <v>7</v>
      </c>
      <c r="D2399" s="2">
        <v>40391</v>
      </c>
      <c r="E2399">
        <v>291</v>
      </c>
      <c r="F2399">
        <v>280</v>
      </c>
      <c r="G2399">
        <f>Table1[[#This Row],[Actual_Sales]]-Table1[[#This Row],[Budget_Sales]]</f>
        <v>11</v>
      </c>
      <c r="H2399" s="5">
        <f>IF(
Table1[[#This Row],[Budget_Sales]]=0,
"",
IF(
Table1[[#This Row],[Budget_Sales]]&gt;0,
(Table1[[#This Row],[Actual_Sales]]-Table1[[#This Row],[Budget_Sales]])/Table1[[#This Row],[Budget_Sales]],
(Table1[[#This Row],[Actual_Sales]]-Table1[[#This Row],[Budget_Sales]])/ABS(Table1[[#This Row],[Budget_Sales]])
)
)</f>
        <v>3.9285714285714285E-2</v>
      </c>
      <c r="I2399" s="5" t="str">
        <f>IF(Table1[[#This Row],[Sales_Var]]&gt;=0,"Above Budget","Below Budget")</f>
        <v>Above Budget</v>
      </c>
      <c r="J2399">
        <f>Table1[[#This Row],[Actual_Sales]]-(Table1[[#This Row],[COGS]]+Table1[[#This Row],[Expenses]])</f>
        <v>82</v>
      </c>
      <c r="K2399">
        <v>100</v>
      </c>
      <c r="L2399">
        <f>Table1[[#This Row],[Actual_Profit]]-Table1[[#This Row],[Budget_Profit]]</f>
        <v>-18</v>
      </c>
      <c r="M2399" s="5">
        <f>IF(
Table1[[#This Row],[Budget_Profit]]=0,
"",
IF(
Table1[[#This Row],[Budget_Profit]]&gt;0,
(Table1[[#This Row],[Actual_Profit]]-Table1[[#This Row],[Budget_Profit]])/Table1[[#This Row],[Budget_Profit]],
(Table1[[#This Row],[Actual_Profit]]-Table1[[#This Row],[Budget_Profit]])/ABS(Table1[[#This Row],[Budget_Profit]])
)
)</f>
        <v>-0.18</v>
      </c>
      <c r="N2399" s="5" t="str">
        <f>IF(Table1[[#This Row],[Profit_Var]]&gt;=0, "Above Budget", "Below Budget")</f>
        <v>Below Budget</v>
      </c>
      <c r="O2399">
        <v>145</v>
      </c>
      <c r="P2399">
        <v>130</v>
      </c>
      <c r="Q2399">
        <f>Table1[[#This Row],[COGS]]-Table1[[#This Row],[Budget_COGS]]</f>
        <v>15</v>
      </c>
      <c r="R2399" s="5">
        <f>IF(
Table1[[#This Row],[Budget_COGS]]=0,
"",
IF(
Table1[[#This Row],[Budget_COGS]]&gt;0,
(Table1[[#This Row],[Budget_COGS]]-Table1[[#This Row],[COGS]]) / Table1[[#This Row],[Budget_COGS]],
(Table1[[#This Row],[Budget_COGS]]-Table1[[#This Row],[COGS]]) / ABS(Table1[[#This Row],[Budget_COGS]])
)
)</f>
        <v>-0.11538461538461539</v>
      </c>
      <c r="S2399" s="5" t="str">
        <f>IF(Table1[[#This Row],[COGS _Var]]&gt;=0, "Above Budget", "Below Budget")</f>
        <v>Above Budget</v>
      </c>
      <c r="T2399">
        <f>Table1[[#This Row],[Actual_Sales]]-Table1[[#This Row],[COGS]]</f>
        <v>146</v>
      </c>
      <c r="U2399">
        <v>150</v>
      </c>
      <c r="V2399">
        <f>Table1[[#This Row],[Gross_Margin]]-Table1[[#This Row],[Budget_Margin]]</f>
        <v>-4</v>
      </c>
      <c r="W2399" s="5">
        <f>IF(
Table1[[#This Row],[Budget_Margin]]=0,
"",
IF(
Table1[[#This Row],[Budget_Margin]]&gt;0,
(Table1[[#This Row],[Gross_Margin]]-Table1[[#This Row],[Budget_Margin]]) / Table1[[#This Row],[Budget_Margin]],
(Table1[[#This Row],[Gross_Margin]]-Table1[[#This Row],[Budget_Margin]]) / ABS(Table1[[#This Row],[Budget_Margin]])
)
)</f>
        <v>-2.6666666666666668E-2</v>
      </c>
      <c r="X2399" s="5" t="str">
        <f>IF(Table1[[#This Row],[Margin_Var]]&gt;=0, "Above Budget", "Below Budget")</f>
        <v>Below Budget</v>
      </c>
      <c r="Y2399" s="5">
        <f>IFERROR(Table1[[#This Row],[Gross_Margin]]/Table1[[#This Row],[Actual_Sales]],0)</f>
        <v>0.50171821305841924</v>
      </c>
      <c r="Z2399" s="5">
        <f>Table1[[#This Row],[Actual_Profit]]/Table1[[#This Row],[Actual_Sales]]</f>
        <v>0.28178694158075601</v>
      </c>
      <c r="AA2399">
        <v>64</v>
      </c>
      <c r="AB2399" s="5">
        <f>IFERROR(Table1[[#This Row],[Expenses]]/Table1[[#This Row],[Actual_Sales]],0)</f>
        <v>0.21993127147766323</v>
      </c>
      <c r="AC2399">
        <v>40</v>
      </c>
      <c r="AD2399">
        <v>1292</v>
      </c>
      <c r="AE2399" s="5">
        <f>IFERROR(Table1[[#This Row],[Inventory]]/Table1[[#This Row],[Actual_Sales]],0)</f>
        <v>4.4398625429553267</v>
      </c>
    </row>
    <row r="2400" spans="1:31" x14ac:dyDescent="0.25">
      <c r="A2400">
        <v>1257</v>
      </c>
      <c r="B2400">
        <v>303</v>
      </c>
      <c r="C2400">
        <v>8</v>
      </c>
      <c r="D2400" s="2">
        <v>40391</v>
      </c>
      <c r="E2400">
        <v>291</v>
      </c>
      <c r="F2400">
        <v>250</v>
      </c>
      <c r="G2400">
        <f>Table1[[#This Row],[Actual_Sales]]-Table1[[#This Row],[Budget_Sales]]</f>
        <v>41</v>
      </c>
      <c r="H2400" s="5">
        <f>IF(
Table1[[#This Row],[Budget_Sales]]=0,
"",
IF(
Table1[[#This Row],[Budget_Sales]]&gt;0,
(Table1[[#This Row],[Actual_Sales]]-Table1[[#This Row],[Budget_Sales]])/Table1[[#This Row],[Budget_Sales]],
(Table1[[#This Row],[Actual_Sales]]-Table1[[#This Row],[Budget_Sales]])/ABS(Table1[[#This Row],[Budget_Sales]])
)
)</f>
        <v>0.16400000000000001</v>
      </c>
      <c r="I2400" s="5" t="str">
        <f>IF(Table1[[#This Row],[Sales_Var]]&gt;=0,"Above Budget","Below Budget")</f>
        <v>Above Budget</v>
      </c>
      <c r="J2400">
        <f>Table1[[#This Row],[Actual_Sales]]-(Table1[[#This Row],[COGS]]+Table1[[#This Row],[Expenses]])</f>
        <v>82</v>
      </c>
      <c r="K2400">
        <v>80</v>
      </c>
      <c r="L2400">
        <f>Table1[[#This Row],[Actual_Profit]]-Table1[[#This Row],[Budget_Profit]]</f>
        <v>2</v>
      </c>
      <c r="M2400" s="5">
        <f>IF(
Table1[[#This Row],[Budget_Profit]]=0,
"",
IF(
Table1[[#This Row],[Budget_Profit]]&gt;0,
(Table1[[#This Row],[Actual_Profit]]-Table1[[#This Row],[Budget_Profit]])/Table1[[#This Row],[Budget_Profit]],
(Table1[[#This Row],[Actual_Profit]]-Table1[[#This Row],[Budget_Profit]])/ABS(Table1[[#This Row],[Budget_Profit]])
)
)</f>
        <v>2.5000000000000001E-2</v>
      </c>
      <c r="N2400" s="5" t="str">
        <f>IF(Table1[[#This Row],[Profit_Var]]&gt;=0, "Above Budget", "Below Budget")</f>
        <v>Above Budget</v>
      </c>
      <c r="O2400">
        <v>145</v>
      </c>
      <c r="P2400">
        <v>120</v>
      </c>
      <c r="Q2400">
        <f>Table1[[#This Row],[COGS]]-Table1[[#This Row],[Budget_COGS]]</f>
        <v>25</v>
      </c>
      <c r="R2400" s="5">
        <f>IF(
Table1[[#This Row],[Budget_COGS]]=0,
"",
IF(
Table1[[#This Row],[Budget_COGS]]&gt;0,
(Table1[[#This Row],[Budget_COGS]]-Table1[[#This Row],[COGS]]) / Table1[[#This Row],[Budget_COGS]],
(Table1[[#This Row],[Budget_COGS]]-Table1[[#This Row],[COGS]]) / ABS(Table1[[#This Row],[Budget_COGS]])
)
)</f>
        <v>-0.20833333333333334</v>
      </c>
      <c r="S2400" s="5" t="str">
        <f>IF(Table1[[#This Row],[COGS _Var]]&gt;=0, "Above Budget", "Below Budget")</f>
        <v>Above Budget</v>
      </c>
      <c r="T2400">
        <f>Table1[[#This Row],[Actual_Sales]]-Table1[[#This Row],[COGS]]</f>
        <v>146</v>
      </c>
      <c r="U2400">
        <v>130</v>
      </c>
      <c r="V2400">
        <f>Table1[[#This Row],[Gross_Margin]]-Table1[[#This Row],[Budget_Margin]]</f>
        <v>16</v>
      </c>
      <c r="W2400" s="5">
        <f>IF(
Table1[[#This Row],[Budget_Margin]]=0,
"",
IF(
Table1[[#This Row],[Budget_Margin]]&gt;0,
(Table1[[#This Row],[Gross_Margin]]-Table1[[#This Row],[Budget_Margin]]) / Table1[[#This Row],[Budget_Margin]],
(Table1[[#This Row],[Gross_Margin]]-Table1[[#This Row],[Budget_Margin]]) / ABS(Table1[[#This Row],[Budget_Margin]])
)
)</f>
        <v>0.12307692307692308</v>
      </c>
      <c r="X2400" s="5" t="str">
        <f>IF(Table1[[#This Row],[Margin_Var]]&gt;=0, "Above Budget", "Below Budget")</f>
        <v>Above Budget</v>
      </c>
      <c r="Y2400" s="5">
        <f>IFERROR(Table1[[#This Row],[Gross_Margin]]/Table1[[#This Row],[Actual_Sales]],0)</f>
        <v>0.50171821305841924</v>
      </c>
      <c r="Z2400" s="5">
        <f>Table1[[#This Row],[Actual_Profit]]/Table1[[#This Row],[Actual_Sales]]</f>
        <v>0.28178694158075601</v>
      </c>
      <c r="AA2400">
        <v>64</v>
      </c>
      <c r="AB2400" s="5">
        <f>IFERROR(Table1[[#This Row],[Expenses]]/Table1[[#This Row],[Actual_Sales]],0)</f>
        <v>0.21993127147766323</v>
      </c>
      <c r="AC2400">
        <v>40</v>
      </c>
      <c r="AD2400">
        <v>1292</v>
      </c>
      <c r="AE2400" s="5">
        <f>IFERROR(Table1[[#This Row],[Inventory]]/Table1[[#This Row],[Actual_Sales]],0)</f>
        <v>4.4398625429553267</v>
      </c>
    </row>
    <row r="2401" spans="1:31" x14ac:dyDescent="0.25">
      <c r="A2401">
        <v>2155</v>
      </c>
      <c r="B2401">
        <v>318</v>
      </c>
      <c r="C2401">
        <v>9</v>
      </c>
      <c r="D2401" s="2">
        <v>40544</v>
      </c>
      <c r="E2401">
        <v>213</v>
      </c>
      <c r="F2401">
        <v>180</v>
      </c>
      <c r="G2401">
        <f>Table1[[#This Row],[Actual_Sales]]-Table1[[#This Row],[Budget_Sales]]</f>
        <v>33</v>
      </c>
      <c r="H2401" s="5">
        <f>IF(
Table1[[#This Row],[Budget_Sales]]=0,
"",
IF(
Table1[[#This Row],[Budget_Sales]]&gt;0,
(Table1[[#This Row],[Actual_Sales]]-Table1[[#This Row],[Budget_Sales]])/Table1[[#This Row],[Budget_Sales]],
(Table1[[#This Row],[Actual_Sales]]-Table1[[#This Row],[Budget_Sales]])/ABS(Table1[[#This Row],[Budget_Sales]])
)
)</f>
        <v>0.18333333333333332</v>
      </c>
      <c r="I2401" s="5" t="str">
        <f>IF(Table1[[#This Row],[Sales_Var]]&gt;=0,"Above Budget","Below Budget")</f>
        <v>Above Budget</v>
      </c>
      <c r="J2401">
        <f>Table1[[#This Row],[Actual_Sales]]-(Table1[[#This Row],[COGS]]+Table1[[#This Row],[Expenses]])</f>
        <v>60</v>
      </c>
      <c r="K2401">
        <v>40</v>
      </c>
      <c r="L2401">
        <f>Table1[[#This Row],[Actual_Profit]]-Table1[[#This Row],[Budget_Profit]]</f>
        <v>20</v>
      </c>
      <c r="M2401" s="5">
        <f>IF(
Table1[[#This Row],[Budget_Profit]]=0,
"",
IF(
Table1[[#This Row],[Budget_Profit]]&gt;0,
(Table1[[#This Row],[Actual_Profit]]-Table1[[#This Row],[Budget_Profit]])/Table1[[#This Row],[Budget_Profit]],
(Table1[[#This Row],[Actual_Profit]]-Table1[[#This Row],[Budget_Profit]])/ABS(Table1[[#This Row],[Budget_Profit]])
)
)</f>
        <v>0.5</v>
      </c>
      <c r="N2401" s="5" t="str">
        <f>IF(Table1[[#This Row],[Profit_Var]]&gt;=0, "Above Budget", "Below Budget")</f>
        <v>Above Budget</v>
      </c>
      <c r="O2401">
        <v>85</v>
      </c>
      <c r="P2401">
        <v>80</v>
      </c>
      <c r="Q2401">
        <f>Table1[[#This Row],[COGS]]-Table1[[#This Row],[Budget_COGS]]</f>
        <v>5</v>
      </c>
      <c r="R2401" s="5">
        <f>IF(
Table1[[#This Row],[Budget_COGS]]=0,
"",
IF(
Table1[[#This Row],[Budget_COGS]]&gt;0,
(Table1[[#This Row],[Budget_COGS]]-Table1[[#This Row],[COGS]]) / Table1[[#This Row],[Budget_COGS]],
(Table1[[#This Row],[Budget_COGS]]-Table1[[#This Row],[COGS]]) / ABS(Table1[[#This Row],[Budget_COGS]])
)
)</f>
        <v>-6.25E-2</v>
      </c>
      <c r="S2401" s="5" t="str">
        <f>IF(Table1[[#This Row],[COGS _Var]]&gt;=0, "Above Budget", "Below Budget")</f>
        <v>Above Budget</v>
      </c>
      <c r="T2401">
        <f>Table1[[#This Row],[Actual_Sales]]-Table1[[#This Row],[COGS]]</f>
        <v>128</v>
      </c>
      <c r="U2401">
        <v>100</v>
      </c>
      <c r="V2401">
        <f>Table1[[#This Row],[Gross_Margin]]-Table1[[#This Row],[Budget_Margin]]</f>
        <v>28</v>
      </c>
      <c r="W2401" s="5">
        <f>IF(
Table1[[#This Row],[Budget_Margin]]=0,
"",
IF(
Table1[[#This Row],[Budget_Margin]]&gt;0,
(Table1[[#This Row],[Gross_Margin]]-Table1[[#This Row],[Budget_Margin]]) / Table1[[#This Row],[Budget_Margin]],
(Table1[[#This Row],[Gross_Margin]]-Table1[[#This Row],[Budget_Margin]]) / ABS(Table1[[#This Row],[Budget_Margin]])
)
)</f>
        <v>0.28000000000000003</v>
      </c>
      <c r="X2401" s="5" t="str">
        <f>IF(Table1[[#This Row],[Margin_Var]]&gt;=0, "Above Budget", "Below Budget")</f>
        <v>Above Budget</v>
      </c>
      <c r="Y2401" s="5">
        <f>IFERROR(Table1[[#This Row],[Gross_Margin]]/Table1[[#This Row],[Actual_Sales]],0)</f>
        <v>0.60093896713615025</v>
      </c>
      <c r="Z2401" s="5">
        <f>Table1[[#This Row],[Actual_Profit]]/Table1[[#This Row],[Actual_Sales]]</f>
        <v>0.28169014084507044</v>
      </c>
      <c r="AA2401">
        <v>68</v>
      </c>
      <c r="AB2401" s="5">
        <f>IFERROR(Table1[[#This Row],[Expenses]]/Table1[[#This Row],[Actual_Sales]],0)</f>
        <v>0.31924882629107981</v>
      </c>
      <c r="AC2401">
        <v>32</v>
      </c>
      <c r="AD2401">
        <v>494</v>
      </c>
      <c r="AE2401" s="5">
        <f>IFERROR(Table1[[#This Row],[Inventory]]/Table1[[#This Row],[Actual_Sales]],0)</f>
        <v>2.31924882629108</v>
      </c>
    </row>
    <row r="2402" spans="1:31" x14ac:dyDescent="0.25">
      <c r="A2402">
        <v>2289</v>
      </c>
      <c r="B2402">
        <v>860</v>
      </c>
      <c r="C2402">
        <v>9</v>
      </c>
      <c r="D2402" s="2">
        <v>40544</v>
      </c>
      <c r="E2402">
        <v>213</v>
      </c>
      <c r="F2402">
        <v>140</v>
      </c>
      <c r="G2402">
        <f>Table1[[#This Row],[Actual_Sales]]-Table1[[#This Row],[Budget_Sales]]</f>
        <v>73</v>
      </c>
      <c r="H2402" s="5">
        <f>IF(
Table1[[#This Row],[Budget_Sales]]=0,
"",
IF(
Table1[[#This Row],[Budget_Sales]]&gt;0,
(Table1[[#This Row],[Actual_Sales]]-Table1[[#This Row],[Budget_Sales]])/Table1[[#This Row],[Budget_Sales]],
(Table1[[#This Row],[Actual_Sales]]-Table1[[#This Row],[Budget_Sales]])/ABS(Table1[[#This Row],[Budget_Sales]])
)
)</f>
        <v>0.52142857142857146</v>
      </c>
      <c r="I2402" s="5" t="str">
        <f>IF(Table1[[#This Row],[Sales_Var]]&gt;=0,"Above Budget","Below Budget")</f>
        <v>Above Budget</v>
      </c>
      <c r="J2402">
        <f>Table1[[#This Row],[Actual_Sales]]-(Table1[[#This Row],[COGS]]+Table1[[#This Row],[Expenses]])</f>
        <v>60</v>
      </c>
      <c r="K2402">
        <v>40</v>
      </c>
      <c r="L2402">
        <f>Table1[[#This Row],[Actual_Profit]]-Table1[[#This Row],[Budget_Profit]]</f>
        <v>20</v>
      </c>
      <c r="M2402" s="5">
        <f>IF(
Table1[[#This Row],[Budget_Profit]]=0,
"",
IF(
Table1[[#This Row],[Budget_Profit]]&gt;0,
(Table1[[#This Row],[Actual_Profit]]-Table1[[#This Row],[Budget_Profit]])/Table1[[#This Row],[Budget_Profit]],
(Table1[[#This Row],[Actual_Profit]]-Table1[[#This Row],[Budget_Profit]])/ABS(Table1[[#This Row],[Budget_Profit]])
)
)</f>
        <v>0.5</v>
      </c>
      <c r="N2402" s="5" t="str">
        <f>IF(Table1[[#This Row],[Profit_Var]]&gt;=0, "Above Budget", "Below Budget")</f>
        <v>Above Budget</v>
      </c>
      <c r="O2402">
        <v>85</v>
      </c>
      <c r="P2402">
        <v>60</v>
      </c>
      <c r="Q2402">
        <f>Table1[[#This Row],[COGS]]-Table1[[#This Row],[Budget_COGS]]</f>
        <v>25</v>
      </c>
      <c r="R2402" s="5">
        <f>IF(
Table1[[#This Row],[Budget_COGS]]=0,
"",
IF(
Table1[[#This Row],[Budget_COGS]]&gt;0,
(Table1[[#This Row],[Budget_COGS]]-Table1[[#This Row],[COGS]]) / Table1[[#This Row],[Budget_COGS]],
(Table1[[#This Row],[Budget_COGS]]-Table1[[#This Row],[COGS]]) / ABS(Table1[[#This Row],[Budget_COGS]])
)
)</f>
        <v>-0.41666666666666669</v>
      </c>
      <c r="S2402" s="5" t="str">
        <f>IF(Table1[[#This Row],[COGS _Var]]&gt;=0, "Above Budget", "Below Budget")</f>
        <v>Above Budget</v>
      </c>
      <c r="T2402">
        <f>Table1[[#This Row],[Actual_Sales]]-Table1[[#This Row],[COGS]]</f>
        <v>128</v>
      </c>
      <c r="U2402">
        <v>80</v>
      </c>
      <c r="V2402">
        <f>Table1[[#This Row],[Gross_Margin]]-Table1[[#This Row],[Budget_Margin]]</f>
        <v>48</v>
      </c>
      <c r="W2402" s="5">
        <f>IF(
Table1[[#This Row],[Budget_Margin]]=0,
"",
IF(
Table1[[#This Row],[Budget_Margin]]&gt;0,
(Table1[[#This Row],[Gross_Margin]]-Table1[[#This Row],[Budget_Margin]]) / Table1[[#This Row],[Budget_Margin]],
(Table1[[#This Row],[Gross_Margin]]-Table1[[#This Row],[Budget_Margin]]) / ABS(Table1[[#This Row],[Budget_Margin]])
)
)</f>
        <v>0.6</v>
      </c>
      <c r="X2402" s="5" t="str">
        <f>IF(Table1[[#This Row],[Margin_Var]]&gt;=0, "Above Budget", "Below Budget")</f>
        <v>Above Budget</v>
      </c>
      <c r="Y2402" s="5">
        <f>IFERROR(Table1[[#This Row],[Gross_Margin]]/Table1[[#This Row],[Actual_Sales]],0)</f>
        <v>0.60093896713615025</v>
      </c>
      <c r="Z2402" s="5">
        <f>Table1[[#This Row],[Actual_Profit]]/Table1[[#This Row],[Actual_Sales]]</f>
        <v>0.28169014084507044</v>
      </c>
      <c r="AA2402">
        <v>68</v>
      </c>
      <c r="AB2402" s="5">
        <f>IFERROR(Table1[[#This Row],[Expenses]]/Table1[[#This Row],[Actual_Sales]],0)</f>
        <v>0.31924882629107981</v>
      </c>
      <c r="AC2402">
        <v>32</v>
      </c>
      <c r="AD2402">
        <v>494</v>
      </c>
      <c r="AE2402" s="5">
        <f>IFERROR(Table1[[#This Row],[Inventory]]/Table1[[#This Row],[Actual_Sales]],0)</f>
        <v>2.31924882629108</v>
      </c>
    </row>
    <row r="2403" spans="1:31" x14ac:dyDescent="0.25">
      <c r="A2403">
        <v>589</v>
      </c>
      <c r="B2403">
        <v>435</v>
      </c>
      <c r="C2403">
        <v>1</v>
      </c>
      <c r="D2403" s="2">
        <v>40269</v>
      </c>
      <c r="E2403">
        <v>167</v>
      </c>
      <c r="F2403">
        <v>200</v>
      </c>
      <c r="G2403">
        <f>Table1[[#This Row],[Actual_Sales]]-Table1[[#This Row],[Budget_Sales]]</f>
        <v>-33</v>
      </c>
      <c r="H2403" s="5">
        <f>IF(
Table1[[#This Row],[Budget_Sales]]=0,
"",
IF(
Table1[[#This Row],[Budget_Sales]]&gt;0,
(Table1[[#This Row],[Actual_Sales]]-Table1[[#This Row],[Budget_Sales]])/Table1[[#This Row],[Budget_Sales]],
(Table1[[#This Row],[Actual_Sales]]-Table1[[#This Row],[Budget_Sales]])/ABS(Table1[[#This Row],[Budget_Sales]])
)
)</f>
        <v>-0.16500000000000001</v>
      </c>
      <c r="I2403" s="5" t="str">
        <f>IF(Table1[[#This Row],[Sales_Var]]&gt;=0,"Above Budget","Below Budget")</f>
        <v>Below Budget</v>
      </c>
      <c r="J2403">
        <f>Table1[[#This Row],[Actual_Sales]]-(Table1[[#This Row],[COGS]]+Table1[[#This Row],[Expenses]])</f>
        <v>47</v>
      </c>
      <c r="K2403">
        <v>70</v>
      </c>
      <c r="L2403">
        <f>Table1[[#This Row],[Actual_Profit]]-Table1[[#This Row],[Budget_Profit]]</f>
        <v>-23</v>
      </c>
      <c r="M2403" s="5">
        <f>IF(
Table1[[#This Row],[Budget_Profit]]=0,
"",
IF(
Table1[[#This Row],[Budget_Profit]]&gt;0,
(Table1[[#This Row],[Actual_Profit]]-Table1[[#This Row],[Budget_Profit]])/Table1[[#This Row],[Budget_Profit]],
(Table1[[#This Row],[Actual_Profit]]-Table1[[#This Row],[Budget_Profit]])/ABS(Table1[[#This Row],[Budget_Profit]])
)
)</f>
        <v>-0.32857142857142857</v>
      </c>
      <c r="N2403" s="5" t="str">
        <f>IF(Table1[[#This Row],[Profit_Var]]&gt;=0, "Above Budget", "Below Budget")</f>
        <v>Below Budget</v>
      </c>
      <c r="O2403">
        <v>76</v>
      </c>
      <c r="P2403">
        <v>90</v>
      </c>
      <c r="Q2403">
        <f>Table1[[#This Row],[COGS]]-Table1[[#This Row],[Budget_COGS]]</f>
        <v>-14</v>
      </c>
      <c r="R2403" s="5">
        <f>IF(
Table1[[#This Row],[Budget_COGS]]=0,
"",
IF(
Table1[[#This Row],[Budget_COGS]]&gt;0,
(Table1[[#This Row],[Budget_COGS]]-Table1[[#This Row],[COGS]]) / Table1[[#This Row],[Budget_COGS]],
(Table1[[#This Row],[Budget_COGS]]-Table1[[#This Row],[COGS]]) / ABS(Table1[[#This Row],[Budget_COGS]])
)
)</f>
        <v>0.15555555555555556</v>
      </c>
      <c r="S2403" s="5" t="str">
        <f>IF(Table1[[#This Row],[COGS _Var]]&gt;=0, "Above Budget", "Below Budget")</f>
        <v>Below Budget</v>
      </c>
      <c r="T2403">
        <f>Table1[[#This Row],[Actual_Sales]]-Table1[[#This Row],[COGS]]</f>
        <v>91</v>
      </c>
      <c r="U2403">
        <v>110</v>
      </c>
      <c r="V2403">
        <f>Table1[[#This Row],[Gross_Margin]]-Table1[[#This Row],[Budget_Margin]]</f>
        <v>-19</v>
      </c>
      <c r="W2403" s="5">
        <f>IF(
Table1[[#This Row],[Budget_Margin]]=0,
"",
IF(
Table1[[#This Row],[Budget_Margin]]&gt;0,
(Table1[[#This Row],[Gross_Margin]]-Table1[[#This Row],[Budget_Margin]]) / Table1[[#This Row],[Budget_Margin]],
(Table1[[#This Row],[Gross_Margin]]-Table1[[#This Row],[Budget_Margin]]) / ABS(Table1[[#This Row],[Budget_Margin]])
)
)</f>
        <v>-0.17272727272727273</v>
      </c>
      <c r="X2403" s="5" t="str">
        <f>IF(Table1[[#This Row],[Margin_Var]]&gt;=0, "Above Budget", "Below Budget")</f>
        <v>Below Budget</v>
      </c>
      <c r="Y2403" s="5">
        <f>IFERROR(Table1[[#This Row],[Gross_Margin]]/Table1[[#This Row],[Actual_Sales]],0)</f>
        <v>0.54491017964071853</v>
      </c>
      <c r="Z2403" s="5">
        <f>Table1[[#This Row],[Actual_Profit]]/Table1[[#This Row],[Actual_Sales]]</f>
        <v>0.28143712574850299</v>
      </c>
      <c r="AA2403">
        <v>44</v>
      </c>
      <c r="AB2403" s="5">
        <f>IFERROR(Table1[[#This Row],[Expenses]]/Table1[[#This Row],[Actual_Sales]],0)</f>
        <v>0.26347305389221559</v>
      </c>
      <c r="AC2403">
        <v>23</v>
      </c>
      <c r="AD2403">
        <v>965</v>
      </c>
      <c r="AE2403" s="5">
        <f>IFERROR(Table1[[#This Row],[Inventory]]/Table1[[#This Row],[Actual_Sales]],0)</f>
        <v>5.7784431137724548</v>
      </c>
    </row>
    <row r="2404" spans="1:31" x14ac:dyDescent="0.25">
      <c r="A2404">
        <v>646</v>
      </c>
      <c r="B2404">
        <v>660</v>
      </c>
      <c r="C2404">
        <v>3</v>
      </c>
      <c r="D2404" s="2">
        <v>40269</v>
      </c>
      <c r="E2404">
        <v>167</v>
      </c>
      <c r="F2404">
        <v>170</v>
      </c>
      <c r="G2404">
        <f>Table1[[#This Row],[Actual_Sales]]-Table1[[#This Row],[Budget_Sales]]</f>
        <v>-3</v>
      </c>
      <c r="H2404" s="5">
        <f>IF(
Table1[[#This Row],[Budget_Sales]]=0,
"",
IF(
Table1[[#This Row],[Budget_Sales]]&gt;0,
(Table1[[#This Row],[Actual_Sales]]-Table1[[#This Row],[Budget_Sales]])/Table1[[#This Row],[Budget_Sales]],
(Table1[[#This Row],[Actual_Sales]]-Table1[[#This Row],[Budget_Sales]])/ABS(Table1[[#This Row],[Budget_Sales]])
)
)</f>
        <v>-1.7647058823529412E-2</v>
      </c>
      <c r="I2404" s="5" t="str">
        <f>IF(Table1[[#This Row],[Sales_Var]]&gt;=0,"Above Budget","Below Budget")</f>
        <v>Below Budget</v>
      </c>
      <c r="J2404">
        <f>Table1[[#This Row],[Actual_Sales]]-(Table1[[#This Row],[COGS]]+Table1[[#This Row],[Expenses]])</f>
        <v>47</v>
      </c>
      <c r="K2404">
        <v>50</v>
      </c>
      <c r="L2404">
        <f>Table1[[#This Row],[Actual_Profit]]-Table1[[#This Row],[Budget_Profit]]</f>
        <v>-3</v>
      </c>
      <c r="M2404" s="5">
        <f>IF(
Table1[[#This Row],[Budget_Profit]]=0,
"",
IF(
Table1[[#This Row],[Budget_Profit]]&gt;0,
(Table1[[#This Row],[Actual_Profit]]-Table1[[#This Row],[Budget_Profit]])/Table1[[#This Row],[Budget_Profit]],
(Table1[[#This Row],[Actual_Profit]]-Table1[[#This Row],[Budget_Profit]])/ABS(Table1[[#This Row],[Budget_Profit]])
)
)</f>
        <v>-0.06</v>
      </c>
      <c r="N2404" s="5" t="str">
        <f>IF(Table1[[#This Row],[Profit_Var]]&gt;=0, "Above Budget", "Below Budget")</f>
        <v>Below Budget</v>
      </c>
      <c r="O2404">
        <v>76</v>
      </c>
      <c r="P2404">
        <v>80</v>
      </c>
      <c r="Q2404">
        <f>Table1[[#This Row],[COGS]]-Table1[[#This Row],[Budget_COGS]]</f>
        <v>-4</v>
      </c>
      <c r="R2404" s="5">
        <f>IF(
Table1[[#This Row],[Budget_COGS]]=0,
"",
IF(
Table1[[#This Row],[Budget_COGS]]&gt;0,
(Table1[[#This Row],[Budget_COGS]]-Table1[[#This Row],[COGS]]) / Table1[[#This Row],[Budget_COGS]],
(Table1[[#This Row],[Budget_COGS]]-Table1[[#This Row],[COGS]]) / ABS(Table1[[#This Row],[Budget_COGS]])
)
)</f>
        <v>0.05</v>
      </c>
      <c r="S2404" s="5" t="str">
        <f>IF(Table1[[#This Row],[COGS _Var]]&gt;=0, "Above Budget", "Below Budget")</f>
        <v>Below Budget</v>
      </c>
      <c r="T2404">
        <f>Table1[[#This Row],[Actual_Sales]]-Table1[[#This Row],[COGS]]</f>
        <v>91</v>
      </c>
      <c r="U2404">
        <v>90</v>
      </c>
      <c r="V2404">
        <f>Table1[[#This Row],[Gross_Margin]]-Table1[[#This Row],[Budget_Margin]]</f>
        <v>1</v>
      </c>
      <c r="W2404" s="5">
        <f>IF(
Table1[[#This Row],[Budget_Margin]]=0,
"",
IF(
Table1[[#This Row],[Budget_Margin]]&gt;0,
(Table1[[#This Row],[Gross_Margin]]-Table1[[#This Row],[Budget_Margin]]) / Table1[[#This Row],[Budget_Margin]],
(Table1[[#This Row],[Gross_Margin]]-Table1[[#This Row],[Budget_Margin]]) / ABS(Table1[[#This Row],[Budget_Margin]])
)
)</f>
        <v>1.1111111111111112E-2</v>
      </c>
      <c r="X2404" s="5" t="str">
        <f>IF(Table1[[#This Row],[Margin_Var]]&gt;=0, "Above Budget", "Below Budget")</f>
        <v>Above Budget</v>
      </c>
      <c r="Y2404" s="5">
        <f>IFERROR(Table1[[#This Row],[Gross_Margin]]/Table1[[#This Row],[Actual_Sales]],0)</f>
        <v>0.54491017964071853</v>
      </c>
      <c r="Z2404" s="5">
        <f>Table1[[#This Row],[Actual_Profit]]/Table1[[#This Row],[Actual_Sales]]</f>
        <v>0.28143712574850299</v>
      </c>
      <c r="AA2404">
        <v>44</v>
      </c>
      <c r="AB2404" s="5">
        <f>IFERROR(Table1[[#This Row],[Expenses]]/Table1[[#This Row],[Actual_Sales]],0)</f>
        <v>0.26347305389221559</v>
      </c>
      <c r="AC2404">
        <v>23</v>
      </c>
      <c r="AD2404">
        <v>965</v>
      </c>
      <c r="AE2404" s="5">
        <f>IFERROR(Table1[[#This Row],[Inventory]]/Table1[[#This Row],[Actual_Sales]],0)</f>
        <v>5.7784431137724548</v>
      </c>
    </row>
    <row r="2405" spans="1:31" x14ac:dyDescent="0.25">
      <c r="A2405">
        <v>586</v>
      </c>
      <c r="B2405">
        <v>435</v>
      </c>
      <c r="C2405">
        <v>8</v>
      </c>
      <c r="D2405" s="2">
        <v>40269</v>
      </c>
      <c r="E2405">
        <v>121</v>
      </c>
      <c r="F2405">
        <v>100</v>
      </c>
      <c r="G2405">
        <f>Table1[[#This Row],[Actual_Sales]]-Table1[[#This Row],[Budget_Sales]]</f>
        <v>21</v>
      </c>
      <c r="H2405" s="5">
        <f>IF(
Table1[[#This Row],[Budget_Sales]]=0,
"",
IF(
Table1[[#This Row],[Budget_Sales]]&gt;0,
(Table1[[#This Row],[Actual_Sales]]-Table1[[#This Row],[Budget_Sales]])/Table1[[#This Row],[Budget_Sales]],
(Table1[[#This Row],[Actual_Sales]]-Table1[[#This Row],[Budget_Sales]])/ABS(Table1[[#This Row],[Budget_Sales]])
)
)</f>
        <v>0.21</v>
      </c>
      <c r="I2405" s="5" t="str">
        <f>IF(Table1[[#This Row],[Sales_Var]]&gt;=0,"Above Budget","Below Budget")</f>
        <v>Above Budget</v>
      </c>
      <c r="J2405">
        <f>Table1[[#This Row],[Actual_Sales]]-(Table1[[#This Row],[COGS]]+Table1[[#This Row],[Expenses]])</f>
        <v>34</v>
      </c>
      <c r="K2405">
        <v>30</v>
      </c>
      <c r="L2405">
        <f>Table1[[#This Row],[Actual_Profit]]-Table1[[#This Row],[Budget_Profit]]</f>
        <v>4</v>
      </c>
      <c r="M2405" s="5">
        <f>IF(
Table1[[#This Row],[Budget_Profit]]=0,
"",
IF(
Table1[[#This Row],[Budget_Profit]]&gt;0,
(Table1[[#This Row],[Actual_Profit]]-Table1[[#This Row],[Budget_Profit]])/Table1[[#This Row],[Budget_Profit]],
(Table1[[#This Row],[Actual_Profit]]-Table1[[#This Row],[Budget_Profit]])/ABS(Table1[[#This Row],[Budget_Profit]])
)
)</f>
        <v>0.13333333333333333</v>
      </c>
      <c r="N2405" s="5" t="str">
        <f>IF(Table1[[#This Row],[Profit_Var]]&gt;=0, "Above Budget", "Below Budget")</f>
        <v>Above Budget</v>
      </c>
      <c r="O2405">
        <v>49</v>
      </c>
      <c r="P2405">
        <v>40</v>
      </c>
      <c r="Q2405">
        <f>Table1[[#This Row],[COGS]]-Table1[[#This Row],[Budget_COGS]]</f>
        <v>9</v>
      </c>
      <c r="R2405" s="5">
        <f>IF(
Table1[[#This Row],[Budget_COGS]]=0,
"",
IF(
Table1[[#This Row],[Budget_COGS]]&gt;0,
(Table1[[#This Row],[Budget_COGS]]-Table1[[#This Row],[COGS]]) / Table1[[#This Row],[Budget_COGS]],
(Table1[[#This Row],[Budget_COGS]]-Table1[[#This Row],[COGS]]) / ABS(Table1[[#This Row],[Budget_COGS]])
)
)</f>
        <v>-0.22500000000000001</v>
      </c>
      <c r="S2405" s="5" t="str">
        <f>IF(Table1[[#This Row],[COGS _Var]]&gt;=0, "Above Budget", "Below Budget")</f>
        <v>Above Budget</v>
      </c>
      <c r="T2405">
        <f>Table1[[#This Row],[Actual_Sales]]-Table1[[#This Row],[COGS]]</f>
        <v>72</v>
      </c>
      <c r="U2405">
        <v>60</v>
      </c>
      <c r="V2405">
        <f>Table1[[#This Row],[Gross_Margin]]-Table1[[#This Row],[Budget_Margin]]</f>
        <v>12</v>
      </c>
      <c r="W2405" s="5">
        <f>IF(
Table1[[#This Row],[Budget_Margin]]=0,
"",
IF(
Table1[[#This Row],[Budget_Margin]]&gt;0,
(Table1[[#This Row],[Gross_Margin]]-Table1[[#This Row],[Budget_Margin]]) / Table1[[#This Row],[Budget_Margin]],
(Table1[[#This Row],[Gross_Margin]]-Table1[[#This Row],[Budget_Margin]]) / ABS(Table1[[#This Row],[Budget_Margin]])
)
)</f>
        <v>0.2</v>
      </c>
      <c r="X2405" s="5" t="str">
        <f>IF(Table1[[#This Row],[Margin_Var]]&gt;=0, "Above Budget", "Below Budget")</f>
        <v>Above Budget</v>
      </c>
      <c r="Y2405" s="5">
        <f>IFERROR(Table1[[#This Row],[Gross_Margin]]/Table1[[#This Row],[Actual_Sales]],0)</f>
        <v>0.5950413223140496</v>
      </c>
      <c r="Z2405" s="5">
        <f>Table1[[#This Row],[Actual_Profit]]/Table1[[#This Row],[Actual_Sales]]</f>
        <v>0.28099173553719009</v>
      </c>
      <c r="AA2405">
        <v>38</v>
      </c>
      <c r="AB2405" s="5">
        <f>IFERROR(Table1[[#This Row],[Expenses]]/Table1[[#This Row],[Actual_Sales]],0)</f>
        <v>0.31404958677685951</v>
      </c>
      <c r="AC2405">
        <v>15</v>
      </c>
      <c r="AD2405">
        <v>241</v>
      </c>
      <c r="AE2405" s="5">
        <f>IFERROR(Table1[[#This Row],[Inventory]]/Table1[[#This Row],[Actual_Sales]],0)</f>
        <v>1.9917355371900827</v>
      </c>
    </row>
    <row r="2406" spans="1:31" x14ac:dyDescent="0.25">
      <c r="A2406">
        <v>409</v>
      </c>
      <c r="B2406">
        <v>503</v>
      </c>
      <c r="C2406">
        <v>3</v>
      </c>
      <c r="D2406" s="2">
        <v>40238</v>
      </c>
      <c r="E2406">
        <v>121</v>
      </c>
      <c r="F2406">
        <v>150</v>
      </c>
      <c r="G2406">
        <f>Table1[[#This Row],[Actual_Sales]]-Table1[[#This Row],[Budget_Sales]]</f>
        <v>-29</v>
      </c>
      <c r="H2406" s="5">
        <f>IF(
Table1[[#This Row],[Budget_Sales]]=0,
"",
IF(
Table1[[#This Row],[Budget_Sales]]&gt;0,
(Table1[[#This Row],[Actual_Sales]]-Table1[[#This Row],[Budget_Sales]])/Table1[[#This Row],[Budget_Sales]],
(Table1[[#This Row],[Actual_Sales]]-Table1[[#This Row],[Budget_Sales]])/ABS(Table1[[#This Row],[Budget_Sales]])
)
)</f>
        <v>-0.19333333333333333</v>
      </c>
      <c r="I2406" s="5" t="str">
        <f>IF(Table1[[#This Row],[Sales_Var]]&gt;=0,"Above Budget","Below Budget")</f>
        <v>Below Budget</v>
      </c>
      <c r="J2406">
        <f>Table1[[#This Row],[Actual_Sales]]-(Table1[[#This Row],[COGS]]+Table1[[#This Row],[Expenses]])</f>
        <v>34</v>
      </c>
      <c r="K2406">
        <v>60</v>
      </c>
      <c r="L2406">
        <f>Table1[[#This Row],[Actual_Profit]]-Table1[[#This Row],[Budget_Profit]]</f>
        <v>-26</v>
      </c>
      <c r="M2406" s="5">
        <f>IF(
Table1[[#This Row],[Budget_Profit]]=0,
"",
IF(
Table1[[#This Row],[Budget_Profit]]&gt;0,
(Table1[[#This Row],[Actual_Profit]]-Table1[[#This Row],[Budget_Profit]])/Table1[[#This Row],[Budget_Profit]],
(Table1[[#This Row],[Actual_Profit]]-Table1[[#This Row],[Budget_Profit]])/ABS(Table1[[#This Row],[Budget_Profit]])
)
)</f>
        <v>-0.43333333333333335</v>
      </c>
      <c r="N2406" s="5" t="str">
        <f>IF(Table1[[#This Row],[Profit_Var]]&gt;=0, "Above Budget", "Below Budget")</f>
        <v>Below Budget</v>
      </c>
      <c r="O2406">
        <v>49</v>
      </c>
      <c r="P2406">
        <v>60</v>
      </c>
      <c r="Q2406">
        <f>Table1[[#This Row],[COGS]]-Table1[[#This Row],[Budget_COGS]]</f>
        <v>-11</v>
      </c>
      <c r="R2406" s="5">
        <f>IF(
Table1[[#This Row],[Budget_COGS]]=0,
"",
IF(
Table1[[#This Row],[Budget_COGS]]&gt;0,
(Table1[[#This Row],[Budget_COGS]]-Table1[[#This Row],[COGS]]) / Table1[[#This Row],[Budget_COGS]],
(Table1[[#This Row],[Budget_COGS]]-Table1[[#This Row],[COGS]]) / ABS(Table1[[#This Row],[Budget_COGS]])
)
)</f>
        <v>0.18333333333333332</v>
      </c>
      <c r="S2406" s="5" t="str">
        <f>IF(Table1[[#This Row],[COGS _Var]]&gt;=0, "Above Budget", "Below Budget")</f>
        <v>Below Budget</v>
      </c>
      <c r="T2406">
        <f>Table1[[#This Row],[Actual_Sales]]-Table1[[#This Row],[COGS]]</f>
        <v>72</v>
      </c>
      <c r="U2406">
        <v>90</v>
      </c>
      <c r="V2406">
        <f>Table1[[#This Row],[Gross_Margin]]-Table1[[#This Row],[Budget_Margin]]</f>
        <v>-18</v>
      </c>
      <c r="W2406" s="5">
        <f>IF(
Table1[[#This Row],[Budget_Margin]]=0,
"",
IF(
Table1[[#This Row],[Budget_Margin]]&gt;0,
(Table1[[#This Row],[Gross_Margin]]-Table1[[#This Row],[Budget_Margin]]) / Table1[[#This Row],[Budget_Margin]],
(Table1[[#This Row],[Gross_Margin]]-Table1[[#This Row],[Budget_Margin]]) / ABS(Table1[[#This Row],[Budget_Margin]])
)
)</f>
        <v>-0.2</v>
      </c>
      <c r="X2406" s="5" t="str">
        <f>IF(Table1[[#This Row],[Margin_Var]]&gt;=0, "Above Budget", "Below Budget")</f>
        <v>Below Budget</v>
      </c>
      <c r="Y2406" s="5">
        <f>IFERROR(Table1[[#This Row],[Gross_Margin]]/Table1[[#This Row],[Actual_Sales]],0)</f>
        <v>0.5950413223140496</v>
      </c>
      <c r="Z2406" s="5">
        <f>Table1[[#This Row],[Actual_Profit]]/Table1[[#This Row],[Actual_Sales]]</f>
        <v>0.28099173553719009</v>
      </c>
      <c r="AA2406">
        <v>38</v>
      </c>
      <c r="AB2406" s="5">
        <f>IFERROR(Table1[[#This Row],[Expenses]]/Table1[[#This Row],[Actual_Sales]],0)</f>
        <v>0.31404958677685951</v>
      </c>
      <c r="AC2406">
        <v>15</v>
      </c>
      <c r="AD2406">
        <v>351</v>
      </c>
      <c r="AE2406" s="5">
        <f>IFERROR(Table1[[#This Row],[Inventory]]/Table1[[#This Row],[Actual_Sales]],0)</f>
        <v>2.9008264462809916</v>
      </c>
    </row>
    <row r="2407" spans="1:31" x14ac:dyDescent="0.25">
      <c r="A2407">
        <v>1869</v>
      </c>
      <c r="B2407">
        <v>614</v>
      </c>
      <c r="C2407">
        <v>2</v>
      </c>
      <c r="D2407" s="2">
        <v>40483</v>
      </c>
      <c r="E2407">
        <v>114</v>
      </c>
      <c r="F2407">
        <v>110</v>
      </c>
      <c r="G2407">
        <f>Table1[[#This Row],[Actual_Sales]]-Table1[[#This Row],[Budget_Sales]]</f>
        <v>4</v>
      </c>
      <c r="H2407" s="5">
        <f>IF(
Table1[[#This Row],[Budget_Sales]]=0,
"",
IF(
Table1[[#This Row],[Budget_Sales]]&gt;0,
(Table1[[#This Row],[Actual_Sales]]-Table1[[#This Row],[Budget_Sales]])/Table1[[#This Row],[Budget_Sales]],
(Table1[[#This Row],[Actual_Sales]]-Table1[[#This Row],[Budget_Sales]])/ABS(Table1[[#This Row],[Budget_Sales]])
)
)</f>
        <v>3.6363636363636362E-2</v>
      </c>
      <c r="I2407" s="5" t="str">
        <f>IF(Table1[[#This Row],[Sales_Var]]&gt;=0,"Above Budget","Below Budget")</f>
        <v>Above Budget</v>
      </c>
      <c r="J2407">
        <f>Table1[[#This Row],[Actual_Sales]]-(Table1[[#This Row],[COGS]]+Table1[[#This Row],[Expenses]])</f>
        <v>32</v>
      </c>
      <c r="K2407">
        <v>40</v>
      </c>
      <c r="L2407">
        <f>Table1[[#This Row],[Actual_Profit]]-Table1[[#This Row],[Budget_Profit]]</f>
        <v>-8</v>
      </c>
      <c r="M2407" s="5">
        <f>IF(
Table1[[#This Row],[Budget_Profit]]=0,
"",
IF(
Table1[[#This Row],[Budget_Profit]]&gt;0,
(Table1[[#This Row],[Actual_Profit]]-Table1[[#This Row],[Budget_Profit]])/Table1[[#This Row],[Budget_Profit]],
(Table1[[#This Row],[Actual_Profit]]-Table1[[#This Row],[Budget_Profit]])/ABS(Table1[[#This Row],[Budget_Profit]])
)
)</f>
        <v>-0.2</v>
      </c>
      <c r="N2407" s="5" t="str">
        <f>IF(Table1[[#This Row],[Profit_Var]]&gt;=0, "Above Budget", "Below Budget")</f>
        <v>Below Budget</v>
      </c>
      <c r="O2407">
        <v>46</v>
      </c>
      <c r="P2407">
        <v>40</v>
      </c>
      <c r="Q2407">
        <f>Table1[[#This Row],[COGS]]-Table1[[#This Row],[Budget_COGS]]</f>
        <v>6</v>
      </c>
      <c r="R2407" s="5">
        <f>IF(
Table1[[#This Row],[Budget_COGS]]=0,
"",
IF(
Table1[[#This Row],[Budget_COGS]]&gt;0,
(Table1[[#This Row],[Budget_COGS]]-Table1[[#This Row],[COGS]]) / Table1[[#This Row],[Budget_COGS]],
(Table1[[#This Row],[Budget_COGS]]-Table1[[#This Row],[COGS]]) / ABS(Table1[[#This Row],[Budget_COGS]])
)
)</f>
        <v>-0.15</v>
      </c>
      <c r="S2407" s="5" t="str">
        <f>IF(Table1[[#This Row],[COGS _Var]]&gt;=0, "Above Budget", "Below Budget")</f>
        <v>Above Budget</v>
      </c>
      <c r="T2407">
        <f>Table1[[#This Row],[Actual_Sales]]-Table1[[#This Row],[COGS]]</f>
        <v>68</v>
      </c>
      <c r="U2407">
        <v>70</v>
      </c>
      <c r="V2407">
        <f>Table1[[#This Row],[Gross_Margin]]-Table1[[#This Row],[Budget_Margin]]</f>
        <v>-2</v>
      </c>
      <c r="W2407" s="5">
        <f>IF(
Table1[[#This Row],[Budget_Margin]]=0,
"",
IF(
Table1[[#This Row],[Budget_Margin]]&gt;0,
(Table1[[#This Row],[Gross_Margin]]-Table1[[#This Row],[Budget_Margin]]) / Table1[[#This Row],[Budget_Margin]],
(Table1[[#This Row],[Gross_Margin]]-Table1[[#This Row],[Budget_Margin]]) / ABS(Table1[[#This Row],[Budget_Margin]])
)
)</f>
        <v>-2.8571428571428571E-2</v>
      </c>
      <c r="X2407" s="5" t="str">
        <f>IF(Table1[[#This Row],[Margin_Var]]&gt;=0, "Above Budget", "Below Budget")</f>
        <v>Below Budget</v>
      </c>
      <c r="Y2407" s="5">
        <f>IFERROR(Table1[[#This Row],[Gross_Margin]]/Table1[[#This Row],[Actual_Sales]],0)</f>
        <v>0.59649122807017541</v>
      </c>
      <c r="Z2407" s="5">
        <f>Table1[[#This Row],[Actual_Profit]]/Table1[[#This Row],[Actual_Sales]]</f>
        <v>0.2807017543859649</v>
      </c>
      <c r="AA2407">
        <v>36</v>
      </c>
      <c r="AB2407" s="5">
        <f>IFERROR(Table1[[#This Row],[Expenses]]/Table1[[#This Row],[Actual_Sales]],0)</f>
        <v>0.31578947368421051</v>
      </c>
      <c r="AC2407">
        <v>14</v>
      </c>
      <c r="AD2407">
        <v>424</v>
      </c>
      <c r="AE2407" s="5">
        <f>IFERROR(Table1[[#This Row],[Inventory]]/Table1[[#This Row],[Actual_Sales]],0)</f>
        <v>3.7192982456140351</v>
      </c>
    </row>
    <row r="2408" spans="1:31" x14ac:dyDescent="0.25">
      <c r="A2408">
        <v>1830</v>
      </c>
      <c r="B2408">
        <v>503</v>
      </c>
      <c r="C2408">
        <v>3</v>
      </c>
      <c r="D2408" s="2">
        <v>40483</v>
      </c>
      <c r="E2408">
        <v>114</v>
      </c>
      <c r="F2408">
        <v>130</v>
      </c>
      <c r="G2408">
        <f>Table1[[#This Row],[Actual_Sales]]-Table1[[#This Row],[Budget_Sales]]</f>
        <v>-16</v>
      </c>
      <c r="H2408" s="5">
        <f>IF(
Table1[[#This Row],[Budget_Sales]]=0,
"",
IF(
Table1[[#This Row],[Budget_Sales]]&gt;0,
(Table1[[#This Row],[Actual_Sales]]-Table1[[#This Row],[Budget_Sales]])/Table1[[#This Row],[Budget_Sales]],
(Table1[[#This Row],[Actual_Sales]]-Table1[[#This Row],[Budget_Sales]])/ABS(Table1[[#This Row],[Budget_Sales]])
)
)</f>
        <v>-0.12307692307692308</v>
      </c>
      <c r="I2408" s="5" t="str">
        <f>IF(Table1[[#This Row],[Sales_Var]]&gt;=0,"Above Budget","Below Budget")</f>
        <v>Below Budget</v>
      </c>
      <c r="J2408">
        <f>Table1[[#This Row],[Actual_Sales]]-(Table1[[#This Row],[COGS]]+Table1[[#This Row],[Expenses]])</f>
        <v>32</v>
      </c>
      <c r="K2408">
        <v>50</v>
      </c>
      <c r="L2408">
        <f>Table1[[#This Row],[Actual_Profit]]-Table1[[#This Row],[Budget_Profit]]</f>
        <v>-18</v>
      </c>
      <c r="M2408" s="5">
        <f>IF(
Table1[[#This Row],[Budget_Profit]]=0,
"",
IF(
Table1[[#This Row],[Budget_Profit]]&gt;0,
(Table1[[#This Row],[Actual_Profit]]-Table1[[#This Row],[Budget_Profit]])/Table1[[#This Row],[Budget_Profit]],
(Table1[[#This Row],[Actual_Profit]]-Table1[[#This Row],[Budget_Profit]])/ABS(Table1[[#This Row],[Budget_Profit]])
)
)</f>
        <v>-0.36</v>
      </c>
      <c r="N2408" s="5" t="str">
        <f>IF(Table1[[#This Row],[Profit_Var]]&gt;=0, "Above Budget", "Below Budget")</f>
        <v>Below Budget</v>
      </c>
      <c r="O2408">
        <v>46</v>
      </c>
      <c r="P2408">
        <v>50</v>
      </c>
      <c r="Q2408">
        <f>Table1[[#This Row],[COGS]]-Table1[[#This Row],[Budget_COGS]]</f>
        <v>-4</v>
      </c>
      <c r="R2408" s="5">
        <f>IF(
Table1[[#This Row],[Budget_COGS]]=0,
"",
IF(
Table1[[#This Row],[Budget_COGS]]&gt;0,
(Table1[[#This Row],[Budget_COGS]]-Table1[[#This Row],[COGS]]) / Table1[[#This Row],[Budget_COGS]],
(Table1[[#This Row],[Budget_COGS]]-Table1[[#This Row],[COGS]]) / ABS(Table1[[#This Row],[Budget_COGS]])
)
)</f>
        <v>0.08</v>
      </c>
      <c r="S2408" s="5" t="str">
        <f>IF(Table1[[#This Row],[COGS _Var]]&gt;=0, "Above Budget", "Below Budget")</f>
        <v>Below Budget</v>
      </c>
      <c r="T2408">
        <f>Table1[[#This Row],[Actual_Sales]]-Table1[[#This Row],[COGS]]</f>
        <v>68</v>
      </c>
      <c r="U2408">
        <v>80</v>
      </c>
      <c r="V2408">
        <f>Table1[[#This Row],[Gross_Margin]]-Table1[[#This Row],[Budget_Margin]]</f>
        <v>-12</v>
      </c>
      <c r="W2408" s="5">
        <f>IF(
Table1[[#This Row],[Budget_Margin]]=0,
"",
IF(
Table1[[#This Row],[Budget_Margin]]&gt;0,
(Table1[[#This Row],[Gross_Margin]]-Table1[[#This Row],[Budget_Margin]]) / Table1[[#This Row],[Budget_Margin]],
(Table1[[#This Row],[Gross_Margin]]-Table1[[#This Row],[Budget_Margin]]) / ABS(Table1[[#This Row],[Budget_Margin]])
)
)</f>
        <v>-0.15</v>
      </c>
      <c r="X2408" s="5" t="str">
        <f>IF(Table1[[#This Row],[Margin_Var]]&gt;=0, "Above Budget", "Below Budget")</f>
        <v>Below Budget</v>
      </c>
      <c r="Y2408" s="5">
        <f>IFERROR(Table1[[#This Row],[Gross_Margin]]/Table1[[#This Row],[Actual_Sales]],0)</f>
        <v>0.59649122807017541</v>
      </c>
      <c r="Z2408" s="5">
        <f>Table1[[#This Row],[Actual_Profit]]/Table1[[#This Row],[Actual_Sales]]</f>
        <v>0.2807017543859649</v>
      </c>
      <c r="AA2408">
        <v>36</v>
      </c>
      <c r="AB2408" s="5">
        <f>IFERROR(Table1[[#This Row],[Expenses]]/Table1[[#This Row],[Actual_Sales]],0)</f>
        <v>0.31578947368421051</v>
      </c>
      <c r="AC2408">
        <v>14</v>
      </c>
      <c r="AD2408">
        <v>424</v>
      </c>
      <c r="AE2408" s="5">
        <f>IFERROR(Table1[[#This Row],[Inventory]]/Table1[[#This Row],[Actual_Sales]],0)</f>
        <v>3.7192982456140351</v>
      </c>
    </row>
    <row r="2409" spans="1:31" x14ac:dyDescent="0.25">
      <c r="A2409">
        <v>1108</v>
      </c>
      <c r="B2409">
        <v>405</v>
      </c>
      <c r="C2409">
        <v>3</v>
      </c>
      <c r="D2409" s="2">
        <v>40360</v>
      </c>
      <c r="E2409">
        <v>57</v>
      </c>
      <c r="F2409">
        <v>70</v>
      </c>
      <c r="G2409">
        <f>Table1[[#This Row],[Actual_Sales]]-Table1[[#This Row],[Budget_Sales]]</f>
        <v>-13</v>
      </c>
      <c r="H2409" s="5">
        <f>IF(
Table1[[#This Row],[Budget_Sales]]=0,
"",
IF(
Table1[[#This Row],[Budget_Sales]]&gt;0,
(Table1[[#This Row],[Actual_Sales]]-Table1[[#This Row],[Budget_Sales]])/Table1[[#This Row],[Budget_Sales]],
(Table1[[#This Row],[Actual_Sales]]-Table1[[#This Row],[Budget_Sales]])/ABS(Table1[[#This Row],[Budget_Sales]])
)
)</f>
        <v>-0.18571428571428572</v>
      </c>
      <c r="I2409" s="5" t="str">
        <f>IF(Table1[[#This Row],[Sales_Var]]&gt;=0,"Above Budget","Below Budget")</f>
        <v>Below Budget</v>
      </c>
      <c r="J2409">
        <f>Table1[[#This Row],[Actual_Sales]]-(Table1[[#This Row],[COGS]]+Table1[[#This Row],[Expenses]])</f>
        <v>16</v>
      </c>
      <c r="K2409">
        <v>40</v>
      </c>
      <c r="L2409">
        <f>Table1[[#This Row],[Actual_Profit]]-Table1[[#This Row],[Budget_Profit]]</f>
        <v>-24</v>
      </c>
      <c r="M2409" s="5">
        <f>IF(
Table1[[#This Row],[Budget_Profit]]=0,
"",
IF(
Table1[[#This Row],[Budget_Profit]]&gt;0,
(Table1[[#This Row],[Actual_Profit]]-Table1[[#This Row],[Budget_Profit]])/Table1[[#This Row],[Budget_Profit]],
(Table1[[#This Row],[Actual_Profit]]-Table1[[#This Row],[Budget_Profit]])/ABS(Table1[[#This Row],[Budget_Profit]])
)
)</f>
        <v>-0.6</v>
      </c>
      <c r="N2409" s="5" t="str">
        <f>IF(Table1[[#This Row],[Profit_Var]]&gt;=0, "Above Budget", "Below Budget")</f>
        <v>Below Budget</v>
      </c>
      <c r="O2409">
        <v>23</v>
      </c>
      <c r="P2409">
        <v>20</v>
      </c>
      <c r="Q2409">
        <f>Table1[[#This Row],[COGS]]-Table1[[#This Row],[Budget_COGS]]</f>
        <v>3</v>
      </c>
      <c r="R2409" s="5">
        <f>IF(
Table1[[#This Row],[Budget_COGS]]=0,
"",
IF(
Table1[[#This Row],[Budget_COGS]]&gt;0,
(Table1[[#This Row],[Budget_COGS]]-Table1[[#This Row],[COGS]]) / Table1[[#This Row],[Budget_COGS]],
(Table1[[#This Row],[Budget_COGS]]-Table1[[#This Row],[COGS]]) / ABS(Table1[[#This Row],[Budget_COGS]])
)
)</f>
        <v>-0.15</v>
      </c>
      <c r="S2409" s="5" t="str">
        <f>IF(Table1[[#This Row],[COGS _Var]]&gt;=0, "Above Budget", "Below Budget")</f>
        <v>Above Budget</v>
      </c>
      <c r="T2409">
        <f>Table1[[#This Row],[Actual_Sales]]-Table1[[#This Row],[COGS]]</f>
        <v>34</v>
      </c>
      <c r="U2409">
        <v>50</v>
      </c>
      <c r="V2409">
        <f>Table1[[#This Row],[Gross_Margin]]-Table1[[#This Row],[Budget_Margin]]</f>
        <v>-16</v>
      </c>
      <c r="W2409" s="5">
        <f>IF(
Table1[[#This Row],[Budget_Margin]]=0,
"",
IF(
Table1[[#This Row],[Budget_Margin]]&gt;0,
(Table1[[#This Row],[Gross_Margin]]-Table1[[#This Row],[Budget_Margin]]) / Table1[[#This Row],[Budget_Margin]],
(Table1[[#This Row],[Gross_Margin]]-Table1[[#This Row],[Budget_Margin]]) / ABS(Table1[[#This Row],[Budget_Margin]])
)
)</f>
        <v>-0.32</v>
      </c>
      <c r="X2409" s="5" t="str">
        <f>IF(Table1[[#This Row],[Margin_Var]]&gt;=0, "Above Budget", "Below Budget")</f>
        <v>Below Budget</v>
      </c>
      <c r="Y2409" s="5">
        <f>IFERROR(Table1[[#This Row],[Gross_Margin]]/Table1[[#This Row],[Actual_Sales]],0)</f>
        <v>0.59649122807017541</v>
      </c>
      <c r="Z2409" s="5">
        <f>Table1[[#This Row],[Actual_Profit]]/Table1[[#This Row],[Actual_Sales]]</f>
        <v>0.2807017543859649</v>
      </c>
      <c r="AA2409">
        <v>18</v>
      </c>
      <c r="AB2409" s="5">
        <f>IFERROR(Table1[[#This Row],[Expenses]]/Table1[[#This Row],[Actual_Sales]],0)</f>
        <v>0.31578947368421051</v>
      </c>
      <c r="AC2409">
        <v>6</v>
      </c>
      <c r="AD2409">
        <v>868</v>
      </c>
      <c r="AE2409" s="5">
        <f>IFERROR(Table1[[#This Row],[Inventory]]/Table1[[#This Row],[Actual_Sales]],0)</f>
        <v>15.228070175438596</v>
      </c>
    </row>
    <row r="2410" spans="1:31" x14ac:dyDescent="0.25">
      <c r="A2410">
        <v>1165</v>
      </c>
      <c r="B2410">
        <v>614</v>
      </c>
      <c r="C2410">
        <v>9</v>
      </c>
      <c r="D2410" s="2">
        <v>40360</v>
      </c>
      <c r="E2410">
        <v>57</v>
      </c>
      <c r="F2410">
        <v>50</v>
      </c>
      <c r="G2410">
        <f>Table1[[#This Row],[Actual_Sales]]-Table1[[#This Row],[Budget_Sales]]</f>
        <v>7</v>
      </c>
      <c r="H2410" s="5">
        <f>IF(
Table1[[#This Row],[Budget_Sales]]=0,
"",
IF(
Table1[[#This Row],[Budget_Sales]]&gt;0,
(Table1[[#This Row],[Actual_Sales]]-Table1[[#This Row],[Budget_Sales]])/Table1[[#This Row],[Budget_Sales]],
(Table1[[#This Row],[Actual_Sales]]-Table1[[#This Row],[Budget_Sales]])/ABS(Table1[[#This Row],[Budget_Sales]])
)
)</f>
        <v>0.14000000000000001</v>
      </c>
      <c r="I2410" s="5" t="str">
        <f>IF(Table1[[#This Row],[Sales_Var]]&gt;=0,"Above Budget","Below Budget")</f>
        <v>Above Budget</v>
      </c>
      <c r="J2410">
        <f>Table1[[#This Row],[Actual_Sales]]-(Table1[[#This Row],[COGS]]+Table1[[#This Row],[Expenses]])</f>
        <v>16</v>
      </c>
      <c r="K2410">
        <v>40</v>
      </c>
      <c r="L2410">
        <f>Table1[[#This Row],[Actual_Profit]]-Table1[[#This Row],[Budget_Profit]]</f>
        <v>-24</v>
      </c>
      <c r="M2410" s="5">
        <f>IF(
Table1[[#This Row],[Budget_Profit]]=0,
"",
IF(
Table1[[#This Row],[Budget_Profit]]&gt;0,
(Table1[[#This Row],[Actual_Profit]]-Table1[[#This Row],[Budget_Profit]])/Table1[[#This Row],[Budget_Profit]],
(Table1[[#This Row],[Actual_Profit]]-Table1[[#This Row],[Budget_Profit]])/ABS(Table1[[#This Row],[Budget_Profit]])
)
)</f>
        <v>-0.6</v>
      </c>
      <c r="N2410" s="5" t="str">
        <f>IF(Table1[[#This Row],[Profit_Var]]&gt;=0, "Above Budget", "Below Budget")</f>
        <v>Below Budget</v>
      </c>
      <c r="O2410">
        <v>23</v>
      </c>
      <c r="P2410">
        <v>10</v>
      </c>
      <c r="Q2410">
        <f>Table1[[#This Row],[COGS]]-Table1[[#This Row],[Budget_COGS]]</f>
        <v>13</v>
      </c>
      <c r="R2410" s="5">
        <f>IF(
Table1[[#This Row],[Budget_COGS]]=0,
"",
IF(
Table1[[#This Row],[Budget_COGS]]&gt;0,
(Table1[[#This Row],[Budget_COGS]]-Table1[[#This Row],[COGS]]) / Table1[[#This Row],[Budget_COGS]],
(Table1[[#This Row],[Budget_COGS]]-Table1[[#This Row],[COGS]]) / ABS(Table1[[#This Row],[Budget_COGS]])
)
)</f>
        <v>-1.3</v>
      </c>
      <c r="S2410" s="5" t="str">
        <f>IF(Table1[[#This Row],[COGS _Var]]&gt;=0, "Above Budget", "Below Budget")</f>
        <v>Above Budget</v>
      </c>
      <c r="T2410">
        <f>Table1[[#This Row],[Actual_Sales]]-Table1[[#This Row],[COGS]]</f>
        <v>34</v>
      </c>
      <c r="U2410">
        <v>40</v>
      </c>
      <c r="V2410">
        <f>Table1[[#This Row],[Gross_Margin]]-Table1[[#This Row],[Budget_Margin]]</f>
        <v>-6</v>
      </c>
      <c r="W2410" s="5">
        <f>IF(
Table1[[#This Row],[Budget_Margin]]=0,
"",
IF(
Table1[[#This Row],[Budget_Margin]]&gt;0,
(Table1[[#This Row],[Gross_Margin]]-Table1[[#This Row],[Budget_Margin]]) / Table1[[#This Row],[Budget_Margin]],
(Table1[[#This Row],[Gross_Margin]]-Table1[[#This Row],[Budget_Margin]]) / ABS(Table1[[#This Row],[Budget_Margin]])
)
)</f>
        <v>-0.15</v>
      </c>
      <c r="X2410" s="5" t="str">
        <f>IF(Table1[[#This Row],[Margin_Var]]&gt;=0, "Above Budget", "Below Budget")</f>
        <v>Below Budget</v>
      </c>
      <c r="Y2410" s="5">
        <f>IFERROR(Table1[[#This Row],[Gross_Margin]]/Table1[[#This Row],[Actual_Sales]],0)</f>
        <v>0.59649122807017541</v>
      </c>
      <c r="Z2410" s="5">
        <f>Table1[[#This Row],[Actual_Profit]]/Table1[[#This Row],[Actual_Sales]]</f>
        <v>0.2807017543859649</v>
      </c>
      <c r="AA2410">
        <v>18</v>
      </c>
      <c r="AB2410" s="5">
        <f>IFERROR(Table1[[#This Row],[Expenses]]/Table1[[#This Row],[Actual_Sales]],0)</f>
        <v>0.31578947368421051</v>
      </c>
      <c r="AC2410">
        <v>6</v>
      </c>
      <c r="AD2410">
        <v>868</v>
      </c>
      <c r="AE2410" s="5">
        <f>IFERROR(Table1[[#This Row],[Inventory]]/Table1[[#This Row],[Actual_Sales]],0)</f>
        <v>15.228070175438596</v>
      </c>
    </row>
    <row r="2411" spans="1:31" x14ac:dyDescent="0.25">
      <c r="A2411">
        <v>1111</v>
      </c>
      <c r="B2411">
        <v>413</v>
      </c>
      <c r="C2411">
        <v>11</v>
      </c>
      <c r="D2411" s="2">
        <v>40360</v>
      </c>
      <c r="E2411">
        <v>57</v>
      </c>
      <c r="F2411">
        <v>60</v>
      </c>
      <c r="G2411">
        <f>Table1[[#This Row],[Actual_Sales]]-Table1[[#This Row],[Budget_Sales]]</f>
        <v>-3</v>
      </c>
      <c r="H2411" s="5">
        <f>IF(
Table1[[#This Row],[Budget_Sales]]=0,
"",
IF(
Table1[[#This Row],[Budget_Sales]]&gt;0,
(Table1[[#This Row],[Actual_Sales]]-Table1[[#This Row],[Budget_Sales]])/Table1[[#This Row],[Budget_Sales]],
(Table1[[#This Row],[Actual_Sales]]-Table1[[#This Row],[Budget_Sales]])/ABS(Table1[[#This Row],[Budget_Sales]])
)
)</f>
        <v>-0.05</v>
      </c>
      <c r="I2411" s="5" t="str">
        <f>IF(Table1[[#This Row],[Sales_Var]]&gt;=0,"Above Budget","Below Budget")</f>
        <v>Below Budget</v>
      </c>
      <c r="J2411">
        <f>Table1[[#This Row],[Actual_Sales]]-(Table1[[#This Row],[COGS]]+Table1[[#This Row],[Expenses]])</f>
        <v>16</v>
      </c>
      <c r="K2411">
        <v>30</v>
      </c>
      <c r="L2411">
        <f>Table1[[#This Row],[Actual_Profit]]-Table1[[#This Row],[Budget_Profit]]</f>
        <v>-14</v>
      </c>
      <c r="M2411" s="5">
        <f>IF(
Table1[[#This Row],[Budget_Profit]]=0,
"",
IF(
Table1[[#This Row],[Budget_Profit]]&gt;0,
(Table1[[#This Row],[Actual_Profit]]-Table1[[#This Row],[Budget_Profit]])/Table1[[#This Row],[Budget_Profit]],
(Table1[[#This Row],[Actual_Profit]]-Table1[[#This Row],[Budget_Profit]])/ABS(Table1[[#This Row],[Budget_Profit]])
)
)</f>
        <v>-0.46666666666666667</v>
      </c>
      <c r="N2411" s="5" t="str">
        <f>IF(Table1[[#This Row],[Profit_Var]]&gt;=0, "Above Budget", "Below Budget")</f>
        <v>Below Budget</v>
      </c>
      <c r="O2411">
        <v>23</v>
      </c>
      <c r="P2411">
        <v>20</v>
      </c>
      <c r="Q2411">
        <f>Table1[[#This Row],[COGS]]-Table1[[#This Row],[Budget_COGS]]</f>
        <v>3</v>
      </c>
      <c r="R2411" s="5">
        <f>IF(
Table1[[#This Row],[Budget_COGS]]=0,
"",
IF(
Table1[[#This Row],[Budget_COGS]]&gt;0,
(Table1[[#This Row],[Budget_COGS]]-Table1[[#This Row],[COGS]]) / Table1[[#This Row],[Budget_COGS]],
(Table1[[#This Row],[Budget_COGS]]-Table1[[#This Row],[COGS]]) / ABS(Table1[[#This Row],[Budget_COGS]])
)
)</f>
        <v>-0.15</v>
      </c>
      <c r="S2411" s="5" t="str">
        <f>IF(Table1[[#This Row],[COGS _Var]]&gt;=0, "Above Budget", "Below Budget")</f>
        <v>Above Budget</v>
      </c>
      <c r="T2411">
        <f>Table1[[#This Row],[Actual_Sales]]-Table1[[#This Row],[COGS]]</f>
        <v>34</v>
      </c>
      <c r="U2411">
        <v>40</v>
      </c>
      <c r="V2411">
        <f>Table1[[#This Row],[Gross_Margin]]-Table1[[#This Row],[Budget_Margin]]</f>
        <v>-6</v>
      </c>
      <c r="W2411" s="5">
        <f>IF(
Table1[[#This Row],[Budget_Margin]]=0,
"",
IF(
Table1[[#This Row],[Budget_Margin]]&gt;0,
(Table1[[#This Row],[Gross_Margin]]-Table1[[#This Row],[Budget_Margin]]) / Table1[[#This Row],[Budget_Margin]],
(Table1[[#This Row],[Gross_Margin]]-Table1[[#This Row],[Budget_Margin]]) / ABS(Table1[[#This Row],[Budget_Margin]])
)
)</f>
        <v>-0.15</v>
      </c>
      <c r="X2411" s="5" t="str">
        <f>IF(Table1[[#This Row],[Margin_Var]]&gt;=0, "Above Budget", "Below Budget")</f>
        <v>Below Budget</v>
      </c>
      <c r="Y2411" s="5">
        <f>IFERROR(Table1[[#This Row],[Gross_Margin]]/Table1[[#This Row],[Actual_Sales]],0)</f>
        <v>0.59649122807017541</v>
      </c>
      <c r="Z2411" s="5">
        <f>Table1[[#This Row],[Actual_Profit]]/Table1[[#This Row],[Actual_Sales]]</f>
        <v>0.2807017543859649</v>
      </c>
      <c r="AA2411">
        <v>18</v>
      </c>
      <c r="AB2411" s="5">
        <f>IFERROR(Table1[[#This Row],[Expenses]]/Table1[[#This Row],[Actual_Sales]],0)</f>
        <v>0.31578947368421051</v>
      </c>
      <c r="AC2411">
        <v>6</v>
      </c>
      <c r="AD2411">
        <v>868</v>
      </c>
      <c r="AE2411" s="5">
        <f>IFERROR(Table1[[#This Row],[Inventory]]/Table1[[#This Row],[Actual_Sales]],0)</f>
        <v>15.228070175438596</v>
      </c>
    </row>
    <row r="2412" spans="1:31" x14ac:dyDescent="0.25">
      <c r="A2412">
        <v>1484</v>
      </c>
      <c r="B2412">
        <v>513</v>
      </c>
      <c r="C2412">
        <v>5</v>
      </c>
      <c r="D2412" s="2">
        <v>40422</v>
      </c>
      <c r="E2412">
        <v>310</v>
      </c>
      <c r="F2412">
        <v>360</v>
      </c>
      <c r="G2412">
        <f>Table1[[#This Row],[Actual_Sales]]-Table1[[#This Row],[Budget_Sales]]</f>
        <v>-50</v>
      </c>
      <c r="H2412" s="5">
        <f>IF(
Table1[[#This Row],[Budget_Sales]]=0,
"",
IF(
Table1[[#This Row],[Budget_Sales]]&gt;0,
(Table1[[#This Row],[Actual_Sales]]-Table1[[#This Row],[Budget_Sales]])/Table1[[#This Row],[Budget_Sales]],
(Table1[[#This Row],[Actual_Sales]]-Table1[[#This Row],[Budget_Sales]])/ABS(Table1[[#This Row],[Budget_Sales]])
)
)</f>
        <v>-0.1388888888888889</v>
      </c>
      <c r="I2412" s="5" t="str">
        <f>IF(Table1[[#This Row],[Sales_Var]]&gt;=0,"Above Budget","Below Budget")</f>
        <v>Below Budget</v>
      </c>
      <c r="J2412">
        <f>Table1[[#This Row],[Actual_Sales]]-(Table1[[#This Row],[COGS]]+Table1[[#This Row],[Expenses]])</f>
        <v>87</v>
      </c>
      <c r="K2412">
        <v>130</v>
      </c>
      <c r="L2412">
        <f>Table1[[#This Row],[Actual_Profit]]-Table1[[#This Row],[Budget_Profit]]</f>
        <v>-43</v>
      </c>
      <c r="M2412" s="5">
        <f>IF(
Table1[[#This Row],[Budget_Profit]]=0,
"",
IF(
Table1[[#This Row],[Budget_Profit]]&gt;0,
(Table1[[#This Row],[Actual_Profit]]-Table1[[#This Row],[Budget_Profit]])/Table1[[#This Row],[Budget_Profit]],
(Table1[[#This Row],[Actual_Profit]]-Table1[[#This Row],[Budget_Profit]])/ABS(Table1[[#This Row],[Budget_Profit]])
)
)</f>
        <v>-0.33076923076923076</v>
      </c>
      <c r="N2412" s="5" t="str">
        <f>IF(Table1[[#This Row],[Profit_Var]]&gt;=0, "Above Budget", "Below Budget")</f>
        <v>Below Budget</v>
      </c>
      <c r="O2412">
        <v>155</v>
      </c>
      <c r="P2412">
        <v>170</v>
      </c>
      <c r="Q2412">
        <f>Table1[[#This Row],[COGS]]-Table1[[#This Row],[Budget_COGS]]</f>
        <v>-15</v>
      </c>
      <c r="R2412" s="5">
        <f>IF(
Table1[[#This Row],[Budget_COGS]]=0,
"",
IF(
Table1[[#This Row],[Budget_COGS]]&gt;0,
(Table1[[#This Row],[Budget_COGS]]-Table1[[#This Row],[COGS]]) / Table1[[#This Row],[Budget_COGS]],
(Table1[[#This Row],[Budget_COGS]]-Table1[[#This Row],[COGS]]) / ABS(Table1[[#This Row],[Budget_COGS]])
)
)</f>
        <v>8.8235294117647065E-2</v>
      </c>
      <c r="S2412" s="5" t="str">
        <f>IF(Table1[[#This Row],[COGS _Var]]&gt;=0, "Above Budget", "Below Budget")</f>
        <v>Below Budget</v>
      </c>
      <c r="T2412">
        <f>Table1[[#This Row],[Actual_Sales]]-Table1[[#This Row],[COGS]]</f>
        <v>155</v>
      </c>
      <c r="U2412">
        <v>190</v>
      </c>
      <c r="V2412">
        <f>Table1[[#This Row],[Gross_Margin]]-Table1[[#This Row],[Budget_Margin]]</f>
        <v>-35</v>
      </c>
      <c r="W2412" s="5">
        <f>IF(
Table1[[#This Row],[Budget_Margin]]=0,
"",
IF(
Table1[[#This Row],[Budget_Margin]]&gt;0,
(Table1[[#This Row],[Gross_Margin]]-Table1[[#This Row],[Budget_Margin]]) / Table1[[#This Row],[Budget_Margin]],
(Table1[[#This Row],[Gross_Margin]]-Table1[[#This Row],[Budget_Margin]]) / ABS(Table1[[#This Row],[Budget_Margin]])
)
)</f>
        <v>-0.18421052631578946</v>
      </c>
      <c r="X2412" s="5" t="str">
        <f>IF(Table1[[#This Row],[Margin_Var]]&gt;=0, "Above Budget", "Below Budget")</f>
        <v>Below Budget</v>
      </c>
      <c r="Y2412" s="5">
        <f>IFERROR(Table1[[#This Row],[Gross_Margin]]/Table1[[#This Row],[Actual_Sales]],0)</f>
        <v>0.5</v>
      </c>
      <c r="Z2412" s="5">
        <f>Table1[[#This Row],[Actual_Profit]]/Table1[[#This Row],[Actual_Sales]]</f>
        <v>0.28064516129032258</v>
      </c>
      <c r="AA2412">
        <v>68</v>
      </c>
      <c r="AB2412" s="5">
        <f>IFERROR(Table1[[#This Row],[Expenses]]/Table1[[#This Row],[Actual_Sales]],0)</f>
        <v>0.21935483870967742</v>
      </c>
      <c r="AC2412">
        <v>43</v>
      </c>
      <c r="AD2412">
        <v>1280</v>
      </c>
      <c r="AE2412" s="5">
        <f>IFERROR(Table1[[#This Row],[Inventory]]/Table1[[#This Row],[Actual_Sales]],0)</f>
        <v>4.129032258064516</v>
      </c>
    </row>
    <row r="2413" spans="1:31" x14ac:dyDescent="0.25">
      <c r="A2413">
        <v>1494</v>
      </c>
      <c r="B2413">
        <v>541</v>
      </c>
      <c r="C2413">
        <v>6</v>
      </c>
      <c r="D2413" s="2">
        <v>40422</v>
      </c>
      <c r="E2413">
        <v>310</v>
      </c>
      <c r="F2413">
        <v>290</v>
      </c>
      <c r="G2413">
        <f>Table1[[#This Row],[Actual_Sales]]-Table1[[#This Row],[Budget_Sales]]</f>
        <v>20</v>
      </c>
      <c r="H2413" s="5">
        <f>IF(
Table1[[#This Row],[Budget_Sales]]=0,
"",
IF(
Table1[[#This Row],[Budget_Sales]]&gt;0,
(Table1[[#This Row],[Actual_Sales]]-Table1[[#This Row],[Budget_Sales]])/Table1[[#This Row],[Budget_Sales]],
(Table1[[#This Row],[Actual_Sales]]-Table1[[#This Row],[Budget_Sales]])/ABS(Table1[[#This Row],[Budget_Sales]])
)
)</f>
        <v>6.8965517241379309E-2</v>
      </c>
      <c r="I2413" s="5" t="str">
        <f>IF(Table1[[#This Row],[Sales_Var]]&gt;=0,"Above Budget","Below Budget")</f>
        <v>Above Budget</v>
      </c>
      <c r="J2413">
        <f>Table1[[#This Row],[Actual_Sales]]-(Table1[[#This Row],[COGS]]+Table1[[#This Row],[Expenses]])</f>
        <v>87</v>
      </c>
      <c r="K2413">
        <v>90</v>
      </c>
      <c r="L2413">
        <f>Table1[[#This Row],[Actual_Profit]]-Table1[[#This Row],[Budget_Profit]]</f>
        <v>-3</v>
      </c>
      <c r="M2413" s="5">
        <f>IF(
Table1[[#This Row],[Budget_Profit]]=0,
"",
IF(
Table1[[#This Row],[Budget_Profit]]&gt;0,
(Table1[[#This Row],[Actual_Profit]]-Table1[[#This Row],[Budget_Profit]])/Table1[[#This Row],[Budget_Profit]],
(Table1[[#This Row],[Actual_Profit]]-Table1[[#This Row],[Budget_Profit]])/ABS(Table1[[#This Row],[Budget_Profit]])
)
)</f>
        <v>-3.3333333333333333E-2</v>
      </c>
      <c r="N2413" s="5" t="str">
        <f>IF(Table1[[#This Row],[Profit_Var]]&gt;=0, "Above Budget", "Below Budget")</f>
        <v>Below Budget</v>
      </c>
      <c r="O2413">
        <v>155</v>
      </c>
      <c r="P2413">
        <v>140</v>
      </c>
      <c r="Q2413">
        <f>Table1[[#This Row],[COGS]]-Table1[[#This Row],[Budget_COGS]]</f>
        <v>15</v>
      </c>
      <c r="R2413" s="5">
        <f>IF(
Table1[[#This Row],[Budget_COGS]]=0,
"",
IF(
Table1[[#This Row],[Budget_COGS]]&gt;0,
(Table1[[#This Row],[Budget_COGS]]-Table1[[#This Row],[COGS]]) / Table1[[#This Row],[Budget_COGS]],
(Table1[[#This Row],[Budget_COGS]]-Table1[[#This Row],[COGS]]) / ABS(Table1[[#This Row],[Budget_COGS]])
)
)</f>
        <v>-0.10714285714285714</v>
      </c>
      <c r="S2413" s="5" t="str">
        <f>IF(Table1[[#This Row],[COGS _Var]]&gt;=0, "Above Budget", "Below Budget")</f>
        <v>Above Budget</v>
      </c>
      <c r="T2413">
        <f>Table1[[#This Row],[Actual_Sales]]-Table1[[#This Row],[COGS]]</f>
        <v>155</v>
      </c>
      <c r="U2413">
        <v>150</v>
      </c>
      <c r="V2413">
        <f>Table1[[#This Row],[Gross_Margin]]-Table1[[#This Row],[Budget_Margin]]</f>
        <v>5</v>
      </c>
      <c r="W2413" s="5">
        <f>IF(
Table1[[#This Row],[Budget_Margin]]=0,
"",
IF(
Table1[[#This Row],[Budget_Margin]]&gt;0,
(Table1[[#This Row],[Gross_Margin]]-Table1[[#This Row],[Budget_Margin]]) / Table1[[#This Row],[Budget_Margin]],
(Table1[[#This Row],[Gross_Margin]]-Table1[[#This Row],[Budget_Margin]]) / ABS(Table1[[#This Row],[Budget_Margin]])
)
)</f>
        <v>3.3333333333333333E-2</v>
      </c>
      <c r="X2413" s="5" t="str">
        <f>IF(Table1[[#This Row],[Margin_Var]]&gt;=0, "Above Budget", "Below Budget")</f>
        <v>Above Budget</v>
      </c>
      <c r="Y2413" s="5">
        <f>IFERROR(Table1[[#This Row],[Gross_Margin]]/Table1[[#This Row],[Actual_Sales]],0)</f>
        <v>0.5</v>
      </c>
      <c r="Z2413" s="5">
        <f>Table1[[#This Row],[Actual_Profit]]/Table1[[#This Row],[Actual_Sales]]</f>
        <v>0.28064516129032258</v>
      </c>
      <c r="AA2413">
        <v>68</v>
      </c>
      <c r="AB2413" s="5">
        <f>IFERROR(Table1[[#This Row],[Expenses]]/Table1[[#This Row],[Actual_Sales]],0)</f>
        <v>0.21935483870967742</v>
      </c>
      <c r="AC2413">
        <v>43</v>
      </c>
      <c r="AD2413">
        <v>1280</v>
      </c>
      <c r="AE2413" s="5">
        <f>IFERROR(Table1[[#This Row],[Inventory]]/Table1[[#This Row],[Actual_Sales]],0)</f>
        <v>4.129032258064516</v>
      </c>
    </row>
    <row r="2414" spans="1:31" x14ac:dyDescent="0.25">
      <c r="A2414">
        <v>1553</v>
      </c>
      <c r="B2414">
        <v>781</v>
      </c>
      <c r="C2414">
        <v>7</v>
      </c>
      <c r="D2414" s="2">
        <v>40422</v>
      </c>
      <c r="E2414">
        <v>310</v>
      </c>
      <c r="F2414">
        <v>300</v>
      </c>
      <c r="G2414">
        <f>Table1[[#This Row],[Actual_Sales]]-Table1[[#This Row],[Budget_Sales]]</f>
        <v>10</v>
      </c>
      <c r="H2414" s="5">
        <f>IF(
Table1[[#This Row],[Budget_Sales]]=0,
"",
IF(
Table1[[#This Row],[Budget_Sales]]&gt;0,
(Table1[[#This Row],[Actual_Sales]]-Table1[[#This Row],[Budget_Sales]])/Table1[[#This Row],[Budget_Sales]],
(Table1[[#This Row],[Actual_Sales]]-Table1[[#This Row],[Budget_Sales]])/ABS(Table1[[#This Row],[Budget_Sales]])
)
)</f>
        <v>3.3333333333333333E-2</v>
      </c>
      <c r="I2414" s="5" t="str">
        <f>IF(Table1[[#This Row],[Sales_Var]]&gt;=0,"Above Budget","Below Budget")</f>
        <v>Above Budget</v>
      </c>
      <c r="J2414">
        <f>Table1[[#This Row],[Actual_Sales]]-(Table1[[#This Row],[COGS]]+Table1[[#This Row],[Expenses]])</f>
        <v>87</v>
      </c>
      <c r="K2414">
        <v>100</v>
      </c>
      <c r="L2414">
        <f>Table1[[#This Row],[Actual_Profit]]-Table1[[#This Row],[Budget_Profit]]</f>
        <v>-13</v>
      </c>
      <c r="M2414" s="5">
        <f>IF(
Table1[[#This Row],[Budget_Profit]]=0,
"",
IF(
Table1[[#This Row],[Budget_Profit]]&gt;0,
(Table1[[#This Row],[Actual_Profit]]-Table1[[#This Row],[Budget_Profit]])/Table1[[#This Row],[Budget_Profit]],
(Table1[[#This Row],[Actual_Profit]]-Table1[[#This Row],[Budget_Profit]])/ABS(Table1[[#This Row],[Budget_Profit]])
)
)</f>
        <v>-0.13</v>
      </c>
      <c r="N2414" s="5" t="str">
        <f>IF(Table1[[#This Row],[Profit_Var]]&gt;=0, "Above Budget", "Below Budget")</f>
        <v>Below Budget</v>
      </c>
      <c r="O2414">
        <v>155</v>
      </c>
      <c r="P2414">
        <v>140</v>
      </c>
      <c r="Q2414">
        <f>Table1[[#This Row],[COGS]]-Table1[[#This Row],[Budget_COGS]]</f>
        <v>15</v>
      </c>
      <c r="R2414" s="5">
        <f>IF(
Table1[[#This Row],[Budget_COGS]]=0,
"",
IF(
Table1[[#This Row],[Budget_COGS]]&gt;0,
(Table1[[#This Row],[Budget_COGS]]-Table1[[#This Row],[COGS]]) / Table1[[#This Row],[Budget_COGS]],
(Table1[[#This Row],[Budget_COGS]]-Table1[[#This Row],[COGS]]) / ABS(Table1[[#This Row],[Budget_COGS]])
)
)</f>
        <v>-0.10714285714285714</v>
      </c>
      <c r="S2414" s="5" t="str">
        <f>IF(Table1[[#This Row],[COGS _Var]]&gt;=0, "Above Budget", "Below Budget")</f>
        <v>Above Budget</v>
      </c>
      <c r="T2414">
        <f>Table1[[#This Row],[Actual_Sales]]-Table1[[#This Row],[COGS]]</f>
        <v>155</v>
      </c>
      <c r="U2414">
        <v>160</v>
      </c>
      <c r="V2414">
        <f>Table1[[#This Row],[Gross_Margin]]-Table1[[#This Row],[Budget_Margin]]</f>
        <v>-5</v>
      </c>
      <c r="W2414" s="5">
        <f>IF(
Table1[[#This Row],[Budget_Margin]]=0,
"",
IF(
Table1[[#This Row],[Budget_Margin]]&gt;0,
(Table1[[#This Row],[Gross_Margin]]-Table1[[#This Row],[Budget_Margin]]) / Table1[[#This Row],[Budget_Margin]],
(Table1[[#This Row],[Gross_Margin]]-Table1[[#This Row],[Budget_Margin]]) / ABS(Table1[[#This Row],[Budget_Margin]])
)
)</f>
        <v>-3.125E-2</v>
      </c>
      <c r="X2414" s="5" t="str">
        <f>IF(Table1[[#This Row],[Margin_Var]]&gt;=0, "Above Budget", "Below Budget")</f>
        <v>Below Budget</v>
      </c>
      <c r="Y2414" s="5">
        <f>IFERROR(Table1[[#This Row],[Gross_Margin]]/Table1[[#This Row],[Actual_Sales]],0)</f>
        <v>0.5</v>
      </c>
      <c r="Z2414" s="5">
        <f>Table1[[#This Row],[Actual_Profit]]/Table1[[#This Row],[Actual_Sales]]</f>
        <v>0.28064516129032258</v>
      </c>
      <c r="AA2414">
        <v>68</v>
      </c>
      <c r="AB2414" s="5">
        <f>IFERROR(Table1[[#This Row],[Expenses]]/Table1[[#This Row],[Actual_Sales]],0)</f>
        <v>0.21935483870967742</v>
      </c>
      <c r="AC2414">
        <v>43</v>
      </c>
      <c r="AD2414">
        <v>1280</v>
      </c>
      <c r="AE2414" s="5">
        <f>IFERROR(Table1[[#This Row],[Inventory]]/Table1[[#This Row],[Actual_Sales]],0)</f>
        <v>4.129032258064516</v>
      </c>
    </row>
    <row r="2415" spans="1:31" x14ac:dyDescent="0.25">
      <c r="A2415">
        <v>1588</v>
      </c>
      <c r="B2415">
        <v>970</v>
      </c>
      <c r="C2415">
        <v>8</v>
      </c>
      <c r="D2415" s="2">
        <v>40422</v>
      </c>
      <c r="E2415">
        <v>310</v>
      </c>
      <c r="F2415">
        <v>270</v>
      </c>
      <c r="G2415">
        <f>Table1[[#This Row],[Actual_Sales]]-Table1[[#This Row],[Budget_Sales]]</f>
        <v>40</v>
      </c>
      <c r="H2415" s="5">
        <f>IF(
Table1[[#This Row],[Budget_Sales]]=0,
"",
IF(
Table1[[#This Row],[Budget_Sales]]&gt;0,
(Table1[[#This Row],[Actual_Sales]]-Table1[[#This Row],[Budget_Sales]])/Table1[[#This Row],[Budget_Sales]],
(Table1[[#This Row],[Actual_Sales]]-Table1[[#This Row],[Budget_Sales]])/ABS(Table1[[#This Row],[Budget_Sales]])
)
)</f>
        <v>0.14814814814814814</v>
      </c>
      <c r="I2415" s="5" t="str">
        <f>IF(Table1[[#This Row],[Sales_Var]]&gt;=0,"Above Budget","Below Budget")</f>
        <v>Above Budget</v>
      </c>
      <c r="J2415">
        <f>Table1[[#This Row],[Actual_Sales]]-(Table1[[#This Row],[COGS]]+Table1[[#This Row],[Expenses]])</f>
        <v>87</v>
      </c>
      <c r="K2415">
        <v>90</v>
      </c>
      <c r="L2415">
        <f>Table1[[#This Row],[Actual_Profit]]-Table1[[#This Row],[Budget_Profit]]</f>
        <v>-3</v>
      </c>
      <c r="M2415" s="5">
        <f>IF(
Table1[[#This Row],[Budget_Profit]]=0,
"",
IF(
Table1[[#This Row],[Budget_Profit]]&gt;0,
(Table1[[#This Row],[Actual_Profit]]-Table1[[#This Row],[Budget_Profit]])/Table1[[#This Row],[Budget_Profit]],
(Table1[[#This Row],[Actual_Profit]]-Table1[[#This Row],[Budget_Profit]])/ABS(Table1[[#This Row],[Budget_Profit]])
)
)</f>
        <v>-3.3333333333333333E-2</v>
      </c>
      <c r="N2415" s="5" t="str">
        <f>IF(Table1[[#This Row],[Profit_Var]]&gt;=0, "Above Budget", "Below Budget")</f>
        <v>Below Budget</v>
      </c>
      <c r="O2415">
        <v>155</v>
      </c>
      <c r="P2415">
        <v>130</v>
      </c>
      <c r="Q2415">
        <f>Table1[[#This Row],[COGS]]-Table1[[#This Row],[Budget_COGS]]</f>
        <v>25</v>
      </c>
      <c r="R2415" s="5">
        <f>IF(
Table1[[#This Row],[Budget_COGS]]=0,
"",
IF(
Table1[[#This Row],[Budget_COGS]]&gt;0,
(Table1[[#This Row],[Budget_COGS]]-Table1[[#This Row],[COGS]]) / Table1[[#This Row],[Budget_COGS]],
(Table1[[#This Row],[Budget_COGS]]-Table1[[#This Row],[COGS]]) / ABS(Table1[[#This Row],[Budget_COGS]])
)
)</f>
        <v>-0.19230769230769232</v>
      </c>
      <c r="S2415" s="5" t="str">
        <f>IF(Table1[[#This Row],[COGS _Var]]&gt;=0, "Above Budget", "Below Budget")</f>
        <v>Above Budget</v>
      </c>
      <c r="T2415">
        <f>Table1[[#This Row],[Actual_Sales]]-Table1[[#This Row],[COGS]]</f>
        <v>155</v>
      </c>
      <c r="U2415">
        <v>140</v>
      </c>
      <c r="V2415">
        <f>Table1[[#This Row],[Gross_Margin]]-Table1[[#This Row],[Budget_Margin]]</f>
        <v>15</v>
      </c>
      <c r="W2415" s="5">
        <f>IF(
Table1[[#This Row],[Budget_Margin]]=0,
"",
IF(
Table1[[#This Row],[Budget_Margin]]&gt;0,
(Table1[[#This Row],[Gross_Margin]]-Table1[[#This Row],[Budget_Margin]]) / Table1[[#This Row],[Budget_Margin]],
(Table1[[#This Row],[Gross_Margin]]-Table1[[#This Row],[Budget_Margin]]) / ABS(Table1[[#This Row],[Budget_Margin]])
)
)</f>
        <v>0.10714285714285714</v>
      </c>
      <c r="X2415" s="5" t="str">
        <f>IF(Table1[[#This Row],[Margin_Var]]&gt;=0, "Above Budget", "Below Budget")</f>
        <v>Above Budget</v>
      </c>
      <c r="Y2415" s="5">
        <f>IFERROR(Table1[[#This Row],[Gross_Margin]]/Table1[[#This Row],[Actual_Sales]],0)</f>
        <v>0.5</v>
      </c>
      <c r="Z2415" s="5">
        <f>Table1[[#This Row],[Actual_Profit]]/Table1[[#This Row],[Actual_Sales]]</f>
        <v>0.28064516129032258</v>
      </c>
      <c r="AA2415">
        <v>68</v>
      </c>
      <c r="AB2415" s="5">
        <f>IFERROR(Table1[[#This Row],[Expenses]]/Table1[[#This Row],[Actual_Sales]],0)</f>
        <v>0.21935483870967742</v>
      </c>
      <c r="AC2415">
        <v>43</v>
      </c>
      <c r="AD2415">
        <v>1280</v>
      </c>
      <c r="AE2415" s="5">
        <f>IFERROR(Table1[[#This Row],[Inventory]]/Table1[[#This Row],[Actual_Sales]],0)</f>
        <v>4.129032258064516</v>
      </c>
    </row>
    <row r="2416" spans="1:31" x14ac:dyDescent="0.25">
      <c r="A2416">
        <v>2352</v>
      </c>
      <c r="B2416">
        <v>435</v>
      </c>
      <c r="C2416">
        <v>2</v>
      </c>
      <c r="D2416" s="2">
        <v>40575</v>
      </c>
      <c r="E2416">
        <v>139</v>
      </c>
      <c r="F2416">
        <v>160</v>
      </c>
      <c r="G2416">
        <f>Table1[[#This Row],[Actual_Sales]]-Table1[[#This Row],[Budget_Sales]]</f>
        <v>-21</v>
      </c>
      <c r="H2416" s="5">
        <f>IF(
Table1[[#This Row],[Budget_Sales]]=0,
"",
IF(
Table1[[#This Row],[Budget_Sales]]&gt;0,
(Table1[[#This Row],[Actual_Sales]]-Table1[[#This Row],[Budget_Sales]])/Table1[[#This Row],[Budget_Sales]],
(Table1[[#This Row],[Actual_Sales]]-Table1[[#This Row],[Budget_Sales]])/ABS(Table1[[#This Row],[Budget_Sales]])
)
)</f>
        <v>-0.13125000000000001</v>
      </c>
      <c r="I2416" s="5" t="str">
        <f>IF(Table1[[#This Row],[Sales_Var]]&gt;=0,"Above Budget","Below Budget")</f>
        <v>Below Budget</v>
      </c>
      <c r="J2416">
        <f>Table1[[#This Row],[Actual_Sales]]-(Table1[[#This Row],[COGS]]+Table1[[#This Row],[Expenses]])</f>
        <v>39</v>
      </c>
      <c r="K2416">
        <v>70</v>
      </c>
      <c r="L2416">
        <f>Table1[[#This Row],[Actual_Profit]]-Table1[[#This Row],[Budget_Profit]]</f>
        <v>-31</v>
      </c>
      <c r="M2416" s="5">
        <f>IF(
Table1[[#This Row],[Budget_Profit]]=0,
"",
IF(
Table1[[#This Row],[Budget_Profit]]&gt;0,
(Table1[[#This Row],[Actual_Profit]]-Table1[[#This Row],[Budget_Profit]])/Table1[[#This Row],[Budget_Profit]],
(Table1[[#This Row],[Actual_Profit]]-Table1[[#This Row],[Budget_Profit]])/ABS(Table1[[#This Row],[Budget_Profit]])
)
)</f>
        <v>-0.44285714285714284</v>
      </c>
      <c r="N2416" s="5" t="str">
        <f>IF(Table1[[#This Row],[Profit_Var]]&gt;=0, "Above Budget", "Below Budget")</f>
        <v>Below Budget</v>
      </c>
      <c r="O2416">
        <v>55</v>
      </c>
      <c r="P2416">
        <v>60</v>
      </c>
      <c r="Q2416">
        <f>Table1[[#This Row],[COGS]]-Table1[[#This Row],[Budget_COGS]]</f>
        <v>-5</v>
      </c>
      <c r="R2416" s="5">
        <f>IF(
Table1[[#This Row],[Budget_COGS]]=0,
"",
IF(
Table1[[#This Row],[Budget_COGS]]&gt;0,
(Table1[[#This Row],[Budget_COGS]]-Table1[[#This Row],[COGS]]) / Table1[[#This Row],[Budget_COGS]],
(Table1[[#This Row],[Budget_COGS]]-Table1[[#This Row],[COGS]]) / ABS(Table1[[#This Row],[Budget_COGS]])
)
)</f>
        <v>8.3333333333333329E-2</v>
      </c>
      <c r="S2416" s="5" t="str">
        <f>IF(Table1[[#This Row],[COGS _Var]]&gt;=0, "Above Budget", "Below Budget")</f>
        <v>Below Budget</v>
      </c>
      <c r="T2416">
        <f>Table1[[#This Row],[Actual_Sales]]-Table1[[#This Row],[COGS]]</f>
        <v>84</v>
      </c>
      <c r="U2416">
        <v>100</v>
      </c>
      <c r="V2416">
        <f>Table1[[#This Row],[Gross_Margin]]-Table1[[#This Row],[Budget_Margin]]</f>
        <v>-16</v>
      </c>
      <c r="W2416" s="5">
        <f>IF(
Table1[[#This Row],[Budget_Margin]]=0,
"",
IF(
Table1[[#This Row],[Budget_Margin]]&gt;0,
(Table1[[#This Row],[Gross_Margin]]-Table1[[#This Row],[Budget_Margin]]) / Table1[[#This Row],[Budget_Margin]],
(Table1[[#This Row],[Gross_Margin]]-Table1[[#This Row],[Budget_Margin]]) / ABS(Table1[[#This Row],[Budget_Margin]])
)
)</f>
        <v>-0.16</v>
      </c>
      <c r="X2416" s="5" t="str">
        <f>IF(Table1[[#This Row],[Margin_Var]]&gt;=0, "Above Budget", "Below Budget")</f>
        <v>Below Budget</v>
      </c>
      <c r="Y2416" s="5">
        <f>IFERROR(Table1[[#This Row],[Gross_Margin]]/Table1[[#This Row],[Actual_Sales]],0)</f>
        <v>0.60431654676258995</v>
      </c>
      <c r="Z2416" s="5">
        <f>Table1[[#This Row],[Actual_Profit]]/Table1[[#This Row],[Actual_Sales]]</f>
        <v>0.2805755395683453</v>
      </c>
      <c r="AA2416">
        <v>45</v>
      </c>
      <c r="AB2416" s="5">
        <f>IFERROR(Table1[[#This Row],[Expenses]]/Table1[[#This Row],[Actual_Sales]],0)</f>
        <v>0.32374100719424459</v>
      </c>
      <c r="AC2416">
        <v>18</v>
      </c>
      <c r="AD2416">
        <v>305</v>
      </c>
      <c r="AE2416" s="5">
        <f>IFERROR(Table1[[#This Row],[Inventory]]/Table1[[#This Row],[Actual_Sales]],0)</f>
        <v>2.1942446043165469</v>
      </c>
    </row>
    <row r="2417" spans="1:31" x14ac:dyDescent="0.25">
      <c r="A2417">
        <v>2105</v>
      </c>
      <c r="B2417">
        <v>920</v>
      </c>
      <c r="C2417">
        <v>8</v>
      </c>
      <c r="D2417" s="2">
        <v>40513</v>
      </c>
      <c r="E2417">
        <v>107</v>
      </c>
      <c r="F2417">
        <v>90</v>
      </c>
      <c r="G2417">
        <f>Table1[[#This Row],[Actual_Sales]]-Table1[[#This Row],[Budget_Sales]]</f>
        <v>17</v>
      </c>
      <c r="H2417" s="5">
        <f>IF(
Table1[[#This Row],[Budget_Sales]]=0,
"",
IF(
Table1[[#This Row],[Budget_Sales]]&gt;0,
(Table1[[#This Row],[Actual_Sales]]-Table1[[#This Row],[Budget_Sales]])/Table1[[#This Row],[Budget_Sales]],
(Table1[[#This Row],[Actual_Sales]]-Table1[[#This Row],[Budget_Sales]])/ABS(Table1[[#This Row],[Budget_Sales]])
)
)</f>
        <v>0.18888888888888888</v>
      </c>
      <c r="I2417" s="5" t="str">
        <f>IF(Table1[[#This Row],[Sales_Var]]&gt;=0,"Above Budget","Below Budget")</f>
        <v>Above Budget</v>
      </c>
      <c r="J2417">
        <f>Table1[[#This Row],[Actual_Sales]]-(Table1[[#This Row],[COGS]]+Table1[[#This Row],[Expenses]])</f>
        <v>30</v>
      </c>
      <c r="K2417">
        <v>30</v>
      </c>
      <c r="L2417">
        <f>Table1[[#This Row],[Actual_Profit]]-Table1[[#This Row],[Budget_Profit]]</f>
        <v>0</v>
      </c>
      <c r="M2417" s="5">
        <f>IF(
Table1[[#This Row],[Budget_Profit]]=0,
"",
IF(
Table1[[#This Row],[Budget_Profit]]&gt;0,
(Table1[[#This Row],[Actual_Profit]]-Table1[[#This Row],[Budget_Profit]])/Table1[[#This Row],[Budget_Profit]],
(Table1[[#This Row],[Actual_Profit]]-Table1[[#This Row],[Budget_Profit]])/ABS(Table1[[#This Row],[Budget_Profit]])
)
)</f>
        <v>0</v>
      </c>
      <c r="N2417" s="5" t="str">
        <f>IF(Table1[[#This Row],[Profit_Var]]&gt;=0, "Above Budget", "Below Budget")</f>
        <v>Above Budget</v>
      </c>
      <c r="O2417">
        <v>41</v>
      </c>
      <c r="P2417">
        <v>30</v>
      </c>
      <c r="Q2417">
        <f>Table1[[#This Row],[COGS]]-Table1[[#This Row],[Budget_COGS]]</f>
        <v>11</v>
      </c>
      <c r="R2417" s="5">
        <f>IF(
Table1[[#This Row],[Budget_COGS]]=0,
"",
IF(
Table1[[#This Row],[Budget_COGS]]&gt;0,
(Table1[[#This Row],[Budget_COGS]]-Table1[[#This Row],[COGS]]) / Table1[[#This Row],[Budget_COGS]],
(Table1[[#This Row],[Budget_COGS]]-Table1[[#This Row],[COGS]]) / ABS(Table1[[#This Row],[Budget_COGS]])
)
)</f>
        <v>-0.36666666666666664</v>
      </c>
      <c r="S2417" s="5" t="str">
        <f>IF(Table1[[#This Row],[COGS _Var]]&gt;=0, "Above Budget", "Below Budget")</f>
        <v>Above Budget</v>
      </c>
      <c r="T2417">
        <f>Table1[[#This Row],[Actual_Sales]]-Table1[[#This Row],[COGS]]</f>
        <v>66</v>
      </c>
      <c r="U2417">
        <v>60</v>
      </c>
      <c r="V2417">
        <f>Table1[[#This Row],[Gross_Margin]]-Table1[[#This Row],[Budget_Margin]]</f>
        <v>6</v>
      </c>
      <c r="W2417" s="5">
        <f>IF(
Table1[[#This Row],[Budget_Margin]]=0,
"",
IF(
Table1[[#This Row],[Budget_Margin]]&gt;0,
(Table1[[#This Row],[Gross_Margin]]-Table1[[#This Row],[Budget_Margin]]) / Table1[[#This Row],[Budget_Margin]],
(Table1[[#This Row],[Gross_Margin]]-Table1[[#This Row],[Budget_Margin]]) / ABS(Table1[[#This Row],[Budget_Margin]])
)
)</f>
        <v>0.1</v>
      </c>
      <c r="X2417" s="5" t="str">
        <f>IF(Table1[[#This Row],[Margin_Var]]&gt;=0, "Above Budget", "Below Budget")</f>
        <v>Above Budget</v>
      </c>
      <c r="Y2417" s="5">
        <f>IFERROR(Table1[[#This Row],[Gross_Margin]]/Table1[[#This Row],[Actual_Sales]],0)</f>
        <v>0.61682242990654201</v>
      </c>
      <c r="Z2417" s="5">
        <f>Table1[[#This Row],[Actual_Profit]]/Table1[[#This Row],[Actual_Sales]]</f>
        <v>0.28037383177570091</v>
      </c>
      <c r="AA2417">
        <v>36</v>
      </c>
      <c r="AB2417" s="5">
        <f>IFERROR(Table1[[#This Row],[Expenses]]/Table1[[#This Row],[Actual_Sales]],0)</f>
        <v>0.3364485981308411</v>
      </c>
      <c r="AC2417">
        <v>12</v>
      </c>
      <c r="AD2417">
        <v>320</v>
      </c>
      <c r="AE2417" s="5">
        <f>IFERROR(Table1[[#This Row],[Inventory]]/Table1[[#This Row],[Actual_Sales]],0)</f>
        <v>2.9906542056074765</v>
      </c>
    </row>
    <row r="2418" spans="1:31" x14ac:dyDescent="0.25">
      <c r="A2418">
        <v>2014</v>
      </c>
      <c r="B2418">
        <v>509</v>
      </c>
      <c r="C2418">
        <v>11</v>
      </c>
      <c r="D2418" s="2">
        <v>40513</v>
      </c>
      <c r="E2418">
        <v>107</v>
      </c>
      <c r="F2418">
        <v>70</v>
      </c>
      <c r="G2418">
        <f>Table1[[#This Row],[Actual_Sales]]-Table1[[#This Row],[Budget_Sales]]</f>
        <v>37</v>
      </c>
      <c r="H2418" s="5">
        <f>IF(
Table1[[#This Row],[Budget_Sales]]=0,
"",
IF(
Table1[[#This Row],[Budget_Sales]]&gt;0,
(Table1[[#This Row],[Actual_Sales]]-Table1[[#This Row],[Budget_Sales]])/Table1[[#This Row],[Budget_Sales]],
(Table1[[#This Row],[Actual_Sales]]-Table1[[#This Row],[Budget_Sales]])/ABS(Table1[[#This Row],[Budget_Sales]])
)
)</f>
        <v>0.52857142857142858</v>
      </c>
      <c r="I2418" s="5" t="str">
        <f>IF(Table1[[#This Row],[Sales_Var]]&gt;=0,"Above Budget","Below Budget")</f>
        <v>Above Budget</v>
      </c>
      <c r="J2418">
        <f>Table1[[#This Row],[Actual_Sales]]-(Table1[[#This Row],[COGS]]+Table1[[#This Row],[Expenses]])</f>
        <v>30</v>
      </c>
      <c r="K2418">
        <v>20</v>
      </c>
      <c r="L2418">
        <f>Table1[[#This Row],[Actual_Profit]]-Table1[[#This Row],[Budget_Profit]]</f>
        <v>10</v>
      </c>
      <c r="M2418" s="5">
        <f>IF(
Table1[[#This Row],[Budget_Profit]]=0,
"",
IF(
Table1[[#This Row],[Budget_Profit]]&gt;0,
(Table1[[#This Row],[Actual_Profit]]-Table1[[#This Row],[Budget_Profit]])/Table1[[#This Row],[Budget_Profit]],
(Table1[[#This Row],[Actual_Profit]]-Table1[[#This Row],[Budget_Profit]])/ABS(Table1[[#This Row],[Budget_Profit]])
)
)</f>
        <v>0.5</v>
      </c>
      <c r="N2418" s="5" t="str">
        <f>IF(Table1[[#This Row],[Profit_Var]]&gt;=0, "Above Budget", "Below Budget")</f>
        <v>Above Budget</v>
      </c>
      <c r="O2418">
        <v>41</v>
      </c>
      <c r="P2418">
        <v>30</v>
      </c>
      <c r="Q2418">
        <f>Table1[[#This Row],[COGS]]-Table1[[#This Row],[Budget_COGS]]</f>
        <v>11</v>
      </c>
      <c r="R2418" s="5">
        <f>IF(
Table1[[#This Row],[Budget_COGS]]=0,
"",
IF(
Table1[[#This Row],[Budget_COGS]]&gt;0,
(Table1[[#This Row],[Budget_COGS]]-Table1[[#This Row],[COGS]]) / Table1[[#This Row],[Budget_COGS]],
(Table1[[#This Row],[Budget_COGS]]-Table1[[#This Row],[COGS]]) / ABS(Table1[[#This Row],[Budget_COGS]])
)
)</f>
        <v>-0.36666666666666664</v>
      </c>
      <c r="S2418" s="5" t="str">
        <f>IF(Table1[[#This Row],[COGS _Var]]&gt;=0, "Above Budget", "Below Budget")</f>
        <v>Above Budget</v>
      </c>
      <c r="T2418">
        <f>Table1[[#This Row],[Actual_Sales]]-Table1[[#This Row],[COGS]]</f>
        <v>66</v>
      </c>
      <c r="U2418">
        <v>40</v>
      </c>
      <c r="V2418">
        <f>Table1[[#This Row],[Gross_Margin]]-Table1[[#This Row],[Budget_Margin]]</f>
        <v>26</v>
      </c>
      <c r="W2418" s="5">
        <f>IF(
Table1[[#This Row],[Budget_Margin]]=0,
"",
IF(
Table1[[#This Row],[Budget_Margin]]&gt;0,
(Table1[[#This Row],[Gross_Margin]]-Table1[[#This Row],[Budget_Margin]]) / Table1[[#This Row],[Budget_Margin]],
(Table1[[#This Row],[Gross_Margin]]-Table1[[#This Row],[Budget_Margin]]) / ABS(Table1[[#This Row],[Budget_Margin]])
)
)</f>
        <v>0.65</v>
      </c>
      <c r="X2418" s="5" t="str">
        <f>IF(Table1[[#This Row],[Margin_Var]]&gt;=0, "Above Budget", "Below Budget")</f>
        <v>Above Budget</v>
      </c>
      <c r="Y2418" s="5">
        <f>IFERROR(Table1[[#This Row],[Gross_Margin]]/Table1[[#This Row],[Actual_Sales]],0)</f>
        <v>0.61682242990654201</v>
      </c>
      <c r="Z2418" s="5">
        <f>Table1[[#This Row],[Actual_Profit]]/Table1[[#This Row],[Actual_Sales]]</f>
        <v>0.28037383177570091</v>
      </c>
      <c r="AA2418">
        <v>36</v>
      </c>
      <c r="AB2418" s="5">
        <f>IFERROR(Table1[[#This Row],[Expenses]]/Table1[[#This Row],[Actual_Sales]],0)</f>
        <v>0.3364485981308411</v>
      </c>
      <c r="AC2418">
        <v>12</v>
      </c>
      <c r="AD2418">
        <v>320</v>
      </c>
      <c r="AE2418" s="5">
        <f>IFERROR(Table1[[#This Row],[Inventory]]/Table1[[#This Row],[Actual_Sales]],0)</f>
        <v>2.9906542056074765</v>
      </c>
    </row>
    <row r="2419" spans="1:31" x14ac:dyDescent="0.25">
      <c r="A2419">
        <v>2271</v>
      </c>
      <c r="B2419">
        <v>775</v>
      </c>
      <c r="C2419">
        <v>5</v>
      </c>
      <c r="D2419" s="2">
        <v>40544</v>
      </c>
      <c r="E2419">
        <v>50</v>
      </c>
      <c r="F2419">
        <v>40</v>
      </c>
      <c r="G2419">
        <f>Table1[[#This Row],[Actual_Sales]]-Table1[[#This Row],[Budget_Sales]]</f>
        <v>10</v>
      </c>
      <c r="H2419" s="5">
        <f>IF(
Table1[[#This Row],[Budget_Sales]]=0,
"",
IF(
Table1[[#This Row],[Budget_Sales]]&gt;0,
(Table1[[#This Row],[Actual_Sales]]-Table1[[#This Row],[Budget_Sales]])/Table1[[#This Row],[Budget_Sales]],
(Table1[[#This Row],[Actual_Sales]]-Table1[[#This Row],[Budget_Sales]])/ABS(Table1[[#This Row],[Budget_Sales]])
)
)</f>
        <v>0.25</v>
      </c>
      <c r="I2419" s="5" t="str">
        <f>IF(Table1[[#This Row],[Sales_Var]]&gt;=0,"Above Budget","Below Budget")</f>
        <v>Above Budget</v>
      </c>
      <c r="J2419">
        <f>Table1[[#This Row],[Actual_Sales]]-(Table1[[#This Row],[COGS]]+Table1[[#This Row],[Expenses]])</f>
        <v>14</v>
      </c>
      <c r="K2419">
        <v>20</v>
      </c>
      <c r="L2419">
        <f>Table1[[#This Row],[Actual_Profit]]-Table1[[#This Row],[Budget_Profit]]</f>
        <v>-6</v>
      </c>
      <c r="M2419" s="5">
        <f>IF(
Table1[[#This Row],[Budget_Profit]]=0,
"",
IF(
Table1[[#This Row],[Budget_Profit]]&gt;0,
(Table1[[#This Row],[Actual_Profit]]-Table1[[#This Row],[Budget_Profit]])/Table1[[#This Row],[Budget_Profit]],
(Table1[[#This Row],[Actual_Profit]]-Table1[[#This Row],[Budget_Profit]])/ABS(Table1[[#This Row],[Budget_Profit]])
)
)</f>
        <v>-0.3</v>
      </c>
      <c r="N2419" s="5" t="str">
        <f>IF(Table1[[#This Row],[Profit_Var]]&gt;=0, "Above Budget", "Below Budget")</f>
        <v>Below Budget</v>
      </c>
      <c r="O2419">
        <v>18</v>
      </c>
      <c r="P2419">
        <v>10</v>
      </c>
      <c r="Q2419">
        <f>Table1[[#This Row],[COGS]]-Table1[[#This Row],[Budget_COGS]]</f>
        <v>8</v>
      </c>
      <c r="R2419" s="5">
        <f>IF(
Table1[[#This Row],[Budget_COGS]]=0,
"",
IF(
Table1[[#This Row],[Budget_COGS]]&gt;0,
(Table1[[#This Row],[Budget_COGS]]-Table1[[#This Row],[COGS]]) / Table1[[#This Row],[Budget_COGS]],
(Table1[[#This Row],[Budget_COGS]]-Table1[[#This Row],[COGS]]) / ABS(Table1[[#This Row],[Budget_COGS]])
)
)</f>
        <v>-0.8</v>
      </c>
      <c r="S2419" s="5" t="str">
        <f>IF(Table1[[#This Row],[COGS _Var]]&gt;=0, "Above Budget", "Below Budget")</f>
        <v>Above Budget</v>
      </c>
      <c r="T2419">
        <f>Table1[[#This Row],[Actual_Sales]]-Table1[[#This Row],[COGS]]</f>
        <v>32</v>
      </c>
      <c r="U2419">
        <v>30</v>
      </c>
      <c r="V2419">
        <f>Table1[[#This Row],[Gross_Margin]]-Table1[[#This Row],[Budget_Margin]]</f>
        <v>2</v>
      </c>
      <c r="W2419" s="5">
        <f>IF(
Table1[[#This Row],[Budget_Margin]]=0,
"",
IF(
Table1[[#This Row],[Budget_Margin]]&gt;0,
(Table1[[#This Row],[Gross_Margin]]-Table1[[#This Row],[Budget_Margin]]) / Table1[[#This Row],[Budget_Margin]],
(Table1[[#This Row],[Gross_Margin]]-Table1[[#This Row],[Budget_Margin]]) / ABS(Table1[[#This Row],[Budget_Margin]])
)
)</f>
        <v>6.6666666666666666E-2</v>
      </c>
      <c r="X2419" s="5" t="str">
        <f>IF(Table1[[#This Row],[Margin_Var]]&gt;=0, "Above Budget", "Below Budget")</f>
        <v>Above Budget</v>
      </c>
      <c r="Y2419" s="5">
        <f>IFERROR(Table1[[#This Row],[Gross_Margin]]/Table1[[#This Row],[Actual_Sales]],0)</f>
        <v>0.64</v>
      </c>
      <c r="Z2419" s="5">
        <f>Table1[[#This Row],[Actual_Profit]]/Table1[[#This Row],[Actual_Sales]]</f>
        <v>0.28000000000000003</v>
      </c>
      <c r="AA2419">
        <v>18</v>
      </c>
      <c r="AB2419" s="5">
        <f>IFERROR(Table1[[#This Row],[Expenses]]/Table1[[#This Row],[Actual_Sales]],0)</f>
        <v>0.36</v>
      </c>
      <c r="AC2419">
        <v>5</v>
      </c>
      <c r="AD2419">
        <v>821</v>
      </c>
      <c r="AE2419" s="5">
        <f>IFERROR(Table1[[#This Row],[Inventory]]/Table1[[#This Row],[Actual_Sales]],0)</f>
        <v>16.420000000000002</v>
      </c>
    </row>
    <row r="2420" spans="1:31" x14ac:dyDescent="0.25">
      <c r="A2420">
        <v>2226</v>
      </c>
      <c r="B2420">
        <v>603</v>
      </c>
      <c r="C2420">
        <v>11</v>
      </c>
      <c r="D2420" s="2">
        <v>40544</v>
      </c>
      <c r="E2420">
        <v>50</v>
      </c>
      <c r="F2420">
        <v>40</v>
      </c>
      <c r="G2420">
        <f>Table1[[#This Row],[Actual_Sales]]-Table1[[#This Row],[Budget_Sales]]</f>
        <v>10</v>
      </c>
      <c r="H2420" s="5">
        <f>IF(
Table1[[#This Row],[Budget_Sales]]=0,
"",
IF(
Table1[[#This Row],[Budget_Sales]]&gt;0,
(Table1[[#This Row],[Actual_Sales]]-Table1[[#This Row],[Budget_Sales]])/Table1[[#This Row],[Budget_Sales]],
(Table1[[#This Row],[Actual_Sales]]-Table1[[#This Row],[Budget_Sales]])/ABS(Table1[[#This Row],[Budget_Sales]])
)
)</f>
        <v>0.25</v>
      </c>
      <c r="I2420" s="5" t="str">
        <f>IF(Table1[[#This Row],[Sales_Var]]&gt;=0,"Above Budget","Below Budget")</f>
        <v>Above Budget</v>
      </c>
      <c r="J2420">
        <f>Table1[[#This Row],[Actual_Sales]]-(Table1[[#This Row],[COGS]]+Table1[[#This Row],[Expenses]])</f>
        <v>14</v>
      </c>
      <c r="K2420">
        <v>20</v>
      </c>
      <c r="L2420">
        <f>Table1[[#This Row],[Actual_Profit]]-Table1[[#This Row],[Budget_Profit]]</f>
        <v>-6</v>
      </c>
      <c r="M2420" s="5">
        <f>IF(
Table1[[#This Row],[Budget_Profit]]=0,
"",
IF(
Table1[[#This Row],[Budget_Profit]]&gt;0,
(Table1[[#This Row],[Actual_Profit]]-Table1[[#This Row],[Budget_Profit]])/Table1[[#This Row],[Budget_Profit]],
(Table1[[#This Row],[Actual_Profit]]-Table1[[#This Row],[Budget_Profit]])/ABS(Table1[[#This Row],[Budget_Profit]])
)
)</f>
        <v>-0.3</v>
      </c>
      <c r="N2420" s="5" t="str">
        <f>IF(Table1[[#This Row],[Profit_Var]]&gt;=0, "Above Budget", "Below Budget")</f>
        <v>Below Budget</v>
      </c>
      <c r="O2420">
        <v>18</v>
      </c>
      <c r="P2420">
        <v>10</v>
      </c>
      <c r="Q2420">
        <f>Table1[[#This Row],[COGS]]-Table1[[#This Row],[Budget_COGS]]</f>
        <v>8</v>
      </c>
      <c r="R2420" s="5">
        <f>IF(
Table1[[#This Row],[Budget_COGS]]=0,
"",
IF(
Table1[[#This Row],[Budget_COGS]]&gt;0,
(Table1[[#This Row],[Budget_COGS]]-Table1[[#This Row],[COGS]]) / Table1[[#This Row],[Budget_COGS]],
(Table1[[#This Row],[Budget_COGS]]-Table1[[#This Row],[COGS]]) / ABS(Table1[[#This Row],[Budget_COGS]])
)
)</f>
        <v>-0.8</v>
      </c>
      <c r="S2420" s="5" t="str">
        <f>IF(Table1[[#This Row],[COGS _Var]]&gt;=0, "Above Budget", "Below Budget")</f>
        <v>Above Budget</v>
      </c>
      <c r="T2420">
        <f>Table1[[#This Row],[Actual_Sales]]-Table1[[#This Row],[COGS]]</f>
        <v>32</v>
      </c>
      <c r="U2420">
        <v>30</v>
      </c>
      <c r="V2420">
        <f>Table1[[#This Row],[Gross_Margin]]-Table1[[#This Row],[Budget_Margin]]</f>
        <v>2</v>
      </c>
      <c r="W2420" s="5">
        <f>IF(
Table1[[#This Row],[Budget_Margin]]=0,
"",
IF(
Table1[[#This Row],[Budget_Margin]]&gt;0,
(Table1[[#This Row],[Gross_Margin]]-Table1[[#This Row],[Budget_Margin]]) / Table1[[#This Row],[Budget_Margin]],
(Table1[[#This Row],[Gross_Margin]]-Table1[[#This Row],[Budget_Margin]]) / ABS(Table1[[#This Row],[Budget_Margin]])
)
)</f>
        <v>6.6666666666666666E-2</v>
      </c>
      <c r="X2420" s="5" t="str">
        <f>IF(Table1[[#This Row],[Margin_Var]]&gt;=0, "Above Budget", "Below Budget")</f>
        <v>Above Budget</v>
      </c>
      <c r="Y2420" s="5">
        <f>IFERROR(Table1[[#This Row],[Gross_Margin]]/Table1[[#This Row],[Actual_Sales]],0)</f>
        <v>0.64</v>
      </c>
      <c r="Z2420" s="5">
        <f>Table1[[#This Row],[Actual_Profit]]/Table1[[#This Row],[Actual_Sales]]</f>
        <v>0.28000000000000003</v>
      </c>
      <c r="AA2420">
        <v>18</v>
      </c>
      <c r="AB2420" s="5">
        <f>IFERROR(Table1[[#This Row],[Expenses]]/Table1[[#This Row],[Actual_Sales]],0)</f>
        <v>0.36</v>
      </c>
      <c r="AC2420">
        <v>5</v>
      </c>
      <c r="AD2420">
        <v>821</v>
      </c>
      <c r="AE2420" s="5">
        <f>IFERROR(Table1[[#This Row],[Inventory]]/Table1[[#This Row],[Actual_Sales]],0)</f>
        <v>16.420000000000002</v>
      </c>
    </row>
    <row r="2421" spans="1:31" x14ac:dyDescent="0.25">
      <c r="A2421">
        <v>2736</v>
      </c>
      <c r="B2421">
        <v>515</v>
      </c>
      <c r="C2421">
        <v>1</v>
      </c>
      <c r="D2421" s="2">
        <v>40634</v>
      </c>
      <c r="E2421">
        <v>50</v>
      </c>
      <c r="F2421">
        <v>40</v>
      </c>
      <c r="G2421">
        <f>Table1[[#This Row],[Actual_Sales]]-Table1[[#This Row],[Budget_Sales]]</f>
        <v>10</v>
      </c>
      <c r="H2421" s="5">
        <f>IF(
Table1[[#This Row],[Budget_Sales]]=0,
"",
IF(
Table1[[#This Row],[Budget_Sales]]&gt;0,
(Table1[[#This Row],[Actual_Sales]]-Table1[[#This Row],[Budget_Sales]])/Table1[[#This Row],[Budget_Sales]],
(Table1[[#This Row],[Actual_Sales]]-Table1[[#This Row],[Budget_Sales]])/ABS(Table1[[#This Row],[Budget_Sales]])
)
)</f>
        <v>0.25</v>
      </c>
      <c r="I2421" s="5" t="str">
        <f>IF(Table1[[#This Row],[Sales_Var]]&gt;=0,"Above Budget","Below Budget")</f>
        <v>Above Budget</v>
      </c>
      <c r="J2421">
        <f>Table1[[#This Row],[Actual_Sales]]-(Table1[[#This Row],[COGS]]+Table1[[#This Row],[Expenses]])</f>
        <v>14</v>
      </c>
      <c r="K2421">
        <v>10</v>
      </c>
      <c r="L2421">
        <f>Table1[[#This Row],[Actual_Profit]]-Table1[[#This Row],[Budget_Profit]]</f>
        <v>4</v>
      </c>
      <c r="M2421" s="5">
        <f>IF(
Table1[[#This Row],[Budget_Profit]]=0,
"",
IF(
Table1[[#This Row],[Budget_Profit]]&gt;0,
(Table1[[#This Row],[Actual_Profit]]-Table1[[#This Row],[Budget_Profit]])/Table1[[#This Row],[Budget_Profit]],
(Table1[[#This Row],[Actual_Profit]]-Table1[[#This Row],[Budget_Profit]])/ABS(Table1[[#This Row],[Budget_Profit]])
)
)</f>
        <v>0.4</v>
      </c>
      <c r="N2421" s="5" t="str">
        <f>IF(Table1[[#This Row],[Profit_Var]]&gt;=0, "Above Budget", "Below Budget")</f>
        <v>Above Budget</v>
      </c>
      <c r="O2421">
        <v>19</v>
      </c>
      <c r="P2421">
        <v>20</v>
      </c>
      <c r="Q2421">
        <f>Table1[[#This Row],[COGS]]-Table1[[#This Row],[Budget_COGS]]</f>
        <v>-1</v>
      </c>
      <c r="R2421" s="5">
        <f>IF(
Table1[[#This Row],[Budget_COGS]]=0,
"",
IF(
Table1[[#This Row],[Budget_COGS]]&gt;0,
(Table1[[#This Row],[Budget_COGS]]-Table1[[#This Row],[COGS]]) / Table1[[#This Row],[Budget_COGS]],
(Table1[[#This Row],[Budget_COGS]]-Table1[[#This Row],[COGS]]) / ABS(Table1[[#This Row],[Budget_COGS]])
)
)</f>
        <v>0.05</v>
      </c>
      <c r="S2421" s="5" t="str">
        <f>IF(Table1[[#This Row],[COGS _Var]]&gt;=0, "Above Budget", "Below Budget")</f>
        <v>Below Budget</v>
      </c>
      <c r="T2421">
        <f>Table1[[#This Row],[Actual_Sales]]-Table1[[#This Row],[COGS]]</f>
        <v>31</v>
      </c>
      <c r="U2421">
        <v>20</v>
      </c>
      <c r="V2421">
        <f>Table1[[#This Row],[Gross_Margin]]-Table1[[#This Row],[Budget_Margin]]</f>
        <v>11</v>
      </c>
      <c r="W2421" s="5">
        <f>IF(
Table1[[#This Row],[Budget_Margin]]=0,
"",
IF(
Table1[[#This Row],[Budget_Margin]]&gt;0,
(Table1[[#This Row],[Gross_Margin]]-Table1[[#This Row],[Budget_Margin]]) / Table1[[#This Row],[Budget_Margin]],
(Table1[[#This Row],[Gross_Margin]]-Table1[[#This Row],[Budget_Margin]]) / ABS(Table1[[#This Row],[Budget_Margin]])
)
)</f>
        <v>0.55000000000000004</v>
      </c>
      <c r="X2421" s="5" t="str">
        <f>IF(Table1[[#This Row],[Margin_Var]]&gt;=0, "Above Budget", "Below Budget")</f>
        <v>Above Budget</v>
      </c>
      <c r="Y2421" s="5">
        <f>IFERROR(Table1[[#This Row],[Gross_Margin]]/Table1[[#This Row],[Actual_Sales]],0)</f>
        <v>0.62</v>
      </c>
      <c r="Z2421" s="5">
        <f>Table1[[#This Row],[Actual_Profit]]/Table1[[#This Row],[Actual_Sales]]</f>
        <v>0.28000000000000003</v>
      </c>
      <c r="AA2421">
        <v>17</v>
      </c>
      <c r="AB2421" s="5">
        <f>IFERROR(Table1[[#This Row],[Expenses]]/Table1[[#This Row],[Actual_Sales]],0)</f>
        <v>0.34</v>
      </c>
      <c r="AC2421">
        <v>5</v>
      </c>
      <c r="AD2421">
        <v>820</v>
      </c>
      <c r="AE2421" s="5">
        <f>IFERROR(Table1[[#This Row],[Inventory]]/Table1[[#This Row],[Actual_Sales]],0)</f>
        <v>16.399999999999999</v>
      </c>
    </row>
    <row r="2422" spans="1:31" x14ac:dyDescent="0.25">
      <c r="A2422">
        <v>2768</v>
      </c>
      <c r="B2422">
        <v>702</v>
      </c>
      <c r="C2422">
        <v>5</v>
      </c>
      <c r="D2422" s="2">
        <v>40634</v>
      </c>
      <c r="E2422">
        <v>50</v>
      </c>
      <c r="F2422">
        <v>40</v>
      </c>
      <c r="G2422">
        <f>Table1[[#This Row],[Actual_Sales]]-Table1[[#This Row],[Budget_Sales]]</f>
        <v>10</v>
      </c>
      <c r="H2422" s="5">
        <f>IF(
Table1[[#This Row],[Budget_Sales]]=0,
"",
IF(
Table1[[#This Row],[Budget_Sales]]&gt;0,
(Table1[[#This Row],[Actual_Sales]]-Table1[[#This Row],[Budget_Sales]])/Table1[[#This Row],[Budget_Sales]],
(Table1[[#This Row],[Actual_Sales]]-Table1[[#This Row],[Budget_Sales]])/ABS(Table1[[#This Row],[Budget_Sales]])
)
)</f>
        <v>0.25</v>
      </c>
      <c r="I2422" s="5" t="str">
        <f>IF(Table1[[#This Row],[Sales_Var]]&gt;=0,"Above Budget","Below Budget")</f>
        <v>Above Budget</v>
      </c>
      <c r="J2422">
        <f>Table1[[#This Row],[Actual_Sales]]-(Table1[[#This Row],[COGS]]+Table1[[#This Row],[Expenses]])</f>
        <v>14</v>
      </c>
      <c r="K2422">
        <v>20</v>
      </c>
      <c r="L2422">
        <f>Table1[[#This Row],[Actual_Profit]]-Table1[[#This Row],[Budget_Profit]]</f>
        <v>-6</v>
      </c>
      <c r="M2422" s="5">
        <f>IF(
Table1[[#This Row],[Budget_Profit]]=0,
"",
IF(
Table1[[#This Row],[Budget_Profit]]&gt;0,
(Table1[[#This Row],[Actual_Profit]]-Table1[[#This Row],[Budget_Profit]])/Table1[[#This Row],[Budget_Profit]],
(Table1[[#This Row],[Actual_Profit]]-Table1[[#This Row],[Budget_Profit]])/ABS(Table1[[#This Row],[Budget_Profit]])
)
)</f>
        <v>-0.3</v>
      </c>
      <c r="N2422" s="5" t="str">
        <f>IF(Table1[[#This Row],[Profit_Var]]&gt;=0, "Above Budget", "Below Budget")</f>
        <v>Below Budget</v>
      </c>
      <c r="O2422">
        <v>19</v>
      </c>
      <c r="P2422">
        <v>10</v>
      </c>
      <c r="Q2422">
        <f>Table1[[#This Row],[COGS]]-Table1[[#This Row],[Budget_COGS]]</f>
        <v>9</v>
      </c>
      <c r="R2422" s="5">
        <f>IF(
Table1[[#This Row],[Budget_COGS]]=0,
"",
IF(
Table1[[#This Row],[Budget_COGS]]&gt;0,
(Table1[[#This Row],[Budget_COGS]]-Table1[[#This Row],[COGS]]) / Table1[[#This Row],[Budget_COGS]],
(Table1[[#This Row],[Budget_COGS]]-Table1[[#This Row],[COGS]]) / ABS(Table1[[#This Row],[Budget_COGS]])
)
)</f>
        <v>-0.9</v>
      </c>
      <c r="S2422" s="5" t="str">
        <f>IF(Table1[[#This Row],[COGS _Var]]&gt;=0, "Above Budget", "Below Budget")</f>
        <v>Above Budget</v>
      </c>
      <c r="T2422">
        <f>Table1[[#This Row],[Actual_Sales]]-Table1[[#This Row],[COGS]]</f>
        <v>31</v>
      </c>
      <c r="U2422">
        <v>30</v>
      </c>
      <c r="V2422">
        <f>Table1[[#This Row],[Gross_Margin]]-Table1[[#This Row],[Budget_Margin]]</f>
        <v>1</v>
      </c>
      <c r="W2422" s="5">
        <f>IF(
Table1[[#This Row],[Budget_Margin]]=0,
"",
IF(
Table1[[#This Row],[Budget_Margin]]&gt;0,
(Table1[[#This Row],[Gross_Margin]]-Table1[[#This Row],[Budget_Margin]]) / Table1[[#This Row],[Budget_Margin]],
(Table1[[#This Row],[Gross_Margin]]-Table1[[#This Row],[Budget_Margin]]) / ABS(Table1[[#This Row],[Budget_Margin]])
)
)</f>
        <v>3.3333333333333333E-2</v>
      </c>
      <c r="X2422" s="5" t="str">
        <f>IF(Table1[[#This Row],[Margin_Var]]&gt;=0, "Above Budget", "Below Budget")</f>
        <v>Above Budget</v>
      </c>
      <c r="Y2422" s="5">
        <f>IFERROR(Table1[[#This Row],[Gross_Margin]]/Table1[[#This Row],[Actual_Sales]],0)</f>
        <v>0.62</v>
      </c>
      <c r="Z2422" s="5">
        <f>Table1[[#This Row],[Actual_Profit]]/Table1[[#This Row],[Actual_Sales]]</f>
        <v>0.28000000000000003</v>
      </c>
      <c r="AA2422">
        <v>17</v>
      </c>
      <c r="AB2422" s="5">
        <f>IFERROR(Table1[[#This Row],[Expenses]]/Table1[[#This Row],[Actual_Sales]],0)</f>
        <v>0.34</v>
      </c>
      <c r="AC2422">
        <v>5</v>
      </c>
      <c r="AD2422">
        <v>820</v>
      </c>
      <c r="AE2422" s="5">
        <f>IFERROR(Table1[[#This Row],[Inventory]]/Table1[[#This Row],[Actual_Sales]],0)</f>
        <v>16.399999999999999</v>
      </c>
    </row>
    <row r="2423" spans="1:31" x14ac:dyDescent="0.25">
      <c r="A2423">
        <v>2423</v>
      </c>
      <c r="B2423">
        <v>712</v>
      </c>
      <c r="C2423">
        <v>5</v>
      </c>
      <c r="D2423" s="2">
        <v>40575</v>
      </c>
      <c r="E2423">
        <v>50</v>
      </c>
      <c r="F2423">
        <v>50</v>
      </c>
      <c r="G2423">
        <f>Table1[[#This Row],[Actual_Sales]]-Table1[[#This Row],[Budget_Sales]]</f>
        <v>0</v>
      </c>
      <c r="H2423" s="5">
        <f>IF(
Table1[[#This Row],[Budget_Sales]]=0,
"",
IF(
Table1[[#This Row],[Budget_Sales]]&gt;0,
(Table1[[#This Row],[Actual_Sales]]-Table1[[#This Row],[Budget_Sales]])/Table1[[#This Row],[Budget_Sales]],
(Table1[[#This Row],[Actual_Sales]]-Table1[[#This Row],[Budget_Sales]])/ABS(Table1[[#This Row],[Budget_Sales]])
)
)</f>
        <v>0</v>
      </c>
      <c r="I2423" s="5" t="str">
        <f>IF(Table1[[#This Row],[Sales_Var]]&gt;=0,"Above Budget","Below Budget")</f>
        <v>Above Budget</v>
      </c>
      <c r="J2423">
        <f>Table1[[#This Row],[Actual_Sales]]-(Table1[[#This Row],[COGS]]+Table1[[#This Row],[Expenses]])</f>
        <v>14</v>
      </c>
      <c r="K2423">
        <v>20</v>
      </c>
      <c r="L2423">
        <f>Table1[[#This Row],[Actual_Profit]]-Table1[[#This Row],[Budget_Profit]]</f>
        <v>-6</v>
      </c>
      <c r="M2423" s="5">
        <f>IF(
Table1[[#This Row],[Budget_Profit]]=0,
"",
IF(
Table1[[#This Row],[Budget_Profit]]&gt;0,
(Table1[[#This Row],[Actual_Profit]]-Table1[[#This Row],[Budget_Profit]])/Table1[[#This Row],[Budget_Profit]],
(Table1[[#This Row],[Actual_Profit]]-Table1[[#This Row],[Budget_Profit]])/ABS(Table1[[#This Row],[Budget_Profit]])
)
)</f>
        <v>-0.3</v>
      </c>
      <c r="N2423" s="5" t="str">
        <f>IF(Table1[[#This Row],[Profit_Var]]&gt;=0, "Above Budget", "Below Budget")</f>
        <v>Below Budget</v>
      </c>
      <c r="O2423">
        <v>19</v>
      </c>
      <c r="P2423">
        <v>20</v>
      </c>
      <c r="Q2423">
        <f>Table1[[#This Row],[COGS]]-Table1[[#This Row],[Budget_COGS]]</f>
        <v>-1</v>
      </c>
      <c r="R2423" s="5">
        <f>IF(
Table1[[#This Row],[Budget_COGS]]=0,
"",
IF(
Table1[[#This Row],[Budget_COGS]]&gt;0,
(Table1[[#This Row],[Budget_COGS]]-Table1[[#This Row],[COGS]]) / Table1[[#This Row],[Budget_COGS]],
(Table1[[#This Row],[Budget_COGS]]-Table1[[#This Row],[COGS]]) / ABS(Table1[[#This Row],[Budget_COGS]])
)
)</f>
        <v>0.05</v>
      </c>
      <c r="S2423" s="5" t="str">
        <f>IF(Table1[[#This Row],[COGS _Var]]&gt;=0, "Above Budget", "Below Budget")</f>
        <v>Below Budget</v>
      </c>
      <c r="T2423">
        <f>Table1[[#This Row],[Actual_Sales]]-Table1[[#This Row],[COGS]]</f>
        <v>31</v>
      </c>
      <c r="U2423">
        <v>30</v>
      </c>
      <c r="V2423">
        <f>Table1[[#This Row],[Gross_Margin]]-Table1[[#This Row],[Budget_Margin]]</f>
        <v>1</v>
      </c>
      <c r="W2423" s="5">
        <f>IF(
Table1[[#This Row],[Budget_Margin]]=0,
"",
IF(
Table1[[#This Row],[Budget_Margin]]&gt;0,
(Table1[[#This Row],[Gross_Margin]]-Table1[[#This Row],[Budget_Margin]]) / Table1[[#This Row],[Budget_Margin]],
(Table1[[#This Row],[Gross_Margin]]-Table1[[#This Row],[Budget_Margin]]) / ABS(Table1[[#This Row],[Budget_Margin]])
)
)</f>
        <v>3.3333333333333333E-2</v>
      </c>
      <c r="X2423" s="5" t="str">
        <f>IF(Table1[[#This Row],[Margin_Var]]&gt;=0, "Above Budget", "Below Budget")</f>
        <v>Above Budget</v>
      </c>
      <c r="Y2423" s="5">
        <f>IFERROR(Table1[[#This Row],[Gross_Margin]]/Table1[[#This Row],[Actual_Sales]],0)</f>
        <v>0.62</v>
      </c>
      <c r="Z2423" s="5">
        <f>Table1[[#This Row],[Actual_Profit]]/Table1[[#This Row],[Actual_Sales]]</f>
        <v>0.28000000000000003</v>
      </c>
      <c r="AA2423">
        <v>17</v>
      </c>
      <c r="AB2423" s="5">
        <f>IFERROR(Table1[[#This Row],[Expenses]]/Table1[[#This Row],[Actual_Sales]],0)</f>
        <v>0.34</v>
      </c>
      <c r="AC2423">
        <v>5</v>
      </c>
      <c r="AD2423">
        <v>774</v>
      </c>
      <c r="AE2423" s="5">
        <f>IFERROR(Table1[[#This Row],[Inventory]]/Table1[[#This Row],[Actual_Sales]],0)</f>
        <v>15.48</v>
      </c>
    </row>
    <row r="2424" spans="1:31" x14ac:dyDescent="0.25">
      <c r="A2424">
        <v>2415</v>
      </c>
      <c r="B2424">
        <v>702</v>
      </c>
      <c r="C2424">
        <v>6</v>
      </c>
      <c r="D2424" s="2">
        <v>40575</v>
      </c>
      <c r="E2424">
        <v>50</v>
      </c>
      <c r="F2424">
        <v>40</v>
      </c>
      <c r="G2424">
        <f>Table1[[#This Row],[Actual_Sales]]-Table1[[#This Row],[Budget_Sales]]</f>
        <v>10</v>
      </c>
      <c r="H2424" s="5">
        <f>IF(
Table1[[#This Row],[Budget_Sales]]=0,
"",
IF(
Table1[[#This Row],[Budget_Sales]]&gt;0,
(Table1[[#This Row],[Actual_Sales]]-Table1[[#This Row],[Budget_Sales]])/Table1[[#This Row],[Budget_Sales]],
(Table1[[#This Row],[Actual_Sales]]-Table1[[#This Row],[Budget_Sales]])/ABS(Table1[[#This Row],[Budget_Sales]])
)
)</f>
        <v>0.25</v>
      </c>
      <c r="I2424" s="5" t="str">
        <f>IF(Table1[[#This Row],[Sales_Var]]&gt;=0,"Above Budget","Below Budget")</f>
        <v>Above Budget</v>
      </c>
      <c r="J2424">
        <f>Table1[[#This Row],[Actual_Sales]]-(Table1[[#This Row],[COGS]]+Table1[[#This Row],[Expenses]])</f>
        <v>14</v>
      </c>
      <c r="K2424">
        <v>20</v>
      </c>
      <c r="L2424">
        <f>Table1[[#This Row],[Actual_Profit]]-Table1[[#This Row],[Budget_Profit]]</f>
        <v>-6</v>
      </c>
      <c r="M2424" s="5">
        <f>IF(
Table1[[#This Row],[Budget_Profit]]=0,
"",
IF(
Table1[[#This Row],[Budget_Profit]]&gt;0,
(Table1[[#This Row],[Actual_Profit]]-Table1[[#This Row],[Budget_Profit]])/Table1[[#This Row],[Budget_Profit]],
(Table1[[#This Row],[Actual_Profit]]-Table1[[#This Row],[Budget_Profit]])/ABS(Table1[[#This Row],[Budget_Profit]])
)
)</f>
        <v>-0.3</v>
      </c>
      <c r="N2424" s="5" t="str">
        <f>IF(Table1[[#This Row],[Profit_Var]]&gt;=0, "Above Budget", "Below Budget")</f>
        <v>Below Budget</v>
      </c>
      <c r="O2424">
        <v>19</v>
      </c>
      <c r="P2424">
        <v>10</v>
      </c>
      <c r="Q2424">
        <f>Table1[[#This Row],[COGS]]-Table1[[#This Row],[Budget_COGS]]</f>
        <v>9</v>
      </c>
      <c r="R2424" s="5">
        <f>IF(
Table1[[#This Row],[Budget_COGS]]=0,
"",
IF(
Table1[[#This Row],[Budget_COGS]]&gt;0,
(Table1[[#This Row],[Budget_COGS]]-Table1[[#This Row],[COGS]]) / Table1[[#This Row],[Budget_COGS]],
(Table1[[#This Row],[Budget_COGS]]-Table1[[#This Row],[COGS]]) / ABS(Table1[[#This Row],[Budget_COGS]])
)
)</f>
        <v>-0.9</v>
      </c>
      <c r="S2424" s="5" t="str">
        <f>IF(Table1[[#This Row],[COGS _Var]]&gt;=0, "Above Budget", "Below Budget")</f>
        <v>Above Budget</v>
      </c>
      <c r="T2424">
        <f>Table1[[#This Row],[Actual_Sales]]-Table1[[#This Row],[COGS]]</f>
        <v>31</v>
      </c>
      <c r="U2424">
        <v>30</v>
      </c>
      <c r="V2424">
        <f>Table1[[#This Row],[Gross_Margin]]-Table1[[#This Row],[Budget_Margin]]</f>
        <v>1</v>
      </c>
      <c r="W2424" s="5">
        <f>IF(
Table1[[#This Row],[Budget_Margin]]=0,
"",
IF(
Table1[[#This Row],[Budget_Margin]]&gt;0,
(Table1[[#This Row],[Gross_Margin]]-Table1[[#This Row],[Budget_Margin]]) / Table1[[#This Row],[Budget_Margin]],
(Table1[[#This Row],[Gross_Margin]]-Table1[[#This Row],[Budget_Margin]]) / ABS(Table1[[#This Row],[Budget_Margin]])
)
)</f>
        <v>3.3333333333333333E-2</v>
      </c>
      <c r="X2424" s="5" t="str">
        <f>IF(Table1[[#This Row],[Margin_Var]]&gt;=0, "Above Budget", "Below Budget")</f>
        <v>Above Budget</v>
      </c>
      <c r="Y2424" s="5">
        <f>IFERROR(Table1[[#This Row],[Gross_Margin]]/Table1[[#This Row],[Actual_Sales]],0)</f>
        <v>0.62</v>
      </c>
      <c r="Z2424" s="5">
        <f>Table1[[#This Row],[Actual_Profit]]/Table1[[#This Row],[Actual_Sales]]</f>
        <v>0.28000000000000003</v>
      </c>
      <c r="AA2424">
        <v>17</v>
      </c>
      <c r="AB2424" s="5">
        <f>IFERROR(Table1[[#This Row],[Expenses]]/Table1[[#This Row],[Actual_Sales]],0)</f>
        <v>0.34</v>
      </c>
      <c r="AC2424">
        <v>5</v>
      </c>
      <c r="AD2424">
        <v>774</v>
      </c>
      <c r="AE2424" s="5">
        <f>IFERROR(Table1[[#This Row],[Inventory]]/Table1[[#This Row],[Actual_Sales]],0)</f>
        <v>15.48</v>
      </c>
    </row>
    <row r="2425" spans="1:31" x14ac:dyDescent="0.25">
      <c r="A2425">
        <v>1575</v>
      </c>
      <c r="B2425">
        <v>937</v>
      </c>
      <c r="C2425">
        <v>8</v>
      </c>
      <c r="D2425" s="2">
        <v>40422</v>
      </c>
      <c r="E2425">
        <v>50</v>
      </c>
      <c r="F2425">
        <v>40</v>
      </c>
      <c r="G2425">
        <f>Table1[[#This Row],[Actual_Sales]]-Table1[[#This Row],[Budget_Sales]]</f>
        <v>10</v>
      </c>
      <c r="H2425" s="5">
        <f>IF(
Table1[[#This Row],[Budget_Sales]]=0,
"",
IF(
Table1[[#This Row],[Budget_Sales]]&gt;0,
(Table1[[#This Row],[Actual_Sales]]-Table1[[#This Row],[Budget_Sales]])/Table1[[#This Row],[Budget_Sales]],
(Table1[[#This Row],[Actual_Sales]]-Table1[[#This Row],[Budget_Sales]])/ABS(Table1[[#This Row],[Budget_Sales]])
)
)</f>
        <v>0.25</v>
      </c>
      <c r="I2425" s="5" t="str">
        <f>IF(Table1[[#This Row],[Sales_Var]]&gt;=0,"Above Budget","Below Budget")</f>
        <v>Above Budget</v>
      </c>
      <c r="J2425">
        <f>Table1[[#This Row],[Actual_Sales]]-(Table1[[#This Row],[COGS]]+Table1[[#This Row],[Expenses]])</f>
        <v>14</v>
      </c>
      <c r="K2425">
        <v>30</v>
      </c>
      <c r="L2425">
        <f>Table1[[#This Row],[Actual_Profit]]-Table1[[#This Row],[Budget_Profit]]</f>
        <v>-16</v>
      </c>
      <c r="M2425" s="5">
        <f>IF(
Table1[[#This Row],[Budget_Profit]]=0,
"",
IF(
Table1[[#This Row],[Budget_Profit]]&gt;0,
(Table1[[#This Row],[Actual_Profit]]-Table1[[#This Row],[Budget_Profit]])/Table1[[#This Row],[Budget_Profit]],
(Table1[[#This Row],[Actual_Profit]]-Table1[[#This Row],[Budget_Profit]])/ABS(Table1[[#This Row],[Budget_Profit]])
)
)</f>
        <v>-0.53333333333333333</v>
      </c>
      <c r="N2425" s="5" t="str">
        <f>IF(Table1[[#This Row],[Profit_Var]]&gt;=0, "Above Budget", "Below Budget")</f>
        <v>Below Budget</v>
      </c>
      <c r="O2425">
        <v>20</v>
      </c>
      <c r="P2425">
        <v>10</v>
      </c>
      <c r="Q2425">
        <f>Table1[[#This Row],[COGS]]-Table1[[#This Row],[Budget_COGS]]</f>
        <v>10</v>
      </c>
      <c r="R2425" s="5">
        <f>IF(
Table1[[#This Row],[Budget_COGS]]=0,
"",
IF(
Table1[[#This Row],[Budget_COGS]]&gt;0,
(Table1[[#This Row],[Budget_COGS]]-Table1[[#This Row],[COGS]]) / Table1[[#This Row],[Budget_COGS]],
(Table1[[#This Row],[Budget_COGS]]-Table1[[#This Row],[COGS]]) / ABS(Table1[[#This Row],[Budget_COGS]])
)
)</f>
        <v>-1</v>
      </c>
      <c r="S2425" s="5" t="str">
        <f>IF(Table1[[#This Row],[COGS _Var]]&gt;=0, "Above Budget", "Below Budget")</f>
        <v>Above Budget</v>
      </c>
      <c r="T2425">
        <f>Table1[[#This Row],[Actual_Sales]]-Table1[[#This Row],[COGS]]</f>
        <v>30</v>
      </c>
      <c r="U2425">
        <v>30</v>
      </c>
      <c r="V2425">
        <f>Table1[[#This Row],[Gross_Margin]]-Table1[[#This Row],[Budget_Margin]]</f>
        <v>0</v>
      </c>
      <c r="W2425" s="5">
        <f>IF(
Table1[[#This Row],[Budget_Margin]]=0,
"",
IF(
Table1[[#This Row],[Budget_Margin]]&gt;0,
(Table1[[#This Row],[Gross_Margin]]-Table1[[#This Row],[Budget_Margin]]) / Table1[[#This Row],[Budget_Margin]],
(Table1[[#This Row],[Gross_Margin]]-Table1[[#This Row],[Budget_Margin]]) / ABS(Table1[[#This Row],[Budget_Margin]])
)
)</f>
        <v>0</v>
      </c>
      <c r="X2425" s="5" t="str">
        <f>IF(Table1[[#This Row],[Margin_Var]]&gt;=0, "Above Budget", "Below Budget")</f>
        <v>Above Budget</v>
      </c>
      <c r="Y2425" s="5">
        <f>IFERROR(Table1[[#This Row],[Gross_Margin]]/Table1[[#This Row],[Actual_Sales]],0)</f>
        <v>0.6</v>
      </c>
      <c r="Z2425" s="5">
        <f>Table1[[#This Row],[Actual_Profit]]/Table1[[#This Row],[Actual_Sales]]</f>
        <v>0.28000000000000003</v>
      </c>
      <c r="AA2425">
        <v>16</v>
      </c>
      <c r="AB2425" s="5">
        <f>IFERROR(Table1[[#This Row],[Expenses]]/Table1[[#This Row],[Actual_Sales]],0)</f>
        <v>0.32</v>
      </c>
      <c r="AC2425">
        <v>5</v>
      </c>
      <c r="AD2425">
        <v>482</v>
      </c>
      <c r="AE2425" s="5">
        <f>IFERROR(Table1[[#This Row],[Inventory]]/Table1[[#This Row],[Actual_Sales]],0)</f>
        <v>9.64</v>
      </c>
    </row>
    <row r="2426" spans="1:31" x14ac:dyDescent="0.25">
      <c r="A2426">
        <v>815</v>
      </c>
      <c r="B2426">
        <v>603</v>
      </c>
      <c r="C2426">
        <v>1</v>
      </c>
      <c r="D2426" s="2">
        <v>40299</v>
      </c>
      <c r="E2426">
        <v>125</v>
      </c>
      <c r="F2426">
        <v>110</v>
      </c>
      <c r="G2426">
        <f>Table1[[#This Row],[Actual_Sales]]-Table1[[#This Row],[Budget_Sales]]</f>
        <v>15</v>
      </c>
      <c r="H2426" s="5">
        <f>IF(
Table1[[#This Row],[Budget_Sales]]=0,
"",
IF(
Table1[[#This Row],[Budget_Sales]]&gt;0,
(Table1[[#This Row],[Actual_Sales]]-Table1[[#This Row],[Budget_Sales]])/Table1[[#This Row],[Budget_Sales]],
(Table1[[#This Row],[Actual_Sales]]-Table1[[#This Row],[Budget_Sales]])/ABS(Table1[[#This Row],[Budget_Sales]])
)
)</f>
        <v>0.13636363636363635</v>
      </c>
      <c r="I2426" s="5" t="str">
        <f>IF(Table1[[#This Row],[Sales_Var]]&gt;=0,"Above Budget","Below Budget")</f>
        <v>Above Budget</v>
      </c>
      <c r="J2426">
        <f>Table1[[#This Row],[Actual_Sales]]-(Table1[[#This Row],[COGS]]+Table1[[#This Row],[Expenses]])</f>
        <v>35</v>
      </c>
      <c r="K2426">
        <v>40</v>
      </c>
      <c r="L2426">
        <f>Table1[[#This Row],[Actual_Profit]]-Table1[[#This Row],[Budget_Profit]]</f>
        <v>-5</v>
      </c>
      <c r="M2426" s="5">
        <f>IF(
Table1[[#This Row],[Budget_Profit]]=0,
"",
IF(
Table1[[#This Row],[Budget_Profit]]&gt;0,
(Table1[[#This Row],[Actual_Profit]]-Table1[[#This Row],[Budget_Profit]])/Table1[[#This Row],[Budget_Profit]],
(Table1[[#This Row],[Actual_Profit]]-Table1[[#This Row],[Budget_Profit]])/ABS(Table1[[#This Row],[Budget_Profit]])
)
)</f>
        <v>-0.125</v>
      </c>
      <c r="N2426" s="5" t="str">
        <f>IF(Table1[[#This Row],[Profit_Var]]&gt;=0, "Above Budget", "Below Budget")</f>
        <v>Below Budget</v>
      </c>
      <c r="O2426">
        <v>51</v>
      </c>
      <c r="P2426">
        <v>40</v>
      </c>
      <c r="Q2426">
        <f>Table1[[#This Row],[COGS]]-Table1[[#This Row],[Budget_COGS]]</f>
        <v>11</v>
      </c>
      <c r="R2426" s="5">
        <f>IF(
Table1[[#This Row],[Budget_COGS]]=0,
"",
IF(
Table1[[#This Row],[Budget_COGS]]&gt;0,
(Table1[[#This Row],[Budget_COGS]]-Table1[[#This Row],[COGS]]) / Table1[[#This Row],[Budget_COGS]],
(Table1[[#This Row],[Budget_COGS]]-Table1[[#This Row],[COGS]]) / ABS(Table1[[#This Row],[Budget_COGS]])
)
)</f>
        <v>-0.27500000000000002</v>
      </c>
      <c r="S2426" s="5" t="str">
        <f>IF(Table1[[#This Row],[COGS _Var]]&gt;=0, "Above Budget", "Below Budget")</f>
        <v>Above Budget</v>
      </c>
      <c r="T2426">
        <f>Table1[[#This Row],[Actual_Sales]]-Table1[[#This Row],[COGS]]</f>
        <v>74</v>
      </c>
      <c r="U2426">
        <v>70</v>
      </c>
      <c r="V2426">
        <f>Table1[[#This Row],[Gross_Margin]]-Table1[[#This Row],[Budget_Margin]]</f>
        <v>4</v>
      </c>
      <c r="W2426" s="5">
        <f>IF(
Table1[[#This Row],[Budget_Margin]]=0,
"",
IF(
Table1[[#This Row],[Budget_Margin]]&gt;0,
(Table1[[#This Row],[Gross_Margin]]-Table1[[#This Row],[Budget_Margin]]) / Table1[[#This Row],[Budget_Margin]],
(Table1[[#This Row],[Gross_Margin]]-Table1[[#This Row],[Budget_Margin]]) / ABS(Table1[[#This Row],[Budget_Margin]])
)
)</f>
        <v>5.7142857142857141E-2</v>
      </c>
      <c r="X2426" s="5" t="str">
        <f>IF(Table1[[#This Row],[Margin_Var]]&gt;=0, "Above Budget", "Below Budget")</f>
        <v>Above Budget</v>
      </c>
      <c r="Y2426" s="5">
        <f>IFERROR(Table1[[#This Row],[Gross_Margin]]/Table1[[#This Row],[Actual_Sales]],0)</f>
        <v>0.59199999999999997</v>
      </c>
      <c r="Z2426" s="5">
        <f>Table1[[#This Row],[Actual_Profit]]/Table1[[#This Row],[Actual_Sales]]</f>
        <v>0.28000000000000003</v>
      </c>
      <c r="AA2426">
        <v>39</v>
      </c>
      <c r="AB2426" s="5">
        <f>IFERROR(Table1[[#This Row],[Expenses]]/Table1[[#This Row],[Actual_Sales]],0)</f>
        <v>0.312</v>
      </c>
      <c r="AC2426">
        <v>16</v>
      </c>
      <c r="AD2426">
        <v>265</v>
      </c>
      <c r="AE2426" s="5">
        <f>IFERROR(Table1[[#This Row],[Inventory]]/Table1[[#This Row],[Actual_Sales]],0)</f>
        <v>2.12</v>
      </c>
    </row>
    <row r="2427" spans="1:31" x14ac:dyDescent="0.25">
      <c r="A2427">
        <v>2018</v>
      </c>
      <c r="B2427">
        <v>512</v>
      </c>
      <c r="C2427">
        <v>4</v>
      </c>
      <c r="D2427" s="2">
        <v>40513</v>
      </c>
      <c r="E2427">
        <v>168</v>
      </c>
      <c r="F2427">
        <v>120</v>
      </c>
      <c r="G2427">
        <f>Table1[[#This Row],[Actual_Sales]]-Table1[[#This Row],[Budget_Sales]]</f>
        <v>48</v>
      </c>
      <c r="H2427" s="5">
        <f>IF(
Table1[[#This Row],[Budget_Sales]]=0,
"",
IF(
Table1[[#This Row],[Budget_Sales]]&gt;0,
(Table1[[#This Row],[Actual_Sales]]-Table1[[#This Row],[Budget_Sales]])/Table1[[#This Row],[Budget_Sales]],
(Table1[[#This Row],[Actual_Sales]]-Table1[[#This Row],[Budget_Sales]])/ABS(Table1[[#This Row],[Budget_Sales]])
)
)</f>
        <v>0.4</v>
      </c>
      <c r="I2427" s="5" t="str">
        <f>IF(Table1[[#This Row],[Sales_Var]]&gt;=0,"Above Budget","Below Budget")</f>
        <v>Above Budget</v>
      </c>
      <c r="J2427">
        <f>Table1[[#This Row],[Actual_Sales]]-(Table1[[#This Row],[COGS]]+Table1[[#This Row],[Expenses]])</f>
        <v>47</v>
      </c>
      <c r="K2427">
        <v>30</v>
      </c>
      <c r="L2427">
        <f>Table1[[#This Row],[Actual_Profit]]-Table1[[#This Row],[Budget_Profit]]</f>
        <v>17</v>
      </c>
      <c r="M2427" s="5">
        <f>IF(
Table1[[#This Row],[Budget_Profit]]=0,
"",
IF(
Table1[[#This Row],[Budget_Profit]]&gt;0,
(Table1[[#This Row],[Actual_Profit]]-Table1[[#This Row],[Budget_Profit]])/Table1[[#This Row],[Budget_Profit]],
(Table1[[#This Row],[Actual_Profit]]-Table1[[#This Row],[Budget_Profit]])/ABS(Table1[[#This Row],[Budget_Profit]])
)
)</f>
        <v>0.56666666666666665</v>
      </c>
      <c r="N2427" s="5" t="str">
        <f>IF(Table1[[#This Row],[Profit_Var]]&gt;=0, "Above Budget", "Below Budget")</f>
        <v>Above Budget</v>
      </c>
      <c r="O2427">
        <v>67</v>
      </c>
      <c r="P2427">
        <v>50</v>
      </c>
      <c r="Q2427">
        <f>Table1[[#This Row],[COGS]]-Table1[[#This Row],[Budget_COGS]]</f>
        <v>17</v>
      </c>
      <c r="R2427" s="5">
        <f>IF(
Table1[[#This Row],[Budget_COGS]]=0,
"",
IF(
Table1[[#This Row],[Budget_COGS]]&gt;0,
(Table1[[#This Row],[Budget_COGS]]-Table1[[#This Row],[COGS]]) / Table1[[#This Row],[Budget_COGS]],
(Table1[[#This Row],[Budget_COGS]]-Table1[[#This Row],[COGS]]) / ABS(Table1[[#This Row],[Budget_COGS]])
)
)</f>
        <v>-0.34</v>
      </c>
      <c r="S2427" s="5" t="str">
        <f>IF(Table1[[#This Row],[COGS _Var]]&gt;=0, "Above Budget", "Below Budget")</f>
        <v>Above Budget</v>
      </c>
      <c r="T2427">
        <f>Table1[[#This Row],[Actual_Sales]]-Table1[[#This Row],[COGS]]</f>
        <v>101</v>
      </c>
      <c r="U2427">
        <v>70</v>
      </c>
      <c r="V2427">
        <f>Table1[[#This Row],[Gross_Margin]]-Table1[[#This Row],[Budget_Margin]]</f>
        <v>31</v>
      </c>
      <c r="W2427" s="5">
        <f>IF(
Table1[[#This Row],[Budget_Margin]]=0,
"",
IF(
Table1[[#This Row],[Budget_Margin]]&gt;0,
(Table1[[#This Row],[Gross_Margin]]-Table1[[#This Row],[Budget_Margin]]) / Table1[[#This Row],[Budget_Margin]],
(Table1[[#This Row],[Gross_Margin]]-Table1[[#This Row],[Budget_Margin]]) / ABS(Table1[[#This Row],[Budget_Margin]])
)
)</f>
        <v>0.44285714285714284</v>
      </c>
      <c r="X2427" s="5" t="str">
        <f>IF(Table1[[#This Row],[Margin_Var]]&gt;=0, "Above Budget", "Below Budget")</f>
        <v>Above Budget</v>
      </c>
      <c r="Y2427" s="5">
        <f>IFERROR(Table1[[#This Row],[Gross_Margin]]/Table1[[#This Row],[Actual_Sales]],0)</f>
        <v>0.60119047619047616</v>
      </c>
      <c r="Z2427" s="5">
        <f>Table1[[#This Row],[Actual_Profit]]/Table1[[#This Row],[Actual_Sales]]</f>
        <v>0.27976190476190477</v>
      </c>
      <c r="AA2427">
        <v>54</v>
      </c>
      <c r="AB2427" s="5">
        <f>IFERROR(Table1[[#This Row],[Expenses]]/Table1[[#This Row],[Actual_Sales]],0)</f>
        <v>0.32142857142857145</v>
      </c>
      <c r="AC2427">
        <v>22</v>
      </c>
      <c r="AD2427">
        <v>-1239</v>
      </c>
      <c r="AE2427" s="5">
        <f>IFERROR(Table1[[#This Row],[Inventory]]/Table1[[#This Row],[Actual_Sales]],0)</f>
        <v>-7.375</v>
      </c>
    </row>
    <row r="2428" spans="1:31" x14ac:dyDescent="0.25">
      <c r="A2428">
        <v>2115</v>
      </c>
      <c r="B2428">
        <v>970</v>
      </c>
      <c r="C2428">
        <v>6</v>
      </c>
      <c r="D2428" s="2">
        <v>40513</v>
      </c>
      <c r="E2428">
        <v>168</v>
      </c>
      <c r="F2428">
        <v>210</v>
      </c>
      <c r="G2428">
        <f>Table1[[#This Row],[Actual_Sales]]-Table1[[#This Row],[Budget_Sales]]</f>
        <v>-42</v>
      </c>
      <c r="H2428" s="5">
        <f>IF(
Table1[[#This Row],[Budget_Sales]]=0,
"",
IF(
Table1[[#This Row],[Budget_Sales]]&gt;0,
(Table1[[#This Row],[Actual_Sales]]-Table1[[#This Row],[Budget_Sales]])/Table1[[#This Row],[Budget_Sales]],
(Table1[[#This Row],[Actual_Sales]]-Table1[[#This Row],[Budget_Sales]])/ABS(Table1[[#This Row],[Budget_Sales]])
)
)</f>
        <v>-0.2</v>
      </c>
      <c r="I2428" s="5" t="str">
        <f>IF(Table1[[#This Row],[Sales_Var]]&gt;=0,"Above Budget","Below Budget")</f>
        <v>Below Budget</v>
      </c>
      <c r="J2428">
        <f>Table1[[#This Row],[Actual_Sales]]-(Table1[[#This Row],[COGS]]+Table1[[#This Row],[Expenses]])</f>
        <v>47</v>
      </c>
      <c r="K2428">
        <v>80</v>
      </c>
      <c r="L2428">
        <f>Table1[[#This Row],[Actual_Profit]]-Table1[[#This Row],[Budget_Profit]]</f>
        <v>-33</v>
      </c>
      <c r="M2428" s="5">
        <f>IF(
Table1[[#This Row],[Budget_Profit]]=0,
"",
IF(
Table1[[#This Row],[Budget_Profit]]&gt;0,
(Table1[[#This Row],[Actual_Profit]]-Table1[[#This Row],[Budget_Profit]])/Table1[[#This Row],[Budget_Profit]],
(Table1[[#This Row],[Actual_Profit]]-Table1[[#This Row],[Budget_Profit]])/ABS(Table1[[#This Row],[Budget_Profit]])
)
)</f>
        <v>-0.41249999999999998</v>
      </c>
      <c r="N2428" s="5" t="str">
        <f>IF(Table1[[#This Row],[Profit_Var]]&gt;=0, "Above Budget", "Below Budget")</f>
        <v>Below Budget</v>
      </c>
      <c r="O2428">
        <v>67</v>
      </c>
      <c r="P2428">
        <v>80</v>
      </c>
      <c r="Q2428">
        <f>Table1[[#This Row],[COGS]]-Table1[[#This Row],[Budget_COGS]]</f>
        <v>-13</v>
      </c>
      <c r="R2428" s="5">
        <f>IF(
Table1[[#This Row],[Budget_COGS]]=0,
"",
IF(
Table1[[#This Row],[Budget_COGS]]&gt;0,
(Table1[[#This Row],[Budget_COGS]]-Table1[[#This Row],[COGS]]) / Table1[[#This Row],[Budget_COGS]],
(Table1[[#This Row],[Budget_COGS]]-Table1[[#This Row],[COGS]]) / ABS(Table1[[#This Row],[Budget_COGS]])
)
)</f>
        <v>0.16250000000000001</v>
      </c>
      <c r="S2428" s="5" t="str">
        <f>IF(Table1[[#This Row],[COGS _Var]]&gt;=0, "Above Budget", "Below Budget")</f>
        <v>Below Budget</v>
      </c>
      <c r="T2428">
        <f>Table1[[#This Row],[Actual_Sales]]-Table1[[#This Row],[COGS]]</f>
        <v>101</v>
      </c>
      <c r="U2428">
        <v>130</v>
      </c>
      <c r="V2428">
        <f>Table1[[#This Row],[Gross_Margin]]-Table1[[#This Row],[Budget_Margin]]</f>
        <v>-29</v>
      </c>
      <c r="W2428" s="5">
        <f>IF(
Table1[[#This Row],[Budget_Margin]]=0,
"",
IF(
Table1[[#This Row],[Budget_Margin]]&gt;0,
(Table1[[#This Row],[Gross_Margin]]-Table1[[#This Row],[Budget_Margin]]) / Table1[[#This Row],[Budget_Margin]],
(Table1[[#This Row],[Gross_Margin]]-Table1[[#This Row],[Budget_Margin]]) / ABS(Table1[[#This Row],[Budget_Margin]])
)
)</f>
        <v>-0.22307692307692309</v>
      </c>
      <c r="X2428" s="5" t="str">
        <f>IF(Table1[[#This Row],[Margin_Var]]&gt;=0, "Above Budget", "Below Budget")</f>
        <v>Below Budget</v>
      </c>
      <c r="Y2428" s="5">
        <f>IFERROR(Table1[[#This Row],[Gross_Margin]]/Table1[[#This Row],[Actual_Sales]],0)</f>
        <v>0.60119047619047616</v>
      </c>
      <c r="Z2428" s="5">
        <f>Table1[[#This Row],[Actual_Profit]]/Table1[[#This Row],[Actual_Sales]]</f>
        <v>0.27976190476190477</v>
      </c>
      <c r="AA2428">
        <v>54</v>
      </c>
      <c r="AB2428" s="5">
        <f>IFERROR(Table1[[#This Row],[Expenses]]/Table1[[#This Row],[Actual_Sales]],0)</f>
        <v>0.32142857142857145</v>
      </c>
      <c r="AC2428">
        <v>22</v>
      </c>
      <c r="AD2428">
        <v>677</v>
      </c>
      <c r="AE2428" s="5">
        <f>IFERROR(Table1[[#This Row],[Inventory]]/Table1[[#This Row],[Actual_Sales]],0)</f>
        <v>4.0297619047619051</v>
      </c>
    </row>
    <row r="2429" spans="1:31" x14ac:dyDescent="0.25">
      <c r="A2429">
        <v>2047</v>
      </c>
      <c r="B2429">
        <v>630</v>
      </c>
      <c r="C2429">
        <v>12</v>
      </c>
      <c r="D2429" s="2">
        <v>40513</v>
      </c>
      <c r="E2429">
        <v>168</v>
      </c>
      <c r="F2429">
        <v>130</v>
      </c>
      <c r="G2429">
        <f>Table1[[#This Row],[Actual_Sales]]-Table1[[#This Row],[Budget_Sales]]</f>
        <v>38</v>
      </c>
      <c r="H2429" s="5">
        <f>IF(
Table1[[#This Row],[Budget_Sales]]=0,
"",
IF(
Table1[[#This Row],[Budget_Sales]]&gt;0,
(Table1[[#This Row],[Actual_Sales]]-Table1[[#This Row],[Budget_Sales]])/Table1[[#This Row],[Budget_Sales]],
(Table1[[#This Row],[Actual_Sales]]-Table1[[#This Row],[Budget_Sales]])/ABS(Table1[[#This Row],[Budget_Sales]])
)
)</f>
        <v>0.29230769230769232</v>
      </c>
      <c r="I2429" s="5" t="str">
        <f>IF(Table1[[#This Row],[Sales_Var]]&gt;=0,"Above Budget","Below Budget")</f>
        <v>Above Budget</v>
      </c>
      <c r="J2429">
        <f>Table1[[#This Row],[Actual_Sales]]-(Table1[[#This Row],[COGS]]+Table1[[#This Row],[Expenses]])</f>
        <v>47</v>
      </c>
      <c r="K2429">
        <v>40</v>
      </c>
      <c r="L2429">
        <f>Table1[[#This Row],[Actual_Profit]]-Table1[[#This Row],[Budget_Profit]]</f>
        <v>7</v>
      </c>
      <c r="M2429" s="5">
        <f>IF(
Table1[[#This Row],[Budget_Profit]]=0,
"",
IF(
Table1[[#This Row],[Budget_Profit]]&gt;0,
(Table1[[#This Row],[Actual_Profit]]-Table1[[#This Row],[Budget_Profit]])/Table1[[#This Row],[Budget_Profit]],
(Table1[[#This Row],[Actual_Profit]]-Table1[[#This Row],[Budget_Profit]])/ABS(Table1[[#This Row],[Budget_Profit]])
)
)</f>
        <v>0.17499999999999999</v>
      </c>
      <c r="N2429" s="5" t="str">
        <f>IF(Table1[[#This Row],[Profit_Var]]&gt;=0, "Above Budget", "Below Budget")</f>
        <v>Above Budget</v>
      </c>
      <c r="O2429">
        <v>67</v>
      </c>
      <c r="P2429">
        <v>50</v>
      </c>
      <c r="Q2429">
        <f>Table1[[#This Row],[COGS]]-Table1[[#This Row],[Budget_COGS]]</f>
        <v>17</v>
      </c>
      <c r="R2429" s="5">
        <f>IF(
Table1[[#This Row],[Budget_COGS]]=0,
"",
IF(
Table1[[#This Row],[Budget_COGS]]&gt;0,
(Table1[[#This Row],[Budget_COGS]]-Table1[[#This Row],[COGS]]) / Table1[[#This Row],[Budget_COGS]],
(Table1[[#This Row],[Budget_COGS]]-Table1[[#This Row],[COGS]]) / ABS(Table1[[#This Row],[Budget_COGS]])
)
)</f>
        <v>-0.34</v>
      </c>
      <c r="S2429" s="5" t="str">
        <f>IF(Table1[[#This Row],[COGS _Var]]&gt;=0, "Above Budget", "Below Budget")</f>
        <v>Above Budget</v>
      </c>
      <c r="T2429">
        <f>Table1[[#This Row],[Actual_Sales]]-Table1[[#This Row],[COGS]]</f>
        <v>101</v>
      </c>
      <c r="U2429">
        <v>80</v>
      </c>
      <c r="V2429">
        <f>Table1[[#This Row],[Gross_Margin]]-Table1[[#This Row],[Budget_Margin]]</f>
        <v>21</v>
      </c>
      <c r="W2429" s="5">
        <f>IF(
Table1[[#This Row],[Budget_Margin]]=0,
"",
IF(
Table1[[#This Row],[Budget_Margin]]&gt;0,
(Table1[[#This Row],[Gross_Margin]]-Table1[[#This Row],[Budget_Margin]]) / Table1[[#This Row],[Budget_Margin]],
(Table1[[#This Row],[Gross_Margin]]-Table1[[#This Row],[Budget_Margin]]) / ABS(Table1[[#This Row],[Budget_Margin]])
)
)</f>
        <v>0.26250000000000001</v>
      </c>
      <c r="X2429" s="5" t="str">
        <f>IF(Table1[[#This Row],[Margin_Var]]&gt;=0, "Above Budget", "Below Budget")</f>
        <v>Above Budget</v>
      </c>
      <c r="Y2429" s="5">
        <f>IFERROR(Table1[[#This Row],[Gross_Margin]]/Table1[[#This Row],[Actual_Sales]],0)</f>
        <v>0.60119047619047616</v>
      </c>
      <c r="Z2429" s="5">
        <f>Table1[[#This Row],[Actual_Profit]]/Table1[[#This Row],[Actual_Sales]]</f>
        <v>0.27976190476190477</v>
      </c>
      <c r="AA2429">
        <v>54</v>
      </c>
      <c r="AB2429" s="5">
        <f>IFERROR(Table1[[#This Row],[Expenses]]/Table1[[#This Row],[Actual_Sales]],0)</f>
        <v>0.32142857142857145</v>
      </c>
      <c r="AC2429">
        <v>22</v>
      </c>
      <c r="AD2429">
        <v>677</v>
      </c>
      <c r="AE2429" s="5">
        <f>IFERROR(Table1[[#This Row],[Inventory]]/Table1[[#This Row],[Actual_Sales]],0)</f>
        <v>4.0297619047619051</v>
      </c>
    </row>
    <row r="2430" spans="1:31" x14ac:dyDescent="0.25">
      <c r="A2430">
        <v>1951</v>
      </c>
      <c r="B2430">
        <v>213</v>
      </c>
      <c r="C2430">
        <v>13</v>
      </c>
      <c r="D2430" s="2">
        <v>40513</v>
      </c>
      <c r="E2430">
        <v>168</v>
      </c>
      <c r="F2430">
        <v>120</v>
      </c>
      <c r="G2430">
        <f>Table1[[#This Row],[Actual_Sales]]-Table1[[#This Row],[Budget_Sales]]</f>
        <v>48</v>
      </c>
      <c r="H2430" s="5">
        <f>IF(
Table1[[#This Row],[Budget_Sales]]=0,
"",
IF(
Table1[[#This Row],[Budget_Sales]]&gt;0,
(Table1[[#This Row],[Actual_Sales]]-Table1[[#This Row],[Budget_Sales]])/Table1[[#This Row],[Budget_Sales]],
(Table1[[#This Row],[Actual_Sales]]-Table1[[#This Row],[Budget_Sales]])/ABS(Table1[[#This Row],[Budget_Sales]])
)
)</f>
        <v>0.4</v>
      </c>
      <c r="I2430" s="5" t="str">
        <f>IF(Table1[[#This Row],[Sales_Var]]&gt;=0,"Above Budget","Below Budget")</f>
        <v>Above Budget</v>
      </c>
      <c r="J2430">
        <f>Table1[[#This Row],[Actual_Sales]]-(Table1[[#This Row],[COGS]]+Table1[[#This Row],[Expenses]])</f>
        <v>47</v>
      </c>
      <c r="K2430">
        <v>50</v>
      </c>
      <c r="L2430">
        <f>Table1[[#This Row],[Actual_Profit]]-Table1[[#This Row],[Budget_Profit]]</f>
        <v>-3</v>
      </c>
      <c r="M2430" s="5">
        <f>IF(
Table1[[#This Row],[Budget_Profit]]=0,
"",
IF(
Table1[[#This Row],[Budget_Profit]]&gt;0,
(Table1[[#This Row],[Actual_Profit]]-Table1[[#This Row],[Budget_Profit]])/Table1[[#This Row],[Budget_Profit]],
(Table1[[#This Row],[Actual_Profit]]-Table1[[#This Row],[Budget_Profit]])/ABS(Table1[[#This Row],[Budget_Profit]])
)
)</f>
        <v>-0.06</v>
      </c>
      <c r="N2430" s="5" t="str">
        <f>IF(Table1[[#This Row],[Profit_Var]]&gt;=0, "Above Budget", "Below Budget")</f>
        <v>Below Budget</v>
      </c>
      <c r="O2430">
        <v>67</v>
      </c>
      <c r="P2430">
        <v>40</v>
      </c>
      <c r="Q2430">
        <f>Table1[[#This Row],[COGS]]-Table1[[#This Row],[Budget_COGS]]</f>
        <v>27</v>
      </c>
      <c r="R2430" s="5">
        <f>IF(
Table1[[#This Row],[Budget_COGS]]=0,
"",
IF(
Table1[[#This Row],[Budget_COGS]]&gt;0,
(Table1[[#This Row],[Budget_COGS]]-Table1[[#This Row],[COGS]]) / Table1[[#This Row],[Budget_COGS]],
(Table1[[#This Row],[Budget_COGS]]-Table1[[#This Row],[COGS]]) / ABS(Table1[[#This Row],[Budget_COGS]])
)
)</f>
        <v>-0.67500000000000004</v>
      </c>
      <c r="S2430" s="5" t="str">
        <f>IF(Table1[[#This Row],[COGS _Var]]&gt;=0, "Above Budget", "Below Budget")</f>
        <v>Above Budget</v>
      </c>
      <c r="T2430">
        <f>Table1[[#This Row],[Actual_Sales]]-Table1[[#This Row],[COGS]]</f>
        <v>101</v>
      </c>
      <c r="U2430">
        <v>80</v>
      </c>
      <c r="V2430">
        <f>Table1[[#This Row],[Gross_Margin]]-Table1[[#This Row],[Budget_Margin]]</f>
        <v>21</v>
      </c>
      <c r="W2430" s="5">
        <f>IF(
Table1[[#This Row],[Budget_Margin]]=0,
"",
IF(
Table1[[#This Row],[Budget_Margin]]&gt;0,
(Table1[[#This Row],[Gross_Margin]]-Table1[[#This Row],[Budget_Margin]]) / Table1[[#This Row],[Budget_Margin]],
(Table1[[#This Row],[Gross_Margin]]-Table1[[#This Row],[Budget_Margin]]) / ABS(Table1[[#This Row],[Budget_Margin]])
)
)</f>
        <v>0.26250000000000001</v>
      </c>
      <c r="X2430" s="5" t="str">
        <f>IF(Table1[[#This Row],[Margin_Var]]&gt;=0, "Above Budget", "Below Budget")</f>
        <v>Above Budget</v>
      </c>
      <c r="Y2430" s="5">
        <f>IFERROR(Table1[[#This Row],[Gross_Margin]]/Table1[[#This Row],[Actual_Sales]],0)</f>
        <v>0.60119047619047616</v>
      </c>
      <c r="Z2430" s="5">
        <f>Table1[[#This Row],[Actual_Profit]]/Table1[[#This Row],[Actual_Sales]]</f>
        <v>0.27976190476190477</v>
      </c>
      <c r="AA2430">
        <v>54</v>
      </c>
      <c r="AB2430" s="5">
        <f>IFERROR(Table1[[#This Row],[Expenses]]/Table1[[#This Row],[Actual_Sales]],0)</f>
        <v>0.32142857142857145</v>
      </c>
      <c r="AC2430">
        <v>22</v>
      </c>
      <c r="AD2430">
        <v>677</v>
      </c>
      <c r="AE2430" s="5">
        <f>IFERROR(Table1[[#This Row],[Inventory]]/Table1[[#This Row],[Actual_Sales]],0)</f>
        <v>4.0297619047619051</v>
      </c>
    </row>
    <row r="2431" spans="1:31" x14ac:dyDescent="0.25">
      <c r="A2431">
        <v>2640</v>
      </c>
      <c r="B2431">
        <v>940</v>
      </c>
      <c r="C2431">
        <v>8</v>
      </c>
      <c r="D2431" s="2">
        <v>40603</v>
      </c>
      <c r="E2431">
        <v>143</v>
      </c>
      <c r="F2431">
        <v>130</v>
      </c>
      <c r="G2431">
        <f>Table1[[#This Row],[Actual_Sales]]-Table1[[#This Row],[Budget_Sales]]</f>
        <v>13</v>
      </c>
      <c r="H2431" s="5">
        <f>IF(
Table1[[#This Row],[Budget_Sales]]=0,
"",
IF(
Table1[[#This Row],[Budget_Sales]]&gt;0,
(Table1[[#This Row],[Actual_Sales]]-Table1[[#This Row],[Budget_Sales]])/Table1[[#This Row],[Budget_Sales]],
(Table1[[#This Row],[Actual_Sales]]-Table1[[#This Row],[Budget_Sales]])/ABS(Table1[[#This Row],[Budget_Sales]])
)
)</f>
        <v>0.1</v>
      </c>
      <c r="I2431" s="5" t="str">
        <f>IF(Table1[[#This Row],[Sales_Var]]&gt;=0,"Above Budget","Below Budget")</f>
        <v>Above Budget</v>
      </c>
      <c r="J2431">
        <f>Table1[[#This Row],[Actual_Sales]]-(Table1[[#This Row],[COGS]]+Table1[[#This Row],[Expenses]])</f>
        <v>40</v>
      </c>
      <c r="K2431">
        <v>50</v>
      </c>
      <c r="L2431">
        <f>Table1[[#This Row],[Actual_Profit]]-Table1[[#This Row],[Budget_Profit]]</f>
        <v>-10</v>
      </c>
      <c r="M2431" s="5">
        <f>IF(
Table1[[#This Row],[Budget_Profit]]=0,
"",
IF(
Table1[[#This Row],[Budget_Profit]]&gt;0,
(Table1[[#This Row],[Actual_Profit]]-Table1[[#This Row],[Budget_Profit]])/Table1[[#This Row],[Budget_Profit]],
(Table1[[#This Row],[Actual_Profit]]-Table1[[#This Row],[Budget_Profit]])/ABS(Table1[[#This Row],[Budget_Profit]])
)
)</f>
        <v>-0.2</v>
      </c>
      <c r="N2431" s="5" t="str">
        <f>IF(Table1[[#This Row],[Profit_Var]]&gt;=0, "Above Budget", "Below Budget")</f>
        <v>Below Budget</v>
      </c>
      <c r="O2431">
        <v>57</v>
      </c>
      <c r="P2431">
        <v>50</v>
      </c>
      <c r="Q2431">
        <f>Table1[[#This Row],[COGS]]-Table1[[#This Row],[Budget_COGS]]</f>
        <v>7</v>
      </c>
      <c r="R2431" s="5">
        <f>IF(
Table1[[#This Row],[Budget_COGS]]=0,
"",
IF(
Table1[[#This Row],[Budget_COGS]]&gt;0,
(Table1[[#This Row],[Budget_COGS]]-Table1[[#This Row],[COGS]]) / Table1[[#This Row],[Budget_COGS]],
(Table1[[#This Row],[Budget_COGS]]-Table1[[#This Row],[COGS]]) / ABS(Table1[[#This Row],[Budget_COGS]])
)
)</f>
        <v>-0.14000000000000001</v>
      </c>
      <c r="S2431" s="5" t="str">
        <f>IF(Table1[[#This Row],[COGS _Var]]&gt;=0, "Above Budget", "Below Budget")</f>
        <v>Above Budget</v>
      </c>
      <c r="T2431">
        <f>Table1[[#This Row],[Actual_Sales]]-Table1[[#This Row],[COGS]]</f>
        <v>86</v>
      </c>
      <c r="U2431">
        <v>80</v>
      </c>
      <c r="V2431">
        <f>Table1[[#This Row],[Gross_Margin]]-Table1[[#This Row],[Budget_Margin]]</f>
        <v>6</v>
      </c>
      <c r="W2431" s="5">
        <f>IF(
Table1[[#This Row],[Budget_Margin]]=0,
"",
IF(
Table1[[#This Row],[Budget_Margin]]&gt;0,
(Table1[[#This Row],[Gross_Margin]]-Table1[[#This Row],[Budget_Margin]]) / Table1[[#This Row],[Budget_Margin]],
(Table1[[#This Row],[Gross_Margin]]-Table1[[#This Row],[Budget_Margin]]) / ABS(Table1[[#This Row],[Budget_Margin]])
)
)</f>
        <v>7.4999999999999997E-2</v>
      </c>
      <c r="X2431" s="5" t="str">
        <f>IF(Table1[[#This Row],[Margin_Var]]&gt;=0, "Above Budget", "Below Budget")</f>
        <v>Above Budget</v>
      </c>
      <c r="Y2431" s="5">
        <f>IFERROR(Table1[[#This Row],[Gross_Margin]]/Table1[[#This Row],[Actual_Sales]],0)</f>
        <v>0.60139860139860135</v>
      </c>
      <c r="Z2431" s="5">
        <f>Table1[[#This Row],[Actual_Profit]]/Table1[[#This Row],[Actual_Sales]]</f>
        <v>0.27972027972027974</v>
      </c>
      <c r="AA2431">
        <v>46</v>
      </c>
      <c r="AB2431" s="5">
        <f>IFERROR(Table1[[#This Row],[Expenses]]/Table1[[#This Row],[Actual_Sales]],0)</f>
        <v>0.32167832167832167</v>
      </c>
      <c r="AC2431">
        <v>18</v>
      </c>
      <c r="AD2431">
        <v>323</v>
      </c>
      <c r="AE2431" s="5">
        <f>IFERROR(Table1[[#This Row],[Inventory]]/Table1[[#This Row],[Actual_Sales]],0)</f>
        <v>2.2587412587412588</v>
      </c>
    </row>
    <row r="2432" spans="1:31" x14ac:dyDescent="0.25">
      <c r="A2432">
        <v>2643</v>
      </c>
      <c r="B2432">
        <v>970</v>
      </c>
      <c r="C2432">
        <v>10</v>
      </c>
      <c r="D2432" s="2">
        <v>40603</v>
      </c>
      <c r="E2432">
        <v>143</v>
      </c>
      <c r="F2432">
        <v>110</v>
      </c>
      <c r="G2432">
        <f>Table1[[#This Row],[Actual_Sales]]-Table1[[#This Row],[Budget_Sales]]</f>
        <v>33</v>
      </c>
      <c r="H2432" s="5">
        <f>IF(
Table1[[#This Row],[Budget_Sales]]=0,
"",
IF(
Table1[[#This Row],[Budget_Sales]]&gt;0,
(Table1[[#This Row],[Actual_Sales]]-Table1[[#This Row],[Budget_Sales]])/Table1[[#This Row],[Budget_Sales]],
(Table1[[#This Row],[Actual_Sales]]-Table1[[#This Row],[Budget_Sales]])/ABS(Table1[[#This Row],[Budget_Sales]])
)
)</f>
        <v>0.3</v>
      </c>
      <c r="I2432" s="5" t="str">
        <f>IF(Table1[[#This Row],[Sales_Var]]&gt;=0,"Above Budget","Below Budget")</f>
        <v>Above Budget</v>
      </c>
      <c r="J2432">
        <f>Table1[[#This Row],[Actual_Sales]]-(Table1[[#This Row],[COGS]]+Table1[[#This Row],[Expenses]])</f>
        <v>40</v>
      </c>
      <c r="K2432">
        <v>40</v>
      </c>
      <c r="L2432">
        <f>Table1[[#This Row],[Actual_Profit]]-Table1[[#This Row],[Budget_Profit]]</f>
        <v>0</v>
      </c>
      <c r="M2432" s="5">
        <f>IF(
Table1[[#This Row],[Budget_Profit]]=0,
"",
IF(
Table1[[#This Row],[Budget_Profit]]&gt;0,
(Table1[[#This Row],[Actual_Profit]]-Table1[[#This Row],[Budget_Profit]])/Table1[[#This Row],[Budget_Profit]],
(Table1[[#This Row],[Actual_Profit]]-Table1[[#This Row],[Budget_Profit]])/ABS(Table1[[#This Row],[Budget_Profit]])
)
)</f>
        <v>0</v>
      </c>
      <c r="N2432" s="5" t="str">
        <f>IF(Table1[[#This Row],[Profit_Var]]&gt;=0, "Above Budget", "Below Budget")</f>
        <v>Above Budget</v>
      </c>
      <c r="O2432">
        <v>57</v>
      </c>
      <c r="P2432">
        <v>40</v>
      </c>
      <c r="Q2432">
        <f>Table1[[#This Row],[COGS]]-Table1[[#This Row],[Budget_COGS]]</f>
        <v>17</v>
      </c>
      <c r="R2432" s="5">
        <f>IF(
Table1[[#This Row],[Budget_COGS]]=0,
"",
IF(
Table1[[#This Row],[Budget_COGS]]&gt;0,
(Table1[[#This Row],[Budget_COGS]]-Table1[[#This Row],[COGS]]) / Table1[[#This Row],[Budget_COGS]],
(Table1[[#This Row],[Budget_COGS]]-Table1[[#This Row],[COGS]]) / ABS(Table1[[#This Row],[Budget_COGS]])
)
)</f>
        <v>-0.42499999999999999</v>
      </c>
      <c r="S2432" s="5" t="str">
        <f>IF(Table1[[#This Row],[COGS _Var]]&gt;=0, "Above Budget", "Below Budget")</f>
        <v>Above Budget</v>
      </c>
      <c r="T2432">
        <f>Table1[[#This Row],[Actual_Sales]]-Table1[[#This Row],[COGS]]</f>
        <v>86</v>
      </c>
      <c r="U2432">
        <v>70</v>
      </c>
      <c r="V2432">
        <f>Table1[[#This Row],[Gross_Margin]]-Table1[[#This Row],[Budget_Margin]]</f>
        <v>16</v>
      </c>
      <c r="W2432" s="5">
        <f>IF(
Table1[[#This Row],[Budget_Margin]]=0,
"",
IF(
Table1[[#This Row],[Budget_Margin]]&gt;0,
(Table1[[#This Row],[Gross_Margin]]-Table1[[#This Row],[Budget_Margin]]) / Table1[[#This Row],[Budget_Margin]],
(Table1[[#This Row],[Gross_Margin]]-Table1[[#This Row],[Budget_Margin]]) / ABS(Table1[[#This Row],[Budget_Margin]])
)
)</f>
        <v>0.22857142857142856</v>
      </c>
      <c r="X2432" s="5" t="str">
        <f>IF(Table1[[#This Row],[Margin_Var]]&gt;=0, "Above Budget", "Below Budget")</f>
        <v>Above Budget</v>
      </c>
      <c r="Y2432" s="5">
        <f>IFERROR(Table1[[#This Row],[Gross_Margin]]/Table1[[#This Row],[Actual_Sales]],0)</f>
        <v>0.60139860139860135</v>
      </c>
      <c r="Z2432" s="5">
        <f>Table1[[#This Row],[Actual_Profit]]/Table1[[#This Row],[Actual_Sales]]</f>
        <v>0.27972027972027974</v>
      </c>
      <c r="AA2432">
        <v>46</v>
      </c>
      <c r="AB2432" s="5">
        <f>IFERROR(Table1[[#This Row],[Expenses]]/Table1[[#This Row],[Actual_Sales]],0)</f>
        <v>0.32167832167832167</v>
      </c>
      <c r="AC2432">
        <v>18</v>
      </c>
      <c r="AD2432">
        <v>323</v>
      </c>
      <c r="AE2432" s="5">
        <f>IFERROR(Table1[[#This Row],[Inventory]]/Table1[[#This Row],[Actual_Sales]],0)</f>
        <v>2.2587412587412588</v>
      </c>
    </row>
    <row r="2433" spans="1:31" x14ac:dyDescent="0.25">
      <c r="A2433">
        <v>4058</v>
      </c>
      <c r="B2433">
        <v>936</v>
      </c>
      <c r="C2433">
        <v>8</v>
      </c>
      <c r="D2433" s="2">
        <v>40848</v>
      </c>
      <c r="E2433">
        <v>147</v>
      </c>
      <c r="F2433">
        <v>120</v>
      </c>
      <c r="G2433">
        <f>Table1[[#This Row],[Actual_Sales]]-Table1[[#This Row],[Budget_Sales]]</f>
        <v>27</v>
      </c>
      <c r="H2433" s="5">
        <f>IF(
Table1[[#This Row],[Budget_Sales]]=0,
"",
IF(
Table1[[#This Row],[Budget_Sales]]&gt;0,
(Table1[[#This Row],[Actual_Sales]]-Table1[[#This Row],[Budget_Sales]])/Table1[[#This Row],[Budget_Sales]],
(Table1[[#This Row],[Actual_Sales]]-Table1[[#This Row],[Budget_Sales]])/ABS(Table1[[#This Row],[Budget_Sales]])
)
)</f>
        <v>0.22500000000000001</v>
      </c>
      <c r="I2433" s="5" t="str">
        <f>IF(Table1[[#This Row],[Sales_Var]]&gt;=0,"Above Budget","Below Budget")</f>
        <v>Above Budget</v>
      </c>
      <c r="J2433">
        <f>Table1[[#This Row],[Actual_Sales]]-(Table1[[#This Row],[COGS]]+Table1[[#This Row],[Expenses]])</f>
        <v>41</v>
      </c>
      <c r="K2433">
        <v>40</v>
      </c>
      <c r="L2433">
        <f>Table1[[#This Row],[Actual_Profit]]-Table1[[#This Row],[Budget_Profit]]</f>
        <v>1</v>
      </c>
      <c r="M2433" s="5">
        <f>IF(
Table1[[#This Row],[Budget_Profit]]=0,
"",
IF(
Table1[[#This Row],[Budget_Profit]]&gt;0,
(Table1[[#This Row],[Actual_Profit]]-Table1[[#This Row],[Budget_Profit]])/Table1[[#This Row],[Budget_Profit]],
(Table1[[#This Row],[Actual_Profit]]-Table1[[#This Row],[Budget_Profit]])/ABS(Table1[[#This Row],[Budget_Profit]])
)
)</f>
        <v>2.5000000000000001E-2</v>
      </c>
      <c r="N2433" s="5" t="str">
        <f>IF(Table1[[#This Row],[Profit_Var]]&gt;=0, "Above Budget", "Below Budget")</f>
        <v>Above Budget</v>
      </c>
      <c r="O2433">
        <v>59</v>
      </c>
      <c r="P2433">
        <v>50</v>
      </c>
      <c r="Q2433">
        <f>Table1[[#This Row],[COGS]]-Table1[[#This Row],[Budget_COGS]]</f>
        <v>9</v>
      </c>
      <c r="R2433" s="5">
        <f>IF(
Table1[[#This Row],[Budget_COGS]]=0,
"",
IF(
Table1[[#This Row],[Budget_COGS]]&gt;0,
(Table1[[#This Row],[Budget_COGS]]-Table1[[#This Row],[COGS]]) / Table1[[#This Row],[Budget_COGS]],
(Table1[[#This Row],[Budget_COGS]]-Table1[[#This Row],[COGS]]) / ABS(Table1[[#This Row],[Budget_COGS]])
)
)</f>
        <v>-0.18</v>
      </c>
      <c r="S2433" s="5" t="str">
        <f>IF(Table1[[#This Row],[COGS _Var]]&gt;=0, "Above Budget", "Below Budget")</f>
        <v>Above Budget</v>
      </c>
      <c r="T2433">
        <f>Table1[[#This Row],[Actual_Sales]]-Table1[[#This Row],[COGS]]</f>
        <v>88</v>
      </c>
      <c r="U2433">
        <v>70</v>
      </c>
      <c r="V2433">
        <f>Table1[[#This Row],[Gross_Margin]]-Table1[[#This Row],[Budget_Margin]]</f>
        <v>18</v>
      </c>
      <c r="W2433" s="5">
        <f>IF(
Table1[[#This Row],[Budget_Margin]]=0,
"",
IF(
Table1[[#This Row],[Budget_Margin]]&gt;0,
(Table1[[#This Row],[Gross_Margin]]-Table1[[#This Row],[Budget_Margin]]) / Table1[[#This Row],[Budget_Margin]],
(Table1[[#This Row],[Gross_Margin]]-Table1[[#This Row],[Budget_Margin]]) / ABS(Table1[[#This Row],[Budget_Margin]])
)
)</f>
        <v>0.25714285714285712</v>
      </c>
      <c r="X2433" s="5" t="str">
        <f>IF(Table1[[#This Row],[Margin_Var]]&gt;=0, "Above Budget", "Below Budget")</f>
        <v>Above Budget</v>
      </c>
      <c r="Y2433" s="5">
        <f>IFERROR(Table1[[#This Row],[Gross_Margin]]/Table1[[#This Row],[Actual_Sales]],0)</f>
        <v>0.59863945578231292</v>
      </c>
      <c r="Z2433" s="5">
        <f>Table1[[#This Row],[Actual_Profit]]/Table1[[#This Row],[Actual_Sales]]</f>
        <v>0.27891156462585032</v>
      </c>
      <c r="AA2433">
        <v>47</v>
      </c>
      <c r="AB2433" s="5">
        <f>IFERROR(Table1[[#This Row],[Expenses]]/Table1[[#This Row],[Actual_Sales]],0)</f>
        <v>0.31972789115646261</v>
      </c>
      <c r="AC2433">
        <v>19</v>
      </c>
      <c r="AD2433">
        <v>411</v>
      </c>
      <c r="AE2433" s="5">
        <f>IFERROR(Table1[[#This Row],[Inventory]]/Table1[[#This Row],[Actual_Sales]],0)</f>
        <v>2.795918367346939</v>
      </c>
    </row>
    <row r="2434" spans="1:31" x14ac:dyDescent="0.25">
      <c r="A2434">
        <v>4063</v>
      </c>
      <c r="B2434">
        <v>970</v>
      </c>
      <c r="C2434">
        <v>10</v>
      </c>
      <c r="D2434" s="2">
        <v>40848</v>
      </c>
      <c r="E2434">
        <v>147</v>
      </c>
      <c r="F2434">
        <v>120</v>
      </c>
      <c r="G2434">
        <f>Table1[[#This Row],[Actual_Sales]]-Table1[[#This Row],[Budget_Sales]]</f>
        <v>27</v>
      </c>
      <c r="H2434" s="5">
        <f>IF(
Table1[[#This Row],[Budget_Sales]]=0,
"",
IF(
Table1[[#This Row],[Budget_Sales]]&gt;0,
(Table1[[#This Row],[Actual_Sales]]-Table1[[#This Row],[Budget_Sales]])/Table1[[#This Row],[Budget_Sales]],
(Table1[[#This Row],[Actual_Sales]]-Table1[[#This Row],[Budget_Sales]])/ABS(Table1[[#This Row],[Budget_Sales]])
)
)</f>
        <v>0.22500000000000001</v>
      </c>
      <c r="I2434" s="5" t="str">
        <f>IF(Table1[[#This Row],[Sales_Var]]&gt;=0,"Above Budget","Below Budget")</f>
        <v>Above Budget</v>
      </c>
      <c r="J2434">
        <f>Table1[[#This Row],[Actual_Sales]]-(Table1[[#This Row],[COGS]]+Table1[[#This Row],[Expenses]])</f>
        <v>41</v>
      </c>
      <c r="K2434">
        <v>40</v>
      </c>
      <c r="L2434">
        <f>Table1[[#This Row],[Actual_Profit]]-Table1[[#This Row],[Budget_Profit]]</f>
        <v>1</v>
      </c>
      <c r="M2434" s="5">
        <f>IF(
Table1[[#This Row],[Budget_Profit]]=0,
"",
IF(
Table1[[#This Row],[Budget_Profit]]&gt;0,
(Table1[[#This Row],[Actual_Profit]]-Table1[[#This Row],[Budget_Profit]])/Table1[[#This Row],[Budget_Profit]],
(Table1[[#This Row],[Actual_Profit]]-Table1[[#This Row],[Budget_Profit]])/ABS(Table1[[#This Row],[Budget_Profit]])
)
)</f>
        <v>2.5000000000000001E-2</v>
      </c>
      <c r="N2434" s="5" t="str">
        <f>IF(Table1[[#This Row],[Profit_Var]]&gt;=0, "Above Budget", "Below Budget")</f>
        <v>Above Budget</v>
      </c>
      <c r="O2434">
        <v>59</v>
      </c>
      <c r="P2434">
        <v>50</v>
      </c>
      <c r="Q2434">
        <f>Table1[[#This Row],[COGS]]-Table1[[#This Row],[Budget_COGS]]</f>
        <v>9</v>
      </c>
      <c r="R2434" s="5">
        <f>IF(
Table1[[#This Row],[Budget_COGS]]=0,
"",
IF(
Table1[[#This Row],[Budget_COGS]]&gt;0,
(Table1[[#This Row],[Budget_COGS]]-Table1[[#This Row],[COGS]]) / Table1[[#This Row],[Budget_COGS]],
(Table1[[#This Row],[Budget_COGS]]-Table1[[#This Row],[COGS]]) / ABS(Table1[[#This Row],[Budget_COGS]])
)
)</f>
        <v>-0.18</v>
      </c>
      <c r="S2434" s="5" t="str">
        <f>IF(Table1[[#This Row],[COGS _Var]]&gt;=0, "Above Budget", "Below Budget")</f>
        <v>Above Budget</v>
      </c>
      <c r="T2434">
        <f>Table1[[#This Row],[Actual_Sales]]-Table1[[#This Row],[COGS]]</f>
        <v>88</v>
      </c>
      <c r="U2434">
        <v>70</v>
      </c>
      <c r="V2434">
        <f>Table1[[#This Row],[Gross_Margin]]-Table1[[#This Row],[Budget_Margin]]</f>
        <v>18</v>
      </c>
      <c r="W2434" s="5">
        <f>IF(
Table1[[#This Row],[Budget_Margin]]=0,
"",
IF(
Table1[[#This Row],[Budget_Margin]]&gt;0,
(Table1[[#This Row],[Gross_Margin]]-Table1[[#This Row],[Budget_Margin]]) / Table1[[#This Row],[Budget_Margin]],
(Table1[[#This Row],[Gross_Margin]]-Table1[[#This Row],[Budget_Margin]]) / ABS(Table1[[#This Row],[Budget_Margin]])
)
)</f>
        <v>0.25714285714285712</v>
      </c>
      <c r="X2434" s="5" t="str">
        <f>IF(Table1[[#This Row],[Margin_Var]]&gt;=0, "Above Budget", "Below Budget")</f>
        <v>Above Budget</v>
      </c>
      <c r="Y2434" s="5">
        <f>IFERROR(Table1[[#This Row],[Gross_Margin]]/Table1[[#This Row],[Actual_Sales]],0)</f>
        <v>0.59863945578231292</v>
      </c>
      <c r="Z2434" s="5">
        <f>Table1[[#This Row],[Actual_Profit]]/Table1[[#This Row],[Actual_Sales]]</f>
        <v>0.27891156462585032</v>
      </c>
      <c r="AA2434">
        <v>47</v>
      </c>
      <c r="AB2434" s="5">
        <f>IFERROR(Table1[[#This Row],[Expenses]]/Table1[[#This Row],[Actual_Sales]],0)</f>
        <v>0.31972789115646261</v>
      </c>
      <c r="AC2434">
        <v>19</v>
      </c>
      <c r="AD2434">
        <v>411</v>
      </c>
      <c r="AE2434" s="5">
        <f>IFERROR(Table1[[#This Row],[Inventory]]/Table1[[#This Row],[Actual_Sales]],0)</f>
        <v>2.795918367346939</v>
      </c>
    </row>
    <row r="2435" spans="1:31" x14ac:dyDescent="0.25">
      <c r="A2435">
        <v>2230</v>
      </c>
      <c r="B2435">
        <v>603</v>
      </c>
      <c r="C2435">
        <v>1</v>
      </c>
      <c r="D2435" s="2">
        <v>40544</v>
      </c>
      <c r="E2435">
        <v>104</v>
      </c>
      <c r="F2435">
        <v>80</v>
      </c>
      <c r="G2435">
        <f>Table1[[#This Row],[Actual_Sales]]-Table1[[#This Row],[Budget_Sales]]</f>
        <v>24</v>
      </c>
      <c r="H2435" s="5">
        <f>IF(
Table1[[#This Row],[Budget_Sales]]=0,
"",
IF(
Table1[[#This Row],[Budget_Sales]]&gt;0,
(Table1[[#This Row],[Actual_Sales]]-Table1[[#This Row],[Budget_Sales]])/Table1[[#This Row],[Budget_Sales]],
(Table1[[#This Row],[Actual_Sales]]-Table1[[#This Row],[Budget_Sales]])/ABS(Table1[[#This Row],[Budget_Sales]])
)
)</f>
        <v>0.3</v>
      </c>
      <c r="I2435" s="5" t="str">
        <f>IF(Table1[[#This Row],[Sales_Var]]&gt;=0,"Above Budget","Below Budget")</f>
        <v>Above Budget</v>
      </c>
      <c r="J2435">
        <f>Table1[[#This Row],[Actual_Sales]]-(Table1[[#This Row],[COGS]]+Table1[[#This Row],[Expenses]])</f>
        <v>29</v>
      </c>
      <c r="K2435">
        <v>30</v>
      </c>
      <c r="L2435">
        <f>Table1[[#This Row],[Actual_Profit]]-Table1[[#This Row],[Budget_Profit]]</f>
        <v>-1</v>
      </c>
      <c r="M2435" s="5">
        <f>IF(
Table1[[#This Row],[Budget_Profit]]=0,
"",
IF(
Table1[[#This Row],[Budget_Profit]]&gt;0,
(Table1[[#This Row],[Actual_Profit]]-Table1[[#This Row],[Budget_Profit]])/Table1[[#This Row],[Budget_Profit]],
(Table1[[#This Row],[Actual_Profit]]-Table1[[#This Row],[Budget_Profit]])/ABS(Table1[[#This Row],[Budget_Profit]])
)
)</f>
        <v>-3.3333333333333333E-2</v>
      </c>
      <c r="N2435" s="5" t="str">
        <f>IF(Table1[[#This Row],[Profit_Var]]&gt;=0, "Above Budget", "Below Budget")</f>
        <v>Below Budget</v>
      </c>
      <c r="O2435">
        <v>38</v>
      </c>
      <c r="P2435">
        <v>30</v>
      </c>
      <c r="Q2435">
        <f>Table1[[#This Row],[COGS]]-Table1[[#This Row],[Budget_COGS]]</f>
        <v>8</v>
      </c>
      <c r="R2435" s="5">
        <f>IF(
Table1[[#This Row],[Budget_COGS]]=0,
"",
IF(
Table1[[#This Row],[Budget_COGS]]&gt;0,
(Table1[[#This Row],[Budget_COGS]]-Table1[[#This Row],[COGS]]) / Table1[[#This Row],[Budget_COGS]],
(Table1[[#This Row],[Budget_COGS]]-Table1[[#This Row],[COGS]]) / ABS(Table1[[#This Row],[Budget_COGS]])
)
)</f>
        <v>-0.26666666666666666</v>
      </c>
      <c r="S2435" s="5" t="str">
        <f>IF(Table1[[#This Row],[COGS _Var]]&gt;=0, "Above Budget", "Below Budget")</f>
        <v>Above Budget</v>
      </c>
      <c r="T2435">
        <f>Table1[[#This Row],[Actual_Sales]]-Table1[[#This Row],[COGS]]</f>
        <v>66</v>
      </c>
      <c r="U2435">
        <v>50</v>
      </c>
      <c r="V2435">
        <f>Table1[[#This Row],[Gross_Margin]]-Table1[[#This Row],[Budget_Margin]]</f>
        <v>16</v>
      </c>
      <c r="W2435" s="5">
        <f>IF(
Table1[[#This Row],[Budget_Margin]]=0,
"",
IF(
Table1[[#This Row],[Budget_Margin]]&gt;0,
(Table1[[#This Row],[Gross_Margin]]-Table1[[#This Row],[Budget_Margin]]) / Table1[[#This Row],[Budget_Margin]],
(Table1[[#This Row],[Gross_Margin]]-Table1[[#This Row],[Budget_Margin]]) / ABS(Table1[[#This Row],[Budget_Margin]])
)
)</f>
        <v>0.32</v>
      </c>
      <c r="X2435" s="5" t="str">
        <f>IF(Table1[[#This Row],[Margin_Var]]&gt;=0, "Above Budget", "Below Budget")</f>
        <v>Above Budget</v>
      </c>
      <c r="Y2435" s="5">
        <f>IFERROR(Table1[[#This Row],[Gross_Margin]]/Table1[[#This Row],[Actual_Sales]],0)</f>
        <v>0.63461538461538458</v>
      </c>
      <c r="Z2435" s="5">
        <f>Table1[[#This Row],[Actual_Profit]]/Table1[[#This Row],[Actual_Sales]]</f>
        <v>0.27884615384615385</v>
      </c>
      <c r="AA2435">
        <v>37</v>
      </c>
      <c r="AB2435" s="5">
        <f>IFERROR(Table1[[#This Row],[Expenses]]/Table1[[#This Row],[Actual_Sales]],0)</f>
        <v>0.35576923076923078</v>
      </c>
      <c r="AC2435">
        <v>12</v>
      </c>
      <c r="AD2435">
        <v>241</v>
      </c>
      <c r="AE2435" s="5">
        <f>IFERROR(Table1[[#This Row],[Inventory]]/Table1[[#This Row],[Actual_Sales]],0)</f>
        <v>2.3173076923076925</v>
      </c>
    </row>
    <row r="2436" spans="1:31" x14ac:dyDescent="0.25">
      <c r="A2436">
        <v>1223</v>
      </c>
      <c r="B2436">
        <v>920</v>
      </c>
      <c r="C2436">
        <v>8</v>
      </c>
      <c r="D2436" s="2">
        <v>40360</v>
      </c>
      <c r="E2436">
        <v>104</v>
      </c>
      <c r="F2436">
        <v>90</v>
      </c>
      <c r="G2436">
        <f>Table1[[#This Row],[Actual_Sales]]-Table1[[#This Row],[Budget_Sales]]</f>
        <v>14</v>
      </c>
      <c r="H2436" s="5">
        <f>IF(
Table1[[#This Row],[Budget_Sales]]=0,
"",
IF(
Table1[[#This Row],[Budget_Sales]]&gt;0,
(Table1[[#This Row],[Actual_Sales]]-Table1[[#This Row],[Budget_Sales]])/Table1[[#This Row],[Budget_Sales]],
(Table1[[#This Row],[Actual_Sales]]-Table1[[#This Row],[Budget_Sales]])/ABS(Table1[[#This Row],[Budget_Sales]])
)
)</f>
        <v>0.15555555555555556</v>
      </c>
      <c r="I2436" s="5" t="str">
        <f>IF(Table1[[#This Row],[Sales_Var]]&gt;=0,"Above Budget","Below Budget")</f>
        <v>Above Budget</v>
      </c>
      <c r="J2436">
        <f>Table1[[#This Row],[Actual_Sales]]-(Table1[[#This Row],[COGS]]+Table1[[#This Row],[Expenses]])</f>
        <v>29</v>
      </c>
      <c r="K2436">
        <v>40</v>
      </c>
      <c r="L2436">
        <f>Table1[[#This Row],[Actual_Profit]]-Table1[[#This Row],[Budget_Profit]]</f>
        <v>-11</v>
      </c>
      <c r="M2436" s="5">
        <f>IF(
Table1[[#This Row],[Budget_Profit]]=0,
"",
IF(
Table1[[#This Row],[Budget_Profit]]&gt;0,
(Table1[[#This Row],[Actual_Profit]]-Table1[[#This Row],[Budget_Profit]])/Table1[[#This Row],[Budget_Profit]],
(Table1[[#This Row],[Actual_Profit]]-Table1[[#This Row],[Budget_Profit]])/ABS(Table1[[#This Row],[Budget_Profit]])
)
)</f>
        <v>-0.27500000000000002</v>
      </c>
      <c r="N2436" s="5" t="str">
        <f>IF(Table1[[#This Row],[Profit_Var]]&gt;=0, "Above Budget", "Below Budget")</f>
        <v>Below Budget</v>
      </c>
      <c r="O2436">
        <v>39</v>
      </c>
      <c r="P2436">
        <v>30</v>
      </c>
      <c r="Q2436">
        <f>Table1[[#This Row],[COGS]]-Table1[[#This Row],[Budget_COGS]]</f>
        <v>9</v>
      </c>
      <c r="R2436" s="5">
        <f>IF(
Table1[[#This Row],[Budget_COGS]]=0,
"",
IF(
Table1[[#This Row],[Budget_COGS]]&gt;0,
(Table1[[#This Row],[Budget_COGS]]-Table1[[#This Row],[COGS]]) / Table1[[#This Row],[Budget_COGS]],
(Table1[[#This Row],[Budget_COGS]]-Table1[[#This Row],[COGS]]) / ABS(Table1[[#This Row],[Budget_COGS]])
)
)</f>
        <v>-0.3</v>
      </c>
      <c r="S2436" s="5" t="str">
        <f>IF(Table1[[#This Row],[COGS _Var]]&gt;=0, "Above Budget", "Below Budget")</f>
        <v>Above Budget</v>
      </c>
      <c r="T2436">
        <f>Table1[[#This Row],[Actual_Sales]]-Table1[[#This Row],[COGS]]</f>
        <v>65</v>
      </c>
      <c r="U2436">
        <v>60</v>
      </c>
      <c r="V2436">
        <f>Table1[[#This Row],[Gross_Margin]]-Table1[[#This Row],[Budget_Margin]]</f>
        <v>5</v>
      </c>
      <c r="W2436" s="5">
        <f>IF(
Table1[[#This Row],[Budget_Margin]]=0,
"",
IF(
Table1[[#This Row],[Budget_Margin]]&gt;0,
(Table1[[#This Row],[Gross_Margin]]-Table1[[#This Row],[Budget_Margin]]) / Table1[[#This Row],[Budget_Margin]],
(Table1[[#This Row],[Gross_Margin]]-Table1[[#This Row],[Budget_Margin]]) / ABS(Table1[[#This Row],[Budget_Margin]])
)
)</f>
        <v>8.3333333333333329E-2</v>
      </c>
      <c r="X2436" s="5" t="str">
        <f>IF(Table1[[#This Row],[Margin_Var]]&gt;=0, "Above Budget", "Below Budget")</f>
        <v>Above Budget</v>
      </c>
      <c r="Y2436" s="5">
        <f>IFERROR(Table1[[#This Row],[Gross_Margin]]/Table1[[#This Row],[Actual_Sales]],0)</f>
        <v>0.625</v>
      </c>
      <c r="Z2436" s="5">
        <f>Table1[[#This Row],[Actual_Profit]]/Table1[[#This Row],[Actual_Sales]]</f>
        <v>0.27884615384615385</v>
      </c>
      <c r="AA2436">
        <v>36</v>
      </c>
      <c r="AB2436" s="5">
        <f>IFERROR(Table1[[#This Row],[Expenses]]/Table1[[#This Row],[Actual_Sales]],0)</f>
        <v>0.34615384615384615</v>
      </c>
      <c r="AC2436">
        <v>12</v>
      </c>
      <c r="AD2436">
        <v>380</v>
      </c>
      <c r="AE2436" s="5">
        <f>IFERROR(Table1[[#This Row],[Inventory]]/Table1[[#This Row],[Actual_Sales]],0)</f>
        <v>3.6538461538461537</v>
      </c>
    </row>
    <row r="2437" spans="1:31" x14ac:dyDescent="0.25">
      <c r="A2437">
        <v>1140</v>
      </c>
      <c r="B2437">
        <v>509</v>
      </c>
      <c r="C2437">
        <v>11</v>
      </c>
      <c r="D2437" s="2">
        <v>40360</v>
      </c>
      <c r="E2437">
        <v>104</v>
      </c>
      <c r="F2437">
        <v>70</v>
      </c>
      <c r="G2437">
        <f>Table1[[#This Row],[Actual_Sales]]-Table1[[#This Row],[Budget_Sales]]</f>
        <v>34</v>
      </c>
      <c r="H2437" s="5">
        <f>IF(
Table1[[#This Row],[Budget_Sales]]=0,
"",
IF(
Table1[[#This Row],[Budget_Sales]]&gt;0,
(Table1[[#This Row],[Actual_Sales]]-Table1[[#This Row],[Budget_Sales]])/Table1[[#This Row],[Budget_Sales]],
(Table1[[#This Row],[Actual_Sales]]-Table1[[#This Row],[Budget_Sales]])/ABS(Table1[[#This Row],[Budget_Sales]])
)
)</f>
        <v>0.48571428571428571</v>
      </c>
      <c r="I2437" s="5" t="str">
        <f>IF(Table1[[#This Row],[Sales_Var]]&gt;=0,"Above Budget","Below Budget")</f>
        <v>Above Budget</v>
      </c>
      <c r="J2437">
        <f>Table1[[#This Row],[Actual_Sales]]-(Table1[[#This Row],[COGS]]+Table1[[#This Row],[Expenses]])</f>
        <v>29</v>
      </c>
      <c r="K2437">
        <v>30</v>
      </c>
      <c r="L2437">
        <f>Table1[[#This Row],[Actual_Profit]]-Table1[[#This Row],[Budget_Profit]]</f>
        <v>-1</v>
      </c>
      <c r="M2437" s="5">
        <f>IF(
Table1[[#This Row],[Budget_Profit]]=0,
"",
IF(
Table1[[#This Row],[Budget_Profit]]&gt;0,
(Table1[[#This Row],[Actual_Profit]]-Table1[[#This Row],[Budget_Profit]])/Table1[[#This Row],[Budget_Profit]],
(Table1[[#This Row],[Actual_Profit]]-Table1[[#This Row],[Budget_Profit]])/ABS(Table1[[#This Row],[Budget_Profit]])
)
)</f>
        <v>-3.3333333333333333E-2</v>
      </c>
      <c r="N2437" s="5" t="str">
        <f>IF(Table1[[#This Row],[Profit_Var]]&gt;=0, "Above Budget", "Below Budget")</f>
        <v>Below Budget</v>
      </c>
      <c r="O2437">
        <v>39</v>
      </c>
      <c r="P2437">
        <v>20</v>
      </c>
      <c r="Q2437">
        <f>Table1[[#This Row],[COGS]]-Table1[[#This Row],[Budget_COGS]]</f>
        <v>19</v>
      </c>
      <c r="R2437" s="5">
        <f>IF(
Table1[[#This Row],[Budget_COGS]]=0,
"",
IF(
Table1[[#This Row],[Budget_COGS]]&gt;0,
(Table1[[#This Row],[Budget_COGS]]-Table1[[#This Row],[COGS]]) / Table1[[#This Row],[Budget_COGS]],
(Table1[[#This Row],[Budget_COGS]]-Table1[[#This Row],[COGS]]) / ABS(Table1[[#This Row],[Budget_COGS]])
)
)</f>
        <v>-0.95</v>
      </c>
      <c r="S2437" s="5" t="str">
        <f>IF(Table1[[#This Row],[COGS _Var]]&gt;=0, "Above Budget", "Below Budget")</f>
        <v>Above Budget</v>
      </c>
      <c r="T2437">
        <f>Table1[[#This Row],[Actual_Sales]]-Table1[[#This Row],[COGS]]</f>
        <v>65</v>
      </c>
      <c r="U2437">
        <v>50</v>
      </c>
      <c r="V2437">
        <f>Table1[[#This Row],[Gross_Margin]]-Table1[[#This Row],[Budget_Margin]]</f>
        <v>15</v>
      </c>
      <c r="W2437" s="5">
        <f>IF(
Table1[[#This Row],[Budget_Margin]]=0,
"",
IF(
Table1[[#This Row],[Budget_Margin]]&gt;0,
(Table1[[#This Row],[Gross_Margin]]-Table1[[#This Row],[Budget_Margin]]) / Table1[[#This Row],[Budget_Margin]],
(Table1[[#This Row],[Gross_Margin]]-Table1[[#This Row],[Budget_Margin]]) / ABS(Table1[[#This Row],[Budget_Margin]])
)
)</f>
        <v>0.3</v>
      </c>
      <c r="X2437" s="5" t="str">
        <f>IF(Table1[[#This Row],[Margin_Var]]&gt;=0, "Above Budget", "Below Budget")</f>
        <v>Above Budget</v>
      </c>
      <c r="Y2437" s="5">
        <f>IFERROR(Table1[[#This Row],[Gross_Margin]]/Table1[[#This Row],[Actual_Sales]],0)</f>
        <v>0.625</v>
      </c>
      <c r="Z2437" s="5">
        <f>Table1[[#This Row],[Actual_Profit]]/Table1[[#This Row],[Actual_Sales]]</f>
        <v>0.27884615384615385</v>
      </c>
      <c r="AA2437">
        <v>36</v>
      </c>
      <c r="AB2437" s="5">
        <f>IFERROR(Table1[[#This Row],[Expenses]]/Table1[[#This Row],[Actual_Sales]],0)</f>
        <v>0.34615384615384615</v>
      </c>
      <c r="AC2437">
        <v>12</v>
      </c>
      <c r="AD2437">
        <v>380</v>
      </c>
      <c r="AE2437" s="5">
        <f>IFERROR(Table1[[#This Row],[Inventory]]/Table1[[#This Row],[Actual_Sales]],0)</f>
        <v>3.6538461538461537</v>
      </c>
    </row>
    <row r="2438" spans="1:31" x14ac:dyDescent="0.25">
      <c r="A2438">
        <v>228</v>
      </c>
      <c r="B2438">
        <v>435</v>
      </c>
      <c r="C2438">
        <v>1</v>
      </c>
      <c r="D2438" s="2">
        <v>40210</v>
      </c>
      <c r="E2438">
        <v>165</v>
      </c>
      <c r="F2438">
        <v>200</v>
      </c>
      <c r="G2438">
        <f>Table1[[#This Row],[Actual_Sales]]-Table1[[#This Row],[Budget_Sales]]</f>
        <v>-35</v>
      </c>
      <c r="H2438" s="5">
        <f>IF(
Table1[[#This Row],[Budget_Sales]]=0,
"",
IF(
Table1[[#This Row],[Budget_Sales]]&gt;0,
(Table1[[#This Row],[Actual_Sales]]-Table1[[#This Row],[Budget_Sales]])/Table1[[#This Row],[Budget_Sales]],
(Table1[[#This Row],[Actual_Sales]]-Table1[[#This Row],[Budget_Sales]])/ABS(Table1[[#This Row],[Budget_Sales]])
)
)</f>
        <v>-0.17499999999999999</v>
      </c>
      <c r="I2438" s="5" t="str">
        <f>IF(Table1[[#This Row],[Sales_Var]]&gt;=0,"Above Budget","Below Budget")</f>
        <v>Below Budget</v>
      </c>
      <c r="J2438">
        <f>Table1[[#This Row],[Actual_Sales]]-(Table1[[#This Row],[COGS]]+Table1[[#This Row],[Expenses]])</f>
        <v>46</v>
      </c>
      <c r="K2438">
        <v>70</v>
      </c>
      <c r="L2438">
        <f>Table1[[#This Row],[Actual_Profit]]-Table1[[#This Row],[Budget_Profit]]</f>
        <v>-24</v>
      </c>
      <c r="M2438" s="5">
        <f>IF(
Table1[[#This Row],[Budget_Profit]]=0,
"",
IF(
Table1[[#This Row],[Budget_Profit]]&gt;0,
(Table1[[#This Row],[Actual_Profit]]-Table1[[#This Row],[Budget_Profit]])/Table1[[#This Row],[Budget_Profit]],
(Table1[[#This Row],[Actual_Profit]]-Table1[[#This Row],[Budget_Profit]])/ABS(Table1[[#This Row],[Budget_Profit]])
)
)</f>
        <v>-0.34285714285714286</v>
      </c>
      <c r="N2438" s="5" t="str">
        <f>IF(Table1[[#This Row],[Profit_Var]]&gt;=0, "Above Budget", "Below Budget")</f>
        <v>Below Budget</v>
      </c>
      <c r="O2438">
        <v>75</v>
      </c>
      <c r="P2438">
        <v>90</v>
      </c>
      <c r="Q2438">
        <f>Table1[[#This Row],[COGS]]-Table1[[#This Row],[Budget_COGS]]</f>
        <v>-15</v>
      </c>
      <c r="R2438" s="5">
        <f>IF(
Table1[[#This Row],[Budget_COGS]]=0,
"",
IF(
Table1[[#This Row],[Budget_COGS]]&gt;0,
(Table1[[#This Row],[Budget_COGS]]-Table1[[#This Row],[COGS]]) / Table1[[#This Row],[Budget_COGS]],
(Table1[[#This Row],[Budget_COGS]]-Table1[[#This Row],[COGS]]) / ABS(Table1[[#This Row],[Budget_COGS]])
)
)</f>
        <v>0.16666666666666666</v>
      </c>
      <c r="S2438" s="5" t="str">
        <f>IF(Table1[[#This Row],[COGS _Var]]&gt;=0, "Above Budget", "Below Budget")</f>
        <v>Below Budget</v>
      </c>
      <c r="T2438">
        <f>Table1[[#This Row],[Actual_Sales]]-Table1[[#This Row],[COGS]]</f>
        <v>90</v>
      </c>
      <c r="U2438">
        <v>110</v>
      </c>
      <c r="V2438">
        <f>Table1[[#This Row],[Gross_Margin]]-Table1[[#This Row],[Budget_Margin]]</f>
        <v>-20</v>
      </c>
      <c r="W2438" s="5">
        <f>IF(
Table1[[#This Row],[Budget_Margin]]=0,
"",
IF(
Table1[[#This Row],[Budget_Margin]]&gt;0,
(Table1[[#This Row],[Gross_Margin]]-Table1[[#This Row],[Budget_Margin]]) / Table1[[#This Row],[Budget_Margin]],
(Table1[[#This Row],[Gross_Margin]]-Table1[[#This Row],[Budget_Margin]]) / ABS(Table1[[#This Row],[Budget_Margin]])
)
)</f>
        <v>-0.18181818181818182</v>
      </c>
      <c r="X2438" s="5" t="str">
        <f>IF(Table1[[#This Row],[Margin_Var]]&gt;=0, "Above Budget", "Below Budget")</f>
        <v>Below Budget</v>
      </c>
      <c r="Y2438" s="5">
        <f>IFERROR(Table1[[#This Row],[Gross_Margin]]/Table1[[#This Row],[Actual_Sales]],0)</f>
        <v>0.54545454545454541</v>
      </c>
      <c r="Z2438" s="5">
        <f>Table1[[#This Row],[Actual_Profit]]/Table1[[#This Row],[Actual_Sales]]</f>
        <v>0.27878787878787881</v>
      </c>
      <c r="AA2438">
        <v>44</v>
      </c>
      <c r="AB2438" s="5">
        <f>IFERROR(Table1[[#This Row],[Expenses]]/Table1[[#This Row],[Actual_Sales]],0)</f>
        <v>0.26666666666666666</v>
      </c>
      <c r="AC2438">
        <v>23</v>
      </c>
      <c r="AD2438">
        <v>956</v>
      </c>
      <c r="AE2438" s="5">
        <f>IFERROR(Table1[[#This Row],[Inventory]]/Table1[[#This Row],[Actual_Sales]],0)</f>
        <v>5.7939393939393939</v>
      </c>
    </row>
    <row r="2439" spans="1:31" x14ac:dyDescent="0.25">
      <c r="A2439">
        <v>317</v>
      </c>
      <c r="B2439">
        <v>816</v>
      </c>
      <c r="C2439">
        <v>3</v>
      </c>
      <c r="D2439" s="2">
        <v>40210</v>
      </c>
      <c r="E2439">
        <v>165</v>
      </c>
      <c r="F2439">
        <v>170</v>
      </c>
      <c r="G2439">
        <f>Table1[[#This Row],[Actual_Sales]]-Table1[[#This Row],[Budget_Sales]]</f>
        <v>-5</v>
      </c>
      <c r="H2439" s="5">
        <f>IF(
Table1[[#This Row],[Budget_Sales]]=0,
"",
IF(
Table1[[#This Row],[Budget_Sales]]&gt;0,
(Table1[[#This Row],[Actual_Sales]]-Table1[[#This Row],[Budget_Sales]])/Table1[[#This Row],[Budget_Sales]],
(Table1[[#This Row],[Actual_Sales]]-Table1[[#This Row],[Budget_Sales]])/ABS(Table1[[#This Row],[Budget_Sales]])
)
)</f>
        <v>-2.9411764705882353E-2</v>
      </c>
      <c r="I2439" s="5" t="str">
        <f>IF(Table1[[#This Row],[Sales_Var]]&gt;=0,"Above Budget","Below Budget")</f>
        <v>Below Budget</v>
      </c>
      <c r="J2439">
        <f>Table1[[#This Row],[Actual_Sales]]-(Table1[[#This Row],[COGS]]+Table1[[#This Row],[Expenses]])</f>
        <v>46</v>
      </c>
      <c r="K2439">
        <v>60</v>
      </c>
      <c r="L2439">
        <f>Table1[[#This Row],[Actual_Profit]]-Table1[[#This Row],[Budget_Profit]]</f>
        <v>-14</v>
      </c>
      <c r="M2439" s="5">
        <f>IF(
Table1[[#This Row],[Budget_Profit]]=0,
"",
IF(
Table1[[#This Row],[Budget_Profit]]&gt;0,
(Table1[[#This Row],[Actual_Profit]]-Table1[[#This Row],[Budget_Profit]])/Table1[[#This Row],[Budget_Profit]],
(Table1[[#This Row],[Actual_Profit]]-Table1[[#This Row],[Budget_Profit]])/ABS(Table1[[#This Row],[Budget_Profit]])
)
)</f>
        <v>-0.23333333333333334</v>
      </c>
      <c r="N2439" s="5" t="str">
        <f>IF(Table1[[#This Row],[Profit_Var]]&gt;=0, "Above Budget", "Below Budget")</f>
        <v>Below Budget</v>
      </c>
      <c r="O2439">
        <v>75</v>
      </c>
      <c r="P2439">
        <v>70</v>
      </c>
      <c r="Q2439">
        <f>Table1[[#This Row],[COGS]]-Table1[[#This Row],[Budget_COGS]]</f>
        <v>5</v>
      </c>
      <c r="R2439" s="5">
        <f>IF(
Table1[[#This Row],[Budget_COGS]]=0,
"",
IF(
Table1[[#This Row],[Budget_COGS]]&gt;0,
(Table1[[#This Row],[Budget_COGS]]-Table1[[#This Row],[COGS]]) / Table1[[#This Row],[Budget_COGS]],
(Table1[[#This Row],[Budget_COGS]]-Table1[[#This Row],[COGS]]) / ABS(Table1[[#This Row],[Budget_COGS]])
)
)</f>
        <v>-7.1428571428571425E-2</v>
      </c>
      <c r="S2439" s="5" t="str">
        <f>IF(Table1[[#This Row],[COGS _Var]]&gt;=0, "Above Budget", "Below Budget")</f>
        <v>Above Budget</v>
      </c>
      <c r="T2439">
        <f>Table1[[#This Row],[Actual_Sales]]-Table1[[#This Row],[COGS]]</f>
        <v>90</v>
      </c>
      <c r="U2439">
        <v>100</v>
      </c>
      <c r="V2439">
        <f>Table1[[#This Row],[Gross_Margin]]-Table1[[#This Row],[Budget_Margin]]</f>
        <v>-10</v>
      </c>
      <c r="W2439" s="5">
        <f>IF(
Table1[[#This Row],[Budget_Margin]]=0,
"",
IF(
Table1[[#This Row],[Budget_Margin]]&gt;0,
(Table1[[#This Row],[Gross_Margin]]-Table1[[#This Row],[Budget_Margin]]) / Table1[[#This Row],[Budget_Margin]],
(Table1[[#This Row],[Gross_Margin]]-Table1[[#This Row],[Budget_Margin]]) / ABS(Table1[[#This Row],[Budget_Margin]])
)
)</f>
        <v>-0.1</v>
      </c>
      <c r="X2439" s="5" t="str">
        <f>IF(Table1[[#This Row],[Margin_Var]]&gt;=0, "Above Budget", "Below Budget")</f>
        <v>Below Budget</v>
      </c>
      <c r="Y2439" s="5">
        <f>IFERROR(Table1[[#This Row],[Gross_Margin]]/Table1[[#This Row],[Actual_Sales]],0)</f>
        <v>0.54545454545454541</v>
      </c>
      <c r="Z2439" s="5">
        <f>Table1[[#This Row],[Actual_Profit]]/Table1[[#This Row],[Actual_Sales]]</f>
        <v>0.27878787878787881</v>
      </c>
      <c r="AA2439">
        <v>44</v>
      </c>
      <c r="AB2439" s="5">
        <f>IFERROR(Table1[[#This Row],[Expenses]]/Table1[[#This Row],[Actual_Sales]],0)</f>
        <v>0.26666666666666666</v>
      </c>
      <c r="AC2439">
        <v>23</v>
      </c>
      <c r="AD2439">
        <v>956</v>
      </c>
      <c r="AE2439" s="5">
        <f>IFERROR(Table1[[#This Row],[Inventory]]/Table1[[#This Row],[Actual_Sales]],0)</f>
        <v>5.7939393939393939</v>
      </c>
    </row>
    <row r="2440" spans="1:31" x14ac:dyDescent="0.25">
      <c r="A2440">
        <v>327</v>
      </c>
      <c r="B2440">
        <v>860</v>
      </c>
      <c r="C2440">
        <v>10</v>
      </c>
      <c r="D2440" s="2">
        <v>40210</v>
      </c>
      <c r="E2440">
        <v>165</v>
      </c>
      <c r="F2440">
        <v>120</v>
      </c>
      <c r="G2440">
        <f>Table1[[#This Row],[Actual_Sales]]-Table1[[#This Row],[Budget_Sales]]</f>
        <v>45</v>
      </c>
      <c r="H2440" s="5">
        <f>IF(
Table1[[#This Row],[Budget_Sales]]=0,
"",
IF(
Table1[[#This Row],[Budget_Sales]]&gt;0,
(Table1[[#This Row],[Actual_Sales]]-Table1[[#This Row],[Budget_Sales]])/Table1[[#This Row],[Budget_Sales]],
(Table1[[#This Row],[Actual_Sales]]-Table1[[#This Row],[Budget_Sales]])/ABS(Table1[[#This Row],[Budget_Sales]])
)
)</f>
        <v>0.375</v>
      </c>
      <c r="I2440" s="5" t="str">
        <f>IF(Table1[[#This Row],[Sales_Var]]&gt;=0,"Above Budget","Below Budget")</f>
        <v>Above Budget</v>
      </c>
      <c r="J2440">
        <f>Table1[[#This Row],[Actual_Sales]]-(Table1[[#This Row],[COGS]]+Table1[[#This Row],[Expenses]])</f>
        <v>46</v>
      </c>
      <c r="K2440">
        <v>50</v>
      </c>
      <c r="L2440">
        <f>Table1[[#This Row],[Actual_Profit]]-Table1[[#This Row],[Budget_Profit]]</f>
        <v>-4</v>
      </c>
      <c r="M2440" s="5">
        <f>IF(
Table1[[#This Row],[Budget_Profit]]=0,
"",
IF(
Table1[[#This Row],[Budget_Profit]]&gt;0,
(Table1[[#This Row],[Actual_Profit]]-Table1[[#This Row],[Budget_Profit]])/Table1[[#This Row],[Budget_Profit]],
(Table1[[#This Row],[Actual_Profit]]-Table1[[#This Row],[Budget_Profit]])/ABS(Table1[[#This Row],[Budget_Profit]])
)
)</f>
        <v>-0.08</v>
      </c>
      <c r="N2440" s="5" t="str">
        <f>IF(Table1[[#This Row],[Profit_Var]]&gt;=0, "Above Budget", "Below Budget")</f>
        <v>Below Budget</v>
      </c>
      <c r="O2440">
        <v>75</v>
      </c>
      <c r="P2440">
        <v>50</v>
      </c>
      <c r="Q2440">
        <f>Table1[[#This Row],[COGS]]-Table1[[#This Row],[Budget_COGS]]</f>
        <v>25</v>
      </c>
      <c r="R2440" s="5">
        <f>IF(
Table1[[#This Row],[Budget_COGS]]=0,
"",
IF(
Table1[[#This Row],[Budget_COGS]]&gt;0,
(Table1[[#This Row],[Budget_COGS]]-Table1[[#This Row],[COGS]]) / Table1[[#This Row],[Budget_COGS]],
(Table1[[#This Row],[Budget_COGS]]-Table1[[#This Row],[COGS]]) / ABS(Table1[[#This Row],[Budget_COGS]])
)
)</f>
        <v>-0.5</v>
      </c>
      <c r="S2440" s="5" t="str">
        <f>IF(Table1[[#This Row],[COGS _Var]]&gt;=0, "Above Budget", "Below Budget")</f>
        <v>Above Budget</v>
      </c>
      <c r="T2440">
        <f>Table1[[#This Row],[Actual_Sales]]-Table1[[#This Row],[COGS]]</f>
        <v>90</v>
      </c>
      <c r="U2440">
        <v>70</v>
      </c>
      <c r="V2440">
        <f>Table1[[#This Row],[Gross_Margin]]-Table1[[#This Row],[Budget_Margin]]</f>
        <v>20</v>
      </c>
      <c r="W2440" s="5">
        <f>IF(
Table1[[#This Row],[Budget_Margin]]=0,
"",
IF(
Table1[[#This Row],[Budget_Margin]]&gt;0,
(Table1[[#This Row],[Gross_Margin]]-Table1[[#This Row],[Budget_Margin]]) / Table1[[#This Row],[Budget_Margin]],
(Table1[[#This Row],[Gross_Margin]]-Table1[[#This Row],[Budget_Margin]]) / ABS(Table1[[#This Row],[Budget_Margin]])
)
)</f>
        <v>0.2857142857142857</v>
      </c>
      <c r="X2440" s="5" t="str">
        <f>IF(Table1[[#This Row],[Margin_Var]]&gt;=0, "Above Budget", "Below Budget")</f>
        <v>Above Budget</v>
      </c>
      <c r="Y2440" s="5">
        <f>IFERROR(Table1[[#This Row],[Gross_Margin]]/Table1[[#This Row],[Actual_Sales]],0)</f>
        <v>0.54545454545454541</v>
      </c>
      <c r="Z2440" s="5">
        <f>Table1[[#This Row],[Actual_Profit]]/Table1[[#This Row],[Actual_Sales]]</f>
        <v>0.27878787878787881</v>
      </c>
      <c r="AA2440">
        <v>44</v>
      </c>
      <c r="AB2440" s="5">
        <f>IFERROR(Table1[[#This Row],[Expenses]]/Table1[[#This Row],[Actual_Sales]],0)</f>
        <v>0.26666666666666666</v>
      </c>
      <c r="AC2440">
        <v>23</v>
      </c>
      <c r="AD2440">
        <v>956</v>
      </c>
      <c r="AE2440" s="5">
        <f>IFERROR(Table1[[#This Row],[Inventory]]/Table1[[#This Row],[Actual_Sales]],0)</f>
        <v>5.7939393939393939</v>
      </c>
    </row>
    <row r="2441" spans="1:31" x14ac:dyDescent="0.25">
      <c r="A2441">
        <v>1762</v>
      </c>
      <c r="B2441">
        <v>971</v>
      </c>
      <c r="C2441">
        <v>8</v>
      </c>
      <c r="D2441" s="2">
        <v>40452</v>
      </c>
      <c r="E2441">
        <v>61</v>
      </c>
      <c r="F2441">
        <v>40</v>
      </c>
      <c r="G2441">
        <f>Table1[[#This Row],[Actual_Sales]]-Table1[[#This Row],[Budget_Sales]]</f>
        <v>21</v>
      </c>
      <c r="H2441" s="5">
        <f>IF(
Table1[[#This Row],[Budget_Sales]]=0,
"",
IF(
Table1[[#This Row],[Budget_Sales]]&gt;0,
(Table1[[#This Row],[Actual_Sales]]-Table1[[#This Row],[Budget_Sales]])/Table1[[#This Row],[Budget_Sales]],
(Table1[[#This Row],[Actual_Sales]]-Table1[[#This Row],[Budget_Sales]])/ABS(Table1[[#This Row],[Budget_Sales]])
)
)</f>
        <v>0.52500000000000002</v>
      </c>
      <c r="I2441" s="5" t="str">
        <f>IF(Table1[[#This Row],[Sales_Var]]&gt;=0,"Above Budget","Below Budget")</f>
        <v>Above Budget</v>
      </c>
      <c r="J2441">
        <f>Table1[[#This Row],[Actual_Sales]]-(Table1[[#This Row],[COGS]]+Table1[[#This Row],[Expenses]])</f>
        <v>17</v>
      </c>
      <c r="K2441">
        <v>30</v>
      </c>
      <c r="L2441">
        <f>Table1[[#This Row],[Actual_Profit]]-Table1[[#This Row],[Budget_Profit]]</f>
        <v>-13</v>
      </c>
      <c r="M2441" s="5">
        <f>IF(
Table1[[#This Row],[Budget_Profit]]=0,
"",
IF(
Table1[[#This Row],[Budget_Profit]]&gt;0,
(Table1[[#This Row],[Actual_Profit]]-Table1[[#This Row],[Budget_Profit]])/Table1[[#This Row],[Budget_Profit]],
(Table1[[#This Row],[Actual_Profit]]-Table1[[#This Row],[Budget_Profit]])/ABS(Table1[[#This Row],[Budget_Profit]])
)
)</f>
        <v>-0.43333333333333335</v>
      </c>
      <c r="N2441" s="5" t="str">
        <f>IF(Table1[[#This Row],[Profit_Var]]&gt;=0, "Above Budget", "Below Budget")</f>
        <v>Below Budget</v>
      </c>
      <c r="O2441">
        <v>25</v>
      </c>
      <c r="P2441">
        <v>10</v>
      </c>
      <c r="Q2441">
        <f>Table1[[#This Row],[COGS]]-Table1[[#This Row],[Budget_COGS]]</f>
        <v>15</v>
      </c>
      <c r="R2441" s="5">
        <f>IF(
Table1[[#This Row],[Budget_COGS]]=0,
"",
IF(
Table1[[#This Row],[Budget_COGS]]&gt;0,
(Table1[[#This Row],[Budget_COGS]]-Table1[[#This Row],[COGS]]) / Table1[[#This Row],[Budget_COGS]],
(Table1[[#This Row],[Budget_COGS]]-Table1[[#This Row],[COGS]]) / ABS(Table1[[#This Row],[Budget_COGS]])
)
)</f>
        <v>-1.5</v>
      </c>
      <c r="S2441" s="5" t="str">
        <f>IF(Table1[[#This Row],[COGS _Var]]&gt;=0, "Above Budget", "Below Budget")</f>
        <v>Above Budget</v>
      </c>
      <c r="T2441">
        <f>Table1[[#This Row],[Actual_Sales]]-Table1[[#This Row],[COGS]]</f>
        <v>36</v>
      </c>
      <c r="U2441">
        <v>30</v>
      </c>
      <c r="V2441">
        <f>Table1[[#This Row],[Gross_Margin]]-Table1[[#This Row],[Budget_Margin]]</f>
        <v>6</v>
      </c>
      <c r="W2441" s="5">
        <f>IF(
Table1[[#This Row],[Budget_Margin]]=0,
"",
IF(
Table1[[#This Row],[Budget_Margin]]&gt;0,
(Table1[[#This Row],[Gross_Margin]]-Table1[[#This Row],[Budget_Margin]]) / Table1[[#This Row],[Budget_Margin]],
(Table1[[#This Row],[Gross_Margin]]-Table1[[#This Row],[Budget_Margin]]) / ABS(Table1[[#This Row],[Budget_Margin]])
)
)</f>
        <v>0.2</v>
      </c>
      <c r="X2441" s="5" t="str">
        <f>IF(Table1[[#This Row],[Margin_Var]]&gt;=0, "Above Budget", "Below Budget")</f>
        <v>Above Budget</v>
      </c>
      <c r="Y2441" s="5">
        <f>IFERROR(Table1[[#This Row],[Gross_Margin]]/Table1[[#This Row],[Actual_Sales]],0)</f>
        <v>0.5901639344262295</v>
      </c>
      <c r="Z2441" s="5">
        <f>Table1[[#This Row],[Actual_Profit]]/Table1[[#This Row],[Actual_Sales]]</f>
        <v>0.27868852459016391</v>
      </c>
      <c r="AA2441">
        <v>19</v>
      </c>
      <c r="AB2441" s="5">
        <f>IFERROR(Table1[[#This Row],[Expenses]]/Table1[[#This Row],[Actual_Sales]],0)</f>
        <v>0.31147540983606559</v>
      </c>
      <c r="AC2441">
        <v>7</v>
      </c>
      <c r="AD2441">
        <v>820</v>
      </c>
      <c r="AE2441" s="5">
        <f>IFERROR(Table1[[#This Row],[Inventory]]/Table1[[#This Row],[Actual_Sales]],0)</f>
        <v>13.442622950819672</v>
      </c>
    </row>
    <row r="2442" spans="1:31" x14ac:dyDescent="0.25">
      <c r="A2442">
        <v>1488</v>
      </c>
      <c r="B2442">
        <v>541</v>
      </c>
      <c r="C2442">
        <v>8</v>
      </c>
      <c r="D2442" s="2">
        <v>40422</v>
      </c>
      <c r="E2442">
        <v>61</v>
      </c>
      <c r="F2442">
        <v>50</v>
      </c>
      <c r="G2442">
        <f>Table1[[#This Row],[Actual_Sales]]-Table1[[#This Row],[Budget_Sales]]</f>
        <v>11</v>
      </c>
      <c r="H2442" s="5">
        <f>IF(
Table1[[#This Row],[Budget_Sales]]=0,
"",
IF(
Table1[[#This Row],[Budget_Sales]]&gt;0,
(Table1[[#This Row],[Actual_Sales]]-Table1[[#This Row],[Budget_Sales]])/Table1[[#This Row],[Budget_Sales]],
(Table1[[#This Row],[Actual_Sales]]-Table1[[#This Row],[Budget_Sales]])/ABS(Table1[[#This Row],[Budget_Sales]])
)
)</f>
        <v>0.22</v>
      </c>
      <c r="I2442" s="5" t="str">
        <f>IF(Table1[[#This Row],[Sales_Var]]&gt;=0,"Above Budget","Below Budget")</f>
        <v>Above Budget</v>
      </c>
      <c r="J2442">
        <f>Table1[[#This Row],[Actual_Sales]]-(Table1[[#This Row],[COGS]]+Table1[[#This Row],[Expenses]])</f>
        <v>17</v>
      </c>
      <c r="K2442">
        <v>30</v>
      </c>
      <c r="L2442">
        <f>Table1[[#This Row],[Actual_Profit]]-Table1[[#This Row],[Budget_Profit]]</f>
        <v>-13</v>
      </c>
      <c r="M2442" s="5">
        <f>IF(
Table1[[#This Row],[Budget_Profit]]=0,
"",
IF(
Table1[[#This Row],[Budget_Profit]]&gt;0,
(Table1[[#This Row],[Actual_Profit]]-Table1[[#This Row],[Budget_Profit]])/Table1[[#This Row],[Budget_Profit]],
(Table1[[#This Row],[Actual_Profit]]-Table1[[#This Row],[Budget_Profit]])/ABS(Table1[[#This Row],[Budget_Profit]])
)
)</f>
        <v>-0.43333333333333335</v>
      </c>
      <c r="N2442" s="5" t="str">
        <f>IF(Table1[[#This Row],[Profit_Var]]&gt;=0, "Above Budget", "Below Budget")</f>
        <v>Below Budget</v>
      </c>
      <c r="O2442">
        <v>25</v>
      </c>
      <c r="P2442">
        <v>20</v>
      </c>
      <c r="Q2442">
        <f>Table1[[#This Row],[COGS]]-Table1[[#This Row],[Budget_COGS]]</f>
        <v>5</v>
      </c>
      <c r="R2442" s="5">
        <f>IF(
Table1[[#This Row],[Budget_COGS]]=0,
"",
IF(
Table1[[#This Row],[Budget_COGS]]&gt;0,
(Table1[[#This Row],[Budget_COGS]]-Table1[[#This Row],[COGS]]) / Table1[[#This Row],[Budget_COGS]],
(Table1[[#This Row],[Budget_COGS]]-Table1[[#This Row],[COGS]]) / ABS(Table1[[#This Row],[Budget_COGS]])
)
)</f>
        <v>-0.25</v>
      </c>
      <c r="S2442" s="5" t="str">
        <f>IF(Table1[[#This Row],[COGS _Var]]&gt;=0, "Above Budget", "Below Budget")</f>
        <v>Above Budget</v>
      </c>
      <c r="T2442">
        <f>Table1[[#This Row],[Actual_Sales]]-Table1[[#This Row],[COGS]]</f>
        <v>36</v>
      </c>
      <c r="U2442">
        <v>30</v>
      </c>
      <c r="V2442">
        <f>Table1[[#This Row],[Gross_Margin]]-Table1[[#This Row],[Budget_Margin]]</f>
        <v>6</v>
      </c>
      <c r="W2442" s="5">
        <f>IF(
Table1[[#This Row],[Budget_Margin]]=0,
"",
IF(
Table1[[#This Row],[Budget_Margin]]&gt;0,
(Table1[[#This Row],[Gross_Margin]]-Table1[[#This Row],[Budget_Margin]]) / Table1[[#This Row],[Budget_Margin]],
(Table1[[#This Row],[Gross_Margin]]-Table1[[#This Row],[Budget_Margin]]) / ABS(Table1[[#This Row],[Budget_Margin]])
)
)</f>
        <v>0.2</v>
      </c>
      <c r="X2442" s="5" t="str">
        <f>IF(Table1[[#This Row],[Margin_Var]]&gt;=0, "Above Budget", "Below Budget")</f>
        <v>Above Budget</v>
      </c>
      <c r="Y2442" s="5">
        <f>IFERROR(Table1[[#This Row],[Gross_Margin]]/Table1[[#This Row],[Actual_Sales]],0)</f>
        <v>0.5901639344262295</v>
      </c>
      <c r="Z2442" s="5">
        <f>Table1[[#This Row],[Actual_Profit]]/Table1[[#This Row],[Actual_Sales]]</f>
        <v>0.27868852459016391</v>
      </c>
      <c r="AA2442">
        <v>19</v>
      </c>
      <c r="AB2442" s="5">
        <f>IFERROR(Table1[[#This Row],[Expenses]]/Table1[[#This Row],[Actual_Sales]],0)</f>
        <v>0.31147540983606559</v>
      </c>
      <c r="AC2442">
        <v>7</v>
      </c>
      <c r="AD2442">
        <v>823</v>
      </c>
      <c r="AE2442" s="5">
        <f>IFERROR(Table1[[#This Row],[Inventory]]/Table1[[#This Row],[Actual_Sales]],0)</f>
        <v>13.491803278688524</v>
      </c>
    </row>
    <row r="2443" spans="1:31" x14ac:dyDescent="0.25">
      <c r="A2443">
        <v>1097</v>
      </c>
      <c r="B2443">
        <v>319</v>
      </c>
      <c r="C2443">
        <v>1</v>
      </c>
      <c r="D2443" s="2">
        <v>40360</v>
      </c>
      <c r="E2443">
        <v>61</v>
      </c>
      <c r="F2443">
        <v>60</v>
      </c>
      <c r="G2443">
        <f>Table1[[#This Row],[Actual_Sales]]-Table1[[#This Row],[Budget_Sales]]</f>
        <v>1</v>
      </c>
      <c r="H2443" s="5">
        <f>IF(
Table1[[#This Row],[Budget_Sales]]=0,
"",
IF(
Table1[[#This Row],[Budget_Sales]]&gt;0,
(Table1[[#This Row],[Actual_Sales]]-Table1[[#This Row],[Budget_Sales]])/Table1[[#This Row],[Budget_Sales]],
(Table1[[#This Row],[Actual_Sales]]-Table1[[#This Row],[Budget_Sales]])/ABS(Table1[[#This Row],[Budget_Sales]])
)
)</f>
        <v>1.6666666666666666E-2</v>
      </c>
      <c r="I2443" s="5" t="str">
        <f>IF(Table1[[#This Row],[Sales_Var]]&gt;=0,"Above Budget","Below Budget")</f>
        <v>Above Budget</v>
      </c>
      <c r="J2443">
        <f>Table1[[#This Row],[Actual_Sales]]-(Table1[[#This Row],[COGS]]+Table1[[#This Row],[Expenses]])</f>
        <v>17</v>
      </c>
      <c r="K2443">
        <v>30</v>
      </c>
      <c r="L2443">
        <f>Table1[[#This Row],[Actual_Profit]]-Table1[[#This Row],[Budget_Profit]]</f>
        <v>-13</v>
      </c>
      <c r="M2443" s="5">
        <f>IF(
Table1[[#This Row],[Budget_Profit]]=0,
"",
IF(
Table1[[#This Row],[Budget_Profit]]&gt;0,
(Table1[[#This Row],[Actual_Profit]]-Table1[[#This Row],[Budget_Profit]])/Table1[[#This Row],[Budget_Profit]],
(Table1[[#This Row],[Actual_Profit]]-Table1[[#This Row],[Budget_Profit]])/ABS(Table1[[#This Row],[Budget_Profit]])
)
)</f>
        <v>-0.43333333333333335</v>
      </c>
      <c r="N2443" s="5" t="str">
        <f>IF(Table1[[#This Row],[Profit_Var]]&gt;=0, "Above Budget", "Below Budget")</f>
        <v>Below Budget</v>
      </c>
      <c r="O2443">
        <v>25</v>
      </c>
      <c r="P2443">
        <v>20</v>
      </c>
      <c r="Q2443">
        <f>Table1[[#This Row],[COGS]]-Table1[[#This Row],[Budget_COGS]]</f>
        <v>5</v>
      </c>
      <c r="R2443" s="5">
        <f>IF(
Table1[[#This Row],[Budget_COGS]]=0,
"",
IF(
Table1[[#This Row],[Budget_COGS]]&gt;0,
(Table1[[#This Row],[Budget_COGS]]-Table1[[#This Row],[COGS]]) / Table1[[#This Row],[Budget_COGS]],
(Table1[[#This Row],[Budget_COGS]]-Table1[[#This Row],[COGS]]) / ABS(Table1[[#This Row],[Budget_COGS]])
)
)</f>
        <v>-0.25</v>
      </c>
      <c r="S2443" s="5" t="str">
        <f>IF(Table1[[#This Row],[COGS _Var]]&gt;=0, "Above Budget", "Below Budget")</f>
        <v>Above Budget</v>
      </c>
      <c r="T2443">
        <f>Table1[[#This Row],[Actual_Sales]]-Table1[[#This Row],[COGS]]</f>
        <v>36</v>
      </c>
      <c r="U2443">
        <v>40</v>
      </c>
      <c r="V2443">
        <f>Table1[[#This Row],[Gross_Margin]]-Table1[[#This Row],[Budget_Margin]]</f>
        <v>-4</v>
      </c>
      <c r="W2443" s="5">
        <f>IF(
Table1[[#This Row],[Budget_Margin]]=0,
"",
IF(
Table1[[#This Row],[Budget_Margin]]&gt;0,
(Table1[[#This Row],[Gross_Margin]]-Table1[[#This Row],[Budget_Margin]]) / Table1[[#This Row],[Budget_Margin]],
(Table1[[#This Row],[Gross_Margin]]-Table1[[#This Row],[Budget_Margin]]) / ABS(Table1[[#This Row],[Budget_Margin]])
)
)</f>
        <v>-0.1</v>
      </c>
      <c r="X2443" s="5" t="str">
        <f>IF(Table1[[#This Row],[Margin_Var]]&gt;=0, "Above Budget", "Below Budget")</f>
        <v>Below Budget</v>
      </c>
      <c r="Y2443" s="5">
        <f>IFERROR(Table1[[#This Row],[Gross_Margin]]/Table1[[#This Row],[Actual_Sales]],0)</f>
        <v>0.5901639344262295</v>
      </c>
      <c r="Z2443" s="5">
        <f>Table1[[#This Row],[Actual_Profit]]/Table1[[#This Row],[Actual_Sales]]</f>
        <v>0.27868852459016391</v>
      </c>
      <c r="AA2443">
        <v>19</v>
      </c>
      <c r="AB2443" s="5">
        <f>IFERROR(Table1[[#This Row],[Expenses]]/Table1[[#This Row],[Actual_Sales]],0)</f>
        <v>0.31147540983606559</v>
      </c>
      <c r="AC2443">
        <v>7</v>
      </c>
      <c r="AD2443">
        <v>854</v>
      </c>
      <c r="AE2443" s="5">
        <f>IFERROR(Table1[[#This Row],[Inventory]]/Table1[[#This Row],[Actual_Sales]],0)</f>
        <v>14</v>
      </c>
    </row>
    <row r="2444" spans="1:31" x14ac:dyDescent="0.25">
      <c r="A2444">
        <v>1189</v>
      </c>
      <c r="B2444">
        <v>775</v>
      </c>
      <c r="C2444">
        <v>5</v>
      </c>
      <c r="D2444" s="2">
        <v>40360</v>
      </c>
      <c r="E2444">
        <v>61</v>
      </c>
      <c r="F2444">
        <v>50</v>
      </c>
      <c r="G2444">
        <f>Table1[[#This Row],[Actual_Sales]]-Table1[[#This Row],[Budget_Sales]]</f>
        <v>11</v>
      </c>
      <c r="H2444" s="5">
        <f>IF(
Table1[[#This Row],[Budget_Sales]]=0,
"",
IF(
Table1[[#This Row],[Budget_Sales]]&gt;0,
(Table1[[#This Row],[Actual_Sales]]-Table1[[#This Row],[Budget_Sales]])/Table1[[#This Row],[Budget_Sales]],
(Table1[[#This Row],[Actual_Sales]]-Table1[[#This Row],[Budget_Sales]])/ABS(Table1[[#This Row],[Budget_Sales]])
)
)</f>
        <v>0.22</v>
      </c>
      <c r="I2444" s="5" t="str">
        <f>IF(Table1[[#This Row],[Sales_Var]]&gt;=0,"Above Budget","Below Budget")</f>
        <v>Above Budget</v>
      </c>
      <c r="J2444">
        <f>Table1[[#This Row],[Actual_Sales]]-(Table1[[#This Row],[COGS]]+Table1[[#This Row],[Expenses]])</f>
        <v>17</v>
      </c>
      <c r="K2444">
        <v>20</v>
      </c>
      <c r="L2444">
        <f>Table1[[#This Row],[Actual_Profit]]-Table1[[#This Row],[Budget_Profit]]</f>
        <v>-3</v>
      </c>
      <c r="M2444" s="5">
        <f>IF(
Table1[[#This Row],[Budget_Profit]]=0,
"",
IF(
Table1[[#This Row],[Budget_Profit]]&gt;0,
(Table1[[#This Row],[Actual_Profit]]-Table1[[#This Row],[Budget_Profit]])/Table1[[#This Row],[Budget_Profit]],
(Table1[[#This Row],[Actual_Profit]]-Table1[[#This Row],[Budget_Profit]])/ABS(Table1[[#This Row],[Budget_Profit]])
)
)</f>
        <v>-0.15</v>
      </c>
      <c r="N2444" s="5" t="str">
        <f>IF(Table1[[#This Row],[Profit_Var]]&gt;=0, "Above Budget", "Below Budget")</f>
        <v>Below Budget</v>
      </c>
      <c r="O2444">
        <v>25</v>
      </c>
      <c r="P2444">
        <v>20</v>
      </c>
      <c r="Q2444">
        <f>Table1[[#This Row],[COGS]]-Table1[[#This Row],[Budget_COGS]]</f>
        <v>5</v>
      </c>
      <c r="R2444" s="5">
        <f>IF(
Table1[[#This Row],[Budget_COGS]]=0,
"",
IF(
Table1[[#This Row],[Budget_COGS]]&gt;0,
(Table1[[#This Row],[Budget_COGS]]-Table1[[#This Row],[COGS]]) / Table1[[#This Row],[Budget_COGS]],
(Table1[[#This Row],[Budget_COGS]]-Table1[[#This Row],[COGS]]) / ABS(Table1[[#This Row],[Budget_COGS]])
)
)</f>
        <v>-0.25</v>
      </c>
      <c r="S2444" s="5" t="str">
        <f>IF(Table1[[#This Row],[COGS _Var]]&gt;=0, "Above Budget", "Below Budget")</f>
        <v>Above Budget</v>
      </c>
      <c r="T2444">
        <f>Table1[[#This Row],[Actual_Sales]]-Table1[[#This Row],[COGS]]</f>
        <v>36</v>
      </c>
      <c r="U2444">
        <v>30</v>
      </c>
      <c r="V2444">
        <f>Table1[[#This Row],[Gross_Margin]]-Table1[[#This Row],[Budget_Margin]]</f>
        <v>6</v>
      </c>
      <c r="W2444" s="5">
        <f>IF(
Table1[[#This Row],[Budget_Margin]]=0,
"",
IF(
Table1[[#This Row],[Budget_Margin]]&gt;0,
(Table1[[#This Row],[Gross_Margin]]-Table1[[#This Row],[Budget_Margin]]) / Table1[[#This Row],[Budget_Margin]],
(Table1[[#This Row],[Gross_Margin]]-Table1[[#This Row],[Budget_Margin]]) / ABS(Table1[[#This Row],[Budget_Margin]])
)
)</f>
        <v>0.2</v>
      </c>
      <c r="X2444" s="5" t="str">
        <f>IF(Table1[[#This Row],[Margin_Var]]&gt;=0, "Above Budget", "Below Budget")</f>
        <v>Above Budget</v>
      </c>
      <c r="Y2444" s="5">
        <f>IFERROR(Table1[[#This Row],[Gross_Margin]]/Table1[[#This Row],[Actual_Sales]],0)</f>
        <v>0.5901639344262295</v>
      </c>
      <c r="Z2444" s="5">
        <f>Table1[[#This Row],[Actual_Profit]]/Table1[[#This Row],[Actual_Sales]]</f>
        <v>0.27868852459016391</v>
      </c>
      <c r="AA2444">
        <v>19</v>
      </c>
      <c r="AB2444" s="5">
        <f>IFERROR(Table1[[#This Row],[Expenses]]/Table1[[#This Row],[Actual_Sales]],0)</f>
        <v>0.31147540983606559</v>
      </c>
      <c r="AC2444">
        <v>7</v>
      </c>
      <c r="AD2444">
        <v>854</v>
      </c>
      <c r="AE2444" s="5">
        <f>IFERROR(Table1[[#This Row],[Inventory]]/Table1[[#This Row],[Actual_Sales]],0)</f>
        <v>14</v>
      </c>
    </row>
    <row r="2445" spans="1:31" x14ac:dyDescent="0.25">
      <c r="A2445">
        <v>1130</v>
      </c>
      <c r="B2445">
        <v>505</v>
      </c>
      <c r="C2445">
        <v>8</v>
      </c>
      <c r="D2445" s="2">
        <v>40360</v>
      </c>
      <c r="E2445">
        <v>61</v>
      </c>
      <c r="F2445">
        <v>50</v>
      </c>
      <c r="G2445">
        <f>Table1[[#This Row],[Actual_Sales]]-Table1[[#This Row],[Budget_Sales]]</f>
        <v>11</v>
      </c>
      <c r="H2445" s="5">
        <f>IF(
Table1[[#This Row],[Budget_Sales]]=0,
"",
IF(
Table1[[#This Row],[Budget_Sales]]&gt;0,
(Table1[[#This Row],[Actual_Sales]]-Table1[[#This Row],[Budget_Sales]])/Table1[[#This Row],[Budget_Sales]],
(Table1[[#This Row],[Actual_Sales]]-Table1[[#This Row],[Budget_Sales]])/ABS(Table1[[#This Row],[Budget_Sales]])
)
)</f>
        <v>0.22</v>
      </c>
      <c r="I2445" s="5" t="str">
        <f>IF(Table1[[#This Row],[Sales_Var]]&gt;=0,"Above Budget","Below Budget")</f>
        <v>Above Budget</v>
      </c>
      <c r="J2445">
        <f>Table1[[#This Row],[Actual_Sales]]-(Table1[[#This Row],[COGS]]+Table1[[#This Row],[Expenses]])</f>
        <v>17</v>
      </c>
      <c r="K2445">
        <v>20</v>
      </c>
      <c r="L2445">
        <f>Table1[[#This Row],[Actual_Profit]]-Table1[[#This Row],[Budget_Profit]]</f>
        <v>-3</v>
      </c>
      <c r="M2445" s="5">
        <f>IF(
Table1[[#This Row],[Budget_Profit]]=0,
"",
IF(
Table1[[#This Row],[Budget_Profit]]&gt;0,
(Table1[[#This Row],[Actual_Profit]]-Table1[[#This Row],[Budget_Profit]])/Table1[[#This Row],[Budget_Profit]],
(Table1[[#This Row],[Actual_Profit]]-Table1[[#This Row],[Budget_Profit]])/ABS(Table1[[#This Row],[Budget_Profit]])
)
)</f>
        <v>-0.15</v>
      </c>
      <c r="N2445" s="5" t="str">
        <f>IF(Table1[[#This Row],[Profit_Var]]&gt;=0, "Above Budget", "Below Budget")</f>
        <v>Below Budget</v>
      </c>
      <c r="O2445">
        <v>25</v>
      </c>
      <c r="P2445">
        <v>20</v>
      </c>
      <c r="Q2445">
        <f>Table1[[#This Row],[COGS]]-Table1[[#This Row],[Budget_COGS]]</f>
        <v>5</v>
      </c>
      <c r="R2445" s="5">
        <f>IF(
Table1[[#This Row],[Budget_COGS]]=0,
"",
IF(
Table1[[#This Row],[Budget_COGS]]&gt;0,
(Table1[[#This Row],[Budget_COGS]]-Table1[[#This Row],[COGS]]) / Table1[[#This Row],[Budget_COGS]],
(Table1[[#This Row],[Budget_COGS]]-Table1[[#This Row],[COGS]]) / ABS(Table1[[#This Row],[Budget_COGS]])
)
)</f>
        <v>-0.25</v>
      </c>
      <c r="S2445" s="5" t="str">
        <f>IF(Table1[[#This Row],[COGS _Var]]&gt;=0, "Above Budget", "Below Budget")</f>
        <v>Above Budget</v>
      </c>
      <c r="T2445">
        <f>Table1[[#This Row],[Actual_Sales]]-Table1[[#This Row],[COGS]]</f>
        <v>36</v>
      </c>
      <c r="U2445">
        <v>30</v>
      </c>
      <c r="V2445">
        <f>Table1[[#This Row],[Gross_Margin]]-Table1[[#This Row],[Budget_Margin]]</f>
        <v>6</v>
      </c>
      <c r="W2445" s="5">
        <f>IF(
Table1[[#This Row],[Budget_Margin]]=0,
"",
IF(
Table1[[#This Row],[Budget_Margin]]&gt;0,
(Table1[[#This Row],[Gross_Margin]]-Table1[[#This Row],[Budget_Margin]]) / Table1[[#This Row],[Budget_Margin]],
(Table1[[#This Row],[Gross_Margin]]-Table1[[#This Row],[Budget_Margin]]) / ABS(Table1[[#This Row],[Budget_Margin]])
)
)</f>
        <v>0.2</v>
      </c>
      <c r="X2445" s="5" t="str">
        <f>IF(Table1[[#This Row],[Margin_Var]]&gt;=0, "Above Budget", "Below Budget")</f>
        <v>Above Budget</v>
      </c>
      <c r="Y2445" s="5">
        <f>IFERROR(Table1[[#This Row],[Gross_Margin]]/Table1[[#This Row],[Actual_Sales]],0)</f>
        <v>0.5901639344262295</v>
      </c>
      <c r="Z2445" s="5">
        <f>Table1[[#This Row],[Actual_Profit]]/Table1[[#This Row],[Actual_Sales]]</f>
        <v>0.27868852459016391</v>
      </c>
      <c r="AA2445">
        <v>19</v>
      </c>
      <c r="AB2445" s="5">
        <f>IFERROR(Table1[[#This Row],[Expenses]]/Table1[[#This Row],[Actual_Sales]],0)</f>
        <v>0.31147540983606559</v>
      </c>
      <c r="AC2445">
        <v>7</v>
      </c>
      <c r="AD2445">
        <v>854</v>
      </c>
      <c r="AE2445" s="5">
        <f>IFERROR(Table1[[#This Row],[Inventory]]/Table1[[#This Row],[Actual_Sales]],0)</f>
        <v>14</v>
      </c>
    </row>
    <row r="2446" spans="1:31" x14ac:dyDescent="0.25">
      <c r="A2446">
        <v>1157</v>
      </c>
      <c r="B2446">
        <v>603</v>
      </c>
      <c r="C2446">
        <v>11</v>
      </c>
      <c r="D2446" s="2">
        <v>40360</v>
      </c>
      <c r="E2446">
        <v>61</v>
      </c>
      <c r="F2446">
        <v>60</v>
      </c>
      <c r="G2446">
        <f>Table1[[#This Row],[Actual_Sales]]-Table1[[#This Row],[Budget_Sales]]</f>
        <v>1</v>
      </c>
      <c r="H2446" s="5">
        <f>IF(
Table1[[#This Row],[Budget_Sales]]=0,
"",
IF(
Table1[[#This Row],[Budget_Sales]]&gt;0,
(Table1[[#This Row],[Actual_Sales]]-Table1[[#This Row],[Budget_Sales]])/Table1[[#This Row],[Budget_Sales]],
(Table1[[#This Row],[Actual_Sales]]-Table1[[#This Row],[Budget_Sales]])/ABS(Table1[[#This Row],[Budget_Sales]])
)
)</f>
        <v>1.6666666666666666E-2</v>
      </c>
      <c r="I2446" s="5" t="str">
        <f>IF(Table1[[#This Row],[Sales_Var]]&gt;=0,"Above Budget","Below Budget")</f>
        <v>Above Budget</v>
      </c>
      <c r="J2446">
        <f>Table1[[#This Row],[Actual_Sales]]-(Table1[[#This Row],[COGS]]+Table1[[#This Row],[Expenses]])</f>
        <v>17</v>
      </c>
      <c r="K2446">
        <v>30</v>
      </c>
      <c r="L2446">
        <f>Table1[[#This Row],[Actual_Profit]]-Table1[[#This Row],[Budget_Profit]]</f>
        <v>-13</v>
      </c>
      <c r="M2446" s="5">
        <f>IF(
Table1[[#This Row],[Budget_Profit]]=0,
"",
IF(
Table1[[#This Row],[Budget_Profit]]&gt;0,
(Table1[[#This Row],[Actual_Profit]]-Table1[[#This Row],[Budget_Profit]])/Table1[[#This Row],[Budget_Profit]],
(Table1[[#This Row],[Actual_Profit]]-Table1[[#This Row],[Budget_Profit]])/ABS(Table1[[#This Row],[Budget_Profit]])
)
)</f>
        <v>-0.43333333333333335</v>
      </c>
      <c r="N2446" s="5" t="str">
        <f>IF(Table1[[#This Row],[Profit_Var]]&gt;=0, "Above Budget", "Below Budget")</f>
        <v>Below Budget</v>
      </c>
      <c r="O2446">
        <v>25</v>
      </c>
      <c r="P2446">
        <v>20</v>
      </c>
      <c r="Q2446">
        <f>Table1[[#This Row],[COGS]]-Table1[[#This Row],[Budget_COGS]]</f>
        <v>5</v>
      </c>
      <c r="R2446" s="5">
        <f>IF(
Table1[[#This Row],[Budget_COGS]]=0,
"",
IF(
Table1[[#This Row],[Budget_COGS]]&gt;0,
(Table1[[#This Row],[Budget_COGS]]-Table1[[#This Row],[COGS]]) / Table1[[#This Row],[Budget_COGS]],
(Table1[[#This Row],[Budget_COGS]]-Table1[[#This Row],[COGS]]) / ABS(Table1[[#This Row],[Budget_COGS]])
)
)</f>
        <v>-0.25</v>
      </c>
      <c r="S2446" s="5" t="str">
        <f>IF(Table1[[#This Row],[COGS _Var]]&gt;=0, "Above Budget", "Below Budget")</f>
        <v>Above Budget</v>
      </c>
      <c r="T2446">
        <f>Table1[[#This Row],[Actual_Sales]]-Table1[[#This Row],[COGS]]</f>
        <v>36</v>
      </c>
      <c r="U2446">
        <v>40</v>
      </c>
      <c r="V2446">
        <f>Table1[[#This Row],[Gross_Margin]]-Table1[[#This Row],[Budget_Margin]]</f>
        <v>-4</v>
      </c>
      <c r="W2446" s="5">
        <f>IF(
Table1[[#This Row],[Budget_Margin]]=0,
"",
IF(
Table1[[#This Row],[Budget_Margin]]&gt;0,
(Table1[[#This Row],[Gross_Margin]]-Table1[[#This Row],[Budget_Margin]]) / Table1[[#This Row],[Budget_Margin]],
(Table1[[#This Row],[Gross_Margin]]-Table1[[#This Row],[Budget_Margin]]) / ABS(Table1[[#This Row],[Budget_Margin]])
)
)</f>
        <v>-0.1</v>
      </c>
      <c r="X2446" s="5" t="str">
        <f>IF(Table1[[#This Row],[Margin_Var]]&gt;=0, "Above Budget", "Below Budget")</f>
        <v>Below Budget</v>
      </c>
      <c r="Y2446" s="5">
        <f>IFERROR(Table1[[#This Row],[Gross_Margin]]/Table1[[#This Row],[Actual_Sales]],0)</f>
        <v>0.5901639344262295</v>
      </c>
      <c r="Z2446" s="5">
        <f>Table1[[#This Row],[Actual_Profit]]/Table1[[#This Row],[Actual_Sales]]</f>
        <v>0.27868852459016391</v>
      </c>
      <c r="AA2446">
        <v>19</v>
      </c>
      <c r="AB2446" s="5">
        <f>IFERROR(Table1[[#This Row],[Expenses]]/Table1[[#This Row],[Actual_Sales]],0)</f>
        <v>0.31147540983606559</v>
      </c>
      <c r="AC2446">
        <v>7</v>
      </c>
      <c r="AD2446">
        <v>854</v>
      </c>
      <c r="AE2446" s="5">
        <f>IFERROR(Table1[[#This Row],[Inventory]]/Table1[[#This Row],[Actual_Sales]],0)</f>
        <v>14</v>
      </c>
    </row>
    <row r="2447" spans="1:31" x14ac:dyDescent="0.25">
      <c r="A2447">
        <v>930</v>
      </c>
      <c r="B2447">
        <v>419</v>
      </c>
      <c r="C2447">
        <v>5</v>
      </c>
      <c r="D2447" s="2">
        <v>40330</v>
      </c>
      <c r="E2447">
        <v>298</v>
      </c>
      <c r="F2447">
        <v>350</v>
      </c>
      <c r="G2447">
        <f>Table1[[#This Row],[Actual_Sales]]-Table1[[#This Row],[Budget_Sales]]</f>
        <v>-52</v>
      </c>
      <c r="H2447" s="5">
        <f>IF(
Table1[[#This Row],[Budget_Sales]]=0,
"",
IF(
Table1[[#This Row],[Budget_Sales]]&gt;0,
(Table1[[#This Row],[Actual_Sales]]-Table1[[#This Row],[Budget_Sales]])/Table1[[#This Row],[Budget_Sales]],
(Table1[[#This Row],[Actual_Sales]]-Table1[[#This Row],[Budget_Sales]])/ABS(Table1[[#This Row],[Budget_Sales]])
)
)</f>
        <v>-0.14857142857142858</v>
      </c>
      <c r="I2447" s="5" t="str">
        <f>IF(Table1[[#This Row],[Sales_Var]]&gt;=0,"Above Budget","Below Budget")</f>
        <v>Below Budget</v>
      </c>
      <c r="J2447">
        <f>Table1[[#This Row],[Actual_Sales]]-(Table1[[#This Row],[COGS]]+Table1[[#This Row],[Expenses]])</f>
        <v>83</v>
      </c>
      <c r="K2447">
        <v>120</v>
      </c>
      <c r="L2447">
        <f>Table1[[#This Row],[Actual_Profit]]-Table1[[#This Row],[Budget_Profit]]</f>
        <v>-37</v>
      </c>
      <c r="M2447" s="5">
        <f>IF(
Table1[[#This Row],[Budget_Profit]]=0,
"",
IF(
Table1[[#This Row],[Budget_Profit]]&gt;0,
(Table1[[#This Row],[Actual_Profit]]-Table1[[#This Row],[Budget_Profit]])/Table1[[#This Row],[Budget_Profit]],
(Table1[[#This Row],[Actual_Profit]]-Table1[[#This Row],[Budget_Profit]])/ABS(Table1[[#This Row],[Budget_Profit]])
)
)</f>
        <v>-0.30833333333333335</v>
      </c>
      <c r="N2447" s="5" t="str">
        <f>IF(Table1[[#This Row],[Profit_Var]]&gt;=0, "Above Budget", "Below Budget")</f>
        <v>Below Budget</v>
      </c>
      <c r="O2447">
        <v>149</v>
      </c>
      <c r="P2447">
        <v>170</v>
      </c>
      <c r="Q2447">
        <f>Table1[[#This Row],[COGS]]-Table1[[#This Row],[Budget_COGS]]</f>
        <v>-21</v>
      </c>
      <c r="R2447" s="5">
        <f>IF(
Table1[[#This Row],[Budget_COGS]]=0,
"",
IF(
Table1[[#This Row],[Budget_COGS]]&gt;0,
(Table1[[#This Row],[Budget_COGS]]-Table1[[#This Row],[COGS]]) / Table1[[#This Row],[Budget_COGS]],
(Table1[[#This Row],[Budget_COGS]]-Table1[[#This Row],[COGS]]) / ABS(Table1[[#This Row],[Budget_COGS]])
)
)</f>
        <v>0.12352941176470589</v>
      </c>
      <c r="S2447" s="5" t="str">
        <f>IF(Table1[[#This Row],[COGS _Var]]&gt;=0, "Above Budget", "Below Budget")</f>
        <v>Below Budget</v>
      </c>
      <c r="T2447">
        <f>Table1[[#This Row],[Actual_Sales]]-Table1[[#This Row],[COGS]]</f>
        <v>149</v>
      </c>
      <c r="U2447">
        <v>180</v>
      </c>
      <c r="V2447">
        <f>Table1[[#This Row],[Gross_Margin]]-Table1[[#This Row],[Budget_Margin]]</f>
        <v>-31</v>
      </c>
      <c r="W2447" s="5">
        <f>IF(
Table1[[#This Row],[Budget_Margin]]=0,
"",
IF(
Table1[[#This Row],[Budget_Margin]]&gt;0,
(Table1[[#This Row],[Gross_Margin]]-Table1[[#This Row],[Budget_Margin]]) / Table1[[#This Row],[Budget_Margin]],
(Table1[[#This Row],[Gross_Margin]]-Table1[[#This Row],[Budget_Margin]]) / ABS(Table1[[#This Row],[Budget_Margin]])
)
)</f>
        <v>-0.17222222222222222</v>
      </c>
      <c r="X2447" s="5" t="str">
        <f>IF(Table1[[#This Row],[Margin_Var]]&gt;=0, "Above Budget", "Below Budget")</f>
        <v>Below Budget</v>
      </c>
      <c r="Y2447" s="5">
        <f>IFERROR(Table1[[#This Row],[Gross_Margin]]/Table1[[#This Row],[Actual_Sales]],0)</f>
        <v>0.5</v>
      </c>
      <c r="Z2447" s="5">
        <f>Table1[[#This Row],[Actual_Profit]]/Table1[[#This Row],[Actual_Sales]]</f>
        <v>0.27852348993288589</v>
      </c>
      <c r="AA2447">
        <v>66</v>
      </c>
      <c r="AB2447" s="5">
        <f>IFERROR(Table1[[#This Row],[Expenses]]/Table1[[#This Row],[Actual_Sales]],0)</f>
        <v>0.22147651006711411</v>
      </c>
      <c r="AC2447">
        <v>41</v>
      </c>
      <c r="AD2447">
        <v>1245</v>
      </c>
      <c r="AE2447" s="5">
        <f>IFERROR(Table1[[#This Row],[Inventory]]/Table1[[#This Row],[Actual_Sales]],0)</f>
        <v>4.1778523489932882</v>
      </c>
    </row>
    <row r="2448" spans="1:31" x14ac:dyDescent="0.25">
      <c r="A2448">
        <v>967</v>
      </c>
      <c r="B2448">
        <v>541</v>
      </c>
      <c r="C2448">
        <v>6</v>
      </c>
      <c r="D2448" s="2">
        <v>40330</v>
      </c>
      <c r="E2448">
        <v>298</v>
      </c>
      <c r="F2448">
        <v>280</v>
      </c>
      <c r="G2448">
        <f>Table1[[#This Row],[Actual_Sales]]-Table1[[#This Row],[Budget_Sales]]</f>
        <v>18</v>
      </c>
      <c r="H2448" s="5">
        <f>IF(
Table1[[#This Row],[Budget_Sales]]=0,
"",
IF(
Table1[[#This Row],[Budget_Sales]]&gt;0,
(Table1[[#This Row],[Actual_Sales]]-Table1[[#This Row],[Budget_Sales]])/Table1[[#This Row],[Budget_Sales]],
(Table1[[#This Row],[Actual_Sales]]-Table1[[#This Row],[Budget_Sales]])/ABS(Table1[[#This Row],[Budget_Sales]])
)
)</f>
        <v>6.4285714285714279E-2</v>
      </c>
      <c r="I2448" s="5" t="str">
        <f>IF(Table1[[#This Row],[Sales_Var]]&gt;=0,"Above Budget","Below Budget")</f>
        <v>Above Budget</v>
      </c>
      <c r="J2448">
        <f>Table1[[#This Row],[Actual_Sales]]-(Table1[[#This Row],[COGS]]+Table1[[#This Row],[Expenses]])</f>
        <v>83</v>
      </c>
      <c r="K2448">
        <v>90</v>
      </c>
      <c r="L2448">
        <f>Table1[[#This Row],[Actual_Profit]]-Table1[[#This Row],[Budget_Profit]]</f>
        <v>-7</v>
      </c>
      <c r="M2448" s="5">
        <f>IF(
Table1[[#This Row],[Budget_Profit]]=0,
"",
IF(
Table1[[#This Row],[Budget_Profit]]&gt;0,
(Table1[[#This Row],[Actual_Profit]]-Table1[[#This Row],[Budget_Profit]])/Table1[[#This Row],[Budget_Profit]],
(Table1[[#This Row],[Actual_Profit]]-Table1[[#This Row],[Budget_Profit]])/ABS(Table1[[#This Row],[Budget_Profit]])
)
)</f>
        <v>-7.7777777777777779E-2</v>
      </c>
      <c r="N2448" s="5" t="str">
        <f>IF(Table1[[#This Row],[Profit_Var]]&gt;=0, "Above Budget", "Below Budget")</f>
        <v>Below Budget</v>
      </c>
      <c r="O2448">
        <v>149</v>
      </c>
      <c r="P2448">
        <v>140</v>
      </c>
      <c r="Q2448">
        <f>Table1[[#This Row],[COGS]]-Table1[[#This Row],[Budget_COGS]]</f>
        <v>9</v>
      </c>
      <c r="R2448" s="5">
        <f>IF(
Table1[[#This Row],[Budget_COGS]]=0,
"",
IF(
Table1[[#This Row],[Budget_COGS]]&gt;0,
(Table1[[#This Row],[Budget_COGS]]-Table1[[#This Row],[COGS]]) / Table1[[#This Row],[Budget_COGS]],
(Table1[[#This Row],[Budget_COGS]]-Table1[[#This Row],[COGS]]) / ABS(Table1[[#This Row],[Budget_COGS]])
)
)</f>
        <v>-6.4285714285714279E-2</v>
      </c>
      <c r="S2448" s="5" t="str">
        <f>IF(Table1[[#This Row],[COGS _Var]]&gt;=0, "Above Budget", "Below Budget")</f>
        <v>Above Budget</v>
      </c>
      <c r="T2448">
        <f>Table1[[#This Row],[Actual_Sales]]-Table1[[#This Row],[COGS]]</f>
        <v>149</v>
      </c>
      <c r="U2448">
        <v>140</v>
      </c>
      <c r="V2448">
        <f>Table1[[#This Row],[Gross_Margin]]-Table1[[#This Row],[Budget_Margin]]</f>
        <v>9</v>
      </c>
      <c r="W2448" s="5">
        <f>IF(
Table1[[#This Row],[Budget_Margin]]=0,
"",
IF(
Table1[[#This Row],[Budget_Margin]]&gt;0,
(Table1[[#This Row],[Gross_Margin]]-Table1[[#This Row],[Budget_Margin]]) / Table1[[#This Row],[Budget_Margin]],
(Table1[[#This Row],[Gross_Margin]]-Table1[[#This Row],[Budget_Margin]]) / ABS(Table1[[#This Row],[Budget_Margin]])
)
)</f>
        <v>6.4285714285714279E-2</v>
      </c>
      <c r="X2448" s="5" t="str">
        <f>IF(Table1[[#This Row],[Margin_Var]]&gt;=0, "Above Budget", "Below Budget")</f>
        <v>Above Budget</v>
      </c>
      <c r="Y2448" s="5">
        <f>IFERROR(Table1[[#This Row],[Gross_Margin]]/Table1[[#This Row],[Actual_Sales]],0)</f>
        <v>0.5</v>
      </c>
      <c r="Z2448" s="5">
        <f>Table1[[#This Row],[Actual_Profit]]/Table1[[#This Row],[Actual_Sales]]</f>
        <v>0.27852348993288589</v>
      </c>
      <c r="AA2448">
        <v>66</v>
      </c>
      <c r="AB2448" s="5">
        <f>IFERROR(Table1[[#This Row],[Expenses]]/Table1[[#This Row],[Actual_Sales]],0)</f>
        <v>0.22147651006711411</v>
      </c>
      <c r="AC2448">
        <v>41</v>
      </c>
      <c r="AD2448">
        <v>1245</v>
      </c>
      <c r="AE2448" s="5">
        <f>IFERROR(Table1[[#This Row],[Inventory]]/Table1[[#This Row],[Actual_Sales]],0)</f>
        <v>4.1778523489932882</v>
      </c>
    </row>
    <row r="2449" spans="1:31" x14ac:dyDescent="0.25">
      <c r="A2449">
        <v>917</v>
      </c>
      <c r="B2449">
        <v>339</v>
      </c>
      <c r="C2449">
        <v>7</v>
      </c>
      <c r="D2449" s="2">
        <v>40330</v>
      </c>
      <c r="E2449">
        <v>298</v>
      </c>
      <c r="F2449">
        <v>290</v>
      </c>
      <c r="G2449">
        <f>Table1[[#This Row],[Actual_Sales]]-Table1[[#This Row],[Budget_Sales]]</f>
        <v>8</v>
      </c>
      <c r="H2449" s="5">
        <f>IF(
Table1[[#This Row],[Budget_Sales]]=0,
"",
IF(
Table1[[#This Row],[Budget_Sales]]&gt;0,
(Table1[[#This Row],[Actual_Sales]]-Table1[[#This Row],[Budget_Sales]])/Table1[[#This Row],[Budget_Sales]],
(Table1[[#This Row],[Actual_Sales]]-Table1[[#This Row],[Budget_Sales]])/ABS(Table1[[#This Row],[Budget_Sales]])
)
)</f>
        <v>2.7586206896551724E-2</v>
      </c>
      <c r="I2449" s="5" t="str">
        <f>IF(Table1[[#This Row],[Sales_Var]]&gt;=0,"Above Budget","Below Budget")</f>
        <v>Above Budget</v>
      </c>
      <c r="J2449">
        <f>Table1[[#This Row],[Actual_Sales]]-(Table1[[#This Row],[COGS]]+Table1[[#This Row],[Expenses]])</f>
        <v>83</v>
      </c>
      <c r="K2449">
        <v>100</v>
      </c>
      <c r="L2449">
        <f>Table1[[#This Row],[Actual_Profit]]-Table1[[#This Row],[Budget_Profit]]</f>
        <v>-17</v>
      </c>
      <c r="M2449" s="5">
        <f>IF(
Table1[[#This Row],[Budget_Profit]]=0,
"",
IF(
Table1[[#This Row],[Budget_Profit]]&gt;0,
(Table1[[#This Row],[Actual_Profit]]-Table1[[#This Row],[Budget_Profit]])/Table1[[#This Row],[Budget_Profit]],
(Table1[[#This Row],[Actual_Profit]]-Table1[[#This Row],[Budget_Profit]])/ABS(Table1[[#This Row],[Budget_Profit]])
)
)</f>
        <v>-0.17</v>
      </c>
      <c r="N2449" s="5" t="str">
        <f>IF(Table1[[#This Row],[Profit_Var]]&gt;=0, "Above Budget", "Below Budget")</f>
        <v>Below Budget</v>
      </c>
      <c r="O2449">
        <v>149</v>
      </c>
      <c r="P2449">
        <v>140</v>
      </c>
      <c r="Q2449">
        <f>Table1[[#This Row],[COGS]]-Table1[[#This Row],[Budget_COGS]]</f>
        <v>9</v>
      </c>
      <c r="R2449" s="5">
        <f>IF(
Table1[[#This Row],[Budget_COGS]]=0,
"",
IF(
Table1[[#This Row],[Budget_COGS]]&gt;0,
(Table1[[#This Row],[Budget_COGS]]-Table1[[#This Row],[COGS]]) / Table1[[#This Row],[Budget_COGS]],
(Table1[[#This Row],[Budget_COGS]]-Table1[[#This Row],[COGS]]) / ABS(Table1[[#This Row],[Budget_COGS]])
)
)</f>
        <v>-6.4285714285714279E-2</v>
      </c>
      <c r="S2449" s="5" t="str">
        <f>IF(Table1[[#This Row],[COGS _Var]]&gt;=0, "Above Budget", "Below Budget")</f>
        <v>Above Budget</v>
      </c>
      <c r="T2449">
        <f>Table1[[#This Row],[Actual_Sales]]-Table1[[#This Row],[COGS]]</f>
        <v>149</v>
      </c>
      <c r="U2449">
        <v>150</v>
      </c>
      <c r="V2449">
        <f>Table1[[#This Row],[Gross_Margin]]-Table1[[#This Row],[Budget_Margin]]</f>
        <v>-1</v>
      </c>
      <c r="W2449" s="5">
        <f>IF(
Table1[[#This Row],[Budget_Margin]]=0,
"",
IF(
Table1[[#This Row],[Budget_Margin]]&gt;0,
(Table1[[#This Row],[Gross_Margin]]-Table1[[#This Row],[Budget_Margin]]) / Table1[[#This Row],[Budget_Margin]],
(Table1[[#This Row],[Gross_Margin]]-Table1[[#This Row],[Budget_Margin]]) / ABS(Table1[[#This Row],[Budget_Margin]])
)
)</f>
        <v>-6.6666666666666671E-3</v>
      </c>
      <c r="X2449" s="5" t="str">
        <f>IF(Table1[[#This Row],[Margin_Var]]&gt;=0, "Above Budget", "Below Budget")</f>
        <v>Below Budget</v>
      </c>
      <c r="Y2449" s="5">
        <f>IFERROR(Table1[[#This Row],[Gross_Margin]]/Table1[[#This Row],[Actual_Sales]],0)</f>
        <v>0.5</v>
      </c>
      <c r="Z2449" s="5">
        <f>Table1[[#This Row],[Actual_Profit]]/Table1[[#This Row],[Actual_Sales]]</f>
        <v>0.27852348993288589</v>
      </c>
      <c r="AA2449">
        <v>66</v>
      </c>
      <c r="AB2449" s="5">
        <f>IFERROR(Table1[[#This Row],[Expenses]]/Table1[[#This Row],[Actual_Sales]],0)</f>
        <v>0.22147651006711411</v>
      </c>
      <c r="AC2449">
        <v>41</v>
      </c>
      <c r="AD2449">
        <v>1245</v>
      </c>
      <c r="AE2449" s="5">
        <f>IFERROR(Table1[[#This Row],[Inventory]]/Table1[[#This Row],[Actual_Sales]],0)</f>
        <v>4.1778523489932882</v>
      </c>
    </row>
    <row r="2450" spans="1:31" x14ac:dyDescent="0.25">
      <c r="A2450">
        <v>1024</v>
      </c>
      <c r="B2450">
        <v>720</v>
      </c>
      <c r="C2450">
        <v>8</v>
      </c>
      <c r="D2450" s="2">
        <v>40330</v>
      </c>
      <c r="E2450">
        <v>298</v>
      </c>
      <c r="F2450">
        <v>260</v>
      </c>
      <c r="G2450">
        <f>Table1[[#This Row],[Actual_Sales]]-Table1[[#This Row],[Budget_Sales]]</f>
        <v>38</v>
      </c>
      <c r="H2450" s="5">
        <f>IF(
Table1[[#This Row],[Budget_Sales]]=0,
"",
IF(
Table1[[#This Row],[Budget_Sales]]&gt;0,
(Table1[[#This Row],[Actual_Sales]]-Table1[[#This Row],[Budget_Sales]])/Table1[[#This Row],[Budget_Sales]],
(Table1[[#This Row],[Actual_Sales]]-Table1[[#This Row],[Budget_Sales]])/ABS(Table1[[#This Row],[Budget_Sales]])
)
)</f>
        <v>0.14615384615384616</v>
      </c>
      <c r="I2450" s="5" t="str">
        <f>IF(Table1[[#This Row],[Sales_Var]]&gt;=0,"Above Budget","Below Budget")</f>
        <v>Above Budget</v>
      </c>
      <c r="J2450">
        <f>Table1[[#This Row],[Actual_Sales]]-(Table1[[#This Row],[COGS]]+Table1[[#This Row],[Expenses]])</f>
        <v>83</v>
      </c>
      <c r="K2450">
        <v>90</v>
      </c>
      <c r="L2450">
        <f>Table1[[#This Row],[Actual_Profit]]-Table1[[#This Row],[Budget_Profit]]</f>
        <v>-7</v>
      </c>
      <c r="M2450" s="5">
        <f>IF(
Table1[[#This Row],[Budget_Profit]]=0,
"",
IF(
Table1[[#This Row],[Budget_Profit]]&gt;0,
(Table1[[#This Row],[Actual_Profit]]-Table1[[#This Row],[Budget_Profit]])/Table1[[#This Row],[Budget_Profit]],
(Table1[[#This Row],[Actual_Profit]]-Table1[[#This Row],[Budget_Profit]])/ABS(Table1[[#This Row],[Budget_Profit]])
)
)</f>
        <v>-7.7777777777777779E-2</v>
      </c>
      <c r="N2450" s="5" t="str">
        <f>IF(Table1[[#This Row],[Profit_Var]]&gt;=0, "Above Budget", "Below Budget")</f>
        <v>Below Budget</v>
      </c>
      <c r="O2450">
        <v>149</v>
      </c>
      <c r="P2450">
        <v>120</v>
      </c>
      <c r="Q2450">
        <f>Table1[[#This Row],[COGS]]-Table1[[#This Row],[Budget_COGS]]</f>
        <v>29</v>
      </c>
      <c r="R2450" s="5">
        <f>IF(
Table1[[#This Row],[Budget_COGS]]=0,
"",
IF(
Table1[[#This Row],[Budget_COGS]]&gt;0,
(Table1[[#This Row],[Budget_COGS]]-Table1[[#This Row],[COGS]]) / Table1[[#This Row],[Budget_COGS]],
(Table1[[#This Row],[Budget_COGS]]-Table1[[#This Row],[COGS]]) / ABS(Table1[[#This Row],[Budget_COGS]])
)
)</f>
        <v>-0.24166666666666667</v>
      </c>
      <c r="S2450" s="5" t="str">
        <f>IF(Table1[[#This Row],[COGS _Var]]&gt;=0, "Above Budget", "Below Budget")</f>
        <v>Above Budget</v>
      </c>
      <c r="T2450">
        <f>Table1[[#This Row],[Actual_Sales]]-Table1[[#This Row],[COGS]]</f>
        <v>149</v>
      </c>
      <c r="U2450">
        <v>140</v>
      </c>
      <c r="V2450">
        <f>Table1[[#This Row],[Gross_Margin]]-Table1[[#This Row],[Budget_Margin]]</f>
        <v>9</v>
      </c>
      <c r="W2450" s="5">
        <f>IF(
Table1[[#This Row],[Budget_Margin]]=0,
"",
IF(
Table1[[#This Row],[Budget_Margin]]&gt;0,
(Table1[[#This Row],[Gross_Margin]]-Table1[[#This Row],[Budget_Margin]]) / Table1[[#This Row],[Budget_Margin]],
(Table1[[#This Row],[Gross_Margin]]-Table1[[#This Row],[Budget_Margin]]) / ABS(Table1[[#This Row],[Budget_Margin]])
)
)</f>
        <v>6.4285714285714279E-2</v>
      </c>
      <c r="X2450" s="5" t="str">
        <f>IF(Table1[[#This Row],[Margin_Var]]&gt;=0, "Above Budget", "Below Budget")</f>
        <v>Above Budget</v>
      </c>
      <c r="Y2450" s="5">
        <f>IFERROR(Table1[[#This Row],[Gross_Margin]]/Table1[[#This Row],[Actual_Sales]],0)</f>
        <v>0.5</v>
      </c>
      <c r="Z2450" s="5">
        <f>Table1[[#This Row],[Actual_Profit]]/Table1[[#This Row],[Actual_Sales]]</f>
        <v>0.27852348993288589</v>
      </c>
      <c r="AA2450">
        <v>66</v>
      </c>
      <c r="AB2450" s="5">
        <f>IFERROR(Table1[[#This Row],[Expenses]]/Table1[[#This Row],[Actual_Sales]],0)</f>
        <v>0.22147651006711411</v>
      </c>
      <c r="AC2450">
        <v>41</v>
      </c>
      <c r="AD2450">
        <v>1245</v>
      </c>
      <c r="AE2450" s="5">
        <f>IFERROR(Table1[[#This Row],[Inventory]]/Table1[[#This Row],[Actual_Sales]],0)</f>
        <v>4.1778523489932882</v>
      </c>
    </row>
    <row r="2451" spans="1:31" x14ac:dyDescent="0.25">
      <c r="A2451">
        <v>802</v>
      </c>
      <c r="B2451">
        <v>541</v>
      </c>
      <c r="C2451">
        <v>6</v>
      </c>
      <c r="D2451" s="2">
        <v>40299</v>
      </c>
      <c r="E2451">
        <v>298</v>
      </c>
      <c r="F2451">
        <v>280</v>
      </c>
      <c r="G2451">
        <f>Table1[[#This Row],[Actual_Sales]]-Table1[[#This Row],[Budget_Sales]]</f>
        <v>18</v>
      </c>
      <c r="H2451" s="5">
        <f>IF(
Table1[[#This Row],[Budget_Sales]]=0,
"",
IF(
Table1[[#This Row],[Budget_Sales]]&gt;0,
(Table1[[#This Row],[Actual_Sales]]-Table1[[#This Row],[Budget_Sales]])/Table1[[#This Row],[Budget_Sales]],
(Table1[[#This Row],[Actual_Sales]]-Table1[[#This Row],[Budget_Sales]])/ABS(Table1[[#This Row],[Budget_Sales]])
)
)</f>
        <v>6.4285714285714279E-2</v>
      </c>
      <c r="I2451" s="5" t="str">
        <f>IF(Table1[[#This Row],[Sales_Var]]&gt;=0,"Above Budget","Below Budget")</f>
        <v>Above Budget</v>
      </c>
      <c r="J2451">
        <f>Table1[[#This Row],[Actual_Sales]]-(Table1[[#This Row],[COGS]]+Table1[[#This Row],[Expenses]])</f>
        <v>83</v>
      </c>
      <c r="K2451">
        <v>90</v>
      </c>
      <c r="L2451">
        <f>Table1[[#This Row],[Actual_Profit]]-Table1[[#This Row],[Budget_Profit]]</f>
        <v>-7</v>
      </c>
      <c r="M2451" s="5">
        <f>IF(
Table1[[#This Row],[Budget_Profit]]=0,
"",
IF(
Table1[[#This Row],[Budget_Profit]]&gt;0,
(Table1[[#This Row],[Actual_Profit]]-Table1[[#This Row],[Budget_Profit]])/Table1[[#This Row],[Budget_Profit]],
(Table1[[#This Row],[Actual_Profit]]-Table1[[#This Row],[Budget_Profit]])/ABS(Table1[[#This Row],[Budget_Profit]])
)
)</f>
        <v>-7.7777777777777779E-2</v>
      </c>
      <c r="N2451" s="5" t="str">
        <f>IF(Table1[[#This Row],[Profit_Var]]&gt;=0, "Above Budget", "Below Budget")</f>
        <v>Below Budget</v>
      </c>
      <c r="O2451">
        <v>149</v>
      </c>
      <c r="P2451">
        <v>140</v>
      </c>
      <c r="Q2451">
        <f>Table1[[#This Row],[COGS]]-Table1[[#This Row],[Budget_COGS]]</f>
        <v>9</v>
      </c>
      <c r="R2451" s="5">
        <f>IF(
Table1[[#This Row],[Budget_COGS]]=0,
"",
IF(
Table1[[#This Row],[Budget_COGS]]&gt;0,
(Table1[[#This Row],[Budget_COGS]]-Table1[[#This Row],[COGS]]) / Table1[[#This Row],[Budget_COGS]],
(Table1[[#This Row],[Budget_COGS]]-Table1[[#This Row],[COGS]]) / ABS(Table1[[#This Row],[Budget_COGS]])
)
)</f>
        <v>-6.4285714285714279E-2</v>
      </c>
      <c r="S2451" s="5" t="str">
        <f>IF(Table1[[#This Row],[COGS _Var]]&gt;=0, "Above Budget", "Below Budget")</f>
        <v>Above Budget</v>
      </c>
      <c r="T2451">
        <f>Table1[[#This Row],[Actual_Sales]]-Table1[[#This Row],[COGS]]</f>
        <v>149</v>
      </c>
      <c r="U2451">
        <v>140</v>
      </c>
      <c r="V2451">
        <f>Table1[[#This Row],[Gross_Margin]]-Table1[[#This Row],[Budget_Margin]]</f>
        <v>9</v>
      </c>
      <c r="W2451" s="5">
        <f>IF(
Table1[[#This Row],[Budget_Margin]]=0,
"",
IF(
Table1[[#This Row],[Budget_Margin]]&gt;0,
(Table1[[#This Row],[Gross_Margin]]-Table1[[#This Row],[Budget_Margin]]) / Table1[[#This Row],[Budget_Margin]],
(Table1[[#This Row],[Gross_Margin]]-Table1[[#This Row],[Budget_Margin]]) / ABS(Table1[[#This Row],[Budget_Margin]])
)
)</f>
        <v>6.4285714285714279E-2</v>
      </c>
      <c r="X2451" s="5" t="str">
        <f>IF(Table1[[#This Row],[Margin_Var]]&gt;=0, "Above Budget", "Below Budget")</f>
        <v>Above Budget</v>
      </c>
      <c r="Y2451" s="5">
        <f>IFERROR(Table1[[#This Row],[Gross_Margin]]/Table1[[#This Row],[Actual_Sales]],0)</f>
        <v>0.5</v>
      </c>
      <c r="Z2451" s="5">
        <f>Table1[[#This Row],[Actual_Profit]]/Table1[[#This Row],[Actual_Sales]]</f>
        <v>0.27852348993288589</v>
      </c>
      <c r="AA2451">
        <v>66</v>
      </c>
      <c r="AB2451" s="5">
        <f>IFERROR(Table1[[#This Row],[Expenses]]/Table1[[#This Row],[Actual_Sales]],0)</f>
        <v>0.22147651006711411</v>
      </c>
      <c r="AC2451">
        <v>41</v>
      </c>
      <c r="AD2451">
        <v>1156</v>
      </c>
      <c r="AE2451" s="5">
        <f>IFERROR(Table1[[#This Row],[Inventory]]/Table1[[#This Row],[Actual_Sales]],0)</f>
        <v>3.8791946308724832</v>
      </c>
    </row>
    <row r="2452" spans="1:31" x14ac:dyDescent="0.25">
      <c r="A2452">
        <v>878</v>
      </c>
      <c r="B2452">
        <v>970</v>
      </c>
      <c r="C2452">
        <v>8</v>
      </c>
      <c r="D2452" s="2">
        <v>40299</v>
      </c>
      <c r="E2452">
        <v>298</v>
      </c>
      <c r="F2452">
        <v>260</v>
      </c>
      <c r="G2452">
        <f>Table1[[#This Row],[Actual_Sales]]-Table1[[#This Row],[Budget_Sales]]</f>
        <v>38</v>
      </c>
      <c r="H2452" s="5">
        <f>IF(
Table1[[#This Row],[Budget_Sales]]=0,
"",
IF(
Table1[[#This Row],[Budget_Sales]]&gt;0,
(Table1[[#This Row],[Actual_Sales]]-Table1[[#This Row],[Budget_Sales]])/Table1[[#This Row],[Budget_Sales]],
(Table1[[#This Row],[Actual_Sales]]-Table1[[#This Row],[Budget_Sales]])/ABS(Table1[[#This Row],[Budget_Sales]])
)
)</f>
        <v>0.14615384615384616</v>
      </c>
      <c r="I2452" s="5" t="str">
        <f>IF(Table1[[#This Row],[Sales_Var]]&gt;=0,"Above Budget","Below Budget")</f>
        <v>Above Budget</v>
      </c>
      <c r="J2452">
        <f>Table1[[#This Row],[Actual_Sales]]-(Table1[[#This Row],[COGS]]+Table1[[#This Row],[Expenses]])</f>
        <v>83</v>
      </c>
      <c r="K2452">
        <v>90</v>
      </c>
      <c r="L2452">
        <f>Table1[[#This Row],[Actual_Profit]]-Table1[[#This Row],[Budget_Profit]]</f>
        <v>-7</v>
      </c>
      <c r="M2452" s="5">
        <f>IF(
Table1[[#This Row],[Budget_Profit]]=0,
"",
IF(
Table1[[#This Row],[Budget_Profit]]&gt;0,
(Table1[[#This Row],[Actual_Profit]]-Table1[[#This Row],[Budget_Profit]])/Table1[[#This Row],[Budget_Profit]],
(Table1[[#This Row],[Actual_Profit]]-Table1[[#This Row],[Budget_Profit]])/ABS(Table1[[#This Row],[Budget_Profit]])
)
)</f>
        <v>-7.7777777777777779E-2</v>
      </c>
      <c r="N2452" s="5" t="str">
        <f>IF(Table1[[#This Row],[Profit_Var]]&gt;=0, "Above Budget", "Below Budget")</f>
        <v>Below Budget</v>
      </c>
      <c r="O2452">
        <v>149</v>
      </c>
      <c r="P2452">
        <v>120</v>
      </c>
      <c r="Q2452">
        <f>Table1[[#This Row],[COGS]]-Table1[[#This Row],[Budget_COGS]]</f>
        <v>29</v>
      </c>
      <c r="R2452" s="5">
        <f>IF(
Table1[[#This Row],[Budget_COGS]]=0,
"",
IF(
Table1[[#This Row],[Budget_COGS]]&gt;0,
(Table1[[#This Row],[Budget_COGS]]-Table1[[#This Row],[COGS]]) / Table1[[#This Row],[Budget_COGS]],
(Table1[[#This Row],[Budget_COGS]]-Table1[[#This Row],[COGS]]) / ABS(Table1[[#This Row],[Budget_COGS]])
)
)</f>
        <v>-0.24166666666666667</v>
      </c>
      <c r="S2452" s="5" t="str">
        <f>IF(Table1[[#This Row],[COGS _Var]]&gt;=0, "Above Budget", "Below Budget")</f>
        <v>Above Budget</v>
      </c>
      <c r="T2452">
        <f>Table1[[#This Row],[Actual_Sales]]-Table1[[#This Row],[COGS]]</f>
        <v>149</v>
      </c>
      <c r="U2452">
        <v>140</v>
      </c>
      <c r="V2452">
        <f>Table1[[#This Row],[Gross_Margin]]-Table1[[#This Row],[Budget_Margin]]</f>
        <v>9</v>
      </c>
      <c r="W2452" s="5">
        <f>IF(
Table1[[#This Row],[Budget_Margin]]=0,
"",
IF(
Table1[[#This Row],[Budget_Margin]]&gt;0,
(Table1[[#This Row],[Gross_Margin]]-Table1[[#This Row],[Budget_Margin]]) / Table1[[#This Row],[Budget_Margin]],
(Table1[[#This Row],[Gross_Margin]]-Table1[[#This Row],[Budget_Margin]]) / ABS(Table1[[#This Row],[Budget_Margin]])
)
)</f>
        <v>6.4285714285714279E-2</v>
      </c>
      <c r="X2452" s="5" t="str">
        <f>IF(Table1[[#This Row],[Margin_Var]]&gt;=0, "Above Budget", "Below Budget")</f>
        <v>Above Budget</v>
      </c>
      <c r="Y2452" s="5">
        <f>IFERROR(Table1[[#This Row],[Gross_Margin]]/Table1[[#This Row],[Actual_Sales]],0)</f>
        <v>0.5</v>
      </c>
      <c r="Z2452" s="5">
        <f>Table1[[#This Row],[Actual_Profit]]/Table1[[#This Row],[Actual_Sales]]</f>
        <v>0.27852348993288589</v>
      </c>
      <c r="AA2452">
        <v>66</v>
      </c>
      <c r="AB2452" s="5">
        <f>IFERROR(Table1[[#This Row],[Expenses]]/Table1[[#This Row],[Actual_Sales]],0)</f>
        <v>0.22147651006711411</v>
      </c>
      <c r="AC2452">
        <v>41</v>
      </c>
      <c r="AD2452">
        <v>1156</v>
      </c>
      <c r="AE2452" s="5">
        <f>IFERROR(Table1[[#This Row],[Inventory]]/Table1[[#This Row],[Actual_Sales]],0)</f>
        <v>3.8791946308724832</v>
      </c>
    </row>
    <row r="2453" spans="1:31" x14ac:dyDescent="0.25">
      <c r="A2453">
        <v>1309</v>
      </c>
      <c r="B2453">
        <v>513</v>
      </c>
      <c r="C2453">
        <v>5</v>
      </c>
      <c r="D2453" s="2">
        <v>40391</v>
      </c>
      <c r="E2453">
        <v>291</v>
      </c>
      <c r="F2453">
        <v>340</v>
      </c>
      <c r="G2453">
        <f>Table1[[#This Row],[Actual_Sales]]-Table1[[#This Row],[Budget_Sales]]</f>
        <v>-49</v>
      </c>
      <c r="H2453" s="5">
        <f>IF(
Table1[[#This Row],[Budget_Sales]]=0,
"",
IF(
Table1[[#This Row],[Budget_Sales]]&gt;0,
(Table1[[#This Row],[Actual_Sales]]-Table1[[#This Row],[Budget_Sales]])/Table1[[#This Row],[Budget_Sales]],
(Table1[[#This Row],[Actual_Sales]]-Table1[[#This Row],[Budget_Sales]])/ABS(Table1[[#This Row],[Budget_Sales]])
)
)</f>
        <v>-0.14411764705882352</v>
      </c>
      <c r="I2453" s="5" t="str">
        <f>IF(Table1[[#This Row],[Sales_Var]]&gt;=0,"Above Budget","Below Budget")</f>
        <v>Below Budget</v>
      </c>
      <c r="J2453">
        <f>Table1[[#This Row],[Actual_Sales]]-(Table1[[#This Row],[COGS]]+Table1[[#This Row],[Expenses]])</f>
        <v>81</v>
      </c>
      <c r="K2453">
        <v>120</v>
      </c>
      <c r="L2453">
        <f>Table1[[#This Row],[Actual_Profit]]-Table1[[#This Row],[Budget_Profit]]</f>
        <v>-39</v>
      </c>
      <c r="M2453" s="5">
        <f>IF(
Table1[[#This Row],[Budget_Profit]]=0,
"",
IF(
Table1[[#This Row],[Budget_Profit]]&gt;0,
(Table1[[#This Row],[Actual_Profit]]-Table1[[#This Row],[Budget_Profit]])/Table1[[#This Row],[Budget_Profit]],
(Table1[[#This Row],[Actual_Profit]]-Table1[[#This Row],[Budget_Profit]])/ABS(Table1[[#This Row],[Budget_Profit]])
)
)</f>
        <v>-0.32500000000000001</v>
      </c>
      <c r="N2453" s="5" t="str">
        <f>IF(Table1[[#This Row],[Profit_Var]]&gt;=0, "Above Budget", "Below Budget")</f>
        <v>Below Budget</v>
      </c>
      <c r="O2453">
        <v>145</v>
      </c>
      <c r="P2453">
        <v>160</v>
      </c>
      <c r="Q2453">
        <f>Table1[[#This Row],[COGS]]-Table1[[#This Row],[Budget_COGS]]</f>
        <v>-15</v>
      </c>
      <c r="R2453" s="5">
        <f>IF(
Table1[[#This Row],[Budget_COGS]]=0,
"",
IF(
Table1[[#This Row],[Budget_COGS]]&gt;0,
(Table1[[#This Row],[Budget_COGS]]-Table1[[#This Row],[COGS]]) / Table1[[#This Row],[Budget_COGS]],
(Table1[[#This Row],[Budget_COGS]]-Table1[[#This Row],[COGS]]) / ABS(Table1[[#This Row],[Budget_COGS]])
)
)</f>
        <v>9.375E-2</v>
      </c>
      <c r="S2453" s="5" t="str">
        <f>IF(Table1[[#This Row],[COGS _Var]]&gt;=0, "Above Budget", "Below Budget")</f>
        <v>Below Budget</v>
      </c>
      <c r="T2453">
        <f>Table1[[#This Row],[Actual_Sales]]-Table1[[#This Row],[COGS]]</f>
        <v>146</v>
      </c>
      <c r="U2453">
        <v>180</v>
      </c>
      <c r="V2453">
        <f>Table1[[#This Row],[Gross_Margin]]-Table1[[#This Row],[Budget_Margin]]</f>
        <v>-34</v>
      </c>
      <c r="W2453" s="5">
        <f>IF(
Table1[[#This Row],[Budget_Margin]]=0,
"",
IF(
Table1[[#This Row],[Budget_Margin]]&gt;0,
(Table1[[#This Row],[Gross_Margin]]-Table1[[#This Row],[Budget_Margin]]) / Table1[[#This Row],[Budget_Margin]],
(Table1[[#This Row],[Gross_Margin]]-Table1[[#This Row],[Budget_Margin]]) / ABS(Table1[[#This Row],[Budget_Margin]])
)
)</f>
        <v>-0.18888888888888888</v>
      </c>
      <c r="X2453" s="5" t="str">
        <f>IF(Table1[[#This Row],[Margin_Var]]&gt;=0, "Above Budget", "Below Budget")</f>
        <v>Below Budget</v>
      </c>
      <c r="Y2453" s="5">
        <f>IFERROR(Table1[[#This Row],[Gross_Margin]]/Table1[[#This Row],[Actual_Sales]],0)</f>
        <v>0.50171821305841924</v>
      </c>
      <c r="Z2453" s="5">
        <f>Table1[[#This Row],[Actual_Profit]]/Table1[[#This Row],[Actual_Sales]]</f>
        <v>0.27835051546391754</v>
      </c>
      <c r="AA2453">
        <v>65</v>
      </c>
      <c r="AB2453" s="5">
        <f>IFERROR(Table1[[#This Row],[Expenses]]/Table1[[#This Row],[Actual_Sales]],0)</f>
        <v>0.22336769759450173</v>
      </c>
      <c r="AC2453">
        <v>40</v>
      </c>
      <c r="AD2453">
        <v>1292</v>
      </c>
      <c r="AE2453" s="5">
        <f>IFERROR(Table1[[#This Row],[Inventory]]/Table1[[#This Row],[Actual_Sales]],0)</f>
        <v>4.4398625429553267</v>
      </c>
    </row>
    <row r="2454" spans="1:31" x14ac:dyDescent="0.25">
      <c r="A2454">
        <v>1292</v>
      </c>
      <c r="B2454">
        <v>503</v>
      </c>
      <c r="C2454">
        <v>6</v>
      </c>
      <c r="D2454" s="2">
        <v>40391</v>
      </c>
      <c r="E2454">
        <v>291</v>
      </c>
      <c r="F2454">
        <v>270</v>
      </c>
      <c r="G2454">
        <f>Table1[[#This Row],[Actual_Sales]]-Table1[[#This Row],[Budget_Sales]]</f>
        <v>21</v>
      </c>
      <c r="H2454" s="5">
        <f>IF(
Table1[[#This Row],[Budget_Sales]]=0,
"",
IF(
Table1[[#This Row],[Budget_Sales]]&gt;0,
(Table1[[#This Row],[Actual_Sales]]-Table1[[#This Row],[Budget_Sales]])/Table1[[#This Row],[Budget_Sales]],
(Table1[[#This Row],[Actual_Sales]]-Table1[[#This Row],[Budget_Sales]])/ABS(Table1[[#This Row],[Budget_Sales]])
)
)</f>
        <v>7.7777777777777779E-2</v>
      </c>
      <c r="I2454" s="5" t="str">
        <f>IF(Table1[[#This Row],[Sales_Var]]&gt;=0,"Above Budget","Below Budget")</f>
        <v>Above Budget</v>
      </c>
      <c r="J2454">
        <f>Table1[[#This Row],[Actual_Sales]]-(Table1[[#This Row],[COGS]]+Table1[[#This Row],[Expenses]])</f>
        <v>81</v>
      </c>
      <c r="K2454">
        <v>90</v>
      </c>
      <c r="L2454">
        <f>Table1[[#This Row],[Actual_Profit]]-Table1[[#This Row],[Budget_Profit]]</f>
        <v>-9</v>
      </c>
      <c r="M2454" s="5">
        <f>IF(
Table1[[#This Row],[Budget_Profit]]=0,
"",
IF(
Table1[[#This Row],[Budget_Profit]]&gt;0,
(Table1[[#This Row],[Actual_Profit]]-Table1[[#This Row],[Budget_Profit]])/Table1[[#This Row],[Budget_Profit]],
(Table1[[#This Row],[Actual_Profit]]-Table1[[#This Row],[Budget_Profit]])/ABS(Table1[[#This Row],[Budget_Profit]])
)
)</f>
        <v>-0.1</v>
      </c>
      <c r="N2454" s="5" t="str">
        <f>IF(Table1[[#This Row],[Profit_Var]]&gt;=0, "Above Budget", "Below Budget")</f>
        <v>Below Budget</v>
      </c>
      <c r="O2454">
        <v>145</v>
      </c>
      <c r="P2454">
        <v>130</v>
      </c>
      <c r="Q2454">
        <f>Table1[[#This Row],[COGS]]-Table1[[#This Row],[Budget_COGS]]</f>
        <v>15</v>
      </c>
      <c r="R2454" s="5">
        <f>IF(
Table1[[#This Row],[Budget_COGS]]=0,
"",
IF(
Table1[[#This Row],[Budget_COGS]]&gt;0,
(Table1[[#This Row],[Budget_COGS]]-Table1[[#This Row],[COGS]]) / Table1[[#This Row],[Budget_COGS]],
(Table1[[#This Row],[Budget_COGS]]-Table1[[#This Row],[COGS]]) / ABS(Table1[[#This Row],[Budget_COGS]])
)
)</f>
        <v>-0.11538461538461539</v>
      </c>
      <c r="S2454" s="5" t="str">
        <f>IF(Table1[[#This Row],[COGS _Var]]&gt;=0, "Above Budget", "Below Budget")</f>
        <v>Above Budget</v>
      </c>
      <c r="T2454">
        <f>Table1[[#This Row],[Actual_Sales]]-Table1[[#This Row],[COGS]]</f>
        <v>146</v>
      </c>
      <c r="U2454">
        <v>140</v>
      </c>
      <c r="V2454">
        <f>Table1[[#This Row],[Gross_Margin]]-Table1[[#This Row],[Budget_Margin]]</f>
        <v>6</v>
      </c>
      <c r="W2454" s="5">
        <f>IF(
Table1[[#This Row],[Budget_Margin]]=0,
"",
IF(
Table1[[#This Row],[Budget_Margin]]&gt;0,
(Table1[[#This Row],[Gross_Margin]]-Table1[[#This Row],[Budget_Margin]]) / Table1[[#This Row],[Budget_Margin]],
(Table1[[#This Row],[Gross_Margin]]-Table1[[#This Row],[Budget_Margin]]) / ABS(Table1[[#This Row],[Budget_Margin]])
)
)</f>
        <v>4.2857142857142858E-2</v>
      </c>
      <c r="X2454" s="5" t="str">
        <f>IF(Table1[[#This Row],[Margin_Var]]&gt;=0, "Above Budget", "Below Budget")</f>
        <v>Above Budget</v>
      </c>
      <c r="Y2454" s="5">
        <f>IFERROR(Table1[[#This Row],[Gross_Margin]]/Table1[[#This Row],[Actual_Sales]],0)</f>
        <v>0.50171821305841924</v>
      </c>
      <c r="Z2454" s="5">
        <f>Table1[[#This Row],[Actual_Profit]]/Table1[[#This Row],[Actual_Sales]]</f>
        <v>0.27835051546391754</v>
      </c>
      <c r="AA2454">
        <v>65</v>
      </c>
      <c r="AB2454" s="5">
        <f>IFERROR(Table1[[#This Row],[Expenses]]/Table1[[#This Row],[Actual_Sales]],0)</f>
        <v>0.22336769759450173</v>
      </c>
      <c r="AC2454">
        <v>40</v>
      </c>
      <c r="AD2454">
        <v>1292</v>
      </c>
      <c r="AE2454" s="5">
        <f>IFERROR(Table1[[#This Row],[Inventory]]/Table1[[#This Row],[Actual_Sales]],0)</f>
        <v>4.4398625429553267</v>
      </c>
    </row>
    <row r="2455" spans="1:31" x14ac:dyDescent="0.25">
      <c r="A2455">
        <v>1071</v>
      </c>
      <c r="B2455">
        <v>216</v>
      </c>
      <c r="C2455">
        <v>5</v>
      </c>
      <c r="D2455" s="2">
        <v>40360</v>
      </c>
      <c r="E2455">
        <v>291</v>
      </c>
      <c r="F2455">
        <v>340</v>
      </c>
      <c r="G2455">
        <f>Table1[[#This Row],[Actual_Sales]]-Table1[[#This Row],[Budget_Sales]]</f>
        <v>-49</v>
      </c>
      <c r="H2455" s="5">
        <f>IF(
Table1[[#This Row],[Budget_Sales]]=0,
"",
IF(
Table1[[#This Row],[Budget_Sales]]&gt;0,
(Table1[[#This Row],[Actual_Sales]]-Table1[[#This Row],[Budget_Sales]])/Table1[[#This Row],[Budget_Sales]],
(Table1[[#This Row],[Actual_Sales]]-Table1[[#This Row],[Budget_Sales]])/ABS(Table1[[#This Row],[Budget_Sales]])
)
)</f>
        <v>-0.14411764705882352</v>
      </c>
      <c r="I2455" s="5" t="str">
        <f>IF(Table1[[#This Row],[Sales_Var]]&gt;=0,"Above Budget","Below Budget")</f>
        <v>Below Budget</v>
      </c>
      <c r="J2455">
        <f>Table1[[#This Row],[Actual_Sales]]-(Table1[[#This Row],[COGS]]+Table1[[#This Row],[Expenses]])</f>
        <v>81</v>
      </c>
      <c r="K2455">
        <v>120</v>
      </c>
      <c r="L2455">
        <f>Table1[[#This Row],[Actual_Profit]]-Table1[[#This Row],[Budget_Profit]]</f>
        <v>-39</v>
      </c>
      <c r="M2455" s="5">
        <f>IF(
Table1[[#This Row],[Budget_Profit]]=0,
"",
IF(
Table1[[#This Row],[Budget_Profit]]&gt;0,
(Table1[[#This Row],[Actual_Profit]]-Table1[[#This Row],[Budget_Profit]])/Table1[[#This Row],[Budget_Profit]],
(Table1[[#This Row],[Actual_Profit]]-Table1[[#This Row],[Budget_Profit]])/ABS(Table1[[#This Row],[Budget_Profit]])
)
)</f>
        <v>-0.32500000000000001</v>
      </c>
      <c r="N2455" s="5" t="str">
        <f>IF(Table1[[#This Row],[Profit_Var]]&gt;=0, "Above Budget", "Below Budget")</f>
        <v>Below Budget</v>
      </c>
      <c r="O2455">
        <v>145</v>
      </c>
      <c r="P2455">
        <v>160</v>
      </c>
      <c r="Q2455">
        <f>Table1[[#This Row],[COGS]]-Table1[[#This Row],[Budget_COGS]]</f>
        <v>-15</v>
      </c>
      <c r="R2455" s="5">
        <f>IF(
Table1[[#This Row],[Budget_COGS]]=0,
"",
IF(
Table1[[#This Row],[Budget_COGS]]&gt;0,
(Table1[[#This Row],[Budget_COGS]]-Table1[[#This Row],[COGS]]) / Table1[[#This Row],[Budget_COGS]],
(Table1[[#This Row],[Budget_COGS]]-Table1[[#This Row],[COGS]]) / ABS(Table1[[#This Row],[Budget_COGS]])
)
)</f>
        <v>9.375E-2</v>
      </c>
      <c r="S2455" s="5" t="str">
        <f>IF(Table1[[#This Row],[COGS _Var]]&gt;=0, "Above Budget", "Below Budget")</f>
        <v>Below Budget</v>
      </c>
      <c r="T2455">
        <f>Table1[[#This Row],[Actual_Sales]]-Table1[[#This Row],[COGS]]</f>
        <v>146</v>
      </c>
      <c r="U2455">
        <v>180</v>
      </c>
      <c r="V2455">
        <f>Table1[[#This Row],[Gross_Margin]]-Table1[[#This Row],[Budget_Margin]]</f>
        <v>-34</v>
      </c>
      <c r="W2455" s="5">
        <f>IF(
Table1[[#This Row],[Budget_Margin]]=0,
"",
IF(
Table1[[#This Row],[Budget_Margin]]&gt;0,
(Table1[[#This Row],[Gross_Margin]]-Table1[[#This Row],[Budget_Margin]]) / Table1[[#This Row],[Budget_Margin]],
(Table1[[#This Row],[Gross_Margin]]-Table1[[#This Row],[Budget_Margin]]) / ABS(Table1[[#This Row],[Budget_Margin]])
)
)</f>
        <v>-0.18888888888888888</v>
      </c>
      <c r="X2455" s="5" t="str">
        <f>IF(Table1[[#This Row],[Margin_Var]]&gt;=0, "Above Budget", "Below Budget")</f>
        <v>Below Budget</v>
      </c>
      <c r="Y2455" s="5">
        <f>IFERROR(Table1[[#This Row],[Gross_Margin]]/Table1[[#This Row],[Actual_Sales]],0)</f>
        <v>0.50171821305841924</v>
      </c>
      <c r="Z2455" s="5">
        <f>Table1[[#This Row],[Actual_Profit]]/Table1[[#This Row],[Actual_Sales]]</f>
        <v>0.27835051546391754</v>
      </c>
      <c r="AA2455">
        <v>65</v>
      </c>
      <c r="AB2455" s="5">
        <f>IFERROR(Table1[[#This Row],[Expenses]]/Table1[[#This Row],[Actual_Sales]],0)</f>
        <v>0.22336769759450173</v>
      </c>
      <c r="AC2455">
        <v>40</v>
      </c>
      <c r="AD2455">
        <v>1304</v>
      </c>
      <c r="AE2455" s="5">
        <f>IFERROR(Table1[[#This Row],[Inventory]]/Table1[[#This Row],[Actual_Sales]],0)</f>
        <v>4.4810996563573884</v>
      </c>
    </row>
    <row r="2456" spans="1:31" x14ac:dyDescent="0.25">
      <c r="A2456">
        <v>1148</v>
      </c>
      <c r="B2456">
        <v>541</v>
      </c>
      <c r="C2456">
        <v>6</v>
      </c>
      <c r="D2456" s="2">
        <v>40360</v>
      </c>
      <c r="E2456">
        <v>291</v>
      </c>
      <c r="F2456">
        <v>270</v>
      </c>
      <c r="G2456">
        <f>Table1[[#This Row],[Actual_Sales]]-Table1[[#This Row],[Budget_Sales]]</f>
        <v>21</v>
      </c>
      <c r="H2456" s="5">
        <f>IF(
Table1[[#This Row],[Budget_Sales]]=0,
"",
IF(
Table1[[#This Row],[Budget_Sales]]&gt;0,
(Table1[[#This Row],[Actual_Sales]]-Table1[[#This Row],[Budget_Sales]])/Table1[[#This Row],[Budget_Sales]],
(Table1[[#This Row],[Actual_Sales]]-Table1[[#This Row],[Budget_Sales]])/ABS(Table1[[#This Row],[Budget_Sales]])
)
)</f>
        <v>7.7777777777777779E-2</v>
      </c>
      <c r="I2456" s="5" t="str">
        <f>IF(Table1[[#This Row],[Sales_Var]]&gt;=0,"Above Budget","Below Budget")</f>
        <v>Above Budget</v>
      </c>
      <c r="J2456">
        <f>Table1[[#This Row],[Actual_Sales]]-(Table1[[#This Row],[COGS]]+Table1[[#This Row],[Expenses]])</f>
        <v>81</v>
      </c>
      <c r="K2456">
        <v>90</v>
      </c>
      <c r="L2456">
        <f>Table1[[#This Row],[Actual_Profit]]-Table1[[#This Row],[Budget_Profit]]</f>
        <v>-9</v>
      </c>
      <c r="M2456" s="5">
        <f>IF(
Table1[[#This Row],[Budget_Profit]]=0,
"",
IF(
Table1[[#This Row],[Budget_Profit]]&gt;0,
(Table1[[#This Row],[Actual_Profit]]-Table1[[#This Row],[Budget_Profit]])/Table1[[#This Row],[Budget_Profit]],
(Table1[[#This Row],[Actual_Profit]]-Table1[[#This Row],[Budget_Profit]])/ABS(Table1[[#This Row],[Budget_Profit]])
)
)</f>
        <v>-0.1</v>
      </c>
      <c r="N2456" s="5" t="str">
        <f>IF(Table1[[#This Row],[Profit_Var]]&gt;=0, "Above Budget", "Below Budget")</f>
        <v>Below Budget</v>
      </c>
      <c r="O2456">
        <v>145</v>
      </c>
      <c r="P2456">
        <v>130</v>
      </c>
      <c r="Q2456">
        <f>Table1[[#This Row],[COGS]]-Table1[[#This Row],[Budget_COGS]]</f>
        <v>15</v>
      </c>
      <c r="R2456" s="5">
        <f>IF(
Table1[[#This Row],[Budget_COGS]]=0,
"",
IF(
Table1[[#This Row],[Budget_COGS]]&gt;0,
(Table1[[#This Row],[Budget_COGS]]-Table1[[#This Row],[COGS]]) / Table1[[#This Row],[Budget_COGS]],
(Table1[[#This Row],[Budget_COGS]]-Table1[[#This Row],[COGS]]) / ABS(Table1[[#This Row],[Budget_COGS]])
)
)</f>
        <v>-0.11538461538461539</v>
      </c>
      <c r="S2456" s="5" t="str">
        <f>IF(Table1[[#This Row],[COGS _Var]]&gt;=0, "Above Budget", "Below Budget")</f>
        <v>Above Budget</v>
      </c>
      <c r="T2456">
        <f>Table1[[#This Row],[Actual_Sales]]-Table1[[#This Row],[COGS]]</f>
        <v>146</v>
      </c>
      <c r="U2456">
        <v>140</v>
      </c>
      <c r="V2456">
        <f>Table1[[#This Row],[Gross_Margin]]-Table1[[#This Row],[Budget_Margin]]</f>
        <v>6</v>
      </c>
      <c r="W2456" s="5">
        <f>IF(
Table1[[#This Row],[Budget_Margin]]=0,
"",
IF(
Table1[[#This Row],[Budget_Margin]]&gt;0,
(Table1[[#This Row],[Gross_Margin]]-Table1[[#This Row],[Budget_Margin]]) / Table1[[#This Row],[Budget_Margin]],
(Table1[[#This Row],[Gross_Margin]]-Table1[[#This Row],[Budget_Margin]]) / ABS(Table1[[#This Row],[Budget_Margin]])
)
)</f>
        <v>4.2857142857142858E-2</v>
      </c>
      <c r="X2456" s="5" t="str">
        <f>IF(Table1[[#This Row],[Margin_Var]]&gt;=0, "Above Budget", "Below Budget")</f>
        <v>Above Budget</v>
      </c>
      <c r="Y2456" s="5">
        <f>IFERROR(Table1[[#This Row],[Gross_Margin]]/Table1[[#This Row],[Actual_Sales]],0)</f>
        <v>0.50171821305841924</v>
      </c>
      <c r="Z2456" s="5">
        <f>Table1[[#This Row],[Actual_Profit]]/Table1[[#This Row],[Actual_Sales]]</f>
        <v>0.27835051546391754</v>
      </c>
      <c r="AA2456">
        <v>65</v>
      </c>
      <c r="AB2456" s="5">
        <f>IFERROR(Table1[[#This Row],[Expenses]]/Table1[[#This Row],[Actual_Sales]],0)</f>
        <v>0.22336769759450173</v>
      </c>
      <c r="AC2456">
        <v>40</v>
      </c>
      <c r="AD2456">
        <v>1304</v>
      </c>
      <c r="AE2456" s="5">
        <f>IFERROR(Table1[[#This Row],[Inventory]]/Table1[[#This Row],[Actual_Sales]],0)</f>
        <v>4.4810996563573884</v>
      </c>
    </row>
    <row r="2457" spans="1:31" x14ac:dyDescent="0.25">
      <c r="A2457">
        <v>1167</v>
      </c>
      <c r="B2457">
        <v>617</v>
      </c>
      <c r="C2457">
        <v>7</v>
      </c>
      <c r="D2457" s="2">
        <v>40360</v>
      </c>
      <c r="E2457">
        <v>291</v>
      </c>
      <c r="F2457">
        <v>280</v>
      </c>
      <c r="G2457">
        <f>Table1[[#This Row],[Actual_Sales]]-Table1[[#This Row],[Budget_Sales]]</f>
        <v>11</v>
      </c>
      <c r="H2457" s="5">
        <f>IF(
Table1[[#This Row],[Budget_Sales]]=0,
"",
IF(
Table1[[#This Row],[Budget_Sales]]&gt;0,
(Table1[[#This Row],[Actual_Sales]]-Table1[[#This Row],[Budget_Sales]])/Table1[[#This Row],[Budget_Sales]],
(Table1[[#This Row],[Actual_Sales]]-Table1[[#This Row],[Budget_Sales]])/ABS(Table1[[#This Row],[Budget_Sales]])
)
)</f>
        <v>3.9285714285714285E-2</v>
      </c>
      <c r="I2457" s="5" t="str">
        <f>IF(Table1[[#This Row],[Sales_Var]]&gt;=0,"Above Budget","Below Budget")</f>
        <v>Above Budget</v>
      </c>
      <c r="J2457">
        <f>Table1[[#This Row],[Actual_Sales]]-(Table1[[#This Row],[COGS]]+Table1[[#This Row],[Expenses]])</f>
        <v>81</v>
      </c>
      <c r="K2457">
        <v>100</v>
      </c>
      <c r="L2457">
        <f>Table1[[#This Row],[Actual_Profit]]-Table1[[#This Row],[Budget_Profit]]</f>
        <v>-19</v>
      </c>
      <c r="M2457" s="5">
        <f>IF(
Table1[[#This Row],[Budget_Profit]]=0,
"",
IF(
Table1[[#This Row],[Budget_Profit]]&gt;0,
(Table1[[#This Row],[Actual_Profit]]-Table1[[#This Row],[Budget_Profit]])/Table1[[#This Row],[Budget_Profit]],
(Table1[[#This Row],[Actual_Profit]]-Table1[[#This Row],[Budget_Profit]])/ABS(Table1[[#This Row],[Budget_Profit]])
)
)</f>
        <v>-0.19</v>
      </c>
      <c r="N2457" s="5" t="str">
        <f>IF(Table1[[#This Row],[Profit_Var]]&gt;=0, "Above Budget", "Below Budget")</f>
        <v>Below Budget</v>
      </c>
      <c r="O2457">
        <v>145</v>
      </c>
      <c r="P2457">
        <v>130</v>
      </c>
      <c r="Q2457">
        <f>Table1[[#This Row],[COGS]]-Table1[[#This Row],[Budget_COGS]]</f>
        <v>15</v>
      </c>
      <c r="R2457" s="5">
        <f>IF(
Table1[[#This Row],[Budget_COGS]]=0,
"",
IF(
Table1[[#This Row],[Budget_COGS]]&gt;0,
(Table1[[#This Row],[Budget_COGS]]-Table1[[#This Row],[COGS]]) / Table1[[#This Row],[Budget_COGS]],
(Table1[[#This Row],[Budget_COGS]]-Table1[[#This Row],[COGS]]) / ABS(Table1[[#This Row],[Budget_COGS]])
)
)</f>
        <v>-0.11538461538461539</v>
      </c>
      <c r="S2457" s="5" t="str">
        <f>IF(Table1[[#This Row],[COGS _Var]]&gt;=0, "Above Budget", "Below Budget")</f>
        <v>Above Budget</v>
      </c>
      <c r="T2457">
        <f>Table1[[#This Row],[Actual_Sales]]-Table1[[#This Row],[COGS]]</f>
        <v>146</v>
      </c>
      <c r="U2457">
        <v>150</v>
      </c>
      <c r="V2457">
        <f>Table1[[#This Row],[Gross_Margin]]-Table1[[#This Row],[Budget_Margin]]</f>
        <v>-4</v>
      </c>
      <c r="W2457" s="5">
        <f>IF(
Table1[[#This Row],[Budget_Margin]]=0,
"",
IF(
Table1[[#This Row],[Budget_Margin]]&gt;0,
(Table1[[#This Row],[Gross_Margin]]-Table1[[#This Row],[Budget_Margin]]) / Table1[[#This Row],[Budget_Margin]],
(Table1[[#This Row],[Gross_Margin]]-Table1[[#This Row],[Budget_Margin]]) / ABS(Table1[[#This Row],[Budget_Margin]])
)
)</f>
        <v>-2.6666666666666668E-2</v>
      </c>
      <c r="X2457" s="5" t="str">
        <f>IF(Table1[[#This Row],[Margin_Var]]&gt;=0, "Above Budget", "Below Budget")</f>
        <v>Below Budget</v>
      </c>
      <c r="Y2457" s="5">
        <f>IFERROR(Table1[[#This Row],[Gross_Margin]]/Table1[[#This Row],[Actual_Sales]],0)</f>
        <v>0.50171821305841924</v>
      </c>
      <c r="Z2457" s="5">
        <f>Table1[[#This Row],[Actual_Profit]]/Table1[[#This Row],[Actual_Sales]]</f>
        <v>0.27835051546391754</v>
      </c>
      <c r="AA2457">
        <v>65</v>
      </c>
      <c r="AB2457" s="5">
        <f>IFERROR(Table1[[#This Row],[Expenses]]/Table1[[#This Row],[Actual_Sales]],0)</f>
        <v>0.22336769759450173</v>
      </c>
      <c r="AC2457">
        <v>40</v>
      </c>
      <c r="AD2457">
        <v>1304</v>
      </c>
      <c r="AE2457" s="5">
        <f>IFERROR(Table1[[#This Row],[Inventory]]/Table1[[#This Row],[Actual_Sales]],0)</f>
        <v>4.4810996563573884</v>
      </c>
    </row>
    <row r="2458" spans="1:31" x14ac:dyDescent="0.25">
      <c r="A2458">
        <v>1085</v>
      </c>
      <c r="B2458">
        <v>303</v>
      </c>
      <c r="C2458">
        <v>8</v>
      </c>
      <c r="D2458" s="2">
        <v>40360</v>
      </c>
      <c r="E2458">
        <v>291</v>
      </c>
      <c r="F2458">
        <v>250</v>
      </c>
      <c r="G2458">
        <f>Table1[[#This Row],[Actual_Sales]]-Table1[[#This Row],[Budget_Sales]]</f>
        <v>41</v>
      </c>
      <c r="H2458" s="5">
        <f>IF(
Table1[[#This Row],[Budget_Sales]]=0,
"",
IF(
Table1[[#This Row],[Budget_Sales]]&gt;0,
(Table1[[#This Row],[Actual_Sales]]-Table1[[#This Row],[Budget_Sales]])/Table1[[#This Row],[Budget_Sales]],
(Table1[[#This Row],[Actual_Sales]]-Table1[[#This Row],[Budget_Sales]])/ABS(Table1[[#This Row],[Budget_Sales]])
)
)</f>
        <v>0.16400000000000001</v>
      </c>
      <c r="I2458" s="5" t="str">
        <f>IF(Table1[[#This Row],[Sales_Var]]&gt;=0,"Above Budget","Below Budget")</f>
        <v>Above Budget</v>
      </c>
      <c r="J2458">
        <f>Table1[[#This Row],[Actual_Sales]]-(Table1[[#This Row],[COGS]]+Table1[[#This Row],[Expenses]])</f>
        <v>81</v>
      </c>
      <c r="K2458">
        <v>80</v>
      </c>
      <c r="L2458">
        <f>Table1[[#This Row],[Actual_Profit]]-Table1[[#This Row],[Budget_Profit]]</f>
        <v>1</v>
      </c>
      <c r="M2458" s="5">
        <f>IF(
Table1[[#This Row],[Budget_Profit]]=0,
"",
IF(
Table1[[#This Row],[Budget_Profit]]&gt;0,
(Table1[[#This Row],[Actual_Profit]]-Table1[[#This Row],[Budget_Profit]])/Table1[[#This Row],[Budget_Profit]],
(Table1[[#This Row],[Actual_Profit]]-Table1[[#This Row],[Budget_Profit]])/ABS(Table1[[#This Row],[Budget_Profit]])
)
)</f>
        <v>1.2500000000000001E-2</v>
      </c>
      <c r="N2458" s="5" t="str">
        <f>IF(Table1[[#This Row],[Profit_Var]]&gt;=0, "Above Budget", "Below Budget")</f>
        <v>Above Budget</v>
      </c>
      <c r="O2458">
        <v>145</v>
      </c>
      <c r="P2458">
        <v>120</v>
      </c>
      <c r="Q2458">
        <f>Table1[[#This Row],[COGS]]-Table1[[#This Row],[Budget_COGS]]</f>
        <v>25</v>
      </c>
      <c r="R2458" s="5">
        <f>IF(
Table1[[#This Row],[Budget_COGS]]=0,
"",
IF(
Table1[[#This Row],[Budget_COGS]]&gt;0,
(Table1[[#This Row],[Budget_COGS]]-Table1[[#This Row],[COGS]]) / Table1[[#This Row],[Budget_COGS]],
(Table1[[#This Row],[Budget_COGS]]-Table1[[#This Row],[COGS]]) / ABS(Table1[[#This Row],[Budget_COGS]])
)
)</f>
        <v>-0.20833333333333334</v>
      </c>
      <c r="S2458" s="5" t="str">
        <f>IF(Table1[[#This Row],[COGS _Var]]&gt;=0, "Above Budget", "Below Budget")</f>
        <v>Above Budget</v>
      </c>
      <c r="T2458">
        <f>Table1[[#This Row],[Actual_Sales]]-Table1[[#This Row],[COGS]]</f>
        <v>146</v>
      </c>
      <c r="U2458">
        <v>130</v>
      </c>
      <c r="V2458">
        <f>Table1[[#This Row],[Gross_Margin]]-Table1[[#This Row],[Budget_Margin]]</f>
        <v>16</v>
      </c>
      <c r="W2458" s="5">
        <f>IF(
Table1[[#This Row],[Budget_Margin]]=0,
"",
IF(
Table1[[#This Row],[Budget_Margin]]&gt;0,
(Table1[[#This Row],[Gross_Margin]]-Table1[[#This Row],[Budget_Margin]]) / Table1[[#This Row],[Budget_Margin]],
(Table1[[#This Row],[Gross_Margin]]-Table1[[#This Row],[Budget_Margin]]) / ABS(Table1[[#This Row],[Budget_Margin]])
)
)</f>
        <v>0.12307692307692308</v>
      </c>
      <c r="X2458" s="5" t="str">
        <f>IF(Table1[[#This Row],[Margin_Var]]&gt;=0, "Above Budget", "Below Budget")</f>
        <v>Above Budget</v>
      </c>
      <c r="Y2458" s="5">
        <f>IFERROR(Table1[[#This Row],[Gross_Margin]]/Table1[[#This Row],[Actual_Sales]],0)</f>
        <v>0.50171821305841924</v>
      </c>
      <c r="Z2458" s="5">
        <f>Table1[[#This Row],[Actual_Profit]]/Table1[[#This Row],[Actual_Sales]]</f>
        <v>0.27835051546391754</v>
      </c>
      <c r="AA2458">
        <v>65</v>
      </c>
      <c r="AB2458" s="5">
        <f>IFERROR(Table1[[#This Row],[Expenses]]/Table1[[#This Row],[Actual_Sales]],0)</f>
        <v>0.22336769759450173</v>
      </c>
      <c r="AC2458">
        <v>40</v>
      </c>
      <c r="AD2458">
        <v>1304</v>
      </c>
      <c r="AE2458" s="5">
        <f>IFERROR(Table1[[#This Row],[Inventory]]/Table1[[#This Row],[Actual_Sales]],0)</f>
        <v>4.4810996563573884</v>
      </c>
    </row>
    <row r="2459" spans="1:31" x14ac:dyDescent="0.25">
      <c r="A2459">
        <v>4018</v>
      </c>
      <c r="B2459">
        <v>719</v>
      </c>
      <c r="C2459">
        <v>12</v>
      </c>
      <c r="D2459" s="2">
        <v>40848</v>
      </c>
      <c r="E2459">
        <v>133</v>
      </c>
      <c r="F2459">
        <v>100</v>
      </c>
      <c r="G2459">
        <f>Table1[[#This Row],[Actual_Sales]]-Table1[[#This Row],[Budget_Sales]]</f>
        <v>33</v>
      </c>
      <c r="H2459" s="5">
        <f>IF(
Table1[[#This Row],[Budget_Sales]]=0,
"",
IF(
Table1[[#This Row],[Budget_Sales]]&gt;0,
(Table1[[#This Row],[Actual_Sales]]-Table1[[#This Row],[Budget_Sales]])/Table1[[#This Row],[Budget_Sales]],
(Table1[[#This Row],[Actual_Sales]]-Table1[[#This Row],[Budget_Sales]])/ABS(Table1[[#This Row],[Budget_Sales]])
)
)</f>
        <v>0.33</v>
      </c>
      <c r="I2459" s="5" t="str">
        <f>IF(Table1[[#This Row],[Sales_Var]]&gt;=0,"Above Budget","Below Budget")</f>
        <v>Above Budget</v>
      </c>
      <c r="J2459">
        <f>Table1[[#This Row],[Actual_Sales]]-(Table1[[#This Row],[COGS]]+Table1[[#This Row],[Expenses]])</f>
        <v>37</v>
      </c>
      <c r="K2459">
        <v>30</v>
      </c>
      <c r="L2459">
        <f>Table1[[#This Row],[Actual_Profit]]-Table1[[#This Row],[Budget_Profit]]</f>
        <v>7</v>
      </c>
      <c r="M2459" s="5">
        <f>IF(
Table1[[#This Row],[Budget_Profit]]=0,
"",
IF(
Table1[[#This Row],[Budget_Profit]]&gt;0,
(Table1[[#This Row],[Actual_Profit]]-Table1[[#This Row],[Budget_Profit]])/Table1[[#This Row],[Budget_Profit]],
(Table1[[#This Row],[Actual_Profit]]-Table1[[#This Row],[Budget_Profit]])/ABS(Table1[[#This Row],[Budget_Profit]])
)
)</f>
        <v>0.23333333333333334</v>
      </c>
      <c r="N2459" s="5" t="str">
        <f>IF(Table1[[#This Row],[Profit_Var]]&gt;=0, "Above Budget", "Below Budget")</f>
        <v>Above Budget</v>
      </c>
      <c r="O2459">
        <v>57</v>
      </c>
      <c r="P2459">
        <v>40</v>
      </c>
      <c r="Q2459">
        <f>Table1[[#This Row],[COGS]]-Table1[[#This Row],[Budget_COGS]]</f>
        <v>17</v>
      </c>
      <c r="R2459" s="5">
        <f>IF(
Table1[[#This Row],[Budget_COGS]]=0,
"",
IF(
Table1[[#This Row],[Budget_COGS]]&gt;0,
(Table1[[#This Row],[Budget_COGS]]-Table1[[#This Row],[COGS]]) / Table1[[#This Row],[Budget_COGS]],
(Table1[[#This Row],[Budget_COGS]]-Table1[[#This Row],[COGS]]) / ABS(Table1[[#This Row],[Budget_COGS]])
)
)</f>
        <v>-0.42499999999999999</v>
      </c>
      <c r="S2459" s="5" t="str">
        <f>IF(Table1[[#This Row],[COGS _Var]]&gt;=0, "Above Budget", "Below Budget")</f>
        <v>Above Budget</v>
      </c>
      <c r="T2459">
        <f>Table1[[#This Row],[Actual_Sales]]-Table1[[#This Row],[COGS]]</f>
        <v>76</v>
      </c>
      <c r="U2459">
        <v>60</v>
      </c>
      <c r="V2459">
        <f>Table1[[#This Row],[Gross_Margin]]-Table1[[#This Row],[Budget_Margin]]</f>
        <v>16</v>
      </c>
      <c r="W2459" s="5">
        <f>IF(
Table1[[#This Row],[Budget_Margin]]=0,
"",
IF(
Table1[[#This Row],[Budget_Margin]]&gt;0,
(Table1[[#This Row],[Gross_Margin]]-Table1[[#This Row],[Budget_Margin]]) / Table1[[#This Row],[Budget_Margin]],
(Table1[[#This Row],[Gross_Margin]]-Table1[[#This Row],[Budget_Margin]]) / ABS(Table1[[#This Row],[Budget_Margin]])
)
)</f>
        <v>0.26666666666666666</v>
      </c>
      <c r="X2459" s="5" t="str">
        <f>IF(Table1[[#This Row],[Margin_Var]]&gt;=0, "Above Budget", "Below Budget")</f>
        <v>Above Budget</v>
      </c>
      <c r="Y2459" s="5">
        <f>IFERROR(Table1[[#This Row],[Gross_Margin]]/Table1[[#This Row],[Actual_Sales]],0)</f>
        <v>0.5714285714285714</v>
      </c>
      <c r="Z2459" s="5">
        <f>Table1[[#This Row],[Actual_Profit]]/Table1[[#This Row],[Actual_Sales]]</f>
        <v>0.2781954887218045</v>
      </c>
      <c r="AA2459">
        <v>39</v>
      </c>
      <c r="AB2459" s="5">
        <f>IFERROR(Table1[[#This Row],[Expenses]]/Table1[[#This Row],[Actual_Sales]],0)</f>
        <v>0.2932330827067669</v>
      </c>
      <c r="AC2459">
        <v>17</v>
      </c>
      <c r="AD2459">
        <v>1042</v>
      </c>
      <c r="AE2459" s="5">
        <f>IFERROR(Table1[[#This Row],[Inventory]]/Table1[[#This Row],[Actual_Sales]],0)</f>
        <v>7.8345864661654137</v>
      </c>
    </row>
    <row r="2460" spans="1:31" x14ac:dyDescent="0.25">
      <c r="A2460">
        <v>214</v>
      </c>
      <c r="B2460">
        <v>414</v>
      </c>
      <c r="C2460">
        <v>3</v>
      </c>
      <c r="D2460" s="2">
        <v>40210</v>
      </c>
      <c r="E2460">
        <v>180</v>
      </c>
      <c r="F2460">
        <v>180</v>
      </c>
      <c r="G2460">
        <f>Table1[[#This Row],[Actual_Sales]]-Table1[[#This Row],[Budget_Sales]]</f>
        <v>0</v>
      </c>
      <c r="H2460" s="5">
        <f>IF(
Table1[[#This Row],[Budget_Sales]]=0,
"",
IF(
Table1[[#This Row],[Budget_Sales]]&gt;0,
(Table1[[#This Row],[Actual_Sales]]-Table1[[#This Row],[Budget_Sales]])/Table1[[#This Row],[Budget_Sales]],
(Table1[[#This Row],[Actual_Sales]]-Table1[[#This Row],[Budget_Sales]])/ABS(Table1[[#This Row],[Budget_Sales]])
)
)</f>
        <v>0</v>
      </c>
      <c r="I2460" s="5" t="str">
        <f>IF(Table1[[#This Row],[Sales_Var]]&gt;=0,"Above Budget","Below Budget")</f>
        <v>Above Budget</v>
      </c>
      <c r="J2460">
        <f>Table1[[#This Row],[Actual_Sales]]-(Table1[[#This Row],[COGS]]+Table1[[#This Row],[Expenses]])</f>
        <v>50</v>
      </c>
      <c r="K2460">
        <v>60</v>
      </c>
      <c r="L2460">
        <f>Table1[[#This Row],[Actual_Profit]]-Table1[[#This Row],[Budget_Profit]]</f>
        <v>-10</v>
      </c>
      <c r="M2460" s="5">
        <f>IF(
Table1[[#This Row],[Budget_Profit]]=0,
"",
IF(
Table1[[#This Row],[Budget_Profit]]&gt;0,
(Table1[[#This Row],[Actual_Profit]]-Table1[[#This Row],[Budget_Profit]])/Table1[[#This Row],[Budget_Profit]],
(Table1[[#This Row],[Actual_Profit]]-Table1[[#This Row],[Budget_Profit]])/ABS(Table1[[#This Row],[Budget_Profit]])
)
)</f>
        <v>-0.16666666666666666</v>
      </c>
      <c r="N2460" s="5" t="str">
        <f>IF(Table1[[#This Row],[Profit_Var]]&gt;=0, "Above Budget", "Below Budget")</f>
        <v>Below Budget</v>
      </c>
      <c r="O2460">
        <v>77</v>
      </c>
      <c r="P2460">
        <v>80</v>
      </c>
      <c r="Q2460">
        <f>Table1[[#This Row],[COGS]]-Table1[[#This Row],[Budget_COGS]]</f>
        <v>-3</v>
      </c>
      <c r="R2460" s="5">
        <f>IF(
Table1[[#This Row],[Budget_COGS]]=0,
"",
IF(
Table1[[#This Row],[Budget_COGS]]&gt;0,
(Table1[[#This Row],[Budget_COGS]]-Table1[[#This Row],[COGS]]) / Table1[[#This Row],[Budget_COGS]],
(Table1[[#This Row],[Budget_COGS]]-Table1[[#This Row],[COGS]]) / ABS(Table1[[#This Row],[Budget_COGS]])
)
)</f>
        <v>3.7499999999999999E-2</v>
      </c>
      <c r="S2460" s="5" t="str">
        <f>IF(Table1[[#This Row],[COGS _Var]]&gt;=0, "Above Budget", "Below Budget")</f>
        <v>Below Budget</v>
      </c>
      <c r="T2460">
        <f>Table1[[#This Row],[Actual_Sales]]-Table1[[#This Row],[COGS]]</f>
        <v>103</v>
      </c>
      <c r="U2460">
        <v>100</v>
      </c>
      <c r="V2460">
        <f>Table1[[#This Row],[Gross_Margin]]-Table1[[#This Row],[Budget_Margin]]</f>
        <v>3</v>
      </c>
      <c r="W2460" s="5">
        <f>IF(
Table1[[#This Row],[Budget_Margin]]=0,
"",
IF(
Table1[[#This Row],[Budget_Margin]]&gt;0,
(Table1[[#This Row],[Gross_Margin]]-Table1[[#This Row],[Budget_Margin]]) / Table1[[#This Row],[Budget_Margin]],
(Table1[[#This Row],[Gross_Margin]]-Table1[[#This Row],[Budget_Margin]]) / ABS(Table1[[#This Row],[Budget_Margin]])
)
)</f>
        <v>0.03</v>
      </c>
      <c r="X2460" s="5" t="str">
        <f>IF(Table1[[#This Row],[Margin_Var]]&gt;=0, "Above Budget", "Below Budget")</f>
        <v>Above Budget</v>
      </c>
      <c r="Y2460" s="5">
        <f>IFERROR(Table1[[#This Row],[Gross_Margin]]/Table1[[#This Row],[Actual_Sales]],0)</f>
        <v>0.57222222222222219</v>
      </c>
      <c r="Z2460" s="5">
        <f>Table1[[#This Row],[Actual_Profit]]/Table1[[#This Row],[Actual_Sales]]</f>
        <v>0.27777777777777779</v>
      </c>
      <c r="AA2460">
        <v>53</v>
      </c>
      <c r="AB2460" s="5">
        <f>IFERROR(Table1[[#This Row],[Expenses]]/Table1[[#This Row],[Actual_Sales]],0)</f>
        <v>0.29444444444444445</v>
      </c>
      <c r="AC2460">
        <v>25</v>
      </c>
      <c r="AD2460">
        <v>423</v>
      </c>
      <c r="AE2460" s="5">
        <f>IFERROR(Table1[[#This Row],[Inventory]]/Table1[[#This Row],[Actual_Sales]],0)</f>
        <v>2.35</v>
      </c>
    </row>
    <row r="2461" spans="1:31" x14ac:dyDescent="0.25">
      <c r="A2461">
        <v>140</v>
      </c>
      <c r="B2461">
        <v>754</v>
      </c>
      <c r="C2461">
        <v>6</v>
      </c>
      <c r="D2461" s="2">
        <v>40179</v>
      </c>
      <c r="E2461">
        <v>180</v>
      </c>
      <c r="F2461">
        <v>170</v>
      </c>
      <c r="G2461">
        <f>Table1[[#This Row],[Actual_Sales]]-Table1[[#This Row],[Budget_Sales]]</f>
        <v>10</v>
      </c>
      <c r="H2461" s="5">
        <f>IF(
Table1[[#This Row],[Budget_Sales]]=0,
"",
IF(
Table1[[#This Row],[Budget_Sales]]&gt;0,
(Table1[[#This Row],[Actual_Sales]]-Table1[[#This Row],[Budget_Sales]])/Table1[[#This Row],[Budget_Sales]],
(Table1[[#This Row],[Actual_Sales]]-Table1[[#This Row],[Budget_Sales]])/ABS(Table1[[#This Row],[Budget_Sales]])
)
)</f>
        <v>5.8823529411764705E-2</v>
      </c>
      <c r="I2461" s="5" t="str">
        <f>IF(Table1[[#This Row],[Sales_Var]]&gt;=0,"Above Budget","Below Budget")</f>
        <v>Above Budget</v>
      </c>
      <c r="J2461">
        <f>Table1[[#This Row],[Actual_Sales]]-(Table1[[#This Row],[COGS]]+Table1[[#This Row],[Expenses]])</f>
        <v>50</v>
      </c>
      <c r="K2461">
        <v>60</v>
      </c>
      <c r="L2461">
        <f>Table1[[#This Row],[Actual_Profit]]-Table1[[#This Row],[Budget_Profit]]</f>
        <v>-10</v>
      </c>
      <c r="M2461" s="5">
        <f>IF(
Table1[[#This Row],[Budget_Profit]]=0,
"",
IF(
Table1[[#This Row],[Budget_Profit]]&gt;0,
(Table1[[#This Row],[Actual_Profit]]-Table1[[#This Row],[Budget_Profit]])/Table1[[#This Row],[Budget_Profit]],
(Table1[[#This Row],[Actual_Profit]]-Table1[[#This Row],[Budget_Profit]])/ABS(Table1[[#This Row],[Budget_Profit]])
)
)</f>
        <v>-0.16666666666666666</v>
      </c>
      <c r="N2461" s="5" t="str">
        <f>IF(Table1[[#This Row],[Profit_Var]]&gt;=0, "Above Budget", "Below Budget")</f>
        <v>Below Budget</v>
      </c>
      <c r="O2461">
        <v>77</v>
      </c>
      <c r="P2461">
        <v>70</v>
      </c>
      <c r="Q2461">
        <f>Table1[[#This Row],[COGS]]-Table1[[#This Row],[Budget_COGS]]</f>
        <v>7</v>
      </c>
      <c r="R2461" s="5">
        <f>IF(
Table1[[#This Row],[Budget_COGS]]=0,
"",
IF(
Table1[[#This Row],[Budget_COGS]]&gt;0,
(Table1[[#This Row],[Budget_COGS]]-Table1[[#This Row],[COGS]]) / Table1[[#This Row],[Budget_COGS]],
(Table1[[#This Row],[Budget_COGS]]-Table1[[#This Row],[COGS]]) / ABS(Table1[[#This Row],[Budget_COGS]])
)
)</f>
        <v>-0.1</v>
      </c>
      <c r="S2461" s="5" t="str">
        <f>IF(Table1[[#This Row],[COGS _Var]]&gt;=0, "Above Budget", "Below Budget")</f>
        <v>Above Budget</v>
      </c>
      <c r="T2461">
        <f>Table1[[#This Row],[Actual_Sales]]-Table1[[#This Row],[COGS]]</f>
        <v>103</v>
      </c>
      <c r="U2461">
        <v>100</v>
      </c>
      <c r="V2461">
        <f>Table1[[#This Row],[Gross_Margin]]-Table1[[#This Row],[Budget_Margin]]</f>
        <v>3</v>
      </c>
      <c r="W2461" s="5">
        <f>IF(
Table1[[#This Row],[Budget_Margin]]=0,
"",
IF(
Table1[[#This Row],[Budget_Margin]]&gt;0,
(Table1[[#This Row],[Gross_Margin]]-Table1[[#This Row],[Budget_Margin]]) / Table1[[#This Row],[Budget_Margin]],
(Table1[[#This Row],[Gross_Margin]]-Table1[[#This Row],[Budget_Margin]]) / ABS(Table1[[#This Row],[Budget_Margin]])
)
)</f>
        <v>0.03</v>
      </c>
      <c r="X2461" s="5" t="str">
        <f>IF(Table1[[#This Row],[Margin_Var]]&gt;=0, "Above Budget", "Below Budget")</f>
        <v>Above Budget</v>
      </c>
      <c r="Y2461" s="5">
        <f>IFERROR(Table1[[#This Row],[Gross_Margin]]/Table1[[#This Row],[Actual_Sales]],0)</f>
        <v>0.57222222222222219</v>
      </c>
      <c r="Z2461" s="5">
        <f>Table1[[#This Row],[Actual_Profit]]/Table1[[#This Row],[Actual_Sales]]</f>
        <v>0.27777777777777779</v>
      </c>
      <c r="AA2461">
        <v>53</v>
      </c>
      <c r="AB2461" s="5">
        <f>IFERROR(Table1[[#This Row],[Expenses]]/Table1[[#This Row],[Actual_Sales]],0)</f>
        <v>0.29444444444444445</v>
      </c>
      <c r="AC2461">
        <v>25</v>
      </c>
      <c r="AD2461">
        <v>432</v>
      </c>
      <c r="AE2461" s="5">
        <f>IFERROR(Table1[[#This Row],[Inventory]]/Table1[[#This Row],[Actual_Sales]],0)</f>
        <v>2.4</v>
      </c>
    </row>
    <row r="2462" spans="1:31" x14ac:dyDescent="0.25">
      <c r="A2462">
        <v>3884</v>
      </c>
      <c r="B2462">
        <v>970</v>
      </c>
      <c r="C2462">
        <v>12</v>
      </c>
      <c r="D2462" s="2">
        <v>40817</v>
      </c>
      <c r="E2462">
        <v>126</v>
      </c>
      <c r="F2462">
        <v>80</v>
      </c>
      <c r="G2462">
        <f>Table1[[#This Row],[Actual_Sales]]-Table1[[#This Row],[Budget_Sales]]</f>
        <v>46</v>
      </c>
      <c r="H2462" s="5">
        <f>IF(
Table1[[#This Row],[Budget_Sales]]=0,
"",
IF(
Table1[[#This Row],[Budget_Sales]]&gt;0,
(Table1[[#This Row],[Actual_Sales]]-Table1[[#This Row],[Budget_Sales]])/Table1[[#This Row],[Budget_Sales]],
(Table1[[#This Row],[Actual_Sales]]-Table1[[#This Row],[Budget_Sales]])/ABS(Table1[[#This Row],[Budget_Sales]])
)
)</f>
        <v>0.57499999999999996</v>
      </c>
      <c r="I2462" s="5" t="str">
        <f>IF(Table1[[#This Row],[Sales_Var]]&gt;=0,"Above Budget","Below Budget")</f>
        <v>Above Budget</v>
      </c>
      <c r="J2462">
        <f>Table1[[#This Row],[Actual_Sales]]-(Table1[[#This Row],[COGS]]+Table1[[#This Row],[Expenses]])</f>
        <v>35</v>
      </c>
      <c r="K2462">
        <v>40</v>
      </c>
      <c r="L2462">
        <f>Table1[[#This Row],[Actual_Profit]]-Table1[[#This Row],[Budget_Profit]]</f>
        <v>-5</v>
      </c>
      <c r="M2462" s="5">
        <f>IF(
Table1[[#This Row],[Budget_Profit]]=0,
"",
IF(
Table1[[#This Row],[Budget_Profit]]&gt;0,
(Table1[[#This Row],[Actual_Profit]]-Table1[[#This Row],[Budget_Profit]])/Table1[[#This Row],[Budget_Profit]],
(Table1[[#This Row],[Actual_Profit]]-Table1[[#This Row],[Budget_Profit]])/ABS(Table1[[#This Row],[Budget_Profit]])
)
)</f>
        <v>-0.125</v>
      </c>
      <c r="N2462" s="5" t="str">
        <f>IF(Table1[[#This Row],[Profit_Var]]&gt;=0, "Above Budget", "Below Budget")</f>
        <v>Below Budget</v>
      </c>
      <c r="O2462">
        <v>54</v>
      </c>
      <c r="P2462">
        <v>30</v>
      </c>
      <c r="Q2462">
        <f>Table1[[#This Row],[COGS]]-Table1[[#This Row],[Budget_COGS]]</f>
        <v>24</v>
      </c>
      <c r="R2462" s="5">
        <f>IF(
Table1[[#This Row],[Budget_COGS]]=0,
"",
IF(
Table1[[#This Row],[Budget_COGS]]&gt;0,
(Table1[[#This Row],[Budget_COGS]]-Table1[[#This Row],[COGS]]) / Table1[[#This Row],[Budget_COGS]],
(Table1[[#This Row],[Budget_COGS]]-Table1[[#This Row],[COGS]]) / ABS(Table1[[#This Row],[Budget_COGS]])
)
)</f>
        <v>-0.8</v>
      </c>
      <c r="S2462" s="5" t="str">
        <f>IF(Table1[[#This Row],[COGS _Var]]&gt;=0, "Above Budget", "Below Budget")</f>
        <v>Above Budget</v>
      </c>
      <c r="T2462">
        <f>Table1[[#This Row],[Actual_Sales]]-Table1[[#This Row],[COGS]]</f>
        <v>72</v>
      </c>
      <c r="U2462">
        <v>50</v>
      </c>
      <c r="V2462">
        <f>Table1[[#This Row],[Gross_Margin]]-Table1[[#This Row],[Budget_Margin]]</f>
        <v>22</v>
      </c>
      <c r="W2462" s="5">
        <f>IF(
Table1[[#This Row],[Budget_Margin]]=0,
"",
IF(
Table1[[#This Row],[Budget_Margin]]&gt;0,
(Table1[[#This Row],[Gross_Margin]]-Table1[[#This Row],[Budget_Margin]]) / Table1[[#This Row],[Budget_Margin]],
(Table1[[#This Row],[Gross_Margin]]-Table1[[#This Row],[Budget_Margin]]) / ABS(Table1[[#This Row],[Budget_Margin]])
)
)</f>
        <v>0.44</v>
      </c>
      <c r="X2462" s="5" t="str">
        <f>IF(Table1[[#This Row],[Margin_Var]]&gt;=0, "Above Budget", "Below Budget")</f>
        <v>Above Budget</v>
      </c>
      <c r="Y2462" s="5">
        <f>IFERROR(Table1[[#This Row],[Gross_Margin]]/Table1[[#This Row],[Actual_Sales]],0)</f>
        <v>0.5714285714285714</v>
      </c>
      <c r="Z2462" s="5">
        <f>Table1[[#This Row],[Actual_Profit]]/Table1[[#This Row],[Actual_Sales]]</f>
        <v>0.27777777777777779</v>
      </c>
      <c r="AA2462">
        <v>37</v>
      </c>
      <c r="AB2462" s="5">
        <f>IFERROR(Table1[[#This Row],[Expenses]]/Table1[[#This Row],[Actual_Sales]],0)</f>
        <v>0.29365079365079366</v>
      </c>
      <c r="AC2462">
        <v>16</v>
      </c>
      <c r="AD2462">
        <v>1037</v>
      </c>
      <c r="AE2462" s="5">
        <f>IFERROR(Table1[[#This Row],[Inventory]]/Table1[[#This Row],[Actual_Sales]],0)</f>
        <v>8.2301587301587293</v>
      </c>
    </row>
    <row r="2463" spans="1:31" x14ac:dyDescent="0.25">
      <c r="A2463">
        <v>2152</v>
      </c>
      <c r="B2463">
        <v>314</v>
      </c>
      <c r="C2463">
        <v>2</v>
      </c>
      <c r="D2463" s="2">
        <v>40544</v>
      </c>
      <c r="E2463">
        <v>213</v>
      </c>
      <c r="F2463">
        <v>190</v>
      </c>
      <c r="G2463">
        <f>Table1[[#This Row],[Actual_Sales]]-Table1[[#This Row],[Budget_Sales]]</f>
        <v>23</v>
      </c>
      <c r="H2463" s="5">
        <f>IF(
Table1[[#This Row],[Budget_Sales]]=0,
"",
IF(
Table1[[#This Row],[Budget_Sales]]&gt;0,
(Table1[[#This Row],[Actual_Sales]]-Table1[[#This Row],[Budget_Sales]])/Table1[[#This Row],[Budget_Sales]],
(Table1[[#This Row],[Actual_Sales]]-Table1[[#This Row],[Budget_Sales]])/ABS(Table1[[#This Row],[Budget_Sales]])
)
)</f>
        <v>0.12105263157894737</v>
      </c>
      <c r="I2463" s="5" t="str">
        <f>IF(Table1[[#This Row],[Sales_Var]]&gt;=0,"Above Budget","Below Budget")</f>
        <v>Above Budget</v>
      </c>
      <c r="J2463">
        <f>Table1[[#This Row],[Actual_Sales]]-(Table1[[#This Row],[COGS]]+Table1[[#This Row],[Expenses]])</f>
        <v>59</v>
      </c>
      <c r="K2463">
        <v>40</v>
      </c>
      <c r="L2463">
        <f>Table1[[#This Row],[Actual_Profit]]-Table1[[#This Row],[Budget_Profit]]</f>
        <v>19</v>
      </c>
      <c r="M2463" s="5">
        <f>IF(
Table1[[#This Row],[Budget_Profit]]=0,
"",
IF(
Table1[[#This Row],[Budget_Profit]]&gt;0,
(Table1[[#This Row],[Actual_Profit]]-Table1[[#This Row],[Budget_Profit]])/Table1[[#This Row],[Budget_Profit]],
(Table1[[#This Row],[Actual_Profit]]-Table1[[#This Row],[Budget_Profit]])/ABS(Table1[[#This Row],[Budget_Profit]])
)
)</f>
        <v>0.47499999999999998</v>
      </c>
      <c r="N2463" s="5" t="str">
        <f>IF(Table1[[#This Row],[Profit_Var]]&gt;=0, "Above Budget", "Below Budget")</f>
        <v>Above Budget</v>
      </c>
      <c r="O2463">
        <v>85</v>
      </c>
      <c r="P2463">
        <v>90</v>
      </c>
      <c r="Q2463">
        <f>Table1[[#This Row],[COGS]]-Table1[[#This Row],[Budget_COGS]]</f>
        <v>-5</v>
      </c>
      <c r="R2463" s="5">
        <f>IF(
Table1[[#This Row],[Budget_COGS]]=0,
"",
IF(
Table1[[#This Row],[Budget_COGS]]&gt;0,
(Table1[[#This Row],[Budget_COGS]]-Table1[[#This Row],[COGS]]) / Table1[[#This Row],[Budget_COGS]],
(Table1[[#This Row],[Budget_COGS]]-Table1[[#This Row],[COGS]]) / ABS(Table1[[#This Row],[Budget_COGS]])
)
)</f>
        <v>5.5555555555555552E-2</v>
      </c>
      <c r="S2463" s="5" t="str">
        <f>IF(Table1[[#This Row],[COGS _Var]]&gt;=0, "Above Budget", "Below Budget")</f>
        <v>Below Budget</v>
      </c>
      <c r="T2463">
        <f>Table1[[#This Row],[Actual_Sales]]-Table1[[#This Row],[COGS]]</f>
        <v>128</v>
      </c>
      <c r="U2463">
        <v>100</v>
      </c>
      <c r="V2463">
        <f>Table1[[#This Row],[Gross_Margin]]-Table1[[#This Row],[Budget_Margin]]</f>
        <v>28</v>
      </c>
      <c r="W2463" s="5">
        <f>IF(
Table1[[#This Row],[Budget_Margin]]=0,
"",
IF(
Table1[[#This Row],[Budget_Margin]]&gt;0,
(Table1[[#This Row],[Gross_Margin]]-Table1[[#This Row],[Budget_Margin]]) / Table1[[#This Row],[Budget_Margin]],
(Table1[[#This Row],[Gross_Margin]]-Table1[[#This Row],[Budget_Margin]]) / ABS(Table1[[#This Row],[Budget_Margin]])
)
)</f>
        <v>0.28000000000000003</v>
      </c>
      <c r="X2463" s="5" t="str">
        <f>IF(Table1[[#This Row],[Margin_Var]]&gt;=0, "Above Budget", "Below Budget")</f>
        <v>Above Budget</v>
      </c>
      <c r="Y2463" s="5">
        <f>IFERROR(Table1[[#This Row],[Gross_Margin]]/Table1[[#This Row],[Actual_Sales]],0)</f>
        <v>0.60093896713615025</v>
      </c>
      <c r="Z2463" s="5">
        <f>Table1[[#This Row],[Actual_Profit]]/Table1[[#This Row],[Actual_Sales]]</f>
        <v>0.27699530516431925</v>
      </c>
      <c r="AA2463">
        <v>69</v>
      </c>
      <c r="AB2463" s="5">
        <f>IFERROR(Table1[[#This Row],[Expenses]]/Table1[[#This Row],[Actual_Sales]],0)</f>
        <v>0.323943661971831</v>
      </c>
      <c r="AC2463">
        <v>32</v>
      </c>
      <c r="AD2463">
        <v>494</v>
      </c>
      <c r="AE2463" s="5">
        <f>IFERROR(Table1[[#This Row],[Inventory]]/Table1[[#This Row],[Actual_Sales]],0)</f>
        <v>2.31924882629108</v>
      </c>
    </row>
    <row r="2464" spans="1:31" x14ac:dyDescent="0.25">
      <c r="A2464">
        <v>2281</v>
      </c>
      <c r="B2464">
        <v>801</v>
      </c>
      <c r="C2464">
        <v>3</v>
      </c>
      <c r="D2464" s="2">
        <v>40544</v>
      </c>
      <c r="E2464">
        <v>213</v>
      </c>
      <c r="F2464">
        <v>230</v>
      </c>
      <c r="G2464">
        <f>Table1[[#This Row],[Actual_Sales]]-Table1[[#This Row],[Budget_Sales]]</f>
        <v>-17</v>
      </c>
      <c r="H2464" s="5">
        <f>IF(
Table1[[#This Row],[Budget_Sales]]=0,
"",
IF(
Table1[[#This Row],[Budget_Sales]]&gt;0,
(Table1[[#This Row],[Actual_Sales]]-Table1[[#This Row],[Budget_Sales]])/Table1[[#This Row],[Budget_Sales]],
(Table1[[#This Row],[Actual_Sales]]-Table1[[#This Row],[Budget_Sales]])/ABS(Table1[[#This Row],[Budget_Sales]])
)
)</f>
        <v>-7.3913043478260873E-2</v>
      </c>
      <c r="I2464" s="5" t="str">
        <f>IF(Table1[[#This Row],[Sales_Var]]&gt;=0,"Above Budget","Below Budget")</f>
        <v>Below Budget</v>
      </c>
      <c r="J2464">
        <f>Table1[[#This Row],[Actual_Sales]]-(Table1[[#This Row],[COGS]]+Table1[[#This Row],[Expenses]])</f>
        <v>59</v>
      </c>
      <c r="K2464">
        <v>70</v>
      </c>
      <c r="L2464">
        <f>Table1[[#This Row],[Actual_Profit]]-Table1[[#This Row],[Budget_Profit]]</f>
        <v>-11</v>
      </c>
      <c r="M2464" s="5">
        <f>IF(
Table1[[#This Row],[Budget_Profit]]=0,
"",
IF(
Table1[[#This Row],[Budget_Profit]]&gt;0,
(Table1[[#This Row],[Actual_Profit]]-Table1[[#This Row],[Budget_Profit]])/Table1[[#This Row],[Budget_Profit]],
(Table1[[#This Row],[Actual_Profit]]-Table1[[#This Row],[Budget_Profit]])/ABS(Table1[[#This Row],[Budget_Profit]])
)
)</f>
        <v>-0.15714285714285714</v>
      </c>
      <c r="N2464" s="5" t="str">
        <f>IF(Table1[[#This Row],[Profit_Var]]&gt;=0, "Above Budget", "Below Budget")</f>
        <v>Below Budget</v>
      </c>
      <c r="O2464">
        <v>85</v>
      </c>
      <c r="P2464">
        <v>100</v>
      </c>
      <c r="Q2464">
        <f>Table1[[#This Row],[COGS]]-Table1[[#This Row],[Budget_COGS]]</f>
        <v>-15</v>
      </c>
      <c r="R2464" s="5">
        <f>IF(
Table1[[#This Row],[Budget_COGS]]=0,
"",
IF(
Table1[[#This Row],[Budget_COGS]]&gt;0,
(Table1[[#This Row],[Budget_COGS]]-Table1[[#This Row],[COGS]]) / Table1[[#This Row],[Budget_COGS]],
(Table1[[#This Row],[Budget_COGS]]-Table1[[#This Row],[COGS]]) / ABS(Table1[[#This Row],[Budget_COGS]])
)
)</f>
        <v>0.15</v>
      </c>
      <c r="S2464" s="5" t="str">
        <f>IF(Table1[[#This Row],[COGS _Var]]&gt;=0, "Above Budget", "Below Budget")</f>
        <v>Below Budget</v>
      </c>
      <c r="T2464">
        <f>Table1[[#This Row],[Actual_Sales]]-Table1[[#This Row],[COGS]]</f>
        <v>128</v>
      </c>
      <c r="U2464">
        <v>130</v>
      </c>
      <c r="V2464">
        <f>Table1[[#This Row],[Gross_Margin]]-Table1[[#This Row],[Budget_Margin]]</f>
        <v>-2</v>
      </c>
      <c r="W2464" s="5">
        <f>IF(
Table1[[#This Row],[Budget_Margin]]=0,
"",
IF(
Table1[[#This Row],[Budget_Margin]]&gt;0,
(Table1[[#This Row],[Gross_Margin]]-Table1[[#This Row],[Budget_Margin]]) / Table1[[#This Row],[Budget_Margin]],
(Table1[[#This Row],[Gross_Margin]]-Table1[[#This Row],[Budget_Margin]]) / ABS(Table1[[#This Row],[Budget_Margin]])
)
)</f>
        <v>-1.5384615384615385E-2</v>
      </c>
      <c r="X2464" s="5" t="str">
        <f>IF(Table1[[#This Row],[Margin_Var]]&gt;=0, "Above Budget", "Below Budget")</f>
        <v>Below Budget</v>
      </c>
      <c r="Y2464" s="5">
        <f>IFERROR(Table1[[#This Row],[Gross_Margin]]/Table1[[#This Row],[Actual_Sales]],0)</f>
        <v>0.60093896713615025</v>
      </c>
      <c r="Z2464" s="5">
        <f>Table1[[#This Row],[Actual_Profit]]/Table1[[#This Row],[Actual_Sales]]</f>
        <v>0.27699530516431925</v>
      </c>
      <c r="AA2464">
        <v>69</v>
      </c>
      <c r="AB2464" s="5">
        <f>IFERROR(Table1[[#This Row],[Expenses]]/Table1[[#This Row],[Actual_Sales]],0)</f>
        <v>0.323943661971831</v>
      </c>
      <c r="AC2464">
        <v>32</v>
      </c>
      <c r="AD2464">
        <v>494</v>
      </c>
      <c r="AE2464" s="5">
        <f>IFERROR(Table1[[#This Row],[Inventory]]/Table1[[#This Row],[Actual_Sales]],0)</f>
        <v>2.31924882629108</v>
      </c>
    </row>
    <row r="2465" spans="1:31" x14ac:dyDescent="0.25">
      <c r="A2465">
        <v>4180</v>
      </c>
      <c r="B2465">
        <v>603</v>
      </c>
      <c r="C2465">
        <v>2</v>
      </c>
      <c r="D2465" s="2">
        <v>40878</v>
      </c>
      <c r="E2465">
        <v>130</v>
      </c>
      <c r="F2465">
        <v>100</v>
      </c>
      <c r="G2465">
        <f>Table1[[#This Row],[Actual_Sales]]-Table1[[#This Row],[Budget_Sales]]</f>
        <v>30</v>
      </c>
      <c r="H2465" s="5">
        <f>IF(
Table1[[#This Row],[Budget_Sales]]=0,
"",
IF(
Table1[[#This Row],[Budget_Sales]]&gt;0,
(Table1[[#This Row],[Actual_Sales]]-Table1[[#This Row],[Budget_Sales]])/Table1[[#This Row],[Budget_Sales]],
(Table1[[#This Row],[Actual_Sales]]-Table1[[#This Row],[Budget_Sales]])/ABS(Table1[[#This Row],[Budget_Sales]])
)
)</f>
        <v>0.3</v>
      </c>
      <c r="I2465" s="5" t="str">
        <f>IF(Table1[[#This Row],[Sales_Var]]&gt;=0,"Above Budget","Below Budget")</f>
        <v>Above Budget</v>
      </c>
      <c r="J2465">
        <f>Table1[[#This Row],[Actual_Sales]]-(Table1[[#This Row],[COGS]]+Table1[[#This Row],[Expenses]])</f>
        <v>36</v>
      </c>
      <c r="K2465">
        <v>30</v>
      </c>
      <c r="L2465">
        <f>Table1[[#This Row],[Actual_Profit]]-Table1[[#This Row],[Budget_Profit]]</f>
        <v>6</v>
      </c>
      <c r="M2465" s="5">
        <f>IF(
Table1[[#This Row],[Budget_Profit]]=0,
"",
IF(
Table1[[#This Row],[Budget_Profit]]&gt;0,
(Table1[[#This Row],[Actual_Profit]]-Table1[[#This Row],[Budget_Profit]])/Table1[[#This Row],[Budget_Profit]],
(Table1[[#This Row],[Actual_Profit]]-Table1[[#This Row],[Budget_Profit]])/ABS(Table1[[#This Row],[Budget_Profit]])
)
)</f>
        <v>0.2</v>
      </c>
      <c r="N2465" s="5" t="str">
        <f>IF(Table1[[#This Row],[Profit_Var]]&gt;=0, "Above Budget", "Below Budget")</f>
        <v>Above Budget</v>
      </c>
      <c r="O2465">
        <v>48</v>
      </c>
      <c r="P2465">
        <v>40</v>
      </c>
      <c r="Q2465">
        <f>Table1[[#This Row],[COGS]]-Table1[[#This Row],[Budget_COGS]]</f>
        <v>8</v>
      </c>
      <c r="R2465" s="5">
        <f>IF(
Table1[[#This Row],[Budget_COGS]]=0,
"",
IF(
Table1[[#This Row],[Budget_COGS]]&gt;0,
(Table1[[#This Row],[Budget_COGS]]-Table1[[#This Row],[COGS]]) / Table1[[#This Row],[Budget_COGS]],
(Table1[[#This Row],[Budget_COGS]]-Table1[[#This Row],[COGS]]) / ABS(Table1[[#This Row],[Budget_COGS]])
)
)</f>
        <v>-0.2</v>
      </c>
      <c r="S2465" s="5" t="str">
        <f>IF(Table1[[#This Row],[COGS _Var]]&gt;=0, "Above Budget", "Below Budget")</f>
        <v>Above Budget</v>
      </c>
      <c r="T2465">
        <f>Table1[[#This Row],[Actual_Sales]]-Table1[[#This Row],[COGS]]</f>
        <v>82</v>
      </c>
      <c r="U2465">
        <v>60</v>
      </c>
      <c r="V2465">
        <f>Table1[[#This Row],[Gross_Margin]]-Table1[[#This Row],[Budget_Margin]]</f>
        <v>22</v>
      </c>
      <c r="W2465" s="5">
        <f>IF(
Table1[[#This Row],[Budget_Margin]]=0,
"",
IF(
Table1[[#This Row],[Budget_Margin]]&gt;0,
(Table1[[#This Row],[Gross_Margin]]-Table1[[#This Row],[Budget_Margin]]) / Table1[[#This Row],[Budget_Margin]],
(Table1[[#This Row],[Gross_Margin]]-Table1[[#This Row],[Budget_Margin]]) / ABS(Table1[[#This Row],[Budget_Margin]])
)
)</f>
        <v>0.36666666666666664</v>
      </c>
      <c r="X2465" s="5" t="str">
        <f>IF(Table1[[#This Row],[Margin_Var]]&gt;=0, "Above Budget", "Below Budget")</f>
        <v>Above Budget</v>
      </c>
      <c r="Y2465" s="5">
        <f>IFERROR(Table1[[#This Row],[Gross_Margin]]/Table1[[#This Row],[Actual_Sales]],0)</f>
        <v>0.63076923076923075</v>
      </c>
      <c r="Z2465" s="5">
        <f>Table1[[#This Row],[Actual_Profit]]/Table1[[#This Row],[Actual_Sales]]</f>
        <v>0.27692307692307694</v>
      </c>
      <c r="AA2465">
        <v>46</v>
      </c>
      <c r="AB2465" s="5">
        <f>IFERROR(Table1[[#This Row],[Expenses]]/Table1[[#This Row],[Actual_Sales]],0)</f>
        <v>0.35384615384615387</v>
      </c>
      <c r="AC2465">
        <v>15</v>
      </c>
      <c r="AD2465">
        <v>462</v>
      </c>
      <c r="AE2465" s="5">
        <f>IFERROR(Table1[[#This Row],[Inventory]]/Table1[[#This Row],[Actual_Sales]],0)</f>
        <v>3.5538461538461537</v>
      </c>
    </row>
    <row r="2466" spans="1:31" x14ac:dyDescent="0.25">
      <c r="A2466">
        <v>4131</v>
      </c>
      <c r="B2466">
        <v>435</v>
      </c>
      <c r="C2466">
        <v>9</v>
      </c>
      <c r="D2466" s="2">
        <v>40878</v>
      </c>
      <c r="E2466">
        <v>130</v>
      </c>
      <c r="F2466">
        <v>110</v>
      </c>
      <c r="G2466">
        <f>Table1[[#This Row],[Actual_Sales]]-Table1[[#This Row],[Budget_Sales]]</f>
        <v>20</v>
      </c>
      <c r="H2466" s="5">
        <f>IF(
Table1[[#This Row],[Budget_Sales]]=0,
"",
IF(
Table1[[#This Row],[Budget_Sales]]&gt;0,
(Table1[[#This Row],[Actual_Sales]]-Table1[[#This Row],[Budget_Sales]])/Table1[[#This Row],[Budget_Sales]],
(Table1[[#This Row],[Actual_Sales]]-Table1[[#This Row],[Budget_Sales]])/ABS(Table1[[#This Row],[Budget_Sales]])
)
)</f>
        <v>0.18181818181818182</v>
      </c>
      <c r="I2466" s="5" t="str">
        <f>IF(Table1[[#This Row],[Sales_Var]]&gt;=0,"Above Budget","Below Budget")</f>
        <v>Above Budget</v>
      </c>
      <c r="J2466">
        <f>Table1[[#This Row],[Actual_Sales]]-(Table1[[#This Row],[COGS]]+Table1[[#This Row],[Expenses]])</f>
        <v>36</v>
      </c>
      <c r="K2466">
        <v>40</v>
      </c>
      <c r="L2466">
        <f>Table1[[#This Row],[Actual_Profit]]-Table1[[#This Row],[Budget_Profit]]</f>
        <v>-4</v>
      </c>
      <c r="M2466" s="5">
        <f>IF(
Table1[[#This Row],[Budget_Profit]]=0,
"",
IF(
Table1[[#This Row],[Budget_Profit]]&gt;0,
(Table1[[#This Row],[Actual_Profit]]-Table1[[#This Row],[Budget_Profit]])/Table1[[#This Row],[Budget_Profit]],
(Table1[[#This Row],[Actual_Profit]]-Table1[[#This Row],[Budget_Profit]])/ABS(Table1[[#This Row],[Budget_Profit]])
)
)</f>
        <v>-0.1</v>
      </c>
      <c r="N2466" s="5" t="str">
        <f>IF(Table1[[#This Row],[Profit_Var]]&gt;=0, "Above Budget", "Below Budget")</f>
        <v>Below Budget</v>
      </c>
      <c r="O2466">
        <v>48</v>
      </c>
      <c r="P2466">
        <v>40</v>
      </c>
      <c r="Q2466">
        <f>Table1[[#This Row],[COGS]]-Table1[[#This Row],[Budget_COGS]]</f>
        <v>8</v>
      </c>
      <c r="R2466" s="5">
        <f>IF(
Table1[[#This Row],[Budget_COGS]]=0,
"",
IF(
Table1[[#This Row],[Budget_COGS]]&gt;0,
(Table1[[#This Row],[Budget_COGS]]-Table1[[#This Row],[COGS]]) / Table1[[#This Row],[Budget_COGS]],
(Table1[[#This Row],[Budget_COGS]]-Table1[[#This Row],[COGS]]) / ABS(Table1[[#This Row],[Budget_COGS]])
)
)</f>
        <v>-0.2</v>
      </c>
      <c r="S2466" s="5" t="str">
        <f>IF(Table1[[#This Row],[COGS _Var]]&gt;=0, "Above Budget", "Below Budget")</f>
        <v>Above Budget</v>
      </c>
      <c r="T2466">
        <f>Table1[[#This Row],[Actual_Sales]]-Table1[[#This Row],[COGS]]</f>
        <v>82</v>
      </c>
      <c r="U2466">
        <v>70</v>
      </c>
      <c r="V2466">
        <f>Table1[[#This Row],[Gross_Margin]]-Table1[[#This Row],[Budget_Margin]]</f>
        <v>12</v>
      </c>
      <c r="W2466" s="5">
        <f>IF(
Table1[[#This Row],[Budget_Margin]]=0,
"",
IF(
Table1[[#This Row],[Budget_Margin]]&gt;0,
(Table1[[#This Row],[Gross_Margin]]-Table1[[#This Row],[Budget_Margin]]) / Table1[[#This Row],[Budget_Margin]],
(Table1[[#This Row],[Gross_Margin]]-Table1[[#This Row],[Budget_Margin]]) / ABS(Table1[[#This Row],[Budget_Margin]])
)
)</f>
        <v>0.17142857142857143</v>
      </c>
      <c r="X2466" s="5" t="str">
        <f>IF(Table1[[#This Row],[Margin_Var]]&gt;=0, "Above Budget", "Below Budget")</f>
        <v>Above Budget</v>
      </c>
      <c r="Y2466" s="5">
        <f>IFERROR(Table1[[#This Row],[Gross_Margin]]/Table1[[#This Row],[Actual_Sales]],0)</f>
        <v>0.63076923076923075</v>
      </c>
      <c r="Z2466" s="5">
        <f>Table1[[#This Row],[Actual_Profit]]/Table1[[#This Row],[Actual_Sales]]</f>
        <v>0.27692307692307694</v>
      </c>
      <c r="AA2466">
        <v>46</v>
      </c>
      <c r="AB2466" s="5">
        <f>IFERROR(Table1[[#This Row],[Expenses]]/Table1[[#This Row],[Actual_Sales]],0)</f>
        <v>0.35384615384615387</v>
      </c>
      <c r="AC2466">
        <v>15</v>
      </c>
      <c r="AD2466">
        <v>462</v>
      </c>
      <c r="AE2466" s="5">
        <f>IFERROR(Table1[[#This Row],[Inventory]]/Table1[[#This Row],[Actual_Sales]],0)</f>
        <v>3.5538461538461537</v>
      </c>
    </row>
    <row r="2467" spans="1:31" x14ac:dyDescent="0.25">
      <c r="A2467">
        <v>897</v>
      </c>
      <c r="B2467">
        <v>253</v>
      </c>
      <c r="C2467">
        <v>6</v>
      </c>
      <c r="D2467" s="2">
        <v>40330</v>
      </c>
      <c r="E2467">
        <v>177</v>
      </c>
      <c r="F2467">
        <v>160</v>
      </c>
      <c r="G2467">
        <f>Table1[[#This Row],[Actual_Sales]]-Table1[[#This Row],[Budget_Sales]]</f>
        <v>17</v>
      </c>
      <c r="H2467" s="5">
        <f>IF(
Table1[[#This Row],[Budget_Sales]]=0,
"",
IF(
Table1[[#This Row],[Budget_Sales]]&gt;0,
(Table1[[#This Row],[Actual_Sales]]-Table1[[#This Row],[Budget_Sales]])/Table1[[#This Row],[Budget_Sales]],
(Table1[[#This Row],[Actual_Sales]]-Table1[[#This Row],[Budget_Sales]])/ABS(Table1[[#This Row],[Budget_Sales]])
)
)</f>
        <v>0.10625</v>
      </c>
      <c r="I2467" s="5" t="str">
        <f>IF(Table1[[#This Row],[Sales_Var]]&gt;=0,"Above Budget","Below Budget")</f>
        <v>Above Budget</v>
      </c>
      <c r="J2467">
        <f>Table1[[#This Row],[Actual_Sales]]-(Table1[[#This Row],[COGS]]+Table1[[#This Row],[Expenses]])</f>
        <v>49</v>
      </c>
      <c r="K2467">
        <v>60</v>
      </c>
      <c r="L2467">
        <f>Table1[[#This Row],[Actual_Profit]]-Table1[[#This Row],[Budget_Profit]]</f>
        <v>-11</v>
      </c>
      <c r="M2467" s="5">
        <f>IF(
Table1[[#This Row],[Budget_Profit]]=0,
"",
IF(
Table1[[#This Row],[Budget_Profit]]&gt;0,
(Table1[[#This Row],[Actual_Profit]]-Table1[[#This Row],[Budget_Profit]])/Table1[[#This Row],[Budget_Profit]],
(Table1[[#This Row],[Actual_Profit]]-Table1[[#This Row],[Budget_Profit]])/ABS(Table1[[#This Row],[Budget_Profit]])
)
)</f>
        <v>-0.18333333333333332</v>
      </c>
      <c r="N2467" s="5" t="str">
        <f>IF(Table1[[#This Row],[Profit_Var]]&gt;=0, "Above Budget", "Below Budget")</f>
        <v>Below Budget</v>
      </c>
      <c r="O2467">
        <v>81</v>
      </c>
      <c r="P2467">
        <v>70</v>
      </c>
      <c r="Q2467">
        <f>Table1[[#This Row],[COGS]]-Table1[[#This Row],[Budget_COGS]]</f>
        <v>11</v>
      </c>
      <c r="R2467" s="5">
        <f>IF(
Table1[[#This Row],[Budget_COGS]]=0,
"",
IF(
Table1[[#This Row],[Budget_COGS]]&gt;0,
(Table1[[#This Row],[Budget_COGS]]-Table1[[#This Row],[COGS]]) / Table1[[#This Row],[Budget_COGS]],
(Table1[[#This Row],[Budget_COGS]]-Table1[[#This Row],[COGS]]) / ABS(Table1[[#This Row],[Budget_COGS]])
)
)</f>
        <v>-0.15714285714285714</v>
      </c>
      <c r="S2467" s="5" t="str">
        <f>IF(Table1[[#This Row],[COGS _Var]]&gt;=0, "Above Budget", "Below Budget")</f>
        <v>Above Budget</v>
      </c>
      <c r="T2467">
        <f>Table1[[#This Row],[Actual_Sales]]-Table1[[#This Row],[COGS]]</f>
        <v>96</v>
      </c>
      <c r="U2467">
        <v>90</v>
      </c>
      <c r="V2467">
        <f>Table1[[#This Row],[Gross_Margin]]-Table1[[#This Row],[Budget_Margin]]</f>
        <v>6</v>
      </c>
      <c r="W2467" s="5">
        <f>IF(
Table1[[#This Row],[Budget_Margin]]=0,
"",
IF(
Table1[[#This Row],[Budget_Margin]]&gt;0,
(Table1[[#This Row],[Gross_Margin]]-Table1[[#This Row],[Budget_Margin]]) / Table1[[#This Row],[Budget_Margin]],
(Table1[[#This Row],[Gross_Margin]]-Table1[[#This Row],[Budget_Margin]]) / ABS(Table1[[#This Row],[Budget_Margin]])
)
)</f>
        <v>6.6666666666666666E-2</v>
      </c>
      <c r="X2467" s="5" t="str">
        <f>IF(Table1[[#This Row],[Margin_Var]]&gt;=0, "Above Budget", "Below Budget")</f>
        <v>Above Budget</v>
      </c>
      <c r="Y2467" s="5">
        <f>IFERROR(Table1[[#This Row],[Gross_Margin]]/Table1[[#This Row],[Actual_Sales]],0)</f>
        <v>0.5423728813559322</v>
      </c>
      <c r="Z2467" s="5">
        <f>Table1[[#This Row],[Actual_Profit]]/Table1[[#This Row],[Actual_Sales]]</f>
        <v>0.2768361581920904</v>
      </c>
      <c r="AA2467">
        <v>47</v>
      </c>
      <c r="AB2467" s="5">
        <f>IFERROR(Table1[[#This Row],[Expenses]]/Table1[[#This Row],[Actual_Sales]],0)</f>
        <v>0.2655367231638418</v>
      </c>
      <c r="AC2467">
        <v>25</v>
      </c>
      <c r="AD2467">
        <v>1046</v>
      </c>
      <c r="AE2467" s="5">
        <f>IFERROR(Table1[[#This Row],[Inventory]]/Table1[[#This Row],[Actual_Sales]],0)</f>
        <v>5.9096045197740112</v>
      </c>
    </row>
    <row r="2468" spans="1:31" x14ac:dyDescent="0.25">
      <c r="A2468">
        <v>902</v>
      </c>
      <c r="B2468">
        <v>305</v>
      </c>
      <c r="C2468">
        <v>10</v>
      </c>
      <c r="D2468" s="2">
        <v>40330</v>
      </c>
      <c r="E2468">
        <v>177</v>
      </c>
      <c r="F2468">
        <v>130</v>
      </c>
      <c r="G2468">
        <f>Table1[[#This Row],[Actual_Sales]]-Table1[[#This Row],[Budget_Sales]]</f>
        <v>47</v>
      </c>
      <c r="H2468" s="5">
        <f>IF(
Table1[[#This Row],[Budget_Sales]]=0,
"",
IF(
Table1[[#This Row],[Budget_Sales]]&gt;0,
(Table1[[#This Row],[Actual_Sales]]-Table1[[#This Row],[Budget_Sales]])/Table1[[#This Row],[Budget_Sales]],
(Table1[[#This Row],[Actual_Sales]]-Table1[[#This Row],[Budget_Sales]])/ABS(Table1[[#This Row],[Budget_Sales]])
)
)</f>
        <v>0.36153846153846153</v>
      </c>
      <c r="I2468" s="5" t="str">
        <f>IF(Table1[[#This Row],[Sales_Var]]&gt;=0,"Above Budget","Below Budget")</f>
        <v>Above Budget</v>
      </c>
      <c r="J2468">
        <f>Table1[[#This Row],[Actual_Sales]]-(Table1[[#This Row],[COGS]]+Table1[[#This Row],[Expenses]])</f>
        <v>49</v>
      </c>
      <c r="K2468">
        <v>40</v>
      </c>
      <c r="L2468">
        <f>Table1[[#This Row],[Actual_Profit]]-Table1[[#This Row],[Budget_Profit]]</f>
        <v>9</v>
      </c>
      <c r="M2468" s="5">
        <f>IF(
Table1[[#This Row],[Budget_Profit]]=0,
"",
IF(
Table1[[#This Row],[Budget_Profit]]&gt;0,
(Table1[[#This Row],[Actual_Profit]]-Table1[[#This Row],[Budget_Profit]])/Table1[[#This Row],[Budget_Profit]],
(Table1[[#This Row],[Actual_Profit]]-Table1[[#This Row],[Budget_Profit]])/ABS(Table1[[#This Row],[Budget_Profit]])
)
)</f>
        <v>0.22500000000000001</v>
      </c>
      <c r="N2468" s="5" t="str">
        <f>IF(Table1[[#This Row],[Profit_Var]]&gt;=0, "Above Budget", "Below Budget")</f>
        <v>Above Budget</v>
      </c>
      <c r="O2468">
        <v>81</v>
      </c>
      <c r="P2468">
        <v>60</v>
      </c>
      <c r="Q2468">
        <f>Table1[[#This Row],[COGS]]-Table1[[#This Row],[Budget_COGS]]</f>
        <v>21</v>
      </c>
      <c r="R2468" s="5">
        <f>IF(
Table1[[#This Row],[Budget_COGS]]=0,
"",
IF(
Table1[[#This Row],[Budget_COGS]]&gt;0,
(Table1[[#This Row],[Budget_COGS]]-Table1[[#This Row],[COGS]]) / Table1[[#This Row],[Budget_COGS]],
(Table1[[#This Row],[Budget_COGS]]-Table1[[#This Row],[COGS]]) / ABS(Table1[[#This Row],[Budget_COGS]])
)
)</f>
        <v>-0.35</v>
      </c>
      <c r="S2468" s="5" t="str">
        <f>IF(Table1[[#This Row],[COGS _Var]]&gt;=0, "Above Budget", "Below Budget")</f>
        <v>Above Budget</v>
      </c>
      <c r="T2468">
        <f>Table1[[#This Row],[Actual_Sales]]-Table1[[#This Row],[COGS]]</f>
        <v>96</v>
      </c>
      <c r="U2468">
        <v>70</v>
      </c>
      <c r="V2468">
        <f>Table1[[#This Row],[Gross_Margin]]-Table1[[#This Row],[Budget_Margin]]</f>
        <v>26</v>
      </c>
      <c r="W2468" s="5">
        <f>IF(
Table1[[#This Row],[Budget_Margin]]=0,
"",
IF(
Table1[[#This Row],[Budget_Margin]]&gt;0,
(Table1[[#This Row],[Gross_Margin]]-Table1[[#This Row],[Budget_Margin]]) / Table1[[#This Row],[Budget_Margin]],
(Table1[[#This Row],[Gross_Margin]]-Table1[[#This Row],[Budget_Margin]]) / ABS(Table1[[#This Row],[Budget_Margin]])
)
)</f>
        <v>0.37142857142857144</v>
      </c>
      <c r="X2468" s="5" t="str">
        <f>IF(Table1[[#This Row],[Margin_Var]]&gt;=0, "Above Budget", "Below Budget")</f>
        <v>Above Budget</v>
      </c>
      <c r="Y2468" s="5">
        <f>IFERROR(Table1[[#This Row],[Gross_Margin]]/Table1[[#This Row],[Actual_Sales]],0)</f>
        <v>0.5423728813559322</v>
      </c>
      <c r="Z2468" s="5">
        <f>Table1[[#This Row],[Actual_Profit]]/Table1[[#This Row],[Actual_Sales]]</f>
        <v>0.2768361581920904</v>
      </c>
      <c r="AA2468">
        <v>47</v>
      </c>
      <c r="AB2468" s="5">
        <f>IFERROR(Table1[[#This Row],[Expenses]]/Table1[[#This Row],[Actual_Sales]],0)</f>
        <v>0.2655367231638418</v>
      </c>
      <c r="AC2468">
        <v>25</v>
      </c>
      <c r="AD2468">
        <v>1046</v>
      </c>
      <c r="AE2468" s="5">
        <f>IFERROR(Table1[[#This Row],[Inventory]]/Table1[[#This Row],[Actual_Sales]],0)</f>
        <v>5.9096045197740112</v>
      </c>
    </row>
    <row r="2469" spans="1:31" x14ac:dyDescent="0.25">
      <c r="A2469">
        <v>3364</v>
      </c>
      <c r="B2469">
        <v>203</v>
      </c>
      <c r="C2469">
        <v>13</v>
      </c>
      <c r="D2469" s="2">
        <v>40756</v>
      </c>
      <c r="E2469">
        <v>47</v>
      </c>
      <c r="F2469">
        <v>50</v>
      </c>
      <c r="G2469">
        <f>Table1[[#This Row],[Actual_Sales]]-Table1[[#This Row],[Budget_Sales]]</f>
        <v>-3</v>
      </c>
      <c r="H2469" s="5">
        <f>IF(
Table1[[#This Row],[Budget_Sales]]=0,
"",
IF(
Table1[[#This Row],[Budget_Sales]]&gt;0,
(Table1[[#This Row],[Actual_Sales]]-Table1[[#This Row],[Budget_Sales]])/Table1[[#This Row],[Budget_Sales]],
(Table1[[#This Row],[Actual_Sales]]-Table1[[#This Row],[Budget_Sales]])/ABS(Table1[[#This Row],[Budget_Sales]])
)
)</f>
        <v>-0.06</v>
      </c>
      <c r="I2469" s="5" t="str">
        <f>IF(Table1[[#This Row],[Sales_Var]]&gt;=0,"Above Budget","Below Budget")</f>
        <v>Below Budget</v>
      </c>
      <c r="J2469">
        <f>Table1[[#This Row],[Actual_Sales]]-(Table1[[#This Row],[COGS]]+Table1[[#This Row],[Expenses]])</f>
        <v>13</v>
      </c>
      <c r="K2469">
        <v>20</v>
      </c>
      <c r="L2469">
        <f>Table1[[#This Row],[Actual_Profit]]-Table1[[#This Row],[Budget_Profit]]</f>
        <v>-7</v>
      </c>
      <c r="M2469" s="5">
        <f>IF(
Table1[[#This Row],[Budget_Profit]]=0,
"",
IF(
Table1[[#This Row],[Budget_Profit]]&gt;0,
(Table1[[#This Row],[Actual_Profit]]-Table1[[#This Row],[Budget_Profit]])/Table1[[#This Row],[Budget_Profit]],
(Table1[[#This Row],[Actual_Profit]]-Table1[[#This Row],[Budget_Profit]])/ABS(Table1[[#This Row],[Budget_Profit]])
)
)</f>
        <v>-0.35</v>
      </c>
      <c r="N2469" s="5" t="str">
        <f>IF(Table1[[#This Row],[Profit_Var]]&gt;=0, "Above Budget", "Below Budget")</f>
        <v>Below Budget</v>
      </c>
      <c r="O2469">
        <v>19</v>
      </c>
      <c r="P2469">
        <v>20</v>
      </c>
      <c r="Q2469">
        <f>Table1[[#This Row],[COGS]]-Table1[[#This Row],[Budget_COGS]]</f>
        <v>-1</v>
      </c>
      <c r="R2469" s="5">
        <f>IF(
Table1[[#This Row],[Budget_COGS]]=0,
"",
IF(
Table1[[#This Row],[Budget_COGS]]&gt;0,
(Table1[[#This Row],[Budget_COGS]]-Table1[[#This Row],[COGS]]) / Table1[[#This Row],[Budget_COGS]],
(Table1[[#This Row],[Budget_COGS]]-Table1[[#This Row],[COGS]]) / ABS(Table1[[#This Row],[Budget_COGS]])
)
)</f>
        <v>0.05</v>
      </c>
      <c r="S2469" s="5" t="str">
        <f>IF(Table1[[#This Row],[COGS _Var]]&gt;=0, "Above Budget", "Below Budget")</f>
        <v>Below Budget</v>
      </c>
      <c r="T2469">
        <f>Table1[[#This Row],[Actual_Sales]]-Table1[[#This Row],[COGS]]</f>
        <v>28</v>
      </c>
      <c r="U2469">
        <v>30</v>
      </c>
      <c r="V2469">
        <f>Table1[[#This Row],[Gross_Margin]]-Table1[[#This Row],[Budget_Margin]]</f>
        <v>-2</v>
      </c>
      <c r="W2469" s="5">
        <f>IF(
Table1[[#This Row],[Budget_Margin]]=0,
"",
IF(
Table1[[#This Row],[Budget_Margin]]&gt;0,
(Table1[[#This Row],[Gross_Margin]]-Table1[[#This Row],[Budget_Margin]]) / Table1[[#This Row],[Budget_Margin]],
(Table1[[#This Row],[Gross_Margin]]-Table1[[#This Row],[Budget_Margin]]) / ABS(Table1[[#This Row],[Budget_Margin]])
)
)</f>
        <v>-6.6666666666666666E-2</v>
      </c>
      <c r="X2469" s="5" t="str">
        <f>IF(Table1[[#This Row],[Margin_Var]]&gt;=0, "Above Budget", "Below Budget")</f>
        <v>Below Budget</v>
      </c>
      <c r="Y2469" s="5">
        <f>IFERROR(Table1[[#This Row],[Gross_Margin]]/Table1[[#This Row],[Actual_Sales]],0)</f>
        <v>0.5957446808510638</v>
      </c>
      <c r="Z2469" s="5">
        <f>Table1[[#This Row],[Actual_Profit]]/Table1[[#This Row],[Actual_Sales]]</f>
        <v>0.27659574468085107</v>
      </c>
      <c r="AA2469">
        <v>15</v>
      </c>
      <c r="AB2469" s="5">
        <f>IFERROR(Table1[[#This Row],[Expenses]]/Table1[[#This Row],[Actual_Sales]],0)</f>
        <v>0.31914893617021278</v>
      </c>
      <c r="AC2469">
        <v>5</v>
      </c>
      <c r="AD2469">
        <v>811</v>
      </c>
      <c r="AE2469" s="5">
        <f>IFERROR(Table1[[#This Row],[Inventory]]/Table1[[#This Row],[Actual_Sales]],0)</f>
        <v>17.25531914893617</v>
      </c>
    </row>
    <row r="2470" spans="1:31" x14ac:dyDescent="0.25">
      <c r="A2470">
        <v>817</v>
      </c>
      <c r="B2470">
        <v>608</v>
      </c>
      <c r="C2470">
        <v>5</v>
      </c>
      <c r="D2470" s="2">
        <v>40299</v>
      </c>
      <c r="E2470">
        <v>170</v>
      </c>
      <c r="F2470">
        <v>200</v>
      </c>
      <c r="G2470">
        <f>Table1[[#This Row],[Actual_Sales]]-Table1[[#This Row],[Budget_Sales]]</f>
        <v>-30</v>
      </c>
      <c r="H2470" s="5">
        <f>IF(
Table1[[#This Row],[Budget_Sales]]=0,
"",
IF(
Table1[[#This Row],[Budget_Sales]]&gt;0,
(Table1[[#This Row],[Actual_Sales]]-Table1[[#This Row],[Budget_Sales]])/Table1[[#This Row],[Budget_Sales]],
(Table1[[#This Row],[Actual_Sales]]-Table1[[#This Row],[Budget_Sales]])/ABS(Table1[[#This Row],[Budget_Sales]])
)
)</f>
        <v>-0.15</v>
      </c>
      <c r="I2470" s="5" t="str">
        <f>IF(Table1[[#This Row],[Sales_Var]]&gt;=0,"Above Budget","Below Budget")</f>
        <v>Below Budget</v>
      </c>
      <c r="J2470">
        <f>Table1[[#This Row],[Actual_Sales]]-(Table1[[#This Row],[COGS]]+Table1[[#This Row],[Expenses]])</f>
        <v>47</v>
      </c>
      <c r="K2470">
        <v>70</v>
      </c>
      <c r="L2470">
        <f>Table1[[#This Row],[Actual_Profit]]-Table1[[#This Row],[Budget_Profit]]</f>
        <v>-23</v>
      </c>
      <c r="M2470" s="5">
        <f>IF(
Table1[[#This Row],[Budget_Profit]]=0,
"",
IF(
Table1[[#This Row],[Budget_Profit]]&gt;0,
(Table1[[#This Row],[Actual_Profit]]-Table1[[#This Row],[Budget_Profit]])/Table1[[#This Row],[Budget_Profit]],
(Table1[[#This Row],[Actual_Profit]]-Table1[[#This Row],[Budget_Profit]])/ABS(Table1[[#This Row],[Budget_Profit]])
)
)</f>
        <v>-0.32857142857142857</v>
      </c>
      <c r="N2470" s="5" t="str">
        <f>IF(Table1[[#This Row],[Profit_Var]]&gt;=0, "Above Budget", "Below Budget")</f>
        <v>Below Budget</v>
      </c>
      <c r="O2470">
        <v>78</v>
      </c>
      <c r="P2470">
        <v>90</v>
      </c>
      <c r="Q2470">
        <f>Table1[[#This Row],[COGS]]-Table1[[#This Row],[Budget_COGS]]</f>
        <v>-12</v>
      </c>
      <c r="R2470" s="5">
        <f>IF(
Table1[[#This Row],[Budget_COGS]]=0,
"",
IF(
Table1[[#This Row],[Budget_COGS]]&gt;0,
(Table1[[#This Row],[Budget_COGS]]-Table1[[#This Row],[COGS]]) / Table1[[#This Row],[Budget_COGS]],
(Table1[[#This Row],[Budget_COGS]]-Table1[[#This Row],[COGS]]) / ABS(Table1[[#This Row],[Budget_COGS]])
)
)</f>
        <v>0.13333333333333333</v>
      </c>
      <c r="S2470" s="5" t="str">
        <f>IF(Table1[[#This Row],[COGS _Var]]&gt;=0, "Above Budget", "Below Budget")</f>
        <v>Below Budget</v>
      </c>
      <c r="T2470">
        <f>Table1[[#This Row],[Actual_Sales]]-Table1[[#This Row],[COGS]]</f>
        <v>92</v>
      </c>
      <c r="U2470">
        <v>110</v>
      </c>
      <c r="V2470">
        <f>Table1[[#This Row],[Gross_Margin]]-Table1[[#This Row],[Budget_Margin]]</f>
        <v>-18</v>
      </c>
      <c r="W2470" s="5">
        <f>IF(
Table1[[#This Row],[Budget_Margin]]=0,
"",
IF(
Table1[[#This Row],[Budget_Margin]]&gt;0,
(Table1[[#This Row],[Gross_Margin]]-Table1[[#This Row],[Budget_Margin]]) / Table1[[#This Row],[Budget_Margin]],
(Table1[[#This Row],[Gross_Margin]]-Table1[[#This Row],[Budget_Margin]]) / ABS(Table1[[#This Row],[Budget_Margin]])
)
)</f>
        <v>-0.16363636363636364</v>
      </c>
      <c r="X2470" s="5" t="str">
        <f>IF(Table1[[#This Row],[Margin_Var]]&gt;=0, "Above Budget", "Below Budget")</f>
        <v>Below Budget</v>
      </c>
      <c r="Y2470" s="5">
        <f>IFERROR(Table1[[#This Row],[Gross_Margin]]/Table1[[#This Row],[Actual_Sales]],0)</f>
        <v>0.54117647058823526</v>
      </c>
      <c r="Z2470" s="5">
        <f>Table1[[#This Row],[Actual_Profit]]/Table1[[#This Row],[Actual_Sales]]</f>
        <v>0.27647058823529413</v>
      </c>
      <c r="AA2470">
        <v>45</v>
      </c>
      <c r="AB2470" s="5">
        <f>IFERROR(Table1[[#This Row],[Expenses]]/Table1[[#This Row],[Actual_Sales]],0)</f>
        <v>0.26470588235294118</v>
      </c>
      <c r="AC2470">
        <v>24</v>
      </c>
      <c r="AD2470">
        <v>995</v>
      </c>
      <c r="AE2470" s="5">
        <f>IFERROR(Table1[[#This Row],[Inventory]]/Table1[[#This Row],[Actual_Sales]],0)</f>
        <v>5.8529411764705879</v>
      </c>
    </row>
    <row r="2471" spans="1:31" x14ac:dyDescent="0.25">
      <c r="A2471">
        <v>713</v>
      </c>
      <c r="B2471">
        <v>206</v>
      </c>
      <c r="C2471">
        <v>6</v>
      </c>
      <c r="D2471" s="2">
        <v>40299</v>
      </c>
      <c r="E2471">
        <v>170</v>
      </c>
      <c r="F2471">
        <v>160</v>
      </c>
      <c r="G2471">
        <f>Table1[[#This Row],[Actual_Sales]]-Table1[[#This Row],[Budget_Sales]]</f>
        <v>10</v>
      </c>
      <c r="H2471" s="5">
        <f>IF(
Table1[[#This Row],[Budget_Sales]]=0,
"",
IF(
Table1[[#This Row],[Budget_Sales]]&gt;0,
(Table1[[#This Row],[Actual_Sales]]-Table1[[#This Row],[Budget_Sales]])/Table1[[#This Row],[Budget_Sales]],
(Table1[[#This Row],[Actual_Sales]]-Table1[[#This Row],[Budget_Sales]])/ABS(Table1[[#This Row],[Budget_Sales]])
)
)</f>
        <v>6.25E-2</v>
      </c>
      <c r="I2471" s="5" t="str">
        <f>IF(Table1[[#This Row],[Sales_Var]]&gt;=0,"Above Budget","Below Budget")</f>
        <v>Above Budget</v>
      </c>
      <c r="J2471">
        <f>Table1[[#This Row],[Actual_Sales]]-(Table1[[#This Row],[COGS]]+Table1[[#This Row],[Expenses]])</f>
        <v>47</v>
      </c>
      <c r="K2471">
        <v>60</v>
      </c>
      <c r="L2471">
        <f>Table1[[#This Row],[Actual_Profit]]-Table1[[#This Row],[Budget_Profit]]</f>
        <v>-13</v>
      </c>
      <c r="M2471" s="5">
        <f>IF(
Table1[[#This Row],[Budget_Profit]]=0,
"",
IF(
Table1[[#This Row],[Budget_Profit]]&gt;0,
(Table1[[#This Row],[Actual_Profit]]-Table1[[#This Row],[Budget_Profit]])/Table1[[#This Row],[Budget_Profit]],
(Table1[[#This Row],[Actual_Profit]]-Table1[[#This Row],[Budget_Profit]])/ABS(Table1[[#This Row],[Budget_Profit]])
)
)</f>
        <v>-0.21666666666666667</v>
      </c>
      <c r="N2471" s="5" t="str">
        <f>IF(Table1[[#This Row],[Profit_Var]]&gt;=0, "Above Budget", "Below Budget")</f>
        <v>Below Budget</v>
      </c>
      <c r="O2471">
        <v>78</v>
      </c>
      <c r="P2471">
        <v>70</v>
      </c>
      <c r="Q2471">
        <f>Table1[[#This Row],[COGS]]-Table1[[#This Row],[Budget_COGS]]</f>
        <v>8</v>
      </c>
      <c r="R2471" s="5">
        <f>IF(
Table1[[#This Row],[Budget_COGS]]=0,
"",
IF(
Table1[[#This Row],[Budget_COGS]]&gt;0,
(Table1[[#This Row],[Budget_COGS]]-Table1[[#This Row],[COGS]]) / Table1[[#This Row],[Budget_COGS]],
(Table1[[#This Row],[Budget_COGS]]-Table1[[#This Row],[COGS]]) / ABS(Table1[[#This Row],[Budget_COGS]])
)
)</f>
        <v>-0.11428571428571428</v>
      </c>
      <c r="S2471" s="5" t="str">
        <f>IF(Table1[[#This Row],[COGS _Var]]&gt;=0, "Above Budget", "Below Budget")</f>
        <v>Above Budget</v>
      </c>
      <c r="T2471">
        <f>Table1[[#This Row],[Actual_Sales]]-Table1[[#This Row],[COGS]]</f>
        <v>92</v>
      </c>
      <c r="U2471">
        <v>90</v>
      </c>
      <c r="V2471">
        <f>Table1[[#This Row],[Gross_Margin]]-Table1[[#This Row],[Budget_Margin]]</f>
        <v>2</v>
      </c>
      <c r="W2471" s="5">
        <f>IF(
Table1[[#This Row],[Budget_Margin]]=0,
"",
IF(
Table1[[#This Row],[Budget_Margin]]&gt;0,
(Table1[[#This Row],[Gross_Margin]]-Table1[[#This Row],[Budget_Margin]]) / Table1[[#This Row],[Budget_Margin]],
(Table1[[#This Row],[Gross_Margin]]-Table1[[#This Row],[Budget_Margin]]) / ABS(Table1[[#This Row],[Budget_Margin]])
)
)</f>
        <v>2.2222222222222223E-2</v>
      </c>
      <c r="X2471" s="5" t="str">
        <f>IF(Table1[[#This Row],[Margin_Var]]&gt;=0, "Above Budget", "Below Budget")</f>
        <v>Above Budget</v>
      </c>
      <c r="Y2471" s="5">
        <f>IFERROR(Table1[[#This Row],[Gross_Margin]]/Table1[[#This Row],[Actual_Sales]],0)</f>
        <v>0.54117647058823526</v>
      </c>
      <c r="Z2471" s="5">
        <f>Table1[[#This Row],[Actual_Profit]]/Table1[[#This Row],[Actual_Sales]]</f>
        <v>0.27647058823529413</v>
      </c>
      <c r="AA2471">
        <v>45</v>
      </c>
      <c r="AB2471" s="5">
        <f>IFERROR(Table1[[#This Row],[Expenses]]/Table1[[#This Row],[Actual_Sales]],0)</f>
        <v>0.26470588235294118</v>
      </c>
      <c r="AC2471">
        <v>24</v>
      </c>
      <c r="AD2471">
        <v>995</v>
      </c>
      <c r="AE2471" s="5">
        <f>IFERROR(Table1[[#This Row],[Inventory]]/Table1[[#This Row],[Actual_Sales]],0)</f>
        <v>5.8529411764705879</v>
      </c>
    </row>
    <row r="2472" spans="1:31" x14ac:dyDescent="0.25">
      <c r="A2472">
        <v>722</v>
      </c>
      <c r="B2472">
        <v>239</v>
      </c>
      <c r="C2472">
        <v>10</v>
      </c>
      <c r="D2472" s="2">
        <v>40299</v>
      </c>
      <c r="E2472">
        <v>170</v>
      </c>
      <c r="F2472">
        <v>130</v>
      </c>
      <c r="G2472">
        <f>Table1[[#This Row],[Actual_Sales]]-Table1[[#This Row],[Budget_Sales]]</f>
        <v>40</v>
      </c>
      <c r="H2472" s="5">
        <f>IF(
Table1[[#This Row],[Budget_Sales]]=0,
"",
IF(
Table1[[#This Row],[Budget_Sales]]&gt;0,
(Table1[[#This Row],[Actual_Sales]]-Table1[[#This Row],[Budget_Sales]])/Table1[[#This Row],[Budget_Sales]],
(Table1[[#This Row],[Actual_Sales]]-Table1[[#This Row],[Budget_Sales]])/ABS(Table1[[#This Row],[Budget_Sales]])
)
)</f>
        <v>0.30769230769230771</v>
      </c>
      <c r="I2472" s="5" t="str">
        <f>IF(Table1[[#This Row],[Sales_Var]]&gt;=0,"Above Budget","Below Budget")</f>
        <v>Above Budget</v>
      </c>
      <c r="J2472">
        <f>Table1[[#This Row],[Actual_Sales]]-(Table1[[#This Row],[COGS]]+Table1[[#This Row],[Expenses]])</f>
        <v>47</v>
      </c>
      <c r="K2472">
        <v>50</v>
      </c>
      <c r="L2472">
        <f>Table1[[#This Row],[Actual_Profit]]-Table1[[#This Row],[Budget_Profit]]</f>
        <v>-3</v>
      </c>
      <c r="M2472" s="5">
        <f>IF(
Table1[[#This Row],[Budget_Profit]]=0,
"",
IF(
Table1[[#This Row],[Budget_Profit]]&gt;0,
(Table1[[#This Row],[Actual_Profit]]-Table1[[#This Row],[Budget_Profit]])/Table1[[#This Row],[Budget_Profit]],
(Table1[[#This Row],[Actual_Profit]]-Table1[[#This Row],[Budget_Profit]])/ABS(Table1[[#This Row],[Budget_Profit]])
)
)</f>
        <v>-0.06</v>
      </c>
      <c r="N2472" s="5" t="str">
        <f>IF(Table1[[#This Row],[Profit_Var]]&gt;=0, "Above Budget", "Below Budget")</f>
        <v>Below Budget</v>
      </c>
      <c r="O2472">
        <v>78</v>
      </c>
      <c r="P2472">
        <v>50</v>
      </c>
      <c r="Q2472">
        <f>Table1[[#This Row],[COGS]]-Table1[[#This Row],[Budget_COGS]]</f>
        <v>28</v>
      </c>
      <c r="R2472" s="5">
        <f>IF(
Table1[[#This Row],[Budget_COGS]]=0,
"",
IF(
Table1[[#This Row],[Budget_COGS]]&gt;0,
(Table1[[#This Row],[Budget_COGS]]-Table1[[#This Row],[COGS]]) / Table1[[#This Row],[Budget_COGS]],
(Table1[[#This Row],[Budget_COGS]]-Table1[[#This Row],[COGS]]) / ABS(Table1[[#This Row],[Budget_COGS]])
)
)</f>
        <v>-0.56000000000000005</v>
      </c>
      <c r="S2472" s="5" t="str">
        <f>IF(Table1[[#This Row],[COGS _Var]]&gt;=0, "Above Budget", "Below Budget")</f>
        <v>Above Budget</v>
      </c>
      <c r="T2472">
        <f>Table1[[#This Row],[Actual_Sales]]-Table1[[#This Row],[COGS]]</f>
        <v>92</v>
      </c>
      <c r="U2472">
        <v>80</v>
      </c>
      <c r="V2472">
        <f>Table1[[#This Row],[Gross_Margin]]-Table1[[#This Row],[Budget_Margin]]</f>
        <v>12</v>
      </c>
      <c r="W2472" s="5">
        <f>IF(
Table1[[#This Row],[Budget_Margin]]=0,
"",
IF(
Table1[[#This Row],[Budget_Margin]]&gt;0,
(Table1[[#This Row],[Gross_Margin]]-Table1[[#This Row],[Budget_Margin]]) / Table1[[#This Row],[Budget_Margin]],
(Table1[[#This Row],[Gross_Margin]]-Table1[[#This Row],[Budget_Margin]]) / ABS(Table1[[#This Row],[Budget_Margin]])
)
)</f>
        <v>0.15</v>
      </c>
      <c r="X2472" s="5" t="str">
        <f>IF(Table1[[#This Row],[Margin_Var]]&gt;=0, "Above Budget", "Below Budget")</f>
        <v>Above Budget</v>
      </c>
      <c r="Y2472" s="5">
        <f>IFERROR(Table1[[#This Row],[Gross_Margin]]/Table1[[#This Row],[Actual_Sales]],0)</f>
        <v>0.54117647058823526</v>
      </c>
      <c r="Z2472" s="5">
        <f>Table1[[#This Row],[Actual_Profit]]/Table1[[#This Row],[Actual_Sales]]</f>
        <v>0.27647058823529413</v>
      </c>
      <c r="AA2472">
        <v>45</v>
      </c>
      <c r="AB2472" s="5">
        <f>IFERROR(Table1[[#This Row],[Expenses]]/Table1[[#This Row],[Actual_Sales]],0)</f>
        <v>0.26470588235294118</v>
      </c>
      <c r="AC2472">
        <v>24</v>
      </c>
      <c r="AD2472">
        <v>995</v>
      </c>
      <c r="AE2472" s="5">
        <f>IFERROR(Table1[[#This Row],[Inventory]]/Table1[[#This Row],[Actual_Sales]],0)</f>
        <v>5.8529411764705879</v>
      </c>
    </row>
    <row r="2473" spans="1:31" x14ac:dyDescent="0.25">
      <c r="A2473">
        <v>154</v>
      </c>
      <c r="B2473">
        <v>801</v>
      </c>
      <c r="C2473">
        <v>1</v>
      </c>
      <c r="D2473" s="2">
        <v>40179</v>
      </c>
      <c r="E2473">
        <v>170</v>
      </c>
      <c r="F2473">
        <v>210</v>
      </c>
      <c r="G2473">
        <f>Table1[[#This Row],[Actual_Sales]]-Table1[[#This Row],[Budget_Sales]]</f>
        <v>-40</v>
      </c>
      <c r="H2473" s="5">
        <f>IF(
Table1[[#This Row],[Budget_Sales]]=0,
"",
IF(
Table1[[#This Row],[Budget_Sales]]&gt;0,
(Table1[[#This Row],[Actual_Sales]]-Table1[[#This Row],[Budget_Sales]])/Table1[[#This Row],[Budget_Sales]],
(Table1[[#This Row],[Actual_Sales]]-Table1[[#This Row],[Budget_Sales]])/ABS(Table1[[#This Row],[Budget_Sales]])
)
)</f>
        <v>-0.19047619047619047</v>
      </c>
      <c r="I2473" s="5" t="str">
        <f>IF(Table1[[#This Row],[Sales_Var]]&gt;=0,"Above Budget","Below Budget")</f>
        <v>Below Budget</v>
      </c>
      <c r="J2473">
        <f>Table1[[#This Row],[Actual_Sales]]-(Table1[[#This Row],[COGS]]+Table1[[#This Row],[Expenses]])</f>
        <v>47</v>
      </c>
      <c r="K2473">
        <v>80</v>
      </c>
      <c r="L2473">
        <f>Table1[[#This Row],[Actual_Profit]]-Table1[[#This Row],[Budget_Profit]]</f>
        <v>-33</v>
      </c>
      <c r="M2473" s="5">
        <f>IF(
Table1[[#This Row],[Budget_Profit]]=0,
"",
IF(
Table1[[#This Row],[Budget_Profit]]&gt;0,
(Table1[[#This Row],[Actual_Profit]]-Table1[[#This Row],[Budget_Profit]])/Table1[[#This Row],[Budget_Profit]],
(Table1[[#This Row],[Actual_Profit]]-Table1[[#This Row],[Budget_Profit]])/ABS(Table1[[#This Row],[Budget_Profit]])
)
)</f>
        <v>-0.41249999999999998</v>
      </c>
      <c r="N2473" s="5" t="str">
        <f>IF(Table1[[#This Row],[Profit_Var]]&gt;=0, "Above Budget", "Below Budget")</f>
        <v>Below Budget</v>
      </c>
      <c r="O2473">
        <v>78</v>
      </c>
      <c r="P2473">
        <v>90</v>
      </c>
      <c r="Q2473">
        <f>Table1[[#This Row],[COGS]]-Table1[[#This Row],[Budget_COGS]]</f>
        <v>-12</v>
      </c>
      <c r="R2473" s="5">
        <f>IF(
Table1[[#This Row],[Budget_COGS]]=0,
"",
IF(
Table1[[#This Row],[Budget_COGS]]&gt;0,
(Table1[[#This Row],[Budget_COGS]]-Table1[[#This Row],[COGS]]) / Table1[[#This Row],[Budget_COGS]],
(Table1[[#This Row],[Budget_COGS]]-Table1[[#This Row],[COGS]]) / ABS(Table1[[#This Row],[Budget_COGS]])
)
)</f>
        <v>0.13333333333333333</v>
      </c>
      <c r="S2473" s="5" t="str">
        <f>IF(Table1[[#This Row],[COGS _Var]]&gt;=0, "Above Budget", "Below Budget")</f>
        <v>Below Budget</v>
      </c>
      <c r="T2473">
        <f>Table1[[#This Row],[Actual_Sales]]-Table1[[#This Row],[COGS]]</f>
        <v>92</v>
      </c>
      <c r="U2473">
        <v>120</v>
      </c>
      <c r="V2473">
        <f>Table1[[#This Row],[Gross_Margin]]-Table1[[#This Row],[Budget_Margin]]</f>
        <v>-28</v>
      </c>
      <c r="W2473" s="5">
        <f>IF(
Table1[[#This Row],[Budget_Margin]]=0,
"",
IF(
Table1[[#This Row],[Budget_Margin]]&gt;0,
(Table1[[#This Row],[Gross_Margin]]-Table1[[#This Row],[Budget_Margin]]) / Table1[[#This Row],[Budget_Margin]],
(Table1[[#This Row],[Gross_Margin]]-Table1[[#This Row],[Budget_Margin]]) / ABS(Table1[[#This Row],[Budget_Margin]])
)
)</f>
        <v>-0.23333333333333334</v>
      </c>
      <c r="X2473" s="5" t="str">
        <f>IF(Table1[[#This Row],[Margin_Var]]&gt;=0, "Above Budget", "Below Budget")</f>
        <v>Below Budget</v>
      </c>
      <c r="Y2473" s="5">
        <f>IFERROR(Table1[[#This Row],[Gross_Margin]]/Table1[[#This Row],[Actual_Sales]],0)</f>
        <v>0.54117647058823526</v>
      </c>
      <c r="Z2473" s="5">
        <f>Table1[[#This Row],[Actual_Profit]]/Table1[[#This Row],[Actual_Sales]]</f>
        <v>0.27647058823529413</v>
      </c>
      <c r="AA2473">
        <v>45</v>
      </c>
      <c r="AB2473" s="5">
        <f>IFERROR(Table1[[#This Row],[Expenses]]/Table1[[#This Row],[Actual_Sales]],0)</f>
        <v>0.26470588235294118</v>
      </c>
      <c r="AC2473">
        <v>24</v>
      </c>
      <c r="AD2473">
        <v>965</v>
      </c>
      <c r="AE2473" s="5">
        <f>IFERROR(Table1[[#This Row],[Inventory]]/Table1[[#This Row],[Actual_Sales]],0)</f>
        <v>5.6764705882352944</v>
      </c>
    </row>
    <row r="2474" spans="1:31" x14ac:dyDescent="0.25">
      <c r="A2474">
        <v>92</v>
      </c>
      <c r="B2474">
        <v>573</v>
      </c>
      <c r="C2474">
        <v>3</v>
      </c>
      <c r="D2474" s="2">
        <v>40179</v>
      </c>
      <c r="E2474">
        <v>170</v>
      </c>
      <c r="F2474">
        <v>170</v>
      </c>
      <c r="G2474">
        <f>Table1[[#This Row],[Actual_Sales]]-Table1[[#This Row],[Budget_Sales]]</f>
        <v>0</v>
      </c>
      <c r="H2474" s="5">
        <f>IF(
Table1[[#This Row],[Budget_Sales]]=0,
"",
IF(
Table1[[#This Row],[Budget_Sales]]&gt;0,
(Table1[[#This Row],[Actual_Sales]]-Table1[[#This Row],[Budget_Sales]])/Table1[[#This Row],[Budget_Sales]],
(Table1[[#This Row],[Actual_Sales]]-Table1[[#This Row],[Budget_Sales]])/ABS(Table1[[#This Row],[Budget_Sales]])
)
)</f>
        <v>0</v>
      </c>
      <c r="I2474" s="5" t="str">
        <f>IF(Table1[[#This Row],[Sales_Var]]&gt;=0,"Above Budget","Below Budget")</f>
        <v>Above Budget</v>
      </c>
      <c r="J2474">
        <f>Table1[[#This Row],[Actual_Sales]]-(Table1[[#This Row],[COGS]]+Table1[[#This Row],[Expenses]])</f>
        <v>47</v>
      </c>
      <c r="K2474">
        <v>50</v>
      </c>
      <c r="L2474">
        <f>Table1[[#This Row],[Actual_Profit]]-Table1[[#This Row],[Budget_Profit]]</f>
        <v>-3</v>
      </c>
      <c r="M2474" s="5">
        <f>IF(
Table1[[#This Row],[Budget_Profit]]=0,
"",
IF(
Table1[[#This Row],[Budget_Profit]]&gt;0,
(Table1[[#This Row],[Actual_Profit]]-Table1[[#This Row],[Budget_Profit]])/Table1[[#This Row],[Budget_Profit]],
(Table1[[#This Row],[Actual_Profit]]-Table1[[#This Row],[Budget_Profit]])/ABS(Table1[[#This Row],[Budget_Profit]])
)
)</f>
        <v>-0.06</v>
      </c>
      <c r="N2474" s="5" t="str">
        <f>IF(Table1[[#This Row],[Profit_Var]]&gt;=0, "Above Budget", "Below Budget")</f>
        <v>Below Budget</v>
      </c>
      <c r="O2474">
        <v>78</v>
      </c>
      <c r="P2474">
        <v>80</v>
      </c>
      <c r="Q2474">
        <f>Table1[[#This Row],[COGS]]-Table1[[#This Row],[Budget_COGS]]</f>
        <v>-2</v>
      </c>
      <c r="R2474" s="5">
        <f>IF(
Table1[[#This Row],[Budget_COGS]]=0,
"",
IF(
Table1[[#This Row],[Budget_COGS]]&gt;0,
(Table1[[#This Row],[Budget_COGS]]-Table1[[#This Row],[COGS]]) / Table1[[#This Row],[Budget_COGS]],
(Table1[[#This Row],[Budget_COGS]]-Table1[[#This Row],[COGS]]) / ABS(Table1[[#This Row],[Budget_COGS]])
)
)</f>
        <v>2.5000000000000001E-2</v>
      </c>
      <c r="S2474" s="5" t="str">
        <f>IF(Table1[[#This Row],[COGS _Var]]&gt;=0, "Above Budget", "Below Budget")</f>
        <v>Below Budget</v>
      </c>
      <c r="T2474">
        <f>Table1[[#This Row],[Actual_Sales]]-Table1[[#This Row],[COGS]]</f>
        <v>92</v>
      </c>
      <c r="U2474">
        <v>90</v>
      </c>
      <c r="V2474">
        <f>Table1[[#This Row],[Gross_Margin]]-Table1[[#This Row],[Budget_Margin]]</f>
        <v>2</v>
      </c>
      <c r="W2474" s="5">
        <f>IF(
Table1[[#This Row],[Budget_Margin]]=0,
"",
IF(
Table1[[#This Row],[Budget_Margin]]&gt;0,
(Table1[[#This Row],[Gross_Margin]]-Table1[[#This Row],[Budget_Margin]]) / Table1[[#This Row],[Budget_Margin]],
(Table1[[#This Row],[Gross_Margin]]-Table1[[#This Row],[Budget_Margin]]) / ABS(Table1[[#This Row],[Budget_Margin]])
)
)</f>
        <v>2.2222222222222223E-2</v>
      </c>
      <c r="X2474" s="5" t="str">
        <f>IF(Table1[[#This Row],[Margin_Var]]&gt;=0, "Above Budget", "Below Budget")</f>
        <v>Above Budget</v>
      </c>
      <c r="Y2474" s="5">
        <f>IFERROR(Table1[[#This Row],[Gross_Margin]]/Table1[[#This Row],[Actual_Sales]],0)</f>
        <v>0.54117647058823526</v>
      </c>
      <c r="Z2474" s="5">
        <f>Table1[[#This Row],[Actual_Profit]]/Table1[[#This Row],[Actual_Sales]]</f>
        <v>0.27647058823529413</v>
      </c>
      <c r="AA2474">
        <v>45</v>
      </c>
      <c r="AB2474" s="5">
        <f>IFERROR(Table1[[#This Row],[Expenses]]/Table1[[#This Row],[Actual_Sales]],0)</f>
        <v>0.26470588235294118</v>
      </c>
      <c r="AC2474">
        <v>24</v>
      </c>
      <c r="AD2474">
        <v>965</v>
      </c>
      <c r="AE2474" s="5">
        <f>IFERROR(Table1[[#This Row],[Inventory]]/Table1[[#This Row],[Actual_Sales]],0)</f>
        <v>5.6764705882352944</v>
      </c>
    </row>
    <row r="2475" spans="1:31" x14ac:dyDescent="0.25">
      <c r="A2475">
        <v>63</v>
      </c>
      <c r="B2475">
        <v>475</v>
      </c>
      <c r="C2475">
        <v>10</v>
      </c>
      <c r="D2475" s="2">
        <v>40179</v>
      </c>
      <c r="E2475">
        <v>170</v>
      </c>
      <c r="F2475">
        <v>130</v>
      </c>
      <c r="G2475">
        <f>Table1[[#This Row],[Actual_Sales]]-Table1[[#This Row],[Budget_Sales]]</f>
        <v>40</v>
      </c>
      <c r="H2475" s="5">
        <f>IF(
Table1[[#This Row],[Budget_Sales]]=0,
"",
IF(
Table1[[#This Row],[Budget_Sales]]&gt;0,
(Table1[[#This Row],[Actual_Sales]]-Table1[[#This Row],[Budget_Sales]])/Table1[[#This Row],[Budget_Sales]],
(Table1[[#This Row],[Actual_Sales]]-Table1[[#This Row],[Budget_Sales]])/ABS(Table1[[#This Row],[Budget_Sales]])
)
)</f>
        <v>0.30769230769230771</v>
      </c>
      <c r="I2475" s="5" t="str">
        <f>IF(Table1[[#This Row],[Sales_Var]]&gt;=0,"Above Budget","Below Budget")</f>
        <v>Above Budget</v>
      </c>
      <c r="J2475">
        <f>Table1[[#This Row],[Actual_Sales]]-(Table1[[#This Row],[COGS]]+Table1[[#This Row],[Expenses]])</f>
        <v>47</v>
      </c>
      <c r="K2475">
        <v>50</v>
      </c>
      <c r="L2475">
        <f>Table1[[#This Row],[Actual_Profit]]-Table1[[#This Row],[Budget_Profit]]</f>
        <v>-3</v>
      </c>
      <c r="M2475" s="5">
        <f>IF(
Table1[[#This Row],[Budget_Profit]]=0,
"",
IF(
Table1[[#This Row],[Budget_Profit]]&gt;0,
(Table1[[#This Row],[Actual_Profit]]-Table1[[#This Row],[Budget_Profit]])/Table1[[#This Row],[Budget_Profit]],
(Table1[[#This Row],[Actual_Profit]]-Table1[[#This Row],[Budget_Profit]])/ABS(Table1[[#This Row],[Budget_Profit]])
)
)</f>
        <v>-0.06</v>
      </c>
      <c r="N2475" s="5" t="str">
        <f>IF(Table1[[#This Row],[Profit_Var]]&gt;=0, "Above Budget", "Below Budget")</f>
        <v>Below Budget</v>
      </c>
      <c r="O2475">
        <v>78</v>
      </c>
      <c r="P2475">
        <v>50</v>
      </c>
      <c r="Q2475">
        <f>Table1[[#This Row],[COGS]]-Table1[[#This Row],[Budget_COGS]]</f>
        <v>28</v>
      </c>
      <c r="R2475" s="5">
        <f>IF(
Table1[[#This Row],[Budget_COGS]]=0,
"",
IF(
Table1[[#This Row],[Budget_COGS]]&gt;0,
(Table1[[#This Row],[Budget_COGS]]-Table1[[#This Row],[COGS]]) / Table1[[#This Row],[Budget_COGS]],
(Table1[[#This Row],[Budget_COGS]]-Table1[[#This Row],[COGS]]) / ABS(Table1[[#This Row],[Budget_COGS]])
)
)</f>
        <v>-0.56000000000000005</v>
      </c>
      <c r="S2475" s="5" t="str">
        <f>IF(Table1[[#This Row],[COGS _Var]]&gt;=0, "Above Budget", "Below Budget")</f>
        <v>Above Budget</v>
      </c>
      <c r="T2475">
        <f>Table1[[#This Row],[Actual_Sales]]-Table1[[#This Row],[COGS]]</f>
        <v>92</v>
      </c>
      <c r="U2475">
        <v>80</v>
      </c>
      <c r="V2475">
        <f>Table1[[#This Row],[Gross_Margin]]-Table1[[#This Row],[Budget_Margin]]</f>
        <v>12</v>
      </c>
      <c r="W2475" s="5">
        <f>IF(
Table1[[#This Row],[Budget_Margin]]=0,
"",
IF(
Table1[[#This Row],[Budget_Margin]]&gt;0,
(Table1[[#This Row],[Gross_Margin]]-Table1[[#This Row],[Budget_Margin]]) / Table1[[#This Row],[Budget_Margin]],
(Table1[[#This Row],[Gross_Margin]]-Table1[[#This Row],[Budget_Margin]]) / ABS(Table1[[#This Row],[Budget_Margin]])
)
)</f>
        <v>0.15</v>
      </c>
      <c r="X2475" s="5" t="str">
        <f>IF(Table1[[#This Row],[Margin_Var]]&gt;=0, "Above Budget", "Below Budget")</f>
        <v>Above Budget</v>
      </c>
      <c r="Y2475" s="5">
        <f>IFERROR(Table1[[#This Row],[Gross_Margin]]/Table1[[#This Row],[Actual_Sales]],0)</f>
        <v>0.54117647058823526</v>
      </c>
      <c r="Z2475" s="5">
        <f>Table1[[#This Row],[Actual_Profit]]/Table1[[#This Row],[Actual_Sales]]</f>
        <v>0.27647058823529413</v>
      </c>
      <c r="AA2475">
        <v>45</v>
      </c>
      <c r="AB2475" s="5">
        <f>IFERROR(Table1[[#This Row],[Expenses]]/Table1[[#This Row],[Actual_Sales]],0)</f>
        <v>0.26470588235294118</v>
      </c>
      <c r="AC2475">
        <v>24</v>
      </c>
      <c r="AD2475">
        <v>965</v>
      </c>
      <c r="AE2475" s="5">
        <f>IFERROR(Table1[[#This Row],[Inventory]]/Table1[[#This Row],[Actual_Sales]],0)</f>
        <v>5.6764705882352944</v>
      </c>
    </row>
    <row r="2476" spans="1:31" x14ac:dyDescent="0.25">
      <c r="A2476">
        <v>1418</v>
      </c>
      <c r="B2476">
        <v>206</v>
      </c>
      <c r="C2476">
        <v>4</v>
      </c>
      <c r="D2476" s="2">
        <v>40422</v>
      </c>
      <c r="E2476">
        <v>76</v>
      </c>
      <c r="F2476">
        <v>70</v>
      </c>
      <c r="G2476">
        <f>Table1[[#This Row],[Actual_Sales]]-Table1[[#This Row],[Budget_Sales]]</f>
        <v>6</v>
      </c>
      <c r="H2476" s="5">
        <f>IF(
Table1[[#This Row],[Budget_Sales]]=0,
"",
IF(
Table1[[#This Row],[Budget_Sales]]&gt;0,
(Table1[[#This Row],[Actual_Sales]]-Table1[[#This Row],[Budget_Sales]])/Table1[[#This Row],[Budget_Sales]],
(Table1[[#This Row],[Actual_Sales]]-Table1[[#This Row],[Budget_Sales]])/ABS(Table1[[#This Row],[Budget_Sales]])
)
)</f>
        <v>8.5714285714285715E-2</v>
      </c>
      <c r="I2476" s="5" t="str">
        <f>IF(Table1[[#This Row],[Sales_Var]]&gt;=0,"Above Budget","Below Budget")</f>
        <v>Above Budget</v>
      </c>
      <c r="J2476">
        <f>Table1[[#This Row],[Actual_Sales]]-(Table1[[#This Row],[COGS]]+Table1[[#This Row],[Expenses]])</f>
        <v>21</v>
      </c>
      <c r="K2476">
        <v>30</v>
      </c>
      <c r="L2476">
        <f>Table1[[#This Row],[Actual_Profit]]-Table1[[#This Row],[Budget_Profit]]</f>
        <v>-9</v>
      </c>
      <c r="M2476" s="5">
        <f>IF(
Table1[[#This Row],[Budget_Profit]]=0,
"",
IF(
Table1[[#This Row],[Budget_Profit]]&gt;0,
(Table1[[#This Row],[Actual_Profit]]-Table1[[#This Row],[Budget_Profit]])/Table1[[#This Row],[Budget_Profit]],
(Table1[[#This Row],[Actual_Profit]]-Table1[[#This Row],[Budget_Profit]])/ABS(Table1[[#This Row],[Budget_Profit]])
)
)</f>
        <v>-0.3</v>
      </c>
      <c r="N2476" s="5" t="str">
        <f>IF(Table1[[#This Row],[Profit_Var]]&gt;=0, "Above Budget", "Below Budget")</f>
        <v>Below Budget</v>
      </c>
      <c r="O2476">
        <v>33</v>
      </c>
      <c r="P2476">
        <v>30</v>
      </c>
      <c r="Q2476">
        <f>Table1[[#This Row],[COGS]]-Table1[[#This Row],[Budget_COGS]]</f>
        <v>3</v>
      </c>
      <c r="R2476" s="5">
        <f>IF(
Table1[[#This Row],[Budget_COGS]]=0,
"",
IF(
Table1[[#This Row],[Budget_COGS]]&gt;0,
(Table1[[#This Row],[Budget_COGS]]-Table1[[#This Row],[COGS]]) / Table1[[#This Row],[Budget_COGS]],
(Table1[[#This Row],[Budget_COGS]]-Table1[[#This Row],[COGS]]) / ABS(Table1[[#This Row],[Budget_COGS]])
)
)</f>
        <v>-0.1</v>
      </c>
      <c r="S2476" s="5" t="str">
        <f>IF(Table1[[#This Row],[COGS _Var]]&gt;=0, "Above Budget", "Below Budget")</f>
        <v>Above Budget</v>
      </c>
      <c r="T2476">
        <f>Table1[[#This Row],[Actual_Sales]]-Table1[[#This Row],[COGS]]</f>
        <v>43</v>
      </c>
      <c r="U2476">
        <v>40</v>
      </c>
      <c r="V2476">
        <f>Table1[[#This Row],[Gross_Margin]]-Table1[[#This Row],[Budget_Margin]]</f>
        <v>3</v>
      </c>
      <c r="W2476" s="5">
        <f>IF(
Table1[[#This Row],[Budget_Margin]]=0,
"",
IF(
Table1[[#This Row],[Budget_Margin]]&gt;0,
(Table1[[#This Row],[Gross_Margin]]-Table1[[#This Row],[Budget_Margin]]) / Table1[[#This Row],[Budget_Margin]],
(Table1[[#This Row],[Gross_Margin]]-Table1[[#This Row],[Budget_Margin]]) / ABS(Table1[[#This Row],[Budget_Margin]])
)
)</f>
        <v>7.4999999999999997E-2</v>
      </c>
      <c r="X2476" s="5" t="str">
        <f>IF(Table1[[#This Row],[Margin_Var]]&gt;=0, "Above Budget", "Below Budget")</f>
        <v>Above Budget</v>
      </c>
      <c r="Y2476" s="5">
        <f>IFERROR(Table1[[#This Row],[Gross_Margin]]/Table1[[#This Row],[Actual_Sales]],0)</f>
        <v>0.56578947368421051</v>
      </c>
      <c r="Z2476" s="5">
        <f>Table1[[#This Row],[Actual_Profit]]/Table1[[#This Row],[Actual_Sales]]</f>
        <v>0.27631578947368424</v>
      </c>
      <c r="AA2476">
        <v>22</v>
      </c>
      <c r="AB2476" s="5">
        <f>IFERROR(Table1[[#This Row],[Expenses]]/Table1[[#This Row],[Actual_Sales]],0)</f>
        <v>0.28947368421052633</v>
      </c>
      <c r="AC2476">
        <v>10</v>
      </c>
      <c r="AD2476">
        <v>577</v>
      </c>
      <c r="AE2476" s="5">
        <f>IFERROR(Table1[[#This Row],[Inventory]]/Table1[[#This Row],[Actual_Sales]],0)</f>
        <v>7.5921052631578947</v>
      </c>
    </row>
    <row r="2477" spans="1:31" x14ac:dyDescent="0.25">
      <c r="A2477">
        <v>1515</v>
      </c>
      <c r="B2477">
        <v>608</v>
      </c>
      <c r="C2477">
        <v>6</v>
      </c>
      <c r="D2477" s="2">
        <v>40422</v>
      </c>
      <c r="E2477">
        <v>76</v>
      </c>
      <c r="F2477">
        <v>80</v>
      </c>
      <c r="G2477">
        <f>Table1[[#This Row],[Actual_Sales]]-Table1[[#This Row],[Budget_Sales]]</f>
        <v>-4</v>
      </c>
      <c r="H2477" s="5">
        <f>IF(
Table1[[#This Row],[Budget_Sales]]=0,
"",
IF(
Table1[[#This Row],[Budget_Sales]]&gt;0,
(Table1[[#This Row],[Actual_Sales]]-Table1[[#This Row],[Budget_Sales]])/Table1[[#This Row],[Budget_Sales]],
(Table1[[#This Row],[Actual_Sales]]-Table1[[#This Row],[Budget_Sales]])/ABS(Table1[[#This Row],[Budget_Sales]])
)
)</f>
        <v>-0.05</v>
      </c>
      <c r="I2477" s="5" t="str">
        <f>IF(Table1[[#This Row],[Sales_Var]]&gt;=0,"Above Budget","Below Budget")</f>
        <v>Below Budget</v>
      </c>
      <c r="J2477">
        <f>Table1[[#This Row],[Actual_Sales]]-(Table1[[#This Row],[COGS]]+Table1[[#This Row],[Expenses]])</f>
        <v>21</v>
      </c>
      <c r="K2477">
        <v>30</v>
      </c>
      <c r="L2477">
        <f>Table1[[#This Row],[Actual_Profit]]-Table1[[#This Row],[Budget_Profit]]</f>
        <v>-9</v>
      </c>
      <c r="M2477" s="5">
        <f>IF(
Table1[[#This Row],[Budget_Profit]]=0,
"",
IF(
Table1[[#This Row],[Budget_Profit]]&gt;0,
(Table1[[#This Row],[Actual_Profit]]-Table1[[#This Row],[Budget_Profit]])/Table1[[#This Row],[Budget_Profit]],
(Table1[[#This Row],[Actual_Profit]]-Table1[[#This Row],[Budget_Profit]])/ABS(Table1[[#This Row],[Budget_Profit]])
)
)</f>
        <v>-0.3</v>
      </c>
      <c r="N2477" s="5" t="str">
        <f>IF(Table1[[#This Row],[Profit_Var]]&gt;=0, "Above Budget", "Below Budget")</f>
        <v>Below Budget</v>
      </c>
      <c r="O2477">
        <v>33</v>
      </c>
      <c r="P2477">
        <v>30</v>
      </c>
      <c r="Q2477">
        <f>Table1[[#This Row],[COGS]]-Table1[[#This Row],[Budget_COGS]]</f>
        <v>3</v>
      </c>
      <c r="R2477" s="5">
        <f>IF(
Table1[[#This Row],[Budget_COGS]]=0,
"",
IF(
Table1[[#This Row],[Budget_COGS]]&gt;0,
(Table1[[#This Row],[Budget_COGS]]-Table1[[#This Row],[COGS]]) / Table1[[#This Row],[Budget_COGS]],
(Table1[[#This Row],[Budget_COGS]]-Table1[[#This Row],[COGS]]) / ABS(Table1[[#This Row],[Budget_COGS]])
)
)</f>
        <v>-0.1</v>
      </c>
      <c r="S2477" s="5" t="str">
        <f>IF(Table1[[#This Row],[COGS _Var]]&gt;=0, "Above Budget", "Below Budget")</f>
        <v>Above Budget</v>
      </c>
      <c r="T2477">
        <f>Table1[[#This Row],[Actual_Sales]]-Table1[[#This Row],[COGS]]</f>
        <v>43</v>
      </c>
      <c r="U2477">
        <v>50</v>
      </c>
      <c r="V2477">
        <f>Table1[[#This Row],[Gross_Margin]]-Table1[[#This Row],[Budget_Margin]]</f>
        <v>-7</v>
      </c>
      <c r="W2477" s="5">
        <f>IF(
Table1[[#This Row],[Budget_Margin]]=0,
"",
IF(
Table1[[#This Row],[Budget_Margin]]&gt;0,
(Table1[[#This Row],[Gross_Margin]]-Table1[[#This Row],[Budget_Margin]]) / Table1[[#This Row],[Budget_Margin]],
(Table1[[#This Row],[Gross_Margin]]-Table1[[#This Row],[Budget_Margin]]) / ABS(Table1[[#This Row],[Budget_Margin]])
)
)</f>
        <v>-0.14000000000000001</v>
      </c>
      <c r="X2477" s="5" t="str">
        <f>IF(Table1[[#This Row],[Margin_Var]]&gt;=0, "Above Budget", "Below Budget")</f>
        <v>Below Budget</v>
      </c>
      <c r="Y2477" s="5">
        <f>IFERROR(Table1[[#This Row],[Gross_Margin]]/Table1[[#This Row],[Actual_Sales]],0)</f>
        <v>0.56578947368421051</v>
      </c>
      <c r="Z2477" s="5">
        <f>Table1[[#This Row],[Actual_Profit]]/Table1[[#This Row],[Actual_Sales]]</f>
        <v>0.27631578947368424</v>
      </c>
      <c r="AA2477">
        <v>22</v>
      </c>
      <c r="AB2477" s="5">
        <f>IFERROR(Table1[[#This Row],[Expenses]]/Table1[[#This Row],[Actual_Sales]],0)</f>
        <v>0.28947368421052633</v>
      </c>
      <c r="AC2477">
        <v>10</v>
      </c>
      <c r="AD2477">
        <v>577</v>
      </c>
      <c r="AE2477" s="5">
        <f>IFERROR(Table1[[#This Row],[Inventory]]/Table1[[#This Row],[Actual_Sales]],0)</f>
        <v>7.5921052631578947</v>
      </c>
    </row>
    <row r="2478" spans="1:31" x14ac:dyDescent="0.25">
      <c r="A2478">
        <v>1495</v>
      </c>
      <c r="B2478">
        <v>561</v>
      </c>
      <c r="C2478">
        <v>8</v>
      </c>
      <c r="D2478" s="2">
        <v>40422</v>
      </c>
      <c r="E2478">
        <v>76</v>
      </c>
      <c r="F2478">
        <v>50</v>
      </c>
      <c r="G2478">
        <f>Table1[[#This Row],[Actual_Sales]]-Table1[[#This Row],[Budget_Sales]]</f>
        <v>26</v>
      </c>
      <c r="H2478" s="5">
        <f>IF(
Table1[[#This Row],[Budget_Sales]]=0,
"",
IF(
Table1[[#This Row],[Budget_Sales]]&gt;0,
(Table1[[#This Row],[Actual_Sales]]-Table1[[#This Row],[Budget_Sales]])/Table1[[#This Row],[Budget_Sales]],
(Table1[[#This Row],[Actual_Sales]]-Table1[[#This Row],[Budget_Sales]])/ABS(Table1[[#This Row],[Budget_Sales]])
)
)</f>
        <v>0.52</v>
      </c>
      <c r="I2478" s="5" t="str">
        <f>IF(Table1[[#This Row],[Sales_Var]]&gt;=0,"Above Budget","Below Budget")</f>
        <v>Above Budget</v>
      </c>
      <c r="J2478">
        <f>Table1[[#This Row],[Actual_Sales]]-(Table1[[#This Row],[COGS]]+Table1[[#This Row],[Expenses]])</f>
        <v>21</v>
      </c>
      <c r="K2478">
        <v>20</v>
      </c>
      <c r="L2478">
        <f>Table1[[#This Row],[Actual_Profit]]-Table1[[#This Row],[Budget_Profit]]</f>
        <v>1</v>
      </c>
      <c r="M2478" s="5">
        <f>IF(
Table1[[#This Row],[Budget_Profit]]=0,
"",
IF(
Table1[[#This Row],[Budget_Profit]]&gt;0,
(Table1[[#This Row],[Actual_Profit]]-Table1[[#This Row],[Budget_Profit]])/Table1[[#This Row],[Budget_Profit]],
(Table1[[#This Row],[Actual_Profit]]-Table1[[#This Row],[Budget_Profit]])/ABS(Table1[[#This Row],[Budget_Profit]])
)
)</f>
        <v>0.05</v>
      </c>
      <c r="N2478" s="5" t="str">
        <f>IF(Table1[[#This Row],[Profit_Var]]&gt;=0, "Above Budget", "Below Budget")</f>
        <v>Above Budget</v>
      </c>
      <c r="O2478">
        <v>33</v>
      </c>
      <c r="P2478">
        <v>20</v>
      </c>
      <c r="Q2478">
        <f>Table1[[#This Row],[COGS]]-Table1[[#This Row],[Budget_COGS]]</f>
        <v>13</v>
      </c>
      <c r="R2478" s="5">
        <f>IF(
Table1[[#This Row],[Budget_COGS]]=0,
"",
IF(
Table1[[#This Row],[Budget_COGS]]&gt;0,
(Table1[[#This Row],[Budget_COGS]]-Table1[[#This Row],[COGS]]) / Table1[[#This Row],[Budget_COGS]],
(Table1[[#This Row],[Budget_COGS]]-Table1[[#This Row],[COGS]]) / ABS(Table1[[#This Row],[Budget_COGS]])
)
)</f>
        <v>-0.65</v>
      </c>
      <c r="S2478" s="5" t="str">
        <f>IF(Table1[[#This Row],[COGS _Var]]&gt;=0, "Above Budget", "Below Budget")</f>
        <v>Above Budget</v>
      </c>
      <c r="T2478">
        <f>Table1[[#This Row],[Actual_Sales]]-Table1[[#This Row],[COGS]]</f>
        <v>43</v>
      </c>
      <c r="U2478">
        <v>30</v>
      </c>
      <c r="V2478">
        <f>Table1[[#This Row],[Gross_Margin]]-Table1[[#This Row],[Budget_Margin]]</f>
        <v>13</v>
      </c>
      <c r="W2478" s="5">
        <f>IF(
Table1[[#This Row],[Budget_Margin]]=0,
"",
IF(
Table1[[#This Row],[Budget_Margin]]&gt;0,
(Table1[[#This Row],[Gross_Margin]]-Table1[[#This Row],[Budget_Margin]]) / Table1[[#This Row],[Budget_Margin]],
(Table1[[#This Row],[Gross_Margin]]-Table1[[#This Row],[Budget_Margin]]) / ABS(Table1[[#This Row],[Budget_Margin]])
)
)</f>
        <v>0.43333333333333335</v>
      </c>
      <c r="X2478" s="5" t="str">
        <f>IF(Table1[[#This Row],[Margin_Var]]&gt;=0, "Above Budget", "Below Budget")</f>
        <v>Above Budget</v>
      </c>
      <c r="Y2478" s="5">
        <f>IFERROR(Table1[[#This Row],[Gross_Margin]]/Table1[[#This Row],[Actual_Sales]],0)</f>
        <v>0.56578947368421051</v>
      </c>
      <c r="Z2478" s="5">
        <f>Table1[[#This Row],[Actual_Profit]]/Table1[[#This Row],[Actual_Sales]]</f>
        <v>0.27631578947368424</v>
      </c>
      <c r="AA2478">
        <v>22</v>
      </c>
      <c r="AB2478" s="5">
        <f>IFERROR(Table1[[#This Row],[Expenses]]/Table1[[#This Row],[Actual_Sales]],0)</f>
        <v>0.28947368421052633</v>
      </c>
      <c r="AC2478">
        <v>10</v>
      </c>
      <c r="AD2478">
        <v>577</v>
      </c>
      <c r="AE2478" s="5">
        <f>IFERROR(Table1[[#This Row],[Inventory]]/Table1[[#This Row],[Actual_Sales]],0)</f>
        <v>7.5921052631578947</v>
      </c>
    </row>
    <row r="2479" spans="1:31" x14ac:dyDescent="0.25">
      <c r="A2479">
        <v>2231</v>
      </c>
      <c r="B2479">
        <v>603</v>
      </c>
      <c r="C2479">
        <v>2</v>
      </c>
      <c r="D2479" s="2">
        <v>40544</v>
      </c>
      <c r="E2479">
        <v>134</v>
      </c>
      <c r="F2479">
        <v>110</v>
      </c>
      <c r="G2479">
        <f>Table1[[#This Row],[Actual_Sales]]-Table1[[#This Row],[Budget_Sales]]</f>
        <v>24</v>
      </c>
      <c r="H2479" s="5">
        <f>IF(
Table1[[#This Row],[Budget_Sales]]=0,
"",
IF(
Table1[[#This Row],[Budget_Sales]]&gt;0,
(Table1[[#This Row],[Actual_Sales]]-Table1[[#This Row],[Budget_Sales]])/Table1[[#This Row],[Budget_Sales]],
(Table1[[#This Row],[Actual_Sales]]-Table1[[#This Row],[Budget_Sales]])/ABS(Table1[[#This Row],[Budget_Sales]])
)
)</f>
        <v>0.21818181818181817</v>
      </c>
      <c r="I2479" s="5" t="str">
        <f>IF(Table1[[#This Row],[Sales_Var]]&gt;=0,"Above Budget","Below Budget")</f>
        <v>Above Budget</v>
      </c>
      <c r="J2479">
        <f>Table1[[#This Row],[Actual_Sales]]-(Table1[[#This Row],[COGS]]+Table1[[#This Row],[Expenses]])</f>
        <v>37</v>
      </c>
      <c r="K2479">
        <v>40</v>
      </c>
      <c r="L2479">
        <f>Table1[[#This Row],[Actual_Profit]]-Table1[[#This Row],[Budget_Profit]]</f>
        <v>-3</v>
      </c>
      <c r="M2479" s="5">
        <f>IF(
Table1[[#This Row],[Budget_Profit]]=0,
"",
IF(
Table1[[#This Row],[Budget_Profit]]&gt;0,
(Table1[[#This Row],[Actual_Profit]]-Table1[[#This Row],[Budget_Profit]])/Table1[[#This Row],[Budget_Profit]],
(Table1[[#This Row],[Actual_Profit]]-Table1[[#This Row],[Budget_Profit]])/ABS(Table1[[#This Row],[Budget_Profit]])
)
)</f>
        <v>-7.4999999999999997E-2</v>
      </c>
      <c r="N2479" s="5" t="str">
        <f>IF(Table1[[#This Row],[Profit_Var]]&gt;=0, "Above Budget", "Below Budget")</f>
        <v>Below Budget</v>
      </c>
      <c r="O2479">
        <v>48</v>
      </c>
      <c r="P2479">
        <v>40</v>
      </c>
      <c r="Q2479">
        <f>Table1[[#This Row],[COGS]]-Table1[[#This Row],[Budget_COGS]]</f>
        <v>8</v>
      </c>
      <c r="R2479" s="5">
        <f>IF(
Table1[[#This Row],[Budget_COGS]]=0,
"",
IF(
Table1[[#This Row],[Budget_COGS]]&gt;0,
(Table1[[#This Row],[Budget_COGS]]-Table1[[#This Row],[COGS]]) / Table1[[#This Row],[Budget_COGS]],
(Table1[[#This Row],[Budget_COGS]]-Table1[[#This Row],[COGS]]) / ABS(Table1[[#This Row],[Budget_COGS]])
)
)</f>
        <v>-0.2</v>
      </c>
      <c r="S2479" s="5" t="str">
        <f>IF(Table1[[#This Row],[COGS _Var]]&gt;=0, "Above Budget", "Below Budget")</f>
        <v>Above Budget</v>
      </c>
      <c r="T2479">
        <f>Table1[[#This Row],[Actual_Sales]]-Table1[[#This Row],[COGS]]</f>
        <v>86</v>
      </c>
      <c r="U2479">
        <v>70</v>
      </c>
      <c r="V2479">
        <f>Table1[[#This Row],[Gross_Margin]]-Table1[[#This Row],[Budget_Margin]]</f>
        <v>16</v>
      </c>
      <c r="W2479" s="5">
        <f>IF(
Table1[[#This Row],[Budget_Margin]]=0,
"",
IF(
Table1[[#This Row],[Budget_Margin]]&gt;0,
(Table1[[#This Row],[Gross_Margin]]-Table1[[#This Row],[Budget_Margin]]) / Table1[[#This Row],[Budget_Margin]],
(Table1[[#This Row],[Gross_Margin]]-Table1[[#This Row],[Budget_Margin]]) / ABS(Table1[[#This Row],[Budget_Margin]])
)
)</f>
        <v>0.22857142857142856</v>
      </c>
      <c r="X2479" s="5" t="str">
        <f>IF(Table1[[#This Row],[Margin_Var]]&gt;=0, "Above Budget", "Below Budget")</f>
        <v>Above Budget</v>
      </c>
      <c r="Y2479" s="5">
        <f>IFERROR(Table1[[#This Row],[Gross_Margin]]/Table1[[#This Row],[Actual_Sales]],0)</f>
        <v>0.64179104477611937</v>
      </c>
      <c r="Z2479" s="5">
        <f>Table1[[#This Row],[Actual_Profit]]/Table1[[#This Row],[Actual_Sales]]</f>
        <v>0.27611940298507465</v>
      </c>
      <c r="AA2479">
        <v>49</v>
      </c>
      <c r="AB2479" s="5">
        <f>IFERROR(Table1[[#This Row],[Expenses]]/Table1[[#This Row],[Actual_Sales]],0)</f>
        <v>0.36567164179104478</v>
      </c>
      <c r="AC2479">
        <v>15</v>
      </c>
      <c r="AD2479">
        <v>372</v>
      </c>
      <c r="AE2479" s="5">
        <f>IFERROR(Table1[[#This Row],[Inventory]]/Table1[[#This Row],[Actual_Sales]],0)</f>
        <v>2.7761194029850746</v>
      </c>
    </row>
    <row r="2480" spans="1:31" x14ac:dyDescent="0.25">
      <c r="A2480">
        <v>2179</v>
      </c>
      <c r="B2480">
        <v>435</v>
      </c>
      <c r="C2480">
        <v>9</v>
      </c>
      <c r="D2480" s="2">
        <v>40544</v>
      </c>
      <c r="E2480">
        <v>134</v>
      </c>
      <c r="F2480">
        <v>100</v>
      </c>
      <c r="G2480">
        <f>Table1[[#This Row],[Actual_Sales]]-Table1[[#This Row],[Budget_Sales]]</f>
        <v>34</v>
      </c>
      <c r="H2480" s="5">
        <f>IF(
Table1[[#This Row],[Budget_Sales]]=0,
"",
IF(
Table1[[#This Row],[Budget_Sales]]&gt;0,
(Table1[[#This Row],[Actual_Sales]]-Table1[[#This Row],[Budget_Sales]])/Table1[[#This Row],[Budget_Sales]],
(Table1[[#This Row],[Actual_Sales]]-Table1[[#This Row],[Budget_Sales]])/ABS(Table1[[#This Row],[Budget_Sales]])
)
)</f>
        <v>0.34</v>
      </c>
      <c r="I2480" s="5" t="str">
        <f>IF(Table1[[#This Row],[Sales_Var]]&gt;=0,"Above Budget","Below Budget")</f>
        <v>Above Budget</v>
      </c>
      <c r="J2480">
        <f>Table1[[#This Row],[Actual_Sales]]-(Table1[[#This Row],[COGS]]+Table1[[#This Row],[Expenses]])</f>
        <v>37</v>
      </c>
      <c r="K2480">
        <v>30</v>
      </c>
      <c r="L2480">
        <f>Table1[[#This Row],[Actual_Profit]]-Table1[[#This Row],[Budget_Profit]]</f>
        <v>7</v>
      </c>
      <c r="M2480" s="5">
        <f>IF(
Table1[[#This Row],[Budget_Profit]]=0,
"",
IF(
Table1[[#This Row],[Budget_Profit]]&gt;0,
(Table1[[#This Row],[Actual_Profit]]-Table1[[#This Row],[Budget_Profit]])/Table1[[#This Row],[Budget_Profit]],
(Table1[[#This Row],[Actual_Profit]]-Table1[[#This Row],[Budget_Profit]])/ABS(Table1[[#This Row],[Budget_Profit]])
)
)</f>
        <v>0.23333333333333334</v>
      </c>
      <c r="N2480" s="5" t="str">
        <f>IF(Table1[[#This Row],[Profit_Var]]&gt;=0, "Above Budget", "Below Budget")</f>
        <v>Above Budget</v>
      </c>
      <c r="O2480">
        <v>48</v>
      </c>
      <c r="P2480">
        <v>40</v>
      </c>
      <c r="Q2480">
        <f>Table1[[#This Row],[COGS]]-Table1[[#This Row],[Budget_COGS]]</f>
        <v>8</v>
      </c>
      <c r="R2480" s="5">
        <f>IF(
Table1[[#This Row],[Budget_COGS]]=0,
"",
IF(
Table1[[#This Row],[Budget_COGS]]&gt;0,
(Table1[[#This Row],[Budget_COGS]]-Table1[[#This Row],[COGS]]) / Table1[[#This Row],[Budget_COGS]],
(Table1[[#This Row],[Budget_COGS]]-Table1[[#This Row],[COGS]]) / ABS(Table1[[#This Row],[Budget_COGS]])
)
)</f>
        <v>-0.2</v>
      </c>
      <c r="S2480" s="5" t="str">
        <f>IF(Table1[[#This Row],[COGS _Var]]&gt;=0, "Above Budget", "Below Budget")</f>
        <v>Above Budget</v>
      </c>
      <c r="T2480">
        <f>Table1[[#This Row],[Actual_Sales]]-Table1[[#This Row],[COGS]]</f>
        <v>86</v>
      </c>
      <c r="U2480">
        <v>60</v>
      </c>
      <c r="V2480">
        <f>Table1[[#This Row],[Gross_Margin]]-Table1[[#This Row],[Budget_Margin]]</f>
        <v>26</v>
      </c>
      <c r="W2480" s="5">
        <f>IF(
Table1[[#This Row],[Budget_Margin]]=0,
"",
IF(
Table1[[#This Row],[Budget_Margin]]&gt;0,
(Table1[[#This Row],[Gross_Margin]]-Table1[[#This Row],[Budget_Margin]]) / Table1[[#This Row],[Budget_Margin]],
(Table1[[#This Row],[Gross_Margin]]-Table1[[#This Row],[Budget_Margin]]) / ABS(Table1[[#This Row],[Budget_Margin]])
)
)</f>
        <v>0.43333333333333335</v>
      </c>
      <c r="X2480" s="5" t="str">
        <f>IF(Table1[[#This Row],[Margin_Var]]&gt;=0, "Above Budget", "Below Budget")</f>
        <v>Above Budget</v>
      </c>
      <c r="Y2480" s="5">
        <f>IFERROR(Table1[[#This Row],[Gross_Margin]]/Table1[[#This Row],[Actual_Sales]],0)</f>
        <v>0.64179104477611937</v>
      </c>
      <c r="Z2480" s="5">
        <f>Table1[[#This Row],[Actual_Profit]]/Table1[[#This Row],[Actual_Sales]]</f>
        <v>0.27611940298507465</v>
      </c>
      <c r="AA2480">
        <v>49</v>
      </c>
      <c r="AB2480" s="5">
        <f>IFERROR(Table1[[#This Row],[Expenses]]/Table1[[#This Row],[Actual_Sales]],0)</f>
        <v>0.36567164179104478</v>
      </c>
      <c r="AC2480">
        <v>15</v>
      </c>
      <c r="AD2480">
        <v>372</v>
      </c>
      <c r="AE2480" s="5">
        <f>IFERROR(Table1[[#This Row],[Inventory]]/Table1[[#This Row],[Actual_Sales]],0)</f>
        <v>2.7761194029850746</v>
      </c>
    </row>
    <row r="2481" spans="1:31" x14ac:dyDescent="0.25">
      <c r="A2481">
        <v>406</v>
      </c>
      <c r="B2481">
        <v>435</v>
      </c>
      <c r="C2481">
        <v>1</v>
      </c>
      <c r="D2481" s="2">
        <v>40238</v>
      </c>
      <c r="E2481">
        <v>163</v>
      </c>
      <c r="F2481">
        <v>200</v>
      </c>
      <c r="G2481">
        <f>Table1[[#This Row],[Actual_Sales]]-Table1[[#This Row],[Budget_Sales]]</f>
        <v>-37</v>
      </c>
      <c r="H2481" s="5">
        <f>IF(
Table1[[#This Row],[Budget_Sales]]=0,
"",
IF(
Table1[[#This Row],[Budget_Sales]]&gt;0,
(Table1[[#This Row],[Actual_Sales]]-Table1[[#This Row],[Budget_Sales]])/Table1[[#This Row],[Budget_Sales]],
(Table1[[#This Row],[Actual_Sales]]-Table1[[#This Row],[Budget_Sales]])/ABS(Table1[[#This Row],[Budget_Sales]])
)
)</f>
        <v>-0.185</v>
      </c>
      <c r="I2481" s="5" t="str">
        <f>IF(Table1[[#This Row],[Sales_Var]]&gt;=0,"Above Budget","Below Budget")</f>
        <v>Below Budget</v>
      </c>
      <c r="J2481">
        <f>Table1[[#This Row],[Actual_Sales]]-(Table1[[#This Row],[COGS]]+Table1[[#This Row],[Expenses]])</f>
        <v>45</v>
      </c>
      <c r="K2481">
        <v>70</v>
      </c>
      <c r="L2481">
        <f>Table1[[#This Row],[Actual_Profit]]-Table1[[#This Row],[Budget_Profit]]</f>
        <v>-25</v>
      </c>
      <c r="M2481" s="5">
        <f>IF(
Table1[[#This Row],[Budget_Profit]]=0,
"",
IF(
Table1[[#This Row],[Budget_Profit]]&gt;0,
(Table1[[#This Row],[Actual_Profit]]-Table1[[#This Row],[Budget_Profit]])/Table1[[#This Row],[Budget_Profit]],
(Table1[[#This Row],[Actual_Profit]]-Table1[[#This Row],[Budget_Profit]])/ABS(Table1[[#This Row],[Budget_Profit]])
)
)</f>
        <v>-0.35714285714285715</v>
      </c>
      <c r="N2481" s="5" t="str">
        <f>IF(Table1[[#This Row],[Profit_Var]]&gt;=0, "Above Budget", "Below Budget")</f>
        <v>Below Budget</v>
      </c>
      <c r="O2481">
        <v>74</v>
      </c>
      <c r="P2481">
        <v>90</v>
      </c>
      <c r="Q2481">
        <f>Table1[[#This Row],[COGS]]-Table1[[#This Row],[Budget_COGS]]</f>
        <v>-16</v>
      </c>
      <c r="R2481" s="5">
        <f>IF(
Table1[[#This Row],[Budget_COGS]]=0,
"",
IF(
Table1[[#This Row],[Budget_COGS]]&gt;0,
(Table1[[#This Row],[Budget_COGS]]-Table1[[#This Row],[COGS]]) / Table1[[#This Row],[Budget_COGS]],
(Table1[[#This Row],[Budget_COGS]]-Table1[[#This Row],[COGS]]) / ABS(Table1[[#This Row],[Budget_COGS]])
)
)</f>
        <v>0.17777777777777778</v>
      </c>
      <c r="S2481" s="5" t="str">
        <f>IF(Table1[[#This Row],[COGS _Var]]&gt;=0, "Above Budget", "Below Budget")</f>
        <v>Below Budget</v>
      </c>
      <c r="T2481">
        <f>Table1[[#This Row],[Actual_Sales]]-Table1[[#This Row],[COGS]]</f>
        <v>89</v>
      </c>
      <c r="U2481">
        <v>110</v>
      </c>
      <c r="V2481">
        <f>Table1[[#This Row],[Gross_Margin]]-Table1[[#This Row],[Budget_Margin]]</f>
        <v>-21</v>
      </c>
      <c r="W2481" s="5">
        <f>IF(
Table1[[#This Row],[Budget_Margin]]=0,
"",
IF(
Table1[[#This Row],[Budget_Margin]]&gt;0,
(Table1[[#This Row],[Gross_Margin]]-Table1[[#This Row],[Budget_Margin]]) / Table1[[#This Row],[Budget_Margin]],
(Table1[[#This Row],[Gross_Margin]]-Table1[[#This Row],[Budget_Margin]]) / ABS(Table1[[#This Row],[Budget_Margin]])
)
)</f>
        <v>-0.19090909090909092</v>
      </c>
      <c r="X2481" s="5" t="str">
        <f>IF(Table1[[#This Row],[Margin_Var]]&gt;=0, "Above Budget", "Below Budget")</f>
        <v>Below Budget</v>
      </c>
      <c r="Y2481" s="5">
        <f>IFERROR(Table1[[#This Row],[Gross_Margin]]/Table1[[#This Row],[Actual_Sales]],0)</f>
        <v>0.54601226993865026</v>
      </c>
      <c r="Z2481" s="5">
        <f>Table1[[#This Row],[Actual_Profit]]/Table1[[#This Row],[Actual_Sales]]</f>
        <v>0.27607361963190186</v>
      </c>
      <c r="AA2481">
        <v>44</v>
      </c>
      <c r="AB2481" s="5">
        <f>IFERROR(Table1[[#This Row],[Expenses]]/Table1[[#This Row],[Actual_Sales]],0)</f>
        <v>0.26993865030674846</v>
      </c>
      <c r="AC2481">
        <v>22</v>
      </c>
      <c r="AD2481">
        <v>949</v>
      </c>
      <c r="AE2481" s="5">
        <f>IFERROR(Table1[[#This Row],[Inventory]]/Table1[[#This Row],[Actual_Sales]],0)</f>
        <v>5.8220858895705518</v>
      </c>
    </row>
    <row r="2482" spans="1:31" x14ac:dyDescent="0.25">
      <c r="A2482">
        <v>442</v>
      </c>
      <c r="B2482">
        <v>573</v>
      </c>
      <c r="C2482">
        <v>3</v>
      </c>
      <c r="D2482" s="2">
        <v>40238</v>
      </c>
      <c r="E2482">
        <v>163</v>
      </c>
      <c r="F2482">
        <v>170</v>
      </c>
      <c r="G2482">
        <f>Table1[[#This Row],[Actual_Sales]]-Table1[[#This Row],[Budget_Sales]]</f>
        <v>-7</v>
      </c>
      <c r="H2482" s="5">
        <f>IF(
Table1[[#This Row],[Budget_Sales]]=0,
"",
IF(
Table1[[#This Row],[Budget_Sales]]&gt;0,
(Table1[[#This Row],[Actual_Sales]]-Table1[[#This Row],[Budget_Sales]])/Table1[[#This Row],[Budget_Sales]],
(Table1[[#This Row],[Actual_Sales]]-Table1[[#This Row],[Budget_Sales]])/ABS(Table1[[#This Row],[Budget_Sales]])
)
)</f>
        <v>-4.1176470588235294E-2</v>
      </c>
      <c r="I2482" s="5" t="str">
        <f>IF(Table1[[#This Row],[Sales_Var]]&gt;=0,"Above Budget","Below Budget")</f>
        <v>Below Budget</v>
      </c>
      <c r="J2482">
        <f>Table1[[#This Row],[Actual_Sales]]-(Table1[[#This Row],[COGS]]+Table1[[#This Row],[Expenses]])</f>
        <v>45</v>
      </c>
      <c r="K2482">
        <v>60</v>
      </c>
      <c r="L2482">
        <f>Table1[[#This Row],[Actual_Profit]]-Table1[[#This Row],[Budget_Profit]]</f>
        <v>-15</v>
      </c>
      <c r="M2482" s="5">
        <f>IF(
Table1[[#This Row],[Budget_Profit]]=0,
"",
IF(
Table1[[#This Row],[Budget_Profit]]&gt;0,
(Table1[[#This Row],[Actual_Profit]]-Table1[[#This Row],[Budget_Profit]])/Table1[[#This Row],[Budget_Profit]],
(Table1[[#This Row],[Actual_Profit]]-Table1[[#This Row],[Budget_Profit]])/ABS(Table1[[#This Row],[Budget_Profit]])
)
)</f>
        <v>-0.25</v>
      </c>
      <c r="N2482" s="5" t="str">
        <f>IF(Table1[[#This Row],[Profit_Var]]&gt;=0, "Above Budget", "Below Budget")</f>
        <v>Below Budget</v>
      </c>
      <c r="O2482">
        <v>74</v>
      </c>
      <c r="P2482">
        <v>70</v>
      </c>
      <c r="Q2482">
        <f>Table1[[#This Row],[COGS]]-Table1[[#This Row],[Budget_COGS]]</f>
        <v>4</v>
      </c>
      <c r="R2482" s="5">
        <f>IF(
Table1[[#This Row],[Budget_COGS]]=0,
"",
IF(
Table1[[#This Row],[Budget_COGS]]&gt;0,
(Table1[[#This Row],[Budget_COGS]]-Table1[[#This Row],[COGS]]) / Table1[[#This Row],[Budget_COGS]],
(Table1[[#This Row],[Budget_COGS]]-Table1[[#This Row],[COGS]]) / ABS(Table1[[#This Row],[Budget_COGS]])
)
)</f>
        <v>-5.7142857142857141E-2</v>
      </c>
      <c r="S2482" s="5" t="str">
        <f>IF(Table1[[#This Row],[COGS _Var]]&gt;=0, "Above Budget", "Below Budget")</f>
        <v>Above Budget</v>
      </c>
      <c r="T2482">
        <f>Table1[[#This Row],[Actual_Sales]]-Table1[[#This Row],[COGS]]</f>
        <v>89</v>
      </c>
      <c r="U2482">
        <v>100</v>
      </c>
      <c r="V2482">
        <f>Table1[[#This Row],[Gross_Margin]]-Table1[[#This Row],[Budget_Margin]]</f>
        <v>-11</v>
      </c>
      <c r="W2482" s="5">
        <f>IF(
Table1[[#This Row],[Budget_Margin]]=0,
"",
IF(
Table1[[#This Row],[Budget_Margin]]&gt;0,
(Table1[[#This Row],[Gross_Margin]]-Table1[[#This Row],[Budget_Margin]]) / Table1[[#This Row],[Budget_Margin]],
(Table1[[#This Row],[Gross_Margin]]-Table1[[#This Row],[Budget_Margin]]) / ABS(Table1[[#This Row],[Budget_Margin]])
)
)</f>
        <v>-0.11</v>
      </c>
      <c r="X2482" s="5" t="str">
        <f>IF(Table1[[#This Row],[Margin_Var]]&gt;=0, "Above Budget", "Below Budget")</f>
        <v>Below Budget</v>
      </c>
      <c r="Y2482" s="5">
        <f>IFERROR(Table1[[#This Row],[Gross_Margin]]/Table1[[#This Row],[Actual_Sales]],0)</f>
        <v>0.54601226993865026</v>
      </c>
      <c r="Z2482" s="5">
        <f>Table1[[#This Row],[Actual_Profit]]/Table1[[#This Row],[Actual_Sales]]</f>
        <v>0.27607361963190186</v>
      </c>
      <c r="AA2482">
        <v>44</v>
      </c>
      <c r="AB2482" s="5">
        <f>IFERROR(Table1[[#This Row],[Expenses]]/Table1[[#This Row],[Actual_Sales]],0)</f>
        <v>0.26993865030674846</v>
      </c>
      <c r="AC2482">
        <v>22</v>
      </c>
      <c r="AD2482">
        <v>949</v>
      </c>
      <c r="AE2482" s="5">
        <f>IFERROR(Table1[[#This Row],[Inventory]]/Table1[[#This Row],[Actual_Sales]],0)</f>
        <v>5.8220858895705518</v>
      </c>
    </row>
    <row r="2483" spans="1:31" x14ac:dyDescent="0.25">
      <c r="A2483">
        <v>2500</v>
      </c>
      <c r="B2483">
        <v>319</v>
      </c>
      <c r="C2483">
        <v>3</v>
      </c>
      <c r="D2483" s="2">
        <v>40603</v>
      </c>
      <c r="E2483">
        <v>58</v>
      </c>
      <c r="F2483">
        <v>50</v>
      </c>
      <c r="G2483">
        <f>Table1[[#This Row],[Actual_Sales]]-Table1[[#This Row],[Budget_Sales]]</f>
        <v>8</v>
      </c>
      <c r="H2483" s="5">
        <f>IF(
Table1[[#This Row],[Budget_Sales]]=0,
"",
IF(
Table1[[#This Row],[Budget_Sales]]&gt;0,
(Table1[[#This Row],[Actual_Sales]]-Table1[[#This Row],[Budget_Sales]])/Table1[[#This Row],[Budget_Sales]],
(Table1[[#This Row],[Actual_Sales]]-Table1[[#This Row],[Budget_Sales]])/ABS(Table1[[#This Row],[Budget_Sales]])
)
)</f>
        <v>0.16</v>
      </c>
      <c r="I2483" s="5" t="str">
        <f>IF(Table1[[#This Row],[Sales_Var]]&gt;=0,"Above Budget","Below Budget")</f>
        <v>Above Budget</v>
      </c>
      <c r="J2483">
        <f>Table1[[#This Row],[Actual_Sales]]-(Table1[[#This Row],[COGS]]+Table1[[#This Row],[Expenses]])</f>
        <v>16</v>
      </c>
      <c r="K2483">
        <v>20</v>
      </c>
      <c r="L2483">
        <f>Table1[[#This Row],[Actual_Profit]]-Table1[[#This Row],[Budget_Profit]]</f>
        <v>-4</v>
      </c>
      <c r="M2483" s="5">
        <f>IF(
Table1[[#This Row],[Budget_Profit]]=0,
"",
IF(
Table1[[#This Row],[Budget_Profit]]&gt;0,
(Table1[[#This Row],[Actual_Profit]]-Table1[[#This Row],[Budget_Profit]])/Table1[[#This Row],[Budget_Profit]],
(Table1[[#This Row],[Actual_Profit]]-Table1[[#This Row],[Budget_Profit]])/ABS(Table1[[#This Row],[Budget_Profit]])
)
)</f>
        <v>-0.2</v>
      </c>
      <c r="N2483" s="5" t="str">
        <f>IF(Table1[[#This Row],[Profit_Var]]&gt;=0, "Above Budget", "Below Budget")</f>
        <v>Below Budget</v>
      </c>
      <c r="O2483">
        <v>23</v>
      </c>
      <c r="P2483">
        <v>20</v>
      </c>
      <c r="Q2483">
        <f>Table1[[#This Row],[COGS]]-Table1[[#This Row],[Budget_COGS]]</f>
        <v>3</v>
      </c>
      <c r="R2483" s="5">
        <f>IF(
Table1[[#This Row],[Budget_COGS]]=0,
"",
IF(
Table1[[#This Row],[Budget_COGS]]&gt;0,
(Table1[[#This Row],[Budget_COGS]]-Table1[[#This Row],[COGS]]) / Table1[[#This Row],[Budget_COGS]],
(Table1[[#This Row],[Budget_COGS]]-Table1[[#This Row],[COGS]]) / ABS(Table1[[#This Row],[Budget_COGS]])
)
)</f>
        <v>-0.15</v>
      </c>
      <c r="S2483" s="5" t="str">
        <f>IF(Table1[[#This Row],[COGS _Var]]&gt;=0, "Above Budget", "Below Budget")</f>
        <v>Above Budget</v>
      </c>
      <c r="T2483">
        <f>Table1[[#This Row],[Actual_Sales]]-Table1[[#This Row],[COGS]]</f>
        <v>35</v>
      </c>
      <c r="U2483">
        <v>30</v>
      </c>
      <c r="V2483">
        <f>Table1[[#This Row],[Gross_Margin]]-Table1[[#This Row],[Budget_Margin]]</f>
        <v>5</v>
      </c>
      <c r="W2483" s="5">
        <f>IF(
Table1[[#This Row],[Budget_Margin]]=0,
"",
IF(
Table1[[#This Row],[Budget_Margin]]&gt;0,
(Table1[[#This Row],[Gross_Margin]]-Table1[[#This Row],[Budget_Margin]]) / Table1[[#This Row],[Budget_Margin]],
(Table1[[#This Row],[Gross_Margin]]-Table1[[#This Row],[Budget_Margin]]) / ABS(Table1[[#This Row],[Budget_Margin]])
)
)</f>
        <v>0.16666666666666666</v>
      </c>
      <c r="X2483" s="5" t="str">
        <f>IF(Table1[[#This Row],[Margin_Var]]&gt;=0, "Above Budget", "Below Budget")</f>
        <v>Above Budget</v>
      </c>
      <c r="Y2483" s="5">
        <f>IFERROR(Table1[[#This Row],[Gross_Margin]]/Table1[[#This Row],[Actual_Sales]],0)</f>
        <v>0.60344827586206895</v>
      </c>
      <c r="Z2483" s="5">
        <f>Table1[[#This Row],[Actual_Profit]]/Table1[[#This Row],[Actual_Sales]]</f>
        <v>0.27586206896551724</v>
      </c>
      <c r="AA2483">
        <v>19</v>
      </c>
      <c r="AB2483" s="5">
        <f>IFERROR(Table1[[#This Row],[Expenses]]/Table1[[#This Row],[Actual_Sales]],0)</f>
        <v>0.32758620689655171</v>
      </c>
      <c r="AC2483">
        <v>7</v>
      </c>
      <c r="AD2483">
        <v>617</v>
      </c>
      <c r="AE2483" s="5">
        <f>IFERROR(Table1[[#This Row],[Inventory]]/Table1[[#This Row],[Actual_Sales]],0)</f>
        <v>10.637931034482758</v>
      </c>
    </row>
    <row r="2484" spans="1:31" x14ac:dyDescent="0.25">
      <c r="A2484">
        <v>2411</v>
      </c>
      <c r="B2484">
        <v>641</v>
      </c>
      <c r="C2484">
        <v>3</v>
      </c>
      <c r="D2484" s="2">
        <v>40575</v>
      </c>
      <c r="E2484">
        <v>58</v>
      </c>
      <c r="F2484">
        <v>50</v>
      </c>
      <c r="G2484">
        <f>Table1[[#This Row],[Actual_Sales]]-Table1[[#This Row],[Budget_Sales]]</f>
        <v>8</v>
      </c>
      <c r="H2484" s="5">
        <f>IF(
Table1[[#This Row],[Budget_Sales]]=0,
"",
IF(
Table1[[#This Row],[Budget_Sales]]&gt;0,
(Table1[[#This Row],[Actual_Sales]]-Table1[[#This Row],[Budget_Sales]])/Table1[[#This Row],[Budget_Sales]],
(Table1[[#This Row],[Actual_Sales]]-Table1[[#This Row],[Budget_Sales]])/ABS(Table1[[#This Row],[Budget_Sales]])
)
)</f>
        <v>0.16</v>
      </c>
      <c r="I2484" s="5" t="str">
        <f>IF(Table1[[#This Row],[Sales_Var]]&gt;=0,"Above Budget","Below Budget")</f>
        <v>Above Budget</v>
      </c>
      <c r="J2484">
        <f>Table1[[#This Row],[Actual_Sales]]-(Table1[[#This Row],[COGS]]+Table1[[#This Row],[Expenses]])</f>
        <v>16</v>
      </c>
      <c r="K2484">
        <v>20</v>
      </c>
      <c r="L2484">
        <f>Table1[[#This Row],[Actual_Profit]]-Table1[[#This Row],[Budget_Profit]]</f>
        <v>-4</v>
      </c>
      <c r="M2484" s="5">
        <f>IF(
Table1[[#This Row],[Budget_Profit]]=0,
"",
IF(
Table1[[#This Row],[Budget_Profit]]&gt;0,
(Table1[[#This Row],[Actual_Profit]]-Table1[[#This Row],[Budget_Profit]])/Table1[[#This Row],[Budget_Profit]],
(Table1[[#This Row],[Actual_Profit]]-Table1[[#This Row],[Budget_Profit]])/ABS(Table1[[#This Row],[Budget_Profit]])
)
)</f>
        <v>-0.2</v>
      </c>
      <c r="N2484" s="5" t="str">
        <f>IF(Table1[[#This Row],[Profit_Var]]&gt;=0, "Above Budget", "Below Budget")</f>
        <v>Below Budget</v>
      </c>
      <c r="O2484">
        <v>23</v>
      </c>
      <c r="P2484">
        <v>20</v>
      </c>
      <c r="Q2484">
        <f>Table1[[#This Row],[COGS]]-Table1[[#This Row],[Budget_COGS]]</f>
        <v>3</v>
      </c>
      <c r="R2484" s="5">
        <f>IF(
Table1[[#This Row],[Budget_COGS]]=0,
"",
IF(
Table1[[#This Row],[Budget_COGS]]&gt;0,
(Table1[[#This Row],[Budget_COGS]]-Table1[[#This Row],[COGS]]) / Table1[[#This Row],[Budget_COGS]],
(Table1[[#This Row],[Budget_COGS]]-Table1[[#This Row],[COGS]]) / ABS(Table1[[#This Row],[Budget_COGS]])
)
)</f>
        <v>-0.15</v>
      </c>
      <c r="S2484" s="5" t="str">
        <f>IF(Table1[[#This Row],[COGS _Var]]&gt;=0, "Above Budget", "Below Budget")</f>
        <v>Above Budget</v>
      </c>
      <c r="T2484">
        <f>Table1[[#This Row],[Actual_Sales]]-Table1[[#This Row],[COGS]]</f>
        <v>35</v>
      </c>
      <c r="U2484">
        <v>30</v>
      </c>
      <c r="V2484">
        <f>Table1[[#This Row],[Gross_Margin]]-Table1[[#This Row],[Budget_Margin]]</f>
        <v>5</v>
      </c>
      <c r="W2484" s="5">
        <f>IF(
Table1[[#This Row],[Budget_Margin]]=0,
"",
IF(
Table1[[#This Row],[Budget_Margin]]&gt;0,
(Table1[[#This Row],[Gross_Margin]]-Table1[[#This Row],[Budget_Margin]]) / Table1[[#This Row],[Budget_Margin]],
(Table1[[#This Row],[Gross_Margin]]-Table1[[#This Row],[Budget_Margin]]) / ABS(Table1[[#This Row],[Budget_Margin]])
)
)</f>
        <v>0.16666666666666666</v>
      </c>
      <c r="X2484" s="5" t="str">
        <f>IF(Table1[[#This Row],[Margin_Var]]&gt;=0, "Above Budget", "Below Budget")</f>
        <v>Above Budget</v>
      </c>
      <c r="Y2484" s="5">
        <f>IFERROR(Table1[[#This Row],[Gross_Margin]]/Table1[[#This Row],[Actual_Sales]],0)</f>
        <v>0.60344827586206895</v>
      </c>
      <c r="Z2484" s="5">
        <f>Table1[[#This Row],[Actual_Profit]]/Table1[[#This Row],[Actual_Sales]]</f>
        <v>0.27586206896551724</v>
      </c>
      <c r="AA2484">
        <v>19</v>
      </c>
      <c r="AB2484" s="5">
        <f>IFERROR(Table1[[#This Row],[Expenses]]/Table1[[#This Row],[Actual_Sales]],0)</f>
        <v>0.32758620689655171</v>
      </c>
      <c r="AC2484">
        <v>7</v>
      </c>
      <c r="AD2484">
        <v>620</v>
      </c>
      <c r="AE2484" s="5">
        <f>IFERROR(Table1[[#This Row],[Inventory]]/Table1[[#This Row],[Actual_Sales]],0)</f>
        <v>10.689655172413794</v>
      </c>
    </row>
    <row r="2485" spans="1:31" x14ac:dyDescent="0.25">
      <c r="A2485">
        <v>1688</v>
      </c>
      <c r="B2485">
        <v>608</v>
      </c>
      <c r="C2485">
        <v>5</v>
      </c>
      <c r="D2485" s="2">
        <v>40452</v>
      </c>
      <c r="E2485">
        <v>174</v>
      </c>
      <c r="F2485">
        <v>250</v>
      </c>
      <c r="G2485">
        <f>Table1[[#This Row],[Actual_Sales]]-Table1[[#This Row],[Budget_Sales]]</f>
        <v>-76</v>
      </c>
      <c r="H2485" s="5">
        <f>IF(
Table1[[#This Row],[Budget_Sales]]=0,
"",
IF(
Table1[[#This Row],[Budget_Sales]]&gt;0,
(Table1[[#This Row],[Actual_Sales]]-Table1[[#This Row],[Budget_Sales]])/Table1[[#This Row],[Budget_Sales]],
(Table1[[#This Row],[Actual_Sales]]-Table1[[#This Row],[Budget_Sales]])/ABS(Table1[[#This Row],[Budget_Sales]])
)
)</f>
        <v>-0.30399999999999999</v>
      </c>
      <c r="I2485" s="5" t="str">
        <f>IF(Table1[[#This Row],[Sales_Var]]&gt;=0,"Above Budget","Below Budget")</f>
        <v>Below Budget</v>
      </c>
      <c r="J2485">
        <f>Table1[[#This Row],[Actual_Sales]]-(Table1[[#This Row],[COGS]]+Table1[[#This Row],[Expenses]])</f>
        <v>48</v>
      </c>
      <c r="K2485">
        <v>120</v>
      </c>
      <c r="L2485">
        <f>Table1[[#This Row],[Actual_Profit]]-Table1[[#This Row],[Budget_Profit]]</f>
        <v>-72</v>
      </c>
      <c r="M2485" s="5">
        <f>IF(
Table1[[#This Row],[Budget_Profit]]=0,
"",
IF(
Table1[[#This Row],[Budget_Profit]]&gt;0,
(Table1[[#This Row],[Actual_Profit]]-Table1[[#This Row],[Budget_Profit]])/Table1[[#This Row],[Budget_Profit]],
(Table1[[#This Row],[Actual_Profit]]-Table1[[#This Row],[Budget_Profit]])/ABS(Table1[[#This Row],[Budget_Profit]])
)
)</f>
        <v>-0.6</v>
      </c>
      <c r="N2485" s="5" t="str">
        <f>IF(Table1[[#This Row],[Profit_Var]]&gt;=0, "Above Budget", "Below Budget")</f>
        <v>Below Budget</v>
      </c>
      <c r="O2485">
        <v>80</v>
      </c>
      <c r="P2485">
        <v>110</v>
      </c>
      <c r="Q2485">
        <f>Table1[[#This Row],[COGS]]-Table1[[#This Row],[Budget_COGS]]</f>
        <v>-30</v>
      </c>
      <c r="R2485" s="5">
        <f>IF(
Table1[[#This Row],[Budget_COGS]]=0,
"",
IF(
Table1[[#This Row],[Budget_COGS]]&gt;0,
(Table1[[#This Row],[Budget_COGS]]-Table1[[#This Row],[COGS]]) / Table1[[#This Row],[Budget_COGS]],
(Table1[[#This Row],[Budget_COGS]]-Table1[[#This Row],[COGS]]) / ABS(Table1[[#This Row],[Budget_COGS]])
)
)</f>
        <v>0.27272727272727271</v>
      </c>
      <c r="S2485" s="5" t="str">
        <f>IF(Table1[[#This Row],[COGS _Var]]&gt;=0, "Above Budget", "Below Budget")</f>
        <v>Below Budget</v>
      </c>
      <c r="T2485">
        <f>Table1[[#This Row],[Actual_Sales]]-Table1[[#This Row],[COGS]]</f>
        <v>94</v>
      </c>
      <c r="U2485">
        <v>140</v>
      </c>
      <c r="V2485">
        <f>Table1[[#This Row],[Gross_Margin]]-Table1[[#This Row],[Budget_Margin]]</f>
        <v>-46</v>
      </c>
      <c r="W2485" s="5">
        <f>IF(
Table1[[#This Row],[Budget_Margin]]=0,
"",
IF(
Table1[[#This Row],[Budget_Margin]]&gt;0,
(Table1[[#This Row],[Gross_Margin]]-Table1[[#This Row],[Budget_Margin]]) / Table1[[#This Row],[Budget_Margin]],
(Table1[[#This Row],[Gross_Margin]]-Table1[[#This Row],[Budget_Margin]]) / ABS(Table1[[#This Row],[Budget_Margin]])
)
)</f>
        <v>-0.32857142857142857</v>
      </c>
      <c r="X2485" s="5" t="str">
        <f>IF(Table1[[#This Row],[Margin_Var]]&gt;=0, "Above Budget", "Below Budget")</f>
        <v>Below Budget</v>
      </c>
      <c r="Y2485" s="5">
        <f>IFERROR(Table1[[#This Row],[Gross_Margin]]/Table1[[#This Row],[Actual_Sales]],0)</f>
        <v>0.54022988505747127</v>
      </c>
      <c r="Z2485" s="5">
        <f>Table1[[#This Row],[Actual_Profit]]/Table1[[#This Row],[Actual_Sales]]</f>
        <v>0.27586206896551724</v>
      </c>
      <c r="AA2485">
        <v>46</v>
      </c>
      <c r="AB2485" s="5">
        <f>IFERROR(Table1[[#This Row],[Expenses]]/Table1[[#This Row],[Actual_Sales]],0)</f>
        <v>0.26436781609195403</v>
      </c>
      <c r="AC2485">
        <v>24</v>
      </c>
      <c r="AD2485">
        <v>1055</v>
      </c>
      <c r="AE2485" s="5">
        <f>IFERROR(Table1[[#This Row],[Inventory]]/Table1[[#This Row],[Actual_Sales]],0)</f>
        <v>6.0632183908045976</v>
      </c>
    </row>
    <row r="2486" spans="1:31" x14ac:dyDescent="0.25">
      <c r="A2486">
        <v>1613</v>
      </c>
      <c r="B2486">
        <v>253</v>
      </c>
      <c r="C2486">
        <v>6</v>
      </c>
      <c r="D2486" s="2">
        <v>40452</v>
      </c>
      <c r="E2486">
        <v>174</v>
      </c>
      <c r="F2486">
        <v>150</v>
      </c>
      <c r="G2486">
        <f>Table1[[#This Row],[Actual_Sales]]-Table1[[#This Row],[Budget_Sales]]</f>
        <v>24</v>
      </c>
      <c r="H2486" s="5">
        <f>IF(
Table1[[#This Row],[Budget_Sales]]=0,
"",
IF(
Table1[[#This Row],[Budget_Sales]]&gt;0,
(Table1[[#This Row],[Actual_Sales]]-Table1[[#This Row],[Budget_Sales]])/Table1[[#This Row],[Budget_Sales]],
(Table1[[#This Row],[Actual_Sales]]-Table1[[#This Row],[Budget_Sales]])/ABS(Table1[[#This Row],[Budget_Sales]])
)
)</f>
        <v>0.16</v>
      </c>
      <c r="I2486" s="5" t="str">
        <f>IF(Table1[[#This Row],[Sales_Var]]&gt;=0,"Above Budget","Below Budget")</f>
        <v>Above Budget</v>
      </c>
      <c r="J2486">
        <f>Table1[[#This Row],[Actual_Sales]]-(Table1[[#This Row],[COGS]]+Table1[[#This Row],[Expenses]])</f>
        <v>48</v>
      </c>
      <c r="K2486">
        <v>80</v>
      </c>
      <c r="L2486">
        <f>Table1[[#This Row],[Actual_Profit]]-Table1[[#This Row],[Budget_Profit]]</f>
        <v>-32</v>
      </c>
      <c r="M2486" s="5">
        <f>IF(
Table1[[#This Row],[Budget_Profit]]=0,
"",
IF(
Table1[[#This Row],[Budget_Profit]]&gt;0,
(Table1[[#This Row],[Actual_Profit]]-Table1[[#This Row],[Budget_Profit]])/Table1[[#This Row],[Budget_Profit]],
(Table1[[#This Row],[Actual_Profit]]-Table1[[#This Row],[Budget_Profit]])/ABS(Table1[[#This Row],[Budget_Profit]])
)
)</f>
        <v>-0.4</v>
      </c>
      <c r="N2486" s="5" t="str">
        <f>IF(Table1[[#This Row],[Profit_Var]]&gt;=0, "Above Budget", "Below Budget")</f>
        <v>Below Budget</v>
      </c>
      <c r="O2486">
        <v>80</v>
      </c>
      <c r="P2486">
        <v>60</v>
      </c>
      <c r="Q2486">
        <f>Table1[[#This Row],[COGS]]-Table1[[#This Row],[Budget_COGS]]</f>
        <v>20</v>
      </c>
      <c r="R2486" s="5">
        <f>IF(
Table1[[#This Row],[Budget_COGS]]=0,
"",
IF(
Table1[[#This Row],[Budget_COGS]]&gt;0,
(Table1[[#This Row],[Budget_COGS]]-Table1[[#This Row],[COGS]]) / Table1[[#This Row],[Budget_COGS]],
(Table1[[#This Row],[Budget_COGS]]-Table1[[#This Row],[COGS]]) / ABS(Table1[[#This Row],[Budget_COGS]])
)
)</f>
        <v>-0.33333333333333331</v>
      </c>
      <c r="S2486" s="5" t="str">
        <f>IF(Table1[[#This Row],[COGS _Var]]&gt;=0, "Above Budget", "Below Budget")</f>
        <v>Above Budget</v>
      </c>
      <c r="T2486">
        <f>Table1[[#This Row],[Actual_Sales]]-Table1[[#This Row],[COGS]]</f>
        <v>94</v>
      </c>
      <c r="U2486">
        <v>90</v>
      </c>
      <c r="V2486">
        <f>Table1[[#This Row],[Gross_Margin]]-Table1[[#This Row],[Budget_Margin]]</f>
        <v>4</v>
      </c>
      <c r="W2486" s="5">
        <f>IF(
Table1[[#This Row],[Budget_Margin]]=0,
"",
IF(
Table1[[#This Row],[Budget_Margin]]&gt;0,
(Table1[[#This Row],[Gross_Margin]]-Table1[[#This Row],[Budget_Margin]]) / Table1[[#This Row],[Budget_Margin]],
(Table1[[#This Row],[Gross_Margin]]-Table1[[#This Row],[Budget_Margin]]) / ABS(Table1[[#This Row],[Budget_Margin]])
)
)</f>
        <v>4.4444444444444446E-2</v>
      </c>
      <c r="X2486" s="5" t="str">
        <f>IF(Table1[[#This Row],[Margin_Var]]&gt;=0, "Above Budget", "Below Budget")</f>
        <v>Above Budget</v>
      </c>
      <c r="Y2486" s="5">
        <f>IFERROR(Table1[[#This Row],[Gross_Margin]]/Table1[[#This Row],[Actual_Sales]],0)</f>
        <v>0.54022988505747127</v>
      </c>
      <c r="Z2486" s="5">
        <f>Table1[[#This Row],[Actual_Profit]]/Table1[[#This Row],[Actual_Sales]]</f>
        <v>0.27586206896551724</v>
      </c>
      <c r="AA2486">
        <v>46</v>
      </c>
      <c r="AB2486" s="5">
        <f>IFERROR(Table1[[#This Row],[Expenses]]/Table1[[#This Row],[Actual_Sales]],0)</f>
        <v>0.26436781609195403</v>
      </c>
      <c r="AC2486">
        <v>24</v>
      </c>
      <c r="AD2486">
        <v>1055</v>
      </c>
      <c r="AE2486" s="5">
        <f>IFERROR(Table1[[#This Row],[Inventory]]/Table1[[#This Row],[Actual_Sales]],0)</f>
        <v>6.0632183908045976</v>
      </c>
    </row>
    <row r="2487" spans="1:31" x14ac:dyDescent="0.25">
      <c r="A2487">
        <v>1621</v>
      </c>
      <c r="B2487">
        <v>305</v>
      </c>
      <c r="C2487">
        <v>10</v>
      </c>
      <c r="D2487" s="2">
        <v>40452</v>
      </c>
      <c r="E2487">
        <v>174</v>
      </c>
      <c r="F2487">
        <v>90</v>
      </c>
      <c r="G2487">
        <f>Table1[[#This Row],[Actual_Sales]]-Table1[[#This Row],[Budget_Sales]]</f>
        <v>84</v>
      </c>
      <c r="H2487" s="5">
        <f>IF(
Table1[[#This Row],[Budget_Sales]]=0,
"",
IF(
Table1[[#This Row],[Budget_Sales]]&gt;0,
(Table1[[#This Row],[Actual_Sales]]-Table1[[#This Row],[Budget_Sales]])/Table1[[#This Row],[Budget_Sales]],
(Table1[[#This Row],[Actual_Sales]]-Table1[[#This Row],[Budget_Sales]])/ABS(Table1[[#This Row],[Budget_Sales]])
)
)</f>
        <v>0.93333333333333335</v>
      </c>
      <c r="I2487" s="5" t="str">
        <f>IF(Table1[[#This Row],[Sales_Var]]&gt;=0,"Above Budget","Below Budget")</f>
        <v>Above Budget</v>
      </c>
      <c r="J2487">
        <f>Table1[[#This Row],[Actual_Sales]]-(Table1[[#This Row],[COGS]]+Table1[[#This Row],[Expenses]])</f>
        <v>48</v>
      </c>
      <c r="K2487">
        <v>40</v>
      </c>
      <c r="L2487">
        <f>Table1[[#This Row],[Actual_Profit]]-Table1[[#This Row],[Budget_Profit]]</f>
        <v>8</v>
      </c>
      <c r="M2487" s="5">
        <f>IF(
Table1[[#This Row],[Budget_Profit]]=0,
"",
IF(
Table1[[#This Row],[Budget_Profit]]&gt;0,
(Table1[[#This Row],[Actual_Profit]]-Table1[[#This Row],[Budget_Profit]])/Table1[[#This Row],[Budget_Profit]],
(Table1[[#This Row],[Actual_Profit]]-Table1[[#This Row],[Budget_Profit]])/ABS(Table1[[#This Row],[Budget_Profit]])
)
)</f>
        <v>0.2</v>
      </c>
      <c r="N2487" s="5" t="str">
        <f>IF(Table1[[#This Row],[Profit_Var]]&gt;=0, "Above Budget", "Below Budget")</f>
        <v>Above Budget</v>
      </c>
      <c r="O2487">
        <v>80</v>
      </c>
      <c r="P2487">
        <v>40</v>
      </c>
      <c r="Q2487">
        <f>Table1[[#This Row],[COGS]]-Table1[[#This Row],[Budget_COGS]]</f>
        <v>40</v>
      </c>
      <c r="R2487" s="5">
        <f>IF(
Table1[[#This Row],[Budget_COGS]]=0,
"",
IF(
Table1[[#This Row],[Budget_COGS]]&gt;0,
(Table1[[#This Row],[Budget_COGS]]-Table1[[#This Row],[COGS]]) / Table1[[#This Row],[Budget_COGS]],
(Table1[[#This Row],[Budget_COGS]]-Table1[[#This Row],[COGS]]) / ABS(Table1[[#This Row],[Budget_COGS]])
)
)</f>
        <v>-1</v>
      </c>
      <c r="S2487" s="5" t="str">
        <f>IF(Table1[[#This Row],[COGS _Var]]&gt;=0, "Above Budget", "Below Budget")</f>
        <v>Above Budget</v>
      </c>
      <c r="T2487">
        <f>Table1[[#This Row],[Actual_Sales]]-Table1[[#This Row],[COGS]]</f>
        <v>94</v>
      </c>
      <c r="U2487">
        <v>50</v>
      </c>
      <c r="V2487">
        <f>Table1[[#This Row],[Gross_Margin]]-Table1[[#This Row],[Budget_Margin]]</f>
        <v>44</v>
      </c>
      <c r="W2487" s="5">
        <f>IF(
Table1[[#This Row],[Budget_Margin]]=0,
"",
IF(
Table1[[#This Row],[Budget_Margin]]&gt;0,
(Table1[[#This Row],[Gross_Margin]]-Table1[[#This Row],[Budget_Margin]]) / Table1[[#This Row],[Budget_Margin]],
(Table1[[#This Row],[Gross_Margin]]-Table1[[#This Row],[Budget_Margin]]) / ABS(Table1[[#This Row],[Budget_Margin]])
)
)</f>
        <v>0.88</v>
      </c>
      <c r="X2487" s="5" t="str">
        <f>IF(Table1[[#This Row],[Margin_Var]]&gt;=0, "Above Budget", "Below Budget")</f>
        <v>Above Budget</v>
      </c>
      <c r="Y2487" s="5">
        <f>IFERROR(Table1[[#This Row],[Gross_Margin]]/Table1[[#This Row],[Actual_Sales]],0)</f>
        <v>0.54022988505747127</v>
      </c>
      <c r="Z2487" s="5">
        <f>Table1[[#This Row],[Actual_Profit]]/Table1[[#This Row],[Actual_Sales]]</f>
        <v>0.27586206896551724</v>
      </c>
      <c r="AA2487">
        <v>46</v>
      </c>
      <c r="AB2487" s="5">
        <f>IFERROR(Table1[[#This Row],[Expenses]]/Table1[[#This Row],[Actual_Sales]],0)</f>
        <v>0.26436781609195403</v>
      </c>
      <c r="AC2487">
        <v>24</v>
      </c>
      <c r="AD2487">
        <v>1055</v>
      </c>
      <c r="AE2487" s="5">
        <f>IFERROR(Table1[[#This Row],[Inventory]]/Table1[[#This Row],[Actual_Sales]],0)</f>
        <v>6.0632183908045976</v>
      </c>
    </row>
    <row r="2488" spans="1:31" x14ac:dyDescent="0.25">
      <c r="A2488">
        <v>958</v>
      </c>
      <c r="B2488">
        <v>505</v>
      </c>
      <c r="C2488">
        <v>2</v>
      </c>
      <c r="D2488" s="2">
        <v>40330</v>
      </c>
      <c r="E2488">
        <v>156</v>
      </c>
      <c r="F2488">
        <v>190</v>
      </c>
      <c r="G2488">
        <f>Table1[[#This Row],[Actual_Sales]]-Table1[[#This Row],[Budget_Sales]]</f>
        <v>-34</v>
      </c>
      <c r="H2488" s="5">
        <f>IF(
Table1[[#This Row],[Budget_Sales]]=0,
"",
IF(
Table1[[#This Row],[Budget_Sales]]&gt;0,
(Table1[[#This Row],[Actual_Sales]]-Table1[[#This Row],[Budget_Sales]])/Table1[[#This Row],[Budget_Sales]],
(Table1[[#This Row],[Actual_Sales]]-Table1[[#This Row],[Budget_Sales]])/ABS(Table1[[#This Row],[Budget_Sales]])
)
)</f>
        <v>-0.17894736842105263</v>
      </c>
      <c r="I2488" s="5" t="str">
        <f>IF(Table1[[#This Row],[Sales_Var]]&gt;=0,"Above Budget","Below Budget")</f>
        <v>Below Budget</v>
      </c>
      <c r="J2488">
        <f>Table1[[#This Row],[Actual_Sales]]-(Table1[[#This Row],[COGS]]+Table1[[#This Row],[Expenses]])</f>
        <v>43</v>
      </c>
      <c r="K2488">
        <v>80</v>
      </c>
      <c r="L2488">
        <f>Table1[[#This Row],[Actual_Profit]]-Table1[[#This Row],[Budget_Profit]]</f>
        <v>-37</v>
      </c>
      <c r="M2488" s="5">
        <f>IF(
Table1[[#This Row],[Budget_Profit]]=0,
"",
IF(
Table1[[#This Row],[Budget_Profit]]&gt;0,
(Table1[[#This Row],[Actual_Profit]]-Table1[[#This Row],[Budget_Profit]])/Table1[[#This Row],[Budget_Profit]],
(Table1[[#This Row],[Actual_Profit]]-Table1[[#This Row],[Budget_Profit]])/ABS(Table1[[#This Row],[Budget_Profit]])
)
)</f>
        <v>-0.46250000000000002</v>
      </c>
      <c r="N2488" s="5" t="str">
        <f>IF(Table1[[#This Row],[Profit_Var]]&gt;=0, "Above Budget", "Below Budget")</f>
        <v>Below Budget</v>
      </c>
      <c r="O2488">
        <v>62</v>
      </c>
      <c r="P2488">
        <v>70</v>
      </c>
      <c r="Q2488">
        <f>Table1[[#This Row],[COGS]]-Table1[[#This Row],[Budget_COGS]]</f>
        <v>-8</v>
      </c>
      <c r="R2488" s="5">
        <f>IF(
Table1[[#This Row],[Budget_COGS]]=0,
"",
IF(
Table1[[#This Row],[Budget_COGS]]&gt;0,
(Table1[[#This Row],[Budget_COGS]]-Table1[[#This Row],[COGS]]) / Table1[[#This Row],[Budget_COGS]],
(Table1[[#This Row],[Budget_COGS]]-Table1[[#This Row],[COGS]]) / ABS(Table1[[#This Row],[Budget_COGS]])
)
)</f>
        <v>0.11428571428571428</v>
      </c>
      <c r="S2488" s="5" t="str">
        <f>IF(Table1[[#This Row],[COGS _Var]]&gt;=0, "Above Budget", "Below Budget")</f>
        <v>Below Budget</v>
      </c>
      <c r="T2488">
        <f>Table1[[#This Row],[Actual_Sales]]-Table1[[#This Row],[COGS]]</f>
        <v>94</v>
      </c>
      <c r="U2488">
        <v>120</v>
      </c>
      <c r="V2488">
        <f>Table1[[#This Row],[Gross_Margin]]-Table1[[#This Row],[Budget_Margin]]</f>
        <v>-26</v>
      </c>
      <c r="W2488" s="5">
        <f>IF(
Table1[[#This Row],[Budget_Margin]]=0,
"",
IF(
Table1[[#This Row],[Budget_Margin]]&gt;0,
(Table1[[#This Row],[Gross_Margin]]-Table1[[#This Row],[Budget_Margin]]) / Table1[[#This Row],[Budget_Margin]],
(Table1[[#This Row],[Gross_Margin]]-Table1[[#This Row],[Budget_Margin]]) / ABS(Table1[[#This Row],[Budget_Margin]])
)
)</f>
        <v>-0.21666666666666667</v>
      </c>
      <c r="X2488" s="5" t="str">
        <f>IF(Table1[[#This Row],[Margin_Var]]&gt;=0, "Above Budget", "Below Budget")</f>
        <v>Below Budget</v>
      </c>
      <c r="Y2488" s="5">
        <f>IFERROR(Table1[[#This Row],[Gross_Margin]]/Table1[[#This Row],[Actual_Sales]],0)</f>
        <v>0.60256410256410253</v>
      </c>
      <c r="Z2488" s="5">
        <f>Table1[[#This Row],[Actual_Profit]]/Table1[[#This Row],[Actual_Sales]]</f>
        <v>0.27564102564102566</v>
      </c>
      <c r="AA2488">
        <v>51</v>
      </c>
      <c r="AB2488" s="5">
        <f>IFERROR(Table1[[#This Row],[Expenses]]/Table1[[#This Row],[Actual_Sales]],0)</f>
        <v>0.32692307692307693</v>
      </c>
      <c r="AC2488">
        <v>20</v>
      </c>
      <c r="AD2488">
        <v>436</v>
      </c>
      <c r="AE2488" s="5">
        <f>IFERROR(Table1[[#This Row],[Inventory]]/Table1[[#This Row],[Actual_Sales]],0)</f>
        <v>2.7948717948717947</v>
      </c>
    </row>
    <row r="2489" spans="1:31" x14ac:dyDescent="0.25">
      <c r="A2489">
        <v>689</v>
      </c>
      <c r="B2489">
        <v>860</v>
      </c>
      <c r="C2489">
        <v>10</v>
      </c>
      <c r="D2489" s="2">
        <v>40269</v>
      </c>
      <c r="E2489">
        <v>167</v>
      </c>
      <c r="F2489">
        <v>130</v>
      </c>
      <c r="G2489">
        <f>Table1[[#This Row],[Actual_Sales]]-Table1[[#This Row],[Budget_Sales]]</f>
        <v>37</v>
      </c>
      <c r="H2489" s="5">
        <f>IF(
Table1[[#This Row],[Budget_Sales]]=0,
"",
IF(
Table1[[#This Row],[Budget_Sales]]&gt;0,
(Table1[[#This Row],[Actual_Sales]]-Table1[[#This Row],[Budget_Sales]])/Table1[[#This Row],[Budget_Sales]],
(Table1[[#This Row],[Actual_Sales]]-Table1[[#This Row],[Budget_Sales]])/ABS(Table1[[#This Row],[Budget_Sales]])
)
)</f>
        <v>0.2846153846153846</v>
      </c>
      <c r="I2489" s="5" t="str">
        <f>IF(Table1[[#This Row],[Sales_Var]]&gt;=0,"Above Budget","Below Budget")</f>
        <v>Above Budget</v>
      </c>
      <c r="J2489">
        <f>Table1[[#This Row],[Actual_Sales]]-(Table1[[#This Row],[COGS]]+Table1[[#This Row],[Expenses]])</f>
        <v>46</v>
      </c>
      <c r="K2489">
        <v>60</v>
      </c>
      <c r="L2489">
        <f>Table1[[#This Row],[Actual_Profit]]-Table1[[#This Row],[Budget_Profit]]</f>
        <v>-14</v>
      </c>
      <c r="M2489" s="5">
        <f>IF(
Table1[[#This Row],[Budget_Profit]]=0,
"",
IF(
Table1[[#This Row],[Budget_Profit]]&gt;0,
(Table1[[#This Row],[Actual_Profit]]-Table1[[#This Row],[Budget_Profit]])/Table1[[#This Row],[Budget_Profit]],
(Table1[[#This Row],[Actual_Profit]]-Table1[[#This Row],[Budget_Profit]])/ABS(Table1[[#This Row],[Budget_Profit]])
)
)</f>
        <v>-0.23333333333333334</v>
      </c>
      <c r="N2489" s="5" t="str">
        <f>IF(Table1[[#This Row],[Profit_Var]]&gt;=0, "Above Budget", "Below Budget")</f>
        <v>Below Budget</v>
      </c>
      <c r="O2489">
        <v>76</v>
      </c>
      <c r="P2489">
        <v>50</v>
      </c>
      <c r="Q2489">
        <f>Table1[[#This Row],[COGS]]-Table1[[#This Row],[Budget_COGS]]</f>
        <v>26</v>
      </c>
      <c r="R2489" s="5">
        <f>IF(
Table1[[#This Row],[Budget_COGS]]=0,
"",
IF(
Table1[[#This Row],[Budget_COGS]]&gt;0,
(Table1[[#This Row],[Budget_COGS]]-Table1[[#This Row],[COGS]]) / Table1[[#This Row],[Budget_COGS]],
(Table1[[#This Row],[Budget_COGS]]-Table1[[#This Row],[COGS]]) / ABS(Table1[[#This Row],[Budget_COGS]])
)
)</f>
        <v>-0.52</v>
      </c>
      <c r="S2489" s="5" t="str">
        <f>IF(Table1[[#This Row],[COGS _Var]]&gt;=0, "Above Budget", "Below Budget")</f>
        <v>Above Budget</v>
      </c>
      <c r="T2489">
        <f>Table1[[#This Row],[Actual_Sales]]-Table1[[#This Row],[COGS]]</f>
        <v>91</v>
      </c>
      <c r="U2489">
        <v>80</v>
      </c>
      <c r="V2489">
        <f>Table1[[#This Row],[Gross_Margin]]-Table1[[#This Row],[Budget_Margin]]</f>
        <v>11</v>
      </c>
      <c r="W2489" s="5">
        <f>IF(
Table1[[#This Row],[Budget_Margin]]=0,
"",
IF(
Table1[[#This Row],[Budget_Margin]]&gt;0,
(Table1[[#This Row],[Gross_Margin]]-Table1[[#This Row],[Budget_Margin]]) / Table1[[#This Row],[Budget_Margin]],
(Table1[[#This Row],[Gross_Margin]]-Table1[[#This Row],[Budget_Margin]]) / ABS(Table1[[#This Row],[Budget_Margin]])
)
)</f>
        <v>0.13750000000000001</v>
      </c>
      <c r="X2489" s="5" t="str">
        <f>IF(Table1[[#This Row],[Margin_Var]]&gt;=0, "Above Budget", "Below Budget")</f>
        <v>Above Budget</v>
      </c>
      <c r="Y2489" s="5">
        <f>IFERROR(Table1[[#This Row],[Gross_Margin]]/Table1[[#This Row],[Actual_Sales]],0)</f>
        <v>0.54491017964071853</v>
      </c>
      <c r="Z2489" s="5">
        <f>Table1[[#This Row],[Actual_Profit]]/Table1[[#This Row],[Actual_Sales]]</f>
        <v>0.27544910179640719</v>
      </c>
      <c r="AA2489">
        <v>45</v>
      </c>
      <c r="AB2489" s="5">
        <f>IFERROR(Table1[[#This Row],[Expenses]]/Table1[[#This Row],[Actual_Sales]],0)</f>
        <v>0.26946107784431139</v>
      </c>
      <c r="AC2489">
        <v>23</v>
      </c>
      <c r="AD2489">
        <v>965</v>
      </c>
      <c r="AE2489" s="5">
        <f>IFERROR(Table1[[#This Row],[Inventory]]/Table1[[#This Row],[Actual_Sales]],0)</f>
        <v>5.7784431137724548</v>
      </c>
    </row>
    <row r="2490" spans="1:31" x14ac:dyDescent="0.25">
      <c r="A2490">
        <v>2843</v>
      </c>
      <c r="B2490">
        <v>225</v>
      </c>
      <c r="C2490">
        <v>6</v>
      </c>
      <c r="D2490" s="2">
        <v>40664</v>
      </c>
      <c r="E2490">
        <v>109</v>
      </c>
      <c r="F2490">
        <v>90</v>
      </c>
      <c r="G2490">
        <f>Table1[[#This Row],[Actual_Sales]]-Table1[[#This Row],[Budget_Sales]]</f>
        <v>19</v>
      </c>
      <c r="H2490" s="5">
        <f>IF(
Table1[[#This Row],[Budget_Sales]]=0,
"",
IF(
Table1[[#This Row],[Budget_Sales]]&gt;0,
(Table1[[#This Row],[Actual_Sales]]-Table1[[#This Row],[Budget_Sales]])/Table1[[#This Row],[Budget_Sales]],
(Table1[[#This Row],[Actual_Sales]]-Table1[[#This Row],[Budget_Sales]])/ABS(Table1[[#This Row],[Budget_Sales]])
)
)</f>
        <v>0.21111111111111111</v>
      </c>
      <c r="I2490" s="5" t="str">
        <f>IF(Table1[[#This Row],[Sales_Var]]&gt;=0,"Above Budget","Below Budget")</f>
        <v>Above Budget</v>
      </c>
      <c r="J2490">
        <f>Table1[[#This Row],[Actual_Sales]]-(Table1[[#This Row],[COGS]]+Table1[[#This Row],[Expenses]])</f>
        <v>30</v>
      </c>
      <c r="K2490">
        <v>40</v>
      </c>
      <c r="L2490">
        <f>Table1[[#This Row],[Actual_Profit]]-Table1[[#This Row],[Budget_Profit]]</f>
        <v>-10</v>
      </c>
      <c r="M2490" s="5">
        <f>IF(
Table1[[#This Row],[Budget_Profit]]=0,
"",
IF(
Table1[[#This Row],[Budget_Profit]]&gt;0,
(Table1[[#This Row],[Actual_Profit]]-Table1[[#This Row],[Budget_Profit]])/Table1[[#This Row],[Budget_Profit]],
(Table1[[#This Row],[Actual_Profit]]-Table1[[#This Row],[Budget_Profit]])/ABS(Table1[[#This Row],[Budget_Profit]])
)
)</f>
        <v>-0.25</v>
      </c>
      <c r="N2490" s="5" t="str">
        <f>IF(Table1[[#This Row],[Profit_Var]]&gt;=0, "Above Budget", "Below Budget")</f>
        <v>Below Budget</v>
      </c>
      <c r="O2490">
        <v>45</v>
      </c>
      <c r="P2490">
        <v>30</v>
      </c>
      <c r="Q2490">
        <f>Table1[[#This Row],[COGS]]-Table1[[#This Row],[Budget_COGS]]</f>
        <v>15</v>
      </c>
      <c r="R2490" s="5">
        <f>IF(
Table1[[#This Row],[Budget_COGS]]=0,
"",
IF(
Table1[[#This Row],[Budget_COGS]]&gt;0,
(Table1[[#This Row],[Budget_COGS]]-Table1[[#This Row],[COGS]]) / Table1[[#This Row],[Budget_COGS]],
(Table1[[#This Row],[Budget_COGS]]-Table1[[#This Row],[COGS]]) / ABS(Table1[[#This Row],[Budget_COGS]])
)
)</f>
        <v>-0.5</v>
      </c>
      <c r="S2490" s="5" t="str">
        <f>IF(Table1[[#This Row],[COGS _Var]]&gt;=0, "Above Budget", "Below Budget")</f>
        <v>Above Budget</v>
      </c>
      <c r="T2490">
        <f>Table1[[#This Row],[Actual_Sales]]-Table1[[#This Row],[COGS]]</f>
        <v>64</v>
      </c>
      <c r="U2490">
        <v>60</v>
      </c>
      <c r="V2490">
        <f>Table1[[#This Row],[Gross_Margin]]-Table1[[#This Row],[Budget_Margin]]</f>
        <v>4</v>
      </c>
      <c r="W2490" s="5">
        <f>IF(
Table1[[#This Row],[Budget_Margin]]=0,
"",
IF(
Table1[[#This Row],[Budget_Margin]]&gt;0,
(Table1[[#This Row],[Gross_Margin]]-Table1[[#This Row],[Budget_Margin]]) / Table1[[#This Row],[Budget_Margin]],
(Table1[[#This Row],[Gross_Margin]]-Table1[[#This Row],[Budget_Margin]]) / ABS(Table1[[#This Row],[Budget_Margin]])
)
)</f>
        <v>6.6666666666666666E-2</v>
      </c>
      <c r="X2490" s="5" t="str">
        <f>IF(Table1[[#This Row],[Margin_Var]]&gt;=0, "Above Budget", "Below Budget")</f>
        <v>Above Budget</v>
      </c>
      <c r="Y2490" s="5">
        <f>IFERROR(Table1[[#This Row],[Gross_Margin]]/Table1[[#This Row],[Actual_Sales]],0)</f>
        <v>0.58715596330275233</v>
      </c>
      <c r="Z2490" s="5">
        <f>Table1[[#This Row],[Actual_Profit]]/Table1[[#This Row],[Actual_Sales]]</f>
        <v>0.27522935779816515</v>
      </c>
      <c r="AA2490">
        <v>34</v>
      </c>
      <c r="AB2490" s="5">
        <f>IFERROR(Table1[[#This Row],[Expenses]]/Table1[[#This Row],[Actual_Sales]],0)</f>
        <v>0.31192660550458717</v>
      </c>
      <c r="AC2490">
        <v>14</v>
      </c>
      <c r="AD2490">
        <v>410</v>
      </c>
      <c r="AE2490" s="5">
        <f>IFERROR(Table1[[#This Row],[Inventory]]/Table1[[#This Row],[Actual_Sales]],0)</f>
        <v>3.761467889908257</v>
      </c>
    </row>
    <row r="2491" spans="1:31" x14ac:dyDescent="0.25">
      <c r="A2491">
        <v>1303</v>
      </c>
      <c r="B2491">
        <v>505</v>
      </c>
      <c r="C2491">
        <v>2</v>
      </c>
      <c r="D2491" s="2">
        <v>40391</v>
      </c>
      <c r="E2491">
        <v>160</v>
      </c>
      <c r="F2491">
        <v>200</v>
      </c>
      <c r="G2491">
        <f>Table1[[#This Row],[Actual_Sales]]-Table1[[#This Row],[Budget_Sales]]</f>
        <v>-40</v>
      </c>
      <c r="H2491" s="5">
        <f>IF(
Table1[[#This Row],[Budget_Sales]]=0,
"",
IF(
Table1[[#This Row],[Budget_Sales]]&gt;0,
(Table1[[#This Row],[Actual_Sales]]-Table1[[#This Row],[Budget_Sales]])/Table1[[#This Row],[Budget_Sales]],
(Table1[[#This Row],[Actual_Sales]]-Table1[[#This Row],[Budget_Sales]])/ABS(Table1[[#This Row],[Budget_Sales]])
)
)</f>
        <v>-0.2</v>
      </c>
      <c r="I2491" s="5" t="str">
        <f>IF(Table1[[#This Row],[Sales_Var]]&gt;=0,"Above Budget","Below Budget")</f>
        <v>Below Budget</v>
      </c>
      <c r="J2491">
        <f>Table1[[#This Row],[Actual_Sales]]-(Table1[[#This Row],[COGS]]+Table1[[#This Row],[Expenses]])</f>
        <v>44</v>
      </c>
      <c r="K2491">
        <v>70</v>
      </c>
      <c r="L2491">
        <f>Table1[[#This Row],[Actual_Profit]]-Table1[[#This Row],[Budget_Profit]]</f>
        <v>-26</v>
      </c>
      <c r="M2491" s="5">
        <f>IF(
Table1[[#This Row],[Budget_Profit]]=0,
"",
IF(
Table1[[#This Row],[Budget_Profit]]&gt;0,
(Table1[[#This Row],[Actual_Profit]]-Table1[[#This Row],[Budget_Profit]])/Table1[[#This Row],[Budget_Profit]],
(Table1[[#This Row],[Actual_Profit]]-Table1[[#This Row],[Budget_Profit]])/ABS(Table1[[#This Row],[Budget_Profit]])
)
)</f>
        <v>-0.37142857142857144</v>
      </c>
      <c r="N2491" s="5" t="str">
        <f>IF(Table1[[#This Row],[Profit_Var]]&gt;=0, "Above Budget", "Below Budget")</f>
        <v>Below Budget</v>
      </c>
      <c r="O2491">
        <v>64</v>
      </c>
      <c r="P2491">
        <v>80</v>
      </c>
      <c r="Q2491">
        <f>Table1[[#This Row],[COGS]]-Table1[[#This Row],[Budget_COGS]]</f>
        <v>-16</v>
      </c>
      <c r="R2491" s="5">
        <f>IF(
Table1[[#This Row],[Budget_COGS]]=0,
"",
IF(
Table1[[#This Row],[Budget_COGS]]&gt;0,
(Table1[[#This Row],[Budget_COGS]]-Table1[[#This Row],[COGS]]) / Table1[[#This Row],[Budget_COGS]],
(Table1[[#This Row],[Budget_COGS]]-Table1[[#This Row],[COGS]]) / ABS(Table1[[#This Row],[Budget_COGS]])
)
)</f>
        <v>0.2</v>
      </c>
      <c r="S2491" s="5" t="str">
        <f>IF(Table1[[#This Row],[COGS _Var]]&gt;=0, "Above Budget", "Below Budget")</f>
        <v>Below Budget</v>
      </c>
      <c r="T2491">
        <f>Table1[[#This Row],[Actual_Sales]]-Table1[[#This Row],[COGS]]</f>
        <v>96</v>
      </c>
      <c r="U2491">
        <v>120</v>
      </c>
      <c r="V2491">
        <f>Table1[[#This Row],[Gross_Margin]]-Table1[[#This Row],[Budget_Margin]]</f>
        <v>-24</v>
      </c>
      <c r="W2491" s="5">
        <f>IF(
Table1[[#This Row],[Budget_Margin]]=0,
"",
IF(
Table1[[#This Row],[Budget_Margin]]&gt;0,
(Table1[[#This Row],[Gross_Margin]]-Table1[[#This Row],[Budget_Margin]]) / Table1[[#This Row],[Budget_Margin]],
(Table1[[#This Row],[Gross_Margin]]-Table1[[#This Row],[Budget_Margin]]) / ABS(Table1[[#This Row],[Budget_Margin]])
)
)</f>
        <v>-0.2</v>
      </c>
      <c r="X2491" s="5" t="str">
        <f>IF(Table1[[#This Row],[Margin_Var]]&gt;=0, "Above Budget", "Below Budget")</f>
        <v>Below Budget</v>
      </c>
      <c r="Y2491" s="5">
        <f>IFERROR(Table1[[#This Row],[Gross_Margin]]/Table1[[#This Row],[Actual_Sales]],0)</f>
        <v>0.6</v>
      </c>
      <c r="Z2491" s="5">
        <f>Table1[[#This Row],[Actual_Profit]]/Table1[[#This Row],[Actual_Sales]]</f>
        <v>0.27500000000000002</v>
      </c>
      <c r="AA2491">
        <v>52</v>
      </c>
      <c r="AB2491" s="5">
        <f>IFERROR(Table1[[#This Row],[Expenses]]/Table1[[#This Row],[Actual_Sales]],0)</f>
        <v>0.32500000000000001</v>
      </c>
      <c r="AC2491">
        <v>21</v>
      </c>
      <c r="AD2491">
        <v>460</v>
      </c>
      <c r="AE2491" s="5">
        <f>IFERROR(Table1[[#This Row],[Inventory]]/Table1[[#This Row],[Actual_Sales]],0)</f>
        <v>2.875</v>
      </c>
    </row>
    <row r="2492" spans="1:31" x14ac:dyDescent="0.25">
      <c r="A2492">
        <v>1331</v>
      </c>
      <c r="B2492">
        <v>603</v>
      </c>
      <c r="C2492">
        <v>2</v>
      </c>
      <c r="D2492" s="2">
        <v>40391</v>
      </c>
      <c r="E2492">
        <v>160</v>
      </c>
      <c r="F2492">
        <v>150</v>
      </c>
      <c r="G2492">
        <f>Table1[[#This Row],[Actual_Sales]]-Table1[[#This Row],[Budget_Sales]]</f>
        <v>10</v>
      </c>
      <c r="H2492" s="5">
        <f>IF(
Table1[[#This Row],[Budget_Sales]]=0,
"",
IF(
Table1[[#This Row],[Budget_Sales]]&gt;0,
(Table1[[#This Row],[Actual_Sales]]-Table1[[#This Row],[Budget_Sales]])/Table1[[#This Row],[Budget_Sales]],
(Table1[[#This Row],[Actual_Sales]]-Table1[[#This Row],[Budget_Sales]])/ABS(Table1[[#This Row],[Budget_Sales]])
)
)</f>
        <v>6.6666666666666666E-2</v>
      </c>
      <c r="I2492" s="5" t="str">
        <f>IF(Table1[[#This Row],[Sales_Var]]&gt;=0,"Above Budget","Below Budget")</f>
        <v>Above Budget</v>
      </c>
      <c r="J2492">
        <f>Table1[[#This Row],[Actual_Sales]]-(Table1[[#This Row],[COGS]]+Table1[[#This Row],[Expenses]])</f>
        <v>44</v>
      </c>
      <c r="K2492">
        <v>60</v>
      </c>
      <c r="L2492">
        <f>Table1[[#This Row],[Actual_Profit]]-Table1[[#This Row],[Budget_Profit]]</f>
        <v>-16</v>
      </c>
      <c r="M2492" s="5">
        <f>IF(
Table1[[#This Row],[Budget_Profit]]=0,
"",
IF(
Table1[[#This Row],[Budget_Profit]]&gt;0,
(Table1[[#This Row],[Actual_Profit]]-Table1[[#This Row],[Budget_Profit]])/Table1[[#This Row],[Budget_Profit]],
(Table1[[#This Row],[Actual_Profit]]-Table1[[#This Row],[Budget_Profit]])/ABS(Table1[[#This Row],[Budget_Profit]])
)
)</f>
        <v>-0.26666666666666666</v>
      </c>
      <c r="N2492" s="5" t="str">
        <f>IF(Table1[[#This Row],[Profit_Var]]&gt;=0, "Above Budget", "Below Budget")</f>
        <v>Below Budget</v>
      </c>
      <c r="O2492">
        <v>64</v>
      </c>
      <c r="P2492">
        <v>60</v>
      </c>
      <c r="Q2492">
        <f>Table1[[#This Row],[COGS]]-Table1[[#This Row],[Budget_COGS]]</f>
        <v>4</v>
      </c>
      <c r="R2492" s="5">
        <f>IF(
Table1[[#This Row],[Budget_COGS]]=0,
"",
IF(
Table1[[#This Row],[Budget_COGS]]&gt;0,
(Table1[[#This Row],[Budget_COGS]]-Table1[[#This Row],[COGS]]) / Table1[[#This Row],[Budget_COGS]],
(Table1[[#This Row],[Budget_COGS]]-Table1[[#This Row],[COGS]]) / ABS(Table1[[#This Row],[Budget_COGS]])
)
)</f>
        <v>-6.6666666666666666E-2</v>
      </c>
      <c r="S2492" s="5" t="str">
        <f>IF(Table1[[#This Row],[COGS _Var]]&gt;=0, "Above Budget", "Below Budget")</f>
        <v>Above Budget</v>
      </c>
      <c r="T2492">
        <f>Table1[[#This Row],[Actual_Sales]]-Table1[[#This Row],[COGS]]</f>
        <v>96</v>
      </c>
      <c r="U2492">
        <v>90</v>
      </c>
      <c r="V2492">
        <f>Table1[[#This Row],[Gross_Margin]]-Table1[[#This Row],[Budget_Margin]]</f>
        <v>6</v>
      </c>
      <c r="W2492" s="5">
        <f>IF(
Table1[[#This Row],[Budget_Margin]]=0,
"",
IF(
Table1[[#This Row],[Budget_Margin]]&gt;0,
(Table1[[#This Row],[Gross_Margin]]-Table1[[#This Row],[Budget_Margin]]) / Table1[[#This Row],[Budget_Margin]],
(Table1[[#This Row],[Gross_Margin]]-Table1[[#This Row],[Budget_Margin]]) / ABS(Table1[[#This Row],[Budget_Margin]])
)
)</f>
        <v>6.6666666666666666E-2</v>
      </c>
      <c r="X2492" s="5" t="str">
        <f>IF(Table1[[#This Row],[Margin_Var]]&gt;=0, "Above Budget", "Below Budget")</f>
        <v>Above Budget</v>
      </c>
      <c r="Y2492" s="5">
        <f>IFERROR(Table1[[#This Row],[Gross_Margin]]/Table1[[#This Row],[Actual_Sales]],0)</f>
        <v>0.6</v>
      </c>
      <c r="Z2492" s="5">
        <f>Table1[[#This Row],[Actual_Profit]]/Table1[[#This Row],[Actual_Sales]]</f>
        <v>0.27500000000000002</v>
      </c>
      <c r="AA2492">
        <v>52</v>
      </c>
      <c r="AB2492" s="5">
        <f>IFERROR(Table1[[#This Row],[Expenses]]/Table1[[#This Row],[Actual_Sales]],0)</f>
        <v>0.32500000000000001</v>
      </c>
      <c r="AC2492">
        <v>21</v>
      </c>
      <c r="AD2492">
        <v>460</v>
      </c>
      <c r="AE2492" s="5">
        <f>IFERROR(Table1[[#This Row],[Inventory]]/Table1[[#This Row],[Actual_Sales]],0)</f>
        <v>2.875</v>
      </c>
    </row>
    <row r="2493" spans="1:31" x14ac:dyDescent="0.25">
      <c r="A2493">
        <v>1288</v>
      </c>
      <c r="B2493">
        <v>435</v>
      </c>
      <c r="C2493">
        <v>9</v>
      </c>
      <c r="D2493" s="2">
        <v>40391</v>
      </c>
      <c r="E2493">
        <v>160</v>
      </c>
      <c r="F2493">
        <v>140</v>
      </c>
      <c r="G2493">
        <f>Table1[[#This Row],[Actual_Sales]]-Table1[[#This Row],[Budget_Sales]]</f>
        <v>20</v>
      </c>
      <c r="H2493" s="5">
        <f>IF(
Table1[[#This Row],[Budget_Sales]]=0,
"",
IF(
Table1[[#This Row],[Budget_Sales]]&gt;0,
(Table1[[#This Row],[Actual_Sales]]-Table1[[#This Row],[Budget_Sales]])/Table1[[#This Row],[Budget_Sales]],
(Table1[[#This Row],[Actual_Sales]]-Table1[[#This Row],[Budget_Sales]])/ABS(Table1[[#This Row],[Budget_Sales]])
)
)</f>
        <v>0.14285714285714285</v>
      </c>
      <c r="I2493" s="5" t="str">
        <f>IF(Table1[[#This Row],[Sales_Var]]&gt;=0,"Above Budget","Below Budget")</f>
        <v>Above Budget</v>
      </c>
      <c r="J2493">
        <f>Table1[[#This Row],[Actual_Sales]]-(Table1[[#This Row],[COGS]]+Table1[[#This Row],[Expenses]])</f>
        <v>44</v>
      </c>
      <c r="K2493">
        <v>60</v>
      </c>
      <c r="L2493">
        <f>Table1[[#This Row],[Actual_Profit]]-Table1[[#This Row],[Budget_Profit]]</f>
        <v>-16</v>
      </c>
      <c r="M2493" s="5">
        <f>IF(
Table1[[#This Row],[Budget_Profit]]=0,
"",
IF(
Table1[[#This Row],[Budget_Profit]]&gt;0,
(Table1[[#This Row],[Actual_Profit]]-Table1[[#This Row],[Budget_Profit]])/Table1[[#This Row],[Budget_Profit]],
(Table1[[#This Row],[Actual_Profit]]-Table1[[#This Row],[Budget_Profit]])/ABS(Table1[[#This Row],[Budget_Profit]])
)
)</f>
        <v>-0.26666666666666666</v>
      </c>
      <c r="N2493" s="5" t="str">
        <f>IF(Table1[[#This Row],[Profit_Var]]&gt;=0, "Above Budget", "Below Budget")</f>
        <v>Below Budget</v>
      </c>
      <c r="O2493">
        <v>64</v>
      </c>
      <c r="P2493">
        <v>50</v>
      </c>
      <c r="Q2493">
        <f>Table1[[#This Row],[COGS]]-Table1[[#This Row],[Budget_COGS]]</f>
        <v>14</v>
      </c>
      <c r="R2493" s="5">
        <f>IF(
Table1[[#This Row],[Budget_COGS]]=0,
"",
IF(
Table1[[#This Row],[Budget_COGS]]&gt;0,
(Table1[[#This Row],[Budget_COGS]]-Table1[[#This Row],[COGS]]) / Table1[[#This Row],[Budget_COGS]],
(Table1[[#This Row],[Budget_COGS]]-Table1[[#This Row],[COGS]]) / ABS(Table1[[#This Row],[Budget_COGS]])
)
)</f>
        <v>-0.28000000000000003</v>
      </c>
      <c r="S2493" s="5" t="str">
        <f>IF(Table1[[#This Row],[COGS _Var]]&gt;=0, "Above Budget", "Below Budget")</f>
        <v>Above Budget</v>
      </c>
      <c r="T2493">
        <f>Table1[[#This Row],[Actual_Sales]]-Table1[[#This Row],[COGS]]</f>
        <v>96</v>
      </c>
      <c r="U2493">
        <v>90</v>
      </c>
      <c r="V2493">
        <f>Table1[[#This Row],[Gross_Margin]]-Table1[[#This Row],[Budget_Margin]]</f>
        <v>6</v>
      </c>
      <c r="W2493" s="5">
        <f>IF(
Table1[[#This Row],[Budget_Margin]]=0,
"",
IF(
Table1[[#This Row],[Budget_Margin]]&gt;0,
(Table1[[#This Row],[Gross_Margin]]-Table1[[#This Row],[Budget_Margin]]) / Table1[[#This Row],[Budget_Margin]],
(Table1[[#This Row],[Gross_Margin]]-Table1[[#This Row],[Budget_Margin]]) / ABS(Table1[[#This Row],[Budget_Margin]])
)
)</f>
        <v>6.6666666666666666E-2</v>
      </c>
      <c r="X2493" s="5" t="str">
        <f>IF(Table1[[#This Row],[Margin_Var]]&gt;=0, "Above Budget", "Below Budget")</f>
        <v>Above Budget</v>
      </c>
      <c r="Y2493" s="5">
        <f>IFERROR(Table1[[#This Row],[Gross_Margin]]/Table1[[#This Row],[Actual_Sales]],0)</f>
        <v>0.6</v>
      </c>
      <c r="Z2493" s="5">
        <f>Table1[[#This Row],[Actual_Profit]]/Table1[[#This Row],[Actual_Sales]]</f>
        <v>0.27500000000000002</v>
      </c>
      <c r="AA2493">
        <v>52</v>
      </c>
      <c r="AB2493" s="5">
        <f>IFERROR(Table1[[#This Row],[Expenses]]/Table1[[#This Row],[Actual_Sales]],0)</f>
        <v>0.32500000000000001</v>
      </c>
      <c r="AC2493">
        <v>21</v>
      </c>
      <c r="AD2493">
        <v>460</v>
      </c>
      <c r="AE2493" s="5">
        <f>IFERROR(Table1[[#This Row],[Inventory]]/Table1[[#This Row],[Actual_Sales]],0)</f>
        <v>2.875</v>
      </c>
    </row>
    <row r="2494" spans="1:31" x14ac:dyDescent="0.25">
      <c r="A2494">
        <v>1135</v>
      </c>
      <c r="B2494">
        <v>505</v>
      </c>
      <c r="C2494">
        <v>2</v>
      </c>
      <c r="D2494" s="2">
        <v>40360</v>
      </c>
      <c r="E2494">
        <v>160</v>
      </c>
      <c r="F2494">
        <v>200</v>
      </c>
      <c r="G2494">
        <f>Table1[[#This Row],[Actual_Sales]]-Table1[[#This Row],[Budget_Sales]]</f>
        <v>-40</v>
      </c>
      <c r="H2494" s="5">
        <f>IF(
Table1[[#This Row],[Budget_Sales]]=0,
"",
IF(
Table1[[#This Row],[Budget_Sales]]&gt;0,
(Table1[[#This Row],[Actual_Sales]]-Table1[[#This Row],[Budget_Sales]])/Table1[[#This Row],[Budget_Sales]],
(Table1[[#This Row],[Actual_Sales]]-Table1[[#This Row],[Budget_Sales]])/ABS(Table1[[#This Row],[Budget_Sales]])
)
)</f>
        <v>-0.2</v>
      </c>
      <c r="I2494" s="5" t="str">
        <f>IF(Table1[[#This Row],[Sales_Var]]&gt;=0,"Above Budget","Below Budget")</f>
        <v>Below Budget</v>
      </c>
      <c r="J2494">
        <f>Table1[[#This Row],[Actual_Sales]]-(Table1[[#This Row],[COGS]]+Table1[[#This Row],[Expenses]])</f>
        <v>44</v>
      </c>
      <c r="K2494">
        <v>70</v>
      </c>
      <c r="L2494">
        <f>Table1[[#This Row],[Actual_Profit]]-Table1[[#This Row],[Budget_Profit]]</f>
        <v>-26</v>
      </c>
      <c r="M2494" s="5">
        <f>IF(
Table1[[#This Row],[Budget_Profit]]=0,
"",
IF(
Table1[[#This Row],[Budget_Profit]]&gt;0,
(Table1[[#This Row],[Actual_Profit]]-Table1[[#This Row],[Budget_Profit]])/Table1[[#This Row],[Budget_Profit]],
(Table1[[#This Row],[Actual_Profit]]-Table1[[#This Row],[Budget_Profit]])/ABS(Table1[[#This Row],[Budget_Profit]])
)
)</f>
        <v>-0.37142857142857144</v>
      </c>
      <c r="N2494" s="5" t="str">
        <f>IF(Table1[[#This Row],[Profit_Var]]&gt;=0, "Above Budget", "Below Budget")</f>
        <v>Below Budget</v>
      </c>
      <c r="O2494">
        <v>64</v>
      </c>
      <c r="P2494">
        <v>80</v>
      </c>
      <c r="Q2494">
        <f>Table1[[#This Row],[COGS]]-Table1[[#This Row],[Budget_COGS]]</f>
        <v>-16</v>
      </c>
      <c r="R2494" s="5">
        <f>IF(
Table1[[#This Row],[Budget_COGS]]=0,
"",
IF(
Table1[[#This Row],[Budget_COGS]]&gt;0,
(Table1[[#This Row],[Budget_COGS]]-Table1[[#This Row],[COGS]]) / Table1[[#This Row],[Budget_COGS]],
(Table1[[#This Row],[Budget_COGS]]-Table1[[#This Row],[COGS]]) / ABS(Table1[[#This Row],[Budget_COGS]])
)
)</f>
        <v>0.2</v>
      </c>
      <c r="S2494" s="5" t="str">
        <f>IF(Table1[[#This Row],[COGS _Var]]&gt;=0, "Above Budget", "Below Budget")</f>
        <v>Below Budget</v>
      </c>
      <c r="T2494">
        <f>Table1[[#This Row],[Actual_Sales]]-Table1[[#This Row],[COGS]]</f>
        <v>96</v>
      </c>
      <c r="U2494">
        <v>120</v>
      </c>
      <c r="V2494">
        <f>Table1[[#This Row],[Gross_Margin]]-Table1[[#This Row],[Budget_Margin]]</f>
        <v>-24</v>
      </c>
      <c r="W2494" s="5">
        <f>IF(
Table1[[#This Row],[Budget_Margin]]=0,
"",
IF(
Table1[[#This Row],[Budget_Margin]]&gt;0,
(Table1[[#This Row],[Gross_Margin]]-Table1[[#This Row],[Budget_Margin]]) / Table1[[#This Row],[Budget_Margin]],
(Table1[[#This Row],[Gross_Margin]]-Table1[[#This Row],[Budget_Margin]]) / ABS(Table1[[#This Row],[Budget_Margin]])
)
)</f>
        <v>-0.2</v>
      </c>
      <c r="X2494" s="5" t="str">
        <f>IF(Table1[[#This Row],[Margin_Var]]&gt;=0, "Above Budget", "Below Budget")</f>
        <v>Below Budget</v>
      </c>
      <c r="Y2494" s="5">
        <f>IFERROR(Table1[[#This Row],[Gross_Margin]]/Table1[[#This Row],[Actual_Sales]],0)</f>
        <v>0.6</v>
      </c>
      <c r="Z2494" s="5">
        <f>Table1[[#This Row],[Actual_Profit]]/Table1[[#This Row],[Actual_Sales]]</f>
        <v>0.27500000000000002</v>
      </c>
      <c r="AA2494">
        <v>52</v>
      </c>
      <c r="AB2494" s="5">
        <f>IFERROR(Table1[[#This Row],[Expenses]]/Table1[[#This Row],[Actual_Sales]],0)</f>
        <v>0.32500000000000001</v>
      </c>
      <c r="AC2494">
        <v>21</v>
      </c>
      <c r="AD2494">
        <v>467</v>
      </c>
      <c r="AE2494" s="5">
        <f>IFERROR(Table1[[#This Row],[Inventory]]/Table1[[#This Row],[Actual_Sales]],0)</f>
        <v>2.9187500000000002</v>
      </c>
    </row>
    <row r="2495" spans="1:31" x14ac:dyDescent="0.25">
      <c r="A2495">
        <v>1122</v>
      </c>
      <c r="B2495">
        <v>435</v>
      </c>
      <c r="C2495">
        <v>9</v>
      </c>
      <c r="D2495" s="2">
        <v>40360</v>
      </c>
      <c r="E2495">
        <v>160</v>
      </c>
      <c r="F2495">
        <v>140</v>
      </c>
      <c r="G2495">
        <f>Table1[[#This Row],[Actual_Sales]]-Table1[[#This Row],[Budget_Sales]]</f>
        <v>20</v>
      </c>
      <c r="H2495" s="5">
        <f>IF(
Table1[[#This Row],[Budget_Sales]]=0,
"",
IF(
Table1[[#This Row],[Budget_Sales]]&gt;0,
(Table1[[#This Row],[Actual_Sales]]-Table1[[#This Row],[Budget_Sales]])/Table1[[#This Row],[Budget_Sales]],
(Table1[[#This Row],[Actual_Sales]]-Table1[[#This Row],[Budget_Sales]])/ABS(Table1[[#This Row],[Budget_Sales]])
)
)</f>
        <v>0.14285714285714285</v>
      </c>
      <c r="I2495" s="5" t="str">
        <f>IF(Table1[[#This Row],[Sales_Var]]&gt;=0,"Above Budget","Below Budget")</f>
        <v>Above Budget</v>
      </c>
      <c r="J2495">
        <f>Table1[[#This Row],[Actual_Sales]]-(Table1[[#This Row],[COGS]]+Table1[[#This Row],[Expenses]])</f>
        <v>44</v>
      </c>
      <c r="K2495">
        <v>60</v>
      </c>
      <c r="L2495">
        <f>Table1[[#This Row],[Actual_Profit]]-Table1[[#This Row],[Budget_Profit]]</f>
        <v>-16</v>
      </c>
      <c r="M2495" s="5">
        <f>IF(
Table1[[#This Row],[Budget_Profit]]=0,
"",
IF(
Table1[[#This Row],[Budget_Profit]]&gt;0,
(Table1[[#This Row],[Actual_Profit]]-Table1[[#This Row],[Budget_Profit]])/Table1[[#This Row],[Budget_Profit]],
(Table1[[#This Row],[Actual_Profit]]-Table1[[#This Row],[Budget_Profit]])/ABS(Table1[[#This Row],[Budget_Profit]])
)
)</f>
        <v>-0.26666666666666666</v>
      </c>
      <c r="N2495" s="5" t="str">
        <f>IF(Table1[[#This Row],[Profit_Var]]&gt;=0, "Above Budget", "Below Budget")</f>
        <v>Below Budget</v>
      </c>
      <c r="O2495">
        <v>64</v>
      </c>
      <c r="P2495">
        <v>50</v>
      </c>
      <c r="Q2495">
        <f>Table1[[#This Row],[COGS]]-Table1[[#This Row],[Budget_COGS]]</f>
        <v>14</v>
      </c>
      <c r="R2495" s="5">
        <f>IF(
Table1[[#This Row],[Budget_COGS]]=0,
"",
IF(
Table1[[#This Row],[Budget_COGS]]&gt;0,
(Table1[[#This Row],[Budget_COGS]]-Table1[[#This Row],[COGS]]) / Table1[[#This Row],[Budget_COGS]],
(Table1[[#This Row],[Budget_COGS]]-Table1[[#This Row],[COGS]]) / ABS(Table1[[#This Row],[Budget_COGS]])
)
)</f>
        <v>-0.28000000000000003</v>
      </c>
      <c r="S2495" s="5" t="str">
        <f>IF(Table1[[#This Row],[COGS _Var]]&gt;=0, "Above Budget", "Below Budget")</f>
        <v>Above Budget</v>
      </c>
      <c r="T2495">
        <f>Table1[[#This Row],[Actual_Sales]]-Table1[[#This Row],[COGS]]</f>
        <v>96</v>
      </c>
      <c r="U2495">
        <v>90</v>
      </c>
      <c r="V2495">
        <f>Table1[[#This Row],[Gross_Margin]]-Table1[[#This Row],[Budget_Margin]]</f>
        <v>6</v>
      </c>
      <c r="W2495" s="5">
        <f>IF(
Table1[[#This Row],[Budget_Margin]]=0,
"",
IF(
Table1[[#This Row],[Budget_Margin]]&gt;0,
(Table1[[#This Row],[Gross_Margin]]-Table1[[#This Row],[Budget_Margin]]) / Table1[[#This Row],[Budget_Margin]],
(Table1[[#This Row],[Gross_Margin]]-Table1[[#This Row],[Budget_Margin]]) / ABS(Table1[[#This Row],[Budget_Margin]])
)
)</f>
        <v>6.6666666666666666E-2</v>
      </c>
      <c r="X2495" s="5" t="str">
        <f>IF(Table1[[#This Row],[Margin_Var]]&gt;=0, "Above Budget", "Below Budget")</f>
        <v>Above Budget</v>
      </c>
      <c r="Y2495" s="5">
        <f>IFERROR(Table1[[#This Row],[Gross_Margin]]/Table1[[#This Row],[Actual_Sales]],0)</f>
        <v>0.6</v>
      </c>
      <c r="Z2495" s="5">
        <f>Table1[[#This Row],[Actual_Profit]]/Table1[[#This Row],[Actual_Sales]]</f>
        <v>0.27500000000000002</v>
      </c>
      <c r="AA2495">
        <v>52</v>
      </c>
      <c r="AB2495" s="5">
        <f>IFERROR(Table1[[#This Row],[Expenses]]/Table1[[#This Row],[Actual_Sales]],0)</f>
        <v>0.32500000000000001</v>
      </c>
      <c r="AC2495">
        <v>21</v>
      </c>
      <c r="AD2495">
        <v>467</v>
      </c>
      <c r="AE2495" s="5">
        <f>IFERROR(Table1[[#This Row],[Inventory]]/Table1[[#This Row],[Actual_Sales]],0)</f>
        <v>2.9187500000000002</v>
      </c>
    </row>
    <row r="2496" spans="1:31" x14ac:dyDescent="0.25">
      <c r="A2496">
        <v>725</v>
      </c>
      <c r="B2496">
        <v>254</v>
      </c>
      <c r="C2496">
        <v>4</v>
      </c>
      <c r="D2496" s="2">
        <v>40299</v>
      </c>
      <c r="E2496">
        <v>160</v>
      </c>
      <c r="F2496">
        <v>130</v>
      </c>
      <c r="G2496">
        <f>Table1[[#This Row],[Actual_Sales]]-Table1[[#This Row],[Budget_Sales]]</f>
        <v>30</v>
      </c>
      <c r="H2496" s="5">
        <f>IF(
Table1[[#This Row],[Budget_Sales]]=0,
"",
IF(
Table1[[#This Row],[Budget_Sales]]&gt;0,
(Table1[[#This Row],[Actual_Sales]]-Table1[[#This Row],[Budget_Sales]])/Table1[[#This Row],[Budget_Sales]],
(Table1[[#This Row],[Actual_Sales]]-Table1[[#This Row],[Budget_Sales]])/ABS(Table1[[#This Row],[Budget_Sales]])
)
)</f>
        <v>0.23076923076923078</v>
      </c>
      <c r="I2496" s="5" t="str">
        <f>IF(Table1[[#This Row],[Sales_Var]]&gt;=0,"Above Budget","Below Budget")</f>
        <v>Above Budget</v>
      </c>
      <c r="J2496">
        <f>Table1[[#This Row],[Actual_Sales]]-(Table1[[#This Row],[COGS]]+Table1[[#This Row],[Expenses]])</f>
        <v>44</v>
      </c>
      <c r="K2496">
        <v>50</v>
      </c>
      <c r="L2496">
        <f>Table1[[#This Row],[Actual_Profit]]-Table1[[#This Row],[Budget_Profit]]</f>
        <v>-6</v>
      </c>
      <c r="M2496" s="5">
        <f>IF(
Table1[[#This Row],[Budget_Profit]]=0,
"",
IF(
Table1[[#This Row],[Budget_Profit]]&gt;0,
(Table1[[#This Row],[Actual_Profit]]-Table1[[#This Row],[Budget_Profit]])/Table1[[#This Row],[Budget_Profit]],
(Table1[[#This Row],[Actual_Profit]]-Table1[[#This Row],[Budget_Profit]])/ABS(Table1[[#This Row],[Budget_Profit]])
)
)</f>
        <v>-0.12</v>
      </c>
      <c r="N2496" s="5" t="str">
        <f>IF(Table1[[#This Row],[Profit_Var]]&gt;=0, "Above Budget", "Below Budget")</f>
        <v>Below Budget</v>
      </c>
      <c r="O2496">
        <v>64</v>
      </c>
      <c r="P2496">
        <v>50</v>
      </c>
      <c r="Q2496">
        <f>Table1[[#This Row],[COGS]]-Table1[[#This Row],[Budget_COGS]]</f>
        <v>14</v>
      </c>
      <c r="R2496" s="5">
        <f>IF(
Table1[[#This Row],[Budget_COGS]]=0,
"",
IF(
Table1[[#This Row],[Budget_COGS]]&gt;0,
(Table1[[#This Row],[Budget_COGS]]-Table1[[#This Row],[COGS]]) / Table1[[#This Row],[Budget_COGS]],
(Table1[[#This Row],[Budget_COGS]]-Table1[[#This Row],[COGS]]) / ABS(Table1[[#This Row],[Budget_COGS]])
)
)</f>
        <v>-0.28000000000000003</v>
      </c>
      <c r="S2496" s="5" t="str">
        <f>IF(Table1[[#This Row],[COGS _Var]]&gt;=0, "Above Budget", "Below Budget")</f>
        <v>Above Budget</v>
      </c>
      <c r="T2496">
        <f>Table1[[#This Row],[Actual_Sales]]-Table1[[#This Row],[COGS]]</f>
        <v>96</v>
      </c>
      <c r="U2496">
        <v>80</v>
      </c>
      <c r="V2496">
        <f>Table1[[#This Row],[Gross_Margin]]-Table1[[#This Row],[Budget_Margin]]</f>
        <v>16</v>
      </c>
      <c r="W2496" s="5">
        <f>IF(
Table1[[#This Row],[Budget_Margin]]=0,
"",
IF(
Table1[[#This Row],[Budget_Margin]]&gt;0,
(Table1[[#This Row],[Gross_Margin]]-Table1[[#This Row],[Budget_Margin]]) / Table1[[#This Row],[Budget_Margin]],
(Table1[[#This Row],[Gross_Margin]]-Table1[[#This Row],[Budget_Margin]]) / ABS(Table1[[#This Row],[Budget_Margin]])
)
)</f>
        <v>0.2</v>
      </c>
      <c r="X2496" s="5" t="str">
        <f>IF(Table1[[#This Row],[Margin_Var]]&gt;=0, "Above Budget", "Below Budget")</f>
        <v>Above Budget</v>
      </c>
      <c r="Y2496" s="5">
        <f>IFERROR(Table1[[#This Row],[Gross_Margin]]/Table1[[#This Row],[Actual_Sales]],0)</f>
        <v>0.6</v>
      </c>
      <c r="Z2496" s="5">
        <f>Table1[[#This Row],[Actual_Profit]]/Table1[[#This Row],[Actual_Sales]]</f>
        <v>0.27500000000000002</v>
      </c>
      <c r="AA2496">
        <v>52</v>
      </c>
      <c r="AB2496" s="5">
        <f>IFERROR(Table1[[#This Row],[Expenses]]/Table1[[#This Row],[Actual_Sales]],0)</f>
        <v>0.32500000000000001</v>
      </c>
      <c r="AC2496">
        <v>21</v>
      </c>
      <c r="AD2496">
        <v>-161</v>
      </c>
      <c r="AE2496" s="5">
        <f>IFERROR(Table1[[#This Row],[Inventory]]/Table1[[#This Row],[Actual_Sales]],0)</f>
        <v>-1.0062500000000001</v>
      </c>
    </row>
    <row r="2497" spans="1:31" x14ac:dyDescent="0.25">
      <c r="A2497">
        <v>733</v>
      </c>
      <c r="B2497">
        <v>303</v>
      </c>
      <c r="C2497">
        <v>6</v>
      </c>
      <c r="D2497" s="2">
        <v>40299</v>
      </c>
      <c r="E2497">
        <v>160</v>
      </c>
      <c r="F2497">
        <v>180</v>
      </c>
      <c r="G2497">
        <f>Table1[[#This Row],[Actual_Sales]]-Table1[[#This Row],[Budget_Sales]]</f>
        <v>-20</v>
      </c>
      <c r="H2497" s="5">
        <f>IF(
Table1[[#This Row],[Budget_Sales]]=0,
"",
IF(
Table1[[#This Row],[Budget_Sales]]&gt;0,
(Table1[[#This Row],[Actual_Sales]]-Table1[[#This Row],[Budget_Sales]])/Table1[[#This Row],[Budget_Sales]],
(Table1[[#This Row],[Actual_Sales]]-Table1[[#This Row],[Budget_Sales]])/ABS(Table1[[#This Row],[Budget_Sales]])
)
)</f>
        <v>-0.1111111111111111</v>
      </c>
      <c r="I2497" s="5" t="str">
        <f>IF(Table1[[#This Row],[Sales_Var]]&gt;=0,"Above Budget","Below Budget")</f>
        <v>Below Budget</v>
      </c>
      <c r="J2497">
        <f>Table1[[#This Row],[Actual_Sales]]-(Table1[[#This Row],[COGS]]+Table1[[#This Row],[Expenses]])</f>
        <v>44</v>
      </c>
      <c r="K2497">
        <v>60</v>
      </c>
      <c r="L2497">
        <f>Table1[[#This Row],[Actual_Profit]]-Table1[[#This Row],[Budget_Profit]]</f>
        <v>-16</v>
      </c>
      <c r="M2497" s="5">
        <f>IF(
Table1[[#This Row],[Budget_Profit]]=0,
"",
IF(
Table1[[#This Row],[Budget_Profit]]&gt;0,
(Table1[[#This Row],[Actual_Profit]]-Table1[[#This Row],[Budget_Profit]])/Table1[[#This Row],[Budget_Profit]],
(Table1[[#This Row],[Actual_Profit]]-Table1[[#This Row],[Budget_Profit]])/ABS(Table1[[#This Row],[Budget_Profit]])
)
)</f>
        <v>-0.26666666666666666</v>
      </c>
      <c r="N2497" s="5" t="str">
        <f>IF(Table1[[#This Row],[Profit_Var]]&gt;=0, "Above Budget", "Below Budget")</f>
        <v>Below Budget</v>
      </c>
      <c r="O2497">
        <v>64</v>
      </c>
      <c r="P2497">
        <v>70</v>
      </c>
      <c r="Q2497">
        <f>Table1[[#This Row],[COGS]]-Table1[[#This Row],[Budget_COGS]]</f>
        <v>-6</v>
      </c>
      <c r="R2497" s="5">
        <f>IF(
Table1[[#This Row],[Budget_COGS]]=0,
"",
IF(
Table1[[#This Row],[Budget_COGS]]&gt;0,
(Table1[[#This Row],[Budget_COGS]]-Table1[[#This Row],[COGS]]) / Table1[[#This Row],[Budget_COGS]],
(Table1[[#This Row],[Budget_COGS]]-Table1[[#This Row],[COGS]]) / ABS(Table1[[#This Row],[Budget_COGS]])
)
)</f>
        <v>8.5714285714285715E-2</v>
      </c>
      <c r="S2497" s="5" t="str">
        <f>IF(Table1[[#This Row],[COGS _Var]]&gt;=0, "Above Budget", "Below Budget")</f>
        <v>Below Budget</v>
      </c>
      <c r="T2497">
        <f>Table1[[#This Row],[Actual_Sales]]-Table1[[#This Row],[COGS]]</f>
        <v>96</v>
      </c>
      <c r="U2497">
        <v>110</v>
      </c>
      <c r="V2497">
        <f>Table1[[#This Row],[Gross_Margin]]-Table1[[#This Row],[Budget_Margin]]</f>
        <v>-14</v>
      </c>
      <c r="W2497" s="5">
        <f>IF(
Table1[[#This Row],[Budget_Margin]]=0,
"",
IF(
Table1[[#This Row],[Budget_Margin]]&gt;0,
(Table1[[#This Row],[Gross_Margin]]-Table1[[#This Row],[Budget_Margin]]) / Table1[[#This Row],[Budget_Margin]],
(Table1[[#This Row],[Gross_Margin]]-Table1[[#This Row],[Budget_Margin]]) / ABS(Table1[[#This Row],[Budget_Margin]])
)
)</f>
        <v>-0.12727272727272726</v>
      </c>
      <c r="X2497" s="5" t="str">
        <f>IF(Table1[[#This Row],[Margin_Var]]&gt;=0, "Above Budget", "Below Budget")</f>
        <v>Below Budget</v>
      </c>
      <c r="Y2497" s="5">
        <f>IFERROR(Table1[[#This Row],[Gross_Margin]]/Table1[[#This Row],[Actual_Sales]],0)</f>
        <v>0.6</v>
      </c>
      <c r="Z2497" s="5">
        <f>Table1[[#This Row],[Actual_Profit]]/Table1[[#This Row],[Actual_Sales]]</f>
        <v>0.27500000000000002</v>
      </c>
      <c r="AA2497">
        <v>52</v>
      </c>
      <c r="AB2497" s="5">
        <f>IFERROR(Table1[[#This Row],[Expenses]]/Table1[[#This Row],[Actual_Sales]],0)</f>
        <v>0.32500000000000001</v>
      </c>
      <c r="AC2497">
        <v>21</v>
      </c>
      <c r="AD2497">
        <v>593</v>
      </c>
      <c r="AE2497" s="5">
        <f>IFERROR(Table1[[#This Row],[Inventory]]/Table1[[#This Row],[Actual_Sales]],0)</f>
        <v>3.7062499999999998</v>
      </c>
    </row>
    <row r="2498" spans="1:31" x14ac:dyDescent="0.25">
      <c r="A2498">
        <v>861</v>
      </c>
      <c r="B2498">
        <v>815</v>
      </c>
      <c r="C2498">
        <v>12</v>
      </c>
      <c r="D2498" s="2">
        <v>40299</v>
      </c>
      <c r="E2498">
        <v>160</v>
      </c>
      <c r="F2498">
        <v>140</v>
      </c>
      <c r="G2498">
        <f>Table1[[#This Row],[Actual_Sales]]-Table1[[#This Row],[Budget_Sales]]</f>
        <v>20</v>
      </c>
      <c r="H2498" s="5">
        <f>IF(
Table1[[#This Row],[Budget_Sales]]=0,
"",
IF(
Table1[[#This Row],[Budget_Sales]]&gt;0,
(Table1[[#This Row],[Actual_Sales]]-Table1[[#This Row],[Budget_Sales]])/Table1[[#This Row],[Budget_Sales]],
(Table1[[#This Row],[Actual_Sales]]-Table1[[#This Row],[Budget_Sales]])/ABS(Table1[[#This Row],[Budget_Sales]])
)
)</f>
        <v>0.14285714285714285</v>
      </c>
      <c r="I2498" s="5" t="str">
        <f>IF(Table1[[#This Row],[Sales_Var]]&gt;=0,"Above Budget","Below Budget")</f>
        <v>Above Budget</v>
      </c>
      <c r="J2498">
        <f>Table1[[#This Row],[Actual_Sales]]-(Table1[[#This Row],[COGS]]+Table1[[#This Row],[Expenses]])</f>
        <v>44</v>
      </c>
      <c r="K2498">
        <v>50</v>
      </c>
      <c r="L2498">
        <f>Table1[[#This Row],[Actual_Profit]]-Table1[[#This Row],[Budget_Profit]]</f>
        <v>-6</v>
      </c>
      <c r="M2498" s="5">
        <f>IF(
Table1[[#This Row],[Budget_Profit]]=0,
"",
IF(
Table1[[#This Row],[Budget_Profit]]&gt;0,
(Table1[[#This Row],[Actual_Profit]]-Table1[[#This Row],[Budget_Profit]])/Table1[[#This Row],[Budget_Profit]],
(Table1[[#This Row],[Actual_Profit]]-Table1[[#This Row],[Budget_Profit]])/ABS(Table1[[#This Row],[Budget_Profit]])
)
)</f>
        <v>-0.12</v>
      </c>
      <c r="N2498" s="5" t="str">
        <f>IF(Table1[[#This Row],[Profit_Var]]&gt;=0, "Above Budget", "Below Budget")</f>
        <v>Below Budget</v>
      </c>
      <c r="O2498">
        <v>64</v>
      </c>
      <c r="P2498">
        <v>50</v>
      </c>
      <c r="Q2498">
        <f>Table1[[#This Row],[COGS]]-Table1[[#This Row],[Budget_COGS]]</f>
        <v>14</v>
      </c>
      <c r="R2498" s="5">
        <f>IF(
Table1[[#This Row],[Budget_COGS]]=0,
"",
IF(
Table1[[#This Row],[Budget_COGS]]&gt;0,
(Table1[[#This Row],[Budget_COGS]]-Table1[[#This Row],[COGS]]) / Table1[[#This Row],[Budget_COGS]],
(Table1[[#This Row],[Budget_COGS]]-Table1[[#This Row],[COGS]]) / ABS(Table1[[#This Row],[Budget_COGS]])
)
)</f>
        <v>-0.28000000000000003</v>
      </c>
      <c r="S2498" s="5" t="str">
        <f>IF(Table1[[#This Row],[COGS _Var]]&gt;=0, "Above Budget", "Below Budget")</f>
        <v>Above Budget</v>
      </c>
      <c r="T2498">
        <f>Table1[[#This Row],[Actual_Sales]]-Table1[[#This Row],[COGS]]</f>
        <v>96</v>
      </c>
      <c r="U2498">
        <v>90</v>
      </c>
      <c r="V2498">
        <f>Table1[[#This Row],[Gross_Margin]]-Table1[[#This Row],[Budget_Margin]]</f>
        <v>6</v>
      </c>
      <c r="W2498" s="5">
        <f>IF(
Table1[[#This Row],[Budget_Margin]]=0,
"",
IF(
Table1[[#This Row],[Budget_Margin]]&gt;0,
(Table1[[#This Row],[Gross_Margin]]-Table1[[#This Row],[Budget_Margin]]) / Table1[[#This Row],[Budget_Margin]],
(Table1[[#This Row],[Gross_Margin]]-Table1[[#This Row],[Budget_Margin]]) / ABS(Table1[[#This Row],[Budget_Margin]])
)
)</f>
        <v>6.6666666666666666E-2</v>
      </c>
      <c r="X2498" s="5" t="str">
        <f>IF(Table1[[#This Row],[Margin_Var]]&gt;=0, "Above Budget", "Below Budget")</f>
        <v>Above Budget</v>
      </c>
      <c r="Y2498" s="5">
        <f>IFERROR(Table1[[#This Row],[Gross_Margin]]/Table1[[#This Row],[Actual_Sales]],0)</f>
        <v>0.6</v>
      </c>
      <c r="Z2498" s="5">
        <f>Table1[[#This Row],[Actual_Profit]]/Table1[[#This Row],[Actual_Sales]]</f>
        <v>0.27500000000000002</v>
      </c>
      <c r="AA2498">
        <v>52</v>
      </c>
      <c r="AB2498" s="5">
        <f>IFERROR(Table1[[#This Row],[Expenses]]/Table1[[#This Row],[Actual_Sales]],0)</f>
        <v>0.32500000000000001</v>
      </c>
      <c r="AC2498">
        <v>21</v>
      </c>
      <c r="AD2498">
        <v>593</v>
      </c>
      <c r="AE2498" s="5">
        <f>IFERROR(Table1[[#This Row],[Inventory]]/Table1[[#This Row],[Actual_Sales]],0)</f>
        <v>3.7062499999999998</v>
      </c>
    </row>
    <row r="2499" spans="1:31" x14ac:dyDescent="0.25">
      <c r="A2499">
        <v>1789</v>
      </c>
      <c r="B2499">
        <v>262</v>
      </c>
      <c r="C2499">
        <v>11</v>
      </c>
      <c r="D2499" s="2">
        <v>40483</v>
      </c>
      <c r="E2499">
        <v>120</v>
      </c>
      <c r="F2499">
        <v>90</v>
      </c>
      <c r="G2499">
        <f>Table1[[#This Row],[Actual_Sales]]-Table1[[#This Row],[Budget_Sales]]</f>
        <v>30</v>
      </c>
      <c r="H2499" s="5">
        <f>IF(
Table1[[#This Row],[Budget_Sales]]=0,
"",
IF(
Table1[[#This Row],[Budget_Sales]]&gt;0,
(Table1[[#This Row],[Actual_Sales]]-Table1[[#This Row],[Budget_Sales]])/Table1[[#This Row],[Budget_Sales]],
(Table1[[#This Row],[Actual_Sales]]-Table1[[#This Row],[Budget_Sales]])/ABS(Table1[[#This Row],[Budget_Sales]])
)
)</f>
        <v>0.33333333333333331</v>
      </c>
      <c r="I2499" s="5" t="str">
        <f>IF(Table1[[#This Row],[Sales_Var]]&gt;=0,"Above Budget","Below Budget")</f>
        <v>Above Budget</v>
      </c>
      <c r="J2499">
        <f>Table1[[#This Row],[Actual_Sales]]-(Table1[[#This Row],[COGS]]+Table1[[#This Row],[Expenses]])</f>
        <v>33</v>
      </c>
      <c r="K2499">
        <v>20</v>
      </c>
      <c r="L2499">
        <f>Table1[[#This Row],[Actual_Profit]]-Table1[[#This Row],[Budget_Profit]]</f>
        <v>13</v>
      </c>
      <c r="M2499" s="5">
        <f>IF(
Table1[[#This Row],[Budget_Profit]]=0,
"",
IF(
Table1[[#This Row],[Budget_Profit]]&gt;0,
(Table1[[#This Row],[Actual_Profit]]-Table1[[#This Row],[Budget_Profit]])/Table1[[#This Row],[Budget_Profit]],
(Table1[[#This Row],[Actual_Profit]]-Table1[[#This Row],[Budget_Profit]])/ABS(Table1[[#This Row],[Budget_Profit]])
)
)</f>
        <v>0.65</v>
      </c>
      <c r="N2499" s="5" t="str">
        <f>IF(Table1[[#This Row],[Profit_Var]]&gt;=0, "Above Budget", "Below Budget")</f>
        <v>Above Budget</v>
      </c>
      <c r="O2499">
        <v>49</v>
      </c>
      <c r="P2499">
        <v>40</v>
      </c>
      <c r="Q2499">
        <f>Table1[[#This Row],[COGS]]-Table1[[#This Row],[Budget_COGS]]</f>
        <v>9</v>
      </c>
      <c r="R2499" s="5">
        <f>IF(
Table1[[#This Row],[Budget_COGS]]=0,
"",
IF(
Table1[[#This Row],[Budget_COGS]]&gt;0,
(Table1[[#This Row],[Budget_COGS]]-Table1[[#This Row],[COGS]]) / Table1[[#This Row],[Budget_COGS]],
(Table1[[#This Row],[Budget_COGS]]-Table1[[#This Row],[COGS]]) / ABS(Table1[[#This Row],[Budget_COGS]])
)
)</f>
        <v>-0.22500000000000001</v>
      </c>
      <c r="S2499" s="5" t="str">
        <f>IF(Table1[[#This Row],[COGS _Var]]&gt;=0, "Above Budget", "Below Budget")</f>
        <v>Above Budget</v>
      </c>
      <c r="T2499">
        <f>Table1[[#This Row],[Actual_Sales]]-Table1[[#This Row],[COGS]]</f>
        <v>71</v>
      </c>
      <c r="U2499">
        <v>50</v>
      </c>
      <c r="V2499">
        <f>Table1[[#This Row],[Gross_Margin]]-Table1[[#This Row],[Budget_Margin]]</f>
        <v>21</v>
      </c>
      <c r="W2499" s="5">
        <f>IF(
Table1[[#This Row],[Budget_Margin]]=0,
"",
IF(
Table1[[#This Row],[Budget_Margin]]&gt;0,
(Table1[[#This Row],[Gross_Margin]]-Table1[[#This Row],[Budget_Margin]]) / Table1[[#This Row],[Budget_Margin]],
(Table1[[#This Row],[Gross_Margin]]-Table1[[#This Row],[Budget_Margin]]) / ABS(Table1[[#This Row],[Budget_Margin]])
)
)</f>
        <v>0.42</v>
      </c>
      <c r="X2499" s="5" t="str">
        <f>IF(Table1[[#This Row],[Margin_Var]]&gt;=0, "Above Budget", "Below Budget")</f>
        <v>Above Budget</v>
      </c>
      <c r="Y2499" s="5">
        <f>IFERROR(Table1[[#This Row],[Gross_Margin]]/Table1[[#This Row],[Actual_Sales]],0)</f>
        <v>0.59166666666666667</v>
      </c>
      <c r="Z2499" s="5">
        <f>Table1[[#This Row],[Actual_Profit]]/Table1[[#This Row],[Actual_Sales]]</f>
        <v>0.27500000000000002</v>
      </c>
      <c r="AA2499">
        <v>38</v>
      </c>
      <c r="AB2499" s="5">
        <f>IFERROR(Table1[[#This Row],[Expenses]]/Table1[[#This Row],[Actual_Sales]],0)</f>
        <v>0.31666666666666665</v>
      </c>
      <c r="AC2499">
        <v>15</v>
      </c>
      <c r="AD2499">
        <v>454</v>
      </c>
      <c r="AE2499" s="5">
        <f>IFERROR(Table1[[#This Row],[Inventory]]/Table1[[#This Row],[Actual_Sales]],0)</f>
        <v>3.7833333333333332</v>
      </c>
    </row>
    <row r="2500" spans="1:31" x14ac:dyDescent="0.25">
      <c r="A2500">
        <v>1687</v>
      </c>
      <c r="B2500">
        <v>603</v>
      </c>
      <c r="C2500">
        <v>1</v>
      </c>
      <c r="D2500" s="2">
        <v>40452</v>
      </c>
      <c r="E2500">
        <v>120</v>
      </c>
      <c r="F2500">
        <v>90</v>
      </c>
      <c r="G2500">
        <f>Table1[[#This Row],[Actual_Sales]]-Table1[[#This Row],[Budget_Sales]]</f>
        <v>30</v>
      </c>
      <c r="H2500" s="5">
        <f>IF(
Table1[[#This Row],[Budget_Sales]]=0,
"",
IF(
Table1[[#This Row],[Budget_Sales]]&gt;0,
(Table1[[#This Row],[Actual_Sales]]-Table1[[#This Row],[Budget_Sales]])/Table1[[#This Row],[Budget_Sales]],
(Table1[[#This Row],[Actual_Sales]]-Table1[[#This Row],[Budget_Sales]])/ABS(Table1[[#This Row],[Budget_Sales]])
)
)</f>
        <v>0.33333333333333331</v>
      </c>
      <c r="I2500" s="5" t="str">
        <f>IF(Table1[[#This Row],[Sales_Var]]&gt;=0,"Above Budget","Below Budget")</f>
        <v>Above Budget</v>
      </c>
      <c r="J2500">
        <f>Table1[[#This Row],[Actual_Sales]]-(Table1[[#This Row],[COGS]]+Table1[[#This Row],[Expenses]])</f>
        <v>33</v>
      </c>
      <c r="K2500">
        <v>60</v>
      </c>
      <c r="L2500">
        <f>Table1[[#This Row],[Actual_Profit]]-Table1[[#This Row],[Budget_Profit]]</f>
        <v>-27</v>
      </c>
      <c r="M2500" s="5">
        <f>IF(
Table1[[#This Row],[Budget_Profit]]=0,
"",
IF(
Table1[[#This Row],[Budget_Profit]]&gt;0,
(Table1[[#This Row],[Actual_Profit]]-Table1[[#This Row],[Budget_Profit]])/Table1[[#This Row],[Budget_Profit]],
(Table1[[#This Row],[Actual_Profit]]-Table1[[#This Row],[Budget_Profit]])/ABS(Table1[[#This Row],[Budget_Profit]])
)
)</f>
        <v>-0.45</v>
      </c>
      <c r="N2500" s="5" t="str">
        <f>IF(Table1[[#This Row],[Profit_Var]]&gt;=0, "Above Budget", "Below Budget")</f>
        <v>Below Budget</v>
      </c>
      <c r="O2500">
        <v>49</v>
      </c>
      <c r="P2500">
        <v>30</v>
      </c>
      <c r="Q2500">
        <f>Table1[[#This Row],[COGS]]-Table1[[#This Row],[Budget_COGS]]</f>
        <v>19</v>
      </c>
      <c r="R2500" s="5">
        <f>IF(
Table1[[#This Row],[Budget_COGS]]=0,
"",
IF(
Table1[[#This Row],[Budget_COGS]]&gt;0,
(Table1[[#This Row],[Budget_COGS]]-Table1[[#This Row],[COGS]]) / Table1[[#This Row],[Budget_COGS]],
(Table1[[#This Row],[Budget_COGS]]-Table1[[#This Row],[COGS]]) / ABS(Table1[[#This Row],[Budget_COGS]])
)
)</f>
        <v>-0.6333333333333333</v>
      </c>
      <c r="S2500" s="5" t="str">
        <f>IF(Table1[[#This Row],[COGS _Var]]&gt;=0, "Above Budget", "Below Budget")</f>
        <v>Above Budget</v>
      </c>
      <c r="T2500">
        <f>Table1[[#This Row],[Actual_Sales]]-Table1[[#This Row],[COGS]]</f>
        <v>71</v>
      </c>
      <c r="U2500">
        <v>60</v>
      </c>
      <c r="V2500">
        <f>Table1[[#This Row],[Gross_Margin]]-Table1[[#This Row],[Budget_Margin]]</f>
        <v>11</v>
      </c>
      <c r="W2500" s="5">
        <f>IF(
Table1[[#This Row],[Budget_Margin]]=0,
"",
IF(
Table1[[#This Row],[Budget_Margin]]&gt;0,
(Table1[[#This Row],[Gross_Margin]]-Table1[[#This Row],[Budget_Margin]]) / Table1[[#This Row],[Budget_Margin]],
(Table1[[#This Row],[Gross_Margin]]-Table1[[#This Row],[Budget_Margin]]) / ABS(Table1[[#This Row],[Budget_Margin]])
)
)</f>
        <v>0.18333333333333332</v>
      </c>
      <c r="X2500" s="5" t="str">
        <f>IF(Table1[[#This Row],[Margin_Var]]&gt;=0, "Above Budget", "Below Budget")</f>
        <v>Above Budget</v>
      </c>
      <c r="Y2500" s="5">
        <f>IFERROR(Table1[[#This Row],[Gross_Margin]]/Table1[[#This Row],[Actual_Sales]],0)</f>
        <v>0.59166666666666667</v>
      </c>
      <c r="Z2500" s="5">
        <f>Table1[[#This Row],[Actual_Profit]]/Table1[[#This Row],[Actual_Sales]]</f>
        <v>0.27500000000000002</v>
      </c>
      <c r="AA2500">
        <v>38</v>
      </c>
      <c r="AB2500" s="5">
        <f>IFERROR(Table1[[#This Row],[Expenses]]/Table1[[#This Row],[Actual_Sales]],0)</f>
        <v>0.31666666666666665</v>
      </c>
      <c r="AC2500">
        <v>15</v>
      </c>
      <c r="AD2500">
        <v>310</v>
      </c>
      <c r="AE2500" s="5">
        <f>IFERROR(Table1[[#This Row],[Inventory]]/Table1[[#This Row],[Actual_Sales]],0)</f>
        <v>2.5833333333333335</v>
      </c>
    </row>
    <row r="2501" spans="1:31" x14ac:dyDescent="0.25">
      <c r="A2501">
        <v>1731</v>
      </c>
      <c r="B2501">
        <v>801</v>
      </c>
      <c r="C2501">
        <v>8</v>
      </c>
      <c r="D2501" s="2">
        <v>40452</v>
      </c>
      <c r="E2501">
        <v>120</v>
      </c>
      <c r="F2501">
        <v>90</v>
      </c>
      <c r="G2501">
        <f>Table1[[#This Row],[Actual_Sales]]-Table1[[#This Row],[Budget_Sales]]</f>
        <v>30</v>
      </c>
      <c r="H2501" s="5">
        <f>IF(
Table1[[#This Row],[Budget_Sales]]=0,
"",
IF(
Table1[[#This Row],[Budget_Sales]]&gt;0,
(Table1[[#This Row],[Actual_Sales]]-Table1[[#This Row],[Budget_Sales]])/Table1[[#This Row],[Budget_Sales]],
(Table1[[#This Row],[Actual_Sales]]-Table1[[#This Row],[Budget_Sales]])/ABS(Table1[[#This Row],[Budget_Sales]])
)
)</f>
        <v>0.33333333333333331</v>
      </c>
      <c r="I2501" s="5" t="str">
        <f>IF(Table1[[#This Row],[Sales_Var]]&gt;=0,"Above Budget","Below Budget")</f>
        <v>Above Budget</v>
      </c>
      <c r="J2501">
        <f>Table1[[#This Row],[Actual_Sales]]-(Table1[[#This Row],[COGS]]+Table1[[#This Row],[Expenses]])</f>
        <v>33</v>
      </c>
      <c r="K2501">
        <v>60</v>
      </c>
      <c r="L2501">
        <f>Table1[[#This Row],[Actual_Profit]]-Table1[[#This Row],[Budget_Profit]]</f>
        <v>-27</v>
      </c>
      <c r="M2501" s="5">
        <f>IF(
Table1[[#This Row],[Budget_Profit]]=0,
"",
IF(
Table1[[#This Row],[Budget_Profit]]&gt;0,
(Table1[[#This Row],[Actual_Profit]]-Table1[[#This Row],[Budget_Profit]])/Table1[[#This Row],[Budget_Profit]],
(Table1[[#This Row],[Actual_Profit]]-Table1[[#This Row],[Budget_Profit]])/ABS(Table1[[#This Row],[Budget_Profit]])
)
)</f>
        <v>-0.45</v>
      </c>
      <c r="N2501" s="5" t="str">
        <f>IF(Table1[[#This Row],[Profit_Var]]&gt;=0, "Above Budget", "Below Budget")</f>
        <v>Below Budget</v>
      </c>
      <c r="O2501">
        <v>49</v>
      </c>
      <c r="P2501">
        <v>30</v>
      </c>
      <c r="Q2501">
        <f>Table1[[#This Row],[COGS]]-Table1[[#This Row],[Budget_COGS]]</f>
        <v>19</v>
      </c>
      <c r="R2501" s="5">
        <f>IF(
Table1[[#This Row],[Budget_COGS]]=0,
"",
IF(
Table1[[#This Row],[Budget_COGS]]&gt;0,
(Table1[[#This Row],[Budget_COGS]]-Table1[[#This Row],[COGS]]) / Table1[[#This Row],[Budget_COGS]],
(Table1[[#This Row],[Budget_COGS]]-Table1[[#This Row],[COGS]]) / ABS(Table1[[#This Row],[Budget_COGS]])
)
)</f>
        <v>-0.6333333333333333</v>
      </c>
      <c r="S2501" s="5" t="str">
        <f>IF(Table1[[#This Row],[COGS _Var]]&gt;=0, "Above Budget", "Below Budget")</f>
        <v>Above Budget</v>
      </c>
      <c r="T2501">
        <f>Table1[[#This Row],[Actual_Sales]]-Table1[[#This Row],[COGS]]</f>
        <v>71</v>
      </c>
      <c r="U2501">
        <v>60</v>
      </c>
      <c r="V2501">
        <f>Table1[[#This Row],[Gross_Margin]]-Table1[[#This Row],[Budget_Margin]]</f>
        <v>11</v>
      </c>
      <c r="W2501" s="5">
        <f>IF(
Table1[[#This Row],[Budget_Margin]]=0,
"",
IF(
Table1[[#This Row],[Budget_Margin]]&gt;0,
(Table1[[#This Row],[Gross_Margin]]-Table1[[#This Row],[Budget_Margin]]) / Table1[[#This Row],[Budget_Margin]],
(Table1[[#This Row],[Gross_Margin]]-Table1[[#This Row],[Budget_Margin]]) / ABS(Table1[[#This Row],[Budget_Margin]])
)
)</f>
        <v>0.18333333333333332</v>
      </c>
      <c r="X2501" s="5" t="str">
        <f>IF(Table1[[#This Row],[Margin_Var]]&gt;=0, "Above Budget", "Below Budget")</f>
        <v>Above Budget</v>
      </c>
      <c r="Y2501" s="5">
        <f>IFERROR(Table1[[#This Row],[Gross_Margin]]/Table1[[#This Row],[Actual_Sales]],0)</f>
        <v>0.59166666666666667</v>
      </c>
      <c r="Z2501" s="5">
        <f>Table1[[#This Row],[Actual_Profit]]/Table1[[#This Row],[Actual_Sales]]</f>
        <v>0.27500000000000002</v>
      </c>
      <c r="AA2501">
        <v>38</v>
      </c>
      <c r="AB2501" s="5">
        <f>IFERROR(Table1[[#This Row],[Expenses]]/Table1[[#This Row],[Actual_Sales]],0)</f>
        <v>0.31666666666666665</v>
      </c>
      <c r="AC2501">
        <v>15</v>
      </c>
      <c r="AD2501">
        <v>310</v>
      </c>
      <c r="AE2501" s="5">
        <f>IFERROR(Table1[[#This Row],[Inventory]]/Table1[[#This Row],[Actual_Sales]],0)</f>
        <v>2.5833333333333335</v>
      </c>
    </row>
    <row r="2502" spans="1:31" x14ac:dyDescent="0.25">
      <c r="A2502">
        <v>1513</v>
      </c>
      <c r="B2502">
        <v>603</v>
      </c>
      <c r="C2502">
        <v>1</v>
      </c>
      <c r="D2502" s="2">
        <v>40422</v>
      </c>
      <c r="E2502">
        <v>120</v>
      </c>
      <c r="F2502">
        <v>110</v>
      </c>
      <c r="G2502">
        <f>Table1[[#This Row],[Actual_Sales]]-Table1[[#This Row],[Budget_Sales]]</f>
        <v>10</v>
      </c>
      <c r="H2502" s="5">
        <f>IF(
Table1[[#This Row],[Budget_Sales]]=0,
"",
IF(
Table1[[#This Row],[Budget_Sales]]&gt;0,
(Table1[[#This Row],[Actual_Sales]]-Table1[[#This Row],[Budget_Sales]])/Table1[[#This Row],[Budget_Sales]],
(Table1[[#This Row],[Actual_Sales]]-Table1[[#This Row],[Budget_Sales]])/ABS(Table1[[#This Row],[Budget_Sales]])
)
)</f>
        <v>9.0909090909090912E-2</v>
      </c>
      <c r="I2502" s="5" t="str">
        <f>IF(Table1[[#This Row],[Sales_Var]]&gt;=0,"Above Budget","Below Budget")</f>
        <v>Above Budget</v>
      </c>
      <c r="J2502">
        <f>Table1[[#This Row],[Actual_Sales]]-(Table1[[#This Row],[COGS]]+Table1[[#This Row],[Expenses]])</f>
        <v>33</v>
      </c>
      <c r="K2502">
        <v>50</v>
      </c>
      <c r="L2502">
        <f>Table1[[#This Row],[Actual_Profit]]-Table1[[#This Row],[Budget_Profit]]</f>
        <v>-17</v>
      </c>
      <c r="M2502" s="5">
        <f>IF(
Table1[[#This Row],[Budget_Profit]]=0,
"",
IF(
Table1[[#This Row],[Budget_Profit]]&gt;0,
(Table1[[#This Row],[Actual_Profit]]-Table1[[#This Row],[Budget_Profit]])/Table1[[#This Row],[Budget_Profit]],
(Table1[[#This Row],[Actual_Profit]]-Table1[[#This Row],[Budget_Profit]])/ABS(Table1[[#This Row],[Budget_Profit]])
)
)</f>
        <v>-0.34</v>
      </c>
      <c r="N2502" s="5" t="str">
        <f>IF(Table1[[#This Row],[Profit_Var]]&gt;=0, "Above Budget", "Below Budget")</f>
        <v>Below Budget</v>
      </c>
      <c r="O2502">
        <v>49</v>
      </c>
      <c r="P2502">
        <v>40</v>
      </c>
      <c r="Q2502">
        <f>Table1[[#This Row],[COGS]]-Table1[[#This Row],[Budget_COGS]]</f>
        <v>9</v>
      </c>
      <c r="R2502" s="5">
        <f>IF(
Table1[[#This Row],[Budget_COGS]]=0,
"",
IF(
Table1[[#This Row],[Budget_COGS]]&gt;0,
(Table1[[#This Row],[Budget_COGS]]-Table1[[#This Row],[COGS]]) / Table1[[#This Row],[Budget_COGS]],
(Table1[[#This Row],[Budget_COGS]]-Table1[[#This Row],[COGS]]) / ABS(Table1[[#This Row],[Budget_COGS]])
)
)</f>
        <v>-0.22500000000000001</v>
      </c>
      <c r="S2502" s="5" t="str">
        <f>IF(Table1[[#This Row],[COGS _Var]]&gt;=0, "Above Budget", "Below Budget")</f>
        <v>Above Budget</v>
      </c>
      <c r="T2502">
        <f>Table1[[#This Row],[Actual_Sales]]-Table1[[#This Row],[COGS]]</f>
        <v>71</v>
      </c>
      <c r="U2502">
        <v>70</v>
      </c>
      <c r="V2502">
        <f>Table1[[#This Row],[Gross_Margin]]-Table1[[#This Row],[Budget_Margin]]</f>
        <v>1</v>
      </c>
      <c r="W2502" s="5">
        <f>IF(
Table1[[#This Row],[Budget_Margin]]=0,
"",
IF(
Table1[[#This Row],[Budget_Margin]]&gt;0,
(Table1[[#This Row],[Gross_Margin]]-Table1[[#This Row],[Budget_Margin]]) / Table1[[#This Row],[Budget_Margin]],
(Table1[[#This Row],[Gross_Margin]]-Table1[[#This Row],[Budget_Margin]]) / ABS(Table1[[#This Row],[Budget_Margin]])
)
)</f>
        <v>1.4285714285714285E-2</v>
      </c>
      <c r="X2502" s="5" t="str">
        <f>IF(Table1[[#This Row],[Margin_Var]]&gt;=0, "Above Budget", "Below Budget")</f>
        <v>Above Budget</v>
      </c>
      <c r="Y2502" s="5">
        <f>IFERROR(Table1[[#This Row],[Gross_Margin]]/Table1[[#This Row],[Actual_Sales]],0)</f>
        <v>0.59166666666666667</v>
      </c>
      <c r="Z2502" s="5">
        <f>Table1[[#This Row],[Actual_Profit]]/Table1[[#This Row],[Actual_Sales]]</f>
        <v>0.27500000000000002</v>
      </c>
      <c r="AA2502">
        <v>38</v>
      </c>
      <c r="AB2502" s="5">
        <f>IFERROR(Table1[[#This Row],[Expenses]]/Table1[[#This Row],[Actual_Sales]],0)</f>
        <v>0.31666666666666665</v>
      </c>
      <c r="AC2502">
        <v>15</v>
      </c>
      <c r="AD2502">
        <v>315</v>
      </c>
      <c r="AE2502" s="5">
        <f>IFERROR(Table1[[#This Row],[Inventory]]/Table1[[#This Row],[Actual_Sales]],0)</f>
        <v>2.625</v>
      </c>
    </row>
    <row r="2503" spans="1:31" x14ac:dyDescent="0.25">
      <c r="A2503">
        <v>430</v>
      </c>
      <c r="B2503">
        <v>516</v>
      </c>
      <c r="C2503">
        <v>9</v>
      </c>
      <c r="D2503" s="2">
        <v>40238</v>
      </c>
      <c r="E2503">
        <v>513</v>
      </c>
      <c r="F2503">
        <v>400</v>
      </c>
      <c r="G2503">
        <f>Table1[[#This Row],[Actual_Sales]]-Table1[[#This Row],[Budget_Sales]]</f>
        <v>113</v>
      </c>
      <c r="H2503" s="5">
        <f>IF(
Table1[[#This Row],[Budget_Sales]]=0,
"",
IF(
Table1[[#This Row],[Budget_Sales]]&gt;0,
(Table1[[#This Row],[Actual_Sales]]-Table1[[#This Row],[Budget_Sales]])/Table1[[#This Row],[Budget_Sales]],
(Table1[[#This Row],[Actual_Sales]]-Table1[[#This Row],[Budget_Sales]])/ABS(Table1[[#This Row],[Budget_Sales]])
)
)</f>
        <v>0.28249999999999997</v>
      </c>
      <c r="I2503" s="5" t="str">
        <f>IF(Table1[[#This Row],[Sales_Var]]&gt;=0,"Above Budget","Below Budget")</f>
        <v>Above Budget</v>
      </c>
      <c r="J2503">
        <f>Table1[[#This Row],[Actual_Sales]]-(Table1[[#This Row],[COGS]]+Table1[[#This Row],[Expenses]])</f>
        <v>141</v>
      </c>
      <c r="K2503">
        <v>130</v>
      </c>
      <c r="L2503">
        <f>Table1[[#This Row],[Actual_Profit]]-Table1[[#This Row],[Budget_Profit]]</f>
        <v>11</v>
      </c>
      <c r="M2503" s="5">
        <f>IF(
Table1[[#This Row],[Budget_Profit]]=0,
"",
IF(
Table1[[#This Row],[Budget_Profit]]&gt;0,
(Table1[[#This Row],[Actual_Profit]]-Table1[[#This Row],[Budget_Profit]])/Table1[[#This Row],[Budget_Profit]],
(Table1[[#This Row],[Actual_Profit]]-Table1[[#This Row],[Budget_Profit]])/ABS(Table1[[#This Row],[Budget_Profit]])
)
)</f>
        <v>8.461538461538462E-2</v>
      </c>
      <c r="N2503" s="5" t="str">
        <f>IF(Table1[[#This Row],[Profit_Var]]&gt;=0, "Above Budget", "Below Budget")</f>
        <v>Above Budget</v>
      </c>
      <c r="O2503">
        <v>245</v>
      </c>
      <c r="P2503">
        <v>180</v>
      </c>
      <c r="Q2503">
        <f>Table1[[#This Row],[COGS]]-Table1[[#This Row],[Budget_COGS]]</f>
        <v>65</v>
      </c>
      <c r="R2503" s="5">
        <f>IF(
Table1[[#This Row],[Budget_COGS]]=0,
"",
IF(
Table1[[#This Row],[Budget_COGS]]&gt;0,
(Table1[[#This Row],[Budget_COGS]]-Table1[[#This Row],[COGS]]) / Table1[[#This Row],[Budget_COGS]],
(Table1[[#This Row],[Budget_COGS]]-Table1[[#This Row],[COGS]]) / ABS(Table1[[#This Row],[Budget_COGS]])
)
)</f>
        <v>-0.3611111111111111</v>
      </c>
      <c r="S2503" s="5" t="str">
        <f>IF(Table1[[#This Row],[COGS _Var]]&gt;=0, "Above Budget", "Below Budget")</f>
        <v>Above Budget</v>
      </c>
      <c r="T2503">
        <f>Table1[[#This Row],[Actual_Sales]]-Table1[[#This Row],[COGS]]</f>
        <v>268</v>
      </c>
      <c r="U2503">
        <v>220</v>
      </c>
      <c r="V2503">
        <f>Table1[[#This Row],[Gross_Margin]]-Table1[[#This Row],[Budget_Margin]]</f>
        <v>48</v>
      </c>
      <c r="W2503" s="5">
        <f>IF(
Table1[[#This Row],[Budget_Margin]]=0,
"",
IF(
Table1[[#This Row],[Budget_Margin]]&gt;0,
(Table1[[#This Row],[Gross_Margin]]-Table1[[#This Row],[Budget_Margin]]) / Table1[[#This Row],[Budget_Margin]],
(Table1[[#This Row],[Gross_Margin]]-Table1[[#This Row],[Budget_Margin]]) / ABS(Table1[[#This Row],[Budget_Margin]])
)
)</f>
        <v>0.21818181818181817</v>
      </c>
      <c r="X2503" s="5" t="str">
        <f>IF(Table1[[#This Row],[Margin_Var]]&gt;=0, "Above Budget", "Below Budget")</f>
        <v>Above Budget</v>
      </c>
      <c r="Y2503" s="5">
        <f>IFERROR(Table1[[#This Row],[Gross_Margin]]/Table1[[#This Row],[Actual_Sales]],0)</f>
        <v>0.52241715399610134</v>
      </c>
      <c r="Z2503" s="5">
        <f>Table1[[#This Row],[Actual_Profit]]/Table1[[#This Row],[Actual_Sales]]</f>
        <v>0.27485380116959063</v>
      </c>
      <c r="AA2503">
        <v>127</v>
      </c>
      <c r="AB2503" s="5">
        <f>IFERROR(Table1[[#This Row],[Expenses]]/Table1[[#This Row],[Actual_Sales]],0)</f>
        <v>0.24756335282651071</v>
      </c>
      <c r="AC2503">
        <v>93</v>
      </c>
      <c r="AD2503">
        <v>1471</v>
      </c>
      <c r="AE2503" s="5">
        <f>IFERROR(Table1[[#This Row],[Inventory]]/Table1[[#This Row],[Actual_Sales]],0)</f>
        <v>2.867446393762183</v>
      </c>
    </row>
    <row r="2504" spans="1:31" x14ac:dyDescent="0.25">
      <c r="A2504">
        <v>1932</v>
      </c>
      <c r="B2504">
        <v>920</v>
      </c>
      <c r="C2504">
        <v>5</v>
      </c>
      <c r="D2504" s="2">
        <v>40483</v>
      </c>
      <c r="E2504">
        <v>164</v>
      </c>
      <c r="F2504">
        <v>200</v>
      </c>
      <c r="G2504">
        <f>Table1[[#This Row],[Actual_Sales]]-Table1[[#This Row],[Budget_Sales]]</f>
        <v>-36</v>
      </c>
      <c r="H2504" s="5">
        <f>IF(
Table1[[#This Row],[Budget_Sales]]=0,
"",
IF(
Table1[[#This Row],[Budget_Sales]]&gt;0,
(Table1[[#This Row],[Actual_Sales]]-Table1[[#This Row],[Budget_Sales]])/Table1[[#This Row],[Budget_Sales]],
(Table1[[#This Row],[Actual_Sales]]-Table1[[#This Row],[Budget_Sales]])/ABS(Table1[[#This Row],[Budget_Sales]])
)
)</f>
        <v>-0.18</v>
      </c>
      <c r="I2504" s="5" t="str">
        <f>IF(Table1[[#This Row],[Sales_Var]]&gt;=0,"Above Budget","Below Budget")</f>
        <v>Below Budget</v>
      </c>
      <c r="J2504">
        <f>Table1[[#This Row],[Actual_Sales]]-(Table1[[#This Row],[COGS]]+Table1[[#This Row],[Expenses]])</f>
        <v>45</v>
      </c>
      <c r="K2504">
        <v>70</v>
      </c>
      <c r="L2504">
        <f>Table1[[#This Row],[Actual_Profit]]-Table1[[#This Row],[Budget_Profit]]</f>
        <v>-25</v>
      </c>
      <c r="M2504" s="5">
        <f>IF(
Table1[[#This Row],[Budget_Profit]]=0,
"",
IF(
Table1[[#This Row],[Budget_Profit]]&gt;0,
(Table1[[#This Row],[Actual_Profit]]-Table1[[#This Row],[Budget_Profit]])/Table1[[#This Row],[Budget_Profit]],
(Table1[[#This Row],[Actual_Profit]]-Table1[[#This Row],[Budget_Profit]])/ABS(Table1[[#This Row],[Budget_Profit]])
)
)</f>
        <v>-0.35714285714285715</v>
      </c>
      <c r="N2504" s="5" t="str">
        <f>IF(Table1[[#This Row],[Profit_Var]]&gt;=0, "Above Budget", "Below Budget")</f>
        <v>Below Budget</v>
      </c>
      <c r="O2504">
        <v>75</v>
      </c>
      <c r="P2504">
        <v>90</v>
      </c>
      <c r="Q2504">
        <f>Table1[[#This Row],[COGS]]-Table1[[#This Row],[Budget_COGS]]</f>
        <v>-15</v>
      </c>
      <c r="R2504" s="5">
        <f>IF(
Table1[[#This Row],[Budget_COGS]]=0,
"",
IF(
Table1[[#This Row],[Budget_COGS]]&gt;0,
(Table1[[#This Row],[Budget_COGS]]-Table1[[#This Row],[COGS]]) / Table1[[#This Row],[Budget_COGS]],
(Table1[[#This Row],[Budget_COGS]]-Table1[[#This Row],[COGS]]) / ABS(Table1[[#This Row],[Budget_COGS]])
)
)</f>
        <v>0.16666666666666666</v>
      </c>
      <c r="S2504" s="5" t="str">
        <f>IF(Table1[[#This Row],[COGS _Var]]&gt;=0, "Above Budget", "Below Budget")</f>
        <v>Below Budget</v>
      </c>
      <c r="T2504">
        <f>Table1[[#This Row],[Actual_Sales]]-Table1[[#This Row],[COGS]]</f>
        <v>89</v>
      </c>
      <c r="U2504">
        <v>110</v>
      </c>
      <c r="V2504">
        <f>Table1[[#This Row],[Gross_Margin]]-Table1[[#This Row],[Budget_Margin]]</f>
        <v>-21</v>
      </c>
      <c r="W2504" s="5">
        <f>IF(
Table1[[#This Row],[Budget_Margin]]=0,
"",
IF(
Table1[[#This Row],[Budget_Margin]]&gt;0,
(Table1[[#This Row],[Gross_Margin]]-Table1[[#This Row],[Budget_Margin]]) / Table1[[#This Row],[Budget_Margin]],
(Table1[[#This Row],[Gross_Margin]]-Table1[[#This Row],[Budget_Margin]]) / ABS(Table1[[#This Row],[Budget_Margin]])
)
)</f>
        <v>-0.19090909090909092</v>
      </c>
      <c r="X2504" s="5" t="str">
        <f>IF(Table1[[#This Row],[Margin_Var]]&gt;=0, "Above Budget", "Below Budget")</f>
        <v>Below Budget</v>
      </c>
      <c r="Y2504" s="5">
        <f>IFERROR(Table1[[#This Row],[Gross_Margin]]/Table1[[#This Row],[Actual_Sales]],0)</f>
        <v>0.54268292682926833</v>
      </c>
      <c r="Z2504" s="5">
        <f>Table1[[#This Row],[Actual_Profit]]/Table1[[#This Row],[Actual_Sales]]</f>
        <v>0.27439024390243905</v>
      </c>
      <c r="AA2504">
        <v>44</v>
      </c>
      <c r="AB2504" s="5">
        <f>IFERROR(Table1[[#This Row],[Expenses]]/Table1[[#This Row],[Actual_Sales]],0)</f>
        <v>0.26829268292682928</v>
      </c>
      <c r="AC2504">
        <v>23</v>
      </c>
      <c r="AD2504">
        <v>1063</v>
      </c>
      <c r="AE2504" s="5">
        <f>IFERROR(Table1[[#This Row],[Inventory]]/Table1[[#This Row],[Actual_Sales]],0)</f>
        <v>6.4817073170731705</v>
      </c>
    </row>
    <row r="2505" spans="1:31" x14ac:dyDescent="0.25">
      <c r="A2505">
        <v>1776</v>
      </c>
      <c r="B2505">
        <v>206</v>
      </c>
      <c r="C2505">
        <v>6</v>
      </c>
      <c r="D2505" s="2">
        <v>40483</v>
      </c>
      <c r="E2505">
        <v>164</v>
      </c>
      <c r="F2505">
        <v>150</v>
      </c>
      <c r="G2505">
        <f>Table1[[#This Row],[Actual_Sales]]-Table1[[#This Row],[Budget_Sales]]</f>
        <v>14</v>
      </c>
      <c r="H2505" s="5">
        <f>IF(
Table1[[#This Row],[Budget_Sales]]=0,
"",
IF(
Table1[[#This Row],[Budget_Sales]]&gt;0,
(Table1[[#This Row],[Actual_Sales]]-Table1[[#This Row],[Budget_Sales]])/Table1[[#This Row],[Budget_Sales]],
(Table1[[#This Row],[Actual_Sales]]-Table1[[#This Row],[Budget_Sales]])/ABS(Table1[[#This Row],[Budget_Sales]])
)
)</f>
        <v>9.3333333333333338E-2</v>
      </c>
      <c r="I2505" s="5" t="str">
        <f>IF(Table1[[#This Row],[Sales_Var]]&gt;=0,"Above Budget","Below Budget")</f>
        <v>Above Budget</v>
      </c>
      <c r="J2505">
        <f>Table1[[#This Row],[Actual_Sales]]-(Table1[[#This Row],[COGS]]+Table1[[#This Row],[Expenses]])</f>
        <v>45</v>
      </c>
      <c r="K2505">
        <v>40</v>
      </c>
      <c r="L2505">
        <f>Table1[[#This Row],[Actual_Profit]]-Table1[[#This Row],[Budget_Profit]]</f>
        <v>5</v>
      </c>
      <c r="M2505" s="5">
        <f>IF(
Table1[[#This Row],[Budget_Profit]]=0,
"",
IF(
Table1[[#This Row],[Budget_Profit]]&gt;0,
(Table1[[#This Row],[Actual_Profit]]-Table1[[#This Row],[Budget_Profit]])/Table1[[#This Row],[Budget_Profit]],
(Table1[[#This Row],[Actual_Profit]]-Table1[[#This Row],[Budget_Profit]])/ABS(Table1[[#This Row],[Budget_Profit]])
)
)</f>
        <v>0.125</v>
      </c>
      <c r="N2505" s="5" t="str">
        <f>IF(Table1[[#This Row],[Profit_Var]]&gt;=0, "Above Budget", "Below Budget")</f>
        <v>Above Budget</v>
      </c>
      <c r="O2505">
        <v>75</v>
      </c>
      <c r="P2505">
        <v>70</v>
      </c>
      <c r="Q2505">
        <f>Table1[[#This Row],[COGS]]-Table1[[#This Row],[Budget_COGS]]</f>
        <v>5</v>
      </c>
      <c r="R2505" s="5">
        <f>IF(
Table1[[#This Row],[Budget_COGS]]=0,
"",
IF(
Table1[[#This Row],[Budget_COGS]]&gt;0,
(Table1[[#This Row],[Budget_COGS]]-Table1[[#This Row],[COGS]]) / Table1[[#This Row],[Budget_COGS]],
(Table1[[#This Row],[Budget_COGS]]-Table1[[#This Row],[COGS]]) / ABS(Table1[[#This Row],[Budget_COGS]])
)
)</f>
        <v>-7.1428571428571425E-2</v>
      </c>
      <c r="S2505" s="5" t="str">
        <f>IF(Table1[[#This Row],[COGS _Var]]&gt;=0, "Above Budget", "Below Budget")</f>
        <v>Above Budget</v>
      </c>
      <c r="T2505">
        <f>Table1[[#This Row],[Actual_Sales]]-Table1[[#This Row],[COGS]]</f>
        <v>89</v>
      </c>
      <c r="U2505">
        <v>80</v>
      </c>
      <c r="V2505">
        <f>Table1[[#This Row],[Gross_Margin]]-Table1[[#This Row],[Budget_Margin]]</f>
        <v>9</v>
      </c>
      <c r="W2505" s="5">
        <f>IF(
Table1[[#This Row],[Budget_Margin]]=0,
"",
IF(
Table1[[#This Row],[Budget_Margin]]&gt;0,
(Table1[[#This Row],[Gross_Margin]]-Table1[[#This Row],[Budget_Margin]]) / Table1[[#This Row],[Budget_Margin]],
(Table1[[#This Row],[Gross_Margin]]-Table1[[#This Row],[Budget_Margin]]) / ABS(Table1[[#This Row],[Budget_Margin]])
)
)</f>
        <v>0.1125</v>
      </c>
      <c r="X2505" s="5" t="str">
        <f>IF(Table1[[#This Row],[Margin_Var]]&gt;=0, "Above Budget", "Below Budget")</f>
        <v>Above Budget</v>
      </c>
      <c r="Y2505" s="5">
        <f>IFERROR(Table1[[#This Row],[Gross_Margin]]/Table1[[#This Row],[Actual_Sales]],0)</f>
        <v>0.54268292682926833</v>
      </c>
      <c r="Z2505" s="5">
        <f>Table1[[#This Row],[Actual_Profit]]/Table1[[#This Row],[Actual_Sales]]</f>
        <v>0.27439024390243905</v>
      </c>
      <c r="AA2505">
        <v>44</v>
      </c>
      <c r="AB2505" s="5">
        <f>IFERROR(Table1[[#This Row],[Expenses]]/Table1[[#This Row],[Actual_Sales]],0)</f>
        <v>0.26829268292682928</v>
      </c>
      <c r="AC2505">
        <v>23</v>
      </c>
      <c r="AD2505">
        <v>1063</v>
      </c>
      <c r="AE2505" s="5">
        <f>IFERROR(Table1[[#This Row],[Inventory]]/Table1[[#This Row],[Actual_Sales]],0)</f>
        <v>6.4817073170731705</v>
      </c>
    </row>
    <row r="2506" spans="1:31" x14ac:dyDescent="0.25">
      <c r="A2506">
        <v>1630</v>
      </c>
      <c r="B2506">
        <v>360</v>
      </c>
      <c r="C2506">
        <v>12</v>
      </c>
      <c r="D2506" s="2">
        <v>40452</v>
      </c>
      <c r="E2506">
        <v>113</v>
      </c>
      <c r="F2506">
        <v>50</v>
      </c>
      <c r="G2506">
        <f>Table1[[#This Row],[Actual_Sales]]-Table1[[#This Row],[Budget_Sales]]</f>
        <v>63</v>
      </c>
      <c r="H2506" s="5">
        <f>IF(
Table1[[#This Row],[Budget_Sales]]=0,
"",
IF(
Table1[[#This Row],[Budget_Sales]]&gt;0,
(Table1[[#This Row],[Actual_Sales]]-Table1[[#This Row],[Budget_Sales]])/Table1[[#This Row],[Budget_Sales]],
(Table1[[#This Row],[Actual_Sales]]-Table1[[#This Row],[Budget_Sales]])/ABS(Table1[[#This Row],[Budget_Sales]])
)
)</f>
        <v>1.26</v>
      </c>
      <c r="I2506" s="5" t="str">
        <f>IF(Table1[[#This Row],[Sales_Var]]&gt;=0,"Above Budget","Below Budget")</f>
        <v>Above Budget</v>
      </c>
      <c r="J2506">
        <f>Table1[[#This Row],[Actual_Sales]]-(Table1[[#This Row],[COGS]]+Table1[[#This Row],[Expenses]])</f>
        <v>31</v>
      </c>
      <c r="K2506">
        <v>30</v>
      </c>
      <c r="L2506">
        <f>Table1[[#This Row],[Actual_Profit]]-Table1[[#This Row],[Budget_Profit]]</f>
        <v>1</v>
      </c>
      <c r="M2506" s="5">
        <f>IF(
Table1[[#This Row],[Budget_Profit]]=0,
"",
IF(
Table1[[#This Row],[Budget_Profit]]&gt;0,
(Table1[[#This Row],[Actual_Profit]]-Table1[[#This Row],[Budget_Profit]])/Table1[[#This Row],[Budget_Profit]],
(Table1[[#This Row],[Actual_Profit]]-Table1[[#This Row],[Budget_Profit]])/ABS(Table1[[#This Row],[Budget_Profit]])
)
)</f>
        <v>3.3333333333333333E-2</v>
      </c>
      <c r="N2506" s="5" t="str">
        <f>IF(Table1[[#This Row],[Profit_Var]]&gt;=0, "Above Budget", "Below Budget")</f>
        <v>Above Budget</v>
      </c>
      <c r="O2506">
        <v>46</v>
      </c>
      <c r="P2506">
        <v>20</v>
      </c>
      <c r="Q2506">
        <f>Table1[[#This Row],[COGS]]-Table1[[#This Row],[Budget_COGS]]</f>
        <v>26</v>
      </c>
      <c r="R2506" s="5">
        <f>IF(
Table1[[#This Row],[Budget_COGS]]=0,
"",
IF(
Table1[[#This Row],[Budget_COGS]]&gt;0,
(Table1[[#This Row],[Budget_COGS]]-Table1[[#This Row],[COGS]]) / Table1[[#This Row],[Budget_COGS]],
(Table1[[#This Row],[Budget_COGS]]-Table1[[#This Row],[COGS]]) / ABS(Table1[[#This Row],[Budget_COGS]])
)
)</f>
        <v>-1.3</v>
      </c>
      <c r="S2506" s="5" t="str">
        <f>IF(Table1[[#This Row],[COGS _Var]]&gt;=0, "Above Budget", "Below Budget")</f>
        <v>Above Budget</v>
      </c>
      <c r="T2506">
        <f>Table1[[#This Row],[Actual_Sales]]-Table1[[#This Row],[COGS]]</f>
        <v>67</v>
      </c>
      <c r="U2506">
        <v>30</v>
      </c>
      <c r="V2506">
        <f>Table1[[#This Row],[Gross_Margin]]-Table1[[#This Row],[Budget_Margin]]</f>
        <v>37</v>
      </c>
      <c r="W2506" s="5">
        <f>IF(
Table1[[#This Row],[Budget_Margin]]=0,
"",
IF(
Table1[[#This Row],[Budget_Margin]]&gt;0,
(Table1[[#This Row],[Gross_Margin]]-Table1[[#This Row],[Budget_Margin]]) / Table1[[#This Row],[Budget_Margin]],
(Table1[[#This Row],[Gross_Margin]]-Table1[[#This Row],[Budget_Margin]]) / ABS(Table1[[#This Row],[Budget_Margin]])
)
)</f>
        <v>1.2333333333333334</v>
      </c>
      <c r="X2506" s="5" t="str">
        <f>IF(Table1[[#This Row],[Margin_Var]]&gt;=0, "Above Budget", "Below Budget")</f>
        <v>Above Budget</v>
      </c>
      <c r="Y2506" s="5">
        <f>IFERROR(Table1[[#This Row],[Gross_Margin]]/Table1[[#This Row],[Actual_Sales]],0)</f>
        <v>0.59292035398230092</v>
      </c>
      <c r="Z2506" s="5">
        <f>Table1[[#This Row],[Actual_Profit]]/Table1[[#This Row],[Actual_Sales]]</f>
        <v>0.27433628318584069</v>
      </c>
      <c r="AA2506">
        <v>36</v>
      </c>
      <c r="AB2506" s="5">
        <f>IFERROR(Table1[[#This Row],[Expenses]]/Table1[[#This Row],[Actual_Sales]],0)</f>
        <v>0.31858407079646017</v>
      </c>
      <c r="AC2506">
        <v>14</v>
      </c>
      <c r="AD2506">
        <v>449</v>
      </c>
      <c r="AE2506" s="5">
        <f>IFERROR(Table1[[#This Row],[Inventory]]/Table1[[#This Row],[Actual_Sales]],0)</f>
        <v>3.9734513274336285</v>
      </c>
    </row>
    <row r="2507" spans="1:31" x14ac:dyDescent="0.25">
      <c r="A2507">
        <v>1592</v>
      </c>
      <c r="B2507">
        <v>985</v>
      </c>
      <c r="C2507">
        <v>6</v>
      </c>
      <c r="D2507" s="2">
        <v>40422</v>
      </c>
      <c r="E2507">
        <v>113</v>
      </c>
      <c r="F2507">
        <v>90</v>
      </c>
      <c r="G2507">
        <f>Table1[[#This Row],[Actual_Sales]]-Table1[[#This Row],[Budget_Sales]]</f>
        <v>23</v>
      </c>
      <c r="H2507" s="5">
        <f>IF(
Table1[[#This Row],[Budget_Sales]]=0,
"",
IF(
Table1[[#This Row],[Budget_Sales]]&gt;0,
(Table1[[#This Row],[Actual_Sales]]-Table1[[#This Row],[Budget_Sales]])/Table1[[#This Row],[Budget_Sales]],
(Table1[[#This Row],[Actual_Sales]]-Table1[[#This Row],[Budget_Sales]])/ABS(Table1[[#This Row],[Budget_Sales]])
)
)</f>
        <v>0.25555555555555554</v>
      </c>
      <c r="I2507" s="5" t="str">
        <f>IF(Table1[[#This Row],[Sales_Var]]&gt;=0,"Above Budget","Below Budget")</f>
        <v>Above Budget</v>
      </c>
      <c r="J2507">
        <f>Table1[[#This Row],[Actual_Sales]]-(Table1[[#This Row],[COGS]]+Table1[[#This Row],[Expenses]])</f>
        <v>31</v>
      </c>
      <c r="K2507">
        <v>40</v>
      </c>
      <c r="L2507">
        <f>Table1[[#This Row],[Actual_Profit]]-Table1[[#This Row],[Budget_Profit]]</f>
        <v>-9</v>
      </c>
      <c r="M2507" s="5">
        <f>IF(
Table1[[#This Row],[Budget_Profit]]=0,
"",
IF(
Table1[[#This Row],[Budget_Profit]]&gt;0,
(Table1[[#This Row],[Actual_Profit]]-Table1[[#This Row],[Budget_Profit]])/Table1[[#This Row],[Budget_Profit]],
(Table1[[#This Row],[Actual_Profit]]-Table1[[#This Row],[Budget_Profit]])/ABS(Table1[[#This Row],[Budget_Profit]])
)
)</f>
        <v>-0.22500000000000001</v>
      </c>
      <c r="N2507" s="5" t="str">
        <f>IF(Table1[[#This Row],[Profit_Var]]&gt;=0, "Above Budget", "Below Budget")</f>
        <v>Below Budget</v>
      </c>
      <c r="O2507">
        <v>46</v>
      </c>
      <c r="P2507">
        <v>30</v>
      </c>
      <c r="Q2507">
        <f>Table1[[#This Row],[COGS]]-Table1[[#This Row],[Budget_COGS]]</f>
        <v>16</v>
      </c>
      <c r="R2507" s="5">
        <f>IF(
Table1[[#This Row],[Budget_COGS]]=0,
"",
IF(
Table1[[#This Row],[Budget_COGS]]&gt;0,
(Table1[[#This Row],[Budget_COGS]]-Table1[[#This Row],[COGS]]) / Table1[[#This Row],[Budget_COGS]],
(Table1[[#This Row],[Budget_COGS]]-Table1[[#This Row],[COGS]]) / ABS(Table1[[#This Row],[Budget_COGS]])
)
)</f>
        <v>-0.53333333333333333</v>
      </c>
      <c r="S2507" s="5" t="str">
        <f>IF(Table1[[#This Row],[COGS _Var]]&gt;=0, "Above Budget", "Below Budget")</f>
        <v>Above Budget</v>
      </c>
      <c r="T2507">
        <f>Table1[[#This Row],[Actual_Sales]]-Table1[[#This Row],[COGS]]</f>
        <v>67</v>
      </c>
      <c r="U2507">
        <v>60</v>
      </c>
      <c r="V2507">
        <f>Table1[[#This Row],[Gross_Margin]]-Table1[[#This Row],[Budget_Margin]]</f>
        <v>7</v>
      </c>
      <c r="W2507" s="5">
        <f>IF(
Table1[[#This Row],[Budget_Margin]]=0,
"",
IF(
Table1[[#This Row],[Budget_Margin]]&gt;0,
(Table1[[#This Row],[Gross_Margin]]-Table1[[#This Row],[Budget_Margin]]) / Table1[[#This Row],[Budget_Margin]],
(Table1[[#This Row],[Gross_Margin]]-Table1[[#This Row],[Budget_Margin]]) / ABS(Table1[[#This Row],[Budget_Margin]])
)
)</f>
        <v>0.11666666666666667</v>
      </c>
      <c r="X2507" s="5" t="str">
        <f>IF(Table1[[#This Row],[Margin_Var]]&gt;=0, "Above Budget", "Below Budget")</f>
        <v>Above Budget</v>
      </c>
      <c r="Y2507" s="5">
        <f>IFERROR(Table1[[#This Row],[Gross_Margin]]/Table1[[#This Row],[Actual_Sales]],0)</f>
        <v>0.59292035398230092</v>
      </c>
      <c r="Z2507" s="5">
        <f>Table1[[#This Row],[Actual_Profit]]/Table1[[#This Row],[Actual_Sales]]</f>
        <v>0.27433628318584069</v>
      </c>
      <c r="AA2507">
        <v>36</v>
      </c>
      <c r="AB2507" s="5">
        <f>IFERROR(Table1[[#This Row],[Expenses]]/Table1[[#This Row],[Actual_Sales]],0)</f>
        <v>0.31858407079646017</v>
      </c>
      <c r="AC2507">
        <v>14</v>
      </c>
      <c r="AD2507">
        <v>454</v>
      </c>
      <c r="AE2507" s="5">
        <f>IFERROR(Table1[[#This Row],[Inventory]]/Table1[[#This Row],[Actual_Sales]],0)</f>
        <v>4.0176991150442474</v>
      </c>
    </row>
    <row r="2508" spans="1:31" x14ac:dyDescent="0.25">
      <c r="A2508">
        <v>1573</v>
      </c>
      <c r="B2508">
        <v>920</v>
      </c>
      <c r="C2508">
        <v>11</v>
      </c>
      <c r="D2508" s="2">
        <v>40422</v>
      </c>
      <c r="E2508">
        <v>113</v>
      </c>
      <c r="F2508">
        <v>90</v>
      </c>
      <c r="G2508">
        <f>Table1[[#This Row],[Actual_Sales]]-Table1[[#This Row],[Budget_Sales]]</f>
        <v>23</v>
      </c>
      <c r="H2508" s="5">
        <f>IF(
Table1[[#This Row],[Budget_Sales]]=0,
"",
IF(
Table1[[#This Row],[Budget_Sales]]&gt;0,
(Table1[[#This Row],[Actual_Sales]]-Table1[[#This Row],[Budget_Sales]])/Table1[[#This Row],[Budget_Sales]],
(Table1[[#This Row],[Actual_Sales]]-Table1[[#This Row],[Budget_Sales]])/ABS(Table1[[#This Row],[Budget_Sales]])
)
)</f>
        <v>0.25555555555555554</v>
      </c>
      <c r="I2508" s="5" t="str">
        <f>IF(Table1[[#This Row],[Sales_Var]]&gt;=0,"Above Budget","Below Budget")</f>
        <v>Above Budget</v>
      </c>
      <c r="J2508">
        <f>Table1[[#This Row],[Actual_Sales]]-(Table1[[#This Row],[COGS]]+Table1[[#This Row],[Expenses]])</f>
        <v>31</v>
      </c>
      <c r="K2508">
        <v>30</v>
      </c>
      <c r="L2508">
        <f>Table1[[#This Row],[Actual_Profit]]-Table1[[#This Row],[Budget_Profit]]</f>
        <v>1</v>
      </c>
      <c r="M2508" s="5">
        <f>IF(
Table1[[#This Row],[Budget_Profit]]=0,
"",
IF(
Table1[[#This Row],[Budget_Profit]]&gt;0,
(Table1[[#This Row],[Actual_Profit]]-Table1[[#This Row],[Budget_Profit]])/Table1[[#This Row],[Budget_Profit]],
(Table1[[#This Row],[Actual_Profit]]-Table1[[#This Row],[Budget_Profit]])/ABS(Table1[[#This Row],[Budget_Profit]])
)
)</f>
        <v>3.3333333333333333E-2</v>
      </c>
      <c r="N2508" s="5" t="str">
        <f>IF(Table1[[#This Row],[Profit_Var]]&gt;=0, "Above Budget", "Below Budget")</f>
        <v>Above Budget</v>
      </c>
      <c r="O2508">
        <v>46</v>
      </c>
      <c r="P2508">
        <v>30</v>
      </c>
      <c r="Q2508">
        <f>Table1[[#This Row],[COGS]]-Table1[[#This Row],[Budget_COGS]]</f>
        <v>16</v>
      </c>
      <c r="R2508" s="5">
        <f>IF(
Table1[[#This Row],[Budget_COGS]]=0,
"",
IF(
Table1[[#This Row],[Budget_COGS]]&gt;0,
(Table1[[#This Row],[Budget_COGS]]-Table1[[#This Row],[COGS]]) / Table1[[#This Row],[Budget_COGS]],
(Table1[[#This Row],[Budget_COGS]]-Table1[[#This Row],[COGS]]) / ABS(Table1[[#This Row],[Budget_COGS]])
)
)</f>
        <v>-0.53333333333333333</v>
      </c>
      <c r="S2508" s="5" t="str">
        <f>IF(Table1[[#This Row],[COGS _Var]]&gt;=0, "Above Budget", "Below Budget")</f>
        <v>Above Budget</v>
      </c>
      <c r="T2508">
        <f>Table1[[#This Row],[Actual_Sales]]-Table1[[#This Row],[COGS]]</f>
        <v>67</v>
      </c>
      <c r="U2508">
        <v>60</v>
      </c>
      <c r="V2508">
        <f>Table1[[#This Row],[Gross_Margin]]-Table1[[#This Row],[Budget_Margin]]</f>
        <v>7</v>
      </c>
      <c r="W2508" s="5">
        <f>IF(
Table1[[#This Row],[Budget_Margin]]=0,
"",
IF(
Table1[[#This Row],[Budget_Margin]]&gt;0,
(Table1[[#This Row],[Gross_Margin]]-Table1[[#This Row],[Budget_Margin]]) / Table1[[#This Row],[Budget_Margin]],
(Table1[[#This Row],[Gross_Margin]]-Table1[[#This Row],[Budget_Margin]]) / ABS(Table1[[#This Row],[Budget_Margin]])
)
)</f>
        <v>0.11666666666666667</v>
      </c>
      <c r="X2508" s="5" t="str">
        <f>IF(Table1[[#This Row],[Margin_Var]]&gt;=0, "Above Budget", "Below Budget")</f>
        <v>Above Budget</v>
      </c>
      <c r="Y2508" s="5">
        <f>IFERROR(Table1[[#This Row],[Gross_Margin]]/Table1[[#This Row],[Actual_Sales]],0)</f>
        <v>0.59292035398230092</v>
      </c>
      <c r="Z2508" s="5">
        <f>Table1[[#This Row],[Actual_Profit]]/Table1[[#This Row],[Actual_Sales]]</f>
        <v>0.27433628318584069</v>
      </c>
      <c r="AA2508">
        <v>36</v>
      </c>
      <c r="AB2508" s="5">
        <f>IFERROR(Table1[[#This Row],[Expenses]]/Table1[[#This Row],[Actual_Sales]],0)</f>
        <v>0.31858407079646017</v>
      </c>
      <c r="AC2508">
        <v>14</v>
      </c>
      <c r="AD2508">
        <v>454</v>
      </c>
      <c r="AE2508" s="5">
        <f>IFERROR(Table1[[#This Row],[Inventory]]/Table1[[#This Row],[Actual_Sales]],0)</f>
        <v>4.0176991150442474</v>
      </c>
    </row>
    <row r="2509" spans="1:31" x14ac:dyDescent="0.25">
      <c r="A2509">
        <v>1448</v>
      </c>
      <c r="B2509">
        <v>360</v>
      </c>
      <c r="C2509">
        <v>12</v>
      </c>
      <c r="D2509" s="2">
        <v>40422</v>
      </c>
      <c r="E2509">
        <v>113</v>
      </c>
      <c r="F2509">
        <v>70</v>
      </c>
      <c r="G2509">
        <f>Table1[[#This Row],[Actual_Sales]]-Table1[[#This Row],[Budget_Sales]]</f>
        <v>43</v>
      </c>
      <c r="H2509" s="5">
        <f>IF(
Table1[[#This Row],[Budget_Sales]]=0,
"",
IF(
Table1[[#This Row],[Budget_Sales]]&gt;0,
(Table1[[#This Row],[Actual_Sales]]-Table1[[#This Row],[Budget_Sales]])/Table1[[#This Row],[Budget_Sales]],
(Table1[[#This Row],[Actual_Sales]]-Table1[[#This Row],[Budget_Sales]])/ABS(Table1[[#This Row],[Budget_Sales]])
)
)</f>
        <v>0.61428571428571432</v>
      </c>
      <c r="I2509" s="5" t="str">
        <f>IF(Table1[[#This Row],[Sales_Var]]&gt;=0,"Above Budget","Below Budget")</f>
        <v>Above Budget</v>
      </c>
      <c r="J2509">
        <f>Table1[[#This Row],[Actual_Sales]]-(Table1[[#This Row],[COGS]]+Table1[[#This Row],[Expenses]])</f>
        <v>31</v>
      </c>
      <c r="K2509">
        <v>30</v>
      </c>
      <c r="L2509">
        <f>Table1[[#This Row],[Actual_Profit]]-Table1[[#This Row],[Budget_Profit]]</f>
        <v>1</v>
      </c>
      <c r="M2509" s="5">
        <f>IF(
Table1[[#This Row],[Budget_Profit]]=0,
"",
IF(
Table1[[#This Row],[Budget_Profit]]&gt;0,
(Table1[[#This Row],[Actual_Profit]]-Table1[[#This Row],[Budget_Profit]])/Table1[[#This Row],[Budget_Profit]],
(Table1[[#This Row],[Actual_Profit]]-Table1[[#This Row],[Budget_Profit]])/ABS(Table1[[#This Row],[Budget_Profit]])
)
)</f>
        <v>3.3333333333333333E-2</v>
      </c>
      <c r="N2509" s="5" t="str">
        <f>IF(Table1[[#This Row],[Profit_Var]]&gt;=0, "Above Budget", "Below Budget")</f>
        <v>Above Budget</v>
      </c>
      <c r="O2509">
        <v>46</v>
      </c>
      <c r="P2509">
        <v>30</v>
      </c>
      <c r="Q2509">
        <f>Table1[[#This Row],[COGS]]-Table1[[#This Row],[Budget_COGS]]</f>
        <v>16</v>
      </c>
      <c r="R2509" s="5">
        <f>IF(
Table1[[#This Row],[Budget_COGS]]=0,
"",
IF(
Table1[[#This Row],[Budget_COGS]]&gt;0,
(Table1[[#This Row],[Budget_COGS]]-Table1[[#This Row],[COGS]]) / Table1[[#This Row],[Budget_COGS]],
(Table1[[#This Row],[Budget_COGS]]-Table1[[#This Row],[COGS]]) / ABS(Table1[[#This Row],[Budget_COGS]])
)
)</f>
        <v>-0.53333333333333333</v>
      </c>
      <c r="S2509" s="5" t="str">
        <f>IF(Table1[[#This Row],[COGS _Var]]&gt;=0, "Above Budget", "Below Budget")</f>
        <v>Above Budget</v>
      </c>
      <c r="T2509">
        <f>Table1[[#This Row],[Actual_Sales]]-Table1[[#This Row],[COGS]]</f>
        <v>67</v>
      </c>
      <c r="U2509">
        <v>40</v>
      </c>
      <c r="V2509">
        <f>Table1[[#This Row],[Gross_Margin]]-Table1[[#This Row],[Budget_Margin]]</f>
        <v>27</v>
      </c>
      <c r="W2509" s="5">
        <f>IF(
Table1[[#This Row],[Budget_Margin]]=0,
"",
IF(
Table1[[#This Row],[Budget_Margin]]&gt;0,
(Table1[[#This Row],[Gross_Margin]]-Table1[[#This Row],[Budget_Margin]]) / Table1[[#This Row],[Budget_Margin]],
(Table1[[#This Row],[Gross_Margin]]-Table1[[#This Row],[Budget_Margin]]) / ABS(Table1[[#This Row],[Budget_Margin]])
)
)</f>
        <v>0.67500000000000004</v>
      </c>
      <c r="X2509" s="5" t="str">
        <f>IF(Table1[[#This Row],[Margin_Var]]&gt;=0, "Above Budget", "Below Budget")</f>
        <v>Above Budget</v>
      </c>
      <c r="Y2509" s="5">
        <f>IFERROR(Table1[[#This Row],[Gross_Margin]]/Table1[[#This Row],[Actual_Sales]],0)</f>
        <v>0.59292035398230092</v>
      </c>
      <c r="Z2509" s="5">
        <f>Table1[[#This Row],[Actual_Profit]]/Table1[[#This Row],[Actual_Sales]]</f>
        <v>0.27433628318584069</v>
      </c>
      <c r="AA2509">
        <v>36</v>
      </c>
      <c r="AB2509" s="5">
        <f>IFERROR(Table1[[#This Row],[Expenses]]/Table1[[#This Row],[Actual_Sales]],0)</f>
        <v>0.31858407079646017</v>
      </c>
      <c r="AC2509">
        <v>14</v>
      </c>
      <c r="AD2509">
        <v>454</v>
      </c>
      <c r="AE2509" s="5">
        <f>IFERROR(Table1[[#This Row],[Inventory]]/Table1[[#This Row],[Actual_Sales]],0)</f>
        <v>4.0176991150442474</v>
      </c>
    </row>
    <row r="2510" spans="1:31" x14ac:dyDescent="0.25">
      <c r="A2510">
        <v>4238</v>
      </c>
      <c r="B2510">
        <v>970</v>
      </c>
      <c r="C2510">
        <v>12</v>
      </c>
      <c r="D2510" s="2">
        <v>40878</v>
      </c>
      <c r="E2510">
        <v>124</v>
      </c>
      <c r="F2510">
        <v>90</v>
      </c>
      <c r="G2510">
        <f>Table1[[#This Row],[Actual_Sales]]-Table1[[#This Row],[Budget_Sales]]</f>
        <v>34</v>
      </c>
      <c r="H2510" s="5">
        <f>IF(
Table1[[#This Row],[Budget_Sales]]=0,
"",
IF(
Table1[[#This Row],[Budget_Sales]]&gt;0,
(Table1[[#This Row],[Actual_Sales]]-Table1[[#This Row],[Budget_Sales]])/Table1[[#This Row],[Budget_Sales]],
(Table1[[#This Row],[Actual_Sales]]-Table1[[#This Row],[Budget_Sales]])/ABS(Table1[[#This Row],[Budget_Sales]])
)
)</f>
        <v>0.37777777777777777</v>
      </c>
      <c r="I2510" s="5" t="str">
        <f>IF(Table1[[#This Row],[Sales_Var]]&gt;=0,"Above Budget","Below Budget")</f>
        <v>Above Budget</v>
      </c>
      <c r="J2510">
        <f>Table1[[#This Row],[Actual_Sales]]-(Table1[[#This Row],[COGS]]+Table1[[#This Row],[Expenses]])</f>
        <v>34</v>
      </c>
      <c r="K2510">
        <v>20</v>
      </c>
      <c r="L2510">
        <f>Table1[[#This Row],[Actual_Profit]]-Table1[[#This Row],[Budget_Profit]]</f>
        <v>14</v>
      </c>
      <c r="M2510" s="5">
        <f>IF(
Table1[[#This Row],[Budget_Profit]]=0,
"",
IF(
Table1[[#This Row],[Budget_Profit]]&gt;0,
(Table1[[#This Row],[Actual_Profit]]-Table1[[#This Row],[Budget_Profit]])/Table1[[#This Row],[Budget_Profit]],
(Table1[[#This Row],[Actual_Profit]]-Table1[[#This Row],[Budget_Profit]])/ABS(Table1[[#This Row],[Budget_Profit]])
)
)</f>
        <v>0.7</v>
      </c>
      <c r="N2510" s="5" t="str">
        <f>IF(Table1[[#This Row],[Profit_Var]]&gt;=0, "Above Budget", "Below Budget")</f>
        <v>Above Budget</v>
      </c>
      <c r="O2510">
        <v>53</v>
      </c>
      <c r="P2510">
        <v>40</v>
      </c>
      <c r="Q2510">
        <f>Table1[[#This Row],[COGS]]-Table1[[#This Row],[Budget_COGS]]</f>
        <v>13</v>
      </c>
      <c r="R2510" s="5">
        <f>IF(
Table1[[#This Row],[Budget_COGS]]=0,
"",
IF(
Table1[[#This Row],[Budget_COGS]]&gt;0,
(Table1[[#This Row],[Budget_COGS]]-Table1[[#This Row],[COGS]]) / Table1[[#This Row],[Budget_COGS]],
(Table1[[#This Row],[Budget_COGS]]-Table1[[#This Row],[COGS]]) / ABS(Table1[[#This Row],[Budget_COGS]])
)
)</f>
        <v>-0.32500000000000001</v>
      </c>
      <c r="S2510" s="5" t="str">
        <f>IF(Table1[[#This Row],[COGS _Var]]&gt;=0, "Above Budget", "Below Budget")</f>
        <v>Above Budget</v>
      </c>
      <c r="T2510">
        <f>Table1[[#This Row],[Actual_Sales]]-Table1[[#This Row],[COGS]]</f>
        <v>71</v>
      </c>
      <c r="U2510">
        <v>50</v>
      </c>
      <c r="V2510">
        <f>Table1[[#This Row],[Gross_Margin]]-Table1[[#This Row],[Budget_Margin]]</f>
        <v>21</v>
      </c>
      <c r="W2510" s="5">
        <f>IF(
Table1[[#This Row],[Budget_Margin]]=0,
"",
IF(
Table1[[#This Row],[Budget_Margin]]&gt;0,
(Table1[[#This Row],[Gross_Margin]]-Table1[[#This Row],[Budget_Margin]]) / Table1[[#This Row],[Budget_Margin]],
(Table1[[#This Row],[Gross_Margin]]-Table1[[#This Row],[Budget_Margin]]) / ABS(Table1[[#This Row],[Budget_Margin]])
)
)</f>
        <v>0.42</v>
      </c>
      <c r="X2510" s="5" t="str">
        <f>IF(Table1[[#This Row],[Margin_Var]]&gt;=0, "Above Budget", "Below Budget")</f>
        <v>Above Budget</v>
      </c>
      <c r="Y2510" s="5">
        <f>IFERROR(Table1[[#This Row],[Gross_Margin]]/Table1[[#This Row],[Actual_Sales]],0)</f>
        <v>0.57258064516129037</v>
      </c>
      <c r="Z2510" s="5">
        <f>Table1[[#This Row],[Actual_Profit]]/Table1[[#This Row],[Actual_Sales]]</f>
        <v>0.27419354838709675</v>
      </c>
      <c r="AA2510">
        <v>37</v>
      </c>
      <c r="AB2510" s="5">
        <f>IFERROR(Table1[[#This Row],[Expenses]]/Table1[[#This Row],[Actual_Sales]],0)</f>
        <v>0.29838709677419356</v>
      </c>
      <c r="AC2510">
        <v>16</v>
      </c>
      <c r="AD2510">
        <v>1054</v>
      </c>
      <c r="AE2510" s="5">
        <f>IFERROR(Table1[[#This Row],[Inventory]]/Table1[[#This Row],[Actual_Sales]],0)</f>
        <v>8.5</v>
      </c>
    </row>
    <row r="2511" spans="1:31" x14ac:dyDescent="0.25">
      <c r="A2511">
        <v>4081</v>
      </c>
      <c r="B2511">
        <v>234</v>
      </c>
      <c r="C2511">
        <v>1</v>
      </c>
      <c r="D2511" s="2">
        <v>40878</v>
      </c>
      <c r="E2511">
        <v>135</v>
      </c>
      <c r="F2511">
        <v>120</v>
      </c>
      <c r="G2511">
        <f>Table1[[#This Row],[Actual_Sales]]-Table1[[#This Row],[Budget_Sales]]</f>
        <v>15</v>
      </c>
      <c r="H2511" s="5">
        <f>IF(
Table1[[#This Row],[Budget_Sales]]=0,
"",
IF(
Table1[[#This Row],[Budget_Sales]]&gt;0,
(Table1[[#This Row],[Actual_Sales]]-Table1[[#This Row],[Budget_Sales]])/Table1[[#This Row],[Budget_Sales]],
(Table1[[#This Row],[Actual_Sales]]-Table1[[#This Row],[Budget_Sales]])/ABS(Table1[[#This Row],[Budget_Sales]])
)
)</f>
        <v>0.125</v>
      </c>
      <c r="I2511" s="5" t="str">
        <f>IF(Table1[[#This Row],[Sales_Var]]&gt;=0,"Above Budget","Below Budget")</f>
        <v>Above Budget</v>
      </c>
      <c r="J2511">
        <f>Table1[[#This Row],[Actual_Sales]]-(Table1[[#This Row],[COGS]]+Table1[[#This Row],[Expenses]])</f>
        <v>37</v>
      </c>
      <c r="K2511">
        <v>40</v>
      </c>
      <c r="L2511">
        <f>Table1[[#This Row],[Actual_Profit]]-Table1[[#This Row],[Budget_Profit]]</f>
        <v>-3</v>
      </c>
      <c r="M2511" s="5">
        <f>IF(
Table1[[#This Row],[Budget_Profit]]=0,
"",
IF(
Table1[[#This Row],[Budget_Profit]]&gt;0,
(Table1[[#This Row],[Actual_Profit]]-Table1[[#This Row],[Budget_Profit]])/Table1[[#This Row],[Budget_Profit]],
(Table1[[#This Row],[Actual_Profit]]-Table1[[#This Row],[Budget_Profit]])/ABS(Table1[[#This Row],[Budget_Profit]])
)
)</f>
        <v>-7.4999999999999997E-2</v>
      </c>
      <c r="N2511" s="5" t="str">
        <f>IF(Table1[[#This Row],[Profit_Var]]&gt;=0, "Above Budget", "Below Budget")</f>
        <v>Below Budget</v>
      </c>
      <c r="O2511">
        <v>54</v>
      </c>
      <c r="P2511">
        <v>50</v>
      </c>
      <c r="Q2511">
        <f>Table1[[#This Row],[COGS]]-Table1[[#This Row],[Budget_COGS]]</f>
        <v>4</v>
      </c>
      <c r="R2511" s="5">
        <f>IF(
Table1[[#This Row],[Budget_COGS]]=0,
"",
IF(
Table1[[#This Row],[Budget_COGS]]&gt;0,
(Table1[[#This Row],[Budget_COGS]]-Table1[[#This Row],[COGS]]) / Table1[[#This Row],[Budget_COGS]],
(Table1[[#This Row],[Budget_COGS]]-Table1[[#This Row],[COGS]]) / ABS(Table1[[#This Row],[Budget_COGS]])
)
)</f>
        <v>-0.08</v>
      </c>
      <c r="S2511" s="5" t="str">
        <f>IF(Table1[[#This Row],[COGS _Var]]&gt;=0, "Above Budget", "Below Budget")</f>
        <v>Above Budget</v>
      </c>
      <c r="T2511">
        <f>Table1[[#This Row],[Actual_Sales]]-Table1[[#This Row],[COGS]]</f>
        <v>81</v>
      </c>
      <c r="U2511">
        <v>70</v>
      </c>
      <c r="V2511">
        <f>Table1[[#This Row],[Gross_Margin]]-Table1[[#This Row],[Budget_Margin]]</f>
        <v>11</v>
      </c>
      <c r="W2511" s="5">
        <f>IF(
Table1[[#This Row],[Budget_Margin]]=0,
"",
IF(
Table1[[#This Row],[Budget_Margin]]&gt;0,
(Table1[[#This Row],[Gross_Margin]]-Table1[[#This Row],[Budget_Margin]]) / Table1[[#This Row],[Budget_Margin]],
(Table1[[#This Row],[Gross_Margin]]-Table1[[#This Row],[Budget_Margin]]) / ABS(Table1[[#This Row],[Budget_Margin]])
)
)</f>
        <v>0.15714285714285714</v>
      </c>
      <c r="X2511" s="5" t="str">
        <f>IF(Table1[[#This Row],[Margin_Var]]&gt;=0, "Above Budget", "Below Budget")</f>
        <v>Above Budget</v>
      </c>
      <c r="Y2511" s="5">
        <f>IFERROR(Table1[[#This Row],[Gross_Margin]]/Table1[[#This Row],[Actual_Sales]],0)</f>
        <v>0.6</v>
      </c>
      <c r="Z2511" s="5">
        <f>Table1[[#This Row],[Actual_Profit]]/Table1[[#This Row],[Actual_Sales]]</f>
        <v>0.27407407407407408</v>
      </c>
      <c r="AA2511">
        <v>44</v>
      </c>
      <c r="AB2511" s="5">
        <f>IFERROR(Table1[[#This Row],[Expenses]]/Table1[[#This Row],[Actual_Sales]],0)</f>
        <v>0.32592592592592595</v>
      </c>
      <c r="AC2511">
        <v>17</v>
      </c>
      <c r="AD2511">
        <v>424</v>
      </c>
      <c r="AE2511" s="5">
        <f>IFERROR(Table1[[#This Row],[Inventory]]/Table1[[#This Row],[Actual_Sales]],0)</f>
        <v>3.1407407407407408</v>
      </c>
    </row>
    <row r="2512" spans="1:31" x14ac:dyDescent="0.25">
      <c r="A2512">
        <v>4239</v>
      </c>
      <c r="B2512">
        <v>970</v>
      </c>
      <c r="C2512">
        <v>10</v>
      </c>
      <c r="D2512" s="2">
        <v>40878</v>
      </c>
      <c r="E2512">
        <v>135</v>
      </c>
      <c r="F2512">
        <v>110</v>
      </c>
      <c r="G2512">
        <f>Table1[[#This Row],[Actual_Sales]]-Table1[[#This Row],[Budget_Sales]]</f>
        <v>25</v>
      </c>
      <c r="H2512" s="5">
        <f>IF(
Table1[[#This Row],[Budget_Sales]]=0,
"",
IF(
Table1[[#This Row],[Budget_Sales]]&gt;0,
(Table1[[#This Row],[Actual_Sales]]-Table1[[#This Row],[Budget_Sales]])/Table1[[#This Row],[Budget_Sales]],
(Table1[[#This Row],[Actual_Sales]]-Table1[[#This Row],[Budget_Sales]])/ABS(Table1[[#This Row],[Budget_Sales]])
)
)</f>
        <v>0.22727272727272727</v>
      </c>
      <c r="I2512" s="5" t="str">
        <f>IF(Table1[[#This Row],[Sales_Var]]&gt;=0,"Above Budget","Below Budget")</f>
        <v>Above Budget</v>
      </c>
      <c r="J2512">
        <f>Table1[[#This Row],[Actual_Sales]]-(Table1[[#This Row],[COGS]]+Table1[[#This Row],[Expenses]])</f>
        <v>37</v>
      </c>
      <c r="K2512">
        <v>30</v>
      </c>
      <c r="L2512">
        <f>Table1[[#This Row],[Actual_Profit]]-Table1[[#This Row],[Budget_Profit]]</f>
        <v>7</v>
      </c>
      <c r="M2512" s="5">
        <f>IF(
Table1[[#This Row],[Budget_Profit]]=0,
"",
IF(
Table1[[#This Row],[Budget_Profit]]&gt;0,
(Table1[[#This Row],[Actual_Profit]]-Table1[[#This Row],[Budget_Profit]])/Table1[[#This Row],[Budget_Profit]],
(Table1[[#This Row],[Actual_Profit]]-Table1[[#This Row],[Budget_Profit]])/ABS(Table1[[#This Row],[Budget_Profit]])
)
)</f>
        <v>0.23333333333333334</v>
      </c>
      <c r="N2512" s="5" t="str">
        <f>IF(Table1[[#This Row],[Profit_Var]]&gt;=0, "Above Budget", "Below Budget")</f>
        <v>Above Budget</v>
      </c>
      <c r="O2512">
        <v>54</v>
      </c>
      <c r="P2512">
        <v>50</v>
      </c>
      <c r="Q2512">
        <f>Table1[[#This Row],[COGS]]-Table1[[#This Row],[Budget_COGS]]</f>
        <v>4</v>
      </c>
      <c r="R2512" s="5">
        <f>IF(
Table1[[#This Row],[Budget_COGS]]=0,
"",
IF(
Table1[[#This Row],[Budget_COGS]]&gt;0,
(Table1[[#This Row],[Budget_COGS]]-Table1[[#This Row],[COGS]]) / Table1[[#This Row],[Budget_COGS]],
(Table1[[#This Row],[Budget_COGS]]-Table1[[#This Row],[COGS]]) / ABS(Table1[[#This Row],[Budget_COGS]])
)
)</f>
        <v>-0.08</v>
      </c>
      <c r="S2512" s="5" t="str">
        <f>IF(Table1[[#This Row],[COGS _Var]]&gt;=0, "Above Budget", "Below Budget")</f>
        <v>Above Budget</v>
      </c>
      <c r="T2512">
        <f>Table1[[#This Row],[Actual_Sales]]-Table1[[#This Row],[COGS]]</f>
        <v>81</v>
      </c>
      <c r="U2512">
        <v>60</v>
      </c>
      <c r="V2512">
        <f>Table1[[#This Row],[Gross_Margin]]-Table1[[#This Row],[Budget_Margin]]</f>
        <v>21</v>
      </c>
      <c r="W2512" s="5">
        <f>IF(
Table1[[#This Row],[Budget_Margin]]=0,
"",
IF(
Table1[[#This Row],[Budget_Margin]]&gt;0,
(Table1[[#This Row],[Gross_Margin]]-Table1[[#This Row],[Budget_Margin]]) / Table1[[#This Row],[Budget_Margin]],
(Table1[[#This Row],[Gross_Margin]]-Table1[[#This Row],[Budget_Margin]]) / ABS(Table1[[#This Row],[Budget_Margin]])
)
)</f>
        <v>0.35</v>
      </c>
      <c r="X2512" s="5" t="str">
        <f>IF(Table1[[#This Row],[Margin_Var]]&gt;=0, "Above Budget", "Below Budget")</f>
        <v>Above Budget</v>
      </c>
      <c r="Y2512" s="5">
        <f>IFERROR(Table1[[#This Row],[Gross_Margin]]/Table1[[#This Row],[Actual_Sales]],0)</f>
        <v>0.6</v>
      </c>
      <c r="Z2512" s="5">
        <f>Table1[[#This Row],[Actual_Profit]]/Table1[[#This Row],[Actual_Sales]]</f>
        <v>0.27407407407407408</v>
      </c>
      <c r="AA2512">
        <v>44</v>
      </c>
      <c r="AB2512" s="5">
        <f>IFERROR(Table1[[#This Row],[Expenses]]/Table1[[#This Row],[Actual_Sales]],0)</f>
        <v>0.32592592592592595</v>
      </c>
      <c r="AC2512">
        <v>17</v>
      </c>
      <c r="AD2512">
        <v>424</v>
      </c>
      <c r="AE2512" s="5">
        <f>IFERROR(Table1[[#This Row],[Inventory]]/Table1[[#This Row],[Actual_Sales]],0)</f>
        <v>3.1407407407407408</v>
      </c>
    </row>
    <row r="2513" spans="1:31" x14ac:dyDescent="0.25">
      <c r="A2513">
        <v>2467</v>
      </c>
      <c r="B2513">
        <v>959</v>
      </c>
      <c r="C2513">
        <v>6</v>
      </c>
      <c r="D2513" s="2">
        <v>40575</v>
      </c>
      <c r="E2513">
        <v>139</v>
      </c>
      <c r="F2513">
        <v>120</v>
      </c>
      <c r="G2513">
        <f>Table1[[#This Row],[Actual_Sales]]-Table1[[#This Row],[Budget_Sales]]</f>
        <v>19</v>
      </c>
      <c r="H2513" s="5">
        <f>IF(
Table1[[#This Row],[Budget_Sales]]=0,
"",
IF(
Table1[[#This Row],[Budget_Sales]]&gt;0,
(Table1[[#This Row],[Actual_Sales]]-Table1[[#This Row],[Budget_Sales]])/Table1[[#This Row],[Budget_Sales]],
(Table1[[#This Row],[Actual_Sales]]-Table1[[#This Row],[Budget_Sales]])/ABS(Table1[[#This Row],[Budget_Sales]])
)
)</f>
        <v>0.15833333333333333</v>
      </c>
      <c r="I2513" s="5" t="str">
        <f>IF(Table1[[#This Row],[Sales_Var]]&gt;=0,"Above Budget","Below Budget")</f>
        <v>Above Budget</v>
      </c>
      <c r="J2513">
        <f>Table1[[#This Row],[Actual_Sales]]-(Table1[[#This Row],[COGS]]+Table1[[#This Row],[Expenses]])</f>
        <v>38</v>
      </c>
      <c r="K2513">
        <v>40</v>
      </c>
      <c r="L2513">
        <f>Table1[[#This Row],[Actual_Profit]]-Table1[[#This Row],[Budget_Profit]]</f>
        <v>-2</v>
      </c>
      <c r="M2513" s="5">
        <f>IF(
Table1[[#This Row],[Budget_Profit]]=0,
"",
IF(
Table1[[#This Row],[Budget_Profit]]&gt;0,
(Table1[[#This Row],[Actual_Profit]]-Table1[[#This Row],[Budget_Profit]])/Table1[[#This Row],[Budget_Profit]],
(Table1[[#This Row],[Actual_Profit]]-Table1[[#This Row],[Budget_Profit]])/ABS(Table1[[#This Row],[Budget_Profit]])
)
)</f>
        <v>-0.05</v>
      </c>
      <c r="N2513" s="5" t="str">
        <f>IF(Table1[[#This Row],[Profit_Var]]&gt;=0, "Above Budget", "Below Budget")</f>
        <v>Below Budget</v>
      </c>
      <c r="O2513">
        <v>55</v>
      </c>
      <c r="P2513">
        <v>50</v>
      </c>
      <c r="Q2513">
        <f>Table1[[#This Row],[COGS]]-Table1[[#This Row],[Budget_COGS]]</f>
        <v>5</v>
      </c>
      <c r="R2513" s="5">
        <f>IF(
Table1[[#This Row],[Budget_COGS]]=0,
"",
IF(
Table1[[#This Row],[Budget_COGS]]&gt;0,
(Table1[[#This Row],[Budget_COGS]]-Table1[[#This Row],[COGS]]) / Table1[[#This Row],[Budget_COGS]],
(Table1[[#This Row],[Budget_COGS]]-Table1[[#This Row],[COGS]]) / ABS(Table1[[#This Row],[Budget_COGS]])
)
)</f>
        <v>-0.1</v>
      </c>
      <c r="S2513" s="5" t="str">
        <f>IF(Table1[[#This Row],[COGS _Var]]&gt;=0, "Above Budget", "Below Budget")</f>
        <v>Above Budget</v>
      </c>
      <c r="T2513">
        <f>Table1[[#This Row],[Actual_Sales]]-Table1[[#This Row],[COGS]]</f>
        <v>84</v>
      </c>
      <c r="U2513">
        <v>70</v>
      </c>
      <c r="V2513">
        <f>Table1[[#This Row],[Gross_Margin]]-Table1[[#This Row],[Budget_Margin]]</f>
        <v>14</v>
      </c>
      <c r="W2513" s="5">
        <f>IF(
Table1[[#This Row],[Budget_Margin]]=0,
"",
IF(
Table1[[#This Row],[Budget_Margin]]&gt;0,
(Table1[[#This Row],[Gross_Margin]]-Table1[[#This Row],[Budget_Margin]]) / Table1[[#This Row],[Budget_Margin]],
(Table1[[#This Row],[Gross_Margin]]-Table1[[#This Row],[Budget_Margin]]) / ABS(Table1[[#This Row],[Budget_Margin]])
)
)</f>
        <v>0.2</v>
      </c>
      <c r="X2513" s="5" t="str">
        <f>IF(Table1[[#This Row],[Margin_Var]]&gt;=0, "Above Budget", "Below Budget")</f>
        <v>Above Budget</v>
      </c>
      <c r="Y2513" s="5">
        <f>IFERROR(Table1[[#This Row],[Gross_Margin]]/Table1[[#This Row],[Actual_Sales]],0)</f>
        <v>0.60431654676258995</v>
      </c>
      <c r="Z2513" s="5">
        <f>Table1[[#This Row],[Actual_Profit]]/Table1[[#This Row],[Actual_Sales]]</f>
        <v>0.2733812949640288</v>
      </c>
      <c r="AA2513">
        <v>46</v>
      </c>
      <c r="AB2513" s="5">
        <f>IFERROR(Table1[[#This Row],[Expenses]]/Table1[[#This Row],[Actual_Sales]],0)</f>
        <v>0.33093525179856115</v>
      </c>
      <c r="AC2513">
        <v>18</v>
      </c>
      <c r="AD2513">
        <v>305</v>
      </c>
      <c r="AE2513" s="5">
        <f>IFERROR(Table1[[#This Row],[Inventory]]/Table1[[#This Row],[Actual_Sales]],0)</f>
        <v>2.1942446043165469</v>
      </c>
    </row>
    <row r="2514" spans="1:31" x14ac:dyDescent="0.25">
      <c r="A2514">
        <v>4142</v>
      </c>
      <c r="B2514">
        <v>505</v>
      </c>
      <c r="C2514">
        <v>8</v>
      </c>
      <c r="D2514" s="2">
        <v>40878</v>
      </c>
      <c r="E2514">
        <v>44</v>
      </c>
      <c r="F2514">
        <v>30</v>
      </c>
      <c r="G2514">
        <f>Table1[[#This Row],[Actual_Sales]]-Table1[[#This Row],[Budget_Sales]]</f>
        <v>14</v>
      </c>
      <c r="H2514" s="5">
        <f>IF(
Table1[[#This Row],[Budget_Sales]]=0,
"",
IF(
Table1[[#This Row],[Budget_Sales]]&gt;0,
(Table1[[#This Row],[Actual_Sales]]-Table1[[#This Row],[Budget_Sales]])/Table1[[#This Row],[Budget_Sales]],
(Table1[[#This Row],[Actual_Sales]]-Table1[[#This Row],[Budget_Sales]])/ABS(Table1[[#This Row],[Budget_Sales]])
)
)</f>
        <v>0.46666666666666667</v>
      </c>
      <c r="I2514" s="5" t="str">
        <f>IF(Table1[[#This Row],[Sales_Var]]&gt;=0,"Above Budget","Below Budget")</f>
        <v>Above Budget</v>
      </c>
      <c r="J2514">
        <f>Table1[[#This Row],[Actual_Sales]]-(Table1[[#This Row],[COGS]]+Table1[[#This Row],[Expenses]])</f>
        <v>12</v>
      </c>
      <c r="K2514">
        <v>10</v>
      </c>
      <c r="L2514">
        <f>Table1[[#This Row],[Actual_Profit]]-Table1[[#This Row],[Budget_Profit]]</f>
        <v>2</v>
      </c>
      <c r="M2514" s="5">
        <f>IF(
Table1[[#This Row],[Budget_Profit]]=0,
"",
IF(
Table1[[#This Row],[Budget_Profit]]&gt;0,
(Table1[[#This Row],[Actual_Profit]]-Table1[[#This Row],[Budget_Profit]])/Table1[[#This Row],[Budget_Profit]],
(Table1[[#This Row],[Actual_Profit]]-Table1[[#This Row],[Budget_Profit]])/ABS(Table1[[#This Row],[Budget_Profit]])
)
)</f>
        <v>0.2</v>
      </c>
      <c r="N2514" s="5" t="str">
        <f>IF(Table1[[#This Row],[Profit_Var]]&gt;=0, "Above Budget", "Below Budget")</f>
        <v>Above Budget</v>
      </c>
      <c r="O2514">
        <v>16</v>
      </c>
      <c r="P2514">
        <v>10</v>
      </c>
      <c r="Q2514">
        <f>Table1[[#This Row],[COGS]]-Table1[[#This Row],[Budget_COGS]]</f>
        <v>6</v>
      </c>
      <c r="R2514" s="5">
        <f>IF(
Table1[[#This Row],[Budget_COGS]]=0,
"",
IF(
Table1[[#This Row],[Budget_COGS]]&gt;0,
(Table1[[#This Row],[Budget_COGS]]-Table1[[#This Row],[COGS]]) / Table1[[#This Row],[Budget_COGS]],
(Table1[[#This Row],[Budget_COGS]]-Table1[[#This Row],[COGS]]) / ABS(Table1[[#This Row],[Budget_COGS]])
)
)</f>
        <v>-0.6</v>
      </c>
      <c r="S2514" s="5" t="str">
        <f>IF(Table1[[#This Row],[COGS _Var]]&gt;=0, "Above Budget", "Below Budget")</f>
        <v>Above Budget</v>
      </c>
      <c r="T2514">
        <f>Table1[[#This Row],[Actual_Sales]]-Table1[[#This Row],[COGS]]</f>
        <v>28</v>
      </c>
      <c r="U2514">
        <v>20</v>
      </c>
      <c r="V2514">
        <f>Table1[[#This Row],[Gross_Margin]]-Table1[[#This Row],[Budget_Margin]]</f>
        <v>8</v>
      </c>
      <c r="W2514" s="5">
        <f>IF(
Table1[[#This Row],[Budget_Margin]]=0,
"",
IF(
Table1[[#This Row],[Budget_Margin]]&gt;0,
(Table1[[#This Row],[Gross_Margin]]-Table1[[#This Row],[Budget_Margin]]) / Table1[[#This Row],[Budget_Margin]],
(Table1[[#This Row],[Gross_Margin]]-Table1[[#This Row],[Budget_Margin]]) / ABS(Table1[[#This Row],[Budget_Margin]])
)
)</f>
        <v>0.4</v>
      </c>
      <c r="X2514" s="5" t="str">
        <f>IF(Table1[[#This Row],[Margin_Var]]&gt;=0, "Above Budget", "Below Budget")</f>
        <v>Above Budget</v>
      </c>
      <c r="Y2514" s="5">
        <f>IFERROR(Table1[[#This Row],[Gross_Margin]]/Table1[[#This Row],[Actual_Sales]],0)</f>
        <v>0.63636363636363635</v>
      </c>
      <c r="Z2514" s="5">
        <f>Table1[[#This Row],[Actual_Profit]]/Table1[[#This Row],[Actual_Sales]]</f>
        <v>0.27272727272727271</v>
      </c>
      <c r="AA2514">
        <v>16</v>
      </c>
      <c r="AB2514" s="5">
        <f>IFERROR(Table1[[#This Row],[Expenses]]/Table1[[#This Row],[Actual_Sales]],0)</f>
        <v>0.36363636363636365</v>
      </c>
      <c r="AC2514">
        <v>4</v>
      </c>
      <c r="AD2514">
        <v>851</v>
      </c>
      <c r="AE2514" s="5">
        <f>IFERROR(Table1[[#This Row],[Inventory]]/Table1[[#This Row],[Actual_Sales]],0)</f>
        <v>19.34090909090909</v>
      </c>
    </row>
    <row r="2515" spans="1:31" x14ac:dyDescent="0.25">
      <c r="A2515">
        <v>2557</v>
      </c>
      <c r="B2515">
        <v>515</v>
      </c>
      <c r="C2515">
        <v>5</v>
      </c>
      <c r="D2515" s="2">
        <v>40603</v>
      </c>
      <c r="E2515">
        <v>44</v>
      </c>
      <c r="F2515">
        <v>40</v>
      </c>
      <c r="G2515">
        <f>Table1[[#This Row],[Actual_Sales]]-Table1[[#This Row],[Budget_Sales]]</f>
        <v>4</v>
      </c>
      <c r="H2515" s="5">
        <f>IF(
Table1[[#This Row],[Budget_Sales]]=0,
"",
IF(
Table1[[#This Row],[Budget_Sales]]&gt;0,
(Table1[[#This Row],[Actual_Sales]]-Table1[[#This Row],[Budget_Sales]])/Table1[[#This Row],[Budget_Sales]],
(Table1[[#This Row],[Actual_Sales]]-Table1[[#This Row],[Budget_Sales]])/ABS(Table1[[#This Row],[Budget_Sales]])
)
)</f>
        <v>0.1</v>
      </c>
      <c r="I2515" s="5" t="str">
        <f>IF(Table1[[#This Row],[Sales_Var]]&gt;=0,"Above Budget","Below Budget")</f>
        <v>Above Budget</v>
      </c>
      <c r="J2515">
        <f>Table1[[#This Row],[Actual_Sales]]-(Table1[[#This Row],[COGS]]+Table1[[#This Row],[Expenses]])</f>
        <v>12</v>
      </c>
      <c r="K2515">
        <v>20</v>
      </c>
      <c r="L2515">
        <f>Table1[[#This Row],[Actual_Profit]]-Table1[[#This Row],[Budget_Profit]]</f>
        <v>-8</v>
      </c>
      <c r="M2515" s="5">
        <f>IF(
Table1[[#This Row],[Budget_Profit]]=0,
"",
IF(
Table1[[#This Row],[Budget_Profit]]&gt;0,
(Table1[[#This Row],[Actual_Profit]]-Table1[[#This Row],[Budget_Profit]])/Table1[[#This Row],[Budget_Profit]],
(Table1[[#This Row],[Actual_Profit]]-Table1[[#This Row],[Budget_Profit]])/ABS(Table1[[#This Row],[Budget_Profit]])
)
)</f>
        <v>-0.4</v>
      </c>
      <c r="N2515" s="5" t="str">
        <f>IF(Table1[[#This Row],[Profit_Var]]&gt;=0, "Above Budget", "Below Budget")</f>
        <v>Below Budget</v>
      </c>
      <c r="O2515">
        <v>16</v>
      </c>
      <c r="P2515">
        <v>10</v>
      </c>
      <c r="Q2515">
        <f>Table1[[#This Row],[COGS]]-Table1[[#This Row],[Budget_COGS]]</f>
        <v>6</v>
      </c>
      <c r="R2515" s="5">
        <f>IF(
Table1[[#This Row],[Budget_COGS]]=0,
"",
IF(
Table1[[#This Row],[Budget_COGS]]&gt;0,
(Table1[[#This Row],[Budget_COGS]]-Table1[[#This Row],[COGS]]) / Table1[[#This Row],[Budget_COGS]],
(Table1[[#This Row],[Budget_COGS]]-Table1[[#This Row],[COGS]]) / ABS(Table1[[#This Row],[Budget_COGS]])
)
)</f>
        <v>-0.6</v>
      </c>
      <c r="S2515" s="5" t="str">
        <f>IF(Table1[[#This Row],[COGS _Var]]&gt;=0, "Above Budget", "Below Budget")</f>
        <v>Above Budget</v>
      </c>
      <c r="T2515">
        <f>Table1[[#This Row],[Actual_Sales]]-Table1[[#This Row],[COGS]]</f>
        <v>28</v>
      </c>
      <c r="U2515">
        <v>30</v>
      </c>
      <c r="V2515">
        <f>Table1[[#This Row],[Gross_Margin]]-Table1[[#This Row],[Budget_Margin]]</f>
        <v>-2</v>
      </c>
      <c r="W2515" s="5">
        <f>IF(
Table1[[#This Row],[Budget_Margin]]=0,
"",
IF(
Table1[[#This Row],[Budget_Margin]]&gt;0,
(Table1[[#This Row],[Gross_Margin]]-Table1[[#This Row],[Budget_Margin]]) / Table1[[#This Row],[Budget_Margin]],
(Table1[[#This Row],[Gross_Margin]]-Table1[[#This Row],[Budget_Margin]]) / ABS(Table1[[#This Row],[Budget_Margin]])
)
)</f>
        <v>-6.6666666666666666E-2</v>
      </c>
      <c r="X2515" s="5" t="str">
        <f>IF(Table1[[#This Row],[Margin_Var]]&gt;=0, "Above Budget", "Below Budget")</f>
        <v>Below Budget</v>
      </c>
      <c r="Y2515" s="5">
        <f>IFERROR(Table1[[#This Row],[Gross_Margin]]/Table1[[#This Row],[Actual_Sales]],0)</f>
        <v>0.63636363636363635</v>
      </c>
      <c r="Z2515" s="5">
        <f>Table1[[#This Row],[Actual_Profit]]/Table1[[#This Row],[Actual_Sales]]</f>
        <v>0.27272727272727271</v>
      </c>
      <c r="AA2515">
        <v>16</v>
      </c>
      <c r="AB2515" s="5">
        <f>IFERROR(Table1[[#This Row],[Expenses]]/Table1[[#This Row],[Actual_Sales]],0)</f>
        <v>0.36363636363636365</v>
      </c>
      <c r="AC2515">
        <v>4</v>
      </c>
      <c r="AD2515">
        <v>772</v>
      </c>
      <c r="AE2515" s="5">
        <f>IFERROR(Table1[[#This Row],[Inventory]]/Table1[[#This Row],[Actual_Sales]],0)</f>
        <v>17.545454545454547</v>
      </c>
    </row>
    <row r="2516" spans="1:31" x14ac:dyDescent="0.25">
      <c r="A2516">
        <v>633</v>
      </c>
      <c r="B2516">
        <v>603</v>
      </c>
      <c r="C2516">
        <v>1</v>
      </c>
      <c r="D2516" s="2">
        <v>40269</v>
      </c>
      <c r="E2516">
        <v>121</v>
      </c>
      <c r="F2516">
        <v>110</v>
      </c>
      <c r="G2516">
        <f>Table1[[#This Row],[Actual_Sales]]-Table1[[#This Row],[Budget_Sales]]</f>
        <v>11</v>
      </c>
      <c r="H2516" s="5">
        <f>IF(
Table1[[#This Row],[Budget_Sales]]=0,
"",
IF(
Table1[[#This Row],[Budget_Sales]]&gt;0,
(Table1[[#This Row],[Actual_Sales]]-Table1[[#This Row],[Budget_Sales]])/Table1[[#This Row],[Budget_Sales]],
(Table1[[#This Row],[Actual_Sales]]-Table1[[#This Row],[Budget_Sales]])/ABS(Table1[[#This Row],[Budget_Sales]])
)
)</f>
        <v>0.1</v>
      </c>
      <c r="I2516" s="5" t="str">
        <f>IF(Table1[[#This Row],[Sales_Var]]&gt;=0,"Above Budget","Below Budget")</f>
        <v>Above Budget</v>
      </c>
      <c r="J2516">
        <f>Table1[[#This Row],[Actual_Sales]]-(Table1[[#This Row],[COGS]]+Table1[[#This Row],[Expenses]])</f>
        <v>33</v>
      </c>
      <c r="K2516">
        <v>40</v>
      </c>
      <c r="L2516">
        <f>Table1[[#This Row],[Actual_Profit]]-Table1[[#This Row],[Budget_Profit]]</f>
        <v>-7</v>
      </c>
      <c r="M2516" s="5">
        <f>IF(
Table1[[#This Row],[Budget_Profit]]=0,
"",
IF(
Table1[[#This Row],[Budget_Profit]]&gt;0,
(Table1[[#This Row],[Actual_Profit]]-Table1[[#This Row],[Budget_Profit]])/Table1[[#This Row],[Budget_Profit]],
(Table1[[#This Row],[Actual_Profit]]-Table1[[#This Row],[Budget_Profit]])/ABS(Table1[[#This Row],[Budget_Profit]])
)
)</f>
        <v>-0.17499999999999999</v>
      </c>
      <c r="N2516" s="5" t="str">
        <f>IF(Table1[[#This Row],[Profit_Var]]&gt;=0, "Above Budget", "Below Budget")</f>
        <v>Below Budget</v>
      </c>
      <c r="O2516">
        <v>49</v>
      </c>
      <c r="P2516">
        <v>40</v>
      </c>
      <c r="Q2516">
        <f>Table1[[#This Row],[COGS]]-Table1[[#This Row],[Budget_COGS]]</f>
        <v>9</v>
      </c>
      <c r="R2516" s="5">
        <f>IF(
Table1[[#This Row],[Budget_COGS]]=0,
"",
IF(
Table1[[#This Row],[Budget_COGS]]&gt;0,
(Table1[[#This Row],[Budget_COGS]]-Table1[[#This Row],[COGS]]) / Table1[[#This Row],[Budget_COGS]],
(Table1[[#This Row],[Budget_COGS]]-Table1[[#This Row],[COGS]]) / ABS(Table1[[#This Row],[Budget_COGS]])
)
)</f>
        <v>-0.22500000000000001</v>
      </c>
      <c r="S2516" s="5" t="str">
        <f>IF(Table1[[#This Row],[COGS _Var]]&gt;=0, "Above Budget", "Below Budget")</f>
        <v>Above Budget</v>
      </c>
      <c r="T2516">
        <f>Table1[[#This Row],[Actual_Sales]]-Table1[[#This Row],[COGS]]</f>
        <v>72</v>
      </c>
      <c r="U2516">
        <v>70</v>
      </c>
      <c r="V2516">
        <f>Table1[[#This Row],[Gross_Margin]]-Table1[[#This Row],[Budget_Margin]]</f>
        <v>2</v>
      </c>
      <c r="W2516" s="5">
        <f>IF(
Table1[[#This Row],[Budget_Margin]]=0,
"",
IF(
Table1[[#This Row],[Budget_Margin]]&gt;0,
(Table1[[#This Row],[Gross_Margin]]-Table1[[#This Row],[Budget_Margin]]) / Table1[[#This Row],[Budget_Margin]],
(Table1[[#This Row],[Gross_Margin]]-Table1[[#This Row],[Budget_Margin]]) / ABS(Table1[[#This Row],[Budget_Margin]])
)
)</f>
        <v>2.8571428571428571E-2</v>
      </c>
      <c r="X2516" s="5" t="str">
        <f>IF(Table1[[#This Row],[Margin_Var]]&gt;=0, "Above Budget", "Below Budget")</f>
        <v>Above Budget</v>
      </c>
      <c r="Y2516" s="5">
        <f>IFERROR(Table1[[#This Row],[Gross_Margin]]/Table1[[#This Row],[Actual_Sales]],0)</f>
        <v>0.5950413223140496</v>
      </c>
      <c r="Z2516" s="5">
        <f>Table1[[#This Row],[Actual_Profit]]/Table1[[#This Row],[Actual_Sales]]</f>
        <v>0.27272727272727271</v>
      </c>
      <c r="AA2516">
        <v>39</v>
      </c>
      <c r="AB2516" s="5">
        <f>IFERROR(Table1[[#This Row],[Expenses]]/Table1[[#This Row],[Actual_Sales]],0)</f>
        <v>0.32231404958677684</v>
      </c>
      <c r="AC2516">
        <v>15</v>
      </c>
      <c r="AD2516">
        <v>241</v>
      </c>
      <c r="AE2516" s="5">
        <f>IFERROR(Table1[[#This Row],[Inventory]]/Table1[[#This Row],[Actual_Sales]],0)</f>
        <v>1.9917355371900827</v>
      </c>
    </row>
    <row r="2517" spans="1:31" x14ac:dyDescent="0.25">
      <c r="A2517">
        <v>212</v>
      </c>
      <c r="B2517">
        <v>414</v>
      </c>
      <c r="C2517">
        <v>5</v>
      </c>
      <c r="D2517" s="2">
        <v>40210</v>
      </c>
      <c r="E2517">
        <v>154</v>
      </c>
      <c r="F2517">
        <v>180</v>
      </c>
      <c r="G2517">
        <f>Table1[[#This Row],[Actual_Sales]]-Table1[[#This Row],[Budget_Sales]]</f>
        <v>-26</v>
      </c>
      <c r="H2517" s="5">
        <f>IF(
Table1[[#This Row],[Budget_Sales]]=0,
"",
IF(
Table1[[#This Row],[Budget_Sales]]&gt;0,
(Table1[[#This Row],[Actual_Sales]]-Table1[[#This Row],[Budget_Sales]])/Table1[[#This Row],[Budget_Sales]],
(Table1[[#This Row],[Actual_Sales]]-Table1[[#This Row],[Budget_Sales]])/ABS(Table1[[#This Row],[Budget_Sales]])
)
)</f>
        <v>-0.14444444444444443</v>
      </c>
      <c r="I2517" s="5" t="str">
        <f>IF(Table1[[#This Row],[Sales_Var]]&gt;=0,"Above Budget","Below Budget")</f>
        <v>Below Budget</v>
      </c>
      <c r="J2517">
        <f>Table1[[#This Row],[Actual_Sales]]-(Table1[[#This Row],[COGS]]+Table1[[#This Row],[Expenses]])</f>
        <v>42</v>
      </c>
      <c r="K2517">
        <v>60</v>
      </c>
      <c r="L2517">
        <f>Table1[[#This Row],[Actual_Profit]]-Table1[[#This Row],[Budget_Profit]]</f>
        <v>-18</v>
      </c>
      <c r="M2517" s="5">
        <f>IF(
Table1[[#This Row],[Budget_Profit]]=0,
"",
IF(
Table1[[#This Row],[Budget_Profit]]&gt;0,
(Table1[[#This Row],[Actual_Profit]]-Table1[[#This Row],[Budget_Profit]])/Table1[[#This Row],[Budget_Profit]],
(Table1[[#This Row],[Actual_Profit]]-Table1[[#This Row],[Budget_Profit]])/ABS(Table1[[#This Row],[Budget_Profit]])
)
)</f>
        <v>-0.3</v>
      </c>
      <c r="N2517" s="5" t="str">
        <f>IF(Table1[[#This Row],[Profit_Var]]&gt;=0, "Above Budget", "Below Budget")</f>
        <v>Below Budget</v>
      </c>
      <c r="O2517">
        <v>70</v>
      </c>
      <c r="P2517">
        <v>80</v>
      </c>
      <c r="Q2517">
        <f>Table1[[#This Row],[COGS]]-Table1[[#This Row],[Budget_COGS]]</f>
        <v>-10</v>
      </c>
      <c r="R2517" s="5">
        <f>IF(
Table1[[#This Row],[Budget_COGS]]=0,
"",
IF(
Table1[[#This Row],[Budget_COGS]]&gt;0,
(Table1[[#This Row],[Budget_COGS]]-Table1[[#This Row],[COGS]]) / Table1[[#This Row],[Budget_COGS]],
(Table1[[#This Row],[Budget_COGS]]-Table1[[#This Row],[COGS]]) / ABS(Table1[[#This Row],[Budget_COGS]])
)
)</f>
        <v>0.125</v>
      </c>
      <c r="S2517" s="5" t="str">
        <f>IF(Table1[[#This Row],[COGS _Var]]&gt;=0, "Above Budget", "Below Budget")</f>
        <v>Below Budget</v>
      </c>
      <c r="T2517">
        <f>Table1[[#This Row],[Actual_Sales]]-Table1[[#This Row],[COGS]]</f>
        <v>84</v>
      </c>
      <c r="U2517">
        <v>100</v>
      </c>
      <c r="V2517">
        <f>Table1[[#This Row],[Gross_Margin]]-Table1[[#This Row],[Budget_Margin]]</f>
        <v>-16</v>
      </c>
      <c r="W2517" s="5">
        <f>IF(
Table1[[#This Row],[Budget_Margin]]=0,
"",
IF(
Table1[[#This Row],[Budget_Margin]]&gt;0,
(Table1[[#This Row],[Gross_Margin]]-Table1[[#This Row],[Budget_Margin]]) / Table1[[#This Row],[Budget_Margin]],
(Table1[[#This Row],[Gross_Margin]]-Table1[[#This Row],[Budget_Margin]]) / ABS(Table1[[#This Row],[Budget_Margin]])
)
)</f>
        <v>-0.16</v>
      </c>
      <c r="X2517" s="5" t="str">
        <f>IF(Table1[[#This Row],[Margin_Var]]&gt;=0, "Above Budget", "Below Budget")</f>
        <v>Below Budget</v>
      </c>
      <c r="Y2517" s="5">
        <f>IFERROR(Table1[[#This Row],[Gross_Margin]]/Table1[[#This Row],[Actual_Sales]],0)</f>
        <v>0.54545454545454541</v>
      </c>
      <c r="Z2517" s="5">
        <f>Table1[[#This Row],[Actual_Profit]]/Table1[[#This Row],[Actual_Sales]]</f>
        <v>0.27272727272727271</v>
      </c>
      <c r="AA2517">
        <v>42</v>
      </c>
      <c r="AB2517" s="5">
        <f>IFERROR(Table1[[#This Row],[Expenses]]/Table1[[#This Row],[Actual_Sales]],0)</f>
        <v>0.27272727272727271</v>
      </c>
      <c r="AC2517">
        <v>21</v>
      </c>
      <c r="AD2517">
        <v>957</v>
      </c>
      <c r="AE2517" s="5">
        <f>IFERROR(Table1[[#This Row],[Inventory]]/Table1[[#This Row],[Actual_Sales]],0)</f>
        <v>6.2142857142857144</v>
      </c>
    </row>
    <row r="2518" spans="1:31" x14ac:dyDescent="0.25">
      <c r="A2518">
        <v>323</v>
      </c>
      <c r="B2518">
        <v>850</v>
      </c>
      <c r="C2518">
        <v>10</v>
      </c>
      <c r="D2518" s="2">
        <v>40210</v>
      </c>
      <c r="E2518">
        <v>154</v>
      </c>
      <c r="F2518">
        <v>120</v>
      </c>
      <c r="G2518">
        <f>Table1[[#This Row],[Actual_Sales]]-Table1[[#This Row],[Budget_Sales]]</f>
        <v>34</v>
      </c>
      <c r="H2518" s="5">
        <f>IF(
Table1[[#This Row],[Budget_Sales]]=0,
"",
IF(
Table1[[#This Row],[Budget_Sales]]&gt;0,
(Table1[[#This Row],[Actual_Sales]]-Table1[[#This Row],[Budget_Sales]])/Table1[[#This Row],[Budget_Sales]],
(Table1[[#This Row],[Actual_Sales]]-Table1[[#This Row],[Budget_Sales]])/ABS(Table1[[#This Row],[Budget_Sales]])
)
)</f>
        <v>0.28333333333333333</v>
      </c>
      <c r="I2518" s="5" t="str">
        <f>IF(Table1[[#This Row],[Sales_Var]]&gt;=0,"Above Budget","Below Budget")</f>
        <v>Above Budget</v>
      </c>
      <c r="J2518">
        <f>Table1[[#This Row],[Actual_Sales]]-(Table1[[#This Row],[COGS]]+Table1[[#This Row],[Expenses]])</f>
        <v>42</v>
      </c>
      <c r="K2518">
        <v>50</v>
      </c>
      <c r="L2518">
        <f>Table1[[#This Row],[Actual_Profit]]-Table1[[#This Row],[Budget_Profit]]</f>
        <v>-8</v>
      </c>
      <c r="M2518" s="5">
        <f>IF(
Table1[[#This Row],[Budget_Profit]]=0,
"",
IF(
Table1[[#This Row],[Budget_Profit]]&gt;0,
(Table1[[#This Row],[Actual_Profit]]-Table1[[#This Row],[Budget_Profit]])/Table1[[#This Row],[Budget_Profit]],
(Table1[[#This Row],[Actual_Profit]]-Table1[[#This Row],[Budget_Profit]])/ABS(Table1[[#This Row],[Budget_Profit]])
)
)</f>
        <v>-0.16</v>
      </c>
      <c r="N2518" s="5" t="str">
        <f>IF(Table1[[#This Row],[Profit_Var]]&gt;=0, "Above Budget", "Below Budget")</f>
        <v>Below Budget</v>
      </c>
      <c r="O2518">
        <v>70</v>
      </c>
      <c r="P2518">
        <v>50</v>
      </c>
      <c r="Q2518">
        <f>Table1[[#This Row],[COGS]]-Table1[[#This Row],[Budget_COGS]]</f>
        <v>20</v>
      </c>
      <c r="R2518" s="5">
        <f>IF(
Table1[[#This Row],[Budget_COGS]]=0,
"",
IF(
Table1[[#This Row],[Budget_COGS]]&gt;0,
(Table1[[#This Row],[Budget_COGS]]-Table1[[#This Row],[COGS]]) / Table1[[#This Row],[Budget_COGS]],
(Table1[[#This Row],[Budget_COGS]]-Table1[[#This Row],[COGS]]) / ABS(Table1[[#This Row],[Budget_COGS]])
)
)</f>
        <v>-0.4</v>
      </c>
      <c r="S2518" s="5" t="str">
        <f>IF(Table1[[#This Row],[COGS _Var]]&gt;=0, "Above Budget", "Below Budget")</f>
        <v>Above Budget</v>
      </c>
      <c r="T2518">
        <f>Table1[[#This Row],[Actual_Sales]]-Table1[[#This Row],[COGS]]</f>
        <v>84</v>
      </c>
      <c r="U2518">
        <v>70</v>
      </c>
      <c r="V2518">
        <f>Table1[[#This Row],[Gross_Margin]]-Table1[[#This Row],[Budget_Margin]]</f>
        <v>14</v>
      </c>
      <c r="W2518" s="5">
        <f>IF(
Table1[[#This Row],[Budget_Margin]]=0,
"",
IF(
Table1[[#This Row],[Budget_Margin]]&gt;0,
(Table1[[#This Row],[Gross_Margin]]-Table1[[#This Row],[Budget_Margin]]) / Table1[[#This Row],[Budget_Margin]],
(Table1[[#This Row],[Gross_Margin]]-Table1[[#This Row],[Budget_Margin]]) / ABS(Table1[[#This Row],[Budget_Margin]])
)
)</f>
        <v>0.2</v>
      </c>
      <c r="X2518" s="5" t="str">
        <f>IF(Table1[[#This Row],[Margin_Var]]&gt;=0, "Above Budget", "Below Budget")</f>
        <v>Above Budget</v>
      </c>
      <c r="Y2518" s="5">
        <f>IFERROR(Table1[[#This Row],[Gross_Margin]]/Table1[[#This Row],[Actual_Sales]],0)</f>
        <v>0.54545454545454541</v>
      </c>
      <c r="Z2518" s="5">
        <f>Table1[[#This Row],[Actual_Profit]]/Table1[[#This Row],[Actual_Sales]]</f>
        <v>0.27272727272727271</v>
      </c>
      <c r="AA2518">
        <v>42</v>
      </c>
      <c r="AB2518" s="5">
        <f>IFERROR(Table1[[#This Row],[Expenses]]/Table1[[#This Row],[Actual_Sales]],0)</f>
        <v>0.27272727272727271</v>
      </c>
      <c r="AC2518">
        <v>21</v>
      </c>
      <c r="AD2518">
        <v>957</v>
      </c>
      <c r="AE2518" s="5">
        <f>IFERROR(Table1[[#This Row],[Inventory]]/Table1[[#This Row],[Actual_Sales]],0)</f>
        <v>6.2142857142857144</v>
      </c>
    </row>
    <row r="2519" spans="1:31" x14ac:dyDescent="0.25">
      <c r="A2519">
        <v>2886</v>
      </c>
      <c r="B2519">
        <v>435</v>
      </c>
      <c r="C2519">
        <v>1</v>
      </c>
      <c r="D2519" s="2">
        <v>40664</v>
      </c>
      <c r="E2519">
        <v>147</v>
      </c>
      <c r="F2519">
        <v>180</v>
      </c>
      <c r="G2519">
        <f>Table1[[#This Row],[Actual_Sales]]-Table1[[#This Row],[Budget_Sales]]</f>
        <v>-33</v>
      </c>
      <c r="H2519" s="5">
        <f>IF(
Table1[[#This Row],[Budget_Sales]]=0,
"",
IF(
Table1[[#This Row],[Budget_Sales]]&gt;0,
(Table1[[#This Row],[Actual_Sales]]-Table1[[#This Row],[Budget_Sales]])/Table1[[#This Row],[Budget_Sales]],
(Table1[[#This Row],[Actual_Sales]]-Table1[[#This Row],[Budget_Sales]])/ABS(Table1[[#This Row],[Budget_Sales]])
)
)</f>
        <v>-0.18333333333333332</v>
      </c>
      <c r="I2519" s="5" t="str">
        <f>IF(Table1[[#This Row],[Sales_Var]]&gt;=0,"Above Budget","Below Budget")</f>
        <v>Below Budget</v>
      </c>
      <c r="J2519">
        <f>Table1[[#This Row],[Actual_Sales]]-(Table1[[#This Row],[COGS]]+Table1[[#This Row],[Expenses]])</f>
        <v>40</v>
      </c>
      <c r="K2519">
        <v>60</v>
      </c>
      <c r="L2519">
        <f>Table1[[#This Row],[Actual_Profit]]-Table1[[#This Row],[Budget_Profit]]</f>
        <v>-20</v>
      </c>
      <c r="M2519" s="5">
        <f>IF(
Table1[[#This Row],[Budget_Profit]]=0,
"",
IF(
Table1[[#This Row],[Budget_Profit]]&gt;0,
(Table1[[#This Row],[Actual_Profit]]-Table1[[#This Row],[Budget_Profit]])/Table1[[#This Row],[Budget_Profit]],
(Table1[[#This Row],[Actual_Profit]]-Table1[[#This Row],[Budget_Profit]])/ABS(Table1[[#This Row],[Budget_Profit]])
)
)</f>
        <v>-0.33333333333333331</v>
      </c>
      <c r="N2519" s="5" t="str">
        <f>IF(Table1[[#This Row],[Profit_Var]]&gt;=0, "Above Budget", "Below Budget")</f>
        <v>Below Budget</v>
      </c>
      <c r="O2519">
        <v>68</v>
      </c>
      <c r="P2519">
        <v>80</v>
      </c>
      <c r="Q2519">
        <f>Table1[[#This Row],[COGS]]-Table1[[#This Row],[Budget_COGS]]</f>
        <v>-12</v>
      </c>
      <c r="R2519" s="5">
        <f>IF(
Table1[[#This Row],[Budget_COGS]]=0,
"",
IF(
Table1[[#This Row],[Budget_COGS]]&gt;0,
(Table1[[#This Row],[Budget_COGS]]-Table1[[#This Row],[COGS]]) / Table1[[#This Row],[Budget_COGS]],
(Table1[[#This Row],[Budget_COGS]]-Table1[[#This Row],[COGS]]) / ABS(Table1[[#This Row],[Budget_COGS]])
)
)</f>
        <v>0.15</v>
      </c>
      <c r="S2519" s="5" t="str">
        <f>IF(Table1[[#This Row],[COGS _Var]]&gt;=0, "Above Budget", "Below Budget")</f>
        <v>Below Budget</v>
      </c>
      <c r="T2519">
        <f>Table1[[#This Row],[Actual_Sales]]-Table1[[#This Row],[COGS]]</f>
        <v>79</v>
      </c>
      <c r="U2519">
        <v>100</v>
      </c>
      <c r="V2519">
        <f>Table1[[#This Row],[Gross_Margin]]-Table1[[#This Row],[Budget_Margin]]</f>
        <v>-21</v>
      </c>
      <c r="W2519" s="5">
        <f>IF(
Table1[[#This Row],[Budget_Margin]]=0,
"",
IF(
Table1[[#This Row],[Budget_Margin]]&gt;0,
(Table1[[#This Row],[Gross_Margin]]-Table1[[#This Row],[Budget_Margin]]) / Table1[[#This Row],[Budget_Margin]],
(Table1[[#This Row],[Gross_Margin]]-Table1[[#This Row],[Budget_Margin]]) / ABS(Table1[[#This Row],[Budget_Margin]])
)
)</f>
        <v>-0.21</v>
      </c>
      <c r="X2519" s="5" t="str">
        <f>IF(Table1[[#This Row],[Margin_Var]]&gt;=0, "Above Budget", "Below Budget")</f>
        <v>Below Budget</v>
      </c>
      <c r="Y2519" s="5">
        <f>IFERROR(Table1[[#This Row],[Gross_Margin]]/Table1[[#This Row],[Actual_Sales]],0)</f>
        <v>0.5374149659863946</v>
      </c>
      <c r="Z2519" s="5">
        <f>Table1[[#This Row],[Actual_Profit]]/Table1[[#This Row],[Actual_Sales]]</f>
        <v>0.27210884353741499</v>
      </c>
      <c r="AA2519">
        <v>39</v>
      </c>
      <c r="AB2519" s="5">
        <f>IFERROR(Table1[[#This Row],[Expenses]]/Table1[[#This Row],[Actual_Sales]],0)</f>
        <v>0.26530612244897961</v>
      </c>
      <c r="AC2519">
        <v>21</v>
      </c>
      <c r="AD2519">
        <v>998</v>
      </c>
      <c r="AE2519" s="5">
        <f>IFERROR(Table1[[#This Row],[Inventory]]/Table1[[#This Row],[Actual_Sales]],0)</f>
        <v>6.7891156462585034</v>
      </c>
    </row>
    <row r="2520" spans="1:31" x14ac:dyDescent="0.25">
      <c r="A2520">
        <v>2946</v>
      </c>
      <c r="B2520">
        <v>660</v>
      </c>
      <c r="C2520">
        <v>3</v>
      </c>
      <c r="D2520" s="2">
        <v>40664</v>
      </c>
      <c r="E2520">
        <v>147</v>
      </c>
      <c r="F2520">
        <v>150</v>
      </c>
      <c r="G2520">
        <f>Table1[[#This Row],[Actual_Sales]]-Table1[[#This Row],[Budget_Sales]]</f>
        <v>-3</v>
      </c>
      <c r="H2520" s="5">
        <f>IF(
Table1[[#This Row],[Budget_Sales]]=0,
"",
IF(
Table1[[#This Row],[Budget_Sales]]&gt;0,
(Table1[[#This Row],[Actual_Sales]]-Table1[[#This Row],[Budget_Sales]])/Table1[[#This Row],[Budget_Sales]],
(Table1[[#This Row],[Actual_Sales]]-Table1[[#This Row],[Budget_Sales]])/ABS(Table1[[#This Row],[Budget_Sales]])
)
)</f>
        <v>-0.02</v>
      </c>
      <c r="I2520" s="5" t="str">
        <f>IF(Table1[[#This Row],[Sales_Var]]&gt;=0,"Above Budget","Below Budget")</f>
        <v>Below Budget</v>
      </c>
      <c r="J2520">
        <f>Table1[[#This Row],[Actual_Sales]]-(Table1[[#This Row],[COGS]]+Table1[[#This Row],[Expenses]])</f>
        <v>40</v>
      </c>
      <c r="K2520">
        <v>40</v>
      </c>
      <c r="L2520">
        <f>Table1[[#This Row],[Actual_Profit]]-Table1[[#This Row],[Budget_Profit]]</f>
        <v>0</v>
      </c>
      <c r="M2520" s="5">
        <f>IF(
Table1[[#This Row],[Budget_Profit]]=0,
"",
IF(
Table1[[#This Row],[Budget_Profit]]&gt;0,
(Table1[[#This Row],[Actual_Profit]]-Table1[[#This Row],[Budget_Profit]])/Table1[[#This Row],[Budget_Profit]],
(Table1[[#This Row],[Actual_Profit]]-Table1[[#This Row],[Budget_Profit]])/ABS(Table1[[#This Row],[Budget_Profit]])
)
)</f>
        <v>0</v>
      </c>
      <c r="N2520" s="5" t="str">
        <f>IF(Table1[[#This Row],[Profit_Var]]&gt;=0, "Above Budget", "Below Budget")</f>
        <v>Above Budget</v>
      </c>
      <c r="O2520">
        <v>68</v>
      </c>
      <c r="P2520">
        <v>70</v>
      </c>
      <c r="Q2520">
        <f>Table1[[#This Row],[COGS]]-Table1[[#This Row],[Budget_COGS]]</f>
        <v>-2</v>
      </c>
      <c r="R2520" s="5">
        <f>IF(
Table1[[#This Row],[Budget_COGS]]=0,
"",
IF(
Table1[[#This Row],[Budget_COGS]]&gt;0,
(Table1[[#This Row],[Budget_COGS]]-Table1[[#This Row],[COGS]]) / Table1[[#This Row],[Budget_COGS]],
(Table1[[#This Row],[Budget_COGS]]-Table1[[#This Row],[COGS]]) / ABS(Table1[[#This Row],[Budget_COGS]])
)
)</f>
        <v>2.8571428571428571E-2</v>
      </c>
      <c r="S2520" s="5" t="str">
        <f>IF(Table1[[#This Row],[COGS _Var]]&gt;=0, "Above Budget", "Below Budget")</f>
        <v>Below Budget</v>
      </c>
      <c r="T2520">
        <f>Table1[[#This Row],[Actual_Sales]]-Table1[[#This Row],[COGS]]</f>
        <v>79</v>
      </c>
      <c r="U2520">
        <v>80</v>
      </c>
      <c r="V2520">
        <f>Table1[[#This Row],[Gross_Margin]]-Table1[[#This Row],[Budget_Margin]]</f>
        <v>-1</v>
      </c>
      <c r="W2520" s="5">
        <f>IF(
Table1[[#This Row],[Budget_Margin]]=0,
"",
IF(
Table1[[#This Row],[Budget_Margin]]&gt;0,
(Table1[[#This Row],[Gross_Margin]]-Table1[[#This Row],[Budget_Margin]]) / Table1[[#This Row],[Budget_Margin]],
(Table1[[#This Row],[Gross_Margin]]-Table1[[#This Row],[Budget_Margin]]) / ABS(Table1[[#This Row],[Budget_Margin]])
)
)</f>
        <v>-1.2500000000000001E-2</v>
      </c>
      <c r="X2520" s="5" t="str">
        <f>IF(Table1[[#This Row],[Margin_Var]]&gt;=0, "Above Budget", "Below Budget")</f>
        <v>Below Budget</v>
      </c>
      <c r="Y2520" s="5">
        <f>IFERROR(Table1[[#This Row],[Gross_Margin]]/Table1[[#This Row],[Actual_Sales]],0)</f>
        <v>0.5374149659863946</v>
      </c>
      <c r="Z2520" s="5">
        <f>Table1[[#This Row],[Actual_Profit]]/Table1[[#This Row],[Actual_Sales]]</f>
        <v>0.27210884353741499</v>
      </c>
      <c r="AA2520">
        <v>39</v>
      </c>
      <c r="AB2520" s="5">
        <f>IFERROR(Table1[[#This Row],[Expenses]]/Table1[[#This Row],[Actual_Sales]],0)</f>
        <v>0.26530612244897961</v>
      </c>
      <c r="AC2520">
        <v>21</v>
      </c>
      <c r="AD2520">
        <v>998</v>
      </c>
      <c r="AE2520" s="5">
        <f>IFERROR(Table1[[#This Row],[Inventory]]/Table1[[#This Row],[Actual_Sales]],0)</f>
        <v>6.7891156462585034</v>
      </c>
    </row>
    <row r="2521" spans="1:31" x14ac:dyDescent="0.25">
      <c r="A2521">
        <v>2833</v>
      </c>
      <c r="B2521">
        <v>203</v>
      </c>
      <c r="C2521">
        <v>10</v>
      </c>
      <c r="D2521" s="2">
        <v>40664</v>
      </c>
      <c r="E2521">
        <v>147</v>
      </c>
      <c r="F2521">
        <v>110</v>
      </c>
      <c r="G2521">
        <f>Table1[[#This Row],[Actual_Sales]]-Table1[[#This Row],[Budget_Sales]]</f>
        <v>37</v>
      </c>
      <c r="H2521" s="5">
        <f>IF(
Table1[[#This Row],[Budget_Sales]]=0,
"",
IF(
Table1[[#This Row],[Budget_Sales]]&gt;0,
(Table1[[#This Row],[Actual_Sales]]-Table1[[#This Row],[Budget_Sales]])/Table1[[#This Row],[Budget_Sales]],
(Table1[[#This Row],[Actual_Sales]]-Table1[[#This Row],[Budget_Sales]])/ABS(Table1[[#This Row],[Budget_Sales]])
)
)</f>
        <v>0.33636363636363636</v>
      </c>
      <c r="I2521" s="5" t="str">
        <f>IF(Table1[[#This Row],[Sales_Var]]&gt;=0,"Above Budget","Below Budget")</f>
        <v>Above Budget</v>
      </c>
      <c r="J2521">
        <f>Table1[[#This Row],[Actual_Sales]]-(Table1[[#This Row],[COGS]]+Table1[[#This Row],[Expenses]])</f>
        <v>40</v>
      </c>
      <c r="K2521">
        <v>40</v>
      </c>
      <c r="L2521">
        <f>Table1[[#This Row],[Actual_Profit]]-Table1[[#This Row],[Budget_Profit]]</f>
        <v>0</v>
      </c>
      <c r="M2521" s="5">
        <f>IF(
Table1[[#This Row],[Budget_Profit]]=0,
"",
IF(
Table1[[#This Row],[Budget_Profit]]&gt;0,
(Table1[[#This Row],[Actual_Profit]]-Table1[[#This Row],[Budget_Profit]])/Table1[[#This Row],[Budget_Profit]],
(Table1[[#This Row],[Actual_Profit]]-Table1[[#This Row],[Budget_Profit]])/ABS(Table1[[#This Row],[Budget_Profit]])
)
)</f>
        <v>0</v>
      </c>
      <c r="N2521" s="5" t="str">
        <f>IF(Table1[[#This Row],[Profit_Var]]&gt;=0, "Above Budget", "Below Budget")</f>
        <v>Above Budget</v>
      </c>
      <c r="O2521">
        <v>68</v>
      </c>
      <c r="P2521">
        <v>50</v>
      </c>
      <c r="Q2521">
        <f>Table1[[#This Row],[COGS]]-Table1[[#This Row],[Budget_COGS]]</f>
        <v>18</v>
      </c>
      <c r="R2521" s="5">
        <f>IF(
Table1[[#This Row],[Budget_COGS]]=0,
"",
IF(
Table1[[#This Row],[Budget_COGS]]&gt;0,
(Table1[[#This Row],[Budget_COGS]]-Table1[[#This Row],[COGS]]) / Table1[[#This Row],[Budget_COGS]],
(Table1[[#This Row],[Budget_COGS]]-Table1[[#This Row],[COGS]]) / ABS(Table1[[#This Row],[Budget_COGS]])
)
)</f>
        <v>-0.36</v>
      </c>
      <c r="S2521" s="5" t="str">
        <f>IF(Table1[[#This Row],[COGS _Var]]&gt;=0, "Above Budget", "Below Budget")</f>
        <v>Above Budget</v>
      </c>
      <c r="T2521">
        <f>Table1[[#This Row],[Actual_Sales]]-Table1[[#This Row],[COGS]]</f>
        <v>79</v>
      </c>
      <c r="U2521">
        <v>60</v>
      </c>
      <c r="V2521">
        <f>Table1[[#This Row],[Gross_Margin]]-Table1[[#This Row],[Budget_Margin]]</f>
        <v>19</v>
      </c>
      <c r="W2521" s="5">
        <f>IF(
Table1[[#This Row],[Budget_Margin]]=0,
"",
IF(
Table1[[#This Row],[Budget_Margin]]&gt;0,
(Table1[[#This Row],[Gross_Margin]]-Table1[[#This Row],[Budget_Margin]]) / Table1[[#This Row],[Budget_Margin]],
(Table1[[#This Row],[Gross_Margin]]-Table1[[#This Row],[Budget_Margin]]) / ABS(Table1[[#This Row],[Budget_Margin]])
)
)</f>
        <v>0.31666666666666665</v>
      </c>
      <c r="X2521" s="5" t="str">
        <f>IF(Table1[[#This Row],[Margin_Var]]&gt;=0, "Above Budget", "Below Budget")</f>
        <v>Above Budget</v>
      </c>
      <c r="Y2521" s="5">
        <f>IFERROR(Table1[[#This Row],[Gross_Margin]]/Table1[[#This Row],[Actual_Sales]],0)</f>
        <v>0.5374149659863946</v>
      </c>
      <c r="Z2521" s="5">
        <f>Table1[[#This Row],[Actual_Profit]]/Table1[[#This Row],[Actual_Sales]]</f>
        <v>0.27210884353741499</v>
      </c>
      <c r="AA2521">
        <v>39</v>
      </c>
      <c r="AB2521" s="5">
        <f>IFERROR(Table1[[#This Row],[Expenses]]/Table1[[#This Row],[Actual_Sales]],0)</f>
        <v>0.26530612244897961</v>
      </c>
      <c r="AC2521">
        <v>21</v>
      </c>
      <c r="AD2521">
        <v>998</v>
      </c>
      <c r="AE2521" s="5">
        <f>IFERROR(Table1[[#This Row],[Inventory]]/Table1[[#This Row],[Actual_Sales]],0)</f>
        <v>6.7891156462585034</v>
      </c>
    </row>
    <row r="2522" spans="1:31" x14ac:dyDescent="0.25">
      <c r="A2522">
        <v>769</v>
      </c>
      <c r="B2522">
        <v>435</v>
      </c>
      <c r="C2522">
        <v>8</v>
      </c>
      <c r="D2522" s="2">
        <v>40299</v>
      </c>
      <c r="E2522">
        <v>125</v>
      </c>
      <c r="F2522">
        <v>110</v>
      </c>
      <c r="G2522">
        <f>Table1[[#This Row],[Actual_Sales]]-Table1[[#This Row],[Budget_Sales]]</f>
        <v>15</v>
      </c>
      <c r="H2522" s="5">
        <f>IF(
Table1[[#This Row],[Budget_Sales]]=0,
"",
IF(
Table1[[#This Row],[Budget_Sales]]&gt;0,
(Table1[[#This Row],[Actual_Sales]]-Table1[[#This Row],[Budget_Sales]])/Table1[[#This Row],[Budget_Sales]],
(Table1[[#This Row],[Actual_Sales]]-Table1[[#This Row],[Budget_Sales]])/ABS(Table1[[#This Row],[Budget_Sales]])
)
)</f>
        <v>0.13636363636363635</v>
      </c>
      <c r="I2522" s="5" t="str">
        <f>IF(Table1[[#This Row],[Sales_Var]]&gt;=0,"Above Budget","Below Budget")</f>
        <v>Above Budget</v>
      </c>
      <c r="J2522">
        <f>Table1[[#This Row],[Actual_Sales]]-(Table1[[#This Row],[COGS]]+Table1[[#This Row],[Expenses]])</f>
        <v>34</v>
      </c>
      <c r="K2522">
        <v>40</v>
      </c>
      <c r="L2522">
        <f>Table1[[#This Row],[Actual_Profit]]-Table1[[#This Row],[Budget_Profit]]</f>
        <v>-6</v>
      </c>
      <c r="M2522" s="5">
        <f>IF(
Table1[[#This Row],[Budget_Profit]]=0,
"",
IF(
Table1[[#This Row],[Budget_Profit]]&gt;0,
(Table1[[#This Row],[Actual_Profit]]-Table1[[#This Row],[Budget_Profit]])/Table1[[#This Row],[Budget_Profit]],
(Table1[[#This Row],[Actual_Profit]]-Table1[[#This Row],[Budget_Profit]])/ABS(Table1[[#This Row],[Budget_Profit]])
)
)</f>
        <v>-0.15</v>
      </c>
      <c r="N2522" s="5" t="str">
        <f>IF(Table1[[#This Row],[Profit_Var]]&gt;=0, "Above Budget", "Below Budget")</f>
        <v>Below Budget</v>
      </c>
      <c r="O2522">
        <v>51</v>
      </c>
      <c r="P2522">
        <v>40</v>
      </c>
      <c r="Q2522">
        <f>Table1[[#This Row],[COGS]]-Table1[[#This Row],[Budget_COGS]]</f>
        <v>11</v>
      </c>
      <c r="R2522" s="5">
        <f>IF(
Table1[[#This Row],[Budget_COGS]]=0,
"",
IF(
Table1[[#This Row],[Budget_COGS]]&gt;0,
(Table1[[#This Row],[Budget_COGS]]-Table1[[#This Row],[COGS]]) / Table1[[#This Row],[Budget_COGS]],
(Table1[[#This Row],[Budget_COGS]]-Table1[[#This Row],[COGS]]) / ABS(Table1[[#This Row],[Budget_COGS]])
)
)</f>
        <v>-0.27500000000000002</v>
      </c>
      <c r="S2522" s="5" t="str">
        <f>IF(Table1[[#This Row],[COGS _Var]]&gt;=0, "Above Budget", "Below Budget")</f>
        <v>Above Budget</v>
      </c>
      <c r="T2522">
        <f>Table1[[#This Row],[Actual_Sales]]-Table1[[#This Row],[COGS]]</f>
        <v>74</v>
      </c>
      <c r="U2522">
        <v>70</v>
      </c>
      <c r="V2522">
        <f>Table1[[#This Row],[Gross_Margin]]-Table1[[#This Row],[Budget_Margin]]</f>
        <v>4</v>
      </c>
      <c r="W2522" s="5">
        <f>IF(
Table1[[#This Row],[Budget_Margin]]=0,
"",
IF(
Table1[[#This Row],[Budget_Margin]]&gt;0,
(Table1[[#This Row],[Gross_Margin]]-Table1[[#This Row],[Budget_Margin]]) / Table1[[#This Row],[Budget_Margin]],
(Table1[[#This Row],[Gross_Margin]]-Table1[[#This Row],[Budget_Margin]]) / ABS(Table1[[#This Row],[Budget_Margin]])
)
)</f>
        <v>5.7142857142857141E-2</v>
      </c>
      <c r="X2522" s="5" t="str">
        <f>IF(Table1[[#This Row],[Margin_Var]]&gt;=0, "Above Budget", "Below Budget")</f>
        <v>Above Budget</v>
      </c>
      <c r="Y2522" s="5">
        <f>IFERROR(Table1[[#This Row],[Gross_Margin]]/Table1[[#This Row],[Actual_Sales]],0)</f>
        <v>0.59199999999999997</v>
      </c>
      <c r="Z2522" s="5">
        <f>Table1[[#This Row],[Actual_Profit]]/Table1[[#This Row],[Actual_Sales]]</f>
        <v>0.27200000000000002</v>
      </c>
      <c r="AA2522">
        <v>40</v>
      </c>
      <c r="AB2522" s="5">
        <f>IFERROR(Table1[[#This Row],[Expenses]]/Table1[[#This Row],[Actual_Sales]],0)</f>
        <v>0.32</v>
      </c>
      <c r="AC2522">
        <v>16</v>
      </c>
      <c r="AD2522">
        <v>265</v>
      </c>
      <c r="AE2522" s="5">
        <f>IFERROR(Table1[[#This Row],[Inventory]]/Table1[[#This Row],[Actual_Sales]],0)</f>
        <v>2.12</v>
      </c>
    </row>
    <row r="2523" spans="1:31" x14ac:dyDescent="0.25">
      <c r="A2523">
        <v>1933</v>
      </c>
      <c r="B2523">
        <v>936</v>
      </c>
      <c r="C2523">
        <v>9</v>
      </c>
      <c r="D2523" s="2">
        <v>40483</v>
      </c>
      <c r="E2523">
        <v>114</v>
      </c>
      <c r="F2523">
        <v>100</v>
      </c>
      <c r="G2523">
        <f>Table1[[#This Row],[Actual_Sales]]-Table1[[#This Row],[Budget_Sales]]</f>
        <v>14</v>
      </c>
      <c r="H2523" s="5">
        <f>IF(
Table1[[#This Row],[Budget_Sales]]=0,
"",
IF(
Table1[[#This Row],[Budget_Sales]]&gt;0,
(Table1[[#This Row],[Actual_Sales]]-Table1[[#This Row],[Budget_Sales]])/Table1[[#This Row],[Budget_Sales]],
(Table1[[#This Row],[Actual_Sales]]-Table1[[#This Row],[Budget_Sales]])/ABS(Table1[[#This Row],[Budget_Sales]])
)
)</f>
        <v>0.14000000000000001</v>
      </c>
      <c r="I2523" s="5" t="str">
        <f>IF(Table1[[#This Row],[Sales_Var]]&gt;=0,"Above Budget","Below Budget")</f>
        <v>Above Budget</v>
      </c>
      <c r="J2523">
        <f>Table1[[#This Row],[Actual_Sales]]-(Table1[[#This Row],[COGS]]+Table1[[#This Row],[Expenses]])</f>
        <v>31</v>
      </c>
      <c r="K2523">
        <v>30</v>
      </c>
      <c r="L2523">
        <f>Table1[[#This Row],[Actual_Profit]]-Table1[[#This Row],[Budget_Profit]]</f>
        <v>1</v>
      </c>
      <c r="M2523" s="5">
        <f>IF(
Table1[[#This Row],[Budget_Profit]]=0,
"",
IF(
Table1[[#This Row],[Budget_Profit]]&gt;0,
(Table1[[#This Row],[Actual_Profit]]-Table1[[#This Row],[Budget_Profit]])/Table1[[#This Row],[Budget_Profit]],
(Table1[[#This Row],[Actual_Profit]]-Table1[[#This Row],[Budget_Profit]])/ABS(Table1[[#This Row],[Budget_Profit]])
)
)</f>
        <v>3.3333333333333333E-2</v>
      </c>
      <c r="N2523" s="5" t="str">
        <f>IF(Table1[[#This Row],[Profit_Var]]&gt;=0, "Above Budget", "Below Budget")</f>
        <v>Above Budget</v>
      </c>
      <c r="O2523">
        <v>46</v>
      </c>
      <c r="P2523">
        <v>40</v>
      </c>
      <c r="Q2523">
        <f>Table1[[#This Row],[COGS]]-Table1[[#This Row],[Budget_COGS]]</f>
        <v>6</v>
      </c>
      <c r="R2523" s="5">
        <f>IF(
Table1[[#This Row],[Budget_COGS]]=0,
"",
IF(
Table1[[#This Row],[Budget_COGS]]&gt;0,
(Table1[[#This Row],[Budget_COGS]]-Table1[[#This Row],[COGS]]) / Table1[[#This Row],[Budget_COGS]],
(Table1[[#This Row],[Budget_COGS]]-Table1[[#This Row],[COGS]]) / ABS(Table1[[#This Row],[Budget_COGS]])
)
)</f>
        <v>-0.15</v>
      </c>
      <c r="S2523" s="5" t="str">
        <f>IF(Table1[[#This Row],[COGS _Var]]&gt;=0, "Above Budget", "Below Budget")</f>
        <v>Above Budget</v>
      </c>
      <c r="T2523">
        <f>Table1[[#This Row],[Actual_Sales]]-Table1[[#This Row],[COGS]]</f>
        <v>68</v>
      </c>
      <c r="U2523">
        <v>60</v>
      </c>
      <c r="V2523">
        <f>Table1[[#This Row],[Gross_Margin]]-Table1[[#This Row],[Budget_Margin]]</f>
        <v>8</v>
      </c>
      <c r="W2523" s="5">
        <f>IF(
Table1[[#This Row],[Budget_Margin]]=0,
"",
IF(
Table1[[#This Row],[Budget_Margin]]&gt;0,
(Table1[[#This Row],[Gross_Margin]]-Table1[[#This Row],[Budget_Margin]]) / Table1[[#This Row],[Budget_Margin]],
(Table1[[#This Row],[Gross_Margin]]-Table1[[#This Row],[Budget_Margin]]) / ABS(Table1[[#This Row],[Budget_Margin]])
)
)</f>
        <v>0.13333333333333333</v>
      </c>
      <c r="X2523" s="5" t="str">
        <f>IF(Table1[[#This Row],[Margin_Var]]&gt;=0, "Above Budget", "Below Budget")</f>
        <v>Above Budget</v>
      </c>
      <c r="Y2523" s="5">
        <f>IFERROR(Table1[[#This Row],[Gross_Margin]]/Table1[[#This Row],[Actual_Sales]],0)</f>
        <v>0.59649122807017541</v>
      </c>
      <c r="Z2523" s="5">
        <f>Table1[[#This Row],[Actual_Profit]]/Table1[[#This Row],[Actual_Sales]]</f>
        <v>0.27192982456140352</v>
      </c>
      <c r="AA2523">
        <v>37</v>
      </c>
      <c r="AB2523" s="5">
        <f>IFERROR(Table1[[#This Row],[Expenses]]/Table1[[#This Row],[Actual_Sales]],0)</f>
        <v>0.32456140350877194</v>
      </c>
      <c r="AC2523">
        <v>14</v>
      </c>
      <c r="AD2523">
        <v>424</v>
      </c>
      <c r="AE2523" s="5">
        <f>IFERROR(Table1[[#This Row],[Inventory]]/Table1[[#This Row],[Actual_Sales]],0)</f>
        <v>3.7192982456140351</v>
      </c>
    </row>
    <row r="2524" spans="1:31" x14ac:dyDescent="0.25">
      <c r="A2524">
        <v>545</v>
      </c>
      <c r="B2524">
        <v>225</v>
      </c>
      <c r="C2524">
        <v>6</v>
      </c>
      <c r="D2524" s="2">
        <v>40269</v>
      </c>
      <c r="E2524">
        <v>114</v>
      </c>
      <c r="F2524">
        <v>90</v>
      </c>
      <c r="G2524">
        <f>Table1[[#This Row],[Actual_Sales]]-Table1[[#This Row],[Budget_Sales]]</f>
        <v>24</v>
      </c>
      <c r="H2524" s="5">
        <f>IF(
Table1[[#This Row],[Budget_Sales]]=0,
"",
IF(
Table1[[#This Row],[Budget_Sales]]&gt;0,
(Table1[[#This Row],[Actual_Sales]]-Table1[[#This Row],[Budget_Sales]])/Table1[[#This Row],[Budget_Sales]],
(Table1[[#This Row],[Actual_Sales]]-Table1[[#This Row],[Budget_Sales]])/ABS(Table1[[#This Row],[Budget_Sales]])
)
)</f>
        <v>0.26666666666666666</v>
      </c>
      <c r="I2524" s="5" t="str">
        <f>IF(Table1[[#This Row],[Sales_Var]]&gt;=0,"Above Budget","Below Budget")</f>
        <v>Above Budget</v>
      </c>
      <c r="J2524">
        <f>Table1[[#This Row],[Actual_Sales]]-(Table1[[#This Row],[COGS]]+Table1[[#This Row],[Expenses]])</f>
        <v>31</v>
      </c>
      <c r="K2524">
        <v>40</v>
      </c>
      <c r="L2524">
        <f>Table1[[#This Row],[Actual_Profit]]-Table1[[#This Row],[Budget_Profit]]</f>
        <v>-9</v>
      </c>
      <c r="M2524" s="5">
        <f>IF(
Table1[[#This Row],[Budget_Profit]]=0,
"",
IF(
Table1[[#This Row],[Budget_Profit]]&gt;0,
(Table1[[#This Row],[Actual_Profit]]-Table1[[#This Row],[Budget_Profit]])/Table1[[#This Row],[Budget_Profit]],
(Table1[[#This Row],[Actual_Profit]]-Table1[[#This Row],[Budget_Profit]])/ABS(Table1[[#This Row],[Budget_Profit]])
)
)</f>
        <v>-0.22500000000000001</v>
      </c>
      <c r="N2524" s="5" t="str">
        <f>IF(Table1[[#This Row],[Profit_Var]]&gt;=0, "Above Budget", "Below Budget")</f>
        <v>Below Budget</v>
      </c>
      <c r="O2524">
        <v>46</v>
      </c>
      <c r="P2524">
        <v>30</v>
      </c>
      <c r="Q2524">
        <f>Table1[[#This Row],[COGS]]-Table1[[#This Row],[Budget_COGS]]</f>
        <v>16</v>
      </c>
      <c r="R2524" s="5">
        <f>IF(
Table1[[#This Row],[Budget_COGS]]=0,
"",
IF(
Table1[[#This Row],[Budget_COGS]]&gt;0,
(Table1[[#This Row],[Budget_COGS]]-Table1[[#This Row],[COGS]]) / Table1[[#This Row],[Budget_COGS]],
(Table1[[#This Row],[Budget_COGS]]-Table1[[#This Row],[COGS]]) / ABS(Table1[[#This Row],[Budget_COGS]])
)
)</f>
        <v>-0.53333333333333333</v>
      </c>
      <c r="S2524" s="5" t="str">
        <f>IF(Table1[[#This Row],[COGS _Var]]&gt;=0, "Above Budget", "Below Budget")</f>
        <v>Above Budget</v>
      </c>
      <c r="T2524">
        <f>Table1[[#This Row],[Actual_Sales]]-Table1[[#This Row],[COGS]]</f>
        <v>68</v>
      </c>
      <c r="U2524">
        <v>60</v>
      </c>
      <c r="V2524">
        <f>Table1[[#This Row],[Gross_Margin]]-Table1[[#This Row],[Budget_Margin]]</f>
        <v>8</v>
      </c>
      <c r="W2524" s="5">
        <f>IF(
Table1[[#This Row],[Budget_Margin]]=0,
"",
IF(
Table1[[#This Row],[Budget_Margin]]&gt;0,
(Table1[[#This Row],[Gross_Margin]]-Table1[[#This Row],[Budget_Margin]]) / Table1[[#This Row],[Budget_Margin]],
(Table1[[#This Row],[Gross_Margin]]-Table1[[#This Row],[Budget_Margin]]) / ABS(Table1[[#This Row],[Budget_Margin]])
)
)</f>
        <v>0.13333333333333333</v>
      </c>
      <c r="X2524" s="5" t="str">
        <f>IF(Table1[[#This Row],[Margin_Var]]&gt;=0, "Above Budget", "Below Budget")</f>
        <v>Above Budget</v>
      </c>
      <c r="Y2524" s="5">
        <f>IFERROR(Table1[[#This Row],[Gross_Margin]]/Table1[[#This Row],[Actual_Sales]],0)</f>
        <v>0.59649122807017541</v>
      </c>
      <c r="Z2524" s="5">
        <f>Table1[[#This Row],[Actual_Profit]]/Table1[[#This Row],[Actual_Sales]]</f>
        <v>0.27192982456140352</v>
      </c>
      <c r="AA2524">
        <v>37</v>
      </c>
      <c r="AB2524" s="5">
        <f>IFERROR(Table1[[#This Row],[Expenses]]/Table1[[#This Row],[Actual_Sales]],0)</f>
        <v>0.32456140350877194</v>
      </c>
      <c r="AC2524">
        <v>14</v>
      </c>
      <c r="AD2524">
        <v>388</v>
      </c>
      <c r="AE2524" s="5">
        <f>IFERROR(Table1[[#This Row],[Inventory]]/Table1[[#This Row],[Actual_Sales]],0)</f>
        <v>3.4035087719298245</v>
      </c>
    </row>
    <row r="2525" spans="1:31" x14ac:dyDescent="0.25">
      <c r="A2525">
        <v>552</v>
      </c>
      <c r="B2525">
        <v>262</v>
      </c>
      <c r="C2525">
        <v>11</v>
      </c>
      <c r="D2525" s="2">
        <v>40269</v>
      </c>
      <c r="E2525">
        <v>114</v>
      </c>
      <c r="F2525">
        <v>100</v>
      </c>
      <c r="G2525">
        <f>Table1[[#This Row],[Actual_Sales]]-Table1[[#This Row],[Budget_Sales]]</f>
        <v>14</v>
      </c>
      <c r="H2525" s="5">
        <f>IF(
Table1[[#This Row],[Budget_Sales]]=0,
"",
IF(
Table1[[#This Row],[Budget_Sales]]&gt;0,
(Table1[[#This Row],[Actual_Sales]]-Table1[[#This Row],[Budget_Sales]])/Table1[[#This Row],[Budget_Sales]],
(Table1[[#This Row],[Actual_Sales]]-Table1[[#This Row],[Budget_Sales]])/ABS(Table1[[#This Row],[Budget_Sales]])
)
)</f>
        <v>0.14000000000000001</v>
      </c>
      <c r="I2525" s="5" t="str">
        <f>IF(Table1[[#This Row],[Sales_Var]]&gt;=0,"Above Budget","Below Budget")</f>
        <v>Above Budget</v>
      </c>
      <c r="J2525">
        <f>Table1[[#This Row],[Actual_Sales]]-(Table1[[#This Row],[COGS]]+Table1[[#This Row],[Expenses]])</f>
        <v>31</v>
      </c>
      <c r="K2525">
        <v>40</v>
      </c>
      <c r="L2525">
        <f>Table1[[#This Row],[Actual_Profit]]-Table1[[#This Row],[Budget_Profit]]</f>
        <v>-9</v>
      </c>
      <c r="M2525" s="5">
        <f>IF(
Table1[[#This Row],[Budget_Profit]]=0,
"",
IF(
Table1[[#This Row],[Budget_Profit]]&gt;0,
(Table1[[#This Row],[Actual_Profit]]-Table1[[#This Row],[Budget_Profit]])/Table1[[#This Row],[Budget_Profit]],
(Table1[[#This Row],[Actual_Profit]]-Table1[[#This Row],[Budget_Profit]])/ABS(Table1[[#This Row],[Budget_Profit]])
)
)</f>
        <v>-0.22500000000000001</v>
      </c>
      <c r="N2525" s="5" t="str">
        <f>IF(Table1[[#This Row],[Profit_Var]]&gt;=0, "Above Budget", "Below Budget")</f>
        <v>Below Budget</v>
      </c>
      <c r="O2525">
        <v>46</v>
      </c>
      <c r="P2525">
        <v>30</v>
      </c>
      <c r="Q2525">
        <f>Table1[[#This Row],[COGS]]-Table1[[#This Row],[Budget_COGS]]</f>
        <v>16</v>
      </c>
      <c r="R2525" s="5">
        <f>IF(
Table1[[#This Row],[Budget_COGS]]=0,
"",
IF(
Table1[[#This Row],[Budget_COGS]]&gt;0,
(Table1[[#This Row],[Budget_COGS]]-Table1[[#This Row],[COGS]]) / Table1[[#This Row],[Budget_COGS]],
(Table1[[#This Row],[Budget_COGS]]-Table1[[#This Row],[COGS]]) / ABS(Table1[[#This Row],[Budget_COGS]])
)
)</f>
        <v>-0.53333333333333333</v>
      </c>
      <c r="S2525" s="5" t="str">
        <f>IF(Table1[[#This Row],[COGS _Var]]&gt;=0, "Above Budget", "Below Budget")</f>
        <v>Above Budget</v>
      </c>
      <c r="T2525">
        <f>Table1[[#This Row],[Actual_Sales]]-Table1[[#This Row],[COGS]]</f>
        <v>68</v>
      </c>
      <c r="U2525">
        <v>70</v>
      </c>
      <c r="V2525">
        <f>Table1[[#This Row],[Gross_Margin]]-Table1[[#This Row],[Budget_Margin]]</f>
        <v>-2</v>
      </c>
      <c r="W2525" s="5">
        <f>IF(
Table1[[#This Row],[Budget_Margin]]=0,
"",
IF(
Table1[[#This Row],[Budget_Margin]]&gt;0,
(Table1[[#This Row],[Gross_Margin]]-Table1[[#This Row],[Budget_Margin]]) / Table1[[#This Row],[Budget_Margin]],
(Table1[[#This Row],[Gross_Margin]]-Table1[[#This Row],[Budget_Margin]]) / ABS(Table1[[#This Row],[Budget_Margin]])
)
)</f>
        <v>-2.8571428571428571E-2</v>
      </c>
      <c r="X2525" s="5" t="str">
        <f>IF(Table1[[#This Row],[Margin_Var]]&gt;=0, "Above Budget", "Below Budget")</f>
        <v>Below Budget</v>
      </c>
      <c r="Y2525" s="5">
        <f>IFERROR(Table1[[#This Row],[Gross_Margin]]/Table1[[#This Row],[Actual_Sales]],0)</f>
        <v>0.59649122807017541</v>
      </c>
      <c r="Z2525" s="5">
        <f>Table1[[#This Row],[Actual_Profit]]/Table1[[#This Row],[Actual_Sales]]</f>
        <v>0.27192982456140352</v>
      </c>
      <c r="AA2525">
        <v>37</v>
      </c>
      <c r="AB2525" s="5">
        <f>IFERROR(Table1[[#This Row],[Expenses]]/Table1[[#This Row],[Actual_Sales]],0)</f>
        <v>0.32456140350877194</v>
      </c>
      <c r="AC2525">
        <v>14</v>
      </c>
      <c r="AD2525">
        <v>388</v>
      </c>
      <c r="AE2525" s="5">
        <f>IFERROR(Table1[[#This Row],[Inventory]]/Table1[[#This Row],[Actual_Sales]],0)</f>
        <v>3.4035087719298245</v>
      </c>
    </row>
    <row r="2526" spans="1:31" x14ac:dyDescent="0.25">
      <c r="A2526">
        <v>1763</v>
      </c>
      <c r="B2526">
        <v>971</v>
      </c>
      <c r="C2526">
        <v>3</v>
      </c>
      <c r="D2526" s="2">
        <v>40452</v>
      </c>
      <c r="E2526">
        <v>107</v>
      </c>
      <c r="F2526">
        <v>150</v>
      </c>
      <c r="G2526">
        <f>Table1[[#This Row],[Actual_Sales]]-Table1[[#This Row],[Budget_Sales]]</f>
        <v>-43</v>
      </c>
      <c r="H2526" s="5">
        <f>IF(
Table1[[#This Row],[Budget_Sales]]=0,
"",
IF(
Table1[[#This Row],[Budget_Sales]]&gt;0,
(Table1[[#This Row],[Actual_Sales]]-Table1[[#This Row],[Budget_Sales]])/Table1[[#This Row],[Budget_Sales]],
(Table1[[#This Row],[Actual_Sales]]-Table1[[#This Row],[Budget_Sales]])/ABS(Table1[[#This Row],[Budget_Sales]])
)
)</f>
        <v>-0.28666666666666668</v>
      </c>
      <c r="I2526" s="5" t="str">
        <f>IF(Table1[[#This Row],[Sales_Var]]&gt;=0,"Above Budget","Below Budget")</f>
        <v>Below Budget</v>
      </c>
      <c r="J2526">
        <f>Table1[[#This Row],[Actual_Sales]]-(Table1[[#This Row],[COGS]]+Table1[[#This Row],[Expenses]])</f>
        <v>29</v>
      </c>
      <c r="K2526">
        <v>80</v>
      </c>
      <c r="L2526">
        <f>Table1[[#This Row],[Actual_Profit]]-Table1[[#This Row],[Budget_Profit]]</f>
        <v>-51</v>
      </c>
      <c r="M2526" s="5">
        <f>IF(
Table1[[#This Row],[Budget_Profit]]=0,
"",
IF(
Table1[[#This Row],[Budget_Profit]]&gt;0,
(Table1[[#This Row],[Actual_Profit]]-Table1[[#This Row],[Budget_Profit]])/Table1[[#This Row],[Budget_Profit]],
(Table1[[#This Row],[Actual_Profit]]-Table1[[#This Row],[Budget_Profit]])/ABS(Table1[[#This Row],[Budget_Profit]])
)
)</f>
        <v>-0.63749999999999996</v>
      </c>
      <c r="N2526" s="5" t="str">
        <f>IF(Table1[[#This Row],[Profit_Var]]&gt;=0, "Above Budget", "Below Budget")</f>
        <v>Below Budget</v>
      </c>
      <c r="O2526">
        <v>43</v>
      </c>
      <c r="P2526">
        <v>50</v>
      </c>
      <c r="Q2526">
        <f>Table1[[#This Row],[COGS]]-Table1[[#This Row],[Budget_COGS]]</f>
        <v>-7</v>
      </c>
      <c r="R2526" s="5">
        <f>IF(
Table1[[#This Row],[Budget_COGS]]=0,
"",
IF(
Table1[[#This Row],[Budget_COGS]]&gt;0,
(Table1[[#This Row],[Budget_COGS]]-Table1[[#This Row],[COGS]]) / Table1[[#This Row],[Budget_COGS]],
(Table1[[#This Row],[Budget_COGS]]-Table1[[#This Row],[COGS]]) / ABS(Table1[[#This Row],[Budget_COGS]])
)
)</f>
        <v>0.14000000000000001</v>
      </c>
      <c r="S2526" s="5" t="str">
        <f>IF(Table1[[#This Row],[COGS _Var]]&gt;=0, "Above Budget", "Below Budget")</f>
        <v>Below Budget</v>
      </c>
      <c r="T2526">
        <f>Table1[[#This Row],[Actual_Sales]]-Table1[[#This Row],[COGS]]</f>
        <v>64</v>
      </c>
      <c r="U2526">
        <v>100</v>
      </c>
      <c r="V2526">
        <f>Table1[[#This Row],[Gross_Margin]]-Table1[[#This Row],[Budget_Margin]]</f>
        <v>-36</v>
      </c>
      <c r="W2526" s="5">
        <f>IF(
Table1[[#This Row],[Budget_Margin]]=0,
"",
IF(
Table1[[#This Row],[Budget_Margin]]&gt;0,
(Table1[[#This Row],[Gross_Margin]]-Table1[[#This Row],[Budget_Margin]]) / Table1[[#This Row],[Budget_Margin]],
(Table1[[#This Row],[Gross_Margin]]-Table1[[#This Row],[Budget_Margin]]) / ABS(Table1[[#This Row],[Budget_Margin]])
)
)</f>
        <v>-0.36</v>
      </c>
      <c r="X2526" s="5" t="str">
        <f>IF(Table1[[#This Row],[Margin_Var]]&gt;=0, "Above Budget", "Below Budget")</f>
        <v>Below Budget</v>
      </c>
      <c r="Y2526" s="5">
        <f>IFERROR(Table1[[#This Row],[Gross_Margin]]/Table1[[#This Row],[Actual_Sales]],0)</f>
        <v>0.59813084112149528</v>
      </c>
      <c r="Z2526" s="5">
        <f>Table1[[#This Row],[Actual_Profit]]/Table1[[#This Row],[Actual_Sales]]</f>
        <v>0.27102803738317754</v>
      </c>
      <c r="AA2526">
        <v>35</v>
      </c>
      <c r="AB2526" s="5">
        <f>IFERROR(Table1[[#This Row],[Expenses]]/Table1[[#This Row],[Actual_Sales]],0)</f>
        <v>0.32710280373831774</v>
      </c>
      <c r="AC2526">
        <v>13</v>
      </c>
      <c r="AD2526">
        <v>419</v>
      </c>
      <c r="AE2526" s="5">
        <f>IFERROR(Table1[[#This Row],[Inventory]]/Table1[[#This Row],[Actual_Sales]],0)</f>
        <v>3.9158878504672896</v>
      </c>
    </row>
    <row r="2527" spans="1:31" x14ac:dyDescent="0.25">
      <c r="A2527">
        <v>1460</v>
      </c>
      <c r="B2527">
        <v>419</v>
      </c>
      <c r="C2527">
        <v>2</v>
      </c>
      <c r="D2527" s="2">
        <v>40422</v>
      </c>
      <c r="E2527">
        <v>107</v>
      </c>
      <c r="F2527">
        <v>110</v>
      </c>
      <c r="G2527">
        <f>Table1[[#This Row],[Actual_Sales]]-Table1[[#This Row],[Budget_Sales]]</f>
        <v>-3</v>
      </c>
      <c r="H2527" s="5">
        <f>IF(
Table1[[#This Row],[Budget_Sales]]=0,
"",
IF(
Table1[[#This Row],[Budget_Sales]]&gt;0,
(Table1[[#This Row],[Actual_Sales]]-Table1[[#This Row],[Budget_Sales]])/Table1[[#This Row],[Budget_Sales]],
(Table1[[#This Row],[Actual_Sales]]-Table1[[#This Row],[Budget_Sales]])/ABS(Table1[[#This Row],[Budget_Sales]])
)
)</f>
        <v>-2.7272727272727271E-2</v>
      </c>
      <c r="I2527" s="5" t="str">
        <f>IF(Table1[[#This Row],[Sales_Var]]&gt;=0,"Above Budget","Below Budget")</f>
        <v>Below Budget</v>
      </c>
      <c r="J2527">
        <f>Table1[[#This Row],[Actual_Sales]]-(Table1[[#This Row],[COGS]]+Table1[[#This Row],[Expenses]])</f>
        <v>29</v>
      </c>
      <c r="K2527">
        <v>40</v>
      </c>
      <c r="L2527">
        <f>Table1[[#This Row],[Actual_Profit]]-Table1[[#This Row],[Budget_Profit]]</f>
        <v>-11</v>
      </c>
      <c r="M2527" s="5">
        <f>IF(
Table1[[#This Row],[Budget_Profit]]=0,
"",
IF(
Table1[[#This Row],[Budget_Profit]]&gt;0,
(Table1[[#This Row],[Actual_Profit]]-Table1[[#This Row],[Budget_Profit]])/Table1[[#This Row],[Budget_Profit]],
(Table1[[#This Row],[Actual_Profit]]-Table1[[#This Row],[Budget_Profit]])/ABS(Table1[[#This Row],[Budget_Profit]])
)
)</f>
        <v>-0.27500000000000002</v>
      </c>
      <c r="N2527" s="5" t="str">
        <f>IF(Table1[[#This Row],[Profit_Var]]&gt;=0, "Above Budget", "Below Budget")</f>
        <v>Below Budget</v>
      </c>
      <c r="O2527">
        <v>43</v>
      </c>
      <c r="P2527">
        <v>40</v>
      </c>
      <c r="Q2527">
        <f>Table1[[#This Row],[COGS]]-Table1[[#This Row],[Budget_COGS]]</f>
        <v>3</v>
      </c>
      <c r="R2527" s="5">
        <f>IF(
Table1[[#This Row],[Budget_COGS]]=0,
"",
IF(
Table1[[#This Row],[Budget_COGS]]&gt;0,
(Table1[[#This Row],[Budget_COGS]]-Table1[[#This Row],[COGS]]) / Table1[[#This Row],[Budget_COGS]],
(Table1[[#This Row],[Budget_COGS]]-Table1[[#This Row],[COGS]]) / ABS(Table1[[#This Row],[Budget_COGS]])
)
)</f>
        <v>-7.4999999999999997E-2</v>
      </c>
      <c r="S2527" s="5" t="str">
        <f>IF(Table1[[#This Row],[COGS _Var]]&gt;=0, "Above Budget", "Below Budget")</f>
        <v>Above Budget</v>
      </c>
      <c r="T2527">
        <f>Table1[[#This Row],[Actual_Sales]]-Table1[[#This Row],[COGS]]</f>
        <v>64</v>
      </c>
      <c r="U2527">
        <v>70</v>
      </c>
      <c r="V2527">
        <f>Table1[[#This Row],[Gross_Margin]]-Table1[[#This Row],[Budget_Margin]]</f>
        <v>-6</v>
      </c>
      <c r="W2527" s="5">
        <f>IF(
Table1[[#This Row],[Budget_Margin]]=0,
"",
IF(
Table1[[#This Row],[Budget_Margin]]&gt;0,
(Table1[[#This Row],[Gross_Margin]]-Table1[[#This Row],[Budget_Margin]]) / Table1[[#This Row],[Budget_Margin]],
(Table1[[#This Row],[Gross_Margin]]-Table1[[#This Row],[Budget_Margin]]) / ABS(Table1[[#This Row],[Budget_Margin]])
)
)</f>
        <v>-8.5714285714285715E-2</v>
      </c>
      <c r="X2527" s="5" t="str">
        <f>IF(Table1[[#This Row],[Margin_Var]]&gt;=0, "Above Budget", "Below Budget")</f>
        <v>Below Budget</v>
      </c>
      <c r="Y2527" s="5">
        <f>IFERROR(Table1[[#This Row],[Gross_Margin]]/Table1[[#This Row],[Actual_Sales]],0)</f>
        <v>0.59813084112149528</v>
      </c>
      <c r="Z2527" s="5">
        <f>Table1[[#This Row],[Actual_Profit]]/Table1[[#This Row],[Actual_Sales]]</f>
        <v>0.27102803738317754</v>
      </c>
      <c r="AA2527">
        <v>35</v>
      </c>
      <c r="AB2527" s="5">
        <f>IFERROR(Table1[[#This Row],[Expenses]]/Table1[[#This Row],[Actual_Sales]],0)</f>
        <v>0.32710280373831774</v>
      </c>
      <c r="AC2527">
        <v>13</v>
      </c>
      <c r="AD2527">
        <v>424</v>
      </c>
      <c r="AE2527" s="5">
        <f>IFERROR(Table1[[#This Row],[Inventory]]/Table1[[#This Row],[Actual_Sales]],0)</f>
        <v>3.9626168224299065</v>
      </c>
    </row>
    <row r="2528" spans="1:31" x14ac:dyDescent="0.25">
      <c r="A2528">
        <v>450</v>
      </c>
      <c r="B2528">
        <v>603</v>
      </c>
      <c r="C2528">
        <v>1</v>
      </c>
      <c r="D2528" s="2">
        <v>40238</v>
      </c>
      <c r="E2528">
        <v>107</v>
      </c>
      <c r="F2528">
        <v>100</v>
      </c>
      <c r="G2528">
        <f>Table1[[#This Row],[Actual_Sales]]-Table1[[#This Row],[Budget_Sales]]</f>
        <v>7</v>
      </c>
      <c r="H2528" s="5">
        <f>IF(
Table1[[#This Row],[Budget_Sales]]=0,
"",
IF(
Table1[[#This Row],[Budget_Sales]]&gt;0,
(Table1[[#This Row],[Actual_Sales]]-Table1[[#This Row],[Budget_Sales]])/Table1[[#This Row],[Budget_Sales]],
(Table1[[#This Row],[Actual_Sales]]-Table1[[#This Row],[Budget_Sales]])/ABS(Table1[[#This Row],[Budget_Sales]])
)
)</f>
        <v>7.0000000000000007E-2</v>
      </c>
      <c r="I2528" s="5" t="str">
        <f>IF(Table1[[#This Row],[Sales_Var]]&gt;=0,"Above Budget","Below Budget")</f>
        <v>Above Budget</v>
      </c>
      <c r="J2528">
        <f>Table1[[#This Row],[Actual_Sales]]-(Table1[[#This Row],[COGS]]+Table1[[#This Row],[Expenses]])</f>
        <v>29</v>
      </c>
      <c r="K2528">
        <v>40</v>
      </c>
      <c r="L2528">
        <f>Table1[[#This Row],[Actual_Profit]]-Table1[[#This Row],[Budget_Profit]]</f>
        <v>-11</v>
      </c>
      <c r="M2528" s="5">
        <f>IF(
Table1[[#This Row],[Budget_Profit]]=0,
"",
IF(
Table1[[#This Row],[Budget_Profit]]&gt;0,
(Table1[[#This Row],[Actual_Profit]]-Table1[[#This Row],[Budget_Profit]])/Table1[[#This Row],[Budget_Profit]],
(Table1[[#This Row],[Actual_Profit]]-Table1[[#This Row],[Budget_Profit]])/ABS(Table1[[#This Row],[Budget_Profit]])
)
)</f>
        <v>-0.27500000000000002</v>
      </c>
      <c r="N2528" s="5" t="str">
        <f>IF(Table1[[#This Row],[Profit_Var]]&gt;=0, "Above Budget", "Below Budget")</f>
        <v>Below Budget</v>
      </c>
      <c r="O2528">
        <v>43</v>
      </c>
      <c r="P2528">
        <v>40</v>
      </c>
      <c r="Q2528">
        <f>Table1[[#This Row],[COGS]]-Table1[[#This Row],[Budget_COGS]]</f>
        <v>3</v>
      </c>
      <c r="R2528" s="5">
        <f>IF(
Table1[[#This Row],[Budget_COGS]]=0,
"",
IF(
Table1[[#This Row],[Budget_COGS]]&gt;0,
(Table1[[#This Row],[Budget_COGS]]-Table1[[#This Row],[COGS]]) / Table1[[#This Row],[Budget_COGS]],
(Table1[[#This Row],[Budget_COGS]]-Table1[[#This Row],[COGS]]) / ABS(Table1[[#This Row],[Budget_COGS]])
)
)</f>
        <v>-7.4999999999999997E-2</v>
      </c>
      <c r="S2528" s="5" t="str">
        <f>IF(Table1[[#This Row],[COGS _Var]]&gt;=0, "Above Budget", "Below Budget")</f>
        <v>Above Budget</v>
      </c>
      <c r="T2528">
        <f>Table1[[#This Row],[Actual_Sales]]-Table1[[#This Row],[COGS]]</f>
        <v>64</v>
      </c>
      <c r="U2528">
        <v>60</v>
      </c>
      <c r="V2528">
        <f>Table1[[#This Row],[Gross_Margin]]-Table1[[#This Row],[Budget_Margin]]</f>
        <v>4</v>
      </c>
      <c r="W2528" s="5">
        <f>IF(
Table1[[#This Row],[Budget_Margin]]=0,
"",
IF(
Table1[[#This Row],[Budget_Margin]]&gt;0,
(Table1[[#This Row],[Gross_Margin]]-Table1[[#This Row],[Budget_Margin]]) / Table1[[#This Row],[Budget_Margin]],
(Table1[[#This Row],[Gross_Margin]]-Table1[[#This Row],[Budget_Margin]]) / ABS(Table1[[#This Row],[Budget_Margin]])
)
)</f>
        <v>6.6666666666666666E-2</v>
      </c>
      <c r="X2528" s="5" t="str">
        <f>IF(Table1[[#This Row],[Margin_Var]]&gt;=0, "Above Budget", "Below Budget")</f>
        <v>Above Budget</v>
      </c>
      <c r="Y2528" s="5">
        <f>IFERROR(Table1[[#This Row],[Gross_Margin]]/Table1[[#This Row],[Actual_Sales]],0)</f>
        <v>0.59813084112149528</v>
      </c>
      <c r="Z2528" s="5">
        <f>Table1[[#This Row],[Actual_Profit]]/Table1[[#This Row],[Actual_Sales]]</f>
        <v>0.27102803738317754</v>
      </c>
      <c r="AA2528">
        <v>35</v>
      </c>
      <c r="AB2528" s="5">
        <f>IFERROR(Table1[[#This Row],[Expenses]]/Table1[[#This Row],[Actual_Sales]],0)</f>
        <v>0.32710280373831774</v>
      </c>
      <c r="AC2528">
        <v>13</v>
      </c>
      <c r="AD2528">
        <v>231</v>
      </c>
      <c r="AE2528" s="5">
        <f>IFERROR(Table1[[#This Row],[Inventory]]/Table1[[#This Row],[Actual_Sales]],0)</f>
        <v>2.1588785046728973</v>
      </c>
    </row>
    <row r="2529" spans="1:31" x14ac:dyDescent="0.25">
      <c r="A2529">
        <v>2589</v>
      </c>
      <c r="B2529">
        <v>712</v>
      </c>
      <c r="C2529">
        <v>1</v>
      </c>
      <c r="D2529" s="2">
        <v>40603</v>
      </c>
      <c r="E2529">
        <v>48</v>
      </c>
      <c r="F2529">
        <v>40</v>
      </c>
      <c r="G2529">
        <f>Table1[[#This Row],[Actual_Sales]]-Table1[[#This Row],[Budget_Sales]]</f>
        <v>8</v>
      </c>
      <c r="H2529" s="5">
        <f>IF(
Table1[[#This Row],[Budget_Sales]]=0,
"",
IF(
Table1[[#This Row],[Budget_Sales]]&gt;0,
(Table1[[#This Row],[Actual_Sales]]-Table1[[#This Row],[Budget_Sales]])/Table1[[#This Row],[Budget_Sales]],
(Table1[[#This Row],[Actual_Sales]]-Table1[[#This Row],[Budget_Sales]])/ABS(Table1[[#This Row],[Budget_Sales]])
)
)</f>
        <v>0.2</v>
      </c>
      <c r="I2529" s="5" t="str">
        <f>IF(Table1[[#This Row],[Sales_Var]]&gt;=0,"Above Budget","Below Budget")</f>
        <v>Above Budget</v>
      </c>
      <c r="J2529">
        <f>Table1[[#This Row],[Actual_Sales]]-(Table1[[#This Row],[COGS]]+Table1[[#This Row],[Expenses]])</f>
        <v>13</v>
      </c>
      <c r="K2529">
        <v>20</v>
      </c>
      <c r="L2529">
        <f>Table1[[#This Row],[Actual_Profit]]-Table1[[#This Row],[Budget_Profit]]</f>
        <v>-7</v>
      </c>
      <c r="M2529" s="5">
        <f>IF(
Table1[[#This Row],[Budget_Profit]]=0,
"",
IF(
Table1[[#This Row],[Budget_Profit]]&gt;0,
(Table1[[#This Row],[Actual_Profit]]-Table1[[#This Row],[Budget_Profit]])/Table1[[#This Row],[Budget_Profit]],
(Table1[[#This Row],[Actual_Profit]]-Table1[[#This Row],[Budget_Profit]])/ABS(Table1[[#This Row],[Budget_Profit]])
)
)</f>
        <v>-0.35</v>
      </c>
      <c r="N2529" s="5" t="str">
        <f>IF(Table1[[#This Row],[Profit_Var]]&gt;=0, "Above Budget", "Below Budget")</f>
        <v>Below Budget</v>
      </c>
      <c r="O2529">
        <v>18</v>
      </c>
      <c r="P2529">
        <v>10</v>
      </c>
      <c r="Q2529">
        <f>Table1[[#This Row],[COGS]]-Table1[[#This Row],[Budget_COGS]]</f>
        <v>8</v>
      </c>
      <c r="R2529" s="5">
        <f>IF(
Table1[[#This Row],[Budget_COGS]]=0,
"",
IF(
Table1[[#This Row],[Budget_COGS]]&gt;0,
(Table1[[#This Row],[Budget_COGS]]-Table1[[#This Row],[COGS]]) / Table1[[#This Row],[Budget_COGS]],
(Table1[[#This Row],[Budget_COGS]]-Table1[[#This Row],[COGS]]) / ABS(Table1[[#This Row],[Budget_COGS]])
)
)</f>
        <v>-0.8</v>
      </c>
      <c r="S2529" s="5" t="str">
        <f>IF(Table1[[#This Row],[COGS _Var]]&gt;=0, "Above Budget", "Below Budget")</f>
        <v>Above Budget</v>
      </c>
      <c r="T2529">
        <f>Table1[[#This Row],[Actual_Sales]]-Table1[[#This Row],[COGS]]</f>
        <v>30</v>
      </c>
      <c r="U2529">
        <v>30</v>
      </c>
      <c r="V2529">
        <f>Table1[[#This Row],[Gross_Margin]]-Table1[[#This Row],[Budget_Margin]]</f>
        <v>0</v>
      </c>
      <c r="W2529" s="5">
        <f>IF(
Table1[[#This Row],[Budget_Margin]]=0,
"",
IF(
Table1[[#This Row],[Budget_Margin]]&gt;0,
(Table1[[#This Row],[Gross_Margin]]-Table1[[#This Row],[Budget_Margin]]) / Table1[[#This Row],[Budget_Margin]],
(Table1[[#This Row],[Gross_Margin]]-Table1[[#This Row],[Budget_Margin]]) / ABS(Table1[[#This Row],[Budget_Margin]])
)
)</f>
        <v>0</v>
      </c>
      <c r="X2529" s="5" t="str">
        <f>IF(Table1[[#This Row],[Margin_Var]]&gt;=0, "Above Budget", "Below Budget")</f>
        <v>Above Budget</v>
      </c>
      <c r="Y2529" s="5">
        <f>IFERROR(Table1[[#This Row],[Gross_Margin]]/Table1[[#This Row],[Actual_Sales]],0)</f>
        <v>0.625</v>
      </c>
      <c r="Z2529" s="5">
        <f>Table1[[#This Row],[Actual_Profit]]/Table1[[#This Row],[Actual_Sales]]</f>
        <v>0.27083333333333331</v>
      </c>
      <c r="AA2529">
        <v>17</v>
      </c>
      <c r="AB2529" s="5">
        <f>IFERROR(Table1[[#This Row],[Expenses]]/Table1[[#This Row],[Actual_Sales]],0)</f>
        <v>0.35416666666666669</v>
      </c>
      <c r="AC2529">
        <v>5</v>
      </c>
      <c r="AD2529">
        <v>816</v>
      </c>
      <c r="AE2529" s="5">
        <f>IFERROR(Table1[[#This Row],[Inventory]]/Table1[[#This Row],[Actual_Sales]],0)</f>
        <v>17</v>
      </c>
    </row>
    <row r="2530" spans="1:31" x14ac:dyDescent="0.25">
      <c r="A2530">
        <v>2583</v>
      </c>
      <c r="B2530">
        <v>702</v>
      </c>
      <c r="C2530">
        <v>5</v>
      </c>
      <c r="D2530" s="2">
        <v>40603</v>
      </c>
      <c r="E2530">
        <v>48</v>
      </c>
      <c r="F2530">
        <v>40</v>
      </c>
      <c r="G2530">
        <f>Table1[[#This Row],[Actual_Sales]]-Table1[[#This Row],[Budget_Sales]]</f>
        <v>8</v>
      </c>
      <c r="H2530" s="5">
        <f>IF(
Table1[[#This Row],[Budget_Sales]]=0,
"",
IF(
Table1[[#This Row],[Budget_Sales]]&gt;0,
(Table1[[#This Row],[Actual_Sales]]-Table1[[#This Row],[Budget_Sales]])/Table1[[#This Row],[Budget_Sales]],
(Table1[[#This Row],[Actual_Sales]]-Table1[[#This Row],[Budget_Sales]])/ABS(Table1[[#This Row],[Budget_Sales]])
)
)</f>
        <v>0.2</v>
      </c>
      <c r="I2530" s="5" t="str">
        <f>IF(Table1[[#This Row],[Sales_Var]]&gt;=0,"Above Budget","Below Budget")</f>
        <v>Above Budget</v>
      </c>
      <c r="J2530">
        <f>Table1[[#This Row],[Actual_Sales]]-(Table1[[#This Row],[COGS]]+Table1[[#This Row],[Expenses]])</f>
        <v>13</v>
      </c>
      <c r="K2530">
        <v>20</v>
      </c>
      <c r="L2530">
        <f>Table1[[#This Row],[Actual_Profit]]-Table1[[#This Row],[Budget_Profit]]</f>
        <v>-7</v>
      </c>
      <c r="M2530" s="5">
        <f>IF(
Table1[[#This Row],[Budget_Profit]]=0,
"",
IF(
Table1[[#This Row],[Budget_Profit]]&gt;0,
(Table1[[#This Row],[Actual_Profit]]-Table1[[#This Row],[Budget_Profit]])/Table1[[#This Row],[Budget_Profit]],
(Table1[[#This Row],[Actual_Profit]]-Table1[[#This Row],[Budget_Profit]])/ABS(Table1[[#This Row],[Budget_Profit]])
)
)</f>
        <v>-0.35</v>
      </c>
      <c r="N2530" s="5" t="str">
        <f>IF(Table1[[#This Row],[Profit_Var]]&gt;=0, "Above Budget", "Below Budget")</f>
        <v>Below Budget</v>
      </c>
      <c r="O2530">
        <v>18</v>
      </c>
      <c r="P2530">
        <v>10</v>
      </c>
      <c r="Q2530">
        <f>Table1[[#This Row],[COGS]]-Table1[[#This Row],[Budget_COGS]]</f>
        <v>8</v>
      </c>
      <c r="R2530" s="5">
        <f>IF(
Table1[[#This Row],[Budget_COGS]]=0,
"",
IF(
Table1[[#This Row],[Budget_COGS]]&gt;0,
(Table1[[#This Row],[Budget_COGS]]-Table1[[#This Row],[COGS]]) / Table1[[#This Row],[Budget_COGS]],
(Table1[[#This Row],[Budget_COGS]]-Table1[[#This Row],[COGS]]) / ABS(Table1[[#This Row],[Budget_COGS]])
)
)</f>
        <v>-0.8</v>
      </c>
      <c r="S2530" s="5" t="str">
        <f>IF(Table1[[#This Row],[COGS _Var]]&gt;=0, "Above Budget", "Below Budget")</f>
        <v>Above Budget</v>
      </c>
      <c r="T2530">
        <f>Table1[[#This Row],[Actual_Sales]]-Table1[[#This Row],[COGS]]</f>
        <v>30</v>
      </c>
      <c r="U2530">
        <v>30</v>
      </c>
      <c r="V2530">
        <f>Table1[[#This Row],[Gross_Margin]]-Table1[[#This Row],[Budget_Margin]]</f>
        <v>0</v>
      </c>
      <c r="W2530" s="5">
        <f>IF(
Table1[[#This Row],[Budget_Margin]]=0,
"",
IF(
Table1[[#This Row],[Budget_Margin]]&gt;0,
(Table1[[#This Row],[Gross_Margin]]-Table1[[#This Row],[Budget_Margin]]) / Table1[[#This Row],[Budget_Margin]],
(Table1[[#This Row],[Gross_Margin]]-Table1[[#This Row],[Budget_Margin]]) / ABS(Table1[[#This Row],[Budget_Margin]])
)
)</f>
        <v>0</v>
      </c>
      <c r="X2530" s="5" t="str">
        <f>IF(Table1[[#This Row],[Margin_Var]]&gt;=0, "Above Budget", "Below Budget")</f>
        <v>Above Budget</v>
      </c>
      <c r="Y2530" s="5">
        <f>IFERROR(Table1[[#This Row],[Gross_Margin]]/Table1[[#This Row],[Actual_Sales]],0)</f>
        <v>0.625</v>
      </c>
      <c r="Z2530" s="5">
        <f>Table1[[#This Row],[Actual_Profit]]/Table1[[#This Row],[Actual_Sales]]</f>
        <v>0.27083333333333331</v>
      </c>
      <c r="AA2530">
        <v>17</v>
      </c>
      <c r="AB2530" s="5">
        <f>IFERROR(Table1[[#This Row],[Expenses]]/Table1[[#This Row],[Actual_Sales]],0)</f>
        <v>0.35416666666666669</v>
      </c>
      <c r="AC2530">
        <v>5</v>
      </c>
      <c r="AD2530">
        <v>816</v>
      </c>
      <c r="AE2530" s="5">
        <f>IFERROR(Table1[[#This Row],[Inventory]]/Table1[[#This Row],[Actual_Sales]],0)</f>
        <v>17</v>
      </c>
    </row>
    <row r="2531" spans="1:31" x14ac:dyDescent="0.25">
      <c r="A2531">
        <v>2545</v>
      </c>
      <c r="B2531">
        <v>505</v>
      </c>
      <c r="C2531">
        <v>8</v>
      </c>
      <c r="D2531" s="2">
        <v>40603</v>
      </c>
      <c r="E2531">
        <v>48</v>
      </c>
      <c r="F2531">
        <v>40</v>
      </c>
      <c r="G2531">
        <f>Table1[[#This Row],[Actual_Sales]]-Table1[[#This Row],[Budget_Sales]]</f>
        <v>8</v>
      </c>
      <c r="H2531" s="5">
        <f>IF(
Table1[[#This Row],[Budget_Sales]]=0,
"",
IF(
Table1[[#This Row],[Budget_Sales]]&gt;0,
(Table1[[#This Row],[Actual_Sales]]-Table1[[#This Row],[Budget_Sales]])/Table1[[#This Row],[Budget_Sales]],
(Table1[[#This Row],[Actual_Sales]]-Table1[[#This Row],[Budget_Sales]])/ABS(Table1[[#This Row],[Budget_Sales]])
)
)</f>
        <v>0.2</v>
      </c>
      <c r="I2531" s="5" t="str">
        <f>IF(Table1[[#This Row],[Sales_Var]]&gt;=0,"Above Budget","Below Budget")</f>
        <v>Above Budget</v>
      </c>
      <c r="J2531">
        <f>Table1[[#This Row],[Actual_Sales]]-(Table1[[#This Row],[COGS]]+Table1[[#This Row],[Expenses]])</f>
        <v>13</v>
      </c>
      <c r="K2531">
        <v>20</v>
      </c>
      <c r="L2531">
        <f>Table1[[#This Row],[Actual_Profit]]-Table1[[#This Row],[Budget_Profit]]</f>
        <v>-7</v>
      </c>
      <c r="M2531" s="5">
        <f>IF(
Table1[[#This Row],[Budget_Profit]]=0,
"",
IF(
Table1[[#This Row],[Budget_Profit]]&gt;0,
(Table1[[#This Row],[Actual_Profit]]-Table1[[#This Row],[Budget_Profit]])/Table1[[#This Row],[Budget_Profit]],
(Table1[[#This Row],[Actual_Profit]]-Table1[[#This Row],[Budget_Profit]])/ABS(Table1[[#This Row],[Budget_Profit]])
)
)</f>
        <v>-0.35</v>
      </c>
      <c r="N2531" s="5" t="str">
        <f>IF(Table1[[#This Row],[Profit_Var]]&gt;=0, "Above Budget", "Below Budget")</f>
        <v>Below Budget</v>
      </c>
      <c r="O2531">
        <v>18</v>
      </c>
      <c r="P2531">
        <v>10</v>
      </c>
      <c r="Q2531">
        <f>Table1[[#This Row],[COGS]]-Table1[[#This Row],[Budget_COGS]]</f>
        <v>8</v>
      </c>
      <c r="R2531" s="5">
        <f>IF(
Table1[[#This Row],[Budget_COGS]]=0,
"",
IF(
Table1[[#This Row],[Budget_COGS]]&gt;0,
(Table1[[#This Row],[Budget_COGS]]-Table1[[#This Row],[COGS]]) / Table1[[#This Row],[Budget_COGS]],
(Table1[[#This Row],[Budget_COGS]]-Table1[[#This Row],[COGS]]) / ABS(Table1[[#This Row],[Budget_COGS]])
)
)</f>
        <v>-0.8</v>
      </c>
      <c r="S2531" s="5" t="str">
        <f>IF(Table1[[#This Row],[COGS _Var]]&gt;=0, "Above Budget", "Below Budget")</f>
        <v>Above Budget</v>
      </c>
      <c r="T2531">
        <f>Table1[[#This Row],[Actual_Sales]]-Table1[[#This Row],[COGS]]</f>
        <v>30</v>
      </c>
      <c r="U2531">
        <v>30</v>
      </c>
      <c r="V2531">
        <f>Table1[[#This Row],[Gross_Margin]]-Table1[[#This Row],[Budget_Margin]]</f>
        <v>0</v>
      </c>
      <c r="W2531" s="5">
        <f>IF(
Table1[[#This Row],[Budget_Margin]]=0,
"",
IF(
Table1[[#This Row],[Budget_Margin]]&gt;0,
(Table1[[#This Row],[Gross_Margin]]-Table1[[#This Row],[Budget_Margin]]) / Table1[[#This Row],[Budget_Margin]],
(Table1[[#This Row],[Gross_Margin]]-Table1[[#This Row],[Budget_Margin]]) / ABS(Table1[[#This Row],[Budget_Margin]])
)
)</f>
        <v>0</v>
      </c>
      <c r="X2531" s="5" t="str">
        <f>IF(Table1[[#This Row],[Margin_Var]]&gt;=0, "Above Budget", "Below Budget")</f>
        <v>Above Budget</v>
      </c>
      <c r="Y2531" s="5">
        <f>IFERROR(Table1[[#This Row],[Gross_Margin]]/Table1[[#This Row],[Actual_Sales]],0)</f>
        <v>0.625</v>
      </c>
      <c r="Z2531" s="5">
        <f>Table1[[#This Row],[Actual_Profit]]/Table1[[#This Row],[Actual_Sales]]</f>
        <v>0.27083333333333331</v>
      </c>
      <c r="AA2531">
        <v>17</v>
      </c>
      <c r="AB2531" s="5">
        <f>IFERROR(Table1[[#This Row],[Expenses]]/Table1[[#This Row],[Actual_Sales]],0)</f>
        <v>0.35416666666666669</v>
      </c>
      <c r="AC2531">
        <v>5</v>
      </c>
      <c r="AD2531">
        <v>816</v>
      </c>
      <c r="AE2531" s="5">
        <f>IFERROR(Table1[[#This Row],[Inventory]]/Table1[[#This Row],[Actual_Sales]],0)</f>
        <v>17</v>
      </c>
    </row>
    <row r="2532" spans="1:31" x14ac:dyDescent="0.25">
      <c r="A2532">
        <v>2323</v>
      </c>
      <c r="B2532">
        <v>319</v>
      </c>
      <c r="C2532">
        <v>1</v>
      </c>
      <c r="D2532" s="2">
        <v>40575</v>
      </c>
      <c r="E2532">
        <v>48</v>
      </c>
      <c r="F2532">
        <v>40</v>
      </c>
      <c r="G2532">
        <f>Table1[[#This Row],[Actual_Sales]]-Table1[[#This Row],[Budget_Sales]]</f>
        <v>8</v>
      </c>
      <c r="H2532" s="5">
        <f>IF(
Table1[[#This Row],[Budget_Sales]]=0,
"",
IF(
Table1[[#This Row],[Budget_Sales]]&gt;0,
(Table1[[#This Row],[Actual_Sales]]-Table1[[#This Row],[Budget_Sales]])/Table1[[#This Row],[Budget_Sales]],
(Table1[[#This Row],[Actual_Sales]]-Table1[[#This Row],[Budget_Sales]])/ABS(Table1[[#This Row],[Budget_Sales]])
)
)</f>
        <v>0.2</v>
      </c>
      <c r="I2532" s="5" t="str">
        <f>IF(Table1[[#This Row],[Sales_Var]]&gt;=0,"Above Budget","Below Budget")</f>
        <v>Above Budget</v>
      </c>
      <c r="J2532">
        <f>Table1[[#This Row],[Actual_Sales]]-(Table1[[#This Row],[COGS]]+Table1[[#This Row],[Expenses]])</f>
        <v>13</v>
      </c>
      <c r="K2532">
        <v>20</v>
      </c>
      <c r="L2532">
        <f>Table1[[#This Row],[Actual_Profit]]-Table1[[#This Row],[Budget_Profit]]</f>
        <v>-7</v>
      </c>
      <c r="M2532" s="5">
        <f>IF(
Table1[[#This Row],[Budget_Profit]]=0,
"",
IF(
Table1[[#This Row],[Budget_Profit]]&gt;0,
(Table1[[#This Row],[Actual_Profit]]-Table1[[#This Row],[Budget_Profit]])/Table1[[#This Row],[Budget_Profit]],
(Table1[[#This Row],[Actual_Profit]]-Table1[[#This Row],[Budget_Profit]])/ABS(Table1[[#This Row],[Budget_Profit]])
)
)</f>
        <v>-0.35</v>
      </c>
      <c r="N2532" s="5" t="str">
        <f>IF(Table1[[#This Row],[Profit_Var]]&gt;=0, "Above Budget", "Below Budget")</f>
        <v>Below Budget</v>
      </c>
      <c r="O2532">
        <v>18</v>
      </c>
      <c r="P2532">
        <v>10</v>
      </c>
      <c r="Q2532">
        <f>Table1[[#This Row],[COGS]]-Table1[[#This Row],[Budget_COGS]]</f>
        <v>8</v>
      </c>
      <c r="R2532" s="5">
        <f>IF(
Table1[[#This Row],[Budget_COGS]]=0,
"",
IF(
Table1[[#This Row],[Budget_COGS]]&gt;0,
(Table1[[#This Row],[Budget_COGS]]-Table1[[#This Row],[COGS]]) / Table1[[#This Row],[Budget_COGS]],
(Table1[[#This Row],[Budget_COGS]]-Table1[[#This Row],[COGS]]) / ABS(Table1[[#This Row],[Budget_COGS]])
)
)</f>
        <v>-0.8</v>
      </c>
      <c r="S2532" s="5" t="str">
        <f>IF(Table1[[#This Row],[COGS _Var]]&gt;=0, "Above Budget", "Below Budget")</f>
        <v>Above Budget</v>
      </c>
      <c r="T2532">
        <f>Table1[[#This Row],[Actual_Sales]]-Table1[[#This Row],[COGS]]</f>
        <v>30</v>
      </c>
      <c r="U2532">
        <v>30</v>
      </c>
      <c r="V2532">
        <f>Table1[[#This Row],[Gross_Margin]]-Table1[[#This Row],[Budget_Margin]]</f>
        <v>0</v>
      </c>
      <c r="W2532" s="5">
        <f>IF(
Table1[[#This Row],[Budget_Margin]]=0,
"",
IF(
Table1[[#This Row],[Budget_Margin]]&gt;0,
(Table1[[#This Row],[Gross_Margin]]-Table1[[#This Row],[Budget_Margin]]) / Table1[[#This Row],[Budget_Margin]],
(Table1[[#This Row],[Gross_Margin]]-Table1[[#This Row],[Budget_Margin]]) / ABS(Table1[[#This Row],[Budget_Margin]])
)
)</f>
        <v>0</v>
      </c>
      <c r="X2532" s="5" t="str">
        <f>IF(Table1[[#This Row],[Margin_Var]]&gt;=0, "Above Budget", "Below Budget")</f>
        <v>Above Budget</v>
      </c>
      <c r="Y2532" s="5">
        <f>IFERROR(Table1[[#This Row],[Gross_Margin]]/Table1[[#This Row],[Actual_Sales]],0)</f>
        <v>0.625</v>
      </c>
      <c r="Z2532" s="5">
        <f>Table1[[#This Row],[Actual_Profit]]/Table1[[#This Row],[Actual_Sales]]</f>
        <v>0.27083333333333331</v>
      </c>
      <c r="AA2532">
        <v>17</v>
      </c>
      <c r="AB2532" s="5">
        <f>IFERROR(Table1[[#This Row],[Expenses]]/Table1[[#This Row],[Actual_Sales]],0)</f>
        <v>0.35416666666666669</v>
      </c>
      <c r="AC2532">
        <v>5</v>
      </c>
      <c r="AD2532">
        <v>818</v>
      </c>
      <c r="AE2532" s="5">
        <f>IFERROR(Table1[[#This Row],[Inventory]]/Table1[[#This Row],[Actual_Sales]],0)</f>
        <v>17.041666666666668</v>
      </c>
    </row>
    <row r="2533" spans="1:31" x14ac:dyDescent="0.25">
      <c r="A2533">
        <v>2441</v>
      </c>
      <c r="B2533">
        <v>775</v>
      </c>
      <c r="C2533">
        <v>5</v>
      </c>
      <c r="D2533" s="2">
        <v>40575</v>
      </c>
      <c r="E2533">
        <v>48</v>
      </c>
      <c r="F2533">
        <v>40</v>
      </c>
      <c r="G2533">
        <f>Table1[[#This Row],[Actual_Sales]]-Table1[[#This Row],[Budget_Sales]]</f>
        <v>8</v>
      </c>
      <c r="H2533" s="5">
        <f>IF(
Table1[[#This Row],[Budget_Sales]]=0,
"",
IF(
Table1[[#This Row],[Budget_Sales]]&gt;0,
(Table1[[#This Row],[Actual_Sales]]-Table1[[#This Row],[Budget_Sales]])/Table1[[#This Row],[Budget_Sales]],
(Table1[[#This Row],[Actual_Sales]]-Table1[[#This Row],[Budget_Sales]])/ABS(Table1[[#This Row],[Budget_Sales]])
)
)</f>
        <v>0.2</v>
      </c>
      <c r="I2533" s="5" t="str">
        <f>IF(Table1[[#This Row],[Sales_Var]]&gt;=0,"Above Budget","Below Budget")</f>
        <v>Above Budget</v>
      </c>
      <c r="J2533">
        <f>Table1[[#This Row],[Actual_Sales]]-(Table1[[#This Row],[COGS]]+Table1[[#This Row],[Expenses]])</f>
        <v>13</v>
      </c>
      <c r="K2533">
        <v>20</v>
      </c>
      <c r="L2533">
        <f>Table1[[#This Row],[Actual_Profit]]-Table1[[#This Row],[Budget_Profit]]</f>
        <v>-7</v>
      </c>
      <c r="M2533" s="5">
        <f>IF(
Table1[[#This Row],[Budget_Profit]]=0,
"",
IF(
Table1[[#This Row],[Budget_Profit]]&gt;0,
(Table1[[#This Row],[Actual_Profit]]-Table1[[#This Row],[Budget_Profit]])/Table1[[#This Row],[Budget_Profit]],
(Table1[[#This Row],[Actual_Profit]]-Table1[[#This Row],[Budget_Profit]])/ABS(Table1[[#This Row],[Budget_Profit]])
)
)</f>
        <v>-0.35</v>
      </c>
      <c r="N2533" s="5" t="str">
        <f>IF(Table1[[#This Row],[Profit_Var]]&gt;=0, "Above Budget", "Below Budget")</f>
        <v>Below Budget</v>
      </c>
      <c r="O2533">
        <v>18</v>
      </c>
      <c r="P2533">
        <v>10</v>
      </c>
      <c r="Q2533">
        <f>Table1[[#This Row],[COGS]]-Table1[[#This Row],[Budget_COGS]]</f>
        <v>8</v>
      </c>
      <c r="R2533" s="5">
        <f>IF(
Table1[[#This Row],[Budget_COGS]]=0,
"",
IF(
Table1[[#This Row],[Budget_COGS]]&gt;0,
(Table1[[#This Row],[Budget_COGS]]-Table1[[#This Row],[COGS]]) / Table1[[#This Row],[Budget_COGS]],
(Table1[[#This Row],[Budget_COGS]]-Table1[[#This Row],[COGS]]) / ABS(Table1[[#This Row],[Budget_COGS]])
)
)</f>
        <v>-0.8</v>
      </c>
      <c r="S2533" s="5" t="str">
        <f>IF(Table1[[#This Row],[COGS _Var]]&gt;=0, "Above Budget", "Below Budget")</f>
        <v>Above Budget</v>
      </c>
      <c r="T2533">
        <f>Table1[[#This Row],[Actual_Sales]]-Table1[[#This Row],[COGS]]</f>
        <v>30</v>
      </c>
      <c r="U2533">
        <v>30</v>
      </c>
      <c r="V2533">
        <f>Table1[[#This Row],[Gross_Margin]]-Table1[[#This Row],[Budget_Margin]]</f>
        <v>0</v>
      </c>
      <c r="W2533" s="5">
        <f>IF(
Table1[[#This Row],[Budget_Margin]]=0,
"",
IF(
Table1[[#This Row],[Budget_Margin]]&gt;0,
(Table1[[#This Row],[Gross_Margin]]-Table1[[#This Row],[Budget_Margin]]) / Table1[[#This Row],[Budget_Margin]],
(Table1[[#This Row],[Gross_Margin]]-Table1[[#This Row],[Budget_Margin]]) / ABS(Table1[[#This Row],[Budget_Margin]])
)
)</f>
        <v>0</v>
      </c>
      <c r="X2533" s="5" t="str">
        <f>IF(Table1[[#This Row],[Margin_Var]]&gt;=0, "Above Budget", "Below Budget")</f>
        <v>Above Budget</v>
      </c>
      <c r="Y2533" s="5">
        <f>IFERROR(Table1[[#This Row],[Gross_Margin]]/Table1[[#This Row],[Actual_Sales]],0)</f>
        <v>0.625</v>
      </c>
      <c r="Z2533" s="5">
        <f>Table1[[#This Row],[Actual_Profit]]/Table1[[#This Row],[Actual_Sales]]</f>
        <v>0.27083333333333331</v>
      </c>
      <c r="AA2533">
        <v>17</v>
      </c>
      <c r="AB2533" s="5">
        <f>IFERROR(Table1[[#This Row],[Expenses]]/Table1[[#This Row],[Actual_Sales]],0)</f>
        <v>0.35416666666666669</v>
      </c>
      <c r="AC2533">
        <v>5</v>
      </c>
      <c r="AD2533">
        <v>818</v>
      </c>
      <c r="AE2533" s="5">
        <f>IFERROR(Table1[[#This Row],[Inventory]]/Table1[[#This Row],[Actual_Sales]],0)</f>
        <v>17.041666666666668</v>
      </c>
    </row>
    <row r="2534" spans="1:31" x14ac:dyDescent="0.25">
      <c r="A2534">
        <v>2364</v>
      </c>
      <c r="B2534">
        <v>505</v>
      </c>
      <c r="C2534">
        <v>8</v>
      </c>
      <c r="D2534" s="2">
        <v>40575</v>
      </c>
      <c r="E2534">
        <v>48</v>
      </c>
      <c r="F2534">
        <v>40</v>
      </c>
      <c r="G2534">
        <f>Table1[[#This Row],[Actual_Sales]]-Table1[[#This Row],[Budget_Sales]]</f>
        <v>8</v>
      </c>
      <c r="H2534" s="5">
        <f>IF(
Table1[[#This Row],[Budget_Sales]]=0,
"",
IF(
Table1[[#This Row],[Budget_Sales]]&gt;0,
(Table1[[#This Row],[Actual_Sales]]-Table1[[#This Row],[Budget_Sales]])/Table1[[#This Row],[Budget_Sales]],
(Table1[[#This Row],[Actual_Sales]]-Table1[[#This Row],[Budget_Sales]])/ABS(Table1[[#This Row],[Budget_Sales]])
)
)</f>
        <v>0.2</v>
      </c>
      <c r="I2534" s="5" t="str">
        <f>IF(Table1[[#This Row],[Sales_Var]]&gt;=0,"Above Budget","Below Budget")</f>
        <v>Above Budget</v>
      </c>
      <c r="J2534">
        <f>Table1[[#This Row],[Actual_Sales]]-(Table1[[#This Row],[COGS]]+Table1[[#This Row],[Expenses]])</f>
        <v>13</v>
      </c>
      <c r="K2534">
        <v>20</v>
      </c>
      <c r="L2534">
        <f>Table1[[#This Row],[Actual_Profit]]-Table1[[#This Row],[Budget_Profit]]</f>
        <v>-7</v>
      </c>
      <c r="M2534" s="5">
        <f>IF(
Table1[[#This Row],[Budget_Profit]]=0,
"",
IF(
Table1[[#This Row],[Budget_Profit]]&gt;0,
(Table1[[#This Row],[Actual_Profit]]-Table1[[#This Row],[Budget_Profit]])/Table1[[#This Row],[Budget_Profit]],
(Table1[[#This Row],[Actual_Profit]]-Table1[[#This Row],[Budget_Profit]])/ABS(Table1[[#This Row],[Budget_Profit]])
)
)</f>
        <v>-0.35</v>
      </c>
      <c r="N2534" s="5" t="str">
        <f>IF(Table1[[#This Row],[Profit_Var]]&gt;=0, "Above Budget", "Below Budget")</f>
        <v>Below Budget</v>
      </c>
      <c r="O2534">
        <v>18</v>
      </c>
      <c r="P2534">
        <v>10</v>
      </c>
      <c r="Q2534">
        <f>Table1[[#This Row],[COGS]]-Table1[[#This Row],[Budget_COGS]]</f>
        <v>8</v>
      </c>
      <c r="R2534" s="5">
        <f>IF(
Table1[[#This Row],[Budget_COGS]]=0,
"",
IF(
Table1[[#This Row],[Budget_COGS]]&gt;0,
(Table1[[#This Row],[Budget_COGS]]-Table1[[#This Row],[COGS]]) / Table1[[#This Row],[Budget_COGS]],
(Table1[[#This Row],[Budget_COGS]]-Table1[[#This Row],[COGS]]) / ABS(Table1[[#This Row],[Budget_COGS]])
)
)</f>
        <v>-0.8</v>
      </c>
      <c r="S2534" s="5" t="str">
        <f>IF(Table1[[#This Row],[COGS _Var]]&gt;=0, "Above Budget", "Below Budget")</f>
        <v>Above Budget</v>
      </c>
      <c r="T2534">
        <f>Table1[[#This Row],[Actual_Sales]]-Table1[[#This Row],[COGS]]</f>
        <v>30</v>
      </c>
      <c r="U2534">
        <v>30</v>
      </c>
      <c r="V2534">
        <f>Table1[[#This Row],[Gross_Margin]]-Table1[[#This Row],[Budget_Margin]]</f>
        <v>0</v>
      </c>
      <c r="W2534" s="5">
        <f>IF(
Table1[[#This Row],[Budget_Margin]]=0,
"",
IF(
Table1[[#This Row],[Budget_Margin]]&gt;0,
(Table1[[#This Row],[Gross_Margin]]-Table1[[#This Row],[Budget_Margin]]) / Table1[[#This Row],[Budget_Margin]],
(Table1[[#This Row],[Gross_Margin]]-Table1[[#This Row],[Budget_Margin]]) / ABS(Table1[[#This Row],[Budget_Margin]])
)
)</f>
        <v>0</v>
      </c>
      <c r="X2534" s="5" t="str">
        <f>IF(Table1[[#This Row],[Margin_Var]]&gt;=0, "Above Budget", "Below Budget")</f>
        <v>Above Budget</v>
      </c>
      <c r="Y2534" s="5">
        <f>IFERROR(Table1[[#This Row],[Gross_Margin]]/Table1[[#This Row],[Actual_Sales]],0)</f>
        <v>0.625</v>
      </c>
      <c r="Z2534" s="5">
        <f>Table1[[#This Row],[Actual_Profit]]/Table1[[#This Row],[Actual_Sales]]</f>
        <v>0.27083333333333331</v>
      </c>
      <c r="AA2534">
        <v>17</v>
      </c>
      <c r="AB2534" s="5">
        <f>IFERROR(Table1[[#This Row],[Expenses]]/Table1[[#This Row],[Actual_Sales]],0)</f>
        <v>0.35416666666666669</v>
      </c>
      <c r="AC2534">
        <v>5</v>
      </c>
      <c r="AD2534">
        <v>818</v>
      </c>
      <c r="AE2534" s="5">
        <f>IFERROR(Table1[[#This Row],[Inventory]]/Table1[[#This Row],[Actual_Sales]],0)</f>
        <v>17.041666666666668</v>
      </c>
    </row>
    <row r="2535" spans="1:31" x14ac:dyDescent="0.25">
      <c r="A2535">
        <v>1443</v>
      </c>
      <c r="B2535">
        <v>319</v>
      </c>
      <c r="C2535">
        <v>1</v>
      </c>
      <c r="D2535" s="2">
        <v>40422</v>
      </c>
      <c r="E2535">
        <v>48</v>
      </c>
      <c r="F2535">
        <v>50</v>
      </c>
      <c r="G2535">
        <f>Table1[[#This Row],[Actual_Sales]]-Table1[[#This Row],[Budget_Sales]]</f>
        <v>-2</v>
      </c>
      <c r="H2535" s="5">
        <f>IF(
Table1[[#This Row],[Budget_Sales]]=0,
"",
IF(
Table1[[#This Row],[Budget_Sales]]&gt;0,
(Table1[[#This Row],[Actual_Sales]]-Table1[[#This Row],[Budget_Sales]])/Table1[[#This Row],[Budget_Sales]],
(Table1[[#This Row],[Actual_Sales]]-Table1[[#This Row],[Budget_Sales]])/ABS(Table1[[#This Row],[Budget_Sales]])
)
)</f>
        <v>-0.04</v>
      </c>
      <c r="I2535" s="5" t="str">
        <f>IF(Table1[[#This Row],[Sales_Var]]&gt;=0,"Above Budget","Below Budget")</f>
        <v>Below Budget</v>
      </c>
      <c r="J2535">
        <f>Table1[[#This Row],[Actual_Sales]]-(Table1[[#This Row],[COGS]]+Table1[[#This Row],[Expenses]])</f>
        <v>13</v>
      </c>
      <c r="K2535">
        <v>20</v>
      </c>
      <c r="L2535">
        <f>Table1[[#This Row],[Actual_Profit]]-Table1[[#This Row],[Budget_Profit]]</f>
        <v>-7</v>
      </c>
      <c r="M2535" s="5">
        <f>IF(
Table1[[#This Row],[Budget_Profit]]=0,
"",
IF(
Table1[[#This Row],[Budget_Profit]]&gt;0,
(Table1[[#This Row],[Actual_Profit]]-Table1[[#This Row],[Budget_Profit]])/Table1[[#This Row],[Budget_Profit]],
(Table1[[#This Row],[Actual_Profit]]-Table1[[#This Row],[Budget_Profit]])/ABS(Table1[[#This Row],[Budget_Profit]])
)
)</f>
        <v>-0.35</v>
      </c>
      <c r="N2535" s="5" t="str">
        <f>IF(Table1[[#This Row],[Profit_Var]]&gt;=0, "Above Budget", "Below Budget")</f>
        <v>Below Budget</v>
      </c>
      <c r="O2535">
        <v>19</v>
      </c>
      <c r="P2535">
        <v>20</v>
      </c>
      <c r="Q2535">
        <f>Table1[[#This Row],[COGS]]-Table1[[#This Row],[Budget_COGS]]</f>
        <v>-1</v>
      </c>
      <c r="R2535" s="5">
        <f>IF(
Table1[[#This Row],[Budget_COGS]]=0,
"",
IF(
Table1[[#This Row],[Budget_COGS]]&gt;0,
(Table1[[#This Row],[Budget_COGS]]-Table1[[#This Row],[COGS]]) / Table1[[#This Row],[Budget_COGS]],
(Table1[[#This Row],[Budget_COGS]]-Table1[[#This Row],[COGS]]) / ABS(Table1[[#This Row],[Budget_COGS]])
)
)</f>
        <v>0.05</v>
      </c>
      <c r="S2535" s="5" t="str">
        <f>IF(Table1[[#This Row],[COGS _Var]]&gt;=0, "Above Budget", "Below Budget")</f>
        <v>Below Budget</v>
      </c>
      <c r="T2535">
        <f>Table1[[#This Row],[Actual_Sales]]-Table1[[#This Row],[COGS]]</f>
        <v>29</v>
      </c>
      <c r="U2535">
        <v>30</v>
      </c>
      <c r="V2535">
        <f>Table1[[#This Row],[Gross_Margin]]-Table1[[#This Row],[Budget_Margin]]</f>
        <v>-1</v>
      </c>
      <c r="W2535" s="5">
        <f>IF(
Table1[[#This Row],[Budget_Margin]]=0,
"",
IF(
Table1[[#This Row],[Budget_Margin]]&gt;0,
(Table1[[#This Row],[Gross_Margin]]-Table1[[#This Row],[Budget_Margin]]) / Table1[[#This Row],[Budget_Margin]],
(Table1[[#This Row],[Gross_Margin]]-Table1[[#This Row],[Budget_Margin]]) / ABS(Table1[[#This Row],[Budget_Margin]])
)
)</f>
        <v>-3.3333333333333333E-2</v>
      </c>
      <c r="X2535" s="5" t="str">
        <f>IF(Table1[[#This Row],[Margin_Var]]&gt;=0, "Above Budget", "Below Budget")</f>
        <v>Below Budget</v>
      </c>
      <c r="Y2535" s="5">
        <f>IFERROR(Table1[[#This Row],[Gross_Margin]]/Table1[[#This Row],[Actual_Sales]],0)</f>
        <v>0.60416666666666663</v>
      </c>
      <c r="Z2535" s="5">
        <f>Table1[[#This Row],[Actual_Profit]]/Table1[[#This Row],[Actual_Sales]]</f>
        <v>0.27083333333333331</v>
      </c>
      <c r="AA2535">
        <v>16</v>
      </c>
      <c r="AB2535" s="5">
        <f>IFERROR(Table1[[#This Row],[Expenses]]/Table1[[#This Row],[Actual_Sales]],0)</f>
        <v>0.33333333333333331</v>
      </c>
      <c r="AC2535">
        <v>5</v>
      </c>
      <c r="AD2535">
        <v>848</v>
      </c>
      <c r="AE2535" s="5">
        <f>IFERROR(Table1[[#This Row],[Inventory]]/Table1[[#This Row],[Actual_Sales]],0)</f>
        <v>17.666666666666668</v>
      </c>
    </row>
    <row r="2536" spans="1:31" x14ac:dyDescent="0.25">
      <c r="A2536">
        <v>1475</v>
      </c>
      <c r="B2536">
        <v>505</v>
      </c>
      <c r="C2536">
        <v>8</v>
      </c>
      <c r="D2536" s="2">
        <v>40422</v>
      </c>
      <c r="E2536">
        <v>48</v>
      </c>
      <c r="F2536">
        <v>40</v>
      </c>
      <c r="G2536">
        <f>Table1[[#This Row],[Actual_Sales]]-Table1[[#This Row],[Budget_Sales]]</f>
        <v>8</v>
      </c>
      <c r="H2536" s="5">
        <f>IF(
Table1[[#This Row],[Budget_Sales]]=0,
"",
IF(
Table1[[#This Row],[Budget_Sales]]&gt;0,
(Table1[[#This Row],[Actual_Sales]]-Table1[[#This Row],[Budget_Sales]])/Table1[[#This Row],[Budget_Sales]],
(Table1[[#This Row],[Actual_Sales]]-Table1[[#This Row],[Budget_Sales]])/ABS(Table1[[#This Row],[Budget_Sales]])
)
)</f>
        <v>0.2</v>
      </c>
      <c r="I2536" s="5" t="str">
        <f>IF(Table1[[#This Row],[Sales_Var]]&gt;=0,"Above Budget","Below Budget")</f>
        <v>Above Budget</v>
      </c>
      <c r="J2536">
        <f>Table1[[#This Row],[Actual_Sales]]-(Table1[[#This Row],[COGS]]+Table1[[#This Row],[Expenses]])</f>
        <v>13</v>
      </c>
      <c r="K2536">
        <v>20</v>
      </c>
      <c r="L2536">
        <f>Table1[[#This Row],[Actual_Profit]]-Table1[[#This Row],[Budget_Profit]]</f>
        <v>-7</v>
      </c>
      <c r="M2536" s="5">
        <f>IF(
Table1[[#This Row],[Budget_Profit]]=0,
"",
IF(
Table1[[#This Row],[Budget_Profit]]&gt;0,
(Table1[[#This Row],[Actual_Profit]]-Table1[[#This Row],[Budget_Profit]])/Table1[[#This Row],[Budget_Profit]],
(Table1[[#This Row],[Actual_Profit]]-Table1[[#This Row],[Budget_Profit]])/ABS(Table1[[#This Row],[Budget_Profit]])
)
)</f>
        <v>-0.35</v>
      </c>
      <c r="N2536" s="5" t="str">
        <f>IF(Table1[[#This Row],[Profit_Var]]&gt;=0, "Above Budget", "Below Budget")</f>
        <v>Below Budget</v>
      </c>
      <c r="O2536">
        <v>19</v>
      </c>
      <c r="P2536">
        <v>10</v>
      </c>
      <c r="Q2536">
        <f>Table1[[#This Row],[COGS]]-Table1[[#This Row],[Budget_COGS]]</f>
        <v>9</v>
      </c>
      <c r="R2536" s="5">
        <f>IF(
Table1[[#This Row],[Budget_COGS]]=0,
"",
IF(
Table1[[#This Row],[Budget_COGS]]&gt;0,
(Table1[[#This Row],[Budget_COGS]]-Table1[[#This Row],[COGS]]) / Table1[[#This Row],[Budget_COGS]],
(Table1[[#This Row],[Budget_COGS]]-Table1[[#This Row],[COGS]]) / ABS(Table1[[#This Row],[Budget_COGS]])
)
)</f>
        <v>-0.9</v>
      </c>
      <c r="S2536" s="5" t="str">
        <f>IF(Table1[[#This Row],[COGS _Var]]&gt;=0, "Above Budget", "Below Budget")</f>
        <v>Above Budget</v>
      </c>
      <c r="T2536">
        <f>Table1[[#This Row],[Actual_Sales]]-Table1[[#This Row],[COGS]]</f>
        <v>29</v>
      </c>
      <c r="U2536">
        <v>30</v>
      </c>
      <c r="V2536">
        <f>Table1[[#This Row],[Gross_Margin]]-Table1[[#This Row],[Budget_Margin]]</f>
        <v>-1</v>
      </c>
      <c r="W2536" s="5">
        <f>IF(
Table1[[#This Row],[Budget_Margin]]=0,
"",
IF(
Table1[[#This Row],[Budget_Margin]]&gt;0,
(Table1[[#This Row],[Gross_Margin]]-Table1[[#This Row],[Budget_Margin]]) / Table1[[#This Row],[Budget_Margin]],
(Table1[[#This Row],[Gross_Margin]]-Table1[[#This Row],[Budget_Margin]]) / ABS(Table1[[#This Row],[Budget_Margin]])
)
)</f>
        <v>-3.3333333333333333E-2</v>
      </c>
      <c r="X2536" s="5" t="str">
        <f>IF(Table1[[#This Row],[Margin_Var]]&gt;=0, "Above Budget", "Below Budget")</f>
        <v>Below Budget</v>
      </c>
      <c r="Y2536" s="5">
        <f>IFERROR(Table1[[#This Row],[Gross_Margin]]/Table1[[#This Row],[Actual_Sales]],0)</f>
        <v>0.60416666666666663</v>
      </c>
      <c r="Z2536" s="5">
        <f>Table1[[#This Row],[Actual_Profit]]/Table1[[#This Row],[Actual_Sales]]</f>
        <v>0.27083333333333331</v>
      </c>
      <c r="AA2536">
        <v>16</v>
      </c>
      <c r="AB2536" s="5">
        <f>IFERROR(Table1[[#This Row],[Expenses]]/Table1[[#This Row],[Actual_Sales]],0)</f>
        <v>0.33333333333333331</v>
      </c>
      <c r="AC2536">
        <v>5</v>
      </c>
      <c r="AD2536">
        <v>848</v>
      </c>
      <c r="AE2536" s="5">
        <f>IFERROR(Table1[[#This Row],[Inventory]]/Table1[[#This Row],[Actual_Sales]],0)</f>
        <v>17.666666666666668</v>
      </c>
    </row>
    <row r="2537" spans="1:31" x14ac:dyDescent="0.25">
      <c r="A2537">
        <v>2717</v>
      </c>
      <c r="B2537">
        <v>435</v>
      </c>
      <c r="C2537">
        <v>9</v>
      </c>
      <c r="D2537" s="2">
        <v>40634</v>
      </c>
      <c r="E2537">
        <v>133</v>
      </c>
      <c r="F2537">
        <v>110</v>
      </c>
      <c r="G2537">
        <f>Table1[[#This Row],[Actual_Sales]]-Table1[[#This Row],[Budget_Sales]]</f>
        <v>23</v>
      </c>
      <c r="H2537" s="5">
        <f>IF(
Table1[[#This Row],[Budget_Sales]]=0,
"",
IF(
Table1[[#This Row],[Budget_Sales]]&gt;0,
(Table1[[#This Row],[Actual_Sales]]-Table1[[#This Row],[Budget_Sales]])/Table1[[#This Row],[Budget_Sales]],
(Table1[[#This Row],[Actual_Sales]]-Table1[[#This Row],[Budget_Sales]])/ABS(Table1[[#This Row],[Budget_Sales]])
)
)</f>
        <v>0.20909090909090908</v>
      </c>
      <c r="I2537" s="5" t="str">
        <f>IF(Table1[[#This Row],[Sales_Var]]&gt;=0,"Above Budget","Below Budget")</f>
        <v>Above Budget</v>
      </c>
      <c r="J2537">
        <f>Table1[[#This Row],[Actual_Sales]]-(Table1[[#This Row],[COGS]]+Table1[[#This Row],[Expenses]])</f>
        <v>36</v>
      </c>
      <c r="K2537">
        <v>40</v>
      </c>
      <c r="L2537">
        <f>Table1[[#This Row],[Actual_Profit]]-Table1[[#This Row],[Budget_Profit]]</f>
        <v>-4</v>
      </c>
      <c r="M2537" s="5">
        <f>IF(
Table1[[#This Row],[Budget_Profit]]=0,
"",
IF(
Table1[[#This Row],[Budget_Profit]]&gt;0,
(Table1[[#This Row],[Actual_Profit]]-Table1[[#This Row],[Budget_Profit]])/Table1[[#This Row],[Budget_Profit]],
(Table1[[#This Row],[Actual_Profit]]-Table1[[#This Row],[Budget_Profit]])/ABS(Table1[[#This Row],[Budget_Profit]])
)
)</f>
        <v>-0.1</v>
      </c>
      <c r="N2537" s="5" t="str">
        <f>IF(Table1[[#This Row],[Profit_Var]]&gt;=0, "Above Budget", "Below Budget")</f>
        <v>Below Budget</v>
      </c>
      <c r="O2537">
        <v>50</v>
      </c>
      <c r="P2537">
        <v>40</v>
      </c>
      <c r="Q2537">
        <f>Table1[[#This Row],[COGS]]-Table1[[#This Row],[Budget_COGS]]</f>
        <v>10</v>
      </c>
      <c r="R2537" s="5">
        <f>IF(
Table1[[#This Row],[Budget_COGS]]=0,
"",
IF(
Table1[[#This Row],[Budget_COGS]]&gt;0,
(Table1[[#This Row],[Budget_COGS]]-Table1[[#This Row],[COGS]]) / Table1[[#This Row],[Budget_COGS]],
(Table1[[#This Row],[Budget_COGS]]-Table1[[#This Row],[COGS]]) / ABS(Table1[[#This Row],[Budget_COGS]])
)
)</f>
        <v>-0.25</v>
      </c>
      <c r="S2537" s="5" t="str">
        <f>IF(Table1[[#This Row],[COGS _Var]]&gt;=0, "Above Budget", "Below Budget")</f>
        <v>Above Budget</v>
      </c>
      <c r="T2537">
        <f>Table1[[#This Row],[Actual_Sales]]-Table1[[#This Row],[COGS]]</f>
        <v>83</v>
      </c>
      <c r="U2537">
        <v>70</v>
      </c>
      <c r="V2537">
        <f>Table1[[#This Row],[Gross_Margin]]-Table1[[#This Row],[Budget_Margin]]</f>
        <v>13</v>
      </c>
      <c r="W2537" s="5">
        <f>IF(
Table1[[#This Row],[Budget_Margin]]=0,
"",
IF(
Table1[[#This Row],[Budget_Margin]]&gt;0,
(Table1[[#This Row],[Gross_Margin]]-Table1[[#This Row],[Budget_Margin]]) / Table1[[#This Row],[Budget_Margin]],
(Table1[[#This Row],[Gross_Margin]]-Table1[[#This Row],[Budget_Margin]]) / ABS(Table1[[#This Row],[Budget_Margin]])
)
)</f>
        <v>0.18571428571428572</v>
      </c>
      <c r="X2537" s="5" t="str">
        <f>IF(Table1[[#This Row],[Margin_Var]]&gt;=0, "Above Budget", "Below Budget")</f>
        <v>Above Budget</v>
      </c>
      <c r="Y2537" s="5">
        <f>IFERROR(Table1[[#This Row],[Gross_Margin]]/Table1[[#This Row],[Actual_Sales]],0)</f>
        <v>0.62406015037593987</v>
      </c>
      <c r="Z2537" s="5">
        <f>Table1[[#This Row],[Actual_Profit]]/Table1[[#This Row],[Actual_Sales]]</f>
        <v>0.27067669172932329</v>
      </c>
      <c r="AA2537">
        <v>47</v>
      </c>
      <c r="AB2537" s="5">
        <f>IFERROR(Table1[[#This Row],[Expenses]]/Table1[[#This Row],[Actual_Sales]],0)</f>
        <v>0.35338345864661652</v>
      </c>
      <c r="AC2537">
        <v>16</v>
      </c>
      <c r="AD2537">
        <v>372</v>
      </c>
      <c r="AE2537" s="5">
        <f>IFERROR(Table1[[#This Row],[Inventory]]/Table1[[#This Row],[Actual_Sales]],0)</f>
        <v>2.7969924812030076</v>
      </c>
    </row>
    <row r="2538" spans="1:31" x14ac:dyDescent="0.25">
      <c r="A2538">
        <v>3550</v>
      </c>
      <c r="B2538">
        <v>216</v>
      </c>
      <c r="C2538">
        <v>1</v>
      </c>
      <c r="D2538" s="2">
        <v>40787</v>
      </c>
      <c r="E2538">
        <v>133</v>
      </c>
      <c r="F2538">
        <v>130</v>
      </c>
      <c r="G2538">
        <f>Table1[[#This Row],[Actual_Sales]]-Table1[[#This Row],[Budget_Sales]]</f>
        <v>3</v>
      </c>
      <c r="H2538" s="5">
        <f>IF(
Table1[[#This Row],[Budget_Sales]]=0,
"",
IF(
Table1[[#This Row],[Budget_Sales]]&gt;0,
(Table1[[#This Row],[Actual_Sales]]-Table1[[#This Row],[Budget_Sales]])/Table1[[#This Row],[Budget_Sales]],
(Table1[[#This Row],[Actual_Sales]]-Table1[[#This Row],[Budget_Sales]])/ABS(Table1[[#This Row],[Budget_Sales]])
)
)</f>
        <v>2.3076923076923078E-2</v>
      </c>
      <c r="I2538" s="5" t="str">
        <f>IF(Table1[[#This Row],[Sales_Var]]&gt;=0,"Above Budget","Below Budget")</f>
        <v>Above Budget</v>
      </c>
      <c r="J2538">
        <f>Table1[[#This Row],[Actual_Sales]]-(Table1[[#This Row],[COGS]]+Table1[[#This Row],[Expenses]])</f>
        <v>36</v>
      </c>
      <c r="K2538">
        <v>50</v>
      </c>
      <c r="L2538">
        <f>Table1[[#This Row],[Actual_Profit]]-Table1[[#This Row],[Budget_Profit]]</f>
        <v>-14</v>
      </c>
      <c r="M2538" s="5">
        <f>IF(
Table1[[#This Row],[Budget_Profit]]=0,
"",
IF(
Table1[[#This Row],[Budget_Profit]]&gt;0,
(Table1[[#This Row],[Actual_Profit]]-Table1[[#This Row],[Budget_Profit]])/Table1[[#This Row],[Budget_Profit]],
(Table1[[#This Row],[Actual_Profit]]-Table1[[#This Row],[Budget_Profit]])/ABS(Table1[[#This Row],[Budget_Profit]])
)
)</f>
        <v>-0.28000000000000003</v>
      </c>
      <c r="N2538" s="5" t="str">
        <f>IF(Table1[[#This Row],[Profit_Var]]&gt;=0, "Above Budget", "Below Budget")</f>
        <v>Below Budget</v>
      </c>
      <c r="O2538">
        <v>53</v>
      </c>
      <c r="P2538">
        <v>50</v>
      </c>
      <c r="Q2538">
        <f>Table1[[#This Row],[COGS]]-Table1[[#This Row],[Budget_COGS]]</f>
        <v>3</v>
      </c>
      <c r="R2538" s="5">
        <f>IF(
Table1[[#This Row],[Budget_COGS]]=0,
"",
IF(
Table1[[#This Row],[Budget_COGS]]&gt;0,
(Table1[[#This Row],[Budget_COGS]]-Table1[[#This Row],[COGS]]) / Table1[[#This Row],[Budget_COGS]],
(Table1[[#This Row],[Budget_COGS]]-Table1[[#This Row],[COGS]]) / ABS(Table1[[#This Row],[Budget_COGS]])
)
)</f>
        <v>-0.06</v>
      </c>
      <c r="S2538" s="5" t="str">
        <f>IF(Table1[[#This Row],[COGS _Var]]&gt;=0, "Above Budget", "Below Budget")</f>
        <v>Above Budget</v>
      </c>
      <c r="T2538">
        <f>Table1[[#This Row],[Actual_Sales]]-Table1[[#This Row],[COGS]]</f>
        <v>80</v>
      </c>
      <c r="U2538">
        <v>80</v>
      </c>
      <c r="V2538">
        <f>Table1[[#This Row],[Gross_Margin]]-Table1[[#This Row],[Budget_Margin]]</f>
        <v>0</v>
      </c>
      <c r="W2538" s="5">
        <f>IF(
Table1[[#This Row],[Budget_Margin]]=0,
"",
IF(
Table1[[#This Row],[Budget_Margin]]&gt;0,
(Table1[[#This Row],[Gross_Margin]]-Table1[[#This Row],[Budget_Margin]]) / Table1[[#This Row],[Budget_Margin]],
(Table1[[#This Row],[Gross_Margin]]-Table1[[#This Row],[Budget_Margin]]) / ABS(Table1[[#This Row],[Budget_Margin]])
)
)</f>
        <v>0</v>
      </c>
      <c r="X2538" s="5" t="str">
        <f>IF(Table1[[#This Row],[Margin_Var]]&gt;=0, "Above Budget", "Below Budget")</f>
        <v>Above Budget</v>
      </c>
      <c r="Y2538" s="5">
        <f>IFERROR(Table1[[#This Row],[Gross_Margin]]/Table1[[#This Row],[Actual_Sales]],0)</f>
        <v>0.60150375939849621</v>
      </c>
      <c r="Z2538" s="5">
        <f>Table1[[#This Row],[Actual_Profit]]/Table1[[#This Row],[Actual_Sales]]</f>
        <v>0.27067669172932329</v>
      </c>
      <c r="AA2538">
        <v>44</v>
      </c>
      <c r="AB2538" s="5">
        <f>IFERROR(Table1[[#This Row],[Expenses]]/Table1[[#This Row],[Actual_Sales]],0)</f>
        <v>0.33082706766917291</v>
      </c>
      <c r="AC2538">
        <v>17</v>
      </c>
      <c r="AD2538">
        <v>410</v>
      </c>
      <c r="AE2538" s="5">
        <f>IFERROR(Table1[[#This Row],[Inventory]]/Table1[[#This Row],[Actual_Sales]],0)</f>
        <v>3.0827067669172932</v>
      </c>
    </row>
    <row r="2539" spans="1:31" x14ac:dyDescent="0.25">
      <c r="A2539">
        <v>3598</v>
      </c>
      <c r="B2539">
        <v>503</v>
      </c>
      <c r="C2539">
        <v>5</v>
      </c>
      <c r="D2539" s="2">
        <v>40787</v>
      </c>
      <c r="E2539">
        <v>133</v>
      </c>
      <c r="F2539">
        <v>120</v>
      </c>
      <c r="G2539">
        <f>Table1[[#This Row],[Actual_Sales]]-Table1[[#This Row],[Budget_Sales]]</f>
        <v>13</v>
      </c>
      <c r="H2539" s="5">
        <f>IF(
Table1[[#This Row],[Budget_Sales]]=0,
"",
IF(
Table1[[#This Row],[Budget_Sales]]&gt;0,
(Table1[[#This Row],[Actual_Sales]]-Table1[[#This Row],[Budget_Sales]])/Table1[[#This Row],[Budget_Sales]],
(Table1[[#This Row],[Actual_Sales]]-Table1[[#This Row],[Budget_Sales]])/ABS(Table1[[#This Row],[Budget_Sales]])
)
)</f>
        <v>0.10833333333333334</v>
      </c>
      <c r="I2539" s="5" t="str">
        <f>IF(Table1[[#This Row],[Sales_Var]]&gt;=0,"Above Budget","Below Budget")</f>
        <v>Above Budget</v>
      </c>
      <c r="J2539">
        <f>Table1[[#This Row],[Actual_Sales]]-(Table1[[#This Row],[COGS]]+Table1[[#This Row],[Expenses]])</f>
        <v>36</v>
      </c>
      <c r="K2539">
        <v>40</v>
      </c>
      <c r="L2539">
        <f>Table1[[#This Row],[Actual_Profit]]-Table1[[#This Row],[Budget_Profit]]</f>
        <v>-4</v>
      </c>
      <c r="M2539" s="5">
        <f>IF(
Table1[[#This Row],[Budget_Profit]]=0,
"",
IF(
Table1[[#This Row],[Budget_Profit]]&gt;0,
(Table1[[#This Row],[Actual_Profit]]-Table1[[#This Row],[Budget_Profit]])/Table1[[#This Row],[Budget_Profit]],
(Table1[[#This Row],[Actual_Profit]]-Table1[[#This Row],[Budget_Profit]])/ABS(Table1[[#This Row],[Budget_Profit]])
)
)</f>
        <v>-0.1</v>
      </c>
      <c r="N2539" s="5" t="str">
        <f>IF(Table1[[#This Row],[Profit_Var]]&gt;=0, "Above Budget", "Below Budget")</f>
        <v>Below Budget</v>
      </c>
      <c r="O2539">
        <v>53</v>
      </c>
      <c r="P2539">
        <v>50</v>
      </c>
      <c r="Q2539">
        <f>Table1[[#This Row],[COGS]]-Table1[[#This Row],[Budget_COGS]]</f>
        <v>3</v>
      </c>
      <c r="R2539" s="5">
        <f>IF(
Table1[[#This Row],[Budget_COGS]]=0,
"",
IF(
Table1[[#This Row],[Budget_COGS]]&gt;0,
(Table1[[#This Row],[Budget_COGS]]-Table1[[#This Row],[COGS]]) / Table1[[#This Row],[Budget_COGS]],
(Table1[[#This Row],[Budget_COGS]]-Table1[[#This Row],[COGS]]) / ABS(Table1[[#This Row],[Budget_COGS]])
)
)</f>
        <v>-0.06</v>
      </c>
      <c r="S2539" s="5" t="str">
        <f>IF(Table1[[#This Row],[COGS _Var]]&gt;=0, "Above Budget", "Below Budget")</f>
        <v>Above Budget</v>
      </c>
      <c r="T2539">
        <f>Table1[[#This Row],[Actual_Sales]]-Table1[[#This Row],[COGS]]</f>
        <v>80</v>
      </c>
      <c r="U2539">
        <v>70</v>
      </c>
      <c r="V2539">
        <f>Table1[[#This Row],[Gross_Margin]]-Table1[[#This Row],[Budget_Margin]]</f>
        <v>10</v>
      </c>
      <c r="W2539" s="5">
        <f>IF(
Table1[[#This Row],[Budget_Margin]]=0,
"",
IF(
Table1[[#This Row],[Budget_Margin]]&gt;0,
(Table1[[#This Row],[Gross_Margin]]-Table1[[#This Row],[Budget_Margin]]) / Table1[[#This Row],[Budget_Margin]],
(Table1[[#This Row],[Gross_Margin]]-Table1[[#This Row],[Budget_Margin]]) / ABS(Table1[[#This Row],[Budget_Margin]])
)
)</f>
        <v>0.14285714285714285</v>
      </c>
      <c r="X2539" s="5" t="str">
        <f>IF(Table1[[#This Row],[Margin_Var]]&gt;=0, "Above Budget", "Below Budget")</f>
        <v>Above Budget</v>
      </c>
      <c r="Y2539" s="5">
        <f>IFERROR(Table1[[#This Row],[Gross_Margin]]/Table1[[#This Row],[Actual_Sales]],0)</f>
        <v>0.60150375939849621</v>
      </c>
      <c r="Z2539" s="5">
        <f>Table1[[#This Row],[Actual_Profit]]/Table1[[#This Row],[Actual_Sales]]</f>
        <v>0.27067669172932329</v>
      </c>
      <c r="AA2539">
        <v>44</v>
      </c>
      <c r="AB2539" s="5">
        <f>IFERROR(Table1[[#This Row],[Expenses]]/Table1[[#This Row],[Actual_Sales]],0)</f>
        <v>0.33082706766917291</v>
      </c>
      <c r="AC2539">
        <v>17</v>
      </c>
      <c r="AD2539">
        <v>410</v>
      </c>
      <c r="AE2539" s="5">
        <f>IFERROR(Table1[[#This Row],[Inventory]]/Table1[[#This Row],[Actual_Sales]],0)</f>
        <v>3.0827067669172932</v>
      </c>
    </row>
    <row r="2540" spans="1:31" x14ac:dyDescent="0.25">
      <c r="A2540">
        <v>2783</v>
      </c>
      <c r="B2540">
        <v>720</v>
      </c>
      <c r="C2540">
        <v>10</v>
      </c>
      <c r="D2540" s="2">
        <v>40634</v>
      </c>
      <c r="E2540">
        <v>137</v>
      </c>
      <c r="F2540">
        <v>110</v>
      </c>
      <c r="G2540">
        <f>Table1[[#This Row],[Actual_Sales]]-Table1[[#This Row],[Budget_Sales]]</f>
        <v>27</v>
      </c>
      <c r="H2540" s="5">
        <f>IF(
Table1[[#This Row],[Budget_Sales]]=0,
"",
IF(
Table1[[#This Row],[Budget_Sales]]&gt;0,
(Table1[[#This Row],[Actual_Sales]]-Table1[[#This Row],[Budget_Sales]])/Table1[[#This Row],[Budget_Sales]],
(Table1[[#This Row],[Actual_Sales]]-Table1[[#This Row],[Budget_Sales]])/ABS(Table1[[#This Row],[Budget_Sales]])
)
)</f>
        <v>0.24545454545454545</v>
      </c>
      <c r="I2540" s="5" t="str">
        <f>IF(Table1[[#This Row],[Sales_Var]]&gt;=0,"Above Budget","Below Budget")</f>
        <v>Above Budget</v>
      </c>
      <c r="J2540">
        <f>Table1[[#This Row],[Actual_Sales]]-(Table1[[#This Row],[COGS]]+Table1[[#This Row],[Expenses]])</f>
        <v>37</v>
      </c>
      <c r="K2540">
        <v>40</v>
      </c>
      <c r="L2540">
        <f>Table1[[#This Row],[Actual_Profit]]-Table1[[#This Row],[Budget_Profit]]</f>
        <v>-3</v>
      </c>
      <c r="M2540" s="5">
        <f>IF(
Table1[[#This Row],[Budget_Profit]]=0,
"",
IF(
Table1[[#This Row],[Budget_Profit]]&gt;0,
(Table1[[#This Row],[Actual_Profit]]-Table1[[#This Row],[Budget_Profit]])/Table1[[#This Row],[Budget_Profit]],
(Table1[[#This Row],[Actual_Profit]]-Table1[[#This Row],[Budget_Profit]])/ABS(Table1[[#This Row],[Budget_Profit]])
)
)</f>
        <v>-7.4999999999999997E-2</v>
      </c>
      <c r="N2540" s="5" t="str">
        <f>IF(Table1[[#This Row],[Profit_Var]]&gt;=0, "Above Budget", "Below Budget")</f>
        <v>Below Budget</v>
      </c>
      <c r="O2540">
        <v>55</v>
      </c>
      <c r="P2540">
        <v>40</v>
      </c>
      <c r="Q2540">
        <f>Table1[[#This Row],[COGS]]-Table1[[#This Row],[Budget_COGS]]</f>
        <v>15</v>
      </c>
      <c r="R2540" s="5">
        <f>IF(
Table1[[#This Row],[Budget_COGS]]=0,
"",
IF(
Table1[[#This Row],[Budget_COGS]]&gt;0,
(Table1[[#This Row],[Budget_COGS]]-Table1[[#This Row],[COGS]]) / Table1[[#This Row],[Budget_COGS]],
(Table1[[#This Row],[Budget_COGS]]-Table1[[#This Row],[COGS]]) / ABS(Table1[[#This Row],[Budget_COGS]])
)
)</f>
        <v>-0.375</v>
      </c>
      <c r="S2540" s="5" t="str">
        <f>IF(Table1[[#This Row],[COGS _Var]]&gt;=0, "Above Budget", "Below Budget")</f>
        <v>Above Budget</v>
      </c>
      <c r="T2540">
        <f>Table1[[#This Row],[Actual_Sales]]-Table1[[#This Row],[COGS]]</f>
        <v>82</v>
      </c>
      <c r="U2540">
        <v>70</v>
      </c>
      <c r="V2540">
        <f>Table1[[#This Row],[Gross_Margin]]-Table1[[#This Row],[Budget_Margin]]</f>
        <v>12</v>
      </c>
      <c r="W2540" s="5">
        <f>IF(
Table1[[#This Row],[Budget_Margin]]=0,
"",
IF(
Table1[[#This Row],[Budget_Margin]]&gt;0,
(Table1[[#This Row],[Gross_Margin]]-Table1[[#This Row],[Budget_Margin]]) / Table1[[#This Row],[Budget_Margin]],
(Table1[[#This Row],[Gross_Margin]]-Table1[[#This Row],[Budget_Margin]]) / ABS(Table1[[#This Row],[Budget_Margin]])
)
)</f>
        <v>0.17142857142857143</v>
      </c>
      <c r="X2540" s="5" t="str">
        <f>IF(Table1[[#This Row],[Margin_Var]]&gt;=0, "Above Budget", "Below Budget")</f>
        <v>Above Budget</v>
      </c>
      <c r="Y2540" s="5">
        <f>IFERROR(Table1[[#This Row],[Gross_Margin]]/Table1[[#This Row],[Actual_Sales]],0)</f>
        <v>0.59854014598540151</v>
      </c>
      <c r="Z2540" s="5">
        <f>Table1[[#This Row],[Actual_Profit]]/Table1[[#This Row],[Actual_Sales]]</f>
        <v>0.27007299270072993</v>
      </c>
      <c r="AA2540">
        <v>45</v>
      </c>
      <c r="AB2540" s="5">
        <f>IFERROR(Table1[[#This Row],[Expenses]]/Table1[[#This Row],[Actual_Sales]],0)</f>
        <v>0.32846715328467152</v>
      </c>
      <c r="AC2540">
        <v>18</v>
      </c>
      <c r="AD2540">
        <v>336</v>
      </c>
      <c r="AE2540" s="5">
        <f>IFERROR(Table1[[#This Row],[Inventory]]/Table1[[#This Row],[Actual_Sales]],0)</f>
        <v>2.4525547445255476</v>
      </c>
    </row>
    <row r="2541" spans="1:31" x14ac:dyDescent="0.25">
      <c r="A2541">
        <v>3068</v>
      </c>
      <c r="B2541">
        <v>435</v>
      </c>
      <c r="C2541">
        <v>1</v>
      </c>
      <c r="D2541" s="2">
        <v>40695</v>
      </c>
      <c r="E2541">
        <v>141</v>
      </c>
      <c r="F2541">
        <v>170</v>
      </c>
      <c r="G2541">
        <f>Table1[[#This Row],[Actual_Sales]]-Table1[[#This Row],[Budget_Sales]]</f>
        <v>-29</v>
      </c>
      <c r="H2541" s="5">
        <f>IF(
Table1[[#This Row],[Budget_Sales]]=0,
"",
IF(
Table1[[#This Row],[Budget_Sales]]&gt;0,
(Table1[[#This Row],[Actual_Sales]]-Table1[[#This Row],[Budget_Sales]])/Table1[[#This Row],[Budget_Sales]],
(Table1[[#This Row],[Actual_Sales]]-Table1[[#This Row],[Budget_Sales]])/ABS(Table1[[#This Row],[Budget_Sales]])
)
)</f>
        <v>-0.17058823529411765</v>
      </c>
      <c r="I2541" s="5" t="str">
        <f>IF(Table1[[#This Row],[Sales_Var]]&gt;=0,"Above Budget","Below Budget")</f>
        <v>Below Budget</v>
      </c>
      <c r="J2541">
        <f>Table1[[#This Row],[Actual_Sales]]-(Table1[[#This Row],[COGS]]+Table1[[#This Row],[Expenses]])</f>
        <v>38</v>
      </c>
      <c r="K2541">
        <v>60</v>
      </c>
      <c r="L2541">
        <f>Table1[[#This Row],[Actual_Profit]]-Table1[[#This Row],[Budget_Profit]]</f>
        <v>-22</v>
      </c>
      <c r="M2541" s="5">
        <f>IF(
Table1[[#This Row],[Budget_Profit]]=0,
"",
IF(
Table1[[#This Row],[Budget_Profit]]&gt;0,
(Table1[[#This Row],[Actual_Profit]]-Table1[[#This Row],[Budget_Profit]])/Table1[[#This Row],[Budget_Profit]],
(Table1[[#This Row],[Actual_Profit]]-Table1[[#This Row],[Budget_Profit]])/ABS(Table1[[#This Row],[Budget_Profit]])
)
)</f>
        <v>-0.36666666666666664</v>
      </c>
      <c r="N2541" s="5" t="str">
        <f>IF(Table1[[#This Row],[Profit_Var]]&gt;=0, "Above Budget", "Below Budget")</f>
        <v>Below Budget</v>
      </c>
      <c r="O2541">
        <v>65</v>
      </c>
      <c r="P2541">
        <v>80</v>
      </c>
      <c r="Q2541">
        <f>Table1[[#This Row],[COGS]]-Table1[[#This Row],[Budget_COGS]]</f>
        <v>-15</v>
      </c>
      <c r="R2541" s="5">
        <f>IF(
Table1[[#This Row],[Budget_COGS]]=0,
"",
IF(
Table1[[#This Row],[Budget_COGS]]&gt;0,
(Table1[[#This Row],[Budget_COGS]]-Table1[[#This Row],[COGS]]) / Table1[[#This Row],[Budget_COGS]],
(Table1[[#This Row],[Budget_COGS]]-Table1[[#This Row],[COGS]]) / ABS(Table1[[#This Row],[Budget_COGS]])
)
)</f>
        <v>0.1875</v>
      </c>
      <c r="S2541" s="5" t="str">
        <f>IF(Table1[[#This Row],[COGS _Var]]&gt;=0, "Above Budget", "Below Budget")</f>
        <v>Below Budget</v>
      </c>
      <c r="T2541">
        <f>Table1[[#This Row],[Actual_Sales]]-Table1[[#This Row],[COGS]]</f>
        <v>76</v>
      </c>
      <c r="U2541">
        <v>90</v>
      </c>
      <c r="V2541">
        <f>Table1[[#This Row],[Gross_Margin]]-Table1[[#This Row],[Budget_Margin]]</f>
        <v>-14</v>
      </c>
      <c r="W2541" s="5">
        <f>IF(
Table1[[#This Row],[Budget_Margin]]=0,
"",
IF(
Table1[[#This Row],[Budget_Margin]]&gt;0,
(Table1[[#This Row],[Gross_Margin]]-Table1[[#This Row],[Budget_Margin]]) / Table1[[#This Row],[Budget_Margin]],
(Table1[[#This Row],[Gross_Margin]]-Table1[[#This Row],[Budget_Margin]]) / ABS(Table1[[#This Row],[Budget_Margin]])
)
)</f>
        <v>-0.15555555555555556</v>
      </c>
      <c r="X2541" s="5" t="str">
        <f>IF(Table1[[#This Row],[Margin_Var]]&gt;=0, "Above Budget", "Below Budget")</f>
        <v>Below Budget</v>
      </c>
      <c r="Y2541" s="5">
        <f>IFERROR(Table1[[#This Row],[Gross_Margin]]/Table1[[#This Row],[Actual_Sales]],0)</f>
        <v>0.53900709219858156</v>
      </c>
      <c r="Z2541" s="5">
        <f>Table1[[#This Row],[Actual_Profit]]/Table1[[#This Row],[Actual_Sales]]</f>
        <v>0.26950354609929078</v>
      </c>
      <c r="AA2541">
        <v>38</v>
      </c>
      <c r="AB2541" s="5">
        <f>IFERROR(Table1[[#This Row],[Expenses]]/Table1[[#This Row],[Actual_Sales]],0)</f>
        <v>0.26950354609929078</v>
      </c>
      <c r="AC2541">
        <v>20</v>
      </c>
      <c r="AD2541">
        <v>1042</v>
      </c>
      <c r="AE2541" s="5">
        <f>IFERROR(Table1[[#This Row],[Inventory]]/Table1[[#This Row],[Actual_Sales]],0)</f>
        <v>7.3900709219858154</v>
      </c>
    </row>
    <row r="2542" spans="1:31" x14ac:dyDescent="0.25">
      <c r="A2542">
        <v>3178</v>
      </c>
      <c r="B2542">
        <v>959</v>
      </c>
      <c r="C2542">
        <v>10</v>
      </c>
      <c r="D2542" s="2">
        <v>40695</v>
      </c>
      <c r="E2542">
        <v>141</v>
      </c>
      <c r="F2542">
        <v>110</v>
      </c>
      <c r="G2542">
        <f>Table1[[#This Row],[Actual_Sales]]-Table1[[#This Row],[Budget_Sales]]</f>
        <v>31</v>
      </c>
      <c r="H2542" s="5">
        <f>IF(
Table1[[#This Row],[Budget_Sales]]=0,
"",
IF(
Table1[[#This Row],[Budget_Sales]]&gt;0,
(Table1[[#This Row],[Actual_Sales]]-Table1[[#This Row],[Budget_Sales]])/Table1[[#This Row],[Budget_Sales]],
(Table1[[#This Row],[Actual_Sales]]-Table1[[#This Row],[Budget_Sales]])/ABS(Table1[[#This Row],[Budget_Sales]])
)
)</f>
        <v>0.2818181818181818</v>
      </c>
      <c r="I2542" s="5" t="str">
        <f>IF(Table1[[#This Row],[Sales_Var]]&gt;=0,"Above Budget","Below Budget")</f>
        <v>Above Budget</v>
      </c>
      <c r="J2542">
        <f>Table1[[#This Row],[Actual_Sales]]-(Table1[[#This Row],[COGS]]+Table1[[#This Row],[Expenses]])</f>
        <v>38</v>
      </c>
      <c r="K2542">
        <v>50</v>
      </c>
      <c r="L2542">
        <f>Table1[[#This Row],[Actual_Profit]]-Table1[[#This Row],[Budget_Profit]]</f>
        <v>-12</v>
      </c>
      <c r="M2542" s="5">
        <f>IF(
Table1[[#This Row],[Budget_Profit]]=0,
"",
IF(
Table1[[#This Row],[Budget_Profit]]&gt;0,
(Table1[[#This Row],[Actual_Profit]]-Table1[[#This Row],[Budget_Profit]])/Table1[[#This Row],[Budget_Profit]],
(Table1[[#This Row],[Actual_Profit]]-Table1[[#This Row],[Budget_Profit]])/ABS(Table1[[#This Row],[Budget_Profit]])
)
)</f>
        <v>-0.24</v>
      </c>
      <c r="N2542" s="5" t="str">
        <f>IF(Table1[[#This Row],[Profit_Var]]&gt;=0, "Above Budget", "Below Budget")</f>
        <v>Below Budget</v>
      </c>
      <c r="O2542">
        <v>65</v>
      </c>
      <c r="P2542">
        <v>40</v>
      </c>
      <c r="Q2542">
        <f>Table1[[#This Row],[COGS]]-Table1[[#This Row],[Budget_COGS]]</f>
        <v>25</v>
      </c>
      <c r="R2542" s="5">
        <f>IF(
Table1[[#This Row],[Budget_COGS]]=0,
"",
IF(
Table1[[#This Row],[Budget_COGS]]&gt;0,
(Table1[[#This Row],[Budget_COGS]]-Table1[[#This Row],[COGS]]) / Table1[[#This Row],[Budget_COGS]],
(Table1[[#This Row],[Budget_COGS]]-Table1[[#This Row],[COGS]]) / ABS(Table1[[#This Row],[Budget_COGS]])
)
)</f>
        <v>-0.625</v>
      </c>
      <c r="S2542" s="5" t="str">
        <f>IF(Table1[[#This Row],[COGS _Var]]&gt;=0, "Above Budget", "Below Budget")</f>
        <v>Above Budget</v>
      </c>
      <c r="T2542">
        <f>Table1[[#This Row],[Actual_Sales]]-Table1[[#This Row],[COGS]]</f>
        <v>76</v>
      </c>
      <c r="U2542">
        <v>70</v>
      </c>
      <c r="V2542">
        <f>Table1[[#This Row],[Gross_Margin]]-Table1[[#This Row],[Budget_Margin]]</f>
        <v>6</v>
      </c>
      <c r="W2542" s="5">
        <f>IF(
Table1[[#This Row],[Budget_Margin]]=0,
"",
IF(
Table1[[#This Row],[Budget_Margin]]&gt;0,
(Table1[[#This Row],[Gross_Margin]]-Table1[[#This Row],[Budget_Margin]]) / Table1[[#This Row],[Budget_Margin]],
(Table1[[#This Row],[Gross_Margin]]-Table1[[#This Row],[Budget_Margin]]) / ABS(Table1[[#This Row],[Budget_Margin]])
)
)</f>
        <v>8.5714285714285715E-2</v>
      </c>
      <c r="X2542" s="5" t="str">
        <f>IF(Table1[[#This Row],[Margin_Var]]&gt;=0, "Above Budget", "Below Budget")</f>
        <v>Above Budget</v>
      </c>
      <c r="Y2542" s="5">
        <f>IFERROR(Table1[[#This Row],[Gross_Margin]]/Table1[[#This Row],[Actual_Sales]],0)</f>
        <v>0.53900709219858156</v>
      </c>
      <c r="Z2542" s="5">
        <f>Table1[[#This Row],[Actual_Profit]]/Table1[[#This Row],[Actual_Sales]]</f>
        <v>0.26950354609929078</v>
      </c>
      <c r="AA2542">
        <v>38</v>
      </c>
      <c r="AB2542" s="5">
        <f>IFERROR(Table1[[#This Row],[Expenses]]/Table1[[#This Row],[Actual_Sales]],0)</f>
        <v>0.26950354609929078</v>
      </c>
      <c r="AC2542">
        <v>20</v>
      </c>
      <c r="AD2542">
        <v>1042</v>
      </c>
      <c r="AE2542" s="5">
        <f>IFERROR(Table1[[#This Row],[Inventory]]/Table1[[#This Row],[Actual_Sales]],0)</f>
        <v>7.3900709219858154</v>
      </c>
    </row>
    <row r="2543" spans="1:31" x14ac:dyDescent="0.25">
      <c r="A2543">
        <v>4147</v>
      </c>
      <c r="B2543">
        <v>505</v>
      </c>
      <c r="C2543">
        <v>2</v>
      </c>
      <c r="D2543" s="2">
        <v>40878</v>
      </c>
      <c r="E2543">
        <v>130</v>
      </c>
      <c r="F2543">
        <v>140</v>
      </c>
      <c r="G2543">
        <f>Table1[[#This Row],[Actual_Sales]]-Table1[[#This Row],[Budget_Sales]]</f>
        <v>-10</v>
      </c>
      <c r="H2543" s="5">
        <f>IF(
Table1[[#This Row],[Budget_Sales]]=0,
"",
IF(
Table1[[#This Row],[Budget_Sales]]&gt;0,
(Table1[[#This Row],[Actual_Sales]]-Table1[[#This Row],[Budget_Sales]])/Table1[[#This Row],[Budget_Sales]],
(Table1[[#This Row],[Actual_Sales]]-Table1[[#This Row],[Budget_Sales]])/ABS(Table1[[#This Row],[Budget_Sales]])
)
)</f>
        <v>-7.1428571428571425E-2</v>
      </c>
      <c r="I2543" s="5" t="str">
        <f>IF(Table1[[#This Row],[Sales_Var]]&gt;=0,"Above Budget","Below Budget")</f>
        <v>Below Budget</v>
      </c>
      <c r="J2543">
        <f>Table1[[#This Row],[Actual_Sales]]-(Table1[[#This Row],[COGS]]+Table1[[#This Row],[Expenses]])</f>
        <v>35</v>
      </c>
      <c r="K2543">
        <v>50</v>
      </c>
      <c r="L2543">
        <f>Table1[[#This Row],[Actual_Profit]]-Table1[[#This Row],[Budget_Profit]]</f>
        <v>-15</v>
      </c>
      <c r="M2543" s="5">
        <f>IF(
Table1[[#This Row],[Budget_Profit]]=0,
"",
IF(
Table1[[#This Row],[Budget_Profit]]&gt;0,
(Table1[[#This Row],[Actual_Profit]]-Table1[[#This Row],[Budget_Profit]])/Table1[[#This Row],[Budget_Profit]],
(Table1[[#This Row],[Actual_Profit]]-Table1[[#This Row],[Budget_Profit]])/ABS(Table1[[#This Row],[Budget_Profit]])
)
)</f>
        <v>-0.3</v>
      </c>
      <c r="N2543" s="5" t="str">
        <f>IF(Table1[[#This Row],[Profit_Var]]&gt;=0, "Above Budget", "Below Budget")</f>
        <v>Below Budget</v>
      </c>
      <c r="O2543">
        <v>48</v>
      </c>
      <c r="P2543">
        <v>50</v>
      </c>
      <c r="Q2543">
        <f>Table1[[#This Row],[COGS]]-Table1[[#This Row],[Budget_COGS]]</f>
        <v>-2</v>
      </c>
      <c r="R2543" s="5">
        <f>IF(
Table1[[#This Row],[Budget_COGS]]=0,
"",
IF(
Table1[[#This Row],[Budget_COGS]]&gt;0,
(Table1[[#This Row],[Budget_COGS]]-Table1[[#This Row],[COGS]]) / Table1[[#This Row],[Budget_COGS]],
(Table1[[#This Row],[Budget_COGS]]-Table1[[#This Row],[COGS]]) / ABS(Table1[[#This Row],[Budget_COGS]])
)
)</f>
        <v>0.04</v>
      </c>
      <c r="S2543" s="5" t="str">
        <f>IF(Table1[[#This Row],[COGS _Var]]&gt;=0, "Above Budget", "Below Budget")</f>
        <v>Below Budget</v>
      </c>
      <c r="T2543">
        <f>Table1[[#This Row],[Actual_Sales]]-Table1[[#This Row],[COGS]]</f>
        <v>82</v>
      </c>
      <c r="U2543">
        <v>90</v>
      </c>
      <c r="V2543">
        <f>Table1[[#This Row],[Gross_Margin]]-Table1[[#This Row],[Budget_Margin]]</f>
        <v>-8</v>
      </c>
      <c r="W2543" s="5">
        <f>IF(
Table1[[#This Row],[Budget_Margin]]=0,
"",
IF(
Table1[[#This Row],[Budget_Margin]]&gt;0,
(Table1[[#This Row],[Gross_Margin]]-Table1[[#This Row],[Budget_Margin]]) / Table1[[#This Row],[Budget_Margin]],
(Table1[[#This Row],[Gross_Margin]]-Table1[[#This Row],[Budget_Margin]]) / ABS(Table1[[#This Row],[Budget_Margin]])
)
)</f>
        <v>-8.8888888888888892E-2</v>
      </c>
      <c r="X2543" s="5" t="str">
        <f>IF(Table1[[#This Row],[Margin_Var]]&gt;=0, "Above Budget", "Below Budget")</f>
        <v>Below Budget</v>
      </c>
      <c r="Y2543" s="5">
        <f>IFERROR(Table1[[#This Row],[Gross_Margin]]/Table1[[#This Row],[Actual_Sales]],0)</f>
        <v>0.63076923076923075</v>
      </c>
      <c r="Z2543" s="5">
        <f>Table1[[#This Row],[Actual_Profit]]/Table1[[#This Row],[Actual_Sales]]</f>
        <v>0.26923076923076922</v>
      </c>
      <c r="AA2543">
        <v>47</v>
      </c>
      <c r="AB2543" s="5">
        <f>IFERROR(Table1[[#This Row],[Expenses]]/Table1[[#This Row],[Actual_Sales]],0)</f>
        <v>0.36153846153846153</v>
      </c>
      <c r="AC2543">
        <v>15</v>
      </c>
      <c r="AD2543">
        <v>462</v>
      </c>
      <c r="AE2543" s="5">
        <f>IFERROR(Table1[[#This Row],[Inventory]]/Table1[[#This Row],[Actual_Sales]],0)</f>
        <v>3.5538461538461537</v>
      </c>
    </row>
    <row r="2544" spans="1:31" x14ac:dyDescent="0.25">
      <c r="A2544">
        <v>982</v>
      </c>
      <c r="B2544">
        <v>603</v>
      </c>
      <c r="C2544">
        <v>2</v>
      </c>
      <c r="D2544" s="2">
        <v>40330</v>
      </c>
      <c r="E2544">
        <v>156</v>
      </c>
      <c r="F2544">
        <v>140</v>
      </c>
      <c r="G2544">
        <f>Table1[[#This Row],[Actual_Sales]]-Table1[[#This Row],[Budget_Sales]]</f>
        <v>16</v>
      </c>
      <c r="H2544" s="5">
        <f>IF(
Table1[[#This Row],[Budget_Sales]]=0,
"",
IF(
Table1[[#This Row],[Budget_Sales]]&gt;0,
(Table1[[#This Row],[Actual_Sales]]-Table1[[#This Row],[Budget_Sales]])/Table1[[#This Row],[Budget_Sales]],
(Table1[[#This Row],[Actual_Sales]]-Table1[[#This Row],[Budget_Sales]])/ABS(Table1[[#This Row],[Budget_Sales]])
)
)</f>
        <v>0.11428571428571428</v>
      </c>
      <c r="I2544" s="5" t="str">
        <f>IF(Table1[[#This Row],[Sales_Var]]&gt;=0,"Above Budget","Below Budget")</f>
        <v>Above Budget</v>
      </c>
      <c r="J2544">
        <f>Table1[[#This Row],[Actual_Sales]]-(Table1[[#This Row],[COGS]]+Table1[[#This Row],[Expenses]])</f>
        <v>42</v>
      </c>
      <c r="K2544">
        <v>60</v>
      </c>
      <c r="L2544">
        <f>Table1[[#This Row],[Actual_Profit]]-Table1[[#This Row],[Budget_Profit]]</f>
        <v>-18</v>
      </c>
      <c r="M2544" s="5">
        <f>IF(
Table1[[#This Row],[Budget_Profit]]=0,
"",
IF(
Table1[[#This Row],[Budget_Profit]]&gt;0,
(Table1[[#This Row],[Actual_Profit]]-Table1[[#This Row],[Budget_Profit]])/Table1[[#This Row],[Budget_Profit]],
(Table1[[#This Row],[Actual_Profit]]-Table1[[#This Row],[Budget_Profit]])/ABS(Table1[[#This Row],[Budget_Profit]])
)
)</f>
        <v>-0.3</v>
      </c>
      <c r="N2544" s="5" t="str">
        <f>IF(Table1[[#This Row],[Profit_Var]]&gt;=0, "Above Budget", "Below Budget")</f>
        <v>Below Budget</v>
      </c>
      <c r="O2544">
        <v>62</v>
      </c>
      <c r="P2544">
        <v>50</v>
      </c>
      <c r="Q2544">
        <f>Table1[[#This Row],[COGS]]-Table1[[#This Row],[Budget_COGS]]</f>
        <v>12</v>
      </c>
      <c r="R2544" s="5">
        <f>IF(
Table1[[#This Row],[Budget_COGS]]=0,
"",
IF(
Table1[[#This Row],[Budget_COGS]]&gt;0,
(Table1[[#This Row],[Budget_COGS]]-Table1[[#This Row],[COGS]]) / Table1[[#This Row],[Budget_COGS]],
(Table1[[#This Row],[Budget_COGS]]-Table1[[#This Row],[COGS]]) / ABS(Table1[[#This Row],[Budget_COGS]])
)
)</f>
        <v>-0.24</v>
      </c>
      <c r="S2544" s="5" t="str">
        <f>IF(Table1[[#This Row],[COGS _Var]]&gt;=0, "Above Budget", "Below Budget")</f>
        <v>Above Budget</v>
      </c>
      <c r="T2544">
        <f>Table1[[#This Row],[Actual_Sales]]-Table1[[#This Row],[COGS]]</f>
        <v>94</v>
      </c>
      <c r="U2544">
        <v>90</v>
      </c>
      <c r="V2544">
        <f>Table1[[#This Row],[Gross_Margin]]-Table1[[#This Row],[Budget_Margin]]</f>
        <v>4</v>
      </c>
      <c r="W2544" s="5">
        <f>IF(
Table1[[#This Row],[Budget_Margin]]=0,
"",
IF(
Table1[[#This Row],[Budget_Margin]]&gt;0,
(Table1[[#This Row],[Gross_Margin]]-Table1[[#This Row],[Budget_Margin]]) / Table1[[#This Row],[Budget_Margin]],
(Table1[[#This Row],[Gross_Margin]]-Table1[[#This Row],[Budget_Margin]]) / ABS(Table1[[#This Row],[Budget_Margin]])
)
)</f>
        <v>4.4444444444444446E-2</v>
      </c>
      <c r="X2544" s="5" t="str">
        <f>IF(Table1[[#This Row],[Margin_Var]]&gt;=0, "Above Budget", "Below Budget")</f>
        <v>Above Budget</v>
      </c>
      <c r="Y2544" s="5">
        <f>IFERROR(Table1[[#This Row],[Gross_Margin]]/Table1[[#This Row],[Actual_Sales]],0)</f>
        <v>0.60256410256410253</v>
      </c>
      <c r="Z2544" s="5">
        <f>Table1[[#This Row],[Actual_Profit]]/Table1[[#This Row],[Actual_Sales]]</f>
        <v>0.26923076923076922</v>
      </c>
      <c r="AA2544">
        <v>52</v>
      </c>
      <c r="AB2544" s="5">
        <f>IFERROR(Table1[[#This Row],[Expenses]]/Table1[[#This Row],[Actual_Sales]],0)</f>
        <v>0.33333333333333331</v>
      </c>
      <c r="AC2544">
        <v>20</v>
      </c>
      <c r="AD2544">
        <v>436</v>
      </c>
      <c r="AE2544" s="5">
        <f>IFERROR(Table1[[#This Row],[Inventory]]/Table1[[#This Row],[Actual_Sales]],0)</f>
        <v>2.7948717948717947</v>
      </c>
    </row>
    <row r="2545" spans="1:31" x14ac:dyDescent="0.25">
      <c r="A2545">
        <v>940</v>
      </c>
      <c r="B2545">
        <v>435</v>
      </c>
      <c r="C2545">
        <v>9</v>
      </c>
      <c r="D2545" s="2">
        <v>40330</v>
      </c>
      <c r="E2545">
        <v>156</v>
      </c>
      <c r="F2545">
        <v>130</v>
      </c>
      <c r="G2545">
        <f>Table1[[#This Row],[Actual_Sales]]-Table1[[#This Row],[Budget_Sales]]</f>
        <v>26</v>
      </c>
      <c r="H2545" s="5">
        <f>IF(
Table1[[#This Row],[Budget_Sales]]=0,
"",
IF(
Table1[[#This Row],[Budget_Sales]]&gt;0,
(Table1[[#This Row],[Actual_Sales]]-Table1[[#This Row],[Budget_Sales]])/Table1[[#This Row],[Budget_Sales]],
(Table1[[#This Row],[Actual_Sales]]-Table1[[#This Row],[Budget_Sales]])/ABS(Table1[[#This Row],[Budget_Sales]])
)
)</f>
        <v>0.2</v>
      </c>
      <c r="I2545" s="5" t="str">
        <f>IF(Table1[[#This Row],[Sales_Var]]&gt;=0,"Above Budget","Below Budget")</f>
        <v>Above Budget</v>
      </c>
      <c r="J2545">
        <f>Table1[[#This Row],[Actual_Sales]]-(Table1[[#This Row],[COGS]]+Table1[[#This Row],[Expenses]])</f>
        <v>42</v>
      </c>
      <c r="K2545">
        <v>50</v>
      </c>
      <c r="L2545">
        <f>Table1[[#This Row],[Actual_Profit]]-Table1[[#This Row],[Budget_Profit]]</f>
        <v>-8</v>
      </c>
      <c r="M2545" s="5">
        <f>IF(
Table1[[#This Row],[Budget_Profit]]=0,
"",
IF(
Table1[[#This Row],[Budget_Profit]]&gt;0,
(Table1[[#This Row],[Actual_Profit]]-Table1[[#This Row],[Budget_Profit]])/Table1[[#This Row],[Budget_Profit]],
(Table1[[#This Row],[Actual_Profit]]-Table1[[#This Row],[Budget_Profit]])/ABS(Table1[[#This Row],[Budget_Profit]])
)
)</f>
        <v>-0.16</v>
      </c>
      <c r="N2545" s="5" t="str">
        <f>IF(Table1[[#This Row],[Profit_Var]]&gt;=0, "Above Budget", "Below Budget")</f>
        <v>Below Budget</v>
      </c>
      <c r="O2545">
        <v>62</v>
      </c>
      <c r="P2545">
        <v>50</v>
      </c>
      <c r="Q2545">
        <f>Table1[[#This Row],[COGS]]-Table1[[#This Row],[Budget_COGS]]</f>
        <v>12</v>
      </c>
      <c r="R2545" s="5">
        <f>IF(
Table1[[#This Row],[Budget_COGS]]=0,
"",
IF(
Table1[[#This Row],[Budget_COGS]]&gt;0,
(Table1[[#This Row],[Budget_COGS]]-Table1[[#This Row],[COGS]]) / Table1[[#This Row],[Budget_COGS]],
(Table1[[#This Row],[Budget_COGS]]-Table1[[#This Row],[COGS]]) / ABS(Table1[[#This Row],[Budget_COGS]])
)
)</f>
        <v>-0.24</v>
      </c>
      <c r="S2545" s="5" t="str">
        <f>IF(Table1[[#This Row],[COGS _Var]]&gt;=0, "Above Budget", "Below Budget")</f>
        <v>Above Budget</v>
      </c>
      <c r="T2545">
        <f>Table1[[#This Row],[Actual_Sales]]-Table1[[#This Row],[COGS]]</f>
        <v>94</v>
      </c>
      <c r="U2545">
        <v>80</v>
      </c>
      <c r="V2545">
        <f>Table1[[#This Row],[Gross_Margin]]-Table1[[#This Row],[Budget_Margin]]</f>
        <v>14</v>
      </c>
      <c r="W2545" s="5">
        <f>IF(
Table1[[#This Row],[Budget_Margin]]=0,
"",
IF(
Table1[[#This Row],[Budget_Margin]]&gt;0,
(Table1[[#This Row],[Gross_Margin]]-Table1[[#This Row],[Budget_Margin]]) / Table1[[#This Row],[Budget_Margin]],
(Table1[[#This Row],[Gross_Margin]]-Table1[[#This Row],[Budget_Margin]]) / ABS(Table1[[#This Row],[Budget_Margin]])
)
)</f>
        <v>0.17499999999999999</v>
      </c>
      <c r="X2545" s="5" t="str">
        <f>IF(Table1[[#This Row],[Margin_Var]]&gt;=0, "Above Budget", "Below Budget")</f>
        <v>Above Budget</v>
      </c>
      <c r="Y2545" s="5">
        <f>IFERROR(Table1[[#This Row],[Gross_Margin]]/Table1[[#This Row],[Actual_Sales]],0)</f>
        <v>0.60256410256410253</v>
      </c>
      <c r="Z2545" s="5">
        <f>Table1[[#This Row],[Actual_Profit]]/Table1[[#This Row],[Actual_Sales]]</f>
        <v>0.26923076923076922</v>
      </c>
      <c r="AA2545">
        <v>52</v>
      </c>
      <c r="AB2545" s="5">
        <f>IFERROR(Table1[[#This Row],[Expenses]]/Table1[[#This Row],[Actual_Sales]],0)</f>
        <v>0.33333333333333331</v>
      </c>
      <c r="AC2545">
        <v>20</v>
      </c>
      <c r="AD2545">
        <v>436</v>
      </c>
      <c r="AE2545" s="5">
        <f>IFERROR(Table1[[#This Row],[Inventory]]/Table1[[#This Row],[Actual_Sales]],0)</f>
        <v>2.7948717948717947</v>
      </c>
    </row>
    <row r="2546" spans="1:31" x14ac:dyDescent="0.25">
      <c r="A2546">
        <v>1701</v>
      </c>
      <c r="B2546">
        <v>702</v>
      </c>
      <c r="C2546">
        <v>5</v>
      </c>
      <c r="D2546" s="2">
        <v>40452</v>
      </c>
      <c r="E2546">
        <v>52</v>
      </c>
      <c r="F2546">
        <v>30</v>
      </c>
      <c r="G2546">
        <f>Table1[[#This Row],[Actual_Sales]]-Table1[[#This Row],[Budget_Sales]]</f>
        <v>22</v>
      </c>
      <c r="H2546" s="5">
        <f>IF(
Table1[[#This Row],[Budget_Sales]]=0,
"",
IF(
Table1[[#This Row],[Budget_Sales]]&gt;0,
(Table1[[#This Row],[Actual_Sales]]-Table1[[#This Row],[Budget_Sales]])/Table1[[#This Row],[Budget_Sales]],
(Table1[[#This Row],[Actual_Sales]]-Table1[[#This Row],[Budget_Sales]])/ABS(Table1[[#This Row],[Budget_Sales]])
)
)</f>
        <v>0.73333333333333328</v>
      </c>
      <c r="I2546" s="5" t="str">
        <f>IF(Table1[[#This Row],[Sales_Var]]&gt;=0,"Above Budget","Below Budget")</f>
        <v>Above Budget</v>
      </c>
      <c r="J2546">
        <f>Table1[[#This Row],[Actual_Sales]]-(Table1[[#This Row],[COGS]]+Table1[[#This Row],[Expenses]])</f>
        <v>14</v>
      </c>
      <c r="K2546">
        <v>20</v>
      </c>
      <c r="L2546">
        <f>Table1[[#This Row],[Actual_Profit]]-Table1[[#This Row],[Budget_Profit]]</f>
        <v>-6</v>
      </c>
      <c r="M2546" s="5">
        <f>IF(
Table1[[#This Row],[Budget_Profit]]=0,
"",
IF(
Table1[[#This Row],[Budget_Profit]]&gt;0,
(Table1[[#This Row],[Actual_Profit]]-Table1[[#This Row],[Budget_Profit]])/Table1[[#This Row],[Budget_Profit]],
(Table1[[#This Row],[Actual_Profit]]-Table1[[#This Row],[Budget_Profit]])/ABS(Table1[[#This Row],[Budget_Profit]])
)
)</f>
        <v>-0.3</v>
      </c>
      <c r="N2546" s="5" t="str">
        <f>IF(Table1[[#This Row],[Profit_Var]]&gt;=0, "Above Budget", "Below Budget")</f>
        <v>Below Budget</v>
      </c>
      <c r="O2546">
        <v>21</v>
      </c>
      <c r="P2546">
        <v>10</v>
      </c>
      <c r="Q2546">
        <f>Table1[[#This Row],[COGS]]-Table1[[#This Row],[Budget_COGS]]</f>
        <v>11</v>
      </c>
      <c r="R2546" s="5">
        <f>IF(
Table1[[#This Row],[Budget_COGS]]=0,
"",
IF(
Table1[[#This Row],[Budget_COGS]]&gt;0,
(Table1[[#This Row],[Budget_COGS]]-Table1[[#This Row],[COGS]]) / Table1[[#This Row],[Budget_COGS]],
(Table1[[#This Row],[Budget_COGS]]-Table1[[#This Row],[COGS]]) / ABS(Table1[[#This Row],[Budget_COGS]])
)
)</f>
        <v>-1.1000000000000001</v>
      </c>
      <c r="S2546" s="5" t="str">
        <f>IF(Table1[[#This Row],[COGS _Var]]&gt;=0, "Above Budget", "Below Budget")</f>
        <v>Above Budget</v>
      </c>
      <c r="T2546">
        <f>Table1[[#This Row],[Actual_Sales]]-Table1[[#This Row],[COGS]]</f>
        <v>31</v>
      </c>
      <c r="U2546">
        <v>20</v>
      </c>
      <c r="V2546">
        <f>Table1[[#This Row],[Gross_Margin]]-Table1[[#This Row],[Budget_Margin]]</f>
        <v>11</v>
      </c>
      <c r="W2546" s="5">
        <f>IF(
Table1[[#This Row],[Budget_Margin]]=0,
"",
IF(
Table1[[#This Row],[Budget_Margin]]&gt;0,
(Table1[[#This Row],[Gross_Margin]]-Table1[[#This Row],[Budget_Margin]]) / Table1[[#This Row],[Budget_Margin]],
(Table1[[#This Row],[Gross_Margin]]-Table1[[#This Row],[Budget_Margin]]) / ABS(Table1[[#This Row],[Budget_Margin]])
)
)</f>
        <v>0.55000000000000004</v>
      </c>
      <c r="X2546" s="5" t="str">
        <f>IF(Table1[[#This Row],[Margin_Var]]&gt;=0, "Above Budget", "Below Budget")</f>
        <v>Above Budget</v>
      </c>
      <c r="Y2546" s="5">
        <f>IFERROR(Table1[[#This Row],[Gross_Margin]]/Table1[[#This Row],[Actual_Sales]],0)</f>
        <v>0.59615384615384615</v>
      </c>
      <c r="Z2546" s="5">
        <f>Table1[[#This Row],[Actual_Profit]]/Table1[[#This Row],[Actual_Sales]]</f>
        <v>0.26923076923076922</v>
      </c>
      <c r="AA2546">
        <v>17</v>
      </c>
      <c r="AB2546" s="5">
        <f>IFERROR(Table1[[#This Row],[Expenses]]/Table1[[#This Row],[Actual_Sales]],0)</f>
        <v>0.32692307692307693</v>
      </c>
      <c r="AC2546">
        <v>5</v>
      </c>
      <c r="AD2546">
        <v>846</v>
      </c>
      <c r="AE2546" s="5">
        <f>IFERROR(Table1[[#This Row],[Inventory]]/Table1[[#This Row],[Actual_Sales]],0)</f>
        <v>16.26923076923077</v>
      </c>
    </row>
    <row r="2547" spans="1:31" x14ac:dyDescent="0.25">
      <c r="A2547">
        <v>1656</v>
      </c>
      <c r="B2547">
        <v>505</v>
      </c>
      <c r="C2547">
        <v>8</v>
      </c>
      <c r="D2547" s="2">
        <v>40452</v>
      </c>
      <c r="E2547">
        <v>52</v>
      </c>
      <c r="F2547">
        <v>40</v>
      </c>
      <c r="G2547">
        <f>Table1[[#This Row],[Actual_Sales]]-Table1[[#This Row],[Budget_Sales]]</f>
        <v>12</v>
      </c>
      <c r="H2547" s="5">
        <f>IF(
Table1[[#This Row],[Budget_Sales]]=0,
"",
IF(
Table1[[#This Row],[Budget_Sales]]&gt;0,
(Table1[[#This Row],[Actual_Sales]]-Table1[[#This Row],[Budget_Sales]])/Table1[[#This Row],[Budget_Sales]],
(Table1[[#This Row],[Actual_Sales]]-Table1[[#This Row],[Budget_Sales]])/ABS(Table1[[#This Row],[Budget_Sales]])
)
)</f>
        <v>0.3</v>
      </c>
      <c r="I2547" s="5" t="str">
        <f>IF(Table1[[#This Row],[Sales_Var]]&gt;=0,"Above Budget","Below Budget")</f>
        <v>Above Budget</v>
      </c>
      <c r="J2547">
        <f>Table1[[#This Row],[Actual_Sales]]-(Table1[[#This Row],[COGS]]+Table1[[#This Row],[Expenses]])</f>
        <v>14</v>
      </c>
      <c r="K2547">
        <v>30</v>
      </c>
      <c r="L2547">
        <f>Table1[[#This Row],[Actual_Profit]]-Table1[[#This Row],[Budget_Profit]]</f>
        <v>-16</v>
      </c>
      <c r="M2547" s="5">
        <f>IF(
Table1[[#This Row],[Budget_Profit]]=0,
"",
IF(
Table1[[#This Row],[Budget_Profit]]&gt;0,
(Table1[[#This Row],[Actual_Profit]]-Table1[[#This Row],[Budget_Profit]])/Table1[[#This Row],[Budget_Profit]],
(Table1[[#This Row],[Actual_Profit]]-Table1[[#This Row],[Budget_Profit]])/ABS(Table1[[#This Row],[Budget_Profit]])
)
)</f>
        <v>-0.53333333333333333</v>
      </c>
      <c r="N2547" s="5" t="str">
        <f>IF(Table1[[#This Row],[Profit_Var]]&gt;=0, "Above Budget", "Below Budget")</f>
        <v>Below Budget</v>
      </c>
      <c r="O2547">
        <v>21</v>
      </c>
      <c r="P2547">
        <v>10</v>
      </c>
      <c r="Q2547">
        <f>Table1[[#This Row],[COGS]]-Table1[[#This Row],[Budget_COGS]]</f>
        <v>11</v>
      </c>
      <c r="R2547" s="5">
        <f>IF(
Table1[[#This Row],[Budget_COGS]]=0,
"",
IF(
Table1[[#This Row],[Budget_COGS]]&gt;0,
(Table1[[#This Row],[Budget_COGS]]-Table1[[#This Row],[COGS]]) / Table1[[#This Row],[Budget_COGS]],
(Table1[[#This Row],[Budget_COGS]]-Table1[[#This Row],[COGS]]) / ABS(Table1[[#This Row],[Budget_COGS]])
)
)</f>
        <v>-1.1000000000000001</v>
      </c>
      <c r="S2547" s="5" t="str">
        <f>IF(Table1[[#This Row],[COGS _Var]]&gt;=0, "Above Budget", "Below Budget")</f>
        <v>Above Budget</v>
      </c>
      <c r="T2547">
        <f>Table1[[#This Row],[Actual_Sales]]-Table1[[#This Row],[COGS]]</f>
        <v>31</v>
      </c>
      <c r="U2547">
        <v>30</v>
      </c>
      <c r="V2547">
        <f>Table1[[#This Row],[Gross_Margin]]-Table1[[#This Row],[Budget_Margin]]</f>
        <v>1</v>
      </c>
      <c r="W2547" s="5">
        <f>IF(
Table1[[#This Row],[Budget_Margin]]=0,
"",
IF(
Table1[[#This Row],[Budget_Margin]]&gt;0,
(Table1[[#This Row],[Gross_Margin]]-Table1[[#This Row],[Budget_Margin]]) / Table1[[#This Row],[Budget_Margin]],
(Table1[[#This Row],[Gross_Margin]]-Table1[[#This Row],[Budget_Margin]]) / ABS(Table1[[#This Row],[Budget_Margin]])
)
)</f>
        <v>3.3333333333333333E-2</v>
      </c>
      <c r="X2547" s="5" t="str">
        <f>IF(Table1[[#This Row],[Margin_Var]]&gt;=0, "Above Budget", "Below Budget")</f>
        <v>Above Budget</v>
      </c>
      <c r="Y2547" s="5">
        <f>IFERROR(Table1[[#This Row],[Gross_Margin]]/Table1[[#This Row],[Actual_Sales]],0)</f>
        <v>0.59615384615384615</v>
      </c>
      <c r="Z2547" s="5">
        <f>Table1[[#This Row],[Actual_Profit]]/Table1[[#This Row],[Actual_Sales]]</f>
        <v>0.26923076923076922</v>
      </c>
      <c r="AA2547">
        <v>17</v>
      </c>
      <c r="AB2547" s="5">
        <f>IFERROR(Table1[[#This Row],[Expenses]]/Table1[[#This Row],[Actual_Sales]],0)</f>
        <v>0.32692307692307693</v>
      </c>
      <c r="AC2547">
        <v>5</v>
      </c>
      <c r="AD2547">
        <v>846</v>
      </c>
      <c r="AE2547" s="5">
        <f>IFERROR(Table1[[#This Row],[Inventory]]/Table1[[#This Row],[Actual_Sales]],0)</f>
        <v>16.26923076923077</v>
      </c>
    </row>
    <row r="2548" spans="1:31" x14ac:dyDescent="0.25">
      <c r="A2548">
        <v>1682</v>
      </c>
      <c r="B2548">
        <v>603</v>
      </c>
      <c r="C2548">
        <v>11</v>
      </c>
      <c r="D2548" s="2">
        <v>40452</v>
      </c>
      <c r="E2548">
        <v>52</v>
      </c>
      <c r="F2548">
        <v>50</v>
      </c>
      <c r="G2548">
        <f>Table1[[#This Row],[Actual_Sales]]-Table1[[#This Row],[Budget_Sales]]</f>
        <v>2</v>
      </c>
      <c r="H2548" s="5">
        <f>IF(
Table1[[#This Row],[Budget_Sales]]=0,
"",
IF(
Table1[[#This Row],[Budget_Sales]]&gt;0,
(Table1[[#This Row],[Actual_Sales]]-Table1[[#This Row],[Budget_Sales]])/Table1[[#This Row],[Budget_Sales]],
(Table1[[#This Row],[Actual_Sales]]-Table1[[#This Row],[Budget_Sales]])/ABS(Table1[[#This Row],[Budget_Sales]])
)
)</f>
        <v>0.04</v>
      </c>
      <c r="I2548" s="5" t="str">
        <f>IF(Table1[[#This Row],[Sales_Var]]&gt;=0,"Above Budget","Below Budget")</f>
        <v>Above Budget</v>
      </c>
      <c r="J2548">
        <f>Table1[[#This Row],[Actual_Sales]]-(Table1[[#This Row],[COGS]]+Table1[[#This Row],[Expenses]])</f>
        <v>14</v>
      </c>
      <c r="K2548">
        <v>30</v>
      </c>
      <c r="L2548">
        <f>Table1[[#This Row],[Actual_Profit]]-Table1[[#This Row],[Budget_Profit]]</f>
        <v>-16</v>
      </c>
      <c r="M2548" s="5">
        <f>IF(
Table1[[#This Row],[Budget_Profit]]=0,
"",
IF(
Table1[[#This Row],[Budget_Profit]]&gt;0,
(Table1[[#This Row],[Actual_Profit]]-Table1[[#This Row],[Budget_Profit]])/Table1[[#This Row],[Budget_Profit]],
(Table1[[#This Row],[Actual_Profit]]-Table1[[#This Row],[Budget_Profit]])/ABS(Table1[[#This Row],[Budget_Profit]])
)
)</f>
        <v>-0.53333333333333333</v>
      </c>
      <c r="N2548" s="5" t="str">
        <f>IF(Table1[[#This Row],[Profit_Var]]&gt;=0, "Above Budget", "Below Budget")</f>
        <v>Below Budget</v>
      </c>
      <c r="O2548">
        <v>21</v>
      </c>
      <c r="P2548">
        <v>20</v>
      </c>
      <c r="Q2548">
        <f>Table1[[#This Row],[COGS]]-Table1[[#This Row],[Budget_COGS]]</f>
        <v>1</v>
      </c>
      <c r="R2548" s="5">
        <f>IF(
Table1[[#This Row],[Budget_COGS]]=0,
"",
IF(
Table1[[#This Row],[Budget_COGS]]&gt;0,
(Table1[[#This Row],[Budget_COGS]]-Table1[[#This Row],[COGS]]) / Table1[[#This Row],[Budget_COGS]],
(Table1[[#This Row],[Budget_COGS]]-Table1[[#This Row],[COGS]]) / ABS(Table1[[#This Row],[Budget_COGS]])
)
)</f>
        <v>-0.05</v>
      </c>
      <c r="S2548" s="5" t="str">
        <f>IF(Table1[[#This Row],[COGS _Var]]&gt;=0, "Above Budget", "Below Budget")</f>
        <v>Above Budget</v>
      </c>
      <c r="T2548">
        <f>Table1[[#This Row],[Actual_Sales]]-Table1[[#This Row],[COGS]]</f>
        <v>31</v>
      </c>
      <c r="U2548">
        <v>30</v>
      </c>
      <c r="V2548">
        <f>Table1[[#This Row],[Gross_Margin]]-Table1[[#This Row],[Budget_Margin]]</f>
        <v>1</v>
      </c>
      <c r="W2548" s="5">
        <f>IF(
Table1[[#This Row],[Budget_Margin]]=0,
"",
IF(
Table1[[#This Row],[Budget_Margin]]&gt;0,
(Table1[[#This Row],[Gross_Margin]]-Table1[[#This Row],[Budget_Margin]]) / Table1[[#This Row],[Budget_Margin]],
(Table1[[#This Row],[Gross_Margin]]-Table1[[#This Row],[Budget_Margin]]) / ABS(Table1[[#This Row],[Budget_Margin]])
)
)</f>
        <v>3.3333333333333333E-2</v>
      </c>
      <c r="X2548" s="5" t="str">
        <f>IF(Table1[[#This Row],[Margin_Var]]&gt;=0, "Above Budget", "Below Budget")</f>
        <v>Above Budget</v>
      </c>
      <c r="Y2548" s="5">
        <f>IFERROR(Table1[[#This Row],[Gross_Margin]]/Table1[[#This Row],[Actual_Sales]],0)</f>
        <v>0.59615384615384615</v>
      </c>
      <c r="Z2548" s="5">
        <f>Table1[[#This Row],[Actual_Profit]]/Table1[[#This Row],[Actual_Sales]]</f>
        <v>0.26923076923076922</v>
      </c>
      <c r="AA2548">
        <v>17</v>
      </c>
      <c r="AB2548" s="5">
        <f>IFERROR(Table1[[#This Row],[Expenses]]/Table1[[#This Row],[Actual_Sales]],0)</f>
        <v>0.32692307692307693</v>
      </c>
      <c r="AC2548">
        <v>5</v>
      </c>
      <c r="AD2548">
        <v>846</v>
      </c>
      <c r="AE2548" s="5">
        <f>IFERROR(Table1[[#This Row],[Inventory]]/Table1[[#This Row],[Actual_Sales]],0)</f>
        <v>16.26923076923077</v>
      </c>
    </row>
    <row r="2549" spans="1:31" x14ac:dyDescent="0.25">
      <c r="A2549">
        <v>1162</v>
      </c>
      <c r="B2549">
        <v>603</v>
      </c>
      <c r="C2549">
        <v>2</v>
      </c>
      <c r="D2549" s="2">
        <v>40360</v>
      </c>
      <c r="E2549">
        <v>160</v>
      </c>
      <c r="F2549">
        <v>150</v>
      </c>
      <c r="G2549">
        <f>Table1[[#This Row],[Actual_Sales]]-Table1[[#This Row],[Budget_Sales]]</f>
        <v>10</v>
      </c>
      <c r="H2549" s="5">
        <f>IF(
Table1[[#This Row],[Budget_Sales]]=0,
"",
IF(
Table1[[#This Row],[Budget_Sales]]&gt;0,
(Table1[[#This Row],[Actual_Sales]]-Table1[[#This Row],[Budget_Sales]])/Table1[[#This Row],[Budget_Sales]],
(Table1[[#This Row],[Actual_Sales]]-Table1[[#This Row],[Budget_Sales]])/ABS(Table1[[#This Row],[Budget_Sales]])
)
)</f>
        <v>6.6666666666666666E-2</v>
      </c>
      <c r="I2549" s="5" t="str">
        <f>IF(Table1[[#This Row],[Sales_Var]]&gt;=0,"Above Budget","Below Budget")</f>
        <v>Above Budget</v>
      </c>
      <c r="J2549">
        <f>Table1[[#This Row],[Actual_Sales]]-(Table1[[#This Row],[COGS]]+Table1[[#This Row],[Expenses]])</f>
        <v>43</v>
      </c>
      <c r="K2549">
        <v>60</v>
      </c>
      <c r="L2549">
        <f>Table1[[#This Row],[Actual_Profit]]-Table1[[#This Row],[Budget_Profit]]</f>
        <v>-17</v>
      </c>
      <c r="M2549" s="5">
        <f>IF(
Table1[[#This Row],[Budget_Profit]]=0,
"",
IF(
Table1[[#This Row],[Budget_Profit]]&gt;0,
(Table1[[#This Row],[Actual_Profit]]-Table1[[#This Row],[Budget_Profit]])/Table1[[#This Row],[Budget_Profit]],
(Table1[[#This Row],[Actual_Profit]]-Table1[[#This Row],[Budget_Profit]])/ABS(Table1[[#This Row],[Budget_Profit]])
)
)</f>
        <v>-0.28333333333333333</v>
      </c>
      <c r="N2549" s="5" t="str">
        <f>IF(Table1[[#This Row],[Profit_Var]]&gt;=0, "Above Budget", "Below Budget")</f>
        <v>Below Budget</v>
      </c>
      <c r="O2549">
        <v>64</v>
      </c>
      <c r="P2549">
        <v>60</v>
      </c>
      <c r="Q2549">
        <f>Table1[[#This Row],[COGS]]-Table1[[#This Row],[Budget_COGS]]</f>
        <v>4</v>
      </c>
      <c r="R2549" s="5">
        <f>IF(
Table1[[#This Row],[Budget_COGS]]=0,
"",
IF(
Table1[[#This Row],[Budget_COGS]]&gt;0,
(Table1[[#This Row],[Budget_COGS]]-Table1[[#This Row],[COGS]]) / Table1[[#This Row],[Budget_COGS]],
(Table1[[#This Row],[Budget_COGS]]-Table1[[#This Row],[COGS]]) / ABS(Table1[[#This Row],[Budget_COGS]])
)
)</f>
        <v>-6.6666666666666666E-2</v>
      </c>
      <c r="S2549" s="5" t="str">
        <f>IF(Table1[[#This Row],[COGS _Var]]&gt;=0, "Above Budget", "Below Budget")</f>
        <v>Above Budget</v>
      </c>
      <c r="T2549">
        <f>Table1[[#This Row],[Actual_Sales]]-Table1[[#This Row],[COGS]]</f>
        <v>96</v>
      </c>
      <c r="U2549">
        <v>90</v>
      </c>
      <c r="V2549">
        <f>Table1[[#This Row],[Gross_Margin]]-Table1[[#This Row],[Budget_Margin]]</f>
        <v>6</v>
      </c>
      <c r="W2549" s="5">
        <f>IF(
Table1[[#This Row],[Budget_Margin]]=0,
"",
IF(
Table1[[#This Row],[Budget_Margin]]&gt;0,
(Table1[[#This Row],[Gross_Margin]]-Table1[[#This Row],[Budget_Margin]]) / Table1[[#This Row],[Budget_Margin]],
(Table1[[#This Row],[Gross_Margin]]-Table1[[#This Row],[Budget_Margin]]) / ABS(Table1[[#This Row],[Budget_Margin]])
)
)</f>
        <v>6.6666666666666666E-2</v>
      </c>
      <c r="X2549" s="5" t="str">
        <f>IF(Table1[[#This Row],[Margin_Var]]&gt;=0, "Above Budget", "Below Budget")</f>
        <v>Above Budget</v>
      </c>
      <c r="Y2549" s="5">
        <f>IFERROR(Table1[[#This Row],[Gross_Margin]]/Table1[[#This Row],[Actual_Sales]],0)</f>
        <v>0.6</v>
      </c>
      <c r="Z2549" s="5">
        <f>Table1[[#This Row],[Actual_Profit]]/Table1[[#This Row],[Actual_Sales]]</f>
        <v>0.26874999999999999</v>
      </c>
      <c r="AA2549">
        <v>53</v>
      </c>
      <c r="AB2549" s="5">
        <f>IFERROR(Table1[[#This Row],[Expenses]]/Table1[[#This Row],[Actual_Sales]],0)</f>
        <v>0.33124999999999999</v>
      </c>
      <c r="AC2549">
        <v>21</v>
      </c>
      <c r="AD2549">
        <v>467</v>
      </c>
      <c r="AE2549" s="5">
        <f>IFERROR(Table1[[#This Row],[Inventory]]/Table1[[#This Row],[Actual_Sales]],0)</f>
        <v>2.9187500000000002</v>
      </c>
    </row>
    <row r="2550" spans="1:31" x14ac:dyDescent="0.25">
      <c r="A2550">
        <v>832</v>
      </c>
      <c r="B2550">
        <v>714</v>
      </c>
      <c r="C2550">
        <v>13</v>
      </c>
      <c r="D2550" s="2">
        <v>40299</v>
      </c>
      <c r="E2550">
        <v>160</v>
      </c>
      <c r="F2550">
        <v>100</v>
      </c>
      <c r="G2550">
        <f>Table1[[#This Row],[Actual_Sales]]-Table1[[#This Row],[Budget_Sales]]</f>
        <v>60</v>
      </c>
      <c r="H2550" s="5">
        <f>IF(
Table1[[#This Row],[Budget_Sales]]=0,
"",
IF(
Table1[[#This Row],[Budget_Sales]]&gt;0,
(Table1[[#This Row],[Actual_Sales]]-Table1[[#This Row],[Budget_Sales]])/Table1[[#This Row],[Budget_Sales]],
(Table1[[#This Row],[Actual_Sales]]-Table1[[#This Row],[Budget_Sales]])/ABS(Table1[[#This Row],[Budget_Sales]])
)
)</f>
        <v>0.6</v>
      </c>
      <c r="I2550" s="5" t="str">
        <f>IF(Table1[[#This Row],[Sales_Var]]&gt;=0,"Above Budget","Below Budget")</f>
        <v>Above Budget</v>
      </c>
      <c r="J2550">
        <f>Table1[[#This Row],[Actual_Sales]]-(Table1[[#This Row],[COGS]]+Table1[[#This Row],[Expenses]])</f>
        <v>43</v>
      </c>
      <c r="K2550">
        <v>30</v>
      </c>
      <c r="L2550">
        <f>Table1[[#This Row],[Actual_Profit]]-Table1[[#This Row],[Budget_Profit]]</f>
        <v>13</v>
      </c>
      <c r="M2550" s="5">
        <f>IF(
Table1[[#This Row],[Budget_Profit]]=0,
"",
IF(
Table1[[#This Row],[Budget_Profit]]&gt;0,
(Table1[[#This Row],[Actual_Profit]]-Table1[[#This Row],[Budget_Profit]])/Table1[[#This Row],[Budget_Profit]],
(Table1[[#This Row],[Actual_Profit]]-Table1[[#This Row],[Budget_Profit]])/ABS(Table1[[#This Row],[Budget_Profit]])
)
)</f>
        <v>0.43333333333333335</v>
      </c>
      <c r="N2550" s="5" t="str">
        <f>IF(Table1[[#This Row],[Profit_Var]]&gt;=0, "Above Budget", "Below Budget")</f>
        <v>Above Budget</v>
      </c>
      <c r="O2550">
        <v>64</v>
      </c>
      <c r="P2550">
        <v>40</v>
      </c>
      <c r="Q2550">
        <f>Table1[[#This Row],[COGS]]-Table1[[#This Row],[Budget_COGS]]</f>
        <v>24</v>
      </c>
      <c r="R2550" s="5">
        <f>IF(
Table1[[#This Row],[Budget_COGS]]=0,
"",
IF(
Table1[[#This Row],[Budget_COGS]]&gt;0,
(Table1[[#This Row],[Budget_COGS]]-Table1[[#This Row],[COGS]]) / Table1[[#This Row],[Budget_COGS]],
(Table1[[#This Row],[Budget_COGS]]-Table1[[#This Row],[COGS]]) / ABS(Table1[[#This Row],[Budget_COGS]])
)
)</f>
        <v>-0.6</v>
      </c>
      <c r="S2550" s="5" t="str">
        <f>IF(Table1[[#This Row],[COGS _Var]]&gt;=0, "Above Budget", "Below Budget")</f>
        <v>Above Budget</v>
      </c>
      <c r="T2550">
        <f>Table1[[#This Row],[Actual_Sales]]-Table1[[#This Row],[COGS]]</f>
        <v>96</v>
      </c>
      <c r="U2550">
        <v>60</v>
      </c>
      <c r="V2550">
        <f>Table1[[#This Row],[Gross_Margin]]-Table1[[#This Row],[Budget_Margin]]</f>
        <v>36</v>
      </c>
      <c r="W2550" s="5">
        <f>IF(
Table1[[#This Row],[Budget_Margin]]=0,
"",
IF(
Table1[[#This Row],[Budget_Margin]]&gt;0,
(Table1[[#This Row],[Gross_Margin]]-Table1[[#This Row],[Budget_Margin]]) / Table1[[#This Row],[Budget_Margin]],
(Table1[[#This Row],[Gross_Margin]]-Table1[[#This Row],[Budget_Margin]]) / ABS(Table1[[#This Row],[Budget_Margin]])
)
)</f>
        <v>0.6</v>
      </c>
      <c r="X2550" s="5" t="str">
        <f>IF(Table1[[#This Row],[Margin_Var]]&gt;=0, "Above Budget", "Below Budget")</f>
        <v>Above Budget</v>
      </c>
      <c r="Y2550" s="5">
        <f>IFERROR(Table1[[#This Row],[Gross_Margin]]/Table1[[#This Row],[Actual_Sales]],0)</f>
        <v>0.6</v>
      </c>
      <c r="Z2550" s="5">
        <f>Table1[[#This Row],[Actual_Profit]]/Table1[[#This Row],[Actual_Sales]]</f>
        <v>0.26874999999999999</v>
      </c>
      <c r="AA2550">
        <v>53</v>
      </c>
      <c r="AB2550" s="5">
        <f>IFERROR(Table1[[#This Row],[Expenses]]/Table1[[#This Row],[Actual_Sales]],0)</f>
        <v>0.33124999999999999</v>
      </c>
      <c r="AC2550">
        <v>21</v>
      </c>
      <c r="AD2550">
        <v>593</v>
      </c>
      <c r="AE2550" s="5">
        <f>IFERROR(Table1[[#This Row],[Inventory]]/Table1[[#This Row],[Actual_Sales]],0)</f>
        <v>3.7062499999999998</v>
      </c>
    </row>
    <row r="2551" spans="1:31" x14ac:dyDescent="0.25">
      <c r="A2551">
        <v>3454</v>
      </c>
      <c r="B2551">
        <v>580</v>
      </c>
      <c r="C2551">
        <v>5</v>
      </c>
      <c r="D2551" s="2">
        <v>40756</v>
      </c>
      <c r="E2551">
        <v>41</v>
      </c>
      <c r="F2551">
        <v>30</v>
      </c>
      <c r="G2551">
        <f>Table1[[#This Row],[Actual_Sales]]-Table1[[#This Row],[Budget_Sales]]</f>
        <v>11</v>
      </c>
      <c r="H2551" s="5">
        <f>IF(
Table1[[#This Row],[Budget_Sales]]=0,
"",
IF(
Table1[[#This Row],[Budget_Sales]]&gt;0,
(Table1[[#This Row],[Actual_Sales]]-Table1[[#This Row],[Budget_Sales]])/Table1[[#This Row],[Budget_Sales]],
(Table1[[#This Row],[Actual_Sales]]-Table1[[#This Row],[Budget_Sales]])/ABS(Table1[[#This Row],[Budget_Sales]])
)
)</f>
        <v>0.36666666666666664</v>
      </c>
      <c r="I2551" s="5" t="str">
        <f>IF(Table1[[#This Row],[Sales_Var]]&gt;=0,"Above Budget","Below Budget")</f>
        <v>Above Budget</v>
      </c>
      <c r="J2551">
        <f>Table1[[#This Row],[Actual_Sales]]-(Table1[[#This Row],[COGS]]+Table1[[#This Row],[Expenses]])</f>
        <v>11</v>
      </c>
      <c r="K2551">
        <v>20</v>
      </c>
      <c r="L2551">
        <f>Table1[[#This Row],[Actual_Profit]]-Table1[[#This Row],[Budget_Profit]]</f>
        <v>-9</v>
      </c>
      <c r="M2551" s="5">
        <f>IF(
Table1[[#This Row],[Budget_Profit]]=0,
"",
IF(
Table1[[#This Row],[Budget_Profit]]&gt;0,
(Table1[[#This Row],[Actual_Profit]]-Table1[[#This Row],[Budget_Profit]])/Table1[[#This Row],[Budget_Profit]],
(Table1[[#This Row],[Actual_Profit]]-Table1[[#This Row],[Budget_Profit]])/ABS(Table1[[#This Row],[Budget_Profit]])
)
)</f>
        <v>-0.45</v>
      </c>
      <c r="N2551" s="5" t="str">
        <f>IF(Table1[[#This Row],[Profit_Var]]&gt;=0, "Above Budget", "Below Budget")</f>
        <v>Below Budget</v>
      </c>
      <c r="O2551">
        <v>16</v>
      </c>
      <c r="P2551">
        <v>10</v>
      </c>
      <c r="Q2551">
        <f>Table1[[#This Row],[COGS]]-Table1[[#This Row],[Budget_COGS]]</f>
        <v>6</v>
      </c>
      <c r="R2551" s="5">
        <f>IF(
Table1[[#This Row],[Budget_COGS]]=0,
"",
IF(
Table1[[#This Row],[Budget_COGS]]&gt;0,
(Table1[[#This Row],[Budget_COGS]]-Table1[[#This Row],[COGS]]) / Table1[[#This Row],[Budget_COGS]],
(Table1[[#This Row],[Budget_COGS]]-Table1[[#This Row],[COGS]]) / ABS(Table1[[#This Row],[Budget_COGS]])
)
)</f>
        <v>-0.6</v>
      </c>
      <c r="S2551" s="5" t="str">
        <f>IF(Table1[[#This Row],[COGS _Var]]&gt;=0, "Above Budget", "Below Budget")</f>
        <v>Above Budget</v>
      </c>
      <c r="T2551">
        <f>Table1[[#This Row],[Actual_Sales]]-Table1[[#This Row],[COGS]]</f>
        <v>25</v>
      </c>
      <c r="U2551">
        <v>20</v>
      </c>
      <c r="V2551">
        <f>Table1[[#This Row],[Gross_Margin]]-Table1[[#This Row],[Budget_Margin]]</f>
        <v>5</v>
      </c>
      <c r="W2551" s="5">
        <f>IF(
Table1[[#This Row],[Budget_Margin]]=0,
"",
IF(
Table1[[#This Row],[Budget_Margin]]&gt;0,
(Table1[[#This Row],[Gross_Margin]]-Table1[[#This Row],[Budget_Margin]]) / Table1[[#This Row],[Budget_Margin]],
(Table1[[#This Row],[Gross_Margin]]-Table1[[#This Row],[Budget_Margin]]) / ABS(Table1[[#This Row],[Budget_Margin]])
)
)</f>
        <v>0.25</v>
      </c>
      <c r="X2551" s="5" t="str">
        <f>IF(Table1[[#This Row],[Margin_Var]]&gt;=0, "Above Budget", "Below Budget")</f>
        <v>Above Budget</v>
      </c>
      <c r="Y2551" s="5">
        <f>IFERROR(Table1[[#This Row],[Gross_Margin]]/Table1[[#This Row],[Actual_Sales]],0)</f>
        <v>0.6097560975609756</v>
      </c>
      <c r="Z2551" s="5">
        <f>Table1[[#This Row],[Actual_Profit]]/Table1[[#This Row],[Actual_Sales]]</f>
        <v>0.26829268292682928</v>
      </c>
      <c r="AA2551">
        <v>14</v>
      </c>
      <c r="AB2551" s="5">
        <f>IFERROR(Table1[[#This Row],[Expenses]]/Table1[[#This Row],[Actual_Sales]],0)</f>
        <v>0.34146341463414637</v>
      </c>
      <c r="AC2551">
        <v>4</v>
      </c>
      <c r="AD2551">
        <v>484</v>
      </c>
      <c r="AE2551" s="5">
        <f>IFERROR(Table1[[#This Row],[Inventory]]/Table1[[#This Row],[Actual_Sales]],0)</f>
        <v>11.804878048780488</v>
      </c>
    </row>
    <row r="2552" spans="1:31" x14ac:dyDescent="0.25">
      <c r="A2552">
        <v>1936</v>
      </c>
      <c r="B2552">
        <v>954</v>
      </c>
      <c r="C2552">
        <v>10</v>
      </c>
      <c r="D2552" s="2">
        <v>40483</v>
      </c>
      <c r="E2552">
        <v>164</v>
      </c>
      <c r="F2552">
        <v>110</v>
      </c>
      <c r="G2552">
        <f>Table1[[#This Row],[Actual_Sales]]-Table1[[#This Row],[Budget_Sales]]</f>
        <v>54</v>
      </c>
      <c r="H2552" s="5">
        <f>IF(
Table1[[#This Row],[Budget_Sales]]=0,
"",
IF(
Table1[[#This Row],[Budget_Sales]]&gt;0,
(Table1[[#This Row],[Actual_Sales]]-Table1[[#This Row],[Budget_Sales]])/Table1[[#This Row],[Budget_Sales]],
(Table1[[#This Row],[Actual_Sales]]-Table1[[#This Row],[Budget_Sales]])/ABS(Table1[[#This Row],[Budget_Sales]])
)
)</f>
        <v>0.49090909090909091</v>
      </c>
      <c r="I2552" s="5" t="str">
        <f>IF(Table1[[#This Row],[Sales_Var]]&gt;=0,"Above Budget","Below Budget")</f>
        <v>Above Budget</v>
      </c>
      <c r="J2552">
        <f>Table1[[#This Row],[Actual_Sales]]-(Table1[[#This Row],[COGS]]+Table1[[#This Row],[Expenses]])</f>
        <v>44</v>
      </c>
      <c r="K2552">
        <v>30</v>
      </c>
      <c r="L2552">
        <f>Table1[[#This Row],[Actual_Profit]]-Table1[[#This Row],[Budget_Profit]]</f>
        <v>14</v>
      </c>
      <c r="M2552" s="5">
        <f>IF(
Table1[[#This Row],[Budget_Profit]]=0,
"",
IF(
Table1[[#This Row],[Budget_Profit]]&gt;0,
(Table1[[#This Row],[Actual_Profit]]-Table1[[#This Row],[Budget_Profit]])/Table1[[#This Row],[Budget_Profit]],
(Table1[[#This Row],[Actual_Profit]]-Table1[[#This Row],[Budget_Profit]])/ABS(Table1[[#This Row],[Budget_Profit]])
)
)</f>
        <v>0.46666666666666667</v>
      </c>
      <c r="N2552" s="5" t="str">
        <f>IF(Table1[[#This Row],[Profit_Var]]&gt;=0, "Above Budget", "Below Budget")</f>
        <v>Above Budget</v>
      </c>
      <c r="O2552">
        <v>75</v>
      </c>
      <c r="P2552">
        <v>50</v>
      </c>
      <c r="Q2552">
        <f>Table1[[#This Row],[COGS]]-Table1[[#This Row],[Budget_COGS]]</f>
        <v>25</v>
      </c>
      <c r="R2552" s="5">
        <f>IF(
Table1[[#This Row],[Budget_COGS]]=0,
"",
IF(
Table1[[#This Row],[Budget_COGS]]&gt;0,
(Table1[[#This Row],[Budget_COGS]]-Table1[[#This Row],[COGS]]) / Table1[[#This Row],[Budget_COGS]],
(Table1[[#This Row],[Budget_COGS]]-Table1[[#This Row],[COGS]]) / ABS(Table1[[#This Row],[Budget_COGS]])
)
)</f>
        <v>-0.5</v>
      </c>
      <c r="S2552" s="5" t="str">
        <f>IF(Table1[[#This Row],[COGS _Var]]&gt;=0, "Above Budget", "Below Budget")</f>
        <v>Above Budget</v>
      </c>
      <c r="T2552">
        <f>Table1[[#This Row],[Actual_Sales]]-Table1[[#This Row],[COGS]]</f>
        <v>89</v>
      </c>
      <c r="U2552">
        <v>60</v>
      </c>
      <c r="V2552">
        <f>Table1[[#This Row],[Gross_Margin]]-Table1[[#This Row],[Budget_Margin]]</f>
        <v>29</v>
      </c>
      <c r="W2552" s="5">
        <f>IF(
Table1[[#This Row],[Budget_Margin]]=0,
"",
IF(
Table1[[#This Row],[Budget_Margin]]&gt;0,
(Table1[[#This Row],[Gross_Margin]]-Table1[[#This Row],[Budget_Margin]]) / Table1[[#This Row],[Budget_Margin]],
(Table1[[#This Row],[Gross_Margin]]-Table1[[#This Row],[Budget_Margin]]) / ABS(Table1[[#This Row],[Budget_Margin]])
)
)</f>
        <v>0.48333333333333334</v>
      </c>
      <c r="X2552" s="5" t="str">
        <f>IF(Table1[[#This Row],[Margin_Var]]&gt;=0, "Above Budget", "Below Budget")</f>
        <v>Above Budget</v>
      </c>
      <c r="Y2552" s="5">
        <f>IFERROR(Table1[[#This Row],[Gross_Margin]]/Table1[[#This Row],[Actual_Sales]],0)</f>
        <v>0.54268292682926833</v>
      </c>
      <c r="Z2552" s="5">
        <f>Table1[[#This Row],[Actual_Profit]]/Table1[[#This Row],[Actual_Sales]]</f>
        <v>0.26829268292682928</v>
      </c>
      <c r="AA2552">
        <v>45</v>
      </c>
      <c r="AB2552" s="5">
        <f>IFERROR(Table1[[#This Row],[Expenses]]/Table1[[#This Row],[Actual_Sales]],0)</f>
        <v>0.27439024390243905</v>
      </c>
      <c r="AC2552">
        <v>23</v>
      </c>
      <c r="AD2552">
        <v>1063</v>
      </c>
      <c r="AE2552" s="5">
        <f>IFERROR(Table1[[#This Row],[Inventory]]/Table1[[#This Row],[Actual_Sales]],0)</f>
        <v>6.4817073170731705</v>
      </c>
    </row>
    <row r="2553" spans="1:31" x14ac:dyDescent="0.25">
      <c r="A2553">
        <v>2551</v>
      </c>
      <c r="B2553">
        <v>505</v>
      </c>
      <c r="C2553">
        <v>2</v>
      </c>
      <c r="D2553" s="2">
        <v>40603</v>
      </c>
      <c r="E2553">
        <v>127</v>
      </c>
      <c r="F2553">
        <v>140</v>
      </c>
      <c r="G2553">
        <f>Table1[[#This Row],[Actual_Sales]]-Table1[[#This Row],[Budget_Sales]]</f>
        <v>-13</v>
      </c>
      <c r="H2553" s="5">
        <f>IF(
Table1[[#This Row],[Budget_Sales]]=0,
"",
IF(
Table1[[#This Row],[Budget_Sales]]&gt;0,
(Table1[[#This Row],[Actual_Sales]]-Table1[[#This Row],[Budget_Sales]])/Table1[[#This Row],[Budget_Sales]],
(Table1[[#This Row],[Actual_Sales]]-Table1[[#This Row],[Budget_Sales]])/ABS(Table1[[#This Row],[Budget_Sales]])
)
)</f>
        <v>-9.285714285714286E-2</v>
      </c>
      <c r="I2553" s="5" t="str">
        <f>IF(Table1[[#This Row],[Sales_Var]]&gt;=0,"Above Budget","Below Budget")</f>
        <v>Below Budget</v>
      </c>
      <c r="J2553">
        <f>Table1[[#This Row],[Actual_Sales]]-(Table1[[#This Row],[COGS]]+Table1[[#This Row],[Expenses]])</f>
        <v>34</v>
      </c>
      <c r="K2553">
        <v>50</v>
      </c>
      <c r="L2553">
        <f>Table1[[#This Row],[Actual_Profit]]-Table1[[#This Row],[Budget_Profit]]</f>
        <v>-16</v>
      </c>
      <c r="M2553" s="5">
        <f>IF(
Table1[[#This Row],[Budget_Profit]]=0,
"",
IF(
Table1[[#This Row],[Budget_Profit]]&gt;0,
(Table1[[#This Row],[Actual_Profit]]-Table1[[#This Row],[Budget_Profit]])/Table1[[#This Row],[Budget_Profit]],
(Table1[[#This Row],[Actual_Profit]]-Table1[[#This Row],[Budget_Profit]])/ABS(Table1[[#This Row],[Budget_Profit]])
)
)</f>
        <v>-0.32</v>
      </c>
      <c r="N2553" s="5" t="str">
        <f>IF(Table1[[#This Row],[Profit_Var]]&gt;=0, "Above Budget", "Below Budget")</f>
        <v>Below Budget</v>
      </c>
      <c r="O2553">
        <v>47</v>
      </c>
      <c r="P2553">
        <v>50</v>
      </c>
      <c r="Q2553">
        <f>Table1[[#This Row],[COGS]]-Table1[[#This Row],[Budget_COGS]]</f>
        <v>-3</v>
      </c>
      <c r="R2553" s="5">
        <f>IF(
Table1[[#This Row],[Budget_COGS]]=0,
"",
IF(
Table1[[#This Row],[Budget_COGS]]&gt;0,
(Table1[[#This Row],[Budget_COGS]]-Table1[[#This Row],[COGS]]) / Table1[[#This Row],[Budget_COGS]],
(Table1[[#This Row],[Budget_COGS]]-Table1[[#This Row],[COGS]]) / ABS(Table1[[#This Row],[Budget_COGS]])
)
)</f>
        <v>0.06</v>
      </c>
      <c r="S2553" s="5" t="str">
        <f>IF(Table1[[#This Row],[COGS _Var]]&gt;=0, "Above Budget", "Below Budget")</f>
        <v>Below Budget</v>
      </c>
      <c r="T2553">
        <f>Table1[[#This Row],[Actual_Sales]]-Table1[[#This Row],[COGS]]</f>
        <v>80</v>
      </c>
      <c r="U2553">
        <v>90</v>
      </c>
      <c r="V2553">
        <f>Table1[[#This Row],[Gross_Margin]]-Table1[[#This Row],[Budget_Margin]]</f>
        <v>-10</v>
      </c>
      <c r="W2553" s="5">
        <f>IF(
Table1[[#This Row],[Budget_Margin]]=0,
"",
IF(
Table1[[#This Row],[Budget_Margin]]&gt;0,
(Table1[[#This Row],[Gross_Margin]]-Table1[[#This Row],[Budget_Margin]]) / Table1[[#This Row],[Budget_Margin]],
(Table1[[#This Row],[Gross_Margin]]-Table1[[#This Row],[Budget_Margin]]) / ABS(Table1[[#This Row],[Budget_Margin]])
)
)</f>
        <v>-0.1111111111111111</v>
      </c>
      <c r="X2553" s="5" t="str">
        <f>IF(Table1[[#This Row],[Margin_Var]]&gt;=0, "Above Budget", "Below Budget")</f>
        <v>Below Budget</v>
      </c>
      <c r="Y2553" s="5">
        <f>IFERROR(Table1[[#This Row],[Gross_Margin]]/Table1[[#This Row],[Actual_Sales]],0)</f>
        <v>0.62992125984251968</v>
      </c>
      <c r="Z2553" s="5">
        <f>Table1[[#This Row],[Actual_Profit]]/Table1[[#This Row],[Actual_Sales]]</f>
        <v>0.26771653543307089</v>
      </c>
      <c r="AA2553">
        <v>46</v>
      </c>
      <c r="AB2553" s="5">
        <f>IFERROR(Table1[[#This Row],[Expenses]]/Table1[[#This Row],[Actual_Sales]],0)</f>
        <v>0.36220472440944884</v>
      </c>
      <c r="AC2553">
        <v>15</v>
      </c>
      <c r="AD2553">
        <v>361</v>
      </c>
      <c r="AE2553" s="5">
        <f>IFERROR(Table1[[#This Row],[Inventory]]/Table1[[#This Row],[Actual_Sales]],0)</f>
        <v>2.8425196850393699</v>
      </c>
    </row>
    <row r="2554" spans="1:31" x14ac:dyDescent="0.25">
      <c r="A2554">
        <v>2573</v>
      </c>
      <c r="B2554">
        <v>603</v>
      </c>
      <c r="C2554">
        <v>2</v>
      </c>
      <c r="D2554" s="2">
        <v>40603</v>
      </c>
      <c r="E2554">
        <v>127</v>
      </c>
      <c r="F2554">
        <v>110</v>
      </c>
      <c r="G2554">
        <f>Table1[[#This Row],[Actual_Sales]]-Table1[[#This Row],[Budget_Sales]]</f>
        <v>17</v>
      </c>
      <c r="H2554" s="5">
        <f>IF(
Table1[[#This Row],[Budget_Sales]]=0,
"",
IF(
Table1[[#This Row],[Budget_Sales]]&gt;0,
(Table1[[#This Row],[Actual_Sales]]-Table1[[#This Row],[Budget_Sales]])/Table1[[#This Row],[Budget_Sales]],
(Table1[[#This Row],[Actual_Sales]]-Table1[[#This Row],[Budget_Sales]])/ABS(Table1[[#This Row],[Budget_Sales]])
)
)</f>
        <v>0.15454545454545454</v>
      </c>
      <c r="I2554" s="5" t="str">
        <f>IF(Table1[[#This Row],[Sales_Var]]&gt;=0,"Above Budget","Below Budget")</f>
        <v>Above Budget</v>
      </c>
      <c r="J2554">
        <f>Table1[[#This Row],[Actual_Sales]]-(Table1[[#This Row],[COGS]]+Table1[[#This Row],[Expenses]])</f>
        <v>34</v>
      </c>
      <c r="K2554">
        <v>40</v>
      </c>
      <c r="L2554">
        <f>Table1[[#This Row],[Actual_Profit]]-Table1[[#This Row],[Budget_Profit]]</f>
        <v>-6</v>
      </c>
      <c r="M2554" s="5">
        <f>IF(
Table1[[#This Row],[Budget_Profit]]=0,
"",
IF(
Table1[[#This Row],[Budget_Profit]]&gt;0,
(Table1[[#This Row],[Actual_Profit]]-Table1[[#This Row],[Budget_Profit]])/Table1[[#This Row],[Budget_Profit]],
(Table1[[#This Row],[Actual_Profit]]-Table1[[#This Row],[Budget_Profit]])/ABS(Table1[[#This Row],[Budget_Profit]])
)
)</f>
        <v>-0.15</v>
      </c>
      <c r="N2554" s="5" t="str">
        <f>IF(Table1[[#This Row],[Profit_Var]]&gt;=0, "Above Budget", "Below Budget")</f>
        <v>Below Budget</v>
      </c>
      <c r="O2554">
        <v>47</v>
      </c>
      <c r="P2554">
        <v>40</v>
      </c>
      <c r="Q2554">
        <f>Table1[[#This Row],[COGS]]-Table1[[#This Row],[Budget_COGS]]</f>
        <v>7</v>
      </c>
      <c r="R2554" s="5">
        <f>IF(
Table1[[#This Row],[Budget_COGS]]=0,
"",
IF(
Table1[[#This Row],[Budget_COGS]]&gt;0,
(Table1[[#This Row],[Budget_COGS]]-Table1[[#This Row],[COGS]]) / Table1[[#This Row],[Budget_COGS]],
(Table1[[#This Row],[Budget_COGS]]-Table1[[#This Row],[COGS]]) / ABS(Table1[[#This Row],[Budget_COGS]])
)
)</f>
        <v>-0.17499999999999999</v>
      </c>
      <c r="S2554" s="5" t="str">
        <f>IF(Table1[[#This Row],[COGS _Var]]&gt;=0, "Above Budget", "Below Budget")</f>
        <v>Above Budget</v>
      </c>
      <c r="T2554">
        <f>Table1[[#This Row],[Actual_Sales]]-Table1[[#This Row],[COGS]]</f>
        <v>80</v>
      </c>
      <c r="U2554">
        <v>70</v>
      </c>
      <c r="V2554">
        <f>Table1[[#This Row],[Gross_Margin]]-Table1[[#This Row],[Budget_Margin]]</f>
        <v>10</v>
      </c>
      <c r="W2554" s="5">
        <f>IF(
Table1[[#This Row],[Budget_Margin]]=0,
"",
IF(
Table1[[#This Row],[Budget_Margin]]&gt;0,
(Table1[[#This Row],[Gross_Margin]]-Table1[[#This Row],[Budget_Margin]]) / Table1[[#This Row],[Budget_Margin]],
(Table1[[#This Row],[Gross_Margin]]-Table1[[#This Row],[Budget_Margin]]) / ABS(Table1[[#This Row],[Budget_Margin]])
)
)</f>
        <v>0.14285714285714285</v>
      </c>
      <c r="X2554" s="5" t="str">
        <f>IF(Table1[[#This Row],[Margin_Var]]&gt;=0, "Above Budget", "Below Budget")</f>
        <v>Above Budget</v>
      </c>
      <c r="Y2554" s="5">
        <f>IFERROR(Table1[[#This Row],[Gross_Margin]]/Table1[[#This Row],[Actual_Sales]],0)</f>
        <v>0.62992125984251968</v>
      </c>
      <c r="Z2554" s="5">
        <f>Table1[[#This Row],[Actual_Profit]]/Table1[[#This Row],[Actual_Sales]]</f>
        <v>0.26771653543307089</v>
      </c>
      <c r="AA2554">
        <v>46</v>
      </c>
      <c r="AB2554" s="5">
        <f>IFERROR(Table1[[#This Row],[Expenses]]/Table1[[#This Row],[Actual_Sales]],0)</f>
        <v>0.36220472440944884</v>
      </c>
      <c r="AC2554">
        <v>15</v>
      </c>
      <c r="AD2554">
        <v>361</v>
      </c>
      <c r="AE2554" s="5">
        <f>IFERROR(Table1[[#This Row],[Inventory]]/Table1[[#This Row],[Actual_Sales]],0)</f>
        <v>2.8425196850393699</v>
      </c>
    </row>
    <row r="2555" spans="1:31" x14ac:dyDescent="0.25">
      <c r="A2555">
        <v>2531</v>
      </c>
      <c r="B2555">
        <v>435</v>
      </c>
      <c r="C2555">
        <v>9</v>
      </c>
      <c r="D2555" s="2">
        <v>40603</v>
      </c>
      <c r="E2555">
        <v>127</v>
      </c>
      <c r="F2555">
        <v>100</v>
      </c>
      <c r="G2555">
        <f>Table1[[#This Row],[Actual_Sales]]-Table1[[#This Row],[Budget_Sales]]</f>
        <v>27</v>
      </c>
      <c r="H2555" s="5">
        <f>IF(
Table1[[#This Row],[Budget_Sales]]=0,
"",
IF(
Table1[[#This Row],[Budget_Sales]]&gt;0,
(Table1[[#This Row],[Actual_Sales]]-Table1[[#This Row],[Budget_Sales]])/Table1[[#This Row],[Budget_Sales]],
(Table1[[#This Row],[Actual_Sales]]-Table1[[#This Row],[Budget_Sales]])/ABS(Table1[[#This Row],[Budget_Sales]])
)
)</f>
        <v>0.27</v>
      </c>
      <c r="I2555" s="5" t="str">
        <f>IF(Table1[[#This Row],[Sales_Var]]&gt;=0,"Above Budget","Below Budget")</f>
        <v>Above Budget</v>
      </c>
      <c r="J2555">
        <f>Table1[[#This Row],[Actual_Sales]]-(Table1[[#This Row],[COGS]]+Table1[[#This Row],[Expenses]])</f>
        <v>34</v>
      </c>
      <c r="K2555">
        <v>30</v>
      </c>
      <c r="L2555">
        <f>Table1[[#This Row],[Actual_Profit]]-Table1[[#This Row],[Budget_Profit]]</f>
        <v>4</v>
      </c>
      <c r="M2555" s="5">
        <f>IF(
Table1[[#This Row],[Budget_Profit]]=0,
"",
IF(
Table1[[#This Row],[Budget_Profit]]&gt;0,
(Table1[[#This Row],[Actual_Profit]]-Table1[[#This Row],[Budget_Profit]])/Table1[[#This Row],[Budget_Profit]],
(Table1[[#This Row],[Actual_Profit]]-Table1[[#This Row],[Budget_Profit]])/ABS(Table1[[#This Row],[Budget_Profit]])
)
)</f>
        <v>0.13333333333333333</v>
      </c>
      <c r="N2555" s="5" t="str">
        <f>IF(Table1[[#This Row],[Profit_Var]]&gt;=0, "Above Budget", "Below Budget")</f>
        <v>Above Budget</v>
      </c>
      <c r="O2555">
        <v>47</v>
      </c>
      <c r="P2555">
        <v>40</v>
      </c>
      <c r="Q2555">
        <f>Table1[[#This Row],[COGS]]-Table1[[#This Row],[Budget_COGS]]</f>
        <v>7</v>
      </c>
      <c r="R2555" s="5">
        <f>IF(
Table1[[#This Row],[Budget_COGS]]=0,
"",
IF(
Table1[[#This Row],[Budget_COGS]]&gt;0,
(Table1[[#This Row],[Budget_COGS]]-Table1[[#This Row],[COGS]]) / Table1[[#This Row],[Budget_COGS]],
(Table1[[#This Row],[Budget_COGS]]-Table1[[#This Row],[COGS]]) / ABS(Table1[[#This Row],[Budget_COGS]])
)
)</f>
        <v>-0.17499999999999999</v>
      </c>
      <c r="S2555" s="5" t="str">
        <f>IF(Table1[[#This Row],[COGS _Var]]&gt;=0, "Above Budget", "Below Budget")</f>
        <v>Above Budget</v>
      </c>
      <c r="T2555">
        <f>Table1[[#This Row],[Actual_Sales]]-Table1[[#This Row],[COGS]]</f>
        <v>80</v>
      </c>
      <c r="U2555">
        <v>60</v>
      </c>
      <c r="V2555">
        <f>Table1[[#This Row],[Gross_Margin]]-Table1[[#This Row],[Budget_Margin]]</f>
        <v>20</v>
      </c>
      <c r="W2555" s="5">
        <f>IF(
Table1[[#This Row],[Budget_Margin]]=0,
"",
IF(
Table1[[#This Row],[Budget_Margin]]&gt;0,
(Table1[[#This Row],[Gross_Margin]]-Table1[[#This Row],[Budget_Margin]]) / Table1[[#This Row],[Budget_Margin]],
(Table1[[#This Row],[Gross_Margin]]-Table1[[#This Row],[Budget_Margin]]) / ABS(Table1[[#This Row],[Budget_Margin]])
)
)</f>
        <v>0.33333333333333331</v>
      </c>
      <c r="X2555" s="5" t="str">
        <f>IF(Table1[[#This Row],[Margin_Var]]&gt;=0, "Above Budget", "Below Budget")</f>
        <v>Above Budget</v>
      </c>
      <c r="Y2555" s="5">
        <f>IFERROR(Table1[[#This Row],[Gross_Margin]]/Table1[[#This Row],[Actual_Sales]],0)</f>
        <v>0.62992125984251968</v>
      </c>
      <c r="Z2555" s="5">
        <f>Table1[[#This Row],[Actual_Profit]]/Table1[[#This Row],[Actual_Sales]]</f>
        <v>0.26771653543307089</v>
      </c>
      <c r="AA2555">
        <v>46</v>
      </c>
      <c r="AB2555" s="5">
        <f>IFERROR(Table1[[#This Row],[Expenses]]/Table1[[#This Row],[Actual_Sales]],0)</f>
        <v>0.36220472440944884</v>
      </c>
      <c r="AC2555">
        <v>15</v>
      </c>
      <c r="AD2555">
        <v>361</v>
      </c>
      <c r="AE2555" s="5">
        <f>IFERROR(Table1[[#This Row],[Inventory]]/Table1[[#This Row],[Actual_Sales]],0)</f>
        <v>2.8425196850393699</v>
      </c>
    </row>
    <row r="2556" spans="1:31" x14ac:dyDescent="0.25">
      <c r="A2556">
        <v>3802</v>
      </c>
      <c r="B2556">
        <v>541</v>
      </c>
      <c r="C2556">
        <v>5</v>
      </c>
      <c r="D2556" s="2">
        <v>40817</v>
      </c>
      <c r="E2556">
        <v>131</v>
      </c>
      <c r="F2556">
        <v>100</v>
      </c>
      <c r="G2556">
        <f>Table1[[#This Row],[Actual_Sales]]-Table1[[#This Row],[Budget_Sales]]</f>
        <v>31</v>
      </c>
      <c r="H2556" s="5">
        <f>IF(
Table1[[#This Row],[Budget_Sales]]=0,
"",
IF(
Table1[[#This Row],[Budget_Sales]]&gt;0,
(Table1[[#This Row],[Actual_Sales]]-Table1[[#This Row],[Budget_Sales]])/Table1[[#This Row],[Budget_Sales]],
(Table1[[#This Row],[Actual_Sales]]-Table1[[#This Row],[Budget_Sales]])/ABS(Table1[[#This Row],[Budget_Sales]])
)
)</f>
        <v>0.31</v>
      </c>
      <c r="I2556" s="5" t="str">
        <f>IF(Table1[[#This Row],[Sales_Var]]&gt;=0,"Above Budget","Below Budget")</f>
        <v>Above Budget</v>
      </c>
      <c r="J2556">
        <f>Table1[[#This Row],[Actual_Sales]]-(Table1[[#This Row],[COGS]]+Table1[[#This Row],[Expenses]])</f>
        <v>35</v>
      </c>
      <c r="K2556">
        <v>60</v>
      </c>
      <c r="L2556">
        <f>Table1[[#This Row],[Actual_Profit]]-Table1[[#This Row],[Budget_Profit]]</f>
        <v>-25</v>
      </c>
      <c r="M2556" s="5">
        <f>IF(
Table1[[#This Row],[Budget_Profit]]=0,
"",
IF(
Table1[[#This Row],[Budget_Profit]]&gt;0,
(Table1[[#This Row],[Actual_Profit]]-Table1[[#This Row],[Budget_Profit]])/Table1[[#This Row],[Budget_Profit]],
(Table1[[#This Row],[Actual_Profit]]-Table1[[#This Row],[Budget_Profit]])/ABS(Table1[[#This Row],[Budget_Profit]])
)
)</f>
        <v>-0.41666666666666669</v>
      </c>
      <c r="N2556" s="5" t="str">
        <f>IF(Table1[[#This Row],[Profit_Var]]&gt;=0, "Above Budget", "Below Budget")</f>
        <v>Below Budget</v>
      </c>
      <c r="O2556">
        <v>52</v>
      </c>
      <c r="P2556">
        <v>30</v>
      </c>
      <c r="Q2556">
        <f>Table1[[#This Row],[COGS]]-Table1[[#This Row],[Budget_COGS]]</f>
        <v>22</v>
      </c>
      <c r="R2556" s="5">
        <f>IF(
Table1[[#This Row],[Budget_COGS]]=0,
"",
IF(
Table1[[#This Row],[Budget_COGS]]&gt;0,
(Table1[[#This Row],[Budget_COGS]]-Table1[[#This Row],[COGS]]) / Table1[[#This Row],[Budget_COGS]],
(Table1[[#This Row],[Budget_COGS]]-Table1[[#This Row],[COGS]]) / ABS(Table1[[#This Row],[Budget_COGS]])
)
)</f>
        <v>-0.73333333333333328</v>
      </c>
      <c r="S2556" s="5" t="str">
        <f>IF(Table1[[#This Row],[COGS _Var]]&gt;=0, "Above Budget", "Below Budget")</f>
        <v>Above Budget</v>
      </c>
      <c r="T2556">
        <f>Table1[[#This Row],[Actual_Sales]]-Table1[[#This Row],[COGS]]</f>
        <v>79</v>
      </c>
      <c r="U2556">
        <v>70</v>
      </c>
      <c r="V2556">
        <f>Table1[[#This Row],[Gross_Margin]]-Table1[[#This Row],[Budget_Margin]]</f>
        <v>9</v>
      </c>
      <c r="W2556" s="5">
        <f>IF(
Table1[[#This Row],[Budget_Margin]]=0,
"",
IF(
Table1[[#This Row],[Budget_Margin]]&gt;0,
(Table1[[#This Row],[Gross_Margin]]-Table1[[#This Row],[Budget_Margin]]) / Table1[[#This Row],[Budget_Margin]],
(Table1[[#This Row],[Gross_Margin]]-Table1[[#This Row],[Budget_Margin]]) / ABS(Table1[[#This Row],[Budget_Margin]])
)
)</f>
        <v>0.12857142857142856</v>
      </c>
      <c r="X2556" s="5" t="str">
        <f>IF(Table1[[#This Row],[Margin_Var]]&gt;=0, "Above Budget", "Below Budget")</f>
        <v>Above Budget</v>
      </c>
      <c r="Y2556" s="5">
        <f>IFERROR(Table1[[#This Row],[Gross_Margin]]/Table1[[#This Row],[Actual_Sales]],0)</f>
        <v>0.60305343511450382</v>
      </c>
      <c r="Z2556" s="5">
        <f>Table1[[#This Row],[Actual_Profit]]/Table1[[#This Row],[Actual_Sales]]</f>
        <v>0.26717557251908397</v>
      </c>
      <c r="AA2556">
        <v>44</v>
      </c>
      <c r="AB2556" s="5">
        <f>IFERROR(Table1[[#This Row],[Expenses]]/Table1[[#This Row],[Actual_Sales]],0)</f>
        <v>0.33587786259541985</v>
      </c>
      <c r="AC2556">
        <v>17</v>
      </c>
      <c r="AD2556">
        <v>405</v>
      </c>
      <c r="AE2556" s="5">
        <f>IFERROR(Table1[[#This Row],[Inventory]]/Table1[[#This Row],[Actual_Sales]],0)</f>
        <v>3.0916030534351147</v>
      </c>
    </row>
    <row r="2557" spans="1:31" x14ac:dyDescent="0.25">
      <c r="A2557">
        <v>3357</v>
      </c>
      <c r="B2557">
        <v>959</v>
      </c>
      <c r="C2557">
        <v>10</v>
      </c>
      <c r="D2557" s="2">
        <v>40725</v>
      </c>
      <c r="E2557">
        <v>131</v>
      </c>
      <c r="F2557">
        <v>100</v>
      </c>
      <c r="G2557">
        <f>Table1[[#This Row],[Actual_Sales]]-Table1[[#This Row],[Budget_Sales]]</f>
        <v>31</v>
      </c>
      <c r="H2557" s="5">
        <f>IF(
Table1[[#This Row],[Budget_Sales]]=0,
"",
IF(
Table1[[#This Row],[Budget_Sales]]&gt;0,
(Table1[[#This Row],[Actual_Sales]]-Table1[[#This Row],[Budget_Sales]])/Table1[[#This Row],[Budget_Sales]],
(Table1[[#This Row],[Actual_Sales]]-Table1[[#This Row],[Budget_Sales]])/ABS(Table1[[#This Row],[Budget_Sales]])
)
)</f>
        <v>0.31</v>
      </c>
      <c r="I2557" s="5" t="str">
        <f>IF(Table1[[#This Row],[Sales_Var]]&gt;=0,"Above Budget","Below Budget")</f>
        <v>Above Budget</v>
      </c>
      <c r="J2557">
        <f>Table1[[#This Row],[Actual_Sales]]-(Table1[[#This Row],[COGS]]+Table1[[#This Row],[Expenses]])</f>
        <v>35</v>
      </c>
      <c r="K2557">
        <v>40</v>
      </c>
      <c r="L2557">
        <f>Table1[[#This Row],[Actual_Profit]]-Table1[[#This Row],[Budget_Profit]]</f>
        <v>-5</v>
      </c>
      <c r="M2557" s="5">
        <f>IF(
Table1[[#This Row],[Budget_Profit]]=0,
"",
IF(
Table1[[#This Row],[Budget_Profit]]&gt;0,
(Table1[[#This Row],[Actual_Profit]]-Table1[[#This Row],[Budget_Profit]])/Table1[[#This Row],[Budget_Profit]],
(Table1[[#This Row],[Actual_Profit]]-Table1[[#This Row],[Budget_Profit]])/ABS(Table1[[#This Row],[Budget_Profit]])
)
)</f>
        <v>-0.125</v>
      </c>
      <c r="N2557" s="5" t="str">
        <f>IF(Table1[[#This Row],[Profit_Var]]&gt;=0, "Above Budget", "Below Budget")</f>
        <v>Below Budget</v>
      </c>
      <c r="O2557">
        <v>60</v>
      </c>
      <c r="P2557">
        <v>40</v>
      </c>
      <c r="Q2557">
        <f>Table1[[#This Row],[COGS]]-Table1[[#This Row],[Budget_COGS]]</f>
        <v>20</v>
      </c>
      <c r="R2557" s="5">
        <f>IF(
Table1[[#This Row],[Budget_COGS]]=0,
"",
IF(
Table1[[#This Row],[Budget_COGS]]&gt;0,
(Table1[[#This Row],[Budget_COGS]]-Table1[[#This Row],[COGS]]) / Table1[[#This Row],[Budget_COGS]],
(Table1[[#This Row],[Budget_COGS]]-Table1[[#This Row],[COGS]]) / ABS(Table1[[#This Row],[Budget_COGS]])
)
)</f>
        <v>-0.5</v>
      </c>
      <c r="S2557" s="5" t="str">
        <f>IF(Table1[[#This Row],[COGS _Var]]&gt;=0, "Above Budget", "Below Budget")</f>
        <v>Above Budget</v>
      </c>
      <c r="T2557">
        <f>Table1[[#This Row],[Actual_Sales]]-Table1[[#This Row],[COGS]]</f>
        <v>71</v>
      </c>
      <c r="U2557">
        <v>60</v>
      </c>
      <c r="V2557">
        <f>Table1[[#This Row],[Gross_Margin]]-Table1[[#This Row],[Budget_Margin]]</f>
        <v>11</v>
      </c>
      <c r="W2557" s="5">
        <f>IF(
Table1[[#This Row],[Budget_Margin]]=0,
"",
IF(
Table1[[#This Row],[Budget_Margin]]&gt;0,
(Table1[[#This Row],[Gross_Margin]]-Table1[[#This Row],[Budget_Margin]]) / Table1[[#This Row],[Budget_Margin]],
(Table1[[#This Row],[Gross_Margin]]-Table1[[#This Row],[Budget_Margin]]) / ABS(Table1[[#This Row],[Budget_Margin]])
)
)</f>
        <v>0.18333333333333332</v>
      </c>
      <c r="X2557" s="5" t="str">
        <f>IF(Table1[[#This Row],[Margin_Var]]&gt;=0, "Above Budget", "Below Budget")</f>
        <v>Above Budget</v>
      </c>
      <c r="Y2557" s="5">
        <f>IFERROR(Table1[[#This Row],[Gross_Margin]]/Table1[[#This Row],[Actual_Sales]],0)</f>
        <v>0.5419847328244275</v>
      </c>
      <c r="Z2557" s="5">
        <f>Table1[[#This Row],[Actual_Profit]]/Table1[[#This Row],[Actual_Sales]]</f>
        <v>0.26717557251908397</v>
      </c>
      <c r="AA2557">
        <v>36</v>
      </c>
      <c r="AB2557" s="5">
        <f>IFERROR(Table1[[#This Row],[Expenses]]/Table1[[#This Row],[Actual_Sales]],0)</f>
        <v>0.27480916030534353</v>
      </c>
      <c r="AC2557">
        <v>18</v>
      </c>
      <c r="AD2557">
        <v>1070</v>
      </c>
      <c r="AE2557" s="5">
        <f>IFERROR(Table1[[#This Row],[Inventory]]/Table1[[#This Row],[Actual_Sales]],0)</f>
        <v>8.1679389312977104</v>
      </c>
    </row>
    <row r="2558" spans="1:31" x14ac:dyDescent="0.25">
      <c r="A2558">
        <v>2390</v>
      </c>
      <c r="B2558">
        <v>573</v>
      </c>
      <c r="C2558">
        <v>2</v>
      </c>
      <c r="D2558" s="2">
        <v>40575</v>
      </c>
      <c r="E2558">
        <v>206</v>
      </c>
      <c r="F2558">
        <v>200</v>
      </c>
      <c r="G2558">
        <f>Table1[[#This Row],[Actual_Sales]]-Table1[[#This Row],[Budget_Sales]]</f>
        <v>6</v>
      </c>
      <c r="H2558" s="5">
        <f>IF(
Table1[[#This Row],[Budget_Sales]]=0,
"",
IF(
Table1[[#This Row],[Budget_Sales]]&gt;0,
(Table1[[#This Row],[Actual_Sales]]-Table1[[#This Row],[Budget_Sales]])/Table1[[#This Row],[Budget_Sales]],
(Table1[[#This Row],[Actual_Sales]]-Table1[[#This Row],[Budget_Sales]])/ABS(Table1[[#This Row],[Budget_Sales]])
)
)</f>
        <v>0.03</v>
      </c>
      <c r="I2558" s="5" t="str">
        <f>IF(Table1[[#This Row],[Sales_Var]]&gt;=0,"Above Budget","Below Budget")</f>
        <v>Above Budget</v>
      </c>
      <c r="J2558">
        <f>Table1[[#This Row],[Actual_Sales]]-(Table1[[#This Row],[COGS]]+Table1[[#This Row],[Expenses]])</f>
        <v>55</v>
      </c>
      <c r="K2558">
        <v>50</v>
      </c>
      <c r="L2558">
        <f>Table1[[#This Row],[Actual_Profit]]-Table1[[#This Row],[Budget_Profit]]</f>
        <v>5</v>
      </c>
      <c r="M2558" s="5">
        <f>IF(
Table1[[#This Row],[Budget_Profit]]=0,
"",
IF(
Table1[[#This Row],[Budget_Profit]]&gt;0,
(Table1[[#This Row],[Actual_Profit]]-Table1[[#This Row],[Budget_Profit]])/Table1[[#This Row],[Budget_Profit]],
(Table1[[#This Row],[Actual_Profit]]-Table1[[#This Row],[Budget_Profit]])/ABS(Table1[[#This Row],[Budget_Profit]])
)
)</f>
        <v>0.1</v>
      </c>
      <c r="N2558" s="5" t="str">
        <f>IF(Table1[[#This Row],[Profit_Var]]&gt;=0, "Above Budget", "Below Budget")</f>
        <v>Above Budget</v>
      </c>
      <c r="O2558">
        <v>86</v>
      </c>
      <c r="P2558">
        <v>90</v>
      </c>
      <c r="Q2558">
        <f>Table1[[#This Row],[COGS]]-Table1[[#This Row],[Budget_COGS]]</f>
        <v>-4</v>
      </c>
      <c r="R2558" s="5">
        <f>IF(
Table1[[#This Row],[Budget_COGS]]=0,
"",
IF(
Table1[[#This Row],[Budget_COGS]]&gt;0,
(Table1[[#This Row],[Budget_COGS]]-Table1[[#This Row],[COGS]]) / Table1[[#This Row],[Budget_COGS]],
(Table1[[#This Row],[Budget_COGS]]-Table1[[#This Row],[COGS]]) / ABS(Table1[[#This Row],[Budget_COGS]])
)
)</f>
        <v>4.4444444444444446E-2</v>
      </c>
      <c r="S2558" s="5" t="str">
        <f>IF(Table1[[#This Row],[COGS _Var]]&gt;=0, "Above Budget", "Below Budget")</f>
        <v>Below Budget</v>
      </c>
      <c r="T2558">
        <f>Table1[[#This Row],[Actual_Sales]]-Table1[[#This Row],[COGS]]</f>
        <v>120</v>
      </c>
      <c r="U2558">
        <v>110</v>
      </c>
      <c r="V2558">
        <f>Table1[[#This Row],[Gross_Margin]]-Table1[[#This Row],[Budget_Margin]]</f>
        <v>10</v>
      </c>
      <c r="W2558" s="5">
        <f>IF(
Table1[[#This Row],[Budget_Margin]]=0,
"",
IF(
Table1[[#This Row],[Budget_Margin]]&gt;0,
(Table1[[#This Row],[Gross_Margin]]-Table1[[#This Row],[Budget_Margin]]) / Table1[[#This Row],[Budget_Margin]],
(Table1[[#This Row],[Gross_Margin]]-Table1[[#This Row],[Budget_Margin]]) / ABS(Table1[[#This Row],[Budget_Margin]])
)
)</f>
        <v>9.0909090909090912E-2</v>
      </c>
      <c r="X2558" s="5" t="str">
        <f>IF(Table1[[#This Row],[Margin_Var]]&gt;=0, "Above Budget", "Below Budget")</f>
        <v>Above Budget</v>
      </c>
      <c r="Y2558" s="5">
        <f>IFERROR(Table1[[#This Row],[Gross_Margin]]/Table1[[#This Row],[Actual_Sales]],0)</f>
        <v>0.58252427184466016</v>
      </c>
      <c r="Z2558" s="5">
        <f>Table1[[#This Row],[Actual_Profit]]/Table1[[#This Row],[Actual_Sales]]</f>
        <v>0.26699029126213591</v>
      </c>
      <c r="AA2558">
        <v>65</v>
      </c>
      <c r="AB2558" s="5">
        <f>IFERROR(Table1[[#This Row],[Expenses]]/Table1[[#This Row],[Actual_Sales]],0)</f>
        <v>0.3155339805825243</v>
      </c>
      <c r="AC2558">
        <v>32</v>
      </c>
      <c r="AD2558">
        <v>484</v>
      </c>
      <c r="AE2558" s="5">
        <f>IFERROR(Table1[[#This Row],[Inventory]]/Table1[[#This Row],[Actual_Sales]],0)</f>
        <v>2.349514563106796</v>
      </c>
    </row>
    <row r="2559" spans="1:31" x14ac:dyDescent="0.25">
      <c r="A2559">
        <v>2478</v>
      </c>
      <c r="B2559">
        <v>985</v>
      </c>
      <c r="C2559">
        <v>9</v>
      </c>
      <c r="D2559" s="2">
        <v>40575</v>
      </c>
      <c r="E2559">
        <v>206</v>
      </c>
      <c r="F2559">
        <v>180</v>
      </c>
      <c r="G2559">
        <f>Table1[[#This Row],[Actual_Sales]]-Table1[[#This Row],[Budget_Sales]]</f>
        <v>26</v>
      </c>
      <c r="H2559" s="5">
        <f>IF(
Table1[[#This Row],[Budget_Sales]]=0,
"",
IF(
Table1[[#This Row],[Budget_Sales]]&gt;0,
(Table1[[#This Row],[Actual_Sales]]-Table1[[#This Row],[Budget_Sales]])/Table1[[#This Row],[Budget_Sales]],
(Table1[[#This Row],[Actual_Sales]]-Table1[[#This Row],[Budget_Sales]])/ABS(Table1[[#This Row],[Budget_Sales]])
)
)</f>
        <v>0.14444444444444443</v>
      </c>
      <c r="I2559" s="5" t="str">
        <f>IF(Table1[[#This Row],[Sales_Var]]&gt;=0,"Above Budget","Below Budget")</f>
        <v>Above Budget</v>
      </c>
      <c r="J2559">
        <f>Table1[[#This Row],[Actual_Sales]]-(Table1[[#This Row],[COGS]]+Table1[[#This Row],[Expenses]])</f>
        <v>55</v>
      </c>
      <c r="K2559">
        <v>40</v>
      </c>
      <c r="L2559">
        <f>Table1[[#This Row],[Actual_Profit]]-Table1[[#This Row],[Budget_Profit]]</f>
        <v>15</v>
      </c>
      <c r="M2559" s="5">
        <f>IF(
Table1[[#This Row],[Budget_Profit]]=0,
"",
IF(
Table1[[#This Row],[Budget_Profit]]&gt;0,
(Table1[[#This Row],[Actual_Profit]]-Table1[[#This Row],[Budget_Profit]])/Table1[[#This Row],[Budget_Profit]],
(Table1[[#This Row],[Actual_Profit]]-Table1[[#This Row],[Budget_Profit]])/ABS(Table1[[#This Row],[Budget_Profit]])
)
)</f>
        <v>0.375</v>
      </c>
      <c r="N2559" s="5" t="str">
        <f>IF(Table1[[#This Row],[Profit_Var]]&gt;=0, "Above Budget", "Below Budget")</f>
        <v>Above Budget</v>
      </c>
      <c r="O2559">
        <v>86</v>
      </c>
      <c r="P2559">
        <v>80</v>
      </c>
      <c r="Q2559">
        <f>Table1[[#This Row],[COGS]]-Table1[[#This Row],[Budget_COGS]]</f>
        <v>6</v>
      </c>
      <c r="R2559" s="5">
        <f>IF(
Table1[[#This Row],[Budget_COGS]]=0,
"",
IF(
Table1[[#This Row],[Budget_COGS]]&gt;0,
(Table1[[#This Row],[Budget_COGS]]-Table1[[#This Row],[COGS]]) / Table1[[#This Row],[Budget_COGS]],
(Table1[[#This Row],[Budget_COGS]]-Table1[[#This Row],[COGS]]) / ABS(Table1[[#This Row],[Budget_COGS]])
)
)</f>
        <v>-7.4999999999999997E-2</v>
      </c>
      <c r="S2559" s="5" t="str">
        <f>IF(Table1[[#This Row],[COGS _Var]]&gt;=0, "Above Budget", "Below Budget")</f>
        <v>Above Budget</v>
      </c>
      <c r="T2559">
        <f>Table1[[#This Row],[Actual_Sales]]-Table1[[#This Row],[COGS]]</f>
        <v>120</v>
      </c>
      <c r="U2559">
        <v>100</v>
      </c>
      <c r="V2559">
        <f>Table1[[#This Row],[Gross_Margin]]-Table1[[#This Row],[Budget_Margin]]</f>
        <v>20</v>
      </c>
      <c r="W2559" s="5">
        <f>IF(
Table1[[#This Row],[Budget_Margin]]=0,
"",
IF(
Table1[[#This Row],[Budget_Margin]]&gt;0,
(Table1[[#This Row],[Gross_Margin]]-Table1[[#This Row],[Budget_Margin]]) / Table1[[#This Row],[Budget_Margin]],
(Table1[[#This Row],[Gross_Margin]]-Table1[[#This Row],[Budget_Margin]]) / ABS(Table1[[#This Row],[Budget_Margin]])
)
)</f>
        <v>0.2</v>
      </c>
      <c r="X2559" s="5" t="str">
        <f>IF(Table1[[#This Row],[Margin_Var]]&gt;=0, "Above Budget", "Below Budget")</f>
        <v>Above Budget</v>
      </c>
      <c r="Y2559" s="5">
        <f>IFERROR(Table1[[#This Row],[Gross_Margin]]/Table1[[#This Row],[Actual_Sales]],0)</f>
        <v>0.58252427184466016</v>
      </c>
      <c r="Z2559" s="5">
        <f>Table1[[#This Row],[Actual_Profit]]/Table1[[#This Row],[Actual_Sales]]</f>
        <v>0.26699029126213591</v>
      </c>
      <c r="AA2559">
        <v>65</v>
      </c>
      <c r="AB2559" s="5">
        <f>IFERROR(Table1[[#This Row],[Expenses]]/Table1[[#This Row],[Actual_Sales]],0)</f>
        <v>0.3155339805825243</v>
      </c>
      <c r="AC2559">
        <v>32</v>
      </c>
      <c r="AD2559">
        <v>484</v>
      </c>
      <c r="AE2559" s="5">
        <f>IFERROR(Table1[[#This Row],[Inventory]]/Table1[[#This Row],[Actual_Sales]],0)</f>
        <v>2.349514563106796</v>
      </c>
    </row>
    <row r="2560" spans="1:31" x14ac:dyDescent="0.25">
      <c r="A2560">
        <v>4139</v>
      </c>
      <c r="B2560">
        <v>503</v>
      </c>
      <c r="C2560">
        <v>5</v>
      </c>
      <c r="D2560" s="2">
        <v>40878</v>
      </c>
      <c r="E2560">
        <v>135</v>
      </c>
      <c r="F2560">
        <v>120</v>
      </c>
      <c r="G2560">
        <f>Table1[[#This Row],[Actual_Sales]]-Table1[[#This Row],[Budget_Sales]]</f>
        <v>15</v>
      </c>
      <c r="H2560" s="5">
        <f>IF(
Table1[[#This Row],[Budget_Sales]]=0,
"",
IF(
Table1[[#This Row],[Budget_Sales]]&gt;0,
(Table1[[#This Row],[Actual_Sales]]-Table1[[#This Row],[Budget_Sales]])/Table1[[#This Row],[Budget_Sales]],
(Table1[[#This Row],[Actual_Sales]]-Table1[[#This Row],[Budget_Sales]])/ABS(Table1[[#This Row],[Budget_Sales]])
)
)</f>
        <v>0.125</v>
      </c>
      <c r="I2560" s="5" t="str">
        <f>IF(Table1[[#This Row],[Sales_Var]]&gt;=0,"Above Budget","Below Budget")</f>
        <v>Above Budget</v>
      </c>
      <c r="J2560">
        <f>Table1[[#This Row],[Actual_Sales]]-(Table1[[#This Row],[COGS]]+Table1[[#This Row],[Expenses]])</f>
        <v>36</v>
      </c>
      <c r="K2560">
        <v>40</v>
      </c>
      <c r="L2560">
        <f>Table1[[#This Row],[Actual_Profit]]-Table1[[#This Row],[Budget_Profit]]</f>
        <v>-4</v>
      </c>
      <c r="M2560" s="5">
        <f>IF(
Table1[[#This Row],[Budget_Profit]]=0,
"",
IF(
Table1[[#This Row],[Budget_Profit]]&gt;0,
(Table1[[#This Row],[Actual_Profit]]-Table1[[#This Row],[Budget_Profit]])/Table1[[#This Row],[Budget_Profit]],
(Table1[[#This Row],[Actual_Profit]]-Table1[[#This Row],[Budget_Profit]])/ABS(Table1[[#This Row],[Budget_Profit]])
)
)</f>
        <v>-0.1</v>
      </c>
      <c r="N2560" s="5" t="str">
        <f>IF(Table1[[#This Row],[Profit_Var]]&gt;=0, "Above Budget", "Below Budget")</f>
        <v>Below Budget</v>
      </c>
      <c r="O2560">
        <v>54</v>
      </c>
      <c r="P2560">
        <v>50</v>
      </c>
      <c r="Q2560">
        <f>Table1[[#This Row],[COGS]]-Table1[[#This Row],[Budget_COGS]]</f>
        <v>4</v>
      </c>
      <c r="R2560" s="5">
        <f>IF(
Table1[[#This Row],[Budget_COGS]]=0,
"",
IF(
Table1[[#This Row],[Budget_COGS]]&gt;0,
(Table1[[#This Row],[Budget_COGS]]-Table1[[#This Row],[COGS]]) / Table1[[#This Row],[Budget_COGS]],
(Table1[[#This Row],[Budget_COGS]]-Table1[[#This Row],[COGS]]) / ABS(Table1[[#This Row],[Budget_COGS]])
)
)</f>
        <v>-0.08</v>
      </c>
      <c r="S2560" s="5" t="str">
        <f>IF(Table1[[#This Row],[COGS _Var]]&gt;=0, "Above Budget", "Below Budget")</f>
        <v>Above Budget</v>
      </c>
      <c r="T2560">
        <f>Table1[[#This Row],[Actual_Sales]]-Table1[[#This Row],[COGS]]</f>
        <v>81</v>
      </c>
      <c r="U2560">
        <v>70</v>
      </c>
      <c r="V2560">
        <f>Table1[[#This Row],[Gross_Margin]]-Table1[[#This Row],[Budget_Margin]]</f>
        <v>11</v>
      </c>
      <c r="W2560" s="5">
        <f>IF(
Table1[[#This Row],[Budget_Margin]]=0,
"",
IF(
Table1[[#This Row],[Budget_Margin]]&gt;0,
(Table1[[#This Row],[Gross_Margin]]-Table1[[#This Row],[Budget_Margin]]) / Table1[[#This Row],[Budget_Margin]],
(Table1[[#This Row],[Gross_Margin]]-Table1[[#This Row],[Budget_Margin]]) / ABS(Table1[[#This Row],[Budget_Margin]])
)
)</f>
        <v>0.15714285714285714</v>
      </c>
      <c r="X2560" s="5" t="str">
        <f>IF(Table1[[#This Row],[Margin_Var]]&gt;=0, "Above Budget", "Below Budget")</f>
        <v>Above Budget</v>
      </c>
      <c r="Y2560" s="5">
        <f>IFERROR(Table1[[#This Row],[Gross_Margin]]/Table1[[#This Row],[Actual_Sales]],0)</f>
        <v>0.6</v>
      </c>
      <c r="Z2560" s="5">
        <f>Table1[[#This Row],[Actual_Profit]]/Table1[[#This Row],[Actual_Sales]]</f>
        <v>0.26666666666666666</v>
      </c>
      <c r="AA2560">
        <v>45</v>
      </c>
      <c r="AB2560" s="5">
        <f>IFERROR(Table1[[#This Row],[Expenses]]/Table1[[#This Row],[Actual_Sales]],0)</f>
        <v>0.33333333333333331</v>
      </c>
      <c r="AC2560">
        <v>17</v>
      </c>
      <c r="AD2560">
        <v>424</v>
      </c>
      <c r="AE2560" s="5">
        <f>IFERROR(Table1[[#This Row],[Inventory]]/Table1[[#This Row],[Actual_Sales]],0)</f>
        <v>3.1407407407407408</v>
      </c>
    </row>
    <row r="2561" spans="1:31" x14ac:dyDescent="0.25">
      <c r="A2561">
        <v>4107</v>
      </c>
      <c r="B2561">
        <v>325</v>
      </c>
      <c r="C2561">
        <v>8</v>
      </c>
      <c r="D2561" s="2">
        <v>40878</v>
      </c>
      <c r="E2561">
        <v>135</v>
      </c>
      <c r="F2561">
        <v>110</v>
      </c>
      <c r="G2561">
        <f>Table1[[#This Row],[Actual_Sales]]-Table1[[#This Row],[Budget_Sales]]</f>
        <v>25</v>
      </c>
      <c r="H2561" s="5">
        <f>IF(
Table1[[#This Row],[Budget_Sales]]=0,
"",
IF(
Table1[[#This Row],[Budget_Sales]]&gt;0,
(Table1[[#This Row],[Actual_Sales]]-Table1[[#This Row],[Budget_Sales]])/Table1[[#This Row],[Budget_Sales]],
(Table1[[#This Row],[Actual_Sales]]-Table1[[#This Row],[Budget_Sales]])/ABS(Table1[[#This Row],[Budget_Sales]])
)
)</f>
        <v>0.22727272727272727</v>
      </c>
      <c r="I2561" s="5" t="str">
        <f>IF(Table1[[#This Row],[Sales_Var]]&gt;=0,"Above Budget","Below Budget")</f>
        <v>Above Budget</v>
      </c>
      <c r="J2561">
        <f>Table1[[#This Row],[Actual_Sales]]-(Table1[[#This Row],[COGS]]+Table1[[#This Row],[Expenses]])</f>
        <v>36</v>
      </c>
      <c r="K2561">
        <v>30</v>
      </c>
      <c r="L2561">
        <f>Table1[[#This Row],[Actual_Profit]]-Table1[[#This Row],[Budget_Profit]]</f>
        <v>6</v>
      </c>
      <c r="M2561" s="5">
        <f>IF(
Table1[[#This Row],[Budget_Profit]]=0,
"",
IF(
Table1[[#This Row],[Budget_Profit]]&gt;0,
(Table1[[#This Row],[Actual_Profit]]-Table1[[#This Row],[Budget_Profit]])/Table1[[#This Row],[Budget_Profit]],
(Table1[[#This Row],[Actual_Profit]]-Table1[[#This Row],[Budget_Profit]])/ABS(Table1[[#This Row],[Budget_Profit]])
)
)</f>
        <v>0.2</v>
      </c>
      <c r="N2561" s="5" t="str">
        <f>IF(Table1[[#This Row],[Profit_Var]]&gt;=0, "Above Budget", "Below Budget")</f>
        <v>Above Budget</v>
      </c>
      <c r="O2561">
        <v>54</v>
      </c>
      <c r="P2561">
        <v>50</v>
      </c>
      <c r="Q2561">
        <f>Table1[[#This Row],[COGS]]-Table1[[#This Row],[Budget_COGS]]</f>
        <v>4</v>
      </c>
      <c r="R2561" s="5">
        <f>IF(
Table1[[#This Row],[Budget_COGS]]=0,
"",
IF(
Table1[[#This Row],[Budget_COGS]]&gt;0,
(Table1[[#This Row],[Budget_COGS]]-Table1[[#This Row],[COGS]]) / Table1[[#This Row],[Budget_COGS]],
(Table1[[#This Row],[Budget_COGS]]-Table1[[#This Row],[COGS]]) / ABS(Table1[[#This Row],[Budget_COGS]])
)
)</f>
        <v>-0.08</v>
      </c>
      <c r="S2561" s="5" t="str">
        <f>IF(Table1[[#This Row],[COGS _Var]]&gt;=0, "Above Budget", "Below Budget")</f>
        <v>Above Budget</v>
      </c>
      <c r="T2561">
        <f>Table1[[#This Row],[Actual_Sales]]-Table1[[#This Row],[COGS]]</f>
        <v>81</v>
      </c>
      <c r="U2561">
        <v>60</v>
      </c>
      <c r="V2561">
        <f>Table1[[#This Row],[Gross_Margin]]-Table1[[#This Row],[Budget_Margin]]</f>
        <v>21</v>
      </c>
      <c r="W2561" s="5">
        <f>IF(
Table1[[#This Row],[Budget_Margin]]=0,
"",
IF(
Table1[[#This Row],[Budget_Margin]]&gt;0,
(Table1[[#This Row],[Gross_Margin]]-Table1[[#This Row],[Budget_Margin]]) / Table1[[#This Row],[Budget_Margin]],
(Table1[[#This Row],[Gross_Margin]]-Table1[[#This Row],[Budget_Margin]]) / ABS(Table1[[#This Row],[Budget_Margin]])
)
)</f>
        <v>0.35</v>
      </c>
      <c r="X2561" s="5" t="str">
        <f>IF(Table1[[#This Row],[Margin_Var]]&gt;=0, "Above Budget", "Below Budget")</f>
        <v>Above Budget</v>
      </c>
      <c r="Y2561" s="5">
        <f>IFERROR(Table1[[#This Row],[Gross_Margin]]/Table1[[#This Row],[Actual_Sales]],0)</f>
        <v>0.6</v>
      </c>
      <c r="Z2561" s="5">
        <f>Table1[[#This Row],[Actual_Profit]]/Table1[[#This Row],[Actual_Sales]]</f>
        <v>0.26666666666666666</v>
      </c>
      <c r="AA2561">
        <v>45</v>
      </c>
      <c r="AB2561" s="5">
        <f>IFERROR(Table1[[#This Row],[Expenses]]/Table1[[#This Row],[Actual_Sales]],0)</f>
        <v>0.33333333333333331</v>
      </c>
      <c r="AC2561">
        <v>17</v>
      </c>
      <c r="AD2561">
        <v>424</v>
      </c>
      <c r="AE2561" s="5">
        <f>IFERROR(Table1[[#This Row],[Inventory]]/Table1[[#This Row],[Actual_Sales]],0)</f>
        <v>3.1407407407407408</v>
      </c>
    </row>
    <row r="2562" spans="1:31" x14ac:dyDescent="0.25">
      <c r="A2562">
        <v>4223</v>
      </c>
      <c r="B2562">
        <v>904</v>
      </c>
      <c r="C2562">
        <v>8</v>
      </c>
      <c r="D2562" s="2">
        <v>40878</v>
      </c>
      <c r="E2562">
        <v>60</v>
      </c>
      <c r="F2562">
        <v>40</v>
      </c>
      <c r="G2562">
        <f>Table1[[#This Row],[Actual_Sales]]-Table1[[#This Row],[Budget_Sales]]</f>
        <v>20</v>
      </c>
      <c r="H2562" s="5">
        <f>IF(
Table1[[#This Row],[Budget_Sales]]=0,
"",
IF(
Table1[[#This Row],[Budget_Sales]]&gt;0,
(Table1[[#This Row],[Actual_Sales]]-Table1[[#This Row],[Budget_Sales]])/Table1[[#This Row],[Budget_Sales]],
(Table1[[#This Row],[Actual_Sales]]-Table1[[#This Row],[Budget_Sales]])/ABS(Table1[[#This Row],[Budget_Sales]])
)
)</f>
        <v>0.5</v>
      </c>
      <c r="I2562" s="5" t="str">
        <f>IF(Table1[[#This Row],[Sales_Var]]&gt;=0,"Above Budget","Below Budget")</f>
        <v>Above Budget</v>
      </c>
      <c r="J2562">
        <f>Table1[[#This Row],[Actual_Sales]]-(Table1[[#This Row],[COGS]]+Table1[[#This Row],[Expenses]])</f>
        <v>16</v>
      </c>
      <c r="K2562">
        <v>20</v>
      </c>
      <c r="L2562">
        <f>Table1[[#This Row],[Actual_Profit]]-Table1[[#This Row],[Budget_Profit]]</f>
        <v>-4</v>
      </c>
      <c r="M2562" s="5">
        <f>IF(
Table1[[#This Row],[Budget_Profit]]=0,
"",
IF(
Table1[[#This Row],[Budget_Profit]]&gt;0,
(Table1[[#This Row],[Actual_Profit]]-Table1[[#This Row],[Budget_Profit]])/Table1[[#This Row],[Budget_Profit]],
(Table1[[#This Row],[Actual_Profit]]-Table1[[#This Row],[Budget_Profit]])/ABS(Table1[[#This Row],[Budget_Profit]])
)
)</f>
        <v>-0.2</v>
      </c>
      <c r="N2562" s="5" t="str">
        <f>IF(Table1[[#This Row],[Profit_Var]]&gt;=0, "Above Budget", "Below Budget")</f>
        <v>Below Budget</v>
      </c>
      <c r="O2562">
        <v>24</v>
      </c>
      <c r="P2562">
        <v>10</v>
      </c>
      <c r="Q2562">
        <f>Table1[[#This Row],[COGS]]-Table1[[#This Row],[Budget_COGS]]</f>
        <v>14</v>
      </c>
      <c r="R2562" s="5">
        <f>IF(
Table1[[#This Row],[Budget_COGS]]=0,
"",
IF(
Table1[[#This Row],[Budget_COGS]]&gt;0,
(Table1[[#This Row],[Budget_COGS]]-Table1[[#This Row],[COGS]]) / Table1[[#This Row],[Budget_COGS]],
(Table1[[#This Row],[Budget_COGS]]-Table1[[#This Row],[COGS]]) / ABS(Table1[[#This Row],[Budget_COGS]])
)
)</f>
        <v>-1.4</v>
      </c>
      <c r="S2562" s="5" t="str">
        <f>IF(Table1[[#This Row],[COGS _Var]]&gt;=0, "Above Budget", "Below Budget")</f>
        <v>Above Budget</v>
      </c>
      <c r="T2562">
        <f>Table1[[#This Row],[Actual_Sales]]-Table1[[#This Row],[COGS]]</f>
        <v>36</v>
      </c>
      <c r="U2562">
        <v>30</v>
      </c>
      <c r="V2562">
        <f>Table1[[#This Row],[Gross_Margin]]-Table1[[#This Row],[Budget_Margin]]</f>
        <v>6</v>
      </c>
      <c r="W2562" s="5">
        <f>IF(
Table1[[#This Row],[Budget_Margin]]=0,
"",
IF(
Table1[[#This Row],[Budget_Margin]]&gt;0,
(Table1[[#This Row],[Gross_Margin]]-Table1[[#This Row],[Budget_Margin]]) / Table1[[#This Row],[Budget_Margin]],
(Table1[[#This Row],[Gross_Margin]]-Table1[[#This Row],[Budget_Margin]]) / ABS(Table1[[#This Row],[Budget_Margin]])
)
)</f>
        <v>0.2</v>
      </c>
      <c r="X2562" s="5" t="str">
        <f>IF(Table1[[#This Row],[Margin_Var]]&gt;=0, "Above Budget", "Below Budget")</f>
        <v>Above Budget</v>
      </c>
      <c r="Y2562" s="5">
        <f>IFERROR(Table1[[#This Row],[Gross_Margin]]/Table1[[#This Row],[Actual_Sales]],0)</f>
        <v>0.6</v>
      </c>
      <c r="Z2562" s="5">
        <f>Table1[[#This Row],[Actual_Profit]]/Table1[[#This Row],[Actual_Sales]]</f>
        <v>0.26666666666666666</v>
      </c>
      <c r="AA2562">
        <v>20</v>
      </c>
      <c r="AB2562" s="5">
        <f>IFERROR(Table1[[#This Row],[Expenses]]/Table1[[#This Row],[Actual_Sales]],0)</f>
        <v>0.33333333333333331</v>
      </c>
      <c r="AC2562">
        <v>7</v>
      </c>
      <c r="AD2562">
        <v>567</v>
      </c>
      <c r="AE2562" s="5">
        <f>IFERROR(Table1[[#This Row],[Inventory]]/Table1[[#This Row],[Actual_Sales]],0)</f>
        <v>9.4499999999999993</v>
      </c>
    </row>
    <row r="2563" spans="1:31" x14ac:dyDescent="0.25">
      <c r="A2563">
        <v>1548</v>
      </c>
      <c r="B2563">
        <v>773</v>
      </c>
      <c r="C2563">
        <v>12</v>
      </c>
      <c r="D2563" s="2">
        <v>40422</v>
      </c>
      <c r="E2563">
        <v>150</v>
      </c>
      <c r="F2563">
        <v>130</v>
      </c>
      <c r="G2563">
        <f>Table1[[#This Row],[Actual_Sales]]-Table1[[#This Row],[Budget_Sales]]</f>
        <v>20</v>
      </c>
      <c r="H2563" s="5">
        <f>IF(
Table1[[#This Row],[Budget_Sales]]=0,
"",
IF(
Table1[[#This Row],[Budget_Sales]]&gt;0,
(Table1[[#This Row],[Actual_Sales]]-Table1[[#This Row],[Budget_Sales]])/Table1[[#This Row],[Budget_Sales]],
(Table1[[#This Row],[Actual_Sales]]-Table1[[#This Row],[Budget_Sales]])/ABS(Table1[[#This Row],[Budget_Sales]])
)
)</f>
        <v>0.15384615384615385</v>
      </c>
      <c r="I2563" s="5" t="str">
        <f>IF(Table1[[#This Row],[Sales_Var]]&gt;=0,"Above Budget","Below Budget")</f>
        <v>Above Budget</v>
      </c>
      <c r="J2563">
        <f>Table1[[#This Row],[Actual_Sales]]-(Table1[[#This Row],[COGS]]+Table1[[#This Row],[Expenses]])</f>
        <v>40</v>
      </c>
      <c r="K2563">
        <v>40</v>
      </c>
      <c r="L2563">
        <f>Table1[[#This Row],[Actual_Profit]]-Table1[[#This Row],[Budget_Profit]]</f>
        <v>0</v>
      </c>
      <c r="M2563" s="5">
        <f>IF(
Table1[[#This Row],[Budget_Profit]]=0,
"",
IF(
Table1[[#This Row],[Budget_Profit]]&gt;0,
(Table1[[#This Row],[Actual_Profit]]-Table1[[#This Row],[Budget_Profit]])/Table1[[#This Row],[Budget_Profit]],
(Table1[[#This Row],[Actual_Profit]]-Table1[[#This Row],[Budget_Profit]])/ABS(Table1[[#This Row],[Budget_Profit]])
)
)</f>
        <v>0</v>
      </c>
      <c r="N2563" s="5" t="str">
        <f>IF(Table1[[#This Row],[Profit_Var]]&gt;=0, "Above Budget", "Below Budget")</f>
        <v>Above Budget</v>
      </c>
      <c r="O2563">
        <v>60</v>
      </c>
      <c r="P2563">
        <v>50</v>
      </c>
      <c r="Q2563">
        <f>Table1[[#This Row],[COGS]]-Table1[[#This Row],[Budget_COGS]]</f>
        <v>10</v>
      </c>
      <c r="R2563" s="5">
        <f>IF(
Table1[[#This Row],[Budget_COGS]]=0,
"",
IF(
Table1[[#This Row],[Budget_COGS]]&gt;0,
(Table1[[#This Row],[Budget_COGS]]-Table1[[#This Row],[COGS]]) / Table1[[#This Row],[Budget_COGS]],
(Table1[[#This Row],[Budget_COGS]]-Table1[[#This Row],[COGS]]) / ABS(Table1[[#This Row],[Budget_COGS]])
)
)</f>
        <v>-0.2</v>
      </c>
      <c r="S2563" s="5" t="str">
        <f>IF(Table1[[#This Row],[COGS _Var]]&gt;=0, "Above Budget", "Below Budget")</f>
        <v>Above Budget</v>
      </c>
      <c r="T2563">
        <f>Table1[[#This Row],[Actual_Sales]]-Table1[[#This Row],[COGS]]</f>
        <v>90</v>
      </c>
      <c r="U2563">
        <v>80</v>
      </c>
      <c r="V2563">
        <f>Table1[[#This Row],[Gross_Margin]]-Table1[[#This Row],[Budget_Margin]]</f>
        <v>10</v>
      </c>
      <c r="W2563" s="5">
        <f>IF(
Table1[[#This Row],[Budget_Margin]]=0,
"",
IF(
Table1[[#This Row],[Budget_Margin]]&gt;0,
(Table1[[#This Row],[Gross_Margin]]-Table1[[#This Row],[Budget_Margin]]) / Table1[[#This Row],[Budget_Margin]],
(Table1[[#This Row],[Gross_Margin]]-Table1[[#This Row],[Budget_Margin]]) / ABS(Table1[[#This Row],[Budget_Margin]])
)
)</f>
        <v>0.125</v>
      </c>
      <c r="X2563" s="5" t="str">
        <f>IF(Table1[[#This Row],[Margin_Var]]&gt;=0, "Above Budget", "Below Budget")</f>
        <v>Above Budget</v>
      </c>
      <c r="Y2563" s="5">
        <f>IFERROR(Table1[[#This Row],[Gross_Margin]]/Table1[[#This Row],[Actual_Sales]],0)</f>
        <v>0.6</v>
      </c>
      <c r="Z2563" s="5">
        <f>Table1[[#This Row],[Actual_Profit]]/Table1[[#This Row],[Actual_Sales]]</f>
        <v>0.26666666666666666</v>
      </c>
      <c r="AA2563">
        <v>50</v>
      </c>
      <c r="AB2563" s="5">
        <f>IFERROR(Table1[[#This Row],[Expenses]]/Table1[[#This Row],[Actual_Sales]],0)</f>
        <v>0.33333333333333331</v>
      </c>
      <c r="AC2563">
        <v>19</v>
      </c>
      <c r="AD2563">
        <v>656</v>
      </c>
      <c r="AE2563" s="5">
        <f>IFERROR(Table1[[#This Row],[Inventory]]/Table1[[#This Row],[Actual_Sales]],0)</f>
        <v>4.3733333333333331</v>
      </c>
    </row>
    <row r="2564" spans="1:31" x14ac:dyDescent="0.25">
      <c r="A2564">
        <v>3670</v>
      </c>
      <c r="B2564">
        <v>719</v>
      </c>
      <c r="C2564">
        <v>12</v>
      </c>
      <c r="D2564" s="2">
        <v>40787</v>
      </c>
      <c r="E2564">
        <v>120</v>
      </c>
      <c r="F2564">
        <v>90</v>
      </c>
      <c r="G2564">
        <f>Table1[[#This Row],[Actual_Sales]]-Table1[[#This Row],[Budget_Sales]]</f>
        <v>30</v>
      </c>
      <c r="H2564" s="5">
        <f>IF(
Table1[[#This Row],[Budget_Sales]]=0,
"",
IF(
Table1[[#This Row],[Budget_Sales]]&gt;0,
(Table1[[#This Row],[Actual_Sales]]-Table1[[#This Row],[Budget_Sales]])/Table1[[#This Row],[Budget_Sales]],
(Table1[[#This Row],[Actual_Sales]]-Table1[[#This Row],[Budget_Sales]])/ABS(Table1[[#This Row],[Budget_Sales]])
)
)</f>
        <v>0.33333333333333331</v>
      </c>
      <c r="I2564" s="5" t="str">
        <f>IF(Table1[[#This Row],[Sales_Var]]&gt;=0,"Above Budget","Below Budget")</f>
        <v>Above Budget</v>
      </c>
      <c r="J2564">
        <f>Table1[[#This Row],[Actual_Sales]]-(Table1[[#This Row],[COGS]]+Table1[[#This Row],[Expenses]])</f>
        <v>32</v>
      </c>
      <c r="K2564">
        <v>20</v>
      </c>
      <c r="L2564">
        <f>Table1[[#This Row],[Actual_Profit]]-Table1[[#This Row],[Budget_Profit]]</f>
        <v>12</v>
      </c>
      <c r="M2564" s="5">
        <f>IF(
Table1[[#This Row],[Budget_Profit]]=0,
"",
IF(
Table1[[#This Row],[Budget_Profit]]&gt;0,
(Table1[[#This Row],[Actual_Profit]]-Table1[[#This Row],[Budget_Profit]])/Table1[[#This Row],[Budget_Profit]],
(Table1[[#This Row],[Actual_Profit]]-Table1[[#This Row],[Budget_Profit]])/ABS(Table1[[#This Row],[Budget_Profit]])
)
)</f>
        <v>0.6</v>
      </c>
      <c r="N2564" s="5" t="str">
        <f>IF(Table1[[#This Row],[Profit_Var]]&gt;=0, "Above Budget", "Below Budget")</f>
        <v>Above Budget</v>
      </c>
      <c r="O2564">
        <v>51</v>
      </c>
      <c r="P2564">
        <v>40</v>
      </c>
      <c r="Q2564">
        <f>Table1[[#This Row],[COGS]]-Table1[[#This Row],[Budget_COGS]]</f>
        <v>11</v>
      </c>
      <c r="R2564" s="5">
        <f>IF(
Table1[[#This Row],[Budget_COGS]]=0,
"",
IF(
Table1[[#This Row],[Budget_COGS]]&gt;0,
(Table1[[#This Row],[Budget_COGS]]-Table1[[#This Row],[COGS]]) / Table1[[#This Row],[Budget_COGS]],
(Table1[[#This Row],[Budget_COGS]]-Table1[[#This Row],[COGS]]) / ABS(Table1[[#This Row],[Budget_COGS]])
)
)</f>
        <v>-0.27500000000000002</v>
      </c>
      <c r="S2564" s="5" t="str">
        <f>IF(Table1[[#This Row],[COGS _Var]]&gt;=0, "Above Budget", "Below Budget")</f>
        <v>Above Budget</v>
      </c>
      <c r="T2564">
        <f>Table1[[#This Row],[Actual_Sales]]-Table1[[#This Row],[COGS]]</f>
        <v>69</v>
      </c>
      <c r="U2564">
        <v>50</v>
      </c>
      <c r="V2564">
        <f>Table1[[#This Row],[Gross_Margin]]-Table1[[#This Row],[Budget_Margin]]</f>
        <v>19</v>
      </c>
      <c r="W2564" s="5">
        <f>IF(
Table1[[#This Row],[Budget_Margin]]=0,
"",
IF(
Table1[[#This Row],[Budget_Margin]]&gt;0,
(Table1[[#This Row],[Gross_Margin]]-Table1[[#This Row],[Budget_Margin]]) / Table1[[#This Row],[Budget_Margin]],
(Table1[[#This Row],[Gross_Margin]]-Table1[[#This Row],[Budget_Margin]]) / ABS(Table1[[#This Row],[Budget_Margin]])
)
)</f>
        <v>0.38</v>
      </c>
      <c r="X2564" s="5" t="str">
        <f>IF(Table1[[#This Row],[Margin_Var]]&gt;=0, "Above Budget", "Below Budget")</f>
        <v>Above Budget</v>
      </c>
      <c r="Y2564" s="5">
        <f>IFERROR(Table1[[#This Row],[Gross_Margin]]/Table1[[#This Row],[Actual_Sales]],0)</f>
        <v>0.57499999999999996</v>
      </c>
      <c r="Z2564" s="5">
        <f>Table1[[#This Row],[Actual_Profit]]/Table1[[#This Row],[Actual_Sales]]</f>
        <v>0.26666666666666666</v>
      </c>
      <c r="AA2564">
        <v>37</v>
      </c>
      <c r="AB2564" s="5">
        <f>IFERROR(Table1[[#This Row],[Expenses]]/Table1[[#This Row],[Actual_Sales]],0)</f>
        <v>0.30833333333333335</v>
      </c>
      <c r="AC2564">
        <v>15</v>
      </c>
      <c r="AD2564">
        <v>1042</v>
      </c>
      <c r="AE2564" s="5">
        <f>IFERROR(Table1[[#This Row],[Inventory]]/Table1[[#This Row],[Actual_Sales]],0)</f>
        <v>8.6833333333333336</v>
      </c>
    </row>
    <row r="2565" spans="1:31" x14ac:dyDescent="0.25">
      <c r="A2565">
        <v>249</v>
      </c>
      <c r="B2565">
        <v>509</v>
      </c>
      <c r="C2565">
        <v>6</v>
      </c>
      <c r="D2565" s="2">
        <v>40210</v>
      </c>
      <c r="E2565">
        <v>154</v>
      </c>
      <c r="F2565">
        <v>140</v>
      </c>
      <c r="G2565">
        <f>Table1[[#This Row],[Actual_Sales]]-Table1[[#This Row],[Budget_Sales]]</f>
        <v>14</v>
      </c>
      <c r="H2565" s="5">
        <f>IF(
Table1[[#This Row],[Budget_Sales]]=0,
"",
IF(
Table1[[#This Row],[Budget_Sales]]&gt;0,
(Table1[[#This Row],[Actual_Sales]]-Table1[[#This Row],[Budget_Sales]])/Table1[[#This Row],[Budget_Sales]],
(Table1[[#This Row],[Actual_Sales]]-Table1[[#This Row],[Budget_Sales]])/ABS(Table1[[#This Row],[Budget_Sales]])
)
)</f>
        <v>0.1</v>
      </c>
      <c r="I2565" s="5" t="str">
        <f>IF(Table1[[#This Row],[Sales_Var]]&gt;=0,"Above Budget","Below Budget")</f>
        <v>Above Budget</v>
      </c>
      <c r="J2565">
        <f>Table1[[#This Row],[Actual_Sales]]-(Table1[[#This Row],[COGS]]+Table1[[#This Row],[Expenses]])</f>
        <v>41</v>
      </c>
      <c r="K2565">
        <v>60</v>
      </c>
      <c r="L2565">
        <f>Table1[[#This Row],[Actual_Profit]]-Table1[[#This Row],[Budget_Profit]]</f>
        <v>-19</v>
      </c>
      <c r="M2565" s="5">
        <f>IF(
Table1[[#This Row],[Budget_Profit]]=0,
"",
IF(
Table1[[#This Row],[Budget_Profit]]&gt;0,
(Table1[[#This Row],[Actual_Profit]]-Table1[[#This Row],[Budget_Profit]])/Table1[[#This Row],[Budget_Profit]],
(Table1[[#This Row],[Actual_Profit]]-Table1[[#This Row],[Budget_Profit]])/ABS(Table1[[#This Row],[Budget_Profit]])
)
)</f>
        <v>-0.31666666666666665</v>
      </c>
      <c r="N2565" s="5" t="str">
        <f>IF(Table1[[#This Row],[Profit_Var]]&gt;=0, "Above Budget", "Below Budget")</f>
        <v>Below Budget</v>
      </c>
      <c r="O2565">
        <v>70</v>
      </c>
      <c r="P2565">
        <v>60</v>
      </c>
      <c r="Q2565">
        <f>Table1[[#This Row],[COGS]]-Table1[[#This Row],[Budget_COGS]]</f>
        <v>10</v>
      </c>
      <c r="R2565" s="5">
        <f>IF(
Table1[[#This Row],[Budget_COGS]]=0,
"",
IF(
Table1[[#This Row],[Budget_COGS]]&gt;0,
(Table1[[#This Row],[Budget_COGS]]-Table1[[#This Row],[COGS]]) / Table1[[#This Row],[Budget_COGS]],
(Table1[[#This Row],[Budget_COGS]]-Table1[[#This Row],[COGS]]) / ABS(Table1[[#This Row],[Budget_COGS]])
)
)</f>
        <v>-0.16666666666666666</v>
      </c>
      <c r="S2565" s="5" t="str">
        <f>IF(Table1[[#This Row],[COGS _Var]]&gt;=0, "Above Budget", "Below Budget")</f>
        <v>Above Budget</v>
      </c>
      <c r="T2565">
        <f>Table1[[#This Row],[Actual_Sales]]-Table1[[#This Row],[COGS]]</f>
        <v>84</v>
      </c>
      <c r="U2565">
        <v>80</v>
      </c>
      <c r="V2565">
        <f>Table1[[#This Row],[Gross_Margin]]-Table1[[#This Row],[Budget_Margin]]</f>
        <v>4</v>
      </c>
      <c r="W2565" s="5">
        <f>IF(
Table1[[#This Row],[Budget_Margin]]=0,
"",
IF(
Table1[[#This Row],[Budget_Margin]]&gt;0,
(Table1[[#This Row],[Gross_Margin]]-Table1[[#This Row],[Budget_Margin]]) / Table1[[#This Row],[Budget_Margin]],
(Table1[[#This Row],[Gross_Margin]]-Table1[[#This Row],[Budget_Margin]]) / ABS(Table1[[#This Row],[Budget_Margin]])
)
)</f>
        <v>0.05</v>
      </c>
      <c r="X2565" s="5" t="str">
        <f>IF(Table1[[#This Row],[Margin_Var]]&gt;=0, "Above Budget", "Below Budget")</f>
        <v>Above Budget</v>
      </c>
      <c r="Y2565" s="5">
        <f>IFERROR(Table1[[#This Row],[Gross_Margin]]/Table1[[#This Row],[Actual_Sales]],0)</f>
        <v>0.54545454545454541</v>
      </c>
      <c r="Z2565" s="5">
        <f>Table1[[#This Row],[Actual_Profit]]/Table1[[#This Row],[Actual_Sales]]</f>
        <v>0.26623376623376621</v>
      </c>
      <c r="AA2565">
        <v>43</v>
      </c>
      <c r="AB2565" s="5">
        <f>IFERROR(Table1[[#This Row],[Expenses]]/Table1[[#This Row],[Actual_Sales]],0)</f>
        <v>0.2792207792207792</v>
      </c>
      <c r="AC2565">
        <v>21</v>
      </c>
      <c r="AD2565">
        <v>957</v>
      </c>
      <c r="AE2565" s="5">
        <f>IFERROR(Table1[[#This Row],[Inventory]]/Table1[[#This Row],[Actual_Sales]],0)</f>
        <v>6.2142857142857144</v>
      </c>
    </row>
    <row r="2566" spans="1:31" x14ac:dyDescent="0.25">
      <c r="A2566">
        <v>2956</v>
      </c>
      <c r="B2566">
        <v>715</v>
      </c>
      <c r="C2566">
        <v>11</v>
      </c>
      <c r="D2566" s="2">
        <v>40664</v>
      </c>
      <c r="E2566">
        <v>109</v>
      </c>
      <c r="F2566">
        <v>90</v>
      </c>
      <c r="G2566">
        <f>Table1[[#This Row],[Actual_Sales]]-Table1[[#This Row],[Budget_Sales]]</f>
        <v>19</v>
      </c>
      <c r="H2566" s="5">
        <f>IF(
Table1[[#This Row],[Budget_Sales]]=0,
"",
IF(
Table1[[#This Row],[Budget_Sales]]&gt;0,
(Table1[[#This Row],[Actual_Sales]]-Table1[[#This Row],[Budget_Sales]])/Table1[[#This Row],[Budget_Sales]],
(Table1[[#This Row],[Actual_Sales]]-Table1[[#This Row],[Budget_Sales]])/ABS(Table1[[#This Row],[Budget_Sales]])
)
)</f>
        <v>0.21111111111111111</v>
      </c>
      <c r="I2566" s="5" t="str">
        <f>IF(Table1[[#This Row],[Sales_Var]]&gt;=0,"Above Budget","Below Budget")</f>
        <v>Above Budget</v>
      </c>
      <c r="J2566">
        <f>Table1[[#This Row],[Actual_Sales]]-(Table1[[#This Row],[COGS]]+Table1[[#This Row],[Expenses]])</f>
        <v>29</v>
      </c>
      <c r="K2566">
        <v>30</v>
      </c>
      <c r="L2566">
        <f>Table1[[#This Row],[Actual_Profit]]-Table1[[#This Row],[Budget_Profit]]</f>
        <v>-1</v>
      </c>
      <c r="M2566" s="5">
        <f>IF(
Table1[[#This Row],[Budget_Profit]]=0,
"",
IF(
Table1[[#This Row],[Budget_Profit]]&gt;0,
(Table1[[#This Row],[Actual_Profit]]-Table1[[#This Row],[Budget_Profit]])/Table1[[#This Row],[Budget_Profit]],
(Table1[[#This Row],[Actual_Profit]]-Table1[[#This Row],[Budget_Profit]])/ABS(Table1[[#This Row],[Budget_Profit]])
)
)</f>
        <v>-3.3333333333333333E-2</v>
      </c>
      <c r="N2566" s="5" t="str">
        <f>IF(Table1[[#This Row],[Profit_Var]]&gt;=0, "Above Budget", "Below Budget")</f>
        <v>Below Budget</v>
      </c>
      <c r="O2566">
        <v>45</v>
      </c>
      <c r="P2566">
        <v>30</v>
      </c>
      <c r="Q2566">
        <f>Table1[[#This Row],[COGS]]-Table1[[#This Row],[Budget_COGS]]</f>
        <v>15</v>
      </c>
      <c r="R2566" s="5">
        <f>IF(
Table1[[#This Row],[Budget_COGS]]=0,
"",
IF(
Table1[[#This Row],[Budget_COGS]]&gt;0,
(Table1[[#This Row],[Budget_COGS]]-Table1[[#This Row],[COGS]]) / Table1[[#This Row],[Budget_COGS]],
(Table1[[#This Row],[Budget_COGS]]-Table1[[#This Row],[COGS]]) / ABS(Table1[[#This Row],[Budget_COGS]])
)
)</f>
        <v>-0.5</v>
      </c>
      <c r="S2566" s="5" t="str">
        <f>IF(Table1[[#This Row],[COGS _Var]]&gt;=0, "Above Budget", "Below Budget")</f>
        <v>Above Budget</v>
      </c>
      <c r="T2566">
        <f>Table1[[#This Row],[Actual_Sales]]-Table1[[#This Row],[COGS]]</f>
        <v>64</v>
      </c>
      <c r="U2566">
        <v>60</v>
      </c>
      <c r="V2566">
        <f>Table1[[#This Row],[Gross_Margin]]-Table1[[#This Row],[Budget_Margin]]</f>
        <v>4</v>
      </c>
      <c r="W2566" s="5">
        <f>IF(
Table1[[#This Row],[Budget_Margin]]=0,
"",
IF(
Table1[[#This Row],[Budget_Margin]]&gt;0,
(Table1[[#This Row],[Gross_Margin]]-Table1[[#This Row],[Budget_Margin]]) / Table1[[#This Row],[Budget_Margin]],
(Table1[[#This Row],[Gross_Margin]]-Table1[[#This Row],[Budget_Margin]]) / ABS(Table1[[#This Row],[Budget_Margin]])
)
)</f>
        <v>6.6666666666666666E-2</v>
      </c>
      <c r="X2566" s="5" t="str">
        <f>IF(Table1[[#This Row],[Margin_Var]]&gt;=0, "Above Budget", "Below Budget")</f>
        <v>Above Budget</v>
      </c>
      <c r="Y2566" s="5">
        <f>IFERROR(Table1[[#This Row],[Gross_Margin]]/Table1[[#This Row],[Actual_Sales]],0)</f>
        <v>0.58715596330275233</v>
      </c>
      <c r="Z2566" s="5">
        <f>Table1[[#This Row],[Actual_Profit]]/Table1[[#This Row],[Actual_Sales]]</f>
        <v>0.26605504587155965</v>
      </c>
      <c r="AA2566">
        <v>35</v>
      </c>
      <c r="AB2566" s="5">
        <f>IFERROR(Table1[[#This Row],[Expenses]]/Table1[[#This Row],[Actual_Sales]],0)</f>
        <v>0.32110091743119268</v>
      </c>
      <c r="AC2566">
        <v>14</v>
      </c>
      <c r="AD2566">
        <v>410</v>
      </c>
      <c r="AE2566" s="5">
        <f>IFERROR(Table1[[#This Row],[Inventory]]/Table1[[#This Row],[Actual_Sales]],0)</f>
        <v>3.761467889908257</v>
      </c>
    </row>
    <row r="2567" spans="1:31" x14ac:dyDescent="0.25">
      <c r="A2567">
        <v>2876</v>
      </c>
      <c r="B2567">
        <v>425</v>
      </c>
      <c r="C2567">
        <v>12</v>
      </c>
      <c r="D2567" s="2">
        <v>40664</v>
      </c>
      <c r="E2567">
        <v>109</v>
      </c>
      <c r="F2567">
        <v>70</v>
      </c>
      <c r="G2567">
        <f>Table1[[#This Row],[Actual_Sales]]-Table1[[#This Row],[Budget_Sales]]</f>
        <v>39</v>
      </c>
      <c r="H2567" s="5">
        <f>IF(
Table1[[#This Row],[Budget_Sales]]=0,
"",
IF(
Table1[[#This Row],[Budget_Sales]]&gt;0,
(Table1[[#This Row],[Actual_Sales]]-Table1[[#This Row],[Budget_Sales]])/Table1[[#This Row],[Budget_Sales]],
(Table1[[#This Row],[Actual_Sales]]-Table1[[#This Row],[Budget_Sales]])/ABS(Table1[[#This Row],[Budget_Sales]])
)
)</f>
        <v>0.55714285714285716</v>
      </c>
      <c r="I2567" s="5" t="str">
        <f>IF(Table1[[#This Row],[Sales_Var]]&gt;=0,"Above Budget","Below Budget")</f>
        <v>Above Budget</v>
      </c>
      <c r="J2567">
        <f>Table1[[#This Row],[Actual_Sales]]-(Table1[[#This Row],[COGS]]+Table1[[#This Row],[Expenses]])</f>
        <v>29</v>
      </c>
      <c r="K2567">
        <v>30</v>
      </c>
      <c r="L2567">
        <f>Table1[[#This Row],[Actual_Profit]]-Table1[[#This Row],[Budget_Profit]]</f>
        <v>-1</v>
      </c>
      <c r="M2567" s="5">
        <f>IF(
Table1[[#This Row],[Budget_Profit]]=0,
"",
IF(
Table1[[#This Row],[Budget_Profit]]&gt;0,
(Table1[[#This Row],[Actual_Profit]]-Table1[[#This Row],[Budget_Profit]])/Table1[[#This Row],[Budget_Profit]],
(Table1[[#This Row],[Actual_Profit]]-Table1[[#This Row],[Budget_Profit]])/ABS(Table1[[#This Row],[Budget_Profit]])
)
)</f>
        <v>-3.3333333333333333E-2</v>
      </c>
      <c r="N2567" s="5" t="str">
        <f>IF(Table1[[#This Row],[Profit_Var]]&gt;=0, "Above Budget", "Below Budget")</f>
        <v>Below Budget</v>
      </c>
      <c r="O2567">
        <v>45</v>
      </c>
      <c r="P2567">
        <v>20</v>
      </c>
      <c r="Q2567">
        <f>Table1[[#This Row],[COGS]]-Table1[[#This Row],[Budget_COGS]]</f>
        <v>25</v>
      </c>
      <c r="R2567" s="5">
        <f>IF(
Table1[[#This Row],[Budget_COGS]]=0,
"",
IF(
Table1[[#This Row],[Budget_COGS]]&gt;0,
(Table1[[#This Row],[Budget_COGS]]-Table1[[#This Row],[COGS]]) / Table1[[#This Row],[Budget_COGS]],
(Table1[[#This Row],[Budget_COGS]]-Table1[[#This Row],[COGS]]) / ABS(Table1[[#This Row],[Budget_COGS]])
)
)</f>
        <v>-1.25</v>
      </c>
      <c r="S2567" s="5" t="str">
        <f>IF(Table1[[#This Row],[COGS _Var]]&gt;=0, "Above Budget", "Below Budget")</f>
        <v>Above Budget</v>
      </c>
      <c r="T2567">
        <f>Table1[[#This Row],[Actual_Sales]]-Table1[[#This Row],[COGS]]</f>
        <v>64</v>
      </c>
      <c r="U2567">
        <v>50</v>
      </c>
      <c r="V2567">
        <f>Table1[[#This Row],[Gross_Margin]]-Table1[[#This Row],[Budget_Margin]]</f>
        <v>14</v>
      </c>
      <c r="W2567" s="5">
        <f>IF(
Table1[[#This Row],[Budget_Margin]]=0,
"",
IF(
Table1[[#This Row],[Budget_Margin]]&gt;0,
(Table1[[#This Row],[Gross_Margin]]-Table1[[#This Row],[Budget_Margin]]) / Table1[[#This Row],[Budget_Margin]],
(Table1[[#This Row],[Gross_Margin]]-Table1[[#This Row],[Budget_Margin]]) / ABS(Table1[[#This Row],[Budget_Margin]])
)
)</f>
        <v>0.28000000000000003</v>
      </c>
      <c r="X2567" s="5" t="str">
        <f>IF(Table1[[#This Row],[Margin_Var]]&gt;=0, "Above Budget", "Below Budget")</f>
        <v>Above Budget</v>
      </c>
      <c r="Y2567" s="5">
        <f>IFERROR(Table1[[#This Row],[Gross_Margin]]/Table1[[#This Row],[Actual_Sales]],0)</f>
        <v>0.58715596330275233</v>
      </c>
      <c r="Z2567" s="5">
        <f>Table1[[#This Row],[Actual_Profit]]/Table1[[#This Row],[Actual_Sales]]</f>
        <v>0.26605504587155965</v>
      </c>
      <c r="AA2567">
        <v>35</v>
      </c>
      <c r="AB2567" s="5">
        <f>IFERROR(Table1[[#This Row],[Expenses]]/Table1[[#This Row],[Actual_Sales]],0)</f>
        <v>0.32110091743119268</v>
      </c>
      <c r="AC2567">
        <v>14</v>
      </c>
      <c r="AD2567">
        <v>410</v>
      </c>
      <c r="AE2567" s="5">
        <f>IFERROR(Table1[[#This Row],[Inventory]]/Table1[[#This Row],[Actual_Sales]],0)</f>
        <v>3.761467889908257</v>
      </c>
    </row>
    <row r="2568" spans="1:31" x14ac:dyDescent="0.25">
      <c r="A2568">
        <v>1867</v>
      </c>
      <c r="B2568">
        <v>603</v>
      </c>
      <c r="C2568">
        <v>1</v>
      </c>
      <c r="D2568" s="2">
        <v>40483</v>
      </c>
      <c r="E2568">
        <v>113</v>
      </c>
      <c r="F2568">
        <v>100</v>
      </c>
      <c r="G2568">
        <f>Table1[[#This Row],[Actual_Sales]]-Table1[[#This Row],[Budget_Sales]]</f>
        <v>13</v>
      </c>
      <c r="H2568" s="5">
        <f>IF(
Table1[[#This Row],[Budget_Sales]]=0,
"",
IF(
Table1[[#This Row],[Budget_Sales]]&gt;0,
(Table1[[#This Row],[Actual_Sales]]-Table1[[#This Row],[Budget_Sales]])/Table1[[#This Row],[Budget_Sales]],
(Table1[[#This Row],[Actual_Sales]]-Table1[[#This Row],[Budget_Sales]])/ABS(Table1[[#This Row],[Budget_Sales]])
)
)</f>
        <v>0.13</v>
      </c>
      <c r="I2568" s="5" t="str">
        <f>IF(Table1[[#This Row],[Sales_Var]]&gt;=0,"Above Budget","Below Budget")</f>
        <v>Above Budget</v>
      </c>
      <c r="J2568">
        <f>Table1[[#This Row],[Actual_Sales]]-(Table1[[#This Row],[COGS]]+Table1[[#This Row],[Expenses]])</f>
        <v>30</v>
      </c>
      <c r="K2568">
        <v>40</v>
      </c>
      <c r="L2568">
        <f>Table1[[#This Row],[Actual_Profit]]-Table1[[#This Row],[Budget_Profit]]</f>
        <v>-10</v>
      </c>
      <c r="M2568" s="5">
        <f>IF(
Table1[[#This Row],[Budget_Profit]]=0,
"",
IF(
Table1[[#This Row],[Budget_Profit]]&gt;0,
(Table1[[#This Row],[Actual_Profit]]-Table1[[#This Row],[Budget_Profit]])/Table1[[#This Row],[Budget_Profit]],
(Table1[[#This Row],[Actual_Profit]]-Table1[[#This Row],[Budget_Profit]])/ABS(Table1[[#This Row],[Budget_Profit]])
)
)</f>
        <v>-0.25</v>
      </c>
      <c r="N2568" s="5" t="str">
        <f>IF(Table1[[#This Row],[Profit_Var]]&gt;=0, "Above Budget", "Below Budget")</f>
        <v>Below Budget</v>
      </c>
      <c r="O2568">
        <v>46</v>
      </c>
      <c r="P2568">
        <v>40</v>
      </c>
      <c r="Q2568">
        <f>Table1[[#This Row],[COGS]]-Table1[[#This Row],[Budget_COGS]]</f>
        <v>6</v>
      </c>
      <c r="R2568" s="5">
        <f>IF(
Table1[[#This Row],[Budget_COGS]]=0,
"",
IF(
Table1[[#This Row],[Budget_COGS]]&gt;0,
(Table1[[#This Row],[Budget_COGS]]-Table1[[#This Row],[COGS]]) / Table1[[#This Row],[Budget_COGS]],
(Table1[[#This Row],[Budget_COGS]]-Table1[[#This Row],[COGS]]) / ABS(Table1[[#This Row],[Budget_COGS]])
)
)</f>
        <v>-0.15</v>
      </c>
      <c r="S2568" s="5" t="str">
        <f>IF(Table1[[#This Row],[COGS _Var]]&gt;=0, "Above Budget", "Below Budget")</f>
        <v>Above Budget</v>
      </c>
      <c r="T2568">
        <f>Table1[[#This Row],[Actual_Sales]]-Table1[[#This Row],[COGS]]</f>
        <v>67</v>
      </c>
      <c r="U2568">
        <v>60</v>
      </c>
      <c r="V2568">
        <f>Table1[[#This Row],[Gross_Margin]]-Table1[[#This Row],[Budget_Margin]]</f>
        <v>7</v>
      </c>
      <c r="W2568" s="5">
        <f>IF(
Table1[[#This Row],[Budget_Margin]]=0,
"",
IF(
Table1[[#This Row],[Budget_Margin]]&gt;0,
(Table1[[#This Row],[Gross_Margin]]-Table1[[#This Row],[Budget_Margin]]) / Table1[[#This Row],[Budget_Margin]],
(Table1[[#This Row],[Gross_Margin]]-Table1[[#This Row],[Budget_Margin]]) / ABS(Table1[[#This Row],[Budget_Margin]])
)
)</f>
        <v>0.11666666666666667</v>
      </c>
      <c r="X2568" s="5" t="str">
        <f>IF(Table1[[#This Row],[Margin_Var]]&gt;=0, "Above Budget", "Below Budget")</f>
        <v>Above Budget</v>
      </c>
      <c r="Y2568" s="5">
        <f>IFERROR(Table1[[#This Row],[Gross_Margin]]/Table1[[#This Row],[Actual_Sales]],0)</f>
        <v>0.59292035398230092</v>
      </c>
      <c r="Z2568" s="5">
        <f>Table1[[#This Row],[Actual_Profit]]/Table1[[#This Row],[Actual_Sales]]</f>
        <v>0.26548672566371684</v>
      </c>
      <c r="AA2568">
        <v>37</v>
      </c>
      <c r="AB2568" s="5">
        <f>IFERROR(Table1[[#This Row],[Expenses]]/Table1[[#This Row],[Actual_Sales]],0)</f>
        <v>0.32743362831858408</v>
      </c>
      <c r="AC2568">
        <v>14</v>
      </c>
      <c r="AD2568">
        <v>316</v>
      </c>
      <c r="AE2568" s="5">
        <f>IFERROR(Table1[[#This Row],[Inventory]]/Table1[[#This Row],[Actual_Sales]],0)</f>
        <v>2.7964601769911503</v>
      </c>
    </row>
    <row r="2569" spans="1:31" x14ac:dyDescent="0.25">
      <c r="A2569">
        <v>1911</v>
      </c>
      <c r="B2569">
        <v>801</v>
      </c>
      <c r="C2569">
        <v>8</v>
      </c>
      <c r="D2569" s="2">
        <v>40483</v>
      </c>
      <c r="E2569">
        <v>113</v>
      </c>
      <c r="F2569">
        <v>100</v>
      </c>
      <c r="G2569">
        <f>Table1[[#This Row],[Actual_Sales]]-Table1[[#This Row],[Budget_Sales]]</f>
        <v>13</v>
      </c>
      <c r="H2569" s="5">
        <f>IF(
Table1[[#This Row],[Budget_Sales]]=0,
"",
IF(
Table1[[#This Row],[Budget_Sales]]&gt;0,
(Table1[[#This Row],[Actual_Sales]]-Table1[[#This Row],[Budget_Sales]])/Table1[[#This Row],[Budget_Sales]],
(Table1[[#This Row],[Actual_Sales]]-Table1[[#This Row],[Budget_Sales]])/ABS(Table1[[#This Row],[Budget_Sales]])
)
)</f>
        <v>0.13</v>
      </c>
      <c r="I2569" s="5" t="str">
        <f>IF(Table1[[#This Row],[Sales_Var]]&gt;=0,"Above Budget","Below Budget")</f>
        <v>Above Budget</v>
      </c>
      <c r="J2569">
        <f>Table1[[#This Row],[Actual_Sales]]-(Table1[[#This Row],[COGS]]+Table1[[#This Row],[Expenses]])</f>
        <v>30</v>
      </c>
      <c r="K2569">
        <v>30</v>
      </c>
      <c r="L2569">
        <f>Table1[[#This Row],[Actual_Profit]]-Table1[[#This Row],[Budget_Profit]]</f>
        <v>0</v>
      </c>
      <c r="M2569" s="5">
        <f>IF(
Table1[[#This Row],[Budget_Profit]]=0,
"",
IF(
Table1[[#This Row],[Budget_Profit]]&gt;0,
(Table1[[#This Row],[Actual_Profit]]-Table1[[#This Row],[Budget_Profit]])/Table1[[#This Row],[Budget_Profit]],
(Table1[[#This Row],[Actual_Profit]]-Table1[[#This Row],[Budget_Profit]])/ABS(Table1[[#This Row],[Budget_Profit]])
)
)</f>
        <v>0</v>
      </c>
      <c r="N2569" s="5" t="str">
        <f>IF(Table1[[#This Row],[Profit_Var]]&gt;=0, "Above Budget", "Below Budget")</f>
        <v>Above Budget</v>
      </c>
      <c r="O2569">
        <v>46</v>
      </c>
      <c r="P2569">
        <v>40</v>
      </c>
      <c r="Q2569">
        <f>Table1[[#This Row],[COGS]]-Table1[[#This Row],[Budget_COGS]]</f>
        <v>6</v>
      </c>
      <c r="R2569" s="5">
        <f>IF(
Table1[[#This Row],[Budget_COGS]]=0,
"",
IF(
Table1[[#This Row],[Budget_COGS]]&gt;0,
(Table1[[#This Row],[Budget_COGS]]-Table1[[#This Row],[COGS]]) / Table1[[#This Row],[Budget_COGS]],
(Table1[[#This Row],[Budget_COGS]]-Table1[[#This Row],[COGS]]) / ABS(Table1[[#This Row],[Budget_COGS]])
)
)</f>
        <v>-0.15</v>
      </c>
      <c r="S2569" s="5" t="str">
        <f>IF(Table1[[#This Row],[COGS _Var]]&gt;=0, "Above Budget", "Below Budget")</f>
        <v>Above Budget</v>
      </c>
      <c r="T2569">
        <f>Table1[[#This Row],[Actual_Sales]]-Table1[[#This Row],[COGS]]</f>
        <v>67</v>
      </c>
      <c r="U2569">
        <v>60</v>
      </c>
      <c r="V2569">
        <f>Table1[[#This Row],[Gross_Margin]]-Table1[[#This Row],[Budget_Margin]]</f>
        <v>7</v>
      </c>
      <c r="W2569" s="5">
        <f>IF(
Table1[[#This Row],[Budget_Margin]]=0,
"",
IF(
Table1[[#This Row],[Budget_Margin]]&gt;0,
(Table1[[#This Row],[Gross_Margin]]-Table1[[#This Row],[Budget_Margin]]) / Table1[[#This Row],[Budget_Margin]],
(Table1[[#This Row],[Gross_Margin]]-Table1[[#This Row],[Budget_Margin]]) / ABS(Table1[[#This Row],[Budget_Margin]])
)
)</f>
        <v>0.11666666666666667</v>
      </c>
      <c r="X2569" s="5" t="str">
        <f>IF(Table1[[#This Row],[Margin_Var]]&gt;=0, "Above Budget", "Below Budget")</f>
        <v>Above Budget</v>
      </c>
      <c r="Y2569" s="5">
        <f>IFERROR(Table1[[#This Row],[Gross_Margin]]/Table1[[#This Row],[Actual_Sales]],0)</f>
        <v>0.59292035398230092</v>
      </c>
      <c r="Z2569" s="5">
        <f>Table1[[#This Row],[Actual_Profit]]/Table1[[#This Row],[Actual_Sales]]</f>
        <v>0.26548672566371684</v>
      </c>
      <c r="AA2569">
        <v>37</v>
      </c>
      <c r="AB2569" s="5">
        <f>IFERROR(Table1[[#This Row],[Expenses]]/Table1[[#This Row],[Actual_Sales]],0)</f>
        <v>0.32743362831858408</v>
      </c>
      <c r="AC2569">
        <v>14</v>
      </c>
      <c r="AD2569">
        <v>316</v>
      </c>
      <c r="AE2569" s="5">
        <f>IFERROR(Table1[[#This Row],[Inventory]]/Table1[[#This Row],[Actual_Sales]],0)</f>
        <v>2.7964601769911503</v>
      </c>
    </row>
    <row r="2570" spans="1:31" x14ac:dyDescent="0.25">
      <c r="A2570">
        <v>1627</v>
      </c>
      <c r="B2570">
        <v>318</v>
      </c>
      <c r="C2570">
        <v>6</v>
      </c>
      <c r="D2570" s="2">
        <v>40452</v>
      </c>
      <c r="E2570">
        <v>113</v>
      </c>
      <c r="F2570">
        <v>60</v>
      </c>
      <c r="G2570">
        <f>Table1[[#This Row],[Actual_Sales]]-Table1[[#This Row],[Budget_Sales]]</f>
        <v>53</v>
      </c>
      <c r="H2570" s="5">
        <f>IF(
Table1[[#This Row],[Budget_Sales]]=0,
"",
IF(
Table1[[#This Row],[Budget_Sales]]&gt;0,
(Table1[[#This Row],[Actual_Sales]]-Table1[[#This Row],[Budget_Sales]])/Table1[[#This Row],[Budget_Sales]],
(Table1[[#This Row],[Actual_Sales]]-Table1[[#This Row],[Budget_Sales]])/ABS(Table1[[#This Row],[Budget_Sales]])
)
)</f>
        <v>0.8833333333333333</v>
      </c>
      <c r="I2570" s="5" t="str">
        <f>IF(Table1[[#This Row],[Sales_Var]]&gt;=0,"Above Budget","Below Budget")</f>
        <v>Above Budget</v>
      </c>
      <c r="J2570">
        <f>Table1[[#This Row],[Actual_Sales]]-(Table1[[#This Row],[COGS]]+Table1[[#This Row],[Expenses]])</f>
        <v>30</v>
      </c>
      <c r="K2570">
        <v>40</v>
      </c>
      <c r="L2570">
        <f>Table1[[#This Row],[Actual_Profit]]-Table1[[#This Row],[Budget_Profit]]</f>
        <v>-10</v>
      </c>
      <c r="M2570" s="5">
        <f>IF(
Table1[[#This Row],[Budget_Profit]]=0,
"",
IF(
Table1[[#This Row],[Budget_Profit]]&gt;0,
(Table1[[#This Row],[Actual_Profit]]-Table1[[#This Row],[Budget_Profit]])/Table1[[#This Row],[Budget_Profit]],
(Table1[[#This Row],[Actual_Profit]]-Table1[[#This Row],[Budget_Profit]])/ABS(Table1[[#This Row],[Budget_Profit]])
)
)</f>
        <v>-0.25</v>
      </c>
      <c r="N2570" s="5" t="str">
        <f>IF(Table1[[#This Row],[Profit_Var]]&gt;=0, "Above Budget", "Below Budget")</f>
        <v>Below Budget</v>
      </c>
      <c r="O2570">
        <v>46</v>
      </c>
      <c r="P2570">
        <v>20</v>
      </c>
      <c r="Q2570">
        <f>Table1[[#This Row],[COGS]]-Table1[[#This Row],[Budget_COGS]]</f>
        <v>26</v>
      </c>
      <c r="R2570" s="5">
        <f>IF(
Table1[[#This Row],[Budget_COGS]]=0,
"",
IF(
Table1[[#This Row],[Budget_COGS]]&gt;0,
(Table1[[#This Row],[Budget_COGS]]-Table1[[#This Row],[COGS]]) / Table1[[#This Row],[Budget_COGS]],
(Table1[[#This Row],[Budget_COGS]]-Table1[[#This Row],[COGS]]) / ABS(Table1[[#This Row],[Budget_COGS]])
)
)</f>
        <v>-1.3</v>
      </c>
      <c r="S2570" s="5" t="str">
        <f>IF(Table1[[#This Row],[COGS _Var]]&gt;=0, "Above Budget", "Below Budget")</f>
        <v>Above Budget</v>
      </c>
      <c r="T2570">
        <f>Table1[[#This Row],[Actual_Sales]]-Table1[[#This Row],[COGS]]</f>
        <v>67</v>
      </c>
      <c r="U2570">
        <v>40</v>
      </c>
      <c r="V2570">
        <f>Table1[[#This Row],[Gross_Margin]]-Table1[[#This Row],[Budget_Margin]]</f>
        <v>27</v>
      </c>
      <c r="W2570" s="5">
        <f>IF(
Table1[[#This Row],[Budget_Margin]]=0,
"",
IF(
Table1[[#This Row],[Budget_Margin]]&gt;0,
(Table1[[#This Row],[Gross_Margin]]-Table1[[#This Row],[Budget_Margin]]) / Table1[[#This Row],[Budget_Margin]],
(Table1[[#This Row],[Gross_Margin]]-Table1[[#This Row],[Budget_Margin]]) / ABS(Table1[[#This Row],[Budget_Margin]])
)
)</f>
        <v>0.67500000000000004</v>
      </c>
      <c r="X2570" s="5" t="str">
        <f>IF(Table1[[#This Row],[Margin_Var]]&gt;=0, "Above Budget", "Below Budget")</f>
        <v>Above Budget</v>
      </c>
      <c r="Y2570" s="5">
        <f>IFERROR(Table1[[#This Row],[Gross_Margin]]/Table1[[#This Row],[Actual_Sales]],0)</f>
        <v>0.59292035398230092</v>
      </c>
      <c r="Z2570" s="5">
        <f>Table1[[#This Row],[Actual_Profit]]/Table1[[#This Row],[Actual_Sales]]</f>
        <v>0.26548672566371684</v>
      </c>
      <c r="AA2570">
        <v>37</v>
      </c>
      <c r="AB2570" s="5">
        <f>IFERROR(Table1[[#This Row],[Expenses]]/Table1[[#This Row],[Actual_Sales]],0)</f>
        <v>0.32743362831858408</v>
      </c>
      <c r="AC2570">
        <v>14</v>
      </c>
      <c r="AD2570">
        <v>449</v>
      </c>
      <c r="AE2570" s="5">
        <f>IFERROR(Table1[[#This Row],[Inventory]]/Table1[[#This Row],[Actual_Sales]],0)</f>
        <v>3.9734513274336285</v>
      </c>
    </row>
    <row r="2571" spans="1:31" x14ac:dyDescent="0.25">
      <c r="A2571">
        <v>1614</v>
      </c>
      <c r="B2571">
        <v>262</v>
      </c>
      <c r="C2571">
        <v>11</v>
      </c>
      <c r="D2571" s="2">
        <v>40452</v>
      </c>
      <c r="E2571">
        <v>113</v>
      </c>
      <c r="F2571">
        <v>70</v>
      </c>
      <c r="G2571">
        <f>Table1[[#This Row],[Actual_Sales]]-Table1[[#This Row],[Budget_Sales]]</f>
        <v>43</v>
      </c>
      <c r="H2571" s="5">
        <f>IF(
Table1[[#This Row],[Budget_Sales]]=0,
"",
IF(
Table1[[#This Row],[Budget_Sales]]&gt;0,
(Table1[[#This Row],[Actual_Sales]]-Table1[[#This Row],[Budget_Sales]])/Table1[[#This Row],[Budget_Sales]],
(Table1[[#This Row],[Actual_Sales]]-Table1[[#This Row],[Budget_Sales]])/ABS(Table1[[#This Row],[Budget_Sales]])
)
)</f>
        <v>0.61428571428571432</v>
      </c>
      <c r="I2571" s="5" t="str">
        <f>IF(Table1[[#This Row],[Sales_Var]]&gt;=0,"Above Budget","Below Budget")</f>
        <v>Above Budget</v>
      </c>
      <c r="J2571">
        <f>Table1[[#This Row],[Actual_Sales]]-(Table1[[#This Row],[COGS]]+Table1[[#This Row],[Expenses]])</f>
        <v>30</v>
      </c>
      <c r="K2571">
        <v>40</v>
      </c>
      <c r="L2571">
        <f>Table1[[#This Row],[Actual_Profit]]-Table1[[#This Row],[Budget_Profit]]</f>
        <v>-10</v>
      </c>
      <c r="M2571" s="5">
        <f>IF(
Table1[[#This Row],[Budget_Profit]]=0,
"",
IF(
Table1[[#This Row],[Budget_Profit]]&gt;0,
(Table1[[#This Row],[Actual_Profit]]-Table1[[#This Row],[Budget_Profit]])/Table1[[#This Row],[Budget_Profit]],
(Table1[[#This Row],[Actual_Profit]]-Table1[[#This Row],[Budget_Profit]])/ABS(Table1[[#This Row],[Budget_Profit]])
)
)</f>
        <v>-0.25</v>
      </c>
      <c r="N2571" s="5" t="str">
        <f>IF(Table1[[#This Row],[Profit_Var]]&gt;=0, "Above Budget", "Below Budget")</f>
        <v>Below Budget</v>
      </c>
      <c r="O2571">
        <v>46</v>
      </c>
      <c r="P2571">
        <v>20</v>
      </c>
      <c r="Q2571">
        <f>Table1[[#This Row],[COGS]]-Table1[[#This Row],[Budget_COGS]]</f>
        <v>26</v>
      </c>
      <c r="R2571" s="5">
        <f>IF(
Table1[[#This Row],[Budget_COGS]]=0,
"",
IF(
Table1[[#This Row],[Budget_COGS]]&gt;0,
(Table1[[#This Row],[Budget_COGS]]-Table1[[#This Row],[COGS]]) / Table1[[#This Row],[Budget_COGS]],
(Table1[[#This Row],[Budget_COGS]]-Table1[[#This Row],[COGS]]) / ABS(Table1[[#This Row],[Budget_COGS]])
)
)</f>
        <v>-1.3</v>
      </c>
      <c r="S2571" s="5" t="str">
        <f>IF(Table1[[#This Row],[COGS _Var]]&gt;=0, "Above Budget", "Below Budget")</f>
        <v>Above Budget</v>
      </c>
      <c r="T2571">
        <f>Table1[[#This Row],[Actual_Sales]]-Table1[[#This Row],[COGS]]</f>
        <v>67</v>
      </c>
      <c r="U2571">
        <v>50</v>
      </c>
      <c r="V2571">
        <f>Table1[[#This Row],[Gross_Margin]]-Table1[[#This Row],[Budget_Margin]]</f>
        <v>17</v>
      </c>
      <c r="W2571" s="5">
        <f>IF(
Table1[[#This Row],[Budget_Margin]]=0,
"",
IF(
Table1[[#This Row],[Budget_Margin]]&gt;0,
(Table1[[#This Row],[Gross_Margin]]-Table1[[#This Row],[Budget_Margin]]) / Table1[[#This Row],[Budget_Margin]],
(Table1[[#This Row],[Gross_Margin]]-Table1[[#This Row],[Budget_Margin]]) / ABS(Table1[[#This Row],[Budget_Margin]])
)
)</f>
        <v>0.34</v>
      </c>
      <c r="X2571" s="5" t="str">
        <f>IF(Table1[[#This Row],[Margin_Var]]&gt;=0, "Above Budget", "Below Budget")</f>
        <v>Above Budget</v>
      </c>
      <c r="Y2571" s="5">
        <f>IFERROR(Table1[[#This Row],[Gross_Margin]]/Table1[[#This Row],[Actual_Sales]],0)</f>
        <v>0.59292035398230092</v>
      </c>
      <c r="Z2571" s="5">
        <f>Table1[[#This Row],[Actual_Profit]]/Table1[[#This Row],[Actual_Sales]]</f>
        <v>0.26548672566371684</v>
      </c>
      <c r="AA2571">
        <v>37</v>
      </c>
      <c r="AB2571" s="5">
        <f>IFERROR(Table1[[#This Row],[Expenses]]/Table1[[#This Row],[Actual_Sales]],0)</f>
        <v>0.32743362831858408</v>
      </c>
      <c r="AC2571">
        <v>14</v>
      </c>
      <c r="AD2571">
        <v>449</v>
      </c>
      <c r="AE2571" s="5">
        <f>IFERROR(Table1[[#This Row],[Inventory]]/Table1[[#This Row],[Actual_Sales]],0)</f>
        <v>3.9734513274336285</v>
      </c>
    </row>
    <row r="2572" spans="1:31" x14ac:dyDescent="0.25">
      <c r="A2572">
        <v>3334</v>
      </c>
      <c r="B2572">
        <v>775</v>
      </c>
      <c r="C2572">
        <v>6</v>
      </c>
      <c r="D2572" s="2">
        <v>40725</v>
      </c>
      <c r="E2572">
        <v>49</v>
      </c>
      <c r="F2572">
        <v>40</v>
      </c>
      <c r="G2572">
        <f>Table1[[#This Row],[Actual_Sales]]-Table1[[#This Row],[Budget_Sales]]</f>
        <v>9</v>
      </c>
      <c r="H2572" s="5">
        <f>IF(
Table1[[#This Row],[Budget_Sales]]=0,
"",
IF(
Table1[[#This Row],[Budget_Sales]]&gt;0,
(Table1[[#This Row],[Actual_Sales]]-Table1[[#This Row],[Budget_Sales]])/Table1[[#This Row],[Budget_Sales]],
(Table1[[#This Row],[Actual_Sales]]-Table1[[#This Row],[Budget_Sales]])/ABS(Table1[[#This Row],[Budget_Sales]])
)
)</f>
        <v>0.22500000000000001</v>
      </c>
      <c r="I2572" s="5" t="str">
        <f>IF(Table1[[#This Row],[Sales_Var]]&gt;=0,"Above Budget","Below Budget")</f>
        <v>Above Budget</v>
      </c>
      <c r="J2572">
        <f>Table1[[#This Row],[Actual_Sales]]-(Table1[[#This Row],[COGS]]+Table1[[#This Row],[Expenses]])</f>
        <v>13</v>
      </c>
      <c r="K2572">
        <v>20</v>
      </c>
      <c r="L2572">
        <f>Table1[[#This Row],[Actual_Profit]]-Table1[[#This Row],[Budget_Profit]]</f>
        <v>-7</v>
      </c>
      <c r="M2572" s="5">
        <f>IF(
Table1[[#This Row],[Budget_Profit]]=0,
"",
IF(
Table1[[#This Row],[Budget_Profit]]&gt;0,
(Table1[[#This Row],[Actual_Profit]]-Table1[[#This Row],[Budget_Profit]])/Table1[[#This Row],[Budget_Profit]],
(Table1[[#This Row],[Actual_Profit]]-Table1[[#This Row],[Budget_Profit]])/ABS(Table1[[#This Row],[Budget_Profit]])
)
)</f>
        <v>-0.35</v>
      </c>
      <c r="N2572" s="5" t="str">
        <f>IF(Table1[[#This Row],[Profit_Var]]&gt;=0, "Above Budget", "Below Budget")</f>
        <v>Below Budget</v>
      </c>
      <c r="O2572">
        <v>20</v>
      </c>
      <c r="P2572">
        <v>10</v>
      </c>
      <c r="Q2572">
        <f>Table1[[#This Row],[COGS]]-Table1[[#This Row],[Budget_COGS]]</f>
        <v>10</v>
      </c>
      <c r="R2572" s="5">
        <f>IF(
Table1[[#This Row],[Budget_COGS]]=0,
"",
IF(
Table1[[#This Row],[Budget_COGS]]&gt;0,
(Table1[[#This Row],[Budget_COGS]]-Table1[[#This Row],[COGS]]) / Table1[[#This Row],[Budget_COGS]],
(Table1[[#This Row],[Budget_COGS]]-Table1[[#This Row],[COGS]]) / ABS(Table1[[#This Row],[Budget_COGS]])
)
)</f>
        <v>-1</v>
      </c>
      <c r="S2572" s="5" t="str">
        <f>IF(Table1[[#This Row],[COGS _Var]]&gt;=0, "Above Budget", "Below Budget")</f>
        <v>Above Budget</v>
      </c>
      <c r="T2572">
        <f>Table1[[#This Row],[Actual_Sales]]-Table1[[#This Row],[COGS]]</f>
        <v>29</v>
      </c>
      <c r="U2572">
        <v>30</v>
      </c>
      <c r="V2572">
        <f>Table1[[#This Row],[Gross_Margin]]-Table1[[#This Row],[Budget_Margin]]</f>
        <v>-1</v>
      </c>
      <c r="W2572" s="5">
        <f>IF(
Table1[[#This Row],[Budget_Margin]]=0,
"",
IF(
Table1[[#This Row],[Budget_Margin]]&gt;0,
(Table1[[#This Row],[Gross_Margin]]-Table1[[#This Row],[Budget_Margin]]) / Table1[[#This Row],[Budget_Margin]],
(Table1[[#This Row],[Gross_Margin]]-Table1[[#This Row],[Budget_Margin]]) / ABS(Table1[[#This Row],[Budget_Margin]])
)
)</f>
        <v>-3.3333333333333333E-2</v>
      </c>
      <c r="X2572" s="5" t="str">
        <f>IF(Table1[[#This Row],[Margin_Var]]&gt;=0, "Above Budget", "Below Budget")</f>
        <v>Below Budget</v>
      </c>
      <c r="Y2572" s="5">
        <f>IFERROR(Table1[[#This Row],[Gross_Margin]]/Table1[[#This Row],[Actual_Sales]],0)</f>
        <v>0.59183673469387754</v>
      </c>
      <c r="Z2572" s="5">
        <f>Table1[[#This Row],[Actual_Profit]]/Table1[[#This Row],[Actual_Sales]]</f>
        <v>0.26530612244897961</v>
      </c>
      <c r="AA2572">
        <v>16</v>
      </c>
      <c r="AB2572" s="5">
        <f>IFERROR(Table1[[#This Row],[Expenses]]/Table1[[#This Row],[Actual_Sales]],0)</f>
        <v>0.32653061224489793</v>
      </c>
      <c r="AC2572">
        <v>5</v>
      </c>
      <c r="AD2572">
        <v>808</v>
      </c>
      <c r="AE2572" s="5">
        <f>IFERROR(Table1[[#This Row],[Inventory]]/Table1[[#This Row],[Actual_Sales]],0)</f>
        <v>16.489795918367346</v>
      </c>
    </row>
    <row r="2573" spans="1:31" x14ac:dyDescent="0.25">
      <c r="A2573">
        <v>2861</v>
      </c>
      <c r="B2573">
        <v>319</v>
      </c>
      <c r="C2573">
        <v>1</v>
      </c>
      <c r="D2573" s="2">
        <v>40664</v>
      </c>
      <c r="E2573">
        <v>49</v>
      </c>
      <c r="F2573">
        <v>50</v>
      </c>
      <c r="G2573">
        <f>Table1[[#This Row],[Actual_Sales]]-Table1[[#This Row],[Budget_Sales]]</f>
        <v>-1</v>
      </c>
      <c r="H2573" s="5">
        <f>IF(
Table1[[#This Row],[Budget_Sales]]=0,
"",
IF(
Table1[[#This Row],[Budget_Sales]]&gt;0,
(Table1[[#This Row],[Actual_Sales]]-Table1[[#This Row],[Budget_Sales]])/Table1[[#This Row],[Budget_Sales]],
(Table1[[#This Row],[Actual_Sales]]-Table1[[#This Row],[Budget_Sales]])/ABS(Table1[[#This Row],[Budget_Sales]])
)
)</f>
        <v>-0.02</v>
      </c>
      <c r="I2573" s="5" t="str">
        <f>IF(Table1[[#This Row],[Sales_Var]]&gt;=0,"Above Budget","Below Budget")</f>
        <v>Below Budget</v>
      </c>
      <c r="J2573">
        <f>Table1[[#This Row],[Actual_Sales]]-(Table1[[#This Row],[COGS]]+Table1[[#This Row],[Expenses]])</f>
        <v>13</v>
      </c>
      <c r="K2573">
        <v>20</v>
      </c>
      <c r="L2573">
        <f>Table1[[#This Row],[Actual_Profit]]-Table1[[#This Row],[Budget_Profit]]</f>
        <v>-7</v>
      </c>
      <c r="M2573" s="5">
        <f>IF(
Table1[[#This Row],[Budget_Profit]]=0,
"",
IF(
Table1[[#This Row],[Budget_Profit]]&gt;0,
(Table1[[#This Row],[Actual_Profit]]-Table1[[#This Row],[Budget_Profit]])/Table1[[#This Row],[Budget_Profit]],
(Table1[[#This Row],[Actual_Profit]]-Table1[[#This Row],[Budget_Profit]])/ABS(Table1[[#This Row],[Budget_Profit]])
)
)</f>
        <v>-0.35</v>
      </c>
      <c r="N2573" s="5" t="str">
        <f>IF(Table1[[#This Row],[Profit_Var]]&gt;=0, "Above Budget", "Below Budget")</f>
        <v>Below Budget</v>
      </c>
      <c r="O2573">
        <v>20</v>
      </c>
      <c r="P2573">
        <v>20</v>
      </c>
      <c r="Q2573">
        <f>Table1[[#This Row],[COGS]]-Table1[[#This Row],[Budget_COGS]]</f>
        <v>0</v>
      </c>
      <c r="R2573" s="5">
        <f>IF(
Table1[[#This Row],[Budget_COGS]]=0,
"",
IF(
Table1[[#This Row],[Budget_COGS]]&gt;0,
(Table1[[#This Row],[Budget_COGS]]-Table1[[#This Row],[COGS]]) / Table1[[#This Row],[Budget_COGS]],
(Table1[[#This Row],[Budget_COGS]]-Table1[[#This Row],[COGS]]) / ABS(Table1[[#This Row],[Budget_COGS]])
)
)</f>
        <v>0</v>
      </c>
      <c r="S2573" s="5" t="str">
        <f>IF(Table1[[#This Row],[COGS _Var]]&gt;=0, "Above Budget", "Below Budget")</f>
        <v>Above Budget</v>
      </c>
      <c r="T2573">
        <f>Table1[[#This Row],[Actual_Sales]]-Table1[[#This Row],[COGS]]</f>
        <v>29</v>
      </c>
      <c r="U2573">
        <v>30</v>
      </c>
      <c r="V2573">
        <f>Table1[[#This Row],[Gross_Margin]]-Table1[[#This Row],[Budget_Margin]]</f>
        <v>-1</v>
      </c>
      <c r="W2573" s="5">
        <f>IF(
Table1[[#This Row],[Budget_Margin]]=0,
"",
IF(
Table1[[#This Row],[Budget_Margin]]&gt;0,
(Table1[[#This Row],[Gross_Margin]]-Table1[[#This Row],[Budget_Margin]]) / Table1[[#This Row],[Budget_Margin]],
(Table1[[#This Row],[Gross_Margin]]-Table1[[#This Row],[Budget_Margin]]) / ABS(Table1[[#This Row],[Budget_Margin]])
)
)</f>
        <v>-3.3333333333333333E-2</v>
      </c>
      <c r="X2573" s="5" t="str">
        <f>IF(Table1[[#This Row],[Margin_Var]]&gt;=0, "Above Budget", "Below Budget")</f>
        <v>Below Budget</v>
      </c>
      <c r="Y2573" s="5">
        <f>IFERROR(Table1[[#This Row],[Gross_Margin]]/Table1[[#This Row],[Actual_Sales]],0)</f>
        <v>0.59183673469387754</v>
      </c>
      <c r="Z2573" s="5">
        <f>Table1[[#This Row],[Actual_Profit]]/Table1[[#This Row],[Actual_Sales]]</f>
        <v>0.26530612244897961</v>
      </c>
      <c r="AA2573">
        <v>16</v>
      </c>
      <c r="AB2573" s="5">
        <f>IFERROR(Table1[[#This Row],[Expenses]]/Table1[[#This Row],[Actual_Sales]],0)</f>
        <v>0.32653061224489793</v>
      </c>
      <c r="AC2573">
        <v>5</v>
      </c>
      <c r="AD2573">
        <v>829</v>
      </c>
      <c r="AE2573" s="5">
        <f>IFERROR(Table1[[#This Row],[Inventory]]/Table1[[#This Row],[Actual_Sales]],0)</f>
        <v>16.918367346938776</v>
      </c>
    </row>
    <row r="2574" spans="1:31" x14ac:dyDescent="0.25">
      <c r="A2574">
        <v>2905</v>
      </c>
      <c r="B2574">
        <v>515</v>
      </c>
      <c r="C2574">
        <v>5</v>
      </c>
      <c r="D2574" s="2">
        <v>40664</v>
      </c>
      <c r="E2574">
        <v>49</v>
      </c>
      <c r="F2574">
        <v>50</v>
      </c>
      <c r="G2574">
        <f>Table1[[#This Row],[Actual_Sales]]-Table1[[#This Row],[Budget_Sales]]</f>
        <v>-1</v>
      </c>
      <c r="H2574" s="5">
        <f>IF(
Table1[[#This Row],[Budget_Sales]]=0,
"",
IF(
Table1[[#This Row],[Budget_Sales]]&gt;0,
(Table1[[#This Row],[Actual_Sales]]-Table1[[#This Row],[Budget_Sales]])/Table1[[#This Row],[Budget_Sales]],
(Table1[[#This Row],[Actual_Sales]]-Table1[[#This Row],[Budget_Sales]])/ABS(Table1[[#This Row],[Budget_Sales]])
)
)</f>
        <v>-0.02</v>
      </c>
      <c r="I2574" s="5" t="str">
        <f>IF(Table1[[#This Row],[Sales_Var]]&gt;=0,"Above Budget","Below Budget")</f>
        <v>Below Budget</v>
      </c>
      <c r="J2574">
        <f>Table1[[#This Row],[Actual_Sales]]-(Table1[[#This Row],[COGS]]+Table1[[#This Row],[Expenses]])</f>
        <v>13</v>
      </c>
      <c r="K2574">
        <v>20</v>
      </c>
      <c r="L2574">
        <f>Table1[[#This Row],[Actual_Profit]]-Table1[[#This Row],[Budget_Profit]]</f>
        <v>-7</v>
      </c>
      <c r="M2574" s="5">
        <f>IF(
Table1[[#This Row],[Budget_Profit]]=0,
"",
IF(
Table1[[#This Row],[Budget_Profit]]&gt;0,
(Table1[[#This Row],[Actual_Profit]]-Table1[[#This Row],[Budget_Profit]])/Table1[[#This Row],[Budget_Profit]],
(Table1[[#This Row],[Actual_Profit]]-Table1[[#This Row],[Budget_Profit]])/ABS(Table1[[#This Row],[Budget_Profit]])
)
)</f>
        <v>-0.35</v>
      </c>
      <c r="N2574" s="5" t="str">
        <f>IF(Table1[[#This Row],[Profit_Var]]&gt;=0, "Above Budget", "Below Budget")</f>
        <v>Below Budget</v>
      </c>
      <c r="O2574">
        <v>20</v>
      </c>
      <c r="P2574">
        <v>20</v>
      </c>
      <c r="Q2574">
        <f>Table1[[#This Row],[COGS]]-Table1[[#This Row],[Budget_COGS]]</f>
        <v>0</v>
      </c>
      <c r="R2574" s="5">
        <f>IF(
Table1[[#This Row],[Budget_COGS]]=0,
"",
IF(
Table1[[#This Row],[Budget_COGS]]&gt;0,
(Table1[[#This Row],[Budget_COGS]]-Table1[[#This Row],[COGS]]) / Table1[[#This Row],[Budget_COGS]],
(Table1[[#This Row],[Budget_COGS]]-Table1[[#This Row],[COGS]]) / ABS(Table1[[#This Row],[Budget_COGS]])
)
)</f>
        <v>0</v>
      </c>
      <c r="S2574" s="5" t="str">
        <f>IF(Table1[[#This Row],[COGS _Var]]&gt;=0, "Above Budget", "Below Budget")</f>
        <v>Above Budget</v>
      </c>
      <c r="T2574">
        <f>Table1[[#This Row],[Actual_Sales]]-Table1[[#This Row],[COGS]]</f>
        <v>29</v>
      </c>
      <c r="U2574">
        <v>30</v>
      </c>
      <c r="V2574">
        <f>Table1[[#This Row],[Gross_Margin]]-Table1[[#This Row],[Budget_Margin]]</f>
        <v>-1</v>
      </c>
      <c r="W2574" s="5">
        <f>IF(
Table1[[#This Row],[Budget_Margin]]=0,
"",
IF(
Table1[[#This Row],[Budget_Margin]]&gt;0,
(Table1[[#This Row],[Gross_Margin]]-Table1[[#This Row],[Budget_Margin]]) / Table1[[#This Row],[Budget_Margin]],
(Table1[[#This Row],[Gross_Margin]]-Table1[[#This Row],[Budget_Margin]]) / ABS(Table1[[#This Row],[Budget_Margin]])
)
)</f>
        <v>-3.3333333333333333E-2</v>
      </c>
      <c r="X2574" s="5" t="str">
        <f>IF(Table1[[#This Row],[Margin_Var]]&gt;=0, "Above Budget", "Below Budget")</f>
        <v>Below Budget</v>
      </c>
      <c r="Y2574" s="5">
        <f>IFERROR(Table1[[#This Row],[Gross_Margin]]/Table1[[#This Row],[Actual_Sales]],0)</f>
        <v>0.59183673469387754</v>
      </c>
      <c r="Z2574" s="5">
        <f>Table1[[#This Row],[Actual_Profit]]/Table1[[#This Row],[Actual_Sales]]</f>
        <v>0.26530612244897961</v>
      </c>
      <c r="AA2574">
        <v>16</v>
      </c>
      <c r="AB2574" s="5">
        <f>IFERROR(Table1[[#This Row],[Expenses]]/Table1[[#This Row],[Actual_Sales]],0)</f>
        <v>0.32653061224489793</v>
      </c>
      <c r="AC2574">
        <v>5</v>
      </c>
      <c r="AD2574">
        <v>784</v>
      </c>
      <c r="AE2574" s="5">
        <f>IFERROR(Table1[[#This Row],[Inventory]]/Table1[[#This Row],[Actual_Sales]],0)</f>
        <v>16</v>
      </c>
    </row>
    <row r="2575" spans="1:31" x14ac:dyDescent="0.25">
      <c r="A2575">
        <v>2895</v>
      </c>
      <c r="B2575">
        <v>505</v>
      </c>
      <c r="C2575">
        <v>8</v>
      </c>
      <c r="D2575" s="2">
        <v>40664</v>
      </c>
      <c r="E2575">
        <v>49</v>
      </c>
      <c r="F2575">
        <v>40</v>
      </c>
      <c r="G2575">
        <f>Table1[[#This Row],[Actual_Sales]]-Table1[[#This Row],[Budget_Sales]]</f>
        <v>9</v>
      </c>
      <c r="H2575" s="5">
        <f>IF(
Table1[[#This Row],[Budget_Sales]]=0,
"",
IF(
Table1[[#This Row],[Budget_Sales]]&gt;0,
(Table1[[#This Row],[Actual_Sales]]-Table1[[#This Row],[Budget_Sales]])/Table1[[#This Row],[Budget_Sales]],
(Table1[[#This Row],[Actual_Sales]]-Table1[[#This Row],[Budget_Sales]])/ABS(Table1[[#This Row],[Budget_Sales]])
)
)</f>
        <v>0.22500000000000001</v>
      </c>
      <c r="I2575" s="5" t="str">
        <f>IF(Table1[[#This Row],[Sales_Var]]&gt;=0,"Above Budget","Below Budget")</f>
        <v>Above Budget</v>
      </c>
      <c r="J2575">
        <f>Table1[[#This Row],[Actual_Sales]]-(Table1[[#This Row],[COGS]]+Table1[[#This Row],[Expenses]])</f>
        <v>13</v>
      </c>
      <c r="K2575">
        <v>20</v>
      </c>
      <c r="L2575">
        <f>Table1[[#This Row],[Actual_Profit]]-Table1[[#This Row],[Budget_Profit]]</f>
        <v>-7</v>
      </c>
      <c r="M2575" s="5">
        <f>IF(
Table1[[#This Row],[Budget_Profit]]=0,
"",
IF(
Table1[[#This Row],[Budget_Profit]]&gt;0,
(Table1[[#This Row],[Actual_Profit]]-Table1[[#This Row],[Budget_Profit]])/Table1[[#This Row],[Budget_Profit]],
(Table1[[#This Row],[Actual_Profit]]-Table1[[#This Row],[Budget_Profit]])/ABS(Table1[[#This Row],[Budget_Profit]])
)
)</f>
        <v>-0.35</v>
      </c>
      <c r="N2575" s="5" t="str">
        <f>IF(Table1[[#This Row],[Profit_Var]]&gt;=0, "Above Budget", "Below Budget")</f>
        <v>Below Budget</v>
      </c>
      <c r="O2575">
        <v>20</v>
      </c>
      <c r="P2575">
        <v>10</v>
      </c>
      <c r="Q2575">
        <f>Table1[[#This Row],[COGS]]-Table1[[#This Row],[Budget_COGS]]</f>
        <v>10</v>
      </c>
      <c r="R2575" s="5">
        <f>IF(
Table1[[#This Row],[Budget_COGS]]=0,
"",
IF(
Table1[[#This Row],[Budget_COGS]]&gt;0,
(Table1[[#This Row],[Budget_COGS]]-Table1[[#This Row],[COGS]]) / Table1[[#This Row],[Budget_COGS]],
(Table1[[#This Row],[Budget_COGS]]-Table1[[#This Row],[COGS]]) / ABS(Table1[[#This Row],[Budget_COGS]])
)
)</f>
        <v>-1</v>
      </c>
      <c r="S2575" s="5" t="str">
        <f>IF(Table1[[#This Row],[COGS _Var]]&gt;=0, "Above Budget", "Below Budget")</f>
        <v>Above Budget</v>
      </c>
      <c r="T2575">
        <f>Table1[[#This Row],[Actual_Sales]]-Table1[[#This Row],[COGS]]</f>
        <v>29</v>
      </c>
      <c r="U2575">
        <v>30</v>
      </c>
      <c r="V2575">
        <f>Table1[[#This Row],[Gross_Margin]]-Table1[[#This Row],[Budget_Margin]]</f>
        <v>-1</v>
      </c>
      <c r="W2575" s="5">
        <f>IF(
Table1[[#This Row],[Budget_Margin]]=0,
"",
IF(
Table1[[#This Row],[Budget_Margin]]&gt;0,
(Table1[[#This Row],[Gross_Margin]]-Table1[[#This Row],[Budget_Margin]]) / Table1[[#This Row],[Budget_Margin]],
(Table1[[#This Row],[Gross_Margin]]-Table1[[#This Row],[Budget_Margin]]) / ABS(Table1[[#This Row],[Budget_Margin]])
)
)</f>
        <v>-3.3333333333333333E-2</v>
      </c>
      <c r="X2575" s="5" t="str">
        <f>IF(Table1[[#This Row],[Margin_Var]]&gt;=0, "Above Budget", "Below Budget")</f>
        <v>Below Budget</v>
      </c>
      <c r="Y2575" s="5">
        <f>IFERROR(Table1[[#This Row],[Gross_Margin]]/Table1[[#This Row],[Actual_Sales]],0)</f>
        <v>0.59183673469387754</v>
      </c>
      <c r="Z2575" s="5">
        <f>Table1[[#This Row],[Actual_Profit]]/Table1[[#This Row],[Actual_Sales]]</f>
        <v>0.26530612244897961</v>
      </c>
      <c r="AA2575">
        <v>16</v>
      </c>
      <c r="AB2575" s="5">
        <f>IFERROR(Table1[[#This Row],[Expenses]]/Table1[[#This Row],[Actual_Sales]],0)</f>
        <v>0.32653061224489793</v>
      </c>
      <c r="AC2575">
        <v>5</v>
      </c>
      <c r="AD2575">
        <v>829</v>
      </c>
      <c r="AE2575" s="5">
        <f>IFERROR(Table1[[#This Row],[Inventory]]/Table1[[#This Row],[Actual_Sales]],0)</f>
        <v>16.918367346938776</v>
      </c>
    </row>
    <row r="2576" spans="1:31" x14ac:dyDescent="0.25">
      <c r="A2576">
        <v>2935</v>
      </c>
      <c r="B2576">
        <v>614</v>
      </c>
      <c r="C2576">
        <v>8</v>
      </c>
      <c r="D2576" s="2">
        <v>40664</v>
      </c>
      <c r="E2576">
        <v>49</v>
      </c>
      <c r="F2576">
        <v>40</v>
      </c>
      <c r="G2576">
        <f>Table1[[#This Row],[Actual_Sales]]-Table1[[#This Row],[Budget_Sales]]</f>
        <v>9</v>
      </c>
      <c r="H2576" s="5">
        <f>IF(
Table1[[#This Row],[Budget_Sales]]=0,
"",
IF(
Table1[[#This Row],[Budget_Sales]]&gt;0,
(Table1[[#This Row],[Actual_Sales]]-Table1[[#This Row],[Budget_Sales]])/Table1[[#This Row],[Budget_Sales]],
(Table1[[#This Row],[Actual_Sales]]-Table1[[#This Row],[Budget_Sales]])/ABS(Table1[[#This Row],[Budget_Sales]])
)
)</f>
        <v>0.22500000000000001</v>
      </c>
      <c r="I2576" s="5" t="str">
        <f>IF(Table1[[#This Row],[Sales_Var]]&gt;=0,"Above Budget","Below Budget")</f>
        <v>Above Budget</v>
      </c>
      <c r="J2576">
        <f>Table1[[#This Row],[Actual_Sales]]-(Table1[[#This Row],[COGS]]+Table1[[#This Row],[Expenses]])</f>
        <v>13</v>
      </c>
      <c r="K2576">
        <v>30</v>
      </c>
      <c r="L2576">
        <f>Table1[[#This Row],[Actual_Profit]]-Table1[[#This Row],[Budget_Profit]]</f>
        <v>-17</v>
      </c>
      <c r="M2576" s="5">
        <f>IF(
Table1[[#This Row],[Budget_Profit]]=0,
"",
IF(
Table1[[#This Row],[Budget_Profit]]&gt;0,
(Table1[[#This Row],[Actual_Profit]]-Table1[[#This Row],[Budget_Profit]])/Table1[[#This Row],[Budget_Profit]],
(Table1[[#This Row],[Actual_Profit]]-Table1[[#This Row],[Budget_Profit]])/ABS(Table1[[#This Row],[Budget_Profit]])
)
)</f>
        <v>-0.56666666666666665</v>
      </c>
      <c r="N2576" s="5" t="str">
        <f>IF(Table1[[#This Row],[Profit_Var]]&gt;=0, "Above Budget", "Below Budget")</f>
        <v>Below Budget</v>
      </c>
      <c r="O2576">
        <v>20</v>
      </c>
      <c r="P2576">
        <v>10</v>
      </c>
      <c r="Q2576">
        <f>Table1[[#This Row],[COGS]]-Table1[[#This Row],[Budget_COGS]]</f>
        <v>10</v>
      </c>
      <c r="R2576" s="5">
        <f>IF(
Table1[[#This Row],[Budget_COGS]]=0,
"",
IF(
Table1[[#This Row],[Budget_COGS]]&gt;0,
(Table1[[#This Row],[Budget_COGS]]-Table1[[#This Row],[COGS]]) / Table1[[#This Row],[Budget_COGS]],
(Table1[[#This Row],[Budget_COGS]]-Table1[[#This Row],[COGS]]) / ABS(Table1[[#This Row],[Budget_COGS]])
)
)</f>
        <v>-1</v>
      </c>
      <c r="S2576" s="5" t="str">
        <f>IF(Table1[[#This Row],[COGS _Var]]&gt;=0, "Above Budget", "Below Budget")</f>
        <v>Above Budget</v>
      </c>
      <c r="T2576">
        <f>Table1[[#This Row],[Actual_Sales]]-Table1[[#This Row],[COGS]]</f>
        <v>29</v>
      </c>
      <c r="U2576">
        <v>30</v>
      </c>
      <c r="V2576">
        <f>Table1[[#This Row],[Gross_Margin]]-Table1[[#This Row],[Budget_Margin]]</f>
        <v>-1</v>
      </c>
      <c r="W2576" s="5">
        <f>IF(
Table1[[#This Row],[Budget_Margin]]=0,
"",
IF(
Table1[[#This Row],[Budget_Margin]]&gt;0,
(Table1[[#This Row],[Gross_Margin]]-Table1[[#This Row],[Budget_Margin]]) / Table1[[#This Row],[Budget_Margin]],
(Table1[[#This Row],[Gross_Margin]]-Table1[[#This Row],[Budget_Margin]]) / ABS(Table1[[#This Row],[Budget_Margin]])
)
)</f>
        <v>-3.3333333333333333E-2</v>
      </c>
      <c r="X2576" s="5" t="str">
        <f>IF(Table1[[#This Row],[Margin_Var]]&gt;=0, "Above Budget", "Below Budget")</f>
        <v>Below Budget</v>
      </c>
      <c r="Y2576" s="5">
        <f>IFERROR(Table1[[#This Row],[Gross_Margin]]/Table1[[#This Row],[Actual_Sales]],0)</f>
        <v>0.59183673469387754</v>
      </c>
      <c r="Z2576" s="5">
        <f>Table1[[#This Row],[Actual_Profit]]/Table1[[#This Row],[Actual_Sales]]</f>
        <v>0.26530612244897961</v>
      </c>
      <c r="AA2576">
        <v>16</v>
      </c>
      <c r="AB2576" s="5">
        <f>IFERROR(Table1[[#This Row],[Expenses]]/Table1[[#This Row],[Actual_Sales]],0)</f>
        <v>0.32653061224489793</v>
      </c>
      <c r="AC2576">
        <v>5</v>
      </c>
      <c r="AD2576">
        <v>464</v>
      </c>
      <c r="AE2576" s="5">
        <f>IFERROR(Table1[[#This Row],[Inventory]]/Table1[[#This Row],[Actual_Sales]],0)</f>
        <v>9.4693877551020407</v>
      </c>
    </row>
    <row r="2577" spans="1:31" x14ac:dyDescent="0.25">
      <c r="A2577">
        <v>2892</v>
      </c>
      <c r="B2577">
        <v>503</v>
      </c>
      <c r="C2577">
        <v>11</v>
      </c>
      <c r="D2577" s="2">
        <v>40664</v>
      </c>
      <c r="E2577">
        <v>49</v>
      </c>
      <c r="F2577">
        <v>30</v>
      </c>
      <c r="G2577">
        <f>Table1[[#This Row],[Actual_Sales]]-Table1[[#This Row],[Budget_Sales]]</f>
        <v>19</v>
      </c>
      <c r="H2577" s="5">
        <f>IF(
Table1[[#This Row],[Budget_Sales]]=0,
"",
IF(
Table1[[#This Row],[Budget_Sales]]&gt;0,
(Table1[[#This Row],[Actual_Sales]]-Table1[[#This Row],[Budget_Sales]])/Table1[[#This Row],[Budget_Sales]],
(Table1[[#This Row],[Actual_Sales]]-Table1[[#This Row],[Budget_Sales]])/ABS(Table1[[#This Row],[Budget_Sales]])
)
)</f>
        <v>0.6333333333333333</v>
      </c>
      <c r="I2577" s="5" t="str">
        <f>IF(Table1[[#This Row],[Sales_Var]]&gt;=0,"Above Budget","Below Budget")</f>
        <v>Above Budget</v>
      </c>
      <c r="J2577">
        <f>Table1[[#This Row],[Actual_Sales]]-(Table1[[#This Row],[COGS]]+Table1[[#This Row],[Expenses]])</f>
        <v>13</v>
      </c>
      <c r="K2577">
        <v>20</v>
      </c>
      <c r="L2577">
        <f>Table1[[#This Row],[Actual_Profit]]-Table1[[#This Row],[Budget_Profit]]</f>
        <v>-7</v>
      </c>
      <c r="M2577" s="5">
        <f>IF(
Table1[[#This Row],[Budget_Profit]]=0,
"",
IF(
Table1[[#This Row],[Budget_Profit]]&gt;0,
(Table1[[#This Row],[Actual_Profit]]-Table1[[#This Row],[Budget_Profit]])/Table1[[#This Row],[Budget_Profit]],
(Table1[[#This Row],[Actual_Profit]]-Table1[[#This Row],[Budget_Profit]])/ABS(Table1[[#This Row],[Budget_Profit]])
)
)</f>
        <v>-0.35</v>
      </c>
      <c r="N2577" s="5" t="str">
        <f>IF(Table1[[#This Row],[Profit_Var]]&gt;=0, "Above Budget", "Below Budget")</f>
        <v>Below Budget</v>
      </c>
      <c r="O2577">
        <v>20</v>
      </c>
      <c r="P2577">
        <v>10</v>
      </c>
      <c r="Q2577">
        <f>Table1[[#This Row],[COGS]]-Table1[[#This Row],[Budget_COGS]]</f>
        <v>10</v>
      </c>
      <c r="R2577" s="5">
        <f>IF(
Table1[[#This Row],[Budget_COGS]]=0,
"",
IF(
Table1[[#This Row],[Budget_COGS]]&gt;0,
(Table1[[#This Row],[Budget_COGS]]-Table1[[#This Row],[COGS]]) / Table1[[#This Row],[Budget_COGS]],
(Table1[[#This Row],[Budget_COGS]]-Table1[[#This Row],[COGS]]) / ABS(Table1[[#This Row],[Budget_COGS]])
)
)</f>
        <v>-1</v>
      </c>
      <c r="S2577" s="5" t="str">
        <f>IF(Table1[[#This Row],[COGS _Var]]&gt;=0, "Above Budget", "Below Budget")</f>
        <v>Above Budget</v>
      </c>
      <c r="T2577">
        <f>Table1[[#This Row],[Actual_Sales]]-Table1[[#This Row],[COGS]]</f>
        <v>29</v>
      </c>
      <c r="U2577">
        <v>20</v>
      </c>
      <c r="V2577">
        <f>Table1[[#This Row],[Gross_Margin]]-Table1[[#This Row],[Budget_Margin]]</f>
        <v>9</v>
      </c>
      <c r="W2577" s="5">
        <f>IF(
Table1[[#This Row],[Budget_Margin]]=0,
"",
IF(
Table1[[#This Row],[Budget_Margin]]&gt;0,
(Table1[[#This Row],[Gross_Margin]]-Table1[[#This Row],[Budget_Margin]]) / Table1[[#This Row],[Budget_Margin]],
(Table1[[#This Row],[Gross_Margin]]-Table1[[#This Row],[Budget_Margin]]) / ABS(Table1[[#This Row],[Budget_Margin]])
)
)</f>
        <v>0.45</v>
      </c>
      <c r="X2577" s="5" t="str">
        <f>IF(Table1[[#This Row],[Margin_Var]]&gt;=0, "Above Budget", "Below Budget")</f>
        <v>Above Budget</v>
      </c>
      <c r="Y2577" s="5">
        <f>IFERROR(Table1[[#This Row],[Gross_Margin]]/Table1[[#This Row],[Actual_Sales]],0)</f>
        <v>0.59183673469387754</v>
      </c>
      <c r="Z2577" s="5">
        <f>Table1[[#This Row],[Actual_Profit]]/Table1[[#This Row],[Actual_Sales]]</f>
        <v>0.26530612244897961</v>
      </c>
      <c r="AA2577">
        <v>16</v>
      </c>
      <c r="AB2577" s="5">
        <f>IFERROR(Table1[[#This Row],[Expenses]]/Table1[[#This Row],[Actual_Sales]],0)</f>
        <v>0.32653061224489793</v>
      </c>
      <c r="AC2577">
        <v>5</v>
      </c>
      <c r="AD2577">
        <v>464</v>
      </c>
      <c r="AE2577" s="5">
        <f>IFERROR(Table1[[#This Row],[Inventory]]/Table1[[#This Row],[Actual_Sales]],0)</f>
        <v>9.4693877551020407</v>
      </c>
    </row>
    <row r="2578" spans="1:31" x14ac:dyDescent="0.25">
      <c r="A2578">
        <v>2925</v>
      </c>
      <c r="B2578">
        <v>603</v>
      </c>
      <c r="C2578">
        <v>11</v>
      </c>
      <c r="D2578" s="2">
        <v>40664</v>
      </c>
      <c r="E2578">
        <v>49</v>
      </c>
      <c r="F2578">
        <v>50</v>
      </c>
      <c r="G2578">
        <f>Table1[[#This Row],[Actual_Sales]]-Table1[[#This Row],[Budget_Sales]]</f>
        <v>-1</v>
      </c>
      <c r="H2578" s="5">
        <f>IF(
Table1[[#This Row],[Budget_Sales]]=0,
"",
IF(
Table1[[#This Row],[Budget_Sales]]&gt;0,
(Table1[[#This Row],[Actual_Sales]]-Table1[[#This Row],[Budget_Sales]])/Table1[[#This Row],[Budget_Sales]],
(Table1[[#This Row],[Actual_Sales]]-Table1[[#This Row],[Budget_Sales]])/ABS(Table1[[#This Row],[Budget_Sales]])
)
)</f>
        <v>-0.02</v>
      </c>
      <c r="I2578" s="5" t="str">
        <f>IF(Table1[[#This Row],[Sales_Var]]&gt;=0,"Above Budget","Below Budget")</f>
        <v>Below Budget</v>
      </c>
      <c r="J2578">
        <f>Table1[[#This Row],[Actual_Sales]]-(Table1[[#This Row],[COGS]]+Table1[[#This Row],[Expenses]])</f>
        <v>13</v>
      </c>
      <c r="K2578">
        <v>20</v>
      </c>
      <c r="L2578">
        <f>Table1[[#This Row],[Actual_Profit]]-Table1[[#This Row],[Budget_Profit]]</f>
        <v>-7</v>
      </c>
      <c r="M2578" s="5">
        <f>IF(
Table1[[#This Row],[Budget_Profit]]=0,
"",
IF(
Table1[[#This Row],[Budget_Profit]]&gt;0,
(Table1[[#This Row],[Actual_Profit]]-Table1[[#This Row],[Budget_Profit]])/Table1[[#This Row],[Budget_Profit]],
(Table1[[#This Row],[Actual_Profit]]-Table1[[#This Row],[Budget_Profit]])/ABS(Table1[[#This Row],[Budget_Profit]])
)
)</f>
        <v>-0.35</v>
      </c>
      <c r="N2578" s="5" t="str">
        <f>IF(Table1[[#This Row],[Profit_Var]]&gt;=0, "Above Budget", "Below Budget")</f>
        <v>Below Budget</v>
      </c>
      <c r="O2578">
        <v>20</v>
      </c>
      <c r="P2578">
        <v>20</v>
      </c>
      <c r="Q2578">
        <f>Table1[[#This Row],[COGS]]-Table1[[#This Row],[Budget_COGS]]</f>
        <v>0</v>
      </c>
      <c r="R2578" s="5">
        <f>IF(
Table1[[#This Row],[Budget_COGS]]=0,
"",
IF(
Table1[[#This Row],[Budget_COGS]]&gt;0,
(Table1[[#This Row],[Budget_COGS]]-Table1[[#This Row],[COGS]]) / Table1[[#This Row],[Budget_COGS]],
(Table1[[#This Row],[Budget_COGS]]-Table1[[#This Row],[COGS]]) / ABS(Table1[[#This Row],[Budget_COGS]])
)
)</f>
        <v>0</v>
      </c>
      <c r="S2578" s="5" t="str">
        <f>IF(Table1[[#This Row],[COGS _Var]]&gt;=0, "Above Budget", "Below Budget")</f>
        <v>Above Budget</v>
      </c>
      <c r="T2578">
        <f>Table1[[#This Row],[Actual_Sales]]-Table1[[#This Row],[COGS]]</f>
        <v>29</v>
      </c>
      <c r="U2578">
        <v>30</v>
      </c>
      <c r="V2578">
        <f>Table1[[#This Row],[Gross_Margin]]-Table1[[#This Row],[Budget_Margin]]</f>
        <v>-1</v>
      </c>
      <c r="W2578" s="5">
        <f>IF(
Table1[[#This Row],[Budget_Margin]]=0,
"",
IF(
Table1[[#This Row],[Budget_Margin]]&gt;0,
(Table1[[#This Row],[Gross_Margin]]-Table1[[#This Row],[Budget_Margin]]) / Table1[[#This Row],[Budget_Margin]],
(Table1[[#This Row],[Gross_Margin]]-Table1[[#This Row],[Budget_Margin]]) / ABS(Table1[[#This Row],[Budget_Margin]])
)
)</f>
        <v>-3.3333333333333333E-2</v>
      </c>
      <c r="X2578" s="5" t="str">
        <f>IF(Table1[[#This Row],[Margin_Var]]&gt;=0, "Above Budget", "Below Budget")</f>
        <v>Below Budget</v>
      </c>
      <c r="Y2578" s="5">
        <f>IFERROR(Table1[[#This Row],[Gross_Margin]]/Table1[[#This Row],[Actual_Sales]],0)</f>
        <v>0.59183673469387754</v>
      </c>
      <c r="Z2578" s="5">
        <f>Table1[[#This Row],[Actual_Profit]]/Table1[[#This Row],[Actual_Sales]]</f>
        <v>0.26530612244897961</v>
      </c>
      <c r="AA2578">
        <v>16</v>
      </c>
      <c r="AB2578" s="5">
        <f>IFERROR(Table1[[#This Row],[Expenses]]/Table1[[#This Row],[Actual_Sales]],0)</f>
        <v>0.32653061224489793</v>
      </c>
      <c r="AC2578">
        <v>5</v>
      </c>
      <c r="AD2578">
        <v>829</v>
      </c>
      <c r="AE2578" s="5">
        <f>IFERROR(Table1[[#This Row],[Inventory]]/Table1[[#This Row],[Actual_Sales]],0)</f>
        <v>16.918367346938776</v>
      </c>
    </row>
    <row r="2579" spans="1:31" x14ac:dyDescent="0.25">
      <c r="A2579">
        <v>2976</v>
      </c>
      <c r="B2579">
        <v>781</v>
      </c>
      <c r="C2579">
        <v>13</v>
      </c>
      <c r="D2579" s="2">
        <v>40664</v>
      </c>
      <c r="E2579">
        <v>49</v>
      </c>
      <c r="F2579">
        <v>50</v>
      </c>
      <c r="G2579">
        <f>Table1[[#This Row],[Actual_Sales]]-Table1[[#This Row],[Budget_Sales]]</f>
        <v>-1</v>
      </c>
      <c r="H2579" s="5">
        <f>IF(
Table1[[#This Row],[Budget_Sales]]=0,
"",
IF(
Table1[[#This Row],[Budget_Sales]]&gt;0,
(Table1[[#This Row],[Actual_Sales]]-Table1[[#This Row],[Budget_Sales]])/Table1[[#This Row],[Budget_Sales]],
(Table1[[#This Row],[Actual_Sales]]-Table1[[#This Row],[Budget_Sales]])/ABS(Table1[[#This Row],[Budget_Sales]])
)
)</f>
        <v>-0.02</v>
      </c>
      <c r="I2579" s="5" t="str">
        <f>IF(Table1[[#This Row],[Sales_Var]]&gt;=0,"Above Budget","Below Budget")</f>
        <v>Below Budget</v>
      </c>
      <c r="J2579">
        <f>Table1[[#This Row],[Actual_Sales]]-(Table1[[#This Row],[COGS]]+Table1[[#This Row],[Expenses]])</f>
        <v>13</v>
      </c>
      <c r="K2579">
        <v>20</v>
      </c>
      <c r="L2579">
        <f>Table1[[#This Row],[Actual_Profit]]-Table1[[#This Row],[Budget_Profit]]</f>
        <v>-7</v>
      </c>
      <c r="M2579" s="5">
        <f>IF(
Table1[[#This Row],[Budget_Profit]]=0,
"",
IF(
Table1[[#This Row],[Budget_Profit]]&gt;0,
(Table1[[#This Row],[Actual_Profit]]-Table1[[#This Row],[Budget_Profit]])/Table1[[#This Row],[Budget_Profit]],
(Table1[[#This Row],[Actual_Profit]]-Table1[[#This Row],[Budget_Profit]])/ABS(Table1[[#This Row],[Budget_Profit]])
)
)</f>
        <v>-0.35</v>
      </c>
      <c r="N2579" s="5" t="str">
        <f>IF(Table1[[#This Row],[Profit_Var]]&gt;=0, "Above Budget", "Below Budget")</f>
        <v>Below Budget</v>
      </c>
      <c r="O2579">
        <v>20</v>
      </c>
      <c r="P2579">
        <v>20</v>
      </c>
      <c r="Q2579">
        <f>Table1[[#This Row],[COGS]]-Table1[[#This Row],[Budget_COGS]]</f>
        <v>0</v>
      </c>
      <c r="R2579" s="5">
        <f>IF(
Table1[[#This Row],[Budget_COGS]]=0,
"",
IF(
Table1[[#This Row],[Budget_COGS]]&gt;0,
(Table1[[#This Row],[Budget_COGS]]-Table1[[#This Row],[COGS]]) / Table1[[#This Row],[Budget_COGS]],
(Table1[[#This Row],[Budget_COGS]]-Table1[[#This Row],[COGS]]) / ABS(Table1[[#This Row],[Budget_COGS]])
)
)</f>
        <v>0</v>
      </c>
      <c r="S2579" s="5" t="str">
        <f>IF(Table1[[#This Row],[COGS _Var]]&gt;=0, "Above Budget", "Below Budget")</f>
        <v>Above Budget</v>
      </c>
      <c r="T2579">
        <f>Table1[[#This Row],[Actual_Sales]]-Table1[[#This Row],[COGS]]</f>
        <v>29</v>
      </c>
      <c r="U2579">
        <v>30</v>
      </c>
      <c r="V2579">
        <f>Table1[[#This Row],[Gross_Margin]]-Table1[[#This Row],[Budget_Margin]]</f>
        <v>-1</v>
      </c>
      <c r="W2579" s="5">
        <f>IF(
Table1[[#This Row],[Budget_Margin]]=0,
"",
IF(
Table1[[#This Row],[Budget_Margin]]&gt;0,
(Table1[[#This Row],[Gross_Margin]]-Table1[[#This Row],[Budget_Margin]]) / Table1[[#This Row],[Budget_Margin]],
(Table1[[#This Row],[Gross_Margin]]-Table1[[#This Row],[Budget_Margin]]) / ABS(Table1[[#This Row],[Budget_Margin]])
)
)</f>
        <v>-3.3333333333333333E-2</v>
      </c>
      <c r="X2579" s="5" t="str">
        <f>IF(Table1[[#This Row],[Margin_Var]]&gt;=0, "Above Budget", "Below Budget")</f>
        <v>Below Budget</v>
      </c>
      <c r="Y2579" s="5">
        <f>IFERROR(Table1[[#This Row],[Gross_Margin]]/Table1[[#This Row],[Actual_Sales]],0)</f>
        <v>0.59183673469387754</v>
      </c>
      <c r="Z2579" s="5">
        <f>Table1[[#This Row],[Actual_Profit]]/Table1[[#This Row],[Actual_Sales]]</f>
        <v>0.26530612244897961</v>
      </c>
      <c r="AA2579">
        <v>16</v>
      </c>
      <c r="AB2579" s="5">
        <f>IFERROR(Table1[[#This Row],[Expenses]]/Table1[[#This Row],[Actual_Sales]],0)</f>
        <v>0.32653061224489793</v>
      </c>
      <c r="AC2579">
        <v>5</v>
      </c>
      <c r="AD2579">
        <v>464</v>
      </c>
      <c r="AE2579" s="5">
        <f>IFERROR(Table1[[#This Row],[Inventory]]/Table1[[#This Row],[Actual_Sales]],0)</f>
        <v>9.4693877551020407</v>
      </c>
    </row>
    <row r="2580" spans="1:31" x14ac:dyDescent="0.25">
      <c r="A2580">
        <v>1171</v>
      </c>
      <c r="B2580">
        <v>641</v>
      </c>
      <c r="C2580">
        <v>5</v>
      </c>
      <c r="D2580" s="2">
        <v>40360</v>
      </c>
      <c r="E2580">
        <v>49</v>
      </c>
      <c r="F2580">
        <v>50</v>
      </c>
      <c r="G2580">
        <f>Table1[[#This Row],[Actual_Sales]]-Table1[[#This Row],[Budget_Sales]]</f>
        <v>-1</v>
      </c>
      <c r="H2580" s="5">
        <f>IF(
Table1[[#This Row],[Budget_Sales]]=0,
"",
IF(
Table1[[#This Row],[Budget_Sales]]&gt;0,
(Table1[[#This Row],[Actual_Sales]]-Table1[[#This Row],[Budget_Sales]])/Table1[[#This Row],[Budget_Sales]],
(Table1[[#This Row],[Actual_Sales]]-Table1[[#This Row],[Budget_Sales]])/ABS(Table1[[#This Row],[Budget_Sales]])
)
)</f>
        <v>-0.02</v>
      </c>
      <c r="I2580" s="5" t="str">
        <f>IF(Table1[[#This Row],[Sales_Var]]&gt;=0,"Above Budget","Below Budget")</f>
        <v>Below Budget</v>
      </c>
      <c r="J2580">
        <f>Table1[[#This Row],[Actual_Sales]]-(Table1[[#This Row],[COGS]]+Table1[[#This Row],[Expenses]])</f>
        <v>13</v>
      </c>
      <c r="K2580">
        <v>20</v>
      </c>
      <c r="L2580">
        <f>Table1[[#This Row],[Actual_Profit]]-Table1[[#This Row],[Budget_Profit]]</f>
        <v>-7</v>
      </c>
      <c r="M2580" s="5">
        <f>IF(
Table1[[#This Row],[Budget_Profit]]=0,
"",
IF(
Table1[[#This Row],[Budget_Profit]]&gt;0,
(Table1[[#This Row],[Actual_Profit]]-Table1[[#This Row],[Budget_Profit]])/Table1[[#This Row],[Budget_Profit]],
(Table1[[#This Row],[Actual_Profit]]-Table1[[#This Row],[Budget_Profit]])/ABS(Table1[[#This Row],[Budget_Profit]])
)
)</f>
        <v>-0.35</v>
      </c>
      <c r="N2580" s="5" t="str">
        <f>IF(Table1[[#This Row],[Profit_Var]]&gt;=0, "Above Budget", "Below Budget")</f>
        <v>Below Budget</v>
      </c>
      <c r="O2580">
        <v>20</v>
      </c>
      <c r="P2580">
        <v>20</v>
      </c>
      <c r="Q2580">
        <f>Table1[[#This Row],[COGS]]-Table1[[#This Row],[Budget_COGS]]</f>
        <v>0</v>
      </c>
      <c r="R2580" s="5">
        <f>IF(
Table1[[#This Row],[Budget_COGS]]=0,
"",
IF(
Table1[[#This Row],[Budget_COGS]]&gt;0,
(Table1[[#This Row],[Budget_COGS]]-Table1[[#This Row],[COGS]]) / Table1[[#This Row],[Budget_COGS]],
(Table1[[#This Row],[Budget_COGS]]-Table1[[#This Row],[COGS]]) / ABS(Table1[[#This Row],[Budget_COGS]])
)
)</f>
        <v>0</v>
      </c>
      <c r="S2580" s="5" t="str">
        <f>IF(Table1[[#This Row],[COGS _Var]]&gt;=0, "Above Budget", "Below Budget")</f>
        <v>Above Budget</v>
      </c>
      <c r="T2580">
        <f>Table1[[#This Row],[Actual_Sales]]-Table1[[#This Row],[COGS]]</f>
        <v>29</v>
      </c>
      <c r="U2580">
        <v>30</v>
      </c>
      <c r="V2580">
        <f>Table1[[#This Row],[Gross_Margin]]-Table1[[#This Row],[Budget_Margin]]</f>
        <v>-1</v>
      </c>
      <c r="W2580" s="5">
        <f>IF(
Table1[[#This Row],[Budget_Margin]]=0,
"",
IF(
Table1[[#This Row],[Budget_Margin]]&gt;0,
(Table1[[#This Row],[Gross_Margin]]-Table1[[#This Row],[Budget_Margin]]) / Table1[[#This Row],[Budget_Margin]],
(Table1[[#This Row],[Gross_Margin]]-Table1[[#This Row],[Budget_Margin]]) / ABS(Table1[[#This Row],[Budget_Margin]])
)
)</f>
        <v>-3.3333333333333333E-2</v>
      </c>
      <c r="X2580" s="5" t="str">
        <f>IF(Table1[[#This Row],[Margin_Var]]&gt;=0, "Above Budget", "Below Budget")</f>
        <v>Below Budget</v>
      </c>
      <c r="Y2580" s="5">
        <f>IFERROR(Table1[[#This Row],[Gross_Margin]]/Table1[[#This Row],[Actual_Sales]],0)</f>
        <v>0.59183673469387754</v>
      </c>
      <c r="Z2580" s="5">
        <f>Table1[[#This Row],[Actual_Profit]]/Table1[[#This Row],[Actual_Sales]]</f>
        <v>0.26530612244897961</v>
      </c>
      <c r="AA2580">
        <v>16</v>
      </c>
      <c r="AB2580" s="5">
        <f>IFERROR(Table1[[#This Row],[Expenses]]/Table1[[#This Row],[Actual_Sales]],0)</f>
        <v>0.32653061224489793</v>
      </c>
      <c r="AC2580">
        <v>5</v>
      </c>
      <c r="AD2580">
        <v>808</v>
      </c>
      <c r="AE2580" s="5">
        <f>IFERROR(Table1[[#This Row],[Inventory]]/Table1[[#This Row],[Actual_Sales]],0)</f>
        <v>16.489795918367346</v>
      </c>
    </row>
    <row r="2581" spans="1:31" x14ac:dyDescent="0.25">
      <c r="A2581">
        <v>752</v>
      </c>
      <c r="B2581">
        <v>405</v>
      </c>
      <c r="C2581">
        <v>5</v>
      </c>
      <c r="D2581" s="2">
        <v>40299</v>
      </c>
      <c r="E2581">
        <v>49</v>
      </c>
      <c r="F2581">
        <v>40</v>
      </c>
      <c r="G2581">
        <f>Table1[[#This Row],[Actual_Sales]]-Table1[[#This Row],[Budget_Sales]]</f>
        <v>9</v>
      </c>
      <c r="H2581" s="5">
        <f>IF(
Table1[[#This Row],[Budget_Sales]]=0,
"",
IF(
Table1[[#This Row],[Budget_Sales]]&gt;0,
(Table1[[#This Row],[Actual_Sales]]-Table1[[#This Row],[Budget_Sales]])/Table1[[#This Row],[Budget_Sales]],
(Table1[[#This Row],[Actual_Sales]]-Table1[[#This Row],[Budget_Sales]])/ABS(Table1[[#This Row],[Budget_Sales]])
)
)</f>
        <v>0.22500000000000001</v>
      </c>
      <c r="I2581" s="5" t="str">
        <f>IF(Table1[[#This Row],[Sales_Var]]&gt;=0,"Above Budget","Below Budget")</f>
        <v>Above Budget</v>
      </c>
      <c r="J2581">
        <f>Table1[[#This Row],[Actual_Sales]]-(Table1[[#This Row],[COGS]]+Table1[[#This Row],[Expenses]])</f>
        <v>13</v>
      </c>
      <c r="K2581">
        <v>30</v>
      </c>
      <c r="L2581">
        <f>Table1[[#This Row],[Actual_Profit]]-Table1[[#This Row],[Budget_Profit]]</f>
        <v>-17</v>
      </c>
      <c r="M2581" s="5">
        <f>IF(
Table1[[#This Row],[Budget_Profit]]=0,
"",
IF(
Table1[[#This Row],[Budget_Profit]]&gt;0,
(Table1[[#This Row],[Actual_Profit]]-Table1[[#This Row],[Budget_Profit]])/Table1[[#This Row],[Budget_Profit]],
(Table1[[#This Row],[Actual_Profit]]-Table1[[#This Row],[Budget_Profit]])/ABS(Table1[[#This Row],[Budget_Profit]])
)
)</f>
        <v>-0.56666666666666665</v>
      </c>
      <c r="N2581" s="5" t="str">
        <f>IF(Table1[[#This Row],[Profit_Var]]&gt;=0, "Above Budget", "Below Budget")</f>
        <v>Below Budget</v>
      </c>
      <c r="O2581">
        <v>20</v>
      </c>
      <c r="P2581">
        <v>10</v>
      </c>
      <c r="Q2581">
        <f>Table1[[#This Row],[COGS]]-Table1[[#This Row],[Budget_COGS]]</f>
        <v>10</v>
      </c>
      <c r="R2581" s="5">
        <f>IF(
Table1[[#This Row],[Budget_COGS]]=0,
"",
IF(
Table1[[#This Row],[Budget_COGS]]&gt;0,
(Table1[[#This Row],[Budget_COGS]]-Table1[[#This Row],[COGS]]) / Table1[[#This Row],[Budget_COGS]],
(Table1[[#This Row],[Budget_COGS]]-Table1[[#This Row],[COGS]]) / ABS(Table1[[#This Row],[Budget_COGS]])
)
)</f>
        <v>-1</v>
      </c>
      <c r="S2581" s="5" t="str">
        <f>IF(Table1[[#This Row],[COGS _Var]]&gt;=0, "Above Budget", "Below Budget")</f>
        <v>Above Budget</v>
      </c>
      <c r="T2581">
        <f>Table1[[#This Row],[Actual_Sales]]-Table1[[#This Row],[COGS]]</f>
        <v>29</v>
      </c>
      <c r="U2581">
        <v>30</v>
      </c>
      <c r="V2581">
        <f>Table1[[#This Row],[Gross_Margin]]-Table1[[#This Row],[Budget_Margin]]</f>
        <v>-1</v>
      </c>
      <c r="W2581" s="5">
        <f>IF(
Table1[[#This Row],[Budget_Margin]]=0,
"",
IF(
Table1[[#This Row],[Budget_Margin]]&gt;0,
(Table1[[#This Row],[Gross_Margin]]-Table1[[#This Row],[Budget_Margin]]) / Table1[[#This Row],[Budget_Margin]],
(Table1[[#This Row],[Gross_Margin]]-Table1[[#This Row],[Budget_Margin]]) / ABS(Table1[[#This Row],[Budget_Margin]])
)
)</f>
        <v>-3.3333333333333333E-2</v>
      </c>
      <c r="X2581" s="5" t="str">
        <f>IF(Table1[[#This Row],[Margin_Var]]&gt;=0, "Above Budget", "Below Budget")</f>
        <v>Below Budget</v>
      </c>
      <c r="Y2581" s="5">
        <f>IFERROR(Table1[[#This Row],[Gross_Margin]]/Table1[[#This Row],[Actual_Sales]],0)</f>
        <v>0.59183673469387754</v>
      </c>
      <c r="Z2581" s="5">
        <f>Table1[[#This Row],[Actual_Profit]]/Table1[[#This Row],[Actual_Sales]]</f>
        <v>0.26530612244897961</v>
      </c>
      <c r="AA2581">
        <v>16</v>
      </c>
      <c r="AB2581" s="5">
        <f>IFERROR(Table1[[#This Row],[Expenses]]/Table1[[#This Row],[Actual_Sales]],0)</f>
        <v>0.32653061224489793</v>
      </c>
      <c r="AC2581">
        <v>5</v>
      </c>
      <c r="AD2581">
        <v>464</v>
      </c>
      <c r="AE2581" s="5">
        <f>IFERROR(Table1[[#This Row],[Inventory]]/Table1[[#This Row],[Actual_Sales]],0)</f>
        <v>9.4693877551020407</v>
      </c>
    </row>
    <row r="2582" spans="1:31" x14ac:dyDescent="0.25">
      <c r="A2582">
        <v>850</v>
      </c>
      <c r="B2582">
        <v>775</v>
      </c>
      <c r="C2582">
        <v>5</v>
      </c>
      <c r="D2582" s="2">
        <v>40299</v>
      </c>
      <c r="E2582">
        <v>49</v>
      </c>
      <c r="F2582">
        <v>40</v>
      </c>
      <c r="G2582">
        <f>Table1[[#This Row],[Actual_Sales]]-Table1[[#This Row],[Budget_Sales]]</f>
        <v>9</v>
      </c>
      <c r="H2582" s="5">
        <f>IF(
Table1[[#This Row],[Budget_Sales]]=0,
"",
IF(
Table1[[#This Row],[Budget_Sales]]&gt;0,
(Table1[[#This Row],[Actual_Sales]]-Table1[[#This Row],[Budget_Sales]])/Table1[[#This Row],[Budget_Sales]],
(Table1[[#This Row],[Actual_Sales]]-Table1[[#This Row],[Budget_Sales]])/ABS(Table1[[#This Row],[Budget_Sales]])
)
)</f>
        <v>0.22500000000000001</v>
      </c>
      <c r="I2582" s="5" t="str">
        <f>IF(Table1[[#This Row],[Sales_Var]]&gt;=0,"Above Budget","Below Budget")</f>
        <v>Above Budget</v>
      </c>
      <c r="J2582">
        <f>Table1[[#This Row],[Actual_Sales]]-(Table1[[#This Row],[COGS]]+Table1[[#This Row],[Expenses]])</f>
        <v>13</v>
      </c>
      <c r="K2582">
        <v>20</v>
      </c>
      <c r="L2582">
        <f>Table1[[#This Row],[Actual_Profit]]-Table1[[#This Row],[Budget_Profit]]</f>
        <v>-7</v>
      </c>
      <c r="M2582" s="5">
        <f>IF(
Table1[[#This Row],[Budget_Profit]]=0,
"",
IF(
Table1[[#This Row],[Budget_Profit]]&gt;0,
(Table1[[#This Row],[Actual_Profit]]-Table1[[#This Row],[Budget_Profit]])/Table1[[#This Row],[Budget_Profit]],
(Table1[[#This Row],[Actual_Profit]]-Table1[[#This Row],[Budget_Profit]])/ABS(Table1[[#This Row],[Budget_Profit]])
)
)</f>
        <v>-0.35</v>
      </c>
      <c r="N2582" s="5" t="str">
        <f>IF(Table1[[#This Row],[Profit_Var]]&gt;=0, "Above Budget", "Below Budget")</f>
        <v>Below Budget</v>
      </c>
      <c r="O2582">
        <v>20</v>
      </c>
      <c r="P2582">
        <v>10</v>
      </c>
      <c r="Q2582">
        <f>Table1[[#This Row],[COGS]]-Table1[[#This Row],[Budget_COGS]]</f>
        <v>10</v>
      </c>
      <c r="R2582" s="5">
        <f>IF(
Table1[[#This Row],[Budget_COGS]]=0,
"",
IF(
Table1[[#This Row],[Budget_COGS]]&gt;0,
(Table1[[#This Row],[Budget_COGS]]-Table1[[#This Row],[COGS]]) / Table1[[#This Row],[Budget_COGS]],
(Table1[[#This Row],[Budget_COGS]]-Table1[[#This Row],[COGS]]) / ABS(Table1[[#This Row],[Budget_COGS]])
)
)</f>
        <v>-1</v>
      </c>
      <c r="S2582" s="5" t="str">
        <f>IF(Table1[[#This Row],[COGS _Var]]&gt;=0, "Above Budget", "Below Budget")</f>
        <v>Above Budget</v>
      </c>
      <c r="T2582">
        <f>Table1[[#This Row],[Actual_Sales]]-Table1[[#This Row],[COGS]]</f>
        <v>29</v>
      </c>
      <c r="U2582">
        <v>30</v>
      </c>
      <c r="V2582">
        <f>Table1[[#This Row],[Gross_Margin]]-Table1[[#This Row],[Budget_Margin]]</f>
        <v>-1</v>
      </c>
      <c r="W2582" s="5">
        <f>IF(
Table1[[#This Row],[Budget_Margin]]=0,
"",
IF(
Table1[[#This Row],[Budget_Margin]]&gt;0,
(Table1[[#This Row],[Gross_Margin]]-Table1[[#This Row],[Budget_Margin]]) / Table1[[#This Row],[Budget_Margin]],
(Table1[[#This Row],[Gross_Margin]]-Table1[[#This Row],[Budget_Margin]]) / ABS(Table1[[#This Row],[Budget_Margin]])
)
)</f>
        <v>-3.3333333333333333E-2</v>
      </c>
      <c r="X2582" s="5" t="str">
        <f>IF(Table1[[#This Row],[Margin_Var]]&gt;=0, "Above Budget", "Below Budget")</f>
        <v>Below Budget</v>
      </c>
      <c r="Y2582" s="5">
        <f>IFERROR(Table1[[#This Row],[Gross_Margin]]/Table1[[#This Row],[Actual_Sales]],0)</f>
        <v>0.59183673469387754</v>
      </c>
      <c r="Z2582" s="5">
        <f>Table1[[#This Row],[Actual_Profit]]/Table1[[#This Row],[Actual_Sales]]</f>
        <v>0.26530612244897961</v>
      </c>
      <c r="AA2582">
        <v>16</v>
      </c>
      <c r="AB2582" s="5">
        <f>IFERROR(Table1[[#This Row],[Expenses]]/Table1[[#This Row],[Actual_Sales]],0)</f>
        <v>0.32653061224489793</v>
      </c>
      <c r="AC2582">
        <v>5</v>
      </c>
      <c r="AD2582">
        <v>829</v>
      </c>
      <c r="AE2582" s="5">
        <f>IFERROR(Table1[[#This Row],[Inventory]]/Table1[[#This Row],[Actual_Sales]],0)</f>
        <v>16.918367346938776</v>
      </c>
    </row>
    <row r="2583" spans="1:31" x14ac:dyDescent="0.25">
      <c r="A2583">
        <v>851</v>
      </c>
      <c r="B2583">
        <v>775</v>
      </c>
      <c r="C2583">
        <v>6</v>
      </c>
      <c r="D2583" s="2">
        <v>40299</v>
      </c>
      <c r="E2583">
        <v>49</v>
      </c>
      <c r="F2583">
        <v>40</v>
      </c>
      <c r="G2583">
        <f>Table1[[#This Row],[Actual_Sales]]-Table1[[#This Row],[Budget_Sales]]</f>
        <v>9</v>
      </c>
      <c r="H2583" s="5">
        <f>IF(
Table1[[#This Row],[Budget_Sales]]=0,
"",
IF(
Table1[[#This Row],[Budget_Sales]]&gt;0,
(Table1[[#This Row],[Actual_Sales]]-Table1[[#This Row],[Budget_Sales]])/Table1[[#This Row],[Budget_Sales]],
(Table1[[#This Row],[Actual_Sales]]-Table1[[#This Row],[Budget_Sales]])/ABS(Table1[[#This Row],[Budget_Sales]])
)
)</f>
        <v>0.22500000000000001</v>
      </c>
      <c r="I2583" s="5" t="str">
        <f>IF(Table1[[#This Row],[Sales_Var]]&gt;=0,"Above Budget","Below Budget")</f>
        <v>Above Budget</v>
      </c>
      <c r="J2583">
        <f>Table1[[#This Row],[Actual_Sales]]-(Table1[[#This Row],[COGS]]+Table1[[#This Row],[Expenses]])</f>
        <v>13</v>
      </c>
      <c r="K2583">
        <v>20</v>
      </c>
      <c r="L2583">
        <f>Table1[[#This Row],[Actual_Profit]]-Table1[[#This Row],[Budget_Profit]]</f>
        <v>-7</v>
      </c>
      <c r="M2583" s="5">
        <f>IF(
Table1[[#This Row],[Budget_Profit]]=0,
"",
IF(
Table1[[#This Row],[Budget_Profit]]&gt;0,
(Table1[[#This Row],[Actual_Profit]]-Table1[[#This Row],[Budget_Profit]])/Table1[[#This Row],[Budget_Profit]],
(Table1[[#This Row],[Actual_Profit]]-Table1[[#This Row],[Budget_Profit]])/ABS(Table1[[#This Row],[Budget_Profit]])
)
)</f>
        <v>-0.35</v>
      </c>
      <c r="N2583" s="5" t="str">
        <f>IF(Table1[[#This Row],[Profit_Var]]&gt;=0, "Above Budget", "Below Budget")</f>
        <v>Below Budget</v>
      </c>
      <c r="O2583">
        <v>20</v>
      </c>
      <c r="P2583">
        <v>10</v>
      </c>
      <c r="Q2583">
        <f>Table1[[#This Row],[COGS]]-Table1[[#This Row],[Budget_COGS]]</f>
        <v>10</v>
      </c>
      <c r="R2583" s="5">
        <f>IF(
Table1[[#This Row],[Budget_COGS]]=0,
"",
IF(
Table1[[#This Row],[Budget_COGS]]&gt;0,
(Table1[[#This Row],[Budget_COGS]]-Table1[[#This Row],[COGS]]) / Table1[[#This Row],[Budget_COGS]],
(Table1[[#This Row],[Budget_COGS]]-Table1[[#This Row],[COGS]]) / ABS(Table1[[#This Row],[Budget_COGS]])
)
)</f>
        <v>-1</v>
      </c>
      <c r="S2583" s="5" t="str">
        <f>IF(Table1[[#This Row],[COGS _Var]]&gt;=0, "Above Budget", "Below Budget")</f>
        <v>Above Budget</v>
      </c>
      <c r="T2583">
        <f>Table1[[#This Row],[Actual_Sales]]-Table1[[#This Row],[COGS]]</f>
        <v>29</v>
      </c>
      <c r="U2583">
        <v>30</v>
      </c>
      <c r="V2583">
        <f>Table1[[#This Row],[Gross_Margin]]-Table1[[#This Row],[Budget_Margin]]</f>
        <v>-1</v>
      </c>
      <c r="W2583" s="5">
        <f>IF(
Table1[[#This Row],[Budget_Margin]]=0,
"",
IF(
Table1[[#This Row],[Budget_Margin]]&gt;0,
(Table1[[#This Row],[Gross_Margin]]-Table1[[#This Row],[Budget_Margin]]) / Table1[[#This Row],[Budget_Margin]],
(Table1[[#This Row],[Gross_Margin]]-Table1[[#This Row],[Budget_Margin]]) / ABS(Table1[[#This Row],[Budget_Margin]])
)
)</f>
        <v>-3.3333333333333333E-2</v>
      </c>
      <c r="X2583" s="5" t="str">
        <f>IF(Table1[[#This Row],[Margin_Var]]&gt;=0, "Above Budget", "Below Budget")</f>
        <v>Below Budget</v>
      </c>
      <c r="Y2583" s="5">
        <f>IFERROR(Table1[[#This Row],[Gross_Margin]]/Table1[[#This Row],[Actual_Sales]],0)</f>
        <v>0.59183673469387754</v>
      </c>
      <c r="Z2583" s="5">
        <f>Table1[[#This Row],[Actual_Profit]]/Table1[[#This Row],[Actual_Sales]]</f>
        <v>0.26530612244897961</v>
      </c>
      <c r="AA2583">
        <v>16</v>
      </c>
      <c r="AB2583" s="5">
        <f>IFERROR(Table1[[#This Row],[Expenses]]/Table1[[#This Row],[Actual_Sales]],0)</f>
        <v>0.32653061224489793</v>
      </c>
      <c r="AC2583">
        <v>5</v>
      </c>
      <c r="AD2583">
        <v>784</v>
      </c>
      <c r="AE2583" s="5">
        <f>IFERROR(Table1[[#This Row],[Inventory]]/Table1[[#This Row],[Actual_Sales]],0)</f>
        <v>16</v>
      </c>
    </row>
    <row r="2584" spans="1:31" x14ac:dyDescent="0.25">
      <c r="A2584">
        <v>3942</v>
      </c>
      <c r="B2584">
        <v>435</v>
      </c>
      <c r="C2584">
        <v>2</v>
      </c>
      <c r="D2584" s="2">
        <v>40848</v>
      </c>
      <c r="E2584">
        <v>132</v>
      </c>
      <c r="F2584">
        <v>140</v>
      </c>
      <c r="G2584">
        <f>Table1[[#This Row],[Actual_Sales]]-Table1[[#This Row],[Budget_Sales]]</f>
        <v>-8</v>
      </c>
      <c r="H2584" s="5">
        <f>IF(
Table1[[#This Row],[Budget_Sales]]=0,
"",
IF(
Table1[[#This Row],[Budget_Sales]]&gt;0,
(Table1[[#This Row],[Actual_Sales]]-Table1[[#This Row],[Budget_Sales]])/Table1[[#This Row],[Budget_Sales]],
(Table1[[#This Row],[Actual_Sales]]-Table1[[#This Row],[Budget_Sales]])/ABS(Table1[[#This Row],[Budget_Sales]])
)
)</f>
        <v>-5.7142857142857141E-2</v>
      </c>
      <c r="I2584" s="5" t="str">
        <f>IF(Table1[[#This Row],[Sales_Var]]&gt;=0,"Above Budget","Below Budget")</f>
        <v>Below Budget</v>
      </c>
      <c r="J2584">
        <f>Table1[[#This Row],[Actual_Sales]]-(Table1[[#This Row],[COGS]]+Table1[[#This Row],[Expenses]])</f>
        <v>35</v>
      </c>
      <c r="K2584">
        <v>50</v>
      </c>
      <c r="L2584">
        <f>Table1[[#This Row],[Actual_Profit]]-Table1[[#This Row],[Budget_Profit]]</f>
        <v>-15</v>
      </c>
      <c r="M2584" s="5">
        <f>IF(
Table1[[#This Row],[Budget_Profit]]=0,
"",
IF(
Table1[[#This Row],[Budget_Profit]]&gt;0,
(Table1[[#This Row],[Actual_Profit]]-Table1[[#This Row],[Budget_Profit]])/Table1[[#This Row],[Budget_Profit]],
(Table1[[#This Row],[Actual_Profit]]-Table1[[#This Row],[Budget_Profit]])/ABS(Table1[[#This Row],[Budget_Profit]])
)
)</f>
        <v>-0.3</v>
      </c>
      <c r="N2584" s="5" t="str">
        <f>IF(Table1[[#This Row],[Profit_Var]]&gt;=0, "Above Budget", "Below Budget")</f>
        <v>Below Budget</v>
      </c>
      <c r="O2584">
        <v>53</v>
      </c>
      <c r="P2584">
        <v>60</v>
      </c>
      <c r="Q2584">
        <f>Table1[[#This Row],[COGS]]-Table1[[#This Row],[Budget_COGS]]</f>
        <v>-7</v>
      </c>
      <c r="R2584" s="5">
        <f>IF(
Table1[[#This Row],[Budget_COGS]]=0,
"",
IF(
Table1[[#This Row],[Budget_COGS]]&gt;0,
(Table1[[#This Row],[Budget_COGS]]-Table1[[#This Row],[COGS]]) / Table1[[#This Row],[Budget_COGS]],
(Table1[[#This Row],[Budget_COGS]]-Table1[[#This Row],[COGS]]) / ABS(Table1[[#This Row],[Budget_COGS]])
)
)</f>
        <v>0.11666666666666667</v>
      </c>
      <c r="S2584" s="5" t="str">
        <f>IF(Table1[[#This Row],[COGS _Var]]&gt;=0, "Above Budget", "Below Budget")</f>
        <v>Below Budget</v>
      </c>
      <c r="T2584">
        <f>Table1[[#This Row],[Actual_Sales]]-Table1[[#This Row],[COGS]]</f>
        <v>79</v>
      </c>
      <c r="U2584">
        <v>80</v>
      </c>
      <c r="V2584">
        <f>Table1[[#This Row],[Gross_Margin]]-Table1[[#This Row],[Budget_Margin]]</f>
        <v>-1</v>
      </c>
      <c r="W2584" s="5">
        <f>IF(
Table1[[#This Row],[Budget_Margin]]=0,
"",
IF(
Table1[[#This Row],[Budget_Margin]]&gt;0,
(Table1[[#This Row],[Gross_Margin]]-Table1[[#This Row],[Budget_Margin]]) / Table1[[#This Row],[Budget_Margin]],
(Table1[[#This Row],[Gross_Margin]]-Table1[[#This Row],[Budget_Margin]]) / ABS(Table1[[#This Row],[Budget_Margin]])
)
)</f>
        <v>-1.2500000000000001E-2</v>
      </c>
      <c r="X2584" s="5" t="str">
        <f>IF(Table1[[#This Row],[Margin_Var]]&gt;=0, "Above Budget", "Below Budget")</f>
        <v>Below Budget</v>
      </c>
      <c r="Y2584" s="5">
        <f>IFERROR(Table1[[#This Row],[Gross_Margin]]/Table1[[#This Row],[Actual_Sales]],0)</f>
        <v>0.59848484848484851</v>
      </c>
      <c r="Z2584" s="5">
        <f>Table1[[#This Row],[Actual_Profit]]/Table1[[#This Row],[Actual_Sales]]</f>
        <v>0.26515151515151514</v>
      </c>
      <c r="AA2584">
        <v>44</v>
      </c>
      <c r="AB2584" s="5">
        <f>IFERROR(Table1[[#This Row],[Expenses]]/Table1[[#This Row],[Actual_Sales]],0)</f>
        <v>0.33333333333333331</v>
      </c>
      <c r="AC2584">
        <v>17</v>
      </c>
      <c r="AD2584">
        <v>380</v>
      </c>
      <c r="AE2584" s="5">
        <f>IFERROR(Table1[[#This Row],[Inventory]]/Table1[[#This Row],[Actual_Sales]],0)</f>
        <v>2.8787878787878789</v>
      </c>
    </row>
    <row r="2585" spans="1:31" x14ac:dyDescent="0.25">
      <c r="A2585">
        <v>3003</v>
      </c>
      <c r="B2585">
        <v>971</v>
      </c>
      <c r="C2585">
        <v>3</v>
      </c>
      <c r="D2585" s="2">
        <v>40664</v>
      </c>
      <c r="E2585">
        <v>102</v>
      </c>
      <c r="F2585">
        <v>120</v>
      </c>
      <c r="G2585">
        <f>Table1[[#This Row],[Actual_Sales]]-Table1[[#This Row],[Budget_Sales]]</f>
        <v>-18</v>
      </c>
      <c r="H2585" s="5">
        <f>IF(
Table1[[#This Row],[Budget_Sales]]=0,
"",
IF(
Table1[[#This Row],[Budget_Sales]]&gt;0,
(Table1[[#This Row],[Actual_Sales]]-Table1[[#This Row],[Budget_Sales]])/Table1[[#This Row],[Budget_Sales]],
(Table1[[#This Row],[Actual_Sales]]-Table1[[#This Row],[Budget_Sales]])/ABS(Table1[[#This Row],[Budget_Sales]])
)
)</f>
        <v>-0.15</v>
      </c>
      <c r="I2585" s="5" t="str">
        <f>IF(Table1[[#This Row],[Sales_Var]]&gt;=0,"Above Budget","Below Budget")</f>
        <v>Below Budget</v>
      </c>
      <c r="J2585">
        <f>Table1[[#This Row],[Actual_Sales]]-(Table1[[#This Row],[COGS]]+Table1[[#This Row],[Expenses]])</f>
        <v>27</v>
      </c>
      <c r="K2585">
        <v>40</v>
      </c>
      <c r="L2585">
        <f>Table1[[#This Row],[Actual_Profit]]-Table1[[#This Row],[Budget_Profit]]</f>
        <v>-13</v>
      </c>
      <c r="M2585" s="5">
        <f>IF(
Table1[[#This Row],[Budget_Profit]]=0,
"",
IF(
Table1[[#This Row],[Budget_Profit]]&gt;0,
(Table1[[#This Row],[Actual_Profit]]-Table1[[#This Row],[Budget_Profit]])/Table1[[#This Row],[Budget_Profit]],
(Table1[[#This Row],[Actual_Profit]]-Table1[[#This Row],[Budget_Profit]])/ABS(Table1[[#This Row],[Budget_Profit]])
)
)</f>
        <v>-0.32500000000000001</v>
      </c>
      <c r="N2585" s="5" t="str">
        <f>IF(Table1[[#This Row],[Profit_Var]]&gt;=0, "Above Budget", "Below Budget")</f>
        <v>Below Budget</v>
      </c>
      <c r="O2585">
        <v>42</v>
      </c>
      <c r="P2585">
        <v>50</v>
      </c>
      <c r="Q2585">
        <f>Table1[[#This Row],[COGS]]-Table1[[#This Row],[Budget_COGS]]</f>
        <v>-8</v>
      </c>
      <c r="R2585" s="5">
        <f>IF(
Table1[[#This Row],[Budget_COGS]]=0,
"",
IF(
Table1[[#This Row],[Budget_COGS]]&gt;0,
(Table1[[#This Row],[Budget_COGS]]-Table1[[#This Row],[COGS]]) / Table1[[#This Row],[Budget_COGS]],
(Table1[[#This Row],[Budget_COGS]]-Table1[[#This Row],[COGS]]) / ABS(Table1[[#This Row],[Budget_COGS]])
)
)</f>
        <v>0.16</v>
      </c>
      <c r="S2585" s="5" t="str">
        <f>IF(Table1[[#This Row],[COGS _Var]]&gt;=0, "Above Budget", "Below Budget")</f>
        <v>Below Budget</v>
      </c>
      <c r="T2585">
        <f>Table1[[#This Row],[Actual_Sales]]-Table1[[#This Row],[COGS]]</f>
        <v>60</v>
      </c>
      <c r="U2585">
        <v>70</v>
      </c>
      <c r="V2585">
        <f>Table1[[#This Row],[Gross_Margin]]-Table1[[#This Row],[Budget_Margin]]</f>
        <v>-10</v>
      </c>
      <c r="W2585" s="5">
        <f>IF(
Table1[[#This Row],[Budget_Margin]]=0,
"",
IF(
Table1[[#This Row],[Budget_Margin]]&gt;0,
(Table1[[#This Row],[Gross_Margin]]-Table1[[#This Row],[Budget_Margin]]) / Table1[[#This Row],[Budget_Margin]],
(Table1[[#This Row],[Gross_Margin]]-Table1[[#This Row],[Budget_Margin]]) / ABS(Table1[[#This Row],[Budget_Margin]])
)
)</f>
        <v>-0.14285714285714285</v>
      </c>
      <c r="X2585" s="5" t="str">
        <f>IF(Table1[[#This Row],[Margin_Var]]&gt;=0, "Above Budget", "Below Budget")</f>
        <v>Below Budget</v>
      </c>
      <c r="Y2585" s="5">
        <f>IFERROR(Table1[[#This Row],[Gross_Margin]]/Table1[[#This Row],[Actual_Sales]],0)</f>
        <v>0.58823529411764708</v>
      </c>
      <c r="Z2585" s="5">
        <f>Table1[[#This Row],[Actual_Profit]]/Table1[[#This Row],[Actual_Sales]]</f>
        <v>0.26470588235294118</v>
      </c>
      <c r="AA2585">
        <v>33</v>
      </c>
      <c r="AB2585" s="5">
        <f>IFERROR(Table1[[#This Row],[Expenses]]/Table1[[#This Row],[Actual_Sales]],0)</f>
        <v>0.3235294117647059</v>
      </c>
      <c r="AC2585">
        <v>13</v>
      </c>
      <c r="AD2585">
        <v>384</v>
      </c>
      <c r="AE2585" s="5">
        <f>IFERROR(Table1[[#This Row],[Inventory]]/Table1[[#This Row],[Actual_Sales]],0)</f>
        <v>3.7647058823529411</v>
      </c>
    </row>
    <row r="2586" spans="1:31" x14ac:dyDescent="0.25">
      <c r="A2586">
        <v>2848</v>
      </c>
      <c r="B2586">
        <v>254</v>
      </c>
      <c r="C2586">
        <v>9</v>
      </c>
      <c r="D2586" s="2">
        <v>40664</v>
      </c>
      <c r="E2586">
        <v>102</v>
      </c>
      <c r="F2586">
        <v>100</v>
      </c>
      <c r="G2586">
        <f>Table1[[#This Row],[Actual_Sales]]-Table1[[#This Row],[Budget_Sales]]</f>
        <v>2</v>
      </c>
      <c r="H2586" s="5">
        <f>IF(
Table1[[#This Row],[Budget_Sales]]=0,
"",
IF(
Table1[[#This Row],[Budget_Sales]]&gt;0,
(Table1[[#This Row],[Actual_Sales]]-Table1[[#This Row],[Budget_Sales]])/Table1[[#This Row],[Budget_Sales]],
(Table1[[#This Row],[Actual_Sales]]-Table1[[#This Row],[Budget_Sales]])/ABS(Table1[[#This Row],[Budget_Sales]])
)
)</f>
        <v>0.02</v>
      </c>
      <c r="I2586" s="5" t="str">
        <f>IF(Table1[[#This Row],[Sales_Var]]&gt;=0,"Above Budget","Below Budget")</f>
        <v>Above Budget</v>
      </c>
      <c r="J2586">
        <f>Table1[[#This Row],[Actual_Sales]]-(Table1[[#This Row],[COGS]]+Table1[[#This Row],[Expenses]])</f>
        <v>27</v>
      </c>
      <c r="K2586">
        <v>30</v>
      </c>
      <c r="L2586">
        <f>Table1[[#This Row],[Actual_Profit]]-Table1[[#This Row],[Budget_Profit]]</f>
        <v>-3</v>
      </c>
      <c r="M2586" s="5">
        <f>IF(
Table1[[#This Row],[Budget_Profit]]=0,
"",
IF(
Table1[[#This Row],[Budget_Profit]]&gt;0,
(Table1[[#This Row],[Actual_Profit]]-Table1[[#This Row],[Budget_Profit]])/Table1[[#This Row],[Budget_Profit]],
(Table1[[#This Row],[Actual_Profit]]-Table1[[#This Row],[Budget_Profit]])/ABS(Table1[[#This Row],[Budget_Profit]])
)
)</f>
        <v>-0.1</v>
      </c>
      <c r="N2586" s="5" t="str">
        <f>IF(Table1[[#This Row],[Profit_Var]]&gt;=0, "Above Budget", "Below Budget")</f>
        <v>Below Budget</v>
      </c>
      <c r="O2586">
        <v>42</v>
      </c>
      <c r="P2586">
        <v>40</v>
      </c>
      <c r="Q2586">
        <f>Table1[[#This Row],[COGS]]-Table1[[#This Row],[Budget_COGS]]</f>
        <v>2</v>
      </c>
      <c r="R2586" s="5">
        <f>IF(
Table1[[#This Row],[Budget_COGS]]=0,
"",
IF(
Table1[[#This Row],[Budget_COGS]]&gt;0,
(Table1[[#This Row],[Budget_COGS]]-Table1[[#This Row],[COGS]]) / Table1[[#This Row],[Budget_COGS]],
(Table1[[#This Row],[Budget_COGS]]-Table1[[#This Row],[COGS]]) / ABS(Table1[[#This Row],[Budget_COGS]])
)
)</f>
        <v>-0.05</v>
      </c>
      <c r="S2586" s="5" t="str">
        <f>IF(Table1[[#This Row],[COGS _Var]]&gt;=0, "Above Budget", "Below Budget")</f>
        <v>Above Budget</v>
      </c>
      <c r="T2586">
        <f>Table1[[#This Row],[Actual_Sales]]-Table1[[#This Row],[COGS]]</f>
        <v>60</v>
      </c>
      <c r="U2586">
        <v>60</v>
      </c>
      <c r="V2586">
        <f>Table1[[#This Row],[Gross_Margin]]-Table1[[#This Row],[Budget_Margin]]</f>
        <v>0</v>
      </c>
      <c r="W2586" s="5">
        <f>IF(
Table1[[#This Row],[Budget_Margin]]=0,
"",
IF(
Table1[[#This Row],[Budget_Margin]]&gt;0,
(Table1[[#This Row],[Gross_Margin]]-Table1[[#This Row],[Budget_Margin]]) / Table1[[#This Row],[Budget_Margin]],
(Table1[[#This Row],[Gross_Margin]]-Table1[[#This Row],[Budget_Margin]]) / ABS(Table1[[#This Row],[Budget_Margin]])
)
)</f>
        <v>0</v>
      </c>
      <c r="X2586" s="5" t="str">
        <f>IF(Table1[[#This Row],[Margin_Var]]&gt;=0, "Above Budget", "Below Budget")</f>
        <v>Above Budget</v>
      </c>
      <c r="Y2586" s="5">
        <f>IFERROR(Table1[[#This Row],[Gross_Margin]]/Table1[[#This Row],[Actual_Sales]],0)</f>
        <v>0.58823529411764708</v>
      </c>
      <c r="Z2586" s="5">
        <f>Table1[[#This Row],[Actual_Profit]]/Table1[[#This Row],[Actual_Sales]]</f>
        <v>0.26470588235294118</v>
      </c>
      <c r="AA2586">
        <v>33</v>
      </c>
      <c r="AB2586" s="5">
        <f>IFERROR(Table1[[#This Row],[Expenses]]/Table1[[#This Row],[Actual_Sales]],0)</f>
        <v>0.3235294117647059</v>
      </c>
      <c r="AC2586">
        <v>13</v>
      </c>
      <c r="AD2586">
        <v>384</v>
      </c>
      <c r="AE2586" s="5">
        <f>IFERROR(Table1[[#This Row],[Inventory]]/Table1[[#This Row],[Actual_Sales]],0)</f>
        <v>3.7647058823529411</v>
      </c>
    </row>
    <row r="2587" spans="1:31" x14ac:dyDescent="0.25">
      <c r="A2587">
        <v>3404</v>
      </c>
      <c r="B2587">
        <v>425</v>
      </c>
      <c r="C2587">
        <v>4</v>
      </c>
      <c r="D2587" s="2">
        <v>40756</v>
      </c>
      <c r="E2587">
        <v>68</v>
      </c>
      <c r="F2587">
        <v>60</v>
      </c>
      <c r="G2587">
        <f>Table1[[#This Row],[Actual_Sales]]-Table1[[#This Row],[Budget_Sales]]</f>
        <v>8</v>
      </c>
      <c r="H2587" s="5">
        <f>IF(
Table1[[#This Row],[Budget_Sales]]=0,
"",
IF(
Table1[[#This Row],[Budget_Sales]]&gt;0,
(Table1[[#This Row],[Actual_Sales]]-Table1[[#This Row],[Budget_Sales]])/Table1[[#This Row],[Budget_Sales]],
(Table1[[#This Row],[Actual_Sales]]-Table1[[#This Row],[Budget_Sales]])/ABS(Table1[[#This Row],[Budget_Sales]])
)
)</f>
        <v>0.13333333333333333</v>
      </c>
      <c r="I2587" s="5" t="str">
        <f>IF(Table1[[#This Row],[Sales_Var]]&gt;=0,"Above Budget","Below Budget")</f>
        <v>Above Budget</v>
      </c>
      <c r="J2587">
        <f>Table1[[#This Row],[Actual_Sales]]-(Table1[[#This Row],[COGS]]+Table1[[#This Row],[Expenses]])</f>
        <v>18</v>
      </c>
      <c r="K2587">
        <v>30</v>
      </c>
      <c r="L2587">
        <f>Table1[[#This Row],[Actual_Profit]]-Table1[[#This Row],[Budget_Profit]]</f>
        <v>-12</v>
      </c>
      <c r="M2587" s="5">
        <f>IF(
Table1[[#This Row],[Budget_Profit]]=0,
"",
IF(
Table1[[#This Row],[Budget_Profit]]&gt;0,
(Table1[[#This Row],[Actual_Profit]]-Table1[[#This Row],[Budget_Profit]])/Table1[[#This Row],[Budget_Profit]],
(Table1[[#This Row],[Actual_Profit]]-Table1[[#This Row],[Budget_Profit]])/ABS(Table1[[#This Row],[Budget_Profit]])
)
)</f>
        <v>-0.4</v>
      </c>
      <c r="N2587" s="5" t="str">
        <f>IF(Table1[[#This Row],[Profit_Var]]&gt;=0, "Above Budget", "Below Budget")</f>
        <v>Below Budget</v>
      </c>
      <c r="O2587">
        <v>30</v>
      </c>
      <c r="P2587">
        <v>20</v>
      </c>
      <c r="Q2587">
        <f>Table1[[#This Row],[COGS]]-Table1[[#This Row],[Budget_COGS]]</f>
        <v>10</v>
      </c>
      <c r="R2587" s="5">
        <f>IF(
Table1[[#This Row],[Budget_COGS]]=0,
"",
IF(
Table1[[#This Row],[Budget_COGS]]&gt;0,
(Table1[[#This Row],[Budget_COGS]]-Table1[[#This Row],[COGS]]) / Table1[[#This Row],[Budget_COGS]],
(Table1[[#This Row],[Budget_COGS]]-Table1[[#This Row],[COGS]]) / ABS(Table1[[#This Row],[Budget_COGS]])
)
)</f>
        <v>-0.5</v>
      </c>
      <c r="S2587" s="5" t="str">
        <f>IF(Table1[[#This Row],[COGS _Var]]&gt;=0, "Above Budget", "Below Budget")</f>
        <v>Above Budget</v>
      </c>
      <c r="T2587">
        <f>Table1[[#This Row],[Actual_Sales]]-Table1[[#This Row],[COGS]]</f>
        <v>38</v>
      </c>
      <c r="U2587">
        <v>40</v>
      </c>
      <c r="V2587">
        <f>Table1[[#This Row],[Gross_Margin]]-Table1[[#This Row],[Budget_Margin]]</f>
        <v>-2</v>
      </c>
      <c r="W2587" s="5">
        <f>IF(
Table1[[#This Row],[Budget_Margin]]=0,
"",
IF(
Table1[[#This Row],[Budget_Margin]]&gt;0,
(Table1[[#This Row],[Gross_Margin]]-Table1[[#This Row],[Budget_Margin]]) / Table1[[#This Row],[Budget_Margin]],
(Table1[[#This Row],[Gross_Margin]]-Table1[[#This Row],[Budget_Margin]]) / ABS(Table1[[#This Row],[Budget_Margin]])
)
)</f>
        <v>-0.05</v>
      </c>
      <c r="X2587" s="5" t="str">
        <f>IF(Table1[[#This Row],[Margin_Var]]&gt;=0, "Above Budget", "Below Budget")</f>
        <v>Below Budget</v>
      </c>
      <c r="Y2587" s="5">
        <f>IFERROR(Table1[[#This Row],[Gross_Margin]]/Table1[[#This Row],[Actual_Sales]],0)</f>
        <v>0.55882352941176472</v>
      </c>
      <c r="Z2587" s="5">
        <f>Table1[[#This Row],[Actual_Profit]]/Table1[[#This Row],[Actual_Sales]]</f>
        <v>0.26470588235294118</v>
      </c>
      <c r="AA2587">
        <v>20</v>
      </c>
      <c r="AB2587" s="5">
        <f>IFERROR(Table1[[#This Row],[Expenses]]/Table1[[#This Row],[Actual_Sales]],0)</f>
        <v>0.29411764705882354</v>
      </c>
      <c r="AC2587">
        <v>9</v>
      </c>
      <c r="AD2587">
        <v>581</v>
      </c>
      <c r="AE2587" s="5">
        <f>IFERROR(Table1[[#This Row],[Inventory]]/Table1[[#This Row],[Actual_Sales]],0)</f>
        <v>8.5441176470588243</v>
      </c>
    </row>
    <row r="2588" spans="1:31" x14ac:dyDescent="0.25">
      <c r="A2588">
        <v>3380</v>
      </c>
      <c r="B2588">
        <v>262</v>
      </c>
      <c r="C2588">
        <v>6</v>
      </c>
      <c r="D2588" s="2">
        <v>40756</v>
      </c>
      <c r="E2588">
        <v>68</v>
      </c>
      <c r="F2588">
        <v>80</v>
      </c>
      <c r="G2588">
        <f>Table1[[#This Row],[Actual_Sales]]-Table1[[#This Row],[Budget_Sales]]</f>
        <v>-12</v>
      </c>
      <c r="H2588" s="5">
        <f>IF(
Table1[[#This Row],[Budget_Sales]]=0,
"",
IF(
Table1[[#This Row],[Budget_Sales]]&gt;0,
(Table1[[#This Row],[Actual_Sales]]-Table1[[#This Row],[Budget_Sales]])/Table1[[#This Row],[Budget_Sales]],
(Table1[[#This Row],[Actual_Sales]]-Table1[[#This Row],[Budget_Sales]])/ABS(Table1[[#This Row],[Budget_Sales]])
)
)</f>
        <v>-0.15</v>
      </c>
      <c r="I2588" s="5" t="str">
        <f>IF(Table1[[#This Row],[Sales_Var]]&gt;=0,"Above Budget","Below Budget")</f>
        <v>Below Budget</v>
      </c>
      <c r="J2588">
        <f>Table1[[#This Row],[Actual_Sales]]-(Table1[[#This Row],[COGS]]+Table1[[#This Row],[Expenses]])</f>
        <v>18</v>
      </c>
      <c r="K2588">
        <v>30</v>
      </c>
      <c r="L2588">
        <f>Table1[[#This Row],[Actual_Profit]]-Table1[[#This Row],[Budget_Profit]]</f>
        <v>-12</v>
      </c>
      <c r="M2588" s="5">
        <f>IF(
Table1[[#This Row],[Budget_Profit]]=0,
"",
IF(
Table1[[#This Row],[Budget_Profit]]&gt;0,
(Table1[[#This Row],[Actual_Profit]]-Table1[[#This Row],[Budget_Profit]])/Table1[[#This Row],[Budget_Profit]],
(Table1[[#This Row],[Actual_Profit]]-Table1[[#This Row],[Budget_Profit]])/ABS(Table1[[#This Row],[Budget_Profit]])
)
)</f>
        <v>-0.4</v>
      </c>
      <c r="N2588" s="5" t="str">
        <f>IF(Table1[[#This Row],[Profit_Var]]&gt;=0, "Above Budget", "Below Budget")</f>
        <v>Below Budget</v>
      </c>
      <c r="O2588">
        <v>30</v>
      </c>
      <c r="P2588">
        <v>30</v>
      </c>
      <c r="Q2588">
        <f>Table1[[#This Row],[COGS]]-Table1[[#This Row],[Budget_COGS]]</f>
        <v>0</v>
      </c>
      <c r="R2588" s="5">
        <f>IF(
Table1[[#This Row],[Budget_COGS]]=0,
"",
IF(
Table1[[#This Row],[Budget_COGS]]&gt;0,
(Table1[[#This Row],[Budget_COGS]]-Table1[[#This Row],[COGS]]) / Table1[[#This Row],[Budget_COGS]],
(Table1[[#This Row],[Budget_COGS]]-Table1[[#This Row],[COGS]]) / ABS(Table1[[#This Row],[Budget_COGS]])
)
)</f>
        <v>0</v>
      </c>
      <c r="S2588" s="5" t="str">
        <f>IF(Table1[[#This Row],[COGS _Var]]&gt;=0, "Above Budget", "Below Budget")</f>
        <v>Above Budget</v>
      </c>
      <c r="T2588">
        <f>Table1[[#This Row],[Actual_Sales]]-Table1[[#This Row],[COGS]]</f>
        <v>38</v>
      </c>
      <c r="U2588">
        <v>50</v>
      </c>
      <c r="V2588">
        <f>Table1[[#This Row],[Gross_Margin]]-Table1[[#This Row],[Budget_Margin]]</f>
        <v>-12</v>
      </c>
      <c r="W2588" s="5">
        <f>IF(
Table1[[#This Row],[Budget_Margin]]=0,
"",
IF(
Table1[[#This Row],[Budget_Margin]]&gt;0,
(Table1[[#This Row],[Gross_Margin]]-Table1[[#This Row],[Budget_Margin]]) / Table1[[#This Row],[Budget_Margin]],
(Table1[[#This Row],[Gross_Margin]]-Table1[[#This Row],[Budget_Margin]]) / ABS(Table1[[#This Row],[Budget_Margin]])
)
)</f>
        <v>-0.24</v>
      </c>
      <c r="X2588" s="5" t="str">
        <f>IF(Table1[[#This Row],[Margin_Var]]&gt;=0, "Above Budget", "Below Budget")</f>
        <v>Below Budget</v>
      </c>
      <c r="Y2588" s="5">
        <f>IFERROR(Table1[[#This Row],[Gross_Margin]]/Table1[[#This Row],[Actual_Sales]],0)</f>
        <v>0.55882352941176472</v>
      </c>
      <c r="Z2588" s="5">
        <f>Table1[[#This Row],[Actual_Profit]]/Table1[[#This Row],[Actual_Sales]]</f>
        <v>0.26470588235294118</v>
      </c>
      <c r="AA2588">
        <v>20</v>
      </c>
      <c r="AB2588" s="5">
        <f>IFERROR(Table1[[#This Row],[Expenses]]/Table1[[#This Row],[Actual_Sales]],0)</f>
        <v>0.29411764705882354</v>
      </c>
      <c r="AC2588">
        <v>9</v>
      </c>
      <c r="AD2588">
        <v>581</v>
      </c>
      <c r="AE2588" s="5">
        <f>IFERROR(Table1[[#This Row],[Inventory]]/Table1[[#This Row],[Actual_Sales]],0)</f>
        <v>8.5441176470588243</v>
      </c>
    </row>
    <row r="2589" spans="1:31" x14ac:dyDescent="0.25">
      <c r="A2589">
        <v>3503</v>
      </c>
      <c r="B2589">
        <v>786</v>
      </c>
      <c r="C2589">
        <v>8</v>
      </c>
      <c r="D2589" s="2">
        <v>40756</v>
      </c>
      <c r="E2589">
        <v>68</v>
      </c>
      <c r="F2589">
        <v>50</v>
      </c>
      <c r="G2589">
        <f>Table1[[#This Row],[Actual_Sales]]-Table1[[#This Row],[Budget_Sales]]</f>
        <v>18</v>
      </c>
      <c r="H2589" s="5">
        <f>IF(
Table1[[#This Row],[Budget_Sales]]=0,
"",
IF(
Table1[[#This Row],[Budget_Sales]]&gt;0,
(Table1[[#This Row],[Actual_Sales]]-Table1[[#This Row],[Budget_Sales]])/Table1[[#This Row],[Budget_Sales]],
(Table1[[#This Row],[Actual_Sales]]-Table1[[#This Row],[Budget_Sales]])/ABS(Table1[[#This Row],[Budget_Sales]])
)
)</f>
        <v>0.36</v>
      </c>
      <c r="I2589" s="5" t="str">
        <f>IF(Table1[[#This Row],[Sales_Var]]&gt;=0,"Above Budget","Below Budget")</f>
        <v>Above Budget</v>
      </c>
      <c r="J2589">
        <f>Table1[[#This Row],[Actual_Sales]]-(Table1[[#This Row],[COGS]]+Table1[[#This Row],[Expenses]])</f>
        <v>18</v>
      </c>
      <c r="K2589">
        <v>20</v>
      </c>
      <c r="L2589">
        <f>Table1[[#This Row],[Actual_Profit]]-Table1[[#This Row],[Budget_Profit]]</f>
        <v>-2</v>
      </c>
      <c r="M2589" s="5">
        <f>IF(
Table1[[#This Row],[Budget_Profit]]=0,
"",
IF(
Table1[[#This Row],[Budget_Profit]]&gt;0,
(Table1[[#This Row],[Actual_Profit]]-Table1[[#This Row],[Budget_Profit]])/Table1[[#This Row],[Budget_Profit]],
(Table1[[#This Row],[Actual_Profit]]-Table1[[#This Row],[Budget_Profit]])/ABS(Table1[[#This Row],[Budget_Profit]])
)
)</f>
        <v>-0.1</v>
      </c>
      <c r="N2589" s="5" t="str">
        <f>IF(Table1[[#This Row],[Profit_Var]]&gt;=0, "Above Budget", "Below Budget")</f>
        <v>Below Budget</v>
      </c>
      <c r="O2589">
        <v>30</v>
      </c>
      <c r="P2589">
        <v>20</v>
      </c>
      <c r="Q2589">
        <f>Table1[[#This Row],[COGS]]-Table1[[#This Row],[Budget_COGS]]</f>
        <v>10</v>
      </c>
      <c r="R2589" s="5">
        <f>IF(
Table1[[#This Row],[Budget_COGS]]=0,
"",
IF(
Table1[[#This Row],[Budget_COGS]]&gt;0,
(Table1[[#This Row],[Budget_COGS]]-Table1[[#This Row],[COGS]]) / Table1[[#This Row],[Budget_COGS]],
(Table1[[#This Row],[Budget_COGS]]-Table1[[#This Row],[COGS]]) / ABS(Table1[[#This Row],[Budget_COGS]])
)
)</f>
        <v>-0.5</v>
      </c>
      <c r="S2589" s="5" t="str">
        <f>IF(Table1[[#This Row],[COGS _Var]]&gt;=0, "Above Budget", "Below Budget")</f>
        <v>Above Budget</v>
      </c>
      <c r="T2589">
        <f>Table1[[#This Row],[Actual_Sales]]-Table1[[#This Row],[COGS]]</f>
        <v>38</v>
      </c>
      <c r="U2589">
        <v>30</v>
      </c>
      <c r="V2589">
        <f>Table1[[#This Row],[Gross_Margin]]-Table1[[#This Row],[Budget_Margin]]</f>
        <v>8</v>
      </c>
      <c r="W2589" s="5">
        <f>IF(
Table1[[#This Row],[Budget_Margin]]=0,
"",
IF(
Table1[[#This Row],[Budget_Margin]]&gt;0,
(Table1[[#This Row],[Gross_Margin]]-Table1[[#This Row],[Budget_Margin]]) / Table1[[#This Row],[Budget_Margin]],
(Table1[[#This Row],[Gross_Margin]]-Table1[[#This Row],[Budget_Margin]]) / ABS(Table1[[#This Row],[Budget_Margin]])
)
)</f>
        <v>0.26666666666666666</v>
      </c>
      <c r="X2589" s="5" t="str">
        <f>IF(Table1[[#This Row],[Margin_Var]]&gt;=0, "Above Budget", "Below Budget")</f>
        <v>Above Budget</v>
      </c>
      <c r="Y2589" s="5">
        <f>IFERROR(Table1[[#This Row],[Gross_Margin]]/Table1[[#This Row],[Actual_Sales]],0)</f>
        <v>0.55882352941176472</v>
      </c>
      <c r="Z2589" s="5">
        <f>Table1[[#This Row],[Actual_Profit]]/Table1[[#This Row],[Actual_Sales]]</f>
        <v>0.26470588235294118</v>
      </c>
      <c r="AA2589">
        <v>20</v>
      </c>
      <c r="AB2589" s="5">
        <f>IFERROR(Table1[[#This Row],[Expenses]]/Table1[[#This Row],[Actual_Sales]],0)</f>
        <v>0.29411764705882354</v>
      </c>
      <c r="AC2589">
        <v>9</v>
      </c>
      <c r="AD2589">
        <v>581</v>
      </c>
      <c r="AE2589" s="5">
        <f>IFERROR(Table1[[#This Row],[Inventory]]/Table1[[#This Row],[Actual_Sales]],0)</f>
        <v>8.5441176470588243</v>
      </c>
    </row>
    <row r="2590" spans="1:31" x14ac:dyDescent="0.25">
      <c r="A2590">
        <v>255</v>
      </c>
      <c r="B2590">
        <v>518</v>
      </c>
      <c r="C2590">
        <v>9</v>
      </c>
      <c r="D2590" s="2">
        <v>40210</v>
      </c>
      <c r="E2590">
        <v>495</v>
      </c>
      <c r="F2590">
        <v>380</v>
      </c>
      <c r="G2590">
        <f>Table1[[#This Row],[Actual_Sales]]-Table1[[#This Row],[Budget_Sales]]</f>
        <v>115</v>
      </c>
      <c r="H2590" s="5">
        <f>IF(
Table1[[#This Row],[Budget_Sales]]=0,
"",
IF(
Table1[[#This Row],[Budget_Sales]]&gt;0,
(Table1[[#This Row],[Actual_Sales]]-Table1[[#This Row],[Budget_Sales]])/Table1[[#This Row],[Budget_Sales]],
(Table1[[#This Row],[Actual_Sales]]-Table1[[#This Row],[Budget_Sales]])/ABS(Table1[[#This Row],[Budget_Sales]])
)
)</f>
        <v>0.30263157894736842</v>
      </c>
      <c r="I2590" s="5" t="str">
        <f>IF(Table1[[#This Row],[Sales_Var]]&gt;=0,"Above Budget","Below Budget")</f>
        <v>Above Budget</v>
      </c>
      <c r="J2590">
        <f>Table1[[#This Row],[Actual_Sales]]-(Table1[[#This Row],[COGS]]+Table1[[#This Row],[Expenses]])</f>
        <v>131</v>
      </c>
      <c r="K2590">
        <v>110</v>
      </c>
      <c r="L2590">
        <f>Table1[[#This Row],[Actual_Profit]]-Table1[[#This Row],[Budget_Profit]]</f>
        <v>21</v>
      </c>
      <c r="M2590" s="5">
        <f>IF(
Table1[[#This Row],[Budget_Profit]]=0,
"",
IF(
Table1[[#This Row],[Budget_Profit]]&gt;0,
(Table1[[#This Row],[Actual_Profit]]-Table1[[#This Row],[Budget_Profit]])/Table1[[#This Row],[Budget_Profit]],
(Table1[[#This Row],[Actual_Profit]]-Table1[[#This Row],[Budget_Profit]])/ABS(Table1[[#This Row],[Budget_Profit]])
)
)</f>
        <v>0.19090909090909092</v>
      </c>
      <c r="N2590" s="5" t="str">
        <f>IF(Table1[[#This Row],[Profit_Var]]&gt;=0, "Above Budget", "Below Budget")</f>
        <v>Above Budget</v>
      </c>
      <c r="O2590">
        <v>240</v>
      </c>
      <c r="P2590">
        <v>180</v>
      </c>
      <c r="Q2590">
        <f>Table1[[#This Row],[COGS]]-Table1[[#This Row],[Budget_COGS]]</f>
        <v>60</v>
      </c>
      <c r="R2590" s="5">
        <f>IF(
Table1[[#This Row],[Budget_COGS]]=0,
"",
IF(
Table1[[#This Row],[Budget_COGS]]&gt;0,
(Table1[[#This Row],[Budget_COGS]]-Table1[[#This Row],[COGS]]) / Table1[[#This Row],[Budget_COGS]],
(Table1[[#This Row],[Budget_COGS]]-Table1[[#This Row],[COGS]]) / ABS(Table1[[#This Row],[Budget_COGS]])
)
)</f>
        <v>-0.33333333333333331</v>
      </c>
      <c r="S2590" s="5" t="str">
        <f>IF(Table1[[#This Row],[COGS _Var]]&gt;=0, "Above Budget", "Below Budget")</f>
        <v>Above Budget</v>
      </c>
      <c r="T2590">
        <f>Table1[[#This Row],[Actual_Sales]]-Table1[[#This Row],[COGS]]</f>
        <v>255</v>
      </c>
      <c r="U2590">
        <v>200</v>
      </c>
      <c r="V2590">
        <f>Table1[[#This Row],[Gross_Margin]]-Table1[[#This Row],[Budget_Margin]]</f>
        <v>55</v>
      </c>
      <c r="W2590" s="5">
        <f>IF(
Table1[[#This Row],[Budget_Margin]]=0,
"",
IF(
Table1[[#This Row],[Budget_Margin]]&gt;0,
(Table1[[#This Row],[Gross_Margin]]-Table1[[#This Row],[Budget_Margin]]) / Table1[[#This Row],[Budget_Margin]],
(Table1[[#This Row],[Gross_Margin]]-Table1[[#This Row],[Budget_Margin]]) / ABS(Table1[[#This Row],[Budget_Margin]])
)
)</f>
        <v>0.27500000000000002</v>
      </c>
      <c r="X2590" s="5" t="str">
        <f>IF(Table1[[#This Row],[Margin_Var]]&gt;=0, "Above Budget", "Below Budget")</f>
        <v>Above Budget</v>
      </c>
      <c r="Y2590" s="5">
        <f>IFERROR(Table1[[#This Row],[Gross_Margin]]/Table1[[#This Row],[Actual_Sales]],0)</f>
        <v>0.51515151515151514</v>
      </c>
      <c r="Z2590" s="5">
        <f>Table1[[#This Row],[Actual_Profit]]/Table1[[#This Row],[Actual_Sales]]</f>
        <v>0.26464646464646463</v>
      </c>
      <c r="AA2590">
        <v>124</v>
      </c>
      <c r="AB2590" s="5">
        <f>IFERROR(Table1[[#This Row],[Expenses]]/Table1[[#This Row],[Actual_Sales]],0)</f>
        <v>0.25050505050505051</v>
      </c>
      <c r="AC2590">
        <v>91</v>
      </c>
      <c r="AD2590">
        <v>1454</v>
      </c>
      <c r="AE2590" s="5">
        <f>IFERROR(Table1[[#This Row],[Inventory]]/Table1[[#This Row],[Actual_Sales]],0)</f>
        <v>2.9373737373737372</v>
      </c>
    </row>
    <row r="2591" spans="1:31" x14ac:dyDescent="0.25">
      <c r="A2591">
        <v>472</v>
      </c>
      <c r="B2591">
        <v>715</v>
      </c>
      <c r="C2591">
        <v>5</v>
      </c>
      <c r="D2591" s="2">
        <v>40238</v>
      </c>
      <c r="E2591">
        <v>155</v>
      </c>
      <c r="F2591">
        <v>180</v>
      </c>
      <c r="G2591">
        <f>Table1[[#This Row],[Actual_Sales]]-Table1[[#This Row],[Budget_Sales]]</f>
        <v>-25</v>
      </c>
      <c r="H2591" s="5">
        <f>IF(
Table1[[#This Row],[Budget_Sales]]=0,
"",
IF(
Table1[[#This Row],[Budget_Sales]]&gt;0,
(Table1[[#This Row],[Actual_Sales]]-Table1[[#This Row],[Budget_Sales]])/Table1[[#This Row],[Budget_Sales]],
(Table1[[#This Row],[Actual_Sales]]-Table1[[#This Row],[Budget_Sales]])/ABS(Table1[[#This Row],[Budget_Sales]])
)
)</f>
        <v>-0.1388888888888889</v>
      </c>
      <c r="I2591" s="5" t="str">
        <f>IF(Table1[[#This Row],[Sales_Var]]&gt;=0,"Above Budget","Below Budget")</f>
        <v>Below Budget</v>
      </c>
      <c r="J2591">
        <f>Table1[[#This Row],[Actual_Sales]]-(Table1[[#This Row],[COGS]]+Table1[[#This Row],[Expenses]])</f>
        <v>41</v>
      </c>
      <c r="K2591">
        <v>60</v>
      </c>
      <c r="L2591">
        <f>Table1[[#This Row],[Actual_Profit]]-Table1[[#This Row],[Budget_Profit]]</f>
        <v>-19</v>
      </c>
      <c r="M2591" s="5">
        <f>IF(
Table1[[#This Row],[Budget_Profit]]=0,
"",
IF(
Table1[[#This Row],[Budget_Profit]]&gt;0,
(Table1[[#This Row],[Actual_Profit]]-Table1[[#This Row],[Budget_Profit]])/Table1[[#This Row],[Budget_Profit]],
(Table1[[#This Row],[Actual_Profit]]-Table1[[#This Row],[Budget_Profit]])/ABS(Table1[[#This Row],[Budget_Profit]])
)
)</f>
        <v>-0.31666666666666665</v>
      </c>
      <c r="N2591" s="5" t="str">
        <f>IF(Table1[[#This Row],[Profit_Var]]&gt;=0, "Above Budget", "Below Budget")</f>
        <v>Below Budget</v>
      </c>
      <c r="O2591">
        <v>71</v>
      </c>
      <c r="P2591">
        <v>80</v>
      </c>
      <c r="Q2591">
        <f>Table1[[#This Row],[COGS]]-Table1[[#This Row],[Budget_COGS]]</f>
        <v>-9</v>
      </c>
      <c r="R2591" s="5">
        <f>IF(
Table1[[#This Row],[Budget_COGS]]=0,
"",
IF(
Table1[[#This Row],[Budget_COGS]]&gt;0,
(Table1[[#This Row],[Budget_COGS]]-Table1[[#This Row],[COGS]]) / Table1[[#This Row],[Budget_COGS]],
(Table1[[#This Row],[Budget_COGS]]-Table1[[#This Row],[COGS]]) / ABS(Table1[[#This Row],[Budget_COGS]])
)
)</f>
        <v>0.1125</v>
      </c>
      <c r="S2591" s="5" t="str">
        <f>IF(Table1[[#This Row],[COGS _Var]]&gt;=0, "Above Budget", "Below Budget")</f>
        <v>Below Budget</v>
      </c>
      <c r="T2591">
        <f>Table1[[#This Row],[Actual_Sales]]-Table1[[#This Row],[COGS]]</f>
        <v>84</v>
      </c>
      <c r="U2591">
        <v>100</v>
      </c>
      <c r="V2591">
        <f>Table1[[#This Row],[Gross_Margin]]-Table1[[#This Row],[Budget_Margin]]</f>
        <v>-16</v>
      </c>
      <c r="W2591" s="5">
        <f>IF(
Table1[[#This Row],[Budget_Margin]]=0,
"",
IF(
Table1[[#This Row],[Budget_Margin]]&gt;0,
(Table1[[#This Row],[Gross_Margin]]-Table1[[#This Row],[Budget_Margin]]) / Table1[[#This Row],[Budget_Margin]],
(Table1[[#This Row],[Gross_Margin]]-Table1[[#This Row],[Budget_Margin]]) / ABS(Table1[[#This Row],[Budget_Margin]])
)
)</f>
        <v>-0.16</v>
      </c>
      <c r="X2591" s="5" t="str">
        <f>IF(Table1[[#This Row],[Margin_Var]]&gt;=0, "Above Budget", "Below Budget")</f>
        <v>Below Budget</v>
      </c>
      <c r="Y2591" s="5">
        <f>IFERROR(Table1[[#This Row],[Gross_Margin]]/Table1[[#This Row],[Actual_Sales]],0)</f>
        <v>0.54193548387096779</v>
      </c>
      <c r="Z2591" s="5">
        <f>Table1[[#This Row],[Actual_Profit]]/Table1[[#This Row],[Actual_Sales]]</f>
        <v>0.26451612903225807</v>
      </c>
      <c r="AA2591">
        <v>43</v>
      </c>
      <c r="AB2591" s="5">
        <f>IFERROR(Table1[[#This Row],[Expenses]]/Table1[[#This Row],[Actual_Sales]],0)</f>
        <v>0.27741935483870966</v>
      </c>
      <c r="AC2591">
        <v>22</v>
      </c>
      <c r="AD2591">
        <v>950</v>
      </c>
      <c r="AE2591" s="5">
        <f>IFERROR(Table1[[#This Row],[Inventory]]/Table1[[#This Row],[Actual_Sales]],0)</f>
        <v>6.129032258064516</v>
      </c>
    </row>
    <row r="2592" spans="1:31" x14ac:dyDescent="0.25">
      <c r="A2592">
        <v>1961</v>
      </c>
      <c r="B2592">
        <v>262</v>
      </c>
      <c r="C2592">
        <v>11</v>
      </c>
      <c r="D2592" s="2">
        <v>40513</v>
      </c>
      <c r="E2592">
        <v>106</v>
      </c>
      <c r="F2592">
        <v>80</v>
      </c>
      <c r="G2592">
        <f>Table1[[#This Row],[Actual_Sales]]-Table1[[#This Row],[Budget_Sales]]</f>
        <v>26</v>
      </c>
      <c r="H2592" s="5">
        <f>IF(
Table1[[#This Row],[Budget_Sales]]=0,
"",
IF(
Table1[[#This Row],[Budget_Sales]]&gt;0,
(Table1[[#This Row],[Actual_Sales]]-Table1[[#This Row],[Budget_Sales]])/Table1[[#This Row],[Budget_Sales]],
(Table1[[#This Row],[Actual_Sales]]-Table1[[#This Row],[Budget_Sales]])/ABS(Table1[[#This Row],[Budget_Sales]])
)
)</f>
        <v>0.32500000000000001</v>
      </c>
      <c r="I2592" s="5" t="str">
        <f>IF(Table1[[#This Row],[Sales_Var]]&gt;=0,"Above Budget","Below Budget")</f>
        <v>Above Budget</v>
      </c>
      <c r="J2592">
        <f>Table1[[#This Row],[Actual_Sales]]-(Table1[[#This Row],[COGS]]+Table1[[#This Row],[Expenses]])</f>
        <v>28</v>
      </c>
      <c r="K2592">
        <v>20</v>
      </c>
      <c r="L2592">
        <f>Table1[[#This Row],[Actual_Profit]]-Table1[[#This Row],[Budget_Profit]]</f>
        <v>8</v>
      </c>
      <c r="M2592" s="5">
        <f>IF(
Table1[[#This Row],[Budget_Profit]]=0,
"",
IF(
Table1[[#This Row],[Budget_Profit]]&gt;0,
(Table1[[#This Row],[Actual_Profit]]-Table1[[#This Row],[Budget_Profit]])/Table1[[#This Row],[Budget_Profit]],
(Table1[[#This Row],[Actual_Profit]]-Table1[[#This Row],[Budget_Profit]])/ABS(Table1[[#This Row],[Budget_Profit]])
)
)</f>
        <v>0.4</v>
      </c>
      <c r="N2592" s="5" t="str">
        <f>IF(Table1[[#This Row],[Profit_Var]]&gt;=0, "Above Budget", "Below Budget")</f>
        <v>Above Budget</v>
      </c>
      <c r="O2592">
        <v>43</v>
      </c>
      <c r="P2592">
        <v>30</v>
      </c>
      <c r="Q2592">
        <f>Table1[[#This Row],[COGS]]-Table1[[#This Row],[Budget_COGS]]</f>
        <v>13</v>
      </c>
      <c r="R2592" s="5">
        <f>IF(
Table1[[#This Row],[Budget_COGS]]=0,
"",
IF(
Table1[[#This Row],[Budget_COGS]]&gt;0,
(Table1[[#This Row],[Budget_COGS]]-Table1[[#This Row],[COGS]]) / Table1[[#This Row],[Budget_COGS]],
(Table1[[#This Row],[Budget_COGS]]-Table1[[#This Row],[COGS]]) / ABS(Table1[[#This Row],[Budget_COGS]])
)
)</f>
        <v>-0.43333333333333335</v>
      </c>
      <c r="S2592" s="5" t="str">
        <f>IF(Table1[[#This Row],[COGS _Var]]&gt;=0, "Above Budget", "Below Budget")</f>
        <v>Above Budget</v>
      </c>
      <c r="T2592">
        <f>Table1[[#This Row],[Actual_Sales]]-Table1[[#This Row],[COGS]]</f>
        <v>63</v>
      </c>
      <c r="U2592">
        <v>50</v>
      </c>
      <c r="V2592">
        <f>Table1[[#This Row],[Gross_Margin]]-Table1[[#This Row],[Budget_Margin]]</f>
        <v>13</v>
      </c>
      <c r="W2592" s="5">
        <f>IF(
Table1[[#This Row],[Budget_Margin]]=0,
"",
IF(
Table1[[#This Row],[Budget_Margin]]&gt;0,
(Table1[[#This Row],[Gross_Margin]]-Table1[[#This Row],[Budget_Margin]]) / Table1[[#This Row],[Budget_Margin]],
(Table1[[#This Row],[Gross_Margin]]-Table1[[#This Row],[Budget_Margin]]) / ABS(Table1[[#This Row],[Budget_Margin]])
)
)</f>
        <v>0.26</v>
      </c>
      <c r="X2592" s="5" t="str">
        <f>IF(Table1[[#This Row],[Margin_Var]]&gt;=0, "Above Budget", "Below Budget")</f>
        <v>Above Budget</v>
      </c>
      <c r="Y2592" s="5">
        <f>IFERROR(Table1[[#This Row],[Gross_Margin]]/Table1[[#This Row],[Actual_Sales]],0)</f>
        <v>0.59433962264150941</v>
      </c>
      <c r="Z2592" s="5">
        <f>Table1[[#This Row],[Actual_Profit]]/Table1[[#This Row],[Actual_Sales]]</f>
        <v>0.26415094339622641</v>
      </c>
      <c r="AA2592">
        <v>35</v>
      </c>
      <c r="AB2592" s="5">
        <f>IFERROR(Table1[[#This Row],[Expenses]]/Table1[[#This Row],[Actual_Sales]],0)</f>
        <v>0.330188679245283</v>
      </c>
      <c r="AC2592">
        <v>13</v>
      </c>
      <c r="AD2592">
        <v>466</v>
      </c>
      <c r="AE2592" s="5">
        <f>IFERROR(Table1[[#This Row],[Inventory]]/Table1[[#This Row],[Actual_Sales]],0)</f>
        <v>4.3962264150943398</v>
      </c>
    </row>
    <row r="2593" spans="1:31" x14ac:dyDescent="0.25">
      <c r="A2593">
        <v>2013</v>
      </c>
      <c r="B2593">
        <v>509</v>
      </c>
      <c r="C2593">
        <v>12</v>
      </c>
      <c r="D2593" s="2">
        <v>40513</v>
      </c>
      <c r="E2593">
        <v>106</v>
      </c>
      <c r="F2593">
        <v>70</v>
      </c>
      <c r="G2593">
        <f>Table1[[#This Row],[Actual_Sales]]-Table1[[#This Row],[Budget_Sales]]</f>
        <v>36</v>
      </c>
      <c r="H2593" s="5">
        <f>IF(
Table1[[#This Row],[Budget_Sales]]=0,
"",
IF(
Table1[[#This Row],[Budget_Sales]]&gt;0,
(Table1[[#This Row],[Actual_Sales]]-Table1[[#This Row],[Budget_Sales]])/Table1[[#This Row],[Budget_Sales]],
(Table1[[#This Row],[Actual_Sales]]-Table1[[#This Row],[Budget_Sales]])/ABS(Table1[[#This Row],[Budget_Sales]])
)
)</f>
        <v>0.51428571428571423</v>
      </c>
      <c r="I2593" s="5" t="str">
        <f>IF(Table1[[#This Row],[Sales_Var]]&gt;=0,"Above Budget","Below Budget")</f>
        <v>Above Budget</v>
      </c>
      <c r="J2593">
        <f>Table1[[#This Row],[Actual_Sales]]-(Table1[[#This Row],[COGS]]+Table1[[#This Row],[Expenses]])</f>
        <v>28</v>
      </c>
      <c r="K2593">
        <v>20</v>
      </c>
      <c r="L2593">
        <f>Table1[[#This Row],[Actual_Profit]]-Table1[[#This Row],[Budget_Profit]]</f>
        <v>8</v>
      </c>
      <c r="M2593" s="5">
        <f>IF(
Table1[[#This Row],[Budget_Profit]]=0,
"",
IF(
Table1[[#This Row],[Budget_Profit]]&gt;0,
(Table1[[#This Row],[Actual_Profit]]-Table1[[#This Row],[Budget_Profit]])/Table1[[#This Row],[Budget_Profit]],
(Table1[[#This Row],[Actual_Profit]]-Table1[[#This Row],[Budget_Profit]])/ABS(Table1[[#This Row],[Budget_Profit]])
)
)</f>
        <v>0.4</v>
      </c>
      <c r="N2593" s="5" t="str">
        <f>IF(Table1[[#This Row],[Profit_Var]]&gt;=0, "Above Budget", "Below Budget")</f>
        <v>Above Budget</v>
      </c>
      <c r="O2593">
        <v>43</v>
      </c>
      <c r="P2593">
        <v>30</v>
      </c>
      <c r="Q2593">
        <f>Table1[[#This Row],[COGS]]-Table1[[#This Row],[Budget_COGS]]</f>
        <v>13</v>
      </c>
      <c r="R2593" s="5">
        <f>IF(
Table1[[#This Row],[Budget_COGS]]=0,
"",
IF(
Table1[[#This Row],[Budget_COGS]]&gt;0,
(Table1[[#This Row],[Budget_COGS]]-Table1[[#This Row],[COGS]]) / Table1[[#This Row],[Budget_COGS]],
(Table1[[#This Row],[Budget_COGS]]-Table1[[#This Row],[COGS]]) / ABS(Table1[[#This Row],[Budget_COGS]])
)
)</f>
        <v>-0.43333333333333335</v>
      </c>
      <c r="S2593" s="5" t="str">
        <f>IF(Table1[[#This Row],[COGS _Var]]&gt;=0, "Above Budget", "Below Budget")</f>
        <v>Above Budget</v>
      </c>
      <c r="T2593">
        <f>Table1[[#This Row],[Actual_Sales]]-Table1[[#This Row],[COGS]]</f>
        <v>63</v>
      </c>
      <c r="U2593">
        <v>40</v>
      </c>
      <c r="V2593">
        <f>Table1[[#This Row],[Gross_Margin]]-Table1[[#This Row],[Budget_Margin]]</f>
        <v>23</v>
      </c>
      <c r="W2593" s="5">
        <f>IF(
Table1[[#This Row],[Budget_Margin]]=0,
"",
IF(
Table1[[#This Row],[Budget_Margin]]&gt;0,
(Table1[[#This Row],[Gross_Margin]]-Table1[[#This Row],[Budget_Margin]]) / Table1[[#This Row],[Budget_Margin]],
(Table1[[#This Row],[Gross_Margin]]-Table1[[#This Row],[Budget_Margin]]) / ABS(Table1[[#This Row],[Budget_Margin]])
)
)</f>
        <v>0.57499999999999996</v>
      </c>
      <c r="X2593" s="5" t="str">
        <f>IF(Table1[[#This Row],[Margin_Var]]&gt;=0, "Above Budget", "Below Budget")</f>
        <v>Above Budget</v>
      </c>
      <c r="Y2593" s="5">
        <f>IFERROR(Table1[[#This Row],[Gross_Margin]]/Table1[[#This Row],[Actual_Sales]],0)</f>
        <v>0.59433962264150941</v>
      </c>
      <c r="Z2593" s="5">
        <f>Table1[[#This Row],[Actual_Profit]]/Table1[[#This Row],[Actual_Sales]]</f>
        <v>0.26415094339622641</v>
      </c>
      <c r="AA2593">
        <v>35</v>
      </c>
      <c r="AB2593" s="5">
        <f>IFERROR(Table1[[#This Row],[Expenses]]/Table1[[#This Row],[Actual_Sales]],0)</f>
        <v>0.330188679245283</v>
      </c>
      <c r="AC2593">
        <v>13</v>
      </c>
      <c r="AD2593">
        <v>466</v>
      </c>
      <c r="AE2593" s="5">
        <f>IFERROR(Table1[[#This Row],[Inventory]]/Table1[[#This Row],[Actual_Sales]],0)</f>
        <v>4.3962264150943398</v>
      </c>
    </row>
    <row r="2594" spans="1:31" x14ac:dyDescent="0.25">
      <c r="A2594">
        <v>2730</v>
      </c>
      <c r="B2594">
        <v>505</v>
      </c>
      <c r="C2594">
        <v>2</v>
      </c>
      <c r="D2594" s="2">
        <v>40634</v>
      </c>
      <c r="E2594">
        <v>133</v>
      </c>
      <c r="F2594">
        <v>150</v>
      </c>
      <c r="G2594">
        <f>Table1[[#This Row],[Actual_Sales]]-Table1[[#This Row],[Budget_Sales]]</f>
        <v>-17</v>
      </c>
      <c r="H2594" s="5">
        <f>IF(
Table1[[#This Row],[Budget_Sales]]=0,
"",
IF(
Table1[[#This Row],[Budget_Sales]]&gt;0,
(Table1[[#This Row],[Actual_Sales]]-Table1[[#This Row],[Budget_Sales]])/Table1[[#This Row],[Budget_Sales]],
(Table1[[#This Row],[Actual_Sales]]-Table1[[#This Row],[Budget_Sales]])/ABS(Table1[[#This Row],[Budget_Sales]])
)
)</f>
        <v>-0.11333333333333333</v>
      </c>
      <c r="I2594" s="5" t="str">
        <f>IF(Table1[[#This Row],[Sales_Var]]&gt;=0,"Above Budget","Below Budget")</f>
        <v>Below Budget</v>
      </c>
      <c r="J2594">
        <f>Table1[[#This Row],[Actual_Sales]]-(Table1[[#This Row],[COGS]]+Table1[[#This Row],[Expenses]])</f>
        <v>35</v>
      </c>
      <c r="K2594">
        <v>50</v>
      </c>
      <c r="L2594">
        <f>Table1[[#This Row],[Actual_Profit]]-Table1[[#This Row],[Budget_Profit]]</f>
        <v>-15</v>
      </c>
      <c r="M2594" s="5">
        <f>IF(
Table1[[#This Row],[Budget_Profit]]=0,
"",
IF(
Table1[[#This Row],[Budget_Profit]]&gt;0,
(Table1[[#This Row],[Actual_Profit]]-Table1[[#This Row],[Budget_Profit]])/Table1[[#This Row],[Budget_Profit]],
(Table1[[#This Row],[Actual_Profit]]-Table1[[#This Row],[Budget_Profit]])/ABS(Table1[[#This Row],[Budget_Profit]])
)
)</f>
        <v>-0.3</v>
      </c>
      <c r="N2594" s="5" t="str">
        <f>IF(Table1[[#This Row],[Profit_Var]]&gt;=0, "Above Budget", "Below Budget")</f>
        <v>Below Budget</v>
      </c>
      <c r="O2594">
        <v>50</v>
      </c>
      <c r="P2594">
        <v>60</v>
      </c>
      <c r="Q2594">
        <f>Table1[[#This Row],[COGS]]-Table1[[#This Row],[Budget_COGS]]</f>
        <v>-10</v>
      </c>
      <c r="R2594" s="5">
        <f>IF(
Table1[[#This Row],[Budget_COGS]]=0,
"",
IF(
Table1[[#This Row],[Budget_COGS]]&gt;0,
(Table1[[#This Row],[Budget_COGS]]-Table1[[#This Row],[COGS]]) / Table1[[#This Row],[Budget_COGS]],
(Table1[[#This Row],[Budget_COGS]]-Table1[[#This Row],[COGS]]) / ABS(Table1[[#This Row],[Budget_COGS]])
)
)</f>
        <v>0.16666666666666666</v>
      </c>
      <c r="S2594" s="5" t="str">
        <f>IF(Table1[[#This Row],[COGS _Var]]&gt;=0, "Above Budget", "Below Budget")</f>
        <v>Below Budget</v>
      </c>
      <c r="T2594">
        <f>Table1[[#This Row],[Actual_Sales]]-Table1[[#This Row],[COGS]]</f>
        <v>83</v>
      </c>
      <c r="U2594">
        <v>90</v>
      </c>
      <c r="V2594">
        <f>Table1[[#This Row],[Gross_Margin]]-Table1[[#This Row],[Budget_Margin]]</f>
        <v>-7</v>
      </c>
      <c r="W2594" s="5">
        <f>IF(
Table1[[#This Row],[Budget_Margin]]=0,
"",
IF(
Table1[[#This Row],[Budget_Margin]]&gt;0,
(Table1[[#This Row],[Gross_Margin]]-Table1[[#This Row],[Budget_Margin]]) / Table1[[#This Row],[Budget_Margin]],
(Table1[[#This Row],[Gross_Margin]]-Table1[[#This Row],[Budget_Margin]]) / ABS(Table1[[#This Row],[Budget_Margin]])
)
)</f>
        <v>-7.7777777777777779E-2</v>
      </c>
      <c r="X2594" s="5" t="str">
        <f>IF(Table1[[#This Row],[Margin_Var]]&gt;=0, "Above Budget", "Below Budget")</f>
        <v>Below Budget</v>
      </c>
      <c r="Y2594" s="5">
        <f>IFERROR(Table1[[#This Row],[Gross_Margin]]/Table1[[#This Row],[Actual_Sales]],0)</f>
        <v>0.62406015037593987</v>
      </c>
      <c r="Z2594" s="5">
        <f>Table1[[#This Row],[Actual_Profit]]/Table1[[#This Row],[Actual_Sales]]</f>
        <v>0.26315789473684209</v>
      </c>
      <c r="AA2594">
        <v>48</v>
      </c>
      <c r="AB2594" s="5">
        <f>IFERROR(Table1[[#This Row],[Expenses]]/Table1[[#This Row],[Actual_Sales]],0)</f>
        <v>0.36090225563909772</v>
      </c>
      <c r="AC2594">
        <v>16</v>
      </c>
      <c r="AD2594">
        <v>372</v>
      </c>
      <c r="AE2594" s="5">
        <f>IFERROR(Table1[[#This Row],[Inventory]]/Table1[[#This Row],[Actual_Sales]],0)</f>
        <v>2.7969924812030076</v>
      </c>
    </row>
    <row r="2595" spans="1:31" x14ac:dyDescent="0.25">
      <c r="A2595">
        <v>2759</v>
      </c>
      <c r="B2595">
        <v>603</v>
      </c>
      <c r="C2595">
        <v>2</v>
      </c>
      <c r="D2595" s="2">
        <v>40634</v>
      </c>
      <c r="E2595">
        <v>133</v>
      </c>
      <c r="F2595">
        <v>110</v>
      </c>
      <c r="G2595">
        <f>Table1[[#This Row],[Actual_Sales]]-Table1[[#This Row],[Budget_Sales]]</f>
        <v>23</v>
      </c>
      <c r="H2595" s="5">
        <f>IF(
Table1[[#This Row],[Budget_Sales]]=0,
"",
IF(
Table1[[#This Row],[Budget_Sales]]&gt;0,
(Table1[[#This Row],[Actual_Sales]]-Table1[[#This Row],[Budget_Sales]])/Table1[[#This Row],[Budget_Sales]],
(Table1[[#This Row],[Actual_Sales]]-Table1[[#This Row],[Budget_Sales]])/ABS(Table1[[#This Row],[Budget_Sales]])
)
)</f>
        <v>0.20909090909090908</v>
      </c>
      <c r="I2595" s="5" t="str">
        <f>IF(Table1[[#This Row],[Sales_Var]]&gt;=0,"Above Budget","Below Budget")</f>
        <v>Above Budget</v>
      </c>
      <c r="J2595">
        <f>Table1[[#This Row],[Actual_Sales]]-(Table1[[#This Row],[COGS]]+Table1[[#This Row],[Expenses]])</f>
        <v>35</v>
      </c>
      <c r="K2595">
        <v>40</v>
      </c>
      <c r="L2595">
        <f>Table1[[#This Row],[Actual_Profit]]-Table1[[#This Row],[Budget_Profit]]</f>
        <v>-5</v>
      </c>
      <c r="M2595" s="5">
        <f>IF(
Table1[[#This Row],[Budget_Profit]]=0,
"",
IF(
Table1[[#This Row],[Budget_Profit]]&gt;0,
(Table1[[#This Row],[Actual_Profit]]-Table1[[#This Row],[Budget_Profit]])/Table1[[#This Row],[Budget_Profit]],
(Table1[[#This Row],[Actual_Profit]]-Table1[[#This Row],[Budget_Profit]])/ABS(Table1[[#This Row],[Budget_Profit]])
)
)</f>
        <v>-0.125</v>
      </c>
      <c r="N2595" s="5" t="str">
        <f>IF(Table1[[#This Row],[Profit_Var]]&gt;=0, "Above Budget", "Below Budget")</f>
        <v>Below Budget</v>
      </c>
      <c r="O2595">
        <v>50</v>
      </c>
      <c r="P2595">
        <v>40</v>
      </c>
      <c r="Q2595">
        <f>Table1[[#This Row],[COGS]]-Table1[[#This Row],[Budget_COGS]]</f>
        <v>10</v>
      </c>
      <c r="R2595" s="5">
        <f>IF(
Table1[[#This Row],[Budget_COGS]]=0,
"",
IF(
Table1[[#This Row],[Budget_COGS]]&gt;0,
(Table1[[#This Row],[Budget_COGS]]-Table1[[#This Row],[COGS]]) / Table1[[#This Row],[Budget_COGS]],
(Table1[[#This Row],[Budget_COGS]]-Table1[[#This Row],[COGS]]) / ABS(Table1[[#This Row],[Budget_COGS]])
)
)</f>
        <v>-0.25</v>
      </c>
      <c r="S2595" s="5" t="str">
        <f>IF(Table1[[#This Row],[COGS _Var]]&gt;=0, "Above Budget", "Below Budget")</f>
        <v>Above Budget</v>
      </c>
      <c r="T2595">
        <f>Table1[[#This Row],[Actual_Sales]]-Table1[[#This Row],[COGS]]</f>
        <v>83</v>
      </c>
      <c r="U2595">
        <v>70</v>
      </c>
      <c r="V2595">
        <f>Table1[[#This Row],[Gross_Margin]]-Table1[[#This Row],[Budget_Margin]]</f>
        <v>13</v>
      </c>
      <c r="W2595" s="5">
        <f>IF(
Table1[[#This Row],[Budget_Margin]]=0,
"",
IF(
Table1[[#This Row],[Budget_Margin]]&gt;0,
(Table1[[#This Row],[Gross_Margin]]-Table1[[#This Row],[Budget_Margin]]) / Table1[[#This Row],[Budget_Margin]],
(Table1[[#This Row],[Gross_Margin]]-Table1[[#This Row],[Budget_Margin]]) / ABS(Table1[[#This Row],[Budget_Margin]])
)
)</f>
        <v>0.18571428571428572</v>
      </c>
      <c r="X2595" s="5" t="str">
        <f>IF(Table1[[#This Row],[Margin_Var]]&gt;=0, "Above Budget", "Below Budget")</f>
        <v>Above Budget</v>
      </c>
      <c r="Y2595" s="5">
        <f>IFERROR(Table1[[#This Row],[Gross_Margin]]/Table1[[#This Row],[Actual_Sales]],0)</f>
        <v>0.62406015037593987</v>
      </c>
      <c r="Z2595" s="5">
        <f>Table1[[#This Row],[Actual_Profit]]/Table1[[#This Row],[Actual_Sales]]</f>
        <v>0.26315789473684209</v>
      </c>
      <c r="AA2595">
        <v>48</v>
      </c>
      <c r="AB2595" s="5">
        <f>IFERROR(Table1[[#This Row],[Expenses]]/Table1[[#This Row],[Actual_Sales]],0)</f>
        <v>0.36090225563909772</v>
      </c>
      <c r="AC2595">
        <v>16</v>
      </c>
      <c r="AD2595">
        <v>372</v>
      </c>
      <c r="AE2595" s="5">
        <f>IFERROR(Table1[[#This Row],[Inventory]]/Table1[[#This Row],[Actual_Sales]],0)</f>
        <v>2.7969924812030076</v>
      </c>
    </row>
    <row r="2596" spans="1:31" x14ac:dyDescent="0.25">
      <c r="A2596">
        <v>3656</v>
      </c>
      <c r="B2596">
        <v>682</v>
      </c>
      <c r="C2596">
        <v>8</v>
      </c>
      <c r="D2596" s="2">
        <v>40787</v>
      </c>
      <c r="E2596">
        <v>133</v>
      </c>
      <c r="F2596">
        <v>120</v>
      </c>
      <c r="G2596">
        <f>Table1[[#This Row],[Actual_Sales]]-Table1[[#This Row],[Budget_Sales]]</f>
        <v>13</v>
      </c>
      <c r="H2596" s="5">
        <f>IF(
Table1[[#This Row],[Budget_Sales]]=0,
"",
IF(
Table1[[#This Row],[Budget_Sales]]&gt;0,
(Table1[[#This Row],[Actual_Sales]]-Table1[[#This Row],[Budget_Sales]])/Table1[[#This Row],[Budget_Sales]],
(Table1[[#This Row],[Actual_Sales]]-Table1[[#This Row],[Budget_Sales]])/ABS(Table1[[#This Row],[Budget_Sales]])
)
)</f>
        <v>0.10833333333333334</v>
      </c>
      <c r="I2596" s="5" t="str">
        <f>IF(Table1[[#This Row],[Sales_Var]]&gt;=0,"Above Budget","Below Budget")</f>
        <v>Above Budget</v>
      </c>
      <c r="J2596">
        <f>Table1[[#This Row],[Actual_Sales]]-(Table1[[#This Row],[COGS]]+Table1[[#This Row],[Expenses]])</f>
        <v>35</v>
      </c>
      <c r="K2596">
        <v>40</v>
      </c>
      <c r="L2596">
        <f>Table1[[#This Row],[Actual_Profit]]-Table1[[#This Row],[Budget_Profit]]</f>
        <v>-5</v>
      </c>
      <c r="M2596" s="5">
        <f>IF(
Table1[[#This Row],[Budget_Profit]]=0,
"",
IF(
Table1[[#This Row],[Budget_Profit]]&gt;0,
(Table1[[#This Row],[Actual_Profit]]-Table1[[#This Row],[Budget_Profit]])/Table1[[#This Row],[Budget_Profit]],
(Table1[[#This Row],[Actual_Profit]]-Table1[[#This Row],[Budget_Profit]])/ABS(Table1[[#This Row],[Budget_Profit]])
)
)</f>
        <v>-0.125</v>
      </c>
      <c r="N2596" s="5" t="str">
        <f>IF(Table1[[#This Row],[Profit_Var]]&gt;=0, "Above Budget", "Below Budget")</f>
        <v>Below Budget</v>
      </c>
      <c r="O2596">
        <v>53</v>
      </c>
      <c r="P2596">
        <v>50</v>
      </c>
      <c r="Q2596">
        <f>Table1[[#This Row],[COGS]]-Table1[[#This Row],[Budget_COGS]]</f>
        <v>3</v>
      </c>
      <c r="R2596" s="5">
        <f>IF(
Table1[[#This Row],[Budget_COGS]]=0,
"",
IF(
Table1[[#This Row],[Budget_COGS]]&gt;0,
(Table1[[#This Row],[Budget_COGS]]-Table1[[#This Row],[COGS]]) / Table1[[#This Row],[Budget_COGS]],
(Table1[[#This Row],[Budget_COGS]]-Table1[[#This Row],[COGS]]) / ABS(Table1[[#This Row],[Budget_COGS]])
)
)</f>
        <v>-0.06</v>
      </c>
      <c r="S2596" s="5" t="str">
        <f>IF(Table1[[#This Row],[COGS _Var]]&gt;=0, "Above Budget", "Below Budget")</f>
        <v>Above Budget</v>
      </c>
      <c r="T2596">
        <f>Table1[[#This Row],[Actual_Sales]]-Table1[[#This Row],[COGS]]</f>
        <v>80</v>
      </c>
      <c r="U2596">
        <v>70</v>
      </c>
      <c r="V2596">
        <f>Table1[[#This Row],[Gross_Margin]]-Table1[[#This Row],[Budget_Margin]]</f>
        <v>10</v>
      </c>
      <c r="W2596" s="5">
        <f>IF(
Table1[[#This Row],[Budget_Margin]]=0,
"",
IF(
Table1[[#This Row],[Budget_Margin]]&gt;0,
(Table1[[#This Row],[Gross_Margin]]-Table1[[#This Row],[Budget_Margin]]) / Table1[[#This Row],[Budget_Margin]],
(Table1[[#This Row],[Gross_Margin]]-Table1[[#This Row],[Budget_Margin]]) / ABS(Table1[[#This Row],[Budget_Margin]])
)
)</f>
        <v>0.14285714285714285</v>
      </c>
      <c r="X2596" s="5" t="str">
        <f>IF(Table1[[#This Row],[Margin_Var]]&gt;=0, "Above Budget", "Below Budget")</f>
        <v>Above Budget</v>
      </c>
      <c r="Y2596" s="5">
        <f>IFERROR(Table1[[#This Row],[Gross_Margin]]/Table1[[#This Row],[Actual_Sales]],0)</f>
        <v>0.60150375939849621</v>
      </c>
      <c r="Z2596" s="5">
        <f>Table1[[#This Row],[Actual_Profit]]/Table1[[#This Row],[Actual_Sales]]</f>
        <v>0.26315789473684209</v>
      </c>
      <c r="AA2596">
        <v>45</v>
      </c>
      <c r="AB2596" s="5">
        <f>IFERROR(Table1[[#This Row],[Expenses]]/Table1[[#This Row],[Actual_Sales]],0)</f>
        <v>0.33834586466165412</v>
      </c>
      <c r="AC2596">
        <v>17</v>
      </c>
      <c r="AD2596">
        <v>410</v>
      </c>
      <c r="AE2596" s="5">
        <f>IFERROR(Table1[[#This Row],[Inventory]]/Table1[[#This Row],[Actual_Sales]],0)</f>
        <v>3.0827067669172932</v>
      </c>
    </row>
    <row r="2597" spans="1:31" x14ac:dyDescent="0.25">
      <c r="A2597">
        <v>3673</v>
      </c>
      <c r="B2597">
        <v>720</v>
      </c>
      <c r="C2597">
        <v>10</v>
      </c>
      <c r="D2597" s="2">
        <v>40787</v>
      </c>
      <c r="E2597">
        <v>133</v>
      </c>
      <c r="F2597">
        <v>110</v>
      </c>
      <c r="G2597">
        <f>Table1[[#This Row],[Actual_Sales]]-Table1[[#This Row],[Budget_Sales]]</f>
        <v>23</v>
      </c>
      <c r="H2597" s="5">
        <f>IF(
Table1[[#This Row],[Budget_Sales]]=0,
"",
IF(
Table1[[#This Row],[Budget_Sales]]&gt;0,
(Table1[[#This Row],[Actual_Sales]]-Table1[[#This Row],[Budget_Sales]])/Table1[[#This Row],[Budget_Sales]],
(Table1[[#This Row],[Actual_Sales]]-Table1[[#This Row],[Budget_Sales]])/ABS(Table1[[#This Row],[Budget_Sales]])
)
)</f>
        <v>0.20909090909090908</v>
      </c>
      <c r="I2597" s="5" t="str">
        <f>IF(Table1[[#This Row],[Sales_Var]]&gt;=0,"Above Budget","Below Budget")</f>
        <v>Above Budget</v>
      </c>
      <c r="J2597">
        <f>Table1[[#This Row],[Actual_Sales]]-(Table1[[#This Row],[COGS]]+Table1[[#This Row],[Expenses]])</f>
        <v>35</v>
      </c>
      <c r="K2597">
        <v>40</v>
      </c>
      <c r="L2597">
        <f>Table1[[#This Row],[Actual_Profit]]-Table1[[#This Row],[Budget_Profit]]</f>
        <v>-5</v>
      </c>
      <c r="M2597" s="5">
        <f>IF(
Table1[[#This Row],[Budget_Profit]]=0,
"",
IF(
Table1[[#This Row],[Budget_Profit]]&gt;0,
(Table1[[#This Row],[Actual_Profit]]-Table1[[#This Row],[Budget_Profit]])/Table1[[#This Row],[Budget_Profit]],
(Table1[[#This Row],[Actual_Profit]]-Table1[[#This Row],[Budget_Profit]])/ABS(Table1[[#This Row],[Budget_Profit]])
)
)</f>
        <v>-0.125</v>
      </c>
      <c r="N2597" s="5" t="str">
        <f>IF(Table1[[#This Row],[Profit_Var]]&gt;=0, "Above Budget", "Below Budget")</f>
        <v>Below Budget</v>
      </c>
      <c r="O2597">
        <v>53</v>
      </c>
      <c r="P2597">
        <v>40</v>
      </c>
      <c r="Q2597">
        <f>Table1[[#This Row],[COGS]]-Table1[[#This Row],[Budget_COGS]]</f>
        <v>13</v>
      </c>
      <c r="R2597" s="5">
        <f>IF(
Table1[[#This Row],[Budget_COGS]]=0,
"",
IF(
Table1[[#This Row],[Budget_COGS]]&gt;0,
(Table1[[#This Row],[Budget_COGS]]-Table1[[#This Row],[COGS]]) / Table1[[#This Row],[Budget_COGS]],
(Table1[[#This Row],[Budget_COGS]]-Table1[[#This Row],[COGS]]) / ABS(Table1[[#This Row],[Budget_COGS]])
)
)</f>
        <v>-0.32500000000000001</v>
      </c>
      <c r="S2597" s="5" t="str">
        <f>IF(Table1[[#This Row],[COGS _Var]]&gt;=0, "Above Budget", "Below Budget")</f>
        <v>Above Budget</v>
      </c>
      <c r="T2597">
        <f>Table1[[#This Row],[Actual_Sales]]-Table1[[#This Row],[COGS]]</f>
        <v>80</v>
      </c>
      <c r="U2597">
        <v>70</v>
      </c>
      <c r="V2597">
        <f>Table1[[#This Row],[Gross_Margin]]-Table1[[#This Row],[Budget_Margin]]</f>
        <v>10</v>
      </c>
      <c r="W2597" s="5">
        <f>IF(
Table1[[#This Row],[Budget_Margin]]=0,
"",
IF(
Table1[[#This Row],[Budget_Margin]]&gt;0,
(Table1[[#This Row],[Gross_Margin]]-Table1[[#This Row],[Budget_Margin]]) / Table1[[#This Row],[Budget_Margin]],
(Table1[[#This Row],[Gross_Margin]]-Table1[[#This Row],[Budget_Margin]]) / ABS(Table1[[#This Row],[Budget_Margin]])
)
)</f>
        <v>0.14285714285714285</v>
      </c>
      <c r="X2597" s="5" t="str">
        <f>IF(Table1[[#This Row],[Margin_Var]]&gt;=0, "Above Budget", "Below Budget")</f>
        <v>Above Budget</v>
      </c>
      <c r="Y2597" s="5">
        <f>IFERROR(Table1[[#This Row],[Gross_Margin]]/Table1[[#This Row],[Actual_Sales]],0)</f>
        <v>0.60150375939849621</v>
      </c>
      <c r="Z2597" s="5">
        <f>Table1[[#This Row],[Actual_Profit]]/Table1[[#This Row],[Actual_Sales]]</f>
        <v>0.26315789473684209</v>
      </c>
      <c r="AA2597">
        <v>45</v>
      </c>
      <c r="AB2597" s="5">
        <f>IFERROR(Table1[[#This Row],[Expenses]]/Table1[[#This Row],[Actual_Sales]],0)</f>
        <v>0.33834586466165412</v>
      </c>
      <c r="AC2597">
        <v>17</v>
      </c>
      <c r="AD2597">
        <v>410</v>
      </c>
      <c r="AE2597" s="5">
        <f>IFERROR(Table1[[#This Row],[Inventory]]/Table1[[#This Row],[Actual_Sales]],0)</f>
        <v>3.0827067669172932</v>
      </c>
    </row>
    <row r="2598" spans="1:31" x14ac:dyDescent="0.25">
      <c r="A2598">
        <v>547</v>
      </c>
      <c r="B2598">
        <v>253</v>
      </c>
      <c r="C2598">
        <v>12</v>
      </c>
      <c r="D2598" s="2">
        <v>40269</v>
      </c>
      <c r="E2598">
        <v>114</v>
      </c>
      <c r="F2598">
        <v>70</v>
      </c>
      <c r="G2598">
        <f>Table1[[#This Row],[Actual_Sales]]-Table1[[#This Row],[Budget_Sales]]</f>
        <v>44</v>
      </c>
      <c r="H2598" s="5">
        <f>IF(
Table1[[#This Row],[Budget_Sales]]=0,
"",
IF(
Table1[[#This Row],[Budget_Sales]]&gt;0,
(Table1[[#This Row],[Actual_Sales]]-Table1[[#This Row],[Budget_Sales]])/Table1[[#This Row],[Budget_Sales]],
(Table1[[#This Row],[Actual_Sales]]-Table1[[#This Row],[Budget_Sales]])/ABS(Table1[[#This Row],[Budget_Sales]])
)
)</f>
        <v>0.62857142857142856</v>
      </c>
      <c r="I2598" s="5" t="str">
        <f>IF(Table1[[#This Row],[Sales_Var]]&gt;=0,"Above Budget","Below Budget")</f>
        <v>Above Budget</v>
      </c>
      <c r="J2598">
        <f>Table1[[#This Row],[Actual_Sales]]-(Table1[[#This Row],[COGS]]+Table1[[#This Row],[Expenses]])</f>
        <v>30</v>
      </c>
      <c r="K2598">
        <v>20</v>
      </c>
      <c r="L2598">
        <f>Table1[[#This Row],[Actual_Profit]]-Table1[[#This Row],[Budget_Profit]]</f>
        <v>10</v>
      </c>
      <c r="M2598" s="5">
        <f>IF(
Table1[[#This Row],[Budget_Profit]]=0,
"",
IF(
Table1[[#This Row],[Budget_Profit]]&gt;0,
(Table1[[#This Row],[Actual_Profit]]-Table1[[#This Row],[Budget_Profit]])/Table1[[#This Row],[Budget_Profit]],
(Table1[[#This Row],[Actual_Profit]]-Table1[[#This Row],[Budget_Profit]])/ABS(Table1[[#This Row],[Budget_Profit]])
)
)</f>
        <v>0.5</v>
      </c>
      <c r="N2598" s="5" t="str">
        <f>IF(Table1[[#This Row],[Profit_Var]]&gt;=0, "Above Budget", "Below Budget")</f>
        <v>Above Budget</v>
      </c>
      <c r="O2598">
        <v>46</v>
      </c>
      <c r="P2598">
        <v>30</v>
      </c>
      <c r="Q2598">
        <f>Table1[[#This Row],[COGS]]-Table1[[#This Row],[Budget_COGS]]</f>
        <v>16</v>
      </c>
      <c r="R2598" s="5">
        <f>IF(
Table1[[#This Row],[Budget_COGS]]=0,
"",
IF(
Table1[[#This Row],[Budget_COGS]]&gt;0,
(Table1[[#This Row],[Budget_COGS]]-Table1[[#This Row],[COGS]]) / Table1[[#This Row],[Budget_COGS]],
(Table1[[#This Row],[Budget_COGS]]-Table1[[#This Row],[COGS]]) / ABS(Table1[[#This Row],[Budget_COGS]])
)
)</f>
        <v>-0.53333333333333333</v>
      </c>
      <c r="S2598" s="5" t="str">
        <f>IF(Table1[[#This Row],[COGS _Var]]&gt;=0, "Above Budget", "Below Budget")</f>
        <v>Above Budget</v>
      </c>
      <c r="T2598">
        <f>Table1[[#This Row],[Actual_Sales]]-Table1[[#This Row],[COGS]]</f>
        <v>68</v>
      </c>
      <c r="U2598">
        <v>40</v>
      </c>
      <c r="V2598">
        <f>Table1[[#This Row],[Gross_Margin]]-Table1[[#This Row],[Budget_Margin]]</f>
        <v>28</v>
      </c>
      <c r="W2598" s="5">
        <f>IF(
Table1[[#This Row],[Budget_Margin]]=0,
"",
IF(
Table1[[#This Row],[Budget_Margin]]&gt;0,
(Table1[[#This Row],[Gross_Margin]]-Table1[[#This Row],[Budget_Margin]]) / Table1[[#This Row],[Budget_Margin]],
(Table1[[#This Row],[Gross_Margin]]-Table1[[#This Row],[Budget_Margin]]) / ABS(Table1[[#This Row],[Budget_Margin]])
)
)</f>
        <v>0.7</v>
      </c>
      <c r="X2598" s="5" t="str">
        <f>IF(Table1[[#This Row],[Margin_Var]]&gt;=0, "Above Budget", "Below Budget")</f>
        <v>Above Budget</v>
      </c>
      <c r="Y2598" s="5">
        <f>IFERROR(Table1[[#This Row],[Gross_Margin]]/Table1[[#This Row],[Actual_Sales]],0)</f>
        <v>0.59649122807017541</v>
      </c>
      <c r="Z2598" s="5">
        <f>Table1[[#This Row],[Actual_Profit]]/Table1[[#This Row],[Actual_Sales]]</f>
        <v>0.26315789473684209</v>
      </c>
      <c r="AA2598">
        <v>38</v>
      </c>
      <c r="AB2598" s="5">
        <f>IFERROR(Table1[[#This Row],[Expenses]]/Table1[[#This Row],[Actual_Sales]],0)</f>
        <v>0.33333333333333331</v>
      </c>
      <c r="AC2598">
        <v>14</v>
      </c>
      <c r="AD2598">
        <v>388</v>
      </c>
      <c r="AE2598" s="5">
        <f>IFERROR(Table1[[#This Row],[Inventory]]/Table1[[#This Row],[Actual_Sales]],0)</f>
        <v>3.4035087719298245</v>
      </c>
    </row>
    <row r="2599" spans="1:31" x14ac:dyDescent="0.25">
      <c r="A2599">
        <v>2747</v>
      </c>
      <c r="B2599">
        <v>567</v>
      </c>
      <c r="C2599">
        <v>1</v>
      </c>
      <c r="D2599" s="2">
        <v>40634</v>
      </c>
      <c r="E2599">
        <v>137</v>
      </c>
      <c r="F2599">
        <v>130</v>
      </c>
      <c r="G2599">
        <f>Table1[[#This Row],[Actual_Sales]]-Table1[[#This Row],[Budget_Sales]]</f>
        <v>7</v>
      </c>
      <c r="H2599" s="5">
        <f>IF(
Table1[[#This Row],[Budget_Sales]]=0,
"",
IF(
Table1[[#This Row],[Budget_Sales]]&gt;0,
(Table1[[#This Row],[Actual_Sales]]-Table1[[#This Row],[Budget_Sales]])/Table1[[#This Row],[Budget_Sales]],
(Table1[[#This Row],[Actual_Sales]]-Table1[[#This Row],[Budget_Sales]])/ABS(Table1[[#This Row],[Budget_Sales]])
)
)</f>
        <v>5.3846153846153849E-2</v>
      </c>
      <c r="I2599" s="5" t="str">
        <f>IF(Table1[[#This Row],[Sales_Var]]&gt;=0,"Above Budget","Below Budget")</f>
        <v>Above Budget</v>
      </c>
      <c r="J2599">
        <f>Table1[[#This Row],[Actual_Sales]]-(Table1[[#This Row],[COGS]]+Table1[[#This Row],[Expenses]])</f>
        <v>36</v>
      </c>
      <c r="K2599">
        <v>50</v>
      </c>
      <c r="L2599">
        <f>Table1[[#This Row],[Actual_Profit]]-Table1[[#This Row],[Budget_Profit]]</f>
        <v>-14</v>
      </c>
      <c r="M2599" s="5">
        <f>IF(
Table1[[#This Row],[Budget_Profit]]=0,
"",
IF(
Table1[[#This Row],[Budget_Profit]]&gt;0,
(Table1[[#This Row],[Actual_Profit]]-Table1[[#This Row],[Budget_Profit]])/Table1[[#This Row],[Budget_Profit]],
(Table1[[#This Row],[Actual_Profit]]-Table1[[#This Row],[Budget_Profit]])/ABS(Table1[[#This Row],[Budget_Profit]])
)
)</f>
        <v>-0.28000000000000003</v>
      </c>
      <c r="N2599" s="5" t="str">
        <f>IF(Table1[[#This Row],[Profit_Var]]&gt;=0, "Above Budget", "Below Budget")</f>
        <v>Below Budget</v>
      </c>
      <c r="O2599">
        <v>55</v>
      </c>
      <c r="P2599">
        <v>50</v>
      </c>
      <c r="Q2599">
        <f>Table1[[#This Row],[COGS]]-Table1[[#This Row],[Budget_COGS]]</f>
        <v>5</v>
      </c>
      <c r="R2599" s="5">
        <f>IF(
Table1[[#This Row],[Budget_COGS]]=0,
"",
IF(
Table1[[#This Row],[Budget_COGS]]&gt;0,
(Table1[[#This Row],[Budget_COGS]]-Table1[[#This Row],[COGS]]) / Table1[[#This Row],[Budget_COGS]],
(Table1[[#This Row],[Budget_COGS]]-Table1[[#This Row],[COGS]]) / ABS(Table1[[#This Row],[Budget_COGS]])
)
)</f>
        <v>-0.1</v>
      </c>
      <c r="S2599" s="5" t="str">
        <f>IF(Table1[[#This Row],[COGS _Var]]&gt;=0, "Above Budget", "Below Budget")</f>
        <v>Above Budget</v>
      </c>
      <c r="T2599">
        <f>Table1[[#This Row],[Actual_Sales]]-Table1[[#This Row],[COGS]]</f>
        <v>82</v>
      </c>
      <c r="U2599">
        <v>80</v>
      </c>
      <c r="V2599">
        <f>Table1[[#This Row],[Gross_Margin]]-Table1[[#This Row],[Budget_Margin]]</f>
        <v>2</v>
      </c>
      <c r="W2599" s="5">
        <f>IF(
Table1[[#This Row],[Budget_Margin]]=0,
"",
IF(
Table1[[#This Row],[Budget_Margin]]&gt;0,
(Table1[[#This Row],[Gross_Margin]]-Table1[[#This Row],[Budget_Margin]]) / Table1[[#This Row],[Budget_Margin]],
(Table1[[#This Row],[Gross_Margin]]-Table1[[#This Row],[Budget_Margin]]) / ABS(Table1[[#This Row],[Budget_Margin]])
)
)</f>
        <v>2.5000000000000001E-2</v>
      </c>
      <c r="X2599" s="5" t="str">
        <f>IF(Table1[[#This Row],[Margin_Var]]&gt;=0, "Above Budget", "Below Budget")</f>
        <v>Above Budget</v>
      </c>
      <c r="Y2599" s="5">
        <f>IFERROR(Table1[[#This Row],[Gross_Margin]]/Table1[[#This Row],[Actual_Sales]],0)</f>
        <v>0.59854014598540151</v>
      </c>
      <c r="Z2599" s="5">
        <f>Table1[[#This Row],[Actual_Profit]]/Table1[[#This Row],[Actual_Sales]]</f>
        <v>0.26277372262773724</v>
      </c>
      <c r="AA2599">
        <v>46</v>
      </c>
      <c r="AB2599" s="5">
        <f>IFERROR(Table1[[#This Row],[Expenses]]/Table1[[#This Row],[Actual_Sales]],0)</f>
        <v>0.33576642335766421</v>
      </c>
      <c r="AC2599">
        <v>18</v>
      </c>
      <c r="AD2599">
        <v>336</v>
      </c>
      <c r="AE2599" s="5">
        <f>IFERROR(Table1[[#This Row],[Inventory]]/Table1[[#This Row],[Actual_Sales]],0)</f>
        <v>2.4525547445255476</v>
      </c>
    </row>
    <row r="2600" spans="1:31" x14ac:dyDescent="0.25">
      <c r="A2600">
        <v>2829</v>
      </c>
      <c r="B2600">
        <v>971</v>
      </c>
      <c r="C2600">
        <v>5</v>
      </c>
      <c r="D2600" s="2">
        <v>40634</v>
      </c>
      <c r="E2600">
        <v>137</v>
      </c>
      <c r="F2600">
        <v>120</v>
      </c>
      <c r="G2600">
        <f>Table1[[#This Row],[Actual_Sales]]-Table1[[#This Row],[Budget_Sales]]</f>
        <v>17</v>
      </c>
      <c r="H2600" s="5">
        <f>IF(
Table1[[#This Row],[Budget_Sales]]=0,
"",
IF(
Table1[[#This Row],[Budget_Sales]]&gt;0,
(Table1[[#This Row],[Actual_Sales]]-Table1[[#This Row],[Budget_Sales]])/Table1[[#This Row],[Budget_Sales]],
(Table1[[#This Row],[Actual_Sales]]-Table1[[#This Row],[Budget_Sales]])/ABS(Table1[[#This Row],[Budget_Sales]])
)
)</f>
        <v>0.14166666666666666</v>
      </c>
      <c r="I2600" s="5" t="str">
        <f>IF(Table1[[#This Row],[Sales_Var]]&gt;=0,"Above Budget","Below Budget")</f>
        <v>Above Budget</v>
      </c>
      <c r="J2600">
        <f>Table1[[#This Row],[Actual_Sales]]-(Table1[[#This Row],[COGS]]+Table1[[#This Row],[Expenses]])</f>
        <v>36</v>
      </c>
      <c r="K2600">
        <v>40</v>
      </c>
      <c r="L2600">
        <f>Table1[[#This Row],[Actual_Profit]]-Table1[[#This Row],[Budget_Profit]]</f>
        <v>-4</v>
      </c>
      <c r="M2600" s="5">
        <f>IF(
Table1[[#This Row],[Budget_Profit]]=0,
"",
IF(
Table1[[#This Row],[Budget_Profit]]&gt;0,
(Table1[[#This Row],[Actual_Profit]]-Table1[[#This Row],[Budget_Profit]])/Table1[[#This Row],[Budget_Profit]],
(Table1[[#This Row],[Actual_Profit]]-Table1[[#This Row],[Budget_Profit]])/ABS(Table1[[#This Row],[Budget_Profit]])
)
)</f>
        <v>-0.1</v>
      </c>
      <c r="N2600" s="5" t="str">
        <f>IF(Table1[[#This Row],[Profit_Var]]&gt;=0, "Above Budget", "Below Budget")</f>
        <v>Below Budget</v>
      </c>
      <c r="O2600">
        <v>55</v>
      </c>
      <c r="P2600">
        <v>50</v>
      </c>
      <c r="Q2600">
        <f>Table1[[#This Row],[COGS]]-Table1[[#This Row],[Budget_COGS]]</f>
        <v>5</v>
      </c>
      <c r="R2600" s="5">
        <f>IF(
Table1[[#This Row],[Budget_COGS]]=0,
"",
IF(
Table1[[#This Row],[Budget_COGS]]&gt;0,
(Table1[[#This Row],[Budget_COGS]]-Table1[[#This Row],[COGS]]) / Table1[[#This Row],[Budget_COGS]],
(Table1[[#This Row],[Budget_COGS]]-Table1[[#This Row],[COGS]]) / ABS(Table1[[#This Row],[Budget_COGS]])
)
)</f>
        <v>-0.1</v>
      </c>
      <c r="S2600" s="5" t="str">
        <f>IF(Table1[[#This Row],[COGS _Var]]&gt;=0, "Above Budget", "Below Budget")</f>
        <v>Above Budget</v>
      </c>
      <c r="T2600">
        <f>Table1[[#This Row],[Actual_Sales]]-Table1[[#This Row],[COGS]]</f>
        <v>82</v>
      </c>
      <c r="U2600">
        <v>70</v>
      </c>
      <c r="V2600">
        <f>Table1[[#This Row],[Gross_Margin]]-Table1[[#This Row],[Budget_Margin]]</f>
        <v>12</v>
      </c>
      <c r="W2600" s="5">
        <f>IF(
Table1[[#This Row],[Budget_Margin]]=0,
"",
IF(
Table1[[#This Row],[Budget_Margin]]&gt;0,
(Table1[[#This Row],[Gross_Margin]]-Table1[[#This Row],[Budget_Margin]]) / Table1[[#This Row],[Budget_Margin]],
(Table1[[#This Row],[Gross_Margin]]-Table1[[#This Row],[Budget_Margin]]) / ABS(Table1[[#This Row],[Budget_Margin]])
)
)</f>
        <v>0.17142857142857143</v>
      </c>
      <c r="X2600" s="5" t="str">
        <f>IF(Table1[[#This Row],[Margin_Var]]&gt;=0, "Above Budget", "Below Budget")</f>
        <v>Above Budget</v>
      </c>
      <c r="Y2600" s="5">
        <f>IFERROR(Table1[[#This Row],[Gross_Margin]]/Table1[[#This Row],[Actual_Sales]],0)</f>
        <v>0.59854014598540151</v>
      </c>
      <c r="Z2600" s="5">
        <f>Table1[[#This Row],[Actual_Profit]]/Table1[[#This Row],[Actual_Sales]]</f>
        <v>0.26277372262773724</v>
      </c>
      <c r="AA2600">
        <v>46</v>
      </c>
      <c r="AB2600" s="5">
        <f>IFERROR(Table1[[#This Row],[Expenses]]/Table1[[#This Row],[Actual_Sales]],0)</f>
        <v>0.33576642335766421</v>
      </c>
      <c r="AC2600">
        <v>18</v>
      </c>
      <c r="AD2600">
        <v>336</v>
      </c>
      <c r="AE2600" s="5">
        <f>IFERROR(Table1[[#This Row],[Inventory]]/Table1[[#This Row],[Actual_Sales]],0)</f>
        <v>2.4525547445255476</v>
      </c>
    </row>
    <row r="2601" spans="1:31" x14ac:dyDescent="0.25">
      <c r="A2601">
        <v>2733</v>
      </c>
      <c r="B2601">
        <v>512</v>
      </c>
      <c r="C2601">
        <v>8</v>
      </c>
      <c r="D2601" s="2">
        <v>40634</v>
      </c>
      <c r="E2601">
        <v>137</v>
      </c>
      <c r="F2601">
        <v>120</v>
      </c>
      <c r="G2601">
        <f>Table1[[#This Row],[Actual_Sales]]-Table1[[#This Row],[Budget_Sales]]</f>
        <v>17</v>
      </c>
      <c r="H2601" s="5">
        <f>IF(
Table1[[#This Row],[Budget_Sales]]=0,
"",
IF(
Table1[[#This Row],[Budget_Sales]]&gt;0,
(Table1[[#This Row],[Actual_Sales]]-Table1[[#This Row],[Budget_Sales]])/Table1[[#This Row],[Budget_Sales]],
(Table1[[#This Row],[Actual_Sales]]-Table1[[#This Row],[Budget_Sales]])/ABS(Table1[[#This Row],[Budget_Sales]])
)
)</f>
        <v>0.14166666666666666</v>
      </c>
      <c r="I2601" s="5" t="str">
        <f>IF(Table1[[#This Row],[Sales_Var]]&gt;=0,"Above Budget","Below Budget")</f>
        <v>Above Budget</v>
      </c>
      <c r="J2601">
        <f>Table1[[#This Row],[Actual_Sales]]-(Table1[[#This Row],[COGS]]+Table1[[#This Row],[Expenses]])</f>
        <v>36</v>
      </c>
      <c r="K2601">
        <v>40</v>
      </c>
      <c r="L2601">
        <f>Table1[[#This Row],[Actual_Profit]]-Table1[[#This Row],[Budget_Profit]]</f>
        <v>-4</v>
      </c>
      <c r="M2601" s="5">
        <f>IF(
Table1[[#This Row],[Budget_Profit]]=0,
"",
IF(
Table1[[#This Row],[Budget_Profit]]&gt;0,
(Table1[[#This Row],[Actual_Profit]]-Table1[[#This Row],[Budget_Profit]])/Table1[[#This Row],[Budget_Profit]],
(Table1[[#This Row],[Actual_Profit]]-Table1[[#This Row],[Budget_Profit]])/ABS(Table1[[#This Row],[Budget_Profit]])
)
)</f>
        <v>-0.1</v>
      </c>
      <c r="N2601" s="5" t="str">
        <f>IF(Table1[[#This Row],[Profit_Var]]&gt;=0, "Above Budget", "Below Budget")</f>
        <v>Below Budget</v>
      </c>
      <c r="O2601">
        <v>55</v>
      </c>
      <c r="P2601">
        <v>50</v>
      </c>
      <c r="Q2601">
        <f>Table1[[#This Row],[COGS]]-Table1[[#This Row],[Budget_COGS]]</f>
        <v>5</v>
      </c>
      <c r="R2601" s="5">
        <f>IF(
Table1[[#This Row],[Budget_COGS]]=0,
"",
IF(
Table1[[#This Row],[Budget_COGS]]&gt;0,
(Table1[[#This Row],[Budget_COGS]]-Table1[[#This Row],[COGS]]) / Table1[[#This Row],[Budget_COGS]],
(Table1[[#This Row],[Budget_COGS]]-Table1[[#This Row],[COGS]]) / ABS(Table1[[#This Row],[Budget_COGS]])
)
)</f>
        <v>-0.1</v>
      </c>
      <c r="S2601" s="5" t="str">
        <f>IF(Table1[[#This Row],[COGS _Var]]&gt;=0, "Above Budget", "Below Budget")</f>
        <v>Above Budget</v>
      </c>
      <c r="T2601">
        <f>Table1[[#This Row],[Actual_Sales]]-Table1[[#This Row],[COGS]]</f>
        <v>82</v>
      </c>
      <c r="U2601">
        <v>70</v>
      </c>
      <c r="V2601">
        <f>Table1[[#This Row],[Gross_Margin]]-Table1[[#This Row],[Budget_Margin]]</f>
        <v>12</v>
      </c>
      <c r="W2601" s="5">
        <f>IF(
Table1[[#This Row],[Budget_Margin]]=0,
"",
IF(
Table1[[#This Row],[Budget_Margin]]&gt;0,
(Table1[[#This Row],[Gross_Margin]]-Table1[[#This Row],[Budget_Margin]]) / Table1[[#This Row],[Budget_Margin]],
(Table1[[#This Row],[Gross_Margin]]-Table1[[#This Row],[Budget_Margin]]) / ABS(Table1[[#This Row],[Budget_Margin]])
)
)</f>
        <v>0.17142857142857143</v>
      </c>
      <c r="X2601" s="5" t="str">
        <f>IF(Table1[[#This Row],[Margin_Var]]&gt;=0, "Above Budget", "Below Budget")</f>
        <v>Above Budget</v>
      </c>
      <c r="Y2601" s="5">
        <f>IFERROR(Table1[[#This Row],[Gross_Margin]]/Table1[[#This Row],[Actual_Sales]],0)</f>
        <v>0.59854014598540151</v>
      </c>
      <c r="Z2601" s="5">
        <f>Table1[[#This Row],[Actual_Profit]]/Table1[[#This Row],[Actual_Sales]]</f>
        <v>0.26277372262773724</v>
      </c>
      <c r="AA2601">
        <v>46</v>
      </c>
      <c r="AB2601" s="5">
        <f>IFERROR(Table1[[#This Row],[Expenses]]/Table1[[#This Row],[Actual_Sales]],0)</f>
        <v>0.33576642335766421</v>
      </c>
      <c r="AC2601">
        <v>18</v>
      </c>
      <c r="AD2601">
        <v>336</v>
      </c>
      <c r="AE2601" s="5">
        <f>IFERROR(Table1[[#This Row],[Inventory]]/Table1[[#This Row],[Actual_Sales]],0)</f>
        <v>2.4525547445255476</v>
      </c>
    </row>
    <row r="2602" spans="1:31" x14ac:dyDescent="0.25">
      <c r="A2602">
        <v>3119</v>
      </c>
      <c r="B2602">
        <v>660</v>
      </c>
      <c r="C2602">
        <v>3</v>
      </c>
      <c r="D2602" s="2">
        <v>40695</v>
      </c>
      <c r="E2602">
        <v>141</v>
      </c>
      <c r="F2602">
        <v>140</v>
      </c>
      <c r="G2602">
        <f>Table1[[#This Row],[Actual_Sales]]-Table1[[#This Row],[Budget_Sales]]</f>
        <v>1</v>
      </c>
      <c r="H2602" s="5">
        <f>IF(
Table1[[#This Row],[Budget_Sales]]=0,
"",
IF(
Table1[[#This Row],[Budget_Sales]]&gt;0,
(Table1[[#This Row],[Actual_Sales]]-Table1[[#This Row],[Budget_Sales]])/Table1[[#This Row],[Budget_Sales]],
(Table1[[#This Row],[Actual_Sales]]-Table1[[#This Row],[Budget_Sales]])/ABS(Table1[[#This Row],[Budget_Sales]])
)
)</f>
        <v>7.1428571428571426E-3</v>
      </c>
      <c r="I2602" s="5" t="str">
        <f>IF(Table1[[#This Row],[Sales_Var]]&gt;=0,"Above Budget","Below Budget")</f>
        <v>Above Budget</v>
      </c>
      <c r="J2602">
        <f>Table1[[#This Row],[Actual_Sales]]-(Table1[[#This Row],[COGS]]+Table1[[#This Row],[Expenses]])</f>
        <v>37</v>
      </c>
      <c r="K2602">
        <v>50</v>
      </c>
      <c r="L2602">
        <f>Table1[[#This Row],[Actual_Profit]]-Table1[[#This Row],[Budget_Profit]]</f>
        <v>-13</v>
      </c>
      <c r="M2602" s="5">
        <f>IF(
Table1[[#This Row],[Budget_Profit]]=0,
"",
IF(
Table1[[#This Row],[Budget_Profit]]&gt;0,
(Table1[[#This Row],[Actual_Profit]]-Table1[[#This Row],[Budget_Profit]])/Table1[[#This Row],[Budget_Profit]],
(Table1[[#This Row],[Actual_Profit]]-Table1[[#This Row],[Budget_Profit]])/ABS(Table1[[#This Row],[Budget_Profit]])
)
)</f>
        <v>-0.26</v>
      </c>
      <c r="N2602" s="5" t="str">
        <f>IF(Table1[[#This Row],[Profit_Var]]&gt;=0, "Above Budget", "Below Budget")</f>
        <v>Below Budget</v>
      </c>
      <c r="O2602">
        <v>65</v>
      </c>
      <c r="P2602">
        <v>60</v>
      </c>
      <c r="Q2602">
        <f>Table1[[#This Row],[COGS]]-Table1[[#This Row],[Budget_COGS]]</f>
        <v>5</v>
      </c>
      <c r="R2602" s="5">
        <f>IF(
Table1[[#This Row],[Budget_COGS]]=0,
"",
IF(
Table1[[#This Row],[Budget_COGS]]&gt;0,
(Table1[[#This Row],[Budget_COGS]]-Table1[[#This Row],[COGS]]) / Table1[[#This Row],[Budget_COGS]],
(Table1[[#This Row],[Budget_COGS]]-Table1[[#This Row],[COGS]]) / ABS(Table1[[#This Row],[Budget_COGS]])
)
)</f>
        <v>-8.3333333333333329E-2</v>
      </c>
      <c r="S2602" s="5" t="str">
        <f>IF(Table1[[#This Row],[COGS _Var]]&gt;=0, "Above Budget", "Below Budget")</f>
        <v>Above Budget</v>
      </c>
      <c r="T2602">
        <f>Table1[[#This Row],[Actual_Sales]]-Table1[[#This Row],[COGS]]</f>
        <v>76</v>
      </c>
      <c r="U2602">
        <v>80</v>
      </c>
      <c r="V2602">
        <f>Table1[[#This Row],[Gross_Margin]]-Table1[[#This Row],[Budget_Margin]]</f>
        <v>-4</v>
      </c>
      <c r="W2602" s="5">
        <f>IF(
Table1[[#This Row],[Budget_Margin]]=0,
"",
IF(
Table1[[#This Row],[Budget_Margin]]&gt;0,
(Table1[[#This Row],[Gross_Margin]]-Table1[[#This Row],[Budget_Margin]]) / Table1[[#This Row],[Budget_Margin]],
(Table1[[#This Row],[Gross_Margin]]-Table1[[#This Row],[Budget_Margin]]) / ABS(Table1[[#This Row],[Budget_Margin]])
)
)</f>
        <v>-0.05</v>
      </c>
      <c r="X2602" s="5" t="str">
        <f>IF(Table1[[#This Row],[Margin_Var]]&gt;=0, "Above Budget", "Below Budget")</f>
        <v>Below Budget</v>
      </c>
      <c r="Y2602" s="5">
        <f>IFERROR(Table1[[#This Row],[Gross_Margin]]/Table1[[#This Row],[Actual_Sales]],0)</f>
        <v>0.53900709219858156</v>
      </c>
      <c r="Z2602" s="5">
        <f>Table1[[#This Row],[Actual_Profit]]/Table1[[#This Row],[Actual_Sales]]</f>
        <v>0.26241134751773049</v>
      </c>
      <c r="AA2602">
        <v>39</v>
      </c>
      <c r="AB2602" s="5">
        <f>IFERROR(Table1[[#This Row],[Expenses]]/Table1[[#This Row],[Actual_Sales]],0)</f>
        <v>0.27659574468085107</v>
      </c>
      <c r="AC2602">
        <v>20</v>
      </c>
      <c r="AD2602">
        <v>1042</v>
      </c>
      <c r="AE2602" s="5">
        <f>IFERROR(Table1[[#This Row],[Inventory]]/Table1[[#This Row],[Actual_Sales]],0)</f>
        <v>7.3900709219858154</v>
      </c>
    </row>
    <row r="2603" spans="1:31" x14ac:dyDescent="0.25">
      <c r="A2603">
        <v>2353</v>
      </c>
      <c r="B2603">
        <v>435</v>
      </c>
      <c r="C2603">
        <v>3</v>
      </c>
      <c r="D2603" s="2">
        <v>40575</v>
      </c>
      <c r="E2603">
        <v>206</v>
      </c>
      <c r="F2603">
        <v>240</v>
      </c>
      <c r="G2603">
        <f>Table1[[#This Row],[Actual_Sales]]-Table1[[#This Row],[Budget_Sales]]</f>
        <v>-34</v>
      </c>
      <c r="H2603" s="5">
        <f>IF(
Table1[[#This Row],[Budget_Sales]]=0,
"",
IF(
Table1[[#This Row],[Budget_Sales]]&gt;0,
(Table1[[#This Row],[Actual_Sales]]-Table1[[#This Row],[Budget_Sales]])/Table1[[#This Row],[Budget_Sales]],
(Table1[[#This Row],[Actual_Sales]]-Table1[[#This Row],[Budget_Sales]])/ABS(Table1[[#This Row],[Budget_Sales]])
)
)</f>
        <v>-0.14166666666666666</v>
      </c>
      <c r="I2603" s="5" t="str">
        <f>IF(Table1[[#This Row],[Sales_Var]]&gt;=0,"Above Budget","Below Budget")</f>
        <v>Below Budget</v>
      </c>
      <c r="J2603">
        <f>Table1[[#This Row],[Actual_Sales]]-(Table1[[#This Row],[COGS]]+Table1[[#This Row],[Expenses]])</f>
        <v>54</v>
      </c>
      <c r="K2603">
        <v>80</v>
      </c>
      <c r="L2603">
        <f>Table1[[#This Row],[Actual_Profit]]-Table1[[#This Row],[Budget_Profit]]</f>
        <v>-26</v>
      </c>
      <c r="M2603" s="5">
        <f>IF(
Table1[[#This Row],[Budget_Profit]]=0,
"",
IF(
Table1[[#This Row],[Budget_Profit]]&gt;0,
(Table1[[#This Row],[Actual_Profit]]-Table1[[#This Row],[Budget_Profit]])/Table1[[#This Row],[Budget_Profit]],
(Table1[[#This Row],[Actual_Profit]]-Table1[[#This Row],[Budget_Profit]])/ABS(Table1[[#This Row],[Budget_Profit]])
)
)</f>
        <v>-0.32500000000000001</v>
      </c>
      <c r="N2603" s="5" t="str">
        <f>IF(Table1[[#This Row],[Profit_Var]]&gt;=0, "Above Budget", "Below Budget")</f>
        <v>Below Budget</v>
      </c>
      <c r="O2603">
        <v>86</v>
      </c>
      <c r="P2603">
        <v>100</v>
      </c>
      <c r="Q2603">
        <f>Table1[[#This Row],[COGS]]-Table1[[#This Row],[Budget_COGS]]</f>
        <v>-14</v>
      </c>
      <c r="R2603" s="5">
        <f>IF(
Table1[[#This Row],[Budget_COGS]]=0,
"",
IF(
Table1[[#This Row],[Budget_COGS]]&gt;0,
(Table1[[#This Row],[Budget_COGS]]-Table1[[#This Row],[COGS]]) / Table1[[#This Row],[Budget_COGS]],
(Table1[[#This Row],[Budget_COGS]]-Table1[[#This Row],[COGS]]) / ABS(Table1[[#This Row],[Budget_COGS]])
)
)</f>
        <v>0.14000000000000001</v>
      </c>
      <c r="S2603" s="5" t="str">
        <f>IF(Table1[[#This Row],[COGS _Var]]&gt;=0, "Above Budget", "Below Budget")</f>
        <v>Below Budget</v>
      </c>
      <c r="T2603">
        <f>Table1[[#This Row],[Actual_Sales]]-Table1[[#This Row],[COGS]]</f>
        <v>120</v>
      </c>
      <c r="U2603">
        <v>140</v>
      </c>
      <c r="V2603">
        <f>Table1[[#This Row],[Gross_Margin]]-Table1[[#This Row],[Budget_Margin]]</f>
        <v>-20</v>
      </c>
      <c r="W2603" s="5">
        <f>IF(
Table1[[#This Row],[Budget_Margin]]=0,
"",
IF(
Table1[[#This Row],[Budget_Margin]]&gt;0,
(Table1[[#This Row],[Gross_Margin]]-Table1[[#This Row],[Budget_Margin]]) / Table1[[#This Row],[Budget_Margin]],
(Table1[[#This Row],[Gross_Margin]]-Table1[[#This Row],[Budget_Margin]]) / ABS(Table1[[#This Row],[Budget_Margin]])
)
)</f>
        <v>-0.14285714285714285</v>
      </c>
      <c r="X2603" s="5" t="str">
        <f>IF(Table1[[#This Row],[Margin_Var]]&gt;=0, "Above Budget", "Below Budget")</f>
        <v>Below Budget</v>
      </c>
      <c r="Y2603" s="5">
        <f>IFERROR(Table1[[#This Row],[Gross_Margin]]/Table1[[#This Row],[Actual_Sales]],0)</f>
        <v>0.58252427184466016</v>
      </c>
      <c r="Z2603" s="5">
        <f>Table1[[#This Row],[Actual_Profit]]/Table1[[#This Row],[Actual_Sales]]</f>
        <v>0.26213592233009708</v>
      </c>
      <c r="AA2603">
        <v>66</v>
      </c>
      <c r="AB2603" s="5">
        <f>IFERROR(Table1[[#This Row],[Expenses]]/Table1[[#This Row],[Actual_Sales]],0)</f>
        <v>0.32038834951456313</v>
      </c>
      <c r="AC2603">
        <v>32</v>
      </c>
      <c r="AD2603">
        <v>484</v>
      </c>
      <c r="AE2603" s="5">
        <f>IFERROR(Table1[[#This Row],[Inventory]]/Table1[[#This Row],[Actual_Sales]],0)</f>
        <v>2.349514563106796</v>
      </c>
    </row>
    <row r="2604" spans="1:31" x14ac:dyDescent="0.25">
      <c r="A2604">
        <v>2355</v>
      </c>
      <c r="B2604">
        <v>475</v>
      </c>
      <c r="C2604">
        <v>9</v>
      </c>
      <c r="D2604" s="2">
        <v>40575</v>
      </c>
      <c r="E2604">
        <v>206</v>
      </c>
      <c r="F2604">
        <v>150</v>
      </c>
      <c r="G2604">
        <f>Table1[[#This Row],[Actual_Sales]]-Table1[[#This Row],[Budget_Sales]]</f>
        <v>56</v>
      </c>
      <c r="H2604" s="5">
        <f>IF(
Table1[[#This Row],[Budget_Sales]]=0,
"",
IF(
Table1[[#This Row],[Budget_Sales]]&gt;0,
(Table1[[#This Row],[Actual_Sales]]-Table1[[#This Row],[Budget_Sales]])/Table1[[#This Row],[Budget_Sales]],
(Table1[[#This Row],[Actual_Sales]]-Table1[[#This Row],[Budget_Sales]])/ABS(Table1[[#This Row],[Budget_Sales]])
)
)</f>
        <v>0.37333333333333335</v>
      </c>
      <c r="I2604" s="5" t="str">
        <f>IF(Table1[[#This Row],[Sales_Var]]&gt;=0,"Above Budget","Below Budget")</f>
        <v>Above Budget</v>
      </c>
      <c r="J2604">
        <f>Table1[[#This Row],[Actual_Sales]]-(Table1[[#This Row],[COGS]]+Table1[[#This Row],[Expenses]])</f>
        <v>54</v>
      </c>
      <c r="K2604">
        <v>50</v>
      </c>
      <c r="L2604">
        <f>Table1[[#This Row],[Actual_Profit]]-Table1[[#This Row],[Budget_Profit]]</f>
        <v>4</v>
      </c>
      <c r="M2604" s="5">
        <f>IF(
Table1[[#This Row],[Budget_Profit]]=0,
"",
IF(
Table1[[#This Row],[Budget_Profit]]&gt;0,
(Table1[[#This Row],[Actual_Profit]]-Table1[[#This Row],[Budget_Profit]])/Table1[[#This Row],[Budget_Profit]],
(Table1[[#This Row],[Actual_Profit]]-Table1[[#This Row],[Budget_Profit]])/ABS(Table1[[#This Row],[Budget_Profit]])
)
)</f>
        <v>0.08</v>
      </c>
      <c r="N2604" s="5" t="str">
        <f>IF(Table1[[#This Row],[Profit_Var]]&gt;=0, "Above Budget", "Below Budget")</f>
        <v>Above Budget</v>
      </c>
      <c r="O2604">
        <v>86</v>
      </c>
      <c r="P2604">
        <v>60</v>
      </c>
      <c r="Q2604">
        <f>Table1[[#This Row],[COGS]]-Table1[[#This Row],[Budget_COGS]]</f>
        <v>26</v>
      </c>
      <c r="R2604" s="5">
        <f>IF(
Table1[[#This Row],[Budget_COGS]]=0,
"",
IF(
Table1[[#This Row],[Budget_COGS]]&gt;0,
(Table1[[#This Row],[Budget_COGS]]-Table1[[#This Row],[COGS]]) / Table1[[#This Row],[Budget_COGS]],
(Table1[[#This Row],[Budget_COGS]]-Table1[[#This Row],[COGS]]) / ABS(Table1[[#This Row],[Budget_COGS]])
)
)</f>
        <v>-0.43333333333333335</v>
      </c>
      <c r="S2604" s="5" t="str">
        <f>IF(Table1[[#This Row],[COGS _Var]]&gt;=0, "Above Budget", "Below Budget")</f>
        <v>Above Budget</v>
      </c>
      <c r="T2604">
        <f>Table1[[#This Row],[Actual_Sales]]-Table1[[#This Row],[COGS]]</f>
        <v>120</v>
      </c>
      <c r="U2604">
        <v>90</v>
      </c>
      <c r="V2604">
        <f>Table1[[#This Row],[Gross_Margin]]-Table1[[#This Row],[Budget_Margin]]</f>
        <v>30</v>
      </c>
      <c r="W2604" s="5">
        <f>IF(
Table1[[#This Row],[Budget_Margin]]=0,
"",
IF(
Table1[[#This Row],[Budget_Margin]]&gt;0,
(Table1[[#This Row],[Gross_Margin]]-Table1[[#This Row],[Budget_Margin]]) / Table1[[#This Row],[Budget_Margin]],
(Table1[[#This Row],[Gross_Margin]]-Table1[[#This Row],[Budget_Margin]]) / ABS(Table1[[#This Row],[Budget_Margin]])
)
)</f>
        <v>0.33333333333333331</v>
      </c>
      <c r="X2604" s="5" t="str">
        <f>IF(Table1[[#This Row],[Margin_Var]]&gt;=0, "Above Budget", "Below Budget")</f>
        <v>Above Budget</v>
      </c>
      <c r="Y2604" s="5">
        <f>IFERROR(Table1[[#This Row],[Gross_Margin]]/Table1[[#This Row],[Actual_Sales]],0)</f>
        <v>0.58252427184466016</v>
      </c>
      <c r="Z2604" s="5">
        <f>Table1[[#This Row],[Actual_Profit]]/Table1[[#This Row],[Actual_Sales]]</f>
        <v>0.26213592233009708</v>
      </c>
      <c r="AA2604">
        <v>66</v>
      </c>
      <c r="AB2604" s="5">
        <f>IFERROR(Table1[[#This Row],[Expenses]]/Table1[[#This Row],[Actual_Sales]],0)</f>
        <v>0.32038834951456313</v>
      </c>
      <c r="AC2604">
        <v>32</v>
      </c>
      <c r="AD2604">
        <v>484</v>
      </c>
      <c r="AE2604" s="5">
        <f>IFERROR(Table1[[#This Row],[Inventory]]/Table1[[#This Row],[Actual_Sales]],0)</f>
        <v>2.349514563106796</v>
      </c>
    </row>
    <row r="2605" spans="1:31" x14ac:dyDescent="0.25">
      <c r="A2605">
        <v>4011</v>
      </c>
      <c r="B2605">
        <v>712</v>
      </c>
      <c r="C2605">
        <v>1</v>
      </c>
      <c r="D2605" s="2">
        <v>40848</v>
      </c>
      <c r="E2605">
        <v>42</v>
      </c>
      <c r="F2605">
        <v>30</v>
      </c>
      <c r="G2605">
        <f>Table1[[#This Row],[Actual_Sales]]-Table1[[#This Row],[Budget_Sales]]</f>
        <v>12</v>
      </c>
      <c r="H2605" s="5">
        <f>IF(
Table1[[#This Row],[Budget_Sales]]=0,
"",
IF(
Table1[[#This Row],[Budget_Sales]]&gt;0,
(Table1[[#This Row],[Actual_Sales]]-Table1[[#This Row],[Budget_Sales]])/Table1[[#This Row],[Budget_Sales]],
(Table1[[#This Row],[Actual_Sales]]-Table1[[#This Row],[Budget_Sales]])/ABS(Table1[[#This Row],[Budget_Sales]])
)
)</f>
        <v>0.4</v>
      </c>
      <c r="I2605" s="5" t="str">
        <f>IF(Table1[[#This Row],[Sales_Var]]&gt;=0,"Above Budget","Below Budget")</f>
        <v>Above Budget</v>
      </c>
      <c r="J2605">
        <f>Table1[[#This Row],[Actual_Sales]]-(Table1[[#This Row],[COGS]]+Table1[[#This Row],[Expenses]])</f>
        <v>11</v>
      </c>
      <c r="K2605">
        <v>10</v>
      </c>
      <c r="L2605">
        <f>Table1[[#This Row],[Actual_Profit]]-Table1[[#This Row],[Budget_Profit]]</f>
        <v>1</v>
      </c>
      <c r="M2605" s="5">
        <f>IF(
Table1[[#This Row],[Budget_Profit]]=0,
"",
IF(
Table1[[#This Row],[Budget_Profit]]&gt;0,
(Table1[[#This Row],[Actual_Profit]]-Table1[[#This Row],[Budget_Profit]])/Table1[[#This Row],[Budget_Profit]],
(Table1[[#This Row],[Actual_Profit]]-Table1[[#This Row],[Budget_Profit]])/ABS(Table1[[#This Row],[Budget_Profit]])
)
)</f>
        <v>0.1</v>
      </c>
      <c r="N2605" s="5" t="str">
        <f>IF(Table1[[#This Row],[Profit_Var]]&gt;=0, "Above Budget", "Below Budget")</f>
        <v>Above Budget</v>
      </c>
      <c r="O2605">
        <v>15</v>
      </c>
      <c r="P2605">
        <v>10</v>
      </c>
      <c r="Q2605">
        <f>Table1[[#This Row],[COGS]]-Table1[[#This Row],[Budget_COGS]]</f>
        <v>5</v>
      </c>
      <c r="R2605" s="5">
        <f>IF(
Table1[[#This Row],[Budget_COGS]]=0,
"",
IF(
Table1[[#This Row],[Budget_COGS]]&gt;0,
(Table1[[#This Row],[Budget_COGS]]-Table1[[#This Row],[COGS]]) / Table1[[#This Row],[Budget_COGS]],
(Table1[[#This Row],[Budget_COGS]]-Table1[[#This Row],[COGS]]) / ABS(Table1[[#This Row],[Budget_COGS]])
)
)</f>
        <v>-0.5</v>
      </c>
      <c r="S2605" s="5" t="str">
        <f>IF(Table1[[#This Row],[COGS _Var]]&gt;=0, "Above Budget", "Below Budget")</f>
        <v>Above Budget</v>
      </c>
      <c r="T2605">
        <f>Table1[[#This Row],[Actual_Sales]]-Table1[[#This Row],[COGS]]</f>
        <v>27</v>
      </c>
      <c r="U2605">
        <v>20</v>
      </c>
      <c r="V2605">
        <f>Table1[[#This Row],[Gross_Margin]]-Table1[[#This Row],[Budget_Margin]]</f>
        <v>7</v>
      </c>
      <c r="W2605" s="5">
        <f>IF(
Table1[[#This Row],[Budget_Margin]]=0,
"",
IF(
Table1[[#This Row],[Budget_Margin]]&gt;0,
(Table1[[#This Row],[Gross_Margin]]-Table1[[#This Row],[Budget_Margin]]) / Table1[[#This Row],[Budget_Margin]],
(Table1[[#This Row],[Gross_Margin]]-Table1[[#This Row],[Budget_Margin]]) / ABS(Table1[[#This Row],[Budget_Margin]])
)
)</f>
        <v>0.35</v>
      </c>
      <c r="X2605" s="5" t="str">
        <f>IF(Table1[[#This Row],[Margin_Var]]&gt;=0, "Above Budget", "Below Budget")</f>
        <v>Above Budget</v>
      </c>
      <c r="Y2605" s="5">
        <f>IFERROR(Table1[[#This Row],[Gross_Margin]]/Table1[[#This Row],[Actual_Sales]],0)</f>
        <v>0.6428571428571429</v>
      </c>
      <c r="Z2605" s="5">
        <f>Table1[[#This Row],[Actual_Profit]]/Table1[[#This Row],[Actual_Sales]]</f>
        <v>0.26190476190476192</v>
      </c>
      <c r="AA2605">
        <v>16</v>
      </c>
      <c r="AB2605" s="5">
        <f>IFERROR(Table1[[#This Row],[Expenses]]/Table1[[#This Row],[Actual_Sales]],0)</f>
        <v>0.38095238095238093</v>
      </c>
      <c r="AC2605">
        <v>4</v>
      </c>
      <c r="AD2605">
        <v>848</v>
      </c>
      <c r="AE2605" s="5">
        <f>IFERROR(Table1[[#This Row],[Inventory]]/Table1[[#This Row],[Actual_Sales]],0)</f>
        <v>20.19047619047619</v>
      </c>
    </row>
    <row r="2606" spans="1:31" x14ac:dyDescent="0.25">
      <c r="A2606">
        <v>3985</v>
      </c>
      <c r="B2606">
        <v>603</v>
      </c>
      <c r="C2606">
        <v>11</v>
      </c>
      <c r="D2606" s="2">
        <v>40848</v>
      </c>
      <c r="E2606">
        <v>42</v>
      </c>
      <c r="F2606">
        <v>40</v>
      </c>
      <c r="G2606">
        <f>Table1[[#This Row],[Actual_Sales]]-Table1[[#This Row],[Budget_Sales]]</f>
        <v>2</v>
      </c>
      <c r="H2606" s="5">
        <f>IF(
Table1[[#This Row],[Budget_Sales]]=0,
"",
IF(
Table1[[#This Row],[Budget_Sales]]&gt;0,
(Table1[[#This Row],[Actual_Sales]]-Table1[[#This Row],[Budget_Sales]])/Table1[[#This Row],[Budget_Sales]],
(Table1[[#This Row],[Actual_Sales]]-Table1[[#This Row],[Budget_Sales]])/ABS(Table1[[#This Row],[Budget_Sales]])
)
)</f>
        <v>0.05</v>
      </c>
      <c r="I2606" s="5" t="str">
        <f>IF(Table1[[#This Row],[Sales_Var]]&gt;=0,"Above Budget","Below Budget")</f>
        <v>Above Budget</v>
      </c>
      <c r="J2606">
        <f>Table1[[#This Row],[Actual_Sales]]-(Table1[[#This Row],[COGS]]+Table1[[#This Row],[Expenses]])</f>
        <v>11</v>
      </c>
      <c r="K2606">
        <v>20</v>
      </c>
      <c r="L2606">
        <f>Table1[[#This Row],[Actual_Profit]]-Table1[[#This Row],[Budget_Profit]]</f>
        <v>-9</v>
      </c>
      <c r="M2606" s="5">
        <f>IF(
Table1[[#This Row],[Budget_Profit]]=0,
"",
IF(
Table1[[#This Row],[Budget_Profit]]&gt;0,
(Table1[[#This Row],[Actual_Profit]]-Table1[[#This Row],[Budget_Profit]])/Table1[[#This Row],[Budget_Profit]],
(Table1[[#This Row],[Actual_Profit]]-Table1[[#This Row],[Budget_Profit]])/ABS(Table1[[#This Row],[Budget_Profit]])
)
)</f>
        <v>-0.45</v>
      </c>
      <c r="N2606" s="5" t="str">
        <f>IF(Table1[[#This Row],[Profit_Var]]&gt;=0, "Above Budget", "Below Budget")</f>
        <v>Below Budget</v>
      </c>
      <c r="O2606">
        <v>15</v>
      </c>
      <c r="P2606">
        <v>10</v>
      </c>
      <c r="Q2606">
        <f>Table1[[#This Row],[COGS]]-Table1[[#This Row],[Budget_COGS]]</f>
        <v>5</v>
      </c>
      <c r="R2606" s="5">
        <f>IF(
Table1[[#This Row],[Budget_COGS]]=0,
"",
IF(
Table1[[#This Row],[Budget_COGS]]&gt;0,
(Table1[[#This Row],[Budget_COGS]]-Table1[[#This Row],[COGS]]) / Table1[[#This Row],[Budget_COGS]],
(Table1[[#This Row],[Budget_COGS]]-Table1[[#This Row],[COGS]]) / ABS(Table1[[#This Row],[Budget_COGS]])
)
)</f>
        <v>-0.5</v>
      </c>
      <c r="S2606" s="5" t="str">
        <f>IF(Table1[[#This Row],[COGS _Var]]&gt;=0, "Above Budget", "Below Budget")</f>
        <v>Above Budget</v>
      </c>
      <c r="T2606">
        <f>Table1[[#This Row],[Actual_Sales]]-Table1[[#This Row],[COGS]]</f>
        <v>27</v>
      </c>
      <c r="U2606">
        <v>30</v>
      </c>
      <c r="V2606">
        <f>Table1[[#This Row],[Gross_Margin]]-Table1[[#This Row],[Budget_Margin]]</f>
        <v>-3</v>
      </c>
      <c r="W2606" s="5">
        <f>IF(
Table1[[#This Row],[Budget_Margin]]=0,
"",
IF(
Table1[[#This Row],[Budget_Margin]]&gt;0,
(Table1[[#This Row],[Gross_Margin]]-Table1[[#This Row],[Budget_Margin]]) / Table1[[#This Row],[Budget_Margin]],
(Table1[[#This Row],[Gross_Margin]]-Table1[[#This Row],[Budget_Margin]]) / ABS(Table1[[#This Row],[Budget_Margin]])
)
)</f>
        <v>-0.1</v>
      </c>
      <c r="X2606" s="5" t="str">
        <f>IF(Table1[[#This Row],[Margin_Var]]&gt;=0, "Above Budget", "Below Budget")</f>
        <v>Below Budget</v>
      </c>
      <c r="Y2606" s="5">
        <f>IFERROR(Table1[[#This Row],[Gross_Margin]]/Table1[[#This Row],[Actual_Sales]],0)</f>
        <v>0.6428571428571429</v>
      </c>
      <c r="Z2606" s="5">
        <f>Table1[[#This Row],[Actual_Profit]]/Table1[[#This Row],[Actual_Sales]]</f>
        <v>0.26190476190476192</v>
      </c>
      <c r="AA2606">
        <v>16</v>
      </c>
      <c r="AB2606" s="5">
        <f>IFERROR(Table1[[#This Row],[Expenses]]/Table1[[#This Row],[Actual_Sales]],0)</f>
        <v>0.38095238095238093</v>
      </c>
      <c r="AC2606">
        <v>4</v>
      </c>
      <c r="AD2606">
        <v>848</v>
      </c>
      <c r="AE2606" s="5">
        <f>IFERROR(Table1[[#This Row],[Inventory]]/Table1[[#This Row],[Actual_Sales]],0)</f>
        <v>20.19047619047619</v>
      </c>
    </row>
    <row r="2607" spans="1:31" x14ac:dyDescent="0.25">
      <c r="A2607">
        <v>1756</v>
      </c>
      <c r="B2607">
        <v>937</v>
      </c>
      <c r="C2607">
        <v>2</v>
      </c>
      <c r="D2607" s="2">
        <v>40452</v>
      </c>
      <c r="E2607">
        <v>107</v>
      </c>
      <c r="F2607">
        <v>100</v>
      </c>
      <c r="G2607">
        <f>Table1[[#This Row],[Actual_Sales]]-Table1[[#This Row],[Budget_Sales]]</f>
        <v>7</v>
      </c>
      <c r="H2607" s="5">
        <f>IF(
Table1[[#This Row],[Budget_Sales]]=0,
"",
IF(
Table1[[#This Row],[Budget_Sales]]&gt;0,
(Table1[[#This Row],[Actual_Sales]]-Table1[[#This Row],[Budget_Sales]])/Table1[[#This Row],[Budget_Sales]],
(Table1[[#This Row],[Actual_Sales]]-Table1[[#This Row],[Budget_Sales]])/ABS(Table1[[#This Row],[Budget_Sales]])
)
)</f>
        <v>7.0000000000000007E-2</v>
      </c>
      <c r="I2607" s="5" t="str">
        <f>IF(Table1[[#This Row],[Sales_Var]]&gt;=0,"Above Budget","Below Budget")</f>
        <v>Above Budget</v>
      </c>
      <c r="J2607">
        <f>Table1[[#This Row],[Actual_Sales]]-(Table1[[#This Row],[COGS]]+Table1[[#This Row],[Expenses]])</f>
        <v>28</v>
      </c>
      <c r="K2607">
        <v>60</v>
      </c>
      <c r="L2607">
        <f>Table1[[#This Row],[Actual_Profit]]-Table1[[#This Row],[Budget_Profit]]</f>
        <v>-32</v>
      </c>
      <c r="M2607" s="5">
        <f>IF(
Table1[[#This Row],[Budget_Profit]]=0,
"",
IF(
Table1[[#This Row],[Budget_Profit]]&gt;0,
(Table1[[#This Row],[Actual_Profit]]-Table1[[#This Row],[Budget_Profit]])/Table1[[#This Row],[Budget_Profit]],
(Table1[[#This Row],[Actual_Profit]]-Table1[[#This Row],[Budget_Profit]])/ABS(Table1[[#This Row],[Budget_Profit]])
)
)</f>
        <v>-0.53333333333333333</v>
      </c>
      <c r="N2607" s="5" t="str">
        <f>IF(Table1[[#This Row],[Profit_Var]]&gt;=0, "Above Budget", "Below Budget")</f>
        <v>Below Budget</v>
      </c>
      <c r="O2607">
        <v>43</v>
      </c>
      <c r="P2607">
        <v>30</v>
      </c>
      <c r="Q2607">
        <f>Table1[[#This Row],[COGS]]-Table1[[#This Row],[Budget_COGS]]</f>
        <v>13</v>
      </c>
      <c r="R2607" s="5">
        <f>IF(
Table1[[#This Row],[Budget_COGS]]=0,
"",
IF(
Table1[[#This Row],[Budget_COGS]]&gt;0,
(Table1[[#This Row],[Budget_COGS]]-Table1[[#This Row],[COGS]]) / Table1[[#This Row],[Budget_COGS]],
(Table1[[#This Row],[Budget_COGS]]-Table1[[#This Row],[COGS]]) / ABS(Table1[[#This Row],[Budget_COGS]])
)
)</f>
        <v>-0.43333333333333335</v>
      </c>
      <c r="S2607" s="5" t="str">
        <f>IF(Table1[[#This Row],[COGS _Var]]&gt;=0, "Above Budget", "Below Budget")</f>
        <v>Above Budget</v>
      </c>
      <c r="T2607">
        <f>Table1[[#This Row],[Actual_Sales]]-Table1[[#This Row],[COGS]]</f>
        <v>64</v>
      </c>
      <c r="U2607">
        <v>70</v>
      </c>
      <c r="V2607">
        <f>Table1[[#This Row],[Gross_Margin]]-Table1[[#This Row],[Budget_Margin]]</f>
        <v>-6</v>
      </c>
      <c r="W2607" s="5">
        <f>IF(
Table1[[#This Row],[Budget_Margin]]=0,
"",
IF(
Table1[[#This Row],[Budget_Margin]]&gt;0,
(Table1[[#This Row],[Gross_Margin]]-Table1[[#This Row],[Budget_Margin]]) / Table1[[#This Row],[Budget_Margin]],
(Table1[[#This Row],[Gross_Margin]]-Table1[[#This Row],[Budget_Margin]]) / ABS(Table1[[#This Row],[Budget_Margin]])
)
)</f>
        <v>-8.5714285714285715E-2</v>
      </c>
      <c r="X2607" s="5" t="str">
        <f>IF(Table1[[#This Row],[Margin_Var]]&gt;=0, "Above Budget", "Below Budget")</f>
        <v>Below Budget</v>
      </c>
      <c r="Y2607" s="5">
        <f>IFERROR(Table1[[#This Row],[Gross_Margin]]/Table1[[#This Row],[Actual_Sales]],0)</f>
        <v>0.59813084112149528</v>
      </c>
      <c r="Z2607" s="5">
        <f>Table1[[#This Row],[Actual_Profit]]/Table1[[#This Row],[Actual_Sales]]</f>
        <v>0.26168224299065418</v>
      </c>
      <c r="AA2607">
        <v>36</v>
      </c>
      <c r="AB2607" s="5">
        <f>IFERROR(Table1[[#This Row],[Expenses]]/Table1[[#This Row],[Actual_Sales]],0)</f>
        <v>0.3364485981308411</v>
      </c>
      <c r="AC2607">
        <v>13</v>
      </c>
      <c r="AD2607">
        <v>419</v>
      </c>
      <c r="AE2607" s="5">
        <f>IFERROR(Table1[[#This Row],[Inventory]]/Table1[[#This Row],[Actual_Sales]],0)</f>
        <v>3.9158878504672896</v>
      </c>
    </row>
    <row r="2608" spans="1:31" x14ac:dyDescent="0.25">
      <c r="A2608">
        <v>1638</v>
      </c>
      <c r="B2608">
        <v>409</v>
      </c>
      <c r="C2608">
        <v>9</v>
      </c>
      <c r="D2608" s="2">
        <v>40452</v>
      </c>
      <c r="E2608">
        <v>107</v>
      </c>
      <c r="F2608">
        <v>90</v>
      </c>
      <c r="G2608">
        <f>Table1[[#This Row],[Actual_Sales]]-Table1[[#This Row],[Budget_Sales]]</f>
        <v>17</v>
      </c>
      <c r="H2608" s="5">
        <f>IF(
Table1[[#This Row],[Budget_Sales]]=0,
"",
IF(
Table1[[#This Row],[Budget_Sales]]&gt;0,
(Table1[[#This Row],[Actual_Sales]]-Table1[[#This Row],[Budget_Sales]])/Table1[[#This Row],[Budget_Sales]],
(Table1[[#This Row],[Actual_Sales]]-Table1[[#This Row],[Budget_Sales]])/ABS(Table1[[#This Row],[Budget_Sales]])
)
)</f>
        <v>0.18888888888888888</v>
      </c>
      <c r="I2608" s="5" t="str">
        <f>IF(Table1[[#This Row],[Sales_Var]]&gt;=0,"Above Budget","Below Budget")</f>
        <v>Above Budget</v>
      </c>
      <c r="J2608">
        <f>Table1[[#This Row],[Actual_Sales]]-(Table1[[#This Row],[COGS]]+Table1[[#This Row],[Expenses]])</f>
        <v>28</v>
      </c>
      <c r="K2608">
        <v>50</v>
      </c>
      <c r="L2608">
        <f>Table1[[#This Row],[Actual_Profit]]-Table1[[#This Row],[Budget_Profit]]</f>
        <v>-22</v>
      </c>
      <c r="M2608" s="5">
        <f>IF(
Table1[[#This Row],[Budget_Profit]]=0,
"",
IF(
Table1[[#This Row],[Budget_Profit]]&gt;0,
(Table1[[#This Row],[Actual_Profit]]-Table1[[#This Row],[Budget_Profit]])/Table1[[#This Row],[Budget_Profit]],
(Table1[[#This Row],[Actual_Profit]]-Table1[[#This Row],[Budget_Profit]])/ABS(Table1[[#This Row],[Budget_Profit]])
)
)</f>
        <v>-0.44</v>
      </c>
      <c r="N2608" s="5" t="str">
        <f>IF(Table1[[#This Row],[Profit_Var]]&gt;=0, "Above Budget", "Below Budget")</f>
        <v>Below Budget</v>
      </c>
      <c r="O2608">
        <v>43</v>
      </c>
      <c r="P2608">
        <v>30</v>
      </c>
      <c r="Q2608">
        <f>Table1[[#This Row],[COGS]]-Table1[[#This Row],[Budget_COGS]]</f>
        <v>13</v>
      </c>
      <c r="R2608" s="5">
        <f>IF(
Table1[[#This Row],[Budget_COGS]]=0,
"",
IF(
Table1[[#This Row],[Budget_COGS]]&gt;0,
(Table1[[#This Row],[Budget_COGS]]-Table1[[#This Row],[COGS]]) / Table1[[#This Row],[Budget_COGS]],
(Table1[[#This Row],[Budget_COGS]]-Table1[[#This Row],[COGS]]) / ABS(Table1[[#This Row],[Budget_COGS]])
)
)</f>
        <v>-0.43333333333333335</v>
      </c>
      <c r="S2608" s="5" t="str">
        <f>IF(Table1[[#This Row],[COGS _Var]]&gt;=0, "Above Budget", "Below Budget")</f>
        <v>Above Budget</v>
      </c>
      <c r="T2608">
        <f>Table1[[#This Row],[Actual_Sales]]-Table1[[#This Row],[COGS]]</f>
        <v>64</v>
      </c>
      <c r="U2608">
        <v>60</v>
      </c>
      <c r="V2608">
        <f>Table1[[#This Row],[Gross_Margin]]-Table1[[#This Row],[Budget_Margin]]</f>
        <v>4</v>
      </c>
      <c r="W2608" s="5">
        <f>IF(
Table1[[#This Row],[Budget_Margin]]=0,
"",
IF(
Table1[[#This Row],[Budget_Margin]]&gt;0,
(Table1[[#This Row],[Gross_Margin]]-Table1[[#This Row],[Budget_Margin]]) / Table1[[#This Row],[Budget_Margin]],
(Table1[[#This Row],[Gross_Margin]]-Table1[[#This Row],[Budget_Margin]]) / ABS(Table1[[#This Row],[Budget_Margin]])
)
)</f>
        <v>6.6666666666666666E-2</v>
      </c>
      <c r="X2608" s="5" t="str">
        <f>IF(Table1[[#This Row],[Margin_Var]]&gt;=0, "Above Budget", "Below Budget")</f>
        <v>Above Budget</v>
      </c>
      <c r="Y2608" s="5">
        <f>IFERROR(Table1[[#This Row],[Gross_Margin]]/Table1[[#This Row],[Actual_Sales]],0)</f>
        <v>0.59813084112149528</v>
      </c>
      <c r="Z2608" s="5">
        <f>Table1[[#This Row],[Actual_Profit]]/Table1[[#This Row],[Actual_Sales]]</f>
        <v>0.26168224299065418</v>
      </c>
      <c r="AA2608">
        <v>36</v>
      </c>
      <c r="AB2608" s="5">
        <f>IFERROR(Table1[[#This Row],[Expenses]]/Table1[[#This Row],[Actual_Sales]],0)</f>
        <v>0.3364485981308411</v>
      </c>
      <c r="AC2608">
        <v>13</v>
      </c>
      <c r="AD2608">
        <v>419</v>
      </c>
      <c r="AE2608" s="5">
        <f>IFERROR(Table1[[#This Row],[Inventory]]/Table1[[#This Row],[Actual_Sales]],0)</f>
        <v>3.9158878504672896</v>
      </c>
    </row>
    <row r="2609" spans="1:31" x14ac:dyDescent="0.25">
      <c r="A2609">
        <v>1589</v>
      </c>
      <c r="B2609">
        <v>971</v>
      </c>
      <c r="C2609">
        <v>3</v>
      </c>
      <c r="D2609" s="2">
        <v>40422</v>
      </c>
      <c r="E2609">
        <v>107</v>
      </c>
      <c r="F2609">
        <v>130</v>
      </c>
      <c r="G2609">
        <f>Table1[[#This Row],[Actual_Sales]]-Table1[[#This Row],[Budget_Sales]]</f>
        <v>-23</v>
      </c>
      <c r="H2609" s="5">
        <f>IF(
Table1[[#This Row],[Budget_Sales]]=0,
"",
IF(
Table1[[#This Row],[Budget_Sales]]&gt;0,
(Table1[[#This Row],[Actual_Sales]]-Table1[[#This Row],[Budget_Sales]])/Table1[[#This Row],[Budget_Sales]],
(Table1[[#This Row],[Actual_Sales]]-Table1[[#This Row],[Budget_Sales]])/ABS(Table1[[#This Row],[Budget_Sales]])
)
)</f>
        <v>-0.17692307692307693</v>
      </c>
      <c r="I2609" s="5" t="str">
        <f>IF(Table1[[#This Row],[Sales_Var]]&gt;=0,"Above Budget","Below Budget")</f>
        <v>Below Budget</v>
      </c>
      <c r="J2609">
        <f>Table1[[#This Row],[Actual_Sales]]-(Table1[[#This Row],[COGS]]+Table1[[#This Row],[Expenses]])</f>
        <v>28</v>
      </c>
      <c r="K2609">
        <v>50</v>
      </c>
      <c r="L2609">
        <f>Table1[[#This Row],[Actual_Profit]]-Table1[[#This Row],[Budget_Profit]]</f>
        <v>-22</v>
      </c>
      <c r="M2609" s="5">
        <f>IF(
Table1[[#This Row],[Budget_Profit]]=0,
"",
IF(
Table1[[#This Row],[Budget_Profit]]&gt;0,
(Table1[[#This Row],[Actual_Profit]]-Table1[[#This Row],[Budget_Profit]])/Table1[[#This Row],[Budget_Profit]],
(Table1[[#This Row],[Actual_Profit]]-Table1[[#This Row],[Budget_Profit]])/ABS(Table1[[#This Row],[Budget_Profit]])
)
)</f>
        <v>-0.44</v>
      </c>
      <c r="N2609" s="5" t="str">
        <f>IF(Table1[[#This Row],[Profit_Var]]&gt;=0, "Above Budget", "Below Budget")</f>
        <v>Below Budget</v>
      </c>
      <c r="O2609">
        <v>43</v>
      </c>
      <c r="P2609">
        <v>50</v>
      </c>
      <c r="Q2609">
        <f>Table1[[#This Row],[COGS]]-Table1[[#This Row],[Budget_COGS]]</f>
        <v>-7</v>
      </c>
      <c r="R2609" s="5">
        <f>IF(
Table1[[#This Row],[Budget_COGS]]=0,
"",
IF(
Table1[[#This Row],[Budget_COGS]]&gt;0,
(Table1[[#This Row],[Budget_COGS]]-Table1[[#This Row],[COGS]]) / Table1[[#This Row],[Budget_COGS]],
(Table1[[#This Row],[Budget_COGS]]-Table1[[#This Row],[COGS]]) / ABS(Table1[[#This Row],[Budget_COGS]])
)
)</f>
        <v>0.14000000000000001</v>
      </c>
      <c r="S2609" s="5" t="str">
        <f>IF(Table1[[#This Row],[COGS _Var]]&gt;=0, "Above Budget", "Below Budget")</f>
        <v>Below Budget</v>
      </c>
      <c r="T2609">
        <f>Table1[[#This Row],[Actual_Sales]]-Table1[[#This Row],[COGS]]</f>
        <v>64</v>
      </c>
      <c r="U2609">
        <v>80</v>
      </c>
      <c r="V2609">
        <f>Table1[[#This Row],[Gross_Margin]]-Table1[[#This Row],[Budget_Margin]]</f>
        <v>-16</v>
      </c>
      <c r="W2609" s="5">
        <f>IF(
Table1[[#This Row],[Budget_Margin]]=0,
"",
IF(
Table1[[#This Row],[Budget_Margin]]&gt;0,
(Table1[[#This Row],[Gross_Margin]]-Table1[[#This Row],[Budget_Margin]]) / Table1[[#This Row],[Budget_Margin]],
(Table1[[#This Row],[Gross_Margin]]-Table1[[#This Row],[Budget_Margin]]) / ABS(Table1[[#This Row],[Budget_Margin]])
)
)</f>
        <v>-0.2</v>
      </c>
      <c r="X2609" s="5" t="str">
        <f>IF(Table1[[#This Row],[Margin_Var]]&gt;=0, "Above Budget", "Below Budget")</f>
        <v>Below Budget</v>
      </c>
      <c r="Y2609" s="5">
        <f>IFERROR(Table1[[#This Row],[Gross_Margin]]/Table1[[#This Row],[Actual_Sales]],0)</f>
        <v>0.59813084112149528</v>
      </c>
      <c r="Z2609" s="5">
        <f>Table1[[#This Row],[Actual_Profit]]/Table1[[#This Row],[Actual_Sales]]</f>
        <v>0.26168224299065418</v>
      </c>
      <c r="AA2609">
        <v>36</v>
      </c>
      <c r="AB2609" s="5">
        <f>IFERROR(Table1[[#This Row],[Expenses]]/Table1[[#This Row],[Actual_Sales]],0)</f>
        <v>0.3364485981308411</v>
      </c>
      <c r="AC2609">
        <v>13</v>
      </c>
      <c r="AD2609">
        <v>424</v>
      </c>
      <c r="AE2609" s="5">
        <f>IFERROR(Table1[[#This Row],[Inventory]]/Table1[[#This Row],[Actual_Sales]],0)</f>
        <v>3.9626168224299065</v>
      </c>
    </row>
    <row r="2610" spans="1:31" x14ac:dyDescent="0.25">
      <c r="A2610">
        <v>1560</v>
      </c>
      <c r="B2610">
        <v>830</v>
      </c>
      <c r="C2610">
        <v>9</v>
      </c>
      <c r="D2610" s="2">
        <v>40422</v>
      </c>
      <c r="E2610">
        <v>107</v>
      </c>
      <c r="F2610">
        <v>100</v>
      </c>
      <c r="G2610">
        <f>Table1[[#This Row],[Actual_Sales]]-Table1[[#This Row],[Budget_Sales]]</f>
        <v>7</v>
      </c>
      <c r="H2610" s="5">
        <f>IF(
Table1[[#This Row],[Budget_Sales]]=0,
"",
IF(
Table1[[#This Row],[Budget_Sales]]&gt;0,
(Table1[[#This Row],[Actual_Sales]]-Table1[[#This Row],[Budget_Sales]])/Table1[[#This Row],[Budget_Sales]],
(Table1[[#This Row],[Actual_Sales]]-Table1[[#This Row],[Budget_Sales]])/ABS(Table1[[#This Row],[Budget_Sales]])
)
)</f>
        <v>7.0000000000000007E-2</v>
      </c>
      <c r="I2610" s="5" t="str">
        <f>IF(Table1[[#This Row],[Sales_Var]]&gt;=0,"Above Budget","Below Budget")</f>
        <v>Above Budget</v>
      </c>
      <c r="J2610">
        <f>Table1[[#This Row],[Actual_Sales]]-(Table1[[#This Row],[COGS]]+Table1[[#This Row],[Expenses]])</f>
        <v>28</v>
      </c>
      <c r="K2610">
        <v>30</v>
      </c>
      <c r="L2610">
        <f>Table1[[#This Row],[Actual_Profit]]-Table1[[#This Row],[Budget_Profit]]</f>
        <v>-2</v>
      </c>
      <c r="M2610" s="5">
        <f>IF(
Table1[[#This Row],[Budget_Profit]]=0,
"",
IF(
Table1[[#This Row],[Budget_Profit]]&gt;0,
(Table1[[#This Row],[Actual_Profit]]-Table1[[#This Row],[Budget_Profit]])/Table1[[#This Row],[Budget_Profit]],
(Table1[[#This Row],[Actual_Profit]]-Table1[[#This Row],[Budget_Profit]])/ABS(Table1[[#This Row],[Budget_Profit]])
)
)</f>
        <v>-6.6666666666666666E-2</v>
      </c>
      <c r="N2610" s="5" t="str">
        <f>IF(Table1[[#This Row],[Profit_Var]]&gt;=0, "Above Budget", "Below Budget")</f>
        <v>Below Budget</v>
      </c>
      <c r="O2610">
        <v>43</v>
      </c>
      <c r="P2610">
        <v>40</v>
      </c>
      <c r="Q2610">
        <f>Table1[[#This Row],[COGS]]-Table1[[#This Row],[Budget_COGS]]</f>
        <v>3</v>
      </c>
      <c r="R2610" s="5">
        <f>IF(
Table1[[#This Row],[Budget_COGS]]=0,
"",
IF(
Table1[[#This Row],[Budget_COGS]]&gt;0,
(Table1[[#This Row],[Budget_COGS]]-Table1[[#This Row],[COGS]]) / Table1[[#This Row],[Budget_COGS]],
(Table1[[#This Row],[Budget_COGS]]-Table1[[#This Row],[COGS]]) / ABS(Table1[[#This Row],[Budget_COGS]])
)
)</f>
        <v>-7.4999999999999997E-2</v>
      </c>
      <c r="S2610" s="5" t="str">
        <f>IF(Table1[[#This Row],[COGS _Var]]&gt;=0, "Above Budget", "Below Budget")</f>
        <v>Above Budget</v>
      </c>
      <c r="T2610">
        <f>Table1[[#This Row],[Actual_Sales]]-Table1[[#This Row],[COGS]]</f>
        <v>64</v>
      </c>
      <c r="U2610">
        <v>60</v>
      </c>
      <c r="V2610">
        <f>Table1[[#This Row],[Gross_Margin]]-Table1[[#This Row],[Budget_Margin]]</f>
        <v>4</v>
      </c>
      <c r="W2610" s="5">
        <f>IF(
Table1[[#This Row],[Budget_Margin]]=0,
"",
IF(
Table1[[#This Row],[Budget_Margin]]&gt;0,
(Table1[[#This Row],[Gross_Margin]]-Table1[[#This Row],[Budget_Margin]]) / Table1[[#This Row],[Budget_Margin]],
(Table1[[#This Row],[Gross_Margin]]-Table1[[#This Row],[Budget_Margin]]) / ABS(Table1[[#This Row],[Budget_Margin]])
)
)</f>
        <v>6.6666666666666666E-2</v>
      </c>
      <c r="X2610" s="5" t="str">
        <f>IF(Table1[[#This Row],[Margin_Var]]&gt;=0, "Above Budget", "Below Budget")</f>
        <v>Above Budget</v>
      </c>
      <c r="Y2610" s="5">
        <f>IFERROR(Table1[[#This Row],[Gross_Margin]]/Table1[[#This Row],[Actual_Sales]],0)</f>
        <v>0.59813084112149528</v>
      </c>
      <c r="Z2610" s="5">
        <f>Table1[[#This Row],[Actual_Profit]]/Table1[[#This Row],[Actual_Sales]]</f>
        <v>0.26168224299065418</v>
      </c>
      <c r="AA2610">
        <v>36</v>
      </c>
      <c r="AB2610" s="5">
        <f>IFERROR(Table1[[#This Row],[Expenses]]/Table1[[#This Row],[Actual_Sales]],0)</f>
        <v>0.3364485981308411</v>
      </c>
      <c r="AC2610">
        <v>13</v>
      </c>
      <c r="AD2610">
        <v>424</v>
      </c>
      <c r="AE2610" s="5">
        <f>IFERROR(Table1[[#This Row],[Inventory]]/Table1[[#This Row],[Actual_Sales]],0)</f>
        <v>3.9626168224299065</v>
      </c>
    </row>
    <row r="2611" spans="1:31" x14ac:dyDescent="0.25">
      <c r="A2611">
        <v>594</v>
      </c>
      <c r="B2611">
        <v>503</v>
      </c>
      <c r="C2611">
        <v>3</v>
      </c>
      <c r="D2611" s="2">
        <v>40269</v>
      </c>
      <c r="E2611">
        <v>107</v>
      </c>
      <c r="F2611">
        <v>130</v>
      </c>
      <c r="G2611">
        <f>Table1[[#This Row],[Actual_Sales]]-Table1[[#This Row],[Budget_Sales]]</f>
        <v>-23</v>
      </c>
      <c r="H2611" s="5">
        <f>IF(
Table1[[#This Row],[Budget_Sales]]=0,
"",
IF(
Table1[[#This Row],[Budget_Sales]]&gt;0,
(Table1[[#This Row],[Actual_Sales]]-Table1[[#This Row],[Budget_Sales]])/Table1[[#This Row],[Budget_Sales]],
(Table1[[#This Row],[Actual_Sales]]-Table1[[#This Row],[Budget_Sales]])/ABS(Table1[[#This Row],[Budget_Sales]])
)
)</f>
        <v>-0.17692307692307693</v>
      </c>
      <c r="I2611" s="5" t="str">
        <f>IF(Table1[[#This Row],[Sales_Var]]&gt;=0,"Above Budget","Below Budget")</f>
        <v>Below Budget</v>
      </c>
      <c r="J2611">
        <f>Table1[[#This Row],[Actual_Sales]]-(Table1[[#This Row],[COGS]]+Table1[[#This Row],[Expenses]])</f>
        <v>28</v>
      </c>
      <c r="K2611">
        <v>50</v>
      </c>
      <c r="L2611">
        <f>Table1[[#This Row],[Actual_Profit]]-Table1[[#This Row],[Budget_Profit]]</f>
        <v>-22</v>
      </c>
      <c r="M2611" s="5">
        <f>IF(
Table1[[#This Row],[Budget_Profit]]=0,
"",
IF(
Table1[[#This Row],[Budget_Profit]]&gt;0,
(Table1[[#This Row],[Actual_Profit]]-Table1[[#This Row],[Budget_Profit]])/Table1[[#This Row],[Budget_Profit]],
(Table1[[#This Row],[Actual_Profit]]-Table1[[#This Row],[Budget_Profit]])/ABS(Table1[[#This Row],[Budget_Profit]])
)
)</f>
        <v>-0.44</v>
      </c>
      <c r="N2611" s="5" t="str">
        <f>IF(Table1[[#This Row],[Profit_Var]]&gt;=0, "Above Budget", "Below Budget")</f>
        <v>Below Budget</v>
      </c>
      <c r="O2611">
        <v>43</v>
      </c>
      <c r="P2611">
        <v>50</v>
      </c>
      <c r="Q2611">
        <f>Table1[[#This Row],[COGS]]-Table1[[#This Row],[Budget_COGS]]</f>
        <v>-7</v>
      </c>
      <c r="R2611" s="5">
        <f>IF(
Table1[[#This Row],[Budget_COGS]]=0,
"",
IF(
Table1[[#This Row],[Budget_COGS]]&gt;0,
(Table1[[#This Row],[Budget_COGS]]-Table1[[#This Row],[COGS]]) / Table1[[#This Row],[Budget_COGS]],
(Table1[[#This Row],[Budget_COGS]]-Table1[[#This Row],[COGS]]) / ABS(Table1[[#This Row],[Budget_COGS]])
)
)</f>
        <v>0.14000000000000001</v>
      </c>
      <c r="S2611" s="5" t="str">
        <f>IF(Table1[[#This Row],[COGS _Var]]&gt;=0, "Above Budget", "Below Budget")</f>
        <v>Below Budget</v>
      </c>
      <c r="T2611">
        <f>Table1[[#This Row],[Actual_Sales]]-Table1[[#This Row],[COGS]]</f>
        <v>64</v>
      </c>
      <c r="U2611">
        <v>80</v>
      </c>
      <c r="V2611">
        <f>Table1[[#This Row],[Gross_Margin]]-Table1[[#This Row],[Budget_Margin]]</f>
        <v>-16</v>
      </c>
      <c r="W2611" s="5">
        <f>IF(
Table1[[#This Row],[Budget_Margin]]=0,
"",
IF(
Table1[[#This Row],[Budget_Margin]]&gt;0,
(Table1[[#This Row],[Gross_Margin]]-Table1[[#This Row],[Budget_Margin]]) / Table1[[#This Row],[Budget_Margin]],
(Table1[[#This Row],[Gross_Margin]]-Table1[[#This Row],[Budget_Margin]]) / ABS(Table1[[#This Row],[Budget_Margin]])
)
)</f>
        <v>-0.2</v>
      </c>
      <c r="X2611" s="5" t="str">
        <f>IF(Table1[[#This Row],[Margin_Var]]&gt;=0, "Above Budget", "Below Budget")</f>
        <v>Below Budget</v>
      </c>
      <c r="Y2611" s="5">
        <f>IFERROR(Table1[[#This Row],[Gross_Margin]]/Table1[[#This Row],[Actual_Sales]],0)</f>
        <v>0.59813084112149528</v>
      </c>
      <c r="Z2611" s="5">
        <f>Table1[[#This Row],[Actual_Profit]]/Table1[[#This Row],[Actual_Sales]]</f>
        <v>0.26168224299065418</v>
      </c>
      <c r="AA2611">
        <v>36</v>
      </c>
      <c r="AB2611" s="5">
        <f>IFERROR(Table1[[#This Row],[Expenses]]/Table1[[#This Row],[Actual_Sales]],0)</f>
        <v>0.3364485981308411</v>
      </c>
      <c r="AC2611">
        <v>13</v>
      </c>
      <c r="AD2611">
        <v>363</v>
      </c>
      <c r="AE2611" s="5">
        <f>IFERROR(Table1[[#This Row],[Inventory]]/Table1[[#This Row],[Actual_Sales]],0)</f>
        <v>3.3925233644859811</v>
      </c>
    </row>
    <row r="2612" spans="1:31" x14ac:dyDescent="0.25">
      <c r="A2612">
        <v>402</v>
      </c>
      <c r="B2612">
        <v>435</v>
      </c>
      <c r="C2612">
        <v>8</v>
      </c>
      <c r="D2612" s="2">
        <v>40238</v>
      </c>
      <c r="E2612">
        <v>107</v>
      </c>
      <c r="F2612">
        <v>90</v>
      </c>
      <c r="G2612">
        <f>Table1[[#This Row],[Actual_Sales]]-Table1[[#This Row],[Budget_Sales]]</f>
        <v>17</v>
      </c>
      <c r="H2612" s="5">
        <f>IF(
Table1[[#This Row],[Budget_Sales]]=0,
"",
IF(
Table1[[#This Row],[Budget_Sales]]&gt;0,
(Table1[[#This Row],[Actual_Sales]]-Table1[[#This Row],[Budget_Sales]])/Table1[[#This Row],[Budget_Sales]],
(Table1[[#This Row],[Actual_Sales]]-Table1[[#This Row],[Budget_Sales]])/ABS(Table1[[#This Row],[Budget_Sales]])
)
)</f>
        <v>0.18888888888888888</v>
      </c>
      <c r="I2612" s="5" t="str">
        <f>IF(Table1[[#This Row],[Sales_Var]]&gt;=0,"Above Budget","Below Budget")</f>
        <v>Above Budget</v>
      </c>
      <c r="J2612">
        <f>Table1[[#This Row],[Actual_Sales]]-(Table1[[#This Row],[COGS]]+Table1[[#This Row],[Expenses]])</f>
        <v>28</v>
      </c>
      <c r="K2612">
        <v>40</v>
      </c>
      <c r="L2612">
        <f>Table1[[#This Row],[Actual_Profit]]-Table1[[#This Row],[Budget_Profit]]</f>
        <v>-12</v>
      </c>
      <c r="M2612" s="5">
        <f>IF(
Table1[[#This Row],[Budget_Profit]]=0,
"",
IF(
Table1[[#This Row],[Budget_Profit]]&gt;0,
(Table1[[#This Row],[Actual_Profit]]-Table1[[#This Row],[Budget_Profit]])/Table1[[#This Row],[Budget_Profit]],
(Table1[[#This Row],[Actual_Profit]]-Table1[[#This Row],[Budget_Profit]])/ABS(Table1[[#This Row],[Budget_Profit]])
)
)</f>
        <v>-0.3</v>
      </c>
      <c r="N2612" s="5" t="str">
        <f>IF(Table1[[#This Row],[Profit_Var]]&gt;=0, "Above Budget", "Below Budget")</f>
        <v>Below Budget</v>
      </c>
      <c r="O2612">
        <v>43</v>
      </c>
      <c r="P2612">
        <v>30</v>
      </c>
      <c r="Q2612">
        <f>Table1[[#This Row],[COGS]]-Table1[[#This Row],[Budget_COGS]]</f>
        <v>13</v>
      </c>
      <c r="R2612" s="5">
        <f>IF(
Table1[[#This Row],[Budget_COGS]]=0,
"",
IF(
Table1[[#This Row],[Budget_COGS]]&gt;0,
(Table1[[#This Row],[Budget_COGS]]-Table1[[#This Row],[COGS]]) / Table1[[#This Row],[Budget_COGS]],
(Table1[[#This Row],[Budget_COGS]]-Table1[[#This Row],[COGS]]) / ABS(Table1[[#This Row],[Budget_COGS]])
)
)</f>
        <v>-0.43333333333333335</v>
      </c>
      <c r="S2612" s="5" t="str">
        <f>IF(Table1[[#This Row],[COGS _Var]]&gt;=0, "Above Budget", "Below Budget")</f>
        <v>Above Budget</v>
      </c>
      <c r="T2612">
        <f>Table1[[#This Row],[Actual_Sales]]-Table1[[#This Row],[COGS]]</f>
        <v>64</v>
      </c>
      <c r="U2612">
        <v>60</v>
      </c>
      <c r="V2612">
        <f>Table1[[#This Row],[Gross_Margin]]-Table1[[#This Row],[Budget_Margin]]</f>
        <v>4</v>
      </c>
      <c r="W2612" s="5">
        <f>IF(
Table1[[#This Row],[Budget_Margin]]=0,
"",
IF(
Table1[[#This Row],[Budget_Margin]]&gt;0,
(Table1[[#This Row],[Gross_Margin]]-Table1[[#This Row],[Budget_Margin]]) / Table1[[#This Row],[Budget_Margin]],
(Table1[[#This Row],[Gross_Margin]]-Table1[[#This Row],[Budget_Margin]]) / ABS(Table1[[#This Row],[Budget_Margin]])
)
)</f>
        <v>6.6666666666666666E-2</v>
      </c>
      <c r="X2612" s="5" t="str">
        <f>IF(Table1[[#This Row],[Margin_Var]]&gt;=0, "Above Budget", "Below Budget")</f>
        <v>Above Budget</v>
      </c>
      <c r="Y2612" s="5">
        <f>IFERROR(Table1[[#This Row],[Gross_Margin]]/Table1[[#This Row],[Actual_Sales]],0)</f>
        <v>0.59813084112149528</v>
      </c>
      <c r="Z2612" s="5">
        <f>Table1[[#This Row],[Actual_Profit]]/Table1[[#This Row],[Actual_Sales]]</f>
        <v>0.26168224299065418</v>
      </c>
      <c r="AA2612">
        <v>36</v>
      </c>
      <c r="AB2612" s="5">
        <f>IFERROR(Table1[[#This Row],[Expenses]]/Table1[[#This Row],[Actual_Sales]],0)</f>
        <v>0.3364485981308411</v>
      </c>
      <c r="AC2612">
        <v>13</v>
      </c>
      <c r="AD2612">
        <v>231</v>
      </c>
      <c r="AE2612" s="5">
        <f>IFERROR(Table1[[#This Row],[Inventory]]/Table1[[#This Row],[Actual_Sales]],0)</f>
        <v>2.1588785046728973</v>
      </c>
    </row>
    <row r="2613" spans="1:31" x14ac:dyDescent="0.25">
      <c r="A2613">
        <v>3030</v>
      </c>
      <c r="B2613">
        <v>281</v>
      </c>
      <c r="C2613">
        <v>4</v>
      </c>
      <c r="D2613" s="2">
        <v>40695</v>
      </c>
      <c r="E2613">
        <v>134</v>
      </c>
      <c r="F2613">
        <v>110</v>
      </c>
      <c r="G2613">
        <f>Table1[[#This Row],[Actual_Sales]]-Table1[[#This Row],[Budget_Sales]]</f>
        <v>24</v>
      </c>
      <c r="H2613" s="5">
        <f>IF(
Table1[[#This Row],[Budget_Sales]]=0,
"",
IF(
Table1[[#This Row],[Budget_Sales]]&gt;0,
(Table1[[#This Row],[Actual_Sales]]-Table1[[#This Row],[Budget_Sales]])/Table1[[#This Row],[Budget_Sales]],
(Table1[[#This Row],[Actual_Sales]]-Table1[[#This Row],[Budget_Sales]])/ABS(Table1[[#This Row],[Budget_Sales]])
)
)</f>
        <v>0.21818181818181817</v>
      </c>
      <c r="I2613" s="5" t="str">
        <f>IF(Table1[[#This Row],[Sales_Var]]&gt;=0,"Above Budget","Below Budget")</f>
        <v>Above Budget</v>
      </c>
      <c r="J2613">
        <f>Table1[[#This Row],[Actual_Sales]]-(Table1[[#This Row],[COGS]]+Table1[[#This Row],[Expenses]])</f>
        <v>35</v>
      </c>
      <c r="K2613">
        <v>40</v>
      </c>
      <c r="L2613">
        <f>Table1[[#This Row],[Actual_Profit]]-Table1[[#This Row],[Budget_Profit]]</f>
        <v>-5</v>
      </c>
      <c r="M2613" s="5">
        <f>IF(
Table1[[#This Row],[Budget_Profit]]=0,
"",
IF(
Table1[[#This Row],[Budget_Profit]]&gt;0,
(Table1[[#This Row],[Actual_Profit]]-Table1[[#This Row],[Budget_Profit]])/Table1[[#This Row],[Budget_Profit]],
(Table1[[#This Row],[Actual_Profit]]-Table1[[#This Row],[Budget_Profit]])/ABS(Table1[[#This Row],[Budget_Profit]])
)
)</f>
        <v>-0.125</v>
      </c>
      <c r="N2613" s="5" t="str">
        <f>IF(Table1[[#This Row],[Profit_Var]]&gt;=0, "Above Budget", "Below Budget")</f>
        <v>Below Budget</v>
      </c>
      <c r="O2613">
        <v>54</v>
      </c>
      <c r="P2613">
        <v>40</v>
      </c>
      <c r="Q2613">
        <f>Table1[[#This Row],[COGS]]-Table1[[#This Row],[Budget_COGS]]</f>
        <v>14</v>
      </c>
      <c r="R2613" s="5">
        <f>IF(
Table1[[#This Row],[Budget_COGS]]=0,
"",
IF(
Table1[[#This Row],[Budget_COGS]]&gt;0,
(Table1[[#This Row],[Budget_COGS]]-Table1[[#This Row],[COGS]]) / Table1[[#This Row],[Budget_COGS]],
(Table1[[#This Row],[Budget_COGS]]-Table1[[#This Row],[COGS]]) / ABS(Table1[[#This Row],[Budget_COGS]])
)
)</f>
        <v>-0.35</v>
      </c>
      <c r="S2613" s="5" t="str">
        <f>IF(Table1[[#This Row],[COGS _Var]]&gt;=0, "Above Budget", "Below Budget")</f>
        <v>Above Budget</v>
      </c>
      <c r="T2613">
        <f>Table1[[#This Row],[Actual_Sales]]-Table1[[#This Row],[COGS]]</f>
        <v>80</v>
      </c>
      <c r="U2613">
        <v>70</v>
      </c>
      <c r="V2613">
        <f>Table1[[#This Row],[Gross_Margin]]-Table1[[#This Row],[Budget_Margin]]</f>
        <v>10</v>
      </c>
      <c r="W2613" s="5">
        <f>IF(
Table1[[#This Row],[Budget_Margin]]=0,
"",
IF(
Table1[[#This Row],[Budget_Margin]]&gt;0,
(Table1[[#This Row],[Gross_Margin]]-Table1[[#This Row],[Budget_Margin]]) / Table1[[#This Row],[Budget_Margin]],
(Table1[[#This Row],[Gross_Margin]]-Table1[[#This Row],[Budget_Margin]]) / ABS(Table1[[#This Row],[Budget_Margin]])
)
)</f>
        <v>0.14285714285714285</v>
      </c>
      <c r="X2613" s="5" t="str">
        <f>IF(Table1[[#This Row],[Margin_Var]]&gt;=0, "Above Budget", "Below Budget")</f>
        <v>Above Budget</v>
      </c>
      <c r="Y2613" s="5">
        <f>IFERROR(Table1[[#This Row],[Gross_Margin]]/Table1[[#This Row],[Actual_Sales]],0)</f>
        <v>0.59701492537313428</v>
      </c>
      <c r="Z2613" s="5">
        <f>Table1[[#This Row],[Actual_Profit]]/Table1[[#This Row],[Actual_Sales]]</f>
        <v>0.26119402985074625</v>
      </c>
      <c r="AA2613">
        <v>45</v>
      </c>
      <c r="AB2613" s="5">
        <f>IFERROR(Table1[[#This Row],[Expenses]]/Table1[[#This Row],[Actual_Sales]],0)</f>
        <v>0.33582089552238809</v>
      </c>
      <c r="AC2613">
        <v>17</v>
      </c>
      <c r="AD2613">
        <v>-321</v>
      </c>
      <c r="AE2613" s="5">
        <f>IFERROR(Table1[[#This Row],[Inventory]]/Table1[[#This Row],[Actual_Sales]],0)</f>
        <v>-2.3955223880597014</v>
      </c>
    </row>
    <row r="2614" spans="1:31" x14ac:dyDescent="0.25">
      <c r="A2614">
        <v>3182</v>
      </c>
      <c r="B2614">
        <v>970</v>
      </c>
      <c r="C2614">
        <v>6</v>
      </c>
      <c r="D2614" s="2">
        <v>40695</v>
      </c>
      <c r="E2614">
        <v>134</v>
      </c>
      <c r="F2614">
        <v>150</v>
      </c>
      <c r="G2614">
        <f>Table1[[#This Row],[Actual_Sales]]-Table1[[#This Row],[Budget_Sales]]</f>
        <v>-16</v>
      </c>
      <c r="H2614" s="5">
        <f>IF(
Table1[[#This Row],[Budget_Sales]]=0,
"",
IF(
Table1[[#This Row],[Budget_Sales]]&gt;0,
(Table1[[#This Row],[Actual_Sales]]-Table1[[#This Row],[Budget_Sales]])/Table1[[#This Row],[Budget_Sales]],
(Table1[[#This Row],[Actual_Sales]]-Table1[[#This Row],[Budget_Sales]])/ABS(Table1[[#This Row],[Budget_Sales]])
)
)</f>
        <v>-0.10666666666666667</v>
      </c>
      <c r="I2614" s="5" t="str">
        <f>IF(Table1[[#This Row],[Sales_Var]]&gt;=0,"Above Budget","Below Budget")</f>
        <v>Below Budget</v>
      </c>
      <c r="J2614">
        <f>Table1[[#This Row],[Actual_Sales]]-(Table1[[#This Row],[COGS]]+Table1[[#This Row],[Expenses]])</f>
        <v>35</v>
      </c>
      <c r="K2614">
        <v>50</v>
      </c>
      <c r="L2614">
        <f>Table1[[#This Row],[Actual_Profit]]-Table1[[#This Row],[Budget_Profit]]</f>
        <v>-15</v>
      </c>
      <c r="M2614" s="5">
        <f>IF(
Table1[[#This Row],[Budget_Profit]]=0,
"",
IF(
Table1[[#This Row],[Budget_Profit]]&gt;0,
(Table1[[#This Row],[Actual_Profit]]-Table1[[#This Row],[Budget_Profit]])/Table1[[#This Row],[Budget_Profit]],
(Table1[[#This Row],[Actual_Profit]]-Table1[[#This Row],[Budget_Profit]])/ABS(Table1[[#This Row],[Budget_Profit]])
)
)</f>
        <v>-0.3</v>
      </c>
      <c r="N2614" s="5" t="str">
        <f>IF(Table1[[#This Row],[Profit_Var]]&gt;=0, "Above Budget", "Below Budget")</f>
        <v>Below Budget</v>
      </c>
      <c r="O2614">
        <v>54</v>
      </c>
      <c r="P2614">
        <v>60</v>
      </c>
      <c r="Q2614">
        <f>Table1[[#This Row],[COGS]]-Table1[[#This Row],[Budget_COGS]]</f>
        <v>-6</v>
      </c>
      <c r="R2614" s="5">
        <f>IF(
Table1[[#This Row],[Budget_COGS]]=0,
"",
IF(
Table1[[#This Row],[Budget_COGS]]&gt;0,
(Table1[[#This Row],[Budget_COGS]]-Table1[[#This Row],[COGS]]) / Table1[[#This Row],[Budget_COGS]],
(Table1[[#This Row],[Budget_COGS]]-Table1[[#This Row],[COGS]]) / ABS(Table1[[#This Row],[Budget_COGS]])
)
)</f>
        <v>0.1</v>
      </c>
      <c r="S2614" s="5" t="str">
        <f>IF(Table1[[#This Row],[COGS _Var]]&gt;=0, "Above Budget", "Below Budget")</f>
        <v>Below Budget</v>
      </c>
      <c r="T2614">
        <f>Table1[[#This Row],[Actual_Sales]]-Table1[[#This Row],[COGS]]</f>
        <v>80</v>
      </c>
      <c r="U2614">
        <v>90</v>
      </c>
      <c r="V2614">
        <f>Table1[[#This Row],[Gross_Margin]]-Table1[[#This Row],[Budget_Margin]]</f>
        <v>-10</v>
      </c>
      <c r="W2614" s="5">
        <f>IF(
Table1[[#This Row],[Budget_Margin]]=0,
"",
IF(
Table1[[#This Row],[Budget_Margin]]&gt;0,
(Table1[[#This Row],[Gross_Margin]]-Table1[[#This Row],[Budget_Margin]]) / Table1[[#This Row],[Budget_Margin]],
(Table1[[#This Row],[Gross_Margin]]-Table1[[#This Row],[Budget_Margin]]) / ABS(Table1[[#This Row],[Budget_Margin]])
)
)</f>
        <v>-0.1111111111111111</v>
      </c>
      <c r="X2614" s="5" t="str">
        <f>IF(Table1[[#This Row],[Margin_Var]]&gt;=0, "Above Budget", "Below Budget")</f>
        <v>Below Budget</v>
      </c>
      <c r="Y2614" s="5">
        <f>IFERROR(Table1[[#This Row],[Gross_Margin]]/Table1[[#This Row],[Actual_Sales]],0)</f>
        <v>0.59701492537313428</v>
      </c>
      <c r="Z2614" s="5">
        <f>Table1[[#This Row],[Actual_Profit]]/Table1[[#This Row],[Actual_Sales]]</f>
        <v>0.26119402985074625</v>
      </c>
      <c r="AA2614">
        <v>45</v>
      </c>
      <c r="AB2614" s="5">
        <f>IFERROR(Table1[[#This Row],[Expenses]]/Table1[[#This Row],[Actual_Sales]],0)</f>
        <v>0.33582089552238809</v>
      </c>
      <c r="AC2614">
        <v>17</v>
      </c>
      <c r="AD2614">
        <v>641</v>
      </c>
      <c r="AE2614" s="5">
        <f>IFERROR(Table1[[#This Row],[Inventory]]/Table1[[#This Row],[Actual_Sales]],0)</f>
        <v>4.7835820895522385</v>
      </c>
    </row>
    <row r="2615" spans="1:31" x14ac:dyDescent="0.25">
      <c r="A2615">
        <v>3033</v>
      </c>
      <c r="B2615">
        <v>309</v>
      </c>
      <c r="C2615">
        <v>12</v>
      </c>
      <c r="D2615" s="2">
        <v>40695</v>
      </c>
      <c r="E2615">
        <v>134</v>
      </c>
      <c r="F2615">
        <v>110</v>
      </c>
      <c r="G2615">
        <f>Table1[[#This Row],[Actual_Sales]]-Table1[[#This Row],[Budget_Sales]]</f>
        <v>24</v>
      </c>
      <c r="H2615" s="5">
        <f>IF(
Table1[[#This Row],[Budget_Sales]]=0,
"",
IF(
Table1[[#This Row],[Budget_Sales]]&gt;0,
(Table1[[#This Row],[Actual_Sales]]-Table1[[#This Row],[Budget_Sales]])/Table1[[#This Row],[Budget_Sales]],
(Table1[[#This Row],[Actual_Sales]]-Table1[[#This Row],[Budget_Sales]])/ABS(Table1[[#This Row],[Budget_Sales]])
)
)</f>
        <v>0.21818181818181817</v>
      </c>
      <c r="I2615" s="5" t="str">
        <f>IF(Table1[[#This Row],[Sales_Var]]&gt;=0,"Above Budget","Below Budget")</f>
        <v>Above Budget</v>
      </c>
      <c r="J2615">
        <f>Table1[[#This Row],[Actual_Sales]]-(Table1[[#This Row],[COGS]]+Table1[[#This Row],[Expenses]])</f>
        <v>35</v>
      </c>
      <c r="K2615">
        <v>30</v>
      </c>
      <c r="L2615">
        <f>Table1[[#This Row],[Actual_Profit]]-Table1[[#This Row],[Budget_Profit]]</f>
        <v>5</v>
      </c>
      <c r="M2615" s="5">
        <f>IF(
Table1[[#This Row],[Budget_Profit]]=0,
"",
IF(
Table1[[#This Row],[Budget_Profit]]&gt;0,
(Table1[[#This Row],[Actual_Profit]]-Table1[[#This Row],[Budget_Profit]])/Table1[[#This Row],[Budget_Profit]],
(Table1[[#This Row],[Actual_Profit]]-Table1[[#This Row],[Budget_Profit]])/ABS(Table1[[#This Row],[Budget_Profit]])
)
)</f>
        <v>0.16666666666666666</v>
      </c>
      <c r="N2615" s="5" t="str">
        <f>IF(Table1[[#This Row],[Profit_Var]]&gt;=0, "Above Budget", "Below Budget")</f>
        <v>Above Budget</v>
      </c>
      <c r="O2615">
        <v>54</v>
      </c>
      <c r="P2615">
        <v>40</v>
      </c>
      <c r="Q2615">
        <f>Table1[[#This Row],[COGS]]-Table1[[#This Row],[Budget_COGS]]</f>
        <v>14</v>
      </c>
      <c r="R2615" s="5">
        <f>IF(
Table1[[#This Row],[Budget_COGS]]=0,
"",
IF(
Table1[[#This Row],[Budget_COGS]]&gt;0,
(Table1[[#This Row],[Budget_COGS]]-Table1[[#This Row],[COGS]]) / Table1[[#This Row],[Budget_COGS]],
(Table1[[#This Row],[Budget_COGS]]-Table1[[#This Row],[COGS]]) / ABS(Table1[[#This Row],[Budget_COGS]])
)
)</f>
        <v>-0.35</v>
      </c>
      <c r="S2615" s="5" t="str">
        <f>IF(Table1[[#This Row],[COGS _Var]]&gt;=0, "Above Budget", "Below Budget")</f>
        <v>Above Budget</v>
      </c>
      <c r="T2615">
        <f>Table1[[#This Row],[Actual_Sales]]-Table1[[#This Row],[COGS]]</f>
        <v>80</v>
      </c>
      <c r="U2615">
        <v>70</v>
      </c>
      <c r="V2615">
        <f>Table1[[#This Row],[Gross_Margin]]-Table1[[#This Row],[Budget_Margin]]</f>
        <v>10</v>
      </c>
      <c r="W2615" s="5">
        <f>IF(
Table1[[#This Row],[Budget_Margin]]=0,
"",
IF(
Table1[[#This Row],[Budget_Margin]]&gt;0,
(Table1[[#This Row],[Gross_Margin]]-Table1[[#This Row],[Budget_Margin]]) / Table1[[#This Row],[Budget_Margin]],
(Table1[[#This Row],[Gross_Margin]]-Table1[[#This Row],[Budget_Margin]]) / ABS(Table1[[#This Row],[Budget_Margin]])
)
)</f>
        <v>0.14285714285714285</v>
      </c>
      <c r="X2615" s="5" t="str">
        <f>IF(Table1[[#This Row],[Margin_Var]]&gt;=0, "Above Budget", "Below Budget")</f>
        <v>Above Budget</v>
      </c>
      <c r="Y2615" s="5">
        <f>IFERROR(Table1[[#This Row],[Gross_Margin]]/Table1[[#This Row],[Actual_Sales]],0)</f>
        <v>0.59701492537313428</v>
      </c>
      <c r="Z2615" s="5">
        <f>Table1[[#This Row],[Actual_Profit]]/Table1[[#This Row],[Actual_Sales]]</f>
        <v>0.26119402985074625</v>
      </c>
      <c r="AA2615">
        <v>45</v>
      </c>
      <c r="AB2615" s="5">
        <f>IFERROR(Table1[[#This Row],[Expenses]]/Table1[[#This Row],[Actual_Sales]],0)</f>
        <v>0.33582089552238809</v>
      </c>
      <c r="AC2615">
        <v>17</v>
      </c>
      <c r="AD2615">
        <v>641</v>
      </c>
      <c r="AE2615" s="5">
        <f>IFERROR(Table1[[#This Row],[Inventory]]/Table1[[#This Row],[Actual_Sales]],0)</f>
        <v>4.7835820895522385</v>
      </c>
    </row>
    <row r="2616" spans="1:31" x14ac:dyDescent="0.25">
      <c r="A2616">
        <v>1253</v>
      </c>
      <c r="B2616">
        <v>262</v>
      </c>
      <c r="C2616">
        <v>6</v>
      </c>
      <c r="D2616" s="2">
        <v>40391</v>
      </c>
      <c r="E2616">
        <v>69</v>
      </c>
      <c r="F2616">
        <v>80</v>
      </c>
      <c r="G2616">
        <f>Table1[[#This Row],[Actual_Sales]]-Table1[[#This Row],[Budget_Sales]]</f>
        <v>-11</v>
      </c>
      <c r="H2616" s="5">
        <f>IF(
Table1[[#This Row],[Budget_Sales]]=0,
"",
IF(
Table1[[#This Row],[Budget_Sales]]&gt;0,
(Table1[[#This Row],[Actual_Sales]]-Table1[[#This Row],[Budget_Sales]])/Table1[[#This Row],[Budget_Sales]],
(Table1[[#This Row],[Actual_Sales]]-Table1[[#This Row],[Budget_Sales]])/ABS(Table1[[#This Row],[Budget_Sales]])
)
)</f>
        <v>-0.13750000000000001</v>
      </c>
      <c r="I2616" s="5" t="str">
        <f>IF(Table1[[#This Row],[Sales_Var]]&gt;=0,"Above Budget","Below Budget")</f>
        <v>Below Budget</v>
      </c>
      <c r="J2616">
        <f>Table1[[#This Row],[Actual_Sales]]-(Table1[[#This Row],[COGS]]+Table1[[#This Row],[Expenses]])</f>
        <v>18</v>
      </c>
      <c r="K2616">
        <v>30</v>
      </c>
      <c r="L2616">
        <f>Table1[[#This Row],[Actual_Profit]]-Table1[[#This Row],[Budget_Profit]]</f>
        <v>-12</v>
      </c>
      <c r="M2616" s="5">
        <f>IF(
Table1[[#This Row],[Budget_Profit]]=0,
"",
IF(
Table1[[#This Row],[Budget_Profit]]&gt;0,
(Table1[[#This Row],[Actual_Profit]]-Table1[[#This Row],[Budget_Profit]])/Table1[[#This Row],[Budget_Profit]],
(Table1[[#This Row],[Actual_Profit]]-Table1[[#This Row],[Budget_Profit]])/ABS(Table1[[#This Row],[Budget_Profit]])
)
)</f>
        <v>-0.4</v>
      </c>
      <c r="N2616" s="5" t="str">
        <f>IF(Table1[[#This Row],[Profit_Var]]&gt;=0, "Above Budget", "Below Budget")</f>
        <v>Below Budget</v>
      </c>
      <c r="O2616">
        <v>30</v>
      </c>
      <c r="P2616">
        <v>30</v>
      </c>
      <c r="Q2616">
        <f>Table1[[#This Row],[COGS]]-Table1[[#This Row],[Budget_COGS]]</f>
        <v>0</v>
      </c>
      <c r="R2616" s="5">
        <f>IF(
Table1[[#This Row],[Budget_COGS]]=0,
"",
IF(
Table1[[#This Row],[Budget_COGS]]&gt;0,
(Table1[[#This Row],[Budget_COGS]]-Table1[[#This Row],[COGS]]) / Table1[[#This Row],[Budget_COGS]],
(Table1[[#This Row],[Budget_COGS]]-Table1[[#This Row],[COGS]]) / ABS(Table1[[#This Row],[Budget_COGS]])
)
)</f>
        <v>0</v>
      </c>
      <c r="S2616" s="5" t="str">
        <f>IF(Table1[[#This Row],[COGS _Var]]&gt;=0, "Above Budget", "Below Budget")</f>
        <v>Above Budget</v>
      </c>
      <c r="T2616">
        <f>Table1[[#This Row],[Actual_Sales]]-Table1[[#This Row],[COGS]]</f>
        <v>39</v>
      </c>
      <c r="U2616">
        <v>50</v>
      </c>
      <c r="V2616">
        <f>Table1[[#This Row],[Gross_Margin]]-Table1[[#This Row],[Budget_Margin]]</f>
        <v>-11</v>
      </c>
      <c r="W2616" s="5">
        <f>IF(
Table1[[#This Row],[Budget_Margin]]=0,
"",
IF(
Table1[[#This Row],[Budget_Margin]]&gt;0,
(Table1[[#This Row],[Gross_Margin]]-Table1[[#This Row],[Budget_Margin]]) / Table1[[#This Row],[Budget_Margin]],
(Table1[[#This Row],[Gross_Margin]]-Table1[[#This Row],[Budget_Margin]]) / ABS(Table1[[#This Row],[Budget_Margin]])
)
)</f>
        <v>-0.22</v>
      </c>
      <c r="X2616" s="5" t="str">
        <f>IF(Table1[[#This Row],[Margin_Var]]&gt;=0, "Above Budget", "Below Budget")</f>
        <v>Below Budget</v>
      </c>
      <c r="Y2616" s="5">
        <f>IFERROR(Table1[[#This Row],[Gross_Margin]]/Table1[[#This Row],[Actual_Sales]],0)</f>
        <v>0.56521739130434778</v>
      </c>
      <c r="Z2616" s="5">
        <f>Table1[[#This Row],[Actual_Profit]]/Table1[[#This Row],[Actual_Sales]]</f>
        <v>0.2608695652173913</v>
      </c>
      <c r="AA2616">
        <v>21</v>
      </c>
      <c r="AB2616" s="5">
        <f>IFERROR(Table1[[#This Row],[Expenses]]/Table1[[#This Row],[Actual_Sales]],0)</f>
        <v>0.30434782608695654</v>
      </c>
      <c r="AC2616">
        <v>9</v>
      </c>
      <c r="AD2616">
        <v>581</v>
      </c>
      <c r="AE2616" s="5">
        <f>IFERROR(Table1[[#This Row],[Inventory]]/Table1[[#This Row],[Actual_Sales]],0)</f>
        <v>8.420289855072463</v>
      </c>
    </row>
    <row r="2617" spans="1:31" x14ac:dyDescent="0.25">
      <c r="A2617">
        <v>1382</v>
      </c>
      <c r="B2617">
        <v>813</v>
      </c>
      <c r="C2617">
        <v>8</v>
      </c>
      <c r="D2617" s="2">
        <v>40391</v>
      </c>
      <c r="E2617">
        <v>69</v>
      </c>
      <c r="F2617">
        <v>50</v>
      </c>
      <c r="G2617">
        <f>Table1[[#This Row],[Actual_Sales]]-Table1[[#This Row],[Budget_Sales]]</f>
        <v>19</v>
      </c>
      <c r="H2617" s="5">
        <f>IF(
Table1[[#This Row],[Budget_Sales]]=0,
"",
IF(
Table1[[#This Row],[Budget_Sales]]&gt;0,
(Table1[[#This Row],[Actual_Sales]]-Table1[[#This Row],[Budget_Sales]])/Table1[[#This Row],[Budget_Sales]],
(Table1[[#This Row],[Actual_Sales]]-Table1[[#This Row],[Budget_Sales]])/ABS(Table1[[#This Row],[Budget_Sales]])
)
)</f>
        <v>0.38</v>
      </c>
      <c r="I2617" s="5" t="str">
        <f>IF(Table1[[#This Row],[Sales_Var]]&gt;=0,"Above Budget","Below Budget")</f>
        <v>Above Budget</v>
      </c>
      <c r="J2617">
        <f>Table1[[#This Row],[Actual_Sales]]-(Table1[[#This Row],[COGS]]+Table1[[#This Row],[Expenses]])</f>
        <v>18</v>
      </c>
      <c r="K2617">
        <v>20</v>
      </c>
      <c r="L2617">
        <f>Table1[[#This Row],[Actual_Profit]]-Table1[[#This Row],[Budget_Profit]]</f>
        <v>-2</v>
      </c>
      <c r="M2617" s="5">
        <f>IF(
Table1[[#This Row],[Budget_Profit]]=0,
"",
IF(
Table1[[#This Row],[Budget_Profit]]&gt;0,
(Table1[[#This Row],[Actual_Profit]]-Table1[[#This Row],[Budget_Profit]])/Table1[[#This Row],[Budget_Profit]],
(Table1[[#This Row],[Actual_Profit]]-Table1[[#This Row],[Budget_Profit]])/ABS(Table1[[#This Row],[Budget_Profit]])
)
)</f>
        <v>-0.1</v>
      </c>
      <c r="N2617" s="5" t="str">
        <f>IF(Table1[[#This Row],[Profit_Var]]&gt;=0, "Above Budget", "Below Budget")</f>
        <v>Below Budget</v>
      </c>
      <c r="O2617">
        <v>30</v>
      </c>
      <c r="P2617">
        <v>20</v>
      </c>
      <c r="Q2617">
        <f>Table1[[#This Row],[COGS]]-Table1[[#This Row],[Budget_COGS]]</f>
        <v>10</v>
      </c>
      <c r="R2617" s="5">
        <f>IF(
Table1[[#This Row],[Budget_COGS]]=0,
"",
IF(
Table1[[#This Row],[Budget_COGS]]&gt;0,
(Table1[[#This Row],[Budget_COGS]]-Table1[[#This Row],[COGS]]) / Table1[[#This Row],[Budget_COGS]],
(Table1[[#This Row],[Budget_COGS]]-Table1[[#This Row],[COGS]]) / ABS(Table1[[#This Row],[Budget_COGS]])
)
)</f>
        <v>-0.5</v>
      </c>
      <c r="S2617" s="5" t="str">
        <f>IF(Table1[[#This Row],[COGS _Var]]&gt;=0, "Above Budget", "Below Budget")</f>
        <v>Above Budget</v>
      </c>
      <c r="T2617">
        <f>Table1[[#This Row],[Actual_Sales]]-Table1[[#This Row],[COGS]]</f>
        <v>39</v>
      </c>
      <c r="U2617">
        <v>30</v>
      </c>
      <c r="V2617">
        <f>Table1[[#This Row],[Gross_Margin]]-Table1[[#This Row],[Budget_Margin]]</f>
        <v>9</v>
      </c>
      <c r="W2617" s="5">
        <f>IF(
Table1[[#This Row],[Budget_Margin]]=0,
"",
IF(
Table1[[#This Row],[Budget_Margin]]&gt;0,
(Table1[[#This Row],[Gross_Margin]]-Table1[[#This Row],[Budget_Margin]]) / Table1[[#This Row],[Budget_Margin]],
(Table1[[#This Row],[Gross_Margin]]-Table1[[#This Row],[Budget_Margin]]) / ABS(Table1[[#This Row],[Budget_Margin]])
)
)</f>
        <v>0.3</v>
      </c>
      <c r="X2617" s="5" t="str">
        <f>IF(Table1[[#This Row],[Margin_Var]]&gt;=0, "Above Budget", "Below Budget")</f>
        <v>Above Budget</v>
      </c>
      <c r="Y2617" s="5">
        <f>IFERROR(Table1[[#This Row],[Gross_Margin]]/Table1[[#This Row],[Actual_Sales]],0)</f>
        <v>0.56521739130434778</v>
      </c>
      <c r="Z2617" s="5">
        <f>Table1[[#This Row],[Actual_Profit]]/Table1[[#This Row],[Actual_Sales]]</f>
        <v>0.2608695652173913</v>
      </c>
      <c r="AA2617">
        <v>21</v>
      </c>
      <c r="AB2617" s="5">
        <f>IFERROR(Table1[[#This Row],[Expenses]]/Table1[[#This Row],[Actual_Sales]],0)</f>
        <v>0.30434782608695654</v>
      </c>
      <c r="AC2617">
        <v>9</v>
      </c>
      <c r="AD2617">
        <v>581</v>
      </c>
      <c r="AE2617" s="5">
        <f>IFERROR(Table1[[#This Row],[Inventory]]/Table1[[#This Row],[Actual_Sales]],0)</f>
        <v>8.420289855072463</v>
      </c>
    </row>
    <row r="2618" spans="1:31" x14ac:dyDescent="0.25">
      <c r="A2618">
        <v>1562</v>
      </c>
      <c r="B2618">
        <v>830</v>
      </c>
      <c r="C2618">
        <v>4</v>
      </c>
      <c r="D2618" s="2">
        <v>40422</v>
      </c>
      <c r="E2618">
        <v>150</v>
      </c>
      <c r="F2618">
        <v>120</v>
      </c>
      <c r="G2618">
        <f>Table1[[#This Row],[Actual_Sales]]-Table1[[#This Row],[Budget_Sales]]</f>
        <v>30</v>
      </c>
      <c r="H2618" s="5">
        <f>IF(
Table1[[#This Row],[Budget_Sales]]=0,
"",
IF(
Table1[[#This Row],[Budget_Sales]]&gt;0,
(Table1[[#This Row],[Actual_Sales]]-Table1[[#This Row],[Budget_Sales]])/Table1[[#This Row],[Budget_Sales]],
(Table1[[#This Row],[Actual_Sales]]-Table1[[#This Row],[Budget_Sales]])/ABS(Table1[[#This Row],[Budget_Sales]])
)
)</f>
        <v>0.25</v>
      </c>
      <c r="I2618" s="5" t="str">
        <f>IF(Table1[[#This Row],[Sales_Var]]&gt;=0,"Above Budget","Below Budget")</f>
        <v>Above Budget</v>
      </c>
      <c r="J2618">
        <f>Table1[[#This Row],[Actual_Sales]]-(Table1[[#This Row],[COGS]]+Table1[[#This Row],[Expenses]])</f>
        <v>39</v>
      </c>
      <c r="K2618">
        <v>40</v>
      </c>
      <c r="L2618">
        <f>Table1[[#This Row],[Actual_Profit]]-Table1[[#This Row],[Budget_Profit]]</f>
        <v>-1</v>
      </c>
      <c r="M2618" s="5">
        <f>IF(
Table1[[#This Row],[Budget_Profit]]=0,
"",
IF(
Table1[[#This Row],[Budget_Profit]]&gt;0,
(Table1[[#This Row],[Actual_Profit]]-Table1[[#This Row],[Budget_Profit]])/Table1[[#This Row],[Budget_Profit]],
(Table1[[#This Row],[Actual_Profit]]-Table1[[#This Row],[Budget_Profit]])/ABS(Table1[[#This Row],[Budget_Profit]])
)
)</f>
        <v>-2.5000000000000001E-2</v>
      </c>
      <c r="N2618" s="5" t="str">
        <f>IF(Table1[[#This Row],[Profit_Var]]&gt;=0, "Above Budget", "Below Budget")</f>
        <v>Below Budget</v>
      </c>
      <c r="O2618">
        <v>60</v>
      </c>
      <c r="P2618">
        <v>50</v>
      </c>
      <c r="Q2618">
        <f>Table1[[#This Row],[COGS]]-Table1[[#This Row],[Budget_COGS]]</f>
        <v>10</v>
      </c>
      <c r="R2618" s="5">
        <f>IF(
Table1[[#This Row],[Budget_COGS]]=0,
"",
IF(
Table1[[#This Row],[Budget_COGS]]&gt;0,
(Table1[[#This Row],[Budget_COGS]]-Table1[[#This Row],[COGS]]) / Table1[[#This Row],[Budget_COGS]],
(Table1[[#This Row],[Budget_COGS]]-Table1[[#This Row],[COGS]]) / ABS(Table1[[#This Row],[Budget_COGS]])
)
)</f>
        <v>-0.2</v>
      </c>
      <c r="S2618" s="5" t="str">
        <f>IF(Table1[[#This Row],[COGS _Var]]&gt;=0, "Above Budget", "Below Budget")</f>
        <v>Above Budget</v>
      </c>
      <c r="T2618">
        <f>Table1[[#This Row],[Actual_Sales]]-Table1[[#This Row],[COGS]]</f>
        <v>90</v>
      </c>
      <c r="U2618">
        <v>70</v>
      </c>
      <c r="V2618">
        <f>Table1[[#This Row],[Gross_Margin]]-Table1[[#This Row],[Budget_Margin]]</f>
        <v>20</v>
      </c>
      <c r="W2618" s="5">
        <f>IF(
Table1[[#This Row],[Budget_Margin]]=0,
"",
IF(
Table1[[#This Row],[Budget_Margin]]&gt;0,
(Table1[[#This Row],[Gross_Margin]]-Table1[[#This Row],[Budget_Margin]]) / Table1[[#This Row],[Budget_Margin]],
(Table1[[#This Row],[Gross_Margin]]-Table1[[#This Row],[Budget_Margin]]) / ABS(Table1[[#This Row],[Budget_Margin]])
)
)</f>
        <v>0.2857142857142857</v>
      </c>
      <c r="X2618" s="5" t="str">
        <f>IF(Table1[[#This Row],[Margin_Var]]&gt;=0, "Above Budget", "Below Budget")</f>
        <v>Above Budget</v>
      </c>
      <c r="Y2618" s="5">
        <f>IFERROR(Table1[[#This Row],[Gross_Margin]]/Table1[[#This Row],[Actual_Sales]],0)</f>
        <v>0.6</v>
      </c>
      <c r="Z2618" s="5">
        <f>Table1[[#This Row],[Actual_Profit]]/Table1[[#This Row],[Actual_Sales]]</f>
        <v>0.26</v>
      </c>
      <c r="AA2618">
        <v>51</v>
      </c>
      <c r="AB2618" s="5">
        <f>IFERROR(Table1[[#This Row],[Expenses]]/Table1[[#This Row],[Actual_Sales]],0)</f>
        <v>0.34</v>
      </c>
      <c r="AC2618">
        <v>19</v>
      </c>
      <c r="AD2618">
        <v>-718</v>
      </c>
      <c r="AE2618" s="5">
        <f>IFERROR(Table1[[#This Row],[Inventory]]/Table1[[#This Row],[Actual_Sales]],0)</f>
        <v>-4.7866666666666671</v>
      </c>
    </row>
    <row r="2619" spans="1:31" x14ac:dyDescent="0.25">
      <c r="A2619">
        <v>1500</v>
      </c>
      <c r="B2619">
        <v>580</v>
      </c>
      <c r="C2619">
        <v>5</v>
      </c>
      <c r="D2619" s="2">
        <v>40422</v>
      </c>
      <c r="E2619">
        <v>50</v>
      </c>
      <c r="F2619">
        <v>40</v>
      </c>
      <c r="G2619">
        <f>Table1[[#This Row],[Actual_Sales]]-Table1[[#This Row],[Budget_Sales]]</f>
        <v>10</v>
      </c>
      <c r="H2619" s="5">
        <f>IF(
Table1[[#This Row],[Budget_Sales]]=0,
"",
IF(
Table1[[#This Row],[Budget_Sales]]&gt;0,
(Table1[[#This Row],[Actual_Sales]]-Table1[[#This Row],[Budget_Sales]])/Table1[[#This Row],[Budget_Sales]],
(Table1[[#This Row],[Actual_Sales]]-Table1[[#This Row],[Budget_Sales]])/ABS(Table1[[#This Row],[Budget_Sales]])
)
)</f>
        <v>0.25</v>
      </c>
      <c r="I2619" s="5" t="str">
        <f>IF(Table1[[#This Row],[Sales_Var]]&gt;=0,"Above Budget","Below Budget")</f>
        <v>Above Budget</v>
      </c>
      <c r="J2619">
        <f>Table1[[#This Row],[Actual_Sales]]-(Table1[[#This Row],[COGS]]+Table1[[#This Row],[Expenses]])</f>
        <v>13</v>
      </c>
      <c r="K2619">
        <v>30</v>
      </c>
      <c r="L2619">
        <f>Table1[[#This Row],[Actual_Profit]]-Table1[[#This Row],[Budget_Profit]]</f>
        <v>-17</v>
      </c>
      <c r="M2619" s="5">
        <f>IF(
Table1[[#This Row],[Budget_Profit]]=0,
"",
IF(
Table1[[#This Row],[Budget_Profit]]&gt;0,
(Table1[[#This Row],[Actual_Profit]]-Table1[[#This Row],[Budget_Profit]])/Table1[[#This Row],[Budget_Profit]],
(Table1[[#This Row],[Actual_Profit]]-Table1[[#This Row],[Budget_Profit]])/ABS(Table1[[#This Row],[Budget_Profit]])
)
)</f>
        <v>-0.56666666666666665</v>
      </c>
      <c r="N2619" s="5" t="str">
        <f>IF(Table1[[#This Row],[Profit_Var]]&gt;=0, "Above Budget", "Below Budget")</f>
        <v>Below Budget</v>
      </c>
      <c r="O2619">
        <v>20</v>
      </c>
      <c r="P2619">
        <v>10</v>
      </c>
      <c r="Q2619">
        <f>Table1[[#This Row],[COGS]]-Table1[[#This Row],[Budget_COGS]]</f>
        <v>10</v>
      </c>
      <c r="R2619" s="5">
        <f>IF(
Table1[[#This Row],[Budget_COGS]]=0,
"",
IF(
Table1[[#This Row],[Budget_COGS]]&gt;0,
(Table1[[#This Row],[Budget_COGS]]-Table1[[#This Row],[COGS]]) / Table1[[#This Row],[Budget_COGS]],
(Table1[[#This Row],[Budget_COGS]]-Table1[[#This Row],[COGS]]) / ABS(Table1[[#This Row],[Budget_COGS]])
)
)</f>
        <v>-1</v>
      </c>
      <c r="S2619" s="5" t="str">
        <f>IF(Table1[[#This Row],[COGS _Var]]&gt;=0, "Above Budget", "Below Budget")</f>
        <v>Above Budget</v>
      </c>
      <c r="T2619">
        <f>Table1[[#This Row],[Actual_Sales]]-Table1[[#This Row],[COGS]]</f>
        <v>30</v>
      </c>
      <c r="U2619">
        <v>30</v>
      </c>
      <c r="V2619">
        <f>Table1[[#This Row],[Gross_Margin]]-Table1[[#This Row],[Budget_Margin]]</f>
        <v>0</v>
      </c>
      <c r="W2619" s="5">
        <f>IF(
Table1[[#This Row],[Budget_Margin]]=0,
"",
IF(
Table1[[#This Row],[Budget_Margin]]&gt;0,
(Table1[[#This Row],[Gross_Margin]]-Table1[[#This Row],[Budget_Margin]]) / Table1[[#This Row],[Budget_Margin]],
(Table1[[#This Row],[Gross_Margin]]-Table1[[#This Row],[Budget_Margin]]) / ABS(Table1[[#This Row],[Budget_Margin]])
)
)</f>
        <v>0</v>
      </c>
      <c r="X2619" s="5" t="str">
        <f>IF(Table1[[#This Row],[Margin_Var]]&gt;=0, "Above Budget", "Below Budget")</f>
        <v>Above Budget</v>
      </c>
      <c r="Y2619" s="5">
        <f>IFERROR(Table1[[#This Row],[Gross_Margin]]/Table1[[#This Row],[Actual_Sales]],0)</f>
        <v>0.6</v>
      </c>
      <c r="Z2619" s="5">
        <f>Table1[[#This Row],[Actual_Profit]]/Table1[[#This Row],[Actual_Sales]]</f>
        <v>0.26</v>
      </c>
      <c r="AA2619">
        <v>17</v>
      </c>
      <c r="AB2619" s="5">
        <f>IFERROR(Table1[[#This Row],[Expenses]]/Table1[[#This Row],[Actual_Sales]],0)</f>
        <v>0.34</v>
      </c>
      <c r="AC2619">
        <v>5</v>
      </c>
      <c r="AD2619">
        <v>482</v>
      </c>
      <c r="AE2619" s="5">
        <f>IFERROR(Table1[[#This Row],[Inventory]]/Table1[[#This Row],[Actual_Sales]],0)</f>
        <v>9.64</v>
      </c>
    </row>
    <row r="2620" spans="1:31" x14ac:dyDescent="0.25">
      <c r="A2620">
        <v>1429</v>
      </c>
      <c r="B2620">
        <v>303</v>
      </c>
      <c r="C2620">
        <v>6</v>
      </c>
      <c r="D2620" s="2">
        <v>40422</v>
      </c>
      <c r="E2620">
        <v>150</v>
      </c>
      <c r="F2620">
        <v>170</v>
      </c>
      <c r="G2620">
        <f>Table1[[#This Row],[Actual_Sales]]-Table1[[#This Row],[Budget_Sales]]</f>
        <v>-20</v>
      </c>
      <c r="H2620" s="5">
        <f>IF(
Table1[[#This Row],[Budget_Sales]]=0,
"",
IF(
Table1[[#This Row],[Budget_Sales]]&gt;0,
(Table1[[#This Row],[Actual_Sales]]-Table1[[#This Row],[Budget_Sales]])/Table1[[#This Row],[Budget_Sales]],
(Table1[[#This Row],[Actual_Sales]]-Table1[[#This Row],[Budget_Sales]])/ABS(Table1[[#This Row],[Budget_Sales]])
)
)</f>
        <v>-0.11764705882352941</v>
      </c>
      <c r="I2620" s="5" t="str">
        <f>IF(Table1[[#This Row],[Sales_Var]]&gt;=0,"Above Budget","Below Budget")</f>
        <v>Below Budget</v>
      </c>
      <c r="J2620">
        <f>Table1[[#This Row],[Actual_Sales]]-(Table1[[#This Row],[COGS]]+Table1[[#This Row],[Expenses]])</f>
        <v>39</v>
      </c>
      <c r="K2620">
        <v>60</v>
      </c>
      <c r="L2620">
        <f>Table1[[#This Row],[Actual_Profit]]-Table1[[#This Row],[Budget_Profit]]</f>
        <v>-21</v>
      </c>
      <c r="M2620" s="5">
        <f>IF(
Table1[[#This Row],[Budget_Profit]]=0,
"",
IF(
Table1[[#This Row],[Budget_Profit]]&gt;0,
(Table1[[#This Row],[Actual_Profit]]-Table1[[#This Row],[Budget_Profit]])/Table1[[#This Row],[Budget_Profit]],
(Table1[[#This Row],[Actual_Profit]]-Table1[[#This Row],[Budget_Profit]])/ABS(Table1[[#This Row],[Budget_Profit]])
)
)</f>
        <v>-0.35</v>
      </c>
      <c r="N2620" s="5" t="str">
        <f>IF(Table1[[#This Row],[Profit_Var]]&gt;=0, "Above Budget", "Below Budget")</f>
        <v>Below Budget</v>
      </c>
      <c r="O2620">
        <v>60</v>
      </c>
      <c r="P2620">
        <v>60</v>
      </c>
      <c r="Q2620">
        <f>Table1[[#This Row],[COGS]]-Table1[[#This Row],[Budget_COGS]]</f>
        <v>0</v>
      </c>
      <c r="R2620" s="5">
        <f>IF(
Table1[[#This Row],[Budget_COGS]]=0,
"",
IF(
Table1[[#This Row],[Budget_COGS]]&gt;0,
(Table1[[#This Row],[Budget_COGS]]-Table1[[#This Row],[COGS]]) / Table1[[#This Row],[Budget_COGS]],
(Table1[[#This Row],[Budget_COGS]]-Table1[[#This Row],[COGS]]) / ABS(Table1[[#This Row],[Budget_COGS]])
)
)</f>
        <v>0</v>
      </c>
      <c r="S2620" s="5" t="str">
        <f>IF(Table1[[#This Row],[COGS _Var]]&gt;=0, "Above Budget", "Below Budget")</f>
        <v>Above Budget</v>
      </c>
      <c r="T2620">
        <f>Table1[[#This Row],[Actual_Sales]]-Table1[[#This Row],[COGS]]</f>
        <v>90</v>
      </c>
      <c r="U2620">
        <v>110</v>
      </c>
      <c r="V2620">
        <f>Table1[[#This Row],[Gross_Margin]]-Table1[[#This Row],[Budget_Margin]]</f>
        <v>-20</v>
      </c>
      <c r="W2620" s="5">
        <f>IF(
Table1[[#This Row],[Budget_Margin]]=0,
"",
IF(
Table1[[#This Row],[Budget_Margin]]&gt;0,
(Table1[[#This Row],[Gross_Margin]]-Table1[[#This Row],[Budget_Margin]]) / Table1[[#This Row],[Budget_Margin]],
(Table1[[#This Row],[Gross_Margin]]-Table1[[#This Row],[Budget_Margin]]) / ABS(Table1[[#This Row],[Budget_Margin]])
)
)</f>
        <v>-0.18181818181818182</v>
      </c>
      <c r="X2620" s="5" t="str">
        <f>IF(Table1[[#This Row],[Margin_Var]]&gt;=0, "Above Budget", "Below Budget")</f>
        <v>Below Budget</v>
      </c>
      <c r="Y2620" s="5">
        <f>IFERROR(Table1[[#This Row],[Gross_Margin]]/Table1[[#This Row],[Actual_Sales]],0)</f>
        <v>0.6</v>
      </c>
      <c r="Z2620" s="5">
        <f>Table1[[#This Row],[Actual_Profit]]/Table1[[#This Row],[Actual_Sales]]</f>
        <v>0.26</v>
      </c>
      <c r="AA2620">
        <v>51</v>
      </c>
      <c r="AB2620" s="5">
        <f>IFERROR(Table1[[#This Row],[Expenses]]/Table1[[#This Row],[Actual_Sales]],0)</f>
        <v>0.34</v>
      </c>
      <c r="AC2620">
        <v>19</v>
      </c>
      <c r="AD2620">
        <v>656</v>
      </c>
      <c r="AE2620" s="5">
        <f>IFERROR(Table1[[#This Row],[Inventory]]/Table1[[#This Row],[Actual_Sales]],0)</f>
        <v>4.3733333333333331</v>
      </c>
    </row>
    <row r="2621" spans="1:31" x14ac:dyDescent="0.25">
      <c r="A2621">
        <v>1487</v>
      </c>
      <c r="B2621">
        <v>541</v>
      </c>
      <c r="C2621">
        <v>11</v>
      </c>
      <c r="D2621" s="2">
        <v>40422</v>
      </c>
      <c r="E2621">
        <v>50</v>
      </c>
      <c r="F2621">
        <v>30</v>
      </c>
      <c r="G2621">
        <f>Table1[[#This Row],[Actual_Sales]]-Table1[[#This Row],[Budget_Sales]]</f>
        <v>20</v>
      </c>
      <c r="H2621" s="5">
        <f>IF(
Table1[[#This Row],[Budget_Sales]]=0,
"",
IF(
Table1[[#This Row],[Budget_Sales]]&gt;0,
(Table1[[#This Row],[Actual_Sales]]-Table1[[#This Row],[Budget_Sales]])/Table1[[#This Row],[Budget_Sales]],
(Table1[[#This Row],[Actual_Sales]]-Table1[[#This Row],[Budget_Sales]])/ABS(Table1[[#This Row],[Budget_Sales]])
)
)</f>
        <v>0.66666666666666663</v>
      </c>
      <c r="I2621" s="5" t="str">
        <f>IF(Table1[[#This Row],[Sales_Var]]&gt;=0,"Above Budget","Below Budget")</f>
        <v>Above Budget</v>
      </c>
      <c r="J2621">
        <f>Table1[[#This Row],[Actual_Sales]]-(Table1[[#This Row],[COGS]]+Table1[[#This Row],[Expenses]])</f>
        <v>13</v>
      </c>
      <c r="K2621">
        <v>20</v>
      </c>
      <c r="L2621">
        <f>Table1[[#This Row],[Actual_Profit]]-Table1[[#This Row],[Budget_Profit]]</f>
        <v>-7</v>
      </c>
      <c r="M2621" s="5">
        <f>IF(
Table1[[#This Row],[Budget_Profit]]=0,
"",
IF(
Table1[[#This Row],[Budget_Profit]]&gt;0,
(Table1[[#This Row],[Actual_Profit]]-Table1[[#This Row],[Budget_Profit]])/Table1[[#This Row],[Budget_Profit]],
(Table1[[#This Row],[Actual_Profit]]-Table1[[#This Row],[Budget_Profit]])/ABS(Table1[[#This Row],[Budget_Profit]])
)
)</f>
        <v>-0.35</v>
      </c>
      <c r="N2621" s="5" t="str">
        <f>IF(Table1[[#This Row],[Profit_Var]]&gt;=0, "Above Budget", "Below Budget")</f>
        <v>Below Budget</v>
      </c>
      <c r="O2621">
        <v>20</v>
      </c>
      <c r="P2621">
        <v>10</v>
      </c>
      <c r="Q2621">
        <f>Table1[[#This Row],[COGS]]-Table1[[#This Row],[Budget_COGS]]</f>
        <v>10</v>
      </c>
      <c r="R2621" s="5">
        <f>IF(
Table1[[#This Row],[Budget_COGS]]=0,
"",
IF(
Table1[[#This Row],[Budget_COGS]]&gt;0,
(Table1[[#This Row],[Budget_COGS]]-Table1[[#This Row],[COGS]]) / Table1[[#This Row],[Budget_COGS]],
(Table1[[#This Row],[Budget_COGS]]-Table1[[#This Row],[COGS]]) / ABS(Table1[[#This Row],[Budget_COGS]])
)
)</f>
        <v>-1</v>
      </c>
      <c r="S2621" s="5" t="str">
        <f>IF(Table1[[#This Row],[COGS _Var]]&gt;=0, "Above Budget", "Below Budget")</f>
        <v>Above Budget</v>
      </c>
      <c r="T2621">
        <f>Table1[[#This Row],[Actual_Sales]]-Table1[[#This Row],[COGS]]</f>
        <v>30</v>
      </c>
      <c r="U2621">
        <v>20</v>
      </c>
      <c r="V2621">
        <f>Table1[[#This Row],[Gross_Margin]]-Table1[[#This Row],[Budget_Margin]]</f>
        <v>10</v>
      </c>
      <c r="W2621" s="5">
        <f>IF(
Table1[[#This Row],[Budget_Margin]]=0,
"",
IF(
Table1[[#This Row],[Budget_Margin]]&gt;0,
(Table1[[#This Row],[Gross_Margin]]-Table1[[#This Row],[Budget_Margin]]) / Table1[[#This Row],[Budget_Margin]],
(Table1[[#This Row],[Gross_Margin]]-Table1[[#This Row],[Budget_Margin]]) / ABS(Table1[[#This Row],[Budget_Margin]])
)
)</f>
        <v>0.5</v>
      </c>
      <c r="X2621" s="5" t="str">
        <f>IF(Table1[[#This Row],[Margin_Var]]&gt;=0, "Above Budget", "Below Budget")</f>
        <v>Above Budget</v>
      </c>
      <c r="Y2621" s="5">
        <f>IFERROR(Table1[[#This Row],[Gross_Margin]]/Table1[[#This Row],[Actual_Sales]],0)</f>
        <v>0.6</v>
      </c>
      <c r="Z2621" s="5">
        <f>Table1[[#This Row],[Actual_Profit]]/Table1[[#This Row],[Actual_Sales]]</f>
        <v>0.26</v>
      </c>
      <c r="AA2621">
        <v>17</v>
      </c>
      <c r="AB2621" s="5">
        <f>IFERROR(Table1[[#This Row],[Expenses]]/Table1[[#This Row],[Actual_Sales]],0)</f>
        <v>0.34</v>
      </c>
      <c r="AC2621">
        <v>5</v>
      </c>
      <c r="AD2621">
        <v>482</v>
      </c>
      <c r="AE2621" s="5">
        <f>IFERROR(Table1[[#This Row],[Inventory]]/Table1[[#This Row],[Actual_Sales]],0)</f>
        <v>9.64</v>
      </c>
    </row>
    <row r="2622" spans="1:31" x14ac:dyDescent="0.25">
      <c r="A2622">
        <v>1547</v>
      </c>
      <c r="B2622">
        <v>760</v>
      </c>
      <c r="C2622">
        <v>13</v>
      </c>
      <c r="D2622" s="2">
        <v>40422</v>
      </c>
      <c r="E2622">
        <v>150</v>
      </c>
      <c r="F2622">
        <v>100</v>
      </c>
      <c r="G2622">
        <f>Table1[[#This Row],[Actual_Sales]]-Table1[[#This Row],[Budget_Sales]]</f>
        <v>50</v>
      </c>
      <c r="H2622" s="5">
        <f>IF(
Table1[[#This Row],[Budget_Sales]]=0,
"",
IF(
Table1[[#This Row],[Budget_Sales]]&gt;0,
(Table1[[#This Row],[Actual_Sales]]-Table1[[#This Row],[Budget_Sales]])/Table1[[#This Row],[Budget_Sales]],
(Table1[[#This Row],[Actual_Sales]]-Table1[[#This Row],[Budget_Sales]])/ABS(Table1[[#This Row],[Budget_Sales]])
)
)</f>
        <v>0.5</v>
      </c>
      <c r="I2622" s="5" t="str">
        <f>IF(Table1[[#This Row],[Sales_Var]]&gt;=0,"Above Budget","Below Budget")</f>
        <v>Above Budget</v>
      </c>
      <c r="J2622">
        <f>Table1[[#This Row],[Actual_Sales]]-(Table1[[#This Row],[COGS]]+Table1[[#This Row],[Expenses]])</f>
        <v>39</v>
      </c>
      <c r="K2622">
        <v>40</v>
      </c>
      <c r="L2622">
        <f>Table1[[#This Row],[Actual_Profit]]-Table1[[#This Row],[Budget_Profit]]</f>
        <v>-1</v>
      </c>
      <c r="M2622" s="5">
        <f>IF(
Table1[[#This Row],[Budget_Profit]]=0,
"",
IF(
Table1[[#This Row],[Budget_Profit]]&gt;0,
(Table1[[#This Row],[Actual_Profit]]-Table1[[#This Row],[Budget_Profit]])/Table1[[#This Row],[Budget_Profit]],
(Table1[[#This Row],[Actual_Profit]]-Table1[[#This Row],[Budget_Profit]])/ABS(Table1[[#This Row],[Budget_Profit]])
)
)</f>
        <v>-2.5000000000000001E-2</v>
      </c>
      <c r="N2622" s="5" t="str">
        <f>IF(Table1[[#This Row],[Profit_Var]]&gt;=0, "Above Budget", "Below Budget")</f>
        <v>Below Budget</v>
      </c>
      <c r="O2622">
        <v>60</v>
      </c>
      <c r="P2622">
        <v>30</v>
      </c>
      <c r="Q2622">
        <f>Table1[[#This Row],[COGS]]-Table1[[#This Row],[Budget_COGS]]</f>
        <v>30</v>
      </c>
      <c r="R2622" s="5">
        <f>IF(
Table1[[#This Row],[Budget_COGS]]=0,
"",
IF(
Table1[[#This Row],[Budget_COGS]]&gt;0,
(Table1[[#This Row],[Budget_COGS]]-Table1[[#This Row],[COGS]]) / Table1[[#This Row],[Budget_COGS]],
(Table1[[#This Row],[Budget_COGS]]-Table1[[#This Row],[COGS]]) / ABS(Table1[[#This Row],[Budget_COGS]])
)
)</f>
        <v>-1</v>
      </c>
      <c r="S2622" s="5" t="str">
        <f>IF(Table1[[#This Row],[COGS _Var]]&gt;=0, "Above Budget", "Below Budget")</f>
        <v>Above Budget</v>
      </c>
      <c r="T2622">
        <f>Table1[[#This Row],[Actual_Sales]]-Table1[[#This Row],[COGS]]</f>
        <v>90</v>
      </c>
      <c r="U2622">
        <v>70</v>
      </c>
      <c r="V2622">
        <f>Table1[[#This Row],[Gross_Margin]]-Table1[[#This Row],[Budget_Margin]]</f>
        <v>20</v>
      </c>
      <c r="W2622" s="5">
        <f>IF(
Table1[[#This Row],[Budget_Margin]]=0,
"",
IF(
Table1[[#This Row],[Budget_Margin]]&gt;0,
(Table1[[#This Row],[Gross_Margin]]-Table1[[#This Row],[Budget_Margin]]) / Table1[[#This Row],[Budget_Margin]],
(Table1[[#This Row],[Gross_Margin]]-Table1[[#This Row],[Budget_Margin]]) / ABS(Table1[[#This Row],[Budget_Margin]])
)
)</f>
        <v>0.2857142857142857</v>
      </c>
      <c r="X2622" s="5" t="str">
        <f>IF(Table1[[#This Row],[Margin_Var]]&gt;=0, "Above Budget", "Below Budget")</f>
        <v>Above Budget</v>
      </c>
      <c r="Y2622" s="5">
        <f>IFERROR(Table1[[#This Row],[Gross_Margin]]/Table1[[#This Row],[Actual_Sales]],0)</f>
        <v>0.6</v>
      </c>
      <c r="Z2622" s="5">
        <f>Table1[[#This Row],[Actual_Profit]]/Table1[[#This Row],[Actual_Sales]]</f>
        <v>0.26</v>
      </c>
      <c r="AA2622">
        <v>51</v>
      </c>
      <c r="AB2622" s="5">
        <f>IFERROR(Table1[[#This Row],[Expenses]]/Table1[[#This Row],[Actual_Sales]],0)</f>
        <v>0.34</v>
      </c>
      <c r="AC2622">
        <v>19</v>
      </c>
      <c r="AD2622">
        <v>656</v>
      </c>
      <c r="AE2622" s="5">
        <f>IFERROR(Table1[[#This Row],[Inventory]]/Table1[[#This Row],[Actual_Sales]],0)</f>
        <v>4.3733333333333331</v>
      </c>
    </row>
    <row r="2623" spans="1:31" x14ac:dyDescent="0.25">
      <c r="A2623">
        <v>1518</v>
      </c>
      <c r="B2623">
        <v>617</v>
      </c>
      <c r="C2623">
        <v>13</v>
      </c>
      <c r="D2623" s="2">
        <v>40422</v>
      </c>
      <c r="E2623">
        <v>50</v>
      </c>
      <c r="F2623">
        <v>50</v>
      </c>
      <c r="G2623">
        <f>Table1[[#This Row],[Actual_Sales]]-Table1[[#This Row],[Budget_Sales]]</f>
        <v>0</v>
      </c>
      <c r="H2623" s="5">
        <f>IF(
Table1[[#This Row],[Budget_Sales]]=0,
"",
IF(
Table1[[#This Row],[Budget_Sales]]&gt;0,
(Table1[[#This Row],[Actual_Sales]]-Table1[[#This Row],[Budget_Sales]])/Table1[[#This Row],[Budget_Sales]],
(Table1[[#This Row],[Actual_Sales]]-Table1[[#This Row],[Budget_Sales]])/ABS(Table1[[#This Row],[Budget_Sales]])
)
)</f>
        <v>0</v>
      </c>
      <c r="I2623" s="5" t="str">
        <f>IF(Table1[[#This Row],[Sales_Var]]&gt;=0,"Above Budget","Below Budget")</f>
        <v>Above Budget</v>
      </c>
      <c r="J2623">
        <f>Table1[[#This Row],[Actual_Sales]]-(Table1[[#This Row],[COGS]]+Table1[[#This Row],[Expenses]])</f>
        <v>13</v>
      </c>
      <c r="K2623">
        <v>20</v>
      </c>
      <c r="L2623">
        <f>Table1[[#This Row],[Actual_Profit]]-Table1[[#This Row],[Budget_Profit]]</f>
        <v>-7</v>
      </c>
      <c r="M2623" s="5">
        <f>IF(
Table1[[#This Row],[Budget_Profit]]=0,
"",
IF(
Table1[[#This Row],[Budget_Profit]]&gt;0,
(Table1[[#This Row],[Actual_Profit]]-Table1[[#This Row],[Budget_Profit]])/Table1[[#This Row],[Budget_Profit]],
(Table1[[#This Row],[Actual_Profit]]-Table1[[#This Row],[Budget_Profit]])/ABS(Table1[[#This Row],[Budget_Profit]])
)
)</f>
        <v>-0.35</v>
      </c>
      <c r="N2623" s="5" t="str">
        <f>IF(Table1[[#This Row],[Profit_Var]]&gt;=0, "Above Budget", "Below Budget")</f>
        <v>Below Budget</v>
      </c>
      <c r="O2623">
        <v>20</v>
      </c>
      <c r="P2623">
        <v>20</v>
      </c>
      <c r="Q2623">
        <f>Table1[[#This Row],[COGS]]-Table1[[#This Row],[Budget_COGS]]</f>
        <v>0</v>
      </c>
      <c r="R2623" s="5">
        <f>IF(
Table1[[#This Row],[Budget_COGS]]=0,
"",
IF(
Table1[[#This Row],[Budget_COGS]]&gt;0,
(Table1[[#This Row],[Budget_COGS]]-Table1[[#This Row],[COGS]]) / Table1[[#This Row],[Budget_COGS]],
(Table1[[#This Row],[Budget_COGS]]-Table1[[#This Row],[COGS]]) / ABS(Table1[[#This Row],[Budget_COGS]])
)
)</f>
        <v>0</v>
      </c>
      <c r="S2623" s="5" t="str">
        <f>IF(Table1[[#This Row],[COGS _Var]]&gt;=0, "Above Budget", "Below Budget")</f>
        <v>Above Budget</v>
      </c>
      <c r="T2623">
        <f>Table1[[#This Row],[Actual_Sales]]-Table1[[#This Row],[COGS]]</f>
        <v>30</v>
      </c>
      <c r="U2623">
        <v>30</v>
      </c>
      <c r="V2623">
        <f>Table1[[#This Row],[Gross_Margin]]-Table1[[#This Row],[Budget_Margin]]</f>
        <v>0</v>
      </c>
      <c r="W2623" s="5">
        <f>IF(
Table1[[#This Row],[Budget_Margin]]=0,
"",
IF(
Table1[[#This Row],[Budget_Margin]]&gt;0,
(Table1[[#This Row],[Gross_Margin]]-Table1[[#This Row],[Budget_Margin]]) / Table1[[#This Row],[Budget_Margin]],
(Table1[[#This Row],[Gross_Margin]]-Table1[[#This Row],[Budget_Margin]]) / ABS(Table1[[#This Row],[Budget_Margin]])
)
)</f>
        <v>0</v>
      </c>
      <c r="X2623" s="5" t="str">
        <f>IF(Table1[[#This Row],[Margin_Var]]&gt;=0, "Above Budget", "Below Budget")</f>
        <v>Above Budget</v>
      </c>
      <c r="Y2623" s="5">
        <f>IFERROR(Table1[[#This Row],[Gross_Margin]]/Table1[[#This Row],[Actual_Sales]],0)</f>
        <v>0.6</v>
      </c>
      <c r="Z2623" s="5">
        <f>Table1[[#This Row],[Actual_Profit]]/Table1[[#This Row],[Actual_Sales]]</f>
        <v>0.26</v>
      </c>
      <c r="AA2623">
        <v>17</v>
      </c>
      <c r="AB2623" s="5">
        <f>IFERROR(Table1[[#This Row],[Expenses]]/Table1[[#This Row],[Actual_Sales]],0)</f>
        <v>0.34</v>
      </c>
      <c r="AC2623">
        <v>5</v>
      </c>
      <c r="AD2623">
        <v>482</v>
      </c>
      <c r="AE2623" s="5">
        <f>IFERROR(Table1[[#This Row],[Inventory]]/Table1[[#This Row],[Actual_Sales]],0)</f>
        <v>9.64</v>
      </c>
    </row>
    <row r="2624" spans="1:31" x14ac:dyDescent="0.25">
      <c r="A2624">
        <v>1913</v>
      </c>
      <c r="B2624">
        <v>801</v>
      </c>
      <c r="C2624">
        <v>1</v>
      </c>
      <c r="D2624" s="2">
        <v>40483</v>
      </c>
      <c r="E2624">
        <v>150</v>
      </c>
      <c r="F2624">
        <v>170</v>
      </c>
      <c r="G2624">
        <f>Table1[[#This Row],[Actual_Sales]]-Table1[[#This Row],[Budget_Sales]]</f>
        <v>-20</v>
      </c>
      <c r="H2624" s="5">
        <f>IF(
Table1[[#This Row],[Budget_Sales]]=0,
"",
IF(
Table1[[#This Row],[Budget_Sales]]&gt;0,
(Table1[[#This Row],[Actual_Sales]]-Table1[[#This Row],[Budget_Sales]])/Table1[[#This Row],[Budget_Sales]],
(Table1[[#This Row],[Actual_Sales]]-Table1[[#This Row],[Budget_Sales]])/ABS(Table1[[#This Row],[Budget_Sales]])
)
)</f>
        <v>-0.11764705882352941</v>
      </c>
      <c r="I2624" s="5" t="str">
        <f>IF(Table1[[#This Row],[Sales_Var]]&gt;=0,"Above Budget","Below Budget")</f>
        <v>Below Budget</v>
      </c>
      <c r="J2624">
        <f>Table1[[#This Row],[Actual_Sales]]-(Table1[[#This Row],[COGS]]+Table1[[#This Row],[Expenses]])</f>
        <v>39</v>
      </c>
      <c r="K2624">
        <v>50</v>
      </c>
      <c r="L2624">
        <f>Table1[[#This Row],[Actual_Profit]]-Table1[[#This Row],[Budget_Profit]]</f>
        <v>-11</v>
      </c>
      <c r="M2624" s="5">
        <f>IF(
Table1[[#This Row],[Budget_Profit]]=0,
"",
IF(
Table1[[#This Row],[Budget_Profit]]&gt;0,
(Table1[[#This Row],[Actual_Profit]]-Table1[[#This Row],[Budget_Profit]])/Table1[[#This Row],[Budget_Profit]],
(Table1[[#This Row],[Actual_Profit]]-Table1[[#This Row],[Budget_Profit]])/ABS(Table1[[#This Row],[Budget_Profit]])
)
)</f>
        <v>-0.22</v>
      </c>
      <c r="N2624" s="5" t="str">
        <f>IF(Table1[[#This Row],[Profit_Var]]&gt;=0, "Above Budget", "Below Budget")</f>
        <v>Below Budget</v>
      </c>
      <c r="O2624">
        <v>69</v>
      </c>
      <c r="P2624">
        <v>80</v>
      </c>
      <c r="Q2624">
        <f>Table1[[#This Row],[COGS]]-Table1[[#This Row],[Budget_COGS]]</f>
        <v>-11</v>
      </c>
      <c r="R2624" s="5">
        <f>IF(
Table1[[#This Row],[Budget_COGS]]=0,
"",
IF(
Table1[[#This Row],[Budget_COGS]]&gt;0,
(Table1[[#This Row],[Budget_COGS]]-Table1[[#This Row],[COGS]]) / Table1[[#This Row],[Budget_COGS]],
(Table1[[#This Row],[Budget_COGS]]-Table1[[#This Row],[COGS]]) / ABS(Table1[[#This Row],[Budget_COGS]])
)
)</f>
        <v>0.13750000000000001</v>
      </c>
      <c r="S2624" s="5" t="str">
        <f>IF(Table1[[#This Row],[COGS _Var]]&gt;=0, "Above Budget", "Below Budget")</f>
        <v>Below Budget</v>
      </c>
      <c r="T2624">
        <f>Table1[[#This Row],[Actual_Sales]]-Table1[[#This Row],[COGS]]</f>
        <v>81</v>
      </c>
      <c r="U2624">
        <v>90</v>
      </c>
      <c r="V2624">
        <f>Table1[[#This Row],[Gross_Margin]]-Table1[[#This Row],[Budget_Margin]]</f>
        <v>-9</v>
      </c>
      <c r="W2624" s="5">
        <f>IF(
Table1[[#This Row],[Budget_Margin]]=0,
"",
IF(
Table1[[#This Row],[Budget_Margin]]&gt;0,
(Table1[[#This Row],[Gross_Margin]]-Table1[[#This Row],[Budget_Margin]]) / Table1[[#This Row],[Budget_Margin]],
(Table1[[#This Row],[Gross_Margin]]-Table1[[#This Row],[Budget_Margin]]) / ABS(Table1[[#This Row],[Budget_Margin]])
)
)</f>
        <v>-0.1</v>
      </c>
      <c r="X2624" s="5" t="str">
        <f>IF(Table1[[#This Row],[Margin_Var]]&gt;=0, "Above Budget", "Below Budget")</f>
        <v>Below Budget</v>
      </c>
      <c r="Y2624" s="5">
        <f>IFERROR(Table1[[#This Row],[Gross_Margin]]/Table1[[#This Row],[Actual_Sales]],0)</f>
        <v>0.54</v>
      </c>
      <c r="Z2624" s="5">
        <f>Table1[[#This Row],[Actual_Profit]]/Table1[[#This Row],[Actual_Sales]]</f>
        <v>0.26</v>
      </c>
      <c r="AA2624">
        <v>42</v>
      </c>
      <c r="AB2624" s="5">
        <f>IFERROR(Table1[[#This Row],[Expenses]]/Table1[[#This Row],[Actual_Sales]],0)</f>
        <v>0.28000000000000003</v>
      </c>
      <c r="AC2624">
        <v>21</v>
      </c>
      <c r="AD2624">
        <v>1060</v>
      </c>
      <c r="AE2624" s="5">
        <f>IFERROR(Table1[[#This Row],[Inventory]]/Table1[[#This Row],[Actual_Sales]],0)</f>
        <v>7.0666666666666664</v>
      </c>
    </row>
    <row r="2625" spans="1:31" x14ac:dyDescent="0.25">
      <c r="A2625">
        <v>2</v>
      </c>
      <c r="B2625">
        <v>206</v>
      </c>
      <c r="C2625">
        <v>6</v>
      </c>
      <c r="D2625" s="2">
        <v>40179</v>
      </c>
      <c r="E2625">
        <v>150</v>
      </c>
      <c r="F2625">
        <v>140</v>
      </c>
      <c r="G2625">
        <f>Table1[[#This Row],[Actual_Sales]]-Table1[[#This Row],[Budget_Sales]]</f>
        <v>10</v>
      </c>
      <c r="H2625" s="5">
        <f>IF(
Table1[[#This Row],[Budget_Sales]]=0,
"",
IF(
Table1[[#This Row],[Budget_Sales]]&gt;0,
(Table1[[#This Row],[Actual_Sales]]-Table1[[#This Row],[Budget_Sales]])/Table1[[#This Row],[Budget_Sales]],
(Table1[[#This Row],[Actual_Sales]]-Table1[[#This Row],[Budget_Sales]])/ABS(Table1[[#This Row],[Budget_Sales]])
)
)</f>
        <v>7.1428571428571425E-2</v>
      </c>
      <c r="I2625" s="5" t="str">
        <f>IF(Table1[[#This Row],[Sales_Var]]&gt;=0,"Above Budget","Below Budget")</f>
        <v>Above Budget</v>
      </c>
      <c r="J2625">
        <f>Table1[[#This Row],[Actual_Sales]]-(Table1[[#This Row],[COGS]]+Table1[[#This Row],[Expenses]])</f>
        <v>39</v>
      </c>
      <c r="K2625">
        <v>60</v>
      </c>
      <c r="L2625">
        <f>Table1[[#This Row],[Actual_Profit]]-Table1[[#This Row],[Budget_Profit]]</f>
        <v>-21</v>
      </c>
      <c r="M2625" s="5">
        <f>IF(
Table1[[#This Row],[Budget_Profit]]=0,
"",
IF(
Table1[[#This Row],[Budget_Profit]]&gt;0,
(Table1[[#This Row],[Actual_Profit]]-Table1[[#This Row],[Budget_Profit]])/Table1[[#This Row],[Budget_Profit]],
(Table1[[#This Row],[Actual_Profit]]-Table1[[#This Row],[Budget_Profit]])/ABS(Table1[[#This Row],[Budget_Profit]])
)
)</f>
        <v>-0.35</v>
      </c>
      <c r="N2625" s="5" t="str">
        <f>IF(Table1[[#This Row],[Profit_Var]]&gt;=0, "Above Budget", "Below Budget")</f>
        <v>Below Budget</v>
      </c>
      <c r="O2625">
        <v>69</v>
      </c>
      <c r="P2625">
        <v>60</v>
      </c>
      <c r="Q2625">
        <f>Table1[[#This Row],[COGS]]-Table1[[#This Row],[Budget_COGS]]</f>
        <v>9</v>
      </c>
      <c r="R2625" s="5">
        <f>IF(
Table1[[#This Row],[Budget_COGS]]=0,
"",
IF(
Table1[[#This Row],[Budget_COGS]]&gt;0,
(Table1[[#This Row],[Budget_COGS]]-Table1[[#This Row],[COGS]]) / Table1[[#This Row],[Budget_COGS]],
(Table1[[#This Row],[Budget_COGS]]-Table1[[#This Row],[COGS]]) / ABS(Table1[[#This Row],[Budget_COGS]])
)
)</f>
        <v>-0.15</v>
      </c>
      <c r="S2625" s="5" t="str">
        <f>IF(Table1[[#This Row],[COGS _Var]]&gt;=0, "Above Budget", "Below Budget")</f>
        <v>Above Budget</v>
      </c>
      <c r="T2625">
        <f>Table1[[#This Row],[Actual_Sales]]-Table1[[#This Row],[COGS]]</f>
        <v>81</v>
      </c>
      <c r="U2625">
        <v>80</v>
      </c>
      <c r="V2625">
        <f>Table1[[#This Row],[Gross_Margin]]-Table1[[#This Row],[Budget_Margin]]</f>
        <v>1</v>
      </c>
      <c r="W2625" s="5">
        <f>IF(
Table1[[#This Row],[Budget_Margin]]=0,
"",
IF(
Table1[[#This Row],[Budget_Margin]]&gt;0,
(Table1[[#This Row],[Gross_Margin]]-Table1[[#This Row],[Budget_Margin]]) / Table1[[#This Row],[Budget_Margin]],
(Table1[[#This Row],[Gross_Margin]]-Table1[[#This Row],[Budget_Margin]]) / ABS(Table1[[#This Row],[Budget_Margin]])
)
)</f>
        <v>1.2500000000000001E-2</v>
      </c>
      <c r="X2625" s="5" t="str">
        <f>IF(Table1[[#This Row],[Margin_Var]]&gt;=0, "Above Budget", "Below Budget")</f>
        <v>Above Budget</v>
      </c>
      <c r="Y2625" s="5">
        <f>IFERROR(Table1[[#This Row],[Gross_Margin]]/Table1[[#This Row],[Actual_Sales]],0)</f>
        <v>0.54</v>
      </c>
      <c r="Z2625" s="5">
        <f>Table1[[#This Row],[Actual_Profit]]/Table1[[#This Row],[Actual_Sales]]</f>
        <v>0.26</v>
      </c>
      <c r="AA2625">
        <v>42</v>
      </c>
      <c r="AB2625" s="5">
        <f>IFERROR(Table1[[#This Row],[Expenses]]/Table1[[#This Row],[Actual_Sales]],0)</f>
        <v>0.28000000000000003</v>
      </c>
      <c r="AC2625">
        <v>21</v>
      </c>
      <c r="AD2625">
        <v>965</v>
      </c>
      <c r="AE2625" s="5">
        <f>IFERROR(Table1[[#This Row],[Inventory]]/Table1[[#This Row],[Actual_Sales]],0)</f>
        <v>6.4333333333333336</v>
      </c>
    </row>
    <row r="2626" spans="1:31" x14ac:dyDescent="0.25">
      <c r="A2626">
        <v>143</v>
      </c>
      <c r="B2626">
        <v>772</v>
      </c>
      <c r="C2626">
        <v>10</v>
      </c>
      <c r="D2626" s="2">
        <v>40179</v>
      </c>
      <c r="E2626">
        <v>150</v>
      </c>
      <c r="F2626">
        <v>110</v>
      </c>
      <c r="G2626">
        <f>Table1[[#This Row],[Actual_Sales]]-Table1[[#This Row],[Budget_Sales]]</f>
        <v>40</v>
      </c>
      <c r="H2626" s="5">
        <f>IF(
Table1[[#This Row],[Budget_Sales]]=0,
"",
IF(
Table1[[#This Row],[Budget_Sales]]&gt;0,
(Table1[[#This Row],[Actual_Sales]]-Table1[[#This Row],[Budget_Sales]])/Table1[[#This Row],[Budget_Sales]],
(Table1[[#This Row],[Actual_Sales]]-Table1[[#This Row],[Budget_Sales]])/ABS(Table1[[#This Row],[Budget_Sales]])
)
)</f>
        <v>0.36363636363636365</v>
      </c>
      <c r="I2626" s="5" t="str">
        <f>IF(Table1[[#This Row],[Sales_Var]]&gt;=0,"Above Budget","Below Budget")</f>
        <v>Above Budget</v>
      </c>
      <c r="J2626">
        <f>Table1[[#This Row],[Actual_Sales]]-(Table1[[#This Row],[COGS]]+Table1[[#This Row],[Expenses]])</f>
        <v>39</v>
      </c>
      <c r="K2626">
        <v>40</v>
      </c>
      <c r="L2626">
        <f>Table1[[#This Row],[Actual_Profit]]-Table1[[#This Row],[Budget_Profit]]</f>
        <v>-1</v>
      </c>
      <c r="M2626" s="5">
        <f>IF(
Table1[[#This Row],[Budget_Profit]]=0,
"",
IF(
Table1[[#This Row],[Budget_Profit]]&gt;0,
(Table1[[#This Row],[Actual_Profit]]-Table1[[#This Row],[Budget_Profit]])/Table1[[#This Row],[Budget_Profit]],
(Table1[[#This Row],[Actual_Profit]]-Table1[[#This Row],[Budget_Profit]])/ABS(Table1[[#This Row],[Budget_Profit]])
)
)</f>
        <v>-2.5000000000000001E-2</v>
      </c>
      <c r="N2626" s="5" t="str">
        <f>IF(Table1[[#This Row],[Profit_Var]]&gt;=0, "Above Budget", "Below Budget")</f>
        <v>Below Budget</v>
      </c>
      <c r="O2626">
        <v>69</v>
      </c>
      <c r="P2626">
        <v>50</v>
      </c>
      <c r="Q2626">
        <f>Table1[[#This Row],[COGS]]-Table1[[#This Row],[Budget_COGS]]</f>
        <v>19</v>
      </c>
      <c r="R2626" s="5">
        <f>IF(
Table1[[#This Row],[Budget_COGS]]=0,
"",
IF(
Table1[[#This Row],[Budget_COGS]]&gt;0,
(Table1[[#This Row],[Budget_COGS]]-Table1[[#This Row],[COGS]]) / Table1[[#This Row],[Budget_COGS]],
(Table1[[#This Row],[Budget_COGS]]-Table1[[#This Row],[COGS]]) / ABS(Table1[[#This Row],[Budget_COGS]])
)
)</f>
        <v>-0.38</v>
      </c>
      <c r="S2626" s="5" t="str">
        <f>IF(Table1[[#This Row],[COGS _Var]]&gt;=0, "Above Budget", "Below Budget")</f>
        <v>Above Budget</v>
      </c>
      <c r="T2626">
        <f>Table1[[#This Row],[Actual_Sales]]-Table1[[#This Row],[COGS]]</f>
        <v>81</v>
      </c>
      <c r="U2626">
        <v>60</v>
      </c>
      <c r="V2626">
        <f>Table1[[#This Row],[Gross_Margin]]-Table1[[#This Row],[Budget_Margin]]</f>
        <v>21</v>
      </c>
      <c r="W2626" s="5">
        <f>IF(
Table1[[#This Row],[Budget_Margin]]=0,
"",
IF(
Table1[[#This Row],[Budget_Margin]]&gt;0,
(Table1[[#This Row],[Gross_Margin]]-Table1[[#This Row],[Budget_Margin]]) / Table1[[#This Row],[Budget_Margin]],
(Table1[[#This Row],[Gross_Margin]]-Table1[[#This Row],[Budget_Margin]]) / ABS(Table1[[#This Row],[Budget_Margin]])
)
)</f>
        <v>0.35</v>
      </c>
      <c r="X2626" s="5" t="str">
        <f>IF(Table1[[#This Row],[Margin_Var]]&gt;=0, "Above Budget", "Below Budget")</f>
        <v>Above Budget</v>
      </c>
      <c r="Y2626" s="5">
        <f>IFERROR(Table1[[#This Row],[Gross_Margin]]/Table1[[#This Row],[Actual_Sales]],0)</f>
        <v>0.54</v>
      </c>
      <c r="Z2626" s="5">
        <f>Table1[[#This Row],[Actual_Profit]]/Table1[[#This Row],[Actual_Sales]]</f>
        <v>0.26</v>
      </c>
      <c r="AA2626">
        <v>42</v>
      </c>
      <c r="AB2626" s="5">
        <f>IFERROR(Table1[[#This Row],[Expenses]]/Table1[[#This Row],[Actual_Sales]],0)</f>
        <v>0.28000000000000003</v>
      </c>
      <c r="AC2626">
        <v>21</v>
      </c>
      <c r="AD2626">
        <v>965</v>
      </c>
      <c r="AE2626" s="5">
        <f>IFERROR(Table1[[#This Row],[Inventory]]/Table1[[#This Row],[Actual_Sales]],0)</f>
        <v>6.4333333333333336</v>
      </c>
    </row>
    <row r="2627" spans="1:31" x14ac:dyDescent="0.25">
      <c r="A2627">
        <v>2715</v>
      </c>
      <c r="B2627">
        <v>435</v>
      </c>
      <c r="C2627">
        <v>2</v>
      </c>
      <c r="D2627" s="2">
        <v>40634</v>
      </c>
      <c r="E2627">
        <v>127</v>
      </c>
      <c r="F2627">
        <v>140</v>
      </c>
      <c r="G2627">
        <f>Table1[[#This Row],[Actual_Sales]]-Table1[[#This Row],[Budget_Sales]]</f>
        <v>-13</v>
      </c>
      <c r="H2627" s="5">
        <f>IF(
Table1[[#This Row],[Budget_Sales]]=0,
"",
IF(
Table1[[#This Row],[Budget_Sales]]&gt;0,
(Table1[[#This Row],[Actual_Sales]]-Table1[[#This Row],[Budget_Sales]])/Table1[[#This Row],[Budget_Sales]],
(Table1[[#This Row],[Actual_Sales]]-Table1[[#This Row],[Budget_Sales]])/ABS(Table1[[#This Row],[Budget_Sales]])
)
)</f>
        <v>-9.285714285714286E-2</v>
      </c>
      <c r="I2627" s="5" t="str">
        <f>IF(Table1[[#This Row],[Sales_Var]]&gt;=0,"Above Budget","Below Budget")</f>
        <v>Below Budget</v>
      </c>
      <c r="J2627">
        <f>Table1[[#This Row],[Actual_Sales]]-(Table1[[#This Row],[COGS]]+Table1[[#This Row],[Expenses]])</f>
        <v>33</v>
      </c>
      <c r="K2627">
        <v>50</v>
      </c>
      <c r="L2627">
        <f>Table1[[#This Row],[Actual_Profit]]-Table1[[#This Row],[Budget_Profit]]</f>
        <v>-17</v>
      </c>
      <c r="M2627" s="5">
        <f>IF(
Table1[[#This Row],[Budget_Profit]]=0,
"",
IF(
Table1[[#This Row],[Budget_Profit]]&gt;0,
(Table1[[#This Row],[Actual_Profit]]-Table1[[#This Row],[Budget_Profit]])/Table1[[#This Row],[Budget_Profit]],
(Table1[[#This Row],[Actual_Profit]]-Table1[[#This Row],[Budget_Profit]])/ABS(Table1[[#This Row],[Budget_Profit]])
)
)</f>
        <v>-0.34</v>
      </c>
      <c r="N2627" s="5" t="str">
        <f>IF(Table1[[#This Row],[Profit_Var]]&gt;=0, "Above Budget", "Below Budget")</f>
        <v>Below Budget</v>
      </c>
      <c r="O2627">
        <v>51</v>
      </c>
      <c r="P2627">
        <v>60</v>
      </c>
      <c r="Q2627">
        <f>Table1[[#This Row],[COGS]]-Table1[[#This Row],[Budget_COGS]]</f>
        <v>-9</v>
      </c>
      <c r="R2627" s="5">
        <f>IF(
Table1[[#This Row],[Budget_COGS]]=0,
"",
IF(
Table1[[#This Row],[Budget_COGS]]&gt;0,
(Table1[[#This Row],[Budget_COGS]]-Table1[[#This Row],[COGS]]) / Table1[[#This Row],[Budget_COGS]],
(Table1[[#This Row],[Budget_COGS]]-Table1[[#This Row],[COGS]]) / ABS(Table1[[#This Row],[Budget_COGS]])
)
)</f>
        <v>0.15</v>
      </c>
      <c r="S2627" s="5" t="str">
        <f>IF(Table1[[#This Row],[COGS _Var]]&gt;=0, "Above Budget", "Below Budget")</f>
        <v>Below Budget</v>
      </c>
      <c r="T2627">
        <f>Table1[[#This Row],[Actual_Sales]]-Table1[[#This Row],[COGS]]</f>
        <v>76</v>
      </c>
      <c r="U2627">
        <v>80</v>
      </c>
      <c r="V2627">
        <f>Table1[[#This Row],[Gross_Margin]]-Table1[[#This Row],[Budget_Margin]]</f>
        <v>-4</v>
      </c>
      <c r="W2627" s="5">
        <f>IF(
Table1[[#This Row],[Budget_Margin]]=0,
"",
IF(
Table1[[#This Row],[Budget_Margin]]&gt;0,
(Table1[[#This Row],[Gross_Margin]]-Table1[[#This Row],[Budget_Margin]]) / Table1[[#This Row],[Budget_Margin]],
(Table1[[#This Row],[Gross_Margin]]-Table1[[#This Row],[Budget_Margin]]) / ABS(Table1[[#This Row],[Budget_Margin]])
)
)</f>
        <v>-0.05</v>
      </c>
      <c r="X2627" s="5" t="str">
        <f>IF(Table1[[#This Row],[Margin_Var]]&gt;=0, "Above Budget", "Below Budget")</f>
        <v>Below Budget</v>
      </c>
      <c r="Y2627" s="5">
        <f>IFERROR(Table1[[#This Row],[Gross_Margin]]/Table1[[#This Row],[Actual_Sales]],0)</f>
        <v>0.59842519685039375</v>
      </c>
      <c r="Z2627" s="5">
        <f>Table1[[#This Row],[Actual_Profit]]/Table1[[#This Row],[Actual_Sales]]</f>
        <v>0.25984251968503935</v>
      </c>
      <c r="AA2627">
        <v>43</v>
      </c>
      <c r="AB2627" s="5">
        <f>IFERROR(Table1[[#This Row],[Expenses]]/Table1[[#This Row],[Actual_Sales]],0)</f>
        <v>0.33858267716535434</v>
      </c>
      <c r="AC2627">
        <v>16</v>
      </c>
      <c r="AD2627">
        <v>311</v>
      </c>
      <c r="AE2627" s="5">
        <f>IFERROR(Table1[[#This Row],[Inventory]]/Table1[[#This Row],[Actual_Sales]],0)</f>
        <v>2.4488188976377954</v>
      </c>
    </row>
    <row r="2628" spans="1:31" x14ac:dyDescent="0.25">
      <c r="A2628">
        <v>3823</v>
      </c>
      <c r="B2628">
        <v>614</v>
      </c>
      <c r="C2628">
        <v>1</v>
      </c>
      <c r="D2628" s="2">
        <v>40817</v>
      </c>
      <c r="E2628">
        <v>131</v>
      </c>
      <c r="F2628">
        <v>110</v>
      </c>
      <c r="G2628">
        <f>Table1[[#This Row],[Actual_Sales]]-Table1[[#This Row],[Budget_Sales]]</f>
        <v>21</v>
      </c>
      <c r="H2628" s="5">
        <f>IF(
Table1[[#This Row],[Budget_Sales]]=0,
"",
IF(
Table1[[#This Row],[Budget_Sales]]&gt;0,
(Table1[[#This Row],[Actual_Sales]]-Table1[[#This Row],[Budget_Sales]])/Table1[[#This Row],[Budget_Sales]],
(Table1[[#This Row],[Actual_Sales]]-Table1[[#This Row],[Budget_Sales]])/ABS(Table1[[#This Row],[Budget_Sales]])
)
)</f>
        <v>0.19090909090909092</v>
      </c>
      <c r="I2628" s="5" t="str">
        <f>IF(Table1[[#This Row],[Sales_Var]]&gt;=0,"Above Budget","Below Budget")</f>
        <v>Above Budget</v>
      </c>
      <c r="J2628">
        <f>Table1[[#This Row],[Actual_Sales]]-(Table1[[#This Row],[COGS]]+Table1[[#This Row],[Expenses]])</f>
        <v>34</v>
      </c>
      <c r="K2628">
        <v>60</v>
      </c>
      <c r="L2628">
        <f>Table1[[#This Row],[Actual_Profit]]-Table1[[#This Row],[Budget_Profit]]</f>
        <v>-26</v>
      </c>
      <c r="M2628" s="5">
        <f>IF(
Table1[[#This Row],[Budget_Profit]]=0,
"",
IF(
Table1[[#This Row],[Budget_Profit]]&gt;0,
(Table1[[#This Row],[Actual_Profit]]-Table1[[#This Row],[Budget_Profit]])/Table1[[#This Row],[Budget_Profit]],
(Table1[[#This Row],[Actual_Profit]]-Table1[[#This Row],[Budget_Profit]])/ABS(Table1[[#This Row],[Budget_Profit]])
)
)</f>
        <v>-0.43333333333333335</v>
      </c>
      <c r="N2628" s="5" t="str">
        <f>IF(Table1[[#This Row],[Profit_Var]]&gt;=0, "Above Budget", "Below Budget")</f>
        <v>Below Budget</v>
      </c>
      <c r="O2628">
        <v>52</v>
      </c>
      <c r="P2628">
        <v>40</v>
      </c>
      <c r="Q2628">
        <f>Table1[[#This Row],[COGS]]-Table1[[#This Row],[Budget_COGS]]</f>
        <v>12</v>
      </c>
      <c r="R2628" s="5">
        <f>IF(
Table1[[#This Row],[Budget_COGS]]=0,
"",
IF(
Table1[[#This Row],[Budget_COGS]]&gt;0,
(Table1[[#This Row],[Budget_COGS]]-Table1[[#This Row],[COGS]]) / Table1[[#This Row],[Budget_COGS]],
(Table1[[#This Row],[Budget_COGS]]-Table1[[#This Row],[COGS]]) / ABS(Table1[[#This Row],[Budget_COGS]])
)
)</f>
        <v>-0.3</v>
      </c>
      <c r="S2628" s="5" t="str">
        <f>IF(Table1[[#This Row],[COGS _Var]]&gt;=0, "Above Budget", "Below Budget")</f>
        <v>Above Budget</v>
      </c>
      <c r="T2628">
        <f>Table1[[#This Row],[Actual_Sales]]-Table1[[#This Row],[COGS]]</f>
        <v>79</v>
      </c>
      <c r="U2628">
        <v>70</v>
      </c>
      <c r="V2628">
        <f>Table1[[#This Row],[Gross_Margin]]-Table1[[#This Row],[Budget_Margin]]</f>
        <v>9</v>
      </c>
      <c r="W2628" s="5">
        <f>IF(
Table1[[#This Row],[Budget_Margin]]=0,
"",
IF(
Table1[[#This Row],[Budget_Margin]]&gt;0,
(Table1[[#This Row],[Gross_Margin]]-Table1[[#This Row],[Budget_Margin]]) / Table1[[#This Row],[Budget_Margin]],
(Table1[[#This Row],[Gross_Margin]]-Table1[[#This Row],[Budget_Margin]]) / ABS(Table1[[#This Row],[Budget_Margin]])
)
)</f>
        <v>0.12857142857142856</v>
      </c>
      <c r="X2628" s="5" t="str">
        <f>IF(Table1[[#This Row],[Margin_Var]]&gt;=0, "Above Budget", "Below Budget")</f>
        <v>Above Budget</v>
      </c>
      <c r="Y2628" s="5">
        <f>IFERROR(Table1[[#This Row],[Gross_Margin]]/Table1[[#This Row],[Actual_Sales]],0)</f>
        <v>0.60305343511450382</v>
      </c>
      <c r="Z2628" s="5">
        <f>Table1[[#This Row],[Actual_Profit]]/Table1[[#This Row],[Actual_Sales]]</f>
        <v>0.25954198473282442</v>
      </c>
      <c r="AA2628">
        <v>45</v>
      </c>
      <c r="AB2628" s="5">
        <f>IFERROR(Table1[[#This Row],[Expenses]]/Table1[[#This Row],[Actual_Sales]],0)</f>
        <v>0.34351145038167941</v>
      </c>
      <c r="AC2628">
        <v>17</v>
      </c>
      <c r="AD2628">
        <v>405</v>
      </c>
      <c r="AE2628" s="5">
        <f>IFERROR(Table1[[#This Row],[Inventory]]/Table1[[#This Row],[Actual_Sales]],0)</f>
        <v>3.0916030534351147</v>
      </c>
    </row>
    <row r="2629" spans="1:31" x14ac:dyDescent="0.25">
      <c r="A2629">
        <v>3745</v>
      </c>
      <c r="B2629">
        <v>325</v>
      </c>
      <c r="C2629">
        <v>8</v>
      </c>
      <c r="D2629" s="2">
        <v>40817</v>
      </c>
      <c r="E2629">
        <v>131</v>
      </c>
      <c r="F2629">
        <v>110</v>
      </c>
      <c r="G2629">
        <f>Table1[[#This Row],[Actual_Sales]]-Table1[[#This Row],[Budget_Sales]]</f>
        <v>21</v>
      </c>
      <c r="H2629" s="5">
        <f>IF(
Table1[[#This Row],[Budget_Sales]]=0,
"",
IF(
Table1[[#This Row],[Budget_Sales]]&gt;0,
(Table1[[#This Row],[Actual_Sales]]-Table1[[#This Row],[Budget_Sales]])/Table1[[#This Row],[Budget_Sales]],
(Table1[[#This Row],[Actual_Sales]]-Table1[[#This Row],[Budget_Sales]])/ABS(Table1[[#This Row],[Budget_Sales]])
)
)</f>
        <v>0.19090909090909092</v>
      </c>
      <c r="I2629" s="5" t="str">
        <f>IF(Table1[[#This Row],[Sales_Var]]&gt;=0,"Above Budget","Below Budget")</f>
        <v>Above Budget</v>
      </c>
      <c r="J2629">
        <f>Table1[[#This Row],[Actual_Sales]]-(Table1[[#This Row],[COGS]]+Table1[[#This Row],[Expenses]])</f>
        <v>34</v>
      </c>
      <c r="K2629">
        <v>70</v>
      </c>
      <c r="L2629">
        <f>Table1[[#This Row],[Actual_Profit]]-Table1[[#This Row],[Budget_Profit]]</f>
        <v>-36</v>
      </c>
      <c r="M2629" s="5">
        <f>IF(
Table1[[#This Row],[Budget_Profit]]=0,
"",
IF(
Table1[[#This Row],[Budget_Profit]]&gt;0,
(Table1[[#This Row],[Actual_Profit]]-Table1[[#This Row],[Budget_Profit]])/Table1[[#This Row],[Budget_Profit]],
(Table1[[#This Row],[Actual_Profit]]-Table1[[#This Row],[Budget_Profit]])/ABS(Table1[[#This Row],[Budget_Profit]])
)
)</f>
        <v>-0.51428571428571423</v>
      </c>
      <c r="N2629" s="5" t="str">
        <f>IF(Table1[[#This Row],[Profit_Var]]&gt;=0, "Above Budget", "Below Budget")</f>
        <v>Below Budget</v>
      </c>
      <c r="O2629">
        <v>52</v>
      </c>
      <c r="P2629">
        <v>30</v>
      </c>
      <c r="Q2629">
        <f>Table1[[#This Row],[COGS]]-Table1[[#This Row],[Budget_COGS]]</f>
        <v>22</v>
      </c>
      <c r="R2629" s="5">
        <f>IF(
Table1[[#This Row],[Budget_COGS]]=0,
"",
IF(
Table1[[#This Row],[Budget_COGS]]&gt;0,
(Table1[[#This Row],[Budget_COGS]]-Table1[[#This Row],[COGS]]) / Table1[[#This Row],[Budget_COGS]],
(Table1[[#This Row],[Budget_COGS]]-Table1[[#This Row],[COGS]]) / ABS(Table1[[#This Row],[Budget_COGS]])
)
)</f>
        <v>-0.73333333333333328</v>
      </c>
      <c r="S2629" s="5" t="str">
        <f>IF(Table1[[#This Row],[COGS _Var]]&gt;=0, "Above Budget", "Below Budget")</f>
        <v>Above Budget</v>
      </c>
      <c r="T2629">
        <f>Table1[[#This Row],[Actual_Sales]]-Table1[[#This Row],[COGS]]</f>
        <v>79</v>
      </c>
      <c r="U2629">
        <v>80</v>
      </c>
      <c r="V2629">
        <f>Table1[[#This Row],[Gross_Margin]]-Table1[[#This Row],[Budget_Margin]]</f>
        <v>-1</v>
      </c>
      <c r="W2629" s="5">
        <f>IF(
Table1[[#This Row],[Budget_Margin]]=0,
"",
IF(
Table1[[#This Row],[Budget_Margin]]&gt;0,
(Table1[[#This Row],[Gross_Margin]]-Table1[[#This Row],[Budget_Margin]]) / Table1[[#This Row],[Budget_Margin]],
(Table1[[#This Row],[Gross_Margin]]-Table1[[#This Row],[Budget_Margin]]) / ABS(Table1[[#This Row],[Budget_Margin]])
)
)</f>
        <v>-1.2500000000000001E-2</v>
      </c>
      <c r="X2629" s="5" t="str">
        <f>IF(Table1[[#This Row],[Margin_Var]]&gt;=0, "Above Budget", "Below Budget")</f>
        <v>Below Budget</v>
      </c>
      <c r="Y2629" s="5">
        <f>IFERROR(Table1[[#This Row],[Gross_Margin]]/Table1[[#This Row],[Actual_Sales]],0)</f>
        <v>0.60305343511450382</v>
      </c>
      <c r="Z2629" s="5">
        <f>Table1[[#This Row],[Actual_Profit]]/Table1[[#This Row],[Actual_Sales]]</f>
        <v>0.25954198473282442</v>
      </c>
      <c r="AA2629">
        <v>45</v>
      </c>
      <c r="AB2629" s="5">
        <f>IFERROR(Table1[[#This Row],[Expenses]]/Table1[[#This Row],[Actual_Sales]],0)</f>
        <v>0.34351145038167941</v>
      </c>
      <c r="AC2629">
        <v>17</v>
      </c>
      <c r="AD2629">
        <v>405</v>
      </c>
      <c r="AE2629" s="5">
        <f>IFERROR(Table1[[#This Row],[Inventory]]/Table1[[#This Row],[Actual_Sales]],0)</f>
        <v>3.0916030534351147</v>
      </c>
    </row>
    <row r="2630" spans="1:31" x14ac:dyDescent="0.25">
      <c r="A2630">
        <v>3885</v>
      </c>
      <c r="B2630">
        <v>970</v>
      </c>
      <c r="C2630">
        <v>10</v>
      </c>
      <c r="D2630" s="2">
        <v>40817</v>
      </c>
      <c r="E2630">
        <v>131</v>
      </c>
      <c r="F2630">
        <v>90</v>
      </c>
      <c r="G2630">
        <f>Table1[[#This Row],[Actual_Sales]]-Table1[[#This Row],[Budget_Sales]]</f>
        <v>41</v>
      </c>
      <c r="H2630" s="5">
        <f>IF(
Table1[[#This Row],[Budget_Sales]]=0,
"",
IF(
Table1[[#This Row],[Budget_Sales]]&gt;0,
(Table1[[#This Row],[Actual_Sales]]-Table1[[#This Row],[Budget_Sales]])/Table1[[#This Row],[Budget_Sales]],
(Table1[[#This Row],[Actual_Sales]]-Table1[[#This Row],[Budget_Sales]])/ABS(Table1[[#This Row],[Budget_Sales]])
)
)</f>
        <v>0.45555555555555555</v>
      </c>
      <c r="I2630" s="5" t="str">
        <f>IF(Table1[[#This Row],[Sales_Var]]&gt;=0,"Above Budget","Below Budget")</f>
        <v>Above Budget</v>
      </c>
      <c r="J2630">
        <f>Table1[[#This Row],[Actual_Sales]]-(Table1[[#This Row],[COGS]]+Table1[[#This Row],[Expenses]])</f>
        <v>34</v>
      </c>
      <c r="K2630">
        <v>50</v>
      </c>
      <c r="L2630">
        <f>Table1[[#This Row],[Actual_Profit]]-Table1[[#This Row],[Budget_Profit]]</f>
        <v>-16</v>
      </c>
      <c r="M2630" s="5">
        <f>IF(
Table1[[#This Row],[Budget_Profit]]=0,
"",
IF(
Table1[[#This Row],[Budget_Profit]]&gt;0,
(Table1[[#This Row],[Actual_Profit]]-Table1[[#This Row],[Budget_Profit]])/Table1[[#This Row],[Budget_Profit]],
(Table1[[#This Row],[Actual_Profit]]-Table1[[#This Row],[Budget_Profit]])/ABS(Table1[[#This Row],[Budget_Profit]])
)
)</f>
        <v>-0.32</v>
      </c>
      <c r="N2630" s="5" t="str">
        <f>IF(Table1[[#This Row],[Profit_Var]]&gt;=0, "Above Budget", "Below Budget")</f>
        <v>Below Budget</v>
      </c>
      <c r="O2630">
        <v>52</v>
      </c>
      <c r="P2630">
        <v>30</v>
      </c>
      <c r="Q2630">
        <f>Table1[[#This Row],[COGS]]-Table1[[#This Row],[Budget_COGS]]</f>
        <v>22</v>
      </c>
      <c r="R2630" s="5">
        <f>IF(
Table1[[#This Row],[Budget_COGS]]=0,
"",
IF(
Table1[[#This Row],[Budget_COGS]]&gt;0,
(Table1[[#This Row],[Budget_COGS]]-Table1[[#This Row],[COGS]]) / Table1[[#This Row],[Budget_COGS]],
(Table1[[#This Row],[Budget_COGS]]-Table1[[#This Row],[COGS]]) / ABS(Table1[[#This Row],[Budget_COGS]])
)
)</f>
        <v>-0.73333333333333328</v>
      </c>
      <c r="S2630" s="5" t="str">
        <f>IF(Table1[[#This Row],[COGS _Var]]&gt;=0, "Above Budget", "Below Budget")</f>
        <v>Above Budget</v>
      </c>
      <c r="T2630">
        <f>Table1[[#This Row],[Actual_Sales]]-Table1[[#This Row],[COGS]]</f>
        <v>79</v>
      </c>
      <c r="U2630">
        <v>60</v>
      </c>
      <c r="V2630">
        <f>Table1[[#This Row],[Gross_Margin]]-Table1[[#This Row],[Budget_Margin]]</f>
        <v>19</v>
      </c>
      <c r="W2630" s="5">
        <f>IF(
Table1[[#This Row],[Budget_Margin]]=0,
"",
IF(
Table1[[#This Row],[Budget_Margin]]&gt;0,
(Table1[[#This Row],[Gross_Margin]]-Table1[[#This Row],[Budget_Margin]]) / Table1[[#This Row],[Budget_Margin]],
(Table1[[#This Row],[Gross_Margin]]-Table1[[#This Row],[Budget_Margin]]) / ABS(Table1[[#This Row],[Budget_Margin]])
)
)</f>
        <v>0.31666666666666665</v>
      </c>
      <c r="X2630" s="5" t="str">
        <f>IF(Table1[[#This Row],[Margin_Var]]&gt;=0, "Above Budget", "Below Budget")</f>
        <v>Above Budget</v>
      </c>
      <c r="Y2630" s="5">
        <f>IFERROR(Table1[[#This Row],[Gross_Margin]]/Table1[[#This Row],[Actual_Sales]],0)</f>
        <v>0.60305343511450382</v>
      </c>
      <c r="Z2630" s="5">
        <f>Table1[[#This Row],[Actual_Profit]]/Table1[[#This Row],[Actual_Sales]]</f>
        <v>0.25954198473282442</v>
      </c>
      <c r="AA2630">
        <v>45</v>
      </c>
      <c r="AB2630" s="5">
        <f>IFERROR(Table1[[#This Row],[Expenses]]/Table1[[#This Row],[Actual_Sales]],0)</f>
        <v>0.34351145038167941</v>
      </c>
      <c r="AC2630">
        <v>17</v>
      </c>
      <c r="AD2630">
        <v>405</v>
      </c>
      <c r="AE2630" s="5">
        <f>IFERROR(Table1[[#This Row],[Inventory]]/Table1[[#This Row],[Actual_Sales]],0)</f>
        <v>3.0916030534351147</v>
      </c>
    </row>
    <row r="2631" spans="1:31" x14ac:dyDescent="0.25">
      <c r="A2631">
        <v>2885</v>
      </c>
      <c r="B2631">
        <v>435</v>
      </c>
      <c r="C2631">
        <v>9</v>
      </c>
      <c r="D2631" s="2">
        <v>40664</v>
      </c>
      <c r="E2631">
        <v>131</v>
      </c>
      <c r="F2631">
        <v>110</v>
      </c>
      <c r="G2631">
        <f>Table1[[#This Row],[Actual_Sales]]-Table1[[#This Row],[Budget_Sales]]</f>
        <v>21</v>
      </c>
      <c r="H2631" s="5">
        <f>IF(
Table1[[#This Row],[Budget_Sales]]=0,
"",
IF(
Table1[[#This Row],[Budget_Sales]]&gt;0,
(Table1[[#This Row],[Actual_Sales]]-Table1[[#This Row],[Budget_Sales]])/Table1[[#This Row],[Budget_Sales]],
(Table1[[#This Row],[Actual_Sales]]-Table1[[#This Row],[Budget_Sales]])/ABS(Table1[[#This Row],[Budget_Sales]])
)
)</f>
        <v>0.19090909090909092</v>
      </c>
      <c r="I2631" s="5" t="str">
        <f>IF(Table1[[#This Row],[Sales_Var]]&gt;=0,"Above Budget","Below Budget")</f>
        <v>Above Budget</v>
      </c>
      <c r="J2631">
        <f>Table1[[#This Row],[Actual_Sales]]-(Table1[[#This Row],[COGS]]+Table1[[#This Row],[Expenses]])</f>
        <v>34</v>
      </c>
      <c r="K2631">
        <v>40</v>
      </c>
      <c r="L2631">
        <f>Table1[[#This Row],[Actual_Profit]]-Table1[[#This Row],[Budget_Profit]]</f>
        <v>-6</v>
      </c>
      <c r="M2631" s="5">
        <f>IF(
Table1[[#This Row],[Budget_Profit]]=0,
"",
IF(
Table1[[#This Row],[Budget_Profit]]&gt;0,
(Table1[[#This Row],[Actual_Profit]]-Table1[[#This Row],[Budget_Profit]])/Table1[[#This Row],[Budget_Profit]],
(Table1[[#This Row],[Actual_Profit]]-Table1[[#This Row],[Budget_Profit]])/ABS(Table1[[#This Row],[Budget_Profit]])
)
)</f>
        <v>-0.15</v>
      </c>
      <c r="N2631" s="5" t="str">
        <f>IF(Table1[[#This Row],[Profit_Var]]&gt;=0, "Above Budget", "Below Budget")</f>
        <v>Below Budget</v>
      </c>
      <c r="O2631">
        <v>52</v>
      </c>
      <c r="P2631">
        <v>40</v>
      </c>
      <c r="Q2631">
        <f>Table1[[#This Row],[COGS]]-Table1[[#This Row],[Budget_COGS]]</f>
        <v>12</v>
      </c>
      <c r="R2631" s="5">
        <f>IF(
Table1[[#This Row],[Budget_COGS]]=0,
"",
IF(
Table1[[#This Row],[Budget_COGS]]&gt;0,
(Table1[[#This Row],[Budget_COGS]]-Table1[[#This Row],[COGS]]) / Table1[[#This Row],[Budget_COGS]],
(Table1[[#This Row],[Budget_COGS]]-Table1[[#This Row],[COGS]]) / ABS(Table1[[#This Row],[Budget_COGS]])
)
)</f>
        <v>-0.3</v>
      </c>
      <c r="S2631" s="5" t="str">
        <f>IF(Table1[[#This Row],[COGS _Var]]&gt;=0, "Above Budget", "Below Budget")</f>
        <v>Above Budget</v>
      </c>
      <c r="T2631">
        <f>Table1[[#This Row],[Actual_Sales]]-Table1[[#This Row],[COGS]]</f>
        <v>79</v>
      </c>
      <c r="U2631">
        <v>70</v>
      </c>
      <c r="V2631">
        <f>Table1[[#This Row],[Gross_Margin]]-Table1[[#This Row],[Budget_Margin]]</f>
        <v>9</v>
      </c>
      <c r="W2631" s="5">
        <f>IF(
Table1[[#This Row],[Budget_Margin]]=0,
"",
IF(
Table1[[#This Row],[Budget_Margin]]&gt;0,
(Table1[[#This Row],[Gross_Margin]]-Table1[[#This Row],[Budget_Margin]]) / Table1[[#This Row],[Budget_Margin]],
(Table1[[#This Row],[Gross_Margin]]-Table1[[#This Row],[Budget_Margin]]) / ABS(Table1[[#This Row],[Budget_Margin]])
)
)</f>
        <v>0.12857142857142856</v>
      </c>
      <c r="X2631" s="5" t="str">
        <f>IF(Table1[[#This Row],[Margin_Var]]&gt;=0, "Above Budget", "Below Budget")</f>
        <v>Above Budget</v>
      </c>
      <c r="Y2631" s="5">
        <f>IFERROR(Table1[[#This Row],[Gross_Margin]]/Table1[[#This Row],[Actual_Sales]],0)</f>
        <v>0.60305343511450382</v>
      </c>
      <c r="Z2631" s="5">
        <f>Table1[[#This Row],[Actual_Profit]]/Table1[[#This Row],[Actual_Sales]]</f>
        <v>0.25954198473282442</v>
      </c>
      <c r="AA2631">
        <v>45</v>
      </c>
      <c r="AB2631" s="5">
        <f>IFERROR(Table1[[#This Row],[Expenses]]/Table1[[#This Row],[Actual_Sales]],0)</f>
        <v>0.34351145038167941</v>
      </c>
      <c r="AC2631">
        <v>17</v>
      </c>
      <c r="AD2631">
        <v>397</v>
      </c>
      <c r="AE2631" s="5">
        <f>IFERROR(Table1[[#This Row],[Inventory]]/Table1[[#This Row],[Actual_Sales]],0)</f>
        <v>3.0305343511450382</v>
      </c>
    </row>
    <row r="2632" spans="1:31" x14ac:dyDescent="0.25">
      <c r="A2632">
        <v>3337</v>
      </c>
      <c r="B2632">
        <v>801</v>
      </c>
      <c r="C2632">
        <v>1</v>
      </c>
      <c r="D2632" s="2">
        <v>40725</v>
      </c>
      <c r="E2632">
        <v>131</v>
      </c>
      <c r="F2632">
        <v>160</v>
      </c>
      <c r="G2632">
        <f>Table1[[#This Row],[Actual_Sales]]-Table1[[#This Row],[Budget_Sales]]</f>
        <v>-29</v>
      </c>
      <c r="H2632" s="5">
        <f>IF(
Table1[[#This Row],[Budget_Sales]]=0,
"",
IF(
Table1[[#This Row],[Budget_Sales]]&gt;0,
(Table1[[#This Row],[Actual_Sales]]-Table1[[#This Row],[Budget_Sales]])/Table1[[#This Row],[Budget_Sales]],
(Table1[[#This Row],[Actual_Sales]]-Table1[[#This Row],[Budget_Sales]])/ABS(Table1[[#This Row],[Budget_Sales]])
)
)</f>
        <v>-0.18124999999999999</v>
      </c>
      <c r="I2632" s="5" t="str">
        <f>IF(Table1[[#This Row],[Sales_Var]]&gt;=0,"Above Budget","Below Budget")</f>
        <v>Below Budget</v>
      </c>
      <c r="J2632">
        <f>Table1[[#This Row],[Actual_Sales]]-(Table1[[#This Row],[COGS]]+Table1[[#This Row],[Expenses]])</f>
        <v>34</v>
      </c>
      <c r="K2632">
        <v>60</v>
      </c>
      <c r="L2632">
        <f>Table1[[#This Row],[Actual_Profit]]-Table1[[#This Row],[Budget_Profit]]</f>
        <v>-26</v>
      </c>
      <c r="M2632" s="5">
        <f>IF(
Table1[[#This Row],[Budget_Profit]]=0,
"",
IF(
Table1[[#This Row],[Budget_Profit]]&gt;0,
(Table1[[#This Row],[Actual_Profit]]-Table1[[#This Row],[Budget_Profit]])/Table1[[#This Row],[Budget_Profit]],
(Table1[[#This Row],[Actual_Profit]]-Table1[[#This Row],[Budget_Profit]])/ABS(Table1[[#This Row],[Budget_Profit]])
)
)</f>
        <v>-0.43333333333333335</v>
      </c>
      <c r="N2632" s="5" t="str">
        <f>IF(Table1[[#This Row],[Profit_Var]]&gt;=0, "Above Budget", "Below Budget")</f>
        <v>Below Budget</v>
      </c>
      <c r="O2632">
        <v>60</v>
      </c>
      <c r="P2632">
        <v>70</v>
      </c>
      <c r="Q2632">
        <f>Table1[[#This Row],[COGS]]-Table1[[#This Row],[Budget_COGS]]</f>
        <v>-10</v>
      </c>
      <c r="R2632" s="5">
        <f>IF(
Table1[[#This Row],[Budget_COGS]]=0,
"",
IF(
Table1[[#This Row],[Budget_COGS]]&gt;0,
(Table1[[#This Row],[Budget_COGS]]-Table1[[#This Row],[COGS]]) / Table1[[#This Row],[Budget_COGS]],
(Table1[[#This Row],[Budget_COGS]]-Table1[[#This Row],[COGS]]) / ABS(Table1[[#This Row],[Budget_COGS]])
)
)</f>
        <v>0.14285714285714285</v>
      </c>
      <c r="S2632" s="5" t="str">
        <f>IF(Table1[[#This Row],[COGS _Var]]&gt;=0, "Above Budget", "Below Budget")</f>
        <v>Below Budget</v>
      </c>
      <c r="T2632">
        <f>Table1[[#This Row],[Actual_Sales]]-Table1[[#This Row],[COGS]]</f>
        <v>71</v>
      </c>
      <c r="U2632">
        <v>90</v>
      </c>
      <c r="V2632">
        <f>Table1[[#This Row],[Gross_Margin]]-Table1[[#This Row],[Budget_Margin]]</f>
        <v>-19</v>
      </c>
      <c r="W2632" s="5">
        <f>IF(
Table1[[#This Row],[Budget_Margin]]=0,
"",
IF(
Table1[[#This Row],[Budget_Margin]]&gt;0,
(Table1[[#This Row],[Gross_Margin]]-Table1[[#This Row],[Budget_Margin]]) / Table1[[#This Row],[Budget_Margin]],
(Table1[[#This Row],[Gross_Margin]]-Table1[[#This Row],[Budget_Margin]]) / ABS(Table1[[#This Row],[Budget_Margin]])
)
)</f>
        <v>-0.21111111111111111</v>
      </c>
      <c r="X2632" s="5" t="str">
        <f>IF(Table1[[#This Row],[Margin_Var]]&gt;=0, "Above Budget", "Below Budget")</f>
        <v>Below Budget</v>
      </c>
      <c r="Y2632" s="5">
        <f>IFERROR(Table1[[#This Row],[Gross_Margin]]/Table1[[#This Row],[Actual_Sales]],0)</f>
        <v>0.5419847328244275</v>
      </c>
      <c r="Z2632" s="5">
        <f>Table1[[#This Row],[Actual_Profit]]/Table1[[#This Row],[Actual_Sales]]</f>
        <v>0.25954198473282442</v>
      </c>
      <c r="AA2632">
        <v>37</v>
      </c>
      <c r="AB2632" s="5">
        <f>IFERROR(Table1[[#This Row],[Expenses]]/Table1[[#This Row],[Actual_Sales]],0)</f>
        <v>0.28244274809160308</v>
      </c>
      <c r="AC2632">
        <v>18</v>
      </c>
      <c r="AD2632">
        <v>1070</v>
      </c>
      <c r="AE2632" s="5">
        <f>IFERROR(Table1[[#This Row],[Inventory]]/Table1[[#This Row],[Actual_Sales]],0)</f>
        <v>8.1679389312977104</v>
      </c>
    </row>
    <row r="2633" spans="1:31" x14ac:dyDescent="0.25">
      <c r="A2633">
        <v>3218</v>
      </c>
      <c r="B2633">
        <v>314</v>
      </c>
      <c r="C2633">
        <v>3</v>
      </c>
      <c r="D2633" s="2">
        <v>40725</v>
      </c>
      <c r="E2633">
        <v>131</v>
      </c>
      <c r="F2633">
        <v>130</v>
      </c>
      <c r="G2633">
        <f>Table1[[#This Row],[Actual_Sales]]-Table1[[#This Row],[Budget_Sales]]</f>
        <v>1</v>
      </c>
      <c r="H2633" s="5">
        <f>IF(
Table1[[#This Row],[Budget_Sales]]=0,
"",
IF(
Table1[[#This Row],[Budget_Sales]]&gt;0,
(Table1[[#This Row],[Actual_Sales]]-Table1[[#This Row],[Budget_Sales]])/Table1[[#This Row],[Budget_Sales]],
(Table1[[#This Row],[Actual_Sales]]-Table1[[#This Row],[Budget_Sales]])/ABS(Table1[[#This Row],[Budget_Sales]])
)
)</f>
        <v>7.6923076923076927E-3</v>
      </c>
      <c r="I2633" s="5" t="str">
        <f>IF(Table1[[#This Row],[Sales_Var]]&gt;=0,"Above Budget","Below Budget")</f>
        <v>Above Budget</v>
      </c>
      <c r="J2633">
        <f>Table1[[#This Row],[Actual_Sales]]-(Table1[[#This Row],[COGS]]+Table1[[#This Row],[Expenses]])</f>
        <v>34</v>
      </c>
      <c r="K2633">
        <v>40</v>
      </c>
      <c r="L2633">
        <f>Table1[[#This Row],[Actual_Profit]]-Table1[[#This Row],[Budget_Profit]]</f>
        <v>-6</v>
      </c>
      <c r="M2633" s="5">
        <f>IF(
Table1[[#This Row],[Budget_Profit]]=0,
"",
IF(
Table1[[#This Row],[Budget_Profit]]&gt;0,
(Table1[[#This Row],[Actual_Profit]]-Table1[[#This Row],[Budget_Profit]])/Table1[[#This Row],[Budget_Profit]],
(Table1[[#This Row],[Actual_Profit]]-Table1[[#This Row],[Budget_Profit]])/ABS(Table1[[#This Row],[Budget_Profit]])
)
)</f>
        <v>-0.15</v>
      </c>
      <c r="N2633" s="5" t="str">
        <f>IF(Table1[[#This Row],[Profit_Var]]&gt;=0, "Above Budget", "Below Budget")</f>
        <v>Below Budget</v>
      </c>
      <c r="O2633">
        <v>60</v>
      </c>
      <c r="P2633">
        <v>60</v>
      </c>
      <c r="Q2633">
        <f>Table1[[#This Row],[COGS]]-Table1[[#This Row],[Budget_COGS]]</f>
        <v>0</v>
      </c>
      <c r="R2633" s="5">
        <f>IF(
Table1[[#This Row],[Budget_COGS]]=0,
"",
IF(
Table1[[#This Row],[Budget_COGS]]&gt;0,
(Table1[[#This Row],[Budget_COGS]]-Table1[[#This Row],[COGS]]) / Table1[[#This Row],[Budget_COGS]],
(Table1[[#This Row],[Budget_COGS]]-Table1[[#This Row],[COGS]]) / ABS(Table1[[#This Row],[Budget_COGS]])
)
)</f>
        <v>0</v>
      </c>
      <c r="S2633" s="5" t="str">
        <f>IF(Table1[[#This Row],[COGS _Var]]&gt;=0, "Above Budget", "Below Budget")</f>
        <v>Above Budget</v>
      </c>
      <c r="T2633">
        <f>Table1[[#This Row],[Actual_Sales]]-Table1[[#This Row],[COGS]]</f>
        <v>71</v>
      </c>
      <c r="U2633">
        <v>70</v>
      </c>
      <c r="V2633">
        <f>Table1[[#This Row],[Gross_Margin]]-Table1[[#This Row],[Budget_Margin]]</f>
        <v>1</v>
      </c>
      <c r="W2633" s="5">
        <f>IF(
Table1[[#This Row],[Budget_Margin]]=0,
"",
IF(
Table1[[#This Row],[Budget_Margin]]&gt;0,
(Table1[[#This Row],[Gross_Margin]]-Table1[[#This Row],[Budget_Margin]]) / Table1[[#This Row],[Budget_Margin]],
(Table1[[#This Row],[Gross_Margin]]-Table1[[#This Row],[Budget_Margin]]) / ABS(Table1[[#This Row],[Budget_Margin]])
)
)</f>
        <v>1.4285714285714285E-2</v>
      </c>
      <c r="X2633" s="5" t="str">
        <f>IF(Table1[[#This Row],[Margin_Var]]&gt;=0, "Above Budget", "Below Budget")</f>
        <v>Above Budget</v>
      </c>
      <c r="Y2633" s="5">
        <f>IFERROR(Table1[[#This Row],[Gross_Margin]]/Table1[[#This Row],[Actual_Sales]],0)</f>
        <v>0.5419847328244275</v>
      </c>
      <c r="Z2633" s="5">
        <f>Table1[[#This Row],[Actual_Profit]]/Table1[[#This Row],[Actual_Sales]]</f>
        <v>0.25954198473282442</v>
      </c>
      <c r="AA2633">
        <v>37</v>
      </c>
      <c r="AB2633" s="5">
        <f>IFERROR(Table1[[#This Row],[Expenses]]/Table1[[#This Row],[Actual_Sales]],0)</f>
        <v>0.28244274809160308</v>
      </c>
      <c r="AC2633">
        <v>18</v>
      </c>
      <c r="AD2633">
        <v>1070</v>
      </c>
      <c r="AE2633" s="5">
        <f>IFERROR(Table1[[#This Row],[Inventory]]/Table1[[#This Row],[Actual_Sales]],0)</f>
        <v>8.1679389312977104</v>
      </c>
    </row>
    <row r="2634" spans="1:31" x14ac:dyDescent="0.25">
      <c r="A2634">
        <v>1992</v>
      </c>
      <c r="B2634">
        <v>435</v>
      </c>
      <c r="C2634">
        <v>1</v>
      </c>
      <c r="D2634" s="2">
        <v>40513</v>
      </c>
      <c r="E2634">
        <v>139</v>
      </c>
      <c r="F2634">
        <v>160</v>
      </c>
      <c r="G2634">
        <f>Table1[[#This Row],[Actual_Sales]]-Table1[[#This Row],[Budget_Sales]]</f>
        <v>-21</v>
      </c>
      <c r="H2634" s="5">
        <f>IF(
Table1[[#This Row],[Budget_Sales]]=0,
"",
IF(
Table1[[#This Row],[Budget_Sales]]&gt;0,
(Table1[[#This Row],[Actual_Sales]]-Table1[[#This Row],[Budget_Sales]])/Table1[[#This Row],[Budget_Sales]],
(Table1[[#This Row],[Actual_Sales]]-Table1[[#This Row],[Budget_Sales]])/ABS(Table1[[#This Row],[Budget_Sales]])
)
)</f>
        <v>-0.13125000000000001</v>
      </c>
      <c r="I2634" s="5" t="str">
        <f>IF(Table1[[#This Row],[Sales_Var]]&gt;=0,"Above Budget","Below Budget")</f>
        <v>Below Budget</v>
      </c>
      <c r="J2634">
        <f>Table1[[#This Row],[Actual_Sales]]-(Table1[[#This Row],[COGS]]+Table1[[#This Row],[Expenses]])</f>
        <v>36</v>
      </c>
      <c r="K2634">
        <v>50</v>
      </c>
      <c r="L2634">
        <f>Table1[[#This Row],[Actual_Profit]]-Table1[[#This Row],[Budget_Profit]]</f>
        <v>-14</v>
      </c>
      <c r="M2634" s="5">
        <f>IF(
Table1[[#This Row],[Budget_Profit]]=0,
"",
IF(
Table1[[#This Row],[Budget_Profit]]&gt;0,
(Table1[[#This Row],[Actual_Profit]]-Table1[[#This Row],[Budget_Profit]])/Table1[[#This Row],[Budget_Profit]],
(Table1[[#This Row],[Actual_Profit]]-Table1[[#This Row],[Budget_Profit]])/ABS(Table1[[#This Row],[Budget_Profit]])
)
)</f>
        <v>-0.28000000000000003</v>
      </c>
      <c r="N2634" s="5" t="str">
        <f>IF(Table1[[#This Row],[Profit_Var]]&gt;=0, "Above Budget", "Below Budget")</f>
        <v>Below Budget</v>
      </c>
      <c r="O2634">
        <v>63</v>
      </c>
      <c r="P2634">
        <v>70</v>
      </c>
      <c r="Q2634">
        <f>Table1[[#This Row],[COGS]]-Table1[[#This Row],[Budget_COGS]]</f>
        <v>-7</v>
      </c>
      <c r="R2634" s="5">
        <f>IF(
Table1[[#This Row],[Budget_COGS]]=0,
"",
IF(
Table1[[#This Row],[Budget_COGS]]&gt;0,
(Table1[[#This Row],[Budget_COGS]]-Table1[[#This Row],[COGS]]) / Table1[[#This Row],[Budget_COGS]],
(Table1[[#This Row],[Budget_COGS]]-Table1[[#This Row],[COGS]]) / ABS(Table1[[#This Row],[Budget_COGS]])
)
)</f>
        <v>0.1</v>
      </c>
      <c r="S2634" s="5" t="str">
        <f>IF(Table1[[#This Row],[COGS _Var]]&gt;=0, "Above Budget", "Below Budget")</f>
        <v>Below Budget</v>
      </c>
      <c r="T2634">
        <f>Table1[[#This Row],[Actual_Sales]]-Table1[[#This Row],[COGS]]</f>
        <v>76</v>
      </c>
      <c r="U2634">
        <v>90</v>
      </c>
      <c r="V2634">
        <f>Table1[[#This Row],[Gross_Margin]]-Table1[[#This Row],[Budget_Margin]]</f>
        <v>-14</v>
      </c>
      <c r="W2634" s="5">
        <f>IF(
Table1[[#This Row],[Budget_Margin]]=0,
"",
IF(
Table1[[#This Row],[Budget_Margin]]&gt;0,
(Table1[[#This Row],[Gross_Margin]]-Table1[[#This Row],[Budget_Margin]]) / Table1[[#This Row],[Budget_Margin]],
(Table1[[#This Row],[Gross_Margin]]-Table1[[#This Row],[Budget_Margin]]) / ABS(Table1[[#This Row],[Budget_Margin]])
)
)</f>
        <v>-0.15555555555555556</v>
      </c>
      <c r="X2634" s="5" t="str">
        <f>IF(Table1[[#This Row],[Margin_Var]]&gt;=0, "Above Budget", "Below Budget")</f>
        <v>Below Budget</v>
      </c>
      <c r="Y2634" s="5">
        <f>IFERROR(Table1[[#This Row],[Gross_Margin]]/Table1[[#This Row],[Actual_Sales]],0)</f>
        <v>0.5467625899280576</v>
      </c>
      <c r="Z2634" s="5">
        <f>Table1[[#This Row],[Actual_Profit]]/Table1[[#This Row],[Actual_Sales]]</f>
        <v>0.25899280575539568</v>
      </c>
      <c r="AA2634">
        <v>40</v>
      </c>
      <c r="AB2634" s="5">
        <f>IFERROR(Table1[[#This Row],[Expenses]]/Table1[[#This Row],[Actual_Sales]],0)</f>
        <v>0.28776978417266186</v>
      </c>
      <c r="AC2634">
        <v>19</v>
      </c>
      <c r="AD2634">
        <v>1075</v>
      </c>
      <c r="AE2634" s="5">
        <f>IFERROR(Table1[[#This Row],[Inventory]]/Table1[[#This Row],[Actual_Sales]],0)</f>
        <v>7.7338129496402876</v>
      </c>
    </row>
    <row r="2635" spans="1:31" x14ac:dyDescent="0.25">
      <c r="A2635">
        <v>2096</v>
      </c>
      <c r="B2635">
        <v>816</v>
      </c>
      <c r="C2635">
        <v>3</v>
      </c>
      <c r="D2635" s="2">
        <v>40513</v>
      </c>
      <c r="E2635">
        <v>139</v>
      </c>
      <c r="F2635">
        <v>130</v>
      </c>
      <c r="G2635">
        <f>Table1[[#This Row],[Actual_Sales]]-Table1[[#This Row],[Budget_Sales]]</f>
        <v>9</v>
      </c>
      <c r="H2635" s="5">
        <f>IF(
Table1[[#This Row],[Budget_Sales]]=0,
"",
IF(
Table1[[#This Row],[Budget_Sales]]&gt;0,
(Table1[[#This Row],[Actual_Sales]]-Table1[[#This Row],[Budget_Sales]])/Table1[[#This Row],[Budget_Sales]],
(Table1[[#This Row],[Actual_Sales]]-Table1[[#This Row],[Budget_Sales]])/ABS(Table1[[#This Row],[Budget_Sales]])
)
)</f>
        <v>6.9230769230769235E-2</v>
      </c>
      <c r="I2635" s="5" t="str">
        <f>IF(Table1[[#This Row],[Sales_Var]]&gt;=0,"Above Budget","Below Budget")</f>
        <v>Above Budget</v>
      </c>
      <c r="J2635">
        <f>Table1[[#This Row],[Actual_Sales]]-(Table1[[#This Row],[COGS]]+Table1[[#This Row],[Expenses]])</f>
        <v>36</v>
      </c>
      <c r="K2635">
        <v>40</v>
      </c>
      <c r="L2635">
        <f>Table1[[#This Row],[Actual_Profit]]-Table1[[#This Row],[Budget_Profit]]</f>
        <v>-4</v>
      </c>
      <c r="M2635" s="5">
        <f>IF(
Table1[[#This Row],[Budget_Profit]]=0,
"",
IF(
Table1[[#This Row],[Budget_Profit]]&gt;0,
(Table1[[#This Row],[Actual_Profit]]-Table1[[#This Row],[Budget_Profit]])/Table1[[#This Row],[Budget_Profit]],
(Table1[[#This Row],[Actual_Profit]]-Table1[[#This Row],[Budget_Profit]])/ABS(Table1[[#This Row],[Budget_Profit]])
)
)</f>
        <v>-0.1</v>
      </c>
      <c r="N2635" s="5" t="str">
        <f>IF(Table1[[#This Row],[Profit_Var]]&gt;=0, "Above Budget", "Below Budget")</f>
        <v>Below Budget</v>
      </c>
      <c r="O2635">
        <v>63</v>
      </c>
      <c r="P2635">
        <v>60</v>
      </c>
      <c r="Q2635">
        <f>Table1[[#This Row],[COGS]]-Table1[[#This Row],[Budget_COGS]]</f>
        <v>3</v>
      </c>
      <c r="R2635" s="5">
        <f>IF(
Table1[[#This Row],[Budget_COGS]]=0,
"",
IF(
Table1[[#This Row],[Budget_COGS]]&gt;0,
(Table1[[#This Row],[Budget_COGS]]-Table1[[#This Row],[COGS]]) / Table1[[#This Row],[Budget_COGS]],
(Table1[[#This Row],[Budget_COGS]]-Table1[[#This Row],[COGS]]) / ABS(Table1[[#This Row],[Budget_COGS]])
)
)</f>
        <v>-0.05</v>
      </c>
      <c r="S2635" s="5" t="str">
        <f>IF(Table1[[#This Row],[COGS _Var]]&gt;=0, "Above Budget", "Below Budget")</f>
        <v>Above Budget</v>
      </c>
      <c r="T2635">
        <f>Table1[[#This Row],[Actual_Sales]]-Table1[[#This Row],[COGS]]</f>
        <v>76</v>
      </c>
      <c r="U2635">
        <v>70</v>
      </c>
      <c r="V2635">
        <f>Table1[[#This Row],[Gross_Margin]]-Table1[[#This Row],[Budget_Margin]]</f>
        <v>6</v>
      </c>
      <c r="W2635" s="5">
        <f>IF(
Table1[[#This Row],[Budget_Margin]]=0,
"",
IF(
Table1[[#This Row],[Budget_Margin]]&gt;0,
(Table1[[#This Row],[Gross_Margin]]-Table1[[#This Row],[Budget_Margin]]) / Table1[[#This Row],[Budget_Margin]],
(Table1[[#This Row],[Gross_Margin]]-Table1[[#This Row],[Budget_Margin]]) / ABS(Table1[[#This Row],[Budget_Margin]])
)
)</f>
        <v>8.5714285714285715E-2</v>
      </c>
      <c r="X2635" s="5" t="str">
        <f>IF(Table1[[#This Row],[Margin_Var]]&gt;=0, "Above Budget", "Below Budget")</f>
        <v>Above Budget</v>
      </c>
      <c r="Y2635" s="5">
        <f>IFERROR(Table1[[#This Row],[Gross_Margin]]/Table1[[#This Row],[Actual_Sales]],0)</f>
        <v>0.5467625899280576</v>
      </c>
      <c r="Z2635" s="5">
        <f>Table1[[#This Row],[Actual_Profit]]/Table1[[#This Row],[Actual_Sales]]</f>
        <v>0.25899280575539568</v>
      </c>
      <c r="AA2635">
        <v>40</v>
      </c>
      <c r="AB2635" s="5">
        <f>IFERROR(Table1[[#This Row],[Expenses]]/Table1[[#This Row],[Actual_Sales]],0)</f>
        <v>0.28776978417266186</v>
      </c>
      <c r="AC2635">
        <v>19</v>
      </c>
      <c r="AD2635">
        <v>1075</v>
      </c>
      <c r="AE2635" s="5">
        <f>IFERROR(Table1[[#This Row],[Inventory]]/Table1[[#This Row],[Actual_Sales]],0)</f>
        <v>7.7338129496402876</v>
      </c>
    </row>
    <row r="2636" spans="1:31" x14ac:dyDescent="0.25">
      <c r="A2636">
        <v>1998</v>
      </c>
      <c r="B2636">
        <v>475</v>
      </c>
      <c r="C2636">
        <v>10</v>
      </c>
      <c r="D2636" s="2">
        <v>40513</v>
      </c>
      <c r="E2636">
        <v>139</v>
      </c>
      <c r="F2636">
        <v>100</v>
      </c>
      <c r="G2636">
        <f>Table1[[#This Row],[Actual_Sales]]-Table1[[#This Row],[Budget_Sales]]</f>
        <v>39</v>
      </c>
      <c r="H2636" s="5">
        <f>IF(
Table1[[#This Row],[Budget_Sales]]=0,
"",
IF(
Table1[[#This Row],[Budget_Sales]]&gt;0,
(Table1[[#This Row],[Actual_Sales]]-Table1[[#This Row],[Budget_Sales]])/Table1[[#This Row],[Budget_Sales]],
(Table1[[#This Row],[Actual_Sales]]-Table1[[#This Row],[Budget_Sales]])/ABS(Table1[[#This Row],[Budget_Sales]])
)
)</f>
        <v>0.39</v>
      </c>
      <c r="I2636" s="5" t="str">
        <f>IF(Table1[[#This Row],[Sales_Var]]&gt;=0,"Above Budget","Below Budget")</f>
        <v>Above Budget</v>
      </c>
      <c r="J2636">
        <f>Table1[[#This Row],[Actual_Sales]]-(Table1[[#This Row],[COGS]]+Table1[[#This Row],[Expenses]])</f>
        <v>36</v>
      </c>
      <c r="K2636">
        <v>40</v>
      </c>
      <c r="L2636">
        <f>Table1[[#This Row],[Actual_Profit]]-Table1[[#This Row],[Budget_Profit]]</f>
        <v>-4</v>
      </c>
      <c r="M2636" s="5">
        <f>IF(
Table1[[#This Row],[Budget_Profit]]=0,
"",
IF(
Table1[[#This Row],[Budget_Profit]]&gt;0,
(Table1[[#This Row],[Actual_Profit]]-Table1[[#This Row],[Budget_Profit]])/Table1[[#This Row],[Budget_Profit]],
(Table1[[#This Row],[Actual_Profit]]-Table1[[#This Row],[Budget_Profit]])/ABS(Table1[[#This Row],[Budget_Profit]])
)
)</f>
        <v>-0.1</v>
      </c>
      <c r="N2636" s="5" t="str">
        <f>IF(Table1[[#This Row],[Profit_Var]]&gt;=0, "Above Budget", "Below Budget")</f>
        <v>Below Budget</v>
      </c>
      <c r="O2636">
        <v>63</v>
      </c>
      <c r="P2636">
        <v>40</v>
      </c>
      <c r="Q2636">
        <f>Table1[[#This Row],[COGS]]-Table1[[#This Row],[Budget_COGS]]</f>
        <v>23</v>
      </c>
      <c r="R2636" s="5">
        <f>IF(
Table1[[#This Row],[Budget_COGS]]=0,
"",
IF(
Table1[[#This Row],[Budget_COGS]]&gt;0,
(Table1[[#This Row],[Budget_COGS]]-Table1[[#This Row],[COGS]]) / Table1[[#This Row],[Budget_COGS]],
(Table1[[#This Row],[Budget_COGS]]-Table1[[#This Row],[COGS]]) / ABS(Table1[[#This Row],[Budget_COGS]])
)
)</f>
        <v>-0.57499999999999996</v>
      </c>
      <c r="S2636" s="5" t="str">
        <f>IF(Table1[[#This Row],[COGS _Var]]&gt;=0, "Above Budget", "Below Budget")</f>
        <v>Above Budget</v>
      </c>
      <c r="T2636">
        <f>Table1[[#This Row],[Actual_Sales]]-Table1[[#This Row],[COGS]]</f>
        <v>76</v>
      </c>
      <c r="U2636">
        <v>60</v>
      </c>
      <c r="V2636">
        <f>Table1[[#This Row],[Gross_Margin]]-Table1[[#This Row],[Budget_Margin]]</f>
        <v>16</v>
      </c>
      <c r="W2636" s="5">
        <f>IF(
Table1[[#This Row],[Budget_Margin]]=0,
"",
IF(
Table1[[#This Row],[Budget_Margin]]&gt;0,
(Table1[[#This Row],[Gross_Margin]]-Table1[[#This Row],[Budget_Margin]]) / Table1[[#This Row],[Budget_Margin]],
(Table1[[#This Row],[Gross_Margin]]-Table1[[#This Row],[Budget_Margin]]) / ABS(Table1[[#This Row],[Budget_Margin]])
)
)</f>
        <v>0.26666666666666666</v>
      </c>
      <c r="X2636" s="5" t="str">
        <f>IF(Table1[[#This Row],[Margin_Var]]&gt;=0, "Above Budget", "Below Budget")</f>
        <v>Above Budget</v>
      </c>
      <c r="Y2636" s="5">
        <f>IFERROR(Table1[[#This Row],[Gross_Margin]]/Table1[[#This Row],[Actual_Sales]],0)</f>
        <v>0.5467625899280576</v>
      </c>
      <c r="Z2636" s="5">
        <f>Table1[[#This Row],[Actual_Profit]]/Table1[[#This Row],[Actual_Sales]]</f>
        <v>0.25899280575539568</v>
      </c>
      <c r="AA2636">
        <v>40</v>
      </c>
      <c r="AB2636" s="5">
        <f>IFERROR(Table1[[#This Row],[Expenses]]/Table1[[#This Row],[Actual_Sales]],0)</f>
        <v>0.28776978417266186</v>
      </c>
      <c r="AC2636">
        <v>19</v>
      </c>
      <c r="AD2636">
        <v>1075</v>
      </c>
      <c r="AE2636" s="5">
        <f>IFERROR(Table1[[#This Row],[Inventory]]/Table1[[#This Row],[Actual_Sales]],0)</f>
        <v>7.7338129496402876</v>
      </c>
    </row>
    <row r="2637" spans="1:31" x14ac:dyDescent="0.25">
      <c r="A2637">
        <v>654</v>
      </c>
      <c r="B2637">
        <v>715</v>
      </c>
      <c r="C2637">
        <v>5</v>
      </c>
      <c r="D2637" s="2">
        <v>40269</v>
      </c>
      <c r="E2637">
        <v>151</v>
      </c>
      <c r="F2637">
        <v>170</v>
      </c>
      <c r="G2637">
        <f>Table1[[#This Row],[Actual_Sales]]-Table1[[#This Row],[Budget_Sales]]</f>
        <v>-19</v>
      </c>
      <c r="H2637" s="5">
        <f>IF(
Table1[[#This Row],[Budget_Sales]]=0,
"",
IF(
Table1[[#This Row],[Budget_Sales]]&gt;0,
(Table1[[#This Row],[Actual_Sales]]-Table1[[#This Row],[Budget_Sales]])/Table1[[#This Row],[Budget_Sales]],
(Table1[[#This Row],[Actual_Sales]]-Table1[[#This Row],[Budget_Sales]])/ABS(Table1[[#This Row],[Budget_Sales]])
)
)</f>
        <v>-0.11176470588235295</v>
      </c>
      <c r="I2637" s="5" t="str">
        <f>IF(Table1[[#This Row],[Sales_Var]]&gt;=0,"Above Budget","Below Budget")</f>
        <v>Below Budget</v>
      </c>
      <c r="J2637">
        <f>Table1[[#This Row],[Actual_Sales]]-(Table1[[#This Row],[COGS]]+Table1[[#This Row],[Expenses]])</f>
        <v>39</v>
      </c>
      <c r="K2637">
        <v>50</v>
      </c>
      <c r="L2637">
        <f>Table1[[#This Row],[Actual_Profit]]-Table1[[#This Row],[Budget_Profit]]</f>
        <v>-11</v>
      </c>
      <c r="M2637" s="5">
        <f>IF(
Table1[[#This Row],[Budget_Profit]]=0,
"",
IF(
Table1[[#This Row],[Budget_Profit]]&gt;0,
(Table1[[#This Row],[Actual_Profit]]-Table1[[#This Row],[Budget_Profit]])/Table1[[#This Row],[Budget_Profit]],
(Table1[[#This Row],[Actual_Profit]]-Table1[[#This Row],[Budget_Profit]])/ABS(Table1[[#This Row],[Budget_Profit]])
)
)</f>
        <v>-0.22</v>
      </c>
      <c r="N2637" s="5" t="str">
        <f>IF(Table1[[#This Row],[Profit_Var]]&gt;=0, "Above Budget", "Below Budget")</f>
        <v>Below Budget</v>
      </c>
      <c r="O2637">
        <v>69</v>
      </c>
      <c r="P2637">
        <v>80</v>
      </c>
      <c r="Q2637">
        <f>Table1[[#This Row],[COGS]]-Table1[[#This Row],[Budget_COGS]]</f>
        <v>-11</v>
      </c>
      <c r="R2637" s="5">
        <f>IF(
Table1[[#This Row],[Budget_COGS]]=0,
"",
IF(
Table1[[#This Row],[Budget_COGS]]&gt;0,
(Table1[[#This Row],[Budget_COGS]]-Table1[[#This Row],[COGS]]) / Table1[[#This Row],[Budget_COGS]],
(Table1[[#This Row],[Budget_COGS]]-Table1[[#This Row],[COGS]]) / ABS(Table1[[#This Row],[Budget_COGS]])
)
)</f>
        <v>0.13750000000000001</v>
      </c>
      <c r="S2637" s="5" t="str">
        <f>IF(Table1[[#This Row],[COGS _Var]]&gt;=0, "Above Budget", "Below Budget")</f>
        <v>Below Budget</v>
      </c>
      <c r="T2637">
        <f>Table1[[#This Row],[Actual_Sales]]-Table1[[#This Row],[COGS]]</f>
        <v>82</v>
      </c>
      <c r="U2637">
        <v>90</v>
      </c>
      <c r="V2637">
        <f>Table1[[#This Row],[Gross_Margin]]-Table1[[#This Row],[Budget_Margin]]</f>
        <v>-8</v>
      </c>
      <c r="W2637" s="5">
        <f>IF(
Table1[[#This Row],[Budget_Margin]]=0,
"",
IF(
Table1[[#This Row],[Budget_Margin]]&gt;0,
(Table1[[#This Row],[Gross_Margin]]-Table1[[#This Row],[Budget_Margin]]) / Table1[[#This Row],[Budget_Margin]],
(Table1[[#This Row],[Gross_Margin]]-Table1[[#This Row],[Budget_Margin]]) / ABS(Table1[[#This Row],[Budget_Margin]])
)
)</f>
        <v>-8.8888888888888892E-2</v>
      </c>
      <c r="X2637" s="5" t="str">
        <f>IF(Table1[[#This Row],[Margin_Var]]&gt;=0, "Above Budget", "Below Budget")</f>
        <v>Below Budget</v>
      </c>
      <c r="Y2637" s="5">
        <f>IFERROR(Table1[[#This Row],[Gross_Margin]]/Table1[[#This Row],[Actual_Sales]],0)</f>
        <v>0.54304635761589404</v>
      </c>
      <c r="Z2637" s="5">
        <f>Table1[[#This Row],[Actual_Profit]]/Table1[[#This Row],[Actual_Sales]]</f>
        <v>0.25827814569536423</v>
      </c>
      <c r="AA2637">
        <v>43</v>
      </c>
      <c r="AB2637" s="5">
        <f>IFERROR(Table1[[#This Row],[Expenses]]/Table1[[#This Row],[Actual_Sales]],0)</f>
        <v>0.28476821192052981</v>
      </c>
      <c r="AC2637">
        <v>21</v>
      </c>
      <c r="AD2637">
        <v>965</v>
      </c>
      <c r="AE2637" s="5">
        <f>IFERROR(Table1[[#This Row],[Inventory]]/Table1[[#This Row],[Actual_Sales]],0)</f>
        <v>6.3907284768211925</v>
      </c>
    </row>
    <row r="2638" spans="1:31" x14ac:dyDescent="0.25">
      <c r="A2638">
        <v>535</v>
      </c>
      <c r="B2638">
        <v>206</v>
      </c>
      <c r="C2638">
        <v>6</v>
      </c>
      <c r="D2638" s="2">
        <v>40269</v>
      </c>
      <c r="E2638">
        <v>151</v>
      </c>
      <c r="F2638">
        <v>140</v>
      </c>
      <c r="G2638">
        <f>Table1[[#This Row],[Actual_Sales]]-Table1[[#This Row],[Budget_Sales]]</f>
        <v>11</v>
      </c>
      <c r="H2638" s="5">
        <f>IF(
Table1[[#This Row],[Budget_Sales]]=0,
"",
IF(
Table1[[#This Row],[Budget_Sales]]&gt;0,
(Table1[[#This Row],[Actual_Sales]]-Table1[[#This Row],[Budget_Sales]])/Table1[[#This Row],[Budget_Sales]],
(Table1[[#This Row],[Actual_Sales]]-Table1[[#This Row],[Budget_Sales]])/ABS(Table1[[#This Row],[Budget_Sales]])
)
)</f>
        <v>7.857142857142857E-2</v>
      </c>
      <c r="I2638" s="5" t="str">
        <f>IF(Table1[[#This Row],[Sales_Var]]&gt;=0,"Above Budget","Below Budget")</f>
        <v>Above Budget</v>
      </c>
      <c r="J2638">
        <f>Table1[[#This Row],[Actual_Sales]]-(Table1[[#This Row],[COGS]]+Table1[[#This Row],[Expenses]])</f>
        <v>39</v>
      </c>
      <c r="K2638">
        <v>60</v>
      </c>
      <c r="L2638">
        <f>Table1[[#This Row],[Actual_Profit]]-Table1[[#This Row],[Budget_Profit]]</f>
        <v>-21</v>
      </c>
      <c r="M2638" s="5">
        <f>IF(
Table1[[#This Row],[Budget_Profit]]=0,
"",
IF(
Table1[[#This Row],[Budget_Profit]]&gt;0,
(Table1[[#This Row],[Actual_Profit]]-Table1[[#This Row],[Budget_Profit]])/Table1[[#This Row],[Budget_Profit]],
(Table1[[#This Row],[Actual_Profit]]-Table1[[#This Row],[Budget_Profit]])/ABS(Table1[[#This Row],[Budget_Profit]])
)
)</f>
        <v>-0.35</v>
      </c>
      <c r="N2638" s="5" t="str">
        <f>IF(Table1[[#This Row],[Profit_Var]]&gt;=0, "Above Budget", "Below Budget")</f>
        <v>Below Budget</v>
      </c>
      <c r="O2638">
        <v>69</v>
      </c>
      <c r="P2638">
        <v>60</v>
      </c>
      <c r="Q2638">
        <f>Table1[[#This Row],[COGS]]-Table1[[#This Row],[Budget_COGS]]</f>
        <v>9</v>
      </c>
      <c r="R2638" s="5">
        <f>IF(
Table1[[#This Row],[Budget_COGS]]=0,
"",
IF(
Table1[[#This Row],[Budget_COGS]]&gt;0,
(Table1[[#This Row],[Budget_COGS]]-Table1[[#This Row],[COGS]]) / Table1[[#This Row],[Budget_COGS]],
(Table1[[#This Row],[Budget_COGS]]-Table1[[#This Row],[COGS]]) / ABS(Table1[[#This Row],[Budget_COGS]])
)
)</f>
        <v>-0.15</v>
      </c>
      <c r="S2638" s="5" t="str">
        <f>IF(Table1[[#This Row],[COGS _Var]]&gt;=0, "Above Budget", "Below Budget")</f>
        <v>Above Budget</v>
      </c>
      <c r="T2638">
        <f>Table1[[#This Row],[Actual_Sales]]-Table1[[#This Row],[COGS]]</f>
        <v>82</v>
      </c>
      <c r="U2638">
        <v>80</v>
      </c>
      <c r="V2638">
        <f>Table1[[#This Row],[Gross_Margin]]-Table1[[#This Row],[Budget_Margin]]</f>
        <v>2</v>
      </c>
      <c r="W2638" s="5">
        <f>IF(
Table1[[#This Row],[Budget_Margin]]=0,
"",
IF(
Table1[[#This Row],[Budget_Margin]]&gt;0,
(Table1[[#This Row],[Gross_Margin]]-Table1[[#This Row],[Budget_Margin]]) / Table1[[#This Row],[Budget_Margin]],
(Table1[[#This Row],[Gross_Margin]]-Table1[[#This Row],[Budget_Margin]]) / ABS(Table1[[#This Row],[Budget_Margin]])
)
)</f>
        <v>2.5000000000000001E-2</v>
      </c>
      <c r="X2638" s="5" t="str">
        <f>IF(Table1[[#This Row],[Margin_Var]]&gt;=0, "Above Budget", "Below Budget")</f>
        <v>Above Budget</v>
      </c>
      <c r="Y2638" s="5">
        <f>IFERROR(Table1[[#This Row],[Gross_Margin]]/Table1[[#This Row],[Actual_Sales]],0)</f>
        <v>0.54304635761589404</v>
      </c>
      <c r="Z2638" s="5">
        <f>Table1[[#This Row],[Actual_Profit]]/Table1[[#This Row],[Actual_Sales]]</f>
        <v>0.25827814569536423</v>
      </c>
      <c r="AA2638">
        <v>43</v>
      </c>
      <c r="AB2638" s="5">
        <f>IFERROR(Table1[[#This Row],[Expenses]]/Table1[[#This Row],[Actual_Sales]],0)</f>
        <v>0.28476821192052981</v>
      </c>
      <c r="AC2638">
        <v>21</v>
      </c>
      <c r="AD2638">
        <v>965</v>
      </c>
      <c r="AE2638" s="5">
        <f>IFERROR(Table1[[#This Row],[Inventory]]/Table1[[#This Row],[Actual_Sales]],0)</f>
        <v>6.3907284768211925</v>
      </c>
    </row>
    <row r="2639" spans="1:31" x14ac:dyDescent="0.25">
      <c r="A2639">
        <v>666</v>
      </c>
      <c r="B2639">
        <v>754</v>
      </c>
      <c r="C2639">
        <v>10</v>
      </c>
      <c r="D2639" s="2">
        <v>40269</v>
      </c>
      <c r="E2639">
        <v>151</v>
      </c>
      <c r="F2639">
        <v>110</v>
      </c>
      <c r="G2639">
        <f>Table1[[#This Row],[Actual_Sales]]-Table1[[#This Row],[Budget_Sales]]</f>
        <v>41</v>
      </c>
      <c r="H2639" s="5">
        <f>IF(
Table1[[#This Row],[Budget_Sales]]=0,
"",
IF(
Table1[[#This Row],[Budget_Sales]]&gt;0,
(Table1[[#This Row],[Actual_Sales]]-Table1[[#This Row],[Budget_Sales]])/Table1[[#This Row],[Budget_Sales]],
(Table1[[#This Row],[Actual_Sales]]-Table1[[#This Row],[Budget_Sales]])/ABS(Table1[[#This Row],[Budget_Sales]])
)
)</f>
        <v>0.37272727272727274</v>
      </c>
      <c r="I2639" s="5" t="str">
        <f>IF(Table1[[#This Row],[Sales_Var]]&gt;=0,"Above Budget","Below Budget")</f>
        <v>Above Budget</v>
      </c>
      <c r="J2639">
        <f>Table1[[#This Row],[Actual_Sales]]-(Table1[[#This Row],[COGS]]+Table1[[#This Row],[Expenses]])</f>
        <v>39</v>
      </c>
      <c r="K2639">
        <v>40</v>
      </c>
      <c r="L2639">
        <f>Table1[[#This Row],[Actual_Profit]]-Table1[[#This Row],[Budget_Profit]]</f>
        <v>-1</v>
      </c>
      <c r="M2639" s="5">
        <f>IF(
Table1[[#This Row],[Budget_Profit]]=0,
"",
IF(
Table1[[#This Row],[Budget_Profit]]&gt;0,
(Table1[[#This Row],[Actual_Profit]]-Table1[[#This Row],[Budget_Profit]])/Table1[[#This Row],[Budget_Profit]],
(Table1[[#This Row],[Actual_Profit]]-Table1[[#This Row],[Budget_Profit]])/ABS(Table1[[#This Row],[Budget_Profit]])
)
)</f>
        <v>-2.5000000000000001E-2</v>
      </c>
      <c r="N2639" s="5" t="str">
        <f>IF(Table1[[#This Row],[Profit_Var]]&gt;=0, "Above Budget", "Below Budget")</f>
        <v>Below Budget</v>
      </c>
      <c r="O2639">
        <v>69</v>
      </c>
      <c r="P2639">
        <v>50</v>
      </c>
      <c r="Q2639">
        <f>Table1[[#This Row],[COGS]]-Table1[[#This Row],[Budget_COGS]]</f>
        <v>19</v>
      </c>
      <c r="R2639" s="5">
        <f>IF(
Table1[[#This Row],[Budget_COGS]]=0,
"",
IF(
Table1[[#This Row],[Budget_COGS]]&gt;0,
(Table1[[#This Row],[Budget_COGS]]-Table1[[#This Row],[COGS]]) / Table1[[#This Row],[Budget_COGS]],
(Table1[[#This Row],[Budget_COGS]]-Table1[[#This Row],[COGS]]) / ABS(Table1[[#This Row],[Budget_COGS]])
)
)</f>
        <v>-0.38</v>
      </c>
      <c r="S2639" s="5" t="str">
        <f>IF(Table1[[#This Row],[COGS _Var]]&gt;=0, "Above Budget", "Below Budget")</f>
        <v>Above Budget</v>
      </c>
      <c r="T2639">
        <f>Table1[[#This Row],[Actual_Sales]]-Table1[[#This Row],[COGS]]</f>
        <v>82</v>
      </c>
      <c r="U2639">
        <v>60</v>
      </c>
      <c r="V2639">
        <f>Table1[[#This Row],[Gross_Margin]]-Table1[[#This Row],[Budget_Margin]]</f>
        <v>22</v>
      </c>
      <c r="W2639" s="5">
        <f>IF(
Table1[[#This Row],[Budget_Margin]]=0,
"",
IF(
Table1[[#This Row],[Budget_Margin]]&gt;0,
(Table1[[#This Row],[Gross_Margin]]-Table1[[#This Row],[Budget_Margin]]) / Table1[[#This Row],[Budget_Margin]],
(Table1[[#This Row],[Gross_Margin]]-Table1[[#This Row],[Budget_Margin]]) / ABS(Table1[[#This Row],[Budget_Margin]])
)
)</f>
        <v>0.36666666666666664</v>
      </c>
      <c r="X2639" s="5" t="str">
        <f>IF(Table1[[#This Row],[Margin_Var]]&gt;=0, "Above Budget", "Below Budget")</f>
        <v>Above Budget</v>
      </c>
      <c r="Y2639" s="5">
        <f>IFERROR(Table1[[#This Row],[Gross_Margin]]/Table1[[#This Row],[Actual_Sales]],0)</f>
        <v>0.54304635761589404</v>
      </c>
      <c r="Z2639" s="5">
        <f>Table1[[#This Row],[Actual_Profit]]/Table1[[#This Row],[Actual_Sales]]</f>
        <v>0.25827814569536423</v>
      </c>
      <c r="AA2639">
        <v>43</v>
      </c>
      <c r="AB2639" s="5">
        <f>IFERROR(Table1[[#This Row],[Expenses]]/Table1[[#This Row],[Actual_Sales]],0)</f>
        <v>0.28476821192052981</v>
      </c>
      <c r="AC2639">
        <v>21</v>
      </c>
      <c r="AD2639">
        <v>965</v>
      </c>
      <c r="AE2639" s="5">
        <f>IFERROR(Table1[[#This Row],[Inventory]]/Table1[[#This Row],[Actual_Sales]],0)</f>
        <v>6.3907284768211925</v>
      </c>
    </row>
    <row r="2640" spans="1:31" x14ac:dyDescent="0.25">
      <c r="A2640">
        <v>399</v>
      </c>
      <c r="B2640">
        <v>425</v>
      </c>
      <c r="C2640">
        <v>6</v>
      </c>
      <c r="D2640" s="2">
        <v>40238</v>
      </c>
      <c r="E2640">
        <v>155</v>
      </c>
      <c r="F2640">
        <v>140</v>
      </c>
      <c r="G2640">
        <f>Table1[[#This Row],[Actual_Sales]]-Table1[[#This Row],[Budget_Sales]]</f>
        <v>15</v>
      </c>
      <c r="H2640" s="5">
        <f>IF(
Table1[[#This Row],[Budget_Sales]]=0,
"",
IF(
Table1[[#This Row],[Budget_Sales]]&gt;0,
(Table1[[#This Row],[Actual_Sales]]-Table1[[#This Row],[Budget_Sales]])/Table1[[#This Row],[Budget_Sales]],
(Table1[[#This Row],[Actual_Sales]]-Table1[[#This Row],[Budget_Sales]])/ABS(Table1[[#This Row],[Budget_Sales]])
)
)</f>
        <v>0.10714285714285714</v>
      </c>
      <c r="I2640" s="5" t="str">
        <f>IF(Table1[[#This Row],[Sales_Var]]&gt;=0,"Above Budget","Below Budget")</f>
        <v>Above Budget</v>
      </c>
      <c r="J2640">
        <f>Table1[[#This Row],[Actual_Sales]]-(Table1[[#This Row],[COGS]]+Table1[[#This Row],[Expenses]])</f>
        <v>40</v>
      </c>
      <c r="K2640">
        <v>50</v>
      </c>
      <c r="L2640">
        <f>Table1[[#This Row],[Actual_Profit]]-Table1[[#This Row],[Budget_Profit]]</f>
        <v>-10</v>
      </c>
      <c r="M2640" s="5">
        <f>IF(
Table1[[#This Row],[Budget_Profit]]=0,
"",
IF(
Table1[[#This Row],[Budget_Profit]]&gt;0,
(Table1[[#This Row],[Actual_Profit]]-Table1[[#This Row],[Budget_Profit]])/Table1[[#This Row],[Budget_Profit]],
(Table1[[#This Row],[Actual_Profit]]-Table1[[#This Row],[Budget_Profit]])/ABS(Table1[[#This Row],[Budget_Profit]])
)
)</f>
        <v>-0.2</v>
      </c>
      <c r="N2640" s="5" t="str">
        <f>IF(Table1[[#This Row],[Profit_Var]]&gt;=0, "Above Budget", "Below Budget")</f>
        <v>Below Budget</v>
      </c>
      <c r="O2640">
        <v>71</v>
      </c>
      <c r="P2640">
        <v>60</v>
      </c>
      <c r="Q2640">
        <f>Table1[[#This Row],[COGS]]-Table1[[#This Row],[Budget_COGS]]</f>
        <v>11</v>
      </c>
      <c r="R2640" s="5">
        <f>IF(
Table1[[#This Row],[Budget_COGS]]=0,
"",
IF(
Table1[[#This Row],[Budget_COGS]]&gt;0,
(Table1[[#This Row],[Budget_COGS]]-Table1[[#This Row],[COGS]]) / Table1[[#This Row],[Budget_COGS]],
(Table1[[#This Row],[Budget_COGS]]-Table1[[#This Row],[COGS]]) / ABS(Table1[[#This Row],[Budget_COGS]])
)
)</f>
        <v>-0.18333333333333332</v>
      </c>
      <c r="S2640" s="5" t="str">
        <f>IF(Table1[[#This Row],[COGS _Var]]&gt;=0, "Above Budget", "Below Budget")</f>
        <v>Above Budget</v>
      </c>
      <c r="T2640">
        <f>Table1[[#This Row],[Actual_Sales]]-Table1[[#This Row],[COGS]]</f>
        <v>84</v>
      </c>
      <c r="U2640">
        <v>80</v>
      </c>
      <c r="V2640">
        <f>Table1[[#This Row],[Gross_Margin]]-Table1[[#This Row],[Budget_Margin]]</f>
        <v>4</v>
      </c>
      <c r="W2640" s="5">
        <f>IF(
Table1[[#This Row],[Budget_Margin]]=0,
"",
IF(
Table1[[#This Row],[Budget_Margin]]&gt;0,
(Table1[[#This Row],[Gross_Margin]]-Table1[[#This Row],[Budget_Margin]]) / Table1[[#This Row],[Budget_Margin]],
(Table1[[#This Row],[Gross_Margin]]-Table1[[#This Row],[Budget_Margin]]) / ABS(Table1[[#This Row],[Budget_Margin]])
)
)</f>
        <v>0.05</v>
      </c>
      <c r="X2640" s="5" t="str">
        <f>IF(Table1[[#This Row],[Margin_Var]]&gt;=0, "Above Budget", "Below Budget")</f>
        <v>Above Budget</v>
      </c>
      <c r="Y2640" s="5">
        <f>IFERROR(Table1[[#This Row],[Gross_Margin]]/Table1[[#This Row],[Actual_Sales]],0)</f>
        <v>0.54193548387096779</v>
      </c>
      <c r="Z2640" s="5">
        <f>Table1[[#This Row],[Actual_Profit]]/Table1[[#This Row],[Actual_Sales]]</f>
        <v>0.25806451612903225</v>
      </c>
      <c r="AA2640">
        <v>44</v>
      </c>
      <c r="AB2640" s="5">
        <f>IFERROR(Table1[[#This Row],[Expenses]]/Table1[[#This Row],[Actual_Sales]],0)</f>
        <v>0.28387096774193549</v>
      </c>
      <c r="AC2640">
        <v>22</v>
      </c>
      <c r="AD2640">
        <v>950</v>
      </c>
      <c r="AE2640" s="5">
        <f>IFERROR(Table1[[#This Row],[Inventory]]/Table1[[#This Row],[Actual_Sales]],0)</f>
        <v>6.129032258064516</v>
      </c>
    </row>
    <row r="2641" spans="1:31" x14ac:dyDescent="0.25">
      <c r="A2641">
        <v>499</v>
      </c>
      <c r="B2641">
        <v>813</v>
      </c>
      <c r="C2641">
        <v>10</v>
      </c>
      <c r="D2641" s="2">
        <v>40238</v>
      </c>
      <c r="E2641">
        <v>155</v>
      </c>
      <c r="F2641">
        <v>120</v>
      </c>
      <c r="G2641">
        <f>Table1[[#This Row],[Actual_Sales]]-Table1[[#This Row],[Budget_Sales]]</f>
        <v>35</v>
      </c>
      <c r="H2641" s="5">
        <f>IF(
Table1[[#This Row],[Budget_Sales]]=0,
"",
IF(
Table1[[#This Row],[Budget_Sales]]&gt;0,
(Table1[[#This Row],[Actual_Sales]]-Table1[[#This Row],[Budget_Sales]])/Table1[[#This Row],[Budget_Sales]],
(Table1[[#This Row],[Actual_Sales]]-Table1[[#This Row],[Budget_Sales]])/ABS(Table1[[#This Row],[Budget_Sales]])
)
)</f>
        <v>0.29166666666666669</v>
      </c>
      <c r="I2641" s="5" t="str">
        <f>IF(Table1[[#This Row],[Sales_Var]]&gt;=0,"Above Budget","Below Budget")</f>
        <v>Above Budget</v>
      </c>
      <c r="J2641">
        <f>Table1[[#This Row],[Actual_Sales]]-(Table1[[#This Row],[COGS]]+Table1[[#This Row],[Expenses]])</f>
        <v>40</v>
      </c>
      <c r="K2641">
        <v>50</v>
      </c>
      <c r="L2641">
        <f>Table1[[#This Row],[Actual_Profit]]-Table1[[#This Row],[Budget_Profit]]</f>
        <v>-10</v>
      </c>
      <c r="M2641" s="5">
        <f>IF(
Table1[[#This Row],[Budget_Profit]]=0,
"",
IF(
Table1[[#This Row],[Budget_Profit]]&gt;0,
(Table1[[#This Row],[Actual_Profit]]-Table1[[#This Row],[Budget_Profit]])/Table1[[#This Row],[Budget_Profit]],
(Table1[[#This Row],[Actual_Profit]]-Table1[[#This Row],[Budget_Profit]])/ABS(Table1[[#This Row],[Budget_Profit]])
)
)</f>
        <v>-0.2</v>
      </c>
      <c r="N2641" s="5" t="str">
        <f>IF(Table1[[#This Row],[Profit_Var]]&gt;=0, "Above Budget", "Below Budget")</f>
        <v>Below Budget</v>
      </c>
      <c r="O2641">
        <v>71</v>
      </c>
      <c r="P2641">
        <v>50</v>
      </c>
      <c r="Q2641">
        <f>Table1[[#This Row],[COGS]]-Table1[[#This Row],[Budget_COGS]]</f>
        <v>21</v>
      </c>
      <c r="R2641" s="5">
        <f>IF(
Table1[[#This Row],[Budget_COGS]]=0,
"",
IF(
Table1[[#This Row],[Budget_COGS]]&gt;0,
(Table1[[#This Row],[Budget_COGS]]-Table1[[#This Row],[COGS]]) / Table1[[#This Row],[Budget_COGS]],
(Table1[[#This Row],[Budget_COGS]]-Table1[[#This Row],[COGS]]) / ABS(Table1[[#This Row],[Budget_COGS]])
)
)</f>
        <v>-0.42</v>
      </c>
      <c r="S2641" s="5" t="str">
        <f>IF(Table1[[#This Row],[COGS _Var]]&gt;=0, "Above Budget", "Below Budget")</f>
        <v>Above Budget</v>
      </c>
      <c r="T2641">
        <f>Table1[[#This Row],[Actual_Sales]]-Table1[[#This Row],[COGS]]</f>
        <v>84</v>
      </c>
      <c r="U2641">
        <v>70</v>
      </c>
      <c r="V2641">
        <f>Table1[[#This Row],[Gross_Margin]]-Table1[[#This Row],[Budget_Margin]]</f>
        <v>14</v>
      </c>
      <c r="W2641" s="5">
        <f>IF(
Table1[[#This Row],[Budget_Margin]]=0,
"",
IF(
Table1[[#This Row],[Budget_Margin]]&gt;0,
(Table1[[#This Row],[Gross_Margin]]-Table1[[#This Row],[Budget_Margin]]) / Table1[[#This Row],[Budget_Margin]],
(Table1[[#This Row],[Gross_Margin]]-Table1[[#This Row],[Budget_Margin]]) / ABS(Table1[[#This Row],[Budget_Margin]])
)
)</f>
        <v>0.2</v>
      </c>
      <c r="X2641" s="5" t="str">
        <f>IF(Table1[[#This Row],[Margin_Var]]&gt;=0, "Above Budget", "Below Budget")</f>
        <v>Above Budget</v>
      </c>
      <c r="Y2641" s="5">
        <f>IFERROR(Table1[[#This Row],[Gross_Margin]]/Table1[[#This Row],[Actual_Sales]],0)</f>
        <v>0.54193548387096779</v>
      </c>
      <c r="Z2641" s="5">
        <f>Table1[[#This Row],[Actual_Profit]]/Table1[[#This Row],[Actual_Sales]]</f>
        <v>0.25806451612903225</v>
      </c>
      <c r="AA2641">
        <v>44</v>
      </c>
      <c r="AB2641" s="5">
        <f>IFERROR(Table1[[#This Row],[Expenses]]/Table1[[#This Row],[Actual_Sales]],0)</f>
        <v>0.28387096774193549</v>
      </c>
      <c r="AC2641">
        <v>22</v>
      </c>
      <c r="AD2641">
        <v>950</v>
      </c>
      <c r="AE2641" s="5">
        <f>IFERROR(Table1[[#This Row],[Inventory]]/Table1[[#This Row],[Actual_Sales]],0)</f>
        <v>6.129032258064516</v>
      </c>
    </row>
    <row r="2642" spans="1:31" x14ac:dyDescent="0.25">
      <c r="A2642">
        <v>3896</v>
      </c>
      <c r="B2642">
        <v>203</v>
      </c>
      <c r="C2642">
        <v>6</v>
      </c>
      <c r="D2642" s="2">
        <v>40848</v>
      </c>
      <c r="E2642">
        <v>132</v>
      </c>
      <c r="F2642">
        <v>120</v>
      </c>
      <c r="G2642">
        <f>Table1[[#This Row],[Actual_Sales]]-Table1[[#This Row],[Budget_Sales]]</f>
        <v>12</v>
      </c>
      <c r="H2642" s="5">
        <f>IF(
Table1[[#This Row],[Budget_Sales]]=0,
"",
IF(
Table1[[#This Row],[Budget_Sales]]&gt;0,
(Table1[[#This Row],[Actual_Sales]]-Table1[[#This Row],[Budget_Sales]])/Table1[[#This Row],[Budget_Sales]],
(Table1[[#This Row],[Actual_Sales]]-Table1[[#This Row],[Budget_Sales]])/ABS(Table1[[#This Row],[Budget_Sales]])
)
)</f>
        <v>0.1</v>
      </c>
      <c r="I2642" s="5" t="str">
        <f>IF(Table1[[#This Row],[Sales_Var]]&gt;=0,"Above Budget","Below Budget")</f>
        <v>Above Budget</v>
      </c>
      <c r="J2642">
        <f>Table1[[#This Row],[Actual_Sales]]-(Table1[[#This Row],[COGS]]+Table1[[#This Row],[Expenses]])</f>
        <v>34</v>
      </c>
      <c r="K2642">
        <v>40</v>
      </c>
      <c r="L2642">
        <f>Table1[[#This Row],[Actual_Profit]]-Table1[[#This Row],[Budget_Profit]]</f>
        <v>-6</v>
      </c>
      <c r="M2642" s="5">
        <f>IF(
Table1[[#This Row],[Budget_Profit]]=0,
"",
IF(
Table1[[#This Row],[Budget_Profit]]&gt;0,
(Table1[[#This Row],[Actual_Profit]]-Table1[[#This Row],[Budget_Profit]])/Table1[[#This Row],[Budget_Profit]],
(Table1[[#This Row],[Actual_Profit]]-Table1[[#This Row],[Budget_Profit]])/ABS(Table1[[#This Row],[Budget_Profit]])
)
)</f>
        <v>-0.15</v>
      </c>
      <c r="N2642" s="5" t="str">
        <f>IF(Table1[[#This Row],[Profit_Var]]&gt;=0, "Above Budget", "Below Budget")</f>
        <v>Below Budget</v>
      </c>
      <c r="O2642">
        <v>53</v>
      </c>
      <c r="P2642">
        <v>50</v>
      </c>
      <c r="Q2642">
        <f>Table1[[#This Row],[COGS]]-Table1[[#This Row],[Budget_COGS]]</f>
        <v>3</v>
      </c>
      <c r="R2642" s="5">
        <f>IF(
Table1[[#This Row],[Budget_COGS]]=0,
"",
IF(
Table1[[#This Row],[Budget_COGS]]&gt;0,
(Table1[[#This Row],[Budget_COGS]]-Table1[[#This Row],[COGS]]) / Table1[[#This Row],[Budget_COGS]],
(Table1[[#This Row],[Budget_COGS]]-Table1[[#This Row],[COGS]]) / ABS(Table1[[#This Row],[Budget_COGS]])
)
)</f>
        <v>-0.06</v>
      </c>
      <c r="S2642" s="5" t="str">
        <f>IF(Table1[[#This Row],[COGS _Var]]&gt;=0, "Above Budget", "Below Budget")</f>
        <v>Above Budget</v>
      </c>
      <c r="T2642">
        <f>Table1[[#This Row],[Actual_Sales]]-Table1[[#This Row],[COGS]]</f>
        <v>79</v>
      </c>
      <c r="U2642">
        <v>70</v>
      </c>
      <c r="V2642">
        <f>Table1[[#This Row],[Gross_Margin]]-Table1[[#This Row],[Budget_Margin]]</f>
        <v>9</v>
      </c>
      <c r="W2642" s="5">
        <f>IF(
Table1[[#This Row],[Budget_Margin]]=0,
"",
IF(
Table1[[#This Row],[Budget_Margin]]&gt;0,
(Table1[[#This Row],[Gross_Margin]]-Table1[[#This Row],[Budget_Margin]]) / Table1[[#This Row],[Budget_Margin]],
(Table1[[#This Row],[Gross_Margin]]-Table1[[#This Row],[Budget_Margin]]) / ABS(Table1[[#This Row],[Budget_Margin]])
)
)</f>
        <v>0.12857142857142856</v>
      </c>
      <c r="X2642" s="5" t="str">
        <f>IF(Table1[[#This Row],[Margin_Var]]&gt;=0, "Above Budget", "Below Budget")</f>
        <v>Above Budget</v>
      </c>
      <c r="Y2642" s="5">
        <f>IFERROR(Table1[[#This Row],[Gross_Margin]]/Table1[[#This Row],[Actual_Sales]],0)</f>
        <v>0.59848484848484851</v>
      </c>
      <c r="Z2642" s="5">
        <f>Table1[[#This Row],[Actual_Profit]]/Table1[[#This Row],[Actual_Sales]]</f>
        <v>0.25757575757575757</v>
      </c>
      <c r="AA2642">
        <v>45</v>
      </c>
      <c r="AB2642" s="5">
        <f>IFERROR(Table1[[#This Row],[Expenses]]/Table1[[#This Row],[Actual_Sales]],0)</f>
        <v>0.34090909090909088</v>
      </c>
      <c r="AC2642">
        <v>17</v>
      </c>
      <c r="AD2642">
        <v>380</v>
      </c>
      <c r="AE2642" s="5">
        <f>IFERROR(Table1[[#This Row],[Inventory]]/Table1[[#This Row],[Actual_Sales]],0)</f>
        <v>2.8787878787878789</v>
      </c>
    </row>
    <row r="2643" spans="1:31" x14ac:dyDescent="0.25">
      <c r="A2643">
        <v>2617</v>
      </c>
      <c r="B2643">
        <v>801</v>
      </c>
      <c r="C2643">
        <v>2</v>
      </c>
      <c r="D2643" s="2">
        <v>40603</v>
      </c>
      <c r="E2643">
        <v>132</v>
      </c>
      <c r="F2643">
        <v>150</v>
      </c>
      <c r="G2643">
        <f>Table1[[#This Row],[Actual_Sales]]-Table1[[#This Row],[Budget_Sales]]</f>
        <v>-18</v>
      </c>
      <c r="H2643" s="5">
        <f>IF(
Table1[[#This Row],[Budget_Sales]]=0,
"",
IF(
Table1[[#This Row],[Budget_Sales]]&gt;0,
(Table1[[#This Row],[Actual_Sales]]-Table1[[#This Row],[Budget_Sales]])/Table1[[#This Row],[Budget_Sales]],
(Table1[[#This Row],[Actual_Sales]]-Table1[[#This Row],[Budget_Sales]])/ABS(Table1[[#This Row],[Budget_Sales]])
)
)</f>
        <v>-0.12</v>
      </c>
      <c r="I2643" s="5" t="str">
        <f>IF(Table1[[#This Row],[Sales_Var]]&gt;=0,"Above Budget","Below Budget")</f>
        <v>Below Budget</v>
      </c>
      <c r="J2643">
        <f>Table1[[#This Row],[Actual_Sales]]-(Table1[[#This Row],[COGS]]+Table1[[#This Row],[Expenses]])</f>
        <v>34</v>
      </c>
      <c r="K2643">
        <v>60</v>
      </c>
      <c r="L2643">
        <f>Table1[[#This Row],[Actual_Profit]]-Table1[[#This Row],[Budget_Profit]]</f>
        <v>-26</v>
      </c>
      <c r="M2643" s="5">
        <f>IF(
Table1[[#This Row],[Budget_Profit]]=0,
"",
IF(
Table1[[#This Row],[Budget_Profit]]&gt;0,
(Table1[[#This Row],[Actual_Profit]]-Table1[[#This Row],[Budget_Profit]])/Table1[[#This Row],[Budget_Profit]],
(Table1[[#This Row],[Actual_Profit]]-Table1[[#This Row],[Budget_Profit]])/ABS(Table1[[#This Row],[Budget_Profit]])
)
)</f>
        <v>-0.43333333333333335</v>
      </c>
      <c r="N2643" s="5" t="str">
        <f>IF(Table1[[#This Row],[Profit_Var]]&gt;=0, "Above Budget", "Below Budget")</f>
        <v>Below Budget</v>
      </c>
      <c r="O2643">
        <v>53</v>
      </c>
      <c r="P2643">
        <v>60</v>
      </c>
      <c r="Q2643">
        <f>Table1[[#This Row],[COGS]]-Table1[[#This Row],[Budget_COGS]]</f>
        <v>-7</v>
      </c>
      <c r="R2643" s="5">
        <f>IF(
Table1[[#This Row],[Budget_COGS]]=0,
"",
IF(
Table1[[#This Row],[Budget_COGS]]&gt;0,
(Table1[[#This Row],[Budget_COGS]]-Table1[[#This Row],[COGS]]) / Table1[[#This Row],[Budget_COGS]],
(Table1[[#This Row],[Budget_COGS]]-Table1[[#This Row],[COGS]]) / ABS(Table1[[#This Row],[Budget_COGS]])
)
)</f>
        <v>0.11666666666666667</v>
      </c>
      <c r="S2643" s="5" t="str">
        <f>IF(Table1[[#This Row],[COGS _Var]]&gt;=0, "Above Budget", "Below Budget")</f>
        <v>Below Budget</v>
      </c>
      <c r="T2643">
        <f>Table1[[#This Row],[Actual_Sales]]-Table1[[#This Row],[COGS]]</f>
        <v>79</v>
      </c>
      <c r="U2643">
        <v>90</v>
      </c>
      <c r="V2643">
        <f>Table1[[#This Row],[Gross_Margin]]-Table1[[#This Row],[Budget_Margin]]</f>
        <v>-11</v>
      </c>
      <c r="W2643" s="5">
        <f>IF(
Table1[[#This Row],[Budget_Margin]]=0,
"",
IF(
Table1[[#This Row],[Budget_Margin]]&gt;0,
(Table1[[#This Row],[Gross_Margin]]-Table1[[#This Row],[Budget_Margin]]) / Table1[[#This Row],[Budget_Margin]],
(Table1[[#This Row],[Gross_Margin]]-Table1[[#This Row],[Budget_Margin]]) / ABS(Table1[[#This Row],[Budget_Margin]])
)
)</f>
        <v>-0.12222222222222222</v>
      </c>
      <c r="X2643" s="5" t="str">
        <f>IF(Table1[[#This Row],[Margin_Var]]&gt;=0, "Above Budget", "Below Budget")</f>
        <v>Below Budget</v>
      </c>
      <c r="Y2643" s="5">
        <f>IFERROR(Table1[[#This Row],[Gross_Margin]]/Table1[[#This Row],[Actual_Sales]],0)</f>
        <v>0.59848484848484851</v>
      </c>
      <c r="Z2643" s="5">
        <f>Table1[[#This Row],[Actual_Profit]]/Table1[[#This Row],[Actual_Sales]]</f>
        <v>0.25757575757575757</v>
      </c>
      <c r="AA2643">
        <v>45</v>
      </c>
      <c r="AB2643" s="5">
        <f>IFERROR(Table1[[#This Row],[Expenses]]/Table1[[#This Row],[Actual_Sales]],0)</f>
        <v>0.34090909090909088</v>
      </c>
      <c r="AC2643">
        <v>17</v>
      </c>
      <c r="AD2643">
        <v>299</v>
      </c>
      <c r="AE2643" s="5">
        <f>IFERROR(Table1[[#This Row],[Inventory]]/Table1[[#This Row],[Actual_Sales]],0)</f>
        <v>2.2651515151515151</v>
      </c>
    </row>
    <row r="2644" spans="1:31" x14ac:dyDescent="0.25">
      <c r="A2644">
        <v>2479</v>
      </c>
      <c r="B2644">
        <v>203</v>
      </c>
      <c r="C2644">
        <v>6</v>
      </c>
      <c r="D2644" s="2">
        <v>40603</v>
      </c>
      <c r="E2644">
        <v>132</v>
      </c>
      <c r="F2644">
        <v>120</v>
      </c>
      <c r="G2644">
        <f>Table1[[#This Row],[Actual_Sales]]-Table1[[#This Row],[Budget_Sales]]</f>
        <v>12</v>
      </c>
      <c r="H2644" s="5">
        <f>IF(
Table1[[#This Row],[Budget_Sales]]=0,
"",
IF(
Table1[[#This Row],[Budget_Sales]]&gt;0,
(Table1[[#This Row],[Actual_Sales]]-Table1[[#This Row],[Budget_Sales]])/Table1[[#This Row],[Budget_Sales]],
(Table1[[#This Row],[Actual_Sales]]-Table1[[#This Row],[Budget_Sales]])/ABS(Table1[[#This Row],[Budget_Sales]])
)
)</f>
        <v>0.1</v>
      </c>
      <c r="I2644" s="5" t="str">
        <f>IF(Table1[[#This Row],[Sales_Var]]&gt;=0,"Above Budget","Below Budget")</f>
        <v>Above Budget</v>
      </c>
      <c r="J2644">
        <f>Table1[[#This Row],[Actual_Sales]]-(Table1[[#This Row],[COGS]]+Table1[[#This Row],[Expenses]])</f>
        <v>34</v>
      </c>
      <c r="K2644">
        <v>40</v>
      </c>
      <c r="L2644">
        <f>Table1[[#This Row],[Actual_Profit]]-Table1[[#This Row],[Budget_Profit]]</f>
        <v>-6</v>
      </c>
      <c r="M2644" s="5">
        <f>IF(
Table1[[#This Row],[Budget_Profit]]=0,
"",
IF(
Table1[[#This Row],[Budget_Profit]]&gt;0,
(Table1[[#This Row],[Actual_Profit]]-Table1[[#This Row],[Budget_Profit]])/Table1[[#This Row],[Budget_Profit]],
(Table1[[#This Row],[Actual_Profit]]-Table1[[#This Row],[Budget_Profit]])/ABS(Table1[[#This Row],[Budget_Profit]])
)
)</f>
        <v>-0.15</v>
      </c>
      <c r="N2644" s="5" t="str">
        <f>IF(Table1[[#This Row],[Profit_Var]]&gt;=0, "Above Budget", "Below Budget")</f>
        <v>Below Budget</v>
      </c>
      <c r="O2644">
        <v>53</v>
      </c>
      <c r="P2644">
        <v>50</v>
      </c>
      <c r="Q2644">
        <f>Table1[[#This Row],[COGS]]-Table1[[#This Row],[Budget_COGS]]</f>
        <v>3</v>
      </c>
      <c r="R2644" s="5">
        <f>IF(
Table1[[#This Row],[Budget_COGS]]=0,
"",
IF(
Table1[[#This Row],[Budget_COGS]]&gt;0,
(Table1[[#This Row],[Budget_COGS]]-Table1[[#This Row],[COGS]]) / Table1[[#This Row],[Budget_COGS]],
(Table1[[#This Row],[Budget_COGS]]-Table1[[#This Row],[COGS]]) / ABS(Table1[[#This Row],[Budget_COGS]])
)
)</f>
        <v>-0.06</v>
      </c>
      <c r="S2644" s="5" t="str">
        <f>IF(Table1[[#This Row],[COGS _Var]]&gt;=0, "Above Budget", "Below Budget")</f>
        <v>Above Budget</v>
      </c>
      <c r="T2644">
        <f>Table1[[#This Row],[Actual_Sales]]-Table1[[#This Row],[COGS]]</f>
        <v>79</v>
      </c>
      <c r="U2644">
        <v>70</v>
      </c>
      <c r="V2644">
        <f>Table1[[#This Row],[Gross_Margin]]-Table1[[#This Row],[Budget_Margin]]</f>
        <v>9</v>
      </c>
      <c r="W2644" s="5">
        <f>IF(
Table1[[#This Row],[Budget_Margin]]=0,
"",
IF(
Table1[[#This Row],[Budget_Margin]]&gt;0,
(Table1[[#This Row],[Gross_Margin]]-Table1[[#This Row],[Budget_Margin]]) / Table1[[#This Row],[Budget_Margin]],
(Table1[[#This Row],[Gross_Margin]]-Table1[[#This Row],[Budget_Margin]]) / ABS(Table1[[#This Row],[Budget_Margin]])
)
)</f>
        <v>0.12857142857142856</v>
      </c>
      <c r="X2644" s="5" t="str">
        <f>IF(Table1[[#This Row],[Margin_Var]]&gt;=0, "Above Budget", "Below Budget")</f>
        <v>Above Budget</v>
      </c>
      <c r="Y2644" s="5">
        <f>IFERROR(Table1[[#This Row],[Gross_Margin]]/Table1[[#This Row],[Actual_Sales]],0)</f>
        <v>0.59848484848484851</v>
      </c>
      <c r="Z2644" s="5">
        <f>Table1[[#This Row],[Actual_Profit]]/Table1[[#This Row],[Actual_Sales]]</f>
        <v>0.25757575757575757</v>
      </c>
      <c r="AA2644">
        <v>45</v>
      </c>
      <c r="AB2644" s="5">
        <f>IFERROR(Table1[[#This Row],[Expenses]]/Table1[[#This Row],[Actual_Sales]],0)</f>
        <v>0.34090909090909088</v>
      </c>
      <c r="AC2644">
        <v>17</v>
      </c>
      <c r="AD2644">
        <v>299</v>
      </c>
      <c r="AE2644" s="5">
        <f>IFERROR(Table1[[#This Row],[Inventory]]/Table1[[#This Row],[Actual_Sales]],0)</f>
        <v>2.2651515151515151</v>
      </c>
    </row>
    <row r="2645" spans="1:31" x14ac:dyDescent="0.25">
      <c r="A2645">
        <v>21</v>
      </c>
      <c r="B2645">
        <v>303</v>
      </c>
      <c r="C2645">
        <v>12</v>
      </c>
      <c r="D2645" s="2">
        <v>40179</v>
      </c>
      <c r="E2645">
        <v>140</v>
      </c>
      <c r="F2645">
        <v>120</v>
      </c>
      <c r="G2645">
        <f>Table1[[#This Row],[Actual_Sales]]-Table1[[#This Row],[Budget_Sales]]</f>
        <v>20</v>
      </c>
      <c r="H2645" s="5">
        <f>IF(
Table1[[#This Row],[Budget_Sales]]=0,
"",
IF(
Table1[[#This Row],[Budget_Sales]]&gt;0,
(Table1[[#This Row],[Actual_Sales]]-Table1[[#This Row],[Budget_Sales]])/Table1[[#This Row],[Budget_Sales]],
(Table1[[#This Row],[Actual_Sales]]-Table1[[#This Row],[Budget_Sales]])/ABS(Table1[[#This Row],[Budget_Sales]])
)
)</f>
        <v>0.16666666666666666</v>
      </c>
      <c r="I2645" s="5" t="str">
        <f>IF(Table1[[#This Row],[Sales_Var]]&gt;=0,"Above Budget","Below Budget")</f>
        <v>Above Budget</v>
      </c>
      <c r="J2645">
        <f>Table1[[#This Row],[Actual_Sales]]-(Table1[[#This Row],[COGS]]+Table1[[#This Row],[Expenses]])</f>
        <v>36</v>
      </c>
      <c r="K2645">
        <v>40</v>
      </c>
      <c r="L2645">
        <f>Table1[[#This Row],[Actual_Profit]]-Table1[[#This Row],[Budget_Profit]]</f>
        <v>-4</v>
      </c>
      <c r="M2645" s="5">
        <f>IF(
Table1[[#This Row],[Budget_Profit]]=0,
"",
IF(
Table1[[#This Row],[Budget_Profit]]&gt;0,
(Table1[[#This Row],[Actual_Profit]]-Table1[[#This Row],[Budget_Profit]])/Table1[[#This Row],[Budget_Profit]],
(Table1[[#This Row],[Actual_Profit]]-Table1[[#This Row],[Budget_Profit]])/ABS(Table1[[#This Row],[Budget_Profit]])
)
)</f>
        <v>-0.1</v>
      </c>
      <c r="N2645" s="5" t="str">
        <f>IF(Table1[[#This Row],[Profit_Var]]&gt;=0, "Above Budget", "Below Budget")</f>
        <v>Below Budget</v>
      </c>
      <c r="O2645">
        <v>64</v>
      </c>
      <c r="P2645">
        <v>50</v>
      </c>
      <c r="Q2645">
        <f>Table1[[#This Row],[COGS]]-Table1[[#This Row],[Budget_COGS]]</f>
        <v>14</v>
      </c>
      <c r="R2645" s="5">
        <f>IF(
Table1[[#This Row],[Budget_COGS]]=0,
"",
IF(
Table1[[#This Row],[Budget_COGS]]&gt;0,
(Table1[[#This Row],[Budget_COGS]]-Table1[[#This Row],[COGS]]) / Table1[[#This Row],[Budget_COGS]],
(Table1[[#This Row],[Budget_COGS]]-Table1[[#This Row],[COGS]]) / ABS(Table1[[#This Row],[Budget_COGS]])
)
)</f>
        <v>-0.28000000000000003</v>
      </c>
      <c r="S2645" s="5" t="str">
        <f>IF(Table1[[#This Row],[COGS _Var]]&gt;=0, "Above Budget", "Below Budget")</f>
        <v>Above Budget</v>
      </c>
      <c r="T2645">
        <f>Table1[[#This Row],[Actual_Sales]]-Table1[[#This Row],[COGS]]</f>
        <v>76</v>
      </c>
      <c r="U2645">
        <v>70</v>
      </c>
      <c r="V2645">
        <f>Table1[[#This Row],[Gross_Margin]]-Table1[[#This Row],[Budget_Margin]]</f>
        <v>6</v>
      </c>
      <c r="W2645" s="5">
        <f>IF(
Table1[[#This Row],[Budget_Margin]]=0,
"",
IF(
Table1[[#This Row],[Budget_Margin]]&gt;0,
(Table1[[#This Row],[Gross_Margin]]-Table1[[#This Row],[Budget_Margin]]) / Table1[[#This Row],[Budget_Margin]],
(Table1[[#This Row],[Gross_Margin]]-Table1[[#This Row],[Budget_Margin]]) / ABS(Table1[[#This Row],[Budget_Margin]])
)
)</f>
        <v>8.5714285714285715E-2</v>
      </c>
      <c r="X2645" s="5" t="str">
        <f>IF(Table1[[#This Row],[Margin_Var]]&gt;=0, "Above Budget", "Below Budget")</f>
        <v>Above Budget</v>
      </c>
      <c r="Y2645" s="5">
        <f>IFERROR(Table1[[#This Row],[Gross_Margin]]/Table1[[#This Row],[Actual_Sales]],0)</f>
        <v>0.54285714285714282</v>
      </c>
      <c r="Z2645" s="5">
        <f>Table1[[#This Row],[Actual_Profit]]/Table1[[#This Row],[Actual_Sales]]</f>
        <v>0.25714285714285712</v>
      </c>
      <c r="AA2645">
        <v>40</v>
      </c>
      <c r="AB2645" s="5">
        <f>IFERROR(Table1[[#This Row],[Expenses]]/Table1[[#This Row],[Actual_Sales]],0)</f>
        <v>0.2857142857142857</v>
      </c>
      <c r="AC2645">
        <v>19</v>
      </c>
      <c r="AD2645">
        <v>965</v>
      </c>
      <c r="AE2645" s="5">
        <f>IFERROR(Table1[[#This Row],[Inventory]]/Table1[[#This Row],[Actual_Sales]],0)</f>
        <v>6.8928571428571432</v>
      </c>
    </row>
    <row r="2646" spans="1:31" x14ac:dyDescent="0.25">
      <c r="A2646">
        <v>772</v>
      </c>
      <c r="B2646">
        <v>435</v>
      </c>
      <c r="C2646">
        <v>1</v>
      </c>
      <c r="D2646" s="2">
        <v>40299</v>
      </c>
      <c r="E2646">
        <v>148</v>
      </c>
      <c r="F2646">
        <v>180</v>
      </c>
      <c r="G2646">
        <f>Table1[[#This Row],[Actual_Sales]]-Table1[[#This Row],[Budget_Sales]]</f>
        <v>-32</v>
      </c>
      <c r="H2646" s="5">
        <f>IF(
Table1[[#This Row],[Budget_Sales]]=0,
"",
IF(
Table1[[#This Row],[Budget_Sales]]&gt;0,
(Table1[[#This Row],[Actual_Sales]]-Table1[[#This Row],[Budget_Sales]])/Table1[[#This Row],[Budget_Sales]],
(Table1[[#This Row],[Actual_Sales]]-Table1[[#This Row],[Budget_Sales]])/ABS(Table1[[#This Row],[Budget_Sales]])
)
)</f>
        <v>-0.17777777777777778</v>
      </c>
      <c r="I2646" s="5" t="str">
        <f>IF(Table1[[#This Row],[Sales_Var]]&gt;=0,"Above Budget","Below Budget")</f>
        <v>Below Budget</v>
      </c>
      <c r="J2646">
        <f>Table1[[#This Row],[Actual_Sales]]-(Table1[[#This Row],[COGS]]+Table1[[#This Row],[Expenses]])</f>
        <v>38</v>
      </c>
      <c r="K2646">
        <v>60</v>
      </c>
      <c r="L2646">
        <f>Table1[[#This Row],[Actual_Profit]]-Table1[[#This Row],[Budget_Profit]]</f>
        <v>-22</v>
      </c>
      <c r="M2646" s="5">
        <f>IF(
Table1[[#This Row],[Budget_Profit]]=0,
"",
IF(
Table1[[#This Row],[Budget_Profit]]&gt;0,
(Table1[[#This Row],[Actual_Profit]]-Table1[[#This Row],[Budget_Profit]])/Table1[[#This Row],[Budget_Profit]],
(Table1[[#This Row],[Actual_Profit]]-Table1[[#This Row],[Budget_Profit]])/ABS(Table1[[#This Row],[Budget_Profit]])
)
)</f>
        <v>-0.36666666666666664</v>
      </c>
      <c r="N2646" s="5" t="str">
        <f>IF(Table1[[#This Row],[Profit_Var]]&gt;=0, "Above Budget", "Below Budget")</f>
        <v>Below Budget</v>
      </c>
      <c r="O2646">
        <v>68</v>
      </c>
      <c r="P2646">
        <v>80</v>
      </c>
      <c r="Q2646">
        <f>Table1[[#This Row],[COGS]]-Table1[[#This Row],[Budget_COGS]]</f>
        <v>-12</v>
      </c>
      <c r="R2646" s="5">
        <f>IF(
Table1[[#This Row],[Budget_COGS]]=0,
"",
IF(
Table1[[#This Row],[Budget_COGS]]&gt;0,
(Table1[[#This Row],[Budget_COGS]]-Table1[[#This Row],[COGS]]) / Table1[[#This Row],[Budget_COGS]],
(Table1[[#This Row],[Budget_COGS]]-Table1[[#This Row],[COGS]]) / ABS(Table1[[#This Row],[Budget_COGS]])
)
)</f>
        <v>0.15</v>
      </c>
      <c r="S2646" s="5" t="str">
        <f>IF(Table1[[#This Row],[COGS _Var]]&gt;=0, "Above Budget", "Below Budget")</f>
        <v>Below Budget</v>
      </c>
      <c r="T2646">
        <f>Table1[[#This Row],[Actual_Sales]]-Table1[[#This Row],[COGS]]</f>
        <v>80</v>
      </c>
      <c r="U2646">
        <v>100</v>
      </c>
      <c r="V2646">
        <f>Table1[[#This Row],[Gross_Margin]]-Table1[[#This Row],[Budget_Margin]]</f>
        <v>-20</v>
      </c>
      <c r="W2646" s="5">
        <f>IF(
Table1[[#This Row],[Budget_Margin]]=0,
"",
IF(
Table1[[#This Row],[Budget_Margin]]&gt;0,
(Table1[[#This Row],[Gross_Margin]]-Table1[[#This Row],[Budget_Margin]]) / Table1[[#This Row],[Budget_Margin]],
(Table1[[#This Row],[Gross_Margin]]-Table1[[#This Row],[Budget_Margin]]) / ABS(Table1[[#This Row],[Budget_Margin]])
)
)</f>
        <v>-0.2</v>
      </c>
      <c r="X2646" s="5" t="str">
        <f>IF(Table1[[#This Row],[Margin_Var]]&gt;=0, "Above Budget", "Below Budget")</f>
        <v>Below Budget</v>
      </c>
      <c r="Y2646" s="5">
        <f>IFERROR(Table1[[#This Row],[Gross_Margin]]/Table1[[#This Row],[Actual_Sales]],0)</f>
        <v>0.54054054054054057</v>
      </c>
      <c r="Z2646" s="5">
        <f>Table1[[#This Row],[Actual_Profit]]/Table1[[#This Row],[Actual_Sales]]</f>
        <v>0.25675675675675674</v>
      </c>
      <c r="AA2646">
        <v>42</v>
      </c>
      <c r="AB2646" s="5">
        <f>IFERROR(Table1[[#This Row],[Expenses]]/Table1[[#This Row],[Actual_Sales]],0)</f>
        <v>0.28378378378378377</v>
      </c>
      <c r="AC2646">
        <v>21</v>
      </c>
      <c r="AD2646">
        <v>998</v>
      </c>
      <c r="AE2646" s="5">
        <f>IFERROR(Table1[[#This Row],[Inventory]]/Table1[[#This Row],[Actual_Sales]],0)</f>
        <v>6.743243243243243</v>
      </c>
    </row>
    <row r="2647" spans="1:31" x14ac:dyDescent="0.25">
      <c r="A2647">
        <v>826</v>
      </c>
      <c r="B2647">
        <v>660</v>
      </c>
      <c r="C2647">
        <v>3</v>
      </c>
      <c r="D2647" s="2">
        <v>40299</v>
      </c>
      <c r="E2647">
        <v>148</v>
      </c>
      <c r="F2647">
        <v>150</v>
      </c>
      <c r="G2647">
        <f>Table1[[#This Row],[Actual_Sales]]-Table1[[#This Row],[Budget_Sales]]</f>
        <v>-2</v>
      </c>
      <c r="H2647" s="5">
        <f>IF(
Table1[[#This Row],[Budget_Sales]]=0,
"",
IF(
Table1[[#This Row],[Budget_Sales]]&gt;0,
(Table1[[#This Row],[Actual_Sales]]-Table1[[#This Row],[Budget_Sales]])/Table1[[#This Row],[Budget_Sales]],
(Table1[[#This Row],[Actual_Sales]]-Table1[[#This Row],[Budget_Sales]])/ABS(Table1[[#This Row],[Budget_Sales]])
)
)</f>
        <v>-1.3333333333333334E-2</v>
      </c>
      <c r="I2647" s="5" t="str">
        <f>IF(Table1[[#This Row],[Sales_Var]]&gt;=0,"Above Budget","Below Budget")</f>
        <v>Below Budget</v>
      </c>
      <c r="J2647">
        <f>Table1[[#This Row],[Actual_Sales]]-(Table1[[#This Row],[COGS]]+Table1[[#This Row],[Expenses]])</f>
        <v>38</v>
      </c>
      <c r="K2647">
        <v>40</v>
      </c>
      <c r="L2647">
        <f>Table1[[#This Row],[Actual_Profit]]-Table1[[#This Row],[Budget_Profit]]</f>
        <v>-2</v>
      </c>
      <c r="M2647" s="5">
        <f>IF(
Table1[[#This Row],[Budget_Profit]]=0,
"",
IF(
Table1[[#This Row],[Budget_Profit]]&gt;0,
(Table1[[#This Row],[Actual_Profit]]-Table1[[#This Row],[Budget_Profit]])/Table1[[#This Row],[Budget_Profit]],
(Table1[[#This Row],[Actual_Profit]]-Table1[[#This Row],[Budget_Profit]])/ABS(Table1[[#This Row],[Budget_Profit]])
)
)</f>
        <v>-0.05</v>
      </c>
      <c r="N2647" s="5" t="str">
        <f>IF(Table1[[#This Row],[Profit_Var]]&gt;=0, "Above Budget", "Below Budget")</f>
        <v>Below Budget</v>
      </c>
      <c r="O2647">
        <v>68</v>
      </c>
      <c r="P2647">
        <v>70</v>
      </c>
      <c r="Q2647">
        <f>Table1[[#This Row],[COGS]]-Table1[[#This Row],[Budget_COGS]]</f>
        <v>-2</v>
      </c>
      <c r="R2647" s="5">
        <f>IF(
Table1[[#This Row],[Budget_COGS]]=0,
"",
IF(
Table1[[#This Row],[Budget_COGS]]&gt;0,
(Table1[[#This Row],[Budget_COGS]]-Table1[[#This Row],[COGS]]) / Table1[[#This Row],[Budget_COGS]],
(Table1[[#This Row],[Budget_COGS]]-Table1[[#This Row],[COGS]]) / ABS(Table1[[#This Row],[Budget_COGS]])
)
)</f>
        <v>2.8571428571428571E-2</v>
      </c>
      <c r="S2647" s="5" t="str">
        <f>IF(Table1[[#This Row],[COGS _Var]]&gt;=0, "Above Budget", "Below Budget")</f>
        <v>Below Budget</v>
      </c>
      <c r="T2647">
        <f>Table1[[#This Row],[Actual_Sales]]-Table1[[#This Row],[COGS]]</f>
        <v>80</v>
      </c>
      <c r="U2647">
        <v>80</v>
      </c>
      <c r="V2647">
        <f>Table1[[#This Row],[Gross_Margin]]-Table1[[#This Row],[Budget_Margin]]</f>
        <v>0</v>
      </c>
      <c r="W2647" s="5">
        <f>IF(
Table1[[#This Row],[Budget_Margin]]=0,
"",
IF(
Table1[[#This Row],[Budget_Margin]]&gt;0,
(Table1[[#This Row],[Gross_Margin]]-Table1[[#This Row],[Budget_Margin]]) / Table1[[#This Row],[Budget_Margin]],
(Table1[[#This Row],[Gross_Margin]]-Table1[[#This Row],[Budget_Margin]]) / ABS(Table1[[#This Row],[Budget_Margin]])
)
)</f>
        <v>0</v>
      </c>
      <c r="X2647" s="5" t="str">
        <f>IF(Table1[[#This Row],[Margin_Var]]&gt;=0, "Above Budget", "Below Budget")</f>
        <v>Above Budget</v>
      </c>
      <c r="Y2647" s="5">
        <f>IFERROR(Table1[[#This Row],[Gross_Margin]]/Table1[[#This Row],[Actual_Sales]],0)</f>
        <v>0.54054054054054057</v>
      </c>
      <c r="Z2647" s="5">
        <f>Table1[[#This Row],[Actual_Profit]]/Table1[[#This Row],[Actual_Sales]]</f>
        <v>0.25675675675675674</v>
      </c>
      <c r="AA2647">
        <v>42</v>
      </c>
      <c r="AB2647" s="5">
        <f>IFERROR(Table1[[#This Row],[Expenses]]/Table1[[#This Row],[Actual_Sales]],0)</f>
        <v>0.28378378378378377</v>
      </c>
      <c r="AC2647">
        <v>21</v>
      </c>
      <c r="AD2647">
        <v>998</v>
      </c>
      <c r="AE2647" s="5">
        <f>IFERROR(Table1[[#This Row],[Inventory]]/Table1[[#This Row],[Actual_Sales]],0)</f>
        <v>6.743243243243243</v>
      </c>
    </row>
    <row r="2648" spans="1:31" x14ac:dyDescent="0.25">
      <c r="A2648">
        <v>776</v>
      </c>
      <c r="B2648">
        <v>475</v>
      </c>
      <c r="C2648">
        <v>10</v>
      </c>
      <c r="D2648" s="2">
        <v>40299</v>
      </c>
      <c r="E2648">
        <v>148</v>
      </c>
      <c r="F2648">
        <v>110</v>
      </c>
      <c r="G2648">
        <f>Table1[[#This Row],[Actual_Sales]]-Table1[[#This Row],[Budget_Sales]]</f>
        <v>38</v>
      </c>
      <c r="H2648" s="5">
        <f>IF(
Table1[[#This Row],[Budget_Sales]]=0,
"",
IF(
Table1[[#This Row],[Budget_Sales]]&gt;0,
(Table1[[#This Row],[Actual_Sales]]-Table1[[#This Row],[Budget_Sales]])/Table1[[#This Row],[Budget_Sales]],
(Table1[[#This Row],[Actual_Sales]]-Table1[[#This Row],[Budget_Sales]])/ABS(Table1[[#This Row],[Budget_Sales]])
)
)</f>
        <v>0.34545454545454546</v>
      </c>
      <c r="I2648" s="5" t="str">
        <f>IF(Table1[[#This Row],[Sales_Var]]&gt;=0,"Above Budget","Below Budget")</f>
        <v>Above Budget</v>
      </c>
      <c r="J2648">
        <f>Table1[[#This Row],[Actual_Sales]]-(Table1[[#This Row],[COGS]]+Table1[[#This Row],[Expenses]])</f>
        <v>38</v>
      </c>
      <c r="K2648">
        <v>40</v>
      </c>
      <c r="L2648">
        <f>Table1[[#This Row],[Actual_Profit]]-Table1[[#This Row],[Budget_Profit]]</f>
        <v>-2</v>
      </c>
      <c r="M2648" s="5">
        <f>IF(
Table1[[#This Row],[Budget_Profit]]=0,
"",
IF(
Table1[[#This Row],[Budget_Profit]]&gt;0,
(Table1[[#This Row],[Actual_Profit]]-Table1[[#This Row],[Budget_Profit]])/Table1[[#This Row],[Budget_Profit]],
(Table1[[#This Row],[Actual_Profit]]-Table1[[#This Row],[Budget_Profit]])/ABS(Table1[[#This Row],[Budget_Profit]])
)
)</f>
        <v>-0.05</v>
      </c>
      <c r="N2648" s="5" t="str">
        <f>IF(Table1[[#This Row],[Profit_Var]]&gt;=0, "Above Budget", "Below Budget")</f>
        <v>Below Budget</v>
      </c>
      <c r="O2648">
        <v>68</v>
      </c>
      <c r="P2648">
        <v>50</v>
      </c>
      <c r="Q2648">
        <f>Table1[[#This Row],[COGS]]-Table1[[#This Row],[Budget_COGS]]</f>
        <v>18</v>
      </c>
      <c r="R2648" s="5">
        <f>IF(
Table1[[#This Row],[Budget_COGS]]=0,
"",
IF(
Table1[[#This Row],[Budget_COGS]]&gt;0,
(Table1[[#This Row],[Budget_COGS]]-Table1[[#This Row],[COGS]]) / Table1[[#This Row],[Budget_COGS]],
(Table1[[#This Row],[Budget_COGS]]-Table1[[#This Row],[COGS]]) / ABS(Table1[[#This Row],[Budget_COGS]])
)
)</f>
        <v>-0.36</v>
      </c>
      <c r="S2648" s="5" t="str">
        <f>IF(Table1[[#This Row],[COGS _Var]]&gt;=0, "Above Budget", "Below Budget")</f>
        <v>Above Budget</v>
      </c>
      <c r="T2648">
        <f>Table1[[#This Row],[Actual_Sales]]-Table1[[#This Row],[COGS]]</f>
        <v>80</v>
      </c>
      <c r="U2648">
        <v>60</v>
      </c>
      <c r="V2648">
        <f>Table1[[#This Row],[Gross_Margin]]-Table1[[#This Row],[Budget_Margin]]</f>
        <v>20</v>
      </c>
      <c r="W2648" s="5">
        <f>IF(
Table1[[#This Row],[Budget_Margin]]=0,
"",
IF(
Table1[[#This Row],[Budget_Margin]]&gt;0,
(Table1[[#This Row],[Gross_Margin]]-Table1[[#This Row],[Budget_Margin]]) / Table1[[#This Row],[Budget_Margin]],
(Table1[[#This Row],[Gross_Margin]]-Table1[[#This Row],[Budget_Margin]]) / ABS(Table1[[#This Row],[Budget_Margin]])
)
)</f>
        <v>0.33333333333333331</v>
      </c>
      <c r="X2648" s="5" t="str">
        <f>IF(Table1[[#This Row],[Margin_Var]]&gt;=0, "Above Budget", "Below Budget")</f>
        <v>Above Budget</v>
      </c>
      <c r="Y2648" s="5">
        <f>IFERROR(Table1[[#This Row],[Gross_Margin]]/Table1[[#This Row],[Actual_Sales]],0)</f>
        <v>0.54054054054054057</v>
      </c>
      <c r="Z2648" s="5">
        <f>Table1[[#This Row],[Actual_Profit]]/Table1[[#This Row],[Actual_Sales]]</f>
        <v>0.25675675675675674</v>
      </c>
      <c r="AA2648">
        <v>42</v>
      </c>
      <c r="AB2648" s="5">
        <f>IFERROR(Table1[[#This Row],[Expenses]]/Table1[[#This Row],[Actual_Sales]],0)</f>
        <v>0.28378378378378377</v>
      </c>
      <c r="AC2648">
        <v>21</v>
      </c>
      <c r="AD2648">
        <v>998</v>
      </c>
      <c r="AE2648" s="5">
        <f>IFERROR(Table1[[#This Row],[Inventory]]/Table1[[#This Row],[Actual_Sales]],0)</f>
        <v>6.743243243243243</v>
      </c>
    </row>
    <row r="2649" spans="1:31" x14ac:dyDescent="0.25">
      <c r="A2649">
        <v>3820</v>
      </c>
      <c r="B2649">
        <v>603</v>
      </c>
      <c r="C2649">
        <v>2</v>
      </c>
      <c r="D2649" s="2">
        <v>40817</v>
      </c>
      <c r="E2649">
        <v>121</v>
      </c>
      <c r="F2649">
        <v>90</v>
      </c>
      <c r="G2649">
        <f>Table1[[#This Row],[Actual_Sales]]-Table1[[#This Row],[Budget_Sales]]</f>
        <v>31</v>
      </c>
      <c r="H2649" s="5">
        <f>IF(
Table1[[#This Row],[Budget_Sales]]=0,
"",
IF(
Table1[[#This Row],[Budget_Sales]]&gt;0,
(Table1[[#This Row],[Actual_Sales]]-Table1[[#This Row],[Budget_Sales]])/Table1[[#This Row],[Budget_Sales]],
(Table1[[#This Row],[Actual_Sales]]-Table1[[#This Row],[Budget_Sales]])/ABS(Table1[[#This Row],[Budget_Sales]])
)
)</f>
        <v>0.34444444444444444</v>
      </c>
      <c r="I2649" s="5" t="str">
        <f>IF(Table1[[#This Row],[Sales_Var]]&gt;=0,"Above Budget","Below Budget")</f>
        <v>Above Budget</v>
      </c>
      <c r="J2649">
        <f>Table1[[#This Row],[Actual_Sales]]-(Table1[[#This Row],[COGS]]+Table1[[#This Row],[Expenses]])</f>
        <v>31</v>
      </c>
      <c r="K2649">
        <v>50</v>
      </c>
      <c r="L2649">
        <f>Table1[[#This Row],[Actual_Profit]]-Table1[[#This Row],[Budget_Profit]]</f>
        <v>-19</v>
      </c>
      <c r="M2649" s="5">
        <f>IF(
Table1[[#This Row],[Budget_Profit]]=0,
"",
IF(
Table1[[#This Row],[Budget_Profit]]&gt;0,
(Table1[[#This Row],[Actual_Profit]]-Table1[[#This Row],[Budget_Profit]])/Table1[[#This Row],[Budget_Profit]],
(Table1[[#This Row],[Actual_Profit]]-Table1[[#This Row],[Budget_Profit]])/ABS(Table1[[#This Row],[Budget_Profit]])
)
)</f>
        <v>-0.38</v>
      </c>
      <c r="N2649" s="5" t="str">
        <f>IF(Table1[[#This Row],[Profit_Var]]&gt;=0, "Above Budget", "Below Budget")</f>
        <v>Below Budget</v>
      </c>
      <c r="O2649">
        <v>45</v>
      </c>
      <c r="P2649">
        <v>30</v>
      </c>
      <c r="Q2649">
        <f>Table1[[#This Row],[COGS]]-Table1[[#This Row],[Budget_COGS]]</f>
        <v>15</v>
      </c>
      <c r="R2649" s="5">
        <f>IF(
Table1[[#This Row],[Budget_COGS]]=0,
"",
IF(
Table1[[#This Row],[Budget_COGS]]&gt;0,
(Table1[[#This Row],[Budget_COGS]]-Table1[[#This Row],[COGS]]) / Table1[[#This Row],[Budget_COGS]],
(Table1[[#This Row],[Budget_COGS]]-Table1[[#This Row],[COGS]]) / ABS(Table1[[#This Row],[Budget_COGS]])
)
)</f>
        <v>-0.5</v>
      </c>
      <c r="S2649" s="5" t="str">
        <f>IF(Table1[[#This Row],[COGS _Var]]&gt;=0, "Above Budget", "Below Budget")</f>
        <v>Above Budget</v>
      </c>
      <c r="T2649">
        <f>Table1[[#This Row],[Actual_Sales]]-Table1[[#This Row],[COGS]]</f>
        <v>76</v>
      </c>
      <c r="U2649">
        <v>60</v>
      </c>
      <c r="V2649">
        <f>Table1[[#This Row],[Gross_Margin]]-Table1[[#This Row],[Budget_Margin]]</f>
        <v>16</v>
      </c>
      <c r="W2649" s="5">
        <f>IF(
Table1[[#This Row],[Budget_Margin]]=0,
"",
IF(
Table1[[#This Row],[Budget_Margin]]&gt;0,
(Table1[[#This Row],[Gross_Margin]]-Table1[[#This Row],[Budget_Margin]]) / Table1[[#This Row],[Budget_Margin]],
(Table1[[#This Row],[Gross_Margin]]-Table1[[#This Row],[Budget_Margin]]) / ABS(Table1[[#This Row],[Budget_Margin]])
)
)</f>
        <v>0.26666666666666666</v>
      </c>
      <c r="X2649" s="5" t="str">
        <f>IF(Table1[[#This Row],[Margin_Var]]&gt;=0, "Above Budget", "Below Budget")</f>
        <v>Above Budget</v>
      </c>
      <c r="Y2649" s="5">
        <f>IFERROR(Table1[[#This Row],[Gross_Margin]]/Table1[[#This Row],[Actual_Sales]],0)</f>
        <v>0.62809917355371903</v>
      </c>
      <c r="Z2649" s="5">
        <f>Table1[[#This Row],[Actual_Profit]]/Table1[[#This Row],[Actual_Sales]]</f>
        <v>0.256198347107438</v>
      </c>
      <c r="AA2649">
        <v>45</v>
      </c>
      <c r="AB2649" s="5">
        <f>IFERROR(Table1[[#This Row],[Expenses]]/Table1[[#This Row],[Actual_Sales]],0)</f>
        <v>0.37190082644628097</v>
      </c>
      <c r="AC2649">
        <v>14</v>
      </c>
      <c r="AD2649">
        <v>447</v>
      </c>
      <c r="AE2649" s="5">
        <f>IFERROR(Table1[[#This Row],[Inventory]]/Table1[[#This Row],[Actual_Sales]],0)</f>
        <v>3.6942148760330578</v>
      </c>
    </row>
    <row r="2650" spans="1:31" x14ac:dyDescent="0.25">
      <c r="A2650">
        <v>2370</v>
      </c>
      <c r="B2650">
        <v>505</v>
      </c>
      <c r="C2650">
        <v>2</v>
      </c>
      <c r="D2650" s="2">
        <v>40575</v>
      </c>
      <c r="E2650">
        <v>121</v>
      </c>
      <c r="F2650">
        <v>140</v>
      </c>
      <c r="G2650">
        <f>Table1[[#This Row],[Actual_Sales]]-Table1[[#This Row],[Budget_Sales]]</f>
        <v>-19</v>
      </c>
      <c r="H2650" s="5">
        <f>IF(
Table1[[#This Row],[Budget_Sales]]=0,
"",
IF(
Table1[[#This Row],[Budget_Sales]]&gt;0,
(Table1[[#This Row],[Actual_Sales]]-Table1[[#This Row],[Budget_Sales]])/Table1[[#This Row],[Budget_Sales]],
(Table1[[#This Row],[Actual_Sales]]-Table1[[#This Row],[Budget_Sales]])/ABS(Table1[[#This Row],[Budget_Sales]])
)
)</f>
        <v>-0.1357142857142857</v>
      </c>
      <c r="I2650" s="5" t="str">
        <f>IF(Table1[[#This Row],[Sales_Var]]&gt;=0,"Above Budget","Below Budget")</f>
        <v>Below Budget</v>
      </c>
      <c r="J2650">
        <f>Table1[[#This Row],[Actual_Sales]]-(Table1[[#This Row],[COGS]]+Table1[[#This Row],[Expenses]])</f>
        <v>31</v>
      </c>
      <c r="K2650">
        <v>50</v>
      </c>
      <c r="L2650">
        <f>Table1[[#This Row],[Actual_Profit]]-Table1[[#This Row],[Budget_Profit]]</f>
        <v>-19</v>
      </c>
      <c r="M2650" s="5">
        <f>IF(
Table1[[#This Row],[Budget_Profit]]=0,
"",
IF(
Table1[[#This Row],[Budget_Profit]]&gt;0,
(Table1[[#This Row],[Actual_Profit]]-Table1[[#This Row],[Budget_Profit]])/Table1[[#This Row],[Budget_Profit]],
(Table1[[#This Row],[Actual_Profit]]-Table1[[#This Row],[Budget_Profit]])/ABS(Table1[[#This Row],[Budget_Profit]])
)
)</f>
        <v>-0.38</v>
      </c>
      <c r="N2650" s="5" t="str">
        <f>IF(Table1[[#This Row],[Profit_Var]]&gt;=0, "Above Budget", "Below Budget")</f>
        <v>Below Budget</v>
      </c>
      <c r="O2650">
        <v>45</v>
      </c>
      <c r="P2650">
        <v>50</v>
      </c>
      <c r="Q2650">
        <f>Table1[[#This Row],[COGS]]-Table1[[#This Row],[Budget_COGS]]</f>
        <v>-5</v>
      </c>
      <c r="R2650" s="5">
        <f>IF(
Table1[[#This Row],[Budget_COGS]]=0,
"",
IF(
Table1[[#This Row],[Budget_COGS]]&gt;0,
(Table1[[#This Row],[Budget_COGS]]-Table1[[#This Row],[COGS]]) / Table1[[#This Row],[Budget_COGS]],
(Table1[[#This Row],[Budget_COGS]]-Table1[[#This Row],[COGS]]) / ABS(Table1[[#This Row],[Budget_COGS]])
)
)</f>
        <v>0.1</v>
      </c>
      <c r="S2650" s="5" t="str">
        <f>IF(Table1[[#This Row],[COGS _Var]]&gt;=0, "Above Budget", "Below Budget")</f>
        <v>Below Budget</v>
      </c>
      <c r="T2650">
        <f>Table1[[#This Row],[Actual_Sales]]-Table1[[#This Row],[COGS]]</f>
        <v>76</v>
      </c>
      <c r="U2650">
        <v>90</v>
      </c>
      <c r="V2650">
        <f>Table1[[#This Row],[Gross_Margin]]-Table1[[#This Row],[Budget_Margin]]</f>
        <v>-14</v>
      </c>
      <c r="W2650" s="5">
        <f>IF(
Table1[[#This Row],[Budget_Margin]]=0,
"",
IF(
Table1[[#This Row],[Budget_Margin]]&gt;0,
(Table1[[#This Row],[Gross_Margin]]-Table1[[#This Row],[Budget_Margin]]) / Table1[[#This Row],[Budget_Margin]],
(Table1[[#This Row],[Gross_Margin]]-Table1[[#This Row],[Budget_Margin]]) / ABS(Table1[[#This Row],[Budget_Margin]])
)
)</f>
        <v>-0.15555555555555556</v>
      </c>
      <c r="X2650" s="5" t="str">
        <f>IF(Table1[[#This Row],[Margin_Var]]&gt;=0, "Above Budget", "Below Budget")</f>
        <v>Below Budget</v>
      </c>
      <c r="Y2650" s="5">
        <f>IFERROR(Table1[[#This Row],[Gross_Margin]]/Table1[[#This Row],[Actual_Sales]],0)</f>
        <v>0.62809917355371903</v>
      </c>
      <c r="Z2650" s="5">
        <f>Table1[[#This Row],[Actual_Profit]]/Table1[[#This Row],[Actual_Sales]]</f>
        <v>0.256198347107438</v>
      </c>
      <c r="AA2650">
        <v>45</v>
      </c>
      <c r="AB2650" s="5">
        <f>IFERROR(Table1[[#This Row],[Expenses]]/Table1[[#This Row],[Actual_Sales]],0)</f>
        <v>0.37190082644628097</v>
      </c>
      <c r="AC2650">
        <v>14</v>
      </c>
      <c r="AD2650">
        <v>366</v>
      </c>
      <c r="AE2650" s="5">
        <f>IFERROR(Table1[[#This Row],[Inventory]]/Table1[[#This Row],[Actual_Sales]],0)</f>
        <v>3.0247933884297522</v>
      </c>
    </row>
    <row r="2651" spans="1:31" x14ac:dyDescent="0.25">
      <c r="A2651">
        <v>2350</v>
      </c>
      <c r="B2651">
        <v>435</v>
      </c>
      <c r="C2651">
        <v>9</v>
      </c>
      <c r="D2651" s="2">
        <v>40575</v>
      </c>
      <c r="E2651">
        <v>121</v>
      </c>
      <c r="F2651">
        <v>100</v>
      </c>
      <c r="G2651">
        <f>Table1[[#This Row],[Actual_Sales]]-Table1[[#This Row],[Budget_Sales]]</f>
        <v>21</v>
      </c>
      <c r="H2651" s="5">
        <f>IF(
Table1[[#This Row],[Budget_Sales]]=0,
"",
IF(
Table1[[#This Row],[Budget_Sales]]&gt;0,
(Table1[[#This Row],[Actual_Sales]]-Table1[[#This Row],[Budget_Sales]])/Table1[[#This Row],[Budget_Sales]],
(Table1[[#This Row],[Actual_Sales]]-Table1[[#This Row],[Budget_Sales]])/ABS(Table1[[#This Row],[Budget_Sales]])
)
)</f>
        <v>0.21</v>
      </c>
      <c r="I2651" s="5" t="str">
        <f>IF(Table1[[#This Row],[Sales_Var]]&gt;=0,"Above Budget","Below Budget")</f>
        <v>Above Budget</v>
      </c>
      <c r="J2651">
        <f>Table1[[#This Row],[Actual_Sales]]-(Table1[[#This Row],[COGS]]+Table1[[#This Row],[Expenses]])</f>
        <v>31</v>
      </c>
      <c r="K2651">
        <v>40</v>
      </c>
      <c r="L2651">
        <f>Table1[[#This Row],[Actual_Profit]]-Table1[[#This Row],[Budget_Profit]]</f>
        <v>-9</v>
      </c>
      <c r="M2651" s="5">
        <f>IF(
Table1[[#This Row],[Budget_Profit]]=0,
"",
IF(
Table1[[#This Row],[Budget_Profit]]&gt;0,
(Table1[[#This Row],[Actual_Profit]]-Table1[[#This Row],[Budget_Profit]])/Table1[[#This Row],[Budget_Profit]],
(Table1[[#This Row],[Actual_Profit]]-Table1[[#This Row],[Budget_Profit]])/ABS(Table1[[#This Row],[Budget_Profit]])
)
)</f>
        <v>-0.22500000000000001</v>
      </c>
      <c r="N2651" s="5" t="str">
        <f>IF(Table1[[#This Row],[Profit_Var]]&gt;=0, "Above Budget", "Below Budget")</f>
        <v>Below Budget</v>
      </c>
      <c r="O2651">
        <v>45</v>
      </c>
      <c r="P2651">
        <v>30</v>
      </c>
      <c r="Q2651">
        <f>Table1[[#This Row],[COGS]]-Table1[[#This Row],[Budget_COGS]]</f>
        <v>15</v>
      </c>
      <c r="R2651" s="5">
        <f>IF(
Table1[[#This Row],[Budget_COGS]]=0,
"",
IF(
Table1[[#This Row],[Budget_COGS]]&gt;0,
(Table1[[#This Row],[Budget_COGS]]-Table1[[#This Row],[COGS]]) / Table1[[#This Row],[Budget_COGS]],
(Table1[[#This Row],[Budget_COGS]]-Table1[[#This Row],[COGS]]) / ABS(Table1[[#This Row],[Budget_COGS]])
)
)</f>
        <v>-0.5</v>
      </c>
      <c r="S2651" s="5" t="str">
        <f>IF(Table1[[#This Row],[COGS _Var]]&gt;=0, "Above Budget", "Below Budget")</f>
        <v>Above Budget</v>
      </c>
      <c r="T2651">
        <f>Table1[[#This Row],[Actual_Sales]]-Table1[[#This Row],[COGS]]</f>
        <v>76</v>
      </c>
      <c r="U2651">
        <v>70</v>
      </c>
      <c r="V2651">
        <f>Table1[[#This Row],[Gross_Margin]]-Table1[[#This Row],[Budget_Margin]]</f>
        <v>6</v>
      </c>
      <c r="W2651" s="5">
        <f>IF(
Table1[[#This Row],[Budget_Margin]]=0,
"",
IF(
Table1[[#This Row],[Budget_Margin]]&gt;0,
(Table1[[#This Row],[Gross_Margin]]-Table1[[#This Row],[Budget_Margin]]) / Table1[[#This Row],[Budget_Margin]],
(Table1[[#This Row],[Gross_Margin]]-Table1[[#This Row],[Budget_Margin]]) / ABS(Table1[[#This Row],[Budget_Margin]])
)
)</f>
        <v>8.5714285714285715E-2</v>
      </c>
      <c r="X2651" s="5" t="str">
        <f>IF(Table1[[#This Row],[Margin_Var]]&gt;=0, "Above Budget", "Below Budget")</f>
        <v>Above Budget</v>
      </c>
      <c r="Y2651" s="5">
        <f>IFERROR(Table1[[#This Row],[Gross_Margin]]/Table1[[#This Row],[Actual_Sales]],0)</f>
        <v>0.62809917355371903</v>
      </c>
      <c r="Z2651" s="5">
        <f>Table1[[#This Row],[Actual_Profit]]/Table1[[#This Row],[Actual_Sales]]</f>
        <v>0.256198347107438</v>
      </c>
      <c r="AA2651">
        <v>45</v>
      </c>
      <c r="AB2651" s="5">
        <f>IFERROR(Table1[[#This Row],[Expenses]]/Table1[[#This Row],[Actual_Sales]],0)</f>
        <v>0.37190082644628097</v>
      </c>
      <c r="AC2651">
        <v>14</v>
      </c>
      <c r="AD2651">
        <v>366</v>
      </c>
      <c r="AE2651" s="5">
        <f>IFERROR(Table1[[#This Row],[Inventory]]/Table1[[#This Row],[Actual_Sales]],0)</f>
        <v>3.0247933884297522</v>
      </c>
    </row>
    <row r="2652" spans="1:31" x14ac:dyDescent="0.25">
      <c r="A2652">
        <v>145</v>
      </c>
      <c r="B2652">
        <v>775</v>
      </c>
      <c r="C2652">
        <v>4</v>
      </c>
      <c r="D2652" s="2">
        <v>40179</v>
      </c>
      <c r="E2652">
        <v>43</v>
      </c>
      <c r="F2652">
        <v>40</v>
      </c>
      <c r="G2652">
        <f>Table1[[#This Row],[Actual_Sales]]-Table1[[#This Row],[Budget_Sales]]</f>
        <v>3</v>
      </c>
      <c r="H2652" s="5">
        <f>IF(
Table1[[#This Row],[Budget_Sales]]=0,
"",
IF(
Table1[[#This Row],[Budget_Sales]]&gt;0,
(Table1[[#This Row],[Actual_Sales]]-Table1[[#This Row],[Budget_Sales]])/Table1[[#This Row],[Budget_Sales]],
(Table1[[#This Row],[Actual_Sales]]-Table1[[#This Row],[Budget_Sales]])/ABS(Table1[[#This Row],[Budget_Sales]])
)
)</f>
        <v>7.4999999999999997E-2</v>
      </c>
      <c r="I2652" s="5" t="str">
        <f>IF(Table1[[#This Row],[Sales_Var]]&gt;=0,"Above Budget","Below Budget")</f>
        <v>Above Budget</v>
      </c>
      <c r="J2652">
        <f>Table1[[#This Row],[Actual_Sales]]-(Table1[[#This Row],[COGS]]+Table1[[#This Row],[Expenses]])</f>
        <v>11</v>
      </c>
      <c r="K2652">
        <v>20</v>
      </c>
      <c r="L2652">
        <f>Table1[[#This Row],[Actual_Profit]]-Table1[[#This Row],[Budget_Profit]]</f>
        <v>-9</v>
      </c>
      <c r="M2652" s="5">
        <f>IF(
Table1[[#This Row],[Budget_Profit]]=0,
"",
IF(
Table1[[#This Row],[Budget_Profit]]&gt;0,
(Table1[[#This Row],[Actual_Profit]]-Table1[[#This Row],[Budget_Profit]])/Table1[[#This Row],[Budget_Profit]],
(Table1[[#This Row],[Actual_Profit]]-Table1[[#This Row],[Budget_Profit]])/ABS(Table1[[#This Row],[Budget_Profit]])
)
)</f>
        <v>-0.45</v>
      </c>
      <c r="N2652" s="5" t="str">
        <f>IF(Table1[[#This Row],[Profit_Var]]&gt;=0, "Above Budget", "Below Budget")</f>
        <v>Below Budget</v>
      </c>
      <c r="O2652">
        <v>17</v>
      </c>
      <c r="P2652">
        <v>10</v>
      </c>
      <c r="Q2652">
        <f>Table1[[#This Row],[COGS]]-Table1[[#This Row],[Budget_COGS]]</f>
        <v>7</v>
      </c>
      <c r="R2652" s="5">
        <f>IF(
Table1[[#This Row],[Budget_COGS]]=0,
"",
IF(
Table1[[#This Row],[Budget_COGS]]&gt;0,
(Table1[[#This Row],[Budget_COGS]]-Table1[[#This Row],[COGS]]) / Table1[[#This Row],[Budget_COGS]],
(Table1[[#This Row],[Budget_COGS]]-Table1[[#This Row],[COGS]]) / ABS(Table1[[#This Row],[Budget_COGS]])
)
)</f>
        <v>-0.7</v>
      </c>
      <c r="S2652" s="5" t="str">
        <f>IF(Table1[[#This Row],[COGS _Var]]&gt;=0, "Above Budget", "Below Budget")</f>
        <v>Above Budget</v>
      </c>
      <c r="T2652">
        <f>Table1[[#This Row],[Actual_Sales]]-Table1[[#This Row],[COGS]]</f>
        <v>26</v>
      </c>
      <c r="U2652">
        <v>30</v>
      </c>
      <c r="V2652">
        <f>Table1[[#This Row],[Gross_Margin]]-Table1[[#This Row],[Budget_Margin]]</f>
        <v>-4</v>
      </c>
      <c r="W2652" s="5">
        <f>IF(
Table1[[#This Row],[Budget_Margin]]=0,
"",
IF(
Table1[[#This Row],[Budget_Margin]]&gt;0,
(Table1[[#This Row],[Gross_Margin]]-Table1[[#This Row],[Budget_Margin]]) / Table1[[#This Row],[Budget_Margin]],
(Table1[[#This Row],[Gross_Margin]]-Table1[[#This Row],[Budget_Margin]]) / ABS(Table1[[#This Row],[Budget_Margin]])
)
)</f>
        <v>-0.13333333333333333</v>
      </c>
      <c r="X2652" s="5" t="str">
        <f>IF(Table1[[#This Row],[Margin_Var]]&gt;=0, "Above Budget", "Below Budget")</f>
        <v>Below Budget</v>
      </c>
      <c r="Y2652" s="5">
        <f>IFERROR(Table1[[#This Row],[Gross_Margin]]/Table1[[#This Row],[Actual_Sales]],0)</f>
        <v>0.60465116279069764</v>
      </c>
      <c r="Z2652" s="5">
        <f>Table1[[#This Row],[Actual_Profit]]/Table1[[#This Row],[Actual_Sales]]</f>
        <v>0.2558139534883721</v>
      </c>
      <c r="AA2652">
        <v>15</v>
      </c>
      <c r="AB2652" s="5">
        <f>IFERROR(Table1[[#This Row],[Expenses]]/Table1[[#This Row],[Actual_Sales]],0)</f>
        <v>0.34883720930232559</v>
      </c>
      <c r="AC2652">
        <v>4</v>
      </c>
      <c r="AD2652">
        <v>777</v>
      </c>
      <c r="AE2652" s="5">
        <f>IFERROR(Table1[[#This Row],[Inventory]]/Table1[[#This Row],[Actual_Sales]],0)</f>
        <v>18.069767441860463</v>
      </c>
    </row>
    <row r="2653" spans="1:31" x14ac:dyDescent="0.25">
      <c r="A2653">
        <v>85</v>
      </c>
      <c r="B2653">
        <v>563</v>
      </c>
      <c r="C2653">
        <v>5</v>
      </c>
      <c r="D2653" s="2">
        <v>40179</v>
      </c>
      <c r="E2653">
        <v>43</v>
      </c>
      <c r="F2653">
        <v>50</v>
      </c>
      <c r="G2653">
        <f>Table1[[#This Row],[Actual_Sales]]-Table1[[#This Row],[Budget_Sales]]</f>
        <v>-7</v>
      </c>
      <c r="H2653" s="5">
        <f>IF(
Table1[[#This Row],[Budget_Sales]]=0,
"",
IF(
Table1[[#This Row],[Budget_Sales]]&gt;0,
(Table1[[#This Row],[Actual_Sales]]-Table1[[#This Row],[Budget_Sales]])/Table1[[#This Row],[Budget_Sales]],
(Table1[[#This Row],[Actual_Sales]]-Table1[[#This Row],[Budget_Sales]])/ABS(Table1[[#This Row],[Budget_Sales]])
)
)</f>
        <v>-0.14000000000000001</v>
      </c>
      <c r="I2653" s="5" t="str">
        <f>IF(Table1[[#This Row],[Sales_Var]]&gt;=0,"Above Budget","Below Budget")</f>
        <v>Below Budget</v>
      </c>
      <c r="J2653">
        <f>Table1[[#This Row],[Actual_Sales]]-(Table1[[#This Row],[COGS]]+Table1[[#This Row],[Expenses]])</f>
        <v>11</v>
      </c>
      <c r="K2653">
        <v>30</v>
      </c>
      <c r="L2653">
        <f>Table1[[#This Row],[Actual_Profit]]-Table1[[#This Row],[Budget_Profit]]</f>
        <v>-19</v>
      </c>
      <c r="M2653" s="5">
        <f>IF(
Table1[[#This Row],[Budget_Profit]]=0,
"",
IF(
Table1[[#This Row],[Budget_Profit]]&gt;0,
(Table1[[#This Row],[Actual_Profit]]-Table1[[#This Row],[Budget_Profit]])/Table1[[#This Row],[Budget_Profit]],
(Table1[[#This Row],[Actual_Profit]]-Table1[[#This Row],[Budget_Profit]])/ABS(Table1[[#This Row],[Budget_Profit]])
)
)</f>
        <v>-0.6333333333333333</v>
      </c>
      <c r="N2653" s="5" t="str">
        <f>IF(Table1[[#This Row],[Profit_Var]]&gt;=0, "Above Budget", "Below Budget")</f>
        <v>Below Budget</v>
      </c>
      <c r="O2653">
        <v>17</v>
      </c>
      <c r="P2653">
        <v>10</v>
      </c>
      <c r="Q2653">
        <f>Table1[[#This Row],[COGS]]-Table1[[#This Row],[Budget_COGS]]</f>
        <v>7</v>
      </c>
      <c r="R2653" s="5">
        <f>IF(
Table1[[#This Row],[Budget_COGS]]=0,
"",
IF(
Table1[[#This Row],[Budget_COGS]]&gt;0,
(Table1[[#This Row],[Budget_COGS]]-Table1[[#This Row],[COGS]]) / Table1[[#This Row],[Budget_COGS]],
(Table1[[#This Row],[Budget_COGS]]-Table1[[#This Row],[COGS]]) / ABS(Table1[[#This Row],[Budget_COGS]])
)
)</f>
        <v>-0.7</v>
      </c>
      <c r="S2653" s="5" t="str">
        <f>IF(Table1[[#This Row],[COGS _Var]]&gt;=0, "Above Budget", "Below Budget")</f>
        <v>Above Budget</v>
      </c>
      <c r="T2653">
        <f>Table1[[#This Row],[Actual_Sales]]-Table1[[#This Row],[COGS]]</f>
        <v>26</v>
      </c>
      <c r="U2653">
        <v>40</v>
      </c>
      <c r="V2653">
        <f>Table1[[#This Row],[Gross_Margin]]-Table1[[#This Row],[Budget_Margin]]</f>
        <v>-14</v>
      </c>
      <c r="W2653" s="5">
        <f>IF(
Table1[[#This Row],[Budget_Margin]]=0,
"",
IF(
Table1[[#This Row],[Budget_Margin]]&gt;0,
(Table1[[#This Row],[Gross_Margin]]-Table1[[#This Row],[Budget_Margin]]) / Table1[[#This Row],[Budget_Margin]],
(Table1[[#This Row],[Gross_Margin]]-Table1[[#This Row],[Budget_Margin]]) / ABS(Table1[[#This Row],[Budget_Margin]])
)
)</f>
        <v>-0.35</v>
      </c>
      <c r="X2653" s="5" t="str">
        <f>IF(Table1[[#This Row],[Margin_Var]]&gt;=0, "Above Budget", "Below Budget")</f>
        <v>Below Budget</v>
      </c>
      <c r="Y2653" s="5">
        <f>IFERROR(Table1[[#This Row],[Gross_Margin]]/Table1[[#This Row],[Actual_Sales]],0)</f>
        <v>0.60465116279069764</v>
      </c>
      <c r="Z2653" s="5">
        <f>Table1[[#This Row],[Actual_Profit]]/Table1[[#This Row],[Actual_Sales]]</f>
        <v>0.2558139534883721</v>
      </c>
      <c r="AA2653">
        <v>15</v>
      </c>
      <c r="AB2653" s="5">
        <f>IFERROR(Table1[[#This Row],[Expenses]]/Table1[[#This Row],[Actual_Sales]],0)</f>
        <v>0.34883720930232559</v>
      </c>
      <c r="AC2653">
        <v>4</v>
      </c>
      <c r="AD2653">
        <v>777</v>
      </c>
      <c r="AE2653" s="5">
        <f>IFERROR(Table1[[#This Row],[Inventory]]/Table1[[#This Row],[Actual_Sales]],0)</f>
        <v>18.069767441860463</v>
      </c>
    </row>
    <row r="2654" spans="1:31" x14ac:dyDescent="0.25">
      <c r="A2654">
        <v>146</v>
      </c>
      <c r="B2654">
        <v>775</v>
      </c>
      <c r="C2654">
        <v>6</v>
      </c>
      <c r="D2654" s="2">
        <v>40179</v>
      </c>
      <c r="E2654">
        <v>43</v>
      </c>
      <c r="F2654">
        <v>40</v>
      </c>
      <c r="G2654">
        <f>Table1[[#This Row],[Actual_Sales]]-Table1[[#This Row],[Budget_Sales]]</f>
        <v>3</v>
      </c>
      <c r="H2654" s="5">
        <f>IF(
Table1[[#This Row],[Budget_Sales]]=0,
"",
IF(
Table1[[#This Row],[Budget_Sales]]&gt;0,
(Table1[[#This Row],[Actual_Sales]]-Table1[[#This Row],[Budget_Sales]])/Table1[[#This Row],[Budget_Sales]],
(Table1[[#This Row],[Actual_Sales]]-Table1[[#This Row],[Budget_Sales]])/ABS(Table1[[#This Row],[Budget_Sales]])
)
)</f>
        <v>7.4999999999999997E-2</v>
      </c>
      <c r="I2654" s="5" t="str">
        <f>IF(Table1[[#This Row],[Sales_Var]]&gt;=0,"Above Budget","Below Budget")</f>
        <v>Above Budget</v>
      </c>
      <c r="J2654">
        <f>Table1[[#This Row],[Actual_Sales]]-(Table1[[#This Row],[COGS]]+Table1[[#This Row],[Expenses]])</f>
        <v>11</v>
      </c>
      <c r="K2654">
        <v>20</v>
      </c>
      <c r="L2654">
        <f>Table1[[#This Row],[Actual_Profit]]-Table1[[#This Row],[Budget_Profit]]</f>
        <v>-9</v>
      </c>
      <c r="M2654" s="5">
        <f>IF(
Table1[[#This Row],[Budget_Profit]]=0,
"",
IF(
Table1[[#This Row],[Budget_Profit]]&gt;0,
(Table1[[#This Row],[Actual_Profit]]-Table1[[#This Row],[Budget_Profit]])/Table1[[#This Row],[Budget_Profit]],
(Table1[[#This Row],[Actual_Profit]]-Table1[[#This Row],[Budget_Profit]])/ABS(Table1[[#This Row],[Budget_Profit]])
)
)</f>
        <v>-0.45</v>
      </c>
      <c r="N2654" s="5" t="str">
        <f>IF(Table1[[#This Row],[Profit_Var]]&gt;=0, "Above Budget", "Below Budget")</f>
        <v>Below Budget</v>
      </c>
      <c r="O2654">
        <v>17</v>
      </c>
      <c r="P2654">
        <v>10</v>
      </c>
      <c r="Q2654">
        <f>Table1[[#This Row],[COGS]]-Table1[[#This Row],[Budget_COGS]]</f>
        <v>7</v>
      </c>
      <c r="R2654" s="5">
        <f>IF(
Table1[[#This Row],[Budget_COGS]]=0,
"",
IF(
Table1[[#This Row],[Budget_COGS]]&gt;0,
(Table1[[#This Row],[Budget_COGS]]-Table1[[#This Row],[COGS]]) / Table1[[#This Row],[Budget_COGS]],
(Table1[[#This Row],[Budget_COGS]]-Table1[[#This Row],[COGS]]) / ABS(Table1[[#This Row],[Budget_COGS]])
)
)</f>
        <v>-0.7</v>
      </c>
      <c r="S2654" s="5" t="str">
        <f>IF(Table1[[#This Row],[COGS _Var]]&gt;=0, "Above Budget", "Below Budget")</f>
        <v>Above Budget</v>
      </c>
      <c r="T2654">
        <f>Table1[[#This Row],[Actual_Sales]]-Table1[[#This Row],[COGS]]</f>
        <v>26</v>
      </c>
      <c r="U2654">
        <v>30</v>
      </c>
      <c r="V2654">
        <f>Table1[[#This Row],[Gross_Margin]]-Table1[[#This Row],[Budget_Margin]]</f>
        <v>-4</v>
      </c>
      <c r="W2654" s="5">
        <f>IF(
Table1[[#This Row],[Budget_Margin]]=0,
"",
IF(
Table1[[#This Row],[Budget_Margin]]&gt;0,
(Table1[[#This Row],[Gross_Margin]]-Table1[[#This Row],[Budget_Margin]]) / Table1[[#This Row],[Budget_Margin]],
(Table1[[#This Row],[Gross_Margin]]-Table1[[#This Row],[Budget_Margin]]) / ABS(Table1[[#This Row],[Budget_Margin]])
)
)</f>
        <v>-0.13333333333333333</v>
      </c>
      <c r="X2654" s="5" t="str">
        <f>IF(Table1[[#This Row],[Margin_Var]]&gt;=0, "Above Budget", "Below Budget")</f>
        <v>Below Budget</v>
      </c>
      <c r="Y2654" s="5">
        <f>IFERROR(Table1[[#This Row],[Gross_Margin]]/Table1[[#This Row],[Actual_Sales]],0)</f>
        <v>0.60465116279069764</v>
      </c>
      <c r="Z2654" s="5">
        <f>Table1[[#This Row],[Actual_Profit]]/Table1[[#This Row],[Actual_Sales]]</f>
        <v>0.2558139534883721</v>
      </c>
      <c r="AA2654">
        <v>15</v>
      </c>
      <c r="AB2654" s="5">
        <f>IFERROR(Table1[[#This Row],[Expenses]]/Table1[[#This Row],[Actual_Sales]],0)</f>
        <v>0.34883720930232559</v>
      </c>
      <c r="AC2654">
        <v>4</v>
      </c>
      <c r="AD2654">
        <v>777</v>
      </c>
      <c r="AE2654" s="5">
        <f>IFERROR(Table1[[#This Row],[Inventory]]/Table1[[#This Row],[Actual_Sales]],0)</f>
        <v>18.069767441860463</v>
      </c>
    </row>
    <row r="2655" spans="1:31" x14ac:dyDescent="0.25">
      <c r="A2655">
        <v>96</v>
      </c>
      <c r="B2655">
        <v>603</v>
      </c>
      <c r="C2655">
        <v>13</v>
      </c>
      <c r="D2655" s="2">
        <v>40179</v>
      </c>
      <c r="E2655">
        <v>43</v>
      </c>
      <c r="F2655">
        <v>40</v>
      </c>
      <c r="G2655">
        <f>Table1[[#This Row],[Actual_Sales]]-Table1[[#This Row],[Budget_Sales]]</f>
        <v>3</v>
      </c>
      <c r="H2655" s="5">
        <f>IF(
Table1[[#This Row],[Budget_Sales]]=0,
"",
IF(
Table1[[#This Row],[Budget_Sales]]&gt;0,
(Table1[[#This Row],[Actual_Sales]]-Table1[[#This Row],[Budget_Sales]])/Table1[[#This Row],[Budget_Sales]],
(Table1[[#This Row],[Actual_Sales]]-Table1[[#This Row],[Budget_Sales]])/ABS(Table1[[#This Row],[Budget_Sales]])
)
)</f>
        <v>7.4999999999999997E-2</v>
      </c>
      <c r="I2655" s="5" t="str">
        <f>IF(Table1[[#This Row],[Sales_Var]]&gt;=0,"Above Budget","Below Budget")</f>
        <v>Above Budget</v>
      </c>
      <c r="J2655">
        <f>Table1[[#This Row],[Actual_Sales]]-(Table1[[#This Row],[COGS]]+Table1[[#This Row],[Expenses]])</f>
        <v>11</v>
      </c>
      <c r="K2655">
        <v>20</v>
      </c>
      <c r="L2655">
        <f>Table1[[#This Row],[Actual_Profit]]-Table1[[#This Row],[Budget_Profit]]</f>
        <v>-9</v>
      </c>
      <c r="M2655" s="5">
        <f>IF(
Table1[[#This Row],[Budget_Profit]]=0,
"",
IF(
Table1[[#This Row],[Budget_Profit]]&gt;0,
(Table1[[#This Row],[Actual_Profit]]-Table1[[#This Row],[Budget_Profit]])/Table1[[#This Row],[Budget_Profit]],
(Table1[[#This Row],[Actual_Profit]]-Table1[[#This Row],[Budget_Profit]])/ABS(Table1[[#This Row],[Budget_Profit]])
)
)</f>
        <v>-0.45</v>
      </c>
      <c r="N2655" s="5" t="str">
        <f>IF(Table1[[#This Row],[Profit_Var]]&gt;=0, "Above Budget", "Below Budget")</f>
        <v>Below Budget</v>
      </c>
      <c r="O2655">
        <v>17</v>
      </c>
      <c r="P2655">
        <v>10</v>
      </c>
      <c r="Q2655">
        <f>Table1[[#This Row],[COGS]]-Table1[[#This Row],[Budget_COGS]]</f>
        <v>7</v>
      </c>
      <c r="R2655" s="5">
        <f>IF(
Table1[[#This Row],[Budget_COGS]]=0,
"",
IF(
Table1[[#This Row],[Budget_COGS]]&gt;0,
(Table1[[#This Row],[Budget_COGS]]-Table1[[#This Row],[COGS]]) / Table1[[#This Row],[Budget_COGS]],
(Table1[[#This Row],[Budget_COGS]]-Table1[[#This Row],[COGS]]) / ABS(Table1[[#This Row],[Budget_COGS]])
)
)</f>
        <v>-0.7</v>
      </c>
      <c r="S2655" s="5" t="str">
        <f>IF(Table1[[#This Row],[COGS _Var]]&gt;=0, "Above Budget", "Below Budget")</f>
        <v>Above Budget</v>
      </c>
      <c r="T2655">
        <f>Table1[[#This Row],[Actual_Sales]]-Table1[[#This Row],[COGS]]</f>
        <v>26</v>
      </c>
      <c r="U2655">
        <v>30</v>
      </c>
      <c r="V2655">
        <f>Table1[[#This Row],[Gross_Margin]]-Table1[[#This Row],[Budget_Margin]]</f>
        <v>-4</v>
      </c>
      <c r="W2655" s="5">
        <f>IF(
Table1[[#This Row],[Budget_Margin]]=0,
"",
IF(
Table1[[#This Row],[Budget_Margin]]&gt;0,
(Table1[[#This Row],[Gross_Margin]]-Table1[[#This Row],[Budget_Margin]]) / Table1[[#This Row],[Budget_Margin]],
(Table1[[#This Row],[Gross_Margin]]-Table1[[#This Row],[Budget_Margin]]) / ABS(Table1[[#This Row],[Budget_Margin]])
)
)</f>
        <v>-0.13333333333333333</v>
      </c>
      <c r="X2655" s="5" t="str">
        <f>IF(Table1[[#This Row],[Margin_Var]]&gt;=0, "Above Budget", "Below Budget")</f>
        <v>Below Budget</v>
      </c>
      <c r="Y2655" s="5">
        <f>IFERROR(Table1[[#This Row],[Gross_Margin]]/Table1[[#This Row],[Actual_Sales]],0)</f>
        <v>0.60465116279069764</v>
      </c>
      <c r="Z2655" s="5">
        <f>Table1[[#This Row],[Actual_Profit]]/Table1[[#This Row],[Actual_Sales]]</f>
        <v>0.2558139534883721</v>
      </c>
      <c r="AA2655">
        <v>15</v>
      </c>
      <c r="AB2655" s="5">
        <f>IFERROR(Table1[[#This Row],[Expenses]]/Table1[[#This Row],[Actual_Sales]],0)</f>
        <v>0.34883720930232559</v>
      </c>
      <c r="AC2655">
        <v>4</v>
      </c>
      <c r="AD2655">
        <v>777</v>
      </c>
      <c r="AE2655" s="5">
        <f>IFERROR(Table1[[#This Row],[Inventory]]/Table1[[#This Row],[Actual_Sales]],0)</f>
        <v>18.069767441860463</v>
      </c>
    </row>
    <row r="2656" spans="1:31" x14ac:dyDescent="0.25">
      <c r="A2656">
        <v>1406</v>
      </c>
      <c r="B2656">
        <v>959</v>
      </c>
      <c r="C2656">
        <v>13</v>
      </c>
      <c r="D2656" s="2">
        <v>40391</v>
      </c>
      <c r="E2656">
        <v>47</v>
      </c>
      <c r="F2656">
        <v>50</v>
      </c>
      <c r="G2656">
        <f>Table1[[#This Row],[Actual_Sales]]-Table1[[#This Row],[Budget_Sales]]</f>
        <v>-3</v>
      </c>
      <c r="H2656" s="5">
        <f>IF(
Table1[[#This Row],[Budget_Sales]]=0,
"",
IF(
Table1[[#This Row],[Budget_Sales]]&gt;0,
(Table1[[#This Row],[Actual_Sales]]-Table1[[#This Row],[Budget_Sales]])/Table1[[#This Row],[Budget_Sales]],
(Table1[[#This Row],[Actual_Sales]]-Table1[[#This Row],[Budget_Sales]])/ABS(Table1[[#This Row],[Budget_Sales]])
)
)</f>
        <v>-0.06</v>
      </c>
      <c r="I2656" s="5" t="str">
        <f>IF(Table1[[#This Row],[Sales_Var]]&gt;=0,"Above Budget","Below Budget")</f>
        <v>Below Budget</v>
      </c>
      <c r="J2656">
        <f>Table1[[#This Row],[Actual_Sales]]-(Table1[[#This Row],[COGS]]+Table1[[#This Row],[Expenses]])</f>
        <v>12</v>
      </c>
      <c r="K2656">
        <v>20</v>
      </c>
      <c r="L2656">
        <f>Table1[[#This Row],[Actual_Profit]]-Table1[[#This Row],[Budget_Profit]]</f>
        <v>-8</v>
      </c>
      <c r="M2656" s="5">
        <f>IF(
Table1[[#This Row],[Budget_Profit]]=0,
"",
IF(
Table1[[#This Row],[Budget_Profit]]&gt;0,
(Table1[[#This Row],[Actual_Profit]]-Table1[[#This Row],[Budget_Profit]])/Table1[[#This Row],[Budget_Profit]],
(Table1[[#This Row],[Actual_Profit]]-Table1[[#This Row],[Budget_Profit]])/ABS(Table1[[#This Row],[Budget_Profit]])
)
)</f>
        <v>-0.4</v>
      </c>
      <c r="N2656" s="5" t="str">
        <f>IF(Table1[[#This Row],[Profit_Var]]&gt;=0, "Above Budget", "Below Budget")</f>
        <v>Below Budget</v>
      </c>
      <c r="O2656">
        <v>19</v>
      </c>
      <c r="P2656">
        <v>20</v>
      </c>
      <c r="Q2656">
        <f>Table1[[#This Row],[COGS]]-Table1[[#This Row],[Budget_COGS]]</f>
        <v>-1</v>
      </c>
      <c r="R2656" s="5">
        <f>IF(
Table1[[#This Row],[Budget_COGS]]=0,
"",
IF(
Table1[[#This Row],[Budget_COGS]]&gt;0,
(Table1[[#This Row],[Budget_COGS]]-Table1[[#This Row],[COGS]]) / Table1[[#This Row],[Budget_COGS]],
(Table1[[#This Row],[Budget_COGS]]-Table1[[#This Row],[COGS]]) / ABS(Table1[[#This Row],[Budget_COGS]])
)
)</f>
        <v>0.05</v>
      </c>
      <c r="S2656" s="5" t="str">
        <f>IF(Table1[[#This Row],[COGS _Var]]&gt;=0, "Above Budget", "Below Budget")</f>
        <v>Below Budget</v>
      </c>
      <c r="T2656">
        <f>Table1[[#This Row],[Actual_Sales]]-Table1[[#This Row],[COGS]]</f>
        <v>28</v>
      </c>
      <c r="U2656">
        <v>30</v>
      </c>
      <c r="V2656">
        <f>Table1[[#This Row],[Gross_Margin]]-Table1[[#This Row],[Budget_Margin]]</f>
        <v>-2</v>
      </c>
      <c r="W2656" s="5">
        <f>IF(
Table1[[#This Row],[Budget_Margin]]=0,
"",
IF(
Table1[[#This Row],[Budget_Margin]]&gt;0,
(Table1[[#This Row],[Gross_Margin]]-Table1[[#This Row],[Budget_Margin]]) / Table1[[#This Row],[Budget_Margin]],
(Table1[[#This Row],[Gross_Margin]]-Table1[[#This Row],[Budget_Margin]]) / ABS(Table1[[#This Row],[Budget_Margin]])
)
)</f>
        <v>-6.6666666666666666E-2</v>
      </c>
      <c r="X2656" s="5" t="str">
        <f>IF(Table1[[#This Row],[Margin_Var]]&gt;=0, "Above Budget", "Below Budget")</f>
        <v>Below Budget</v>
      </c>
      <c r="Y2656" s="5">
        <f>IFERROR(Table1[[#This Row],[Gross_Margin]]/Table1[[#This Row],[Actual_Sales]],0)</f>
        <v>0.5957446808510638</v>
      </c>
      <c r="Z2656" s="5">
        <f>Table1[[#This Row],[Actual_Profit]]/Table1[[#This Row],[Actual_Sales]]</f>
        <v>0.25531914893617019</v>
      </c>
      <c r="AA2656">
        <v>16</v>
      </c>
      <c r="AB2656" s="5">
        <f>IFERROR(Table1[[#This Row],[Expenses]]/Table1[[#This Row],[Actual_Sales]],0)</f>
        <v>0.34042553191489361</v>
      </c>
      <c r="AC2656">
        <v>5</v>
      </c>
      <c r="AD2656">
        <v>811</v>
      </c>
      <c r="AE2656" s="5">
        <f>IFERROR(Table1[[#This Row],[Inventory]]/Table1[[#This Row],[Actual_Sales]],0)</f>
        <v>17.25531914893617</v>
      </c>
    </row>
    <row r="2657" spans="1:31" x14ac:dyDescent="0.25">
      <c r="A2657">
        <v>598</v>
      </c>
      <c r="B2657">
        <v>505</v>
      </c>
      <c r="C2657">
        <v>8</v>
      </c>
      <c r="D2657" s="2">
        <v>40269</v>
      </c>
      <c r="E2657">
        <v>47</v>
      </c>
      <c r="F2657">
        <v>40</v>
      </c>
      <c r="G2657">
        <f>Table1[[#This Row],[Actual_Sales]]-Table1[[#This Row],[Budget_Sales]]</f>
        <v>7</v>
      </c>
      <c r="H2657" s="5">
        <f>IF(
Table1[[#This Row],[Budget_Sales]]=0,
"",
IF(
Table1[[#This Row],[Budget_Sales]]&gt;0,
(Table1[[#This Row],[Actual_Sales]]-Table1[[#This Row],[Budget_Sales]])/Table1[[#This Row],[Budget_Sales]],
(Table1[[#This Row],[Actual_Sales]]-Table1[[#This Row],[Budget_Sales]])/ABS(Table1[[#This Row],[Budget_Sales]])
)
)</f>
        <v>0.17499999999999999</v>
      </c>
      <c r="I2657" s="5" t="str">
        <f>IF(Table1[[#This Row],[Sales_Var]]&gt;=0,"Above Budget","Below Budget")</f>
        <v>Above Budget</v>
      </c>
      <c r="J2657">
        <f>Table1[[#This Row],[Actual_Sales]]-(Table1[[#This Row],[COGS]]+Table1[[#This Row],[Expenses]])</f>
        <v>12</v>
      </c>
      <c r="K2657">
        <v>20</v>
      </c>
      <c r="L2657">
        <f>Table1[[#This Row],[Actual_Profit]]-Table1[[#This Row],[Budget_Profit]]</f>
        <v>-8</v>
      </c>
      <c r="M2657" s="5">
        <f>IF(
Table1[[#This Row],[Budget_Profit]]=0,
"",
IF(
Table1[[#This Row],[Budget_Profit]]&gt;0,
(Table1[[#This Row],[Actual_Profit]]-Table1[[#This Row],[Budget_Profit]])/Table1[[#This Row],[Budget_Profit]],
(Table1[[#This Row],[Actual_Profit]]-Table1[[#This Row],[Budget_Profit]])/ABS(Table1[[#This Row],[Budget_Profit]])
)
)</f>
        <v>-0.4</v>
      </c>
      <c r="N2657" s="5" t="str">
        <f>IF(Table1[[#This Row],[Profit_Var]]&gt;=0, "Above Budget", "Below Budget")</f>
        <v>Below Budget</v>
      </c>
      <c r="O2657">
        <v>19</v>
      </c>
      <c r="P2657">
        <v>10</v>
      </c>
      <c r="Q2657">
        <f>Table1[[#This Row],[COGS]]-Table1[[#This Row],[Budget_COGS]]</f>
        <v>9</v>
      </c>
      <c r="R2657" s="5">
        <f>IF(
Table1[[#This Row],[Budget_COGS]]=0,
"",
IF(
Table1[[#This Row],[Budget_COGS]]&gt;0,
(Table1[[#This Row],[Budget_COGS]]-Table1[[#This Row],[COGS]]) / Table1[[#This Row],[Budget_COGS]],
(Table1[[#This Row],[Budget_COGS]]-Table1[[#This Row],[COGS]]) / ABS(Table1[[#This Row],[Budget_COGS]])
)
)</f>
        <v>-0.9</v>
      </c>
      <c r="S2657" s="5" t="str">
        <f>IF(Table1[[#This Row],[COGS _Var]]&gt;=0, "Above Budget", "Below Budget")</f>
        <v>Above Budget</v>
      </c>
      <c r="T2657">
        <f>Table1[[#This Row],[Actual_Sales]]-Table1[[#This Row],[COGS]]</f>
        <v>28</v>
      </c>
      <c r="U2657">
        <v>30</v>
      </c>
      <c r="V2657">
        <f>Table1[[#This Row],[Gross_Margin]]-Table1[[#This Row],[Budget_Margin]]</f>
        <v>-2</v>
      </c>
      <c r="W2657" s="5">
        <f>IF(
Table1[[#This Row],[Budget_Margin]]=0,
"",
IF(
Table1[[#This Row],[Budget_Margin]]&gt;0,
(Table1[[#This Row],[Gross_Margin]]-Table1[[#This Row],[Budget_Margin]]) / Table1[[#This Row],[Budget_Margin]],
(Table1[[#This Row],[Gross_Margin]]-Table1[[#This Row],[Budget_Margin]]) / ABS(Table1[[#This Row],[Budget_Margin]])
)
)</f>
        <v>-6.6666666666666666E-2</v>
      </c>
      <c r="X2657" s="5" t="str">
        <f>IF(Table1[[#This Row],[Margin_Var]]&gt;=0, "Above Budget", "Below Budget")</f>
        <v>Below Budget</v>
      </c>
      <c r="Y2657" s="5">
        <f>IFERROR(Table1[[#This Row],[Gross_Margin]]/Table1[[#This Row],[Actual_Sales]],0)</f>
        <v>0.5957446808510638</v>
      </c>
      <c r="Z2657" s="5">
        <f>Table1[[#This Row],[Actual_Profit]]/Table1[[#This Row],[Actual_Sales]]</f>
        <v>0.25531914893617019</v>
      </c>
      <c r="AA2657">
        <v>16</v>
      </c>
      <c r="AB2657" s="5">
        <f>IFERROR(Table1[[#This Row],[Expenses]]/Table1[[#This Row],[Actual_Sales]],0)</f>
        <v>0.34042553191489361</v>
      </c>
      <c r="AC2657">
        <v>5</v>
      </c>
      <c r="AD2657">
        <v>820</v>
      </c>
      <c r="AE2657" s="5">
        <f>IFERROR(Table1[[#This Row],[Inventory]]/Table1[[#This Row],[Actual_Sales]],0)</f>
        <v>17.446808510638299</v>
      </c>
    </row>
    <row r="2658" spans="1:31" x14ac:dyDescent="0.25">
      <c r="A2658">
        <v>629</v>
      </c>
      <c r="B2658">
        <v>603</v>
      </c>
      <c r="C2658">
        <v>11</v>
      </c>
      <c r="D2658" s="2">
        <v>40269</v>
      </c>
      <c r="E2658">
        <v>47</v>
      </c>
      <c r="F2658">
        <v>50</v>
      </c>
      <c r="G2658">
        <f>Table1[[#This Row],[Actual_Sales]]-Table1[[#This Row],[Budget_Sales]]</f>
        <v>-3</v>
      </c>
      <c r="H2658" s="5">
        <f>IF(
Table1[[#This Row],[Budget_Sales]]=0,
"",
IF(
Table1[[#This Row],[Budget_Sales]]&gt;0,
(Table1[[#This Row],[Actual_Sales]]-Table1[[#This Row],[Budget_Sales]])/Table1[[#This Row],[Budget_Sales]],
(Table1[[#This Row],[Actual_Sales]]-Table1[[#This Row],[Budget_Sales]])/ABS(Table1[[#This Row],[Budget_Sales]])
)
)</f>
        <v>-0.06</v>
      </c>
      <c r="I2658" s="5" t="str">
        <f>IF(Table1[[#This Row],[Sales_Var]]&gt;=0,"Above Budget","Below Budget")</f>
        <v>Below Budget</v>
      </c>
      <c r="J2658">
        <f>Table1[[#This Row],[Actual_Sales]]-(Table1[[#This Row],[COGS]]+Table1[[#This Row],[Expenses]])</f>
        <v>12</v>
      </c>
      <c r="K2658">
        <v>20</v>
      </c>
      <c r="L2658">
        <f>Table1[[#This Row],[Actual_Profit]]-Table1[[#This Row],[Budget_Profit]]</f>
        <v>-8</v>
      </c>
      <c r="M2658" s="5">
        <f>IF(
Table1[[#This Row],[Budget_Profit]]=0,
"",
IF(
Table1[[#This Row],[Budget_Profit]]&gt;0,
(Table1[[#This Row],[Actual_Profit]]-Table1[[#This Row],[Budget_Profit]])/Table1[[#This Row],[Budget_Profit]],
(Table1[[#This Row],[Actual_Profit]]-Table1[[#This Row],[Budget_Profit]])/ABS(Table1[[#This Row],[Budget_Profit]])
)
)</f>
        <v>-0.4</v>
      </c>
      <c r="N2658" s="5" t="str">
        <f>IF(Table1[[#This Row],[Profit_Var]]&gt;=0, "Above Budget", "Below Budget")</f>
        <v>Below Budget</v>
      </c>
      <c r="O2658">
        <v>19</v>
      </c>
      <c r="P2658">
        <v>20</v>
      </c>
      <c r="Q2658">
        <f>Table1[[#This Row],[COGS]]-Table1[[#This Row],[Budget_COGS]]</f>
        <v>-1</v>
      </c>
      <c r="R2658" s="5">
        <f>IF(
Table1[[#This Row],[Budget_COGS]]=0,
"",
IF(
Table1[[#This Row],[Budget_COGS]]&gt;0,
(Table1[[#This Row],[Budget_COGS]]-Table1[[#This Row],[COGS]]) / Table1[[#This Row],[Budget_COGS]],
(Table1[[#This Row],[Budget_COGS]]-Table1[[#This Row],[COGS]]) / ABS(Table1[[#This Row],[Budget_COGS]])
)
)</f>
        <v>0.05</v>
      </c>
      <c r="S2658" s="5" t="str">
        <f>IF(Table1[[#This Row],[COGS _Var]]&gt;=0, "Above Budget", "Below Budget")</f>
        <v>Below Budget</v>
      </c>
      <c r="T2658">
        <f>Table1[[#This Row],[Actual_Sales]]-Table1[[#This Row],[COGS]]</f>
        <v>28</v>
      </c>
      <c r="U2658">
        <v>30</v>
      </c>
      <c r="V2658">
        <f>Table1[[#This Row],[Gross_Margin]]-Table1[[#This Row],[Budget_Margin]]</f>
        <v>-2</v>
      </c>
      <c r="W2658" s="5">
        <f>IF(
Table1[[#This Row],[Budget_Margin]]=0,
"",
IF(
Table1[[#This Row],[Budget_Margin]]&gt;0,
(Table1[[#This Row],[Gross_Margin]]-Table1[[#This Row],[Budget_Margin]]) / Table1[[#This Row],[Budget_Margin]],
(Table1[[#This Row],[Gross_Margin]]-Table1[[#This Row],[Budget_Margin]]) / ABS(Table1[[#This Row],[Budget_Margin]])
)
)</f>
        <v>-6.6666666666666666E-2</v>
      </c>
      <c r="X2658" s="5" t="str">
        <f>IF(Table1[[#This Row],[Margin_Var]]&gt;=0, "Above Budget", "Below Budget")</f>
        <v>Below Budget</v>
      </c>
      <c r="Y2658" s="5">
        <f>IFERROR(Table1[[#This Row],[Gross_Margin]]/Table1[[#This Row],[Actual_Sales]],0)</f>
        <v>0.5957446808510638</v>
      </c>
      <c r="Z2658" s="5">
        <f>Table1[[#This Row],[Actual_Profit]]/Table1[[#This Row],[Actual_Sales]]</f>
        <v>0.25531914893617019</v>
      </c>
      <c r="AA2658">
        <v>16</v>
      </c>
      <c r="AB2658" s="5">
        <f>IFERROR(Table1[[#This Row],[Expenses]]/Table1[[#This Row],[Actual_Sales]],0)</f>
        <v>0.34042553191489361</v>
      </c>
      <c r="AC2658">
        <v>5</v>
      </c>
      <c r="AD2658">
        <v>820</v>
      </c>
      <c r="AE2658" s="5">
        <f>IFERROR(Table1[[#This Row],[Inventory]]/Table1[[#This Row],[Actual_Sales]],0)</f>
        <v>17.446808510638299</v>
      </c>
    </row>
    <row r="2659" spans="1:31" x14ac:dyDescent="0.25">
      <c r="A2659">
        <v>3016</v>
      </c>
      <c r="B2659">
        <v>225</v>
      </c>
      <c r="C2659">
        <v>6</v>
      </c>
      <c r="D2659" s="2">
        <v>40695</v>
      </c>
      <c r="E2659">
        <v>98</v>
      </c>
      <c r="F2659">
        <v>80</v>
      </c>
      <c r="G2659">
        <f>Table1[[#This Row],[Actual_Sales]]-Table1[[#This Row],[Budget_Sales]]</f>
        <v>18</v>
      </c>
      <c r="H2659" s="5">
        <f>IF(
Table1[[#This Row],[Budget_Sales]]=0,
"",
IF(
Table1[[#This Row],[Budget_Sales]]&gt;0,
(Table1[[#This Row],[Actual_Sales]]-Table1[[#This Row],[Budget_Sales]])/Table1[[#This Row],[Budget_Sales]],
(Table1[[#This Row],[Actual_Sales]]-Table1[[#This Row],[Budget_Sales]])/ABS(Table1[[#This Row],[Budget_Sales]])
)
)</f>
        <v>0.22500000000000001</v>
      </c>
      <c r="I2659" s="5" t="str">
        <f>IF(Table1[[#This Row],[Sales_Var]]&gt;=0,"Above Budget","Below Budget")</f>
        <v>Above Budget</v>
      </c>
      <c r="J2659">
        <f>Table1[[#This Row],[Actual_Sales]]-(Table1[[#This Row],[COGS]]+Table1[[#This Row],[Expenses]])</f>
        <v>25</v>
      </c>
      <c r="K2659">
        <v>30</v>
      </c>
      <c r="L2659">
        <f>Table1[[#This Row],[Actual_Profit]]-Table1[[#This Row],[Budget_Profit]]</f>
        <v>-5</v>
      </c>
      <c r="M2659" s="5">
        <f>IF(
Table1[[#This Row],[Budget_Profit]]=0,
"",
IF(
Table1[[#This Row],[Budget_Profit]]&gt;0,
(Table1[[#This Row],[Actual_Profit]]-Table1[[#This Row],[Budget_Profit]])/Table1[[#This Row],[Budget_Profit]],
(Table1[[#This Row],[Actual_Profit]]-Table1[[#This Row],[Budget_Profit]])/ABS(Table1[[#This Row],[Budget_Profit]])
)
)</f>
        <v>-0.16666666666666666</v>
      </c>
      <c r="N2659" s="5" t="str">
        <f>IF(Table1[[#This Row],[Profit_Var]]&gt;=0, "Above Budget", "Below Budget")</f>
        <v>Below Budget</v>
      </c>
      <c r="O2659">
        <v>40</v>
      </c>
      <c r="P2659">
        <v>30</v>
      </c>
      <c r="Q2659">
        <f>Table1[[#This Row],[COGS]]-Table1[[#This Row],[Budget_COGS]]</f>
        <v>10</v>
      </c>
      <c r="R2659" s="5">
        <f>IF(
Table1[[#This Row],[Budget_COGS]]=0,
"",
IF(
Table1[[#This Row],[Budget_COGS]]&gt;0,
(Table1[[#This Row],[Budget_COGS]]-Table1[[#This Row],[COGS]]) / Table1[[#This Row],[Budget_COGS]],
(Table1[[#This Row],[Budget_COGS]]-Table1[[#This Row],[COGS]]) / ABS(Table1[[#This Row],[Budget_COGS]])
)
)</f>
        <v>-0.33333333333333331</v>
      </c>
      <c r="S2659" s="5" t="str">
        <f>IF(Table1[[#This Row],[COGS _Var]]&gt;=0, "Above Budget", "Below Budget")</f>
        <v>Above Budget</v>
      </c>
      <c r="T2659">
        <f>Table1[[#This Row],[Actual_Sales]]-Table1[[#This Row],[COGS]]</f>
        <v>58</v>
      </c>
      <c r="U2659">
        <v>50</v>
      </c>
      <c r="V2659">
        <f>Table1[[#This Row],[Gross_Margin]]-Table1[[#This Row],[Budget_Margin]]</f>
        <v>8</v>
      </c>
      <c r="W2659" s="5">
        <f>IF(
Table1[[#This Row],[Budget_Margin]]=0,
"",
IF(
Table1[[#This Row],[Budget_Margin]]&gt;0,
(Table1[[#This Row],[Gross_Margin]]-Table1[[#This Row],[Budget_Margin]]) / Table1[[#This Row],[Budget_Margin]],
(Table1[[#This Row],[Gross_Margin]]-Table1[[#This Row],[Budget_Margin]]) / ABS(Table1[[#This Row],[Budget_Margin]])
)
)</f>
        <v>0.16</v>
      </c>
      <c r="X2659" s="5" t="str">
        <f>IF(Table1[[#This Row],[Margin_Var]]&gt;=0, "Above Budget", "Below Budget")</f>
        <v>Above Budget</v>
      </c>
      <c r="Y2659" s="5">
        <f>IFERROR(Table1[[#This Row],[Gross_Margin]]/Table1[[#This Row],[Actual_Sales]],0)</f>
        <v>0.59183673469387754</v>
      </c>
      <c r="Z2659" s="5">
        <f>Table1[[#This Row],[Actual_Profit]]/Table1[[#This Row],[Actual_Sales]]</f>
        <v>0.25510204081632654</v>
      </c>
      <c r="AA2659">
        <v>33</v>
      </c>
      <c r="AB2659" s="5">
        <f>IFERROR(Table1[[#This Row],[Expenses]]/Table1[[#This Row],[Actual_Sales]],0)</f>
        <v>0.33673469387755101</v>
      </c>
      <c r="AC2659">
        <v>12</v>
      </c>
      <c r="AD2659">
        <v>443</v>
      </c>
      <c r="AE2659" s="5">
        <f>IFERROR(Table1[[#This Row],[Inventory]]/Table1[[#This Row],[Actual_Sales]],0)</f>
        <v>4.5204081632653059</v>
      </c>
    </row>
    <row r="2660" spans="1:31" x14ac:dyDescent="0.25">
      <c r="A2660">
        <v>3027</v>
      </c>
      <c r="B2660">
        <v>262</v>
      </c>
      <c r="C2660">
        <v>11</v>
      </c>
      <c r="D2660" s="2">
        <v>40695</v>
      </c>
      <c r="E2660">
        <v>98</v>
      </c>
      <c r="F2660">
        <v>80</v>
      </c>
      <c r="G2660">
        <f>Table1[[#This Row],[Actual_Sales]]-Table1[[#This Row],[Budget_Sales]]</f>
        <v>18</v>
      </c>
      <c r="H2660" s="5">
        <f>IF(
Table1[[#This Row],[Budget_Sales]]=0,
"",
IF(
Table1[[#This Row],[Budget_Sales]]&gt;0,
(Table1[[#This Row],[Actual_Sales]]-Table1[[#This Row],[Budget_Sales]])/Table1[[#This Row],[Budget_Sales]],
(Table1[[#This Row],[Actual_Sales]]-Table1[[#This Row],[Budget_Sales]])/ABS(Table1[[#This Row],[Budget_Sales]])
)
)</f>
        <v>0.22500000000000001</v>
      </c>
      <c r="I2660" s="5" t="str">
        <f>IF(Table1[[#This Row],[Sales_Var]]&gt;=0,"Above Budget","Below Budget")</f>
        <v>Above Budget</v>
      </c>
      <c r="J2660">
        <f>Table1[[#This Row],[Actual_Sales]]-(Table1[[#This Row],[COGS]]+Table1[[#This Row],[Expenses]])</f>
        <v>25</v>
      </c>
      <c r="K2660">
        <v>20</v>
      </c>
      <c r="L2660">
        <f>Table1[[#This Row],[Actual_Profit]]-Table1[[#This Row],[Budget_Profit]]</f>
        <v>5</v>
      </c>
      <c r="M2660" s="5">
        <f>IF(
Table1[[#This Row],[Budget_Profit]]=0,
"",
IF(
Table1[[#This Row],[Budget_Profit]]&gt;0,
(Table1[[#This Row],[Actual_Profit]]-Table1[[#This Row],[Budget_Profit]])/Table1[[#This Row],[Budget_Profit]],
(Table1[[#This Row],[Actual_Profit]]-Table1[[#This Row],[Budget_Profit]])/ABS(Table1[[#This Row],[Budget_Profit]])
)
)</f>
        <v>0.25</v>
      </c>
      <c r="N2660" s="5" t="str">
        <f>IF(Table1[[#This Row],[Profit_Var]]&gt;=0, "Above Budget", "Below Budget")</f>
        <v>Above Budget</v>
      </c>
      <c r="O2660">
        <v>40</v>
      </c>
      <c r="P2660">
        <v>30</v>
      </c>
      <c r="Q2660">
        <f>Table1[[#This Row],[COGS]]-Table1[[#This Row],[Budget_COGS]]</f>
        <v>10</v>
      </c>
      <c r="R2660" s="5">
        <f>IF(
Table1[[#This Row],[Budget_COGS]]=0,
"",
IF(
Table1[[#This Row],[Budget_COGS]]&gt;0,
(Table1[[#This Row],[Budget_COGS]]-Table1[[#This Row],[COGS]]) / Table1[[#This Row],[Budget_COGS]],
(Table1[[#This Row],[Budget_COGS]]-Table1[[#This Row],[COGS]]) / ABS(Table1[[#This Row],[Budget_COGS]])
)
)</f>
        <v>-0.33333333333333331</v>
      </c>
      <c r="S2660" s="5" t="str">
        <f>IF(Table1[[#This Row],[COGS _Var]]&gt;=0, "Above Budget", "Below Budget")</f>
        <v>Above Budget</v>
      </c>
      <c r="T2660">
        <f>Table1[[#This Row],[Actual_Sales]]-Table1[[#This Row],[COGS]]</f>
        <v>58</v>
      </c>
      <c r="U2660">
        <v>50</v>
      </c>
      <c r="V2660">
        <f>Table1[[#This Row],[Gross_Margin]]-Table1[[#This Row],[Budget_Margin]]</f>
        <v>8</v>
      </c>
      <c r="W2660" s="5">
        <f>IF(
Table1[[#This Row],[Budget_Margin]]=0,
"",
IF(
Table1[[#This Row],[Budget_Margin]]&gt;0,
(Table1[[#This Row],[Gross_Margin]]-Table1[[#This Row],[Budget_Margin]]) / Table1[[#This Row],[Budget_Margin]],
(Table1[[#This Row],[Gross_Margin]]-Table1[[#This Row],[Budget_Margin]]) / ABS(Table1[[#This Row],[Budget_Margin]])
)
)</f>
        <v>0.16</v>
      </c>
      <c r="X2660" s="5" t="str">
        <f>IF(Table1[[#This Row],[Margin_Var]]&gt;=0, "Above Budget", "Below Budget")</f>
        <v>Above Budget</v>
      </c>
      <c r="Y2660" s="5">
        <f>IFERROR(Table1[[#This Row],[Gross_Margin]]/Table1[[#This Row],[Actual_Sales]],0)</f>
        <v>0.59183673469387754</v>
      </c>
      <c r="Z2660" s="5">
        <f>Table1[[#This Row],[Actual_Profit]]/Table1[[#This Row],[Actual_Sales]]</f>
        <v>0.25510204081632654</v>
      </c>
      <c r="AA2660">
        <v>33</v>
      </c>
      <c r="AB2660" s="5">
        <f>IFERROR(Table1[[#This Row],[Expenses]]/Table1[[#This Row],[Actual_Sales]],0)</f>
        <v>0.33673469387755101</v>
      </c>
      <c r="AC2660">
        <v>12</v>
      </c>
      <c r="AD2660">
        <v>443</v>
      </c>
      <c r="AE2660" s="5">
        <f>IFERROR(Table1[[#This Row],[Inventory]]/Table1[[#This Row],[Actual_Sales]],0)</f>
        <v>4.5204081632653059</v>
      </c>
    </row>
    <row r="2661" spans="1:31" x14ac:dyDescent="0.25">
      <c r="A2661">
        <v>3011</v>
      </c>
      <c r="B2661">
        <v>206</v>
      </c>
      <c r="C2661">
        <v>12</v>
      </c>
      <c r="D2661" s="2">
        <v>40695</v>
      </c>
      <c r="E2661">
        <v>98</v>
      </c>
      <c r="F2661">
        <v>60</v>
      </c>
      <c r="G2661">
        <f>Table1[[#This Row],[Actual_Sales]]-Table1[[#This Row],[Budget_Sales]]</f>
        <v>38</v>
      </c>
      <c r="H2661" s="5">
        <f>IF(
Table1[[#This Row],[Budget_Sales]]=0,
"",
IF(
Table1[[#This Row],[Budget_Sales]]&gt;0,
(Table1[[#This Row],[Actual_Sales]]-Table1[[#This Row],[Budget_Sales]])/Table1[[#This Row],[Budget_Sales]],
(Table1[[#This Row],[Actual_Sales]]-Table1[[#This Row],[Budget_Sales]])/ABS(Table1[[#This Row],[Budget_Sales]])
)
)</f>
        <v>0.6333333333333333</v>
      </c>
      <c r="I2661" s="5" t="str">
        <f>IF(Table1[[#This Row],[Sales_Var]]&gt;=0,"Above Budget","Below Budget")</f>
        <v>Above Budget</v>
      </c>
      <c r="J2661">
        <f>Table1[[#This Row],[Actual_Sales]]-(Table1[[#This Row],[COGS]]+Table1[[#This Row],[Expenses]])</f>
        <v>25</v>
      </c>
      <c r="K2661">
        <v>20</v>
      </c>
      <c r="L2661">
        <f>Table1[[#This Row],[Actual_Profit]]-Table1[[#This Row],[Budget_Profit]]</f>
        <v>5</v>
      </c>
      <c r="M2661" s="5">
        <f>IF(
Table1[[#This Row],[Budget_Profit]]=0,
"",
IF(
Table1[[#This Row],[Budget_Profit]]&gt;0,
(Table1[[#This Row],[Actual_Profit]]-Table1[[#This Row],[Budget_Profit]])/Table1[[#This Row],[Budget_Profit]],
(Table1[[#This Row],[Actual_Profit]]-Table1[[#This Row],[Budget_Profit]])/ABS(Table1[[#This Row],[Budget_Profit]])
)
)</f>
        <v>0.25</v>
      </c>
      <c r="N2661" s="5" t="str">
        <f>IF(Table1[[#This Row],[Profit_Var]]&gt;=0, "Above Budget", "Below Budget")</f>
        <v>Above Budget</v>
      </c>
      <c r="O2661">
        <v>40</v>
      </c>
      <c r="P2661">
        <v>20</v>
      </c>
      <c r="Q2661">
        <f>Table1[[#This Row],[COGS]]-Table1[[#This Row],[Budget_COGS]]</f>
        <v>20</v>
      </c>
      <c r="R2661" s="5">
        <f>IF(
Table1[[#This Row],[Budget_COGS]]=0,
"",
IF(
Table1[[#This Row],[Budget_COGS]]&gt;0,
(Table1[[#This Row],[Budget_COGS]]-Table1[[#This Row],[COGS]]) / Table1[[#This Row],[Budget_COGS]],
(Table1[[#This Row],[Budget_COGS]]-Table1[[#This Row],[COGS]]) / ABS(Table1[[#This Row],[Budget_COGS]])
)
)</f>
        <v>-1</v>
      </c>
      <c r="S2661" s="5" t="str">
        <f>IF(Table1[[#This Row],[COGS _Var]]&gt;=0, "Above Budget", "Below Budget")</f>
        <v>Above Budget</v>
      </c>
      <c r="T2661">
        <f>Table1[[#This Row],[Actual_Sales]]-Table1[[#This Row],[COGS]]</f>
        <v>58</v>
      </c>
      <c r="U2661">
        <v>40</v>
      </c>
      <c r="V2661">
        <f>Table1[[#This Row],[Gross_Margin]]-Table1[[#This Row],[Budget_Margin]]</f>
        <v>18</v>
      </c>
      <c r="W2661" s="5">
        <f>IF(
Table1[[#This Row],[Budget_Margin]]=0,
"",
IF(
Table1[[#This Row],[Budget_Margin]]&gt;0,
(Table1[[#This Row],[Gross_Margin]]-Table1[[#This Row],[Budget_Margin]]) / Table1[[#This Row],[Budget_Margin]],
(Table1[[#This Row],[Gross_Margin]]-Table1[[#This Row],[Budget_Margin]]) / ABS(Table1[[#This Row],[Budget_Margin]])
)
)</f>
        <v>0.45</v>
      </c>
      <c r="X2661" s="5" t="str">
        <f>IF(Table1[[#This Row],[Margin_Var]]&gt;=0, "Above Budget", "Below Budget")</f>
        <v>Above Budget</v>
      </c>
      <c r="Y2661" s="5">
        <f>IFERROR(Table1[[#This Row],[Gross_Margin]]/Table1[[#This Row],[Actual_Sales]],0)</f>
        <v>0.59183673469387754</v>
      </c>
      <c r="Z2661" s="5">
        <f>Table1[[#This Row],[Actual_Profit]]/Table1[[#This Row],[Actual_Sales]]</f>
        <v>0.25510204081632654</v>
      </c>
      <c r="AA2661">
        <v>33</v>
      </c>
      <c r="AB2661" s="5">
        <f>IFERROR(Table1[[#This Row],[Expenses]]/Table1[[#This Row],[Actual_Sales]],0)</f>
        <v>0.33673469387755101</v>
      </c>
      <c r="AC2661">
        <v>12</v>
      </c>
      <c r="AD2661">
        <v>443</v>
      </c>
      <c r="AE2661" s="5">
        <f>IFERROR(Table1[[#This Row],[Inventory]]/Table1[[#This Row],[Actual_Sales]],0)</f>
        <v>4.5204081632653059</v>
      </c>
    </row>
    <row r="2662" spans="1:31" x14ac:dyDescent="0.25">
      <c r="A2662">
        <v>3979</v>
      </c>
      <c r="B2662">
        <v>573</v>
      </c>
      <c r="C2662">
        <v>2</v>
      </c>
      <c r="D2662" s="2">
        <v>40848</v>
      </c>
      <c r="E2662">
        <v>196</v>
      </c>
      <c r="F2662">
        <v>180</v>
      </c>
      <c r="G2662">
        <f>Table1[[#This Row],[Actual_Sales]]-Table1[[#This Row],[Budget_Sales]]</f>
        <v>16</v>
      </c>
      <c r="H2662" s="5">
        <f>IF(
Table1[[#This Row],[Budget_Sales]]=0,
"",
IF(
Table1[[#This Row],[Budget_Sales]]&gt;0,
(Table1[[#This Row],[Actual_Sales]]-Table1[[#This Row],[Budget_Sales]])/Table1[[#This Row],[Budget_Sales]],
(Table1[[#This Row],[Actual_Sales]]-Table1[[#This Row],[Budget_Sales]])/ABS(Table1[[#This Row],[Budget_Sales]])
)
)</f>
        <v>8.8888888888888892E-2</v>
      </c>
      <c r="I2662" s="5" t="str">
        <f>IF(Table1[[#This Row],[Sales_Var]]&gt;=0,"Above Budget","Below Budget")</f>
        <v>Above Budget</v>
      </c>
      <c r="J2662">
        <f>Table1[[#This Row],[Actual_Sales]]-(Table1[[#This Row],[COGS]]+Table1[[#This Row],[Expenses]])</f>
        <v>50</v>
      </c>
      <c r="K2662">
        <v>40</v>
      </c>
      <c r="L2662">
        <f>Table1[[#This Row],[Actual_Profit]]-Table1[[#This Row],[Budget_Profit]]</f>
        <v>10</v>
      </c>
      <c r="M2662" s="5">
        <f>IF(
Table1[[#This Row],[Budget_Profit]]=0,
"",
IF(
Table1[[#This Row],[Budget_Profit]]&gt;0,
(Table1[[#This Row],[Actual_Profit]]-Table1[[#This Row],[Budget_Profit]])/Table1[[#This Row],[Budget_Profit]],
(Table1[[#This Row],[Actual_Profit]]-Table1[[#This Row],[Budget_Profit]])/ABS(Table1[[#This Row],[Budget_Profit]])
)
)</f>
        <v>0.25</v>
      </c>
      <c r="N2662" s="5" t="str">
        <f>IF(Table1[[#This Row],[Profit_Var]]&gt;=0, "Above Budget", "Below Budget")</f>
        <v>Above Budget</v>
      </c>
      <c r="O2662">
        <v>82</v>
      </c>
      <c r="P2662">
        <v>80</v>
      </c>
      <c r="Q2662">
        <f>Table1[[#This Row],[COGS]]-Table1[[#This Row],[Budget_COGS]]</f>
        <v>2</v>
      </c>
      <c r="R2662" s="5">
        <f>IF(
Table1[[#This Row],[Budget_COGS]]=0,
"",
IF(
Table1[[#This Row],[Budget_COGS]]&gt;0,
(Table1[[#This Row],[Budget_COGS]]-Table1[[#This Row],[COGS]]) / Table1[[#This Row],[Budget_COGS]],
(Table1[[#This Row],[Budget_COGS]]-Table1[[#This Row],[COGS]]) / ABS(Table1[[#This Row],[Budget_COGS]])
)
)</f>
        <v>-2.5000000000000001E-2</v>
      </c>
      <c r="S2662" s="5" t="str">
        <f>IF(Table1[[#This Row],[COGS _Var]]&gt;=0, "Above Budget", "Below Budget")</f>
        <v>Above Budget</v>
      </c>
      <c r="T2662">
        <f>Table1[[#This Row],[Actual_Sales]]-Table1[[#This Row],[COGS]]</f>
        <v>114</v>
      </c>
      <c r="U2662">
        <v>100</v>
      </c>
      <c r="V2662">
        <f>Table1[[#This Row],[Gross_Margin]]-Table1[[#This Row],[Budget_Margin]]</f>
        <v>14</v>
      </c>
      <c r="W2662" s="5">
        <f>IF(
Table1[[#This Row],[Budget_Margin]]=0,
"",
IF(
Table1[[#This Row],[Budget_Margin]]&gt;0,
(Table1[[#This Row],[Gross_Margin]]-Table1[[#This Row],[Budget_Margin]]) / Table1[[#This Row],[Budget_Margin]],
(Table1[[#This Row],[Gross_Margin]]-Table1[[#This Row],[Budget_Margin]]) / ABS(Table1[[#This Row],[Budget_Margin]])
)
)</f>
        <v>0.14000000000000001</v>
      </c>
      <c r="X2662" s="5" t="str">
        <f>IF(Table1[[#This Row],[Margin_Var]]&gt;=0, "Above Budget", "Below Budget")</f>
        <v>Above Budget</v>
      </c>
      <c r="Y2662" s="5">
        <f>IFERROR(Table1[[#This Row],[Gross_Margin]]/Table1[[#This Row],[Actual_Sales]],0)</f>
        <v>0.58163265306122447</v>
      </c>
      <c r="Z2662" s="5">
        <f>Table1[[#This Row],[Actual_Profit]]/Table1[[#This Row],[Actual_Sales]]</f>
        <v>0.25510204081632654</v>
      </c>
      <c r="AA2662">
        <v>64</v>
      </c>
      <c r="AB2662" s="5">
        <f>IFERROR(Table1[[#This Row],[Expenses]]/Table1[[#This Row],[Actual_Sales]],0)</f>
        <v>0.32653061224489793</v>
      </c>
      <c r="AC2662">
        <v>31</v>
      </c>
      <c r="AD2662">
        <v>601</v>
      </c>
      <c r="AE2662" s="5">
        <f>IFERROR(Table1[[#This Row],[Inventory]]/Table1[[#This Row],[Actual_Sales]],0)</f>
        <v>3.0663265306122449</v>
      </c>
    </row>
    <row r="2663" spans="1:31" x14ac:dyDescent="0.25">
      <c r="A2663">
        <v>3945</v>
      </c>
      <c r="B2663">
        <v>435</v>
      </c>
      <c r="C2663">
        <v>3</v>
      </c>
      <c r="D2663" s="2">
        <v>40848</v>
      </c>
      <c r="E2663">
        <v>196</v>
      </c>
      <c r="F2663">
        <v>210</v>
      </c>
      <c r="G2663">
        <f>Table1[[#This Row],[Actual_Sales]]-Table1[[#This Row],[Budget_Sales]]</f>
        <v>-14</v>
      </c>
      <c r="H2663" s="5">
        <f>IF(
Table1[[#This Row],[Budget_Sales]]=0,
"",
IF(
Table1[[#This Row],[Budget_Sales]]&gt;0,
(Table1[[#This Row],[Actual_Sales]]-Table1[[#This Row],[Budget_Sales]])/Table1[[#This Row],[Budget_Sales]],
(Table1[[#This Row],[Actual_Sales]]-Table1[[#This Row],[Budget_Sales]])/ABS(Table1[[#This Row],[Budget_Sales]])
)
)</f>
        <v>-6.6666666666666666E-2</v>
      </c>
      <c r="I2663" s="5" t="str">
        <f>IF(Table1[[#This Row],[Sales_Var]]&gt;=0,"Above Budget","Below Budget")</f>
        <v>Below Budget</v>
      </c>
      <c r="J2663">
        <f>Table1[[#This Row],[Actual_Sales]]-(Table1[[#This Row],[COGS]]+Table1[[#This Row],[Expenses]])</f>
        <v>50</v>
      </c>
      <c r="K2663">
        <v>60</v>
      </c>
      <c r="L2663">
        <f>Table1[[#This Row],[Actual_Profit]]-Table1[[#This Row],[Budget_Profit]]</f>
        <v>-10</v>
      </c>
      <c r="M2663" s="5">
        <f>IF(
Table1[[#This Row],[Budget_Profit]]=0,
"",
IF(
Table1[[#This Row],[Budget_Profit]]&gt;0,
(Table1[[#This Row],[Actual_Profit]]-Table1[[#This Row],[Budget_Profit]])/Table1[[#This Row],[Budget_Profit]],
(Table1[[#This Row],[Actual_Profit]]-Table1[[#This Row],[Budget_Profit]])/ABS(Table1[[#This Row],[Budget_Profit]])
)
)</f>
        <v>-0.16666666666666666</v>
      </c>
      <c r="N2663" s="5" t="str">
        <f>IF(Table1[[#This Row],[Profit_Var]]&gt;=0, "Above Budget", "Below Budget")</f>
        <v>Below Budget</v>
      </c>
      <c r="O2663">
        <v>82</v>
      </c>
      <c r="P2663">
        <v>90</v>
      </c>
      <c r="Q2663">
        <f>Table1[[#This Row],[COGS]]-Table1[[#This Row],[Budget_COGS]]</f>
        <v>-8</v>
      </c>
      <c r="R2663" s="5">
        <f>IF(
Table1[[#This Row],[Budget_COGS]]=0,
"",
IF(
Table1[[#This Row],[Budget_COGS]]&gt;0,
(Table1[[#This Row],[Budget_COGS]]-Table1[[#This Row],[COGS]]) / Table1[[#This Row],[Budget_COGS]],
(Table1[[#This Row],[Budget_COGS]]-Table1[[#This Row],[COGS]]) / ABS(Table1[[#This Row],[Budget_COGS]])
)
)</f>
        <v>8.8888888888888892E-2</v>
      </c>
      <c r="S2663" s="5" t="str">
        <f>IF(Table1[[#This Row],[COGS _Var]]&gt;=0, "Above Budget", "Below Budget")</f>
        <v>Below Budget</v>
      </c>
      <c r="T2663">
        <f>Table1[[#This Row],[Actual_Sales]]-Table1[[#This Row],[COGS]]</f>
        <v>114</v>
      </c>
      <c r="U2663">
        <v>120</v>
      </c>
      <c r="V2663">
        <f>Table1[[#This Row],[Gross_Margin]]-Table1[[#This Row],[Budget_Margin]]</f>
        <v>-6</v>
      </c>
      <c r="W2663" s="5">
        <f>IF(
Table1[[#This Row],[Budget_Margin]]=0,
"",
IF(
Table1[[#This Row],[Budget_Margin]]&gt;0,
(Table1[[#This Row],[Gross_Margin]]-Table1[[#This Row],[Budget_Margin]]) / Table1[[#This Row],[Budget_Margin]],
(Table1[[#This Row],[Gross_Margin]]-Table1[[#This Row],[Budget_Margin]]) / ABS(Table1[[#This Row],[Budget_Margin]])
)
)</f>
        <v>-0.05</v>
      </c>
      <c r="X2663" s="5" t="str">
        <f>IF(Table1[[#This Row],[Margin_Var]]&gt;=0, "Above Budget", "Below Budget")</f>
        <v>Below Budget</v>
      </c>
      <c r="Y2663" s="5">
        <f>IFERROR(Table1[[#This Row],[Gross_Margin]]/Table1[[#This Row],[Actual_Sales]],0)</f>
        <v>0.58163265306122447</v>
      </c>
      <c r="Z2663" s="5">
        <f>Table1[[#This Row],[Actual_Profit]]/Table1[[#This Row],[Actual_Sales]]</f>
        <v>0.25510204081632654</v>
      </c>
      <c r="AA2663">
        <v>64</v>
      </c>
      <c r="AB2663" s="5">
        <f>IFERROR(Table1[[#This Row],[Expenses]]/Table1[[#This Row],[Actual_Sales]],0)</f>
        <v>0.32653061224489793</v>
      </c>
      <c r="AC2663">
        <v>31</v>
      </c>
      <c r="AD2663">
        <v>601</v>
      </c>
      <c r="AE2663" s="5">
        <f>IFERROR(Table1[[#This Row],[Inventory]]/Table1[[#This Row],[Actual_Sales]],0)</f>
        <v>3.0663265306122449</v>
      </c>
    </row>
    <row r="2664" spans="1:31" x14ac:dyDescent="0.25">
      <c r="A2664">
        <v>3924</v>
      </c>
      <c r="B2664">
        <v>337</v>
      </c>
      <c r="C2664">
        <v>9</v>
      </c>
      <c r="D2664" s="2">
        <v>40848</v>
      </c>
      <c r="E2664">
        <v>196</v>
      </c>
      <c r="F2664">
        <v>170</v>
      </c>
      <c r="G2664">
        <f>Table1[[#This Row],[Actual_Sales]]-Table1[[#This Row],[Budget_Sales]]</f>
        <v>26</v>
      </c>
      <c r="H2664" s="5">
        <f>IF(
Table1[[#This Row],[Budget_Sales]]=0,
"",
IF(
Table1[[#This Row],[Budget_Sales]]&gt;0,
(Table1[[#This Row],[Actual_Sales]]-Table1[[#This Row],[Budget_Sales]])/Table1[[#This Row],[Budget_Sales]],
(Table1[[#This Row],[Actual_Sales]]-Table1[[#This Row],[Budget_Sales]])/ABS(Table1[[#This Row],[Budget_Sales]])
)
)</f>
        <v>0.15294117647058825</v>
      </c>
      <c r="I2664" s="5" t="str">
        <f>IF(Table1[[#This Row],[Sales_Var]]&gt;=0,"Above Budget","Below Budget")</f>
        <v>Above Budget</v>
      </c>
      <c r="J2664">
        <f>Table1[[#This Row],[Actual_Sales]]-(Table1[[#This Row],[COGS]]+Table1[[#This Row],[Expenses]])</f>
        <v>50</v>
      </c>
      <c r="K2664">
        <v>40</v>
      </c>
      <c r="L2664">
        <f>Table1[[#This Row],[Actual_Profit]]-Table1[[#This Row],[Budget_Profit]]</f>
        <v>10</v>
      </c>
      <c r="M2664" s="5">
        <f>IF(
Table1[[#This Row],[Budget_Profit]]=0,
"",
IF(
Table1[[#This Row],[Budget_Profit]]&gt;0,
(Table1[[#This Row],[Actual_Profit]]-Table1[[#This Row],[Budget_Profit]])/Table1[[#This Row],[Budget_Profit]],
(Table1[[#This Row],[Actual_Profit]]-Table1[[#This Row],[Budget_Profit]])/ABS(Table1[[#This Row],[Budget_Profit]])
)
)</f>
        <v>0.25</v>
      </c>
      <c r="N2664" s="5" t="str">
        <f>IF(Table1[[#This Row],[Profit_Var]]&gt;=0, "Above Budget", "Below Budget")</f>
        <v>Above Budget</v>
      </c>
      <c r="O2664">
        <v>82</v>
      </c>
      <c r="P2664">
        <v>70</v>
      </c>
      <c r="Q2664">
        <f>Table1[[#This Row],[COGS]]-Table1[[#This Row],[Budget_COGS]]</f>
        <v>12</v>
      </c>
      <c r="R2664" s="5">
        <f>IF(
Table1[[#This Row],[Budget_COGS]]=0,
"",
IF(
Table1[[#This Row],[Budget_COGS]]&gt;0,
(Table1[[#This Row],[Budget_COGS]]-Table1[[#This Row],[COGS]]) / Table1[[#This Row],[Budget_COGS]],
(Table1[[#This Row],[Budget_COGS]]-Table1[[#This Row],[COGS]]) / ABS(Table1[[#This Row],[Budget_COGS]])
)
)</f>
        <v>-0.17142857142857143</v>
      </c>
      <c r="S2664" s="5" t="str">
        <f>IF(Table1[[#This Row],[COGS _Var]]&gt;=0, "Above Budget", "Below Budget")</f>
        <v>Above Budget</v>
      </c>
      <c r="T2664">
        <f>Table1[[#This Row],[Actual_Sales]]-Table1[[#This Row],[COGS]]</f>
        <v>114</v>
      </c>
      <c r="U2664">
        <v>100</v>
      </c>
      <c r="V2664">
        <f>Table1[[#This Row],[Gross_Margin]]-Table1[[#This Row],[Budget_Margin]]</f>
        <v>14</v>
      </c>
      <c r="W2664" s="5">
        <f>IF(
Table1[[#This Row],[Budget_Margin]]=0,
"",
IF(
Table1[[#This Row],[Budget_Margin]]&gt;0,
(Table1[[#This Row],[Gross_Margin]]-Table1[[#This Row],[Budget_Margin]]) / Table1[[#This Row],[Budget_Margin]],
(Table1[[#This Row],[Gross_Margin]]-Table1[[#This Row],[Budget_Margin]]) / ABS(Table1[[#This Row],[Budget_Margin]])
)
)</f>
        <v>0.14000000000000001</v>
      </c>
      <c r="X2664" s="5" t="str">
        <f>IF(Table1[[#This Row],[Margin_Var]]&gt;=0, "Above Budget", "Below Budget")</f>
        <v>Above Budget</v>
      </c>
      <c r="Y2664" s="5">
        <f>IFERROR(Table1[[#This Row],[Gross_Margin]]/Table1[[#This Row],[Actual_Sales]],0)</f>
        <v>0.58163265306122447</v>
      </c>
      <c r="Z2664" s="5">
        <f>Table1[[#This Row],[Actual_Profit]]/Table1[[#This Row],[Actual_Sales]]</f>
        <v>0.25510204081632654</v>
      </c>
      <c r="AA2664">
        <v>64</v>
      </c>
      <c r="AB2664" s="5">
        <f>IFERROR(Table1[[#This Row],[Expenses]]/Table1[[#This Row],[Actual_Sales]],0)</f>
        <v>0.32653061224489793</v>
      </c>
      <c r="AC2664">
        <v>31</v>
      </c>
      <c r="AD2664">
        <v>601</v>
      </c>
      <c r="AE2664" s="5">
        <f>IFERROR(Table1[[#This Row],[Inventory]]/Table1[[#This Row],[Actual_Sales]],0)</f>
        <v>3.0663265306122449</v>
      </c>
    </row>
    <row r="2665" spans="1:31" x14ac:dyDescent="0.25">
      <c r="A2665">
        <v>3948</v>
      </c>
      <c r="B2665">
        <v>475</v>
      </c>
      <c r="C2665">
        <v>9</v>
      </c>
      <c r="D2665" s="2">
        <v>40848</v>
      </c>
      <c r="E2665">
        <v>196</v>
      </c>
      <c r="F2665">
        <v>130</v>
      </c>
      <c r="G2665">
        <f>Table1[[#This Row],[Actual_Sales]]-Table1[[#This Row],[Budget_Sales]]</f>
        <v>66</v>
      </c>
      <c r="H2665" s="5">
        <f>IF(
Table1[[#This Row],[Budget_Sales]]=0,
"",
IF(
Table1[[#This Row],[Budget_Sales]]&gt;0,
(Table1[[#This Row],[Actual_Sales]]-Table1[[#This Row],[Budget_Sales]])/Table1[[#This Row],[Budget_Sales]],
(Table1[[#This Row],[Actual_Sales]]-Table1[[#This Row],[Budget_Sales]])/ABS(Table1[[#This Row],[Budget_Sales]])
)
)</f>
        <v>0.50769230769230766</v>
      </c>
      <c r="I2665" s="5" t="str">
        <f>IF(Table1[[#This Row],[Sales_Var]]&gt;=0,"Above Budget","Below Budget")</f>
        <v>Above Budget</v>
      </c>
      <c r="J2665">
        <f>Table1[[#This Row],[Actual_Sales]]-(Table1[[#This Row],[COGS]]+Table1[[#This Row],[Expenses]])</f>
        <v>50</v>
      </c>
      <c r="K2665">
        <v>30</v>
      </c>
      <c r="L2665">
        <f>Table1[[#This Row],[Actual_Profit]]-Table1[[#This Row],[Budget_Profit]]</f>
        <v>20</v>
      </c>
      <c r="M2665" s="5">
        <f>IF(
Table1[[#This Row],[Budget_Profit]]=0,
"",
IF(
Table1[[#This Row],[Budget_Profit]]&gt;0,
(Table1[[#This Row],[Actual_Profit]]-Table1[[#This Row],[Budget_Profit]])/Table1[[#This Row],[Budget_Profit]],
(Table1[[#This Row],[Actual_Profit]]-Table1[[#This Row],[Budget_Profit]])/ABS(Table1[[#This Row],[Budget_Profit]])
)
)</f>
        <v>0.66666666666666663</v>
      </c>
      <c r="N2665" s="5" t="str">
        <f>IF(Table1[[#This Row],[Profit_Var]]&gt;=0, "Above Budget", "Below Budget")</f>
        <v>Above Budget</v>
      </c>
      <c r="O2665">
        <v>82</v>
      </c>
      <c r="P2665">
        <v>60</v>
      </c>
      <c r="Q2665">
        <f>Table1[[#This Row],[COGS]]-Table1[[#This Row],[Budget_COGS]]</f>
        <v>22</v>
      </c>
      <c r="R2665" s="5">
        <f>IF(
Table1[[#This Row],[Budget_COGS]]=0,
"",
IF(
Table1[[#This Row],[Budget_COGS]]&gt;0,
(Table1[[#This Row],[Budget_COGS]]-Table1[[#This Row],[COGS]]) / Table1[[#This Row],[Budget_COGS]],
(Table1[[#This Row],[Budget_COGS]]-Table1[[#This Row],[COGS]]) / ABS(Table1[[#This Row],[Budget_COGS]])
)
)</f>
        <v>-0.36666666666666664</v>
      </c>
      <c r="S2665" s="5" t="str">
        <f>IF(Table1[[#This Row],[COGS _Var]]&gt;=0, "Above Budget", "Below Budget")</f>
        <v>Above Budget</v>
      </c>
      <c r="T2665">
        <f>Table1[[#This Row],[Actual_Sales]]-Table1[[#This Row],[COGS]]</f>
        <v>114</v>
      </c>
      <c r="U2665">
        <v>70</v>
      </c>
      <c r="V2665">
        <f>Table1[[#This Row],[Gross_Margin]]-Table1[[#This Row],[Budget_Margin]]</f>
        <v>44</v>
      </c>
      <c r="W2665" s="5">
        <f>IF(
Table1[[#This Row],[Budget_Margin]]=0,
"",
IF(
Table1[[#This Row],[Budget_Margin]]&gt;0,
(Table1[[#This Row],[Gross_Margin]]-Table1[[#This Row],[Budget_Margin]]) / Table1[[#This Row],[Budget_Margin]],
(Table1[[#This Row],[Gross_Margin]]-Table1[[#This Row],[Budget_Margin]]) / ABS(Table1[[#This Row],[Budget_Margin]])
)
)</f>
        <v>0.62857142857142856</v>
      </c>
      <c r="X2665" s="5" t="str">
        <f>IF(Table1[[#This Row],[Margin_Var]]&gt;=0, "Above Budget", "Below Budget")</f>
        <v>Above Budget</v>
      </c>
      <c r="Y2665" s="5">
        <f>IFERROR(Table1[[#This Row],[Gross_Margin]]/Table1[[#This Row],[Actual_Sales]],0)</f>
        <v>0.58163265306122447</v>
      </c>
      <c r="Z2665" s="5">
        <f>Table1[[#This Row],[Actual_Profit]]/Table1[[#This Row],[Actual_Sales]]</f>
        <v>0.25510204081632654</v>
      </c>
      <c r="AA2665">
        <v>64</v>
      </c>
      <c r="AB2665" s="5">
        <f>IFERROR(Table1[[#This Row],[Expenses]]/Table1[[#This Row],[Actual_Sales]],0)</f>
        <v>0.32653061224489793</v>
      </c>
      <c r="AC2665">
        <v>31</v>
      </c>
      <c r="AD2665">
        <v>601</v>
      </c>
      <c r="AE2665" s="5">
        <f>IFERROR(Table1[[#This Row],[Inventory]]/Table1[[#This Row],[Actual_Sales]],0)</f>
        <v>3.0663265306122449</v>
      </c>
    </row>
    <row r="2666" spans="1:31" x14ac:dyDescent="0.25">
      <c r="A2666">
        <v>2844</v>
      </c>
      <c r="B2666">
        <v>234</v>
      </c>
      <c r="C2666">
        <v>2</v>
      </c>
      <c r="D2666" s="2">
        <v>40664</v>
      </c>
      <c r="E2666">
        <v>102</v>
      </c>
      <c r="F2666">
        <v>100</v>
      </c>
      <c r="G2666">
        <f>Table1[[#This Row],[Actual_Sales]]-Table1[[#This Row],[Budget_Sales]]</f>
        <v>2</v>
      </c>
      <c r="H2666" s="5">
        <f>IF(
Table1[[#This Row],[Budget_Sales]]=0,
"",
IF(
Table1[[#This Row],[Budget_Sales]]&gt;0,
(Table1[[#This Row],[Actual_Sales]]-Table1[[#This Row],[Budget_Sales]])/Table1[[#This Row],[Budget_Sales]],
(Table1[[#This Row],[Actual_Sales]]-Table1[[#This Row],[Budget_Sales]])/ABS(Table1[[#This Row],[Budget_Sales]])
)
)</f>
        <v>0.02</v>
      </c>
      <c r="I2666" s="5" t="str">
        <f>IF(Table1[[#This Row],[Sales_Var]]&gt;=0,"Above Budget","Below Budget")</f>
        <v>Above Budget</v>
      </c>
      <c r="J2666">
        <f>Table1[[#This Row],[Actual_Sales]]-(Table1[[#This Row],[COGS]]+Table1[[#This Row],[Expenses]])</f>
        <v>26</v>
      </c>
      <c r="K2666">
        <v>30</v>
      </c>
      <c r="L2666">
        <f>Table1[[#This Row],[Actual_Profit]]-Table1[[#This Row],[Budget_Profit]]</f>
        <v>-4</v>
      </c>
      <c r="M2666" s="5">
        <f>IF(
Table1[[#This Row],[Budget_Profit]]=0,
"",
IF(
Table1[[#This Row],[Budget_Profit]]&gt;0,
(Table1[[#This Row],[Actual_Profit]]-Table1[[#This Row],[Budget_Profit]])/Table1[[#This Row],[Budget_Profit]],
(Table1[[#This Row],[Actual_Profit]]-Table1[[#This Row],[Budget_Profit]])/ABS(Table1[[#This Row],[Budget_Profit]])
)
)</f>
        <v>-0.13333333333333333</v>
      </c>
      <c r="N2666" s="5" t="str">
        <f>IF(Table1[[#This Row],[Profit_Var]]&gt;=0, "Above Budget", "Below Budget")</f>
        <v>Below Budget</v>
      </c>
      <c r="O2666">
        <v>42</v>
      </c>
      <c r="P2666">
        <v>40</v>
      </c>
      <c r="Q2666">
        <f>Table1[[#This Row],[COGS]]-Table1[[#This Row],[Budget_COGS]]</f>
        <v>2</v>
      </c>
      <c r="R2666" s="5">
        <f>IF(
Table1[[#This Row],[Budget_COGS]]=0,
"",
IF(
Table1[[#This Row],[Budget_COGS]]&gt;0,
(Table1[[#This Row],[Budget_COGS]]-Table1[[#This Row],[COGS]]) / Table1[[#This Row],[Budget_COGS]],
(Table1[[#This Row],[Budget_COGS]]-Table1[[#This Row],[COGS]]) / ABS(Table1[[#This Row],[Budget_COGS]])
)
)</f>
        <v>-0.05</v>
      </c>
      <c r="S2666" s="5" t="str">
        <f>IF(Table1[[#This Row],[COGS _Var]]&gt;=0, "Above Budget", "Below Budget")</f>
        <v>Above Budget</v>
      </c>
      <c r="T2666">
        <f>Table1[[#This Row],[Actual_Sales]]-Table1[[#This Row],[COGS]]</f>
        <v>60</v>
      </c>
      <c r="U2666">
        <v>60</v>
      </c>
      <c r="V2666">
        <f>Table1[[#This Row],[Gross_Margin]]-Table1[[#This Row],[Budget_Margin]]</f>
        <v>0</v>
      </c>
      <c r="W2666" s="5">
        <f>IF(
Table1[[#This Row],[Budget_Margin]]=0,
"",
IF(
Table1[[#This Row],[Budget_Margin]]&gt;0,
(Table1[[#This Row],[Gross_Margin]]-Table1[[#This Row],[Budget_Margin]]) / Table1[[#This Row],[Budget_Margin]],
(Table1[[#This Row],[Gross_Margin]]-Table1[[#This Row],[Budget_Margin]]) / ABS(Table1[[#This Row],[Budget_Margin]])
)
)</f>
        <v>0</v>
      </c>
      <c r="X2666" s="5" t="str">
        <f>IF(Table1[[#This Row],[Margin_Var]]&gt;=0, "Above Budget", "Below Budget")</f>
        <v>Above Budget</v>
      </c>
      <c r="Y2666" s="5">
        <f>IFERROR(Table1[[#This Row],[Gross_Margin]]/Table1[[#This Row],[Actual_Sales]],0)</f>
        <v>0.58823529411764708</v>
      </c>
      <c r="Z2666" s="5">
        <f>Table1[[#This Row],[Actual_Profit]]/Table1[[#This Row],[Actual_Sales]]</f>
        <v>0.25490196078431371</v>
      </c>
      <c r="AA2666">
        <v>34</v>
      </c>
      <c r="AB2666" s="5">
        <f>IFERROR(Table1[[#This Row],[Expenses]]/Table1[[#This Row],[Actual_Sales]],0)</f>
        <v>0.33333333333333331</v>
      </c>
      <c r="AC2666">
        <v>13</v>
      </c>
      <c r="AD2666">
        <v>384</v>
      </c>
      <c r="AE2666" s="5">
        <f>IFERROR(Table1[[#This Row],[Inventory]]/Table1[[#This Row],[Actual_Sales]],0)</f>
        <v>3.7647058823529411</v>
      </c>
    </row>
    <row r="2667" spans="1:31" x14ac:dyDescent="0.25">
      <c r="A2667">
        <v>1955</v>
      </c>
      <c r="B2667">
        <v>225</v>
      </c>
      <c r="C2667">
        <v>6</v>
      </c>
      <c r="D2667" s="2">
        <v>40513</v>
      </c>
      <c r="E2667">
        <v>106</v>
      </c>
      <c r="F2667">
        <v>80</v>
      </c>
      <c r="G2667">
        <f>Table1[[#This Row],[Actual_Sales]]-Table1[[#This Row],[Budget_Sales]]</f>
        <v>26</v>
      </c>
      <c r="H2667" s="5">
        <f>IF(
Table1[[#This Row],[Budget_Sales]]=0,
"",
IF(
Table1[[#This Row],[Budget_Sales]]&gt;0,
(Table1[[#This Row],[Actual_Sales]]-Table1[[#This Row],[Budget_Sales]])/Table1[[#This Row],[Budget_Sales]],
(Table1[[#This Row],[Actual_Sales]]-Table1[[#This Row],[Budget_Sales]])/ABS(Table1[[#This Row],[Budget_Sales]])
)
)</f>
        <v>0.32500000000000001</v>
      </c>
      <c r="I2667" s="5" t="str">
        <f>IF(Table1[[#This Row],[Sales_Var]]&gt;=0,"Above Budget","Below Budget")</f>
        <v>Above Budget</v>
      </c>
      <c r="J2667">
        <f>Table1[[#This Row],[Actual_Sales]]-(Table1[[#This Row],[COGS]]+Table1[[#This Row],[Expenses]])</f>
        <v>27</v>
      </c>
      <c r="K2667">
        <v>20</v>
      </c>
      <c r="L2667">
        <f>Table1[[#This Row],[Actual_Profit]]-Table1[[#This Row],[Budget_Profit]]</f>
        <v>7</v>
      </c>
      <c r="M2667" s="5">
        <f>IF(
Table1[[#This Row],[Budget_Profit]]=0,
"",
IF(
Table1[[#This Row],[Budget_Profit]]&gt;0,
(Table1[[#This Row],[Actual_Profit]]-Table1[[#This Row],[Budget_Profit]])/Table1[[#This Row],[Budget_Profit]],
(Table1[[#This Row],[Actual_Profit]]-Table1[[#This Row],[Budget_Profit]])/ABS(Table1[[#This Row],[Budget_Profit]])
)
)</f>
        <v>0.35</v>
      </c>
      <c r="N2667" s="5" t="str">
        <f>IF(Table1[[#This Row],[Profit_Var]]&gt;=0, "Above Budget", "Below Budget")</f>
        <v>Above Budget</v>
      </c>
      <c r="O2667">
        <v>43</v>
      </c>
      <c r="P2667">
        <v>30</v>
      </c>
      <c r="Q2667">
        <f>Table1[[#This Row],[COGS]]-Table1[[#This Row],[Budget_COGS]]</f>
        <v>13</v>
      </c>
      <c r="R2667" s="5">
        <f>IF(
Table1[[#This Row],[Budget_COGS]]=0,
"",
IF(
Table1[[#This Row],[Budget_COGS]]&gt;0,
(Table1[[#This Row],[Budget_COGS]]-Table1[[#This Row],[COGS]]) / Table1[[#This Row],[Budget_COGS]],
(Table1[[#This Row],[Budget_COGS]]-Table1[[#This Row],[COGS]]) / ABS(Table1[[#This Row],[Budget_COGS]])
)
)</f>
        <v>-0.43333333333333335</v>
      </c>
      <c r="S2667" s="5" t="str">
        <f>IF(Table1[[#This Row],[COGS _Var]]&gt;=0, "Above Budget", "Below Budget")</f>
        <v>Above Budget</v>
      </c>
      <c r="T2667">
        <f>Table1[[#This Row],[Actual_Sales]]-Table1[[#This Row],[COGS]]</f>
        <v>63</v>
      </c>
      <c r="U2667">
        <v>50</v>
      </c>
      <c r="V2667">
        <f>Table1[[#This Row],[Gross_Margin]]-Table1[[#This Row],[Budget_Margin]]</f>
        <v>13</v>
      </c>
      <c r="W2667" s="5">
        <f>IF(
Table1[[#This Row],[Budget_Margin]]=0,
"",
IF(
Table1[[#This Row],[Budget_Margin]]&gt;0,
(Table1[[#This Row],[Gross_Margin]]-Table1[[#This Row],[Budget_Margin]]) / Table1[[#This Row],[Budget_Margin]],
(Table1[[#This Row],[Gross_Margin]]-Table1[[#This Row],[Budget_Margin]]) / ABS(Table1[[#This Row],[Budget_Margin]])
)
)</f>
        <v>0.26</v>
      </c>
      <c r="X2667" s="5" t="str">
        <f>IF(Table1[[#This Row],[Margin_Var]]&gt;=0, "Above Budget", "Below Budget")</f>
        <v>Above Budget</v>
      </c>
      <c r="Y2667" s="5">
        <f>IFERROR(Table1[[#This Row],[Gross_Margin]]/Table1[[#This Row],[Actual_Sales]],0)</f>
        <v>0.59433962264150941</v>
      </c>
      <c r="Z2667" s="5">
        <f>Table1[[#This Row],[Actual_Profit]]/Table1[[#This Row],[Actual_Sales]]</f>
        <v>0.25471698113207547</v>
      </c>
      <c r="AA2667">
        <v>36</v>
      </c>
      <c r="AB2667" s="5">
        <f>IFERROR(Table1[[#This Row],[Expenses]]/Table1[[#This Row],[Actual_Sales]],0)</f>
        <v>0.33962264150943394</v>
      </c>
      <c r="AC2667">
        <v>13</v>
      </c>
      <c r="AD2667">
        <v>466</v>
      </c>
      <c r="AE2667" s="5">
        <f>IFERROR(Table1[[#This Row],[Inventory]]/Table1[[#This Row],[Actual_Sales]],0)</f>
        <v>4.3962264150943398</v>
      </c>
    </row>
    <row r="2668" spans="1:31" x14ac:dyDescent="0.25">
      <c r="A2668">
        <v>3932</v>
      </c>
      <c r="B2668">
        <v>425</v>
      </c>
      <c r="C2668">
        <v>4</v>
      </c>
      <c r="D2668" s="2">
        <v>40848</v>
      </c>
      <c r="E2668">
        <v>55</v>
      </c>
      <c r="F2668">
        <v>50</v>
      </c>
      <c r="G2668">
        <f>Table1[[#This Row],[Actual_Sales]]-Table1[[#This Row],[Budget_Sales]]</f>
        <v>5</v>
      </c>
      <c r="H2668" s="5">
        <f>IF(
Table1[[#This Row],[Budget_Sales]]=0,
"",
IF(
Table1[[#This Row],[Budget_Sales]]&gt;0,
(Table1[[#This Row],[Actual_Sales]]-Table1[[#This Row],[Budget_Sales]])/Table1[[#This Row],[Budget_Sales]],
(Table1[[#This Row],[Actual_Sales]]-Table1[[#This Row],[Budget_Sales]])/ABS(Table1[[#This Row],[Budget_Sales]])
)
)</f>
        <v>0.1</v>
      </c>
      <c r="I2668" s="5" t="str">
        <f>IF(Table1[[#This Row],[Sales_Var]]&gt;=0,"Above Budget","Below Budget")</f>
        <v>Above Budget</v>
      </c>
      <c r="J2668">
        <f>Table1[[#This Row],[Actual_Sales]]-(Table1[[#This Row],[COGS]]+Table1[[#This Row],[Expenses]])</f>
        <v>14</v>
      </c>
      <c r="K2668">
        <v>20</v>
      </c>
      <c r="L2668">
        <f>Table1[[#This Row],[Actual_Profit]]-Table1[[#This Row],[Budget_Profit]]</f>
        <v>-6</v>
      </c>
      <c r="M2668" s="5">
        <f>IF(
Table1[[#This Row],[Budget_Profit]]=0,
"",
IF(
Table1[[#This Row],[Budget_Profit]]&gt;0,
(Table1[[#This Row],[Actual_Profit]]-Table1[[#This Row],[Budget_Profit]])/Table1[[#This Row],[Budget_Profit]],
(Table1[[#This Row],[Actual_Profit]]-Table1[[#This Row],[Budget_Profit]])/ABS(Table1[[#This Row],[Budget_Profit]])
)
)</f>
        <v>-0.3</v>
      </c>
      <c r="N2668" s="5" t="str">
        <f>IF(Table1[[#This Row],[Profit_Var]]&gt;=0, "Above Budget", "Below Budget")</f>
        <v>Below Budget</v>
      </c>
      <c r="O2668">
        <v>22</v>
      </c>
      <c r="P2668">
        <v>20</v>
      </c>
      <c r="Q2668">
        <f>Table1[[#This Row],[COGS]]-Table1[[#This Row],[Budget_COGS]]</f>
        <v>2</v>
      </c>
      <c r="R2668" s="5">
        <f>IF(
Table1[[#This Row],[Budget_COGS]]=0,
"",
IF(
Table1[[#This Row],[Budget_COGS]]&gt;0,
(Table1[[#This Row],[Budget_COGS]]-Table1[[#This Row],[COGS]]) / Table1[[#This Row],[Budget_COGS]],
(Table1[[#This Row],[Budget_COGS]]-Table1[[#This Row],[COGS]]) / ABS(Table1[[#This Row],[Budget_COGS]])
)
)</f>
        <v>-0.1</v>
      </c>
      <c r="S2668" s="5" t="str">
        <f>IF(Table1[[#This Row],[COGS _Var]]&gt;=0, "Above Budget", "Below Budget")</f>
        <v>Above Budget</v>
      </c>
      <c r="T2668">
        <f>Table1[[#This Row],[Actual_Sales]]-Table1[[#This Row],[COGS]]</f>
        <v>33</v>
      </c>
      <c r="U2668">
        <v>30</v>
      </c>
      <c r="V2668">
        <f>Table1[[#This Row],[Gross_Margin]]-Table1[[#This Row],[Budget_Margin]]</f>
        <v>3</v>
      </c>
      <c r="W2668" s="5">
        <f>IF(
Table1[[#This Row],[Budget_Margin]]=0,
"",
IF(
Table1[[#This Row],[Budget_Margin]]&gt;0,
(Table1[[#This Row],[Gross_Margin]]-Table1[[#This Row],[Budget_Margin]]) / Table1[[#This Row],[Budget_Margin]],
(Table1[[#This Row],[Gross_Margin]]-Table1[[#This Row],[Budget_Margin]]) / ABS(Table1[[#This Row],[Budget_Margin]])
)
)</f>
        <v>0.1</v>
      </c>
      <c r="X2668" s="5" t="str">
        <f>IF(Table1[[#This Row],[Margin_Var]]&gt;=0, "Above Budget", "Below Budget")</f>
        <v>Above Budget</v>
      </c>
      <c r="Y2668" s="5">
        <f>IFERROR(Table1[[#This Row],[Gross_Margin]]/Table1[[#This Row],[Actual_Sales]],0)</f>
        <v>0.6</v>
      </c>
      <c r="Z2668" s="5">
        <f>Table1[[#This Row],[Actual_Profit]]/Table1[[#This Row],[Actual_Sales]]</f>
        <v>0.25454545454545452</v>
      </c>
      <c r="AA2668">
        <v>19</v>
      </c>
      <c r="AB2668" s="5">
        <f>IFERROR(Table1[[#This Row],[Expenses]]/Table1[[#This Row],[Actual_Sales]],0)</f>
        <v>0.34545454545454546</v>
      </c>
      <c r="AC2668">
        <v>7</v>
      </c>
      <c r="AD2668">
        <v>570</v>
      </c>
      <c r="AE2668" s="5">
        <f>IFERROR(Table1[[#This Row],[Inventory]]/Table1[[#This Row],[Actual_Sales]],0)</f>
        <v>10.363636363636363</v>
      </c>
    </row>
    <row r="2669" spans="1:31" x14ac:dyDescent="0.25">
      <c r="A2669">
        <v>4055</v>
      </c>
      <c r="B2669">
        <v>920</v>
      </c>
      <c r="C2669">
        <v>6</v>
      </c>
      <c r="D2669" s="2">
        <v>40848</v>
      </c>
      <c r="E2669">
        <v>55</v>
      </c>
      <c r="F2669">
        <v>60</v>
      </c>
      <c r="G2669">
        <f>Table1[[#This Row],[Actual_Sales]]-Table1[[#This Row],[Budget_Sales]]</f>
        <v>-5</v>
      </c>
      <c r="H2669" s="5">
        <f>IF(
Table1[[#This Row],[Budget_Sales]]=0,
"",
IF(
Table1[[#This Row],[Budget_Sales]]&gt;0,
(Table1[[#This Row],[Actual_Sales]]-Table1[[#This Row],[Budget_Sales]])/Table1[[#This Row],[Budget_Sales]],
(Table1[[#This Row],[Actual_Sales]]-Table1[[#This Row],[Budget_Sales]])/ABS(Table1[[#This Row],[Budget_Sales]])
)
)</f>
        <v>-8.3333333333333329E-2</v>
      </c>
      <c r="I2669" s="5" t="str">
        <f>IF(Table1[[#This Row],[Sales_Var]]&gt;=0,"Above Budget","Below Budget")</f>
        <v>Below Budget</v>
      </c>
      <c r="J2669">
        <f>Table1[[#This Row],[Actual_Sales]]-(Table1[[#This Row],[COGS]]+Table1[[#This Row],[Expenses]])</f>
        <v>14</v>
      </c>
      <c r="K2669">
        <v>30</v>
      </c>
      <c r="L2669">
        <f>Table1[[#This Row],[Actual_Profit]]-Table1[[#This Row],[Budget_Profit]]</f>
        <v>-16</v>
      </c>
      <c r="M2669" s="5">
        <f>IF(
Table1[[#This Row],[Budget_Profit]]=0,
"",
IF(
Table1[[#This Row],[Budget_Profit]]&gt;0,
(Table1[[#This Row],[Actual_Profit]]-Table1[[#This Row],[Budget_Profit]])/Table1[[#This Row],[Budget_Profit]],
(Table1[[#This Row],[Actual_Profit]]-Table1[[#This Row],[Budget_Profit]])/ABS(Table1[[#This Row],[Budget_Profit]])
)
)</f>
        <v>-0.53333333333333333</v>
      </c>
      <c r="N2669" s="5" t="str">
        <f>IF(Table1[[#This Row],[Profit_Var]]&gt;=0, "Above Budget", "Below Budget")</f>
        <v>Below Budget</v>
      </c>
      <c r="O2669">
        <v>22</v>
      </c>
      <c r="P2669">
        <v>20</v>
      </c>
      <c r="Q2669">
        <f>Table1[[#This Row],[COGS]]-Table1[[#This Row],[Budget_COGS]]</f>
        <v>2</v>
      </c>
      <c r="R2669" s="5">
        <f>IF(
Table1[[#This Row],[Budget_COGS]]=0,
"",
IF(
Table1[[#This Row],[Budget_COGS]]&gt;0,
(Table1[[#This Row],[Budget_COGS]]-Table1[[#This Row],[COGS]]) / Table1[[#This Row],[Budget_COGS]],
(Table1[[#This Row],[Budget_COGS]]-Table1[[#This Row],[COGS]]) / ABS(Table1[[#This Row],[Budget_COGS]])
)
)</f>
        <v>-0.1</v>
      </c>
      <c r="S2669" s="5" t="str">
        <f>IF(Table1[[#This Row],[COGS _Var]]&gt;=0, "Above Budget", "Below Budget")</f>
        <v>Above Budget</v>
      </c>
      <c r="T2669">
        <f>Table1[[#This Row],[Actual_Sales]]-Table1[[#This Row],[COGS]]</f>
        <v>33</v>
      </c>
      <c r="U2669">
        <v>40</v>
      </c>
      <c r="V2669">
        <f>Table1[[#This Row],[Gross_Margin]]-Table1[[#This Row],[Budget_Margin]]</f>
        <v>-7</v>
      </c>
      <c r="W2669" s="5">
        <f>IF(
Table1[[#This Row],[Budget_Margin]]=0,
"",
IF(
Table1[[#This Row],[Budget_Margin]]&gt;0,
(Table1[[#This Row],[Gross_Margin]]-Table1[[#This Row],[Budget_Margin]]) / Table1[[#This Row],[Budget_Margin]],
(Table1[[#This Row],[Gross_Margin]]-Table1[[#This Row],[Budget_Margin]]) / ABS(Table1[[#This Row],[Budget_Margin]])
)
)</f>
        <v>-0.17499999999999999</v>
      </c>
      <c r="X2669" s="5" t="str">
        <f>IF(Table1[[#This Row],[Margin_Var]]&gt;=0, "Above Budget", "Below Budget")</f>
        <v>Below Budget</v>
      </c>
      <c r="Y2669" s="5">
        <f>IFERROR(Table1[[#This Row],[Gross_Margin]]/Table1[[#This Row],[Actual_Sales]],0)</f>
        <v>0.6</v>
      </c>
      <c r="Z2669" s="5">
        <f>Table1[[#This Row],[Actual_Profit]]/Table1[[#This Row],[Actual_Sales]]</f>
        <v>0.25454545454545452</v>
      </c>
      <c r="AA2669">
        <v>19</v>
      </c>
      <c r="AB2669" s="5">
        <f>IFERROR(Table1[[#This Row],[Expenses]]/Table1[[#This Row],[Actual_Sales]],0)</f>
        <v>0.34545454545454546</v>
      </c>
      <c r="AC2669">
        <v>7</v>
      </c>
      <c r="AD2669">
        <v>570</v>
      </c>
      <c r="AE2669" s="5">
        <f>IFERROR(Table1[[#This Row],[Inventory]]/Table1[[#This Row],[Actual_Sales]],0)</f>
        <v>10.363636363636363</v>
      </c>
    </row>
    <row r="2670" spans="1:31" x14ac:dyDescent="0.25">
      <c r="A2670">
        <v>4021</v>
      </c>
      <c r="B2670">
        <v>727</v>
      </c>
      <c r="C2670">
        <v>8</v>
      </c>
      <c r="D2670" s="2">
        <v>40848</v>
      </c>
      <c r="E2670">
        <v>55</v>
      </c>
      <c r="F2670">
        <v>30</v>
      </c>
      <c r="G2670">
        <f>Table1[[#This Row],[Actual_Sales]]-Table1[[#This Row],[Budget_Sales]]</f>
        <v>25</v>
      </c>
      <c r="H2670" s="5">
        <f>IF(
Table1[[#This Row],[Budget_Sales]]=0,
"",
IF(
Table1[[#This Row],[Budget_Sales]]&gt;0,
(Table1[[#This Row],[Actual_Sales]]-Table1[[#This Row],[Budget_Sales]])/Table1[[#This Row],[Budget_Sales]],
(Table1[[#This Row],[Actual_Sales]]-Table1[[#This Row],[Budget_Sales]])/ABS(Table1[[#This Row],[Budget_Sales]])
)
)</f>
        <v>0.83333333333333337</v>
      </c>
      <c r="I2670" s="5" t="str">
        <f>IF(Table1[[#This Row],[Sales_Var]]&gt;=0,"Above Budget","Below Budget")</f>
        <v>Above Budget</v>
      </c>
      <c r="J2670">
        <f>Table1[[#This Row],[Actual_Sales]]-(Table1[[#This Row],[COGS]]+Table1[[#This Row],[Expenses]])</f>
        <v>14</v>
      </c>
      <c r="K2670">
        <v>10</v>
      </c>
      <c r="L2670">
        <f>Table1[[#This Row],[Actual_Profit]]-Table1[[#This Row],[Budget_Profit]]</f>
        <v>4</v>
      </c>
      <c r="M2670" s="5">
        <f>IF(
Table1[[#This Row],[Budget_Profit]]=0,
"",
IF(
Table1[[#This Row],[Budget_Profit]]&gt;0,
(Table1[[#This Row],[Actual_Profit]]-Table1[[#This Row],[Budget_Profit]])/Table1[[#This Row],[Budget_Profit]],
(Table1[[#This Row],[Actual_Profit]]-Table1[[#This Row],[Budget_Profit]])/ABS(Table1[[#This Row],[Budget_Profit]])
)
)</f>
        <v>0.4</v>
      </c>
      <c r="N2670" s="5" t="str">
        <f>IF(Table1[[#This Row],[Profit_Var]]&gt;=0, "Above Budget", "Below Budget")</f>
        <v>Above Budget</v>
      </c>
      <c r="O2670">
        <v>22</v>
      </c>
      <c r="P2670">
        <v>10</v>
      </c>
      <c r="Q2670">
        <f>Table1[[#This Row],[COGS]]-Table1[[#This Row],[Budget_COGS]]</f>
        <v>12</v>
      </c>
      <c r="R2670" s="5">
        <f>IF(
Table1[[#This Row],[Budget_COGS]]=0,
"",
IF(
Table1[[#This Row],[Budget_COGS]]&gt;0,
(Table1[[#This Row],[Budget_COGS]]-Table1[[#This Row],[COGS]]) / Table1[[#This Row],[Budget_COGS]],
(Table1[[#This Row],[Budget_COGS]]-Table1[[#This Row],[COGS]]) / ABS(Table1[[#This Row],[Budget_COGS]])
)
)</f>
        <v>-1.2</v>
      </c>
      <c r="S2670" s="5" t="str">
        <f>IF(Table1[[#This Row],[COGS _Var]]&gt;=0, "Above Budget", "Below Budget")</f>
        <v>Above Budget</v>
      </c>
      <c r="T2670">
        <f>Table1[[#This Row],[Actual_Sales]]-Table1[[#This Row],[COGS]]</f>
        <v>33</v>
      </c>
      <c r="U2670">
        <v>20</v>
      </c>
      <c r="V2670">
        <f>Table1[[#This Row],[Gross_Margin]]-Table1[[#This Row],[Budget_Margin]]</f>
        <v>13</v>
      </c>
      <c r="W2670" s="5">
        <f>IF(
Table1[[#This Row],[Budget_Margin]]=0,
"",
IF(
Table1[[#This Row],[Budget_Margin]]&gt;0,
(Table1[[#This Row],[Gross_Margin]]-Table1[[#This Row],[Budget_Margin]]) / Table1[[#This Row],[Budget_Margin]],
(Table1[[#This Row],[Gross_Margin]]-Table1[[#This Row],[Budget_Margin]]) / ABS(Table1[[#This Row],[Budget_Margin]])
)
)</f>
        <v>0.65</v>
      </c>
      <c r="X2670" s="5" t="str">
        <f>IF(Table1[[#This Row],[Margin_Var]]&gt;=0, "Above Budget", "Below Budget")</f>
        <v>Above Budget</v>
      </c>
      <c r="Y2670" s="5">
        <f>IFERROR(Table1[[#This Row],[Gross_Margin]]/Table1[[#This Row],[Actual_Sales]],0)</f>
        <v>0.6</v>
      </c>
      <c r="Z2670" s="5">
        <f>Table1[[#This Row],[Actual_Profit]]/Table1[[#This Row],[Actual_Sales]]</f>
        <v>0.25454545454545452</v>
      </c>
      <c r="AA2670">
        <v>19</v>
      </c>
      <c r="AB2670" s="5">
        <f>IFERROR(Table1[[#This Row],[Expenses]]/Table1[[#This Row],[Actual_Sales]],0)</f>
        <v>0.34545454545454546</v>
      </c>
      <c r="AC2670">
        <v>7</v>
      </c>
      <c r="AD2670">
        <v>570</v>
      </c>
      <c r="AE2670" s="5">
        <f>IFERROR(Table1[[#This Row],[Inventory]]/Table1[[#This Row],[Actual_Sales]],0)</f>
        <v>10.363636363636363</v>
      </c>
    </row>
    <row r="2671" spans="1:31" x14ac:dyDescent="0.25">
      <c r="A2671">
        <v>743</v>
      </c>
      <c r="B2671">
        <v>318</v>
      </c>
      <c r="C2671">
        <v>6</v>
      </c>
      <c r="D2671" s="2">
        <v>40299</v>
      </c>
      <c r="E2671">
        <v>110</v>
      </c>
      <c r="F2671">
        <v>90</v>
      </c>
      <c r="G2671">
        <f>Table1[[#This Row],[Actual_Sales]]-Table1[[#This Row],[Budget_Sales]]</f>
        <v>20</v>
      </c>
      <c r="H2671" s="5">
        <f>IF(
Table1[[#This Row],[Budget_Sales]]=0,
"",
IF(
Table1[[#This Row],[Budget_Sales]]&gt;0,
(Table1[[#This Row],[Actual_Sales]]-Table1[[#This Row],[Budget_Sales]])/Table1[[#This Row],[Budget_Sales]],
(Table1[[#This Row],[Actual_Sales]]-Table1[[#This Row],[Budget_Sales]])/ABS(Table1[[#This Row],[Budget_Sales]])
)
)</f>
        <v>0.22222222222222221</v>
      </c>
      <c r="I2671" s="5" t="str">
        <f>IF(Table1[[#This Row],[Sales_Var]]&gt;=0,"Above Budget","Below Budget")</f>
        <v>Above Budget</v>
      </c>
      <c r="J2671">
        <f>Table1[[#This Row],[Actual_Sales]]-(Table1[[#This Row],[COGS]]+Table1[[#This Row],[Expenses]])</f>
        <v>28</v>
      </c>
      <c r="K2671">
        <v>40</v>
      </c>
      <c r="L2671">
        <f>Table1[[#This Row],[Actual_Profit]]-Table1[[#This Row],[Budget_Profit]]</f>
        <v>-12</v>
      </c>
      <c r="M2671" s="5">
        <f>IF(
Table1[[#This Row],[Budget_Profit]]=0,
"",
IF(
Table1[[#This Row],[Budget_Profit]]&gt;0,
(Table1[[#This Row],[Actual_Profit]]-Table1[[#This Row],[Budget_Profit]])/Table1[[#This Row],[Budget_Profit]],
(Table1[[#This Row],[Actual_Profit]]-Table1[[#This Row],[Budget_Profit]])/ABS(Table1[[#This Row],[Budget_Profit]])
)
)</f>
        <v>-0.3</v>
      </c>
      <c r="N2671" s="5" t="str">
        <f>IF(Table1[[#This Row],[Profit_Var]]&gt;=0, "Above Budget", "Below Budget")</f>
        <v>Below Budget</v>
      </c>
      <c r="O2671">
        <v>45</v>
      </c>
      <c r="P2671">
        <v>30</v>
      </c>
      <c r="Q2671">
        <f>Table1[[#This Row],[COGS]]-Table1[[#This Row],[Budget_COGS]]</f>
        <v>15</v>
      </c>
      <c r="R2671" s="5">
        <f>IF(
Table1[[#This Row],[Budget_COGS]]=0,
"",
IF(
Table1[[#This Row],[Budget_COGS]]&gt;0,
(Table1[[#This Row],[Budget_COGS]]-Table1[[#This Row],[COGS]]) / Table1[[#This Row],[Budget_COGS]],
(Table1[[#This Row],[Budget_COGS]]-Table1[[#This Row],[COGS]]) / ABS(Table1[[#This Row],[Budget_COGS]])
)
)</f>
        <v>-0.5</v>
      </c>
      <c r="S2671" s="5" t="str">
        <f>IF(Table1[[#This Row],[COGS _Var]]&gt;=0, "Above Budget", "Below Budget")</f>
        <v>Above Budget</v>
      </c>
      <c r="T2671">
        <f>Table1[[#This Row],[Actual_Sales]]-Table1[[#This Row],[COGS]]</f>
        <v>65</v>
      </c>
      <c r="U2671">
        <v>60</v>
      </c>
      <c r="V2671">
        <f>Table1[[#This Row],[Gross_Margin]]-Table1[[#This Row],[Budget_Margin]]</f>
        <v>5</v>
      </c>
      <c r="W2671" s="5">
        <f>IF(
Table1[[#This Row],[Budget_Margin]]=0,
"",
IF(
Table1[[#This Row],[Budget_Margin]]&gt;0,
(Table1[[#This Row],[Gross_Margin]]-Table1[[#This Row],[Budget_Margin]]) / Table1[[#This Row],[Budget_Margin]],
(Table1[[#This Row],[Gross_Margin]]-Table1[[#This Row],[Budget_Margin]]) / ABS(Table1[[#This Row],[Budget_Margin]])
)
)</f>
        <v>8.3333333333333329E-2</v>
      </c>
      <c r="X2671" s="5" t="str">
        <f>IF(Table1[[#This Row],[Margin_Var]]&gt;=0, "Above Budget", "Below Budget")</f>
        <v>Above Budget</v>
      </c>
      <c r="Y2671" s="5">
        <f>IFERROR(Table1[[#This Row],[Gross_Margin]]/Table1[[#This Row],[Actual_Sales]],0)</f>
        <v>0.59090909090909094</v>
      </c>
      <c r="Z2671" s="5">
        <f>Table1[[#This Row],[Actual_Profit]]/Table1[[#This Row],[Actual_Sales]]</f>
        <v>0.25454545454545452</v>
      </c>
      <c r="AA2671">
        <v>37</v>
      </c>
      <c r="AB2671" s="5">
        <f>IFERROR(Table1[[#This Row],[Expenses]]/Table1[[#This Row],[Actual_Sales]],0)</f>
        <v>0.33636363636363636</v>
      </c>
      <c r="AC2671">
        <v>14</v>
      </c>
      <c r="AD2671">
        <v>410</v>
      </c>
      <c r="AE2671" s="5">
        <f>IFERROR(Table1[[#This Row],[Inventory]]/Table1[[#This Row],[Actual_Sales]],0)</f>
        <v>3.7272727272727271</v>
      </c>
    </row>
    <row r="2672" spans="1:31" x14ac:dyDescent="0.25">
      <c r="A2672">
        <v>3209</v>
      </c>
      <c r="B2672">
        <v>303</v>
      </c>
      <c r="C2672">
        <v>6</v>
      </c>
      <c r="D2672" s="2">
        <v>40725</v>
      </c>
      <c r="E2672">
        <v>130</v>
      </c>
      <c r="F2672">
        <v>150</v>
      </c>
      <c r="G2672">
        <f>Table1[[#This Row],[Actual_Sales]]-Table1[[#This Row],[Budget_Sales]]</f>
        <v>-20</v>
      </c>
      <c r="H2672" s="5">
        <f>IF(
Table1[[#This Row],[Budget_Sales]]=0,
"",
IF(
Table1[[#This Row],[Budget_Sales]]&gt;0,
(Table1[[#This Row],[Actual_Sales]]-Table1[[#This Row],[Budget_Sales]])/Table1[[#This Row],[Budget_Sales]],
(Table1[[#This Row],[Actual_Sales]]-Table1[[#This Row],[Budget_Sales]])/ABS(Table1[[#This Row],[Budget_Sales]])
)
)</f>
        <v>-0.13333333333333333</v>
      </c>
      <c r="I2672" s="5" t="str">
        <f>IF(Table1[[#This Row],[Sales_Var]]&gt;=0,"Above Budget","Below Budget")</f>
        <v>Below Budget</v>
      </c>
      <c r="J2672">
        <f>Table1[[#This Row],[Actual_Sales]]-(Table1[[#This Row],[COGS]]+Table1[[#This Row],[Expenses]])</f>
        <v>33</v>
      </c>
      <c r="K2672">
        <v>50</v>
      </c>
      <c r="L2672">
        <f>Table1[[#This Row],[Actual_Profit]]-Table1[[#This Row],[Budget_Profit]]</f>
        <v>-17</v>
      </c>
      <c r="M2672" s="5">
        <f>IF(
Table1[[#This Row],[Budget_Profit]]=0,
"",
IF(
Table1[[#This Row],[Budget_Profit]]&gt;0,
(Table1[[#This Row],[Actual_Profit]]-Table1[[#This Row],[Budget_Profit]])/Table1[[#This Row],[Budget_Profit]],
(Table1[[#This Row],[Actual_Profit]]-Table1[[#This Row],[Budget_Profit]])/ABS(Table1[[#This Row],[Budget_Profit]])
)
)</f>
        <v>-0.34</v>
      </c>
      <c r="N2672" s="5" t="str">
        <f>IF(Table1[[#This Row],[Profit_Var]]&gt;=0, "Above Budget", "Below Budget")</f>
        <v>Below Budget</v>
      </c>
      <c r="O2672">
        <v>52</v>
      </c>
      <c r="P2672">
        <v>60</v>
      </c>
      <c r="Q2672">
        <f>Table1[[#This Row],[COGS]]-Table1[[#This Row],[Budget_COGS]]</f>
        <v>-8</v>
      </c>
      <c r="R2672" s="5">
        <f>IF(
Table1[[#This Row],[Budget_COGS]]=0,
"",
IF(
Table1[[#This Row],[Budget_COGS]]&gt;0,
(Table1[[#This Row],[Budget_COGS]]-Table1[[#This Row],[COGS]]) / Table1[[#This Row],[Budget_COGS]],
(Table1[[#This Row],[Budget_COGS]]-Table1[[#This Row],[COGS]]) / ABS(Table1[[#This Row],[Budget_COGS]])
)
)</f>
        <v>0.13333333333333333</v>
      </c>
      <c r="S2672" s="5" t="str">
        <f>IF(Table1[[#This Row],[COGS _Var]]&gt;=0, "Above Budget", "Below Budget")</f>
        <v>Below Budget</v>
      </c>
      <c r="T2672">
        <f>Table1[[#This Row],[Actual_Sales]]-Table1[[#This Row],[COGS]]</f>
        <v>78</v>
      </c>
      <c r="U2672">
        <v>90</v>
      </c>
      <c r="V2672">
        <f>Table1[[#This Row],[Gross_Margin]]-Table1[[#This Row],[Budget_Margin]]</f>
        <v>-12</v>
      </c>
      <c r="W2672" s="5">
        <f>IF(
Table1[[#This Row],[Budget_Margin]]=0,
"",
IF(
Table1[[#This Row],[Budget_Margin]]&gt;0,
(Table1[[#This Row],[Gross_Margin]]-Table1[[#This Row],[Budget_Margin]]) / Table1[[#This Row],[Budget_Margin]],
(Table1[[#This Row],[Gross_Margin]]-Table1[[#This Row],[Budget_Margin]]) / ABS(Table1[[#This Row],[Budget_Margin]])
)
)</f>
        <v>-0.13333333333333333</v>
      </c>
      <c r="X2672" s="5" t="str">
        <f>IF(Table1[[#This Row],[Margin_Var]]&gt;=0, "Above Budget", "Below Budget")</f>
        <v>Below Budget</v>
      </c>
      <c r="Y2672" s="5">
        <f>IFERROR(Table1[[#This Row],[Gross_Margin]]/Table1[[#This Row],[Actual_Sales]],0)</f>
        <v>0.6</v>
      </c>
      <c r="Z2672" s="5">
        <f>Table1[[#This Row],[Actual_Profit]]/Table1[[#This Row],[Actual_Sales]]</f>
        <v>0.25384615384615383</v>
      </c>
      <c r="AA2672">
        <v>45</v>
      </c>
      <c r="AB2672" s="5">
        <f>IFERROR(Table1[[#This Row],[Expenses]]/Table1[[#This Row],[Actual_Sales]],0)</f>
        <v>0.34615384615384615</v>
      </c>
      <c r="AC2672">
        <v>17</v>
      </c>
      <c r="AD2672">
        <v>668</v>
      </c>
      <c r="AE2672" s="5">
        <f>IFERROR(Table1[[#This Row],[Inventory]]/Table1[[#This Row],[Actual_Sales]],0)</f>
        <v>5.1384615384615389</v>
      </c>
    </row>
    <row r="2673" spans="1:31" x14ac:dyDescent="0.25">
      <c r="A2673">
        <v>3213</v>
      </c>
      <c r="B2673">
        <v>312</v>
      </c>
      <c r="C2673">
        <v>12</v>
      </c>
      <c r="D2673" s="2">
        <v>40725</v>
      </c>
      <c r="E2673">
        <v>130</v>
      </c>
      <c r="F2673">
        <v>110</v>
      </c>
      <c r="G2673">
        <f>Table1[[#This Row],[Actual_Sales]]-Table1[[#This Row],[Budget_Sales]]</f>
        <v>20</v>
      </c>
      <c r="H2673" s="5">
        <f>IF(
Table1[[#This Row],[Budget_Sales]]=0,
"",
IF(
Table1[[#This Row],[Budget_Sales]]&gt;0,
(Table1[[#This Row],[Actual_Sales]]-Table1[[#This Row],[Budget_Sales]])/Table1[[#This Row],[Budget_Sales]],
(Table1[[#This Row],[Actual_Sales]]-Table1[[#This Row],[Budget_Sales]])/ABS(Table1[[#This Row],[Budget_Sales]])
)
)</f>
        <v>0.18181818181818182</v>
      </c>
      <c r="I2673" s="5" t="str">
        <f>IF(Table1[[#This Row],[Sales_Var]]&gt;=0,"Above Budget","Below Budget")</f>
        <v>Above Budget</v>
      </c>
      <c r="J2673">
        <f>Table1[[#This Row],[Actual_Sales]]-(Table1[[#This Row],[COGS]]+Table1[[#This Row],[Expenses]])</f>
        <v>33</v>
      </c>
      <c r="K2673">
        <v>30</v>
      </c>
      <c r="L2673">
        <f>Table1[[#This Row],[Actual_Profit]]-Table1[[#This Row],[Budget_Profit]]</f>
        <v>3</v>
      </c>
      <c r="M2673" s="5">
        <f>IF(
Table1[[#This Row],[Budget_Profit]]=0,
"",
IF(
Table1[[#This Row],[Budget_Profit]]&gt;0,
(Table1[[#This Row],[Actual_Profit]]-Table1[[#This Row],[Budget_Profit]])/Table1[[#This Row],[Budget_Profit]],
(Table1[[#This Row],[Actual_Profit]]-Table1[[#This Row],[Budget_Profit]])/ABS(Table1[[#This Row],[Budget_Profit]])
)
)</f>
        <v>0.1</v>
      </c>
      <c r="N2673" s="5" t="str">
        <f>IF(Table1[[#This Row],[Profit_Var]]&gt;=0, "Above Budget", "Below Budget")</f>
        <v>Above Budget</v>
      </c>
      <c r="O2673">
        <v>52</v>
      </c>
      <c r="P2673">
        <v>40</v>
      </c>
      <c r="Q2673">
        <f>Table1[[#This Row],[COGS]]-Table1[[#This Row],[Budget_COGS]]</f>
        <v>12</v>
      </c>
      <c r="R2673" s="5">
        <f>IF(
Table1[[#This Row],[Budget_COGS]]=0,
"",
IF(
Table1[[#This Row],[Budget_COGS]]&gt;0,
(Table1[[#This Row],[Budget_COGS]]-Table1[[#This Row],[COGS]]) / Table1[[#This Row],[Budget_COGS]],
(Table1[[#This Row],[Budget_COGS]]-Table1[[#This Row],[COGS]]) / ABS(Table1[[#This Row],[Budget_COGS]])
)
)</f>
        <v>-0.3</v>
      </c>
      <c r="S2673" s="5" t="str">
        <f>IF(Table1[[#This Row],[COGS _Var]]&gt;=0, "Above Budget", "Below Budget")</f>
        <v>Above Budget</v>
      </c>
      <c r="T2673">
        <f>Table1[[#This Row],[Actual_Sales]]-Table1[[#This Row],[COGS]]</f>
        <v>78</v>
      </c>
      <c r="U2673">
        <v>70</v>
      </c>
      <c r="V2673">
        <f>Table1[[#This Row],[Gross_Margin]]-Table1[[#This Row],[Budget_Margin]]</f>
        <v>8</v>
      </c>
      <c r="W2673" s="5">
        <f>IF(
Table1[[#This Row],[Budget_Margin]]=0,
"",
IF(
Table1[[#This Row],[Budget_Margin]]&gt;0,
(Table1[[#This Row],[Gross_Margin]]-Table1[[#This Row],[Budget_Margin]]) / Table1[[#This Row],[Budget_Margin]],
(Table1[[#This Row],[Gross_Margin]]-Table1[[#This Row],[Budget_Margin]]) / ABS(Table1[[#This Row],[Budget_Margin]])
)
)</f>
        <v>0.11428571428571428</v>
      </c>
      <c r="X2673" s="5" t="str">
        <f>IF(Table1[[#This Row],[Margin_Var]]&gt;=0, "Above Budget", "Below Budget")</f>
        <v>Above Budget</v>
      </c>
      <c r="Y2673" s="5">
        <f>IFERROR(Table1[[#This Row],[Gross_Margin]]/Table1[[#This Row],[Actual_Sales]],0)</f>
        <v>0.6</v>
      </c>
      <c r="Z2673" s="5">
        <f>Table1[[#This Row],[Actual_Profit]]/Table1[[#This Row],[Actual_Sales]]</f>
        <v>0.25384615384615383</v>
      </c>
      <c r="AA2673">
        <v>45</v>
      </c>
      <c r="AB2673" s="5">
        <f>IFERROR(Table1[[#This Row],[Expenses]]/Table1[[#This Row],[Actual_Sales]],0)</f>
        <v>0.34615384615384615</v>
      </c>
      <c r="AC2673">
        <v>17</v>
      </c>
      <c r="AD2673">
        <v>668</v>
      </c>
      <c r="AE2673" s="5">
        <f>IFERROR(Table1[[#This Row],[Inventory]]/Table1[[#This Row],[Actual_Sales]],0)</f>
        <v>5.1384615384615389</v>
      </c>
    </row>
    <row r="2674" spans="1:31" x14ac:dyDescent="0.25">
      <c r="A2674">
        <v>3173</v>
      </c>
      <c r="B2674">
        <v>949</v>
      </c>
      <c r="C2674">
        <v>13</v>
      </c>
      <c r="D2674" s="2">
        <v>40695</v>
      </c>
      <c r="E2674">
        <v>134</v>
      </c>
      <c r="F2674">
        <v>90</v>
      </c>
      <c r="G2674">
        <f>Table1[[#This Row],[Actual_Sales]]-Table1[[#This Row],[Budget_Sales]]</f>
        <v>44</v>
      </c>
      <c r="H2674" s="5">
        <f>IF(
Table1[[#This Row],[Budget_Sales]]=0,
"",
IF(
Table1[[#This Row],[Budget_Sales]]&gt;0,
(Table1[[#This Row],[Actual_Sales]]-Table1[[#This Row],[Budget_Sales]])/Table1[[#This Row],[Budget_Sales]],
(Table1[[#This Row],[Actual_Sales]]-Table1[[#This Row],[Budget_Sales]])/ABS(Table1[[#This Row],[Budget_Sales]])
)
)</f>
        <v>0.48888888888888887</v>
      </c>
      <c r="I2674" s="5" t="str">
        <f>IF(Table1[[#This Row],[Sales_Var]]&gt;=0,"Above Budget","Below Budget")</f>
        <v>Above Budget</v>
      </c>
      <c r="J2674">
        <f>Table1[[#This Row],[Actual_Sales]]-(Table1[[#This Row],[COGS]]+Table1[[#This Row],[Expenses]])</f>
        <v>34</v>
      </c>
      <c r="K2674">
        <v>30</v>
      </c>
      <c r="L2674">
        <f>Table1[[#This Row],[Actual_Profit]]-Table1[[#This Row],[Budget_Profit]]</f>
        <v>4</v>
      </c>
      <c r="M2674" s="5">
        <f>IF(
Table1[[#This Row],[Budget_Profit]]=0,
"",
IF(
Table1[[#This Row],[Budget_Profit]]&gt;0,
(Table1[[#This Row],[Actual_Profit]]-Table1[[#This Row],[Budget_Profit]])/Table1[[#This Row],[Budget_Profit]],
(Table1[[#This Row],[Actual_Profit]]-Table1[[#This Row],[Budget_Profit]])/ABS(Table1[[#This Row],[Budget_Profit]])
)
)</f>
        <v>0.13333333333333333</v>
      </c>
      <c r="N2674" s="5" t="str">
        <f>IF(Table1[[#This Row],[Profit_Var]]&gt;=0, "Above Budget", "Below Budget")</f>
        <v>Above Budget</v>
      </c>
      <c r="O2674">
        <v>54</v>
      </c>
      <c r="P2674">
        <v>30</v>
      </c>
      <c r="Q2674">
        <f>Table1[[#This Row],[COGS]]-Table1[[#This Row],[Budget_COGS]]</f>
        <v>24</v>
      </c>
      <c r="R2674" s="5">
        <f>IF(
Table1[[#This Row],[Budget_COGS]]=0,
"",
IF(
Table1[[#This Row],[Budget_COGS]]&gt;0,
(Table1[[#This Row],[Budget_COGS]]-Table1[[#This Row],[COGS]]) / Table1[[#This Row],[Budget_COGS]],
(Table1[[#This Row],[Budget_COGS]]-Table1[[#This Row],[COGS]]) / ABS(Table1[[#This Row],[Budget_COGS]])
)
)</f>
        <v>-0.8</v>
      </c>
      <c r="S2674" s="5" t="str">
        <f>IF(Table1[[#This Row],[COGS _Var]]&gt;=0, "Above Budget", "Below Budget")</f>
        <v>Above Budget</v>
      </c>
      <c r="T2674">
        <f>Table1[[#This Row],[Actual_Sales]]-Table1[[#This Row],[COGS]]</f>
        <v>80</v>
      </c>
      <c r="U2674">
        <v>60</v>
      </c>
      <c r="V2674">
        <f>Table1[[#This Row],[Gross_Margin]]-Table1[[#This Row],[Budget_Margin]]</f>
        <v>20</v>
      </c>
      <c r="W2674" s="5">
        <f>IF(
Table1[[#This Row],[Budget_Margin]]=0,
"",
IF(
Table1[[#This Row],[Budget_Margin]]&gt;0,
(Table1[[#This Row],[Gross_Margin]]-Table1[[#This Row],[Budget_Margin]]) / Table1[[#This Row],[Budget_Margin]],
(Table1[[#This Row],[Gross_Margin]]-Table1[[#This Row],[Budget_Margin]]) / ABS(Table1[[#This Row],[Budget_Margin]])
)
)</f>
        <v>0.33333333333333331</v>
      </c>
      <c r="X2674" s="5" t="str">
        <f>IF(Table1[[#This Row],[Margin_Var]]&gt;=0, "Above Budget", "Below Budget")</f>
        <v>Above Budget</v>
      </c>
      <c r="Y2674" s="5">
        <f>IFERROR(Table1[[#This Row],[Gross_Margin]]/Table1[[#This Row],[Actual_Sales]],0)</f>
        <v>0.59701492537313428</v>
      </c>
      <c r="Z2674" s="5">
        <f>Table1[[#This Row],[Actual_Profit]]/Table1[[#This Row],[Actual_Sales]]</f>
        <v>0.2537313432835821</v>
      </c>
      <c r="AA2674">
        <v>46</v>
      </c>
      <c r="AB2674" s="5">
        <f>IFERROR(Table1[[#This Row],[Expenses]]/Table1[[#This Row],[Actual_Sales]],0)</f>
        <v>0.34328358208955223</v>
      </c>
      <c r="AC2674">
        <v>17</v>
      </c>
      <c r="AD2674">
        <v>641</v>
      </c>
      <c r="AE2674" s="5">
        <f>IFERROR(Table1[[#This Row],[Inventory]]/Table1[[#This Row],[Actual_Sales]],0)</f>
        <v>4.7835820895522385</v>
      </c>
    </row>
    <row r="2675" spans="1:31" x14ac:dyDescent="0.25">
      <c r="A2675">
        <v>2498</v>
      </c>
      <c r="B2675">
        <v>314</v>
      </c>
      <c r="C2675">
        <v>2</v>
      </c>
      <c r="D2675" s="2">
        <v>40603</v>
      </c>
      <c r="E2675">
        <v>201</v>
      </c>
      <c r="F2675">
        <v>190</v>
      </c>
      <c r="G2675">
        <f>Table1[[#This Row],[Actual_Sales]]-Table1[[#This Row],[Budget_Sales]]</f>
        <v>11</v>
      </c>
      <c r="H2675" s="5">
        <f>IF(
Table1[[#This Row],[Budget_Sales]]=0,
"",
IF(
Table1[[#This Row],[Budget_Sales]]&gt;0,
(Table1[[#This Row],[Actual_Sales]]-Table1[[#This Row],[Budget_Sales]])/Table1[[#This Row],[Budget_Sales]],
(Table1[[#This Row],[Actual_Sales]]-Table1[[#This Row],[Budget_Sales]])/ABS(Table1[[#This Row],[Budget_Sales]])
)
)</f>
        <v>5.7894736842105263E-2</v>
      </c>
      <c r="I2675" s="5" t="str">
        <f>IF(Table1[[#This Row],[Sales_Var]]&gt;=0,"Above Budget","Below Budget")</f>
        <v>Above Budget</v>
      </c>
      <c r="J2675">
        <f>Table1[[#This Row],[Actual_Sales]]-(Table1[[#This Row],[COGS]]+Table1[[#This Row],[Expenses]])</f>
        <v>51</v>
      </c>
      <c r="K2675">
        <v>40</v>
      </c>
      <c r="L2675">
        <f>Table1[[#This Row],[Actual_Profit]]-Table1[[#This Row],[Budget_Profit]]</f>
        <v>11</v>
      </c>
      <c r="M2675" s="5">
        <f>IF(
Table1[[#This Row],[Budget_Profit]]=0,
"",
IF(
Table1[[#This Row],[Budget_Profit]]&gt;0,
(Table1[[#This Row],[Actual_Profit]]-Table1[[#This Row],[Budget_Profit]])/Table1[[#This Row],[Budget_Profit]],
(Table1[[#This Row],[Actual_Profit]]-Table1[[#This Row],[Budget_Profit]])/ABS(Table1[[#This Row],[Budget_Profit]])
)
)</f>
        <v>0.27500000000000002</v>
      </c>
      <c r="N2675" s="5" t="str">
        <f>IF(Table1[[#This Row],[Profit_Var]]&gt;=0, "Above Budget", "Below Budget")</f>
        <v>Above Budget</v>
      </c>
      <c r="O2675">
        <v>85</v>
      </c>
      <c r="P2675">
        <v>90</v>
      </c>
      <c r="Q2675">
        <f>Table1[[#This Row],[COGS]]-Table1[[#This Row],[Budget_COGS]]</f>
        <v>-5</v>
      </c>
      <c r="R2675" s="5">
        <f>IF(
Table1[[#This Row],[Budget_COGS]]=0,
"",
IF(
Table1[[#This Row],[Budget_COGS]]&gt;0,
(Table1[[#This Row],[Budget_COGS]]-Table1[[#This Row],[COGS]]) / Table1[[#This Row],[Budget_COGS]],
(Table1[[#This Row],[Budget_COGS]]-Table1[[#This Row],[COGS]]) / ABS(Table1[[#This Row],[Budget_COGS]])
)
)</f>
        <v>5.5555555555555552E-2</v>
      </c>
      <c r="S2675" s="5" t="str">
        <f>IF(Table1[[#This Row],[COGS _Var]]&gt;=0, "Above Budget", "Below Budget")</f>
        <v>Below Budget</v>
      </c>
      <c r="T2675">
        <f>Table1[[#This Row],[Actual_Sales]]-Table1[[#This Row],[COGS]]</f>
        <v>116</v>
      </c>
      <c r="U2675">
        <v>100</v>
      </c>
      <c r="V2675">
        <f>Table1[[#This Row],[Gross_Margin]]-Table1[[#This Row],[Budget_Margin]]</f>
        <v>16</v>
      </c>
      <c r="W2675" s="5">
        <f>IF(
Table1[[#This Row],[Budget_Margin]]=0,
"",
IF(
Table1[[#This Row],[Budget_Margin]]&gt;0,
(Table1[[#This Row],[Gross_Margin]]-Table1[[#This Row],[Budget_Margin]]) / Table1[[#This Row],[Budget_Margin]],
(Table1[[#This Row],[Gross_Margin]]-Table1[[#This Row],[Budget_Margin]]) / ABS(Table1[[#This Row],[Budget_Margin]])
)
)</f>
        <v>0.16</v>
      </c>
      <c r="X2675" s="5" t="str">
        <f>IF(Table1[[#This Row],[Margin_Var]]&gt;=0, "Above Budget", "Below Budget")</f>
        <v>Above Budget</v>
      </c>
      <c r="Y2675" s="5">
        <f>IFERROR(Table1[[#This Row],[Gross_Margin]]/Table1[[#This Row],[Actual_Sales]],0)</f>
        <v>0.57711442786069655</v>
      </c>
      <c r="Z2675" s="5">
        <f>Table1[[#This Row],[Actual_Profit]]/Table1[[#This Row],[Actual_Sales]]</f>
        <v>0.2537313432835821</v>
      </c>
      <c r="AA2675">
        <v>65</v>
      </c>
      <c r="AB2675" s="5">
        <f>IFERROR(Table1[[#This Row],[Expenses]]/Table1[[#This Row],[Actual_Sales]],0)</f>
        <v>0.32338308457711445</v>
      </c>
      <c r="AC2675">
        <v>32</v>
      </c>
      <c r="AD2675">
        <v>476</v>
      </c>
      <c r="AE2675" s="5">
        <f>IFERROR(Table1[[#This Row],[Inventory]]/Table1[[#This Row],[Actual_Sales]],0)</f>
        <v>2.3681592039800994</v>
      </c>
    </row>
    <row r="2676" spans="1:31" x14ac:dyDescent="0.25">
      <c r="A2676">
        <v>2544</v>
      </c>
      <c r="B2676">
        <v>504</v>
      </c>
      <c r="C2676">
        <v>9</v>
      </c>
      <c r="D2676" s="2">
        <v>40603</v>
      </c>
      <c r="E2676">
        <v>201</v>
      </c>
      <c r="F2676">
        <v>180</v>
      </c>
      <c r="G2676">
        <f>Table1[[#This Row],[Actual_Sales]]-Table1[[#This Row],[Budget_Sales]]</f>
        <v>21</v>
      </c>
      <c r="H2676" s="5">
        <f>IF(
Table1[[#This Row],[Budget_Sales]]=0,
"",
IF(
Table1[[#This Row],[Budget_Sales]]&gt;0,
(Table1[[#This Row],[Actual_Sales]]-Table1[[#This Row],[Budget_Sales]])/Table1[[#This Row],[Budget_Sales]],
(Table1[[#This Row],[Actual_Sales]]-Table1[[#This Row],[Budget_Sales]])/ABS(Table1[[#This Row],[Budget_Sales]])
)
)</f>
        <v>0.11666666666666667</v>
      </c>
      <c r="I2676" s="5" t="str">
        <f>IF(Table1[[#This Row],[Sales_Var]]&gt;=0,"Above Budget","Below Budget")</f>
        <v>Above Budget</v>
      </c>
      <c r="J2676">
        <f>Table1[[#This Row],[Actual_Sales]]-(Table1[[#This Row],[COGS]]+Table1[[#This Row],[Expenses]])</f>
        <v>51</v>
      </c>
      <c r="K2676">
        <v>40</v>
      </c>
      <c r="L2676">
        <f>Table1[[#This Row],[Actual_Profit]]-Table1[[#This Row],[Budget_Profit]]</f>
        <v>11</v>
      </c>
      <c r="M2676" s="5">
        <f>IF(
Table1[[#This Row],[Budget_Profit]]=0,
"",
IF(
Table1[[#This Row],[Budget_Profit]]&gt;0,
(Table1[[#This Row],[Actual_Profit]]-Table1[[#This Row],[Budget_Profit]])/Table1[[#This Row],[Budget_Profit]],
(Table1[[#This Row],[Actual_Profit]]-Table1[[#This Row],[Budget_Profit]])/ABS(Table1[[#This Row],[Budget_Profit]])
)
)</f>
        <v>0.27500000000000002</v>
      </c>
      <c r="N2676" s="5" t="str">
        <f>IF(Table1[[#This Row],[Profit_Var]]&gt;=0, "Above Budget", "Below Budget")</f>
        <v>Above Budget</v>
      </c>
      <c r="O2676">
        <v>85</v>
      </c>
      <c r="P2676">
        <v>80</v>
      </c>
      <c r="Q2676">
        <f>Table1[[#This Row],[COGS]]-Table1[[#This Row],[Budget_COGS]]</f>
        <v>5</v>
      </c>
      <c r="R2676" s="5">
        <f>IF(
Table1[[#This Row],[Budget_COGS]]=0,
"",
IF(
Table1[[#This Row],[Budget_COGS]]&gt;0,
(Table1[[#This Row],[Budget_COGS]]-Table1[[#This Row],[COGS]]) / Table1[[#This Row],[Budget_COGS]],
(Table1[[#This Row],[Budget_COGS]]-Table1[[#This Row],[COGS]]) / ABS(Table1[[#This Row],[Budget_COGS]])
)
)</f>
        <v>-6.25E-2</v>
      </c>
      <c r="S2676" s="5" t="str">
        <f>IF(Table1[[#This Row],[COGS _Var]]&gt;=0, "Above Budget", "Below Budget")</f>
        <v>Above Budget</v>
      </c>
      <c r="T2676">
        <f>Table1[[#This Row],[Actual_Sales]]-Table1[[#This Row],[COGS]]</f>
        <v>116</v>
      </c>
      <c r="U2676">
        <v>100</v>
      </c>
      <c r="V2676">
        <f>Table1[[#This Row],[Gross_Margin]]-Table1[[#This Row],[Budget_Margin]]</f>
        <v>16</v>
      </c>
      <c r="W2676" s="5">
        <f>IF(
Table1[[#This Row],[Budget_Margin]]=0,
"",
IF(
Table1[[#This Row],[Budget_Margin]]&gt;0,
(Table1[[#This Row],[Gross_Margin]]-Table1[[#This Row],[Budget_Margin]]) / Table1[[#This Row],[Budget_Margin]],
(Table1[[#This Row],[Gross_Margin]]-Table1[[#This Row],[Budget_Margin]]) / ABS(Table1[[#This Row],[Budget_Margin]])
)
)</f>
        <v>0.16</v>
      </c>
      <c r="X2676" s="5" t="str">
        <f>IF(Table1[[#This Row],[Margin_Var]]&gt;=0, "Above Budget", "Below Budget")</f>
        <v>Above Budget</v>
      </c>
      <c r="Y2676" s="5">
        <f>IFERROR(Table1[[#This Row],[Gross_Margin]]/Table1[[#This Row],[Actual_Sales]],0)</f>
        <v>0.57711442786069655</v>
      </c>
      <c r="Z2676" s="5">
        <f>Table1[[#This Row],[Actual_Profit]]/Table1[[#This Row],[Actual_Sales]]</f>
        <v>0.2537313432835821</v>
      </c>
      <c r="AA2676">
        <v>65</v>
      </c>
      <c r="AB2676" s="5">
        <f>IFERROR(Table1[[#This Row],[Expenses]]/Table1[[#This Row],[Actual_Sales]],0)</f>
        <v>0.32338308457711445</v>
      </c>
      <c r="AC2676">
        <v>32</v>
      </c>
      <c r="AD2676">
        <v>476</v>
      </c>
      <c r="AE2676" s="5">
        <f>IFERROR(Table1[[#This Row],[Inventory]]/Table1[[#This Row],[Actual_Sales]],0)</f>
        <v>2.3681592039800994</v>
      </c>
    </row>
    <row r="2677" spans="1:31" x14ac:dyDescent="0.25">
      <c r="A2677">
        <v>2641</v>
      </c>
      <c r="B2677">
        <v>959</v>
      </c>
      <c r="C2677">
        <v>9</v>
      </c>
      <c r="D2677" s="2">
        <v>40603</v>
      </c>
      <c r="E2677">
        <v>201</v>
      </c>
      <c r="F2677">
        <v>140</v>
      </c>
      <c r="G2677">
        <f>Table1[[#This Row],[Actual_Sales]]-Table1[[#This Row],[Budget_Sales]]</f>
        <v>61</v>
      </c>
      <c r="H2677" s="5">
        <f>IF(
Table1[[#This Row],[Budget_Sales]]=0,
"",
IF(
Table1[[#This Row],[Budget_Sales]]&gt;0,
(Table1[[#This Row],[Actual_Sales]]-Table1[[#This Row],[Budget_Sales]])/Table1[[#This Row],[Budget_Sales]],
(Table1[[#This Row],[Actual_Sales]]-Table1[[#This Row],[Budget_Sales]])/ABS(Table1[[#This Row],[Budget_Sales]])
)
)</f>
        <v>0.43571428571428572</v>
      </c>
      <c r="I2677" s="5" t="str">
        <f>IF(Table1[[#This Row],[Sales_Var]]&gt;=0,"Above Budget","Below Budget")</f>
        <v>Above Budget</v>
      </c>
      <c r="J2677">
        <f>Table1[[#This Row],[Actual_Sales]]-(Table1[[#This Row],[COGS]]+Table1[[#This Row],[Expenses]])</f>
        <v>51</v>
      </c>
      <c r="K2677">
        <v>40</v>
      </c>
      <c r="L2677">
        <f>Table1[[#This Row],[Actual_Profit]]-Table1[[#This Row],[Budget_Profit]]</f>
        <v>11</v>
      </c>
      <c r="M2677" s="5">
        <f>IF(
Table1[[#This Row],[Budget_Profit]]=0,
"",
IF(
Table1[[#This Row],[Budget_Profit]]&gt;0,
(Table1[[#This Row],[Actual_Profit]]-Table1[[#This Row],[Budget_Profit]])/Table1[[#This Row],[Budget_Profit]],
(Table1[[#This Row],[Actual_Profit]]-Table1[[#This Row],[Budget_Profit]])/ABS(Table1[[#This Row],[Budget_Profit]])
)
)</f>
        <v>0.27500000000000002</v>
      </c>
      <c r="N2677" s="5" t="str">
        <f>IF(Table1[[#This Row],[Profit_Var]]&gt;=0, "Above Budget", "Below Budget")</f>
        <v>Above Budget</v>
      </c>
      <c r="O2677">
        <v>85</v>
      </c>
      <c r="P2677">
        <v>60</v>
      </c>
      <c r="Q2677">
        <f>Table1[[#This Row],[COGS]]-Table1[[#This Row],[Budget_COGS]]</f>
        <v>25</v>
      </c>
      <c r="R2677" s="5">
        <f>IF(
Table1[[#This Row],[Budget_COGS]]=0,
"",
IF(
Table1[[#This Row],[Budget_COGS]]&gt;0,
(Table1[[#This Row],[Budget_COGS]]-Table1[[#This Row],[COGS]]) / Table1[[#This Row],[Budget_COGS]],
(Table1[[#This Row],[Budget_COGS]]-Table1[[#This Row],[COGS]]) / ABS(Table1[[#This Row],[Budget_COGS]])
)
)</f>
        <v>-0.41666666666666669</v>
      </c>
      <c r="S2677" s="5" t="str">
        <f>IF(Table1[[#This Row],[COGS _Var]]&gt;=0, "Above Budget", "Below Budget")</f>
        <v>Above Budget</v>
      </c>
      <c r="T2677">
        <f>Table1[[#This Row],[Actual_Sales]]-Table1[[#This Row],[COGS]]</f>
        <v>116</v>
      </c>
      <c r="U2677">
        <v>80</v>
      </c>
      <c r="V2677">
        <f>Table1[[#This Row],[Gross_Margin]]-Table1[[#This Row],[Budget_Margin]]</f>
        <v>36</v>
      </c>
      <c r="W2677" s="5">
        <f>IF(
Table1[[#This Row],[Budget_Margin]]=0,
"",
IF(
Table1[[#This Row],[Budget_Margin]]&gt;0,
(Table1[[#This Row],[Gross_Margin]]-Table1[[#This Row],[Budget_Margin]]) / Table1[[#This Row],[Budget_Margin]],
(Table1[[#This Row],[Gross_Margin]]-Table1[[#This Row],[Budget_Margin]]) / ABS(Table1[[#This Row],[Budget_Margin]])
)
)</f>
        <v>0.45</v>
      </c>
      <c r="X2677" s="5" t="str">
        <f>IF(Table1[[#This Row],[Margin_Var]]&gt;=0, "Above Budget", "Below Budget")</f>
        <v>Above Budget</v>
      </c>
      <c r="Y2677" s="5">
        <f>IFERROR(Table1[[#This Row],[Gross_Margin]]/Table1[[#This Row],[Actual_Sales]],0)</f>
        <v>0.57711442786069655</v>
      </c>
      <c r="Z2677" s="5">
        <f>Table1[[#This Row],[Actual_Profit]]/Table1[[#This Row],[Actual_Sales]]</f>
        <v>0.2537313432835821</v>
      </c>
      <c r="AA2677">
        <v>65</v>
      </c>
      <c r="AB2677" s="5">
        <f>IFERROR(Table1[[#This Row],[Expenses]]/Table1[[#This Row],[Actual_Sales]],0)</f>
        <v>0.32338308457711445</v>
      </c>
      <c r="AC2677">
        <v>32</v>
      </c>
      <c r="AD2677">
        <v>476</v>
      </c>
      <c r="AE2677" s="5">
        <f>IFERROR(Table1[[#This Row],[Inventory]]/Table1[[#This Row],[Actual_Sales]],0)</f>
        <v>2.3681592039800994</v>
      </c>
    </row>
    <row r="2678" spans="1:31" x14ac:dyDescent="0.25">
      <c r="A2678">
        <v>1650</v>
      </c>
      <c r="B2678">
        <v>435</v>
      </c>
      <c r="C2678">
        <v>1</v>
      </c>
      <c r="D2678" s="2">
        <v>40452</v>
      </c>
      <c r="E2678">
        <v>142</v>
      </c>
      <c r="F2678">
        <v>200</v>
      </c>
      <c r="G2678">
        <f>Table1[[#This Row],[Actual_Sales]]-Table1[[#This Row],[Budget_Sales]]</f>
        <v>-58</v>
      </c>
      <c r="H2678" s="5">
        <f>IF(
Table1[[#This Row],[Budget_Sales]]=0,
"",
IF(
Table1[[#This Row],[Budget_Sales]]&gt;0,
(Table1[[#This Row],[Actual_Sales]]-Table1[[#This Row],[Budget_Sales]])/Table1[[#This Row],[Budget_Sales]],
(Table1[[#This Row],[Actual_Sales]]-Table1[[#This Row],[Budget_Sales]])/ABS(Table1[[#This Row],[Budget_Sales]])
)
)</f>
        <v>-0.28999999999999998</v>
      </c>
      <c r="I2678" s="5" t="str">
        <f>IF(Table1[[#This Row],[Sales_Var]]&gt;=0,"Above Budget","Below Budget")</f>
        <v>Below Budget</v>
      </c>
      <c r="J2678">
        <f>Table1[[#This Row],[Actual_Sales]]-(Table1[[#This Row],[COGS]]+Table1[[#This Row],[Expenses]])</f>
        <v>36</v>
      </c>
      <c r="K2678">
        <v>90</v>
      </c>
      <c r="L2678">
        <f>Table1[[#This Row],[Actual_Profit]]-Table1[[#This Row],[Budget_Profit]]</f>
        <v>-54</v>
      </c>
      <c r="M2678" s="5">
        <f>IF(
Table1[[#This Row],[Budget_Profit]]=0,
"",
IF(
Table1[[#This Row],[Budget_Profit]]&gt;0,
(Table1[[#This Row],[Actual_Profit]]-Table1[[#This Row],[Budget_Profit]])/Table1[[#This Row],[Budget_Profit]],
(Table1[[#This Row],[Actual_Profit]]-Table1[[#This Row],[Budget_Profit]])/ABS(Table1[[#This Row],[Budget_Profit]])
)
)</f>
        <v>-0.6</v>
      </c>
      <c r="N2678" s="5" t="str">
        <f>IF(Table1[[#This Row],[Profit_Var]]&gt;=0, "Above Budget", "Below Budget")</f>
        <v>Below Budget</v>
      </c>
      <c r="O2678">
        <v>65</v>
      </c>
      <c r="P2678">
        <v>90</v>
      </c>
      <c r="Q2678">
        <f>Table1[[#This Row],[COGS]]-Table1[[#This Row],[Budget_COGS]]</f>
        <v>-25</v>
      </c>
      <c r="R2678" s="5">
        <f>IF(
Table1[[#This Row],[Budget_COGS]]=0,
"",
IF(
Table1[[#This Row],[Budget_COGS]]&gt;0,
(Table1[[#This Row],[Budget_COGS]]-Table1[[#This Row],[COGS]]) / Table1[[#This Row],[Budget_COGS]],
(Table1[[#This Row],[Budget_COGS]]-Table1[[#This Row],[COGS]]) / ABS(Table1[[#This Row],[Budget_COGS]])
)
)</f>
        <v>0.27777777777777779</v>
      </c>
      <c r="S2678" s="5" t="str">
        <f>IF(Table1[[#This Row],[COGS _Var]]&gt;=0, "Above Budget", "Below Budget")</f>
        <v>Below Budget</v>
      </c>
      <c r="T2678">
        <f>Table1[[#This Row],[Actual_Sales]]-Table1[[#This Row],[COGS]]</f>
        <v>77</v>
      </c>
      <c r="U2678">
        <v>110</v>
      </c>
      <c r="V2678">
        <f>Table1[[#This Row],[Gross_Margin]]-Table1[[#This Row],[Budget_Margin]]</f>
        <v>-33</v>
      </c>
      <c r="W2678" s="5">
        <f>IF(
Table1[[#This Row],[Budget_Margin]]=0,
"",
IF(
Table1[[#This Row],[Budget_Margin]]&gt;0,
(Table1[[#This Row],[Gross_Margin]]-Table1[[#This Row],[Budget_Margin]]) / Table1[[#This Row],[Budget_Margin]],
(Table1[[#This Row],[Gross_Margin]]-Table1[[#This Row],[Budget_Margin]]) / ABS(Table1[[#This Row],[Budget_Margin]])
)
)</f>
        <v>-0.3</v>
      </c>
      <c r="X2678" s="5" t="str">
        <f>IF(Table1[[#This Row],[Margin_Var]]&gt;=0, "Above Budget", "Below Budget")</f>
        <v>Below Budget</v>
      </c>
      <c r="Y2678" s="5">
        <f>IFERROR(Table1[[#This Row],[Gross_Margin]]/Table1[[#This Row],[Actual_Sales]],0)</f>
        <v>0.54225352112676062</v>
      </c>
      <c r="Z2678" s="5">
        <f>Table1[[#This Row],[Actual_Profit]]/Table1[[#This Row],[Actual_Sales]]</f>
        <v>0.25352112676056338</v>
      </c>
      <c r="AA2678">
        <v>41</v>
      </c>
      <c r="AB2678" s="5">
        <f>IFERROR(Table1[[#This Row],[Expenses]]/Table1[[#This Row],[Actual_Sales]],0)</f>
        <v>0.28873239436619719</v>
      </c>
      <c r="AC2678">
        <v>20</v>
      </c>
      <c r="AD2678">
        <v>1053</v>
      </c>
      <c r="AE2678" s="5">
        <f>IFERROR(Table1[[#This Row],[Inventory]]/Table1[[#This Row],[Actual_Sales]],0)</f>
        <v>7.415492957746479</v>
      </c>
    </row>
    <row r="2679" spans="1:31" x14ac:dyDescent="0.25">
      <c r="A2679">
        <v>939</v>
      </c>
      <c r="B2679">
        <v>435</v>
      </c>
      <c r="C2679">
        <v>1</v>
      </c>
      <c r="D2679" s="2">
        <v>40330</v>
      </c>
      <c r="E2679">
        <v>142</v>
      </c>
      <c r="F2679">
        <v>170</v>
      </c>
      <c r="G2679">
        <f>Table1[[#This Row],[Actual_Sales]]-Table1[[#This Row],[Budget_Sales]]</f>
        <v>-28</v>
      </c>
      <c r="H2679" s="5">
        <f>IF(
Table1[[#This Row],[Budget_Sales]]=0,
"",
IF(
Table1[[#This Row],[Budget_Sales]]&gt;0,
(Table1[[#This Row],[Actual_Sales]]-Table1[[#This Row],[Budget_Sales]])/Table1[[#This Row],[Budget_Sales]],
(Table1[[#This Row],[Actual_Sales]]-Table1[[#This Row],[Budget_Sales]])/ABS(Table1[[#This Row],[Budget_Sales]])
)
)</f>
        <v>-0.16470588235294117</v>
      </c>
      <c r="I2679" s="5" t="str">
        <f>IF(Table1[[#This Row],[Sales_Var]]&gt;=0,"Above Budget","Below Budget")</f>
        <v>Below Budget</v>
      </c>
      <c r="J2679">
        <f>Table1[[#This Row],[Actual_Sales]]-(Table1[[#This Row],[COGS]]+Table1[[#This Row],[Expenses]])</f>
        <v>36</v>
      </c>
      <c r="K2679">
        <v>60</v>
      </c>
      <c r="L2679">
        <f>Table1[[#This Row],[Actual_Profit]]-Table1[[#This Row],[Budget_Profit]]</f>
        <v>-24</v>
      </c>
      <c r="M2679" s="5">
        <f>IF(
Table1[[#This Row],[Budget_Profit]]=0,
"",
IF(
Table1[[#This Row],[Budget_Profit]]&gt;0,
(Table1[[#This Row],[Actual_Profit]]-Table1[[#This Row],[Budget_Profit]])/Table1[[#This Row],[Budget_Profit]],
(Table1[[#This Row],[Actual_Profit]]-Table1[[#This Row],[Budget_Profit]])/ABS(Table1[[#This Row],[Budget_Profit]])
)
)</f>
        <v>-0.4</v>
      </c>
      <c r="N2679" s="5" t="str">
        <f>IF(Table1[[#This Row],[Profit_Var]]&gt;=0, "Above Budget", "Below Budget")</f>
        <v>Below Budget</v>
      </c>
      <c r="O2679">
        <v>65</v>
      </c>
      <c r="P2679">
        <v>80</v>
      </c>
      <c r="Q2679">
        <f>Table1[[#This Row],[COGS]]-Table1[[#This Row],[Budget_COGS]]</f>
        <v>-15</v>
      </c>
      <c r="R2679" s="5">
        <f>IF(
Table1[[#This Row],[Budget_COGS]]=0,
"",
IF(
Table1[[#This Row],[Budget_COGS]]&gt;0,
(Table1[[#This Row],[Budget_COGS]]-Table1[[#This Row],[COGS]]) / Table1[[#This Row],[Budget_COGS]],
(Table1[[#This Row],[Budget_COGS]]-Table1[[#This Row],[COGS]]) / ABS(Table1[[#This Row],[Budget_COGS]])
)
)</f>
        <v>0.1875</v>
      </c>
      <c r="S2679" s="5" t="str">
        <f>IF(Table1[[#This Row],[COGS _Var]]&gt;=0, "Above Budget", "Below Budget")</f>
        <v>Below Budget</v>
      </c>
      <c r="T2679">
        <f>Table1[[#This Row],[Actual_Sales]]-Table1[[#This Row],[COGS]]</f>
        <v>77</v>
      </c>
      <c r="U2679">
        <v>90</v>
      </c>
      <c r="V2679">
        <f>Table1[[#This Row],[Gross_Margin]]-Table1[[#This Row],[Budget_Margin]]</f>
        <v>-13</v>
      </c>
      <c r="W2679" s="5">
        <f>IF(
Table1[[#This Row],[Budget_Margin]]=0,
"",
IF(
Table1[[#This Row],[Budget_Margin]]&gt;0,
(Table1[[#This Row],[Gross_Margin]]-Table1[[#This Row],[Budget_Margin]]) / Table1[[#This Row],[Budget_Margin]],
(Table1[[#This Row],[Gross_Margin]]-Table1[[#This Row],[Budget_Margin]]) / ABS(Table1[[#This Row],[Budget_Margin]])
)
)</f>
        <v>-0.14444444444444443</v>
      </c>
      <c r="X2679" s="5" t="str">
        <f>IF(Table1[[#This Row],[Margin_Var]]&gt;=0, "Above Budget", "Below Budget")</f>
        <v>Below Budget</v>
      </c>
      <c r="Y2679" s="5">
        <f>IFERROR(Table1[[#This Row],[Gross_Margin]]/Table1[[#This Row],[Actual_Sales]],0)</f>
        <v>0.54225352112676062</v>
      </c>
      <c r="Z2679" s="5">
        <f>Table1[[#This Row],[Actual_Profit]]/Table1[[#This Row],[Actual_Sales]]</f>
        <v>0.25352112676056338</v>
      </c>
      <c r="AA2679">
        <v>41</v>
      </c>
      <c r="AB2679" s="5">
        <f>IFERROR(Table1[[#This Row],[Expenses]]/Table1[[#This Row],[Actual_Sales]],0)</f>
        <v>0.28873239436619719</v>
      </c>
      <c r="AC2679">
        <v>20</v>
      </c>
      <c r="AD2679">
        <v>1042</v>
      </c>
      <c r="AE2679" s="5">
        <f>IFERROR(Table1[[#This Row],[Inventory]]/Table1[[#This Row],[Actual_Sales]],0)</f>
        <v>7.3380281690140849</v>
      </c>
    </row>
    <row r="2680" spans="1:31" x14ac:dyDescent="0.25">
      <c r="A2680">
        <v>944</v>
      </c>
      <c r="B2680">
        <v>475</v>
      </c>
      <c r="C2680">
        <v>10</v>
      </c>
      <c r="D2680" s="2">
        <v>40330</v>
      </c>
      <c r="E2680">
        <v>142</v>
      </c>
      <c r="F2680">
        <v>110</v>
      </c>
      <c r="G2680">
        <f>Table1[[#This Row],[Actual_Sales]]-Table1[[#This Row],[Budget_Sales]]</f>
        <v>32</v>
      </c>
      <c r="H2680" s="5">
        <f>IF(
Table1[[#This Row],[Budget_Sales]]=0,
"",
IF(
Table1[[#This Row],[Budget_Sales]]&gt;0,
(Table1[[#This Row],[Actual_Sales]]-Table1[[#This Row],[Budget_Sales]])/Table1[[#This Row],[Budget_Sales]],
(Table1[[#This Row],[Actual_Sales]]-Table1[[#This Row],[Budget_Sales]])/ABS(Table1[[#This Row],[Budget_Sales]])
)
)</f>
        <v>0.29090909090909089</v>
      </c>
      <c r="I2680" s="5" t="str">
        <f>IF(Table1[[#This Row],[Sales_Var]]&gt;=0,"Above Budget","Below Budget")</f>
        <v>Above Budget</v>
      </c>
      <c r="J2680">
        <f>Table1[[#This Row],[Actual_Sales]]-(Table1[[#This Row],[COGS]]+Table1[[#This Row],[Expenses]])</f>
        <v>36</v>
      </c>
      <c r="K2680">
        <v>50</v>
      </c>
      <c r="L2680">
        <f>Table1[[#This Row],[Actual_Profit]]-Table1[[#This Row],[Budget_Profit]]</f>
        <v>-14</v>
      </c>
      <c r="M2680" s="5">
        <f>IF(
Table1[[#This Row],[Budget_Profit]]=0,
"",
IF(
Table1[[#This Row],[Budget_Profit]]&gt;0,
(Table1[[#This Row],[Actual_Profit]]-Table1[[#This Row],[Budget_Profit]])/Table1[[#This Row],[Budget_Profit]],
(Table1[[#This Row],[Actual_Profit]]-Table1[[#This Row],[Budget_Profit]])/ABS(Table1[[#This Row],[Budget_Profit]])
)
)</f>
        <v>-0.28000000000000003</v>
      </c>
      <c r="N2680" s="5" t="str">
        <f>IF(Table1[[#This Row],[Profit_Var]]&gt;=0, "Above Budget", "Below Budget")</f>
        <v>Below Budget</v>
      </c>
      <c r="O2680">
        <v>65</v>
      </c>
      <c r="P2680">
        <v>40</v>
      </c>
      <c r="Q2680">
        <f>Table1[[#This Row],[COGS]]-Table1[[#This Row],[Budget_COGS]]</f>
        <v>25</v>
      </c>
      <c r="R2680" s="5">
        <f>IF(
Table1[[#This Row],[Budget_COGS]]=0,
"",
IF(
Table1[[#This Row],[Budget_COGS]]&gt;0,
(Table1[[#This Row],[Budget_COGS]]-Table1[[#This Row],[COGS]]) / Table1[[#This Row],[Budget_COGS]],
(Table1[[#This Row],[Budget_COGS]]-Table1[[#This Row],[COGS]]) / ABS(Table1[[#This Row],[Budget_COGS]])
)
)</f>
        <v>-0.625</v>
      </c>
      <c r="S2680" s="5" t="str">
        <f>IF(Table1[[#This Row],[COGS _Var]]&gt;=0, "Above Budget", "Below Budget")</f>
        <v>Above Budget</v>
      </c>
      <c r="T2680">
        <f>Table1[[#This Row],[Actual_Sales]]-Table1[[#This Row],[COGS]]</f>
        <v>77</v>
      </c>
      <c r="U2680">
        <v>70</v>
      </c>
      <c r="V2680">
        <f>Table1[[#This Row],[Gross_Margin]]-Table1[[#This Row],[Budget_Margin]]</f>
        <v>7</v>
      </c>
      <c r="W2680" s="5">
        <f>IF(
Table1[[#This Row],[Budget_Margin]]=0,
"",
IF(
Table1[[#This Row],[Budget_Margin]]&gt;0,
(Table1[[#This Row],[Gross_Margin]]-Table1[[#This Row],[Budget_Margin]]) / Table1[[#This Row],[Budget_Margin]],
(Table1[[#This Row],[Gross_Margin]]-Table1[[#This Row],[Budget_Margin]]) / ABS(Table1[[#This Row],[Budget_Margin]])
)
)</f>
        <v>0.1</v>
      </c>
      <c r="X2680" s="5" t="str">
        <f>IF(Table1[[#This Row],[Margin_Var]]&gt;=0, "Above Budget", "Below Budget")</f>
        <v>Above Budget</v>
      </c>
      <c r="Y2680" s="5">
        <f>IFERROR(Table1[[#This Row],[Gross_Margin]]/Table1[[#This Row],[Actual_Sales]],0)</f>
        <v>0.54225352112676062</v>
      </c>
      <c r="Z2680" s="5">
        <f>Table1[[#This Row],[Actual_Profit]]/Table1[[#This Row],[Actual_Sales]]</f>
        <v>0.25352112676056338</v>
      </c>
      <c r="AA2680">
        <v>41</v>
      </c>
      <c r="AB2680" s="5">
        <f>IFERROR(Table1[[#This Row],[Expenses]]/Table1[[#This Row],[Actual_Sales]],0)</f>
        <v>0.28873239436619719</v>
      </c>
      <c r="AC2680">
        <v>20</v>
      </c>
      <c r="AD2680">
        <v>1042</v>
      </c>
      <c r="AE2680" s="5">
        <f>IFERROR(Table1[[#This Row],[Inventory]]/Table1[[#This Row],[Actual_Sales]],0)</f>
        <v>7.3380281690140849</v>
      </c>
    </row>
    <row r="2681" spans="1:31" x14ac:dyDescent="0.25">
      <c r="A2681">
        <v>1800</v>
      </c>
      <c r="B2681">
        <v>314</v>
      </c>
      <c r="C2681">
        <v>3</v>
      </c>
      <c r="D2681" s="2">
        <v>40483</v>
      </c>
      <c r="E2681">
        <v>150</v>
      </c>
      <c r="F2681">
        <v>140</v>
      </c>
      <c r="G2681">
        <f>Table1[[#This Row],[Actual_Sales]]-Table1[[#This Row],[Budget_Sales]]</f>
        <v>10</v>
      </c>
      <c r="H2681" s="5">
        <f>IF(
Table1[[#This Row],[Budget_Sales]]=0,
"",
IF(
Table1[[#This Row],[Budget_Sales]]&gt;0,
(Table1[[#This Row],[Actual_Sales]]-Table1[[#This Row],[Budget_Sales]])/Table1[[#This Row],[Budget_Sales]],
(Table1[[#This Row],[Actual_Sales]]-Table1[[#This Row],[Budget_Sales]])/ABS(Table1[[#This Row],[Budget_Sales]])
)
)</f>
        <v>7.1428571428571425E-2</v>
      </c>
      <c r="I2681" s="5" t="str">
        <f>IF(Table1[[#This Row],[Sales_Var]]&gt;=0,"Above Budget","Below Budget")</f>
        <v>Above Budget</v>
      </c>
      <c r="J2681">
        <f>Table1[[#This Row],[Actual_Sales]]-(Table1[[#This Row],[COGS]]+Table1[[#This Row],[Expenses]])</f>
        <v>38</v>
      </c>
      <c r="K2681">
        <v>40</v>
      </c>
      <c r="L2681">
        <f>Table1[[#This Row],[Actual_Profit]]-Table1[[#This Row],[Budget_Profit]]</f>
        <v>-2</v>
      </c>
      <c r="M2681" s="5">
        <f>IF(
Table1[[#This Row],[Budget_Profit]]=0,
"",
IF(
Table1[[#This Row],[Budget_Profit]]&gt;0,
(Table1[[#This Row],[Actual_Profit]]-Table1[[#This Row],[Budget_Profit]])/Table1[[#This Row],[Budget_Profit]],
(Table1[[#This Row],[Actual_Profit]]-Table1[[#This Row],[Budget_Profit]])/ABS(Table1[[#This Row],[Budget_Profit]])
)
)</f>
        <v>-0.05</v>
      </c>
      <c r="N2681" s="5" t="str">
        <f>IF(Table1[[#This Row],[Profit_Var]]&gt;=0, "Above Budget", "Below Budget")</f>
        <v>Below Budget</v>
      </c>
      <c r="O2681">
        <v>69</v>
      </c>
      <c r="P2681">
        <v>60</v>
      </c>
      <c r="Q2681">
        <f>Table1[[#This Row],[COGS]]-Table1[[#This Row],[Budget_COGS]]</f>
        <v>9</v>
      </c>
      <c r="R2681" s="5">
        <f>IF(
Table1[[#This Row],[Budget_COGS]]=0,
"",
IF(
Table1[[#This Row],[Budget_COGS]]&gt;0,
(Table1[[#This Row],[Budget_COGS]]-Table1[[#This Row],[COGS]]) / Table1[[#This Row],[Budget_COGS]],
(Table1[[#This Row],[Budget_COGS]]-Table1[[#This Row],[COGS]]) / ABS(Table1[[#This Row],[Budget_COGS]])
)
)</f>
        <v>-0.15</v>
      </c>
      <c r="S2681" s="5" t="str">
        <f>IF(Table1[[#This Row],[COGS _Var]]&gt;=0, "Above Budget", "Below Budget")</f>
        <v>Above Budget</v>
      </c>
      <c r="T2681">
        <f>Table1[[#This Row],[Actual_Sales]]-Table1[[#This Row],[COGS]]</f>
        <v>81</v>
      </c>
      <c r="U2681">
        <v>80</v>
      </c>
      <c r="V2681">
        <f>Table1[[#This Row],[Gross_Margin]]-Table1[[#This Row],[Budget_Margin]]</f>
        <v>1</v>
      </c>
      <c r="W2681" s="5">
        <f>IF(
Table1[[#This Row],[Budget_Margin]]=0,
"",
IF(
Table1[[#This Row],[Budget_Margin]]&gt;0,
(Table1[[#This Row],[Gross_Margin]]-Table1[[#This Row],[Budget_Margin]]) / Table1[[#This Row],[Budget_Margin]],
(Table1[[#This Row],[Gross_Margin]]-Table1[[#This Row],[Budget_Margin]]) / ABS(Table1[[#This Row],[Budget_Margin]])
)
)</f>
        <v>1.2500000000000001E-2</v>
      </c>
      <c r="X2681" s="5" t="str">
        <f>IF(Table1[[#This Row],[Margin_Var]]&gt;=0, "Above Budget", "Below Budget")</f>
        <v>Above Budget</v>
      </c>
      <c r="Y2681" s="5">
        <f>IFERROR(Table1[[#This Row],[Gross_Margin]]/Table1[[#This Row],[Actual_Sales]],0)</f>
        <v>0.54</v>
      </c>
      <c r="Z2681" s="5">
        <f>Table1[[#This Row],[Actual_Profit]]/Table1[[#This Row],[Actual_Sales]]</f>
        <v>0.25333333333333335</v>
      </c>
      <c r="AA2681">
        <v>43</v>
      </c>
      <c r="AB2681" s="5">
        <f>IFERROR(Table1[[#This Row],[Expenses]]/Table1[[#This Row],[Actual_Sales]],0)</f>
        <v>0.28666666666666668</v>
      </c>
      <c r="AC2681">
        <v>21</v>
      </c>
      <c r="AD2681">
        <v>1060</v>
      </c>
      <c r="AE2681" s="5">
        <f>IFERROR(Table1[[#This Row],[Inventory]]/Table1[[#This Row],[Actual_Sales]],0)</f>
        <v>7.0666666666666664</v>
      </c>
    </row>
    <row r="2682" spans="1:31" x14ac:dyDescent="0.25">
      <c r="A2682">
        <v>1828</v>
      </c>
      <c r="B2682">
        <v>475</v>
      </c>
      <c r="C2682">
        <v>10</v>
      </c>
      <c r="D2682" s="2">
        <v>40483</v>
      </c>
      <c r="E2682">
        <v>150</v>
      </c>
      <c r="F2682">
        <v>100</v>
      </c>
      <c r="G2682">
        <f>Table1[[#This Row],[Actual_Sales]]-Table1[[#This Row],[Budget_Sales]]</f>
        <v>50</v>
      </c>
      <c r="H2682" s="5">
        <f>IF(
Table1[[#This Row],[Budget_Sales]]=0,
"",
IF(
Table1[[#This Row],[Budget_Sales]]&gt;0,
(Table1[[#This Row],[Actual_Sales]]-Table1[[#This Row],[Budget_Sales]])/Table1[[#This Row],[Budget_Sales]],
(Table1[[#This Row],[Actual_Sales]]-Table1[[#This Row],[Budget_Sales]])/ABS(Table1[[#This Row],[Budget_Sales]])
)
)</f>
        <v>0.5</v>
      </c>
      <c r="I2682" s="5" t="str">
        <f>IF(Table1[[#This Row],[Sales_Var]]&gt;=0,"Above Budget","Below Budget")</f>
        <v>Above Budget</v>
      </c>
      <c r="J2682">
        <f>Table1[[#This Row],[Actual_Sales]]-(Table1[[#This Row],[COGS]]+Table1[[#This Row],[Expenses]])</f>
        <v>38</v>
      </c>
      <c r="K2682">
        <v>30</v>
      </c>
      <c r="L2682">
        <f>Table1[[#This Row],[Actual_Profit]]-Table1[[#This Row],[Budget_Profit]]</f>
        <v>8</v>
      </c>
      <c r="M2682" s="5">
        <f>IF(
Table1[[#This Row],[Budget_Profit]]=0,
"",
IF(
Table1[[#This Row],[Budget_Profit]]&gt;0,
(Table1[[#This Row],[Actual_Profit]]-Table1[[#This Row],[Budget_Profit]])/Table1[[#This Row],[Budget_Profit]],
(Table1[[#This Row],[Actual_Profit]]-Table1[[#This Row],[Budget_Profit]])/ABS(Table1[[#This Row],[Budget_Profit]])
)
)</f>
        <v>0.26666666666666666</v>
      </c>
      <c r="N2682" s="5" t="str">
        <f>IF(Table1[[#This Row],[Profit_Var]]&gt;=0, "Above Budget", "Below Budget")</f>
        <v>Above Budget</v>
      </c>
      <c r="O2682">
        <v>69</v>
      </c>
      <c r="P2682">
        <v>50</v>
      </c>
      <c r="Q2682">
        <f>Table1[[#This Row],[COGS]]-Table1[[#This Row],[Budget_COGS]]</f>
        <v>19</v>
      </c>
      <c r="R2682" s="5">
        <f>IF(
Table1[[#This Row],[Budget_COGS]]=0,
"",
IF(
Table1[[#This Row],[Budget_COGS]]&gt;0,
(Table1[[#This Row],[Budget_COGS]]-Table1[[#This Row],[COGS]]) / Table1[[#This Row],[Budget_COGS]],
(Table1[[#This Row],[Budget_COGS]]-Table1[[#This Row],[COGS]]) / ABS(Table1[[#This Row],[Budget_COGS]])
)
)</f>
        <v>-0.38</v>
      </c>
      <c r="S2682" s="5" t="str">
        <f>IF(Table1[[#This Row],[COGS _Var]]&gt;=0, "Above Budget", "Below Budget")</f>
        <v>Above Budget</v>
      </c>
      <c r="T2682">
        <f>Table1[[#This Row],[Actual_Sales]]-Table1[[#This Row],[COGS]]</f>
        <v>81</v>
      </c>
      <c r="U2682">
        <v>50</v>
      </c>
      <c r="V2682">
        <f>Table1[[#This Row],[Gross_Margin]]-Table1[[#This Row],[Budget_Margin]]</f>
        <v>31</v>
      </c>
      <c r="W2682" s="5">
        <f>IF(
Table1[[#This Row],[Budget_Margin]]=0,
"",
IF(
Table1[[#This Row],[Budget_Margin]]&gt;0,
(Table1[[#This Row],[Gross_Margin]]-Table1[[#This Row],[Budget_Margin]]) / Table1[[#This Row],[Budget_Margin]],
(Table1[[#This Row],[Gross_Margin]]-Table1[[#This Row],[Budget_Margin]]) / ABS(Table1[[#This Row],[Budget_Margin]])
)
)</f>
        <v>0.62</v>
      </c>
      <c r="X2682" s="5" t="str">
        <f>IF(Table1[[#This Row],[Margin_Var]]&gt;=0, "Above Budget", "Below Budget")</f>
        <v>Above Budget</v>
      </c>
      <c r="Y2682" s="5">
        <f>IFERROR(Table1[[#This Row],[Gross_Margin]]/Table1[[#This Row],[Actual_Sales]],0)</f>
        <v>0.54</v>
      </c>
      <c r="Z2682" s="5">
        <f>Table1[[#This Row],[Actual_Profit]]/Table1[[#This Row],[Actual_Sales]]</f>
        <v>0.25333333333333335</v>
      </c>
      <c r="AA2682">
        <v>43</v>
      </c>
      <c r="AB2682" s="5">
        <f>IFERROR(Table1[[#This Row],[Expenses]]/Table1[[#This Row],[Actual_Sales]],0)</f>
        <v>0.28666666666666668</v>
      </c>
      <c r="AC2682">
        <v>21</v>
      </c>
      <c r="AD2682">
        <v>1060</v>
      </c>
      <c r="AE2682" s="5">
        <f>IFERROR(Table1[[#This Row],[Inventory]]/Table1[[#This Row],[Actual_Sales]],0)</f>
        <v>7.0666666666666664</v>
      </c>
    </row>
    <row r="2683" spans="1:31" x14ac:dyDescent="0.25">
      <c r="A2683">
        <v>47</v>
      </c>
      <c r="B2683">
        <v>414</v>
      </c>
      <c r="C2683">
        <v>5</v>
      </c>
      <c r="D2683" s="2">
        <v>40179</v>
      </c>
      <c r="E2683">
        <v>150</v>
      </c>
      <c r="F2683">
        <v>170</v>
      </c>
      <c r="G2683">
        <f>Table1[[#This Row],[Actual_Sales]]-Table1[[#This Row],[Budget_Sales]]</f>
        <v>-20</v>
      </c>
      <c r="H2683" s="5">
        <f>IF(
Table1[[#This Row],[Budget_Sales]]=0,
"",
IF(
Table1[[#This Row],[Budget_Sales]]&gt;0,
(Table1[[#This Row],[Actual_Sales]]-Table1[[#This Row],[Budget_Sales]])/Table1[[#This Row],[Budget_Sales]],
(Table1[[#This Row],[Actual_Sales]]-Table1[[#This Row],[Budget_Sales]])/ABS(Table1[[#This Row],[Budget_Sales]])
)
)</f>
        <v>-0.11764705882352941</v>
      </c>
      <c r="I2683" s="5" t="str">
        <f>IF(Table1[[#This Row],[Sales_Var]]&gt;=0,"Above Budget","Below Budget")</f>
        <v>Below Budget</v>
      </c>
      <c r="J2683">
        <f>Table1[[#This Row],[Actual_Sales]]-(Table1[[#This Row],[COGS]]+Table1[[#This Row],[Expenses]])</f>
        <v>38</v>
      </c>
      <c r="K2683">
        <v>50</v>
      </c>
      <c r="L2683">
        <f>Table1[[#This Row],[Actual_Profit]]-Table1[[#This Row],[Budget_Profit]]</f>
        <v>-12</v>
      </c>
      <c r="M2683" s="5">
        <f>IF(
Table1[[#This Row],[Budget_Profit]]=0,
"",
IF(
Table1[[#This Row],[Budget_Profit]]&gt;0,
(Table1[[#This Row],[Actual_Profit]]-Table1[[#This Row],[Budget_Profit]])/Table1[[#This Row],[Budget_Profit]],
(Table1[[#This Row],[Actual_Profit]]-Table1[[#This Row],[Budget_Profit]])/ABS(Table1[[#This Row],[Budget_Profit]])
)
)</f>
        <v>-0.24</v>
      </c>
      <c r="N2683" s="5" t="str">
        <f>IF(Table1[[#This Row],[Profit_Var]]&gt;=0, "Above Budget", "Below Budget")</f>
        <v>Below Budget</v>
      </c>
      <c r="O2683">
        <v>69</v>
      </c>
      <c r="P2683">
        <v>80</v>
      </c>
      <c r="Q2683">
        <f>Table1[[#This Row],[COGS]]-Table1[[#This Row],[Budget_COGS]]</f>
        <v>-11</v>
      </c>
      <c r="R2683" s="5">
        <f>IF(
Table1[[#This Row],[Budget_COGS]]=0,
"",
IF(
Table1[[#This Row],[Budget_COGS]]&gt;0,
(Table1[[#This Row],[Budget_COGS]]-Table1[[#This Row],[COGS]]) / Table1[[#This Row],[Budget_COGS]],
(Table1[[#This Row],[Budget_COGS]]-Table1[[#This Row],[COGS]]) / ABS(Table1[[#This Row],[Budget_COGS]])
)
)</f>
        <v>0.13750000000000001</v>
      </c>
      <c r="S2683" s="5" t="str">
        <f>IF(Table1[[#This Row],[COGS _Var]]&gt;=0, "Above Budget", "Below Budget")</f>
        <v>Below Budget</v>
      </c>
      <c r="T2683">
        <f>Table1[[#This Row],[Actual_Sales]]-Table1[[#This Row],[COGS]]</f>
        <v>81</v>
      </c>
      <c r="U2683">
        <v>90</v>
      </c>
      <c r="V2683">
        <f>Table1[[#This Row],[Gross_Margin]]-Table1[[#This Row],[Budget_Margin]]</f>
        <v>-9</v>
      </c>
      <c r="W2683" s="5">
        <f>IF(
Table1[[#This Row],[Budget_Margin]]=0,
"",
IF(
Table1[[#This Row],[Budget_Margin]]&gt;0,
(Table1[[#This Row],[Gross_Margin]]-Table1[[#This Row],[Budget_Margin]]) / Table1[[#This Row],[Budget_Margin]],
(Table1[[#This Row],[Gross_Margin]]-Table1[[#This Row],[Budget_Margin]]) / ABS(Table1[[#This Row],[Budget_Margin]])
)
)</f>
        <v>-0.1</v>
      </c>
      <c r="X2683" s="5" t="str">
        <f>IF(Table1[[#This Row],[Margin_Var]]&gt;=0, "Above Budget", "Below Budget")</f>
        <v>Below Budget</v>
      </c>
      <c r="Y2683" s="5">
        <f>IFERROR(Table1[[#This Row],[Gross_Margin]]/Table1[[#This Row],[Actual_Sales]],0)</f>
        <v>0.54</v>
      </c>
      <c r="Z2683" s="5">
        <f>Table1[[#This Row],[Actual_Profit]]/Table1[[#This Row],[Actual_Sales]]</f>
        <v>0.25333333333333335</v>
      </c>
      <c r="AA2683">
        <v>43</v>
      </c>
      <c r="AB2683" s="5">
        <f>IFERROR(Table1[[#This Row],[Expenses]]/Table1[[#This Row],[Actual_Sales]],0)</f>
        <v>0.28666666666666668</v>
      </c>
      <c r="AC2683">
        <v>21</v>
      </c>
      <c r="AD2683">
        <v>965</v>
      </c>
      <c r="AE2683" s="5">
        <f>IFERROR(Table1[[#This Row],[Inventory]]/Table1[[#This Row],[Actual_Sales]],0)</f>
        <v>6.4333333333333336</v>
      </c>
    </row>
    <row r="2684" spans="1:31" x14ac:dyDescent="0.25">
      <c r="A2684">
        <v>608</v>
      </c>
      <c r="B2684">
        <v>513</v>
      </c>
      <c r="C2684">
        <v>2</v>
      </c>
      <c r="D2684" s="2">
        <v>40269</v>
      </c>
      <c r="E2684">
        <v>107</v>
      </c>
      <c r="F2684">
        <v>110</v>
      </c>
      <c r="G2684">
        <f>Table1[[#This Row],[Actual_Sales]]-Table1[[#This Row],[Budget_Sales]]</f>
        <v>-3</v>
      </c>
      <c r="H2684" s="5">
        <f>IF(
Table1[[#This Row],[Budget_Sales]]=0,
"",
IF(
Table1[[#This Row],[Budget_Sales]]&gt;0,
(Table1[[#This Row],[Actual_Sales]]-Table1[[#This Row],[Budget_Sales]])/Table1[[#This Row],[Budget_Sales]],
(Table1[[#This Row],[Actual_Sales]]-Table1[[#This Row],[Budget_Sales]])/ABS(Table1[[#This Row],[Budget_Sales]])
)
)</f>
        <v>-2.7272727272727271E-2</v>
      </c>
      <c r="I2684" s="5" t="str">
        <f>IF(Table1[[#This Row],[Sales_Var]]&gt;=0,"Above Budget","Below Budget")</f>
        <v>Below Budget</v>
      </c>
      <c r="J2684">
        <f>Table1[[#This Row],[Actual_Sales]]-(Table1[[#This Row],[COGS]]+Table1[[#This Row],[Expenses]])</f>
        <v>27</v>
      </c>
      <c r="K2684">
        <v>40</v>
      </c>
      <c r="L2684">
        <f>Table1[[#This Row],[Actual_Profit]]-Table1[[#This Row],[Budget_Profit]]</f>
        <v>-13</v>
      </c>
      <c r="M2684" s="5">
        <f>IF(
Table1[[#This Row],[Budget_Profit]]=0,
"",
IF(
Table1[[#This Row],[Budget_Profit]]&gt;0,
(Table1[[#This Row],[Actual_Profit]]-Table1[[#This Row],[Budget_Profit]])/Table1[[#This Row],[Budget_Profit]],
(Table1[[#This Row],[Actual_Profit]]-Table1[[#This Row],[Budget_Profit]])/ABS(Table1[[#This Row],[Budget_Profit]])
)
)</f>
        <v>-0.32500000000000001</v>
      </c>
      <c r="N2684" s="5" t="str">
        <f>IF(Table1[[#This Row],[Profit_Var]]&gt;=0, "Above Budget", "Below Budget")</f>
        <v>Below Budget</v>
      </c>
      <c r="O2684">
        <v>43</v>
      </c>
      <c r="P2684">
        <v>40</v>
      </c>
      <c r="Q2684">
        <f>Table1[[#This Row],[COGS]]-Table1[[#This Row],[Budget_COGS]]</f>
        <v>3</v>
      </c>
      <c r="R2684" s="5">
        <f>IF(
Table1[[#This Row],[Budget_COGS]]=0,
"",
IF(
Table1[[#This Row],[Budget_COGS]]&gt;0,
(Table1[[#This Row],[Budget_COGS]]-Table1[[#This Row],[COGS]]) / Table1[[#This Row],[Budget_COGS]],
(Table1[[#This Row],[Budget_COGS]]-Table1[[#This Row],[COGS]]) / ABS(Table1[[#This Row],[Budget_COGS]])
)
)</f>
        <v>-7.4999999999999997E-2</v>
      </c>
      <c r="S2684" s="5" t="str">
        <f>IF(Table1[[#This Row],[COGS _Var]]&gt;=0, "Above Budget", "Below Budget")</f>
        <v>Above Budget</v>
      </c>
      <c r="T2684">
        <f>Table1[[#This Row],[Actual_Sales]]-Table1[[#This Row],[COGS]]</f>
        <v>64</v>
      </c>
      <c r="U2684">
        <v>70</v>
      </c>
      <c r="V2684">
        <f>Table1[[#This Row],[Gross_Margin]]-Table1[[#This Row],[Budget_Margin]]</f>
        <v>-6</v>
      </c>
      <c r="W2684" s="5">
        <f>IF(
Table1[[#This Row],[Budget_Margin]]=0,
"",
IF(
Table1[[#This Row],[Budget_Margin]]&gt;0,
(Table1[[#This Row],[Gross_Margin]]-Table1[[#This Row],[Budget_Margin]]) / Table1[[#This Row],[Budget_Margin]],
(Table1[[#This Row],[Gross_Margin]]-Table1[[#This Row],[Budget_Margin]]) / ABS(Table1[[#This Row],[Budget_Margin]])
)
)</f>
        <v>-8.5714285714285715E-2</v>
      </c>
      <c r="X2684" s="5" t="str">
        <f>IF(Table1[[#This Row],[Margin_Var]]&gt;=0, "Above Budget", "Below Budget")</f>
        <v>Below Budget</v>
      </c>
      <c r="Y2684" s="5">
        <f>IFERROR(Table1[[#This Row],[Gross_Margin]]/Table1[[#This Row],[Actual_Sales]],0)</f>
        <v>0.59813084112149528</v>
      </c>
      <c r="Z2684" s="5">
        <f>Table1[[#This Row],[Actual_Profit]]/Table1[[#This Row],[Actual_Sales]]</f>
        <v>0.25233644859813081</v>
      </c>
      <c r="AA2684">
        <v>37</v>
      </c>
      <c r="AB2684" s="5">
        <f>IFERROR(Table1[[#This Row],[Expenses]]/Table1[[#This Row],[Actual_Sales]],0)</f>
        <v>0.34579439252336447</v>
      </c>
      <c r="AC2684">
        <v>13</v>
      </c>
      <c r="AD2684">
        <v>363</v>
      </c>
      <c r="AE2684" s="5">
        <f>IFERROR(Table1[[#This Row],[Inventory]]/Table1[[#This Row],[Actual_Sales]],0)</f>
        <v>3.3925233644859811</v>
      </c>
    </row>
    <row r="2685" spans="1:31" x14ac:dyDescent="0.25">
      <c r="A2685">
        <v>568</v>
      </c>
      <c r="B2685">
        <v>325</v>
      </c>
      <c r="C2685">
        <v>9</v>
      </c>
      <c r="D2685" s="2">
        <v>40269</v>
      </c>
      <c r="E2685">
        <v>107</v>
      </c>
      <c r="F2685">
        <v>100</v>
      </c>
      <c r="G2685">
        <f>Table1[[#This Row],[Actual_Sales]]-Table1[[#This Row],[Budget_Sales]]</f>
        <v>7</v>
      </c>
      <c r="H2685" s="5">
        <f>IF(
Table1[[#This Row],[Budget_Sales]]=0,
"",
IF(
Table1[[#This Row],[Budget_Sales]]&gt;0,
(Table1[[#This Row],[Actual_Sales]]-Table1[[#This Row],[Budget_Sales]])/Table1[[#This Row],[Budget_Sales]],
(Table1[[#This Row],[Actual_Sales]]-Table1[[#This Row],[Budget_Sales]])/ABS(Table1[[#This Row],[Budget_Sales]])
)
)</f>
        <v>7.0000000000000007E-2</v>
      </c>
      <c r="I2685" s="5" t="str">
        <f>IF(Table1[[#This Row],[Sales_Var]]&gt;=0,"Above Budget","Below Budget")</f>
        <v>Above Budget</v>
      </c>
      <c r="J2685">
        <f>Table1[[#This Row],[Actual_Sales]]-(Table1[[#This Row],[COGS]]+Table1[[#This Row],[Expenses]])</f>
        <v>27</v>
      </c>
      <c r="K2685">
        <v>30</v>
      </c>
      <c r="L2685">
        <f>Table1[[#This Row],[Actual_Profit]]-Table1[[#This Row],[Budget_Profit]]</f>
        <v>-3</v>
      </c>
      <c r="M2685" s="5">
        <f>IF(
Table1[[#This Row],[Budget_Profit]]=0,
"",
IF(
Table1[[#This Row],[Budget_Profit]]&gt;0,
(Table1[[#This Row],[Actual_Profit]]-Table1[[#This Row],[Budget_Profit]])/Table1[[#This Row],[Budget_Profit]],
(Table1[[#This Row],[Actual_Profit]]-Table1[[#This Row],[Budget_Profit]])/ABS(Table1[[#This Row],[Budget_Profit]])
)
)</f>
        <v>-0.1</v>
      </c>
      <c r="N2685" s="5" t="str">
        <f>IF(Table1[[#This Row],[Profit_Var]]&gt;=0, "Above Budget", "Below Budget")</f>
        <v>Below Budget</v>
      </c>
      <c r="O2685">
        <v>43</v>
      </c>
      <c r="P2685">
        <v>40</v>
      </c>
      <c r="Q2685">
        <f>Table1[[#This Row],[COGS]]-Table1[[#This Row],[Budget_COGS]]</f>
        <v>3</v>
      </c>
      <c r="R2685" s="5">
        <f>IF(
Table1[[#This Row],[Budget_COGS]]=0,
"",
IF(
Table1[[#This Row],[Budget_COGS]]&gt;0,
(Table1[[#This Row],[Budget_COGS]]-Table1[[#This Row],[COGS]]) / Table1[[#This Row],[Budget_COGS]],
(Table1[[#This Row],[Budget_COGS]]-Table1[[#This Row],[COGS]]) / ABS(Table1[[#This Row],[Budget_COGS]])
)
)</f>
        <v>-7.4999999999999997E-2</v>
      </c>
      <c r="S2685" s="5" t="str">
        <f>IF(Table1[[#This Row],[COGS _Var]]&gt;=0, "Above Budget", "Below Budget")</f>
        <v>Above Budget</v>
      </c>
      <c r="T2685">
        <f>Table1[[#This Row],[Actual_Sales]]-Table1[[#This Row],[COGS]]</f>
        <v>64</v>
      </c>
      <c r="U2685">
        <v>60</v>
      </c>
      <c r="V2685">
        <f>Table1[[#This Row],[Gross_Margin]]-Table1[[#This Row],[Budget_Margin]]</f>
        <v>4</v>
      </c>
      <c r="W2685" s="5">
        <f>IF(
Table1[[#This Row],[Budget_Margin]]=0,
"",
IF(
Table1[[#This Row],[Budget_Margin]]&gt;0,
(Table1[[#This Row],[Gross_Margin]]-Table1[[#This Row],[Budget_Margin]]) / Table1[[#This Row],[Budget_Margin]],
(Table1[[#This Row],[Gross_Margin]]-Table1[[#This Row],[Budget_Margin]]) / ABS(Table1[[#This Row],[Budget_Margin]])
)
)</f>
        <v>6.6666666666666666E-2</v>
      </c>
      <c r="X2685" s="5" t="str">
        <f>IF(Table1[[#This Row],[Margin_Var]]&gt;=0, "Above Budget", "Below Budget")</f>
        <v>Above Budget</v>
      </c>
      <c r="Y2685" s="5">
        <f>IFERROR(Table1[[#This Row],[Gross_Margin]]/Table1[[#This Row],[Actual_Sales]],0)</f>
        <v>0.59813084112149528</v>
      </c>
      <c r="Z2685" s="5">
        <f>Table1[[#This Row],[Actual_Profit]]/Table1[[#This Row],[Actual_Sales]]</f>
        <v>0.25233644859813081</v>
      </c>
      <c r="AA2685">
        <v>37</v>
      </c>
      <c r="AB2685" s="5">
        <f>IFERROR(Table1[[#This Row],[Expenses]]/Table1[[#This Row],[Actual_Sales]],0)</f>
        <v>0.34579439252336447</v>
      </c>
      <c r="AC2685">
        <v>13</v>
      </c>
      <c r="AD2685">
        <v>363</v>
      </c>
      <c r="AE2685" s="5">
        <f>IFERROR(Table1[[#This Row],[Inventory]]/Table1[[#This Row],[Actual_Sales]],0)</f>
        <v>3.3925233644859811</v>
      </c>
    </row>
    <row r="2686" spans="1:31" x14ac:dyDescent="0.25">
      <c r="A2686">
        <v>2810</v>
      </c>
      <c r="B2686">
        <v>860</v>
      </c>
      <c r="C2686">
        <v>6</v>
      </c>
      <c r="D2686" s="2">
        <v>40634</v>
      </c>
      <c r="E2686">
        <v>127</v>
      </c>
      <c r="F2686">
        <v>110</v>
      </c>
      <c r="G2686">
        <f>Table1[[#This Row],[Actual_Sales]]-Table1[[#This Row],[Budget_Sales]]</f>
        <v>17</v>
      </c>
      <c r="H2686" s="5">
        <f>IF(
Table1[[#This Row],[Budget_Sales]]=0,
"",
IF(
Table1[[#This Row],[Budget_Sales]]&gt;0,
(Table1[[#This Row],[Actual_Sales]]-Table1[[#This Row],[Budget_Sales]])/Table1[[#This Row],[Budget_Sales]],
(Table1[[#This Row],[Actual_Sales]]-Table1[[#This Row],[Budget_Sales]])/ABS(Table1[[#This Row],[Budget_Sales]])
)
)</f>
        <v>0.15454545454545454</v>
      </c>
      <c r="I2686" s="5" t="str">
        <f>IF(Table1[[#This Row],[Sales_Var]]&gt;=0,"Above Budget","Below Budget")</f>
        <v>Above Budget</v>
      </c>
      <c r="J2686">
        <f>Table1[[#This Row],[Actual_Sales]]-(Table1[[#This Row],[COGS]]+Table1[[#This Row],[Expenses]])</f>
        <v>32</v>
      </c>
      <c r="K2686">
        <v>40</v>
      </c>
      <c r="L2686">
        <f>Table1[[#This Row],[Actual_Profit]]-Table1[[#This Row],[Budget_Profit]]</f>
        <v>-8</v>
      </c>
      <c r="M2686" s="5">
        <f>IF(
Table1[[#This Row],[Budget_Profit]]=0,
"",
IF(
Table1[[#This Row],[Budget_Profit]]&gt;0,
(Table1[[#This Row],[Actual_Profit]]-Table1[[#This Row],[Budget_Profit]])/Table1[[#This Row],[Budget_Profit]],
(Table1[[#This Row],[Actual_Profit]]-Table1[[#This Row],[Budget_Profit]])/ABS(Table1[[#This Row],[Budget_Profit]])
)
)</f>
        <v>-0.2</v>
      </c>
      <c r="N2686" s="5" t="str">
        <f>IF(Table1[[#This Row],[Profit_Var]]&gt;=0, "Above Budget", "Below Budget")</f>
        <v>Below Budget</v>
      </c>
      <c r="O2686">
        <v>51</v>
      </c>
      <c r="P2686">
        <v>40</v>
      </c>
      <c r="Q2686">
        <f>Table1[[#This Row],[COGS]]-Table1[[#This Row],[Budget_COGS]]</f>
        <v>11</v>
      </c>
      <c r="R2686" s="5">
        <f>IF(
Table1[[#This Row],[Budget_COGS]]=0,
"",
IF(
Table1[[#This Row],[Budget_COGS]]&gt;0,
(Table1[[#This Row],[Budget_COGS]]-Table1[[#This Row],[COGS]]) / Table1[[#This Row],[Budget_COGS]],
(Table1[[#This Row],[Budget_COGS]]-Table1[[#This Row],[COGS]]) / ABS(Table1[[#This Row],[Budget_COGS]])
)
)</f>
        <v>-0.27500000000000002</v>
      </c>
      <c r="S2686" s="5" t="str">
        <f>IF(Table1[[#This Row],[COGS _Var]]&gt;=0, "Above Budget", "Below Budget")</f>
        <v>Above Budget</v>
      </c>
      <c r="T2686">
        <f>Table1[[#This Row],[Actual_Sales]]-Table1[[#This Row],[COGS]]</f>
        <v>76</v>
      </c>
      <c r="U2686">
        <v>70</v>
      </c>
      <c r="V2686">
        <f>Table1[[#This Row],[Gross_Margin]]-Table1[[#This Row],[Budget_Margin]]</f>
        <v>6</v>
      </c>
      <c r="W2686" s="5">
        <f>IF(
Table1[[#This Row],[Budget_Margin]]=0,
"",
IF(
Table1[[#This Row],[Budget_Margin]]&gt;0,
(Table1[[#This Row],[Gross_Margin]]-Table1[[#This Row],[Budget_Margin]]) / Table1[[#This Row],[Budget_Margin]],
(Table1[[#This Row],[Gross_Margin]]-Table1[[#This Row],[Budget_Margin]]) / ABS(Table1[[#This Row],[Budget_Margin]])
)
)</f>
        <v>8.5714285714285715E-2</v>
      </c>
      <c r="X2686" s="5" t="str">
        <f>IF(Table1[[#This Row],[Margin_Var]]&gt;=0, "Above Budget", "Below Budget")</f>
        <v>Above Budget</v>
      </c>
      <c r="Y2686" s="5">
        <f>IFERROR(Table1[[#This Row],[Gross_Margin]]/Table1[[#This Row],[Actual_Sales]],0)</f>
        <v>0.59842519685039375</v>
      </c>
      <c r="Z2686" s="5">
        <f>Table1[[#This Row],[Actual_Profit]]/Table1[[#This Row],[Actual_Sales]]</f>
        <v>0.25196850393700787</v>
      </c>
      <c r="AA2686">
        <v>44</v>
      </c>
      <c r="AB2686" s="5">
        <f>IFERROR(Table1[[#This Row],[Expenses]]/Table1[[#This Row],[Actual_Sales]],0)</f>
        <v>0.34645669291338582</v>
      </c>
      <c r="AC2686">
        <v>16</v>
      </c>
      <c r="AD2686">
        <v>311</v>
      </c>
      <c r="AE2686" s="5">
        <f>IFERROR(Table1[[#This Row],[Inventory]]/Table1[[#This Row],[Actual_Sales]],0)</f>
        <v>2.4488188976377954</v>
      </c>
    </row>
    <row r="2687" spans="1:31" x14ac:dyDescent="0.25">
      <c r="A2687">
        <v>2900</v>
      </c>
      <c r="B2687">
        <v>505</v>
      </c>
      <c r="C2687">
        <v>2</v>
      </c>
      <c r="D2687" s="2">
        <v>40664</v>
      </c>
      <c r="E2687">
        <v>131</v>
      </c>
      <c r="F2687">
        <v>160</v>
      </c>
      <c r="G2687">
        <f>Table1[[#This Row],[Actual_Sales]]-Table1[[#This Row],[Budget_Sales]]</f>
        <v>-29</v>
      </c>
      <c r="H2687" s="5">
        <f>IF(
Table1[[#This Row],[Budget_Sales]]=0,
"",
IF(
Table1[[#This Row],[Budget_Sales]]&gt;0,
(Table1[[#This Row],[Actual_Sales]]-Table1[[#This Row],[Budget_Sales]])/Table1[[#This Row],[Budget_Sales]],
(Table1[[#This Row],[Actual_Sales]]-Table1[[#This Row],[Budget_Sales]])/ABS(Table1[[#This Row],[Budget_Sales]])
)
)</f>
        <v>-0.18124999999999999</v>
      </c>
      <c r="I2687" s="5" t="str">
        <f>IF(Table1[[#This Row],[Sales_Var]]&gt;=0,"Above Budget","Below Budget")</f>
        <v>Below Budget</v>
      </c>
      <c r="J2687">
        <f>Table1[[#This Row],[Actual_Sales]]-(Table1[[#This Row],[COGS]]+Table1[[#This Row],[Expenses]])</f>
        <v>33</v>
      </c>
      <c r="K2687">
        <v>60</v>
      </c>
      <c r="L2687">
        <f>Table1[[#This Row],[Actual_Profit]]-Table1[[#This Row],[Budget_Profit]]</f>
        <v>-27</v>
      </c>
      <c r="M2687" s="5">
        <f>IF(
Table1[[#This Row],[Budget_Profit]]=0,
"",
IF(
Table1[[#This Row],[Budget_Profit]]&gt;0,
(Table1[[#This Row],[Actual_Profit]]-Table1[[#This Row],[Budget_Profit]])/Table1[[#This Row],[Budget_Profit]],
(Table1[[#This Row],[Actual_Profit]]-Table1[[#This Row],[Budget_Profit]])/ABS(Table1[[#This Row],[Budget_Profit]])
)
)</f>
        <v>-0.45</v>
      </c>
      <c r="N2687" s="5" t="str">
        <f>IF(Table1[[#This Row],[Profit_Var]]&gt;=0, "Above Budget", "Below Budget")</f>
        <v>Below Budget</v>
      </c>
      <c r="O2687">
        <v>52</v>
      </c>
      <c r="P2687">
        <v>60</v>
      </c>
      <c r="Q2687">
        <f>Table1[[#This Row],[COGS]]-Table1[[#This Row],[Budget_COGS]]</f>
        <v>-8</v>
      </c>
      <c r="R2687" s="5">
        <f>IF(
Table1[[#This Row],[Budget_COGS]]=0,
"",
IF(
Table1[[#This Row],[Budget_COGS]]&gt;0,
(Table1[[#This Row],[Budget_COGS]]-Table1[[#This Row],[COGS]]) / Table1[[#This Row],[Budget_COGS]],
(Table1[[#This Row],[Budget_COGS]]-Table1[[#This Row],[COGS]]) / ABS(Table1[[#This Row],[Budget_COGS]])
)
)</f>
        <v>0.13333333333333333</v>
      </c>
      <c r="S2687" s="5" t="str">
        <f>IF(Table1[[#This Row],[COGS _Var]]&gt;=0, "Above Budget", "Below Budget")</f>
        <v>Below Budget</v>
      </c>
      <c r="T2687">
        <f>Table1[[#This Row],[Actual_Sales]]-Table1[[#This Row],[COGS]]</f>
        <v>79</v>
      </c>
      <c r="U2687">
        <v>100</v>
      </c>
      <c r="V2687">
        <f>Table1[[#This Row],[Gross_Margin]]-Table1[[#This Row],[Budget_Margin]]</f>
        <v>-21</v>
      </c>
      <c r="W2687" s="5">
        <f>IF(
Table1[[#This Row],[Budget_Margin]]=0,
"",
IF(
Table1[[#This Row],[Budget_Margin]]&gt;0,
(Table1[[#This Row],[Gross_Margin]]-Table1[[#This Row],[Budget_Margin]]) / Table1[[#This Row],[Budget_Margin]],
(Table1[[#This Row],[Gross_Margin]]-Table1[[#This Row],[Budget_Margin]]) / ABS(Table1[[#This Row],[Budget_Margin]])
)
)</f>
        <v>-0.21</v>
      </c>
      <c r="X2687" s="5" t="str">
        <f>IF(Table1[[#This Row],[Margin_Var]]&gt;=0, "Above Budget", "Below Budget")</f>
        <v>Below Budget</v>
      </c>
      <c r="Y2687" s="5">
        <f>IFERROR(Table1[[#This Row],[Gross_Margin]]/Table1[[#This Row],[Actual_Sales]],0)</f>
        <v>0.60305343511450382</v>
      </c>
      <c r="Z2687" s="5">
        <f>Table1[[#This Row],[Actual_Profit]]/Table1[[#This Row],[Actual_Sales]]</f>
        <v>0.25190839694656486</v>
      </c>
      <c r="AA2687">
        <v>46</v>
      </c>
      <c r="AB2687" s="5">
        <f>IFERROR(Table1[[#This Row],[Expenses]]/Table1[[#This Row],[Actual_Sales]],0)</f>
        <v>0.35114503816793891</v>
      </c>
      <c r="AC2687">
        <v>17</v>
      </c>
      <c r="AD2687">
        <v>397</v>
      </c>
      <c r="AE2687" s="5">
        <f>IFERROR(Table1[[#This Row],[Inventory]]/Table1[[#This Row],[Actual_Sales]],0)</f>
        <v>3.0305343511450382</v>
      </c>
    </row>
    <row r="2688" spans="1:31" x14ac:dyDescent="0.25">
      <c r="A2688">
        <v>2930</v>
      </c>
      <c r="B2688">
        <v>603</v>
      </c>
      <c r="C2688">
        <v>2</v>
      </c>
      <c r="D2688" s="2">
        <v>40664</v>
      </c>
      <c r="E2688">
        <v>131</v>
      </c>
      <c r="F2688">
        <v>120</v>
      </c>
      <c r="G2688">
        <f>Table1[[#This Row],[Actual_Sales]]-Table1[[#This Row],[Budget_Sales]]</f>
        <v>11</v>
      </c>
      <c r="H2688" s="5">
        <f>IF(
Table1[[#This Row],[Budget_Sales]]=0,
"",
IF(
Table1[[#This Row],[Budget_Sales]]&gt;0,
(Table1[[#This Row],[Actual_Sales]]-Table1[[#This Row],[Budget_Sales]])/Table1[[#This Row],[Budget_Sales]],
(Table1[[#This Row],[Actual_Sales]]-Table1[[#This Row],[Budget_Sales]])/ABS(Table1[[#This Row],[Budget_Sales]])
)
)</f>
        <v>9.166666666666666E-2</v>
      </c>
      <c r="I2688" s="5" t="str">
        <f>IF(Table1[[#This Row],[Sales_Var]]&gt;=0,"Above Budget","Below Budget")</f>
        <v>Above Budget</v>
      </c>
      <c r="J2688">
        <f>Table1[[#This Row],[Actual_Sales]]-(Table1[[#This Row],[COGS]]+Table1[[#This Row],[Expenses]])</f>
        <v>33</v>
      </c>
      <c r="K2688">
        <v>50</v>
      </c>
      <c r="L2688">
        <f>Table1[[#This Row],[Actual_Profit]]-Table1[[#This Row],[Budget_Profit]]</f>
        <v>-17</v>
      </c>
      <c r="M2688" s="5">
        <f>IF(
Table1[[#This Row],[Budget_Profit]]=0,
"",
IF(
Table1[[#This Row],[Budget_Profit]]&gt;0,
(Table1[[#This Row],[Actual_Profit]]-Table1[[#This Row],[Budget_Profit]])/Table1[[#This Row],[Budget_Profit]],
(Table1[[#This Row],[Actual_Profit]]-Table1[[#This Row],[Budget_Profit]])/ABS(Table1[[#This Row],[Budget_Profit]])
)
)</f>
        <v>-0.34</v>
      </c>
      <c r="N2688" s="5" t="str">
        <f>IF(Table1[[#This Row],[Profit_Var]]&gt;=0, "Above Budget", "Below Budget")</f>
        <v>Below Budget</v>
      </c>
      <c r="O2688">
        <v>52</v>
      </c>
      <c r="P2688">
        <v>40</v>
      </c>
      <c r="Q2688">
        <f>Table1[[#This Row],[COGS]]-Table1[[#This Row],[Budget_COGS]]</f>
        <v>12</v>
      </c>
      <c r="R2688" s="5">
        <f>IF(
Table1[[#This Row],[Budget_COGS]]=0,
"",
IF(
Table1[[#This Row],[Budget_COGS]]&gt;0,
(Table1[[#This Row],[Budget_COGS]]-Table1[[#This Row],[COGS]]) / Table1[[#This Row],[Budget_COGS]],
(Table1[[#This Row],[Budget_COGS]]-Table1[[#This Row],[COGS]]) / ABS(Table1[[#This Row],[Budget_COGS]])
)
)</f>
        <v>-0.3</v>
      </c>
      <c r="S2688" s="5" t="str">
        <f>IF(Table1[[#This Row],[COGS _Var]]&gt;=0, "Above Budget", "Below Budget")</f>
        <v>Above Budget</v>
      </c>
      <c r="T2688">
        <f>Table1[[#This Row],[Actual_Sales]]-Table1[[#This Row],[COGS]]</f>
        <v>79</v>
      </c>
      <c r="U2688">
        <v>80</v>
      </c>
      <c r="V2688">
        <f>Table1[[#This Row],[Gross_Margin]]-Table1[[#This Row],[Budget_Margin]]</f>
        <v>-1</v>
      </c>
      <c r="W2688" s="5">
        <f>IF(
Table1[[#This Row],[Budget_Margin]]=0,
"",
IF(
Table1[[#This Row],[Budget_Margin]]&gt;0,
(Table1[[#This Row],[Gross_Margin]]-Table1[[#This Row],[Budget_Margin]]) / Table1[[#This Row],[Budget_Margin]],
(Table1[[#This Row],[Gross_Margin]]-Table1[[#This Row],[Budget_Margin]]) / ABS(Table1[[#This Row],[Budget_Margin]])
)
)</f>
        <v>-1.2500000000000001E-2</v>
      </c>
      <c r="X2688" s="5" t="str">
        <f>IF(Table1[[#This Row],[Margin_Var]]&gt;=0, "Above Budget", "Below Budget")</f>
        <v>Below Budget</v>
      </c>
      <c r="Y2688" s="5">
        <f>IFERROR(Table1[[#This Row],[Gross_Margin]]/Table1[[#This Row],[Actual_Sales]],0)</f>
        <v>0.60305343511450382</v>
      </c>
      <c r="Z2688" s="5">
        <f>Table1[[#This Row],[Actual_Profit]]/Table1[[#This Row],[Actual_Sales]]</f>
        <v>0.25190839694656486</v>
      </c>
      <c r="AA2688">
        <v>46</v>
      </c>
      <c r="AB2688" s="5">
        <f>IFERROR(Table1[[#This Row],[Expenses]]/Table1[[#This Row],[Actual_Sales]],0)</f>
        <v>0.35114503816793891</v>
      </c>
      <c r="AC2688">
        <v>17</v>
      </c>
      <c r="AD2688">
        <v>397</v>
      </c>
      <c r="AE2688" s="5">
        <f>IFERROR(Table1[[#This Row],[Inventory]]/Table1[[#This Row],[Actual_Sales]],0)</f>
        <v>3.0305343511450382</v>
      </c>
    </row>
    <row r="2689" spans="1:31" x14ac:dyDescent="0.25">
      <c r="A2689">
        <v>1741</v>
      </c>
      <c r="B2689">
        <v>845</v>
      </c>
      <c r="C2689">
        <v>9</v>
      </c>
      <c r="D2689" s="2">
        <v>40452</v>
      </c>
      <c r="E2689">
        <v>513</v>
      </c>
      <c r="F2689">
        <v>290</v>
      </c>
      <c r="G2689">
        <f>Table1[[#This Row],[Actual_Sales]]-Table1[[#This Row],[Budget_Sales]]</f>
        <v>223</v>
      </c>
      <c r="H2689" s="5">
        <f>IF(
Table1[[#This Row],[Budget_Sales]]=0,
"",
IF(
Table1[[#This Row],[Budget_Sales]]&gt;0,
(Table1[[#This Row],[Actual_Sales]]-Table1[[#This Row],[Budget_Sales]])/Table1[[#This Row],[Budget_Sales]],
(Table1[[#This Row],[Actual_Sales]]-Table1[[#This Row],[Budget_Sales]])/ABS(Table1[[#This Row],[Budget_Sales]])
)
)</f>
        <v>0.76896551724137929</v>
      </c>
      <c r="I2689" s="5" t="str">
        <f>IF(Table1[[#This Row],[Sales_Var]]&gt;=0,"Above Budget","Below Budget")</f>
        <v>Above Budget</v>
      </c>
      <c r="J2689">
        <f>Table1[[#This Row],[Actual_Sales]]-(Table1[[#This Row],[COGS]]+Table1[[#This Row],[Expenses]])</f>
        <v>129</v>
      </c>
      <c r="K2689">
        <v>70</v>
      </c>
      <c r="L2689">
        <f>Table1[[#This Row],[Actual_Profit]]-Table1[[#This Row],[Budget_Profit]]</f>
        <v>59</v>
      </c>
      <c r="M2689" s="5">
        <f>IF(
Table1[[#This Row],[Budget_Profit]]=0,
"",
IF(
Table1[[#This Row],[Budget_Profit]]&gt;0,
(Table1[[#This Row],[Actual_Profit]]-Table1[[#This Row],[Budget_Profit]])/Table1[[#This Row],[Budget_Profit]],
(Table1[[#This Row],[Actual_Profit]]-Table1[[#This Row],[Budget_Profit]])/ABS(Table1[[#This Row],[Budget_Profit]])
)
)</f>
        <v>0.84285714285714286</v>
      </c>
      <c r="N2689" s="5" t="str">
        <f>IF(Table1[[#This Row],[Profit_Var]]&gt;=0, "Above Budget", "Below Budget")</f>
        <v>Above Budget</v>
      </c>
      <c r="O2689">
        <v>255</v>
      </c>
      <c r="P2689">
        <v>140</v>
      </c>
      <c r="Q2689">
        <f>Table1[[#This Row],[COGS]]-Table1[[#This Row],[Budget_COGS]]</f>
        <v>115</v>
      </c>
      <c r="R2689" s="5">
        <f>IF(
Table1[[#This Row],[Budget_COGS]]=0,
"",
IF(
Table1[[#This Row],[Budget_COGS]]&gt;0,
(Table1[[#This Row],[Budget_COGS]]-Table1[[#This Row],[COGS]]) / Table1[[#This Row],[Budget_COGS]],
(Table1[[#This Row],[Budget_COGS]]-Table1[[#This Row],[COGS]]) / ABS(Table1[[#This Row],[Budget_COGS]])
)
)</f>
        <v>-0.8214285714285714</v>
      </c>
      <c r="S2689" s="5" t="str">
        <f>IF(Table1[[#This Row],[COGS _Var]]&gt;=0, "Above Budget", "Below Budget")</f>
        <v>Above Budget</v>
      </c>
      <c r="T2689">
        <f>Table1[[#This Row],[Actual_Sales]]-Table1[[#This Row],[COGS]]</f>
        <v>258</v>
      </c>
      <c r="U2689">
        <v>150</v>
      </c>
      <c r="V2689">
        <f>Table1[[#This Row],[Gross_Margin]]-Table1[[#This Row],[Budget_Margin]]</f>
        <v>108</v>
      </c>
      <c r="W2689" s="5">
        <f>IF(
Table1[[#This Row],[Budget_Margin]]=0,
"",
IF(
Table1[[#This Row],[Budget_Margin]]&gt;0,
(Table1[[#This Row],[Gross_Margin]]-Table1[[#This Row],[Budget_Margin]]) / Table1[[#This Row],[Budget_Margin]],
(Table1[[#This Row],[Gross_Margin]]-Table1[[#This Row],[Budget_Margin]]) / ABS(Table1[[#This Row],[Budget_Margin]])
)
)</f>
        <v>0.72</v>
      </c>
      <c r="X2689" s="5" t="str">
        <f>IF(Table1[[#This Row],[Margin_Var]]&gt;=0, "Above Budget", "Below Budget")</f>
        <v>Above Budget</v>
      </c>
      <c r="Y2689" s="5">
        <f>IFERROR(Table1[[#This Row],[Gross_Margin]]/Table1[[#This Row],[Actual_Sales]],0)</f>
        <v>0.50292397660818711</v>
      </c>
      <c r="Z2689" s="5">
        <f>Table1[[#This Row],[Actual_Profit]]/Table1[[#This Row],[Actual_Sales]]</f>
        <v>0.25146198830409355</v>
      </c>
      <c r="AA2689">
        <v>129</v>
      </c>
      <c r="AB2689" s="5">
        <f>IFERROR(Table1[[#This Row],[Expenses]]/Table1[[#This Row],[Actual_Sales]],0)</f>
        <v>0.25146198830409355</v>
      </c>
      <c r="AC2689">
        <v>96</v>
      </c>
      <c r="AD2689">
        <v>1622</v>
      </c>
      <c r="AE2689" s="5">
        <f>IFERROR(Table1[[#This Row],[Inventory]]/Table1[[#This Row],[Actual_Sales]],0)</f>
        <v>3.1617933723196883</v>
      </c>
    </row>
    <row r="2690" spans="1:31" x14ac:dyDescent="0.25">
      <c r="A2690">
        <v>1551</v>
      </c>
      <c r="B2690">
        <v>775</v>
      </c>
      <c r="C2690">
        <v>5</v>
      </c>
      <c r="D2690" s="2">
        <v>40422</v>
      </c>
      <c r="E2690">
        <v>48</v>
      </c>
      <c r="F2690">
        <v>40</v>
      </c>
      <c r="G2690">
        <f>Table1[[#This Row],[Actual_Sales]]-Table1[[#This Row],[Budget_Sales]]</f>
        <v>8</v>
      </c>
      <c r="H2690" s="5">
        <f>IF(
Table1[[#This Row],[Budget_Sales]]=0,
"",
IF(
Table1[[#This Row],[Budget_Sales]]&gt;0,
(Table1[[#This Row],[Actual_Sales]]-Table1[[#This Row],[Budget_Sales]])/Table1[[#This Row],[Budget_Sales]],
(Table1[[#This Row],[Actual_Sales]]-Table1[[#This Row],[Budget_Sales]])/ABS(Table1[[#This Row],[Budget_Sales]])
)
)</f>
        <v>0.2</v>
      </c>
      <c r="I2690" s="5" t="str">
        <f>IF(Table1[[#This Row],[Sales_Var]]&gt;=0,"Above Budget","Below Budget")</f>
        <v>Above Budget</v>
      </c>
      <c r="J2690">
        <f>Table1[[#This Row],[Actual_Sales]]-(Table1[[#This Row],[COGS]]+Table1[[#This Row],[Expenses]])</f>
        <v>12</v>
      </c>
      <c r="K2690">
        <v>20</v>
      </c>
      <c r="L2690">
        <f>Table1[[#This Row],[Actual_Profit]]-Table1[[#This Row],[Budget_Profit]]</f>
        <v>-8</v>
      </c>
      <c r="M2690" s="5">
        <f>IF(
Table1[[#This Row],[Budget_Profit]]=0,
"",
IF(
Table1[[#This Row],[Budget_Profit]]&gt;0,
(Table1[[#This Row],[Actual_Profit]]-Table1[[#This Row],[Budget_Profit]])/Table1[[#This Row],[Budget_Profit]],
(Table1[[#This Row],[Actual_Profit]]-Table1[[#This Row],[Budget_Profit]])/ABS(Table1[[#This Row],[Budget_Profit]])
)
)</f>
        <v>-0.4</v>
      </c>
      <c r="N2690" s="5" t="str">
        <f>IF(Table1[[#This Row],[Profit_Var]]&gt;=0, "Above Budget", "Below Budget")</f>
        <v>Below Budget</v>
      </c>
      <c r="O2690">
        <v>19</v>
      </c>
      <c r="P2690">
        <v>10</v>
      </c>
      <c r="Q2690">
        <f>Table1[[#This Row],[COGS]]-Table1[[#This Row],[Budget_COGS]]</f>
        <v>9</v>
      </c>
      <c r="R2690" s="5">
        <f>IF(
Table1[[#This Row],[Budget_COGS]]=0,
"",
IF(
Table1[[#This Row],[Budget_COGS]]&gt;0,
(Table1[[#This Row],[Budget_COGS]]-Table1[[#This Row],[COGS]]) / Table1[[#This Row],[Budget_COGS]],
(Table1[[#This Row],[Budget_COGS]]-Table1[[#This Row],[COGS]]) / ABS(Table1[[#This Row],[Budget_COGS]])
)
)</f>
        <v>-0.9</v>
      </c>
      <c r="S2690" s="5" t="str">
        <f>IF(Table1[[#This Row],[COGS _Var]]&gt;=0, "Above Budget", "Below Budget")</f>
        <v>Above Budget</v>
      </c>
      <c r="T2690">
        <f>Table1[[#This Row],[Actual_Sales]]-Table1[[#This Row],[COGS]]</f>
        <v>29</v>
      </c>
      <c r="U2690">
        <v>30</v>
      </c>
      <c r="V2690">
        <f>Table1[[#This Row],[Gross_Margin]]-Table1[[#This Row],[Budget_Margin]]</f>
        <v>-1</v>
      </c>
      <c r="W2690" s="5">
        <f>IF(
Table1[[#This Row],[Budget_Margin]]=0,
"",
IF(
Table1[[#This Row],[Budget_Margin]]&gt;0,
(Table1[[#This Row],[Gross_Margin]]-Table1[[#This Row],[Budget_Margin]]) / Table1[[#This Row],[Budget_Margin]],
(Table1[[#This Row],[Gross_Margin]]-Table1[[#This Row],[Budget_Margin]]) / ABS(Table1[[#This Row],[Budget_Margin]])
)
)</f>
        <v>-3.3333333333333333E-2</v>
      </c>
      <c r="X2690" s="5" t="str">
        <f>IF(Table1[[#This Row],[Margin_Var]]&gt;=0, "Above Budget", "Below Budget")</f>
        <v>Below Budget</v>
      </c>
      <c r="Y2690" s="5">
        <f>IFERROR(Table1[[#This Row],[Gross_Margin]]/Table1[[#This Row],[Actual_Sales]],0)</f>
        <v>0.60416666666666663</v>
      </c>
      <c r="Z2690" s="5">
        <f>Table1[[#This Row],[Actual_Profit]]/Table1[[#This Row],[Actual_Sales]]</f>
        <v>0.25</v>
      </c>
      <c r="AA2690">
        <v>17</v>
      </c>
      <c r="AB2690" s="5">
        <f>IFERROR(Table1[[#This Row],[Expenses]]/Table1[[#This Row],[Actual_Sales]],0)</f>
        <v>0.35416666666666669</v>
      </c>
      <c r="AC2690">
        <v>5</v>
      </c>
      <c r="AD2690">
        <v>848</v>
      </c>
      <c r="AE2690" s="5">
        <f>IFERROR(Table1[[#This Row],[Inventory]]/Table1[[#This Row],[Actual_Sales]],0)</f>
        <v>17.666666666666668</v>
      </c>
    </row>
    <row r="2691" spans="1:31" x14ac:dyDescent="0.25">
      <c r="A2691">
        <v>1509</v>
      </c>
      <c r="B2691">
        <v>603</v>
      </c>
      <c r="C2691">
        <v>11</v>
      </c>
      <c r="D2691" s="2">
        <v>40422</v>
      </c>
      <c r="E2691">
        <v>48</v>
      </c>
      <c r="F2691">
        <v>50</v>
      </c>
      <c r="G2691">
        <f>Table1[[#This Row],[Actual_Sales]]-Table1[[#This Row],[Budget_Sales]]</f>
        <v>-2</v>
      </c>
      <c r="H2691" s="5">
        <f>IF(
Table1[[#This Row],[Budget_Sales]]=0,
"",
IF(
Table1[[#This Row],[Budget_Sales]]&gt;0,
(Table1[[#This Row],[Actual_Sales]]-Table1[[#This Row],[Budget_Sales]])/Table1[[#This Row],[Budget_Sales]],
(Table1[[#This Row],[Actual_Sales]]-Table1[[#This Row],[Budget_Sales]])/ABS(Table1[[#This Row],[Budget_Sales]])
)
)</f>
        <v>-0.04</v>
      </c>
      <c r="I2691" s="5" t="str">
        <f>IF(Table1[[#This Row],[Sales_Var]]&gt;=0,"Above Budget","Below Budget")</f>
        <v>Below Budget</v>
      </c>
      <c r="J2691">
        <f>Table1[[#This Row],[Actual_Sales]]-(Table1[[#This Row],[COGS]]+Table1[[#This Row],[Expenses]])</f>
        <v>12</v>
      </c>
      <c r="K2691">
        <v>20</v>
      </c>
      <c r="L2691">
        <f>Table1[[#This Row],[Actual_Profit]]-Table1[[#This Row],[Budget_Profit]]</f>
        <v>-8</v>
      </c>
      <c r="M2691" s="5">
        <f>IF(
Table1[[#This Row],[Budget_Profit]]=0,
"",
IF(
Table1[[#This Row],[Budget_Profit]]&gt;0,
(Table1[[#This Row],[Actual_Profit]]-Table1[[#This Row],[Budget_Profit]])/Table1[[#This Row],[Budget_Profit]],
(Table1[[#This Row],[Actual_Profit]]-Table1[[#This Row],[Budget_Profit]])/ABS(Table1[[#This Row],[Budget_Profit]])
)
)</f>
        <v>-0.4</v>
      </c>
      <c r="N2691" s="5" t="str">
        <f>IF(Table1[[#This Row],[Profit_Var]]&gt;=0, "Above Budget", "Below Budget")</f>
        <v>Below Budget</v>
      </c>
      <c r="O2691">
        <v>19</v>
      </c>
      <c r="P2691">
        <v>20</v>
      </c>
      <c r="Q2691">
        <f>Table1[[#This Row],[COGS]]-Table1[[#This Row],[Budget_COGS]]</f>
        <v>-1</v>
      </c>
      <c r="R2691" s="5">
        <f>IF(
Table1[[#This Row],[Budget_COGS]]=0,
"",
IF(
Table1[[#This Row],[Budget_COGS]]&gt;0,
(Table1[[#This Row],[Budget_COGS]]-Table1[[#This Row],[COGS]]) / Table1[[#This Row],[Budget_COGS]],
(Table1[[#This Row],[Budget_COGS]]-Table1[[#This Row],[COGS]]) / ABS(Table1[[#This Row],[Budget_COGS]])
)
)</f>
        <v>0.05</v>
      </c>
      <c r="S2691" s="5" t="str">
        <f>IF(Table1[[#This Row],[COGS _Var]]&gt;=0, "Above Budget", "Below Budget")</f>
        <v>Below Budget</v>
      </c>
      <c r="T2691">
        <f>Table1[[#This Row],[Actual_Sales]]-Table1[[#This Row],[COGS]]</f>
        <v>29</v>
      </c>
      <c r="U2691">
        <v>30</v>
      </c>
      <c r="V2691">
        <f>Table1[[#This Row],[Gross_Margin]]-Table1[[#This Row],[Budget_Margin]]</f>
        <v>-1</v>
      </c>
      <c r="W2691" s="5">
        <f>IF(
Table1[[#This Row],[Budget_Margin]]=0,
"",
IF(
Table1[[#This Row],[Budget_Margin]]&gt;0,
(Table1[[#This Row],[Gross_Margin]]-Table1[[#This Row],[Budget_Margin]]) / Table1[[#This Row],[Budget_Margin]],
(Table1[[#This Row],[Gross_Margin]]-Table1[[#This Row],[Budget_Margin]]) / ABS(Table1[[#This Row],[Budget_Margin]])
)
)</f>
        <v>-3.3333333333333333E-2</v>
      </c>
      <c r="X2691" s="5" t="str">
        <f>IF(Table1[[#This Row],[Margin_Var]]&gt;=0, "Above Budget", "Below Budget")</f>
        <v>Below Budget</v>
      </c>
      <c r="Y2691" s="5">
        <f>IFERROR(Table1[[#This Row],[Gross_Margin]]/Table1[[#This Row],[Actual_Sales]],0)</f>
        <v>0.60416666666666663</v>
      </c>
      <c r="Z2691" s="5">
        <f>Table1[[#This Row],[Actual_Profit]]/Table1[[#This Row],[Actual_Sales]]</f>
        <v>0.25</v>
      </c>
      <c r="AA2691">
        <v>17</v>
      </c>
      <c r="AB2691" s="5">
        <f>IFERROR(Table1[[#This Row],[Expenses]]/Table1[[#This Row],[Actual_Sales]],0)</f>
        <v>0.35416666666666669</v>
      </c>
      <c r="AC2691">
        <v>5</v>
      </c>
      <c r="AD2691">
        <v>848</v>
      </c>
      <c r="AE2691" s="5">
        <f>IFERROR(Table1[[#This Row],[Inventory]]/Table1[[#This Row],[Actual_Sales]],0)</f>
        <v>17.666666666666668</v>
      </c>
    </row>
    <row r="2692" spans="1:31" x14ac:dyDescent="0.25">
      <c r="A2692">
        <v>3710</v>
      </c>
      <c r="B2692">
        <v>959</v>
      </c>
      <c r="C2692">
        <v>6</v>
      </c>
      <c r="D2692" s="2">
        <v>40787</v>
      </c>
      <c r="E2692">
        <v>120</v>
      </c>
      <c r="F2692">
        <v>110</v>
      </c>
      <c r="G2692">
        <f>Table1[[#This Row],[Actual_Sales]]-Table1[[#This Row],[Budget_Sales]]</f>
        <v>10</v>
      </c>
      <c r="H2692" s="5">
        <f>IF(
Table1[[#This Row],[Budget_Sales]]=0,
"",
IF(
Table1[[#This Row],[Budget_Sales]]&gt;0,
(Table1[[#This Row],[Actual_Sales]]-Table1[[#This Row],[Budget_Sales]])/Table1[[#This Row],[Budget_Sales]],
(Table1[[#This Row],[Actual_Sales]]-Table1[[#This Row],[Budget_Sales]])/ABS(Table1[[#This Row],[Budget_Sales]])
)
)</f>
        <v>9.0909090909090912E-2</v>
      </c>
      <c r="I2692" s="5" t="str">
        <f>IF(Table1[[#This Row],[Sales_Var]]&gt;=0,"Above Budget","Below Budget")</f>
        <v>Above Budget</v>
      </c>
      <c r="J2692">
        <f>Table1[[#This Row],[Actual_Sales]]-(Table1[[#This Row],[COGS]]+Table1[[#This Row],[Expenses]])</f>
        <v>30</v>
      </c>
      <c r="K2692">
        <v>40</v>
      </c>
      <c r="L2692">
        <f>Table1[[#This Row],[Actual_Profit]]-Table1[[#This Row],[Budget_Profit]]</f>
        <v>-10</v>
      </c>
      <c r="M2692" s="5">
        <f>IF(
Table1[[#This Row],[Budget_Profit]]=0,
"",
IF(
Table1[[#This Row],[Budget_Profit]]&gt;0,
(Table1[[#This Row],[Actual_Profit]]-Table1[[#This Row],[Budget_Profit]])/Table1[[#This Row],[Budget_Profit]],
(Table1[[#This Row],[Actual_Profit]]-Table1[[#This Row],[Budget_Profit]])/ABS(Table1[[#This Row],[Budget_Profit]])
)
)</f>
        <v>-0.25</v>
      </c>
      <c r="N2692" s="5" t="str">
        <f>IF(Table1[[#This Row],[Profit_Var]]&gt;=0, "Above Budget", "Below Budget")</f>
        <v>Below Budget</v>
      </c>
      <c r="O2692">
        <v>48</v>
      </c>
      <c r="P2692">
        <v>40</v>
      </c>
      <c r="Q2692">
        <f>Table1[[#This Row],[COGS]]-Table1[[#This Row],[Budget_COGS]]</f>
        <v>8</v>
      </c>
      <c r="R2692" s="5">
        <f>IF(
Table1[[#This Row],[Budget_COGS]]=0,
"",
IF(
Table1[[#This Row],[Budget_COGS]]&gt;0,
(Table1[[#This Row],[Budget_COGS]]-Table1[[#This Row],[COGS]]) / Table1[[#This Row],[Budget_COGS]],
(Table1[[#This Row],[Budget_COGS]]-Table1[[#This Row],[COGS]]) / ABS(Table1[[#This Row],[Budget_COGS]])
)
)</f>
        <v>-0.2</v>
      </c>
      <c r="S2692" s="5" t="str">
        <f>IF(Table1[[#This Row],[COGS _Var]]&gt;=0, "Above Budget", "Below Budget")</f>
        <v>Above Budget</v>
      </c>
      <c r="T2692">
        <f>Table1[[#This Row],[Actual_Sales]]-Table1[[#This Row],[COGS]]</f>
        <v>72</v>
      </c>
      <c r="U2692">
        <v>70</v>
      </c>
      <c r="V2692">
        <f>Table1[[#This Row],[Gross_Margin]]-Table1[[#This Row],[Budget_Margin]]</f>
        <v>2</v>
      </c>
      <c r="W2692" s="5">
        <f>IF(
Table1[[#This Row],[Budget_Margin]]=0,
"",
IF(
Table1[[#This Row],[Budget_Margin]]&gt;0,
(Table1[[#This Row],[Gross_Margin]]-Table1[[#This Row],[Budget_Margin]]) / Table1[[#This Row],[Budget_Margin]],
(Table1[[#This Row],[Gross_Margin]]-Table1[[#This Row],[Budget_Margin]]) / ABS(Table1[[#This Row],[Budget_Margin]])
)
)</f>
        <v>2.8571428571428571E-2</v>
      </c>
      <c r="X2692" s="5" t="str">
        <f>IF(Table1[[#This Row],[Margin_Var]]&gt;=0, "Above Budget", "Below Budget")</f>
        <v>Above Budget</v>
      </c>
      <c r="Y2692" s="5">
        <f>IFERROR(Table1[[#This Row],[Gross_Margin]]/Table1[[#This Row],[Actual_Sales]],0)</f>
        <v>0.6</v>
      </c>
      <c r="Z2692" s="5">
        <f>Table1[[#This Row],[Actual_Profit]]/Table1[[#This Row],[Actual_Sales]]</f>
        <v>0.25</v>
      </c>
      <c r="AA2692">
        <v>42</v>
      </c>
      <c r="AB2692" s="5">
        <f>IFERROR(Table1[[#This Row],[Expenses]]/Table1[[#This Row],[Actual_Sales]],0)</f>
        <v>0.35</v>
      </c>
      <c r="AC2692">
        <v>15</v>
      </c>
      <c r="AD2692">
        <v>380</v>
      </c>
      <c r="AE2692" s="5">
        <f>IFERROR(Table1[[#This Row],[Inventory]]/Table1[[#This Row],[Actual_Sales]],0)</f>
        <v>3.1666666666666665</v>
      </c>
    </row>
    <row r="2693" spans="1:31" x14ac:dyDescent="0.25">
      <c r="A2693">
        <v>3166</v>
      </c>
      <c r="B2693">
        <v>918</v>
      </c>
      <c r="C2693">
        <v>5</v>
      </c>
      <c r="D2693" s="2">
        <v>40695</v>
      </c>
      <c r="E2693">
        <v>44</v>
      </c>
      <c r="F2693">
        <v>30</v>
      </c>
      <c r="G2693">
        <f>Table1[[#This Row],[Actual_Sales]]-Table1[[#This Row],[Budget_Sales]]</f>
        <v>14</v>
      </c>
      <c r="H2693" s="5">
        <f>IF(
Table1[[#This Row],[Budget_Sales]]=0,
"",
IF(
Table1[[#This Row],[Budget_Sales]]&gt;0,
(Table1[[#This Row],[Actual_Sales]]-Table1[[#This Row],[Budget_Sales]])/Table1[[#This Row],[Budget_Sales]],
(Table1[[#This Row],[Actual_Sales]]-Table1[[#This Row],[Budget_Sales]])/ABS(Table1[[#This Row],[Budget_Sales]])
)
)</f>
        <v>0.46666666666666667</v>
      </c>
      <c r="I2693" s="5" t="str">
        <f>IF(Table1[[#This Row],[Sales_Var]]&gt;=0,"Above Budget","Below Budget")</f>
        <v>Above Budget</v>
      </c>
      <c r="J2693">
        <f>Table1[[#This Row],[Actual_Sales]]-(Table1[[#This Row],[COGS]]+Table1[[#This Row],[Expenses]])</f>
        <v>11</v>
      </c>
      <c r="K2693">
        <v>20</v>
      </c>
      <c r="L2693">
        <f>Table1[[#This Row],[Actual_Profit]]-Table1[[#This Row],[Budget_Profit]]</f>
        <v>-9</v>
      </c>
      <c r="M2693" s="5">
        <f>IF(
Table1[[#This Row],[Budget_Profit]]=0,
"",
IF(
Table1[[#This Row],[Budget_Profit]]&gt;0,
(Table1[[#This Row],[Actual_Profit]]-Table1[[#This Row],[Budget_Profit]])/Table1[[#This Row],[Budget_Profit]],
(Table1[[#This Row],[Actual_Profit]]-Table1[[#This Row],[Budget_Profit]])/ABS(Table1[[#This Row],[Budget_Profit]])
)
)</f>
        <v>-0.45</v>
      </c>
      <c r="N2693" s="5" t="str">
        <f>IF(Table1[[#This Row],[Profit_Var]]&gt;=0, "Above Budget", "Below Budget")</f>
        <v>Below Budget</v>
      </c>
      <c r="O2693">
        <v>18</v>
      </c>
      <c r="P2693">
        <v>10</v>
      </c>
      <c r="Q2693">
        <f>Table1[[#This Row],[COGS]]-Table1[[#This Row],[Budget_COGS]]</f>
        <v>8</v>
      </c>
      <c r="R2693" s="5">
        <f>IF(
Table1[[#This Row],[Budget_COGS]]=0,
"",
IF(
Table1[[#This Row],[Budget_COGS]]&gt;0,
(Table1[[#This Row],[Budget_COGS]]-Table1[[#This Row],[COGS]]) / Table1[[#This Row],[Budget_COGS]],
(Table1[[#This Row],[Budget_COGS]]-Table1[[#This Row],[COGS]]) / ABS(Table1[[#This Row],[Budget_COGS]])
)
)</f>
        <v>-0.8</v>
      </c>
      <c r="S2693" s="5" t="str">
        <f>IF(Table1[[#This Row],[COGS _Var]]&gt;=0, "Above Budget", "Below Budget")</f>
        <v>Above Budget</v>
      </c>
      <c r="T2693">
        <f>Table1[[#This Row],[Actual_Sales]]-Table1[[#This Row],[COGS]]</f>
        <v>26</v>
      </c>
      <c r="U2693">
        <v>20</v>
      </c>
      <c r="V2693">
        <f>Table1[[#This Row],[Gross_Margin]]-Table1[[#This Row],[Budget_Margin]]</f>
        <v>6</v>
      </c>
      <c r="W2693" s="5">
        <f>IF(
Table1[[#This Row],[Budget_Margin]]=0,
"",
IF(
Table1[[#This Row],[Budget_Margin]]&gt;0,
(Table1[[#This Row],[Gross_Margin]]-Table1[[#This Row],[Budget_Margin]]) / Table1[[#This Row],[Budget_Margin]],
(Table1[[#This Row],[Gross_Margin]]-Table1[[#This Row],[Budget_Margin]]) / ABS(Table1[[#This Row],[Budget_Margin]])
)
)</f>
        <v>0.3</v>
      </c>
      <c r="X2693" s="5" t="str">
        <f>IF(Table1[[#This Row],[Margin_Var]]&gt;=0, "Above Budget", "Below Budget")</f>
        <v>Above Budget</v>
      </c>
      <c r="Y2693" s="5">
        <f>IFERROR(Table1[[#This Row],[Gross_Margin]]/Table1[[#This Row],[Actual_Sales]],0)</f>
        <v>0.59090909090909094</v>
      </c>
      <c r="Z2693" s="5">
        <f>Table1[[#This Row],[Actual_Profit]]/Table1[[#This Row],[Actual_Sales]]</f>
        <v>0.25</v>
      </c>
      <c r="AA2693">
        <v>15</v>
      </c>
      <c r="AB2693" s="5">
        <f>IFERROR(Table1[[#This Row],[Expenses]]/Table1[[#This Row],[Actual_Sales]],0)</f>
        <v>0.34090909090909088</v>
      </c>
      <c r="AC2693">
        <v>5</v>
      </c>
      <c r="AD2693">
        <v>478</v>
      </c>
      <c r="AE2693" s="5">
        <f>IFERROR(Table1[[#This Row],[Inventory]]/Table1[[#This Row],[Actual_Sales]],0)</f>
        <v>10.863636363636363</v>
      </c>
    </row>
    <row r="2694" spans="1:31" x14ac:dyDescent="0.25">
      <c r="A2694">
        <v>3047</v>
      </c>
      <c r="B2694">
        <v>351</v>
      </c>
      <c r="C2694">
        <v>13</v>
      </c>
      <c r="D2694" s="2">
        <v>40695</v>
      </c>
      <c r="E2694">
        <v>44</v>
      </c>
      <c r="F2694">
        <v>40</v>
      </c>
      <c r="G2694">
        <f>Table1[[#This Row],[Actual_Sales]]-Table1[[#This Row],[Budget_Sales]]</f>
        <v>4</v>
      </c>
      <c r="H2694" s="5">
        <f>IF(
Table1[[#This Row],[Budget_Sales]]=0,
"",
IF(
Table1[[#This Row],[Budget_Sales]]&gt;0,
(Table1[[#This Row],[Actual_Sales]]-Table1[[#This Row],[Budget_Sales]])/Table1[[#This Row],[Budget_Sales]],
(Table1[[#This Row],[Actual_Sales]]-Table1[[#This Row],[Budget_Sales]])/ABS(Table1[[#This Row],[Budget_Sales]])
)
)</f>
        <v>0.1</v>
      </c>
      <c r="I2694" s="5" t="str">
        <f>IF(Table1[[#This Row],[Sales_Var]]&gt;=0,"Above Budget","Below Budget")</f>
        <v>Above Budget</v>
      </c>
      <c r="J2694">
        <f>Table1[[#This Row],[Actual_Sales]]-(Table1[[#This Row],[COGS]]+Table1[[#This Row],[Expenses]])</f>
        <v>11</v>
      </c>
      <c r="K2694">
        <v>20</v>
      </c>
      <c r="L2694">
        <f>Table1[[#This Row],[Actual_Profit]]-Table1[[#This Row],[Budget_Profit]]</f>
        <v>-9</v>
      </c>
      <c r="M2694" s="5">
        <f>IF(
Table1[[#This Row],[Budget_Profit]]=0,
"",
IF(
Table1[[#This Row],[Budget_Profit]]&gt;0,
(Table1[[#This Row],[Actual_Profit]]-Table1[[#This Row],[Budget_Profit]])/Table1[[#This Row],[Budget_Profit]],
(Table1[[#This Row],[Actual_Profit]]-Table1[[#This Row],[Budget_Profit]])/ABS(Table1[[#This Row],[Budget_Profit]])
)
)</f>
        <v>-0.45</v>
      </c>
      <c r="N2694" s="5" t="str">
        <f>IF(Table1[[#This Row],[Profit_Var]]&gt;=0, "Above Budget", "Below Budget")</f>
        <v>Below Budget</v>
      </c>
      <c r="O2694">
        <v>18</v>
      </c>
      <c r="P2694">
        <v>10</v>
      </c>
      <c r="Q2694">
        <f>Table1[[#This Row],[COGS]]-Table1[[#This Row],[Budget_COGS]]</f>
        <v>8</v>
      </c>
      <c r="R2694" s="5">
        <f>IF(
Table1[[#This Row],[Budget_COGS]]=0,
"",
IF(
Table1[[#This Row],[Budget_COGS]]&gt;0,
(Table1[[#This Row],[Budget_COGS]]-Table1[[#This Row],[COGS]]) / Table1[[#This Row],[Budget_COGS]],
(Table1[[#This Row],[Budget_COGS]]-Table1[[#This Row],[COGS]]) / ABS(Table1[[#This Row],[Budget_COGS]])
)
)</f>
        <v>-0.8</v>
      </c>
      <c r="S2694" s="5" t="str">
        <f>IF(Table1[[#This Row],[COGS _Var]]&gt;=0, "Above Budget", "Below Budget")</f>
        <v>Above Budget</v>
      </c>
      <c r="T2694">
        <f>Table1[[#This Row],[Actual_Sales]]-Table1[[#This Row],[COGS]]</f>
        <v>26</v>
      </c>
      <c r="U2694">
        <v>30</v>
      </c>
      <c r="V2694">
        <f>Table1[[#This Row],[Gross_Margin]]-Table1[[#This Row],[Budget_Margin]]</f>
        <v>-4</v>
      </c>
      <c r="W2694" s="5">
        <f>IF(
Table1[[#This Row],[Budget_Margin]]=0,
"",
IF(
Table1[[#This Row],[Budget_Margin]]&gt;0,
(Table1[[#This Row],[Gross_Margin]]-Table1[[#This Row],[Budget_Margin]]) / Table1[[#This Row],[Budget_Margin]],
(Table1[[#This Row],[Gross_Margin]]-Table1[[#This Row],[Budget_Margin]]) / ABS(Table1[[#This Row],[Budget_Margin]])
)
)</f>
        <v>-0.13333333333333333</v>
      </c>
      <c r="X2694" s="5" t="str">
        <f>IF(Table1[[#This Row],[Margin_Var]]&gt;=0, "Above Budget", "Below Budget")</f>
        <v>Below Budget</v>
      </c>
      <c r="Y2694" s="5">
        <f>IFERROR(Table1[[#This Row],[Gross_Margin]]/Table1[[#This Row],[Actual_Sales]],0)</f>
        <v>0.59090909090909094</v>
      </c>
      <c r="Z2694" s="5">
        <f>Table1[[#This Row],[Actual_Profit]]/Table1[[#This Row],[Actual_Sales]]</f>
        <v>0.25</v>
      </c>
      <c r="AA2694">
        <v>15</v>
      </c>
      <c r="AB2694" s="5">
        <f>IFERROR(Table1[[#This Row],[Expenses]]/Table1[[#This Row],[Actual_Sales]],0)</f>
        <v>0.34090909090909088</v>
      </c>
      <c r="AC2694">
        <v>5</v>
      </c>
      <c r="AD2694">
        <v>478</v>
      </c>
      <c r="AE2694" s="5">
        <f>IFERROR(Table1[[#This Row],[Inventory]]/Table1[[#This Row],[Actual_Sales]],0)</f>
        <v>10.863636363636363</v>
      </c>
    </row>
    <row r="2695" spans="1:31" x14ac:dyDescent="0.25">
      <c r="A2695">
        <v>1228</v>
      </c>
      <c r="B2695">
        <v>959</v>
      </c>
      <c r="C2695">
        <v>10</v>
      </c>
      <c r="D2695" s="2">
        <v>40360</v>
      </c>
      <c r="E2695">
        <v>132</v>
      </c>
      <c r="F2695">
        <v>100</v>
      </c>
      <c r="G2695">
        <f>Table1[[#This Row],[Actual_Sales]]-Table1[[#This Row],[Budget_Sales]]</f>
        <v>32</v>
      </c>
      <c r="H2695" s="5">
        <f>IF(
Table1[[#This Row],[Budget_Sales]]=0,
"",
IF(
Table1[[#This Row],[Budget_Sales]]&gt;0,
(Table1[[#This Row],[Actual_Sales]]-Table1[[#This Row],[Budget_Sales]])/Table1[[#This Row],[Budget_Sales]],
(Table1[[#This Row],[Actual_Sales]]-Table1[[#This Row],[Budget_Sales]])/ABS(Table1[[#This Row],[Budget_Sales]])
)
)</f>
        <v>0.32</v>
      </c>
      <c r="I2695" s="5" t="str">
        <f>IF(Table1[[#This Row],[Sales_Var]]&gt;=0,"Above Budget","Below Budget")</f>
        <v>Above Budget</v>
      </c>
      <c r="J2695">
        <f>Table1[[#This Row],[Actual_Sales]]-(Table1[[#This Row],[COGS]]+Table1[[#This Row],[Expenses]])</f>
        <v>33</v>
      </c>
      <c r="K2695">
        <v>40</v>
      </c>
      <c r="L2695">
        <f>Table1[[#This Row],[Actual_Profit]]-Table1[[#This Row],[Budget_Profit]]</f>
        <v>-7</v>
      </c>
      <c r="M2695" s="5">
        <f>IF(
Table1[[#This Row],[Budget_Profit]]=0,
"",
IF(
Table1[[#This Row],[Budget_Profit]]&gt;0,
(Table1[[#This Row],[Actual_Profit]]-Table1[[#This Row],[Budget_Profit]])/Table1[[#This Row],[Budget_Profit]],
(Table1[[#This Row],[Actual_Profit]]-Table1[[#This Row],[Budget_Profit]])/ABS(Table1[[#This Row],[Budget_Profit]])
)
)</f>
        <v>-0.17499999999999999</v>
      </c>
      <c r="N2695" s="5" t="str">
        <f>IF(Table1[[#This Row],[Profit_Var]]&gt;=0, "Above Budget", "Below Budget")</f>
        <v>Below Budget</v>
      </c>
      <c r="O2695">
        <v>60</v>
      </c>
      <c r="P2695">
        <v>40</v>
      </c>
      <c r="Q2695">
        <f>Table1[[#This Row],[COGS]]-Table1[[#This Row],[Budget_COGS]]</f>
        <v>20</v>
      </c>
      <c r="R2695" s="5">
        <f>IF(
Table1[[#This Row],[Budget_COGS]]=0,
"",
IF(
Table1[[#This Row],[Budget_COGS]]&gt;0,
(Table1[[#This Row],[Budget_COGS]]-Table1[[#This Row],[COGS]]) / Table1[[#This Row],[Budget_COGS]],
(Table1[[#This Row],[Budget_COGS]]-Table1[[#This Row],[COGS]]) / ABS(Table1[[#This Row],[Budget_COGS]])
)
)</f>
        <v>-0.5</v>
      </c>
      <c r="S2695" s="5" t="str">
        <f>IF(Table1[[#This Row],[COGS _Var]]&gt;=0, "Above Budget", "Below Budget")</f>
        <v>Above Budget</v>
      </c>
      <c r="T2695">
        <f>Table1[[#This Row],[Actual_Sales]]-Table1[[#This Row],[COGS]]</f>
        <v>72</v>
      </c>
      <c r="U2695">
        <v>60</v>
      </c>
      <c r="V2695">
        <f>Table1[[#This Row],[Gross_Margin]]-Table1[[#This Row],[Budget_Margin]]</f>
        <v>12</v>
      </c>
      <c r="W2695" s="5">
        <f>IF(
Table1[[#This Row],[Budget_Margin]]=0,
"",
IF(
Table1[[#This Row],[Budget_Margin]]&gt;0,
(Table1[[#This Row],[Gross_Margin]]-Table1[[#This Row],[Budget_Margin]]) / Table1[[#This Row],[Budget_Margin]],
(Table1[[#This Row],[Gross_Margin]]-Table1[[#This Row],[Budget_Margin]]) / ABS(Table1[[#This Row],[Budget_Margin]])
)
)</f>
        <v>0.2</v>
      </c>
      <c r="X2695" s="5" t="str">
        <f>IF(Table1[[#This Row],[Margin_Var]]&gt;=0, "Above Budget", "Below Budget")</f>
        <v>Above Budget</v>
      </c>
      <c r="Y2695" s="5">
        <f>IFERROR(Table1[[#This Row],[Gross_Margin]]/Table1[[#This Row],[Actual_Sales]],0)</f>
        <v>0.54545454545454541</v>
      </c>
      <c r="Z2695" s="5">
        <f>Table1[[#This Row],[Actual_Profit]]/Table1[[#This Row],[Actual_Sales]]</f>
        <v>0.25</v>
      </c>
      <c r="AA2695">
        <v>39</v>
      </c>
      <c r="AB2695" s="5">
        <f>IFERROR(Table1[[#This Row],[Expenses]]/Table1[[#This Row],[Actual_Sales]],0)</f>
        <v>0.29545454545454547</v>
      </c>
      <c r="AC2695">
        <v>18</v>
      </c>
      <c r="AD2695">
        <v>1070</v>
      </c>
      <c r="AE2695" s="5">
        <f>IFERROR(Table1[[#This Row],[Inventory]]/Table1[[#This Row],[Actual_Sales]],0)</f>
        <v>8.1060606060606055</v>
      </c>
    </row>
    <row r="2696" spans="1:31" x14ac:dyDescent="0.25">
      <c r="A2696">
        <v>1437</v>
      </c>
      <c r="B2696">
        <v>314</v>
      </c>
      <c r="C2696">
        <v>3</v>
      </c>
      <c r="D2696" s="2">
        <v>40422</v>
      </c>
      <c r="E2696">
        <v>136</v>
      </c>
      <c r="F2696">
        <v>140</v>
      </c>
      <c r="G2696">
        <f>Table1[[#This Row],[Actual_Sales]]-Table1[[#This Row],[Budget_Sales]]</f>
        <v>-4</v>
      </c>
      <c r="H2696" s="5">
        <f>IF(
Table1[[#This Row],[Budget_Sales]]=0,
"",
IF(
Table1[[#This Row],[Budget_Sales]]&gt;0,
(Table1[[#This Row],[Actual_Sales]]-Table1[[#This Row],[Budget_Sales]])/Table1[[#This Row],[Budget_Sales]],
(Table1[[#This Row],[Actual_Sales]]-Table1[[#This Row],[Budget_Sales]])/ABS(Table1[[#This Row],[Budget_Sales]])
)
)</f>
        <v>-2.8571428571428571E-2</v>
      </c>
      <c r="I2696" s="5" t="str">
        <f>IF(Table1[[#This Row],[Sales_Var]]&gt;=0,"Above Budget","Below Budget")</f>
        <v>Below Budget</v>
      </c>
      <c r="J2696">
        <f>Table1[[#This Row],[Actual_Sales]]-(Table1[[#This Row],[COGS]]+Table1[[#This Row],[Expenses]])</f>
        <v>34</v>
      </c>
      <c r="K2696">
        <v>50</v>
      </c>
      <c r="L2696">
        <f>Table1[[#This Row],[Actual_Profit]]-Table1[[#This Row],[Budget_Profit]]</f>
        <v>-16</v>
      </c>
      <c r="M2696" s="5">
        <f>IF(
Table1[[#This Row],[Budget_Profit]]=0,
"",
IF(
Table1[[#This Row],[Budget_Profit]]&gt;0,
(Table1[[#This Row],[Actual_Profit]]-Table1[[#This Row],[Budget_Profit]])/Table1[[#This Row],[Budget_Profit]],
(Table1[[#This Row],[Actual_Profit]]-Table1[[#This Row],[Budget_Profit]])/ABS(Table1[[#This Row],[Budget_Profit]])
)
)</f>
        <v>-0.32</v>
      </c>
      <c r="N2696" s="5" t="str">
        <f>IF(Table1[[#This Row],[Profit_Var]]&gt;=0, "Above Budget", "Below Budget")</f>
        <v>Below Budget</v>
      </c>
      <c r="O2696">
        <v>62</v>
      </c>
      <c r="P2696">
        <v>60</v>
      </c>
      <c r="Q2696">
        <f>Table1[[#This Row],[COGS]]-Table1[[#This Row],[Budget_COGS]]</f>
        <v>2</v>
      </c>
      <c r="R2696" s="5">
        <f>IF(
Table1[[#This Row],[Budget_COGS]]=0,
"",
IF(
Table1[[#This Row],[Budget_COGS]]&gt;0,
(Table1[[#This Row],[Budget_COGS]]-Table1[[#This Row],[COGS]]) / Table1[[#This Row],[Budget_COGS]],
(Table1[[#This Row],[Budget_COGS]]-Table1[[#This Row],[COGS]]) / ABS(Table1[[#This Row],[Budget_COGS]])
)
)</f>
        <v>-3.3333333333333333E-2</v>
      </c>
      <c r="S2696" s="5" t="str">
        <f>IF(Table1[[#This Row],[COGS _Var]]&gt;=0, "Above Budget", "Below Budget")</f>
        <v>Above Budget</v>
      </c>
      <c r="T2696">
        <f>Table1[[#This Row],[Actual_Sales]]-Table1[[#This Row],[COGS]]</f>
        <v>74</v>
      </c>
      <c r="U2696">
        <v>80</v>
      </c>
      <c r="V2696">
        <f>Table1[[#This Row],[Gross_Margin]]-Table1[[#This Row],[Budget_Margin]]</f>
        <v>-6</v>
      </c>
      <c r="W2696" s="5">
        <f>IF(
Table1[[#This Row],[Budget_Margin]]=0,
"",
IF(
Table1[[#This Row],[Budget_Margin]]&gt;0,
(Table1[[#This Row],[Gross_Margin]]-Table1[[#This Row],[Budget_Margin]]) / Table1[[#This Row],[Budget_Margin]],
(Table1[[#This Row],[Gross_Margin]]-Table1[[#This Row],[Budget_Margin]]) / ABS(Table1[[#This Row],[Budget_Margin]])
)
)</f>
        <v>-7.4999999999999997E-2</v>
      </c>
      <c r="X2696" s="5" t="str">
        <f>IF(Table1[[#This Row],[Margin_Var]]&gt;=0, "Above Budget", "Below Budget")</f>
        <v>Below Budget</v>
      </c>
      <c r="Y2696" s="5">
        <f>IFERROR(Table1[[#This Row],[Gross_Margin]]/Table1[[#This Row],[Actual_Sales]],0)</f>
        <v>0.54411764705882348</v>
      </c>
      <c r="Z2696" s="5">
        <f>Table1[[#This Row],[Actual_Profit]]/Table1[[#This Row],[Actual_Sales]]</f>
        <v>0.25</v>
      </c>
      <c r="AA2696">
        <v>40</v>
      </c>
      <c r="AB2696" s="5">
        <f>IFERROR(Table1[[#This Row],[Expenses]]/Table1[[#This Row],[Actual_Sales]],0)</f>
        <v>0.29411764705882354</v>
      </c>
      <c r="AC2696">
        <v>19</v>
      </c>
      <c r="AD2696">
        <v>1059</v>
      </c>
      <c r="AE2696" s="5">
        <f>IFERROR(Table1[[#This Row],[Inventory]]/Table1[[#This Row],[Actual_Sales]],0)</f>
        <v>7.7867647058823533</v>
      </c>
    </row>
    <row r="2697" spans="1:31" x14ac:dyDescent="0.25">
      <c r="A2697">
        <v>297</v>
      </c>
      <c r="B2697">
        <v>720</v>
      </c>
      <c r="C2697">
        <v>12</v>
      </c>
      <c r="D2697" s="2">
        <v>40210</v>
      </c>
      <c r="E2697">
        <v>136</v>
      </c>
      <c r="F2697">
        <v>110</v>
      </c>
      <c r="G2697">
        <f>Table1[[#This Row],[Actual_Sales]]-Table1[[#This Row],[Budget_Sales]]</f>
        <v>26</v>
      </c>
      <c r="H2697" s="5">
        <f>IF(
Table1[[#This Row],[Budget_Sales]]=0,
"",
IF(
Table1[[#This Row],[Budget_Sales]]&gt;0,
(Table1[[#This Row],[Actual_Sales]]-Table1[[#This Row],[Budget_Sales]])/Table1[[#This Row],[Budget_Sales]],
(Table1[[#This Row],[Actual_Sales]]-Table1[[#This Row],[Budget_Sales]])/ABS(Table1[[#This Row],[Budget_Sales]])
)
)</f>
        <v>0.23636363636363636</v>
      </c>
      <c r="I2697" s="5" t="str">
        <f>IF(Table1[[#This Row],[Sales_Var]]&gt;=0,"Above Budget","Below Budget")</f>
        <v>Above Budget</v>
      </c>
      <c r="J2697">
        <f>Table1[[#This Row],[Actual_Sales]]-(Table1[[#This Row],[COGS]]+Table1[[#This Row],[Expenses]])</f>
        <v>34</v>
      </c>
      <c r="K2697">
        <v>30</v>
      </c>
      <c r="L2697">
        <f>Table1[[#This Row],[Actual_Profit]]-Table1[[#This Row],[Budget_Profit]]</f>
        <v>4</v>
      </c>
      <c r="M2697" s="5">
        <f>IF(
Table1[[#This Row],[Budget_Profit]]=0,
"",
IF(
Table1[[#This Row],[Budget_Profit]]&gt;0,
(Table1[[#This Row],[Actual_Profit]]-Table1[[#This Row],[Budget_Profit]])/Table1[[#This Row],[Budget_Profit]],
(Table1[[#This Row],[Actual_Profit]]-Table1[[#This Row],[Budget_Profit]])/ABS(Table1[[#This Row],[Budget_Profit]])
)
)</f>
        <v>0.13333333333333333</v>
      </c>
      <c r="N2697" s="5" t="str">
        <f>IF(Table1[[#This Row],[Profit_Var]]&gt;=0, "Above Budget", "Below Budget")</f>
        <v>Above Budget</v>
      </c>
      <c r="O2697">
        <v>62</v>
      </c>
      <c r="P2697">
        <v>50</v>
      </c>
      <c r="Q2697">
        <f>Table1[[#This Row],[COGS]]-Table1[[#This Row],[Budget_COGS]]</f>
        <v>12</v>
      </c>
      <c r="R2697" s="5">
        <f>IF(
Table1[[#This Row],[Budget_COGS]]=0,
"",
IF(
Table1[[#This Row],[Budget_COGS]]&gt;0,
(Table1[[#This Row],[Budget_COGS]]-Table1[[#This Row],[COGS]]) / Table1[[#This Row],[Budget_COGS]],
(Table1[[#This Row],[Budget_COGS]]-Table1[[#This Row],[COGS]]) / ABS(Table1[[#This Row],[Budget_COGS]])
)
)</f>
        <v>-0.24</v>
      </c>
      <c r="S2697" s="5" t="str">
        <f>IF(Table1[[#This Row],[COGS _Var]]&gt;=0, "Above Budget", "Below Budget")</f>
        <v>Above Budget</v>
      </c>
      <c r="T2697">
        <f>Table1[[#This Row],[Actual_Sales]]-Table1[[#This Row],[COGS]]</f>
        <v>74</v>
      </c>
      <c r="U2697">
        <v>60</v>
      </c>
      <c r="V2697">
        <f>Table1[[#This Row],[Gross_Margin]]-Table1[[#This Row],[Budget_Margin]]</f>
        <v>14</v>
      </c>
      <c r="W2697" s="5">
        <f>IF(
Table1[[#This Row],[Budget_Margin]]=0,
"",
IF(
Table1[[#This Row],[Budget_Margin]]&gt;0,
(Table1[[#This Row],[Gross_Margin]]-Table1[[#This Row],[Budget_Margin]]) / Table1[[#This Row],[Budget_Margin]],
(Table1[[#This Row],[Gross_Margin]]-Table1[[#This Row],[Budget_Margin]]) / ABS(Table1[[#This Row],[Budget_Margin]])
)
)</f>
        <v>0.23333333333333334</v>
      </c>
      <c r="X2697" s="5" t="str">
        <f>IF(Table1[[#This Row],[Margin_Var]]&gt;=0, "Above Budget", "Below Budget")</f>
        <v>Above Budget</v>
      </c>
      <c r="Y2697" s="5">
        <f>IFERROR(Table1[[#This Row],[Gross_Margin]]/Table1[[#This Row],[Actual_Sales]],0)</f>
        <v>0.54411764705882348</v>
      </c>
      <c r="Z2697" s="5">
        <f>Table1[[#This Row],[Actual_Profit]]/Table1[[#This Row],[Actual_Sales]]</f>
        <v>0.25</v>
      </c>
      <c r="AA2697">
        <v>40</v>
      </c>
      <c r="AB2697" s="5">
        <f>IFERROR(Table1[[#This Row],[Expenses]]/Table1[[#This Row],[Actual_Sales]],0)</f>
        <v>0.29411764705882354</v>
      </c>
      <c r="AC2697">
        <v>19</v>
      </c>
      <c r="AD2697">
        <v>958</v>
      </c>
      <c r="AE2697" s="5">
        <f>IFERROR(Table1[[#This Row],[Inventory]]/Table1[[#This Row],[Actual_Sales]],0)</f>
        <v>7.0441176470588234</v>
      </c>
    </row>
    <row r="2698" spans="1:31" x14ac:dyDescent="0.25">
      <c r="A2698">
        <v>3131</v>
      </c>
      <c r="B2698">
        <v>719</v>
      </c>
      <c r="C2698">
        <v>12</v>
      </c>
      <c r="D2698" s="2">
        <v>40695</v>
      </c>
      <c r="E2698">
        <v>116</v>
      </c>
      <c r="F2698">
        <v>100</v>
      </c>
      <c r="G2698">
        <f>Table1[[#This Row],[Actual_Sales]]-Table1[[#This Row],[Budget_Sales]]</f>
        <v>16</v>
      </c>
      <c r="H2698" s="5">
        <f>IF(
Table1[[#This Row],[Budget_Sales]]=0,
"",
IF(
Table1[[#This Row],[Budget_Sales]]&gt;0,
(Table1[[#This Row],[Actual_Sales]]-Table1[[#This Row],[Budget_Sales]])/Table1[[#This Row],[Budget_Sales]],
(Table1[[#This Row],[Actual_Sales]]-Table1[[#This Row],[Budget_Sales]])/ABS(Table1[[#This Row],[Budget_Sales]])
)
)</f>
        <v>0.16</v>
      </c>
      <c r="I2698" s="5" t="str">
        <f>IF(Table1[[#This Row],[Sales_Var]]&gt;=0,"Above Budget","Below Budget")</f>
        <v>Above Budget</v>
      </c>
      <c r="J2698">
        <f>Table1[[#This Row],[Actual_Sales]]-(Table1[[#This Row],[COGS]]+Table1[[#This Row],[Expenses]])</f>
        <v>29</v>
      </c>
      <c r="K2698">
        <v>30</v>
      </c>
      <c r="L2698">
        <f>Table1[[#This Row],[Actual_Profit]]-Table1[[#This Row],[Budget_Profit]]</f>
        <v>-1</v>
      </c>
      <c r="M2698" s="5">
        <f>IF(
Table1[[#This Row],[Budget_Profit]]=0,
"",
IF(
Table1[[#This Row],[Budget_Profit]]&gt;0,
(Table1[[#This Row],[Actual_Profit]]-Table1[[#This Row],[Budget_Profit]])/Table1[[#This Row],[Budget_Profit]],
(Table1[[#This Row],[Actual_Profit]]-Table1[[#This Row],[Budget_Profit]])/ABS(Table1[[#This Row],[Budget_Profit]])
)
)</f>
        <v>-3.3333333333333333E-2</v>
      </c>
      <c r="N2698" s="5" t="str">
        <f>IF(Table1[[#This Row],[Profit_Var]]&gt;=0, "Above Budget", "Below Budget")</f>
        <v>Below Budget</v>
      </c>
      <c r="O2698">
        <v>53</v>
      </c>
      <c r="P2698">
        <v>40</v>
      </c>
      <c r="Q2698">
        <f>Table1[[#This Row],[COGS]]-Table1[[#This Row],[Budget_COGS]]</f>
        <v>13</v>
      </c>
      <c r="R2698" s="5">
        <f>IF(
Table1[[#This Row],[Budget_COGS]]=0,
"",
IF(
Table1[[#This Row],[Budget_COGS]]&gt;0,
(Table1[[#This Row],[Budget_COGS]]-Table1[[#This Row],[COGS]]) / Table1[[#This Row],[Budget_COGS]],
(Table1[[#This Row],[Budget_COGS]]-Table1[[#This Row],[COGS]]) / ABS(Table1[[#This Row],[Budget_COGS]])
)
)</f>
        <v>-0.32500000000000001</v>
      </c>
      <c r="S2698" s="5" t="str">
        <f>IF(Table1[[#This Row],[COGS _Var]]&gt;=0, "Above Budget", "Below Budget")</f>
        <v>Above Budget</v>
      </c>
      <c r="T2698">
        <f>Table1[[#This Row],[Actual_Sales]]-Table1[[#This Row],[COGS]]</f>
        <v>63</v>
      </c>
      <c r="U2698">
        <v>60</v>
      </c>
      <c r="V2698">
        <f>Table1[[#This Row],[Gross_Margin]]-Table1[[#This Row],[Budget_Margin]]</f>
        <v>3</v>
      </c>
      <c r="W2698" s="5">
        <f>IF(
Table1[[#This Row],[Budget_Margin]]=0,
"",
IF(
Table1[[#This Row],[Budget_Margin]]&gt;0,
(Table1[[#This Row],[Gross_Margin]]-Table1[[#This Row],[Budget_Margin]]) / Table1[[#This Row],[Budget_Margin]],
(Table1[[#This Row],[Gross_Margin]]-Table1[[#This Row],[Budget_Margin]]) / ABS(Table1[[#This Row],[Budget_Margin]])
)
)</f>
        <v>0.05</v>
      </c>
      <c r="X2698" s="5" t="str">
        <f>IF(Table1[[#This Row],[Margin_Var]]&gt;=0, "Above Budget", "Below Budget")</f>
        <v>Above Budget</v>
      </c>
      <c r="Y2698" s="5">
        <f>IFERROR(Table1[[#This Row],[Gross_Margin]]/Table1[[#This Row],[Actual_Sales]],0)</f>
        <v>0.5431034482758621</v>
      </c>
      <c r="Z2698" s="5">
        <f>Table1[[#This Row],[Actual_Profit]]/Table1[[#This Row],[Actual_Sales]]</f>
        <v>0.25</v>
      </c>
      <c r="AA2698">
        <v>34</v>
      </c>
      <c r="AB2698" s="5">
        <f>IFERROR(Table1[[#This Row],[Expenses]]/Table1[[#This Row],[Actual_Sales]],0)</f>
        <v>0.29310344827586204</v>
      </c>
      <c r="AC2698">
        <v>16</v>
      </c>
      <c r="AD2698">
        <v>1028</v>
      </c>
      <c r="AE2698" s="5">
        <f>IFERROR(Table1[[#This Row],[Inventory]]/Table1[[#This Row],[Actual_Sales]],0)</f>
        <v>8.862068965517242</v>
      </c>
    </row>
    <row r="2699" spans="1:31" x14ac:dyDescent="0.25">
      <c r="A2699">
        <v>2534</v>
      </c>
      <c r="B2699">
        <v>435</v>
      </c>
      <c r="C2699">
        <v>3</v>
      </c>
      <c r="D2699" s="2">
        <v>40603</v>
      </c>
      <c r="E2699">
        <v>201</v>
      </c>
      <c r="F2699">
        <v>230</v>
      </c>
      <c r="G2699">
        <f>Table1[[#This Row],[Actual_Sales]]-Table1[[#This Row],[Budget_Sales]]</f>
        <v>-29</v>
      </c>
      <c r="H2699" s="5">
        <f>IF(
Table1[[#This Row],[Budget_Sales]]=0,
"",
IF(
Table1[[#This Row],[Budget_Sales]]&gt;0,
(Table1[[#This Row],[Actual_Sales]]-Table1[[#This Row],[Budget_Sales]])/Table1[[#This Row],[Budget_Sales]],
(Table1[[#This Row],[Actual_Sales]]-Table1[[#This Row],[Budget_Sales]])/ABS(Table1[[#This Row],[Budget_Sales]])
)
)</f>
        <v>-0.12608695652173912</v>
      </c>
      <c r="I2699" s="5" t="str">
        <f>IF(Table1[[#This Row],[Sales_Var]]&gt;=0,"Above Budget","Below Budget")</f>
        <v>Below Budget</v>
      </c>
      <c r="J2699">
        <f>Table1[[#This Row],[Actual_Sales]]-(Table1[[#This Row],[COGS]]+Table1[[#This Row],[Expenses]])</f>
        <v>50</v>
      </c>
      <c r="K2699">
        <v>70</v>
      </c>
      <c r="L2699">
        <f>Table1[[#This Row],[Actual_Profit]]-Table1[[#This Row],[Budget_Profit]]</f>
        <v>-20</v>
      </c>
      <c r="M2699" s="5">
        <f>IF(
Table1[[#This Row],[Budget_Profit]]=0,
"",
IF(
Table1[[#This Row],[Budget_Profit]]&gt;0,
(Table1[[#This Row],[Actual_Profit]]-Table1[[#This Row],[Budget_Profit]])/Table1[[#This Row],[Budget_Profit]],
(Table1[[#This Row],[Actual_Profit]]-Table1[[#This Row],[Budget_Profit]])/ABS(Table1[[#This Row],[Budget_Profit]])
)
)</f>
        <v>-0.2857142857142857</v>
      </c>
      <c r="N2699" s="5" t="str">
        <f>IF(Table1[[#This Row],[Profit_Var]]&gt;=0, "Above Budget", "Below Budget")</f>
        <v>Below Budget</v>
      </c>
      <c r="O2699">
        <v>85</v>
      </c>
      <c r="P2699">
        <v>100</v>
      </c>
      <c r="Q2699">
        <f>Table1[[#This Row],[COGS]]-Table1[[#This Row],[Budget_COGS]]</f>
        <v>-15</v>
      </c>
      <c r="R2699" s="5">
        <f>IF(
Table1[[#This Row],[Budget_COGS]]=0,
"",
IF(
Table1[[#This Row],[Budget_COGS]]&gt;0,
(Table1[[#This Row],[Budget_COGS]]-Table1[[#This Row],[COGS]]) / Table1[[#This Row],[Budget_COGS]],
(Table1[[#This Row],[Budget_COGS]]-Table1[[#This Row],[COGS]]) / ABS(Table1[[#This Row],[Budget_COGS]])
)
)</f>
        <v>0.15</v>
      </c>
      <c r="S2699" s="5" t="str">
        <f>IF(Table1[[#This Row],[COGS _Var]]&gt;=0, "Above Budget", "Below Budget")</f>
        <v>Below Budget</v>
      </c>
      <c r="T2699">
        <f>Table1[[#This Row],[Actual_Sales]]-Table1[[#This Row],[COGS]]</f>
        <v>116</v>
      </c>
      <c r="U2699">
        <v>130</v>
      </c>
      <c r="V2699">
        <f>Table1[[#This Row],[Gross_Margin]]-Table1[[#This Row],[Budget_Margin]]</f>
        <v>-14</v>
      </c>
      <c r="W2699" s="5">
        <f>IF(
Table1[[#This Row],[Budget_Margin]]=0,
"",
IF(
Table1[[#This Row],[Budget_Margin]]&gt;0,
(Table1[[#This Row],[Gross_Margin]]-Table1[[#This Row],[Budget_Margin]]) / Table1[[#This Row],[Budget_Margin]],
(Table1[[#This Row],[Gross_Margin]]-Table1[[#This Row],[Budget_Margin]]) / ABS(Table1[[#This Row],[Budget_Margin]])
)
)</f>
        <v>-0.1076923076923077</v>
      </c>
      <c r="X2699" s="5" t="str">
        <f>IF(Table1[[#This Row],[Margin_Var]]&gt;=0, "Above Budget", "Below Budget")</f>
        <v>Below Budget</v>
      </c>
      <c r="Y2699" s="5">
        <f>IFERROR(Table1[[#This Row],[Gross_Margin]]/Table1[[#This Row],[Actual_Sales]],0)</f>
        <v>0.57711442786069655</v>
      </c>
      <c r="Z2699" s="5">
        <f>Table1[[#This Row],[Actual_Profit]]/Table1[[#This Row],[Actual_Sales]]</f>
        <v>0.24875621890547264</v>
      </c>
      <c r="AA2699">
        <v>66</v>
      </c>
      <c r="AB2699" s="5">
        <f>IFERROR(Table1[[#This Row],[Expenses]]/Table1[[#This Row],[Actual_Sales]],0)</f>
        <v>0.32835820895522388</v>
      </c>
      <c r="AC2699">
        <v>32</v>
      </c>
      <c r="AD2699">
        <v>476</v>
      </c>
      <c r="AE2699" s="5">
        <f>IFERROR(Table1[[#This Row],[Inventory]]/Table1[[#This Row],[Actual_Sales]],0)</f>
        <v>2.3681592039800994</v>
      </c>
    </row>
    <row r="2700" spans="1:31" x14ac:dyDescent="0.25">
      <c r="A2700">
        <v>3810</v>
      </c>
      <c r="B2700">
        <v>573</v>
      </c>
      <c r="C2700">
        <v>2</v>
      </c>
      <c r="D2700" s="2">
        <v>40817</v>
      </c>
      <c r="E2700">
        <v>189</v>
      </c>
      <c r="F2700">
        <v>170</v>
      </c>
      <c r="G2700">
        <f>Table1[[#This Row],[Actual_Sales]]-Table1[[#This Row],[Budget_Sales]]</f>
        <v>19</v>
      </c>
      <c r="H2700" s="5">
        <f>IF(
Table1[[#This Row],[Budget_Sales]]=0,
"",
IF(
Table1[[#This Row],[Budget_Sales]]&gt;0,
(Table1[[#This Row],[Actual_Sales]]-Table1[[#This Row],[Budget_Sales]])/Table1[[#This Row],[Budget_Sales]],
(Table1[[#This Row],[Actual_Sales]]-Table1[[#This Row],[Budget_Sales]])/ABS(Table1[[#This Row],[Budget_Sales]])
)
)</f>
        <v>0.11176470588235295</v>
      </c>
      <c r="I2700" s="5" t="str">
        <f>IF(Table1[[#This Row],[Sales_Var]]&gt;=0,"Above Budget","Below Budget")</f>
        <v>Above Budget</v>
      </c>
      <c r="J2700">
        <f>Table1[[#This Row],[Actual_Sales]]-(Table1[[#This Row],[COGS]]+Table1[[#This Row],[Expenses]])</f>
        <v>47</v>
      </c>
      <c r="K2700">
        <v>70</v>
      </c>
      <c r="L2700">
        <f>Table1[[#This Row],[Actual_Profit]]-Table1[[#This Row],[Budget_Profit]]</f>
        <v>-23</v>
      </c>
      <c r="M2700" s="5">
        <f>IF(
Table1[[#This Row],[Budget_Profit]]=0,
"",
IF(
Table1[[#This Row],[Budget_Profit]]&gt;0,
(Table1[[#This Row],[Actual_Profit]]-Table1[[#This Row],[Budget_Profit]])/Table1[[#This Row],[Budget_Profit]],
(Table1[[#This Row],[Actual_Profit]]-Table1[[#This Row],[Budget_Profit]])/ABS(Table1[[#This Row],[Budget_Profit]])
)
)</f>
        <v>-0.32857142857142857</v>
      </c>
      <c r="N2700" s="5" t="str">
        <f>IF(Table1[[#This Row],[Profit_Var]]&gt;=0, "Above Budget", "Below Budget")</f>
        <v>Below Budget</v>
      </c>
      <c r="O2700">
        <v>79</v>
      </c>
      <c r="P2700">
        <v>70</v>
      </c>
      <c r="Q2700">
        <f>Table1[[#This Row],[COGS]]-Table1[[#This Row],[Budget_COGS]]</f>
        <v>9</v>
      </c>
      <c r="R2700" s="5">
        <f>IF(
Table1[[#This Row],[Budget_COGS]]=0,
"",
IF(
Table1[[#This Row],[Budget_COGS]]&gt;0,
(Table1[[#This Row],[Budget_COGS]]-Table1[[#This Row],[COGS]]) / Table1[[#This Row],[Budget_COGS]],
(Table1[[#This Row],[Budget_COGS]]-Table1[[#This Row],[COGS]]) / ABS(Table1[[#This Row],[Budget_COGS]])
)
)</f>
        <v>-0.12857142857142856</v>
      </c>
      <c r="S2700" s="5" t="str">
        <f>IF(Table1[[#This Row],[COGS _Var]]&gt;=0, "Above Budget", "Below Budget")</f>
        <v>Above Budget</v>
      </c>
      <c r="T2700">
        <f>Table1[[#This Row],[Actual_Sales]]-Table1[[#This Row],[COGS]]</f>
        <v>110</v>
      </c>
      <c r="U2700">
        <v>100</v>
      </c>
      <c r="V2700">
        <f>Table1[[#This Row],[Gross_Margin]]-Table1[[#This Row],[Budget_Margin]]</f>
        <v>10</v>
      </c>
      <c r="W2700" s="5">
        <f>IF(
Table1[[#This Row],[Budget_Margin]]=0,
"",
IF(
Table1[[#This Row],[Budget_Margin]]&gt;0,
(Table1[[#This Row],[Gross_Margin]]-Table1[[#This Row],[Budget_Margin]]) / Table1[[#This Row],[Budget_Margin]],
(Table1[[#This Row],[Gross_Margin]]-Table1[[#This Row],[Budget_Margin]]) / ABS(Table1[[#This Row],[Budget_Margin]])
)
)</f>
        <v>0.1</v>
      </c>
      <c r="X2700" s="5" t="str">
        <f>IF(Table1[[#This Row],[Margin_Var]]&gt;=0, "Above Budget", "Below Budget")</f>
        <v>Above Budget</v>
      </c>
      <c r="Y2700" s="5">
        <f>IFERROR(Table1[[#This Row],[Gross_Margin]]/Table1[[#This Row],[Actual_Sales]],0)</f>
        <v>0.58201058201058198</v>
      </c>
      <c r="Z2700" s="5">
        <f>Table1[[#This Row],[Actual_Profit]]/Table1[[#This Row],[Actual_Sales]]</f>
        <v>0.24867724867724866</v>
      </c>
      <c r="AA2700">
        <v>63</v>
      </c>
      <c r="AB2700" s="5">
        <f>IFERROR(Table1[[#This Row],[Expenses]]/Table1[[#This Row],[Actual_Sales]],0)</f>
        <v>0.33333333333333331</v>
      </c>
      <c r="AC2700">
        <v>30</v>
      </c>
      <c r="AD2700">
        <v>593</v>
      </c>
      <c r="AE2700" s="5">
        <f>IFERROR(Table1[[#This Row],[Inventory]]/Table1[[#This Row],[Actual_Sales]],0)</f>
        <v>3.1375661375661377</v>
      </c>
    </row>
    <row r="2701" spans="1:31" x14ac:dyDescent="0.25">
      <c r="A2701">
        <v>3790</v>
      </c>
      <c r="B2701">
        <v>505</v>
      </c>
      <c r="C2701">
        <v>2</v>
      </c>
      <c r="D2701" s="2">
        <v>40817</v>
      </c>
      <c r="E2701">
        <v>121</v>
      </c>
      <c r="F2701">
        <v>160</v>
      </c>
      <c r="G2701">
        <f>Table1[[#This Row],[Actual_Sales]]-Table1[[#This Row],[Budget_Sales]]</f>
        <v>-39</v>
      </c>
      <c r="H2701" s="5">
        <f>IF(
Table1[[#This Row],[Budget_Sales]]=0,
"",
IF(
Table1[[#This Row],[Budget_Sales]]&gt;0,
(Table1[[#This Row],[Actual_Sales]]-Table1[[#This Row],[Budget_Sales]])/Table1[[#This Row],[Budget_Sales]],
(Table1[[#This Row],[Actual_Sales]]-Table1[[#This Row],[Budget_Sales]])/ABS(Table1[[#This Row],[Budget_Sales]])
)
)</f>
        <v>-0.24374999999999999</v>
      </c>
      <c r="I2701" s="5" t="str">
        <f>IF(Table1[[#This Row],[Sales_Var]]&gt;=0,"Above Budget","Below Budget")</f>
        <v>Below Budget</v>
      </c>
      <c r="J2701">
        <f>Table1[[#This Row],[Actual_Sales]]-(Table1[[#This Row],[COGS]]+Table1[[#This Row],[Expenses]])</f>
        <v>30</v>
      </c>
      <c r="K2701">
        <v>80</v>
      </c>
      <c r="L2701">
        <f>Table1[[#This Row],[Actual_Profit]]-Table1[[#This Row],[Budget_Profit]]</f>
        <v>-50</v>
      </c>
      <c r="M2701" s="5">
        <f>IF(
Table1[[#This Row],[Budget_Profit]]=0,
"",
IF(
Table1[[#This Row],[Budget_Profit]]&gt;0,
(Table1[[#This Row],[Actual_Profit]]-Table1[[#This Row],[Budget_Profit]])/Table1[[#This Row],[Budget_Profit]],
(Table1[[#This Row],[Actual_Profit]]-Table1[[#This Row],[Budget_Profit]])/ABS(Table1[[#This Row],[Budget_Profit]])
)
)</f>
        <v>-0.625</v>
      </c>
      <c r="N2701" s="5" t="str">
        <f>IF(Table1[[#This Row],[Profit_Var]]&gt;=0, "Above Budget", "Below Budget")</f>
        <v>Below Budget</v>
      </c>
      <c r="O2701">
        <v>45</v>
      </c>
      <c r="P2701">
        <v>50</v>
      </c>
      <c r="Q2701">
        <f>Table1[[#This Row],[COGS]]-Table1[[#This Row],[Budget_COGS]]</f>
        <v>-5</v>
      </c>
      <c r="R2701" s="5">
        <f>IF(
Table1[[#This Row],[Budget_COGS]]=0,
"",
IF(
Table1[[#This Row],[Budget_COGS]]&gt;0,
(Table1[[#This Row],[Budget_COGS]]-Table1[[#This Row],[COGS]]) / Table1[[#This Row],[Budget_COGS]],
(Table1[[#This Row],[Budget_COGS]]-Table1[[#This Row],[COGS]]) / ABS(Table1[[#This Row],[Budget_COGS]])
)
)</f>
        <v>0.1</v>
      </c>
      <c r="S2701" s="5" t="str">
        <f>IF(Table1[[#This Row],[COGS _Var]]&gt;=0, "Above Budget", "Below Budget")</f>
        <v>Below Budget</v>
      </c>
      <c r="T2701">
        <f>Table1[[#This Row],[Actual_Sales]]-Table1[[#This Row],[COGS]]</f>
        <v>76</v>
      </c>
      <c r="U2701">
        <v>110</v>
      </c>
      <c r="V2701">
        <f>Table1[[#This Row],[Gross_Margin]]-Table1[[#This Row],[Budget_Margin]]</f>
        <v>-34</v>
      </c>
      <c r="W2701" s="5">
        <f>IF(
Table1[[#This Row],[Budget_Margin]]=0,
"",
IF(
Table1[[#This Row],[Budget_Margin]]&gt;0,
(Table1[[#This Row],[Gross_Margin]]-Table1[[#This Row],[Budget_Margin]]) / Table1[[#This Row],[Budget_Margin]],
(Table1[[#This Row],[Gross_Margin]]-Table1[[#This Row],[Budget_Margin]]) / ABS(Table1[[#This Row],[Budget_Margin]])
)
)</f>
        <v>-0.30909090909090908</v>
      </c>
      <c r="X2701" s="5" t="str">
        <f>IF(Table1[[#This Row],[Margin_Var]]&gt;=0, "Above Budget", "Below Budget")</f>
        <v>Below Budget</v>
      </c>
      <c r="Y2701" s="5">
        <f>IFERROR(Table1[[#This Row],[Gross_Margin]]/Table1[[#This Row],[Actual_Sales]],0)</f>
        <v>0.62809917355371903</v>
      </c>
      <c r="Z2701" s="5">
        <f>Table1[[#This Row],[Actual_Profit]]/Table1[[#This Row],[Actual_Sales]]</f>
        <v>0.24793388429752067</v>
      </c>
      <c r="AA2701">
        <v>46</v>
      </c>
      <c r="AB2701" s="5">
        <f>IFERROR(Table1[[#This Row],[Expenses]]/Table1[[#This Row],[Actual_Sales]],0)</f>
        <v>0.38016528925619836</v>
      </c>
      <c r="AC2701">
        <v>14</v>
      </c>
      <c r="AD2701">
        <v>447</v>
      </c>
      <c r="AE2701" s="5">
        <f>IFERROR(Table1[[#This Row],[Inventory]]/Table1[[#This Row],[Actual_Sales]],0)</f>
        <v>3.6942148760330578</v>
      </c>
    </row>
    <row r="2702" spans="1:31" x14ac:dyDescent="0.25">
      <c r="A2702">
        <v>3774</v>
      </c>
      <c r="B2702">
        <v>435</v>
      </c>
      <c r="C2702">
        <v>9</v>
      </c>
      <c r="D2702" s="2">
        <v>40817</v>
      </c>
      <c r="E2702">
        <v>121</v>
      </c>
      <c r="F2702">
        <v>90</v>
      </c>
      <c r="G2702">
        <f>Table1[[#This Row],[Actual_Sales]]-Table1[[#This Row],[Budget_Sales]]</f>
        <v>31</v>
      </c>
      <c r="H2702" s="5">
        <f>IF(
Table1[[#This Row],[Budget_Sales]]=0,
"",
IF(
Table1[[#This Row],[Budget_Sales]]&gt;0,
(Table1[[#This Row],[Actual_Sales]]-Table1[[#This Row],[Budget_Sales]])/Table1[[#This Row],[Budget_Sales]],
(Table1[[#This Row],[Actual_Sales]]-Table1[[#This Row],[Budget_Sales]])/ABS(Table1[[#This Row],[Budget_Sales]])
)
)</f>
        <v>0.34444444444444444</v>
      </c>
      <c r="I2702" s="5" t="str">
        <f>IF(Table1[[#This Row],[Sales_Var]]&gt;=0,"Above Budget","Below Budget")</f>
        <v>Above Budget</v>
      </c>
      <c r="J2702">
        <f>Table1[[#This Row],[Actual_Sales]]-(Table1[[#This Row],[COGS]]+Table1[[#This Row],[Expenses]])</f>
        <v>30</v>
      </c>
      <c r="K2702">
        <v>60</v>
      </c>
      <c r="L2702">
        <f>Table1[[#This Row],[Actual_Profit]]-Table1[[#This Row],[Budget_Profit]]</f>
        <v>-30</v>
      </c>
      <c r="M2702" s="5">
        <f>IF(
Table1[[#This Row],[Budget_Profit]]=0,
"",
IF(
Table1[[#This Row],[Budget_Profit]]&gt;0,
(Table1[[#This Row],[Actual_Profit]]-Table1[[#This Row],[Budget_Profit]])/Table1[[#This Row],[Budget_Profit]],
(Table1[[#This Row],[Actual_Profit]]-Table1[[#This Row],[Budget_Profit]])/ABS(Table1[[#This Row],[Budget_Profit]])
)
)</f>
        <v>-0.5</v>
      </c>
      <c r="N2702" s="5" t="str">
        <f>IF(Table1[[#This Row],[Profit_Var]]&gt;=0, "Above Budget", "Below Budget")</f>
        <v>Below Budget</v>
      </c>
      <c r="O2702">
        <v>45</v>
      </c>
      <c r="P2702">
        <v>20</v>
      </c>
      <c r="Q2702">
        <f>Table1[[#This Row],[COGS]]-Table1[[#This Row],[Budget_COGS]]</f>
        <v>25</v>
      </c>
      <c r="R2702" s="5">
        <f>IF(
Table1[[#This Row],[Budget_COGS]]=0,
"",
IF(
Table1[[#This Row],[Budget_COGS]]&gt;0,
(Table1[[#This Row],[Budget_COGS]]-Table1[[#This Row],[COGS]]) / Table1[[#This Row],[Budget_COGS]],
(Table1[[#This Row],[Budget_COGS]]-Table1[[#This Row],[COGS]]) / ABS(Table1[[#This Row],[Budget_COGS]])
)
)</f>
        <v>-1.25</v>
      </c>
      <c r="S2702" s="5" t="str">
        <f>IF(Table1[[#This Row],[COGS _Var]]&gt;=0, "Above Budget", "Below Budget")</f>
        <v>Above Budget</v>
      </c>
      <c r="T2702">
        <f>Table1[[#This Row],[Actual_Sales]]-Table1[[#This Row],[COGS]]</f>
        <v>76</v>
      </c>
      <c r="U2702">
        <v>70</v>
      </c>
      <c r="V2702">
        <f>Table1[[#This Row],[Gross_Margin]]-Table1[[#This Row],[Budget_Margin]]</f>
        <v>6</v>
      </c>
      <c r="W2702" s="5">
        <f>IF(
Table1[[#This Row],[Budget_Margin]]=0,
"",
IF(
Table1[[#This Row],[Budget_Margin]]&gt;0,
(Table1[[#This Row],[Gross_Margin]]-Table1[[#This Row],[Budget_Margin]]) / Table1[[#This Row],[Budget_Margin]],
(Table1[[#This Row],[Gross_Margin]]-Table1[[#This Row],[Budget_Margin]]) / ABS(Table1[[#This Row],[Budget_Margin]])
)
)</f>
        <v>8.5714285714285715E-2</v>
      </c>
      <c r="X2702" s="5" t="str">
        <f>IF(Table1[[#This Row],[Margin_Var]]&gt;=0, "Above Budget", "Below Budget")</f>
        <v>Above Budget</v>
      </c>
      <c r="Y2702" s="5">
        <f>IFERROR(Table1[[#This Row],[Gross_Margin]]/Table1[[#This Row],[Actual_Sales]],0)</f>
        <v>0.62809917355371903</v>
      </c>
      <c r="Z2702" s="5">
        <f>Table1[[#This Row],[Actual_Profit]]/Table1[[#This Row],[Actual_Sales]]</f>
        <v>0.24793388429752067</v>
      </c>
      <c r="AA2702">
        <v>46</v>
      </c>
      <c r="AB2702" s="5">
        <f>IFERROR(Table1[[#This Row],[Expenses]]/Table1[[#This Row],[Actual_Sales]],0)</f>
        <v>0.38016528925619836</v>
      </c>
      <c r="AC2702">
        <v>14</v>
      </c>
      <c r="AD2702">
        <v>447</v>
      </c>
      <c r="AE2702" s="5">
        <f>IFERROR(Table1[[#This Row],[Inventory]]/Table1[[#This Row],[Actual_Sales]],0)</f>
        <v>3.6942148760330578</v>
      </c>
    </row>
    <row r="2703" spans="1:31" x14ac:dyDescent="0.25">
      <c r="A2703">
        <v>2402</v>
      </c>
      <c r="B2703">
        <v>603</v>
      </c>
      <c r="C2703">
        <v>2</v>
      </c>
      <c r="D2703" s="2">
        <v>40575</v>
      </c>
      <c r="E2703">
        <v>121</v>
      </c>
      <c r="F2703">
        <v>100</v>
      </c>
      <c r="G2703">
        <f>Table1[[#This Row],[Actual_Sales]]-Table1[[#This Row],[Budget_Sales]]</f>
        <v>21</v>
      </c>
      <c r="H2703" s="5">
        <f>IF(
Table1[[#This Row],[Budget_Sales]]=0,
"",
IF(
Table1[[#This Row],[Budget_Sales]]&gt;0,
(Table1[[#This Row],[Actual_Sales]]-Table1[[#This Row],[Budget_Sales]])/Table1[[#This Row],[Budget_Sales]],
(Table1[[#This Row],[Actual_Sales]]-Table1[[#This Row],[Budget_Sales]])/ABS(Table1[[#This Row],[Budget_Sales]])
)
)</f>
        <v>0.21</v>
      </c>
      <c r="I2703" s="5" t="str">
        <f>IF(Table1[[#This Row],[Sales_Var]]&gt;=0,"Above Budget","Below Budget")</f>
        <v>Above Budget</v>
      </c>
      <c r="J2703">
        <f>Table1[[#This Row],[Actual_Sales]]-(Table1[[#This Row],[COGS]]+Table1[[#This Row],[Expenses]])</f>
        <v>30</v>
      </c>
      <c r="K2703">
        <v>30</v>
      </c>
      <c r="L2703">
        <f>Table1[[#This Row],[Actual_Profit]]-Table1[[#This Row],[Budget_Profit]]</f>
        <v>0</v>
      </c>
      <c r="M2703" s="5">
        <f>IF(
Table1[[#This Row],[Budget_Profit]]=0,
"",
IF(
Table1[[#This Row],[Budget_Profit]]&gt;0,
(Table1[[#This Row],[Actual_Profit]]-Table1[[#This Row],[Budget_Profit]])/Table1[[#This Row],[Budget_Profit]],
(Table1[[#This Row],[Actual_Profit]]-Table1[[#This Row],[Budget_Profit]])/ABS(Table1[[#This Row],[Budget_Profit]])
)
)</f>
        <v>0</v>
      </c>
      <c r="N2703" s="5" t="str">
        <f>IF(Table1[[#This Row],[Profit_Var]]&gt;=0, "Above Budget", "Below Budget")</f>
        <v>Above Budget</v>
      </c>
      <c r="O2703">
        <v>45</v>
      </c>
      <c r="P2703">
        <v>40</v>
      </c>
      <c r="Q2703">
        <f>Table1[[#This Row],[COGS]]-Table1[[#This Row],[Budget_COGS]]</f>
        <v>5</v>
      </c>
      <c r="R2703" s="5">
        <f>IF(
Table1[[#This Row],[Budget_COGS]]=0,
"",
IF(
Table1[[#This Row],[Budget_COGS]]&gt;0,
(Table1[[#This Row],[Budget_COGS]]-Table1[[#This Row],[COGS]]) / Table1[[#This Row],[Budget_COGS]],
(Table1[[#This Row],[Budget_COGS]]-Table1[[#This Row],[COGS]]) / ABS(Table1[[#This Row],[Budget_COGS]])
)
)</f>
        <v>-0.125</v>
      </c>
      <c r="S2703" s="5" t="str">
        <f>IF(Table1[[#This Row],[COGS _Var]]&gt;=0, "Above Budget", "Below Budget")</f>
        <v>Above Budget</v>
      </c>
      <c r="T2703">
        <f>Table1[[#This Row],[Actual_Sales]]-Table1[[#This Row],[COGS]]</f>
        <v>76</v>
      </c>
      <c r="U2703">
        <v>60</v>
      </c>
      <c r="V2703">
        <f>Table1[[#This Row],[Gross_Margin]]-Table1[[#This Row],[Budget_Margin]]</f>
        <v>16</v>
      </c>
      <c r="W2703" s="5">
        <f>IF(
Table1[[#This Row],[Budget_Margin]]=0,
"",
IF(
Table1[[#This Row],[Budget_Margin]]&gt;0,
(Table1[[#This Row],[Gross_Margin]]-Table1[[#This Row],[Budget_Margin]]) / Table1[[#This Row],[Budget_Margin]],
(Table1[[#This Row],[Gross_Margin]]-Table1[[#This Row],[Budget_Margin]]) / ABS(Table1[[#This Row],[Budget_Margin]])
)
)</f>
        <v>0.26666666666666666</v>
      </c>
      <c r="X2703" s="5" t="str">
        <f>IF(Table1[[#This Row],[Margin_Var]]&gt;=0, "Above Budget", "Below Budget")</f>
        <v>Above Budget</v>
      </c>
      <c r="Y2703" s="5">
        <f>IFERROR(Table1[[#This Row],[Gross_Margin]]/Table1[[#This Row],[Actual_Sales]],0)</f>
        <v>0.62809917355371903</v>
      </c>
      <c r="Z2703" s="5">
        <f>Table1[[#This Row],[Actual_Profit]]/Table1[[#This Row],[Actual_Sales]]</f>
        <v>0.24793388429752067</v>
      </c>
      <c r="AA2703">
        <v>46</v>
      </c>
      <c r="AB2703" s="5">
        <f>IFERROR(Table1[[#This Row],[Expenses]]/Table1[[#This Row],[Actual_Sales]],0)</f>
        <v>0.38016528925619836</v>
      </c>
      <c r="AC2703">
        <v>14</v>
      </c>
      <c r="AD2703">
        <v>366</v>
      </c>
      <c r="AE2703" s="5">
        <f>IFERROR(Table1[[#This Row],[Inventory]]/Table1[[#This Row],[Actual_Sales]],0)</f>
        <v>3.0247933884297522</v>
      </c>
    </row>
    <row r="2704" spans="1:31" x14ac:dyDescent="0.25">
      <c r="A2704">
        <v>2001</v>
      </c>
      <c r="B2704">
        <v>503</v>
      </c>
      <c r="C2704">
        <v>3</v>
      </c>
      <c r="D2704" s="2">
        <v>40513</v>
      </c>
      <c r="E2704">
        <v>101</v>
      </c>
      <c r="F2704">
        <v>120</v>
      </c>
      <c r="G2704">
        <f>Table1[[#This Row],[Actual_Sales]]-Table1[[#This Row],[Budget_Sales]]</f>
        <v>-19</v>
      </c>
      <c r="H2704" s="5">
        <f>IF(
Table1[[#This Row],[Budget_Sales]]=0,
"",
IF(
Table1[[#This Row],[Budget_Sales]]&gt;0,
(Table1[[#This Row],[Actual_Sales]]-Table1[[#This Row],[Budget_Sales]])/Table1[[#This Row],[Budget_Sales]],
(Table1[[#This Row],[Actual_Sales]]-Table1[[#This Row],[Budget_Sales]])/ABS(Table1[[#This Row],[Budget_Sales]])
)
)</f>
        <v>-0.15833333333333333</v>
      </c>
      <c r="I2704" s="5" t="str">
        <f>IF(Table1[[#This Row],[Sales_Var]]&gt;=0,"Above Budget","Below Budget")</f>
        <v>Below Budget</v>
      </c>
      <c r="J2704">
        <f>Table1[[#This Row],[Actual_Sales]]-(Table1[[#This Row],[COGS]]+Table1[[#This Row],[Expenses]])</f>
        <v>25</v>
      </c>
      <c r="K2704">
        <v>50</v>
      </c>
      <c r="L2704">
        <f>Table1[[#This Row],[Actual_Profit]]-Table1[[#This Row],[Budget_Profit]]</f>
        <v>-25</v>
      </c>
      <c r="M2704" s="5">
        <f>IF(
Table1[[#This Row],[Budget_Profit]]=0,
"",
IF(
Table1[[#This Row],[Budget_Profit]]&gt;0,
(Table1[[#This Row],[Actual_Profit]]-Table1[[#This Row],[Budget_Profit]])/Table1[[#This Row],[Budget_Profit]],
(Table1[[#This Row],[Actual_Profit]]-Table1[[#This Row],[Budget_Profit]])/ABS(Table1[[#This Row],[Budget_Profit]])
)
)</f>
        <v>-0.5</v>
      </c>
      <c r="N2704" s="5" t="str">
        <f>IF(Table1[[#This Row],[Profit_Var]]&gt;=0, "Above Budget", "Below Budget")</f>
        <v>Below Budget</v>
      </c>
      <c r="O2704">
        <v>41</v>
      </c>
      <c r="P2704">
        <v>40</v>
      </c>
      <c r="Q2704">
        <f>Table1[[#This Row],[COGS]]-Table1[[#This Row],[Budget_COGS]]</f>
        <v>1</v>
      </c>
      <c r="R2704" s="5">
        <f>IF(
Table1[[#This Row],[Budget_COGS]]=0,
"",
IF(
Table1[[#This Row],[Budget_COGS]]&gt;0,
(Table1[[#This Row],[Budget_COGS]]-Table1[[#This Row],[COGS]]) / Table1[[#This Row],[Budget_COGS]],
(Table1[[#This Row],[Budget_COGS]]-Table1[[#This Row],[COGS]]) / ABS(Table1[[#This Row],[Budget_COGS]])
)
)</f>
        <v>-2.5000000000000001E-2</v>
      </c>
      <c r="S2704" s="5" t="str">
        <f>IF(Table1[[#This Row],[COGS _Var]]&gt;=0, "Above Budget", "Below Budget")</f>
        <v>Above Budget</v>
      </c>
      <c r="T2704">
        <f>Table1[[#This Row],[Actual_Sales]]-Table1[[#This Row],[COGS]]</f>
        <v>60</v>
      </c>
      <c r="U2704">
        <v>80</v>
      </c>
      <c r="V2704">
        <f>Table1[[#This Row],[Gross_Margin]]-Table1[[#This Row],[Budget_Margin]]</f>
        <v>-20</v>
      </c>
      <c r="W2704" s="5">
        <f>IF(
Table1[[#This Row],[Budget_Margin]]=0,
"",
IF(
Table1[[#This Row],[Budget_Margin]]&gt;0,
(Table1[[#This Row],[Gross_Margin]]-Table1[[#This Row],[Budget_Margin]]) / Table1[[#This Row],[Budget_Margin]],
(Table1[[#This Row],[Gross_Margin]]-Table1[[#This Row],[Budget_Margin]]) / ABS(Table1[[#This Row],[Budget_Margin]])
)
)</f>
        <v>-0.25</v>
      </c>
      <c r="X2704" s="5" t="str">
        <f>IF(Table1[[#This Row],[Margin_Var]]&gt;=0, "Above Budget", "Below Budget")</f>
        <v>Below Budget</v>
      </c>
      <c r="Y2704" s="5">
        <f>IFERROR(Table1[[#This Row],[Gross_Margin]]/Table1[[#This Row],[Actual_Sales]],0)</f>
        <v>0.59405940594059403</v>
      </c>
      <c r="Z2704" s="5">
        <f>Table1[[#This Row],[Actual_Profit]]/Table1[[#This Row],[Actual_Sales]]</f>
        <v>0.24752475247524752</v>
      </c>
      <c r="AA2704">
        <v>35</v>
      </c>
      <c r="AB2704" s="5">
        <f>IFERROR(Table1[[#This Row],[Expenses]]/Table1[[#This Row],[Actual_Sales]],0)</f>
        <v>0.34653465346534651</v>
      </c>
      <c r="AC2704">
        <v>13</v>
      </c>
      <c r="AD2704">
        <v>435</v>
      </c>
      <c r="AE2704" s="5">
        <f>IFERROR(Table1[[#This Row],[Inventory]]/Table1[[#This Row],[Actual_Sales]],0)</f>
        <v>4.3069306930693072</v>
      </c>
    </row>
    <row r="2705" spans="1:31" x14ac:dyDescent="0.25">
      <c r="A2705">
        <v>272</v>
      </c>
      <c r="B2705">
        <v>603</v>
      </c>
      <c r="C2705">
        <v>1</v>
      </c>
      <c r="D2705" s="2">
        <v>40210</v>
      </c>
      <c r="E2705">
        <v>101</v>
      </c>
      <c r="F2705">
        <v>90</v>
      </c>
      <c r="G2705">
        <f>Table1[[#This Row],[Actual_Sales]]-Table1[[#This Row],[Budget_Sales]]</f>
        <v>11</v>
      </c>
      <c r="H2705" s="5">
        <f>IF(
Table1[[#This Row],[Budget_Sales]]=0,
"",
IF(
Table1[[#This Row],[Budget_Sales]]&gt;0,
(Table1[[#This Row],[Actual_Sales]]-Table1[[#This Row],[Budget_Sales]])/Table1[[#This Row],[Budget_Sales]],
(Table1[[#This Row],[Actual_Sales]]-Table1[[#This Row],[Budget_Sales]])/ABS(Table1[[#This Row],[Budget_Sales]])
)
)</f>
        <v>0.12222222222222222</v>
      </c>
      <c r="I2705" s="5" t="str">
        <f>IF(Table1[[#This Row],[Sales_Var]]&gt;=0,"Above Budget","Below Budget")</f>
        <v>Above Budget</v>
      </c>
      <c r="J2705">
        <f>Table1[[#This Row],[Actual_Sales]]-(Table1[[#This Row],[COGS]]+Table1[[#This Row],[Expenses]])</f>
        <v>25</v>
      </c>
      <c r="K2705">
        <v>40</v>
      </c>
      <c r="L2705">
        <f>Table1[[#This Row],[Actual_Profit]]-Table1[[#This Row],[Budget_Profit]]</f>
        <v>-15</v>
      </c>
      <c r="M2705" s="5">
        <f>IF(
Table1[[#This Row],[Budget_Profit]]=0,
"",
IF(
Table1[[#This Row],[Budget_Profit]]&gt;0,
(Table1[[#This Row],[Actual_Profit]]-Table1[[#This Row],[Budget_Profit]])/Table1[[#This Row],[Budget_Profit]],
(Table1[[#This Row],[Actual_Profit]]-Table1[[#This Row],[Budget_Profit]])/ABS(Table1[[#This Row],[Budget_Profit]])
)
)</f>
        <v>-0.375</v>
      </c>
      <c r="N2705" s="5" t="str">
        <f>IF(Table1[[#This Row],[Profit_Var]]&gt;=0, "Above Budget", "Below Budget")</f>
        <v>Below Budget</v>
      </c>
      <c r="O2705">
        <v>41</v>
      </c>
      <c r="P2705">
        <v>30</v>
      </c>
      <c r="Q2705">
        <f>Table1[[#This Row],[COGS]]-Table1[[#This Row],[Budget_COGS]]</f>
        <v>11</v>
      </c>
      <c r="R2705" s="5">
        <f>IF(
Table1[[#This Row],[Budget_COGS]]=0,
"",
IF(
Table1[[#This Row],[Budget_COGS]]&gt;0,
(Table1[[#This Row],[Budget_COGS]]-Table1[[#This Row],[COGS]]) / Table1[[#This Row],[Budget_COGS]],
(Table1[[#This Row],[Budget_COGS]]-Table1[[#This Row],[COGS]]) / ABS(Table1[[#This Row],[Budget_COGS]])
)
)</f>
        <v>-0.36666666666666664</v>
      </c>
      <c r="S2705" s="5" t="str">
        <f>IF(Table1[[#This Row],[COGS _Var]]&gt;=0, "Above Budget", "Below Budget")</f>
        <v>Above Budget</v>
      </c>
      <c r="T2705">
        <f>Table1[[#This Row],[Actual_Sales]]-Table1[[#This Row],[COGS]]</f>
        <v>60</v>
      </c>
      <c r="U2705">
        <v>60</v>
      </c>
      <c r="V2705">
        <f>Table1[[#This Row],[Gross_Margin]]-Table1[[#This Row],[Budget_Margin]]</f>
        <v>0</v>
      </c>
      <c r="W2705" s="5">
        <f>IF(
Table1[[#This Row],[Budget_Margin]]=0,
"",
IF(
Table1[[#This Row],[Budget_Margin]]&gt;0,
(Table1[[#This Row],[Gross_Margin]]-Table1[[#This Row],[Budget_Margin]]) / Table1[[#This Row],[Budget_Margin]],
(Table1[[#This Row],[Gross_Margin]]-Table1[[#This Row],[Budget_Margin]]) / ABS(Table1[[#This Row],[Budget_Margin]])
)
)</f>
        <v>0</v>
      </c>
      <c r="X2705" s="5" t="str">
        <f>IF(Table1[[#This Row],[Margin_Var]]&gt;=0, "Above Budget", "Below Budget")</f>
        <v>Above Budget</v>
      </c>
      <c r="Y2705" s="5">
        <f>IFERROR(Table1[[#This Row],[Gross_Margin]]/Table1[[#This Row],[Actual_Sales]],0)</f>
        <v>0.59405940594059403</v>
      </c>
      <c r="Z2705" s="5">
        <f>Table1[[#This Row],[Actual_Profit]]/Table1[[#This Row],[Actual_Sales]]</f>
        <v>0.24752475247524752</v>
      </c>
      <c r="AA2705">
        <v>35</v>
      </c>
      <c r="AB2705" s="5">
        <f>IFERROR(Table1[[#This Row],[Expenses]]/Table1[[#This Row],[Actual_Sales]],0)</f>
        <v>0.34653465346534651</v>
      </c>
      <c r="AC2705">
        <v>13</v>
      </c>
      <c r="AD2705">
        <v>236</v>
      </c>
      <c r="AE2705" s="5">
        <f>IFERROR(Table1[[#This Row],[Inventory]]/Table1[[#This Row],[Actual_Sales]],0)</f>
        <v>2.3366336633663365</v>
      </c>
    </row>
    <row r="2706" spans="1:31" x14ac:dyDescent="0.25">
      <c r="A2706">
        <v>2750</v>
      </c>
      <c r="B2706">
        <v>573</v>
      </c>
      <c r="C2706">
        <v>2</v>
      </c>
      <c r="D2706" s="2">
        <v>40634</v>
      </c>
      <c r="E2706">
        <v>190</v>
      </c>
      <c r="F2706">
        <v>180</v>
      </c>
      <c r="G2706">
        <f>Table1[[#This Row],[Actual_Sales]]-Table1[[#This Row],[Budget_Sales]]</f>
        <v>10</v>
      </c>
      <c r="H2706" s="5">
        <f>IF(
Table1[[#This Row],[Budget_Sales]]=0,
"",
IF(
Table1[[#This Row],[Budget_Sales]]&gt;0,
(Table1[[#This Row],[Actual_Sales]]-Table1[[#This Row],[Budget_Sales]])/Table1[[#This Row],[Budget_Sales]],
(Table1[[#This Row],[Actual_Sales]]-Table1[[#This Row],[Budget_Sales]])/ABS(Table1[[#This Row],[Budget_Sales]])
)
)</f>
        <v>5.5555555555555552E-2</v>
      </c>
      <c r="I2706" s="5" t="str">
        <f>IF(Table1[[#This Row],[Sales_Var]]&gt;=0,"Above Budget","Below Budget")</f>
        <v>Above Budget</v>
      </c>
      <c r="J2706">
        <f>Table1[[#This Row],[Actual_Sales]]-(Table1[[#This Row],[COGS]]+Table1[[#This Row],[Expenses]])</f>
        <v>47</v>
      </c>
      <c r="K2706">
        <v>50</v>
      </c>
      <c r="L2706">
        <f>Table1[[#This Row],[Actual_Profit]]-Table1[[#This Row],[Budget_Profit]]</f>
        <v>-3</v>
      </c>
      <c r="M2706" s="5">
        <f>IF(
Table1[[#This Row],[Budget_Profit]]=0,
"",
IF(
Table1[[#This Row],[Budget_Profit]]&gt;0,
(Table1[[#This Row],[Actual_Profit]]-Table1[[#This Row],[Budget_Profit]])/Table1[[#This Row],[Budget_Profit]],
(Table1[[#This Row],[Actual_Profit]]-Table1[[#This Row],[Budget_Profit]])/ABS(Table1[[#This Row],[Budget_Profit]])
)
)</f>
        <v>-0.06</v>
      </c>
      <c r="N2706" s="5" t="str">
        <f>IF(Table1[[#This Row],[Profit_Var]]&gt;=0, "Above Budget", "Below Budget")</f>
        <v>Below Budget</v>
      </c>
      <c r="O2706">
        <v>80</v>
      </c>
      <c r="P2706">
        <v>80</v>
      </c>
      <c r="Q2706">
        <f>Table1[[#This Row],[COGS]]-Table1[[#This Row],[Budget_COGS]]</f>
        <v>0</v>
      </c>
      <c r="R2706" s="5">
        <f>IF(
Table1[[#This Row],[Budget_COGS]]=0,
"",
IF(
Table1[[#This Row],[Budget_COGS]]&gt;0,
(Table1[[#This Row],[Budget_COGS]]-Table1[[#This Row],[COGS]]) / Table1[[#This Row],[Budget_COGS]],
(Table1[[#This Row],[Budget_COGS]]-Table1[[#This Row],[COGS]]) / ABS(Table1[[#This Row],[Budget_COGS]])
)
)</f>
        <v>0</v>
      </c>
      <c r="S2706" s="5" t="str">
        <f>IF(Table1[[#This Row],[COGS _Var]]&gt;=0, "Above Budget", "Below Budget")</f>
        <v>Above Budget</v>
      </c>
      <c r="T2706">
        <f>Table1[[#This Row],[Actual_Sales]]-Table1[[#This Row],[COGS]]</f>
        <v>110</v>
      </c>
      <c r="U2706">
        <v>100</v>
      </c>
      <c r="V2706">
        <f>Table1[[#This Row],[Gross_Margin]]-Table1[[#This Row],[Budget_Margin]]</f>
        <v>10</v>
      </c>
      <c r="W2706" s="5">
        <f>IF(
Table1[[#This Row],[Budget_Margin]]=0,
"",
IF(
Table1[[#This Row],[Budget_Margin]]&gt;0,
(Table1[[#This Row],[Gross_Margin]]-Table1[[#This Row],[Budget_Margin]]) / Table1[[#This Row],[Budget_Margin]],
(Table1[[#This Row],[Gross_Margin]]-Table1[[#This Row],[Budget_Margin]]) / ABS(Table1[[#This Row],[Budget_Margin]])
)
)</f>
        <v>0.1</v>
      </c>
      <c r="X2706" s="5" t="str">
        <f>IF(Table1[[#This Row],[Margin_Var]]&gt;=0, "Above Budget", "Below Budget")</f>
        <v>Above Budget</v>
      </c>
      <c r="Y2706" s="5">
        <f>IFERROR(Table1[[#This Row],[Gross_Margin]]/Table1[[#This Row],[Actual_Sales]],0)</f>
        <v>0.57894736842105265</v>
      </c>
      <c r="Z2706" s="5">
        <f>Table1[[#This Row],[Actual_Profit]]/Table1[[#This Row],[Actual_Sales]]</f>
        <v>0.24736842105263157</v>
      </c>
      <c r="AA2706">
        <v>63</v>
      </c>
      <c r="AB2706" s="5">
        <f>IFERROR(Table1[[#This Row],[Expenses]]/Table1[[#This Row],[Actual_Sales]],0)</f>
        <v>0.33157894736842103</v>
      </c>
      <c r="AC2706">
        <v>30</v>
      </c>
      <c r="AD2706">
        <v>494</v>
      </c>
      <c r="AE2706" s="5">
        <f>IFERROR(Table1[[#This Row],[Inventory]]/Table1[[#This Row],[Actual_Sales]],0)</f>
        <v>2.6</v>
      </c>
    </row>
    <row r="2707" spans="1:31" x14ac:dyDescent="0.25">
      <c r="A2707">
        <v>2691</v>
      </c>
      <c r="B2707">
        <v>337</v>
      </c>
      <c r="C2707">
        <v>9</v>
      </c>
      <c r="D2707" s="2">
        <v>40634</v>
      </c>
      <c r="E2707">
        <v>190</v>
      </c>
      <c r="F2707">
        <v>170</v>
      </c>
      <c r="G2707">
        <f>Table1[[#This Row],[Actual_Sales]]-Table1[[#This Row],[Budget_Sales]]</f>
        <v>20</v>
      </c>
      <c r="H2707" s="5">
        <f>IF(
Table1[[#This Row],[Budget_Sales]]=0,
"",
IF(
Table1[[#This Row],[Budget_Sales]]&gt;0,
(Table1[[#This Row],[Actual_Sales]]-Table1[[#This Row],[Budget_Sales]])/Table1[[#This Row],[Budget_Sales]],
(Table1[[#This Row],[Actual_Sales]]-Table1[[#This Row],[Budget_Sales]])/ABS(Table1[[#This Row],[Budget_Sales]])
)
)</f>
        <v>0.11764705882352941</v>
      </c>
      <c r="I2707" s="5" t="str">
        <f>IF(Table1[[#This Row],[Sales_Var]]&gt;=0,"Above Budget","Below Budget")</f>
        <v>Above Budget</v>
      </c>
      <c r="J2707">
        <f>Table1[[#This Row],[Actual_Sales]]-(Table1[[#This Row],[COGS]]+Table1[[#This Row],[Expenses]])</f>
        <v>47</v>
      </c>
      <c r="K2707">
        <v>50</v>
      </c>
      <c r="L2707">
        <f>Table1[[#This Row],[Actual_Profit]]-Table1[[#This Row],[Budget_Profit]]</f>
        <v>-3</v>
      </c>
      <c r="M2707" s="5">
        <f>IF(
Table1[[#This Row],[Budget_Profit]]=0,
"",
IF(
Table1[[#This Row],[Budget_Profit]]&gt;0,
(Table1[[#This Row],[Actual_Profit]]-Table1[[#This Row],[Budget_Profit]])/Table1[[#This Row],[Budget_Profit]],
(Table1[[#This Row],[Actual_Profit]]-Table1[[#This Row],[Budget_Profit]])/ABS(Table1[[#This Row],[Budget_Profit]])
)
)</f>
        <v>-0.06</v>
      </c>
      <c r="N2707" s="5" t="str">
        <f>IF(Table1[[#This Row],[Profit_Var]]&gt;=0, "Above Budget", "Below Budget")</f>
        <v>Below Budget</v>
      </c>
      <c r="O2707">
        <v>80</v>
      </c>
      <c r="P2707">
        <v>70</v>
      </c>
      <c r="Q2707">
        <f>Table1[[#This Row],[COGS]]-Table1[[#This Row],[Budget_COGS]]</f>
        <v>10</v>
      </c>
      <c r="R2707" s="5">
        <f>IF(
Table1[[#This Row],[Budget_COGS]]=0,
"",
IF(
Table1[[#This Row],[Budget_COGS]]&gt;0,
(Table1[[#This Row],[Budget_COGS]]-Table1[[#This Row],[COGS]]) / Table1[[#This Row],[Budget_COGS]],
(Table1[[#This Row],[Budget_COGS]]-Table1[[#This Row],[COGS]]) / ABS(Table1[[#This Row],[Budget_COGS]])
)
)</f>
        <v>-0.14285714285714285</v>
      </c>
      <c r="S2707" s="5" t="str">
        <f>IF(Table1[[#This Row],[COGS _Var]]&gt;=0, "Above Budget", "Below Budget")</f>
        <v>Above Budget</v>
      </c>
      <c r="T2707">
        <f>Table1[[#This Row],[Actual_Sales]]-Table1[[#This Row],[COGS]]</f>
        <v>110</v>
      </c>
      <c r="U2707">
        <v>100</v>
      </c>
      <c r="V2707">
        <f>Table1[[#This Row],[Gross_Margin]]-Table1[[#This Row],[Budget_Margin]]</f>
        <v>10</v>
      </c>
      <c r="W2707" s="5">
        <f>IF(
Table1[[#This Row],[Budget_Margin]]=0,
"",
IF(
Table1[[#This Row],[Budget_Margin]]&gt;0,
(Table1[[#This Row],[Gross_Margin]]-Table1[[#This Row],[Budget_Margin]]) / Table1[[#This Row],[Budget_Margin]],
(Table1[[#This Row],[Gross_Margin]]-Table1[[#This Row],[Budget_Margin]]) / ABS(Table1[[#This Row],[Budget_Margin]])
)
)</f>
        <v>0.1</v>
      </c>
      <c r="X2707" s="5" t="str">
        <f>IF(Table1[[#This Row],[Margin_Var]]&gt;=0, "Above Budget", "Below Budget")</f>
        <v>Above Budget</v>
      </c>
      <c r="Y2707" s="5">
        <f>IFERROR(Table1[[#This Row],[Gross_Margin]]/Table1[[#This Row],[Actual_Sales]],0)</f>
        <v>0.57894736842105265</v>
      </c>
      <c r="Z2707" s="5">
        <f>Table1[[#This Row],[Actual_Profit]]/Table1[[#This Row],[Actual_Sales]]</f>
        <v>0.24736842105263157</v>
      </c>
      <c r="AA2707">
        <v>63</v>
      </c>
      <c r="AB2707" s="5">
        <f>IFERROR(Table1[[#This Row],[Expenses]]/Table1[[#This Row],[Actual_Sales]],0)</f>
        <v>0.33157894736842103</v>
      </c>
      <c r="AC2707">
        <v>30</v>
      </c>
      <c r="AD2707">
        <v>494</v>
      </c>
      <c r="AE2707" s="5">
        <f>IFERROR(Table1[[#This Row],[Inventory]]/Table1[[#This Row],[Actual_Sales]],0)</f>
        <v>2.6</v>
      </c>
    </row>
    <row r="2708" spans="1:31" x14ac:dyDescent="0.25">
      <c r="A2708">
        <v>3424</v>
      </c>
      <c r="B2708">
        <v>504</v>
      </c>
      <c r="C2708">
        <v>6</v>
      </c>
      <c r="D2708" s="2">
        <v>40756</v>
      </c>
      <c r="E2708">
        <v>89</v>
      </c>
      <c r="F2708">
        <v>70</v>
      </c>
      <c r="G2708">
        <f>Table1[[#This Row],[Actual_Sales]]-Table1[[#This Row],[Budget_Sales]]</f>
        <v>19</v>
      </c>
      <c r="H2708" s="5">
        <f>IF(
Table1[[#This Row],[Budget_Sales]]=0,
"",
IF(
Table1[[#This Row],[Budget_Sales]]&gt;0,
(Table1[[#This Row],[Actual_Sales]]-Table1[[#This Row],[Budget_Sales]])/Table1[[#This Row],[Budget_Sales]],
(Table1[[#This Row],[Actual_Sales]]-Table1[[#This Row],[Budget_Sales]])/ABS(Table1[[#This Row],[Budget_Sales]])
)
)</f>
        <v>0.27142857142857141</v>
      </c>
      <c r="I2708" s="5" t="str">
        <f>IF(Table1[[#This Row],[Sales_Var]]&gt;=0,"Above Budget","Below Budget")</f>
        <v>Above Budget</v>
      </c>
      <c r="J2708">
        <f>Table1[[#This Row],[Actual_Sales]]-(Table1[[#This Row],[COGS]]+Table1[[#This Row],[Expenses]])</f>
        <v>22</v>
      </c>
      <c r="K2708">
        <v>20</v>
      </c>
      <c r="L2708">
        <f>Table1[[#This Row],[Actual_Profit]]-Table1[[#This Row],[Budget_Profit]]</f>
        <v>2</v>
      </c>
      <c r="M2708" s="5">
        <f>IF(
Table1[[#This Row],[Budget_Profit]]=0,
"",
IF(
Table1[[#This Row],[Budget_Profit]]&gt;0,
(Table1[[#This Row],[Actual_Profit]]-Table1[[#This Row],[Budget_Profit]])/Table1[[#This Row],[Budget_Profit]],
(Table1[[#This Row],[Actual_Profit]]-Table1[[#This Row],[Budget_Profit]])/ABS(Table1[[#This Row],[Budget_Profit]])
)
)</f>
        <v>0.1</v>
      </c>
      <c r="N2708" s="5" t="str">
        <f>IF(Table1[[#This Row],[Profit_Var]]&gt;=0, "Above Budget", "Below Budget")</f>
        <v>Above Budget</v>
      </c>
      <c r="O2708">
        <v>36</v>
      </c>
      <c r="P2708">
        <v>30</v>
      </c>
      <c r="Q2708">
        <f>Table1[[#This Row],[COGS]]-Table1[[#This Row],[Budget_COGS]]</f>
        <v>6</v>
      </c>
      <c r="R2708" s="5">
        <f>IF(
Table1[[#This Row],[Budget_COGS]]=0,
"",
IF(
Table1[[#This Row],[Budget_COGS]]&gt;0,
(Table1[[#This Row],[Budget_COGS]]-Table1[[#This Row],[COGS]]) / Table1[[#This Row],[Budget_COGS]],
(Table1[[#This Row],[Budget_COGS]]-Table1[[#This Row],[COGS]]) / ABS(Table1[[#This Row],[Budget_COGS]])
)
)</f>
        <v>-0.2</v>
      </c>
      <c r="S2708" s="5" t="str">
        <f>IF(Table1[[#This Row],[COGS _Var]]&gt;=0, "Above Budget", "Below Budget")</f>
        <v>Above Budget</v>
      </c>
      <c r="T2708">
        <f>Table1[[#This Row],[Actual_Sales]]-Table1[[#This Row],[COGS]]</f>
        <v>53</v>
      </c>
      <c r="U2708">
        <v>40</v>
      </c>
      <c r="V2708">
        <f>Table1[[#This Row],[Gross_Margin]]-Table1[[#This Row],[Budget_Margin]]</f>
        <v>13</v>
      </c>
      <c r="W2708" s="5">
        <f>IF(
Table1[[#This Row],[Budget_Margin]]=0,
"",
IF(
Table1[[#This Row],[Budget_Margin]]&gt;0,
(Table1[[#This Row],[Gross_Margin]]-Table1[[#This Row],[Budget_Margin]]) / Table1[[#This Row],[Budget_Margin]],
(Table1[[#This Row],[Gross_Margin]]-Table1[[#This Row],[Budget_Margin]]) / ABS(Table1[[#This Row],[Budget_Margin]])
)
)</f>
        <v>0.32500000000000001</v>
      </c>
      <c r="X2708" s="5" t="str">
        <f>IF(Table1[[#This Row],[Margin_Var]]&gt;=0, "Above Budget", "Below Budget")</f>
        <v>Above Budget</v>
      </c>
      <c r="Y2708" s="5">
        <f>IFERROR(Table1[[#This Row],[Gross_Margin]]/Table1[[#This Row],[Actual_Sales]],0)</f>
        <v>0.5955056179775281</v>
      </c>
      <c r="Z2708" s="5">
        <f>Table1[[#This Row],[Actual_Profit]]/Table1[[#This Row],[Actual_Sales]]</f>
        <v>0.24719101123595505</v>
      </c>
      <c r="AA2708">
        <v>31</v>
      </c>
      <c r="AB2708" s="5">
        <f>IFERROR(Table1[[#This Row],[Expenses]]/Table1[[#This Row],[Actual_Sales]],0)</f>
        <v>0.34831460674157305</v>
      </c>
      <c r="AC2708">
        <v>11</v>
      </c>
      <c r="AD2708">
        <v>458</v>
      </c>
      <c r="AE2708" s="5">
        <f>IFERROR(Table1[[#This Row],[Inventory]]/Table1[[#This Row],[Actual_Sales]],0)</f>
        <v>5.1460674157303368</v>
      </c>
    </row>
    <row r="2709" spans="1:31" x14ac:dyDescent="0.25">
      <c r="A2709">
        <v>3194</v>
      </c>
      <c r="B2709">
        <v>225</v>
      </c>
      <c r="C2709">
        <v>6</v>
      </c>
      <c r="D2709" s="2">
        <v>40725</v>
      </c>
      <c r="E2709">
        <v>89</v>
      </c>
      <c r="F2709">
        <v>70</v>
      </c>
      <c r="G2709">
        <f>Table1[[#This Row],[Actual_Sales]]-Table1[[#This Row],[Budget_Sales]]</f>
        <v>19</v>
      </c>
      <c r="H2709" s="5">
        <f>IF(
Table1[[#This Row],[Budget_Sales]]=0,
"",
IF(
Table1[[#This Row],[Budget_Sales]]&gt;0,
(Table1[[#This Row],[Actual_Sales]]-Table1[[#This Row],[Budget_Sales]])/Table1[[#This Row],[Budget_Sales]],
(Table1[[#This Row],[Actual_Sales]]-Table1[[#This Row],[Budget_Sales]])/ABS(Table1[[#This Row],[Budget_Sales]])
)
)</f>
        <v>0.27142857142857141</v>
      </c>
      <c r="I2709" s="5" t="str">
        <f>IF(Table1[[#This Row],[Sales_Var]]&gt;=0,"Above Budget","Below Budget")</f>
        <v>Above Budget</v>
      </c>
      <c r="J2709">
        <f>Table1[[#This Row],[Actual_Sales]]-(Table1[[#This Row],[COGS]]+Table1[[#This Row],[Expenses]])</f>
        <v>22</v>
      </c>
      <c r="K2709">
        <v>20</v>
      </c>
      <c r="L2709">
        <f>Table1[[#This Row],[Actual_Profit]]-Table1[[#This Row],[Budget_Profit]]</f>
        <v>2</v>
      </c>
      <c r="M2709" s="5">
        <f>IF(
Table1[[#This Row],[Budget_Profit]]=0,
"",
IF(
Table1[[#This Row],[Budget_Profit]]&gt;0,
(Table1[[#This Row],[Actual_Profit]]-Table1[[#This Row],[Budget_Profit]])/Table1[[#This Row],[Budget_Profit]],
(Table1[[#This Row],[Actual_Profit]]-Table1[[#This Row],[Budget_Profit]])/ABS(Table1[[#This Row],[Budget_Profit]])
)
)</f>
        <v>0.1</v>
      </c>
      <c r="N2709" s="5" t="str">
        <f>IF(Table1[[#This Row],[Profit_Var]]&gt;=0, "Above Budget", "Below Budget")</f>
        <v>Above Budget</v>
      </c>
      <c r="O2709">
        <v>36</v>
      </c>
      <c r="P2709">
        <v>30</v>
      </c>
      <c r="Q2709">
        <f>Table1[[#This Row],[COGS]]-Table1[[#This Row],[Budget_COGS]]</f>
        <v>6</v>
      </c>
      <c r="R2709" s="5">
        <f>IF(
Table1[[#This Row],[Budget_COGS]]=0,
"",
IF(
Table1[[#This Row],[Budget_COGS]]&gt;0,
(Table1[[#This Row],[Budget_COGS]]-Table1[[#This Row],[COGS]]) / Table1[[#This Row],[Budget_COGS]],
(Table1[[#This Row],[Budget_COGS]]-Table1[[#This Row],[COGS]]) / ABS(Table1[[#This Row],[Budget_COGS]])
)
)</f>
        <v>-0.2</v>
      </c>
      <c r="S2709" s="5" t="str">
        <f>IF(Table1[[#This Row],[COGS _Var]]&gt;=0, "Above Budget", "Below Budget")</f>
        <v>Above Budget</v>
      </c>
      <c r="T2709">
        <f>Table1[[#This Row],[Actual_Sales]]-Table1[[#This Row],[COGS]]</f>
        <v>53</v>
      </c>
      <c r="U2709">
        <v>40</v>
      </c>
      <c r="V2709">
        <f>Table1[[#This Row],[Gross_Margin]]-Table1[[#This Row],[Budget_Margin]]</f>
        <v>13</v>
      </c>
      <c r="W2709" s="5">
        <f>IF(
Table1[[#This Row],[Budget_Margin]]=0,
"",
IF(
Table1[[#This Row],[Budget_Margin]]&gt;0,
(Table1[[#This Row],[Gross_Margin]]-Table1[[#This Row],[Budget_Margin]]) / Table1[[#This Row],[Budget_Margin]],
(Table1[[#This Row],[Gross_Margin]]-Table1[[#This Row],[Budget_Margin]]) / ABS(Table1[[#This Row],[Budget_Margin]])
)
)</f>
        <v>0.32500000000000001</v>
      </c>
      <c r="X2709" s="5" t="str">
        <f>IF(Table1[[#This Row],[Margin_Var]]&gt;=0, "Above Budget", "Below Budget")</f>
        <v>Above Budget</v>
      </c>
      <c r="Y2709" s="5">
        <f>IFERROR(Table1[[#This Row],[Gross_Margin]]/Table1[[#This Row],[Actual_Sales]],0)</f>
        <v>0.5955056179775281</v>
      </c>
      <c r="Z2709" s="5">
        <f>Table1[[#This Row],[Actual_Profit]]/Table1[[#This Row],[Actual_Sales]]</f>
        <v>0.24719101123595505</v>
      </c>
      <c r="AA2709">
        <v>31</v>
      </c>
      <c r="AB2709" s="5">
        <f>IFERROR(Table1[[#This Row],[Expenses]]/Table1[[#This Row],[Actual_Sales]],0)</f>
        <v>0.34831460674157305</v>
      </c>
      <c r="AC2709">
        <v>11</v>
      </c>
      <c r="AD2709">
        <v>462</v>
      </c>
      <c r="AE2709" s="5">
        <f>IFERROR(Table1[[#This Row],[Inventory]]/Table1[[#This Row],[Actual_Sales]],0)</f>
        <v>5.191011235955056</v>
      </c>
    </row>
    <row r="2710" spans="1:31" x14ac:dyDescent="0.25">
      <c r="A2710">
        <v>3203</v>
      </c>
      <c r="B2710">
        <v>262</v>
      </c>
      <c r="C2710">
        <v>11</v>
      </c>
      <c r="D2710" s="2">
        <v>40725</v>
      </c>
      <c r="E2710">
        <v>89</v>
      </c>
      <c r="F2710">
        <v>70</v>
      </c>
      <c r="G2710">
        <f>Table1[[#This Row],[Actual_Sales]]-Table1[[#This Row],[Budget_Sales]]</f>
        <v>19</v>
      </c>
      <c r="H2710" s="5">
        <f>IF(
Table1[[#This Row],[Budget_Sales]]=0,
"",
IF(
Table1[[#This Row],[Budget_Sales]]&gt;0,
(Table1[[#This Row],[Actual_Sales]]-Table1[[#This Row],[Budget_Sales]])/Table1[[#This Row],[Budget_Sales]],
(Table1[[#This Row],[Actual_Sales]]-Table1[[#This Row],[Budget_Sales]])/ABS(Table1[[#This Row],[Budget_Sales]])
)
)</f>
        <v>0.27142857142857141</v>
      </c>
      <c r="I2710" s="5" t="str">
        <f>IF(Table1[[#This Row],[Sales_Var]]&gt;=0,"Above Budget","Below Budget")</f>
        <v>Above Budget</v>
      </c>
      <c r="J2710">
        <f>Table1[[#This Row],[Actual_Sales]]-(Table1[[#This Row],[COGS]]+Table1[[#This Row],[Expenses]])</f>
        <v>22</v>
      </c>
      <c r="K2710">
        <v>10</v>
      </c>
      <c r="L2710">
        <f>Table1[[#This Row],[Actual_Profit]]-Table1[[#This Row],[Budget_Profit]]</f>
        <v>12</v>
      </c>
      <c r="M2710" s="5">
        <f>IF(
Table1[[#This Row],[Budget_Profit]]=0,
"",
IF(
Table1[[#This Row],[Budget_Profit]]&gt;0,
(Table1[[#This Row],[Actual_Profit]]-Table1[[#This Row],[Budget_Profit]])/Table1[[#This Row],[Budget_Profit]],
(Table1[[#This Row],[Actual_Profit]]-Table1[[#This Row],[Budget_Profit]])/ABS(Table1[[#This Row],[Budget_Profit]])
)
)</f>
        <v>1.2</v>
      </c>
      <c r="N2710" s="5" t="str">
        <f>IF(Table1[[#This Row],[Profit_Var]]&gt;=0, "Above Budget", "Below Budget")</f>
        <v>Above Budget</v>
      </c>
      <c r="O2710">
        <v>36</v>
      </c>
      <c r="P2710">
        <v>30</v>
      </c>
      <c r="Q2710">
        <f>Table1[[#This Row],[COGS]]-Table1[[#This Row],[Budget_COGS]]</f>
        <v>6</v>
      </c>
      <c r="R2710" s="5">
        <f>IF(
Table1[[#This Row],[Budget_COGS]]=0,
"",
IF(
Table1[[#This Row],[Budget_COGS]]&gt;0,
(Table1[[#This Row],[Budget_COGS]]-Table1[[#This Row],[COGS]]) / Table1[[#This Row],[Budget_COGS]],
(Table1[[#This Row],[Budget_COGS]]-Table1[[#This Row],[COGS]]) / ABS(Table1[[#This Row],[Budget_COGS]])
)
)</f>
        <v>-0.2</v>
      </c>
      <c r="S2710" s="5" t="str">
        <f>IF(Table1[[#This Row],[COGS _Var]]&gt;=0, "Above Budget", "Below Budget")</f>
        <v>Above Budget</v>
      </c>
      <c r="T2710">
        <f>Table1[[#This Row],[Actual_Sales]]-Table1[[#This Row],[COGS]]</f>
        <v>53</v>
      </c>
      <c r="U2710">
        <v>40</v>
      </c>
      <c r="V2710">
        <f>Table1[[#This Row],[Gross_Margin]]-Table1[[#This Row],[Budget_Margin]]</f>
        <v>13</v>
      </c>
      <c r="W2710" s="5">
        <f>IF(
Table1[[#This Row],[Budget_Margin]]=0,
"",
IF(
Table1[[#This Row],[Budget_Margin]]&gt;0,
(Table1[[#This Row],[Gross_Margin]]-Table1[[#This Row],[Budget_Margin]]) / Table1[[#This Row],[Budget_Margin]],
(Table1[[#This Row],[Gross_Margin]]-Table1[[#This Row],[Budget_Margin]]) / ABS(Table1[[#This Row],[Budget_Margin]])
)
)</f>
        <v>0.32500000000000001</v>
      </c>
      <c r="X2710" s="5" t="str">
        <f>IF(Table1[[#This Row],[Margin_Var]]&gt;=0, "Above Budget", "Below Budget")</f>
        <v>Above Budget</v>
      </c>
      <c r="Y2710" s="5">
        <f>IFERROR(Table1[[#This Row],[Gross_Margin]]/Table1[[#This Row],[Actual_Sales]],0)</f>
        <v>0.5955056179775281</v>
      </c>
      <c r="Z2710" s="5">
        <f>Table1[[#This Row],[Actual_Profit]]/Table1[[#This Row],[Actual_Sales]]</f>
        <v>0.24719101123595505</v>
      </c>
      <c r="AA2710">
        <v>31</v>
      </c>
      <c r="AB2710" s="5">
        <f>IFERROR(Table1[[#This Row],[Expenses]]/Table1[[#This Row],[Actual_Sales]],0)</f>
        <v>0.34831460674157305</v>
      </c>
      <c r="AC2710">
        <v>11</v>
      </c>
      <c r="AD2710">
        <v>462</v>
      </c>
      <c r="AE2710" s="5">
        <f>IFERROR(Table1[[#This Row],[Inventory]]/Table1[[#This Row],[Actual_Sales]],0)</f>
        <v>5.191011235955056</v>
      </c>
    </row>
    <row r="2711" spans="1:31" x14ac:dyDescent="0.25">
      <c r="A2711">
        <v>1697</v>
      </c>
      <c r="B2711">
        <v>660</v>
      </c>
      <c r="C2711">
        <v>3</v>
      </c>
      <c r="D2711" s="2">
        <v>40452</v>
      </c>
      <c r="E2711">
        <v>142</v>
      </c>
      <c r="F2711">
        <v>130</v>
      </c>
      <c r="G2711">
        <f>Table1[[#This Row],[Actual_Sales]]-Table1[[#This Row],[Budget_Sales]]</f>
        <v>12</v>
      </c>
      <c r="H2711" s="5">
        <f>IF(
Table1[[#This Row],[Budget_Sales]]=0,
"",
IF(
Table1[[#This Row],[Budget_Sales]]&gt;0,
(Table1[[#This Row],[Actual_Sales]]-Table1[[#This Row],[Budget_Sales]])/Table1[[#This Row],[Budget_Sales]],
(Table1[[#This Row],[Actual_Sales]]-Table1[[#This Row],[Budget_Sales]])/ABS(Table1[[#This Row],[Budget_Sales]])
)
)</f>
        <v>9.2307692307692313E-2</v>
      </c>
      <c r="I2711" s="5" t="str">
        <f>IF(Table1[[#This Row],[Sales_Var]]&gt;=0,"Above Budget","Below Budget")</f>
        <v>Above Budget</v>
      </c>
      <c r="J2711">
        <f>Table1[[#This Row],[Actual_Sales]]-(Table1[[#This Row],[COGS]]+Table1[[#This Row],[Expenses]])</f>
        <v>35</v>
      </c>
      <c r="K2711">
        <v>70</v>
      </c>
      <c r="L2711">
        <f>Table1[[#This Row],[Actual_Profit]]-Table1[[#This Row],[Budget_Profit]]</f>
        <v>-35</v>
      </c>
      <c r="M2711" s="5">
        <f>IF(
Table1[[#This Row],[Budget_Profit]]=0,
"",
IF(
Table1[[#This Row],[Budget_Profit]]&gt;0,
(Table1[[#This Row],[Actual_Profit]]-Table1[[#This Row],[Budget_Profit]])/Table1[[#This Row],[Budget_Profit]],
(Table1[[#This Row],[Actual_Profit]]-Table1[[#This Row],[Budget_Profit]])/ABS(Table1[[#This Row],[Budget_Profit]])
)
)</f>
        <v>-0.5</v>
      </c>
      <c r="N2711" s="5" t="str">
        <f>IF(Table1[[#This Row],[Profit_Var]]&gt;=0, "Above Budget", "Below Budget")</f>
        <v>Below Budget</v>
      </c>
      <c r="O2711">
        <v>65</v>
      </c>
      <c r="P2711">
        <v>50</v>
      </c>
      <c r="Q2711">
        <f>Table1[[#This Row],[COGS]]-Table1[[#This Row],[Budget_COGS]]</f>
        <v>15</v>
      </c>
      <c r="R2711" s="5">
        <f>IF(
Table1[[#This Row],[Budget_COGS]]=0,
"",
IF(
Table1[[#This Row],[Budget_COGS]]&gt;0,
(Table1[[#This Row],[Budget_COGS]]-Table1[[#This Row],[COGS]]) / Table1[[#This Row],[Budget_COGS]],
(Table1[[#This Row],[Budget_COGS]]-Table1[[#This Row],[COGS]]) / ABS(Table1[[#This Row],[Budget_COGS]])
)
)</f>
        <v>-0.3</v>
      </c>
      <c r="S2711" s="5" t="str">
        <f>IF(Table1[[#This Row],[COGS _Var]]&gt;=0, "Above Budget", "Below Budget")</f>
        <v>Above Budget</v>
      </c>
      <c r="T2711">
        <f>Table1[[#This Row],[Actual_Sales]]-Table1[[#This Row],[COGS]]</f>
        <v>77</v>
      </c>
      <c r="U2711">
        <v>80</v>
      </c>
      <c r="V2711">
        <f>Table1[[#This Row],[Gross_Margin]]-Table1[[#This Row],[Budget_Margin]]</f>
        <v>-3</v>
      </c>
      <c r="W2711" s="5">
        <f>IF(
Table1[[#This Row],[Budget_Margin]]=0,
"",
IF(
Table1[[#This Row],[Budget_Margin]]&gt;0,
(Table1[[#This Row],[Gross_Margin]]-Table1[[#This Row],[Budget_Margin]]) / Table1[[#This Row],[Budget_Margin]],
(Table1[[#This Row],[Gross_Margin]]-Table1[[#This Row],[Budget_Margin]]) / ABS(Table1[[#This Row],[Budget_Margin]])
)
)</f>
        <v>-3.7499999999999999E-2</v>
      </c>
      <c r="X2711" s="5" t="str">
        <f>IF(Table1[[#This Row],[Margin_Var]]&gt;=0, "Above Budget", "Below Budget")</f>
        <v>Below Budget</v>
      </c>
      <c r="Y2711" s="5">
        <f>IFERROR(Table1[[#This Row],[Gross_Margin]]/Table1[[#This Row],[Actual_Sales]],0)</f>
        <v>0.54225352112676062</v>
      </c>
      <c r="Z2711" s="5">
        <f>Table1[[#This Row],[Actual_Profit]]/Table1[[#This Row],[Actual_Sales]]</f>
        <v>0.24647887323943662</v>
      </c>
      <c r="AA2711">
        <v>42</v>
      </c>
      <c r="AB2711" s="5">
        <f>IFERROR(Table1[[#This Row],[Expenses]]/Table1[[#This Row],[Actual_Sales]],0)</f>
        <v>0.29577464788732394</v>
      </c>
      <c r="AC2711">
        <v>20</v>
      </c>
      <c r="AD2711">
        <v>1053</v>
      </c>
      <c r="AE2711" s="5">
        <f>IFERROR(Table1[[#This Row],[Inventory]]/Table1[[#This Row],[Actual_Sales]],0)</f>
        <v>7.415492957746479</v>
      </c>
    </row>
    <row r="2712" spans="1:31" x14ac:dyDescent="0.25">
      <c r="A2712">
        <v>1748</v>
      </c>
      <c r="B2712">
        <v>860</v>
      </c>
      <c r="C2712">
        <v>10</v>
      </c>
      <c r="D2712" s="2">
        <v>40452</v>
      </c>
      <c r="E2712">
        <v>142</v>
      </c>
      <c r="F2712">
        <v>80</v>
      </c>
      <c r="G2712">
        <f>Table1[[#This Row],[Actual_Sales]]-Table1[[#This Row],[Budget_Sales]]</f>
        <v>62</v>
      </c>
      <c r="H2712" s="5">
        <f>IF(
Table1[[#This Row],[Budget_Sales]]=0,
"",
IF(
Table1[[#This Row],[Budget_Sales]]&gt;0,
(Table1[[#This Row],[Actual_Sales]]-Table1[[#This Row],[Budget_Sales]])/Table1[[#This Row],[Budget_Sales]],
(Table1[[#This Row],[Actual_Sales]]-Table1[[#This Row],[Budget_Sales]])/ABS(Table1[[#This Row],[Budget_Sales]])
)
)</f>
        <v>0.77500000000000002</v>
      </c>
      <c r="I2712" s="5" t="str">
        <f>IF(Table1[[#This Row],[Sales_Var]]&gt;=0,"Above Budget","Below Budget")</f>
        <v>Above Budget</v>
      </c>
      <c r="J2712">
        <f>Table1[[#This Row],[Actual_Sales]]-(Table1[[#This Row],[COGS]]+Table1[[#This Row],[Expenses]])</f>
        <v>35</v>
      </c>
      <c r="K2712">
        <v>50</v>
      </c>
      <c r="L2712">
        <f>Table1[[#This Row],[Actual_Profit]]-Table1[[#This Row],[Budget_Profit]]</f>
        <v>-15</v>
      </c>
      <c r="M2712" s="5">
        <f>IF(
Table1[[#This Row],[Budget_Profit]]=0,
"",
IF(
Table1[[#This Row],[Budget_Profit]]&gt;0,
(Table1[[#This Row],[Actual_Profit]]-Table1[[#This Row],[Budget_Profit]])/Table1[[#This Row],[Budget_Profit]],
(Table1[[#This Row],[Actual_Profit]]-Table1[[#This Row],[Budget_Profit]])/ABS(Table1[[#This Row],[Budget_Profit]])
)
)</f>
        <v>-0.3</v>
      </c>
      <c r="N2712" s="5" t="str">
        <f>IF(Table1[[#This Row],[Profit_Var]]&gt;=0, "Above Budget", "Below Budget")</f>
        <v>Below Budget</v>
      </c>
      <c r="O2712">
        <v>65</v>
      </c>
      <c r="P2712">
        <v>30</v>
      </c>
      <c r="Q2712">
        <f>Table1[[#This Row],[COGS]]-Table1[[#This Row],[Budget_COGS]]</f>
        <v>35</v>
      </c>
      <c r="R2712" s="5">
        <f>IF(
Table1[[#This Row],[Budget_COGS]]=0,
"",
IF(
Table1[[#This Row],[Budget_COGS]]&gt;0,
(Table1[[#This Row],[Budget_COGS]]-Table1[[#This Row],[COGS]]) / Table1[[#This Row],[Budget_COGS]],
(Table1[[#This Row],[Budget_COGS]]-Table1[[#This Row],[COGS]]) / ABS(Table1[[#This Row],[Budget_COGS]])
)
)</f>
        <v>-1.1666666666666667</v>
      </c>
      <c r="S2712" s="5" t="str">
        <f>IF(Table1[[#This Row],[COGS _Var]]&gt;=0, "Above Budget", "Below Budget")</f>
        <v>Above Budget</v>
      </c>
      <c r="T2712">
        <f>Table1[[#This Row],[Actual_Sales]]-Table1[[#This Row],[COGS]]</f>
        <v>77</v>
      </c>
      <c r="U2712">
        <v>50</v>
      </c>
      <c r="V2712">
        <f>Table1[[#This Row],[Gross_Margin]]-Table1[[#This Row],[Budget_Margin]]</f>
        <v>27</v>
      </c>
      <c r="W2712" s="5">
        <f>IF(
Table1[[#This Row],[Budget_Margin]]=0,
"",
IF(
Table1[[#This Row],[Budget_Margin]]&gt;0,
(Table1[[#This Row],[Gross_Margin]]-Table1[[#This Row],[Budget_Margin]]) / Table1[[#This Row],[Budget_Margin]],
(Table1[[#This Row],[Gross_Margin]]-Table1[[#This Row],[Budget_Margin]]) / ABS(Table1[[#This Row],[Budget_Margin]])
)
)</f>
        <v>0.54</v>
      </c>
      <c r="X2712" s="5" t="str">
        <f>IF(Table1[[#This Row],[Margin_Var]]&gt;=0, "Above Budget", "Below Budget")</f>
        <v>Above Budget</v>
      </c>
      <c r="Y2712" s="5">
        <f>IFERROR(Table1[[#This Row],[Gross_Margin]]/Table1[[#This Row],[Actual_Sales]],0)</f>
        <v>0.54225352112676062</v>
      </c>
      <c r="Z2712" s="5">
        <f>Table1[[#This Row],[Actual_Profit]]/Table1[[#This Row],[Actual_Sales]]</f>
        <v>0.24647887323943662</v>
      </c>
      <c r="AA2712">
        <v>42</v>
      </c>
      <c r="AB2712" s="5">
        <f>IFERROR(Table1[[#This Row],[Expenses]]/Table1[[#This Row],[Actual_Sales]],0)</f>
        <v>0.29577464788732394</v>
      </c>
      <c r="AC2712">
        <v>20</v>
      </c>
      <c r="AD2712">
        <v>1053</v>
      </c>
      <c r="AE2712" s="5">
        <f>IFERROR(Table1[[#This Row],[Inventory]]/Table1[[#This Row],[Actual_Sales]],0)</f>
        <v>7.415492957746479</v>
      </c>
    </row>
    <row r="2713" spans="1:31" x14ac:dyDescent="0.25">
      <c r="A2713">
        <v>908</v>
      </c>
      <c r="B2713">
        <v>314</v>
      </c>
      <c r="C2713">
        <v>3</v>
      </c>
      <c r="D2713" s="2">
        <v>40330</v>
      </c>
      <c r="E2713">
        <v>142</v>
      </c>
      <c r="F2713">
        <v>140</v>
      </c>
      <c r="G2713">
        <f>Table1[[#This Row],[Actual_Sales]]-Table1[[#This Row],[Budget_Sales]]</f>
        <v>2</v>
      </c>
      <c r="H2713" s="5">
        <f>IF(
Table1[[#This Row],[Budget_Sales]]=0,
"",
IF(
Table1[[#This Row],[Budget_Sales]]&gt;0,
(Table1[[#This Row],[Actual_Sales]]-Table1[[#This Row],[Budget_Sales]])/Table1[[#This Row],[Budget_Sales]],
(Table1[[#This Row],[Actual_Sales]]-Table1[[#This Row],[Budget_Sales]])/ABS(Table1[[#This Row],[Budget_Sales]])
)
)</f>
        <v>1.4285714285714285E-2</v>
      </c>
      <c r="I2713" s="5" t="str">
        <f>IF(Table1[[#This Row],[Sales_Var]]&gt;=0,"Above Budget","Below Budget")</f>
        <v>Above Budget</v>
      </c>
      <c r="J2713">
        <f>Table1[[#This Row],[Actual_Sales]]-(Table1[[#This Row],[COGS]]+Table1[[#This Row],[Expenses]])</f>
        <v>35</v>
      </c>
      <c r="K2713">
        <v>50</v>
      </c>
      <c r="L2713">
        <f>Table1[[#This Row],[Actual_Profit]]-Table1[[#This Row],[Budget_Profit]]</f>
        <v>-15</v>
      </c>
      <c r="M2713" s="5">
        <f>IF(
Table1[[#This Row],[Budget_Profit]]=0,
"",
IF(
Table1[[#This Row],[Budget_Profit]]&gt;0,
(Table1[[#This Row],[Actual_Profit]]-Table1[[#This Row],[Budget_Profit]])/Table1[[#This Row],[Budget_Profit]],
(Table1[[#This Row],[Actual_Profit]]-Table1[[#This Row],[Budget_Profit]])/ABS(Table1[[#This Row],[Budget_Profit]])
)
)</f>
        <v>-0.3</v>
      </c>
      <c r="N2713" s="5" t="str">
        <f>IF(Table1[[#This Row],[Profit_Var]]&gt;=0, "Above Budget", "Below Budget")</f>
        <v>Below Budget</v>
      </c>
      <c r="O2713">
        <v>65</v>
      </c>
      <c r="P2713">
        <v>60</v>
      </c>
      <c r="Q2713">
        <f>Table1[[#This Row],[COGS]]-Table1[[#This Row],[Budget_COGS]]</f>
        <v>5</v>
      </c>
      <c r="R2713" s="5">
        <f>IF(
Table1[[#This Row],[Budget_COGS]]=0,
"",
IF(
Table1[[#This Row],[Budget_COGS]]&gt;0,
(Table1[[#This Row],[Budget_COGS]]-Table1[[#This Row],[COGS]]) / Table1[[#This Row],[Budget_COGS]],
(Table1[[#This Row],[Budget_COGS]]-Table1[[#This Row],[COGS]]) / ABS(Table1[[#This Row],[Budget_COGS]])
)
)</f>
        <v>-8.3333333333333329E-2</v>
      </c>
      <c r="S2713" s="5" t="str">
        <f>IF(Table1[[#This Row],[COGS _Var]]&gt;=0, "Above Budget", "Below Budget")</f>
        <v>Above Budget</v>
      </c>
      <c r="T2713">
        <f>Table1[[#This Row],[Actual_Sales]]-Table1[[#This Row],[COGS]]</f>
        <v>77</v>
      </c>
      <c r="U2713">
        <v>80</v>
      </c>
      <c r="V2713">
        <f>Table1[[#This Row],[Gross_Margin]]-Table1[[#This Row],[Budget_Margin]]</f>
        <v>-3</v>
      </c>
      <c r="W2713" s="5">
        <f>IF(
Table1[[#This Row],[Budget_Margin]]=0,
"",
IF(
Table1[[#This Row],[Budget_Margin]]&gt;0,
(Table1[[#This Row],[Gross_Margin]]-Table1[[#This Row],[Budget_Margin]]) / Table1[[#This Row],[Budget_Margin]],
(Table1[[#This Row],[Gross_Margin]]-Table1[[#This Row],[Budget_Margin]]) / ABS(Table1[[#This Row],[Budget_Margin]])
)
)</f>
        <v>-3.7499999999999999E-2</v>
      </c>
      <c r="X2713" s="5" t="str">
        <f>IF(Table1[[#This Row],[Margin_Var]]&gt;=0, "Above Budget", "Below Budget")</f>
        <v>Below Budget</v>
      </c>
      <c r="Y2713" s="5">
        <f>IFERROR(Table1[[#This Row],[Gross_Margin]]/Table1[[#This Row],[Actual_Sales]],0)</f>
        <v>0.54225352112676062</v>
      </c>
      <c r="Z2713" s="5">
        <f>Table1[[#This Row],[Actual_Profit]]/Table1[[#This Row],[Actual_Sales]]</f>
        <v>0.24647887323943662</v>
      </c>
      <c r="AA2713">
        <v>42</v>
      </c>
      <c r="AB2713" s="5">
        <f>IFERROR(Table1[[#This Row],[Expenses]]/Table1[[#This Row],[Actual_Sales]],0)</f>
        <v>0.29577464788732394</v>
      </c>
      <c r="AC2713">
        <v>20</v>
      </c>
      <c r="AD2713">
        <v>1042</v>
      </c>
      <c r="AE2713" s="5">
        <f>IFERROR(Table1[[#This Row],[Inventory]]/Table1[[#This Row],[Actual_Sales]],0)</f>
        <v>7.3380281690140849</v>
      </c>
    </row>
    <row r="2714" spans="1:31" x14ac:dyDescent="0.25">
      <c r="A2714">
        <v>1242</v>
      </c>
      <c r="B2714">
        <v>206</v>
      </c>
      <c r="C2714">
        <v>4</v>
      </c>
      <c r="D2714" s="2">
        <v>40391</v>
      </c>
      <c r="E2714">
        <v>69</v>
      </c>
      <c r="F2714">
        <v>60</v>
      </c>
      <c r="G2714">
        <f>Table1[[#This Row],[Actual_Sales]]-Table1[[#This Row],[Budget_Sales]]</f>
        <v>9</v>
      </c>
      <c r="H2714" s="5">
        <f>IF(
Table1[[#This Row],[Budget_Sales]]=0,
"",
IF(
Table1[[#This Row],[Budget_Sales]]&gt;0,
(Table1[[#This Row],[Actual_Sales]]-Table1[[#This Row],[Budget_Sales]])/Table1[[#This Row],[Budget_Sales]],
(Table1[[#This Row],[Actual_Sales]]-Table1[[#This Row],[Budget_Sales]])/ABS(Table1[[#This Row],[Budget_Sales]])
)
)</f>
        <v>0.15</v>
      </c>
      <c r="I2714" s="5" t="str">
        <f>IF(Table1[[#This Row],[Sales_Var]]&gt;=0,"Above Budget","Below Budget")</f>
        <v>Above Budget</v>
      </c>
      <c r="J2714">
        <f>Table1[[#This Row],[Actual_Sales]]-(Table1[[#This Row],[COGS]]+Table1[[#This Row],[Expenses]])</f>
        <v>17</v>
      </c>
      <c r="K2714">
        <v>30</v>
      </c>
      <c r="L2714">
        <f>Table1[[#This Row],[Actual_Profit]]-Table1[[#This Row],[Budget_Profit]]</f>
        <v>-13</v>
      </c>
      <c r="M2714" s="5">
        <f>IF(
Table1[[#This Row],[Budget_Profit]]=0,
"",
IF(
Table1[[#This Row],[Budget_Profit]]&gt;0,
(Table1[[#This Row],[Actual_Profit]]-Table1[[#This Row],[Budget_Profit]])/Table1[[#This Row],[Budget_Profit]],
(Table1[[#This Row],[Actual_Profit]]-Table1[[#This Row],[Budget_Profit]])/ABS(Table1[[#This Row],[Budget_Profit]])
)
)</f>
        <v>-0.43333333333333335</v>
      </c>
      <c r="N2714" s="5" t="str">
        <f>IF(Table1[[#This Row],[Profit_Var]]&gt;=0, "Above Budget", "Below Budget")</f>
        <v>Below Budget</v>
      </c>
      <c r="O2714">
        <v>30</v>
      </c>
      <c r="P2714">
        <v>20</v>
      </c>
      <c r="Q2714">
        <f>Table1[[#This Row],[COGS]]-Table1[[#This Row],[Budget_COGS]]</f>
        <v>10</v>
      </c>
      <c r="R2714" s="5">
        <f>IF(
Table1[[#This Row],[Budget_COGS]]=0,
"",
IF(
Table1[[#This Row],[Budget_COGS]]&gt;0,
(Table1[[#This Row],[Budget_COGS]]-Table1[[#This Row],[COGS]]) / Table1[[#This Row],[Budget_COGS]],
(Table1[[#This Row],[Budget_COGS]]-Table1[[#This Row],[COGS]]) / ABS(Table1[[#This Row],[Budget_COGS]])
)
)</f>
        <v>-0.5</v>
      </c>
      <c r="S2714" s="5" t="str">
        <f>IF(Table1[[#This Row],[COGS _Var]]&gt;=0, "Above Budget", "Below Budget")</f>
        <v>Above Budget</v>
      </c>
      <c r="T2714">
        <f>Table1[[#This Row],[Actual_Sales]]-Table1[[#This Row],[COGS]]</f>
        <v>39</v>
      </c>
      <c r="U2714">
        <v>40</v>
      </c>
      <c r="V2714">
        <f>Table1[[#This Row],[Gross_Margin]]-Table1[[#This Row],[Budget_Margin]]</f>
        <v>-1</v>
      </c>
      <c r="W2714" s="5">
        <f>IF(
Table1[[#This Row],[Budget_Margin]]=0,
"",
IF(
Table1[[#This Row],[Budget_Margin]]&gt;0,
(Table1[[#This Row],[Gross_Margin]]-Table1[[#This Row],[Budget_Margin]]) / Table1[[#This Row],[Budget_Margin]],
(Table1[[#This Row],[Gross_Margin]]-Table1[[#This Row],[Budget_Margin]]) / ABS(Table1[[#This Row],[Budget_Margin]])
)
)</f>
        <v>-2.5000000000000001E-2</v>
      </c>
      <c r="X2714" s="5" t="str">
        <f>IF(Table1[[#This Row],[Margin_Var]]&gt;=0, "Above Budget", "Below Budget")</f>
        <v>Below Budget</v>
      </c>
      <c r="Y2714" s="5">
        <f>IFERROR(Table1[[#This Row],[Gross_Margin]]/Table1[[#This Row],[Actual_Sales]],0)</f>
        <v>0.56521739130434778</v>
      </c>
      <c r="Z2714" s="5">
        <f>Table1[[#This Row],[Actual_Profit]]/Table1[[#This Row],[Actual_Sales]]</f>
        <v>0.24637681159420291</v>
      </c>
      <c r="AA2714">
        <v>22</v>
      </c>
      <c r="AB2714" s="5">
        <f>IFERROR(Table1[[#This Row],[Expenses]]/Table1[[#This Row],[Actual_Sales]],0)</f>
        <v>0.3188405797101449</v>
      </c>
      <c r="AC2714">
        <v>9</v>
      </c>
      <c r="AD2714">
        <v>581</v>
      </c>
      <c r="AE2714" s="5">
        <f>IFERROR(Table1[[#This Row],[Inventory]]/Table1[[#This Row],[Actual_Sales]],0)</f>
        <v>8.420289855072463</v>
      </c>
    </row>
    <row r="2715" spans="1:31" x14ac:dyDescent="0.25">
      <c r="A2715">
        <v>659</v>
      </c>
      <c r="B2715">
        <v>719</v>
      </c>
      <c r="C2715">
        <v>12</v>
      </c>
      <c r="D2715" s="2">
        <v>40269</v>
      </c>
      <c r="E2715">
        <v>138</v>
      </c>
      <c r="F2715">
        <v>120</v>
      </c>
      <c r="G2715">
        <f>Table1[[#This Row],[Actual_Sales]]-Table1[[#This Row],[Budget_Sales]]</f>
        <v>18</v>
      </c>
      <c r="H2715" s="5">
        <f>IF(
Table1[[#This Row],[Budget_Sales]]=0,
"",
IF(
Table1[[#This Row],[Budget_Sales]]&gt;0,
(Table1[[#This Row],[Actual_Sales]]-Table1[[#This Row],[Budget_Sales]])/Table1[[#This Row],[Budget_Sales]],
(Table1[[#This Row],[Actual_Sales]]-Table1[[#This Row],[Budget_Sales]])/ABS(Table1[[#This Row],[Budget_Sales]])
)
)</f>
        <v>0.15</v>
      </c>
      <c r="I2715" s="5" t="str">
        <f>IF(Table1[[#This Row],[Sales_Var]]&gt;=0,"Above Budget","Below Budget")</f>
        <v>Above Budget</v>
      </c>
      <c r="J2715">
        <f>Table1[[#This Row],[Actual_Sales]]-(Table1[[#This Row],[COGS]]+Table1[[#This Row],[Expenses]])</f>
        <v>34</v>
      </c>
      <c r="K2715">
        <v>40</v>
      </c>
      <c r="L2715">
        <f>Table1[[#This Row],[Actual_Profit]]-Table1[[#This Row],[Budget_Profit]]</f>
        <v>-6</v>
      </c>
      <c r="M2715" s="5">
        <f>IF(
Table1[[#This Row],[Budget_Profit]]=0,
"",
IF(
Table1[[#This Row],[Budget_Profit]]&gt;0,
(Table1[[#This Row],[Actual_Profit]]-Table1[[#This Row],[Budget_Profit]])/Table1[[#This Row],[Budget_Profit]],
(Table1[[#This Row],[Actual_Profit]]-Table1[[#This Row],[Budget_Profit]])/ABS(Table1[[#This Row],[Budget_Profit]])
)
)</f>
        <v>-0.15</v>
      </c>
      <c r="N2715" s="5" t="str">
        <f>IF(Table1[[#This Row],[Profit_Var]]&gt;=0, "Above Budget", "Below Budget")</f>
        <v>Below Budget</v>
      </c>
      <c r="O2715">
        <v>63</v>
      </c>
      <c r="P2715">
        <v>50</v>
      </c>
      <c r="Q2715">
        <f>Table1[[#This Row],[COGS]]-Table1[[#This Row],[Budget_COGS]]</f>
        <v>13</v>
      </c>
      <c r="R2715" s="5">
        <f>IF(
Table1[[#This Row],[Budget_COGS]]=0,
"",
IF(
Table1[[#This Row],[Budget_COGS]]&gt;0,
(Table1[[#This Row],[Budget_COGS]]-Table1[[#This Row],[COGS]]) / Table1[[#This Row],[Budget_COGS]],
(Table1[[#This Row],[Budget_COGS]]-Table1[[#This Row],[COGS]]) / ABS(Table1[[#This Row],[Budget_COGS]])
)
)</f>
        <v>-0.26</v>
      </c>
      <c r="S2715" s="5" t="str">
        <f>IF(Table1[[#This Row],[COGS _Var]]&gt;=0, "Above Budget", "Below Budget")</f>
        <v>Above Budget</v>
      </c>
      <c r="T2715">
        <f>Table1[[#This Row],[Actual_Sales]]-Table1[[#This Row],[COGS]]</f>
        <v>75</v>
      </c>
      <c r="U2715">
        <v>70</v>
      </c>
      <c r="V2715">
        <f>Table1[[#This Row],[Gross_Margin]]-Table1[[#This Row],[Budget_Margin]]</f>
        <v>5</v>
      </c>
      <c r="W2715" s="5">
        <f>IF(
Table1[[#This Row],[Budget_Margin]]=0,
"",
IF(
Table1[[#This Row],[Budget_Margin]]&gt;0,
(Table1[[#This Row],[Gross_Margin]]-Table1[[#This Row],[Budget_Margin]]) / Table1[[#This Row],[Budget_Margin]],
(Table1[[#This Row],[Gross_Margin]]-Table1[[#This Row],[Budget_Margin]]) / ABS(Table1[[#This Row],[Budget_Margin]])
)
)</f>
        <v>7.1428571428571425E-2</v>
      </c>
      <c r="X2715" s="5" t="str">
        <f>IF(Table1[[#This Row],[Margin_Var]]&gt;=0, "Above Budget", "Below Budget")</f>
        <v>Above Budget</v>
      </c>
      <c r="Y2715" s="5">
        <f>IFERROR(Table1[[#This Row],[Gross_Margin]]/Table1[[#This Row],[Actual_Sales]],0)</f>
        <v>0.54347826086956519</v>
      </c>
      <c r="Z2715" s="5">
        <f>Table1[[#This Row],[Actual_Profit]]/Table1[[#This Row],[Actual_Sales]]</f>
        <v>0.24637681159420291</v>
      </c>
      <c r="AA2715">
        <v>41</v>
      </c>
      <c r="AB2715" s="5">
        <f>IFERROR(Table1[[#This Row],[Expenses]]/Table1[[#This Row],[Actual_Sales]],0)</f>
        <v>0.29710144927536231</v>
      </c>
      <c r="AC2715">
        <v>19</v>
      </c>
      <c r="AD2715">
        <v>965</v>
      </c>
      <c r="AE2715" s="5">
        <f>IFERROR(Table1[[#This Row],[Inventory]]/Table1[[#This Row],[Actual_Sales]],0)</f>
        <v>6.9927536231884062</v>
      </c>
    </row>
    <row r="2716" spans="1:31" x14ac:dyDescent="0.25">
      <c r="A2716">
        <v>3511</v>
      </c>
      <c r="B2716">
        <v>817</v>
      </c>
      <c r="C2716">
        <v>4</v>
      </c>
      <c r="D2716" s="2">
        <v>40756</v>
      </c>
      <c r="E2716">
        <v>130</v>
      </c>
      <c r="F2716">
        <v>110</v>
      </c>
      <c r="G2716">
        <f>Table1[[#This Row],[Actual_Sales]]-Table1[[#This Row],[Budget_Sales]]</f>
        <v>20</v>
      </c>
      <c r="H2716" s="5">
        <f>IF(
Table1[[#This Row],[Budget_Sales]]=0,
"",
IF(
Table1[[#This Row],[Budget_Sales]]&gt;0,
(Table1[[#This Row],[Actual_Sales]]-Table1[[#This Row],[Budget_Sales]])/Table1[[#This Row],[Budget_Sales]],
(Table1[[#This Row],[Actual_Sales]]-Table1[[#This Row],[Budget_Sales]])/ABS(Table1[[#This Row],[Budget_Sales]])
)
)</f>
        <v>0.18181818181818182</v>
      </c>
      <c r="I2716" s="5" t="str">
        <f>IF(Table1[[#This Row],[Sales_Var]]&gt;=0,"Above Budget","Below Budget")</f>
        <v>Above Budget</v>
      </c>
      <c r="J2716">
        <f>Table1[[#This Row],[Actual_Sales]]-(Table1[[#This Row],[COGS]]+Table1[[#This Row],[Expenses]])</f>
        <v>32</v>
      </c>
      <c r="K2716">
        <v>40</v>
      </c>
      <c r="L2716">
        <f>Table1[[#This Row],[Actual_Profit]]-Table1[[#This Row],[Budget_Profit]]</f>
        <v>-8</v>
      </c>
      <c r="M2716" s="5">
        <f>IF(
Table1[[#This Row],[Budget_Profit]]=0,
"",
IF(
Table1[[#This Row],[Budget_Profit]]&gt;0,
(Table1[[#This Row],[Actual_Profit]]-Table1[[#This Row],[Budget_Profit]])/Table1[[#This Row],[Budget_Profit]],
(Table1[[#This Row],[Actual_Profit]]-Table1[[#This Row],[Budget_Profit]])/ABS(Table1[[#This Row],[Budget_Profit]])
)
)</f>
        <v>-0.2</v>
      </c>
      <c r="N2716" s="5" t="str">
        <f>IF(Table1[[#This Row],[Profit_Var]]&gt;=0, "Above Budget", "Below Budget")</f>
        <v>Below Budget</v>
      </c>
      <c r="O2716">
        <v>52</v>
      </c>
      <c r="P2716">
        <v>40</v>
      </c>
      <c r="Q2716">
        <f>Table1[[#This Row],[COGS]]-Table1[[#This Row],[Budget_COGS]]</f>
        <v>12</v>
      </c>
      <c r="R2716" s="5">
        <f>IF(
Table1[[#This Row],[Budget_COGS]]=0,
"",
IF(
Table1[[#This Row],[Budget_COGS]]&gt;0,
(Table1[[#This Row],[Budget_COGS]]-Table1[[#This Row],[COGS]]) / Table1[[#This Row],[Budget_COGS]],
(Table1[[#This Row],[Budget_COGS]]-Table1[[#This Row],[COGS]]) / ABS(Table1[[#This Row],[Budget_COGS]])
)
)</f>
        <v>-0.3</v>
      </c>
      <c r="S2716" s="5" t="str">
        <f>IF(Table1[[#This Row],[COGS _Var]]&gt;=0, "Above Budget", "Below Budget")</f>
        <v>Above Budget</v>
      </c>
      <c r="T2716">
        <f>Table1[[#This Row],[Actual_Sales]]-Table1[[#This Row],[COGS]]</f>
        <v>78</v>
      </c>
      <c r="U2716">
        <v>70</v>
      </c>
      <c r="V2716">
        <f>Table1[[#This Row],[Gross_Margin]]-Table1[[#This Row],[Budget_Margin]]</f>
        <v>8</v>
      </c>
      <c r="W2716" s="5">
        <f>IF(
Table1[[#This Row],[Budget_Margin]]=0,
"",
IF(
Table1[[#This Row],[Budget_Margin]]&gt;0,
(Table1[[#This Row],[Gross_Margin]]-Table1[[#This Row],[Budget_Margin]]) / Table1[[#This Row],[Budget_Margin]],
(Table1[[#This Row],[Gross_Margin]]-Table1[[#This Row],[Budget_Margin]]) / ABS(Table1[[#This Row],[Budget_Margin]])
)
)</f>
        <v>0.11428571428571428</v>
      </c>
      <c r="X2716" s="5" t="str">
        <f>IF(Table1[[#This Row],[Margin_Var]]&gt;=0, "Above Budget", "Below Budget")</f>
        <v>Above Budget</v>
      </c>
      <c r="Y2716" s="5">
        <f>IFERROR(Table1[[#This Row],[Gross_Margin]]/Table1[[#This Row],[Actual_Sales]],0)</f>
        <v>0.6</v>
      </c>
      <c r="Z2716" s="5">
        <f>Table1[[#This Row],[Actual_Profit]]/Table1[[#This Row],[Actual_Sales]]</f>
        <v>0.24615384615384617</v>
      </c>
      <c r="AA2716">
        <v>46</v>
      </c>
      <c r="AB2716" s="5">
        <f>IFERROR(Table1[[#This Row],[Expenses]]/Table1[[#This Row],[Actual_Sales]],0)</f>
        <v>0.35384615384615387</v>
      </c>
      <c r="AC2716">
        <v>17</v>
      </c>
      <c r="AD2716">
        <v>-587</v>
      </c>
      <c r="AE2716" s="5">
        <f>IFERROR(Table1[[#This Row],[Inventory]]/Table1[[#This Row],[Actual_Sales]],0)</f>
        <v>-4.5153846153846153</v>
      </c>
    </row>
    <row r="2717" spans="1:31" x14ac:dyDescent="0.25">
      <c r="A2717">
        <v>3489</v>
      </c>
      <c r="B2717">
        <v>720</v>
      </c>
      <c r="C2717">
        <v>6</v>
      </c>
      <c r="D2717" s="2">
        <v>40756</v>
      </c>
      <c r="E2717">
        <v>130</v>
      </c>
      <c r="F2717">
        <v>150</v>
      </c>
      <c r="G2717">
        <f>Table1[[#This Row],[Actual_Sales]]-Table1[[#This Row],[Budget_Sales]]</f>
        <v>-20</v>
      </c>
      <c r="H2717" s="5">
        <f>IF(
Table1[[#This Row],[Budget_Sales]]=0,
"",
IF(
Table1[[#This Row],[Budget_Sales]]&gt;0,
(Table1[[#This Row],[Actual_Sales]]-Table1[[#This Row],[Budget_Sales]])/Table1[[#This Row],[Budget_Sales]],
(Table1[[#This Row],[Actual_Sales]]-Table1[[#This Row],[Budget_Sales]])/ABS(Table1[[#This Row],[Budget_Sales]])
)
)</f>
        <v>-0.13333333333333333</v>
      </c>
      <c r="I2717" s="5" t="str">
        <f>IF(Table1[[#This Row],[Sales_Var]]&gt;=0,"Above Budget","Below Budget")</f>
        <v>Below Budget</v>
      </c>
      <c r="J2717">
        <f>Table1[[#This Row],[Actual_Sales]]-(Table1[[#This Row],[COGS]]+Table1[[#This Row],[Expenses]])</f>
        <v>32</v>
      </c>
      <c r="K2717">
        <v>50</v>
      </c>
      <c r="L2717">
        <f>Table1[[#This Row],[Actual_Profit]]-Table1[[#This Row],[Budget_Profit]]</f>
        <v>-18</v>
      </c>
      <c r="M2717" s="5">
        <f>IF(
Table1[[#This Row],[Budget_Profit]]=0,
"",
IF(
Table1[[#This Row],[Budget_Profit]]&gt;0,
(Table1[[#This Row],[Actual_Profit]]-Table1[[#This Row],[Budget_Profit]])/Table1[[#This Row],[Budget_Profit]],
(Table1[[#This Row],[Actual_Profit]]-Table1[[#This Row],[Budget_Profit]])/ABS(Table1[[#This Row],[Budget_Profit]])
)
)</f>
        <v>-0.36</v>
      </c>
      <c r="N2717" s="5" t="str">
        <f>IF(Table1[[#This Row],[Profit_Var]]&gt;=0, "Above Budget", "Below Budget")</f>
        <v>Below Budget</v>
      </c>
      <c r="O2717">
        <v>52</v>
      </c>
      <c r="P2717">
        <v>60</v>
      </c>
      <c r="Q2717">
        <f>Table1[[#This Row],[COGS]]-Table1[[#This Row],[Budget_COGS]]</f>
        <v>-8</v>
      </c>
      <c r="R2717" s="5">
        <f>IF(
Table1[[#This Row],[Budget_COGS]]=0,
"",
IF(
Table1[[#This Row],[Budget_COGS]]&gt;0,
(Table1[[#This Row],[Budget_COGS]]-Table1[[#This Row],[COGS]]) / Table1[[#This Row],[Budget_COGS]],
(Table1[[#This Row],[Budget_COGS]]-Table1[[#This Row],[COGS]]) / ABS(Table1[[#This Row],[Budget_COGS]])
)
)</f>
        <v>0.13333333333333333</v>
      </c>
      <c r="S2717" s="5" t="str">
        <f>IF(Table1[[#This Row],[COGS _Var]]&gt;=0, "Above Budget", "Below Budget")</f>
        <v>Below Budget</v>
      </c>
      <c r="T2717">
        <f>Table1[[#This Row],[Actual_Sales]]-Table1[[#This Row],[COGS]]</f>
        <v>78</v>
      </c>
      <c r="U2717">
        <v>90</v>
      </c>
      <c r="V2717">
        <f>Table1[[#This Row],[Gross_Margin]]-Table1[[#This Row],[Budget_Margin]]</f>
        <v>-12</v>
      </c>
      <c r="W2717" s="5">
        <f>IF(
Table1[[#This Row],[Budget_Margin]]=0,
"",
IF(
Table1[[#This Row],[Budget_Margin]]&gt;0,
(Table1[[#This Row],[Gross_Margin]]-Table1[[#This Row],[Budget_Margin]]) / Table1[[#This Row],[Budget_Margin]],
(Table1[[#This Row],[Gross_Margin]]-Table1[[#This Row],[Budget_Margin]]) / ABS(Table1[[#This Row],[Budget_Margin]])
)
)</f>
        <v>-0.13333333333333333</v>
      </c>
      <c r="X2717" s="5" t="str">
        <f>IF(Table1[[#This Row],[Margin_Var]]&gt;=0, "Above Budget", "Below Budget")</f>
        <v>Below Budget</v>
      </c>
      <c r="Y2717" s="5">
        <f>IFERROR(Table1[[#This Row],[Gross_Margin]]/Table1[[#This Row],[Actual_Sales]],0)</f>
        <v>0.6</v>
      </c>
      <c r="Z2717" s="5">
        <f>Table1[[#This Row],[Actual_Profit]]/Table1[[#This Row],[Actual_Sales]]</f>
        <v>0.24615384615384617</v>
      </c>
      <c r="AA2717">
        <v>46</v>
      </c>
      <c r="AB2717" s="5">
        <f>IFERROR(Table1[[#This Row],[Expenses]]/Table1[[#This Row],[Actual_Sales]],0)</f>
        <v>0.35384615384615387</v>
      </c>
      <c r="AC2717">
        <v>17</v>
      </c>
      <c r="AD2717">
        <v>662</v>
      </c>
      <c r="AE2717" s="5">
        <f>IFERROR(Table1[[#This Row],[Inventory]]/Table1[[#This Row],[Actual_Sales]],0)</f>
        <v>5.092307692307692</v>
      </c>
    </row>
    <row r="2718" spans="1:31" x14ac:dyDescent="0.25">
      <c r="A2718">
        <v>3507</v>
      </c>
      <c r="B2718">
        <v>815</v>
      </c>
      <c r="C2718">
        <v>12</v>
      </c>
      <c r="D2718" s="2">
        <v>40756</v>
      </c>
      <c r="E2718">
        <v>130</v>
      </c>
      <c r="F2718">
        <v>110</v>
      </c>
      <c r="G2718">
        <f>Table1[[#This Row],[Actual_Sales]]-Table1[[#This Row],[Budget_Sales]]</f>
        <v>20</v>
      </c>
      <c r="H2718" s="5">
        <f>IF(
Table1[[#This Row],[Budget_Sales]]=0,
"",
IF(
Table1[[#This Row],[Budget_Sales]]&gt;0,
(Table1[[#This Row],[Actual_Sales]]-Table1[[#This Row],[Budget_Sales]])/Table1[[#This Row],[Budget_Sales]],
(Table1[[#This Row],[Actual_Sales]]-Table1[[#This Row],[Budget_Sales]])/ABS(Table1[[#This Row],[Budget_Sales]])
)
)</f>
        <v>0.18181818181818182</v>
      </c>
      <c r="I2718" s="5" t="str">
        <f>IF(Table1[[#This Row],[Sales_Var]]&gt;=0,"Above Budget","Below Budget")</f>
        <v>Above Budget</v>
      </c>
      <c r="J2718">
        <f>Table1[[#This Row],[Actual_Sales]]-(Table1[[#This Row],[COGS]]+Table1[[#This Row],[Expenses]])</f>
        <v>32</v>
      </c>
      <c r="K2718">
        <v>30</v>
      </c>
      <c r="L2718">
        <f>Table1[[#This Row],[Actual_Profit]]-Table1[[#This Row],[Budget_Profit]]</f>
        <v>2</v>
      </c>
      <c r="M2718" s="5">
        <f>IF(
Table1[[#This Row],[Budget_Profit]]=0,
"",
IF(
Table1[[#This Row],[Budget_Profit]]&gt;0,
(Table1[[#This Row],[Actual_Profit]]-Table1[[#This Row],[Budget_Profit]])/Table1[[#This Row],[Budget_Profit]],
(Table1[[#This Row],[Actual_Profit]]-Table1[[#This Row],[Budget_Profit]])/ABS(Table1[[#This Row],[Budget_Profit]])
)
)</f>
        <v>6.6666666666666666E-2</v>
      </c>
      <c r="N2718" s="5" t="str">
        <f>IF(Table1[[#This Row],[Profit_Var]]&gt;=0, "Above Budget", "Below Budget")</f>
        <v>Above Budget</v>
      </c>
      <c r="O2718">
        <v>52</v>
      </c>
      <c r="P2718">
        <v>40</v>
      </c>
      <c r="Q2718">
        <f>Table1[[#This Row],[COGS]]-Table1[[#This Row],[Budget_COGS]]</f>
        <v>12</v>
      </c>
      <c r="R2718" s="5">
        <f>IF(
Table1[[#This Row],[Budget_COGS]]=0,
"",
IF(
Table1[[#This Row],[Budget_COGS]]&gt;0,
(Table1[[#This Row],[Budget_COGS]]-Table1[[#This Row],[COGS]]) / Table1[[#This Row],[Budget_COGS]],
(Table1[[#This Row],[Budget_COGS]]-Table1[[#This Row],[COGS]]) / ABS(Table1[[#This Row],[Budget_COGS]])
)
)</f>
        <v>-0.3</v>
      </c>
      <c r="S2718" s="5" t="str">
        <f>IF(Table1[[#This Row],[COGS _Var]]&gt;=0, "Above Budget", "Below Budget")</f>
        <v>Above Budget</v>
      </c>
      <c r="T2718">
        <f>Table1[[#This Row],[Actual_Sales]]-Table1[[#This Row],[COGS]]</f>
        <v>78</v>
      </c>
      <c r="U2718">
        <v>70</v>
      </c>
      <c r="V2718">
        <f>Table1[[#This Row],[Gross_Margin]]-Table1[[#This Row],[Budget_Margin]]</f>
        <v>8</v>
      </c>
      <c r="W2718" s="5">
        <f>IF(
Table1[[#This Row],[Budget_Margin]]=0,
"",
IF(
Table1[[#This Row],[Budget_Margin]]&gt;0,
(Table1[[#This Row],[Gross_Margin]]-Table1[[#This Row],[Budget_Margin]]) / Table1[[#This Row],[Budget_Margin]],
(Table1[[#This Row],[Gross_Margin]]-Table1[[#This Row],[Budget_Margin]]) / ABS(Table1[[#This Row],[Budget_Margin]])
)
)</f>
        <v>0.11428571428571428</v>
      </c>
      <c r="X2718" s="5" t="str">
        <f>IF(Table1[[#This Row],[Margin_Var]]&gt;=0, "Above Budget", "Below Budget")</f>
        <v>Above Budget</v>
      </c>
      <c r="Y2718" s="5">
        <f>IFERROR(Table1[[#This Row],[Gross_Margin]]/Table1[[#This Row],[Actual_Sales]],0)</f>
        <v>0.6</v>
      </c>
      <c r="Z2718" s="5">
        <f>Table1[[#This Row],[Actual_Profit]]/Table1[[#This Row],[Actual_Sales]]</f>
        <v>0.24615384615384617</v>
      </c>
      <c r="AA2718">
        <v>46</v>
      </c>
      <c r="AB2718" s="5">
        <f>IFERROR(Table1[[#This Row],[Expenses]]/Table1[[#This Row],[Actual_Sales]],0)</f>
        <v>0.35384615384615387</v>
      </c>
      <c r="AC2718">
        <v>17</v>
      </c>
      <c r="AD2718">
        <v>662</v>
      </c>
      <c r="AE2718" s="5">
        <f>IFERROR(Table1[[#This Row],[Inventory]]/Table1[[#This Row],[Actual_Sales]],0)</f>
        <v>5.092307692307692</v>
      </c>
    </row>
    <row r="2719" spans="1:31" x14ac:dyDescent="0.25">
      <c r="A2719">
        <v>3471</v>
      </c>
      <c r="B2719">
        <v>650</v>
      </c>
      <c r="C2719">
        <v>13</v>
      </c>
      <c r="D2719" s="2">
        <v>40756</v>
      </c>
      <c r="E2719">
        <v>130</v>
      </c>
      <c r="F2719">
        <v>80</v>
      </c>
      <c r="G2719">
        <f>Table1[[#This Row],[Actual_Sales]]-Table1[[#This Row],[Budget_Sales]]</f>
        <v>50</v>
      </c>
      <c r="H2719" s="5">
        <f>IF(
Table1[[#This Row],[Budget_Sales]]=0,
"",
IF(
Table1[[#This Row],[Budget_Sales]]&gt;0,
(Table1[[#This Row],[Actual_Sales]]-Table1[[#This Row],[Budget_Sales]])/Table1[[#This Row],[Budget_Sales]],
(Table1[[#This Row],[Actual_Sales]]-Table1[[#This Row],[Budget_Sales]])/ABS(Table1[[#This Row],[Budget_Sales]])
)
)</f>
        <v>0.625</v>
      </c>
      <c r="I2719" s="5" t="str">
        <f>IF(Table1[[#This Row],[Sales_Var]]&gt;=0,"Above Budget","Below Budget")</f>
        <v>Above Budget</v>
      </c>
      <c r="J2719">
        <f>Table1[[#This Row],[Actual_Sales]]-(Table1[[#This Row],[COGS]]+Table1[[#This Row],[Expenses]])</f>
        <v>32</v>
      </c>
      <c r="K2719">
        <v>20</v>
      </c>
      <c r="L2719">
        <f>Table1[[#This Row],[Actual_Profit]]-Table1[[#This Row],[Budget_Profit]]</f>
        <v>12</v>
      </c>
      <c r="M2719" s="5">
        <f>IF(
Table1[[#This Row],[Budget_Profit]]=0,
"",
IF(
Table1[[#This Row],[Budget_Profit]]&gt;0,
(Table1[[#This Row],[Actual_Profit]]-Table1[[#This Row],[Budget_Profit]])/Table1[[#This Row],[Budget_Profit]],
(Table1[[#This Row],[Actual_Profit]]-Table1[[#This Row],[Budget_Profit]])/ABS(Table1[[#This Row],[Budget_Profit]])
)
)</f>
        <v>0.6</v>
      </c>
      <c r="N2719" s="5" t="str">
        <f>IF(Table1[[#This Row],[Profit_Var]]&gt;=0, "Above Budget", "Below Budget")</f>
        <v>Above Budget</v>
      </c>
      <c r="O2719">
        <v>52</v>
      </c>
      <c r="P2719">
        <v>30</v>
      </c>
      <c r="Q2719">
        <f>Table1[[#This Row],[COGS]]-Table1[[#This Row],[Budget_COGS]]</f>
        <v>22</v>
      </c>
      <c r="R2719" s="5">
        <f>IF(
Table1[[#This Row],[Budget_COGS]]=0,
"",
IF(
Table1[[#This Row],[Budget_COGS]]&gt;0,
(Table1[[#This Row],[Budget_COGS]]-Table1[[#This Row],[COGS]]) / Table1[[#This Row],[Budget_COGS]],
(Table1[[#This Row],[Budget_COGS]]-Table1[[#This Row],[COGS]]) / ABS(Table1[[#This Row],[Budget_COGS]])
)
)</f>
        <v>-0.73333333333333328</v>
      </c>
      <c r="S2719" s="5" t="str">
        <f>IF(Table1[[#This Row],[COGS _Var]]&gt;=0, "Above Budget", "Below Budget")</f>
        <v>Above Budget</v>
      </c>
      <c r="T2719">
        <f>Table1[[#This Row],[Actual_Sales]]-Table1[[#This Row],[COGS]]</f>
        <v>78</v>
      </c>
      <c r="U2719">
        <v>50</v>
      </c>
      <c r="V2719">
        <f>Table1[[#This Row],[Gross_Margin]]-Table1[[#This Row],[Budget_Margin]]</f>
        <v>28</v>
      </c>
      <c r="W2719" s="5">
        <f>IF(
Table1[[#This Row],[Budget_Margin]]=0,
"",
IF(
Table1[[#This Row],[Budget_Margin]]&gt;0,
(Table1[[#This Row],[Gross_Margin]]-Table1[[#This Row],[Budget_Margin]]) / Table1[[#This Row],[Budget_Margin]],
(Table1[[#This Row],[Gross_Margin]]-Table1[[#This Row],[Budget_Margin]]) / ABS(Table1[[#This Row],[Budget_Margin]])
)
)</f>
        <v>0.56000000000000005</v>
      </c>
      <c r="X2719" s="5" t="str">
        <f>IF(Table1[[#This Row],[Margin_Var]]&gt;=0, "Above Budget", "Below Budget")</f>
        <v>Above Budget</v>
      </c>
      <c r="Y2719" s="5">
        <f>IFERROR(Table1[[#This Row],[Gross_Margin]]/Table1[[#This Row],[Actual_Sales]],0)</f>
        <v>0.6</v>
      </c>
      <c r="Z2719" s="5">
        <f>Table1[[#This Row],[Actual_Profit]]/Table1[[#This Row],[Actual_Sales]]</f>
        <v>0.24615384615384617</v>
      </c>
      <c r="AA2719">
        <v>46</v>
      </c>
      <c r="AB2719" s="5">
        <f>IFERROR(Table1[[#This Row],[Expenses]]/Table1[[#This Row],[Actual_Sales]],0)</f>
        <v>0.35384615384615387</v>
      </c>
      <c r="AC2719">
        <v>17</v>
      </c>
      <c r="AD2719">
        <v>662</v>
      </c>
      <c r="AE2719" s="5">
        <f>IFERROR(Table1[[#This Row],[Inventory]]/Table1[[#This Row],[Actual_Sales]],0)</f>
        <v>5.092307692307692</v>
      </c>
    </row>
    <row r="2720" spans="1:31" x14ac:dyDescent="0.25">
      <c r="A2720">
        <v>3301</v>
      </c>
      <c r="B2720">
        <v>682</v>
      </c>
      <c r="C2720">
        <v>4</v>
      </c>
      <c r="D2720" s="2">
        <v>40725</v>
      </c>
      <c r="E2720">
        <v>130</v>
      </c>
      <c r="F2720">
        <v>110</v>
      </c>
      <c r="G2720">
        <f>Table1[[#This Row],[Actual_Sales]]-Table1[[#This Row],[Budget_Sales]]</f>
        <v>20</v>
      </c>
      <c r="H2720" s="5">
        <f>IF(
Table1[[#This Row],[Budget_Sales]]=0,
"",
IF(
Table1[[#This Row],[Budget_Sales]]&gt;0,
(Table1[[#This Row],[Actual_Sales]]-Table1[[#This Row],[Budget_Sales]])/Table1[[#This Row],[Budget_Sales]],
(Table1[[#This Row],[Actual_Sales]]-Table1[[#This Row],[Budget_Sales]])/ABS(Table1[[#This Row],[Budget_Sales]])
)
)</f>
        <v>0.18181818181818182</v>
      </c>
      <c r="I2720" s="5" t="str">
        <f>IF(Table1[[#This Row],[Sales_Var]]&gt;=0,"Above Budget","Below Budget")</f>
        <v>Above Budget</v>
      </c>
      <c r="J2720">
        <f>Table1[[#This Row],[Actual_Sales]]-(Table1[[#This Row],[COGS]]+Table1[[#This Row],[Expenses]])</f>
        <v>32</v>
      </c>
      <c r="K2720">
        <v>40</v>
      </c>
      <c r="L2720">
        <f>Table1[[#This Row],[Actual_Profit]]-Table1[[#This Row],[Budget_Profit]]</f>
        <v>-8</v>
      </c>
      <c r="M2720" s="5">
        <f>IF(
Table1[[#This Row],[Budget_Profit]]=0,
"",
IF(
Table1[[#This Row],[Budget_Profit]]&gt;0,
(Table1[[#This Row],[Actual_Profit]]-Table1[[#This Row],[Budget_Profit]])/Table1[[#This Row],[Budget_Profit]],
(Table1[[#This Row],[Actual_Profit]]-Table1[[#This Row],[Budget_Profit]])/ABS(Table1[[#This Row],[Budget_Profit]])
)
)</f>
        <v>-0.2</v>
      </c>
      <c r="N2720" s="5" t="str">
        <f>IF(Table1[[#This Row],[Profit_Var]]&gt;=0, "Above Budget", "Below Budget")</f>
        <v>Below Budget</v>
      </c>
      <c r="O2720">
        <v>52</v>
      </c>
      <c r="P2720">
        <v>40</v>
      </c>
      <c r="Q2720">
        <f>Table1[[#This Row],[COGS]]-Table1[[#This Row],[Budget_COGS]]</f>
        <v>12</v>
      </c>
      <c r="R2720" s="5">
        <f>IF(
Table1[[#This Row],[Budget_COGS]]=0,
"",
IF(
Table1[[#This Row],[Budget_COGS]]&gt;0,
(Table1[[#This Row],[Budget_COGS]]-Table1[[#This Row],[COGS]]) / Table1[[#This Row],[Budget_COGS]],
(Table1[[#This Row],[Budget_COGS]]-Table1[[#This Row],[COGS]]) / ABS(Table1[[#This Row],[Budget_COGS]])
)
)</f>
        <v>-0.3</v>
      </c>
      <c r="S2720" s="5" t="str">
        <f>IF(Table1[[#This Row],[COGS _Var]]&gt;=0, "Above Budget", "Below Budget")</f>
        <v>Above Budget</v>
      </c>
      <c r="T2720">
        <f>Table1[[#This Row],[Actual_Sales]]-Table1[[#This Row],[COGS]]</f>
        <v>78</v>
      </c>
      <c r="U2720">
        <v>70</v>
      </c>
      <c r="V2720">
        <f>Table1[[#This Row],[Gross_Margin]]-Table1[[#This Row],[Budget_Margin]]</f>
        <v>8</v>
      </c>
      <c r="W2720" s="5">
        <f>IF(
Table1[[#This Row],[Budget_Margin]]=0,
"",
IF(
Table1[[#This Row],[Budget_Margin]]&gt;0,
(Table1[[#This Row],[Gross_Margin]]-Table1[[#This Row],[Budget_Margin]]) / Table1[[#This Row],[Budget_Margin]],
(Table1[[#This Row],[Gross_Margin]]-Table1[[#This Row],[Budget_Margin]]) / ABS(Table1[[#This Row],[Budget_Margin]])
)
)</f>
        <v>0.11428571428571428</v>
      </c>
      <c r="X2720" s="5" t="str">
        <f>IF(Table1[[#This Row],[Margin_Var]]&gt;=0, "Above Budget", "Below Budget")</f>
        <v>Above Budget</v>
      </c>
      <c r="Y2720" s="5">
        <f>IFERROR(Table1[[#This Row],[Gross_Margin]]/Table1[[#This Row],[Actual_Sales]],0)</f>
        <v>0.6</v>
      </c>
      <c r="Z2720" s="5">
        <f>Table1[[#This Row],[Actual_Profit]]/Table1[[#This Row],[Actual_Sales]]</f>
        <v>0.24615384615384617</v>
      </c>
      <c r="AA2720">
        <v>46</v>
      </c>
      <c r="AB2720" s="5">
        <f>IFERROR(Table1[[#This Row],[Expenses]]/Table1[[#This Row],[Actual_Sales]],0)</f>
        <v>0.35384615384615387</v>
      </c>
      <c r="AC2720">
        <v>17</v>
      </c>
      <c r="AD2720">
        <v>-456</v>
      </c>
      <c r="AE2720" s="5">
        <f>IFERROR(Table1[[#This Row],[Inventory]]/Table1[[#This Row],[Actual_Sales]],0)</f>
        <v>-3.5076923076923077</v>
      </c>
    </row>
    <row r="2721" spans="1:31" x14ac:dyDescent="0.25">
      <c r="A2721">
        <v>3355</v>
      </c>
      <c r="B2721">
        <v>949</v>
      </c>
      <c r="C2721">
        <v>13</v>
      </c>
      <c r="D2721" s="2">
        <v>40725</v>
      </c>
      <c r="E2721">
        <v>130</v>
      </c>
      <c r="F2721">
        <v>80</v>
      </c>
      <c r="G2721">
        <f>Table1[[#This Row],[Actual_Sales]]-Table1[[#This Row],[Budget_Sales]]</f>
        <v>50</v>
      </c>
      <c r="H2721" s="5">
        <f>IF(
Table1[[#This Row],[Budget_Sales]]=0,
"",
IF(
Table1[[#This Row],[Budget_Sales]]&gt;0,
(Table1[[#This Row],[Actual_Sales]]-Table1[[#This Row],[Budget_Sales]])/Table1[[#This Row],[Budget_Sales]],
(Table1[[#This Row],[Actual_Sales]]-Table1[[#This Row],[Budget_Sales]])/ABS(Table1[[#This Row],[Budget_Sales]])
)
)</f>
        <v>0.625</v>
      </c>
      <c r="I2721" s="5" t="str">
        <f>IF(Table1[[#This Row],[Sales_Var]]&gt;=0,"Above Budget","Below Budget")</f>
        <v>Above Budget</v>
      </c>
      <c r="J2721">
        <f>Table1[[#This Row],[Actual_Sales]]-(Table1[[#This Row],[COGS]]+Table1[[#This Row],[Expenses]])</f>
        <v>32</v>
      </c>
      <c r="K2721">
        <v>20</v>
      </c>
      <c r="L2721">
        <f>Table1[[#This Row],[Actual_Profit]]-Table1[[#This Row],[Budget_Profit]]</f>
        <v>12</v>
      </c>
      <c r="M2721" s="5">
        <f>IF(
Table1[[#This Row],[Budget_Profit]]=0,
"",
IF(
Table1[[#This Row],[Budget_Profit]]&gt;0,
(Table1[[#This Row],[Actual_Profit]]-Table1[[#This Row],[Budget_Profit]])/Table1[[#This Row],[Budget_Profit]],
(Table1[[#This Row],[Actual_Profit]]-Table1[[#This Row],[Budget_Profit]])/ABS(Table1[[#This Row],[Budget_Profit]])
)
)</f>
        <v>0.6</v>
      </c>
      <c r="N2721" s="5" t="str">
        <f>IF(Table1[[#This Row],[Profit_Var]]&gt;=0, "Above Budget", "Below Budget")</f>
        <v>Above Budget</v>
      </c>
      <c r="O2721">
        <v>52</v>
      </c>
      <c r="P2721">
        <v>30</v>
      </c>
      <c r="Q2721">
        <f>Table1[[#This Row],[COGS]]-Table1[[#This Row],[Budget_COGS]]</f>
        <v>22</v>
      </c>
      <c r="R2721" s="5">
        <f>IF(
Table1[[#This Row],[Budget_COGS]]=0,
"",
IF(
Table1[[#This Row],[Budget_COGS]]&gt;0,
(Table1[[#This Row],[Budget_COGS]]-Table1[[#This Row],[COGS]]) / Table1[[#This Row],[Budget_COGS]],
(Table1[[#This Row],[Budget_COGS]]-Table1[[#This Row],[COGS]]) / ABS(Table1[[#This Row],[Budget_COGS]])
)
)</f>
        <v>-0.73333333333333328</v>
      </c>
      <c r="S2721" s="5" t="str">
        <f>IF(Table1[[#This Row],[COGS _Var]]&gt;=0, "Above Budget", "Below Budget")</f>
        <v>Above Budget</v>
      </c>
      <c r="T2721">
        <f>Table1[[#This Row],[Actual_Sales]]-Table1[[#This Row],[COGS]]</f>
        <v>78</v>
      </c>
      <c r="U2721">
        <v>50</v>
      </c>
      <c r="V2721">
        <f>Table1[[#This Row],[Gross_Margin]]-Table1[[#This Row],[Budget_Margin]]</f>
        <v>28</v>
      </c>
      <c r="W2721" s="5">
        <f>IF(
Table1[[#This Row],[Budget_Margin]]=0,
"",
IF(
Table1[[#This Row],[Budget_Margin]]&gt;0,
(Table1[[#This Row],[Gross_Margin]]-Table1[[#This Row],[Budget_Margin]]) / Table1[[#This Row],[Budget_Margin]],
(Table1[[#This Row],[Gross_Margin]]-Table1[[#This Row],[Budget_Margin]]) / ABS(Table1[[#This Row],[Budget_Margin]])
)
)</f>
        <v>0.56000000000000005</v>
      </c>
      <c r="X2721" s="5" t="str">
        <f>IF(Table1[[#This Row],[Margin_Var]]&gt;=0, "Above Budget", "Below Budget")</f>
        <v>Above Budget</v>
      </c>
      <c r="Y2721" s="5">
        <f>IFERROR(Table1[[#This Row],[Gross_Margin]]/Table1[[#This Row],[Actual_Sales]],0)</f>
        <v>0.6</v>
      </c>
      <c r="Z2721" s="5">
        <f>Table1[[#This Row],[Actual_Profit]]/Table1[[#This Row],[Actual_Sales]]</f>
        <v>0.24615384615384617</v>
      </c>
      <c r="AA2721">
        <v>46</v>
      </c>
      <c r="AB2721" s="5">
        <f>IFERROR(Table1[[#This Row],[Expenses]]/Table1[[#This Row],[Actual_Sales]],0)</f>
        <v>0.35384615384615387</v>
      </c>
      <c r="AC2721">
        <v>17</v>
      </c>
      <c r="AD2721">
        <v>668</v>
      </c>
      <c r="AE2721" s="5">
        <f>IFERROR(Table1[[#This Row],[Inventory]]/Table1[[#This Row],[Actual_Sales]],0)</f>
        <v>5.1384615384615389</v>
      </c>
    </row>
    <row r="2722" spans="1:31" x14ac:dyDescent="0.25">
      <c r="A2722">
        <v>2188</v>
      </c>
      <c r="B2722">
        <v>503</v>
      </c>
      <c r="C2722">
        <v>2</v>
      </c>
      <c r="D2722" s="2">
        <v>40544</v>
      </c>
      <c r="E2722">
        <v>179</v>
      </c>
      <c r="F2722">
        <v>200</v>
      </c>
      <c r="G2722">
        <f>Table1[[#This Row],[Actual_Sales]]-Table1[[#This Row],[Budget_Sales]]</f>
        <v>-21</v>
      </c>
      <c r="H2722" s="5">
        <f>IF(
Table1[[#This Row],[Budget_Sales]]=0,
"",
IF(
Table1[[#This Row],[Budget_Sales]]&gt;0,
(Table1[[#This Row],[Actual_Sales]]-Table1[[#This Row],[Budget_Sales]])/Table1[[#This Row],[Budget_Sales]],
(Table1[[#This Row],[Actual_Sales]]-Table1[[#This Row],[Budget_Sales]])/ABS(Table1[[#This Row],[Budget_Sales]])
)
)</f>
        <v>-0.105</v>
      </c>
      <c r="I2722" s="5" t="str">
        <f>IF(Table1[[#This Row],[Sales_Var]]&gt;=0,"Above Budget","Below Budget")</f>
        <v>Below Budget</v>
      </c>
      <c r="J2722">
        <f>Table1[[#This Row],[Actual_Sales]]-(Table1[[#This Row],[COGS]]+Table1[[#This Row],[Expenses]])</f>
        <v>44</v>
      </c>
      <c r="K2722">
        <v>60</v>
      </c>
      <c r="L2722">
        <f>Table1[[#This Row],[Actual_Profit]]-Table1[[#This Row],[Budget_Profit]]</f>
        <v>-16</v>
      </c>
      <c r="M2722" s="5">
        <f>IF(
Table1[[#This Row],[Budget_Profit]]=0,
"",
IF(
Table1[[#This Row],[Budget_Profit]]&gt;0,
(Table1[[#This Row],[Actual_Profit]]-Table1[[#This Row],[Budget_Profit]])/Table1[[#This Row],[Budget_Profit]],
(Table1[[#This Row],[Actual_Profit]]-Table1[[#This Row],[Budget_Profit]])/ABS(Table1[[#This Row],[Budget_Profit]])
)
)</f>
        <v>-0.26666666666666666</v>
      </c>
      <c r="N2722" s="5" t="str">
        <f>IF(Table1[[#This Row],[Profit_Var]]&gt;=0, "Above Budget", "Below Budget")</f>
        <v>Below Budget</v>
      </c>
      <c r="O2722">
        <v>67</v>
      </c>
      <c r="P2722">
        <v>80</v>
      </c>
      <c r="Q2722">
        <f>Table1[[#This Row],[COGS]]-Table1[[#This Row],[Budget_COGS]]</f>
        <v>-13</v>
      </c>
      <c r="R2722" s="5">
        <f>IF(
Table1[[#This Row],[Budget_COGS]]=0,
"",
IF(
Table1[[#This Row],[Budget_COGS]]&gt;0,
(Table1[[#This Row],[Budget_COGS]]-Table1[[#This Row],[COGS]]) / Table1[[#This Row],[Budget_COGS]],
(Table1[[#This Row],[Budget_COGS]]-Table1[[#This Row],[COGS]]) / ABS(Table1[[#This Row],[Budget_COGS]])
)
)</f>
        <v>0.16250000000000001</v>
      </c>
      <c r="S2722" s="5" t="str">
        <f>IF(Table1[[#This Row],[COGS _Var]]&gt;=0, "Above Budget", "Below Budget")</f>
        <v>Below Budget</v>
      </c>
      <c r="T2722">
        <f>Table1[[#This Row],[Actual_Sales]]-Table1[[#This Row],[COGS]]</f>
        <v>112</v>
      </c>
      <c r="U2722">
        <v>120</v>
      </c>
      <c r="V2722">
        <f>Table1[[#This Row],[Gross_Margin]]-Table1[[#This Row],[Budget_Margin]]</f>
        <v>-8</v>
      </c>
      <c r="W2722" s="5">
        <f>IF(
Table1[[#This Row],[Budget_Margin]]=0,
"",
IF(
Table1[[#This Row],[Budget_Margin]]&gt;0,
(Table1[[#This Row],[Gross_Margin]]-Table1[[#This Row],[Budget_Margin]]) / Table1[[#This Row],[Budget_Margin]],
(Table1[[#This Row],[Gross_Margin]]-Table1[[#This Row],[Budget_Margin]]) / ABS(Table1[[#This Row],[Budget_Margin]])
)
)</f>
        <v>-6.6666666666666666E-2</v>
      </c>
      <c r="X2722" s="5" t="str">
        <f>IF(Table1[[#This Row],[Margin_Var]]&gt;=0, "Above Budget", "Below Budget")</f>
        <v>Below Budget</v>
      </c>
      <c r="Y2722" s="5">
        <f>IFERROR(Table1[[#This Row],[Gross_Margin]]/Table1[[#This Row],[Actual_Sales]],0)</f>
        <v>0.62569832402234637</v>
      </c>
      <c r="Z2722" s="5">
        <f>Table1[[#This Row],[Actual_Profit]]/Table1[[#This Row],[Actual_Sales]]</f>
        <v>0.24581005586592178</v>
      </c>
      <c r="AA2722">
        <v>68</v>
      </c>
      <c r="AB2722" s="5">
        <f>IFERROR(Table1[[#This Row],[Expenses]]/Table1[[#This Row],[Actual_Sales]],0)</f>
        <v>0.37988826815642457</v>
      </c>
      <c r="AC2722">
        <v>22</v>
      </c>
      <c r="AD2722">
        <v>400</v>
      </c>
      <c r="AE2722" s="5">
        <f>IFERROR(Table1[[#This Row],[Inventory]]/Table1[[#This Row],[Actual_Sales]],0)</f>
        <v>2.2346368715083798</v>
      </c>
    </row>
    <row r="2723" spans="1:31" x14ac:dyDescent="0.25">
      <c r="A2723">
        <v>3773</v>
      </c>
      <c r="B2723">
        <v>435</v>
      </c>
      <c r="C2723">
        <v>2</v>
      </c>
      <c r="D2723" s="2">
        <v>40817</v>
      </c>
      <c r="E2723">
        <v>118</v>
      </c>
      <c r="F2723">
        <v>150</v>
      </c>
      <c r="G2723">
        <f>Table1[[#This Row],[Actual_Sales]]-Table1[[#This Row],[Budget_Sales]]</f>
        <v>-32</v>
      </c>
      <c r="H2723" s="5">
        <f>IF(
Table1[[#This Row],[Budget_Sales]]=0,
"",
IF(
Table1[[#This Row],[Budget_Sales]]&gt;0,
(Table1[[#This Row],[Actual_Sales]]-Table1[[#This Row],[Budget_Sales]])/Table1[[#This Row],[Budget_Sales]],
(Table1[[#This Row],[Actual_Sales]]-Table1[[#This Row],[Budget_Sales]])/ABS(Table1[[#This Row],[Budget_Sales]])
)
)</f>
        <v>-0.21333333333333335</v>
      </c>
      <c r="I2723" s="5" t="str">
        <f>IF(Table1[[#This Row],[Sales_Var]]&gt;=0,"Above Budget","Below Budget")</f>
        <v>Below Budget</v>
      </c>
      <c r="J2723">
        <f>Table1[[#This Row],[Actual_Sales]]-(Table1[[#This Row],[COGS]]+Table1[[#This Row],[Expenses]])</f>
        <v>29</v>
      </c>
      <c r="K2723">
        <v>80</v>
      </c>
      <c r="L2723">
        <f>Table1[[#This Row],[Actual_Profit]]-Table1[[#This Row],[Budget_Profit]]</f>
        <v>-51</v>
      </c>
      <c r="M2723" s="5">
        <f>IF(
Table1[[#This Row],[Budget_Profit]]=0,
"",
IF(
Table1[[#This Row],[Budget_Profit]]&gt;0,
(Table1[[#This Row],[Actual_Profit]]-Table1[[#This Row],[Budget_Profit]])/Table1[[#This Row],[Budget_Profit]],
(Table1[[#This Row],[Actual_Profit]]-Table1[[#This Row],[Budget_Profit]])/ABS(Table1[[#This Row],[Budget_Profit]])
)
)</f>
        <v>-0.63749999999999996</v>
      </c>
      <c r="N2723" s="5" t="str">
        <f>IF(Table1[[#This Row],[Profit_Var]]&gt;=0, "Above Budget", "Below Budget")</f>
        <v>Below Budget</v>
      </c>
      <c r="O2723">
        <v>47</v>
      </c>
      <c r="P2723">
        <v>50</v>
      </c>
      <c r="Q2723">
        <f>Table1[[#This Row],[COGS]]-Table1[[#This Row],[Budget_COGS]]</f>
        <v>-3</v>
      </c>
      <c r="R2723" s="5">
        <f>IF(
Table1[[#This Row],[Budget_COGS]]=0,
"",
IF(
Table1[[#This Row],[Budget_COGS]]&gt;0,
(Table1[[#This Row],[Budget_COGS]]-Table1[[#This Row],[COGS]]) / Table1[[#This Row],[Budget_COGS]],
(Table1[[#This Row],[Budget_COGS]]-Table1[[#This Row],[COGS]]) / ABS(Table1[[#This Row],[Budget_COGS]])
)
)</f>
        <v>0.06</v>
      </c>
      <c r="S2723" s="5" t="str">
        <f>IF(Table1[[#This Row],[COGS _Var]]&gt;=0, "Above Budget", "Below Budget")</f>
        <v>Below Budget</v>
      </c>
      <c r="T2723">
        <f>Table1[[#This Row],[Actual_Sales]]-Table1[[#This Row],[COGS]]</f>
        <v>71</v>
      </c>
      <c r="U2723">
        <v>100</v>
      </c>
      <c r="V2723">
        <f>Table1[[#This Row],[Gross_Margin]]-Table1[[#This Row],[Budget_Margin]]</f>
        <v>-29</v>
      </c>
      <c r="W2723" s="5">
        <f>IF(
Table1[[#This Row],[Budget_Margin]]=0,
"",
IF(
Table1[[#This Row],[Budget_Margin]]&gt;0,
(Table1[[#This Row],[Gross_Margin]]-Table1[[#This Row],[Budget_Margin]]) / Table1[[#This Row],[Budget_Margin]],
(Table1[[#This Row],[Gross_Margin]]-Table1[[#This Row],[Budget_Margin]]) / ABS(Table1[[#This Row],[Budget_Margin]])
)
)</f>
        <v>-0.28999999999999998</v>
      </c>
      <c r="X2723" s="5" t="str">
        <f>IF(Table1[[#This Row],[Margin_Var]]&gt;=0, "Above Budget", "Below Budget")</f>
        <v>Below Budget</v>
      </c>
      <c r="Y2723" s="5">
        <f>IFERROR(Table1[[#This Row],[Gross_Margin]]/Table1[[#This Row],[Actual_Sales]],0)</f>
        <v>0.60169491525423724</v>
      </c>
      <c r="Z2723" s="5">
        <f>Table1[[#This Row],[Actual_Profit]]/Table1[[#This Row],[Actual_Sales]]</f>
        <v>0.24576271186440679</v>
      </c>
      <c r="AA2723">
        <v>42</v>
      </c>
      <c r="AB2723" s="5">
        <f>IFERROR(Table1[[#This Row],[Expenses]]/Table1[[#This Row],[Actual_Sales]],0)</f>
        <v>0.3559322033898305</v>
      </c>
      <c r="AC2723">
        <v>15</v>
      </c>
      <c r="AD2723">
        <v>375</v>
      </c>
      <c r="AE2723" s="5">
        <f>IFERROR(Table1[[#This Row],[Inventory]]/Table1[[#This Row],[Actual_Sales]],0)</f>
        <v>3.1779661016949152</v>
      </c>
    </row>
    <row r="2724" spans="1:31" x14ac:dyDescent="0.25">
      <c r="A2724">
        <v>874</v>
      </c>
      <c r="B2724">
        <v>920</v>
      </c>
      <c r="C2724">
        <v>11</v>
      </c>
      <c r="D2724" s="2">
        <v>40299</v>
      </c>
      <c r="E2724">
        <v>110</v>
      </c>
      <c r="F2724">
        <v>90</v>
      </c>
      <c r="G2724">
        <f>Table1[[#This Row],[Actual_Sales]]-Table1[[#This Row],[Budget_Sales]]</f>
        <v>20</v>
      </c>
      <c r="H2724" s="5">
        <f>IF(
Table1[[#This Row],[Budget_Sales]]=0,
"",
IF(
Table1[[#This Row],[Budget_Sales]]&gt;0,
(Table1[[#This Row],[Actual_Sales]]-Table1[[#This Row],[Budget_Sales]])/Table1[[#This Row],[Budget_Sales]],
(Table1[[#This Row],[Actual_Sales]]-Table1[[#This Row],[Budget_Sales]])/ABS(Table1[[#This Row],[Budget_Sales]])
)
)</f>
        <v>0.22222222222222221</v>
      </c>
      <c r="I2724" s="5" t="str">
        <f>IF(Table1[[#This Row],[Sales_Var]]&gt;=0,"Above Budget","Below Budget")</f>
        <v>Above Budget</v>
      </c>
      <c r="J2724">
        <f>Table1[[#This Row],[Actual_Sales]]-(Table1[[#This Row],[COGS]]+Table1[[#This Row],[Expenses]])</f>
        <v>27</v>
      </c>
      <c r="K2724">
        <v>30</v>
      </c>
      <c r="L2724">
        <f>Table1[[#This Row],[Actual_Profit]]-Table1[[#This Row],[Budget_Profit]]</f>
        <v>-3</v>
      </c>
      <c r="M2724" s="5">
        <f>IF(
Table1[[#This Row],[Budget_Profit]]=0,
"",
IF(
Table1[[#This Row],[Budget_Profit]]&gt;0,
(Table1[[#This Row],[Actual_Profit]]-Table1[[#This Row],[Budget_Profit]])/Table1[[#This Row],[Budget_Profit]],
(Table1[[#This Row],[Actual_Profit]]-Table1[[#This Row],[Budget_Profit]])/ABS(Table1[[#This Row],[Budget_Profit]])
)
)</f>
        <v>-0.1</v>
      </c>
      <c r="N2724" s="5" t="str">
        <f>IF(Table1[[#This Row],[Profit_Var]]&gt;=0, "Above Budget", "Below Budget")</f>
        <v>Below Budget</v>
      </c>
      <c r="O2724">
        <v>45</v>
      </c>
      <c r="P2724">
        <v>30</v>
      </c>
      <c r="Q2724">
        <f>Table1[[#This Row],[COGS]]-Table1[[#This Row],[Budget_COGS]]</f>
        <v>15</v>
      </c>
      <c r="R2724" s="5">
        <f>IF(
Table1[[#This Row],[Budget_COGS]]=0,
"",
IF(
Table1[[#This Row],[Budget_COGS]]&gt;0,
(Table1[[#This Row],[Budget_COGS]]-Table1[[#This Row],[COGS]]) / Table1[[#This Row],[Budget_COGS]],
(Table1[[#This Row],[Budget_COGS]]-Table1[[#This Row],[COGS]]) / ABS(Table1[[#This Row],[Budget_COGS]])
)
)</f>
        <v>-0.5</v>
      </c>
      <c r="S2724" s="5" t="str">
        <f>IF(Table1[[#This Row],[COGS _Var]]&gt;=0, "Above Budget", "Below Budget")</f>
        <v>Above Budget</v>
      </c>
      <c r="T2724">
        <f>Table1[[#This Row],[Actual_Sales]]-Table1[[#This Row],[COGS]]</f>
        <v>65</v>
      </c>
      <c r="U2724">
        <v>60</v>
      </c>
      <c r="V2724">
        <f>Table1[[#This Row],[Gross_Margin]]-Table1[[#This Row],[Budget_Margin]]</f>
        <v>5</v>
      </c>
      <c r="W2724" s="5">
        <f>IF(
Table1[[#This Row],[Budget_Margin]]=0,
"",
IF(
Table1[[#This Row],[Budget_Margin]]&gt;0,
(Table1[[#This Row],[Gross_Margin]]-Table1[[#This Row],[Budget_Margin]]) / Table1[[#This Row],[Budget_Margin]],
(Table1[[#This Row],[Gross_Margin]]-Table1[[#This Row],[Budget_Margin]]) / ABS(Table1[[#This Row],[Budget_Margin]])
)
)</f>
        <v>8.3333333333333329E-2</v>
      </c>
      <c r="X2724" s="5" t="str">
        <f>IF(Table1[[#This Row],[Margin_Var]]&gt;=0, "Above Budget", "Below Budget")</f>
        <v>Above Budget</v>
      </c>
      <c r="Y2724" s="5">
        <f>IFERROR(Table1[[#This Row],[Gross_Margin]]/Table1[[#This Row],[Actual_Sales]],0)</f>
        <v>0.59090909090909094</v>
      </c>
      <c r="Z2724" s="5">
        <f>Table1[[#This Row],[Actual_Profit]]/Table1[[#This Row],[Actual_Sales]]</f>
        <v>0.24545454545454545</v>
      </c>
      <c r="AA2724">
        <v>38</v>
      </c>
      <c r="AB2724" s="5">
        <f>IFERROR(Table1[[#This Row],[Expenses]]/Table1[[#This Row],[Actual_Sales]],0)</f>
        <v>0.34545454545454546</v>
      </c>
      <c r="AC2724">
        <v>14</v>
      </c>
      <c r="AD2724">
        <v>410</v>
      </c>
      <c r="AE2724" s="5">
        <f>IFERROR(Table1[[#This Row],[Inventory]]/Table1[[#This Row],[Actual_Sales]],0)</f>
        <v>3.7272727272727271</v>
      </c>
    </row>
    <row r="2725" spans="1:31" x14ac:dyDescent="0.25">
      <c r="A2725">
        <v>751</v>
      </c>
      <c r="B2725">
        <v>360</v>
      </c>
      <c r="C2725">
        <v>12</v>
      </c>
      <c r="D2725" s="2">
        <v>40299</v>
      </c>
      <c r="E2725">
        <v>110</v>
      </c>
      <c r="F2725">
        <v>70</v>
      </c>
      <c r="G2725">
        <f>Table1[[#This Row],[Actual_Sales]]-Table1[[#This Row],[Budget_Sales]]</f>
        <v>40</v>
      </c>
      <c r="H2725" s="5">
        <f>IF(
Table1[[#This Row],[Budget_Sales]]=0,
"",
IF(
Table1[[#This Row],[Budget_Sales]]&gt;0,
(Table1[[#This Row],[Actual_Sales]]-Table1[[#This Row],[Budget_Sales]])/Table1[[#This Row],[Budget_Sales]],
(Table1[[#This Row],[Actual_Sales]]-Table1[[#This Row],[Budget_Sales]])/ABS(Table1[[#This Row],[Budget_Sales]])
)
)</f>
        <v>0.5714285714285714</v>
      </c>
      <c r="I2725" s="5" t="str">
        <f>IF(Table1[[#This Row],[Sales_Var]]&gt;=0,"Above Budget","Below Budget")</f>
        <v>Above Budget</v>
      </c>
      <c r="J2725">
        <f>Table1[[#This Row],[Actual_Sales]]-(Table1[[#This Row],[COGS]]+Table1[[#This Row],[Expenses]])</f>
        <v>27</v>
      </c>
      <c r="K2725">
        <v>30</v>
      </c>
      <c r="L2725">
        <f>Table1[[#This Row],[Actual_Profit]]-Table1[[#This Row],[Budget_Profit]]</f>
        <v>-3</v>
      </c>
      <c r="M2725" s="5">
        <f>IF(
Table1[[#This Row],[Budget_Profit]]=0,
"",
IF(
Table1[[#This Row],[Budget_Profit]]&gt;0,
(Table1[[#This Row],[Actual_Profit]]-Table1[[#This Row],[Budget_Profit]])/Table1[[#This Row],[Budget_Profit]],
(Table1[[#This Row],[Actual_Profit]]-Table1[[#This Row],[Budget_Profit]])/ABS(Table1[[#This Row],[Budget_Profit]])
)
)</f>
        <v>-0.1</v>
      </c>
      <c r="N2725" s="5" t="str">
        <f>IF(Table1[[#This Row],[Profit_Var]]&gt;=0, "Above Budget", "Below Budget")</f>
        <v>Below Budget</v>
      </c>
      <c r="O2725">
        <v>45</v>
      </c>
      <c r="P2725">
        <v>20</v>
      </c>
      <c r="Q2725">
        <f>Table1[[#This Row],[COGS]]-Table1[[#This Row],[Budget_COGS]]</f>
        <v>25</v>
      </c>
      <c r="R2725" s="5">
        <f>IF(
Table1[[#This Row],[Budget_COGS]]=0,
"",
IF(
Table1[[#This Row],[Budget_COGS]]&gt;0,
(Table1[[#This Row],[Budget_COGS]]-Table1[[#This Row],[COGS]]) / Table1[[#This Row],[Budget_COGS]],
(Table1[[#This Row],[Budget_COGS]]-Table1[[#This Row],[COGS]]) / ABS(Table1[[#This Row],[Budget_COGS]])
)
)</f>
        <v>-1.25</v>
      </c>
      <c r="S2725" s="5" t="str">
        <f>IF(Table1[[#This Row],[COGS _Var]]&gt;=0, "Above Budget", "Below Budget")</f>
        <v>Above Budget</v>
      </c>
      <c r="T2725">
        <f>Table1[[#This Row],[Actual_Sales]]-Table1[[#This Row],[COGS]]</f>
        <v>65</v>
      </c>
      <c r="U2725">
        <v>50</v>
      </c>
      <c r="V2725">
        <f>Table1[[#This Row],[Gross_Margin]]-Table1[[#This Row],[Budget_Margin]]</f>
        <v>15</v>
      </c>
      <c r="W2725" s="5">
        <f>IF(
Table1[[#This Row],[Budget_Margin]]=0,
"",
IF(
Table1[[#This Row],[Budget_Margin]]&gt;0,
(Table1[[#This Row],[Gross_Margin]]-Table1[[#This Row],[Budget_Margin]]) / Table1[[#This Row],[Budget_Margin]],
(Table1[[#This Row],[Gross_Margin]]-Table1[[#This Row],[Budget_Margin]]) / ABS(Table1[[#This Row],[Budget_Margin]])
)
)</f>
        <v>0.3</v>
      </c>
      <c r="X2725" s="5" t="str">
        <f>IF(Table1[[#This Row],[Margin_Var]]&gt;=0, "Above Budget", "Below Budget")</f>
        <v>Above Budget</v>
      </c>
      <c r="Y2725" s="5">
        <f>IFERROR(Table1[[#This Row],[Gross_Margin]]/Table1[[#This Row],[Actual_Sales]],0)</f>
        <v>0.59090909090909094</v>
      </c>
      <c r="Z2725" s="5">
        <f>Table1[[#This Row],[Actual_Profit]]/Table1[[#This Row],[Actual_Sales]]</f>
        <v>0.24545454545454545</v>
      </c>
      <c r="AA2725">
        <v>38</v>
      </c>
      <c r="AB2725" s="5">
        <f>IFERROR(Table1[[#This Row],[Expenses]]/Table1[[#This Row],[Actual_Sales]],0)</f>
        <v>0.34545454545454546</v>
      </c>
      <c r="AC2725">
        <v>14</v>
      </c>
      <c r="AD2725">
        <v>410</v>
      </c>
      <c r="AE2725" s="5">
        <f>IFERROR(Table1[[#This Row],[Inventory]]/Table1[[#This Row],[Actual_Sales]],0)</f>
        <v>3.7272727272727271</v>
      </c>
    </row>
    <row r="2726" spans="1:31" x14ac:dyDescent="0.25">
      <c r="A2726">
        <v>1176</v>
      </c>
      <c r="B2726">
        <v>702</v>
      </c>
      <c r="C2726">
        <v>6</v>
      </c>
      <c r="D2726" s="2">
        <v>40360</v>
      </c>
      <c r="E2726">
        <v>49</v>
      </c>
      <c r="F2726">
        <v>40</v>
      </c>
      <c r="G2726">
        <f>Table1[[#This Row],[Actual_Sales]]-Table1[[#This Row],[Budget_Sales]]</f>
        <v>9</v>
      </c>
      <c r="H2726" s="5">
        <f>IF(
Table1[[#This Row],[Budget_Sales]]=0,
"",
IF(
Table1[[#This Row],[Budget_Sales]]&gt;0,
(Table1[[#This Row],[Actual_Sales]]-Table1[[#This Row],[Budget_Sales]])/Table1[[#This Row],[Budget_Sales]],
(Table1[[#This Row],[Actual_Sales]]-Table1[[#This Row],[Budget_Sales]])/ABS(Table1[[#This Row],[Budget_Sales]])
)
)</f>
        <v>0.22500000000000001</v>
      </c>
      <c r="I2726" s="5" t="str">
        <f>IF(Table1[[#This Row],[Sales_Var]]&gt;=0,"Above Budget","Below Budget")</f>
        <v>Above Budget</v>
      </c>
      <c r="J2726">
        <f>Table1[[#This Row],[Actual_Sales]]-(Table1[[#This Row],[COGS]]+Table1[[#This Row],[Expenses]])</f>
        <v>12</v>
      </c>
      <c r="K2726">
        <v>20</v>
      </c>
      <c r="L2726">
        <f>Table1[[#This Row],[Actual_Profit]]-Table1[[#This Row],[Budget_Profit]]</f>
        <v>-8</v>
      </c>
      <c r="M2726" s="5">
        <f>IF(
Table1[[#This Row],[Budget_Profit]]=0,
"",
IF(
Table1[[#This Row],[Budget_Profit]]&gt;0,
(Table1[[#This Row],[Actual_Profit]]-Table1[[#This Row],[Budget_Profit]])/Table1[[#This Row],[Budget_Profit]],
(Table1[[#This Row],[Actual_Profit]]-Table1[[#This Row],[Budget_Profit]])/ABS(Table1[[#This Row],[Budget_Profit]])
)
)</f>
        <v>-0.4</v>
      </c>
      <c r="N2726" s="5" t="str">
        <f>IF(Table1[[#This Row],[Profit_Var]]&gt;=0, "Above Budget", "Below Budget")</f>
        <v>Below Budget</v>
      </c>
      <c r="O2726">
        <v>20</v>
      </c>
      <c r="P2726">
        <v>10</v>
      </c>
      <c r="Q2726">
        <f>Table1[[#This Row],[COGS]]-Table1[[#This Row],[Budget_COGS]]</f>
        <v>10</v>
      </c>
      <c r="R2726" s="5">
        <f>IF(
Table1[[#This Row],[Budget_COGS]]=0,
"",
IF(
Table1[[#This Row],[Budget_COGS]]&gt;0,
(Table1[[#This Row],[Budget_COGS]]-Table1[[#This Row],[COGS]]) / Table1[[#This Row],[Budget_COGS]],
(Table1[[#This Row],[Budget_COGS]]-Table1[[#This Row],[COGS]]) / ABS(Table1[[#This Row],[Budget_COGS]])
)
)</f>
        <v>-1</v>
      </c>
      <c r="S2726" s="5" t="str">
        <f>IF(Table1[[#This Row],[COGS _Var]]&gt;=0, "Above Budget", "Below Budget")</f>
        <v>Above Budget</v>
      </c>
      <c r="T2726">
        <f>Table1[[#This Row],[Actual_Sales]]-Table1[[#This Row],[COGS]]</f>
        <v>29</v>
      </c>
      <c r="U2726">
        <v>30</v>
      </c>
      <c r="V2726">
        <f>Table1[[#This Row],[Gross_Margin]]-Table1[[#This Row],[Budget_Margin]]</f>
        <v>-1</v>
      </c>
      <c r="W2726" s="5">
        <f>IF(
Table1[[#This Row],[Budget_Margin]]=0,
"",
IF(
Table1[[#This Row],[Budget_Margin]]&gt;0,
(Table1[[#This Row],[Gross_Margin]]-Table1[[#This Row],[Budget_Margin]]) / Table1[[#This Row],[Budget_Margin]],
(Table1[[#This Row],[Gross_Margin]]-Table1[[#This Row],[Budget_Margin]]) / ABS(Table1[[#This Row],[Budget_Margin]])
)
)</f>
        <v>-3.3333333333333333E-2</v>
      </c>
      <c r="X2726" s="5" t="str">
        <f>IF(Table1[[#This Row],[Margin_Var]]&gt;=0, "Above Budget", "Below Budget")</f>
        <v>Below Budget</v>
      </c>
      <c r="Y2726" s="5">
        <f>IFERROR(Table1[[#This Row],[Gross_Margin]]/Table1[[#This Row],[Actual_Sales]],0)</f>
        <v>0.59183673469387754</v>
      </c>
      <c r="Z2726" s="5">
        <f>Table1[[#This Row],[Actual_Profit]]/Table1[[#This Row],[Actual_Sales]]</f>
        <v>0.24489795918367346</v>
      </c>
      <c r="AA2726">
        <v>17</v>
      </c>
      <c r="AB2726" s="5">
        <f>IFERROR(Table1[[#This Row],[Expenses]]/Table1[[#This Row],[Actual_Sales]],0)</f>
        <v>0.34693877551020408</v>
      </c>
      <c r="AC2726">
        <v>5</v>
      </c>
      <c r="AD2726">
        <v>808</v>
      </c>
      <c r="AE2726" s="5">
        <f>IFERROR(Table1[[#This Row],[Inventory]]/Table1[[#This Row],[Actual_Sales]],0)</f>
        <v>16.489795918367346</v>
      </c>
    </row>
    <row r="2727" spans="1:31" x14ac:dyDescent="0.25">
      <c r="A2727">
        <v>830</v>
      </c>
      <c r="B2727">
        <v>712</v>
      </c>
      <c r="C2727">
        <v>1</v>
      </c>
      <c r="D2727" s="2">
        <v>40299</v>
      </c>
      <c r="E2727">
        <v>49</v>
      </c>
      <c r="F2727">
        <v>50</v>
      </c>
      <c r="G2727">
        <f>Table1[[#This Row],[Actual_Sales]]-Table1[[#This Row],[Budget_Sales]]</f>
        <v>-1</v>
      </c>
      <c r="H2727" s="5">
        <f>IF(
Table1[[#This Row],[Budget_Sales]]=0,
"",
IF(
Table1[[#This Row],[Budget_Sales]]&gt;0,
(Table1[[#This Row],[Actual_Sales]]-Table1[[#This Row],[Budget_Sales]])/Table1[[#This Row],[Budget_Sales]],
(Table1[[#This Row],[Actual_Sales]]-Table1[[#This Row],[Budget_Sales]])/ABS(Table1[[#This Row],[Budget_Sales]])
)
)</f>
        <v>-0.02</v>
      </c>
      <c r="I2727" s="5" t="str">
        <f>IF(Table1[[#This Row],[Sales_Var]]&gt;=0,"Above Budget","Below Budget")</f>
        <v>Below Budget</v>
      </c>
      <c r="J2727">
        <f>Table1[[#This Row],[Actual_Sales]]-(Table1[[#This Row],[COGS]]+Table1[[#This Row],[Expenses]])</f>
        <v>12</v>
      </c>
      <c r="K2727">
        <v>20</v>
      </c>
      <c r="L2727">
        <f>Table1[[#This Row],[Actual_Profit]]-Table1[[#This Row],[Budget_Profit]]</f>
        <v>-8</v>
      </c>
      <c r="M2727" s="5">
        <f>IF(
Table1[[#This Row],[Budget_Profit]]=0,
"",
IF(
Table1[[#This Row],[Budget_Profit]]&gt;0,
(Table1[[#This Row],[Actual_Profit]]-Table1[[#This Row],[Budget_Profit]])/Table1[[#This Row],[Budget_Profit]],
(Table1[[#This Row],[Actual_Profit]]-Table1[[#This Row],[Budget_Profit]])/ABS(Table1[[#This Row],[Budget_Profit]])
)
)</f>
        <v>-0.4</v>
      </c>
      <c r="N2727" s="5" t="str">
        <f>IF(Table1[[#This Row],[Profit_Var]]&gt;=0, "Above Budget", "Below Budget")</f>
        <v>Below Budget</v>
      </c>
      <c r="O2727">
        <v>20</v>
      </c>
      <c r="P2727">
        <v>20</v>
      </c>
      <c r="Q2727">
        <f>Table1[[#This Row],[COGS]]-Table1[[#This Row],[Budget_COGS]]</f>
        <v>0</v>
      </c>
      <c r="R2727" s="5">
        <f>IF(
Table1[[#This Row],[Budget_COGS]]=0,
"",
IF(
Table1[[#This Row],[Budget_COGS]]&gt;0,
(Table1[[#This Row],[Budget_COGS]]-Table1[[#This Row],[COGS]]) / Table1[[#This Row],[Budget_COGS]],
(Table1[[#This Row],[Budget_COGS]]-Table1[[#This Row],[COGS]]) / ABS(Table1[[#This Row],[Budget_COGS]])
)
)</f>
        <v>0</v>
      </c>
      <c r="S2727" s="5" t="str">
        <f>IF(Table1[[#This Row],[COGS _Var]]&gt;=0, "Above Budget", "Below Budget")</f>
        <v>Above Budget</v>
      </c>
      <c r="T2727">
        <f>Table1[[#This Row],[Actual_Sales]]-Table1[[#This Row],[COGS]]</f>
        <v>29</v>
      </c>
      <c r="U2727">
        <v>30</v>
      </c>
      <c r="V2727">
        <f>Table1[[#This Row],[Gross_Margin]]-Table1[[#This Row],[Budget_Margin]]</f>
        <v>-1</v>
      </c>
      <c r="W2727" s="5">
        <f>IF(
Table1[[#This Row],[Budget_Margin]]=0,
"",
IF(
Table1[[#This Row],[Budget_Margin]]&gt;0,
(Table1[[#This Row],[Gross_Margin]]-Table1[[#This Row],[Budget_Margin]]) / Table1[[#This Row],[Budget_Margin]],
(Table1[[#This Row],[Gross_Margin]]-Table1[[#This Row],[Budget_Margin]]) / ABS(Table1[[#This Row],[Budget_Margin]])
)
)</f>
        <v>-3.3333333333333333E-2</v>
      </c>
      <c r="X2727" s="5" t="str">
        <f>IF(Table1[[#This Row],[Margin_Var]]&gt;=0, "Above Budget", "Below Budget")</f>
        <v>Below Budget</v>
      </c>
      <c r="Y2727" s="5">
        <f>IFERROR(Table1[[#This Row],[Gross_Margin]]/Table1[[#This Row],[Actual_Sales]],0)</f>
        <v>0.59183673469387754</v>
      </c>
      <c r="Z2727" s="5">
        <f>Table1[[#This Row],[Actual_Profit]]/Table1[[#This Row],[Actual_Sales]]</f>
        <v>0.24489795918367346</v>
      </c>
      <c r="AA2727">
        <v>17</v>
      </c>
      <c r="AB2727" s="5">
        <f>IFERROR(Table1[[#This Row],[Expenses]]/Table1[[#This Row],[Actual_Sales]],0)</f>
        <v>0.34693877551020408</v>
      </c>
      <c r="AC2727">
        <v>5</v>
      </c>
      <c r="AD2727">
        <v>829</v>
      </c>
      <c r="AE2727" s="5">
        <f>IFERROR(Table1[[#This Row],[Inventory]]/Table1[[#This Row],[Actual_Sales]],0)</f>
        <v>16.918367346938776</v>
      </c>
    </row>
    <row r="2728" spans="1:31" x14ac:dyDescent="0.25">
      <c r="A2728">
        <v>745</v>
      </c>
      <c r="B2728">
        <v>319</v>
      </c>
      <c r="C2728">
        <v>5</v>
      </c>
      <c r="D2728" s="2">
        <v>40299</v>
      </c>
      <c r="E2728">
        <v>49</v>
      </c>
      <c r="F2728">
        <v>50</v>
      </c>
      <c r="G2728">
        <f>Table1[[#This Row],[Actual_Sales]]-Table1[[#This Row],[Budget_Sales]]</f>
        <v>-1</v>
      </c>
      <c r="H2728" s="5">
        <f>IF(
Table1[[#This Row],[Budget_Sales]]=0,
"",
IF(
Table1[[#This Row],[Budget_Sales]]&gt;0,
(Table1[[#This Row],[Actual_Sales]]-Table1[[#This Row],[Budget_Sales]])/Table1[[#This Row],[Budget_Sales]],
(Table1[[#This Row],[Actual_Sales]]-Table1[[#This Row],[Budget_Sales]])/ABS(Table1[[#This Row],[Budget_Sales]])
)
)</f>
        <v>-0.02</v>
      </c>
      <c r="I2728" s="5" t="str">
        <f>IF(Table1[[#This Row],[Sales_Var]]&gt;=0,"Above Budget","Below Budget")</f>
        <v>Below Budget</v>
      </c>
      <c r="J2728">
        <f>Table1[[#This Row],[Actual_Sales]]-(Table1[[#This Row],[COGS]]+Table1[[#This Row],[Expenses]])</f>
        <v>12</v>
      </c>
      <c r="K2728">
        <v>20</v>
      </c>
      <c r="L2728">
        <f>Table1[[#This Row],[Actual_Profit]]-Table1[[#This Row],[Budget_Profit]]</f>
        <v>-8</v>
      </c>
      <c r="M2728" s="5">
        <f>IF(
Table1[[#This Row],[Budget_Profit]]=0,
"",
IF(
Table1[[#This Row],[Budget_Profit]]&gt;0,
(Table1[[#This Row],[Actual_Profit]]-Table1[[#This Row],[Budget_Profit]])/Table1[[#This Row],[Budget_Profit]],
(Table1[[#This Row],[Actual_Profit]]-Table1[[#This Row],[Budget_Profit]])/ABS(Table1[[#This Row],[Budget_Profit]])
)
)</f>
        <v>-0.4</v>
      </c>
      <c r="N2728" s="5" t="str">
        <f>IF(Table1[[#This Row],[Profit_Var]]&gt;=0, "Above Budget", "Below Budget")</f>
        <v>Below Budget</v>
      </c>
      <c r="O2728">
        <v>20</v>
      </c>
      <c r="P2728">
        <v>20</v>
      </c>
      <c r="Q2728">
        <f>Table1[[#This Row],[COGS]]-Table1[[#This Row],[Budget_COGS]]</f>
        <v>0</v>
      </c>
      <c r="R2728" s="5">
        <f>IF(
Table1[[#This Row],[Budget_COGS]]=0,
"",
IF(
Table1[[#This Row],[Budget_COGS]]&gt;0,
(Table1[[#This Row],[Budget_COGS]]-Table1[[#This Row],[COGS]]) / Table1[[#This Row],[Budget_COGS]],
(Table1[[#This Row],[Budget_COGS]]-Table1[[#This Row],[COGS]]) / ABS(Table1[[#This Row],[Budget_COGS]])
)
)</f>
        <v>0</v>
      </c>
      <c r="S2728" s="5" t="str">
        <f>IF(Table1[[#This Row],[COGS _Var]]&gt;=0, "Above Budget", "Below Budget")</f>
        <v>Above Budget</v>
      </c>
      <c r="T2728">
        <f>Table1[[#This Row],[Actual_Sales]]-Table1[[#This Row],[COGS]]</f>
        <v>29</v>
      </c>
      <c r="U2728">
        <v>30</v>
      </c>
      <c r="V2728">
        <f>Table1[[#This Row],[Gross_Margin]]-Table1[[#This Row],[Budget_Margin]]</f>
        <v>-1</v>
      </c>
      <c r="W2728" s="5">
        <f>IF(
Table1[[#This Row],[Budget_Margin]]=0,
"",
IF(
Table1[[#This Row],[Budget_Margin]]&gt;0,
(Table1[[#This Row],[Gross_Margin]]-Table1[[#This Row],[Budget_Margin]]) / Table1[[#This Row],[Budget_Margin]],
(Table1[[#This Row],[Gross_Margin]]-Table1[[#This Row],[Budget_Margin]]) / ABS(Table1[[#This Row],[Budget_Margin]])
)
)</f>
        <v>-3.3333333333333333E-2</v>
      </c>
      <c r="X2728" s="5" t="str">
        <f>IF(Table1[[#This Row],[Margin_Var]]&gt;=0, "Above Budget", "Below Budget")</f>
        <v>Below Budget</v>
      </c>
      <c r="Y2728" s="5">
        <f>IFERROR(Table1[[#This Row],[Gross_Margin]]/Table1[[#This Row],[Actual_Sales]],0)</f>
        <v>0.59183673469387754</v>
      </c>
      <c r="Z2728" s="5">
        <f>Table1[[#This Row],[Actual_Profit]]/Table1[[#This Row],[Actual_Sales]]</f>
        <v>0.24489795918367346</v>
      </c>
      <c r="AA2728">
        <v>17</v>
      </c>
      <c r="AB2728" s="5">
        <f>IFERROR(Table1[[#This Row],[Expenses]]/Table1[[#This Row],[Actual_Sales]],0)</f>
        <v>0.34693877551020408</v>
      </c>
      <c r="AC2728">
        <v>5</v>
      </c>
      <c r="AD2728">
        <v>784</v>
      </c>
      <c r="AE2728" s="5">
        <f>IFERROR(Table1[[#This Row],[Inventory]]/Table1[[#This Row],[Actual_Sales]],0)</f>
        <v>16</v>
      </c>
    </row>
    <row r="2729" spans="1:31" x14ac:dyDescent="0.25">
      <c r="A2729">
        <v>759</v>
      </c>
      <c r="B2729">
        <v>419</v>
      </c>
      <c r="C2729">
        <v>8</v>
      </c>
      <c r="D2729" s="2">
        <v>40299</v>
      </c>
      <c r="E2729">
        <v>49</v>
      </c>
      <c r="F2729">
        <v>40</v>
      </c>
      <c r="G2729">
        <f>Table1[[#This Row],[Actual_Sales]]-Table1[[#This Row],[Budget_Sales]]</f>
        <v>9</v>
      </c>
      <c r="H2729" s="5">
        <f>IF(
Table1[[#This Row],[Budget_Sales]]=0,
"",
IF(
Table1[[#This Row],[Budget_Sales]]&gt;0,
(Table1[[#This Row],[Actual_Sales]]-Table1[[#This Row],[Budget_Sales]])/Table1[[#This Row],[Budget_Sales]],
(Table1[[#This Row],[Actual_Sales]]-Table1[[#This Row],[Budget_Sales]])/ABS(Table1[[#This Row],[Budget_Sales]])
)
)</f>
        <v>0.22500000000000001</v>
      </c>
      <c r="I2729" s="5" t="str">
        <f>IF(Table1[[#This Row],[Sales_Var]]&gt;=0,"Above Budget","Below Budget")</f>
        <v>Above Budget</v>
      </c>
      <c r="J2729">
        <f>Table1[[#This Row],[Actual_Sales]]-(Table1[[#This Row],[COGS]]+Table1[[#This Row],[Expenses]])</f>
        <v>12</v>
      </c>
      <c r="K2729">
        <v>30</v>
      </c>
      <c r="L2729">
        <f>Table1[[#This Row],[Actual_Profit]]-Table1[[#This Row],[Budget_Profit]]</f>
        <v>-18</v>
      </c>
      <c r="M2729" s="5">
        <f>IF(
Table1[[#This Row],[Budget_Profit]]=0,
"",
IF(
Table1[[#This Row],[Budget_Profit]]&gt;0,
(Table1[[#This Row],[Actual_Profit]]-Table1[[#This Row],[Budget_Profit]])/Table1[[#This Row],[Budget_Profit]],
(Table1[[#This Row],[Actual_Profit]]-Table1[[#This Row],[Budget_Profit]])/ABS(Table1[[#This Row],[Budget_Profit]])
)
)</f>
        <v>-0.6</v>
      </c>
      <c r="N2729" s="5" t="str">
        <f>IF(Table1[[#This Row],[Profit_Var]]&gt;=0, "Above Budget", "Below Budget")</f>
        <v>Below Budget</v>
      </c>
      <c r="O2729">
        <v>20</v>
      </c>
      <c r="P2729">
        <v>10</v>
      </c>
      <c r="Q2729">
        <f>Table1[[#This Row],[COGS]]-Table1[[#This Row],[Budget_COGS]]</f>
        <v>10</v>
      </c>
      <c r="R2729" s="5">
        <f>IF(
Table1[[#This Row],[Budget_COGS]]=0,
"",
IF(
Table1[[#This Row],[Budget_COGS]]&gt;0,
(Table1[[#This Row],[Budget_COGS]]-Table1[[#This Row],[COGS]]) / Table1[[#This Row],[Budget_COGS]],
(Table1[[#This Row],[Budget_COGS]]-Table1[[#This Row],[COGS]]) / ABS(Table1[[#This Row],[Budget_COGS]])
)
)</f>
        <v>-1</v>
      </c>
      <c r="S2729" s="5" t="str">
        <f>IF(Table1[[#This Row],[COGS _Var]]&gt;=0, "Above Budget", "Below Budget")</f>
        <v>Above Budget</v>
      </c>
      <c r="T2729">
        <f>Table1[[#This Row],[Actual_Sales]]-Table1[[#This Row],[COGS]]</f>
        <v>29</v>
      </c>
      <c r="U2729">
        <v>30</v>
      </c>
      <c r="V2729">
        <f>Table1[[#This Row],[Gross_Margin]]-Table1[[#This Row],[Budget_Margin]]</f>
        <v>-1</v>
      </c>
      <c r="W2729" s="5">
        <f>IF(
Table1[[#This Row],[Budget_Margin]]=0,
"",
IF(
Table1[[#This Row],[Budget_Margin]]&gt;0,
(Table1[[#This Row],[Gross_Margin]]-Table1[[#This Row],[Budget_Margin]]) / Table1[[#This Row],[Budget_Margin]],
(Table1[[#This Row],[Gross_Margin]]-Table1[[#This Row],[Budget_Margin]]) / ABS(Table1[[#This Row],[Budget_Margin]])
)
)</f>
        <v>-3.3333333333333333E-2</v>
      </c>
      <c r="X2729" s="5" t="str">
        <f>IF(Table1[[#This Row],[Margin_Var]]&gt;=0, "Above Budget", "Below Budget")</f>
        <v>Below Budget</v>
      </c>
      <c r="Y2729" s="5">
        <f>IFERROR(Table1[[#This Row],[Gross_Margin]]/Table1[[#This Row],[Actual_Sales]],0)</f>
        <v>0.59183673469387754</v>
      </c>
      <c r="Z2729" s="5">
        <f>Table1[[#This Row],[Actual_Profit]]/Table1[[#This Row],[Actual_Sales]]</f>
        <v>0.24489795918367346</v>
      </c>
      <c r="AA2729">
        <v>17</v>
      </c>
      <c r="AB2729" s="5">
        <f>IFERROR(Table1[[#This Row],[Expenses]]/Table1[[#This Row],[Actual_Sales]],0)</f>
        <v>0.34693877551020408</v>
      </c>
      <c r="AC2729">
        <v>5</v>
      </c>
      <c r="AD2729">
        <v>464</v>
      </c>
      <c r="AE2729" s="5">
        <f>IFERROR(Table1[[#This Row],[Inventory]]/Table1[[#This Row],[Actual_Sales]],0)</f>
        <v>9.4693877551020407</v>
      </c>
    </row>
    <row r="2730" spans="1:31" x14ac:dyDescent="0.25">
      <c r="A2730">
        <v>782</v>
      </c>
      <c r="B2730">
        <v>505</v>
      </c>
      <c r="C2730">
        <v>8</v>
      </c>
      <c r="D2730" s="2">
        <v>40299</v>
      </c>
      <c r="E2730">
        <v>49</v>
      </c>
      <c r="F2730">
        <v>40</v>
      </c>
      <c r="G2730">
        <f>Table1[[#This Row],[Actual_Sales]]-Table1[[#This Row],[Budget_Sales]]</f>
        <v>9</v>
      </c>
      <c r="H2730" s="5">
        <f>IF(
Table1[[#This Row],[Budget_Sales]]=0,
"",
IF(
Table1[[#This Row],[Budget_Sales]]&gt;0,
(Table1[[#This Row],[Actual_Sales]]-Table1[[#This Row],[Budget_Sales]])/Table1[[#This Row],[Budget_Sales]],
(Table1[[#This Row],[Actual_Sales]]-Table1[[#This Row],[Budget_Sales]])/ABS(Table1[[#This Row],[Budget_Sales]])
)
)</f>
        <v>0.22500000000000001</v>
      </c>
      <c r="I2730" s="5" t="str">
        <f>IF(Table1[[#This Row],[Sales_Var]]&gt;=0,"Above Budget","Below Budget")</f>
        <v>Above Budget</v>
      </c>
      <c r="J2730">
        <f>Table1[[#This Row],[Actual_Sales]]-(Table1[[#This Row],[COGS]]+Table1[[#This Row],[Expenses]])</f>
        <v>12</v>
      </c>
      <c r="K2730">
        <v>20</v>
      </c>
      <c r="L2730">
        <f>Table1[[#This Row],[Actual_Profit]]-Table1[[#This Row],[Budget_Profit]]</f>
        <v>-8</v>
      </c>
      <c r="M2730" s="5">
        <f>IF(
Table1[[#This Row],[Budget_Profit]]=0,
"",
IF(
Table1[[#This Row],[Budget_Profit]]&gt;0,
(Table1[[#This Row],[Actual_Profit]]-Table1[[#This Row],[Budget_Profit]])/Table1[[#This Row],[Budget_Profit]],
(Table1[[#This Row],[Actual_Profit]]-Table1[[#This Row],[Budget_Profit]])/ABS(Table1[[#This Row],[Budget_Profit]])
)
)</f>
        <v>-0.4</v>
      </c>
      <c r="N2730" s="5" t="str">
        <f>IF(Table1[[#This Row],[Profit_Var]]&gt;=0, "Above Budget", "Below Budget")</f>
        <v>Below Budget</v>
      </c>
      <c r="O2730">
        <v>20</v>
      </c>
      <c r="P2730">
        <v>10</v>
      </c>
      <c r="Q2730">
        <f>Table1[[#This Row],[COGS]]-Table1[[#This Row],[Budget_COGS]]</f>
        <v>10</v>
      </c>
      <c r="R2730" s="5">
        <f>IF(
Table1[[#This Row],[Budget_COGS]]=0,
"",
IF(
Table1[[#This Row],[Budget_COGS]]&gt;0,
(Table1[[#This Row],[Budget_COGS]]-Table1[[#This Row],[COGS]]) / Table1[[#This Row],[Budget_COGS]],
(Table1[[#This Row],[Budget_COGS]]-Table1[[#This Row],[COGS]]) / ABS(Table1[[#This Row],[Budget_COGS]])
)
)</f>
        <v>-1</v>
      </c>
      <c r="S2730" s="5" t="str">
        <f>IF(Table1[[#This Row],[COGS _Var]]&gt;=0, "Above Budget", "Below Budget")</f>
        <v>Above Budget</v>
      </c>
      <c r="T2730">
        <f>Table1[[#This Row],[Actual_Sales]]-Table1[[#This Row],[COGS]]</f>
        <v>29</v>
      </c>
      <c r="U2730">
        <v>30</v>
      </c>
      <c r="V2730">
        <f>Table1[[#This Row],[Gross_Margin]]-Table1[[#This Row],[Budget_Margin]]</f>
        <v>-1</v>
      </c>
      <c r="W2730" s="5">
        <f>IF(
Table1[[#This Row],[Budget_Margin]]=0,
"",
IF(
Table1[[#This Row],[Budget_Margin]]&gt;0,
(Table1[[#This Row],[Gross_Margin]]-Table1[[#This Row],[Budget_Margin]]) / Table1[[#This Row],[Budget_Margin]],
(Table1[[#This Row],[Gross_Margin]]-Table1[[#This Row],[Budget_Margin]]) / ABS(Table1[[#This Row],[Budget_Margin]])
)
)</f>
        <v>-3.3333333333333333E-2</v>
      </c>
      <c r="X2730" s="5" t="str">
        <f>IF(Table1[[#This Row],[Margin_Var]]&gt;=0, "Above Budget", "Below Budget")</f>
        <v>Below Budget</v>
      </c>
      <c r="Y2730" s="5">
        <f>IFERROR(Table1[[#This Row],[Gross_Margin]]/Table1[[#This Row],[Actual_Sales]],0)</f>
        <v>0.59183673469387754</v>
      </c>
      <c r="Z2730" s="5">
        <f>Table1[[#This Row],[Actual_Profit]]/Table1[[#This Row],[Actual_Sales]]</f>
        <v>0.24489795918367346</v>
      </c>
      <c r="AA2730">
        <v>17</v>
      </c>
      <c r="AB2730" s="5">
        <f>IFERROR(Table1[[#This Row],[Expenses]]/Table1[[#This Row],[Actual_Sales]],0)</f>
        <v>0.34693877551020408</v>
      </c>
      <c r="AC2730">
        <v>5</v>
      </c>
      <c r="AD2730">
        <v>829</v>
      </c>
      <c r="AE2730" s="5">
        <f>IFERROR(Table1[[#This Row],[Inventory]]/Table1[[#This Row],[Actual_Sales]],0)</f>
        <v>16.918367346938776</v>
      </c>
    </row>
    <row r="2731" spans="1:31" x14ac:dyDescent="0.25">
      <c r="A2731">
        <v>778</v>
      </c>
      <c r="B2731">
        <v>503</v>
      </c>
      <c r="C2731">
        <v>11</v>
      </c>
      <c r="D2731" s="2">
        <v>40299</v>
      </c>
      <c r="E2731">
        <v>49</v>
      </c>
      <c r="F2731">
        <v>30</v>
      </c>
      <c r="G2731">
        <f>Table1[[#This Row],[Actual_Sales]]-Table1[[#This Row],[Budget_Sales]]</f>
        <v>19</v>
      </c>
      <c r="H2731" s="5">
        <f>IF(
Table1[[#This Row],[Budget_Sales]]=0,
"",
IF(
Table1[[#This Row],[Budget_Sales]]&gt;0,
(Table1[[#This Row],[Actual_Sales]]-Table1[[#This Row],[Budget_Sales]])/Table1[[#This Row],[Budget_Sales]],
(Table1[[#This Row],[Actual_Sales]]-Table1[[#This Row],[Budget_Sales]])/ABS(Table1[[#This Row],[Budget_Sales]])
)
)</f>
        <v>0.6333333333333333</v>
      </c>
      <c r="I2731" s="5" t="str">
        <f>IF(Table1[[#This Row],[Sales_Var]]&gt;=0,"Above Budget","Below Budget")</f>
        <v>Above Budget</v>
      </c>
      <c r="J2731">
        <f>Table1[[#This Row],[Actual_Sales]]-(Table1[[#This Row],[COGS]]+Table1[[#This Row],[Expenses]])</f>
        <v>12</v>
      </c>
      <c r="K2731">
        <v>20</v>
      </c>
      <c r="L2731">
        <f>Table1[[#This Row],[Actual_Profit]]-Table1[[#This Row],[Budget_Profit]]</f>
        <v>-8</v>
      </c>
      <c r="M2731" s="5">
        <f>IF(
Table1[[#This Row],[Budget_Profit]]=0,
"",
IF(
Table1[[#This Row],[Budget_Profit]]&gt;0,
(Table1[[#This Row],[Actual_Profit]]-Table1[[#This Row],[Budget_Profit]])/Table1[[#This Row],[Budget_Profit]],
(Table1[[#This Row],[Actual_Profit]]-Table1[[#This Row],[Budget_Profit]])/ABS(Table1[[#This Row],[Budget_Profit]])
)
)</f>
        <v>-0.4</v>
      </c>
      <c r="N2731" s="5" t="str">
        <f>IF(Table1[[#This Row],[Profit_Var]]&gt;=0, "Above Budget", "Below Budget")</f>
        <v>Below Budget</v>
      </c>
      <c r="O2731">
        <v>20</v>
      </c>
      <c r="P2731">
        <v>10</v>
      </c>
      <c r="Q2731">
        <f>Table1[[#This Row],[COGS]]-Table1[[#This Row],[Budget_COGS]]</f>
        <v>10</v>
      </c>
      <c r="R2731" s="5">
        <f>IF(
Table1[[#This Row],[Budget_COGS]]=0,
"",
IF(
Table1[[#This Row],[Budget_COGS]]&gt;0,
(Table1[[#This Row],[Budget_COGS]]-Table1[[#This Row],[COGS]]) / Table1[[#This Row],[Budget_COGS]],
(Table1[[#This Row],[Budget_COGS]]-Table1[[#This Row],[COGS]]) / ABS(Table1[[#This Row],[Budget_COGS]])
)
)</f>
        <v>-1</v>
      </c>
      <c r="S2731" s="5" t="str">
        <f>IF(Table1[[#This Row],[COGS _Var]]&gt;=0, "Above Budget", "Below Budget")</f>
        <v>Above Budget</v>
      </c>
      <c r="T2731">
        <f>Table1[[#This Row],[Actual_Sales]]-Table1[[#This Row],[COGS]]</f>
        <v>29</v>
      </c>
      <c r="U2731">
        <v>20</v>
      </c>
      <c r="V2731">
        <f>Table1[[#This Row],[Gross_Margin]]-Table1[[#This Row],[Budget_Margin]]</f>
        <v>9</v>
      </c>
      <c r="W2731" s="5">
        <f>IF(
Table1[[#This Row],[Budget_Margin]]=0,
"",
IF(
Table1[[#This Row],[Budget_Margin]]&gt;0,
(Table1[[#This Row],[Gross_Margin]]-Table1[[#This Row],[Budget_Margin]]) / Table1[[#This Row],[Budget_Margin]],
(Table1[[#This Row],[Gross_Margin]]-Table1[[#This Row],[Budget_Margin]]) / ABS(Table1[[#This Row],[Budget_Margin]])
)
)</f>
        <v>0.45</v>
      </c>
      <c r="X2731" s="5" t="str">
        <f>IF(Table1[[#This Row],[Margin_Var]]&gt;=0, "Above Budget", "Below Budget")</f>
        <v>Above Budget</v>
      </c>
      <c r="Y2731" s="5">
        <f>IFERROR(Table1[[#This Row],[Gross_Margin]]/Table1[[#This Row],[Actual_Sales]],0)</f>
        <v>0.59183673469387754</v>
      </c>
      <c r="Z2731" s="5">
        <f>Table1[[#This Row],[Actual_Profit]]/Table1[[#This Row],[Actual_Sales]]</f>
        <v>0.24489795918367346</v>
      </c>
      <c r="AA2731">
        <v>17</v>
      </c>
      <c r="AB2731" s="5">
        <f>IFERROR(Table1[[#This Row],[Expenses]]/Table1[[#This Row],[Actual_Sales]],0)</f>
        <v>0.34693877551020408</v>
      </c>
      <c r="AC2731">
        <v>5</v>
      </c>
      <c r="AD2731">
        <v>464</v>
      </c>
      <c r="AE2731" s="5">
        <f>IFERROR(Table1[[#This Row],[Inventory]]/Table1[[#This Row],[Actual_Sales]],0)</f>
        <v>9.4693877551020407</v>
      </c>
    </row>
    <row r="2732" spans="1:31" x14ac:dyDescent="0.25">
      <c r="A2732">
        <v>811</v>
      </c>
      <c r="B2732">
        <v>603</v>
      </c>
      <c r="C2732">
        <v>11</v>
      </c>
      <c r="D2732" s="2">
        <v>40299</v>
      </c>
      <c r="E2732">
        <v>49</v>
      </c>
      <c r="F2732">
        <v>50</v>
      </c>
      <c r="G2732">
        <f>Table1[[#This Row],[Actual_Sales]]-Table1[[#This Row],[Budget_Sales]]</f>
        <v>-1</v>
      </c>
      <c r="H2732" s="5">
        <f>IF(
Table1[[#This Row],[Budget_Sales]]=0,
"",
IF(
Table1[[#This Row],[Budget_Sales]]&gt;0,
(Table1[[#This Row],[Actual_Sales]]-Table1[[#This Row],[Budget_Sales]])/Table1[[#This Row],[Budget_Sales]],
(Table1[[#This Row],[Actual_Sales]]-Table1[[#This Row],[Budget_Sales]])/ABS(Table1[[#This Row],[Budget_Sales]])
)
)</f>
        <v>-0.02</v>
      </c>
      <c r="I2732" s="5" t="str">
        <f>IF(Table1[[#This Row],[Sales_Var]]&gt;=0,"Above Budget","Below Budget")</f>
        <v>Below Budget</v>
      </c>
      <c r="J2732">
        <f>Table1[[#This Row],[Actual_Sales]]-(Table1[[#This Row],[COGS]]+Table1[[#This Row],[Expenses]])</f>
        <v>12</v>
      </c>
      <c r="K2732">
        <v>20</v>
      </c>
      <c r="L2732">
        <f>Table1[[#This Row],[Actual_Profit]]-Table1[[#This Row],[Budget_Profit]]</f>
        <v>-8</v>
      </c>
      <c r="M2732" s="5">
        <f>IF(
Table1[[#This Row],[Budget_Profit]]=0,
"",
IF(
Table1[[#This Row],[Budget_Profit]]&gt;0,
(Table1[[#This Row],[Actual_Profit]]-Table1[[#This Row],[Budget_Profit]])/Table1[[#This Row],[Budget_Profit]],
(Table1[[#This Row],[Actual_Profit]]-Table1[[#This Row],[Budget_Profit]])/ABS(Table1[[#This Row],[Budget_Profit]])
)
)</f>
        <v>-0.4</v>
      </c>
      <c r="N2732" s="5" t="str">
        <f>IF(Table1[[#This Row],[Profit_Var]]&gt;=0, "Above Budget", "Below Budget")</f>
        <v>Below Budget</v>
      </c>
      <c r="O2732">
        <v>20</v>
      </c>
      <c r="P2732">
        <v>20</v>
      </c>
      <c r="Q2732">
        <f>Table1[[#This Row],[COGS]]-Table1[[#This Row],[Budget_COGS]]</f>
        <v>0</v>
      </c>
      <c r="R2732" s="5">
        <f>IF(
Table1[[#This Row],[Budget_COGS]]=0,
"",
IF(
Table1[[#This Row],[Budget_COGS]]&gt;0,
(Table1[[#This Row],[Budget_COGS]]-Table1[[#This Row],[COGS]]) / Table1[[#This Row],[Budget_COGS]],
(Table1[[#This Row],[Budget_COGS]]-Table1[[#This Row],[COGS]]) / ABS(Table1[[#This Row],[Budget_COGS]])
)
)</f>
        <v>0</v>
      </c>
      <c r="S2732" s="5" t="str">
        <f>IF(Table1[[#This Row],[COGS _Var]]&gt;=0, "Above Budget", "Below Budget")</f>
        <v>Above Budget</v>
      </c>
      <c r="T2732">
        <f>Table1[[#This Row],[Actual_Sales]]-Table1[[#This Row],[COGS]]</f>
        <v>29</v>
      </c>
      <c r="U2732">
        <v>30</v>
      </c>
      <c r="V2732">
        <f>Table1[[#This Row],[Gross_Margin]]-Table1[[#This Row],[Budget_Margin]]</f>
        <v>-1</v>
      </c>
      <c r="W2732" s="5">
        <f>IF(
Table1[[#This Row],[Budget_Margin]]=0,
"",
IF(
Table1[[#This Row],[Budget_Margin]]&gt;0,
(Table1[[#This Row],[Gross_Margin]]-Table1[[#This Row],[Budget_Margin]]) / Table1[[#This Row],[Budget_Margin]],
(Table1[[#This Row],[Gross_Margin]]-Table1[[#This Row],[Budget_Margin]]) / ABS(Table1[[#This Row],[Budget_Margin]])
)
)</f>
        <v>-3.3333333333333333E-2</v>
      </c>
      <c r="X2732" s="5" t="str">
        <f>IF(Table1[[#This Row],[Margin_Var]]&gt;=0, "Above Budget", "Below Budget")</f>
        <v>Below Budget</v>
      </c>
      <c r="Y2732" s="5">
        <f>IFERROR(Table1[[#This Row],[Gross_Margin]]/Table1[[#This Row],[Actual_Sales]],0)</f>
        <v>0.59183673469387754</v>
      </c>
      <c r="Z2732" s="5">
        <f>Table1[[#This Row],[Actual_Profit]]/Table1[[#This Row],[Actual_Sales]]</f>
        <v>0.24489795918367346</v>
      </c>
      <c r="AA2732">
        <v>17</v>
      </c>
      <c r="AB2732" s="5">
        <f>IFERROR(Table1[[#This Row],[Expenses]]/Table1[[#This Row],[Actual_Sales]],0)</f>
        <v>0.34693877551020408</v>
      </c>
      <c r="AC2732">
        <v>5</v>
      </c>
      <c r="AD2732">
        <v>829</v>
      </c>
      <c r="AE2732" s="5">
        <f>IFERROR(Table1[[#This Row],[Inventory]]/Table1[[#This Row],[Actual_Sales]],0)</f>
        <v>16.918367346938776</v>
      </c>
    </row>
    <row r="2733" spans="1:31" x14ac:dyDescent="0.25">
      <c r="A2733">
        <v>755</v>
      </c>
      <c r="B2733">
        <v>413</v>
      </c>
      <c r="C2733">
        <v>13</v>
      </c>
      <c r="D2733" s="2">
        <v>40299</v>
      </c>
      <c r="E2733">
        <v>49</v>
      </c>
      <c r="F2733">
        <v>50</v>
      </c>
      <c r="G2733">
        <f>Table1[[#This Row],[Actual_Sales]]-Table1[[#This Row],[Budget_Sales]]</f>
        <v>-1</v>
      </c>
      <c r="H2733" s="5">
        <f>IF(
Table1[[#This Row],[Budget_Sales]]=0,
"",
IF(
Table1[[#This Row],[Budget_Sales]]&gt;0,
(Table1[[#This Row],[Actual_Sales]]-Table1[[#This Row],[Budget_Sales]])/Table1[[#This Row],[Budget_Sales]],
(Table1[[#This Row],[Actual_Sales]]-Table1[[#This Row],[Budget_Sales]])/ABS(Table1[[#This Row],[Budget_Sales]])
)
)</f>
        <v>-0.02</v>
      </c>
      <c r="I2733" s="5" t="str">
        <f>IF(Table1[[#This Row],[Sales_Var]]&gt;=0,"Above Budget","Below Budget")</f>
        <v>Below Budget</v>
      </c>
      <c r="J2733">
        <f>Table1[[#This Row],[Actual_Sales]]-(Table1[[#This Row],[COGS]]+Table1[[#This Row],[Expenses]])</f>
        <v>12</v>
      </c>
      <c r="K2733">
        <v>20</v>
      </c>
      <c r="L2733">
        <f>Table1[[#This Row],[Actual_Profit]]-Table1[[#This Row],[Budget_Profit]]</f>
        <v>-8</v>
      </c>
      <c r="M2733" s="5">
        <f>IF(
Table1[[#This Row],[Budget_Profit]]=0,
"",
IF(
Table1[[#This Row],[Budget_Profit]]&gt;0,
(Table1[[#This Row],[Actual_Profit]]-Table1[[#This Row],[Budget_Profit]])/Table1[[#This Row],[Budget_Profit]],
(Table1[[#This Row],[Actual_Profit]]-Table1[[#This Row],[Budget_Profit]])/ABS(Table1[[#This Row],[Budget_Profit]])
)
)</f>
        <v>-0.4</v>
      </c>
      <c r="N2733" s="5" t="str">
        <f>IF(Table1[[#This Row],[Profit_Var]]&gt;=0, "Above Budget", "Below Budget")</f>
        <v>Below Budget</v>
      </c>
      <c r="O2733">
        <v>20</v>
      </c>
      <c r="P2733">
        <v>20</v>
      </c>
      <c r="Q2733">
        <f>Table1[[#This Row],[COGS]]-Table1[[#This Row],[Budget_COGS]]</f>
        <v>0</v>
      </c>
      <c r="R2733" s="5">
        <f>IF(
Table1[[#This Row],[Budget_COGS]]=0,
"",
IF(
Table1[[#This Row],[Budget_COGS]]&gt;0,
(Table1[[#This Row],[Budget_COGS]]-Table1[[#This Row],[COGS]]) / Table1[[#This Row],[Budget_COGS]],
(Table1[[#This Row],[Budget_COGS]]-Table1[[#This Row],[COGS]]) / ABS(Table1[[#This Row],[Budget_COGS]])
)
)</f>
        <v>0</v>
      </c>
      <c r="S2733" s="5" t="str">
        <f>IF(Table1[[#This Row],[COGS _Var]]&gt;=0, "Above Budget", "Below Budget")</f>
        <v>Above Budget</v>
      </c>
      <c r="T2733">
        <f>Table1[[#This Row],[Actual_Sales]]-Table1[[#This Row],[COGS]]</f>
        <v>29</v>
      </c>
      <c r="U2733">
        <v>30</v>
      </c>
      <c r="V2733">
        <f>Table1[[#This Row],[Gross_Margin]]-Table1[[#This Row],[Budget_Margin]]</f>
        <v>-1</v>
      </c>
      <c r="W2733" s="5">
        <f>IF(
Table1[[#This Row],[Budget_Margin]]=0,
"",
IF(
Table1[[#This Row],[Budget_Margin]]&gt;0,
(Table1[[#This Row],[Gross_Margin]]-Table1[[#This Row],[Budget_Margin]]) / Table1[[#This Row],[Budget_Margin]],
(Table1[[#This Row],[Gross_Margin]]-Table1[[#This Row],[Budget_Margin]]) / ABS(Table1[[#This Row],[Budget_Margin]])
)
)</f>
        <v>-3.3333333333333333E-2</v>
      </c>
      <c r="X2733" s="5" t="str">
        <f>IF(Table1[[#This Row],[Margin_Var]]&gt;=0, "Above Budget", "Below Budget")</f>
        <v>Below Budget</v>
      </c>
      <c r="Y2733" s="5">
        <f>IFERROR(Table1[[#This Row],[Gross_Margin]]/Table1[[#This Row],[Actual_Sales]],0)</f>
        <v>0.59183673469387754</v>
      </c>
      <c r="Z2733" s="5">
        <f>Table1[[#This Row],[Actual_Profit]]/Table1[[#This Row],[Actual_Sales]]</f>
        <v>0.24489795918367346</v>
      </c>
      <c r="AA2733">
        <v>17</v>
      </c>
      <c r="AB2733" s="5">
        <f>IFERROR(Table1[[#This Row],[Expenses]]/Table1[[#This Row],[Actual_Sales]],0)</f>
        <v>0.34693877551020408</v>
      </c>
      <c r="AC2733">
        <v>5</v>
      </c>
      <c r="AD2733">
        <v>464</v>
      </c>
      <c r="AE2733" s="5">
        <f>IFERROR(Table1[[#This Row],[Inventory]]/Table1[[#This Row],[Actual_Sales]],0)</f>
        <v>9.4693877551020407</v>
      </c>
    </row>
    <row r="2734" spans="1:31" x14ac:dyDescent="0.25">
      <c r="A2734">
        <v>1481</v>
      </c>
      <c r="B2734">
        <v>505</v>
      </c>
      <c r="C2734">
        <v>2</v>
      </c>
      <c r="D2734" s="2">
        <v>40422</v>
      </c>
      <c r="E2734">
        <v>139</v>
      </c>
      <c r="F2734">
        <v>170</v>
      </c>
      <c r="G2734">
        <f>Table1[[#This Row],[Actual_Sales]]-Table1[[#This Row],[Budget_Sales]]</f>
        <v>-31</v>
      </c>
      <c r="H2734" s="5">
        <f>IF(
Table1[[#This Row],[Budget_Sales]]=0,
"",
IF(
Table1[[#This Row],[Budget_Sales]]&gt;0,
(Table1[[#This Row],[Actual_Sales]]-Table1[[#This Row],[Budget_Sales]])/Table1[[#This Row],[Budget_Sales]],
(Table1[[#This Row],[Actual_Sales]]-Table1[[#This Row],[Budget_Sales]])/ABS(Table1[[#This Row],[Budget_Sales]])
)
)</f>
        <v>-0.18235294117647058</v>
      </c>
      <c r="I2734" s="5" t="str">
        <f>IF(Table1[[#This Row],[Sales_Var]]&gt;=0,"Above Budget","Below Budget")</f>
        <v>Below Budget</v>
      </c>
      <c r="J2734">
        <f>Table1[[#This Row],[Actual_Sales]]-(Table1[[#This Row],[COGS]]+Table1[[#This Row],[Expenses]])</f>
        <v>34</v>
      </c>
      <c r="K2734">
        <v>70</v>
      </c>
      <c r="L2734">
        <f>Table1[[#This Row],[Actual_Profit]]-Table1[[#This Row],[Budget_Profit]]</f>
        <v>-36</v>
      </c>
      <c r="M2734" s="5">
        <f>IF(
Table1[[#This Row],[Budget_Profit]]=0,
"",
IF(
Table1[[#This Row],[Budget_Profit]]&gt;0,
(Table1[[#This Row],[Actual_Profit]]-Table1[[#This Row],[Budget_Profit]])/Table1[[#This Row],[Budget_Profit]],
(Table1[[#This Row],[Actual_Profit]]-Table1[[#This Row],[Budget_Profit]])/ABS(Table1[[#This Row],[Budget_Profit]])
)
)</f>
        <v>-0.51428571428571423</v>
      </c>
      <c r="N2734" s="5" t="str">
        <f>IF(Table1[[#This Row],[Profit_Var]]&gt;=0, "Above Budget", "Below Budget")</f>
        <v>Below Budget</v>
      </c>
      <c r="O2734">
        <v>55</v>
      </c>
      <c r="P2734">
        <v>60</v>
      </c>
      <c r="Q2734">
        <f>Table1[[#This Row],[COGS]]-Table1[[#This Row],[Budget_COGS]]</f>
        <v>-5</v>
      </c>
      <c r="R2734" s="5">
        <f>IF(
Table1[[#This Row],[Budget_COGS]]=0,
"",
IF(
Table1[[#This Row],[Budget_COGS]]&gt;0,
(Table1[[#This Row],[Budget_COGS]]-Table1[[#This Row],[COGS]]) / Table1[[#This Row],[Budget_COGS]],
(Table1[[#This Row],[Budget_COGS]]-Table1[[#This Row],[COGS]]) / ABS(Table1[[#This Row],[Budget_COGS]])
)
)</f>
        <v>8.3333333333333329E-2</v>
      </c>
      <c r="S2734" s="5" t="str">
        <f>IF(Table1[[#This Row],[COGS _Var]]&gt;=0, "Above Budget", "Below Budget")</f>
        <v>Below Budget</v>
      </c>
      <c r="T2734">
        <f>Table1[[#This Row],[Actual_Sales]]-Table1[[#This Row],[COGS]]</f>
        <v>84</v>
      </c>
      <c r="U2734">
        <v>110</v>
      </c>
      <c r="V2734">
        <f>Table1[[#This Row],[Gross_Margin]]-Table1[[#This Row],[Budget_Margin]]</f>
        <v>-26</v>
      </c>
      <c r="W2734" s="5">
        <f>IF(
Table1[[#This Row],[Budget_Margin]]=0,
"",
IF(
Table1[[#This Row],[Budget_Margin]]&gt;0,
(Table1[[#This Row],[Gross_Margin]]-Table1[[#This Row],[Budget_Margin]]) / Table1[[#This Row],[Budget_Margin]],
(Table1[[#This Row],[Gross_Margin]]-Table1[[#This Row],[Budget_Margin]]) / ABS(Table1[[#This Row],[Budget_Margin]])
)
)</f>
        <v>-0.23636363636363636</v>
      </c>
      <c r="X2734" s="5" t="str">
        <f>IF(Table1[[#This Row],[Margin_Var]]&gt;=0, "Above Budget", "Below Budget")</f>
        <v>Below Budget</v>
      </c>
      <c r="Y2734" s="5">
        <f>IFERROR(Table1[[#This Row],[Gross_Margin]]/Table1[[#This Row],[Actual_Sales]],0)</f>
        <v>0.60431654676258995</v>
      </c>
      <c r="Z2734" s="5">
        <f>Table1[[#This Row],[Actual_Profit]]/Table1[[#This Row],[Actual_Sales]]</f>
        <v>0.2446043165467626</v>
      </c>
      <c r="AA2734">
        <v>50</v>
      </c>
      <c r="AB2734" s="5">
        <f>IFERROR(Table1[[#This Row],[Expenses]]/Table1[[#This Row],[Actual_Sales]],0)</f>
        <v>0.35971223021582732</v>
      </c>
      <c r="AC2734">
        <v>18</v>
      </c>
      <c r="AD2734">
        <v>453</v>
      </c>
      <c r="AE2734" s="5">
        <f>IFERROR(Table1[[#This Row],[Inventory]]/Table1[[#This Row],[Actual_Sales]],0)</f>
        <v>3.2589928057553958</v>
      </c>
    </row>
    <row r="2735" spans="1:31" x14ac:dyDescent="0.25">
      <c r="A2735">
        <v>1514</v>
      </c>
      <c r="B2735">
        <v>603</v>
      </c>
      <c r="C2735">
        <v>2</v>
      </c>
      <c r="D2735" s="2">
        <v>40422</v>
      </c>
      <c r="E2735">
        <v>139</v>
      </c>
      <c r="F2735">
        <v>130</v>
      </c>
      <c r="G2735">
        <f>Table1[[#This Row],[Actual_Sales]]-Table1[[#This Row],[Budget_Sales]]</f>
        <v>9</v>
      </c>
      <c r="H2735" s="5">
        <f>IF(
Table1[[#This Row],[Budget_Sales]]=0,
"",
IF(
Table1[[#This Row],[Budget_Sales]]&gt;0,
(Table1[[#This Row],[Actual_Sales]]-Table1[[#This Row],[Budget_Sales]])/Table1[[#This Row],[Budget_Sales]],
(Table1[[#This Row],[Actual_Sales]]-Table1[[#This Row],[Budget_Sales]])/ABS(Table1[[#This Row],[Budget_Sales]])
)
)</f>
        <v>6.9230769230769235E-2</v>
      </c>
      <c r="I2735" s="5" t="str">
        <f>IF(Table1[[#This Row],[Sales_Var]]&gt;=0,"Above Budget","Below Budget")</f>
        <v>Above Budget</v>
      </c>
      <c r="J2735">
        <f>Table1[[#This Row],[Actual_Sales]]-(Table1[[#This Row],[COGS]]+Table1[[#This Row],[Expenses]])</f>
        <v>34</v>
      </c>
      <c r="K2735">
        <v>50</v>
      </c>
      <c r="L2735">
        <f>Table1[[#This Row],[Actual_Profit]]-Table1[[#This Row],[Budget_Profit]]</f>
        <v>-16</v>
      </c>
      <c r="M2735" s="5">
        <f>IF(
Table1[[#This Row],[Budget_Profit]]=0,
"",
IF(
Table1[[#This Row],[Budget_Profit]]&gt;0,
(Table1[[#This Row],[Actual_Profit]]-Table1[[#This Row],[Budget_Profit]])/Table1[[#This Row],[Budget_Profit]],
(Table1[[#This Row],[Actual_Profit]]-Table1[[#This Row],[Budget_Profit]])/ABS(Table1[[#This Row],[Budget_Profit]])
)
)</f>
        <v>-0.32</v>
      </c>
      <c r="N2735" s="5" t="str">
        <f>IF(Table1[[#This Row],[Profit_Var]]&gt;=0, "Above Budget", "Below Budget")</f>
        <v>Below Budget</v>
      </c>
      <c r="O2735">
        <v>55</v>
      </c>
      <c r="P2735">
        <v>50</v>
      </c>
      <c r="Q2735">
        <f>Table1[[#This Row],[COGS]]-Table1[[#This Row],[Budget_COGS]]</f>
        <v>5</v>
      </c>
      <c r="R2735" s="5">
        <f>IF(
Table1[[#This Row],[Budget_COGS]]=0,
"",
IF(
Table1[[#This Row],[Budget_COGS]]&gt;0,
(Table1[[#This Row],[Budget_COGS]]-Table1[[#This Row],[COGS]]) / Table1[[#This Row],[Budget_COGS]],
(Table1[[#This Row],[Budget_COGS]]-Table1[[#This Row],[COGS]]) / ABS(Table1[[#This Row],[Budget_COGS]])
)
)</f>
        <v>-0.1</v>
      </c>
      <c r="S2735" s="5" t="str">
        <f>IF(Table1[[#This Row],[COGS _Var]]&gt;=0, "Above Budget", "Below Budget")</f>
        <v>Above Budget</v>
      </c>
      <c r="T2735">
        <f>Table1[[#This Row],[Actual_Sales]]-Table1[[#This Row],[COGS]]</f>
        <v>84</v>
      </c>
      <c r="U2735">
        <v>80</v>
      </c>
      <c r="V2735">
        <f>Table1[[#This Row],[Gross_Margin]]-Table1[[#This Row],[Budget_Margin]]</f>
        <v>4</v>
      </c>
      <c r="W2735" s="5">
        <f>IF(
Table1[[#This Row],[Budget_Margin]]=0,
"",
IF(
Table1[[#This Row],[Budget_Margin]]&gt;0,
(Table1[[#This Row],[Gross_Margin]]-Table1[[#This Row],[Budget_Margin]]) / Table1[[#This Row],[Budget_Margin]],
(Table1[[#This Row],[Gross_Margin]]-Table1[[#This Row],[Budget_Margin]]) / ABS(Table1[[#This Row],[Budget_Margin]])
)
)</f>
        <v>0.05</v>
      </c>
      <c r="X2735" s="5" t="str">
        <f>IF(Table1[[#This Row],[Margin_Var]]&gt;=0, "Above Budget", "Below Budget")</f>
        <v>Above Budget</v>
      </c>
      <c r="Y2735" s="5">
        <f>IFERROR(Table1[[#This Row],[Gross_Margin]]/Table1[[#This Row],[Actual_Sales]],0)</f>
        <v>0.60431654676258995</v>
      </c>
      <c r="Z2735" s="5">
        <f>Table1[[#This Row],[Actual_Profit]]/Table1[[#This Row],[Actual_Sales]]</f>
        <v>0.2446043165467626</v>
      </c>
      <c r="AA2735">
        <v>50</v>
      </c>
      <c r="AB2735" s="5">
        <f>IFERROR(Table1[[#This Row],[Expenses]]/Table1[[#This Row],[Actual_Sales]],0)</f>
        <v>0.35971223021582732</v>
      </c>
      <c r="AC2735">
        <v>18</v>
      </c>
      <c r="AD2735">
        <v>453</v>
      </c>
      <c r="AE2735" s="5">
        <f>IFERROR(Table1[[#This Row],[Inventory]]/Table1[[#This Row],[Actual_Sales]],0)</f>
        <v>3.2589928057553958</v>
      </c>
    </row>
    <row r="2736" spans="1:31" x14ac:dyDescent="0.25">
      <c r="A2736">
        <v>1469</v>
      </c>
      <c r="B2736">
        <v>435</v>
      </c>
      <c r="C2736">
        <v>9</v>
      </c>
      <c r="D2736" s="2">
        <v>40422</v>
      </c>
      <c r="E2736">
        <v>139</v>
      </c>
      <c r="F2736">
        <v>120</v>
      </c>
      <c r="G2736">
        <f>Table1[[#This Row],[Actual_Sales]]-Table1[[#This Row],[Budget_Sales]]</f>
        <v>19</v>
      </c>
      <c r="H2736" s="5">
        <f>IF(
Table1[[#This Row],[Budget_Sales]]=0,
"",
IF(
Table1[[#This Row],[Budget_Sales]]&gt;0,
(Table1[[#This Row],[Actual_Sales]]-Table1[[#This Row],[Budget_Sales]])/Table1[[#This Row],[Budget_Sales]],
(Table1[[#This Row],[Actual_Sales]]-Table1[[#This Row],[Budget_Sales]])/ABS(Table1[[#This Row],[Budget_Sales]])
)
)</f>
        <v>0.15833333333333333</v>
      </c>
      <c r="I2736" s="5" t="str">
        <f>IF(Table1[[#This Row],[Sales_Var]]&gt;=0,"Above Budget","Below Budget")</f>
        <v>Above Budget</v>
      </c>
      <c r="J2736">
        <f>Table1[[#This Row],[Actual_Sales]]-(Table1[[#This Row],[COGS]]+Table1[[#This Row],[Expenses]])</f>
        <v>34</v>
      </c>
      <c r="K2736">
        <v>50</v>
      </c>
      <c r="L2736">
        <f>Table1[[#This Row],[Actual_Profit]]-Table1[[#This Row],[Budget_Profit]]</f>
        <v>-16</v>
      </c>
      <c r="M2736" s="5">
        <f>IF(
Table1[[#This Row],[Budget_Profit]]=0,
"",
IF(
Table1[[#This Row],[Budget_Profit]]&gt;0,
(Table1[[#This Row],[Actual_Profit]]-Table1[[#This Row],[Budget_Profit]])/Table1[[#This Row],[Budget_Profit]],
(Table1[[#This Row],[Actual_Profit]]-Table1[[#This Row],[Budget_Profit]])/ABS(Table1[[#This Row],[Budget_Profit]])
)
)</f>
        <v>-0.32</v>
      </c>
      <c r="N2736" s="5" t="str">
        <f>IF(Table1[[#This Row],[Profit_Var]]&gt;=0, "Above Budget", "Below Budget")</f>
        <v>Below Budget</v>
      </c>
      <c r="O2736">
        <v>55</v>
      </c>
      <c r="P2736">
        <v>40</v>
      </c>
      <c r="Q2736">
        <f>Table1[[#This Row],[COGS]]-Table1[[#This Row],[Budget_COGS]]</f>
        <v>15</v>
      </c>
      <c r="R2736" s="5">
        <f>IF(
Table1[[#This Row],[Budget_COGS]]=0,
"",
IF(
Table1[[#This Row],[Budget_COGS]]&gt;0,
(Table1[[#This Row],[Budget_COGS]]-Table1[[#This Row],[COGS]]) / Table1[[#This Row],[Budget_COGS]],
(Table1[[#This Row],[Budget_COGS]]-Table1[[#This Row],[COGS]]) / ABS(Table1[[#This Row],[Budget_COGS]])
)
)</f>
        <v>-0.375</v>
      </c>
      <c r="S2736" s="5" t="str">
        <f>IF(Table1[[#This Row],[COGS _Var]]&gt;=0, "Above Budget", "Below Budget")</f>
        <v>Above Budget</v>
      </c>
      <c r="T2736">
        <f>Table1[[#This Row],[Actual_Sales]]-Table1[[#This Row],[COGS]]</f>
        <v>84</v>
      </c>
      <c r="U2736">
        <v>80</v>
      </c>
      <c r="V2736">
        <f>Table1[[#This Row],[Gross_Margin]]-Table1[[#This Row],[Budget_Margin]]</f>
        <v>4</v>
      </c>
      <c r="W2736" s="5">
        <f>IF(
Table1[[#This Row],[Budget_Margin]]=0,
"",
IF(
Table1[[#This Row],[Budget_Margin]]&gt;0,
(Table1[[#This Row],[Gross_Margin]]-Table1[[#This Row],[Budget_Margin]]) / Table1[[#This Row],[Budget_Margin]],
(Table1[[#This Row],[Gross_Margin]]-Table1[[#This Row],[Budget_Margin]]) / ABS(Table1[[#This Row],[Budget_Margin]])
)
)</f>
        <v>0.05</v>
      </c>
      <c r="X2736" s="5" t="str">
        <f>IF(Table1[[#This Row],[Margin_Var]]&gt;=0, "Above Budget", "Below Budget")</f>
        <v>Above Budget</v>
      </c>
      <c r="Y2736" s="5">
        <f>IFERROR(Table1[[#This Row],[Gross_Margin]]/Table1[[#This Row],[Actual_Sales]],0)</f>
        <v>0.60431654676258995</v>
      </c>
      <c r="Z2736" s="5">
        <f>Table1[[#This Row],[Actual_Profit]]/Table1[[#This Row],[Actual_Sales]]</f>
        <v>0.2446043165467626</v>
      </c>
      <c r="AA2736">
        <v>50</v>
      </c>
      <c r="AB2736" s="5">
        <f>IFERROR(Table1[[#This Row],[Expenses]]/Table1[[#This Row],[Actual_Sales]],0)</f>
        <v>0.35971223021582732</v>
      </c>
      <c r="AC2736">
        <v>18</v>
      </c>
      <c r="AD2736">
        <v>453</v>
      </c>
      <c r="AE2736" s="5">
        <f>IFERROR(Table1[[#This Row],[Inventory]]/Table1[[#This Row],[Actual_Sales]],0)</f>
        <v>3.2589928057553958</v>
      </c>
    </row>
    <row r="2737" spans="1:31" x14ac:dyDescent="0.25">
      <c r="A2737">
        <v>1054</v>
      </c>
      <c r="B2737">
        <v>936</v>
      </c>
      <c r="C2737">
        <v>4</v>
      </c>
      <c r="D2737" s="2">
        <v>40330</v>
      </c>
      <c r="E2737">
        <v>135</v>
      </c>
      <c r="F2737">
        <v>110</v>
      </c>
      <c r="G2737">
        <f>Table1[[#This Row],[Actual_Sales]]-Table1[[#This Row],[Budget_Sales]]</f>
        <v>25</v>
      </c>
      <c r="H2737" s="5">
        <f>IF(
Table1[[#This Row],[Budget_Sales]]=0,
"",
IF(
Table1[[#This Row],[Budget_Sales]]&gt;0,
(Table1[[#This Row],[Actual_Sales]]-Table1[[#This Row],[Budget_Sales]])/Table1[[#This Row],[Budget_Sales]],
(Table1[[#This Row],[Actual_Sales]]-Table1[[#This Row],[Budget_Sales]])/ABS(Table1[[#This Row],[Budget_Sales]])
)
)</f>
        <v>0.22727272727272727</v>
      </c>
      <c r="I2737" s="5" t="str">
        <f>IF(Table1[[#This Row],[Sales_Var]]&gt;=0,"Above Budget","Below Budget")</f>
        <v>Above Budget</v>
      </c>
      <c r="J2737">
        <f>Table1[[#This Row],[Actual_Sales]]-(Table1[[#This Row],[COGS]]+Table1[[#This Row],[Expenses]])</f>
        <v>33</v>
      </c>
      <c r="K2737">
        <v>40</v>
      </c>
      <c r="L2737">
        <f>Table1[[#This Row],[Actual_Profit]]-Table1[[#This Row],[Budget_Profit]]</f>
        <v>-7</v>
      </c>
      <c r="M2737" s="5">
        <f>IF(
Table1[[#This Row],[Budget_Profit]]=0,
"",
IF(
Table1[[#This Row],[Budget_Profit]]&gt;0,
(Table1[[#This Row],[Actual_Profit]]-Table1[[#This Row],[Budget_Profit]])/Table1[[#This Row],[Budget_Profit]],
(Table1[[#This Row],[Actual_Profit]]-Table1[[#This Row],[Budget_Profit]])/ABS(Table1[[#This Row],[Budget_Profit]])
)
)</f>
        <v>-0.17499999999999999</v>
      </c>
      <c r="N2737" s="5" t="str">
        <f>IF(Table1[[#This Row],[Profit_Var]]&gt;=0, "Above Budget", "Below Budget")</f>
        <v>Below Budget</v>
      </c>
      <c r="O2737">
        <v>54</v>
      </c>
      <c r="P2737">
        <v>40</v>
      </c>
      <c r="Q2737">
        <f>Table1[[#This Row],[COGS]]-Table1[[#This Row],[Budget_COGS]]</f>
        <v>14</v>
      </c>
      <c r="R2737" s="5">
        <f>IF(
Table1[[#This Row],[Budget_COGS]]=0,
"",
IF(
Table1[[#This Row],[Budget_COGS]]&gt;0,
(Table1[[#This Row],[Budget_COGS]]-Table1[[#This Row],[COGS]]) / Table1[[#This Row],[Budget_COGS]],
(Table1[[#This Row],[Budget_COGS]]-Table1[[#This Row],[COGS]]) / ABS(Table1[[#This Row],[Budget_COGS]])
)
)</f>
        <v>-0.35</v>
      </c>
      <c r="S2737" s="5" t="str">
        <f>IF(Table1[[#This Row],[COGS _Var]]&gt;=0, "Above Budget", "Below Budget")</f>
        <v>Above Budget</v>
      </c>
      <c r="T2737">
        <f>Table1[[#This Row],[Actual_Sales]]-Table1[[#This Row],[COGS]]</f>
        <v>81</v>
      </c>
      <c r="U2737">
        <v>70</v>
      </c>
      <c r="V2737">
        <f>Table1[[#This Row],[Gross_Margin]]-Table1[[#This Row],[Budget_Margin]]</f>
        <v>11</v>
      </c>
      <c r="W2737" s="5">
        <f>IF(
Table1[[#This Row],[Budget_Margin]]=0,
"",
IF(
Table1[[#This Row],[Budget_Margin]]&gt;0,
(Table1[[#This Row],[Gross_Margin]]-Table1[[#This Row],[Budget_Margin]]) / Table1[[#This Row],[Budget_Margin]],
(Table1[[#This Row],[Gross_Margin]]-Table1[[#This Row],[Budget_Margin]]) / ABS(Table1[[#This Row],[Budget_Margin]])
)
)</f>
        <v>0.15714285714285714</v>
      </c>
      <c r="X2737" s="5" t="str">
        <f>IF(Table1[[#This Row],[Margin_Var]]&gt;=0, "Above Budget", "Below Budget")</f>
        <v>Above Budget</v>
      </c>
      <c r="Y2737" s="5">
        <f>IFERROR(Table1[[#This Row],[Gross_Margin]]/Table1[[#This Row],[Actual_Sales]],0)</f>
        <v>0.6</v>
      </c>
      <c r="Z2737" s="5">
        <f>Table1[[#This Row],[Actual_Profit]]/Table1[[#This Row],[Actual_Sales]]</f>
        <v>0.24444444444444444</v>
      </c>
      <c r="AA2737">
        <v>48</v>
      </c>
      <c r="AB2737" s="5">
        <f>IFERROR(Table1[[#This Row],[Expenses]]/Table1[[#This Row],[Actual_Sales]],0)</f>
        <v>0.35555555555555557</v>
      </c>
      <c r="AC2737">
        <v>17</v>
      </c>
      <c r="AD2737">
        <v>-321</v>
      </c>
      <c r="AE2737" s="5">
        <f>IFERROR(Table1[[#This Row],[Inventory]]/Table1[[#This Row],[Actual_Sales]],0)</f>
        <v>-2.3777777777777778</v>
      </c>
    </row>
    <row r="2738" spans="1:31" x14ac:dyDescent="0.25">
      <c r="A2738">
        <v>901</v>
      </c>
      <c r="B2738">
        <v>303</v>
      </c>
      <c r="C2738">
        <v>6</v>
      </c>
      <c r="D2738" s="2">
        <v>40330</v>
      </c>
      <c r="E2738">
        <v>135</v>
      </c>
      <c r="F2738">
        <v>150</v>
      </c>
      <c r="G2738">
        <f>Table1[[#This Row],[Actual_Sales]]-Table1[[#This Row],[Budget_Sales]]</f>
        <v>-15</v>
      </c>
      <c r="H2738" s="5">
        <f>IF(
Table1[[#This Row],[Budget_Sales]]=0,
"",
IF(
Table1[[#This Row],[Budget_Sales]]&gt;0,
(Table1[[#This Row],[Actual_Sales]]-Table1[[#This Row],[Budget_Sales]])/Table1[[#This Row],[Budget_Sales]],
(Table1[[#This Row],[Actual_Sales]]-Table1[[#This Row],[Budget_Sales]])/ABS(Table1[[#This Row],[Budget_Sales]])
)
)</f>
        <v>-0.1</v>
      </c>
      <c r="I2738" s="5" t="str">
        <f>IF(Table1[[#This Row],[Sales_Var]]&gt;=0,"Above Budget","Below Budget")</f>
        <v>Below Budget</v>
      </c>
      <c r="J2738">
        <f>Table1[[#This Row],[Actual_Sales]]-(Table1[[#This Row],[COGS]]+Table1[[#This Row],[Expenses]])</f>
        <v>33</v>
      </c>
      <c r="K2738">
        <v>50</v>
      </c>
      <c r="L2738">
        <f>Table1[[#This Row],[Actual_Profit]]-Table1[[#This Row],[Budget_Profit]]</f>
        <v>-17</v>
      </c>
      <c r="M2738" s="5">
        <f>IF(
Table1[[#This Row],[Budget_Profit]]=0,
"",
IF(
Table1[[#This Row],[Budget_Profit]]&gt;0,
(Table1[[#This Row],[Actual_Profit]]-Table1[[#This Row],[Budget_Profit]])/Table1[[#This Row],[Budget_Profit]],
(Table1[[#This Row],[Actual_Profit]]-Table1[[#This Row],[Budget_Profit]])/ABS(Table1[[#This Row],[Budget_Profit]])
)
)</f>
        <v>-0.34</v>
      </c>
      <c r="N2738" s="5" t="str">
        <f>IF(Table1[[#This Row],[Profit_Var]]&gt;=0, "Above Budget", "Below Budget")</f>
        <v>Below Budget</v>
      </c>
      <c r="O2738">
        <v>54</v>
      </c>
      <c r="P2738">
        <v>60</v>
      </c>
      <c r="Q2738">
        <f>Table1[[#This Row],[COGS]]-Table1[[#This Row],[Budget_COGS]]</f>
        <v>-6</v>
      </c>
      <c r="R2738" s="5">
        <f>IF(
Table1[[#This Row],[Budget_COGS]]=0,
"",
IF(
Table1[[#This Row],[Budget_COGS]]&gt;0,
(Table1[[#This Row],[Budget_COGS]]-Table1[[#This Row],[COGS]]) / Table1[[#This Row],[Budget_COGS]],
(Table1[[#This Row],[Budget_COGS]]-Table1[[#This Row],[COGS]]) / ABS(Table1[[#This Row],[Budget_COGS]])
)
)</f>
        <v>0.1</v>
      </c>
      <c r="S2738" s="5" t="str">
        <f>IF(Table1[[#This Row],[COGS _Var]]&gt;=0, "Above Budget", "Below Budget")</f>
        <v>Below Budget</v>
      </c>
      <c r="T2738">
        <f>Table1[[#This Row],[Actual_Sales]]-Table1[[#This Row],[COGS]]</f>
        <v>81</v>
      </c>
      <c r="U2738">
        <v>90</v>
      </c>
      <c r="V2738">
        <f>Table1[[#This Row],[Gross_Margin]]-Table1[[#This Row],[Budget_Margin]]</f>
        <v>-9</v>
      </c>
      <c r="W2738" s="5">
        <f>IF(
Table1[[#This Row],[Budget_Margin]]=0,
"",
IF(
Table1[[#This Row],[Budget_Margin]]&gt;0,
(Table1[[#This Row],[Gross_Margin]]-Table1[[#This Row],[Budget_Margin]]) / Table1[[#This Row],[Budget_Margin]],
(Table1[[#This Row],[Gross_Margin]]-Table1[[#This Row],[Budget_Margin]]) / ABS(Table1[[#This Row],[Budget_Margin]])
)
)</f>
        <v>-0.1</v>
      </c>
      <c r="X2738" s="5" t="str">
        <f>IF(Table1[[#This Row],[Margin_Var]]&gt;=0, "Above Budget", "Below Budget")</f>
        <v>Below Budget</v>
      </c>
      <c r="Y2738" s="5">
        <f>IFERROR(Table1[[#This Row],[Gross_Margin]]/Table1[[#This Row],[Actual_Sales]],0)</f>
        <v>0.6</v>
      </c>
      <c r="Z2738" s="5">
        <f>Table1[[#This Row],[Actual_Profit]]/Table1[[#This Row],[Actual_Sales]]</f>
        <v>0.24444444444444444</v>
      </c>
      <c r="AA2738">
        <v>48</v>
      </c>
      <c r="AB2738" s="5">
        <f>IFERROR(Table1[[#This Row],[Expenses]]/Table1[[#This Row],[Actual_Sales]],0)</f>
        <v>0.35555555555555557</v>
      </c>
      <c r="AC2738">
        <v>17</v>
      </c>
      <c r="AD2738">
        <v>641</v>
      </c>
      <c r="AE2738" s="5">
        <f>IFERROR(Table1[[#This Row],[Inventory]]/Table1[[#This Row],[Actual_Sales]],0)</f>
        <v>4.7481481481481485</v>
      </c>
    </row>
    <row r="2739" spans="1:31" x14ac:dyDescent="0.25">
      <c r="A2739">
        <v>904</v>
      </c>
      <c r="B2739">
        <v>312</v>
      </c>
      <c r="C2739">
        <v>12</v>
      </c>
      <c r="D2739" s="2">
        <v>40330</v>
      </c>
      <c r="E2739">
        <v>135</v>
      </c>
      <c r="F2739">
        <v>110</v>
      </c>
      <c r="G2739">
        <f>Table1[[#This Row],[Actual_Sales]]-Table1[[#This Row],[Budget_Sales]]</f>
        <v>25</v>
      </c>
      <c r="H2739" s="5">
        <f>IF(
Table1[[#This Row],[Budget_Sales]]=0,
"",
IF(
Table1[[#This Row],[Budget_Sales]]&gt;0,
(Table1[[#This Row],[Actual_Sales]]-Table1[[#This Row],[Budget_Sales]])/Table1[[#This Row],[Budget_Sales]],
(Table1[[#This Row],[Actual_Sales]]-Table1[[#This Row],[Budget_Sales]])/ABS(Table1[[#This Row],[Budget_Sales]])
)
)</f>
        <v>0.22727272727272727</v>
      </c>
      <c r="I2739" s="5" t="str">
        <f>IF(Table1[[#This Row],[Sales_Var]]&gt;=0,"Above Budget","Below Budget")</f>
        <v>Above Budget</v>
      </c>
      <c r="J2739">
        <f>Table1[[#This Row],[Actual_Sales]]-(Table1[[#This Row],[COGS]]+Table1[[#This Row],[Expenses]])</f>
        <v>33</v>
      </c>
      <c r="K2739">
        <v>30</v>
      </c>
      <c r="L2739">
        <f>Table1[[#This Row],[Actual_Profit]]-Table1[[#This Row],[Budget_Profit]]</f>
        <v>3</v>
      </c>
      <c r="M2739" s="5">
        <f>IF(
Table1[[#This Row],[Budget_Profit]]=0,
"",
IF(
Table1[[#This Row],[Budget_Profit]]&gt;0,
(Table1[[#This Row],[Actual_Profit]]-Table1[[#This Row],[Budget_Profit]])/Table1[[#This Row],[Budget_Profit]],
(Table1[[#This Row],[Actual_Profit]]-Table1[[#This Row],[Budget_Profit]])/ABS(Table1[[#This Row],[Budget_Profit]])
)
)</f>
        <v>0.1</v>
      </c>
      <c r="N2739" s="5" t="str">
        <f>IF(Table1[[#This Row],[Profit_Var]]&gt;=0, "Above Budget", "Below Budget")</f>
        <v>Above Budget</v>
      </c>
      <c r="O2739">
        <v>54</v>
      </c>
      <c r="P2739">
        <v>40</v>
      </c>
      <c r="Q2739">
        <f>Table1[[#This Row],[COGS]]-Table1[[#This Row],[Budget_COGS]]</f>
        <v>14</v>
      </c>
      <c r="R2739" s="5">
        <f>IF(
Table1[[#This Row],[Budget_COGS]]=0,
"",
IF(
Table1[[#This Row],[Budget_COGS]]&gt;0,
(Table1[[#This Row],[Budget_COGS]]-Table1[[#This Row],[COGS]]) / Table1[[#This Row],[Budget_COGS]],
(Table1[[#This Row],[Budget_COGS]]-Table1[[#This Row],[COGS]]) / ABS(Table1[[#This Row],[Budget_COGS]])
)
)</f>
        <v>-0.35</v>
      </c>
      <c r="S2739" s="5" t="str">
        <f>IF(Table1[[#This Row],[COGS _Var]]&gt;=0, "Above Budget", "Below Budget")</f>
        <v>Above Budget</v>
      </c>
      <c r="T2739">
        <f>Table1[[#This Row],[Actual_Sales]]-Table1[[#This Row],[COGS]]</f>
        <v>81</v>
      </c>
      <c r="U2739">
        <v>70</v>
      </c>
      <c r="V2739">
        <f>Table1[[#This Row],[Gross_Margin]]-Table1[[#This Row],[Budget_Margin]]</f>
        <v>11</v>
      </c>
      <c r="W2739" s="5">
        <f>IF(
Table1[[#This Row],[Budget_Margin]]=0,
"",
IF(
Table1[[#This Row],[Budget_Margin]]&gt;0,
(Table1[[#This Row],[Gross_Margin]]-Table1[[#This Row],[Budget_Margin]]) / Table1[[#This Row],[Budget_Margin]],
(Table1[[#This Row],[Gross_Margin]]-Table1[[#This Row],[Budget_Margin]]) / ABS(Table1[[#This Row],[Budget_Margin]])
)
)</f>
        <v>0.15714285714285714</v>
      </c>
      <c r="X2739" s="5" t="str">
        <f>IF(Table1[[#This Row],[Margin_Var]]&gt;=0, "Above Budget", "Below Budget")</f>
        <v>Above Budget</v>
      </c>
      <c r="Y2739" s="5">
        <f>IFERROR(Table1[[#This Row],[Gross_Margin]]/Table1[[#This Row],[Actual_Sales]],0)</f>
        <v>0.6</v>
      </c>
      <c r="Z2739" s="5">
        <f>Table1[[#This Row],[Actual_Profit]]/Table1[[#This Row],[Actual_Sales]]</f>
        <v>0.24444444444444444</v>
      </c>
      <c r="AA2739">
        <v>48</v>
      </c>
      <c r="AB2739" s="5">
        <f>IFERROR(Table1[[#This Row],[Expenses]]/Table1[[#This Row],[Actual_Sales]],0)</f>
        <v>0.35555555555555557</v>
      </c>
      <c r="AC2739">
        <v>17</v>
      </c>
      <c r="AD2739">
        <v>641</v>
      </c>
      <c r="AE2739" s="5">
        <f>IFERROR(Table1[[#This Row],[Inventory]]/Table1[[#This Row],[Actual_Sales]],0)</f>
        <v>4.7481481481481485</v>
      </c>
    </row>
    <row r="2740" spans="1:31" x14ac:dyDescent="0.25">
      <c r="A2740">
        <v>447</v>
      </c>
      <c r="B2740">
        <v>603</v>
      </c>
      <c r="C2740">
        <v>11</v>
      </c>
      <c r="D2740" s="2">
        <v>40238</v>
      </c>
      <c r="E2740">
        <v>45</v>
      </c>
      <c r="F2740">
        <v>40</v>
      </c>
      <c r="G2740">
        <f>Table1[[#This Row],[Actual_Sales]]-Table1[[#This Row],[Budget_Sales]]</f>
        <v>5</v>
      </c>
      <c r="H2740" s="5">
        <f>IF(
Table1[[#This Row],[Budget_Sales]]=0,
"",
IF(
Table1[[#This Row],[Budget_Sales]]&gt;0,
(Table1[[#This Row],[Actual_Sales]]-Table1[[#This Row],[Budget_Sales]])/Table1[[#This Row],[Budget_Sales]],
(Table1[[#This Row],[Actual_Sales]]-Table1[[#This Row],[Budget_Sales]])/ABS(Table1[[#This Row],[Budget_Sales]])
)
)</f>
        <v>0.125</v>
      </c>
      <c r="I2740" s="5" t="str">
        <f>IF(Table1[[#This Row],[Sales_Var]]&gt;=0,"Above Budget","Below Budget")</f>
        <v>Above Budget</v>
      </c>
      <c r="J2740">
        <f>Table1[[#This Row],[Actual_Sales]]-(Table1[[#This Row],[COGS]]+Table1[[#This Row],[Expenses]])</f>
        <v>11</v>
      </c>
      <c r="K2740">
        <v>20</v>
      </c>
      <c r="L2740">
        <f>Table1[[#This Row],[Actual_Profit]]-Table1[[#This Row],[Budget_Profit]]</f>
        <v>-9</v>
      </c>
      <c r="M2740" s="5">
        <f>IF(
Table1[[#This Row],[Budget_Profit]]=0,
"",
IF(
Table1[[#This Row],[Budget_Profit]]&gt;0,
(Table1[[#This Row],[Actual_Profit]]-Table1[[#This Row],[Budget_Profit]])/Table1[[#This Row],[Budget_Profit]],
(Table1[[#This Row],[Actual_Profit]]-Table1[[#This Row],[Budget_Profit]])/ABS(Table1[[#This Row],[Budget_Profit]])
)
)</f>
        <v>-0.45</v>
      </c>
      <c r="N2740" s="5" t="str">
        <f>IF(Table1[[#This Row],[Profit_Var]]&gt;=0, "Above Budget", "Below Budget")</f>
        <v>Below Budget</v>
      </c>
      <c r="O2740">
        <v>18</v>
      </c>
      <c r="P2740">
        <v>10</v>
      </c>
      <c r="Q2740">
        <f>Table1[[#This Row],[COGS]]-Table1[[#This Row],[Budget_COGS]]</f>
        <v>8</v>
      </c>
      <c r="R2740" s="5">
        <f>IF(
Table1[[#This Row],[Budget_COGS]]=0,
"",
IF(
Table1[[#This Row],[Budget_COGS]]&gt;0,
(Table1[[#This Row],[Budget_COGS]]-Table1[[#This Row],[COGS]]) / Table1[[#This Row],[Budget_COGS]],
(Table1[[#This Row],[Budget_COGS]]-Table1[[#This Row],[COGS]]) / ABS(Table1[[#This Row],[Budget_COGS]])
)
)</f>
        <v>-0.8</v>
      </c>
      <c r="S2740" s="5" t="str">
        <f>IF(Table1[[#This Row],[COGS _Var]]&gt;=0, "Above Budget", "Below Budget")</f>
        <v>Above Budget</v>
      </c>
      <c r="T2740">
        <f>Table1[[#This Row],[Actual_Sales]]-Table1[[#This Row],[COGS]]</f>
        <v>27</v>
      </c>
      <c r="U2740">
        <v>30</v>
      </c>
      <c r="V2740">
        <f>Table1[[#This Row],[Gross_Margin]]-Table1[[#This Row],[Budget_Margin]]</f>
        <v>-3</v>
      </c>
      <c r="W2740" s="5">
        <f>IF(
Table1[[#This Row],[Budget_Margin]]=0,
"",
IF(
Table1[[#This Row],[Budget_Margin]]&gt;0,
(Table1[[#This Row],[Gross_Margin]]-Table1[[#This Row],[Budget_Margin]]) / Table1[[#This Row],[Budget_Margin]],
(Table1[[#This Row],[Gross_Margin]]-Table1[[#This Row],[Budget_Margin]]) / ABS(Table1[[#This Row],[Budget_Margin]])
)
)</f>
        <v>-0.1</v>
      </c>
      <c r="X2740" s="5" t="str">
        <f>IF(Table1[[#This Row],[Margin_Var]]&gt;=0, "Above Budget", "Below Budget")</f>
        <v>Below Budget</v>
      </c>
      <c r="Y2740" s="5">
        <f>IFERROR(Table1[[#This Row],[Gross_Margin]]/Table1[[#This Row],[Actual_Sales]],0)</f>
        <v>0.6</v>
      </c>
      <c r="Z2740" s="5">
        <f>Table1[[#This Row],[Actual_Profit]]/Table1[[#This Row],[Actual_Sales]]</f>
        <v>0.24444444444444444</v>
      </c>
      <c r="AA2740">
        <v>16</v>
      </c>
      <c r="AB2740" s="5">
        <f>IFERROR(Table1[[#This Row],[Expenses]]/Table1[[#This Row],[Actual_Sales]],0)</f>
        <v>0.35555555555555557</v>
      </c>
      <c r="AC2740">
        <v>5</v>
      </c>
      <c r="AD2740">
        <v>816</v>
      </c>
      <c r="AE2740" s="5">
        <f>IFERROR(Table1[[#This Row],[Inventory]]/Table1[[#This Row],[Actual_Sales]],0)</f>
        <v>18.133333333333333</v>
      </c>
    </row>
    <row r="2741" spans="1:31" x14ac:dyDescent="0.25">
      <c r="A2741">
        <v>269</v>
      </c>
      <c r="B2741">
        <v>603</v>
      </c>
      <c r="C2741">
        <v>11</v>
      </c>
      <c r="D2741" s="2">
        <v>40210</v>
      </c>
      <c r="E2741">
        <v>45</v>
      </c>
      <c r="F2741">
        <v>40</v>
      </c>
      <c r="G2741">
        <f>Table1[[#This Row],[Actual_Sales]]-Table1[[#This Row],[Budget_Sales]]</f>
        <v>5</v>
      </c>
      <c r="H2741" s="5">
        <f>IF(
Table1[[#This Row],[Budget_Sales]]=0,
"",
IF(
Table1[[#This Row],[Budget_Sales]]&gt;0,
(Table1[[#This Row],[Actual_Sales]]-Table1[[#This Row],[Budget_Sales]])/Table1[[#This Row],[Budget_Sales]],
(Table1[[#This Row],[Actual_Sales]]-Table1[[#This Row],[Budget_Sales]])/ABS(Table1[[#This Row],[Budget_Sales]])
)
)</f>
        <v>0.125</v>
      </c>
      <c r="I2741" s="5" t="str">
        <f>IF(Table1[[#This Row],[Sales_Var]]&gt;=0,"Above Budget","Below Budget")</f>
        <v>Above Budget</v>
      </c>
      <c r="J2741">
        <f>Table1[[#This Row],[Actual_Sales]]-(Table1[[#This Row],[COGS]]+Table1[[#This Row],[Expenses]])</f>
        <v>11</v>
      </c>
      <c r="K2741">
        <v>20</v>
      </c>
      <c r="L2741">
        <f>Table1[[#This Row],[Actual_Profit]]-Table1[[#This Row],[Budget_Profit]]</f>
        <v>-9</v>
      </c>
      <c r="M2741" s="5">
        <f>IF(
Table1[[#This Row],[Budget_Profit]]=0,
"",
IF(
Table1[[#This Row],[Budget_Profit]]&gt;0,
(Table1[[#This Row],[Actual_Profit]]-Table1[[#This Row],[Budget_Profit]])/Table1[[#This Row],[Budget_Profit]],
(Table1[[#This Row],[Actual_Profit]]-Table1[[#This Row],[Budget_Profit]])/ABS(Table1[[#This Row],[Budget_Profit]])
)
)</f>
        <v>-0.45</v>
      </c>
      <c r="N2741" s="5" t="str">
        <f>IF(Table1[[#This Row],[Profit_Var]]&gt;=0, "Above Budget", "Below Budget")</f>
        <v>Below Budget</v>
      </c>
      <c r="O2741">
        <v>18</v>
      </c>
      <c r="P2741">
        <v>10</v>
      </c>
      <c r="Q2741">
        <f>Table1[[#This Row],[COGS]]-Table1[[#This Row],[Budget_COGS]]</f>
        <v>8</v>
      </c>
      <c r="R2741" s="5">
        <f>IF(
Table1[[#This Row],[Budget_COGS]]=0,
"",
IF(
Table1[[#This Row],[Budget_COGS]]&gt;0,
(Table1[[#This Row],[Budget_COGS]]-Table1[[#This Row],[COGS]]) / Table1[[#This Row],[Budget_COGS]],
(Table1[[#This Row],[Budget_COGS]]-Table1[[#This Row],[COGS]]) / ABS(Table1[[#This Row],[Budget_COGS]])
)
)</f>
        <v>-0.8</v>
      </c>
      <c r="S2741" s="5" t="str">
        <f>IF(Table1[[#This Row],[COGS _Var]]&gt;=0, "Above Budget", "Below Budget")</f>
        <v>Above Budget</v>
      </c>
      <c r="T2741">
        <f>Table1[[#This Row],[Actual_Sales]]-Table1[[#This Row],[COGS]]</f>
        <v>27</v>
      </c>
      <c r="U2741">
        <v>30</v>
      </c>
      <c r="V2741">
        <f>Table1[[#This Row],[Gross_Margin]]-Table1[[#This Row],[Budget_Margin]]</f>
        <v>-3</v>
      </c>
      <c r="W2741" s="5">
        <f>IF(
Table1[[#This Row],[Budget_Margin]]=0,
"",
IF(
Table1[[#This Row],[Budget_Margin]]&gt;0,
(Table1[[#This Row],[Gross_Margin]]-Table1[[#This Row],[Budget_Margin]]) / Table1[[#This Row],[Budget_Margin]],
(Table1[[#This Row],[Gross_Margin]]-Table1[[#This Row],[Budget_Margin]]) / ABS(Table1[[#This Row],[Budget_Margin]])
)
)</f>
        <v>-0.1</v>
      </c>
      <c r="X2741" s="5" t="str">
        <f>IF(Table1[[#This Row],[Margin_Var]]&gt;=0, "Above Budget", "Below Budget")</f>
        <v>Below Budget</v>
      </c>
      <c r="Y2741" s="5">
        <f>IFERROR(Table1[[#This Row],[Gross_Margin]]/Table1[[#This Row],[Actual_Sales]],0)</f>
        <v>0.6</v>
      </c>
      <c r="Z2741" s="5">
        <f>Table1[[#This Row],[Actual_Profit]]/Table1[[#This Row],[Actual_Sales]]</f>
        <v>0.24444444444444444</v>
      </c>
      <c r="AA2741">
        <v>16</v>
      </c>
      <c r="AB2741" s="5">
        <f>IFERROR(Table1[[#This Row],[Expenses]]/Table1[[#This Row],[Actual_Sales]],0)</f>
        <v>0.35555555555555557</v>
      </c>
      <c r="AC2741">
        <v>5</v>
      </c>
      <c r="AD2741">
        <v>818</v>
      </c>
      <c r="AE2741" s="5">
        <f>IFERROR(Table1[[#This Row],[Inventory]]/Table1[[#This Row],[Actual_Sales]],0)</f>
        <v>18.177777777777777</v>
      </c>
    </row>
    <row r="2742" spans="1:31" x14ac:dyDescent="0.25">
      <c r="A2742">
        <v>29</v>
      </c>
      <c r="B2742">
        <v>319</v>
      </c>
      <c r="C2742">
        <v>1</v>
      </c>
      <c r="D2742" s="2">
        <v>40179</v>
      </c>
      <c r="E2742">
        <v>45</v>
      </c>
      <c r="F2742">
        <v>40</v>
      </c>
      <c r="G2742">
        <f>Table1[[#This Row],[Actual_Sales]]-Table1[[#This Row],[Budget_Sales]]</f>
        <v>5</v>
      </c>
      <c r="H2742" s="5">
        <f>IF(
Table1[[#This Row],[Budget_Sales]]=0,
"",
IF(
Table1[[#This Row],[Budget_Sales]]&gt;0,
(Table1[[#This Row],[Actual_Sales]]-Table1[[#This Row],[Budget_Sales]])/Table1[[#This Row],[Budget_Sales]],
(Table1[[#This Row],[Actual_Sales]]-Table1[[#This Row],[Budget_Sales]])/ABS(Table1[[#This Row],[Budget_Sales]])
)
)</f>
        <v>0.125</v>
      </c>
      <c r="I2742" s="5" t="str">
        <f>IF(Table1[[#This Row],[Sales_Var]]&gt;=0,"Above Budget","Below Budget")</f>
        <v>Above Budget</v>
      </c>
      <c r="J2742">
        <f>Table1[[#This Row],[Actual_Sales]]-(Table1[[#This Row],[COGS]]+Table1[[#This Row],[Expenses]])</f>
        <v>11</v>
      </c>
      <c r="K2742">
        <v>20</v>
      </c>
      <c r="L2742">
        <f>Table1[[#This Row],[Actual_Profit]]-Table1[[#This Row],[Budget_Profit]]</f>
        <v>-9</v>
      </c>
      <c r="M2742" s="5">
        <f>IF(
Table1[[#This Row],[Budget_Profit]]=0,
"",
IF(
Table1[[#This Row],[Budget_Profit]]&gt;0,
(Table1[[#This Row],[Actual_Profit]]-Table1[[#This Row],[Budget_Profit]])/Table1[[#This Row],[Budget_Profit]],
(Table1[[#This Row],[Actual_Profit]]-Table1[[#This Row],[Budget_Profit]])/ABS(Table1[[#This Row],[Budget_Profit]])
)
)</f>
        <v>-0.45</v>
      </c>
      <c r="N2742" s="5" t="str">
        <f>IF(Table1[[#This Row],[Profit_Var]]&gt;=0, "Above Budget", "Below Budget")</f>
        <v>Below Budget</v>
      </c>
      <c r="O2742">
        <v>18</v>
      </c>
      <c r="P2742">
        <v>10</v>
      </c>
      <c r="Q2742">
        <f>Table1[[#This Row],[COGS]]-Table1[[#This Row],[Budget_COGS]]</f>
        <v>8</v>
      </c>
      <c r="R2742" s="5">
        <f>IF(
Table1[[#This Row],[Budget_COGS]]=0,
"",
IF(
Table1[[#This Row],[Budget_COGS]]&gt;0,
(Table1[[#This Row],[Budget_COGS]]-Table1[[#This Row],[COGS]]) / Table1[[#This Row],[Budget_COGS]],
(Table1[[#This Row],[Budget_COGS]]-Table1[[#This Row],[COGS]]) / ABS(Table1[[#This Row],[Budget_COGS]])
)
)</f>
        <v>-0.8</v>
      </c>
      <c r="S2742" s="5" t="str">
        <f>IF(Table1[[#This Row],[COGS _Var]]&gt;=0, "Above Budget", "Below Budget")</f>
        <v>Above Budget</v>
      </c>
      <c r="T2742">
        <f>Table1[[#This Row],[Actual_Sales]]-Table1[[#This Row],[COGS]]</f>
        <v>27</v>
      </c>
      <c r="U2742">
        <v>30</v>
      </c>
      <c r="V2742">
        <f>Table1[[#This Row],[Gross_Margin]]-Table1[[#This Row],[Budget_Margin]]</f>
        <v>-3</v>
      </c>
      <c r="W2742" s="5">
        <f>IF(
Table1[[#This Row],[Budget_Margin]]=0,
"",
IF(
Table1[[#This Row],[Budget_Margin]]&gt;0,
(Table1[[#This Row],[Gross_Margin]]-Table1[[#This Row],[Budget_Margin]]) / Table1[[#This Row],[Budget_Margin]],
(Table1[[#This Row],[Gross_Margin]]-Table1[[#This Row],[Budget_Margin]]) / ABS(Table1[[#This Row],[Budget_Margin]])
)
)</f>
        <v>-0.1</v>
      </c>
      <c r="X2742" s="5" t="str">
        <f>IF(Table1[[#This Row],[Margin_Var]]&gt;=0, "Above Budget", "Below Budget")</f>
        <v>Below Budget</v>
      </c>
      <c r="Y2742" s="5">
        <f>IFERROR(Table1[[#This Row],[Gross_Margin]]/Table1[[#This Row],[Actual_Sales]],0)</f>
        <v>0.6</v>
      </c>
      <c r="Z2742" s="5">
        <f>Table1[[#This Row],[Actual_Profit]]/Table1[[#This Row],[Actual_Sales]]</f>
        <v>0.24444444444444444</v>
      </c>
      <c r="AA2742">
        <v>16</v>
      </c>
      <c r="AB2742" s="5">
        <f>IFERROR(Table1[[#This Row],[Expenses]]/Table1[[#This Row],[Actual_Sales]],0)</f>
        <v>0.35555555555555557</v>
      </c>
      <c r="AC2742">
        <v>5</v>
      </c>
      <c r="AD2742">
        <v>821</v>
      </c>
      <c r="AE2742" s="5">
        <f>IFERROR(Table1[[#This Row],[Inventory]]/Table1[[#This Row],[Actual_Sales]],0)</f>
        <v>18.244444444444444</v>
      </c>
    </row>
    <row r="2743" spans="1:31" x14ac:dyDescent="0.25">
      <c r="A2743">
        <v>72</v>
      </c>
      <c r="B2743">
        <v>505</v>
      </c>
      <c r="C2743">
        <v>8</v>
      </c>
      <c r="D2743" s="2">
        <v>40179</v>
      </c>
      <c r="E2743">
        <v>45</v>
      </c>
      <c r="F2743">
        <v>40</v>
      </c>
      <c r="G2743">
        <f>Table1[[#This Row],[Actual_Sales]]-Table1[[#This Row],[Budget_Sales]]</f>
        <v>5</v>
      </c>
      <c r="H2743" s="5">
        <f>IF(
Table1[[#This Row],[Budget_Sales]]=0,
"",
IF(
Table1[[#This Row],[Budget_Sales]]&gt;0,
(Table1[[#This Row],[Actual_Sales]]-Table1[[#This Row],[Budget_Sales]])/Table1[[#This Row],[Budget_Sales]],
(Table1[[#This Row],[Actual_Sales]]-Table1[[#This Row],[Budget_Sales]])/ABS(Table1[[#This Row],[Budget_Sales]])
)
)</f>
        <v>0.125</v>
      </c>
      <c r="I2743" s="5" t="str">
        <f>IF(Table1[[#This Row],[Sales_Var]]&gt;=0,"Above Budget","Below Budget")</f>
        <v>Above Budget</v>
      </c>
      <c r="J2743">
        <f>Table1[[#This Row],[Actual_Sales]]-(Table1[[#This Row],[COGS]]+Table1[[#This Row],[Expenses]])</f>
        <v>11</v>
      </c>
      <c r="K2743">
        <v>20</v>
      </c>
      <c r="L2743">
        <f>Table1[[#This Row],[Actual_Profit]]-Table1[[#This Row],[Budget_Profit]]</f>
        <v>-9</v>
      </c>
      <c r="M2743" s="5">
        <f>IF(
Table1[[#This Row],[Budget_Profit]]=0,
"",
IF(
Table1[[#This Row],[Budget_Profit]]&gt;0,
(Table1[[#This Row],[Actual_Profit]]-Table1[[#This Row],[Budget_Profit]])/Table1[[#This Row],[Budget_Profit]],
(Table1[[#This Row],[Actual_Profit]]-Table1[[#This Row],[Budget_Profit]])/ABS(Table1[[#This Row],[Budget_Profit]])
)
)</f>
        <v>-0.45</v>
      </c>
      <c r="N2743" s="5" t="str">
        <f>IF(Table1[[#This Row],[Profit_Var]]&gt;=0, "Above Budget", "Below Budget")</f>
        <v>Below Budget</v>
      </c>
      <c r="O2743">
        <v>18</v>
      </c>
      <c r="P2743">
        <v>10</v>
      </c>
      <c r="Q2743">
        <f>Table1[[#This Row],[COGS]]-Table1[[#This Row],[Budget_COGS]]</f>
        <v>8</v>
      </c>
      <c r="R2743" s="5">
        <f>IF(
Table1[[#This Row],[Budget_COGS]]=0,
"",
IF(
Table1[[#This Row],[Budget_COGS]]&gt;0,
(Table1[[#This Row],[Budget_COGS]]-Table1[[#This Row],[COGS]]) / Table1[[#This Row],[Budget_COGS]],
(Table1[[#This Row],[Budget_COGS]]-Table1[[#This Row],[COGS]]) / ABS(Table1[[#This Row],[Budget_COGS]])
)
)</f>
        <v>-0.8</v>
      </c>
      <c r="S2743" s="5" t="str">
        <f>IF(Table1[[#This Row],[COGS _Var]]&gt;=0, "Above Budget", "Below Budget")</f>
        <v>Above Budget</v>
      </c>
      <c r="T2743">
        <f>Table1[[#This Row],[Actual_Sales]]-Table1[[#This Row],[COGS]]</f>
        <v>27</v>
      </c>
      <c r="U2743">
        <v>30</v>
      </c>
      <c r="V2743">
        <f>Table1[[#This Row],[Gross_Margin]]-Table1[[#This Row],[Budget_Margin]]</f>
        <v>-3</v>
      </c>
      <c r="W2743" s="5">
        <f>IF(
Table1[[#This Row],[Budget_Margin]]=0,
"",
IF(
Table1[[#This Row],[Budget_Margin]]&gt;0,
(Table1[[#This Row],[Gross_Margin]]-Table1[[#This Row],[Budget_Margin]]) / Table1[[#This Row],[Budget_Margin]],
(Table1[[#This Row],[Gross_Margin]]-Table1[[#This Row],[Budget_Margin]]) / ABS(Table1[[#This Row],[Budget_Margin]])
)
)</f>
        <v>-0.1</v>
      </c>
      <c r="X2743" s="5" t="str">
        <f>IF(Table1[[#This Row],[Margin_Var]]&gt;=0, "Above Budget", "Below Budget")</f>
        <v>Below Budget</v>
      </c>
      <c r="Y2743" s="5">
        <f>IFERROR(Table1[[#This Row],[Gross_Margin]]/Table1[[#This Row],[Actual_Sales]],0)</f>
        <v>0.6</v>
      </c>
      <c r="Z2743" s="5">
        <f>Table1[[#This Row],[Actual_Profit]]/Table1[[#This Row],[Actual_Sales]]</f>
        <v>0.24444444444444444</v>
      </c>
      <c r="AA2743">
        <v>16</v>
      </c>
      <c r="AB2743" s="5">
        <f>IFERROR(Table1[[#This Row],[Expenses]]/Table1[[#This Row],[Actual_Sales]],0)</f>
        <v>0.35555555555555557</v>
      </c>
      <c r="AC2743">
        <v>5</v>
      </c>
      <c r="AD2743">
        <v>821</v>
      </c>
      <c r="AE2743" s="5">
        <f>IFERROR(Table1[[#This Row],[Inventory]]/Table1[[#This Row],[Actual_Sales]],0)</f>
        <v>18.244444444444444</v>
      </c>
    </row>
    <row r="2744" spans="1:31" x14ac:dyDescent="0.25">
      <c r="A2744">
        <v>3435</v>
      </c>
      <c r="B2744">
        <v>513</v>
      </c>
      <c r="C2744">
        <v>8</v>
      </c>
      <c r="D2744" s="2">
        <v>40756</v>
      </c>
      <c r="E2744">
        <v>41</v>
      </c>
      <c r="F2744">
        <v>30</v>
      </c>
      <c r="G2744">
        <f>Table1[[#This Row],[Actual_Sales]]-Table1[[#This Row],[Budget_Sales]]</f>
        <v>11</v>
      </c>
      <c r="H2744" s="5">
        <f>IF(
Table1[[#This Row],[Budget_Sales]]=0,
"",
IF(
Table1[[#This Row],[Budget_Sales]]&gt;0,
(Table1[[#This Row],[Actual_Sales]]-Table1[[#This Row],[Budget_Sales]])/Table1[[#This Row],[Budget_Sales]],
(Table1[[#This Row],[Actual_Sales]]-Table1[[#This Row],[Budget_Sales]])/ABS(Table1[[#This Row],[Budget_Sales]])
)
)</f>
        <v>0.36666666666666664</v>
      </c>
      <c r="I2744" s="5" t="str">
        <f>IF(Table1[[#This Row],[Sales_Var]]&gt;=0,"Above Budget","Below Budget")</f>
        <v>Above Budget</v>
      </c>
      <c r="J2744">
        <f>Table1[[#This Row],[Actual_Sales]]-(Table1[[#This Row],[COGS]]+Table1[[#This Row],[Expenses]])</f>
        <v>10</v>
      </c>
      <c r="K2744">
        <v>20</v>
      </c>
      <c r="L2744">
        <f>Table1[[#This Row],[Actual_Profit]]-Table1[[#This Row],[Budget_Profit]]</f>
        <v>-10</v>
      </c>
      <c r="M2744" s="5">
        <f>IF(
Table1[[#This Row],[Budget_Profit]]=0,
"",
IF(
Table1[[#This Row],[Budget_Profit]]&gt;0,
(Table1[[#This Row],[Actual_Profit]]-Table1[[#This Row],[Budget_Profit]])/Table1[[#This Row],[Budget_Profit]],
(Table1[[#This Row],[Actual_Profit]]-Table1[[#This Row],[Budget_Profit]])/ABS(Table1[[#This Row],[Budget_Profit]])
)
)</f>
        <v>-0.5</v>
      </c>
      <c r="N2744" s="5" t="str">
        <f>IF(Table1[[#This Row],[Profit_Var]]&gt;=0, "Above Budget", "Below Budget")</f>
        <v>Below Budget</v>
      </c>
      <c r="O2744">
        <v>16</v>
      </c>
      <c r="P2744">
        <v>10</v>
      </c>
      <c r="Q2744">
        <f>Table1[[#This Row],[COGS]]-Table1[[#This Row],[Budget_COGS]]</f>
        <v>6</v>
      </c>
      <c r="R2744" s="5">
        <f>IF(
Table1[[#This Row],[Budget_COGS]]=0,
"",
IF(
Table1[[#This Row],[Budget_COGS]]&gt;0,
(Table1[[#This Row],[Budget_COGS]]-Table1[[#This Row],[COGS]]) / Table1[[#This Row],[Budget_COGS]],
(Table1[[#This Row],[Budget_COGS]]-Table1[[#This Row],[COGS]]) / ABS(Table1[[#This Row],[Budget_COGS]])
)
)</f>
        <v>-0.6</v>
      </c>
      <c r="S2744" s="5" t="str">
        <f>IF(Table1[[#This Row],[COGS _Var]]&gt;=0, "Above Budget", "Below Budget")</f>
        <v>Above Budget</v>
      </c>
      <c r="T2744">
        <f>Table1[[#This Row],[Actual_Sales]]-Table1[[#This Row],[COGS]]</f>
        <v>25</v>
      </c>
      <c r="U2744">
        <v>20</v>
      </c>
      <c r="V2744">
        <f>Table1[[#This Row],[Gross_Margin]]-Table1[[#This Row],[Budget_Margin]]</f>
        <v>5</v>
      </c>
      <c r="W2744" s="5">
        <f>IF(
Table1[[#This Row],[Budget_Margin]]=0,
"",
IF(
Table1[[#This Row],[Budget_Margin]]&gt;0,
(Table1[[#This Row],[Gross_Margin]]-Table1[[#This Row],[Budget_Margin]]) / Table1[[#This Row],[Budget_Margin]],
(Table1[[#This Row],[Gross_Margin]]-Table1[[#This Row],[Budget_Margin]]) / ABS(Table1[[#This Row],[Budget_Margin]])
)
)</f>
        <v>0.25</v>
      </c>
      <c r="X2744" s="5" t="str">
        <f>IF(Table1[[#This Row],[Margin_Var]]&gt;=0, "Above Budget", "Below Budget")</f>
        <v>Above Budget</v>
      </c>
      <c r="Y2744" s="5">
        <f>IFERROR(Table1[[#This Row],[Gross_Margin]]/Table1[[#This Row],[Actual_Sales]],0)</f>
        <v>0.6097560975609756</v>
      </c>
      <c r="Z2744" s="5">
        <f>Table1[[#This Row],[Actual_Profit]]/Table1[[#This Row],[Actual_Sales]]</f>
        <v>0.24390243902439024</v>
      </c>
      <c r="AA2744">
        <v>15</v>
      </c>
      <c r="AB2744" s="5">
        <f>IFERROR(Table1[[#This Row],[Expenses]]/Table1[[#This Row],[Actual_Sales]],0)</f>
        <v>0.36585365853658536</v>
      </c>
      <c r="AC2744">
        <v>4</v>
      </c>
      <c r="AD2744">
        <v>484</v>
      </c>
      <c r="AE2744" s="5">
        <f>IFERROR(Table1[[#This Row],[Inventory]]/Table1[[#This Row],[Actual_Sales]],0)</f>
        <v>11.804878048780488</v>
      </c>
    </row>
    <row r="2745" spans="1:31" x14ac:dyDescent="0.25">
      <c r="A2745">
        <v>3443</v>
      </c>
      <c r="B2745">
        <v>541</v>
      </c>
      <c r="C2745">
        <v>11</v>
      </c>
      <c r="D2745" s="2">
        <v>40756</v>
      </c>
      <c r="E2745">
        <v>41</v>
      </c>
      <c r="F2745">
        <v>20</v>
      </c>
      <c r="G2745">
        <f>Table1[[#This Row],[Actual_Sales]]-Table1[[#This Row],[Budget_Sales]]</f>
        <v>21</v>
      </c>
      <c r="H2745" s="5">
        <f>IF(
Table1[[#This Row],[Budget_Sales]]=0,
"",
IF(
Table1[[#This Row],[Budget_Sales]]&gt;0,
(Table1[[#This Row],[Actual_Sales]]-Table1[[#This Row],[Budget_Sales]])/Table1[[#This Row],[Budget_Sales]],
(Table1[[#This Row],[Actual_Sales]]-Table1[[#This Row],[Budget_Sales]])/ABS(Table1[[#This Row],[Budget_Sales]])
)
)</f>
        <v>1.05</v>
      </c>
      <c r="I2745" s="5" t="str">
        <f>IF(Table1[[#This Row],[Sales_Var]]&gt;=0,"Above Budget","Below Budget")</f>
        <v>Above Budget</v>
      </c>
      <c r="J2745">
        <f>Table1[[#This Row],[Actual_Sales]]-(Table1[[#This Row],[COGS]]+Table1[[#This Row],[Expenses]])</f>
        <v>10</v>
      </c>
      <c r="K2745">
        <v>10</v>
      </c>
      <c r="L2745">
        <f>Table1[[#This Row],[Actual_Profit]]-Table1[[#This Row],[Budget_Profit]]</f>
        <v>0</v>
      </c>
      <c r="M2745" s="5">
        <f>IF(
Table1[[#This Row],[Budget_Profit]]=0,
"",
IF(
Table1[[#This Row],[Budget_Profit]]&gt;0,
(Table1[[#This Row],[Actual_Profit]]-Table1[[#This Row],[Budget_Profit]])/Table1[[#This Row],[Budget_Profit]],
(Table1[[#This Row],[Actual_Profit]]-Table1[[#This Row],[Budget_Profit]])/ABS(Table1[[#This Row],[Budget_Profit]])
)
)</f>
        <v>0</v>
      </c>
      <c r="N2745" s="5" t="str">
        <f>IF(Table1[[#This Row],[Profit_Var]]&gt;=0, "Above Budget", "Below Budget")</f>
        <v>Above Budget</v>
      </c>
      <c r="O2745">
        <v>16</v>
      </c>
      <c r="P2745">
        <v>10</v>
      </c>
      <c r="Q2745">
        <f>Table1[[#This Row],[COGS]]-Table1[[#This Row],[Budget_COGS]]</f>
        <v>6</v>
      </c>
      <c r="R2745" s="5">
        <f>IF(
Table1[[#This Row],[Budget_COGS]]=0,
"",
IF(
Table1[[#This Row],[Budget_COGS]]&gt;0,
(Table1[[#This Row],[Budget_COGS]]-Table1[[#This Row],[COGS]]) / Table1[[#This Row],[Budget_COGS]],
(Table1[[#This Row],[Budget_COGS]]-Table1[[#This Row],[COGS]]) / ABS(Table1[[#This Row],[Budget_COGS]])
)
)</f>
        <v>-0.6</v>
      </c>
      <c r="S2745" s="5" t="str">
        <f>IF(Table1[[#This Row],[COGS _Var]]&gt;=0, "Above Budget", "Below Budget")</f>
        <v>Above Budget</v>
      </c>
      <c r="T2745">
        <f>Table1[[#This Row],[Actual_Sales]]-Table1[[#This Row],[COGS]]</f>
        <v>25</v>
      </c>
      <c r="U2745">
        <v>10</v>
      </c>
      <c r="V2745">
        <f>Table1[[#This Row],[Gross_Margin]]-Table1[[#This Row],[Budget_Margin]]</f>
        <v>15</v>
      </c>
      <c r="W2745" s="5">
        <f>IF(
Table1[[#This Row],[Budget_Margin]]=0,
"",
IF(
Table1[[#This Row],[Budget_Margin]]&gt;0,
(Table1[[#This Row],[Gross_Margin]]-Table1[[#This Row],[Budget_Margin]]) / Table1[[#This Row],[Budget_Margin]],
(Table1[[#This Row],[Gross_Margin]]-Table1[[#This Row],[Budget_Margin]]) / ABS(Table1[[#This Row],[Budget_Margin]])
)
)</f>
        <v>1.5</v>
      </c>
      <c r="X2745" s="5" t="str">
        <f>IF(Table1[[#This Row],[Margin_Var]]&gt;=0, "Above Budget", "Below Budget")</f>
        <v>Above Budget</v>
      </c>
      <c r="Y2745" s="5">
        <f>IFERROR(Table1[[#This Row],[Gross_Margin]]/Table1[[#This Row],[Actual_Sales]],0)</f>
        <v>0.6097560975609756</v>
      </c>
      <c r="Z2745" s="5">
        <f>Table1[[#This Row],[Actual_Profit]]/Table1[[#This Row],[Actual_Sales]]</f>
        <v>0.24390243902439024</v>
      </c>
      <c r="AA2745">
        <v>15</v>
      </c>
      <c r="AB2745" s="5">
        <f>IFERROR(Table1[[#This Row],[Expenses]]/Table1[[#This Row],[Actual_Sales]],0)</f>
        <v>0.36585365853658536</v>
      </c>
      <c r="AC2745">
        <v>4</v>
      </c>
      <c r="AD2745">
        <v>484</v>
      </c>
      <c r="AE2745" s="5">
        <f>IFERROR(Table1[[#This Row],[Inventory]]/Table1[[#This Row],[Actual_Sales]],0)</f>
        <v>11.804878048780488</v>
      </c>
    </row>
    <row r="2746" spans="1:31" x14ac:dyDescent="0.25">
      <c r="A2746">
        <v>3502</v>
      </c>
      <c r="B2746">
        <v>781</v>
      </c>
      <c r="C2746">
        <v>13</v>
      </c>
      <c r="D2746" s="2">
        <v>40756</v>
      </c>
      <c r="E2746">
        <v>41</v>
      </c>
      <c r="F2746">
        <v>40</v>
      </c>
      <c r="G2746">
        <f>Table1[[#This Row],[Actual_Sales]]-Table1[[#This Row],[Budget_Sales]]</f>
        <v>1</v>
      </c>
      <c r="H2746" s="5">
        <f>IF(
Table1[[#This Row],[Budget_Sales]]=0,
"",
IF(
Table1[[#This Row],[Budget_Sales]]&gt;0,
(Table1[[#This Row],[Actual_Sales]]-Table1[[#This Row],[Budget_Sales]])/Table1[[#This Row],[Budget_Sales]],
(Table1[[#This Row],[Actual_Sales]]-Table1[[#This Row],[Budget_Sales]])/ABS(Table1[[#This Row],[Budget_Sales]])
)
)</f>
        <v>2.5000000000000001E-2</v>
      </c>
      <c r="I2746" s="5" t="str">
        <f>IF(Table1[[#This Row],[Sales_Var]]&gt;=0,"Above Budget","Below Budget")</f>
        <v>Above Budget</v>
      </c>
      <c r="J2746">
        <f>Table1[[#This Row],[Actual_Sales]]-(Table1[[#This Row],[COGS]]+Table1[[#This Row],[Expenses]])</f>
        <v>10</v>
      </c>
      <c r="K2746">
        <v>20</v>
      </c>
      <c r="L2746">
        <f>Table1[[#This Row],[Actual_Profit]]-Table1[[#This Row],[Budget_Profit]]</f>
        <v>-10</v>
      </c>
      <c r="M2746" s="5">
        <f>IF(
Table1[[#This Row],[Budget_Profit]]=0,
"",
IF(
Table1[[#This Row],[Budget_Profit]]&gt;0,
(Table1[[#This Row],[Actual_Profit]]-Table1[[#This Row],[Budget_Profit]])/Table1[[#This Row],[Budget_Profit]],
(Table1[[#This Row],[Actual_Profit]]-Table1[[#This Row],[Budget_Profit]])/ABS(Table1[[#This Row],[Budget_Profit]])
)
)</f>
        <v>-0.5</v>
      </c>
      <c r="N2746" s="5" t="str">
        <f>IF(Table1[[#This Row],[Profit_Var]]&gt;=0, "Above Budget", "Below Budget")</f>
        <v>Below Budget</v>
      </c>
      <c r="O2746">
        <v>16</v>
      </c>
      <c r="P2746">
        <v>10</v>
      </c>
      <c r="Q2746">
        <f>Table1[[#This Row],[COGS]]-Table1[[#This Row],[Budget_COGS]]</f>
        <v>6</v>
      </c>
      <c r="R2746" s="5">
        <f>IF(
Table1[[#This Row],[Budget_COGS]]=0,
"",
IF(
Table1[[#This Row],[Budget_COGS]]&gt;0,
(Table1[[#This Row],[Budget_COGS]]-Table1[[#This Row],[COGS]]) / Table1[[#This Row],[Budget_COGS]],
(Table1[[#This Row],[Budget_COGS]]-Table1[[#This Row],[COGS]]) / ABS(Table1[[#This Row],[Budget_COGS]])
)
)</f>
        <v>-0.6</v>
      </c>
      <c r="S2746" s="5" t="str">
        <f>IF(Table1[[#This Row],[COGS _Var]]&gt;=0, "Above Budget", "Below Budget")</f>
        <v>Above Budget</v>
      </c>
      <c r="T2746">
        <f>Table1[[#This Row],[Actual_Sales]]-Table1[[#This Row],[COGS]]</f>
        <v>25</v>
      </c>
      <c r="U2746">
        <v>30</v>
      </c>
      <c r="V2746">
        <f>Table1[[#This Row],[Gross_Margin]]-Table1[[#This Row],[Budget_Margin]]</f>
        <v>-5</v>
      </c>
      <c r="W2746" s="5">
        <f>IF(
Table1[[#This Row],[Budget_Margin]]=0,
"",
IF(
Table1[[#This Row],[Budget_Margin]]&gt;0,
(Table1[[#This Row],[Gross_Margin]]-Table1[[#This Row],[Budget_Margin]]) / Table1[[#This Row],[Budget_Margin]],
(Table1[[#This Row],[Gross_Margin]]-Table1[[#This Row],[Budget_Margin]]) / ABS(Table1[[#This Row],[Budget_Margin]])
)
)</f>
        <v>-0.16666666666666666</v>
      </c>
      <c r="X2746" s="5" t="str">
        <f>IF(Table1[[#This Row],[Margin_Var]]&gt;=0, "Above Budget", "Below Budget")</f>
        <v>Below Budget</v>
      </c>
      <c r="Y2746" s="5">
        <f>IFERROR(Table1[[#This Row],[Gross_Margin]]/Table1[[#This Row],[Actual_Sales]],0)</f>
        <v>0.6097560975609756</v>
      </c>
      <c r="Z2746" s="5">
        <f>Table1[[#This Row],[Actual_Profit]]/Table1[[#This Row],[Actual_Sales]]</f>
        <v>0.24390243902439024</v>
      </c>
      <c r="AA2746">
        <v>15</v>
      </c>
      <c r="AB2746" s="5">
        <f>IFERROR(Table1[[#This Row],[Expenses]]/Table1[[#This Row],[Actual_Sales]],0)</f>
        <v>0.36585365853658536</v>
      </c>
      <c r="AC2746">
        <v>4</v>
      </c>
      <c r="AD2746">
        <v>484</v>
      </c>
      <c r="AE2746" s="5">
        <f>IFERROR(Table1[[#This Row],[Inventory]]/Table1[[#This Row],[Actual_Sales]],0)</f>
        <v>11.804878048780488</v>
      </c>
    </row>
    <row r="2747" spans="1:31" x14ac:dyDescent="0.25">
      <c r="A2747">
        <v>2052</v>
      </c>
      <c r="B2747">
        <v>641</v>
      </c>
      <c r="C2747">
        <v>1</v>
      </c>
      <c r="D2747" s="2">
        <v>40513</v>
      </c>
      <c r="E2747">
        <v>41</v>
      </c>
      <c r="F2747">
        <v>40</v>
      </c>
      <c r="G2747">
        <f>Table1[[#This Row],[Actual_Sales]]-Table1[[#This Row],[Budget_Sales]]</f>
        <v>1</v>
      </c>
      <c r="H2747" s="5">
        <f>IF(
Table1[[#This Row],[Budget_Sales]]=0,
"",
IF(
Table1[[#This Row],[Budget_Sales]]&gt;0,
(Table1[[#This Row],[Actual_Sales]]-Table1[[#This Row],[Budget_Sales]])/Table1[[#This Row],[Budget_Sales]],
(Table1[[#This Row],[Actual_Sales]]-Table1[[#This Row],[Budget_Sales]])/ABS(Table1[[#This Row],[Budget_Sales]])
)
)</f>
        <v>2.5000000000000001E-2</v>
      </c>
      <c r="I2747" s="5" t="str">
        <f>IF(Table1[[#This Row],[Sales_Var]]&gt;=0,"Above Budget","Below Budget")</f>
        <v>Above Budget</v>
      </c>
      <c r="J2747">
        <f>Table1[[#This Row],[Actual_Sales]]-(Table1[[#This Row],[COGS]]+Table1[[#This Row],[Expenses]])</f>
        <v>10</v>
      </c>
      <c r="K2747">
        <v>20</v>
      </c>
      <c r="L2747">
        <f>Table1[[#This Row],[Actual_Profit]]-Table1[[#This Row],[Budget_Profit]]</f>
        <v>-10</v>
      </c>
      <c r="M2747" s="5">
        <f>IF(
Table1[[#This Row],[Budget_Profit]]=0,
"",
IF(
Table1[[#This Row],[Budget_Profit]]&gt;0,
(Table1[[#This Row],[Actual_Profit]]-Table1[[#This Row],[Budget_Profit]])/Table1[[#This Row],[Budget_Profit]],
(Table1[[#This Row],[Actual_Profit]]-Table1[[#This Row],[Budget_Profit]])/ABS(Table1[[#This Row],[Budget_Profit]])
)
)</f>
        <v>-0.5</v>
      </c>
      <c r="N2747" s="5" t="str">
        <f>IF(Table1[[#This Row],[Profit_Var]]&gt;=0, "Above Budget", "Below Budget")</f>
        <v>Below Budget</v>
      </c>
      <c r="O2747">
        <v>16</v>
      </c>
      <c r="P2747">
        <v>10</v>
      </c>
      <c r="Q2747">
        <f>Table1[[#This Row],[COGS]]-Table1[[#This Row],[Budget_COGS]]</f>
        <v>6</v>
      </c>
      <c r="R2747" s="5">
        <f>IF(
Table1[[#This Row],[Budget_COGS]]=0,
"",
IF(
Table1[[#This Row],[Budget_COGS]]&gt;0,
(Table1[[#This Row],[Budget_COGS]]-Table1[[#This Row],[COGS]]) / Table1[[#This Row],[Budget_COGS]],
(Table1[[#This Row],[Budget_COGS]]-Table1[[#This Row],[COGS]]) / ABS(Table1[[#This Row],[Budget_COGS]])
)
)</f>
        <v>-0.6</v>
      </c>
      <c r="S2747" s="5" t="str">
        <f>IF(Table1[[#This Row],[COGS _Var]]&gt;=0, "Above Budget", "Below Budget")</f>
        <v>Above Budget</v>
      </c>
      <c r="T2747">
        <f>Table1[[#This Row],[Actual_Sales]]-Table1[[#This Row],[COGS]]</f>
        <v>25</v>
      </c>
      <c r="U2747">
        <v>30</v>
      </c>
      <c r="V2747">
        <f>Table1[[#This Row],[Gross_Margin]]-Table1[[#This Row],[Budget_Margin]]</f>
        <v>-5</v>
      </c>
      <c r="W2747" s="5">
        <f>IF(
Table1[[#This Row],[Budget_Margin]]=0,
"",
IF(
Table1[[#This Row],[Budget_Margin]]&gt;0,
(Table1[[#This Row],[Gross_Margin]]-Table1[[#This Row],[Budget_Margin]]) / Table1[[#This Row],[Budget_Margin]],
(Table1[[#This Row],[Gross_Margin]]-Table1[[#This Row],[Budget_Margin]]) / ABS(Table1[[#This Row],[Budget_Margin]])
)
)</f>
        <v>-0.16666666666666666</v>
      </c>
      <c r="X2747" s="5" t="str">
        <f>IF(Table1[[#This Row],[Margin_Var]]&gt;=0, "Above Budget", "Below Budget")</f>
        <v>Below Budget</v>
      </c>
      <c r="Y2747" s="5">
        <f>IFERROR(Table1[[#This Row],[Gross_Margin]]/Table1[[#This Row],[Actual_Sales]],0)</f>
        <v>0.6097560975609756</v>
      </c>
      <c r="Z2747" s="5">
        <f>Table1[[#This Row],[Actual_Profit]]/Table1[[#This Row],[Actual_Sales]]</f>
        <v>0.24390243902439024</v>
      </c>
      <c r="AA2747">
        <v>15</v>
      </c>
      <c r="AB2747" s="5">
        <f>IFERROR(Table1[[#This Row],[Expenses]]/Table1[[#This Row],[Actual_Sales]],0)</f>
        <v>0.36585365853658536</v>
      </c>
      <c r="AC2747">
        <v>4</v>
      </c>
      <c r="AD2747">
        <v>851</v>
      </c>
      <c r="AE2747" s="5">
        <f>IFERROR(Table1[[#This Row],[Inventory]]/Table1[[#This Row],[Actual_Sales]],0)</f>
        <v>20.756097560975611</v>
      </c>
    </row>
    <row r="2748" spans="1:31" x14ac:dyDescent="0.25">
      <c r="A2748">
        <v>2085</v>
      </c>
      <c r="B2748">
        <v>775</v>
      </c>
      <c r="C2748">
        <v>5</v>
      </c>
      <c r="D2748" s="2">
        <v>40513</v>
      </c>
      <c r="E2748">
        <v>41</v>
      </c>
      <c r="F2748">
        <v>30</v>
      </c>
      <c r="G2748">
        <f>Table1[[#This Row],[Actual_Sales]]-Table1[[#This Row],[Budget_Sales]]</f>
        <v>11</v>
      </c>
      <c r="H2748" s="5">
        <f>IF(
Table1[[#This Row],[Budget_Sales]]=0,
"",
IF(
Table1[[#This Row],[Budget_Sales]]&gt;0,
(Table1[[#This Row],[Actual_Sales]]-Table1[[#This Row],[Budget_Sales]])/Table1[[#This Row],[Budget_Sales]],
(Table1[[#This Row],[Actual_Sales]]-Table1[[#This Row],[Budget_Sales]])/ABS(Table1[[#This Row],[Budget_Sales]])
)
)</f>
        <v>0.36666666666666664</v>
      </c>
      <c r="I2748" s="5" t="str">
        <f>IF(Table1[[#This Row],[Sales_Var]]&gt;=0,"Above Budget","Below Budget")</f>
        <v>Above Budget</v>
      </c>
      <c r="J2748">
        <f>Table1[[#This Row],[Actual_Sales]]-(Table1[[#This Row],[COGS]]+Table1[[#This Row],[Expenses]])</f>
        <v>10</v>
      </c>
      <c r="K2748">
        <v>10</v>
      </c>
      <c r="L2748">
        <f>Table1[[#This Row],[Actual_Profit]]-Table1[[#This Row],[Budget_Profit]]</f>
        <v>0</v>
      </c>
      <c r="M2748" s="5">
        <f>IF(
Table1[[#This Row],[Budget_Profit]]=0,
"",
IF(
Table1[[#This Row],[Budget_Profit]]&gt;0,
(Table1[[#This Row],[Actual_Profit]]-Table1[[#This Row],[Budget_Profit]])/Table1[[#This Row],[Budget_Profit]],
(Table1[[#This Row],[Actual_Profit]]-Table1[[#This Row],[Budget_Profit]])/ABS(Table1[[#This Row],[Budget_Profit]])
)
)</f>
        <v>0</v>
      </c>
      <c r="N2748" s="5" t="str">
        <f>IF(Table1[[#This Row],[Profit_Var]]&gt;=0, "Above Budget", "Below Budget")</f>
        <v>Above Budget</v>
      </c>
      <c r="O2748">
        <v>16</v>
      </c>
      <c r="P2748">
        <v>10</v>
      </c>
      <c r="Q2748">
        <f>Table1[[#This Row],[COGS]]-Table1[[#This Row],[Budget_COGS]]</f>
        <v>6</v>
      </c>
      <c r="R2748" s="5">
        <f>IF(
Table1[[#This Row],[Budget_COGS]]=0,
"",
IF(
Table1[[#This Row],[Budget_COGS]]&gt;0,
(Table1[[#This Row],[Budget_COGS]]-Table1[[#This Row],[COGS]]) / Table1[[#This Row],[Budget_COGS]],
(Table1[[#This Row],[Budget_COGS]]-Table1[[#This Row],[COGS]]) / ABS(Table1[[#This Row],[Budget_COGS]])
)
)</f>
        <v>-0.6</v>
      </c>
      <c r="S2748" s="5" t="str">
        <f>IF(Table1[[#This Row],[COGS _Var]]&gt;=0, "Above Budget", "Below Budget")</f>
        <v>Above Budget</v>
      </c>
      <c r="T2748">
        <f>Table1[[#This Row],[Actual_Sales]]-Table1[[#This Row],[COGS]]</f>
        <v>25</v>
      </c>
      <c r="U2748">
        <v>20</v>
      </c>
      <c r="V2748">
        <f>Table1[[#This Row],[Gross_Margin]]-Table1[[#This Row],[Budget_Margin]]</f>
        <v>5</v>
      </c>
      <c r="W2748" s="5">
        <f>IF(
Table1[[#This Row],[Budget_Margin]]=0,
"",
IF(
Table1[[#This Row],[Budget_Margin]]&gt;0,
(Table1[[#This Row],[Gross_Margin]]-Table1[[#This Row],[Budget_Margin]]) / Table1[[#This Row],[Budget_Margin]],
(Table1[[#This Row],[Gross_Margin]]-Table1[[#This Row],[Budget_Margin]]) / ABS(Table1[[#This Row],[Budget_Margin]])
)
)</f>
        <v>0.25</v>
      </c>
      <c r="X2748" s="5" t="str">
        <f>IF(Table1[[#This Row],[Margin_Var]]&gt;=0, "Above Budget", "Below Budget")</f>
        <v>Above Budget</v>
      </c>
      <c r="Y2748" s="5">
        <f>IFERROR(Table1[[#This Row],[Gross_Margin]]/Table1[[#This Row],[Actual_Sales]],0)</f>
        <v>0.6097560975609756</v>
      </c>
      <c r="Z2748" s="5">
        <f>Table1[[#This Row],[Actual_Profit]]/Table1[[#This Row],[Actual_Sales]]</f>
        <v>0.24390243902439024</v>
      </c>
      <c r="AA2748">
        <v>15</v>
      </c>
      <c r="AB2748" s="5">
        <f>IFERROR(Table1[[#This Row],[Expenses]]/Table1[[#This Row],[Actual_Sales]],0)</f>
        <v>0.36585365853658536</v>
      </c>
      <c r="AC2748">
        <v>4</v>
      </c>
      <c r="AD2748">
        <v>851</v>
      </c>
      <c r="AE2748" s="5">
        <f>IFERROR(Table1[[#This Row],[Inventory]]/Table1[[#This Row],[Actual_Sales]],0)</f>
        <v>20.756097560975611</v>
      </c>
    </row>
    <row r="2749" spans="1:31" x14ac:dyDescent="0.25">
      <c r="A2749">
        <v>2035</v>
      </c>
      <c r="B2749">
        <v>603</v>
      </c>
      <c r="C2749">
        <v>11</v>
      </c>
      <c r="D2749" s="2">
        <v>40513</v>
      </c>
      <c r="E2749">
        <v>41</v>
      </c>
      <c r="F2749">
        <v>40</v>
      </c>
      <c r="G2749">
        <f>Table1[[#This Row],[Actual_Sales]]-Table1[[#This Row],[Budget_Sales]]</f>
        <v>1</v>
      </c>
      <c r="H2749" s="5">
        <f>IF(
Table1[[#This Row],[Budget_Sales]]=0,
"",
IF(
Table1[[#This Row],[Budget_Sales]]&gt;0,
(Table1[[#This Row],[Actual_Sales]]-Table1[[#This Row],[Budget_Sales]])/Table1[[#This Row],[Budget_Sales]],
(Table1[[#This Row],[Actual_Sales]]-Table1[[#This Row],[Budget_Sales]])/ABS(Table1[[#This Row],[Budget_Sales]])
)
)</f>
        <v>2.5000000000000001E-2</v>
      </c>
      <c r="I2749" s="5" t="str">
        <f>IF(Table1[[#This Row],[Sales_Var]]&gt;=0,"Above Budget","Below Budget")</f>
        <v>Above Budget</v>
      </c>
      <c r="J2749">
        <f>Table1[[#This Row],[Actual_Sales]]-(Table1[[#This Row],[COGS]]+Table1[[#This Row],[Expenses]])</f>
        <v>10</v>
      </c>
      <c r="K2749">
        <v>20</v>
      </c>
      <c r="L2749">
        <f>Table1[[#This Row],[Actual_Profit]]-Table1[[#This Row],[Budget_Profit]]</f>
        <v>-10</v>
      </c>
      <c r="M2749" s="5">
        <f>IF(
Table1[[#This Row],[Budget_Profit]]=0,
"",
IF(
Table1[[#This Row],[Budget_Profit]]&gt;0,
(Table1[[#This Row],[Actual_Profit]]-Table1[[#This Row],[Budget_Profit]])/Table1[[#This Row],[Budget_Profit]],
(Table1[[#This Row],[Actual_Profit]]-Table1[[#This Row],[Budget_Profit]])/ABS(Table1[[#This Row],[Budget_Profit]])
)
)</f>
        <v>-0.5</v>
      </c>
      <c r="N2749" s="5" t="str">
        <f>IF(Table1[[#This Row],[Profit_Var]]&gt;=0, "Above Budget", "Below Budget")</f>
        <v>Below Budget</v>
      </c>
      <c r="O2749">
        <v>16</v>
      </c>
      <c r="P2749">
        <v>10</v>
      </c>
      <c r="Q2749">
        <f>Table1[[#This Row],[COGS]]-Table1[[#This Row],[Budget_COGS]]</f>
        <v>6</v>
      </c>
      <c r="R2749" s="5">
        <f>IF(
Table1[[#This Row],[Budget_COGS]]=0,
"",
IF(
Table1[[#This Row],[Budget_COGS]]&gt;0,
(Table1[[#This Row],[Budget_COGS]]-Table1[[#This Row],[COGS]]) / Table1[[#This Row],[Budget_COGS]],
(Table1[[#This Row],[Budget_COGS]]-Table1[[#This Row],[COGS]]) / ABS(Table1[[#This Row],[Budget_COGS]])
)
)</f>
        <v>-0.6</v>
      </c>
      <c r="S2749" s="5" t="str">
        <f>IF(Table1[[#This Row],[COGS _Var]]&gt;=0, "Above Budget", "Below Budget")</f>
        <v>Above Budget</v>
      </c>
      <c r="T2749">
        <f>Table1[[#This Row],[Actual_Sales]]-Table1[[#This Row],[COGS]]</f>
        <v>25</v>
      </c>
      <c r="U2749">
        <v>30</v>
      </c>
      <c r="V2749">
        <f>Table1[[#This Row],[Gross_Margin]]-Table1[[#This Row],[Budget_Margin]]</f>
        <v>-5</v>
      </c>
      <c r="W2749" s="5">
        <f>IF(
Table1[[#This Row],[Budget_Margin]]=0,
"",
IF(
Table1[[#This Row],[Budget_Margin]]&gt;0,
(Table1[[#This Row],[Gross_Margin]]-Table1[[#This Row],[Budget_Margin]]) / Table1[[#This Row],[Budget_Margin]],
(Table1[[#This Row],[Gross_Margin]]-Table1[[#This Row],[Budget_Margin]]) / ABS(Table1[[#This Row],[Budget_Margin]])
)
)</f>
        <v>-0.16666666666666666</v>
      </c>
      <c r="X2749" s="5" t="str">
        <f>IF(Table1[[#This Row],[Margin_Var]]&gt;=0, "Above Budget", "Below Budget")</f>
        <v>Below Budget</v>
      </c>
      <c r="Y2749" s="5">
        <f>IFERROR(Table1[[#This Row],[Gross_Margin]]/Table1[[#This Row],[Actual_Sales]],0)</f>
        <v>0.6097560975609756</v>
      </c>
      <c r="Z2749" s="5">
        <f>Table1[[#This Row],[Actual_Profit]]/Table1[[#This Row],[Actual_Sales]]</f>
        <v>0.24390243902439024</v>
      </c>
      <c r="AA2749">
        <v>15</v>
      </c>
      <c r="AB2749" s="5">
        <f>IFERROR(Table1[[#This Row],[Expenses]]/Table1[[#This Row],[Actual_Sales]],0)</f>
        <v>0.36585365853658536</v>
      </c>
      <c r="AC2749">
        <v>4</v>
      </c>
      <c r="AD2749">
        <v>851</v>
      </c>
      <c r="AE2749" s="5">
        <f>IFERROR(Table1[[#This Row],[Inventory]]/Table1[[#This Row],[Actual_Sales]],0)</f>
        <v>20.756097560975611</v>
      </c>
    </row>
    <row r="2750" spans="1:31" x14ac:dyDescent="0.25">
      <c r="A2750">
        <v>1399</v>
      </c>
      <c r="B2750">
        <v>918</v>
      </c>
      <c r="C2750">
        <v>5</v>
      </c>
      <c r="D2750" s="2">
        <v>40391</v>
      </c>
      <c r="E2750">
        <v>41</v>
      </c>
      <c r="F2750">
        <v>30</v>
      </c>
      <c r="G2750">
        <f>Table1[[#This Row],[Actual_Sales]]-Table1[[#This Row],[Budget_Sales]]</f>
        <v>11</v>
      </c>
      <c r="H2750" s="5">
        <f>IF(
Table1[[#This Row],[Budget_Sales]]=0,
"",
IF(
Table1[[#This Row],[Budget_Sales]]&gt;0,
(Table1[[#This Row],[Actual_Sales]]-Table1[[#This Row],[Budget_Sales]])/Table1[[#This Row],[Budget_Sales]],
(Table1[[#This Row],[Actual_Sales]]-Table1[[#This Row],[Budget_Sales]])/ABS(Table1[[#This Row],[Budget_Sales]])
)
)</f>
        <v>0.36666666666666664</v>
      </c>
      <c r="I2750" s="5" t="str">
        <f>IF(Table1[[#This Row],[Sales_Var]]&gt;=0,"Above Budget","Below Budget")</f>
        <v>Above Budget</v>
      </c>
      <c r="J2750">
        <f>Table1[[#This Row],[Actual_Sales]]-(Table1[[#This Row],[COGS]]+Table1[[#This Row],[Expenses]])</f>
        <v>10</v>
      </c>
      <c r="K2750">
        <v>20</v>
      </c>
      <c r="L2750">
        <f>Table1[[#This Row],[Actual_Profit]]-Table1[[#This Row],[Budget_Profit]]</f>
        <v>-10</v>
      </c>
      <c r="M2750" s="5">
        <f>IF(
Table1[[#This Row],[Budget_Profit]]=0,
"",
IF(
Table1[[#This Row],[Budget_Profit]]&gt;0,
(Table1[[#This Row],[Actual_Profit]]-Table1[[#This Row],[Budget_Profit]])/Table1[[#This Row],[Budget_Profit]],
(Table1[[#This Row],[Actual_Profit]]-Table1[[#This Row],[Budget_Profit]])/ABS(Table1[[#This Row],[Budget_Profit]])
)
)</f>
        <v>-0.5</v>
      </c>
      <c r="N2750" s="5" t="str">
        <f>IF(Table1[[#This Row],[Profit_Var]]&gt;=0, "Above Budget", "Below Budget")</f>
        <v>Below Budget</v>
      </c>
      <c r="O2750">
        <v>16</v>
      </c>
      <c r="P2750">
        <v>10</v>
      </c>
      <c r="Q2750">
        <f>Table1[[#This Row],[COGS]]-Table1[[#This Row],[Budget_COGS]]</f>
        <v>6</v>
      </c>
      <c r="R2750" s="5">
        <f>IF(
Table1[[#This Row],[Budget_COGS]]=0,
"",
IF(
Table1[[#This Row],[Budget_COGS]]&gt;0,
(Table1[[#This Row],[Budget_COGS]]-Table1[[#This Row],[COGS]]) / Table1[[#This Row],[Budget_COGS]],
(Table1[[#This Row],[Budget_COGS]]-Table1[[#This Row],[COGS]]) / ABS(Table1[[#This Row],[Budget_COGS]])
)
)</f>
        <v>-0.6</v>
      </c>
      <c r="S2750" s="5" t="str">
        <f>IF(Table1[[#This Row],[COGS _Var]]&gt;=0, "Above Budget", "Below Budget")</f>
        <v>Above Budget</v>
      </c>
      <c r="T2750">
        <f>Table1[[#This Row],[Actual_Sales]]-Table1[[#This Row],[COGS]]</f>
        <v>25</v>
      </c>
      <c r="U2750">
        <v>20</v>
      </c>
      <c r="V2750">
        <f>Table1[[#This Row],[Gross_Margin]]-Table1[[#This Row],[Budget_Margin]]</f>
        <v>5</v>
      </c>
      <c r="W2750" s="5">
        <f>IF(
Table1[[#This Row],[Budget_Margin]]=0,
"",
IF(
Table1[[#This Row],[Budget_Margin]]&gt;0,
(Table1[[#This Row],[Gross_Margin]]-Table1[[#This Row],[Budget_Margin]]) / Table1[[#This Row],[Budget_Margin]],
(Table1[[#This Row],[Gross_Margin]]-Table1[[#This Row],[Budget_Margin]]) / ABS(Table1[[#This Row],[Budget_Margin]])
)
)</f>
        <v>0.25</v>
      </c>
      <c r="X2750" s="5" t="str">
        <f>IF(Table1[[#This Row],[Margin_Var]]&gt;=0, "Above Budget", "Below Budget")</f>
        <v>Above Budget</v>
      </c>
      <c r="Y2750" s="5">
        <f>IFERROR(Table1[[#This Row],[Gross_Margin]]/Table1[[#This Row],[Actual_Sales]],0)</f>
        <v>0.6097560975609756</v>
      </c>
      <c r="Z2750" s="5">
        <f>Table1[[#This Row],[Actual_Profit]]/Table1[[#This Row],[Actual_Sales]]</f>
        <v>0.24390243902439024</v>
      </c>
      <c r="AA2750">
        <v>15</v>
      </c>
      <c r="AB2750" s="5">
        <f>IFERROR(Table1[[#This Row],[Expenses]]/Table1[[#This Row],[Actual_Sales]],0)</f>
        <v>0.36585365853658536</v>
      </c>
      <c r="AC2750">
        <v>4</v>
      </c>
      <c r="AD2750">
        <v>484</v>
      </c>
      <c r="AE2750" s="5">
        <f>IFERROR(Table1[[#This Row],[Inventory]]/Table1[[#This Row],[Actual_Sales]],0)</f>
        <v>11.804878048780488</v>
      </c>
    </row>
    <row r="2751" spans="1:31" x14ac:dyDescent="0.25">
      <c r="A2751">
        <v>490</v>
      </c>
      <c r="B2751">
        <v>775</v>
      </c>
      <c r="C2751">
        <v>6</v>
      </c>
      <c r="D2751" s="2">
        <v>40238</v>
      </c>
      <c r="E2751">
        <v>41</v>
      </c>
      <c r="F2751">
        <v>30</v>
      </c>
      <c r="G2751">
        <f>Table1[[#This Row],[Actual_Sales]]-Table1[[#This Row],[Budget_Sales]]</f>
        <v>11</v>
      </c>
      <c r="H2751" s="5">
        <f>IF(
Table1[[#This Row],[Budget_Sales]]=0,
"",
IF(
Table1[[#This Row],[Budget_Sales]]&gt;0,
(Table1[[#This Row],[Actual_Sales]]-Table1[[#This Row],[Budget_Sales]])/Table1[[#This Row],[Budget_Sales]],
(Table1[[#This Row],[Actual_Sales]]-Table1[[#This Row],[Budget_Sales]])/ABS(Table1[[#This Row],[Budget_Sales]])
)
)</f>
        <v>0.36666666666666664</v>
      </c>
      <c r="I2751" s="5" t="str">
        <f>IF(Table1[[#This Row],[Sales_Var]]&gt;=0,"Above Budget","Below Budget")</f>
        <v>Above Budget</v>
      </c>
      <c r="J2751">
        <f>Table1[[#This Row],[Actual_Sales]]-(Table1[[#This Row],[COGS]]+Table1[[#This Row],[Expenses]])</f>
        <v>10</v>
      </c>
      <c r="K2751">
        <v>10</v>
      </c>
      <c r="L2751">
        <f>Table1[[#This Row],[Actual_Profit]]-Table1[[#This Row],[Budget_Profit]]</f>
        <v>0</v>
      </c>
      <c r="M2751" s="5">
        <f>IF(
Table1[[#This Row],[Budget_Profit]]=0,
"",
IF(
Table1[[#This Row],[Budget_Profit]]&gt;0,
(Table1[[#This Row],[Actual_Profit]]-Table1[[#This Row],[Budget_Profit]])/Table1[[#This Row],[Budget_Profit]],
(Table1[[#This Row],[Actual_Profit]]-Table1[[#This Row],[Budget_Profit]])/ABS(Table1[[#This Row],[Budget_Profit]])
)
)</f>
        <v>0</v>
      </c>
      <c r="N2751" s="5" t="str">
        <f>IF(Table1[[#This Row],[Profit_Var]]&gt;=0, "Above Budget", "Below Budget")</f>
        <v>Above Budget</v>
      </c>
      <c r="O2751">
        <v>16</v>
      </c>
      <c r="P2751">
        <v>10</v>
      </c>
      <c r="Q2751">
        <f>Table1[[#This Row],[COGS]]-Table1[[#This Row],[Budget_COGS]]</f>
        <v>6</v>
      </c>
      <c r="R2751" s="5">
        <f>IF(
Table1[[#This Row],[Budget_COGS]]=0,
"",
IF(
Table1[[#This Row],[Budget_COGS]]&gt;0,
(Table1[[#This Row],[Budget_COGS]]-Table1[[#This Row],[COGS]]) / Table1[[#This Row],[Budget_COGS]],
(Table1[[#This Row],[Budget_COGS]]-Table1[[#This Row],[COGS]]) / ABS(Table1[[#This Row],[Budget_COGS]])
)
)</f>
        <v>-0.6</v>
      </c>
      <c r="S2751" s="5" t="str">
        <f>IF(Table1[[#This Row],[COGS _Var]]&gt;=0, "Above Budget", "Below Budget")</f>
        <v>Above Budget</v>
      </c>
      <c r="T2751">
        <f>Table1[[#This Row],[Actual_Sales]]-Table1[[#This Row],[COGS]]</f>
        <v>25</v>
      </c>
      <c r="U2751">
        <v>20</v>
      </c>
      <c r="V2751">
        <f>Table1[[#This Row],[Gross_Margin]]-Table1[[#This Row],[Budget_Margin]]</f>
        <v>5</v>
      </c>
      <c r="W2751" s="5">
        <f>IF(
Table1[[#This Row],[Budget_Margin]]=0,
"",
IF(
Table1[[#This Row],[Budget_Margin]]&gt;0,
(Table1[[#This Row],[Gross_Margin]]-Table1[[#This Row],[Budget_Margin]]) / Table1[[#This Row],[Budget_Margin]],
(Table1[[#This Row],[Gross_Margin]]-Table1[[#This Row],[Budget_Margin]]) / ABS(Table1[[#This Row],[Budget_Margin]])
)
)</f>
        <v>0.25</v>
      </c>
      <c r="X2751" s="5" t="str">
        <f>IF(Table1[[#This Row],[Margin_Var]]&gt;=0, "Above Budget", "Below Budget")</f>
        <v>Above Budget</v>
      </c>
      <c r="Y2751" s="5">
        <f>IFERROR(Table1[[#This Row],[Gross_Margin]]/Table1[[#This Row],[Actual_Sales]],0)</f>
        <v>0.6097560975609756</v>
      </c>
      <c r="Z2751" s="5">
        <f>Table1[[#This Row],[Actual_Profit]]/Table1[[#This Row],[Actual_Sales]]</f>
        <v>0.24390243902439024</v>
      </c>
      <c r="AA2751">
        <v>15</v>
      </c>
      <c r="AB2751" s="5">
        <f>IFERROR(Table1[[#This Row],[Expenses]]/Table1[[#This Row],[Actual_Sales]],0)</f>
        <v>0.36585365853658536</v>
      </c>
      <c r="AC2751">
        <v>4</v>
      </c>
      <c r="AD2751">
        <v>772</v>
      </c>
      <c r="AE2751" s="5">
        <f>IFERROR(Table1[[#This Row],[Inventory]]/Table1[[#This Row],[Actual_Sales]],0)</f>
        <v>18.829268292682926</v>
      </c>
    </row>
    <row r="2752" spans="1:31" x14ac:dyDescent="0.25">
      <c r="A2752">
        <v>3776</v>
      </c>
      <c r="B2752">
        <v>435</v>
      </c>
      <c r="C2752">
        <v>3</v>
      </c>
      <c r="D2752" s="2">
        <v>40817</v>
      </c>
      <c r="E2752">
        <v>189</v>
      </c>
      <c r="F2752">
        <v>260</v>
      </c>
      <c r="G2752">
        <f>Table1[[#This Row],[Actual_Sales]]-Table1[[#This Row],[Budget_Sales]]</f>
        <v>-71</v>
      </c>
      <c r="H2752" s="5">
        <f>IF(
Table1[[#This Row],[Budget_Sales]]=0,
"",
IF(
Table1[[#This Row],[Budget_Sales]]&gt;0,
(Table1[[#This Row],[Actual_Sales]]-Table1[[#This Row],[Budget_Sales]])/Table1[[#This Row],[Budget_Sales]],
(Table1[[#This Row],[Actual_Sales]]-Table1[[#This Row],[Budget_Sales]])/ABS(Table1[[#This Row],[Budget_Sales]])
)
)</f>
        <v>-0.27307692307692305</v>
      </c>
      <c r="I2752" s="5" t="str">
        <f>IF(Table1[[#This Row],[Sales_Var]]&gt;=0,"Above Budget","Below Budget")</f>
        <v>Below Budget</v>
      </c>
      <c r="J2752">
        <f>Table1[[#This Row],[Actual_Sales]]-(Table1[[#This Row],[COGS]]+Table1[[#This Row],[Expenses]])</f>
        <v>46</v>
      </c>
      <c r="K2752">
        <v>120</v>
      </c>
      <c r="L2752">
        <f>Table1[[#This Row],[Actual_Profit]]-Table1[[#This Row],[Budget_Profit]]</f>
        <v>-74</v>
      </c>
      <c r="M2752" s="5">
        <f>IF(
Table1[[#This Row],[Budget_Profit]]=0,
"",
IF(
Table1[[#This Row],[Budget_Profit]]&gt;0,
(Table1[[#This Row],[Actual_Profit]]-Table1[[#This Row],[Budget_Profit]])/Table1[[#This Row],[Budget_Profit]],
(Table1[[#This Row],[Actual_Profit]]-Table1[[#This Row],[Budget_Profit]])/ABS(Table1[[#This Row],[Budget_Profit]])
)
)</f>
        <v>-0.6166666666666667</v>
      </c>
      <c r="N2752" s="5" t="str">
        <f>IF(Table1[[#This Row],[Profit_Var]]&gt;=0, "Above Budget", "Below Budget")</f>
        <v>Below Budget</v>
      </c>
      <c r="O2752">
        <v>79</v>
      </c>
      <c r="P2752">
        <v>100</v>
      </c>
      <c r="Q2752">
        <f>Table1[[#This Row],[COGS]]-Table1[[#This Row],[Budget_COGS]]</f>
        <v>-21</v>
      </c>
      <c r="R2752" s="5">
        <f>IF(
Table1[[#This Row],[Budget_COGS]]=0,
"",
IF(
Table1[[#This Row],[Budget_COGS]]&gt;0,
(Table1[[#This Row],[Budget_COGS]]-Table1[[#This Row],[COGS]]) / Table1[[#This Row],[Budget_COGS]],
(Table1[[#This Row],[Budget_COGS]]-Table1[[#This Row],[COGS]]) / ABS(Table1[[#This Row],[Budget_COGS]])
)
)</f>
        <v>0.21</v>
      </c>
      <c r="S2752" s="5" t="str">
        <f>IF(Table1[[#This Row],[COGS _Var]]&gt;=0, "Above Budget", "Below Budget")</f>
        <v>Below Budget</v>
      </c>
      <c r="T2752">
        <f>Table1[[#This Row],[Actual_Sales]]-Table1[[#This Row],[COGS]]</f>
        <v>110</v>
      </c>
      <c r="U2752">
        <v>160</v>
      </c>
      <c r="V2752">
        <f>Table1[[#This Row],[Gross_Margin]]-Table1[[#This Row],[Budget_Margin]]</f>
        <v>-50</v>
      </c>
      <c r="W2752" s="5">
        <f>IF(
Table1[[#This Row],[Budget_Margin]]=0,
"",
IF(
Table1[[#This Row],[Budget_Margin]]&gt;0,
(Table1[[#This Row],[Gross_Margin]]-Table1[[#This Row],[Budget_Margin]]) / Table1[[#This Row],[Budget_Margin]],
(Table1[[#This Row],[Gross_Margin]]-Table1[[#This Row],[Budget_Margin]]) / ABS(Table1[[#This Row],[Budget_Margin]])
)
)</f>
        <v>-0.3125</v>
      </c>
      <c r="X2752" s="5" t="str">
        <f>IF(Table1[[#This Row],[Margin_Var]]&gt;=0, "Above Budget", "Below Budget")</f>
        <v>Below Budget</v>
      </c>
      <c r="Y2752" s="5">
        <f>IFERROR(Table1[[#This Row],[Gross_Margin]]/Table1[[#This Row],[Actual_Sales]],0)</f>
        <v>0.58201058201058198</v>
      </c>
      <c r="Z2752" s="5">
        <f>Table1[[#This Row],[Actual_Profit]]/Table1[[#This Row],[Actual_Sales]]</f>
        <v>0.24338624338624337</v>
      </c>
      <c r="AA2752">
        <v>64</v>
      </c>
      <c r="AB2752" s="5">
        <f>IFERROR(Table1[[#This Row],[Expenses]]/Table1[[#This Row],[Actual_Sales]],0)</f>
        <v>0.33862433862433861</v>
      </c>
      <c r="AC2752">
        <v>30</v>
      </c>
      <c r="AD2752">
        <v>593</v>
      </c>
      <c r="AE2752" s="5">
        <f>IFERROR(Table1[[#This Row],[Inventory]]/Table1[[#This Row],[Actual_Sales]],0)</f>
        <v>3.1375661375661377</v>
      </c>
    </row>
    <row r="2753" spans="1:31" x14ac:dyDescent="0.25">
      <c r="A2753">
        <v>3721</v>
      </c>
      <c r="B2753">
        <v>203</v>
      </c>
      <c r="C2753">
        <v>9</v>
      </c>
      <c r="D2753" s="2">
        <v>40817</v>
      </c>
      <c r="E2753">
        <v>189</v>
      </c>
      <c r="F2753">
        <v>90</v>
      </c>
      <c r="G2753">
        <f>Table1[[#This Row],[Actual_Sales]]-Table1[[#This Row],[Budget_Sales]]</f>
        <v>99</v>
      </c>
      <c r="H2753" s="5">
        <f>IF(
Table1[[#This Row],[Budget_Sales]]=0,
"",
IF(
Table1[[#This Row],[Budget_Sales]]&gt;0,
(Table1[[#This Row],[Actual_Sales]]-Table1[[#This Row],[Budget_Sales]])/Table1[[#This Row],[Budget_Sales]],
(Table1[[#This Row],[Actual_Sales]]-Table1[[#This Row],[Budget_Sales]])/ABS(Table1[[#This Row],[Budget_Sales]])
)
)</f>
        <v>1.1000000000000001</v>
      </c>
      <c r="I2753" s="5" t="str">
        <f>IF(Table1[[#This Row],[Sales_Var]]&gt;=0,"Above Budget","Below Budget")</f>
        <v>Above Budget</v>
      </c>
      <c r="J2753">
        <f>Table1[[#This Row],[Actual_Sales]]-(Table1[[#This Row],[COGS]]+Table1[[#This Row],[Expenses]])</f>
        <v>46</v>
      </c>
      <c r="K2753">
        <v>30</v>
      </c>
      <c r="L2753">
        <f>Table1[[#This Row],[Actual_Profit]]-Table1[[#This Row],[Budget_Profit]]</f>
        <v>16</v>
      </c>
      <c r="M2753" s="5">
        <f>IF(
Table1[[#This Row],[Budget_Profit]]=0,
"",
IF(
Table1[[#This Row],[Budget_Profit]]&gt;0,
(Table1[[#This Row],[Actual_Profit]]-Table1[[#This Row],[Budget_Profit]])/Table1[[#This Row],[Budget_Profit]],
(Table1[[#This Row],[Actual_Profit]]-Table1[[#This Row],[Budget_Profit]])/ABS(Table1[[#This Row],[Budget_Profit]])
)
)</f>
        <v>0.53333333333333333</v>
      </c>
      <c r="N2753" s="5" t="str">
        <f>IF(Table1[[#This Row],[Profit_Var]]&gt;=0, "Above Budget", "Below Budget")</f>
        <v>Above Budget</v>
      </c>
      <c r="O2753">
        <v>79</v>
      </c>
      <c r="P2753">
        <v>40</v>
      </c>
      <c r="Q2753">
        <f>Table1[[#This Row],[COGS]]-Table1[[#This Row],[Budget_COGS]]</f>
        <v>39</v>
      </c>
      <c r="R2753" s="5">
        <f>IF(
Table1[[#This Row],[Budget_COGS]]=0,
"",
IF(
Table1[[#This Row],[Budget_COGS]]&gt;0,
(Table1[[#This Row],[Budget_COGS]]-Table1[[#This Row],[COGS]]) / Table1[[#This Row],[Budget_COGS]],
(Table1[[#This Row],[Budget_COGS]]-Table1[[#This Row],[COGS]]) / ABS(Table1[[#This Row],[Budget_COGS]])
)
)</f>
        <v>-0.97499999999999998</v>
      </c>
      <c r="S2753" s="5" t="str">
        <f>IF(Table1[[#This Row],[COGS _Var]]&gt;=0, "Above Budget", "Below Budget")</f>
        <v>Above Budget</v>
      </c>
      <c r="T2753">
        <f>Table1[[#This Row],[Actual_Sales]]-Table1[[#This Row],[COGS]]</f>
        <v>110</v>
      </c>
      <c r="U2753">
        <v>50</v>
      </c>
      <c r="V2753">
        <f>Table1[[#This Row],[Gross_Margin]]-Table1[[#This Row],[Budget_Margin]]</f>
        <v>60</v>
      </c>
      <c r="W2753" s="5">
        <f>IF(
Table1[[#This Row],[Budget_Margin]]=0,
"",
IF(
Table1[[#This Row],[Budget_Margin]]&gt;0,
(Table1[[#This Row],[Gross_Margin]]-Table1[[#This Row],[Budget_Margin]]) / Table1[[#This Row],[Budget_Margin]],
(Table1[[#This Row],[Gross_Margin]]-Table1[[#This Row],[Budget_Margin]]) / ABS(Table1[[#This Row],[Budget_Margin]])
)
)</f>
        <v>1.2</v>
      </c>
      <c r="X2753" s="5" t="str">
        <f>IF(Table1[[#This Row],[Margin_Var]]&gt;=0, "Above Budget", "Below Budget")</f>
        <v>Above Budget</v>
      </c>
      <c r="Y2753" s="5">
        <f>IFERROR(Table1[[#This Row],[Gross_Margin]]/Table1[[#This Row],[Actual_Sales]],0)</f>
        <v>0.58201058201058198</v>
      </c>
      <c r="Z2753" s="5">
        <f>Table1[[#This Row],[Actual_Profit]]/Table1[[#This Row],[Actual_Sales]]</f>
        <v>0.24338624338624337</v>
      </c>
      <c r="AA2753">
        <v>64</v>
      </c>
      <c r="AB2753" s="5">
        <f>IFERROR(Table1[[#This Row],[Expenses]]/Table1[[#This Row],[Actual_Sales]],0)</f>
        <v>0.33862433862433861</v>
      </c>
      <c r="AC2753">
        <v>30</v>
      </c>
      <c r="AD2753">
        <v>593</v>
      </c>
      <c r="AE2753" s="5">
        <f>IFERROR(Table1[[#This Row],[Inventory]]/Table1[[#This Row],[Actual_Sales]],0)</f>
        <v>3.1375661375661377</v>
      </c>
    </row>
    <row r="2754" spans="1:31" x14ac:dyDescent="0.25">
      <c r="A2754">
        <v>3728</v>
      </c>
      <c r="B2754">
        <v>225</v>
      </c>
      <c r="C2754">
        <v>9</v>
      </c>
      <c r="D2754" s="2">
        <v>40817</v>
      </c>
      <c r="E2754">
        <v>189</v>
      </c>
      <c r="F2754">
        <v>150</v>
      </c>
      <c r="G2754">
        <f>Table1[[#This Row],[Actual_Sales]]-Table1[[#This Row],[Budget_Sales]]</f>
        <v>39</v>
      </c>
      <c r="H2754" s="5">
        <f>IF(
Table1[[#This Row],[Budget_Sales]]=0,
"",
IF(
Table1[[#This Row],[Budget_Sales]]&gt;0,
(Table1[[#This Row],[Actual_Sales]]-Table1[[#This Row],[Budget_Sales]])/Table1[[#This Row],[Budget_Sales]],
(Table1[[#This Row],[Actual_Sales]]-Table1[[#This Row],[Budget_Sales]])/ABS(Table1[[#This Row],[Budget_Sales]])
)
)</f>
        <v>0.26</v>
      </c>
      <c r="I2754" s="5" t="str">
        <f>IF(Table1[[#This Row],[Sales_Var]]&gt;=0,"Above Budget","Below Budget")</f>
        <v>Above Budget</v>
      </c>
      <c r="J2754">
        <f>Table1[[#This Row],[Actual_Sales]]-(Table1[[#This Row],[COGS]]+Table1[[#This Row],[Expenses]])</f>
        <v>46</v>
      </c>
      <c r="K2754">
        <v>60</v>
      </c>
      <c r="L2754">
        <f>Table1[[#This Row],[Actual_Profit]]-Table1[[#This Row],[Budget_Profit]]</f>
        <v>-14</v>
      </c>
      <c r="M2754" s="5">
        <f>IF(
Table1[[#This Row],[Budget_Profit]]=0,
"",
IF(
Table1[[#This Row],[Budget_Profit]]&gt;0,
(Table1[[#This Row],[Actual_Profit]]-Table1[[#This Row],[Budget_Profit]])/Table1[[#This Row],[Budget_Profit]],
(Table1[[#This Row],[Actual_Profit]]-Table1[[#This Row],[Budget_Profit]])/ABS(Table1[[#This Row],[Budget_Profit]])
)
)</f>
        <v>-0.23333333333333334</v>
      </c>
      <c r="N2754" s="5" t="str">
        <f>IF(Table1[[#This Row],[Profit_Var]]&gt;=0, "Above Budget", "Below Budget")</f>
        <v>Below Budget</v>
      </c>
      <c r="O2754">
        <v>79</v>
      </c>
      <c r="P2754">
        <v>60</v>
      </c>
      <c r="Q2754">
        <f>Table1[[#This Row],[COGS]]-Table1[[#This Row],[Budget_COGS]]</f>
        <v>19</v>
      </c>
      <c r="R2754" s="5">
        <f>IF(
Table1[[#This Row],[Budget_COGS]]=0,
"",
IF(
Table1[[#This Row],[Budget_COGS]]&gt;0,
(Table1[[#This Row],[Budget_COGS]]-Table1[[#This Row],[COGS]]) / Table1[[#This Row],[Budget_COGS]],
(Table1[[#This Row],[Budget_COGS]]-Table1[[#This Row],[COGS]]) / ABS(Table1[[#This Row],[Budget_COGS]])
)
)</f>
        <v>-0.31666666666666665</v>
      </c>
      <c r="S2754" s="5" t="str">
        <f>IF(Table1[[#This Row],[COGS _Var]]&gt;=0, "Above Budget", "Below Budget")</f>
        <v>Above Budget</v>
      </c>
      <c r="T2754">
        <f>Table1[[#This Row],[Actual_Sales]]-Table1[[#This Row],[COGS]]</f>
        <v>110</v>
      </c>
      <c r="U2754">
        <v>90</v>
      </c>
      <c r="V2754">
        <f>Table1[[#This Row],[Gross_Margin]]-Table1[[#This Row],[Budget_Margin]]</f>
        <v>20</v>
      </c>
      <c r="W2754" s="5">
        <f>IF(
Table1[[#This Row],[Budget_Margin]]=0,
"",
IF(
Table1[[#This Row],[Budget_Margin]]&gt;0,
(Table1[[#This Row],[Gross_Margin]]-Table1[[#This Row],[Budget_Margin]]) / Table1[[#This Row],[Budget_Margin]],
(Table1[[#This Row],[Gross_Margin]]-Table1[[#This Row],[Budget_Margin]]) / ABS(Table1[[#This Row],[Budget_Margin]])
)
)</f>
        <v>0.22222222222222221</v>
      </c>
      <c r="X2754" s="5" t="str">
        <f>IF(Table1[[#This Row],[Margin_Var]]&gt;=0, "Above Budget", "Below Budget")</f>
        <v>Above Budget</v>
      </c>
      <c r="Y2754" s="5">
        <f>IFERROR(Table1[[#This Row],[Gross_Margin]]/Table1[[#This Row],[Actual_Sales]],0)</f>
        <v>0.58201058201058198</v>
      </c>
      <c r="Z2754" s="5">
        <f>Table1[[#This Row],[Actual_Profit]]/Table1[[#This Row],[Actual_Sales]]</f>
        <v>0.24338624338624337</v>
      </c>
      <c r="AA2754">
        <v>64</v>
      </c>
      <c r="AB2754" s="5">
        <f>IFERROR(Table1[[#This Row],[Expenses]]/Table1[[#This Row],[Actual_Sales]],0)</f>
        <v>0.33862433862433861</v>
      </c>
      <c r="AC2754">
        <v>30</v>
      </c>
      <c r="AD2754">
        <v>593</v>
      </c>
      <c r="AE2754" s="5">
        <f>IFERROR(Table1[[#This Row],[Inventory]]/Table1[[#This Row],[Actual_Sales]],0)</f>
        <v>3.1375661375661377</v>
      </c>
    </row>
    <row r="2755" spans="1:31" x14ac:dyDescent="0.25">
      <c r="A2755">
        <v>138</v>
      </c>
      <c r="B2755">
        <v>740</v>
      </c>
      <c r="C2755">
        <v>1</v>
      </c>
      <c r="D2755" s="2">
        <v>40179</v>
      </c>
      <c r="E2755">
        <v>140</v>
      </c>
      <c r="F2755">
        <v>140</v>
      </c>
      <c r="G2755">
        <f>Table1[[#This Row],[Actual_Sales]]-Table1[[#This Row],[Budget_Sales]]</f>
        <v>0</v>
      </c>
      <c r="H2755" s="5">
        <f>IF(
Table1[[#This Row],[Budget_Sales]]=0,
"",
IF(
Table1[[#This Row],[Budget_Sales]]&gt;0,
(Table1[[#This Row],[Actual_Sales]]-Table1[[#This Row],[Budget_Sales]])/Table1[[#This Row],[Budget_Sales]],
(Table1[[#This Row],[Actual_Sales]]-Table1[[#This Row],[Budget_Sales]])/ABS(Table1[[#This Row],[Budget_Sales]])
)
)</f>
        <v>0</v>
      </c>
      <c r="I2755" s="5" t="str">
        <f>IF(Table1[[#This Row],[Sales_Var]]&gt;=0,"Above Budget","Below Budget")</f>
        <v>Above Budget</v>
      </c>
      <c r="J2755">
        <f>Table1[[#This Row],[Actual_Sales]]-(Table1[[#This Row],[COGS]]+Table1[[#This Row],[Expenses]])</f>
        <v>34</v>
      </c>
      <c r="K2755">
        <v>50</v>
      </c>
      <c r="L2755">
        <f>Table1[[#This Row],[Actual_Profit]]-Table1[[#This Row],[Budget_Profit]]</f>
        <v>-16</v>
      </c>
      <c r="M2755" s="5">
        <f>IF(
Table1[[#This Row],[Budget_Profit]]=0,
"",
IF(
Table1[[#This Row],[Budget_Profit]]&gt;0,
(Table1[[#This Row],[Actual_Profit]]-Table1[[#This Row],[Budget_Profit]])/Table1[[#This Row],[Budget_Profit]],
(Table1[[#This Row],[Actual_Profit]]-Table1[[#This Row],[Budget_Profit]])/ABS(Table1[[#This Row],[Budget_Profit]])
)
)</f>
        <v>-0.32</v>
      </c>
      <c r="N2755" s="5" t="str">
        <f>IF(Table1[[#This Row],[Profit_Var]]&gt;=0, "Above Budget", "Below Budget")</f>
        <v>Below Budget</v>
      </c>
      <c r="O2755">
        <v>60</v>
      </c>
      <c r="P2755">
        <v>60</v>
      </c>
      <c r="Q2755">
        <f>Table1[[#This Row],[COGS]]-Table1[[#This Row],[Budget_COGS]]</f>
        <v>0</v>
      </c>
      <c r="R2755" s="5">
        <f>IF(
Table1[[#This Row],[Budget_COGS]]=0,
"",
IF(
Table1[[#This Row],[Budget_COGS]]&gt;0,
(Table1[[#This Row],[Budget_COGS]]-Table1[[#This Row],[COGS]]) / Table1[[#This Row],[Budget_COGS]],
(Table1[[#This Row],[Budget_COGS]]-Table1[[#This Row],[COGS]]) / ABS(Table1[[#This Row],[Budget_COGS]])
)
)</f>
        <v>0</v>
      </c>
      <c r="S2755" s="5" t="str">
        <f>IF(Table1[[#This Row],[COGS _Var]]&gt;=0, "Above Budget", "Below Budget")</f>
        <v>Above Budget</v>
      </c>
      <c r="T2755">
        <f>Table1[[#This Row],[Actual_Sales]]-Table1[[#This Row],[COGS]]</f>
        <v>80</v>
      </c>
      <c r="U2755">
        <v>80</v>
      </c>
      <c r="V2755">
        <f>Table1[[#This Row],[Gross_Margin]]-Table1[[#This Row],[Budget_Margin]]</f>
        <v>0</v>
      </c>
      <c r="W2755" s="5">
        <f>IF(
Table1[[#This Row],[Budget_Margin]]=0,
"",
IF(
Table1[[#This Row],[Budget_Margin]]&gt;0,
(Table1[[#This Row],[Gross_Margin]]-Table1[[#This Row],[Budget_Margin]]) / Table1[[#This Row],[Budget_Margin]],
(Table1[[#This Row],[Gross_Margin]]-Table1[[#This Row],[Budget_Margin]]) / ABS(Table1[[#This Row],[Budget_Margin]])
)
)</f>
        <v>0</v>
      </c>
      <c r="X2755" s="5" t="str">
        <f>IF(Table1[[#This Row],[Margin_Var]]&gt;=0, "Above Budget", "Below Budget")</f>
        <v>Above Budget</v>
      </c>
      <c r="Y2755" s="5">
        <f>IFERROR(Table1[[#This Row],[Gross_Margin]]/Table1[[#This Row],[Actual_Sales]],0)</f>
        <v>0.5714285714285714</v>
      </c>
      <c r="Z2755" s="5">
        <f>Table1[[#This Row],[Actual_Profit]]/Table1[[#This Row],[Actual_Sales]]</f>
        <v>0.24285714285714285</v>
      </c>
      <c r="AA2755">
        <v>46</v>
      </c>
      <c r="AB2755" s="5">
        <f>IFERROR(Table1[[#This Row],[Expenses]]/Table1[[#This Row],[Actual_Sales]],0)</f>
        <v>0.32857142857142857</v>
      </c>
      <c r="AC2755">
        <v>19</v>
      </c>
      <c r="AD2755">
        <v>336</v>
      </c>
      <c r="AE2755" s="5">
        <f>IFERROR(Table1[[#This Row],[Inventory]]/Table1[[#This Row],[Actual_Sales]],0)</f>
        <v>2.4</v>
      </c>
    </row>
    <row r="2756" spans="1:31" x14ac:dyDescent="0.25">
      <c r="A2756">
        <v>880</v>
      </c>
      <c r="B2756">
        <v>971</v>
      </c>
      <c r="C2756">
        <v>3</v>
      </c>
      <c r="D2756" s="2">
        <v>40299</v>
      </c>
      <c r="E2756">
        <v>103</v>
      </c>
      <c r="F2756">
        <v>120</v>
      </c>
      <c r="G2756">
        <f>Table1[[#This Row],[Actual_Sales]]-Table1[[#This Row],[Budget_Sales]]</f>
        <v>-17</v>
      </c>
      <c r="H2756" s="5">
        <f>IF(
Table1[[#This Row],[Budget_Sales]]=0,
"",
IF(
Table1[[#This Row],[Budget_Sales]]&gt;0,
(Table1[[#This Row],[Actual_Sales]]-Table1[[#This Row],[Budget_Sales]])/Table1[[#This Row],[Budget_Sales]],
(Table1[[#This Row],[Actual_Sales]]-Table1[[#This Row],[Budget_Sales]])/ABS(Table1[[#This Row],[Budget_Sales]])
)
)</f>
        <v>-0.14166666666666666</v>
      </c>
      <c r="I2756" s="5" t="str">
        <f>IF(Table1[[#This Row],[Sales_Var]]&gt;=0,"Above Budget","Below Budget")</f>
        <v>Below Budget</v>
      </c>
      <c r="J2756">
        <f>Table1[[#This Row],[Actual_Sales]]-(Table1[[#This Row],[COGS]]+Table1[[#This Row],[Expenses]])</f>
        <v>25</v>
      </c>
      <c r="K2756">
        <v>40</v>
      </c>
      <c r="L2756">
        <f>Table1[[#This Row],[Actual_Profit]]-Table1[[#This Row],[Budget_Profit]]</f>
        <v>-15</v>
      </c>
      <c r="M2756" s="5">
        <f>IF(
Table1[[#This Row],[Budget_Profit]]=0,
"",
IF(
Table1[[#This Row],[Budget_Profit]]&gt;0,
(Table1[[#This Row],[Actual_Profit]]-Table1[[#This Row],[Budget_Profit]])/Table1[[#This Row],[Budget_Profit]],
(Table1[[#This Row],[Actual_Profit]]-Table1[[#This Row],[Budget_Profit]])/ABS(Table1[[#This Row],[Budget_Profit]])
)
)</f>
        <v>-0.375</v>
      </c>
      <c r="N2756" s="5" t="str">
        <f>IF(Table1[[#This Row],[Profit_Var]]&gt;=0, "Above Budget", "Below Budget")</f>
        <v>Below Budget</v>
      </c>
      <c r="O2756">
        <v>42</v>
      </c>
      <c r="P2756">
        <v>50</v>
      </c>
      <c r="Q2756">
        <f>Table1[[#This Row],[COGS]]-Table1[[#This Row],[Budget_COGS]]</f>
        <v>-8</v>
      </c>
      <c r="R2756" s="5">
        <f>IF(
Table1[[#This Row],[Budget_COGS]]=0,
"",
IF(
Table1[[#This Row],[Budget_COGS]]&gt;0,
(Table1[[#This Row],[Budget_COGS]]-Table1[[#This Row],[COGS]]) / Table1[[#This Row],[Budget_COGS]],
(Table1[[#This Row],[Budget_COGS]]-Table1[[#This Row],[COGS]]) / ABS(Table1[[#This Row],[Budget_COGS]])
)
)</f>
        <v>0.16</v>
      </c>
      <c r="S2756" s="5" t="str">
        <f>IF(Table1[[#This Row],[COGS _Var]]&gt;=0, "Above Budget", "Below Budget")</f>
        <v>Below Budget</v>
      </c>
      <c r="T2756">
        <f>Table1[[#This Row],[Actual_Sales]]-Table1[[#This Row],[COGS]]</f>
        <v>61</v>
      </c>
      <c r="U2756">
        <v>70</v>
      </c>
      <c r="V2756">
        <f>Table1[[#This Row],[Gross_Margin]]-Table1[[#This Row],[Budget_Margin]]</f>
        <v>-9</v>
      </c>
      <c r="W2756" s="5">
        <f>IF(
Table1[[#This Row],[Budget_Margin]]=0,
"",
IF(
Table1[[#This Row],[Budget_Margin]]&gt;0,
(Table1[[#This Row],[Gross_Margin]]-Table1[[#This Row],[Budget_Margin]]) / Table1[[#This Row],[Budget_Margin]],
(Table1[[#This Row],[Gross_Margin]]-Table1[[#This Row],[Budget_Margin]]) / ABS(Table1[[#This Row],[Budget_Margin]])
)
)</f>
        <v>-0.12857142857142856</v>
      </c>
      <c r="X2756" s="5" t="str">
        <f>IF(Table1[[#This Row],[Margin_Var]]&gt;=0, "Above Budget", "Below Budget")</f>
        <v>Below Budget</v>
      </c>
      <c r="Y2756" s="5">
        <f>IFERROR(Table1[[#This Row],[Gross_Margin]]/Table1[[#This Row],[Actual_Sales]],0)</f>
        <v>0.59223300970873782</v>
      </c>
      <c r="Z2756" s="5">
        <f>Table1[[#This Row],[Actual_Profit]]/Table1[[#This Row],[Actual_Sales]]</f>
        <v>0.24271844660194175</v>
      </c>
      <c r="AA2756">
        <v>36</v>
      </c>
      <c r="AB2756" s="5">
        <f>IFERROR(Table1[[#This Row],[Expenses]]/Table1[[#This Row],[Actual_Sales]],0)</f>
        <v>0.34951456310679613</v>
      </c>
      <c r="AC2756">
        <v>13</v>
      </c>
      <c r="AD2756">
        <v>384</v>
      </c>
      <c r="AE2756" s="5">
        <f>IFERROR(Table1[[#This Row],[Inventory]]/Table1[[#This Row],[Actual_Sales]],0)</f>
        <v>3.7281553398058254</v>
      </c>
    </row>
    <row r="2757" spans="1:31" x14ac:dyDescent="0.25">
      <c r="A2757">
        <v>790</v>
      </c>
      <c r="B2757">
        <v>512</v>
      </c>
      <c r="C2757">
        <v>9</v>
      </c>
      <c r="D2757" s="2">
        <v>40299</v>
      </c>
      <c r="E2757">
        <v>103</v>
      </c>
      <c r="F2757">
        <v>100</v>
      </c>
      <c r="G2757">
        <f>Table1[[#This Row],[Actual_Sales]]-Table1[[#This Row],[Budget_Sales]]</f>
        <v>3</v>
      </c>
      <c r="H2757" s="5">
        <f>IF(
Table1[[#This Row],[Budget_Sales]]=0,
"",
IF(
Table1[[#This Row],[Budget_Sales]]&gt;0,
(Table1[[#This Row],[Actual_Sales]]-Table1[[#This Row],[Budget_Sales]])/Table1[[#This Row],[Budget_Sales]],
(Table1[[#This Row],[Actual_Sales]]-Table1[[#This Row],[Budget_Sales]])/ABS(Table1[[#This Row],[Budget_Sales]])
)
)</f>
        <v>0.03</v>
      </c>
      <c r="I2757" s="5" t="str">
        <f>IF(Table1[[#This Row],[Sales_Var]]&gt;=0,"Above Budget","Below Budget")</f>
        <v>Above Budget</v>
      </c>
      <c r="J2757">
        <f>Table1[[#This Row],[Actual_Sales]]-(Table1[[#This Row],[COGS]]+Table1[[#This Row],[Expenses]])</f>
        <v>25</v>
      </c>
      <c r="K2757">
        <v>30</v>
      </c>
      <c r="L2757">
        <f>Table1[[#This Row],[Actual_Profit]]-Table1[[#This Row],[Budget_Profit]]</f>
        <v>-5</v>
      </c>
      <c r="M2757" s="5">
        <f>IF(
Table1[[#This Row],[Budget_Profit]]=0,
"",
IF(
Table1[[#This Row],[Budget_Profit]]&gt;0,
(Table1[[#This Row],[Actual_Profit]]-Table1[[#This Row],[Budget_Profit]])/Table1[[#This Row],[Budget_Profit]],
(Table1[[#This Row],[Actual_Profit]]-Table1[[#This Row],[Budget_Profit]])/ABS(Table1[[#This Row],[Budget_Profit]])
)
)</f>
        <v>-0.16666666666666666</v>
      </c>
      <c r="N2757" s="5" t="str">
        <f>IF(Table1[[#This Row],[Profit_Var]]&gt;=0, "Above Budget", "Below Budget")</f>
        <v>Below Budget</v>
      </c>
      <c r="O2757">
        <v>42</v>
      </c>
      <c r="P2757">
        <v>40</v>
      </c>
      <c r="Q2757">
        <f>Table1[[#This Row],[COGS]]-Table1[[#This Row],[Budget_COGS]]</f>
        <v>2</v>
      </c>
      <c r="R2757" s="5">
        <f>IF(
Table1[[#This Row],[Budget_COGS]]=0,
"",
IF(
Table1[[#This Row],[Budget_COGS]]&gt;0,
(Table1[[#This Row],[Budget_COGS]]-Table1[[#This Row],[COGS]]) / Table1[[#This Row],[Budget_COGS]],
(Table1[[#This Row],[Budget_COGS]]-Table1[[#This Row],[COGS]]) / ABS(Table1[[#This Row],[Budget_COGS]])
)
)</f>
        <v>-0.05</v>
      </c>
      <c r="S2757" s="5" t="str">
        <f>IF(Table1[[#This Row],[COGS _Var]]&gt;=0, "Above Budget", "Below Budget")</f>
        <v>Above Budget</v>
      </c>
      <c r="T2757">
        <f>Table1[[#This Row],[Actual_Sales]]-Table1[[#This Row],[COGS]]</f>
        <v>61</v>
      </c>
      <c r="U2757">
        <v>60</v>
      </c>
      <c r="V2757">
        <f>Table1[[#This Row],[Gross_Margin]]-Table1[[#This Row],[Budget_Margin]]</f>
        <v>1</v>
      </c>
      <c r="W2757" s="5">
        <f>IF(
Table1[[#This Row],[Budget_Margin]]=0,
"",
IF(
Table1[[#This Row],[Budget_Margin]]&gt;0,
(Table1[[#This Row],[Gross_Margin]]-Table1[[#This Row],[Budget_Margin]]) / Table1[[#This Row],[Budget_Margin]],
(Table1[[#This Row],[Gross_Margin]]-Table1[[#This Row],[Budget_Margin]]) / ABS(Table1[[#This Row],[Budget_Margin]])
)
)</f>
        <v>1.6666666666666666E-2</v>
      </c>
      <c r="X2757" s="5" t="str">
        <f>IF(Table1[[#This Row],[Margin_Var]]&gt;=0, "Above Budget", "Below Budget")</f>
        <v>Above Budget</v>
      </c>
      <c r="Y2757" s="5">
        <f>IFERROR(Table1[[#This Row],[Gross_Margin]]/Table1[[#This Row],[Actual_Sales]],0)</f>
        <v>0.59223300970873782</v>
      </c>
      <c r="Z2757" s="5">
        <f>Table1[[#This Row],[Actual_Profit]]/Table1[[#This Row],[Actual_Sales]]</f>
        <v>0.24271844660194175</v>
      </c>
      <c r="AA2757">
        <v>36</v>
      </c>
      <c r="AB2757" s="5">
        <f>IFERROR(Table1[[#This Row],[Expenses]]/Table1[[#This Row],[Actual_Sales]],0)</f>
        <v>0.34951456310679613</v>
      </c>
      <c r="AC2757">
        <v>13</v>
      </c>
      <c r="AD2757">
        <v>384</v>
      </c>
      <c r="AE2757" s="5">
        <f>IFERROR(Table1[[#This Row],[Inventory]]/Table1[[#This Row],[Actual_Sales]],0)</f>
        <v>3.7281553398058254</v>
      </c>
    </row>
    <row r="2758" spans="1:31" x14ac:dyDescent="0.25">
      <c r="A2758">
        <v>1556</v>
      </c>
      <c r="B2758">
        <v>801</v>
      </c>
      <c r="C2758">
        <v>1</v>
      </c>
      <c r="D2758" s="2">
        <v>40422</v>
      </c>
      <c r="E2758">
        <v>136</v>
      </c>
      <c r="F2758">
        <v>170</v>
      </c>
      <c r="G2758">
        <f>Table1[[#This Row],[Actual_Sales]]-Table1[[#This Row],[Budget_Sales]]</f>
        <v>-34</v>
      </c>
      <c r="H2758" s="5">
        <f>IF(
Table1[[#This Row],[Budget_Sales]]=0,
"",
IF(
Table1[[#This Row],[Budget_Sales]]&gt;0,
(Table1[[#This Row],[Actual_Sales]]-Table1[[#This Row],[Budget_Sales]])/Table1[[#This Row],[Budget_Sales]],
(Table1[[#This Row],[Actual_Sales]]-Table1[[#This Row],[Budget_Sales]])/ABS(Table1[[#This Row],[Budget_Sales]])
)
)</f>
        <v>-0.2</v>
      </c>
      <c r="I2758" s="5" t="str">
        <f>IF(Table1[[#This Row],[Sales_Var]]&gt;=0,"Above Budget","Below Budget")</f>
        <v>Below Budget</v>
      </c>
      <c r="J2758">
        <f>Table1[[#This Row],[Actual_Sales]]-(Table1[[#This Row],[COGS]]+Table1[[#This Row],[Expenses]])</f>
        <v>33</v>
      </c>
      <c r="K2758">
        <v>70</v>
      </c>
      <c r="L2758">
        <f>Table1[[#This Row],[Actual_Profit]]-Table1[[#This Row],[Budget_Profit]]</f>
        <v>-37</v>
      </c>
      <c r="M2758" s="5">
        <f>IF(
Table1[[#This Row],[Budget_Profit]]=0,
"",
IF(
Table1[[#This Row],[Budget_Profit]]&gt;0,
(Table1[[#This Row],[Actual_Profit]]-Table1[[#This Row],[Budget_Profit]])/Table1[[#This Row],[Budget_Profit]],
(Table1[[#This Row],[Actual_Profit]]-Table1[[#This Row],[Budget_Profit]])/ABS(Table1[[#This Row],[Budget_Profit]])
)
)</f>
        <v>-0.52857142857142858</v>
      </c>
      <c r="N2758" s="5" t="str">
        <f>IF(Table1[[#This Row],[Profit_Var]]&gt;=0, "Above Budget", "Below Budget")</f>
        <v>Below Budget</v>
      </c>
      <c r="O2758">
        <v>62</v>
      </c>
      <c r="P2758">
        <v>70</v>
      </c>
      <c r="Q2758">
        <f>Table1[[#This Row],[COGS]]-Table1[[#This Row],[Budget_COGS]]</f>
        <v>-8</v>
      </c>
      <c r="R2758" s="5">
        <f>IF(
Table1[[#This Row],[Budget_COGS]]=0,
"",
IF(
Table1[[#This Row],[Budget_COGS]]&gt;0,
(Table1[[#This Row],[Budget_COGS]]-Table1[[#This Row],[COGS]]) / Table1[[#This Row],[Budget_COGS]],
(Table1[[#This Row],[Budget_COGS]]-Table1[[#This Row],[COGS]]) / ABS(Table1[[#This Row],[Budget_COGS]])
)
)</f>
        <v>0.11428571428571428</v>
      </c>
      <c r="S2758" s="5" t="str">
        <f>IF(Table1[[#This Row],[COGS _Var]]&gt;=0, "Above Budget", "Below Budget")</f>
        <v>Below Budget</v>
      </c>
      <c r="T2758">
        <f>Table1[[#This Row],[Actual_Sales]]-Table1[[#This Row],[COGS]]</f>
        <v>74</v>
      </c>
      <c r="U2758">
        <v>100</v>
      </c>
      <c r="V2758">
        <f>Table1[[#This Row],[Gross_Margin]]-Table1[[#This Row],[Budget_Margin]]</f>
        <v>-26</v>
      </c>
      <c r="W2758" s="5">
        <f>IF(
Table1[[#This Row],[Budget_Margin]]=0,
"",
IF(
Table1[[#This Row],[Budget_Margin]]&gt;0,
(Table1[[#This Row],[Gross_Margin]]-Table1[[#This Row],[Budget_Margin]]) / Table1[[#This Row],[Budget_Margin]],
(Table1[[#This Row],[Gross_Margin]]-Table1[[#This Row],[Budget_Margin]]) / ABS(Table1[[#This Row],[Budget_Margin]])
)
)</f>
        <v>-0.26</v>
      </c>
      <c r="X2758" s="5" t="str">
        <f>IF(Table1[[#This Row],[Margin_Var]]&gt;=0, "Above Budget", "Below Budget")</f>
        <v>Below Budget</v>
      </c>
      <c r="Y2758" s="5">
        <f>IFERROR(Table1[[#This Row],[Gross_Margin]]/Table1[[#This Row],[Actual_Sales]],0)</f>
        <v>0.54411764705882348</v>
      </c>
      <c r="Z2758" s="5">
        <f>Table1[[#This Row],[Actual_Profit]]/Table1[[#This Row],[Actual_Sales]]</f>
        <v>0.24264705882352941</v>
      </c>
      <c r="AA2758">
        <v>41</v>
      </c>
      <c r="AB2758" s="5">
        <f>IFERROR(Table1[[#This Row],[Expenses]]/Table1[[#This Row],[Actual_Sales]],0)</f>
        <v>0.3014705882352941</v>
      </c>
      <c r="AC2758">
        <v>19</v>
      </c>
      <c r="AD2758">
        <v>1059</v>
      </c>
      <c r="AE2758" s="5">
        <f>IFERROR(Table1[[#This Row],[Inventory]]/Table1[[#This Row],[Actual_Sales]],0)</f>
        <v>7.7867647058823533</v>
      </c>
    </row>
    <row r="2759" spans="1:31" x14ac:dyDescent="0.25">
      <c r="A2759">
        <v>1472</v>
      </c>
      <c r="B2759">
        <v>475</v>
      </c>
      <c r="C2759">
        <v>10</v>
      </c>
      <c r="D2759" s="2">
        <v>40422</v>
      </c>
      <c r="E2759">
        <v>136</v>
      </c>
      <c r="F2759">
        <v>100</v>
      </c>
      <c r="G2759">
        <f>Table1[[#This Row],[Actual_Sales]]-Table1[[#This Row],[Budget_Sales]]</f>
        <v>36</v>
      </c>
      <c r="H2759" s="5">
        <f>IF(
Table1[[#This Row],[Budget_Sales]]=0,
"",
IF(
Table1[[#This Row],[Budget_Sales]]&gt;0,
(Table1[[#This Row],[Actual_Sales]]-Table1[[#This Row],[Budget_Sales]])/Table1[[#This Row],[Budget_Sales]],
(Table1[[#This Row],[Actual_Sales]]-Table1[[#This Row],[Budget_Sales]])/ABS(Table1[[#This Row],[Budget_Sales]])
)
)</f>
        <v>0.36</v>
      </c>
      <c r="I2759" s="5" t="str">
        <f>IF(Table1[[#This Row],[Sales_Var]]&gt;=0,"Above Budget","Below Budget")</f>
        <v>Above Budget</v>
      </c>
      <c r="J2759">
        <f>Table1[[#This Row],[Actual_Sales]]-(Table1[[#This Row],[COGS]]+Table1[[#This Row],[Expenses]])</f>
        <v>33</v>
      </c>
      <c r="K2759">
        <v>40</v>
      </c>
      <c r="L2759">
        <f>Table1[[#This Row],[Actual_Profit]]-Table1[[#This Row],[Budget_Profit]]</f>
        <v>-7</v>
      </c>
      <c r="M2759" s="5">
        <f>IF(
Table1[[#This Row],[Budget_Profit]]=0,
"",
IF(
Table1[[#This Row],[Budget_Profit]]&gt;0,
(Table1[[#This Row],[Actual_Profit]]-Table1[[#This Row],[Budget_Profit]])/Table1[[#This Row],[Budget_Profit]],
(Table1[[#This Row],[Actual_Profit]]-Table1[[#This Row],[Budget_Profit]])/ABS(Table1[[#This Row],[Budget_Profit]])
)
)</f>
        <v>-0.17499999999999999</v>
      </c>
      <c r="N2759" s="5" t="str">
        <f>IF(Table1[[#This Row],[Profit_Var]]&gt;=0, "Above Budget", "Below Budget")</f>
        <v>Below Budget</v>
      </c>
      <c r="O2759">
        <v>62</v>
      </c>
      <c r="P2759">
        <v>40</v>
      </c>
      <c r="Q2759">
        <f>Table1[[#This Row],[COGS]]-Table1[[#This Row],[Budget_COGS]]</f>
        <v>22</v>
      </c>
      <c r="R2759" s="5">
        <f>IF(
Table1[[#This Row],[Budget_COGS]]=0,
"",
IF(
Table1[[#This Row],[Budget_COGS]]&gt;0,
(Table1[[#This Row],[Budget_COGS]]-Table1[[#This Row],[COGS]]) / Table1[[#This Row],[Budget_COGS]],
(Table1[[#This Row],[Budget_COGS]]-Table1[[#This Row],[COGS]]) / ABS(Table1[[#This Row],[Budget_COGS]])
)
)</f>
        <v>-0.55000000000000004</v>
      </c>
      <c r="S2759" s="5" t="str">
        <f>IF(Table1[[#This Row],[COGS _Var]]&gt;=0, "Above Budget", "Below Budget")</f>
        <v>Above Budget</v>
      </c>
      <c r="T2759">
        <f>Table1[[#This Row],[Actual_Sales]]-Table1[[#This Row],[COGS]]</f>
        <v>74</v>
      </c>
      <c r="U2759">
        <v>60</v>
      </c>
      <c r="V2759">
        <f>Table1[[#This Row],[Gross_Margin]]-Table1[[#This Row],[Budget_Margin]]</f>
        <v>14</v>
      </c>
      <c r="W2759" s="5">
        <f>IF(
Table1[[#This Row],[Budget_Margin]]=0,
"",
IF(
Table1[[#This Row],[Budget_Margin]]&gt;0,
(Table1[[#This Row],[Gross_Margin]]-Table1[[#This Row],[Budget_Margin]]) / Table1[[#This Row],[Budget_Margin]],
(Table1[[#This Row],[Gross_Margin]]-Table1[[#This Row],[Budget_Margin]]) / ABS(Table1[[#This Row],[Budget_Margin]])
)
)</f>
        <v>0.23333333333333334</v>
      </c>
      <c r="X2759" s="5" t="str">
        <f>IF(Table1[[#This Row],[Margin_Var]]&gt;=0, "Above Budget", "Below Budget")</f>
        <v>Above Budget</v>
      </c>
      <c r="Y2759" s="5">
        <f>IFERROR(Table1[[#This Row],[Gross_Margin]]/Table1[[#This Row],[Actual_Sales]],0)</f>
        <v>0.54411764705882348</v>
      </c>
      <c r="Z2759" s="5">
        <f>Table1[[#This Row],[Actual_Profit]]/Table1[[#This Row],[Actual_Sales]]</f>
        <v>0.24264705882352941</v>
      </c>
      <c r="AA2759">
        <v>41</v>
      </c>
      <c r="AB2759" s="5">
        <f>IFERROR(Table1[[#This Row],[Expenses]]/Table1[[#This Row],[Actual_Sales]],0)</f>
        <v>0.3014705882352941</v>
      </c>
      <c r="AC2759">
        <v>19</v>
      </c>
      <c r="AD2759">
        <v>1059</v>
      </c>
      <c r="AE2759" s="5">
        <f>IFERROR(Table1[[#This Row],[Inventory]]/Table1[[#This Row],[Actual_Sales]],0)</f>
        <v>7.7867647058823533</v>
      </c>
    </row>
    <row r="2760" spans="1:31" x14ac:dyDescent="0.25">
      <c r="A2760">
        <v>770</v>
      </c>
      <c r="B2760">
        <v>435</v>
      </c>
      <c r="C2760">
        <v>9</v>
      </c>
      <c r="D2760" s="2">
        <v>40299</v>
      </c>
      <c r="E2760">
        <v>132</v>
      </c>
      <c r="F2760">
        <v>110</v>
      </c>
      <c r="G2760">
        <f>Table1[[#This Row],[Actual_Sales]]-Table1[[#This Row],[Budget_Sales]]</f>
        <v>22</v>
      </c>
      <c r="H2760" s="5">
        <f>IF(
Table1[[#This Row],[Budget_Sales]]=0,
"",
IF(
Table1[[#This Row],[Budget_Sales]]&gt;0,
(Table1[[#This Row],[Actual_Sales]]-Table1[[#This Row],[Budget_Sales]])/Table1[[#This Row],[Budget_Sales]],
(Table1[[#This Row],[Actual_Sales]]-Table1[[#This Row],[Budget_Sales]])/ABS(Table1[[#This Row],[Budget_Sales]])
)
)</f>
        <v>0.2</v>
      </c>
      <c r="I2760" s="5" t="str">
        <f>IF(Table1[[#This Row],[Sales_Var]]&gt;=0,"Above Budget","Below Budget")</f>
        <v>Above Budget</v>
      </c>
      <c r="J2760">
        <f>Table1[[#This Row],[Actual_Sales]]-(Table1[[#This Row],[COGS]]+Table1[[#This Row],[Expenses]])</f>
        <v>32</v>
      </c>
      <c r="K2760">
        <v>40</v>
      </c>
      <c r="L2760">
        <f>Table1[[#This Row],[Actual_Profit]]-Table1[[#This Row],[Budget_Profit]]</f>
        <v>-8</v>
      </c>
      <c r="M2760" s="5">
        <f>IF(
Table1[[#This Row],[Budget_Profit]]=0,
"",
IF(
Table1[[#This Row],[Budget_Profit]]&gt;0,
(Table1[[#This Row],[Actual_Profit]]-Table1[[#This Row],[Budget_Profit]])/Table1[[#This Row],[Budget_Profit]],
(Table1[[#This Row],[Actual_Profit]]-Table1[[#This Row],[Budget_Profit]])/ABS(Table1[[#This Row],[Budget_Profit]])
)
)</f>
        <v>-0.2</v>
      </c>
      <c r="N2760" s="5" t="str">
        <f>IF(Table1[[#This Row],[Profit_Var]]&gt;=0, "Above Budget", "Below Budget")</f>
        <v>Below Budget</v>
      </c>
      <c r="O2760">
        <v>52</v>
      </c>
      <c r="P2760">
        <v>40</v>
      </c>
      <c r="Q2760">
        <f>Table1[[#This Row],[COGS]]-Table1[[#This Row],[Budget_COGS]]</f>
        <v>12</v>
      </c>
      <c r="R2760" s="5">
        <f>IF(
Table1[[#This Row],[Budget_COGS]]=0,
"",
IF(
Table1[[#This Row],[Budget_COGS]]&gt;0,
(Table1[[#This Row],[Budget_COGS]]-Table1[[#This Row],[COGS]]) / Table1[[#This Row],[Budget_COGS]],
(Table1[[#This Row],[Budget_COGS]]-Table1[[#This Row],[COGS]]) / ABS(Table1[[#This Row],[Budget_COGS]])
)
)</f>
        <v>-0.3</v>
      </c>
      <c r="S2760" s="5" t="str">
        <f>IF(Table1[[#This Row],[COGS _Var]]&gt;=0, "Above Budget", "Below Budget")</f>
        <v>Above Budget</v>
      </c>
      <c r="T2760">
        <f>Table1[[#This Row],[Actual_Sales]]-Table1[[#This Row],[COGS]]</f>
        <v>80</v>
      </c>
      <c r="U2760">
        <v>70</v>
      </c>
      <c r="V2760">
        <f>Table1[[#This Row],[Gross_Margin]]-Table1[[#This Row],[Budget_Margin]]</f>
        <v>10</v>
      </c>
      <c r="W2760" s="5">
        <f>IF(
Table1[[#This Row],[Budget_Margin]]=0,
"",
IF(
Table1[[#This Row],[Budget_Margin]]&gt;0,
(Table1[[#This Row],[Gross_Margin]]-Table1[[#This Row],[Budget_Margin]]) / Table1[[#This Row],[Budget_Margin]],
(Table1[[#This Row],[Gross_Margin]]-Table1[[#This Row],[Budget_Margin]]) / ABS(Table1[[#This Row],[Budget_Margin]])
)
)</f>
        <v>0.14285714285714285</v>
      </c>
      <c r="X2760" s="5" t="str">
        <f>IF(Table1[[#This Row],[Margin_Var]]&gt;=0, "Above Budget", "Below Budget")</f>
        <v>Above Budget</v>
      </c>
      <c r="Y2760" s="5">
        <f>IFERROR(Table1[[#This Row],[Gross_Margin]]/Table1[[#This Row],[Actual_Sales]],0)</f>
        <v>0.60606060606060608</v>
      </c>
      <c r="Z2760" s="5">
        <f>Table1[[#This Row],[Actual_Profit]]/Table1[[#This Row],[Actual_Sales]]</f>
        <v>0.24242424242424243</v>
      </c>
      <c r="AA2760">
        <v>48</v>
      </c>
      <c r="AB2760" s="5">
        <f>IFERROR(Table1[[#This Row],[Expenses]]/Table1[[#This Row],[Actual_Sales]],0)</f>
        <v>0.36363636363636365</v>
      </c>
      <c r="AC2760">
        <v>17</v>
      </c>
      <c r="AD2760">
        <v>397</v>
      </c>
      <c r="AE2760" s="5">
        <f>IFERROR(Table1[[#This Row],[Inventory]]/Table1[[#This Row],[Actual_Sales]],0)</f>
        <v>3.0075757575757578</v>
      </c>
    </row>
    <row r="2761" spans="1:31" x14ac:dyDescent="0.25">
      <c r="A2761">
        <v>1051</v>
      </c>
      <c r="B2761">
        <v>920</v>
      </c>
      <c r="C2761">
        <v>11</v>
      </c>
      <c r="D2761" s="2">
        <v>40330</v>
      </c>
      <c r="E2761">
        <v>99</v>
      </c>
      <c r="F2761">
        <v>80</v>
      </c>
      <c r="G2761">
        <f>Table1[[#This Row],[Actual_Sales]]-Table1[[#This Row],[Budget_Sales]]</f>
        <v>19</v>
      </c>
      <c r="H2761" s="5">
        <f>IF(
Table1[[#This Row],[Budget_Sales]]=0,
"",
IF(
Table1[[#This Row],[Budget_Sales]]&gt;0,
(Table1[[#This Row],[Actual_Sales]]-Table1[[#This Row],[Budget_Sales]])/Table1[[#This Row],[Budget_Sales]],
(Table1[[#This Row],[Actual_Sales]]-Table1[[#This Row],[Budget_Sales]])/ABS(Table1[[#This Row],[Budget_Sales]])
)
)</f>
        <v>0.23749999999999999</v>
      </c>
      <c r="I2761" s="5" t="str">
        <f>IF(Table1[[#This Row],[Sales_Var]]&gt;=0,"Above Budget","Below Budget")</f>
        <v>Above Budget</v>
      </c>
      <c r="J2761">
        <f>Table1[[#This Row],[Actual_Sales]]-(Table1[[#This Row],[COGS]]+Table1[[#This Row],[Expenses]])</f>
        <v>24</v>
      </c>
      <c r="K2761">
        <v>20</v>
      </c>
      <c r="L2761">
        <f>Table1[[#This Row],[Actual_Profit]]-Table1[[#This Row],[Budget_Profit]]</f>
        <v>4</v>
      </c>
      <c r="M2761" s="5">
        <f>IF(
Table1[[#This Row],[Budget_Profit]]=0,
"",
IF(
Table1[[#This Row],[Budget_Profit]]&gt;0,
(Table1[[#This Row],[Actual_Profit]]-Table1[[#This Row],[Budget_Profit]])/Table1[[#This Row],[Budget_Profit]],
(Table1[[#This Row],[Actual_Profit]]-Table1[[#This Row],[Budget_Profit]])/ABS(Table1[[#This Row],[Budget_Profit]])
)
)</f>
        <v>0.2</v>
      </c>
      <c r="N2761" s="5" t="str">
        <f>IF(Table1[[#This Row],[Profit_Var]]&gt;=0, "Above Budget", "Below Budget")</f>
        <v>Above Budget</v>
      </c>
      <c r="O2761">
        <v>40</v>
      </c>
      <c r="P2761">
        <v>30</v>
      </c>
      <c r="Q2761">
        <f>Table1[[#This Row],[COGS]]-Table1[[#This Row],[Budget_COGS]]</f>
        <v>10</v>
      </c>
      <c r="R2761" s="5">
        <f>IF(
Table1[[#This Row],[Budget_COGS]]=0,
"",
IF(
Table1[[#This Row],[Budget_COGS]]&gt;0,
(Table1[[#This Row],[Budget_COGS]]-Table1[[#This Row],[COGS]]) / Table1[[#This Row],[Budget_COGS]],
(Table1[[#This Row],[Budget_COGS]]-Table1[[#This Row],[COGS]]) / ABS(Table1[[#This Row],[Budget_COGS]])
)
)</f>
        <v>-0.33333333333333331</v>
      </c>
      <c r="S2761" s="5" t="str">
        <f>IF(Table1[[#This Row],[COGS _Var]]&gt;=0, "Above Budget", "Below Budget")</f>
        <v>Above Budget</v>
      </c>
      <c r="T2761">
        <f>Table1[[#This Row],[Actual_Sales]]-Table1[[#This Row],[COGS]]</f>
        <v>59</v>
      </c>
      <c r="U2761">
        <v>50</v>
      </c>
      <c r="V2761">
        <f>Table1[[#This Row],[Gross_Margin]]-Table1[[#This Row],[Budget_Margin]]</f>
        <v>9</v>
      </c>
      <c r="W2761" s="5">
        <f>IF(
Table1[[#This Row],[Budget_Margin]]=0,
"",
IF(
Table1[[#This Row],[Budget_Margin]]&gt;0,
(Table1[[#This Row],[Gross_Margin]]-Table1[[#This Row],[Budget_Margin]]) / Table1[[#This Row],[Budget_Margin]],
(Table1[[#This Row],[Gross_Margin]]-Table1[[#This Row],[Budget_Margin]]) / ABS(Table1[[#This Row],[Budget_Margin]])
)
)</f>
        <v>0.18</v>
      </c>
      <c r="X2761" s="5" t="str">
        <f>IF(Table1[[#This Row],[Margin_Var]]&gt;=0, "Above Budget", "Below Budget")</f>
        <v>Above Budget</v>
      </c>
      <c r="Y2761" s="5">
        <f>IFERROR(Table1[[#This Row],[Gross_Margin]]/Table1[[#This Row],[Actual_Sales]],0)</f>
        <v>0.59595959595959591</v>
      </c>
      <c r="Z2761" s="5">
        <f>Table1[[#This Row],[Actual_Profit]]/Table1[[#This Row],[Actual_Sales]]</f>
        <v>0.24242424242424243</v>
      </c>
      <c r="AA2761">
        <v>35</v>
      </c>
      <c r="AB2761" s="5">
        <f>IFERROR(Table1[[#This Row],[Expenses]]/Table1[[#This Row],[Actual_Sales]],0)</f>
        <v>0.35353535353535354</v>
      </c>
      <c r="AC2761">
        <v>12</v>
      </c>
      <c r="AD2761">
        <v>443</v>
      </c>
      <c r="AE2761" s="5">
        <f>IFERROR(Table1[[#This Row],[Inventory]]/Table1[[#This Row],[Actual_Sales]],0)</f>
        <v>4.4747474747474749</v>
      </c>
    </row>
    <row r="2762" spans="1:31" x14ac:dyDescent="0.25">
      <c r="A2762">
        <v>889</v>
      </c>
      <c r="B2762">
        <v>206</v>
      </c>
      <c r="C2762">
        <v>12</v>
      </c>
      <c r="D2762" s="2">
        <v>40330</v>
      </c>
      <c r="E2762">
        <v>99</v>
      </c>
      <c r="F2762">
        <v>60</v>
      </c>
      <c r="G2762">
        <f>Table1[[#This Row],[Actual_Sales]]-Table1[[#This Row],[Budget_Sales]]</f>
        <v>39</v>
      </c>
      <c r="H2762" s="5">
        <f>IF(
Table1[[#This Row],[Budget_Sales]]=0,
"",
IF(
Table1[[#This Row],[Budget_Sales]]&gt;0,
(Table1[[#This Row],[Actual_Sales]]-Table1[[#This Row],[Budget_Sales]])/Table1[[#This Row],[Budget_Sales]],
(Table1[[#This Row],[Actual_Sales]]-Table1[[#This Row],[Budget_Sales]])/ABS(Table1[[#This Row],[Budget_Sales]])
)
)</f>
        <v>0.65</v>
      </c>
      <c r="I2762" s="5" t="str">
        <f>IF(Table1[[#This Row],[Sales_Var]]&gt;=0,"Above Budget","Below Budget")</f>
        <v>Above Budget</v>
      </c>
      <c r="J2762">
        <f>Table1[[#This Row],[Actual_Sales]]-(Table1[[#This Row],[COGS]]+Table1[[#This Row],[Expenses]])</f>
        <v>24</v>
      </c>
      <c r="K2762">
        <v>20</v>
      </c>
      <c r="L2762">
        <f>Table1[[#This Row],[Actual_Profit]]-Table1[[#This Row],[Budget_Profit]]</f>
        <v>4</v>
      </c>
      <c r="M2762" s="5">
        <f>IF(
Table1[[#This Row],[Budget_Profit]]=0,
"",
IF(
Table1[[#This Row],[Budget_Profit]]&gt;0,
(Table1[[#This Row],[Actual_Profit]]-Table1[[#This Row],[Budget_Profit]])/Table1[[#This Row],[Budget_Profit]],
(Table1[[#This Row],[Actual_Profit]]-Table1[[#This Row],[Budget_Profit]])/ABS(Table1[[#This Row],[Budget_Profit]])
)
)</f>
        <v>0.2</v>
      </c>
      <c r="N2762" s="5" t="str">
        <f>IF(Table1[[#This Row],[Profit_Var]]&gt;=0, "Above Budget", "Below Budget")</f>
        <v>Above Budget</v>
      </c>
      <c r="O2762">
        <v>40</v>
      </c>
      <c r="P2762">
        <v>20</v>
      </c>
      <c r="Q2762">
        <f>Table1[[#This Row],[COGS]]-Table1[[#This Row],[Budget_COGS]]</f>
        <v>20</v>
      </c>
      <c r="R2762" s="5">
        <f>IF(
Table1[[#This Row],[Budget_COGS]]=0,
"",
IF(
Table1[[#This Row],[Budget_COGS]]&gt;0,
(Table1[[#This Row],[Budget_COGS]]-Table1[[#This Row],[COGS]]) / Table1[[#This Row],[Budget_COGS]],
(Table1[[#This Row],[Budget_COGS]]-Table1[[#This Row],[COGS]]) / ABS(Table1[[#This Row],[Budget_COGS]])
)
)</f>
        <v>-1</v>
      </c>
      <c r="S2762" s="5" t="str">
        <f>IF(Table1[[#This Row],[COGS _Var]]&gt;=0, "Above Budget", "Below Budget")</f>
        <v>Above Budget</v>
      </c>
      <c r="T2762">
        <f>Table1[[#This Row],[Actual_Sales]]-Table1[[#This Row],[COGS]]</f>
        <v>59</v>
      </c>
      <c r="U2762">
        <v>40</v>
      </c>
      <c r="V2762">
        <f>Table1[[#This Row],[Gross_Margin]]-Table1[[#This Row],[Budget_Margin]]</f>
        <v>19</v>
      </c>
      <c r="W2762" s="5">
        <f>IF(
Table1[[#This Row],[Budget_Margin]]=0,
"",
IF(
Table1[[#This Row],[Budget_Margin]]&gt;0,
(Table1[[#This Row],[Gross_Margin]]-Table1[[#This Row],[Budget_Margin]]) / Table1[[#This Row],[Budget_Margin]],
(Table1[[#This Row],[Gross_Margin]]-Table1[[#This Row],[Budget_Margin]]) / ABS(Table1[[#This Row],[Budget_Margin]])
)
)</f>
        <v>0.47499999999999998</v>
      </c>
      <c r="X2762" s="5" t="str">
        <f>IF(Table1[[#This Row],[Margin_Var]]&gt;=0, "Above Budget", "Below Budget")</f>
        <v>Above Budget</v>
      </c>
      <c r="Y2762" s="5">
        <f>IFERROR(Table1[[#This Row],[Gross_Margin]]/Table1[[#This Row],[Actual_Sales]],0)</f>
        <v>0.59595959595959591</v>
      </c>
      <c r="Z2762" s="5">
        <f>Table1[[#This Row],[Actual_Profit]]/Table1[[#This Row],[Actual_Sales]]</f>
        <v>0.24242424242424243</v>
      </c>
      <c r="AA2762">
        <v>35</v>
      </c>
      <c r="AB2762" s="5">
        <f>IFERROR(Table1[[#This Row],[Expenses]]/Table1[[#This Row],[Actual_Sales]],0)</f>
        <v>0.35353535353535354</v>
      </c>
      <c r="AC2762">
        <v>12</v>
      </c>
      <c r="AD2762">
        <v>443</v>
      </c>
      <c r="AE2762" s="5">
        <f>IFERROR(Table1[[#This Row],[Inventory]]/Table1[[#This Row],[Actual_Sales]],0)</f>
        <v>4.4747474747474749</v>
      </c>
    </row>
    <row r="2763" spans="1:31" x14ac:dyDescent="0.25">
      <c r="A2763">
        <v>1119</v>
      </c>
      <c r="B2763">
        <v>435</v>
      </c>
      <c r="C2763">
        <v>1</v>
      </c>
      <c r="D2763" s="2">
        <v>40360</v>
      </c>
      <c r="E2763">
        <v>132</v>
      </c>
      <c r="F2763">
        <v>160</v>
      </c>
      <c r="G2763">
        <f>Table1[[#This Row],[Actual_Sales]]-Table1[[#This Row],[Budget_Sales]]</f>
        <v>-28</v>
      </c>
      <c r="H2763" s="5">
        <f>IF(
Table1[[#This Row],[Budget_Sales]]=0,
"",
IF(
Table1[[#This Row],[Budget_Sales]]&gt;0,
(Table1[[#This Row],[Actual_Sales]]-Table1[[#This Row],[Budget_Sales]])/Table1[[#This Row],[Budget_Sales]],
(Table1[[#This Row],[Actual_Sales]]-Table1[[#This Row],[Budget_Sales]])/ABS(Table1[[#This Row],[Budget_Sales]])
)
)</f>
        <v>-0.17499999999999999</v>
      </c>
      <c r="I2763" s="5" t="str">
        <f>IF(Table1[[#This Row],[Sales_Var]]&gt;=0,"Above Budget","Below Budget")</f>
        <v>Below Budget</v>
      </c>
      <c r="J2763">
        <f>Table1[[#This Row],[Actual_Sales]]-(Table1[[#This Row],[COGS]]+Table1[[#This Row],[Expenses]])</f>
        <v>32</v>
      </c>
      <c r="K2763">
        <v>60</v>
      </c>
      <c r="L2763">
        <f>Table1[[#This Row],[Actual_Profit]]-Table1[[#This Row],[Budget_Profit]]</f>
        <v>-28</v>
      </c>
      <c r="M2763" s="5">
        <f>IF(
Table1[[#This Row],[Budget_Profit]]=0,
"",
IF(
Table1[[#This Row],[Budget_Profit]]&gt;0,
(Table1[[#This Row],[Actual_Profit]]-Table1[[#This Row],[Budget_Profit]])/Table1[[#This Row],[Budget_Profit]],
(Table1[[#This Row],[Actual_Profit]]-Table1[[#This Row],[Budget_Profit]])/ABS(Table1[[#This Row],[Budget_Profit]])
)
)</f>
        <v>-0.46666666666666667</v>
      </c>
      <c r="N2763" s="5" t="str">
        <f>IF(Table1[[#This Row],[Profit_Var]]&gt;=0, "Above Budget", "Below Budget")</f>
        <v>Below Budget</v>
      </c>
      <c r="O2763">
        <v>60</v>
      </c>
      <c r="P2763">
        <v>70</v>
      </c>
      <c r="Q2763">
        <f>Table1[[#This Row],[COGS]]-Table1[[#This Row],[Budget_COGS]]</f>
        <v>-10</v>
      </c>
      <c r="R2763" s="5">
        <f>IF(
Table1[[#This Row],[Budget_COGS]]=0,
"",
IF(
Table1[[#This Row],[Budget_COGS]]&gt;0,
(Table1[[#This Row],[Budget_COGS]]-Table1[[#This Row],[COGS]]) / Table1[[#This Row],[Budget_COGS]],
(Table1[[#This Row],[Budget_COGS]]-Table1[[#This Row],[COGS]]) / ABS(Table1[[#This Row],[Budget_COGS]])
)
)</f>
        <v>0.14285714285714285</v>
      </c>
      <c r="S2763" s="5" t="str">
        <f>IF(Table1[[#This Row],[COGS _Var]]&gt;=0, "Above Budget", "Below Budget")</f>
        <v>Below Budget</v>
      </c>
      <c r="T2763">
        <f>Table1[[#This Row],[Actual_Sales]]-Table1[[#This Row],[COGS]]</f>
        <v>72</v>
      </c>
      <c r="U2763">
        <v>90</v>
      </c>
      <c r="V2763">
        <f>Table1[[#This Row],[Gross_Margin]]-Table1[[#This Row],[Budget_Margin]]</f>
        <v>-18</v>
      </c>
      <c r="W2763" s="5">
        <f>IF(
Table1[[#This Row],[Budget_Margin]]=0,
"",
IF(
Table1[[#This Row],[Budget_Margin]]&gt;0,
(Table1[[#This Row],[Gross_Margin]]-Table1[[#This Row],[Budget_Margin]]) / Table1[[#This Row],[Budget_Margin]],
(Table1[[#This Row],[Gross_Margin]]-Table1[[#This Row],[Budget_Margin]]) / ABS(Table1[[#This Row],[Budget_Margin]])
)
)</f>
        <v>-0.2</v>
      </c>
      <c r="X2763" s="5" t="str">
        <f>IF(Table1[[#This Row],[Margin_Var]]&gt;=0, "Above Budget", "Below Budget")</f>
        <v>Below Budget</v>
      </c>
      <c r="Y2763" s="5">
        <f>IFERROR(Table1[[#This Row],[Gross_Margin]]/Table1[[#This Row],[Actual_Sales]],0)</f>
        <v>0.54545454545454541</v>
      </c>
      <c r="Z2763" s="5">
        <f>Table1[[#This Row],[Actual_Profit]]/Table1[[#This Row],[Actual_Sales]]</f>
        <v>0.24242424242424243</v>
      </c>
      <c r="AA2763">
        <v>40</v>
      </c>
      <c r="AB2763" s="5">
        <f>IFERROR(Table1[[#This Row],[Expenses]]/Table1[[#This Row],[Actual_Sales]],0)</f>
        <v>0.30303030303030304</v>
      </c>
      <c r="AC2763">
        <v>18</v>
      </c>
      <c r="AD2763">
        <v>1070</v>
      </c>
      <c r="AE2763" s="5">
        <f>IFERROR(Table1[[#This Row],[Inventory]]/Table1[[#This Row],[Actual_Sales]],0)</f>
        <v>8.1060606060606055</v>
      </c>
    </row>
    <row r="2764" spans="1:31" x14ac:dyDescent="0.25">
      <c r="A2764">
        <v>1091</v>
      </c>
      <c r="B2764">
        <v>314</v>
      </c>
      <c r="C2764">
        <v>3</v>
      </c>
      <c r="D2764" s="2">
        <v>40360</v>
      </c>
      <c r="E2764">
        <v>132</v>
      </c>
      <c r="F2764">
        <v>130</v>
      </c>
      <c r="G2764">
        <f>Table1[[#This Row],[Actual_Sales]]-Table1[[#This Row],[Budget_Sales]]</f>
        <v>2</v>
      </c>
      <c r="H2764" s="5">
        <f>IF(
Table1[[#This Row],[Budget_Sales]]=0,
"",
IF(
Table1[[#This Row],[Budget_Sales]]&gt;0,
(Table1[[#This Row],[Actual_Sales]]-Table1[[#This Row],[Budget_Sales]])/Table1[[#This Row],[Budget_Sales]],
(Table1[[#This Row],[Actual_Sales]]-Table1[[#This Row],[Budget_Sales]])/ABS(Table1[[#This Row],[Budget_Sales]])
)
)</f>
        <v>1.5384615384615385E-2</v>
      </c>
      <c r="I2764" s="5" t="str">
        <f>IF(Table1[[#This Row],[Sales_Var]]&gt;=0,"Above Budget","Below Budget")</f>
        <v>Above Budget</v>
      </c>
      <c r="J2764">
        <f>Table1[[#This Row],[Actual_Sales]]-(Table1[[#This Row],[COGS]]+Table1[[#This Row],[Expenses]])</f>
        <v>32</v>
      </c>
      <c r="K2764">
        <v>40</v>
      </c>
      <c r="L2764">
        <f>Table1[[#This Row],[Actual_Profit]]-Table1[[#This Row],[Budget_Profit]]</f>
        <v>-8</v>
      </c>
      <c r="M2764" s="5">
        <f>IF(
Table1[[#This Row],[Budget_Profit]]=0,
"",
IF(
Table1[[#This Row],[Budget_Profit]]&gt;0,
(Table1[[#This Row],[Actual_Profit]]-Table1[[#This Row],[Budget_Profit]])/Table1[[#This Row],[Budget_Profit]],
(Table1[[#This Row],[Actual_Profit]]-Table1[[#This Row],[Budget_Profit]])/ABS(Table1[[#This Row],[Budget_Profit]])
)
)</f>
        <v>-0.2</v>
      </c>
      <c r="N2764" s="5" t="str">
        <f>IF(Table1[[#This Row],[Profit_Var]]&gt;=0, "Above Budget", "Below Budget")</f>
        <v>Below Budget</v>
      </c>
      <c r="O2764">
        <v>60</v>
      </c>
      <c r="P2764">
        <v>60</v>
      </c>
      <c r="Q2764">
        <f>Table1[[#This Row],[COGS]]-Table1[[#This Row],[Budget_COGS]]</f>
        <v>0</v>
      </c>
      <c r="R2764" s="5">
        <f>IF(
Table1[[#This Row],[Budget_COGS]]=0,
"",
IF(
Table1[[#This Row],[Budget_COGS]]&gt;0,
(Table1[[#This Row],[Budget_COGS]]-Table1[[#This Row],[COGS]]) / Table1[[#This Row],[Budget_COGS]],
(Table1[[#This Row],[Budget_COGS]]-Table1[[#This Row],[COGS]]) / ABS(Table1[[#This Row],[Budget_COGS]])
)
)</f>
        <v>0</v>
      </c>
      <c r="S2764" s="5" t="str">
        <f>IF(Table1[[#This Row],[COGS _Var]]&gt;=0, "Above Budget", "Below Budget")</f>
        <v>Above Budget</v>
      </c>
      <c r="T2764">
        <f>Table1[[#This Row],[Actual_Sales]]-Table1[[#This Row],[COGS]]</f>
        <v>72</v>
      </c>
      <c r="U2764">
        <v>70</v>
      </c>
      <c r="V2764">
        <f>Table1[[#This Row],[Gross_Margin]]-Table1[[#This Row],[Budget_Margin]]</f>
        <v>2</v>
      </c>
      <c r="W2764" s="5">
        <f>IF(
Table1[[#This Row],[Budget_Margin]]=0,
"",
IF(
Table1[[#This Row],[Budget_Margin]]&gt;0,
(Table1[[#This Row],[Gross_Margin]]-Table1[[#This Row],[Budget_Margin]]) / Table1[[#This Row],[Budget_Margin]],
(Table1[[#This Row],[Gross_Margin]]-Table1[[#This Row],[Budget_Margin]]) / ABS(Table1[[#This Row],[Budget_Margin]])
)
)</f>
        <v>2.8571428571428571E-2</v>
      </c>
      <c r="X2764" s="5" t="str">
        <f>IF(Table1[[#This Row],[Margin_Var]]&gt;=0, "Above Budget", "Below Budget")</f>
        <v>Above Budget</v>
      </c>
      <c r="Y2764" s="5">
        <f>IFERROR(Table1[[#This Row],[Gross_Margin]]/Table1[[#This Row],[Actual_Sales]],0)</f>
        <v>0.54545454545454541</v>
      </c>
      <c r="Z2764" s="5">
        <f>Table1[[#This Row],[Actual_Profit]]/Table1[[#This Row],[Actual_Sales]]</f>
        <v>0.24242424242424243</v>
      </c>
      <c r="AA2764">
        <v>40</v>
      </c>
      <c r="AB2764" s="5">
        <f>IFERROR(Table1[[#This Row],[Expenses]]/Table1[[#This Row],[Actual_Sales]],0)</f>
        <v>0.30303030303030304</v>
      </c>
      <c r="AC2764">
        <v>18</v>
      </c>
      <c r="AD2764">
        <v>1070</v>
      </c>
      <c r="AE2764" s="5">
        <f>IFERROR(Table1[[#This Row],[Inventory]]/Table1[[#This Row],[Actual_Sales]],0)</f>
        <v>8.1060606060606055</v>
      </c>
    </row>
    <row r="2765" spans="1:31" x14ac:dyDescent="0.25">
      <c r="A2765">
        <v>2800</v>
      </c>
      <c r="B2765">
        <v>801</v>
      </c>
      <c r="C2765">
        <v>3</v>
      </c>
      <c r="D2765" s="2">
        <v>40634</v>
      </c>
      <c r="E2765">
        <v>190</v>
      </c>
      <c r="F2765">
        <v>220</v>
      </c>
      <c r="G2765">
        <f>Table1[[#This Row],[Actual_Sales]]-Table1[[#This Row],[Budget_Sales]]</f>
        <v>-30</v>
      </c>
      <c r="H2765" s="5">
        <f>IF(
Table1[[#This Row],[Budget_Sales]]=0,
"",
IF(
Table1[[#This Row],[Budget_Sales]]&gt;0,
(Table1[[#This Row],[Actual_Sales]]-Table1[[#This Row],[Budget_Sales]])/Table1[[#This Row],[Budget_Sales]],
(Table1[[#This Row],[Actual_Sales]]-Table1[[#This Row],[Budget_Sales]])/ABS(Table1[[#This Row],[Budget_Sales]])
)
)</f>
        <v>-0.13636363636363635</v>
      </c>
      <c r="I2765" s="5" t="str">
        <f>IF(Table1[[#This Row],[Sales_Var]]&gt;=0,"Above Budget","Below Budget")</f>
        <v>Below Budget</v>
      </c>
      <c r="J2765">
        <f>Table1[[#This Row],[Actual_Sales]]-(Table1[[#This Row],[COGS]]+Table1[[#This Row],[Expenses]])</f>
        <v>46</v>
      </c>
      <c r="K2765">
        <v>70</v>
      </c>
      <c r="L2765">
        <f>Table1[[#This Row],[Actual_Profit]]-Table1[[#This Row],[Budget_Profit]]</f>
        <v>-24</v>
      </c>
      <c r="M2765" s="5">
        <f>IF(
Table1[[#This Row],[Budget_Profit]]=0,
"",
IF(
Table1[[#This Row],[Budget_Profit]]&gt;0,
(Table1[[#This Row],[Actual_Profit]]-Table1[[#This Row],[Budget_Profit]])/Table1[[#This Row],[Budget_Profit]],
(Table1[[#This Row],[Actual_Profit]]-Table1[[#This Row],[Budget_Profit]])/ABS(Table1[[#This Row],[Budget_Profit]])
)
)</f>
        <v>-0.34285714285714286</v>
      </c>
      <c r="N2765" s="5" t="str">
        <f>IF(Table1[[#This Row],[Profit_Var]]&gt;=0, "Above Budget", "Below Budget")</f>
        <v>Below Budget</v>
      </c>
      <c r="O2765">
        <v>80</v>
      </c>
      <c r="P2765">
        <v>100</v>
      </c>
      <c r="Q2765">
        <f>Table1[[#This Row],[COGS]]-Table1[[#This Row],[Budget_COGS]]</f>
        <v>-20</v>
      </c>
      <c r="R2765" s="5">
        <f>IF(
Table1[[#This Row],[Budget_COGS]]=0,
"",
IF(
Table1[[#This Row],[Budget_COGS]]&gt;0,
(Table1[[#This Row],[Budget_COGS]]-Table1[[#This Row],[COGS]]) / Table1[[#This Row],[Budget_COGS]],
(Table1[[#This Row],[Budget_COGS]]-Table1[[#This Row],[COGS]]) / ABS(Table1[[#This Row],[Budget_COGS]])
)
)</f>
        <v>0.2</v>
      </c>
      <c r="S2765" s="5" t="str">
        <f>IF(Table1[[#This Row],[COGS _Var]]&gt;=0, "Above Budget", "Below Budget")</f>
        <v>Below Budget</v>
      </c>
      <c r="T2765">
        <f>Table1[[#This Row],[Actual_Sales]]-Table1[[#This Row],[COGS]]</f>
        <v>110</v>
      </c>
      <c r="U2765">
        <v>120</v>
      </c>
      <c r="V2765">
        <f>Table1[[#This Row],[Gross_Margin]]-Table1[[#This Row],[Budget_Margin]]</f>
        <v>-10</v>
      </c>
      <c r="W2765" s="5">
        <f>IF(
Table1[[#This Row],[Budget_Margin]]=0,
"",
IF(
Table1[[#This Row],[Budget_Margin]]&gt;0,
(Table1[[#This Row],[Gross_Margin]]-Table1[[#This Row],[Budget_Margin]]) / Table1[[#This Row],[Budget_Margin]],
(Table1[[#This Row],[Gross_Margin]]-Table1[[#This Row],[Budget_Margin]]) / ABS(Table1[[#This Row],[Budget_Margin]])
)
)</f>
        <v>-8.3333333333333329E-2</v>
      </c>
      <c r="X2765" s="5" t="str">
        <f>IF(Table1[[#This Row],[Margin_Var]]&gt;=0, "Above Budget", "Below Budget")</f>
        <v>Below Budget</v>
      </c>
      <c r="Y2765" s="5">
        <f>IFERROR(Table1[[#This Row],[Gross_Margin]]/Table1[[#This Row],[Actual_Sales]],0)</f>
        <v>0.57894736842105265</v>
      </c>
      <c r="Z2765" s="5">
        <f>Table1[[#This Row],[Actual_Profit]]/Table1[[#This Row],[Actual_Sales]]</f>
        <v>0.24210526315789474</v>
      </c>
      <c r="AA2765">
        <v>64</v>
      </c>
      <c r="AB2765" s="5">
        <f>IFERROR(Table1[[#This Row],[Expenses]]/Table1[[#This Row],[Actual_Sales]],0)</f>
        <v>0.33684210526315789</v>
      </c>
      <c r="AC2765">
        <v>30</v>
      </c>
      <c r="AD2765">
        <v>494</v>
      </c>
      <c r="AE2765" s="5">
        <f>IFERROR(Table1[[#This Row],[Inventory]]/Table1[[#This Row],[Actual_Sales]],0)</f>
        <v>2.6</v>
      </c>
    </row>
    <row r="2766" spans="1:31" x14ac:dyDescent="0.25">
      <c r="A2766">
        <v>2657</v>
      </c>
      <c r="B2766">
        <v>203</v>
      </c>
      <c r="C2766">
        <v>9</v>
      </c>
      <c r="D2766" s="2">
        <v>40634</v>
      </c>
      <c r="E2766">
        <v>190</v>
      </c>
      <c r="F2766">
        <v>130</v>
      </c>
      <c r="G2766">
        <f>Table1[[#This Row],[Actual_Sales]]-Table1[[#This Row],[Budget_Sales]]</f>
        <v>60</v>
      </c>
      <c r="H2766" s="5">
        <f>IF(
Table1[[#This Row],[Budget_Sales]]=0,
"",
IF(
Table1[[#This Row],[Budget_Sales]]&gt;0,
(Table1[[#This Row],[Actual_Sales]]-Table1[[#This Row],[Budget_Sales]])/Table1[[#This Row],[Budget_Sales]],
(Table1[[#This Row],[Actual_Sales]]-Table1[[#This Row],[Budget_Sales]])/ABS(Table1[[#This Row],[Budget_Sales]])
)
)</f>
        <v>0.46153846153846156</v>
      </c>
      <c r="I2766" s="5" t="str">
        <f>IF(Table1[[#This Row],[Sales_Var]]&gt;=0,"Above Budget","Below Budget")</f>
        <v>Above Budget</v>
      </c>
      <c r="J2766">
        <f>Table1[[#This Row],[Actual_Sales]]-(Table1[[#This Row],[COGS]]+Table1[[#This Row],[Expenses]])</f>
        <v>46</v>
      </c>
      <c r="K2766">
        <v>30</v>
      </c>
      <c r="L2766">
        <f>Table1[[#This Row],[Actual_Profit]]-Table1[[#This Row],[Budget_Profit]]</f>
        <v>16</v>
      </c>
      <c r="M2766" s="5">
        <f>IF(
Table1[[#This Row],[Budget_Profit]]=0,
"",
IF(
Table1[[#This Row],[Budget_Profit]]&gt;0,
(Table1[[#This Row],[Actual_Profit]]-Table1[[#This Row],[Budget_Profit]])/Table1[[#This Row],[Budget_Profit]],
(Table1[[#This Row],[Actual_Profit]]-Table1[[#This Row],[Budget_Profit]])/ABS(Table1[[#This Row],[Budget_Profit]])
)
)</f>
        <v>0.53333333333333333</v>
      </c>
      <c r="N2766" s="5" t="str">
        <f>IF(Table1[[#This Row],[Profit_Var]]&gt;=0, "Above Budget", "Below Budget")</f>
        <v>Above Budget</v>
      </c>
      <c r="O2766">
        <v>80</v>
      </c>
      <c r="P2766">
        <v>60</v>
      </c>
      <c r="Q2766">
        <f>Table1[[#This Row],[COGS]]-Table1[[#This Row],[Budget_COGS]]</f>
        <v>20</v>
      </c>
      <c r="R2766" s="5">
        <f>IF(
Table1[[#This Row],[Budget_COGS]]=0,
"",
IF(
Table1[[#This Row],[Budget_COGS]]&gt;0,
(Table1[[#This Row],[Budget_COGS]]-Table1[[#This Row],[COGS]]) / Table1[[#This Row],[Budget_COGS]],
(Table1[[#This Row],[Budget_COGS]]-Table1[[#This Row],[COGS]]) / ABS(Table1[[#This Row],[Budget_COGS]])
)
)</f>
        <v>-0.33333333333333331</v>
      </c>
      <c r="S2766" s="5" t="str">
        <f>IF(Table1[[#This Row],[COGS _Var]]&gt;=0, "Above Budget", "Below Budget")</f>
        <v>Above Budget</v>
      </c>
      <c r="T2766">
        <f>Table1[[#This Row],[Actual_Sales]]-Table1[[#This Row],[COGS]]</f>
        <v>110</v>
      </c>
      <c r="U2766">
        <v>70</v>
      </c>
      <c r="V2766">
        <f>Table1[[#This Row],[Gross_Margin]]-Table1[[#This Row],[Budget_Margin]]</f>
        <v>40</v>
      </c>
      <c r="W2766" s="5">
        <f>IF(
Table1[[#This Row],[Budget_Margin]]=0,
"",
IF(
Table1[[#This Row],[Budget_Margin]]&gt;0,
(Table1[[#This Row],[Gross_Margin]]-Table1[[#This Row],[Budget_Margin]]) / Table1[[#This Row],[Budget_Margin]],
(Table1[[#This Row],[Gross_Margin]]-Table1[[#This Row],[Budget_Margin]]) / ABS(Table1[[#This Row],[Budget_Margin]])
)
)</f>
        <v>0.5714285714285714</v>
      </c>
      <c r="X2766" s="5" t="str">
        <f>IF(Table1[[#This Row],[Margin_Var]]&gt;=0, "Above Budget", "Below Budget")</f>
        <v>Above Budget</v>
      </c>
      <c r="Y2766" s="5">
        <f>IFERROR(Table1[[#This Row],[Gross_Margin]]/Table1[[#This Row],[Actual_Sales]],0)</f>
        <v>0.57894736842105265</v>
      </c>
      <c r="Z2766" s="5">
        <f>Table1[[#This Row],[Actual_Profit]]/Table1[[#This Row],[Actual_Sales]]</f>
        <v>0.24210526315789474</v>
      </c>
      <c r="AA2766">
        <v>64</v>
      </c>
      <c r="AB2766" s="5">
        <f>IFERROR(Table1[[#This Row],[Expenses]]/Table1[[#This Row],[Actual_Sales]],0)</f>
        <v>0.33684210526315789</v>
      </c>
      <c r="AC2766">
        <v>30</v>
      </c>
      <c r="AD2766">
        <v>494</v>
      </c>
      <c r="AE2766" s="5">
        <f>IFERROR(Table1[[#This Row],[Inventory]]/Table1[[#This Row],[Actual_Sales]],0)</f>
        <v>2.6</v>
      </c>
    </row>
    <row r="2767" spans="1:31" x14ac:dyDescent="0.25">
      <c r="A2767">
        <v>3691</v>
      </c>
      <c r="B2767">
        <v>801</v>
      </c>
      <c r="C2767">
        <v>2</v>
      </c>
      <c r="D2767" s="2">
        <v>40787</v>
      </c>
      <c r="E2767">
        <v>120</v>
      </c>
      <c r="F2767">
        <v>140</v>
      </c>
      <c r="G2767">
        <f>Table1[[#This Row],[Actual_Sales]]-Table1[[#This Row],[Budget_Sales]]</f>
        <v>-20</v>
      </c>
      <c r="H2767" s="5">
        <f>IF(
Table1[[#This Row],[Budget_Sales]]=0,
"",
IF(
Table1[[#This Row],[Budget_Sales]]&gt;0,
(Table1[[#This Row],[Actual_Sales]]-Table1[[#This Row],[Budget_Sales]])/Table1[[#This Row],[Budget_Sales]],
(Table1[[#This Row],[Actual_Sales]]-Table1[[#This Row],[Budget_Sales]])/ABS(Table1[[#This Row],[Budget_Sales]])
)
)</f>
        <v>-0.14285714285714285</v>
      </c>
      <c r="I2767" s="5" t="str">
        <f>IF(Table1[[#This Row],[Sales_Var]]&gt;=0,"Above Budget","Below Budget")</f>
        <v>Below Budget</v>
      </c>
      <c r="J2767">
        <f>Table1[[#This Row],[Actual_Sales]]-(Table1[[#This Row],[COGS]]+Table1[[#This Row],[Expenses]])</f>
        <v>29</v>
      </c>
      <c r="K2767">
        <v>50</v>
      </c>
      <c r="L2767">
        <f>Table1[[#This Row],[Actual_Profit]]-Table1[[#This Row],[Budget_Profit]]</f>
        <v>-21</v>
      </c>
      <c r="M2767" s="5">
        <f>IF(
Table1[[#This Row],[Budget_Profit]]=0,
"",
IF(
Table1[[#This Row],[Budget_Profit]]&gt;0,
(Table1[[#This Row],[Actual_Profit]]-Table1[[#This Row],[Budget_Profit]])/Table1[[#This Row],[Budget_Profit]],
(Table1[[#This Row],[Actual_Profit]]-Table1[[#This Row],[Budget_Profit]])/ABS(Table1[[#This Row],[Budget_Profit]])
)
)</f>
        <v>-0.42</v>
      </c>
      <c r="N2767" s="5" t="str">
        <f>IF(Table1[[#This Row],[Profit_Var]]&gt;=0, "Above Budget", "Below Budget")</f>
        <v>Below Budget</v>
      </c>
      <c r="O2767">
        <v>48</v>
      </c>
      <c r="P2767">
        <v>60</v>
      </c>
      <c r="Q2767">
        <f>Table1[[#This Row],[COGS]]-Table1[[#This Row],[Budget_COGS]]</f>
        <v>-12</v>
      </c>
      <c r="R2767" s="5">
        <f>IF(
Table1[[#This Row],[Budget_COGS]]=0,
"",
IF(
Table1[[#This Row],[Budget_COGS]]&gt;0,
(Table1[[#This Row],[Budget_COGS]]-Table1[[#This Row],[COGS]]) / Table1[[#This Row],[Budget_COGS]],
(Table1[[#This Row],[Budget_COGS]]-Table1[[#This Row],[COGS]]) / ABS(Table1[[#This Row],[Budget_COGS]])
)
)</f>
        <v>0.2</v>
      </c>
      <c r="S2767" s="5" t="str">
        <f>IF(Table1[[#This Row],[COGS _Var]]&gt;=0, "Above Budget", "Below Budget")</f>
        <v>Below Budget</v>
      </c>
      <c r="T2767">
        <f>Table1[[#This Row],[Actual_Sales]]-Table1[[#This Row],[COGS]]</f>
        <v>72</v>
      </c>
      <c r="U2767">
        <v>80</v>
      </c>
      <c r="V2767">
        <f>Table1[[#This Row],[Gross_Margin]]-Table1[[#This Row],[Budget_Margin]]</f>
        <v>-8</v>
      </c>
      <c r="W2767" s="5">
        <f>IF(
Table1[[#This Row],[Budget_Margin]]=0,
"",
IF(
Table1[[#This Row],[Budget_Margin]]&gt;0,
(Table1[[#This Row],[Gross_Margin]]-Table1[[#This Row],[Budget_Margin]]) / Table1[[#This Row],[Budget_Margin]],
(Table1[[#This Row],[Gross_Margin]]-Table1[[#This Row],[Budget_Margin]]) / ABS(Table1[[#This Row],[Budget_Margin]])
)
)</f>
        <v>-0.1</v>
      </c>
      <c r="X2767" s="5" t="str">
        <f>IF(Table1[[#This Row],[Margin_Var]]&gt;=0, "Above Budget", "Below Budget")</f>
        <v>Below Budget</v>
      </c>
      <c r="Y2767" s="5">
        <f>IFERROR(Table1[[#This Row],[Gross_Margin]]/Table1[[#This Row],[Actual_Sales]],0)</f>
        <v>0.6</v>
      </c>
      <c r="Z2767" s="5">
        <f>Table1[[#This Row],[Actual_Profit]]/Table1[[#This Row],[Actual_Sales]]</f>
        <v>0.24166666666666667</v>
      </c>
      <c r="AA2767">
        <v>43</v>
      </c>
      <c r="AB2767" s="5">
        <f>IFERROR(Table1[[#This Row],[Expenses]]/Table1[[#This Row],[Actual_Sales]],0)</f>
        <v>0.35833333333333334</v>
      </c>
      <c r="AC2767">
        <v>15</v>
      </c>
      <c r="AD2767">
        <v>380</v>
      </c>
      <c r="AE2767" s="5">
        <f>IFERROR(Table1[[#This Row],[Inventory]]/Table1[[#This Row],[Actual_Sales]],0)</f>
        <v>3.1666666666666665</v>
      </c>
    </row>
    <row r="2768" spans="1:31" x14ac:dyDescent="0.25">
      <c r="A2768">
        <v>3723</v>
      </c>
      <c r="B2768">
        <v>206</v>
      </c>
      <c r="C2768">
        <v>4</v>
      </c>
      <c r="D2768" s="2">
        <v>40817</v>
      </c>
      <c r="E2768">
        <v>54</v>
      </c>
      <c r="F2768">
        <v>30</v>
      </c>
      <c r="G2768">
        <f>Table1[[#This Row],[Actual_Sales]]-Table1[[#This Row],[Budget_Sales]]</f>
        <v>24</v>
      </c>
      <c r="H2768" s="5">
        <f>IF(
Table1[[#This Row],[Budget_Sales]]=0,
"",
IF(
Table1[[#This Row],[Budget_Sales]]&gt;0,
(Table1[[#This Row],[Actual_Sales]]-Table1[[#This Row],[Budget_Sales]])/Table1[[#This Row],[Budget_Sales]],
(Table1[[#This Row],[Actual_Sales]]-Table1[[#This Row],[Budget_Sales]])/ABS(Table1[[#This Row],[Budget_Sales]])
)
)</f>
        <v>0.8</v>
      </c>
      <c r="I2768" s="5" t="str">
        <f>IF(Table1[[#This Row],[Sales_Var]]&gt;=0,"Above Budget","Below Budget")</f>
        <v>Above Budget</v>
      </c>
      <c r="J2768">
        <f>Table1[[#This Row],[Actual_Sales]]-(Table1[[#This Row],[COGS]]+Table1[[#This Row],[Expenses]])</f>
        <v>13</v>
      </c>
      <c r="K2768">
        <v>20</v>
      </c>
      <c r="L2768">
        <f>Table1[[#This Row],[Actual_Profit]]-Table1[[#This Row],[Budget_Profit]]</f>
        <v>-7</v>
      </c>
      <c r="M2768" s="5">
        <f>IF(
Table1[[#This Row],[Budget_Profit]]=0,
"",
IF(
Table1[[#This Row],[Budget_Profit]]&gt;0,
(Table1[[#This Row],[Actual_Profit]]-Table1[[#This Row],[Budget_Profit]])/Table1[[#This Row],[Budget_Profit]],
(Table1[[#This Row],[Actual_Profit]]-Table1[[#This Row],[Budget_Profit]])/ABS(Table1[[#This Row],[Budget_Profit]])
)
)</f>
        <v>-0.35</v>
      </c>
      <c r="N2768" s="5" t="str">
        <f>IF(Table1[[#This Row],[Profit_Var]]&gt;=0, "Above Budget", "Below Budget")</f>
        <v>Below Budget</v>
      </c>
      <c r="O2768">
        <v>22</v>
      </c>
      <c r="P2768">
        <v>10</v>
      </c>
      <c r="Q2768">
        <f>Table1[[#This Row],[COGS]]-Table1[[#This Row],[Budget_COGS]]</f>
        <v>12</v>
      </c>
      <c r="R2768" s="5">
        <f>IF(
Table1[[#This Row],[Budget_COGS]]=0,
"",
IF(
Table1[[#This Row],[Budget_COGS]]&gt;0,
(Table1[[#This Row],[Budget_COGS]]-Table1[[#This Row],[COGS]]) / Table1[[#This Row],[Budget_COGS]],
(Table1[[#This Row],[Budget_COGS]]-Table1[[#This Row],[COGS]]) / ABS(Table1[[#This Row],[Budget_COGS]])
)
)</f>
        <v>-1.2</v>
      </c>
      <c r="S2768" s="5" t="str">
        <f>IF(Table1[[#This Row],[COGS _Var]]&gt;=0, "Above Budget", "Below Budget")</f>
        <v>Above Budget</v>
      </c>
      <c r="T2768">
        <f>Table1[[#This Row],[Actual_Sales]]-Table1[[#This Row],[COGS]]</f>
        <v>32</v>
      </c>
      <c r="U2768">
        <v>20</v>
      </c>
      <c r="V2768">
        <f>Table1[[#This Row],[Gross_Margin]]-Table1[[#This Row],[Budget_Margin]]</f>
        <v>12</v>
      </c>
      <c r="W2768" s="5">
        <f>IF(
Table1[[#This Row],[Budget_Margin]]=0,
"",
IF(
Table1[[#This Row],[Budget_Margin]]&gt;0,
(Table1[[#This Row],[Gross_Margin]]-Table1[[#This Row],[Budget_Margin]]) / Table1[[#This Row],[Budget_Margin]],
(Table1[[#This Row],[Gross_Margin]]-Table1[[#This Row],[Budget_Margin]]) / ABS(Table1[[#This Row],[Budget_Margin]])
)
)</f>
        <v>0.6</v>
      </c>
      <c r="X2768" s="5" t="str">
        <f>IF(Table1[[#This Row],[Margin_Var]]&gt;=0, "Above Budget", "Below Budget")</f>
        <v>Above Budget</v>
      </c>
      <c r="Y2768" s="5">
        <f>IFERROR(Table1[[#This Row],[Gross_Margin]]/Table1[[#This Row],[Actual_Sales]],0)</f>
        <v>0.59259259259259256</v>
      </c>
      <c r="Z2768" s="5">
        <f>Table1[[#This Row],[Actual_Profit]]/Table1[[#This Row],[Actual_Sales]]</f>
        <v>0.24074074074074073</v>
      </c>
      <c r="AA2768">
        <v>19</v>
      </c>
      <c r="AB2768" s="5">
        <f>IFERROR(Table1[[#This Row],[Expenses]]/Table1[[#This Row],[Actual_Sales]],0)</f>
        <v>0.35185185185185186</v>
      </c>
      <c r="AC2768">
        <v>7</v>
      </c>
      <c r="AD2768">
        <v>573</v>
      </c>
      <c r="AE2768" s="5">
        <f>IFERROR(Table1[[#This Row],[Inventory]]/Table1[[#This Row],[Actual_Sales]],0)</f>
        <v>10.611111111111111</v>
      </c>
    </row>
    <row r="2769" spans="1:31" x14ac:dyDescent="0.25">
      <c r="A2769">
        <v>3730</v>
      </c>
      <c r="B2769">
        <v>262</v>
      </c>
      <c r="C2769">
        <v>6</v>
      </c>
      <c r="D2769" s="2">
        <v>40817</v>
      </c>
      <c r="E2769">
        <v>54</v>
      </c>
      <c r="F2769">
        <v>70</v>
      </c>
      <c r="G2769">
        <f>Table1[[#This Row],[Actual_Sales]]-Table1[[#This Row],[Budget_Sales]]</f>
        <v>-16</v>
      </c>
      <c r="H2769" s="5">
        <f>IF(
Table1[[#This Row],[Budget_Sales]]=0,
"",
IF(
Table1[[#This Row],[Budget_Sales]]&gt;0,
(Table1[[#This Row],[Actual_Sales]]-Table1[[#This Row],[Budget_Sales]])/Table1[[#This Row],[Budget_Sales]],
(Table1[[#This Row],[Actual_Sales]]-Table1[[#This Row],[Budget_Sales]])/ABS(Table1[[#This Row],[Budget_Sales]])
)
)</f>
        <v>-0.22857142857142856</v>
      </c>
      <c r="I2769" s="5" t="str">
        <f>IF(Table1[[#This Row],[Sales_Var]]&gt;=0,"Above Budget","Below Budget")</f>
        <v>Below Budget</v>
      </c>
      <c r="J2769">
        <f>Table1[[#This Row],[Actual_Sales]]-(Table1[[#This Row],[COGS]]+Table1[[#This Row],[Expenses]])</f>
        <v>13</v>
      </c>
      <c r="K2769">
        <v>50</v>
      </c>
      <c r="L2769">
        <f>Table1[[#This Row],[Actual_Profit]]-Table1[[#This Row],[Budget_Profit]]</f>
        <v>-37</v>
      </c>
      <c r="M2769" s="5">
        <f>IF(
Table1[[#This Row],[Budget_Profit]]=0,
"",
IF(
Table1[[#This Row],[Budget_Profit]]&gt;0,
(Table1[[#This Row],[Actual_Profit]]-Table1[[#This Row],[Budget_Profit]])/Table1[[#This Row],[Budget_Profit]],
(Table1[[#This Row],[Actual_Profit]]-Table1[[#This Row],[Budget_Profit]])/ABS(Table1[[#This Row],[Budget_Profit]])
)
)</f>
        <v>-0.74</v>
      </c>
      <c r="N2769" s="5" t="str">
        <f>IF(Table1[[#This Row],[Profit_Var]]&gt;=0, "Above Budget", "Below Budget")</f>
        <v>Below Budget</v>
      </c>
      <c r="O2769">
        <v>22</v>
      </c>
      <c r="P2769">
        <v>20</v>
      </c>
      <c r="Q2769">
        <f>Table1[[#This Row],[COGS]]-Table1[[#This Row],[Budget_COGS]]</f>
        <v>2</v>
      </c>
      <c r="R2769" s="5">
        <f>IF(
Table1[[#This Row],[Budget_COGS]]=0,
"",
IF(
Table1[[#This Row],[Budget_COGS]]&gt;0,
(Table1[[#This Row],[Budget_COGS]]-Table1[[#This Row],[COGS]]) / Table1[[#This Row],[Budget_COGS]],
(Table1[[#This Row],[Budget_COGS]]-Table1[[#This Row],[COGS]]) / ABS(Table1[[#This Row],[Budget_COGS]])
)
)</f>
        <v>-0.1</v>
      </c>
      <c r="S2769" s="5" t="str">
        <f>IF(Table1[[#This Row],[COGS _Var]]&gt;=0, "Above Budget", "Below Budget")</f>
        <v>Above Budget</v>
      </c>
      <c r="T2769">
        <f>Table1[[#This Row],[Actual_Sales]]-Table1[[#This Row],[COGS]]</f>
        <v>32</v>
      </c>
      <c r="U2769">
        <v>50</v>
      </c>
      <c r="V2769">
        <f>Table1[[#This Row],[Gross_Margin]]-Table1[[#This Row],[Budget_Margin]]</f>
        <v>-18</v>
      </c>
      <c r="W2769" s="5">
        <f>IF(
Table1[[#This Row],[Budget_Margin]]=0,
"",
IF(
Table1[[#This Row],[Budget_Margin]]&gt;0,
(Table1[[#This Row],[Gross_Margin]]-Table1[[#This Row],[Budget_Margin]]) / Table1[[#This Row],[Budget_Margin]],
(Table1[[#This Row],[Gross_Margin]]-Table1[[#This Row],[Budget_Margin]]) / ABS(Table1[[#This Row],[Budget_Margin]])
)
)</f>
        <v>-0.36</v>
      </c>
      <c r="X2769" s="5" t="str">
        <f>IF(Table1[[#This Row],[Margin_Var]]&gt;=0, "Above Budget", "Below Budget")</f>
        <v>Below Budget</v>
      </c>
      <c r="Y2769" s="5">
        <f>IFERROR(Table1[[#This Row],[Gross_Margin]]/Table1[[#This Row],[Actual_Sales]],0)</f>
        <v>0.59259259259259256</v>
      </c>
      <c r="Z2769" s="5">
        <f>Table1[[#This Row],[Actual_Profit]]/Table1[[#This Row],[Actual_Sales]]</f>
        <v>0.24074074074074073</v>
      </c>
      <c r="AA2769">
        <v>19</v>
      </c>
      <c r="AB2769" s="5">
        <f>IFERROR(Table1[[#This Row],[Expenses]]/Table1[[#This Row],[Actual_Sales]],0)</f>
        <v>0.35185185185185186</v>
      </c>
      <c r="AC2769">
        <v>7</v>
      </c>
      <c r="AD2769">
        <v>573</v>
      </c>
      <c r="AE2769" s="5">
        <f>IFERROR(Table1[[#This Row],[Inventory]]/Table1[[#This Row],[Actual_Sales]],0)</f>
        <v>10.611111111111111</v>
      </c>
    </row>
    <row r="2770" spans="1:31" x14ac:dyDescent="0.25">
      <c r="A2770">
        <v>3870</v>
      </c>
      <c r="B2770">
        <v>904</v>
      </c>
      <c r="C2770">
        <v>8</v>
      </c>
      <c r="D2770" s="2">
        <v>40817</v>
      </c>
      <c r="E2770">
        <v>54</v>
      </c>
      <c r="F2770">
        <v>20</v>
      </c>
      <c r="G2770">
        <f>Table1[[#This Row],[Actual_Sales]]-Table1[[#This Row],[Budget_Sales]]</f>
        <v>34</v>
      </c>
      <c r="H2770" s="5">
        <f>IF(
Table1[[#This Row],[Budget_Sales]]=0,
"",
IF(
Table1[[#This Row],[Budget_Sales]]&gt;0,
(Table1[[#This Row],[Actual_Sales]]-Table1[[#This Row],[Budget_Sales]])/Table1[[#This Row],[Budget_Sales]],
(Table1[[#This Row],[Actual_Sales]]-Table1[[#This Row],[Budget_Sales]])/ABS(Table1[[#This Row],[Budget_Sales]])
)
)</f>
        <v>1.7</v>
      </c>
      <c r="I2770" s="5" t="str">
        <f>IF(Table1[[#This Row],[Sales_Var]]&gt;=0,"Above Budget","Below Budget")</f>
        <v>Above Budget</v>
      </c>
      <c r="J2770">
        <f>Table1[[#This Row],[Actual_Sales]]-(Table1[[#This Row],[COGS]]+Table1[[#This Row],[Expenses]])</f>
        <v>13</v>
      </c>
      <c r="K2770">
        <v>20</v>
      </c>
      <c r="L2770">
        <f>Table1[[#This Row],[Actual_Profit]]-Table1[[#This Row],[Budget_Profit]]</f>
        <v>-7</v>
      </c>
      <c r="M2770" s="5">
        <f>IF(
Table1[[#This Row],[Budget_Profit]]=0,
"",
IF(
Table1[[#This Row],[Budget_Profit]]&gt;0,
(Table1[[#This Row],[Actual_Profit]]-Table1[[#This Row],[Budget_Profit]])/Table1[[#This Row],[Budget_Profit]],
(Table1[[#This Row],[Actual_Profit]]-Table1[[#This Row],[Budget_Profit]])/ABS(Table1[[#This Row],[Budget_Profit]])
)
)</f>
        <v>-0.35</v>
      </c>
      <c r="N2770" s="5" t="str">
        <f>IF(Table1[[#This Row],[Profit_Var]]&gt;=0, "Above Budget", "Below Budget")</f>
        <v>Below Budget</v>
      </c>
      <c r="O2770">
        <v>22</v>
      </c>
      <c r="P2770">
        <v>0</v>
      </c>
      <c r="Q2770">
        <f>Table1[[#This Row],[COGS]]-Table1[[#This Row],[Budget_COGS]]</f>
        <v>22</v>
      </c>
      <c r="R2770" s="5" t="str">
        <f>IF(
Table1[[#This Row],[Budget_COGS]]=0,
"",
IF(
Table1[[#This Row],[Budget_COGS]]&gt;0,
(Table1[[#This Row],[Budget_COGS]]-Table1[[#This Row],[COGS]]) / Table1[[#This Row],[Budget_COGS]],
(Table1[[#This Row],[Budget_COGS]]-Table1[[#This Row],[COGS]]) / ABS(Table1[[#This Row],[Budget_COGS]])
)
)</f>
        <v/>
      </c>
      <c r="S2770" s="5" t="str">
        <f>IF(Table1[[#This Row],[COGS _Var]]&gt;=0, "Above Budget", "Below Budget")</f>
        <v>Above Budget</v>
      </c>
      <c r="T2770">
        <f>Table1[[#This Row],[Actual_Sales]]-Table1[[#This Row],[COGS]]</f>
        <v>32</v>
      </c>
      <c r="U2770">
        <v>20</v>
      </c>
      <c r="V2770">
        <f>Table1[[#This Row],[Gross_Margin]]-Table1[[#This Row],[Budget_Margin]]</f>
        <v>12</v>
      </c>
      <c r="W2770" s="5">
        <f>IF(
Table1[[#This Row],[Budget_Margin]]=0,
"",
IF(
Table1[[#This Row],[Budget_Margin]]&gt;0,
(Table1[[#This Row],[Gross_Margin]]-Table1[[#This Row],[Budget_Margin]]) / Table1[[#This Row],[Budget_Margin]],
(Table1[[#This Row],[Gross_Margin]]-Table1[[#This Row],[Budget_Margin]]) / ABS(Table1[[#This Row],[Budget_Margin]])
)
)</f>
        <v>0.6</v>
      </c>
      <c r="X2770" s="5" t="str">
        <f>IF(Table1[[#This Row],[Margin_Var]]&gt;=0, "Above Budget", "Below Budget")</f>
        <v>Above Budget</v>
      </c>
      <c r="Y2770" s="5">
        <f>IFERROR(Table1[[#This Row],[Gross_Margin]]/Table1[[#This Row],[Actual_Sales]],0)</f>
        <v>0.59259259259259256</v>
      </c>
      <c r="Z2770" s="5">
        <f>Table1[[#This Row],[Actual_Profit]]/Table1[[#This Row],[Actual_Sales]]</f>
        <v>0.24074074074074073</v>
      </c>
      <c r="AA2770">
        <v>19</v>
      </c>
      <c r="AB2770" s="5">
        <f>IFERROR(Table1[[#This Row],[Expenses]]/Table1[[#This Row],[Actual_Sales]],0)</f>
        <v>0.35185185185185186</v>
      </c>
      <c r="AC2770">
        <v>7</v>
      </c>
      <c r="AD2770">
        <v>573</v>
      </c>
      <c r="AE2770" s="5">
        <f>IFERROR(Table1[[#This Row],[Inventory]]/Table1[[#This Row],[Actual_Sales]],0)</f>
        <v>10.611111111111111</v>
      </c>
    </row>
    <row r="2771" spans="1:31" x14ac:dyDescent="0.25">
      <c r="A2771">
        <v>3312</v>
      </c>
      <c r="B2771">
        <v>712</v>
      </c>
      <c r="C2771">
        <v>3</v>
      </c>
      <c r="D2771" s="2">
        <v>40725</v>
      </c>
      <c r="E2771">
        <v>54</v>
      </c>
      <c r="F2771">
        <v>50</v>
      </c>
      <c r="G2771">
        <f>Table1[[#This Row],[Actual_Sales]]-Table1[[#This Row],[Budget_Sales]]</f>
        <v>4</v>
      </c>
      <c r="H2771" s="5">
        <f>IF(
Table1[[#This Row],[Budget_Sales]]=0,
"",
IF(
Table1[[#This Row],[Budget_Sales]]&gt;0,
(Table1[[#This Row],[Actual_Sales]]-Table1[[#This Row],[Budget_Sales]])/Table1[[#This Row],[Budget_Sales]],
(Table1[[#This Row],[Actual_Sales]]-Table1[[#This Row],[Budget_Sales]])/ABS(Table1[[#This Row],[Budget_Sales]])
)
)</f>
        <v>0.08</v>
      </c>
      <c r="I2771" s="5" t="str">
        <f>IF(Table1[[#This Row],[Sales_Var]]&gt;=0,"Above Budget","Below Budget")</f>
        <v>Above Budget</v>
      </c>
      <c r="J2771">
        <f>Table1[[#This Row],[Actual_Sales]]-(Table1[[#This Row],[COGS]]+Table1[[#This Row],[Expenses]])</f>
        <v>13</v>
      </c>
      <c r="K2771">
        <v>20</v>
      </c>
      <c r="L2771">
        <f>Table1[[#This Row],[Actual_Profit]]-Table1[[#This Row],[Budget_Profit]]</f>
        <v>-7</v>
      </c>
      <c r="M2771" s="5">
        <f>IF(
Table1[[#This Row],[Budget_Profit]]=0,
"",
IF(
Table1[[#This Row],[Budget_Profit]]&gt;0,
(Table1[[#This Row],[Actual_Profit]]-Table1[[#This Row],[Budget_Profit]])/Table1[[#This Row],[Budget_Profit]],
(Table1[[#This Row],[Actual_Profit]]-Table1[[#This Row],[Budget_Profit]])/ABS(Table1[[#This Row],[Budget_Profit]])
)
)</f>
        <v>-0.35</v>
      </c>
      <c r="N2771" s="5" t="str">
        <f>IF(Table1[[#This Row],[Profit_Var]]&gt;=0, "Above Budget", "Below Budget")</f>
        <v>Below Budget</v>
      </c>
      <c r="O2771">
        <v>23</v>
      </c>
      <c r="P2771">
        <v>20</v>
      </c>
      <c r="Q2771">
        <f>Table1[[#This Row],[COGS]]-Table1[[#This Row],[Budget_COGS]]</f>
        <v>3</v>
      </c>
      <c r="R2771" s="5">
        <f>IF(
Table1[[#This Row],[Budget_COGS]]=0,
"",
IF(
Table1[[#This Row],[Budget_COGS]]&gt;0,
(Table1[[#This Row],[Budget_COGS]]-Table1[[#This Row],[COGS]]) / Table1[[#This Row],[Budget_COGS]],
(Table1[[#This Row],[Budget_COGS]]-Table1[[#This Row],[COGS]]) / ABS(Table1[[#This Row],[Budget_COGS]])
)
)</f>
        <v>-0.15</v>
      </c>
      <c r="S2771" s="5" t="str">
        <f>IF(Table1[[#This Row],[COGS _Var]]&gt;=0, "Above Budget", "Below Budget")</f>
        <v>Above Budget</v>
      </c>
      <c r="T2771">
        <f>Table1[[#This Row],[Actual_Sales]]-Table1[[#This Row],[COGS]]</f>
        <v>31</v>
      </c>
      <c r="U2771">
        <v>30</v>
      </c>
      <c r="V2771">
        <f>Table1[[#This Row],[Gross_Margin]]-Table1[[#This Row],[Budget_Margin]]</f>
        <v>1</v>
      </c>
      <c r="W2771" s="5">
        <f>IF(
Table1[[#This Row],[Budget_Margin]]=0,
"",
IF(
Table1[[#This Row],[Budget_Margin]]&gt;0,
(Table1[[#This Row],[Gross_Margin]]-Table1[[#This Row],[Budget_Margin]]) / Table1[[#This Row],[Budget_Margin]],
(Table1[[#This Row],[Gross_Margin]]-Table1[[#This Row],[Budget_Margin]]) / ABS(Table1[[#This Row],[Budget_Margin]])
)
)</f>
        <v>3.3333333333333333E-2</v>
      </c>
      <c r="X2771" s="5" t="str">
        <f>IF(Table1[[#This Row],[Margin_Var]]&gt;=0, "Above Budget", "Below Budget")</f>
        <v>Above Budget</v>
      </c>
      <c r="Y2771" s="5">
        <f>IFERROR(Table1[[#This Row],[Gross_Margin]]/Table1[[#This Row],[Actual_Sales]],0)</f>
        <v>0.57407407407407407</v>
      </c>
      <c r="Z2771" s="5">
        <f>Table1[[#This Row],[Actual_Profit]]/Table1[[#This Row],[Actual_Sales]]</f>
        <v>0.24074074074074073</v>
      </c>
      <c r="AA2771">
        <v>18</v>
      </c>
      <c r="AB2771" s="5">
        <f>IFERROR(Table1[[#This Row],[Expenses]]/Table1[[#This Row],[Actual_Sales]],0)</f>
        <v>0.33333333333333331</v>
      </c>
      <c r="AC2771">
        <v>7</v>
      </c>
      <c r="AD2771">
        <v>605</v>
      </c>
      <c r="AE2771" s="5">
        <f>IFERROR(Table1[[#This Row],[Inventory]]/Table1[[#This Row],[Actual_Sales]],0)</f>
        <v>11.203703703703704</v>
      </c>
    </row>
    <row r="2772" spans="1:31" x14ac:dyDescent="0.25">
      <c r="A2772">
        <v>2853</v>
      </c>
      <c r="B2772">
        <v>303</v>
      </c>
      <c r="C2772">
        <v>12</v>
      </c>
      <c r="D2772" s="2">
        <v>40664</v>
      </c>
      <c r="E2772">
        <v>121</v>
      </c>
      <c r="F2772">
        <v>100</v>
      </c>
      <c r="G2772">
        <f>Table1[[#This Row],[Actual_Sales]]-Table1[[#This Row],[Budget_Sales]]</f>
        <v>21</v>
      </c>
      <c r="H2772" s="5">
        <f>IF(
Table1[[#This Row],[Budget_Sales]]=0,
"",
IF(
Table1[[#This Row],[Budget_Sales]]&gt;0,
(Table1[[#This Row],[Actual_Sales]]-Table1[[#This Row],[Budget_Sales]])/Table1[[#This Row],[Budget_Sales]],
(Table1[[#This Row],[Actual_Sales]]-Table1[[#This Row],[Budget_Sales]])/ABS(Table1[[#This Row],[Budget_Sales]])
)
)</f>
        <v>0.21</v>
      </c>
      <c r="I2772" s="5" t="str">
        <f>IF(Table1[[#This Row],[Sales_Var]]&gt;=0,"Above Budget","Below Budget")</f>
        <v>Above Budget</v>
      </c>
      <c r="J2772">
        <f>Table1[[#This Row],[Actual_Sales]]-(Table1[[#This Row],[COGS]]+Table1[[#This Row],[Expenses]])</f>
        <v>29</v>
      </c>
      <c r="K2772">
        <v>30</v>
      </c>
      <c r="L2772">
        <f>Table1[[#This Row],[Actual_Profit]]-Table1[[#This Row],[Budget_Profit]]</f>
        <v>-1</v>
      </c>
      <c r="M2772" s="5">
        <f>IF(
Table1[[#This Row],[Budget_Profit]]=0,
"",
IF(
Table1[[#This Row],[Budget_Profit]]&gt;0,
(Table1[[#This Row],[Actual_Profit]]-Table1[[#This Row],[Budget_Profit]])/Table1[[#This Row],[Budget_Profit]],
(Table1[[#This Row],[Actual_Profit]]-Table1[[#This Row],[Budget_Profit]])/ABS(Table1[[#This Row],[Budget_Profit]])
)
)</f>
        <v>-3.3333333333333333E-2</v>
      </c>
      <c r="N2772" s="5" t="str">
        <f>IF(Table1[[#This Row],[Profit_Var]]&gt;=0, "Above Budget", "Below Budget")</f>
        <v>Below Budget</v>
      </c>
      <c r="O2772">
        <v>56</v>
      </c>
      <c r="P2772">
        <v>40</v>
      </c>
      <c r="Q2772">
        <f>Table1[[#This Row],[COGS]]-Table1[[#This Row],[Budget_COGS]]</f>
        <v>16</v>
      </c>
      <c r="R2772" s="5">
        <f>IF(
Table1[[#This Row],[Budget_COGS]]=0,
"",
IF(
Table1[[#This Row],[Budget_COGS]]&gt;0,
(Table1[[#This Row],[Budget_COGS]]-Table1[[#This Row],[COGS]]) / Table1[[#This Row],[Budget_COGS]],
(Table1[[#This Row],[Budget_COGS]]-Table1[[#This Row],[COGS]]) / ABS(Table1[[#This Row],[Budget_COGS]])
)
)</f>
        <v>-0.4</v>
      </c>
      <c r="S2772" s="5" t="str">
        <f>IF(Table1[[#This Row],[COGS _Var]]&gt;=0, "Above Budget", "Below Budget")</f>
        <v>Above Budget</v>
      </c>
      <c r="T2772">
        <f>Table1[[#This Row],[Actual_Sales]]-Table1[[#This Row],[COGS]]</f>
        <v>65</v>
      </c>
      <c r="U2772">
        <v>60</v>
      </c>
      <c r="V2772">
        <f>Table1[[#This Row],[Gross_Margin]]-Table1[[#This Row],[Budget_Margin]]</f>
        <v>5</v>
      </c>
      <c r="W2772" s="5">
        <f>IF(
Table1[[#This Row],[Budget_Margin]]=0,
"",
IF(
Table1[[#This Row],[Budget_Margin]]&gt;0,
(Table1[[#This Row],[Gross_Margin]]-Table1[[#This Row],[Budget_Margin]]) / Table1[[#This Row],[Budget_Margin]],
(Table1[[#This Row],[Gross_Margin]]-Table1[[#This Row],[Budget_Margin]]) / ABS(Table1[[#This Row],[Budget_Margin]])
)
)</f>
        <v>8.3333333333333329E-2</v>
      </c>
      <c r="X2772" s="5" t="str">
        <f>IF(Table1[[#This Row],[Margin_Var]]&gt;=0, "Above Budget", "Below Budget")</f>
        <v>Above Budget</v>
      </c>
      <c r="Y2772" s="5">
        <f>IFERROR(Table1[[#This Row],[Gross_Margin]]/Table1[[#This Row],[Actual_Sales]],0)</f>
        <v>0.53719008264462809</v>
      </c>
      <c r="Z2772" s="5">
        <f>Table1[[#This Row],[Actual_Profit]]/Table1[[#This Row],[Actual_Sales]]</f>
        <v>0.23966942148760331</v>
      </c>
      <c r="AA2772">
        <v>36</v>
      </c>
      <c r="AB2772" s="5">
        <f>IFERROR(Table1[[#This Row],[Expenses]]/Table1[[#This Row],[Actual_Sales]],0)</f>
        <v>0.2975206611570248</v>
      </c>
      <c r="AC2772">
        <v>17</v>
      </c>
      <c r="AD2772">
        <v>992</v>
      </c>
      <c r="AE2772" s="5">
        <f>IFERROR(Table1[[#This Row],[Inventory]]/Table1[[#This Row],[Actual_Sales]],0)</f>
        <v>8.1983471074380159</v>
      </c>
    </row>
    <row r="2773" spans="1:31" x14ac:dyDescent="0.25">
      <c r="A2773">
        <v>1803</v>
      </c>
      <c r="B2773">
        <v>330</v>
      </c>
      <c r="C2773">
        <v>1</v>
      </c>
      <c r="D2773" s="2">
        <v>40483</v>
      </c>
      <c r="E2773">
        <v>138</v>
      </c>
      <c r="F2773">
        <v>130</v>
      </c>
      <c r="G2773">
        <f>Table1[[#This Row],[Actual_Sales]]-Table1[[#This Row],[Budget_Sales]]</f>
        <v>8</v>
      </c>
      <c r="H2773" s="5">
        <f>IF(
Table1[[#This Row],[Budget_Sales]]=0,
"",
IF(
Table1[[#This Row],[Budget_Sales]]&gt;0,
(Table1[[#This Row],[Actual_Sales]]-Table1[[#This Row],[Budget_Sales]])/Table1[[#This Row],[Budget_Sales]],
(Table1[[#This Row],[Actual_Sales]]-Table1[[#This Row],[Budget_Sales]])/ABS(Table1[[#This Row],[Budget_Sales]])
)
)</f>
        <v>6.1538461538461542E-2</v>
      </c>
      <c r="I2773" s="5" t="str">
        <f>IF(Table1[[#This Row],[Sales_Var]]&gt;=0,"Above Budget","Below Budget")</f>
        <v>Above Budget</v>
      </c>
      <c r="J2773">
        <f>Table1[[#This Row],[Actual_Sales]]-(Table1[[#This Row],[COGS]]+Table1[[#This Row],[Expenses]])</f>
        <v>33</v>
      </c>
      <c r="K2773">
        <v>50</v>
      </c>
      <c r="L2773">
        <f>Table1[[#This Row],[Actual_Profit]]-Table1[[#This Row],[Budget_Profit]]</f>
        <v>-17</v>
      </c>
      <c r="M2773" s="5">
        <f>IF(
Table1[[#This Row],[Budget_Profit]]=0,
"",
IF(
Table1[[#This Row],[Budget_Profit]]&gt;0,
(Table1[[#This Row],[Actual_Profit]]-Table1[[#This Row],[Budget_Profit]])/Table1[[#This Row],[Budget_Profit]],
(Table1[[#This Row],[Actual_Profit]]-Table1[[#This Row],[Budget_Profit]])/ABS(Table1[[#This Row],[Budget_Profit]])
)
)</f>
        <v>-0.34</v>
      </c>
      <c r="N2773" s="5" t="str">
        <f>IF(Table1[[#This Row],[Profit_Var]]&gt;=0, "Above Budget", "Below Budget")</f>
        <v>Below Budget</v>
      </c>
      <c r="O2773">
        <v>59</v>
      </c>
      <c r="P2773">
        <v>50</v>
      </c>
      <c r="Q2773">
        <f>Table1[[#This Row],[COGS]]-Table1[[#This Row],[Budget_COGS]]</f>
        <v>9</v>
      </c>
      <c r="R2773" s="5">
        <f>IF(
Table1[[#This Row],[Budget_COGS]]=0,
"",
IF(
Table1[[#This Row],[Budget_COGS]]&gt;0,
(Table1[[#This Row],[Budget_COGS]]-Table1[[#This Row],[COGS]]) / Table1[[#This Row],[Budget_COGS]],
(Table1[[#This Row],[Budget_COGS]]-Table1[[#This Row],[COGS]]) / ABS(Table1[[#This Row],[Budget_COGS]])
)
)</f>
        <v>-0.18</v>
      </c>
      <c r="S2773" s="5" t="str">
        <f>IF(Table1[[#This Row],[COGS _Var]]&gt;=0, "Above Budget", "Below Budget")</f>
        <v>Above Budget</v>
      </c>
      <c r="T2773">
        <f>Table1[[#This Row],[Actual_Sales]]-Table1[[#This Row],[COGS]]</f>
        <v>79</v>
      </c>
      <c r="U2773">
        <v>80</v>
      </c>
      <c r="V2773">
        <f>Table1[[#This Row],[Gross_Margin]]-Table1[[#This Row],[Budget_Margin]]</f>
        <v>-1</v>
      </c>
      <c r="W2773" s="5">
        <f>IF(
Table1[[#This Row],[Budget_Margin]]=0,
"",
IF(
Table1[[#This Row],[Budget_Margin]]&gt;0,
(Table1[[#This Row],[Gross_Margin]]-Table1[[#This Row],[Budget_Margin]]) / Table1[[#This Row],[Budget_Margin]],
(Table1[[#This Row],[Gross_Margin]]-Table1[[#This Row],[Budget_Margin]]) / ABS(Table1[[#This Row],[Budget_Margin]])
)
)</f>
        <v>-1.2500000000000001E-2</v>
      </c>
      <c r="X2773" s="5" t="str">
        <f>IF(Table1[[#This Row],[Margin_Var]]&gt;=0, "Above Budget", "Below Budget")</f>
        <v>Below Budget</v>
      </c>
      <c r="Y2773" s="5">
        <f>IFERROR(Table1[[#This Row],[Gross_Margin]]/Table1[[#This Row],[Actual_Sales]],0)</f>
        <v>0.57246376811594202</v>
      </c>
      <c r="Z2773" s="5">
        <f>Table1[[#This Row],[Actual_Profit]]/Table1[[#This Row],[Actual_Sales]]</f>
        <v>0.2391304347826087</v>
      </c>
      <c r="AA2773">
        <v>46</v>
      </c>
      <c r="AB2773" s="5">
        <f>IFERROR(Table1[[#This Row],[Expenses]]/Table1[[#This Row],[Actual_Sales]],0)</f>
        <v>0.33333333333333331</v>
      </c>
      <c r="AC2773">
        <v>19</v>
      </c>
      <c r="AD2773">
        <v>411</v>
      </c>
      <c r="AE2773" s="5">
        <f>IFERROR(Table1[[#This Row],[Inventory]]/Table1[[#This Row],[Actual_Sales]],0)</f>
        <v>2.9782608695652173</v>
      </c>
    </row>
    <row r="2774" spans="1:31" x14ac:dyDescent="0.25">
      <c r="A2774">
        <v>1831</v>
      </c>
      <c r="B2774">
        <v>503</v>
      </c>
      <c r="C2774">
        <v>5</v>
      </c>
      <c r="D2774" s="2">
        <v>40483</v>
      </c>
      <c r="E2774">
        <v>138</v>
      </c>
      <c r="F2774">
        <v>130</v>
      </c>
      <c r="G2774">
        <f>Table1[[#This Row],[Actual_Sales]]-Table1[[#This Row],[Budget_Sales]]</f>
        <v>8</v>
      </c>
      <c r="H2774" s="5">
        <f>IF(
Table1[[#This Row],[Budget_Sales]]=0,
"",
IF(
Table1[[#This Row],[Budget_Sales]]&gt;0,
(Table1[[#This Row],[Actual_Sales]]-Table1[[#This Row],[Budget_Sales]])/Table1[[#This Row],[Budget_Sales]],
(Table1[[#This Row],[Actual_Sales]]-Table1[[#This Row],[Budget_Sales]])/ABS(Table1[[#This Row],[Budget_Sales]])
)
)</f>
        <v>6.1538461538461542E-2</v>
      </c>
      <c r="I2774" s="5" t="str">
        <f>IF(Table1[[#This Row],[Sales_Var]]&gt;=0,"Above Budget","Below Budget")</f>
        <v>Above Budget</v>
      </c>
      <c r="J2774">
        <f>Table1[[#This Row],[Actual_Sales]]-(Table1[[#This Row],[COGS]]+Table1[[#This Row],[Expenses]])</f>
        <v>33</v>
      </c>
      <c r="K2774">
        <v>50</v>
      </c>
      <c r="L2774">
        <f>Table1[[#This Row],[Actual_Profit]]-Table1[[#This Row],[Budget_Profit]]</f>
        <v>-17</v>
      </c>
      <c r="M2774" s="5">
        <f>IF(
Table1[[#This Row],[Budget_Profit]]=0,
"",
IF(
Table1[[#This Row],[Budget_Profit]]&gt;0,
(Table1[[#This Row],[Actual_Profit]]-Table1[[#This Row],[Budget_Profit]])/Table1[[#This Row],[Budget_Profit]],
(Table1[[#This Row],[Actual_Profit]]-Table1[[#This Row],[Budget_Profit]])/ABS(Table1[[#This Row],[Budget_Profit]])
)
)</f>
        <v>-0.34</v>
      </c>
      <c r="N2774" s="5" t="str">
        <f>IF(Table1[[#This Row],[Profit_Var]]&gt;=0, "Above Budget", "Below Budget")</f>
        <v>Below Budget</v>
      </c>
      <c r="O2774">
        <v>59</v>
      </c>
      <c r="P2774">
        <v>50</v>
      </c>
      <c r="Q2774">
        <f>Table1[[#This Row],[COGS]]-Table1[[#This Row],[Budget_COGS]]</f>
        <v>9</v>
      </c>
      <c r="R2774" s="5">
        <f>IF(
Table1[[#This Row],[Budget_COGS]]=0,
"",
IF(
Table1[[#This Row],[Budget_COGS]]&gt;0,
(Table1[[#This Row],[Budget_COGS]]-Table1[[#This Row],[COGS]]) / Table1[[#This Row],[Budget_COGS]],
(Table1[[#This Row],[Budget_COGS]]-Table1[[#This Row],[COGS]]) / ABS(Table1[[#This Row],[Budget_COGS]])
)
)</f>
        <v>-0.18</v>
      </c>
      <c r="S2774" s="5" t="str">
        <f>IF(Table1[[#This Row],[COGS _Var]]&gt;=0, "Above Budget", "Below Budget")</f>
        <v>Above Budget</v>
      </c>
      <c r="T2774">
        <f>Table1[[#This Row],[Actual_Sales]]-Table1[[#This Row],[COGS]]</f>
        <v>79</v>
      </c>
      <c r="U2774">
        <v>80</v>
      </c>
      <c r="V2774">
        <f>Table1[[#This Row],[Gross_Margin]]-Table1[[#This Row],[Budget_Margin]]</f>
        <v>-1</v>
      </c>
      <c r="W2774" s="5">
        <f>IF(
Table1[[#This Row],[Budget_Margin]]=0,
"",
IF(
Table1[[#This Row],[Budget_Margin]]&gt;0,
(Table1[[#This Row],[Gross_Margin]]-Table1[[#This Row],[Budget_Margin]]) / Table1[[#This Row],[Budget_Margin]],
(Table1[[#This Row],[Gross_Margin]]-Table1[[#This Row],[Budget_Margin]]) / ABS(Table1[[#This Row],[Budget_Margin]])
)
)</f>
        <v>-1.2500000000000001E-2</v>
      </c>
      <c r="X2774" s="5" t="str">
        <f>IF(Table1[[#This Row],[Margin_Var]]&gt;=0, "Above Budget", "Below Budget")</f>
        <v>Below Budget</v>
      </c>
      <c r="Y2774" s="5">
        <f>IFERROR(Table1[[#This Row],[Gross_Margin]]/Table1[[#This Row],[Actual_Sales]],0)</f>
        <v>0.57246376811594202</v>
      </c>
      <c r="Z2774" s="5">
        <f>Table1[[#This Row],[Actual_Profit]]/Table1[[#This Row],[Actual_Sales]]</f>
        <v>0.2391304347826087</v>
      </c>
      <c r="AA2774">
        <v>46</v>
      </c>
      <c r="AB2774" s="5">
        <f>IFERROR(Table1[[#This Row],[Expenses]]/Table1[[#This Row],[Actual_Sales]],0)</f>
        <v>0.33333333333333331</v>
      </c>
      <c r="AC2774">
        <v>19</v>
      </c>
      <c r="AD2774">
        <v>411</v>
      </c>
      <c r="AE2774" s="5">
        <f>IFERROR(Table1[[#This Row],[Inventory]]/Table1[[#This Row],[Actual_Sales]],0)</f>
        <v>2.9782608695652173</v>
      </c>
    </row>
    <row r="2775" spans="1:31" x14ac:dyDescent="0.25">
      <c r="A2775">
        <v>515</v>
      </c>
      <c r="B2775">
        <v>937</v>
      </c>
      <c r="C2775">
        <v>1</v>
      </c>
      <c r="D2775" s="2">
        <v>40238</v>
      </c>
      <c r="E2775">
        <v>134</v>
      </c>
      <c r="F2775">
        <v>140</v>
      </c>
      <c r="G2775">
        <f>Table1[[#This Row],[Actual_Sales]]-Table1[[#This Row],[Budget_Sales]]</f>
        <v>-6</v>
      </c>
      <c r="H2775" s="5">
        <f>IF(
Table1[[#This Row],[Budget_Sales]]=0,
"",
IF(
Table1[[#This Row],[Budget_Sales]]&gt;0,
(Table1[[#This Row],[Actual_Sales]]-Table1[[#This Row],[Budget_Sales]])/Table1[[#This Row],[Budget_Sales]],
(Table1[[#This Row],[Actual_Sales]]-Table1[[#This Row],[Budget_Sales]])/ABS(Table1[[#This Row],[Budget_Sales]])
)
)</f>
        <v>-4.2857142857142858E-2</v>
      </c>
      <c r="I2775" s="5" t="str">
        <f>IF(Table1[[#This Row],[Sales_Var]]&gt;=0,"Above Budget","Below Budget")</f>
        <v>Below Budget</v>
      </c>
      <c r="J2775">
        <f>Table1[[#This Row],[Actual_Sales]]-(Table1[[#This Row],[COGS]]+Table1[[#This Row],[Expenses]])</f>
        <v>32</v>
      </c>
      <c r="K2775">
        <v>50</v>
      </c>
      <c r="L2775">
        <f>Table1[[#This Row],[Actual_Profit]]-Table1[[#This Row],[Budget_Profit]]</f>
        <v>-18</v>
      </c>
      <c r="M2775" s="5">
        <f>IF(
Table1[[#This Row],[Budget_Profit]]=0,
"",
IF(
Table1[[#This Row],[Budget_Profit]]&gt;0,
(Table1[[#This Row],[Actual_Profit]]-Table1[[#This Row],[Budget_Profit]])/Table1[[#This Row],[Budget_Profit]],
(Table1[[#This Row],[Actual_Profit]]-Table1[[#This Row],[Budget_Profit]])/ABS(Table1[[#This Row],[Budget_Profit]])
)
)</f>
        <v>-0.36</v>
      </c>
      <c r="N2775" s="5" t="str">
        <f>IF(Table1[[#This Row],[Profit_Var]]&gt;=0, "Above Budget", "Below Budget")</f>
        <v>Below Budget</v>
      </c>
      <c r="O2775">
        <v>57</v>
      </c>
      <c r="P2775">
        <v>60</v>
      </c>
      <c r="Q2775">
        <f>Table1[[#This Row],[COGS]]-Table1[[#This Row],[Budget_COGS]]</f>
        <v>-3</v>
      </c>
      <c r="R2775" s="5">
        <f>IF(
Table1[[#This Row],[Budget_COGS]]=0,
"",
IF(
Table1[[#This Row],[Budget_COGS]]&gt;0,
(Table1[[#This Row],[Budget_COGS]]-Table1[[#This Row],[COGS]]) / Table1[[#This Row],[Budget_COGS]],
(Table1[[#This Row],[Budget_COGS]]-Table1[[#This Row],[COGS]]) / ABS(Table1[[#This Row],[Budget_COGS]])
)
)</f>
        <v>0.05</v>
      </c>
      <c r="S2775" s="5" t="str">
        <f>IF(Table1[[#This Row],[COGS _Var]]&gt;=0, "Above Budget", "Below Budget")</f>
        <v>Below Budget</v>
      </c>
      <c r="T2775">
        <f>Table1[[#This Row],[Actual_Sales]]-Table1[[#This Row],[COGS]]</f>
        <v>77</v>
      </c>
      <c r="U2775">
        <v>80</v>
      </c>
      <c r="V2775">
        <f>Table1[[#This Row],[Gross_Margin]]-Table1[[#This Row],[Budget_Margin]]</f>
        <v>-3</v>
      </c>
      <c r="W2775" s="5">
        <f>IF(
Table1[[#This Row],[Budget_Margin]]=0,
"",
IF(
Table1[[#This Row],[Budget_Margin]]&gt;0,
(Table1[[#This Row],[Gross_Margin]]-Table1[[#This Row],[Budget_Margin]]) / Table1[[#This Row],[Budget_Margin]],
(Table1[[#This Row],[Gross_Margin]]-Table1[[#This Row],[Budget_Margin]]) / ABS(Table1[[#This Row],[Budget_Margin]])
)
)</f>
        <v>-3.7499999999999999E-2</v>
      </c>
      <c r="X2775" s="5" t="str">
        <f>IF(Table1[[#This Row],[Margin_Var]]&gt;=0, "Above Budget", "Below Budget")</f>
        <v>Below Budget</v>
      </c>
      <c r="Y2775" s="5">
        <f>IFERROR(Table1[[#This Row],[Gross_Margin]]/Table1[[#This Row],[Actual_Sales]],0)</f>
        <v>0.57462686567164178</v>
      </c>
      <c r="Z2775" s="5">
        <f>Table1[[#This Row],[Actual_Profit]]/Table1[[#This Row],[Actual_Sales]]</f>
        <v>0.23880597014925373</v>
      </c>
      <c r="AA2775">
        <v>45</v>
      </c>
      <c r="AB2775" s="5">
        <f>IFERROR(Table1[[#This Row],[Expenses]]/Table1[[#This Row],[Actual_Sales]],0)</f>
        <v>0.33582089552238809</v>
      </c>
      <c r="AC2775">
        <v>18</v>
      </c>
      <c r="AD2775">
        <v>323</v>
      </c>
      <c r="AE2775" s="5">
        <f>IFERROR(Table1[[#This Row],[Inventory]]/Table1[[#This Row],[Actual_Sales]],0)</f>
        <v>2.41044776119403</v>
      </c>
    </row>
    <row r="2776" spans="1:31" x14ac:dyDescent="0.25">
      <c r="A2776">
        <v>527</v>
      </c>
      <c r="B2776">
        <v>971</v>
      </c>
      <c r="C2776">
        <v>5</v>
      </c>
      <c r="D2776" s="2">
        <v>40238</v>
      </c>
      <c r="E2776">
        <v>134</v>
      </c>
      <c r="F2776">
        <v>120</v>
      </c>
      <c r="G2776">
        <f>Table1[[#This Row],[Actual_Sales]]-Table1[[#This Row],[Budget_Sales]]</f>
        <v>14</v>
      </c>
      <c r="H2776" s="5">
        <f>IF(
Table1[[#This Row],[Budget_Sales]]=0,
"",
IF(
Table1[[#This Row],[Budget_Sales]]&gt;0,
(Table1[[#This Row],[Actual_Sales]]-Table1[[#This Row],[Budget_Sales]])/Table1[[#This Row],[Budget_Sales]],
(Table1[[#This Row],[Actual_Sales]]-Table1[[#This Row],[Budget_Sales]])/ABS(Table1[[#This Row],[Budget_Sales]])
)
)</f>
        <v>0.11666666666666667</v>
      </c>
      <c r="I2776" s="5" t="str">
        <f>IF(Table1[[#This Row],[Sales_Var]]&gt;=0,"Above Budget","Below Budget")</f>
        <v>Above Budget</v>
      </c>
      <c r="J2776">
        <f>Table1[[#This Row],[Actual_Sales]]-(Table1[[#This Row],[COGS]]+Table1[[#This Row],[Expenses]])</f>
        <v>32</v>
      </c>
      <c r="K2776">
        <v>40</v>
      </c>
      <c r="L2776">
        <f>Table1[[#This Row],[Actual_Profit]]-Table1[[#This Row],[Budget_Profit]]</f>
        <v>-8</v>
      </c>
      <c r="M2776" s="5">
        <f>IF(
Table1[[#This Row],[Budget_Profit]]=0,
"",
IF(
Table1[[#This Row],[Budget_Profit]]&gt;0,
(Table1[[#This Row],[Actual_Profit]]-Table1[[#This Row],[Budget_Profit]])/Table1[[#This Row],[Budget_Profit]],
(Table1[[#This Row],[Actual_Profit]]-Table1[[#This Row],[Budget_Profit]])/ABS(Table1[[#This Row],[Budget_Profit]])
)
)</f>
        <v>-0.2</v>
      </c>
      <c r="N2776" s="5" t="str">
        <f>IF(Table1[[#This Row],[Profit_Var]]&gt;=0, "Above Budget", "Below Budget")</f>
        <v>Below Budget</v>
      </c>
      <c r="O2776">
        <v>57</v>
      </c>
      <c r="P2776">
        <v>50</v>
      </c>
      <c r="Q2776">
        <f>Table1[[#This Row],[COGS]]-Table1[[#This Row],[Budget_COGS]]</f>
        <v>7</v>
      </c>
      <c r="R2776" s="5">
        <f>IF(
Table1[[#This Row],[Budget_COGS]]=0,
"",
IF(
Table1[[#This Row],[Budget_COGS]]&gt;0,
(Table1[[#This Row],[Budget_COGS]]-Table1[[#This Row],[COGS]]) / Table1[[#This Row],[Budget_COGS]],
(Table1[[#This Row],[Budget_COGS]]-Table1[[#This Row],[COGS]]) / ABS(Table1[[#This Row],[Budget_COGS]])
)
)</f>
        <v>-0.14000000000000001</v>
      </c>
      <c r="S2776" s="5" t="str">
        <f>IF(Table1[[#This Row],[COGS _Var]]&gt;=0, "Above Budget", "Below Budget")</f>
        <v>Above Budget</v>
      </c>
      <c r="T2776">
        <f>Table1[[#This Row],[Actual_Sales]]-Table1[[#This Row],[COGS]]</f>
        <v>77</v>
      </c>
      <c r="U2776">
        <v>70</v>
      </c>
      <c r="V2776">
        <f>Table1[[#This Row],[Gross_Margin]]-Table1[[#This Row],[Budget_Margin]]</f>
        <v>7</v>
      </c>
      <c r="W2776" s="5">
        <f>IF(
Table1[[#This Row],[Budget_Margin]]=0,
"",
IF(
Table1[[#This Row],[Budget_Margin]]&gt;0,
(Table1[[#This Row],[Gross_Margin]]-Table1[[#This Row],[Budget_Margin]]) / Table1[[#This Row],[Budget_Margin]],
(Table1[[#This Row],[Gross_Margin]]-Table1[[#This Row],[Budget_Margin]]) / ABS(Table1[[#This Row],[Budget_Margin]])
)
)</f>
        <v>0.1</v>
      </c>
      <c r="X2776" s="5" t="str">
        <f>IF(Table1[[#This Row],[Margin_Var]]&gt;=0, "Above Budget", "Below Budget")</f>
        <v>Above Budget</v>
      </c>
      <c r="Y2776" s="5">
        <f>IFERROR(Table1[[#This Row],[Gross_Margin]]/Table1[[#This Row],[Actual_Sales]],0)</f>
        <v>0.57462686567164178</v>
      </c>
      <c r="Z2776" s="5">
        <f>Table1[[#This Row],[Actual_Profit]]/Table1[[#This Row],[Actual_Sales]]</f>
        <v>0.23880597014925373</v>
      </c>
      <c r="AA2776">
        <v>45</v>
      </c>
      <c r="AB2776" s="5">
        <f>IFERROR(Table1[[#This Row],[Expenses]]/Table1[[#This Row],[Actual_Sales]],0)</f>
        <v>0.33582089552238809</v>
      </c>
      <c r="AC2776">
        <v>18</v>
      </c>
      <c r="AD2776">
        <v>323</v>
      </c>
      <c r="AE2776" s="5">
        <f>IFERROR(Table1[[#This Row],[Inventory]]/Table1[[#This Row],[Actual_Sales]],0)</f>
        <v>2.41044776119403</v>
      </c>
    </row>
    <row r="2777" spans="1:31" x14ac:dyDescent="0.25">
      <c r="A2777">
        <v>3413</v>
      </c>
      <c r="B2777">
        <v>435</v>
      </c>
      <c r="C2777">
        <v>1</v>
      </c>
      <c r="D2777" s="2">
        <v>40756</v>
      </c>
      <c r="E2777">
        <v>109</v>
      </c>
      <c r="F2777">
        <v>130</v>
      </c>
      <c r="G2777">
        <f>Table1[[#This Row],[Actual_Sales]]-Table1[[#This Row],[Budget_Sales]]</f>
        <v>-21</v>
      </c>
      <c r="H2777" s="5">
        <f>IF(
Table1[[#This Row],[Budget_Sales]]=0,
"",
IF(
Table1[[#This Row],[Budget_Sales]]&gt;0,
(Table1[[#This Row],[Actual_Sales]]-Table1[[#This Row],[Budget_Sales]])/Table1[[#This Row],[Budget_Sales]],
(Table1[[#This Row],[Actual_Sales]]-Table1[[#This Row],[Budget_Sales]])/ABS(Table1[[#This Row],[Budget_Sales]])
)
)</f>
        <v>-0.16153846153846155</v>
      </c>
      <c r="I2777" s="5" t="str">
        <f>IF(Table1[[#This Row],[Sales_Var]]&gt;=0,"Above Budget","Below Budget")</f>
        <v>Below Budget</v>
      </c>
      <c r="J2777">
        <f>Table1[[#This Row],[Actual_Sales]]-(Table1[[#This Row],[COGS]]+Table1[[#This Row],[Expenses]])</f>
        <v>26</v>
      </c>
      <c r="K2777">
        <v>40</v>
      </c>
      <c r="L2777">
        <f>Table1[[#This Row],[Actual_Profit]]-Table1[[#This Row],[Budget_Profit]]</f>
        <v>-14</v>
      </c>
      <c r="M2777" s="5">
        <f>IF(
Table1[[#This Row],[Budget_Profit]]=0,
"",
IF(
Table1[[#This Row],[Budget_Profit]]&gt;0,
(Table1[[#This Row],[Actual_Profit]]-Table1[[#This Row],[Budget_Profit]])/Table1[[#This Row],[Budget_Profit]],
(Table1[[#This Row],[Actual_Profit]]-Table1[[#This Row],[Budget_Profit]])/ABS(Table1[[#This Row],[Budget_Profit]])
)
)</f>
        <v>-0.35</v>
      </c>
      <c r="N2777" s="5" t="str">
        <f>IF(Table1[[#This Row],[Profit_Var]]&gt;=0, "Above Budget", "Below Budget")</f>
        <v>Below Budget</v>
      </c>
      <c r="O2777">
        <v>50</v>
      </c>
      <c r="P2777">
        <v>60</v>
      </c>
      <c r="Q2777">
        <f>Table1[[#This Row],[COGS]]-Table1[[#This Row],[Budget_COGS]]</f>
        <v>-10</v>
      </c>
      <c r="R2777" s="5">
        <f>IF(
Table1[[#This Row],[Budget_COGS]]=0,
"",
IF(
Table1[[#This Row],[Budget_COGS]]&gt;0,
(Table1[[#This Row],[Budget_COGS]]-Table1[[#This Row],[COGS]]) / Table1[[#This Row],[Budget_COGS]],
(Table1[[#This Row],[Budget_COGS]]-Table1[[#This Row],[COGS]]) / ABS(Table1[[#This Row],[Budget_COGS]])
)
)</f>
        <v>0.16666666666666666</v>
      </c>
      <c r="S2777" s="5" t="str">
        <f>IF(Table1[[#This Row],[COGS _Var]]&gt;=0, "Above Budget", "Below Budget")</f>
        <v>Below Budget</v>
      </c>
      <c r="T2777">
        <f>Table1[[#This Row],[Actual_Sales]]-Table1[[#This Row],[COGS]]</f>
        <v>59</v>
      </c>
      <c r="U2777">
        <v>70</v>
      </c>
      <c r="V2777">
        <f>Table1[[#This Row],[Gross_Margin]]-Table1[[#This Row],[Budget_Margin]]</f>
        <v>-11</v>
      </c>
      <c r="W2777" s="5">
        <f>IF(
Table1[[#This Row],[Budget_Margin]]=0,
"",
IF(
Table1[[#This Row],[Budget_Margin]]&gt;0,
(Table1[[#This Row],[Gross_Margin]]-Table1[[#This Row],[Budget_Margin]]) / Table1[[#This Row],[Budget_Margin]],
(Table1[[#This Row],[Gross_Margin]]-Table1[[#This Row],[Budget_Margin]]) / ABS(Table1[[#This Row],[Budget_Margin]])
)
)</f>
        <v>-0.15714285714285714</v>
      </c>
      <c r="X2777" s="5" t="str">
        <f>IF(Table1[[#This Row],[Margin_Var]]&gt;=0, "Above Budget", "Below Budget")</f>
        <v>Below Budget</v>
      </c>
      <c r="Y2777" s="5">
        <f>IFERROR(Table1[[#This Row],[Gross_Margin]]/Table1[[#This Row],[Actual_Sales]],0)</f>
        <v>0.54128440366972475</v>
      </c>
      <c r="Z2777" s="5">
        <f>Table1[[#This Row],[Actual_Profit]]/Table1[[#This Row],[Actual_Sales]]</f>
        <v>0.23853211009174313</v>
      </c>
      <c r="AA2777">
        <v>33</v>
      </c>
      <c r="AB2777" s="5">
        <f>IFERROR(Table1[[#This Row],[Expenses]]/Table1[[#This Row],[Actual_Sales]],0)</f>
        <v>0.30275229357798167</v>
      </c>
      <c r="AC2777">
        <v>15</v>
      </c>
      <c r="AD2777">
        <v>1064</v>
      </c>
      <c r="AE2777" s="5">
        <f>IFERROR(Table1[[#This Row],[Inventory]]/Table1[[#This Row],[Actual_Sales]],0)</f>
        <v>9.761467889908257</v>
      </c>
    </row>
    <row r="2778" spans="1:31" x14ac:dyDescent="0.25">
      <c r="A2778">
        <v>3401</v>
      </c>
      <c r="B2778">
        <v>417</v>
      </c>
      <c r="C2778">
        <v>3</v>
      </c>
      <c r="D2778" s="2">
        <v>40756</v>
      </c>
      <c r="E2778">
        <v>109</v>
      </c>
      <c r="F2778">
        <v>110</v>
      </c>
      <c r="G2778">
        <f>Table1[[#This Row],[Actual_Sales]]-Table1[[#This Row],[Budget_Sales]]</f>
        <v>-1</v>
      </c>
      <c r="H2778" s="5">
        <f>IF(
Table1[[#This Row],[Budget_Sales]]=0,
"",
IF(
Table1[[#This Row],[Budget_Sales]]&gt;0,
(Table1[[#This Row],[Actual_Sales]]-Table1[[#This Row],[Budget_Sales]])/Table1[[#This Row],[Budget_Sales]],
(Table1[[#This Row],[Actual_Sales]]-Table1[[#This Row],[Budget_Sales]])/ABS(Table1[[#This Row],[Budget_Sales]])
)
)</f>
        <v>-9.0909090909090905E-3</v>
      </c>
      <c r="I2778" s="5" t="str">
        <f>IF(Table1[[#This Row],[Sales_Var]]&gt;=0,"Above Budget","Below Budget")</f>
        <v>Below Budget</v>
      </c>
      <c r="J2778">
        <f>Table1[[#This Row],[Actual_Sales]]-(Table1[[#This Row],[COGS]]+Table1[[#This Row],[Expenses]])</f>
        <v>26</v>
      </c>
      <c r="K2778">
        <v>30</v>
      </c>
      <c r="L2778">
        <f>Table1[[#This Row],[Actual_Profit]]-Table1[[#This Row],[Budget_Profit]]</f>
        <v>-4</v>
      </c>
      <c r="M2778" s="5">
        <f>IF(
Table1[[#This Row],[Budget_Profit]]=0,
"",
IF(
Table1[[#This Row],[Budget_Profit]]&gt;0,
(Table1[[#This Row],[Actual_Profit]]-Table1[[#This Row],[Budget_Profit]])/Table1[[#This Row],[Budget_Profit]],
(Table1[[#This Row],[Actual_Profit]]-Table1[[#This Row],[Budget_Profit]])/ABS(Table1[[#This Row],[Budget_Profit]])
)
)</f>
        <v>-0.13333333333333333</v>
      </c>
      <c r="N2778" s="5" t="str">
        <f>IF(Table1[[#This Row],[Profit_Var]]&gt;=0, "Above Budget", "Below Budget")</f>
        <v>Below Budget</v>
      </c>
      <c r="O2778">
        <v>50</v>
      </c>
      <c r="P2778">
        <v>50</v>
      </c>
      <c r="Q2778">
        <f>Table1[[#This Row],[COGS]]-Table1[[#This Row],[Budget_COGS]]</f>
        <v>0</v>
      </c>
      <c r="R2778" s="5">
        <f>IF(
Table1[[#This Row],[Budget_COGS]]=0,
"",
IF(
Table1[[#This Row],[Budget_COGS]]&gt;0,
(Table1[[#This Row],[Budget_COGS]]-Table1[[#This Row],[COGS]]) / Table1[[#This Row],[Budget_COGS]],
(Table1[[#This Row],[Budget_COGS]]-Table1[[#This Row],[COGS]]) / ABS(Table1[[#This Row],[Budget_COGS]])
)
)</f>
        <v>0</v>
      </c>
      <c r="S2778" s="5" t="str">
        <f>IF(Table1[[#This Row],[COGS _Var]]&gt;=0, "Above Budget", "Below Budget")</f>
        <v>Above Budget</v>
      </c>
      <c r="T2778">
        <f>Table1[[#This Row],[Actual_Sales]]-Table1[[#This Row],[COGS]]</f>
        <v>59</v>
      </c>
      <c r="U2778">
        <v>60</v>
      </c>
      <c r="V2778">
        <f>Table1[[#This Row],[Gross_Margin]]-Table1[[#This Row],[Budget_Margin]]</f>
        <v>-1</v>
      </c>
      <c r="W2778" s="5">
        <f>IF(
Table1[[#This Row],[Budget_Margin]]=0,
"",
IF(
Table1[[#This Row],[Budget_Margin]]&gt;0,
(Table1[[#This Row],[Gross_Margin]]-Table1[[#This Row],[Budget_Margin]]) / Table1[[#This Row],[Budget_Margin]],
(Table1[[#This Row],[Gross_Margin]]-Table1[[#This Row],[Budget_Margin]]) / ABS(Table1[[#This Row],[Budget_Margin]])
)
)</f>
        <v>-1.6666666666666666E-2</v>
      </c>
      <c r="X2778" s="5" t="str">
        <f>IF(Table1[[#This Row],[Margin_Var]]&gt;=0, "Above Budget", "Below Budget")</f>
        <v>Below Budget</v>
      </c>
      <c r="Y2778" s="5">
        <f>IFERROR(Table1[[#This Row],[Gross_Margin]]/Table1[[#This Row],[Actual_Sales]],0)</f>
        <v>0.54128440366972475</v>
      </c>
      <c r="Z2778" s="5">
        <f>Table1[[#This Row],[Actual_Profit]]/Table1[[#This Row],[Actual_Sales]]</f>
        <v>0.23853211009174313</v>
      </c>
      <c r="AA2778">
        <v>33</v>
      </c>
      <c r="AB2778" s="5">
        <f>IFERROR(Table1[[#This Row],[Expenses]]/Table1[[#This Row],[Actual_Sales]],0)</f>
        <v>0.30275229357798167</v>
      </c>
      <c r="AC2778">
        <v>15</v>
      </c>
      <c r="AD2778">
        <v>1064</v>
      </c>
      <c r="AE2778" s="5">
        <f>IFERROR(Table1[[#This Row],[Inventory]]/Table1[[#This Row],[Actual_Sales]],0)</f>
        <v>9.761467889908257</v>
      </c>
    </row>
    <row r="2779" spans="1:31" x14ac:dyDescent="0.25">
      <c r="A2779">
        <v>3421</v>
      </c>
      <c r="B2779">
        <v>475</v>
      </c>
      <c r="C2779">
        <v>10</v>
      </c>
      <c r="D2779" s="2">
        <v>40756</v>
      </c>
      <c r="E2779">
        <v>109</v>
      </c>
      <c r="F2779">
        <v>80</v>
      </c>
      <c r="G2779">
        <f>Table1[[#This Row],[Actual_Sales]]-Table1[[#This Row],[Budget_Sales]]</f>
        <v>29</v>
      </c>
      <c r="H2779" s="5">
        <f>IF(
Table1[[#This Row],[Budget_Sales]]=0,
"",
IF(
Table1[[#This Row],[Budget_Sales]]&gt;0,
(Table1[[#This Row],[Actual_Sales]]-Table1[[#This Row],[Budget_Sales]])/Table1[[#This Row],[Budget_Sales]],
(Table1[[#This Row],[Actual_Sales]]-Table1[[#This Row],[Budget_Sales]])/ABS(Table1[[#This Row],[Budget_Sales]])
)
)</f>
        <v>0.36249999999999999</v>
      </c>
      <c r="I2779" s="5" t="str">
        <f>IF(Table1[[#This Row],[Sales_Var]]&gt;=0,"Above Budget","Below Budget")</f>
        <v>Above Budget</v>
      </c>
      <c r="J2779">
        <f>Table1[[#This Row],[Actual_Sales]]-(Table1[[#This Row],[COGS]]+Table1[[#This Row],[Expenses]])</f>
        <v>26</v>
      </c>
      <c r="K2779">
        <v>30</v>
      </c>
      <c r="L2779">
        <f>Table1[[#This Row],[Actual_Profit]]-Table1[[#This Row],[Budget_Profit]]</f>
        <v>-4</v>
      </c>
      <c r="M2779" s="5">
        <f>IF(
Table1[[#This Row],[Budget_Profit]]=0,
"",
IF(
Table1[[#This Row],[Budget_Profit]]&gt;0,
(Table1[[#This Row],[Actual_Profit]]-Table1[[#This Row],[Budget_Profit]])/Table1[[#This Row],[Budget_Profit]],
(Table1[[#This Row],[Actual_Profit]]-Table1[[#This Row],[Budget_Profit]])/ABS(Table1[[#This Row],[Budget_Profit]])
)
)</f>
        <v>-0.13333333333333333</v>
      </c>
      <c r="N2779" s="5" t="str">
        <f>IF(Table1[[#This Row],[Profit_Var]]&gt;=0, "Above Budget", "Below Budget")</f>
        <v>Below Budget</v>
      </c>
      <c r="O2779">
        <v>50</v>
      </c>
      <c r="P2779">
        <v>30</v>
      </c>
      <c r="Q2779">
        <f>Table1[[#This Row],[COGS]]-Table1[[#This Row],[Budget_COGS]]</f>
        <v>20</v>
      </c>
      <c r="R2779" s="5">
        <f>IF(
Table1[[#This Row],[Budget_COGS]]=0,
"",
IF(
Table1[[#This Row],[Budget_COGS]]&gt;0,
(Table1[[#This Row],[Budget_COGS]]-Table1[[#This Row],[COGS]]) / Table1[[#This Row],[Budget_COGS]],
(Table1[[#This Row],[Budget_COGS]]-Table1[[#This Row],[COGS]]) / ABS(Table1[[#This Row],[Budget_COGS]])
)
)</f>
        <v>-0.66666666666666663</v>
      </c>
      <c r="S2779" s="5" t="str">
        <f>IF(Table1[[#This Row],[COGS _Var]]&gt;=0, "Above Budget", "Below Budget")</f>
        <v>Above Budget</v>
      </c>
      <c r="T2779">
        <f>Table1[[#This Row],[Actual_Sales]]-Table1[[#This Row],[COGS]]</f>
        <v>59</v>
      </c>
      <c r="U2779">
        <v>50</v>
      </c>
      <c r="V2779">
        <f>Table1[[#This Row],[Gross_Margin]]-Table1[[#This Row],[Budget_Margin]]</f>
        <v>9</v>
      </c>
      <c r="W2779" s="5">
        <f>IF(
Table1[[#This Row],[Budget_Margin]]=0,
"",
IF(
Table1[[#This Row],[Budget_Margin]]&gt;0,
(Table1[[#This Row],[Gross_Margin]]-Table1[[#This Row],[Budget_Margin]]) / Table1[[#This Row],[Budget_Margin]],
(Table1[[#This Row],[Gross_Margin]]-Table1[[#This Row],[Budget_Margin]]) / ABS(Table1[[#This Row],[Budget_Margin]])
)
)</f>
        <v>0.18</v>
      </c>
      <c r="X2779" s="5" t="str">
        <f>IF(Table1[[#This Row],[Margin_Var]]&gt;=0, "Above Budget", "Below Budget")</f>
        <v>Above Budget</v>
      </c>
      <c r="Y2779" s="5">
        <f>IFERROR(Table1[[#This Row],[Gross_Margin]]/Table1[[#This Row],[Actual_Sales]],0)</f>
        <v>0.54128440366972475</v>
      </c>
      <c r="Z2779" s="5">
        <f>Table1[[#This Row],[Actual_Profit]]/Table1[[#This Row],[Actual_Sales]]</f>
        <v>0.23853211009174313</v>
      </c>
      <c r="AA2779">
        <v>33</v>
      </c>
      <c r="AB2779" s="5">
        <f>IFERROR(Table1[[#This Row],[Expenses]]/Table1[[#This Row],[Actual_Sales]],0)</f>
        <v>0.30275229357798167</v>
      </c>
      <c r="AC2779">
        <v>15</v>
      </c>
      <c r="AD2779">
        <v>1064</v>
      </c>
      <c r="AE2779" s="5">
        <f>IFERROR(Table1[[#This Row],[Inventory]]/Table1[[#This Row],[Actual_Sales]],0)</f>
        <v>9.761467889908257</v>
      </c>
    </row>
    <row r="2780" spans="1:31" x14ac:dyDescent="0.25">
      <c r="A2780">
        <v>3392</v>
      </c>
      <c r="B2780">
        <v>330</v>
      </c>
      <c r="C2780">
        <v>2</v>
      </c>
      <c r="D2780" s="2">
        <v>40756</v>
      </c>
      <c r="E2780">
        <v>84</v>
      </c>
      <c r="F2780">
        <v>80</v>
      </c>
      <c r="G2780">
        <f>Table1[[#This Row],[Actual_Sales]]-Table1[[#This Row],[Budget_Sales]]</f>
        <v>4</v>
      </c>
      <c r="H2780" s="5">
        <f>IF(
Table1[[#This Row],[Budget_Sales]]=0,
"",
IF(
Table1[[#This Row],[Budget_Sales]]&gt;0,
(Table1[[#This Row],[Actual_Sales]]-Table1[[#This Row],[Budget_Sales]])/Table1[[#This Row],[Budget_Sales]],
(Table1[[#This Row],[Actual_Sales]]-Table1[[#This Row],[Budget_Sales]])/ABS(Table1[[#This Row],[Budget_Sales]])
)
)</f>
        <v>0.05</v>
      </c>
      <c r="I2780" s="5" t="str">
        <f>IF(Table1[[#This Row],[Sales_Var]]&gt;=0,"Above Budget","Below Budget")</f>
        <v>Above Budget</v>
      </c>
      <c r="J2780">
        <f>Table1[[#This Row],[Actual_Sales]]-(Table1[[#This Row],[COGS]]+Table1[[#This Row],[Expenses]])</f>
        <v>20</v>
      </c>
      <c r="K2780">
        <v>30</v>
      </c>
      <c r="L2780">
        <f>Table1[[#This Row],[Actual_Profit]]-Table1[[#This Row],[Budget_Profit]]</f>
        <v>-10</v>
      </c>
      <c r="M2780" s="5">
        <f>IF(
Table1[[#This Row],[Budget_Profit]]=0,
"",
IF(
Table1[[#This Row],[Budget_Profit]]&gt;0,
(Table1[[#This Row],[Actual_Profit]]-Table1[[#This Row],[Budget_Profit]])/Table1[[#This Row],[Budget_Profit]],
(Table1[[#This Row],[Actual_Profit]]-Table1[[#This Row],[Budget_Profit]])/ABS(Table1[[#This Row],[Budget_Profit]])
)
)</f>
        <v>-0.33333333333333331</v>
      </c>
      <c r="N2780" s="5" t="str">
        <f>IF(Table1[[#This Row],[Profit_Var]]&gt;=0, "Above Budget", "Below Budget")</f>
        <v>Below Budget</v>
      </c>
      <c r="O2780">
        <v>34</v>
      </c>
      <c r="P2780">
        <v>30</v>
      </c>
      <c r="Q2780">
        <f>Table1[[#This Row],[COGS]]-Table1[[#This Row],[Budget_COGS]]</f>
        <v>4</v>
      </c>
      <c r="R2780" s="5">
        <f>IF(
Table1[[#This Row],[Budget_COGS]]=0,
"",
IF(
Table1[[#This Row],[Budget_COGS]]&gt;0,
(Table1[[#This Row],[Budget_COGS]]-Table1[[#This Row],[COGS]]) / Table1[[#This Row],[Budget_COGS]],
(Table1[[#This Row],[Budget_COGS]]-Table1[[#This Row],[COGS]]) / ABS(Table1[[#This Row],[Budget_COGS]])
)
)</f>
        <v>-0.13333333333333333</v>
      </c>
      <c r="S2780" s="5" t="str">
        <f>IF(Table1[[#This Row],[COGS _Var]]&gt;=0, "Above Budget", "Below Budget")</f>
        <v>Above Budget</v>
      </c>
      <c r="T2780">
        <f>Table1[[#This Row],[Actual_Sales]]-Table1[[#This Row],[COGS]]</f>
        <v>50</v>
      </c>
      <c r="U2780">
        <v>50</v>
      </c>
      <c r="V2780">
        <f>Table1[[#This Row],[Gross_Margin]]-Table1[[#This Row],[Budget_Margin]]</f>
        <v>0</v>
      </c>
      <c r="W2780" s="5">
        <f>IF(
Table1[[#This Row],[Budget_Margin]]=0,
"",
IF(
Table1[[#This Row],[Budget_Margin]]&gt;0,
(Table1[[#This Row],[Gross_Margin]]-Table1[[#This Row],[Budget_Margin]]) / Table1[[#This Row],[Budget_Margin]],
(Table1[[#This Row],[Gross_Margin]]-Table1[[#This Row],[Budget_Margin]]) / ABS(Table1[[#This Row],[Budget_Margin]])
)
)</f>
        <v>0</v>
      </c>
      <c r="X2780" s="5" t="str">
        <f>IF(Table1[[#This Row],[Margin_Var]]&gt;=0, "Above Budget", "Below Budget")</f>
        <v>Above Budget</v>
      </c>
      <c r="Y2780" s="5">
        <f>IFERROR(Table1[[#This Row],[Gross_Margin]]/Table1[[#This Row],[Actual_Sales]],0)</f>
        <v>0.59523809523809523</v>
      </c>
      <c r="Z2780" s="5">
        <f>Table1[[#This Row],[Actual_Profit]]/Table1[[#This Row],[Actual_Sales]]</f>
        <v>0.23809523809523808</v>
      </c>
      <c r="AA2780">
        <v>30</v>
      </c>
      <c r="AB2780" s="5">
        <f>IFERROR(Table1[[#This Row],[Expenses]]/Table1[[#This Row],[Actual_Sales]],0)</f>
        <v>0.35714285714285715</v>
      </c>
      <c r="AC2780">
        <v>10</v>
      </c>
      <c r="AD2780">
        <v>428</v>
      </c>
      <c r="AE2780" s="5">
        <f>IFERROR(Table1[[#This Row],[Inventory]]/Table1[[#This Row],[Actual_Sales]],0)</f>
        <v>5.0952380952380949</v>
      </c>
    </row>
    <row r="2781" spans="1:31" x14ac:dyDescent="0.25">
      <c r="A2781">
        <v>3422</v>
      </c>
      <c r="B2781">
        <v>503</v>
      </c>
      <c r="C2781">
        <v>3</v>
      </c>
      <c r="D2781" s="2">
        <v>40756</v>
      </c>
      <c r="E2781">
        <v>84</v>
      </c>
      <c r="F2781">
        <v>100</v>
      </c>
      <c r="G2781">
        <f>Table1[[#This Row],[Actual_Sales]]-Table1[[#This Row],[Budget_Sales]]</f>
        <v>-16</v>
      </c>
      <c r="H2781" s="5">
        <f>IF(
Table1[[#This Row],[Budget_Sales]]=0,
"",
IF(
Table1[[#This Row],[Budget_Sales]]&gt;0,
(Table1[[#This Row],[Actual_Sales]]-Table1[[#This Row],[Budget_Sales]])/Table1[[#This Row],[Budget_Sales]],
(Table1[[#This Row],[Actual_Sales]]-Table1[[#This Row],[Budget_Sales]])/ABS(Table1[[#This Row],[Budget_Sales]])
)
)</f>
        <v>-0.16</v>
      </c>
      <c r="I2781" s="5" t="str">
        <f>IF(Table1[[#This Row],[Sales_Var]]&gt;=0,"Above Budget","Below Budget")</f>
        <v>Below Budget</v>
      </c>
      <c r="J2781">
        <f>Table1[[#This Row],[Actual_Sales]]-(Table1[[#This Row],[COGS]]+Table1[[#This Row],[Expenses]])</f>
        <v>20</v>
      </c>
      <c r="K2781">
        <v>40</v>
      </c>
      <c r="L2781">
        <f>Table1[[#This Row],[Actual_Profit]]-Table1[[#This Row],[Budget_Profit]]</f>
        <v>-20</v>
      </c>
      <c r="M2781" s="5">
        <f>IF(
Table1[[#This Row],[Budget_Profit]]=0,
"",
IF(
Table1[[#This Row],[Budget_Profit]]&gt;0,
(Table1[[#This Row],[Actual_Profit]]-Table1[[#This Row],[Budget_Profit]])/Table1[[#This Row],[Budget_Profit]],
(Table1[[#This Row],[Actual_Profit]]-Table1[[#This Row],[Budget_Profit]])/ABS(Table1[[#This Row],[Budget_Profit]])
)
)</f>
        <v>-0.5</v>
      </c>
      <c r="N2781" s="5" t="str">
        <f>IF(Table1[[#This Row],[Profit_Var]]&gt;=0, "Above Budget", "Below Budget")</f>
        <v>Below Budget</v>
      </c>
      <c r="O2781">
        <v>34</v>
      </c>
      <c r="P2781">
        <v>40</v>
      </c>
      <c r="Q2781">
        <f>Table1[[#This Row],[COGS]]-Table1[[#This Row],[Budget_COGS]]</f>
        <v>-6</v>
      </c>
      <c r="R2781" s="5">
        <f>IF(
Table1[[#This Row],[Budget_COGS]]=0,
"",
IF(
Table1[[#This Row],[Budget_COGS]]&gt;0,
(Table1[[#This Row],[Budget_COGS]]-Table1[[#This Row],[COGS]]) / Table1[[#This Row],[Budget_COGS]],
(Table1[[#This Row],[Budget_COGS]]-Table1[[#This Row],[COGS]]) / ABS(Table1[[#This Row],[Budget_COGS]])
)
)</f>
        <v>0.15</v>
      </c>
      <c r="S2781" s="5" t="str">
        <f>IF(Table1[[#This Row],[COGS _Var]]&gt;=0, "Above Budget", "Below Budget")</f>
        <v>Below Budget</v>
      </c>
      <c r="T2781">
        <f>Table1[[#This Row],[Actual_Sales]]-Table1[[#This Row],[COGS]]</f>
        <v>50</v>
      </c>
      <c r="U2781">
        <v>60</v>
      </c>
      <c r="V2781">
        <f>Table1[[#This Row],[Gross_Margin]]-Table1[[#This Row],[Budget_Margin]]</f>
        <v>-10</v>
      </c>
      <c r="W2781" s="5">
        <f>IF(
Table1[[#This Row],[Budget_Margin]]=0,
"",
IF(
Table1[[#This Row],[Budget_Margin]]&gt;0,
(Table1[[#This Row],[Gross_Margin]]-Table1[[#This Row],[Budget_Margin]]) / Table1[[#This Row],[Budget_Margin]],
(Table1[[#This Row],[Gross_Margin]]-Table1[[#This Row],[Budget_Margin]]) / ABS(Table1[[#This Row],[Budget_Margin]])
)
)</f>
        <v>-0.16666666666666666</v>
      </c>
      <c r="X2781" s="5" t="str">
        <f>IF(Table1[[#This Row],[Margin_Var]]&gt;=0, "Above Budget", "Below Budget")</f>
        <v>Below Budget</v>
      </c>
      <c r="Y2781" s="5">
        <f>IFERROR(Table1[[#This Row],[Gross_Margin]]/Table1[[#This Row],[Actual_Sales]],0)</f>
        <v>0.59523809523809523</v>
      </c>
      <c r="Z2781" s="5">
        <f>Table1[[#This Row],[Actual_Profit]]/Table1[[#This Row],[Actual_Sales]]</f>
        <v>0.23809523809523808</v>
      </c>
      <c r="AA2781">
        <v>30</v>
      </c>
      <c r="AB2781" s="5">
        <f>IFERROR(Table1[[#This Row],[Expenses]]/Table1[[#This Row],[Actual_Sales]],0)</f>
        <v>0.35714285714285715</v>
      </c>
      <c r="AC2781">
        <v>10</v>
      </c>
      <c r="AD2781">
        <v>428</v>
      </c>
      <c r="AE2781" s="5">
        <f>IFERROR(Table1[[#This Row],[Inventory]]/Table1[[#This Row],[Actual_Sales]],0)</f>
        <v>5.0952380952380949</v>
      </c>
    </row>
    <row r="2782" spans="1:31" x14ac:dyDescent="0.25">
      <c r="A2782">
        <v>3368</v>
      </c>
      <c r="B2782">
        <v>210</v>
      </c>
      <c r="C2782">
        <v>9</v>
      </c>
      <c r="D2782" s="2">
        <v>40756</v>
      </c>
      <c r="E2782">
        <v>84</v>
      </c>
      <c r="F2782">
        <v>80</v>
      </c>
      <c r="G2782">
        <f>Table1[[#This Row],[Actual_Sales]]-Table1[[#This Row],[Budget_Sales]]</f>
        <v>4</v>
      </c>
      <c r="H2782" s="5">
        <f>IF(
Table1[[#This Row],[Budget_Sales]]=0,
"",
IF(
Table1[[#This Row],[Budget_Sales]]&gt;0,
(Table1[[#This Row],[Actual_Sales]]-Table1[[#This Row],[Budget_Sales]])/Table1[[#This Row],[Budget_Sales]],
(Table1[[#This Row],[Actual_Sales]]-Table1[[#This Row],[Budget_Sales]])/ABS(Table1[[#This Row],[Budget_Sales]])
)
)</f>
        <v>0.05</v>
      </c>
      <c r="I2782" s="5" t="str">
        <f>IF(Table1[[#This Row],[Sales_Var]]&gt;=0,"Above Budget","Below Budget")</f>
        <v>Above Budget</v>
      </c>
      <c r="J2782">
        <f>Table1[[#This Row],[Actual_Sales]]-(Table1[[#This Row],[COGS]]+Table1[[#This Row],[Expenses]])</f>
        <v>20</v>
      </c>
      <c r="K2782">
        <v>30</v>
      </c>
      <c r="L2782">
        <f>Table1[[#This Row],[Actual_Profit]]-Table1[[#This Row],[Budget_Profit]]</f>
        <v>-10</v>
      </c>
      <c r="M2782" s="5">
        <f>IF(
Table1[[#This Row],[Budget_Profit]]=0,
"",
IF(
Table1[[#This Row],[Budget_Profit]]&gt;0,
(Table1[[#This Row],[Actual_Profit]]-Table1[[#This Row],[Budget_Profit]])/Table1[[#This Row],[Budget_Profit]],
(Table1[[#This Row],[Actual_Profit]]-Table1[[#This Row],[Budget_Profit]])/ABS(Table1[[#This Row],[Budget_Profit]])
)
)</f>
        <v>-0.33333333333333331</v>
      </c>
      <c r="N2782" s="5" t="str">
        <f>IF(Table1[[#This Row],[Profit_Var]]&gt;=0, "Above Budget", "Below Budget")</f>
        <v>Below Budget</v>
      </c>
      <c r="O2782">
        <v>34</v>
      </c>
      <c r="P2782">
        <v>30</v>
      </c>
      <c r="Q2782">
        <f>Table1[[#This Row],[COGS]]-Table1[[#This Row],[Budget_COGS]]</f>
        <v>4</v>
      </c>
      <c r="R2782" s="5">
        <f>IF(
Table1[[#This Row],[Budget_COGS]]=0,
"",
IF(
Table1[[#This Row],[Budget_COGS]]&gt;0,
(Table1[[#This Row],[Budget_COGS]]-Table1[[#This Row],[COGS]]) / Table1[[#This Row],[Budget_COGS]],
(Table1[[#This Row],[Budget_COGS]]-Table1[[#This Row],[COGS]]) / ABS(Table1[[#This Row],[Budget_COGS]])
)
)</f>
        <v>-0.13333333333333333</v>
      </c>
      <c r="S2782" s="5" t="str">
        <f>IF(Table1[[#This Row],[COGS _Var]]&gt;=0, "Above Budget", "Below Budget")</f>
        <v>Above Budget</v>
      </c>
      <c r="T2782">
        <f>Table1[[#This Row],[Actual_Sales]]-Table1[[#This Row],[COGS]]</f>
        <v>50</v>
      </c>
      <c r="U2782">
        <v>50</v>
      </c>
      <c r="V2782">
        <f>Table1[[#This Row],[Gross_Margin]]-Table1[[#This Row],[Budget_Margin]]</f>
        <v>0</v>
      </c>
      <c r="W2782" s="5">
        <f>IF(
Table1[[#This Row],[Budget_Margin]]=0,
"",
IF(
Table1[[#This Row],[Budget_Margin]]&gt;0,
(Table1[[#This Row],[Gross_Margin]]-Table1[[#This Row],[Budget_Margin]]) / Table1[[#This Row],[Budget_Margin]],
(Table1[[#This Row],[Gross_Margin]]-Table1[[#This Row],[Budget_Margin]]) / ABS(Table1[[#This Row],[Budget_Margin]])
)
)</f>
        <v>0</v>
      </c>
      <c r="X2782" s="5" t="str">
        <f>IF(Table1[[#This Row],[Margin_Var]]&gt;=0, "Above Budget", "Below Budget")</f>
        <v>Above Budget</v>
      </c>
      <c r="Y2782" s="5">
        <f>IFERROR(Table1[[#This Row],[Gross_Margin]]/Table1[[#This Row],[Actual_Sales]],0)</f>
        <v>0.59523809523809523</v>
      </c>
      <c r="Z2782" s="5">
        <f>Table1[[#This Row],[Actual_Profit]]/Table1[[#This Row],[Actual_Sales]]</f>
        <v>0.23809523809523808</v>
      </c>
      <c r="AA2782">
        <v>30</v>
      </c>
      <c r="AB2782" s="5">
        <f>IFERROR(Table1[[#This Row],[Expenses]]/Table1[[#This Row],[Actual_Sales]],0)</f>
        <v>0.35714285714285715</v>
      </c>
      <c r="AC2782">
        <v>10</v>
      </c>
      <c r="AD2782">
        <v>428</v>
      </c>
      <c r="AE2782" s="5">
        <f>IFERROR(Table1[[#This Row],[Inventory]]/Table1[[#This Row],[Actual_Sales]],0)</f>
        <v>5.0952380952380949</v>
      </c>
    </row>
    <row r="2783" spans="1:31" x14ac:dyDescent="0.25">
      <c r="A2783">
        <v>3201</v>
      </c>
      <c r="B2783">
        <v>254</v>
      </c>
      <c r="C2783">
        <v>9</v>
      </c>
      <c r="D2783" s="2">
        <v>40725</v>
      </c>
      <c r="E2783">
        <v>84</v>
      </c>
      <c r="F2783">
        <v>80</v>
      </c>
      <c r="G2783">
        <f>Table1[[#This Row],[Actual_Sales]]-Table1[[#This Row],[Budget_Sales]]</f>
        <v>4</v>
      </c>
      <c r="H2783" s="5">
        <f>IF(
Table1[[#This Row],[Budget_Sales]]=0,
"",
IF(
Table1[[#This Row],[Budget_Sales]]&gt;0,
(Table1[[#This Row],[Actual_Sales]]-Table1[[#This Row],[Budget_Sales]])/Table1[[#This Row],[Budget_Sales]],
(Table1[[#This Row],[Actual_Sales]]-Table1[[#This Row],[Budget_Sales]])/ABS(Table1[[#This Row],[Budget_Sales]])
)
)</f>
        <v>0.05</v>
      </c>
      <c r="I2783" s="5" t="str">
        <f>IF(Table1[[#This Row],[Sales_Var]]&gt;=0,"Above Budget","Below Budget")</f>
        <v>Above Budget</v>
      </c>
      <c r="J2783">
        <f>Table1[[#This Row],[Actual_Sales]]-(Table1[[#This Row],[COGS]]+Table1[[#This Row],[Expenses]])</f>
        <v>20</v>
      </c>
      <c r="K2783">
        <v>30</v>
      </c>
      <c r="L2783">
        <f>Table1[[#This Row],[Actual_Profit]]-Table1[[#This Row],[Budget_Profit]]</f>
        <v>-10</v>
      </c>
      <c r="M2783" s="5">
        <f>IF(
Table1[[#This Row],[Budget_Profit]]=0,
"",
IF(
Table1[[#This Row],[Budget_Profit]]&gt;0,
(Table1[[#This Row],[Actual_Profit]]-Table1[[#This Row],[Budget_Profit]])/Table1[[#This Row],[Budget_Profit]],
(Table1[[#This Row],[Actual_Profit]]-Table1[[#This Row],[Budget_Profit]])/ABS(Table1[[#This Row],[Budget_Profit]])
)
)</f>
        <v>-0.33333333333333331</v>
      </c>
      <c r="N2783" s="5" t="str">
        <f>IF(Table1[[#This Row],[Profit_Var]]&gt;=0, "Above Budget", "Below Budget")</f>
        <v>Below Budget</v>
      </c>
      <c r="O2783">
        <v>34</v>
      </c>
      <c r="P2783">
        <v>30</v>
      </c>
      <c r="Q2783">
        <f>Table1[[#This Row],[COGS]]-Table1[[#This Row],[Budget_COGS]]</f>
        <v>4</v>
      </c>
      <c r="R2783" s="5">
        <f>IF(
Table1[[#This Row],[Budget_COGS]]=0,
"",
IF(
Table1[[#This Row],[Budget_COGS]]&gt;0,
(Table1[[#This Row],[Budget_COGS]]-Table1[[#This Row],[COGS]]) / Table1[[#This Row],[Budget_COGS]],
(Table1[[#This Row],[Budget_COGS]]-Table1[[#This Row],[COGS]]) / ABS(Table1[[#This Row],[Budget_COGS]])
)
)</f>
        <v>-0.13333333333333333</v>
      </c>
      <c r="S2783" s="5" t="str">
        <f>IF(Table1[[#This Row],[COGS _Var]]&gt;=0, "Above Budget", "Below Budget")</f>
        <v>Above Budget</v>
      </c>
      <c r="T2783">
        <f>Table1[[#This Row],[Actual_Sales]]-Table1[[#This Row],[COGS]]</f>
        <v>50</v>
      </c>
      <c r="U2783">
        <v>50</v>
      </c>
      <c r="V2783">
        <f>Table1[[#This Row],[Gross_Margin]]-Table1[[#This Row],[Budget_Margin]]</f>
        <v>0</v>
      </c>
      <c r="W2783" s="5">
        <f>IF(
Table1[[#This Row],[Budget_Margin]]=0,
"",
IF(
Table1[[#This Row],[Budget_Margin]]&gt;0,
(Table1[[#This Row],[Gross_Margin]]-Table1[[#This Row],[Budget_Margin]]) / Table1[[#This Row],[Budget_Margin]],
(Table1[[#This Row],[Gross_Margin]]-Table1[[#This Row],[Budget_Margin]]) / ABS(Table1[[#This Row],[Budget_Margin]])
)
)</f>
        <v>0</v>
      </c>
      <c r="X2783" s="5" t="str">
        <f>IF(Table1[[#This Row],[Margin_Var]]&gt;=0, "Above Budget", "Below Budget")</f>
        <v>Above Budget</v>
      </c>
      <c r="Y2783" s="5">
        <f>IFERROR(Table1[[#This Row],[Gross_Margin]]/Table1[[#This Row],[Actual_Sales]],0)</f>
        <v>0.59523809523809523</v>
      </c>
      <c r="Z2783" s="5">
        <f>Table1[[#This Row],[Actual_Profit]]/Table1[[#This Row],[Actual_Sales]]</f>
        <v>0.23809523809523808</v>
      </c>
      <c r="AA2783">
        <v>30</v>
      </c>
      <c r="AB2783" s="5">
        <f>IFERROR(Table1[[#This Row],[Expenses]]/Table1[[#This Row],[Actual_Sales]],0)</f>
        <v>0.35714285714285715</v>
      </c>
      <c r="AC2783">
        <v>10</v>
      </c>
      <c r="AD2783">
        <v>432</v>
      </c>
      <c r="AE2783" s="5">
        <f>IFERROR(Table1[[#This Row],[Inventory]]/Table1[[#This Row],[Actual_Sales]],0)</f>
        <v>5.1428571428571432</v>
      </c>
    </row>
    <row r="2784" spans="1:31" x14ac:dyDescent="0.25">
      <c r="A2784">
        <v>2841</v>
      </c>
      <c r="B2784">
        <v>216</v>
      </c>
      <c r="C2784">
        <v>1</v>
      </c>
      <c r="D2784" s="2">
        <v>40664</v>
      </c>
      <c r="E2784">
        <v>122</v>
      </c>
      <c r="F2784">
        <v>120</v>
      </c>
      <c r="G2784">
        <f>Table1[[#This Row],[Actual_Sales]]-Table1[[#This Row],[Budget_Sales]]</f>
        <v>2</v>
      </c>
      <c r="H2784" s="5">
        <f>IF(
Table1[[#This Row],[Budget_Sales]]=0,
"",
IF(
Table1[[#This Row],[Budget_Sales]]&gt;0,
(Table1[[#This Row],[Actual_Sales]]-Table1[[#This Row],[Budget_Sales]])/Table1[[#This Row],[Budget_Sales]],
(Table1[[#This Row],[Actual_Sales]]-Table1[[#This Row],[Budget_Sales]])/ABS(Table1[[#This Row],[Budget_Sales]])
)
)</f>
        <v>1.6666666666666666E-2</v>
      </c>
      <c r="I2784" s="5" t="str">
        <f>IF(Table1[[#This Row],[Sales_Var]]&gt;=0,"Above Budget","Below Budget")</f>
        <v>Above Budget</v>
      </c>
      <c r="J2784">
        <f>Table1[[#This Row],[Actual_Sales]]-(Table1[[#This Row],[COGS]]+Table1[[#This Row],[Expenses]])</f>
        <v>29</v>
      </c>
      <c r="K2784">
        <v>40</v>
      </c>
      <c r="L2784">
        <f>Table1[[#This Row],[Actual_Profit]]-Table1[[#This Row],[Budget_Profit]]</f>
        <v>-11</v>
      </c>
      <c r="M2784" s="5">
        <f>IF(
Table1[[#This Row],[Budget_Profit]]=0,
"",
IF(
Table1[[#This Row],[Budget_Profit]]&gt;0,
(Table1[[#This Row],[Actual_Profit]]-Table1[[#This Row],[Budget_Profit]])/Table1[[#This Row],[Budget_Profit]],
(Table1[[#This Row],[Actual_Profit]]-Table1[[#This Row],[Budget_Profit]])/ABS(Table1[[#This Row],[Budget_Profit]])
)
)</f>
        <v>-0.27500000000000002</v>
      </c>
      <c r="N2784" s="5" t="str">
        <f>IF(Table1[[#This Row],[Profit_Var]]&gt;=0, "Above Budget", "Below Budget")</f>
        <v>Below Budget</v>
      </c>
      <c r="O2784">
        <v>52</v>
      </c>
      <c r="P2784">
        <v>50</v>
      </c>
      <c r="Q2784">
        <f>Table1[[#This Row],[COGS]]-Table1[[#This Row],[Budget_COGS]]</f>
        <v>2</v>
      </c>
      <c r="R2784" s="5">
        <f>IF(
Table1[[#This Row],[Budget_COGS]]=0,
"",
IF(
Table1[[#This Row],[Budget_COGS]]&gt;0,
(Table1[[#This Row],[Budget_COGS]]-Table1[[#This Row],[COGS]]) / Table1[[#This Row],[Budget_COGS]],
(Table1[[#This Row],[Budget_COGS]]-Table1[[#This Row],[COGS]]) / ABS(Table1[[#This Row],[Budget_COGS]])
)
)</f>
        <v>-0.04</v>
      </c>
      <c r="S2784" s="5" t="str">
        <f>IF(Table1[[#This Row],[COGS _Var]]&gt;=0, "Above Budget", "Below Budget")</f>
        <v>Above Budget</v>
      </c>
      <c r="T2784">
        <f>Table1[[#This Row],[Actual_Sales]]-Table1[[#This Row],[COGS]]</f>
        <v>70</v>
      </c>
      <c r="U2784">
        <v>70</v>
      </c>
      <c r="V2784">
        <f>Table1[[#This Row],[Gross_Margin]]-Table1[[#This Row],[Budget_Margin]]</f>
        <v>0</v>
      </c>
      <c r="W2784" s="5">
        <f>IF(
Table1[[#This Row],[Budget_Margin]]=0,
"",
IF(
Table1[[#This Row],[Budget_Margin]]&gt;0,
(Table1[[#This Row],[Gross_Margin]]-Table1[[#This Row],[Budget_Margin]]) / Table1[[#This Row],[Budget_Margin]],
(Table1[[#This Row],[Gross_Margin]]-Table1[[#This Row],[Budget_Margin]]) / ABS(Table1[[#This Row],[Budget_Margin]])
)
)</f>
        <v>0</v>
      </c>
      <c r="X2784" s="5" t="str">
        <f>IF(Table1[[#This Row],[Margin_Var]]&gt;=0, "Above Budget", "Below Budget")</f>
        <v>Above Budget</v>
      </c>
      <c r="Y2784" s="5">
        <f>IFERROR(Table1[[#This Row],[Gross_Margin]]/Table1[[#This Row],[Actual_Sales]],0)</f>
        <v>0.57377049180327866</v>
      </c>
      <c r="Z2784" s="5">
        <f>Table1[[#This Row],[Actual_Profit]]/Table1[[#This Row],[Actual_Sales]]</f>
        <v>0.23770491803278687</v>
      </c>
      <c r="AA2784">
        <v>41</v>
      </c>
      <c r="AB2784" s="5">
        <f>IFERROR(Table1[[#This Row],[Expenses]]/Table1[[#This Row],[Actual_Sales]],0)</f>
        <v>0.33606557377049179</v>
      </c>
      <c r="AC2784">
        <v>17</v>
      </c>
      <c r="AD2784">
        <v>361</v>
      </c>
      <c r="AE2784" s="5">
        <f>IFERROR(Table1[[#This Row],[Inventory]]/Table1[[#This Row],[Actual_Sales]],0)</f>
        <v>2.959016393442623</v>
      </c>
    </row>
    <row r="2785" spans="1:31" x14ac:dyDescent="0.25">
      <c r="A2785">
        <v>3005</v>
      </c>
      <c r="B2785">
        <v>971</v>
      </c>
      <c r="C2785">
        <v>5</v>
      </c>
      <c r="D2785" s="2">
        <v>40664</v>
      </c>
      <c r="E2785">
        <v>122</v>
      </c>
      <c r="F2785">
        <v>110</v>
      </c>
      <c r="G2785">
        <f>Table1[[#This Row],[Actual_Sales]]-Table1[[#This Row],[Budget_Sales]]</f>
        <v>12</v>
      </c>
      <c r="H2785" s="5">
        <f>IF(
Table1[[#This Row],[Budget_Sales]]=0,
"",
IF(
Table1[[#This Row],[Budget_Sales]]&gt;0,
(Table1[[#This Row],[Actual_Sales]]-Table1[[#This Row],[Budget_Sales]])/Table1[[#This Row],[Budget_Sales]],
(Table1[[#This Row],[Actual_Sales]]-Table1[[#This Row],[Budget_Sales]])/ABS(Table1[[#This Row],[Budget_Sales]])
)
)</f>
        <v>0.10909090909090909</v>
      </c>
      <c r="I2785" s="5" t="str">
        <f>IF(Table1[[#This Row],[Sales_Var]]&gt;=0,"Above Budget","Below Budget")</f>
        <v>Above Budget</v>
      </c>
      <c r="J2785">
        <f>Table1[[#This Row],[Actual_Sales]]-(Table1[[#This Row],[COGS]]+Table1[[#This Row],[Expenses]])</f>
        <v>29</v>
      </c>
      <c r="K2785">
        <v>40</v>
      </c>
      <c r="L2785">
        <f>Table1[[#This Row],[Actual_Profit]]-Table1[[#This Row],[Budget_Profit]]</f>
        <v>-11</v>
      </c>
      <c r="M2785" s="5">
        <f>IF(
Table1[[#This Row],[Budget_Profit]]=0,
"",
IF(
Table1[[#This Row],[Budget_Profit]]&gt;0,
(Table1[[#This Row],[Actual_Profit]]-Table1[[#This Row],[Budget_Profit]])/Table1[[#This Row],[Budget_Profit]],
(Table1[[#This Row],[Actual_Profit]]-Table1[[#This Row],[Budget_Profit]])/ABS(Table1[[#This Row],[Budget_Profit]])
)
)</f>
        <v>-0.27500000000000002</v>
      </c>
      <c r="N2785" s="5" t="str">
        <f>IF(Table1[[#This Row],[Profit_Var]]&gt;=0, "Above Budget", "Below Budget")</f>
        <v>Below Budget</v>
      </c>
      <c r="O2785">
        <v>52</v>
      </c>
      <c r="P2785">
        <v>40</v>
      </c>
      <c r="Q2785">
        <f>Table1[[#This Row],[COGS]]-Table1[[#This Row],[Budget_COGS]]</f>
        <v>12</v>
      </c>
      <c r="R2785" s="5">
        <f>IF(
Table1[[#This Row],[Budget_COGS]]=0,
"",
IF(
Table1[[#This Row],[Budget_COGS]]&gt;0,
(Table1[[#This Row],[Budget_COGS]]-Table1[[#This Row],[COGS]]) / Table1[[#This Row],[Budget_COGS]],
(Table1[[#This Row],[Budget_COGS]]-Table1[[#This Row],[COGS]]) / ABS(Table1[[#This Row],[Budget_COGS]])
)
)</f>
        <v>-0.3</v>
      </c>
      <c r="S2785" s="5" t="str">
        <f>IF(Table1[[#This Row],[COGS _Var]]&gt;=0, "Above Budget", "Below Budget")</f>
        <v>Above Budget</v>
      </c>
      <c r="T2785">
        <f>Table1[[#This Row],[Actual_Sales]]-Table1[[#This Row],[COGS]]</f>
        <v>70</v>
      </c>
      <c r="U2785">
        <v>70</v>
      </c>
      <c r="V2785">
        <f>Table1[[#This Row],[Gross_Margin]]-Table1[[#This Row],[Budget_Margin]]</f>
        <v>0</v>
      </c>
      <c r="W2785" s="5">
        <f>IF(
Table1[[#This Row],[Budget_Margin]]=0,
"",
IF(
Table1[[#This Row],[Budget_Margin]]&gt;0,
(Table1[[#This Row],[Gross_Margin]]-Table1[[#This Row],[Budget_Margin]]) / Table1[[#This Row],[Budget_Margin]],
(Table1[[#This Row],[Gross_Margin]]-Table1[[#This Row],[Budget_Margin]]) / ABS(Table1[[#This Row],[Budget_Margin]])
)
)</f>
        <v>0</v>
      </c>
      <c r="X2785" s="5" t="str">
        <f>IF(Table1[[#This Row],[Margin_Var]]&gt;=0, "Above Budget", "Below Budget")</f>
        <v>Above Budget</v>
      </c>
      <c r="Y2785" s="5">
        <f>IFERROR(Table1[[#This Row],[Gross_Margin]]/Table1[[#This Row],[Actual_Sales]],0)</f>
        <v>0.57377049180327866</v>
      </c>
      <c r="Z2785" s="5">
        <f>Table1[[#This Row],[Actual_Profit]]/Table1[[#This Row],[Actual_Sales]]</f>
        <v>0.23770491803278687</v>
      </c>
      <c r="AA2785">
        <v>41</v>
      </c>
      <c r="AB2785" s="5">
        <f>IFERROR(Table1[[#This Row],[Expenses]]/Table1[[#This Row],[Actual_Sales]],0)</f>
        <v>0.33606557377049179</v>
      </c>
      <c r="AC2785">
        <v>17</v>
      </c>
      <c r="AD2785">
        <v>361</v>
      </c>
      <c r="AE2785" s="5">
        <f>IFERROR(Table1[[#This Row],[Inventory]]/Table1[[#This Row],[Actual_Sales]],0)</f>
        <v>2.959016393442623</v>
      </c>
    </row>
    <row r="2786" spans="1:31" x14ac:dyDescent="0.25">
      <c r="A2786">
        <v>2993</v>
      </c>
      <c r="B2786">
        <v>915</v>
      </c>
      <c r="C2786">
        <v>8</v>
      </c>
      <c r="D2786" s="2">
        <v>40664</v>
      </c>
      <c r="E2786">
        <v>122</v>
      </c>
      <c r="F2786">
        <v>120</v>
      </c>
      <c r="G2786">
        <f>Table1[[#This Row],[Actual_Sales]]-Table1[[#This Row],[Budget_Sales]]</f>
        <v>2</v>
      </c>
      <c r="H2786" s="5">
        <f>IF(
Table1[[#This Row],[Budget_Sales]]=0,
"",
IF(
Table1[[#This Row],[Budget_Sales]]&gt;0,
(Table1[[#This Row],[Actual_Sales]]-Table1[[#This Row],[Budget_Sales]])/Table1[[#This Row],[Budget_Sales]],
(Table1[[#This Row],[Actual_Sales]]-Table1[[#This Row],[Budget_Sales]])/ABS(Table1[[#This Row],[Budget_Sales]])
)
)</f>
        <v>1.6666666666666666E-2</v>
      </c>
      <c r="I2786" s="5" t="str">
        <f>IF(Table1[[#This Row],[Sales_Var]]&gt;=0,"Above Budget","Below Budget")</f>
        <v>Above Budget</v>
      </c>
      <c r="J2786">
        <f>Table1[[#This Row],[Actual_Sales]]-(Table1[[#This Row],[COGS]]+Table1[[#This Row],[Expenses]])</f>
        <v>29</v>
      </c>
      <c r="K2786">
        <v>50</v>
      </c>
      <c r="L2786">
        <f>Table1[[#This Row],[Actual_Profit]]-Table1[[#This Row],[Budget_Profit]]</f>
        <v>-21</v>
      </c>
      <c r="M2786" s="5">
        <f>IF(
Table1[[#This Row],[Budget_Profit]]=0,
"",
IF(
Table1[[#This Row],[Budget_Profit]]&gt;0,
(Table1[[#This Row],[Actual_Profit]]-Table1[[#This Row],[Budget_Profit]])/Table1[[#This Row],[Budget_Profit]],
(Table1[[#This Row],[Actual_Profit]]-Table1[[#This Row],[Budget_Profit]])/ABS(Table1[[#This Row],[Budget_Profit]])
)
)</f>
        <v>-0.42</v>
      </c>
      <c r="N2786" s="5" t="str">
        <f>IF(Table1[[#This Row],[Profit_Var]]&gt;=0, "Above Budget", "Below Budget")</f>
        <v>Below Budget</v>
      </c>
      <c r="O2786">
        <v>52</v>
      </c>
      <c r="P2786">
        <v>40</v>
      </c>
      <c r="Q2786">
        <f>Table1[[#This Row],[COGS]]-Table1[[#This Row],[Budget_COGS]]</f>
        <v>12</v>
      </c>
      <c r="R2786" s="5">
        <f>IF(
Table1[[#This Row],[Budget_COGS]]=0,
"",
IF(
Table1[[#This Row],[Budget_COGS]]&gt;0,
(Table1[[#This Row],[Budget_COGS]]-Table1[[#This Row],[COGS]]) / Table1[[#This Row],[Budget_COGS]],
(Table1[[#This Row],[Budget_COGS]]-Table1[[#This Row],[COGS]]) / ABS(Table1[[#This Row],[Budget_COGS]])
)
)</f>
        <v>-0.3</v>
      </c>
      <c r="S2786" s="5" t="str">
        <f>IF(Table1[[#This Row],[COGS _Var]]&gt;=0, "Above Budget", "Below Budget")</f>
        <v>Above Budget</v>
      </c>
      <c r="T2786">
        <f>Table1[[#This Row],[Actual_Sales]]-Table1[[#This Row],[COGS]]</f>
        <v>70</v>
      </c>
      <c r="U2786">
        <v>80</v>
      </c>
      <c r="V2786">
        <f>Table1[[#This Row],[Gross_Margin]]-Table1[[#This Row],[Budget_Margin]]</f>
        <v>-10</v>
      </c>
      <c r="W2786" s="5">
        <f>IF(
Table1[[#This Row],[Budget_Margin]]=0,
"",
IF(
Table1[[#This Row],[Budget_Margin]]&gt;0,
(Table1[[#This Row],[Gross_Margin]]-Table1[[#This Row],[Budget_Margin]]) / Table1[[#This Row],[Budget_Margin]],
(Table1[[#This Row],[Gross_Margin]]-Table1[[#This Row],[Budget_Margin]]) / ABS(Table1[[#This Row],[Budget_Margin]])
)
)</f>
        <v>-0.125</v>
      </c>
      <c r="X2786" s="5" t="str">
        <f>IF(Table1[[#This Row],[Margin_Var]]&gt;=0, "Above Budget", "Below Budget")</f>
        <v>Below Budget</v>
      </c>
      <c r="Y2786" s="5">
        <f>IFERROR(Table1[[#This Row],[Gross_Margin]]/Table1[[#This Row],[Actual_Sales]],0)</f>
        <v>0.57377049180327866</v>
      </c>
      <c r="Z2786" s="5">
        <f>Table1[[#This Row],[Actual_Profit]]/Table1[[#This Row],[Actual_Sales]]</f>
        <v>0.23770491803278687</v>
      </c>
      <c r="AA2786">
        <v>41</v>
      </c>
      <c r="AB2786" s="5">
        <f>IFERROR(Table1[[#This Row],[Expenses]]/Table1[[#This Row],[Actual_Sales]],0)</f>
        <v>0.33606557377049179</v>
      </c>
      <c r="AC2786">
        <v>17</v>
      </c>
      <c r="AD2786">
        <v>361</v>
      </c>
      <c r="AE2786" s="5">
        <f>IFERROR(Table1[[#This Row],[Inventory]]/Table1[[#This Row],[Actual_Sales]],0)</f>
        <v>2.959016393442623</v>
      </c>
    </row>
    <row r="2787" spans="1:31" x14ac:dyDescent="0.25">
      <c r="A2787">
        <v>2043</v>
      </c>
      <c r="B2787">
        <v>614</v>
      </c>
      <c r="C2787">
        <v>2</v>
      </c>
      <c r="D2787" s="2">
        <v>40513</v>
      </c>
      <c r="E2787">
        <v>101</v>
      </c>
      <c r="F2787">
        <v>90</v>
      </c>
      <c r="G2787">
        <f>Table1[[#This Row],[Actual_Sales]]-Table1[[#This Row],[Budget_Sales]]</f>
        <v>11</v>
      </c>
      <c r="H2787" s="5">
        <f>IF(
Table1[[#This Row],[Budget_Sales]]=0,
"",
IF(
Table1[[#This Row],[Budget_Sales]]&gt;0,
(Table1[[#This Row],[Actual_Sales]]-Table1[[#This Row],[Budget_Sales]])/Table1[[#This Row],[Budget_Sales]],
(Table1[[#This Row],[Actual_Sales]]-Table1[[#This Row],[Budget_Sales]])/ABS(Table1[[#This Row],[Budget_Sales]])
)
)</f>
        <v>0.12222222222222222</v>
      </c>
      <c r="I2787" s="5" t="str">
        <f>IF(Table1[[#This Row],[Sales_Var]]&gt;=0,"Above Budget","Below Budget")</f>
        <v>Above Budget</v>
      </c>
      <c r="J2787">
        <f>Table1[[#This Row],[Actual_Sales]]-(Table1[[#This Row],[COGS]]+Table1[[#This Row],[Expenses]])</f>
        <v>24</v>
      </c>
      <c r="K2787">
        <v>20</v>
      </c>
      <c r="L2787">
        <f>Table1[[#This Row],[Actual_Profit]]-Table1[[#This Row],[Budget_Profit]]</f>
        <v>4</v>
      </c>
      <c r="M2787" s="5">
        <f>IF(
Table1[[#This Row],[Budget_Profit]]=0,
"",
IF(
Table1[[#This Row],[Budget_Profit]]&gt;0,
(Table1[[#This Row],[Actual_Profit]]-Table1[[#This Row],[Budget_Profit]])/Table1[[#This Row],[Budget_Profit]],
(Table1[[#This Row],[Actual_Profit]]-Table1[[#This Row],[Budget_Profit]])/ABS(Table1[[#This Row],[Budget_Profit]])
)
)</f>
        <v>0.2</v>
      </c>
      <c r="N2787" s="5" t="str">
        <f>IF(Table1[[#This Row],[Profit_Var]]&gt;=0, "Above Budget", "Below Budget")</f>
        <v>Above Budget</v>
      </c>
      <c r="O2787">
        <v>41</v>
      </c>
      <c r="P2787">
        <v>40</v>
      </c>
      <c r="Q2787">
        <f>Table1[[#This Row],[COGS]]-Table1[[#This Row],[Budget_COGS]]</f>
        <v>1</v>
      </c>
      <c r="R2787" s="5">
        <f>IF(
Table1[[#This Row],[Budget_COGS]]=0,
"",
IF(
Table1[[#This Row],[Budget_COGS]]&gt;0,
(Table1[[#This Row],[Budget_COGS]]-Table1[[#This Row],[COGS]]) / Table1[[#This Row],[Budget_COGS]],
(Table1[[#This Row],[Budget_COGS]]-Table1[[#This Row],[COGS]]) / ABS(Table1[[#This Row],[Budget_COGS]])
)
)</f>
        <v>-2.5000000000000001E-2</v>
      </c>
      <c r="S2787" s="5" t="str">
        <f>IF(Table1[[#This Row],[COGS _Var]]&gt;=0, "Above Budget", "Below Budget")</f>
        <v>Above Budget</v>
      </c>
      <c r="T2787">
        <f>Table1[[#This Row],[Actual_Sales]]-Table1[[#This Row],[COGS]]</f>
        <v>60</v>
      </c>
      <c r="U2787">
        <v>50</v>
      </c>
      <c r="V2787">
        <f>Table1[[#This Row],[Gross_Margin]]-Table1[[#This Row],[Budget_Margin]]</f>
        <v>10</v>
      </c>
      <c r="W2787" s="5">
        <f>IF(
Table1[[#This Row],[Budget_Margin]]=0,
"",
IF(
Table1[[#This Row],[Budget_Margin]]&gt;0,
(Table1[[#This Row],[Gross_Margin]]-Table1[[#This Row],[Budget_Margin]]) / Table1[[#This Row],[Budget_Margin]],
(Table1[[#This Row],[Gross_Margin]]-Table1[[#This Row],[Budget_Margin]]) / ABS(Table1[[#This Row],[Budget_Margin]])
)
)</f>
        <v>0.2</v>
      </c>
      <c r="X2787" s="5" t="str">
        <f>IF(Table1[[#This Row],[Margin_Var]]&gt;=0, "Above Budget", "Below Budget")</f>
        <v>Above Budget</v>
      </c>
      <c r="Y2787" s="5">
        <f>IFERROR(Table1[[#This Row],[Gross_Margin]]/Table1[[#This Row],[Actual_Sales]],0)</f>
        <v>0.59405940594059403</v>
      </c>
      <c r="Z2787" s="5">
        <f>Table1[[#This Row],[Actual_Profit]]/Table1[[#This Row],[Actual_Sales]]</f>
        <v>0.23762376237623761</v>
      </c>
      <c r="AA2787">
        <v>36</v>
      </c>
      <c r="AB2787" s="5">
        <f>IFERROR(Table1[[#This Row],[Expenses]]/Table1[[#This Row],[Actual_Sales]],0)</f>
        <v>0.35643564356435642</v>
      </c>
      <c r="AC2787">
        <v>13</v>
      </c>
      <c r="AD2787">
        <v>435</v>
      </c>
      <c r="AE2787" s="5">
        <f>IFERROR(Table1[[#This Row],[Inventory]]/Table1[[#This Row],[Actual_Sales]],0)</f>
        <v>4.3069306930693072</v>
      </c>
    </row>
    <row r="2788" spans="1:31" x14ac:dyDescent="0.25">
      <c r="A2788">
        <v>1952</v>
      </c>
      <c r="B2788">
        <v>214</v>
      </c>
      <c r="C2788">
        <v>9</v>
      </c>
      <c r="D2788" s="2">
        <v>40513</v>
      </c>
      <c r="E2788">
        <v>101</v>
      </c>
      <c r="F2788">
        <v>90</v>
      </c>
      <c r="G2788">
        <f>Table1[[#This Row],[Actual_Sales]]-Table1[[#This Row],[Budget_Sales]]</f>
        <v>11</v>
      </c>
      <c r="H2788" s="5">
        <f>IF(
Table1[[#This Row],[Budget_Sales]]=0,
"",
IF(
Table1[[#This Row],[Budget_Sales]]&gt;0,
(Table1[[#This Row],[Actual_Sales]]-Table1[[#This Row],[Budget_Sales]])/Table1[[#This Row],[Budget_Sales]],
(Table1[[#This Row],[Actual_Sales]]-Table1[[#This Row],[Budget_Sales]])/ABS(Table1[[#This Row],[Budget_Sales]])
)
)</f>
        <v>0.12222222222222222</v>
      </c>
      <c r="I2788" s="5" t="str">
        <f>IF(Table1[[#This Row],[Sales_Var]]&gt;=0,"Above Budget","Below Budget")</f>
        <v>Above Budget</v>
      </c>
      <c r="J2788">
        <f>Table1[[#This Row],[Actual_Sales]]-(Table1[[#This Row],[COGS]]+Table1[[#This Row],[Expenses]])</f>
        <v>24</v>
      </c>
      <c r="K2788">
        <v>30</v>
      </c>
      <c r="L2788">
        <f>Table1[[#This Row],[Actual_Profit]]-Table1[[#This Row],[Budget_Profit]]</f>
        <v>-6</v>
      </c>
      <c r="M2788" s="5">
        <f>IF(
Table1[[#This Row],[Budget_Profit]]=0,
"",
IF(
Table1[[#This Row],[Budget_Profit]]&gt;0,
(Table1[[#This Row],[Actual_Profit]]-Table1[[#This Row],[Budget_Profit]])/Table1[[#This Row],[Budget_Profit]],
(Table1[[#This Row],[Actual_Profit]]-Table1[[#This Row],[Budget_Profit]])/ABS(Table1[[#This Row],[Budget_Profit]])
)
)</f>
        <v>-0.2</v>
      </c>
      <c r="N2788" s="5" t="str">
        <f>IF(Table1[[#This Row],[Profit_Var]]&gt;=0, "Above Budget", "Below Budget")</f>
        <v>Below Budget</v>
      </c>
      <c r="O2788">
        <v>41</v>
      </c>
      <c r="P2788">
        <v>30</v>
      </c>
      <c r="Q2788">
        <f>Table1[[#This Row],[COGS]]-Table1[[#This Row],[Budget_COGS]]</f>
        <v>11</v>
      </c>
      <c r="R2788" s="5">
        <f>IF(
Table1[[#This Row],[Budget_COGS]]=0,
"",
IF(
Table1[[#This Row],[Budget_COGS]]&gt;0,
(Table1[[#This Row],[Budget_COGS]]-Table1[[#This Row],[COGS]]) / Table1[[#This Row],[Budget_COGS]],
(Table1[[#This Row],[Budget_COGS]]-Table1[[#This Row],[COGS]]) / ABS(Table1[[#This Row],[Budget_COGS]])
)
)</f>
        <v>-0.36666666666666664</v>
      </c>
      <c r="S2788" s="5" t="str">
        <f>IF(Table1[[#This Row],[COGS _Var]]&gt;=0, "Above Budget", "Below Budget")</f>
        <v>Above Budget</v>
      </c>
      <c r="T2788">
        <f>Table1[[#This Row],[Actual_Sales]]-Table1[[#This Row],[COGS]]</f>
        <v>60</v>
      </c>
      <c r="U2788">
        <v>60</v>
      </c>
      <c r="V2788">
        <f>Table1[[#This Row],[Gross_Margin]]-Table1[[#This Row],[Budget_Margin]]</f>
        <v>0</v>
      </c>
      <c r="W2788" s="5">
        <f>IF(
Table1[[#This Row],[Budget_Margin]]=0,
"",
IF(
Table1[[#This Row],[Budget_Margin]]&gt;0,
(Table1[[#This Row],[Gross_Margin]]-Table1[[#This Row],[Budget_Margin]]) / Table1[[#This Row],[Budget_Margin]],
(Table1[[#This Row],[Gross_Margin]]-Table1[[#This Row],[Budget_Margin]]) / ABS(Table1[[#This Row],[Budget_Margin]])
)
)</f>
        <v>0</v>
      </c>
      <c r="X2788" s="5" t="str">
        <f>IF(Table1[[#This Row],[Margin_Var]]&gt;=0, "Above Budget", "Below Budget")</f>
        <v>Above Budget</v>
      </c>
      <c r="Y2788" s="5">
        <f>IFERROR(Table1[[#This Row],[Gross_Margin]]/Table1[[#This Row],[Actual_Sales]],0)</f>
        <v>0.59405940594059403</v>
      </c>
      <c r="Z2788" s="5">
        <f>Table1[[#This Row],[Actual_Profit]]/Table1[[#This Row],[Actual_Sales]]</f>
        <v>0.23762376237623761</v>
      </c>
      <c r="AA2788">
        <v>36</v>
      </c>
      <c r="AB2788" s="5">
        <f>IFERROR(Table1[[#This Row],[Expenses]]/Table1[[#This Row],[Actual_Sales]],0)</f>
        <v>0.35643564356435642</v>
      </c>
      <c r="AC2788">
        <v>13</v>
      </c>
      <c r="AD2788">
        <v>435</v>
      </c>
      <c r="AE2788" s="5">
        <f>IFERROR(Table1[[#This Row],[Inventory]]/Table1[[#This Row],[Actual_Sales]],0)</f>
        <v>4.3069306930693072</v>
      </c>
    </row>
    <row r="2789" spans="1:31" x14ac:dyDescent="0.25">
      <c r="A2789">
        <v>221</v>
      </c>
      <c r="B2789">
        <v>435</v>
      </c>
      <c r="C2789">
        <v>8</v>
      </c>
      <c r="D2789" s="2">
        <v>40210</v>
      </c>
      <c r="E2789">
        <v>101</v>
      </c>
      <c r="F2789">
        <v>80</v>
      </c>
      <c r="G2789">
        <f>Table1[[#This Row],[Actual_Sales]]-Table1[[#This Row],[Budget_Sales]]</f>
        <v>21</v>
      </c>
      <c r="H2789" s="5">
        <f>IF(
Table1[[#This Row],[Budget_Sales]]=0,
"",
IF(
Table1[[#This Row],[Budget_Sales]]&gt;0,
(Table1[[#This Row],[Actual_Sales]]-Table1[[#This Row],[Budget_Sales]])/Table1[[#This Row],[Budget_Sales]],
(Table1[[#This Row],[Actual_Sales]]-Table1[[#This Row],[Budget_Sales]])/ABS(Table1[[#This Row],[Budget_Sales]])
)
)</f>
        <v>0.26250000000000001</v>
      </c>
      <c r="I2789" s="5" t="str">
        <f>IF(Table1[[#This Row],[Sales_Var]]&gt;=0,"Above Budget","Below Budget")</f>
        <v>Above Budget</v>
      </c>
      <c r="J2789">
        <f>Table1[[#This Row],[Actual_Sales]]-(Table1[[#This Row],[COGS]]+Table1[[#This Row],[Expenses]])</f>
        <v>24</v>
      </c>
      <c r="K2789">
        <v>30</v>
      </c>
      <c r="L2789">
        <f>Table1[[#This Row],[Actual_Profit]]-Table1[[#This Row],[Budget_Profit]]</f>
        <v>-6</v>
      </c>
      <c r="M2789" s="5">
        <f>IF(
Table1[[#This Row],[Budget_Profit]]=0,
"",
IF(
Table1[[#This Row],[Budget_Profit]]&gt;0,
(Table1[[#This Row],[Actual_Profit]]-Table1[[#This Row],[Budget_Profit]])/Table1[[#This Row],[Budget_Profit]],
(Table1[[#This Row],[Actual_Profit]]-Table1[[#This Row],[Budget_Profit]])/ABS(Table1[[#This Row],[Budget_Profit]])
)
)</f>
        <v>-0.2</v>
      </c>
      <c r="N2789" s="5" t="str">
        <f>IF(Table1[[#This Row],[Profit_Var]]&gt;=0, "Above Budget", "Below Budget")</f>
        <v>Below Budget</v>
      </c>
      <c r="O2789">
        <v>41</v>
      </c>
      <c r="P2789">
        <v>30</v>
      </c>
      <c r="Q2789">
        <f>Table1[[#This Row],[COGS]]-Table1[[#This Row],[Budget_COGS]]</f>
        <v>11</v>
      </c>
      <c r="R2789" s="5">
        <f>IF(
Table1[[#This Row],[Budget_COGS]]=0,
"",
IF(
Table1[[#This Row],[Budget_COGS]]&gt;0,
(Table1[[#This Row],[Budget_COGS]]-Table1[[#This Row],[COGS]]) / Table1[[#This Row],[Budget_COGS]],
(Table1[[#This Row],[Budget_COGS]]-Table1[[#This Row],[COGS]]) / ABS(Table1[[#This Row],[Budget_COGS]])
)
)</f>
        <v>-0.36666666666666664</v>
      </c>
      <c r="S2789" s="5" t="str">
        <f>IF(Table1[[#This Row],[COGS _Var]]&gt;=0, "Above Budget", "Below Budget")</f>
        <v>Above Budget</v>
      </c>
      <c r="T2789">
        <f>Table1[[#This Row],[Actual_Sales]]-Table1[[#This Row],[COGS]]</f>
        <v>60</v>
      </c>
      <c r="U2789">
        <v>50</v>
      </c>
      <c r="V2789">
        <f>Table1[[#This Row],[Gross_Margin]]-Table1[[#This Row],[Budget_Margin]]</f>
        <v>10</v>
      </c>
      <c r="W2789" s="5">
        <f>IF(
Table1[[#This Row],[Budget_Margin]]=0,
"",
IF(
Table1[[#This Row],[Budget_Margin]]&gt;0,
(Table1[[#This Row],[Gross_Margin]]-Table1[[#This Row],[Budget_Margin]]) / Table1[[#This Row],[Budget_Margin]],
(Table1[[#This Row],[Gross_Margin]]-Table1[[#This Row],[Budget_Margin]]) / ABS(Table1[[#This Row],[Budget_Margin]])
)
)</f>
        <v>0.2</v>
      </c>
      <c r="X2789" s="5" t="str">
        <f>IF(Table1[[#This Row],[Margin_Var]]&gt;=0, "Above Budget", "Below Budget")</f>
        <v>Above Budget</v>
      </c>
      <c r="Y2789" s="5">
        <f>IFERROR(Table1[[#This Row],[Gross_Margin]]/Table1[[#This Row],[Actual_Sales]],0)</f>
        <v>0.59405940594059403</v>
      </c>
      <c r="Z2789" s="5">
        <f>Table1[[#This Row],[Actual_Profit]]/Table1[[#This Row],[Actual_Sales]]</f>
        <v>0.23762376237623761</v>
      </c>
      <c r="AA2789">
        <v>36</v>
      </c>
      <c r="AB2789" s="5">
        <f>IFERROR(Table1[[#This Row],[Expenses]]/Table1[[#This Row],[Actual_Sales]],0)</f>
        <v>0.35643564356435642</v>
      </c>
      <c r="AC2789">
        <v>13</v>
      </c>
      <c r="AD2789">
        <v>236</v>
      </c>
      <c r="AE2789" s="5">
        <f>IFERROR(Table1[[#This Row],[Inventory]]/Table1[[#This Row],[Actual_Sales]],0)</f>
        <v>2.3366336633663365</v>
      </c>
    </row>
    <row r="2790" spans="1:31" x14ac:dyDescent="0.25">
      <c r="A2790">
        <v>3719</v>
      </c>
      <c r="B2790">
        <v>203</v>
      </c>
      <c r="C2790">
        <v>6</v>
      </c>
      <c r="D2790" s="2">
        <v>40817</v>
      </c>
      <c r="E2790">
        <v>118</v>
      </c>
      <c r="F2790">
        <v>90</v>
      </c>
      <c r="G2790">
        <f>Table1[[#This Row],[Actual_Sales]]-Table1[[#This Row],[Budget_Sales]]</f>
        <v>28</v>
      </c>
      <c r="H2790" s="5">
        <f>IF(
Table1[[#This Row],[Budget_Sales]]=0,
"",
IF(
Table1[[#This Row],[Budget_Sales]]&gt;0,
(Table1[[#This Row],[Actual_Sales]]-Table1[[#This Row],[Budget_Sales]])/Table1[[#This Row],[Budget_Sales]],
(Table1[[#This Row],[Actual_Sales]]-Table1[[#This Row],[Budget_Sales]])/ABS(Table1[[#This Row],[Budget_Sales]])
)
)</f>
        <v>0.31111111111111112</v>
      </c>
      <c r="I2790" s="5" t="str">
        <f>IF(Table1[[#This Row],[Sales_Var]]&gt;=0,"Above Budget","Below Budget")</f>
        <v>Above Budget</v>
      </c>
      <c r="J2790">
        <f>Table1[[#This Row],[Actual_Sales]]-(Table1[[#This Row],[COGS]]+Table1[[#This Row],[Expenses]])</f>
        <v>28</v>
      </c>
      <c r="K2790">
        <v>50</v>
      </c>
      <c r="L2790">
        <f>Table1[[#This Row],[Actual_Profit]]-Table1[[#This Row],[Budget_Profit]]</f>
        <v>-22</v>
      </c>
      <c r="M2790" s="5">
        <f>IF(
Table1[[#This Row],[Budget_Profit]]=0,
"",
IF(
Table1[[#This Row],[Budget_Profit]]&gt;0,
(Table1[[#This Row],[Actual_Profit]]-Table1[[#This Row],[Budget_Profit]])/Table1[[#This Row],[Budget_Profit]],
(Table1[[#This Row],[Actual_Profit]]-Table1[[#This Row],[Budget_Profit]])/ABS(Table1[[#This Row],[Budget_Profit]])
)
)</f>
        <v>-0.44</v>
      </c>
      <c r="N2790" s="5" t="str">
        <f>IF(Table1[[#This Row],[Profit_Var]]&gt;=0, "Above Budget", "Below Budget")</f>
        <v>Below Budget</v>
      </c>
      <c r="O2790">
        <v>47</v>
      </c>
      <c r="P2790">
        <v>30</v>
      </c>
      <c r="Q2790">
        <f>Table1[[#This Row],[COGS]]-Table1[[#This Row],[Budget_COGS]]</f>
        <v>17</v>
      </c>
      <c r="R2790" s="5">
        <f>IF(
Table1[[#This Row],[Budget_COGS]]=0,
"",
IF(
Table1[[#This Row],[Budget_COGS]]&gt;0,
(Table1[[#This Row],[Budget_COGS]]-Table1[[#This Row],[COGS]]) / Table1[[#This Row],[Budget_COGS]],
(Table1[[#This Row],[Budget_COGS]]-Table1[[#This Row],[COGS]]) / ABS(Table1[[#This Row],[Budget_COGS]])
)
)</f>
        <v>-0.56666666666666665</v>
      </c>
      <c r="S2790" s="5" t="str">
        <f>IF(Table1[[#This Row],[COGS _Var]]&gt;=0, "Above Budget", "Below Budget")</f>
        <v>Above Budget</v>
      </c>
      <c r="T2790">
        <f>Table1[[#This Row],[Actual_Sales]]-Table1[[#This Row],[COGS]]</f>
        <v>71</v>
      </c>
      <c r="U2790">
        <v>60</v>
      </c>
      <c r="V2790">
        <f>Table1[[#This Row],[Gross_Margin]]-Table1[[#This Row],[Budget_Margin]]</f>
        <v>11</v>
      </c>
      <c r="W2790" s="5">
        <f>IF(
Table1[[#This Row],[Budget_Margin]]=0,
"",
IF(
Table1[[#This Row],[Budget_Margin]]&gt;0,
(Table1[[#This Row],[Gross_Margin]]-Table1[[#This Row],[Budget_Margin]]) / Table1[[#This Row],[Budget_Margin]],
(Table1[[#This Row],[Gross_Margin]]-Table1[[#This Row],[Budget_Margin]]) / ABS(Table1[[#This Row],[Budget_Margin]])
)
)</f>
        <v>0.18333333333333332</v>
      </c>
      <c r="X2790" s="5" t="str">
        <f>IF(Table1[[#This Row],[Margin_Var]]&gt;=0, "Above Budget", "Below Budget")</f>
        <v>Above Budget</v>
      </c>
      <c r="Y2790" s="5">
        <f>IFERROR(Table1[[#This Row],[Gross_Margin]]/Table1[[#This Row],[Actual_Sales]],0)</f>
        <v>0.60169491525423724</v>
      </c>
      <c r="Z2790" s="5">
        <f>Table1[[#This Row],[Actual_Profit]]/Table1[[#This Row],[Actual_Sales]]</f>
        <v>0.23728813559322035</v>
      </c>
      <c r="AA2790">
        <v>43</v>
      </c>
      <c r="AB2790" s="5">
        <f>IFERROR(Table1[[#This Row],[Expenses]]/Table1[[#This Row],[Actual_Sales]],0)</f>
        <v>0.36440677966101692</v>
      </c>
      <c r="AC2790">
        <v>15</v>
      </c>
      <c r="AD2790">
        <v>375</v>
      </c>
      <c r="AE2790" s="5">
        <f>IFERROR(Table1[[#This Row],[Inventory]]/Table1[[#This Row],[Actual_Sales]],0)</f>
        <v>3.1779661016949152</v>
      </c>
    </row>
    <row r="2791" spans="1:31" x14ac:dyDescent="0.25">
      <c r="A2791">
        <v>1010</v>
      </c>
      <c r="B2791">
        <v>714</v>
      </c>
      <c r="C2791">
        <v>13</v>
      </c>
      <c r="D2791" s="2">
        <v>40330</v>
      </c>
      <c r="E2791">
        <v>135</v>
      </c>
      <c r="F2791">
        <v>90</v>
      </c>
      <c r="G2791">
        <f>Table1[[#This Row],[Actual_Sales]]-Table1[[#This Row],[Budget_Sales]]</f>
        <v>45</v>
      </c>
      <c r="H2791" s="5">
        <f>IF(
Table1[[#This Row],[Budget_Sales]]=0,
"",
IF(
Table1[[#This Row],[Budget_Sales]]&gt;0,
(Table1[[#This Row],[Actual_Sales]]-Table1[[#This Row],[Budget_Sales]])/Table1[[#This Row],[Budget_Sales]],
(Table1[[#This Row],[Actual_Sales]]-Table1[[#This Row],[Budget_Sales]])/ABS(Table1[[#This Row],[Budget_Sales]])
)
)</f>
        <v>0.5</v>
      </c>
      <c r="I2791" s="5" t="str">
        <f>IF(Table1[[#This Row],[Sales_Var]]&gt;=0,"Above Budget","Below Budget")</f>
        <v>Above Budget</v>
      </c>
      <c r="J2791">
        <f>Table1[[#This Row],[Actual_Sales]]-(Table1[[#This Row],[COGS]]+Table1[[#This Row],[Expenses]])</f>
        <v>32</v>
      </c>
      <c r="K2791">
        <v>30</v>
      </c>
      <c r="L2791">
        <f>Table1[[#This Row],[Actual_Profit]]-Table1[[#This Row],[Budget_Profit]]</f>
        <v>2</v>
      </c>
      <c r="M2791" s="5">
        <f>IF(
Table1[[#This Row],[Budget_Profit]]=0,
"",
IF(
Table1[[#This Row],[Budget_Profit]]&gt;0,
(Table1[[#This Row],[Actual_Profit]]-Table1[[#This Row],[Budget_Profit]])/Table1[[#This Row],[Budget_Profit]],
(Table1[[#This Row],[Actual_Profit]]-Table1[[#This Row],[Budget_Profit]])/ABS(Table1[[#This Row],[Budget_Profit]])
)
)</f>
        <v>6.6666666666666666E-2</v>
      </c>
      <c r="N2791" s="5" t="str">
        <f>IF(Table1[[#This Row],[Profit_Var]]&gt;=0, "Above Budget", "Below Budget")</f>
        <v>Above Budget</v>
      </c>
      <c r="O2791">
        <v>54</v>
      </c>
      <c r="P2791">
        <v>30</v>
      </c>
      <c r="Q2791">
        <f>Table1[[#This Row],[COGS]]-Table1[[#This Row],[Budget_COGS]]</f>
        <v>24</v>
      </c>
      <c r="R2791" s="5">
        <f>IF(
Table1[[#This Row],[Budget_COGS]]=0,
"",
IF(
Table1[[#This Row],[Budget_COGS]]&gt;0,
(Table1[[#This Row],[Budget_COGS]]-Table1[[#This Row],[COGS]]) / Table1[[#This Row],[Budget_COGS]],
(Table1[[#This Row],[Budget_COGS]]-Table1[[#This Row],[COGS]]) / ABS(Table1[[#This Row],[Budget_COGS]])
)
)</f>
        <v>-0.8</v>
      </c>
      <c r="S2791" s="5" t="str">
        <f>IF(Table1[[#This Row],[COGS _Var]]&gt;=0, "Above Budget", "Below Budget")</f>
        <v>Above Budget</v>
      </c>
      <c r="T2791">
        <f>Table1[[#This Row],[Actual_Sales]]-Table1[[#This Row],[COGS]]</f>
        <v>81</v>
      </c>
      <c r="U2791">
        <v>60</v>
      </c>
      <c r="V2791">
        <f>Table1[[#This Row],[Gross_Margin]]-Table1[[#This Row],[Budget_Margin]]</f>
        <v>21</v>
      </c>
      <c r="W2791" s="5">
        <f>IF(
Table1[[#This Row],[Budget_Margin]]=0,
"",
IF(
Table1[[#This Row],[Budget_Margin]]&gt;0,
(Table1[[#This Row],[Gross_Margin]]-Table1[[#This Row],[Budget_Margin]]) / Table1[[#This Row],[Budget_Margin]],
(Table1[[#This Row],[Gross_Margin]]-Table1[[#This Row],[Budget_Margin]]) / ABS(Table1[[#This Row],[Budget_Margin]])
)
)</f>
        <v>0.35</v>
      </c>
      <c r="X2791" s="5" t="str">
        <f>IF(Table1[[#This Row],[Margin_Var]]&gt;=0, "Above Budget", "Below Budget")</f>
        <v>Above Budget</v>
      </c>
      <c r="Y2791" s="5">
        <f>IFERROR(Table1[[#This Row],[Gross_Margin]]/Table1[[#This Row],[Actual_Sales]],0)</f>
        <v>0.6</v>
      </c>
      <c r="Z2791" s="5">
        <f>Table1[[#This Row],[Actual_Profit]]/Table1[[#This Row],[Actual_Sales]]</f>
        <v>0.23703703703703705</v>
      </c>
      <c r="AA2791">
        <v>49</v>
      </c>
      <c r="AB2791" s="5">
        <f>IFERROR(Table1[[#This Row],[Expenses]]/Table1[[#This Row],[Actual_Sales]],0)</f>
        <v>0.36296296296296299</v>
      </c>
      <c r="AC2791">
        <v>17</v>
      </c>
      <c r="AD2791">
        <v>641</v>
      </c>
      <c r="AE2791" s="5">
        <f>IFERROR(Table1[[#This Row],[Inventory]]/Table1[[#This Row],[Actual_Sales]],0)</f>
        <v>4.7481481481481485</v>
      </c>
    </row>
    <row r="2792" spans="1:31" x14ac:dyDescent="0.25">
      <c r="A2792">
        <v>377</v>
      </c>
      <c r="B2792">
        <v>303</v>
      </c>
      <c r="C2792">
        <v>12</v>
      </c>
      <c r="D2792" s="2">
        <v>40238</v>
      </c>
      <c r="E2792">
        <v>135</v>
      </c>
      <c r="F2792">
        <v>110</v>
      </c>
      <c r="G2792">
        <f>Table1[[#This Row],[Actual_Sales]]-Table1[[#This Row],[Budget_Sales]]</f>
        <v>25</v>
      </c>
      <c r="H2792" s="5">
        <f>IF(
Table1[[#This Row],[Budget_Sales]]=0,
"",
IF(
Table1[[#This Row],[Budget_Sales]]&gt;0,
(Table1[[#This Row],[Actual_Sales]]-Table1[[#This Row],[Budget_Sales]])/Table1[[#This Row],[Budget_Sales]],
(Table1[[#This Row],[Actual_Sales]]-Table1[[#This Row],[Budget_Sales]])/ABS(Table1[[#This Row],[Budget_Sales]])
)
)</f>
        <v>0.22727272727272727</v>
      </c>
      <c r="I2792" s="5" t="str">
        <f>IF(Table1[[#This Row],[Sales_Var]]&gt;=0,"Above Budget","Below Budget")</f>
        <v>Above Budget</v>
      </c>
      <c r="J2792">
        <f>Table1[[#This Row],[Actual_Sales]]-(Table1[[#This Row],[COGS]]+Table1[[#This Row],[Expenses]])</f>
        <v>32</v>
      </c>
      <c r="K2792">
        <v>30</v>
      </c>
      <c r="L2792">
        <f>Table1[[#This Row],[Actual_Profit]]-Table1[[#This Row],[Budget_Profit]]</f>
        <v>2</v>
      </c>
      <c r="M2792" s="5">
        <f>IF(
Table1[[#This Row],[Budget_Profit]]=0,
"",
IF(
Table1[[#This Row],[Budget_Profit]]&gt;0,
(Table1[[#This Row],[Actual_Profit]]-Table1[[#This Row],[Budget_Profit]])/Table1[[#This Row],[Budget_Profit]],
(Table1[[#This Row],[Actual_Profit]]-Table1[[#This Row],[Budget_Profit]])/ABS(Table1[[#This Row],[Budget_Profit]])
)
)</f>
        <v>6.6666666666666666E-2</v>
      </c>
      <c r="N2792" s="5" t="str">
        <f>IF(Table1[[#This Row],[Profit_Var]]&gt;=0, "Above Budget", "Below Budget")</f>
        <v>Above Budget</v>
      </c>
      <c r="O2792">
        <v>62</v>
      </c>
      <c r="P2792">
        <v>50</v>
      </c>
      <c r="Q2792">
        <f>Table1[[#This Row],[COGS]]-Table1[[#This Row],[Budget_COGS]]</f>
        <v>12</v>
      </c>
      <c r="R2792" s="5">
        <f>IF(
Table1[[#This Row],[Budget_COGS]]=0,
"",
IF(
Table1[[#This Row],[Budget_COGS]]&gt;0,
(Table1[[#This Row],[Budget_COGS]]-Table1[[#This Row],[COGS]]) / Table1[[#This Row],[Budget_COGS]],
(Table1[[#This Row],[Budget_COGS]]-Table1[[#This Row],[COGS]]) / ABS(Table1[[#This Row],[Budget_COGS]])
)
)</f>
        <v>-0.24</v>
      </c>
      <c r="S2792" s="5" t="str">
        <f>IF(Table1[[#This Row],[COGS _Var]]&gt;=0, "Above Budget", "Below Budget")</f>
        <v>Above Budget</v>
      </c>
      <c r="T2792">
        <f>Table1[[#This Row],[Actual_Sales]]-Table1[[#This Row],[COGS]]</f>
        <v>73</v>
      </c>
      <c r="U2792">
        <v>60</v>
      </c>
      <c r="V2792">
        <f>Table1[[#This Row],[Gross_Margin]]-Table1[[#This Row],[Budget_Margin]]</f>
        <v>13</v>
      </c>
      <c r="W2792" s="5">
        <f>IF(
Table1[[#This Row],[Budget_Margin]]=0,
"",
IF(
Table1[[#This Row],[Budget_Margin]]&gt;0,
(Table1[[#This Row],[Gross_Margin]]-Table1[[#This Row],[Budget_Margin]]) / Table1[[#This Row],[Budget_Margin]],
(Table1[[#This Row],[Gross_Margin]]-Table1[[#This Row],[Budget_Margin]]) / ABS(Table1[[#This Row],[Budget_Margin]])
)
)</f>
        <v>0.21666666666666667</v>
      </c>
      <c r="X2792" s="5" t="str">
        <f>IF(Table1[[#This Row],[Margin_Var]]&gt;=0, "Above Budget", "Below Budget")</f>
        <v>Above Budget</v>
      </c>
      <c r="Y2792" s="5">
        <f>IFERROR(Table1[[#This Row],[Gross_Margin]]/Table1[[#This Row],[Actual_Sales]],0)</f>
        <v>0.54074074074074074</v>
      </c>
      <c r="Z2792" s="5">
        <f>Table1[[#This Row],[Actual_Profit]]/Table1[[#This Row],[Actual_Sales]]</f>
        <v>0.23703703703703705</v>
      </c>
      <c r="AA2792">
        <v>41</v>
      </c>
      <c r="AB2792" s="5">
        <f>IFERROR(Table1[[#This Row],[Expenses]]/Table1[[#This Row],[Actual_Sales]],0)</f>
        <v>0.3037037037037037</v>
      </c>
      <c r="AC2792">
        <v>19</v>
      </c>
      <c r="AD2792">
        <v>952</v>
      </c>
      <c r="AE2792" s="5">
        <f>IFERROR(Table1[[#This Row],[Inventory]]/Table1[[#This Row],[Actual_Sales]],0)</f>
        <v>7.0518518518518523</v>
      </c>
    </row>
    <row r="2793" spans="1:31" x14ac:dyDescent="0.25">
      <c r="A2793">
        <v>1083</v>
      </c>
      <c r="B2793">
        <v>303</v>
      </c>
      <c r="C2793">
        <v>6</v>
      </c>
      <c r="D2793" s="2">
        <v>40360</v>
      </c>
      <c r="E2793">
        <v>131</v>
      </c>
      <c r="F2793">
        <v>150</v>
      </c>
      <c r="G2793">
        <f>Table1[[#This Row],[Actual_Sales]]-Table1[[#This Row],[Budget_Sales]]</f>
        <v>-19</v>
      </c>
      <c r="H2793" s="5">
        <f>IF(
Table1[[#This Row],[Budget_Sales]]=0,
"",
IF(
Table1[[#This Row],[Budget_Sales]]&gt;0,
(Table1[[#This Row],[Actual_Sales]]-Table1[[#This Row],[Budget_Sales]])/Table1[[#This Row],[Budget_Sales]],
(Table1[[#This Row],[Actual_Sales]]-Table1[[#This Row],[Budget_Sales]])/ABS(Table1[[#This Row],[Budget_Sales]])
)
)</f>
        <v>-0.12666666666666668</v>
      </c>
      <c r="I2793" s="5" t="str">
        <f>IF(Table1[[#This Row],[Sales_Var]]&gt;=0,"Above Budget","Below Budget")</f>
        <v>Below Budget</v>
      </c>
      <c r="J2793">
        <f>Table1[[#This Row],[Actual_Sales]]-(Table1[[#This Row],[COGS]]+Table1[[#This Row],[Expenses]])</f>
        <v>31</v>
      </c>
      <c r="K2793">
        <v>50</v>
      </c>
      <c r="L2793">
        <f>Table1[[#This Row],[Actual_Profit]]-Table1[[#This Row],[Budget_Profit]]</f>
        <v>-19</v>
      </c>
      <c r="M2793" s="5">
        <f>IF(
Table1[[#This Row],[Budget_Profit]]=0,
"",
IF(
Table1[[#This Row],[Budget_Profit]]&gt;0,
(Table1[[#This Row],[Actual_Profit]]-Table1[[#This Row],[Budget_Profit]])/Table1[[#This Row],[Budget_Profit]],
(Table1[[#This Row],[Actual_Profit]]-Table1[[#This Row],[Budget_Profit]])/ABS(Table1[[#This Row],[Budget_Profit]])
)
)</f>
        <v>-0.38</v>
      </c>
      <c r="N2793" s="5" t="str">
        <f>IF(Table1[[#This Row],[Profit_Var]]&gt;=0, "Above Budget", "Below Budget")</f>
        <v>Below Budget</v>
      </c>
      <c r="O2793">
        <v>52</v>
      </c>
      <c r="P2793">
        <v>60</v>
      </c>
      <c r="Q2793">
        <f>Table1[[#This Row],[COGS]]-Table1[[#This Row],[Budget_COGS]]</f>
        <v>-8</v>
      </c>
      <c r="R2793" s="5">
        <f>IF(
Table1[[#This Row],[Budget_COGS]]=0,
"",
IF(
Table1[[#This Row],[Budget_COGS]]&gt;0,
(Table1[[#This Row],[Budget_COGS]]-Table1[[#This Row],[COGS]]) / Table1[[#This Row],[Budget_COGS]],
(Table1[[#This Row],[Budget_COGS]]-Table1[[#This Row],[COGS]]) / ABS(Table1[[#This Row],[Budget_COGS]])
)
)</f>
        <v>0.13333333333333333</v>
      </c>
      <c r="S2793" s="5" t="str">
        <f>IF(Table1[[#This Row],[COGS _Var]]&gt;=0, "Above Budget", "Below Budget")</f>
        <v>Below Budget</v>
      </c>
      <c r="T2793">
        <f>Table1[[#This Row],[Actual_Sales]]-Table1[[#This Row],[COGS]]</f>
        <v>79</v>
      </c>
      <c r="U2793">
        <v>90</v>
      </c>
      <c r="V2793">
        <f>Table1[[#This Row],[Gross_Margin]]-Table1[[#This Row],[Budget_Margin]]</f>
        <v>-11</v>
      </c>
      <c r="W2793" s="5">
        <f>IF(
Table1[[#This Row],[Budget_Margin]]=0,
"",
IF(
Table1[[#This Row],[Budget_Margin]]&gt;0,
(Table1[[#This Row],[Gross_Margin]]-Table1[[#This Row],[Budget_Margin]]) / Table1[[#This Row],[Budget_Margin]],
(Table1[[#This Row],[Gross_Margin]]-Table1[[#This Row],[Budget_Margin]]) / ABS(Table1[[#This Row],[Budget_Margin]])
)
)</f>
        <v>-0.12222222222222222</v>
      </c>
      <c r="X2793" s="5" t="str">
        <f>IF(Table1[[#This Row],[Margin_Var]]&gt;=0, "Above Budget", "Below Budget")</f>
        <v>Below Budget</v>
      </c>
      <c r="Y2793" s="5">
        <f>IFERROR(Table1[[#This Row],[Gross_Margin]]/Table1[[#This Row],[Actual_Sales]],0)</f>
        <v>0.60305343511450382</v>
      </c>
      <c r="Z2793" s="5">
        <f>Table1[[#This Row],[Actual_Profit]]/Table1[[#This Row],[Actual_Sales]]</f>
        <v>0.23664122137404581</v>
      </c>
      <c r="AA2793">
        <v>48</v>
      </c>
      <c r="AB2793" s="5">
        <f>IFERROR(Table1[[#This Row],[Expenses]]/Table1[[#This Row],[Actual_Sales]],0)</f>
        <v>0.36641221374045801</v>
      </c>
      <c r="AC2793">
        <v>17</v>
      </c>
      <c r="AD2793">
        <v>668</v>
      </c>
      <c r="AE2793" s="5">
        <f>IFERROR(Table1[[#This Row],[Inventory]]/Table1[[#This Row],[Actual_Sales]],0)</f>
        <v>5.0992366412213741</v>
      </c>
    </row>
    <row r="2794" spans="1:31" x14ac:dyDescent="0.25">
      <c r="A2794">
        <v>1202</v>
      </c>
      <c r="B2794">
        <v>815</v>
      </c>
      <c r="C2794">
        <v>12</v>
      </c>
      <c r="D2794" s="2">
        <v>40360</v>
      </c>
      <c r="E2794">
        <v>131</v>
      </c>
      <c r="F2794">
        <v>110</v>
      </c>
      <c r="G2794">
        <f>Table1[[#This Row],[Actual_Sales]]-Table1[[#This Row],[Budget_Sales]]</f>
        <v>21</v>
      </c>
      <c r="H2794" s="5">
        <f>IF(
Table1[[#This Row],[Budget_Sales]]=0,
"",
IF(
Table1[[#This Row],[Budget_Sales]]&gt;0,
(Table1[[#This Row],[Actual_Sales]]-Table1[[#This Row],[Budget_Sales]])/Table1[[#This Row],[Budget_Sales]],
(Table1[[#This Row],[Actual_Sales]]-Table1[[#This Row],[Budget_Sales]])/ABS(Table1[[#This Row],[Budget_Sales]])
)
)</f>
        <v>0.19090909090909092</v>
      </c>
      <c r="I2794" s="5" t="str">
        <f>IF(Table1[[#This Row],[Sales_Var]]&gt;=0,"Above Budget","Below Budget")</f>
        <v>Above Budget</v>
      </c>
      <c r="J2794">
        <f>Table1[[#This Row],[Actual_Sales]]-(Table1[[#This Row],[COGS]]+Table1[[#This Row],[Expenses]])</f>
        <v>31</v>
      </c>
      <c r="K2794">
        <v>30</v>
      </c>
      <c r="L2794">
        <f>Table1[[#This Row],[Actual_Profit]]-Table1[[#This Row],[Budget_Profit]]</f>
        <v>1</v>
      </c>
      <c r="M2794" s="5">
        <f>IF(
Table1[[#This Row],[Budget_Profit]]=0,
"",
IF(
Table1[[#This Row],[Budget_Profit]]&gt;0,
(Table1[[#This Row],[Actual_Profit]]-Table1[[#This Row],[Budget_Profit]])/Table1[[#This Row],[Budget_Profit]],
(Table1[[#This Row],[Actual_Profit]]-Table1[[#This Row],[Budget_Profit]])/ABS(Table1[[#This Row],[Budget_Profit]])
)
)</f>
        <v>3.3333333333333333E-2</v>
      </c>
      <c r="N2794" s="5" t="str">
        <f>IF(Table1[[#This Row],[Profit_Var]]&gt;=0, "Above Budget", "Below Budget")</f>
        <v>Above Budget</v>
      </c>
      <c r="O2794">
        <v>52</v>
      </c>
      <c r="P2794">
        <v>40</v>
      </c>
      <c r="Q2794">
        <f>Table1[[#This Row],[COGS]]-Table1[[#This Row],[Budget_COGS]]</f>
        <v>12</v>
      </c>
      <c r="R2794" s="5">
        <f>IF(
Table1[[#This Row],[Budget_COGS]]=0,
"",
IF(
Table1[[#This Row],[Budget_COGS]]&gt;0,
(Table1[[#This Row],[Budget_COGS]]-Table1[[#This Row],[COGS]]) / Table1[[#This Row],[Budget_COGS]],
(Table1[[#This Row],[Budget_COGS]]-Table1[[#This Row],[COGS]]) / ABS(Table1[[#This Row],[Budget_COGS]])
)
)</f>
        <v>-0.3</v>
      </c>
      <c r="S2794" s="5" t="str">
        <f>IF(Table1[[#This Row],[COGS _Var]]&gt;=0, "Above Budget", "Below Budget")</f>
        <v>Above Budget</v>
      </c>
      <c r="T2794">
        <f>Table1[[#This Row],[Actual_Sales]]-Table1[[#This Row],[COGS]]</f>
        <v>79</v>
      </c>
      <c r="U2794">
        <v>70</v>
      </c>
      <c r="V2794">
        <f>Table1[[#This Row],[Gross_Margin]]-Table1[[#This Row],[Budget_Margin]]</f>
        <v>9</v>
      </c>
      <c r="W2794" s="5">
        <f>IF(
Table1[[#This Row],[Budget_Margin]]=0,
"",
IF(
Table1[[#This Row],[Budget_Margin]]&gt;0,
(Table1[[#This Row],[Gross_Margin]]-Table1[[#This Row],[Budget_Margin]]) / Table1[[#This Row],[Budget_Margin]],
(Table1[[#This Row],[Gross_Margin]]-Table1[[#This Row],[Budget_Margin]]) / ABS(Table1[[#This Row],[Budget_Margin]])
)
)</f>
        <v>0.12857142857142856</v>
      </c>
      <c r="X2794" s="5" t="str">
        <f>IF(Table1[[#This Row],[Margin_Var]]&gt;=0, "Above Budget", "Below Budget")</f>
        <v>Above Budget</v>
      </c>
      <c r="Y2794" s="5">
        <f>IFERROR(Table1[[#This Row],[Gross_Margin]]/Table1[[#This Row],[Actual_Sales]],0)</f>
        <v>0.60305343511450382</v>
      </c>
      <c r="Z2794" s="5">
        <f>Table1[[#This Row],[Actual_Profit]]/Table1[[#This Row],[Actual_Sales]]</f>
        <v>0.23664122137404581</v>
      </c>
      <c r="AA2794">
        <v>48</v>
      </c>
      <c r="AB2794" s="5">
        <f>IFERROR(Table1[[#This Row],[Expenses]]/Table1[[#This Row],[Actual_Sales]],0)</f>
        <v>0.36641221374045801</v>
      </c>
      <c r="AC2794">
        <v>17</v>
      </c>
      <c r="AD2794">
        <v>668</v>
      </c>
      <c r="AE2794" s="5">
        <f>IFERROR(Table1[[#This Row],[Inventory]]/Table1[[#This Row],[Actual_Sales]],0)</f>
        <v>5.0992366412213741</v>
      </c>
    </row>
    <row r="2795" spans="1:31" x14ac:dyDescent="0.25">
      <c r="A2795">
        <v>3478</v>
      </c>
      <c r="B2795">
        <v>715</v>
      </c>
      <c r="C2795">
        <v>11</v>
      </c>
      <c r="D2795" s="2">
        <v>40756</v>
      </c>
      <c r="E2795">
        <v>89</v>
      </c>
      <c r="F2795">
        <v>70</v>
      </c>
      <c r="G2795">
        <f>Table1[[#This Row],[Actual_Sales]]-Table1[[#This Row],[Budget_Sales]]</f>
        <v>19</v>
      </c>
      <c r="H2795" s="5">
        <f>IF(
Table1[[#This Row],[Budget_Sales]]=0,
"",
IF(
Table1[[#This Row],[Budget_Sales]]&gt;0,
(Table1[[#This Row],[Actual_Sales]]-Table1[[#This Row],[Budget_Sales]])/Table1[[#This Row],[Budget_Sales]],
(Table1[[#This Row],[Actual_Sales]]-Table1[[#This Row],[Budget_Sales]])/ABS(Table1[[#This Row],[Budget_Sales]])
)
)</f>
        <v>0.27142857142857141</v>
      </c>
      <c r="I2795" s="5" t="str">
        <f>IF(Table1[[#This Row],[Sales_Var]]&gt;=0,"Above Budget","Below Budget")</f>
        <v>Above Budget</v>
      </c>
      <c r="J2795">
        <f>Table1[[#This Row],[Actual_Sales]]-(Table1[[#This Row],[COGS]]+Table1[[#This Row],[Expenses]])</f>
        <v>21</v>
      </c>
      <c r="K2795">
        <v>10</v>
      </c>
      <c r="L2795">
        <f>Table1[[#This Row],[Actual_Profit]]-Table1[[#This Row],[Budget_Profit]]</f>
        <v>11</v>
      </c>
      <c r="M2795" s="5">
        <f>IF(
Table1[[#This Row],[Budget_Profit]]=0,
"",
IF(
Table1[[#This Row],[Budget_Profit]]&gt;0,
(Table1[[#This Row],[Actual_Profit]]-Table1[[#This Row],[Budget_Profit]])/Table1[[#This Row],[Budget_Profit]],
(Table1[[#This Row],[Actual_Profit]]-Table1[[#This Row],[Budget_Profit]])/ABS(Table1[[#This Row],[Budget_Profit]])
)
)</f>
        <v>1.1000000000000001</v>
      </c>
      <c r="N2795" s="5" t="str">
        <f>IF(Table1[[#This Row],[Profit_Var]]&gt;=0, "Above Budget", "Below Budget")</f>
        <v>Above Budget</v>
      </c>
      <c r="O2795">
        <v>36</v>
      </c>
      <c r="P2795">
        <v>30</v>
      </c>
      <c r="Q2795">
        <f>Table1[[#This Row],[COGS]]-Table1[[#This Row],[Budget_COGS]]</f>
        <v>6</v>
      </c>
      <c r="R2795" s="5">
        <f>IF(
Table1[[#This Row],[Budget_COGS]]=0,
"",
IF(
Table1[[#This Row],[Budget_COGS]]&gt;0,
(Table1[[#This Row],[Budget_COGS]]-Table1[[#This Row],[COGS]]) / Table1[[#This Row],[Budget_COGS]],
(Table1[[#This Row],[Budget_COGS]]-Table1[[#This Row],[COGS]]) / ABS(Table1[[#This Row],[Budget_COGS]])
)
)</f>
        <v>-0.2</v>
      </c>
      <c r="S2795" s="5" t="str">
        <f>IF(Table1[[#This Row],[COGS _Var]]&gt;=0, "Above Budget", "Below Budget")</f>
        <v>Above Budget</v>
      </c>
      <c r="T2795">
        <f>Table1[[#This Row],[Actual_Sales]]-Table1[[#This Row],[COGS]]</f>
        <v>53</v>
      </c>
      <c r="U2795">
        <v>40</v>
      </c>
      <c r="V2795">
        <f>Table1[[#This Row],[Gross_Margin]]-Table1[[#This Row],[Budget_Margin]]</f>
        <v>13</v>
      </c>
      <c r="W2795" s="5">
        <f>IF(
Table1[[#This Row],[Budget_Margin]]=0,
"",
IF(
Table1[[#This Row],[Budget_Margin]]&gt;0,
(Table1[[#This Row],[Gross_Margin]]-Table1[[#This Row],[Budget_Margin]]) / Table1[[#This Row],[Budget_Margin]],
(Table1[[#This Row],[Gross_Margin]]-Table1[[#This Row],[Budget_Margin]]) / ABS(Table1[[#This Row],[Budget_Margin]])
)
)</f>
        <v>0.32500000000000001</v>
      </c>
      <c r="X2795" s="5" t="str">
        <f>IF(Table1[[#This Row],[Margin_Var]]&gt;=0, "Above Budget", "Below Budget")</f>
        <v>Above Budget</v>
      </c>
      <c r="Y2795" s="5">
        <f>IFERROR(Table1[[#This Row],[Gross_Margin]]/Table1[[#This Row],[Actual_Sales]],0)</f>
        <v>0.5955056179775281</v>
      </c>
      <c r="Z2795" s="5">
        <f>Table1[[#This Row],[Actual_Profit]]/Table1[[#This Row],[Actual_Sales]]</f>
        <v>0.23595505617977527</v>
      </c>
      <c r="AA2795">
        <v>32</v>
      </c>
      <c r="AB2795" s="5">
        <f>IFERROR(Table1[[#This Row],[Expenses]]/Table1[[#This Row],[Actual_Sales]],0)</f>
        <v>0.3595505617977528</v>
      </c>
      <c r="AC2795">
        <v>11</v>
      </c>
      <c r="AD2795">
        <v>458</v>
      </c>
      <c r="AE2795" s="5">
        <f>IFERROR(Table1[[#This Row],[Inventory]]/Table1[[#This Row],[Actual_Sales]],0)</f>
        <v>5.1460674157303368</v>
      </c>
    </row>
    <row r="2796" spans="1:31" x14ac:dyDescent="0.25">
      <c r="A2796">
        <v>3367</v>
      </c>
      <c r="B2796">
        <v>206</v>
      </c>
      <c r="C2796">
        <v>12</v>
      </c>
      <c r="D2796" s="2">
        <v>40756</v>
      </c>
      <c r="E2796">
        <v>89</v>
      </c>
      <c r="F2796">
        <v>60</v>
      </c>
      <c r="G2796">
        <f>Table1[[#This Row],[Actual_Sales]]-Table1[[#This Row],[Budget_Sales]]</f>
        <v>29</v>
      </c>
      <c r="H2796" s="5">
        <f>IF(
Table1[[#This Row],[Budget_Sales]]=0,
"",
IF(
Table1[[#This Row],[Budget_Sales]]&gt;0,
(Table1[[#This Row],[Actual_Sales]]-Table1[[#This Row],[Budget_Sales]])/Table1[[#This Row],[Budget_Sales]],
(Table1[[#This Row],[Actual_Sales]]-Table1[[#This Row],[Budget_Sales]])/ABS(Table1[[#This Row],[Budget_Sales]])
)
)</f>
        <v>0.48333333333333334</v>
      </c>
      <c r="I2796" s="5" t="str">
        <f>IF(Table1[[#This Row],[Sales_Var]]&gt;=0,"Above Budget","Below Budget")</f>
        <v>Above Budget</v>
      </c>
      <c r="J2796">
        <f>Table1[[#This Row],[Actual_Sales]]-(Table1[[#This Row],[COGS]]+Table1[[#This Row],[Expenses]])</f>
        <v>21</v>
      </c>
      <c r="K2796">
        <v>30</v>
      </c>
      <c r="L2796">
        <f>Table1[[#This Row],[Actual_Profit]]-Table1[[#This Row],[Budget_Profit]]</f>
        <v>-9</v>
      </c>
      <c r="M2796" s="5">
        <f>IF(
Table1[[#This Row],[Budget_Profit]]=0,
"",
IF(
Table1[[#This Row],[Budget_Profit]]&gt;0,
(Table1[[#This Row],[Actual_Profit]]-Table1[[#This Row],[Budget_Profit]])/Table1[[#This Row],[Budget_Profit]],
(Table1[[#This Row],[Actual_Profit]]-Table1[[#This Row],[Budget_Profit]])/ABS(Table1[[#This Row],[Budget_Profit]])
)
)</f>
        <v>-0.3</v>
      </c>
      <c r="N2796" s="5" t="str">
        <f>IF(Table1[[#This Row],[Profit_Var]]&gt;=0, "Above Budget", "Below Budget")</f>
        <v>Below Budget</v>
      </c>
      <c r="O2796">
        <v>36</v>
      </c>
      <c r="P2796">
        <v>20</v>
      </c>
      <c r="Q2796">
        <f>Table1[[#This Row],[COGS]]-Table1[[#This Row],[Budget_COGS]]</f>
        <v>16</v>
      </c>
      <c r="R2796" s="5">
        <f>IF(
Table1[[#This Row],[Budget_COGS]]=0,
"",
IF(
Table1[[#This Row],[Budget_COGS]]&gt;0,
(Table1[[#This Row],[Budget_COGS]]-Table1[[#This Row],[COGS]]) / Table1[[#This Row],[Budget_COGS]],
(Table1[[#This Row],[Budget_COGS]]-Table1[[#This Row],[COGS]]) / ABS(Table1[[#This Row],[Budget_COGS]])
)
)</f>
        <v>-0.8</v>
      </c>
      <c r="S2796" s="5" t="str">
        <f>IF(Table1[[#This Row],[COGS _Var]]&gt;=0, "Above Budget", "Below Budget")</f>
        <v>Above Budget</v>
      </c>
      <c r="T2796">
        <f>Table1[[#This Row],[Actual_Sales]]-Table1[[#This Row],[COGS]]</f>
        <v>53</v>
      </c>
      <c r="U2796">
        <v>40</v>
      </c>
      <c r="V2796">
        <f>Table1[[#This Row],[Gross_Margin]]-Table1[[#This Row],[Budget_Margin]]</f>
        <v>13</v>
      </c>
      <c r="W2796" s="5">
        <f>IF(
Table1[[#This Row],[Budget_Margin]]=0,
"",
IF(
Table1[[#This Row],[Budget_Margin]]&gt;0,
(Table1[[#This Row],[Gross_Margin]]-Table1[[#This Row],[Budget_Margin]]) / Table1[[#This Row],[Budget_Margin]],
(Table1[[#This Row],[Gross_Margin]]-Table1[[#This Row],[Budget_Margin]]) / ABS(Table1[[#This Row],[Budget_Margin]])
)
)</f>
        <v>0.32500000000000001</v>
      </c>
      <c r="X2796" s="5" t="str">
        <f>IF(Table1[[#This Row],[Margin_Var]]&gt;=0, "Above Budget", "Below Budget")</f>
        <v>Above Budget</v>
      </c>
      <c r="Y2796" s="5">
        <f>IFERROR(Table1[[#This Row],[Gross_Margin]]/Table1[[#This Row],[Actual_Sales]],0)</f>
        <v>0.5955056179775281</v>
      </c>
      <c r="Z2796" s="5">
        <f>Table1[[#This Row],[Actual_Profit]]/Table1[[#This Row],[Actual_Sales]]</f>
        <v>0.23595505617977527</v>
      </c>
      <c r="AA2796">
        <v>32</v>
      </c>
      <c r="AB2796" s="5">
        <f>IFERROR(Table1[[#This Row],[Expenses]]/Table1[[#This Row],[Actual_Sales]],0)</f>
        <v>0.3595505617977528</v>
      </c>
      <c r="AC2796">
        <v>11</v>
      </c>
      <c r="AD2796">
        <v>458</v>
      </c>
      <c r="AE2796" s="5">
        <f>IFERROR(Table1[[#This Row],[Inventory]]/Table1[[#This Row],[Actual_Sales]],0)</f>
        <v>5.1460674157303368</v>
      </c>
    </row>
    <row r="2797" spans="1:31" x14ac:dyDescent="0.25">
      <c r="A2797">
        <v>3265</v>
      </c>
      <c r="B2797">
        <v>509</v>
      </c>
      <c r="C2797">
        <v>12</v>
      </c>
      <c r="D2797" s="2">
        <v>40725</v>
      </c>
      <c r="E2797">
        <v>89</v>
      </c>
      <c r="F2797">
        <v>60</v>
      </c>
      <c r="G2797">
        <f>Table1[[#This Row],[Actual_Sales]]-Table1[[#This Row],[Budget_Sales]]</f>
        <v>29</v>
      </c>
      <c r="H2797" s="5">
        <f>IF(
Table1[[#This Row],[Budget_Sales]]=0,
"",
IF(
Table1[[#This Row],[Budget_Sales]]&gt;0,
(Table1[[#This Row],[Actual_Sales]]-Table1[[#This Row],[Budget_Sales]])/Table1[[#This Row],[Budget_Sales]],
(Table1[[#This Row],[Actual_Sales]]-Table1[[#This Row],[Budget_Sales]])/ABS(Table1[[#This Row],[Budget_Sales]])
)
)</f>
        <v>0.48333333333333334</v>
      </c>
      <c r="I2797" s="5" t="str">
        <f>IF(Table1[[#This Row],[Sales_Var]]&gt;=0,"Above Budget","Below Budget")</f>
        <v>Above Budget</v>
      </c>
      <c r="J2797">
        <f>Table1[[#This Row],[Actual_Sales]]-(Table1[[#This Row],[COGS]]+Table1[[#This Row],[Expenses]])</f>
        <v>21</v>
      </c>
      <c r="K2797">
        <v>30</v>
      </c>
      <c r="L2797">
        <f>Table1[[#This Row],[Actual_Profit]]-Table1[[#This Row],[Budget_Profit]]</f>
        <v>-9</v>
      </c>
      <c r="M2797" s="5">
        <f>IF(
Table1[[#This Row],[Budget_Profit]]=0,
"",
IF(
Table1[[#This Row],[Budget_Profit]]&gt;0,
(Table1[[#This Row],[Actual_Profit]]-Table1[[#This Row],[Budget_Profit]])/Table1[[#This Row],[Budget_Profit]],
(Table1[[#This Row],[Actual_Profit]]-Table1[[#This Row],[Budget_Profit]])/ABS(Table1[[#This Row],[Budget_Profit]])
)
)</f>
        <v>-0.3</v>
      </c>
      <c r="N2797" s="5" t="str">
        <f>IF(Table1[[#This Row],[Profit_Var]]&gt;=0, "Above Budget", "Below Budget")</f>
        <v>Below Budget</v>
      </c>
      <c r="O2797">
        <v>36</v>
      </c>
      <c r="P2797">
        <v>20</v>
      </c>
      <c r="Q2797">
        <f>Table1[[#This Row],[COGS]]-Table1[[#This Row],[Budget_COGS]]</f>
        <v>16</v>
      </c>
      <c r="R2797" s="5">
        <f>IF(
Table1[[#This Row],[Budget_COGS]]=0,
"",
IF(
Table1[[#This Row],[Budget_COGS]]&gt;0,
(Table1[[#This Row],[Budget_COGS]]-Table1[[#This Row],[COGS]]) / Table1[[#This Row],[Budget_COGS]],
(Table1[[#This Row],[Budget_COGS]]-Table1[[#This Row],[COGS]]) / ABS(Table1[[#This Row],[Budget_COGS]])
)
)</f>
        <v>-0.8</v>
      </c>
      <c r="S2797" s="5" t="str">
        <f>IF(Table1[[#This Row],[COGS _Var]]&gt;=0, "Above Budget", "Below Budget")</f>
        <v>Above Budget</v>
      </c>
      <c r="T2797">
        <f>Table1[[#This Row],[Actual_Sales]]-Table1[[#This Row],[COGS]]</f>
        <v>53</v>
      </c>
      <c r="U2797">
        <v>40</v>
      </c>
      <c r="V2797">
        <f>Table1[[#This Row],[Gross_Margin]]-Table1[[#This Row],[Budget_Margin]]</f>
        <v>13</v>
      </c>
      <c r="W2797" s="5">
        <f>IF(
Table1[[#This Row],[Budget_Margin]]=0,
"",
IF(
Table1[[#This Row],[Budget_Margin]]&gt;0,
(Table1[[#This Row],[Gross_Margin]]-Table1[[#This Row],[Budget_Margin]]) / Table1[[#This Row],[Budget_Margin]],
(Table1[[#This Row],[Gross_Margin]]-Table1[[#This Row],[Budget_Margin]]) / ABS(Table1[[#This Row],[Budget_Margin]])
)
)</f>
        <v>0.32500000000000001</v>
      </c>
      <c r="X2797" s="5" t="str">
        <f>IF(Table1[[#This Row],[Margin_Var]]&gt;=0, "Above Budget", "Below Budget")</f>
        <v>Above Budget</v>
      </c>
      <c r="Y2797" s="5">
        <f>IFERROR(Table1[[#This Row],[Gross_Margin]]/Table1[[#This Row],[Actual_Sales]],0)</f>
        <v>0.5955056179775281</v>
      </c>
      <c r="Z2797" s="5">
        <f>Table1[[#This Row],[Actual_Profit]]/Table1[[#This Row],[Actual_Sales]]</f>
        <v>0.23595505617977527</v>
      </c>
      <c r="AA2797">
        <v>32</v>
      </c>
      <c r="AB2797" s="5">
        <f>IFERROR(Table1[[#This Row],[Expenses]]/Table1[[#This Row],[Actual_Sales]],0)</f>
        <v>0.3595505617977528</v>
      </c>
      <c r="AC2797">
        <v>11</v>
      </c>
      <c r="AD2797">
        <v>462</v>
      </c>
      <c r="AE2797" s="5">
        <f>IFERROR(Table1[[#This Row],[Inventory]]/Table1[[#This Row],[Actual_Sales]],0)</f>
        <v>5.191011235955056</v>
      </c>
    </row>
    <row r="2798" spans="1:31" x14ac:dyDescent="0.25">
      <c r="A2798">
        <v>337</v>
      </c>
      <c r="B2798">
        <v>937</v>
      </c>
      <c r="C2798">
        <v>1</v>
      </c>
      <c r="D2798" s="2">
        <v>40210</v>
      </c>
      <c r="E2798">
        <v>140</v>
      </c>
      <c r="F2798">
        <v>140</v>
      </c>
      <c r="G2798">
        <f>Table1[[#This Row],[Actual_Sales]]-Table1[[#This Row],[Budget_Sales]]</f>
        <v>0</v>
      </c>
      <c r="H2798" s="5">
        <f>IF(
Table1[[#This Row],[Budget_Sales]]=0,
"",
IF(
Table1[[#This Row],[Budget_Sales]]&gt;0,
(Table1[[#This Row],[Actual_Sales]]-Table1[[#This Row],[Budget_Sales]])/Table1[[#This Row],[Budget_Sales]],
(Table1[[#This Row],[Actual_Sales]]-Table1[[#This Row],[Budget_Sales]])/ABS(Table1[[#This Row],[Budget_Sales]])
)
)</f>
        <v>0</v>
      </c>
      <c r="I2798" s="5" t="str">
        <f>IF(Table1[[#This Row],[Sales_Var]]&gt;=0,"Above Budget","Below Budget")</f>
        <v>Above Budget</v>
      </c>
      <c r="J2798">
        <f>Table1[[#This Row],[Actual_Sales]]-(Table1[[#This Row],[COGS]]+Table1[[#This Row],[Expenses]])</f>
        <v>33</v>
      </c>
      <c r="K2798">
        <v>50</v>
      </c>
      <c r="L2798">
        <f>Table1[[#This Row],[Actual_Profit]]-Table1[[#This Row],[Budget_Profit]]</f>
        <v>-17</v>
      </c>
      <c r="M2798" s="5">
        <f>IF(
Table1[[#This Row],[Budget_Profit]]=0,
"",
IF(
Table1[[#This Row],[Budget_Profit]]&gt;0,
(Table1[[#This Row],[Actual_Profit]]-Table1[[#This Row],[Budget_Profit]])/Table1[[#This Row],[Budget_Profit]],
(Table1[[#This Row],[Actual_Profit]]-Table1[[#This Row],[Budget_Profit]])/ABS(Table1[[#This Row],[Budget_Profit]])
)
)</f>
        <v>-0.34</v>
      </c>
      <c r="N2798" s="5" t="str">
        <f>IF(Table1[[#This Row],[Profit_Var]]&gt;=0, "Above Budget", "Below Budget")</f>
        <v>Below Budget</v>
      </c>
      <c r="O2798">
        <v>60</v>
      </c>
      <c r="P2798">
        <v>60</v>
      </c>
      <c r="Q2798">
        <f>Table1[[#This Row],[COGS]]-Table1[[#This Row],[Budget_COGS]]</f>
        <v>0</v>
      </c>
      <c r="R2798" s="5">
        <f>IF(
Table1[[#This Row],[Budget_COGS]]=0,
"",
IF(
Table1[[#This Row],[Budget_COGS]]&gt;0,
(Table1[[#This Row],[Budget_COGS]]-Table1[[#This Row],[COGS]]) / Table1[[#This Row],[Budget_COGS]],
(Table1[[#This Row],[Budget_COGS]]-Table1[[#This Row],[COGS]]) / ABS(Table1[[#This Row],[Budget_COGS]])
)
)</f>
        <v>0</v>
      </c>
      <c r="S2798" s="5" t="str">
        <f>IF(Table1[[#This Row],[COGS _Var]]&gt;=0, "Above Budget", "Below Budget")</f>
        <v>Above Budget</v>
      </c>
      <c r="T2798">
        <f>Table1[[#This Row],[Actual_Sales]]-Table1[[#This Row],[COGS]]</f>
        <v>80</v>
      </c>
      <c r="U2798">
        <v>80</v>
      </c>
      <c r="V2798">
        <f>Table1[[#This Row],[Gross_Margin]]-Table1[[#This Row],[Budget_Margin]]</f>
        <v>0</v>
      </c>
      <c r="W2798" s="5">
        <f>IF(
Table1[[#This Row],[Budget_Margin]]=0,
"",
IF(
Table1[[#This Row],[Budget_Margin]]&gt;0,
(Table1[[#This Row],[Gross_Margin]]-Table1[[#This Row],[Budget_Margin]]) / Table1[[#This Row],[Budget_Margin]],
(Table1[[#This Row],[Gross_Margin]]-Table1[[#This Row],[Budget_Margin]]) / ABS(Table1[[#This Row],[Budget_Margin]])
)
)</f>
        <v>0</v>
      </c>
      <c r="X2798" s="5" t="str">
        <f>IF(Table1[[#This Row],[Margin_Var]]&gt;=0, "Above Budget", "Below Budget")</f>
        <v>Above Budget</v>
      </c>
      <c r="Y2798" s="5">
        <f>IFERROR(Table1[[#This Row],[Gross_Margin]]/Table1[[#This Row],[Actual_Sales]],0)</f>
        <v>0.5714285714285714</v>
      </c>
      <c r="Z2798" s="5">
        <f>Table1[[#This Row],[Actual_Profit]]/Table1[[#This Row],[Actual_Sales]]</f>
        <v>0.23571428571428571</v>
      </c>
      <c r="AA2798">
        <v>47</v>
      </c>
      <c r="AB2798" s="5">
        <f>IFERROR(Table1[[#This Row],[Expenses]]/Table1[[#This Row],[Actual_Sales]],0)</f>
        <v>0.33571428571428569</v>
      </c>
      <c r="AC2798">
        <v>19</v>
      </c>
      <c r="AD2798">
        <v>329</v>
      </c>
      <c r="AE2798" s="5">
        <f>IFERROR(Table1[[#This Row],[Inventory]]/Table1[[#This Row],[Actual_Sales]],0)</f>
        <v>2.35</v>
      </c>
    </row>
    <row r="2799" spans="1:31" x14ac:dyDescent="0.25">
      <c r="A2799">
        <v>259</v>
      </c>
      <c r="B2799">
        <v>541</v>
      </c>
      <c r="C2799">
        <v>5</v>
      </c>
      <c r="D2799" s="2">
        <v>40210</v>
      </c>
      <c r="E2799">
        <v>140</v>
      </c>
      <c r="F2799">
        <v>130</v>
      </c>
      <c r="G2799">
        <f>Table1[[#This Row],[Actual_Sales]]-Table1[[#This Row],[Budget_Sales]]</f>
        <v>10</v>
      </c>
      <c r="H2799" s="5">
        <f>IF(
Table1[[#This Row],[Budget_Sales]]=0,
"",
IF(
Table1[[#This Row],[Budget_Sales]]&gt;0,
(Table1[[#This Row],[Actual_Sales]]-Table1[[#This Row],[Budget_Sales]])/Table1[[#This Row],[Budget_Sales]],
(Table1[[#This Row],[Actual_Sales]]-Table1[[#This Row],[Budget_Sales]])/ABS(Table1[[#This Row],[Budget_Sales]])
)
)</f>
        <v>7.6923076923076927E-2</v>
      </c>
      <c r="I2799" s="5" t="str">
        <f>IF(Table1[[#This Row],[Sales_Var]]&gt;=0,"Above Budget","Below Budget")</f>
        <v>Above Budget</v>
      </c>
      <c r="J2799">
        <f>Table1[[#This Row],[Actual_Sales]]-(Table1[[#This Row],[COGS]]+Table1[[#This Row],[Expenses]])</f>
        <v>33</v>
      </c>
      <c r="K2799">
        <v>50</v>
      </c>
      <c r="L2799">
        <f>Table1[[#This Row],[Actual_Profit]]-Table1[[#This Row],[Budget_Profit]]</f>
        <v>-17</v>
      </c>
      <c r="M2799" s="5">
        <f>IF(
Table1[[#This Row],[Budget_Profit]]=0,
"",
IF(
Table1[[#This Row],[Budget_Profit]]&gt;0,
(Table1[[#This Row],[Actual_Profit]]-Table1[[#This Row],[Budget_Profit]])/Table1[[#This Row],[Budget_Profit]],
(Table1[[#This Row],[Actual_Profit]]-Table1[[#This Row],[Budget_Profit]])/ABS(Table1[[#This Row],[Budget_Profit]])
)
)</f>
        <v>-0.34</v>
      </c>
      <c r="N2799" s="5" t="str">
        <f>IF(Table1[[#This Row],[Profit_Var]]&gt;=0, "Above Budget", "Below Budget")</f>
        <v>Below Budget</v>
      </c>
      <c r="O2799">
        <v>60</v>
      </c>
      <c r="P2799">
        <v>50</v>
      </c>
      <c r="Q2799">
        <f>Table1[[#This Row],[COGS]]-Table1[[#This Row],[Budget_COGS]]</f>
        <v>10</v>
      </c>
      <c r="R2799" s="5">
        <f>IF(
Table1[[#This Row],[Budget_COGS]]=0,
"",
IF(
Table1[[#This Row],[Budget_COGS]]&gt;0,
(Table1[[#This Row],[Budget_COGS]]-Table1[[#This Row],[COGS]]) / Table1[[#This Row],[Budget_COGS]],
(Table1[[#This Row],[Budget_COGS]]-Table1[[#This Row],[COGS]]) / ABS(Table1[[#This Row],[Budget_COGS]])
)
)</f>
        <v>-0.2</v>
      </c>
      <c r="S2799" s="5" t="str">
        <f>IF(Table1[[#This Row],[COGS _Var]]&gt;=0, "Above Budget", "Below Budget")</f>
        <v>Above Budget</v>
      </c>
      <c r="T2799">
        <f>Table1[[#This Row],[Actual_Sales]]-Table1[[#This Row],[COGS]]</f>
        <v>80</v>
      </c>
      <c r="U2799">
        <v>80</v>
      </c>
      <c r="V2799">
        <f>Table1[[#This Row],[Gross_Margin]]-Table1[[#This Row],[Budget_Margin]]</f>
        <v>0</v>
      </c>
      <c r="W2799" s="5">
        <f>IF(
Table1[[#This Row],[Budget_Margin]]=0,
"",
IF(
Table1[[#This Row],[Budget_Margin]]&gt;0,
(Table1[[#This Row],[Gross_Margin]]-Table1[[#This Row],[Budget_Margin]]) / Table1[[#This Row],[Budget_Margin]],
(Table1[[#This Row],[Gross_Margin]]-Table1[[#This Row],[Budget_Margin]]) / ABS(Table1[[#This Row],[Budget_Margin]])
)
)</f>
        <v>0</v>
      </c>
      <c r="X2799" s="5" t="str">
        <f>IF(Table1[[#This Row],[Margin_Var]]&gt;=0, "Above Budget", "Below Budget")</f>
        <v>Above Budget</v>
      </c>
      <c r="Y2799" s="5">
        <f>IFERROR(Table1[[#This Row],[Gross_Margin]]/Table1[[#This Row],[Actual_Sales]],0)</f>
        <v>0.5714285714285714</v>
      </c>
      <c r="Z2799" s="5">
        <f>Table1[[#This Row],[Actual_Profit]]/Table1[[#This Row],[Actual_Sales]]</f>
        <v>0.23571428571428571</v>
      </c>
      <c r="AA2799">
        <v>47</v>
      </c>
      <c r="AB2799" s="5">
        <f>IFERROR(Table1[[#This Row],[Expenses]]/Table1[[#This Row],[Actual_Sales]],0)</f>
        <v>0.33571428571428569</v>
      </c>
      <c r="AC2799">
        <v>19</v>
      </c>
      <c r="AD2799">
        <v>329</v>
      </c>
      <c r="AE2799" s="5">
        <f>IFERROR(Table1[[#This Row],[Inventory]]/Table1[[#This Row],[Actual_Sales]],0)</f>
        <v>2.35</v>
      </c>
    </row>
    <row r="2800" spans="1:31" x14ac:dyDescent="0.25">
      <c r="A2800">
        <v>182</v>
      </c>
      <c r="B2800">
        <v>214</v>
      </c>
      <c r="C2800">
        <v>8</v>
      </c>
      <c r="D2800" s="2">
        <v>40210</v>
      </c>
      <c r="E2800">
        <v>140</v>
      </c>
      <c r="F2800">
        <v>130</v>
      </c>
      <c r="G2800">
        <f>Table1[[#This Row],[Actual_Sales]]-Table1[[#This Row],[Budget_Sales]]</f>
        <v>10</v>
      </c>
      <c r="H2800" s="5">
        <f>IF(
Table1[[#This Row],[Budget_Sales]]=0,
"",
IF(
Table1[[#This Row],[Budget_Sales]]&gt;0,
(Table1[[#This Row],[Actual_Sales]]-Table1[[#This Row],[Budget_Sales]])/Table1[[#This Row],[Budget_Sales]],
(Table1[[#This Row],[Actual_Sales]]-Table1[[#This Row],[Budget_Sales]])/ABS(Table1[[#This Row],[Budget_Sales]])
)
)</f>
        <v>7.6923076923076927E-2</v>
      </c>
      <c r="I2800" s="5" t="str">
        <f>IF(Table1[[#This Row],[Sales_Var]]&gt;=0,"Above Budget","Below Budget")</f>
        <v>Above Budget</v>
      </c>
      <c r="J2800">
        <f>Table1[[#This Row],[Actual_Sales]]-(Table1[[#This Row],[COGS]]+Table1[[#This Row],[Expenses]])</f>
        <v>33</v>
      </c>
      <c r="K2800">
        <v>50</v>
      </c>
      <c r="L2800">
        <f>Table1[[#This Row],[Actual_Profit]]-Table1[[#This Row],[Budget_Profit]]</f>
        <v>-17</v>
      </c>
      <c r="M2800" s="5">
        <f>IF(
Table1[[#This Row],[Budget_Profit]]=0,
"",
IF(
Table1[[#This Row],[Budget_Profit]]&gt;0,
(Table1[[#This Row],[Actual_Profit]]-Table1[[#This Row],[Budget_Profit]])/Table1[[#This Row],[Budget_Profit]],
(Table1[[#This Row],[Actual_Profit]]-Table1[[#This Row],[Budget_Profit]])/ABS(Table1[[#This Row],[Budget_Profit]])
)
)</f>
        <v>-0.34</v>
      </c>
      <c r="N2800" s="5" t="str">
        <f>IF(Table1[[#This Row],[Profit_Var]]&gt;=0, "Above Budget", "Below Budget")</f>
        <v>Below Budget</v>
      </c>
      <c r="O2800">
        <v>60</v>
      </c>
      <c r="P2800">
        <v>50</v>
      </c>
      <c r="Q2800">
        <f>Table1[[#This Row],[COGS]]-Table1[[#This Row],[Budget_COGS]]</f>
        <v>10</v>
      </c>
      <c r="R2800" s="5">
        <f>IF(
Table1[[#This Row],[Budget_COGS]]=0,
"",
IF(
Table1[[#This Row],[Budget_COGS]]&gt;0,
(Table1[[#This Row],[Budget_COGS]]-Table1[[#This Row],[COGS]]) / Table1[[#This Row],[Budget_COGS]],
(Table1[[#This Row],[Budget_COGS]]-Table1[[#This Row],[COGS]]) / ABS(Table1[[#This Row],[Budget_COGS]])
)
)</f>
        <v>-0.2</v>
      </c>
      <c r="S2800" s="5" t="str">
        <f>IF(Table1[[#This Row],[COGS _Var]]&gt;=0, "Above Budget", "Below Budget")</f>
        <v>Above Budget</v>
      </c>
      <c r="T2800">
        <f>Table1[[#This Row],[Actual_Sales]]-Table1[[#This Row],[COGS]]</f>
        <v>80</v>
      </c>
      <c r="U2800">
        <v>80</v>
      </c>
      <c r="V2800">
        <f>Table1[[#This Row],[Gross_Margin]]-Table1[[#This Row],[Budget_Margin]]</f>
        <v>0</v>
      </c>
      <c r="W2800" s="5">
        <f>IF(
Table1[[#This Row],[Budget_Margin]]=0,
"",
IF(
Table1[[#This Row],[Budget_Margin]]&gt;0,
(Table1[[#This Row],[Gross_Margin]]-Table1[[#This Row],[Budget_Margin]]) / Table1[[#This Row],[Budget_Margin]],
(Table1[[#This Row],[Gross_Margin]]-Table1[[#This Row],[Budget_Margin]]) / ABS(Table1[[#This Row],[Budget_Margin]])
)
)</f>
        <v>0</v>
      </c>
      <c r="X2800" s="5" t="str">
        <f>IF(Table1[[#This Row],[Margin_Var]]&gt;=0, "Above Budget", "Below Budget")</f>
        <v>Above Budget</v>
      </c>
      <c r="Y2800" s="5">
        <f>IFERROR(Table1[[#This Row],[Gross_Margin]]/Table1[[#This Row],[Actual_Sales]],0)</f>
        <v>0.5714285714285714</v>
      </c>
      <c r="Z2800" s="5">
        <f>Table1[[#This Row],[Actual_Profit]]/Table1[[#This Row],[Actual_Sales]]</f>
        <v>0.23571428571428571</v>
      </c>
      <c r="AA2800">
        <v>47</v>
      </c>
      <c r="AB2800" s="5">
        <f>IFERROR(Table1[[#This Row],[Expenses]]/Table1[[#This Row],[Actual_Sales]],0)</f>
        <v>0.33571428571428569</v>
      </c>
      <c r="AC2800">
        <v>19</v>
      </c>
      <c r="AD2800">
        <v>329</v>
      </c>
      <c r="AE2800" s="5">
        <f>IFERROR(Table1[[#This Row],[Inventory]]/Table1[[#This Row],[Actual_Sales]],0)</f>
        <v>2.35</v>
      </c>
    </row>
    <row r="2801" spans="1:31" x14ac:dyDescent="0.25">
      <c r="A2801">
        <v>189</v>
      </c>
      <c r="B2801">
        <v>303</v>
      </c>
      <c r="C2801">
        <v>10</v>
      </c>
      <c r="D2801" s="2">
        <v>40210</v>
      </c>
      <c r="E2801">
        <v>140</v>
      </c>
      <c r="F2801">
        <v>120</v>
      </c>
      <c r="G2801">
        <f>Table1[[#This Row],[Actual_Sales]]-Table1[[#This Row],[Budget_Sales]]</f>
        <v>20</v>
      </c>
      <c r="H2801" s="5">
        <f>IF(
Table1[[#This Row],[Budget_Sales]]=0,
"",
IF(
Table1[[#This Row],[Budget_Sales]]&gt;0,
(Table1[[#This Row],[Actual_Sales]]-Table1[[#This Row],[Budget_Sales]])/Table1[[#This Row],[Budget_Sales]],
(Table1[[#This Row],[Actual_Sales]]-Table1[[#This Row],[Budget_Sales]])/ABS(Table1[[#This Row],[Budget_Sales]])
)
)</f>
        <v>0.16666666666666666</v>
      </c>
      <c r="I2801" s="5" t="str">
        <f>IF(Table1[[#This Row],[Sales_Var]]&gt;=0,"Above Budget","Below Budget")</f>
        <v>Above Budget</v>
      </c>
      <c r="J2801">
        <f>Table1[[#This Row],[Actual_Sales]]-(Table1[[#This Row],[COGS]]+Table1[[#This Row],[Expenses]])</f>
        <v>33</v>
      </c>
      <c r="K2801">
        <v>40</v>
      </c>
      <c r="L2801">
        <f>Table1[[#This Row],[Actual_Profit]]-Table1[[#This Row],[Budget_Profit]]</f>
        <v>-7</v>
      </c>
      <c r="M2801" s="5">
        <f>IF(
Table1[[#This Row],[Budget_Profit]]=0,
"",
IF(
Table1[[#This Row],[Budget_Profit]]&gt;0,
(Table1[[#This Row],[Actual_Profit]]-Table1[[#This Row],[Budget_Profit]])/Table1[[#This Row],[Budget_Profit]],
(Table1[[#This Row],[Actual_Profit]]-Table1[[#This Row],[Budget_Profit]])/ABS(Table1[[#This Row],[Budget_Profit]])
)
)</f>
        <v>-0.17499999999999999</v>
      </c>
      <c r="N2801" s="5" t="str">
        <f>IF(Table1[[#This Row],[Profit_Var]]&gt;=0, "Above Budget", "Below Budget")</f>
        <v>Below Budget</v>
      </c>
      <c r="O2801">
        <v>60</v>
      </c>
      <c r="P2801">
        <v>50</v>
      </c>
      <c r="Q2801">
        <f>Table1[[#This Row],[COGS]]-Table1[[#This Row],[Budget_COGS]]</f>
        <v>10</v>
      </c>
      <c r="R2801" s="5">
        <f>IF(
Table1[[#This Row],[Budget_COGS]]=0,
"",
IF(
Table1[[#This Row],[Budget_COGS]]&gt;0,
(Table1[[#This Row],[Budget_COGS]]-Table1[[#This Row],[COGS]]) / Table1[[#This Row],[Budget_COGS]],
(Table1[[#This Row],[Budget_COGS]]-Table1[[#This Row],[COGS]]) / ABS(Table1[[#This Row],[Budget_COGS]])
)
)</f>
        <v>-0.2</v>
      </c>
      <c r="S2801" s="5" t="str">
        <f>IF(Table1[[#This Row],[COGS _Var]]&gt;=0, "Above Budget", "Below Budget")</f>
        <v>Above Budget</v>
      </c>
      <c r="T2801">
        <f>Table1[[#This Row],[Actual_Sales]]-Table1[[#This Row],[COGS]]</f>
        <v>80</v>
      </c>
      <c r="U2801">
        <v>70</v>
      </c>
      <c r="V2801">
        <f>Table1[[#This Row],[Gross_Margin]]-Table1[[#This Row],[Budget_Margin]]</f>
        <v>10</v>
      </c>
      <c r="W2801" s="5">
        <f>IF(
Table1[[#This Row],[Budget_Margin]]=0,
"",
IF(
Table1[[#This Row],[Budget_Margin]]&gt;0,
(Table1[[#This Row],[Gross_Margin]]-Table1[[#This Row],[Budget_Margin]]) / Table1[[#This Row],[Budget_Margin]],
(Table1[[#This Row],[Gross_Margin]]-Table1[[#This Row],[Budget_Margin]]) / ABS(Table1[[#This Row],[Budget_Margin]])
)
)</f>
        <v>0.14285714285714285</v>
      </c>
      <c r="X2801" s="5" t="str">
        <f>IF(Table1[[#This Row],[Margin_Var]]&gt;=0, "Above Budget", "Below Budget")</f>
        <v>Above Budget</v>
      </c>
      <c r="Y2801" s="5">
        <f>IFERROR(Table1[[#This Row],[Gross_Margin]]/Table1[[#This Row],[Actual_Sales]],0)</f>
        <v>0.5714285714285714</v>
      </c>
      <c r="Z2801" s="5">
        <f>Table1[[#This Row],[Actual_Profit]]/Table1[[#This Row],[Actual_Sales]]</f>
        <v>0.23571428571428571</v>
      </c>
      <c r="AA2801">
        <v>47</v>
      </c>
      <c r="AB2801" s="5">
        <f>IFERROR(Table1[[#This Row],[Expenses]]/Table1[[#This Row],[Actual_Sales]],0)</f>
        <v>0.33571428571428569</v>
      </c>
      <c r="AC2801">
        <v>19</v>
      </c>
      <c r="AD2801">
        <v>329</v>
      </c>
      <c r="AE2801" s="5">
        <f>IFERROR(Table1[[#This Row],[Inventory]]/Table1[[#This Row],[Actual_Sales]],0)</f>
        <v>2.35</v>
      </c>
    </row>
    <row r="2802" spans="1:31" x14ac:dyDescent="0.25">
      <c r="A2802">
        <v>67</v>
      </c>
      <c r="B2802">
        <v>503</v>
      </c>
      <c r="C2802">
        <v>5</v>
      </c>
      <c r="D2802" s="2">
        <v>40179</v>
      </c>
      <c r="E2802">
        <v>140</v>
      </c>
      <c r="F2802">
        <v>130</v>
      </c>
      <c r="G2802">
        <f>Table1[[#This Row],[Actual_Sales]]-Table1[[#This Row],[Budget_Sales]]</f>
        <v>10</v>
      </c>
      <c r="H2802" s="5">
        <f>IF(
Table1[[#This Row],[Budget_Sales]]=0,
"",
IF(
Table1[[#This Row],[Budget_Sales]]&gt;0,
(Table1[[#This Row],[Actual_Sales]]-Table1[[#This Row],[Budget_Sales]])/Table1[[#This Row],[Budget_Sales]],
(Table1[[#This Row],[Actual_Sales]]-Table1[[#This Row],[Budget_Sales]])/ABS(Table1[[#This Row],[Budget_Sales]])
)
)</f>
        <v>7.6923076923076927E-2</v>
      </c>
      <c r="I2802" s="5" t="str">
        <f>IF(Table1[[#This Row],[Sales_Var]]&gt;=0,"Above Budget","Below Budget")</f>
        <v>Above Budget</v>
      </c>
      <c r="J2802">
        <f>Table1[[#This Row],[Actual_Sales]]-(Table1[[#This Row],[COGS]]+Table1[[#This Row],[Expenses]])</f>
        <v>33</v>
      </c>
      <c r="K2802">
        <v>50</v>
      </c>
      <c r="L2802">
        <f>Table1[[#This Row],[Actual_Profit]]-Table1[[#This Row],[Budget_Profit]]</f>
        <v>-17</v>
      </c>
      <c r="M2802" s="5">
        <f>IF(
Table1[[#This Row],[Budget_Profit]]=0,
"",
IF(
Table1[[#This Row],[Budget_Profit]]&gt;0,
(Table1[[#This Row],[Actual_Profit]]-Table1[[#This Row],[Budget_Profit]])/Table1[[#This Row],[Budget_Profit]],
(Table1[[#This Row],[Actual_Profit]]-Table1[[#This Row],[Budget_Profit]])/ABS(Table1[[#This Row],[Budget_Profit]])
)
)</f>
        <v>-0.34</v>
      </c>
      <c r="N2802" s="5" t="str">
        <f>IF(Table1[[#This Row],[Profit_Var]]&gt;=0, "Above Budget", "Below Budget")</f>
        <v>Below Budget</v>
      </c>
      <c r="O2802">
        <v>60</v>
      </c>
      <c r="P2802">
        <v>50</v>
      </c>
      <c r="Q2802">
        <f>Table1[[#This Row],[COGS]]-Table1[[#This Row],[Budget_COGS]]</f>
        <v>10</v>
      </c>
      <c r="R2802" s="5">
        <f>IF(
Table1[[#This Row],[Budget_COGS]]=0,
"",
IF(
Table1[[#This Row],[Budget_COGS]]&gt;0,
(Table1[[#This Row],[Budget_COGS]]-Table1[[#This Row],[COGS]]) / Table1[[#This Row],[Budget_COGS]],
(Table1[[#This Row],[Budget_COGS]]-Table1[[#This Row],[COGS]]) / ABS(Table1[[#This Row],[Budget_COGS]])
)
)</f>
        <v>-0.2</v>
      </c>
      <c r="S2802" s="5" t="str">
        <f>IF(Table1[[#This Row],[COGS _Var]]&gt;=0, "Above Budget", "Below Budget")</f>
        <v>Above Budget</v>
      </c>
      <c r="T2802">
        <f>Table1[[#This Row],[Actual_Sales]]-Table1[[#This Row],[COGS]]</f>
        <v>80</v>
      </c>
      <c r="U2802">
        <v>80</v>
      </c>
      <c r="V2802">
        <f>Table1[[#This Row],[Gross_Margin]]-Table1[[#This Row],[Budget_Margin]]</f>
        <v>0</v>
      </c>
      <c r="W2802" s="5">
        <f>IF(
Table1[[#This Row],[Budget_Margin]]=0,
"",
IF(
Table1[[#This Row],[Budget_Margin]]&gt;0,
(Table1[[#This Row],[Gross_Margin]]-Table1[[#This Row],[Budget_Margin]]) / Table1[[#This Row],[Budget_Margin]],
(Table1[[#This Row],[Gross_Margin]]-Table1[[#This Row],[Budget_Margin]]) / ABS(Table1[[#This Row],[Budget_Margin]])
)
)</f>
        <v>0</v>
      </c>
      <c r="X2802" s="5" t="str">
        <f>IF(Table1[[#This Row],[Margin_Var]]&gt;=0, "Above Budget", "Below Budget")</f>
        <v>Above Budget</v>
      </c>
      <c r="Y2802" s="5">
        <f>IFERROR(Table1[[#This Row],[Gross_Margin]]/Table1[[#This Row],[Actual_Sales]],0)</f>
        <v>0.5714285714285714</v>
      </c>
      <c r="Z2802" s="5">
        <f>Table1[[#This Row],[Actual_Profit]]/Table1[[#This Row],[Actual_Sales]]</f>
        <v>0.23571428571428571</v>
      </c>
      <c r="AA2802">
        <v>47</v>
      </c>
      <c r="AB2802" s="5">
        <f>IFERROR(Table1[[#This Row],[Expenses]]/Table1[[#This Row],[Actual_Sales]],0)</f>
        <v>0.33571428571428569</v>
      </c>
      <c r="AC2802">
        <v>19</v>
      </c>
      <c r="AD2802">
        <v>336</v>
      </c>
      <c r="AE2802" s="5">
        <f>IFERROR(Table1[[#This Row],[Inventory]]/Table1[[#This Row],[Actual_Sales]],0)</f>
        <v>2.4</v>
      </c>
    </row>
    <row r="2803" spans="1:31" x14ac:dyDescent="0.25">
      <c r="A2803">
        <v>18</v>
      </c>
      <c r="B2803">
        <v>281</v>
      </c>
      <c r="C2803">
        <v>8</v>
      </c>
      <c r="D2803" s="2">
        <v>40179</v>
      </c>
      <c r="E2803">
        <v>140</v>
      </c>
      <c r="F2803">
        <v>130</v>
      </c>
      <c r="G2803">
        <f>Table1[[#This Row],[Actual_Sales]]-Table1[[#This Row],[Budget_Sales]]</f>
        <v>10</v>
      </c>
      <c r="H2803" s="5">
        <f>IF(
Table1[[#This Row],[Budget_Sales]]=0,
"",
IF(
Table1[[#This Row],[Budget_Sales]]&gt;0,
(Table1[[#This Row],[Actual_Sales]]-Table1[[#This Row],[Budget_Sales]])/Table1[[#This Row],[Budget_Sales]],
(Table1[[#This Row],[Actual_Sales]]-Table1[[#This Row],[Budget_Sales]])/ABS(Table1[[#This Row],[Budget_Sales]])
)
)</f>
        <v>7.6923076923076927E-2</v>
      </c>
      <c r="I2803" s="5" t="str">
        <f>IF(Table1[[#This Row],[Sales_Var]]&gt;=0,"Above Budget","Below Budget")</f>
        <v>Above Budget</v>
      </c>
      <c r="J2803">
        <f>Table1[[#This Row],[Actual_Sales]]-(Table1[[#This Row],[COGS]]+Table1[[#This Row],[Expenses]])</f>
        <v>33</v>
      </c>
      <c r="K2803">
        <v>50</v>
      </c>
      <c r="L2803">
        <f>Table1[[#This Row],[Actual_Profit]]-Table1[[#This Row],[Budget_Profit]]</f>
        <v>-17</v>
      </c>
      <c r="M2803" s="5">
        <f>IF(
Table1[[#This Row],[Budget_Profit]]=0,
"",
IF(
Table1[[#This Row],[Budget_Profit]]&gt;0,
(Table1[[#This Row],[Actual_Profit]]-Table1[[#This Row],[Budget_Profit]])/Table1[[#This Row],[Budget_Profit]],
(Table1[[#This Row],[Actual_Profit]]-Table1[[#This Row],[Budget_Profit]])/ABS(Table1[[#This Row],[Budget_Profit]])
)
)</f>
        <v>-0.34</v>
      </c>
      <c r="N2803" s="5" t="str">
        <f>IF(Table1[[#This Row],[Profit_Var]]&gt;=0, "Above Budget", "Below Budget")</f>
        <v>Below Budget</v>
      </c>
      <c r="O2803">
        <v>60</v>
      </c>
      <c r="P2803">
        <v>50</v>
      </c>
      <c r="Q2803">
        <f>Table1[[#This Row],[COGS]]-Table1[[#This Row],[Budget_COGS]]</f>
        <v>10</v>
      </c>
      <c r="R2803" s="5">
        <f>IF(
Table1[[#This Row],[Budget_COGS]]=0,
"",
IF(
Table1[[#This Row],[Budget_COGS]]&gt;0,
(Table1[[#This Row],[Budget_COGS]]-Table1[[#This Row],[COGS]]) / Table1[[#This Row],[Budget_COGS]],
(Table1[[#This Row],[Budget_COGS]]-Table1[[#This Row],[COGS]]) / ABS(Table1[[#This Row],[Budget_COGS]])
)
)</f>
        <v>-0.2</v>
      </c>
      <c r="S2803" s="5" t="str">
        <f>IF(Table1[[#This Row],[COGS _Var]]&gt;=0, "Above Budget", "Below Budget")</f>
        <v>Above Budget</v>
      </c>
      <c r="T2803">
        <f>Table1[[#This Row],[Actual_Sales]]-Table1[[#This Row],[COGS]]</f>
        <v>80</v>
      </c>
      <c r="U2803">
        <v>80</v>
      </c>
      <c r="V2803">
        <f>Table1[[#This Row],[Gross_Margin]]-Table1[[#This Row],[Budget_Margin]]</f>
        <v>0</v>
      </c>
      <c r="W2803" s="5">
        <f>IF(
Table1[[#This Row],[Budget_Margin]]=0,
"",
IF(
Table1[[#This Row],[Budget_Margin]]&gt;0,
(Table1[[#This Row],[Gross_Margin]]-Table1[[#This Row],[Budget_Margin]]) / Table1[[#This Row],[Budget_Margin]],
(Table1[[#This Row],[Gross_Margin]]-Table1[[#This Row],[Budget_Margin]]) / ABS(Table1[[#This Row],[Budget_Margin]])
)
)</f>
        <v>0</v>
      </c>
      <c r="X2803" s="5" t="str">
        <f>IF(Table1[[#This Row],[Margin_Var]]&gt;=0, "Above Budget", "Below Budget")</f>
        <v>Above Budget</v>
      </c>
      <c r="Y2803" s="5">
        <f>IFERROR(Table1[[#This Row],[Gross_Margin]]/Table1[[#This Row],[Actual_Sales]],0)</f>
        <v>0.5714285714285714</v>
      </c>
      <c r="Z2803" s="5">
        <f>Table1[[#This Row],[Actual_Profit]]/Table1[[#This Row],[Actual_Sales]]</f>
        <v>0.23571428571428571</v>
      </c>
      <c r="AA2803">
        <v>47</v>
      </c>
      <c r="AB2803" s="5">
        <f>IFERROR(Table1[[#This Row],[Expenses]]/Table1[[#This Row],[Actual_Sales]],0)</f>
        <v>0.33571428571428569</v>
      </c>
      <c r="AC2803">
        <v>19</v>
      </c>
      <c r="AD2803">
        <v>336</v>
      </c>
      <c r="AE2803" s="5">
        <f>IFERROR(Table1[[#This Row],[Inventory]]/Table1[[#This Row],[Actual_Sales]],0)</f>
        <v>2.4</v>
      </c>
    </row>
    <row r="2804" spans="1:31" x14ac:dyDescent="0.25">
      <c r="A2804">
        <v>168</v>
      </c>
      <c r="B2804">
        <v>970</v>
      </c>
      <c r="C2804">
        <v>10</v>
      </c>
      <c r="D2804" s="2">
        <v>40179</v>
      </c>
      <c r="E2804">
        <v>140</v>
      </c>
      <c r="F2804">
        <v>120</v>
      </c>
      <c r="G2804">
        <f>Table1[[#This Row],[Actual_Sales]]-Table1[[#This Row],[Budget_Sales]]</f>
        <v>20</v>
      </c>
      <c r="H2804" s="5">
        <f>IF(
Table1[[#This Row],[Budget_Sales]]=0,
"",
IF(
Table1[[#This Row],[Budget_Sales]]&gt;0,
(Table1[[#This Row],[Actual_Sales]]-Table1[[#This Row],[Budget_Sales]])/Table1[[#This Row],[Budget_Sales]],
(Table1[[#This Row],[Actual_Sales]]-Table1[[#This Row],[Budget_Sales]])/ABS(Table1[[#This Row],[Budget_Sales]])
)
)</f>
        <v>0.16666666666666666</v>
      </c>
      <c r="I2804" s="5" t="str">
        <f>IF(Table1[[#This Row],[Sales_Var]]&gt;=0,"Above Budget","Below Budget")</f>
        <v>Above Budget</v>
      </c>
      <c r="J2804">
        <f>Table1[[#This Row],[Actual_Sales]]-(Table1[[#This Row],[COGS]]+Table1[[#This Row],[Expenses]])</f>
        <v>33</v>
      </c>
      <c r="K2804">
        <v>40</v>
      </c>
      <c r="L2804">
        <f>Table1[[#This Row],[Actual_Profit]]-Table1[[#This Row],[Budget_Profit]]</f>
        <v>-7</v>
      </c>
      <c r="M2804" s="5">
        <f>IF(
Table1[[#This Row],[Budget_Profit]]=0,
"",
IF(
Table1[[#This Row],[Budget_Profit]]&gt;0,
(Table1[[#This Row],[Actual_Profit]]-Table1[[#This Row],[Budget_Profit]])/Table1[[#This Row],[Budget_Profit]],
(Table1[[#This Row],[Actual_Profit]]-Table1[[#This Row],[Budget_Profit]])/ABS(Table1[[#This Row],[Budget_Profit]])
)
)</f>
        <v>-0.17499999999999999</v>
      </c>
      <c r="N2804" s="5" t="str">
        <f>IF(Table1[[#This Row],[Profit_Var]]&gt;=0, "Above Budget", "Below Budget")</f>
        <v>Below Budget</v>
      </c>
      <c r="O2804">
        <v>60</v>
      </c>
      <c r="P2804">
        <v>50</v>
      </c>
      <c r="Q2804">
        <f>Table1[[#This Row],[COGS]]-Table1[[#This Row],[Budget_COGS]]</f>
        <v>10</v>
      </c>
      <c r="R2804" s="5">
        <f>IF(
Table1[[#This Row],[Budget_COGS]]=0,
"",
IF(
Table1[[#This Row],[Budget_COGS]]&gt;0,
(Table1[[#This Row],[Budget_COGS]]-Table1[[#This Row],[COGS]]) / Table1[[#This Row],[Budget_COGS]],
(Table1[[#This Row],[Budget_COGS]]-Table1[[#This Row],[COGS]]) / ABS(Table1[[#This Row],[Budget_COGS]])
)
)</f>
        <v>-0.2</v>
      </c>
      <c r="S2804" s="5" t="str">
        <f>IF(Table1[[#This Row],[COGS _Var]]&gt;=0, "Above Budget", "Below Budget")</f>
        <v>Above Budget</v>
      </c>
      <c r="T2804">
        <f>Table1[[#This Row],[Actual_Sales]]-Table1[[#This Row],[COGS]]</f>
        <v>80</v>
      </c>
      <c r="U2804">
        <v>70</v>
      </c>
      <c r="V2804">
        <f>Table1[[#This Row],[Gross_Margin]]-Table1[[#This Row],[Budget_Margin]]</f>
        <v>10</v>
      </c>
      <c r="W2804" s="5">
        <f>IF(
Table1[[#This Row],[Budget_Margin]]=0,
"",
IF(
Table1[[#This Row],[Budget_Margin]]&gt;0,
(Table1[[#This Row],[Gross_Margin]]-Table1[[#This Row],[Budget_Margin]]) / Table1[[#This Row],[Budget_Margin]],
(Table1[[#This Row],[Gross_Margin]]-Table1[[#This Row],[Budget_Margin]]) / ABS(Table1[[#This Row],[Budget_Margin]])
)
)</f>
        <v>0.14285714285714285</v>
      </c>
      <c r="X2804" s="5" t="str">
        <f>IF(Table1[[#This Row],[Margin_Var]]&gt;=0, "Above Budget", "Below Budget")</f>
        <v>Above Budget</v>
      </c>
      <c r="Y2804" s="5">
        <f>IFERROR(Table1[[#This Row],[Gross_Margin]]/Table1[[#This Row],[Actual_Sales]],0)</f>
        <v>0.5714285714285714</v>
      </c>
      <c r="Z2804" s="5">
        <f>Table1[[#This Row],[Actual_Profit]]/Table1[[#This Row],[Actual_Sales]]</f>
        <v>0.23571428571428571</v>
      </c>
      <c r="AA2804">
        <v>47</v>
      </c>
      <c r="AB2804" s="5">
        <f>IFERROR(Table1[[#This Row],[Expenses]]/Table1[[#This Row],[Actual_Sales]],0)</f>
        <v>0.33571428571428569</v>
      </c>
      <c r="AC2804">
        <v>19</v>
      </c>
      <c r="AD2804">
        <v>336</v>
      </c>
      <c r="AE2804" s="5">
        <f>IFERROR(Table1[[#This Row],[Inventory]]/Table1[[#This Row],[Actual_Sales]],0)</f>
        <v>2.4</v>
      </c>
    </row>
    <row r="2805" spans="1:31" x14ac:dyDescent="0.25">
      <c r="A2805">
        <v>787</v>
      </c>
      <c r="B2805">
        <v>505</v>
      </c>
      <c r="C2805">
        <v>2</v>
      </c>
      <c r="D2805" s="2">
        <v>40299</v>
      </c>
      <c r="E2805">
        <v>132</v>
      </c>
      <c r="F2805">
        <v>160</v>
      </c>
      <c r="G2805">
        <f>Table1[[#This Row],[Actual_Sales]]-Table1[[#This Row],[Budget_Sales]]</f>
        <v>-28</v>
      </c>
      <c r="H2805" s="5">
        <f>IF(
Table1[[#This Row],[Budget_Sales]]=0,
"",
IF(
Table1[[#This Row],[Budget_Sales]]&gt;0,
(Table1[[#This Row],[Actual_Sales]]-Table1[[#This Row],[Budget_Sales]])/Table1[[#This Row],[Budget_Sales]],
(Table1[[#This Row],[Actual_Sales]]-Table1[[#This Row],[Budget_Sales]])/ABS(Table1[[#This Row],[Budget_Sales]])
)
)</f>
        <v>-0.17499999999999999</v>
      </c>
      <c r="I2805" s="5" t="str">
        <f>IF(Table1[[#This Row],[Sales_Var]]&gt;=0,"Above Budget","Below Budget")</f>
        <v>Below Budget</v>
      </c>
      <c r="J2805">
        <f>Table1[[#This Row],[Actual_Sales]]-(Table1[[#This Row],[COGS]]+Table1[[#This Row],[Expenses]])</f>
        <v>31</v>
      </c>
      <c r="K2805">
        <v>60</v>
      </c>
      <c r="L2805">
        <f>Table1[[#This Row],[Actual_Profit]]-Table1[[#This Row],[Budget_Profit]]</f>
        <v>-29</v>
      </c>
      <c r="M2805" s="5">
        <f>IF(
Table1[[#This Row],[Budget_Profit]]=0,
"",
IF(
Table1[[#This Row],[Budget_Profit]]&gt;0,
(Table1[[#This Row],[Actual_Profit]]-Table1[[#This Row],[Budget_Profit]])/Table1[[#This Row],[Budget_Profit]],
(Table1[[#This Row],[Actual_Profit]]-Table1[[#This Row],[Budget_Profit]])/ABS(Table1[[#This Row],[Budget_Profit]])
)
)</f>
        <v>-0.48333333333333334</v>
      </c>
      <c r="N2805" s="5" t="str">
        <f>IF(Table1[[#This Row],[Profit_Var]]&gt;=0, "Above Budget", "Below Budget")</f>
        <v>Below Budget</v>
      </c>
      <c r="O2805">
        <v>52</v>
      </c>
      <c r="P2805">
        <v>60</v>
      </c>
      <c r="Q2805">
        <f>Table1[[#This Row],[COGS]]-Table1[[#This Row],[Budget_COGS]]</f>
        <v>-8</v>
      </c>
      <c r="R2805" s="5">
        <f>IF(
Table1[[#This Row],[Budget_COGS]]=0,
"",
IF(
Table1[[#This Row],[Budget_COGS]]&gt;0,
(Table1[[#This Row],[Budget_COGS]]-Table1[[#This Row],[COGS]]) / Table1[[#This Row],[Budget_COGS]],
(Table1[[#This Row],[Budget_COGS]]-Table1[[#This Row],[COGS]]) / ABS(Table1[[#This Row],[Budget_COGS]])
)
)</f>
        <v>0.13333333333333333</v>
      </c>
      <c r="S2805" s="5" t="str">
        <f>IF(Table1[[#This Row],[COGS _Var]]&gt;=0, "Above Budget", "Below Budget")</f>
        <v>Below Budget</v>
      </c>
      <c r="T2805">
        <f>Table1[[#This Row],[Actual_Sales]]-Table1[[#This Row],[COGS]]</f>
        <v>80</v>
      </c>
      <c r="U2805">
        <v>100</v>
      </c>
      <c r="V2805">
        <f>Table1[[#This Row],[Gross_Margin]]-Table1[[#This Row],[Budget_Margin]]</f>
        <v>-20</v>
      </c>
      <c r="W2805" s="5">
        <f>IF(
Table1[[#This Row],[Budget_Margin]]=0,
"",
IF(
Table1[[#This Row],[Budget_Margin]]&gt;0,
(Table1[[#This Row],[Gross_Margin]]-Table1[[#This Row],[Budget_Margin]]) / Table1[[#This Row],[Budget_Margin]],
(Table1[[#This Row],[Gross_Margin]]-Table1[[#This Row],[Budget_Margin]]) / ABS(Table1[[#This Row],[Budget_Margin]])
)
)</f>
        <v>-0.2</v>
      </c>
      <c r="X2805" s="5" t="str">
        <f>IF(Table1[[#This Row],[Margin_Var]]&gt;=0, "Above Budget", "Below Budget")</f>
        <v>Below Budget</v>
      </c>
      <c r="Y2805" s="5">
        <f>IFERROR(Table1[[#This Row],[Gross_Margin]]/Table1[[#This Row],[Actual_Sales]],0)</f>
        <v>0.60606060606060608</v>
      </c>
      <c r="Z2805" s="5">
        <f>Table1[[#This Row],[Actual_Profit]]/Table1[[#This Row],[Actual_Sales]]</f>
        <v>0.23484848484848486</v>
      </c>
      <c r="AA2805">
        <v>49</v>
      </c>
      <c r="AB2805" s="5">
        <f>IFERROR(Table1[[#This Row],[Expenses]]/Table1[[#This Row],[Actual_Sales]],0)</f>
        <v>0.37121212121212122</v>
      </c>
      <c r="AC2805">
        <v>17</v>
      </c>
      <c r="AD2805">
        <v>397</v>
      </c>
      <c r="AE2805" s="5">
        <f>IFERROR(Table1[[#This Row],[Inventory]]/Table1[[#This Row],[Actual_Sales]],0)</f>
        <v>3.0075757575757578</v>
      </c>
    </row>
    <row r="2806" spans="1:31" x14ac:dyDescent="0.25">
      <c r="A2806">
        <v>816</v>
      </c>
      <c r="B2806">
        <v>603</v>
      </c>
      <c r="C2806">
        <v>2</v>
      </c>
      <c r="D2806" s="2">
        <v>40299</v>
      </c>
      <c r="E2806">
        <v>132</v>
      </c>
      <c r="F2806">
        <v>120</v>
      </c>
      <c r="G2806">
        <f>Table1[[#This Row],[Actual_Sales]]-Table1[[#This Row],[Budget_Sales]]</f>
        <v>12</v>
      </c>
      <c r="H2806" s="5">
        <f>IF(
Table1[[#This Row],[Budget_Sales]]=0,
"",
IF(
Table1[[#This Row],[Budget_Sales]]&gt;0,
(Table1[[#This Row],[Actual_Sales]]-Table1[[#This Row],[Budget_Sales]])/Table1[[#This Row],[Budget_Sales]],
(Table1[[#This Row],[Actual_Sales]]-Table1[[#This Row],[Budget_Sales]])/ABS(Table1[[#This Row],[Budget_Sales]])
)
)</f>
        <v>0.1</v>
      </c>
      <c r="I2806" s="5" t="str">
        <f>IF(Table1[[#This Row],[Sales_Var]]&gt;=0,"Above Budget","Below Budget")</f>
        <v>Above Budget</v>
      </c>
      <c r="J2806">
        <f>Table1[[#This Row],[Actual_Sales]]-(Table1[[#This Row],[COGS]]+Table1[[#This Row],[Expenses]])</f>
        <v>31</v>
      </c>
      <c r="K2806">
        <v>50</v>
      </c>
      <c r="L2806">
        <f>Table1[[#This Row],[Actual_Profit]]-Table1[[#This Row],[Budget_Profit]]</f>
        <v>-19</v>
      </c>
      <c r="M2806" s="5">
        <f>IF(
Table1[[#This Row],[Budget_Profit]]=0,
"",
IF(
Table1[[#This Row],[Budget_Profit]]&gt;0,
(Table1[[#This Row],[Actual_Profit]]-Table1[[#This Row],[Budget_Profit]])/Table1[[#This Row],[Budget_Profit]],
(Table1[[#This Row],[Actual_Profit]]-Table1[[#This Row],[Budget_Profit]])/ABS(Table1[[#This Row],[Budget_Profit]])
)
)</f>
        <v>-0.38</v>
      </c>
      <c r="N2806" s="5" t="str">
        <f>IF(Table1[[#This Row],[Profit_Var]]&gt;=0, "Above Budget", "Below Budget")</f>
        <v>Below Budget</v>
      </c>
      <c r="O2806">
        <v>52</v>
      </c>
      <c r="P2806">
        <v>40</v>
      </c>
      <c r="Q2806">
        <f>Table1[[#This Row],[COGS]]-Table1[[#This Row],[Budget_COGS]]</f>
        <v>12</v>
      </c>
      <c r="R2806" s="5">
        <f>IF(
Table1[[#This Row],[Budget_COGS]]=0,
"",
IF(
Table1[[#This Row],[Budget_COGS]]&gt;0,
(Table1[[#This Row],[Budget_COGS]]-Table1[[#This Row],[COGS]]) / Table1[[#This Row],[Budget_COGS]],
(Table1[[#This Row],[Budget_COGS]]-Table1[[#This Row],[COGS]]) / ABS(Table1[[#This Row],[Budget_COGS]])
)
)</f>
        <v>-0.3</v>
      </c>
      <c r="S2806" s="5" t="str">
        <f>IF(Table1[[#This Row],[COGS _Var]]&gt;=0, "Above Budget", "Below Budget")</f>
        <v>Above Budget</v>
      </c>
      <c r="T2806">
        <f>Table1[[#This Row],[Actual_Sales]]-Table1[[#This Row],[COGS]]</f>
        <v>80</v>
      </c>
      <c r="U2806">
        <v>80</v>
      </c>
      <c r="V2806">
        <f>Table1[[#This Row],[Gross_Margin]]-Table1[[#This Row],[Budget_Margin]]</f>
        <v>0</v>
      </c>
      <c r="W2806" s="5">
        <f>IF(
Table1[[#This Row],[Budget_Margin]]=0,
"",
IF(
Table1[[#This Row],[Budget_Margin]]&gt;0,
(Table1[[#This Row],[Gross_Margin]]-Table1[[#This Row],[Budget_Margin]]) / Table1[[#This Row],[Budget_Margin]],
(Table1[[#This Row],[Gross_Margin]]-Table1[[#This Row],[Budget_Margin]]) / ABS(Table1[[#This Row],[Budget_Margin]])
)
)</f>
        <v>0</v>
      </c>
      <c r="X2806" s="5" t="str">
        <f>IF(Table1[[#This Row],[Margin_Var]]&gt;=0, "Above Budget", "Below Budget")</f>
        <v>Above Budget</v>
      </c>
      <c r="Y2806" s="5">
        <f>IFERROR(Table1[[#This Row],[Gross_Margin]]/Table1[[#This Row],[Actual_Sales]],0)</f>
        <v>0.60606060606060608</v>
      </c>
      <c r="Z2806" s="5">
        <f>Table1[[#This Row],[Actual_Profit]]/Table1[[#This Row],[Actual_Sales]]</f>
        <v>0.23484848484848486</v>
      </c>
      <c r="AA2806">
        <v>49</v>
      </c>
      <c r="AB2806" s="5">
        <f>IFERROR(Table1[[#This Row],[Expenses]]/Table1[[#This Row],[Actual_Sales]],0)</f>
        <v>0.37121212121212122</v>
      </c>
      <c r="AC2806">
        <v>17</v>
      </c>
      <c r="AD2806">
        <v>397</v>
      </c>
      <c r="AE2806" s="5">
        <f>IFERROR(Table1[[#This Row],[Inventory]]/Table1[[#This Row],[Actual_Sales]],0)</f>
        <v>3.0075757575757578</v>
      </c>
    </row>
    <row r="2807" spans="1:31" x14ac:dyDescent="0.25">
      <c r="A2807">
        <v>610</v>
      </c>
      <c r="B2807">
        <v>515</v>
      </c>
      <c r="C2807">
        <v>1</v>
      </c>
      <c r="D2807" s="2">
        <v>40269</v>
      </c>
      <c r="E2807">
        <v>47</v>
      </c>
      <c r="F2807">
        <v>40</v>
      </c>
      <c r="G2807">
        <f>Table1[[#This Row],[Actual_Sales]]-Table1[[#This Row],[Budget_Sales]]</f>
        <v>7</v>
      </c>
      <c r="H2807" s="5">
        <f>IF(
Table1[[#This Row],[Budget_Sales]]=0,
"",
IF(
Table1[[#This Row],[Budget_Sales]]&gt;0,
(Table1[[#This Row],[Actual_Sales]]-Table1[[#This Row],[Budget_Sales]])/Table1[[#This Row],[Budget_Sales]],
(Table1[[#This Row],[Actual_Sales]]-Table1[[#This Row],[Budget_Sales]])/ABS(Table1[[#This Row],[Budget_Sales]])
)
)</f>
        <v>0.17499999999999999</v>
      </c>
      <c r="I2807" s="5" t="str">
        <f>IF(Table1[[#This Row],[Sales_Var]]&gt;=0,"Above Budget","Below Budget")</f>
        <v>Above Budget</v>
      </c>
      <c r="J2807">
        <f>Table1[[#This Row],[Actual_Sales]]-(Table1[[#This Row],[COGS]]+Table1[[#This Row],[Expenses]])</f>
        <v>11</v>
      </c>
      <c r="K2807">
        <v>10</v>
      </c>
      <c r="L2807">
        <f>Table1[[#This Row],[Actual_Profit]]-Table1[[#This Row],[Budget_Profit]]</f>
        <v>1</v>
      </c>
      <c r="M2807" s="5">
        <f>IF(
Table1[[#This Row],[Budget_Profit]]=0,
"",
IF(
Table1[[#This Row],[Budget_Profit]]&gt;0,
(Table1[[#This Row],[Actual_Profit]]-Table1[[#This Row],[Budget_Profit]])/Table1[[#This Row],[Budget_Profit]],
(Table1[[#This Row],[Actual_Profit]]-Table1[[#This Row],[Budget_Profit]])/ABS(Table1[[#This Row],[Budget_Profit]])
)
)</f>
        <v>0.1</v>
      </c>
      <c r="N2807" s="5" t="str">
        <f>IF(Table1[[#This Row],[Profit_Var]]&gt;=0, "Above Budget", "Below Budget")</f>
        <v>Above Budget</v>
      </c>
      <c r="O2807">
        <v>19</v>
      </c>
      <c r="P2807">
        <v>20</v>
      </c>
      <c r="Q2807">
        <f>Table1[[#This Row],[COGS]]-Table1[[#This Row],[Budget_COGS]]</f>
        <v>-1</v>
      </c>
      <c r="R2807" s="5">
        <f>IF(
Table1[[#This Row],[Budget_COGS]]=0,
"",
IF(
Table1[[#This Row],[Budget_COGS]]&gt;0,
(Table1[[#This Row],[Budget_COGS]]-Table1[[#This Row],[COGS]]) / Table1[[#This Row],[Budget_COGS]],
(Table1[[#This Row],[Budget_COGS]]-Table1[[#This Row],[COGS]]) / ABS(Table1[[#This Row],[Budget_COGS]])
)
)</f>
        <v>0.05</v>
      </c>
      <c r="S2807" s="5" t="str">
        <f>IF(Table1[[#This Row],[COGS _Var]]&gt;=0, "Above Budget", "Below Budget")</f>
        <v>Below Budget</v>
      </c>
      <c r="T2807">
        <f>Table1[[#This Row],[Actual_Sales]]-Table1[[#This Row],[COGS]]</f>
        <v>28</v>
      </c>
      <c r="U2807">
        <v>20</v>
      </c>
      <c r="V2807">
        <f>Table1[[#This Row],[Gross_Margin]]-Table1[[#This Row],[Budget_Margin]]</f>
        <v>8</v>
      </c>
      <c r="W2807" s="5">
        <f>IF(
Table1[[#This Row],[Budget_Margin]]=0,
"",
IF(
Table1[[#This Row],[Budget_Margin]]&gt;0,
(Table1[[#This Row],[Gross_Margin]]-Table1[[#This Row],[Budget_Margin]]) / Table1[[#This Row],[Budget_Margin]],
(Table1[[#This Row],[Gross_Margin]]-Table1[[#This Row],[Budget_Margin]]) / ABS(Table1[[#This Row],[Budget_Margin]])
)
)</f>
        <v>0.4</v>
      </c>
      <c r="X2807" s="5" t="str">
        <f>IF(Table1[[#This Row],[Margin_Var]]&gt;=0, "Above Budget", "Below Budget")</f>
        <v>Above Budget</v>
      </c>
      <c r="Y2807" s="5">
        <f>IFERROR(Table1[[#This Row],[Gross_Margin]]/Table1[[#This Row],[Actual_Sales]],0)</f>
        <v>0.5957446808510638</v>
      </c>
      <c r="Z2807" s="5">
        <f>Table1[[#This Row],[Actual_Profit]]/Table1[[#This Row],[Actual_Sales]]</f>
        <v>0.23404255319148937</v>
      </c>
      <c r="AA2807">
        <v>17</v>
      </c>
      <c r="AB2807" s="5">
        <f>IFERROR(Table1[[#This Row],[Expenses]]/Table1[[#This Row],[Actual_Sales]],0)</f>
        <v>0.36170212765957449</v>
      </c>
      <c r="AC2807">
        <v>5</v>
      </c>
      <c r="AD2807">
        <v>820</v>
      </c>
      <c r="AE2807" s="5">
        <f>IFERROR(Table1[[#This Row],[Inventory]]/Table1[[#This Row],[Actual_Sales]],0)</f>
        <v>17.446808510638299</v>
      </c>
    </row>
    <row r="2808" spans="1:31" x14ac:dyDescent="0.25">
      <c r="A2808">
        <v>648</v>
      </c>
      <c r="B2808">
        <v>702</v>
      </c>
      <c r="C2808">
        <v>5</v>
      </c>
      <c r="D2808" s="2">
        <v>40269</v>
      </c>
      <c r="E2808">
        <v>47</v>
      </c>
      <c r="F2808">
        <v>40</v>
      </c>
      <c r="G2808">
        <f>Table1[[#This Row],[Actual_Sales]]-Table1[[#This Row],[Budget_Sales]]</f>
        <v>7</v>
      </c>
      <c r="H2808" s="5">
        <f>IF(
Table1[[#This Row],[Budget_Sales]]=0,
"",
IF(
Table1[[#This Row],[Budget_Sales]]&gt;0,
(Table1[[#This Row],[Actual_Sales]]-Table1[[#This Row],[Budget_Sales]])/Table1[[#This Row],[Budget_Sales]],
(Table1[[#This Row],[Actual_Sales]]-Table1[[#This Row],[Budget_Sales]])/ABS(Table1[[#This Row],[Budget_Sales]])
)
)</f>
        <v>0.17499999999999999</v>
      </c>
      <c r="I2808" s="5" t="str">
        <f>IF(Table1[[#This Row],[Sales_Var]]&gt;=0,"Above Budget","Below Budget")</f>
        <v>Above Budget</v>
      </c>
      <c r="J2808">
        <f>Table1[[#This Row],[Actual_Sales]]-(Table1[[#This Row],[COGS]]+Table1[[#This Row],[Expenses]])</f>
        <v>11</v>
      </c>
      <c r="K2808">
        <v>20</v>
      </c>
      <c r="L2808">
        <f>Table1[[#This Row],[Actual_Profit]]-Table1[[#This Row],[Budget_Profit]]</f>
        <v>-9</v>
      </c>
      <c r="M2808" s="5">
        <f>IF(
Table1[[#This Row],[Budget_Profit]]=0,
"",
IF(
Table1[[#This Row],[Budget_Profit]]&gt;0,
(Table1[[#This Row],[Actual_Profit]]-Table1[[#This Row],[Budget_Profit]])/Table1[[#This Row],[Budget_Profit]],
(Table1[[#This Row],[Actual_Profit]]-Table1[[#This Row],[Budget_Profit]])/ABS(Table1[[#This Row],[Budget_Profit]])
)
)</f>
        <v>-0.45</v>
      </c>
      <c r="N2808" s="5" t="str">
        <f>IF(Table1[[#This Row],[Profit_Var]]&gt;=0, "Above Budget", "Below Budget")</f>
        <v>Below Budget</v>
      </c>
      <c r="O2808">
        <v>19</v>
      </c>
      <c r="P2808">
        <v>10</v>
      </c>
      <c r="Q2808">
        <f>Table1[[#This Row],[COGS]]-Table1[[#This Row],[Budget_COGS]]</f>
        <v>9</v>
      </c>
      <c r="R2808" s="5">
        <f>IF(
Table1[[#This Row],[Budget_COGS]]=0,
"",
IF(
Table1[[#This Row],[Budget_COGS]]&gt;0,
(Table1[[#This Row],[Budget_COGS]]-Table1[[#This Row],[COGS]]) / Table1[[#This Row],[Budget_COGS]],
(Table1[[#This Row],[Budget_COGS]]-Table1[[#This Row],[COGS]]) / ABS(Table1[[#This Row],[Budget_COGS]])
)
)</f>
        <v>-0.9</v>
      </c>
      <c r="S2808" s="5" t="str">
        <f>IF(Table1[[#This Row],[COGS _Var]]&gt;=0, "Above Budget", "Below Budget")</f>
        <v>Above Budget</v>
      </c>
      <c r="T2808">
        <f>Table1[[#This Row],[Actual_Sales]]-Table1[[#This Row],[COGS]]</f>
        <v>28</v>
      </c>
      <c r="U2808">
        <v>30</v>
      </c>
      <c r="V2808">
        <f>Table1[[#This Row],[Gross_Margin]]-Table1[[#This Row],[Budget_Margin]]</f>
        <v>-2</v>
      </c>
      <c r="W2808" s="5">
        <f>IF(
Table1[[#This Row],[Budget_Margin]]=0,
"",
IF(
Table1[[#This Row],[Budget_Margin]]&gt;0,
(Table1[[#This Row],[Gross_Margin]]-Table1[[#This Row],[Budget_Margin]]) / Table1[[#This Row],[Budget_Margin]],
(Table1[[#This Row],[Gross_Margin]]-Table1[[#This Row],[Budget_Margin]]) / ABS(Table1[[#This Row],[Budget_Margin]])
)
)</f>
        <v>-6.6666666666666666E-2</v>
      </c>
      <c r="X2808" s="5" t="str">
        <f>IF(Table1[[#This Row],[Margin_Var]]&gt;=0, "Above Budget", "Below Budget")</f>
        <v>Below Budget</v>
      </c>
      <c r="Y2808" s="5">
        <f>IFERROR(Table1[[#This Row],[Gross_Margin]]/Table1[[#This Row],[Actual_Sales]],0)</f>
        <v>0.5957446808510638</v>
      </c>
      <c r="Z2808" s="5">
        <f>Table1[[#This Row],[Actual_Profit]]/Table1[[#This Row],[Actual_Sales]]</f>
        <v>0.23404255319148937</v>
      </c>
      <c r="AA2808">
        <v>17</v>
      </c>
      <c r="AB2808" s="5">
        <f>IFERROR(Table1[[#This Row],[Expenses]]/Table1[[#This Row],[Actual_Sales]],0)</f>
        <v>0.36170212765957449</v>
      </c>
      <c r="AC2808">
        <v>5</v>
      </c>
      <c r="AD2808">
        <v>820</v>
      </c>
      <c r="AE2808" s="5">
        <f>IFERROR(Table1[[#This Row],[Inventory]]/Table1[[#This Row],[Actual_Sales]],0)</f>
        <v>17.446808510638299</v>
      </c>
    </row>
    <row r="2809" spans="1:31" x14ac:dyDescent="0.25">
      <c r="A2809">
        <v>200</v>
      </c>
      <c r="B2809">
        <v>319</v>
      </c>
      <c r="C2809">
        <v>5</v>
      </c>
      <c r="D2809" s="2">
        <v>40210</v>
      </c>
      <c r="E2809">
        <v>47</v>
      </c>
      <c r="F2809">
        <v>50</v>
      </c>
      <c r="G2809">
        <f>Table1[[#This Row],[Actual_Sales]]-Table1[[#This Row],[Budget_Sales]]</f>
        <v>-3</v>
      </c>
      <c r="H2809" s="5">
        <f>IF(
Table1[[#This Row],[Budget_Sales]]=0,
"",
IF(
Table1[[#This Row],[Budget_Sales]]&gt;0,
(Table1[[#This Row],[Actual_Sales]]-Table1[[#This Row],[Budget_Sales]])/Table1[[#This Row],[Budget_Sales]],
(Table1[[#This Row],[Actual_Sales]]-Table1[[#This Row],[Budget_Sales]])/ABS(Table1[[#This Row],[Budget_Sales]])
)
)</f>
        <v>-0.06</v>
      </c>
      <c r="I2809" s="5" t="str">
        <f>IF(Table1[[#This Row],[Sales_Var]]&gt;=0,"Above Budget","Below Budget")</f>
        <v>Below Budget</v>
      </c>
      <c r="J2809">
        <f>Table1[[#This Row],[Actual_Sales]]-(Table1[[#This Row],[COGS]]+Table1[[#This Row],[Expenses]])</f>
        <v>11</v>
      </c>
      <c r="K2809">
        <v>20</v>
      </c>
      <c r="L2809">
        <f>Table1[[#This Row],[Actual_Profit]]-Table1[[#This Row],[Budget_Profit]]</f>
        <v>-9</v>
      </c>
      <c r="M2809" s="5">
        <f>IF(
Table1[[#This Row],[Budget_Profit]]=0,
"",
IF(
Table1[[#This Row],[Budget_Profit]]&gt;0,
(Table1[[#This Row],[Actual_Profit]]-Table1[[#This Row],[Budget_Profit]])/Table1[[#This Row],[Budget_Profit]],
(Table1[[#This Row],[Actual_Profit]]-Table1[[#This Row],[Budget_Profit]])/ABS(Table1[[#This Row],[Budget_Profit]])
)
)</f>
        <v>-0.45</v>
      </c>
      <c r="N2809" s="5" t="str">
        <f>IF(Table1[[#This Row],[Profit_Var]]&gt;=0, "Above Budget", "Below Budget")</f>
        <v>Below Budget</v>
      </c>
      <c r="O2809">
        <v>19</v>
      </c>
      <c r="P2809">
        <v>20</v>
      </c>
      <c r="Q2809">
        <f>Table1[[#This Row],[COGS]]-Table1[[#This Row],[Budget_COGS]]</f>
        <v>-1</v>
      </c>
      <c r="R2809" s="5">
        <f>IF(
Table1[[#This Row],[Budget_COGS]]=0,
"",
IF(
Table1[[#This Row],[Budget_COGS]]&gt;0,
(Table1[[#This Row],[Budget_COGS]]-Table1[[#This Row],[COGS]]) / Table1[[#This Row],[Budget_COGS]],
(Table1[[#This Row],[Budget_COGS]]-Table1[[#This Row],[COGS]]) / ABS(Table1[[#This Row],[Budget_COGS]])
)
)</f>
        <v>0.05</v>
      </c>
      <c r="S2809" s="5" t="str">
        <f>IF(Table1[[#This Row],[COGS _Var]]&gt;=0, "Above Budget", "Below Budget")</f>
        <v>Below Budget</v>
      </c>
      <c r="T2809">
        <f>Table1[[#This Row],[Actual_Sales]]-Table1[[#This Row],[COGS]]</f>
        <v>28</v>
      </c>
      <c r="U2809">
        <v>30</v>
      </c>
      <c r="V2809">
        <f>Table1[[#This Row],[Gross_Margin]]-Table1[[#This Row],[Budget_Margin]]</f>
        <v>-2</v>
      </c>
      <c r="W2809" s="5">
        <f>IF(
Table1[[#This Row],[Budget_Margin]]=0,
"",
IF(
Table1[[#This Row],[Budget_Margin]]&gt;0,
(Table1[[#This Row],[Gross_Margin]]-Table1[[#This Row],[Budget_Margin]]) / Table1[[#This Row],[Budget_Margin]],
(Table1[[#This Row],[Gross_Margin]]-Table1[[#This Row],[Budget_Margin]]) / ABS(Table1[[#This Row],[Budget_Margin]])
)
)</f>
        <v>-6.6666666666666666E-2</v>
      </c>
      <c r="X2809" s="5" t="str">
        <f>IF(Table1[[#This Row],[Margin_Var]]&gt;=0, "Above Budget", "Below Budget")</f>
        <v>Below Budget</v>
      </c>
      <c r="Y2809" s="5">
        <f>IFERROR(Table1[[#This Row],[Gross_Margin]]/Table1[[#This Row],[Actual_Sales]],0)</f>
        <v>0.5957446808510638</v>
      </c>
      <c r="Z2809" s="5">
        <f>Table1[[#This Row],[Actual_Profit]]/Table1[[#This Row],[Actual_Sales]]</f>
        <v>0.23404255319148937</v>
      </c>
      <c r="AA2809">
        <v>17</v>
      </c>
      <c r="AB2809" s="5">
        <f>IFERROR(Table1[[#This Row],[Expenses]]/Table1[[#This Row],[Actual_Sales]],0)</f>
        <v>0.36170212765957449</v>
      </c>
      <c r="AC2809">
        <v>5</v>
      </c>
      <c r="AD2809">
        <v>774</v>
      </c>
      <c r="AE2809" s="5">
        <f>IFERROR(Table1[[#This Row],[Inventory]]/Table1[[#This Row],[Actual_Sales]],0)</f>
        <v>16.468085106382979</v>
      </c>
    </row>
    <row r="2810" spans="1:31" x14ac:dyDescent="0.25">
      <c r="A2810">
        <v>307</v>
      </c>
      <c r="B2810">
        <v>775</v>
      </c>
      <c r="C2810">
        <v>6</v>
      </c>
      <c r="D2810" s="2">
        <v>40210</v>
      </c>
      <c r="E2810">
        <v>47</v>
      </c>
      <c r="F2810">
        <v>40</v>
      </c>
      <c r="G2810">
        <f>Table1[[#This Row],[Actual_Sales]]-Table1[[#This Row],[Budget_Sales]]</f>
        <v>7</v>
      </c>
      <c r="H2810" s="5">
        <f>IF(
Table1[[#This Row],[Budget_Sales]]=0,
"",
IF(
Table1[[#This Row],[Budget_Sales]]&gt;0,
(Table1[[#This Row],[Actual_Sales]]-Table1[[#This Row],[Budget_Sales]])/Table1[[#This Row],[Budget_Sales]],
(Table1[[#This Row],[Actual_Sales]]-Table1[[#This Row],[Budget_Sales]])/ABS(Table1[[#This Row],[Budget_Sales]])
)
)</f>
        <v>0.17499999999999999</v>
      </c>
      <c r="I2810" s="5" t="str">
        <f>IF(Table1[[#This Row],[Sales_Var]]&gt;=0,"Above Budget","Below Budget")</f>
        <v>Above Budget</v>
      </c>
      <c r="J2810">
        <f>Table1[[#This Row],[Actual_Sales]]-(Table1[[#This Row],[COGS]]+Table1[[#This Row],[Expenses]])</f>
        <v>11</v>
      </c>
      <c r="K2810">
        <v>20</v>
      </c>
      <c r="L2810">
        <f>Table1[[#This Row],[Actual_Profit]]-Table1[[#This Row],[Budget_Profit]]</f>
        <v>-9</v>
      </c>
      <c r="M2810" s="5">
        <f>IF(
Table1[[#This Row],[Budget_Profit]]=0,
"",
IF(
Table1[[#This Row],[Budget_Profit]]&gt;0,
(Table1[[#This Row],[Actual_Profit]]-Table1[[#This Row],[Budget_Profit]])/Table1[[#This Row],[Budget_Profit]],
(Table1[[#This Row],[Actual_Profit]]-Table1[[#This Row],[Budget_Profit]])/ABS(Table1[[#This Row],[Budget_Profit]])
)
)</f>
        <v>-0.45</v>
      </c>
      <c r="N2810" s="5" t="str">
        <f>IF(Table1[[#This Row],[Profit_Var]]&gt;=0, "Above Budget", "Below Budget")</f>
        <v>Below Budget</v>
      </c>
      <c r="O2810">
        <v>19</v>
      </c>
      <c r="P2810">
        <v>10</v>
      </c>
      <c r="Q2810">
        <f>Table1[[#This Row],[COGS]]-Table1[[#This Row],[Budget_COGS]]</f>
        <v>9</v>
      </c>
      <c r="R2810" s="5">
        <f>IF(
Table1[[#This Row],[Budget_COGS]]=0,
"",
IF(
Table1[[#This Row],[Budget_COGS]]&gt;0,
(Table1[[#This Row],[Budget_COGS]]-Table1[[#This Row],[COGS]]) / Table1[[#This Row],[Budget_COGS]],
(Table1[[#This Row],[Budget_COGS]]-Table1[[#This Row],[COGS]]) / ABS(Table1[[#This Row],[Budget_COGS]])
)
)</f>
        <v>-0.9</v>
      </c>
      <c r="S2810" s="5" t="str">
        <f>IF(Table1[[#This Row],[COGS _Var]]&gt;=0, "Above Budget", "Below Budget")</f>
        <v>Above Budget</v>
      </c>
      <c r="T2810">
        <f>Table1[[#This Row],[Actual_Sales]]-Table1[[#This Row],[COGS]]</f>
        <v>28</v>
      </c>
      <c r="U2810">
        <v>30</v>
      </c>
      <c r="V2810">
        <f>Table1[[#This Row],[Gross_Margin]]-Table1[[#This Row],[Budget_Margin]]</f>
        <v>-2</v>
      </c>
      <c r="W2810" s="5">
        <f>IF(
Table1[[#This Row],[Budget_Margin]]=0,
"",
IF(
Table1[[#This Row],[Budget_Margin]]&gt;0,
(Table1[[#This Row],[Gross_Margin]]-Table1[[#This Row],[Budget_Margin]]) / Table1[[#This Row],[Budget_Margin]],
(Table1[[#This Row],[Gross_Margin]]-Table1[[#This Row],[Budget_Margin]]) / ABS(Table1[[#This Row],[Budget_Margin]])
)
)</f>
        <v>-6.6666666666666666E-2</v>
      </c>
      <c r="X2810" s="5" t="str">
        <f>IF(Table1[[#This Row],[Margin_Var]]&gt;=0, "Above Budget", "Below Budget")</f>
        <v>Below Budget</v>
      </c>
      <c r="Y2810" s="5">
        <f>IFERROR(Table1[[#This Row],[Gross_Margin]]/Table1[[#This Row],[Actual_Sales]],0)</f>
        <v>0.5957446808510638</v>
      </c>
      <c r="Z2810" s="5">
        <f>Table1[[#This Row],[Actual_Profit]]/Table1[[#This Row],[Actual_Sales]]</f>
        <v>0.23404255319148937</v>
      </c>
      <c r="AA2810">
        <v>17</v>
      </c>
      <c r="AB2810" s="5">
        <f>IFERROR(Table1[[#This Row],[Expenses]]/Table1[[#This Row],[Actual_Sales]],0)</f>
        <v>0.36170212765957449</v>
      </c>
      <c r="AC2810">
        <v>5</v>
      </c>
      <c r="AD2810">
        <v>774</v>
      </c>
      <c r="AE2810" s="5">
        <f>IFERROR(Table1[[#This Row],[Inventory]]/Table1[[#This Row],[Actual_Sales]],0)</f>
        <v>16.468085106382979</v>
      </c>
    </row>
    <row r="2811" spans="1:31" x14ac:dyDescent="0.25">
      <c r="A2811">
        <v>1293</v>
      </c>
      <c r="B2811">
        <v>504</v>
      </c>
      <c r="C2811">
        <v>6</v>
      </c>
      <c r="D2811" s="2">
        <v>40391</v>
      </c>
      <c r="E2811">
        <v>90</v>
      </c>
      <c r="F2811">
        <v>70</v>
      </c>
      <c r="G2811">
        <f>Table1[[#This Row],[Actual_Sales]]-Table1[[#This Row],[Budget_Sales]]</f>
        <v>20</v>
      </c>
      <c r="H2811" s="5">
        <f>IF(
Table1[[#This Row],[Budget_Sales]]=0,
"",
IF(
Table1[[#This Row],[Budget_Sales]]&gt;0,
(Table1[[#This Row],[Actual_Sales]]-Table1[[#This Row],[Budget_Sales]])/Table1[[#This Row],[Budget_Sales]],
(Table1[[#This Row],[Actual_Sales]]-Table1[[#This Row],[Budget_Sales]])/ABS(Table1[[#This Row],[Budget_Sales]])
)
)</f>
        <v>0.2857142857142857</v>
      </c>
      <c r="I2811" s="5" t="str">
        <f>IF(Table1[[#This Row],[Sales_Var]]&gt;=0,"Above Budget","Below Budget")</f>
        <v>Above Budget</v>
      </c>
      <c r="J2811">
        <f>Table1[[#This Row],[Actual_Sales]]-(Table1[[#This Row],[COGS]]+Table1[[#This Row],[Expenses]])</f>
        <v>21</v>
      </c>
      <c r="K2811">
        <v>20</v>
      </c>
      <c r="L2811">
        <f>Table1[[#This Row],[Actual_Profit]]-Table1[[#This Row],[Budget_Profit]]</f>
        <v>1</v>
      </c>
      <c r="M2811" s="5">
        <f>IF(
Table1[[#This Row],[Budget_Profit]]=0,
"",
IF(
Table1[[#This Row],[Budget_Profit]]&gt;0,
(Table1[[#This Row],[Actual_Profit]]-Table1[[#This Row],[Budget_Profit]])/Table1[[#This Row],[Budget_Profit]],
(Table1[[#This Row],[Actual_Profit]]-Table1[[#This Row],[Budget_Profit]])/ABS(Table1[[#This Row],[Budget_Profit]])
)
)</f>
        <v>0.05</v>
      </c>
      <c r="N2811" s="5" t="str">
        <f>IF(Table1[[#This Row],[Profit_Var]]&gt;=0, "Above Budget", "Below Budget")</f>
        <v>Above Budget</v>
      </c>
      <c r="O2811">
        <v>36</v>
      </c>
      <c r="P2811">
        <v>30</v>
      </c>
      <c r="Q2811">
        <f>Table1[[#This Row],[COGS]]-Table1[[#This Row],[Budget_COGS]]</f>
        <v>6</v>
      </c>
      <c r="R2811" s="5">
        <f>IF(
Table1[[#This Row],[Budget_COGS]]=0,
"",
IF(
Table1[[#This Row],[Budget_COGS]]&gt;0,
(Table1[[#This Row],[Budget_COGS]]-Table1[[#This Row],[COGS]]) / Table1[[#This Row],[Budget_COGS]],
(Table1[[#This Row],[Budget_COGS]]-Table1[[#This Row],[COGS]]) / ABS(Table1[[#This Row],[Budget_COGS]])
)
)</f>
        <v>-0.2</v>
      </c>
      <c r="S2811" s="5" t="str">
        <f>IF(Table1[[#This Row],[COGS _Var]]&gt;=0, "Above Budget", "Below Budget")</f>
        <v>Above Budget</v>
      </c>
      <c r="T2811">
        <f>Table1[[#This Row],[Actual_Sales]]-Table1[[#This Row],[COGS]]</f>
        <v>54</v>
      </c>
      <c r="U2811">
        <v>40</v>
      </c>
      <c r="V2811">
        <f>Table1[[#This Row],[Gross_Margin]]-Table1[[#This Row],[Budget_Margin]]</f>
        <v>14</v>
      </c>
      <c r="W2811" s="5">
        <f>IF(
Table1[[#This Row],[Budget_Margin]]=0,
"",
IF(
Table1[[#This Row],[Budget_Margin]]&gt;0,
(Table1[[#This Row],[Gross_Margin]]-Table1[[#This Row],[Budget_Margin]]) / Table1[[#This Row],[Budget_Margin]],
(Table1[[#This Row],[Gross_Margin]]-Table1[[#This Row],[Budget_Margin]]) / ABS(Table1[[#This Row],[Budget_Margin]])
)
)</f>
        <v>0.35</v>
      </c>
      <c r="X2811" s="5" t="str">
        <f>IF(Table1[[#This Row],[Margin_Var]]&gt;=0, "Above Budget", "Below Budget")</f>
        <v>Above Budget</v>
      </c>
      <c r="Y2811" s="5">
        <f>IFERROR(Table1[[#This Row],[Gross_Margin]]/Table1[[#This Row],[Actual_Sales]],0)</f>
        <v>0.6</v>
      </c>
      <c r="Z2811" s="5">
        <f>Table1[[#This Row],[Actual_Profit]]/Table1[[#This Row],[Actual_Sales]]</f>
        <v>0.23333333333333334</v>
      </c>
      <c r="AA2811">
        <v>33</v>
      </c>
      <c r="AB2811" s="5">
        <f>IFERROR(Table1[[#This Row],[Expenses]]/Table1[[#This Row],[Actual_Sales]],0)</f>
        <v>0.36666666666666664</v>
      </c>
      <c r="AC2811">
        <v>11</v>
      </c>
      <c r="AD2811">
        <v>458</v>
      </c>
      <c r="AE2811" s="5">
        <f>IFERROR(Table1[[#This Row],[Inventory]]/Table1[[#This Row],[Actual_Sales]],0)</f>
        <v>5.0888888888888886</v>
      </c>
    </row>
    <row r="2812" spans="1:31" x14ac:dyDescent="0.25">
      <c r="A2812">
        <v>1074</v>
      </c>
      <c r="B2812">
        <v>225</v>
      </c>
      <c r="C2812">
        <v>6</v>
      </c>
      <c r="D2812" s="2">
        <v>40360</v>
      </c>
      <c r="E2812">
        <v>90</v>
      </c>
      <c r="F2812">
        <v>70</v>
      </c>
      <c r="G2812">
        <f>Table1[[#This Row],[Actual_Sales]]-Table1[[#This Row],[Budget_Sales]]</f>
        <v>20</v>
      </c>
      <c r="H2812" s="5">
        <f>IF(
Table1[[#This Row],[Budget_Sales]]=0,
"",
IF(
Table1[[#This Row],[Budget_Sales]]&gt;0,
(Table1[[#This Row],[Actual_Sales]]-Table1[[#This Row],[Budget_Sales]])/Table1[[#This Row],[Budget_Sales]],
(Table1[[#This Row],[Actual_Sales]]-Table1[[#This Row],[Budget_Sales]])/ABS(Table1[[#This Row],[Budget_Sales]])
)
)</f>
        <v>0.2857142857142857</v>
      </c>
      <c r="I2812" s="5" t="str">
        <f>IF(Table1[[#This Row],[Sales_Var]]&gt;=0,"Above Budget","Below Budget")</f>
        <v>Above Budget</v>
      </c>
      <c r="J2812">
        <f>Table1[[#This Row],[Actual_Sales]]-(Table1[[#This Row],[COGS]]+Table1[[#This Row],[Expenses]])</f>
        <v>21</v>
      </c>
      <c r="K2812">
        <v>20</v>
      </c>
      <c r="L2812">
        <f>Table1[[#This Row],[Actual_Profit]]-Table1[[#This Row],[Budget_Profit]]</f>
        <v>1</v>
      </c>
      <c r="M2812" s="5">
        <f>IF(
Table1[[#This Row],[Budget_Profit]]=0,
"",
IF(
Table1[[#This Row],[Budget_Profit]]&gt;0,
(Table1[[#This Row],[Actual_Profit]]-Table1[[#This Row],[Budget_Profit]])/Table1[[#This Row],[Budget_Profit]],
(Table1[[#This Row],[Actual_Profit]]-Table1[[#This Row],[Budget_Profit]])/ABS(Table1[[#This Row],[Budget_Profit]])
)
)</f>
        <v>0.05</v>
      </c>
      <c r="N2812" s="5" t="str">
        <f>IF(Table1[[#This Row],[Profit_Var]]&gt;=0, "Above Budget", "Below Budget")</f>
        <v>Above Budget</v>
      </c>
      <c r="O2812">
        <v>36</v>
      </c>
      <c r="P2812">
        <v>30</v>
      </c>
      <c r="Q2812">
        <f>Table1[[#This Row],[COGS]]-Table1[[#This Row],[Budget_COGS]]</f>
        <v>6</v>
      </c>
      <c r="R2812" s="5">
        <f>IF(
Table1[[#This Row],[Budget_COGS]]=0,
"",
IF(
Table1[[#This Row],[Budget_COGS]]&gt;0,
(Table1[[#This Row],[Budget_COGS]]-Table1[[#This Row],[COGS]]) / Table1[[#This Row],[Budget_COGS]],
(Table1[[#This Row],[Budget_COGS]]-Table1[[#This Row],[COGS]]) / ABS(Table1[[#This Row],[Budget_COGS]])
)
)</f>
        <v>-0.2</v>
      </c>
      <c r="S2812" s="5" t="str">
        <f>IF(Table1[[#This Row],[COGS _Var]]&gt;=0, "Above Budget", "Below Budget")</f>
        <v>Above Budget</v>
      </c>
      <c r="T2812">
        <f>Table1[[#This Row],[Actual_Sales]]-Table1[[#This Row],[COGS]]</f>
        <v>54</v>
      </c>
      <c r="U2812">
        <v>40</v>
      </c>
      <c r="V2812">
        <f>Table1[[#This Row],[Gross_Margin]]-Table1[[#This Row],[Budget_Margin]]</f>
        <v>14</v>
      </c>
      <c r="W2812" s="5">
        <f>IF(
Table1[[#This Row],[Budget_Margin]]=0,
"",
IF(
Table1[[#This Row],[Budget_Margin]]&gt;0,
(Table1[[#This Row],[Gross_Margin]]-Table1[[#This Row],[Budget_Margin]]) / Table1[[#This Row],[Budget_Margin]],
(Table1[[#This Row],[Gross_Margin]]-Table1[[#This Row],[Budget_Margin]]) / ABS(Table1[[#This Row],[Budget_Margin]])
)
)</f>
        <v>0.35</v>
      </c>
      <c r="X2812" s="5" t="str">
        <f>IF(Table1[[#This Row],[Margin_Var]]&gt;=0, "Above Budget", "Below Budget")</f>
        <v>Above Budget</v>
      </c>
      <c r="Y2812" s="5">
        <f>IFERROR(Table1[[#This Row],[Gross_Margin]]/Table1[[#This Row],[Actual_Sales]],0)</f>
        <v>0.6</v>
      </c>
      <c r="Z2812" s="5">
        <f>Table1[[#This Row],[Actual_Profit]]/Table1[[#This Row],[Actual_Sales]]</f>
        <v>0.23333333333333334</v>
      </c>
      <c r="AA2812">
        <v>33</v>
      </c>
      <c r="AB2812" s="5">
        <f>IFERROR(Table1[[#This Row],[Expenses]]/Table1[[#This Row],[Actual_Sales]],0)</f>
        <v>0.36666666666666664</v>
      </c>
      <c r="AC2812">
        <v>11</v>
      </c>
      <c r="AD2812">
        <v>462</v>
      </c>
      <c r="AE2812" s="5">
        <f>IFERROR(Table1[[#This Row],[Inventory]]/Table1[[#This Row],[Actual_Sales]],0)</f>
        <v>5.1333333333333337</v>
      </c>
    </row>
    <row r="2813" spans="1:31" x14ac:dyDescent="0.25">
      <c r="A2813">
        <v>1222</v>
      </c>
      <c r="B2813">
        <v>920</v>
      </c>
      <c r="C2813">
        <v>11</v>
      </c>
      <c r="D2813" s="2">
        <v>40360</v>
      </c>
      <c r="E2813">
        <v>90</v>
      </c>
      <c r="F2813">
        <v>70</v>
      </c>
      <c r="G2813">
        <f>Table1[[#This Row],[Actual_Sales]]-Table1[[#This Row],[Budget_Sales]]</f>
        <v>20</v>
      </c>
      <c r="H2813" s="5">
        <f>IF(
Table1[[#This Row],[Budget_Sales]]=0,
"",
IF(
Table1[[#This Row],[Budget_Sales]]&gt;0,
(Table1[[#This Row],[Actual_Sales]]-Table1[[#This Row],[Budget_Sales]])/Table1[[#This Row],[Budget_Sales]],
(Table1[[#This Row],[Actual_Sales]]-Table1[[#This Row],[Budget_Sales]])/ABS(Table1[[#This Row],[Budget_Sales]])
)
)</f>
        <v>0.2857142857142857</v>
      </c>
      <c r="I2813" s="5" t="str">
        <f>IF(Table1[[#This Row],[Sales_Var]]&gt;=0,"Above Budget","Below Budget")</f>
        <v>Above Budget</v>
      </c>
      <c r="J2813">
        <f>Table1[[#This Row],[Actual_Sales]]-(Table1[[#This Row],[COGS]]+Table1[[#This Row],[Expenses]])</f>
        <v>21</v>
      </c>
      <c r="K2813">
        <v>10</v>
      </c>
      <c r="L2813">
        <f>Table1[[#This Row],[Actual_Profit]]-Table1[[#This Row],[Budget_Profit]]</f>
        <v>11</v>
      </c>
      <c r="M2813" s="5">
        <f>IF(
Table1[[#This Row],[Budget_Profit]]=0,
"",
IF(
Table1[[#This Row],[Budget_Profit]]&gt;0,
(Table1[[#This Row],[Actual_Profit]]-Table1[[#This Row],[Budget_Profit]])/Table1[[#This Row],[Budget_Profit]],
(Table1[[#This Row],[Actual_Profit]]-Table1[[#This Row],[Budget_Profit]])/ABS(Table1[[#This Row],[Budget_Profit]])
)
)</f>
        <v>1.1000000000000001</v>
      </c>
      <c r="N2813" s="5" t="str">
        <f>IF(Table1[[#This Row],[Profit_Var]]&gt;=0, "Above Budget", "Below Budget")</f>
        <v>Above Budget</v>
      </c>
      <c r="O2813">
        <v>36</v>
      </c>
      <c r="P2813">
        <v>30</v>
      </c>
      <c r="Q2813">
        <f>Table1[[#This Row],[COGS]]-Table1[[#This Row],[Budget_COGS]]</f>
        <v>6</v>
      </c>
      <c r="R2813" s="5">
        <f>IF(
Table1[[#This Row],[Budget_COGS]]=0,
"",
IF(
Table1[[#This Row],[Budget_COGS]]&gt;0,
(Table1[[#This Row],[Budget_COGS]]-Table1[[#This Row],[COGS]]) / Table1[[#This Row],[Budget_COGS]],
(Table1[[#This Row],[Budget_COGS]]-Table1[[#This Row],[COGS]]) / ABS(Table1[[#This Row],[Budget_COGS]])
)
)</f>
        <v>-0.2</v>
      </c>
      <c r="S2813" s="5" t="str">
        <f>IF(Table1[[#This Row],[COGS _Var]]&gt;=0, "Above Budget", "Below Budget")</f>
        <v>Above Budget</v>
      </c>
      <c r="T2813">
        <f>Table1[[#This Row],[Actual_Sales]]-Table1[[#This Row],[COGS]]</f>
        <v>54</v>
      </c>
      <c r="U2813">
        <v>40</v>
      </c>
      <c r="V2813">
        <f>Table1[[#This Row],[Gross_Margin]]-Table1[[#This Row],[Budget_Margin]]</f>
        <v>14</v>
      </c>
      <c r="W2813" s="5">
        <f>IF(
Table1[[#This Row],[Budget_Margin]]=0,
"",
IF(
Table1[[#This Row],[Budget_Margin]]&gt;0,
(Table1[[#This Row],[Gross_Margin]]-Table1[[#This Row],[Budget_Margin]]) / Table1[[#This Row],[Budget_Margin]],
(Table1[[#This Row],[Gross_Margin]]-Table1[[#This Row],[Budget_Margin]]) / ABS(Table1[[#This Row],[Budget_Margin]])
)
)</f>
        <v>0.35</v>
      </c>
      <c r="X2813" s="5" t="str">
        <f>IF(Table1[[#This Row],[Margin_Var]]&gt;=0, "Above Budget", "Below Budget")</f>
        <v>Above Budget</v>
      </c>
      <c r="Y2813" s="5">
        <f>IFERROR(Table1[[#This Row],[Gross_Margin]]/Table1[[#This Row],[Actual_Sales]],0)</f>
        <v>0.6</v>
      </c>
      <c r="Z2813" s="5">
        <f>Table1[[#This Row],[Actual_Profit]]/Table1[[#This Row],[Actual_Sales]]</f>
        <v>0.23333333333333334</v>
      </c>
      <c r="AA2813">
        <v>33</v>
      </c>
      <c r="AB2813" s="5">
        <f>IFERROR(Table1[[#This Row],[Expenses]]/Table1[[#This Row],[Actual_Sales]],0)</f>
        <v>0.36666666666666664</v>
      </c>
      <c r="AC2813">
        <v>11</v>
      </c>
      <c r="AD2813">
        <v>462</v>
      </c>
      <c r="AE2813" s="5">
        <f>IFERROR(Table1[[#This Row],[Inventory]]/Table1[[#This Row],[Actual_Sales]],0)</f>
        <v>5.1333333333333337</v>
      </c>
    </row>
    <row r="2814" spans="1:31" x14ac:dyDescent="0.25">
      <c r="A2814">
        <v>791</v>
      </c>
      <c r="B2814">
        <v>513</v>
      </c>
      <c r="C2814">
        <v>2</v>
      </c>
      <c r="D2814" s="2">
        <v>40299</v>
      </c>
      <c r="E2814">
        <v>103</v>
      </c>
      <c r="F2814">
        <v>100</v>
      </c>
      <c r="G2814">
        <f>Table1[[#This Row],[Actual_Sales]]-Table1[[#This Row],[Budget_Sales]]</f>
        <v>3</v>
      </c>
      <c r="H2814" s="5">
        <f>IF(
Table1[[#This Row],[Budget_Sales]]=0,
"",
IF(
Table1[[#This Row],[Budget_Sales]]&gt;0,
(Table1[[#This Row],[Actual_Sales]]-Table1[[#This Row],[Budget_Sales]])/Table1[[#This Row],[Budget_Sales]],
(Table1[[#This Row],[Actual_Sales]]-Table1[[#This Row],[Budget_Sales]])/ABS(Table1[[#This Row],[Budget_Sales]])
)
)</f>
        <v>0.03</v>
      </c>
      <c r="I2814" s="5" t="str">
        <f>IF(Table1[[#This Row],[Sales_Var]]&gt;=0,"Above Budget","Below Budget")</f>
        <v>Above Budget</v>
      </c>
      <c r="J2814">
        <f>Table1[[#This Row],[Actual_Sales]]-(Table1[[#This Row],[COGS]]+Table1[[#This Row],[Expenses]])</f>
        <v>24</v>
      </c>
      <c r="K2814">
        <v>30</v>
      </c>
      <c r="L2814">
        <f>Table1[[#This Row],[Actual_Profit]]-Table1[[#This Row],[Budget_Profit]]</f>
        <v>-6</v>
      </c>
      <c r="M2814" s="5">
        <f>IF(
Table1[[#This Row],[Budget_Profit]]=0,
"",
IF(
Table1[[#This Row],[Budget_Profit]]&gt;0,
(Table1[[#This Row],[Actual_Profit]]-Table1[[#This Row],[Budget_Profit]])/Table1[[#This Row],[Budget_Profit]],
(Table1[[#This Row],[Actual_Profit]]-Table1[[#This Row],[Budget_Profit]])/ABS(Table1[[#This Row],[Budget_Profit]])
)
)</f>
        <v>-0.2</v>
      </c>
      <c r="N2814" s="5" t="str">
        <f>IF(Table1[[#This Row],[Profit_Var]]&gt;=0, "Above Budget", "Below Budget")</f>
        <v>Below Budget</v>
      </c>
      <c r="O2814">
        <v>42</v>
      </c>
      <c r="P2814">
        <v>40</v>
      </c>
      <c r="Q2814">
        <f>Table1[[#This Row],[COGS]]-Table1[[#This Row],[Budget_COGS]]</f>
        <v>2</v>
      </c>
      <c r="R2814" s="5">
        <f>IF(
Table1[[#This Row],[Budget_COGS]]=0,
"",
IF(
Table1[[#This Row],[Budget_COGS]]&gt;0,
(Table1[[#This Row],[Budget_COGS]]-Table1[[#This Row],[COGS]]) / Table1[[#This Row],[Budget_COGS]],
(Table1[[#This Row],[Budget_COGS]]-Table1[[#This Row],[COGS]]) / ABS(Table1[[#This Row],[Budget_COGS]])
)
)</f>
        <v>-0.05</v>
      </c>
      <c r="S2814" s="5" t="str">
        <f>IF(Table1[[#This Row],[COGS _Var]]&gt;=0, "Above Budget", "Below Budget")</f>
        <v>Above Budget</v>
      </c>
      <c r="T2814">
        <f>Table1[[#This Row],[Actual_Sales]]-Table1[[#This Row],[COGS]]</f>
        <v>61</v>
      </c>
      <c r="U2814">
        <v>60</v>
      </c>
      <c r="V2814">
        <f>Table1[[#This Row],[Gross_Margin]]-Table1[[#This Row],[Budget_Margin]]</f>
        <v>1</v>
      </c>
      <c r="W2814" s="5">
        <f>IF(
Table1[[#This Row],[Budget_Margin]]=0,
"",
IF(
Table1[[#This Row],[Budget_Margin]]&gt;0,
(Table1[[#This Row],[Gross_Margin]]-Table1[[#This Row],[Budget_Margin]]) / Table1[[#This Row],[Budget_Margin]],
(Table1[[#This Row],[Gross_Margin]]-Table1[[#This Row],[Budget_Margin]]) / ABS(Table1[[#This Row],[Budget_Margin]])
)
)</f>
        <v>1.6666666666666666E-2</v>
      </c>
      <c r="X2814" s="5" t="str">
        <f>IF(Table1[[#This Row],[Margin_Var]]&gt;=0, "Above Budget", "Below Budget")</f>
        <v>Above Budget</v>
      </c>
      <c r="Y2814" s="5">
        <f>IFERROR(Table1[[#This Row],[Gross_Margin]]/Table1[[#This Row],[Actual_Sales]],0)</f>
        <v>0.59223300970873782</v>
      </c>
      <c r="Z2814" s="5">
        <f>Table1[[#This Row],[Actual_Profit]]/Table1[[#This Row],[Actual_Sales]]</f>
        <v>0.23300970873786409</v>
      </c>
      <c r="AA2814">
        <v>37</v>
      </c>
      <c r="AB2814" s="5">
        <f>IFERROR(Table1[[#This Row],[Expenses]]/Table1[[#This Row],[Actual_Sales]],0)</f>
        <v>0.35922330097087379</v>
      </c>
      <c r="AC2814">
        <v>13</v>
      </c>
      <c r="AD2814">
        <v>384</v>
      </c>
      <c r="AE2814" s="5">
        <f>IFERROR(Table1[[#This Row],[Inventory]]/Table1[[#This Row],[Actual_Sales]],0)</f>
        <v>3.7281553398058254</v>
      </c>
    </row>
    <row r="2815" spans="1:31" x14ac:dyDescent="0.25">
      <c r="A2815">
        <v>3959</v>
      </c>
      <c r="B2815">
        <v>505</v>
      </c>
      <c r="C2815">
        <v>2</v>
      </c>
      <c r="D2815" s="2">
        <v>40848</v>
      </c>
      <c r="E2815">
        <v>116</v>
      </c>
      <c r="F2815">
        <v>120</v>
      </c>
      <c r="G2815">
        <f>Table1[[#This Row],[Actual_Sales]]-Table1[[#This Row],[Budget_Sales]]</f>
        <v>-4</v>
      </c>
      <c r="H2815" s="5">
        <f>IF(
Table1[[#This Row],[Budget_Sales]]=0,
"",
IF(
Table1[[#This Row],[Budget_Sales]]&gt;0,
(Table1[[#This Row],[Actual_Sales]]-Table1[[#This Row],[Budget_Sales]])/Table1[[#This Row],[Budget_Sales]],
(Table1[[#This Row],[Actual_Sales]]-Table1[[#This Row],[Budget_Sales]])/ABS(Table1[[#This Row],[Budget_Sales]])
)
)</f>
        <v>-3.3333333333333333E-2</v>
      </c>
      <c r="I2815" s="5" t="str">
        <f>IF(Table1[[#This Row],[Sales_Var]]&gt;=0,"Above Budget","Below Budget")</f>
        <v>Below Budget</v>
      </c>
      <c r="J2815">
        <f>Table1[[#This Row],[Actual_Sales]]-(Table1[[#This Row],[COGS]]+Table1[[#This Row],[Expenses]])</f>
        <v>27</v>
      </c>
      <c r="K2815">
        <v>30</v>
      </c>
      <c r="L2815">
        <f>Table1[[#This Row],[Actual_Profit]]-Table1[[#This Row],[Budget_Profit]]</f>
        <v>-3</v>
      </c>
      <c r="M2815" s="5">
        <f>IF(
Table1[[#This Row],[Budget_Profit]]=0,
"",
IF(
Table1[[#This Row],[Budget_Profit]]&gt;0,
(Table1[[#This Row],[Actual_Profit]]-Table1[[#This Row],[Budget_Profit]])/Table1[[#This Row],[Budget_Profit]],
(Table1[[#This Row],[Actual_Profit]]-Table1[[#This Row],[Budget_Profit]])/ABS(Table1[[#This Row],[Budget_Profit]])
)
)</f>
        <v>-0.1</v>
      </c>
      <c r="N2815" s="5" t="str">
        <f>IF(Table1[[#This Row],[Profit_Var]]&gt;=0, "Above Budget", "Below Budget")</f>
        <v>Below Budget</v>
      </c>
      <c r="O2815">
        <v>43</v>
      </c>
      <c r="P2815">
        <v>50</v>
      </c>
      <c r="Q2815">
        <f>Table1[[#This Row],[COGS]]-Table1[[#This Row],[Budget_COGS]]</f>
        <v>-7</v>
      </c>
      <c r="R2815" s="5">
        <f>IF(
Table1[[#This Row],[Budget_COGS]]=0,
"",
IF(
Table1[[#This Row],[Budget_COGS]]&gt;0,
(Table1[[#This Row],[Budget_COGS]]-Table1[[#This Row],[COGS]]) / Table1[[#This Row],[Budget_COGS]],
(Table1[[#This Row],[Budget_COGS]]-Table1[[#This Row],[COGS]]) / ABS(Table1[[#This Row],[Budget_COGS]])
)
)</f>
        <v>0.14000000000000001</v>
      </c>
      <c r="S2815" s="5" t="str">
        <f>IF(Table1[[#This Row],[COGS _Var]]&gt;=0, "Above Budget", "Below Budget")</f>
        <v>Below Budget</v>
      </c>
      <c r="T2815">
        <f>Table1[[#This Row],[Actual_Sales]]-Table1[[#This Row],[COGS]]</f>
        <v>73</v>
      </c>
      <c r="U2815">
        <v>70</v>
      </c>
      <c r="V2815">
        <f>Table1[[#This Row],[Gross_Margin]]-Table1[[#This Row],[Budget_Margin]]</f>
        <v>3</v>
      </c>
      <c r="W2815" s="5">
        <f>IF(
Table1[[#This Row],[Budget_Margin]]=0,
"",
IF(
Table1[[#This Row],[Budget_Margin]]&gt;0,
(Table1[[#This Row],[Gross_Margin]]-Table1[[#This Row],[Budget_Margin]]) / Table1[[#This Row],[Budget_Margin]],
(Table1[[#This Row],[Gross_Margin]]-Table1[[#This Row],[Budget_Margin]]) / ABS(Table1[[#This Row],[Budget_Margin]])
)
)</f>
        <v>4.2857142857142858E-2</v>
      </c>
      <c r="X2815" s="5" t="str">
        <f>IF(Table1[[#This Row],[Margin_Var]]&gt;=0, "Above Budget", "Below Budget")</f>
        <v>Above Budget</v>
      </c>
      <c r="Y2815" s="5">
        <f>IFERROR(Table1[[#This Row],[Gross_Margin]]/Table1[[#This Row],[Actual_Sales]],0)</f>
        <v>0.62931034482758619</v>
      </c>
      <c r="Z2815" s="5">
        <f>Table1[[#This Row],[Actual_Profit]]/Table1[[#This Row],[Actual_Sales]]</f>
        <v>0.23275862068965517</v>
      </c>
      <c r="AA2815">
        <v>46</v>
      </c>
      <c r="AB2815" s="5">
        <f>IFERROR(Table1[[#This Row],[Expenses]]/Table1[[#This Row],[Actual_Sales]],0)</f>
        <v>0.39655172413793105</v>
      </c>
      <c r="AC2815">
        <v>14</v>
      </c>
      <c r="AD2815">
        <v>452</v>
      </c>
      <c r="AE2815" s="5">
        <f>IFERROR(Table1[[#This Row],[Inventory]]/Table1[[#This Row],[Actual_Sales]],0)</f>
        <v>3.896551724137931</v>
      </c>
    </row>
    <row r="2816" spans="1:31" x14ac:dyDescent="0.25">
      <c r="A2816">
        <v>3990</v>
      </c>
      <c r="B2816">
        <v>603</v>
      </c>
      <c r="C2816">
        <v>2</v>
      </c>
      <c r="D2816" s="2">
        <v>40848</v>
      </c>
      <c r="E2816">
        <v>116</v>
      </c>
      <c r="F2816">
        <v>90</v>
      </c>
      <c r="G2816">
        <f>Table1[[#This Row],[Actual_Sales]]-Table1[[#This Row],[Budget_Sales]]</f>
        <v>26</v>
      </c>
      <c r="H2816" s="5">
        <f>IF(
Table1[[#This Row],[Budget_Sales]]=0,
"",
IF(
Table1[[#This Row],[Budget_Sales]]&gt;0,
(Table1[[#This Row],[Actual_Sales]]-Table1[[#This Row],[Budget_Sales]])/Table1[[#This Row],[Budget_Sales]],
(Table1[[#This Row],[Actual_Sales]]-Table1[[#This Row],[Budget_Sales]])/ABS(Table1[[#This Row],[Budget_Sales]])
)
)</f>
        <v>0.28888888888888886</v>
      </c>
      <c r="I2816" s="5" t="str">
        <f>IF(Table1[[#This Row],[Sales_Var]]&gt;=0,"Above Budget","Below Budget")</f>
        <v>Above Budget</v>
      </c>
      <c r="J2816">
        <f>Table1[[#This Row],[Actual_Sales]]-(Table1[[#This Row],[COGS]]+Table1[[#This Row],[Expenses]])</f>
        <v>27</v>
      </c>
      <c r="K2816">
        <v>30</v>
      </c>
      <c r="L2816">
        <f>Table1[[#This Row],[Actual_Profit]]-Table1[[#This Row],[Budget_Profit]]</f>
        <v>-3</v>
      </c>
      <c r="M2816" s="5">
        <f>IF(
Table1[[#This Row],[Budget_Profit]]=0,
"",
IF(
Table1[[#This Row],[Budget_Profit]]&gt;0,
(Table1[[#This Row],[Actual_Profit]]-Table1[[#This Row],[Budget_Profit]])/Table1[[#This Row],[Budget_Profit]],
(Table1[[#This Row],[Actual_Profit]]-Table1[[#This Row],[Budget_Profit]])/ABS(Table1[[#This Row],[Budget_Profit]])
)
)</f>
        <v>-0.1</v>
      </c>
      <c r="N2816" s="5" t="str">
        <f>IF(Table1[[#This Row],[Profit_Var]]&gt;=0, "Above Budget", "Below Budget")</f>
        <v>Below Budget</v>
      </c>
      <c r="O2816">
        <v>43</v>
      </c>
      <c r="P2816">
        <v>30</v>
      </c>
      <c r="Q2816">
        <f>Table1[[#This Row],[COGS]]-Table1[[#This Row],[Budget_COGS]]</f>
        <v>13</v>
      </c>
      <c r="R2816" s="5">
        <f>IF(
Table1[[#This Row],[Budget_COGS]]=0,
"",
IF(
Table1[[#This Row],[Budget_COGS]]&gt;0,
(Table1[[#This Row],[Budget_COGS]]-Table1[[#This Row],[COGS]]) / Table1[[#This Row],[Budget_COGS]],
(Table1[[#This Row],[Budget_COGS]]-Table1[[#This Row],[COGS]]) / ABS(Table1[[#This Row],[Budget_COGS]])
)
)</f>
        <v>-0.43333333333333335</v>
      </c>
      <c r="S2816" s="5" t="str">
        <f>IF(Table1[[#This Row],[COGS _Var]]&gt;=0, "Above Budget", "Below Budget")</f>
        <v>Above Budget</v>
      </c>
      <c r="T2816">
        <f>Table1[[#This Row],[Actual_Sales]]-Table1[[#This Row],[COGS]]</f>
        <v>73</v>
      </c>
      <c r="U2816">
        <v>60</v>
      </c>
      <c r="V2816">
        <f>Table1[[#This Row],[Gross_Margin]]-Table1[[#This Row],[Budget_Margin]]</f>
        <v>13</v>
      </c>
      <c r="W2816" s="5">
        <f>IF(
Table1[[#This Row],[Budget_Margin]]=0,
"",
IF(
Table1[[#This Row],[Budget_Margin]]&gt;0,
(Table1[[#This Row],[Gross_Margin]]-Table1[[#This Row],[Budget_Margin]]) / Table1[[#This Row],[Budget_Margin]],
(Table1[[#This Row],[Gross_Margin]]-Table1[[#This Row],[Budget_Margin]]) / ABS(Table1[[#This Row],[Budget_Margin]])
)
)</f>
        <v>0.21666666666666667</v>
      </c>
      <c r="X2816" s="5" t="str">
        <f>IF(Table1[[#This Row],[Margin_Var]]&gt;=0, "Above Budget", "Below Budget")</f>
        <v>Above Budget</v>
      </c>
      <c r="Y2816" s="5">
        <f>IFERROR(Table1[[#This Row],[Gross_Margin]]/Table1[[#This Row],[Actual_Sales]],0)</f>
        <v>0.62931034482758619</v>
      </c>
      <c r="Z2816" s="5">
        <f>Table1[[#This Row],[Actual_Profit]]/Table1[[#This Row],[Actual_Sales]]</f>
        <v>0.23275862068965517</v>
      </c>
      <c r="AA2816">
        <v>46</v>
      </c>
      <c r="AB2816" s="5">
        <f>IFERROR(Table1[[#This Row],[Expenses]]/Table1[[#This Row],[Actual_Sales]],0)</f>
        <v>0.39655172413793105</v>
      </c>
      <c r="AC2816">
        <v>14</v>
      </c>
      <c r="AD2816">
        <v>452</v>
      </c>
      <c r="AE2816" s="5">
        <f>IFERROR(Table1[[#This Row],[Inventory]]/Table1[[#This Row],[Actual_Sales]],0)</f>
        <v>3.896551724137931</v>
      </c>
    </row>
    <row r="2817" spans="1:31" x14ac:dyDescent="0.25">
      <c r="A2817">
        <v>3939</v>
      </c>
      <c r="B2817">
        <v>435</v>
      </c>
      <c r="C2817">
        <v>9</v>
      </c>
      <c r="D2817" s="2">
        <v>40848</v>
      </c>
      <c r="E2817">
        <v>116</v>
      </c>
      <c r="F2817">
        <v>100</v>
      </c>
      <c r="G2817">
        <f>Table1[[#This Row],[Actual_Sales]]-Table1[[#This Row],[Budget_Sales]]</f>
        <v>16</v>
      </c>
      <c r="H2817" s="5">
        <f>IF(
Table1[[#This Row],[Budget_Sales]]=0,
"",
IF(
Table1[[#This Row],[Budget_Sales]]&gt;0,
(Table1[[#This Row],[Actual_Sales]]-Table1[[#This Row],[Budget_Sales]])/Table1[[#This Row],[Budget_Sales]],
(Table1[[#This Row],[Actual_Sales]]-Table1[[#This Row],[Budget_Sales]])/ABS(Table1[[#This Row],[Budget_Sales]])
)
)</f>
        <v>0.16</v>
      </c>
      <c r="I2817" s="5" t="str">
        <f>IF(Table1[[#This Row],[Sales_Var]]&gt;=0,"Above Budget","Below Budget")</f>
        <v>Above Budget</v>
      </c>
      <c r="J2817">
        <f>Table1[[#This Row],[Actual_Sales]]-(Table1[[#This Row],[COGS]]+Table1[[#This Row],[Expenses]])</f>
        <v>27</v>
      </c>
      <c r="K2817">
        <v>30</v>
      </c>
      <c r="L2817">
        <f>Table1[[#This Row],[Actual_Profit]]-Table1[[#This Row],[Budget_Profit]]</f>
        <v>-3</v>
      </c>
      <c r="M2817" s="5">
        <f>IF(
Table1[[#This Row],[Budget_Profit]]=0,
"",
IF(
Table1[[#This Row],[Budget_Profit]]&gt;0,
(Table1[[#This Row],[Actual_Profit]]-Table1[[#This Row],[Budget_Profit]])/Table1[[#This Row],[Budget_Profit]],
(Table1[[#This Row],[Actual_Profit]]-Table1[[#This Row],[Budget_Profit]])/ABS(Table1[[#This Row],[Budget_Profit]])
)
)</f>
        <v>-0.1</v>
      </c>
      <c r="N2817" s="5" t="str">
        <f>IF(Table1[[#This Row],[Profit_Var]]&gt;=0, "Above Budget", "Below Budget")</f>
        <v>Below Budget</v>
      </c>
      <c r="O2817">
        <v>43</v>
      </c>
      <c r="P2817">
        <v>40</v>
      </c>
      <c r="Q2817">
        <f>Table1[[#This Row],[COGS]]-Table1[[#This Row],[Budget_COGS]]</f>
        <v>3</v>
      </c>
      <c r="R2817" s="5">
        <f>IF(
Table1[[#This Row],[Budget_COGS]]=0,
"",
IF(
Table1[[#This Row],[Budget_COGS]]&gt;0,
(Table1[[#This Row],[Budget_COGS]]-Table1[[#This Row],[COGS]]) / Table1[[#This Row],[Budget_COGS]],
(Table1[[#This Row],[Budget_COGS]]-Table1[[#This Row],[COGS]]) / ABS(Table1[[#This Row],[Budget_COGS]])
)
)</f>
        <v>-7.4999999999999997E-2</v>
      </c>
      <c r="S2817" s="5" t="str">
        <f>IF(Table1[[#This Row],[COGS _Var]]&gt;=0, "Above Budget", "Below Budget")</f>
        <v>Above Budget</v>
      </c>
      <c r="T2817">
        <f>Table1[[#This Row],[Actual_Sales]]-Table1[[#This Row],[COGS]]</f>
        <v>73</v>
      </c>
      <c r="U2817">
        <v>60</v>
      </c>
      <c r="V2817">
        <f>Table1[[#This Row],[Gross_Margin]]-Table1[[#This Row],[Budget_Margin]]</f>
        <v>13</v>
      </c>
      <c r="W2817" s="5">
        <f>IF(
Table1[[#This Row],[Budget_Margin]]=0,
"",
IF(
Table1[[#This Row],[Budget_Margin]]&gt;0,
(Table1[[#This Row],[Gross_Margin]]-Table1[[#This Row],[Budget_Margin]]) / Table1[[#This Row],[Budget_Margin]],
(Table1[[#This Row],[Gross_Margin]]-Table1[[#This Row],[Budget_Margin]]) / ABS(Table1[[#This Row],[Budget_Margin]])
)
)</f>
        <v>0.21666666666666667</v>
      </c>
      <c r="X2817" s="5" t="str">
        <f>IF(Table1[[#This Row],[Margin_Var]]&gt;=0, "Above Budget", "Below Budget")</f>
        <v>Above Budget</v>
      </c>
      <c r="Y2817" s="5">
        <f>IFERROR(Table1[[#This Row],[Gross_Margin]]/Table1[[#This Row],[Actual_Sales]],0)</f>
        <v>0.62931034482758619</v>
      </c>
      <c r="Z2817" s="5">
        <f>Table1[[#This Row],[Actual_Profit]]/Table1[[#This Row],[Actual_Sales]]</f>
        <v>0.23275862068965517</v>
      </c>
      <c r="AA2817">
        <v>46</v>
      </c>
      <c r="AB2817" s="5">
        <f>IFERROR(Table1[[#This Row],[Expenses]]/Table1[[#This Row],[Actual_Sales]],0)</f>
        <v>0.39655172413793105</v>
      </c>
      <c r="AC2817">
        <v>14</v>
      </c>
      <c r="AD2817">
        <v>452</v>
      </c>
      <c r="AE2817" s="5">
        <f>IFERROR(Table1[[#This Row],[Inventory]]/Table1[[#This Row],[Actual_Sales]],0)</f>
        <v>3.896551724137931</v>
      </c>
    </row>
    <row r="2818" spans="1:31" x14ac:dyDescent="0.25">
      <c r="A2818">
        <v>618</v>
      </c>
      <c r="B2818">
        <v>563</v>
      </c>
      <c r="C2818">
        <v>5</v>
      </c>
      <c r="D2818" s="2">
        <v>40269</v>
      </c>
      <c r="E2818">
        <v>43</v>
      </c>
      <c r="F2818">
        <v>50</v>
      </c>
      <c r="G2818">
        <f>Table1[[#This Row],[Actual_Sales]]-Table1[[#This Row],[Budget_Sales]]</f>
        <v>-7</v>
      </c>
      <c r="H2818" s="5">
        <f>IF(
Table1[[#This Row],[Budget_Sales]]=0,
"",
IF(
Table1[[#This Row],[Budget_Sales]]&gt;0,
(Table1[[#This Row],[Actual_Sales]]-Table1[[#This Row],[Budget_Sales]])/Table1[[#This Row],[Budget_Sales]],
(Table1[[#This Row],[Actual_Sales]]-Table1[[#This Row],[Budget_Sales]])/ABS(Table1[[#This Row],[Budget_Sales]])
)
)</f>
        <v>-0.14000000000000001</v>
      </c>
      <c r="I2818" s="5" t="str">
        <f>IF(Table1[[#This Row],[Sales_Var]]&gt;=0,"Above Budget","Below Budget")</f>
        <v>Below Budget</v>
      </c>
      <c r="J2818">
        <f>Table1[[#This Row],[Actual_Sales]]-(Table1[[#This Row],[COGS]]+Table1[[#This Row],[Expenses]])</f>
        <v>10</v>
      </c>
      <c r="K2818">
        <v>30</v>
      </c>
      <c r="L2818">
        <f>Table1[[#This Row],[Actual_Profit]]-Table1[[#This Row],[Budget_Profit]]</f>
        <v>-20</v>
      </c>
      <c r="M2818" s="5">
        <f>IF(
Table1[[#This Row],[Budget_Profit]]=0,
"",
IF(
Table1[[#This Row],[Budget_Profit]]&gt;0,
(Table1[[#This Row],[Actual_Profit]]-Table1[[#This Row],[Budget_Profit]])/Table1[[#This Row],[Budget_Profit]],
(Table1[[#This Row],[Actual_Profit]]-Table1[[#This Row],[Budget_Profit]])/ABS(Table1[[#This Row],[Budget_Profit]])
)
)</f>
        <v>-0.66666666666666663</v>
      </c>
      <c r="N2818" s="5" t="str">
        <f>IF(Table1[[#This Row],[Profit_Var]]&gt;=0, "Above Budget", "Below Budget")</f>
        <v>Below Budget</v>
      </c>
      <c r="O2818">
        <v>17</v>
      </c>
      <c r="P2818">
        <v>10</v>
      </c>
      <c r="Q2818">
        <f>Table1[[#This Row],[COGS]]-Table1[[#This Row],[Budget_COGS]]</f>
        <v>7</v>
      </c>
      <c r="R2818" s="5">
        <f>IF(
Table1[[#This Row],[Budget_COGS]]=0,
"",
IF(
Table1[[#This Row],[Budget_COGS]]&gt;0,
(Table1[[#This Row],[Budget_COGS]]-Table1[[#This Row],[COGS]]) / Table1[[#This Row],[Budget_COGS]],
(Table1[[#This Row],[Budget_COGS]]-Table1[[#This Row],[COGS]]) / ABS(Table1[[#This Row],[Budget_COGS]])
)
)</f>
        <v>-0.7</v>
      </c>
      <c r="S2818" s="5" t="str">
        <f>IF(Table1[[#This Row],[COGS _Var]]&gt;=0, "Above Budget", "Below Budget")</f>
        <v>Above Budget</v>
      </c>
      <c r="T2818">
        <f>Table1[[#This Row],[Actual_Sales]]-Table1[[#This Row],[COGS]]</f>
        <v>26</v>
      </c>
      <c r="U2818">
        <v>40</v>
      </c>
      <c r="V2818">
        <f>Table1[[#This Row],[Gross_Margin]]-Table1[[#This Row],[Budget_Margin]]</f>
        <v>-14</v>
      </c>
      <c r="W2818" s="5">
        <f>IF(
Table1[[#This Row],[Budget_Margin]]=0,
"",
IF(
Table1[[#This Row],[Budget_Margin]]&gt;0,
(Table1[[#This Row],[Gross_Margin]]-Table1[[#This Row],[Budget_Margin]]) / Table1[[#This Row],[Budget_Margin]],
(Table1[[#This Row],[Gross_Margin]]-Table1[[#This Row],[Budget_Margin]]) / ABS(Table1[[#This Row],[Budget_Margin]])
)
)</f>
        <v>-0.35</v>
      </c>
      <c r="X2818" s="5" t="str">
        <f>IF(Table1[[#This Row],[Margin_Var]]&gt;=0, "Above Budget", "Below Budget")</f>
        <v>Below Budget</v>
      </c>
      <c r="Y2818" s="5">
        <f>IFERROR(Table1[[#This Row],[Gross_Margin]]/Table1[[#This Row],[Actual_Sales]],0)</f>
        <v>0.60465116279069764</v>
      </c>
      <c r="Z2818" s="5">
        <f>Table1[[#This Row],[Actual_Profit]]/Table1[[#This Row],[Actual_Sales]]</f>
        <v>0.23255813953488372</v>
      </c>
      <c r="AA2818">
        <v>16</v>
      </c>
      <c r="AB2818" s="5">
        <f>IFERROR(Table1[[#This Row],[Expenses]]/Table1[[#This Row],[Actual_Sales]],0)</f>
        <v>0.37209302325581395</v>
      </c>
      <c r="AC2818">
        <v>4</v>
      </c>
      <c r="AD2818">
        <v>776</v>
      </c>
      <c r="AE2818" s="5">
        <f>IFERROR(Table1[[#This Row],[Inventory]]/Table1[[#This Row],[Actual_Sales]],0)</f>
        <v>18.046511627906977</v>
      </c>
    </row>
    <row r="2819" spans="1:31" x14ac:dyDescent="0.25">
      <c r="A2819">
        <v>669</v>
      </c>
      <c r="B2819">
        <v>775</v>
      </c>
      <c r="C2819">
        <v>6</v>
      </c>
      <c r="D2819" s="2">
        <v>40269</v>
      </c>
      <c r="E2819">
        <v>43</v>
      </c>
      <c r="F2819">
        <v>40</v>
      </c>
      <c r="G2819">
        <f>Table1[[#This Row],[Actual_Sales]]-Table1[[#This Row],[Budget_Sales]]</f>
        <v>3</v>
      </c>
      <c r="H2819" s="5">
        <f>IF(
Table1[[#This Row],[Budget_Sales]]=0,
"",
IF(
Table1[[#This Row],[Budget_Sales]]&gt;0,
(Table1[[#This Row],[Actual_Sales]]-Table1[[#This Row],[Budget_Sales]])/Table1[[#This Row],[Budget_Sales]],
(Table1[[#This Row],[Actual_Sales]]-Table1[[#This Row],[Budget_Sales]])/ABS(Table1[[#This Row],[Budget_Sales]])
)
)</f>
        <v>7.4999999999999997E-2</v>
      </c>
      <c r="I2819" s="5" t="str">
        <f>IF(Table1[[#This Row],[Sales_Var]]&gt;=0,"Above Budget","Below Budget")</f>
        <v>Above Budget</v>
      </c>
      <c r="J2819">
        <f>Table1[[#This Row],[Actual_Sales]]-(Table1[[#This Row],[COGS]]+Table1[[#This Row],[Expenses]])</f>
        <v>10</v>
      </c>
      <c r="K2819">
        <v>20</v>
      </c>
      <c r="L2819">
        <f>Table1[[#This Row],[Actual_Profit]]-Table1[[#This Row],[Budget_Profit]]</f>
        <v>-10</v>
      </c>
      <c r="M2819" s="5">
        <f>IF(
Table1[[#This Row],[Budget_Profit]]=0,
"",
IF(
Table1[[#This Row],[Budget_Profit]]&gt;0,
(Table1[[#This Row],[Actual_Profit]]-Table1[[#This Row],[Budget_Profit]])/Table1[[#This Row],[Budget_Profit]],
(Table1[[#This Row],[Actual_Profit]]-Table1[[#This Row],[Budget_Profit]])/ABS(Table1[[#This Row],[Budget_Profit]])
)
)</f>
        <v>-0.5</v>
      </c>
      <c r="N2819" s="5" t="str">
        <f>IF(Table1[[#This Row],[Profit_Var]]&gt;=0, "Above Budget", "Below Budget")</f>
        <v>Below Budget</v>
      </c>
      <c r="O2819">
        <v>17</v>
      </c>
      <c r="P2819">
        <v>10</v>
      </c>
      <c r="Q2819">
        <f>Table1[[#This Row],[COGS]]-Table1[[#This Row],[Budget_COGS]]</f>
        <v>7</v>
      </c>
      <c r="R2819" s="5">
        <f>IF(
Table1[[#This Row],[Budget_COGS]]=0,
"",
IF(
Table1[[#This Row],[Budget_COGS]]&gt;0,
(Table1[[#This Row],[Budget_COGS]]-Table1[[#This Row],[COGS]]) / Table1[[#This Row],[Budget_COGS]],
(Table1[[#This Row],[Budget_COGS]]-Table1[[#This Row],[COGS]]) / ABS(Table1[[#This Row],[Budget_COGS]])
)
)</f>
        <v>-0.7</v>
      </c>
      <c r="S2819" s="5" t="str">
        <f>IF(Table1[[#This Row],[COGS _Var]]&gt;=0, "Above Budget", "Below Budget")</f>
        <v>Above Budget</v>
      </c>
      <c r="T2819">
        <f>Table1[[#This Row],[Actual_Sales]]-Table1[[#This Row],[COGS]]</f>
        <v>26</v>
      </c>
      <c r="U2819">
        <v>30</v>
      </c>
      <c r="V2819">
        <f>Table1[[#This Row],[Gross_Margin]]-Table1[[#This Row],[Budget_Margin]]</f>
        <v>-4</v>
      </c>
      <c r="W2819" s="5">
        <f>IF(
Table1[[#This Row],[Budget_Margin]]=0,
"",
IF(
Table1[[#This Row],[Budget_Margin]]&gt;0,
(Table1[[#This Row],[Gross_Margin]]-Table1[[#This Row],[Budget_Margin]]) / Table1[[#This Row],[Budget_Margin]],
(Table1[[#This Row],[Gross_Margin]]-Table1[[#This Row],[Budget_Margin]]) / ABS(Table1[[#This Row],[Budget_Margin]])
)
)</f>
        <v>-0.13333333333333333</v>
      </c>
      <c r="X2819" s="5" t="str">
        <f>IF(Table1[[#This Row],[Margin_Var]]&gt;=0, "Above Budget", "Below Budget")</f>
        <v>Below Budget</v>
      </c>
      <c r="Y2819" s="5">
        <f>IFERROR(Table1[[#This Row],[Gross_Margin]]/Table1[[#This Row],[Actual_Sales]],0)</f>
        <v>0.60465116279069764</v>
      </c>
      <c r="Z2819" s="5">
        <f>Table1[[#This Row],[Actual_Profit]]/Table1[[#This Row],[Actual_Sales]]</f>
        <v>0.23255813953488372</v>
      </c>
      <c r="AA2819">
        <v>16</v>
      </c>
      <c r="AB2819" s="5">
        <f>IFERROR(Table1[[#This Row],[Expenses]]/Table1[[#This Row],[Actual_Sales]],0)</f>
        <v>0.37209302325581395</v>
      </c>
      <c r="AC2819">
        <v>4</v>
      </c>
      <c r="AD2819">
        <v>776</v>
      </c>
      <c r="AE2819" s="5">
        <f>IFERROR(Table1[[#This Row],[Inventory]]/Table1[[#This Row],[Actual_Sales]],0)</f>
        <v>18.046511627906977</v>
      </c>
    </row>
    <row r="2820" spans="1:31" x14ac:dyDescent="0.25">
      <c r="A2820">
        <v>86</v>
      </c>
      <c r="B2820">
        <v>563</v>
      </c>
      <c r="C2820">
        <v>6</v>
      </c>
      <c r="D2820" s="2">
        <v>40179</v>
      </c>
      <c r="E2820">
        <v>43</v>
      </c>
      <c r="F2820">
        <v>50</v>
      </c>
      <c r="G2820">
        <f>Table1[[#This Row],[Actual_Sales]]-Table1[[#This Row],[Budget_Sales]]</f>
        <v>-7</v>
      </c>
      <c r="H2820" s="5">
        <f>IF(
Table1[[#This Row],[Budget_Sales]]=0,
"",
IF(
Table1[[#This Row],[Budget_Sales]]&gt;0,
(Table1[[#This Row],[Actual_Sales]]-Table1[[#This Row],[Budget_Sales]])/Table1[[#This Row],[Budget_Sales]],
(Table1[[#This Row],[Actual_Sales]]-Table1[[#This Row],[Budget_Sales]])/ABS(Table1[[#This Row],[Budget_Sales]])
)
)</f>
        <v>-0.14000000000000001</v>
      </c>
      <c r="I2820" s="5" t="str">
        <f>IF(Table1[[#This Row],[Sales_Var]]&gt;=0,"Above Budget","Below Budget")</f>
        <v>Below Budget</v>
      </c>
      <c r="J2820">
        <f>Table1[[#This Row],[Actual_Sales]]-(Table1[[#This Row],[COGS]]+Table1[[#This Row],[Expenses]])</f>
        <v>10</v>
      </c>
      <c r="K2820">
        <v>30</v>
      </c>
      <c r="L2820">
        <f>Table1[[#This Row],[Actual_Profit]]-Table1[[#This Row],[Budget_Profit]]</f>
        <v>-20</v>
      </c>
      <c r="M2820" s="5">
        <f>IF(
Table1[[#This Row],[Budget_Profit]]=0,
"",
IF(
Table1[[#This Row],[Budget_Profit]]&gt;0,
(Table1[[#This Row],[Actual_Profit]]-Table1[[#This Row],[Budget_Profit]])/Table1[[#This Row],[Budget_Profit]],
(Table1[[#This Row],[Actual_Profit]]-Table1[[#This Row],[Budget_Profit]])/ABS(Table1[[#This Row],[Budget_Profit]])
)
)</f>
        <v>-0.66666666666666663</v>
      </c>
      <c r="N2820" s="5" t="str">
        <f>IF(Table1[[#This Row],[Profit_Var]]&gt;=0, "Above Budget", "Below Budget")</f>
        <v>Below Budget</v>
      </c>
      <c r="O2820">
        <v>17</v>
      </c>
      <c r="P2820">
        <v>10</v>
      </c>
      <c r="Q2820">
        <f>Table1[[#This Row],[COGS]]-Table1[[#This Row],[Budget_COGS]]</f>
        <v>7</v>
      </c>
      <c r="R2820" s="5">
        <f>IF(
Table1[[#This Row],[Budget_COGS]]=0,
"",
IF(
Table1[[#This Row],[Budget_COGS]]&gt;0,
(Table1[[#This Row],[Budget_COGS]]-Table1[[#This Row],[COGS]]) / Table1[[#This Row],[Budget_COGS]],
(Table1[[#This Row],[Budget_COGS]]-Table1[[#This Row],[COGS]]) / ABS(Table1[[#This Row],[Budget_COGS]])
)
)</f>
        <v>-0.7</v>
      </c>
      <c r="S2820" s="5" t="str">
        <f>IF(Table1[[#This Row],[COGS _Var]]&gt;=0, "Above Budget", "Below Budget")</f>
        <v>Above Budget</v>
      </c>
      <c r="T2820">
        <f>Table1[[#This Row],[Actual_Sales]]-Table1[[#This Row],[COGS]]</f>
        <v>26</v>
      </c>
      <c r="U2820">
        <v>40</v>
      </c>
      <c r="V2820">
        <f>Table1[[#This Row],[Gross_Margin]]-Table1[[#This Row],[Budget_Margin]]</f>
        <v>-14</v>
      </c>
      <c r="W2820" s="5">
        <f>IF(
Table1[[#This Row],[Budget_Margin]]=0,
"",
IF(
Table1[[#This Row],[Budget_Margin]]&gt;0,
(Table1[[#This Row],[Gross_Margin]]-Table1[[#This Row],[Budget_Margin]]) / Table1[[#This Row],[Budget_Margin]],
(Table1[[#This Row],[Gross_Margin]]-Table1[[#This Row],[Budget_Margin]]) / ABS(Table1[[#This Row],[Budget_Margin]])
)
)</f>
        <v>-0.35</v>
      </c>
      <c r="X2820" s="5" t="str">
        <f>IF(Table1[[#This Row],[Margin_Var]]&gt;=0, "Above Budget", "Below Budget")</f>
        <v>Below Budget</v>
      </c>
      <c r="Y2820" s="5">
        <f>IFERROR(Table1[[#This Row],[Gross_Margin]]/Table1[[#This Row],[Actual_Sales]],0)</f>
        <v>0.60465116279069764</v>
      </c>
      <c r="Z2820" s="5">
        <f>Table1[[#This Row],[Actual_Profit]]/Table1[[#This Row],[Actual_Sales]]</f>
        <v>0.23255813953488372</v>
      </c>
      <c r="AA2820">
        <v>16</v>
      </c>
      <c r="AB2820" s="5">
        <f>IFERROR(Table1[[#This Row],[Expenses]]/Table1[[#This Row],[Actual_Sales]],0)</f>
        <v>0.37209302325581395</v>
      </c>
      <c r="AC2820">
        <v>4</v>
      </c>
      <c r="AD2820">
        <v>777</v>
      </c>
      <c r="AE2820" s="5">
        <f>IFERROR(Table1[[#This Row],[Inventory]]/Table1[[#This Row],[Actual_Sales]],0)</f>
        <v>18.069767441860463</v>
      </c>
    </row>
    <row r="2821" spans="1:31" x14ac:dyDescent="0.25">
      <c r="A2821">
        <v>909</v>
      </c>
      <c r="B2821">
        <v>318</v>
      </c>
      <c r="C2821">
        <v>6</v>
      </c>
      <c r="D2821" s="2">
        <v>40330</v>
      </c>
      <c r="E2821">
        <v>99</v>
      </c>
      <c r="F2821">
        <v>80</v>
      </c>
      <c r="G2821">
        <f>Table1[[#This Row],[Actual_Sales]]-Table1[[#This Row],[Budget_Sales]]</f>
        <v>19</v>
      </c>
      <c r="H2821" s="5">
        <f>IF(
Table1[[#This Row],[Budget_Sales]]=0,
"",
IF(
Table1[[#This Row],[Budget_Sales]]&gt;0,
(Table1[[#This Row],[Actual_Sales]]-Table1[[#This Row],[Budget_Sales]])/Table1[[#This Row],[Budget_Sales]],
(Table1[[#This Row],[Actual_Sales]]-Table1[[#This Row],[Budget_Sales]])/ABS(Table1[[#This Row],[Budget_Sales]])
)
)</f>
        <v>0.23749999999999999</v>
      </c>
      <c r="I2821" s="5" t="str">
        <f>IF(Table1[[#This Row],[Sales_Var]]&gt;=0,"Above Budget","Below Budget")</f>
        <v>Above Budget</v>
      </c>
      <c r="J2821">
        <f>Table1[[#This Row],[Actual_Sales]]-(Table1[[#This Row],[COGS]]+Table1[[#This Row],[Expenses]])</f>
        <v>23</v>
      </c>
      <c r="K2821">
        <v>30</v>
      </c>
      <c r="L2821">
        <f>Table1[[#This Row],[Actual_Profit]]-Table1[[#This Row],[Budget_Profit]]</f>
        <v>-7</v>
      </c>
      <c r="M2821" s="5">
        <f>IF(
Table1[[#This Row],[Budget_Profit]]=0,
"",
IF(
Table1[[#This Row],[Budget_Profit]]&gt;0,
(Table1[[#This Row],[Actual_Profit]]-Table1[[#This Row],[Budget_Profit]])/Table1[[#This Row],[Budget_Profit]],
(Table1[[#This Row],[Actual_Profit]]-Table1[[#This Row],[Budget_Profit]])/ABS(Table1[[#This Row],[Budget_Profit]])
)
)</f>
        <v>-0.23333333333333334</v>
      </c>
      <c r="N2821" s="5" t="str">
        <f>IF(Table1[[#This Row],[Profit_Var]]&gt;=0, "Above Budget", "Below Budget")</f>
        <v>Below Budget</v>
      </c>
      <c r="O2821">
        <v>40</v>
      </c>
      <c r="P2821">
        <v>30</v>
      </c>
      <c r="Q2821">
        <f>Table1[[#This Row],[COGS]]-Table1[[#This Row],[Budget_COGS]]</f>
        <v>10</v>
      </c>
      <c r="R2821" s="5">
        <f>IF(
Table1[[#This Row],[Budget_COGS]]=0,
"",
IF(
Table1[[#This Row],[Budget_COGS]]&gt;0,
(Table1[[#This Row],[Budget_COGS]]-Table1[[#This Row],[COGS]]) / Table1[[#This Row],[Budget_COGS]],
(Table1[[#This Row],[Budget_COGS]]-Table1[[#This Row],[COGS]]) / ABS(Table1[[#This Row],[Budget_COGS]])
)
)</f>
        <v>-0.33333333333333331</v>
      </c>
      <c r="S2821" s="5" t="str">
        <f>IF(Table1[[#This Row],[COGS _Var]]&gt;=0, "Above Budget", "Below Budget")</f>
        <v>Above Budget</v>
      </c>
      <c r="T2821">
        <f>Table1[[#This Row],[Actual_Sales]]-Table1[[#This Row],[COGS]]</f>
        <v>59</v>
      </c>
      <c r="U2821">
        <v>50</v>
      </c>
      <c r="V2821">
        <f>Table1[[#This Row],[Gross_Margin]]-Table1[[#This Row],[Budget_Margin]]</f>
        <v>9</v>
      </c>
      <c r="W2821" s="5">
        <f>IF(
Table1[[#This Row],[Budget_Margin]]=0,
"",
IF(
Table1[[#This Row],[Budget_Margin]]&gt;0,
(Table1[[#This Row],[Gross_Margin]]-Table1[[#This Row],[Budget_Margin]]) / Table1[[#This Row],[Budget_Margin]],
(Table1[[#This Row],[Gross_Margin]]-Table1[[#This Row],[Budget_Margin]]) / ABS(Table1[[#This Row],[Budget_Margin]])
)
)</f>
        <v>0.18</v>
      </c>
      <c r="X2821" s="5" t="str">
        <f>IF(Table1[[#This Row],[Margin_Var]]&gt;=0, "Above Budget", "Below Budget")</f>
        <v>Above Budget</v>
      </c>
      <c r="Y2821" s="5">
        <f>IFERROR(Table1[[#This Row],[Gross_Margin]]/Table1[[#This Row],[Actual_Sales]],0)</f>
        <v>0.59595959595959591</v>
      </c>
      <c r="Z2821" s="5">
        <f>Table1[[#This Row],[Actual_Profit]]/Table1[[#This Row],[Actual_Sales]]</f>
        <v>0.23232323232323232</v>
      </c>
      <c r="AA2821">
        <v>36</v>
      </c>
      <c r="AB2821" s="5">
        <f>IFERROR(Table1[[#This Row],[Expenses]]/Table1[[#This Row],[Actual_Sales]],0)</f>
        <v>0.36363636363636365</v>
      </c>
      <c r="AC2821">
        <v>12</v>
      </c>
      <c r="AD2821">
        <v>443</v>
      </c>
      <c r="AE2821" s="5">
        <f>IFERROR(Table1[[#This Row],[Inventory]]/Table1[[#This Row],[Actual_Sales]],0)</f>
        <v>4.4747474747474749</v>
      </c>
    </row>
    <row r="2822" spans="1:31" x14ac:dyDescent="0.25">
      <c r="A2822">
        <v>1957</v>
      </c>
      <c r="B2822">
        <v>253</v>
      </c>
      <c r="C2822">
        <v>4</v>
      </c>
      <c r="D2822" s="2">
        <v>40513</v>
      </c>
      <c r="E2822">
        <v>56</v>
      </c>
      <c r="F2822">
        <v>50</v>
      </c>
      <c r="G2822">
        <f>Table1[[#This Row],[Actual_Sales]]-Table1[[#This Row],[Budget_Sales]]</f>
        <v>6</v>
      </c>
      <c r="H2822" s="5">
        <f>IF(
Table1[[#This Row],[Budget_Sales]]=0,
"",
IF(
Table1[[#This Row],[Budget_Sales]]&gt;0,
(Table1[[#This Row],[Actual_Sales]]-Table1[[#This Row],[Budget_Sales]])/Table1[[#This Row],[Budget_Sales]],
(Table1[[#This Row],[Actual_Sales]]-Table1[[#This Row],[Budget_Sales]])/ABS(Table1[[#This Row],[Budget_Sales]])
)
)</f>
        <v>0.12</v>
      </c>
      <c r="I2822" s="5" t="str">
        <f>IF(Table1[[#This Row],[Sales_Var]]&gt;=0,"Above Budget","Below Budget")</f>
        <v>Above Budget</v>
      </c>
      <c r="J2822">
        <f>Table1[[#This Row],[Actual_Sales]]-(Table1[[#This Row],[COGS]]+Table1[[#This Row],[Expenses]])</f>
        <v>13</v>
      </c>
      <c r="K2822">
        <v>20</v>
      </c>
      <c r="L2822">
        <f>Table1[[#This Row],[Actual_Profit]]-Table1[[#This Row],[Budget_Profit]]</f>
        <v>-7</v>
      </c>
      <c r="M2822" s="5">
        <f>IF(
Table1[[#This Row],[Budget_Profit]]=0,
"",
IF(
Table1[[#This Row],[Budget_Profit]]&gt;0,
(Table1[[#This Row],[Actual_Profit]]-Table1[[#This Row],[Budget_Profit]])/Table1[[#This Row],[Budget_Profit]],
(Table1[[#This Row],[Actual_Profit]]-Table1[[#This Row],[Budget_Profit]])/ABS(Table1[[#This Row],[Budget_Profit]])
)
)</f>
        <v>-0.35</v>
      </c>
      <c r="N2822" s="5" t="str">
        <f>IF(Table1[[#This Row],[Profit_Var]]&gt;=0, "Above Budget", "Below Budget")</f>
        <v>Below Budget</v>
      </c>
      <c r="O2822">
        <v>24</v>
      </c>
      <c r="P2822">
        <v>20</v>
      </c>
      <c r="Q2822">
        <f>Table1[[#This Row],[COGS]]-Table1[[#This Row],[Budget_COGS]]</f>
        <v>4</v>
      </c>
      <c r="R2822" s="5">
        <f>IF(
Table1[[#This Row],[Budget_COGS]]=0,
"",
IF(
Table1[[#This Row],[Budget_COGS]]&gt;0,
(Table1[[#This Row],[Budget_COGS]]-Table1[[#This Row],[COGS]]) / Table1[[#This Row],[Budget_COGS]],
(Table1[[#This Row],[Budget_COGS]]-Table1[[#This Row],[COGS]]) / ABS(Table1[[#This Row],[Budget_COGS]])
)
)</f>
        <v>-0.2</v>
      </c>
      <c r="S2822" s="5" t="str">
        <f>IF(Table1[[#This Row],[COGS _Var]]&gt;=0, "Above Budget", "Below Budget")</f>
        <v>Above Budget</v>
      </c>
      <c r="T2822">
        <f>Table1[[#This Row],[Actual_Sales]]-Table1[[#This Row],[COGS]]</f>
        <v>32</v>
      </c>
      <c r="U2822">
        <v>30</v>
      </c>
      <c r="V2822">
        <f>Table1[[#This Row],[Gross_Margin]]-Table1[[#This Row],[Budget_Margin]]</f>
        <v>2</v>
      </c>
      <c r="W2822" s="5">
        <f>IF(
Table1[[#This Row],[Budget_Margin]]=0,
"",
IF(
Table1[[#This Row],[Budget_Margin]]&gt;0,
(Table1[[#This Row],[Gross_Margin]]-Table1[[#This Row],[Budget_Margin]]) / Table1[[#This Row],[Budget_Margin]],
(Table1[[#This Row],[Gross_Margin]]-Table1[[#This Row],[Budget_Margin]]) / ABS(Table1[[#This Row],[Budget_Margin]])
)
)</f>
        <v>6.6666666666666666E-2</v>
      </c>
      <c r="X2822" s="5" t="str">
        <f>IF(Table1[[#This Row],[Margin_Var]]&gt;=0, "Above Budget", "Below Budget")</f>
        <v>Above Budget</v>
      </c>
      <c r="Y2822" s="5">
        <f>IFERROR(Table1[[#This Row],[Gross_Margin]]/Table1[[#This Row],[Actual_Sales]],0)</f>
        <v>0.5714285714285714</v>
      </c>
      <c r="Z2822" s="5">
        <f>Table1[[#This Row],[Actual_Profit]]/Table1[[#This Row],[Actual_Sales]]</f>
        <v>0.23214285714285715</v>
      </c>
      <c r="AA2822">
        <v>19</v>
      </c>
      <c r="AB2822" s="5">
        <f>IFERROR(Table1[[#This Row],[Expenses]]/Table1[[#This Row],[Actual_Sales]],0)</f>
        <v>0.3392857142857143</v>
      </c>
      <c r="AC2822">
        <v>7</v>
      </c>
      <c r="AD2822">
        <v>567</v>
      </c>
      <c r="AE2822" s="5">
        <f>IFERROR(Table1[[#This Row],[Inventory]]/Table1[[#This Row],[Actual_Sales]],0)</f>
        <v>10.125</v>
      </c>
    </row>
    <row r="2823" spans="1:31" x14ac:dyDescent="0.25">
      <c r="A2823">
        <v>1960</v>
      </c>
      <c r="B2823">
        <v>262</v>
      </c>
      <c r="C2823">
        <v>6</v>
      </c>
      <c r="D2823" s="2">
        <v>40513</v>
      </c>
      <c r="E2823">
        <v>56</v>
      </c>
      <c r="F2823">
        <v>70</v>
      </c>
      <c r="G2823">
        <f>Table1[[#This Row],[Actual_Sales]]-Table1[[#This Row],[Budget_Sales]]</f>
        <v>-14</v>
      </c>
      <c r="H2823" s="5">
        <f>IF(
Table1[[#This Row],[Budget_Sales]]=0,
"",
IF(
Table1[[#This Row],[Budget_Sales]]&gt;0,
(Table1[[#This Row],[Actual_Sales]]-Table1[[#This Row],[Budget_Sales]])/Table1[[#This Row],[Budget_Sales]],
(Table1[[#This Row],[Actual_Sales]]-Table1[[#This Row],[Budget_Sales]])/ABS(Table1[[#This Row],[Budget_Sales]])
)
)</f>
        <v>-0.2</v>
      </c>
      <c r="I2823" s="5" t="str">
        <f>IF(Table1[[#This Row],[Sales_Var]]&gt;=0,"Above Budget","Below Budget")</f>
        <v>Below Budget</v>
      </c>
      <c r="J2823">
        <f>Table1[[#This Row],[Actual_Sales]]-(Table1[[#This Row],[COGS]]+Table1[[#This Row],[Expenses]])</f>
        <v>13</v>
      </c>
      <c r="K2823">
        <v>30</v>
      </c>
      <c r="L2823">
        <f>Table1[[#This Row],[Actual_Profit]]-Table1[[#This Row],[Budget_Profit]]</f>
        <v>-17</v>
      </c>
      <c r="M2823" s="5">
        <f>IF(
Table1[[#This Row],[Budget_Profit]]=0,
"",
IF(
Table1[[#This Row],[Budget_Profit]]&gt;0,
(Table1[[#This Row],[Actual_Profit]]-Table1[[#This Row],[Budget_Profit]])/Table1[[#This Row],[Budget_Profit]],
(Table1[[#This Row],[Actual_Profit]]-Table1[[#This Row],[Budget_Profit]])/ABS(Table1[[#This Row],[Budget_Profit]])
)
)</f>
        <v>-0.56666666666666665</v>
      </c>
      <c r="N2823" s="5" t="str">
        <f>IF(Table1[[#This Row],[Profit_Var]]&gt;=0, "Above Budget", "Below Budget")</f>
        <v>Below Budget</v>
      </c>
      <c r="O2823">
        <v>24</v>
      </c>
      <c r="P2823">
        <v>30</v>
      </c>
      <c r="Q2823">
        <f>Table1[[#This Row],[COGS]]-Table1[[#This Row],[Budget_COGS]]</f>
        <v>-6</v>
      </c>
      <c r="R2823" s="5">
        <f>IF(
Table1[[#This Row],[Budget_COGS]]=0,
"",
IF(
Table1[[#This Row],[Budget_COGS]]&gt;0,
(Table1[[#This Row],[Budget_COGS]]-Table1[[#This Row],[COGS]]) / Table1[[#This Row],[Budget_COGS]],
(Table1[[#This Row],[Budget_COGS]]-Table1[[#This Row],[COGS]]) / ABS(Table1[[#This Row],[Budget_COGS]])
)
)</f>
        <v>0.2</v>
      </c>
      <c r="S2823" s="5" t="str">
        <f>IF(Table1[[#This Row],[COGS _Var]]&gt;=0, "Above Budget", "Below Budget")</f>
        <v>Below Budget</v>
      </c>
      <c r="T2823">
        <f>Table1[[#This Row],[Actual_Sales]]-Table1[[#This Row],[COGS]]</f>
        <v>32</v>
      </c>
      <c r="U2823">
        <v>40</v>
      </c>
      <c r="V2823">
        <f>Table1[[#This Row],[Gross_Margin]]-Table1[[#This Row],[Budget_Margin]]</f>
        <v>-8</v>
      </c>
      <c r="W2823" s="5">
        <f>IF(
Table1[[#This Row],[Budget_Margin]]=0,
"",
IF(
Table1[[#This Row],[Budget_Margin]]&gt;0,
(Table1[[#This Row],[Gross_Margin]]-Table1[[#This Row],[Budget_Margin]]) / Table1[[#This Row],[Budget_Margin]],
(Table1[[#This Row],[Gross_Margin]]-Table1[[#This Row],[Budget_Margin]]) / ABS(Table1[[#This Row],[Budget_Margin]])
)
)</f>
        <v>-0.2</v>
      </c>
      <c r="X2823" s="5" t="str">
        <f>IF(Table1[[#This Row],[Margin_Var]]&gt;=0, "Above Budget", "Below Budget")</f>
        <v>Below Budget</v>
      </c>
      <c r="Y2823" s="5">
        <f>IFERROR(Table1[[#This Row],[Gross_Margin]]/Table1[[#This Row],[Actual_Sales]],0)</f>
        <v>0.5714285714285714</v>
      </c>
      <c r="Z2823" s="5">
        <f>Table1[[#This Row],[Actual_Profit]]/Table1[[#This Row],[Actual_Sales]]</f>
        <v>0.23214285714285715</v>
      </c>
      <c r="AA2823">
        <v>19</v>
      </c>
      <c r="AB2823" s="5">
        <f>IFERROR(Table1[[#This Row],[Expenses]]/Table1[[#This Row],[Actual_Sales]],0)</f>
        <v>0.3392857142857143</v>
      </c>
      <c r="AC2823">
        <v>7</v>
      </c>
      <c r="AD2823">
        <v>567</v>
      </c>
      <c r="AE2823" s="5">
        <f>IFERROR(Table1[[#This Row],[Inventory]]/Table1[[#This Row],[Actual_Sales]],0)</f>
        <v>10.125</v>
      </c>
    </row>
    <row r="2824" spans="1:31" x14ac:dyDescent="0.25">
      <c r="A2824">
        <v>1896</v>
      </c>
      <c r="B2824">
        <v>719</v>
      </c>
      <c r="C2824">
        <v>12</v>
      </c>
      <c r="D2824" s="2">
        <v>40483</v>
      </c>
      <c r="E2824">
        <v>125</v>
      </c>
      <c r="F2824">
        <v>100</v>
      </c>
      <c r="G2824">
        <f>Table1[[#This Row],[Actual_Sales]]-Table1[[#This Row],[Budget_Sales]]</f>
        <v>25</v>
      </c>
      <c r="H2824" s="5">
        <f>IF(
Table1[[#This Row],[Budget_Sales]]=0,
"",
IF(
Table1[[#This Row],[Budget_Sales]]&gt;0,
(Table1[[#This Row],[Actual_Sales]]-Table1[[#This Row],[Budget_Sales]])/Table1[[#This Row],[Budget_Sales]],
(Table1[[#This Row],[Actual_Sales]]-Table1[[#This Row],[Budget_Sales]])/ABS(Table1[[#This Row],[Budget_Sales]])
)
)</f>
        <v>0.25</v>
      </c>
      <c r="I2824" s="5" t="str">
        <f>IF(Table1[[#This Row],[Sales_Var]]&gt;=0,"Above Budget","Below Budget")</f>
        <v>Above Budget</v>
      </c>
      <c r="J2824">
        <f>Table1[[#This Row],[Actual_Sales]]-(Table1[[#This Row],[COGS]]+Table1[[#This Row],[Expenses]])</f>
        <v>29</v>
      </c>
      <c r="K2824">
        <v>30</v>
      </c>
      <c r="L2824">
        <f>Table1[[#This Row],[Actual_Profit]]-Table1[[#This Row],[Budget_Profit]]</f>
        <v>-1</v>
      </c>
      <c r="M2824" s="5">
        <f>IF(
Table1[[#This Row],[Budget_Profit]]=0,
"",
IF(
Table1[[#This Row],[Budget_Profit]]&gt;0,
(Table1[[#This Row],[Actual_Profit]]-Table1[[#This Row],[Budget_Profit]])/Table1[[#This Row],[Budget_Profit]],
(Table1[[#This Row],[Actual_Profit]]-Table1[[#This Row],[Budget_Profit]])/ABS(Table1[[#This Row],[Budget_Profit]])
)
)</f>
        <v>-3.3333333333333333E-2</v>
      </c>
      <c r="N2824" s="5" t="str">
        <f>IF(Table1[[#This Row],[Profit_Var]]&gt;=0, "Above Budget", "Below Budget")</f>
        <v>Below Budget</v>
      </c>
      <c r="O2824">
        <v>57</v>
      </c>
      <c r="P2824">
        <v>40</v>
      </c>
      <c r="Q2824">
        <f>Table1[[#This Row],[COGS]]-Table1[[#This Row],[Budget_COGS]]</f>
        <v>17</v>
      </c>
      <c r="R2824" s="5">
        <f>IF(
Table1[[#This Row],[Budget_COGS]]=0,
"",
IF(
Table1[[#This Row],[Budget_COGS]]&gt;0,
(Table1[[#This Row],[Budget_COGS]]-Table1[[#This Row],[COGS]]) / Table1[[#This Row],[Budget_COGS]],
(Table1[[#This Row],[Budget_COGS]]-Table1[[#This Row],[COGS]]) / ABS(Table1[[#This Row],[Budget_COGS]])
)
)</f>
        <v>-0.42499999999999999</v>
      </c>
      <c r="S2824" s="5" t="str">
        <f>IF(Table1[[#This Row],[COGS _Var]]&gt;=0, "Above Budget", "Below Budget")</f>
        <v>Above Budget</v>
      </c>
      <c r="T2824">
        <f>Table1[[#This Row],[Actual_Sales]]-Table1[[#This Row],[COGS]]</f>
        <v>68</v>
      </c>
      <c r="U2824">
        <v>60</v>
      </c>
      <c r="V2824">
        <f>Table1[[#This Row],[Gross_Margin]]-Table1[[#This Row],[Budget_Margin]]</f>
        <v>8</v>
      </c>
      <c r="W2824" s="5">
        <f>IF(
Table1[[#This Row],[Budget_Margin]]=0,
"",
IF(
Table1[[#This Row],[Budget_Margin]]&gt;0,
(Table1[[#This Row],[Gross_Margin]]-Table1[[#This Row],[Budget_Margin]]) / Table1[[#This Row],[Budget_Margin]],
(Table1[[#This Row],[Gross_Margin]]-Table1[[#This Row],[Budget_Margin]]) / ABS(Table1[[#This Row],[Budget_Margin]])
)
)</f>
        <v>0.13333333333333333</v>
      </c>
      <c r="X2824" s="5" t="str">
        <f>IF(Table1[[#This Row],[Margin_Var]]&gt;=0, "Above Budget", "Below Budget")</f>
        <v>Above Budget</v>
      </c>
      <c r="Y2824" s="5">
        <f>IFERROR(Table1[[#This Row],[Gross_Margin]]/Table1[[#This Row],[Actual_Sales]],0)</f>
        <v>0.54400000000000004</v>
      </c>
      <c r="Z2824" s="5">
        <f>Table1[[#This Row],[Actual_Profit]]/Table1[[#This Row],[Actual_Sales]]</f>
        <v>0.23200000000000001</v>
      </c>
      <c r="AA2824">
        <v>39</v>
      </c>
      <c r="AB2824" s="5">
        <f>IFERROR(Table1[[#This Row],[Expenses]]/Table1[[#This Row],[Actual_Sales]],0)</f>
        <v>0.312</v>
      </c>
      <c r="AC2824">
        <v>17</v>
      </c>
      <c r="AD2824">
        <v>1042</v>
      </c>
      <c r="AE2824" s="5">
        <f>IFERROR(Table1[[#This Row],[Inventory]]/Table1[[#This Row],[Actual_Sales]],0)</f>
        <v>8.3360000000000003</v>
      </c>
    </row>
    <row r="2825" spans="1:31" x14ac:dyDescent="0.25">
      <c r="A2825">
        <v>1891</v>
      </c>
      <c r="B2825">
        <v>713</v>
      </c>
      <c r="C2825">
        <v>8</v>
      </c>
      <c r="D2825" s="2">
        <v>40483</v>
      </c>
      <c r="E2825">
        <v>138</v>
      </c>
      <c r="F2825">
        <v>120</v>
      </c>
      <c r="G2825">
        <f>Table1[[#This Row],[Actual_Sales]]-Table1[[#This Row],[Budget_Sales]]</f>
        <v>18</v>
      </c>
      <c r="H2825" s="5">
        <f>IF(
Table1[[#This Row],[Budget_Sales]]=0,
"",
IF(
Table1[[#This Row],[Budget_Sales]]&gt;0,
(Table1[[#This Row],[Actual_Sales]]-Table1[[#This Row],[Budget_Sales]])/Table1[[#This Row],[Budget_Sales]],
(Table1[[#This Row],[Actual_Sales]]-Table1[[#This Row],[Budget_Sales]])/ABS(Table1[[#This Row],[Budget_Sales]])
)
)</f>
        <v>0.15</v>
      </c>
      <c r="I2825" s="5" t="str">
        <f>IF(Table1[[#This Row],[Sales_Var]]&gt;=0,"Above Budget","Below Budget")</f>
        <v>Above Budget</v>
      </c>
      <c r="J2825">
        <f>Table1[[#This Row],[Actual_Sales]]-(Table1[[#This Row],[COGS]]+Table1[[#This Row],[Expenses]])</f>
        <v>32</v>
      </c>
      <c r="K2825">
        <v>40</v>
      </c>
      <c r="L2825">
        <f>Table1[[#This Row],[Actual_Profit]]-Table1[[#This Row],[Budget_Profit]]</f>
        <v>-8</v>
      </c>
      <c r="M2825" s="5">
        <f>IF(
Table1[[#This Row],[Budget_Profit]]=0,
"",
IF(
Table1[[#This Row],[Budget_Profit]]&gt;0,
(Table1[[#This Row],[Actual_Profit]]-Table1[[#This Row],[Budget_Profit]])/Table1[[#This Row],[Budget_Profit]],
(Table1[[#This Row],[Actual_Profit]]-Table1[[#This Row],[Budget_Profit]])/ABS(Table1[[#This Row],[Budget_Profit]])
)
)</f>
        <v>-0.2</v>
      </c>
      <c r="N2825" s="5" t="str">
        <f>IF(Table1[[#This Row],[Profit_Var]]&gt;=0, "Above Budget", "Below Budget")</f>
        <v>Below Budget</v>
      </c>
      <c r="O2825">
        <v>59</v>
      </c>
      <c r="P2825">
        <v>50</v>
      </c>
      <c r="Q2825">
        <f>Table1[[#This Row],[COGS]]-Table1[[#This Row],[Budget_COGS]]</f>
        <v>9</v>
      </c>
      <c r="R2825" s="5">
        <f>IF(
Table1[[#This Row],[Budget_COGS]]=0,
"",
IF(
Table1[[#This Row],[Budget_COGS]]&gt;0,
(Table1[[#This Row],[Budget_COGS]]-Table1[[#This Row],[COGS]]) / Table1[[#This Row],[Budget_COGS]],
(Table1[[#This Row],[Budget_COGS]]-Table1[[#This Row],[COGS]]) / ABS(Table1[[#This Row],[Budget_COGS]])
)
)</f>
        <v>-0.18</v>
      </c>
      <c r="S2825" s="5" t="str">
        <f>IF(Table1[[#This Row],[COGS _Var]]&gt;=0, "Above Budget", "Below Budget")</f>
        <v>Above Budget</v>
      </c>
      <c r="T2825">
        <f>Table1[[#This Row],[Actual_Sales]]-Table1[[#This Row],[COGS]]</f>
        <v>79</v>
      </c>
      <c r="U2825">
        <v>70</v>
      </c>
      <c r="V2825">
        <f>Table1[[#This Row],[Gross_Margin]]-Table1[[#This Row],[Budget_Margin]]</f>
        <v>9</v>
      </c>
      <c r="W2825" s="5">
        <f>IF(
Table1[[#This Row],[Budget_Margin]]=0,
"",
IF(
Table1[[#This Row],[Budget_Margin]]&gt;0,
(Table1[[#This Row],[Gross_Margin]]-Table1[[#This Row],[Budget_Margin]]) / Table1[[#This Row],[Budget_Margin]],
(Table1[[#This Row],[Gross_Margin]]-Table1[[#This Row],[Budget_Margin]]) / ABS(Table1[[#This Row],[Budget_Margin]])
)
)</f>
        <v>0.12857142857142856</v>
      </c>
      <c r="X2825" s="5" t="str">
        <f>IF(Table1[[#This Row],[Margin_Var]]&gt;=0, "Above Budget", "Below Budget")</f>
        <v>Above Budget</v>
      </c>
      <c r="Y2825" s="5">
        <f>IFERROR(Table1[[#This Row],[Gross_Margin]]/Table1[[#This Row],[Actual_Sales]],0)</f>
        <v>0.57246376811594202</v>
      </c>
      <c r="Z2825" s="5">
        <f>Table1[[#This Row],[Actual_Profit]]/Table1[[#This Row],[Actual_Sales]]</f>
        <v>0.2318840579710145</v>
      </c>
      <c r="AA2825">
        <v>47</v>
      </c>
      <c r="AB2825" s="5">
        <f>IFERROR(Table1[[#This Row],[Expenses]]/Table1[[#This Row],[Actual_Sales]],0)</f>
        <v>0.34057971014492755</v>
      </c>
      <c r="AC2825">
        <v>19</v>
      </c>
      <c r="AD2825">
        <v>411</v>
      </c>
      <c r="AE2825" s="5">
        <f>IFERROR(Table1[[#This Row],[Inventory]]/Table1[[#This Row],[Actual_Sales]],0)</f>
        <v>2.9782608695652173</v>
      </c>
    </row>
    <row r="2826" spans="1:31" x14ac:dyDescent="0.25">
      <c r="A2826">
        <v>1898</v>
      </c>
      <c r="B2826">
        <v>720</v>
      </c>
      <c r="C2826">
        <v>10</v>
      </c>
      <c r="D2826" s="2">
        <v>40483</v>
      </c>
      <c r="E2826">
        <v>138</v>
      </c>
      <c r="F2826">
        <v>120</v>
      </c>
      <c r="G2826">
        <f>Table1[[#This Row],[Actual_Sales]]-Table1[[#This Row],[Budget_Sales]]</f>
        <v>18</v>
      </c>
      <c r="H2826" s="5">
        <f>IF(
Table1[[#This Row],[Budget_Sales]]=0,
"",
IF(
Table1[[#This Row],[Budget_Sales]]&gt;0,
(Table1[[#This Row],[Actual_Sales]]-Table1[[#This Row],[Budget_Sales]])/Table1[[#This Row],[Budget_Sales]],
(Table1[[#This Row],[Actual_Sales]]-Table1[[#This Row],[Budget_Sales]])/ABS(Table1[[#This Row],[Budget_Sales]])
)
)</f>
        <v>0.15</v>
      </c>
      <c r="I2826" s="5" t="str">
        <f>IF(Table1[[#This Row],[Sales_Var]]&gt;=0,"Above Budget","Below Budget")</f>
        <v>Above Budget</v>
      </c>
      <c r="J2826">
        <f>Table1[[#This Row],[Actual_Sales]]-(Table1[[#This Row],[COGS]]+Table1[[#This Row],[Expenses]])</f>
        <v>32</v>
      </c>
      <c r="K2826">
        <v>40</v>
      </c>
      <c r="L2826">
        <f>Table1[[#This Row],[Actual_Profit]]-Table1[[#This Row],[Budget_Profit]]</f>
        <v>-8</v>
      </c>
      <c r="M2826" s="5">
        <f>IF(
Table1[[#This Row],[Budget_Profit]]=0,
"",
IF(
Table1[[#This Row],[Budget_Profit]]&gt;0,
(Table1[[#This Row],[Actual_Profit]]-Table1[[#This Row],[Budget_Profit]])/Table1[[#This Row],[Budget_Profit]],
(Table1[[#This Row],[Actual_Profit]]-Table1[[#This Row],[Budget_Profit]])/ABS(Table1[[#This Row],[Budget_Profit]])
)
)</f>
        <v>-0.2</v>
      </c>
      <c r="N2826" s="5" t="str">
        <f>IF(Table1[[#This Row],[Profit_Var]]&gt;=0, "Above Budget", "Below Budget")</f>
        <v>Below Budget</v>
      </c>
      <c r="O2826">
        <v>59</v>
      </c>
      <c r="P2826">
        <v>50</v>
      </c>
      <c r="Q2826">
        <f>Table1[[#This Row],[COGS]]-Table1[[#This Row],[Budget_COGS]]</f>
        <v>9</v>
      </c>
      <c r="R2826" s="5">
        <f>IF(
Table1[[#This Row],[Budget_COGS]]=0,
"",
IF(
Table1[[#This Row],[Budget_COGS]]&gt;0,
(Table1[[#This Row],[Budget_COGS]]-Table1[[#This Row],[COGS]]) / Table1[[#This Row],[Budget_COGS]],
(Table1[[#This Row],[Budget_COGS]]-Table1[[#This Row],[COGS]]) / ABS(Table1[[#This Row],[Budget_COGS]])
)
)</f>
        <v>-0.18</v>
      </c>
      <c r="S2826" s="5" t="str">
        <f>IF(Table1[[#This Row],[COGS _Var]]&gt;=0, "Above Budget", "Below Budget")</f>
        <v>Above Budget</v>
      </c>
      <c r="T2826">
        <f>Table1[[#This Row],[Actual_Sales]]-Table1[[#This Row],[COGS]]</f>
        <v>79</v>
      </c>
      <c r="U2826">
        <v>70</v>
      </c>
      <c r="V2826">
        <f>Table1[[#This Row],[Gross_Margin]]-Table1[[#This Row],[Budget_Margin]]</f>
        <v>9</v>
      </c>
      <c r="W2826" s="5">
        <f>IF(
Table1[[#This Row],[Budget_Margin]]=0,
"",
IF(
Table1[[#This Row],[Budget_Margin]]&gt;0,
(Table1[[#This Row],[Gross_Margin]]-Table1[[#This Row],[Budget_Margin]]) / Table1[[#This Row],[Budget_Margin]],
(Table1[[#This Row],[Gross_Margin]]-Table1[[#This Row],[Budget_Margin]]) / ABS(Table1[[#This Row],[Budget_Margin]])
)
)</f>
        <v>0.12857142857142856</v>
      </c>
      <c r="X2826" s="5" t="str">
        <f>IF(Table1[[#This Row],[Margin_Var]]&gt;=0, "Above Budget", "Below Budget")</f>
        <v>Above Budget</v>
      </c>
      <c r="Y2826" s="5">
        <f>IFERROR(Table1[[#This Row],[Gross_Margin]]/Table1[[#This Row],[Actual_Sales]],0)</f>
        <v>0.57246376811594202</v>
      </c>
      <c r="Z2826" s="5">
        <f>Table1[[#This Row],[Actual_Profit]]/Table1[[#This Row],[Actual_Sales]]</f>
        <v>0.2318840579710145</v>
      </c>
      <c r="AA2826">
        <v>47</v>
      </c>
      <c r="AB2826" s="5">
        <f>IFERROR(Table1[[#This Row],[Expenses]]/Table1[[#This Row],[Actual_Sales]],0)</f>
        <v>0.34057971014492755</v>
      </c>
      <c r="AC2826">
        <v>19</v>
      </c>
      <c r="AD2826">
        <v>411</v>
      </c>
      <c r="AE2826" s="5">
        <f>IFERROR(Table1[[#This Row],[Inventory]]/Table1[[#This Row],[Actual_Sales]],0)</f>
        <v>2.9782608695652173</v>
      </c>
    </row>
    <row r="2827" spans="1:31" x14ac:dyDescent="0.25">
      <c r="A2827">
        <v>3321</v>
      </c>
      <c r="B2827">
        <v>720</v>
      </c>
      <c r="C2827">
        <v>12</v>
      </c>
      <c r="D2827" s="2">
        <v>40725</v>
      </c>
      <c r="E2827">
        <v>108</v>
      </c>
      <c r="F2827">
        <v>90</v>
      </c>
      <c r="G2827">
        <f>Table1[[#This Row],[Actual_Sales]]-Table1[[#This Row],[Budget_Sales]]</f>
        <v>18</v>
      </c>
      <c r="H2827" s="5">
        <f>IF(
Table1[[#This Row],[Budget_Sales]]=0,
"",
IF(
Table1[[#This Row],[Budget_Sales]]&gt;0,
(Table1[[#This Row],[Actual_Sales]]-Table1[[#This Row],[Budget_Sales]])/Table1[[#This Row],[Budget_Sales]],
(Table1[[#This Row],[Actual_Sales]]-Table1[[#This Row],[Budget_Sales]])/ABS(Table1[[#This Row],[Budget_Sales]])
)
)</f>
        <v>0.2</v>
      </c>
      <c r="I2827" s="5" t="str">
        <f>IF(Table1[[#This Row],[Sales_Var]]&gt;=0,"Above Budget","Below Budget")</f>
        <v>Above Budget</v>
      </c>
      <c r="J2827">
        <f>Table1[[#This Row],[Actual_Sales]]-(Table1[[#This Row],[COGS]]+Table1[[#This Row],[Expenses]])</f>
        <v>25</v>
      </c>
      <c r="K2827">
        <v>20</v>
      </c>
      <c r="L2827">
        <f>Table1[[#This Row],[Actual_Profit]]-Table1[[#This Row],[Budget_Profit]]</f>
        <v>5</v>
      </c>
      <c r="M2827" s="5">
        <f>IF(
Table1[[#This Row],[Budget_Profit]]=0,
"",
IF(
Table1[[#This Row],[Budget_Profit]]&gt;0,
(Table1[[#This Row],[Actual_Profit]]-Table1[[#This Row],[Budget_Profit]])/Table1[[#This Row],[Budget_Profit]],
(Table1[[#This Row],[Actual_Profit]]-Table1[[#This Row],[Budget_Profit]])/ABS(Table1[[#This Row],[Budget_Profit]])
)
)</f>
        <v>0.25</v>
      </c>
      <c r="N2827" s="5" t="str">
        <f>IF(Table1[[#This Row],[Profit_Var]]&gt;=0, "Above Budget", "Below Budget")</f>
        <v>Above Budget</v>
      </c>
      <c r="O2827">
        <v>50</v>
      </c>
      <c r="P2827">
        <v>40</v>
      </c>
      <c r="Q2827">
        <f>Table1[[#This Row],[COGS]]-Table1[[#This Row],[Budget_COGS]]</f>
        <v>10</v>
      </c>
      <c r="R2827" s="5">
        <f>IF(
Table1[[#This Row],[Budget_COGS]]=0,
"",
IF(
Table1[[#This Row],[Budget_COGS]]&gt;0,
(Table1[[#This Row],[Budget_COGS]]-Table1[[#This Row],[COGS]]) / Table1[[#This Row],[Budget_COGS]],
(Table1[[#This Row],[Budget_COGS]]-Table1[[#This Row],[COGS]]) / ABS(Table1[[#This Row],[Budget_COGS]])
)
)</f>
        <v>-0.25</v>
      </c>
      <c r="S2827" s="5" t="str">
        <f>IF(Table1[[#This Row],[COGS _Var]]&gt;=0, "Above Budget", "Below Budget")</f>
        <v>Above Budget</v>
      </c>
      <c r="T2827">
        <f>Table1[[#This Row],[Actual_Sales]]-Table1[[#This Row],[COGS]]</f>
        <v>58</v>
      </c>
      <c r="U2827">
        <v>50</v>
      </c>
      <c r="V2827">
        <f>Table1[[#This Row],[Gross_Margin]]-Table1[[#This Row],[Budget_Margin]]</f>
        <v>8</v>
      </c>
      <c r="W2827" s="5">
        <f>IF(
Table1[[#This Row],[Budget_Margin]]=0,
"",
IF(
Table1[[#This Row],[Budget_Margin]]&gt;0,
(Table1[[#This Row],[Gross_Margin]]-Table1[[#This Row],[Budget_Margin]]) / Table1[[#This Row],[Budget_Margin]],
(Table1[[#This Row],[Gross_Margin]]-Table1[[#This Row],[Budget_Margin]]) / ABS(Table1[[#This Row],[Budget_Margin]])
)
)</f>
        <v>0.16</v>
      </c>
      <c r="X2827" s="5" t="str">
        <f>IF(Table1[[#This Row],[Margin_Var]]&gt;=0, "Above Budget", "Below Budget")</f>
        <v>Above Budget</v>
      </c>
      <c r="Y2827" s="5">
        <f>IFERROR(Table1[[#This Row],[Gross_Margin]]/Table1[[#This Row],[Actual_Sales]],0)</f>
        <v>0.53703703703703709</v>
      </c>
      <c r="Z2827" s="5">
        <f>Table1[[#This Row],[Actual_Profit]]/Table1[[#This Row],[Actual_Sales]]</f>
        <v>0.23148148148148148</v>
      </c>
      <c r="AA2827">
        <v>33</v>
      </c>
      <c r="AB2827" s="5">
        <f>IFERROR(Table1[[#This Row],[Expenses]]/Table1[[#This Row],[Actual_Sales]],0)</f>
        <v>0.30555555555555558</v>
      </c>
      <c r="AC2827">
        <v>15</v>
      </c>
      <c r="AD2827">
        <v>1051</v>
      </c>
      <c r="AE2827" s="5">
        <f>IFERROR(Table1[[#This Row],[Inventory]]/Table1[[#This Row],[Actual_Sales]],0)</f>
        <v>9.731481481481481</v>
      </c>
    </row>
    <row r="2828" spans="1:31" x14ac:dyDescent="0.25">
      <c r="A2828">
        <v>4129</v>
      </c>
      <c r="B2828">
        <v>435</v>
      </c>
      <c r="C2828">
        <v>2</v>
      </c>
      <c r="D2828" s="2">
        <v>40878</v>
      </c>
      <c r="E2828">
        <v>121</v>
      </c>
      <c r="F2828">
        <v>130</v>
      </c>
      <c r="G2828">
        <f>Table1[[#This Row],[Actual_Sales]]-Table1[[#This Row],[Budget_Sales]]</f>
        <v>-9</v>
      </c>
      <c r="H2828" s="5">
        <f>IF(
Table1[[#This Row],[Budget_Sales]]=0,
"",
IF(
Table1[[#This Row],[Budget_Sales]]&gt;0,
(Table1[[#This Row],[Actual_Sales]]-Table1[[#This Row],[Budget_Sales]])/Table1[[#This Row],[Budget_Sales]],
(Table1[[#This Row],[Actual_Sales]]-Table1[[#This Row],[Budget_Sales]])/ABS(Table1[[#This Row],[Budget_Sales]])
)
)</f>
        <v>-6.9230769230769235E-2</v>
      </c>
      <c r="I2828" s="5" t="str">
        <f>IF(Table1[[#This Row],[Sales_Var]]&gt;=0,"Above Budget","Below Budget")</f>
        <v>Below Budget</v>
      </c>
      <c r="J2828">
        <f>Table1[[#This Row],[Actual_Sales]]-(Table1[[#This Row],[COGS]]+Table1[[#This Row],[Expenses]])</f>
        <v>28</v>
      </c>
      <c r="K2828">
        <v>50</v>
      </c>
      <c r="L2828">
        <f>Table1[[#This Row],[Actual_Profit]]-Table1[[#This Row],[Budget_Profit]]</f>
        <v>-22</v>
      </c>
      <c r="M2828" s="5">
        <f>IF(
Table1[[#This Row],[Budget_Profit]]=0,
"",
IF(
Table1[[#This Row],[Budget_Profit]]&gt;0,
(Table1[[#This Row],[Actual_Profit]]-Table1[[#This Row],[Budget_Profit]])/Table1[[#This Row],[Budget_Profit]],
(Table1[[#This Row],[Actual_Profit]]-Table1[[#This Row],[Budget_Profit]])/ABS(Table1[[#This Row],[Budget_Profit]])
)
)</f>
        <v>-0.44</v>
      </c>
      <c r="N2828" s="5" t="str">
        <f>IF(Table1[[#This Row],[Profit_Var]]&gt;=0, "Above Budget", "Below Budget")</f>
        <v>Below Budget</v>
      </c>
      <c r="O2828">
        <v>49</v>
      </c>
      <c r="P2828">
        <v>50</v>
      </c>
      <c r="Q2828">
        <f>Table1[[#This Row],[COGS]]-Table1[[#This Row],[Budget_COGS]]</f>
        <v>-1</v>
      </c>
      <c r="R2828" s="5">
        <f>IF(
Table1[[#This Row],[Budget_COGS]]=0,
"",
IF(
Table1[[#This Row],[Budget_COGS]]&gt;0,
(Table1[[#This Row],[Budget_COGS]]-Table1[[#This Row],[COGS]]) / Table1[[#This Row],[Budget_COGS]],
(Table1[[#This Row],[Budget_COGS]]-Table1[[#This Row],[COGS]]) / ABS(Table1[[#This Row],[Budget_COGS]])
)
)</f>
        <v>0.02</v>
      </c>
      <c r="S2828" s="5" t="str">
        <f>IF(Table1[[#This Row],[COGS _Var]]&gt;=0, "Above Budget", "Below Budget")</f>
        <v>Below Budget</v>
      </c>
      <c r="T2828">
        <f>Table1[[#This Row],[Actual_Sales]]-Table1[[#This Row],[COGS]]</f>
        <v>72</v>
      </c>
      <c r="U2828">
        <v>80</v>
      </c>
      <c r="V2828">
        <f>Table1[[#This Row],[Gross_Margin]]-Table1[[#This Row],[Budget_Margin]]</f>
        <v>-8</v>
      </c>
      <c r="W2828" s="5">
        <f>IF(
Table1[[#This Row],[Budget_Margin]]=0,
"",
IF(
Table1[[#This Row],[Budget_Margin]]&gt;0,
(Table1[[#This Row],[Gross_Margin]]-Table1[[#This Row],[Budget_Margin]]) / Table1[[#This Row],[Budget_Margin]],
(Table1[[#This Row],[Gross_Margin]]-Table1[[#This Row],[Budget_Margin]]) / ABS(Table1[[#This Row],[Budget_Margin]])
)
)</f>
        <v>-0.1</v>
      </c>
      <c r="X2828" s="5" t="str">
        <f>IF(Table1[[#This Row],[Margin_Var]]&gt;=0, "Above Budget", "Below Budget")</f>
        <v>Below Budget</v>
      </c>
      <c r="Y2828" s="5">
        <f>IFERROR(Table1[[#This Row],[Gross_Margin]]/Table1[[#This Row],[Actual_Sales]],0)</f>
        <v>0.5950413223140496</v>
      </c>
      <c r="Z2828" s="5">
        <f>Table1[[#This Row],[Actual_Profit]]/Table1[[#This Row],[Actual_Sales]]</f>
        <v>0.23140495867768596</v>
      </c>
      <c r="AA2828">
        <v>44</v>
      </c>
      <c r="AB2828" s="5">
        <f>IFERROR(Table1[[#This Row],[Expenses]]/Table1[[#This Row],[Actual_Sales]],0)</f>
        <v>0.36363636363636365</v>
      </c>
      <c r="AC2828">
        <v>16</v>
      </c>
      <c r="AD2828">
        <v>392</v>
      </c>
      <c r="AE2828" s="5">
        <f>IFERROR(Table1[[#This Row],[Inventory]]/Table1[[#This Row],[Actual_Sales]],0)</f>
        <v>3.2396694214876032</v>
      </c>
    </row>
    <row r="2829" spans="1:31" x14ac:dyDescent="0.25">
      <c r="A2829">
        <v>4072</v>
      </c>
      <c r="B2829">
        <v>203</v>
      </c>
      <c r="C2829">
        <v>6</v>
      </c>
      <c r="D2829" s="2">
        <v>40878</v>
      </c>
      <c r="E2829">
        <v>121</v>
      </c>
      <c r="F2829">
        <v>110</v>
      </c>
      <c r="G2829">
        <f>Table1[[#This Row],[Actual_Sales]]-Table1[[#This Row],[Budget_Sales]]</f>
        <v>11</v>
      </c>
      <c r="H2829" s="5">
        <f>IF(
Table1[[#This Row],[Budget_Sales]]=0,
"",
IF(
Table1[[#This Row],[Budget_Sales]]&gt;0,
(Table1[[#This Row],[Actual_Sales]]-Table1[[#This Row],[Budget_Sales]])/Table1[[#This Row],[Budget_Sales]],
(Table1[[#This Row],[Actual_Sales]]-Table1[[#This Row],[Budget_Sales]])/ABS(Table1[[#This Row],[Budget_Sales]])
)
)</f>
        <v>0.1</v>
      </c>
      <c r="I2829" s="5" t="str">
        <f>IF(Table1[[#This Row],[Sales_Var]]&gt;=0,"Above Budget","Below Budget")</f>
        <v>Above Budget</v>
      </c>
      <c r="J2829">
        <f>Table1[[#This Row],[Actual_Sales]]-(Table1[[#This Row],[COGS]]+Table1[[#This Row],[Expenses]])</f>
        <v>28</v>
      </c>
      <c r="K2829">
        <v>40</v>
      </c>
      <c r="L2829">
        <f>Table1[[#This Row],[Actual_Profit]]-Table1[[#This Row],[Budget_Profit]]</f>
        <v>-12</v>
      </c>
      <c r="M2829" s="5">
        <f>IF(
Table1[[#This Row],[Budget_Profit]]=0,
"",
IF(
Table1[[#This Row],[Budget_Profit]]&gt;0,
(Table1[[#This Row],[Actual_Profit]]-Table1[[#This Row],[Budget_Profit]])/Table1[[#This Row],[Budget_Profit]],
(Table1[[#This Row],[Actual_Profit]]-Table1[[#This Row],[Budget_Profit]])/ABS(Table1[[#This Row],[Budget_Profit]])
)
)</f>
        <v>-0.3</v>
      </c>
      <c r="N2829" s="5" t="str">
        <f>IF(Table1[[#This Row],[Profit_Var]]&gt;=0, "Above Budget", "Below Budget")</f>
        <v>Below Budget</v>
      </c>
      <c r="O2829">
        <v>49</v>
      </c>
      <c r="P2829">
        <v>40</v>
      </c>
      <c r="Q2829">
        <f>Table1[[#This Row],[COGS]]-Table1[[#This Row],[Budget_COGS]]</f>
        <v>9</v>
      </c>
      <c r="R2829" s="5">
        <f>IF(
Table1[[#This Row],[Budget_COGS]]=0,
"",
IF(
Table1[[#This Row],[Budget_COGS]]&gt;0,
(Table1[[#This Row],[Budget_COGS]]-Table1[[#This Row],[COGS]]) / Table1[[#This Row],[Budget_COGS]],
(Table1[[#This Row],[Budget_COGS]]-Table1[[#This Row],[COGS]]) / ABS(Table1[[#This Row],[Budget_COGS]])
)
)</f>
        <v>-0.22500000000000001</v>
      </c>
      <c r="S2829" s="5" t="str">
        <f>IF(Table1[[#This Row],[COGS _Var]]&gt;=0, "Above Budget", "Below Budget")</f>
        <v>Above Budget</v>
      </c>
      <c r="T2829">
        <f>Table1[[#This Row],[Actual_Sales]]-Table1[[#This Row],[COGS]]</f>
        <v>72</v>
      </c>
      <c r="U2829">
        <v>70</v>
      </c>
      <c r="V2829">
        <f>Table1[[#This Row],[Gross_Margin]]-Table1[[#This Row],[Budget_Margin]]</f>
        <v>2</v>
      </c>
      <c r="W2829" s="5">
        <f>IF(
Table1[[#This Row],[Budget_Margin]]=0,
"",
IF(
Table1[[#This Row],[Budget_Margin]]&gt;0,
(Table1[[#This Row],[Gross_Margin]]-Table1[[#This Row],[Budget_Margin]]) / Table1[[#This Row],[Budget_Margin]],
(Table1[[#This Row],[Gross_Margin]]-Table1[[#This Row],[Budget_Margin]]) / ABS(Table1[[#This Row],[Budget_Margin]])
)
)</f>
        <v>2.8571428571428571E-2</v>
      </c>
      <c r="X2829" s="5" t="str">
        <f>IF(Table1[[#This Row],[Margin_Var]]&gt;=0, "Above Budget", "Below Budget")</f>
        <v>Above Budget</v>
      </c>
      <c r="Y2829" s="5">
        <f>IFERROR(Table1[[#This Row],[Gross_Margin]]/Table1[[#This Row],[Actual_Sales]],0)</f>
        <v>0.5950413223140496</v>
      </c>
      <c r="Z2829" s="5">
        <f>Table1[[#This Row],[Actual_Profit]]/Table1[[#This Row],[Actual_Sales]]</f>
        <v>0.23140495867768596</v>
      </c>
      <c r="AA2829">
        <v>44</v>
      </c>
      <c r="AB2829" s="5">
        <f>IFERROR(Table1[[#This Row],[Expenses]]/Table1[[#This Row],[Actual_Sales]],0)</f>
        <v>0.36363636363636365</v>
      </c>
      <c r="AC2829">
        <v>16</v>
      </c>
      <c r="AD2829">
        <v>392</v>
      </c>
      <c r="AE2829" s="5">
        <f>IFERROR(Table1[[#This Row],[Inventory]]/Table1[[#This Row],[Actual_Sales]],0)</f>
        <v>3.2396694214876032</v>
      </c>
    </row>
    <row r="2830" spans="1:31" x14ac:dyDescent="0.25">
      <c r="A2830">
        <v>363</v>
      </c>
      <c r="B2830">
        <v>214</v>
      </c>
      <c r="C2830">
        <v>8</v>
      </c>
      <c r="D2830" s="2">
        <v>40238</v>
      </c>
      <c r="E2830">
        <v>134</v>
      </c>
      <c r="F2830">
        <v>130</v>
      </c>
      <c r="G2830">
        <f>Table1[[#This Row],[Actual_Sales]]-Table1[[#This Row],[Budget_Sales]]</f>
        <v>4</v>
      </c>
      <c r="H2830" s="5">
        <f>IF(
Table1[[#This Row],[Budget_Sales]]=0,
"",
IF(
Table1[[#This Row],[Budget_Sales]]&gt;0,
(Table1[[#This Row],[Actual_Sales]]-Table1[[#This Row],[Budget_Sales]])/Table1[[#This Row],[Budget_Sales]],
(Table1[[#This Row],[Actual_Sales]]-Table1[[#This Row],[Budget_Sales]])/ABS(Table1[[#This Row],[Budget_Sales]])
)
)</f>
        <v>3.0769230769230771E-2</v>
      </c>
      <c r="I2830" s="5" t="str">
        <f>IF(Table1[[#This Row],[Sales_Var]]&gt;=0,"Above Budget","Below Budget")</f>
        <v>Above Budget</v>
      </c>
      <c r="J2830">
        <f>Table1[[#This Row],[Actual_Sales]]-(Table1[[#This Row],[COGS]]+Table1[[#This Row],[Expenses]])</f>
        <v>31</v>
      </c>
      <c r="K2830">
        <v>50</v>
      </c>
      <c r="L2830">
        <f>Table1[[#This Row],[Actual_Profit]]-Table1[[#This Row],[Budget_Profit]]</f>
        <v>-19</v>
      </c>
      <c r="M2830" s="5">
        <f>IF(
Table1[[#This Row],[Budget_Profit]]=0,
"",
IF(
Table1[[#This Row],[Budget_Profit]]&gt;0,
(Table1[[#This Row],[Actual_Profit]]-Table1[[#This Row],[Budget_Profit]])/Table1[[#This Row],[Budget_Profit]],
(Table1[[#This Row],[Actual_Profit]]-Table1[[#This Row],[Budget_Profit]])/ABS(Table1[[#This Row],[Budget_Profit]])
)
)</f>
        <v>-0.38</v>
      </c>
      <c r="N2830" s="5" t="str">
        <f>IF(Table1[[#This Row],[Profit_Var]]&gt;=0, "Above Budget", "Below Budget")</f>
        <v>Below Budget</v>
      </c>
      <c r="O2830">
        <v>57</v>
      </c>
      <c r="P2830">
        <v>50</v>
      </c>
      <c r="Q2830">
        <f>Table1[[#This Row],[COGS]]-Table1[[#This Row],[Budget_COGS]]</f>
        <v>7</v>
      </c>
      <c r="R2830" s="5">
        <f>IF(
Table1[[#This Row],[Budget_COGS]]=0,
"",
IF(
Table1[[#This Row],[Budget_COGS]]&gt;0,
(Table1[[#This Row],[Budget_COGS]]-Table1[[#This Row],[COGS]]) / Table1[[#This Row],[Budget_COGS]],
(Table1[[#This Row],[Budget_COGS]]-Table1[[#This Row],[COGS]]) / ABS(Table1[[#This Row],[Budget_COGS]])
)
)</f>
        <v>-0.14000000000000001</v>
      </c>
      <c r="S2830" s="5" t="str">
        <f>IF(Table1[[#This Row],[COGS _Var]]&gt;=0, "Above Budget", "Below Budget")</f>
        <v>Above Budget</v>
      </c>
      <c r="T2830">
        <f>Table1[[#This Row],[Actual_Sales]]-Table1[[#This Row],[COGS]]</f>
        <v>77</v>
      </c>
      <c r="U2830">
        <v>80</v>
      </c>
      <c r="V2830">
        <f>Table1[[#This Row],[Gross_Margin]]-Table1[[#This Row],[Budget_Margin]]</f>
        <v>-3</v>
      </c>
      <c r="W2830" s="5">
        <f>IF(
Table1[[#This Row],[Budget_Margin]]=0,
"",
IF(
Table1[[#This Row],[Budget_Margin]]&gt;0,
(Table1[[#This Row],[Gross_Margin]]-Table1[[#This Row],[Budget_Margin]]) / Table1[[#This Row],[Budget_Margin]],
(Table1[[#This Row],[Gross_Margin]]-Table1[[#This Row],[Budget_Margin]]) / ABS(Table1[[#This Row],[Budget_Margin]])
)
)</f>
        <v>-3.7499999999999999E-2</v>
      </c>
      <c r="X2830" s="5" t="str">
        <f>IF(Table1[[#This Row],[Margin_Var]]&gt;=0, "Above Budget", "Below Budget")</f>
        <v>Below Budget</v>
      </c>
      <c r="Y2830" s="5">
        <f>IFERROR(Table1[[#This Row],[Gross_Margin]]/Table1[[#This Row],[Actual_Sales]],0)</f>
        <v>0.57462686567164178</v>
      </c>
      <c r="Z2830" s="5">
        <f>Table1[[#This Row],[Actual_Profit]]/Table1[[#This Row],[Actual_Sales]]</f>
        <v>0.23134328358208955</v>
      </c>
      <c r="AA2830">
        <v>46</v>
      </c>
      <c r="AB2830" s="5">
        <f>IFERROR(Table1[[#This Row],[Expenses]]/Table1[[#This Row],[Actual_Sales]],0)</f>
        <v>0.34328358208955223</v>
      </c>
      <c r="AC2830">
        <v>18</v>
      </c>
      <c r="AD2830">
        <v>323</v>
      </c>
      <c r="AE2830" s="5">
        <f>IFERROR(Table1[[#This Row],[Inventory]]/Table1[[#This Row],[Actual_Sales]],0)</f>
        <v>2.41044776119403</v>
      </c>
    </row>
    <row r="2831" spans="1:31" x14ac:dyDescent="0.25">
      <c r="A2831">
        <v>479</v>
      </c>
      <c r="B2831">
        <v>720</v>
      </c>
      <c r="C2831">
        <v>10</v>
      </c>
      <c r="D2831" s="2">
        <v>40238</v>
      </c>
      <c r="E2831">
        <v>134</v>
      </c>
      <c r="F2831">
        <v>110</v>
      </c>
      <c r="G2831">
        <f>Table1[[#This Row],[Actual_Sales]]-Table1[[#This Row],[Budget_Sales]]</f>
        <v>24</v>
      </c>
      <c r="H2831" s="5">
        <f>IF(
Table1[[#This Row],[Budget_Sales]]=0,
"",
IF(
Table1[[#This Row],[Budget_Sales]]&gt;0,
(Table1[[#This Row],[Actual_Sales]]-Table1[[#This Row],[Budget_Sales]])/Table1[[#This Row],[Budget_Sales]],
(Table1[[#This Row],[Actual_Sales]]-Table1[[#This Row],[Budget_Sales]])/ABS(Table1[[#This Row],[Budget_Sales]])
)
)</f>
        <v>0.21818181818181817</v>
      </c>
      <c r="I2831" s="5" t="str">
        <f>IF(Table1[[#This Row],[Sales_Var]]&gt;=0,"Above Budget","Below Budget")</f>
        <v>Above Budget</v>
      </c>
      <c r="J2831">
        <f>Table1[[#This Row],[Actual_Sales]]-(Table1[[#This Row],[COGS]]+Table1[[#This Row],[Expenses]])</f>
        <v>31</v>
      </c>
      <c r="K2831">
        <v>40</v>
      </c>
      <c r="L2831">
        <f>Table1[[#This Row],[Actual_Profit]]-Table1[[#This Row],[Budget_Profit]]</f>
        <v>-9</v>
      </c>
      <c r="M2831" s="5">
        <f>IF(
Table1[[#This Row],[Budget_Profit]]=0,
"",
IF(
Table1[[#This Row],[Budget_Profit]]&gt;0,
(Table1[[#This Row],[Actual_Profit]]-Table1[[#This Row],[Budget_Profit]])/Table1[[#This Row],[Budget_Profit]],
(Table1[[#This Row],[Actual_Profit]]-Table1[[#This Row],[Budget_Profit]])/ABS(Table1[[#This Row],[Budget_Profit]])
)
)</f>
        <v>-0.22500000000000001</v>
      </c>
      <c r="N2831" s="5" t="str">
        <f>IF(Table1[[#This Row],[Profit_Var]]&gt;=0, "Above Budget", "Below Budget")</f>
        <v>Below Budget</v>
      </c>
      <c r="O2831">
        <v>57</v>
      </c>
      <c r="P2831">
        <v>40</v>
      </c>
      <c r="Q2831">
        <f>Table1[[#This Row],[COGS]]-Table1[[#This Row],[Budget_COGS]]</f>
        <v>17</v>
      </c>
      <c r="R2831" s="5">
        <f>IF(
Table1[[#This Row],[Budget_COGS]]=0,
"",
IF(
Table1[[#This Row],[Budget_COGS]]&gt;0,
(Table1[[#This Row],[Budget_COGS]]-Table1[[#This Row],[COGS]]) / Table1[[#This Row],[Budget_COGS]],
(Table1[[#This Row],[Budget_COGS]]-Table1[[#This Row],[COGS]]) / ABS(Table1[[#This Row],[Budget_COGS]])
)
)</f>
        <v>-0.42499999999999999</v>
      </c>
      <c r="S2831" s="5" t="str">
        <f>IF(Table1[[#This Row],[COGS _Var]]&gt;=0, "Above Budget", "Below Budget")</f>
        <v>Above Budget</v>
      </c>
      <c r="T2831">
        <f>Table1[[#This Row],[Actual_Sales]]-Table1[[#This Row],[COGS]]</f>
        <v>77</v>
      </c>
      <c r="U2831">
        <v>70</v>
      </c>
      <c r="V2831">
        <f>Table1[[#This Row],[Gross_Margin]]-Table1[[#This Row],[Budget_Margin]]</f>
        <v>7</v>
      </c>
      <c r="W2831" s="5">
        <f>IF(
Table1[[#This Row],[Budget_Margin]]=0,
"",
IF(
Table1[[#This Row],[Budget_Margin]]&gt;0,
(Table1[[#This Row],[Gross_Margin]]-Table1[[#This Row],[Budget_Margin]]) / Table1[[#This Row],[Budget_Margin]],
(Table1[[#This Row],[Gross_Margin]]-Table1[[#This Row],[Budget_Margin]]) / ABS(Table1[[#This Row],[Budget_Margin]])
)
)</f>
        <v>0.1</v>
      </c>
      <c r="X2831" s="5" t="str">
        <f>IF(Table1[[#This Row],[Margin_Var]]&gt;=0, "Above Budget", "Below Budget")</f>
        <v>Above Budget</v>
      </c>
      <c r="Y2831" s="5">
        <f>IFERROR(Table1[[#This Row],[Gross_Margin]]/Table1[[#This Row],[Actual_Sales]],0)</f>
        <v>0.57462686567164178</v>
      </c>
      <c r="Z2831" s="5">
        <f>Table1[[#This Row],[Actual_Profit]]/Table1[[#This Row],[Actual_Sales]]</f>
        <v>0.23134328358208955</v>
      </c>
      <c r="AA2831">
        <v>46</v>
      </c>
      <c r="AB2831" s="5">
        <f>IFERROR(Table1[[#This Row],[Expenses]]/Table1[[#This Row],[Actual_Sales]],0)</f>
        <v>0.34328358208955223</v>
      </c>
      <c r="AC2831">
        <v>18</v>
      </c>
      <c r="AD2831">
        <v>323</v>
      </c>
      <c r="AE2831" s="5">
        <f>IFERROR(Table1[[#This Row],[Inventory]]/Table1[[#This Row],[Actual_Sales]],0)</f>
        <v>2.41044776119403</v>
      </c>
    </row>
    <row r="2832" spans="1:31" x14ac:dyDescent="0.25">
      <c r="A2832">
        <v>1904</v>
      </c>
      <c r="B2832">
        <v>775</v>
      </c>
      <c r="C2832">
        <v>5</v>
      </c>
      <c r="D2832" s="2">
        <v>40483</v>
      </c>
      <c r="E2832">
        <v>39</v>
      </c>
      <c r="F2832">
        <v>30</v>
      </c>
      <c r="G2832">
        <f>Table1[[#This Row],[Actual_Sales]]-Table1[[#This Row],[Budget_Sales]]</f>
        <v>9</v>
      </c>
      <c r="H2832" s="5">
        <f>IF(
Table1[[#This Row],[Budget_Sales]]=0,
"",
IF(
Table1[[#This Row],[Budget_Sales]]&gt;0,
(Table1[[#This Row],[Actual_Sales]]-Table1[[#This Row],[Budget_Sales]])/Table1[[#This Row],[Budget_Sales]],
(Table1[[#This Row],[Actual_Sales]]-Table1[[#This Row],[Budget_Sales]])/ABS(Table1[[#This Row],[Budget_Sales]])
)
)</f>
        <v>0.3</v>
      </c>
      <c r="I2832" s="5" t="str">
        <f>IF(Table1[[#This Row],[Sales_Var]]&gt;=0,"Above Budget","Below Budget")</f>
        <v>Above Budget</v>
      </c>
      <c r="J2832">
        <f>Table1[[#This Row],[Actual_Sales]]-(Table1[[#This Row],[COGS]]+Table1[[#This Row],[Expenses]])</f>
        <v>9</v>
      </c>
      <c r="K2832">
        <v>10</v>
      </c>
      <c r="L2832">
        <f>Table1[[#This Row],[Actual_Profit]]-Table1[[#This Row],[Budget_Profit]]</f>
        <v>-1</v>
      </c>
      <c r="M2832" s="5">
        <f>IF(
Table1[[#This Row],[Budget_Profit]]=0,
"",
IF(
Table1[[#This Row],[Budget_Profit]]&gt;0,
(Table1[[#This Row],[Actual_Profit]]-Table1[[#This Row],[Budget_Profit]])/Table1[[#This Row],[Budget_Profit]],
(Table1[[#This Row],[Actual_Profit]]-Table1[[#This Row],[Budget_Profit]])/ABS(Table1[[#This Row],[Budget_Profit]])
)
)</f>
        <v>-0.1</v>
      </c>
      <c r="N2832" s="5" t="str">
        <f>IF(Table1[[#This Row],[Profit_Var]]&gt;=0, "Above Budget", "Below Budget")</f>
        <v>Below Budget</v>
      </c>
      <c r="O2832">
        <v>15</v>
      </c>
      <c r="P2832">
        <v>10</v>
      </c>
      <c r="Q2832">
        <f>Table1[[#This Row],[COGS]]-Table1[[#This Row],[Budget_COGS]]</f>
        <v>5</v>
      </c>
      <c r="R2832" s="5">
        <f>IF(
Table1[[#This Row],[Budget_COGS]]=0,
"",
IF(
Table1[[#This Row],[Budget_COGS]]&gt;0,
(Table1[[#This Row],[Budget_COGS]]-Table1[[#This Row],[COGS]]) / Table1[[#This Row],[Budget_COGS]],
(Table1[[#This Row],[Budget_COGS]]-Table1[[#This Row],[COGS]]) / ABS(Table1[[#This Row],[Budget_COGS]])
)
)</f>
        <v>-0.5</v>
      </c>
      <c r="S2832" s="5" t="str">
        <f>IF(Table1[[#This Row],[COGS _Var]]&gt;=0, "Above Budget", "Below Budget")</f>
        <v>Above Budget</v>
      </c>
      <c r="T2832">
        <f>Table1[[#This Row],[Actual_Sales]]-Table1[[#This Row],[COGS]]</f>
        <v>24</v>
      </c>
      <c r="U2832">
        <v>20</v>
      </c>
      <c r="V2832">
        <f>Table1[[#This Row],[Gross_Margin]]-Table1[[#This Row],[Budget_Margin]]</f>
        <v>4</v>
      </c>
      <c r="W2832" s="5">
        <f>IF(
Table1[[#This Row],[Budget_Margin]]=0,
"",
IF(
Table1[[#This Row],[Budget_Margin]]&gt;0,
(Table1[[#This Row],[Gross_Margin]]-Table1[[#This Row],[Budget_Margin]]) / Table1[[#This Row],[Budget_Margin]],
(Table1[[#This Row],[Gross_Margin]]-Table1[[#This Row],[Budget_Margin]]) / ABS(Table1[[#This Row],[Budget_Margin]])
)
)</f>
        <v>0.2</v>
      </c>
      <c r="X2832" s="5" t="str">
        <f>IF(Table1[[#This Row],[Margin_Var]]&gt;=0, "Above Budget", "Below Budget")</f>
        <v>Above Budget</v>
      </c>
      <c r="Y2832" s="5">
        <f>IFERROR(Table1[[#This Row],[Gross_Margin]]/Table1[[#This Row],[Actual_Sales]],0)</f>
        <v>0.61538461538461542</v>
      </c>
      <c r="Z2832" s="5">
        <f>Table1[[#This Row],[Actual_Profit]]/Table1[[#This Row],[Actual_Sales]]</f>
        <v>0.23076923076923078</v>
      </c>
      <c r="AA2832">
        <v>15</v>
      </c>
      <c r="AB2832" s="5">
        <f>IFERROR(Table1[[#This Row],[Expenses]]/Table1[[#This Row],[Actual_Sales]],0)</f>
        <v>0.38461538461538464</v>
      </c>
      <c r="AC2832">
        <v>4</v>
      </c>
      <c r="AD2832">
        <v>848</v>
      </c>
      <c r="AE2832" s="5">
        <f>IFERROR(Table1[[#This Row],[Inventory]]/Table1[[#This Row],[Actual_Sales]],0)</f>
        <v>21.743589743589745</v>
      </c>
    </row>
    <row r="2833" spans="1:31" x14ac:dyDescent="0.25">
      <c r="A2833">
        <v>1835</v>
      </c>
      <c r="B2833">
        <v>505</v>
      </c>
      <c r="C2833">
        <v>8</v>
      </c>
      <c r="D2833" s="2">
        <v>40483</v>
      </c>
      <c r="E2833">
        <v>39</v>
      </c>
      <c r="F2833">
        <v>30</v>
      </c>
      <c r="G2833">
        <f>Table1[[#This Row],[Actual_Sales]]-Table1[[#This Row],[Budget_Sales]]</f>
        <v>9</v>
      </c>
      <c r="H2833" s="5">
        <f>IF(
Table1[[#This Row],[Budget_Sales]]=0,
"",
IF(
Table1[[#This Row],[Budget_Sales]]&gt;0,
(Table1[[#This Row],[Actual_Sales]]-Table1[[#This Row],[Budget_Sales]])/Table1[[#This Row],[Budget_Sales]],
(Table1[[#This Row],[Actual_Sales]]-Table1[[#This Row],[Budget_Sales]])/ABS(Table1[[#This Row],[Budget_Sales]])
)
)</f>
        <v>0.3</v>
      </c>
      <c r="I2833" s="5" t="str">
        <f>IF(Table1[[#This Row],[Sales_Var]]&gt;=0,"Above Budget","Below Budget")</f>
        <v>Above Budget</v>
      </c>
      <c r="J2833">
        <f>Table1[[#This Row],[Actual_Sales]]-(Table1[[#This Row],[COGS]]+Table1[[#This Row],[Expenses]])</f>
        <v>9</v>
      </c>
      <c r="K2833">
        <v>10</v>
      </c>
      <c r="L2833">
        <f>Table1[[#This Row],[Actual_Profit]]-Table1[[#This Row],[Budget_Profit]]</f>
        <v>-1</v>
      </c>
      <c r="M2833" s="5">
        <f>IF(
Table1[[#This Row],[Budget_Profit]]=0,
"",
IF(
Table1[[#This Row],[Budget_Profit]]&gt;0,
(Table1[[#This Row],[Actual_Profit]]-Table1[[#This Row],[Budget_Profit]])/Table1[[#This Row],[Budget_Profit]],
(Table1[[#This Row],[Actual_Profit]]-Table1[[#This Row],[Budget_Profit]])/ABS(Table1[[#This Row],[Budget_Profit]])
)
)</f>
        <v>-0.1</v>
      </c>
      <c r="N2833" s="5" t="str">
        <f>IF(Table1[[#This Row],[Profit_Var]]&gt;=0, "Above Budget", "Below Budget")</f>
        <v>Below Budget</v>
      </c>
      <c r="O2833">
        <v>15</v>
      </c>
      <c r="P2833">
        <v>10</v>
      </c>
      <c r="Q2833">
        <f>Table1[[#This Row],[COGS]]-Table1[[#This Row],[Budget_COGS]]</f>
        <v>5</v>
      </c>
      <c r="R2833" s="5">
        <f>IF(
Table1[[#This Row],[Budget_COGS]]=0,
"",
IF(
Table1[[#This Row],[Budget_COGS]]&gt;0,
(Table1[[#This Row],[Budget_COGS]]-Table1[[#This Row],[COGS]]) / Table1[[#This Row],[Budget_COGS]],
(Table1[[#This Row],[Budget_COGS]]-Table1[[#This Row],[COGS]]) / ABS(Table1[[#This Row],[Budget_COGS]])
)
)</f>
        <v>-0.5</v>
      </c>
      <c r="S2833" s="5" t="str">
        <f>IF(Table1[[#This Row],[COGS _Var]]&gt;=0, "Above Budget", "Below Budget")</f>
        <v>Above Budget</v>
      </c>
      <c r="T2833">
        <f>Table1[[#This Row],[Actual_Sales]]-Table1[[#This Row],[COGS]]</f>
        <v>24</v>
      </c>
      <c r="U2833">
        <v>20</v>
      </c>
      <c r="V2833">
        <f>Table1[[#This Row],[Gross_Margin]]-Table1[[#This Row],[Budget_Margin]]</f>
        <v>4</v>
      </c>
      <c r="W2833" s="5">
        <f>IF(
Table1[[#This Row],[Budget_Margin]]=0,
"",
IF(
Table1[[#This Row],[Budget_Margin]]&gt;0,
(Table1[[#This Row],[Gross_Margin]]-Table1[[#This Row],[Budget_Margin]]) / Table1[[#This Row],[Budget_Margin]],
(Table1[[#This Row],[Gross_Margin]]-Table1[[#This Row],[Budget_Margin]]) / ABS(Table1[[#This Row],[Budget_Margin]])
)
)</f>
        <v>0.2</v>
      </c>
      <c r="X2833" s="5" t="str">
        <f>IF(Table1[[#This Row],[Margin_Var]]&gt;=0, "Above Budget", "Below Budget")</f>
        <v>Above Budget</v>
      </c>
      <c r="Y2833" s="5">
        <f>IFERROR(Table1[[#This Row],[Gross_Margin]]/Table1[[#This Row],[Actual_Sales]],0)</f>
        <v>0.61538461538461542</v>
      </c>
      <c r="Z2833" s="5">
        <f>Table1[[#This Row],[Actual_Profit]]/Table1[[#This Row],[Actual_Sales]]</f>
        <v>0.23076923076923078</v>
      </c>
      <c r="AA2833">
        <v>15</v>
      </c>
      <c r="AB2833" s="5">
        <f>IFERROR(Table1[[#This Row],[Expenses]]/Table1[[#This Row],[Actual_Sales]],0)</f>
        <v>0.38461538461538464</v>
      </c>
      <c r="AC2833">
        <v>4</v>
      </c>
      <c r="AD2833">
        <v>848</v>
      </c>
      <c r="AE2833" s="5">
        <f>IFERROR(Table1[[#This Row],[Inventory]]/Table1[[#This Row],[Actual_Sales]],0)</f>
        <v>21.743589743589745</v>
      </c>
    </row>
    <row r="2834" spans="1:31" x14ac:dyDescent="0.25">
      <c r="A2834">
        <v>2766</v>
      </c>
      <c r="B2834">
        <v>641</v>
      </c>
      <c r="C2834">
        <v>3</v>
      </c>
      <c r="D2834" s="2">
        <v>40634</v>
      </c>
      <c r="E2834">
        <v>52</v>
      </c>
      <c r="F2834">
        <v>50</v>
      </c>
      <c r="G2834">
        <f>Table1[[#This Row],[Actual_Sales]]-Table1[[#This Row],[Budget_Sales]]</f>
        <v>2</v>
      </c>
      <c r="H2834" s="5">
        <f>IF(
Table1[[#This Row],[Budget_Sales]]=0,
"",
IF(
Table1[[#This Row],[Budget_Sales]]&gt;0,
(Table1[[#This Row],[Actual_Sales]]-Table1[[#This Row],[Budget_Sales]])/Table1[[#This Row],[Budget_Sales]],
(Table1[[#This Row],[Actual_Sales]]-Table1[[#This Row],[Budget_Sales]])/ABS(Table1[[#This Row],[Budget_Sales]])
)
)</f>
        <v>0.04</v>
      </c>
      <c r="I2834" s="5" t="str">
        <f>IF(Table1[[#This Row],[Sales_Var]]&gt;=0,"Above Budget","Below Budget")</f>
        <v>Above Budget</v>
      </c>
      <c r="J2834">
        <f>Table1[[#This Row],[Actual_Sales]]-(Table1[[#This Row],[COGS]]+Table1[[#This Row],[Expenses]])</f>
        <v>12</v>
      </c>
      <c r="K2834">
        <v>20</v>
      </c>
      <c r="L2834">
        <f>Table1[[#This Row],[Actual_Profit]]-Table1[[#This Row],[Budget_Profit]]</f>
        <v>-8</v>
      </c>
      <c r="M2834" s="5">
        <f>IF(
Table1[[#This Row],[Budget_Profit]]=0,
"",
IF(
Table1[[#This Row],[Budget_Profit]]&gt;0,
(Table1[[#This Row],[Actual_Profit]]-Table1[[#This Row],[Budget_Profit]])/Table1[[#This Row],[Budget_Profit]],
(Table1[[#This Row],[Actual_Profit]]-Table1[[#This Row],[Budget_Profit]])/ABS(Table1[[#This Row],[Budget_Profit]])
)
)</f>
        <v>-0.4</v>
      </c>
      <c r="N2834" s="5" t="str">
        <f>IF(Table1[[#This Row],[Profit_Var]]&gt;=0, "Above Budget", "Below Budget")</f>
        <v>Below Budget</v>
      </c>
      <c r="O2834">
        <v>21</v>
      </c>
      <c r="P2834">
        <v>20</v>
      </c>
      <c r="Q2834">
        <f>Table1[[#This Row],[COGS]]-Table1[[#This Row],[Budget_COGS]]</f>
        <v>1</v>
      </c>
      <c r="R2834" s="5">
        <f>IF(
Table1[[#This Row],[Budget_COGS]]=0,
"",
IF(
Table1[[#This Row],[Budget_COGS]]&gt;0,
(Table1[[#This Row],[Budget_COGS]]-Table1[[#This Row],[COGS]]) / Table1[[#This Row],[Budget_COGS]],
(Table1[[#This Row],[Budget_COGS]]-Table1[[#This Row],[COGS]]) / ABS(Table1[[#This Row],[Budget_COGS]])
)
)</f>
        <v>-0.05</v>
      </c>
      <c r="S2834" s="5" t="str">
        <f>IF(Table1[[#This Row],[COGS _Var]]&gt;=0, "Above Budget", "Below Budget")</f>
        <v>Above Budget</v>
      </c>
      <c r="T2834">
        <f>Table1[[#This Row],[Actual_Sales]]-Table1[[#This Row],[COGS]]</f>
        <v>31</v>
      </c>
      <c r="U2834">
        <v>30</v>
      </c>
      <c r="V2834">
        <f>Table1[[#This Row],[Gross_Margin]]-Table1[[#This Row],[Budget_Margin]]</f>
        <v>1</v>
      </c>
      <c r="W2834" s="5">
        <f>IF(
Table1[[#This Row],[Budget_Margin]]=0,
"",
IF(
Table1[[#This Row],[Budget_Margin]]&gt;0,
(Table1[[#This Row],[Gross_Margin]]-Table1[[#This Row],[Budget_Margin]]) / Table1[[#This Row],[Budget_Margin]],
(Table1[[#This Row],[Gross_Margin]]-Table1[[#This Row],[Budget_Margin]]) / ABS(Table1[[#This Row],[Budget_Margin]])
)
)</f>
        <v>3.3333333333333333E-2</v>
      </c>
      <c r="X2834" s="5" t="str">
        <f>IF(Table1[[#This Row],[Margin_Var]]&gt;=0, "Above Budget", "Below Budget")</f>
        <v>Above Budget</v>
      </c>
      <c r="Y2834" s="5">
        <f>IFERROR(Table1[[#This Row],[Gross_Margin]]/Table1[[#This Row],[Actual_Sales]],0)</f>
        <v>0.59615384615384615</v>
      </c>
      <c r="Z2834" s="5">
        <f>Table1[[#This Row],[Actual_Profit]]/Table1[[#This Row],[Actual_Sales]]</f>
        <v>0.23076923076923078</v>
      </c>
      <c r="AA2834">
        <v>19</v>
      </c>
      <c r="AB2834" s="5">
        <f>IFERROR(Table1[[#This Row],[Expenses]]/Table1[[#This Row],[Actual_Sales]],0)</f>
        <v>0.36538461538461536</v>
      </c>
      <c r="AC2834">
        <v>6</v>
      </c>
      <c r="AD2834">
        <v>614</v>
      </c>
      <c r="AE2834" s="5">
        <f>IFERROR(Table1[[#This Row],[Inventory]]/Table1[[#This Row],[Actual_Sales]],0)</f>
        <v>11.807692307692308</v>
      </c>
    </row>
    <row r="2835" spans="1:31" x14ac:dyDescent="0.25">
      <c r="A2835">
        <v>3092</v>
      </c>
      <c r="B2835">
        <v>515</v>
      </c>
      <c r="C2835">
        <v>3</v>
      </c>
      <c r="D2835" s="2">
        <v>40695</v>
      </c>
      <c r="E2835">
        <v>52</v>
      </c>
      <c r="F2835">
        <v>50</v>
      </c>
      <c r="G2835">
        <f>Table1[[#This Row],[Actual_Sales]]-Table1[[#This Row],[Budget_Sales]]</f>
        <v>2</v>
      </c>
      <c r="H2835" s="5">
        <f>IF(
Table1[[#This Row],[Budget_Sales]]=0,
"",
IF(
Table1[[#This Row],[Budget_Sales]]&gt;0,
(Table1[[#This Row],[Actual_Sales]]-Table1[[#This Row],[Budget_Sales]])/Table1[[#This Row],[Budget_Sales]],
(Table1[[#This Row],[Actual_Sales]]-Table1[[#This Row],[Budget_Sales]])/ABS(Table1[[#This Row],[Budget_Sales]])
)
)</f>
        <v>0.04</v>
      </c>
      <c r="I2835" s="5" t="str">
        <f>IF(Table1[[#This Row],[Sales_Var]]&gt;=0,"Above Budget","Below Budget")</f>
        <v>Above Budget</v>
      </c>
      <c r="J2835">
        <f>Table1[[#This Row],[Actual_Sales]]-(Table1[[#This Row],[COGS]]+Table1[[#This Row],[Expenses]])</f>
        <v>12</v>
      </c>
      <c r="K2835">
        <v>20</v>
      </c>
      <c r="L2835">
        <f>Table1[[#This Row],[Actual_Profit]]-Table1[[#This Row],[Budget_Profit]]</f>
        <v>-8</v>
      </c>
      <c r="M2835" s="5">
        <f>IF(
Table1[[#This Row],[Budget_Profit]]=0,
"",
IF(
Table1[[#This Row],[Budget_Profit]]&gt;0,
(Table1[[#This Row],[Actual_Profit]]-Table1[[#This Row],[Budget_Profit]])/Table1[[#This Row],[Budget_Profit]],
(Table1[[#This Row],[Actual_Profit]]-Table1[[#This Row],[Budget_Profit]])/ABS(Table1[[#This Row],[Budget_Profit]])
)
)</f>
        <v>-0.4</v>
      </c>
      <c r="N2835" s="5" t="str">
        <f>IF(Table1[[#This Row],[Profit_Var]]&gt;=0, "Above Budget", "Below Budget")</f>
        <v>Below Budget</v>
      </c>
      <c r="O2835">
        <v>22</v>
      </c>
      <c r="P2835">
        <v>20</v>
      </c>
      <c r="Q2835">
        <f>Table1[[#This Row],[COGS]]-Table1[[#This Row],[Budget_COGS]]</f>
        <v>2</v>
      </c>
      <c r="R2835" s="5">
        <f>IF(
Table1[[#This Row],[Budget_COGS]]=0,
"",
IF(
Table1[[#This Row],[Budget_COGS]]&gt;0,
(Table1[[#This Row],[Budget_COGS]]-Table1[[#This Row],[COGS]]) / Table1[[#This Row],[Budget_COGS]],
(Table1[[#This Row],[Budget_COGS]]-Table1[[#This Row],[COGS]]) / ABS(Table1[[#This Row],[Budget_COGS]])
)
)</f>
        <v>-0.1</v>
      </c>
      <c r="S2835" s="5" t="str">
        <f>IF(Table1[[#This Row],[COGS _Var]]&gt;=0, "Above Budget", "Below Budget")</f>
        <v>Above Budget</v>
      </c>
      <c r="T2835">
        <f>Table1[[#This Row],[Actual_Sales]]-Table1[[#This Row],[COGS]]</f>
        <v>30</v>
      </c>
      <c r="U2835">
        <v>30</v>
      </c>
      <c r="V2835">
        <f>Table1[[#This Row],[Gross_Margin]]-Table1[[#This Row],[Budget_Margin]]</f>
        <v>0</v>
      </c>
      <c r="W2835" s="5">
        <f>IF(
Table1[[#This Row],[Budget_Margin]]=0,
"",
IF(
Table1[[#This Row],[Budget_Margin]]&gt;0,
(Table1[[#This Row],[Gross_Margin]]-Table1[[#This Row],[Budget_Margin]]) / Table1[[#This Row],[Budget_Margin]],
(Table1[[#This Row],[Gross_Margin]]-Table1[[#This Row],[Budget_Margin]]) / ABS(Table1[[#This Row],[Budget_Margin]])
)
)</f>
        <v>0</v>
      </c>
      <c r="X2835" s="5" t="str">
        <f>IF(Table1[[#This Row],[Margin_Var]]&gt;=0, "Above Budget", "Below Budget")</f>
        <v>Above Budget</v>
      </c>
      <c r="Y2835" s="5">
        <f>IFERROR(Table1[[#This Row],[Gross_Margin]]/Table1[[#This Row],[Actual_Sales]],0)</f>
        <v>0.57692307692307687</v>
      </c>
      <c r="Z2835" s="5">
        <f>Table1[[#This Row],[Actual_Profit]]/Table1[[#This Row],[Actual_Sales]]</f>
        <v>0.23076923076923078</v>
      </c>
      <c r="AA2835">
        <v>18</v>
      </c>
      <c r="AB2835" s="5">
        <f>IFERROR(Table1[[#This Row],[Expenses]]/Table1[[#This Row],[Actual_Sales]],0)</f>
        <v>0.34615384615384615</v>
      </c>
      <c r="AC2835">
        <v>7</v>
      </c>
      <c r="AD2835">
        <v>608</v>
      </c>
      <c r="AE2835" s="5">
        <f>IFERROR(Table1[[#This Row],[Inventory]]/Table1[[#This Row],[Actual_Sales]],0)</f>
        <v>11.692307692307692</v>
      </c>
    </row>
    <row r="2836" spans="1:31" x14ac:dyDescent="0.25">
      <c r="A2836">
        <v>2906</v>
      </c>
      <c r="B2836">
        <v>515</v>
      </c>
      <c r="C2836">
        <v>3</v>
      </c>
      <c r="D2836" s="2">
        <v>40664</v>
      </c>
      <c r="E2836">
        <v>52</v>
      </c>
      <c r="F2836">
        <v>50</v>
      </c>
      <c r="G2836">
        <f>Table1[[#This Row],[Actual_Sales]]-Table1[[#This Row],[Budget_Sales]]</f>
        <v>2</v>
      </c>
      <c r="H2836" s="5">
        <f>IF(
Table1[[#This Row],[Budget_Sales]]=0,
"",
IF(
Table1[[#This Row],[Budget_Sales]]&gt;0,
(Table1[[#This Row],[Actual_Sales]]-Table1[[#This Row],[Budget_Sales]])/Table1[[#This Row],[Budget_Sales]],
(Table1[[#This Row],[Actual_Sales]]-Table1[[#This Row],[Budget_Sales]])/ABS(Table1[[#This Row],[Budget_Sales]])
)
)</f>
        <v>0.04</v>
      </c>
      <c r="I2836" s="5" t="str">
        <f>IF(Table1[[#This Row],[Sales_Var]]&gt;=0,"Above Budget","Below Budget")</f>
        <v>Above Budget</v>
      </c>
      <c r="J2836">
        <f>Table1[[#This Row],[Actual_Sales]]-(Table1[[#This Row],[COGS]]+Table1[[#This Row],[Expenses]])</f>
        <v>12</v>
      </c>
      <c r="K2836">
        <v>20</v>
      </c>
      <c r="L2836">
        <f>Table1[[#This Row],[Actual_Profit]]-Table1[[#This Row],[Budget_Profit]]</f>
        <v>-8</v>
      </c>
      <c r="M2836" s="5">
        <f>IF(
Table1[[#This Row],[Budget_Profit]]=0,
"",
IF(
Table1[[#This Row],[Budget_Profit]]&gt;0,
(Table1[[#This Row],[Actual_Profit]]-Table1[[#This Row],[Budget_Profit]])/Table1[[#This Row],[Budget_Profit]],
(Table1[[#This Row],[Actual_Profit]]-Table1[[#This Row],[Budget_Profit]])/ABS(Table1[[#This Row],[Budget_Profit]])
)
)</f>
        <v>-0.4</v>
      </c>
      <c r="N2836" s="5" t="str">
        <f>IF(Table1[[#This Row],[Profit_Var]]&gt;=0, "Above Budget", "Below Budget")</f>
        <v>Below Budget</v>
      </c>
      <c r="O2836">
        <v>22</v>
      </c>
      <c r="P2836">
        <v>20</v>
      </c>
      <c r="Q2836">
        <f>Table1[[#This Row],[COGS]]-Table1[[#This Row],[Budget_COGS]]</f>
        <v>2</v>
      </c>
      <c r="R2836" s="5">
        <f>IF(
Table1[[#This Row],[Budget_COGS]]=0,
"",
IF(
Table1[[#This Row],[Budget_COGS]]&gt;0,
(Table1[[#This Row],[Budget_COGS]]-Table1[[#This Row],[COGS]]) / Table1[[#This Row],[Budget_COGS]],
(Table1[[#This Row],[Budget_COGS]]-Table1[[#This Row],[COGS]]) / ABS(Table1[[#This Row],[Budget_COGS]])
)
)</f>
        <v>-0.1</v>
      </c>
      <c r="S2836" s="5" t="str">
        <f>IF(Table1[[#This Row],[COGS _Var]]&gt;=0, "Above Budget", "Below Budget")</f>
        <v>Above Budget</v>
      </c>
      <c r="T2836">
        <f>Table1[[#This Row],[Actual_Sales]]-Table1[[#This Row],[COGS]]</f>
        <v>30</v>
      </c>
      <c r="U2836">
        <v>30</v>
      </c>
      <c r="V2836">
        <f>Table1[[#This Row],[Gross_Margin]]-Table1[[#This Row],[Budget_Margin]]</f>
        <v>0</v>
      </c>
      <c r="W2836" s="5">
        <f>IF(
Table1[[#This Row],[Budget_Margin]]=0,
"",
IF(
Table1[[#This Row],[Budget_Margin]]&gt;0,
(Table1[[#This Row],[Gross_Margin]]-Table1[[#This Row],[Budget_Margin]]) / Table1[[#This Row],[Budget_Margin]],
(Table1[[#This Row],[Gross_Margin]]-Table1[[#This Row],[Budget_Margin]]) / ABS(Table1[[#This Row],[Budget_Margin]])
)
)</f>
        <v>0</v>
      </c>
      <c r="X2836" s="5" t="str">
        <f>IF(Table1[[#This Row],[Margin_Var]]&gt;=0, "Above Budget", "Below Budget")</f>
        <v>Above Budget</v>
      </c>
      <c r="Y2836" s="5">
        <f>IFERROR(Table1[[#This Row],[Gross_Margin]]/Table1[[#This Row],[Actual_Sales]],0)</f>
        <v>0.57692307692307687</v>
      </c>
      <c r="Z2836" s="5">
        <f>Table1[[#This Row],[Actual_Profit]]/Table1[[#This Row],[Actual_Sales]]</f>
        <v>0.23076923076923078</v>
      </c>
      <c r="AA2836">
        <v>18</v>
      </c>
      <c r="AB2836" s="5">
        <f>IFERROR(Table1[[#This Row],[Expenses]]/Table1[[#This Row],[Actual_Sales]],0)</f>
        <v>0.34615384615384615</v>
      </c>
      <c r="AC2836">
        <v>7</v>
      </c>
      <c r="AD2836">
        <v>611</v>
      </c>
      <c r="AE2836" s="5">
        <f>IFERROR(Table1[[#This Row],[Inventory]]/Table1[[#This Row],[Actual_Sales]],0)</f>
        <v>11.75</v>
      </c>
    </row>
    <row r="2837" spans="1:31" x14ac:dyDescent="0.25">
      <c r="A2837">
        <v>227</v>
      </c>
      <c r="B2837">
        <v>435</v>
      </c>
      <c r="C2837">
        <v>2</v>
      </c>
      <c r="D2837" s="2">
        <v>40210</v>
      </c>
      <c r="E2837">
        <v>130</v>
      </c>
      <c r="F2837">
        <v>160</v>
      </c>
      <c r="G2837">
        <f>Table1[[#This Row],[Actual_Sales]]-Table1[[#This Row],[Budget_Sales]]</f>
        <v>-30</v>
      </c>
      <c r="H2837" s="5">
        <f>IF(
Table1[[#This Row],[Budget_Sales]]=0,
"",
IF(
Table1[[#This Row],[Budget_Sales]]&gt;0,
(Table1[[#This Row],[Actual_Sales]]-Table1[[#This Row],[Budget_Sales]])/Table1[[#This Row],[Budget_Sales]],
(Table1[[#This Row],[Actual_Sales]]-Table1[[#This Row],[Budget_Sales]])/ABS(Table1[[#This Row],[Budget_Sales]])
)
)</f>
        <v>-0.1875</v>
      </c>
      <c r="I2837" s="5" t="str">
        <f>IF(Table1[[#This Row],[Sales_Var]]&gt;=0,"Above Budget","Below Budget")</f>
        <v>Below Budget</v>
      </c>
      <c r="J2837">
        <f>Table1[[#This Row],[Actual_Sales]]-(Table1[[#This Row],[COGS]]+Table1[[#This Row],[Expenses]])</f>
        <v>30</v>
      </c>
      <c r="K2837">
        <v>70</v>
      </c>
      <c r="L2837">
        <f>Table1[[#This Row],[Actual_Profit]]-Table1[[#This Row],[Budget_Profit]]</f>
        <v>-40</v>
      </c>
      <c r="M2837" s="5">
        <f>IF(
Table1[[#This Row],[Budget_Profit]]=0,
"",
IF(
Table1[[#This Row],[Budget_Profit]]&gt;0,
(Table1[[#This Row],[Actual_Profit]]-Table1[[#This Row],[Budget_Profit]])/Table1[[#This Row],[Budget_Profit]],
(Table1[[#This Row],[Actual_Profit]]-Table1[[#This Row],[Budget_Profit]])/ABS(Table1[[#This Row],[Budget_Profit]])
)
)</f>
        <v>-0.5714285714285714</v>
      </c>
      <c r="N2837" s="5" t="str">
        <f>IF(Table1[[#This Row],[Profit_Var]]&gt;=0, "Above Budget", "Below Budget")</f>
        <v>Below Budget</v>
      </c>
      <c r="O2837">
        <v>55</v>
      </c>
      <c r="P2837">
        <v>60</v>
      </c>
      <c r="Q2837">
        <f>Table1[[#This Row],[COGS]]-Table1[[#This Row],[Budget_COGS]]</f>
        <v>-5</v>
      </c>
      <c r="R2837" s="5">
        <f>IF(
Table1[[#This Row],[Budget_COGS]]=0,
"",
IF(
Table1[[#This Row],[Budget_COGS]]&gt;0,
(Table1[[#This Row],[Budget_COGS]]-Table1[[#This Row],[COGS]]) / Table1[[#This Row],[Budget_COGS]],
(Table1[[#This Row],[Budget_COGS]]-Table1[[#This Row],[COGS]]) / ABS(Table1[[#This Row],[Budget_COGS]])
)
)</f>
        <v>8.3333333333333329E-2</v>
      </c>
      <c r="S2837" s="5" t="str">
        <f>IF(Table1[[#This Row],[COGS _Var]]&gt;=0, "Above Budget", "Below Budget")</f>
        <v>Below Budget</v>
      </c>
      <c r="T2837">
        <f>Table1[[#This Row],[Actual_Sales]]-Table1[[#This Row],[COGS]]</f>
        <v>75</v>
      </c>
      <c r="U2837">
        <v>100</v>
      </c>
      <c r="V2837">
        <f>Table1[[#This Row],[Gross_Margin]]-Table1[[#This Row],[Budget_Margin]]</f>
        <v>-25</v>
      </c>
      <c r="W2837" s="5">
        <f>IF(
Table1[[#This Row],[Budget_Margin]]=0,
"",
IF(
Table1[[#This Row],[Budget_Margin]]&gt;0,
(Table1[[#This Row],[Gross_Margin]]-Table1[[#This Row],[Budget_Margin]]) / Table1[[#This Row],[Budget_Margin]],
(Table1[[#This Row],[Gross_Margin]]-Table1[[#This Row],[Budget_Margin]]) / ABS(Table1[[#This Row],[Budget_Margin]])
)
)</f>
        <v>-0.25</v>
      </c>
      <c r="X2837" s="5" t="str">
        <f>IF(Table1[[#This Row],[Margin_Var]]&gt;=0, "Above Budget", "Below Budget")</f>
        <v>Below Budget</v>
      </c>
      <c r="Y2837" s="5">
        <f>IFERROR(Table1[[#This Row],[Gross_Margin]]/Table1[[#This Row],[Actual_Sales]],0)</f>
        <v>0.57692307692307687</v>
      </c>
      <c r="Z2837" s="5">
        <f>Table1[[#This Row],[Actual_Profit]]/Table1[[#This Row],[Actual_Sales]]</f>
        <v>0.23076923076923078</v>
      </c>
      <c r="AA2837">
        <v>45</v>
      </c>
      <c r="AB2837" s="5">
        <f>IFERROR(Table1[[#This Row],[Expenses]]/Table1[[#This Row],[Actual_Sales]],0)</f>
        <v>0.34615384615384615</v>
      </c>
      <c r="AC2837">
        <v>18</v>
      </c>
      <c r="AD2837">
        <v>305</v>
      </c>
      <c r="AE2837" s="5">
        <f>IFERROR(Table1[[#This Row],[Inventory]]/Table1[[#This Row],[Actual_Sales]],0)</f>
        <v>2.3461538461538463</v>
      </c>
    </row>
    <row r="2838" spans="1:31" x14ac:dyDescent="0.25">
      <c r="A2838">
        <v>59</v>
      </c>
      <c r="B2838">
        <v>435</v>
      </c>
      <c r="C2838">
        <v>2</v>
      </c>
      <c r="D2838" s="2">
        <v>40179</v>
      </c>
      <c r="E2838">
        <v>130</v>
      </c>
      <c r="F2838">
        <v>160</v>
      </c>
      <c r="G2838">
        <f>Table1[[#This Row],[Actual_Sales]]-Table1[[#This Row],[Budget_Sales]]</f>
        <v>-30</v>
      </c>
      <c r="H2838" s="5">
        <f>IF(
Table1[[#This Row],[Budget_Sales]]=0,
"",
IF(
Table1[[#This Row],[Budget_Sales]]&gt;0,
(Table1[[#This Row],[Actual_Sales]]-Table1[[#This Row],[Budget_Sales]])/Table1[[#This Row],[Budget_Sales]],
(Table1[[#This Row],[Actual_Sales]]-Table1[[#This Row],[Budget_Sales]])/ABS(Table1[[#This Row],[Budget_Sales]])
)
)</f>
        <v>-0.1875</v>
      </c>
      <c r="I2838" s="5" t="str">
        <f>IF(Table1[[#This Row],[Sales_Var]]&gt;=0,"Above Budget","Below Budget")</f>
        <v>Below Budget</v>
      </c>
      <c r="J2838">
        <f>Table1[[#This Row],[Actual_Sales]]-(Table1[[#This Row],[COGS]]+Table1[[#This Row],[Expenses]])</f>
        <v>30</v>
      </c>
      <c r="K2838">
        <v>70</v>
      </c>
      <c r="L2838">
        <f>Table1[[#This Row],[Actual_Profit]]-Table1[[#This Row],[Budget_Profit]]</f>
        <v>-40</v>
      </c>
      <c r="M2838" s="5">
        <f>IF(
Table1[[#This Row],[Budget_Profit]]=0,
"",
IF(
Table1[[#This Row],[Budget_Profit]]&gt;0,
(Table1[[#This Row],[Actual_Profit]]-Table1[[#This Row],[Budget_Profit]])/Table1[[#This Row],[Budget_Profit]],
(Table1[[#This Row],[Actual_Profit]]-Table1[[#This Row],[Budget_Profit]])/ABS(Table1[[#This Row],[Budget_Profit]])
)
)</f>
        <v>-0.5714285714285714</v>
      </c>
      <c r="N2838" s="5" t="str">
        <f>IF(Table1[[#This Row],[Profit_Var]]&gt;=0, "Above Budget", "Below Budget")</f>
        <v>Below Budget</v>
      </c>
      <c r="O2838">
        <v>55</v>
      </c>
      <c r="P2838">
        <v>60</v>
      </c>
      <c r="Q2838">
        <f>Table1[[#This Row],[COGS]]-Table1[[#This Row],[Budget_COGS]]</f>
        <v>-5</v>
      </c>
      <c r="R2838" s="5">
        <f>IF(
Table1[[#This Row],[Budget_COGS]]=0,
"",
IF(
Table1[[#This Row],[Budget_COGS]]&gt;0,
(Table1[[#This Row],[Budget_COGS]]-Table1[[#This Row],[COGS]]) / Table1[[#This Row],[Budget_COGS]],
(Table1[[#This Row],[Budget_COGS]]-Table1[[#This Row],[COGS]]) / ABS(Table1[[#This Row],[Budget_COGS]])
)
)</f>
        <v>8.3333333333333329E-2</v>
      </c>
      <c r="S2838" s="5" t="str">
        <f>IF(Table1[[#This Row],[COGS _Var]]&gt;=0, "Above Budget", "Below Budget")</f>
        <v>Below Budget</v>
      </c>
      <c r="T2838">
        <f>Table1[[#This Row],[Actual_Sales]]-Table1[[#This Row],[COGS]]</f>
        <v>75</v>
      </c>
      <c r="U2838">
        <v>100</v>
      </c>
      <c r="V2838">
        <f>Table1[[#This Row],[Gross_Margin]]-Table1[[#This Row],[Budget_Margin]]</f>
        <v>-25</v>
      </c>
      <c r="W2838" s="5">
        <f>IF(
Table1[[#This Row],[Budget_Margin]]=0,
"",
IF(
Table1[[#This Row],[Budget_Margin]]&gt;0,
(Table1[[#This Row],[Gross_Margin]]-Table1[[#This Row],[Budget_Margin]]) / Table1[[#This Row],[Budget_Margin]],
(Table1[[#This Row],[Gross_Margin]]-Table1[[#This Row],[Budget_Margin]]) / ABS(Table1[[#This Row],[Budget_Margin]])
)
)</f>
        <v>-0.25</v>
      </c>
      <c r="X2838" s="5" t="str">
        <f>IF(Table1[[#This Row],[Margin_Var]]&gt;=0, "Above Budget", "Below Budget")</f>
        <v>Below Budget</v>
      </c>
      <c r="Y2838" s="5">
        <f>IFERROR(Table1[[#This Row],[Gross_Margin]]/Table1[[#This Row],[Actual_Sales]],0)</f>
        <v>0.57692307692307687</v>
      </c>
      <c r="Z2838" s="5">
        <f>Table1[[#This Row],[Actual_Profit]]/Table1[[#This Row],[Actual_Sales]]</f>
        <v>0.23076923076923078</v>
      </c>
      <c r="AA2838">
        <v>45</v>
      </c>
      <c r="AB2838" s="5">
        <f>IFERROR(Table1[[#This Row],[Expenses]]/Table1[[#This Row],[Actual_Sales]],0)</f>
        <v>0.34615384615384615</v>
      </c>
      <c r="AC2838">
        <v>18</v>
      </c>
      <c r="AD2838">
        <v>312</v>
      </c>
      <c r="AE2838" s="5">
        <f>IFERROR(Table1[[#This Row],[Inventory]]/Table1[[#This Row],[Actual_Sales]],0)</f>
        <v>2.4</v>
      </c>
    </row>
    <row r="2839" spans="1:31" x14ac:dyDescent="0.25">
      <c r="A2839">
        <v>62</v>
      </c>
      <c r="B2839">
        <v>475</v>
      </c>
      <c r="C2839">
        <v>6</v>
      </c>
      <c r="D2839" s="2">
        <v>40179</v>
      </c>
      <c r="E2839">
        <v>130</v>
      </c>
      <c r="F2839">
        <v>120</v>
      </c>
      <c r="G2839">
        <f>Table1[[#This Row],[Actual_Sales]]-Table1[[#This Row],[Budget_Sales]]</f>
        <v>10</v>
      </c>
      <c r="H2839" s="5">
        <f>IF(
Table1[[#This Row],[Budget_Sales]]=0,
"",
IF(
Table1[[#This Row],[Budget_Sales]]&gt;0,
(Table1[[#This Row],[Actual_Sales]]-Table1[[#This Row],[Budget_Sales]])/Table1[[#This Row],[Budget_Sales]],
(Table1[[#This Row],[Actual_Sales]]-Table1[[#This Row],[Budget_Sales]])/ABS(Table1[[#This Row],[Budget_Sales]])
)
)</f>
        <v>8.3333333333333329E-2</v>
      </c>
      <c r="I2839" s="5" t="str">
        <f>IF(Table1[[#This Row],[Sales_Var]]&gt;=0,"Above Budget","Below Budget")</f>
        <v>Above Budget</v>
      </c>
      <c r="J2839">
        <f>Table1[[#This Row],[Actual_Sales]]-(Table1[[#This Row],[COGS]]+Table1[[#This Row],[Expenses]])</f>
        <v>30</v>
      </c>
      <c r="K2839">
        <v>40</v>
      </c>
      <c r="L2839">
        <f>Table1[[#This Row],[Actual_Profit]]-Table1[[#This Row],[Budget_Profit]]</f>
        <v>-10</v>
      </c>
      <c r="M2839" s="5">
        <f>IF(
Table1[[#This Row],[Budget_Profit]]=0,
"",
IF(
Table1[[#This Row],[Budget_Profit]]&gt;0,
(Table1[[#This Row],[Actual_Profit]]-Table1[[#This Row],[Budget_Profit]])/Table1[[#This Row],[Budget_Profit]],
(Table1[[#This Row],[Actual_Profit]]-Table1[[#This Row],[Budget_Profit]])/ABS(Table1[[#This Row],[Budget_Profit]])
)
)</f>
        <v>-0.25</v>
      </c>
      <c r="N2839" s="5" t="str">
        <f>IF(Table1[[#This Row],[Profit_Var]]&gt;=0, "Above Budget", "Below Budget")</f>
        <v>Below Budget</v>
      </c>
      <c r="O2839">
        <v>55</v>
      </c>
      <c r="P2839">
        <v>50</v>
      </c>
      <c r="Q2839">
        <f>Table1[[#This Row],[COGS]]-Table1[[#This Row],[Budget_COGS]]</f>
        <v>5</v>
      </c>
      <c r="R2839" s="5">
        <f>IF(
Table1[[#This Row],[Budget_COGS]]=0,
"",
IF(
Table1[[#This Row],[Budget_COGS]]&gt;0,
(Table1[[#This Row],[Budget_COGS]]-Table1[[#This Row],[COGS]]) / Table1[[#This Row],[Budget_COGS]],
(Table1[[#This Row],[Budget_COGS]]-Table1[[#This Row],[COGS]]) / ABS(Table1[[#This Row],[Budget_COGS]])
)
)</f>
        <v>-0.1</v>
      </c>
      <c r="S2839" s="5" t="str">
        <f>IF(Table1[[#This Row],[COGS _Var]]&gt;=0, "Above Budget", "Below Budget")</f>
        <v>Above Budget</v>
      </c>
      <c r="T2839">
        <f>Table1[[#This Row],[Actual_Sales]]-Table1[[#This Row],[COGS]]</f>
        <v>75</v>
      </c>
      <c r="U2839">
        <v>70</v>
      </c>
      <c r="V2839">
        <f>Table1[[#This Row],[Gross_Margin]]-Table1[[#This Row],[Budget_Margin]]</f>
        <v>5</v>
      </c>
      <c r="W2839" s="5">
        <f>IF(
Table1[[#This Row],[Budget_Margin]]=0,
"",
IF(
Table1[[#This Row],[Budget_Margin]]&gt;0,
(Table1[[#This Row],[Gross_Margin]]-Table1[[#This Row],[Budget_Margin]]) / Table1[[#This Row],[Budget_Margin]],
(Table1[[#This Row],[Gross_Margin]]-Table1[[#This Row],[Budget_Margin]]) / ABS(Table1[[#This Row],[Budget_Margin]])
)
)</f>
        <v>7.1428571428571425E-2</v>
      </c>
      <c r="X2839" s="5" t="str">
        <f>IF(Table1[[#This Row],[Margin_Var]]&gt;=0, "Above Budget", "Below Budget")</f>
        <v>Above Budget</v>
      </c>
      <c r="Y2839" s="5">
        <f>IFERROR(Table1[[#This Row],[Gross_Margin]]/Table1[[#This Row],[Actual_Sales]],0)</f>
        <v>0.57692307692307687</v>
      </c>
      <c r="Z2839" s="5">
        <f>Table1[[#This Row],[Actual_Profit]]/Table1[[#This Row],[Actual_Sales]]</f>
        <v>0.23076923076923078</v>
      </c>
      <c r="AA2839">
        <v>45</v>
      </c>
      <c r="AB2839" s="5">
        <f>IFERROR(Table1[[#This Row],[Expenses]]/Table1[[#This Row],[Actual_Sales]],0)</f>
        <v>0.34615384615384615</v>
      </c>
      <c r="AC2839">
        <v>18</v>
      </c>
      <c r="AD2839">
        <v>312</v>
      </c>
      <c r="AE2839" s="5">
        <f>IFERROR(Table1[[#This Row],[Inventory]]/Table1[[#This Row],[Actual_Sales]],0)</f>
        <v>2.4</v>
      </c>
    </row>
    <row r="2840" spans="1:31" x14ac:dyDescent="0.25">
      <c r="A2840">
        <v>1059</v>
      </c>
      <c r="B2840">
        <v>970</v>
      </c>
      <c r="C2840">
        <v>12</v>
      </c>
      <c r="D2840" s="2">
        <v>40330</v>
      </c>
      <c r="E2840">
        <v>117</v>
      </c>
      <c r="F2840">
        <v>100</v>
      </c>
      <c r="G2840">
        <f>Table1[[#This Row],[Actual_Sales]]-Table1[[#This Row],[Budget_Sales]]</f>
        <v>17</v>
      </c>
      <c r="H2840" s="5">
        <f>IF(
Table1[[#This Row],[Budget_Sales]]=0,
"",
IF(
Table1[[#This Row],[Budget_Sales]]&gt;0,
(Table1[[#This Row],[Actual_Sales]]-Table1[[#This Row],[Budget_Sales]])/Table1[[#This Row],[Budget_Sales]],
(Table1[[#This Row],[Actual_Sales]]-Table1[[#This Row],[Budget_Sales]])/ABS(Table1[[#This Row],[Budget_Sales]])
)
)</f>
        <v>0.17</v>
      </c>
      <c r="I2840" s="5" t="str">
        <f>IF(Table1[[#This Row],[Sales_Var]]&gt;=0,"Above Budget","Below Budget")</f>
        <v>Above Budget</v>
      </c>
      <c r="J2840">
        <f>Table1[[#This Row],[Actual_Sales]]-(Table1[[#This Row],[COGS]]+Table1[[#This Row],[Expenses]])</f>
        <v>27</v>
      </c>
      <c r="K2840">
        <v>30</v>
      </c>
      <c r="L2840">
        <f>Table1[[#This Row],[Actual_Profit]]-Table1[[#This Row],[Budget_Profit]]</f>
        <v>-3</v>
      </c>
      <c r="M2840" s="5">
        <f>IF(
Table1[[#This Row],[Budget_Profit]]=0,
"",
IF(
Table1[[#This Row],[Budget_Profit]]&gt;0,
(Table1[[#This Row],[Actual_Profit]]-Table1[[#This Row],[Budget_Profit]])/Table1[[#This Row],[Budget_Profit]],
(Table1[[#This Row],[Actual_Profit]]-Table1[[#This Row],[Budget_Profit]])/ABS(Table1[[#This Row],[Budget_Profit]])
)
)</f>
        <v>-0.1</v>
      </c>
      <c r="N2840" s="5" t="str">
        <f>IF(Table1[[#This Row],[Profit_Var]]&gt;=0, "Above Budget", "Below Budget")</f>
        <v>Below Budget</v>
      </c>
      <c r="O2840">
        <v>53</v>
      </c>
      <c r="P2840">
        <v>40</v>
      </c>
      <c r="Q2840">
        <f>Table1[[#This Row],[COGS]]-Table1[[#This Row],[Budget_COGS]]</f>
        <v>13</v>
      </c>
      <c r="R2840" s="5">
        <f>IF(
Table1[[#This Row],[Budget_COGS]]=0,
"",
IF(
Table1[[#This Row],[Budget_COGS]]&gt;0,
(Table1[[#This Row],[Budget_COGS]]-Table1[[#This Row],[COGS]]) / Table1[[#This Row],[Budget_COGS]],
(Table1[[#This Row],[Budget_COGS]]-Table1[[#This Row],[COGS]]) / ABS(Table1[[#This Row],[Budget_COGS]])
)
)</f>
        <v>-0.32500000000000001</v>
      </c>
      <c r="S2840" s="5" t="str">
        <f>IF(Table1[[#This Row],[COGS _Var]]&gt;=0, "Above Budget", "Below Budget")</f>
        <v>Above Budget</v>
      </c>
      <c r="T2840">
        <f>Table1[[#This Row],[Actual_Sales]]-Table1[[#This Row],[COGS]]</f>
        <v>64</v>
      </c>
      <c r="U2840">
        <v>60</v>
      </c>
      <c r="V2840">
        <f>Table1[[#This Row],[Gross_Margin]]-Table1[[#This Row],[Budget_Margin]]</f>
        <v>4</v>
      </c>
      <c r="W2840" s="5">
        <f>IF(
Table1[[#This Row],[Budget_Margin]]=0,
"",
IF(
Table1[[#This Row],[Budget_Margin]]&gt;0,
(Table1[[#This Row],[Gross_Margin]]-Table1[[#This Row],[Budget_Margin]]) / Table1[[#This Row],[Budget_Margin]],
(Table1[[#This Row],[Gross_Margin]]-Table1[[#This Row],[Budget_Margin]]) / ABS(Table1[[#This Row],[Budget_Margin]])
)
)</f>
        <v>6.6666666666666666E-2</v>
      </c>
      <c r="X2840" s="5" t="str">
        <f>IF(Table1[[#This Row],[Margin_Var]]&gt;=0, "Above Budget", "Below Budget")</f>
        <v>Above Budget</v>
      </c>
      <c r="Y2840" s="5">
        <f>IFERROR(Table1[[#This Row],[Gross_Margin]]/Table1[[#This Row],[Actual_Sales]],0)</f>
        <v>0.54700854700854706</v>
      </c>
      <c r="Z2840" s="5">
        <f>Table1[[#This Row],[Actual_Profit]]/Table1[[#This Row],[Actual_Sales]]</f>
        <v>0.23076923076923078</v>
      </c>
      <c r="AA2840">
        <v>37</v>
      </c>
      <c r="AB2840" s="5">
        <f>IFERROR(Table1[[#This Row],[Expenses]]/Table1[[#This Row],[Actual_Sales]],0)</f>
        <v>0.31623931623931623</v>
      </c>
      <c r="AC2840">
        <v>16</v>
      </c>
      <c r="AD2840">
        <v>1028</v>
      </c>
      <c r="AE2840" s="5">
        <f>IFERROR(Table1[[#This Row],[Inventory]]/Table1[[#This Row],[Actual_Sales]],0)</f>
        <v>8.7863247863247871</v>
      </c>
    </row>
    <row r="2841" spans="1:31" x14ac:dyDescent="0.25">
      <c r="A2841">
        <v>103</v>
      </c>
      <c r="B2841">
        <v>607</v>
      </c>
      <c r="C2841">
        <v>9</v>
      </c>
      <c r="D2841" s="2">
        <v>40179</v>
      </c>
      <c r="E2841">
        <v>483</v>
      </c>
      <c r="F2841">
        <v>370</v>
      </c>
      <c r="G2841">
        <f>Table1[[#This Row],[Actual_Sales]]-Table1[[#This Row],[Budget_Sales]]</f>
        <v>113</v>
      </c>
      <c r="H2841" s="5">
        <f>IF(
Table1[[#This Row],[Budget_Sales]]=0,
"",
IF(
Table1[[#This Row],[Budget_Sales]]&gt;0,
(Table1[[#This Row],[Actual_Sales]]-Table1[[#This Row],[Budget_Sales]])/Table1[[#This Row],[Budget_Sales]],
(Table1[[#This Row],[Actual_Sales]]-Table1[[#This Row],[Budget_Sales]])/ABS(Table1[[#This Row],[Budget_Sales]])
)
)</f>
        <v>0.30540540540540539</v>
      </c>
      <c r="I2841" s="5" t="str">
        <f>IF(Table1[[#This Row],[Sales_Var]]&gt;=0,"Above Budget","Below Budget")</f>
        <v>Above Budget</v>
      </c>
      <c r="J2841">
        <f>Table1[[#This Row],[Actual_Sales]]-(Table1[[#This Row],[COGS]]+Table1[[#This Row],[Expenses]])</f>
        <v>111</v>
      </c>
      <c r="K2841">
        <v>100</v>
      </c>
      <c r="L2841">
        <f>Table1[[#This Row],[Actual_Profit]]-Table1[[#This Row],[Budget_Profit]]</f>
        <v>11</v>
      </c>
      <c r="M2841" s="5">
        <f>IF(
Table1[[#This Row],[Budget_Profit]]=0,
"",
IF(
Table1[[#This Row],[Budget_Profit]]&gt;0,
(Table1[[#This Row],[Actual_Profit]]-Table1[[#This Row],[Budget_Profit]])/Table1[[#This Row],[Budget_Profit]],
(Table1[[#This Row],[Actual_Profit]]-Table1[[#This Row],[Budget_Profit]])/ABS(Table1[[#This Row],[Budget_Profit]])
)
)</f>
        <v>0.11</v>
      </c>
      <c r="N2841" s="5" t="str">
        <f>IF(Table1[[#This Row],[Profit_Var]]&gt;=0, "Above Budget", "Below Budget")</f>
        <v>Above Budget</v>
      </c>
      <c r="O2841">
        <v>245</v>
      </c>
      <c r="P2841">
        <v>180</v>
      </c>
      <c r="Q2841">
        <f>Table1[[#This Row],[COGS]]-Table1[[#This Row],[Budget_COGS]]</f>
        <v>65</v>
      </c>
      <c r="R2841" s="5">
        <f>IF(
Table1[[#This Row],[Budget_COGS]]=0,
"",
IF(
Table1[[#This Row],[Budget_COGS]]&gt;0,
(Table1[[#This Row],[Budget_COGS]]-Table1[[#This Row],[COGS]]) / Table1[[#This Row],[Budget_COGS]],
(Table1[[#This Row],[Budget_COGS]]-Table1[[#This Row],[COGS]]) / ABS(Table1[[#This Row],[Budget_COGS]])
)
)</f>
        <v>-0.3611111111111111</v>
      </c>
      <c r="S2841" s="5" t="str">
        <f>IF(Table1[[#This Row],[COGS _Var]]&gt;=0, "Above Budget", "Below Budget")</f>
        <v>Above Budget</v>
      </c>
      <c r="T2841">
        <f>Table1[[#This Row],[Actual_Sales]]-Table1[[#This Row],[COGS]]</f>
        <v>238</v>
      </c>
      <c r="U2841">
        <v>190</v>
      </c>
      <c r="V2841">
        <f>Table1[[#This Row],[Gross_Margin]]-Table1[[#This Row],[Budget_Margin]]</f>
        <v>48</v>
      </c>
      <c r="W2841" s="5">
        <f>IF(
Table1[[#This Row],[Budget_Margin]]=0,
"",
IF(
Table1[[#This Row],[Budget_Margin]]&gt;0,
(Table1[[#This Row],[Gross_Margin]]-Table1[[#This Row],[Budget_Margin]]) / Table1[[#This Row],[Budget_Margin]],
(Table1[[#This Row],[Gross_Margin]]-Table1[[#This Row],[Budget_Margin]]) / ABS(Table1[[#This Row],[Budget_Margin]])
)
)</f>
        <v>0.25263157894736843</v>
      </c>
      <c r="X2841" s="5" t="str">
        <f>IF(Table1[[#This Row],[Margin_Var]]&gt;=0, "Above Budget", "Below Budget")</f>
        <v>Above Budget</v>
      </c>
      <c r="Y2841" s="5">
        <f>IFERROR(Table1[[#This Row],[Gross_Margin]]/Table1[[#This Row],[Actual_Sales]],0)</f>
        <v>0.49275362318840582</v>
      </c>
      <c r="Z2841" s="5">
        <f>Table1[[#This Row],[Actual_Profit]]/Table1[[#This Row],[Actual_Sales]]</f>
        <v>0.22981366459627328</v>
      </c>
      <c r="AA2841">
        <v>127</v>
      </c>
      <c r="AB2841" s="5">
        <f>IFERROR(Table1[[#This Row],[Expenses]]/Table1[[#This Row],[Actual_Sales]],0)</f>
        <v>0.26293995859213248</v>
      </c>
      <c r="AC2841">
        <v>93</v>
      </c>
      <c r="AD2841">
        <v>1419</v>
      </c>
      <c r="AE2841" s="5">
        <f>IFERROR(Table1[[#This Row],[Inventory]]/Table1[[#This Row],[Actual_Sales]],0)</f>
        <v>2.9378881987577641</v>
      </c>
    </row>
    <row r="2842" spans="1:31" x14ac:dyDescent="0.25">
      <c r="A2842">
        <v>2040</v>
      </c>
      <c r="B2842">
        <v>603</v>
      </c>
      <c r="C2842">
        <v>2</v>
      </c>
      <c r="D2842" s="2">
        <v>40513</v>
      </c>
      <c r="E2842">
        <v>122</v>
      </c>
      <c r="F2842">
        <v>100</v>
      </c>
      <c r="G2842">
        <f>Table1[[#This Row],[Actual_Sales]]-Table1[[#This Row],[Budget_Sales]]</f>
        <v>22</v>
      </c>
      <c r="H2842" s="5">
        <f>IF(
Table1[[#This Row],[Budget_Sales]]=0,
"",
IF(
Table1[[#This Row],[Budget_Sales]]&gt;0,
(Table1[[#This Row],[Actual_Sales]]-Table1[[#This Row],[Budget_Sales]])/Table1[[#This Row],[Budget_Sales]],
(Table1[[#This Row],[Actual_Sales]]-Table1[[#This Row],[Budget_Sales]])/ABS(Table1[[#This Row],[Budget_Sales]])
)
)</f>
        <v>0.22</v>
      </c>
      <c r="I2842" s="5" t="str">
        <f>IF(Table1[[#This Row],[Sales_Var]]&gt;=0,"Above Budget","Below Budget")</f>
        <v>Above Budget</v>
      </c>
      <c r="J2842">
        <f>Table1[[#This Row],[Actual_Sales]]-(Table1[[#This Row],[COGS]]+Table1[[#This Row],[Expenses]])</f>
        <v>28</v>
      </c>
      <c r="K2842">
        <v>30</v>
      </c>
      <c r="L2842">
        <f>Table1[[#This Row],[Actual_Profit]]-Table1[[#This Row],[Budget_Profit]]</f>
        <v>-2</v>
      </c>
      <c r="M2842" s="5">
        <f>IF(
Table1[[#This Row],[Budget_Profit]]=0,
"",
IF(
Table1[[#This Row],[Budget_Profit]]&gt;0,
(Table1[[#This Row],[Actual_Profit]]-Table1[[#This Row],[Budget_Profit]])/Table1[[#This Row],[Budget_Profit]],
(Table1[[#This Row],[Actual_Profit]]-Table1[[#This Row],[Budget_Profit]])/ABS(Table1[[#This Row],[Budget_Profit]])
)
)</f>
        <v>-6.6666666666666666E-2</v>
      </c>
      <c r="N2842" s="5" t="str">
        <f>IF(Table1[[#This Row],[Profit_Var]]&gt;=0, "Above Budget", "Below Budget")</f>
        <v>Below Budget</v>
      </c>
      <c r="O2842">
        <v>48</v>
      </c>
      <c r="P2842">
        <v>40</v>
      </c>
      <c r="Q2842">
        <f>Table1[[#This Row],[COGS]]-Table1[[#This Row],[Budget_COGS]]</f>
        <v>8</v>
      </c>
      <c r="R2842" s="5">
        <f>IF(
Table1[[#This Row],[Budget_COGS]]=0,
"",
IF(
Table1[[#This Row],[Budget_COGS]]&gt;0,
(Table1[[#This Row],[Budget_COGS]]-Table1[[#This Row],[COGS]]) / Table1[[#This Row],[Budget_COGS]],
(Table1[[#This Row],[Budget_COGS]]-Table1[[#This Row],[COGS]]) / ABS(Table1[[#This Row],[Budget_COGS]])
)
)</f>
        <v>-0.2</v>
      </c>
      <c r="S2842" s="5" t="str">
        <f>IF(Table1[[#This Row],[COGS _Var]]&gt;=0, "Above Budget", "Below Budget")</f>
        <v>Above Budget</v>
      </c>
      <c r="T2842">
        <f>Table1[[#This Row],[Actual_Sales]]-Table1[[#This Row],[COGS]]</f>
        <v>74</v>
      </c>
      <c r="U2842">
        <v>60</v>
      </c>
      <c r="V2842">
        <f>Table1[[#This Row],[Gross_Margin]]-Table1[[#This Row],[Budget_Margin]]</f>
        <v>14</v>
      </c>
      <c r="W2842" s="5">
        <f>IF(
Table1[[#This Row],[Budget_Margin]]=0,
"",
IF(
Table1[[#This Row],[Budget_Margin]]&gt;0,
(Table1[[#This Row],[Gross_Margin]]-Table1[[#This Row],[Budget_Margin]]) / Table1[[#This Row],[Budget_Margin]],
(Table1[[#This Row],[Gross_Margin]]-Table1[[#This Row],[Budget_Margin]]) / ABS(Table1[[#This Row],[Budget_Margin]])
)
)</f>
        <v>0.23333333333333334</v>
      </c>
      <c r="X2842" s="5" t="str">
        <f>IF(Table1[[#This Row],[Margin_Var]]&gt;=0, "Above Budget", "Below Budget")</f>
        <v>Above Budget</v>
      </c>
      <c r="Y2842" s="5">
        <f>IFERROR(Table1[[#This Row],[Gross_Margin]]/Table1[[#This Row],[Actual_Sales]],0)</f>
        <v>0.60655737704918034</v>
      </c>
      <c r="Z2842" s="5">
        <f>Table1[[#This Row],[Actual_Profit]]/Table1[[#This Row],[Actual_Sales]]</f>
        <v>0.22950819672131148</v>
      </c>
      <c r="AA2842">
        <v>46</v>
      </c>
      <c r="AB2842" s="5">
        <f>IFERROR(Table1[[#This Row],[Expenses]]/Table1[[#This Row],[Actual_Sales]],0)</f>
        <v>0.37704918032786883</v>
      </c>
      <c r="AC2842">
        <v>15</v>
      </c>
      <c r="AD2842">
        <v>462</v>
      </c>
      <c r="AE2842" s="5">
        <f>IFERROR(Table1[[#This Row],[Inventory]]/Table1[[#This Row],[Actual_Sales]],0)</f>
        <v>3.7868852459016393</v>
      </c>
    </row>
    <row r="2843" spans="1:31" x14ac:dyDescent="0.25">
      <c r="A2843">
        <v>2091</v>
      </c>
      <c r="B2843">
        <v>801</v>
      </c>
      <c r="C2843">
        <v>9</v>
      </c>
      <c r="D2843" s="2">
        <v>40513</v>
      </c>
      <c r="E2843">
        <v>122</v>
      </c>
      <c r="F2843">
        <v>110</v>
      </c>
      <c r="G2843">
        <f>Table1[[#This Row],[Actual_Sales]]-Table1[[#This Row],[Budget_Sales]]</f>
        <v>12</v>
      </c>
      <c r="H2843" s="5">
        <f>IF(
Table1[[#This Row],[Budget_Sales]]=0,
"",
IF(
Table1[[#This Row],[Budget_Sales]]&gt;0,
(Table1[[#This Row],[Actual_Sales]]-Table1[[#This Row],[Budget_Sales]])/Table1[[#This Row],[Budget_Sales]],
(Table1[[#This Row],[Actual_Sales]]-Table1[[#This Row],[Budget_Sales]])/ABS(Table1[[#This Row],[Budget_Sales]])
)
)</f>
        <v>0.10909090909090909</v>
      </c>
      <c r="I2843" s="5" t="str">
        <f>IF(Table1[[#This Row],[Sales_Var]]&gt;=0,"Above Budget","Below Budget")</f>
        <v>Above Budget</v>
      </c>
      <c r="J2843">
        <f>Table1[[#This Row],[Actual_Sales]]-(Table1[[#This Row],[COGS]]+Table1[[#This Row],[Expenses]])</f>
        <v>28</v>
      </c>
      <c r="K2843">
        <v>40</v>
      </c>
      <c r="L2843">
        <f>Table1[[#This Row],[Actual_Profit]]-Table1[[#This Row],[Budget_Profit]]</f>
        <v>-12</v>
      </c>
      <c r="M2843" s="5">
        <f>IF(
Table1[[#This Row],[Budget_Profit]]=0,
"",
IF(
Table1[[#This Row],[Budget_Profit]]&gt;0,
(Table1[[#This Row],[Actual_Profit]]-Table1[[#This Row],[Budget_Profit]])/Table1[[#This Row],[Budget_Profit]],
(Table1[[#This Row],[Actual_Profit]]-Table1[[#This Row],[Budget_Profit]])/ABS(Table1[[#This Row],[Budget_Profit]])
)
)</f>
        <v>-0.3</v>
      </c>
      <c r="N2843" s="5" t="str">
        <f>IF(Table1[[#This Row],[Profit_Var]]&gt;=0, "Above Budget", "Below Budget")</f>
        <v>Below Budget</v>
      </c>
      <c r="O2843">
        <v>48</v>
      </c>
      <c r="P2843">
        <v>40</v>
      </c>
      <c r="Q2843">
        <f>Table1[[#This Row],[COGS]]-Table1[[#This Row],[Budget_COGS]]</f>
        <v>8</v>
      </c>
      <c r="R2843" s="5">
        <f>IF(
Table1[[#This Row],[Budget_COGS]]=0,
"",
IF(
Table1[[#This Row],[Budget_COGS]]&gt;0,
(Table1[[#This Row],[Budget_COGS]]-Table1[[#This Row],[COGS]]) / Table1[[#This Row],[Budget_COGS]],
(Table1[[#This Row],[Budget_COGS]]-Table1[[#This Row],[COGS]]) / ABS(Table1[[#This Row],[Budget_COGS]])
)
)</f>
        <v>-0.2</v>
      </c>
      <c r="S2843" s="5" t="str">
        <f>IF(Table1[[#This Row],[COGS _Var]]&gt;=0, "Above Budget", "Below Budget")</f>
        <v>Above Budget</v>
      </c>
      <c r="T2843">
        <f>Table1[[#This Row],[Actual_Sales]]-Table1[[#This Row],[COGS]]</f>
        <v>74</v>
      </c>
      <c r="U2843">
        <v>70</v>
      </c>
      <c r="V2843">
        <f>Table1[[#This Row],[Gross_Margin]]-Table1[[#This Row],[Budget_Margin]]</f>
        <v>4</v>
      </c>
      <c r="W2843" s="5">
        <f>IF(
Table1[[#This Row],[Budget_Margin]]=0,
"",
IF(
Table1[[#This Row],[Budget_Margin]]&gt;0,
(Table1[[#This Row],[Gross_Margin]]-Table1[[#This Row],[Budget_Margin]]) / Table1[[#This Row],[Budget_Margin]],
(Table1[[#This Row],[Gross_Margin]]-Table1[[#This Row],[Budget_Margin]]) / ABS(Table1[[#This Row],[Budget_Margin]])
)
)</f>
        <v>5.7142857142857141E-2</v>
      </c>
      <c r="X2843" s="5" t="str">
        <f>IF(Table1[[#This Row],[Margin_Var]]&gt;=0, "Above Budget", "Below Budget")</f>
        <v>Above Budget</v>
      </c>
      <c r="Y2843" s="5">
        <f>IFERROR(Table1[[#This Row],[Gross_Margin]]/Table1[[#This Row],[Actual_Sales]],0)</f>
        <v>0.60655737704918034</v>
      </c>
      <c r="Z2843" s="5">
        <f>Table1[[#This Row],[Actual_Profit]]/Table1[[#This Row],[Actual_Sales]]</f>
        <v>0.22950819672131148</v>
      </c>
      <c r="AA2843">
        <v>46</v>
      </c>
      <c r="AB2843" s="5">
        <f>IFERROR(Table1[[#This Row],[Expenses]]/Table1[[#This Row],[Actual_Sales]],0)</f>
        <v>0.37704918032786883</v>
      </c>
      <c r="AC2843">
        <v>15</v>
      </c>
      <c r="AD2843">
        <v>462</v>
      </c>
      <c r="AE2843" s="5">
        <f>IFERROR(Table1[[#This Row],[Inventory]]/Table1[[#This Row],[Actual_Sales]],0)</f>
        <v>3.7868852459016393</v>
      </c>
    </row>
    <row r="2844" spans="1:31" x14ac:dyDescent="0.25">
      <c r="A2844">
        <v>2958</v>
      </c>
      <c r="B2844">
        <v>719</v>
      </c>
      <c r="C2844">
        <v>10</v>
      </c>
      <c r="D2844" s="2">
        <v>40664</v>
      </c>
      <c r="E2844">
        <v>122</v>
      </c>
      <c r="F2844">
        <v>100</v>
      </c>
      <c r="G2844">
        <f>Table1[[#This Row],[Actual_Sales]]-Table1[[#This Row],[Budget_Sales]]</f>
        <v>22</v>
      </c>
      <c r="H2844" s="5">
        <f>IF(
Table1[[#This Row],[Budget_Sales]]=0,
"",
IF(
Table1[[#This Row],[Budget_Sales]]&gt;0,
(Table1[[#This Row],[Actual_Sales]]-Table1[[#This Row],[Budget_Sales]])/Table1[[#This Row],[Budget_Sales]],
(Table1[[#This Row],[Actual_Sales]]-Table1[[#This Row],[Budget_Sales]])/ABS(Table1[[#This Row],[Budget_Sales]])
)
)</f>
        <v>0.22</v>
      </c>
      <c r="I2844" s="5" t="str">
        <f>IF(Table1[[#This Row],[Sales_Var]]&gt;=0,"Above Budget","Below Budget")</f>
        <v>Above Budget</v>
      </c>
      <c r="J2844">
        <f>Table1[[#This Row],[Actual_Sales]]-(Table1[[#This Row],[COGS]]+Table1[[#This Row],[Expenses]])</f>
        <v>28</v>
      </c>
      <c r="K2844">
        <v>30</v>
      </c>
      <c r="L2844">
        <f>Table1[[#This Row],[Actual_Profit]]-Table1[[#This Row],[Budget_Profit]]</f>
        <v>-2</v>
      </c>
      <c r="M2844" s="5">
        <f>IF(
Table1[[#This Row],[Budget_Profit]]=0,
"",
IF(
Table1[[#This Row],[Budget_Profit]]&gt;0,
(Table1[[#This Row],[Actual_Profit]]-Table1[[#This Row],[Budget_Profit]])/Table1[[#This Row],[Budget_Profit]],
(Table1[[#This Row],[Actual_Profit]]-Table1[[#This Row],[Budget_Profit]])/ABS(Table1[[#This Row],[Budget_Profit]])
)
)</f>
        <v>-6.6666666666666666E-2</v>
      </c>
      <c r="N2844" s="5" t="str">
        <f>IF(Table1[[#This Row],[Profit_Var]]&gt;=0, "Above Budget", "Below Budget")</f>
        <v>Below Budget</v>
      </c>
      <c r="O2844">
        <v>52</v>
      </c>
      <c r="P2844">
        <v>40</v>
      </c>
      <c r="Q2844">
        <f>Table1[[#This Row],[COGS]]-Table1[[#This Row],[Budget_COGS]]</f>
        <v>12</v>
      </c>
      <c r="R2844" s="5">
        <f>IF(
Table1[[#This Row],[Budget_COGS]]=0,
"",
IF(
Table1[[#This Row],[Budget_COGS]]&gt;0,
(Table1[[#This Row],[Budget_COGS]]-Table1[[#This Row],[COGS]]) / Table1[[#This Row],[Budget_COGS]],
(Table1[[#This Row],[Budget_COGS]]-Table1[[#This Row],[COGS]]) / ABS(Table1[[#This Row],[Budget_COGS]])
)
)</f>
        <v>-0.3</v>
      </c>
      <c r="S2844" s="5" t="str">
        <f>IF(Table1[[#This Row],[COGS _Var]]&gt;=0, "Above Budget", "Below Budget")</f>
        <v>Above Budget</v>
      </c>
      <c r="T2844">
        <f>Table1[[#This Row],[Actual_Sales]]-Table1[[#This Row],[COGS]]</f>
        <v>70</v>
      </c>
      <c r="U2844">
        <v>60</v>
      </c>
      <c r="V2844">
        <f>Table1[[#This Row],[Gross_Margin]]-Table1[[#This Row],[Budget_Margin]]</f>
        <v>10</v>
      </c>
      <c r="W2844" s="5">
        <f>IF(
Table1[[#This Row],[Budget_Margin]]=0,
"",
IF(
Table1[[#This Row],[Budget_Margin]]&gt;0,
(Table1[[#This Row],[Gross_Margin]]-Table1[[#This Row],[Budget_Margin]]) / Table1[[#This Row],[Budget_Margin]],
(Table1[[#This Row],[Gross_Margin]]-Table1[[#This Row],[Budget_Margin]]) / ABS(Table1[[#This Row],[Budget_Margin]])
)
)</f>
        <v>0.16666666666666666</v>
      </c>
      <c r="X2844" s="5" t="str">
        <f>IF(Table1[[#This Row],[Margin_Var]]&gt;=0, "Above Budget", "Below Budget")</f>
        <v>Above Budget</v>
      </c>
      <c r="Y2844" s="5">
        <f>IFERROR(Table1[[#This Row],[Gross_Margin]]/Table1[[#This Row],[Actual_Sales]],0)</f>
        <v>0.57377049180327866</v>
      </c>
      <c r="Z2844" s="5">
        <f>Table1[[#This Row],[Actual_Profit]]/Table1[[#This Row],[Actual_Sales]]</f>
        <v>0.22950819672131148</v>
      </c>
      <c r="AA2844">
        <v>42</v>
      </c>
      <c r="AB2844" s="5">
        <f>IFERROR(Table1[[#This Row],[Expenses]]/Table1[[#This Row],[Actual_Sales]],0)</f>
        <v>0.34426229508196721</v>
      </c>
      <c r="AC2844">
        <v>17</v>
      </c>
      <c r="AD2844">
        <v>361</v>
      </c>
      <c r="AE2844" s="5">
        <f>IFERROR(Table1[[#This Row],[Inventory]]/Table1[[#This Row],[Actual_Sales]],0)</f>
        <v>2.959016393442623</v>
      </c>
    </row>
    <row r="2845" spans="1:31" x14ac:dyDescent="0.25">
      <c r="A2845">
        <v>1282</v>
      </c>
      <c r="B2845">
        <v>430</v>
      </c>
      <c r="C2845">
        <v>4</v>
      </c>
      <c r="D2845" s="2">
        <v>40391</v>
      </c>
      <c r="E2845">
        <v>131</v>
      </c>
      <c r="F2845">
        <v>110</v>
      </c>
      <c r="G2845">
        <f>Table1[[#This Row],[Actual_Sales]]-Table1[[#This Row],[Budget_Sales]]</f>
        <v>21</v>
      </c>
      <c r="H2845" s="5">
        <f>IF(
Table1[[#This Row],[Budget_Sales]]=0,
"",
IF(
Table1[[#This Row],[Budget_Sales]]&gt;0,
(Table1[[#This Row],[Actual_Sales]]-Table1[[#This Row],[Budget_Sales]])/Table1[[#This Row],[Budget_Sales]],
(Table1[[#This Row],[Actual_Sales]]-Table1[[#This Row],[Budget_Sales]])/ABS(Table1[[#This Row],[Budget_Sales]])
)
)</f>
        <v>0.19090909090909092</v>
      </c>
      <c r="I2845" s="5" t="str">
        <f>IF(Table1[[#This Row],[Sales_Var]]&gt;=0,"Above Budget","Below Budget")</f>
        <v>Above Budget</v>
      </c>
      <c r="J2845">
        <f>Table1[[#This Row],[Actual_Sales]]-(Table1[[#This Row],[COGS]]+Table1[[#This Row],[Expenses]])</f>
        <v>30</v>
      </c>
      <c r="K2845">
        <v>40</v>
      </c>
      <c r="L2845">
        <f>Table1[[#This Row],[Actual_Profit]]-Table1[[#This Row],[Budget_Profit]]</f>
        <v>-10</v>
      </c>
      <c r="M2845" s="5">
        <f>IF(
Table1[[#This Row],[Budget_Profit]]=0,
"",
IF(
Table1[[#This Row],[Budget_Profit]]&gt;0,
(Table1[[#This Row],[Actual_Profit]]-Table1[[#This Row],[Budget_Profit]])/Table1[[#This Row],[Budget_Profit]],
(Table1[[#This Row],[Actual_Profit]]-Table1[[#This Row],[Budget_Profit]])/ABS(Table1[[#This Row],[Budget_Profit]])
)
)</f>
        <v>-0.25</v>
      </c>
      <c r="N2845" s="5" t="str">
        <f>IF(Table1[[#This Row],[Profit_Var]]&gt;=0, "Above Budget", "Below Budget")</f>
        <v>Below Budget</v>
      </c>
      <c r="O2845">
        <v>52</v>
      </c>
      <c r="P2845">
        <v>40</v>
      </c>
      <c r="Q2845">
        <f>Table1[[#This Row],[COGS]]-Table1[[#This Row],[Budget_COGS]]</f>
        <v>12</v>
      </c>
      <c r="R2845" s="5">
        <f>IF(
Table1[[#This Row],[Budget_COGS]]=0,
"",
IF(
Table1[[#This Row],[Budget_COGS]]&gt;0,
(Table1[[#This Row],[Budget_COGS]]-Table1[[#This Row],[COGS]]) / Table1[[#This Row],[Budget_COGS]],
(Table1[[#This Row],[Budget_COGS]]-Table1[[#This Row],[COGS]]) / ABS(Table1[[#This Row],[Budget_COGS]])
)
)</f>
        <v>-0.3</v>
      </c>
      <c r="S2845" s="5" t="str">
        <f>IF(Table1[[#This Row],[COGS _Var]]&gt;=0, "Above Budget", "Below Budget")</f>
        <v>Above Budget</v>
      </c>
      <c r="T2845">
        <f>Table1[[#This Row],[Actual_Sales]]-Table1[[#This Row],[COGS]]</f>
        <v>79</v>
      </c>
      <c r="U2845">
        <v>70</v>
      </c>
      <c r="V2845">
        <f>Table1[[#This Row],[Gross_Margin]]-Table1[[#This Row],[Budget_Margin]]</f>
        <v>9</v>
      </c>
      <c r="W2845" s="5">
        <f>IF(
Table1[[#This Row],[Budget_Margin]]=0,
"",
IF(
Table1[[#This Row],[Budget_Margin]]&gt;0,
(Table1[[#This Row],[Gross_Margin]]-Table1[[#This Row],[Budget_Margin]]) / Table1[[#This Row],[Budget_Margin]],
(Table1[[#This Row],[Gross_Margin]]-Table1[[#This Row],[Budget_Margin]]) / ABS(Table1[[#This Row],[Budget_Margin]])
)
)</f>
        <v>0.12857142857142856</v>
      </c>
      <c r="X2845" s="5" t="str">
        <f>IF(Table1[[#This Row],[Margin_Var]]&gt;=0, "Above Budget", "Below Budget")</f>
        <v>Above Budget</v>
      </c>
      <c r="Y2845" s="5">
        <f>IFERROR(Table1[[#This Row],[Gross_Margin]]/Table1[[#This Row],[Actual_Sales]],0)</f>
        <v>0.60305343511450382</v>
      </c>
      <c r="Z2845" s="5">
        <f>Table1[[#This Row],[Actual_Profit]]/Table1[[#This Row],[Actual_Sales]]</f>
        <v>0.22900763358778625</v>
      </c>
      <c r="AA2845">
        <v>49</v>
      </c>
      <c r="AB2845" s="5">
        <f>IFERROR(Table1[[#This Row],[Expenses]]/Table1[[#This Row],[Actual_Sales]],0)</f>
        <v>0.37404580152671757</v>
      </c>
      <c r="AC2845">
        <v>17</v>
      </c>
      <c r="AD2845">
        <v>-587</v>
      </c>
      <c r="AE2845" s="5">
        <f>IFERROR(Table1[[#This Row],[Inventory]]/Table1[[#This Row],[Actual_Sales]],0)</f>
        <v>-4.4809160305343507</v>
      </c>
    </row>
    <row r="2846" spans="1:31" x14ac:dyDescent="0.25">
      <c r="A2846">
        <v>1364</v>
      </c>
      <c r="B2846">
        <v>719</v>
      </c>
      <c r="C2846">
        <v>6</v>
      </c>
      <c r="D2846" s="2">
        <v>40391</v>
      </c>
      <c r="E2846">
        <v>131</v>
      </c>
      <c r="F2846">
        <v>150</v>
      </c>
      <c r="G2846">
        <f>Table1[[#This Row],[Actual_Sales]]-Table1[[#This Row],[Budget_Sales]]</f>
        <v>-19</v>
      </c>
      <c r="H2846" s="5">
        <f>IF(
Table1[[#This Row],[Budget_Sales]]=0,
"",
IF(
Table1[[#This Row],[Budget_Sales]]&gt;0,
(Table1[[#This Row],[Actual_Sales]]-Table1[[#This Row],[Budget_Sales]])/Table1[[#This Row],[Budget_Sales]],
(Table1[[#This Row],[Actual_Sales]]-Table1[[#This Row],[Budget_Sales]])/ABS(Table1[[#This Row],[Budget_Sales]])
)
)</f>
        <v>-0.12666666666666668</v>
      </c>
      <c r="I2846" s="5" t="str">
        <f>IF(Table1[[#This Row],[Sales_Var]]&gt;=0,"Above Budget","Below Budget")</f>
        <v>Below Budget</v>
      </c>
      <c r="J2846">
        <f>Table1[[#This Row],[Actual_Sales]]-(Table1[[#This Row],[COGS]]+Table1[[#This Row],[Expenses]])</f>
        <v>30</v>
      </c>
      <c r="K2846">
        <v>50</v>
      </c>
      <c r="L2846">
        <f>Table1[[#This Row],[Actual_Profit]]-Table1[[#This Row],[Budget_Profit]]</f>
        <v>-20</v>
      </c>
      <c r="M2846" s="5">
        <f>IF(
Table1[[#This Row],[Budget_Profit]]=0,
"",
IF(
Table1[[#This Row],[Budget_Profit]]&gt;0,
(Table1[[#This Row],[Actual_Profit]]-Table1[[#This Row],[Budget_Profit]])/Table1[[#This Row],[Budget_Profit]],
(Table1[[#This Row],[Actual_Profit]]-Table1[[#This Row],[Budget_Profit]])/ABS(Table1[[#This Row],[Budget_Profit]])
)
)</f>
        <v>-0.4</v>
      </c>
      <c r="N2846" s="5" t="str">
        <f>IF(Table1[[#This Row],[Profit_Var]]&gt;=0, "Above Budget", "Below Budget")</f>
        <v>Below Budget</v>
      </c>
      <c r="O2846">
        <v>52</v>
      </c>
      <c r="P2846">
        <v>60</v>
      </c>
      <c r="Q2846">
        <f>Table1[[#This Row],[COGS]]-Table1[[#This Row],[Budget_COGS]]</f>
        <v>-8</v>
      </c>
      <c r="R2846" s="5">
        <f>IF(
Table1[[#This Row],[Budget_COGS]]=0,
"",
IF(
Table1[[#This Row],[Budget_COGS]]&gt;0,
(Table1[[#This Row],[Budget_COGS]]-Table1[[#This Row],[COGS]]) / Table1[[#This Row],[Budget_COGS]],
(Table1[[#This Row],[Budget_COGS]]-Table1[[#This Row],[COGS]]) / ABS(Table1[[#This Row],[Budget_COGS]])
)
)</f>
        <v>0.13333333333333333</v>
      </c>
      <c r="S2846" s="5" t="str">
        <f>IF(Table1[[#This Row],[COGS _Var]]&gt;=0, "Above Budget", "Below Budget")</f>
        <v>Below Budget</v>
      </c>
      <c r="T2846">
        <f>Table1[[#This Row],[Actual_Sales]]-Table1[[#This Row],[COGS]]</f>
        <v>79</v>
      </c>
      <c r="U2846">
        <v>90</v>
      </c>
      <c r="V2846">
        <f>Table1[[#This Row],[Gross_Margin]]-Table1[[#This Row],[Budget_Margin]]</f>
        <v>-11</v>
      </c>
      <c r="W2846" s="5">
        <f>IF(
Table1[[#This Row],[Budget_Margin]]=0,
"",
IF(
Table1[[#This Row],[Budget_Margin]]&gt;0,
(Table1[[#This Row],[Gross_Margin]]-Table1[[#This Row],[Budget_Margin]]) / Table1[[#This Row],[Budget_Margin]],
(Table1[[#This Row],[Gross_Margin]]-Table1[[#This Row],[Budget_Margin]]) / ABS(Table1[[#This Row],[Budget_Margin]])
)
)</f>
        <v>-0.12222222222222222</v>
      </c>
      <c r="X2846" s="5" t="str">
        <f>IF(Table1[[#This Row],[Margin_Var]]&gt;=0, "Above Budget", "Below Budget")</f>
        <v>Below Budget</v>
      </c>
      <c r="Y2846" s="5">
        <f>IFERROR(Table1[[#This Row],[Gross_Margin]]/Table1[[#This Row],[Actual_Sales]],0)</f>
        <v>0.60305343511450382</v>
      </c>
      <c r="Z2846" s="5">
        <f>Table1[[#This Row],[Actual_Profit]]/Table1[[#This Row],[Actual_Sales]]</f>
        <v>0.22900763358778625</v>
      </c>
      <c r="AA2846">
        <v>49</v>
      </c>
      <c r="AB2846" s="5">
        <f>IFERROR(Table1[[#This Row],[Expenses]]/Table1[[#This Row],[Actual_Sales]],0)</f>
        <v>0.37404580152671757</v>
      </c>
      <c r="AC2846">
        <v>17</v>
      </c>
      <c r="AD2846">
        <v>662</v>
      </c>
      <c r="AE2846" s="5">
        <f>IFERROR(Table1[[#This Row],[Inventory]]/Table1[[#This Row],[Actual_Sales]],0)</f>
        <v>5.0534351145038165</v>
      </c>
    </row>
    <row r="2847" spans="1:31" x14ac:dyDescent="0.25">
      <c r="A2847">
        <v>1334</v>
      </c>
      <c r="B2847">
        <v>618</v>
      </c>
      <c r="C2847">
        <v>12</v>
      </c>
      <c r="D2847" s="2">
        <v>40391</v>
      </c>
      <c r="E2847">
        <v>131</v>
      </c>
      <c r="F2847">
        <v>110</v>
      </c>
      <c r="G2847">
        <f>Table1[[#This Row],[Actual_Sales]]-Table1[[#This Row],[Budget_Sales]]</f>
        <v>21</v>
      </c>
      <c r="H2847" s="5">
        <f>IF(
Table1[[#This Row],[Budget_Sales]]=0,
"",
IF(
Table1[[#This Row],[Budget_Sales]]&gt;0,
(Table1[[#This Row],[Actual_Sales]]-Table1[[#This Row],[Budget_Sales]])/Table1[[#This Row],[Budget_Sales]],
(Table1[[#This Row],[Actual_Sales]]-Table1[[#This Row],[Budget_Sales]])/ABS(Table1[[#This Row],[Budget_Sales]])
)
)</f>
        <v>0.19090909090909092</v>
      </c>
      <c r="I2847" s="5" t="str">
        <f>IF(Table1[[#This Row],[Sales_Var]]&gt;=0,"Above Budget","Below Budget")</f>
        <v>Above Budget</v>
      </c>
      <c r="J2847">
        <f>Table1[[#This Row],[Actual_Sales]]-(Table1[[#This Row],[COGS]]+Table1[[#This Row],[Expenses]])</f>
        <v>30</v>
      </c>
      <c r="K2847">
        <v>30</v>
      </c>
      <c r="L2847">
        <f>Table1[[#This Row],[Actual_Profit]]-Table1[[#This Row],[Budget_Profit]]</f>
        <v>0</v>
      </c>
      <c r="M2847" s="5">
        <f>IF(
Table1[[#This Row],[Budget_Profit]]=0,
"",
IF(
Table1[[#This Row],[Budget_Profit]]&gt;0,
(Table1[[#This Row],[Actual_Profit]]-Table1[[#This Row],[Budget_Profit]])/Table1[[#This Row],[Budget_Profit]],
(Table1[[#This Row],[Actual_Profit]]-Table1[[#This Row],[Budget_Profit]])/ABS(Table1[[#This Row],[Budget_Profit]])
)
)</f>
        <v>0</v>
      </c>
      <c r="N2847" s="5" t="str">
        <f>IF(Table1[[#This Row],[Profit_Var]]&gt;=0, "Above Budget", "Below Budget")</f>
        <v>Above Budget</v>
      </c>
      <c r="O2847">
        <v>52</v>
      </c>
      <c r="P2847">
        <v>40</v>
      </c>
      <c r="Q2847">
        <f>Table1[[#This Row],[COGS]]-Table1[[#This Row],[Budget_COGS]]</f>
        <v>12</v>
      </c>
      <c r="R2847" s="5">
        <f>IF(
Table1[[#This Row],[Budget_COGS]]=0,
"",
IF(
Table1[[#This Row],[Budget_COGS]]&gt;0,
(Table1[[#This Row],[Budget_COGS]]-Table1[[#This Row],[COGS]]) / Table1[[#This Row],[Budget_COGS]],
(Table1[[#This Row],[Budget_COGS]]-Table1[[#This Row],[COGS]]) / ABS(Table1[[#This Row],[Budget_COGS]])
)
)</f>
        <v>-0.3</v>
      </c>
      <c r="S2847" s="5" t="str">
        <f>IF(Table1[[#This Row],[COGS _Var]]&gt;=0, "Above Budget", "Below Budget")</f>
        <v>Above Budget</v>
      </c>
      <c r="T2847">
        <f>Table1[[#This Row],[Actual_Sales]]-Table1[[#This Row],[COGS]]</f>
        <v>79</v>
      </c>
      <c r="U2847">
        <v>70</v>
      </c>
      <c r="V2847">
        <f>Table1[[#This Row],[Gross_Margin]]-Table1[[#This Row],[Budget_Margin]]</f>
        <v>9</v>
      </c>
      <c r="W2847" s="5">
        <f>IF(
Table1[[#This Row],[Budget_Margin]]=0,
"",
IF(
Table1[[#This Row],[Budget_Margin]]&gt;0,
(Table1[[#This Row],[Gross_Margin]]-Table1[[#This Row],[Budget_Margin]]) / Table1[[#This Row],[Budget_Margin]],
(Table1[[#This Row],[Gross_Margin]]-Table1[[#This Row],[Budget_Margin]]) / ABS(Table1[[#This Row],[Budget_Margin]])
)
)</f>
        <v>0.12857142857142856</v>
      </c>
      <c r="X2847" s="5" t="str">
        <f>IF(Table1[[#This Row],[Margin_Var]]&gt;=0, "Above Budget", "Below Budget")</f>
        <v>Above Budget</v>
      </c>
      <c r="Y2847" s="5">
        <f>IFERROR(Table1[[#This Row],[Gross_Margin]]/Table1[[#This Row],[Actual_Sales]],0)</f>
        <v>0.60305343511450382</v>
      </c>
      <c r="Z2847" s="5">
        <f>Table1[[#This Row],[Actual_Profit]]/Table1[[#This Row],[Actual_Sales]]</f>
        <v>0.22900763358778625</v>
      </c>
      <c r="AA2847">
        <v>49</v>
      </c>
      <c r="AB2847" s="5">
        <f>IFERROR(Table1[[#This Row],[Expenses]]/Table1[[#This Row],[Actual_Sales]],0)</f>
        <v>0.37404580152671757</v>
      </c>
      <c r="AC2847">
        <v>17</v>
      </c>
      <c r="AD2847">
        <v>662</v>
      </c>
      <c r="AE2847" s="5">
        <f>IFERROR(Table1[[#This Row],[Inventory]]/Table1[[#This Row],[Actual_Sales]],0)</f>
        <v>5.0534351145038165</v>
      </c>
    </row>
    <row r="2848" spans="1:31" x14ac:dyDescent="0.25">
      <c r="A2848">
        <v>1385</v>
      </c>
      <c r="B2848">
        <v>818</v>
      </c>
      <c r="C2848">
        <v>13</v>
      </c>
      <c r="D2848" s="2">
        <v>40391</v>
      </c>
      <c r="E2848">
        <v>131</v>
      </c>
      <c r="F2848">
        <v>80</v>
      </c>
      <c r="G2848">
        <f>Table1[[#This Row],[Actual_Sales]]-Table1[[#This Row],[Budget_Sales]]</f>
        <v>51</v>
      </c>
      <c r="H2848" s="5">
        <f>IF(
Table1[[#This Row],[Budget_Sales]]=0,
"",
IF(
Table1[[#This Row],[Budget_Sales]]&gt;0,
(Table1[[#This Row],[Actual_Sales]]-Table1[[#This Row],[Budget_Sales]])/Table1[[#This Row],[Budget_Sales]],
(Table1[[#This Row],[Actual_Sales]]-Table1[[#This Row],[Budget_Sales]])/ABS(Table1[[#This Row],[Budget_Sales]])
)
)</f>
        <v>0.63749999999999996</v>
      </c>
      <c r="I2848" s="5" t="str">
        <f>IF(Table1[[#This Row],[Sales_Var]]&gt;=0,"Above Budget","Below Budget")</f>
        <v>Above Budget</v>
      </c>
      <c r="J2848">
        <f>Table1[[#This Row],[Actual_Sales]]-(Table1[[#This Row],[COGS]]+Table1[[#This Row],[Expenses]])</f>
        <v>30</v>
      </c>
      <c r="K2848">
        <v>20</v>
      </c>
      <c r="L2848">
        <f>Table1[[#This Row],[Actual_Profit]]-Table1[[#This Row],[Budget_Profit]]</f>
        <v>10</v>
      </c>
      <c r="M2848" s="5">
        <f>IF(
Table1[[#This Row],[Budget_Profit]]=0,
"",
IF(
Table1[[#This Row],[Budget_Profit]]&gt;0,
(Table1[[#This Row],[Actual_Profit]]-Table1[[#This Row],[Budget_Profit]])/Table1[[#This Row],[Budget_Profit]],
(Table1[[#This Row],[Actual_Profit]]-Table1[[#This Row],[Budget_Profit]])/ABS(Table1[[#This Row],[Budget_Profit]])
)
)</f>
        <v>0.5</v>
      </c>
      <c r="N2848" s="5" t="str">
        <f>IF(Table1[[#This Row],[Profit_Var]]&gt;=0, "Above Budget", "Below Budget")</f>
        <v>Above Budget</v>
      </c>
      <c r="O2848">
        <v>52</v>
      </c>
      <c r="P2848">
        <v>30</v>
      </c>
      <c r="Q2848">
        <f>Table1[[#This Row],[COGS]]-Table1[[#This Row],[Budget_COGS]]</f>
        <v>22</v>
      </c>
      <c r="R2848" s="5">
        <f>IF(
Table1[[#This Row],[Budget_COGS]]=0,
"",
IF(
Table1[[#This Row],[Budget_COGS]]&gt;0,
(Table1[[#This Row],[Budget_COGS]]-Table1[[#This Row],[COGS]]) / Table1[[#This Row],[Budget_COGS]],
(Table1[[#This Row],[Budget_COGS]]-Table1[[#This Row],[COGS]]) / ABS(Table1[[#This Row],[Budget_COGS]])
)
)</f>
        <v>-0.73333333333333328</v>
      </c>
      <c r="S2848" s="5" t="str">
        <f>IF(Table1[[#This Row],[COGS _Var]]&gt;=0, "Above Budget", "Below Budget")</f>
        <v>Above Budget</v>
      </c>
      <c r="T2848">
        <f>Table1[[#This Row],[Actual_Sales]]-Table1[[#This Row],[COGS]]</f>
        <v>79</v>
      </c>
      <c r="U2848">
        <v>50</v>
      </c>
      <c r="V2848">
        <f>Table1[[#This Row],[Gross_Margin]]-Table1[[#This Row],[Budget_Margin]]</f>
        <v>29</v>
      </c>
      <c r="W2848" s="5">
        <f>IF(
Table1[[#This Row],[Budget_Margin]]=0,
"",
IF(
Table1[[#This Row],[Budget_Margin]]&gt;0,
(Table1[[#This Row],[Gross_Margin]]-Table1[[#This Row],[Budget_Margin]]) / Table1[[#This Row],[Budget_Margin]],
(Table1[[#This Row],[Gross_Margin]]-Table1[[#This Row],[Budget_Margin]]) / ABS(Table1[[#This Row],[Budget_Margin]])
)
)</f>
        <v>0.57999999999999996</v>
      </c>
      <c r="X2848" s="5" t="str">
        <f>IF(Table1[[#This Row],[Margin_Var]]&gt;=0, "Above Budget", "Below Budget")</f>
        <v>Above Budget</v>
      </c>
      <c r="Y2848" s="5">
        <f>IFERROR(Table1[[#This Row],[Gross_Margin]]/Table1[[#This Row],[Actual_Sales]],0)</f>
        <v>0.60305343511450382</v>
      </c>
      <c r="Z2848" s="5">
        <f>Table1[[#This Row],[Actual_Profit]]/Table1[[#This Row],[Actual_Sales]]</f>
        <v>0.22900763358778625</v>
      </c>
      <c r="AA2848">
        <v>49</v>
      </c>
      <c r="AB2848" s="5">
        <f>IFERROR(Table1[[#This Row],[Expenses]]/Table1[[#This Row],[Actual_Sales]],0)</f>
        <v>0.37404580152671757</v>
      </c>
      <c r="AC2848">
        <v>17</v>
      </c>
      <c r="AD2848">
        <v>662</v>
      </c>
      <c r="AE2848" s="5">
        <f>IFERROR(Table1[[#This Row],[Inventory]]/Table1[[#This Row],[Actual_Sales]],0)</f>
        <v>5.0534351145038165</v>
      </c>
    </row>
    <row r="2849" spans="1:31" x14ac:dyDescent="0.25">
      <c r="A2849">
        <v>1081</v>
      </c>
      <c r="B2849">
        <v>281</v>
      </c>
      <c r="C2849">
        <v>4</v>
      </c>
      <c r="D2849" s="2">
        <v>40360</v>
      </c>
      <c r="E2849">
        <v>131</v>
      </c>
      <c r="F2849">
        <v>110</v>
      </c>
      <c r="G2849">
        <f>Table1[[#This Row],[Actual_Sales]]-Table1[[#This Row],[Budget_Sales]]</f>
        <v>21</v>
      </c>
      <c r="H2849" s="5">
        <f>IF(
Table1[[#This Row],[Budget_Sales]]=0,
"",
IF(
Table1[[#This Row],[Budget_Sales]]&gt;0,
(Table1[[#This Row],[Actual_Sales]]-Table1[[#This Row],[Budget_Sales]])/Table1[[#This Row],[Budget_Sales]],
(Table1[[#This Row],[Actual_Sales]]-Table1[[#This Row],[Budget_Sales]])/ABS(Table1[[#This Row],[Budget_Sales]])
)
)</f>
        <v>0.19090909090909092</v>
      </c>
      <c r="I2849" s="5" t="str">
        <f>IF(Table1[[#This Row],[Sales_Var]]&gt;=0,"Above Budget","Below Budget")</f>
        <v>Above Budget</v>
      </c>
      <c r="J2849">
        <f>Table1[[#This Row],[Actual_Sales]]-(Table1[[#This Row],[COGS]]+Table1[[#This Row],[Expenses]])</f>
        <v>30</v>
      </c>
      <c r="K2849">
        <v>40</v>
      </c>
      <c r="L2849">
        <f>Table1[[#This Row],[Actual_Profit]]-Table1[[#This Row],[Budget_Profit]]</f>
        <v>-10</v>
      </c>
      <c r="M2849" s="5">
        <f>IF(
Table1[[#This Row],[Budget_Profit]]=0,
"",
IF(
Table1[[#This Row],[Budget_Profit]]&gt;0,
(Table1[[#This Row],[Actual_Profit]]-Table1[[#This Row],[Budget_Profit]])/Table1[[#This Row],[Budget_Profit]],
(Table1[[#This Row],[Actual_Profit]]-Table1[[#This Row],[Budget_Profit]])/ABS(Table1[[#This Row],[Budget_Profit]])
)
)</f>
        <v>-0.25</v>
      </c>
      <c r="N2849" s="5" t="str">
        <f>IF(Table1[[#This Row],[Profit_Var]]&gt;=0, "Above Budget", "Below Budget")</f>
        <v>Below Budget</v>
      </c>
      <c r="O2849">
        <v>52</v>
      </c>
      <c r="P2849">
        <v>40</v>
      </c>
      <c r="Q2849">
        <f>Table1[[#This Row],[COGS]]-Table1[[#This Row],[Budget_COGS]]</f>
        <v>12</v>
      </c>
      <c r="R2849" s="5">
        <f>IF(
Table1[[#This Row],[Budget_COGS]]=0,
"",
IF(
Table1[[#This Row],[Budget_COGS]]&gt;0,
(Table1[[#This Row],[Budget_COGS]]-Table1[[#This Row],[COGS]]) / Table1[[#This Row],[Budget_COGS]],
(Table1[[#This Row],[Budget_COGS]]-Table1[[#This Row],[COGS]]) / ABS(Table1[[#This Row],[Budget_COGS]])
)
)</f>
        <v>-0.3</v>
      </c>
      <c r="S2849" s="5" t="str">
        <f>IF(Table1[[#This Row],[COGS _Var]]&gt;=0, "Above Budget", "Below Budget")</f>
        <v>Above Budget</v>
      </c>
      <c r="T2849">
        <f>Table1[[#This Row],[Actual_Sales]]-Table1[[#This Row],[COGS]]</f>
        <v>79</v>
      </c>
      <c r="U2849">
        <v>70</v>
      </c>
      <c r="V2849">
        <f>Table1[[#This Row],[Gross_Margin]]-Table1[[#This Row],[Budget_Margin]]</f>
        <v>9</v>
      </c>
      <c r="W2849" s="5">
        <f>IF(
Table1[[#This Row],[Budget_Margin]]=0,
"",
IF(
Table1[[#This Row],[Budget_Margin]]&gt;0,
(Table1[[#This Row],[Gross_Margin]]-Table1[[#This Row],[Budget_Margin]]) / Table1[[#This Row],[Budget_Margin]],
(Table1[[#This Row],[Gross_Margin]]-Table1[[#This Row],[Budget_Margin]]) / ABS(Table1[[#This Row],[Budget_Margin]])
)
)</f>
        <v>0.12857142857142856</v>
      </c>
      <c r="X2849" s="5" t="str">
        <f>IF(Table1[[#This Row],[Margin_Var]]&gt;=0, "Above Budget", "Below Budget")</f>
        <v>Above Budget</v>
      </c>
      <c r="Y2849" s="5">
        <f>IFERROR(Table1[[#This Row],[Gross_Margin]]/Table1[[#This Row],[Actual_Sales]],0)</f>
        <v>0.60305343511450382</v>
      </c>
      <c r="Z2849" s="5">
        <f>Table1[[#This Row],[Actual_Profit]]/Table1[[#This Row],[Actual_Sales]]</f>
        <v>0.22900763358778625</v>
      </c>
      <c r="AA2849">
        <v>49</v>
      </c>
      <c r="AB2849" s="5">
        <f>IFERROR(Table1[[#This Row],[Expenses]]/Table1[[#This Row],[Actual_Sales]],0)</f>
        <v>0.37404580152671757</v>
      </c>
      <c r="AC2849">
        <v>17</v>
      </c>
      <c r="AD2849">
        <v>-456</v>
      </c>
      <c r="AE2849" s="5">
        <f>IFERROR(Table1[[#This Row],[Inventory]]/Table1[[#This Row],[Actual_Sales]],0)</f>
        <v>-3.4809160305343512</v>
      </c>
    </row>
    <row r="2850" spans="1:31" x14ac:dyDescent="0.25">
      <c r="A2850">
        <v>1112</v>
      </c>
      <c r="B2850">
        <v>415</v>
      </c>
      <c r="C2850">
        <v>13</v>
      </c>
      <c r="D2850" s="2">
        <v>40360</v>
      </c>
      <c r="E2850">
        <v>131</v>
      </c>
      <c r="F2850">
        <v>80</v>
      </c>
      <c r="G2850">
        <f>Table1[[#This Row],[Actual_Sales]]-Table1[[#This Row],[Budget_Sales]]</f>
        <v>51</v>
      </c>
      <c r="H2850" s="5">
        <f>IF(
Table1[[#This Row],[Budget_Sales]]=0,
"",
IF(
Table1[[#This Row],[Budget_Sales]]&gt;0,
(Table1[[#This Row],[Actual_Sales]]-Table1[[#This Row],[Budget_Sales]])/Table1[[#This Row],[Budget_Sales]],
(Table1[[#This Row],[Actual_Sales]]-Table1[[#This Row],[Budget_Sales]])/ABS(Table1[[#This Row],[Budget_Sales]])
)
)</f>
        <v>0.63749999999999996</v>
      </c>
      <c r="I2850" s="5" t="str">
        <f>IF(Table1[[#This Row],[Sales_Var]]&gt;=0,"Above Budget","Below Budget")</f>
        <v>Above Budget</v>
      </c>
      <c r="J2850">
        <f>Table1[[#This Row],[Actual_Sales]]-(Table1[[#This Row],[COGS]]+Table1[[#This Row],[Expenses]])</f>
        <v>30</v>
      </c>
      <c r="K2850">
        <v>20</v>
      </c>
      <c r="L2850">
        <f>Table1[[#This Row],[Actual_Profit]]-Table1[[#This Row],[Budget_Profit]]</f>
        <v>10</v>
      </c>
      <c r="M2850" s="5">
        <f>IF(
Table1[[#This Row],[Budget_Profit]]=0,
"",
IF(
Table1[[#This Row],[Budget_Profit]]&gt;0,
(Table1[[#This Row],[Actual_Profit]]-Table1[[#This Row],[Budget_Profit]])/Table1[[#This Row],[Budget_Profit]],
(Table1[[#This Row],[Actual_Profit]]-Table1[[#This Row],[Budget_Profit]])/ABS(Table1[[#This Row],[Budget_Profit]])
)
)</f>
        <v>0.5</v>
      </c>
      <c r="N2850" s="5" t="str">
        <f>IF(Table1[[#This Row],[Profit_Var]]&gt;=0, "Above Budget", "Below Budget")</f>
        <v>Above Budget</v>
      </c>
      <c r="O2850">
        <v>52</v>
      </c>
      <c r="P2850">
        <v>30</v>
      </c>
      <c r="Q2850">
        <f>Table1[[#This Row],[COGS]]-Table1[[#This Row],[Budget_COGS]]</f>
        <v>22</v>
      </c>
      <c r="R2850" s="5">
        <f>IF(
Table1[[#This Row],[Budget_COGS]]=0,
"",
IF(
Table1[[#This Row],[Budget_COGS]]&gt;0,
(Table1[[#This Row],[Budget_COGS]]-Table1[[#This Row],[COGS]]) / Table1[[#This Row],[Budget_COGS]],
(Table1[[#This Row],[Budget_COGS]]-Table1[[#This Row],[COGS]]) / ABS(Table1[[#This Row],[Budget_COGS]])
)
)</f>
        <v>-0.73333333333333328</v>
      </c>
      <c r="S2850" s="5" t="str">
        <f>IF(Table1[[#This Row],[COGS _Var]]&gt;=0, "Above Budget", "Below Budget")</f>
        <v>Above Budget</v>
      </c>
      <c r="T2850">
        <f>Table1[[#This Row],[Actual_Sales]]-Table1[[#This Row],[COGS]]</f>
        <v>79</v>
      </c>
      <c r="U2850">
        <v>50</v>
      </c>
      <c r="V2850">
        <f>Table1[[#This Row],[Gross_Margin]]-Table1[[#This Row],[Budget_Margin]]</f>
        <v>29</v>
      </c>
      <c r="W2850" s="5">
        <f>IF(
Table1[[#This Row],[Budget_Margin]]=0,
"",
IF(
Table1[[#This Row],[Budget_Margin]]&gt;0,
(Table1[[#This Row],[Gross_Margin]]-Table1[[#This Row],[Budget_Margin]]) / Table1[[#This Row],[Budget_Margin]],
(Table1[[#This Row],[Gross_Margin]]-Table1[[#This Row],[Budget_Margin]]) / ABS(Table1[[#This Row],[Budget_Margin]])
)
)</f>
        <v>0.57999999999999996</v>
      </c>
      <c r="X2850" s="5" t="str">
        <f>IF(Table1[[#This Row],[Margin_Var]]&gt;=0, "Above Budget", "Below Budget")</f>
        <v>Above Budget</v>
      </c>
      <c r="Y2850" s="5">
        <f>IFERROR(Table1[[#This Row],[Gross_Margin]]/Table1[[#This Row],[Actual_Sales]],0)</f>
        <v>0.60305343511450382</v>
      </c>
      <c r="Z2850" s="5">
        <f>Table1[[#This Row],[Actual_Profit]]/Table1[[#This Row],[Actual_Sales]]</f>
        <v>0.22900763358778625</v>
      </c>
      <c r="AA2850">
        <v>49</v>
      </c>
      <c r="AB2850" s="5">
        <f>IFERROR(Table1[[#This Row],[Expenses]]/Table1[[#This Row],[Actual_Sales]],0)</f>
        <v>0.37404580152671757</v>
      </c>
      <c r="AC2850">
        <v>17</v>
      </c>
      <c r="AD2850">
        <v>668</v>
      </c>
      <c r="AE2850" s="5">
        <f>IFERROR(Table1[[#This Row],[Inventory]]/Table1[[#This Row],[Actual_Sales]],0)</f>
        <v>5.0992366412213741</v>
      </c>
    </row>
    <row r="2851" spans="1:31" x14ac:dyDescent="0.25">
      <c r="A2851">
        <v>1616</v>
      </c>
      <c r="B2851">
        <v>303</v>
      </c>
      <c r="C2851">
        <v>12</v>
      </c>
      <c r="D2851" s="2">
        <v>40452</v>
      </c>
      <c r="E2851">
        <v>118</v>
      </c>
      <c r="F2851">
        <v>80</v>
      </c>
      <c r="G2851">
        <f>Table1[[#This Row],[Actual_Sales]]-Table1[[#This Row],[Budget_Sales]]</f>
        <v>38</v>
      </c>
      <c r="H2851" s="5">
        <f>IF(
Table1[[#This Row],[Budget_Sales]]=0,
"",
IF(
Table1[[#This Row],[Budget_Sales]]&gt;0,
(Table1[[#This Row],[Actual_Sales]]-Table1[[#This Row],[Budget_Sales]])/Table1[[#This Row],[Budget_Sales]],
(Table1[[#This Row],[Actual_Sales]]-Table1[[#This Row],[Budget_Sales]])/ABS(Table1[[#This Row],[Budget_Sales]])
)
)</f>
        <v>0.47499999999999998</v>
      </c>
      <c r="I2851" s="5" t="str">
        <f>IF(Table1[[#This Row],[Sales_Var]]&gt;=0,"Above Budget","Below Budget")</f>
        <v>Above Budget</v>
      </c>
      <c r="J2851">
        <f>Table1[[#This Row],[Actual_Sales]]-(Table1[[#This Row],[COGS]]+Table1[[#This Row],[Expenses]])</f>
        <v>27</v>
      </c>
      <c r="K2851">
        <v>40</v>
      </c>
      <c r="L2851">
        <f>Table1[[#This Row],[Actual_Profit]]-Table1[[#This Row],[Budget_Profit]]</f>
        <v>-13</v>
      </c>
      <c r="M2851" s="5">
        <f>IF(
Table1[[#This Row],[Budget_Profit]]=0,
"",
IF(
Table1[[#This Row],[Budget_Profit]]&gt;0,
(Table1[[#This Row],[Actual_Profit]]-Table1[[#This Row],[Budget_Profit]])/Table1[[#This Row],[Budget_Profit]],
(Table1[[#This Row],[Actual_Profit]]-Table1[[#This Row],[Budget_Profit]])/ABS(Table1[[#This Row],[Budget_Profit]])
)
)</f>
        <v>-0.32500000000000001</v>
      </c>
      <c r="N2851" s="5" t="str">
        <f>IF(Table1[[#This Row],[Profit_Var]]&gt;=0, "Above Budget", "Below Budget")</f>
        <v>Below Budget</v>
      </c>
      <c r="O2851">
        <v>54</v>
      </c>
      <c r="P2851">
        <v>30</v>
      </c>
      <c r="Q2851">
        <f>Table1[[#This Row],[COGS]]-Table1[[#This Row],[Budget_COGS]]</f>
        <v>24</v>
      </c>
      <c r="R2851" s="5">
        <f>IF(
Table1[[#This Row],[Budget_COGS]]=0,
"",
IF(
Table1[[#This Row],[Budget_COGS]]&gt;0,
(Table1[[#This Row],[Budget_COGS]]-Table1[[#This Row],[COGS]]) / Table1[[#This Row],[Budget_COGS]],
(Table1[[#This Row],[Budget_COGS]]-Table1[[#This Row],[COGS]]) / ABS(Table1[[#This Row],[Budget_COGS]])
)
)</f>
        <v>-0.8</v>
      </c>
      <c r="S2851" s="5" t="str">
        <f>IF(Table1[[#This Row],[COGS _Var]]&gt;=0, "Above Budget", "Below Budget")</f>
        <v>Above Budget</v>
      </c>
      <c r="T2851">
        <f>Table1[[#This Row],[Actual_Sales]]-Table1[[#This Row],[COGS]]</f>
        <v>64</v>
      </c>
      <c r="U2851">
        <v>50</v>
      </c>
      <c r="V2851">
        <f>Table1[[#This Row],[Gross_Margin]]-Table1[[#This Row],[Budget_Margin]]</f>
        <v>14</v>
      </c>
      <c r="W2851" s="5">
        <f>IF(
Table1[[#This Row],[Budget_Margin]]=0,
"",
IF(
Table1[[#This Row],[Budget_Margin]]&gt;0,
(Table1[[#This Row],[Gross_Margin]]-Table1[[#This Row],[Budget_Margin]]) / Table1[[#This Row],[Budget_Margin]],
(Table1[[#This Row],[Gross_Margin]]-Table1[[#This Row],[Budget_Margin]]) / ABS(Table1[[#This Row],[Budget_Margin]])
)
)</f>
        <v>0.28000000000000003</v>
      </c>
      <c r="X2851" s="5" t="str">
        <f>IF(Table1[[#This Row],[Margin_Var]]&gt;=0, "Above Budget", "Below Budget")</f>
        <v>Above Budget</v>
      </c>
      <c r="Y2851" s="5">
        <f>IFERROR(Table1[[#This Row],[Gross_Margin]]/Table1[[#This Row],[Actual_Sales]],0)</f>
        <v>0.5423728813559322</v>
      </c>
      <c r="Z2851" s="5">
        <f>Table1[[#This Row],[Actual_Profit]]/Table1[[#This Row],[Actual_Sales]]</f>
        <v>0.2288135593220339</v>
      </c>
      <c r="AA2851">
        <v>37</v>
      </c>
      <c r="AB2851" s="5">
        <f>IFERROR(Table1[[#This Row],[Expenses]]/Table1[[#This Row],[Actual_Sales]],0)</f>
        <v>0.3135593220338983</v>
      </c>
      <c r="AC2851">
        <v>16</v>
      </c>
      <c r="AD2851">
        <v>1037</v>
      </c>
      <c r="AE2851" s="5">
        <f>IFERROR(Table1[[#This Row],[Inventory]]/Table1[[#This Row],[Actual_Sales]],0)</f>
        <v>8.7881355932203391</v>
      </c>
    </row>
    <row r="2852" spans="1:31" x14ac:dyDescent="0.25">
      <c r="A2852">
        <v>2019</v>
      </c>
      <c r="B2852">
        <v>513</v>
      </c>
      <c r="C2852">
        <v>1</v>
      </c>
      <c r="D2852" s="2">
        <v>40513</v>
      </c>
      <c r="E2852">
        <v>127</v>
      </c>
      <c r="F2852">
        <v>120</v>
      </c>
      <c r="G2852">
        <f>Table1[[#This Row],[Actual_Sales]]-Table1[[#This Row],[Budget_Sales]]</f>
        <v>7</v>
      </c>
      <c r="H2852" s="5">
        <f>IF(
Table1[[#This Row],[Budget_Sales]]=0,
"",
IF(
Table1[[#This Row],[Budget_Sales]]&gt;0,
(Table1[[#This Row],[Actual_Sales]]-Table1[[#This Row],[Budget_Sales]])/Table1[[#This Row],[Budget_Sales]],
(Table1[[#This Row],[Actual_Sales]]-Table1[[#This Row],[Budget_Sales]])/ABS(Table1[[#This Row],[Budget_Sales]])
)
)</f>
        <v>5.8333333333333334E-2</v>
      </c>
      <c r="I2852" s="5" t="str">
        <f>IF(Table1[[#This Row],[Sales_Var]]&gt;=0,"Above Budget","Below Budget")</f>
        <v>Above Budget</v>
      </c>
      <c r="J2852">
        <f>Table1[[#This Row],[Actual_Sales]]-(Table1[[#This Row],[COGS]]+Table1[[#This Row],[Expenses]])</f>
        <v>29</v>
      </c>
      <c r="K2852">
        <v>40</v>
      </c>
      <c r="L2852">
        <f>Table1[[#This Row],[Actual_Profit]]-Table1[[#This Row],[Budget_Profit]]</f>
        <v>-11</v>
      </c>
      <c r="M2852" s="5">
        <f>IF(
Table1[[#This Row],[Budget_Profit]]=0,
"",
IF(
Table1[[#This Row],[Budget_Profit]]&gt;0,
(Table1[[#This Row],[Actual_Profit]]-Table1[[#This Row],[Budget_Profit]])/Table1[[#This Row],[Budget_Profit]],
(Table1[[#This Row],[Actual_Profit]]-Table1[[#This Row],[Budget_Profit]])/ABS(Table1[[#This Row],[Budget_Profit]])
)
)</f>
        <v>-0.27500000000000002</v>
      </c>
      <c r="N2852" s="5" t="str">
        <f>IF(Table1[[#This Row],[Profit_Var]]&gt;=0, "Above Budget", "Below Budget")</f>
        <v>Below Budget</v>
      </c>
      <c r="O2852">
        <v>54</v>
      </c>
      <c r="P2852">
        <v>50</v>
      </c>
      <c r="Q2852">
        <f>Table1[[#This Row],[COGS]]-Table1[[#This Row],[Budget_COGS]]</f>
        <v>4</v>
      </c>
      <c r="R2852" s="5">
        <f>IF(
Table1[[#This Row],[Budget_COGS]]=0,
"",
IF(
Table1[[#This Row],[Budget_COGS]]&gt;0,
(Table1[[#This Row],[Budget_COGS]]-Table1[[#This Row],[COGS]]) / Table1[[#This Row],[Budget_COGS]],
(Table1[[#This Row],[Budget_COGS]]-Table1[[#This Row],[COGS]]) / ABS(Table1[[#This Row],[Budget_COGS]])
)
)</f>
        <v>-0.08</v>
      </c>
      <c r="S2852" s="5" t="str">
        <f>IF(Table1[[#This Row],[COGS _Var]]&gt;=0, "Above Budget", "Below Budget")</f>
        <v>Above Budget</v>
      </c>
      <c r="T2852">
        <f>Table1[[#This Row],[Actual_Sales]]-Table1[[#This Row],[COGS]]</f>
        <v>73</v>
      </c>
      <c r="U2852">
        <v>70</v>
      </c>
      <c r="V2852">
        <f>Table1[[#This Row],[Gross_Margin]]-Table1[[#This Row],[Budget_Margin]]</f>
        <v>3</v>
      </c>
      <c r="W2852" s="5">
        <f>IF(
Table1[[#This Row],[Budget_Margin]]=0,
"",
IF(
Table1[[#This Row],[Budget_Margin]]&gt;0,
(Table1[[#This Row],[Gross_Margin]]-Table1[[#This Row],[Budget_Margin]]) / Table1[[#This Row],[Budget_Margin]],
(Table1[[#This Row],[Gross_Margin]]-Table1[[#This Row],[Budget_Margin]]) / ABS(Table1[[#This Row],[Budget_Margin]])
)
)</f>
        <v>4.2857142857142858E-2</v>
      </c>
      <c r="X2852" s="5" t="str">
        <f>IF(Table1[[#This Row],[Margin_Var]]&gt;=0, "Above Budget", "Below Budget")</f>
        <v>Above Budget</v>
      </c>
      <c r="Y2852" s="5">
        <f>IFERROR(Table1[[#This Row],[Gross_Margin]]/Table1[[#This Row],[Actual_Sales]],0)</f>
        <v>0.57480314960629919</v>
      </c>
      <c r="Z2852" s="5">
        <f>Table1[[#This Row],[Actual_Profit]]/Table1[[#This Row],[Actual_Sales]]</f>
        <v>0.2283464566929134</v>
      </c>
      <c r="AA2852">
        <v>44</v>
      </c>
      <c r="AB2852" s="5">
        <f>IFERROR(Table1[[#This Row],[Expenses]]/Table1[[#This Row],[Actual_Sales]],0)</f>
        <v>0.34645669291338582</v>
      </c>
      <c r="AC2852">
        <v>17</v>
      </c>
      <c r="AD2852">
        <v>424</v>
      </c>
      <c r="AE2852" s="5">
        <f>IFERROR(Table1[[#This Row],[Inventory]]/Table1[[#This Row],[Actual_Sales]],0)</f>
        <v>3.3385826771653542</v>
      </c>
    </row>
    <row r="2853" spans="1:31" x14ac:dyDescent="0.25">
      <c r="A2853">
        <v>1964</v>
      </c>
      <c r="B2853">
        <v>303</v>
      </c>
      <c r="C2853">
        <v>10</v>
      </c>
      <c r="D2853" s="2">
        <v>40513</v>
      </c>
      <c r="E2853">
        <v>127</v>
      </c>
      <c r="F2853">
        <v>110</v>
      </c>
      <c r="G2853">
        <f>Table1[[#This Row],[Actual_Sales]]-Table1[[#This Row],[Budget_Sales]]</f>
        <v>17</v>
      </c>
      <c r="H2853" s="5">
        <f>IF(
Table1[[#This Row],[Budget_Sales]]=0,
"",
IF(
Table1[[#This Row],[Budget_Sales]]&gt;0,
(Table1[[#This Row],[Actual_Sales]]-Table1[[#This Row],[Budget_Sales]])/Table1[[#This Row],[Budget_Sales]],
(Table1[[#This Row],[Actual_Sales]]-Table1[[#This Row],[Budget_Sales]])/ABS(Table1[[#This Row],[Budget_Sales]])
)
)</f>
        <v>0.15454545454545454</v>
      </c>
      <c r="I2853" s="5" t="str">
        <f>IF(Table1[[#This Row],[Sales_Var]]&gt;=0,"Above Budget","Below Budget")</f>
        <v>Above Budget</v>
      </c>
      <c r="J2853">
        <f>Table1[[#This Row],[Actual_Sales]]-(Table1[[#This Row],[COGS]]+Table1[[#This Row],[Expenses]])</f>
        <v>29</v>
      </c>
      <c r="K2853">
        <v>30</v>
      </c>
      <c r="L2853">
        <f>Table1[[#This Row],[Actual_Profit]]-Table1[[#This Row],[Budget_Profit]]</f>
        <v>-1</v>
      </c>
      <c r="M2853" s="5">
        <f>IF(
Table1[[#This Row],[Budget_Profit]]=0,
"",
IF(
Table1[[#This Row],[Budget_Profit]]&gt;0,
(Table1[[#This Row],[Actual_Profit]]-Table1[[#This Row],[Budget_Profit]])/Table1[[#This Row],[Budget_Profit]],
(Table1[[#This Row],[Actual_Profit]]-Table1[[#This Row],[Budget_Profit]])/ABS(Table1[[#This Row],[Budget_Profit]])
)
)</f>
        <v>-3.3333333333333333E-2</v>
      </c>
      <c r="N2853" s="5" t="str">
        <f>IF(Table1[[#This Row],[Profit_Var]]&gt;=0, "Above Budget", "Below Budget")</f>
        <v>Below Budget</v>
      </c>
      <c r="O2853">
        <v>54</v>
      </c>
      <c r="P2853">
        <v>50</v>
      </c>
      <c r="Q2853">
        <f>Table1[[#This Row],[COGS]]-Table1[[#This Row],[Budget_COGS]]</f>
        <v>4</v>
      </c>
      <c r="R2853" s="5">
        <f>IF(
Table1[[#This Row],[Budget_COGS]]=0,
"",
IF(
Table1[[#This Row],[Budget_COGS]]&gt;0,
(Table1[[#This Row],[Budget_COGS]]-Table1[[#This Row],[COGS]]) / Table1[[#This Row],[Budget_COGS]],
(Table1[[#This Row],[Budget_COGS]]-Table1[[#This Row],[COGS]]) / ABS(Table1[[#This Row],[Budget_COGS]])
)
)</f>
        <v>-0.08</v>
      </c>
      <c r="S2853" s="5" t="str">
        <f>IF(Table1[[#This Row],[COGS _Var]]&gt;=0, "Above Budget", "Below Budget")</f>
        <v>Above Budget</v>
      </c>
      <c r="T2853">
        <f>Table1[[#This Row],[Actual_Sales]]-Table1[[#This Row],[COGS]]</f>
        <v>73</v>
      </c>
      <c r="U2853">
        <v>60</v>
      </c>
      <c r="V2853">
        <f>Table1[[#This Row],[Gross_Margin]]-Table1[[#This Row],[Budget_Margin]]</f>
        <v>13</v>
      </c>
      <c r="W2853" s="5">
        <f>IF(
Table1[[#This Row],[Budget_Margin]]=0,
"",
IF(
Table1[[#This Row],[Budget_Margin]]&gt;0,
(Table1[[#This Row],[Gross_Margin]]-Table1[[#This Row],[Budget_Margin]]) / Table1[[#This Row],[Budget_Margin]],
(Table1[[#This Row],[Gross_Margin]]-Table1[[#This Row],[Budget_Margin]]) / ABS(Table1[[#This Row],[Budget_Margin]])
)
)</f>
        <v>0.21666666666666667</v>
      </c>
      <c r="X2853" s="5" t="str">
        <f>IF(Table1[[#This Row],[Margin_Var]]&gt;=0, "Above Budget", "Below Budget")</f>
        <v>Above Budget</v>
      </c>
      <c r="Y2853" s="5">
        <f>IFERROR(Table1[[#This Row],[Gross_Margin]]/Table1[[#This Row],[Actual_Sales]],0)</f>
        <v>0.57480314960629919</v>
      </c>
      <c r="Z2853" s="5">
        <f>Table1[[#This Row],[Actual_Profit]]/Table1[[#This Row],[Actual_Sales]]</f>
        <v>0.2283464566929134</v>
      </c>
      <c r="AA2853">
        <v>44</v>
      </c>
      <c r="AB2853" s="5">
        <f>IFERROR(Table1[[#This Row],[Expenses]]/Table1[[#This Row],[Actual_Sales]],0)</f>
        <v>0.34645669291338582</v>
      </c>
      <c r="AC2853">
        <v>17</v>
      </c>
      <c r="AD2853">
        <v>424</v>
      </c>
      <c r="AE2853" s="5">
        <f>IFERROR(Table1[[#This Row],[Inventory]]/Table1[[#This Row],[Actual_Sales]],0)</f>
        <v>3.3385826771653542</v>
      </c>
    </row>
    <row r="2854" spans="1:31" x14ac:dyDescent="0.25">
      <c r="A2854">
        <v>3020</v>
      </c>
      <c r="B2854">
        <v>234</v>
      </c>
      <c r="C2854">
        <v>2</v>
      </c>
      <c r="D2854" s="2">
        <v>40695</v>
      </c>
      <c r="E2854">
        <v>92</v>
      </c>
      <c r="F2854">
        <v>90</v>
      </c>
      <c r="G2854">
        <f>Table1[[#This Row],[Actual_Sales]]-Table1[[#This Row],[Budget_Sales]]</f>
        <v>2</v>
      </c>
      <c r="H2854" s="5">
        <f>IF(
Table1[[#This Row],[Budget_Sales]]=0,
"",
IF(
Table1[[#This Row],[Budget_Sales]]&gt;0,
(Table1[[#This Row],[Actual_Sales]]-Table1[[#This Row],[Budget_Sales]])/Table1[[#This Row],[Budget_Sales]],
(Table1[[#This Row],[Actual_Sales]]-Table1[[#This Row],[Budget_Sales]])/ABS(Table1[[#This Row],[Budget_Sales]])
)
)</f>
        <v>2.2222222222222223E-2</v>
      </c>
      <c r="I2854" s="5" t="str">
        <f>IF(Table1[[#This Row],[Sales_Var]]&gt;=0,"Above Budget","Below Budget")</f>
        <v>Above Budget</v>
      </c>
      <c r="J2854">
        <f>Table1[[#This Row],[Actual_Sales]]-(Table1[[#This Row],[COGS]]+Table1[[#This Row],[Expenses]])</f>
        <v>21</v>
      </c>
      <c r="K2854">
        <v>20</v>
      </c>
      <c r="L2854">
        <f>Table1[[#This Row],[Actual_Profit]]-Table1[[#This Row],[Budget_Profit]]</f>
        <v>1</v>
      </c>
      <c r="M2854" s="5">
        <f>IF(
Table1[[#This Row],[Budget_Profit]]=0,
"",
IF(
Table1[[#This Row],[Budget_Profit]]&gt;0,
(Table1[[#This Row],[Actual_Profit]]-Table1[[#This Row],[Budget_Profit]])/Table1[[#This Row],[Budget_Profit]],
(Table1[[#This Row],[Actual_Profit]]-Table1[[#This Row],[Budget_Profit]])/ABS(Table1[[#This Row],[Budget_Profit]])
)
)</f>
        <v>0.05</v>
      </c>
      <c r="N2854" s="5" t="str">
        <f>IF(Table1[[#This Row],[Profit_Var]]&gt;=0, "Above Budget", "Below Budget")</f>
        <v>Above Budget</v>
      </c>
      <c r="O2854">
        <v>38</v>
      </c>
      <c r="P2854">
        <v>40</v>
      </c>
      <c r="Q2854">
        <f>Table1[[#This Row],[COGS]]-Table1[[#This Row],[Budget_COGS]]</f>
        <v>-2</v>
      </c>
      <c r="R2854" s="5">
        <f>IF(
Table1[[#This Row],[Budget_COGS]]=0,
"",
IF(
Table1[[#This Row],[Budget_COGS]]&gt;0,
(Table1[[#This Row],[Budget_COGS]]-Table1[[#This Row],[COGS]]) / Table1[[#This Row],[Budget_COGS]],
(Table1[[#This Row],[Budget_COGS]]-Table1[[#This Row],[COGS]]) / ABS(Table1[[#This Row],[Budget_COGS]])
)
)</f>
        <v>0.05</v>
      </c>
      <c r="S2854" s="5" t="str">
        <f>IF(Table1[[#This Row],[COGS _Var]]&gt;=0, "Above Budget", "Below Budget")</f>
        <v>Below Budget</v>
      </c>
      <c r="T2854">
        <f>Table1[[#This Row],[Actual_Sales]]-Table1[[#This Row],[COGS]]</f>
        <v>54</v>
      </c>
      <c r="U2854">
        <v>50</v>
      </c>
      <c r="V2854">
        <f>Table1[[#This Row],[Gross_Margin]]-Table1[[#This Row],[Budget_Margin]]</f>
        <v>4</v>
      </c>
      <c r="W2854" s="5">
        <f>IF(
Table1[[#This Row],[Budget_Margin]]=0,
"",
IF(
Table1[[#This Row],[Budget_Margin]]&gt;0,
(Table1[[#This Row],[Gross_Margin]]-Table1[[#This Row],[Budget_Margin]]) / Table1[[#This Row],[Budget_Margin]],
(Table1[[#This Row],[Gross_Margin]]-Table1[[#This Row],[Budget_Margin]]) / ABS(Table1[[#This Row],[Budget_Margin]])
)
)</f>
        <v>0.08</v>
      </c>
      <c r="X2854" s="5" t="str">
        <f>IF(Table1[[#This Row],[Margin_Var]]&gt;=0, "Above Budget", "Below Budget")</f>
        <v>Above Budget</v>
      </c>
      <c r="Y2854" s="5">
        <f>IFERROR(Table1[[#This Row],[Gross_Margin]]/Table1[[#This Row],[Actual_Sales]],0)</f>
        <v>0.58695652173913049</v>
      </c>
      <c r="Z2854" s="5">
        <f>Table1[[#This Row],[Actual_Profit]]/Table1[[#This Row],[Actual_Sales]]</f>
        <v>0.22826086956521738</v>
      </c>
      <c r="AA2854">
        <v>33</v>
      </c>
      <c r="AB2854" s="5">
        <f>IFERROR(Table1[[#This Row],[Expenses]]/Table1[[#This Row],[Actual_Sales]],0)</f>
        <v>0.35869565217391303</v>
      </c>
      <c r="AC2854">
        <v>12</v>
      </c>
      <c r="AD2854">
        <v>414</v>
      </c>
      <c r="AE2854" s="5">
        <f>IFERROR(Table1[[#This Row],[Inventory]]/Table1[[#This Row],[Actual_Sales]],0)</f>
        <v>4.5</v>
      </c>
    </row>
    <row r="2855" spans="1:31" x14ac:dyDescent="0.25">
      <c r="A2855">
        <v>3073</v>
      </c>
      <c r="B2855">
        <v>503</v>
      </c>
      <c r="C2855">
        <v>3</v>
      </c>
      <c r="D2855" s="2">
        <v>40695</v>
      </c>
      <c r="E2855">
        <v>92</v>
      </c>
      <c r="F2855">
        <v>110</v>
      </c>
      <c r="G2855">
        <f>Table1[[#This Row],[Actual_Sales]]-Table1[[#This Row],[Budget_Sales]]</f>
        <v>-18</v>
      </c>
      <c r="H2855" s="5">
        <f>IF(
Table1[[#This Row],[Budget_Sales]]=0,
"",
IF(
Table1[[#This Row],[Budget_Sales]]&gt;0,
(Table1[[#This Row],[Actual_Sales]]-Table1[[#This Row],[Budget_Sales]])/Table1[[#This Row],[Budget_Sales]],
(Table1[[#This Row],[Actual_Sales]]-Table1[[#This Row],[Budget_Sales]])/ABS(Table1[[#This Row],[Budget_Sales]])
)
)</f>
        <v>-0.16363636363636364</v>
      </c>
      <c r="I2855" s="5" t="str">
        <f>IF(Table1[[#This Row],[Sales_Var]]&gt;=0,"Above Budget","Below Budget")</f>
        <v>Below Budget</v>
      </c>
      <c r="J2855">
        <f>Table1[[#This Row],[Actual_Sales]]-(Table1[[#This Row],[COGS]]+Table1[[#This Row],[Expenses]])</f>
        <v>21</v>
      </c>
      <c r="K2855">
        <v>40</v>
      </c>
      <c r="L2855">
        <f>Table1[[#This Row],[Actual_Profit]]-Table1[[#This Row],[Budget_Profit]]</f>
        <v>-19</v>
      </c>
      <c r="M2855" s="5">
        <f>IF(
Table1[[#This Row],[Budget_Profit]]=0,
"",
IF(
Table1[[#This Row],[Budget_Profit]]&gt;0,
(Table1[[#This Row],[Actual_Profit]]-Table1[[#This Row],[Budget_Profit]])/Table1[[#This Row],[Budget_Profit]],
(Table1[[#This Row],[Actual_Profit]]-Table1[[#This Row],[Budget_Profit]])/ABS(Table1[[#This Row],[Budget_Profit]])
)
)</f>
        <v>-0.47499999999999998</v>
      </c>
      <c r="N2855" s="5" t="str">
        <f>IF(Table1[[#This Row],[Profit_Var]]&gt;=0, "Above Budget", "Below Budget")</f>
        <v>Below Budget</v>
      </c>
      <c r="O2855">
        <v>38</v>
      </c>
      <c r="P2855">
        <v>40</v>
      </c>
      <c r="Q2855">
        <f>Table1[[#This Row],[COGS]]-Table1[[#This Row],[Budget_COGS]]</f>
        <v>-2</v>
      </c>
      <c r="R2855" s="5">
        <f>IF(
Table1[[#This Row],[Budget_COGS]]=0,
"",
IF(
Table1[[#This Row],[Budget_COGS]]&gt;0,
(Table1[[#This Row],[Budget_COGS]]-Table1[[#This Row],[COGS]]) / Table1[[#This Row],[Budget_COGS]],
(Table1[[#This Row],[Budget_COGS]]-Table1[[#This Row],[COGS]]) / ABS(Table1[[#This Row],[Budget_COGS]])
)
)</f>
        <v>0.05</v>
      </c>
      <c r="S2855" s="5" t="str">
        <f>IF(Table1[[#This Row],[COGS _Var]]&gt;=0, "Above Budget", "Below Budget")</f>
        <v>Below Budget</v>
      </c>
      <c r="T2855">
        <f>Table1[[#This Row],[Actual_Sales]]-Table1[[#This Row],[COGS]]</f>
        <v>54</v>
      </c>
      <c r="U2855">
        <v>70</v>
      </c>
      <c r="V2855">
        <f>Table1[[#This Row],[Gross_Margin]]-Table1[[#This Row],[Budget_Margin]]</f>
        <v>-16</v>
      </c>
      <c r="W2855" s="5">
        <f>IF(
Table1[[#This Row],[Budget_Margin]]=0,
"",
IF(
Table1[[#This Row],[Budget_Margin]]&gt;0,
(Table1[[#This Row],[Gross_Margin]]-Table1[[#This Row],[Budget_Margin]]) / Table1[[#This Row],[Budget_Margin]],
(Table1[[#This Row],[Gross_Margin]]-Table1[[#This Row],[Budget_Margin]]) / ABS(Table1[[#This Row],[Budget_Margin]])
)
)</f>
        <v>-0.22857142857142856</v>
      </c>
      <c r="X2855" s="5" t="str">
        <f>IF(Table1[[#This Row],[Margin_Var]]&gt;=0, "Above Budget", "Below Budget")</f>
        <v>Below Budget</v>
      </c>
      <c r="Y2855" s="5">
        <f>IFERROR(Table1[[#This Row],[Gross_Margin]]/Table1[[#This Row],[Actual_Sales]],0)</f>
        <v>0.58695652173913049</v>
      </c>
      <c r="Z2855" s="5">
        <f>Table1[[#This Row],[Actual_Profit]]/Table1[[#This Row],[Actual_Sales]]</f>
        <v>0.22826086956521738</v>
      </c>
      <c r="AA2855">
        <v>33</v>
      </c>
      <c r="AB2855" s="5">
        <f>IFERROR(Table1[[#This Row],[Expenses]]/Table1[[#This Row],[Actual_Sales]],0)</f>
        <v>0.35869565217391303</v>
      </c>
      <c r="AC2855">
        <v>12</v>
      </c>
      <c r="AD2855">
        <v>414</v>
      </c>
      <c r="AE2855" s="5">
        <f>IFERROR(Table1[[#This Row],[Inventory]]/Table1[[#This Row],[Actual_Sales]],0)</f>
        <v>4.5</v>
      </c>
    </row>
    <row r="2856" spans="1:31" x14ac:dyDescent="0.25">
      <c r="A2856">
        <v>3186</v>
      </c>
      <c r="B2856">
        <v>979</v>
      </c>
      <c r="C2856">
        <v>9</v>
      </c>
      <c r="D2856" s="2">
        <v>40695</v>
      </c>
      <c r="E2856">
        <v>92</v>
      </c>
      <c r="F2856">
        <v>90</v>
      </c>
      <c r="G2856">
        <f>Table1[[#This Row],[Actual_Sales]]-Table1[[#This Row],[Budget_Sales]]</f>
        <v>2</v>
      </c>
      <c r="H2856" s="5">
        <f>IF(
Table1[[#This Row],[Budget_Sales]]=0,
"",
IF(
Table1[[#This Row],[Budget_Sales]]&gt;0,
(Table1[[#This Row],[Actual_Sales]]-Table1[[#This Row],[Budget_Sales]])/Table1[[#This Row],[Budget_Sales]],
(Table1[[#This Row],[Actual_Sales]]-Table1[[#This Row],[Budget_Sales]])/ABS(Table1[[#This Row],[Budget_Sales]])
)
)</f>
        <v>2.2222222222222223E-2</v>
      </c>
      <c r="I2856" s="5" t="str">
        <f>IF(Table1[[#This Row],[Sales_Var]]&gt;=0,"Above Budget","Below Budget")</f>
        <v>Above Budget</v>
      </c>
      <c r="J2856">
        <f>Table1[[#This Row],[Actual_Sales]]-(Table1[[#This Row],[COGS]]+Table1[[#This Row],[Expenses]])</f>
        <v>21</v>
      </c>
      <c r="K2856">
        <v>30</v>
      </c>
      <c r="L2856">
        <f>Table1[[#This Row],[Actual_Profit]]-Table1[[#This Row],[Budget_Profit]]</f>
        <v>-9</v>
      </c>
      <c r="M2856" s="5">
        <f>IF(
Table1[[#This Row],[Budget_Profit]]=0,
"",
IF(
Table1[[#This Row],[Budget_Profit]]&gt;0,
(Table1[[#This Row],[Actual_Profit]]-Table1[[#This Row],[Budget_Profit]])/Table1[[#This Row],[Budget_Profit]],
(Table1[[#This Row],[Actual_Profit]]-Table1[[#This Row],[Budget_Profit]])/ABS(Table1[[#This Row],[Budget_Profit]])
)
)</f>
        <v>-0.3</v>
      </c>
      <c r="N2856" s="5" t="str">
        <f>IF(Table1[[#This Row],[Profit_Var]]&gt;=0, "Above Budget", "Below Budget")</f>
        <v>Below Budget</v>
      </c>
      <c r="O2856">
        <v>38</v>
      </c>
      <c r="P2856">
        <v>30</v>
      </c>
      <c r="Q2856">
        <f>Table1[[#This Row],[COGS]]-Table1[[#This Row],[Budget_COGS]]</f>
        <v>8</v>
      </c>
      <c r="R2856" s="5">
        <f>IF(
Table1[[#This Row],[Budget_COGS]]=0,
"",
IF(
Table1[[#This Row],[Budget_COGS]]&gt;0,
(Table1[[#This Row],[Budget_COGS]]-Table1[[#This Row],[COGS]]) / Table1[[#This Row],[Budget_COGS]],
(Table1[[#This Row],[Budget_COGS]]-Table1[[#This Row],[COGS]]) / ABS(Table1[[#This Row],[Budget_COGS]])
)
)</f>
        <v>-0.26666666666666666</v>
      </c>
      <c r="S2856" s="5" t="str">
        <f>IF(Table1[[#This Row],[COGS _Var]]&gt;=0, "Above Budget", "Below Budget")</f>
        <v>Above Budget</v>
      </c>
      <c r="T2856">
        <f>Table1[[#This Row],[Actual_Sales]]-Table1[[#This Row],[COGS]]</f>
        <v>54</v>
      </c>
      <c r="U2856">
        <v>60</v>
      </c>
      <c r="V2856">
        <f>Table1[[#This Row],[Gross_Margin]]-Table1[[#This Row],[Budget_Margin]]</f>
        <v>-6</v>
      </c>
      <c r="W2856" s="5">
        <f>IF(
Table1[[#This Row],[Budget_Margin]]=0,
"",
IF(
Table1[[#This Row],[Budget_Margin]]&gt;0,
(Table1[[#This Row],[Gross_Margin]]-Table1[[#This Row],[Budget_Margin]]) / Table1[[#This Row],[Budget_Margin]],
(Table1[[#This Row],[Gross_Margin]]-Table1[[#This Row],[Budget_Margin]]) / ABS(Table1[[#This Row],[Budget_Margin]])
)
)</f>
        <v>-0.1</v>
      </c>
      <c r="X2856" s="5" t="str">
        <f>IF(Table1[[#This Row],[Margin_Var]]&gt;=0, "Above Budget", "Below Budget")</f>
        <v>Below Budget</v>
      </c>
      <c r="Y2856" s="5">
        <f>IFERROR(Table1[[#This Row],[Gross_Margin]]/Table1[[#This Row],[Actual_Sales]],0)</f>
        <v>0.58695652173913049</v>
      </c>
      <c r="Z2856" s="5">
        <f>Table1[[#This Row],[Actual_Profit]]/Table1[[#This Row],[Actual_Sales]]</f>
        <v>0.22826086956521738</v>
      </c>
      <c r="AA2856">
        <v>33</v>
      </c>
      <c r="AB2856" s="5">
        <f>IFERROR(Table1[[#This Row],[Expenses]]/Table1[[#This Row],[Actual_Sales]],0)</f>
        <v>0.35869565217391303</v>
      </c>
      <c r="AC2856">
        <v>12</v>
      </c>
      <c r="AD2856">
        <v>414</v>
      </c>
      <c r="AE2856" s="5">
        <f>IFERROR(Table1[[#This Row],[Inventory]]/Table1[[#This Row],[Actual_Sales]],0)</f>
        <v>4.5</v>
      </c>
    </row>
    <row r="2857" spans="1:31" x14ac:dyDescent="0.25">
      <c r="A2857">
        <v>3352</v>
      </c>
      <c r="B2857">
        <v>918</v>
      </c>
      <c r="C2857">
        <v>5</v>
      </c>
      <c r="D2857" s="2">
        <v>40725</v>
      </c>
      <c r="E2857">
        <v>44</v>
      </c>
      <c r="F2857">
        <v>30</v>
      </c>
      <c r="G2857">
        <f>Table1[[#This Row],[Actual_Sales]]-Table1[[#This Row],[Budget_Sales]]</f>
        <v>14</v>
      </c>
      <c r="H2857" s="5">
        <f>IF(
Table1[[#This Row],[Budget_Sales]]=0,
"",
IF(
Table1[[#This Row],[Budget_Sales]]&gt;0,
(Table1[[#This Row],[Actual_Sales]]-Table1[[#This Row],[Budget_Sales]])/Table1[[#This Row],[Budget_Sales]],
(Table1[[#This Row],[Actual_Sales]]-Table1[[#This Row],[Budget_Sales]])/ABS(Table1[[#This Row],[Budget_Sales]])
)
)</f>
        <v>0.46666666666666667</v>
      </c>
      <c r="I2857" s="5" t="str">
        <f>IF(Table1[[#This Row],[Sales_Var]]&gt;=0,"Above Budget","Below Budget")</f>
        <v>Above Budget</v>
      </c>
      <c r="J2857">
        <f>Table1[[#This Row],[Actual_Sales]]-(Table1[[#This Row],[COGS]]+Table1[[#This Row],[Expenses]])</f>
        <v>10</v>
      </c>
      <c r="K2857">
        <v>20</v>
      </c>
      <c r="L2857">
        <f>Table1[[#This Row],[Actual_Profit]]-Table1[[#This Row],[Budget_Profit]]</f>
        <v>-10</v>
      </c>
      <c r="M2857" s="5">
        <f>IF(
Table1[[#This Row],[Budget_Profit]]=0,
"",
IF(
Table1[[#This Row],[Budget_Profit]]&gt;0,
(Table1[[#This Row],[Actual_Profit]]-Table1[[#This Row],[Budget_Profit]])/Table1[[#This Row],[Budget_Profit]],
(Table1[[#This Row],[Actual_Profit]]-Table1[[#This Row],[Budget_Profit]])/ABS(Table1[[#This Row],[Budget_Profit]])
)
)</f>
        <v>-0.5</v>
      </c>
      <c r="N2857" s="5" t="str">
        <f>IF(Table1[[#This Row],[Profit_Var]]&gt;=0, "Above Budget", "Below Budget")</f>
        <v>Below Budget</v>
      </c>
      <c r="O2857">
        <v>18</v>
      </c>
      <c r="P2857">
        <v>10</v>
      </c>
      <c r="Q2857">
        <f>Table1[[#This Row],[COGS]]-Table1[[#This Row],[Budget_COGS]]</f>
        <v>8</v>
      </c>
      <c r="R2857" s="5">
        <f>IF(
Table1[[#This Row],[Budget_COGS]]=0,
"",
IF(
Table1[[#This Row],[Budget_COGS]]&gt;0,
(Table1[[#This Row],[Budget_COGS]]-Table1[[#This Row],[COGS]]) / Table1[[#This Row],[Budget_COGS]],
(Table1[[#This Row],[Budget_COGS]]-Table1[[#This Row],[COGS]]) / ABS(Table1[[#This Row],[Budget_COGS]])
)
)</f>
        <v>-0.8</v>
      </c>
      <c r="S2857" s="5" t="str">
        <f>IF(Table1[[#This Row],[COGS _Var]]&gt;=0, "Above Budget", "Below Budget")</f>
        <v>Above Budget</v>
      </c>
      <c r="T2857">
        <f>Table1[[#This Row],[Actual_Sales]]-Table1[[#This Row],[COGS]]</f>
        <v>26</v>
      </c>
      <c r="U2857">
        <v>20</v>
      </c>
      <c r="V2857">
        <f>Table1[[#This Row],[Gross_Margin]]-Table1[[#This Row],[Budget_Margin]]</f>
        <v>6</v>
      </c>
      <c r="W2857" s="5">
        <f>IF(
Table1[[#This Row],[Budget_Margin]]=0,
"",
IF(
Table1[[#This Row],[Budget_Margin]]&gt;0,
(Table1[[#This Row],[Gross_Margin]]-Table1[[#This Row],[Budget_Margin]]) / Table1[[#This Row],[Budget_Margin]],
(Table1[[#This Row],[Gross_Margin]]-Table1[[#This Row],[Budget_Margin]]) / ABS(Table1[[#This Row],[Budget_Margin]])
)
)</f>
        <v>0.3</v>
      </c>
      <c r="X2857" s="5" t="str">
        <f>IF(Table1[[#This Row],[Margin_Var]]&gt;=0, "Above Budget", "Below Budget")</f>
        <v>Above Budget</v>
      </c>
      <c r="Y2857" s="5">
        <f>IFERROR(Table1[[#This Row],[Gross_Margin]]/Table1[[#This Row],[Actual_Sales]],0)</f>
        <v>0.59090909090909094</v>
      </c>
      <c r="Z2857" s="5">
        <f>Table1[[#This Row],[Actual_Profit]]/Table1[[#This Row],[Actual_Sales]]</f>
        <v>0.22727272727272727</v>
      </c>
      <c r="AA2857">
        <v>16</v>
      </c>
      <c r="AB2857" s="5">
        <f>IFERROR(Table1[[#This Row],[Expenses]]/Table1[[#This Row],[Actual_Sales]],0)</f>
        <v>0.36363636363636365</v>
      </c>
      <c r="AC2857">
        <v>5</v>
      </c>
      <c r="AD2857">
        <v>486</v>
      </c>
      <c r="AE2857" s="5">
        <f>IFERROR(Table1[[#This Row],[Inventory]]/Table1[[#This Row],[Actual_Sales]],0)</f>
        <v>11.045454545454545</v>
      </c>
    </row>
    <row r="2858" spans="1:31" x14ac:dyDescent="0.25">
      <c r="A2858">
        <v>3266</v>
      </c>
      <c r="B2858">
        <v>513</v>
      </c>
      <c r="C2858">
        <v>8</v>
      </c>
      <c r="D2858" s="2">
        <v>40725</v>
      </c>
      <c r="E2858">
        <v>44</v>
      </c>
      <c r="F2858">
        <v>30</v>
      </c>
      <c r="G2858">
        <f>Table1[[#This Row],[Actual_Sales]]-Table1[[#This Row],[Budget_Sales]]</f>
        <v>14</v>
      </c>
      <c r="H2858" s="5">
        <f>IF(
Table1[[#This Row],[Budget_Sales]]=0,
"",
IF(
Table1[[#This Row],[Budget_Sales]]&gt;0,
(Table1[[#This Row],[Actual_Sales]]-Table1[[#This Row],[Budget_Sales]])/Table1[[#This Row],[Budget_Sales]],
(Table1[[#This Row],[Actual_Sales]]-Table1[[#This Row],[Budget_Sales]])/ABS(Table1[[#This Row],[Budget_Sales]])
)
)</f>
        <v>0.46666666666666667</v>
      </c>
      <c r="I2858" s="5" t="str">
        <f>IF(Table1[[#This Row],[Sales_Var]]&gt;=0,"Above Budget","Below Budget")</f>
        <v>Above Budget</v>
      </c>
      <c r="J2858">
        <f>Table1[[#This Row],[Actual_Sales]]-(Table1[[#This Row],[COGS]]+Table1[[#This Row],[Expenses]])</f>
        <v>10</v>
      </c>
      <c r="K2858">
        <v>20</v>
      </c>
      <c r="L2858">
        <f>Table1[[#This Row],[Actual_Profit]]-Table1[[#This Row],[Budget_Profit]]</f>
        <v>-10</v>
      </c>
      <c r="M2858" s="5">
        <f>IF(
Table1[[#This Row],[Budget_Profit]]=0,
"",
IF(
Table1[[#This Row],[Budget_Profit]]&gt;0,
(Table1[[#This Row],[Actual_Profit]]-Table1[[#This Row],[Budget_Profit]])/Table1[[#This Row],[Budget_Profit]],
(Table1[[#This Row],[Actual_Profit]]-Table1[[#This Row],[Budget_Profit]])/ABS(Table1[[#This Row],[Budget_Profit]])
)
)</f>
        <v>-0.5</v>
      </c>
      <c r="N2858" s="5" t="str">
        <f>IF(Table1[[#This Row],[Profit_Var]]&gt;=0, "Above Budget", "Below Budget")</f>
        <v>Below Budget</v>
      </c>
      <c r="O2858">
        <v>18</v>
      </c>
      <c r="P2858">
        <v>10</v>
      </c>
      <c r="Q2858">
        <f>Table1[[#This Row],[COGS]]-Table1[[#This Row],[Budget_COGS]]</f>
        <v>8</v>
      </c>
      <c r="R2858" s="5">
        <f>IF(
Table1[[#This Row],[Budget_COGS]]=0,
"",
IF(
Table1[[#This Row],[Budget_COGS]]&gt;0,
(Table1[[#This Row],[Budget_COGS]]-Table1[[#This Row],[COGS]]) / Table1[[#This Row],[Budget_COGS]],
(Table1[[#This Row],[Budget_COGS]]-Table1[[#This Row],[COGS]]) / ABS(Table1[[#This Row],[Budget_COGS]])
)
)</f>
        <v>-0.8</v>
      </c>
      <c r="S2858" s="5" t="str">
        <f>IF(Table1[[#This Row],[COGS _Var]]&gt;=0, "Above Budget", "Below Budget")</f>
        <v>Above Budget</v>
      </c>
      <c r="T2858">
        <f>Table1[[#This Row],[Actual_Sales]]-Table1[[#This Row],[COGS]]</f>
        <v>26</v>
      </c>
      <c r="U2858">
        <v>20</v>
      </c>
      <c r="V2858">
        <f>Table1[[#This Row],[Gross_Margin]]-Table1[[#This Row],[Budget_Margin]]</f>
        <v>6</v>
      </c>
      <c r="W2858" s="5">
        <f>IF(
Table1[[#This Row],[Budget_Margin]]=0,
"",
IF(
Table1[[#This Row],[Budget_Margin]]&gt;0,
(Table1[[#This Row],[Gross_Margin]]-Table1[[#This Row],[Budget_Margin]]) / Table1[[#This Row],[Budget_Margin]],
(Table1[[#This Row],[Gross_Margin]]-Table1[[#This Row],[Budget_Margin]]) / ABS(Table1[[#This Row],[Budget_Margin]])
)
)</f>
        <v>0.3</v>
      </c>
      <c r="X2858" s="5" t="str">
        <f>IF(Table1[[#This Row],[Margin_Var]]&gt;=0, "Above Budget", "Below Budget")</f>
        <v>Above Budget</v>
      </c>
      <c r="Y2858" s="5">
        <f>IFERROR(Table1[[#This Row],[Gross_Margin]]/Table1[[#This Row],[Actual_Sales]],0)</f>
        <v>0.59090909090909094</v>
      </c>
      <c r="Z2858" s="5">
        <f>Table1[[#This Row],[Actual_Profit]]/Table1[[#This Row],[Actual_Sales]]</f>
        <v>0.22727272727272727</v>
      </c>
      <c r="AA2858">
        <v>16</v>
      </c>
      <c r="AB2858" s="5">
        <f>IFERROR(Table1[[#This Row],[Expenses]]/Table1[[#This Row],[Actual_Sales]],0)</f>
        <v>0.36363636363636365</v>
      </c>
      <c r="AC2858">
        <v>5</v>
      </c>
      <c r="AD2858">
        <v>486</v>
      </c>
      <c r="AE2858" s="5">
        <f>IFERROR(Table1[[#This Row],[Inventory]]/Table1[[#This Row],[Actual_Sales]],0)</f>
        <v>11.045454545454545</v>
      </c>
    </row>
    <row r="2859" spans="1:31" x14ac:dyDescent="0.25">
      <c r="A2859">
        <v>3251</v>
      </c>
      <c r="B2859">
        <v>503</v>
      </c>
      <c r="C2859">
        <v>11</v>
      </c>
      <c r="D2859" s="2">
        <v>40725</v>
      </c>
      <c r="E2859">
        <v>44</v>
      </c>
      <c r="F2859">
        <v>20</v>
      </c>
      <c r="G2859">
        <f>Table1[[#This Row],[Actual_Sales]]-Table1[[#This Row],[Budget_Sales]]</f>
        <v>24</v>
      </c>
      <c r="H2859" s="5">
        <f>IF(
Table1[[#This Row],[Budget_Sales]]=0,
"",
IF(
Table1[[#This Row],[Budget_Sales]]&gt;0,
(Table1[[#This Row],[Actual_Sales]]-Table1[[#This Row],[Budget_Sales]])/Table1[[#This Row],[Budget_Sales]],
(Table1[[#This Row],[Actual_Sales]]-Table1[[#This Row],[Budget_Sales]])/ABS(Table1[[#This Row],[Budget_Sales]])
)
)</f>
        <v>1.2</v>
      </c>
      <c r="I2859" s="5" t="str">
        <f>IF(Table1[[#This Row],[Sales_Var]]&gt;=0,"Above Budget","Below Budget")</f>
        <v>Above Budget</v>
      </c>
      <c r="J2859">
        <f>Table1[[#This Row],[Actual_Sales]]-(Table1[[#This Row],[COGS]]+Table1[[#This Row],[Expenses]])</f>
        <v>10</v>
      </c>
      <c r="K2859">
        <v>10</v>
      </c>
      <c r="L2859">
        <f>Table1[[#This Row],[Actual_Profit]]-Table1[[#This Row],[Budget_Profit]]</f>
        <v>0</v>
      </c>
      <c r="M2859" s="5">
        <f>IF(
Table1[[#This Row],[Budget_Profit]]=0,
"",
IF(
Table1[[#This Row],[Budget_Profit]]&gt;0,
(Table1[[#This Row],[Actual_Profit]]-Table1[[#This Row],[Budget_Profit]])/Table1[[#This Row],[Budget_Profit]],
(Table1[[#This Row],[Actual_Profit]]-Table1[[#This Row],[Budget_Profit]])/ABS(Table1[[#This Row],[Budget_Profit]])
)
)</f>
        <v>0</v>
      </c>
      <c r="N2859" s="5" t="str">
        <f>IF(Table1[[#This Row],[Profit_Var]]&gt;=0, "Above Budget", "Below Budget")</f>
        <v>Above Budget</v>
      </c>
      <c r="O2859">
        <v>18</v>
      </c>
      <c r="P2859">
        <v>10</v>
      </c>
      <c r="Q2859">
        <f>Table1[[#This Row],[COGS]]-Table1[[#This Row],[Budget_COGS]]</f>
        <v>8</v>
      </c>
      <c r="R2859" s="5">
        <f>IF(
Table1[[#This Row],[Budget_COGS]]=0,
"",
IF(
Table1[[#This Row],[Budget_COGS]]&gt;0,
(Table1[[#This Row],[Budget_COGS]]-Table1[[#This Row],[COGS]]) / Table1[[#This Row],[Budget_COGS]],
(Table1[[#This Row],[Budget_COGS]]-Table1[[#This Row],[COGS]]) / ABS(Table1[[#This Row],[Budget_COGS]])
)
)</f>
        <v>-0.8</v>
      </c>
      <c r="S2859" s="5" t="str">
        <f>IF(Table1[[#This Row],[COGS _Var]]&gt;=0, "Above Budget", "Below Budget")</f>
        <v>Above Budget</v>
      </c>
      <c r="T2859">
        <f>Table1[[#This Row],[Actual_Sales]]-Table1[[#This Row],[COGS]]</f>
        <v>26</v>
      </c>
      <c r="U2859">
        <v>10</v>
      </c>
      <c r="V2859">
        <f>Table1[[#This Row],[Gross_Margin]]-Table1[[#This Row],[Budget_Margin]]</f>
        <v>16</v>
      </c>
      <c r="W2859" s="5">
        <f>IF(
Table1[[#This Row],[Budget_Margin]]=0,
"",
IF(
Table1[[#This Row],[Budget_Margin]]&gt;0,
(Table1[[#This Row],[Gross_Margin]]-Table1[[#This Row],[Budget_Margin]]) / Table1[[#This Row],[Budget_Margin]],
(Table1[[#This Row],[Gross_Margin]]-Table1[[#This Row],[Budget_Margin]]) / ABS(Table1[[#This Row],[Budget_Margin]])
)
)</f>
        <v>1.6</v>
      </c>
      <c r="X2859" s="5" t="str">
        <f>IF(Table1[[#This Row],[Margin_Var]]&gt;=0, "Above Budget", "Below Budget")</f>
        <v>Above Budget</v>
      </c>
      <c r="Y2859" s="5">
        <f>IFERROR(Table1[[#This Row],[Gross_Margin]]/Table1[[#This Row],[Actual_Sales]],0)</f>
        <v>0.59090909090909094</v>
      </c>
      <c r="Z2859" s="5">
        <f>Table1[[#This Row],[Actual_Profit]]/Table1[[#This Row],[Actual_Sales]]</f>
        <v>0.22727272727272727</v>
      </c>
      <c r="AA2859">
        <v>16</v>
      </c>
      <c r="AB2859" s="5">
        <f>IFERROR(Table1[[#This Row],[Expenses]]/Table1[[#This Row],[Actual_Sales]],0)</f>
        <v>0.36363636363636365</v>
      </c>
      <c r="AC2859">
        <v>5</v>
      </c>
      <c r="AD2859">
        <v>486</v>
      </c>
      <c r="AE2859" s="5">
        <f>IFERROR(Table1[[#This Row],[Inventory]]/Table1[[#This Row],[Actual_Sales]],0)</f>
        <v>11.045454545454545</v>
      </c>
    </row>
    <row r="2860" spans="1:31" x14ac:dyDescent="0.25">
      <c r="A2860">
        <v>3330</v>
      </c>
      <c r="B2860">
        <v>774</v>
      </c>
      <c r="C2860">
        <v>13</v>
      </c>
      <c r="D2860" s="2">
        <v>40725</v>
      </c>
      <c r="E2860">
        <v>44</v>
      </c>
      <c r="F2860">
        <v>40</v>
      </c>
      <c r="G2860">
        <f>Table1[[#This Row],[Actual_Sales]]-Table1[[#This Row],[Budget_Sales]]</f>
        <v>4</v>
      </c>
      <c r="H2860" s="5">
        <f>IF(
Table1[[#This Row],[Budget_Sales]]=0,
"",
IF(
Table1[[#This Row],[Budget_Sales]]&gt;0,
(Table1[[#This Row],[Actual_Sales]]-Table1[[#This Row],[Budget_Sales]])/Table1[[#This Row],[Budget_Sales]],
(Table1[[#This Row],[Actual_Sales]]-Table1[[#This Row],[Budget_Sales]])/ABS(Table1[[#This Row],[Budget_Sales]])
)
)</f>
        <v>0.1</v>
      </c>
      <c r="I2860" s="5" t="str">
        <f>IF(Table1[[#This Row],[Sales_Var]]&gt;=0,"Above Budget","Below Budget")</f>
        <v>Above Budget</v>
      </c>
      <c r="J2860">
        <f>Table1[[#This Row],[Actual_Sales]]-(Table1[[#This Row],[COGS]]+Table1[[#This Row],[Expenses]])</f>
        <v>10</v>
      </c>
      <c r="K2860">
        <v>20</v>
      </c>
      <c r="L2860">
        <f>Table1[[#This Row],[Actual_Profit]]-Table1[[#This Row],[Budget_Profit]]</f>
        <v>-10</v>
      </c>
      <c r="M2860" s="5">
        <f>IF(
Table1[[#This Row],[Budget_Profit]]=0,
"",
IF(
Table1[[#This Row],[Budget_Profit]]&gt;0,
(Table1[[#This Row],[Actual_Profit]]-Table1[[#This Row],[Budget_Profit]])/Table1[[#This Row],[Budget_Profit]],
(Table1[[#This Row],[Actual_Profit]]-Table1[[#This Row],[Budget_Profit]])/ABS(Table1[[#This Row],[Budget_Profit]])
)
)</f>
        <v>-0.5</v>
      </c>
      <c r="N2860" s="5" t="str">
        <f>IF(Table1[[#This Row],[Profit_Var]]&gt;=0, "Above Budget", "Below Budget")</f>
        <v>Below Budget</v>
      </c>
      <c r="O2860">
        <v>18</v>
      </c>
      <c r="P2860">
        <v>10</v>
      </c>
      <c r="Q2860">
        <f>Table1[[#This Row],[COGS]]-Table1[[#This Row],[Budget_COGS]]</f>
        <v>8</v>
      </c>
      <c r="R2860" s="5">
        <f>IF(
Table1[[#This Row],[Budget_COGS]]=0,
"",
IF(
Table1[[#This Row],[Budget_COGS]]&gt;0,
(Table1[[#This Row],[Budget_COGS]]-Table1[[#This Row],[COGS]]) / Table1[[#This Row],[Budget_COGS]],
(Table1[[#This Row],[Budget_COGS]]-Table1[[#This Row],[COGS]]) / ABS(Table1[[#This Row],[Budget_COGS]])
)
)</f>
        <v>-0.8</v>
      </c>
      <c r="S2860" s="5" t="str">
        <f>IF(Table1[[#This Row],[COGS _Var]]&gt;=0, "Above Budget", "Below Budget")</f>
        <v>Above Budget</v>
      </c>
      <c r="T2860">
        <f>Table1[[#This Row],[Actual_Sales]]-Table1[[#This Row],[COGS]]</f>
        <v>26</v>
      </c>
      <c r="U2860">
        <v>30</v>
      </c>
      <c r="V2860">
        <f>Table1[[#This Row],[Gross_Margin]]-Table1[[#This Row],[Budget_Margin]]</f>
        <v>-4</v>
      </c>
      <c r="W2860" s="5">
        <f>IF(
Table1[[#This Row],[Budget_Margin]]=0,
"",
IF(
Table1[[#This Row],[Budget_Margin]]&gt;0,
(Table1[[#This Row],[Gross_Margin]]-Table1[[#This Row],[Budget_Margin]]) / Table1[[#This Row],[Budget_Margin]],
(Table1[[#This Row],[Gross_Margin]]-Table1[[#This Row],[Budget_Margin]]) / ABS(Table1[[#This Row],[Budget_Margin]])
)
)</f>
        <v>-0.13333333333333333</v>
      </c>
      <c r="X2860" s="5" t="str">
        <f>IF(Table1[[#This Row],[Margin_Var]]&gt;=0, "Above Budget", "Below Budget")</f>
        <v>Below Budget</v>
      </c>
      <c r="Y2860" s="5">
        <f>IFERROR(Table1[[#This Row],[Gross_Margin]]/Table1[[#This Row],[Actual_Sales]],0)</f>
        <v>0.59090909090909094</v>
      </c>
      <c r="Z2860" s="5">
        <f>Table1[[#This Row],[Actual_Profit]]/Table1[[#This Row],[Actual_Sales]]</f>
        <v>0.22727272727272727</v>
      </c>
      <c r="AA2860">
        <v>16</v>
      </c>
      <c r="AB2860" s="5">
        <f>IFERROR(Table1[[#This Row],[Expenses]]/Table1[[#This Row],[Actual_Sales]],0)</f>
        <v>0.36363636363636365</v>
      </c>
      <c r="AC2860">
        <v>5</v>
      </c>
      <c r="AD2860">
        <v>486</v>
      </c>
      <c r="AE2860" s="5">
        <f>IFERROR(Table1[[#This Row],[Inventory]]/Table1[[#This Row],[Actual_Sales]],0)</f>
        <v>11.045454545454545</v>
      </c>
    </row>
    <row r="2861" spans="1:31" x14ac:dyDescent="0.25">
      <c r="A2861">
        <v>3015</v>
      </c>
      <c r="B2861">
        <v>216</v>
      </c>
      <c r="C2861">
        <v>8</v>
      </c>
      <c r="D2861" s="2">
        <v>40695</v>
      </c>
      <c r="E2861">
        <v>44</v>
      </c>
      <c r="F2861">
        <v>30</v>
      </c>
      <c r="G2861">
        <f>Table1[[#This Row],[Actual_Sales]]-Table1[[#This Row],[Budget_Sales]]</f>
        <v>14</v>
      </c>
      <c r="H2861" s="5">
        <f>IF(
Table1[[#This Row],[Budget_Sales]]=0,
"",
IF(
Table1[[#This Row],[Budget_Sales]]&gt;0,
(Table1[[#This Row],[Actual_Sales]]-Table1[[#This Row],[Budget_Sales]])/Table1[[#This Row],[Budget_Sales]],
(Table1[[#This Row],[Actual_Sales]]-Table1[[#This Row],[Budget_Sales]])/ABS(Table1[[#This Row],[Budget_Sales]])
)
)</f>
        <v>0.46666666666666667</v>
      </c>
      <c r="I2861" s="5" t="str">
        <f>IF(Table1[[#This Row],[Sales_Var]]&gt;=0,"Above Budget","Below Budget")</f>
        <v>Above Budget</v>
      </c>
      <c r="J2861">
        <f>Table1[[#This Row],[Actual_Sales]]-(Table1[[#This Row],[COGS]]+Table1[[#This Row],[Expenses]])</f>
        <v>10</v>
      </c>
      <c r="K2861">
        <v>20</v>
      </c>
      <c r="L2861">
        <f>Table1[[#This Row],[Actual_Profit]]-Table1[[#This Row],[Budget_Profit]]</f>
        <v>-10</v>
      </c>
      <c r="M2861" s="5">
        <f>IF(
Table1[[#This Row],[Budget_Profit]]=0,
"",
IF(
Table1[[#This Row],[Budget_Profit]]&gt;0,
(Table1[[#This Row],[Actual_Profit]]-Table1[[#This Row],[Budget_Profit]])/Table1[[#This Row],[Budget_Profit]],
(Table1[[#This Row],[Actual_Profit]]-Table1[[#This Row],[Budget_Profit]])/ABS(Table1[[#This Row],[Budget_Profit]])
)
)</f>
        <v>-0.5</v>
      </c>
      <c r="N2861" s="5" t="str">
        <f>IF(Table1[[#This Row],[Profit_Var]]&gt;=0, "Above Budget", "Below Budget")</f>
        <v>Below Budget</v>
      </c>
      <c r="O2861">
        <v>18</v>
      </c>
      <c r="P2861">
        <v>10</v>
      </c>
      <c r="Q2861">
        <f>Table1[[#This Row],[COGS]]-Table1[[#This Row],[Budget_COGS]]</f>
        <v>8</v>
      </c>
      <c r="R2861" s="5">
        <f>IF(
Table1[[#This Row],[Budget_COGS]]=0,
"",
IF(
Table1[[#This Row],[Budget_COGS]]&gt;0,
(Table1[[#This Row],[Budget_COGS]]-Table1[[#This Row],[COGS]]) / Table1[[#This Row],[Budget_COGS]],
(Table1[[#This Row],[Budget_COGS]]-Table1[[#This Row],[COGS]]) / ABS(Table1[[#This Row],[Budget_COGS]])
)
)</f>
        <v>-0.8</v>
      </c>
      <c r="S2861" s="5" t="str">
        <f>IF(Table1[[#This Row],[COGS _Var]]&gt;=0, "Above Budget", "Below Budget")</f>
        <v>Above Budget</v>
      </c>
      <c r="T2861">
        <f>Table1[[#This Row],[Actual_Sales]]-Table1[[#This Row],[COGS]]</f>
        <v>26</v>
      </c>
      <c r="U2861">
        <v>20</v>
      </c>
      <c r="V2861">
        <f>Table1[[#This Row],[Gross_Margin]]-Table1[[#This Row],[Budget_Margin]]</f>
        <v>6</v>
      </c>
      <c r="W2861" s="5">
        <f>IF(
Table1[[#This Row],[Budget_Margin]]=0,
"",
IF(
Table1[[#This Row],[Budget_Margin]]&gt;0,
(Table1[[#This Row],[Gross_Margin]]-Table1[[#This Row],[Budget_Margin]]) / Table1[[#This Row],[Budget_Margin]],
(Table1[[#This Row],[Gross_Margin]]-Table1[[#This Row],[Budget_Margin]]) / ABS(Table1[[#This Row],[Budget_Margin]])
)
)</f>
        <v>0.3</v>
      </c>
      <c r="X2861" s="5" t="str">
        <f>IF(Table1[[#This Row],[Margin_Var]]&gt;=0, "Above Budget", "Below Budget")</f>
        <v>Above Budget</v>
      </c>
      <c r="Y2861" s="5">
        <f>IFERROR(Table1[[#This Row],[Gross_Margin]]/Table1[[#This Row],[Actual_Sales]],0)</f>
        <v>0.59090909090909094</v>
      </c>
      <c r="Z2861" s="5">
        <f>Table1[[#This Row],[Actual_Profit]]/Table1[[#This Row],[Actual_Sales]]</f>
        <v>0.22727272727272727</v>
      </c>
      <c r="AA2861">
        <v>16</v>
      </c>
      <c r="AB2861" s="5">
        <f>IFERROR(Table1[[#This Row],[Expenses]]/Table1[[#This Row],[Actual_Sales]],0)</f>
        <v>0.36363636363636365</v>
      </c>
      <c r="AC2861">
        <v>5</v>
      </c>
      <c r="AD2861">
        <v>478</v>
      </c>
      <c r="AE2861" s="5">
        <f>IFERROR(Table1[[#This Row],[Inventory]]/Table1[[#This Row],[Actual_Sales]],0)</f>
        <v>10.863636363636363</v>
      </c>
    </row>
    <row r="2862" spans="1:31" x14ac:dyDescent="0.25">
      <c r="A2862">
        <v>3184</v>
      </c>
      <c r="B2862">
        <v>971</v>
      </c>
      <c r="C2862">
        <v>11</v>
      </c>
      <c r="D2862" s="2">
        <v>40695</v>
      </c>
      <c r="E2862">
        <v>44</v>
      </c>
      <c r="F2862">
        <v>20</v>
      </c>
      <c r="G2862">
        <f>Table1[[#This Row],[Actual_Sales]]-Table1[[#This Row],[Budget_Sales]]</f>
        <v>24</v>
      </c>
      <c r="H2862" s="5">
        <f>IF(
Table1[[#This Row],[Budget_Sales]]=0,
"",
IF(
Table1[[#This Row],[Budget_Sales]]&gt;0,
(Table1[[#This Row],[Actual_Sales]]-Table1[[#This Row],[Budget_Sales]])/Table1[[#This Row],[Budget_Sales]],
(Table1[[#This Row],[Actual_Sales]]-Table1[[#This Row],[Budget_Sales]])/ABS(Table1[[#This Row],[Budget_Sales]])
)
)</f>
        <v>1.2</v>
      </c>
      <c r="I2862" s="5" t="str">
        <f>IF(Table1[[#This Row],[Sales_Var]]&gt;=0,"Above Budget","Below Budget")</f>
        <v>Above Budget</v>
      </c>
      <c r="J2862">
        <f>Table1[[#This Row],[Actual_Sales]]-(Table1[[#This Row],[COGS]]+Table1[[#This Row],[Expenses]])</f>
        <v>10</v>
      </c>
      <c r="K2862">
        <v>10</v>
      </c>
      <c r="L2862">
        <f>Table1[[#This Row],[Actual_Profit]]-Table1[[#This Row],[Budget_Profit]]</f>
        <v>0</v>
      </c>
      <c r="M2862" s="5">
        <f>IF(
Table1[[#This Row],[Budget_Profit]]=0,
"",
IF(
Table1[[#This Row],[Budget_Profit]]&gt;0,
(Table1[[#This Row],[Actual_Profit]]-Table1[[#This Row],[Budget_Profit]])/Table1[[#This Row],[Budget_Profit]],
(Table1[[#This Row],[Actual_Profit]]-Table1[[#This Row],[Budget_Profit]])/ABS(Table1[[#This Row],[Budget_Profit]])
)
)</f>
        <v>0</v>
      </c>
      <c r="N2862" s="5" t="str">
        <f>IF(Table1[[#This Row],[Profit_Var]]&gt;=0, "Above Budget", "Below Budget")</f>
        <v>Above Budget</v>
      </c>
      <c r="O2862">
        <v>18</v>
      </c>
      <c r="P2862">
        <v>10</v>
      </c>
      <c r="Q2862">
        <f>Table1[[#This Row],[COGS]]-Table1[[#This Row],[Budget_COGS]]</f>
        <v>8</v>
      </c>
      <c r="R2862" s="5">
        <f>IF(
Table1[[#This Row],[Budget_COGS]]=0,
"",
IF(
Table1[[#This Row],[Budget_COGS]]&gt;0,
(Table1[[#This Row],[Budget_COGS]]-Table1[[#This Row],[COGS]]) / Table1[[#This Row],[Budget_COGS]],
(Table1[[#This Row],[Budget_COGS]]-Table1[[#This Row],[COGS]]) / ABS(Table1[[#This Row],[Budget_COGS]])
)
)</f>
        <v>-0.8</v>
      </c>
      <c r="S2862" s="5" t="str">
        <f>IF(Table1[[#This Row],[COGS _Var]]&gt;=0, "Above Budget", "Below Budget")</f>
        <v>Above Budget</v>
      </c>
      <c r="T2862">
        <f>Table1[[#This Row],[Actual_Sales]]-Table1[[#This Row],[COGS]]</f>
        <v>26</v>
      </c>
      <c r="U2862">
        <v>10</v>
      </c>
      <c r="V2862">
        <f>Table1[[#This Row],[Gross_Margin]]-Table1[[#This Row],[Budget_Margin]]</f>
        <v>16</v>
      </c>
      <c r="W2862" s="5">
        <f>IF(
Table1[[#This Row],[Budget_Margin]]=0,
"",
IF(
Table1[[#This Row],[Budget_Margin]]&gt;0,
(Table1[[#This Row],[Gross_Margin]]-Table1[[#This Row],[Budget_Margin]]) / Table1[[#This Row],[Budget_Margin]],
(Table1[[#This Row],[Gross_Margin]]-Table1[[#This Row],[Budget_Margin]]) / ABS(Table1[[#This Row],[Budget_Margin]])
)
)</f>
        <v>1.6</v>
      </c>
      <c r="X2862" s="5" t="str">
        <f>IF(Table1[[#This Row],[Margin_Var]]&gt;=0, "Above Budget", "Below Budget")</f>
        <v>Above Budget</v>
      </c>
      <c r="Y2862" s="5">
        <f>IFERROR(Table1[[#This Row],[Gross_Margin]]/Table1[[#This Row],[Actual_Sales]],0)</f>
        <v>0.59090909090909094</v>
      </c>
      <c r="Z2862" s="5">
        <f>Table1[[#This Row],[Actual_Profit]]/Table1[[#This Row],[Actual_Sales]]</f>
        <v>0.22727272727272727</v>
      </c>
      <c r="AA2862">
        <v>16</v>
      </c>
      <c r="AB2862" s="5">
        <f>IFERROR(Table1[[#This Row],[Expenses]]/Table1[[#This Row],[Actual_Sales]],0)</f>
        <v>0.36363636363636365</v>
      </c>
      <c r="AC2862">
        <v>5</v>
      </c>
      <c r="AD2862">
        <v>478</v>
      </c>
      <c r="AE2862" s="5">
        <f>IFERROR(Table1[[#This Row],[Inventory]]/Table1[[#This Row],[Actual_Sales]],0)</f>
        <v>10.863636363636363</v>
      </c>
    </row>
    <row r="2863" spans="1:31" x14ac:dyDescent="0.25">
      <c r="A2863">
        <v>1046</v>
      </c>
      <c r="B2863">
        <v>918</v>
      </c>
      <c r="C2863">
        <v>5</v>
      </c>
      <c r="D2863" s="2">
        <v>40330</v>
      </c>
      <c r="E2863">
        <v>44</v>
      </c>
      <c r="F2863">
        <v>30</v>
      </c>
      <c r="G2863">
        <f>Table1[[#This Row],[Actual_Sales]]-Table1[[#This Row],[Budget_Sales]]</f>
        <v>14</v>
      </c>
      <c r="H2863" s="5">
        <f>IF(
Table1[[#This Row],[Budget_Sales]]=0,
"",
IF(
Table1[[#This Row],[Budget_Sales]]&gt;0,
(Table1[[#This Row],[Actual_Sales]]-Table1[[#This Row],[Budget_Sales]])/Table1[[#This Row],[Budget_Sales]],
(Table1[[#This Row],[Actual_Sales]]-Table1[[#This Row],[Budget_Sales]])/ABS(Table1[[#This Row],[Budget_Sales]])
)
)</f>
        <v>0.46666666666666667</v>
      </c>
      <c r="I2863" s="5" t="str">
        <f>IF(Table1[[#This Row],[Sales_Var]]&gt;=0,"Above Budget","Below Budget")</f>
        <v>Above Budget</v>
      </c>
      <c r="J2863">
        <f>Table1[[#This Row],[Actual_Sales]]-(Table1[[#This Row],[COGS]]+Table1[[#This Row],[Expenses]])</f>
        <v>10</v>
      </c>
      <c r="K2863">
        <v>20</v>
      </c>
      <c r="L2863">
        <f>Table1[[#This Row],[Actual_Profit]]-Table1[[#This Row],[Budget_Profit]]</f>
        <v>-10</v>
      </c>
      <c r="M2863" s="5">
        <f>IF(
Table1[[#This Row],[Budget_Profit]]=0,
"",
IF(
Table1[[#This Row],[Budget_Profit]]&gt;0,
(Table1[[#This Row],[Actual_Profit]]-Table1[[#This Row],[Budget_Profit]])/Table1[[#This Row],[Budget_Profit]],
(Table1[[#This Row],[Actual_Profit]]-Table1[[#This Row],[Budget_Profit]])/ABS(Table1[[#This Row],[Budget_Profit]])
)
)</f>
        <v>-0.5</v>
      </c>
      <c r="N2863" s="5" t="str">
        <f>IF(Table1[[#This Row],[Profit_Var]]&gt;=0, "Above Budget", "Below Budget")</f>
        <v>Below Budget</v>
      </c>
      <c r="O2863">
        <v>18</v>
      </c>
      <c r="P2863">
        <v>10</v>
      </c>
      <c r="Q2863">
        <f>Table1[[#This Row],[COGS]]-Table1[[#This Row],[Budget_COGS]]</f>
        <v>8</v>
      </c>
      <c r="R2863" s="5">
        <f>IF(
Table1[[#This Row],[Budget_COGS]]=0,
"",
IF(
Table1[[#This Row],[Budget_COGS]]&gt;0,
(Table1[[#This Row],[Budget_COGS]]-Table1[[#This Row],[COGS]]) / Table1[[#This Row],[Budget_COGS]],
(Table1[[#This Row],[Budget_COGS]]-Table1[[#This Row],[COGS]]) / ABS(Table1[[#This Row],[Budget_COGS]])
)
)</f>
        <v>-0.8</v>
      </c>
      <c r="S2863" s="5" t="str">
        <f>IF(Table1[[#This Row],[COGS _Var]]&gt;=0, "Above Budget", "Below Budget")</f>
        <v>Above Budget</v>
      </c>
      <c r="T2863">
        <f>Table1[[#This Row],[Actual_Sales]]-Table1[[#This Row],[COGS]]</f>
        <v>26</v>
      </c>
      <c r="U2863">
        <v>20</v>
      </c>
      <c r="V2863">
        <f>Table1[[#This Row],[Gross_Margin]]-Table1[[#This Row],[Budget_Margin]]</f>
        <v>6</v>
      </c>
      <c r="W2863" s="5">
        <f>IF(
Table1[[#This Row],[Budget_Margin]]=0,
"",
IF(
Table1[[#This Row],[Budget_Margin]]&gt;0,
(Table1[[#This Row],[Gross_Margin]]-Table1[[#This Row],[Budget_Margin]]) / Table1[[#This Row],[Budget_Margin]],
(Table1[[#This Row],[Gross_Margin]]-Table1[[#This Row],[Budget_Margin]]) / ABS(Table1[[#This Row],[Budget_Margin]])
)
)</f>
        <v>0.3</v>
      </c>
      <c r="X2863" s="5" t="str">
        <f>IF(Table1[[#This Row],[Margin_Var]]&gt;=0, "Above Budget", "Below Budget")</f>
        <v>Above Budget</v>
      </c>
      <c r="Y2863" s="5">
        <f>IFERROR(Table1[[#This Row],[Gross_Margin]]/Table1[[#This Row],[Actual_Sales]],0)</f>
        <v>0.59090909090909094</v>
      </c>
      <c r="Z2863" s="5">
        <f>Table1[[#This Row],[Actual_Profit]]/Table1[[#This Row],[Actual_Sales]]</f>
        <v>0.22727272727272727</v>
      </c>
      <c r="AA2863">
        <v>16</v>
      </c>
      <c r="AB2863" s="5">
        <f>IFERROR(Table1[[#This Row],[Expenses]]/Table1[[#This Row],[Actual_Sales]],0)</f>
        <v>0.36363636363636365</v>
      </c>
      <c r="AC2863">
        <v>5</v>
      </c>
      <c r="AD2863">
        <v>478</v>
      </c>
      <c r="AE2863" s="5">
        <f>IFERROR(Table1[[#This Row],[Inventory]]/Table1[[#This Row],[Actual_Sales]],0)</f>
        <v>10.863636363636363</v>
      </c>
    </row>
    <row r="2864" spans="1:31" x14ac:dyDescent="0.25">
      <c r="A2864">
        <v>926</v>
      </c>
      <c r="B2864">
        <v>413</v>
      </c>
      <c r="C2864">
        <v>13</v>
      </c>
      <c r="D2864" s="2">
        <v>40330</v>
      </c>
      <c r="E2864">
        <v>44</v>
      </c>
      <c r="F2864">
        <v>40</v>
      </c>
      <c r="G2864">
        <f>Table1[[#This Row],[Actual_Sales]]-Table1[[#This Row],[Budget_Sales]]</f>
        <v>4</v>
      </c>
      <c r="H2864" s="5">
        <f>IF(
Table1[[#This Row],[Budget_Sales]]=0,
"",
IF(
Table1[[#This Row],[Budget_Sales]]&gt;0,
(Table1[[#This Row],[Actual_Sales]]-Table1[[#This Row],[Budget_Sales]])/Table1[[#This Row],[Budget_Sales]],
(Table1[[#This Row],[Actual_Sales]]-Table1[[#This Row],[Budget_Sales]])/ABS(Table1[[#This Row],[Budget_Sales]])
)
)</f>
        <v>0.1</v>
      </c>
      <c r="I2864" s="5" t="str">
        <f>IF(Table1[[#This Row],[Sales_Var]]&gt;=0,"Above Budget","Below Budget")</f>
        <v>Above Budget</v>
      </c>
      <c r="J2864">
        <f>Table1[[#This Row],[Actual_Sales]]-(Table1[[#This Row],[COGS]]+Table1[[#This Row],[Expenses]])</f>
        <v>10</v>
      </c>
      <c r="K2864">
        <v>20</v>
      </c>
      <c r="L2864">
        <f>Table1[[#This Row],[Actual_Profit]]-Table1[[#This Row],[Budget_Profit]]</f>
        <v>-10</v>
      </c>
      <c r="M2864" s="5">
        <f>IF(
Table1[[#This Row],[Budget_Profit]]=0,
"",
IF(
Table1[[#This Row],[Budget_Profit]]&gt;0,
(Table1[[#This Row],[Actual_Profit]]-Table1[[#This Row],[Budget_Profit]])/Table1[[#This Row],[Budget_Profit]],
(Table1[[#This Row],[Actual_Profit]]-Table1[[#This Row],[Budget_Profit]])/ABS(Table1[[#This Row],[Budget_Profit]])
)
)</f>
        <v>-0.5</v>
      </c>
      <c r="N2864" s="5" t="str">
        <f>IF(Table1[[#This Row],[Profit_Var]]&gt;=0, "Above Budget", "Below Budget")</f>
        <v>Below Budget</v>
      </c>
      <c r="O2864">
        <v>18</v>
      </c>
      <c r="P2864">
        <v>10</v>
      </c>
      <c r="Q2864">
        <f>Table1[[#This Row],[COGS]]-Table1[[#This Row],[Budget_COGS]]</f>
        <v>8</v>
      </c>
      <c r="R2864" s="5">
        <f>IF(
Table1[[#This Row],[Budget_COGS]]=0,
"",
IF(
Table1[[#This Row],[Budget_COGS]]&gt;0,
(Table1[[#This Row],[Budget_COGS]]-Table1[[#This Row],[COGS]]) / Table1[[#This Row],[Budget_COGS]],
(Table1[[#This Row],[Budget_COGS]]-Table1[[#This Row],[COGS]]) / ABS(Table1[[#This Row],[Budget_COGS]])
)
)</f>
        <v>-0.8</v>
      </c>
      <c r="S2864" s="5" t="str">
        <f>IF(Table1[[#This Row],[COGS _Var]]&gt;=0, "Above Budget", "Below Budget")</f>
        <v>Above Budget</v>
      </c>
      <c r="T2864">
        <f>Table1[[#This Row],[Actual_Sales]]-Table1[[#This Row],[COGS]]</f>
        <v>26</v>
      </c>
      <c r="U2864">
        <v>30</v>
      </c>
      <c r="V2864">
        <f>Table1[[#This Row],[Gross_Margin]]-Table1[[#This Row],[Budget_Margin]]</f>
        <v>-4</v>
      </c>
      <c r="W2864" s="5">
        <f>IF(
Table1[[#This Row],[Budget_Margin]]=0,
"",
IF(
Table1[[#This Row],[Budget_Margin]]&gt;0,
(Table1[[#This Row],[Gross_Margin]]-Table1[[#This Row],[Budget_Margin]]) / Table1[[#This Row],[Budget_Margin]],
(Table1[[#This Row],[Gross_Margin]]-Table1[[#This Row],[Budget_Margin]]) / ABS(Table1[[#This Row],[Budget_Margin]])
)
)</f>
        <v>-0.13333333333333333</v>
      </c>
      <c r="X2864" s="5" t="str">
        <f>IF(Table1[[#This Row],[Margin_Var]]&gt;=0, "Above Budget", "Below Budget")</f>
        <v>Below Budget</v>
      </c>
      <c r="Y2864" s="5">
        <f>IFERROR(Table1[[#This Row],[Gross_Margin]]/Table1[[#This Row],[Actual_Sales]],0)</f>
        <v>0.59090909090909094</v>
      </c>
      <c r="Z2864" s="5">
        <f>Table1[[#This Row],[Actual_Profit]]/Table1[[#This Row],[Actual_Sales]]</f>
        <v>0.22727272727272727</v>
      </c>
      <c r="AA2864">
        <v>16</v>
      </c>
      <c r="AB2864" s="5">
        <f>IFERROR(Table1[[#This Row],[Expenses]]/Table1[[#This Row],[Actual_Sales]],0)</f>
        <v>0.36363636363636365</v>
      </c>
      <c r="AC2864">
        <v>5</v>
      </c>
      <c r="AD2864">
        <v>478</v>
      </c>
      <c r="AE2864" s="5">
        <f>IFERROR(Table1[[#This Row],[Inventory]]/Table1[[#This Row],[Actual_Sales]],0)</f>
        <v>10.863636363636363</v>
      </c>
    </row>
    <row r="2865" spans="1:31" x14ac:dyDescent="0.25">
      <c r="A2865">
        <v>4222</v>
      </c>
      <c r="B2865">
        <v>860</v>
      </c>
      <c r="C2865">
        <v>9</v>
      </c>
      <c r="D2865" s="2">
        <v>40878</v>
      </c>
      <c r="E2865">
        <v>163</v>
      </c>
      <c r="F2865">
        <v>110</v>
      </c>
      <c r="G2865">
        <f>Table1[[#This Row],[Actual_Sales]]-Table1[[#This Row],[Budget_Sales]]</f>
        <v>53</v>
      </c>
      <c r="H2865" s="5">
        <f>IF(
Table1[[#This Row],[Budget_Sales]]=0,
"",
IF(
Table1[[#This Row],[Budget_Sales]]&gt;0,
(Table1[[#This Row],[Actual_Sales]]-Table1[[#This Row],[Budget_Sales]])/Table1[[#This Row],[Budget_Sales]],
(Table1[[#This Row],[Actual_Sales]]-Table1[[#This Row],[Budget_Sales]])/ABS(Table1[[#This Row],[Budget_Sales]])
)
)</f>
        <v>0.48181818181818181</v>
      </c>
      <c r="I2865" s="5" t="str">
        <f>IF(Table1[[#This Row],[Sales_Var]]&gt;=0,"Above Budget","Below Budget")</f>
        <v>Above Budget</v>
      </c>
      <c r="J2865">
        <f>Table1[[#This Row],[Actual_Sales]]-(Table1[[#This Row],[COGS]]+Table1[[#This Row],[Expenses]])</f>
        <v>37</v>
      </c>
      <c r="K2865">
        <v>20</v>
      </c>
      <c r="L2865">
        <f>Table1[[#This Row],[Actual_Profit]]-Table1[[#This Row],[Budget_Profit]]</f>
        <v>17</v>
      </c>
      <c r="M2865" s="5">
        <f>IF(
Table1[[#This Row],[Budget_Profit]]=0,
"",
IF(
Table1[[#This Row],[Budget_Profit]]&gt;0,
(Table1[[#This Row],[Actual_Profit]]-Table1[[#This Row],[Budget_Profit]])/Table1[[#This Row],[Budget_Profit]],
(Table1[[#This Row],[Actual_Profit]]-Table1[[#This Row],[Budget_Profit]])/ABS(Table1[[#This Row],[Budget_Profit]])
)
)</f>
        <v>0.85</v>
      </c>
      <c r="N2865" s="5" t="str">
        <f>IF(Table1[[#This Row],[Profit_Var]]&gt;=0, "Above Budget", "Below Budget")</f>
        <v>Above Budget</v>
      </c>
      <c r="O2865">
        <v>68</v>
      </c>
      <c r="P2865">
        <v>50</v>
      </c>
      <c r="Q2865">
        <f>Table1[[#This Row],[COGS]]-Table1[[#This Row],[Budget_COGS]]</f>
        <v>18</v>
      </c>
      <c r="R2865" s="5">
        <f>IF(
Table1[[#This Row],[Budget_COGS]]=0,
"",
IF(
Table1[[#This Row],[Budget_COGS]]&gt;0,
(Table1[[#This Row],[Budget_COGS]]-Table1[[#This Row],[COGS]]) / Table1[[#This Row],[Budget_COGS]],
(Table1[[#This Row],[Budget_COGS]]-Table1[[#This Row],[COGS]]) / ABS(Table1[[#This Row],[Budget_COGS]])
)
)</f>
        <v>-0.36</v>
      </c>
      <c r="S2865" s="5" t="str">
        <f>IF(Table1[[#This Row],[COGS _Var]]&gt;=0, "Above Budget", "Below Budget")</f>
        <v>Above Budget</v>
      </c>
      <c r="T2865">
        <f>Table1[[#This Row],[Actual_Sales]]-Table1[[#This Row],[COGS]]</f>
        <v>95</v>
      </c>
      <c r="U2865">
        <v>60</v>
      </c>
      <c r="V2865">
        <f>Table1[[#This Row],[Gross_Margin]]-Table1[[#This Row],[Budget_Margin]]</f>
        <v>35</v>
      </c>
      <c r="W2865" s="5">
        <f>IF(
Table1[[#This Row],[Budget_Margin]]=0,
"",
IF(
Table1[[#This Row],[Budget_Margin]]&gt;0,
(Table1[[#This Row],[Gross_Margin]]-Table1[[#This Row],[Budget_Margin]]) / Table1[[#This Row],[Budget_Margin]],
(Table1[[#This Row],[Gross_Margin]]-Table1[[#This Row],[Budget_Margin]]) / ABS(Table1[[#This Row],[Budget_Margin]])
)
)</f>
        <v>0.58333333333333337</v>
      </c>
      <c r="X2865" s="5" t="str">
        <f>IF(Table1[[#This Row],[Margin_Var]]&gt;=0, "Above Budget", "Below Budget")</f>
        <v>Above Budget</v>
      </c>
      <c r="Y2865" s="5">
        <f>IFERROR(Table1[[#This Row],[Gross_Margin]]/Table1[[#This Row],[Actual_Sales]],0)</f>
        <v>0.58282208588957052</v>
      </c>
      <c r="Z2865" s="5">
        <f>Table1[[#This Row],[Actual_Profit]]/Table1[[#This Row],[Actual_Sales]]</f>
        <v>0.22699386503067484</v>
      </c>
      <c r="AA2865">
        <v>58</v>
      </c>
      <c r="AB2865" s="5">
        <f>IFERROR(Table1[[#This Row],[Expenses]]/Table1[[#This Row],[Actual_Sales]],0)</f>
        <v>0.35582822085889571</v>
      </c>
      <c r="AC2865">
        <v>25</v>
      </c>
      <c r="AD2865">
        <v>619</v>
      </c>
      <c r="AE2865" s="5">
        <f>IFERROR(Table1[[#This Row],[Inventory]]/Table1[[#This Row],[Actual_Sales]],0)</f>
        <v>3.7975460122699385</v>
      </c>
    </row>
    <row r="2866" spans="1:31" x14ac:dyDescent="0.25">
      <c r="A2866">
        <v>3196</v>
      </c>
      <c r="B2866">
        <v>234</v>
      </c>
      <c r="C2866">
        <v>2</v>
      </c>
      <c r="D2866" s="2">
        <v>40725</v>
      </c>
      <c r="E2866">
        <v>84</v>
      </c>
      <c r="F2866">
        <v>80</v>
      </c>
      <c r="G2866">
        <f>Table1[[#This Row],[Actual_Sales]]-Table1[[#This Row],[Budget_Sales]]</f>
        <v>4</v>
      </c>
      <c r="H2866" s="5">
        <f>IF(
Table1[[#This Row],[Budget_Sales]]=0,
"",
IF(
Table1[[#This Row],[Budget_Sales]]&gt;0,
(Table1[[#This Row],[Actual_Sales]]-Table1[[#This Row],[Budget_Sales]])/Table1[[#This Row],[Budget_Sales]],
(Table1[[#This Row],[Actual_Sales]]-Table1[[#This Row],[Budget_Sales]])/ABS(Table1[[#This Row],[Budget_Sales]])
)
)</f>
        <v>0.05</v>
      </c>
      <c r="I2866" s="5" t="str">
        <f>IF(Table1[[#This Row],[Sales_Var]]&gt;=0,"Above Budget","Below Budget")</f>
        <v>Above Budget</v>
      </c>
      <c r="J2866">
        <f>Table1[[#This Row],[Actual_Sales]]-(Table1[[#This Row],[COGS]]+Table1[[#This Row],[Expenses]])</f>
        <v>19</v>
      </c>
      <c r="K2866">
        <v>30</v>
      </c>
      <c r="L2866">
        <f>Table1[[#This Row],[Actual_Profit]]-Table1[[#This Row],[Budget_Profit]]</f>
        <v>-11</v>
      </c>
      <c r="M2866" s="5">
        <f>IF(
Table1[[#This Row],[Budget_Profit]]=0,
"",
IF(
Table1[[#This Row],[Budget_Profit]]&gt;0,
(Table1[[#This Row],[Actual_Profit]]-Table1[[#This Row],[Budget_Profit]])/Table1[[#This Row],[Budget_Profit]],
(Table1[[#This Row],[Actual_Profit]]-Table1[[#This Row],[Budget_Profit]])/ABS(Table1[[#This Row],[Budget_Profit]])
)
)</f>
        <v>-0.36666666666666664</v>
      </c>
      <c r="N2866" s="5" t="str">
        <f>IF(Table1[[#This Row],[Profit_Var]]&gt;=0, "Above Budget", "Below Budget")</f>
        <v>Below Budget</v>
      </c>
      <c r="O2866">
        <v>34</v>
      </c>
      <c r="P2866">
        <v>30</v>
      </c>
      <c r="Q2866">
        <f>Table1[[#This Row],[COGS]]-Table1[[#This Row],[Budget_COGS]]</f>
        <v>4</v>
      </c>
      <c r="R2866" s="5">
        <f>IF(
Table1[[#This Row],[Budget_COGS]]=0,
"",
IF(
Table1[[#This Row],[Budget_COGS]]&gt;0,
(Table1[[#This Row],[Budget_COGS]]-Table1[[#This Row],[COGS]]) / Table1[[#This Row],[Budget_COGS]],
(Table1[[#This Row],[Budget_COGS]]-Table1[[#This Row],[COGS]]) / ABS(Table1[[#This Row],[Budget_COGS]])
)
)</f>
        <v>-0.13333333333333333</v>
      </c>
      <c r="S2866" s="5" t="str">
        <f>IF(Table1[[#This Row],[COGS _Var]]&gt;=0, "Above Budget", "Below Budget")</f>
        <v>Above Budget</v>
      </c>
      <c r="T2866">
        <f>Table1[[#This Row],[Actual_Sales]]-Table1[[#This Row],[COGS]]</f>
        <v>50</v>
      </c>
      <c r="U2866">
        <v>50</v>
      </c>
      <c r="V2866">
        <f>Table1[[#This Row],[Gross_Margin]]-Table1[[#This Row],[Budget_Margin]]</f>
        <v>0</v>
      </c>
      <c r="W2866" s="5">
        <f>IF(
Table1[[#This Row],[Budget_Margin]]=0,
"",
IF(
Table1[[#This Row],[Budget_Margin]]&gt;0,
(Table1[[#This Row],[Gross_Margin]]-Table1[[#This Row],[Budget_Margin]]) / Table1[[#This Row],[Budget_Margin]],
(Table1[[#This Row],[Gross_Margin]]-Table1[[#This Row],[Budget_Margin]]) / ABS(Table1[[#This Row],[Budget_Margin]])
)
)</f>
        <v>0</v>
      </c>
      <c r="X2866" s="5" t="str">
        <f>IF(Table1[[#This Row],[Margin_Var]]&gt;=0, "Above Budget", "Below Budget")</f>
        <v>Above Budget</v>
      </c>
      <c r="Y2866" s="5">
        <f>IFERROR(Table1[[#This Row],[Gross_Margin]]/Table1[[#This Row],[Actual_Sales]],0)</f>
        <v>0.59523809523809523</v>
      </c>
      <c r="Z2866" s="5">
        <f>Table1[[#This Row],[Actual_Profit]]/Table1[[#This Row],[Actual_Sales]]</f>
        <v>0.22619047619047619</v>
      </c>
      <c r="AA2866">
        <v>31</v>
      </c>
      <c r="AB2866" s="5">
        <f>IFERROR(Table1[[#This Row],[Expenses]]/Table1[[#This Row],[Actual_Sales]],0)</f>
        <v>0.36904761904761907</v>
      </c>
      <c r="AC2866">
        <v>10</v>
      </c>
      <c r="AD2866">
        <v>432</v>
      </c>
      <c r="AE2866" s="5">
        <f>IFERROR(Table1[[#This Row],[Inventory]]/Table1[[#This Row],[Actual_Sales]],0)</f>
        <v>5.1428571428571432</v>
      </c>
    </row>
    <row r="2867" spans="1:31" x14ac:dyDescent="0.25">
      <c r="A2867">
        <v>3270</v>
      </c>
      <c r="B2867">
        <v>541</v>
      </c>
      <c r="C2867">
        <v>3</v>
      </c>
      <c r="D2867" s="2">
        <v>40725</v>
      </c>
      <c r="E2867">
        <v>84</v>
      </c>
      <c r="F2867">
        <v>100</v>
      </c>
      <c r="G2867">
        <f>Table1[[#This Row],[Actual_Sales]]-Table1[[#This Row],[Budget_Sales]]</f>
        <v>-16</v>
      </c>
      <c r="H2867" s="5">
        <f>IF(
Table1[[#This Row],[Budget_Sales]]=0,
"",
IF(
Table1[[#This Row],[Budget_Sales]]&gt;0,
(Table1[[#This Row],[Actual_Sales]]-Table1[[#This Row],[Budget_Sales]])/Table1[[#This Row],[Budget_Sales]],
(Table1[[#This Row],[Actual_Sales]]-Table1[[#This Row],[Budget_Sales]])/ABS(Table1[[#This Row],[Budget_Sales]])
)
)</f>
        <v>-0.16</v>
      </c>
      <c r="I2867" s="5" t="str">
        <f>IF(Table1[[#This Row],[Sales_Var]]&gt;=0,"Above Budget","Below Budget")</f>
        <v>Below Budget</v>
      </c>
      <c r="J2867">
        <f>Table1[[#This Row],[Actual_Sales]]-(Table1[[#This Row],[COGS]]+Table1[[#This Row],[Expenses]])</f>
        <v>19</v>
      </c>
      <c r="K2867">
        <v>40</v>
      </c>
      <c r="L2867">
        <f>Table1[[#This Row],[Actual_Profit]]-Table1[[#This Row],[Budget_Profit]]</f>
        <v>-21</v>
      </c>
      <c r="M2867" s="5">
        <f>IF(
Table1[[#This Row],[Budget_Profit]]=0,
"",
IF(
Table1[[#This Row],[Budget_Profit]]&gt;0,
(Table1[[#This Row],[Actual_Profit]]-Table1[[#This Row],[Budget_Profit]])/Table1[[#This Row],[Budget_Profit]],
(Table1[[#This Row],[Actual_Profit]]-Table1[[#This Row],[Budget_Profit]])/ABS(Table1[[#This Row],[Budget_Profit]])
)
)</f>
        <v>-0.52500000000000002</v>
      </c>
      <c r="N2867" s="5" t="str">
        <f>IF(Table1[[#This Row],[Profit_Var]]&gt;=0, "Above Budget", "Below Budget")</f>
        <v>Below Budget</v>
      </c>
      <c r="O2867">
        <v>34</v>
      </c>
      <c r="P2867">
        <v>40</v>
      </c>
      <c r="Q2867">
        <f>Table1[[#This Row],[COGS]]-Table1[[#This Row],[Budget_COGS]]</f>
        <v>-6</v>
      </c>
      <c r="R2867" s="5">
        <f>IF(
Table1[[#This Row],[Budget_COGS]]=0,
"",
IF(
Table1[[#This Row],[Budget_COGS]]&gt;0,
(Table1[[#This Row],[Budget_COGS]]-Table1[[#This Row],[COGS]]) / Table1[[#This Row],[Budget_COGS]],
(Table1[[#This Row],[Budget_COGS]]-Table1[[#This Row],[COGS]]) / ABS(Table1[[#This Row],[Budget_COGS]])
)
)</f>
        <v>0.15</v>
      </c>
      <c r="S2867" s="5" t="str">
        <f>IF(Table1[[#This Row],[COGS _Var]]&gt;=0, "Above Budget", "Below Budget")</f>
        <v>Below Budget</v>
      </c>
      <c r="T2867">
        <f>Table1[[#This Row],[Actual_Sales]]-Table1[[#This Row],[COGS]]</f>
        <v>50</v>
      </c>
      <c r="U2867">
        <v>60</v>
      </c>
      <c r="V2867">
        <f>Table1[[#This Row],[Gross_Margin]]-Table1[[#This Row],[Budget_Margin]]</f>
        <v>-10</v>
      </c>
      <c r="W2867" s="5">
        <f>IF(
Table1[[#This Row],[Budget_Margin]]=0,
"",
IF(
Table1[[#This Row],[Budget_Margin]]&gt;0,
(Table1[[#This Row],[Gross_Margin]]-Table1[[#This Row],[Budget_Margin]]) / Table1[[#This Row],[Budget_Margin]],
(Table1[[#This Row],[Gross_Margin]]-Table1[[#This Row],[Budget_Margin]]) / ABS(Table1[[#This Row],[Budget_Margin]])
)
)</f>
        <v>-0.16666666666666666</v>
      </c>
      <c r="X2867" s="5" t="str">
        <f>IF(Table1[[#This Row],[Margin_Var]]&gt;=0, "Above Budget", "Below Budget")</f>
        <v>Below Budget</v>
      </c>
      <c r="Y2867" s="5">
        <f>IFERROR(Table1[[#This Row],[Gross_Margin]]/Table1[[#This Row],[Actual_Sales]],0)</f>
        <v>0.59523809523809523</v>
      </c>
      <c r="Z2867" s="5">
        <f>Table1[[#This Row],[Actual_Profit]]/Table1[[#This Row],[Actual_Sales]]</f>
        <v>0.22619047619047619</v>
      </c>
      <c r="AA2867">
        <v>31</v>
      </c>
      <c r="AB2867" s="5">
        <f>IFERROR(Table1[[#This Row],[Expenses]]/Table1[[#This Row],[Actual_Sales]],0)</f>
        <v>0.36904761904761907</v>
      </c>
      <c r="AC2867">
        <v>10</v>
      </c>
      <c r="AD2867">
        <v>432</v>
      </c>
      <c r="AE2867" s="5">
        <f>IFERROR(Table1[[#This Row],[Inventory]]/Table1[[#This Row],[Actual_Sales]],0)</f>
        <v>5.1428571428571432</v>
      </c>
    </row>
    <row r="2868" spans="1:31" x14ac:dyDescent="0.25">
      <c r="A2868">
        <v>153</v>
      </c>
      <c r="B2868">
        <v>801</v>
      </c>
      <c r="C2868">
        <v>8</v>
      </c>
      <c r="D2868" s="2">
        <v>40179</v>
      </c>
      <c r="E2868">
        <v>93</v>
      </c>
      <c r="F2868">
        <v>80</v>
      </c>
      <c r="G2868">
        <f>Table1[[#This Row],[Actual_Sales]]-Table1[[#This Row],[Budget_Sales]]</f>
        <v>13</v>
      </c>
      <c r="H2868" s="5">
        <f>IF(
Table1[[#This Row],[Budget_Sales]]=0,
"",
IF(
Table1[[#This Row],[Budget_Sales]]&gt;0,
(Table1[[#This Row],[Actual_Sales]]-Table1[[#This Row],[Budget_Sales]])/Table1[[#This Row],[Budget_Sales]],
(Table1[[#This Row],[Actual_Sales]]-Table1[[#This Row],[Budget_Sales]])/ABS(Table1[[#This Row],[Budget_Sales]])
)
)</f>
        <v>0.16250000000000001</v>
      </c>
      <c r="I2868" s="5" t="str">
        <f>IF(Table1[[#This Row],[Sales_Var]]&gt;=0,"Above Budget","Below Budget")</f>
        <v>Above Budget</v>
      </c>
      <c r="J2868">
        <f>Table1[[#This Row],[Actual_Sales]]-(Table1[[#This Row],[COGS]]+Table1[[#This Row],[Expenses]])</f>
        <v>21</v>
      </c>
      <c r="K2868">
        <v>30</v>
      </c>
      <c r="L2868">
        <f>Table1[[#This Row],[Actual_Profit]]-Table1[[#This Row],[Budget_Profit]]</f>
        <v>-9</v>
      </c>
      <c r="M2868" s="5">
        <f>IF(
Table1[[#This Row],[Budget_Profit]]=0,
"",
IF(
Table1[[#This Row],[Budget_Profit]]&gt;0,
(Table1[[#This Row],[Actual_Profit]]-Table1[[#This Row],[Budget_Profit]])/Table1[[#This Row],[Budget_Profit]],
(Table1[[#This Row],[Actual_Profit]]-Table1[[#This Row],[Budget_Profit]])/ABS(Table1[[#This Row],[Budget_Profit]])
)
)</f>
        <v>-0.3</v>
      </c>
      <c r="N2868" s="5" t="str">
        <f>IF(Table1[[#This Row],[Profit_Var]]&gt;=0, "Above Budget", "Below Budget")</f>
        <v>Below Budget</v>
      </c>
      <c r="O2868">
        <v>38</v>
      </c>
      <c r="P2868">
        <v>30</v>
      </c>
      <c r="Q2868">
        <f>Table1[[#This Row],[COGS]]-Table1[[#This Row],[Budget_COGS]]</f>
        <v>8</v>
      </c>
      <c r="R2868" s="5">
        <f>IF(
Table1[[#This Row],[Budget_COGS]]=0,
"",
IF(
Table1[[#This Row],[Budget_COGS]]&gt;0,
(Table1[[#This Row],[Budget_COGS]]-Table1[[#This Row],[COGS]]) / Table1[[#This Row],[Budget_COGS]],
(Table1[[#This Row],[Budget_COGS]]-Table1[[#This Row],[COGS]]) / ABS(Table1[[#This Row],[Budget_COGS]])
)
)</f>
        <v>-0.26666666666666666</v>
      </c>
      <c r="S2868" s="5" t="str">
        <f>IF(Table1[[#This Row],[COGS _Var]]&gt;=0, "Above Budget", "Below Budget")</f>
        <v>Above Budget</v>
      </c>
      <c r="T2868">
        <f>Table1[[#This Row],[Actual_Sales]]-Table1[[#This Row],[COGS]]</f>
        <v>55</v>
      </c>
      <c r="U2868">
        <v>50</v>
      </c>
      <c r="V2868">
        <f>Table1[[#This Row],[Gross_Margin]]-Table1[[#This Row],[Budget_Margin]]</f>
        <v>5</v>
      </c>
      <c r="W2868" s="5">
        <f>IF(
Table1[[#This Row],[Budget_Margin]]=0,
"",
IF(
Table1[[#This Row],[Budget_Margin]]&gt;0,
(Table1[[#This Row],[Gross_Margin]]-Table1[[#This Row],[Budget_Margin]]) / Table1[[#This Row],[Budget_Margin]],
(Table1[[#This Row],[Gross_Margin]]-Table1[[#This Row],[Budget_Margin]]) / ABS(Table1[[#This Row],[Budget_Margin]])
)
)</f>
        <v>0.1</v>
      </c>
      <c r="X2868" s="5" t="str">
        <f>IF(Table1[[#This Row],[Margin_Var]]&gt;=0, "Above Budget", "Below Budget")</f>
        <v>Above Budget</v>
      </c>
      <c r="Y2868" s="5">
        <f>IFERROR(Table1[[#This Row],[Gross_Margin]]/Table1[[#This Row],[Actual_Sales]],0)</f>
        <v>0.59139784946236562</v>
      </c>
      <c r="Z2868" s="5">
        <f>Table1[[#This Row],[Actual_Profit]]/Table1[[#This Row],[Actual_Sales]]</f>
        <v>0.22580645161290322</v>
      </c>
      <c r="AA2868">
        <v>34</v>
      </c>
      <c r="AB2868" s="5">
        <f>IFERROR(Table1[[#This Row],[Expenses]]/Table1[[#This Row],[Actual_Sales]],0)</f>
        <v>0.36559139784946237</v>
      </c>
      <c r="AC2868">
        <v>12</v>
      </c>
      <c r="AD2868">
        <v>241</v>
      </c>
      <c r="AE2868" s="5">
        <f>IFERROR(Table1[[#This Row],[Inventory]]/Table1[[#This Row],[Actual_Sales]],0)</f>
        <v>2.5913978494623655</v>
      </c>
    </row>
    <row r="2869" spans="1:31" x14ac:dyDescent="0.25">
      <c r="A2869">
        <v>658</v>
      </c>
      <c r="B2869">
        <v>719</v>
      </c>
      <c r="C2869">
        <v>10</v>
      </c>
      <c r="D2869" s="2">
        <v>40269</v>
      </c>
      <c r="E2869">
        <v>129</v>
      </c>
      <c r="F2869">
        <v>110</v>
      </c>
      <c r="G2869">
        <f>Table1[[#This Row],[Actual_Sales]]-Table1[[#This Row],[Budget_Sales]]</f>
        <v>19</v>
      </c>
      <c r="H2869" s="5">
        <f>IF(
Table1[[#This Row],[Budget_Sales]]=0,
"",
IF(
Table1[[#This Row],[Budget_Sales]]&gt;0,
(Table1[[#This Row],[Actual_Sales]]-Table1[[#This Row],[Budget_Sales]])/Table1[[#This Row],[Budget_Sales]],
(Table1[[#This Row],[Actual_Sales]]-Table1[[#This Row],[Budget_Sales]])/ABS(Table1[[#This Row],[Budget_Sales]])
)
)</f>
        <v>0.17272727272727273</v>
      </c>
      <c r="I2869" s="5" t="str">
        <f>IF(Table1[[#This Row],[Sales_Var]]&gt;=0,"Above Budget","Below Budget")</f>
        <v>Above Budget</v>
      </c>
      <c r="J2869">
        <f>Table1[[#This Row],[Actual_Sales]]-(Table1[[#This Row],[COGS]]+Table1[[#This Row],[Expenses]])</f>
        <v>29</v>
      </c>
      <c r="K2869">
        <v>40</v>
      </c>
      <c r="L2869">
        <f>Table1[[#This Row],[Actual_Profit]]-Table1[[#This Row],[Budget_Profit]]</f>
        <v>-11</v>
      </c>
      <c r="M2869" s="5">
        <f>IF(
Table1[[#This Row],[Budget_Profit]]=0,
"",
IF(
Table1[[#This Row],[Budget_Profit]]&gt;0,
(Table1[[#This Row],[Actual_Profit]]-Table1[[#This Row],[Budget_Profit]])/Table1[[#This Row],[Budget_Profit]],
(Table1[[#This Row],[Actual_Profit]]-Table1[[#This Row],[Budget_Profit]])/ABS(Table1[[#This Row],[Budget_Profit]])
)
)</f>
        <v>-0.27500000000000002</v>
      </c>
      <c r="N2869" s="5" t="str">
        <f>IF(Table1[[#This Row],[Profit_Var]]&gt;=0, "Above Budget", "Below Budget")</f>
        <v>Below Budget</v>
      </c>
      <c r="O2869">
        <v>55</v>
      </c>
      <c r="P2869">
        <v>40</v>
      </c>
      <c r="Q2869">
        <f>Table1[[#This Row],[COGS]]-Table1[[#This Row],[Budget_COGS]]</f>
        <v>15</v>
      </c>
      <c r="R2869" s="5">
        <f>IF(
Table1[[#This Row],[Budget_COGS]]=0,
"",
IF(
Table1[[#This Row],[Budget_COGS]]&gt;0,
(Table1[[#This Row],[Budget_COGS]]-Table1[[#This Row],[COGS]]) / Table1[[#This Row],[Budget_COGS]],
(Table1[[#This Row],[Budget_COGS]]-Table1[[#This Row],[COGS]]) / ABS(Table1[[#This Row],[Budget_COGS]])
)
)</f>
        <v>-0.375</v>
      </c>
      <c r="S2869" s="5" t="str">
        <f>IF(Table1[[#This Row],[COGS _Var]]&gt;=0, "Above Budget", "Below Budget")</f>
        <v>Above Budget</v>
      </c>
      <c r="T2869">
        <f>Table1[[#This Row],[Actual_Sales]]-Table1[[#This Row],[COGS]]</f>
        <v>74</v>
      </c>
      <c r="U2869">
        <v>70</v>
      </c>
      <c r="V2869">
        <f>Table1[[#This Row],[Gross_Margin]]-Table1[[#This Row],[Budget_Margin]]</f>
        <v>4</v>
      </c>
      <c r="W2869" s="5">
        <f>IF(
Table1[[#This Row],[Budget_Margin]]=0,
"",
IF(
Table1[[#This Row],[Budget_Margin]]&gt;0,
(Table1[[#This Row],[Gross_Margin]]-Table1[[#This Row],[Budget_Margin]]) / Table1[[#This Row],[Budget_Margin]],
(Table1[[#This Row],[Gross_Margin]]-Table1[[#This Row],[Budget_Margin]]) / ABS(Table1[[#This Row],[Budget_Margin]])
)
)</f>
        <v>5.7142857142857141E-2</v>
      </c>
      <c r="X2869" s="5" t="str">
        <f>IF(Table1[[#This Row],[Margin_Var]]&gt;=0, "Above Budget", "Below Budget")</f>
        <v>Above Budget</v>
      </c>
      <c r="Y2869" s="5">
        <f>IFERROR(Table1[[#This Row],[Gross_Margin]]/Table1[[#This Row],[Actual_Sales]],0)</f>
        <v>0.5736434108527132</v>
      </c>
      <c r="Z2869" s="5">
        <f>Table1[[#This Row],[Actual_Profit]]/Table1[[#This Row],[Actual_Sales]]</f>
        <v>0.22480620155038761</v>
      </c>
      <c r="AA2869">
        <v>45</v>
      </c>
      <c r="AB2869" s="5">
        <f>IFERROR(Table1[[#This Row],[Expenses]]/Table1[[#This Row],[Actual_Sales]],0)</f>
        <v>0.34883720930232559</v>
      </c>
      <c r="AC2869">
        <v>18</v>
      </c>
      <c r="AD2869">
        <v>336</v>
      </c>
      <c r="AE2869" s="5">
        <f>IFERROR(Table1[[#This Row],[Inventory]]/Table1[[#This Row],[Actual_Sales]],0)</f>
        <v>2.6046511627906979</v>
      </c>
    </row>
    <row r="2870" spans="1:31" x14ac:dyDescent="0.25">
      <c r="A2870">
        <v>1963</v>
      </c>
      <c r="B2870">
        <v>303</v>
      </c>
      <c r="C2870">
        <v>12</v>
      </c>
      <c r="D2870" s="2">
        <v>40513</v>
      </c>
      <c r="E2870">
        <v>116</v>
      </c>
      <c r="F2870">
        <v>90</v>
      </c>
      <c r="G2870">
        <f>Table1[[#This Row],[Actual_Sales]]-Table1[[#This Row],[Budget_Sales]]</f>
        <v>26</v>
      </c>
      <c r="H2870" s="5">
        <f>IF(
Table1[[#This Row],[Budget_Sales]]=0,
"",
IF(
Table1[[#This Row],[Budget_Sales]]&gt;0,
(Table1[[#This Row],[Actual_Sales]]-Table1[[#This Row],[Budget_Sales]])/Table1[[#This Row],[Budget_Sales]],
(Table1[[#This Row],[Actual_Sales]]-Table1[[#This Row],[Budget_Sales]])/ABS(Table1[[#This Row],[Budget_Sales]])
)
)</f>
        <v>0.28888888888888886</v>
      </c>
      <c r="I2870" s="5" t="str">
        <f>IF(Table1[[#This Row],[Sales_Var]]&gt;=0,"Above Budget","Below Budget")</f>
        <v>Above Budget</v>
      </c>
      <c r="J2870">
        <f>Table1[[#This Row],[Actual_Sales]]-(Table1[[#This Row],[COGS]]+Table1[[#This Row],[Expenses]])</f>
        <v>26</v>
      </c>
      <c r="K2870">
        <v>20</v>
      </c>
      <c r="L2870">
        <f>Table1[[#This Row],[Actual_Profit]]-Table1[[#This Row],[Budget_Profit]]</f>
        <v>6</v>
      </c>
      <c r="M2870" s="5">
        <f>IF(
Table1[[#This Row],[Budget_Profit]]=0,
"",
IF(
Table1[[#This Row],[Budget_Profit]]&gt;0,
(Table1[[#This Row],[Actual_Profit]]-Table1[[#This Row],[Budget_Profit]])/Table1[[#This Row],[Budget_Profit]],
(Table1[[#This Row],[Actual_Profit]]-Table1[[#This Row],[Budget_Profit]])/ABS(Table1[[#This Row],[Budget_Profit]])
)
)</f>
        <v>0.3</v>
      </c>
      <c r="N2870" s="5" t="str">
        <f>IF(Table1[[#This Row],[Profit_Var]]&gt;=0, "Above Budget", "Below Budget")</f>
        <v>Above Budget</v>
      </c>
      <c r="O2870">
        <v>53</v>
      </c>
      <c r="P2870">
        <v>40</v>
      </c>
      <c r="Q2870">
        <f>Table1[[#This Row],[COGS]]-Table1[[#This Row],[Budget_COGS]]</f>
        <v>13</v>
      </c>
      <c r="R2870" s="5">
        <f>IF(
Table1[[#This Row],[Budget_COGS]]=0,
"",
IF(
Table1[[#This Row],[Budget_COGS]]&gt;0,
(Table1[[#This Row],[Budget_COGS]]-Table1[[#This Row],[COGS]]) / Table1[[#This Row],[Budget_COGS]],
(Table1[[#This Row],[Budget_COGS]]-Table1[[#This Row],[COGS]]) / ABS(Table1[[#This Row],[Budget_COGS]])
)
)</f>
        <v>-0.32500000000000001</v>
      </c>
      <c r="S2870" s="5" t="str">
        <f>IF(Table1[[#This Row],[COGS _Var]]&gt;=0, "Above Budget", "Below Budget")</f>
        <v>Above Budget</v>
      </c>
      <c r="T2870">
        <f>Table1[[#This Row],[Actual_Sales]]-Table1[[#This Row],[COGS]]</f>
        <v>63</v>
      </c>
      <c r="U2870">
        <v>50</v>
      </c>
      <c r="V2870">
        <f>Table1[[#This Row],[Gross_Margin]]-Table1[[#This Row],[Budget_Margin]]</f>
        <v>13</v>
      </c>
      <c r="W2870" s="5">
        <f>IF(
Table1[[#This Row],[Budget_Margin]]=0,
"",
IF(
Table1[[#This Row],[Budget_Margin]]&gt;0,
(Table1[[#This Row],[Gross_Margin]]-Table1[[#This Row],[Budget_Margin]]) / Table1[[#This Row],[Budget_Margin]],
(Table1[[#This Row],[Gross_Margin]]-Table1[[#This Row],[Budget_Margin]]) / ABS(Table1[[#This Row],[Budget_Margin]])
)
)</f>
        <v>0.26</v>
      </c>
      <c r="X2870" s="5" t="str">
        <f>IF(Table1[[#This Row],[Margin_Var]]&gt;=0, "Above Budget", "Below Budget")</f>
        <v>Above Budget</v>
      </c>
      <c r="Y2870" s="5">
        <f>IFERROR(Table1[[#This Row],[Gross_Margin]]/Table1[[#This Row],[Actual_Sales]],0)</f>
        <v>0.5431034482758621</v>
      </c>
      <c r="Z2870" s="5">
        <f>Table1[[#This Row],[Actual_Profit]]/Table1[[#This Row],[Actual_Sales]]</f>
        <v>0.22413793103448276</v>
      </c>
      <c r="AA2870">
        <v>37</v>
      </c>
      <c r="AB2870" s="5">
        <f>IFERROR(Table1[[#This Row],[Expenses]]/Table1[[#This Row],[Actual_Sales]],0)</f>
        <v>0.31896551724137934</v>
      </c>
      <c r="AC2870">
        <v>16</v>
      </c>
      <c r="AD2870">
        <v>1054</v>
      </c>
      <c r="AE2870" s="5">
        <f>IFERROR(Table1[[#This Row],[Inventory]]/Table1[[#This Row],[Actual_Sales]],0)</f>
        <v>9.0862068965517242</v>
      </c>
    </row>
    <row r="2871" spans="1:31" x14ac:dyDescent="0.25">
      <c r="A2871">
        <v>587</v>
      </c>
      <c r="B2871">
        <v>435</v>
      </c>
      <c r="C2871">
        <v>9</v>
      </c>
      <c r="D2871" s="2">
        <v>40269</v>
      </c>
      <c r="E2871">
        <v>125</v>
      </c>
      <c r="F2871">
        <v>110</v>
      </c>
      <c r="G2871">
        <f>Table1[[#This Row],[Actual_Sales]]-Table1[[#This Row],[Budget_Sales]]</f>
        <v>15</v>
      </c>
      <c r="H2871" s="5">
        <f>IF(
Table1[[#This Row],[Budget_Sales]]=0,
"",
IF(
Table1[[#This Row],[Budget_Sales]]&gt;0,
(Table1[[#This Row],[Actual_Sales]]-Table1[[#This Row],[Budget_Sales]])/Table1[[#This Row],[Budget_Sales]],
(Table1[[#This Row],[Actual_Sales]]-Table1[[#This Row],[Budget_Sales]])/ABS(Table1[[#This Row],[Budget_Sales]])
)
)</f>
        <v>0.13636363636363635</v>
      </c>
      <c r="I2871" s="5" t="str">
        <f>IF(Table1[[#This Row],[Sales_Var]]&gt;=0,"Above Budget","Below Budget")</f>
        <v>Above Budget</v>
      </c>
      <c r="J2871">
        <f>Table1[[#This Row],[Actual_Sales]]-(Table1[[#This Row],[COGS]]+Table1[[#This Row],[Expenses]])</f>
        <v>28</v>
      </c>
      <c r="K2871">
        <v>40</v>
      </c>
      <c r="L2871">
        <f>Table1[[#This Row],[Actual_Profit]]-Table1[[#This Row],[Budget_Profit]]</f>
        <v>-12</v>
      </c>
      <c r="M2871" s="5">
        <f>IF(
Table1[[#This Row],[Budget_Profit]]=0,
"",
IF(
Table1[[#This Row],[Budget_Profit]]&gt;0,
(Table1[[#This Row],[Actual_Profit]]-Table1[[#This Row],[Budget_Profit]])/Table1[[#This Row],[Budget_Profit]],
(Table1[[#This Row],[Actual_Profit]]-Table1[[#This Row],[Budget_Profit]])/ABS(Table1[[#This Row],[Budget_Profit]])
)
)</f>
        <v>-0.3</v>
      </c>
      <c r="N2871" s="5" t="str">
        <f>IF(Table1[[#This Row],[Profit_Var]]&gt;=0, "Above Budget", "Below Budget")</f>
        <v>Below Budget</v>
      </c>
      <c r="O2871">
        <v>50</v>
      </c>
      <c r="P2871">
        <v>40</v>
      </c>
      <c r="Q2871">
        <f>Table1[[#This Row],[COGS]]-Table1[[#This Row],[Budget_COGS]]</f>
        <v>10</v>
      </c>
      <c r="R2871" s="5">
        <f>IF(
Table1[[#This Row],[Budget_COGS]]=0,
"",
IF(
Table1[[#This Row],[Budget_COGS]]&gt;0,
(Table1[[#This Row],[Budget_COGS]]-Table1[[#This Row],[COGS]]) / Table1[[#This Row],[Budget_COGS]],
(Table1[[#This Row],[Budget_COGS]]-Table1[[#This Row],[COGS]]) / ABS(Table1[[#This Row],[Budget_COGS]])
)
)</f>
        <v>-0.25</v>
      </c>
      <c r="S2871" s="5" t="str">
        <f>IF(Table1[[#This Row],[COGS _Var]]&gt;=0, "Above Budget", "Below Budget")</f>
        <v>Above Budget</v>
      </c>
      <c r="T2871">
        <f>Table1[[#This Row],[Actual_Sales]]-Table1[[#This Row],[COGS]]</f>
        <v>75</v>
      </c>
      <c r="U2871">
        <v>70</v>
      </c>
      <c r="V2871">
        <f>Table1[[#This Row],[Gross_Margin]]-Table1[[#This Row],[Budget_Margin]]</f>
        <v>5</v>
      </c>
      <c r="W2871" s="5">
        <f>IF(
Table1[[#This Row],[Budget_Margin]]=0,
"",
IF(
Table1[[#This Row],[Budget_Margin]]&gt;0,
(Table1[[#This Row],[Gross_Margin]]-Table1[[#This Row],[Budget_Margin]]) / Table1[[#This Row],[Budget_Margin]],
(Table1[[#This Row],[Gross_Margin]]-Table1[[#This Row],[Budget_Margin]]) / ABS(Table1[[#This Row],[Budget_Margin]])
)
)</f>
        <v>7.1428571428571425E-2</v>
      </c>
      <c r="X2871" s="5" t="str">
        <f>IF(Table1[[#This Row],[Margin_Var]]&gt;=0, "Above Budget", "Below Budget")</f>
        <v>Above Budget</v>
      </c>
      <c r="Y2871" s="5">
        <f>IFERROR(Table1[[#This Row],[Gross_Margin]]/Table1[[#This Row],[Actual_Sales]],0)</f>
        <v>0.6</v>
      </c>
      <c r="Z2871" s="5">
        <f>Table1[[#This Row],[Actual_Profit]]/Table1[[#This Row],[Actual_Sales]]</f>
        <v>0.224</v>
      </c>
      <c r="AA2871">
        <v>47</v>
      </c>
      <c r="AB2871" s="5">
        <f>IFERROR(Table1[[#This Row],[Expenses]]/Table1[[#This Row],[Actual_Sales]],0)</f>
        <v>0.376</v>
      </c>
      <c r="AC2871">
        <v>16</v>
      </c>
      <c r="AD2871">
        <v>372</v>
      </c>
      <c r="AE2871" s="5">
        <f>IFERROR(Table1[[#This Row],[Inventory]]/Table1[[#This Row],[Actual_Sales]],0)</f>
        <v>2.976</v>
      </c>
    </row>
    <row r="2872" spans="1:31" x14ac:dyDescent="0.25">
      <c r="A2872">
        <v>1517</v>
      </c>
      <c r="B2872">
        <v>614</v>
      </c>
      <c r="C2872">
        <v>1</v>
      </c>
      <c r="D2872" s="2">
        <v>40422</v>
      </c>
      <c r="E2872">
        <v>125</v>
      </c>
      <c r="F2872">
        <v>130</v>
      </c>
      <c r="G2872">
        <f>Table1[[#This Row],[Actual_Sales]]-Table1[[#This Row],[Budget_Sales]]</f>
        <v>-5</v>
      </c>
      <c r="H2872" s="5">
        <f>IF(
Table1[[#This Row],[Budget_Sales]]=0,
"",
IF(
Table1[[#This Row],[Budget_Sales]]&gt;0,
(Table1[[#This Row],[Actual_Sales]]-Table1[[#This Row],[Budget_Sales]])/Table1[[#This Row],[Budget_Sales]],
(Table1[[#This Row],[Actual_Sales]]-Table1[[#This Row],[Budget_Sales]])/ABS(Table1[[#This Row],[Budget_Sales]])
)
)</f>
        <v>-3.8461538461538464E-2</v>
      </c>
      <c r="I2872" s="5" t="str">
        <f>IF(Table1[[#This Row],[Sales_Var]]&gt;=0,"Above Budget","Below Budget")</f>
        <v>Below Budget</v>
      </c>
      <c r="J2872">
        <f>Table1[[#This Row],[Actual_Sales]]-(Table1[[#This Row],[COGS]]+Table1[[#This Row],[Expenses]])</f>
        <v>28</v>
      </c>
      <c r="K2872">
        <v>50</v>
      </c>
      <c r="L2872">
        <f>Table1[[#This Row],[Actual_Profit]]-Table1[[#This Row],[Budget_Profit]]</f>
        <v>-22</v>
      </c>
      <c r="M2872" s="5">
        <f>IF(
Table1[[#This Row],[Budget_Profit]]=0,
"",
IF(
Table1[[#This Row],[Budget_Profit]]&gt;0,
(Table1[[#This Row],[Actual_Profit]]-Table1[[#This Row],[Budget_Profit]])/Table1[[#This Row],[Budget_Profit]],
(Table1[[#This Row],[Actual_Profit]]-Table1[[#This Row],[Budget_Profit]])/ABS(Table1[[#This Row],[Budget_Profit]])
)
)</f>
        <v>-0.44</v>
      </c>
      <c r="N2872" s="5" t="str">
        <f>IF(Table1[[#This Row],[Profit_Var]]&gt;=0, "Above Budget", "Below Budget")</f>
        <v>Below Budget</v>
      </c>
      <c r="O2872">
        <v>53</v>
      </c>
      <c r="P2872">
        <v>50</v>
      </c>
      <c r="Q2872">
        <f>Table1[[#This Row],[COGS]]-Table1[[#This Row],[Budget_COGS]]</f>
        <v>3</v>
      </c>
      <c r="R2872" s="5">
        <f>IF(
Table1[[#This Row],[Budget_COGS]]=0,
"",
IF(
Table1[[#This Row],[Budget_COGS]]&gt;0,
(Table1[[#This Row],[Budget_COGS]]-Table1[[#This Row],[COGS]]) / Table1[[#This Row],[Budget_COGS]],
(Table1[[#This Row],[Budget_COGS]]-Table1[[#This Row],[COGS]]) / ABS(Table1[[#This Row],[Budget_COGS]])
)
)</f>
        <v>-0.06</v>
      </c>
      <c r="S2872" s="5" t="str">
        <f>IF(Table1[[#This Row],[COGS _Var]]&gt;=0, "Above Budget", "Below Budget")</f>
        <v>Above Budget</v>
      </c>
      <c r="T2872">
        <f>Table1[[#This Row],[Actual_Sales]]-Table1[[#This Row],[COGS]]</f>
        <v>72</v>
      </c>
      <c r="U2872">
        <v>80</v>
      </c>
      <c r="V2872">
        <f>Table1[[#This Row],[Gross_Margin]]-Table1[[#This Row],[Budget_Margin]]</f>
        <v>-8</v>
      </c>
      <c r="W2872" s="5">
        <f>IF(
Table1[[#This Row],[Budget_Margin]]=0,
"",
IF(
Table1[[#This Row],[Budget_Margin]]&gt;0,
(Table1[[#This Row],[Gross_Margin]]-Table1[[#This Row],[Budget_Margin]]) / Table1[[#This Row],[Budget_Margin]],
(Table1[[#This Row],[Gross_Margin]]-Table1[[#This Row],[Budget_Margin]]) / ABS(Table1[[#This Row],[Budget_Margin]])
)
)</f>
        <v>-0.1</v>
      </c>
      <c r="X2872" s="5" t="str">
        <f>IF(Table1[[#This Row],[Margin_Var]]&gt;=0, "Above Budget", "Below Budget")</f>
        <v>Below Budget</v>
      </c>
      <c r="Y2872" s="5">
        <f>IFERROR(Table1[[#This Row],[Gross_Margin]]/Table1[[#This Row],[Actual_Sales]],0)</f>
        <v>0.57599999999999996</v>
      </c>
      <c r="Z2872" s="5">
        <f>Table1[[#This Row],[Actual_Profit]]/Table1[[#This Row],[Actual_Sales]]</f>
        <v>0.224</v>
      </c>
      <c r="AA2872">
        <v>44</v>
      </c>
      <c r="AB2872" s="5">
        <f>IFERROR(Table1[[#This Row],[Expenses]]/Table1[[#This Row],[Actual_Sales]],0)</f>
        <v>0.35199999999999998</v>
      </c>
      <c r="AC2872">
        <v>17</v>
      </c>
      <c r="AD2872">
        <v>410</v>
      </c>
      <c r="AE2872" s="5">
        <f>IFERROR(Table1[[#This Row],[Inventory]]/Table1[[#This Row],[Actual_Sales]],0)</f>
        <v>3.28</v>
      </c>
    </row>
    <row r="2873" spans="1:31" x14ac:dyDescent="0.25">
      <c r="A2873">
        <v>1489</v>
      </c>
      <c r="B2873">
        <v>541</v>
      </c>
      <c r="C2873">
        <v>5</v>
      </c>
      <c r="D2873" s="2">
        <v>40422</v>
      </c>
      <c r="E2873">
        <v>125</v>
      </c>
      <c r="F2873">
        <v>120</v>
      </c>
      <c r="G2873">
        <f>Table1[[#This Row],[Actual_Sales]]-Table1[[#This Row],[Budget_Sales]]</f>
        <v>5</v>
      </c>
      <c r="H2873" s="5">
        <f>IF(
Table1[[#This Row],[Budget_Sales]]=0,
"",
IF(
Table1[[#This Row],[Budget_Sales]]&gt;0,
(Table1[[#This Row],[Actual_Sales]]-Table1[[#This Row],[Budget_Sales]])/Table1[[#This Row],[Budget_Sales]],
(Table1[[#This Row],[Actual_Sales]]-Table1[[#This Row],[Budget_Sales]])/ABS(Table1[[#This Row],[Budget_Sales]])
)
)</f>
        <v>4.1666666666666664E-2</v>
      </c>
      <c r="I2873" s="5" t="str">
        <f>IF(Table1[[#This Row],[Sales_Var]]&gt;=0,"Above Budget","Below Budget")</f>
        <v>Above Budget</v>
      </c>
      <c r="J2873">
        <f>Table1[[#This Row],[Actual_Sales]]-(Table1[[#This Row],[COGS]]+Table1[[#This Row],[Expenses]])</f>
        <v>28</v>
      </c>
      <c r="K2873">
        <v>40</v>
      </c>
      <c r="L2873">
        <f>Table1[[#This Row],[Actual_Profit]]-Table1[[#This Row],[Budget_Profit]]</f>
        <v>-12</v>
      </c>
      <c r="M2873" s="5">
        <f>IF(
Table1[[#This Row],[Budget_Profit]]=0,
"",
IF(
Table1[[#This Row],[Budget_Profit]]&gt;0,
(Table1[[#This Row],[Actual_Profit]]-Table1[[#This Row],[Budget_Profit]])/Table1[[#This Row],[Budget_Profit]],
(Table1[[#This Row],[Actual_Profit]]-Table1[[#This Row],[Budget_Profit]])/ABS(Table1[[#This Row],[Budget_Profit]])
)
)</f>
        <v>-0.3</v>
      </c>
      <c r="N2873" s="5" t="str">
        <f>IF(Table1[[#This Row],[Profit_Var]]&gt;=0, "Above Budget", "Below Budget")</f>
        <v>Below Budget</v>
      </c>
      <c r="O2873">
        <v>53</v>
      </c>
      <c r="P2873">
        <v>50</v>
      </c>
      <c r="Q2873">
        <f>Table1[[#This Row],[COGS]]-Table1[[#This Row],[Budget_COGS]]</f>
        <v>3</v>
      </c>
      <c r="R2873" s="5">
        <f>IF(
Table1[[#This Row],[Budget_COGS]]=0,
"",
IF(
Table1[[#This Row],[Budget_COGS]]&gt;0,
(Table1[[#This Row],[Budget_COGS]]-Table1[[#This Row],[COGS]]) / Table1[[#This Row],[Budget_COGS]],
(Table1[[#This Row],[Budget_COGS]]-Table1[[#This Row],[COGS]]) / ABS(Table1[[#This Row],[Budget_COGS]])
)
)</f>
        <v>-0.06</v>
      </c>
      <c r="S2873" s="5" t="str">
        <f>IF(Table1[[#This Row],[COGS _Var]]&gt;=0, "Above Budget", "Below Budget")</f>
        <v>Above Budget</v>
      </c>
      <c r="T2873">
        <f>Table1[[#This Row],[Actual_Sales]]-Table1[[#This Row],[COGS]]</f>
        <v>72</v>
      </c>
      <c r="U2873">
        <v>70</v>
      </c>
      <c r="V2873">
        <f>Table1[[#This Row],[Gross_Margin]]-Table1[[#This Row],[Budget_Margin]]</f>
        <v>2</v>
      </c>
      <c r="W2873" s="5">
        <f>IF(
Table1[[#This Row],[Budget_Margin]]=0,
"",
IF(
Table1[[#This Row],[Budget_Margin]]&gt;0,
(Table1[[#This Row],[Gross_Margin]]-Table1[[#This Row],[Budget_Margin]]) / Table1[[#This Row],[Budget_Margin]],
(Table1[[#This Row],[Gross_Margin]]-Table1[[#This Row],[Budget_Margin]]) / ABS(Table1[[#This Row],[Budget_Margin]])
)
)</f>
        <v>2.8571428571428571E-2</v>
      </c>
      <c r="X2873" s="5" t="str">
        <f>IF(Table1[[#This Row],[Margin_Var]]&gt;=0, "Above Budget", "Below Budget")</f>
        <v>Above Budget</v>
      </c>
      <c r="Y2873" s="5">
        <f>IFERROR(Table1[[#This Row],[Gross_Margin]]/Table1[[#This Row],[Actual_Sales]],0)</f>
        <v>0.57599999999999996</v>
      </c>
      <c r="Z2873" s="5">
        <f>Table1[[#This Row],[Actual_Profit]]/Table1[[#This Row],[Actual_Sales]]</f>
        <v>0.224</v>
      </c>
      <c r="AA2873">
        <v>44</v>
      </c>
      <c r="AB2873" s="5">
        <f>IFERROR(Table1[[#This Row],[Expenses]]/Table1[[#This Row],[Actual_Sales]],0)</f>
        <v>0.35199999999999998</v>
      </c>
      <c r="AC2873">
        <v>17</v>
      </c>
      <c r="AD2873">
        <v>410</v>
      </c>
      <c r="AE2873" s="5">
        <f>IFERROR(Table1[[#This Row],[Inventory]]/Table1[[#This Row],[Actual_Sales]],0)</f>
        <v>3.28</v>
      </c>
    </row>
    <row r="2874" spans="1:31" x14ac:dyDescent="0.25">
      <c r="A2874">
        <v>1248</v>
      </c>
      <c r="B2874">
        <v>234</v>
      </c>
      <c r="C2874">
        <v>2</v>
      </c>
      <c r="D2874" s="2">
        <v>40391</v>
      </c>
      <c r="E2874">
        <v>85</v>
      </c>
      <c r="F2874">
        <v>80</v>
      </c>
      <c r="G2874">
        <f>Table1[[#This Row],[Actual_Sales]]-Table1[[#This Row],[Budget_Sales]]</f>
        <v>5</v>
      </c>
      <c r="H2874" s="5">
        <f>IF(
Table1[[#This Row],[Budget_Sales]]=0,
"",
IF(
Table1[[#This Row],[Budget_Sales]]&gt;0,
(Table1[[#This Row],[Actual_Sales]]-Table1[[#This Row],[Budget_Sales]])/Table1[[#This Row],[Budget_Sales]],
(Table1[[#This Row],[Actual_Sales]]-Table1[[#This Row],[Budget_Sales]])/ABS(Table1[[#This Row],[Budget_Sales]])
)
)</f>
        <v>6.25E-2</v>
      </c>
      <c r="I2874" s="5" t="str">
        <f>IF(Table1[[#This Row],[Sales_Var]]&gt;=0,"Above Budget","Below Budget")</f>
        <v>Above Budget</v>
      </c>
      <c r="J2874">
        <f>Table1[[#This Row],[Actual_Sales]]-(Table1[[#This Row],[COGS]]+Table1[[#This Row],[Expenses]])</f>
        <v>19</v>
      </c>
      <c r="K2874">
        <v>30</v>
      </c>
      <c r="L2874">
        <f>Table1[[#This Row],[Actual_Profit]]-Table1[[#This Row],[Budget_Profit]]</f>
        <v>-11</v>
      </c>
      <c r="M2874" s="5">
        <f>IF(
Table1[[#This Row],[Budget_Profit]]=0,
"",
IF(
Table1[[#This Row],[Budget_Profit]]&gt;0,
(Table1[[#This Row],[Actual_Profit]]-Table1[[#This Row],[Budget_Profit]])/Table1[[#This Row],[Budget_Profit]],
(Table1[[#This Row],[Actual_Profit]]-Table1[[#This Row],[Budget_Profit]])/ABS(Table1[[#This Row],[Budget_Profit]])
)
)</f>
        <v>-0.36666666666666664</v>
      </c>
      <c r="N2874" s="5" t="str">
        <f>IF(Table1[[#This Row],[Profit_Var]]&gt;=0, "Above Budget", "Below Budget")</f>
        <v>Below Budget</v>
      </c>
      <c r="O2874">
        <v>34</v>
      </c>
      <c r="P2874">
        <v>30</v>
      </c>
      <c r="Q2874">
        <f>Table1[[#This Row],[COGS]]-Table1[[#This Row],[Budget_COGS]]</f>
        <v>4</v>
      </c>
      <c r="R2874" s="5">
        <f>IF(
Table1[[#This Row],[Budget_COGS]]=0,
"",
IF(
Table1[[#This Row],[Budget_COGS]]&gt;0,
(Table1[[#This Row],[Budget_COGS]]-Table1[[#This Row],[COGS]]) / Table1[[#This Row],[Budget_COGS]],
(Table1[[#This Row],[Budget_COGS]]-Table1[[#This Row],[COGS]]) / ABS(Table1[[#This Row],[Budget_COGS]])
)
)</f>
        <v>-0.13333333333333333</v>
      </c>
      <c r="S2874" s="5" t="str">
        <f>IF(Table1[[#This Row],[COGS _Var]]&gt;=0, "Above Budget", "Below Budget")</f>
        <v>Above Budget</v>
      </c>
      <c r="T2874">
        <f>Table1[[#This Row],[Actual_Sales]]-Table1[[#This Row],[COGS]]</f>
        <v>51</v>
      </c>
      <c r="U2874">
        <v>50</v>
      </c>
      <c r="V2874">
        <f>Table1[[#This Row],[Gross_Margin]]-Table1[[#This Row],[Budget_Margin]]</f>
        <v>1</v>
      </c>
      <c r="W2874" s="5">
        <f>IF(
Table1[[#This Row],[Budget_Margin]]=0,
"",
IF(
Table1[[#This Row],[Budget_Margin]]&gt;0,
(Table1[[#This Row],[Gross_Margin]]-Table1[[#This Row],[Budget_Margin]]) / Table1[[#This Row],[Budget_Margin]],
(Table1[[#This Row],[Gross_Margin]]-Table1[[#This Row],[Budget_Margin]]) / ABS(Table1[[#This Row],[Budget_Margin]])
)
)</f>
        <v>0.02</v>
      </c>
      <c r="X2874" s="5" t="str">
        <f>IF(Table1[[#This Row],[Margin_Var]]&gt;=0, "Above Budget", "Below Budget")</f>
        <v>Above Budget</v>
      </c>
      <c r="Y2874" s="5">
        <f>IFERROR(Table1[[#This Row],[Gross_Margin]]/Table1[[#This Row],[Actual_Sales]],0)</f>
        <v>0.6</v>
      </c>
      <c r="Z2874" s="5">
        <f>Table1[[#This Row],[Actual_Profit]]/Table1[[#This Row],[Actual_Sales]]</f>
        <v>0.22352941176470589</v>
      </c>
      <c r="AA2874">
        <v>32</v>
      </c>
      <c r="AB2874" s="5">
        <f>IFERROR(Table1[[#This Row],[Expenses]]/Table1[[#This Row],[Actual_Sales]],0)</f>
        <v>0.37647058823529411</v>
      </c>
      <c r="AC2874">
        <v>10</v>
      </c>
      <c r="AD2874">
        <v>428</v>
      </c>
      <c r="AE2874" s="5">
        <f>IFERROR(Table1[[#This Row],[Inventory]]/Table1[[#This Row],[Actual_Sales]],0)</f>
        <v>5.0352941176470587</v>
      </c>
    </row>
    <row r="2875" spans="1:31" x14ac:dyDescent="0.25">
      <c r="A2875">
        <v>1315</v>
      </c>
      <c r="B2875">
        <v>541</v>
      </c>
      <c r="C2875">
        <v>3</v>
      </c>
      <c r="D2875" s="2">
        <v>40391</v>
      </c>
      <c r="E2875">
        <v>85</v>
      </c>
      <c r="F2875">
        <v>100</v>
      </c>
      <c r="G2875">
        <f>Table1[[#This Row],[Actual_Sales]]-Table1[[#This Row],[Budget_Sales]]</f>
        <v>-15</v>
      </c>
      <c r="H2875" s="5">
        <f>IF(
Table1[[#This Row],[Budget_Sales]]=0,
"",
IF(
Table1[[#This Row],[Budget_Sales]]&gt;0,
(Table1[[#This Row],[Actual_Sales]]-Table1[[#This Row],[Budget_Sales]])/Table1[[#This Row],[Budget_Sales]],
(Table1[[#This Row],[Actual_Sales]]-Table1[[#This Row],[Budget_Sales]])/ABS(Table1[[#This Row],[Budget_Sales]])
)
)</f>
        <v>-0.15</v>
      </c>
      <c r="I2875" s="5" t="str">
        <f>IF(Table1[[#This Row],[Sales_Var]]&gt;=0,"Above Budget","Below Budget")</f>
        <v>Below Budget</v>
      </c>
      <c r="J2875">
        <f>Table1[[#This Row],[Actual_Sales]]-(Table1[[#This Row],[COGS]]+Table1[[#This Row],[Expenses]])</f>
        <v>19</v>
      </c>
      <c r="K2875">
        <v>40</v>
      </c>
      <c r="L2875">
        <f>Table1[[#This Row],[Actual_Profit]]-Table1[[#This Row],[Budget_Profit]]</f>
        <v>-21</v>
      </c>
      <c r="M2875" s="5">
        <f>IF(
Table1[[#This Row],[Budget_Profit]]=0,
"",
IF(
Table1[[#This Row],[Budget_Profit]]&gt;0,
(Table1[[#This Row],[Actual_Profit]]-Table1[[#This Row],[Budget_Profit]])/Table1[[#This Row],[Budget_Profit]],
(Table1[[#This Row],[Actual_Profit]]-Table1[[#This Row],[Budget_Profit]])/ABS(Table1[[#This Row],[Budget_Profit]])
)
)</f>
        <v>-0.52500000000000002</v>
      </c>
      <c r="N2875" s="5" t="str">
        <f>IF(Table1[[#This Row],[Profit_Var]]&gt;=0, "Above Budget", "Below Budget")</f>
        <v>Below Budget</v>
      </c>
      <c r="O2875">
        <v>34</v>
      </c>
      <c r="P2875">
        <v>40</v>
      </c>
      <c r="Q2875">
        <f>Table1[[#This Row],[COGS]]-Table1[[#This Row],[Budget_COGS]]</f>
        <v>-6</v>
      </c>
      <c r="R2875" s="5">
        <f>IF(
Table1[[#This Row],[Budget_COGS]]=0,
"",
IF(
Table1[[#This Row],[Budget_COGS]]&gt;0,
(Table1[[#This Row],[Budget_COGS]]-Table1[[#This Row],[COGS]]) / Table1[[#This Row],[Budget_COGS]],
(Table1[[#This Row],[Budget_COGS]]-Table1[[#This Row],[COGS]]) / ABS(Table1[[#This Row],[Budget_COGS]])
)
)</f>
        <v>0.15</v>
      </c>
      <c r="S2875" s="5" t="str">
        <f>IF(Table1[[#This Row],[COGS _Var]]&gt;=0, "Above Budget", "Below Budget")</f>
        <v>Below Budget</v>
      </c>
      <c r="T2875">
        <f>Table1[[#This Row],[Actual_Sales]]-Table1[[#This Row],[COGS]]</f>
        <v>51</v>
      </c>
      <c r="U2875">
        <v>60</v>
      </c>
      <c r="V2875">
        <f>Table1[[#This Row],[Gross_Margin]]-Table1[[#This Row],[Budget_Margin]]</f>
        <v>-9</v>
      </c>
      <c r="W2875" s="5">
        <f>IF(
Table1[[#This Row],[Budget_Margin]]=0,
"",
IF(
Table1[[#This Row],[Budget_Margin]]&gt;0,
(Table1[[#This Row],[Gross_Margin]]-Table1[[#This Row],[Budget_Margin]]) / Table1[[#This Row],[Budget_Margin]],
(Table1[[#This Row],[Gross_Margin]]-Table1[[#This Row],[Budget_Margin]]) / ABS(Table1[[#This Row],[Budget_Margin]])
)
)</f>
        <v>-0.15</v>
      </c>
      <c r="X2875" s="5" t="str">
        <f>IF(Table1[[#This Row],[Margin_Var]]&gt;=0, "Above Budget", "Below Budget")</f>
        <v>Below Budget</v>
      </c>
      <c r="Y2875" s="5">
        <f>IFERROR(Table1[[#This Row],[Gross_Margin]]/Table1[[#This Row],[Actual_Sales]],0)</f>
        <v>0.6</v>
      </c>
      <c r="Z2875" s="5">
        <f>Table1[[#This Row],[Actual_Profit]]/Table1[[#This Row],[Actual_Sales]]</f>
        <v>0.22352941176470589</v>
      </c>
      <c r="AA2875">
        <v>32</v>
      </c>
      <c r="AB2875" s="5">
        <f>IFERROR(Table1[[#This Row],[Expenses]]/Table1[[#This Row],[Actual_Sales]],0)</f>
        <v>0.37647058823529411</v>
      </c>
      <c r="AC2875">
        <v>10</v>
      </c>
      <c r="AD2875">
        <v>428</v>
      </c>
      <c r="AE2875" s="5">
        <f>IFERROR(Table1[[#This Row],[Inventory]]/Table1[[#This Row],[Actual_Sales]],0)</f>
        <v>5.0352941176470587</v>
      </c>
    </row>
    <row r="2876" spans="1:31" x14ac:dyDescent="0.25">
      <c r="A2876">
        <v>1255</v>
      </c>
      <c r="B2876">
        <v>281</v>
      </c>
      <c r="C2876">
        <v>9</v>
      </c>
      <c r="D2876" s="2">
        <v>40391</v>
      </c>
      <c r="E2876">
        <v>85</v>
      </c>
      <c r="F2876">
        <v>80</v>
      </c>
      <c r="G2876">
        <f>Table1[[#This Row],[Actual_Sales]]-Table1[[#This Row],[Budget_Sales]]</f>
        <v>5</v>
      </c>
      <c r="H2876" s="5">
        <f>IF(
Table1[[#This Row],[Budget_Sales]]=0,
"",
IF(
Table1[[#This Row],[Budget_Sales]]&gt;0,
(Table1[[#This Row],[Actual_Sales]]-Table1[[#This Row],[Budget_Sales]])/Table1[[#This Row],[Budget_Sales]],
(Table1[[#This Row],[Actual_Sales]]-Table1[[#This Row],[Budget_Sales]])/ABS(Table1[[#This Row],[Budget_Sales]])
)
)</f>
        <v>6.25E-2</v>
      </c>
      <c r="I2876" s="5" t="str">
        <f>IF(Table1[[#This Row],[Sales_Var]]&gt;=0,"Above Budget","Below Budget")</f>
        <v>Above Budget</v>
      </c>
      <c r="J2876">
        <f>Table1[[#This Row],[Actual_Sales]]-(Table1[[#This Row],[COGS]]+Table1[[#This Row],[Expenses]])</f>
        <v>19</v>
      </c>
      <c r="K2876">
        <v>30</v>
      </c>
      <c r="L2876">
        <f>Table1[[#This Row],[Actual_Profit]]-Table1[[#This Row],[Budget_Profit]]</f>
        <v>-11</v>
      </c>
      <c r="M2876" s="5">
        <f>IF(
Table1[[#This Row],[Budget_Profit]]=0,
"",
IF(
Table1[[#This Row],[Budget_Profit]]&gt;0,
(Table1[[#This Row],[Actual_Profit]]-Table1[[#This Row],[Budget_Profit]])/Table1[[#This Row],[Budget_Profit]],
(Table1[[#This Row],[Actual_Profit]]-Table1[[#This Row],[Budget_Profit]])/ABS(Table1[[#This Row],[Budget_Profit]])
)
)</f>
        <v>-0.36666666666666664</v>
      </c>
      <c r="N2876" s="5" t="str">
        <f>IF(Table1[[#This Row],[Profit_Var]]&gt;=0, "Above Budget", "Below Budget")</f>
        <v>Below Budget</v>
      </c>
      <c r="O2876">
        <v>34</v>
      </c>
      <c r="P2876">
        <v>30</v>
      </c>
      <c r="Q2876">
        <f>Table1[[#This Row],[COGS]]-Table1[[#This Row],[Budget_COGS]]</f>
        <v>4</v>
      </c>
      <c r="R2876" s="5">
        <f>IF(
Table1[[#This Row],[Budget_COGS]]=0,
"",
IF(
Table1[[#This Row],[Budget_COGS]]&gt;0,
(Table1[[#This Row],[Budget_COGS]]-Table1[[#This Row],[COGS]]) / Table1[[#This Row],[Budget_COGS]],
(Table1[[#This Row],[Budget_COGS]]-Table1[[#This Row],[COGS]]) / ABS(Table1[[#This Row],[Budget_COGS]])
)
)</f>
        <v>-0.13333333333333333</v>
      </c>
      <c r="S2876" s="5" t="str">
        <f>IF(Table1[[#This Row],[COGS _Var]]&gt;=0, "Above Budget", "Below Budget")</f>
        <v>Above Budget</v>
      </c>
      <c r="T2876">
        <f>Table1[[#This Row],[Actual_Sales]]-Table1[[#This Row],[COGS]]</f>
        <v>51</v>
      </c>
      <c r="U2876">
        <v>50</v>
      </c>
      <c r="V2876">
        <f>Table1[[#This Row],[Gross_Margin]]-Table1[[#This Row],[Budget_Margin]]</f>
        <v>1</v>
      </c>
      <c r="W2876" s="5">
        <f>IF(
Table1[[#This Row],[Budget_Margin]]=0,
"",
IF(
Table1[[#This Row],[Budget_Margin]]&gt;0,
(Table1[[#This Row],[Gross_Margin]]-Table1[[#This Row],[Budget_Margin]]) / Table1[[#This Row],[Budget_Margin]],
(Table1[[#This Row],[Gross_Margin]]-Table1[[#This Row],[Budget_Margin]]) / ABS(Table1[[#This Row],[Budget_Margin]])
)
)</f>
        <v>0.02</v>
      </c>
      <c r="X2876" s="5" t="str">
        <f>IF(Table1[[#This Row],[Margin_Var]]&gt;=0, "Above Budget", "Below Budget")</f>
        <v>Above Budget</v>
      </c>
      <c r="Y2876" s="5">
        <f>IFERROR(Table1[[#This Row],[Gross_Margin]]/Table1[[#This Row],[Actual_Sales]],0)</f>
        <v>0.6</v>
      </c>
      <c r="Z2876" s="5">
        <f>Table1[[#This Row],[Actual_Profit]]/Table1[[#This Row],[Actual_Sales]]</f>
        <v>0.22352941176470589</v>
      </c>
      <c r="AA2876">
        <v>32</v>
      </c>
      <c r="AB2876" s="5">
        <f>IFERROR(Table1[[#This Row],[Expenses]]/Table1[[#This Row],[Actual_Sales]],0)</f>
        <v>0.37647058823529411</v>
      </c>
      <c r="AC2876">
        <v>10</v>
      </c>
      <c r="AD2876">
        <v>428</v>
      </c>
      <c r="AE2876" s="5">
        <f>IFERROR(Table1[[#This Row],[Inventory]]/Table1[[#This Row],[Actual_Sales]],0)</f>
        <v>5.0352941176470587</v>
      </c>
    </row>
    <row r="2877" spans="1:31" x14ac:dyDescent="0.25">
      <c r="A2877">
        <v>1080</v>
      </c>
      <c r="B2877">
        <v>281</v>
      </c>
      <c r="C2877">
        <v>9</v>
      </c>
      <c r="D2877" s="2">
        <v>40360</v>
      </c>
      <c r="E2877">
        <v>85</v>
      </c>
      <c r="F2877">
        <v>80</v>
      </c>
      <c r="G2877">
        <f>Table1[[#This Row],[Actual_Sales]]-Table1[[#This Row],[Budget_Sales]]</f>
        <v>5</v>
      </c>
      <c r="H2877" s="5">
        <f>IF(
Table1[[#This Row],[Budget_Sales]]=0,
"",
IF(
Table1[[#This Row],[Budget_Sales]]&gt;0,
(Table1[[#This Row],[Actual_Sales]]-Table1[[#This Row],[Budget_Sales]])/Table1[[#This Row],[Budget_Sales]],
(Table1[[#This Row],[Actual_Sales]]-Table1[[#This Row],[Budget_Sales]])/ABS(Table1[[#This Row],[Budget_Sales]])
)
)</f>
        <v>6.25E-2</v>
      </c>
      <c r="I2877" s="5" t="str">
        <f>IF(Table1[[#This Row],[Sales_Var]]&gt;=0,"Above Budget","Below Budget")</f>
        <v>Above Budget</v>
      </c>
      <c r="J2877">
        <f>Table1[[#This Row],[Actual_Sales]]-(Table1[[#This Row],[COGS]]+Table1[[#This Row],[Expenses]])</f>
        <v>19</v>
      </c>
      <c r="K2877">
        <v>30</v>
      </c>
      <c r="L2877">
        <f>Table1[[#This Row],[Actual_Profit]]-Table1[[#This Row],[Budget_Profit]]</f>
        <v>-11</v>
      </c>
      <c r="M2877" s="5">
        <f>IF(
Table1[[#This Row],[Budget_Profit]]=0,
"",
IF(
Table1[[#This Row],[Budget_Profit]]&gt;0,
(Table1[[#This Row],[Actual_Profit]]-Table1[[#This Row],[Budget_Profit]])/Table1[[#This Row],[Budget_Profit]],
(Table1[[#This Row],[Actual_Profit]]-Table1[[#This Row],[Budget_Profit]])/ABS(Table1[[#This Row],[Budget_Profit]])
)
)</f>
        <v>-0.36666666666666664</v>
      </c>
      <c r="N2877" s="5" t="str">
        <f>IF(Table1[[#This Row],[Profit_Var]]&gt;=0, "Above Budget", "Below Budget")</f>
        <v>Below Budget</v>
      </c>
      <c r="O2877">
        <v>34</v>
      </c>
      <c r="P2877">
        <v>30</v>
      </c>
      <c r="Q2877">
        <f>Table1[[#This Row],[COGS]]-Table1[[#This Row],[Budget_COGS]]</f>
        <v>4</v>
      </c>
      <c r="R2877" s="5">
        <f>IF(
Table1[[#This Row],[Budget_COGS]]=0,
"",
IF(
Table1[[#This Row],[Budget_COGS]]&gt;0,
(Table1[[#This Row],[Budget_COGS]]-Table1[[#This Row],[COGS]]) / Table1[[#This Row],[Budget_COGS]],
(Table1[[#This Row],[Budget_COGS]]-Table1[[#This Row],[COGS]]) / ABS(Table1[[#This Row],[Budget_COGS]])
)
)</f>
        <v>-0.13333333333333333</v>
      </c>
      <c r="S2877" s="5" t="str">
        <f>IF(Table1[[#This Row],[COGS _Var]]&gt;=0, "Above Budget", "Below Budget")</f>
        <v>Above Budget</v>
      </c>
      <c r="T2877">
        <f>Table1[[#This Row],[Actual_Sales]]-Table1[[#This Row],[COGS]]</f>
        <v>51</v>
      </c>
      <c r="U2877">
        <v>50</v>
      </c>
      <c r="V2877">
        <f>Table1[[#This Row],[Gross_Margin]]-Table1[[#This Row],[Budget_Margin]]</f>
        <v>1</v>
      </c>
      <c r="W2877" s="5">
        <f>IF(
Table1[[#This Row],[Budget_Margin]]=0,
"",
IF(
Table1[[#This Row],[Budget_Margin]]&gt;0,
(Table1[[#This Row],[Gross_Margin]]-Table1[[#This Row],[Budget_Margin]]) / Table1[[#This Row],[Budget_Margin]],
(Table1[[#This Row],[Gross_Margin]]-Table1[[#This Row],[Budget_Margin]]) / ABS(Table1[[#This Row],[Budget_Margin]])
)
)</f>
        <v>0.02</v>
      </c>
      <c r="X2877" s="5" t="str">
        <f>IF(Table1[[#This Row],[Margin_Var]]&gt;=0, "Above Budget", "Below Budget")</f>
        <v>Above Budget</v>
      </c>
      <c r="Y2877" s="5">
        <f>IFERROR(Table1[[#This Row],[Gross_Margin]]/Table1[[#This Row],[Actual_Sales]],0)</f>
        <v>0.6</v>
      </c>
      <c r="Z2877" s="5">
        <f>Table1[[#This Row],[Actual_Profit]]/Table1[[#This Row],[Actual_Sales]]</f>
        <v>0.22352941176470589</v>
      </c>
      <c r="AA2877">
        <v>32</v>
      </c>
      <c r="AB2877" s="5">
        <f>IFERROR(Table1[[#This Row],[Expenses]]/Table1[[#This Row],[Actual_Sales]],0)</f>
        <v>0.37647058823529411</v>
      </c>
      <c r="AC2877">
        <v>10</v>
      </c>
      <c r="AD2877">
        <v>432</v>
      </c>
      <c r="AE2877" s="5">
        <f>IFERROR(Table1[[#This Row],[Inventory]]/Table1[[#This Row],[Actual_Sales]],0)</f>
        <v>5.0823529411764703</v>
      </c>
    </row>
    <row r="2878" spans="1:31" x14ac:dyDescent="0.25">
      <c r="A2878">
        <v>178</v>
      </c>
      <c r="B2878">
        <v>203</v>
      </c>
      <c r="C2878">
        <v>6</v>
      </c>
      <c r="D2878" s="2">
        <v>40210</v>
      </c>
      <c r="E2878">
        <v>130</v>
      </c>
      <c r="F2878">
        <v>120</v>
      </c>
      <c r="G2878">
        <f>Table1[[#This Row],[Actual_Sales]]-Table1[[#This Row],[Budget_Sales]]</f>
        <v>10</v>
      </c>
      <c r="H2878" s="5">
        <f>IF(
Table1[[#This Row],[Budget_Sales]]=0,
"",
IF(
Table1[[#This Row],[Budget_Sales]]&gt;0,
(Table1[[#This Row],[Actual_Sales]]-Table1[[#This Row],[Budget_Sales]])/Table1[[#This Row],[Budget_Sales]],
(Table1[[#This Row],[Actual_Sales]]-Table1[[#This Row],[Budget_Sales]])/ABS(Table1[[#This Row],[Budget_Sales]])
)
)</f>
        <v>8.3333333333333329E-2</v>
      </c>
      <c r="I2878" s="5" t="str">
        <f>IF(Table1[[#This Row],[Sales_Var]]&gt;=0,"Above Budget","Below Budget")</f>
        <v>Above Budget</v>
      </c>
      <c r="J2878">
        <f>Table1[[#This Row],[Actual_Sales]]-(Table1[[#This Row],[COGS]]+Table1[[#This Row],[Expenses]])</f>
        <v>29</v>
      </c>
      <c r="K2878">
        <v>40</v>
      </c>
      <c r="L2878">
        <f>Table1[[#This Row],[Actual_Profit]]-Table1[[#This Row],[Budget_Profit]]</f>
        <v>-11</v>
      </c>
      <c r="M2878" s="5">
        <f>IF(
Table1[[#This Row],[Budget_Profit]]=0,
"",
IF(
Table1[[#This Row],[Budget_Profit]]&gt;0,
(Table1[[#This Row],[Actual_Profit]]-Table1[[#This Row],[Budget_Profit]])/Table1[[#This Row],[Budget_Profit]],
(Table1[[#This Row],[Actual_Profit]]-Table1[[#This Row],[Budget_Profit]])/ABS(Table1[[#This Row],[Budget_Profit]])
)
)</f>
        <v>-0.27500000000000002</v>
      </c>
      <c r="N2878" s="5" t="str">
        <f>IF(Table1[[#This Row],[Profit_Var]]&gt;=0, "Above Budget", "Below Budget")</f>
        <v>Below Budget</v>
      </c>
      <c r="O2878">
        <v>55</v>
      </c>
      <c r="P2878">
        <v>50</v>
      </c>
      <c r="Q2878">
        <f>Table1[[#This Row],[COGS]]-Table1[[#This Row],[Budget_COGS]]</f>
        <v>5</v>
      </c>
      <c r="R2878" s="5">
        <f>IF(
Table1[[#This Row],[Budget_COGS]]=0,
"",
IF(
Table1[[#This Row],[Budget_COGS]]&gt;0,
(Table1[[#This Row],[Budget_COGS]]-Table1[[#This Row],[COGS]]) / Table1[[#This Row],[Budget_COGS]],
(Table1[[#This Row],[Budget_COGS]]-Table1[[#This Row],[COGS]]) / ABS(Table1[[#This Row],[Budget_COGS]])
)
)</f>
        <v>-0.1</v>
      </c>
      <c r="S2878" s="5" t="str">
        <f>IF(Table1[[#This Row],[COGS _Var]]&gt;=0, "Above Budget", "Below Budget")</f>
        <v>Above Budget</v>
      </c>
      <c r="T2878">
        <f>Table1[[#This Row],[Actual_Sales]]-Table1[[#This Row],[COGS]]</f>
        <v>75</v>
      </c>
      <c r="U2878">
        <v>70</v>
      </c>
      <c r="V2878">
        <f>Table1[[#This Row],[Gross_Margin]]-Table1[[#This Row],[Budget_Margin]]</f>
        <v>5</v>
      </c>
      <c r="W2878" s="5">
        <f>IF(
Table1[[#This Row],[Budget_Margin]]=0,
"",
IF(
Table1[[#This Row],[Budget_Margin]]&gt;0,
(Table1[[#This Row],[Gross_Margin]]-Table1[[#This Row],[Budget_Margin]]) / Table1[[#This Row],[Budget_Margin]],
(Table1[[#This Row],[Gross_Margin]]-Table1[[#This Row],[Budget_Margin]]) / ABS(Table1[[#This Row],[Budget_Margin]])
)
)</f>
        <v>7.1428571428571425E-2</v>
      </c>
      <c r="X2878" s="5" t="str">
        <f>IF(Table1[[#This Row],[Margin_Var]]&gt;=0, "Above Budget", "Below Budget")</f>
        <v>Above Budget</v>
      </c>
      <c r="Y2878" s="5">
        <f>IFERROR(Table1[[#This Row],[Gross_Margin]]/Table1[[#This Row],[Actual_Sales]],0)</f>
        <v>0.57692307692307687</v>
      </c>
      <c r="Z2878" s="5">
        <f>Table1[[#This Row],[Actual_Profit]]/Table1[[#This Row],[Actual_Sales]]</f>
        <v>0.22307692307692309</v>
      </c>
      <c r="AA2878">
        <v>46</v>
      </c>
      <c r="AB2878" s="5">
        <f>IFERROR(Table1[[#This Row],[Expenses]]/Table1[[#This Row],[Actual_Sales]],0)</f>
        <v>0.35384615384615387</v>
      </c>
      <c r="AC2878">
        <v>18</v>
      </c>
      <c r="AD2878">
        <v>305</v>
      </c>
      <c r="AE2878" s="5">
        <f>IFERROR(Table1[[#This Row],[Inventory]]/Table1[[#This Row],[Actual_Sales]],0)</f>
        <v>2.3461538461538463</v>
      </c>
    </row>
    <row r="2879" spans="1:31" x14ac:dyDescent="0.25">
      <c r="A2879">
        <v>1401</v>
      </c>
      <c r="B2879">
        <v>920</v>
      </c>
      <c r="C2879">
        <v>11</v>
      </c>
      <c r="D2879" s="2">
        <v>40391</v>
      </c>
      <c r="E2879">
        <v>90</v>
      </c>
      <c r="F2879">
        <v>70</v>
      </c>
      <c r="G2879">
        <f>Table1[[#This Row],[Actual_Sales]]-Table1[[#This Row],[Budget_Sales]]</f>
        <v>20</v>
      </c>
      <c r="H2879" s="5">
        <f>IF(
Table1[[#This Row],[Budget_Sales]]=0,
"",
IF(
Table1[[#This Row],[Budget_Sales]]&gt;0,
(Table1[[#This Row],[Actual_Sales]]-Table1[[#This Row],[Budget_Sales]])/Table1[[#This Row],[Budget_Sales]],
(Table1[[#This Row],[Actual_Sales]]-Table1[[#This Row],[Budget_Sales]])/ABS(Table1[[#This Row],[Budget_Sales]])
)
)</f>
        <v>0.2857142857142857</v>
      </c>
      <c r="I2879" s="5" t="str">
        <f>IF(Table1[[#This Row],[Sales_Var]]&gt;=0,"Above Budget","Below Budget")</f>
        <v>Above Budget</v>
      </c>
      <c r="J2879">
        <f>Table1[[#This Row],[Actual_Sales]]-(Table1[[#This Row],[COGS]]+Table1[[#This Row],[Expenses]])</f>
        <v>20</v>
      </c>
      <c r="K2879">
        <v>10</v>
      </c>
      <c r="L2879">
        <f>Table1[[#This Row],[Actual_Profit]]-Table1[[#This Row],[Budget_Profit]]</f>
        <v>10</v>
      </c>
      <c r="M2879" s="5">
        <f>IF(
Table1[[#This Row],[Budget_Profit]]=0,
"",
IF(
Table1[[#This Row],[Budget_Profit]]&gt;0,
(Table1[[#This Row],[Actual_Profit]]-Table1[[#This Row],[Budget_Profit]])/Table1[[#This Row],[Budget_Profit]],
(Table1[[#This Row],[Actual_Profit]]-Table1[[#This Row],[Budget_Profit]])/ABS(Table1[[#This Row],[Budget_Profit]])
)
)</f>
        <v>1</v>
      </c>
      <c r="N2879" s="5" t="str">
        <f>IF(Table1[[#This Row],[Profit_Var]]&gt;=0, "Above Budget", "Below Budget")</f>
        <v>Above Budget</v>
      </c>
      <c r="O2879">
        <v>36</v>
      </c>
      <c r="P2879">
        <v>30</v>
      </c>
      <c r="Q2879">
        <f>Table1[[#This Row],[COGS]]-Table1[[#This Row],[Budget_COGS]]</f>
        <v>6</v>
      </c>
      <c r="R2879" s="5">
        <f>IF(
Table1[[#This Row],[Budget_COGS]]=0,
"",
IF(
Table1[[#This Row],[Budget_COGS]]&gt;0,
(Table1[[#This Row],[Budget_COGS]]-Table1[[#This Row],[COGS]]) / Table1[[#This Row],[Budget_COGS]],
(Table1[[#This Row],[Budget_COGS]]-Table1[[#This Row],[COGS]]) / ABS(Table1[[#This Row],[Budget_COGS]])
)
)</f>
        <v>-0.2</v>
      </c>
      <c r="S2879" s="5" t="str">
        <f>IF(Table1[[#This Row],[COGS _Var]]&gt;=0, "Above Budget", "Below Budget")</f>
        <v>Above Budget</v>
      </c>
      <c r="T2879">
        <f>Table1[[#This Row],[Actual_Sales]]-Table1[[#This Row],[COGS]]</f>
        <v>54</v>
      </c>
      <c r="U2879">
        <v>40</v>
      </c>
      <c r="V2879">
        <f>Table1[[#This Row],[Gross_Margin]]-Table1[[#This Row],[Budget_Margin]]</f>
        <v>14</v>
      </c>
      <c r="W2879" s="5">
        <f>IF(
Table1[[#This Row],[Budget_Margin]]=0,
"",
IF(
Table1[[#This Row],[Budget_Margin]]&gt;0,
(Table1[[#This Row],[Gross_Margin]]-Table1[[#This Row],[Budget_Margin]]) / Table1[[#This Row],[Budget_Margin]],
(Table1[[#This Row],[Gross_Margin]]-Table1[[#This Row],[Budget_Margin]]) / ABS(Table1[[#This Row],[Budget_Margin]])
)
)</f>
        <v>0.35</v>
      </c>
      <c r="X2879" s="5" t="str">
        <f>IF(Table1[[#This Row],[Margin_Var]]&gt;=0, "Above Budget", "Below Budget")</f>
        <v>Above Budget</v>
      </c>
      <c r="Y2879" s="5">
        <f>IFERROR(Table1[[#This Row],[Gross_Margin]]/Table1[[#This Row],[Actual_Sales]],0)</f>
        <v>0.6</v>
      </c>
      <c r="Z2879" s="5">
        <f>Table1[[#This Row],[Actual_Profit]]/Table1[[#This Row],[Actual_Sales]]</f>
        <v>0.22222222222222221</v>
      </c>
      <c r="AA2879">
        <v>34</v>
      </c>
      <c r="AB2879" s="5">
        <f>IFERROR(Table1[[#This Row],[Expenses]]/Table1[[#This Row],[Actual_Sales]],0)</f>
        <v>0.37777777777777777</v>
      </c>
      <c r="AC2879">
        <v>11</v>
      </c>
      <c r="AD2879">
        <v>458</v>
      </c>
      <c r="AE2879" s="5">
        <f>IFERROR(Table1[[#This Row],[Inventory]]/Table1[[#This Row],[Actual_Sales]],0)</f>
        <v>5.0888888888888886</v>
      </c>
    </row>
    <row r="2880" spans="1:31" x14ac:dyDescent="0.25">
      <c r="A2880">
        <v>1243</v>
      </c>
      <c r="B2880">
        <v>206</v>
      </c>
      <c r="C2880">
        <v>12</v>
      </c>
      <c r="D2880" s="2">
        <v>40391</v>
      </c>
      <c r="E2880">
        <v>90</v>
      </c>
      <c r="F2880">
        <v>60</v>
      </c>
      <c r="G2880">
        <f>Table1[[#This Row],[Actual_Sales]]-Table1[[#This Row],[Budget_Sales]]</f>
        <v>30</v>
      </c>
      <c r="H2880" s="5">
        <f>IF(
Table1[[#This Row],[Budget_Sales]]=0,
"",
IF(
Table1[[#This Row],[Budget_Sales]]&gt;0,
(Table1[[#This Row],[Actual_Sales]]-Table1[[#This Row],[Budget_Sales]])/Table1[[#This Row],[Budget_Sales]],
(Table1[[#This Row],[Actual_Sales]]-Table1[[#This Row],[Budget_Sales]])/ABS(Table1[[#This Row],[Budget_Sales]])
)
)</f>
        <v>0.5</v>
      </c>
      <c r="I2880" s="5" t="str">
        <f>IF(Table1[[#This Row],[Sales_Var]]&gt;=0,"Above Budget","Below Budget")</f>
        <v>Above Budget</v>
      </c>
      <c r="J2880">
        <f>Table1[[#This Row],[Actual_Sales]]-(Table1[[#This Row],[COGS]]+Table1[[#This Row],[Expenses]])</f>
        <v>20</v>
      </c>
      <c r="K2880">
        <v>30</v>
      </c>
      <c r="L2880">
        <f>Table1[[#This Row],[Actual_Profit]]-Table1[[#This Row],[Budget_Profit]]</f>
        <v>-10</v>
      </c>
      <c r="M2880" s="5">
        <f>IF(
Table1[[#This Row],[Budget_Profit]]=0,
"",
IF(
Table1[[#This Row],[Budget_Profit]]&gt;0,
(Table1[[#This Row],[Actual_Profit]]-Table1[[#This Row],[Budget_Profit]])/Table1[[#This Row],[Budget_Profit]],
(Table1[[#This Row],[Actual_Profit]]-Table1[[#This Row],[Budget_Profit]])/ABS(Table1[[#This Row],[Budget_Profit]])
)
)</f>
        <v>-0.33333333333333331</v>
      </c>
      <c r="N2880" s="5" t="str">
        <f>IF(Table1[[#This Row],[Profit_Var]]&gt;=0, "Above Budget", "Below Budget")</f>
        <v>Below Budget</v>
      </c>
      <c r="O2880">
        <v>36</v>
      </c>
      <c r="P2880">
        <v>20</v>
      </c>
      <c r="Q2880">
        <f>Table1[[#This Row],[COGS]]-Table1[[#This Row],[Budget_COGS]]</f>
        <v>16</v>
      </c>
      <c r="R2880" s="5">
        <f>IF(
Table1[[#This Row],[Budget_COGS]]=0,
"",
IF(
Table1[[#This Row],[Budget_COGS]]&gt;0,
(Table1[[#This Row],[Budget_COGS]]-Table1[[#This Row],[COGS]]) / Table1[[#This Row],[Budget_COGS]],
(Table1[[#This Row],[Budget_COGS]]-Table1[[#This Row],[COGS]]) / ABS(Table1[[#This Row],[Budget_COGS]])
)
)</f>
        <v>-0.8</v>
      </c>
      <c r="S2880" s="5" t="str">
        <f>IF(Table1[[#This Row],[COGS _Var]]&gt;=0, "Above Budget", "Below Budget")</f>
        <v>Above Budget</v>
      </c>
      <c r="T2880">
        <f>Table1[[#This Row],[Actual_Sales]]-Table1[[#This Row],[COGS]]</f>
        <v>54</v>
      </c>
      <c r="U2880">
        <v>40</v>
      </c>
      <c r="V2880">
        <f>Table1[[#This Row],[Gross_Margin]]-Table1[[#This Row],[Budget_Margin]]</f>
        <v>14</v>
      </c>
      <c r="W2880" s="5">
        <f>IF(
Table1[[#This Row],[Budget_Margin]]=0,
"",
IF(
Table1[[#This Row],[Budget_Margin]]&gt;0,
(Table1[[#This Row],[Gross_Margin]]-Table1[[#This Row],[Budget_Margin]]) / Table1[[#This Row],[Budget_Margin]],
(Table1[[#This Row],[Gross_Margin]]-Table1[[#This Row],[Budget_Margin]]) / ABS(Table1[[#This Row],[Budget_Margin]])
)
)</f>
        <v>0.35</v>
      </c>
      <c r="X2880" s="5" t="str">
        <f>IF(Table1[[#This Row],[Margin_Var]]&gt;=0, "Above Budget", "Below Budget")</f>
        <v>Above Budget</v>
      </c>
      <c r="Y2880" s="5">
        <f>IFERROR(Table1[[#This Row],[Gross_Margin]]/Table1[[#This Row],[Actual_Sales]],0)</f>
        <v>0.6</v>
      </c>
      <c r="Z2880" s="5">
        <f>Table1[[#This Row],[Actual_Profit]]/Table1[[#This Row],[Actual_Sales]]</f>
        <v>0.22222222222222221</v>
      </c>
      <c r="AA2880">
        <v>34</v>
      </c>
      <c r="AB2880" s="5">
        <f>IFERROR(Table1[[#This Row],[Expenses]]/Table1[[#This Row],[Actual_Sales]],0)</f>
        <v>0.37777777777777777</v>
      </c>
      <c r="AC2880">
        <v>11</v>
      </c>
      <c r="AD2880">
        <v>458</v>
      </c>
      <c r="AE2880" s="5">
        <f>IFERROR(Table1[[#This Row],[Inventory]]/Table1[[#This Row],[Actual_Sales]],0)</f>
        <v>5.0888888888888886</v>
      </c>
    </row>
    <row r="2881" spans="1:31" x14ac:dyDescent="0.25">
      <c r="A2881">
        <v>1138</v>
      </c>
      <c r="B2881">
        <v>509</v>
      </c>
      <c r="C2881">
        <v>12</v>
      </c>
      <c r="D2881" s="2">
        <v>40360</v>
      </c>
      <c r="E2881">
        <v>90</v>
      </c>
      <c r="F2881">
        <v>60</v>
      </c>
      <c r="G2881">
        <f>Table1[[#This Row],[Actual_Sales]]-Table1[[#This Row],[Budget_Sales]]</f>
        <v>30</v>
      </c>
      <c r="H2881" s="5">
        <f>IF(
Table1[[#This Row],[Budget_Sales]]=0,
"",
IF(
Table1[[#This Row],[Budget_Sales]]&gt;0,
(Table1[[#This Row],[Actual_Sales]]-Table1[[#This Row],[Budget_Sales]])/Table1[[#This Row],[Budget_Sales]],
(Table1[[#This Row],[Actual_Sales]]-Table1[[#This Row],[Budget_Sales]])/ABS(Table1[[#This Row],[Budget_Sales]])
)
)</f>
        <v>0.5</v>
      </c>
      <c r="I2881" s="5" t="str">
        <f>IF(Table1[[#This Row],[Sales_Var]]&gt;=0,"Above Budget","Below Budget")</f>
        <v>Above Budget</v>
      </c>
      <c r="J2881">
        <f>Table1[[#This Row],[Actual_Sales]]-(Table1[[#This Row],[COGS]]+Table1[[#This Row],[Expenses]])</f>
        <v>20</v>
      </c>
      <c r="K2881">
        <v>30</v>
      </c>
      <c r="L2881">
        <f>Table1[[#This Row],[Actual_Profit]]-Table1[[#This Row],[Budget_Profit]]</f>
        <v>-10</v>
      </c>
      <c r="M2881" s="5">
        <f>IF(
Table1[[#This Row],[Budget_Profit]]=0,
"",
IF(
Table1[[#This Row],[Budget_Profit]]&gt;0,
(Table1[[#This Row],[Actual_Profit]]-Table1[[#This Row],[Budget_Profit]])/Table1[[#This Row],[Budget_Profit]],
(Table1[[#This Row],[Actual_Profit]]-Table1[[#This Row],[Budget_Profit]])/ABS(Table1[[#This Row],[Budget_Profit]])
)
)</f>
        <v>-0.33333333333333331</v>
      </c>
      <c r="N2881" s="5" t="str">
        <f>IF(Table1[[#This Row],[Profit_Var]]&gt;=0, "Above Budget", "Below Budget")</f>
        <v>Below Budget</v>
      </c>
      <c r="O2881">
        <v>36</v>
      </c>
      <c r="P2881">
        <v>20</v>
      </c>
      <c r="Q2881">
        <f>Table1[[#This Row],[COGS]]-Table1[[#This Row],[Budget_COGS]]</f>
        <v>16</v>
      </c>
      <c r="R2881" s="5">
        <f>IF(
Table1[[#This Row],[Budget_COGS]]=0,
"",
IF(
Table1[[#This Row],[Budget_COGS]]&gt;0,
(Table1[[#This Row],[Budget_COGS]]-Table1[[#This Row],[COGS]]) / Table1[[#This Row],[Budget_COGS]],
(Table1[[#This Row],[Budget_COGS]]-Table1[[#This Row],[COGS]]) / ABS(Table1[[#This Row],[Budget_COGS]])
)
)</f>
        <v>-0.8</v>
      </c>
      <c r="S2881" s="5" t="str">
        <f>IF(Table1[[#This Row],[COGS _Var]]&gt;=0, "Above Budget", "Below Budget")</f>
        <v>Above Budget</v>
      </c>
      <c r="T2881">
        <f>Table1[[#This Row],[Actual_Sales]]-Table1[[#This Row],[COGS]]</f>
        <v>54</v>
      </c>
      <c r="U2881">
        <v>40</v>
      </c>
      <c r="V2881">
        <f>Table1[[#This Row],[Gross_Margin]]-Table1[[#This Row],[Budget_Margin]]</f>
        <v>14</v>
      </c>
      <c r="W2881" s="5">
        <f>IF(
Table1[[#This Row],[Budget_Margin]]=0,
"",
IF(
Table1[[#This Row],[Budget_Margin]]&gt;0,
(Table1[[#This Row],[Gross_Margin]]-Table1[[#This Row],[Budget_Margin]]) / Table1[[#This Row],[Budget_Margin]],
(Table1[[#This Row],[Gross_Margin]]-Table1[[#This Row],[Budget_Margin]]) / ABS(Table1[[#This Row],[Budget_Margin]])
)
)</f>
        <v>0.35</v>
      </c>
      <c r="X2881" s="5" t="str">
        <f>IF(Table1[[#This Row],[Margin_Var]]&gt;=0, "Above Budget", "Below Budget")</f>
        <v>Above Budget</v>
      </c>
      <c r="Y2881" s="5">
        <f>IFERROR(Table1[[#This Row],[Gross_Margin]]/Table1[[#This Row],[Actual_Sales]],0)</f>
        <v>0.6</v>
      </c>
      <c r="Z2881" s="5">
        <f>Table1[[#This Row],[Actual_Profit]]/Table1[[#This Row],[Actual_Sales]]</f>
        <v>0.22222222222222221</v>
      </c>
      <c r="AA2881">
        <v>34</v>
      </c>
      <c r="AB2881" s="5">
        <f>IFERROR(Table1[[#This Row],[Expenses]]/Table1[[#This Row],[Actual_Sales]],0)</f>
        <v>0.37777777777777777</v>
      </c>
      <c r="AC2881">
        <v>11</v>
      </c>
      <c r="AD2881">
        <v>462</v>
      </c>
      <c r="AE2881" s="5">
        <f>IFERROR(Table1[[#This Row],[Inventory]]/Table1[[#This Row],[Actual_Sales]],0)</f>
        <v>5.1333333333333337</v>
      </c>
    </row>
    <row r="2882" spans="1:31" x14ac:dyDescent="0.25">
      <c r="A2882">
        <v>469</v>
      </c>
      <c r="B2882">
        <v>712</v>
      </c>
      <c r="C2882">
        <v>1</v>
      </c>
      <c r="D2882" s="2">
        <v>40238</v>
      </c>
      <c r="E2882">
        <v>45</v>
      </c>
      <c r="F2882">
        <v>40</v>
      </c>
      <c r="G2882">
        <f>Table1[[#This Row],[Actual_Sales]]-Table1[[#This Row],[Budget_Sales]]</f>
        <v>5</v>
      </c>
      <c r="H2882" s="5">
        <f>IF(
Table1[[#This Row],[Budget_Sales]]=0,
"",
IF(
Table1[[#This Row],[Budget_Sales]]&gt;0,
(Table1[[#This Row],[Actual_Sales]]-Table1[[#This Row],[Budget_Sales]])/Table1[[#This Row],[Budget_Sales]],
(Table1[[#This Row],[Actual_Sales]]-Table1[[#This Row],[Budget_Sales]])/ABS(Table1[[#This Row],[Budget_Sales]])
)
)</f>
        <v>0.125</v>
      </c>
      <c r="I2882" s="5" t="str">
        <f>IF(Table1[[#This Row],[Sales_Var]]&gt;=0,"Above Budget","Below Budget")</f>
        <v>Above Budget</v>
      </c>
      <c r="J2882">
        <f>Table1[[#This Row],[Actual_Sales]]-(Table1[[#This Row],[COGS]]+Table1[[#This Row],[Expenses]])</f>
        <v>10</v>
      </c>
      <c r="K2882">
        <v>20</v>
      </c>
      <c r="L2882">
        <f>Table1[[#This Row],[Actual_Profit]]-Table1[[#This Row],[Budget_Profit]]</f>
        <v>-10</v>
      </c>
      <c r="M2882" s="5">
        <f>IF(
Table1[[#This Row],[Budget_Profit]]=0,
"",
IF(
Table1[[#This Row],[Budget_Profit]]&gt;0,
(Table1[[#This Row],[Actual_Profit]]-Table1[[#This Row],[Budget_Profit]])/Table1[[#This Row],[Budget_Profit]],
(Table1[[#This Row],[Actual_Profit]]-Table1[[#This Row],[Budget_Profit]])/ABS(Table1[[#This Row],[Budget_Profit]])
)
)</f>
        <v>-0.5</v>
      </c>
      <c r="N2882" s="5" t="str">
        <f>IF(Table1[[#This Row],[Profit_Var]]&gt;=0, "Above Budget", "Below Budget")</f>
        <v>Below Budget</v>
      </c>
      <c r="O2882">
        <v>18</v>
      </c>
      <c r="P2882">
        <v>10</v>
      </c>
      <c r="Q2882">
        <f>Table1[[#This Row],[COGS]]-Table1[[#This Row],[Budget_COGS]]</f>
        <v>8</v>
      </c>
      <c r="R2882" s="5">
        <f>IF(
Table1[[#This Row],[Budget_COGS]]=0,
"",
IF(
Table1[[#This Row],[Budget_COGS]]&gt;0,
(Table1[[#This Row],[Budget_COGS]]-Table1[[#This Row],[COGS]]) / Table1[[#This Row],[Budget_COGS]],
(Table1[[#This Row],[Budget_COGS]]-Table1[[#This Row],[COGS]]) / ABS(Table1[[#This Row],[Budget_COGS]])
)
)</f>
        <v>-0.8</v>
      </c>
      <c r="S2882" s="5" t="str">
        <f>IF(Table1[[#This Row],[COGS _Var]]&gt;=0, "Above Budget", "Below Budget")</f>
        <v>Above Budget</v>
      </c>
      <c r="T2882">
        <f>Table1[[#This Row],[Actual_Sales]]-Table1[[#This Row],[COGS]]</f>
        <v>27</v>
      </c>
      <c r="U2882">
        <v>30</v>
      </c>
      <c r="V2882">
        <f>Table1[[#This Row],[Gross_Margin]]-Table1[[#This Row],[Budget_Margin]]</f>
        <v>-3</v>
      </c>
      <c r="W2882" s="5">
        <f>IF(
Table1[[#This Row],[Budget_Margin]]=0,
"",
IF(
Table1[[#This Row],[Budget_Margin]]&gt;0,
(Table1[[#This Row],[Gross_Margin]]-Table1[[#This Row],[Budget_Margin]]) / Table1[[#This Row],[Budget_Margin]],
(Table1[[#This Row],[Gross_Margin]]-Table1[[#This Row],[Budget_Margin]]) / ABS(Table1[[#This Row],[Budget_Margin]])
)
)</f>
        <v>-0.1</v>
      </c>
      <c r="X2882" s="5" t="str">
        <f>IF(Table1[[#This Row],[Margin_Var]]&gt;=0, "Above Budget", "Below Budget")</f>
        <v>Below Budget</v>
      </c>
      <c r="Y2882" s="5">
        <f>IFERROR(Table1[[#This Row],[Gross_Margin]]/Table1[[#This Row],[Actual_Sales]],0)</f>
        <v>0.6</v>
      </c>
      <c r="Z2882" s="5">
        <f>Table1[[#This Row],[Actual_Profit]]/Table1[[#This Row],[Actual_Sales]]</f>
        <v>0.22222222222222221</v>
      </c>
      <c r="AA2882">
        <v>17</v>
      </c>
      <c r="AB2882" s="5">
        <f>IFERROR(Table1[[#This Row],[Expenses]]/Table1[[#This Row],[Actual_Sales]],0)</f>
        <v>0.37777777777777777</v>
      </c>
      <c r="AC2882">
        <v>5</v>
      </c>
      <c r="AD2882">
        <v>816</v>
      </c>
      <c r="AE2882" s="5">
        <f>IFERROR(Table1[[#This Row],[Inventory]]/Table1[[#This Row],[Actual_Sales]],0)</f>
        <v>18.133333333333333</v>
      </c>
    </row>
    <row r="2883" spans="1:31" x14ac:dyDescent="0.25">
      <c r="A2883">
        <v>492</v>
      </c>
      <c r="B2883">
        <v>775</v>
      </c>
      <c r="C2883">
        <v>5</v>
      </c>
      <c r="D2883" s="2">
        <v>40238</v>
      </c>
      <c r="E2883">
        <v>45</v>
      </c>
      <c r="F2883">
        <v>40</v>
      </c>
      <c r="G2883">
        <f>Table1[[#This Row],[Actual_Sales]]-Table1[[#This Row],[Budget_Sales]]</f>
        <v>5</v>
      </c>
      <c r="H2883" s="5">
        <f>IF(
Table1[[#This Row],[Budget_Sales]]=0,
"",
IF(
Table1[[#This Row],[Budget_Sales]]&gt;0,
(Table1[[#This Row],[Actual_Sales]]-Table1[[#This Row],[Budget_Sales]])/Table1[[#This Row],[Budget_Sales]],
(Table1[[#This Row],[Actual_Sales]]-Table1[[#This Row],[Budget_Sales]])/ABS(Table1[[#This Row],[Budget_Sales]])
)
)</f>
        <v>0.125</v>
      </c>
      <c r="I2883" s="5" t="str">
        <f>IF(Table1[[#This Row],[Sales_Var]]&gt;=0,"Above Budget","Below Budget")</f>
        <v>Above Budget</v>
      </c>
      <c r="J2883">
        <f>Table1[[#This Row],[Actual_Sales]]-(Table1[[#This Row],[COGS]]+Table1[[#This Row],[Expenses]])</f>
        <v>10</v>
      </c>
      <c r="K2883">
        <v>20</v>
      </c>
      <c r="L2883">
        <f>Table1[[#This Row],[Actual_Profit]]-Table1[[#This Row],[Budget_Profit]]</f>
        <v>-10</v>
      </c>
      <c r="M2883" s="5">
        <f>IF(
Table1[[#This Row],[Budget_Profit]]=0,
"",
IF(
Table1[[#This Row],[Budget_Profit]]&gt;0,
(Table1[[#This Row],[Actual_Profit]]-Table1[[#This Row],[Budget_Profit]])/Table1[[#This Row],[Budget_Profit]],
(Table1[[#This Row],[Actual_Profit]]-Table1[[#This Row],[Budget_Profit]])/ABS(Table1[[#This Row],[Budget_Profit]])
)
)</f>
        <v>-0.5</v>
      </c>
      <c r="N2883" s="5" t="str">
        <f>IF(Table1[[#This Row],[Profit_Var]]&gt;=0, "Above Budget", "Below Budget")</f>
        <v>Below Budget</v>
      </c>
      <c r="O2883">
        <v>18</v>
      </c>
      <c r="P2883">
        <v>10</v>
      </c>
      <c r="Q2883">
        <f>Table1[[#This Row],[COGS]]-Table1[[#This Row],[Budget_COGS]]</f>
        <v>8</v>
      </c>
      <c r="R2883" s="5">
        <f>IF(
Table1[[#This Row],[Budget_COGS]]=0,
"",
IF(
Table1[[#This Row],[Budget_COGS]]&gt;0,
(Table1[[#This Row],[Budget_COGS]]-Table1[[#This Row],[COGS]]) / Table1[[#This Row],[Budget_COGS]],
(Table1[[#This Row],[Budget_COGS]]-Table1[[#This Row],[COGS]]) / ABS(Table1[[#This Row],[Budget_COGS]])
)
)</f>
        <v>-0.8</v>
      </c>
      <c r="S2883" s="5" t="str">
        <f>IF(Table1[[#This Row],[COGS _Var]]&gt;=0, "Above Budget", "Below Budget")</f>
        <v>Above Budget</v>
      </c>
      <c r="T2883">
        <f>Table1[[#This Row],[Actual_Sales]]-Table1[[#This Row],[COGS]]</f>
        <v>27</v>
      </c>
      <c r="U2883">
        <v>30</v>
      </c>
      <c r="V2883">
        <f>Table1[[#This Row],[Gross_Margin]]-Table1[[#This Row],[Budget_Margin]]</f>
        <v>-3</v>
      </c>
      <c r="W2883" s="5">
        <f>IF(
Table1[[#This Row],[Budget_Margin]]=0,
"",
IF(
Table1[[#This Row],[Budget_Margin]]&gt;0,
(Table1[[#This Row],[Gross_Margin]]-Table1[[#This Row],[Budget_Margin]]) / Table1[[#This Row],[Budget_Margin]],
(Table1[[#This Row],[Gross_Margin]]-Table1[[#This Row],[Budget_Margin]]) / ABS(Table1[[#This Row],[Budget_Margin]])
)
)</f>
        <v>-0.1</v>
      </c>
      <c r="X2883" s="5" t="str">
        <f>IF(Table1[[#This Row],[Margin_Var]]&gt;=0, "Above Budget", "Below Budget")</f>
        <v>Below Budget</v>
      </c>
      <c r="Y2883" s="5">
        <f>IFERROR(Table1[[#This Row],[Gross_Margin]]/Table1[[#This Row],[Actual_Sales]],0)</f>
        <v>0.6</v>
      </c>
      <c r="Z2883" s="5">
        <f>Table1[[#This Row],[Actual_Profit]]/Table1[[#This Row],[Actual_Sales]]</f>
        <v>0.22222222222222221</v>
      </c>
      <c r="AA2883">
        <v>17</v>
      </c>
      <c r="AB2883" s="5">
        <f>IFERROR(Table1[[#This Row],[Expenses]]/Table1[[#This Row],[Actual_Sales]],0)</f>
        <v>0.37777777777777777</v>
      </c>
      <c r="AC2883">
        <v>5</v>
      </c>
      <c r="AD2883">
        <v>816</v>
      </c>
      <c r="AE2883" s="5">
        <f>IFERROR(Table1[[#This Row],[Inventory]]/Table1[[#This Row],[Actual_Sales]],0)</f>
        <v>18.133333333333333</v>
      </c>
    </row>
    <row r="2884" spans="1:31" x14ac:dyDescent="0.25">
      <c r="A2884">
        <v>414</v>
      </c>
      <c r="B2884">
        <v>505</v>
      </c>
      <c r="C2884">
        <v>8</v>
      </c>
      <c r="D2884" s="2">
        <v>40238</v>
      </c>
      <c r="E2884">
        <v>45</v>
      </c>
      <c r="F2884">
        <v>40</v>
      </c>
      <c r="G2884">
        <f>Table1[[#This Row],[Actual_Sales]]-Table1[[#This Row],[Budget_Sales]]</f>
        <v>5</v>
      </c>
      <c r="H2884" s="5">
        <f>IF(
Table1[[#This Row],[Budget_Sales]]=0,
"",
IF(
Table1[[#This Row],[Budget_Sales]]&gt;0,
(Table1[[#This Row],[Actual_Sales]]-Table1[[#This Row],[Budget_Sales]])/Table1[[#This Row],[Budget_Sales]],
(Table1[[#This Row],[Actual_Sales]]-Table1[[#This Row],[Budget_Sales]])/ABS(Table1[[#This Row],[Budget_Sales]])
)
)</f>
        <v>0.125</v>
      </c>
      <c r="I2884" s="5" t="str">
        <f>IF(Table1[[#This Row],[Sales_Var]]&gt;=0,"Above Budget","Below Budget")</f>
        <v>Above Budget</v>
      </c>
      <c r="J2884">
        <f>Table1[[#This Row],[Actual_Sales]]-(Table1[[#This Row],[COGS]]+Table1[[#This Row],[Expenses]])</f>
        <v>10</v>
      </c>
      <c r="K2884">
        <v>20</v>
      </c>
      <c r="L2884">
        <f>Table1[[#This Row],[Actual_Profit]]-Table1[[#This Row],[Budget_Profit]]</f>
        <v>-10</v>
      </c>
      <c r="M2884" s="5">
        <f>IF(
Table1[[#This Row],[Budget_Profit]]=0,
"",
IF(
Table1[[#This Row],[Budget_Profit]]&gt;0,
(Table1[[#This Row],[Actual_Profit]]-Table1[[#This Row],[Budget_Profit]])/Table1[[#This Row],[Budget_Profit]],
(Table1[[#This Row],[Actual_Profit]]-Table1[[#This Row],[Budget_Profit]])/ABS(Table1[[#This Row],[Budget_Profit]])
)
)</f>
        <v>-0.5</v>
      </c>
      <c r="N2884" s="5" t="str">
        <f>IF(Table1[[#This Row],[Profit_Var]]&gt;=0, "Above Budget", "Below Budget")</f>
        <v>Below Budget</v>
      </c>
      <c r="O2884">
        <v>18</v>
      </c>
      <c r="P2884">
        <v>10</v>
      </c>
      <c r="Q2884">
        <f>Table1[[#This Row],[COGS]]-Table1[[#This Row],[Budget_COGS]]</f>
        <v>8</v>
      </c>
      <c r="R2884" s="5">
        <f>IF(
Table1[[#This Row],[Budget_COGS]]=0,
"",
IF(
Table1[[#This Row],[Budget_COGS]]&gt;0,
(Table1[[#This Row],[Budget_COGS]]-Table1[[#This Row],[COGS]]) / Table1[[#This Row],[Budget_COGS]],
(Table1[[#This Row],[Budget_COGS]]-Table1[[#This Row],[COGS]]) / ABS(Table1[[#This Row],[Budget_COGS]])
)
)</f>
        <v>-0.8</v>
      </c>
      <c r="S2884" s="5" t="str">
        <f>IF(Table1[[#This Row],[COGS _Var]]&gt;=0, "Above Budget", "Below Budget")</f>
        <v>Above Budget</v>
      </c>
      <c r="T2884">
        <f>Table1[[#This Row],[Actual_Sales]]-Table1[[#This Row],[COGS]]</f>
        <v>27</v>
      </c>
      <c r="U2884">
        <v>30</v>
      </c>
      <c r="V2884">
        <f>Table1[[#This Row],[Gross_Margin]]-Table1[[#This Row],[Budget_Margin]]</f>
        <v>-3</v>
      </c>
      <c r="W2884" s="5">
        <f>IF(
Table1[[#This Row],[Budget_Margin]]=0,
"",
IF(
Table1[[#This Row],[Budget_Margin]]&gt;0,
(Table1[[#This Row],[Gross_Margin]]-Table1[[#This Row],[Budget_Margin]]) / Table1[[#This Row],[Budget_Margin]],
(Table1[[#This Row],[Gross_Margin]]-Table1[[#This Row],[Budget_Margin]]) / ABS(Table1[[#This Row],[Budget_Margin]])
)
)</f>
        <v>-0.1</v>
      </c>
      <c r="X2884" s="5" t="str">
        <f>IF(Table1[[#This Row],[Margin_Var]]&gt;=0, "Above Budget", "Below Budget")</f>
        <v>Below Budget</v>
      </c>
      <c r="Y2884" s="5">
        <f>IFERROR(Table1[[#This Row],[Gross_Margin]]/Table1[[#This Row],[Actual_Sales]],0)</f>
        <v>0.6</v>
      </c>
      <c r="Z2884" s="5">
        <f>Table1[[#This Row],[Actual_Profit]]/Table1[[#This Row],[Actual_Sales]]</f>
        <v>0.22222222222222221</v>
      </c>
      <c r="AA2884">
        <v>17</v>
      </c>
      <c r="AB2884" s="5">
        <f>IFERROR(Table1[[#This Row],[Expenses]]/Table1[[#This Row],[Actual_Sales]],0)</f>
        <v>0.37777777777777777</v>
      </c>
      <c r="AC2884">
        <v>5</v>
      </c>
      <c r="AD2884">
        <v>816</v>
      </c>
      <c r="AE2884" s="5">
        <f>IFERROR(Table1[[#This Row],[Inventory]]/Table1[[#This Row],[Actual_Sales]],0)</f>
        <v>18.133333333333333</v>
      </c>
    </row>
    <row r="2885" spans="1:31" x14ac:dyDescent="0.25">
      <c r="A2885">
        <v>290</v>
      </c>
      <c r="B2885">
        <v>712</v>
      </c>
      <c r="C2885">
        <v>1</v>
      </c>
      <c r="D2885" s="2">
        <v>40210</v>
      </c>
      <c r="E2885">
        <v>45</v>
      </c>
      <c r="F2885">
        <v>40</v>
      </c>
      <c r="G2885">
        <f>Table1[[#This Row],[Actual_Sales]]-Table1[[#This Row],[Budget_Sales]]</f>
        <v>5</v>
      </c>
      <c r="H2885" s="5">
        <f>IF(
Table1[[#This Row],[Budget_Sales]]=0,
"",
IF(
Table1[[#This Row],[Budget_Sales]]&gt;0,
(Table1[[#This Row],[Actual_Sales]]-Table1[[#This Row],[Budget_Sales]])/Table1[[#This Row],[Budget_Sales]],
(Table1[[#This Row],[Actual_Sales]]-Table1[[#This Row],[Budget_Sales]])/ABS(Table1[[#This Row],[Budget_Sales]])
)
)</f>
        <v>0.125</v>
      </c>
      <c r="I2885" s="5" t="str">
        <f>IF(Table1[[#This Row],[Sales_Var]]&gt;=0,"Above Budget","Below Budget")</f>
        <v>Above Budget</v>
      </c>
      <c r="J2885">
        <f>Table1[[#This Row],[Actual_Sales]]-(Table1[[#This Row],[COGS]]+Table1[[#This Row],[Expenses]])</f>
        <v>10</v>
      </c>
      <c r="K2885">
        <v>20</v>
      </c>
      <c r="L2885">
        <f>Table1[[#This Row],[Actual_Profit]]-Table1[[#This Row],[Budget_Profit]]</f>
        <v>-10</v>
      </c>
      <c r="M2885" s="5">
        <f>IF(
Table1[[#This Row],[Budget_Profit]]=0,
"",
IF(
Table1[[#This Row],[Budget_Profit]]&gt;0,
(Table1[[#This Row],[Actual_Profit]]-Table1[[#This Row],[Budget_Profit]])/Table1[[#This Row],[Budget_Profit]],
(Table1[[#This Row],[Actual_Profit]]-Table1[[#This Row],[Budget_Profit]])/ABS(Table1[[#This Row],[Budget_Profit]])
)
)</f>
        <v>-0.5</v>
      </c>
      <c r="N2885" s="5" t="str">
        <f>IF(Table1[[#This Row],[Profit_Var]]&gt;=0, "Above Budget", "Below Budget")</f>
        <v>Below Budget</v>
      </c>
      <c r="O2885">
        <v>18</v>
      </c>
      <c r="P2885">
        <v>10</v>
      </c>
      <c r="Q2885">
        <f>Table1[[#This Row],[COGS]]-Table1[[#This Row],[Budget_COGS]]</f>
        <v>8</v>
      </c>
      <c r="R2885" s="5">
        <f>IF(
Table1[[#This Row],[Budget_COGS]]=0,
"",
IF(
Table1[[#This Row],[Budget_COGS]]&gt;0,
(Table1[[#This Row],[Budget_COGS]]-Table1[[#This Row],[COGS]]) / Table1[[#This Row],[Budget_COGS]],
(Table1[[#This Row],[Budget_COGS]]-Table1[[#This Row],[COGS]]) / ABS(Table1[[#This Row],[Budget_COGS]])
)
)</f>
        <v>-0.8</v>
      </c>
      <c r="S2885" s="5" t="str">
        <f>IF(Table1[[#This Row],[COGS _Var]]&gt;=0, "Above Budget", "Below Budget")</f>
        <v>Above Budget</v>
      </c>
      <c r="T2885">
        <f>Table1[[#This Row],[Actual_Sales]]-Table1[[#This Row],[COGS]]</f>
        <v>27</v>
      </c>
      <c r="U2885">
        <v>30</v>
      </c>
      <c r="V2885">
        <f>Table1[[#This Row],[Gross_Margin]]-Table1[[#This Row],[Budget_Margin]]</f>
        <v>-3</v>
      </c>
      <c r="W2885" s="5">
        <f>IF(
Table1[[#This Row],[Budget_Margin]]=0,
"",
IF(
Table1[[#This Row],[Budget_Margin]]&gt;0,
(Table1[[#This Row],[Gross_Margin]]-Table1[[#This Row],[Budget_Margin]]) / Table1[[#This Row],[Budget_Margin]],
(Table1[[#This Row],[Gross_Margin]]-Table1[[#This Row],[Budget_Margin]]) / ABS(Table1[[#This Row],[Budget_Margin]])
)
)</f>
        <v>-0.1</v>
      </c>
      <c r="X2885" s="5" t="str">
        <f>IF(Table1[[#This Row],[Margin_Var]]&gt;=0, "Above Budget", "Below Budget")</f>
        <v>Below Budget</v>
      </c>
      <c r="Y2885" s="5">
        <f>IFERROR(Table1[[#This Row],[Gross_Margin]]/Table1[[#This Row],[Actual_Sales]],0)</f>
        <v>0.6</v>
      </c>
      <c r="Z2885" s="5">
        <f>Table1[[#This Row],[Actual_Profit]]/Table1[[#This Row],[Actual_Sales]]</f>
        <v>0.22222222222222221</v>
      </c>
      <c r="AA2885">
        <v>17</v>
      </c>
      <c r="AB2885" s="5">
        <f>IFERROR(Table1[[#This Row],[Expenses]]/Table1[[#This Row],[Actual_Sales]],0)</f>
        <v>0.37777777777777777</v>
      </c>
      <c r="AC2885">
        <v>5</v>
      </c>
      <c r="AD2885">
        <v>818</v>
      </c>
      <c r="AE2885" s="5">
        <f>IFERROR(Table1[[#This Row],[Inventory]]/Table1[[#This Row],[Actual_Sales]],0)</f>
        <v>18.177777777777777</v>
      </c>
    </row>
    <row r="2886" spans="1:31" x14ac:dyDescent="0.25">
      <c r="A2886">
        <v>306</v>
      </c>
      <c r="B2886">
        <v>775</v>
      </c>
      <c r="C2886">
        <v>5</v>
      </c>
      <c r="D2886" s="2">
        <v>40210</v>
      </c>
      <c r="E2886">
        <v>45</v>
      </c>
      <c r="F2886">
        <v>40</v>
      </c>
      <c r="G2886">
        <f>Table1[[#This Row],[Actual_Sales]]-Table1[[#This Row],[Budget_Sales]]</f>
        <v>5</v>
      </c>
      <c r="H2886" s="5">
        <f>IF(
Table1[[#This Row],[Budget_Sales]]=0,
"",
IF(
Table1[[#This Row],[Budget_Sales]]&gt;0,
(Table1[[#This Row],[Actual_Sales]]-Table1[[#This Row],[Budget_Sales]])/Table1[[#This Row],[Budget_Sales]],
(Table1[[#This Row],[Actual_Sales]]-Table1[[#This Row],[Budget_Sales]])/ABS(Table1[[#This Row],[Budget_Sales]])
)
)</f>
        <v>0.125</v>
      </c>
      <c r="I2886" s="5" t="str">
        <f>IF(Table1[[#This Row],[Sales_Var]]&gt;=0,"Above Budget","Below Budget")</f>
        <v>Above Budget</v>
      </c>
      <c r="J2886">
        <f>Table1[[#This Row],[Actual_Sales]]-(Table1[[#This Row],[COGS]]+Table1[[#This Row],[Expenses]])</f>
        <v>10</v>
      </c>
      <c r="K2886">
        <v>20</v>
      </c>
      <c r="L2886">
        <f>Table1[[#This Row],[Actual_Profit]]-Table1[[#This Row],[Budget_Profit]]</f>
        <v>-10</v>
      </c>
      <c r="M2886" s="5">
        <f>IF(
Table1[[#This Row],[Budget_Profit]]=0,
"",
IF(
Table1[[#This Row],[Budget_Profit]]&gt;0,
(Table1[[#This Row],[Actual_Profit]]-Table1[[#This Row],[Budget_Profit]])/Table1[[#This Row],[Budget_Profit]],
(Table1[[#This Row],[Actual_Profit]]-Table1[[#This Row],[Budget_Profit]])/ABS(Table1[[#This Row],[Budget_Profit]])
)
)</f>
        <v>-0.5</v>
      </c>
      <c r="N2886" s="5" t="str">
        <f>IF(Table1[[#This Row],[Profit_Var]]&gt;=0, "Above Budget", "Below Budget")</f>
        <v>Below Budget</v>
      </c>
      <c r="O2886">
        <v>18</v>
      </c>
      <c r="P2886">
        <v>10</v>
      </c>
      <c r="Q2886">
        <f>Table1[[#This Row],[COGS]]-Table1[[#This Row],[Budget_COGS]]</f>
        <v>8</v>
      </c>
      <c r="R2886" s="5">
        <f>IF(
Table1[[#This Row],[Budget_COGS]]=0,
"",
IF(
Table1[[#This Row],[Budget_COGS]]&gt;0,
(Table1[[#This Row],[Budget_COGS]]-Table1[[#This Row],[COGS]]) / Table1[[#This Row],[Budget_COGS]],
(Table1[[#This Row],[Budget_COGS]]-Table1[[#This Row],[COGS]]) / ABS(Table1[[#This Row],[Budget_COGS]])
)
)</f>
        <v>-0.8</v>
      </c>
      <c r="S2886" s="5" t="str">
        <f>IF(Table1[[#This Row],[COGS _Var]]&gt;=0, "Above Budget", "Below Budget")</f>
        <v>Above Budget</v>
      </c>
      <c r="T2886">
        <f>Table1[[#This Row],[Actual_Sales]]-Table1[[#This Row],[COGS]]</f>
        <v>27</v>
      </c>
      <c r="U2886">
        <v>30</v>
      </c>
      <c r="V2886">
        <f>Table1[[#This Row],[Gross_Margin]]-Table1[[#This Row],[Budget_Margin]]</f>
        <v>-3</v>
      </c>
      <c r="W2886" s="5">
        <f>IF(
Table1[[#This Row],[Budget_Margin]]=0,
"",
IF(
Table1[[#This Row],[Budget_Margin]]&gt;0,
(Table1[[#This Row],[Gross_Margin]]-Table1[[#This Row],[Budget_Margin]]) / Table1[[#This Row],[Budget_Margin]],
(Table1[[#This Row],[Gross_Margin]]-Table1[[#This Row],[Budget_Margin]]) / ABS(Table1[[#This Row],[Budget_Margin]])
)
)</f>
        <v>-0.1</v>
      </c>
      <c r="X2886" s="5" t="str">
        <f>IF(Table1[[#This Row],[Margin_Var]]&gt;=0, "Above Budget", "Below Budget")</f>
        <v>Below Budget</v>
      </c>
      <c r="Y2886" s="5">
        <f>IFERROR(Table1[[#This Row],[Gross_Margin]]/Table1[[#This Row],[Actual_Sales]],0)</f>
        <v>0.6</v>
      </c>
      <c r="Z2886" s="5">
        <f>Table1[[#This Row],[Actual_Profit]]/Table1[[#This Row],[Actual_Sales]]</f>
        <v>0.22222222222222221</v>
      </c>
      <c r="AA2886">
        <v>17</v>
      </c>
      <c r="AB2886" s="5">
        <f>IFERROR(Table1[[#This Row],[Expenses]]/Table1[[#This Row],[Actual_Sales]],0)</f>
        <v>0.37777777777777777</v>
      </c>
      <c r="AC2886">
        <v>5</v>
      </c>
      <c r="AD2886">
        <v>818</v>
      </c>
      <c r="AE2886" s="5">
        <f>IFERROR(Table1[[#This Row],[Inventory]]/Table1[[#This Row],[Actual_Sales]],0)</f>
        <v>18.177777777777777</v>
      </c>
    </row>
    <row r="2887" spans="1:31" x14ac:dyDescent="0.25">
      <c r="A2887">
        <v>238</v>
      </c>
      <c r="B2887">
        <v>505</v>
      </c>
      <c r="C2887">
        <v>8</v>
      </c>
      <c r="D2887" s="2">
        <v>40210</v>
      </c>
      <c r="E2887">
        <v>45</v>
      </c>
      <c r="F2887">
        <v>40</v>
      </c>
      <c r="G2887">
        <f>Table1[[#This Row],[Actual_Sales]]-Table1[[#This Row],[Budget_Sales]]</f>
        <v>5</v>
      </c>
      <c r="H2887" s="5">
        <f>IF(
Table1[[#This Row],[Budget_Sales]]=0,
"",
IF(
Table1[[#This Row],[Budget_Sales]]&gt;0,
(Table1[[#This Row],[Actual_Sales]]-Table1[[#This Row],[Budget_Sales]])/Table1[[#This Row],[Budget_Sales]],
(Table1[[#This Row],[Actual_Sales]]-Table1[[#This Row],[Budget_Sales]])/ABS(Table1[[#This Row],[Budget_Sales]])
)
)</f>
        <v>0.125</v>
      </c>
      <c r="I2887" s="5" t="str">
        <f>IF(Table1[[#This Row],[Sales_Var]]&gt;=0,"Above Budget","Below Budget")</f>
        <v>Above Budget</v>
      </c>
      <c r="J2887">
        <f>Table1[[#This Row],[Actual_Sales]]-(Table1[[#This Row],[COGS]]+Table1[[#This Row],[Expenses]])</f>
        <v>10</v>
      </c>
      <c r="K2887">
        <v>20</v>
      </c>
      <c r="L2887">
        <f>Table1[[#This Row],[Actual_Profit]]-Table1[[#This Row],[Budget_Profit]]</f>
        <v>-10</v>
      </c>
      <c r="M2887" s="5">
        <f>IF(
Table1[[#This Row],[Budget_Profit]]=0,
"",
IF(
Table1[[#This Row],[Budget_Profit]]&gt;0,
(Table1[[#This Row],[Actual_Profit]]-Table1[[#This Row],[Budget_Profit]])/Table1[[#This Row],[Budget_Profit]],
(Table1[[#This Row],[Actual_Profit]]-Table1[[#This Row],[Budget_Profit]])/ABS(Table1[[#This Row],[Budget_Profit]])
)
)</f>
        <v>-0.5</v>
      </c>
      <c r="N2887" s="5" t="str">
        <f>IF(Table1[[#This Row],[Profit_Var]]&gt;=0, "Above Budget", "Below Budget")</f>
        <v>Below Budget</v>
      </c>
      <c r="O2887">
        <v>18</v>
      </c>
      <c r="P2887">
        <v>10</v>
      </c>
      <c r="Q2887">
        <f>Table1[[#This Row],[COGS]]-Table1[[#This Row],[Budget_COGS]]</f>
        <v>8</v>
      </c>
      <c r="R2887" s="5">
        <f>IF(
Table1[[#This Row],[Budget_COGS]]=0,
"",
IF(
Table1[[#This Row],[Budget_COGS]]&gt;0,
(Table1[[#This Row],[Budget_COGS]]-Table1[[#This Row],[COGS]]) / Table1[[#This Row],[Budget_COGS]],
(Table1[[#This Row],[Budget_COGS]]-Table1[[#This Row],[COGS]]) / ABS(Table1[[#This Row],[Budget_COGS]])
)
)</f>
        <v>-0.8</v>
      </c>
      <c r="S2887" s="5" t="str">
        <f>IF(Table1[[#This Row],[COGS _Var]]&gt;=0, "Above Budget", "Below Budget")</f>
        <v>Above Budget</v>
      </c>
      <c r="T2887">
        <f>Table1[[#This Row],[Actual_Sales]]-Table1[[#This Row],[COGS]]</f>
        <v>27</v>
      </c>
      <c r="U2887">
        <v>30</v>
      </c>
      <c r="V2887">
        <f>Table1[[#This Row],[Gross_Margin]]-Table1[[#This Row],[Budget_Margin]]</f>
        <v>-3</v>
      </c>
      <c r="W2887" s="5">
        <f>IF(
Table1[[#This Row],[Budget_Margin]]=0,
"",
IF(
Table1[[#This Row],[Budget_Margin]]&gt;0,
(Table1[[#This Row],[Gross_Margin]]-Table1[[#This Row],[Budget_Margin]]) / Table1[[#This Row],[Budget_Margin]],
(Table1[[#This Row],[Gross_Margin]]-Table1[[#This Row],[Budget_Margin]]) / ABS(Table1[[#This Row],[Budget_Margin]])
)
)</f>
        <v>-0.1</v>
      </c>
      <c r="X2887" s="5" t="str">
        <f>IF(Table1[[#This Row],[Margin_Var]]&gt;=0, "Above Budget", "Below Budget")</f>
        <v>Below Budget</v>
      </c>
      <c r="Y2887" s="5">
        <f>IFERROR(Table1[[#This Row],[Gross_Margin]]/Table1[[#This Row],[Actual_Sales]],0)</f>
        <v>0.6</v>
      </c>
      <c r="Z2887" s="5">
        <f>Table1[[#This Row],[Actual_Profit]]/Table1[[#This Row],[Actual_Sales]]</f>
        <v>0.22222222222222221</v>
      </c>
      <c r="AA2887">
        <v>17</v>
      </c>
      <c r="AB2887" s="5">
        <f>IFERROR(Table1[[#This Row],[Expenses]]/Table1[[#This Row],[Actual_Sales]],0)</f>
        <v>0.37777777777777777</v>
      </c>
      <c r="AC2887">
        <v>5</v>
      </c>
      <c r="AD2887">
        <v>818</v>
      </c>
      <c r="AE2887" s="5">
        <f>IFERROR(Table1[[#This Row],[Inventory]]/Table1[[#This Row],[Actual_Sales]],0)</f>
        <v>18.177777777777777</v>
      </c>
    </row>
    <row r="2888" spans="1:31" x14ac:dyDescent="0.25">
      <c r="A2888">
        <v>122</v>
      </c>
      <c r="B2888">
        <v>702</v>
      </c>
      <c r="C2888">
        <v>5</v>
      </c>
      <c r="D2888" s="2">
        <v>40179</v>
      </c>
      <c r="E2888">
        <v>45</v>
      </c>
      <c r="F2888">
        <v>40</v>
      </c>
      <c r="G2888">
        <f>Table1[[#This Row],[Actual_Sales]]-Table1[[#This Row],[Budget_Sales]]</f>
        <v>5</v>
      </c>
      <c r="H2888" s="5">
        <f>IF(
Table1[[#This Row],[Budget_Sales]]=0,
"",
IF(
Table1[[#This Row],[Budget_Sales]]&gt;0,
(Table1[[#This Row],[Actual_Sales]]-Table1[[#This Row],[Budget_Sales]])/Table1[[#This Row],[Budget_Sales]],
(Table1[[#This Row],[Actual_Sales]]-Table1[[#This Row],[Budget_Sales]])/ABS(Table1[[#This Row],[Budget_Sales]])
)
)</f>
        <v>0.125</v>
      </c>
      <c r="I2888" s="5" t="str">
        <f>IF(Table1[[#This Row],[Sales_Var]]&gt;=0,"Above Budget","Below Budget")</f>
        <v>Above Budget</v>
      </c>
      <c r="J2888">
        <f>Table1[[#This Row],[Actual_Sales]]-(Table1[[#This Row],[COGS]]+Table1[[#This Row],[Expenses]])</f>
        <v>10</v>
      </c>
      <c r="K2888">
        <v>20</v>
      </c>
      <c r="L2888">
        <f>Table1[[#This Row],[Actual_Profit]]-Table1[[#This Row],[Budget_Profit]]</f>
        <v>-10</v>
      </c>
      <c r="M2888" s="5">
        <f>IF(
Table1[[#This Row],[Budget_Profit]]=0,
"",
IF(
Table1[[#This Row],[Budget_Profit]]&gt;0,
(Table1[[#This Row],[Actual_Profit]]-Table1[[#This Row],[Budget_Profit]])/Table1[[#This Row],[Budget_Profit]],
(Table1[[#This Row],[Actual_Profit]]-Table1[[#This Row],[Budget_Profit]])/ABS(Table1[[#This Row],[Budget_Profit]])
)
)</f>
        <v>-0.5</v>
      </c>
      <c r="N2888" s="5" t="str">
        <f>IF(Table1[[#This Row],[Profit_Var]]&gt;=0, "Above Budget", "Below Budget")</f>
        <v>Below Budget</v>
      </c>
      <c r="O2888">
        <v>18</v>
      </c>
      <c r="P2888">
        <v>10</v>
      </c>
      <c r="Q2888">
        <f>Table1[[#This Row],[COGS]]-Table1[[#This Row],[Budget_COGS]]</f>
        <v>8</v>
      </c>
      <c r="R2888" s="5">
        <f>IF(
Table1[[#This Row],[Budget_COGS]]=0,
"",
IF(
Table1[[#This Row],[Budget_COGS]]&gt;0,
(Table1[[#This Row],[Budget_COGS]]-Table1[[#This Row],[COGS]]) / Table1[[#This Row],[Budget_COGS]],
(Table1[[#This Row],[Budget_COGS]]-Table1[[#This Row],[COGS]]) / ABS(Table1[[#This Row],[Budget_COGS]])
)
)</f>
        <v>-0.8</v>
      </c>
      <c r="S2888" s="5" t="str">
        <f>IF(Table1[[#This Row],[COGS _Var]]&gt;=0, "Above Budget", "Below Budget")</f>
        <v>Above Budget</v>
      </c>
      <c r="T2888">
        <f>Table1[[#This Row],[Actual_Sales]]-Table1[[#This Row],[COGS]]</f>
        <v>27</v>
      </c>
      <c r="U2888">
        <v>30</v>
      </c>
      <c r="V2888">
        <f>Table1[[#This Row],[Gross_Margin]]-Table1[[#This Row],[Budget_Margin]]</f>
        <v>-3</v>
      </c>
      <c r="W2888" s="5">
        <f>IF(
Table1[[#This Row],[Budget_Margin]]=0,
"",
IF(
Table1[[#This Row],[Budget_Margin]]&gt;0,
(Table1[[#This Row],[Gross_Margin]]-Table1[[#This Row],[Budget_Margin]]) / Table1[[#This Row],[Budget_Margin]],
(Table1[[#This Row],[Gross_Margin]]-Table1[[#This Row],[Budget_Margin]]) / ABS(Table1[[#This Row],[Budget_Margin]])
)
)</f>
        <v>-0.1</v>
      </c>
      <c r="X2888" s="5" t="str">
        <f>IF(Table1[[#This Row],[Margin_Var]]&gt;=0, "Above Budget", "Below Budget")</f>
        <v>Below Budget</v>
      </c>
      <c r="Y2888" s="5">
        <f>IFERROR(Table1[[#This Row],[Gross_Margin]]/Table1[[#This Row],[Actual_Sales]],0)</f>
        <v>0.6</v>
      </c>
      <c r="Z2888" s="5">
        <f>Table1[[#This Row],[Actual_Profit]]/Table1[[#This Row],[Actual_Sales]]</f>
        <v>0.22222222222222221</v>
      </c>
      <c r="AA2888">
        <v>17</v>
      </c>
      <c r="AB2888" s="5">
        <f>IFERROR(Table1[[#This Row],[Expenses]]/Table1[[#This Row],[Actual_Sales]],0)</f>
        <v>0.37777777777777777</v>
      </c>
      <c r="AC2888">
        <v>5</v>
      </c>
      <c r="AD2888">
        <v>821</v>
      </c>
      <c r="AE2888" s="5">
        <f>IFERROR(Table1[[#This Row],[Inventory]]/Table1[[#This Row],[Actual_Sales]],0)</f>
        <v>18.244444444444444</v>
      </c>
    </row>
    <row r="2889" spans="1:31" x14ac:dyDescent="0.25">
      <c r="A2889">
        <v>97</v>
      </c>
      <c r="B2889">
        <v>603</v>
      </c>
      <c r="C2889">
        <v>11</v>
      </c>
      <c r="D2889" s="2">
        <v>40179</v>
      </c>
      <c r="E2889">
        <v>45</v>
      </c>
      <c r="F2889">
        <v>40</v>
      </c>
      <c r="G2889">
        <f>Table1[[#This Row],[Actual_Sales]]-Table1[[#This Row],[Budget_Sales]]</f>
        <v>5</v>
      </c>
      <c r="H2889" s="5">
        <f>IF(
Table1[[#This Row],[Budget_Sales]]=0,
"",
IF(
Table1[[#This Row],[Budget_Sales]]&gt;0,
(Table1[[#This Row],[Actual_Sales]]-Table1[[#This Row],[Budget_Sales]])/Table1[[#This Row],[Budget_Sales]],
(Table1[[#This Row],[Actual_Sales]]-Table1[[#This Row],[Budget_Sales]])/ABS(Table1[[#This Row],[Budget_Sales]])
)
)</f>
        <v>0.125</v>
      </c>
      <c r="I2889" s="5" t="str">
        <f>IF(Table1[[#This Row],[Sales_Var]]&gt;=0,"Above Budget","Below Budget")</f>
        <v>Above Budget</v>
      </c>
      <c r="J2889">
        <f>Table1[[#This Row],[Actual_Sales]]-(Table1[[#This Row],[COGS]]+Table1[[#This Row],[Expenses]])</f>
        <v>10</v>
      </c>
      <c r="K2889">
        <v>20</v>
      </c>
      <c r="L2889">
        <f>Table1[[#This Row],[Actual_Profit]]-Table1[[#This Row],[Budget_Profit]]</f>
        <v>-10</v>
      </c>
      <c r="M2889" s="5">
        <f>IF(
Table1[[#This Row],[Budget_Profit]]=0,
"",
IF(
Table1[[#This Row],[Budget_Profit]]&gt;0,
(Table1[[#This Row],[Actual_Profit]]-Table1[[#This Row],[Budget_Profit]])/Table1[[#This Row],[Budget_Profit]],
(Table1[[#This Row],[Actual_Profit]]-Table1[[#This Row],[Budget_Profit]])/ABS(Table1[[#This Row],[Budget_Profit]])
)
)</f>
        <v>-0.5</v>
      </c>
      <c r="N2889" s="5" t="str">
        <f>IF(Table1[[#This Row],[Profit_Var]]&gt;=0, "Above Budget", "Below Budget")</f>
        <v>Below Budget</v>
      </c>
      <c r="O2889">
        <v>18</v>
      </c>
      <c r="P2889">
        <v>10</v>
      </c>
      <c r="Q2889">
        <f>Table1[[#This Row],[COGS]]-Table1[[#This Row],[Budget_COGS]]</f>
        <v>8</v>
      </c>
      <c r="R2889" s="5">
        <f>IF(
Table1[[#This Row],[Budget_COGS]]=0,
"",
IF(
Table1[[#This Row],[Budget_COGS]]&gt;0,
(Table1[[#This Row],[Budget_COGS]]-Table1[[#This Row],[COGS]]) / Table1[[#This Row],[Budget_COGS]],
(Table1[[#This Row],[Budget_COGS]]-Table1[[#This Row],[COGS]]) / ABS(Table1[[#This Row],[Budget_COGS]])
)
)</f>
        <v>-0.8</v>
      </c>
      <c r="S2889" s="5" t="str">
        <f>IF(Table1[[#This Row],[COGS _Var]]&gt;=0, "Above Budget", "Below Budget")</f>
        <v>Above Budget</v>
      </c>
      <c r="T2889">
        <f>Table1[[#This Row],[Actual_Sales]]-Table1[[#This Row],[COGS]]</f>
        <v>27</v>
      </c>
      <c r="U2889">
        <v>30</v>
      </c>
      <c r="V2889">
        <f>Table1[[#This Row],[Gross_Margin]]-Table1[[#This Row],[Budget_Margin]]</f>
        <v>-3</v>
      </c>
      <c r="W2889" s="5">
        <f>IF(
Table1[[#This Row],[Budget_Margin]]=0,
"",
IF(
Table1[[#This Row],[Budget_Margin]]&gt;0,
(Table1[[#This Row],[Gross_Margin]]-Table1[[#This Row],[Budget_Margin]]) / Table1[[#This Row],[Budget_Margin]],
(Table1[[#This Row],[Gross_Margin]]-Table1[[#This Row],[Budget_Margin]]) / ABS(Table1[[#This Row],[Budget_Margin]])
)
)</f>
        <v>-0.1</v>
      </c>
      <c r="X2889" s="5" t="str">
        <f>IF(Table1[[#This Row],[Margin_Var]]&gt;=0, "Above Budget", "Below Budget")</f>
        <v>Below Budget</v>
      </c>
      <c r="Y2889" s="5">
        <f>IFERROR(Table1[[#This Row],[Gross_Margin]]/Table1[[#This Row],[Actual_Sales]],0)</f>
        <v>0.6</v>
      </c>
      <c r="Z2889" s="5">
        <f>Table1[[#This Row],[Actual_Profit]]/Table1[[#This Row],[Actual_Sales]]</f>
        <v>0.22222222222222221</v>
      </c>
      <c r="AA2889">
        <v>17</v>
      </c>
      <c r="AB2889" s="5">
        <f>IFERROR(Table1[[#This Row],[Expenses]]/Table1[[#This Row],[Actual_Sales]],0)</f>
        <v>0.37777777777777777</v>
      </c>
      <c r="AC2889">
        <v>5</v>
      </c>
      <c r="AD2889">
        <v>821</v>
      </c>
      <c r="AE2889" s="5">
        <f>IFERROR(Table1[[#This Row],[Inventory]]/Table1[[#This Row],[Actual_Sales]],0)</f>
        <v>18.244444444444444</v>
      </c>
    </row>
    <row r="2890" spans="1:31" x14ac:dyDescent="0.25">
      <c r="A2890">
        <v>1180</v>
      </c>
      <c r="B2890">
        <v>712</v>
      </c>
      <c r="C2890">
        <v>3</v>
      </c>
      <c r="D2890" s="2">
        <v>40360</v>
      </c>
      <c r="E2890">
        <v>54</v>
      </c>
      <c r="F2890">
        <v>50</v>
      </c>
      <c r="G2890">
        <f>Table1[[#This Row],[Actual_Sales]]-Table1[[#This Row],[Budget_Sales]]</f>
        <v>4</v>
      </c>
      <c r="H2890" s="5">
        <f>IF(
Table1[[#This Row],[Budget_Sales]]=0,
"",
IF(
Table1[[#This Row],[Budget_Sales]]&gt;0,
(Table1[[#This Row],[Actual_Sales]]-Table1[[#This Row],[Budget_Sales]])/Table1[[#This Row],[Budget_Sales]],
(Table1[[#This Row],[Actual_Sales]]-Table1[[#This Row],[Budget_Sales]])/ABS(Table1[[#This Row],[Budget_Sales]])
)
)</f>
        <v>0.08</v>
      </c>
      <c r="I2890" s="5" t="str">
        <f>IF(Table1[[#This Row],[Sales_Var]]&gt;=0,"Above Budget","Below Budget")</f>
        <v>Above Budget</v>
      </c>
      <c r="J2890">
        <f>Table1[[#This Row],[Actual_Sales]]-(Table1[[#This Row],[COGS]]+Table1[[#This Row],[Expenses]])</f>
        <v>12</v>
      </c>
      <c r="K2890">
        <v>20</v>
      </c>
      <c r="L2890">
        <f>Table1[[#This Row],[Actual_Profit]]-Table1[[#This Row],[Budget_Profit]]</f>
        <v>-8</v>
      </c>
      <c r="M2890" s="5">
        <f>IF(
Table1[[#This Row],[Budget_Profit]]=0,
"",
IF(
Table1[[#This Row],[Budget_Profit]]&gt;0,
(Table1[[#This Row],[Actual_Profit]]-Table1[[#This Row],[Budget_Profit]])/Table1[[#This Row],[Budget_Profit]],
(Table1[[#This Row],[Actual_Profit]]-Table1[[#This Row],[Budget_Profit]])/ABS(Table1[[#This Row],[Budget_Profit]])
)
)</f>
        <v>-0.4</v>
      </c>
      <c r="N2890" s="5" t="str">
        <f>IF(Table1[[#This Row],[Profit_Var]]&gt;=0, "Above Budget", "Below Budget")</f>
        <v>Below Budget</v>
      </c>
      <c r="O2890">
        <v>23</v>
      </c>
      <c r="P2890">
        <v>20</v>
      </c>
      <c r="Q2890">
        <f>Table1[[#This Row],[COGS]]-Table1[[#This Row],[Budget_COGS]]</f>
        <v>3</v>
      </c>
      <c r="R2890" s="5">
        <f>IF(
Table1[[#This Row],[Budget_COGS]]=0,
"",
IF(
Table1[[#This Row],[Budget_COGS]]&gt;0,
(Table1[[#This Row],[Budget_COGS]]-Table1[[#This Row],[COGS]]) / Table1[[#This Row],[Budget_COGS]],
(Table1[[#This Row],[Budget_COGS]]-Table1[[#This Row],[COGS]]) / ABS(Table1[[#This Row],[Budget_COGS]])
)
)</f>
        <v>-0.15</v>
      </c>
      <c r="S2890" s="5" t="str">
        <f>IF(Table1[[#This Row],[COGS _Var]]&gt;=0, "Above Budget", "Below Budget")</f>
        <v>Above Budget</v>
      </c>
      <c r="T2890">
        <f>Table1[[#This Row],[Actual_Sales]]-Table1[[#This Row],[COGS]]</f>
        <v>31</v>
      </c>
      <c r="U2890">
        <v>30</v>
      </c>
      <c r="V2890">
        <f>Table1[[#This Row],[Gross_Margin]]-Table1[[#This Row],[Budget_Margin]]</f>
        <v>1</v>
      </c>
      <c r="W2890" s="5">
        <f>IF(
Table1[[#This Row],[Budget_Margin]]=0,
"",
IF(
Table1[[#This Row],[Budget_Margin]]&gt;0,
(Table1[[#This Row],[Gross_Margin]]-Table1[[#This Row],[Budget_Margin]]) / Table1[[#This Row],[Budget_Margin]],
(Table1[[#This Row],[Gross_Margin]]-Table1[[#This Row],[Budget_Margin]]) / ABS(Table1[[#This Row],[Budget_Margin]])
)
)</f>
        <v>3.3333333333333333E-2</v>
      </c>
      <c r="X2890" s="5" t="str">
        <f>IF(Table1[[#This Row],[Margin_Var]]&gt;=0, "Above Budget", "Below Budget")</f>
        <v>Above Budget</v>
      </c>
      <c r="Y2890" s="5">
        <f>IFERROR(Table1[[#This Row],[Gross_Margin]]/Table1[[#This Row],[Actual_Sales]],0)</f>
        <v>0.57407407407407407</v>
      </c>
      <c r="Z2890" s="5">
        <f>Table1[[#This Row],[Actual_Profit]]/Table1[[#This Row],[Actual_Sales]]</f>
        <v>0.22222222222222221</v>
      </c>
      <c r="AA2890">
        <v>19</v>
      </c>
      <c r="AB2890" s="5">
        <f>IFERROR(Table1[[#This Row],[Expenses]]/Table1[[#This Row],[Actual_Sales]],0)</f>
        <v>0.35185185185185186</v>
      </c>
      <c r="AC2890">
        <v>7</v>
      </c>
      <c r="AD2890">
        <v>605</v>
      </c>
      <c r="AE2890" s="5">
        <f>IFERROR(Table1[[#This Row],[Inventory]]/Table1[[#This Row],[Actual_Sales]],0)</f>
        <v>11.203703703703704</v>
      </c>
    </row>
    <row r="2891" spans="1:31" x14ac:dyDescent="0.25">
      <c r="A2891">
        <v>439</v>
      </c>
      <c r="B2891">
        <v>563</v>
      </c>
      <c r="C2891">
        <v>3</v>
      </c>
      <c r="D2891" s="2">
        <v>40238</v>
      </c>
      <c r="E2891">
        <v>54</v>
      </c>
      <c r="F2891">
        <v>50</v>
      </c>
      <c r="G2891">
        <f>Table1[[#This Row],[Actual_Sales]]-Table1[[#This Row],[Budget_Sales]]</f>
        <v>4</v>
      </c>
      <c r="H2891" s="5">
        <f>IF(
Table1[[#This Row],[Budget_Sales]]=0,
"",
IF(
Table1[[#This Row],[Budget_Sales]]&gt;0,
(Table1[[#This Row],[Actual_Sales]]-Table1[[#This Row],[Budget_Sales]])/Table1[[#This Row],[Budget_Sales]],
(Table1[[#This Row],[Actual_Sales]]-Table1[[#This Row],[Budget_Sales]])/ABS(Table1[[#This Row],[Budget_Sales]])
)
)</f>
        <v>0.08</v>
      </c>
      <c r="I2891" s="5" t="str">
        <f>IF(Table1[[#This Row],[Sales_Var]]&gt;=0,"Above Budget","Below Budget")</f>
        <v>Above Budget</v>
      </c>
      <c r="J2891">
        <f>Table1[[#This Row],[Actual_Sales]]-(Table1[[#This Row],[COGS]]+Table1[[#This Row],[Expenses]])</f>
        <v>12</v>
      </c>
      <c r="K2891">
        <v>20</v>
      </c>
      <c r="L2891">
        <f>Table1[[#This Row],[Actual_Profit]]-Table1[[#This Row],[Budget_Profit]]</f>
        <v>-8</v>
      </c>
      <c r="M2891" s="5">
        <f>IF(
Table1[[#This Row],[Budget_Profit]]=0,
"",
IF(
Table1[[#This Row],[Budget_Profit]]&gt;0,
(Table1[[#This Row],[Actual_Profit]]-Table1[[#This Row],[Budget_Profit]])/Table1[[#This Row],[Budget_Profit]],
(Table1[[#This Row],[Actual_Profit]]-Table1[[#This Row],[Budget_Profit]])/ABS(Table1[[#This Row],[Budget_Profit]])
)
)</f>
        <v>-0.4</v>
      </c>
      <c r="N2891" s="5" t="str">
        <f>IF(Table1[[#This Row],[Profit_Var]]&gt;=0, "Above Budget", "Below Budget")</f>
        <v>Below Budget</v>
      </c>
      <c r="O2891">
        <v>23</v>
      </c>
      <c r="P2891">
        <v>20</v>
      </c>
      <c r="Q2891">
        <f>Table1[[#This Row],[COGS]]-Table1[[#This Row],[Budget_COGS]]</f>
        <v>3</v>
      </c>
      <c r="R2891" s="5">
        <f>IF(
Table1[[#This Row],[Budget_COGS]]=0,
"",
IF(
Table1[[#This Row],[Budget_COGS]]&gt;0,
(Table1[[#This Row],[Budget_COGS]]-Table1[[#This Row],[COGS]]) / Table1[[#This Row],[Budget_COGS]],
(Table1[[#This Row],[Budget_COGS]]-Table1[[#This Row],[COGS]]) / ABS(Table1[[#This Row],[Budget_COGS]])
)
)</f>
        <v>-0.15</v>
      </c>
      <c r="S2891" s="5" t="str">
        <f>IF(Table1[[#This Row],[COGS _Var]]&gt;=0, "Above Budget", "Below Budget")</f>
        <v>Above Budget</v>
      </c>
      <c r="T2891">
        <f>Table1[[#This Row],[Actual_Sales]]-Table1[[#This Row],[COGS]]</f>
        <v>31</v>
      </c>
      <c r="U2891">
        <v>30</v>
      </c>
      <c r="V2891">
        <f>Table1[[#This Row],[Gross_Margin]]-Table1[[#This Row],[Budget_Margin]]</f>
        <v>1</v>
      </c>
      <c r="W2891" s="5">
        <f>IF(
Table1[[#This Row],[Budget_Margin]]=0,
"",
IF(
Table1[[#This Row],[Budget_Margin]]&gt;0,
(Table1[[#This Row],[Gross_Margin]]-Table1[[#This Row],[Budget_Margin]]) / Table1[[#This Row],[Budget_Margin]],
(Table1[[#This Row],[Gross_Margin]]-Table1[[#This Row],[Budget_Margin]]) / ABS(Table1[[#This Row],[Budget_Margin]])
)
)</f>
        <v>3.3333333333333333E-2</v>
      </c>
      <c r="X2891" s="5" t="str">
        <f>IF(Table1[[#This Row],[Margin_Var]]&gt;=0, "Above Budget", "Below Budget")</f>
        <v>Above Budget</v>
      </c>
      <c r="Y2891" s="5">
        <f>IFERROR(Table1[[#This Row],[Gross_Margin]]/Table1[[#This Row],[Actual_Sales]],0)</f>
        <v>0.57407407407407407</v>
      </c>
      <c r="Z2891" s="5">
        <f>Table1[[#This Row],[Actual_Profit]]/Table1[[#This Row],[Actual_Sales]]</f>
        <v>0.22222222222222221</v>
      </c>
      <c r="AA2891">
        <v>19</v>
      </c>
      <c r="AB2891" s="5">
        <f>IFERROR(Table1[[#This Row],[Expenses]]/Table1[[#This Row],[Actual_Sales]],0)</f>
        <v>0.35185185185185186</v>
      </c>
      <c r="AC2891">
        <v>7</v>
      </c>
      <c r="AD2891">
        <v>617</v>
      </c>
      <c r="AE2891" s="5">
        <f>IFERROR(Table1[[#This Row],[Inventory]]/Table1[[#This Row],[Actual_Sales]],0)</f>
        <v>11.425925925925926</v>
      </c>
    </row>
    <row r="2892" spans="1:31" x14ac:dyDescent="0.25">
      <c r="A2892">
        <v>291</v>
      </c>
      <c r="B2892">
        <v>712</v>
      </c>
      <c r="C2892">
        <v>3</v>
      </c>
      <c r="D2892" s="2">
        <v>40210</v>
      </c>
      <c r="E2892">
        <v>54</v>
      </c>
      <c r="F2892">
        <v>50</v>
      </c>
      <c r="G2892">
        <f>Table1[[#This Row],[Actual_Sales]]-Table1[[#This Row],[Budget_Sales]]</f>
        <v>4</v>
      </c>
      <c r="H2892" s="5">
        <f>IF(
Table1[[#This Row],[Budget_Sales]]=0,
"",
IF(
Table1[[#This Row],[Budget_Sales]]&gt;0,
(Table1[[#This Row],[Actual_Sales]]-Table1[[#This Row],[Budget_Sales]])/Table1[[#This Row],[Budget_Sales]],
(Table1[[#This Row],[Actual_Sales]]-Table1[[#This Row],[Budget_Sales]])/ABS(Table1[[#This Row],[Budget_Sales]])
)
)</f>
        <v>0.08</v>
      </c>
      <c r="I2892" s="5" t="str">
        <f>IF(Table1[[#This Row],[Sales_Var]]&gt;=0,"Above Budget","Below Budget")</f>
        <v>Above Budget</v>
      </c>
      <c r="J2892">
        <f>Table1[[#This Row],[Actual_Sales]]-(Table1[[#This Row],[COGS]]+Table1[[#This Row],[Expenses]])</f>
        <v>12</v>
      </c>
      <c r="K2892">
        <v>20</v>
      </c>
      <c r="L2892">
        <f>Table1[[#This Row],[Actual_Profit]]-Table1[[#This Row],[Budget_Profit]]</f>
        <v>-8</v>
      </c>
      <c r="M2892" s="5">
        <f>IF(
Table1[[#This Row],[Budget_Profit]]=0,
"",
IF(
Table1[[#This Row],[Budget_Profit]]&gt;0,
(Table1[[#This Row],[Actual_Profit]]-Table1[[#This Row],[Budget_Profit]])/Table1[[#This Row],[Budget_Profit]],
(Table1[[#This Row],[Actual_Profit]]-Table1[[#This Row],[Budget_Profit]])/ABS(Table1[[#This Row],[Budget_Profit]])
)
)</f>
        <v>-0.4</v>
      </c>
      <c r="N2892" s="5" t="str">
        <f>IF(Table1[[#This Row],[Profit_Var]]&gt;=0, "Above Budget", "Below Budget")</f>
        <v>Below Budget</v>
      </c>
      <c r="O2892">
        <v>23</v>
      </c>
      <c r="P2892">
        <v>20</v>
      </c>
      <c r="Q2892">
        <f>Table1[[#This Row],[COGS]]-Table1[[#This Row],[Budget_COGS]]</f>
        <v>3</v>
      </c>
      <c r="R2892" s="5">
        <f>IF(
Table1[[#This Row],[Budget_COGS]]=0,
"",
IF(
Table1[[#This Row],[Budget_COGS]]&gt;0,
(Table1[[#This Row],[Budget_COGS]]-Table1[[#This Row],[COGS]]) / Table1[[#This Row],[Budget_COGS]],
(Table1[[#This Row],[Budget_COGS]]-Table1[[#This Row],[COGS]]) / ABS(Table1[[#This Row],[Budget_COGS]])
)
)</f>
        <v>-0.15</v>
      </c>
      <c r="S2892" s="5" t="str">
        <f>IF(Table1[[#This Row],[COGS _Var]]&gt;=0, "Above Budget", "Below Budget")</f>
        <v>Above Budget</v>
      </c>
      <c r="T2892">
        <f>Table1[[#This Row],[Actual_Sales]]-Table1[[#This Row],[COGS]]</f>
        <v>31</v>
      </c>
      <c r="U2892">
        <v>30</v>
      </c>
      <c r="V2892">
        <f>Table1[[#This Row],[Gross_Margin]]-Table1[[#This Row],[Budget_Margin]]</f>
        <v>1</v>
      </c>
      <c r="W2892" s="5">
        <f>IF(
Table1[[#This Row],[Budget_Margin]]=0,
"",
IF(
Table1[[#This Row],[Budget_Margin]]&gt;0,
(Table1[[#This Row],[Gross_Margin]]-Table1[[#This Row],[Budget_Margin]]) / Table1[[#This Row],[Budget_Margin]],
(Table1[[#This Row],[Gross_Margin]]-Table1[[#This Row],[Budget_Margin]]) / ABS(Table1[[#This Row],[Budget_Margin]])
)
)</f>
        <v>3.3333333333333333E-2</v>
      </c>
      <c r="X2892" s="5" t="str">
        <f>IF(Table1[[#This Row],[Margin_Var]]&gt;=0, "Above Budget", "Below Budget")</f>
        <v>Above Budget</v>
      </c>
      <c r="Y2892" s="5">
        <f>IFERROR(Table1[[#This Row],[Gross_Margin]]/Table1[[#This Row],[Actual_Sales]],0)</f>
        <v>0.57407407407407407</v>
      </c>
      <c r="Z2892" s="5">
        <f>Table1[[#This Row],[Actual_Profit]]/Table1[[#This Row],[Actual_Sales]]</f>
        <v>0.22222222222222221</v>
      </c>
      <c r="AA2892">
        <v>19</v>
      </c>
      <c r="AB2892" s="5">
        <f>IFERROR(Table1[[#This Row],[Expenses]]/Table1[[#This Row],[Actual_Sales]],0)</f>
        <v>0.35185185185185186</v>
      </c>
      <c r="AC2892">
        <v>7</v>
      </c>
      <c r="AD2892">
        <v>620</v>
      </c>
      <c r="AE2892" s="5">
        <f>IFERROR(Table1[[#This Row],[Inventory]]/Table1[[#This Row],[Actual_Sales]],0)</f>
        <v>11.481481481481481</v>
      </c>
    </row>
    <row r="2893" spans="1:31" x14ac:dyDescent="0.25">
      <c r="A2893">
        <v>128</v>
      </c>
      <c r="B2893">
        <v>712</v>
      </c>
      <c r="C2893">
        <v>3</v>
      </c>
      <c r="D2893" s="2">
        <v>40179</v>
      </c>
      <c r="E2893">
        <v>54</v>
      </c>
      <c r="F2893">
        <v>50</v>
      </c>
      <c r="G2893">
        <f>Table1[[#This Row],[Actual_Sales]]-Table1[[#This Row],[Budget_Sales]]</f>
        <v>4</v>
      </c>
      <c r="H2893" s="5">
        <f>IF(
Table1[[#This Row],[Budget_Sales]]=0,
"",
IF(
Table1[[#This Row],[Budget_Sales]]&gt;0,
(Table1[[#This Row],[Actual_Sales]]-Table1[[#This Row],[Budget_Sales]])/Table1[[#This Row],[Budget_Sales]],
(Table1[[#This Row],[Actual_Sales]]-Table1[[#This Row],[Budget_Sales]])/ABS(Table1[[#This Row],[Budget_Sales]])
)
)</f>
        <v>0.08</v>
      </c>
      <c r="I2893" s="5" t="str">
        <f>IF(Table1[[#This Row],[Sales_Var]]&gt;=0,"Above Budget","Below Budget")</f>
        <v>Above Budget</v>
      </c>
      <c r="J2893">
        <f>Table1[[#This Row],[Actual_Sales]]-(Table1[[#This Row],[COGS]]+Table1[[#This Row],[Expenses]])</f>
        <v>12</v>
      </c>
      <c r="K2893">
        <v>20</v>
      </c>
      <c r="L2893">
        <f>Table1[[#This Row],[Actual_Profit]]-Table1[[#This Row],[Budget_Profit]]</f>
        <v>-8</v>
      </c>
      <c r="M2893" s="5">
        <f>IF(
Table1[[#This Row],[Budget_Profit]]=0,
"",
IF(
Table1[[#This Row],[Budget_Profit]]&gt;0,
(Table1[[#This Row],[Actual_Profit]]-Table1[[#This Row],[Budget_Profit]])/Table1[[#This Row],[Budget_Profit]],
(Table1[[#This Row],[Actual_Profit]]-Table1[[#This Row],[Budget_Profit]])/ABS(Table1[[#This Row],[Budget_Profit]])
)
)</f>
        <v>-0.4</v>
      </c>
      <c r="N2893" s="5" t="str">
        <f>IF(Table1[[#This Row],[Profit_Var]]&gt;=0, "Above Budget", "Below Budget")</f>
        <v>Below Budget</v>
      </c>
      <c r="O2893">
        <v>23</v>
      </c>
      <c r="P2893">
        <v>20</v>
      </c>
      <c r="Q2893">
        <f>Table1[[#This Row],[COGS]]-Table1[[#This Row],[Budget_COGS]]</f>
        <v>3</v>
      </c>
      <c r="R2893" s="5">
        <f>IF(
Table1[[#This Row],[Budget_COGS]]=0,
"",
IF(
Table1[[#This Row],[Budget_COGS]]&gt;0,
(Table1[[#This Row],[Budget_COGS]]-Table1[[#This Row],[COGS]]) / Table1[[#This Row],[Budget_COGS]],
(Table1[[#This Row],[Budget_COGS]]-Table1[[#This Row],[COGS]]) / ABS(Table1[[#This Row],[Budget_COGS]])
)
)</f>
        <v>-0.15</v>
      </c>
      <c r="S2893" s="5" t="str">
        <f>IF(Table1[[#This Row],[COGS _Var]]&gt;=0, "Above Budget", "Below Budget")</f>
        <v>Above Budget</v>
      </c>
      <c r="T2893">
        <f>Table1[[#This Row],[Actual_Sales]]-Table1[[#This Row],[COGS]]</f>
        <v>31</v>
      </c>
      <c r="U2893">
        <v>30</v>
      </c>
      <c r="V2893">
        <f>Table1[[#This Row],[Gross_Margin]]-Table1[[#This Row],[Budget_Margin]]</f>
        <v>1</v>
      </c>
      <c r="W2893" s="5">
        <f>IF(
Table1[[#This Row],[Budget_Margin]]=0,
"",
IF(
Table1[[#This Row],[Budget_Margin]]&gt;0,
(Table1[[#This Row],[Gross_Margin]]-Table1[[#This Row],[Budget_Margin]]) / Table1[[#This Row],[Budget_Margin]],
(Table1[[#This Row],[Gross_Margin]]-Table1[[#This Row],[Budget_Margin]]) / ABS(Table1[[#This Row],[Budget_Margin]])
)
)</f>
        <v>3.3333333333333333E-2</v>
      </c>
      <c r="X2893" s="5" t="str">
        <f>IF(Table1[[#This Row],[Margin_Var]]&gt;=0, "Above Budget", "Below Budget")</f>
        <v>Above Budget</v>
      </c>
      <c r="Y2893" s="5">
        <f>IFERROR(Table1[[#This Row],[Gross_Margin]]/Table1[[#This Row],[Actual_Sales]],0)</f>
        <v>0.57407407407407407</v>
      </c>
      <c r="Z2893" s="5">
        <f>Table1[[#This Row],[Actual_Profit]]/Table1[[#This Row],[Actual_Sales]]</f>
        <v>0.22222222222222221</v>
      </c>
      <c r="AA2893">
        <v>19</v>
      </c>
      <c r="AB2893" s="5">
        <f>IFERROR(Table1[[#This Row],[Expenses]]/Table1[[#This Row],[Actual_Sales]],0)</f>
        <v>0.35185185185185186</v>
      </c>
      <c r="AC2893">
        <v>7</v>
      </c>
      <c r="AD2893">
        <v>623</v>
      </c>
      <c r="AE2893" s="5">
        <f>IFERROR(Table1[[#This Row],[Inventory]]/Table1[[#This Row],[Actual_Sales]],0)</f>
        <v>11.537037037037036</v>
      </c>
    </row>
    <row r="2894" spans="1:31" x14ac:dyDescent="0.25">
      <c r="A2894">
        <v>3091</v>
      </c>
      <c r="B2894">
        <v>513</v>
      </c>
      <c r="C2894">
        <v>1</v>
      </c>
      <c r="D2894" s="2">
        <v>40695</v>
      </c>
      <c r="E2894">
        <v>117</v>
      </c>
      <c r="F2894">
        <v>120</v>
      </c>
      <c r="G2894">
        <f>Table1[[#This Row],[Actual_Sales]]-Table1[[#This Row],[Budget_Sales]]</f>
        <v>-3</v>
      </c>
      <c r="H2894" s="5">
        <f>IF(
Table1[[#This Row],[Budget_Sales]]=0,
"",
IF(
Table1[[#This Row],[Budget_Sales]]&gt;0,
(Table1[[#This Row],[Actual_Sales]]-Table1[[#This Row],[Budget_Sales]])/Table1[[#This Row],[Budget_Sales]],
(Table1[[#This Row],[Actual_Sales]]-Table1[[#This Row],[Budget_Sales]])/ABS(Table1[[#This Row],[Budget_Sales]])
)
)</f>
        <v>-2.5000000000000001E-2</v>
      </c>
      <c r="I2894" s="5" t="str">
        <f>IF(Table1[[#This Row],[Sales_Var]]&gt;=0,"Above Budget","Below Budget")</f>
        <v>Below Budget</v>
      </c>
      <c r="J2894">
        <f>Table1[[#This Row],[Actual_Sales]]-(Table1[[#This Row],[COGS]]+Table1[[#This Row],[Expenses]])</f>
        <v>26</v>
      </c>
      <c r="K2894">
        <v>40</v>
      </c>
      <c r="L2894">
        <f>Table1[[#This Row],[Actual_Profit]]-Table1[[#This Row],[Budget_Profit]]</f>
        <v>-14</v>
      </c>
      <c r="M2894" s="5">
        <f>IF(
Table1[[#This Row],[Budget_Profit]]=0,
"",
IF(
Table1[[#This Row],[Budget_Profit]]&gt;0,
(Table1[[#This Row],[Actual_Profit]]-Table1[[#This Row],[Budget_Profit]])/Table1[[#This Row],[Budget_Profit]],
(Table1[[#This Row],[Actual_Profit]]-Table1[[#This Row],[Budget_Profit]])/ABS(Table1[[#This Row],[Budget_Profit]])
)
)</f>
        <v>-0.35</v>
      </c>
      <c r="N2894" s="5" t="str">
        <f>IF(Table1[[#This Row],[Profit_Var]]&gt;=0, "Above Budget", "Below Budget")</f>
        <v>Below Budget</v>
      </c>
      <c r="O2894">
        <v>50</v>
      </c>
      <c r="P2894">
        <v>50</v>
      </c>
      <c r="Q2894">
        <f>Table1[[#This Row],[COGS]]-Table1[[#This Row],[Budget_COGS]]</f>
        <v>0</v>
      </c>
      <c r="R2894" s="5">
        <f>IF(
Table1[[#This Row],[Budget_COGS]]=0,
"",
IF(
Table1[[#This Row],[Budget_COGS]]&gt;0,
(Table1[[#This Row],[Budget_COGS]]-Table1[[#This Row],[COGS]]) / Table1[[#This Row],[Budget_COGS]],
(Table1[[#This Row],[Budget_COGS]]-Table1[[#This Row],[COGS]]) / ABS(Table1[[#This Row],[Budget_COGS]])
)
)</f>
        <v>0</v>
      </c>
      <c r="S2894" s="5" t="str">
        <f>IF(Table1[[#This Row],[COGS _Var]]&gt;=0, "Above Budget", "Below Budget")</f>
        <v>Above Budget</v>
      </c>
      <c r="T2894">
        <f>Table1[[#This Row],[Actual_Sales]]-Table1[[#This Row],[COGS]]</f>
        <v>67</v>
      </c>
      <c r="U2894">
        <v>70</v>
      </c>
      <c r="V2894">
        <f>Table1[[#This Row],[Gross_Margin]]-Table1[[#This Row],[Budget_Margin]]</f>
        <v>-3</v>
      </c>
      <c r="W2894" s="5">
        <f>IF(
Table1[[#This Row],[Budget_Margin]]=0,
"",
IF(
Table1[[#This Row],[Budget_Margin]]&gt;0,
(Table1[[#This Row],[Gross_Margin]]-Table1[[#This Row],[Budget_Margin]]) / Table1[[#This Row],[Budget_Margin]],
(Table1[[#This Row],[Gross_Margin]]-Table1[[#This Row],[Budget_Margin]]) / ABS(Table1[[#This Row],[Budget_Margin]])
)
)</f>
        <v>-4.2857142857142858E-2</v>
      </c>
      <c r="X2894" s="5" t="str">
        <f>IF(Table1[[#This Row],[Margin_Var]]&gt;=0, "Above Budget", "Below Budget")</f>
        <v>Below Budget</v>
      </c>
      <c r="Y2894" s="5">
        <f>IFERROR(Table1[[#This Row],[Gross_Margin]]/Table1[[#This Row],[Actual_Sales]],0)</f>
        <v>0.57264957264957261</v>
      </c>
      <c r="Z2894" s="5">
        <f>Table1[[#This Row],[Actual_Profit]]/Table1[[#This Row],[Actual_Sales]]</f>
        <v>0.22222222222222221</v>
      </c>
      <c r="AA2894">
        <v>41</v>
      </c>
      <c r="AB2894" s="5">
        <f>IFERROR(Table1[[#This Row],[Expenses]]/Table1[[#This Row],[Actual_Sales]],0)</f>
        <v>0.3504273504273504</v>
      </c>
      <c r="AC2894">
        <v>16</v>
      </c>
      <c r="AD2894">
        <v>397</v>
      </c>
      <c r="AE2894" s="5">
        <f>IFERROR(Table1[[#This Row],[Inventory]]/Table1[[#This Row],[Actual_Sales]],0)</f>
        <v>3.3931623931623931</v>
      </c>
    </row>
    <row r="2895" spans="1:31" x14ac:dyDescent="0.25">
      <c r="A2895">
        <v>3096</v>
      </c>
      <c r="B2895">
        <v>541</v>
      </c>
      <c r="C2895">
        <v>5</v>
      </c>
      <c r="D2895" s="2">
        <v>40695</v>
      </c>
      <c r="E2895">
        <v>117</v>
      </c>
      <c r="F2895">
        <v>110</v>
      </c>
      <c r="G2895">
        <f>Table1[[#This Row],[Actual_Sales]]-Table1[[#This Row],[Budget_Sales]]</f>
        <v>7</v>
      </c>
      <c r="H2895" s="5">
        <f>IF(
Table1[[#This Row],[Budget_Sales]]=0,
"",
IF(
Table1[[#This Row],[Budget_Sales]]&gt;0,
(Table1[[#This Row],[Actual_Sales]]-Table1[[#This Row],[Budget_Sales]])/Table1[[#This Row],[Budget_Sales]],
(Table1[[#This Row],[Actual_Sales]]-Table1[[#This Row],[Budget_Sales]])/ABS(Table1[[#This Row],[Budget_Sales]])
)
)</f>
        <v>6.363636363636363E-2</v>
      </c>
      <c r="I2895" s="5" t="str">
        <f>IF(Table1[[#This Row],[Sales_Var]]&gt;=0,"Above Budget","Below Budget")</f>
        <v>Above Budget</v>
      </c>
      <c r="J2895">
        <f>Table1[[#This Row],[Actual_Sales]]-(Table1[[#This Row],[COGS]]+Table1[[#This Row],[Expenses]])</f>
        <v>26</v>
      </c>
      <c r="K2895">
        <v>40</v>
      </c>
      <c r="L2895">
        <f>Table1[[#This Row],[Actual_Profit]]-Table1[[#This Row],[Budget_Profit]]</f>
        <v>-14</v>
      </c>
      <c r="M2895" s="5">
        <f>IF(
Table1[[#This Row],[Budget_Profit]]=0,
"",
IF(
Table1[[#This Row],[Budget_Profit]]&gt;0,
(Table1[[#This Row],[Actual_Profit]]-Table1[[#This Row],[Budget_Profit]])/Table1[[#This Row],[Budget_Profit]],
(Table1[[#This Row],[Actual_Profit]]-Table1[[#This Row],[Budget_Profit]])/ABS(Table1[[#This Row],[Budget_Profit]])
)
)</f>
        <v>-0.35</v>
      </c>
      <c r="N2895" s="5" t="str">
        <f>IF(Table1[[#This Row],[Profit_Var]]&gt;=0, "Above Budget", "Below Budget")</f>
        <v>Below Budget</v>
      </c>
      <c r="O2895">
        <v>50</v>
      </c>
      <c r="P2895">
        <v>40</v>
      </c>
      <c r="Q2895">
        <f>Table1[[#This Row],[COGS]]-Table1[[#This Row],[Budget_COGS]]</f>
        <v>10</v>
      </c>
      <c r="R2895" s="5">
        <f>IF(
Table1[[#This Row],[Budget_COGS]]=0,
"",
IF(
Table1[[#This Row],[Budget_COGS]]&gt;0,
(Table1[[#This Row],[Budget_COGS]]-Table1[[#This Row],[COGS]]) / Table1[[#This Row],[Budget_COGS]],
(Table1[[#This Row],[Budget_COGS]]-Table1[[#This Row],[COGS]]) / ABS(Table1[[#This Row],[Budget_COGS]])
)
)</f>
        <v>-0.25</v>
      </c>
      <c r="S2895" s="5" t="str">
        <f>IF(Table1[[#This Row],[COGS _Var]]&gt;=0, "Above Budget", "Below Budget")</f>
        <v>Above Budget</v>
      </c>
      <c r="T2895">
        <f>Table1[[#This Row],[Actual_Sales]]-Table1[[#This Row],[COGS]]</f>
        <v>67</v>
      </c>
      <c r="U2895">
        <v>70</v>
      </c>
      <c r="V2895">
        <f>Table1[[#This Row],[Gross_Margin]]-Table1[[#This Row],[Budget_Margin]]</f>
        <v>-3</v>
      </c>
      <c r="W2895" s="5">
        <f>IF(
Table1[[#This Row],[Budget_Margin]]=0,
"",
IF(
Table1[[#This Row],[Budget_Margin]]&gt;0,
(Table1[[#This Row],[Gross_Margin]]-Table1[[#This Row],[Budget_Margin]]) / Table1[[#This Row],[Budget_Margin]],
(Table1[[#This Row],[Gross_Margin]]-Table1[[#This Row],[Budget_Margin]]) / ABS(Table1[[#This Row],[Budget_Margin]])
)
)</f>
        <v>-4.2857142857142858E-2</v>
      </c>
      <c r="X2895" s="5" t="str">
        <f>IF(Table1[[#This Row],[Margin_Var]]&gt;=0, "Above Budget", "Below Budget")</f>
        <v>Below Budget</v>
      </c>
      <c r="Y2895" s="5">
        <f>IFERROR(Table1[[#This Row],[Gross_Margin]]/Table1[[#This Row],[Actual_Sales]],0)</f>
        <v>0.57264957264957261</v>
      </c>
      <c r="Z2895" s="5">
        <f>Table1[[#This Row],[Actual_Profit]]/Table1[[#This Row],[Actual_Sales]]</f>
        <v>0.22222222222222221</v>
      </c>
      <c r="AA2895">
        <v>41</v>
      </c>
      <c r="AB2895" s="5">
        <f>IFERROR(Table1[[#This Row],[Expenses]]/Table1[[#This Row],[Actual_Sales]],0)</f>
        <v>0.3504273504273504</v>
      </c>
      <c r="AC2895">
        <v>16</v>
      </c>
      <c r="AD2895">
        <v>397</v>
      </c>
      <c r="AE2895" s="5">
        <f>IFERROR(Table1[[#This Row],[Inventory]]/Table1[[#This Row],[Actual_Sales]],0)</f>
        <v>3.3931623931623931</v>
      </c>
    </row>
    <row r="2896" spans="1:31" x14ac:dyDescent="0.25">
      <c r="A2896">
        <v>3162</v>
      </c>
      <c r="B2896">
        <v>903</v>
      </c>
      <c r="C2896">
        <v>8</v>
      </c>
      <c r="D2896" s="2">
        <v>40695</v>
      </c>
      <c r="E2896">
        <v>117</v>
      </c>
      <c r="F2896">
        <v>110</v>
      </c>
      <c r="G2896">
        <f>Table1[[#This Row],[Actual_Sales]]-Table1[[#This Row],[Budget_Sales]]</f>
        <v>7</v>
      </c>
      <c r="H2896" s="5">
        <f>IF(
Table1[[#This Row],[Budget_Sales]]=0,
"",
IF(
Table1[[#This Row],[Budget_Sales]]&gt;0,
(Table1[[#This Row],[Actual_Sales]]-Table1[[#This Row],[Budget_Sales]])/Table1[[#This Row],[Budget_Sales]],
(Table1[[#This Row],[Actual_Sales]]-Table1[[#This Row],[Budget_Sales]])/ABS(Table1[[#This Row],[Budget_Sales]])
)
)</f>
        <v>6.363636363636363E-2</v>
      </c>
      <c r="I2896" s="5" t="str">
        <f>IF(Table1[[#This Row],[Sales_Var]]&gt;=0,"Above Budget","Below Budget")</f>
        <v>Above Budget</v>
      </c>
      <c r="J2896">
        <f>Table1[[#This Row],[Actual_Sales]]-(Table1[[#This Row],[COGS]]+Table1[[#This Row],[Expenses]])</f>
        <v>26</v>
      </c>
      <c r="K2896">
        <v>40</v>
      </c>
      <c r="L2896">
        <f>Table1[[#This Row],[Actual_Profit]]-Table1[[#This Row],[Budget_Profit]]</f>
        <v>-14</v>
      </c>
      <c r="M2896" s="5">
        <f>IF(
Table1[[#This Row],[Budget_Profit]]=0,
"",
IF(
Table1[[#This Row],[Budget_Profit]]&gt;0,
(Table1[[#This Row],[Actual_Profit]]-Table1[[#This Row],[Budget_Profit]])/Table1[[#This Row],[Budget_Profit]],
(Table1[[#This Row],[Actual_Profit]]-Table1[[#This Row],[Budget_Profit]])/ABS(Table1[[#This Row],[Budget_Profit]])
)
)</f>
        <v>-0.35</v>
      </c>
      <c r="N2896" s="5" t="str">
        <f>IF(Table1[[#This Row],[Profit_Var]]&gt;=0, "Above Budget", "Below Budget")</f>
        <v>Below Budget</v>
      </c>
      <c r="O2896">
        <v>50</v>
      </c>
      <c r="P2896">
        <v>40</v>
      </c>
      <c r="Q2896">
        <f>Table1[[#This Row],[COGS]]-Table1[[#This Row],[Budget_COGS]]</f>
        <v>10</v>
      </c>
      <c r="R2896" s="5">
        <f>IF(
Table1[[#This Row],[Budget_COGS]]=0,
"",
IF(
Table1[[#This Row],[Budget_COGS]]&gt;0,
(Table1[[#This Row],[Budget_COGS]]-Table1[[#This Row],[COGS]]) / Table1[[#This Row],[Budget_COGS]],
(Table1[[#This Row],[Budget_COGS]]-Table1[[#This Row],[COGS]]) / ABS(Table1[[#This Row],[Budget_COGS]])
)
)</f>
        <v>-0.25</v>
      </c>
      <c r="S2896" s="5" t="str">
        <f>IF(Table1[[#This Row],[COGS _Var]]&gt;=0, "Above Budget", "Below Budget")</f>
        <v>Above Budget</v>
      </c>
      <c r="T2896">
        <f>Table1[[#This Row],[Actual_Sales]]-Table1[[#This Row],[COGS]]</f>
        <v>67</v>
      </c>
      <c r="U2896">
        <v>70</v>
      </c>
      <c r="V2896">
        <f>Table1[[#This Row],[Gross_Margin]]-Table1[[#This Row],[Budget_Margin]]</f>
        <v>-3</v>
      </c>
      <c r="W2896" s="5">
        <f>IF(
Table1[[#This Row],[Budget_Margin]]=0,
"",
IF(
Table1[[#This Row],[Budget_Margin]]&gt;0,
(Table1[[#This Row],[Gross_Margin]]-Table1[[#This Row],[Budget_Margin]]) / Table1[[#This Row],[Budget_Margin]],
(Table1[[#This Row],[Gross_Margin]]-Table1[[#This Row],[Budget_Margin]]) / ABS(Table1[[#This Row],[Budget_Margin]])
)
)</f>
        <v>-4.2857142857142858E-2</v>
      </c>
      <c r="X2896" s="5" t="str">
        <f>IF(Table1[[#This Row],[Margin_Var]]&gt;=0, "Above Budget", "Below Budget")</f>
        <v>Below Budget</v>
      </c>
      <c r="Y2896" s="5">
        <f>IFERROR(Table1[[#This Row],[Gross_Margin]]/Table1[[#This Row],[Actual_Sales]],0)</f>
        <v>0.57264957264957261</v>
      </c>
      <c r="Z2896" s="5">
        <f>Table1[[#This Row],[Actual_Profit]]/Table1[[#This Row],[Actual_Sales]]</f>
        <v>0.22222222222222221</v>
      </c>
      <c r="AA2896">
        <v>41</v>
      </c>
      <c r="AB2896" s="5">
        <f>IFERROR(Table1[[#This Row],[Expenses]]/Table1[[#This Row],[Actual_Sales]],0)</f>
        <v>0.3504273504273504</v>
      </c>
      <c r="AC2896">
        <v>16</v>
      </c>
      <c r="AD2896">
        <v>397</v>
      </c>
      <c r="AE2896" s="5">
        <f>IFERROR(Table1[[#This Row],[Inventory]]/Table1[[#This Row],[Actual_Sales]],0)</f>
        <v>3.3931623931623931</v>
      </c>
    </row>
    <row r="2897" spans="1:31" x14ac:dyDescent="0.25">
      <c r="A2897">
        <v>3133</v>
      </c>
      <c r="B2897">
        <v>720</v>
      </c>
      <c r="C2897">
        <v>10</v>
      </c>
      <c r="D2897" s="2">
        <v>40695</v>
      </c>
      <c r="E2897">
        <v>117</v>
      </c>
      <c r="F2897">
        <v>100</v>
      </c>
      <c r="G2897">
        <f>Table1[[#This Row],[Actual_Sales]]-Table1[[#This Row],[Budget_Sales]]</f>
        <v>17</v>
      </c>
      <c r="H2897" s="5">
        <f>IF(
Table1[[#This Row],[Budget_Sales]]=0,
"",
IF(
Table1[[#This Row],[Budget_Sales]]&gt;0,
(Table1[[#This Row],[Actual_Sales]]-Table1[[#This Row],[Budget_Sales]])/Table1[[#This Row],[Budget_Sales]],
(Table1[[#This Row],[Actual_Sales]]-Table1[[#This Row],[Budget_Sales]])/ABS(Table1[[#This Row],[Budget_Sales]])
)
)</f>
        <v>0.17</v>
      </c>
      <c r="I2897" s="5" t="str">
        <f>IF(Table1[[#This Row],[Sales_Var]]&gt;=0,"Above Budget","Below Budget")</f>
        <v>Above Budget</v>
      </c>
      <c r="J2897">
        <f>Table1[[#This Row],[Actual_Sales]]-(Table1[[#This Row],[COGS]]+Table1[[#This Row],[Expenses]])</f>
        <v>26</v>
      </c>
      <c r="K2897">
        <v>30</v>
      </c>
      <c r="L2897">
        <f>Table1[[#This Row],[Actual_Profit]]-Table1[[#This Row],[Budget_Profit]]</f>
        <v>-4</v>
      </c>
      <c r="M2897" s="5">
        <f>IF(
Table1[[#This Row],[Budget_Profit]]=0,
"",
IF(
Table1[[#This Row],[Budget_Profit]]&gt;0,
(Table1[[#This Row],[Actual_Profit]]-Table1[[#This Row],[Budget_Profit]])/Table1[[#This Row],[Budget_Profit]],
(Table1[[#This Row],[Actual_Profit]]-Table1[[#This Row],[Budget_Profit]])/ABS(Table1[[#This Row],[Budget_Profit]])
)
)</f>
        <v>-0.13333333333333333</v>
      </c>
      <c r="N2897" s="5" t="str">
        <f>IF(Table1[[#This Row],[Profit_Var]]&gt;=0, "Above Budget", "Below Budget")</f>
        <v>Below Budget</v>
      </c>
      <c r="O2897">
        <v>50</v>
      </c>
      <c r="P2897">
        <v>40</v>
      </c>
      <c r="Q2897">
        <f>Table1[[#This Row],[COGS]]-Table1[[#This Row],[Budget_COGS]]</f>
        <v>10</v>
      </c>
      <c r="R2897" s="5">
        <f>IF(
Table1[[#This Row],[Budget_COGS]]=0,
"",
IF(
Table1[[#This Row],[Budget_COGS]]&gt;0,
(Table1[[#This Row],[Budget_COGS]]-Table1[[#This Row],[COGS]]) / Table1[[#This Row],[Budget_COGS]],
(Table1[[#This Row],[Budget_COGS]]-Table1[[#This Row],[COGS]]) / ABS(Table1[[#This Row],[Budget_COGS]])
)
)</f>
        <v>-0.25</v>
      </c>
      <c r="S2897" s="5" t="str">
        <f>IF(Table1[[#This Row],[COGS _Var]]&gt;=0, "Above Budget", "Below Budget")</f>
        <v>Above Budget</v>
      </c>
      <c r="T2897">
        <f>Table1[[#This Row],[Actual_Sales]]-Table1[[#This Row],[COGS]]</f>
        <v>67</v>
      </c>
      <c r="U2897">
        <v>60</v>
      </c>
      <c r="V2897">
        <f>Table1[[#This Row],[Gross_Margin]]-Table1[[#This Row],[Budget_Margin]]</f>
        <v>7</v>
      </c>
      <c r="W2897" s="5">
        <f>IF(
Table1[[#This Row],[Budget_Margin]]=0,
"",
IF(
Table1[[#This Row],[Budget_Margin]]&gt;0,
(Table1[[#This Row],[Gross_Margin]]-Table1[[#This Row],[Budget_Margin]]) / Table1[[#This Row],[Budget_Margin]],
(Table1[[#This Row],[Gross_Margin]]-Table1[[#This Row],[Budget_Margin]]) / ABS(Table1[[#This Row],[Budget_Margin]])
)
)</f>
        <v>0.11666666666666667</v>
      </c>
      <c r="X2897" s="5" t="str">
        <f>IF(Table1[[#This Row],[Margin_Var]]&gt;=0, "Above Budget", "Below Budget")</f>
        <v>Above Budget</v>
      </c>
      <c r="Y2897" s="5">
        <f>IFERROR(Table1[[#This Row],[Gross_Margin]]/Table1[[#This Row],[Actual_Sales]],0)</f>
        <v>0.57264957264957261</v>
      </c>
      <c r="Z2897" s="5">
        <f>Table1[[#This Row],[Actual_Profit]]/Table1[[#This Row],[Actual_Sales]]</f>
        <v>0.22222222222222221</v>
      </c>
      <c r="AA2897">
        <v>41</v>
      </c>
      <c r="AB2897" s="5">
        <f>IFERROR(Table1[[#This Row],[Expenses]]/Table1[[#This Row],[Actual_Sales]],0)</f>
        <v>0.3504273504273504</v>
      </c>
      <c r="AC2897">
        <v>16</v>
      </c>
      <c r="AD2897">
        <v>397</v>
      </c>
      <c r="AE2897" s="5">
        <f>IFERROR(Table1[[#This Row],[Inventory]]/Table1[[#This Row],[Actual_Sales]],0)</f>
        <v>3.3931623931623931</v>
      </c>
    </row>
    <row r="2898" spans="1:31" x14ac:dyDescent="0.25">
      <c r="A2898">
        <v>3700</v>
      </c>
      <c r="B2898">
        <v>845</v>
      </c>
      <c r="C2898">
        <v>9</v>
      </c>
      <c r="D2898" s="2">
        <v>40787</v>
      </c>
      <c r="E2898">
        <v>577</v>
      </c>
      <c r="F2898">
        <v>420</v>
      </c>
      <c r="G2898">
        <f>Table1[[#This Row],[Actual_Sales]]-Table1[[#This Row],[Budget_Sales]]</f>
        <v>157</v>
      </c>
      <c r="H2898" s="5">
        <f>IF(
Table1[[#This Row],[Budget_Sales]]=0,
"",
IF(
Table1[[#This Row],[Budget_Sales]]&gt;0,
(Table1[[#This Row],[Actual_Sales]]-Table1[[#This Row],[Budget_Sales]])/Table1[[#This Row],[Budget_Sales]],
(Table1[[#This Row],[Actual_Sales]]-Table1[[#This Row],[Budget_Sales]])/ABS(Table1[[#This Row],[Budget_Sales]])
)
)</f>
        <v>0.37380952380952381</v>
      </c>
      <c r="I2898" s="5" t="str">
        <f>IF(Table1[[#This Row],[Sales_Var]]&gt;=0,"Above Budget","Below Budget")</f>
        <v>Above Budget</v>
      </c>
      <c r="J2898">
        <f>Table1[[#This Row],[Actual_Sales]]-(Table1[[#This Row],[COGS]]+Table1[[#This Row],[Expenses]])</f>
        <v>128</v>
      </c>
      <c r="K2898">
        <v>90</v>
      </c>
      <c r="L2898">
        <f>Table1[[#This Row],[Actual_Profit]]-Table1[[#This Row],[Budget_Profit]]</f>
        <v>38</v>
      </c>
      <c r="M2898" s="5">
        <f>IF(
Table1[[#This Row],[Budget_Profit]]=0,
"",
IF(
Table1[[#This Row],[Budget_Profit]]&gt;0,
(Table1[[#This Row],[Actual_Profit]]-Table1[[#This Row],[Budget_Profit]])/Table1[[#This Row],[Budget_Profit]],
(Table1[[#This Row],[Actual_Profit]]-Table1[[#This Row],[Budget_Profit]])/ABS(Table1[[#This Row],[Budget_Profit]])
)
)</f>
        <v>0.42222222222222222</v>
      </c>
      <c r="N2898" s="5" t="str">
        <f>IF(Table1[[#This Row],[Profit_Var]]&gt;=0, "Above Budget", "Below Budget")</f>
        <v>Above Budget</v>
      </c>
      <c r="O2898">
        <v>302</v>
      </c>
      <c r="P2898">
        <v>220</v>
      </c>
      <c r="Q2898">
        <f>Table1[[#This Row],[COGS]]-Table1[[#This Row],[Budget_COGS]]</f>
        <v>82</v>
      </c>
      <c r="R2898" s="5">
        <f>IF(
Table1[[#This Row],[Budget_COGS]]=0,
"",
IF(
Table1[[#This Row],[Budget_COGS]]&gt;0,
(Table1[[#This Row],[Budget_COGS]]-Table1[[#This Row],[COGS]]) / Table1[[#This Row],[Budget_COGS]],
(Table1[[#This Row],[Budget_COGS]]-Table1[[#This Row],[COGS]]) / ABS(Table1[[#This Row],[Budget_COGS]])
)
)</f>
        <v>-0.37272727272727274</v>
      </c>
      <c r="S2898" s="5" t="str">
        <f>IF(Table1[[#This Row],[COGS _Var]]&gt;=0, "Above Budget", "Below Budget")</f>
        <v>Above Budget</v>
      </c>
      <c r="T2898">
        <f>Table1[[#This Row],[Actual_Sales]]-Table1[[#This Row],[COGS]]</f>
        <v>275</v>
      </c>
      <c r="U2898">
        <v>200</v>
      </c>
      <c r="V2898">
        <f>Table1[[#This Row],[Gross_Margin]]-Table1[[#This Row],[Budget_Margin]]</f>
        <v>75</v>
      </c>
      <c r="W2898" s="5">
        <f>IF(
Table1[[#This Row],[Budget_Margin]]=0,
"",
IF(
Table1[[#This Row],[Budget_Margin]]&gt;0,
(Table1[[#This Row],[Gross_Margin]]-Table1[[#This Row],[Budget_Margin]]) / Table1[[#This Row],[Budget_Margin]],
(Table1[[#This Row],[Gross_Margin]]-Table1[[#This Row],[Budget_Margin]]) / ABS(Table1[[#This Row],[Budget_Margin]])
)
)</f>
        <v>0.375</v>
      </c>
      <c r="X2898" s="5" t="str">
        <f>IF(Table1[[#This Row],[Margin_Var]]&gt;=0, "Above Budget", "Below Budget")</f>
        <v>Above Budget</v>
      </c>
      <c r="Y2898" s="5">
        <f>IFERROR(Table1[[#This Row],[Gross_Margin]]/Table1[[#This Row],[Actual_Sales]],0)</f>
        <v>0.47660311958405543</v>
      </c>
      <c r="Z2898" s="5">
        <f>Table1[[#This Row],[Actual_Profit]]/Table1[[#This Row],[Actual_Sales]]</f>
        <v>0.22183708838821489</v>
      </c>
      <c r="AA2898">
        <v>147</v>
      </c>
      <c r="AB2898" s="5">
        <f>IFERROR(Table1[[#This Row],[Expenses]]/Table1[[#This Row],[Actual_Sales]],0)</f>
        <v>0.25476603119584057</v>
      </c>
      <c r="AC2898">
        <v>114</v>
      </c>
      <c r="AD2898">
        <v>1518</v>
      </c>
      <c r="AE2898" s="5">
        <f>IFERROR(Table1[[#This Row],[Inventory]]/Table1[[#This Row],[Actual_Sales]],0)</f>
        <v>2.6308492201039861</v>
      </c>
    </row>
    <row r="2899" spans="1:31" x14ac:dyDescent="0.25">
      <c r="A2899">
        <v>2010</v>
      </c>
      <c r="B2899">
        <v>505</v>
      </c>
      <c r="C2899">
        <v>2</v>
      </c>
      <c r="D2899" s="2">
        <v>40513</v>
      </c>
      <c r="E2899">
        <v>122</v>
      </c>
      <c r="F2899">
        <v>140</v>
      </c>
      <c r="G2899">
        <f>Table1[[#This Row],[Actual_Sales]]-Table1[[#This Row],[Budget_Sales]]</f>
        <v>-18</v>
      </c>
      <c r="H2899" s="5">
        <f>IF(
Table1[[#This Row],[Budget_Sales]]=0,
"",
IF(
Table1[[#This Row],[Budget_Sales]]&gt;0,
(Table1[[#This Row],[Actual_Sales]]-Table1[[#This Row],[Budget_Sales]])/Table1[[#This Row],[Budget_Sales]],
(Table1[[#This Row],[Actual_Sales]]-Table1[[#This Row],[Budget_Sales]])/ABS(Table1[[#This Row],[Budget_Sales]])
)
)</f>
        <v>-0.12857142857142856</v>
      </c>
      <c r="I2899" s="5" t="str">
        <f>IF(Table1[[#This Row],[Sales_Var]]&gt;=0,"Above Budget","Below Budget")</f>
        <v>Below Budget</v>
      </c>
      <c r="J2899">
        <f>Table1[[#This Row],[Actual_Sales]]-(Table1[[#This Row],[COGS]]+Table1[[#This Row],[Expenses]])</f>
        <v>27</v>
      </c>
      <c r="K2899">
        <v>50</v>
      </c>
      <c r="L2899">
        <f>Table1[[#This Row],[Actual_Profit]]-Table1[[#This Row],[Budget_Profit]]</f>
        <v>-23</v>
      </c>
      <c r="M2899" s="5">
        <f>IF(
Table1[[#This Row],[Budget_Profit]]=0,
"",
IF(
Table1[[#This Row],[Budget_Profit]]&gt;0,
(Table1[[#This Row],[Actual_Profit]]-Table1[[#This Row],[Budget_Profit]])/Table1[[#This Row],[Budget_Profit]],
(Table1[[#This Row],[Actual_Profit]]-Table1[[#This Row],[Budget_Profit]])/ABS(Table1[[#This Row],[Budget_Profit]])
)
)</f>
        <v>-0.46</v>
      </c>
      <c r="N2899" s="5" t="str">
        <f>IF(Table1[[#This Row],[Profit_Var]]&gt;=0, "Above Budget", "Below Budget")</f>
        <v>Below Budget</v>
      </c>
      <c r="O2899">
        <v>48</v>
      </c>
      <c r="P2899">
        <v>50</v>
      </c>
      <c r="Q2899">
        <f>Table1[[#This Row],[COGS]]-Table1[[#This Row],[Budget_COGS]]</f>
        <v>-2</v>
      </c>
      <c r="R2899" s="5">
        <f>IF(
Table1[[#This Row],[Budget_COGS]]=0,
"",
IF(
Table1[[#This Row],[Budget_COGS]]&gt;0,
(Table1[[#This Row],[Budget_COGS]]-Table1[[#This Row],[COGS]]) / Table1[[#This Row],[Budget_COGS]],
(Table1[[#This Row],[Budget_COGS]]-Table1[[#This Row],[COGS]]) / ABS(Table1[[#This Row],[Budget_COGS]])
)
)</f>
        <v>0.04</v>
      </c>
      <c r="S2899" s="5" t="str">
        <f>IF(Table1[[#This Row],[COGS _Var]]&gt;=0, "Above Budget", "Below Budget")</f>
        <v>Below Budget</v>
      </c>
      <c r="T2899">
        <f>Table1[[#This Row],[Actual_Sales]]-Table1[[#This Row],[COGS]]</f>
        <v>74</v>
      </c>
      <c r="U2899">
        <v>90</v>
      </c>
      <c r="V2899">
        <f>Table1[[#This Row],[Gross_Margin]]-Table1[[#This Row],[Budget_Margin]]</f>
        <v>-16</v>
      </c>
      <c r="W2899" s="5">
        <f>IF(
Table1[[#This Row],[Budget_Margin]]=0,
"",
IF(
Table1[[#This Row],[Budget_Margin]]&gt;0,
(Table1[[#This Row],[Gross_Margin]]-Table1[[#This Row],[Budget_Margin]]) / Table1[[#This Row],[Budget_Margin]],
(Table1[[#This Row],[Gross_Margin]]-Table1[[#This Row],[Budget_Margin]]) / ABS(Table1[[#This Row],[Budget_Margin]])
)
)</f>
        <v>-0.17777777777777778</v>
      </c>
      <c r="X2899" s="5" t="str">
        <f>IF(Table1[[#This Row],[Margin_Var]]&gt;=0, "Above Budget", "Below Budget")</f>
        <v>Below Budget</v>
      </c>
      <c r="Y2899" s="5">
        <f>IFERROR(Table1[[#This Row],[Gross_Margin]]/Table1[[#This Row],[Actual_Sales]],0)</f>
        <v>0.60655737704918034</v>
      </c>
      <c r="Z2899" s="5">
        <f>Table1[[#This Row],[Actual_Profit]]/Table1[[#This Row],[Actual_Sales]]</f>
        <v>0.22131147540983606</v>
      </c>
      <c r="AA2899">
        <v>47</v>
      </c>
      <c r="AB2899" s="5">
        <f>IFERROR(Table1[[#This Row],[Expenses]]/Table1[[#This Row],[Actual_Sales]],0)</f>
        <v>0.38524590163934425</v>
      </c>
      <c r="AC2899">
        <v>15</v>
      </c>
      <c r="AD2899">
        <v>462</v>
      </c>
      <c r="AE2899" s="5">
        <f>IFERROR(Table1[[#This Row],[Inventory]]/Table1[[#This Row],[Actual_Sales]],0)</f>
        <v>3.7868852459016393</v>
      </c>
    </row>
    <row r="2900" spans="1:31" x14ac:dyDescent="0.25">
      <c r="A2900">
        <v>732</v>
      </c>
      <c r="B2900">
        <v>303</v>
      </c>
      <c r="C2900">
        <v>12</v>
      </c>
      <c r="D2900" s="2">
        <v>40299</v>
      </c>
      <c r="E2900">
        <v>122</v>
      </c>
      <c r="F2900">
        <v>100</v>
      </c>
      <c r="G2900">
        <f>Table1[[#This Row],[Actual_Sales]]-Table1[[#This Row],[Budget_Sales]]</f>
        <v>22</v>
      </c>
      <c r="H2900" s="5">
        <f>IF(
Table1[[#This Row],[Budget_Sales]]=0,
"",
IF(
Table1[[#This Row],[Budget_Sales]]&gt;0,
(Table1[[#This Row],[Actual_Sales]]-Table1[[#This Row],[Budget_Sales]])/Table1[[#This Row],[Budget_Sales]],
(Table1[[#This Row],[Actual_Sales]]-Table1[[#This Row],[Budget_Sales]])/ABS(Table1[[#This Row],[Budget_Sales]])
)
)</f>
        <v>0.22</v>
      </c>
      <c r="I2900" s="5" t="str">
        <f>IF(Table1[[#This Row],[Sales_Var]]&gt;=0,"Above Budget","Below Budget")</f>
        <v>Above Budget</v>
      </c>
      <c r="J2900">
        <f>Table1[[#This Row],[Actual_Sales]]-(Table1[[#This Row],[COGS]]+Table1[[#This Row],[Expenses]])</f>
        <v>27</v>
      </c>
      <c r="K2900">
        <v>30</v>
      </c>
      <c r="L2900">
        <f>Table1[[#This Row],[Actual_Profit]]-Table1[[#This Row],[Budget_Profit]]</f>
        <v>-3</v>
      </c>
      <c r="M2900" s="5">
        <f>IF(
Table1[[#This Row],[Budget_Profit]]=0,
"",
IF(
Table1[[#This Row],[Budget_Profit]]&gt;0,
(Table1[[#This Row],[Actual_Profit]]-Table1[[#This Row],[Budget_Profit]])/Table1[[#This Row],[Budget_Profit]],
(Table1[[#This Row],[Actual_Profit]]-Table1[[#This Row],[Budget_Profit]])/ABS(Table1[[#This Row],[Budget_Profit]])
)
)</f>
        <v>-0.1</v>
      </c>
      <c r="N2900" s="5" t="str">
        <f>IF(Table1[[#This Row],[Profit_Var]]&gt;=0, "Above Budget", "Below Budget")</f>
        <v>Below Budget</v>
      </c>
      <c r="O2900">
        <v>56</v>
      </c>
      <c r="P2900">
        <v>40</v>
      </c>
      <c r="Q2900">
        <f>Table1[[#This Row],[COGS]]-Table1[[#This Row],[Budget_COGS]]</f>
        <v>16</v>
      </c>
      <c r="R2900" s="5">
        <f>IF(
Table1[[#This Row],[Budget_COGS]]=0,
"",
IF(
Table1[[#This Row],[Budget_COGS]]&gt;0,
(Table1[[#This Row],[Budget_COGS]]-Table1[[#This Row],[COGS]]) / Table1[[#This Row],[Budget_COGS]],
(Table1[[#This Row],[Budget_COGS]]-Table1[[#This Row],[COGS]]) / ABS(Table1[[#This Row],[Budget_COGS]])
)
)</f>
        <v>-0.4</v>
      </c>
      <c r="S2900" s="5" t="str">
        <f>IF(Table1[[#This Row],[COGS _Var]]&gt;=0, "Above Budget", "Below Budget")</f>
        <v>Above Budget</v>
      </c>
      <c r="T2900">
        <f>Table1[[#This Row],[Actual_Sales]]-Table1[[#This Row],[COGS]]</f>
        <v>66</v>
      </c>
      <c r="U2900">
        <v>60</v>
      </c>
      <c r="V2900">
        <f>Table1[[#This Row],[Gross_Margin]]-Table1[[#This Row],[Budget_Margin]]</f>
        <v>6</v>
      </c>
      <c r="W2900" s="5">
        <f>IF(
Table1[[#This Row],[Budget_Margin]]=0,
"",
IF(
Table1[[#This Row],[Budget_Margin]]&gt;0,
(Table1[[#This Row],[Gross_Margin]]-Table1[[#This Row],[Budget_Margin]]) / Table1[[#This Row],[Budget_Margin]],
(Table1[[#This Row],[Gross_Margin]]-Table1[[#This Row],[Budget_Margin]]) / ABS(Table1[[#This Row],[Budget_Margin]])
)
)</f>
        <v>0.1</v>
      </c>
      <c r="X2900" s="5" t="str">
        <f>IF(Table1[[#This Row],[Margin_Var]]&gt;=0, "Above Budget", "Below Budget")</f>
        <v>Above Budget</v>
      </c>
      <c r="Y2900" s="5">
        <f>IFERROR(Table1[[#This Row],[Gross_Margin]]/Table1[[#This Row],[Actual_Sales]],0)</f>
        <v>0.54098360655737709</v>
      </c>
      <c r="Z2900" s="5">
        <f>Table1[[#This Row],[Actual_Profit]]/Table1[[#This Row],[Actual_Sales]]</f>
        <v>0.22131147540983606</v>
      </c>
      <c r="AA2900">
        <v>39</v>
      </c>
      <c r="AB2900" s="5">
        <f>IFERROR(Table1[[#This Row],[Expenses]]/Table1[[#This Row],[Actual_Sales]],0)</f>
        <v>0.31967213114754101</v>
      </c>
      <c r="AC2900">
        <v>17</v>
      </c>
      <c r="AD2900">
        <v>992</v>
      </c>
      <c r="AE2900" s="5">
        <f>IFERROR(Table1[[#This Row],[Inventory]]/Table1[[#This Row],[Actual_Sales]],0)</f>
        <v>8.1311475409836067</v>
      </c>
    </row>
    <row r="2901" spans="1:31" x14ac:dyDescent="0.25">
      <c r="A2901">
        <v>1544</v>
      </c>
      <c r="B2901">
        <v>720</v>
      </c>
      <c r="C2901">
        <v>12</v>
      </c>
      <c r="D2901" s="2">
        <v>40422</v>
      </c>
      <c r="E2901">
        <v>113</v>
      </c>
      <c r="F2901">
        <v>90</v>
      </c>
      <c r="G2901">
        <f>Table1[[#This Row],[Actual_Sales]]-Table1[[#This Row],[Budget_Sales]]</f>
        <v>23</v>
      </c>
      <c r="H2901" s="5">
        <f>IF(
Table1[[#This Row],[Budget_Sales]]=0,
"",
IF(
Table1[[#This Row],[Budget_Sales]]&gt;0,
(Table1[[#This Row],[Actual_Sales]]-Table1[[#This Row],[Budget_Sales]])/Table1[[#This Row],[Budget_Sales]],
(Table1[[#This Row],[Actual_Sales]]-Table1[[#This Row],[Budget_Sales]])/ABS(Table1[[#This Row],[Budget_Sales]])
)
)</f>
        <v>0.25555555555555554</v>
      </c>
      <c r="I2901" s="5" t="str">
        <f>IF(Table1[[#This Row],[Sales_Var]]&gt;=0,"Above Budget","Below Budget")</f>
        <v>Above Budget</v>
      </c>
      <c r="J2901">
        <f>Table1[[#This Row],[Actual_Sales]]-(Table1[[#This Row],[COGS]]+Table1[[#This Row],[Expenses]])</f>
        <v>25</v>
      </c>
      <c r="K2901">
        <v>20</v>
      </c>
      <c r="L2901">
        <f>Table1[[#This Row],[Actual_Profit]]-Table1[[#This Row],[Budget_Profit]]</f>
        <v>5</v>
      </c>
      <c r="M2901" s="5">
        <f>IF(
Table1[[#This Row],[Budget_Profit]]=0,
"",
IF(
Table1[[#This Row],[Budget_Profit]]&gt;0,
(Table1[[#This Row],[Actual_Profit]]-Table1[[#This Row],[Budget_Profit]])/Table1[[#This Row],[Budget_Profit]],
(Table1[[#This Row],[Actual_Profit]]-Table1[[#This Row],[Budget_Profit]])/ABS(Table1[[#This Row],[Budget_Profit]])
)
)</f>
        <v>0.25</v>
      </c>
      <c r="N2901" s="5" t="str">
        <f>IF(Table1[[#This Row],[Profit_Var]]&gt;=0, "Above Budget", "Below Budget")</f>
        <v>Above Budget</v>
      </c>
      <c r="O2901">
        <v>51</v>
      </c>
      <c r="P2901">
        <v>40</v>
      </c>
      <c r="Q2901">
        <f>Table1[[#This Row],[COGS]]-Table1[[#This Row],[Budget_COGS]]</f>
        <v>11</v>
      </c>
      <c r="R2901" s="5">
        <f>IF(
Table1[[#This Row],[Budget_COGS]]=0,
"",
IF(
Table1[[#This Row],[Budget_COGS]]&gt;0,
(Table1[[#This Row],[Budget_COGS]]-Table1[[#This Row],[COGS]]) / Table1[[#This Row],[Budget_COGS]],
(Table1[[#This Row],[Budget_COGS]]-Table1[[#This Row],[COGS]]) / ABS(Table1[[#This Row],[Budget_COGS]])
)
)</f>
        <v>-0.27500000000000002</v>
      </c>
      <c r="S2901" s="5" t="str">
        <f>IF(Table1[[#This Row],[COGS _Var]]&gt;=0, "Above Budget", "Below Budget")</f>
        <v>Above Budget</v>
      </c>
      <c r="T2901">
        <f>Table1[[#This Row],[Actual_Sales]]-Table1[[#This Row],[COGS]]</f>
        <v>62</v>
      </c>
      <c r="U2901">
        <v>50</v>
      </c>
      <c r="V2901">
        <f>Table1[[#This Row],[Gross_Margin]]-Table1[[#This Row],[Budget_Margin]]</f>
        <v>12</v>
      </c>
      <c r="W2901" s="5">
        <f>IF(
Table1[[#This Row],[Budget_Margin]]=0,
"",
IF(
Table1[[#This Row],[Budget_Margin]]&gt;0,
(Table1[[#This Row],[Gross_Margin]]-Table1[[#This Row],[Budget_Margin]]) / Table1[[#This Row],[Budget_Margin]],
(Table1[[#This Row],[Gross_Margin]]-Table1[[#This Row],[Budget_Margin]]) / ABS(Table1[[#This Row],[Budget_Margin]])
)
)</f>
        <v>0.24</v>
      </c>
      <c r="X2901" s="5" t="str">
        <f>IF(Table1[[#This Row],[Margin_Var]]&gt;=0, "Above Budget", "Below Budget")</f>
        <v>Above Budget</v>
      </c>
      <c r="Y2901" s="5">
        <f>IFERROR(Table1[[#This Row],[Gross_Margin]]/Table1[[#This Row],[Actual_Sales]],0)</f>
        <v>0.54867256637168138</v>
      </c>
      <c r="Z2901" s="5">
        <f>Table1[[#This Row],[Actual_Profit]]/Table1[[#This Row],[Actual_Sales]]</f>
        <v>0.22123893805309736</v>
      </c>
      <c r="AA2901">
        <v>37</v>
      </c>
      <c r="AB2901" s="5">
        <f>IFERROR(Table1[[#This Row],[Expenses]]/Table1[[#This Row],[Actual_Sales]],0)</f>
        <v>0.32743362831858408</v>
      </c>
      <c r="AC2901">
        <v>15</v>
      </c>
      <c r="AD2901">
        <v>1042</v>
      </c>
      <c r="AE2901" s="5">
        <f>IFERROR(Table1[[#This Row],[Inventory]]/Table1[[#This Row],[Actual_Sales]],0)</f>
        <v>9.2212389380530979</v>
      </c>
    </row>
    <row r="2902" spans="1:31" x14ac:dyDescent="0.25">
      <c r="A2902">
        <v>4170</v>
      </c>
      <c r="B2902">
        <v>573</v>
      </c>
      <c r="C2902">
        <v>2</v>
      </c>
      <c r="D2902" s="2">
        <v>40878</v>
      </c>
      <c r="E2902">
        <v>163</v>
      </c>
      <c r="F2902">
        <v>150</v>
      </c>
      <c r="G2902">
        <f>Table1[[#This Row],[Actual_Sales]]-Table1[[#This Row],[Budget_Sales]]</f>
        <v>13</v>
      </c>
      <c r="H2902" s="5">
        <f>IF(
Table1[[#This Row],[Budget_Sales]]=0,
"",
IF(
Table1[[#This Row],[Budget_Sales]]&gt;0,
(Table1[[#This Row],[Actual_Sales]]-Table1[[#This Row],[Budget_Sales]])/Table1[[#This Row],[Budget_Sales]],
(Table1[[#This Row],[Actual_Sales]]-Table1[[#This Row],[Budget_Sales]])/ABS(Table1[[#This Row],[Budget_Sales]])
)
)</f>
        <v>8.666666666666667E-2</v>
      </c>
      <c r="I2902" s="5" t="str">
        <f>IF(Table1[[#This Row],[Sales_Var]]&gt;=0,"Above Budget","Below Budget")</f>
        <v>Above Budget</v>
      </c>
      <c r="J2902">
        <f>Table1[[#This Row],[Actual_Sales]]-(Table1[[#This Row],[COGS]]+Table1[[#This Row],[Expenses]])</f>
        <v>36</v>
      </c>
      <c r="K2902">
        <v>40</v>
      </c>
      <c r="L2902">
        <f>Table1[[#This Row],[Actual_Profit]]-Table1[[#This Row],[Budget_Profit]]</f>
        <v>-4</v>
      </c>
      <c r="M2902" s="5">
        <f>IF(
Table1[[#This Row],[Budget_Profit]]=0,
"",
IF(
Table1[[#This Row],[Budget_Profit]]&gt;0,
(Table1[[#This Row],[Actual_Profit]]-Table1[[#This Row],[Budget_Profit]])/Table1[[#This Row],[Budget_Profit]],
(Table1[[#This Row],[Actual_Profit]]-Table1[[#This Row],[Budget_Profit]])/ABS(Table1[[#This Row],[Budget_Profit]])
)
)</f>
        <v>-0.1</v>
      </c>
      <c r="N2902" s="5" t="str">
        <f>IF(Table1[[#This Row],[Profit_Var]]&gt;=0, "Above Budget", "Below Budget")</f>
        <v>Below Budget</v>
      </c>
      <c r="O2902">
        <v>68</v>
      </c>
      <c r="P2902">
        <v>60</v>
      </c>
      <c r="Q2902">
        <f>Table1[[#This Row],[COGS]]-Table1[[#This Row],[Budget_COGS]]</f>
        <v>8</v>
      </c>
      <c r="R2902" s="5">
        <f>IF(
Table1[[#This Row],[Budget_COGS]]=0,
"",
IF(
Table1[[#This Row],[Budget_COGS]]&gt;0,
(Table1[[#This Row],[Budget_COGS]]-Table1[[#This Row],[COGS]]) / Table1[[#This Row],[Budget_COGS]],
(Table1[[#This Row],[Budget_COGS]]-Table1[[#This Row],[COGS]]) / ABS(Table1[[#This Row],[Budget_COGS]])
)
)</f>
        <v>-0.13333333333333333</v>
      </c>
      <c r="S2902" s="5" t="str">
        <f>IF(Table1[[#This Row],[COGS _Var]]&gt;=0, "Above Budget", "Below Budget")</f>
        <v>Above Budget</v>
      </c>
      <c r="T2902">
        <f>Table1[[#This Row],[Actual_Sales]]-Table1[[#This Row],[COGS]]</f>
        <v>95</v>
      </c>
      <c r="U2902">
        <v>90</v>
      </c>
      <c r="V2902">
        <f>Table1[[#This Row],[Gross_Margin]]-Table1[[#This Row],[Budget_Margin]]</f>
        <v>5</v>
      </c>
      <c r="W2902" s="5">
        <f>IF(
Table1[[#This Row],[Budget_Margin]]=0,
"",
IF(
Table1[[#This Row],[Budget_Margin]]&gt;0,
(Table1[[#This Row],[Gross_Margin]]-Table1[[#This Row],[Budget_Margin]]) / Table1[[#This Row],[Budget_Margin]],
(Table1[[#This Row],[Gross_Margin]]-Table1[[#This Row],[Budget_Margin]]) / ABS(Table1[[#This Row],[Budget_Margin]])
)
)</f>
        <v>5.5555555555555552E-2</v>
      </c>
      <c r="X2902" s="5" t="str">
        <f>IF(Table1[[#This Row],[Margin_Var]]&gt;=0, "Above Budget", "Below Budget")</f>
        <v>Above Budget</v>
      </c>
      <c r="Y2902" s="5">
        <f>IFERROR(Table1[[#This Row],[Gross_Margin]]/Table1[[#This Row],[Actual_Sales]],0)</f>
        <v>0.58282208588957052</v>
      </c>
      <c r="Z2902" s="5">
        <f>Table1[[#This Row],[Actual_Profit]]/Table1[[#This Row],[Actual_Sales]]</f>
        <v>0.22085889570552147</v>
      </c>
      <c r="AA2902">
        <v>59</v>
      </c>
      <c r="AB2902" s="5">
        <f>IFERROR(Table1[[#This Row],[Expenses]]/Table1[[#This Row],[Actual_Sales]],0)</f>
        <v>0.3619631901840491</v>
      </c>
      <c r="AC2902">
        <v>25</v>
      </c>
      <c r="AD2902">
        <v>619</v>
      </c>
      <c r="AE2902" s="5">
        <f>IFERROR(Table1[[#This Row],[Inventory]]/Table1[[#This Row],[Actual_Sales]],0)</f>
        <v>3.7975460122699385</v>
      </c>
    </row>
    <row r="2903" spans="1:31" x14ac:dyDescent="0.25">
      <c r="A2903">
        <v>4217</v>
      </c>
      <c r="B2903">
        <v>801</v>
      </c>
      <c r="C2903">
        <v>3</v>
      </c>
      <c r="D2903" s="2">
        <v>40878</v>
      </c>
      <c r="E2903">
        <v>163</v>
      </c>
      <c r="F2903">
        <v>180</v>
      </c>
      <c r="G2903">
        <f>Table1[[#This Row],[Actual_Sales]]-Table1[[#This Row],[Budget_Sales]]</f>
        <v>-17</v>
      </c>
      <c r="H2903" s="5">
        <f>IF(
Table1[[#This Row],[Budget_Sales]]=0,
"",
IF(
Table1[[#This Row],[Budget_Sales]]&gt;0,
(Table1[[#This Row],[Actual_Sales]]-Table1[[#This Row],[Budget_Sales]])/Table1[[#This Row],[Budget_Sales]],
(Table1[[#This Row],[Actual_Sales]]-Table1[[#This Row],[Budget_Sales]])/ABS(Table1[[#This Row],[Budget_Sales]])
)
)</f>
        <v>-9.4444444444444442E-2</v>
      </c>
      <c r="I2903" s="5" t="str">
        <f>IF(Table1[[#This Row],[Sales_Var]]&gt;=0,"Above Budget","Below Budget")</f>
        <v>Below Budget</v>
      </c>
      <c r="J2903">
        <f>Table1[[#This Row],[Actual_Sales]]-(Table1[[#This Row],[COGS]]+Table1[[#This Row],[Expenses]])</f>
        <v>36</v>
      </c>
      <c r="K2903">
        <v>50</v>
      </c>
      <c r="L2903">
        <f>Table1[[#This Row],[Actual_Profit]]-Table1[[#This Row],[Budget_Profit]]</f>
        <v>-14</v>
      </c>
      <c r="M2903" s="5">
        <f>IF(
Table1[[#This Row],[Budget_Profit]]=0,
"",
IF(
Table1[[#This Row],[Budget_Profit]]&gt;0,
(Table1[[#This Row],[Actual_Profit]]-Table1[[#This Row],[Budget_Profit]])/Table1[[#This Row],[Budget_Profit]],
(Table1[[#This Row],[Actual_Profit]]-Table1[[#This Row],[Budget_Profit]])/ABS(Table1[[#This Row],[Budget_Profit]])
)
)</f>
        <v>-0.28000000000000003</v>
      </c>
      <c r="N2903" s="5" t="str">
        <f>IF(Table1[[#This Row],[Profit_Var]]&gt;=0, "Above Budget", "Below Budget")</f>
        <v>Below Budget</v>
      </c>
      <c r="O2903">
        <v>68</v>
      </c>
      <c r="P2903">
        <v>80</v>
      </c>
      <c r="Q2903">
        <f>Table1[[#This Row],[COGS]]-Table1[[#This Row],[Budget_COGS]]</f>
        <v>-12</v>
      </c>
      <c r="R2903" s="5">
        <f>IF(
Table1[[#This Row],[Budget_COGS]]=0,
"",
IF(
Table1[[#This Row],[Budget_COGS]]&gt;0,
(Table1[[#This Row],[Budget_COGS]]-Table1[[#This Row],[COGS]]) / Table1[[#This Row],[Budget_COGS]],
(Table1[[#This Row],[Budget_COGS]]-Table1[[#This Row],[COGS]]) / ABS(Table1[[#This Row],[Budget_COGS]])
)
)</f>
        <v>0.15</v>
      </c>
      <c r="S2903" s="5" t="str">
        <f>IF(Table1[[#This Row],[COGS _Var]]&gt;=0, "Above Budget", "Below Budget")</f>
        <v>Below Budget</v>
      </c>
      <c r="T2903">
        <f>Table1[[#This Row],[Actual_Sales]]-Table1[[#This Row],[COGS]]</f>
        <v>95</v>
      </c>
      <c r="U2903">
        <v>100</v>
      </c>
      <c r="V2903">
        <f>Table1[[#This Row],[Gross_Margin]]-Table1[[#This Row],[Budget_Margin]]</f>
        <v>-5</v>
      </c>
      <c r="W2903" s="5">
        <f>IF(
Table1[[#This Row],[Budget_Margin]]=0,
"",
IF(
Table1[[#This Row],[Budget_Margin]]&gt;0,
(Table1[[#This Row],[Gross_Margin]]-Table1[[#This Row],[Budget_Margin]]) / Table1[[#This Row],[Budget_Margin]],
(Table1[[#This Row],[Gross_Margin]]-Table1[[#This Row],[Budget_Margin]]) / ABS(Table1[[#This Row],[Budget_Margin]])
)
)</f>
        <v>-0.05</v>
      </c>
      <c r="X2903" s="5" t="str">
        <f>IF(Table1[[#This Row],[Margin_Var]]&gt;=0, "Above Budget", "Below Budget")</f>
        <v>Below Budget</v>
      </c>
      <c r="Y2903" s="5">
        <f>IFERROR(Table1[[#This Row],[Gross_Margin]]/Table1[[#This Row],[Actual_Sales]],0)</f>
        <v>0.58282208588957052</v>
      </c>
      <c r="Z2903" s="5">
        <f>Table1[[#This Row],[Actual_Profit]]/Table1[[#This Row],[Actual_Sales]]</f>
        <v>0.22085889570552147</v>
      </c>
      <c r="AA2903">
        <v>59</v>
      </c>
      <c r="AB2903" s="5">
        <f>IFERROR(Table1[[#This Row],[Expenses]]/Table1[[#This Row],[Actual_Sales]],0)</f>
        <v>0.3619631901840491</v>
      </c>
      <c r="AC2903">
        <v>25</v>
      </c>
      <c r="AD2903">
        <v>619</v>
      </c>
      <c r="AE2903" s="5">
        <f>IFERROR(Table1[[#This Row],[Inventory]]/Table1[[#This Row],[Actual_Sales]],0)</f>
        <v>3.7975460122699385</v>
      </c>
    </row>
    <row r="2904" spans="1:31" x14ac:dyDescent="0.25">
      <c r="A2904">
        <v>4102</v>
      </c>
      <c r="B2904">
        <v>318</v>
      </c>
      <c r="C2904">
        <v>9</v>
      </c>
      <c r="D2904" s="2">
        <v>40878</v>
      </c>
      <c r="E2904">
        <v>163</v>
      </c>
      <c r="F2904">
        <v>140</v>
      </c>
      <c r="G2904">
        <f>Table1[[#This Row],[Actual_Sales]]-Table1[[#This Row],[Budget_Sales]]</f>
        <v>23</v>
      </c>
      <c r="H2904" s="5">
        <f>IF(
Table1[[#This Row],[Budget_Sales]]=0,
"",
IF(
Table1[[#This Row],[Budget_Sales]]&gt;0,
(Table1[[#This Row],[Actual_Sales]]-Table1[[#This Row],[Budget_Sales]])/Table1[[#This Row],[Budget_Sales]],
(Table1[[#This Row],[Actual_Sales]]-Table1[[#This Row],[Budget_Sales]])/ABS(Table1[[#This Row],[Budget_Sales]])
)
)</f>
        <v>0.16428571428571428</v>
      </c>
      <c r="I2904" s="5" t="str">
        <f>IF(Table1[[#This Row],[Sales_Var]]&gt;=0,"Above Budget","Below Budget")</f>
        <v>Above Budget</v>
      </c>
      <c r="J2904">
        <f>Table1[[#This Row],[Actual_Sales]]-(Table1[[#This Row],[COGS]]+Table1[[#This Row],[Expenses]])</f>
        <v>36</v>
      </c>
      <c r="K2904">
        <v>30</v>
      </c>
      <c r="L2904">
        <f>Table1[[#This Row],[Actual_Profit]]-Table1[[#This Row],[Budget_Profit]]</f>
        <v>6</v>
      </c>
      <c r="M2904" s="5">
        <f>IF(
Table1[[#This Row],[Budget_Profit]]=0,
"",
IF(
Table1[[#This Row],[Budget_Profit]]&gt;0,
(Table1[[#This Row],[Actual_Profit]]-Table1[[#This Row],[Budget_Profit]])/Table1[[#This Row],[Budget_Profit]],
(Table1[[#This Row],[Actual_Profit]]-Table1[[#This Row],[Budget_Profit]])/ABS(Table1[[#This Row],[Budget_Profit]])
)
)</f>
        <v>0.2</v>
      </c>
      <c r="N2904" s="5" t="str">
        <f>IF(Table1[[#This Row],[Profit_Var]]&gt;=0, "Above Budget", "Below Budget")</f>
        <v>Above Budget</v>
      </c>
      <c r="O2904">
        <v>68</v>
      </c>
      <c r="P2904">
        <v>60</v>
      </c>
      <c r="Q2904">
        <f>Table1[[#This Row],[COGS]]-Table1[[#This Row],[Budget_COGS]]</f>
        <v>8</v>
      </c>
      <c r="R2904" s="5">
        <f>IF(
Table1[[#This Row],[Budget_COGS]]=0,
"",
IF(
Table1[[#This Row],[Budget_COGS]]&gt;0,
(Table1[[#This Row],[Budget_COGS]]-Table1[[#This Row],[COGS]]) / Table1[[#This Row],[Budget_COGS]],
(Table1[[#This Row],[Budget_COGS]]-Table1[[#This Row],[COGS]]) / ABS(Table1[[#This Row],[Budget_COGS]])
)
)</f>
        <v>-0.13333333333333333</v>
      </c>
      <c r="S2904" s="5" t="str">
        <f>IF(Table1[[#This Row],[COGS _Var]]&gt;=0, "Above Budget", "Below Budget")</f>
        <v>Above Budget</v>
      </c>
      <c r="T2904">
        <f>Table1[[#This Row],[Actual_Sales]]-Table1[[#This Row],[COGS]]</f>
        <v>95</v>
      </c>
      <c r="U2904">
        <v>80</v>
      </c>
      <c r="V2904">
        <f>Table1[[#This Row],[Gross_Margin]]-Table1[[#This Row],[Budget_Margin]]</f>
        <v>15</v>
      </c>
      <c r="W2904" s="5">
        <f>IF(
Table1[[#This Row],[Budget_Margin]]=0,
"",
IF(
Table1[[#This Row],[Budget_Margin]]&gt;0,
(Table1[[#This Row],[Gross_Margin]]-Table1[[#This Row],[Budget_Margin]]) / Table1[[#This Row],[Budget_Margin]],
(Table1[[#This Row],[Gross_Margin]]-Table1[[#This Row],[Budget_Margin]]) / ABS(Table1[[#This Row],[Budget_Margin]])
)
)</f>
        <v>0.1875</v>
      </c>
      <c r="X2904" s="5" t="str">
        <f>IF(Table1[[#This Row],[Margin_Var]]&gt;=0, "Above Budget", "Below Budget")</f>
        <v>Above Budget</v>
      </c>
      <c r="Y2904" s="5">
        <f>IFERROR(Table1[[#This Row],[Gross_Margin]]/Table1[[#This Row],[Actual_Sales]],0)</f>
        <v>0.58282208588957052</v>
      </c>
      <c r="Z2904" s="5">
        <f>Table1[[#This Row],[Actual_Profit]]/Table1[[#This Row],[Actual_Sales]]</f>
        <v>0.22085889570552147</v>
      </c>
      <c r="AA2904">
        <v>59</v>
      </c>
      <c r="AB2904" s="5">
        <f>IFERROR(Table1[[#This Row],[Expenses]]/Table1[[#This Row],[Actual_Sales]],0)</f>
        <v>0.3619631901840491</v>
      </c>
      <c r="AC2904">
        <v>25</v>
      </c>
      <c r="AD2904">
        <v>619</v>
      </c>
      <c r="AE2904" s="5">
        <f>IFERROR(Table1[[#This Row],[Inventory]]/Table1[[#This Row],[Actual_Sales]],0)</f>
        <v>3.7975460122699385</v>
      </c>
    </row>
    <row r="2905" spans="1:31" x14ac:dyDescent="0.25">
      <c r="A2905">
        <v>2003</v>
      </c>
      <c r="B2905">
        <v>503</v>
      </c>
      <c r="C2905">
        <v>5</v>
      </c>
      <c r="D2905" s="2">
        <v>40513</v>
      </c>
      <c r="E2905">
        <v>127</v>
      </c>
      <c r="F2905">
        <v>120</v>
      </c>
      <c r="G2905">
        <f>Table1[[#This Row],[Actual_Sales]]-Table1[[#This Row],[Budget_Sales]]</f>
        <v>7</v>
      </c>
      <c r="H2905" s="5">
        <f>IF(
Table1[[#This Row],[Budget_Sales]]=0,
"",
IF(
Table1[[#This Row],[Budget_Sales]]&gt;0,
(Table1[[#This Row],[Actual_Sales]]-Table1[[#This Row],[Budget_Sales]])/Table1[[#This Row],[Budget_Sales]],
(Table1[[#This Row],[Actual_Sales]]-Table1[[#This Row],[Budget_Sales]])/ABS(Table1[[#This Row],[Budget_Sales]])
)
)</f>
        <v>5.8333333333333334E-2</v>
      </c>
      <c r="I2905" s="5" t="str">
        <f>IF(Table1[[#This Row],[Sales_Var]]&gt;=0,"Above Budget","Below Budget")</f>
        <v>Above Budget</v>
      </c>
      <c r="J2905">
        <f>Table1[[#This Row],[Actual_Sales]]-(Table1[[#This Row],[COGS]]+Table1[[#This Row],[Expenses]])</f>
        <v>28</v>
      </c>
      <c r="K2905">
        <v>40</v>
      </c>
      <c r="L2905">
        <f>Table1[[#This Row],[Actual_Profit]]-Table1[[#This Row],[Budget_Profit]]</f>
        <v>-12</v>
      </c>
      <c r="M2905" s="5">
        <f>IF(
Table1[[#This Row],[Budget_Profit]]=0,
"",
IF(
Table1[[#This Row],[Budget_Profit]]&gt;0,
(Table1[[#This Row],[Actual_Profit]]-Table1[[#This Row],[Budget_Profit]])/Table1[[#This Row],[Budget_Profit]],
(Table1[[#This Row],[Actual_Profit]]-Table1[[#This Row],[Budget_Profit]])/ABS(Table1[[#This Row],[Budget_Profit]])
)
)</f>
        <v>-0.3</v>
      </c>
      <c r="N2905" s="5" t="str">
        <f>IF(Table1[[#This Row],[Profit_Var]]&gt;=0, "Above Budget", "Below Budget")</f>
        <v>Below Budget</v>
      </c>
      <c r="O2905">
        <v>54</v>
      </c>
      <c r="P2905">
        <v>50</v>
      </c>
      <c r="Q2905">
        <f>Table1[[#This Row],[COGS]]-Table1[[#This Row],[Budget_COGS]]</f>
        <v>4</v>
      </c>
      <c r="R2905" s="5">
        <f>IF(
Table1[[#This Row],[Budget_COGS]]=0,
"",
IF(
Table1[[#This Row],[Budget_COGS]]&gt;0,
(Table1[[#This Row],[Budget_COGS]]-Table1[[#This Row],[COGS]]) / Table1[[#This Row],[Budget_COGS]],
(Table1[[#This Row],[Budget_COGS]]-Table1[[#This Row],[COGS]]) / ABS(Table1[[#This Row],[Budget_COGS]])
)
)</f>
        <v>-0.08</v>
      </c>
      <c r="S2905" s="5" t="str">
        <f>IF(Table1[[#This Row],[COGS _Var]]&gt;=0, "Above Budget", "Below Budget")</f>
        <v>Above Budget</v>
      </c>
      <c r="T2905">
        <f>Table1[[#This Row],[Actual_Sales]]-Table1[[#This Row],[COGS]]</f>
        <v>73</v>
      </c>
      <c r="U2905">
        <v>70</v>
      </c>
      <c r="V2905">
        <f>Table1[[#This Row],[Gross_Margin]]-Table1[[#This Row],[Budget_Margin]]</f>
        <v>3</v>
      </c>
      <c r="W2905" s="5">
        <f>IF(
Table1[[#This Row],[Budget_Margin]]=0,
"",
IF(
Table1[[#This Row],[Budget_Margin]]&gt;0,
(Table1[[#This Row],[Gross_Margin]]-Table1[[#This Row],[Budget_Margin]]) / Table1[[#This Row],[Budget_Margin]],
(Table1[[#This Row],[Gross_Margin]]-Table1[[#This Row],[Budget_Margin]]) / ABS(Table1[[#This Row],[Budget_Margin]])
)
)</f>
        <v>4.2857142857142858E-2</v>
      </c>
      <c r="X2905" s="5" t="str">
        <f>IF(Table1[[#This Row],[Margin_Var]]&gt;=0, "Above Budget", "Below Budget")</f>
        <v>Above Budget</v>
      </c>
      <c r="Y2905" s="5">
        <f>IFERROR(Table1[[#This Row],[Gross_Margin]]/Table1[[#This Row],[Actual_Sales]],0)</f>
        <v>0.57480314960629919</v>
      </c>
      <c r="Z2905" s="5">
        <f>Table1[[#This Row],[Actual_Profit]]/Table1[[#This Row],[Actual_Sales]]</f>
        <v>0.22047244094488189</v>
      </c>
      <c r="AA2905">
        <v>45</v>
      </c>
      <c r="AB2905" s="5">
        <f>IFERROR(Table1[[#This Row],[Expenses]]/Table1[[#This Row],[Actual_Sales]],0)</f>
        <v>0.3543307086614173</v>
      </c>
      <c r="AC2905">
        <v>17</v>
      </c>
      <c r="AD2905">
        <v>424</v>
      </c>
      <c r="AE2905" s="5">
        <f>IFERROR(Table1[[#This Row],[Inventory]]/Table1[[#This Row],[Actual_Sales]],0)</f>
        <v>3.3385826771653542</v>
      </c>
    </row>
    <row r="2906" spans="1:31" x14ac:dyDescent="0.25">
      <c r="A2906">
        <v>1996</v>
      </c>
      <c r="B2906">
        <v>469</v>
      </c>
      <c r="C2906">
        <v>8</v>
      </c>
      <c r="D2906" s="2">
        <v>40513</v>
      </c>
      <c r="E2906">
        <v>127</v>
      </c>
      <c r="F2906">
        <v>110</v>
      </c>
      <c r="G2906">
        <f>Table1[[#This Row],[Actual_Sales]]-Table1[[#This Row],[Budget_Sales]]</f>
        <v>17</v>
      </c>
      <c r="H2906" s="5">
        <f>IF(
Table1[[#This Row],[Budget_Sales]]=0,
"",
IF(
Table1[[#This Row],[Budget_Sales]]&gt;0,
(Table1[[#This Row],[Actual_Sales]]-Table1[[#This Row],[Budget_Sales]])/Table1[[#This Row],[Budget_Sales]],
(Table1[[#This Row],[Actual_Sales]]-Table1[[#This Row],[Budget_Sales]])/ABS(Table1[[#This Row],[Budget_Sales]])
)
)</f>
        <v>0.15454545454545454</v>
      </c>
      <c r="I2906" s="5" t="str">
        <f>IF(Table1[[#This Row],[Sales_Var]]&gt;=0,"Above Budget","Below Budget")</f>
        <v>Above Budget</v>
      </c>
      <c r="J2906">
        <f>Table1[[#This Row],[Actual_Sales]]-(Table1[[#This Row],[COGS]]+Table1[[#This Row],[Expenses]])</f>
        <v>28</v>
      </c>
      <c r="K2906">
        <v>30</v>
      </c>
      <c r="L2906">
        <f>Table1[[#This Row],[Actual_Profit]]-Table1[[#This Row],[Budget_Profit]]</f>
        <v>-2</v>
      </c>
      <c r="M2906" s="5">
        <f>IF(
Table1[[#This Row],[Budget_Profit]]=0,
"",
IF(
Table1[[#This Row],[Budget_Profit]]&gt;0,
(Table1[[#This Row],[Actual_Profit]]-Table1[[#This Row],[Budget_Profit]])/Table1[[#This Row],[Budget_Profit]],
(Table1[[#This Row],[Actual_Profit]]-Table1[[#This Row],[Budget_Profit]])/ABS(Table1[[#This Row],[Budget_Profit]])
)
)</f>
        <v>-6.6666666666666666E-2</v>
      </c>
      <c r="N2906" s="5" t="str">
        <f>IF(Table1[[#This Row],[Profit_Var]]&gt;=0, "Above Budget", "Below Budget")</f>
        <v>Below Budget</v>
      </c>
      <c r="O2906">
        <v>54</v>
      </c>
      <c r="P2906">
        <v>50</v>
      </c>
      <c r="Q2906">
        <f>Table1[[#This Row],[COGS]]-Table1[[#This Row],[Budget_COGS]]</f>
        <v>4</v>
      </c>
      <c r="R2906" s="5">
        <f>IF(
Table1[[#This Row],[Budget_COGS]]=0,
"",
IF(
Table1[[#This Row],[Budget_COGS]]&gt;0,
(Table1[[#This Row],[Budget_COGS]]-Table1[[#This Row],[COGS]]) / Table1[[#This Row],[Budget_COGS]],
(Table1[[#This Row],[Budget_COGS]]-Table1[[#This Row],[COGS]]) / ABS(Table1[[#This Row],[Budget_COGS]])
)
)</f>
        <v>-0.08</v>
      </c>
      <c r="S2906" s="5" t="str">
        <f>IF(Table1[[#This Row],[COGS _Var]]&gt;=0, "Above Budget", "Below Budget")</f>
        <v>Above Budget</v>
      </c>
      <c r="T2906">
        <f>Table1[[#This Row],[Actual_Sales]]-Table1[[#This Row],[COGS]]</f>
        <v>73</v>
      </c>
      <c r="U2906">
        <v>60</v>
      </c>
      <c r="V2906">
        <f>Table1[[#This Row],[Gross_Margin]]-Table1[[#This Row],[Budget_Margin]]</f>
        <v>13</v>
      </c>
      <c r="W2906" s="5">
        <f>IF(
Table1[[#This Row],[Budget_Margin]]=0,
"",
IF(
Table1[[#This Row],[Budget_Margin]]&gt;0,
(Table1[[#This Row],[Gross_Margin]]-Table1[[#This Row],[Budget_Margin]]) / Table1[[#This Row],[Budget_Margin]],
(Table1[[#This Row],[Gross_Margin]]-Table1[[#This Row],[Budget_Margin]]) / ABS(Table1[[#This Row],[Budget_Margin]])
)
)</f>
        <v>0.21666666666666667</v>
      </c>
      <c r="X2906" s="5" t="str">
        <f>IF(Table1[[#This Row],[Margin_Var]]&gt;=0, "Above Budget", "Below Budget")</f>
        <v>Above Budget</v>
      </c>
      <c r="Y2906" s="5">
        <f>IFERROR(Table1[[#This Row],[Gross_Margin]]/Table1[[#This Row],[Actual_Sales]],0)</f>
        <v>0.57480314960629919</v>
      </c>
      <c r="Z2906" s="5">
        <f>Table1[[#This Row],[Actual_Profit]]/Table1[[#This Row],[Actual_Sales]]</f>
        <v>0.22047244094488189</v>
      </c>
      <c r="AA2906">
        <v>45</v>
      </c>
      <c r="AB2906" s="5">
        <f>IFERROR(Table1[[#This Row],[Expenses]]/Table1[[#This Row],[Actual_Sales]],0)</f>
        <v>0.3543307086614173</v>
      </c>
      <c r="AC2906">
        <v>17</v>
      </c>
      <c r="AD2906">
        <v>424</v>
      </c>
      <c r="AE2906" s="5">
        <f>IFERROR(Table1[[#This Row],[Inventory]]/Table1[[#This Row],[Actual_Sales]],0)</f>
        <v>3.3385826771653542</v>
      </c>
    </row>
    <row r="2907" spans="1:31" x14ac:dyDescent="0.25">
      <c r="A2907">
        <v>2005</v>
      </c>
      <c r="B2907">
        <v>505</v>
      </c>
      <c r="C2907">
        <v>8</v>
      </c>
      <c r="D2907" s="2">
        <v>40513</v>
      </c>
      <c r="E2907">
        <v>41</v>
      </c>
      <c r="F2907">
        <v>30</v>
      </c>
      <c r="G2907">
        <f>Table1[[#This Row],[Actual_Sales]]-Table1[[#This Row],[Budget_Sales]]</f>
        <v>11</v>
      </c>
      <c r="H2907" s="5">
        <f>IF(
Table1[[#This Row],[Budget_Sales]]=0,
"",
IF(
Table1[[#This Row],[Budget_Sales]]&gt;0,
(Table1[[#This Row],[Actual_Sales]]-Table1[[#This Row],[Budget_Sales]])/Table1[[#This Row],[Budget_Sales]],
(Table1[[#This Row],[Actual_Sales]]-Table1[[#This Row],[Budget_Sales]])/ABS(Table1[[#This Row],[Budget_Sales]])
)
)</f>
        <v>0.36666666666666664</v>
      </c>
      <c r="I2907" s="5" t="str">
        <f>IF(Table1[[#This Row],[Sales_Var]]&gt;=0,"Above Budget","Below Budget")</f>
        <v>Above Budget</v>
      </c>
      <c r="J2907">
        <f>Table1[[#This Row],[Actual_Sales]]-(Table1[[#This Row],[COGS]]+Table1[[#This Row],[Expenses]])</f>
        <v>9</v>
      </c>
      <c r="K2907">
        <v>10</v>
      </c>
      <c r="L2907">
        <f>Table1[[#This Row],[Actual_Profit]]-Table1[[#This Row],[Budget_Profit]]</f>
        <v>-1</v>
      </c>
      <c r="M2907" s="5">
        <f>IF(
Table1[[#This Row],[Budget_Profit]]=0,
"",
IF(
Table1[[#This Row],[Budget_Profit]]&gt;0,
(Table1[[#This Row],[Actual_Profit]]-Table1[[#This Row],[Budget_Profit]])/Table1[[#This Row],[Budget_Profit]],
(Table1[[#This Row],[Actual_Profit]]-Table1[[#This Row],[Budget_Profit]])/ABS(Table1[[#This Row],[Budget_Profit]])
)
)</f>
        <v>-0.1</v>
      </c>
      <c r="N2907" s="5" t="str">
        <f>IF(Table1[[#This Row],[Profit_Var]]&gt;=0, "Above Budget", "Below Budget")</f>
        <v>Below Budget</v>
      </c>
      <c r="O2907">
        <v>16</v>
      </c>
      <c r="P2907">
        <v>10</v>
      </c>
      <c r="Q2907">
        <f>Table1[[#This Row],[COGS]]-Table1[[#This Row],[Budget_COGS]]</f>
        <v>6</v>
      </c>
      <c r="R2907" s="5">
        <f>IF(
Table1[[#This Row],[Budget_COGS]]=0,
"",
IF(
Table1[[#This Row],[Budget_COGS]]&gt;0,
(Table1[[#This Row],[Budget_COGS]]-Table1[[#This Row],[COGS]]) / Table1[[#This Row],[Budget_COGS]],
(Table1[[#This Row],[Budget_COGS]]-Table1[[#This Row],[COGS]]) / ABS(Table1[[#This Row],[Budget_COGS]])
)
)</f>
        <v>-0.6</v>
      </c>
      <c r="S2907" s="5" t="str">
        <f>IF(Table1[[#This Row],[COGS _Var]]&gt;=0, "Above Budget", "Below Budget")</f>
        <v>Above Budget</v>
      </c>
      <c r="T2907">
        <f>Table1[[#This Row],[Actual_Sales]]-Table1[[#This Row],[COGS]]</f>
        <v>25</v>
      </c>
      <c r="U2907">
        <v>20</v>
      </c>
      <c r="V2907">
        <f>Table1[[#This Row],[Gross_Margin]]-Table1[[#This Row],[Budget_Margin]]</f>
        <v>5</v>
      </c>
      <c r="W2907" s="5">
        <f>IF(
Table1[[#This Row],[Budget_Margin]]=0,
"",
IF(
Table1[[#This Row],[Budget_Margin]]&gt;0,
(Table1[[#This Row],[Gross_Margin]]-Table1[[#This Row],[Budget_Margin]]) / Table1[[#This Row],[Budget_Margin]],
(Table1[[#This Row],[Gross_Margin]]-Table1[[#This Row],[Budget_Margin]]) / ABS(Table1[[#This Row],[Budget_Margin]])
)
)</f>
        <v>0.25</v>
      </c>
      <c r="X2907" s="5" t="str">
        <f>IF(Table1[[#This Row],[Margin_Var]]&gt;=0, "Above Budget", "Below Budget")</f>
        <v>Above Budget</v>
      </c>
      <c r="Y2907" s="5">
        <f>IFERROR(Table1[[#This Row],[Gross_Margin]]/Table1[[#This Row],[Actual_Sales]],0)</f>
        <v>0.6097560975609756</v>
      </c>
      <c r="Z2907" s="5">
        <f>Table1[[#This Row],[Actual_Profit]]/Table1[[#This Row],[Actual_Sales]]</f>
        <v>0.21951219512195122</v>
      </c>
      <c r="AA2907">
        <v>16</v>
      </c>
      <c r="AB2907" s="5">
        <f>IFERROR(Table1[[#This Row],[Expenses]]/Table1[[#This Row],[Actual_Sales]],0)</f>
        <v>0.3902439024390244</v>
      </c>
      <c r="AC2907">
        <v>4</v>
      </c>
      <c r="AD2907">
        <v>851</v>
      </c>
      <c r="AE2907" s="5">
        <f>IFERROR(Table1[[#This Row],[Inventory]]/Table1[[#This Row],[Actual_Sales]],0)</f>
        <v>20.756097560975611</v>
      </c>
    </row>
    <row r="2908" spans="1:31" x14ac:dyDescent="0.25">
      <c r="A2908">
        <v>1321</v>
      </c>
      <c r="B2908">
        <v>567</v>
      </c>
      <c r="C2908">
        <v>8</v>
      </c>
      <c r="D2908" s="2">
        <v>40391</v>
      </c>
      <c r="E2908">
        <v>41</v>
      </c>
      <c r="F2908">
        <v>30</v>
      </c>
      <c r="G2908">
        <f>Table1[[#This Row],[Actual_Sales]]-Table1[[#This Row],[Budget_Sales]]</f>
        <v>11</v>
      </c>
      <c r="H2908" s="5">
        <f>IF(
Table1[[#This Row],[Budget_Sales]]=0,
"",
IF(
Table1[[#This Row],[Budget_Sales]]&gt;0,
(Table1[[#This Row],[Actual_Sales]]-Table1[[#This Row],[Budget_Sales]])/Table1[[#This Row],[Budget_Sales]],
(Table1[[#This Row],[Actual_Sales]]-Table1[[#This Row],[Budget_Sales]])/ABS(Table1[[#This Row],[Budget_Sales]])
)
)</f>
        <v>0.36666666666666664</v>
      </c>
      <c r="I2908" s="5" t="str">
        <f>IF(Table1[[#This Row],[Sales_Var]]&gt;=0,"Above Budget","Below Budget")</f>
        <v>Above Budget</v>
      </c>
      <c r="J2908">
        <f>Table1[[#This Row],[Actual_Sales]]-(Table1[[#This Row],[COGS]]+Table1[[#This Row],[Expenses]])</f>
        <v>9</v>
      </c>
      <c r="K2908">
        <v>20</v>
      </c>
      <c r="L2908">
        <f>Table1[[#This Row],[Actual_Profit]]-Table1[[#This Row],[Budget_Profit]]</f>
        <v>-11</v>
      </c>
      <c r="M2908" s="5">
        <f>IF(
Table1[[#This Row],[Budget_Profit]]=0,
"",
IF(
Table1[[#This Row],[Budget_Profit]]&gt;0,
(Table1[[#This Row],[Actual_Profit]]-Table1[[#This Row],[Budget_Profit]])/Table1[[#This Row],[Budget_Profit]],
(Table1[[#This Row],[Actual_Profit]]-Table1[[#This Row],[Budget_Profit]])/ABS(Table1[[#This Row],[Budget_Profit]])
)
)</f>
        <v>-0.55000000000000004</v>
      </c>
      <c r="N2908" s="5" t="str">
        <f>IF(Table1[[#This Row],[Profit_Var]]&gt;=0, "Above Budget", "Below Budget")</f>
        <v>Below Budget</v>
      </c>
      <c r="O2908">
        <v>16</v>
      </c>
      <c r="P2908">
        <v>10</v>
      </c>
      <c r="Q2908">
        <f>Table1[[#This Row],[COGS]]-Table1[[#This Row],[Budget_COGS]]</f>
        <v>6</v>
      </c>
      <c r="R2908" s="5">
        <f>IF(
Table1[[#This Row],[Budget_COGS]]=0,
"",
IF(
Table1[[#This Row],[Budget_COGS]]&gt;0,
(Table1[[#This Row],[Budget_COGS]]-Table1[[#This Row],[COGS]]) / Table1[[#This Row],[Budget_COGS]],
(Table1[[#This Row],[Budget_COGS]]-Table1[[#This Row],[COGS]]) / ABS(Table1[[#This Row],[Budget_COGS]])
)
)</f>
        <v>-0.6</v>
      </c>
      <c r="S2908" s="5" t="str">
        <f>IF(Table1[[#This Row],[COGS _Var]]&gt;=0, "Above Budget", "Below Budget")</f>
        <v>Above Budget</v>
      </c>
      <c r="T2908">
        <f>Table1[[#This Row],[Actual_Sales]]-Table1[[#This Row],[COGS]]</f>
        <v>25</v>
      </c>
      <c r="U2908">
        <v>20</v>
      </c>
      <c r="V2908">
        <f>Table1[[#This Row],[Gross_Margin]]-Table1[[#This Row],[Budget_Margin]]</f>
        <v>5</v>
      </c>
      <c r="W2908" s="5">
        <f>IF(
Table1[[#This Row],[Budget_Margin]]=0,
"",
IF(
Table1[[#This Row],[Budget_Margin]]&gt;0,
(Table1[[#This Row],[Gross_Margin]]-Table1[[#This Row],[Budget_Margin]]) / Table1[[#This Row],[Budget_Margin]],
(Table1[[#This Row],[Gross_Margin]]-Table1[[#This Row],[Budget_Margin]]) / ABS(Table1[[#This Row],[Budget_Margin]])
)
)</f>
        <v>0.25</v>
      </c>
      <c r="X2908" s="5" t="str">
        <f>IF(Table1[[#This Row],[Margin_Var]]&gt;=0, "Above Budget", "Below Budget")</f>
        <v>Above Budget</v>
      </c>
      <c r="Y2908" s="5">
        <f>IFERROR(Table1[[#This Row],[Gross_Margin]]/Table1[[#This Row],[Actual_Sales]],0)</f>
        <v>0.6097560975609756</v>
      </c>
      <c r="Z2908" s="5">
        <f>Table1[[#This Row],[Actual_Profit]]/Table1[[#This Row],[Actual_Sales]]</f>
        <v>0.21951219512195122</v>
      </c>
      <c r="AA2908">
        <v>16</v>
      </c>
      <c r="AB2908" s="5">
        <f>IFERROR(Table1[[#This Row],[Expenses]]/Table1[[#This Row],[Actual_Sales]],0)</f>
        <v>0.3902439024390244</v>
      </c>
      <c r="AC2908">
        <v>4</v>
      </c>
      <c r="AD2908">
        <v>484</v>
      </c>
      <c r="AE2908" s="5">
        <f>IFERROR(Table1[[#This Row],[Inventory]]/Table1[[#This Row],[Actual_Sales]],0)</f>
        <v>11.804878048780488</v>
      </c>
    </row>
    <row r="2909" spans="1:31" x14ac:dyDescent="0.25">
      <c r="A2909">
        <v>1290</v>
      </c>
      <c r="B2909">
        <v>503</v>
      </c>
      <c r="C2909">
        <v>11</v>
      </c>
      <c r="D2909" s="2">
        <v>40391</v>
      </c>
      <c r="E2909">
        <v>41</v>
      </c>
      <c r="F2909">
        <v>20</v>
      </c>
      <c r="G2909">
        <f>Table1[[#This Row],[Actual_Sales]]-Table1[[#This Row],[Budget_Sales]]</f>
        <v>21</v>
      </c>
      <c r="H2909" s="5">
        <f>IF(
Table1[[#This Row],[Budget_Sales]]=0,
"",
IF(
Table1[[#This Row],[Budget_Sales]]&gt;0,
(Table1[[#This Row],[Actual_Sales]]-Table1[[#This Row],[Budget_Sales]])/Table1[[#This Row],[Budget_Sales]],
(Table1[[#This Row],[Actual_Sales]]-Table1[[#This Row],[Budget_Sales]])/ABS(Table1[[#This Row],[Budget_Sales]])
)
)</f>
        <v>1.05</v>
      </c>
      <c r="I2909" s="5" t="str">
        <f>IF(Table1[[#This Row],[Sales_Var]]&gt;=0,"Above Budget","Below Budget")</f>
        <v>Above Budget</v>
      </c>
      <c r="J2909">
        <f>Table1[[#This Row],[Actual_Sales]]-(Table1[[#This Row],[COGS]]+Table1[[#This Row],[Expenses]])</f>
        <v>9</v>
      </c>
      <c r="K2909">
        <v>10</v>
      </c>
      <c r="L2909">
        <f>Table1[[#This Row],[Actual_Profit]]-Table1[[#This Row],[Budget_Profit]]</f>
        <v>-1</v>
      </c>
      <c r="M2909" s="5">
        <f>IF(
Table1[[#This Row],[Budget_Profit]]=0,
"",
IF(
Table1[[#This Row],[Budget_Profit]]&gt;0,
(Table1[[#This Row],[Actual_Profit]]-Table1[[#This Row],[Budget_Profit]])/Table1[[#This Row],[Budget_Profit]],
(Table1[[#This Row],[Actual_Profit]]-Table1[[#This Row],[Budget_Profit]])/ABS(Table1[[#This Row],[Budget_Profit]])
)
)</f>
        <v>-0.1</v>
      </c>
      <c r="N2909" s="5" t="str">
        <f>IF(Table1[[#This Row],[Profit_Var]]&gt;=0, "Above Budget", "Below Budget")</f>
        <v>Below Budget</v>
      </c>
      <c r="O2909">
        <v>16</v>
      </c>
      <c r="P2909">
        <v>10</v>
      </c>
      <c r="Q2909">
        <f>Table1[[#This Row],[COGS]]-Table1[[#This Row],[Budget_COGS]]</f>
        <v>6</v>
      </c>
      <c r="R2909" s="5">
        <f>IF(
Table1[[#This Row],[Budget_COGS]]=0,
"",
IF(
Table1[[#This Row],[Budget_COGS]]&gt;0,
(Table1[[#This Row],[Budget_COGS]]-Table1[[#This Row],[COGS]]) / Table1[[#This Row],[Budget_COGS]],
(Table1[[#This Row],[Budget_COGS]]-Table1[[#This Row],[COGS]]) / ABS(Table1[[#This Row],[Budget_COGS]])
)
)</f>
        <v>-0.6</v>
      </c>
      <c r="S2909" s="5" t="str">
        <f>IF(Table1[[#This Row],[COGS _Var]]&gt;=0, "Above Budget", "Below Budget")</f>
        <v>Above Budget</v>
      </c>
      <c r="T2909">
        <f>Table1[[#This Row],[Actual_Sales]]-Table1[[#This Row],[COGS]]</f>
        <v>25</v>
      </c>
      <c r="U2909">
        <v>10</v>
      </c>
      <c r="V2909">
        <f>Table1[[#This Row],[Gross_Margin]]-Table1[[#This Row],[Budget_Margin]]</f>
        <v>15</v>
      </c>
      <c r="W2909" s="5">
        <f>IF(
Table1[[#This Row],[Budget_Margin]]=0,
"",
IF(
Table1[[#This Row],[Budget_Margin]]&gt;0,
(Table1[[#This Row],[Gross_Margin]]-Table1[[#This Row],[Budget_Margin]]) / Table1[[#This Row],[Budget_Margin]],
(Table1[[#This Row],[Gross_Margin]]-Table1[[#This Row],[Budget_Margin]]) / ABS(Table1[[#This Row],[Budget_Margin]])
)
)</f>
        <v>1.5</v>
      </c>
      <c r="X2909" s="5" t="str">
        <f>IF(Table1[[#This Row],[Margin_Var]]&gt;=0, "Above Budget", "Below Budget")</f>
        <v>Above Budget</v>
      </c>
      <c r="Y2909" s="5">
        <f>IFERROR(Table1[[#This Row],[Gross_Margin]]/Table1[[#This Row],[Actual_Sales]],0)</f>
        <v>0.6097560975609756</v>
      </c>
      <c r="Z2909" s="5">
        <f>Table1[[#This Row],[Actual_Profit]]/Table1[[#This Row],[Actual_Sales]]</f>
        <v>0.21951219512195122</v>
      </c>
      <c r="AA2909">
        <v>16</v>
      </c>
      <c r="AB2909" s="5">
        <f>IFERROR(Table1[[#This Row],[Expenses]]/Table1[[#This Row],[Actual_Sales]],0)</f>
        <v>0.3902439024390244</v>
      </c>
      <c r="AC2909">
        <v>4</v>
      </c>
      <c r="AD2909">
        <v>484</v>
      </c>
      <c r="AE2909" s="5">
        <f>IFERROR(Table1[[#This Row],[Inventory]]/Table1[[#This Row],[Actual_Sales]],0)</f>
        <v>11.804878048780488</v>
      </c>
    </row>
    <row r="2910" spans="1:31" x14ac:dyDescent="0.25">
      <c r="A2910">
        <v>1304</v>
      </c>
      <c r="B2910">
        <v>508</v>
      </c>
      <c r="C2910">
        <v>13</v>
      </c>
      <c r="D2910" s="2">
        <v>40391</v>
      </c>
      <c r="E2910">
        <v>41</v>
      </c>
      <c r="F2910">
        <v>40</v>
      </c>
      <c r="G2910">
        <f>Table1[[#This Row],[Actual_Sales]]-Table1[[#This Row],[Budget_Sales]]</f>
        <v>1</v>
      </c>
      <c r="H2910" s="5">
        <f>IF(
Table1[[#This Row],[Budget_Sales]]=0,
"",
IF(
Table1[[#This Row],[Budget_Sales]]&gt;0,
(Table1[[#This Row],[Actual_Sales]]-Table1[[#This Row],[Budget_Sales]])/Table1[[#This Row],[Budget_Sales]],
(Table1[[#This Row],[Actual_Sales]]-Table1[[#This Row],[Budget_Sales]])/ABS(Table1[[#This Row],[Budget_Sales]])
)
)</f>
        <v>2.5000000000000001E-2</v>
      </c>
      <c r="I2910" s="5" t="str">
        <f>IF(Table1[[#This Row],[Sales_Var]]&gt;=0,"Above Budget","Below Budget")</f>
        <v>Above Budget</v>
      </c>
      <c r="J2910">
        <f>Table1[[#This Row],[Actual_Sales]]-(Table1[[#This Row],[COGS]]+Table1[[#This Row],[Expenses]])</f>
        <v>9</v>
      </c>
      <c r="K2910">
        <v>20</v>
      </c>
      <c r="L2910">
        <f>Table1[[#This Row],[Actual_Profit]]-Table1[[#This Row],[Budget_Profit]]</f>
        <v>-11</v>
      </c>
      <c r="M2910" s="5">
        <f>IF(
Table1[[#This Row],[Budget_Profit]]=0,
"",
IF(
Table1[[#This Row],[Budget_Profit]]&gt;0,
(Table1[[#This Row],[Actual_Profit]]-Table1[[#This Row],[Budget_Profit]])/Table1[[#This Row],[Budget_Profit]],
(Table1[[#This Row],[Actual_Profit]]-Table1[[#This Row],[Budget_Profit]])/ABS(Table1[[#This Row],[Budget_Profit]])
)
)</f>
        <v>-0.55000000000000004</v>
      </c>
      <c r="N2910" s="5" t="str">
        <f>IF(Table1[[#This Row],[Profit_Var]]&gt;=0, "Above Budget", "Below Budget")</f>
        <v>Below Budget</v>
      </c>
      <c r="O2910">
        <v>16</v>
      </c>
      <c r="P2910">
        <v>10</v>
      </c>
      <c r="Q2910">
        <f>Table1[[#This Row],[COGS]]-Table1[[#This Row],[Budget_COGS]]</f>
        <v>6</v>
      </c>
      <c r="R2910" s="5">
        <f>IF(
Table1[[#This Row],[Budget_COGS]]=0,
"",
IF(
Table1[[#This Row],[Budget_COGS]]&gt;0,
(Table1[[#This Row],[Budget_COGS]]-Table1[[#This Row],[COGS]]) / Table1[[#This Row],[Budget_COGS]],
(Table1[[#This Row],[Budget_COGS]]-Table1[[#This Row],[COGS]]) / ABS(Table1[[#This Row],[Budget_COGS]])
)
)</f>
        <v>-0.6</v>
      </c>
      <c r="S2910" s="5" t="str">
        <f>IF(Table1[[#This Row],[COGS _Var]]&gt;=0, "Above Budget", "Below Budget")</f>
        <v>Above Budget</v>
      </c>
      <c r="T2910">
        <f>Table1[[#This Row],[Actual_Sales]]-Table1[[#This Row],[COGS]]</f>
        <v>25</v>
      </c>
      <c r="U2910">
        <v>30</v>
      </c>
      <c r="V2910">
        <f>Table1[[#This Row],[Gross_Margin]]-Table1[[#This Row],[Budget_Margin]]</f>
        <v>-5</v>
      </c>
      <c r="W2910" s="5">
        <f>IF(
Table1[[#This Row],[Budget_Margin]]=0,
"",
IF(
Table1[[#This Row],[Budget_Margin]]&gt;0,
(Table1[[#This Row],[Gross_Margin]]-Table1[[#This Row],[Budget_Margin]]) / Table1[[#This Row],[Budget_Margin]],
(Table1[[#This Row],[Gross_Margin]]-Table1[[#This Row],[Budget_Margin]]) / ABS(Table1[[#This Row],[Budget_Margin]])
)
)</f>
        <v>-0.16666666666666666</v>
      </c>
      <c r="X2910" s="5" t="str">
        <f>IF(Table1[[#This Row],[Margin_Var]]&gt;=0, "Above Budget", "Below Budget")</f>
        <v>Below Budget</v>
      </c>
      <c r="Y2910" s="5">
        <f>IFERROR(Table1[[#This Row],[Gross_Margin]]/Table1[[#This Row],[Actual_Sales]],0)</f>
        <v>0.6097560975609756</v>
      </c>
      <c r="Z2910" s="5">
        <f>Table1[[#This Row],[Actual_Profit]]/Table1[[#This Row],[Actual_Sales]]</f>
        <v>0.21951219512195122</v>
      </c>
      <c r="AA2910">
        <v>16</v>
      </c>
      <c r="AB2910" s="5">
        <f>IFERROR(Table1[[#This Row],[Expenses]]/Table1[[#This Row],[Actual_Sales]],0)</f>
        <v>0.3902439024390244</v>
      </c>
      <c r="AC2910">
        <v>4</v>
      </c>
      <c r="AD2910">
        <v>484</v>
      </c>
      <c r="AE2910" s="5">
        <f>IFERROR(Table1[[#This Row],[Inventory]]/Table1[[#This Row],[Actual_Sales]],0)</f>
        <v>11.804878048780488</v>
      </c>
    </row>
    <row r="2911" spans="1:31" x14ac:dyDescent="0.25">
      <c r="A2911">
        <v>468</v>
      </c>
      <c r="B2911">
        <v>712</v>
      </c>
      <c r="C2911">
        <v>5</v>
      </c>
      <c r="D2911" s="2">
        <v>40238</v>
      </c>
      <c r="E2911">
        <v>41</v>
      </c>
      <c r="F2911">
        <v>40</v>
      </c>
      <c r="G2911">
        <f>Table1[[#This Row],[Actual_Sales]]-Table1[[#This Row],[Budget_Sales]]</f>
        <v>1</v>
      </c>
      <c r="H2911" s="5">
        <f>IF(
Table1[[#This Row],[Budget_Sales]]=0,
"",
IF(
Table1[[#This Row],[Budget_Sales]]&gt;0,
(Table1[[#This Row],[Actual_Sales]]-Table1[[#This Row],[Budget_Sales]])/Table1[[#This Row],[Budget_Sales]],
(Table1[[#This Row],[Actual_Sales]]-Table1[[#This Row],[Budget_Sales]])/ABS(Table1[[#This Row],[Budget_Sales]])
)
)</f>
        <v>2.5000000000000001E-2</v>
      </c>
      <c r="I2911" s="5" t="str">
        <f>IF(Table1[[#This Row],[Sales_Var]]&gt;=0,"Above Budget","Below Budget")</f>
        <v>Above Budget</v>
      </c>
      <c r="J2911">
        <f>Table1[[#This Row],[Actual_Sales]]-(Table1[[#This Row],[COGS]]+Table1[[#This Row],[Expenses]])</f>
        <v>9</v>
      </c>
      <c r="K2911">
        <v>20</v>
      </c>
      <c r="L2911">
        <f>Table1[[#This Row],[Actual_Profit]]-Table1[[#This Row],[Budget_Profit]]</f>
        <v>-11</v>
      </c>
      <c r="M2911" s="5">
        <f>IF(
Table1[[#This Row],[Budget_Profit]]=0,
"",
IF(
Table1[[#This Row],[Budget_Profit]]&gt;0,
(Table1[[#This Row],[Actual_Profit]]-Table1[[#This Row],[Budget_Profit]])/Table1[[#This Row],[Budget_Profit]],
(Table1[[#This Row],[Actual_Profit]]-Table1[[#This Row],[Budget_Profit]])/ABS(Table1[[#This Row],[Budget_Profit]])
)
)</f>
        <v>-0.55000000000000004</v>
      </c>
      <c r="N2911" s="5" t="str">
        <f>IF(Table1[[#This Row],[Profit_Var]]&gt;=0, "Above Budget", "Below Budget")</f>
        <v>Below Budget</v>
      </c>
      <c r="O2911">
        <v>16</v>
      </c>
      <c r="P2911">
        <v>10</v>
      </c>
      <c r="Q2911">
        <f>Table1[[#This Row],[COGS]]-Table1[[#This Row],[Budget_COGS]]</f>
        <v>6</v>
      </c>
      <c r="R2911" s="5">
        <f>IF(
Table1[[#This Row],[Budget_COGS]]=0,
"",
IF(
Table1[[#This Row],[Budget_COGS]]&gt;0,
(Table1[[#This Row],[Budget_COGS]]-Table1[[#This Row],[COGS]]) / Table1[[#This Row],[Budget_COGS]],
(Table1[[#This Row],[Budget_COGS]]-Table1[[#This Row],[COGS]]) / ABS(Table1[[#This Row],[Budget_COGS]])
)
)</f>
        <v>-0.6</v>
      </c>
      <c r="S2911" s="5" t="str">
        <f>IF(Table1[[#This Row],[COGS _Var]]&gt;=0, "Above Budget", "Below Budget")</f>
        <v>Above Budget</v>
      </c>
      <c r="T2911">
        <f>Table1[[#This Row],[Actual_Sales]]-Table1[[#This Row],[COGS]]</f>
        <v>25</v>
      </c>
      <c r="U2911">
        <v>30</v>
      </c>
      <c r="V2911">
        <f>Table1[[#This Row],[Gross_Margin]]-Table1[[#This Row],[Budget_Margin]]</f>
        <v>-5</v>
      </c>
      <c r="W2911" s="5">
        <f>IF(
Table1[[#This Row],[Budget_Margin]]=0,
"",
IF(
Table1[[#This Row],[Budget_Margin]]&gt;0,
(Table1[[#This Row],[Gross_Margin]]-Table1[[#This Row],[Budget_Margin]]) / Table1[[#This Row],[Budget_Margin]],
(Table1[[#This Row],[Gross_Margin]]-Table1[[#This Row],[Budget_Margin]]) / ABS(Table1[[#This Row],[Budget_Margin]])
)
)</f>
        <v>-0.16666666666666666</v>
      </c>
      <c r="X2911" s="5" t="str">
        <f>IF(Table1[[#This Row],[Margin_Var]]&gt;=0, "Above Budget", "Below Budget")</f>
        <v>Below Budget</v>
      </c>
      <c r="Y2911" s="5">
        <f>IFERROR(Table1[[#This Row],[Gross_Margin]]/Table1[[#This Row],[Actual_Sales]],0)</f>
        <v>0.6097560975609756</v>
      </c>
      <c r="Z2911" s="5">
        <f>Table1[[#This Row],[Actual_Profit]]/Table1[[#This Row],[Actual_Sales]]</f>
        <v>0.21951219512195122</v>
      </c>
      <c r="AA2911">
        <v>16</v>
      </c>
      <c r="AB2911" s="5">
        <f>IFERROR(Table1[[#This Row],[Expenses]]/Table1[[#This Row],[Actual_Sales]],0)</f>
        <v>0.3902439024390244</v>
      </c>
      <c r="AC2911">
        <v>4</v>
      </c>
      <c r="AD2911">
        <v>772</v>
      </c>
      <c r="AE2911" s="5">
        <f>IFERROR(Table1[[#This Row],[Inventory]]/Table1[[#This Row],[Actual_Sales]],0)</f>
        <v>18.829268292682926</v>
      </c>
    </row>
    <row r="2912" spans="1:31" x14ac:dyDescent="0.25">
      <c r="A2912">
        <v>1765</v>
      </c>
      <c r="B2912">
        <v>971</v>
      </c>
      <c r="C2912">
        <v>5</v>
      </c>
      <c r="D2912" s="2">
        <v>40452</v>
      </c>
      <c r="E2912">
        <v>123</v>
      </c>
      <c r="F2912">
        <v>100</v>
      </c>
      <c r="G2912">
        <f>Table1[[#This Row],[Actual_Sales]]-Table1[[#This Row],[Budget_Sales]]</f>
        <v>23</v>
      </c>
      <c r="H2912" s="5">
        <f>IF(
Table1[[#This Row],[Budget_Sales]]=0,
"",
IF(
Table1[[#This Row],[Budget_Sales]]&gt;0,
(Table1[[#This Row],[Actual_Sales]]-Table1[[#This Row],[Budget_Sales]])/Table1[[#This Row],[Budget_Sales]],
(Table1[[#This Row],[Actual_Sales]]-Table1[[#This Row],[Budget_Sales]])/ABS(Table1[[#This Row],[Budget_Sales]])
)
)</f>
        <v>0.23</v>
      </c>
      <c r="I2912" s="5" t="str">
        <f>IF(Table1[[#This Row],[Sales_Var]]&gt;=0,"Above Budget","Below Budget")</f>
        <v>Above Budget</v>
      </c>
      <c r="J2912">
        <f>Table1[[#This Row],[Actual_Sales]]-(Table1[[#This Row],[COGS]]+Table1[[#This Row],[Expenses]])</f>
        <v>27</v>
      </c>
      <c r="K2912">
        <v>60</v>
      </c>
      <c r="L2912">
        <f>Table1[[#This Row],[Actual_Profit]]-Table1[[#This Row],[Budget_Profit]]</f>
        <v>-33</v>
      </c>
      <c r="M2912" s="5">
        <f>IF(
Table1[[#This Row],[Budget_Profit]]=0,
"",
IF(
Table1[[#This Row],[Budget_Profit]]&gt;0,
(Table1[[#This Row],[Actual_Profit]]-Table1[[#This Row],[Budget_Profit]])/Table1[[#This Row],[Budget_Profit]],
(Table1[[#This Row],[Actual_Profit]]-Table1[[#This Row],[Budget_Profit]])/ABS(Table1[[#This Row],[Budget_Profit]])
)
)</f>
        <v>-0.55000000000000004</v>
      </c>
      <c r="N2912" s="5" t="str">
        <f>IF(Table1[[#This Row],[Profit_Var]]&gt;=0, "Above Budget", "Below Budget")</f>
        <v>Below Budget</v>
      </c>
      <c r="O2912">
        <v>52</v>
      </c>
      <c r="P2912">
        <v>30</v>
      </c>
      <c r="Q2912">
        <f>Table1[[#This Row],[COGS]]-Table1[[#This Row],[Budget_COGS]]</f>
        <v>22</v>
      </c>
      <c r="R2912" s="5">
        <f>IF(
Table1[[#This Row],[Budget_COGS]]=0,
"",
IF(
Table1[[#This Row],[Budget_COGS]]&gt;0,
(Table1[[#This Row],[Budget_COGS]]-Table1[[#This Row],[COGS]]) / Table1[[#This Row],[Budget_COGS]],
(Table1[[#This Row],[Budget_COGS]]-Table1[[#This Row],[COGS]]) / ABS(Table1[[#This Row],[Budget_COGS]])
)
)</f>
        <v>-0.73333333333333328</v>
      </c>
      <c r="S2912" s="5" t="str">
        <f>IF(Table1[[#This Row],[COGS _Var]]&gt;=0, "Above Budget", "Below Budget")</f>
        <v>Above Budget</v>
      </c>
      <c r="T2912">
        <f>Table1[[#This Row],[Actual_Sales]]-Table1[[#This Row],[COGS]]</f>
        <v>71</v>
      </c>
      <c r="U2912">
        <v>70</v>
      </c>
      <c r="V2912">
        <f>Table1[[#This Row],[Gross_Margin]]-Table1[[#This Row],[Budget_Margin]]</f>
        <v>1</v>
      </c>
      <c r="W2912" s="5">
        <f>IF(
Table1[[#This Row],[Budget_Margin]]=0,
"",
IF(
Table1[[#This Row],[Budget_Margin]]&gt;0,
(Table1[[#This Row],[Gross_Margin]]-Table1[[#This Row],[Budget_Margin]]) / Table1[[#This Row],[Budget_Margin]],
(Table1[[#This Row],[Gross_Margin]]-Table1[[#This Row],[Budget_Margin]]) / ABS(Table1[[#This Row],[Budget_Margin]])
)
)</f>
        <v>1.4285714285714285E-2</v>
      </c>
      <c r="X2912" s="5" t="str">
        <f>IF(Table1[[#This Row],[Margin_Var]]&gt;=0, "Above Budget", "Below Budget")</f>
        <v>Above Budget</v>
      </c>
      <c r="Y2912" s="5">
        <f>IFERROR(Table1[[#This Row],[Gross_Margin]]/Table1[[#This Row],[Actual_Sales]],0)</f>
        <v>0.57723577235772361</v>
      </c>
      <c r="Z2912" s="5">
        <f>Table1[[#This Row],[Actual_Profit]]/Table1[[#This Row],[Actual_Sales]]</f>
        <v>0.21951219512195122</v>
      </c>
      <c r="AA2912">
        <v>44</v>
      </c>
      <c r="AB2912" s="5">
        <f>IFERROR(Table1[[#This Row],[Expenses]]/Table1[[#This Row],[Actual_Sales]],0)</f>
        <v>0.35772357723577236</v>
      </c>
      <c r="AC2912">
        <v>17</v>
      </c>
      <c r="AD2912">
        <v>405</v>
      </c>
      <c r="AE2912" s="5">
        <f>IFERROR(Table1[[#This Row],[Inventory]]/Table1[[#This Row],[Actual_Sales]],0)</f>
        <v>3.2926829268292681</v>
      </c>
    </row>
    <row r="2913" spans="1:31" x14ac:dyDescent="0.25">
      <c r="A2913">
        <v>747</v>
      </c>
      <c r="B2913">
        <v>330</v>
      </c>
      <c r="C2913">
        <v>1</v>
      </c>
      <c r="D2913" s="2">
        <v>40299</v>
      </c>
      <c r="E2913">
        <v>123</v>
      </c>
      <c r="F2913">
        <v>120</v>
      </c>
      <c r="G2913">
        <f>Table1[[#This Row],[Actual_Sales]]-Table1[[#This Row],[Budget_Sales]]</f>
        <v>3</v>
      </c>
      <c r="H2913" s="5">
        <f>IF(
Table1[[#This Row],[Budget_Sales]]=0,
"",
IF(
Table1[[#This Row],[Budget_Sales]]&gt;0,
(Table1[[#This Row],[Actual_Sales]]-Table1[[#This Row],[Budget_Sales]])/Table1[[#This Row],[Budget_Sales]],
(Table1[[#This Row],[Actual_Sales]]-Table1[[#This Row],[Budget_Sales]])/ABS(Table1[[#This Row],[Budget_Sales]])
)
)</f>
        <v>2.5000000000000001E-2</v>
      </c>
      <c r="I2913" s="5" t="str">
        <f>IF(Table1[[#This Row],[Sales_Var]]&gt;=0,"Above Budget","Below Budget")</f>
        <v>Above Budget</v>
      </c>
      <c r="J2913">
        <f>Table1[[#This Row],[Actual_Sales]]-(Table1[[#This Row],[COGS]]+Table1[[#This Row],[Expenses]])</f>
        <v>27</v>
      </c>
      <c r="K2913">
        <v>40</v>
      </c>
      <c r="L2913">
        <f>Table1[[#This Row],[Actual_Profit]]-Table1[[#This Row],[Budget_Profit]]</f>
        <v>-13</v>
      </c>
      <c r="M2913" s="5">
        <f>IF(
Table1[[#This Row],[Budget_Profit]]=0,
"",
IF(
Table1[[#This Row],[Budget_Profit]]&gt;0,
(Table1[[#This Row],[Actual_Profit]]-Table1[[#This Row],[Budget_Profit]])/Table1[[#This Row],[Budget_Profit]],
(Table1[[#This Row],[Actual_Profit]]-Table1[[#This Row],[Budget_Profit]])/ABS(Table1[[#This Row],[Budget_Profit]])
)
)</f>
        <v>-0.32500000000000001</v>
      </c>
      <c r="N2913" s="5" t="str">
        <f>IF(Table1[[#This Row],[Profit_Var]]&gt;=0, "Above Budget", "Below Budget")</f>
        <v>Below Budget</v>
      </c>
      <c r="O2913">
        <v>52</v>
      </c>
      <c r="P2913">
        <v>50</v>
      </c>
      <c r="Q2913">
        <f>Table1[[#This Row],[COGS]]-Table1[[#This Row],[Budget_COGS]]</f>
        <v>2</v>
      </c>
      <c r="R2913" s="5">
        <f>IF(
Table1[[#This Row],[Budget_COGS]]=0,
"",
IF(
Table1[[#This Row],[Budget_COGS]]&gt;0,
(Table1[[#This Row],[Budget_COGS]]-Table1[[#This Row],[COGS]]) / Table1[[#This Row],[Budget_COGS]],
(Table1[[#This Row],[Budget_COGS]]-Table1[[#This Row],[COGS]]) / ABS(Table1[[#This Row],[Budget_COGS]])
)
)</f>
        <v>-0.04</v>
      </c>
      <c r="S2913" s="5" t="str">
        <f>IF(Table1[[#This Row],[COGS _Var]]&gt;=0, "Above Budget", "Below Budget")</f>
        <v>Above Budget</v>
      </c>
      <c r="T2913">
        <f>Table1[[#This Row],[Actual_Sales]]-Table1[[#This Row],[COGS]]</f>
        <v>71</v>
      </c>
      <c r="U2913">
        <v>70</v>
      </c>
      <c r="V2913">
        <f>Table1[[#This Row],[Gross_Margin]]-Table1[[#This Row],[Budget_Margin]]</f>
        <v>1</v>
      </c>
      <c r="W2913" s="5">
        <f>IF(
Table1[[#This Row],[Budget_Margin]]=0,
"",
IF(
Table1[[#This Row],[Budget_Margin]]&gt;0,
(Table1[[#This Row],[Gross_Margin]]-Table1[[#This Row],[Budget_Margin]]) / Table1[[#This Row],[Budget_Margin]],
(Table1[[#This Row],[Gross_Margin]]-Table1[[#This Row],[Budget_Margin]]) / ABS(Table1[[#This Row],[Budget_Margin]])
)
)</f>
        <v>1.4285714285714285E-2</v>
      </c>
      <c r="X2913" s="5" t="str">
        <f>IF(Table1[[#This Row],[Margin_Var]]&gt;=0, "Above Budget", "Below Budget")</f>
        <v>Above Budget</v>
      </c>
      <c r="Y2913" s="5">
        <f>IFERROR(Table1[[#This Row],[Gross_Margin]]/Table1[[#This Row],[Actual_Sales]],0)</f>
        <v>0.57723577235772361</v>
      </c>
      <c r="Z2913" s="5">
        <f>Table1[[#This Row],[Actual_Profit]]/Table1[[#This Row],[Actual_Sales]]</f>
        <v>0.21951219512195122</v>
      </c>
      <c r="AA2913">
        <v>44</v>
      </c>
      <c r="AB2913" s="5">
        <f>IFERROR(Table1[[#This Row],[Expenses]]/Table1[[#This Row],[Actual_Sales]],0)</f>
        <v>0.35772357723577236</v>
      </c>
      <c r="AC2913">
        <v>17</v>
      </c>
      <c r="AD2913">
        <v>361</v>
      </c>
      <c r="AE2913" s="5">
        <f>IFERROR(Table1[[#This Row],[Inventory]]/Table1[[#This Row],[Actual_Sales]],0)</f>
        <v>2.934959349593496</v>
      </c>
    </row>
    <row r="2914" spans="1:31" x14ac:dyDescent="0.25">
      <c r="A2914">
        <v>801</v>
      </c>
      <c r="B2914">
        <v>541</v>
      </c>
      <c r="C2914">
        <v>5</v>
      </c>
      <c r="D2914" s="2">
        <v>40299</v>
      </c>
      <c r="E2914">
        <v>123</v>
      </c>
      <c r="F2914">
        <v>110</v>
      </c>
      <c r="G2914">
        <f>Table1[[#This Row],[Actual_Sales]]-Table1[[#This Row],[Budget_Sales]]</f>
        <v>13</v>
      </c>
      <c r="H2914" s="5">
        <f>IF(
Table1[[#This Row],[Budget_Sales]]=0,
"",
IF(
Table1[[#This Row],[Budget_Sales]]&gt;0,
(Table1[[#This Row],[Actual_Sales]]-Table1[[#This Row],[Budget_Sales]])/Table1[[#This Row],[Budget_Sales]],
(Table1[[#This Row],[Actual_Sales]]-Table1[[#This Row],[Budget_Sales]])/ABS(Table1[[#This Row],[Budget_Sales]])
)
)</f>
        <v>0.11818181818181818</v>
      </c>
      <c r="I2914" s="5" t="str">
        <f>IF(Table1[[#This Row],[Sales_Var]]&gt;=0,"Above Budget","Below Budget")</f>
        <v>Above Budget</v>
      </c>
      <c r="J2914">
        <f>Table1[[#This Row],[Actual_Sales]]-(Table1[[#This Row],[COGS]]+Table1[[#This Row],[Expenses]])</f>
        <v>27</v>
      </c>
      <c r="K2914">
        <v>40</v>
      </c>
      <c r="L2914">
        <f>Table1[[#This Row],[Actual_Profit]]-Table1[[#This Row],[Budget_Profit]]</f>
        <v>-13</v>
      </c>
      <c r="M2914" s="5">
        <f>IF(
Table1[[#This Row],[Budget_Profit]]=0,
"",
IF(
Table1[[#This Row],[Budget_Profit]]&gt;0,
(Table1[[#This Row],[Actual_Profit]]-Table1[[#This Row],[Budget_Profit]])/Table1[[#This Row],[Budget_Profit]],
(Table1[[#This Row],[Actual_Profit]]-Table1[[#This Row],[Budget_Profit]])/ABS(Table1[[#This Row],[Budget_Profit]])
)
)</f>
        <v>-0.32500000000000001</v>
      </c>
      <c r="N2914" s="5" t="str">
        <f>IF(Table1[[#This Row],[Profit_Var]]&gt;=0, "Above Budget", "Below Budget")</f>
        <v>Below Budget</v>
      </c>
      <c r="O2914">
        <v>52</v>
      </c>
      <c r="P2914">
        <v>40</v>
      </c>
      <c r="Q2914">
        <f>Table1[[#This Row],[COGS]]-Table1[[#This Row],[Budget_COGS]]</f>
        <v>12</v>
      </c>
      <c r="R2914" s="5">
        <f>IF(
Table1[[#This Row],[Budget_COGS]]=0,
"",
IF(
Table1[[#This Row],[Budget_COGS]]&gt;0,
(Table1[[#This Row],[Budget_COGS]]-Table1[[#This Row],[COGS]]) / Table1[[#This Row],[Budget_COGS]],
(Table1[[#This Row],[Budget_COGS]]-Table1[[#This Row],[COGS]]) / ABS(Table1[[#This Row],[Budget_COGS]])
)
)</f>
        <v>-0.3</v>
      </c>
      <c r="S2914" s="5" t="str">
        <f>IF(Table1[[#This Row],[COGS _Var]]&gt;=0, "Above Budget", "Below Budget")</f>
        <v>Above Budget</v>
      </c>
      <c r="T2914">
        <f>Table1[[#This Row],[Actual_Sales]]-Table1[[#This Row],[COGS]]</f>
        <v>71</v>
      </c>
      <c r="U2914">
        <v>70</v>
      </c>
      <c r="V2914">
        <f>Table1[[#This Row],[Gross_Margin]]-Table1[[#This Row],[Budget_Margin]]</f>
        <v>1</v>
      </c>
      <c r="W2914" s="5">
        <f>IF(
Table1[[#This Row],[Budget_Margin]]=0,
"",
IF(
Table1[[#This Row],[Budget_Margin]]&gt;0,
(Table1[[#This Row],[Gross_Margin]]-Table1[[#This Row],[Budget_Margin]]) / Table1[[#This Row],[Budget_Margin]],
(Table1[[#This Row],[Gross_Margin]]-Table1[[#This Row],[Budget_Margin]]) / ABS(Table1[[#This Row],[Budget_Margin]])
)
)</f>
        <v>1.4285714285714285E-2</v>
      </c>
      <c r="X2914" s="5" t="str">
        <f>IF(Table1[[#This Row],[Margin_Var]]&gt;=0, "Above Budget", "Below Budget")</f>
        <v>Above Budget</v>
      </c>
      <c r="Y2914" s="5">
        <f>IFERROR(Table1[[#This Row],[Gross_Margin]]/Table1[[#This Row],[Actual_Sales]],0)</f>
        <v>0.57723577235772361</v>
      </c>
      <c r="Z2914" s="5">
        <f>Table1[[#This Row],[Actual_Profit]]/Table1[[#This Row],[Actual_Sales]]</f>
        <v>0.21951219512195122</v>
      </c>
      <c r="AA2914">
        <v>44</v>
      </c>
      <c r="AB2914" s="5">
        <f>IFERROR(Table1[[#This Row],[Expenses]]/Table1[[#This Row],[Actual_Sales]],0)</f>
        <v>0.35772357723577236</v>
      </c>
      <c r="AC2914">
        <v>17</v>
      </c>
      <c r="AD2914">
        <v>361</v>
      </c>
      <c r="AE2914" s="5">
        <f>IFERROR(Table1[[#This Row],[Inventory]]/Table1[[#This Row],[Actual_Sales]],0)</f>
        <v>2.934959349593496</v>
      </c>
    </row>
    <row r="2915" spans="1:31" x14ac:dyDescent="0.25">
      <c r="A2915">
        <v>870</v>
      </c>
      <c r="B2915">
        <v>915</v>
      </c>
      <c r="C2915">
        <v>8</v>
      </c>
      <c r="D2915" s="2">
        <v>40299</v>
      </c>
      <c r="E2915">
        <v>123</v>
      </c>
      <c r="F2915">
        <v>120</v>
      </c>
      <c r="G2915">
        <f>Table1[[#This Row],[Actual_Sales]]-Table1[[#This Row],[Budget_Sales]]</f>
        <v>3</v>
      </c>
      <c r="H2915" s="5">
        <f>IF(
Table1[[#This Row],[Budget_Sales]]=0,
"",
IF(
Table1[[#This Row],[Budget_Sales]]&gt;0,
(Table1[[#This Row],[Actual_Sales]]-Table1[[#This Row],[Budget_Sales]])/Table1[[#This Row],[Budget_Sales]],
(Table1[[#This Row],[Actual_Sales]]-Table1[[#This Row],[Budget_Sales]])/ABS(Table1[[#This Row],[Budget_Sales]])
)
)</f>
        <v>2.5000000000000001E-2</v>
      </c>
      <c r="I2915" s="5" t="str">
        <f>IF(Table1[[#This Row],[Sales_Var]]&gt;=0,"Above Budget","Below Budget")</f>
        <v>Above Budget</v>
      </c>
      <c r="J2915">
        <f>Table1[[#This Row],[Actual_Sales]]-(Table1[[#This Row],[COGS]]+Table1[[#This Row],[Expenses]])</f>
        <v>27</v>
      </c>
      <c r="K2915">
        <v>50</v>
      </c>
      <c r="L2915">
        <f>Table1[[#This Row],[Actual_Profit]]-Table1[[#This Row],[Budget_Profit]]</f>
        <v>-23</v>
      </c>
      <c r="M2915" s="5">
        <f>IF(
Table1[[#This Row],[Budget_Profit]]=0,
"",
IF(
Table1[[#This Row],[Budget_Profit]]&gt;0,
(Table1[[#This Row],[Actual_Profit]]-Table1[[#This Row],[Budget_Profit]])/Table1[[#This Row],[Budget_Profit]],
(Table1[[#This Row],[Actual_Profit]]-Table1[[#This Row],[Budget_Profit]])/ABS(Table1[[#This Row],[Budget_Profit]])
)
)</f>
        <v>-0.46</v>
      </c>
      <c r="N2915" s="5" t="str">
        <f>IF(Table1[[#This Row],[Profit_Var]]&gt;=0, "Above Budget", "Below Budget")</f>
        <v>Below Budget</v>
      </c>
      <c r="O2915">
        <v>52</v>
      </c>
      <c r="P2915">
        <v>40</v>
      </c>
      <c r="Q2915">
        <f>Table1[[#This Row],[COGS]]-Table1[[#This Row],[Budget_COGS]]</f>
        <v>12</v>
      </c>
      <c r="R2915" s="5">
        <f>IF(
Table1[[#This Row],[Budget_COGS]]=0,
"",
IF(
Table1[[#This Row],[Budget_COGS]]&gt;0,
(Table1[[#This Row],[Budget_COGS]]-Table1[[#This Row],[COGS]]) / Table1[[#This Row],[Budget_COGS]],
(Table1[[#This Row],[Budget_COGS]]-Table1[[#This Row],[COGS]]) / ABS(Table1[[#This Row],[Budget_COGS]])
)
)</f>
        <v>-0.3</v>
      </c>
      <c r="S2915" s="5" t="str">
        <f>IF(Table1[[#This Row],[COGS _Var]]&gt;=0, "Above Budget", "Below Budget")</f>
        <v>Above Budget</v>
      </c>
      <c r="T2915">
        <f>Table1[[#This Row],[Actual_Sales]]-Table1[[#This Row],[COGS]]</f>
        <v>71</v>
      </c>
      <c r="U2915">
        <v>80</v>
      </c>
      <c r="V2915">
        <f>Table1[[#This Row],[Gross_Margin]]-Table1[[#This Row],[Budget_Margin]]</f>
        <v>-9</v>
      </c>
      <c r="W2915" s="5">
        <f>IF(
Table1[[#This Row],[Budget_Margin]]=0,
"",
IF(
Table1[[#This Row],[Budget_Margin]]&gt;0,
(Table1[[#This Row],[Gross_Margin]]-Table1[[#This Row],[Budget_Margin]]) / Table1[[#This Row],[Budget_Margin]],
(Table1[[#This Row],[Gross_Margin]]-Table1[[#This Row],[Budget_Margin]]) / ABS(Table1[[#This Row],[Budget_Margin]])
)
)</f>
        <v>-0.1125</v>
      </c>
      <c r="X2915" s="5" t="str">
        <f>IF(Table1[[#This Row],[Margin_Var]]&gt;=0, "Above Budget", "Below Budget")</f>
        <v>Below Budget</v>
      </c>
      <c r="Y2915" s="5">
        <f>IFERROR(Table1[[#This Row],[Gross_Margin]]/Table1[[#This Row],[Actual_Sales]],0)</f>
        <v>0.57723577235772361</v>
      </c>
      <c r="Z2915" s="5">
        <f>Table1[[#This Row],[Actual_Profit]]/Table1[[#This Row],[Actual_Sales]]</f>
        <v>0.21951219512195122</v>
      </c>
      <c r="AA2915">
        <v>44</v>
      </c>
      <c r="AB2915" s="5">
        <f>IFERROR(Table1[[#This Row],[Expenses]]/Table1[[#This Row],[Actual_Sales]],0)</f>
        <v>0.35772357723577236</v>
      </c>
      <c r="AC2915">
        <v>17</v>
      </c>
      <c r="AD2915">
        <v>361</v>
      </c>
      <c r="AE2915" s="5">
        <f>IFERROR(Table1[[#This Row],[Inventory]]/Table1[[#This Row],[Actual_Sales]],0)</f>
        <v>2.934959349593496</v>
      </c>
    </row>
    <row r="2916" spans="1:31" x14ac:dyDescent="0.25">
      <c r="A2916">
        <v>3630</v>
      </c>
      <c r="B2916">
        <v>573</v>
      </c>
      <c r="C2916">
        <v>2</v>
      </c>
      <c r="D2916" s="2">
        <v>40787</v>
      </c>
      <c r="E2916">
        <v>160</v>
      </c>
      <c r="F2916">
        <v>150</v>
      </c>
      <c r="G2916">
        <f>Table1[[#This Row],[Actual_Sales]]-Table1[[#This Row],[Budget_Sales]]</f>
        <v>10</v>
      </c>
      <c r="H2916" s="5">
        <f>IF(
Table1[[#This Row],[Budget_Sales]]=0,
"",
IF(
Table1[[#This Row],[Budget_Sales]]&gt;0,
(Table1[[#This Row],[Actual_Sales]]-Table1[[#This Row],[Budget_Sales]])/Table1[[#This Row],[Budget_Sales]],
(Table1[[#This Row],[Actual_Sales]]-Table1[[#This Row],[Budget_Sales]])/ABS(Table1[[#This Row],[Budget_Sales]])
)
)</f>
        <v>6.6666666666666666E-2</v>
      </c>
      <c r="I2916" s="5" t="str">
        <f>IF(Table1[[#This Row],[Sales_Var]]&gt;=0,"Above Budget","Below Budget")</f>
        <v>Above Budget</v>
      </c>
      <c r="J2916">
        <f>Table1[[#This Row],[Actual_Sales]]-(Table1[[#This Row],[COGS]]+Table1[[#This Row],[Expenses]])</f>
        <v>35</v>
      </c>
      <c r="K2916">
        <v>30</v>
      </c>
      <c r="L2916">
        <f>Table1[[#This Row],[Actual_Profit]]-Table1[[#This Row],[Budget_Profit]]</f>
        <v>5</v>
      </c>
      <c r="M2916" s="5">
        <f>IF(
Table1[[#This Row],[Budget_Profit]]=0,
"",
IF(
Table1[[#This Row],[Budget_Profit]]&gt;0,
(Table1[[#This Row],[Actual_Profit]]-Table1[[#This Row],[Budget_Profit]])/Table1[[#This Row],[Budget_Profit]],
(Table1[[#This Row],[Actual_Profit]]-Table1[[#This Row],[Budget_Profit]])/ABS(Table1[[#This Row],[Budget_Profit]])
)
)</f>
        <v>0.16666666666666666</v>
      </c>
      <c r="N2916" s="5" t="str">
        <f>IF(Table1[[#This Row],[Profit_Var]]&gt;=0, "Above Budget", "Below Budget")</f>
        <v>Above Budget</v>
      </c>
      <c r="O2916">
        <v>67</v>
      </c>
      <c r="P2916">
        <v>70</v>
      </c>
      <c r="Q2916">
        <f>Table1[[#This Row],[COGS]]-Table1[[#This Row],[Budget_COGS]]</f>
        <v>-3</v>
      </c>
      <c r="R2916" s="5">
        <f>IF(
Table1[[#This Row],[Budget_COGS]]=0,
"",
IF(
Table1[[#This Row],[Budget_COGS]]&gt;0,
(Table1[[#This Row],[Budget_COGS]]-Table1[[#This Row],[COGS]]) / Table1[[#This Row],[Budget_COGS]],
(Table1[[#This Row],[Budget_COGS]]-Table1[[#This Row],[COGS]]) / ABS(Table1[[#This Row],[Budget_COGS]])
)
)</f>
        <v>4.2857142857142858E-2</v>
      </c>
      <c r="S2916" s="5" t="str">
        <f>IF(Table1[[#This Row],[COGS _Var]]&gt;=0, "Above Budget", "Below Budget")</f>
        <v>Below Budget</v>
      </c>
      <c r="T2916">
        <f>Table1[[#This Row],[Actual_Sales]]-Table1[[#This Row],[COGS]]</f>
        <v>93</v>
      </c>
      <c r="U2916">
        <v>80</v>
      </c>
      <c r="V2916">
        <f>Table1[[#This Row],[Gross_Margin]]-Table1[[#This Row],[Budget_Margin]]</f>
        <v>13</v>
      </c>
      <c r="W2916" s="5">
        <f>IF(
Table1[[#This Row],[Budget_Margin]]=0,
"",
IF(
Table1[[#This Row],[Budget_Margin]]&gt;0,
(Table1[[#This Row],[Gross_Margin]]-Table1[[#This Row],[Budget_Margin]]) / Table1[[#This Row],[Budget_Margin]],
(Table1[[#This Row],[Gross_Margin]]-Table1[[#This Row],[Budget_Margin]]) / ABS(Table1[[#This Row],[Budget_Margin]])
)
)</f>
        <v>0.16250000000000001</v>
      </c>
      <c r="X2916" s="5" t="str">
        <f>IF(Table1[[#This Row],[Margin_Var]]&gt;=0, "Above Budget", "Below Budget")</f>
        <v>Above Budget</v>
      </c>
      <c r="Y2916" s="5">
        <f>IFERROR(Table1[[#This Row],[Gross_Margin]]/Table1[[#This Row],[Actual_Sales]],0)</f>
        <v>0.58125000000000004</v>
      </c>
      <c r="Z2916" s="5">
        <f>Table1[[#This Row],[Actual_Profit]]/Table1[[#This Row],[Actual_Sales]]</f>
        <v>0.21875</v>
      </c>
      <c r="AA2916">
        <v>58</v>
      </c>
      <c r="AB2916" s="5">
        <f>IFERROR(Table1[[#This Row],[Expenses]]/Table1[[#This Row],[Actual_Sales]],0)</f>
        <v>0.36249999999999999</v>
      </c>
      <c r="AC2916">
        <v>25</v>
      </c>
      <c r="AD2916">
        <v>599</v>
      </c>
      <c r="AE2916" s="5">
        <f>IFERROR(Table1[[#This Row],[Inventory]]/Table1[[#This Row],[Actual_Sales]],0)</f>
        <v>3.7437499999999999</v>
      </c>
    </row>
    <row r="2917" spans="1:31" x14ac:dyDescent="0.25">
      <c r="A2917">
        <v>3717</v>
      </c>
      <c r="B2917">
        <v>985</v>
      </c>
      <c r="C2917">
        <v>9</v>
      </c>
      <c r="D2917" s="2">
        <v>40787</v>
      </c>
      <c r="E2917">
        <v>160</v>
      </c>
      <c r="F2917">
        <v>140</v>
      </c>
      <c r="G2917">
        <f>Table1[[#This Row],[Actual_Sales]]-Table1[[#This Row],[Budget_Sales]]</f>
        <v>20</v>
      </c>
      <c r="H2917" s="5">
        <f>IF(
Table1[[#This Row],[Budget_Sales]]=0,
"",
IF(
Table1[[#This Row],[Budget_Sales]]&gt;0,
(Table1[[#This Row],[Actual_Sales]]-Table1[[#This Row],[Budget_Sales]])/Table1[[#This Row],[Budget_Sales]],
(Table1[[#This Row],[Actual_Sales]]-Table1[[#This Row],[Budget_Sales]])/ABS(Table1[[#This Row],[Budget_Sales]])
)
)</f>
        <v>0.14285714285714285</v>
      </c>
      <c r="I2917" s="5" t="str">
        <f>IF(Table1[[#This Row],[Sales_Var]]&gt;=0,"Above Budget","Below Budget")</f>
        <v>Above Budget</v>
      </c>
      <c r="J2917">
        <f>Table1[[#This Row],[Actual_Sales]]-(Table1[[#This Row],[COGS]]+Table1[[#This Row],[Expenses]])</f>
        <v>35</v>
      </c>
      <c r="K2917">
        <v>30</v>
      </c>
      <c r="L2917">
        <f>Table1[[#This Row],[Actual_Profit]]-Table1[[#This Row],[Budget_Profit]]</f>
        <v>5</v>
      </c>
      <c r="M2917" s="5">
        <f>IF(
Table1[[#This Row],[Budget_Profit]]=0,
"",
IF(
Table1[[#This Row],[Budget_Profit]]&gt;0,
(Table1[[#This Row],[Actual_Profit]]-Table1[[#This Row],[Budget_Profit]])/Table1[[#This Row],[Budget_Profit]],
(Table1[[#This Row],[Actual_Profit]]-Table1[[#This Row],[Budget_Profit]])/ABS(Table1[[#This Row],[Budget_Profit]])
)
)</f>
        <v>0.16666666666666666</v>
      </c>
      <c r="N2917" s="5" t="str">
        <f>IF(Table1[[#This Row],[Profit_Var]]&gt;=0, "Above Budget", "Below Budget")</f>
        <v>Above Budget</v>
      </c>
      <c r="O2917">
        <v>67</v>
      </c>
      <c r="P2917">
        <v>60</v>
      </c>
      <c r="Q2917">
        <f>Table1[[#This Row],[COGS]]-Table1[[#This Row],[Budget_COGS]]</f>
        <v>7</v>
      </c>
      <c r="R2917" s="5">
        <f>IF(
Table1[[#This Row],[Budget_COGS]]=0,
"",
IF(
Table1[[#This Row],[Budget_COGS]]&gt;0,
(Table1[[#This Row],[Budget_COGS]]-Table1[[#This Row],[COGS]]) / Table1[[#This Row],[Budget_COGS]],
(Table1[[#This Row],[Budget_COGS]]-Table1[[#This Row],[COGS]]) / ABS(Table1[[#This Row],[Budget_COGS]])
)
)</f>
        <v>-0.11666666666666667</v>
      </c>
      <c r="S2917" s="5" t="str">
        <f>IF(Table1[[#This Row],[COGS _Var]]&gt;=0, "Above Budget", "Below Budget")</f>
        <v>Above Budget</v>
      </c>
      <c r="T2917">
        <f>Table1[[#This Row],[Actual_Sales]]-Table1[[#This Row],[COGS]]</f>
        <v>93</v>
      </c>
      <c r="U2917">
        <v>80</v>
      </c>
      <c r="V2917">
        <f>Table1[[#This Row],[Gross_Margin]]-Table1[[#This Row],[Budget_Margin]]</f>
        <v>13</v>
      </c>
      <c r="W2917" s="5">
        <f>IF(
Table1[[#This Row],[Budget_Margin]]=0,
"",
IF(
Table1[[#This Row],[Budget_Margin]]&gt;0,
(Table1[[#This Row],[Gross_Margin]]-Table1[[#This Row],[Budget_Margin]]) / Table1[[#This Row],[Budget_Margin]],
(Table1[[#This Row],[Gross_Margin]]-Table1[[#This Row],[Budget_Margin]]) / ABS(Table1[[#This Row],[Budget_Margin]])
)
)</f>
        <v>0.16250000000000001</v>
      </c>
      <c r="X2917" s="5" t="str">
        <f>IF(Table1[[#This Row],[Margin_Var]]&gt;=0, "Above Budget", "Below Budget")</f>
        <v>Above Budget</v>
      </c>
      <c r="Y2917" s="5">
        <f>IFERROR(Table1[[#This Row],[Gross_Margin]]/Table1[[#This Row],[Actual_Sales]],0)</f>
        <v>0.58125000000000004</v>
      </c>
      <c r="Z2917" s="5">
        <f>Table1[[#This Row],[Actual_Profit]]/Table1[[#This Row],[Actual_Sales]]</f>
        <v>0.21875</v>
      </c>
      <c r="AA2917">
        <v>58</v>
      </c>
      <c r="AB2917" s="5">
        <f>IFERROR(Table1[[#This Row],[Expenses]]/Table1[[#This Row],[Actual_Sales]],0)</f>
        <v>0.36249999999999999</v>
      </c>
      <c r="AC2917">
        <v>25</v>
      </c>
      <c r="AD2917">
        <v>599</v>
      </c>
      <c r="AE2917" s="5">
        <f>IFERROR(Table1[[#This Row],[Inventory]]/Table1[[#This Row],[Actual_Sales]],0)</f>
        <v>3.7437499999999999</v>
      </c>
    </row>
    <row r="2918" spans="1:31" x14ac:dyDescent="0.25">
      <c r="A2918">
        <v>420</v>
      </c>
      <c r="B2918">
        <v>505</v>
      </c>
      <c r="C2918">
        <v>2</v>
      </c>
      <c r="D2918" s="2">
        <v>40238</v>
      </c>
      <c r="E2918">
        <v>119</v>
      </c>
      <c r="F2918">
        <v>140</v>
      </c>
      <c r="G2918">
        <f>Table1[[#This Row],[Actual_Sales]]-Table1[[#This Row],[Budget_Sales]]</f>
        <v>-21</v>
      </c>
      <c r="H2918" s="5">
        <f>IF(
Table1[[#This Row],[Budget_Sales]]=0,
"",
IF(
Table1[[#This Row],[Budget_Sales]]&gt;0,
(Table1[[#This Row],[Actual_Sales]]-Table1[[#This Row],[Budget_Sales]])/Table1[[#This Row],[Budget_Sales]],
(Table1[[#This Row],[Actual_Sales]]-Table1[[#This Row],[Budget_Sales]])/ABS(Table1[[#This Row],[Budget_Sales]])
)
)</f>
        <v>-0.15</v>
      </c>
      <c r="I2918" s="5" t="str">
        <f>IF(Table1[[#This Row],[Sales_Var]]&gt;=0,"Above Budget","Below Budget")</f>
        <v>Below Budget</v>
      </c>
      <c r="J2918">
        <f>Table1[[#This Row],[Actual_Sales]]-(Table1[[#This Row],[COGS]]+Table1[[#This Row],[Expenses]])</f>
        <v>26</v>
      </c>
      <c r="K2918">
        <v>50</v>
      </c>
      <c r="L2918">
        <f>Table1[[#This Row],[Actual_Profit]]-Table1[[#This Row],[Budget_Profit]]</f>
        <v>-24</v>
      </c>
      <c r="M2918" s="5">
        <f>IF(
Table1[[#This Row],[Budget_Profit]]=0,
"",
IF(
Table1[[#This Row],[Budget_Profit]]&gt;0,
(Table1[[#This Row],[Actual_Profit]]-Table1[[#This Row],[Budget_Profit]])/Table1[[#This Row],[Budget_Profit]],
(Table1[[#This Row],[Actual_Profit]]-Table1[[#This Row],[Budget_Profit]])/ABS(Table1[[#This Row],[Budget_Profit]])
)
)</f>
        <v>-0.48</v>
      </c>
      <c r="N2918" s="5" t="str">
        <f>IF(Table1[[#This Row],[Profit_Var]]&gt;=0, "Above Budget", "Below Budget")</f>
        <v>Below Budget</v>
      </c>
      <c r="O2918">
        <v>47</v>
      </c>
      <c r="P2918">
        <v>50</v>
      </c>
      <c r="Q2918">
        <f>Table1[[#This Row],[COGS]]-Table1[[#This Row],[Budget_COGS]]</f>
        <v>-3</v>
      </c>
      <c r="R2918" s="5">
        <f>IF(
Table1[[#This Row],[Budget_COGS]]=0,
"",
IF(
Table1[[#This Row],[Budget_COGS]]&gt;0,
(Table1[[#This Row],[Budget_COGS]]-Table1[[#This Row],[COGS]]) / Table1[[#This Row],[Budget_COGS]],
(Table1[[#This Row],[Budget_COGS]]-Table1[[#This Row],[COGS]]) / ABS(Table1[[#This Row],[Budget_COGS]])
)
)</f>
        <v>0.06</v>
      </c>
      <c r="S2918" s="5" t="str">
        <f>IF(Table1[[#This Row],[COGS _Var]]&gt;=0, "Above Budget", "Below Budget")</f>
        <v>Below Budget</v>
      </c>
      <c r="T2918">
        <f>Table1[[#This Row],[Actual_Sales]]-Table1[[#This Row],[COGS]]</f>
        <v>72</v>
      </c>
      <c r="U2918">
        <v>90</v>
      </c>
      <c r="V2918">
        <f>Table1[[#This Row],[Gross_Margin]]-Table1[[#This Row],[Budget_Margin]]</f>
        <v>-18</v>
      </c>
      <c r="W2918" s="5">
        <f>IF(
Table1[[#This Row],[Budget_Margin]]=0,
"",
IF(
Table1[[#This Row],[Budget_Margin]]&gt;0,
(Table1[[#This Row],[Gross_Margin]]-Table1[[#This Row],[Budget_Margin]]) / Table1[[#This Row],[Budget_Margin]],
(Table1[[#This Row],[Gross_Margin]]-Table1[[#This Row],[Budget_Margin]]) / ABS(Table1[[#This Row],[Budget_Margin]])
)
)</f>
        <v>-0.2</v>
      </c>
      <c r="X2918" s="5" t="str">
        <f>IF(Table1[[#This Row],[Margin_Var]]&gt;=0, "Above Budget", "Below Budget")</f>
        <v>Below Budget</v>
      </c>
      <c r="Y2918" s="5">
        <f>IFERROR(Table1[[#This Row],[Gross_Margin]]/Table1[[#This Row],[Actual_Sales]],0)</f>
        <v>0.60504201680672265</v>
      </c>
      <c r="Z2918" s="5">
        <f>Table1[[#This Row],[Actual_Profit]]/Table1[[#This Row],[Actual_Sales]]</f>
        <v>0.21848739495798319</v>
      </c>
      <c r="AA2918">
        <v>46</v>
      </c>
      <c r="AB2918" s="5">
        <f>IFERROR(Table1[[#This Row],[Expenses]]/Table1[[#This Row],[Actual_Sales]],0)</f>
        <v>0.38655462184873951</v>
      </c>
      <c r="AC2918">
        <v>15</v>
      </c>
      <c r="AD2918">
        <v>361</v>
      </c>
      <c r="AE2918" s="5">
        <f>IFERROR(Table1[[#This Row],[Inventory]]/Table1[[#This Row],[Actual_Sales]],0)</f>
        <v>3.0336134453781511</v>
      </c>
    </row>
    <row r="2919" spans="1:31" x14ac:dyDescent="0.25">
      <c r="A2919">
        <v>452</v>
      </c>
      <c r="B2919">
        <v>603</v>
      </c>
      <c r="C2919">
        <v>2</v>
      </c>
      <c r="D2919" s="2">
        <v>40238</v>
      </c>
      <c r="E2919">
        <v>119</v>
      </c>
      <c r="F2919">
        <v>110</v>
      </c>
      <c r="G2919">
        <f>Table1[[#This Row],[Actual_Sales]]-Table1[[#This Row],[Budget_Sales]]</f>
        <v>9</v>
      </c>
      <c r="H2919" s="5">
        <f>IF(
Table1[[#This Row],[Budget_Sales]]=0,
"",
IF(
Table1[[#This Row],[Budget_Sales]]&gt;0,
(Table1[[#This Row],[Actual_Sales]]-Table1[[#This Row],[Budget_Sales]])/Table1[[#This Row],[Budget_Sales]],
(Table1[[#This Row],[Actual_Sales]]-Table1[[#This Row],[Budget_Sales]])/ABS(Table1[[#This Row],[Budget_Sales]])
)
)</f>
        <v>8.1818181818181818E-2</v>
      </c>
      <c r="I2919" s="5" t="str">
        <f>IF(Table1[[#This Row],[Sales_Var]]&gt;=0,"Above Budget","Below Budget")</f>
        <v>Above Budget</v>
      </c>
      <c r="J2919">
        <f>Table1[[#This Row],[Actual_Sales]]-(Table1[[#This Row],[COGS]]+Table1[[#This Row],[Expenses]])</f>
        <v>26</v>
      </c>
      <c r="K2919">
        <v>40</v>
      </c>
      <c r="L2919">
        <f>Table1[[#This Row],[Actual_Profit]]-Table1[[#This Row],[Budget_Profit]]</f>
        <v>-14</v>
      </c>
      <c r="M2919" s="5">
        <f>IF(
Table1[[#This Row],[Budget_Profit]]=0,
"",
IF(
Table1[[#This Row],[Budget_Profit]]&gt;0,
(Table1[[#This Row],[Actual_Profit]]-Table1[[#This Row],[Budget_Profit]])/Table1[[#This Row],[Budget_Profit]],
(Table1[[#This Row],[Actual_Profit]]-Table1[[#This Row],[Budget_Profit]])/ABS(Table1[[#This Row],[Budget_Profit]])
)
)</f>
        <v>-0.35</v>
      </c>
      <c r="N2919" s="5" t="str">
        <f>IF(Table1[[#This Row],[Profit_Var]]&gt;=0, "Above Budget", "Below Budget")</f>
        <v>Below Budget</v>
      </c>
      <c r="O2919">
        <v>47</v>
      </c>
      <c r="P2919">
        <v>40</v>
      </c>
      <c r="Q2919">
        <f>Table1[[#This Row],[COGS]]-Table1[[#This Row],[Budget_COGS]]</f>
        <v>7</v>
      </c>
      <c r="R2919" s="5">
        <f>IF(
Table1[[#This Row],[Budget_COGS]]=0,
"",
IF(
Table1[[#This Row],[Budget_COGS]]&gt;0,
(Table1[[#This Row],[Budget_COGS]]-Table1[[#This Row],[COGS]]) / Table1[[#This Row],[Budget_COGS]],
(Table1[[#This Row],[Budget_COGS]]-Table1[[#This Row],[COGS]]) / ABS(Table1[[#This Row],[Budget_COGS]])
)
)</f>
        <v>-0.17499999999999999</v>
      </c>
      <c r="S2919" s="5" t="str">
        <f>IF(Table1[[#This Row],[COGS _Var]]&gt;=0, "Above Budget", "Below Budget")</f>
        <v>Above Budget</v>
      </c>
      <c r="T2919">
        <f>Table1[[#This Row],[Actual_Sales]]-Table1[[#This Row],[COGS]]</f>
        <v>72</v>
      </c>
      <c r="U2919">
        <v>70</v>
      </c>
      <c r="V2919">
        <f>Table1[[#This Row],[Gross_Margin]]-Table1[[#This Row],[Budget_Margin]]</f>
        <v>2</v>
      </c>
      <c r="W2919" s="5">
        <f>IF(
Table1[[#This Row],[Budget_Margin]]=0,
"",
IF(
Table1[[#This Row],[Budget_Margin]]&gt;0,
(Table1[[#This Row],[Gross_Margin]]-Table1[[#This Row],[Budget_Margin]]) / Table1[[#This Row],[Budget_Margin]],
(Table1[[#This Row],[Gross_Margin]]-Table1[[#This Row],[Budget_Margin]]) / ABS(Table1[[#This Row],[Budget_Margin]])
)
)</f>
        <v>2.8571428571428571E-2</v>
      </c>
      <c r="X2919" s="5" t="str">
        <f>IF(Table1[[#This Row],[Margin_Var]]&gt;=0, "Above Budget", "Below Budget")</f>
        <v>Above Budget</v>
      </c>
      <c r="Y2919" s="5">
        <f>IFERROR(Table1[[#This Row],[Gross_Margin]]/Table1[[#This Row],[Actual_Sales]],0)</f>
        <v>0.60504201680672265</v>
      </c>
      <c r="Z2919" s="5">
        <f>Table1[[#This Row],[Actual_Profit]]/Table1[[#This Row],[Actual_Sales]]</f>
        <v>0.21848739495798319</v>
      </c>
      <c r="AA2919">
        <v>46</v>
      </c>
      <c r="AB2919" s="5">
        <f>IFERROR(Table1[[#This Row],[Expenses]]/Table1[[#This Row],[Actual_Sales]],0)</f>
        <v>0.38655462184873951</v>
      </c>
      <c r="AC2919">
        <v>15</v>
      </c>
      <c r="AD2919">
        <v>361</v>
      </c>
      <c r="AE2919" s="5">
        <f>IFERROR(Table1[[#This Row],[Inventory]]/Table1[[#This Row],[Actual_Sales]],0)</f>
        <v>3.0336134453781511</v>
      </c>
    </row>
    <row r="2920" spans="1:31" x14ac:dyDescent="0.25">
      <c r="A2920">
        <v>404</v>
      </c>
      <c r="B2920">
        <v>435</v>
      </c>
      <c r="C2920">
        <v>9</v>
      </c>
      <c r="D2920" s="2">
        <v>40238</v>
      </c>
      <c r="E2920">
        <v>119</v>
      </c>
      <c r="F2920">
        <v>100</v>
      </c>
      <c r="G2920">
        <f>Table1[[#This Row],[Actual_Sales]]-Table1[[#This Row],[Budget_Sales]]</f>
        <v>19</v>
      </c>
      <c r="H2920" s="5">
        <f>IF(
Table1[[#This Row],[Budget_Sales]]=0,
"",
IF(
Table1[[#This Row],[Budget_Sales]]&gt;0,
(Table1[[#This Row],[Actual_Sales]]-Table1[[#This Row],[Budget_Sales]])/Table1[[#This Row],[Budget_Sales]],
(Table1[[#This Row],[Actual_Sales]]-Table1[[#This Row],[Budget_Sales]])/ABS(Table1[[#This Row],[Budget_Sales]])
)
)</f>
        <v>0.19</v>
      </c>
      <c r="I2920" s="5" t="str">
        <f>IF(Table1[[#This Row],[Sales_Var]]&gt;=0,"Above Budget","Below Budget")</f>
        <v>Above Budget</v>
      </c>
      <c r="J2920">
        <f>Table1[[#This Row],[Actual_Sales]]-(Table1[[#This Row],[COGS]]+Table1[[#This Row],[Expenses]])</f>
        <v>26</v>
      </c>
      <c r="K2920">
        <v>30</v>
      </c>
      <c r="L2920">
        <f>Table1[[#This Row],[Actual_Profit]]-Table1[[#This Row],[Budget_Profit]]</f>
        <v>-4</v>
      </c>
      <c r="M2920" s="5">
        <f>IF(
Table1[[#This Row],[Budget_Profit]]=0,
"",
IF(
Table1[[#This Row],[Budget_Profit]]&gt;0,
(Table1[[#This Row],[Actual_Profit]]-Table1[[#This Row],[Budget_Profit]])/Table1[[#This Row],[Budget_Profit]],
(Table1[[#This Row],[Actual_Profit]]-Table1[[#This Row],[Budget_Profit]])/ABS(Table1[[#This Row],[Budget_Profit]])
)
)</f>
        <v>-0.13333333333333333</v>
      </c>
      <c r="N2920" s="5" t="str">
        <f>IF(Table1[[#This Row],[Profit_Var]]&gt;=0, "Above Budget", "Below Budget")</f>
        <v>Below Budget</v>
      </c>
      <c r="O2920">
        <v>47</v>
      </c>
      <c r="P2920">
        <v>40</v>
      </c>
      <c r="Q2920">
        <f>Table1[[#This Row],[COGS]]-Table1[[#This Row],[Budget_COGS]]</f>
        <v>7</v>
      </c>
      <c r="R2920" s="5">
        <f>IF(
Table1[[#This Row],[Budget_COGS]]=0,
"",
IF(
Table1[[#This Row],[Budget_COGS]]&gt;0,
(Table1[[#This Row],[Budget_COGS]]-Table1[[#This Row],[COGS]]) / Table1[[#This Row],[Budget_COGS]],
(Table1[[#This Row],[Budget_COGS]]-Table1[[#This Row],[COGS]]) / ABS(Table1[[#This Row],[Budget_COGS]])
)
)</f>
        <v>-0.17499999999999999</v>
      </c>
      <c r="S2920" s="5" t="str">
        <f>IF(Table1[[#This Row],[COGS _Var]]&gt;=0, "Above Budget", "Below Budget")</f>
        <v>Above Budget</v>
      </c>
      <c r="T2920">
        <f>Table1[[#This Row],[Actual_Sales]]-Table1[[#This Row],[COGS]]</f>
        <v>72</v>
      </c>
      <c r="U2920">
        <v>60</v>
      </c>
      <c r="V2920">
        <f>Table1[[#This Row],[Gross_Margin]]-Table1[[#This Row],[Budget_Margin]]</f>
        <v>12</v>
      </c>
      <c r="W2920" s="5">
        <f>IF(
Table1[[#This Row],[Budget_Margin]]=0,
"",
IF(
Table1[[#This Row],[Budget_Margin]]&gt;0,
(Table1[[#This Row],[Gross_Margin]]-Table1[[#This Row],[Budget_Margin]]) / Table1[[#This Row],[Budget_Margin]],
(Table1[[#This Row],[Gross_Margin]]-Table1[[#This Row],[Budget_Margin]]) / ABS(Table1[[#This Row],[Budget_Margin]])
)
)</f>
        <v>0.2</v>
      </c>
      <c r="X2920" s="5" t="str">
        <f>IF(Table1[[#This Row],[Margin_Var]]&gt;=0, "Above Budget", "Below Budget")</f>
        <v>Above Budget</v>
      </c>
      <c r="Y2920" s="5">
        <f>IFERROR(Table1[[#This Row],[Gross_Margin]]/Table1[[#This Row],[Actual_Sales]],0)</f>
        <v>0.60504201680672265</v>
      </c>
      <c r="Z2920" s="5">
        <f>Table1[[#This Row],[Actual_Profit]]/Table1[[#This Row],[Actual_Sales]]</f>
        <v>0.21848739495798319</v>
      </c>
      <c r="AA2920">
        <v>46</v>
      </c>
      <c r="AB2920" s="5">
        <f>IFERROR(Table1[[#This Row],[Expenses]]/Table1[[#This Row],[Actual_Sales]],0)</f>
        <v>0.38655462184873951</v>
      </c>
      <c r="AC2920">
        <v>15</v>
      </c>
      <c r="AD2920">
        <v>361</v>
      </c>
      <c r="AE2920" s="5">
        <f>IFERROR(Table1[[#This Row],[Inventory]]/Table1[[#This Row],[Actual_Sales]],0)</f>
        <v>3.0336134453781511</v>
      </c>
    </row>
    <row r="2921" spans="1:31" x14ac:dyDescent="0.25">
      <c r="A2921">
        <v>1377</v>
      </c>
      <c r="B2921">
        <v>801</v>
      </c>
      <c r="C2921">
        <v>1</v>
      </c>
      <c r="D2921" s="2">
        <v>40391</v>
      </c>
      <c r="E2921">
        <v>110</v>
      </c>
      <c r="F2921">
        <v>130</v>
      </c>
      <c r="G2921">
        <f>Table1[[#This Row],[Actual_Sales]]-Table1[[#This Row],[Budget_Sales]]</f>
        <v>-20</v>
      </c>
      <c r="H2921" s="5">
        <f>IF(
Table1[[#This Row],[Budget_Sales]]=0,
"",
IF(
Table1[[#This Row],[Budget_Sales]]&gt;0,
(Table1[[#This Row],[Actual_Sales]]-Table1[[#This Row],[Budget_Sales]])/Table1[[#This Row],[Budget_Sales]],
(Table1[[#This Row],[Actual_Sales]]-Table1[[#This Row],[Budget_Sales]])/ABS(Table1[[#This Row],[Budget_Sales]])
)
)</f>
        <v>-0.15384615384615385</v>
      </c>
      <c r="I2921" s="5" t="str">
        <f>IF(Table1[[#This Row],[Sales_Var]]&gt;=0,"Above Budget","Below Budget")</f>
        <v>Below Budget</v>
      </c>
      <c r="J2921">
        <f>Table1[[#This Row],[Actual_Sales]]-(Table1[[#This Row],[COGS]]+Table1[[#This Row],[Expenses]])</f>
        <v>24</v>
      </c>
      <c r="K2921">
        <v>40</v>
      </c>
      <c r="L2921">
        <f>Table1[[#This Row],[Actual_Profit]]-Table1[[#This Row],[Budget_Profit]]</f>
        <v>-16</v>
      </c>
      <c r="M2921" s="5">
        <f>IF(
Table1[[#This Row],[Budget_Profit]]=0,
"",
IF(
Table1[[#This Row],[Budget_Profit]]&gt;0,
(Table1[[#This Row],[Actual_Profit]]-Table1[[#This Row],[Budget_Profit]])/Table1[[#This Row],[Budget_Profit]],
(Table1[[#This Row],[Actual_Profit]]-Table1[[#This Row],[Budget_Profit]])/ABS(Table1[[#This Row],[Budget_Profit]])
)
)</f>
        <v>-0.4</v>
      </c>
      <c r="N2921" s="5" t="str">
        <f>IF(Table1[[#This Row],[Profit_Var]]&gt;=0, "Above Budget", "Below Budget")</f>
        <v>Below Budget</v>
      </c>
      <c r="O2921">
        <v>50</v>
      </c>
      <c r="P2921">
        <v>60</v>
      </c>
      <c r="Q2921">
        <f>Table1[[#This Row],[COGS]]-Table1[[#This Row],[Budget_COGS]]</f>
        <v>-10</v>
      </c>
      <c r="R2921" s="5">
        <f>IF(
Table1[[#This Row],[Budget_COGS]]=0,
"",
IF(
Table1[[#This Row],[Budget_COGS]]&gt;0,
(Table1[[#This Row],[Budget_COGS]]-Table1[[#This Row],[COGS]]) / Table1[[#This Row],[Budget_COGS]],
(Table1[[#This Row],[Budget_COGS]]-Table1[[#This Row],[COGS]]) / ABS(Table1[[#This Row],[Budget_COGS]])
)
)</f>
        <v>0.16666666666666666</v>
      </c>
      <c r="S2921" s="5" t="str">
        <f>IF(Table1[[#This Row],[COGS _Var]]&gt;=0, "Above Budget", "Below Budget")</f>
        <v>Below Budget</v>
      </c>
      <c r="T2921">
        <f>Table1[[#This Row],[Actual_Sales]]-Table1[[#This Row],[COGS]]</f>
        <v>60</v>
      </c>
      <c r="U2921">
        <v>70</v>
      </c>
      <c r="V2921">
        <f>Table1[[#This Row],[Gross_Margin]]-Table1[[#This Row],[Budget_Margin]]</f>
        <v>-10</v>
      </c>
      <c r="W2921" s="5">
        <f>IF(
Table1[[#This Row],[Budget_Margin]]=0,
"",
IF(
Table1[[#This Row],[Budget_Margin]]&gt;0,
(Table1[[#This Row],[Gross_Margin]]-Table1[[#This Row],[Budget_Margin]]) / Table1[[#This Row],[Budget_Margin]],
(Table1[[#This Row],[Gross_Margin]]-Table1[[#This Row],[Budget_Margin]]) / ABS(Table1[[#This Row],[Budget_Margin]])
)
)</f>
        <v>-0.14285714285714285</v>
      </c>
      <c r="X2921" s="5" t="str">
        <f>IF(Table1[[#This Row],[Margin_Var]]&gt;=0, "Above Budget", "Below Budget")</f>
        <v>Below Budget</v>
      </c>
      <c r="Y2921" s="5">
        <f>IFERROR(Table1[[#This Row],[Gross_Margin]]/Table1[[#This Row],[Actual_Sales]],0)</f>
        <v>0.54545454545454541</v>
      </c>
      <c r="Z2921" s="5">
        <f>Table1[[#This Row],[Actual_Profit]]/Table1[[#This Row],[Actual_Sales]]</f>
        <v>0.21818181818181817</v>
      </c>
      <c r="AA2921">
        <v>36</v>
      </c>
      <c r="AB2921" s="5">
        <f>IFERROR(Table1[[#This Row],[Expenses]]/Table1[[#This Row],[Actual_Sales]],0)</f>
        <v>0.32727272727272727</v>
      </c>
      <c r="AC2921">
        <v>15</v>
      </c>
      <c r="AD2921">
        <v>1064</v>
      </c>
      <c r="AE2921" s="5">
        <f>IFERROR(Table1[[#This Row],[Inventory]]/Table1[[#This Row],[Actual_Sales]],0)</f>
        <v>9.672727272727272</v>
      </c>
    </row>
    <row r="2922" spans="1:31" x14ac:dyDescent="0.25">
      <c r="A2922">
        <v>1384</v>
      </c>
      <c r="B2922">
        <v>816</v>
      </c>
      <c r="C2922">
        <v>3</v>
      </c>
      <c r="D2922" s="2">
        <v>40391</v>
      </c>
      <c r="E2922">
        <v>110</v>
      </c>
      <c r="F2922">
        <v>110</v>
      </c>
      <c r="G2922">
        <f>Table1[[#This Row],[Actual_Sales]]-Table1[[#This Row],[Budget_Sales]]</f>
        <v>0</v>
      </c>
      <c r="H2922" s="5">
        <f>IF(
Table1[[#This Row],[Budget_Sales]]=0,
"",
IF(
Table1[[#This Row],[Budget_Sales]]&gt;0,
(Table1[[#This Row],[Actual_Sales]]-Table1[[#This Row],[Budget_Sales]])/Table1[[#This Row],[Budget_Sales]],
(Table1[[#This Row],[Actual_Sales]]-Table1[[#This Row],[Budget_Sales]])/ABS(Table1[[#This Row],[Budget_Sales]])
)
)</f>
        <v>0</v>
      </c>
      <c r="I2922" s="5" t="str">
        <f>IF(Table1[[#This Row],[Sales_Var]]&gt;=0,"Above Budget","Below Budget")</f>
        <v>Above Budget</v>
      </c>
      <c r="J2922">
        <f>Table1[[#This Row],[Actual_Sales]]-(Table1[[#This Row],[COGS]]+Table1[[#This Row],[Expenses]])</f>
        <v>24</v>
      </c>
      <c r="K2922">
        <v>30</v>
      </c>
      <c r="L2922">
        <f>Table1[[#This Row],[Actual_Profit]]-Table1[[#This Row],[Budget_Profit]]</f>
        <v>-6</v>
      </c>
      <c r="M2922" s="5">
        <f>IF(
Table1[[#This Row],[Budget_Profit]]=0,
"",
IF(
Table1[[#This Row],[Budget_Profit]]&gt;0,
(Table1[[#This Row],[Actual_Profit]]-Table1[[#This Row],[Budget_Profit]])/Table1[[#This Row],[Budget_Profit]],
(Table1[[#This Row],[Actual_Profit]]-Table1[[#This Row],[Budget_Profit]])/ABS(Table1[[#This Row],[Budget_Profit]])
)
)</f>
        <v>-0.2</v>
      </c>
      <c r="N2922" s="5" t="str">
        <f>IF(Table1[[#This Row],[Profit_Var]]&gt;=0, "Above Budget", "Below Budget")</f>
        <v>Below Budget</v>
      </c>
      <c r="O2922">
        <v>50</v>
      </c>
      <c r="P2922">
        <v>50</v>
      </c>
      <c r="Q2922">
        <f>Table1[[#This Row],[COGS]]-Table1[[#This Row],[Budget_COGS]]</f>
        <v>0</v>
      </c>
      <c r="R2922" s="5">
        <f>IF(
Table1[[#This Row],[Budget_COGS]]=0,
"",
IF(
Table1[[#This Row],[Budget_COGS]]&gt;0,
(Table1[[#This Row],[Budget_COGS]]-Table1[[#This Row],[COGS]]) / Table1[[#This Row],[Budget_COGS]],
(Table1[[#This Row],[Budget_COGS]]-Table1[[#This Row],[COGS]]) / ABS(Table1[[#This Row],[Budget_COGS]])
)
)</f>
        <v>0</v>
      </c>
      <c r="S2922" s="5" t="str">
        <f>IF(Table1[[#This Row],[COGS _Var]]&gt;=0, "Above Budget", "Below Budget")</f>
        <v>Above Budget</v>
      </c>
      <c r="T2922">
        <f>Table1[[#This Row],[Actual_Sales]]-Table1[[#This Row],[COGS]]</f>
        <v>60</v>
      </c>
      <c r="U2922">
        <v>60</v>
      </c>
      <c r="V2922">
        <f>Table1[[#This Row],[Gross_Margin]]-Table1[[#This Row],[Budget_Margin]]</f>
        <v>0</v>
      </c>
      <c r="W2922" s="5">
        <f>IF(
Table1[[#This Row],[Budget_Margin]]=0,
"",
IF(
Table1[[#This Row],[Budget_Margin]]&gt;0,
(Table1[[#This Row],[Gross_Margin]]-Table1[[#This Row],[Budget_Margin]]) / Table1[[#This Row],[Budget_Margin]],
(Table1[[#This Row],[Gross_Margin]]-Table1[[#This Row],[Budget_Margin]]) / ABS(Table1[[#This Row],[Budget_Margin]])
)
)</f>
        <v>0</v>
      </c>
      <c r="X2922" s="5" t="str">
        <f>IF(Table1[[#This Row],[Margin_Var]]&gt;=0, "Above Budget", "Below Budget")</f>
        <v>Above Budget</v>
      </c>
      <c r="Y2922" s="5">
        <f>IFERROR(Table1[[#This Row],[Gross_Margin]]/Table1[[#This Row],[Actual_Sales]],0)</f>
        <v>0.54545454545454541</v>
      </c>
      <c r="Z2922" s="5">
        <f>Table1[[#This Row],[Actual_Profit]]/Table1[[#This Row],[Actual_Sales]]</f>
        <v>0.21818181818181817</v>
      </c>
      <c r="AA2922">
        <v>36</v>
      </c>
      <c r="AB2922" s="5">
        <f>IFERROR(Table1[[#This Row],[Expenses]]/Table1[[#This Row],[Actual_Sales]],0)</f>
        <v>0.32727272727272727</v>
      </c>
      <c r="AC2922">
        <v>15</v>
      </c>
      <c r="AD2922">
        <v>1064</v>
      </c>
      <c r="AE2922" s="5">
        <f>IFERROR(Table1[[#This Row],[Inventory]]/Table1[[#This Row],[Actual_Sales]],0)</f>
        <v>9.672727272727272</v>
      </c>
    </row>
    <row r="2923" spans="1:31" x14ac:dyDescent="0.25">
      <c r="A2923">
        <v>1407</v>
      </c>
      <c r="B2923">
        <v>959</v>
      </c>
      <c r="C2923">
        <v>10</v>
      </c>
      <c r="D2923" s="2">
        <v>40391</v>
      </c>
      <c r="E2923">
        <v>110</v>
      </c>
      <c r="F2923">
        <v>80</v>
      </c>
      <c r="G2923">
        <f>Table1[[#This Row],[Actual_Sales]]-Table1[[#This Row],[Budget_Sales]]</f>
        <v>30</v>
      </c>
      <c r="H2923" s="5">
        <f>IF(
Table1[[#This Row],[Budget_Sales]]=0,
"",
IF(
Table1[[#This Row],[Budget_Sales]]&gt;0,
(Table1[[#This Row],[Actual_Sales]]-Table1[[#This Row],[Budget_Sales]])/Table1[[#This Row],[Budget_Sales]],
(Table1[[#This Row],[Actual_Sales]]-Table1[[#This Row],[Budget_Sales]])/ABS(Table1[[#This Row],[Budget_Sales]])
)
)</f>
        <v>0.375</v>
      </c>
      <c r="I2923" s="5" t="str">
        <f>IF(Table1[[#This Row],[Sales_Var]]&gt;=0,"Above Budget","Below Budget")</f>
        <v>Above Budget</v>
      </c>
      <c r="J2923">
        <f>Table1[[#This Row],[Actual_Sales]]-(Table1[[#This Row],[COGS]]+Table1[[#This Row],[Expenses]])</f>
        <v>24</v>
      </c>
      <c r="K2923">
        <v>30</v>
      </c>
      <c r="L2923">
        <f>Table1[[#This Row],[Actual_Profit]]-Table1[[#This Row],[Budget_Profit]]</f>
        <v>-6</v>
      </c>
      <c r="M2923" s="5">
        <f>IF(
Table1[[#This Row],[Budget_Profit]]=0,
"",
IF(
Table1[[#This Row],[Budget_Profit]]&gt;0,
(Table1[[#This Row],[Actual_Profit]]-Table1[[#This Row],[Budget_Profit]])/Table1[[#This Row],[Budget_Profit]],
(Table1[[#This Row],[Actual_Profit]]-Table1[[#This Row],[Budget_Profit]])/ABS(Table1[[#This Row],[Budget_Profit]])
)
)</f>
        <v>-0.2</v>
      </c>
      <c r="N2923" s="5" t="str">
        <f>IF(Table1[[#This Row],[Profit_Var]]&gt;=0, "Above Budget", "Below Budget")</f>
        <v>Below Budget</v>
      </c>
      <c r="O2923">
        <v>50</v>
      </c>
      <c r="P2923">
        <v>30</v>
      </c>
      <c r="Q2923">
        <f>Table1[[#This Row],[COGS]]-Table1[[#This Row],[Budget_COGS]]</f>
        <v>20</v>
      </c>
      <c r="R2923" s="5">
        <f>IF(
Table1[[#This Row],[Budget_COGS]]=0,
"",
IF(
Table1[[#This Row],[Budget_COGS]]&gt;0,
(Table1[[#This Row],[Budget_COGS]]-Table1[[#This Row],[COGS]]) / Table1[[#This Row],[Budget_COGS]],
(Table1[[#This Row],[Budget_COGS]]-Table1[[#This Row],[COGS]]) / ABS(Table1[[#This Row],[Budget_COGS]])
)
)</f>
        <v>-0.66666666666666663</v>
      </c>
      <c r="S2923" s="5" t="str">
        <f>IF(Table1[[#This Row],[COGS _Var]]&gt;=0, "Above Budget", "Below Budget")</f>
        <v>Above Budget</v>
      </c>
      <c r="T2923">
        <f>Table1[[#This Row],[Actual_Sales]]-Table1[[#This Row],[COGS]]</f>
        <v>60</v>
      </c>
      <c r="U2923">
        <v>50</v>
      </c>
      <c r="V2923">
        <f>Table1[[#This Row],[Gross_Margin]]-Table1[[#This Row],[Budget_Margin]]</f>
        <v>10</v>
      </c>
      <c r="W2923" s="5">
        <f>IF(
Table1[[#This Row],[Budget_Margin]]=0,
"",
IF(
Table1[[#This Row],[Budget_Margin]]&gt;0,
(Table1[[#This Row],[Gross_Margin]]-Table1[[#This Row],[Budget_Margin]]) / Table1[[#This Row],[Budget_Margin]],
(Table1[[#This Row],[Gross_Margin]]-Table1[[#This Row],[Budget_Margin]]) / ABS(Table1[[#This Row],[Budget_Margin]])
)
)</f>
        <v>0.2</v>
      </c>
      <c r="X2923" s="5" t="str">
        <f>IF(Table1[[#This Row],[Margin_Var]]&gt;=0, "Above Budget", "Below Budget")</f>
        <v>Above Budget</v>
      </c>
      <c r="Y2923" s="5">
        <f>IFERROR(Table1[[#This Row],[Gross_Margin]]/Table1[[#This Row],[Actual_Sales]],0)</f>
        <v>0.54545454545454541</v>
      </c>
      <c r="Z2923" s="5">
        <f>Table1[[#This Row],[Actual_Profit]]/Table1[[#This Row],[Actual_Sales]]</f>
        <v>0.21818181818181817</v>
      </c>
      <c r="AA2923">
        <v>36</v>
      </c>
      <c r="AB2923" s="5">
        <f>IFERROR(Table1[[#This Row],[Expenses]]/Table1[[#This Row],[Actual_Sales]],0)</f>
        <v>0.32727272727272727</v>
      </c>
      <c r="AC2923">
        <v>15</v>
      </c>
      <c r="AD2923">
        <v>1064</v>
      </c>
      <c r="AE2923" s="5">
        <f>IFERROR(Table1[[#This Row],[Inventory]]/Table1[[#This Row],[Actual_Sales]],0)</f>
        <v>9.672727272727272</v>
      </c>
    </row>
    <row r="2924" spans="1:31" x14ac:dyDescent="0.25">
      <c r="A2924">
        <v>1824</v>
      </c>
      <c r="B2924">
        <v>435</v>
      </c>
      <c r="C2924">
        <v>2</v>
      </c>
      <c r="D2924" s="2">
        <v>40483</v>
      </c>
      <c r="E2924">
        <v>124</v>
      </c>
      <c r="F2924">
        <v>140</v>
      </c>
      <c r="G2924">
        <f>Table1[[#This Row],[Actual_Sales]]-Table1[[#This Row],[Budget_Sales]]</f>
        <v>-16</v>
      </c>
      <c r="H2924" s="5">
        <f>IF(
Table1[[#This Row],[Budget_Sales]]=0,
"",
IF(
Table1[[#This Row],[Budget_Sales]]&gt;0,
(Table1[[#This Row],[Actual_Sales]]-Table1[[#This Row],[Budget_Sales]])/Table1[[#This Row],[Budget_Sales]],
(Table1[[#This Row],[Actual_Sales]]-Table1[[#This Row],[Budget_Sales]])/ABS(Table1[[#This Row],[Budget_Sales]])
)
)</f>
        <v>-0.11428571428571428</v>
      </c>
      <c r="I2924" s="5" t="str">
        <f>IF(Table1[[#This Row],[Sales_Var]]&gt;=0,"Above Budget","Below Budget")</f>
        <v>Below Budget</v>
      </c>
      <c r="J2924">
        <f>Table1[[#This Row],[Actual_Sales]]-(Table1[[#This Row],[COGS]]+Table1[[#This Row],[Expenses]])</f>
        <v>27</v>
      </c>
      <c r="K2924">
        <v>50</v>
      </c>
      <c r="L2924">
        <f>Table1[[#This Row],[Actual_Profit]]-Table1[[#This Row],[Budget_Profit]]</f>
        <v>-23</v>
      </c>
      <c r="M2924" s="5">
        <f>IF(
Table1[[#This Row],[Budget_Profit]]=0,
"",
IF(
Table1[[#This Row],[Budget_Profit]]&gt;0,
(Table1[[#This Row],[Actual_Profit]]-Table1[[#This Row],[Budget_Profit]])/Table1[[#This Row],[Budget_Profit]],
(Table1[[#This Row],[Actual_Profit]]-Table1[[#This Row],[Budget_Profit]])/ABS(Table1[[#This Row],[Budget_Profit]])
)
)</f>
        <v>-0.46</v>
      </c>
      <c r="N2924" s="5" t="str">
        <f>IF(Table1[[#This Row],[Profit_Var]]&gt;=0, "Above Budget", "Below Budget")</f>
        <v>Below Budget</v>
      </c>
      <c r="O2924">
        <v>53</v>
      </c>
      <c r="P2924">
        <v>60</v>
      </c>
      <c r="Q2924">
        <f>Table1[[#This Row],[COGS]]-Table1[[#This Row],[Budget_COGS]]</f>
        <v>-7</v>
      </c>
      <c r="R2924" s="5">
        <f>IF(
Table1[[#This Row],[Budget_COGS]]=0,
"",
IF(
Table1[[#This Row],[Budget_COGS]]&gt;0,
(Table1[[#This Row],[Budget_COGS]]-Table1[[#This Row],[COGS]]) / Table1[[#This Row],[Budget_COGS]],
(Table1[[#This Row],[Budget_COGS]]-Table1[[#This Row],[COGS]]) / ABS(Table1[[#This Row],[Budget_COGS]])
)
)</f>
        <v>0.11666666666666667</v>
      </c>
      <c r="S2924" s="5" t="str">
        <f>IF(Table1[[#This Row],[COGS _Var]]&gt;=0, "Above Budget", "Below Budget")</f>
        <v>Below Budget</v>
      </c>
      <c r="T2924">
        <f>Table1[[#This Row],[Actual_Sales]]-Table1[[#This Row],[COGS]]</f>
        <v>71</v>
      </c>
      <c r="U2924">
        <v>80</v>
      </c>
      <c r="V2924">
        <f>Table1[[#This Row],[Gross_Margin]]-Table1[[#This Row],[Budget_Margin]]</f>
        <v>-9</v>
      </c>
      <c r="W2924" s="5">
        <f>IF(
Table1[[#This Row],[Budget_Margin]]=0,
"",
IF(
Table1[[#This Row],[Budget_Margin]]&gt;0,
(Table1[[#This Row],[Gross_Margin]]-Table1[[#This Row],[Budget_Margin]]) / Table1[[#This Row],[Budget_Margin]],
(Table1[[#This Row],[Gross_Margin]]-Table1[[#This Row],[Budget_Margin]]) / ABS(Table1[[#This Row],[Budget_Margin]])
)
)</f>
        <v>-0.1125</v>
      </c>
      <c r="X2924" s="5" t="str">
        <f>IF(Table1[[#This Row],[Margin_Var]]&gt;=0, "Above Budget", "Below Budget")</f>
        <v>Below Budget</v>
      </c>
      <c r="Y2924" s="5">
        <f>IFERROR(Table1[[#This Row],[Gross_Margin]]/Table1[[#This Row],[Actual_Sales]],0)</f>
        <v>0.57258064516129037</v>
      </c>
      <c r="Z2924" s="5">
        <f>Table1[[#This Row],[Actual_Profit]]/Table1[[#This Row],[Actual_Sales]]</f>
        <v>0.21774193548387097</v>
      </c>
      <c r="AA2924">
        <v>44</v>
      </c>
      <c r="AB2924" s="5">
        <f>IFERROR(Table1[[#This Row],[Expenses]]/Table1[[#This Row],[Actual_Sales]],0)</f>
        <v>0.35483870967741937</v>
      </c>
      <c r="AC2924">
        <v>17</v>
      </c>
      <c r="AD2924">
        <v>380</v>
      </c>
      <c r="AE2924" s="5">
        <f>IFERROR(Table1[[#This Row],[Inventory]]/Table1[[#This Row],[Actual_Sales]],0)</f>
        <v>3.064516129032258</v>
      </c>
    </row>
    <row r="2925" spans="1:31" x14ac:dyDescent="0.25">
      <c r="A2925">
        <v>198</v>
      </c>
      <c r="B2925">
        <v>314</v>
      </c>
      <c r="C2925">
        <v>2</v>
      </c>
      <c r="D2925" s="2">
        <v>40210</v>
      </c>
      <c r="E2925">
        <v>193</v>
      </c>
      <c r="F2925">
        <v>200</v>
      </c>
      <c r="G2925">
        <f>Table1[[#This Row],[Actual_Sales]]-Table1[[#This Row],[Budget_Sales]]</f>
        <v>-7</v>
      </c>
      <c r="H2925" s="5">
        <f>IF(
Table1[[#This Row],[Budget_Sales]]=0,
"",
IF(
Table1[[#This Row],[Budget_Sales]]&gt;0,
(Table1[[#This Row],[Actual_Sales]]-Table1[[#This Row],[Budget_Sales]])/Table1[[#This Row],[Budget_Sales]],
(Table1[[#This Row],[Actual_Sales]]-Table1[[#This Row],[Budget_Sales]])/ABS(Table1[[#This Row],[Budget_Sales]])
)
)</f>
        <v>-3.5000000000000003E-2</v>
      </c>
      <c r="I2925" s="5" t="str">
        <f>IF(Table1[[#This Row],[Sales_Var]]&gt;=0,"Above Budget","Below Budget")</f>
        <v>Below Budget</v>
      </c>
      <c r="J2925">
        <f>Table1[[#This Row],[Actual_Sales]]-(Table1[[#This Row],[COGS]]+Table1[[#This Row],[Expenses]])</f>
        <v>42</v>
      </c>
      <c r="K2925">
        <v>50</v>
      </c>
      <c r="L2925">
        <f>Table1[[#This Row],[Actual_Profit]]-Table1[[#This Row],[Budget_Profit]]</f>
        <v>-8</v>
      </c>
      <c r="M2925" s="5">
        <f>IF(
Table1[[#This Row],[Budget_Profit]]=0,
"",
IF(
Table1[[#This Row],[Budget_Profit]]&gt;0,
(Table1[[#This Row],[Actual_Profit]]-Table1[[#This Row],[Budget_Profit]])/Table1[[#This Row],[Budget_Profit]],
(Table1[[#This Row],[Actual_Profit]]-Table1[[#This Row],[Budget_Profit]])/ABS(Table1[[#This Row],[Budget_Profit]])
)
)</f>
        <v>-0.16</v>
      </c>
      <c r="N2925" s="5" t="str">
        <f>IF(Table1[[#This Row],[Profit_Var]]&gt;=0, "Above Budget", "Below Budget")</f>
        <v>Below Budget</v>
      </c>
      <c r="O2925">
        <v>86</v>
      </c>
      <c r="P2925">
        <v>90</v>
      </c>
      <c r="Q2925">
        <f>Table1[[#This Row],[COGS]]-Table1[[#This Row],[Budget_COGS]]</f>
        <v>-4</v>
      </c>
      <c r="R2925" s="5">
        <f>IF(
Table1[[#This Row],[Budget_COGS]]=0,
"",
IF(
Table1[[#This Row],[Budget_COGS]]&gt;0,
(Table1[[#This Row],[Budget_COGS]]-Table1[[#This Row],[COGS]]) / Table1[[#This Row],[Budget_COGS]],
(Table1[[#This Row],[Budget_COGS]]-Table1[[#This Row],[COGS]]) / ABS(Table1[[#This Row],[Budget_COGS]])
)
)</f>
        <v>4.4444444444444446E-2</v>
      </c>
      <c r="S2925" s="5" t="str">
        <f>IF(Table1[[#This Row],[COGS _Var]]&gt;=0, "Above Budget", "Below Budget")</f>
        <v>Below Budget</v>
      </c>
      <c r="T2925">
        <f>Table1[[#This Row],[Actual_Sales]]-Table1[[#This Row],[COGS]]</f>
        <v>107</v>
      </c>
      <c r="U2925">
        <v>110</v>
      </c>
      <c r="V2925">
        <f>Table1[[#This Row],[Gross_Margin]]-Table1[[#This Row],[Budget_Margin]]</f>
        <v>-3</v>
      </c>
      <c r="W2925" s="5">
        <f>IF(
Table1[[#This Row],[Budget_Margin]]=0,
"",
IF(
Table1[[#This Row],[Budget_Margin]]&gt;0,
(Table1[[#This Row],[Gross_Margin]]-Table1[[#This Row],[Budget_Margin]]) / Table1[[#This Row],[Budget_Margin]],
(Table1[[#This Row],[Gross_Margin]]-Table1[[#This Row],[Budget_Margin]]) / ABS(Table1[[#This Row],[Budget_Margin]])
)
)</f>
        <v>-2.7272727272727271E-2</v>
      </c>
      <c r="X2925" s="5" t="str">
        <f>IF(Table1[[#This Row],[Margin_Var]]&gt;=0, "Above Budget", "Below Budget")</f>
        <v>Below Budget</v>
      </c>
      <c r="Y2925" s="5">
        <f>IFERROR(Table1[[#This Row],[Gross_Margin]]/Table1[[#This Row],[Actual_Sales]],0)</f>
        <v>0.55440414507772018</v>
      </c>
      <c r="Z2925" s="5">
        <f>Table1[[#This Row],[Actual_Profit]]/Table1[[#This Row],[Actual_Sales]]</f>
        <v>0.21761658031088082</v>
      </c>
      <c r="AA2925">
        <v>65</v>
      </c>
      <c r="AB2925" s="5">
        <f>IFERROR(Table1[[#This Row],[Expenses]]/Table1[[#This Row],[Actual_Sales]],0)</f>
        <v>0.33678756476683935</v>
      </c>
      <c r="AC2925">
        <v>32</v>
      </c>
      <c r="AD2925">
        <v>484</v>
      </c>
      <c r="AE2925" s="5">
        <f>IFERROR(Table1[[#This Row],[Inventory]]/Table1[[#This Row],[Actual_Sales]],0)</f>
        <v>2.5077720207253886</v>
      </c>
    </row>
    <row r="2926" spans="1:31" x14ac:dyDescent="0.25">
      <c r="A2926">
        <v>183</v>
      </c>
      <c r="B2926">
        <v>225</v>
      </c>
      <c r="C2926">
        <v>9</v>
      </c>
      <c r="D2926" s="2">
        <v>40210</v>
      </c>
      <c r="E2926">
        <v>193</v>
      </c>
      <c r="F2926">
        <v>180</v>
      </c>
      <c r="G2926">
        <f>Table1[[#This Row],[Actual_Sales]]-Table1[[#This Row],[Budget_Sales]]</f>
        <v>13</v>
      </c>
      <c r="H2926" s="5">
        <f>IF(
Table1[[#This Row],[Budget_Sales]]=0,
"",
IF(
Table1[[#This Row],[Budget_Sales]]&gt;0,
(Table1[[#This Row],[Actual_Sales]]-Table1[[#This Row],[Budget_Sales]])/Table1[[#This Row],[Budget_Sales]],
(Table1[[#This Row],[Actual_Sales]]-Table1[[#This Row],[Budget_Sales]])/ABS(Table1[[#This Row],[Budget_Sales]])
)
)</f>
        <v>7.2222222222222215E-2</v>
      </c>
      <c r="I2926" s="5" t="str">
        <f>IF(Table1[[#This Row],[Sales_Var]]&gt;=0,"Above Budget","Below Budget")</f>
        <v>Above Budget</v>
      </c>
      <c r="J2926">
        <f>Table1[[#This Row],[Actual_Sales]]-(Table1[[#This Row],[COGS]]+Table1[[#This Row],[Expenses]])</f>
        <v>42</v>
      </c>
      <c r="K2926">
        <v>40</v>
      </c>
      <c r="L2926">
        <f>Table1[[#This Row],[Actual_Profit]]-Table1[[#This Row],[Budget_Profit]]</f>
        <v>2</v>
      </c>
      <c r="M2926" s="5">
        <f>IF(
Table1[[#This Row],[Budget_Profit]]=0,
"",
IF(
Table1[[#This Row],[Budget_Profit]]&gt;0,
(Table1[[#This Row],[Actual_Profit]]-Table1[[#This Row],[Budget_Profit]])/Table1[[#This Row],[Budget_Profit]],
(Table1[[#This Row],[Actual_Profit]]-Table1[[#This Row],[Budget_Profit]])/ABS(Table1[[#This Row],[Budget_Profit]])
)
)</f>
        <v>0.05</v>
      </c>
      <c r="N2926" s="5" t="str">
        <f>IF(Table1[[#This Row],[Profit_Var]]&gt;=0, "Above Budget", "Below Budget")</f>
        <v>Above Budget</v>
      </c>
      <c r="O2926">
        <v>86</v>
      </c>
      <c r="P2926">
        <v>80</v>
      </c>
      <c r="Q2926">
        <f>Table1[[#This Row],[COGS]]-Table1[[#This Row],[Budget_COGS]]</f>
        <v>6</v>
      </c>
      <c r="R2926" s="5">
        <f>IF(
Table1[[#This Row],[Budget_COGS]]=0,
"",
IF(
Table1[[#This Row],[Budget_COGS]]&gt;0,
(Table1[[#This Row],[Budget_COGS]]-Table1[[#This Row],[COGS]]) / Table1[[#This Row],[Budget_COGS]],
(Table1[[#This Row],[Budget_COGS]]-Table1[[#This Row],[COGS]]) / ABS(Table1[[#This Row],[Budget_COGS]])
)
)</f>
        <v>-7.4999999999999997E-2</v>
      </c>
      <c r="S2926" s="5" t="str">
        <f>IF(Table1[[#This Row],[COGS _Var]]&gt;=0, "Above Budget", "Below Budget")</f>
        <v>Above Budget</v>
      </c>
      <c r="T2926">
        <f>Table1[[#This Row],[Actual_Sales]]-Table1[[#This Row],[COGS]]</f>
        <v>107</v>
      </c>
      <c r="U2926">
        <v>100</v>
      </c>
      <c r="V2926">
        <f>Table1[[#This Row],[Gross_Margin]]-Table1[[#This Row],[Budget_Margin]]</f>
        <v>7</v>
      </c>
      <c r="W2926" s="5">
        <f>IF(
Table1[[#This Row],[Budget_Margin]]=0,
"",
IF(
Table1[[#This Row],[Budget_Margin]]&gt;0,
(Table1[[#This Row],[Gross_Margin]]-Table1[[#This Row],[Budget_Margin]]) / Table1[[#This Row],[Budget_Margin]],
(Table1[[#This Row],[Gross_Margin]]-Table1[[#This Row],[Budget_Margin]]) / ABS(Table1[[#This Row],[Budget_Margin]])
)
)</f>
        <v>7.0000000000000007E-2</v>
      </c>
      <c r="X2926" s="5" t="str">
        <f>IF(Table1[[#This Row],[Margin_Var]]&gt;=0, "Above Budget", "Below Budget")</f>
        <v>Above Budget</v>
      </c>
      <c r="Y2926" s="5">
        <f>IFERROR(Table1[[#This Row],[Gross_Margin]]/Table1[[#This Row],[Actual_Sales]],0)</f>
        <v>0.55440414507772018</v>
      </c>
      <c r="Z2926" s="5">
        <f>Table1[[#This Row],[Actual_Profit]]/Table1[[#This Row],[Actual_Sales]]</f>
        <v>0.21761658031088082</v>
      </c>
      <c r="AA2926">
        <v>65</v>
      </c>
      <c r="AB2926" s="5">
        <f>IFERROR(Table1[[#This Row],[Expenses]]/Table1[[#This Row],[Actual_Sales]],0)</f>
        <v>0.33678756476683935</v>
      </c>
      <c r="AC2926">
        <v>32</v>
      </c>
      <c r="AD2926">
        <v>484</v>
      </c>
      <c r="AE2926" s="5">
        <f>IFERROR(Table1[[#This Row],[Inventory]]/Table1[[#This Row],[Actual_Sales]],0)</f>
        <v>2.5077720207253886</v>
      </c>
    </row>
    <row r="2927" spans="1:31" x14ac:dyDescent="0.25">
      <c r="A2927">
        <v>663</v>
      </c>
      <c r="B2927">
        <v>740</v>
      </c>
      <c r="C2927">
        <v>1</v>
      </c>
      <c r="D2927" s="2">
        <v>40269</v>
      </c>
      <c r="E2927">
        <v>129</v>
      </c>
      <c r="F2927">
        <v>130</v>
      </c>
      <c r="G2927">
        <f>Table1[[#This Row],[Actual_Sales]]-Table1[[#This Row],[Budget_Sales]]</f>
        <v>-1</v>
      </c>
      <c r="H2927" s="5">
        <f>IF(
Table1[[#This Row],[Budget_Sales]]=0,
"",
IF(
Table1[[#This Row],[Budget_Sales]]&gt;0,
(Table1[[#This Row],[Actual_Sales]]-Table1[[#This Row],[Budget_Sales]])/Table1[[#This Row],[Budget_Sales]],
(Table1[[#This Row],[Actual_Sales]]-Table1[[#This Row],[Budget_Sales]])/ABS(Table1[[#This Row],[Budget_Sales]])
)
)</f>
        <v>-7.6923076923076927E-3</v>
      </c>
      <c r="I2927" s="5" t="str">
        <f>IF(Table1[[#This Row],[Sales_Var]]&gt;=0,"Above Budget","Below Budget")</f>
        <v>Below Budget</v>
      </c>
      <c r="J2927">
        <f>Table1[[#This Row],[Actual_Sales]]-(Table1[[#This Row],[COGS]]+Table1[[#This Row],[Expenses]])</f>
        <v>28</v>
      </c>
      <c r="K2927">
        <v>50</v>
      </c>
      <c r="L2927">
        <f>Table1[[#This Row],[Actual_Profit]]-Table1[[#This Row],[Budget_Profit]]</f>
        <v>-22</v>
      </c>
      <c r="M2927" s="5">
        <f>IF(
Table1[[#This Row],[Budget_Profit]]=0,
"",
IF(
Table1[[#This Row],[Budget_Profit]]&gt;0,
(Table1[[#This Row],[Actual_Profit]]-Table1[[#This Row],[Budget_Profit]])/Table1[[#This Row],[Budget_Profit]],
(Table1[[#This Row],[Actual_Profit]]-Table1[[#This Row],[Budget_Profit]])/ABS(Table1[[#This Row],[Budget_Profit]])
)
)</f>
        <v>-0.44</v>
      </c>
      <c r="N2927" s="5" t="str">
        <f>IF(Table1[[#This Row],[Profit_Var]]&gt;=0, "Above Budget", "Below Budget")</f>
        <v>Below Budget</v>
      </c>
      <c r="O2927">
        <v>55</v>
      </c>
      <c r="P2927">
        <v>50</v>
      </c>
      <c r="Q2927">
        <f>Table1[[#This Row],[COGS]]-Table1[[#This Row],[Budget_COGS]]</f>
        <v>5</v>
      </c>
      <c r="R2927" s="5">
        <f>IF(
Table1[[#This Row],[Budget_COGS]]=0,
"",
IF(
Table1[[#This Row],[Budget_COGS]]&gt;0,
(Table1[[#This Row],[Budget_COGS]]-Table1[[#This Row],[COGS]]) / Table1[[#This Row],[Budget_COGS]],
(Table1[[#This Row],[Budget_COGS]]-Table1[[#This Row],[COGS]]) / ABS(Table1[[#This Row],[Budget_COGS]])
)
)</f>
        <v>-0.1</v>
      </c>
      <c r="S2927" s="5" t="str">
        <f>IF(Table1[[#This Row],[COGS _Var]]&gt;=0, "Above Budget", "Below Budget")</f>
        <v>Above Budget</v>
      </c>
      <c r="T2927">
        <f>Table1[[#This Row],[Actual_Sales]]-Table1[[#This Row],[COGS]]</f>
        <v>74</v>
      </c>
      <c r="U2927">
        <v>80</v>
      </c>
      <c r="V2927">
        <f>Table1[[#This Row],[Gross_Margin]]-Table1[[#This Row],[Budget_Margin]]</f>
        <v>-6</v>
      </c>
      <c r="W2927" s="5">
        <f>IF(
Table1[[#This Row],[Budget_Margin]]=0,
"",
IF(
Table1[[#This Row],[Budget_Margin]]&gt;0,
(Table1[[#This Row],[Gross_Margin]]-Table1[[#This Row],[Budget_Margin]]) / Table1[[#This Row],[Budget_Margin]],
(Table1[[#This Row],[Gross_Margin]]-Table1[[#This Row],[Budget_Margin]]) / ABS(Table1[[#This Row],[Budget_Margin]])
)
)</f>
        <v>-7.4999999999999997E-2</v>
      </c>
      <c r="X2927" s="5" t="str">
        <f>IF(Table1[[#This Row],[Margin_Var]]&gt;=0, "Above Budget", "Below Budget")</f>
        <v>Below Budget</v>
      </c>
      <c r="Y2927" s="5">
        <f>IFERROR(Table1[[#This Row],[Gross_Margin]]/Table1[[#This Row],[Actual_Sales]],0)</f>
        <v>0.5736434108527132</v>
      </c>
      <c r="Z2927" s="5">
        <f>Table1[[#This Row],[Actual_Profit]]/Table1[[#This Row],[Actual_Sales]]</f>
        <v>0.21705426356589147</v>
      </c>
      <c r="AA2927">
        <v>46</v>
      </c>
      <c r="AB2927" s="5">
        <f>IFERROR(Table1[[#This Row],[Expenses]]/Table1[[#This Row],[Actual_Sales]],0)</f>
        <v>0.35658914728682173</v>
      </c>
      <c r="AC2927">
        <v>18</v>
      </c>
      <c r="AD2927">
        <v>336</v>
      </c>
      <c r="AE2927" s="5">
        <f>IFERROR(Table1[[#This Row],[Inventory]]/Table1[[#This Row],[Actual_Sales]],0)</f>
        <v>2.6046511627906979</v>
      </c>
    </row>
    <row r="2928" spans="1:31" x14ac:dyDescent="0.25">
      <c r="A2928">
        <v>705</v>
      </c>
      <c r="B2928">
        <v>971</v>
      </c>
      <c r="C2928">
        <v>5</v>
      </c>
      <c r="D2928" s="2">
        <v>40269</v>
      </c>
      <c r="E2928">
        <v>129</v>
      </c>
      <c r="F2928">
        <v>120</v>
      </c>
      <c r="G2928">
        <f>Table1[[#This Row],[Actual_Sales]]-Table1[[#This Row],[Budget_Sales]]</f>
        <v>9</v>
      </c>
      <c r="H2928" s="5">
        <f>IF(
Table1[[#This Row],[Budget_Sales]]=0,
"",
IF(
Table1[[#This Row],[Budget_Sales]]&gt;0,
(Table1[[#This Row],[Actual_Sales]]-Table1[[#This Row],[Budget_Sales]])/Table1[[#This Row],[Budget_Sales]],
(Table1[[#This Row],[Actual_Sales]]-Table1[[#This Row],[Budget_Sales]])/ABS(Table1[[#This Row],[Budget_Sales]])
)
)</f>
        <v>7.4999999999999997E-2</v>
      </c>
      <c r="I2928" s="5" t="str">
        <f>IF(Table1[[#This Row],[Sales_Var]]&gt;=0,"Above Budget","Below Budget")</f>
        <v>Above Budget</v>
      </c>
      <c r="J2928">
        <f>Table1[[#This Row],[Actual_Sales]]-(Table1[[#This Row],[COGS]]+Table1[[#This Row],[Expenses]])</f>
        <v>28</v>
      </c>
      <c r="K2928">
        <v>40</v>
      </c>
      <c r="L2928">
        <f>Table1[[#This Row],[Actual_Profit]]-Table1[[#This Row],[Budget_Profit]]</f>
        <v>-12</v>
      </c>
      <c r="M2928" s="5">
        <f>IF(
Table1[[#This Row],[Budget_Profit]]=0,
"",
IF(
Table1[[#This Row],[Budget_Profit]]&gt;0,
(Table1[[#This Row],[Actual_Profit]]-Table1[[#This Row],[Budget_Profit]])/Table1[[#This Row],[Budget_Profit]],
(Table1[[#This Row],[Actual_Profit]]-Table1[[#This Row],[Budget_Profit]])/ABS(Table1[[#This Row],[Budget_Profit]])
)
)</f>
        <v>-0.3</v>
      </c>
      <c r="N2928" s="5" t="str">
        <f>IF(Table1[[#This Row],[Profit_Var]]&gt;=0, "Above Budget", "Below Budget")</f>
        <v>Below Budget</v>
      </c>
      <c r="O2928">
        <v>55</v>
      </c>
      <c r="P2928">
        <v>50</v>
      </c>
      <c r="Q2928">
        <f>Table1[[#This Row],[COGS]]-Table1[[#This Row],[Budget_COGS]]</f>
        <v>5</v>
      </c>
      <c r="R2928" s="5">
        <f>IF(
Table1[[#This Row],[Budget_COGS]]=0,
"",
IF(
Table1[[#This Row],[Budget_COGS]]&gt;0,
(Table1[[#This Row],[Budget_COGS]]-Table1[[#This Row],[COGS]]) / Table1[[#This Row],[Budget_COGS]],
(Table1[[#This Row],[Budget_COGS]]-Table1[[#This Row],[COGS]]) / ABS(Table1[[#This Row],[Budget_COGS]])
)
)</f>
        <v>-0.1</v>
      </c>
      <c r="S2928" s="5" t="str">
        <f>IF(Table1[[#This Row],[COGS _Var]]&gt;=0, "Above Budget", "Below Budget")</f>
        <v>Above Budget</v>
      </c>
      <c r="T2928">
        <f>Table1[[#This Row],[Actual_Sales]]-Table1[[#This Row],[COGS]]</f>
        <v>74</v>
      </c>
      <c r="U2928">
        <v>70</v>
      </c>
      <c r="V2928">
        <f>Table1[[#This Row],[Gross_Margin]]-Table1[[#This Row],[Budget_Margin]]</f>
        <v>4</v>
      </c>
      <c r="W2928" s="5">
        <f>IF(
Table1[[#This Row],[Budget_Margin]]=0,
"",
IF(
Table1[[#This Row],[Budget_Margin]]&gt;0,
(Table1[[#This Row],[Gross_Margin]]-Table1[[#This Row],[Budget_Margin]]) / Table1[[#This Row],[Budget_Margin]],
(Table1[[#This Row],[Gross_Margin]]-Table1[[#This Row],[Budget_Margin]]) / ABS(Table1[[#This Row],[Budget_Margin]])
)
)</f>
        <v>5.7142857142857141E-2</v>
      </c>
      <c r="X2928" s="5" t="str">
        <f>IF(Table1[[#This Row],[Margin_Var]]&gt;=0, "Above Budget", "Below Budget")</f>
        <v>Above Budget</v>
      </c>
      <c r="Y2928" s="5">
        <f>IFERROR(Table1[[#This Row],[Gross_Margin]]/Table1[[#This Row],[Actual_Sales]],0)</f>
        <v>0.5736434108527132</v>
      </c>
      <c r="Z2928" s="5">
        <f>Table1[[#This Row],[Actual_Profit]]/Table1[[#This Row],[Actual_Sales]]</f>
        <v>0.21705426356589147</v>
      </c>
      <c r="AA2928">
        <v>46</v>
      </c>
      <c r="AB2928" s="5">
        <f>IFERROR(Table1[[#This Row],[Expenses]]/Table1[[#This Row],[Actual_Sales]],0)</f>
        <v>0.35658914728682173</v>
      </c>
      <c r="AC2928">
        <v>18</v>
      </c>
      <c r="AD2928">
        <v>336</v>
      </c>
      <c r="AE2928" s="5">
        <f>IFERROR(Table1[[#This Row],[Inventory]]/Table1[[#This Row],[Actual_Sales]],0)</f>
        <v>2.6046511627906979</v>
      </c>
    </row>
    <row r="2929" spans="1:31" x14ac:dyDescent="0.25">
      <c r="A2929">
        <v>683</v>
      </c>
      <c r="B2929">
        <v>817</v>
      </c>
      <c r="C2929">
        <v>8</v>
      </c>
      <c r="D2929" s="2">
        <v>40269</v>
      </c>
      <c r="E2929">
        <v>129</v>
      </c>
      <c r="F2929">
        <v>120</v>
      </c>
      <c r="G2929">
        <f>Table1[[#This Row],[Actual_Sales]]-Table1[[#This Row],[Budget_Sales]]</f>
        <v>9</v>
      </c>
      <c r="H2929" s="5">
        <f>IF(
Table1[[#This Row],[Budget_Sales]]=0,
"",
IF(
Table1[[#This Row],[Budget_Sales]]&gt;0,
(Table1[[#This Row],[Actual_Sales]]-Table1[[#This Row],[Budget_Sales]])/Table1[[#This Row],[Budget_Sales]],
(Table1[[#This Row],[Actual_Sales]]-Table1[[#This Row],[Budget_Sales]])/ABS(Table1[[#This Row],[Budget_Sales]])
)
)</f>
        <v>7.4999999999999997E-2</v>
      </c>
      <c r="I2929" s="5" t="str">
        <f>IF(Table1[[#This Row],[Sales_Var]]&gt;=0,"Above Budget","Below Budget")</f>
        <v>Above Budget</v>
      </c>
      <c r="J2929">
        <f>Table1[[#This Row],[Actual_Sales]]-(Table1[[#This Row],[COGS]]+Table1[[#This Row],[Expenses]])</f>
        <v>28</v>
      </c>
      <c r="K2929">
        <v>40</v>
      </c>
      <c r="L2929">
        <f>Table1[[#This Row],[Actual_Profit]]-Table1[[#This Row],[Budget_Profit]]</f>
        <v>-12</v>
      </c>
      <c r="M2929" s="5">
        <f>IF(
Table1[[#This Row],[Budget_Profit]]=0,
"",
IF(
Table1[[#This Row],[Budget_Profit]]&gt;0,
(Table1[[#This Row],[Actual_Profit]]-Table1[[#This Row],[Budget_Profit]])/Table1[[#This Row],[Budget_Profit]],
(Table1[[#This Row],[Actual_Profit]]-Table1[[#This Row],[Budget_Profit]])/ABS(Table1[[#This Row],[Budget_Profit]])
)
)</f>
        <v>-0.3</v>
      </c>
      <c r="N2929" s="5" t="str">
        <f>IF(Table1[[#This Row],[Profit_Var]]&gt;=0, "Above Budget", "Below Budget")</f>
        <v>Below Budget</v>
      </c>
      <c r="O2929">
        <v>55</v>
      </c>
      <c r="P2929">
        <v>50</v>
      </c>
      <c r="Q2929">
        <f>Table1[[#This Row],[COGS]]-Table1[[#This Row],[Budget_COGS]]</f>
        <v>5</v>
      </c>
      <c r="R2929" s="5">
        <f>IF(
Table1[[#This Row],[Budget_COGS]]=0,
"",
IF(
Table1[[#This Row],[Budget_COGS]]&gt;0,
(Table1[[#This Row],[Budget_COGS]]-Table1[[#This Row],[COGS]]) / Table1[[#This Row],[Budget_COGS]],
(Table1[[#This Row],[Budget_COGS]]-Table1[[#This Row],[COGS]]) / ABS(Table1[[#This Row],[Budget_COGS]])
)
)</f>
        <v>-0.1</v>
      </c>
      <c r="S2929" s="5" t="str">
        <f>IF(Table1[[#This Row],[COGS _Var]]&gt;=0, "Above Budget", "Below Budget")</f>
        <v>Above Budget</v>
      </c>
      <c r="T2929">
        <f>Table1[[#This Row],[Actual_Sales]]-Table1[[#This Row],[COGS]]</f>
        <v>74</v>
      </c>
      <c r="U2929">
        <v>70</v>
      </c>
      <c r="V2929">
        <f>Table1[[#This Row],[Gross_Margin]]-Table1[[#This Row],[Budget_Margin]]</f>
        <v>4</v>
      </c>
      <c r="W2929" s="5">
        <f>IF(
Table1[[#This Row],[Budget_Margin]]=0,
"",
IF(
Table1[[#This Row],[Budget_Margin]]&gt;0,
(Table1[[#This Row],[Gross_Margin]]-Table1[[#This Row],[Budget_Margin]]) / Table1[[#This Row],[Budget_Margin]],
(Table1[[#This Row],[Gross_Margin]]-Table1[[#This Row],[Budget_Margin]]) / ABS(Table1[[#This Row],[Budget_Margin]])
)
)</f>
        <v>5.7142857142857141E-2</v>
      </c>
      <c r="X2929" s="5" t="str">
        <f>IF(Table1[[#This Row],[Margin_Var]]&gt;=0, "Above Budget", "Below Budget")</f>
        <v>Above Budget</v>
      </c>
      <c r="Y2929" s="5">
        <f>IFERROR(Table1[[#This Row],[Gross_Margin]]/Table1[[#This Row],[Actual_Sales]],0)</f>
        <v>0.5736434108527132</v>
      </c>
      <c r="Z2929" s="5">
        <f>Table1[[#This Row],[Actual_Profit]]/Table1[[#This Row],[Actual_Sales]]</f>
        <v>0.21705426356589147</v>
      </c>
      <c r="AA2929">
        <v>46</v>
      </c>
      <c r="AB2929" s="5">
        <f>IFERROR(Table1[[#This Row],[Expenses]]/Table1[[#This Row],[Actual_Sales]],0)</f>
        <v>0.35658914728682173</v>
      </c>
      <c r="AC2929">
        <v>18</v>
      </c>
      <c r="AD2929">
        <v>336</v>
      </c>
      <c r="AE2929" s="5">
        <f>IFERROR(Table1[[#This Row],[Inventory]]/Table1[[#This Row],[Actual_Sales]],0)</f>
        <v>2.6046511627906979</v>
      </c>
    </row>
    <row r="2930" spans="1:31" x14ac:dyDescent="0.25">
      <c r="A2930">
        <v>78</v>
      </c>
      <c r="B2930">
        <v>505</v>
      </c>
      <c r="C2930">
        <v>2</v>
      </c>
      <c r="D2930" s="2">
        <v>40179</v>
      </c>
      <c r="E2930">
        <v>120</v>
      </c>
      <c r="F2930">
        <v>150</v>
      </c>
      <c r="G2930">
        <f>Table1[[#This Row],[Actual_Sales]]-Table1[[#This Row],[Budget_Sales]]</f>
        <v>-30</v>
      </c>
      <c r="H2930" s="5">
        <f>IF(
Table1[[#This Row],[Budget_Sales]]=0,
"",
IF(
Table1[[#This Row],[Budget_Sales]]&gt;0,
(Table1[[#This Row],[Actual_Sales]]-Table1[[#This Row],[Budget_Sales]])/Table1[[#This Row],[Budget_Sales]],
(Table1[[#This Row],[Actual_Sales]]-Table1[[#This Row],[Budget_Sales]])/ABS(Table1[[#This Row],[Budget_Sales]])
)
)</f>
        <v>-0.2</v>
      </c>
      <c r="I2930" s="5" t="str">
        <f>IF(Table1[[#This Row],[Sales_Var]]&gt;=0,"Above Budget","Below Budget")</f>
        <v>Below Budget</v>
      </c>
      <c r="J2930">
        <f>Table1[[#This Row],[Actual_Sales]]-(Table1[[#This Row],[COGS]]+Table1[[#This Row],[Expenses]])</f>
        <v>26</v>
      </c>
      <c r="K2930">
        <v>50</v>
      </c>
      <c r="L2930">
        <f>Table1[[#This Row],[Actual_Profit]]-Table1[[#This Row],[Budget_Profit]]</f>
        <v>-24</v>
      </c>
      <c r="M2930" s="5">
        <f>IF(
Table1[[#This Row],[Budget_Profit]]=0,
"",
IF(
Table1[[#This Row],[Budget_Profit]]&gt;0,
(Table1[[#This Row],[Actual_Profit]]-Table1[[#This Row],[Budget_Profit]])/Table1[[#This Row],[Budget_Profit]],
(Table1[[#This Row],[Actual_Profit]]-Table1[[#This Row],[Budget_Profit]])/ABS(Table1[[#This Row],[Budget_Profit]])
)
)</f>
        <v>-0.48</v>
      </c>
      <c r="N2930" s="5" t="str">
        <f>IF(Table1[[#This Row],[Profit_Var]]&gt;=0, "Above Budget", "Below Budget")</f>
        <v>Below Budget</v>
      </c>
      <c r="O2930">
        <v>48</v>
      </c>
      <c r="P2930">
        <v>60</v>
      </c>
      <c r="Q2930">
        <f>Table1[[#This Row],[COGS]]-Table1[[#This Row],[Budget_COGS]]</f>
        <v>-12</v>
      </c>
      <c r="R2930" s="5">
        <f>IF(
Table1[[#This Row],[Budget_COGS]]=0,
"",
IF(
Table1[[#This Row],[Budget_COGS]]&gt;0,
(Table1[[#This Row],[Budget_COGS]]-Table1[[#This Row],[COGS]]) / Table1[[#This Row],[Budget_COGS]],
(Table1[[#This Row],[Budget_COGS]]-Table1[[#This Row],[COGS]]) / ABS(Table1[[#This Row],[Budget_COGS]])
)
)</f>
        <v>0.2</v>
      </c>
      <c r="S2930" s="5" t="str">
        <f>IF(Table1[[#This Row],[COGS _Var]]&gt;=0, "Above Budget", "Below Budget")</f>
        <v>Below Budget</v>
      </c>
      <c r="T2930">
        <f>Table1[[#This Row],[Actual_Sales]]-Table1[[#This Row],[COGS]]</f>
        <v>72</v>
      </c>
      <c r="U2930">
        <v>90</v>
      </c>
      <c r="V2930">
        <f>Table1[[#This Row],[Gross_Margin]]-Table1[[#This Row],[Budget_Margin]]</f>
        <v>-18</v>
      </c>
      <c r="W2930" s="5">
        <f>IF(
Table1[[#This Row],[Budget_Margin]]=0,
"",
IF(
Table1[[#This Row],[Budget_Margin]]&gt;0,
(Table1[[#This Row],[Gross_Margin]]-Table1[[#This Row],[Budget_Margin]]) / Table1[[#This Row],[Budget_Margin]],
(Table1[[#This Row],[Gross_Margin]]-Table1[[#This Row],[Budget_Margin]]) / ABS(Table1[[#This Row],[Budget_Margin]])
)
)</f>
        <v>-0.2</v>
      </c>
      <c r="X2930" s="5" t="str">
        <f>IF(Table1[[#This Row],[Margin_Var]]&gt;=0, "Above Budget", "Below Budget")</f>
        <v>Below Budget</v>
      </c>
      <c r="Y2930" s="5">
        <f>IFERROR(Table1[[#This Row],[Gross_Margin]]/Table1[[#This Row],[Actual_Sales]],0)</f>
        <v>0.6</v>
      </c>
      <c r="Z2930" s="5">
        <f>Table1[[#This Row],[Actual_Profit]]/Table1[[#This Row],[Actual_Sales]]</f>
        <v>0.21666666666666667</v>
      </c>
      <c r="AA2930">
        <v>46</v>
      </c>
      <c r="AB2930" s="5">
        <f>IFERROR(Table1[[#This Row],[Expenses]]/Table1[[#This Row],[Actual_Sales]],0)</f>
        <v>0.38333333333333336</v>
      </c>
      <c r="AC2930">
        <v>15</v>
      </c>
      <c r="AD2930">
        <v>372</v>
      </c>
      <c r="AE2930" s="5">
        <f>IFERROR(Table1[[#This Row],[Inventory]]/Table1[[#This Row],[Actual_Sales]],0)</f>
        <v>3.1</v>
      </c>
    </row>
    <row r="2931" spans="1:31" x14ac:dyDescent="0.25">
      <c r="A2931">
        <v>603</v>
      </c>
      <c r="B2931">
        <v>505</v>
      </c>
      <c r="C2931">
        <v>2</v>
      </c>
      <c r="D2931" s="2">
        <v>40269</v>
      </c>
      <c r="E2931">
        <v>125</v>
      </c>
      <c r="F2931">
        <v>150</v>
      </c>
      <c r="G2931">
        <f>Table1[[#This Row],[Actual_Sales]]-Table1[[#This Row],[Budget_Sales]]</f>
        <v>-25</v>
      </c>
      <c r="H2931" s="5">
        <f>IF(
Table1[[#This Row],[Budget_Sales]]=0,
"",
IF(
Table1[[#This Row],[Budget_Sales]]&gt;0,
(Table1[[#This Row],[Actual_Sales]]-Table1[[#This Row],[Budget_Sales]])/Table1[[#This Row],[Budget_Sales]],
(Table1[[#This Row],[Actual_Sales]]-Table1[[#This Row],[Budget_Sales]])/ABS(Table1[[#This Row],[Budget_Sales]])
)
)</f>
        <v>-0.16666666666666666</v>
      </c>
      <c r="I2931" s="5" t="str">
        <f>IF(Table1[[#This Row],[Sales_Var]]&gt;=0,"Above Budget","Below Budget")</f>
        <v>Below Budget</v>
      </c>
      <c r="J2931">
        <f>Table1[[#This Row],[Actual_Sales]]-(Table1[[#This Row],[COGS]]+Table1[[#This Row],[Expenses]])</f>
        <v>27</v>
      </c>
      <c r="K2931">
        <v>50</v>
      </c>
      <c r="L2931">
        <f>Table1[[#This Row],[Actual_Profit]]-Table1[[#This Row],[Budget_Profit]]</f>
        <v>-23</v>
      </c>
      <c r="M2931" s="5">
        <f>IF(
Table1[[#This Row],[Budget_Profit]]=0,
"",
IF(
Table1[[#This Row],[Budget_Profit]]&gt;0,
(Table1[[#This Row],[Actual_Profit]]-Table1[[#This Row],[Budget_Profit]])/Table1[[#This Row],[Budget_Profit]],
(Table1[[#This Row],[Actual_Profit]]-Table1[[#This Row],[Budget_Profit]])/ABS(Table1[[#This Row],[Budget_Profit]])
)
)</f>
        <v>-0.46</v>
      </c>
      <c r="N2931" s="5" t="str">
        <f>IF(Table1[[#This Row],[Profit_Var]]&gt;=0, "Above Budget", "Below Budget")</f>
        <v>Below Budget</v>
      </c>
      <c r="O2931">
        <v>50</v>
      </c>
      <c r="P2931">
        <v>60</v>
      </c>
      <c r="Q2931">
        <f>Table1[[#This Row],[COGS]]-Table1[[#This Row],[Budget_COGS]]</f>
        <v>-10</v>
      </c>
      <c r="R2931" s="5">
        <f>IF(
Table1[[#This Row],[Budget_COGS]]=0,
"",
IF(
Table1[[#This Row],[Budget_COGS]]&gt;0,
(Table1[[#This Row],[Budget_COGS]]-Table1[[#This Row],[COGS]]) / Table1[[#This Row],[Budget_COGS]],
(Table1[[#This Row],[Budget_COGS]]-Table1[[#This Row],[COGS]]) / ABS(Table1[[#This Row],[Budget_COGS]])
)
)</f>
        <v>0.16666666666666666</v>
      </c>
      <c r="S2931" s="5" t="str">
        <f>IF(Table1[[#This Row],[COGS _Var]]&gt;=0, "Above Budget", "Below Budget")</f>
        <v>Below Budget</v>
      </c>
      <c r="T2931">
        <f>Table1[[#This Row],[Actual_Sales]]-Table1[[#This Row],[COGS]]</f>
        <v>75</v>
      </c>
      <c r="U2931">
        <v>90</v>
      </c>
      <c r="V2931">
        <f>Table1[[#This Row],[Gross_Margin]]-Table1[[#This Row],[Budget_Margin]]</f>
        <v>-15</v>
      </c>
      <c r="W2931" s="5">
        <f>IF(
Table1[[#This Row],[Budget_Margin]]=0,
"",
IF(
Table1[[#This Row],[Budget_Margin]]&gt;0,
(Table1[[#This Row],[Gross_Margin]]-Table1[[#This Row],[Budget_Margin]]) / Table1[[#This Row],[Budget_Margin]],
(Table1[[#This Row],[Gross_Margin]]-Table1[[#This Row],[Budget_Margin]]) / ABS(Table1[[#This Row],[Budget_Margin]])
)
)</f>
        <v>-0.16666666666666666</v>
      </c>
      <c r="X2931" s="5" t="str">
        <f>IF(Table1[[#This Row],[Margin_Var]]&gt;=0, "Above Budget", "Below Budget")</f>
        <v>Below Budget</v>
      </c>
      <c r="Y2931" s="5">
        <f>IFERROR(Table1[[#This Row],[Gross_Margin]]/Table1[[#This Row],[Actual_Sales]],0)</f>
        <v>0.6</v>
      </c>
      <c r="Z2931" s="5">
        <f>Table1[[#This Row],[Actual_Profit]]/Table1[[#This Row],[Actual_Sales]]</f>
        <v>0.216</v>
      </c>
      <c r="AA2931">
        <v>48</v>
      </c>
      <c r="AB2931" s="5">
        <f>IFERROR(Table1[[#This Row],[Expenses]]/Table1[[#This Row],[Actual_Sales]],0)</f>
        <v>0.38400000000000001</v>
      </c>
      <c r="AC2931">
        <v>16</v>
      </c>
      <c r="AD2931">
        <v>372</v>
      </c>
      <c r="AE2931" s="5">
        <f>IFERROR(Table1[[#This Row],[Inventory]]/Table1[[#This Row],[Actual_Sales]],0)</f>
        <v>2.976</v>
      </c>
    </row>
    <row r="2932" spans="1:31" x14ac:dyDescent="0.25">
      <c r="A2932">
        <v>634</v>
      </c>
      <c r="B2932">
        <v>603</v>
      </c>
      <c r="C2932">
        <v>2</v>
      </c>
      <c r="D2932" s="2">
        <v>40269</v>
      </c>
      <c r="E2932">
        <v>125</v>
      </c>
      <c r="F2932">
        <v>110</v>
      </c>
      <c r="G2932">
        <f>Table1[[#This Row],[Actual_Sales]]-Table1[[#This Row],[Budget_Sales]]</f>
        <v>15</v>
      </c>
      <c r="H2932" s="5">
        <f>IF(
Table1[[#This Row],[Budget_Sales]]=0,
"",
IF(
Table1[[#This Row],[Budget_Sales]]&gt;0,
(Table1[[#This Row],[Actual_Sales]]-Table1[[#This Row],[Budget_Sales]])/Table1[[#This Row],[Budget_Sales]],
(Table1[[#This Row],[Actual_Sales]]-Table1[[#This Row],[Budget_Sales]])/ABS(Table1[[#This Row],[Budget_Sales]])
)
)</f>
        <v>0.13636363636363635</v>
      </c>
      <c r="I2932" s="5" t="str">
        <f>IF(Table1[[#This Row],[Sales_Var]]&gt;=0,"Above Budget","Below Budget")</f>
        <v>Above Budget</v>
      </c>
      <c r="J2932">
        <f>Table1[[#This Row],[Actual_Sales]]-(Table1[[#This Row],[COGS]]+Table1[[#This Row],[Expenses]])</f>
        <v>27</v>
      </c>
      <c r="K2932">
        <v>40</v>
      </c>
      <c r="L2932">
        <f>Table1[[#This Row],[Actual_Profit]]-Table1[[#This Row],[Budget_Profit]]</f>
        <v>-13</v>
      </c>
      <c r="M2932" s="5">
        <f>IF(
Table1[[#This Row],[Budget_Profit]]=0,
"",
IF(
Table1[[#This Row],[Budget_Profit]]&gt;0,
(Table1[[#This Row],[Actual_Profit]]-Table1[[#This Row],[Budget_Profit]])/Table1[[#This Row],[Budget_Profit]],
(Table1[[#This Row],[Actual_Profit]]-Table1[[#This Row],[Budget_Profit]])/ABS(Table1[[#This Row],[Budget_Profit]])
)
)</f>
        <v>-0.32500000000000001</v>
      </c>
      <c r="N2932" s="5" t="str">
        <f>IF(Table1[[#This Row],[Profit_Var]]&gt;=0, "Above Budget", "Below Budget")</f>
        <v>Below Budget</v>
      </c>
      <c r="O2932">
        <v>50</v>
      </c>
      <c r="P2932">
        <v>40</v>
      </c>
      <c r="Q2932">
        <f>Table1[[#This Row],[COGS]]-Table1[[#This Row],[Budget_COGS]]</f>
        <v>10</v>
      </c>
      <c r="R2932" s="5">
        <f>IF(
Table1[[#This Row],[Budget_COGS]]=0,
"",
IF(
Table1[[#This Row],[Budget_COGS]]&gt;0,
(Table1[[#This Row],[Budget_COGS]]-Table1[[#This Row],[COGS]]) / Table1[[#This Row],[Budget_COGS]],
(Table1[[#This Row],[Budget_COGS]]-Table1[[#This Row],[COGS]]) / ABS(Table1[[#This Row],[Budget_COGS]])
)
)</f>
        <v>-0.25</v>
      </c>
      <c r="S2932" s="5" t="str">
        <f>IF(Table1[[#This Row],[COGS _Var]]&gt;=0, "Above Budget", "Below Budget")</f>
        <v>Above Budget</v>
      </c>
      <c r="T2932">
        <f>Table1[[#This Row],[Actual_Sales]]-Table1[[#This Row],[COGS]]</f>
        <v>75</v>
      </c>
      <c r="U2932">
        <v>70</v>
      </c>
      <c r="V2932">
        <f>Table1[[#This Row],[Gross_Margin]]-Table1[[#This Row],[Budget_Margin]]</f>
        <v>5</v>
      </c>
      <c r="W2932" s="5">
        <f>IF(
Table1[[#This Row],[Budget_Margin]]=0,
"",
IF(
Table1[[#This Row],[Budget_Margin]]&gt;0,
(Table1[[#This Row],[Gross_Margin]]-Table1[[#This Row],[Budget_Margin]]) / Table1[[#This Row],[Budget_Margin]],
(Table1[[#This Row],[Gross_Margin]]-Table1[[#This Row],[Budget_Margin]]) / ABS(Table1[[#This Row],[Budget_Margin]])
)
)</f>
        <v>7.1428571428571425E-2</v>
      </c>
      <c r="X2932" s="5" t="str">
        <f>IF(Table1[[#This Row],[Margin_Var]]&gt;=0, "Above Budget", "Below Budget")</f>
        <v>Above Budget</v>
      </c>
      <c r="Y2932" s="5">
        <f>IFERROR(Table1[[#This Row],[Gross_Margin]]/Table1[[#This Row],[Actual_Sales]],0)</f>
        <v>0.6</v>
      </c>
      <c r="Z2932" s="5">
        <f>Table1[[#This Row],[Actual_Profit]]/Table1[[#This Row],[Actual_Sales]]</f>
        <v>0.216</v>
      </c>
      <c r="AA2932">
        <v>48</v>
      </c>
      <c r="AB2932" s="5">
        <f>IFERROR(Table1[[#This Row],[Expenses]]/Table1[[#This Row],[Actual_Sales]],0)</f>
        <v>0.38400000000000001</v>
      </c>
      <c r="AC2932">
        <v>16</v>
      </c>
      <c r="AD2932">
        <v>372</v>
      </c>
      <c r="AE2932" s="5">
        <f>IFERROR(Table1[[#This Row],[Inventory]]/Table1[[#This Row],[Actual_Sales]],0)</f>
        <v>2.976</v>
      </c>
    </row>
    <row r="2933" spans="1:31" x14ac:dyDescent="0.25">
      <c r="A2933">
        <v>1561</v>
      </c>
      <c r="B2933">
        <v>830</v>
      </c>
      <c r="C2933">
        <v>8</v>
      </c>
      <c r="D2933" s="2">
        <v>40422</v>
      </c>
      <c r="E2933">
        <v>125</v>
      </c>
      <c r="F2933">
        <v>120</v>
      </c>
      <c r="G2933">
        <f>Table1[[#This Row],[Actual_Sales]]-Table1[[#This Row],[Budget_Sales]]</f>
        <v>5</v>
      </c>
      <c r="H2933" s="5">
        <f>IF(
Table1[[#This Row],[Budget_Sales]]=0,
"",
IF(
Table1[[#This Row],[Budget_Sales]]&gt;0,
(Table1[[#This Row],[Actual_Sales]]-Table1[[#This Row],[Budget_Sales]])/Table1[[#This Row],[Budget_Sales]],
(Table1[[#This Row],[Actual_Sales]]-Table1[[#This Row],[Budget_Sales]])/ABS(Table1[[#This Row],[Budget_Sales]])
)
)</f>
        <v>4.1666666666666664E-2</v>
      </c>
      <c r="I2933" s="5" t="str">
        <f>IF(Table1[[#This Row],[Sales_Var]]&gt;=0,"Above Budget","Below Budget")</f>
        <v>Above Budget</v>
      </c>
      <c r="J2933">
        <f>Table1[[#This Row],[Actual_Sales]]-(Table1[[#This Row],[COGS]]+Table1[[#This Row],[Expenses]])</f>
        <v>27</v>
      </c>
      <c r="K2933">
        <v>40</v>
      </c>
      <c r="L2933">
        <f>Table1[[#This Row],[Actual_Profit]]-Table1[[#This Row],[Budget_Profit]]</f>
        <v>-13</v>
      </c>
      <c r="M2933" s="5">
        <f>IF(
Table1[[#This Row],[Budget_Profit]]=0,
"",
IF(
Table1[[#This Row],[Budget_Profit]]&gt;0,
(Table1[[#This Row],[Actual_Profit]]-Table1[[#This Row],[Budget_Profit]])/Table1[[#This Row],[Budget_Profit]],
(Table1[[#This Row],[Actual_Profit]]-Table1[[#This Row],[Budget_Profit]])/ABS(Table1[[#This Row],[Budget_Profit]])
)
)</f>
        <v>-0.32500000000000001</v>
      </c>
      <c r="N2933" s="5" t="str">
        <f>IF(Table1[[#This Row],[Profit_Var]]&gt;=0, "Above Budget", "Below Budget")</f>
        <v>Below Budget</v>
      </c>
      <c r="O2933">
        <v>53</v>
      </c>
      <c r="P2933">
        <v>50</v>
      </c>
      <c r="Q2933">
        <f>Table1[[#This Row],[COGS]]-Table1[[#This Row],[Budget_COGS]]</f>
        <v>3</v>
      </c>
      <c r="R2933" s="5">
        <f>IF(
Table1[[#This Row],[Budget_COGS]]=0,
"",
IF(
Table1[[#This Row],[Budget_COGS]]&gt;0,
(Table1[[#This Row],[Budget_COGS]]-Table1[[#This Row],[COGS]]) / Table1[[#This Row],[Budget_COGS]],
(Table1[[#This Row],[Budget_COGS]]-Table1[[#This Row],[COGS]]) / ABS(Table1[[#This Row],[Budget_COGS]])
)
)</f>
        <v>-0.06</v>
      </c>
      <c r="S2933" s="5" t="str">
        <f>IF(Table1[[#This Row],[COGS _Var]]&gt;=0, "Above Budget", "Below Budget")</f>
        <v>Above Budget</v>
      </c>
      <c r="T2933">
        <f>Table1[[#This Row],[Actual_Sales]]-Table1[[#This Row],[COGS]]</f>
        <v>72</v>
      </c>
      <c r="U2933">
        <v>70</v>
      </c>
      <c r="V2933">
        <f>Table1[[#This Row],[Gross_Margin]]-Table1[[#This Row],[Budget_Margin]]</f>
        <v>2</v>
      </c>
      <c r="W2933" s="5">
        <f>IF(
Table1[[#This Row],[Budget_Margin]]=0,
"",
IF(
Table1[[#This Row],[Budget_Margin]]&gt;0,
(Table1[[#This Row],[Gross_Margin]]-Table1[[#This Row],[Budget_Margin]]) / Table1[[#This Row],[Budget_Margin]],
(Table1[[#This Row],[Gross_Margin]]-Table1[[#This Row],[Budget_Margin]]) / ABS(Table1[[#This Row],[Budget_Margin]])
)
)</f>
        <v>2.8571428571428571E-2</v>
      </c>
      <c r="X2933" s="5" t="str">
        <f>IF(Table1[[#This Row],[Margin_Var]]&gt;=0, "Above Budget", "Below Budget")</f>
        <v>Above Budget</v>
      </c>
      <c r="Y2933" s="5">
        <f>IFERROR(Table1[[#This Row],[Gross_Margin]]/Table1[[#This Row],[Actual_Sales]],0)</f>
        <v>0.57599999999999996</v>
      </c>
      <c r="Z2933" s="5">
        <f>Table1[[#This Row],[Actual_Profit]]/Table1[[#This Row],[Actual_Sales]]</f>
        <v>0.216</v>
      </c>
      <c r="AA2933">
        <v>45</v>
      </c>
      <c r="AB2933" s="5">
        <f>IFERROR(Table1[[#This Row],[Expenses]]/Table1[[#This Row],[Actual_Sales]],0)</f>
        <v>0.36</v>
      </c>
      <c r="AC2933">
        <v>17</v>
      </c>
      <c r="AD2933">
        <v>410</v>
      </c>
      <c r="AE2933" s="5">
        <f>IFERROR(Table1[[#This Row],[Inventory]]/Table1[[#This Row],[Actual_Sales]],0)</f>
        <v>3.28</v>
      </c>
    </row>
    <row r="2934" spans="1:31" x14ac:dyDescent="0.25">
      <c r="A2934">
        <v>1545</v>
      </c>
      <c r="B2934">
        <v>720</v>
      </c>
      <c r="C2934">
        <v>10</v>
      </c>
      <c r="D2934" s="2">
        <v>40422</v>
      </c>
      <c r="E2934">
        <v>125</v>
      </c>
      <c r="F2934">
        <v>110</v>
      </c>
      <c r="G2934">
        <f>Table1[[#This Row],[Actual_Sales]]-Table1[[#This Row],[Budget_Sales]]</f>
        <v>15</v>
      </c>
      <c r="H2934" s="5">
        <f>IF(
Table1[[#This Row],[Budget_Sales]]=0,
"",
IF(
Table1[[#This Row],[Budget_Sales]]&gt;0,
(Table1[[#This Row],[Actual_Sales]]-Table1[[#This Row],[Budget_Sales]])/Table1[[#This Row],[Budget_Sales]],
(Table1[[#This Row],[Actual_Sales]]-Table1[[#This Row],[Budget_Sales]])/ABS(Table1[[#This Row],[Budget_Sales]])
)
)</f>
        <v>0.13636363636363635</v>
      </c>
      <c r="I2934" s="5" t="str">
        <f>IF(Table1[[#This Row],[Sales_Var]]&gt;=0,"Above Budget","Below Budget")</f>
        <v>Above Budget</v>
      </c>
      <c r="J2934">
        <f>Table1[[#This Row],[Actual_Sales]]-(Table1[[#This Row],[COGS]]+Table1[[#This Row],[Expenses]])</f>
        <v>27</v>
      </c>
      <c r="K2934">
        <v>40</v>
      </c>
      <c r="L2934">
        <f>Table1[[#This Row],[Actual_Profit]]-Table1[[#This Row],[Budget_Profit]]</f>
        <v>-13</v>
      </c>
      <c r="M2934" s="5">
        <f>IF(
Table1[[#This Row],[Budget_Profit]]=0,
"",
IF(
Table1[[#This Row],[Budget_Profit]]&gt;0,
(Table1[[#This Row],[Actual_Profit]]-Table1[[#This Row],[Budget_Profit]])/Table1[[#This Row],[Budget_Profit]],
(Table1[[#This Row],[Actual_Profit]]-Table1[[#This Row],[Budget_Profit]])/ABS(Table1[[#This Row],[Budget_Profit]])
)
)</f>
        <v>-0.32500000000000001</v>
      </c>
      <c r="N2934" s="5" t="str">
        <f>IF(Table1[[#This Row],[Profit_Var]]&gt;=0, "Above Budget", "Below Budget")</f>
        <v>Below Budget</v>
      </c>
      <c r="O2934">
        <v>53</v>
      </c>
      <c r="P2934">
        <v>40</v>
      </c>
      <c r="Q2934">
        <f>Table1[[#This Row],[COGS]]-Table1[[#This Row],[Budget_COGS]]</f>
        <v>13</v>
      </c>
      <c r="R2934" s="5">
        <f>IF(
Table1[[#This Row],[Budget_COGS]]=0,
"",
IF(
Table1[[#This Row],[Budget_COGS]]&gt;0,
(Table1[[#This Row],[Budget_COGS]]-Table1[[#This Row],[COGS]]) / Table1[[#This Row],[Budget_COGS]],
(Table1[[#This Row],[Budget_COGS]]-Table1[[#This Row],[COGS]]) / ABS(Table1[[#This Row],[Budget_COGS]])
)
)</f>
        <v>-0.32500000000000001</v>
      </c>
      <c r="S2934" s="5" t="str">
        <f>IF(Table1[[#This Row],[COGS _Var]]&gt;=0, "Above Budget", "Below Budget")</f>
        <v>Above Budget</v>
      </c>
      <c r="T2934">
        <f>Table1[[#This Row],[Actual_Sales]]-Table1[[#This Row],[COGS]]</f>
        <v>72</v>
      </c>
      <c r="U2934">
        <v>70</v>
      </c>
      <c r="V2934">
        <f>Table1[[#This Row],[Gross_Margin]]-Table1[[#This Row],[Budget_Margin]]</f>
        <v>2</v>
      </c>
      <c r="W2934" s="5">
        <f>IF(
Table1[[#This Row],[Budget_Margin]]=0,
"",
IF(
Table1[[#This Row],[Budget_Margin]]&gt;0,
(Table1[[#This Row],[Gross_Margin]]-Table1[[#This Row],[Budget_Margin]]) / Table1[[#This Row],[Budget_Margin]],
(Table1[[#This Row],[Gross_Margin]]-Table1[[#This Row],[Budget_Margin]]) / ABS(Table1[[#This Row],[Budget_Margin]])
)
)</f>
        <v>2.8571428571428571E-2</v>
      </c>
      <c r="X2934" s="5" t="str">
        <f>IF(Table1[[#This Row],[Margin_Var]]&gt;=0, "Above Budget", "Below Budget")</f>
        <v>Above Budget</v>
      </c>
      <c r="Y2934" s="5">
        <f>IFERROR(Table1[[#This Row],[Gross_Margin]]/Table1[[#This Row],[Actual_Sales]],0)</f>
        <v>0.57599999999999996</v>
      </c>
      <c r="Z2934" s="5">
        <f>Table1[[#This Row],[Actual_Profit]]/Table1[[#This Row],[Actual_Sales]]</f>
        <v>0.216</v>
      </c>
      <c r="AA2934">
        <v>45</v>
      </c>
      <c r="AB2934" s="5">
        <f>IFERROR(Table1[[#This Row],[Expenses]]/Table1[[#This Row],[Actual_Sales]],0)</f>
        <v>0.36</v>
      </c>
      <c r="AC2934">
        <v>17</v>
      </c>
      <c r="AD2934">
        <v>410</v>
      </c>
      <c r="AE2934" s="5">
        <f>IFERROR(Table1[[#This Row],[Inventory]]/Table1[[#This Row],[Actual_Sales]],0)</f>
        <v>3.28</v>
      </c>
    </row>
    <row r="2935" spans="1:31" x14ac:dyDescent="0.25">
      <c r="A2935">
        <v>965</v>
      </c>
      <c r="B2935">
        <v>541</v>
      </c>
      <c r="C2935">
        <v>3</v>
      </c>
      <c r="D2935" s="2">
        <v>40330</v>
      </c>
      <c r="E2935">
        <v>93</v>
      </c>
      <c r="F2935">
        <v>110</v>
      </c>
      <c r="G2935">
        <f>Table1[[#This Row],[Actual_Sales]]-Table1[[#This Row],[Budget_Sales]]</f>
        <v>-17</v>
      </c>
      <c r="H2935" s="5">
        <f>IF(
Table1[[#This Row],[Budget_Sales]]=0,
"",
IF(
Table1[[#This Row],[Budget_Sales]]&gt;0,
(Table1[[#This Row],[Actual_Sales]]-Table1[[#This Row],[Budget_Sales]])/Table1[[#This Row],[Budget_Sales]],
(Table1[[#This Row],[Actual_Sales]]-Table1[[#This Row],[Budget_Sales]])/ABS(Table1[[#This Row],[Budget_Sales]])
)
)</f>
        <v>-0.15454545454545454</v>
      </c>
      <c r="I2935" s="5" t="str">
        <f>IF(Table1[[#This Row],[Sales_Var]]&gt;=0,"Above Budget","Below Budget")</f>
        <v>Below Budget</v>
      </c>
      <c r="J2935">
        <f>Table1[[#This Row],[Actual_Sales]]-(Table1[[#This Row],[COGS]]+Table1[[#This Row],[Expenses]])</f>
        <v>20</v>
      </c>
      <c r="K2935">
        <v>40</v>
      </c>
      <c r="L2935">
        <f>Table1[[#This Row],[Actual_Profit]]-Table1[[#This Row],[Budget_Profit]]</f>
        <v>-20</v>
      </c>
      <c r="M2935" s="5">
        <f>IF(
Table1[[#This Row],[Budget_Profit]]=0,
"",
IF(
Table1[[#This Row],[Budget_Profit]]&gt;0,
(Table1[[#This Row],[Actual_Profit]]-Table1[[#This Row],[Budget_Profit]])/Table1[[#This Row],[Budget_Profit]],
(Table1[[#This Row],[Actual_Profit]]-Table1[[#This Row],[Budget_Profit]])/ABS(Table1[[#This Row],[Budget_Profit]])
)
)</f>
        <v>-0.5</v>
      </c>
      <c r="N2935" s="5" t="str">
        <f>IF(Table1[[#This Row],[Profit_Var]]&gt;=0, "Above Budget", "Below Budget")</f>
        <v>Below Budget</v>
      </c>
      <c r="O2935">
        <v>38</v>
      </c>
      <c r="P2935">
        <v>40</v>
      </c>
      <c r="Q2935">
        <f>Table1[[#This Row],[COGS]]-Table1[[#This Row],[Budget_COGS]]</f>
        <v>-2</v>
      </c>
      <c r="R2935" s="5">
        <f>IF(
Table1[[#This Row],[Budget_COGS]]=0,
"",
IF(
Table1[[#This Row],[Budget_COGS]]&gt;0,
(Table1[[#This Row],[Budget_COGS]]-Table1[[#This Row],[COGS]]) / Table1[[#This Row],[Budget_COGS]],
(Table1[[#This Row],[Budget_COGS]]-Table1[[#This Row],[COGS]]) / ABS(Table1[[#This Row],[Budget_COGS]])
)
)</f>
        <v>0.05</v>
      </c>
      <c r="S2935" s="5" t="str">
        <f>IF(Table1[[#This Row],[COGS _Var]]&gt;=0, "Above Budget", "Below Budget")</f>
        <v>Below Budget</v>
      </c>
      <c r="T2935">
        <f>Table1[[#This Row],[Actual_Sales]]-Table1[[#This Row],[COGS]]</f>
        <v>55</v>
      </c>
      <c r="U2935">
        <v>70</v>
      </c>
      <c r="V2935">
        <f>Table1[[#This Row],[Gross_Margin]]-Table1[[#This Row],[Budget_Margin]]</f>
        <v>-15</v>
      </c>
      <c r="W2935" s="5">
        <f>IF(
Table1[[#This Row],[Budget_Margin]]=0,
"",
IF(
Table1[[#This Row],[Budget_Margin]]&gt;0,
(Table1[[#This Row],[Gross_Margin]]-Table1[[#This Row],[Budget_Margin]]) / Table1[[#This Row],[Budget_Margin]],
(Table1[[#This Row],[Gross_Margin]]-Table1[[#This Row],[Budget_Margin]]) / ABS(Table1[[#This Row],[Budget_Margin]])
)
)</f>
        <v>-0.21428571428571427</v>
      </c>
      <c r="X2935" s="5" t="str">
        <f>IF(Table1[[#This Row],[Margin_Var]]&gt;=0, "Above Budget", "Below Budget")</f>
        <v>Below Budget</v>
      </c>
      <c r="Y2935" s="5">
        <f>IFERROR(Table1[[#This Row],[Gross_Margin]]/Table1[[#This Row],[Actual_Sales]],0)</f>
        <v>0.59139784946236562</v>
      </c>
      <c r="Z2935" s="5">
        <f>Table1[[#This Row],[Actual_Profit]]/Table1[[#This Row],[Actual_Sales]]</f>
        <v>0.21505376344086022</v>
      </c>
      <c r="AA2935">
        <v>35</v>
      </c>
      <c r="AB2935" s="5">
        <f>IFERROR(Table1[[#This Row],[Expenses]]/Table1[[#This Row],[Actual_Sales]],0)</f>
        <v>0.37634408602150538</v>
      </c>
      <c r="AC2935">
        <v>12</v>
      </c>
      <c r="AD2935">
        <v>414</v>
      </c>
      <c r="AE2935" s="5">
        <f>IFERROR(Table1[[#This Row],[Inventory]]/Table1[[#This Row],[Actual_Sales]],0)</f>
        <v>4.4516129032258061</v>
      </c>
    </row>
    <row r="2936" spans="1:31" x14ac:dyDescent="0.25">
      <c r="A2936">
        <v>925</v>
      </c>
      <c r="B2936">
        <v>409</v>
      </c>
      <c r="C2936">
        <v>9</v>
      </c>
      <c r="D2936" s="2">
        <v>40330</v>
      </c>
      <c r="E2936">
        <v>93</v>
      </c>
      <c r="F2936">
        <v>90</v>
      </c>
      <c r="G2936">
        <f>Table1[[#This Row],[Actual_Sales]]-Table1[[#This Row],[Budget_Sales]]</f>
        <v>3</v>
      </c>
      <c r="H2936" s="5">
        <f>IF(
Table1[[#This Row],[Budget_Sales]]=0,
"",
IF(
Table1[[#This Row],[Budget_Sales]]&gt;0,
(Table1[[#This Row],[Actual_Sales]]-Table1[[#This Row],[Budget_Sales]])/Table1[[#This Row],[Budget_Sales]],
(Table1[[#This Row],[Actual_Sales]]-Table1[[#This Row],[Budget_Sales]])/ABS(Table1[[#This Row],[Budget_Sales]])
)
)</f>
        <v>3.3333333333333333E-2</v>
      </c>
      <c r="I2936" s="5" t="str">
        <f>IF(Table1[[#This Row],[Sales_Var]]&gt;=0,"Above Budget","Below Budget")</f>
        <v>Above Budget</v>
      </c>
      <c r="J2936">
        <f>Table1[[#This Row],[Actual_Sales]]-(Table1[[#This Row],[COGS]]+Table1[[#This Row],[Expenses]])</f>
        <v>20</v>
      </c>
      <c r="K2936">
        <v>30</v>
      </c>
      <c r="L2936">
        <f>Table1[[#This Row],[Actual_Profit]]-Table1[[#This Row],[Budget_Profit]]</f>
        <v>-10</v>
      </c>
      <c r="M2936" s="5">
        <f>IF(
Table1[[#This Row],[Budget_Profit]]=0,
"",
IF(
Table1[[#This Row],[Budget_Profit]]&gt;0,
(Table1[[#This Row],[Actual_Profit]]-Table1[[#This Row],[Budget_Profit]])/Table1[[#This Row],[Budget_Profit]],
(Table1[[#This Row],[Actual_Profit]]-Table1[[#This Row],[Budget_Profit]])/ABS(Table1[[#This Row],[Budget_Profit]])
)
)</f>
        <v>-0.33333333333333331</v>
      </c>
      <c r="N2936" s="5" t="str">
        <f>IF(Table1[[#This Row],[Profit_Var]]&gt;=0, "Above Budget", "Below Budget")</f>
        <v>Below Budget</v>
      </c>
      <c r="O2936">
        <v>38</v>
      </c>
      <c r="P2936">
        <v>30</v>
      </c>
      <c r="Q2936">
        <f>Table1[[#This Row],[COGS]]-Table1[[#This Row],[Budget_COGS]]</f>
        <v>8</v>
      </c>
      <c r="R2936" s="5">
        <f>IF(
Table1[[#This Row],[Budget_COGS]]=0,
"",
IF(
Table1[[#This Row],[Budget_COGS]]&gt;0,
(Table1[[#This Row],[Budget_COGS]]-Table1[[#This Row],[COGS]]) / Table1[[#This Row],[Budget_COGS]],
(Table1[[#This Row],[Budget_COGS]]-Table1[[#This Row],[COGS]]) / ABS(Table1[[#This Row],[Budget_COGS]])
)
)</f>
        <v>-0.26666666666666666</v>
      </c>
      <c r="S2936" s="5" t="str">
        <f>IF(Table1[[#This Row],[COGS _Var]]&gt;=0, "Above Budget", "Below Budget")</f>
        <v>Above Budget</v>
      </c>
      <c r="T2936">
        <f>Table1[[#This Row],[Actual_Sales]]-Table1[[#This Row],[COGS]]</f>
        <v>55</v>
      </c>
      <c r="U2936">
        <v>60</v>
      </c>
      <c r="V2936">
        <f>Table1[[#This Row],[Gross_Margin]]-Table1[[#This Row],[Budget_Margin]]</f>
        <v>-5</v>
      </c>
      <c r="W2936" s="5">
        <f>IF(
Table1[[#This Row],[Budget_Margin]]=0,
"",
IF(
Table1[[#This Row],[Budget_Margin]]&gt;0,
(Table1[[#This Row],[Gross_Margin]]-Table1[[#This Row],[Budget_Margin]]) / Table1[[#This Row],[Budget_Margin]],
(Table1[[#This Row],[Gross_Margin]]-Table1[[#This Row],[Budget_Margin]]) / ABS(Table1[[#This Row],[Budget_Margin]])
)
)</f>
        <v>-8.3333333333333329E-2</v>
      </c>
      <c r="X2936" s="5" t="str">
        <f>IF(Table1[[#This Row],[Margin_Var]]&gt;=0, "Above Budget", "Below Budget")</f>
        <v>Below Budget</v>
      </c>
      <c r="Y2936" s="5">
        <f>IFERROR(Table1[[#This Row],[Gross_Margin]]/Table1[[#This Row],[Actual_Sales]],0)</f>
        <v>0.59139784946236562</v>
      </c>
      <c r="Z2936" s="5">
        <f>Table1[[#This Row],[Actual_Profit]]/Table1[[#This Row],[Actual_Sales]]</f>
        <v>0.21505376344086022</v>
      </c>
      <c r="AA2936">
        <v>35</v>
      </c>
      <c r="AB2936" s="5">
        <f>IFERROR(Table1[[#This Row],[Expenses]]/Table1[[#This Row],[Actual_Sales]],0)</f>
        <v>0.37634408602150538</v>
      </c>
      <c r="AC2936">
        <v>12</v>
      </c>
      <c r="AD2936">
        <v>414</v>
      </c>
      <c r="AE2936" s="5">
        <f>IFERROR(Table1[[#This Row],[Inventory]]/Table1[[#This Row],[Actual_Sales]],0)</f>
        <v>4.4516129032258061</v>
      </c>
    </row>
    <row r="2937" spans="1:31" x14ac:dyDescent="0.25">
      <c r="A2937">
        <v>101</v>
      </c>
      <c r="B2937">
        <v>603</v>
      </c>
      <c r="C2937">
        <v>1</v>
      </c>
      <c r="D2937" s="2">
        <v>40179</v>
      </c>
      <c r="E2937">
        <v>93</v>
      </c>
      <c r="F2937">
        <v>80</v>
      </c>
      <c r="G2937">
        <f>Table1[[#This Row],[Actual_Sales]]-Table1[[#This Row],[Budget_Sales]]</f>
        <v>13</v>
      </c>
      <c r="H2937" s="5">
        <f>IF(
Table1[[#This Row],[Budget_Sales]]=0,
"",
IF(
Table1[[#This Row],[Budget_Sales]]&gt;0,
(Table1[[#This Row],[Actual_Sales]]-Table1[[#This Row],[Budget_Sales]])/Table1[[#This Row],[Budget_Sales]],
(Table1[[#This Row],[Actual_Sales]]-Table1[[#This Row],[Budget_Sales]])/ABS(Table1[[#This Row],[Budget_Sales]])
)
)</f>
        <v>0.16250000000000001</v>
      </c>
      <c r="I2937" s="5" t="str">
        <f>IF(Table1[[#This Row],[Sales_Var]]&gt;=0,"Above Budget","Below Budget")</f>
        <v>Above Budget</v>
      </c>
      <c r="J2937">
        <f>Table1[[#This Row],[Actual_Sales]]-(Table1[[#This Row],[COGS]]+Table1[[#This Row],[Expenses]])</f>
        <v>20</v>
      </c>
      <c r="K2937">
        <v>30</v>
      </c>
      <c r="L2937">
        <f>Table1[[#This Row],[Actual_Profit]]-Table1[[#This Row],[Budget_Profit]]</f>
        <v>-10</v>
      </c>
      <c r="M2937" s="5">
        <f>IF(
Table1[[#This Row],[Budget_Profit]]=0,
"",
IF(
Table1[[#This Row],[Budget_Profit]]&gt;0,
(Table1[[#This Row],[Actual_Profit]]-Table1[[#This Row],[Budget_Profit]])/Table1[[#This Row],[Budget_Profit]],
(Table1[[#This Row],[Actual_Profit]]-Table1[[#This Row],[Budget_Profit]])/ABS(Table1[[#This Row],[Budget_Profit]])
)
)</f>
        <v>-0.33333333333333331</v>
      </c>
      <c r="N2937" s="5" t="str">
        <f>IF(Table1[[#This Row],[Profit_Var]]&gt;=0, "Above Budget", "Below Budget")</f>
        <v>Below Budget</v>
      </c>
      <c r="O2937">
        <v>38</v>
      </c>
      <c r="P2937">
        <v>30</v>
      </c>
      <c r="Q2937">
        <f>Table1[[#This Row],[COGS]]-Table1[[#This Row],[Budget_COGS]]</f>
        <v>8</v>
      </c>
      <c r="R2937" s="5">
        <f>IF(
Table1[[#This Row],[Budget_COGS]]=0,
"",
IF(
Table1[[#This Row],[Budget_COGS]]&gt;0,
(Table1[[#This Row],[Budget_COGS]]-Table1[[#This Row],[COGS]]) / Table1[[#This Row],[Budget_COGS]],
(Table1[[#This Row],[Budget_COGS]]-Table1[[#This Row],[COGS]]) / ABS(Table1[[#This Row],[Budget_COGS]])
)
)</f>
        <v>-0.26666666666666666</v>
      </c>
      <c r="S2937" s="5" t="str">
        <f>IF(Table1[[#This Row],[COGS _Var]]&gt;=0, "Above Budget", "Below Budget")</f>
        <v>Above Budget</v>
      </c>
      <c r="T2937">
        <f>Table1[[#This Row],[Actual_Sales]]-Table1[[#This Row],[COGS]]</f>
        <v>55</v>
      </c>
      <c r="U2937">
        <v>50</v>
      </c>
      <c r="V2937">
        <f>Table1[[#This Row],[Gross_Margin]]-Table1[[#This Row],[Budget_Margin]]</f>
        <v>5</v>
      </c>
      <c r="W2937" s="5">
        <f>IF(
Table1[[#This Row],[Budget_Margin]]=0,
"",
IF(
Table1[[#This Row],[Budget_Margin]]&gt;0,
(Table1[[#This Row],[Gross_Margin]]-Table1[[#This Row],[Budget_Margin]]) / Table1[[#This Row],[Budget_Margin]],
(Table1[[#This Row],[Gross_Margin]]-Table1[[#This Row],[Budget_Margin]]) / ABS(Table1[[#This Row],[Budget_Margin]])
)
)</f>
        <v>0.1</v>
      </c>
      <c r="X2937" s="5" t="str">
        <f>IF(Table1[[#This Row],[Margin_Var]]&gt;=0, "Above Budget", "Below Budget")</f>
        <v>Above Budget</v>
      </c>
      <c r="Y2937" s="5">
        <f>IFERROR(Table1[[#This Row],[Gross_Margin]]/Table1[[#This Row],[Actual_Sales]],0)</f>
        <v>0.59139784946236562</v>
      </c>
      <c r="Z2937" s="5">
        <f>Table1[[#This Row],[Actual_Profit]]/Table1[[#This Row],[Actual_Sales]]</f>
        <v>0.21505376344086022</v>
      </c>
      <c r="AA2937">
        <v>35</v>
      </c>
      <c r="AB2937" s="5">
        <f>IFERROR(Table1[[#This Row],[Expenses]]/Table1[[#This Row],[Actual_Sales]],0)</f>
        <v>0.37634408602150538</v>
      </c>
      <c r="AC2937">
        <v>12</v>
      </c>
      <c r="AD2937">
        <v>241</v>
      </c>
      <c r="AE2937" s="5">
        <f>IFERROR(Table1[[#This Row],[Inventory]]/Table1[[#This Row],[Actual_Sales]],0)</f>
        <v>2.5913978494623655</v>
      </c>
    </row>
    <row r="2938" spans="1:31" x14ac:dyDescent="0.25">
      <c r="A2938">
        <v>2883</v>
      </c>
      <c r="B2938">
        <v>435</v>
      </c>
      <c r="C2938">
        <v>2</v>
      </c>
      <c r="D2938" s="2">
        <v>40664</v>
      </c>
      <c r="E2938">
        <v>112</v>
      </c>
      <c r="F2938">
        <v>140</v>
      </c>
      <c r="G2938">
        <f>Table1[[#This Row],[Actual_Sales]]-Table1[[#This Row],[Budget_Sales]]</f>
        <v>-28</v>
      </c>
      <c r="H2938" s="5">
        <f>IF(
Table1[[#This Row],[Budget_Sales]]=0,
"",
IF(
Table1[[#This Row],[Budget_Sales]]&gt;0,
(Table1[[#This Row],[Actual_Sales]]-Table1[[#This Row],[Budget_Sales]])/Table1[[#This Row],[Budget_Sales]],
(Table1[[#This Row],[Actual_Sales]]-Table1[[#This Row],[Budget_Sales]])/ABS(Table1[[#This Row],[Budget_Sales]])
)
)</f>
        <v>-0.2</v>
      </c>
      <c r="I2938" s="5" t="str">
        <f>IF(Table1[[#This Row],[Sales_Var]]&gt;=0,"Above Budget","Below Budget")</f>
        <v>Below Budget</v>
      </c>
      <c r="J2938">
        <f>Table1[[#This Row],[Actual_Sales]]-(Table1[[#This Row],[COGS]]+Table1[[#This Row],[Expenses]])</f>
        <v>24</v>
      </c>
      <c r="K2938">
        <v>50</v>
      </c>
      <c r="L2938">
        <f>Table1[[#This Row],[Actual_Profit]]-Table1[[#This Row],[Budget_Profit]]</f>
        <v>-26</v>
      </c>
      <c r="M2938" s="5">
        <f>IF(
Table1[[#This Row],[Budget_Profit]]=0,
"",
IF(
Table1[[#This Row],[Budget_Profit]]&gt;0,
(Table1[[#This Row],[Actual_Profit]]-Table1[[#This Row],[Budget_Profit]])/Table1[[#This Row],[Budget_Profit]],
(Table1[[#This Row],[Actual_Profit]]-Table1[[#This Row],[Budget_Profit]])/ABS(Table1[[#This Row],[Budget_Profit]])
)
)</f>
        <v>-0.52</v>
      </c>
      <c r="N2938" s="5" t="str">
        <f>IF(Table1[[#This Row],[Profit_Var]]&gt;=0, "Above Budget", "Below Budget")</f>
        <v>Below Budget</v>
      </c>
      <c r="O2938">
        <v>48</v>
      </c>
      <c r="P2938">
        <v>60</v>
      </c>
      <c r="Q2938">
        <f>Table1[[#This Row],[COGS]]-Table1[[#This Row],[Budget_COGS]]</f>
        <v>-12</v>
      </c>
      <c r="R2938" s="5">
        <f>IF(
Table1[[#This Row],[Budget_COGS]]=0,
"",
IF(
Table1[[#This Row],[Budget_COGS]]&gt;0,
(Table1[[#This Row],[Budget_COGS]]-Table1[[#This Row],[COGS]]) / Table1[[#This Row],[Budget_COGS]],
(Table1[[#This Row],[Budget_COGS]]-Table1[[#This Row],[COGS]]) / ABS(Table1[[#This Row],[Budget_COGS]])
)
)</f>
        <v>0.2</v>
      </c>
      <c r="S2938" s="5" t="str">
        <f>IF(Table1[[#This Row],[COGS _Var]]&gt;=0, "Above Budget", "Below Budget")</f>
        <v>Below Budget</v>
      </c>
      <c r="T2938">
        <f>Table1[[#This Row],[Actual_Sales]]-Table1[[#This Row],[COGS]]</f>
        <v>64</v>
      </c>
      <c r="U2938">
        <v>80</v>
      </c>
      <c r="V2938">
        <f>Table1[[#This Row],[Gross_Margin]]-Table1[[#This Row],[Budget_Margin]]</f>
        <v>-16</v>
      </c>
      <c r="W2938" s="5">
        <f>IF(
Table1[[#This Row],[Budget_Margin]]=0,
"",
IF(
Table1[[#This Row],[Budget_Margin]]&gt;0,
(Table1[[#This Row],[Gross_Margin]]-Table1[[#This Row],[Budget_Margin]]) / Table1[[#This Row],[Budget_Margin]],
(Table1[[#This Row],[Gross_Margin]]-Table1[[#This Row],[Budget_Margin]]) / ABS(Table1[[#This Row],[Budget_Margin]])
)
)</f>
        <v>-0.2</v>
      </c>
      <c r="X2938" s="5" t="str">
        <f>IF(Table1[[#This Row],[Margin_Var]]&gt;=0, "Above Budget", "Below Budget")</f>
        <v>Below Budget</v>
      </c>
      <c r="Y2938" s="5">
        <f>IFERROR(Table1[[#This Row],[Gross_Margin]]/Table1[[#This Row],[Actual_Sales]],0)</f>
        <v>0.5714285714285714</v>
      </c>
      <c r="Z2938" s="5">
        <f>Table1[[#This Row],[Actual_Profit]]/Table1[[#This Row],[Actual_Sales]]</f>
        <v>0.21428571428571427</v>
      </c>
      <c r="AA2938">
        <v>40</v>
      </c>
      <c r="AB2938" s="5">
        <f>IFERROR(Table1[[#This Row],[Expenses]]/Table1[[#This Row],[Actual_Sales]],0)</f>
        <v>0.35714285714285715</v>
      </c>
      <c r="AC2938">
        <v>15</v>
      </c>
      <c r="AD2938">
        <v>334</v>
      </c>
      <c r="AE2938" s="5">
        <f>IFERROR(Table1[[#This Row],[Inventory]]/Table1[[#This Row],[Actual_Sales]],0)</f>
        <v>2.9821428571428572</v>
      </c>
    </row>
    <row r="2939" spans="1:31" x14ac:dyDescent="0.25">
      <c r="A2939">
        <v>2989</v>
      </c>
      <c r="B2939">
        <v>860</v>
      </c>
      <c r="C2939">
        <v>6</v>
      </c>
      <c r="D2939" s="2">
        <v>40664</v>
      </c>
      <c r="E2939">
        <v>112</v>
      </c>
      <c r="F2939">
        <v>110</v>
      </c>
      <c r="G2939">
        <f>Table1[[#This Row],[Actual_Sales]]-Table1[[#This Row],[Budget_Sales]]</f>
        <v>2</v>
      </c>
      <c r="H2939" s="5">
        <f>IF(
Table1[[#This Row],[Budget_Sales]]=0,
"",
IF(
Table1[[#This Row],[Budget_Sales]]&gt;0,
(Table1[[#This Row],[Actual_Sales]]-Table1[[#This Row],[Budget_Sales]])/Table1[[#This Row],[Budget_Sales]],
(Table1[[#This Row],[Actual_Sales]]-Table1[[#This Row],[Budget_Sales]])/ABS(Table1[[#This Row],[Budget_Sales]])
)
)</f>
        <v>1.8181818181818181E-2</v>
      </c>
      <c r="I2939" s="5" t="str">
        <f>IF(Table1[[#This Row],[Sales_Var]]&gt;=0,"Above Budget","Below Budget")</f>
        <v>Above Budget</v>
      </c>
      <c r="J2939">
        <f>Table1[[#This Row],[Actual_Sales]]-(Table1[[#This Row],[COGS]]+Table1[[#This Row],[Expenses]])</f>
        <v>24</v>
      </c>
      <c r="K2939">
        <v>40</v>
      </c>
      <c r="L2939">
        <f>Table1[[#This Row],[Actual_Profit]]-Table1[[#This Row],[Budget_Profit]]</f>
        <v>-16</v>
      </c>
      <c r="M2939" s="5">
        <f>IF(
Table1[[#This Row],[Budget_Profit]]=0,
"",
IF(
Table1[[#This Row],[Budget_Profit]]&gt;0,
(Table1[[#This Row],[Actual_Profit]]-Table1[[#This Row],[Budget_Profit]])/Table1[[#This Row],[Budget_Profit]],
(Table1[[#This Row],[Actual_Profit]]-Table1[[#This Row],[Budget_Profit]])/ABS(Table1[[#This Row],[Budget_Profit]])
)
)</f>
        <v>-0.4</v>
      </c>
      <c r="N2939" s="5" t="str">
        <f>IF(Table1[[#This Row],[Profit_Var]]&gt;=0, "Above Budget", "Below Budget")</f>
        <v>Below Budget</v>
      </c>
      <c r="O2939">
        <v>48</v>
      </c>
      <c r="P2939">
        <v>40</v>
      </c>
      <c r="Q2939">
        <f>Table1[[#This Row],[COGS]]-Table1[[#This Row],[Budget_COGS]]</f>
        <v>8</v>
      </c>
      <c r="R2939" s="5">
        <f>IF(
Table1[[#This Row],[Budget_COGS]]=0,
"",
IF(
Table1[[#This Row],[Budget_COGS]]&gt;0,
(Table1[[#This Row],[Budget_COGS]]-Table1[[#This Row],[COGS]]) / Table1[[#This Row],[Budget_COGS]],
(Table1[[#This Row],[Budget_COGS]]-Table1[[#This Row],[COGS]]) / ABS(Table1[[#This Row],[Budget_COGS]])
)
)</f>
        <v>-0.2</v>
      </c>
      <c r="S2939" s="5" t="str">
        <f>IF(Table1[[#This Row],[COGS _Var]]&gt;=0, "Above Budget", "Below Budget")</f>
        <v>Above Budget</v>
      </c>
      <c r="T2939">
        <f>Table1[[#This Row],[Actual_Sales]]-Table1[[#This Row],[COGS]]</f>
        <v>64</v>
      </c>
      <c r="U2939">
        <v>70</v>
      </c>
      <c r="V2939">
        <f>Table1[[#This Row],[Gross_Margin]]-Table1[[#This Row],[Budget_Margin]]</f>
        <v>-6</v>
      </c>
      <c r="W2939" s="5">
        <f>IF(
Table1[[#This Row],[Budget_Margin]]=0,
"",
IF(
Table1[[#This Row],[Budget_Margin]]&gt;0,
(Table1[[#This Row],[Gross_Margin]]-Table1[[#This Row],[Budget_Margin]]) / Table1[[#This Row],[Budget_Margin]],
(Table1[[#This Row],[Gross_Margin]]-Table1[[#This Row],[Budget_Margin]]) / ABS(Table1[[#This Row],[Budget_Margin]])
)
)</f>
        <v>-8.5714285714285715E-2</v>
      </c>
      <c r="X2939" s="5" t="str">
        <f>IF(Table1[[#This Row],[Margin_Var]]&gt;=0, "Above Budget", "Below Budget")</f>
        <v>Below Budget</v>
      </c>
      <c r="Y2939" s="5">
        <f>IFERROR(Table1[[#This Row],[Gross_Margin]]/Table1[[#This Row],[Actual_Sales]],0)</f>
        <v>0.5714285714285714</v>
      </c>
      <c r="Z2939" s="5">
        <f>Table1[[#This Row],[Actual_Profit]]/Table1[[#This Row],[Actual_Sales]]</f>
        <v>0.21428571428571427</v>
      </c>
      <c r="AA2939">
        <v>40</v>
      </c>
      <c r="AB2939" s="5">
        <f>IFERROR(Table1[[#This Row],[Expenses]]/Table1[[#This Row],[Actual_Sales]],0)</f>
        <v>0.35714285714285715</v>
      </c>
      <c r="AC2939">
        <v>15</v>
      </c>
      <c r="AD2939">
        <v>334</v>
      </c>
      <c r="AE2939" s="5">
        <f>IFERROR(Table1[[#This Row],[Inventory]]/Table1[[#This Row],[Actual_Sales]],0)</f>
        <v>2.9821428571428572</v>
      </c>
    </row>
    <row r="2940" spans="1:31" x14ac:dyDescent="0.25">
      <c r="A2940">
        <v>2082</v>
      </c>
      <c r="B2940">
        <v>772</v>
      </c>
      <c r="C2940">
        <v>8</v>
      </c>
      <c r="D2940" s="2">
        <v>40513</v>
      </c>
      <c r="E2940">
        <v>56</v>
      </c>
      <c r="F2940">
        <v>40</v>
      </c>
      <c r="G2940">
        <f>Table1[[#This Row],[Actual_Sales]]-Table1[[#This Row],[Budget_Sales]]</f>
        <v>16</v>
      </c>
      <c r="H2940" s="5">
        <f>IF(
Table1[[#This Row],[Budget_Sales]]=0,
"",
IF(
Table1[[#This Row],[Budget_Sales]]&gt;0,
(Table1[[#This Row],[Actual_Sales]]-Table1[[#This Row],[Budget_Sales]])/Table1[[#This Row],[Budget_Sales]],
(Table1[[#This Row],[Actual_Sales]]-Table1[[#This Row],[Budget_Sales]])/ABS(Table1[[#This Row],[Budget_Sales]])
)
)</f>
        <v>0.4</v>
      </c>
      <c r="I2940" s="5" t="str">
        <f>IF(Table1[[#This Row],[Sales_Var]]&gt;=0,"Above Budget","Below Budget")</f>
        <v>Above Budget</v>
      </c>
      <c r="J2940">
        <f>Table1[[#This Row],[Actual_Sales]]-(Table1[[#This Row],[COGS]]+Table1[[#This Row],[Expenses]])</f>
        <v>12</v>
      </c>
      <c r="K2940">
        <v>20</v>
      </c>
      <c r="L2940">
        <f>Table1[[#This Row],[Actual_Profit]]-Table1[[#This Row],[Budget_Profit]]</f>
        <v>-8</v>
      </c>
      <c r="M2940" s="5">
        <f>IF(
Table1[[#This Row],[Budget_Profit]]=0,
"",
IF(
Table1[[#This Row],[Budget_Profit]]&gt;0,
(Table1[[#This Row],[Actual_Profit]]-Table1[[#This Row],[Budget_Profit]])/Table1[[#This Row],[Budget_Profit]],
(Table1[[#This Row],[Actual_Profit]]-Table1[[#This Row],[Budget_Profit]])/ABS(Table1[[#This Row],[Budget_Profit]])
)
)</f>
        <v>-0.4</v>
      </c>
      <c r="N2940" s="5" t="str">
        <f>IF(Table1[[#This Row],[Profit_Var]]&gt;=0, "Above Budget", "Below Budget")</f>
        <v>Below Budget</v>
      </c>
      <c r="O2940">
        <v>24</v>
      </c>
      <c r="P2940">
        <v>10</v>
      </c>
      <c r="Q2940">
        <f>Table1[[#This Row],[COGS]]-Table1[[#This Row],[Budget_COGS]]</f>
        <v>14</v>
      </c>
      <c r="R2940" s="5">
        <f>IF(
Table1[[#This Row],[Budget_COGS]]=0,
"",
IF(
Table1[[#This Row],[Budget_COGS]]&gt;0,
(Table1[[#This Row],[Budget_COGS]]-Table1[[#This Row],[COGS]]) / Table1[[#This Row],[Budget_COGS]],
(Table1[[#This Row],[Budget_COGS]]-Table1[[#This Row],[COGS]]) / ABS(Table1[[#This Row],[Budget_COGS]])
)
)</f>
        <v>-1.4</v>
      </c>
      <c r="S2940" s="5" t="str">
        <f>IF(Table1[[#This Row],[COGS _Var]]&gt;=0, "Above Budget", "Below Budget")</f>
        <v>Above Budget</v>
      </c>
      <c r="T2940">
        <f>Table1[[#This Row],[Actual_Sales]]-Table1[[#This Row],[COGS]]</f>
        <v>32</v>
      </c>
      <c r="U2940">
        <v>30</v>
      </c>
      <c r="V2940">
        <f>Table1[[#This Row],[Gross_Margin]]-Table1[[#This Row],[Budget_Margin]]</f>
        <v>2</v>
      </c>
      <c r="W2940" s="5">
        <f>IF(
Table1[[#This Row],[Budget_Margin]]=0,
"",
IF(
Table1[[#This Row],[Budget_Margin]]&gt;0,
(Table1[[#This Row],[Gross_Margin]]-Table1[[#This Row],[Budget_Margin]]) / Table1[[#This Row],[Budget_Margin]],
(Table1[[#This Row],[Gross_Margin]]-Table1[[#This Row],[Budget_Margin]]) / ABS(Table1[[#This Row],[Budget_Margin]])
)
)</f>
        <v>6.6666666666666666E-2</v>
      </c>
      <c r="X2940" s="5" t="str">
        <f>IF(Table1[[#This Row],[Margin_Var]]&gt;=0, "Above Budget", "Below Budget")</f>
        <v>Above Budget</v>
      </c>
      <c r="Y2940" s="5">
        <f>IFERROR(Table1[[#This Row],[Gross_Margin]]/Table1[[#This Row],[Actual_Sales]],0)</f>
        <v>0.5714285714285714</v>
      </c>
      <c r="Z2940" s="5">
        <f>Table1[[#This Row],[Actual_Profit]]/Table1[[#This Row],[Actual_Sales]]</f>
        <v>0.21428571428571427</v>
      </c>
      <c r="AA2940">
        <v>20</v>
      </c>
      <c r="AB2940" s="5">
        <f>IFERROR(Table1[[#This Row],[Expenses]]/Table1[[#This Row],[Actual_Sales]],0)</f>
        <v>0.35714285714285715</v>
      </c>
      <c r="AC2940">
        <v>7</v>
      </c>
      <c r="AD2940">
        <v>567</v>
      </c>
      <c r="AE2940" s="5">
        <f>IFERROR(Table1[[#This Row],[Inventory]]/Table1[[#This Row],[Actual_Sales]],0)</f>
        <v>10.125</v>
      </c>
    </row>
    <row r="2941" spans="1:31" x14ac:dyDescent="0.25">
      <c r="A2941">
        <v>2650</v>
      </c>
      <c r="B2941">
        <v>971</v>
      </c>
      <c r="C2941">
        <v>2</v>
      </c>
      <c r="D2941" s="2">
        <v>40603</v>
      </c>
      <c r="E2941">
        <v>159</v>
      </c>
      <c r="F2941">
        <v>180</v>
      </c>
      <c r="G2941">
        <f>Table1[[#This Row],[Actual_Sales]]-Table1[[#This Row],[Budget_Sales]]</f>
        <v>-21</v>
      </c>
      <c r="H2941" s="5">
        <f>IF(
Table1[[#This Row],[Budget_Sales]]=0,
"",
IF(
Table1[[#This Row],[Budget_Sales]]&gt;0,
(Table1[[#This Row],[Actual_Sales]]-Table1[[#This Row],[Budget_Sales]])/Table1[[#This Row],[Budget_Sales]],
(Table1[[#This Row],[Actual_Sales]]-Table1[[#This Row],[Budget_Sales]])/ABS(Table1[[#This Row],[Budget_Sales]])
)
)</f>
        <v>-0.11666666666666667</v>
      </c>
      <c r="I2941" s="5" t="str">
        <f>IF(Table1[[#This Row],[Sales_Var]]&gt;=0,"Above Budget","Below Budget")</f>
        <v>Below Budget</v>
      </c>
      <c r="J2941">
        <f>Table1[[#This Row],[Actual_Sales]]-(Table1[[#This Row],[COGS]]+Table1[[#This Row],[Expenses]])</f>
        <v>34</v>
      </c>
      <c r="K2941">
        <v>60</v>
      </c>
      <c r="L2941">
        <f>Table1[[#This Row],[Actual_Profit]]-Table1[[#This Row],[Budget_Profit]]</f>
        <v>-26</v>
      </c>
      <c r="M2941" s="5">
        <f>IF(
Table1[[#This Row],[Budget_Profit]]=0,
"",
IF(
Table1[[#This Row],[Budget_Profit]]&gt;0,
(Table1[[#This Row],[Actual_Profit]]-Table1[[#This Row],[Budget_Profit]])/Table1[[#This Row],[Budget_Profit]],
(Table1[[#This Row],[Actual_Profit]]-Table1[[#This Row],[Budget_Profit]])/ABS(Table1[[#This Row],[Budget_Profit]])
)
)</f>
        <v>-0.43333333333333335</v>
      </c>
      <c r="N2941" s="5" t="str">
        <f>IF(Table1[[#This Row],[Profit_Var]]&gt;=0, "Above Budget", "Below Budget")</f>
        <v>Below Budget</v>
      </c>
      <c r="O2941">
        <v>62</v>
      </c>
      <c r="P2941">
        <v>70</v>
      </c>
      <c r="Q2941">
        <f>Table1[[#This Row],[COGS]]-Table1[[#This Row],[Budget_COGS]]</f>
        <v>-8</v>
      </c>
      <c r="R2941" s="5">
        <f>IF(
Table1[[#This Row],[Budget_COGS]]=0,
"",
IF(
Table1[[#This Row],[Budget_COGS]]&gt;0,
(Table1[[#This Row],[Budget_COGS]]-Table1[[#This Row],[COGS]]) / Table1[[#This Row],[Budget_COGS]],
(Table1[[#This Row],[Budget_COGS]]-Table1[[#This Row],[COGS]]) / ABS(Table1[[#This Row],[Budget_COGS]])
)
)</f>
        <v>0.11428571428571428</v>
      </c>
      <c r="S2941" s="5" t="str">
        <f>IF(Table1[[#This Row],[COGS _Var]]&gt;=0, "Above Budget", "Below Budget")</f>
        <v>Below Budget</v>
      </c>
      <c r="T2941">
        <f>Table1[[#This Row],[Actual_Sales]]-Table1[[#This Row],[COGS]]</f>
        <v>97</v>
      </c>
      <c r="U2941">
        <v>110</v>
      </c>
      <c r="V2941">
        <f>Table1[[#This Row],[Gross_Margin]]-Table1[[#This Row],[Budget_Margin]]</f>
        <v>-13</v>
      </c>
      <c r="W2941" s="5">
        <f>IF(
Table1[[#This Row],[Budget_Margin]]=0,
"",
IF(
Table1[[#This Row],[Budget_Margin]]&gt;0,
(Table1[[#This Row],[Gross_Margin]]-Table1[[#This Row],[Budget_Margin]]) / Table1[[#This Row],[Budget_Margin]],
(Table1[[#This Row],[Gross_Margin]]-Table1[[#This Row],[Budget_Margin]]) / ABS(Table1[[#This Row],[Budget_Margin]])
)
)</f>
        <v>-0.11818181818181818</v>
      </c>
      <c r="X2941" s="5" t="str">
        <f>IF(Table1[[#This Row],[Margin_Var]]&gt;=0, "Above Budget", "Below Budget")</f>
        <v>Below Budget</v>
      </c>
      <c r="Y2941" s="5">
        <f>IFERROR(Table1[[#This Row],[Gross_Margin]]/Table1[[#This Row],[Actual_Sales]],0)</f>
        <v>0.61006289308176098</v>
      </c>
      <c r="Z2941" s="5">
        <f>Table1[[#This Row],[Actual_Profit]]/Table1[[#This Row],[Actual_Sales]]</f>
        <v>0.21383647798742139</v>
      </c>
      <c r="AA2941">
        <v>63</v>
      </c>
      <c r="AB2941" s="5">
        <f>IFERROR(Table1[[#This Row],[Expenses]]/Table1[[#This Row],[Actual_Sales]],0)</f>
        <v>0.39622641509433965</v>
      </c>
      <c r="AC2941">
        <v>20</v>
      </c>
      <c r="AD2941">
        <v>385</v>
      </c>
      <c r="AE2941" s="5">
        <f>IFERROR(Table1[[#This Row],[Inventory]]/Table1[[#This Row],[Actual_Sales]],0)</f>
        <v>2.4213836477987423</v>
      </c>
    </row>
    <row r="2942" spans="1:31" x14ac:dyDescent="0.25">
      <c r="A2942">
        <v>3634</v>
      </c>
      <c r="B2942">
        <v>580</v>
      </c>
      <c r="C2942">
        <v>8</v>
      </c>
      <c r="D2942" s="2">
        <v>40787</v>
      </c>
      <c r="E2942">
        <v>159</v>
      </c>
      <c r="F2942">
        <v>140</v>
      </c>
      <c r="G2942">
        <f>Table1[[#This Row],[Actual_Sales]]-Table1[[#This Row],[Budget_Sales]]</f>
        <v>19</v>
      </c>
      <c r="H2942" s="5">
        <f>IF(
Table1[[#This Row],[Budget_Sales]]=0,
"",
IF(
Table1[[#This Row],[Budget_Sales]]&gt;0,
(Table1[[#This Row],[Actual_Sales]]-Table1[[#This Row],[Budget_Sales]])/Table1[[#This Row],[Budget_Sales]],
(Table1[[#This Row],[Actual_Sales]]-Table1[[#This Row],[Budget_Sales]])/ABS(Table1[[#This Row],[Budget_Sales]])
)
)</f>
        <v>0.1357142857142857</v>
      </c>
      <c r="I2942" s="5" t="str">
        <f>IF(Table1[[#This Row],[Sales_Var]]&gt;=0,"Above Budget","Below Budget")</f>
        <v>Above Budget</v>
      </c>
      <c r="J2942">
        <f>Table1[[#This Row],[Actual_Sales]]-(Table1[[#This Row],[COGS]]+Table1[[#This Row],[Expenses]])</f>
        <v>34</v>
      </c>
      <c r="K2942">
        <v>30</v>
      </c>
      <c r="L2942">
        <f>Table1[[#This Row],[Actual_Profit]]-Table1[[#This Row],[Budget_Profit]]</f>
        <v>4</v>
      </c>
      <c r="M2942" s="5">
        <f>IF(
Table1[[#This Row],[Budget_Profit]]=0,
"",
IF(
Table1[[#This Row],[Budget_Profit]]&gt;0,
(Table1[[#This Row],[Actual_Profit]]-Table1[[#This Row],[Budget_Profit]])/Table1[[#This Row],[Budget_Profit]],
(Table1[[#This Row],[Actual_Profit]]-Table1[[#This Row],[Budget_Profit]])/ABS(Table1[[#This Row],[Budget_Profit]])
)
)</f>
        <v>0.13333333333333333</v>
      </c>
      <c r="N2942" s="5" t="str">
        <f>IF(Table1[[#This Row],[Profit_Var]]&gt;=0, "Above Budget", "Below Budget")</f>
        <v>Above Budget</v>
      </c>
      <c r="O2942">
        <v>67</v>
      </c>
      <c r="P2942">
        <v>60</v>
      </c>
      <c r="Q2942">
        <f>Table1[[#This Row],[COGS]]-Table1[[#This Row],[Budget_COGS]]</f>
        <v>7</v>
      </c>
      <c r="R2942" s="5">
        <f>IF(
Table1[[#This Row],[Budget_COGS]]=0,
"",
IF(
Table1[[#This Row],[Budget_COGS]]&gt;0,
(Table1[[#This Row],[Budget_COGS]]-Table1[[#This Row],[COGS]]) / Table1[[#This Row],[Budget_COGS]],
(Table1[[#This Row],[Budget_COGS]]-Table1[[#This Row],[COGS]]) / ABS(Table1[[#This Row],[Budget_COGS]])
)
)</f>
        <v>-0.11666666666666667</v>
      </c>
      <c r="S2942" s="5" t="str">
        <f>IF(Table1[[#This Row],[COGS _Var]]&gt;=0, "Above Budget", "Below Budget")</f>
        <v>Above Budget</v>
      </c>
      <c r="T2942">
        <f>Table1[[#This Row],[Actual_Sales]]-Table1[[#This Row],[COGS]]</f>
        <v>92</v>
      </c>
      <c r="U2942">
        <v>80</v>
      </c>
      <c r="V2942">
        <f>Table1[[#This Row],[Gross_Margin]]-Table1[[#This Row],[Budget_Margin]]</f>
        <v>12</v>
      </c>
      <c r="W2942" s="5">
        <f>IF(
Table1[[#This Row],[Budget_Margin]]=0,
"",
IF(
Table1[[#This Row],[Budget_Margin]]&gt;0,
(Table1[[#This Row],[Gross_Margin]]-Table1[[#This Row],[Budget_Margin]]) / Table1[[#This Row],[Budget_Margin]],
(Table1[[#This Row],[Gross_Margin]]-Table1[[#This Row],[Budget_Margin]]) / ABS(Table1[[#This Row],[Budget_Margin]])
)
)</f>
        <v>0.15</v>
      </c>
      <c r="X2942" s="5" t="str">
        <f>IF(Table1[[#This Row],[Margin_Var]]&gt;=0, "Above Budget", "Below Budget")</f>
        <v>Above Budget</v>
      </c>
      <c r="Y2942" s="5">
        <f>IFERROR(Table1[[#This Row],[Gross_Margin]]/Table1[[#This Row],[Actual_Sales]],0)</f>
        <v>0.57861635220125784</v>
      </c>
      <c r="Z2942" s="5">
        <f>Table1[[#This Row],[Actual_Profit]]/Table1[[#This Row],[Actual_Sales]]</f>
        <v>0.21383647798742139</v>
      </c>
      <c r="AA2942">
        <v>58</v>
      </c>
      <c r="AB2942" s="5">
        <f>IFERROR(Table1[[#This Row],[Expenses]]/Table1[[#This Row],[Actual_Sales]],0)</f>
        <v>0.36477987421383645</v>
      </c>
      <c r="AC2942">
        <v>25</v>
      </c>
      <c r="AD2942">
        <v>391</v>
      </c>
      <c r="AE2942" s="5">
        <f>IFERROR(Table1[[#This Row],[Inventory]]/Table1[[#This Row],[Actual_Sales]],0)</f>
        <v>2.459119496855346</v>
      </c>
    </row>
    <row r="2943" spans="1:31" x14ac:dyDescent="0.25">
      <c r="A2943">
        <v>3556</v>
      </c>
      <c r="B2943">
        <v>305</v>
      </c>
      <c r="C2943">
        <v>9</v>
      </c>
      <c r="D2943" s="2">
        <v>40787</v>
      </c>
      <c r="E2943">
        <v>159</v>
      </c>
      <c r="F2943">
        <v>110</v>
      </c>
      <c r="G2943">
        <f>Table1[[#This Row],[Actual_Sales]]-Table1[[#This Row],[Budget_Sales]]</f>
        <v>49</v>
      </c>
      <c r="H2943" s="5">
        <f>IF(
Table1[[#This Row],[Budget_Sales]]=0,
"",
IF(
Table1[[#This Row],[Budget_Sales]]&gt;0,
(Table1[[#This Row],[Actual_Sales]]-Table1[[#This Row],[Budget_Sales]])/Table1[[#This Row],[Budget_Sales]],
(Table1[[#This Row],[Actual_Sales]]-Table1[[#This Row],[Budget_Sales]])/ABS(Table1[[#This Row],[Budget_Sales]])
)
)</f>
        <v>0.44545454545454544</v>
      </c>
      <c r="I2943" s="5" t="str">
        <f>IF(Table1[[#This Row],[Sales_Var]]&gt;=0,"Above Budget","Below Budget")</f>
        <v>Above Budget</v>
      </c>
      <c r="J2943">
        <f>Table1[[#This Row],[Actual_Sales]]-(Table1[[#This Row],[COGS]]+Table1[[#This Row],[Expenses]])</f>
        <v>34</v>
      </c>
      <c r="K2943">
        <v>20</v>
      </c>
      <c r="L2943">
        <f>Table1[[#This Row],[Actual_Profit]]-Table1[[#This Row],[Budget_Profit]]</f>
        <v>14</v>
      </c>
      <c r="M2943" s="5">
        <f>IF(
Table1[[#This Row],[Budget_Profit]]=0,
"",
IF(
Table1[[#This Row],[Budget_Profit]]&gt;0,
(Table1[[#This Row],[Actual_Profit]]-Table1[[#This Row],[Budget_Profit]])/Table1[[#This Row],[Budget_Profit]],
(Table1[[#This Row],[Actual_Profit]]-Table1[[#This Row],[Budget_Profit]])/ABS(Table1[[#This Row],[Budget_Profit]])
)
)</f>
        <v>0.7</v>
      </c>
      <c r="N2943" s="5" t="str">
        <f>IF(Table1[[#This Row],[Profit_Var]]&gt;=0, "Above Budget", "Below Budget")</f>
        <v>Above Budget</v>
      </c>
      <c r="O2943">
        <v>67</v>
      </c>
      <c r="P2943">
        <v>50</v>
      </c>
      <c r="Q2943">
        <f>Table1[[#This Row],[COGS]]-Table1[[#This Row],[Budget_COGS]]</f>
        <v>17</v>
      </c>
      <c r="R2943" s="5">
        <f>IF(
Table1[[#This Row],[Budget_COGS]]=0,
"",
IF(
Table1[[#This Row],[Budget_COGS]]&gt;0,
(Table1[[#This Row],[Budget_COGS]]-Table1[[#This Row],[COGS]]) / Table1[[#This Row],[Budget_COGS]],
(Table1[[#This Row],[Budget_COGS]]-Table1[[#This Row],[COGS]]) / ABS(Table1[[#This Row],[Budget_COGS]])
)
)</f>
        <v>-0.34</v>
      </c>
      <c r="S2943" s="5" t="str">
        <f>IF(Table1[[#This Row],[COGS _Var]]&gt;=0, "Above Budget", "Below Budget")</f>
        <v>Above Budget</v>
      </c>
      <c r="T2943">
        <f>Table1[[#This Row],[Actual_Sales]]-Table1[[#This Row],[COGS]]</f>
        <v>92</v>
      </c>
      <c r="U2943">
        <v>60</v>
      </c>
      <c r="V2943">
        <f>Table1[[#This Row],[Gross_Margin]]-Table1[[#This Row],[Budget_Margin]]</f>
        <v>32</v>
      </c>
      <c r="W2943" s="5">
        <f>IF(
Table1[[#This Row],[Budget_Margin]]=0,
"",
IF(
Table1[[#This Row],[Budget_Margin]]&gt;0,
(Table1[[#This Row],[Gross_Margin]]-Table1[[#This Row],[Budget_Margin]]) / Table1[[#This Row],[Budget_Margin]],
(Table1[[#This Row],[Gross_Margin]]-Table1[[#This Row],[Budget_Margin]]) / ABS(Table1[[#This Row],[Budget_Margin]])
)
)</f>
        <v>0.53333333333333333</v>
      </c>
      <c r="X2943" s="5" t="str">
        <f>IF(Table1[[#This Row],[Margin_Var]]&gt;=0, "Above Budget", "Below Budget")</f>
        <v>Above Budget</v>
      </c>
      <c r="Y2943" s="5">
        <f>IFERROR(Table1[[#This Row],[Gross_Margin]]/Table1[[#This Row],[Actual_Sales]],0)</f>
        <v>0.57861635220125784</v>
      </c>
      <c r="Z2943" s="5">
        <f>Table1[[#This Row],[Actual_Profit]]/Table1[[#This Row],[Actual_Sales]]</f>
        <v>0.21383647798742139</v>
      </c>
      <c r="AA2943">
        <v>58</v>
      </c>
      <c r="AB2943" s="5">
        <f>IFERROR(Table1[[#This Row],[Expenses]]/Table1[[#This Row],[Actual_Sales]],0)</f>
        <v>0.36477987421383645</v>
      </c>
      <c r="AC2943">
        <v>25</v>
      </c>
      <c r="AD2943">
        <v>391</v>
      </c>
      <c r="AE2943" s="5">
        <f>IFERROR(Table1[[#This Row],[Inventory]]/Table1[[#This Row],[Actual_Sales]],0)</f>
        <v>2.459119496855346</v>
      </c>
    </row>
    <row r="2944" spans="1:31" x14ac:dyDescent="0.25">
      <c r="A2944">
        <v>4150</v>
      </c>
      <c r="B2944">
        <v>509</v>
      </c>
      <c r="C2944">
        <v>5</v>
      </c>
      <c r="D2944" s="2">
        <v>40878</v>
      </c>
      <c r="E2944">
        <v>155</v>
      </c>
      <c r="F2944">
        <v>140</v>
      </c>
      <c r="G2944">
        <f>Table1[[#This Row],[Actual_Sales]]-Table1[[#This Row],[Budget_Sales]]</f>
        <v>15</v>
      </c>
      <c r="H2944" s="5">
        <f>IF(
Table1[[#This Row],[Budget_Sales]]=0,
"",
IF(
Table1[[#This Row],[Budget_Sales]]&gt;0,
(Table1[[#This Row],[Actual_Sales]]-Table1[[#This Row],[Budget_Sales]])/Table1[[#This Row],[Budget_Sales]],
(Table1[[#This Row],[Actual_Sales]]-Table1[[#This Row],[Budget_Sales]])/ABS(Table1[[#This Row],[Budget_Sales]])
)
)</f>
        <v>0.10714285714285714</v>
      </c>
      <c r="I2944" s="5" t="str">
        <f>IF(Table1[[#This Row],[Sales_Var]]&gt;=0,"Above Budget","Below Budget")</f>
        <v>Above Budget</v>
      </c>
      <c r="J2944">
        <f>Table1[[#This Row],[Actual_Sales]]-(Table1[[#This Row],[COGS]]+Table1[[#This Row],[Expenses]])</f>
        <v>33</v>
      </c>
      <c r="K2944">
        <v>30</v>
      </c>
      <c r="L2944">
        <f>Table1[[#This Row],[Actual_Profit]]-Table1[[#This Row],[Budget_Profit]]</f>
        <v>3</v>
      </c>
      <c r="M2944" s="5">
        <f>IF(
Table1[[#This Row],[Budget_Profit]]=0,
"",
IF(
Table1[[#This Row],[Budget_Profit]]&gt;0,
(Table1[[#This Row],[Actual_Profit]]-Table1[[#This Row],[Budget_Profit]])/Table1[[#This Row],[Budget_Profit]],
(Table1[[#This Row],[Actual_Profit]]-Table1[[#This Row],[Budget_Profit]])/ABS(Table1[[#This Row],[Budget_Profit]])
)
)</f>
        <v>0.1</v>
      </c>
      <c r="N2944" s="5" t="str">
        <f>IF(Table1[[#This Row],[Profit_Var]]&gt;=0, "Above Budget", "Below Budget")</f>
        <v>Above Budget</v>
      </c>
      <c r="O2944">
        <v>65</v>
      </c>
      <c r="P2944">
        <v>60</v>
      </c>
      <c r="Q2944">
        <f>Table1[[#This Row],[COGS]]-Table1[[#This Row],[Budget_COGS]]</f>
        <v>5</v>
      </c>
      <c r="R2944" s="5">
        <f>IF(
Table1[[#This Row],[Budget_COGS]]=0,
"",
IF(
Table1[[#This Row],[Budget_COGS]]&gt;0,
(Table1[[#This Row],[Budget_COGS]]-Table1[[#This Row],[COGS]]) / Table1[[#This Row],[Budget_COGS]],
(Table1[[#This Row],[Budget_COGS]]-Table1[[#This Row],[COGS]]) / ABS(Table1[[#This Row],[Budget_COGS]])
)
)</f>
        <v>-8.3333333333333329E-2</v>
      </c>
      <c r="S2944" s="5" t="str">
        <f>IF(Table1[[#This Row],[COGS _Var]]&gt;=0, "Above Budget", "Below Budget")</f>
        <v>Above Budget</v>
      </c>
      <c r="T2944">
        <f>Table1[[#This Row],[Actual_Sales]]-Table1[[#This Row],[COGS]]</f>
        <v>90</v>
      </c>
      <c r="U2944">
        <v>80</v>
      </c>
      <c r="V2944">
        <f>Table1[[#This Row],[Gross_Margin]]-Table1[[#This Row],[Budget_Margin]]</f>
        <v>10</v>
      </c>
      <c r="W2944" s="5">
        <f>IF(
Table1[[#This Row],[Budget_Margin]]=0,
"",
IF(
Table1[[#This Row],[Budget_Margin]]&gt;0,
(Table1[[#This Row],[Gross_Margin]]-Table1[[#This Row],[Budget_Margin]]) / Table1[[#This Row],[Budget_Margin]],
(Table1[[#This Row],[Gross_Margin]]-Table1[[#This Row],[Budget_Margin]]) / ABS(Table1[[#This Row],[Budget_Margin]])
)
)</f>
        <v>0.125</v>
      </c>
      <c r="X2944" s="5" t="str">
        <f>IF(Table1[[#This Row],[Margin_Var]]&gt;=0, "Above Budget", "Below Budget")</f>
        <v>Above Budget</v>
      </c>
      <c r="Y2944" s="5">
        <f>IFERROR(Table1[[#This Row],[Gross_Margin]]/Table1[[#This Row],[Actual_Sales]],0)</f>
        <v>0.58064516129032262</v>
      </c>
      <c r="Z2944" s="5">
        <f>Table1[[#This Row],[Actual_Profit]]/Table1[[#This Row],[Actual_Sales]]</f>
        <v>0.2129032258064516</v>
      </c>
      <c r="AA2944">
        <v>57</v>
      </c>
      <c r="AB2944" s="5">
        <f>IFERROR(Table1[[#This Row],[Expenses]]/Table1[[#This Row],[Actual_Sales]],0)</f>
        <v>0.36774193548387096</v>
      </c>
      <c r="AC2944">
        <v>24</v>
      </c>
      <c r="AD2944">
        <v>403</v>
      </c>
      <c r="AE2944" s="5">
        <f>IFERROR(Table1[[#This Row],[Inventory]]/Table1[[#This Row],[Actual_Sales]],0)</f>
        <v>2.6</v>
      </c>
    </row>
    <row r="2945" spans="1:31" x14ac:dyDescent="0.25">
      <c r="A2945">
        <v>4092</v>
      </c>
      <c r="B2945">
        <v>305</v>
      </c>
      <c r="C2945">
        <v>9</v>
      </c>
      <c r="D2945" s="2">
        <v>40878</v>
      </c>
      <c r="E2945">
        <v>155</v>
      </c>
      <c r="F2945">
        <v>100</v>
      </c>
      <c r="G2945">
        <f>Table1[[#This Row],[Actual_Sales]]-Table1[[#This Row],[Budget_Sales]]</f>
        <v>55</v>
      </c>
      <c r="H2945" s="5">
        <f>IF(
Table1[[#This Row],[Budget_Sales]]=0,
"",
IF(
Table1[[#This Row],[Budget_Sales]]&gt;0,
(Table1[[#This Row],[Actual_Sales]]-Table1[[#This Row],[Budget_Sales]])/Table1[[#This Row],[Budget_Sales]],
(Table1[[#This Row],[Actual_Sales]]-Table1[[#This Row],[Budget_Sales]])/ABS(Table1[[#This Row],[Budget_Sales]])
)
)</f>
        <v>0.55000000000000004</v>
      </c>
      <c r="I2945" s="5" t="str">
        <f>IF(Table1[[#This Row],[Sales_Var]]&gt;=0,"Above Budget","Below Budget")</f>
        <v>Above Budget</v>
      </c>
      <c r="J2945">
        <f>Table1[[#This Row],[Actual_Sales]]-(Table1[[#This Row],[COGS]]+Table1[[#This Row],[Expenses]])</f>
        <v>33</v>
      </c>
      <c r="K2945">
        <v>20</v>
      </c>
      <c r="L2945">
        <f>Table1[[#This Row],[Actual_Profit]]-Table1[[#This Row],[Budget_Profit]]</f>
        <v>13</v>
      </c>
      <c r="M2945" s="5">
        <f>IF(
Table1[[#This Row],[Budget_Profit]]=0,
"",
IF(
Table1[[#This Row],[Budget_Profit]]&gt;0,
(Table1[[#This Row],[Actual_Profit]]-Table1[[#This Row],[Budget_Profit]])/Table1[[#This Row],[Budget_Profit]],
(Table1[[#This Row],[Actual_Profit]]-Table1[[#This Row],[Budget_Profit]])/ABS(Table1[[#This Row],[Budget_Profit]])
)
)</f>
        <v>0.65</v>
      </c>
      <c r="N2945" s="5" t="str">
        <f>IF(Table1[[#This Row],[Profit_Var]]&gt;=0, "Above Budget", "Below Budget")</f>
        <v>Above Budget</v>
      </c>
      <c r="O2945">
        <v>65</v>
      </c>
      <c r="P2945">
        <v>40</v>
      </c>
      <c r="Q2945">
        <f>Table1[[#This Row],[COGS]]-Table1[[#This Row],[Budget_COGS]]</f>
        <v>25</v>
      </c>
      <c r="R2945" s="5">
        <f>IF(
Table1[[#This Row],[Budget_COGS]]=0,
"",
IF(
Table1[[#This Row],[Budget_COGS]]&gt;0,
(Table1[[#This Row],[Budget_COGS]]-Table1[[#This Row],[COGS]]) / Table1[[#This Row],[Budget_COGS]],
(Table1[[#This Row],[Budget_COGS]]-Table1[[#This Row],[COGS]]) / ABS(Table1[[#This Row],[Budget_COGS]])
)
)</f>
        <v>-0.625</v>
      </c>
      <c r="S2945" s="5" t="str">
        <f>IF(Table1[[#This Row],[COGS _Var]]&gt;=0, "Above Budget", "Below Budget")</f>
        <v>Above Budget</v>
      </c>
      <c r="T2945">
        <f>Table1[[#This Row],[Actual_Sales]]-Table1[[#This Row],[COGS]]</f>
        <v>90</v>
      </c>
      <c r="U2945">
        <v>60</v>
      </c>
      <c r="V2945">
        <f>Table1[[#This Row],[Gross_Margin]]-Table1[[#This Row],[Budget_Margin]]</f>
        <v>30</v>
      </c>
      <c r="W2945" s="5">
        <f>IF(
Table1[[#This Row],[Budget_Margin]]=0,
"",
IF(
Table1[[#This Row],[Budget_Margin]]&gt;0,
(Table1[[#This Row],[Gross_Margin]]-Table1[[#This Row],[Budget_Margin]]) / Table1[[#This Row],[Budget_Margin]],
(Table1[[#This Row],[Gross_Margin]]-Table1[[#This Row],[Budget_Margin]]) / ABS(Table1[[#This Row],[Budget_Margin]])
)
)</f>
        <v>0.5</v>
      </c>
      <c r="X2945" s="5" t="str">
        <f>IF(Table1[[#This Row],[Margin_Var]]&gt;=0, "Above Budget", "Below Budget")</f>
        <v>Above Budget</v>
      </c>
      <c r="Y2945" s="5">
        <f>IFERROR(Table1[[#This Row],[Gross_Margin]]/Table1[[#This Row],[Actual_Sales]],0)</f>
        <v>0.58064516129032262</v>
      </c>
      <c r="Z2945" s="5">
        <f>Table1[[#This Row],[Actual_Profit]]/Table1[[#This Row],[Actual_Sales]]</f>
        <v>0.2129032258064516</v>
      </c>
      <c r="AA2945">
        <v>57</v>
      </c>
      <c r="AB2945" s="5">
        <f>IFERROR(Table1[[#This Row],[Expenses]]/Table1[[#This Row],[Actual_Sales]],0)</f>
        <v>0.36774193548387096</v>
      </c>
      <c r="AC2945">
        <v>24</v>
      </c>
      <c r="AD2945">
        <v>403</v>
      </c>
      <c r="AE2945" s="5">
        <f>IFERROR(Table1[[#This Row],[Inventory]]/Table1[[#This Row],[Actual_Sales]],0)</f>
        <v>2.6</v>
      </c>
    </row>
    <row r="2946" spans="1:31" x14ac:dyDescent="0.25">
      <c r="A2946">
        <v>3593</v>
      </c>
      <c r="B2946">
        <v>435</v>
      </c>
      <c r="C2946">
        <v>3</v>
      </c>
      <c r="D2946" s="2">
        <v>40787</v>
      </c>
      <c r="E2946">
        <v>160</v>
      </c>
      <c r="F2946">
        <v>180</v>
      </c>
      <c r="G2946">
        <f>Table1[[#This Row],[Actual_Sales]]-Table1[[#This Row],[Budget_Sales]]</f>
        <v>-20</v>
      </c>
      <c r="H2946" s="5">
        <f>IF(
Table1[[#This Row],[Budget_Sales]]=0,
"",
IF(
Table1[[#This Row],[Budget_Sales]]&gt;0,
(Table1[[#This Row],[Actual_Sales]]-Table1[[#This Row],[Budget_Sales]])/Table1[[#This Row],[Budget_Sales]],
(Table1[[#This Row],[Actual_Sales]]-Table1[[#This Row],[Budget_Sales]])/ABS(Table1[[#This Row],[Budget_Sales]])
)
)</f>
        <v>-0.1111111111111111</v>
      </c>
      <c r="I2946" s="5" t="str">
        <f>IF(Table1[[#This Row],[Sales_Var]]&gt;=0,"Above Budget","Below Budget")</f>
        <v>Below Budget</v>
      </c>
      <c r="J2946">
        <f>Table1[[#This Row],[Actual_Sales]]-(Table1[[#This Row],[COGS]]+Table1[[#This Row],[Expenses]])</f>
        <v>34</v>
      </c>
      <c r="K2946">
        <v>50</v>
      </c>
      <c r="L2946">
        <f>Table1[[#This Row],[Actual_Profit]]-Table1[[#This Row],[Budget_Profit]]</f>
        <v>-16</v>
      </c>
      <c r="M2946" s="5">
        <f>IF(
Table1[[#This Row],[Budget_Profit]]=0,
"",
IF(
Table1[[#This Row],[Budget_Profit]]&gt;0,
(Table1[[#This Row],[Actual_Profit]]-Table1[[#This Row],[Budget_Profit]])/Table1[[#This Row],[Budget_Profit]],
(Table1[[#This Row],[Actual_Profit]]-Table1[[#This Row],[Budget_Profit]])/ABS(Table1[[#This Row],[Budget_Profit]])
)
)</f>
        <v>-0.32</v>
      </c>
      <c r="N2946" s="5" t="str">
        <f>IF(Table1[[#This Row],[Profit_Var]]&gt;=0, "Above Budget", "Below Budget")</f>
        <v>Below Budget</v>
      </c>
      <c r="O2946">
        <v>67</v>
      </c>
      <c r="P2946">
        <v>80</v>
      </c>
      <c r="Q2946">
        <f>Table1[[#This Row],[COGS]]-Table1[[#This Row],[Budget_COGS]]</f>
        <v>-13</v>
      </c>
      <c r="R2946" s="5">
        <f>IF(
Table1[[#This Row],[Budget_COGS]]=0,
"",
IF(
Table1[[#This Row],[Budget_COGS]]&gt;0,
(Table1[[#This Row],[Budget_COGS]]-Table1[[#This Row],[COGS]]) / Table1[[#This Row],[Budget_COGS]],
(Table1[[#This Row],[Budget_COGS]]-Table1[[#This Row],[COGS]]) / ABS(Table1[[#This Row],[Budget_COGS]])
)
)</f>
        <v>0.16250000000000001</v>
      </c>
      <c r="S2946" s="5" t="str">
        <f>IF(Table1[[#This Row],[COGS _Var]]&gt;=0, "Above Budget", "Below Budget")</f>
        <v>Below Budget</v>
      </c>
      <c r="T2946">
        <f>Table1[[#This Row],[Actual_Sales]]-Table1[[#This Row],[COGS]]</f>
        <v>93</v>
      </c>
      <c r="U2946">
        <v>100</v>
      </c>
      <c r="V2946">
        <f>Table1[[#This Row],[Gross_Margin]]-Table1[[#This Row],[Budget_Margin]]</f>
        <v>-7</v>
      </c>
      <c r="W2946" s="5">
        <f>IF(
Table1[[#This Row],[Budget_Margin]]=0,
"",
IF(
Table1[[#This Row],[Budget_Margin]]&gt;0,
(Table1[[#This Row],[Gross_Margin]]-Table1[[#This Row],[Budget_Margin]]) / Table1[[#This Row],[Budget_Margin]],
(Table1[[#This Row],[Gross_Margin]]-Table1[[#This Row],[Budget_Margin]]) / ABS(Table1[[#This Row],[Budget_Margin]])
)
)</f>
        <v>-7.0000000000000007E-2</v>
      </c>
      <c r="X2946" s="5" t="str">
        <f>IF(Table1[[#This Row],[Margin_Var]]&gt;=0, "Above Budget", "Below Budget")</f>
        <v>Below Budget</v>
      </c>
      <c r="Y2946" s="5">
        <f>IFERROR(Table1[[#This Row],[Gross_Margin]]/Table1[[#This Row],[Actual_Sales]],0)</f>
        <v>0.58125000000000004</v>
      </c>
      <c r="Z2946" s="5">
        <f>Table1[[#This Row],[Actual_Profit]]/Table1[[#This Row],[Actual_Sales]]</f>
        <v>0.21249999999999999</v>
      </c>
      <c r="AA2946">
        <v>59</v>
      </c>
      <c r="AB2946" s="5">
        <f>IFERROR(Table1[[#This Row],[Expenses]]/Table1[[#This Row],[Actual_Sales]],0)</f>
        <v>0.36875000000000002</v>
      </c>
      <c r="AC2946">
        <v>25</v>
      </c>
      <c r="AD2946">
        <v>599</v>
      </c>
      <c r="AE2946" s="5">
        <f>IFERROR(Table1[[#This Row],[Inventory]]/Table1[[#This Row],[Actual_Sales]],0)</f>
        <v>3.7437499999999999</v>
      </c>
    </row>
    <row r="2947" spans="1:31" x14ac:dyDescent="0.25">
      <c r="A2947">
        <v>3543</v>
      </c>
      <c r="B2947">
        <v>203</v>
      </c>
      <c r="C2947">
        <v>9</v>
      </c>
      <c r="D2947" s="2">
        <v>40787</v>
      </c>
      <c r="E2947">
        <v>160</v>
      </c>
      <c r="F2947">
        <v>110</v>
      </c>
      <c r="G2947">
        <f>Table1[[#This Row],[Actual_Sales]]-Table1[[#This Row],[Budget_Sales]]</f>
        <v>50</v>
      </c>
      <c r="H2947" s="5">
        <f>IF(
Table1[[#This Row],[Budget_Sales]]=0,
"",
IF(
Table1[[#This Row],[Budget_Sales]]&gt;0,
(Table1[[#This Row],[Actual_Sales]]-Table1[[#This Row],[Budget_Sales]])/Table1[[#This Row],[Budget_Sales]],
(Table1[[#This Row],[Actual_Sales]]-Table1[[#This Row],[Budget_Sales]])/ABS(Table1[[#This Row],[Budget_Sales]])
)
)</f>
        <v>0.45454545454545453</v>
      </c>
      <c r="I2947" s="5" t="str">
        <f>IF(Table1[[#This Row],[Sales_Var]]&gt;=0,"Above Budget","Below Budget")</f>
        <v>Above Budget</v>
      </c>
      <c r="J2947">
        <f>Table1[[#This Row],[Actual_Sales]]-(Table1[[#This Row],[COGS]]+Table1[[#This Row],[Expenses]])</f>
        <v>34</v>
      </c>
      <c r="K2947">
        <v>20</v>
      </c>
      <c r="L2947">
        <f>Table1[[#This Row],[Actual_Profit]]-Table1[[#This Row],[Budget_Profit]]</f>
        <v>14</v>
      </c>
      <c r="M2947" s="5">
        <f>IF(
Table1[[#This Row],[Budget_Profit]]=0,
"",
IF(
Table1[[#This Row],[Budget_Profit]]&gt;0,
(Table1[[#This Row],[Actual_Profit]]-Table1[[#This Row],[Budget_Profit]])/Table1[[#This Row],[Budget_Profit]],
(Table1[[#This Row],[Actual_Profit]]-Table1[[#This Row],[Budget_Profit]])/ABS(Table1[[#This Row],[Budget_Profit]])
)
)</f>
        <v>0.7</v>
      </c>
      <c r="N2947" s="5" t="str">
        <f>IF(Table1[[#This Row],[Profit_Var]]&gt;=0, "Above Budget", "Below Budget")</f>
        <v>Above Budget</v>
      </c>
      <c r="O2947">
        <v>67</v>
      </c>
      <c r="P2947">
        <v>50</v>
      </c>
      <c r="Q2947">
        <f>Table1[[#This Row],[COGS]]-Table1[[#This Row],[Budget_COGS]]</f>
        <v>17</v>
      </c>
      <c r="R2947" s="5">
        <f>IF(
Table1[[#This Row],[Budget_COGS]]=0,
"",
IF(
Table1[[#This Row],[Budget_COGS]]&gt;0,
(Table1[[#This Row],[Budget_COGS]]-Table1[[#This Row],[COGS]]) / Table1[[#This Row],[Budget_COGS]],
(Table1[[#This Row],[Budget_COGS]]-Table1[[#This Row],[COGS]]) / ABS(Table1[[#This Row],[Budget_COGS]])
)
)</f>
        <v>-0.34</v>
      </c>
      <c r="S2947" s="5" t="str">
        <f>IF(Table1[[#This Row],[COGS _Var]]&gt;=0, "Above Budget", "Below Budget")</f>
        <v>Above Budget</v>
      </c>
      <c r="T2947">
        <f>Table1[[#This Row],[Actual_Sales]]-Table1[[#This Row],[COGS]]</f>
        <v>93</v>
      </c>
      <c r="U2947">
        <v>60</v>
      </c>
      <c r="V2947">
        <f>Table1[[#This Row],[Gross_Margin]]-Table1[[#This Row],[Budget_Margin]]</f>
        <v>33</v>
      </c>
      <c r="W2947" s="5">
        <f>IF(
Table1[[#This Row],[Budget_Margin]]=0,
"",
IF(
Table1[[#This Row],[Budget_Margin]]&gt;0,
(Table1[[#This Row],[Gross_Margin]]-Table1[[#This Row],[Budget_Margin]]) / Table1[[#This Row],[Budget_Margin]],
(Table1[[#This Row],[Gross_Margin]]-Table1[[#This Row],[Budget_Margin]]) / ABS(Table1[[#This Row],[Budget_Margin]])
)
)</f>
        <v>0.55000000000000004</v>
      </c>
      <c r="X2947" s="5" t="str">
        <f>IF(Table1[[#This Row],[Margin_Var]]&gt;=0, "Above Budget", "Below Budget")</f>
        <v>Above Budget</v>
      </c>
      <c r="Y2947" s="5">
        <f>IFERROR(Table1[[#This Row],[Gross_Margin]]/Table1[[#This Row],[Actual_Sales]],0)</f>
        <v>0.58125000000000004</v>
      </c>
      <c r="Z2947" s="5">
        <f>Table1[[#This Row],[Actual_Profit]]/Table1[[#This Row],[Actual_Sales]]</f>
        <v>0.21249999999999999</v>
      </c>
      <c r="AA2947">
        <v>59</v>
      </c>
      <c r="AB2947" s="5">
        <f>IFERROR(Table1[[#This Row],[Expenses]]/Table1[[#This Row],[Actual_Sales]],0)</f>
        <v>0.36875000000000002</v>
      </c>
      <c r="AC2947">
        <v>25</v>
      </c>
      <c r="AD2947">
        <v>599</v>
      </c>
      <c r="AE2947" s="5">
        <f>IFERROR(Table1[[#This Row],[Inventory]]/Table1[[#This Row],[Actual_Sales]],0)</f>
        <v>3.7437499999999999</v>
      </c>
    </row>
    <row r="2948" spans="1:31" x14ac:dyDescent="0.25">
      <c r="A2948">
        <v>229</v>
      </c>
      <c r="B2948">
        <v>435</v>
      </c>
      <c r="C2948">
        <v>3</v>
      </c>
      <c r="D2948" s="2">
        <v>40210</v>
      </c>
      <c r="E2948">
        <v>193</v>
      </c>
      <c r="F2948">
        <v>240</v>
      </c>
      <c r="G2948">
        <f>Table1[[#This Row],[Actual_Sales]]-Table1[[#This Row],[Budget_Sales]]</f>
        <v>-47</v>
      </c>
      <c r="H2948" s="5">
        <f>IF(
Table1[[#This Row],[Budget_Sales]]=0,
"",
IF(
Table1[[#This Row],[Budget_Sales]]&gt;0,
(Table1[[#This Row],[Actual_Sales]]-Table1[[#This Row],[Budget_Sales]])/Table1[[#This Row],[Budget_Sales]],
(Table1[[#This Row],[Actual_Sales]]-Table1[[#This Row],[Budget_Sales]])/ABS(Table1[[#This Row],[Budget_Sales]])
)
)</f>
        <v>-0.19583333333333333</v>
      </c>
      <c r="I2948" s="5" t="str">
        <f>IF(Table1[[#This Row],[Sales_Var]]&gt;=0,"Above Budget","Below Budget")</f>
        <v>Below Budget</v>
      </c>
      <c r="J2948">
        <f>Table1[[#This Row],[Actual_Sales]]-(Table1[[#This Row],[COGS]]+Table1[[#This Row],[Expenses]])</f>
        <v>41</v>
      </c>
      <c r="K2948">
        <v>80</v>
      </c>
      <c r="L2948">
        <f>Table1[[#This Row],[Actual_Profit]]-Table1[[#This Row],[Budget_Profit]]</f>
        <v>-39</v>
      </c>
      <c r="M2948" s="5">
        <f>IF(
Table1[[#This Row],[Budget_Profit]]=0,
"",
IF(
Table1[[#This Row],[Budget_Profit]]&gt;0,
(Table1[[#This Row],[Actual_Profit]]-Table1[[#This Row],[Budget_Profit]])/Table1[[#This Row],[Budget_Profit]],
(Table1[[#This Row],[Actual_Profit]]-Table1[[#This Row],[Budget_Profit]])/ABS(Table1[[#This Row],[Budget_Profit]])
)
)</f>
        <v>-0.48749999999999999</v>
      </c>
      <c r="N2948" s="5" t="str">
        <f>IF(Table1[[#This Row],[Profit_Var]]&gt;=0, "Above Budget", "Below Budget")</f>
        <v>Below Budget</v>
      </c>
      <c r="O2948">
        <v>86</v>
      </c>
      <c r="P2948">
        <v>100</v>
      </c>
      <c r="Q2948">
        <f>Table1[[#This Row],[COGS]]-Table1[[#This Row],[Budget_COGS]]</f>
        <v>-14</v>
      </c>
      <c r="R2948" s="5">
        <f>IF(
Table1[[#This Row],[Budget_COGS]]=0,
"",
IF(
Table1[[#This Row],[Budget_COGS]]&gt;0,
(Table1[[#This Row],[Budget_COGS]]-Table1[[#This Row],[COGS]]) / Table1[[#This Row],[Budget_COGS]],
(Table1[[#This Row],[Budget_COGS]]-Table1[[#This Row],[COGS]]) / ABS(Table1[[#This Row],[Budget_COGS]])
)
)</f>
        <v>0.14000000000000001</v>
      </c>
      <c r="S2948" s="5" t="str">
        <f>IF(Table1[[#This Row],[COGS _Var]]&gt;=0, "Above Budget", "Below Budget")</f>
        <v>Below Budget</v>
      </c>
      <c r="T2948">
        <f>Table1[[#This Row],[Actual_Sales]]-Table1[[#This Row],[COGS]]</f>
        <v>107</v>
      </c>
      <c r="U2948">
        <v>140</v>
      </c>
      <c r="V2948">
        <f>Table1[[#This Row],[Gross_Margin]]-Table1[[#This Row],[Budget_Margin]]</f>
        <v>-33</v>
      </c>
      <c r="W2948" s="5">
        <f>IF(
Table1[[#This Row],[Budget_Margin]]=0,
"",
IF(
Table1[[#This Row],[Budget_Margin]]&gt;0,
(Table1[[#This Row],[Gross_Margin]]-Table1[[#This Row],[Budget_Margin]]) / Table1[[#This Row],[Budget_Margin]],
(Table1[[#This Row],[Gross_Margin]]-Table1[[#This Row],[Budget_Margin]]) / ABS(Table1[[#This Row],[Budget_Margin]])
)
)</f>
        <v>-0.23571428571428571</v>
      </c>
      <c r="X2948" s="5" t="str">
        <f>IF(Table1[[#This Row],[Margin_Var]]&gt;=0, "Above Budget", "Below Budget")</f>
        <v>Below Budget</v>
      </c>
      <c r="Y2948" s="5">
        <f>IFERROR(Table1[[#This Row],[Gross_Margin]]/Table1[[#This Row],[Actual_Sales]],0)</f>
        <v>0.55440414507772018</v>
      </c>
      <c r="Z2948" s="5">
        <f>Table1[[#This Row],[Actual_Profit]]/Table1[[#This Row],[Actual_Sales]]</f>
        <v>0.21243523316062177</v>
      </c>
      <c r="AA2948">
        <v>66</v>
      </c>
      <c r="AB2948" s="5">
        <f>IFERROR(Table1[[#This Row],[Expenses]]/Table1[[#This Row],[Actual_Sales]],0)</f>
        <v>0.34196891191709844</v>
      </c>
      <c r="AC2948">
        <v>32</v>
      </c>
      <c r="AD2948">
        <v>484</v>
      </c>
      <c r="AE2948" s="5">
        <f>IFERROR(Table1[[#This Row],[Inventory]]/Table1[[#This Row],[Actual_Sales]],0)</f>
        <v>2.5077720207253886</v>
      </c>
    </row>
    <row r="2949" spans="1:31" x14ac:dyDescent="0.25">
      <c r="A2949">
        <v>232</v>
      </c>
      <c r="B2949">
        <v>475</v>
      </c>
      <c r="C2949">
        <v>9</v>
      </c>
      <c r="D2949" s="2">
        <v>40210</v>
      </c>
      <c r="E2949">
        <v>193</v>
      </c>
      <c r="F2949">
        <v>150</v>
      </c>
      <c r="G2949">
        <f>Table1[[#This Row],[Actual_Sales]]-Table1[[#This Row],[Budget_Sales]]</f>
        <v>43</v>
      </c>
      <c r="H2949" s="5">
        <f>IF(
Table1[[#This Row],[Budget_Sales]]=0,
"",
IF(
Table1[[#This Row],[Budget_Sales]]&gt;0,
(Table1[[#This Row],[Actual_Sales]]-Table1[[#This Row],[Budget_Sales]])/Table1[[#This Row],[Budget_Sales]],
(Table1[[#This Row],[Actual_Sales]]-Table1[[#This Row],[Budget_Sales]])/ABS(Table1[[#This Row],[Budget_Sales]])
)
)</f>
        <v>0.28666666666666668</v>
      </c>
      <c r="I2949" s="5" t="str">
        <f>IF(Table1[[#This Row],[Sales_Var]]&gt;=0,"Above Budget","Below Budget")</f>
        <v>Above Budget</v>
      </c>
      <c r="J2949">
        <f>Table1[[#This Row],[Actual_Sales]]-(Table1[[#This Row],[COGS]]+Table1[[#This Row],[Expenses]])</f>
        <v>41</v>
      </c>
      <c r="K2949">
        <v>50</v>
      </c>
      <c r="L2949">
        <f>Table1[[#This Row],[Actual_Profit]]-Table1[[#This Row],[Budget_Profit]]</f>
        <v>-9</v>
      </c>
      <c r="M2949" s="5">
        <f>IF(
Table1[[#This Row],[Budget_Profit]]=0,
"",
IF(
Table1[[#This Row],[Budget_Profit]]&gt;0,
(Table1[[#This Row],[Actual_Profit]]-Table1[[#This Row],[Budget_Profit]])/Table1[[#This Row],[Budget_Profit]],
(Table1[[#This Row],[Actual_Profit]]-Table1[[#This Row],[Budget_Profit]])/ABS(Table1[[#This Row],[Budget_Profit]])
)
)</f>
        <v>-0.18</v>
      </c>
      <c r="N2949" s="5" t="str">
        <f>IF(Table1[[#This Row],[Profit_Var]]&gt;=0, "Above Budget", "Below Budget")</f>
        <v>Below Budget</v>
      </c>
      <c r="O2949">
        <v>86</v>
      </c>
      <c r="P2949">
        <v>60</v>
      </c>
      <c r="Q2949">
        <f>Table1[[#This Row],[COGS]]-Table1[[#This Row],[Budget_COGS]]</f>
        <v>26</v>
      </c>
      <c r="R2949" s="5">
        <f>IF(
Table1[[#This Row],[Budget_COGS]]=0,
"",
IF(
Table1[[#This Row],[Budget_COGS]]&gt;0,
(Table1[[#This Row],[Budget_COGS]]-Table1[[#This Row],[COGS]]) / Table1[[#This Row],[Budget_COGS]],
(Table1[[#This Row],[Budget_COGS]]-Table1[[#This Row],[COGS]]) / ABS(Table1[[#This Row],[Budget_COGS]])
)
)</f>
        <v>-0.43333333333333335</v>
      </c>
      <c r="S2949" s="5" t="str">
        <f>IF(Table1[[#This Row],[COGS _Var]]&gt;=0, "Above Budget", "Below Budget")</f>
        <v>Above Budget</v>
      </c>
      <c r="T2949">
        <f>Table1[[#This Row],[Actual_Sales]]-Table1[[#This Row],[COGS]]</f>
        <v>107</v>
      </c>
      <c r="U2949">
        <v>90</v>
      </c>
      <c r="V2949">
        <f>Table1[[#This Row],[Gross_Margin]]-Table1[[#This Row],[Budget_Margin]]</f>
        <v>17</v>
      </c>
      <c r="W2949" s="5">
        <f>IF(
Table1[[#This Row],[Budget_Margin]]=0,
"",
IF(
Table1[[#This Row],[Budget_Margin]]&gt;0,
(Table1[[#This Row],[Gross_Margin]]-Table1[[#This Row],[Budget_Margin]]) / Table1[[#This Row],[Budget_Margin]],
(Table1[[#This Row],[Gross_Margin]]-Table1[[#This Row],[Budget_Margin]]) / ABS(Table1[[#This Row],[Budget_Margin]])
)
)</f>
        <v>0.18888888888888888</v>
      </c>
      <c r="X2949" s="5" t="str">
        <f>IF(Table1[[#This Row],[Margin_Var]]&gt;=0, "Above Budget", "Below Budget")</f>
        <v>Above Budget</v>
      </c>
      <c r="Y2949" s="5">
        <f>IFERROR(Table1[[#This Row],[Gross_Margin]]/Table1[[#This Row],[Actual_Sales]],0)</f>
        <v>0.55440414507772018</v>
      </c>
      <c r="Z2949" s="5">
        <f>Table1[[#This Row],[Actual_Profit]]/Table1[[#This Row],[Actual_Sales]]</f>
        <v>0.21243523316062177</v>
      </c>
      <c r="AA2949">
        <v>66</v>
      </c>
      <c r="AB2949" s="5">
        <f>IFERROR(Table1[[#This Row],[Expenses]]/Table1[[#This Row],[Actual_Sales]],0)</f>
        <v>0.34196891191709844</v>
      </c>
      <c r="AC2949">
        <v>32</v>
      </c>
      <c r="AD2949">
        <v>484</v>
      </c>
      <c r="AE2949" s="5">
        <f>IFERROR(Table1[[#This Row],[Inventory]]/Table1[[#This Row],[Actual_Sales]],0)</f>
        <v>2.5077720207253886</v>
      </c>
    </row>
    <row r="2950" spans="1:31" x14ac:dyDescent="0.25">
      <c r="A2950">
        <v>2359</v>
      </c>
      <c r="B2950">
        <v>503</v>
      </c>
      <c r="C2950">
        <v>2</v>
      </c>
      <c r="D2950" s="2">
        <v>40575</v>
      </c>
      <c r="E2950">
        <v>165</v>
      </c>
      <c r="F2950">
        <v>190</v>
      </c>
      <c r="G2950">
        <f>Table1[[#This Row],[Actual_Sales]]-Table1[[#This Row],[Budget_Sales]]</f>
        <v>-25</v>
      </c>
      <c r="H2950" s="5">
        <f>IF(
Table1[[#This Row],[Budget_Sales]]=0,
"",
IF(
Table1[[#This Row],[Budget_Sales]]&gt;0,
(Table1[[#This Row],[Actual_Sales]]-Table1[[#This Row],[Budget_Sales]])/Table1[[#This Row],[Budget_Sales]],
(Table1[[#This Row],[Actual_Sales]]-Table1[[#This Row],[Budget_Sales]])/ABS(Table1[[#This Row],[Budget_Sales]])
)
)</f>
        <v>-0.13157894736842105</v>
      </c>
      <c r="I2950" s="5" t="str">
        <f>IF(Table1[[#This Row],[Sales_Var]]&gt;=0,"Above Budget","Below Budget")</f>
        <v>Below Budget</v>
      </c>
      <c r="J2950">
        <f>Table1[[#This Row],[Actual_Sales]]-(Table1[[#This Row],[COGS]]+Table1[[#This Row],[Expenses]])</f>
        <v>35</v>
      </c>
      <c r="K2950">
        <v>50</v>
      </c>
      <c r="L2950">
        <f>Table1[[#This Row],[Actual_Profit]]-Table1[[#This Row],[Budget_Profit]]</f>
        <v>-15</v>
      </c>
      <c r="M2950" s="5">
        <f>IF(
Table1[[#This Row],[Budget_Profit]]=0,
"",
IF(
Table1[[#This Row],[Budget_Profit]]&gt;0,
(Table1[[#This Row],[Actual_Profit]]-Table1[[#This Row],[Budget_Profit]])/Table1[[#This Row],[Budget_Profit]],
(Table1[[#This Row],[Actual_Profit]]-Table1[[#This Row],[Budget_Profit]])/ABS(Table1[[#This Row],[Budget_Profit]])
)
)</f>
        <v>-0.3</v>
      </c>
      <c r="N2950" s="5" t="str">
        <f>IF(Table1[[#This Row],[Profit_Var]]&gt;=0, "Above Budget", "Below Budget")</f>
        <v>Below Budget</v>
      </c>
      <c r="O2950">
        <v>65</v>
      </c>
      <c r="P2950">
        <v>80</v>
      </c>
      <c r="Q2950">
        <f>Table1[[#This Row],[COGS]]-Table1[[#This Row],[Budget_COGS]]</f>
        <v>-15</v>
      </c>
      <c r="R2950" s="5">
        <f>IF(
Table1[[#This Row],[Budget_COGS]]=0,
"",
IF(
Table1[[#This Row],[Budget_COGS]]&gt;0,
(Table1[[#This Row],[Budget_COGS]]-Table1[[#This Row],[COGS]]) / Table1[[#This Row],[Budget_COGS]],
(Table1[[#This Row],[Budget_COGS]]-Table1[[#This Row],[COGS]]) / ABS(Table1[[#This Row],[Budget_COGS]])
)
)</f>
        <v>0.1875</v>
      </c>
      <c r="S2950" s="5" t="str">
        <f>IF(Table1[[#This Row],[COGS _Var]]&gt;=0, "Above Budget", "Below Budget")</f>
        <v>Below Budget</v>
      </c>
      <c r="T2950">
        <f>Table1[[#This Row],[Actual_Sales]]-Table1[[#This Row],[COGS]]</f>
        <v>100</v>
      </c>
      <c r="U2950">
        <v>110</v>
      </c>
      <c r="V2950">
        <f>Table1[[#This Row],[Gross_Margin]]-Table1[[#This Row],[Budget_Margin]]</f>
        <v>-10</v>
      </c>
      <c r="W2950" s="5">
        <f>IF(
Table1[[#This Row],[Budget_Margin]]=0,
"",
IF(
Table1[[#This Row],[Budget_Margin]]&gt;0,
(Table1[[#This Row],[Gross_Margin]]-Table1[[#This Row],[Budget_Margin]]) / Table1[[#This Row],[Budget_Margin]],
(Table1[[#This Row],[Gross_Margin]]-Table1[[#This Row],[Budget_Margin]]) / ABS(Table1[[#This Row],[Budget_Margin]])
)
)</f>
        <v>-9.0909090909090912E-2</v>
      </c>
      <c r="X2950" s="5" t="str">
        <f>IF(Table1[[#This Row],[Margin_Var]]&gt;=0, "Above Budget", "Below Budget")</f>
        <v>Below Budget</v>
      </c>
      <c r="Y2950" s="5">
        <f>IFERROR(Table1[[#This Row],[Gross_Margin]]/Table1[[#This Row],[Actual_Sales]],0)</f>
        <v>0.60606060606060608</v>
      </c>
      <c r="Z2950" s="5">
        <f>Table1[[#This Row],[Actual_Profit]]/Table1[[#This Row],[Actual_Sales]]</f>
        <v>0.21212121212121213</v>
      </c>
      <c r="AA2950">
        <v>65</v>
      </c>
      <c r="AB2950" s="5">
        <f>IFERROR(Table1[[#This Row],[Expenses]]/Table1[[#This Row],[Actual_Sales]],0)</f>
        <v>0.39393939393939392</v>
      </c>
      <c r="AC2950">
        <v>21</v>
      </c>
      <c r="AD2950">
        <v>392</v>
      </c>
      <c r="AE2950" s="5">
        <f>IFERROR(Table1[[#This Row],[Inventory]]/Table1[[#This Row],[Actual_Sales]],0)</f>
        <v>2.375757575757576</v>
      </c>
    </row>
    <row r="2951" spans="1:31" x14ac:dyDescent="0.25">
      <c r="A2951">
        <v>1141</v>
      </c>
      <c r="B2951">
        <v>513</v>
      </c>
      <c r="C2951">
        <v>2</v>
      </c>
      <c r="D2951" s="2">
        <v>40360</v>
      </c>
      <c r="E2951">
        <v>85</v>
      </c>
      <c r="F2951">
        <v>80</v>
      </c>
      <c r="G2951">
        <f>Table1[[#This Row],[Actual_Sales]]-Table1[[#This Row],[Budget_Sales]]</f>
        <v>5</v>
      </c>
      <c r="H2951" s="5">
        <f>IF(
Table1[[#This Row],[Budget_Sales]]=0,
"",
IF(
Table1[[#This Row],[Budget_Sales]]&gt;0,
(Table1[[#This Row],[Actual_Sales]]-Table1[[#This Row],[Budget_Sales]])/Table1[[#This Row],[Budget_Sales]],
(Table1[[#This Row],[Actual_Sales]]-Table1[[#This Row],[Budget_Sales]])/ABS(Table1[[#This Row],[Budget_Sales]])
)
)</f>
        <v>6.25E-2</v>
      </c>
      <c r="I2951" s="5" t="str">
        <f>IF(Table1[[#This Row],[Sales_Var]]&gt;=0,"Above Budget","Below Budget")</f>
        <v>Above Budget</v>
      </c>
      <c r="J2951">
        <f>Table1[[#This Row],[Actual_Sales]]-(Table1[[#This Row],[COGS]]+Table1[[#This Row],[Expenses]])</f>
        <v>18</v>
      </c>
      <c r="K2951">
        <v>30</v>
      </c>
      <c r="L2951">
        <f>Table1[[#This Row],[Actual_Profit]]-Table1[[#This Row],[Budget_Profit]]</f>
        <v>-12</v>
      </c>
      <c r="M2951" s="5">
        <f>IF(
Table1[[#This Row],[Budget_Profit]]=0,
"",
IF(
Table1[[#This Row],[Budget_Profit]]&gt;0,
(Table1[[#This Row],[Actual_Profit]]-Table1[[#This Row],[Budget_Profit]])/Table1[[#This Row],[Budget_Profit]],
(Table1[[#This Row],[Actual_Profit]]-Table1[[#This Row],[Budget_Profit]])/ABS(Table1[[#This Row],[Budget_Profit]])
)
)</f>
        <v>-0.4</v>
      </c>
      <c r="N2951" s="5" t="str">
        <f>IF(Table1[[#This Row],[Profit_Var]]&gt;=0, "Above Budget", "Below Budget")</f>
        <v>Below Budget</v>
      </c>
      <c r="O2951">
        <v>34</v>
      </c>
      <c r="P2951">
        <v>30</v>
      </c>
      <c r="Q2951">
        <f>Table1[[#This Row],[COGS]]-Table1[[#This Row],[Budget_COGS]]</f>
        <v>4</v>
      </c>
      <c r="R2951" s="5">
        <f>IF(
Table1[[#This Row],[Budget_COGS]]=0,
"",
IF(
Table1[[#This Row],[Budget_COGS]]&gt;0,
(Table1[[#This Row],[Budget_COGS]]-Table1[[#This Row],[COGS]]) / Table1[[#This Row],[Budget_COGS]],
(Table1[[#This Row],[Budget_COGS]]-Table1[[#This Row],[COGS]]) / ABS(Table1[[#This Row],[Budget_COGS]])
)
)</f>
        <v>-0.13333333333333333</v>
      </c>
      <c r="S2951" s="5" t="str">
        <f>IF(Table1[[#This Row],[COGS _Var]]&gt;=0, "Above Budget", "Below Budget")</f>
        <v>Above Budget</v>
      </c>
      <c r="T2951">
        <f>Table1[[#This Row],[Actual_Sales]]-Table1[[#This Row],[COGS]]</f>
        <v>51</v>
      </c>
      <c r="U2951">
        <v>50</v>
      </c>
      <c r="V2951">
        <f>Table1[[#This Row],[Gross_Margin]]-Table1[[#This Row],[Budget_Margin]]</f>
        <v>1</v>
      </c>
      <c r="W2951" s="5">
        <f>IF(
Table1[[#This Row],[Budget_Margin]]=0,
"",
IF(
Table1[[#This Row],[Budget_Margin]]&gt;0,
(Table1[[#This Row],[Gross_Margin]]-Table1[[#This Row],[Budget_Margin]]) / Table1[[#This Row],[Budget_Margin]],
(Table1[[#This Row],[Gross_Margin]]-Table1[[#This Row],[Budget_Margin]]) / ABS(Table1[[#This Row],[Budget_Margin]])
)
)</f>
        <v>0.02</v>
      </c>
      <c r="X2951" s="5" t="str">
        <f>IF(Table1[[#This Row],[Margin_Var]]&gt;=0, "Above Budget", "Below Budget")</f>
        <v>Above Budget</v>
      </c>
      <c r="Y2951" s="5">
        <f>IFERROR(Table1[[#This Row],[Gross_Margin]]/Table1[[#This Row],[Actual_Sales]],0)</f>
        <v>0.6</v>
      </c>
      <c r="Z2951" s="5">
        <f>Table1[[#This Row],[Actual_Profit]]/Table1[[#This Row],[Actual_Sales]]</f>
        <v>0.21176470588235294</v>
      </c>
      <c r="AA2951">
        <v>33</v>
      </c>
      <c r="AB2951" s="5">
        <f>IFERROR(Table1[[#This Row],[Expenses]]/Table1[[#This Row],[Actual_Sales]],0)</f>
        <v>0.38823529411764707</v>
      </c>
      <c r="AC2951">
        <v>10</v>
      </c>
      <c r="AD2951">
        <v>432</v>
      </c>
      <c r="AE2951" s="5">
        <f>IFERROR(Table1[[#This Row],[Inventory]]/Table1[[#This Row],[Actual_Sales]],0)</f>
        <v>5.0823529411764703</v>
      </c>
    </row>
    <row r="2952" spans="1:31" x14ac:dyDescent="0.25">
      <c r="A2952">
        <v>1125</v>
      </c>
      <c r="B2952">
        <v>503</v>
      </c>
      <c r="C2952">
        <v>3</v>
      </c>
      <c r="D2952" s="2">
        <v>40360</v>
      </c>
      <c r="E2952">
        <v>85</v>
      </c>
      <c r="F2952">
        <v>100</v>
      </c>
      <c r="G2952">
        <f>Table1[[#This Row],[Actual_Sales]]-Table1[[#This Row],[Budget_Sales]]</f>
        <v>-15</v>
      </c>
      <c r="H2952" s="5">
        <f>IF(
Table1[[#This Row],[Budget_Sales]]=0,
"",
IF(
Table1[[#This Row],[Budget_Sales]]&gt;0,
(Table1[[#This Row],[Actual_Sales]]-Table1[[#This Row],[Budget_Sales]])/Table1[[#This Row],[Budget_Sales]],
(Table1[[#This Row],[Actual_Sales]]-Table1[[#This Row],[Budget_Sales]])/ABS(Table1[[#This Row],[Budget_Sales]])
)
)</f>
        <v>-0.15</v>
      </c>
      <c r="I2952" s="5" t="str">
        <f>IF(Table1[[#This Row],[Sales_Var]]&gt;=0,"Above Budget","Below Budget")</f>
        <v>Below Budget</v>
      </c>
      <c r="J2952">
        <f>Table1[[#This Row],[Actual_Sales]]-(Table1[[#This Row],[COGS]]+Table1[[#This Row],[Expenses]])</f>
        <v>18</v>
      </c>
      <c r="K2952">
        <v>40</v>
      </c>
      <c r="L2952">
        <f>Table1[[#This Row],[Actual_Profit]]-Table1[[#This Row],[Budget_Profit]]</f>
        <v>-22</v>
      </c>
      <c r="M2952" s="5">
        <f>IF(
Table1[[#This Row],[Budget_Profit]]=0,
"",
IF(
Table1[[#This Row],[Budget_Profit]]&gt;0,
(Table1[[#This Row],[Actual_Profit]]-Table1[[#This Row],[Budget_Profit]])/Table1[[#This Row],[Budget_Profit]],
(Table1[[#This Row],[Actual_Profit]]-Table1[[#This Row],[Budget_Profit]])/ABS(Table1[[#This Row],[Budget_Profit]])
)
)</f>
        <v>-0.55000000000000004</v>
      </c>
      <c r="N2952" s="5" t="str">
        <f>IF(Table1[[#This Row],[Profit_Var]]&gt;=0, "Above Budget", "Below Budget")</f>
        <v>Below Budget</v>
      </c>
      <c r="O2952">
        <v>34</v>
      </c>
      <c r="P2952">
        <v>40</v>
      </c>
      <c r="Q2952">
        <f>Table1[[#This Row],[COGS]]-Table1[[#This Row],[Budget_COGS]]</f>
        <v>-6</v>
      </c>
      <c r="R2952" s="5">
        <f>IF(
Table1[[#This Row],[Budget_COGS]]=0,
"",
IF(
Table1[[#This Row],[Budget_COGS]]&gt;0,
(Table1[[#This Row],[Budget_COGS]]-Table1[[#This Row],[COGS]]) / Table1[[#This Row],[Budget_COGS]],
(Table1[[#This Row],[Budget_COGS]]-Table1[[#This Row],[COGS]]) / ABS(Table1[[#This Row],[Budget_COGS]])
)
)</f>
        <v>0.15</v>
      </c>
      <c r="S2952" s="5" t="str">
        <f>IF(Table1[[#This Row],[COGS _Var]]&gt;=0, "Above Budget", "Below Budget")</f>
        <v>Below Budget</v>
      </c>
      <c r="T2952">
        <f>Table1[[#This Row],[Actual_Sales]]-Table1[[#This Row],[COGS]]</f>
        <v>51</v>
      </c>
      <c r="U2952">
        <v>60</v>
      </c>
      <c r="V2952">
        <f>Table1[[#This Row],[Gross_Margin]]-Table1[[#This Row],[Budget_Margin]]</f>
        <v>-9</v>
      </c>
      <c r="W2952" s="5">
        <f>IF(
Table1[[#This Row],[Budget_Margin]]=0,
"",
IF(
Table1[[#This Row],[Budget_Margin]]&gt;0,
(Table1[[#This Row],[Gross_Margin]]-Table1[[#This Row],[Budget_Margin]]) / Table1[[#This Row],[Budget_Margin]],
(Table1[[#This Row],[Gross_Margin]]-Table1[[#This Row],[Budget_Margin]]) / ABS(Table1[[#This Row],[Budget_Margin]])
)
)</f>
        <v>-0.15</v>
      </c>
      <c r="X2952" s="5" t="str">
        <f>IF(Table1[[#This Row],[Margin_Var]]&gt;=0, "Above Budget", "Below Budget")</f>
        <v>Below Budget</v>
      </c>
      <c r="Y2952" s="5">
        <f>IFERROR(Table1[[#This Row],[Gross_Margin]]/Table1[[#This Row],[Actual_Sales]],0)</f>
        <v>0.6</v>
      </c>
      <c r="Z2952" s="5">
        <f>Table1[[#This Row],[Actual_Profit]]/Table1[[#This Row],[Actual_Sales]]</f>
        <v>0.21176470588235294</v>
      </c>
      <c r="AA2952">
        <v>33</v>
      </c>
      <c r="AB2952" s="5">
        <f>IFERROR(Table1[[#This Row],[Expenses]]/Table1[[#This Row],[Actual_Sales]],0)</f>
        <v>0.38823529411764707</v>
      </c>
      <c r="AC2952">
        <v>10</v>
      </c>
      <c r="AD2952">
        <v>432</v>
      </c>
      <c r="AE2952" s="5">
        <f>IFERROR(Table1[[#This Row],[Inventory]]/Table1[[#This Row],[Actual_Sales]],0)</f>
        <v>5.0823529411764703</v>
      </c>
    </row>
    <row r="2953" spans="1:31" x14ac:dyDescent="0.25">
      <c r="A2953">
        <v>1786</v>
      </c>
      <c r="B2953">
        <v>253</v>
      </c>
      <c r="C2953">
        <v>4</v>
      </c>
      <c r="D2953" s="2">
        <v>40483</v>
      </c>
      <c r="E2953">
        <v>52</v>
      </c>
      <c r="F2953">
        <v>50</v>
      </c>
      <c r="G2953">
        <f>Table1[[#This Row],[Actual_Sales]]-Table1[[#This Row],[Budget_Sales]]</f>
        <v>2</v>
      </c>
      <c r="H2953" s="5">
        <f>IF(
Table1[[#This Row],[Budget_Sales]]=0,
"",
IF(
Table1[[#This Row],[Budget_Sales]]&gt;0,
(Table1[[#This Row],[Actual_Sales]]-Table1[[#This Row],[Budget_Sales]])/Table1[[#This Row],[Budget_Sales]],
(Table1[[#This Row],[Actual_Sales]]-Table1[[#This Row],[Budget_Sales]])/ABS(Table1[[#This Row],[Budget_Sales]])
)
)</f>
        <v>0.04</v>
      </c>
      <c r="I2953" s="5" t="str">
        <f>IF(Table1[[#This Row],[Sales_Var]]&gt;=0,"Above Budget","Below Budget")</f>
        <v>Above Budget</v>
      </c>
      <c r="J2953">
        <f>Table1[[#This Row],[Actual_Sales]]-(Table1[[#This Row],[COGS]]+Table1[[#This Row],[Expenses]])</f>
        <v>11</v>
      </c>
      <c r="K2953">
        <v>20</v>
      </c>
      <c r="L2953">
        <f>Table1[[#This Row],[Actual_Profit]]-Table1[[#This Row],[Budget_Profit]]</f>
        <v>-9</v>
      </c>
      <c r="M2953" s="5">
        <f>IF(
Table1[[#This Row],[Budget_Profit]]=0,
"",
IF(
Table1[[#This Row],[Budget_Profit]]&gt;0,
(Table1[[#This Row],[Actual_Profit]]-Table1[[#This Row],[Budget_Profit]])/Table1[[#This Row],[Budget_Profit]],
(Table1[[#This Row],[Actual_Profit]]-Table1[[#This Row],[Budget_Profit]])/ABS(Table1[[#This Row],[Budget_Profit]])
)
)</f>
        <v>-0.45</v>
      </c>
      <c r="N2953" s="5" t="str">
        <f>IF(Table1[[#This Row],[Profit_Var]]&gt;=0, "Above Budget", "Below Budget")</f>
        <v>Below Budget</v>
      </c>
      <c r="O2953">
        <v>22</v>
      </c>
      <c r="P2953">
        <v>20</v>
      </c>
      <c r="Q2953">
        <f>Table1[[#This Row],[COGS]]-Table1[[#This Row],[Budget_COGS]]</f>
        <v>2</v>
      </c>
      <c r="R2953" s="5">
        <f>IF(
Table1[[#This Row],[Budget_COGS]]=0,
"",
IF(
Table1[[#This Row],[Budget_COGS]]&gt;0,
(Table1[[#This Row],[Budget_COGS]]-Table1[[#This Row],[COGS]]) / Table1[[#This Row],[Budget_COGS]],
(Table1[[#This Row],[Budget_COGS]]-Table1[[#This Row],[COGS]]) / ABS(Table1[[#This Row],[Budget_COGS]])
)
)</f>
        <v>-0.1</v>
      </c>
      <c r="S2953" s="5" t="str">
        <f>IF(Table1[[#This Row],[COGS _Var]]&gt;=0, "Above Budget", "Below Budget")</f>
        <v>Above Budget</v>
      </c>
      <c r="T2953">
        <f>Table1[[#This Row],[Actual_Sales]]-Table1[[#This Row],[COGS]]</f>
        <v>30</v>
      </c>
      <c r="U2953">
        <v>30</v>
      </c>
      <c r="V2953">
        <f>Table1[[#This Row],[Gross_Margin]]-Table1[[#This Row],[Budget_Margin]]</f>
        <v>0</v>
      </c>
      <c r="W2953" s="5">
        <f>IF(
Table1[[#This Row],[Budget_Margin]]=0,
"",
IF(
Table1[[#This Row],[Budget_Margin]]&gt;0,
(Table1[[#This Row],[Gross_Margin]]-Table1[[#This Row],[Budget_Margin]]) / Table1[[#This Row],[Budget_Margin]],
(Table1[[#This Row],[Gross_Margin]]-Table1[[#This Row],[Budget_Margin]]) / ABS(Table1[[#This Row],[Budget_Margin]])
)
)</f>
        <v>0</v>
      </c>
      <c r="X2953" s="5" t="str">
        <f>IF(Table1[[#This Row],[Margin_Var]]&gt;=0, "Above Budget", "Below Budget")</f>
        <v>Above Budget</v>
      </c>
      <c r="Y2953" s="5">
        <f>IFERROR(Table1[[#This Row],[Gross_Margin]]/Table1[[#This Row],[Actual_Sales]],0)</f>
        <v>0.57692307692307687</v>
      </c>
      <c r="Z2953" s="5">
        <f>Table1[[#This Row],[Actual_Profit]]/Table1[[#This Row],[Actual_Sales]]</f>
        <v>0.21153846153846154</v>
      </c>
      <c r="AA2953">
        <v>19</v>
      </c>
      <c r="AB2953" s="5">
        <f>IFERROR(Table1[[#This Row],[Expenses]]/Table1[[#This Row],[Actual_Sales]],0)</f>
        <v>0.36538461538461536</v>
      </c>
      <c r="AC2953">
        <v>7</v>
      </c>
      <c r="AD2953">
        <v>570</v>
      </c>
      <c r="AE2953" s="5">
        <f>IFERROR(Table1[[#This Row],[Inventory]]/Table1[[#This Row],[Actual_Sales]],0)</f>
        <v>10.961538461538462</v>
      </c>
    </row>
    <row r="2954" spans="1:31" x14ac:dyDescent="0.25">
      <c r="A2954">
        <v>1892</v>
      </c>
      <c r="B2954">
        <v>715</v>
      </c>
      <c r="C2954">
        <v>6</v>
      </c>
      <c r="D2954" s="2">
        <v>40483</v>
      </c>
      <c r="E2954">
        <v>52</v>
      </c>
      <c r="F2954">
        <v>60</v>
      </c>
      <c r="G2954">
        <f>Table1[[#This Row],[Actual_Sales]]-Table1[[#This Row],[Budget_Sales]]</f>
        <v>-8</v>
      </c>
      <c r="H2954" s="5">
        <f>IF(
Table1[[#This Row],[Budget_Sales]]=0,
"",
IF(
Table1[[#This Row],[Budget_Sales]]&gt;0,
(Table1[[#This Row],[Actual_Sales]]-Table1[[#This Row],[Budget_Sales]])/Table1[[#This Row],[Budget_Sales]],
(Table1[[#This Row],[Actual_Sales]]-Table1[[#This Row],[Budget_Sales]])/ABS(Table1[[#This Row],[Budget_Sales]])
)
)</f>
        <v>-0.13333333333333333</v>
      </c>
      <c r="I2954" s="5" t="str">
        <f>IF(Table1[[#This Row],[Sales_Var]]&gt;=0,"Above Budget","Below Budget")</f>
        <v>Below Budget</v>
      </c>
      <c r="J2954">
        <f>Table1[[#This Row],[Actual_Sales]]-(Table1[[#This Row],[COGS]]+Table1[[#This Row],[Expenses]])</f>
        <v>11</v>
      </c>
      <c r="K2954">
        <v>30</v>
      </c>
      <c r="L2954">
        <f>Table1[[#This Row],[Actual_Profit]]-Table1[[#This Row],[Budget_Profit]]</f>
        <v>-19</v>
      </c>
      <c r="M2954" s="5">
        <f>IF(
Table1[[#This Row],[Budget_Profit]]=0,
"",
IF(
Table1[[#This Row],[Budget_Profit]]&gt;0,
(Table1[[#This Row],[Actual_Profit]]-Table1[[#This Row],[Budget_Profit]])/Table1[[#This Row],[Budget_Profit]],
(Table1[[#This Row],[Actual_Profit]]-Table1[[#This Row],[Budget_Profit]])/ABS(Table1[[#This Row],[Budget_Profit]])
)
)</f>
        <v>-0.6333333333333333</v>
      </c>
      <c r="N2954" s="5" t="str">
        <f>IF(Table1[[#This Row],[Profit_Var]]&gt;=0, "Above Budget", "Below Budget")</f>
        <v>Below Budget</v>
      </c>
      <c r="O2954">
        <v>22</v>
      </c>
      <c r="P2954">
        <v>20</v>
      </c>
      <c r="Q2954">
        <f>Table1[[#This Row],[COGS]]-Table1[[#This Row],[Budget_COGS]]</f>
        <v>2</v>
      </c>
      <c r="R2954" s="5">
        <f>IF(
Table1[[#This Row],[Budget_COGS]]=0,
"",
IF(
Table1[[#This Row],[Budget_COGS]]&gt;0,
(Table1[[#This Row],[Budget_COGS]]-Table1[[#This Row],[COGS]]) / Table1[[#This Row],[Budget_COGS]],
(Table1[[#This Row],[Budget_COGS]]-Table1[[#This Row],[COGS]]) / ABS(Table1[[#This Row],[Budget_COGS]])
)
)</f>
        <v>-0.1</v>
      </c>
      <c r="S2954" s="5" t="str">
        <f>IF(Table1[[#This Row],[COGS _Var]]&gt;=0, "Above Budget", "Below Budget")</f>
        <v>Above Budget</v>
      </c>
      <c r="T2954">
        <f>Table1[[#This Row],[Actual_Sales]]-Table1[[#This Row],[COGS]]</f>
        <v>30</v>
      </c>
      <c r="U2954">
        <v>40</v>
      </c>
      <c r="V2954">
        <f>Table1[[#This Row],[Gross_Margin]]-Table1[[#This Row],[Budget_Margin]]</f>
        <v>-10</v>
      </c>
      <c r="W2954" s="5">
        <f>IF(
Table1[[#This Row],[Budget_Margin]]=0,
"",
IF(
Table1[[#This Row],[Budget_Margin]]&gt;0,
(Table1[[#This Row],[Gross_Margin]]-Table1[[#This Row],[Budget_Margin]]) / Table1[[#This Row],[Budget_Margin]],
(Table1[[#This Row],[Gross_Margin]]-Table1[[#This Row],[Budget_Margin]]) / ABS(Table1[[#This Row],[Budget_Margin]])
)
)</f>
        <v>-0.25</v>
      </c>
      <c r="X2954" s="5" t="str">
        <f>IF(Table1[[#This Row],[Margin_Var]]&gt;=0, "Above Budget", "Below Budget")</f>
        <v>Below Budget</v>
      </c>
      <c r="Y2954" s="5">
        <f>IFERROR(Table1[[#This Row],[Gross_Margin]]/Table1[[#This Row],[Actual_Sales]],0)</f>
        <v>0.57692307692307687</v>
      </c>
      <c r="Z2954" s="5">
        <f>Table1[[#This Row],[Actual_Profit]]/Table1[[#This Row],[Actual_Sales]]</f>
        <v>0.21153846153846154</v>
      </c>
      <c r="AA2954">
        <v>19</v>
      </c>
      <c r="AB2954" s="5">
        <f>IFERROR(Table1[[#This Row],[Expenses]]/Table1[[#This Row],[Actual_Sales]],0)</f>
        <v>0.36538461538461536</v>
      </c>
      <c r="AC2954">
        <v>7</v>
      </c>
      <c r="AD2954">
        <v>570</v>
      </c>
      <c r="AE2954" s="5">
        <f>IFERROR(Table1[[#This Row],[Inventory]]/Table1[[#This Row],[Actual_Sales]],0)</f>
        <v>10.961538461538462</v>
      </c>
    </row>
    <row r="2955" spans="1:31" x14ac:dyDescent="0.25">
      <c r="A2955">
        <v>1850</v>
      </c>
      <c r="B2955">
        <v>561</v>
      </c>
      <c r="C2955">
        <v>8</v>
      </c>
      <c r="D2955" s="2">
        <v>40483</v>
      </c>
      <c r="E2955">
        <v>52</v>
      </c>
      <c r="F2955">
        <v>30</v>
      </c>
      <c r="G2955">
        <f>Table1[[#This Row],[Actual_Sales]]-Table1[[#This Row],[Budget_Sales]]</f>
        <v>22</v>
      </c>
      <c r="H2955" s="5">
        <f>IF(
Table1[[#This Row],[Budget_Sales]]=0,
"",
IF(
Table1[[#This Row],[Budget_Sales]]&gt;0,
(Table1[[#This Row],[Actual_Sales]]-Table1[[#This Row],[Budget_Sales]])/Table1[[#This Row],[Budget_Sales]],
(Table1[[#This Row],[Actual_Sales]]-Table1[[#This Row],[Budget_Sales]])/ABS(Table1[[#This Row],[Budget_Sales]])
)
)</f>
        <v>0.73333333333333328</v>
      </c>
      <c r="I2955" s="5" t="str">
        <f>IF(Table1[[#This Row],[Sales_Var]]&gt;=0,"Above Budget","Below Budget")</f>
        <v>Above Budget</v>
      </c>
      <c r="J2955">
        <f>Table1[[#This Row],[Actual_Sales]]-(Table1[[#This Row],[COGS]]+Table1[[#This Row],[Expenses]])</f>
        <v>11</v>
      </c>
      <c r="K2955">
        <v>10</v>
      </c>
      <c r="L2955">
        <f>Table1[[#This Row],[Actual_Profit]]-Table1[[#This Row],[Budget_Profit]]</f>
        <v>1</v>
      </c>
      <c r="M2955" s="5">
        <f>IF(
Table1[[#This Row],[Budget_Profit]]=0,
"",
IF(
Table1[[#This Row],[Budget_Profit]]&gt;0,
(Table1[[#This Row],[Actual_Profit]]-Table1[[#This Row],[Budget_Profit]])/Table1[[#This Row],[Budget_Profit]],
(Table1[[#This Row],[Actual_Profit]]-Table1[[#This Row],[Budget_Profit]])/ABS(Table1[[#This Row],[Budget_Profit]])
)
)</f>
        <v>0.1</v>
      </c>
      <c r="N2955" s="5" t="str">
        <f>IF(Table1[[#This Row],[Profit_Var]]&gt;=0, "Above Budget", "Below Budget")</f>
        <v>Above Budget</v>
      </c>
      <c r="O2955">
        <v>22</v>
      </c>
      <c r="P2955">
        <v>10</v>
      </c>
      <c r="Q2955">
        <f>Table1[[#This Row],[COGS]]-Table1[[#This Row],[Budget_COGS]]</f>
        <v>12</v>
      </c>
      <c r="R2955" s="5">
        <f>IF(
Table1[[#This Row],[Budget_COGS]]=0,
"",
IF(
Table1[[#This Row],[Budget_COGS]]&gt;0,
(Table1[[#This Row],[Budget_COGS]]-Table1[[#This Row],[COGS]]) / Table1[[#This Row],[Budget_COGS]],
(Table1[[#This Row],[Budget_COGS]]-Table1[[#This Row],[COGS]]) / ABS(Table1[[#This Row],[Budget_COGS]])
)
)</f>
        <v>-1.2</v>
      </c>
      <c r="S2955" s="5" t="str">
        <f>IF(Table1[[#This Row],[COGS _Var]]&gt;=0, "Above Budget", "Below Budget")</f>
        <v>Above Budget</v>
      </c>
      <c r="T2955">
        <f>Table1[[#This Row],[Actual_Sales]]-Table1[[#This Row],[COGS]]</f>
        <v>30</v>
      </c>
      <c r="U2955">
        <v>20</v>
      </c>
      <c r="V2955">
        <f>Table1[[#This Row],[Gross_Margin]]-Table1[[#This Row],[Budget_Margin]]</f>
        <v>10</v>
      </c>
      <c r="W2955" s="5">
        <f>IF(
Table1[[#This Row],[Budget_Margin]]=0,
"",
IF(
Table1[[#This Row],[Budget_Margin]]&gt;0,
(Table1[[#This Row],[Gross_Margin]]-Table1[[#This Row],[Budget_Margin]]) / Table1[[#This Row],[Budget_Margin]],
(Table1[[#This Row],[Gross_Margin]]-Table1[[#This Row],[Budget_Margin]]) / ABS(Table1[[#This Row],[Budget_Margin]])
)
)</f>
        <v>0.5</v>
      </c>
      <c r="X2955" s="5" t="str">
        <f>IF(Table1[[#This Row],[Margin_Var]]&gt;=0, "Above Budget", "Below Budget")</f>
        <v>Above Budget</v>
      </c>
      <c r="Y2955" s="5">
        <f>IFERROR(Table1[[#This Row],[Gross_Margin]]/Table1[[#This Row],[Actual_Sales]],0)</f>
        <v>0.57692307692307687</v>
      </c>
      <c r="Z2955" s="5">
        <f>Table1[[#This Row],[Actual_Profit]]/Table1[[#This Row],[Actual_Sales]]</f>
        <v>0.21153846153846154</v>
      </c>
      <c r="AA2955">
        <v>19</v>
      </c>
      <c r="AB2955" s="5">
        <f>IFERROR(Table1[[#This Row],[Expenses]]/Table1[[#This Row],[Actual_Sales]],0)</f>
        <v>0.36538461538461536</v>
      </c>
      <c r="AC2955">
        <v>7</v>
      </c>
      <c r="AD2955">
        <v>570</v>
      </c>
      <c r="AE2955" s="5">
        <f>IFERROR(Table1[[#This Row],[Inventory]]/Table1[[#This Row],[Actual_Sales]],0)</f>
        <v>10.961538461538462</v>
      </c>
    </row>
    <row r="2956" spans="1:31" x14ac:dyDescent="0.25">
      <c r="A2956">
        <v>1009</v>
      </c>
      <c r="B2956">
        <v>712</v>
      </c>
      <c r="C2956">
        <v>3</v>
      </c>
      <c r="D2956" s="2">
        <v>40330</v>
      </c>
      <c r="E2956">
        <v>52</v>
      </c>
      <c r="F2956">
        <v>50</v>
      </c>
      <c r="G2956">
        <f>Table1[[#This Row],[Actual_Sales]]-Table1[[#This Row],[Budget_Sales]]</f>
        <v>2</v>
      </c>
      <c r="H2956" s="5">
        <f>IF(
Table1[[#This Row],[Budget_Sales]]=0,
"",
IF(
Table1[[#This Row],[Budget_Sales]]&gt;0,
(Table1[[#This Row],[Actual_Sales]]-Table1[[#This Row],[Budget_Sales]])/Table1[[#This Row],[Budget_Sales]],
(Table1[[#This Row],[Actual_Sales]]-Table1[[#This Row],[Budget_Sales]])/ABS(Table1[[#This Row],[Budget_Sales]])
)
)</f>
        <v>0.04</v>
      </c>
      <c r="I2956" s="5" t="str">
        <f>IF(Table1[[#This Row],[Sales_Var]]&gt;=0,"Above Budget","Below Budget")</f>
        <v>Above Budget</v>
      </c>
      <c r="J2956">
        <f>Table1[[#This Row],[Actual_Sales]]-(Table1[[#This Row],[COGS]]+Table1[[#This Row],[Expenses]])</f>
        <v>11</v>
      </c>
      <c r="K2956">
        <v>20</v>
      </c>
      <c r="L2956">
        <f>Table1[[#This Row],[Actual_Profit]]-Table1[[#This Row],[Budget_Profit]]</f>
        <v>-9</v>
      </c>
      <c r="M2956" s="5">
        <f>IF(
Table1[[#This Row],[Budget_Profit]]=0,
"",
IF(
Table1[[#This Row],[Budget_Profit]]&gt;0,
(Table1[[#This Row],[Actual_Profit]]-Table1[[#This Row],[Budget_Profit]])/Table1[[#This Row],[Budget_Profit]],
(Table1[[#This Row],[Actual_Profit]]-Table1[[#This Row],[Budget_Profit]])/ABS(Table1[[#This Row],[Budget_Profit]])
)
)</f>
        <v>-0.45</v>
      </c>
      <c r="N2956" s="5" t="str">
        <f>IF(Table1[[#This Row],[Profit_Var]]&gt;=0, "Above Budget", "Below Budget")</f>
        <v>Below Budget</v>
      </c>
      <c r="O2956">
        <v>22</v>
      </c>
      <c r="P2956">
        <v>20</v>
      </c>
      <c r="Q2956">
        <f>Table1[[#This Row],[COGS]]-Table1[[#This Row],[Budget_COGS]]</f>
        <v>2</v>
      </c>
      <c r="R2956" s="5">
        <f>IF(
Table1[[#This Row],[Budget_COGS]]=0,
"",
IF(
Table1[[#This Row],[Budget_COGS]]&gt;0,
(Table1[[#This Row],[Budget_COGS]]-Table1[[#This Row],[COGS]]) / Table1[[#This Row],[Budget_COGS]],
(Table1[[#This Row],[Budget_COGS]]-Table1[[#This Row],[COGS]]) / ABS(Table1[[#This Row],[Budget_COGS]])
)
)</f>
        <v>-0.1</v>
      </c>
      <c r="S2956" s="5" t="str">
        <f>IF(Table1[[#This Row],[COGS _Var]]&gt;=0, "Above Budget", "Below Budget")</f>
        <v>Above Budget</v>
      </c>
      <c r="T2956">
        <f>Table1[[#This Row],[Actual_Sales]]-Table1[[#This Row],[COGS]]</f>
        <v>30</v>
      </c>
      <c r="U2956">
        <v>30</v>
      </c>
      <c r="V2956">
        <f>Table1[[#This Row],[Gross_Margin]]-Table1[[#This Row],[Budget_Margin]]</f>
        <v>0</v>
      </c>
      <c r="W2956" s="5">
        <f>IF(
Table1[[#This Row],[Budget_Margin]]=0,
"",
IF(
Table1[[#This Row],[Budget_Margin]]&gt;0,
(Table1[[#This Row],[Gross_Margin]]-Table1[[#This Row],[Budget_Margin]]) / Table1[[#This Row],[Budget_Margin]],
(Table1[[#This Row],[Gross_Margin]]-Table1[[#This Row],[Budget_Margin]]) / ABS(Table1[[#This Row],[Budget_Margin]])
)
)</f>
        <v>0</v>
      </c>
      <c r="X2956" s="5" t="str">
        <f>IF(Table1[[#This Row],[Margin_Var]]&gt;=0, "Above Budget", "Below Budget")</f>
        <v>Above Budget</v>
      </c>
      <c r="Y2956" s="5">
        <f>IFERROR(Table1[[#This Row],[Gross_Margin]]/Table1[[#This Row],[Actual_Sales]],0)</f>
        <v>0.57692307692307687</v>
      </c>
      <c r="Z2956" s="5">
        <f>Table1[[#This Row],[Actual_Profit]]/Table1[[#This Row],[Actual_Sales]]</f>
        <v>0.21153846153846154</v>
      </c>
      <c r="AA2956">
        <v>19</v>
      </c>
      <c r="AB2956" s="5">
        <f>IFERROR(Table1[[#This Row],[Expenses]]/Table1[[#This Row],[Actual_Sales]],0)</f>
        <v>0.36538461538461536</v>
      </c>
      <c r="AC2956">
        <v>7</v>
      </c>
      <c r="AD2956">
        <v>608</v>
      </c>
      <c r="AE2956" s="5">
        <f>IFERROR(Table1[[#This Row],[Inventory]]/Table1[[#This Row],[Actual_Sales]],0)</f>
        <v>11.692307692307692</v>
      </c>
    </row>
    <row r="2957" spans="1:31" x14ac:dyDescent="0.25">
      <c r="A2957">
        <v>794</v>
      </c>
      <c r="B2957">
        <v>515</v>
      </c>
      <c r="C2957">
        <v>3</v>
      </c>
      <c r="D2957" s="2">
        <v>40299</v>
      </c>
      <c r="E2957">
        <v>52</v>
      </c>
      <c r="F2957">
        <v>50</v>
      </c>
      <c r="G2957">
        <f>Table1[[#This Row],[Actual_Sales]]-Table1[[#This Row],[Budget_Sales]]</f>
        <v>2</v>
      </c>
      <c r="H2957" s="5">
        <f>IF(
Table1[[#This Row],[Budget_Sales]]=0,
"",
IF(
Table1[[#This Row],[Budget_Sales]]&gt;0,
(Table1[[#This Row],[Actual_Sales]]-Table1[[#This Row],[Budget_Sales]])/Table1[[#This Row],[Budget_Sales]],
(Table1[[#This Row],[Actual_Sales]]-Table1[[#This Row],[Budget_Sales]])/ABS(Table1[[#This Row],[Budget_Sales]])
)
)</f>
        <v>0.04</v>
      </c>
      <c r="I2957" s="5" t="str">
        <f>IF(Table1[[#This Row],[Sales_Var]]&gt;=0,"Above Budget","Below Budget")</f>
        <v>Above Budget</v>
      </c>
      <c r="J2957">
        <f>Table1[[#This Row],[Actual_Sales]]-(Table1[[#This Row],[COGS]]+Table1[[#This Row],[Expenses]])</f>
        <v>11</v>
      </c>
      <c r="K2957">
        <v>20</v>
      </c>
      <c r="L2957">
        <f>Table1[[#This Row],[Actual_Profit]]-Table1[[#This Row],[Budget_Profit]]</f>
        <v>-9</v>
      </c>
      <c r="M2957" s="5">
        <f>IF(
Table1[[#This Row],[Budget_Profit]]=0,
"",
IF(
Table1[[#This Row],[Budget_Profit]]&gt;0,
(Table1[[#This Row],[Actual_Profit]]-Table1[[#This Row],[Budget_Profit]])/Table1[[#This Row],[Budget_Profit]],
(Table1[[#This Row],[Actual_Profit]]-Table1[[#This Row],[Budget_Profit]])/ABS(Table1[[#This Row],[Budget_Profit]])
)
)</f>
        <v>-0.45</v>
      </c>
      <c r="N2957" s="5" t="str">
        <f>IF(Table1[[#This Row],[Profit_Var]]&gt;=0, "Above Budget", "Below Budget")</f>
        <v>Below Budget</v>
      </c>
      <c r="O2957">
        <v>22</v>
      </c>
      <c r="P2957">
        <v>20</v>
      </c>
      <c r="Q2957">
        <f>Table1[[#This Row],[COGS]]-Table1[[#This Row],[Budget_COGS]]</f>
        <v>2</v>
      </c>
      <c r="R2957" s="5">
        <f>IF(
Table1[[#This Row],[Budget_COGS]]=0,
"",
IF(
Table1[[#This Row],[Budget_COGS]]&gt;0,
(Table1[[#This Row],[Budget_COGS]]-Table1[[#This Row],[COGS]]) / Table1[[#This Row],[Budget_COGS]],
(Table1[[#This Row],[Budget_COGS]]-Table1[[#This Row],[COGS]]) / ABS(Table1[[#This Row],[Budget_COGS]])
)
)</f>
        <v>-0.1</v>
      </c>
      <c r="S2957" s="5" t="str">
        <f>IF(Table1[[#This Row],[COGS _Var]]&gt;=0, "Above Budget", "Below Budget")</f>
        <v>Above Budget</v>
      </c>
      <c r="T2957">
        <f>Table1[[#This Row],[Actual_Sales]]-Table1[[#This Row],[COGS]]</f>
        <v>30</v>
      </c>
      <c r="U2957">
        <v>30</v>
      </c>
      <c r="V2957">
        <f>Table1[[#This Row],[Gross_Margin]]-Table1[[#This Row],[Budget_Margin]]</f>
        <v>0</v>
      </c>
      <c r="W2957" s="5">
        <f>IF(
Table1[[#This Row],[Budget_Margin]]=0,
"",
IF(
Table1[[#This Row],[Budget_Margin]]&gt;0,
(Table1[[#This Row],[Gross_Margin]]-Table1[[#This Row],[Budget_Margin]]) / Table1[[#This Row],[Budget_Margin]],
(Table1[[#This Row],[Gross_Margin]]-Table1[[#This Row],[Budget_Margin]]) / ABS(Table1[[#This Row],[Budget_Margin]])
)
)</f>
        <v>0</v>
      </c>
      <c r="X2957" s="5" t="str">
        <f>IF(Table1[[#This Row],[Margin_Var]]&gt;=0, "Above Budget", "Below Budget")</f>
        <v>Above Budget</v>
      </c>
      <c r="Y2957" s="5">
        <f>IFERROR(Table1[[#This Row],[Gross_Margin]]/Table1[[#This Row],[Actual_Sales]],0)</f>
        <v>0.57692307692307687</v>
      </c>
      <c r="Z2957" s="5">
        <f>Table1[[#This Row],[Actual_Profit]]/Table1[[#This Row],[Actual_Sales]]</f>
        <v>0.21153846153846154</v>
      </c>
      <c r="AA2957">
        <v>19</v>
      </c>
      <c r="AB2957" s="5">
        <f>IFERROR(Table1[[#This Row],[Expenses]]/Table1[[#This Row],[Actual_Sales]],0)</f>
        <v>0.36538461538461536</v>
      </c>
      <c r="AC2957">
        <v>7</v>
      </c>
      <c r="AD2957">
        <v>611</v>
      </c>
      <c r="AE2957" s="5">
        <f>IFERROR(Table1[[#This Row],[Inventory]]/Table1[[#This Row],[Actual_Sales]],0)</f>
        <v>11.75</v>
      </c>
    </row>
    <row r="2958" spans="1:31" x14ac:dyDescent="0.25">
      <c r="A2958">
        <v>1652</v>
      </c>
      <c r="B2958">
        <v>440</v>
      </c>
      <c r="C2958">
        <v>1</v>
      </c>
      <c r="D2958" s="2">
        <v>40452</v>
      </c>
      <c r="E2958">
        <v>123</v>
      </c>
      <c r="F2958">
        <v>110</v>
      </c>
      <c r="G2958">
        <f>Table1[[#This Row],[Actual_Sales]]-Table1[[#This Row],[Budget_Sales]]</f>
        <v>13</v>
      </c>
      <c r="H2958" s="5">
        <f>IF(
Table1[[#This Row],[Budget_Sales]]=0,
"",
IF(
Table1[[#This Row],[Budget_Sales]]&gt;0,
(Table1[[#This Row],[Actual_Sales]]-Table1[[#This Row],[Budget_Sales]])/Table1[[#This Row],[Budget_Sales]],
(Table1[[#This Row],[Actual_Sales]]-Table1[[#This Row],[Budget_Sales]])/ABS(Table1[[#This Row],[Budget_Sales]])
)
)</f>
        <v>0.11818181818181818</v>
      </c>
      <c r="I2958" s="5" t="str">
        <f>IF(Table1[[#This Row],[Sales_Var]]&gt;=0,"Above Budget","Below Budget")</f>
        <v>Above Budget</v>
      </c>
      <c r="J2958">
        <f>Table1[[#This Row],[Actual_Sales]]-(Table1[[#This Row],[COGS]]+Table1[[#This Row],[Expenses]])</f>
        <v>26</v>
      </c>
      <c r="K2958">
        <v>60</v>
      </c>
      <c r="L2958">
        <f>Table1[[#This Row],[Actual_Profit]]-Table1[[#This Row],[Budget_Profit]]</f>
        <v>-34</v>
      </c>
      <c r="M2958" s="5">
        <f>IF(
Table1[[#This Row],[Budget_Profit]]=0,
"",
IF(
Table1[[#This Row],[Budget_Profit]]&gt;0,
(Table1[[#This Row],[Actual_Profit]]-Table1[[#This Row],[Budget_Profit]])/Table1[[#This Row],[Budget_Profit]],
(Table1[[#This Row],[Actual_Profit]]-Table1[[#This Row],[Budget_Profit]])/ABS(Table1[[#This Row],[Budget_Profit]])
)
)</f>
        <v>-0.56666666666666665</v>
      </c>
      <c r="N2958" s="5" t="str">
        <f>IF(Table1[[#This Row],[Profit_Var]]&gt;=0, "Above Budget", "Below Budget")</f>
        <v>Below Budget</v>
      </c>
      <c r="O2958">
        <v>52</v>
      </c>
      <c r="P2958">
        <v>40</v>
      </c>
      <c r="Q2958">
        <f>Table1[[#This Row],[COGS]]-Table1[[#This Row],[Budget_COGS]]</f>
        <v>12</v>
      </c>
      <c r="R2958" s="5">
        <f>IF(
Table1[[#This Row],[Budget_COGS]]=0,
"",
IF(
Table1[[#This Row],[Budget_COGS]]&gt;0,
(Table1[[#This Row],[Budget_COGS]]-Table1[[#This Row],[COGS]]) / Table1[[#This Row],[Budget_COGS]],
(Table1[[#This Row],[Budget_COGS]]-Table1[[#This Row],[COGS]]) / ABS(Table1[[#This Row],[Budget_COGS]])
)
)</f>
        <v>-0.3</v>
      </c>
      <c r="S2958" s="5" t="str">
        <f>IF(Table1[[#This Row],[COGS _Var]]&gt;=0, "Above Budget", "Below Budget")</f>
        <v>Above Budget</v>
      </c>
      <c r="T2958">
        <f>Table1[[#This Row],[Actual_Sales]]-Table1[[#This Row],[COGS]]</f>
        <v>71</v>
      </c>
      <c r="U2958">
        <v>70</v>
      </c>
      <c r="V2958">
        <f>Table1[[#This Row],[Gross_Margin]]-Table1[[#This Row],[Budget_Margin]]</f>
        <v>1</v>
      </c>
      <c r="W2958" s="5">
        <f>IF(
Table1[[#This Row],[Budget_Margin]]=0,
"",
IF(
Table1[[#This Row],[Budget_Margin]]&gt;0,
(Table1[[#This Row],[Gross_Margin]]-Table1[[#This Row],[Budget_Margin]]) / Table1[[#This Row],[Budget_Margin]],
(Table1[[#This Row],[Gross_Margin]]-Table1[[#This Row],[Budget_Margin]]) / ABS(Table1[[#This Row],[Budget_Margin]])
)
)</f>
        <v>1.4285714285714285E-2</v>
      </c>
      <c r="X2958" s="5" t="str">
        <f>IF(Table1[[#This Row],[Margin_Var]]&gt;=0, "Above Budget", "Below Budget")</f>
        <v>Above Budget</v>
      </c>
      <c r="Y2958" s="5">
        <f>IFERROR(Table1[[#This Row],[Gross_Margin]]/Table1[[#This Row],[Actual_Sales]],0)</f>
        <v>0.57723577235772361</v>
      </c>
      <c r="Z2958" s="5">
        <f>Table1[[#This Row],[Actual_Profit]]/Table1[[#This Row],[Actual_Sales]]</f>
        <v>0.21138211382113822</v>
      </c>
      <c r="AA2958">
        <v>45</v>
      </c>
      <c r="AB2958" s="5">
        <f>IFERROR(Table1[[#This Row],[Expenses]]/Table1[[#This Row],[Actual_Sales]],0)</f>
        <v>0.36585365853658536</v>
      </c>
      <c r="AC2958">
        <v>17</v>
      </c>
      <c r="AD2958">
        <v>405</v>
      </c>
      <c r="AE2958" s="5">
        <f>IFERROR(Table1[[#This Row],[Inventory]]/Table1[[#This Row],[Actual_Sales]],0)</f>
        <v>3.2926829268292681</v>
      </c>
    </row>
    <row r="2959" spans="1:31" x14ac:dyDescent="0.25">
      <c r="A2959">
        <v>1709</v>
      </c>
      <c r="B2959">
        <v>713</v>
      </c>
      <c r="C2959">
        <v>8</v>
      </c>
      <c r="D2959" s="2">
        <v>40452</v>
      </c>
      <c r="E2959">
        <v>123</v>
      </c>
      <c r="F2959">
        <v>110</v>
      </c>
      <c r="G2959">
        <f>Table1[[#This Row],[Actual_Sales]]-Table1[[#This Row],[Budget_Sales]]</f>
        <v>13</v>
      </c>
      <c r="H2959" s="5">
        <f>IF(
Table1[[#This Row],[Budget_Sales]]=0,
"",
IF(
Table1[[#This Row],[Budget_Sales]]&gt;0,
(Table1[[#This Row],[Actual_Sales]]-Table1[[#This Row],[Budget_Sales]])/Table1[[#This Row],[Budget_Sales]],
(Table1[[#This Row],[Actual_Sales]]-Table1[[#This Row],[Budget_Sales]])/ABS(Table1[[#This Row],[Budget_Sales]])
)
)</f>
        <v>0.11818181818181818</v>
      </c>
      <c r="I2959" s="5" t="str">
        <f>IF(Table1[[#This Row],[Sales_Var]]&gt;=0,"Above Budget","Below Budget")</f>
        <v>Above Budget</v>
      </c>
      <c r="J2959">
        <f>Table1[[#This Row],[Actual_Sales]]-(Table1[[#This Row],[COGS]]+Table1[[#This Row],[Expenses]])</f>
        <v>26</v>
      </c>
      <c r="K2959">
        <v>70</v>
      </c>
      <c r="L2959">
        <f>Table1[[#This Row],[Actual_Profit]]-Table1[[#This Row],[Budget_Profit]]</f>
        <v>-44</v>
      </c>
      <c r="M2959" s="5">
        <f>IF(
Table1[[#This Row],[Budget_Profit]]=0,
"",
IF(
Table1[[#This Row],[Budget_Profit]]&gt;0,
(Table1[[#This Row],[Actual_Profit]]-Table1[[#This Row],[Budget_Profit]])/Table1[[#This Row],[Budget_Profit]],
(Table1[[#This Row],[Actual_Profit]]-Table1[[#This Row],[Budget_Profit]])/ABS(Table1[[#This Row],[Budget_Profit]])
)
)</f>
        <v>-0.62857142857142856</v>
      </c>
      <c r="N2959" s="5" t="str">
        <f>IF(Table1[[#This Row],[Profit_Var]]&gt;=0, "Above Budget", "Below Budget")</f>
        <v>Below Budget</v>
      </c>
      <c r="O2959">
        <v>52</v>
      </c>
      <c r="P2959">
        <v>30</v>
      </c>
      <c r="Q2959">
        <f>Table1[[#This Row],[COGS]]-Table1[[#This Row],[Budget_COGS]]</f>
        <v>22</v>
      </c>
      <c r="R2959" s="5">
        <f>IF(
Table1[[#This Row],[Budget_COGS]]=0,
"",
IF(
Table1[[#This Row],[Budget_COGS]]&gt;0,
(Table1[[#This Row],[Budget_COGS]]-Table1[[#This Row],[COGS]]) / Table1[[#This Row],[Budget_COGS]],
(Table1[[#This Row],[Budget_COGS]]-Table1[[#This Row],[COGS]]) / ABS(Table1[[#This Row],[Budget_COGS]])
)
)</f>
        <v>-0.73333333333333328</v>
      </c>
      <c r="S2959" s="5" t="str">
        <f>IF(Table1[[#This Row],[COGS _Var]]&gt;=0, "Above Budget", "Below Budget")</f>
        <v>Above Budget</v>
      </c>
      <c r="T2959">
        <f>Table1[[#This Row],[Actual_Sales]]-Table1[[#This Row],[COGS]]</f>
        <v>71</v>
      </c>
      <c r="U2959">
        <v>80</v>
      </c>
      <c r="V2959">
        <f>Table1[[#This Row],[Gross_Margin]]-Table1[[#This Row],[Budget_Margin]]</f>
        <v>-9</v>
      </c>
      <c r="W2959" s="5">
        <f>IF(
Table1[[#This Row],[Budget_Margin]]=0,
"",
IF(
Table1[[#This Row],[Budget_Margin]]&gt;0,
(Table1[[#This Row],[Gross_Margin]]-Table1[[#This Row],[Budget_Margin]]) / Table1[[#This Row],[Budget_Margin]],
(Table1[[#This Row],[Gross_Margin]]-Table1[[#This Row],[Budget_Margin]]) / ABS(Table1[[#This Row],[Budget_Margin]])
)
)</f>
        <v>-0.1125</v>
      </c>
      <c r="X2959" s="5" t="str">
        <f>IF(Table1[[#This Row],[Margin_Var]]&gt;=0, "Above Budget", "Below Budget")</f>
        <v>Below Budget</v>
      </c>
      <c r="Y2959" s="5">
        <f>IFERROR(Table1[[#This Row],[Gross_Margin]]/Table1[[#This Row],[Actual_Sales]],0)</f>
        <v>0.57723577235772361</v>
      </c>
      <c r="Z2959" s="5">
        <f>Table1[[#This Row],[Actual_Profit]]/Table1[[#This Row],[Actual_Sales]]</f>
        <v>0.21138211382113822</v>
      </c>
      <c r="AA2959">
        <v>45</v>
      </c>
      <c r="AB2959" s="5">
        <f>IFERROR(Table1[[#This Row],[Expenses]]/Table1[[#This Row],[Actual_Sales]],0)</f>
        <v>0.36585365853658536</v>
      </c>
      <c r="AC2959">
        <v>17</v>
      </c>
      <c r="AD2959">
        <v>405</v>
      </c>
      <c r="AE2959" s="5">
        <f>IFERROR(Table1[[#This Row],[Inventory]]/Table1[[#This Row],[Actual_Sales]],0)</f>
        <v>3.2926829268292681</v>
      </c>
    </row>
    <row r="2960" spans="1:31" x14ac:dyDescent="0.25">
      <c r="A2960">
        <v>1760</v>
      </c>
      <c r="B2960">
        <v>970</v>
      </c>
      <c r="C2960">
        <v>10</v>
      </c>
      <c r="D2960" s="2">
        <v>40452</v>
      </c>
      <c r="E2960">
        <v>123</v>
      </c>
      <c r="F2960">
        <v>90</v>
      </c>
      <c r="G2960">
        <f>Table1[[#This Row],[Actual_Sales]]-Table1[[#This Row],[Budget_Sales]]</f>
        <v>33</v>
      </c>
      <c r="H2960" s="5">
        <f>IF(
Table1[[#This Row],[Budget_Sales]]=0,
"",
IF(
Table1[[#This Row],[Budget_Sales]]&gt;0,
(Table1[[#This Row],[Actual_Sales]]-Table1[[#This Row],[Budget_Sales]])/Table1[[#This Row],[Budget_Sales]],
(Table1[[#This Row],[Actual_Sales]]-Table1[[#This Row],[Budget_Sales]])/ABS(Table1[[#This Row],[Budget_Sales]])
)
)</f>
        <v>0.36666666666666664</v>
      </c>
      <c r="I2960" s="5" t="str">
        <f>IF(Table1[[#This Row],[Sales_Var]]&gt;=0,"Above Budget","Below Budget")</f>
        <v>Above Budget</v>
      </c>
      <c r="J2960">
        <f>Table1[[#This Row],[Actual_Sales]]-(Table1[[#This Row],[COGS]]+Table1[[#This Row],[Expenses]])</f>
        <v>26</v>
      </c>
      <c r="K2960">
        <v>50</v>
      </c>
      <c r="L2960">
        <f>Table1[[#This Row],[Actual_Profit]]-Table1[[#This Row],[Budget_Profit]]</f>
        <v>-24</v>
      </c>
      <c r="M2960" s="5">
        <f>IF(
Table1[[#This Row],[Budget_Profit]]=0,
"",
IF(
Table1[[#This Row],[Budget_Profit]]&gt;0,
(Table1[[#This Row],[Actual_Profit]]-Table1[[#This Row],[Budget_Profit]])/Table1[[#This Row],[Budget_Profit]],
(Table1[[#This Row],[Actual_Profit]]-Table1[[#This Row],[Budget_Profit]])/ABS(Table1[[#This Row],[Budget_Profit]])
)
)</f>
        <v>-0.48</v>
      </c>
      <c r="N2960" s="5" t="str">
        <f>IF(Table1[[#This Row],[Profit_Var]]&gt;=0, "Above Budget", "Below Budget")</f>
        <v>Below Budget</v>
      </c>
      <c r="O2960">
        <v>52</v>
      </c>
      <c r="P2960">
        <v>30</v>
      </c>
      <c r="Q2960">
        <f>Table1[[#This Row],[COGS]]-Table1[[#This Row],[Budget_COGS]]</f>
        <v>22</v>
      </c>
      <c r="R2960" s="5">
        <f>IF(
Table1[[#This Row],[Budget_COGS]]=0,
"",
IF(
Table1[[#This Row],[Budget_COGS]]&gt;0,
(Table1[[#This Row],[Budget_COGS]]-Table1[[#This Row],[COGS]]) / Table1[[#This Row],[Budget_COGS]],
(Table1[[#This Row],[Budget_COGS]]-Table1[[#This Row],[COGS]]) / ABS(Table1[[#This Row],[Budget_COGS]])
)
)</f>
        <v>-0.73333333333333328</v>
      </c>
      <c r="S2960" s="5" t="str">
        <f>IF(Table1[[#This Row],[COGS _Var]]&gt;=0, "Above Budget", "Below Budget")</f>
        <v>Above Budget</v>
      </c>
      <c r="T2960">
        <f>Table1[[#This Row],[Actual_Sales]]-Table1[[#This Row],[COGS]]</f>
        <v>71</v>
      </c>
      <c r="U2960">
        <v>60</v>
      </c>
      <c r="V2960">
        <f>Table1[[#This Row],[Gross_Margin]]-Table1[[#This Row],[Budget_Margin]]</f>
        <v>11</v>
      </c>
      <c r="W2960" s="5">
        <f>IF(
Table1[[#This Row],[Budget_Margin]]=0,
"",
IF(
Table1[[#This Row],[Budget_Margin]]&gt;0,
(Table1[[#This Row],[Gross_Margin]]-Table1[[#This Row],[Budget_Margin]]) / Table1[[#This Row],[Budget_Margin]],
(Table1[[#This Row],[Gross_Margin]]-Table1[[#This Row],[Budget_Margin]]) / ABS(Table1[[#This Row],[Budget_Margin]])
)
)</f>
        <v>0.18333333333333332</v>
      </c>
      <c r="X2960" s="5" t="str">
        <f>IF(Table1[[#This Row],[Margin_Var]]&gt;=0, "Above Budget", "Below Budget")</f>
        <v>Above Budget</v>
      </c>
      <c r="Y2960" s="5">
        <f>IFERROR(Table1[[#This Row],[Gross_Margin]]/Table1[[#This Row],[Actual_Sales]],0)</f>
        <v>0.57723577235772361</v>
      </c>
      <c r="Z2960" s="5">
        <f>Table1[[#This Row],[Actual_Profit]]/Table1[[#This Row],[Actual_Sales]]</f>
        <v>0.21138211382113822</v>
      </c>
      <c r="AA2960">
        <v>45</v>
      </c>
      <c r="AB2960" s="5">
        <f>IFERROR(Table1[[#This Row],[Expenses]]/Table1[[#This Row],[Actual_Sales]],0)</f>
        <v>0.36585365853658536</v>
      </c>
      <c r="AC2960">
        <v>17</v>
      </c>
      <c r="AD2960">
        <v>405</v>
      </c>
      <c r="AE2960" s="5">
        <f>IFERROR(Table1[[#This Row],[Inventory]]/Table1[[#This Row],[Actual_Sales]],0)</f>
        <v>3.2926829268292681</v>
      </c>
    </row>
    <row r="2961" spans="1:31" x14ac:dyDescent="0.25">
      <c r="A2961">
        <v>838</v>
      </c>
      <c r="B2961">
        <v>719</v>
      </c>
      <c r="C2961">
        <v>10</v>
      </c>
      <c r="D2961" s="2">
        <v>40299</v>
      </c>
      <c r="E2961">
        <v>123</v>
      </c>
      <c r="F2961">
        <v>100</v>
      </c>
      <c r="G2961">
        <f>Table1[[#This Row],[Actual_Sales]]-Table1[[#This Row],[Budget_Sales]]</f>
        <v>23</v>
      </c>
      <c r="H2961" s="5">
        <f>IF(
Table1[[#This Row],[Budget_Sales]]=0,
"",
IF(
Table1[[#This Row],[Budget_Sales]]&gt;0,
(Table1[[#This Row],[Actual_Sales]]-Table1[[#This Row],[Budget_Sales]])/Table1[[#This Row],[Budget_Sales]],
(Table1[[#This Row],[Actual_Sales]]-Table1[[#This Row],[Budget_Sales]])/ABS(Table1[[#This Row],[Budget_Sales]])
)
)</f>
        <v>0.23</v>
      </c>
      <c r="I2961" s="5" t="str">
        <f>IF(Table1[[#This Row],[Sales_Var]]&gt;=0,"Above Budget","Below Budget")</f>
        <v>Above Budget</v>
      </c>
      <c r="J2961">
        <f>Table1[[#This Row],[Actual_Sales]]-(Table1[[#This Row],[COGS]]+Table1[[#This Row],[Expenses]])</f>
        <v>26</v>
      </c>
      <c r="K2961">
        <v>30</v>
      </c>
      <c r="L2961">
        <f>Table1[[#This Row],[Actual_Profit]]-Table1[[#This Row],[Budget_Profit]]</f>
        <v>-4</v>
      </c>
      <c r="M2961" s="5">
        <f>IF(
Table1[[#This Row],[Budget_Profit]]=0,
"",
IF(
Table1[[#This Row],[Budget_Profit]]&gt;0,
(Table1[[#This Row],[Actual_Profit]]-Table1[[#This Row],[Budget_Profit]])/Table1[[#This Row],[Budget_Profit]],
(Table1[[#This Row],[Actual_Profit]]-Table1[[#This Row],[Budget_Profit]])/ABS(Table1[[#This Row],[Budget_Profit]])
)
)</f>
        <v>-0.13333333333333333</v>
      </c>
      <c r="N2961" s="5" t="str">
        <f>IF(Table1[[#This Row],[Profit_Var]]&gt;=0, "Above Budget", "Below Budget")</f>
        <v>Below Budget</v>
      </c>
      <c r="O2961">
        <v>52</v>
      </c>
      <c r="P2961">
        <v>40</v>
      </c>
      <c r="Q2961">
        <f>Table1[[#This Row],[COGS]]-Table1[[#This Row],[Budget_COGS]]</f>
        <v>12</v>
      </c>
      <c r="R2961" s="5">
        <f>IF(
Table1[[#This Row],[Budget_COGS]]=0,
"",
IF(
Table1[[#This Row],[Budget_COGS]]&gt;0,
(Table1[[#This Row],[Budget_COGS]]-Table1[[#This Row],[COGS]]) / Table1[[#This Row],[Budget_COGS]],
(Table1[[#This Row],[Budget_COGS]]-Table1[[#This Row],[COGS]]) / ABS(Table1[[#This Row],[Budget_COGS]])
)
)</f>
        <v>-0.3</v>
      </c>
      <c r="S2961" s="5" t="str">
        <f>IF(Table1[[#This Row],[COGS _Var]]&gt;=0, "Above Budget", "Below Budget")</f>
        <v>Above Budget</v>
      </c>
      <c r="T2961">
        <f>Table1[[#This Row],[Actual_Sales]]-Table1[[#This Row],[COGS]]</f>
        <v>71</v>
      </c>
      <c r="U2961">
        <v>60</v>
      </c>
      <c r="V2961">
        <f>Table1[[#This Row],[Gross_Margin]]-Table1[[#This Row],[Budget_Margin]]</f>
        <v>11</v>
      </c>
      <c r="W2961" s="5">
        <f>IF(
Table1[[#This Row],[Budget_Margin]]=0,
"",
IF(
Table1[[#This Row],[Budget_Margin]]&gt;0,
(Table1[[#This Row],[Gross_Margin]]-Table1[[#This Row],[Budget_Margin]]) / Table1[[#This Row],[Budget_Margin]],
(Table1[[#This Row],[Gross_Margin]]-Table1[[#This Row],[Budget_Margin]]) / ABS(Table1[[#This Row],[Budget_Margin]])
)
)</f>
        <v>0.18333333333333332</v>
      </c>
      <c r="X2961" s="5" t="str">
        <f>IF(Table1[[#This Row],[Margin_Var]]&gt;=0, "Above Budget", "Below Budget")</f>
        <v>Above Budget</v>
      </c>
      <c r="Y2961" s="5">
        <f>IFERROR(Table1[[#This Row],[Gross_Margin]]/Table1[[#This Row],[Actual_Sales]],0)</f>
        <v>0.57723577235772361</v>
      </c>
      <c r="Z2961" s="5">
        <f>Table1[[#This Row],[Actual_Profit]]/Table1[[#This Row],[Actual_Sales]]</f>
        <v>0.21138211382113822</v>
      </c>
      <c r="AA2961">
        <v>45</v>
      </c>
      <c r="AB2961" s="5">
        <f>IFERROR(Table1[[#This Row],[Expenses]]/Table1[[#This Row],[Actual_Sales]],0)</f>
        <v>0.36585365853658536</v>
      </c>
      <c r="AC2961">
        <v>17</v>
      </c>
      <c r="AD2961">
        <v>361</v>
      </c>
      <c r="AE2961" s="5">
        <f>IFERROR(Table1[[#This Row],[Inventory]]/Table1[[#This Row],[Actual_Sales]],0)</f>
        <v>2.934959349593496</v>
      </c>
    </row>
    <row r="2962" spans="1:31" x14ac:dyDescent="0.25">
      <c r="A2962">
        <v>3322</v>
      </c>
      <c r="B2962">
        <v>720</v>
      </c>
      <c r="C2962">
        <v>10</v>
      </c>
      <c r="D2962" s="2">
        <v>40725</v>
      </c>
      <c r="E2962">
        <v>109</v>
      </c>
      <c r="F2962">
        <v>90</v>
      </c>
      <c r="G2962">
        <f>Table1[[#This Row],[Actual_Sales]]-Table1[[#This Row],[Budget_Sales]]</f>
        <v>19</v>
      </c>
      <c r="H2962" s="5">
        <f>IF(
Table1[[#This Row],[Budget_Sales]]=0,
"",
IF(
Table1[[#This Row],[Budget_Sales]]&gt;0,
(Table1[[#This Row],[Actual_Sales]]-Table1[[#This Row],[Budget_Sales]])/Table1[[#This Row],[Budget_Sales]],
(Table1[[#This Row],[Actual_Sales]]-Table1[[#This Row],[Budget_Sales]])/ABS(Table1[[#This Row],[Budget_Sales]])
)
)</f>
        <v>0.21111111111111111</v>
      </c>
      <c r="I2962" s="5" t="str">
        <f>IF(Table1[[#This Row],[Sales_Var]]&gt;=0,"Above Budget","Below Budget")</f>
        <v>Above Budget</v>
      </c>
      <c r="J2962">
        <f>Table1[[#This Row],[Actual_Sales]]-(Table1[[#This Row],[COGS]]+Table1[[#This Row],[Expenses]])</f>
        <v>23</v>
      </c>
      <c r="K2962">
        <v>20</v>
      </c>
      <c r="L2962">
        <f>Table1[[#This Row],[Actual_Profit]]-Table1[[#This Row],[Budget_Profit]]</f>
        <v>3</v>
      </c>
      <c r="M2962" s="5">
        <f>IF(
Table1[[#This Row],[Budget_Profit]]=0,
"",
IF(
Table1[[#This Row],[Budget_Profit]]&gt;0,
(Table1[[#This Row],[Actual_Profit]]-Table1[[#This Row],[Budget_Profit]])/Table1[[#This Row],[Budget_Profit]],
(Table1[[#This Row],[Actual_Profit]]-Table1[[#This Row],[Budget_Profit]])/ABS(Table1[[#This Row],[Budget_Profit]])
)
)</f>
        <v>0.15</v>
      </c>
      <c r="N2962" s="5" t="str">
        <f>IF(Table1[[#This Row],[Profit_Var]]&gt;=0, "Above Budget", "Below Budget")</f>
        <v>Above Budget</v>
      </c>
      <c r="O2962">
        <v>47</v>
      </c>
      <c r="P2962">
        <v>40</v>
      </c>
      <c r="Q2962">
        <f>Table1[[#This Row],[COGS]]-Table1[[#This Row],[Budget_COGS]]</f>
        <v>7</v>
      </c>
      <c r="R2962" s="5">
        <f>IF(
Table1[[#This Row],[Budget_COGS]]=0,
"",
IF(
Table1[[#This Row],[Budget_COGS]]&gt;0,
(Table1[[#This Row],[Budget_COGS]]-Table1[[#This Row],[COGS]]) / Table1[[#This Row],[Budget_COGS]],
(Table1[[#This Row],[Budget_COGS]]-Table1[[#This Row],[COGS]]) / ABS(Table1[[#This Row],[Budget_COGS]])
)
)</f>
        <v>-0.17499999999999999</v>
      </c>
      <c r="S2962" s="5" t="str">
        <f>IF(Table1[[#This Row],[COGS _Var]]&gt;=0, "Above Budget", "Below Budget")</f>
        <v>Above Budget</v>
      </c>
      <c r="T2962">
        <f>Table1[[#This Row],[Actual_Sales]]-Table1[[#This Row],[COGS]]</f>
        <v>62</v>
      </c>
      <c r="U2962">
        <v>50</v>
      </c>
      <c r="V2962">
        <f>Table1[[#This Row],[Gross_Margin]]-Table1[[#This Row],[Budget_Margin]]</f>
        <v>12</v>
      </c>
      <c r="W2962" s="5">
        <f>IF(
Table1[[#This Row],[Budget_Margin]]=0,
"",
IF(
Table1[[#This Row],[Budget_Margin]]&gt;0,
(Table1[[#This Row],[Gross_Margin]]-Table1[[#This Row],[Budget_Margin]]) / Table1[[#This Row],[Budget_Margin]],
(Table1[[#This Row],[Gross_Margin]]-Table1[[#This Row],[Budget_Margin]]) / ABS(Table1[[#This Row],[Budget_Margin]])
)
)</f>
        <v>0.24</v>
      </c>
      <c r="X2962" s="5" t="str">
        <f>IF(Table1[[#This Row],[Margin_Var]]&gt;=0, "Above Budget", "Below Budget")</f>
        <v>Above Budget</v>
      </c>
      <c r="Y2962" s="5">
        <f>IFERROR(Table1[[#This Row],[Gross_Margin]]/Table1[[#This Row],[Actual_Sales]],0)</f>
        <v>0.56880733944954132</v>
      </c>
      <c r="Z2962" s="5">
        <f>Table1[[#This Row],[Actual_Profit]]/Table1[[#This Row],[Actual_Sales]]</f>
        <v>0.21100917431192662</v>
      </c>
      <c r="AA2962">
        <v>39</v>
      </c>
      <c r="AB2962" s="5">
        <f>IFERROR(Table1[[#This Row],[Expenses]]/Table1[[#This Row],[Actual_Sales]],0)</f>
        <v>0.3577981651376147</v>
      </c>
      <c r="AC2962">
        <v>15</v>
      </c>
      <c r="AD2962">
        <v>420</v>
      </c>
      <c r="AE2962" s="5">
        <f>IFERROR(Table1[[#This Row],[Inventory]]/Table1[[#This Row],[Actual_Sales]],0)</f>
        <v>3.8532110091743119</v>
      </c>
    </row>
    <row r="2963" spans="1:31" x14ac:dyDescent="0.25">
      <c r="A2963">
        <v>1183</v>
      </c>
      <c r="B2963">
        <v>720</v>
      </c>
      <c r="C2963">
        <v>12</v>
      </c>
      <c r="D2963" s="2">
        <v>40360</v>
      </c>
      <c r="E2963">
        <v>109</v>
      </c>
      <c r="F2963">
        <v>90</v>
      </c>
      <c r="G2963">
        <f>Table1[[#This Row],[Actual_Sales]]-Table1[[#This Row],[Budget_Sales]]</f>
        <v>19</v>
      </c>
      <c r="H2963" s="5">
        <f>IF(
Table1[[#This Row],[Budget_Sales]]=0,
"",
IF(
Table1[[#This Row],[Budget_Sales]]&gt;0,
(Table1[[#This Row],[Actual_Sales]]-Table1[[#This Row],[Budget_Sales]])/Table1[[#This Row],[Budget_Sales]],
(Table1[[#This Row],[Actual_Sales]]-Table1[[#This Row],[Budget_Sales]])/ABS(Table1[[#This Row],[Budget_Sales]])
)
)</f>
        <v>0.21111111111111111</v>
      </c>
      <c r="I2963" s="5" t="str">
        <f>IF(Table1[[#This Row],[Sales_Var]]&gt;=0,"Above Budget","Below Budget")</f>
        <v>Above Budget</v>
      </c>
      <c r="J2963">
        <f>Table1[[#This Row],[Actual_Sales]]-(Table1[[#This Row],[COGS]]+Table1[[#This Row],[Expenses]])</f>
        <v>23</v>
      </c>
      <c r="K2963">
        <v>20</v>
      </c>
      <c r="L2963">
        <f>Table1[[#This Row],[Actual_Profit]]-Table1[[#This Row],[Budget_Profit]]</f>
        <v>3</v>
      </c>
      <c r="M2963" s="5">
        <f>IF(
Table1[[#This Row],[Budget_Profit]]=0,
"",
IF(
Table1[[#This Row],[Budget_Profit]]&gt;0,
(Table1[[#This Row],[Actual_Profit]]-Table1[[#This Row],[Budget_Profit]])/Table1[[#This Row],[Budget_Profit]],
(Table1[[#This Row],[Actual_Profit]]-Table1[[#This Row],[Budget_Profit]])/ABS(Table1[[#This Row],[Budget_Profit]])
)
)</f>
        <v>0.15</v>
      </c>
      <c r="N2963" s="5" t="str">
        <f>IF(Table1[[#This Row],[Profit_Var]]&gt;=0, "Above Budget", "Below Budget")</f>
        <v>Above Budget</v>
      </c>
      <c r="O2963">
        <v>50</v>
      </c>
      <c r="P2963">
        <v>40</v>
      </c>
      <c r="Q2963">
        <f>Table1[[#This Row],[COGS]]-Table1[[#This Row],[Budget_COGS]]</f>
        <v>10</v>
      </c>
      <c r="R2963" s="5">
        <f>IF(
Table1[[#This Row],[Budget_COGS]]=0,
"",
IF(
Table1[[#This Row],[Budget_COGS]]&gt;0,
(Table1[[#This Row],[Budget_COGS]]-Table1[[#This Row],[COGS]]) / Table1[[#This Row],[Budget_COGS]],
(Table1[[#This Row],[Budget_COGS]]-Table1[[#This Row],[COGS]]) / ABS(Table1[[#This Row],[Budget_COGS]])
)
)</f>
        <v>-0.25</v>
      </c>
      <c r="S2963" s="5" t="str">
        <f>IF(Table1[[#This Row],[COGS _Var]]&gt;=0, "Above Budget", "Below Budget")</f>
        <v>Above Budget</v>
      </c>
      <c r="T2963">
        <f>Table1[[#This Row],[Actual_Sales]]-Table1[[#This Row],[COGS]]</f>
        <v>59</v>
      </c>
      <c r="U2963">
        <v>50</v>
      </c>
      <c r="V2963">
        <f>Table1[[#This Row],[Gross_Margin]]-Table1[[#This Row],[Budget_Margin]]</f>
        <v>9</v>
      </c>
      <c r="W2963" s="5">
        <f>IF(
Table1[[#This Row],[Budget_Margin]]=0,
"",
IF(
Table1[[#This Row],[Budget_Margin]]&gt;0,
(Table1[[#This Row],[Gross_Margin]]-Table1[[#This Row],[Budget_Margin]]) / Table1[[#This Row],[Budget_Margin]],
(Table1[[#This Row],[Gross_Margin]]-Table1[[#This Row],[Budget_Margin]]) / ABS(Table1[[#This Row],[Budget_Margin]])
)
)</f>
        <v>0.18</v>
      </c>
      <c r="X2963" s="5" t="str">
        <f>IF(Table1[[#This Row],[Margin_Var]]&gt;=0, "Above Budget", "Below Budget")</f>
        <v>Above Budget</v>
      </c>
      <c r="Y2963" s="5">
        <f>IFERROR(Table1[[#This Row],[Gross_Margin]]/Table1[[#This Row],[Actual_Sales]],0)</f>
        <v>0.54128440366972475</v>
      </c>
      <c r="Z2963" s="5">
        <f>Table1[[#This Row],[Actual_Profit]]/Table1[[#This Row],[Actual_Sales]]</f>
        <v>0.21100917431192662</v>
      </c>
      <c r="AA2963">
        <v>36</v>
      </c>
      <c r="AB2963" s="5">
        <f>IFERROR(Table1[[#This Row],[Expenses]]/Table1[[#This Row],[Actual_Sales]],0)</f>
        <v>0.33027522935779818</v>
      </c>
      <c r="AC2963">
        <v>15</v>
      </c>
      <c r="AD2963">
        <v>1051</v>
      </c>
      <c r="AE2963" s="5">
        <f>IFERROR(Table1[[#This Row],[Inventory]]/Table1[[#This Row],[Actual_Sales]],0)</f>
        <v>9.6422018348623855</v>
      </c>
    </row>
    <row r="2964" spans="1:31" x14ac:dyDescent="0.25">
      <c r="A2964">
        <v>1686</v>
      </c>
      <c r="B2964">
        <v>603</v>
      </c>
      <c r="C2964">
        <v>2</v>
      </c>
      <c r="D2964" s="2">
        <v>40452</v>
      </c>
      <c r="E2964">
        <v>114</v>
      </c>
      <c r="F2964">
        <v>90</v>
      </c>
      <c r="G2964">
        <f>Table1[[#This Row],[Actual_Sales]]-Table1[[#This Row],[Budget_Sales]]</f>
        <v>24</v>
      </c>
      <c r="H2964" s="5">
        <f>IF(
Table1[[#This Row],[Budget_Sales]]=0,
"",
IF(
Table1[[#This Row],[Budget_Sales]]&gt;0,
(Table1[[#This Row],[Actual_Sales]]-Table1[[#This Row],[Budget_Sales]])/Table1[[#This Row],[Budget_Sales]],
(Table1[[#This Row],[Actual_Sales]]-Table1[[#This Row],[Budget_Sales]])/ABS(Table1[[#This Row],[Budget_Sales]])
)
)</f>
        <v>0.26666666666666666</v>
      </c>
      <c r="I2964" s="5" t="str">
        <f>IF(Table1[[#This Row],[Sales_Var]]&gt;=0,"Above Budget","Below Budget")</f>
        <v>Above Budget</v>
      </c>
      <c r="J2964">
        <f>Table1[[#This Row],[Actual_Sales]]-(Table1[[#This Row],[COGS]]+Table1[[#This Row],[Expenses]])</f>
        <v>24</v>
      </c>
      <c r="K2964">
        <v>50</v>
      </c>
      <c r="L2964">
        <f>Table1[[#This Row],[Actual_Profit]]-Table1[[#This Row],[Budget_Profit]]</f>
        <v>-26</v>
      </c>
      <c r="M2964" s="5">
        <f>IF(
Table1[[#This Row],[Budget_Profit]]=0,
"",
IF(
Table1[[#This Row],[Budget_Profit]]&gt;0,
(Table1[[#This Row],[Actual_Profit]]-Table1[[#This Row],[Budget_Profit]])/Table1[[#This Row],[Budget_Profit]],
(Table1[[#This Row],[Actual_Profit]]-Table1[[#This Row],[Budget_Profit]])/ABS(Table1[[#This Row],[Budget_Profit]])
)
)</f>
        <v>-0.52</v>
      </c>
      <c r="N2964" s="5" t="str">
        <f>IF(Table1[[#This Row],[Profit_Var]]&gt;=0, "Above Budget", "Below Budget")</f>
        <v>Below Budget</v>
      </c>
      <c r="O2964">
        <v>45</v>
      </c>
      <c r="P2964">
        <v>30</v>
      </c>
      <c r="Q2964">
        <f>Table1[[#This Row],[COGS]]-Table1[[#This Row],[Budget_COGS]]</f>
        <v>15</v>
      </c>
      <c r="R2964" s="5">
        <f>IF(
Table1[[#This Row],[Budget_COGS]]=0,
"",
IF(
Table1[[#This Row],[Budget_COGS]]&gt;0,
(Table1[[#This Row],[Budget_COGS]]-Table1[[#This Row],[COGS]]) / Table1[[#This Row],[Budget_COGS]],
(Table1[[#This Row],[Budget_COGS]]-Table1[[#This Row],[COGS]]) / ABS(Table1[[#This Row],[Budget_COGS]])
)
)</f>
        <v>-0.5</v>
      </c>
      <c r="S2964" s="5" t="str">
        <f>IF(Table1[[#This Row],[COGS _Var]]&gt;=0, "Above Budget", "Below Budget")</f>
        <v>Above Budget</v>
      </c>
      <c r="T2964">
        <f>Table1[[#This Row],[Actual_Sales]]-Table1[[#This Row],[COGS]]</f>
        <v>69</v>
      </c>
      <c r="U2964">
        <v>60</v>
      </c>
      <c r="V2964">
        <f>Table1[[#This Row],[Gross_Margin]]-Table1[[#This Row],[Budget_Margin]]</f>
        <v>9</v>
      </c>
      <c r="W2964" s="5">
        <f>IF(
Table1[[#This Row],[Budget_Margin]]=0,
"",
IF(
Table1[[#This Row],[Budget_Margin]]&gt;0,
(Table1[[#This Row],[Gross_Margin]]-Table1[[#This Row],[Budget_Margin]]) / Table1[[#This Row],[Budget_Margin]],
(Table1[[#This Row],[Gross_Margin]]-Table1[[#This Row],[Budget_Margin]]) / ABS(Table1[[#This Row],[Budget_Margin]])
)
)</f>
        <v>0.15</v>
      </c>
      <c r="X2964" s="5" t="str">
        <f>IF(Table1[[#This Row],[Margin_Var]]&gt;=0, "Above Budget", "Below Budget")</f>
        <v>Above Budget</v>
      </c>
      <c r="Y2964" s="5">
        <f>IFERROR(Table1[[#This Row],[Gross_Margin]]/Table1[[#This Row],[Actual_Sales]],0)</f>
        <v>0.60526315789473684</v>
      </c>
      <c r="Z2964" s="5">
        <f>Table1[[#This Row],[Actual_Profit]]/Table1[[#This Row],[Actual_Sales]]</f>
        <v>0.21052631578947367</v>
      </c>
      <c r="AA2964">
        <v>45</v>
      </c>
      <c r="AB2964" s="5">
        <f>IFERROR(Table1[[#This Row],[Expenses]]/Table1[[#This Row],[Actual_Sales]],0)</f>
        <v>0.39473684210526316</v>
      </c>
      <c r="AC2964">
        <v>14</v>
      </c>
      <c r="AD2964">
        <v>447</v>
      </c>
      <c r="AE2964" s="5">
        <f>IFERROR(Table1[[#This Row],[Inventory]]/Table1[[#This Row],[Actual_Sales]],0)</f>
        <v>3.9210526315789473</v>
      </c>
    </row>
    <row r="2965" spans="1:31" x14ac:dyDescent="0.25">
      <c r="A2965">
        <v>244</v>
      </c>
      <c r="B2965">
        <v>505</v>
      </c>
      <c r="C2965">
        <v>2</v>
      </c>
      <c r="D2965" s="2">
        <v>40210</v>
      </c>
      <c r="E2965">
        <v>114</v>
      </c>
      <c r="F2965">
        <v>140</v>
      </c>
      <c r="G2965">
        <f>Table1[[#This Row],[Actual_Sales]]-Table1[[#This Row],[Budget_Sales]]</f>
        <v>-26</v>
      </c>
      <c r="H2965" s="5">
        <f>IF(
Table1[[#This Row],[Budget_Sales]]=0,
"",
IF(
Table1[[#This Row],[Budget_Sales]]&gt;0,
(Table1[[#This Row],[Actual_Sales]]-Table1[[#This Row],[Budget_Sales]])/Table1[[#This Row],[Budget_Sales]],
(Table1[[#This Row],[Actual_Sales]]-Table1[[#This Row],[Budget_Sales]])/ABS(Table1[[#This Row],[Budget_Sales]])
)
)</f>
        <v>-0.18571428571428572</v>
      </c>
      <c r="I2965" s="5" t="str">
        <f>IF(Table1[[#This Row],[Sales_Var]]&gt;=0,"Above Budget","Below Budget")</f>
        <v>Below Budget</v>
      </c>
      <c r="J2965">
        <f>Table1[[#This Row],[Actual_Sales]]-(Table1[[#This Row],[COGS]]+Table1[[#This Row],[Expenses]])</f>
        <v>24</v>
      </c>
      <c r="K2965">
        <v>50</v>
      </c>
      <c r="L2965">
        <f>Table1[[#This Row],[Actual_Profit]]-Table1[[#This Row],[Budget_Profit]]</f>
        <v>-26</v>
      </c>
      <c r="M2965" s="5">
        <f>IF(
Table1[[#This Row],[Budget_Profit]]=0,
"",
IF(
Table1[[#This Row],[Budget_Profit]]&gt;0,
(Table1[[#This Row],[Actual_Profit]]-Table1[[#This Row],[Budget_Profit]])/Table1[[#This Row],[Budget_Profit]],
(Table1[[#This Row],[Actual_Profit]]-Table1[[#This Row],[Budget_Profit]])/ABS(Table1[[#This Row],[Budget_Profit]])
)
)</f>
        <v>-0.52</v>
      </c>
      <c r="N2965" s="5" t="str">
        <f>IF(Table1[[#This Row],[Profit_Var]]&gt;=0, "Above Budget", "Below Budget")</f>
        <v>Below Budget</v>
      </c>
      <c r="O2965">
        <v>45</v>
      </c>
      <c r="P2965">
        <v>50</v>
      </c>
      <c r="Q2965">
        <f>Table1[[#This Row],[COGS]]-Table1[[#This Row],[Budget_COGS]]</f>
        <v>-5</v>
      </c>
      <c r="R2965" s="5">
        <f>IF(
Table1[[#This Row],[Budget_COGS]]=0,
"",
IF(
Table1[[#This Row],[Budget_COGS]]&gt;0,
(Table1[[#This Row],[Budget_COGS]]-Table1[[#This Row],[COGS]]) / Table1[[#This Row],[Budget_COGS]],
(Table1[[#This Row],[Budget_COGS]]-Table1[[#This Row],[COGS]]) / ABS(Table1[[#This Row],[Budget_COGS]])
)
)</f>
        <v>0.1</v>
      </c>
      <c r="S2965" s="5" t="str">
        <f>IF(Table1[[#This Row],[COGS _Var]]&gt;=0, "Above Budget", "Below Budget")</f>
        <v>Below Budget</v>
      </c>
      <c r="T2965">
        <f>Table1[[#This Row],[Actual_Sales]]-Table1[[#This Row],[COGS]]</f>
        <v>69</v>
      </c>
      <c r="U2965">
        <v>90</v>
      </c>
      <c r="V2965">
        <f>Table1[[#This Row],[Gross_Margin]]-Table1[[#This Row],[Budget_Margin]]</f>
        <v>-21</v>
      </c>
      <c r="W2965" s="5">
        <f>IF(
Table1[[#This Row],[Budget_Margin]]=0,
"",
IF(
Table1[[#This Row],[Budget_Margin]]&gt;0,
(Table1[[#This Row],[Gross_Margin]]-Table1[[#This Row],[Budget_Margin]]) / Table1[[#This Row],[Budget_Margin]],
(Table1[[#This Row],[Gross_Margin]]-Table1[[#This Row],[Budget_Margin]]) / ABS(Table1[[#This Row],[Budget_Margin]])
)
)</f>
        <v>-0.23333333333333334</v>
      </c>
      <c r="X2965" s="5" t="str">
        <f>IF(Table1[[#This Row],[Margin_Var]]&gt;=0, "Above Budget", "Below Budget")</f>
        <v>Below Budget</v>
      </c>
      <c r="Y2965" s="5">
        <f>IFERROR(Table1[[#This Row],[Gross_Margin]]/Table1[[#This Row],[Actual_Sales]],0)</f>
        <v>0.60526315789473684</v>
      </c>
      <c r="Z2965" s="5">
        <f>Table1[[#This Row],[Actual_Profit]]/Table1[[#This Row],[Actual_Sales]]</f>
        <v>0.21052631578947367</v>
      </c>
      <c r="AA2965">
        <v>45</v>
      </c>
      <c r="AB2965" s="5">
        <f>IFERROR(Table1[[#This Row],[Expenses]]/Table1[[#This Row],[Actual_Sales]],0)</f>
        <v>0.39473684210526316</v>
      </c>
      <c r="AC2965">
        <v>14</v>
      </c>
      <c r="AD2965">
        <v>366</v>
      </c>
      <c r="AE2965" s="5">
        <f>IFERROR(Table1[[#This Row],[Inventory]]/Table1[[#This Row],[Actual_Sales]],0)</f>
        <v>3.2105263157894739</v>
      </c>
    </row>
    <row r="2966" spans="1:31" x14ac:dyDescent="0.25">
      <c r="A2966">
        <v>225</v>
      </c>
      <c r="B2966">
        <v>435</v>
      </c>
      <c r="C2966">
        <v>9</v>
      </c>
      <c r="D2966" s="2">
        <v>40210</v>
      </c>
      <c r="E2966">
        <v>114</v>
      </c>
      <c r="F2966">
        <v>100</v>
      </c>
      <c r="G2966">
        <f>Table1[[#This Row],[Actual_Sales]]-Table1[[#This Row],[Budget_Sales]]</f>
        <v>14</v>
      </c>
      <c r="H2966" s="5">
        <f>IF(
Table1[[#This Row],[Budget_Sales]]=0,
"",
IF(
Table1[[#This Row],[Budget_Sales]]&gt;0,
(Table1[[#This Row],[Actual_Sales]]-Table1[[#This Row],[Budget_Sales]])/Table1[[#This Row],[Budget_Sales]],
(Table1[[#This Row],[Actual_Sales]]-Table1[[#This Row],[Budget_Sales]])/ABS(Table1[[#This Row],[Budget_Sales]])
)
)</f>
        <v>0.14000000000000001</v>
      </c>
      <c r="I2966" s="5" t="str">
        <f>IF(Table1[[#This Row],[Sales_Var]]&gt;=0,"Above Budget","Below Budget")</f>
        <v>Above Budget</v>
      </c>
      <c r="J2966">
        <f>Table1[[#This Row],[Actual_Sales]]-(Table1[[#This Row],[COGS]]+Table1[[#This Row],[Expenses]])</f>
        <v>24</v>
      </c>
      <c r="K2966">
        <v>40</v>
      </c>
      <c r="L2966">
        <f>Table1[[#This Row],[Actual_Profit]]-Table1[[#This Row],[Budget_Profit]]</f>
        <v>-16</v>
      </c>
      <c r="M2966" s="5">
        <f>IF(
Table1[[#This Row],[Budget_Profit]]=0,
"",
IF(
Table1[[#This Row],[Budget_Profit]]&gt;0,
(Table1[[#This Row],[Actual_Profit]]-Table1[[#This Row],[Budget_Profit]])/Table1[[#This Row],[Budget_Profit]],
(Table1[[#This Row],[Actual_Profit]]-Table1[[#This Row],[Budget_Profit]])/ABS(Table1[[#This Row],[Budget_Profit]])
)
)</f>
        <v>-0.4</v>
      </c>
      <c r="N2966" s="5" t="str">
        <f>IF(Table1[[#This Row],[Profit_Var]]&gt;=0, "Above Budget", "Below Budget")</f>
        <v>Below Budget</v>
      </c>
      <c r="O2966">
        <v>45</v>
      </c>
      <c r="P2966">
        <v>30</v>
      </c>
      <c r="Q2966">
        <f>Table1[[#This Row],[COGS]]-Table1[[#This Row],[Budget_COGS]]</f>
        <v>15</v>
      </c>
      <c r="R2966" s="5">
        <f>IF(
Table1[[#This Row],[Budget_COGS]]=0,
"",
IF(
Table1[[#This Row],[Budget_COGS]]&gt;0,
(Table1[[#This Row],[Budget_COGS]]-Table1[[#This Row],[COGS]]) / Table1[[#This Row],[Budget_COGS]],
(Table1[[#This Row],[Budget_COGS]]-Table1[[#This Row],[COGS]]) / ABS(Table1[[#This Row],[Budget_COGS]])
)
)</f>
        <v>-0.5</v>
      </c>
      <c r="S2966" s="5" t="str">
        <f>IF(Table1[[#This Row],[COGS _Var]]&gt;=0, "Above Budget", "Below Budget")</f>
        <v>Above Budget</v>
      </c>
      <c r="T2966">
        <f>Table1[[#This Row],[Actual_Sales]]-Table1[[#This Row],[COGS]]</f>
        <v>69</v>
      </c>
      <c r="U2966">
        <v>70</v>
      </c>
      <c r="V2966">
        <f>Table1[[#This Row],[Gross_Margin]]-Table1[[#This Row],[Budget_Margin]]</f>
        <v>-1</v>
      </c>
      <c r="W2966" s="5">
        <f>IF(
Table1[[#This Row],[Budget_Margin]]=0,
"",
IF(
Table1[[#This Row],[Budget_Margin]]&gt;0,
(Table1[[#This Row],[Gross_Margin]]-Table1[[#This Row],[Budget_Margin]]) / Table1[[#This Row],[Budget_Margin]],
(Table1[[#This Row],[Gross_Margin]]-Table1[[#This Row],[Budget_Margin]]) / ABS(Table1[[#This Row],[Budget_Margin]])
)
)</f>
        <v>-1.4285714285714285E-2</v>
      </c>
      <c r="X2966" s="5" t="str">
        <f>IF(Table1[[#This Row],[Margin_Var]]&gt;=0, "Above Budget", "Below Budget")</f>
        <v>Below Budget</v>
      </c>
      <c r="Y2966" s="5">
        <f>IFERROR(Table1[[#This Row],[Gross_Margin]]/Table1[[#This Row],[Actual_Sales]],0)</f>
        <v>0.60526315789473684</v>
      </c>
      <c r="Z2966" s="5">
        <f>Table1[[#This Row],[Actual_Profit]]/Table1[[#This Row],[Actual_Sales]]</f>
        <v>0.21052631578947367</v>
      </c>
      <c r="AA2966">
        <v>45</v>
      </c>
      <c r="AB2966" s="5">
        <f>IFERROR(Table1[[#This Row],[Expenses]]/Table1[[#This Row],[Actual_Sales]],0)</f>
        <v>0.39473684210526316</v>
      </c>
      <c r="AC2966">
        <v>14</v>
      </c>
      <c r="AD2966">
        <v>366</v>
      </c>
      <c r="AE2966" s="5">
        <f>IFERROR(Table1[[#This Row],[Inventory]]/Table1[[#This Row],[Actual_Sales]],0)</f>
        <v>3.2105263157894739</v>
      </c>
    </row>
    <row r="2967" spans="1:31" x14ac:dyDescent="0.25">
      <c r="A2967">
        <v>71</v>
      </c>
      <c r="B2967">
        <v>504</v>
      </c>
      <c r="C2967">
        <v>9</v>
      </c>
      <c r="D2967" s="2">
        <v>40179</v>
      </c>
      <c r="E2967">
        <v>190</v>
      </c>
      <c r="F2967">
        <v>180</v>
      </c>
      <c r="G2967">
        <f>Table1[[#This Row],[Actual_Sales]]-Table1[[#This Row],[Budget_Sales]]</f>
        <v>10</v>
      </c>
      <c r="H2967" s="5">
        <f>IF(
Table1[[#This Row],[Budget_Sales]]=0,
"",
IF(
Table1[[#This Row],[Budget_Sales]]&gt;0,
(Table1[[#This Row],[Actual_Sales]]-Table1[[#This Row],[Budget_Sales]])/Table1[[#This Row],[Budget_Sales]],
(Table1[[#This Row],[Actual_Sales]]-Table1[[#This Row],[Budget_Sales]])/ABS(Table1[[#This Row],[Budget_Sales]])
)
)</f>
        <v>5.5555555555555552E-2</v>
      </c>
      <c r="I2967" s="5" t="str">
        <f>IF(Table1[[#This Row],[Sales_Var]]&gt;=0,"Above Budget","Below Budget")</f>
        <v>Above Budget</v>
      </c>
      <c r="J2967">
        <f>Table1[[#This Row],[Actual_Sales]]-(Table1[[#This Row],[COGS]]+Table1[[#This Row],[Expenses]])</f>
        <v>40</v>
      </c>
      <c r="K2967">
        <v>40</v>
      </c>
      <c r="L2967">
        <f>Table1[[#This Row],[Actual_Profit]]-Table1[[#This Row],[Budget_Profit]]</f>
        <v>0</v>
      </c>
      <c r="M2967" s="5">
        <f>IF(
Table1[[#This Row],[Budget_Profit]]=0,
"",
IF(
Table1[[#This Row],[Budget_Profit]]&gt;0,
(Table1[[#This Row],[Actual_Profit]]-Table1[[#This Row],[Budget_Profit]])/Table1[[#This Row],[Budget_Profit]],
(Table1[[#This Row],[Actual_Profit]]-Table1[[#This Row],[Budget_Profit]])/ABS(Table1[[#This Row],[Budget_Profit]])
)
)</f>
        <v>0</v>
      </c>
      <c r="N2967" s="5" t="str">
        <f>IF(Table1[[#This Row],[Profit_Var]]&gt;=0, "Above Budget", "Below Budget")</f>
        <v>Above Budget</v>
      </c>
      <c r="O2967">
        <v>85</v>
      </c>
      <c r="P2967">
        <v>80</v>
      </c>
      <c r="Q2967">
        <f>Table1[[#This Row],[COGS]]-Table1[[#This Row],[Budget_COGS]]</f>
        <v>5</v>
      </c>
      <c r="R2967" s="5">
        <f>IF(
Table1[[#This Row],[Budget_COGS]]=0,
"",
IF(
Table1[[#This Row],[Budget_COGS]]&gt;0,
(Table1[[#This Row],[Budget_COGS]]-Table1[[#This Row],[COGS]]) / Table1[[#This Row],[Budget_COGS]],
(Table1[[#This Row],[Budget_COGS]]-Table1[[#This Row],[COGS]]) / ABS(Table1[[#This Row],[Budget_COGS]])
)
)</f>
        <v>-6.25E-2</v>
      </c>
      <c r="S2967" s="5" t="str">
        <f>IF(Table1[[#This Row],[COGS _Var]]&gt;=0, "Above Budget", "Below Budget")</f>
        <v>Above Budget</v>
      </c>
      <c r="T2967">
        <f>Table1[[#This Row],[Actual_Sales]]-Table1[[#This Row],[COGS]]</f>
        <v>105</v>
      </c>
      <c r="U2967">
        <v>100</v>
      </c>
      <c r="V2967">
        <f>Table1[[#This Row],[Gross_Margin]]-Table1[[#This Row],[Budget_Margin]]</f>
        <v>5</v>
      </c>
      <c r="W2967" s="5">
        <f>IF(
Table1[[#This Row],[Budget_Margin]]=0,
"",
IF(
Table1[[#This Row],[Budget_Margin]]&gt;0,
(Table1[[#This Row],[Gross_Margin]]-Table1[[#This Row],[Budget_Margin]]) / Table1[[#This Row],[Budget_Margin]],
(Table1[[#This Row],[Gross_Margin]]-Table1[[#This Row],[Budget_Margin]]) / ABS(Table1[[#This Row],[Budget_Margin]])
)
)</f>
        <v>0.05</v>
      </c>
      <c r="X2967" s="5" t="str">
        <f>IF(Table1[[#This Row],[Margin_Var]]&gt;=0, "Above Budget", "Below Budget")</f>
        <v>Above Budget</v>
      </c>
      <c r="Y2967" s="5">
        <f>IFERROR(Table1[[#This Row],[Gross_Margin]]/Table1[[#This Row],[Actual_Sales]],0)</f>
        <v>0.55263157894736847</v>
      </c>
      <c r="Z2967" s="5">
        <f>Table1[[#This Row],[Actual_Profit]]/Table1[[#This Row],[Actual_Sales]]</f>
        <v>0.21052631578947367</v>
      </c>
      <c r="AA2967">
        <v>65</v>
      </c>
      <c r="AB2967" s="5">
        <f>IFERROR(Table1[[#This Row],[Expenses]]/Table1[[#This Row],[Actual_Sales]],0)</f>
        <v>0.34210526315789475</v>
      </c>
      <c r="AC2967">
        <v>32</v>
      </c>
      <c r="AD2967">
        <v>494</v>
      </c>
      <c r="AE2967" s="5">
        <f>IFERROR(Table1[[#This Row],[Inventory]]/Table1[[#This Row],[Actual_Sales]],0)</f>
        <v>2.6</v>
      </c>
    </row>
    <row r="2968" spans="1:31" x14ac:dyDescent="0.25">
      <c r="A2968">
        <v>160</v>
      </c>
      <c r="B2968">
        <v>860</v>
      </c>
      <c r="C2968">
        <v>9</v>
      </c>
      <c r="D2968" s="2">
        <v>40179</v>
      </c>
      <c r="E2968">
        <v>190</v>
      </c>
      <c r="F2968">
        <v>140</v>
      </c>
      <c r="G2968">
        <f>Table1[[#This Row],[Actual_Sales]]-Table1[[#This Row],[Budget_Sales]]</f>
        <v>50</v>
      </c>
      <c r="H2968" s="5">
        <f>IF(
Table1[[#This Row],[Budget_Sales]]=0,
"",
IF(
Table1[[#This Row],[Budget_Sales]]&gt;0,
(Table1[[#This Row],[Actual_Sales]]-Table1[[#This Row],[Budget_Sales]])/Table1[[#This Row],[Budget_Sales]],
(Table1[[#This Row],[Actual_Sales]]-Table1[[#This Row],[Budget_Sales]])/ABS(Table1[[#This Row],[Budget_Sales]])
)
)</f>
        <v>0.35714285714285715</v>
      </c>
      <c r="I2968" s="5" t="str">
        <f>IF(Table1[[#This Row],[Sales_Var]]&gt;=0,"Above Budget","Below Budget")</f>
        <v>Above Budget</v>
      </c>
      <c r="J2968">
        <f>Table1[[#This Row],[Actual_Sales]]-(Table1[[#This Row],[COGS]]+Table1[[#This Row],[Expenses]])</f>
        <v>40</v>
      </c>
      <c r="K2968">
        <v>40</v>
      </c>
      <c r="L2968">
        <f>Table1[[#This Row],[Actual_Profit]]-Table1[[#This Row],[Budget_Profit]]</f>
        <v>0</v>
      </c>
      <c r="M2968" s="5">
        <f>IF(
Table1[[#This Row],[Budget_Profit]]=0,
"",
IF(
Table1[[#This Row],[Budget_Profit]]&gt;0,
(Table1[[#This Row],[Actual_Profit]]-Table1[[#This Row],[Budget_Profit]])/Table1[[#This Row],[Budget_Profit]],
(Table1[[#This Row],[Actual_Profit]]-Table1[[#This Row],[Budget_Profit]])/ABS(Table1[[#This Row],[Budget_Profit]])
)
)</f>
        <v>0</v>
      </c>
      <c r="N2968" s="5" t="str">
        <f>IF(Table1[[#This Row],[Profit_Var]]&gt;=0, "Above Budget", "Below Budget")</f>
        <v>Above Budget</v>
      </c>
      <c r="O2968">
        <v>85</v>
      </c>
      <c r="P2968">
        <v>60</v>
      </c>
      <c r="Q2968">
        <f>Table1[[#This Row],[COGS]]-Table1[[#This Row],[Budget_COGS]]</f>
        <v>25</v>
      </c>
      <c r="R2968" s="5">
        <f>IF(
Table1[[#This Row],[Budget_COGS]]=0,
"",
IF(
Table1[[#This Row],[Budget_COGS]]&gt;0,
(Table1[[#This Row],[Budget_COGS]]-Table1[[#This Row],[COGS]]) / Table1[[#This Row],[Budget_COGS]],
(Table1[[#This Row],[Budget_COGS]]-Table1[[#This Row],[COGS]]) / ABS(Table1[[#This Row],[Budget_COGS]])
)
)</f>
        <v>-0.41666666666666669</v>
      </c>
      <c r="S2968" s="5" t="str">
        <f>IF(Table1[[#This Row],[COGS _Var]]&gt;=0, "Above Budget", "Below Budget")</f>
        <v>Above Budget</v>
      </c>
      <c r="T2968">
        <f>Table1[[#This Row],[Actual_Sales]]-Table1[[#This Row],[COGS]]</f>
        <v>105</v>
      </c>
      <c r="U2968">
        <v>80</v>
      </c>
      <c r="V2968">
        <f>Table1[[#This Row],[Gross_Margin]]-Table1[[#This Row],[Budget_Margin]]</f>
        <v>25</v>
      </c>
      <c r="W2968" s="5">
        <f>IF(
Table1[[#This Row],[Budget_Margin]]=0,
"",
IF(
Table1[[#This Row],[Budget_Margin]]&gt;0,
(Table1[[#This Row],[Gross_Margin]]-Table1[[#This Row],[Budget_Margin]]) / Table1[[#This Row],[Budget_Margin]],
(Table1[[#This Row],[Gross_Margin]]-Table1[[#This Row],[Budget_Margin]]) / ABS(Table1[[#This Row],[Budget_Margin]])
)
)</f>
        <v>0.3125</v>
      </c>
      <c r="X2968" s="5" t="str">
        <f>IF(Table1[[#This Row],[Margin_Var]]&gt;=0, "Above Budget", "Below Budget")</f>
        <v>Above Budget</v>
      </c>
      <c r="Y2968" s="5">
        <f>IFERROR(Table1[[#This Row],[Gross_Margin]]/Table1[[#This Row],[Actual_Sales]],0)</f>
        <v>0.55263157894736847</v>
      </c>
      <c r="Z2968" s="5">
        <f>Table1[[#This Row],[Actual_Profit]]/Table1[[#This Row],[Actual_Sales]]</f>
        <v>0.21052631578947367</v>
      </c>
      <c r="AA2968">
        <v>65</v>
      </c>
      <c r="AB2968" s="5">
        <f>IFERROR(Table1[[#This Row],[Expenses]]/Table1[[#This Row],[Actual_Sales]],0)</f>
        <v>0.34210526315789475</v>
      </c>
      <c r="AC2968">
        <v>32</v>
      </c>
      <c r="AD2968">
        <v>494</v>
      </c>
      <c r="AE2968" s="5">
        <f>IFERROR(Table1[[#This Row],[Inventory]]/Table1[[#This Row],[Actual_Sales]],0)</f>
        <v>2.6</v>
      </c>
    </row>
    <row r="2969" spans="1:31" x14ac:dyDescent="0.25">
      <c r="A2969">
        <v>2887</v>
      </c>
      <c r="B2969">
        <v>435</v>
      </c>
      <c r="C2969">
        <v>3</v>
      </c>
      <c r="D2969" s="2">
        <v>40664</v>
      </c>
      <c r="E2969">
        <v>171</v>
      </c>
      <c r="F2969">
        <v>210</v>
      </c>
      <c r="G2969">
        <f>Table1[[#This Row],[Actual_Sales]]-Table1[[#This Row],[Budget_Sales]]</f>
        <v>-39</v>
      </c>
      <c r="H2969" s="5">
        <f>IF(
Table1[[#This Row],[Budget_Sales]]=0,
"",
IF(
Table1[[#This Row],[Budget_Sales]]&gt;0,
(Table1[[#This Row],[Actual_Sales]]-Table1[[#This Row],[Budget_Sales]])/Table1[[#This Row],[Budget_Sales]],
(Table1[[#This Row],[Actual_Sales]]-Table1[[#This Row],[Budget_Sales]])/ABS(Table1[[#This Row],[Budget_Sales]])
)
)</f>
        <v>-0.18571428571428572</v>
      </c>
      <c r="I2969" s="5" t="str">
        <f>IF(Table1[[#This Row],[Sales_Var]]&gt;=0,"Above Budget","Below Budget")</f>
        <v>Below Budget</v>
      </c>
      <c r="J2969">
        <f>Table1[[#This Row],[Actual_Sales]]-(Table1[[#This Row],[COGS]]+Table1[[#This Row],[Expenses]])</f>
        <v>36</v>
      </c>
      <c r="K2969">
        <v>70</v>
      </c>
      <c r="L2969">
        <f>Table1[[#This Row],[Actual_Profit]]-Table1[[#This Row],[Budget_Profit]]</f>
        <v>-34</v>
      </c>
      <c r="M2969" s="5">
        <f>IF(
Table1[[#This Row],[Budget_Profit]]=0,
"",
IF(
Table1[[#This Row],[Budget_Profit]]&gt;0,
(Table1[[#This Row],[Actual_Profit]]-Table1[[#This Row],[Budget_Profit]])/Table1[[#This Row],[Budget_Profit]],
(Table1[[#This Row],[Actual_Profit]]-Table1[[#This Row],[Budget_Profit]])/ABS(Table1[[#This Row],[Budget_Profit]])
)
)</f>
        <v>-0.48571428571428571</v>
      </c>
      <c r="N2969" s="5" t="str">
        <f>IF(Table1[[#This Row],[Profit_Var]]&gt;=0, "Above Budget", "Below Budget")</f>
        <v>Below Budget</v>
      </c>
      <c r="O2969">
        <v>77</v>
      </c>
      <c r="P2969">
        <v>90</v>
      </c>
      <c r="Q2969">
        <f>Table1[[#This Row],[COGS]]-Table1[[#This Row],[Budget_COGS]]</f>
        <v>-13</v>
      </c>
      <c r="R2969" s="5">
        <f>IF(
Table1[[#This Row],[Budget_COGS]]=0,
"",
IF(
Table1[[#This Row],[Budget_COGS]]&gt;0,
(Table1[[#This Row],[Budget_COGS]]-Table1[[#This Row],[COGS]]) / Table1[[#This Row],[Budget_COGS]],
(Table1[[#This Row],[Budget_COGS]]-Table1[[#This Row],[COGS]]) / ABS(Table1[[#This Row],[Budget_COGS]])
)
)</f>
        <v>0.14444444444444443</v>
      </c>
      <c r="S2969" s="5" t="str">
        <f>IF(Table1[[#This Row],[COGS _Var]]&gt;=0, "Above Budget", "Below Budget")</f>
        <v>Below Budget</v>
      </c>
      <c r="T2969">
        <f>Table1[[#This Row],[Actual_Sales]]-Table1[[#This Row],[COGS]]</f>
        <v>94</v>
      </c>
      <c r="U2969">
        <v>120</v>
      </c>
      <c r="V2969">
        <f>Table1[[#This Row],[Gross_Margin]]-Table1[[#This Row],[Budget_Margin]]</f>
        <v>-26</v>
      </c>
      <c r="W2969" s="5">
        <f>IF(
Table1[[#This Row],[Budget_Margin]]=0,
"",
IF(
Table1[[#This Row],[Budget_Margin]]&gt;0,
(Table1[[#This Row],[Gross_Margin]]-Table1[[#This Row],[Budget_Margin]]) / Table1[[#This Row],[Budget_Margin]],
(Table1[[#This Row],[Gross_Margin]]-Table1[[#This Row],[Budget_Margin]]) / ABS(Table1[[#This Row],[Budget_Margin]])
)
)</f>
        <v>-0.21666666666666667</v>
      </c>
      <c r="X2969" s="5" t="str">
        <f>IF(Table1[[#This Row],[Margin_Var]]&gt;=0, "Above Budget", "Below Budget")</f>
        <v>Below Budget</v>
      </c>
      <c r="Y2969" s="5">
        <f>IFERROR(Table1[[#This Row],[Gross_Margin]]/Table1[[#This Row],[Actual_Sales]],0)</f>
        <v>0.54970760233918126</v>
      </c>
      <c r="Z2969" s="5">
        <f>Table1[[#This Row],[Actual_Profit]]/Table1[[#This Row],[Actual_Sales]]</f>
        <v>0.21052631578947367</v>
      </c>
      <c r="AA2969">
        <v>58</v>
      </c>
      <c r="AB2969" s="5">
        <f>IFERROR(Table1[[#This Row],[Expenses]]/Table1[[#This Row],[Actual_Sales]],0)</f>
        <v>0.33918128654970758</v>
      </c>
      <c r="AC2969">
        <v>29</v>
      </c>
      <c r="AD2969">
        <v>529</v>
      </c>
      <c r="AE2969" s="5">
        <f>IFERROR(Table1[[#This Row],[Inventory]]/Table1[[#This Row],[Actual_Sales]],0)</f>
        <v>3.0935672514619883</v>
      </c>
    </row>
    <row r="2970" spans="1:31" x14ac:dyDescent="0.25">
      <c r="A2970">
        <v>585</v>
      </c>
      <c r="B2970">
        <v>435</v>
      </c>
      <c r="C2970">
        <v>2</v>
      </c>
      <c r="D2970" s="2">
        <v>40269</v>
      </c>
      <c r="E2970">
        <v>119</v>
      </c>
      <c r="F2970">
        <v>140</v>
      </c>
      <c r="G2970">
        <f>Table1[[#This Row],[Actual_Sales]]-Table1[[#This Row],[Budget_Sales]]</f>
        <v>-21</v>
      </c>
      <c r="H2970" s="5">
        <f>IF(
Table1[[#This Row],[Budget_Sales]]=0,
"",
IF(
Table1[[#This Row],[Budget_Sales]]&gt;0,
(Table1[[#This Row],[Actual_Sales]]-Table1[[#This Row],[Budget_Sales]])/Table1[[#This Row],[Budget_Sales]],
(Table1[[#This Row],[Actual_Sales]]-Table1[[#This Row],[Budget_Sales]])/ABS(Table1[[#This Row],[Budget_Sales]])
)
)</f>
        <v>-0.15</v>
      </c>
      <c r="I2970" s="5" t="str">
        <f>IF(Table1[[#This Row],[Sales_Var]]&gt;=0,"Above Budget","Below Budget")</f>
        <v>Below Budget</v>
      </c>
      <c r="J2970">
        <f>Table1[[#This Row],[Actual_Sales]]-(Table1[[#This Row],[COGS]]+Table1[[#This Row],[Expenses]])</f>
        <v>25</v>
      </c>
      <c r="K2970">
        <v>50</v>
      </c>
      <c r="L2970">
        <f>Table1[[#This Row],[Actual_Profit]]-Table1[[#This Row],[Budget_Profit]]</f>
        <v>-25</v>
      </c>
      <c r="M2970" s="5">
        <f>IF(
Table1[[#This Row],[Budget_Profit]]=0,
"",
IF(
Table1[[#This Row],[Budget_Profit]]&gt;0,
(Table1[[#This Row],[Actual_Profit]]-Table1[[#This Row],[Budget_Profit]])/Table1[[#This Row],[Budget_Profit]],
(Table1[[#This Row],[Actual_Profit]]-Table1[[#This Row],[Budget_Profit]])/ABS(Table1[[#This Row],[Budget_Profit]])
)
)</f>
        <v>-0.5</v>
      </c>
      <c r="N2970" s="5" t="str">
        <f>IF(Table1[[#This Row],[Profit_Var]]&gt;=0, "Above Budget", "Below Budget")</f>
        <v>Below Budget</v>
      </c>
      <c r="O2970">
        <v>51</v>
      </c>
      <c r="P2970">
        <v>60</v>
      </c>
      <c r="Q2970">
        <f>Table1[[#This Row],[COGS]]-Table1[[#This Row],[Budget_COGS]]</f>
        <v>-9</v>
      </c>
      <c r="R2970" s="5">
        <f>IF(
Table1[[#This Row],[Budget_COGS]]=0,
"",
IF(
Table1[[#This Row],[Budget_COGS]]&gt;0,
(Table1[[#This Row],[Budget_COGS]]-Table1[[#This Row],[COGS]]) / Table1[[#This Row],[Budget_COGS]],
(Table1[[#This Row],[Budget_COGS]]-Table1[[#This Row],[COGS]]) / ABS(Table1[[#This Row],[Budget_COGS]])
)
)</f>
        <v>0.15</v>
      </c>
      <c r="S2970" s="5" t="str">
        <f>IF(Table1[[#This Row],[COGS _Var]]&gt;=0, "Above Budget", "Below Budget")</f>
        <v>Below Budget</v>
      </c>
      <c r="T2970">
        <f>Table1[[#This Row],[Actual_Sales]]-Table1[[#This Row],[COGS]]</f>
        <v>68</v>
      </c>
      <c r="U2970">
        <v>80</v>
      </c>
      <c r="V2970">
        <f>Table1[[#This Row],[Gross_Margin]]-Table1[[#This Row],[Budget_Margin]]</f>
        <v>-12</v>
      </c>
      <c r="W2970" s="5">
        <f>IF(
Table1[[#This Row],[Budget_Margin]]=0,
"",
IF(
Table1[[#This Row],[Budget_Margin]]&gt;0,
(Table1[[#This Row],[Gross_Margin]]-Table1[[#This Row],[Budget_Margin]]) / Table1[[#This Row],[Budget_Margin]],
(Table1[[#This Row],[Gross_Margin]]-Table1[[#This Row],[Budget_Margin]]) / ABS(Table1[[#This Row],[Budget_Margin]])
)
)</f>
        <v>-0.15</v>
      </c>
      <c r="X2970" s="5" t="str">
        <f>IF(Table1[[#This Row],[Margin_Var]]&gt;=0, "Above Budget", "Below Budget")</f>
        <v>Below Budget</v>
      </c>
      <c r="Y2970" s="5">
        <f>IFERROR(Table1[[#This Row],[Gross_Margin]]/Table1[[#This Row],[Actual_Sales]],0)</f>
        <v>0.5714285714285714</v>
      </c>
      <c r="Z2970" s="5">
        <f>Table1[[#This Row],[Actual_Profit]]/Table1[[#This Row],[Actual_Sales]]</f>
        <v>0.21008403361344538</v>
      </c>
      <c r="AA2970">
        <v>43</v>
      </c>
      <c r="AB2970" s="5">
        <f>IFERROR(Table1[[#This Row],[Expenses]]/Table1[[#This Row],[Actual_Sales]],0)</f>
        <v>0.36134453781512604</v>
      </c>
      <c r="AC2970">
        <v>16</v>
      </c>
      <c r="AD2970">
        <v>311</v>
      </c>
      <c r="AE2970" s="5">
        <f>IFERROR(Table1[[#This Row],[Inventory]]/Table1[[#This Row],[Actual_Sales]],0)</f>
        <v>2.6134453781512605</v>
      </c>
    </row>
    <row r="2971" spans="1:31" x14ac:dyDescent="0.25">
      <c r="A2971">
        <v>1921</v>
      </c>
      <c r="B2971">
        <v>860</v>
      </c>
      <c r="C2971">
        <v>6</v>
      </c>
      <c r="D2971" s="2">
        <v>40483</v>
      </c>
      <c r="E2971">
        <v>124</v>
      </c>
      <c r="F2971">
        <v>120</v>
      </c>
      <c r="G2971">
        <f>Table1[[#This Row],[Actual_Sales]]-Table1[[#This Row],[Budget_Sales]]</f>
        <v>4</v>
      </c>
      <c r="H2971" s="5">
        <f>IF(
Table1[[#This Row],[Budget_Sales]]=0,
"",
IF(
Table1[[#This Row],[Budget_Sales]]&gt;0,
(Table1[[#This Row],[Actual_Sales]]-Table1[[#This Row],[Budget_Sales]])/Table1[[#This Row],[Budget_Sales]],
(Table1[[#This Row],[Actual_Sales]]-Table1[[#This Row],[Budget_Sales]])/ABS(Table1[[#This Row],[Budget_Sales]])
)
)</f>
        <v>3.3333333333333333E-2</v>
      </c>
      <c r="I2971" s="5" t="str">
        <f>IF(Table1[[#This Row],[Sales_Var]]&gt;=0,"Above Budget","Below Budget")</f>
        <v>Above Budget</v>
      </c>
      <c r="J2971">
        <f>Table1[[#This Row],[Actual_Sales]]-(Table1[[#This Row],[COGS]]+Table1[[#This Row],[Expenses]])</f>
        <v>26</v>
      </c>
      <c r="K2971">
        <v>40</v>
      </c>
      <c r="L2971">
        <f>Table1[[#This Row],[Actual_Profit]]-Table1[[#This Row],[Budget_Profit]]</f>
        <v>-14</v>
      </c>
      <c r="M2971" s="5">
        <f>IF(
Table1[[#This Row],[Budget_Profit]]=0,
"",
IF(
Table1[[#This Row],[Budget_Profit]]&gt;0,
(Table1[[#This Row],[Actual_Profit]]-Table1[[#This Row],[Budget_Profit]])/Table1[[#This Row],[Budget_Profit]],
(Table1[[#This Row],[Actual_Profit]]-Table1[[#This Row],[Budget_Profit]])/ABS(Table1[[#This Row],[Budget_Profit]])
)
)</f>
        <v>-0.35</v>
      </c>
      <c r="N2971" s="5" t="str">
        <f>IF(Table1[[#This Row],[Profit_Var]]&gt;=0, "Above Budget", "Below Budget")</f>
        <v>Below Budget</v>
      </c>
      <c r="O2971">
        <v>53</v>
      </c>
      <c r="P2971">
        <v>50</v>
      </c>
      <c r="Q2971">
        <f>Table1[[#This Row],[COGS]]-Table1[[#This Row],[Budget_COGS]]</f>
        <v>3</v>
      </c>
      <c r="R2971" s="5">
        <f>IF(
Table1[[#This Row],[Budget_COGS]]=0,
"",
IF(
Table1[[#This Row],[Budget_COGS]]&gt;0,
(Table1[[#This Row],[Budget_COGS]]-Table1[[#This Row],[COGS]]) / Table1[[#This Row],[Budget_COGS]],
(Table1[[#This Row],[Budget_COGS]]-Table1[[#This Row],[COGS]]) / ABS(Table1[[#This Row],[Budget_COGS]])
)
)</f>
        <v>-0.06</v>
      </c>
      <c r="S2971" s="5" t="str">
        <f>IF(Table1[[#This Row],[COGS _Var]]&gt;=0, "Above Budget", "Below Budget")</f>
        <v>Above Budget</v>
      </c>
      <c r="T2971">
        <f>Table1[[#This Row],[Actual_Sales]]-Table1[[#This Row],[COGS]]</f>
        <v>71</v>
      </c>
      <c r="U2971">
        <v>70</v>
      </c>
      <c r="V2971">
        <f>Table1[[#This Row],[Gross_Margin]]-Table1[[#This Row],[Budget_Margin]]</f>
        <v>1</v>
      </c>
      <c r="W2971" s="5">
        <f>IF(
Table1[[#This Row],[Budget_Margin]]=0,
"",
IF(
Table1[[#This Row],[Budget_Margin]]&gt;0,
(Table1[[#This Row],[Gross_Margin]]-Table1[[#This Row],[Budget_Margin]]) / Table1[[#This Row],[Budget_Margin]],
(Table1[[#This Row],[Gross_Margin]]-Table1[[#This Row],[Budget_Margin]]) / ABS(Table1[[#This Row],[Budget_Margin]])
)
)</f>
        <v>1.4285714285714285E-2</v>
      </c>
      <c r="X2971" s="5" t="str">
        <f>IF(Table1[[#This Row],[Margin_Var]]&gt;=0, "Above Budget", "Below Budget")</f>
        <v>Above Budget</v>
      </c>
      <c r="Y2971" s="5">
        <f>IFERROR(Table1[[#This Row],[Gross_Margin]]/Table1[[#This Row],[Actual_Sales]],0)</f>
        <v>0.57258064516129037</v>
      </c>
      <c r="Z2971" s="5">
        <f>Table1[[#This Row],[Actual_Profit]]/Table1[[#This Row],[Actual_Sales]]</f>
        <v>0.20967741935483872</v>
      </c>
      <c r="AA2971">
        <v>45</v>
      </c>
      <c r="AB2971" s="5">
        <f>IFERROR(Table1[[#This Row],[Expenses]]/Table1[[#This Row],[Actual_Sales]],0)</f>
        <v>0.36290322580645162</v>
      </c>
      <c r="AC2971">
        <v>17</v>
      </c>
      <c r="AD2971">
        <v>380</v>
      </c>
      <c r="AE2971" s="5">
        <f>IFERROR(Table1[[#This Row],[Inventory]]/Table1[[#This Row],[Actual_Sales]],0)</f>
        <v>3.064516129032258</v>
      </c>
    </row>
    <row r="2972" spans="1:31" x14ac:dyDescent="0.25">
      <c r="A2972">
        <v>497</v>
      </c>
      <c r="B2972">
        <v>801</v>
      </c>
      <c r="C2972">
        <v>2</v>
      </c>
      <c r="D2972" s="2">
        <v>40238</v>
      </c>
      <c r="E2972">
        <v>124</v>
      </c>
      <c r="F2972">
        <v>150</v>
      </c>
      <c r="G2972">
        <f>Table1[[#This Row],[Actual_Sales]]-Table1[[#This Row],[Budget_Sales]]</f>
        <v>-26</v>
      </c>
      <c r="H2972" s="5">
        <f>IF(
Table1[[#This Row],[Budget_Sales]]=0,
"",
IF(
Table1[[#This Row],[Budget_Sales]]&gt;0,
(Table1[[#This Row],[Actual_Sales]]-Table1[[#This Row],[Budget_Sales]])/Table1[[#This Row],[Budget_Sales]],
(Table1[[#This Row],[Actual_Sales]]-Table1[[#This Row],[Budget_Sales]])/ABS(Table1[[#This Row],[Budget_Sales]])
)
)</f>
        <v>-0.17333333333333334</v>
      </c>
      <c r="I2972" s="5" t="str">
        <f>IF(Table1[[#This Row],[Sales_Var]]&gt;=0,"Above Budget","Below Budget")</f>
        <v>Below Budget</v>
      </c>
      <c r="J2972">
        <f>Table1[[#This Row],[Actual_Sales]]-(Table1[[#This Row],[COGS]]+Table1[[#This Row],[Expenses]])</f>
        <v>26</v>
      </c>
      <c r="K2972">
        <v>60</v>
      </c>
      <c r="L2972">
        <f>Table1[[#This Row],[Actual_Profit]]-Table1[[#This Row],[Budget_Profit]]</f>
        <v>-34</v>
      </c>
      <c r="M2972" s="5">
        <f>IF(
Table1[[#This Row],[Budget_Profit]]=0,
"",
IF(
Table1[[#This Row],[Budget_Profit]]&gt;0,
(Table1[[#This Row],[Actual_Profit]]-Table1[[#This Row],[Budget_Profit]])/Table1[[#This Row],[Budget_Profit]],
(Table1[[#This Row],[Actual_Profit]]-Table1[[#This Row],[Budget_Profit]])/ABS(Table1[[#This Row],[Budget_Profit]])
)
)</f>
        <v>-0.56666666666666665</v>
      </c>
      <c r="N2972" s="5" t="str">
        <f>IF(Table1[[#This Row],[Profit_Var]]&gt;=0, "Above Budget", "Below Budget")</f>
        <v>Below Budget</v>
      </c>
      <c r="O2972">
        <v>53</v>
      </c>
      <c r="P2972">
        <v>60</v>
      </c>
      <c r="Q2972">
        <f>Table1[[#This Row],[COGS]]-Table1[[#This Row],[Budget_COGS]]</f>
        <v>-7</v>
      </c>
      <c r="R2972" s="5">
        <f>IF(
Table1[[#This Row],[Budget_COGS]]=0,
"",
IF(
Table1[[#This Row],[Budget_COGS]]&gt;0,
(Table1[[#This Row],[Budget_COGS]]-Table1[[#This Row],[COGS]]) / Table1[[#This Row],[Budget_COGS]],
(Table1[[#This Row],[Budget_COGS]]-Table1[[#This Row],[COGS]]) / ABS(Table1[[#This Row],[Budget_COGS]])
)
)</f>
        <v>0.11666666666666667</v>
      </c>
      <c r="S2972" s="5" t="str">
        <f>IF(Table1[[#This Row],[COGS _Var]]&gt;=0, "Above Budget", "Below Budget")</f>
        <v>Below Budget</v>
      </c>
      <c r="T2972">
        <f>Table1[[#This Row],[Actual_Sales]]-Table1[[#This Row],[COGS]]</f>
        <v>71</v>
      </c>
      <c r="U2972">
        <v>90</v>
      </c>
      <c r="V2972">
        <f>Table1[[#This Row],[Gross_Margin]]-Table1[[#This Row],[Budget_Margin]]</f>
        <v>-19</v>
      </c>
      <c r="W2972" s="5">
        <f>IF(
Table1[[#This Row],[Budget_Margin]]=0,
"",
IF(
Table1[[#This Row],[Budget_Margin]]&gt;0,
(Table1[[#This Row],[Gross_Margin]]-Table1[[#This Row],[Budget_Margin]]) / Table1[[#This Row],[Budget_Margin]],
(Table1[[#This Row],[Gross_Margin]]-Table1[[#This Row],[Budget_Margin]]) / ABS(Table1[[#This Row],[Budget_Margin]])
)
)</f>
        <v>-0.21111111111111111</v>
      </c>
      <c r="X2972" s="5" t="str">
        <f>IF(Table1[[#This Row],[Margin_Var]]&gt;=0, "Above Budget", "Below Budget")</f>
        <v>Below Budget</v>
      </c>
      <c r="Y2972" s="5">
        <f>IFERROR(Table1[[#This Row],[Gross_Margin]]/Table1[[#This Row],[Actual_Sales]],0)</f>
        <v>0.57258064516129037</v>
      </c>
      <c r="Z2972" s="5">
        <f>Table1[[#This Row],[Actual_Profit]]/Table1[[#This Row],[Actual_Sales]]</f>
        <v>0.20967741935483872</v>
      </c>
      <c r="AA2972">
        <v>45</v>
      </c>
      <c r="AB2972" s="5">
        <f>IFERROR(Table1[[#This Row],[Expenses]]/Table1[[#This Row],[Actual_Sales]],0)</f>
        <v>0.36290322580645162</v>
      </c>
      <c r="AC2972">
        <v>17</v>
      </c>
      <c r="AD2972">
        <v>299</v>
      </c>
      <c r="AE2972" s="5">
        <f>IFERROR(Table1[[#This Row],[Inventory]]/Table1[[#This Row],[Actual_Sales]],0)</f>
        <v>2.411290322580645</v>
      </c>
    </row>
    <row r="2973" spans="1:31" x14ac:dyDescent="0.25">
      <c r="A2973">
        <v>504</v>
      </c>
      <c r="B2973">
        <v>860</v>
      </c>
      <c r="C2973">
        <v>6</v>
      </c>
      <c r="D2973" s="2">
        <v>40238</v>
      </c>
      <c r="E2973">
        <v>124</v>
      </c>
      <c r="F2973">
        <v>120</v>
      </c>
      <c r="G2973">
        <f>Table1[[#This Row],[Actual_Sales]]-Table1[[#This Row],[Budget_Sales]]</f>
        <v>4</v>
      </c>
      <c r="H2973" s="5">
        <f>IF(
Table1[[#This Row],[Budget_Sales]]=0,
"",
IF(
Table1[[#This Row],[Budget_Sales]]&gt;0,
(Table1[[#This Row],[Actual_Sales]]-Table1[[#This Row],[Budget_Sales]])/Table1[[#This Row],[Budget_Sales]],
(Table1[[#This Row],[Actual_Sales]]-Table1[[#This Row],[Budget_Sales]])/ABS(Table1[[#This Row],[Budget_Sales]])
)
)</f>
        <v>3.3333333333333333E-2</v>
      </c>
      <c r="I2973" s="5" t="str">
        <f>IF(Table1[[#This Row],[Sales_Var]]&gt;=0,"Above Budget","Below Budget")</f>
        <v>Above Budget</v>
      </c>
      <c r="J2973">
        <f>Table1[[#This Row],[Actual_Sales]]-(Table1[[#This Row],[COGS]]+Table1[[#This Row],[Expenses]])</f>
        <v>26</v>
      </c>
      <c r="K2973">
        <v>40</v>
      </c>
      <c r="L2973">
        <f>Table1[[#This Row],[Actual_Profit]]-Table1[[#This Row],[Budget_Profit]]</f>
        <v>-14</v>
      </c>
      <c r="M2973" s="5">
        <f>IF(
Table1[[#This Row],[Budget_Profit]]=0,
"",
IF(
Table1[[#This Row],[Budget_Profit]]&gt;0,
(Table1[[#This Row],[Actual_Profit]]-Table1[[#This Row],[Budget_Profit]])/Table1[[#This Row],[Budget_Profit]],
(Table1[[#This Row],[Actual_Profit]]-Table1[[#This Row],[Budget_Profit]])/ABS(Table1[[#This Row],[Budget_Profit]])
)
)</f>
        <v>-0.35</v>
      </c>
      <c r="N2973" s="5" t="str">
        <f>IF(Table1[[#This Row],[Profit_Var]]&gt;=0, "Above Budget", "Below Budget")</f>
        <v>Below Budget</v>
      </c>
      <c r="O2973">
        <v>53</v>
      </c>
      <c r="P2973">
        <v>50</v>
      </c>
      <c r="Q2973">
        <f>Table1[[#This Row],[COGS]]-Table1[[#This Row],[Budget_COGS]]</f>
        <v>3</v>
      </c>
      <c r="R2973" s="5">
        <f>IF(
Table1[[#This Row],[Budget_COGS]]=0,
"",
IF(
Table1[[#This Row],[Budget_COGS]]&gt;0,
(Table1[[#This Row],[Budget_COGS]]-Table1[[#This Row],[COGS]]) / Table1[[#This Row],[Budget_COGS]],
(Table1[[#This Row],[Budget_COGS]]-Table1[[#This Row],[COGS]]) / ABS(Table1[[#This Row],[Budget_COGS]])
)
)</f>
        <v>-0.06</v>
      </c>
      <c r="S2973" s="5" t="str">
        <f>IF(Table1[[#This Row],[COGS _Var]]&gt;=0, "Above Budget", "Below Budget")</f>
        <v>Above Budget</v>
      </c>
      <c r="T2973">
        <f>Table1[[#This Row],[Actual_Sales]]-Table1[[#This Row],[COGS]]</f>
        <v>71</v>
      </c>
      <c r="U2973">
        <v>70</v>
      </c>
      <c r="V2973">
        <f>Table1[[#This Row],[Gross_Margin]]-Table1[[#This Row],[Budget_Margin]]</f>
        <v>1</v>
      </c>
      <c r="W2973" s="5">
        <f>IF(
Table1[[#This Row],[Budget_Margin]]=0,
"",
IF(
Table1[[#This Row],[Budget_Margin]]&gt;0,
(Table1[[#This Row],[Gross_Margin]]-Table1[[#This Row],[Budget_Margin]]) / Table1[[#This Row],[Budget_Margin]],
(Table1[[#This Row],[Gross_Margin]]-Table1[[#This Row],[Budget_Margin]]) / ABS(Table1[[#This Row],[Budget_Margin]])
)
)</f>
        <v>1.4285714285714285E-2</v>
      </c>
      <c r="X2973" s="5" t="str">
        <f>IF(Table1[[#This Row],[Margin_Var]]&gt;=0, "Above Budget", "Below Budget")</f>
        <v>Above Budget</v>
      </c>
      <c r="Y2973" s="5">
        <f>IFERROR(Table1[[#This Row],[Gross_Margin]]/Table1[[#This Row],[Actual_Sales]],0)</f>
        <v>0.57258064516129037</v>
      </c>
      <c r="Z2973" s="5">
        <f>Table1[[#This Row],[Actual_Profit]]/Table1[[#This Row],[Actual_Sales]]</f>
        <v>0.20967741935483872</v>
      </c>
      <c r="AA2973">
        <v>45</v>
      </c>
      <c r="AB2973" s="5">
        <f>IFERROR(Table1[[#This Row],[Expenses]]/Table1[[#This Row],[Actual_Sales]],0)</f>
        <v>0.36290322580645162</v>
      </c>
      <c r="AC2973">
        <v>17</v>
      </c>
      <c r="AD2973">
        <v>299</v>
      </c>
      <c r="AE2973" s="5">
        <f>IFERROR(Table1[[#This Row],[Inventory]]/Table1[[#This Row],[Actual_Sales]],0)</f>
        <v>2.411290322580645</v>
      </c>
    </row>
    <row r="2974" spans="1:31" x14ac:dyDescent="0.25">
      <c r="A2974">
        <v>102</v>
      </c>
      <c r="B2974">
        <v>603</v>
      </c>
      <c r="C2974">
        <v>2</v>
      </c>
      <c r="D2974" s="2">
        <v>40179</v>
      </c>
      <c r="E2974">
        <v>120</v>
      </c>
      <c r="F2974">
        <v>110</v>
      </c>
      <c r="G2974">
        <f>Table1[[#This Row],[Actual_Sales]]-Table1[[#This Row],[Budget_Sales]]</f>
        <v>10</v>
      </c>
      <c r="H2974" s="5">
        <f>IF(
Table1[[#This Row],[Budget_Sales]]=0,
"",
IF(
Table1[[#This Row],[Budget_Sales]]&gt;0,
(Table1[[#This Row],[Actual_Sales]]-Table1[[#This Row],[Budget_Sales]])/Table1[[#This Row],[Budget_Sales]],
(Table1[[#This Row],[Actual_Sales]]-Table1[[#This Row],[Budget_Sales]])/ABS(Table1[[#This Row],[Budget_Sales]])
)
)</f>
        <v>9.0909090909090912E-2</v>
      </c>
      <c r="I2974" s="5" t="str">
        <f>IF(Table1[[#This Row],[Sales_Var]]&gt;=0,"Above Budget","Below Budget")</f>
        <v>Above Budget</v>
      </c>
      <c r="J2974">
        <f>Table1[[#This Row],[Actual_Sales]]-(Table1[[#This Row],[COGS]]+Table1[[#This Row],[Expenses]])</f>
        <v>25</v>
      </c>
      <c r="K2974">
        <v>40</v>
      </c>
      <c r="L2974">
        <f>Table1[[#This Row],[Actual_Profit]]-Table1[[#This Row],[Budget_Profit]]</f>
        <v>-15</v>
      </c>
      <c r="M2974" s="5">
        <f>IF(
Table1[[#This Row],[Budget_Profit]]=0,
"",
IF(
Table1[[#This Row],[Budget_Profit]]&gt;0,
(Table1[[#This Row],[Actual_Profit]]-Table1[[#This Row],[Budget_Profit]])/Table1[[#This Row],[Budget_Profit]],
(Table1[[#This Row],[Actual_Profit]]-Table1[[#This Row],[Budget_Profit]])/ABS(Table1[[#This Row],[Budget_Profit]])
)
)</f>
        <v>-0.375</v>
      </c>
      <c r="N2974" s="5" t="str">
        <f>IF(Table1[[#This Row],[Profit_Var]]&gt;=0, "Above Budget", "Below Budget")</f>
        <v>Below Budget</v>
      </c>
      <c r="O2974">
        <v>48</v>
      </c>
      <c r="P2974">
        <v>40</v>
      </c>
      <c r="Q2974">
        <f>Table1[[#This Row],[COGS]]-Table1[[#This Row],[Budget_COGS]]</f>
        <v>8</v>
      </c>
      <c r="R2974" s="5">
        <f>IF(
Table1[[#This Row],[Budget_COGS]]=0,
"",
IF(
Table1[[#This Row],[Budget_COGS]]&gt;0,
(Table1[[#This Row],[Budget_COGS]]-Table1[[#This Row],[COGS]]) / Table1[[#This Row],[Budget_COGS]],
(Table1[[#This Row],[Budget_COGS]]-Table1[[#This Row],[COGS]]) / ABS(Table1[[#This Row],[Budget_COGS]])
)
)</f>
        <v>-0.2</v>
      </c>
      <c r="S2974" s="5" t="str">
        <f>IF(Table1[[#This Row],[COGS _Var]]&gt;=0, "Above Budget", "Below Budget")</f>
        <v>Above Budget</v>
      </c>
      <c r="T2974">
        <f>Table1[[#This Row],[Actual_Sales]]-Table1[[#This Row],[COGS]]</f>
        <v>72</v>
      </c>
      <c r="U2974">
        <v>70</v>
      </c>
      <c r="V2974">
        <f>Table1[[#This Row],[Gross_Margin]]-Table1[[#This Row],[Budget_Margin]]</f>
        <v>2</v>
      </c>
      <c r="W2974" s="5">
        <f>IF(
Table1[[#This Row],[Budget_Margin]]=0,
"",
IF(
Table1[[#This Row],[Budget_Margin]]&gt;0,
(Table1[[#This Row],[Gross_Margin]]-Table1[[#This Row],[Budget_Margin]]) / Table1[[#This Row],[Budget_Margin]],
(Table1[[#This Row],[Gross_Margin]]-Table1[[#This Row],[Budget_Margin]]) / ABS(Table1[[#This Row],[Budget_Margin]])
)
)</f>
        <v>2.8571428571428571E-2</v>
      </c>
      <c r="X2974" s="5" t="str">
        <f>IF(Table1[[#This Row],[Margin_Var]]&gt;=0, "Above Budget", "Below Budget")</f>
        <v>Above Budget</v>
      </c>
      <c r="Y2974" s="5">
        <f>IFERROR(Table1[[#This Row],[Gross_Margin]]/Table1[[#This Row],[Actual_Sales]],0)</f>
        <v>0.6</v>
      </c>
      <c r="Z2974" s="5">
        <f>Table1[[#This Row],[Actual_Profit]]/Table1[[#This Row],[Actual_Sales]]</f>
        <v>0.20833333333333334</v>
      </c>
      <c r="AA2974">
        <v>47</v>
      </c>
      <c r="AB2974" s="5">
        <f>IFERROR(Table1[[#This Row],[Expenses]]/Table1[[#This Row],[Actual_Sales]],0)</f>
        <v>0.39166666666666666</v>
      </c>
      <c r="AC2974">
        <v>15</v>
      </c>
      <c r="AD2974">
        <v>372</v>
      </c>
      <c r="AE2974" s="5">
        <f>IFERROR(Table1[[#This Row],[Inventory]]/Table1[[#This Row],[Actual_Sales]],0)</f>
        <v>3.1</v>
      </c>
    </row>
    <row r="2975" spans="1:31" x14ac:dyDescent="0.25">
      <c r="A2975">
        <v>57</v>
      </c>
      <c r="B2975">
        <v>435</v>
      </c>
      <c r="C2975">
        <v>9</v>
      </c>
      <c r="D2975" s="2">
        <v>40179</v>
      </c>
      <c r="E2975">
        <v>120</v>
      </c>
      <c r="F2975">
        <v>100</v>
      </c>
      <c r="G2975">
        <f>Table1[[#This Row],[Actual_Sales]]-Table1[[#This Row],[Budget_Sales]]</f>
        <v>20</v>
      </c>
      <c r="H2975" s="5">
        <f>IF(
Table1[[#This Row],[Budget_Sales]]=0,
"",
IF(
Table1[[#This Row],[Budget_Sales]]&gt;0,
(Table1[[#This Row],[Actual_Sales]]-Table1[[#This Row],[Budget_Sales]])/Table1[[#This Row],[Budget_Sales]],
(Table1[[#This Row],[Actual_Sales]]-Table1[[#This Row],[Budget_Sales]])/ABS(Table1[[#This Row],[Budget_Sales]])
)
)</f>
        <v>0.2</v>
      </c>
      <c r="I2975" s="5" t="str">
        <f>IF(Table1[[#This Row],[Sales_Var]]&gt;=0,"Above Budget","Below Budget")</f>
        <v>Above Budget</v>
      </c>
      <c r="J2975">
        <f>Table1[[#This Row],[Actual_Sales]]-(Table1[[#This Row],[COGS]]+Table1[[#This Row],[Expenses]])</f>
        <v>25</v>
      </c>
      <c r="K2975">
        <v>30</v>
      </c>
      <c r="L2975">
        <f>Table1[[#This Row],[Actual_Profit]]-Table1[[#This Row],[Budget_Profit]]</f>
        <v>-5</v>
      </c>
      <c r="M2975" s="5">
        <f>IF(
Table1[[#This Row],[Budget_Profit]]=0,
"",
IF(
Table1[[#This Row],[Budget_Profit]]&gt;0,
(Table1[[#This Row],[Actual_Profit]]-Table1[[#This Row],[Budget_Profit]])/Table1[[#This Row],[Budget_Profit]],
(Table1[[#This Row],[Actual_Profit]]-Table1[[#This Row],[Budget_Profit]])/ABS(Table1[[#This Row],[Budget_Profit]])
)
)</f>
        <v>-0.16666666666666666</v>
      </c>
      <c r="N2975" s="5" t="str">
        <f>IF(Table1[[#This Row],[Profit_Var]]&gt;=0, "Above Budget", "Below Budget")</f>
        <v>Below Budget</v>
      </c>
      <c r="O2975">
        <v>48</v>
      </c>
      <c r="P2975">
        <v>40</v>
      </c>
      <c r="Q2975">
        <f>Table1[[#This Row],[COGS]]-Table1[[#This Row],[Budget_COGS]]</f>
        <v>8</v>
      </c>
      <c r="R2975" s="5">
        <f>IF(
Table1[[#This Row],[Budget_COGS]]=0,
"",
IF(
Table1[[#This Row],[Budget_COGS]]&gt;0,
(Table1[[#This Row],[Budget_COGS]]-Table1[[#This Row],[COGS]]) / Table1[[#This Row],[Budget_COGS]],
(Table1[[#This Row],[Budget_COGS]]-Table1[[#This Row],[COGS]]) / ABS(Table1[[#This Row],[Budget_COGS]])
)
)</f>
        <v>-0.2</v>
      </c>
      <c r="S2975" s="5" t="str">
        <f>IF(Table1[[#This Row],[COGS _Var]]&gt;=0, "Above Budget", "Below Budget")</f>
        <v>Above Budget</v>
      </c>
      <c r="T2975">
        <f>Table1[[#This Row],[Actual_Sales]]-Table1[[#This Row],[COGS]]</f>
        <v>72</v>
      </c>
      <c r="U2975">
        <v>60</v>
      </c>
      <c r="V2975">
        <f>Table1[[#This Row],[Gross_Margin]]-Table1[[#This Row],[Budget_Margin]]</f>
        <v>12</v>
      </c>
      <c r="W2975" s="5">
        <f>IF(
Table1[[#This Row],[Budget_Margin]]=0,
"",
IF(
Table1[[#This Row],[Budget_Margin]]&gt;0,
(Table1[[#This Row],[Gross_Margin]]-Table1[[#This Row],[Budget_Margin]]) / Table1[[#This Row],[Budget_Margin]],
(Table1[[#This Row],[Gross_Margin]]-Table1[[#This Row],[Budget_Margin]]) / ABS(Table1[[#This Row],[Budget_Margin]])
)
)</f>
        <v>0.2</v>
      </c>
      <c r="X2975" s="5" t="str">
        <f>IF(Table1[[#This Row],[Margin_Var]]&gt;=0, "Above Budget", "Below Budget")</f>
        <v>Above Budget</v>
      </c>
      <c r="Y2975" s="5">
        <f>IFERROR(Table1[[#This Row],[Gross_Margin]]/Table1[[#This Row],[Actual_Sales]],0)</f>
        <v>0.6</v>
      </c>
      <c r="Z2975" s="5">
        <f>Table1[[#This Row],[Actual_Profit]]/Table1[[#This Row],[Actual_Sales]]</f>
        <v>0.20833333333333334</v>
      </c>
      <c r="AA2975">
        <v>47</v>
      </c>
      <c r="AB2975" s="5">
        <f>IFERROR(Table1[[#This Row],[Expenses]]/Table1[[#This Row],[Actual_Sales]],0)</f>
        <v>0.39166666666666666</v>
      </c>
      <c r="AC2975">
        <v>15</v>
      </c>
      <c r="AD2975">
        <v>372</v>
      </c>
      <c r="AE2975" s="5">
        <f>IFERROR(Table1[[#This Row],[Inventory]]/Table1[[#This Row],[Actual_Sales]],0)</f>
        <v>3.1</v>
      </c>
    </row>
    <row r="2976" spans="1:31" x14ac:dyDescent="0.25">
      <c r="A2976">
        <v>3643</v>
      </c>
      <c r="B2976">
        <v>608</v>
      </c>
      <c r="C2976">
        <v>1</v>
      </c>
      <c r="D2976" s="2">
        <v>40787</v>
      </c>
      <c r="E2976">
        <v>159</v>
      </c>
      <c r="F2976">
        <v>150</v>
      </c>
      <c r="G2976">
        <f>Table1[[#This Row],[Actual_Sales]]-Table1[[#This Row],[Budget_Sales]]</f>
        <v>9</v>
      </c>
      <c r="H2976" s="5">
        <f>IF(
Table1[[#This Row],[Budget_Sales]]=0,
"",
IF(
Table1[[#This Row],[Budget_Sales]]&gt;0,
(Table1[[#This Row],[Actual_Sales]]-Table1[[#This Row],[Budget_Sales]])/Table1[[#This Row],[Budget_Sales]],
(Table1[[#This Row],[Actual_Sales]]-Table1[[#This Row],[Budget_Sales]])/ABS(Table1[[#This Row],[Budget_Sales]])
)
)</f>
        <v>0.06</v>
      </c>
      <c r="I2976" s="5" t="str">
        <f>IF(Table1[[#This Row],[Sales_Var]]&gt;=0,"Above Budget","Below Budget")</f>
        <v>Above Budget</v>
      </c>
      <c r="J2976">
        <f>Table1[[#This Row],[Actual_Sales]]-(Table1[[#This Row],[COGS]]+Table1[[#This Row],[Expenses]])</f>
        <v>33</v>
      </c>
      <c r="K2976">
        <v>30</v>
      </c>
      <c r="L2976">
        <f>Table1[[#This Row],[Actual_Profit]]-Table1[[#This Row],[Budget_Profit]]</f>
        <v>3</v>
      </c>
      <c r="M2976" s="5">
        <f>IF(
Table1[[#This Row],[Budget_Profit]]=0,
"",
IF(
Table1[[#This Row],[Budget_Profit]]&gt;0,
(Table1[[#This Row],[Actual_Profit]]-Table1[[#This Row],[Budget_Profit]])/Table1[[#This Row],[Budget_Profit]],
(Table1[[#This Row],[Actual_Profit]]-Table1[[#This Row],[Budget_Profit]])/ABS(Table1[[#This Row],[Budget_Profit]])
)
)</f>
        <v>0.1</v>
      </c>
      <c r="N2976" s="5" t="str">
        <f>IF(Table1[[#This Row],[Profit_Var]]&gt;=0, "Above Budget", "Below Budget")</f>
        <v>Above Budget</v>
      </c>
      <c r="O2976">
        <v>67</v>
      </c>
      <c r="P2976">
        <v>70</v>
      </c>
      <c r="Q2976">
        <f>Table1[[#This Row],[COGS]]-Table1[[#This Row],[Budget_COGS]]</f>
        <v>-3</v>
      </c>
      <c r="R2976" s="5">
        <f>IF(
Table1[[#This Row],[Budget_COGS]]=0,
"",
IF(
Table1[[#This Row],[Budget_COGS]]&gt;0,
(Table1[[#This Row],[Budget_COGS]]-Table1[[#This Row],[COGS]]) / Table1[[#This Row],[Budget_COGS]],
(Table1[[#This Row],[Budget_COGS]]-Table1[[#This Row],[COGS]]) / ABS(Table1[[#This Row],[Budget_COGS]])
)
)</f>
        <v>4.2857142857142858E-2</v>
      </c>
      <c r="S2976" s="5" t="str">
        <f>IF(Table1[[#This Row],[COGS _Var]]&gt;=0, "Above Budget", "Below Budget")</f>
        <v>Below Budget</v>
      </c>
      <c r="T2976">
        <f>Table1[[#This Row],[Actual_Sales]]-Table1[[#This Row],[COGS]]</f>
        <v>92</v>
      </c>
      <c r="U2976">
        <v>80</v>
      </c>
      <c r="V2976">
        <f>Table1[[#This Row],[Gross_Margin]]-Table1[[#This Row],[Budget_Margin]]</f>
        <v>12</v>
      </c>
      <c r="W2976" s="5">
        <f>IF(
Table1[[#This Row],[Budget_Margin]]=0,
"",
IF(
Table1[[#This Row],[Budget_Margin]]&gt;0,
(Table1[[#This Row],[Gross_Margin]]-Table1[[#This Row],[Budget_Margin]]) / Table1[[#This Row],[Budget_Margin]],
(Table1[[#This Row],[Gross_Margin]]-Table1[[#This Row],[Budget_Margin]]) / ABS(Table1[[#This Row],[Budget_Margin]])
)
)</f>
        <v>0.15</v>
      </c>
      <c r="X2976" s="5" t="str">
        <f>IF(Table1[[#This Row],[Margin_Var]]&gt;=0, "Above Budget", "Below Budget")</f>
        <v>Above Budget</v>
      </c>
      <c r="Y2976" s="5">
        <f>IFERROR(Table1[[#This Row],[Gross_Margin]]/Table1[[#This Row],[Actual_Sales]],0)</f>
        <v>0.57861635220125784</v>
      </c>
      <c r="Z2976" s="5">
        <f>Table1[[#This Row],[Actual_Profit]]/Table1[[#This Row],[Actual_Sales]]</f>
        <v>0.20754716981132076</v>
      </c>
      <c r="AA2976">
        <v>59</v>
      </c>
      <c r="AB2976" s="5">
        <f>IFERROR(Table1[[#This Row],[Expenses]]/Table1[[#This Row],[Actual_Sales]],0)</f>
        <v>0.37106918238993708</v>
      </c>
      <c r="AC2976">
        <v>25</v>
      </c>
      <c r="AD2976">
        <v>391</v>
      </c>
      <c r="AE2976" s="5">
        <f>IFERROR(Table1[[#This Row],[Inventory]]/Table1[[#This Row],[Actual_Sales]],0)</f>
        <v>2.459119496855346</v>
      </c>
    </row>
    <row r="2977" spans="1:31" x14ac:dyDescent="0.25">
      <c r="A2977">
        <v>3578</v>
      </c>
      <c r="B2977">
        <v>360</v>
      </c>
      <c r="C2977">
        <v>5</v>
      </c>
      <c r="D2977" s="2">
        <v>40787</v>
      </c>
      <c r="E2977">
        <v>159</v>
      </c>
      <c r="F2977">
        <v>140</v>
      </c>
      <c r="G2977">
        <f>Table1[[#This Row],[Actual_Sales]]-Table1[[#This Row],[Budget_Sales]]</f>
        <v>19</v>
      </c>
      <c r="H2977" s="5">
        <f>IF(
Table1[[#This Row],[Budget_Sales]]=0,
"",
IF(
Table1[[#This Row],[Budget_Sales]]&gt;0,
(Table1[[#This Row],[Actual_Sales]]-Table1[[#This Row],[Budget_Sales]])/Table1[[#This Row],[Budget_Sales]],
(Table1[[#This Row],[Actual_Sales]]-Table1[[#This Row],[Budget_Sales]])/ABS(Table1[[#This Row],[Budget_Sales]])
)
)</f>
        <v>0.1357142857142857</v>
      </c>
      <c r="I2977" s="5" t="str">
        <f>IF(Table1[[#This Row],[Sales_Var]]&gt;=0,"Above Budget","Below Budget")</f>
        <v>Above Budget</v>
      </c>
      <c r="J2977">
        <f>Table1[[#This Row],[Actual_Sales]]-(Table1[[#This Row],[COGS]]+Table1[[#This Row],[Expenses]])</f>
        <v>33</v>
      </c>
      <c r="K2977">
        <v>30</v>
      </c>
      <c r="L2977">
        <f>Table1[[#This Row],[Actual_Profit]]-Table1[[#This Row],[Budget_Profit]]</f>
        <v>3</v>
      </c>
      <c r="M2977" s="5">
        <f>IF(
Table1[[#This Row],[Budget_Profit]]=0,
"",
IF(
Table1[[#This Row],[Budget_Profit]]&gt;0,
(Table1[[#This Row],[Actual_Profit]]-Table1[[#This Row],[Budget_Profit]])/Table1[[#This Row],[Budget_Profit]],
(Table1[[#This Row],[Actual_Profit]]-Table1[[#This Row],[Budget_Profit]])/ABS(Table1[[#This Row],[Budget_Profit]])
)
)</f>
        <v>0.1</v>
      </c>
      <c r="N2977" s="5" t="str">
        <f>IF(Table1[[#This Row],[Profit_Var]]&gt;=0, "Above Budget", "Below Budget")</f>
        <v>Above Budget</v>
      </c>
      <c r="O2977">
        <v>67</v>
      </c>
      <c r="P2977">
        <v>60</v>
      </c>
      <c r="Q2977">
        <f>Table1[[#This Row],[COGS]]-Table1[[#This Row],[Budget_COGS]]</f>
        <v>7</v>
      </c>
      <c r="R2977" s="5">
        <f>IF(
Table1[[#This Row],[Budget_COGS]]=0,
"",
IF(
Table1[[#This Row],[Budget_COGS]]&gt;0,
(Table1[[#This Row],[Budget_COGS]]-Table1[[#This Row],[COGS]]) / Table1[[#This Row],[Budget_COGS]],
(Table1[[#This Row],[Budget_COGS]]-Table1[[#This Row],[COGS]]) / ABS(Table1[[#This Row],[Budget_COGS]])
)
)</f>
        <v>-0.11666666666666667</v>
      </c>
      <c r="S2977" s="5" t="str">
        <f>IF(Table1[[#This Row],[COGS _Var]]&gt;=0, "Above Budget", "Below Budget")</f>
        <v>Above Budget</v>
      </c>
      <c r="T2977">
        <f>Table1[[#This Row],[Actual_Sales]]-Table1[[#This Row],[COGS]]</f>
        <v>92</v>
      </c>
      <c r="U2977">
        <v>80</v>
      </c>
      <c r="V2977">
        <f>Table1[[#This Row],[Gross_Margin]]-Table1[[#This Row],[Budget_Margin]]</f>
        <v>12</v>
      </c>
      <c r="W2977" s="5">
        <f>IF(
Table1[[#This Row],[Budget_Margin]]=0,
"",
IF(
Table1[[#This Row],[Budget_Margin]]&gt;0,
(Table1[[#This Row],[Gross_Margin]]-Table1[[#This Row],[Budget_Margin]]) / Table1[[#This Row],[Budget_Margin]],
(Table1[[#This Row],[Gross_Margin]]-Table1[[#This Row],[Budget_Margin]]) / ABS(Table1[[#This Row],[Budget_Margin]])
)
)</f>
        <v>0.15</v>
      </c>
      <c r="X2977" s="5" t="str">
        <f>IF(Table1[[#This Row],[Margin_Var]]&gt;=0, "Above Budget", "Below Budget")</f>
        <v>Above Budget</v>
      </c>
      <c r="Y2977" s="5">
        <f>IFERROR(Table1[[#This Row],[Gross_Margin]]/Table1[[#This Row],[Actual_Sales]],0)</f>
        <v>0.57861635220125784</v>
      </c>
      <c r="Z2977" s="5">
        <f>Table1[[#This Row],[Actual_Profit]]/Table1[[#This Row],[Actual_Sales]]</f>
        <v>0.20754716981132076</v>
      </c>
      <c r="AA2977">
        <v>59</v>
      </c>
      <c r="AB2977" s="5">
        <f>IFERROR(Table1[[#This Row],[Expenses]]/Table1[[#This Row],[Actual_Sales]],0)</f>
        <v>0.37106918238993708</v>
      </c>
      <c r="AC2977">
        <v>25</v>
      </c>
      <c r="AD2977">
        <v>391</v>
      </c>
      <c r="AE2977" s="5">
        <f>IFERROR(Table1[[#This Row],[Inventory]]/Table1[[#This Row],[Actual_Sales]],0)</f>
        <v>2.459119496855346</v>
      </c>
    </row>
    <row r="2978" spans="1:31" x14ac:dyDescent="0.25">
      <c r="A2978">
        <v>1858</v>
      </c>
      <c r="B2978">
        <v>573</v>
      </c>
      <c r="C2978">
        <v>2</v>
      </c>
      <c r="D2978" s="2">
        <v>40483</v>
      </c>
      <c r="E2978">
        <v>184</v>
      </c>
      <c r="F2978">
        <v>180</v>
      </c>
      <c r="G2978">
        <f>Table1[[#This Row],[Actual_Sales]]-Table1[[#This Row],[Budget_Sales]]</f>
        <v>4</v>
      </c>
      <c r="H2978" s="5">
        <f>IF(
Table1[[#This Row],[Budget_Sales]]=0,
"",
IF(
Table1[[#This Row],[Budget_Sales]]&gt;0,
(Table1[[#This Row],[Actual_Sales]]-Table1[[#This Row],[Budget_Sales]])/Table1[[#This Row],[Budget_Sales]],
(Table1[[#This Row],[Actual_Sales]]-Table1[[#This Row],[Budget_Sales]])/ABS(Table1[[#This Row],[Budget_Sales]])
)
)</f>
        <v>2.2222222222222223E-2</v>
      </c>
      <c r="I2978" s="5" t="str">
        <f>IF(Table1[[#This Row],[Sales_Var]]&gt;=0,"Above Budget","Below Budget")</f>
        <v>Above Budget</v>
      </c>
      <c r="J2978">
        <f>Table1[[#This Row],[Actual_Sales]]-(Table1[[#This Row],[COGS]]+Table1[[#This Row],[Expenses]])</f>
        <v>38</v>
      </c>
      <c r="K2978">
        <v>40</v>
      </c>
      <c r="L2978">
        <f>Table1[[#This Row],[Actual_Profit]]-Table1[[#This Row],[Budget_Profit]]</f>
        <v>-2</v>
      </c>
      <c r="M2978" s="5">
        <f>IF(
Table1[[#This Row],[Budget_Profit]]=0,
"",
IF(
Table1[[#This Row],[Budget_Profit]]&gt;0,
(Table1[[#This Row],[Actual_Profit]]-Table1[[#This Row],[Budget_Profit]])/Table1[[#This Row],[Budget_Profit]],
(Table1[[#This Row],[Actual_Profit]]-Table1[[#This Row],[Budget_Profit]])/ABS(Table1[[#This Row],[Budget_Profit]])
)
)</f>
        <v>-0.05</v>
      </c>
      <c r="N2978" s="5" t="str">
        <f>IF(Table1[[#This Row],[Profit_Var]]&gt;=0, "Above Budget", "Below Budget")</f>
        <v>Below Budget</v>
      </c>
      <c r="O2978">
        <v>82</v>
      </c>
      <c r="P2978">
        <v>80</v>
      </c>
      <c r="Q2978">
        <f>Table1[[#This Row],[COGS]]-Table1[[#This Row],[Budget_COGS]]</f>
        <v>2</v>
      </c>
      <c r="R2978" s="5">
        <f>IF(
Table1[[#This Row],[Budget_COGS]]=0,
"",
IF(
Table1[[#This Row],[Budget_COGS]]&gt;0,
(Table1[[#This Row],[Budget_COGS]]-Table1[[#This Row],[COGS]]) / Table1[[#This Row],[Budget_COGS]],
(Table1[[#This Row],[Budget_COGS]]-Table1[[#This Row],[COGS]]) / ABS(Table1[[#This Row],[Budget_COGS]])
)
)</f>
        <v>-2.5000000000000001E-2</v>
      </c>
      <c r="S2978" s="5" t="str">
        <f>IF(Table1[[#This Row],[COGS _Var]]&gt;=0, "Above Budget", "Below Budget")</f>
        <v>Above Budget</v>
      </c>
      <c r="T2978">
        <f>Table1[[#This Row],[Actual_Sales]]-Table1[[#This Row],[COGS]]</f>
        <v>102</v>
      </c>
      <c r="U2978">
        <v>100</v>
      </c>
      <c r="V2978">
        <f>Table1[[#This Row],[Gross_Margin]]-Table1[[#This Row],[Budget_Margin]]</f>
        <v>2</v>
      </c>
      <c r="W2978" s="5">
        <f>IF(
Table1[[#This Row],[Budget_Margin]]=0,
"",
IF(
Table1[[#This Row],[Budget_Margin]]&gt;0,
(Table1[[#This Row],[Gross_Margin]]-Table1[[#This Row],[Budget_Margin]]) / Table1[[#This Row],[Budget_Margin]],
(Table1[[#This Row],[Gross_Margin]]-Table1[[#This Row],[Budget_Margin]]) / ABS(Table1[[#This Row],[Budget_Margin]])
)
)</f>
        <v>0.02</v>
      </c>
      <c r="X2978" s="5" t="str">
        <f>IF(Table1[[#This Row],[Margin_Var]]&gt;=0, "Above Budget", "Below Budget")</f>
        <v>Above Budget</v>
      </c>
      <c r="Y2978" s="5">
        <f>IFERROR(Table1[[#This Row],[Gross_Margin]]/Table1[[#This Row],[Actual_Sales]],0)</f>
        <v>0.55434782608695654</v>
      </c>
      <c r="Z2978" s="5">
        <f>Table1[[#This Row],[Actual_Profit]]/Table1[[#This Row],[Actual_Sales]]</f>
        <v>0.20652173913043478</v>
      </c>
      <c r="AA2978">
        <v>64</v>
      </c>
      <c r="AB2978" s="5">
        <f>IFERROR(Table1[[#This Row],[Expenses]]/Table1[[#This Row],[Actual_Sales]],0)</f>
        <v>0.34782608695652173</v>
      </c>
      <c r="AC2978">
        <v>31</v>
      </c>
      <c r="AD2978">
        <v>601</v>
      </c>
      <c r="AE2978" s="5">
        <f>IFERROR(Table1[[#This Row],[Inventory]]/Table1[[#This Row],[Actual_Sales]],0)</f>
        <v>3.2663043478260869</v>
      </c>
    </row>
    <row r="2979" spans="1:31" x14ac:dyDescent="0.25">
      <c r="A2979">
        <v>1914</v>
      </c>
      <c r="B2979">
        <v>801</v>
      </c>
      <c r="C2979">
        <v>3</v>
      </c>
      <c r="D2979" s="2">
        <v>40483</v>
      </c>
      <c r="E2979">
        <v>184</v>
      </c>
      <c r="F2979">
        <v>210</v>
      </c>
      <c r="G2979">
        <f>Table1[[#This Row],[Actual_Sales]]-Table1[[#This Row],[Budget_Sales]]</f>
        <v>-26</v>
      </c>
      <c r="H2979" s="5">
        <f>IF(
Table1[[#This Row],[Budget_Sales]]=0,
"",
IF(
Table1[[#This Row],[Budget_Sales]]&gt;0,
(Table1[[#This Row],[Actual_Sales]]-Table1[[#This Row],[Budget_Sales]])/Table1[[#This Row],[Budget_Sales]],
(Table1[[#This Row],[Actual_Sales]]-Table1[[#This Row],[Budget_Sales]])/ABS(Table1[[#This Row],[Budget_Sales]])
)
)</f>
        <v>-0.12380952380952381</v>
      </c>
      <c r="I2979" s="5" t="str">
        <f>IF(Table1[[#This Row],[Sales_Var]]&gt;=0,"Above Budget","Below Budget")</f>
        <v>Below Budget</v>
      </c>
      <c r="J2979">
        <f>Table1[[#This Row],[Actual_Sales]]-(Table1[[#This Row],[COGS]]+Table1[[#This Row],[Expenses]])</f>
        <v>38</v>
      </c>
      <c r="K2979">
        <v>60</v>
      </c>
      <c r="L2979">
        <f>Table1[[#This Row],[Actual_Profit]]-Table1[[#This Row],[Budget_Profit]]</f>
        <v>-22</v>
      </c>
      <c r="M2979" s="5">
        <f>IF(
Table1[[#This Row],[Budget_Profit]]=0,
"",
IF(
Table1[[#This Row],[Budget_Profit]]&gt;0,
(Table1[[#This Row],[Actual_Profit]]-Table1[[#This Row],[Budget_Profit]])/Table1[[#This Row],[Budget_Profit]],
(Table1[[#This Row],[Actual_Profit]]-Table1[[#This Row],[Budget_Profit]])/ABS(Table1[[#This Row],[Budget_Profit]])
)
)</f>
        <v>-0.36666666666666664</v>
      </c>
      <c r="N2979" s="5" t="str">
        <f>IF(Table1[[#This Row],[Profit_Var]]&gt;=0, "Above Budget", "Below Budget")</f>
        <v>Below Budget</v>
      </c>
      <c r="O2979">
        <v>82</v>
      </c>
      <c r="P2979">
        <v>90</v>
      </c>
      <c r="Q2979">
        <f>Table1[[#This Row],[COGS]]-Table1[[#This Row],[Budget_COGS]]</f>
        <v>-8</v>
      </c>
      <c r="R2979" s="5">
        <f>IF(
Table1[[#This Row],[Budget_COGS]]=0,
"",
IF(
Table1[[#This Row],[Budget_COGS]]&gt;0,
(Table1[[#This Row],[Budget_COGS]]-Table1[[#This Row],[COGS]]) / Table1[[#This Row],[Budget_COGS]],
(Table1[[#This Row],[Budget_COGS]]-Table1[[#This Row],[COGS]]) / ABS(Table1[[#This Row],[Budget_COGS]])
)
)</f>
        <v>8.8888888888888892E-2</v>
      </c>
      <c r="S2979" s="5" t="str">
        <f>IF(Table1[[#This Row],[COGS _Var]]&gt;=0, "Above Budget", "Below Budget")</f>
        <v>Below Budget</v>
      </c>
      <c r="T2979">
        <f>Table1[[#This Row],[Actual_Sales]]-Table1[[#This Row],[COGS]]</f>
        <v>102</v>
      </c>
      <c r="U2979">
        <v>120</v>
      </c>
      <c r="V2979">
        <f>Table1[[#This Row],[Gross_Margin]]-Table1[[#This Row],[Budget_Margin]]</f>
        <v>-18</v>
      </c>
      <c r="W2979" s="5">
        <f>IF(
Table1[[#This Row],[Budget_Margin]]=0,
"",
IF(
Table1[[#This Row],[Budget_Margin]]&gt;0,
(Table1[[#This Row],[Gross_Margin]]-Table1[[#This Row],[Budget_Margin]]) / Table1[[#This Row],[Budget_Margin]],
(Table1[[#This Row],[Gross_Margin]]-Table1[[#This Row],[Budget_Margin]]) / ABS(Table1[[#This Row],[Budget_Margin]])
)
)</f>
        <v>-0.15</v>
      </c>
      <c r="X2979" s="5" t="str">
        <f>IF(Table1[[#This Row],[Margin_Var]]&gt;=0, "Above Budget", "Below Budget")</f>
        <v>Below Budget</v>
      </c>
      <c r="Y2979" s="5">
        <f>IFERROR(Table1[[#This Row],[Gross_Margin]]/Table1[[#This Row],[Actual_Sales]],0)</f>
        <v>0.55434782608695654</v>
      </c>
      <c r="Z2979" s="5">
        <f>Table1[[#This Row],[Actual_Profit]]/Table1[[#This Row],[Actual_Sales]]</f>
        <v>0.20652173913043478</v>
      </c>
      <c r="AA2979">
        <v>64</v>
      </c>
      <c r="AB2979" s="5">
        <f>IFERROR(Table1[[#This Row],[Expenses]]/Table1[[#This Row],[Actual_Sales]],0)</f>
        <v>0.34782608695652173</v>
      </c>
      <c r="AC2979">
        <v>31</v>
      </c>
      <c r="AD2979">
        <v>601</v>
      </c>
      <c r="AE2979" s="5">
        <f>IFERROR(Table1[[#This Row],[Inventory]]/Table1[[#This Row],[Actual_Sales]],0)</f>
        <v>3.2663043478260869</v>
      </c>
    </row>
    <row r="2980" spans="1:31" x14ac:dyDescent="0.25">
      <c r="A2980">
        <v>1805</v>
      </c>
      <c r="B2980">
        <v>337</v>
      </c>
      <c r="C2980">
        <v>9</v>
      </c>
      <c r="D2980" s="2">
        <v>40483</v>
      </c>
      <c r="E2980">
        <v>184</v>
      </c>
      <c r="F2980">
        <v>170</v>
      </c>
      <c r="G2980">
        <f>Table1[[#This Row],[Actual_Sales]]-Table1[[#This Row],[Budget_Sales]]</f>
        <v>14</v>
      </c>
      <c r="H2980" s="5">
        <f>IF(
Table1[[#This Row],[Budget_Sales]]=0,
"",
IF(
Table1[[#This Row],[Budget_Sales]]&gt;0,
(Table1[[#This Row],[Actual_Sales]]-Table1[[#This Row],[Budget_Sales]])/Table1[[#This Row],[Budget_Sales]],
(Table1[[#This Row],[Actual_Sales]]-Table1[[#This Row],[Budget_Sales]])/ABS(Table1[[#This Row],[Budget_Sales]])
)
)</f>
        <v>8.2352941176470587E-2</v>
      </c>
      <c r="I2980" s="5" t="str">
        <f>IF(Table1[[#This Row],[Sales_Var]]&gt;=0,"Above Budget","Below Budget")</f>
        <v>Above Budget</v>
      </c>
      <c r="J2980">
        <f>Table1[[#This Row],[Actual_Sales]]-(Table1[[#This Row],[COGS]]+Table1[[#This Row],[Expenses]])</f>
        <v>38</v>
      </c>
      <c r="K2980">
        <v>40</v>
      </c>
      <c r="L2980">
        <f>Table1[[#This Row],[Actual_Profit]]-Table1[[#This Row],[Budget_Profit]]</f>
        <v>-2</v>
      </c>
      <c r="M2980" s="5">
        <f>IF(
Table1[[#This Row],[Budget_Profit]]=0,
"",
IF(
Table1[[#This Row],[Budget_Profit]]&gt;0,
(Table1[[#This Row],[Actual_Profit]]-Table1[[#This Row],[Budget_Profit]])/Table1[[#This Row],[Budget_Profit]],
(Table1[[#This Row],[Actual_Profit]]-Table1[[#This Row],[Budget_Profit]])/ABS(Table1[[#This Row],[Budget_Profit]])
)
)</f>
        <v>-0.05</v>
      </c>
      <c r="N2980" s="5" t="str">
        <f>IF(Table1[[#This Row],[Profit_Var]]&gt;=0, "Above Budget", "Below Budget")</f>
        <v>Below Budget</v>
      </c>
      <c r="O2980">
        <v>82</v>
      </c>
      <c r="P2980">
        <v>70</v>
      </c>
      <c r="Q2980">
        <f>Table1[[#This Row],[COGS]]-Table1[[#This Row],[Budget_COGS]]</f>
        <v>12</v>
      </c>
      <c r="R2980" s="5">
        <f>IF(
Table1[[#This Row],[Budget_COGS]]=0,
"",
IF(
Table1[[#This Row],[Budget_COGS]]&gt;0,
(Table1[[#This Row],[Budget_COGS]]-Table1[[#This Row],[COGS]]) / Table1[[#This Row],[Budget_COGS]],
(Table1[[#This Row],[Budget_COGS]]-Table1[[#This Row],[COGS]]) / ABS(Table1[[#This Row],[Budget_COGS]])
)
)</f>
        <v>-0.17142857142857143</v>
      </c>
      <c r="S2980" s="5" t="str">
        <f>IF(Table1[[#This Row],[COGS _Var]]&gt;=0, "Above Budget", "Below Budget")</f>
        <v>Above Budget</v>
      </c>
      <c r="T2980">
        <f>Table1[[#This Row],[Actual_Sales]]-Table1[[#This Row],[COGS]]</f>
        <v>102</v>
      </c>
      <c r="U2980">
        <v>100</v>
      </c>
      <c r="V2980">
        <f>Table1[[#This Row],[Gross_Margin]]-Table1[[#This Row],[Budget_Margin]]</f>
        <v>2</v>
      </c>
      <c r="W2980" s="5">
        <f>IF(
Table1[[#This Row],[Budget_Margin]]=0,
"",
IF(
Table1[[#This Row],[Budget_Margin]]&gt;0,
(Table1[[#This Row],[Gross_Margin]]-Table1[[#This Row],[Budget_Margin]]) / Table1[[#This Row],[Budget_Margin]],
(Table1[[#This Row],[Gross_Margin]]-Table1[[#This Row],[Budget_Margin]]) / ABS(Table1[[#This Row],[Budget_Margin]])
)
)</f>
        <v>0.02</v>
      </c>
      <c r="X2980" s="5" t="str">
        <f>IF(Table1[[#This Row],[Margin_Var]]&gt;=0, "Above Budget", "Below Budget")</f>
        <v>Above Budget</v>
      </c>
      <c r="Y2980" s="5">
        <f>IFERROR(Table1[[#This Row],[Gross_Margin]]/Table1[[#This Row],[Actual_Sales]],0)</f>
        <v>0.55434782608695654</v>
      </c>
      <c r="Z2980" s="5">
        <f>Table1[[#This Row],[Actual_Profit]]/Table1[[#This Row],[Actual_Sales]]</f>
        <v>0.20652173913043478</v>
      </c>
      <c r="AA2980">
        <v>64</v>
      </c>
      <c r="AB2980" s="5">
        <f>IFERROR(Table1[[#This Row],[Expenses]]/Table1[[#This Row],[Actual_Sales]],0)</f>
        <v>0.34782608695652173</v>
      </c>
      <c r="AC2980">
        <v>31</v>
      </c>
      <c r="AD2980">
        <v>601</v>
      </c>
      <c r="AE2980" s="5">
        <f>IFERROR(Table1[[#This Row],[Inventory]]/Table1[[#This Row],[Actual_Sales]],0)</f>
        <v>3.2663043478260869</v>
      </c>
    </row>
    <row r="2981" spans="1:31" x14ac:dyDescent="0.25">
      <c r="A2981">
        <v>1922</v>
      </c>
      <c r="B2981">
        <v>860</v>
      </c>
      <c r="C2981">
        <v>9</v>
      </c>
      <c r="D2981" s="2">
        <v>40483</v>
      </c>
      <c r="E2981">
        <v>184</v>
      </c>
      <c r="F2981">
        <v>130</v>
      </c>
      <c r="G2981">
        <f>Table1[[#This Row],[Actual_Sales]]-Table1[[#This Row],[Budget_Sales]]</f>
        <v>54</v>
      </c>
      <c r="H2981" s="5">
        <f>IF(
Table1[[#This Row],[Budget_Sales]]=0,
"",
IF(
Table1[[#This Row],[Budget_Sales]]&gt;0,
(Table1[[#This Row],[Actual_Sales]]-Table1[[#This Row],[Budget_Sales]])/Table1[[#This Row],[Budget_Sales]],
(Table1[[#This Row],[Actual_Sales]]-Table1[[#This Row],[Budget_Sales]])/ABS(Table1[[#This Row],[Budget_Sales]])
)
)</f>
        <v>0.41538461538461541</v>
      </c>
      <c r="I2981" s="5" t="str">
        <f>IF(Table1[[#This Row],[Sales_Var]]&gt;=0,"Above Budget","Below Budget")</f>
        <v>Above Budget</v>
      </c>
      <c r="J2981">
        <f>Table1[[#This Row],[Actual_Sales]]-(Table1[[#This Row],[COGS]]+Table1[[#This Row],[Expenses]])</f>
        <v>38</v>
      </c>
      <c r="K2981">
        <v>30</v>
      </c>
      <c r="L2981">
        <f>Table1[[#This Row],[Actual_Profit]]-Table1[[#This Row],[Budget_Profit]]</f>
        <v>8</v>
      </c>
      <c r="M2981" s="5">
        <f>IF(
Table1[[#This Row],[Budget_Profit]]=0,
"",
IF(
Table1[[#This Row],[Budget_Profit]]&gt;0,
(Table1[[#This Row],[Actual_Profit]]-Table1[[#This Row],[Budget_Profit]])/Table1[[#This Row],[Budget_Profit]],
(Table1[[#This Row],[Actual_Profit]]-Table1[[#This Row],[Budget_Profit]])/ABS(Table1[[#This Row],[Budget_Profit]])
)
)</f>
        <v>0.26666666666666666</v>
      </c>
      <c r="N2981" s="5" t="str">
        <f>IF(Table1[[#This Row],[Profit_Var]]&gt;=0, "Above Budget", "Below Budget")</f>
        <v>Above Budget</v>
      </c>
      <c r="O2981">
        <v>82</v>
      </c>
      <c r="P2981">
        <v>60</v>
      </c>
      <c r="Q2981">
        <f>Table1[[#This Row],[COGS]]-Table1[[#This Row],[Budget_COGS]]</f>
        <v>22</v>
      </c>
      <c r="R2981" s="5">
        <f>IF(
Table1[[#This Row],[Budget_COGS]]=0,
"",
IF(
Table1[[#This Row],[Budget_COGS]]&gt;0,
(Table1[[#This Row],[Budget_COGS]]-Table1[[#This Row],[COGS]]) / Table1[[#This Row],[Budget_COGS]],
(Table1[[#This Row],[Budget_COGS]]-Table1[[#This Row],[COGS]]) / ABS(Table1[[#This Row],[Budget_COGS]])
)
)</f>
        <v>-0.36666666666666664</v>
      </c>
      <c r="S2981" s="5" t="str">
        <f>IF(Table1[[#This Row],[COGS _Var]]&gt;=0, "Above Budget", "Below Budget")</f>
        <v>Above Budget</v>
      </c>
      <c r="T2981">
        <f>Table1[[#This Row],[Actual_Sales]]-Table1[[#This Row],[COGS]]</f>
        <v>102</v>
      </c>
      <c r="U2981">
        <v>70</v>
      </c>
      <c r="V2981">
        <f>Table1[[#This Row],[Gross_Margin]]-Table1[[#This Row],[Budget_Margin]]</f>
        <v>32</v>
      </c>
      <c r="W2981" s="5">
        <f>IF(
Table1[[#This Row],[Budget_Margin]]=0,
"",
IF(
Table1[[#This Row],[Budget_Margin]]&gt;0,
(Table1[[#This Row],[Gross_Margin]]-Table1[[#This Row],[Budget_Margin]]) / Table1[[#This Row],[Budget_Margin]],
(Table1[[#This Row],[Gross_Margin]]-Table1[[#This Row],[Budget_Margin]]) / ABS(Table1[[#This Row],[Budget_Margin]])
)
)</f>
        <v>0.45714285714285713</v>
      </c>
      <c r="X2981" s="5" t="str">
        <f>IF(Table1[[#This Row],[Margin_Var]]&gt;=0, "Above Budget", "Below Budget")</f>
        <v>Above Budget</v>
      </c>
      <c r="Y2981" s="5">
        <f>IFERROR(Table1[[#This Row],[Gross_Margin]]/Table1[[#This Row],[Actual_Sales]],0)</f>
        <v>0.55434782608695654</v>
      </c>
      <c r="Z2981" s="5">
        <f>Table1[[#This Row],[Actual_Profit]]/Table1[[#This Row],[Actual_Sales]]</f>
        <v>0.20652173913043478</v>
      </c>
      <c r="AA2981">
        <v>64</v>
      </c>
      <c r="AB2981" s="5">
        <f>IFERROR(Table1[[#This Row],[Expenses]]/Table1[[#This Row],[Actual_Sales]],0)</f>
        <v>0.34782608695652173</v>
      </c>
      <c r="AC2981">
        <v>31</v>
      </c>
      <c r="AD2981">
        <v>601</v>
      </c>
      <c r="AE2981" s="5">
        <f>IFERROR(Table1[[#This Row],[Inventory]]/Table1[[#This Row],[Actual_Sales]],0)</f>
        <v>3.2663043478260869</v>
      </c>
    </row>
    <row r="2982" spans="1:31" x14ac:dyDescent="0.25">
      <c r="A2982">
        <v>4229</v>
      </c>
      <c r="B2982">
        <v>920</v>
      </c>
      <c r="C2982">
        <v>1</v>
      </c>
      <c r="D2982" s="2">
        <v>40878</v>
      </c>
      <c r="E2982">
        <v>155</v>
      </c>
      <c r="F2982">
        <v>140</v>
      </c>
      <c r="G2982">
        <f>Table1[[#This Row],[Actual_Sales]]-Table1[[#This Row],[Budget_Sales]]</f>
        <v>15</v>
      </c>
      <c r="H2982" s="5">
        <f>IF(
Table1[[#This Row],[Budget_Sales]]=0,
"",
IF(
Table1[[#This Row],[Budget_Sales]]&gt;0,
(Table1[[#This Row],[Actual_Sales]]-Table1[[#This Row],[Budget_Sales]])/Table1[[#This Row],[Budget_Sales]],
(Table1[[#This Row],[Actual_Sales]]-Table1[[#This Row],[Budget_Sales]])/ABS(Table1[[#This Row],[Budget_Sales]])
)
)</f>
        <v>0.10714285714285714</v>
      </c>
      <c r="I2982" s="5" t="str">
        <f>IF(Table1[[#This Row],[Sales_Var]]&gt;=0,"Above Budget","Below Budget")</f>
        <v>Above Budget</v>
      </c>
      <c r="J2982">
        <f>Table1[[#This Row],[Actual_Sales]]-(Table1[[#This Row],[COGS]]+Table1[[#This Row],[Expenses]])</f>
        <v>32</v>
      </c>
      <c r="K2982">
        <v>30</v>
      </c>
      <c r="L2982">
        <f>Table1[[#This Row],[Actual_Profit]]-Table1[[#This Row],[Budget_Profit]]</f>
        <v>2</v>
      </c>
      <c r="M2982" s="5">
        <f>IF(
Table1[[#This Row],[Budget_Profit]]=0,
"",
IF(
Table1[[#This Row],[Budget_Profit]]&gt;0,
(Table1[[#This Row],[Actual_Profit]]-Table1[[#This Row],[Budget_Profit]])/Table1[[#This Row],[Budget_Profit]],
(Table1[[#This Row],[Actual_Profit]]-Table1[[#This Row],[Budget_Profit]])/ABS(Table1[[#This Row],[Budget_Profit]])
)
)</f>
        <v>6.6666666666666666E-2</v>
      </c>
      <c r="N2982" s="5" t="str">
        <f>IF(Table1[[#This Row],[Profit_Var]]&gt;=0, "Above Budget", "Below Budget")</f>
        <v>Above Budget</v>
      </c>
      <c r="O2982">
        <v>65</v>
      </c>
      <c r="P2982">
        <v>60</v>
      </c>
      <c r="Q2982">
        <f>Table1[[#This Row],[COGS]]-Table1[[#This Row],[Budget_COGS]]</f>
        <v>5</v>
      </c>
      <c r="R2982" s="5">
        <f>IF(
Table1[[#This Row],[Budget_COGS]]=0,
"",
IF(
Table1[[#This Row],[Budget_COGS]]&gt;0,
(Table1[[#This Row],[Budget_COGS]]-Table1[[#This Row],[COGS]]) / Table1[[#This Row],[Budget_COGS]],
(Table1[[#This Row],[Budget_COGS]]-Table1[[#This Row],[COGS]]) / ABS(Table1[[#This Row],[Budget_COGS]])
)
)</f>
        <v>-8.3333333333333329E-2</v>
      </c>
      <c r="S2982" s="5" t="str">
        <f>IF(Table1[[#This Row],[COGS _Var]]&gt;=0, "Above Budget", "Below Budget")</f>
        <v>Above Budget</v>
      </c>
      <c r="T2982">
        <f>Table1[[#This Row],[Actual_Sales]]-Table1[[#This Row],[COGS]]</f>
        <v>90</v>
      </c>
      <c r="U2982">
        <v>80</v>
      </c>
      <c r="V2982">
        <f>Table1[[#This Row],[Gross_Margin]]-Table1[[#This Row],[Budget_Margin]]</f>
        <v>10</v>
      </c>
      <c r="W2982" s="5">
        <f>IF(
Table1[[#This Row],[Budget_Margin]]=0,
"",
IF(
Table1[[#This Row],[Budget_Margin]]&gt;0,
(Table1[[#This Row],[Gross_Margin]]-Table1[[#This Row],[Budget_Margin]]) / Table1[[#This Row],[Budget_Margin]],
(Table1[[#This Row],[Gross_Margin]]-Table1[[#This Row],[Budget_Margin]]) / ABS(Table1[[#This Row],[Budget_Margin]])
)
)</f>
        <v>0.125</v>
      </c>
      <c r="X2982" s="5" t="str">
        <f>IF(Table1[[#This Row],[Margin_Var]]&gt;=0, "Above Budget", "Below Budget")</f>
        <v>Above Budget</v>
      </c>
      <c r="Y2982" s="5">
        <f>IFERROR(Table1[[#This Row],[Gross_Margin]]/Table1[[#This Row],[Actual_Sales]],0)</f>
        <v>0.58064516129032262</v>
      </c>
      <c r="Z2982" s="5">
        <f>Table1[[#This Row],[Actual_Profit]]/Table1[[#This Row],[Actual_Sales]]</f>
        <v>0.20645161290322581</v>
      </c>
      <c r="AA2982">
        <v>58</v>
      </c>
      <c r="AB2982" s="5">
        <f>IFERROR(Table1[[#This Row],[Expenses]]/Table1[[#This Row],[Actual_Sales]],0)</f>
        <v>0.37419354838709679</v>
      </c>
      <c r="AC2982">
        <v>24</v>
      </c>
      <c r="AD2982">
        <v>403</v>
      </c>
      <c r="AE2982" s="5">
        <f>IFERROR(Table1[[#This Row],[Inventory]]/Table1[[#This Row],[Actual_Sales]],0)</f>
        <v>2.6</v>
      </c>
    </row>
    <row r="2983" spans="1:31" x14ac:dyDescent="0.25">
      <c r="A2983">
        <v>4115</v>
      </c>
      <c r="B2983">
        <v>405</v>
      </c>
      <c r="C2983">
        <v>8</v>
      </c>
      <c r="D2983" s="2">
        <v>40878</v>
      </c>
      <c r="E2983">
        <v>155</v>
      </c>
      <c r="F2983">
        <v>130</v>
      </c>
      <c r="G2983">
        <f>Table1[[#This Row],[Actual_Sales]]-Table1[[#This Row],[Budget_Sales]]</f>
        <v>25</v>
      </c>
      <c r="H2983" s="5">
        <f>IF(
Table1[[#This Row],[Budget_Sales]]=0,
"",
IF(
Table1[[#This Row],[Budget_Sales]]&gt;0,
(Table1[[#This Row],[Actual_Sales]]-Table1[[#This Row],[Budget_Sales]])/Table1[[#This Row],[Budget_Sales]],
(Table1[[#This Row],[Actual_Sales]]-Table1[[#This Row],[Budget_Sales]])/ABS(Table1[[#This Row],[Budget_Sales]])
)
)</f>
        <v>0.19230769230769232</v>
      </c>
      <c r="I2983" s="5" t="str">
        <f>IF(Table1[[#This Row],[Sales_Var]]&gt;=0,"Above Budget","Below Budget")</f>
        <v>Above Budget</v>
      </c>
      <c r="J2983">
        <f>Table1[[#This Row],[Actual_Sales]]-(Table1[[#This Row],[COGS]]+Table1[[#This Row],[Expenses]])</f>
        <v>32</v>
      </c>
      <c r="K2983">
        <v>20</v>
      </c>
      <c r="L2983">
        <f>Table1[[#This Row],[Actual_Profit]]-Table1[[#This Row],[Budget_Profit]]</f>
        <v>12</v>
      </c>
      <c r="M2983" s="5">
        <f>IF(
Table1[[#This Row],[Budget_Profit]]=0,
"",
IF(
Table1[[#This Row],[Budget_Profit]]&gt;0,
(Table1[[#This Row],[Actual_Profit]]-Table1[[#This Row],[Budget_Profit]])/Table1[[#This Row],[Budget_Profit]],
(Table1[[#This Row],[Actual_Profit]]-Table1[[#This Row],[Budget_Profit]])/ABS(Table1[[#This Row],[Budget_Profit]])
)
)</f>
        <v>0.6</v>
      </c>
      <c r="N2983" s="5" t="str">
        <f>IF(Table1[[#This Row],[Profit_Var]]&gt;=0, "Above Budget", "Below Budget")</f>
        <v>Above Budget</v>
      </c>
      <c r="O2983">
        <v>65</v>
      </c>
      <c r="P2983">
        <v>60</v>
      </c>
      <c r="Q2983">
        <f>Table1[[#This Row],[COGS]]-Table1[[#This Row],[Budget_COGS]]</f>
        <v>5</v>
      </c>
      <c r="R2983" s="5">
        <f>IF(
Table1[[#This Row],[Budget_COGS]]=0,
"",
IF(
Table1[[#This Row],[Budget_COGS]]&gt;0,
(Table1[[#This Row],[Budget_COGS]]-Table1[[#This Row],[COGS]]) / Table1[[#This Row],[Budget_COGS]],
(Table1[[#This Row],[Budget_COGS]]-Table1[[#This Row],[COGS]]) / ABS(Table1[[#This Row],[Budget_COGS]])
)
)</f>
        <v>-8.3333333333333329E-2</v>
      </c>
      <c r="S2983" s="5" t="str">
        <f>IF(Table1[[#This Row],[COGS _Var]]&gt;=0, "Above Budget", "Below Budget")</f>
        <v>Above Budget</v>
      </c>
      <c r="T2983">
        <f>Table1[[#This Row],[Actual_Sales]]-Table1[[#This Row],[COGS]]</f>
        <v>90</v>
      </c>
      <c r="U2983">
        <v>70</v>
      </c>
      <c r="V2983">
        <f>Table1[[#This Row],[Gross_Margin]]-Table1[[#This Row],[Budget_Margin]]</f>
        <v>20</v>
      </c>
      <c r="W2983" s="5">
        <f>IF(
Table1[[#This Row],[Budget_Margin]]=0,
"",
IF(
Table1[[#This Row],[Budget_Margin]]&gt;0,
(Table1[[#This Row],[Gross_Margin]]-Table1[[#This Row],[Budget_Margin]]) / Table1[[#This Row],[Budget_Margin]],
(Table1[[#This Row],[Gross_Margin]]-Table1[[#This Row],[Budget_Margin]]) / ABS(Table1[[#This Row],[Budget_Margin]])
)
)</f>
        <v>0.2857142857142857</v>
      </c>
      <c r="X2983" s="5" t="str">
        <f>IF(Table1[[#This Row],[Margin_Var]]&gt;=0, "Above Budget", "Below Budget")</f>
        <v>Above Budget</v>
      </c>
      <c r="Y2983" s="5">
        <f>IFERROR(Table1[[#This Row],[Gross_Margin]]/Table1[[#This Row],[Actual_Sales]],0)</f>
        <v>0.58064516129032262</v>
      </c>
      <c r="Z2983" s="5">
        <f>Table1[[#This Row],[Actual_Profit]]/Table1[[#This Row],[Actual_Sales]]</f>
        <v>0.20645161290322581</v>
      </c>
      <c r="AA2983">
        <v>58</v>
      </c>
      <c r="AB2983" s="5">
        <f>IFERROR(Table1[[#This Row],[Expenses]]/Table1[[#This Row],[Actual_Sales]],0)</f>
        <v>0.37419354838709679</v>
      </c>
      <c r="AC2983">
        <v>24</v>
      </c>
      <c r="AD2983">
        <v>403</v>
      </c>
      <c r="AE2983" s="5">
        <f>IFERROR(Table1[[#This Row],[Inventory]]/Table1[[#This Row],[Actual_Sales]],0)</f>
        <v>2.6</v>
      </c>
    </row>
    <row r="2984" spans="1:31" x14ac:dyDescent="0.25">
      <c r="A2984">
        <v>443</v>
      </c>
      <c r="B2984">
        <v>573</v>
      </c>
      <c r="C2984">
        <v>2</v>
      </c>
      <c r="D2984" s="2">
        <v>40238</v>
      </c>
      <c r="E2984">
        <v>189</v>
      </c>
      <c r="F2984">
        <v>190</v>
      </c>
      <c r="G2984">
        <f>Table1[[#This Row],[Actual_Sales]]-Table1[[#This Row],[Budget_Sales]]</f>
        <v>-1</v>
      </c>
      <c r="H2984" s="5">
        <f>IF(
Table1[[#This Row],[Budget_Sales]]=0,
"",
IF(
Table1[[#This Row],[Budget_Sales]]&gt;0,
(Table1[[#This Row],[Actual_Sales]]-Table1[[#This Row],[Budget_Sales]])/Table1[[#This Row],[Budget_Sales]],
(Table1[[#This Row],[Actual_Sales]]-Table1[[#This Row],[Budget_Sales]])/ABS(Table1[[#This Row],[Budget_Sales]])
)
)</f>
        <v>-5.263157894736842E-3</v>
      </c>
      <c r="I2984" s="5" t="str">
        <f>IF(Table1[[#This Row],[Sales_Var]]&gt;=0,"Above Budget","Below Budget")</f>
        <v>Below Budget</v>
      </c>
      <c r="J2984">
        <f>Table1[[#This Row],[Actual_Sales]]-(Table1[[#This Row],[COGS]]+Table1[[#This Row],[Expenses]])</f>
        <v>39</v>
      </c>
      <c r="K2984">
        <v>40</v>
      </c>
      <c r="L2984">
        <f>Table1[[#This Row],[Actual_Profit]]-Table1[[#This Row],[Budget_Profit]]</f>
        <v>-1</v>
      </c>
      <c r="M2984" s="5">
        <f>IF(
Table1[[#This Row],[Budget_Profit]]=0,
"",
IF(
Table1[[#This Row],[Budget_Profit]]&gt;0,
(Table1[[#This Row],[Actual_Profit]]-Table1[[#This Row],[Budget_Profit]])/Table1[[#This Row],[Budget_Profit]],
(Table1[[#This Row],[Actual_Profit]]-Table1[[#This Row],[Budget_Profit]])/ABS(Table1[[#This Row],[Budget_Profit]])
)
)</f>
        <v>-2.5000000000000001E-2</v>
      </c>
      <c r="N2984" s="5" t="str">
        <f>IF(Table1[[#This Row],[Profit_Var]]&gt;=0, "Above Budget", "Below Budget")</f>
        <v>Below Budget</v>
      </c>
      <c r="O2984">
        <v>85</v>
      </c>
      <c r="P2984">
        <v>90</v>
      </c>
      <c r="Q2984">
        <f>Table1[[#This Row],[COGS]]-Table1[[#This Row],[Budget_COGS]]</f>
        <v>-5</v>
      </c>
      <c r="R2984" s="5">
        <f>IF(
Table1[[#This Row],[Budget_COGS]]=0,
"",
IF(
Table1[[#This Row],[Budget_COGS]]&gt;0,
(Table1[[#This Row],[Budget_COGS]]-Table1[[#This Row],[COGS]]) / Table1[[#This Row],[Budget_COGS]],
(Table1[[#This Row],[Budget_COGS]]-Table1[[#This Row],[COGS]]) / ABS(Table1[[#This Row],[Budget_COGS]])
)
)</f>
        <v>5.5555555555555552E-2</v>
      </c>
      <c r="S2984" s="5" t="str">
        <f>IF(Table1[[#This Row],[COGS _Var]]&gt;=0, "Above Budget", "Below Budget")</f>
        <v>Below Budget</v>
      </c>
      <c r="T2984">
        <f>Table1[[#This Row],[Actual_Sales]]-Table1[[#This Row],[COGS]]</f>
        <v>104</v>
      </c>
      <c r="U2984">
        <v>100</v>
      </c>
      <c r="V2984">
        <f>Table1[[#This Row],[Gross_Margin]]-Table1[[#This Row],[Budget_Margin]]</f>
        <v>4</v>
      </c>
      <c r="W2984" s="5">
        <f>IF(
Table1[[#This Row],[Budget_Margin]]=0,
"",
IF(
Table1[[#This Row],[Budget_Margin]]&gt;0,
(Table1[[#This Row],[Gross_Margin]]-Table1[[#This Row],[Budget_Margin]]) / Table1[[#This Row],[Budget_Margin]],
(Table1[[#This Row],[Gross_Margin]]-Table1[[#This Row],[Budget_Margin]]) / ABS(Table1[[#This Row],[Budget_Margin]])
)
)</f>
        <v>0.04</v>
      </c>
      <c r="X2984" s="5" t="str">
        <f>IF(Table1[[#This Row],[Margin_Var]]&gt;=0, "Above Budget", "Below Budget")</f>
        <v>Above Budget</v>
      </c>
      <c r="Y2984" s="5">
        <f>IFERROR(Table1[[#This Row],[Gross_Margin]]/Table1[[#This Row],[Actual_Sales]],0)</f>
        <v>0.55026455026455023</v>
      </c>
      <c r="Z2984" s="5">
        <f>Table1[[#This Row],[Actual_Profit]]/Table1[[#This Row],[Actual_Sales]]</f>
        <v>0.20634920634920634</v>
      </c>
      <c r="AA2984">
        <v>65</v>
      </c>
      <c r="AB2984" s="5">
        <f>IFERROR(Table1[[#This Row],[Expenses]]/Table1[[#This Row],[Actual_Sales]],0)</f>
        <v>0.3439153439153439</v>
      </c>
      <c r="AC2984">
        <v>32</v>
      </c>
      <c r="AD2984">
        <v>476</v>
      </c>
      <c r="AE2984" s="5">
        <f>IFERROR(Table1[[#This Row],[Inventory]]/Table1[[#This Row],[Actual_Sales]],0)</f>
        <v>2.5185185185185186</v>
      </c>
    </row>
    <row r="2985" spans="1:31" x14ac:dyDescent="0.25">
      <c r="A2985">
        <v>356</v>
      </c>
      <c r="B2985">
        <v>203</v>
      </c>
      <c r="C2985">
        <v>9</v>
      </c>
      <c r="D2985" s="2">
        <v>40238</v>
      </c>
      <c r="E2985">
        <v>189</v>
      </c>
      <c r="F2985">
        <v>140</v>
      </c>
      <c r="G2985">
        <f>Table1[[#This Row],[Actual_Sales]]-Table1[[#This Row],[Budget_Sales]]</f>
        <v>49</v>
      </c>
      <c r="H2985" s="5">
        <f>IF(
Table1[[#This Row],[Budget_Sales]]=0,
"",
IF(
Table1[[#This Row],[Budget_Sales]]&gt;0,
(Table1[[#This Row],[Actual_Sales]]-Table1[[#This Row],[Budget_Sales]])/Table1[[#This Row],[Budget_Sales]],
(Table1[[#This Row],[Actual_Sales]]-Table1[[#This Row],[Budget_Sales]])/ABS(Table1[[#This Row],[Budget_Sales]])
)
)</f>
        <v>0.35</v>
      </c>
      <c r="I2985" s="5" t="str">
        <f>IF(Table1[[#This Row],[Sales_Var]]&gt;=0,"Above Budget","Below Budget")</f>
        <v>Above Budget</v>
      </c>
      <c r="J2985">
        <f>Table1[[#This Row],[Actual_Sales]]-(Table1[[#This Row],[COGS]]+Table1[[#This Row],[Expenses]])</f>
        <v>39</v>
      </c>
      <c r="K2985">
        <v>40</v>
      </c>
      <c r="L2985">
        <f>Table1[[#This Row],[Actual_Profit]]-Table1[[#This Row],[Budget_Profit]]</f>
        <v>-1</v>
      </c>
      <c r="M2985" s="5">
        <f>IF(
Table1[[#This Row],[Budget_Profit]]=0,
"",
IF(
Table1[[#This Row],[Budget_Profit]]&gt;0,
(Table1[[#This Row],[Actual_Profit]]-Table1[[#This Row],[Budget_Profit]])/Table1[[#This Row],[Budget_Profit]],
(Table1[[#This Row],[Actual_Profit]]-Table1[[#This Row],[Budget_Profit]])/ABS(Table1[[#This Row],[Budget_Profit]])
)
)</f>
        <v>-2.5000000000000001E-2</v>
      </c>
      <c r="N2985" s="5" t="str">
        <f>IF(Table1[[#This Row],[Profit_Var]]&gt;=0, "Above Budget", "Below Budget")</f>
        <v>Below Budget</v>
      </c>
      <c r="O2985">
        <v>85</v>
      </c>
      <c r="P2985">
        <v>60</v>
      </c>
      <c r="Q2985">
        <f>Table1[[#This Row],[COGS]]-Table1[[#This Row],[Budget_COGS]]</f>
        <v>25</v>
      </c>
      <c r="R2985" s="5">
        <f>IF(
Table1[[#This Row],[Budget_COGS]]=0,
"",
IF(
Table1[[#This Row],[Budget_COGS]]&gt;0,
(Table1[[#This Row],[Budget_COGS]]-Table1[[#This Row],[COGS]]) / Table1[[#This Row],[Budget_COGS]],
(Table1[[#This Row],[Budget_COGS]]-Table1[[#This Row],[COGS]]) / ABS(Table1[[#This Row],[Budget_COGS]])
)
)</f>
        <v>-0.41666666666666669</v>
      </c>
      <c r="S2985" s="5" t="str">
        <f>IF(Table1[[#This Row],[COGS _Var]]&gt;=0, "Above Budget", "Below Budget")</f>
        <v>Above Budget</v>
      </c>
      <c r="T2985">
        <f>Table1[[#This Row],[Actual_Sales]]-Table1[[#This Row],[COGS]]</f>
        <v>104</v>
      </c>
      <c r="U2985">
        <v>80</v>
      </c>
      <c r="V2985">
        <f>Table1[[#This Row],[Gross_Margin]]-Table1[[#This Row],[Budget_Margin]]</f>
        <v>24</v>
      </c>
      <c r="W2985" s="5">
        <f>IF(
Table1[[#This Row],[Budget_Margin]]=0,
"",
IF(
Table1[[#This Row],[Budget_Margin]]&gt;0,
(Table1[[#This Row],[Gross_Margin]]-Table1[[#This Row],[Budget_Margin]]) / Table1[[#This Row],[Budget_Margin]],
(Table1[[#This Row],[Gross_Margin]]-Table1[[#This Row],[Budget_Margin]]) / ABS(Table1[[#This Row],[Budget_Margin]])
)
)</f>
        <v>0.3</v>
      </c>
      <c r="X2985" s="5" t="str">
        <f>IF(Table1[[#This Row],[Margin_Var]]&gt;=0, "Above Budget", "Below Budget")</f>
        <v>Above Budget</v>
      </c>
      <c r="Y2985" s="5">
        <f>IFERROR(Table1[[#This Row],[Gross_Margin]]/Table1[[#This Row],[Actual_Sales]],0)</f>
        <v>0.55026455026455023</v>
      </c>
      <c r="Z2985" s="5">
        <f>Table1[[#This Row],[Actual_Profit]]/Table1[[#This Row],[Actual_Sales]]</f>
        <v>0.20634920634920634</v>
      </c>
      <c r="AA2985">
        <v>65</v>
      </c>
      <c r="AB2985" s="5">
        <f>IFERROR(Table1[[#This Row],[Expenses]]/Table1[[#This Row],[Actual_Sales]],0)</f>
        <v>0.3439153439153439</v>
      </c>
      <c r="AC2985">
        <v>32</v>
      </c>
      <c r="AD2985">
        <v>476</v>
      </c>
      <c r="AE2985" s="5">
        <f>IFERROR(Table1[[#This Row],[Inventory]]/Table1[[#This Row],[Actual_Sales]],0)</f>
        <v>2.5185185185185186</v>
      </c>
    </row>
    <row r="2986" spans="1:31" x14ac:dyDescent="0.25">
      <c r="A2986">
        <v>383</v>
      </c>
      <c r="B2986">
        <v>318</v>
      </c>
      <c r="C2986">
        <v>9</v>
      </c>
      <c r="D2986" s="2">
        <v>40238</v>
      </c>
      <c r="E2986">
        <v>189</v>
      </c>
      <c r="F2986">
        <v>180</v>
      </c>
      <c r="G2986">
        <f>Table1[[#This Row],[Actual_Sales]]-Table1[[#This Row],[Budget_Sales]]</f>
        <v>9</v>
      </c>
      <c r="H2986" s="5">
        <f>IF(
Table1[[#This Row],[Budget_Sales]]=0,
"",
IF(
Table1[[#This Row],[Budget_Sales]]&gt;0,
(Table1[[#This Row],[Actual_Sales]]-Table1[[#This Row],[Budget_Sales]])/Table1[[#This Row],[Budget_Sales]],
(Table1[[#This Row],[Actual_Sales]]-Table1[[#This Row],[Budget_Sales]])/ABS(Table1[[#This Row],[Budget_Sales]])
)
)</f>
        <v>0.05</v>
      </c>
      <c r="I2986" s="5" t="str">
        <f>IF(Table1[[#This Row],[Sales_Var]]&gt;=0,"Above Budget","Below Budget")</f>
        <v>Above Budget</v>
      </c>
      <c r="J2986">
        <f>Table1[[#This Row],[Actual_Sales]]-(Table1[[#This Row],[COGS]]+Table1[[#This Row],[Expenses]])</f>
        <v>39</v>
      </c>
      <c r="K2986">
        <v>40</v>
      </c>
      <c r="L2986">
        <f>Table1[[#This Row],[Actual_Profit]]-Table1[[#This Row],[Budget_Profit]]</f>
        <v>-1</v>
      </c>
      <c r="M2986" s="5">
        <f>IF(
Table1[[#This Row],[Budget_Profit]]=0,
"",
IF(
Table1[[#This Row],[Budget_Profit]]&gt;0,
(Table1[[#This Row],[Actual_Profit]]-Table1[[#This Row],[Budget_Profit]])/Table1[[#This Row],[Budget_Profit]],
(Table1[[#This Row],[Actual_Profit]]-Table1[[#This Row],[Budget_Profit]])/ABS(Table1[[#This Row],[Budget_Profit]])
)
)</f>
        <v>-2.5000000000000001E-2</v>
      </c>
      <c r="N2986" s="5" t="str">
        <f>IF(Table1[[#This Row],[Profit_Var]]&gt;=0, "Above Budget", "Below Budget")</f>
        <v>Below Budget</v>
      </c>
      <c r="O2986">
        <v>85</v>
      </c>
      <c r="P2986">
        <v>80</v>
      </c>
      <c r="Q2986">
        <f>Table1[[#This Row],[COGS]]-Table1[[#This Row],[Budget_COGS]]</f>
        <v>5</v>
      </c>
      <c r="R2986" s="5">
        <f>IF(
Table1[[#This Row],[Budget_COGS]]=0,
"",
IF(
Table1[[#This Row],[Budget_COGS]]&gt;0,
(Table1[[#This Row],[Budget_COGS]]-Table1[[#This Row],[COGS]]) / Table1[[#This Row],[Budget_COGS]],
(Table1[[#This Row],[Budget_COGS]]-Table1[[#This Row],[COGS]]) / ABS(Table1[[#This Row],[Budget_COGS]])
)
)</f>
        <v>-6.25E-2</v>
      </c>
      <c r="S2986" s="5" t="str">
        <f>IF(Table1[[#This Row],[COGS _Var]]&gt;=0, "Above Budget", "Below Budget")</f>
        <v>Above Budget</v>
      </c>
      <c r="T2986">
        <f>Table1[[#This Row],[Actual_Sales]]-Table1[[#This Row],[COGS]]</f>
        <v>104</v>
      </c>
      <c r="U2986">
        <v>100</v>
      </c>
      <c r="V2986">
        <f>Table1[[#This Row],[Gross_Margin]]-Table1[[#This Row],[Budget_Margin]]</f>
        <v>4</v>
      </c>
      <c r="W2986" s="5">
        <f>IF(
Table1[[#This Row],[Budget_Margin]]=0,
"",
IF(
Table1[[#This Row],[Budget_Margin]]&gt;0,
(Table1[[#This Row],[Gross_Margin]]-Table1[[#This Row],[Budget_Margin]]) / Table1[[#This Row],[Budget_Margin]],
(Table1[[#This Row],[Gross_Margin]]-Table1[[#This Row],[Budget_Margin]]) / ABS(Table1[[#This Row],[Budget_Margin]])
)
)</f>
        <v>0.04</v>
      </c>
      <c r="X2986" s="5" t="str">
        <f>IF(Table1[[#This Row],[Margin_Var]]&gt;=0, "Above Budget", "Below Budget")</f>
        <v>Above Budget</v>
      </c>
      <c r="Y2986" s="5">
        <f>IFERROR(Table1[[#This Row],[Gross_Margin]]/Table1[[#This Row],[Actual_Sales]],0)</f>
        <v>0.55026455026455023</v>
      </c>
      <c r="Z2986" s="5">
        <f>Table1[[#This Row],[Actual_Profit]]/Table1[[#This Row],[Actual_Sales]]</f>
        <v>0.20634920634920634</v>
      </c>
      <c r="AA2986">
        <v>65</v>
      </c>
      <c r="AB2986" s="5">
        <f>IFERROR(Table1[[#This Row],[Expenses]]/Table1[[#This Row],[Actual_Sales]],0)</f>
        <v>0.3439153439153439</v>
      </c>
      <c r="AC2986">
        <v>32</v>
      </c>
      <c r="AD2986">
        <v>476</v>
      </c>
      <c r="AE2986" s="5">
        <f>IFERROR(Table1[[#This Row],[Inventory]]/Table1[[#This Row],[Actual_Sales]],0)</f>
        <v>2.5185185185185186</v>
      </c>
    </row>
    <row r="2987" spans="1:31" x14ac:dyDescent="0.25">
      <c r="A2987">
        <v>3382</v>
      </c>
      <c r="B2987">
        <v>303</v>
      </c>
      <c r="C2987">
        <v>10</v>
      </c>
      <c r="D2987" s="2">
        <v>40756</v>
      </c>
      <c r="E2987">
        <v>107</v>
      </c>
      <c r="F2987">
        <v>90</v>
      </c>
      <c r="G2987">
        <f>Table1[[#This Row],[Actual_Sales]]-Table1[[#This Row],[Budget_Sales]]</f>
        <v>17</v>
      </c>
      <c r="H2987" s="5">
        <f>IF(
Table1[[#This Row],[Budget_Sales]]=0,
"",
IF(
Table1[[#This Row],[Budget_Sales]]&gt;0,
(Table1[[#This Row],[Actual_Sales]]-Table1[[#This Row],[Budget_Sales]])/Table1[[#This Row],[Budget_Sales]],
(Table1[[#This Row],[Actual_Sales]]-Table1[[#This Row],[Budget_Sales]])/ABS(Table1[[#This Row],[Budget_Sales]])
)
)</f>
        <v>0.18888888888888888</v>
      </c>
      <c r="I2987" s="5" t="str">
        <f>IF(Table1[[#This Row],[Sales_Var]]&gt;=0,"Above Budget","Below Budget")</f>
        <v>Above Budget</v>
      </c>
      <c r="J2987">
        <f>Table1[[#This Row],[Actual_Sales]]-(Table1[[#This Row],[COGS]]+Table1[[#This Row],[Expenses]])</f>
        <v>22</v>
      </c>
      <c r="K2987">
        <v>30</v>
      </c>
      <c r="L2987">
        <f>Table1[[#This Row],[Actual_Profit]]-Table1[[#This Row],[Budget_Profit]]</f>
        <v>-8</v>
      </c>
      <c r="M2987" s="5">
        <f>IF(
Table1[[#This Row],[Budget_Profit]]=0,
"",
IF(
Table1[[#This Row],[Budget_Profit]]&gt;0,
(Table1[[#This Row],[Actual_Profit]]-Table1[[#This Row],[Budget_Profit]])/Table1[[#This Row],[Budget_Profit]],
(Table1[[#This Row],[Actual_Profit]]-Table1[[#This Row],[Budget_Profit]])/ABS(Table1[[#This Row],[Budget_Profit]])
)
)</f>
        <v>-0.26666666666666666</v>
      </c>
      <c r="N2987" s="5" t="str">
        <f>IF(Table1[[#This Row],[Profit_Var]]&gt;=0, "Above Budget", "Below Budget")</f>
        <v>Below Budget</v>
      </c>
      <c r="O2987">
        <v>46</v>
      </c>
      <c r="P2987">
        <v>30</v>
      </c>
      <c r="Q2987">
        <f>Table1[[#This Row],[COGS]]-Table1[[#This Row],[Budget_COGS]]</f>
        <v>16</v>
      </c>
      <c r="R2987" s="5">
        <f>IF(
Table1[[#This Row],[Budget_COGS]]=0,
"",
IF(
Table1[[#This Row],[Budget_COGS]]&gt;0,
(Table1[[#This Row],[Budget_COGS]]-Table1[[#This Row],[COGS]]) / Table1[[#This Row],[Budget_COGS]],
(Table1[[#This Row],[Budget_COGS]]-Table1[[#This Row],[COGS]]) / ABS(Table1[[#This Row],[Budget_COGS]])
)
)</f>
        <v>-0.53333333333333333</v>
      </c>
      <c r="S2987" s="5" t="str">
        <f>IF(Table1[[#This Row],[COGS _Var]]&gt;=0, "Above Budget", "Below Budget")</f>
        <v>Above Budget</v>
      </c>
      <c r="T2987">
        <f>Table1[[#This Row],[Actual_Sales]]-Table1[[#This Row],[COGS]]</f>
        <v>61</v>
      </c>
      <c r="U2987">
        <v>60</v>
      </c>
      <c r="V2987">
        <f>Table1[[#This Row],[Gross_Margin]]-Table1[[#This Row],[Budget_Margin]]</f>
        <v>1</v>
      </c>
      <c r="W2987" s="5">
        <f>IF(
Table1[[#This Row],[Budget_Margin]]=0,
"",
IF(
Table1[[#This Row],[Budget_Margin]]&gt;0,
(Table1[[#This Row],[Gross_Margin]]-Table1[[#This Row],[Budget_Margin]]) / Table1[[#This Row],[Budget_Margin]],
(Table1[[#This Row],[Gross_Margin]]-Table1[[#This Row],[Budget_Margin]]) / ABS(Table1[[#This Row],[Budget_Margin]])
)
)</f>
        <v>1.6666666666666666E-2</v>
      </c>
      <c r="X2987" s="5" t="str">
        <f>IF(Table1[[#This Row],[Margin_Var]]&gt;=0, "Above Budget", "Below Budget")</f>
        <v>Above Budget</v>
      </c>
      <c r="Y2987" s="5">
        <f>IFERROR(Table1[[#This Row],[Gross_Margin]]/Table1[[#This Row],[Actual_Sales]],0)</f>
        <v>0.57009345794392519</v>
      </c>
      <c r="Z2987" s="5">
        <f>Table1[[#This Row],[Actual_Profit]]/Table1[[#This Row],[Actual_Sales]]</f>
        <v>0.20560747663551401</v>
      </c>
      <c r="AA2987">
        <v>39</v>
      </c>
      <c r="AB2987" s="5">
        <f>IFERROR(Table1[[#This Row],[Expenses]]/Table1[[#This Row],[Actual_Sales]],0)</f>
        <v>0.3644859813084112</v>
      </c>
      <c r="AC2987">
        <v>15</v>
      </c>
      <c r="AD2987">
        <v>415</v>
      </c>
      <c r="AE2987" s="5">
        <f>IFERROR(Table1[[#This Row],[Inventory]]/Table1[[#This Row],[Actual_Sales]],0)</f>
        <v>3.8785046728971961</v>
      </c>
    </row>
    <row r="2988" spans="1:31" x14ac:dyDescent="0.25">
      <c r="A2988">
        <v>113</v>
      </c>
      <c r="B2988">
        <v>636</v>
      </c>
      <c r="C2988">
        <v>2</v>
      </c>
      <c r="D2988" s="2">
        <v>40179</v>
      </c>
      <c r="E2988">
        <v>190</v>
      </c>
      <c r="F2988">
        <v>190</v>
      </c>
      <c r="G2988">
        <f>Table1[[#This Row],[Actual_Sales]]-Table1[[#This Row],[Budget_Sales]]</f>
        <v>0</v>
      </c>
      <c r="H2988" s="5">
        <f>IF(
Table1[[#This Row],[Budget_Sales]]=0,
"",
IF(
Table1[[#This Row],[Budget_Sales]]&gt;0,
(Table1[[#This Row],[Actual_Sales]]-Table1[[#This Row],[Budget_Sales]])/Table1[[#This Row],[Budget_Sales]],
(Table1[[#This Row],[Actual_Sales]]-Table1[[#This Row],[Budget_Sales]])/ABS(Table1[[#This Row],[Budget_Sales]])
)
)</f>
        <v>0</v>
      </c>
      <c r="I2988" s="5" t="str">
        <f>IF(Table1[[#This Row],[Sales_Var]]&gt;=0,"Above Budget","Below Budget")</f>
        <v>Above Budget</v>
      </c>
      <c r="J2988">
        <f>Table1[[#This Row],[Actual_Sales]]-(Table1[[#This Row],[COGS]]+Table1[[#This Row],[Expenses]])</f>
        <v>39</v>
      </c>
      <c r="K2988">
        <v>40</v>
      </c>
      <c r="L2988">
        <f>Table1[[#This Row],[Actual_Profit]]-Table1[[#This Row],[Budget_Profit]]</f>
        <v>-1</v>
      </c>
      <c r="M2988" s="5">
        <f>IF(
Table1[[#This Row],[Budget_Profit]]=0,
"",
IF(
Table1[[#This Row],[Budget_Profit]]&gt;0,
(Table1[[#This Row],[Actual_Profit]]-Table1[[#This Row],[Budget_Profit]])/Table1[[#This Row],[Budget_Profit]],
(Table1[[#This Row],[Actual_Profit]]-Table1[[#This Row],[Budget_Profit]])/ABS(Table1[[#This Row],[Budget_Profit]])
)
)</f>
        <v>-2.5000000000000001E-2</v>
      </c>
      <c r="N2988" s="5" t="str">
        <f>IF(Table1[[#This Row],[Profit_Var]]&gt;=0, "Above Budget", "Below Budget")</f>
        <v>Below Budget</v>
      </c>
      <c r="O2988">
        <v>85</v>
      </c>
      <c r="P2988">
        <v>90</v>
      </c>
      <c r="Q2988">
        <f>Table1[[#This Row],[COGS]]-Table1[[#This Row],[Budget_COGS]]</f>
        <v>-5</v>
      </c>
      <c r="R2988" s="5">
        <f>IF(
Table1[[#This Row],[Budget_COGS]]=0,
"",
IF(
Table1[[#This Row],[Budget_COGS]]&gt;0,
(Table1[[#This Row],[Budget_COGS]]-Table1[[#This Row],[COGS]]) / Table1[[#This Row],[Budget_COGS]],
(Table1[[#This Row],[Budget_COGS]]-Table1[[#This Row],[COGS]]) / ABS(Table1[[#This Row],[Budget_COGS]])
)
)</f>
        <v>5.5555555555555552E-2</v>
      </c>
      <c r="S2988" s="5" t="str">
        <f>IF(Table1[[#This Row],[COGS _Var]]&gt;=0, "Above Budget", "Below Budget")</f>
        <v>Below Budget</v>
      </c>
      <c r="T2988">
        <f>Table1[[#This Row],[Actual_Sales]]-Table1[[#This Row],[COGS]]</f>
        <v>105</v>
      </c>
      <c r="U2988">
        <v>100</v>
      </c>
      <c r="V2988">
        <f>Table1[[#This Row],[Gross_Margin]]-Table1[[#This Row],[Budget_Margin]]</f>
        <v>5</v>
      </c>
      <c r="W2988" s="5">
        <f>IF(
Table1[[#This Row],[Budget_Margin]]=0,
"",
IF(
Table1[[#This Row],[Budget_Margin]]&gt;0,
(Table1[[#This Row],[Gross_Margin]]-Table1[[#This Row],[Budget_Margin]]) / Table1[[#This Row],[Budget_Margin]],
(Table1[[#This Row],[Gross_Margin]]-Table1[[#This Row],[Budget_Margin]]) / ABS(Table1[[#This Row],[Budget_Margin]])
)
)</f>
        <v>0.05</v>
      </c>
      <c r="X2988" s="5" t="str">
        <f>IF(Table1[[#This Row],[Margin_Var]]&gt;=0, "Above Budget", "Below Budget")</f>
        <v>Above Budget</v>
      </c>
      <c r="Y2988" s="5">
        <f>IFERROR(Table1[[#This Row],[Gross_Margin]]/Table1[[#This Row],[Actual_Sales]],0)</f>
        <v>0.55263157894736847</v>
      </c>
      <c r="Z2988" s="5">
        <f>Table1[[#This Row],[Actual_Profit]]/Table1[[#This Row],[Actual_Sales]]</f>
        <v>0.20526315789473684</v>
      </c>
      <c r="AA2988">
        <v>66</v>
      </c>
      <c r="AB2988" s="5">
        <f>IFERROR(Table1[[#This Row],[Expenses]]/Table1[[#This Row],[Actual_Sales]],0)</f>
        <v>0.3473684210526316</v>
      </c>
      <c r="AC2988">
        <v>32</v>
      </c>
      <c r="AD2988">
        <v>494</v>
      </c>
      <c r="AE2988" s="5">
        <f>IFERROR(Table1[[#This Row],[Inventory]]/Table1[[#This Row],[Actual_Sales]],0)</f>
        <v>2.6</v>
      </c>
    </row>
    <row r="2989" spans="1:31" x14ac:dyDescent="0.25">
      <c r="A2989">
        <v>155</v>
      </c>
      <c r="B2989">
        <v>801</v>
      </c>
      <c r="C2989">
        <v>3</v>
      </c>
      <c r="D2989" s="2">
        <v>40179</v>
      </c>
      <c r="E2989">
        <v>190</v>
      </c>
      <c r="F2989">
        <v>230</v>
      </c>
      <c r="G2989">
        <f>Table1[[#This Row],[Actual_Sales]]-Table1[[#This Row],[Budget_Sales]]</f>
        <v>-40</v>
      </c>
      <c r="H2989" s="5">
        <f>IF(
Table1[[#This Row],[Budget_Sales]]=0,
"",
IF(
Table1[[#This Row],[Budget_Sales]]&gt;0,
(Table1[[#This Row],[Actual_Sales]]-Table1[[#This Row],[Budget_Sales]])/Table1[[#This Row],[Budget_Sales]],
(Table1[[#This Row],[Actual_Sales]]-Table1[[#This Row],[Budget_Sales]])/ABS(Table1[[#This Row],[Budget_Sales]])
)
)</f>
        <v>-0.17391304347826086</v>
      </c>
      <c r="I2989" s="5" t="str">
        <f>IF(Table1[[#This Row],[Sales_Var]]&gt;=0,"Above Budget","Below Budget")</f>
        <v>Below Budget</v>
      </c>
      <c r="J2989">
        <f>Table1[[#This Row],[Actual_Sales]]-(Table1[[#This Row],[COGS]]+Table1[[#This Row],[Expenses]])</f>
        <v>39</v>
      </c>
      <c r="K2989">
        <v>70</v>
      </c>
      <c r="L2989">
        <f>Table1[[#This Row],[Actual_Profit]]-Table1[[#This Row],[Budget_Profit]]</f>
        <v>-31</v>
      </c>
      <c r="M2989" s="5">
        <f>IF(
Table1[[#This Row],[Budget_Profit]]=0,
"",
IF(
Table1[[#This Row],[Budget_Profit]]&gt;0,
(Table1[[#This Row],[Actual_Profit]]-Table1[[#This Row],[Budget_Profit]])/Table1[[#This Row],[Budget_Profit]],
(Table1[[#This Row],[Actual_Profit]]-Table1[[#This Row],[Budget_Profit]])/ABS(Table1[[#This Row],[Budget_Profit]])
)
)</f>
        <v>-0.44285714285714284</v>
      </c>
      <c r="N2989" s="5" t="str">
        <f>IF(Table1[[#This Row],[Profit_Var]]&gt;=0, "Above Budget", "Below Budget")</f>
        <v>Below Budget</v>
      </c>
      <c r="O2989">
        <v>85</v>
      </c>
      <c r="P2989">
        <v>100</v>
      </c>
      <c r="Q2989">
        <f>Table1[[#This Row],[COGS]]-Table1[[#This Row],[Budget_COGS]]</f>
        <v>-15</v>
      </c>
      <c r="R2989" s="5">
        <f>IF(
Table1[[#This Row],[Budget_COGS]]=0,
"",
IF(
Table1[[#This Row],[Budget_COGS]]&gt;0,
(Table1[[#This Row],[Budget_COGS]]-Table1[[#This Row],[COGS]]) / Table1[[#This Row],[Budget_COGS]],
(Table1[[#This Row],[Budget_COGS]]-Table1[[#This Row],[COGS]]) / ABS(Table1[[#This Row],[Budget_COGS]])
)
)</f>
        <v>0.15</v>
      </c>
      <c r="S2989" s="5" t="str">
        <f>IF(Table1[[#This Row],[COGS _Var]]&gt;=0, "Above Budget", "Below Budget")</f>
        <v>Below Budget</v>
      </c>
      <c r="T2989">
        <f>Table1[[#This Row],[Actual_Sales]]-Table1[[#This Row],[COGS]]</f>
        <v>105</v>
      </c>
      <c r="U2989">
        <v>130</v>
      </c>
      <c r="V2989">
        <f>Table1[[#This Row],[Gross_Margin]]-Table1[[#This Row],[Budget_Margin]]</f>
        <v>-25</v>
      </c>
      <c r="W2989" s="5">
        <f>IF(
Table1[[#This Row],[Budget_Margin]]=0,
"",
IF(
Table1[[#This Row],[Budget_Margin]]&gt;0,
(Table1[[#This Row],[Gross_Margin]]-Table1[[#This Row],[Budget_Margin]]) / Table1[[#This Row],[Budget_Margin]],
(Table1[[#This Row],[Gross_Margin]]-Table1[[#This Row],[Budget_Margin]]) / ABS(Table1[[#This Row],[Budget_Margin]])
)
)</f>
        <v>-0.19230769230769232</v>
      </c>
      <c r="X2989" s="5" t="str">
        <f>IF(Table1[[#This Row],[Margin_Var]]&gt;=0, "Above Budget", "Below Budget")</f>
        <v>Below Budget</v>
      </c>
      <c r="Y2989" s="5">
        <f>IFERROR(Table1[[#This Row],[Gross_Margin]]/Table1[[#This Row],[Actual_Sales]],0)</f>
        <v>0.55263157894736847</v>
      </c>
      <c r="Z2989" s="5">
        <f>Table1[[#This Row],[Actual_Profit]]/Table1[[#This Row],[Actual_Sales]]</f>
        <v>0.20526315789473684</v>
      </c>
      <c r="AA2989">
        <v>66</v>
      </c>
      <c r="AB2989" s="5">
        <f>IFERROR(Table1[[#This Row],[Expenses]]/Table1[[#This Row],[Actual_Sales]],0)</f>
        <v>0.3473684210526316</v>
      </c>
      <c r="AC2989">
        <v>32</v>
      </c>
      <c r="AD2989">
        <v>494</v>
      </c>
      <c r="AE2989" s="5">
        <f>IFERROR(Table1[[#This Row],[Inventory]]/Table1[[#This Row],[Actual_Sales]],0)</f>
        <v>2.6</v>
      </c>
    </row>
    <row r="2990" spans="1:31" x14ac:dyDescent="0.25">
      <c r="A2990">
        <v>1853</v>
      </c>
      <c r="B2990">
        <v>563</v>
      </c>
      <c r="C2990">
        <v>1</v>
      </c>
      <c r="D2990" s="2">
        <v>40483</v>
      </c>
      <c r="E2990">
        <v>39</v>
      </c>
      <c r="F2990">
        <v>30</v>
      </c>
      <c r="G2990">
        <f>Table1[[#This Row],[Actual_Sales]]-Table1[[#This Row],[Budget_Sales]]</f>
        <v>9</v>
      </c>
      <c r="H2990" s="5">
        <f>IF(
Table1[[#This Row],[Budget_Sales]]=0,
"",
IF(
Table1[[#This Row],[Budget_Sales]]&gt;0,
(Table1[[#This Row],[Actual_Sales]]-Table1[[#This Row],[Budget_Sales]])/Table1[[#This Row],[Budget_Sales]],
(Table1[[#This Row],[Actual_Sales]]-Table1[[#This Row],[Budget_Sales]])/ABS(Table1[[#This Row],[Budget_Sales]])
)
)</f>
        <v>0.3</v>
      </c>
      <c r="I2990" s="5" t="str">
        <f>IF(Table1[[#This Row],[Sales_Var]]&gt;=0,"Above Budget","Below Budget")</f>
        <v>Above Budget</v>
      </c>
      <c r="J2990">
        <f>Table1[[#This Row],[Actual_Sales]]-(Table1[[#This Row],[COGS]]+Table1[[#This Row],[Expenses]])</f>
        <v>8</v>
      </c>
      <c r="K2990">
        <v>10</v>
      </c>
      <c r="L2990">
        <f>Table1[[#This Row],[Actual_Profit]]-Table1[[#This Row],[Budget_Profit]]</f>
        <v>-2</v>
      </c>
      <c r="M2990" s="5">
        <f>IF(
Table1[[#This Row],[Budget_Profit]]=0,
"",
IF(
Table1[[#This Row],[Budget_Profit]]&gt;0,
(Table1[[#This Row],[Actual_Profit]]-Table1[[#This Row],[Budget_Profit]])/Table1[[#This Row],[Budget_Profit]],
(Table1[[#This Row],[Actual_Profit]]-Table1[[#This Row],[Budget_Profit]])/ABS(Table1[[#This Row],[Budget_Profit]])
)
)</f>
        <v>-0.2</v>
      </c>
      <c r="N2990" s="5" t="str">
        <f>IF(Table1[[#This Row],[Profit_Var]]&gt;=0, "Above Budget", "Below Budget")</f>
        <v>Below Budget</v>
      </c>
      <c r="O2990">
        <v>15</v>
      </c>
      <c r="P2990">
        <v>10</v>
      </c>
      <c r="Q2990">
        <f>Table1[[#This Row],[COGS]]-Table1[[#This Row],[Budget_COGS]]</f>
        <v>5</v>
      </c>
      <c r="R2990" s="5">
        <f>IF(
Table1[[#This Row],[Budget_COGS]]=0,
"",
IF(
Table1[[#This Row],[Budget_COGS]]&gt;0,
(Table1[[#This Row],[Budget_COGS]]-Table1[[#This Row],[COGS]]) / Table1[[#This Row],[Budget_COGS]],
(Table1[[#This Row],[Budget_COGS]]-Table1[[#This Row],[COGS]]) / ABS(Table1[[#This Row],[Budget_COGS]])
)
)</f>
        <v>-0.5</v>
      </c>
      <c r="S2990" s="5" t="str">
        <f>IF(Table1[[#This Row],[COGS _Var]]&gt;=0, "Above Budget", "Below Budget")</f>
        <v>Above Budget</v>
      </c>
      <c r="T2990">
        <f>Table1[[#This Row],[Actual_Sales]]-Table1[[#This Row],[COGS]]</f>
        <v>24</v>
      </c>
      <c r="U2990">
        <v>20</v>
      </c>
      <c r="V2990">
        <f>Table1[[#This Row],[Gross_Margin]]-Table1[[#This Row],[Budget_Margin]]</f>
        <v>4</v>
      </c>
      <c r="W2990" s="5">
        <f>IF(
Table1[[#This Row],[Budget_Margin]]=0,
"",
IF(
Table1[[#This Row],[Budget_Margin]]&gt;0,
(Table1[[#This Row],[Gross_Margin]]-Table1[[#This Row],[Budget_Margin]]) / Table1[[#This Row],[Budget_Margin]],
(Table1[[#This Row],[Gross_Margin]]-Table1[[#This Row],[Budget_Margin]]) / ABS(Table1[[#This Row],[Budget_Margin]])
)
)</f>
        <v>0.2</v>
      </c>
      <c r="X2990" s="5" t="str">
        <f>IF(Table1[[#This Row],[Margin_Var]]&gt;=0, "Above Budget", "Below Budget")</f>
        <v>Above Budget</v>
      </c>
      <c r="Y2990" s="5">
        <f>IFERROR(Table1[[#This Row],[Gross_Margin]]/Table1[[#This Row],[Actual_Sales]],0)</f>
        <v>0.61538461538461542</v>
      </c>
      <c r="Z2990" s="5">
        <f>Table1[[#This Row],[Actual_Profit]]/Table1[[#This Row],[Actual_Sales]]</f>
        <v>0.20512820512820512</v>
      </c>
      <c r="AA2990">
        <v>16</v>
      </c>
      <c r="AB2990" s="5">
        <f>IFERROR(Table1[[#This Row],[Expenses]]/Table1[[#This Row],[Actual_Sales]],0)</f>
        <v>0.41025641025641024</v>
      </c>
      <c r="AC2990">
        <v>4</v>
      </c>
      <c r="AD2990">
        <v>848</v>
      </c>
      <c r="AE2990" s="5">
        <f>IFERROR(Table1[[#This Row],[Inventory]]/Table1[[#This Row],[Actual_Sales]],0)</f>
        <v>21.743589743589745</v>
      </c>
    </row>
    <row r="2991" spans="1:31" x14ac:dyDescent="0.25">
      <c r="A2991">
        <v>1861</v>
      </c>
      <c r="B2991">
        <v>603</v>
      </c>
      <c r="C2991">
        <v>11</v>
      </c>
      <c r="D2991" s="2">
        <v>40483</v>
      </c>
      <c r="E2991">
        <v>39</v>
      </c>
      <c r="F2991">
        <v>40</v>
      </c>
      <c r="G2991">
        <f>Table1[[#This Row],[Actual_Sales]]-Table1[[#This Row],[Budget_Sales]]</f>
        <v>-1</v>
      </c>
      <c r="H2991" s="5">
        <f>IF(
Table1[[#This Row],[Budget_Sales]]=0,
"",
IF(
Table1[[#This Row],[Budget_Sales]]&gt;0,
(Table1[[#This Row],[Actual_Sales]]-Table1[[#This Row],[Budget_Sales]])/Table1[[#This Row],[Budget_Sales]],
(Table1[[#This Row],[Actual_Sales]]-Table1[[#This Row],[Budget_Sales]])/ABS(Table1[[#This Row],[Budget_Sales]])
)
)</f>
        <v>-2.5000000000000001E-2</v>
      </c>
      <c r="I2991" s="5" t="str">
        <f>IF(Table1[[#This Row],[Sales_Var]]&gt;=0,"Above Budget","Below Budget")</f>
        <v>Below Budget</v>
      </c>
      <c r="J2991">
        <f>Table1[[#This Row],[Actual_Sales]]-(Table1[[#This Row],[COGS]]+Table1[[#This Row],[Expenses]])</f>
        <v>8</v>
      </c>
      <c r="K2991">
        <v>20</v>
      </c>
      <c r="L2991">
        <f>Table1[[#This Row],[Actual_Profit]]-Table1[[#This Row],[Budget_Profit]]</f>
        <v>-12</v>
      </c>
      <c r="M2991" s="5">
        <f>IF(
Table1[[#This Row],[Budget_Profit]]=0,
"",
IF(
Table1[[#This Row],[Budget_Profit]]&gt;0,
(Table1[[#This Row],[Actual_Profit]]-Table1[[#This Row],[Budget_Profit]])/Table1[[#This Row],[Budget_Profit]],
(Table1[[#This Row],[Actual_Profit]]-Table1[[#This Row],[Budget_Profit]])/ABS(Table1[[#This Row],[Budget_Profit]])
)
)</f>
        <v>-0.6</v>
      </c>
      <c r="N2991" s="5" t="str">
        <f>IF(Table1[[#This Row],[Profit_Var]]&gt;=0, "Above Budget", "Below Budget")</f>
        <v>Below Budget</v>
      </c>
      <c r="O2991">
        <v>15</v>
      </c>
      <c r="P2991">
        <v>10</v>
      </c>
      <c r="Q2991">
        <f>Table1[[#This Row],[COGS]]-Table1[[#This Row],[Budget_COGS]]</f>
        <v>5</v>
      </c>
      <c r="R2991" s="5">
        <f>IF(
Table1[[#This Row],[Budget_COGS]]=0,
"",
IF(
Table1[[#This Row],[Budget_COGS]]&gt;0,
(Table1[[#This Row],[Budget_COGS]]-Table1[[#This Row],[COGS]]) / Table1[[#This Row],[Budget_COGS]],
(Table1[[#This Row],[Budget_COGS]]-Table1[[#This Row],[COGS]]) / ABS(Table1[[#This Row],[Budget_COGS]])
)
)</f>
        <v>-0.5</v>
      </c>
      <c r="S2991" s="5" t="str">
        <f>IF(Table1[[#This Row],[COGS _Var]]&gt;=0, "Above Budget", "Below Budget")</f>
        <v>Above Budget</v>
      </c>
      <c r="T2991">
        <f>Table1[[#This Row],[Actual_Sales]]-Table1[[#This Row],[COGS]]</f>
        <v>24</v>
      </c>
      <c r="U2991">
        <v>30</v>
      </c>
      <c r="V2991">
        <f>Table1[[#This Row],[Gross_Margin]]-Table1[[#This Row],[Budget_Margin]]</f>
        <v>-6</v>
      </c>
      <c r="W2991" s="5">
        <f>IF(
Table1[[#This Row],[Budget_Margin]]=0,
"",
IF(
Table1[[#This Row],[Budget_Margin]]&gt;0,
(Table1[[#This Row],[Gross_Margin]]-Table1[[#This Row],[Budget_Margin]]) / Table1[[#This Row],[Budget_Margin]],
(Table1[[#This Row],[Gross_Margin]]-Table1[[#This Row],[Budget_Margin]]) / ABS(Table1[[#This Row],[Budget_Margin]])
)
)</f>
        <v>-0.2</v>
      </c>
      <c r="X2991" s="5" t="str">
        <f>IF(Table1[[#This Row],[Margin_Var]]&gt;=0, "Above Budget", "Below Budget")</f>
        <v>Below Budget</v>
      </c>
      <c r="Y2991" s="5">
        <f>IFERROR(Table1[[#This Row],[Gross_Margin]]/Table1[[#This Row],[Actual_Sales]],0)</f>
        <v>0.61538461538461542</v>
      </c>
      <c r="Z2991" s="5">
        <f>Table1[[#This Row],[Actual_Profit]]/Table1[[#This Row],[Actual_Sales]]</f>
        <v>0.20512820512820512</v>
      </c>
      <c r="AA2991">
        <v>16</v>
      </c>
      <c r="AB2991" s="5">
        <f>IFERROR(Table1[[#This Row],[Expenses]]/Table1[[#This Row],[Actual_Sales]],0)</f>
        <v>0.41025641025641024</v>
      </c>
      <c r="AC2991">
        <v>4</v>
      </c>
      <c r="AD2991">
        <v>848</v>
      </c>
      <c r="AE2991" s="5">
        <f>IFERROR(Table1[[#This Row],[Inventory]]/Table1[[#This Row],[Actual_Sales]],0)</f>
        <v>21.743589743589745</v>
      </c>
    </row>
    <row r="2992" spans="1:31" x14ac:dyDescent="0.25">
      <c r="A2992">
        <v>2921</v>
      </c>
      <c r="B2992">
        <v>573</v>
      </c>
      <c r="C2992">
        <v>2</v>
      </c>
      <c r="D2992" s="2">
        <v>40664</v>
      </c>
      <c r="E2992">
        <v>171</v>
      </c>
      <c r="F2992">
        <v>180</v>
      </c>
      <c r="G2992">
        <f>Table1[[#This Row],[Actual_Sales]]-Table1[[#This Row],[Budget_Sales]]</f>
        <v>-9</v>
      </c>
      <c r="H2992" s="5">
        <f>IF(
Table1[[#This Row],[Budget_Sales]]=0,
"",
IF(
Table1[[#This Row],[Budget_Sales]]&gt;0,
(Table1[[#This Row],[Actual_Sales]]-Table1[[#This Row],[Budget_Sales]])/Table1[[#This Row],[Budget_Sales]],
(Table1[[#This Row],[Actual_Sales]]-Table1[[#This Row],[Budget_Sales]])/ABS(Table1[[#This Row],[Budget_Sales]])
)
)</f>
        <v>-0.05</v>
      </c>
      <c r="I2992" s="5" t="str">
        <f>IF(Table1[[#This Row],[Sales_Var]]&gt;=0,"Above Budget","Below Budget")</f>
        <v>Below Budget</v>
      </c>
      <c r="J2992">
        <f>Table1[[#This Row],[Actual_Sales]]-(Table1[[#This Row],[COGS]]+Table1[[#This Row],[Expenses]])</f>
        <v>35</v>
      </c>
      <c r="K2992">
        <v>50</v>
      </c>
      <c r="L2992">
        <f>Table1[[#This Row],[Actual_Profit]]-Table1[[#This Row],[Budget_Profit]]</f>
        <v>-15</v>
      </c>
      <c r="M2992" s="5">
        <f>IF(
Table1[[#This Row],[Budget_Profit]]=0,
"",
IF(
Table1[[#This Row],[Budget_Profit]]&gt;0,
(Table1[[#This Row],[Actual_Profit]]-Table1[[#This Row],[Budget_Profit]])/Table1[[#This Row],[Budget_Profit]],
(Table1[[#This Row],[Actual_Profit]]-Table1[[#This Row],[Budget_Profit]])/ABS(Table1[[#This Row],[Budget_Profit]])
)
)</f>
        <v>-0.3</v>
      </c>
      <c r="N2992" s="5" t="str">
        <f>IF(Table1[[#This Row],[Profit_Var]]&gt;=0, "Above Budget", "Below Budget")</f>
        <v>Below Budget</v>
      </c>
      <c r="O2992">
        <v>77</v>
      </c>
      <c r="P2992">
        <v>80</v>
      </c>
      <c r="Q2992">
        <f>Table1[[#This Row],[COGS]]-Table1[[#This Row],[Budget_COGS]]</f>
        <v>-3</v>
      </c>
      <c r="R2992" s="5">
        <f>IF(
Table1[[#This Row],[Budget_COGS]]=0,
"",
IF(
Table1[[#This Row],[Budget_COGS]]&gt;0,
(Table1[[#This Row],[Budget_COGS]]-Table1[[#This Row],[COGS]]) / Table1[[#This Row],[Budget_COGS]],
(Table1[[#This Row],[Budget_COGS]]-Table1[[#This Row],[COGS]]) / ABS(Table1[[#This Row],[Budget_COGS]])
)
)</f>
        <v>3.7499999999999999E-2</v>
      </c>
      <c r="S2992" s="5" t="str">
        <f>IF(Table1[[#This Row],[COGS _Var]]&gt;=0, "Above Budget", "Below Budget")</f>
        <v>Below Budget</v>
      </c>
      <c r="T2992">
        <f>Table1[[#This Row],[Actual_Sales]]-Table1[[#This Row],[COGS]]</f>
        <v>94</v>
      </c>
      <c r="U2992">
        <v>100</v>
      </c>
      <c r="V2992">
        <f>Table1[[#This Row],[Gross_Margin]]-Table1[[#This Row],[Budget_Margin]]</f>
        <v>-6</v>
      </c>
      <c r="W2992" s="5">
        <f>IF(
Table1[[#This Row],[Budget_Margin]]=0,
"",
IF(
Table1[[#This Row],[Budget_Margin]]&gt;0,
(Table1[[#This Row],[Gross_Margin]]-Table1[[#This Row],[Budget_Margin]]) / Table1[[#This Row],[Budget_Margin]],
(Table1[[#This Row],[Gross_Margin]]-Table1[[#This Row],[Budget_Margin]]) / ABS(Table1[[#This Row],[Budget_Margin]])
)
)</f>
        <v>-0.06</v>
      </c>
      <c r="X2992" s="5" t="str">
        <f>IF(Table1[[#This Row],[Margin_Var]]&gt;=0, "Above Budget", "Below Budget")</f>
        <v>Below Budget</v>
      </c>
      <c r="Y2992" s="5">
        <f>IFERROR(Table1[[#This Row],[Gross_Margin]]/Table1[[#This Row],[Actual_Sales]],0)</f>
        <v>0.54970760233918126</v>
      </c>
      <c r="Z2992" s="5">
        <f>Table1[[#This Row],[Actual_Profit]]/Table1[[#This Row],[Actual_Sales]]</f>
        <v>0.2046783625730994</v>
      </c>
      <c r="AA2992">
        <v>59</v>
      </c>
      <c r="AB2992" s="5">
        <f>IFERROR(Table1[[#This Row],[Expenses]]/Table1[[#This Row],[Actual_Sales]],0)</f>
        <v>0.34502923976608185</v>
      </c>
      <c r="AC2992">
        <v>29</v>
      </c>
      <c r="AD2992">
        <v>529</v>
      </c>
      <c r="AE2992" s="5">
        <f>IFERROR(Table1[[#This Row],[Inventory]]/Table1[[#This Row],[Actual_Sales]],0)</f>
        <v>3.0935672514619883</v>
      </c>
    </row>
    <row r="2993" spans="1:31" x14ac:dyDescent="0.25">
      <c r="A2993">
        <v>2866</v>
      </c>
      <c r="B2993">
        <v>337</v>
      </c>
      <c r="C2993">
        <v>9</v>
      </c>
      <c r="D2993" s="2">
        <v>40664</v>
      </c>
      <c r="E2993">
        <v>171</v>
      </c>
      <c r="F2993">
        <v>160</v>
      </c>
      <c r="G2993">
        <f>Table1[[#This Row],[Actual_Sales]]-Table1[[#This Row],[Budget_Sales]]</f>
        <v>11</v>
      </c>
      <c r="H2993" s="5">
        <f>IF(
Table1[[#This Row],[Budget_Sales]]=0,
"",
IF(
Table1[[#This Row],[Budget_Sales]]&gt;0,
(Table1[[#This Row],[Actual_Sales]]-Table1[[#This Row],[Budget_Sales]])/Table1[[#This Row],[Budget_Sales]],
(Table1[[#This Row],[Actual_Sales]]-Table1[[#This Row],[Budget_Sales]])/ABS(Table1[[#This Row],[Budget_Sales]])
)
)</f>
        <v>6.8750000000000006E-2</v>
      </c>
      <c r="I2993" s="5" t="str">
        <f>IF(Table1[[#This Row],[Sales_Var]]&gt;=0,"Above Budget","Below Budget")</f>
        <v>Above Budget</v>
      </c>
      <c r="J2993">
        <f>Table1[[#This Row],[Actual_Sales]]-(Table1[[#This Row],[COGS]]+Table1[[#This Row],[Expenses]])</f>
        <v>35</v>
      </c>
      <c r="K2993">
        <v>40</v>
      </c>
      <c r="L2993">
        <f>Table1[[#This Row],[Actual_Profit]]-Table1[[#This Row],[Budget_Profit]]</f>
        <v>-5</v>
      </c>
      <c r="M2993" s="5">
        <f>IF(
Table1[[#This Row],[Budget_Profit]]=0,
"",
IF(
Table1[[#This Row],[Budget_Profit]]&gt;0,
(Table1[[#This Row],[Actual_Profit]]-Table1[[#This Row],[Budget_Profit]])/Table1[[#This Row],[Budget_Profit]],
(Table1[[#This Row],[Actual_Profit]]-Table1[[#This Row],[Budget_Profit]])/ABS(Table1[[#This Row],[Budget_Profit]])
)
)</f>
        <v>-0.125</v>
      </c>
      <c r="N2993" s="5" t="str">
        <f>IF(Table1[[#This Row],[Profit_Var]]&gt;=0, "Above Budget", "Below Budget")</f>
        <v>Below Budget</v>
      </c>
      <c r="O2993">
        <v>77</v>
      </c>
      <c r="P2993">
        <v>70</v>
      </c>
      <c r="Q2993">
        <f>Table1[[#This Row],[COGS]]-Table1[[#This Row],[Budget_COGS]]</f>
        <v>7</v>
      </c>
      <c r="R2993" s="5">
        <f>IF(
Table1[[#This Row],[Budget_COGS]]=0,
"",
IF(
Table1[[#This Row],[Budget_COGS]]&gt;0,
(Table1[[#This Row],[Budget_COGS]]-Table1[[#This Row],[COGS]]) / Table1[[#This Row],[Budget_COGS]],
(Table1[[#This Row],[Budget_COGS]]-Table1[[#This Row],[COGS]]) / ABS(Table1[[#This Row],[Budget_COGS]])
)
)</f>
        <v>-0.1</v>
      </c>
      <c r="S2993" s="5" t="str">
        <f>IF(Table1[[#This Row],[COGS _Var]]&gt;=0, "Above Budget", "Below Budget")</f>
        <v>Above Budget</v>
      </c>
      <c r="T2993">
        <f>Table1[[#This Row],[Actual_Sales]]-Table1[[#This Row],[COGS]]</f>
        <v>94</v>
      </c>
      <c r="U2993">
        <v>90</v>
      </c>
      <c r="V2993">
        <f>Table1[[#This Row],[Gross_Margin]]-Table1[[#This Row],[Budget_Margin]]</f>
        <v>4</v>
      </c>
      <c r="W2993" s="5">
        <f>IF(
Table1[[#This Row],[Budget_Margin]]=0,
"",
IF(
Table1[[#This Row],[Budget_Margin]]&gt;0,
(Table1[[#This Row],[Gross_Margin]]-Table1[[#This Row],[Budget_Margin]]) / Table1[[#This Row],[Budget_Margin]],
(Table1[[#This Row],[Gross_Margin]]-Table1[[#This Row],[Budget_Margin]]) / ABS(Table1[[#This Row],[Budget_Margin]])
)
)</f>
        <v>4.4444444444444446E-2</v>
      </c>
      <c r="X2993" s="5" t="str">
        <f>IF(Table1[[#This Row],[Margin_Var]]&gt;=0, "Above Budget", "Below Budget")</f>
        <v>Above Budget</v>
      </c>
      <c r="Y2993" s="5">
        <f>IFERROR(Table1[[#This Row],[Gross_Margin]]/Table1[[#This Row],[Actual_Sales]],0)</f>
        <v>0.54970760233918126</v>
      </c>
      <c r="Z2993" s="5">
        <f>Table1[[#This Row],[Actual_Profit]]/Table1[[#This Row],[Actual_Sales]]</f>
        <v>0.2046783625730994</v>
      </c>
      <c r="AA2993">
        <v>59</v>
      </c>
      <c r="AB2993" s="5">
        <f>IFERROR(Table1[[#This Row],[Expenses]]/Table1[[#This Row],[Actual_Sales]],0)</f>
        <v>0.34502923976608185</v>
      </c>
      <c r="AC2993">
        <v>29</v>
      </c>
      <c r="AD2993">
        <v>529</v>
      </c>
      <c r="AE2993" s="5">
        <f>IFERROR(Table1[[#This Row],[Inventory]]/Table1[[#This Row],[Actual_Sales]],0)</f>
        <v>3.0935672514619883</v>
      </c>
    </row>
    <row r="2994" spans="1:31" x14ac:dyDescent="0.25">
      <c r="A2994">
        <v>2890</v>
      </c>
      <c r="B2994">
        <v>475</v>
      </c>
      <c r="C2994">
        <v>9</v>
      </c>
      <c r="D2994" s="2">
        <v>40664</v>
      </c>
      <c r="E2994">
        <v>171</v>
      </c>
      <c r="F2994">
        <v>130</v>
      </c>
      <c r="G2994">
        <f>Table1[[#This Row],[Actual_Sales]]-Table1[[#This Row],[Budget_Sales]]</f>
        <v>41</v>
      </c>
      <c r="H2994" s="5">
        <f>IF(
Table1[[#This Row],[Budget_Sales]]=0,
"",
IF(
Table1[[#This Row],[Budget_Sales]]&gt;0,
(Table1[[#This Row],[Actual_Sales]]-Table1[[#This Row],[Budget_Sales]])/Table1[[#This Row],[Budget_Sales]],
(Table1[[#This Row],[Actual_Sales]]-Table1[[#This Row],[Budget_Sales]])/ABS(Table1[[#This Row],[Budget_Sales]])
)
)</f>
        <v>0.31538461538461537</v>
      </c>
      <c r="I2994" s="5" t="str">
        <f>IF(Table1[[#This Row],[Sales_Var]]&gt;=0,"Above Budget","Below Budget")</f>
        <v>Above Budget</v>
      </c>
      <c r="J2994">
        <f>Table1[[#This Row],[Actual_Sales]]-(Table1[[#This Row],[COGS]]+Table1[[#This Row],[Expenses]])</f>
        <v>35</v>
      </c>
      <c r="K2994">
        <v>40</v>
      </c>
      <c r="L2994">
        <f>Table1[[#This Row],[Actual_Profit]]-Table1[[#This Row],[Budget_Profit]]</f>
        <v>-5</v>
      </c>
      <c r="M2994" s="5">
        <f>IF(
Table1[[#This Row],[Budget_Profit]]=0,
"",
IF(
Table1[[#This Row],[Budget_Profit]]&gt;0,
(Table1[[#This Row],[Actual_Profit]]-Table1[[#This Row],[Budget_Profit]])/Table1[[#This Row],[Budget_Profit]],
(Table1[[#This Row],[Actual_Profit]]-Table1[[#This Row],[Budget_Profit]])/ABS(Table1[[#This Row],[Budget_Profit]])
)
)</f>
        <v>-0.125</v>
      </c>
      <c r="N2994" s="5" t="str">
        <f>IF(Table1[[#This Row],[Profit_Var]]&gt;=0, "Above Budget", "Below Budget")</f>
        <v>Below Budget</v>
      </c>
      <c r="O2994">
        <v>77</v>
      </c>
      <c r="P2994">
        <v>50</v>
      </c>
      <c r="Q2994">
        <f>Table1[[#This Row],[COGS]]-Table1[[#This Row],[Budget_COGS]]</f>
        <v>27</v>
      </c>
      <c r="R2994" s="5">
        <f>IF(
Table1[[#This Row],[Budget_COGS]]=0,
"",
IF(
Table1[[#This Row],[Budget_COGS]]&gt;0,
(Table1[[#This Row],[Budget_COGS]]-Table1[[#This Row],[COGS]]) / Table1[[#This Row],[Budget_COGS]],
(Table1[[#This Row],[Budget_COGS]]-Table1[[#This Row],[COGS]]) / ABS(Table1[[#This Row],[Budget_COGS]])
)
)</f>
        <v>-0.54</v>
      </c>
      <c r="S2994" s="5" t="str">
        <f>IF(Table1[[#This Row],[COGS _Var]]&gt;=0, "Above Budget", "Below Budget")</f>
        <v>Above Budget</v>
      </c>
      <c r="T2994">
        <f>Table1[[#This Row],[Actual_Sales]]-Table1[[#This Row],[COGS]]</f>
        <v>94</v>
      </c>
      <c r="U2994">
        <v>80</v>
      </c>
      <c r="V2994">
        <f>Table1[[#This Row],[Gross_Margin]]-Table1[[#This Row],[Budget_Margin]]</f>
        <v>14</v>
      </c>
      <c r="W2994" s="5">
        <f>IF(
Table1[[#This Row],[Budget_Margin]]=0,
"",
IF(
Table1[[#This Row],[Budget_Margin]]&gt;0,
(Table1[[#This Row],[Gross_Margin]]-Table1[[#This Row],[Budget_Margin]]) / Table1[[#This Row],[Budget_Margin]],
(Table1[[#This Row],[Gross_Margin]]-Table1[[#This Row],[Budget_Margin]]) / ABS(Table1[[#This Row],[Budget_Margin]])
)
)</f>
        <v>0.17499999999999999</v>
      </c>
      <c r="X2994" s="5" t="str">
        <f>IF(Table1[[#This Row],[Margin_Var]]&gt;=0, "Above Budget", "Below Budget")</f>
        <v>Above Budget</v>
      </c>
      <c r="Y2994" s="5">
        <f>IFERROR(Table1[[#This Row],[Gross_Margin]]/Table1[[#This Row],[Actual_Sales]],0)</f>
        <v>0.54970760233918126</v>
      </c>
      <c r="Z2994" s="5">
        <f>Table1[[#This Row],[Actual_Profit]]/Table1[[#This Row],[Actual_Sales]]</f>
        <v>0.2046783625730994</v>
      </c>
      <c r="AA2994">
        <v>59</v>
      </c>
      <c r="AB2994" s="5">
        <f>IFERROR(Table1[[#This Row],[Expenses]]/Table1[[#This Row],[Actual_Sales]],0)</f>
        <v>0.34502923976608185</v>
      </c>
      <c r="AC2994">
        <v>29</v>
      </c>
      <c r="AD2994">
        <v>529</v>
      </c>
      <c r="AE2994" s="5">
        <f>IFERROR(Table1[[#This Row],[Inventory]]/Table1[[#This Row],[Actual_Sales]],0)</f>
        <v>3.0935672514619883</v>
      </c>
    </row>
    <row r="2995" spans="1:31" x14ac:dyDescent="0.25">
      <c r="A2995">
        <v>1221</v>
      </c>
      <c r="B2995">
        <v>918</v>
      </c>
      <c r="C2995">
        <v>5</v>
      </c>
      <c r="D2995" s="2">
        <v>40360</v>
      </c>
      <c r="E2995">
        <v>44</v>
      </c>
      <c r="F2995">
        <v>30</v>
      </c>
      <c r="G2995">
        <f>Table1[[#This Row],[Actual_Sales]]-Table1[[#This Row],[Budget_Sales]]</f>
        <v>14</v>
      </c>
      <c r="H2995" s="5">
        <f>IF(
Table1[[#This Row],[Budget_Sales]]=0,
"",
IF(
Table1[[#This Row],[Budget_Sales]]&gt;0,
(Table1[[#This Row],[Actual_Sales]]-Table1[[#This Row],[Budget_Sales]])/Table1[[#This Row],[Budget_Sales]],
(Table1[[#This Row],[Actual_Sales]]-Table1[[#This Row],[Budget_Sales]])/ABS(Table1[[#This Row],[Budget_Sales]])
)
)</f>
        <v>0.46666666666666667</v>
      </c>
      <c r="I2995" s="5" t="str">
        <f>IF(Table1[[#This Row],[Sales_Var]]&gt;=0,"Above Budget","Below Budget")</f>
        <v>Above Budget</v>
      </c>
      <c r="J2995">
        <f>Table1[[#This Row],[Actual_Sales]]-(Table1[[#This Row],[COGS]]+Table1[[#This Row],[Expenses]])</f>
        <v>9</v>
      </c>
      <c r="K2995">
        <v>20</v>
      </c>
      <c r="L2995">
        <f>Table1[[#This Row],[Actual_Profit]]-Table1[[#This Row],[Budget_Profit]]</f>
        <v>-11</v>
      </c>
      <c r="M2995" s="5">
        <f>IF(
Table1[[#This Row],[Budget_Profit]]=0,
"",
IF(
Table1[[#This Row],[Budget_Profit]]&gt;0,
(Table1[[#This Row],[Actual_Profit]]-Table1[[#This Row],[Budget_Profit]])/Table1[[#This Row],[Budget_Profit]],
(Table1[[#This Row],[Actual_Profit]]-Table1[[#This Row],[Budget_Profit]])/ABS(Table1[[#This Row],[Budget_Profit]])
)
)</f>
        <v>-0.55000000000000004</v>
      </c>
      <c r="N2995" s="5" t="str">
        <f>IF(Table1[[#This Row],[Profit_Var]]&gt;=0, "Above Budget", "Below Budget")</f>
        <v>Below Budget</v>
      </c>
      <c r="O2995">
        <v>18</v>
      </c>
      <c r="P2995">
        <v>10</v>
      </c>
      <c r="Q2995">
        <f>Table1[[#This Row],[COGS]]-Table1[[#This Row],[Budget_COGS]]</f>
        <v>8</v>
      </c>
      <c r="R2995" s="5">
        <f>IF(
Table1[[#This Row],[Budget_COGS]]=0,
"",
IF(
Table1[[#This Row],[Budget_COGS]]&gt;0,
(Table1[[#This Row],[Budget_COGS]]-Table1[[#This Row],[COGS]]) / Table1[[#This Row],[Budget_COGS]],
(Table1[[#This Row],[Budget_COGS]]-Table1[[#This Row],[COGS]]) / ABS(Table1[[#This Row],[Budget_COGS]])
)
)</f>
        <v>-0.8</v>
      </c>
      <c r="S2995" s="5" t="str">
        <f>IF(Table1[[#This Row],[COGS _Var]]&gt;=0, "Above Budget", "Below Budget")</f>
        <v>Above Budget</v>
      </c>
      <c r="T2995">
        <f>Table1[[#This Row],[Actual_Sales]]-Table1[[#This Row],[COGS]]</f>
        <v>26</v>
      </c>
      <c r="U2995">
        <v>20</v>
      </c>
      <c r="V2995">
        <f>Table1[[#This Row],[Gross_Margin]]-Table1[[#This Row],[Budget_Margin]]</f>
        <v>6</v>
      </c>
      <c r="W2995" s="5">
        <f>IF(
Table1[[#This Row],[Budget_Margin]]=0,
"",
IF(
Table1[[#This Row],[Budget_Margin]]&gt;0,
(Table1[[#This Row],[Gross_Margin]]-Table1[[#This Row],[Budget_Margin]]) / Table1[[#This Row],[Budget_Margin]],
(Table1[[#This Row],[Gross_Margin]]-Table1[[#This Row],[Budget_Margin]]) / ABS(Table1[[#This Row],[Budget_Margin]])
)
)</f>
        <v>0.3</v>
      </c>
      <c r="X2995" s="5" t="str">
        <f>IF(Table1[[#This Row],[Margin_Var]]&gt;=0, "Above Budget", "Below Budget")</f>
        <v>Above Budget</v>
      </c>
      <c r="Y2995" s="5">
        <f>IFERROR(Table1[[#This Row],[Gross_Margin]]/Table1[[#This Row],[Actual_Sales]],0)</f>
        <v>0.59090909090909094</v>
      </c>
      <c r="Z2995" s="5">
        <f>Table1[[#This Row],[Actual_Profit]]/Table1[[#This Row],[Actual_Sales]]</f>
        <v>0.20454545454545456</v>
      </c>
      <c r="AA2995">
        <v>17</v>
      </c>
      <c r="AB2995" s="5">
        <f>IFERROR(Table1[[#This Row],[Expenses]]/Table1[[#This Row],[Actual_Sales]],0)</f>
        <v>0.38636363636363635</v>
      </c>
      <c r="AC2995">
        <v>5</v>
      </c>
      <c r="AD2995">
        <v>486</v>
      </c>
      <c r="AE2995" s="5">
        <f>IFERROR(Table1[[#This Row],[Inventory]]/Table1[[#This Row],[Actual_Sales]],0)</f>
        <v>11.045454545454545</v>
      </c>
    </row>
    <row r="2996" spans="1:31" x14ac:dyDescent="0.25">
      <c r="A2996">
        <v>1187</v>
      </c>
      <c r="B2996">
        <v>740</v>
      </c>
      <c r="C2996">
        <v>8</v>
      </c>
      <c r="D2996" s="2">
        <v>40360</v>
      </c>
      <c r="E2996">
        <v>44</v>
      </c>
      <c r="F2996">
        <v>30</v>
      </c>
      <c r="G2996">
        <f>Table1[[#This Row],[Actual_Sales]]-Table1[[#This Row],[Budget_Sales]]</f>
        <v>14</v>
      </c>
      <c r="H2996" s="5">
        <f>IF(
Table1[[#This Row],[Budget_Sales]]=0,
"",
IF(
Table1[[#This Row],[Budget_Sales]]&gt;0,
(Table1[[#This Row],[Actual_Sales]]-Table1[[#This Row],[Budget_Sales]])/Table1[[#This Row],[Budget_Sales]],
(Table1[[#This Row],[Actual_Sales]]-Table1[[#This Row],[Budget_Sales]])/ABS(Table1[[#This Row],[Budget_Sales]])
)
)</f>
        <v>0.46666666666666667</v>
      </c>
      <c r="I2996" s="5" t="str">
        <f>IF(Table1[[#This Row],[Sales_Var]]&gt;=0,"Above Budget","Below Budget")</f>
        <v>Above Budget</v>
      </c>
      <c r="J2996">
        <f>Table1[[#This Row],[Actual_Sales]]-(Table1[[#This Row],[COGS]]+Table1[[#This Row],[Expenses]])</f>
        <v>9</v>
      </c>
      <c r="K2996">
        <v>20</v>
      </c>
      <c r="L2996">
        <f>Table1[[#This Row],[Actual_Profit]]-Table1[[#This Row],[Budget_Profit]]</f>
        <v>-11</v>
      </c>
      <c r="M2996" s="5">
        <f>IF(
Table1[[#This Row],[Budget_Profit]]=0,
"",
IF(
Table1[[#This Row],[Budget_Profit]]&gt;0,
(Table1[[#This Row],[Actual_Profit]]-Table1[[#This Row],[Budget_Profit]])/Table1[[#This Row],[Budget_Profit]],
(Table1[[#This Row],[Actual_Profit]]-Table1[[#This Row],[Budget_Profit]])/ABS(Table1[[#This Row],[Budget_Profit]])
)
)</f>
        <v>-0.55000000000000004</v>
      </c>
      <c r="N2996" s="5" t="str">
        <f>IF(Table1[[#This Row],[Profit_Var]]&gt;=0, "Above Budget", "Below Budget")</f>
        <v>Below Budget</v>
      </c>
      <c r="O2996">
        <v>18</v>
      </c>
      <c r="P2996">
        <v>10</v>
      </c>
      <c r="Q2996">
        <f>Table1[[#This Row],[COGS]]-Table1[[#This Row],[Budget_COGS]]</f>
        <v>8</v>
      </c>
      <c r="R2996" s="5">
        <f>IF(
Table1[[#This Row],[Budget_COGS]]=0,
"",
IF(
Table1[[#This Row],[Budget_COGS]]&gt;0,
(Table1[[#This Row],[Budget_COGS]]-Table1[[#This Row],[COGS]]) / Table1[[#This Row],[Budget_COGS]],
(Table1[[#This Row],[Budget_COGS]]-Table1[[#This Row],[COGS]]) / ABS(Table1[[#This Row],[Budget_COGS]])
)
)</f>
        <v>-0.8</v>
      </c>
      <c r="S2996" s="5" t="str">
        <f>IF(Table1[[#This Row],[COGS _Var]]&gt;=0, "Above Budget", "Below Budget")</f>
        <v>Above Budget</v>
      </c>
      <c r="T2996">
        <f>Table1[[#This Row],[Actual_Sales]]-Table1[[#This Row],[COGS]]</f>
        <v>26</v>
      </c>
      <c r="U2996">
        <v>20</v>
      </c>
      <c r="V2996">
        <f>Table1[[#This Row],[Gross_Margin]]-Table1[[#This Row],[Budget_Margin]]</f>
        <v>6</v>
      </c>
      <c r="W2996" s="5">
        <f>IF(
Table1[[#This Row],[Budget_Margin]]=0,
"",
IF(
Table1[[#This Row],[Budget_Margin]]&gt;0,
(Table1[[#This Row],[Gross_Margin]]-Table1[[#This Row],[Budget_Margin]]) / Table1[[#This Row],[Budget_Margin]],
(Table1[[#This Row],[Gross_Margin]]-Table1[[#This Row],[Budget_Margin]]) / ABS(Table1[[#This Row],[Budget_Margin]])
)
)</f>
        <v>0.3</v>
      </c>
      <c r="X2996" s="5" t="str">
        <f>IF(Table1[[#This Row],[Margin_Var]]&gt;=0, "Above Budget", "Below Budget")</f>
        <v>Above Budget</v>
      </c>
      <c r="Y2996" s="5">
        <f>IFERROR(Table1[[#This Row],[Gross_Margin]]/Table1[[#This Row],[Actual_Sales]],0)</f>
        <v>0.59090909090909094</v>
      </c>
      <c r="Z2996" s="5">
        <f>Table1[[#This Row],[Actual_Profit]]/Table1[[#This Row],[Actual_Sales]]</f>
        <v>0.20454545454545456</v>
      </c>
      <c r="AA2996">
        <v>17</v>
      </c>
      <c r="AB2996" s="5">
        <f>IFERROR(Table1[[#This Row],[Expenses]]/Table1[[#This Row],[Actual_Sales]],0)</f>
        <v>0.38636363636363635</v>
      </c>
      <c r="AC2996">
        <v>5</v>
      </c>
      <c r="AD2996">
        <v>486</v>
      </c>
      <c r="AE2996" s="5">
        <f>IFERROR(Table1[[#This Row],[Inventory]]/Table1[[#This Row],[Actual_Sales]],0)</f>
        <v>11.045454545454545</v>
      </c>
    </row>
    <row r="2997" spans="1:31" x14ac:dyDescent="0.25">
      <c r="A2997">
        <v>1147</v>
      </c>
      <c r="B2997">
        <v>541</v>
      </c>
      <c r="C2997">
        <v>11</v>
      </c>
      <c r="D2997" s="2">
        <v>40360</v>
      </c>
      <c r="E2997">
        <v>44</v>
      </c>
      <c r="F2997">
        <v>20</v>
      </c>
      <c r="G2997">
        <f>Table1[[#This Row],[Actual_Sales]]-Table1[[#This Row],[Budget_Sales]]</f>
        <v>24</v>
      </c>
      <c r="H2997" s="5">
        <f>IF(
Table1[[#This Row],[Budget_Sales]]=0,
"",
IF(
Table1[[#This Row],[Budget_Sales]]&gt;0,
(Table1[[#This Row],[Actual_Sales]]-Table1[[#This Row],[Budget_Sales]])/Table1[[#This Row],[Budget_Sales]],
(Table1[[#This Row],[Actual_Sales]]-Table1[[#This Row],[Budget_Sales]])/ABS(Table1[[#This Row],[Budget_Sales]])
)
)</f>
        <v>1.2</v>
      </c>
      <c r="I2997" s="5" t="str">
        <f>IF(Table1[[#This Row],[Sales_Var]]&gt;=0,"Above Budget","Below Budget")</f>
        <v>Above Budget</v>
      </c>
      <c r="J2997">
        <f>Table1[[#This Row],[Actual_Sales]]-(Table1[[#This Row],[COGS]]+Table1[[#This Row],[Expenses]])</f>
        <v>9</v>
      </c>
      <c r="K2997">
        <v>10</v>
      </c>
      <c r="L2997">
        <f>Table1[[#This Row],[Actual_Profit]]-Table1[[#This Row],[Budget_Profit]]</f>
        <v>-1</v>
      </c>
      <c r="M2997" s="5">
        <f>IF(
Table1[[#This Row],[Budget_Profit]]=0,
"",
IF(
Table1[[#This Row],[Budget_Profit]]&gt;0,
(Table1[[#This Row],[Actual_Profit]]-Table1[[#This Row],[Budget_Profit]])/Table1[[#This Row],[Budget_Profit]],
(Table1[[#This Row],[Actual_Profit]]-Table1[[#This Row],[Budget_Profit]])/ABS(Table1[[#This Row],[Budget_Profit]])
)
)</f>
        <v>-0.1</v>
      </c>
      <c r="N2997" s="5" t="str">
        <f>IF(Table1[[#This Row],[Profit_Var]]&gt;=0, "Above Budget", "Below Budget")</f>
        <v>Below Budget</v>
      </c>
      <c r="O2997">
        <v>18</v>
      </c>
      <c r="P2997">
        <v>10</v>
      </c>
      <c r="Q2997">
        <f>Table1[[#This Row],[COGS]]-Table1[[#This Row],[Budget_COGS]]</f>
        <v>8</v>
      </c>
      <c r="R2997" s="5">
        <f>IF(
Table1[[#This Row],[Budget_COGS]]=0,
"",
IF(
Table1[[#This Row],[Budget_COGS]]&gt;0,
(Table1[[#This Row],[Budget_COGS]]-Table1[[#This Row],[COGS]]) / Table1[[#This Row],[Budget_COGS]],
(Table1[[#This Row],[Budget_COGS]]-Table1[[#This Row],[COGS]]) / ABS(Table1[[#This Row],[Budget_COGS]])
)
)</f>
        <v>-0.8</v>
      </c>
      <c r="S2997" s="5" t="str">
        <f>IF(Table1[[#This Row],[COGS _Var]]&gt;=0, "Above Budget", "Below Budget")</f>
        <v>Above Budget</v>
      </c>
      <c r="T2997">
        <f>Table1[[#This Row],[Actual_Sales]]-Table1[[#This Row],[COGS]]</f>
        <v>26</v>
      </c>
      <c r="U2997">
        <v>10</v>
      </c>
      <c r="V2997">
        <f>Table1[[#This Row],[Gross_Margin]]-Table1[[#This Row],[Budget_Margin]]</f>
        <v>16</v>
      </c>
      <c r="W2997" s="5">
        <f>IF(
Table1[[#This Row],[Budget_Margin]]=0,
"",
IF(
Table1[[#This Row],[Budget_Margin]]&gt;0,
(Table1[[#This Row],[Gross_Margin]]-Table1[[#This Row],[Budget_Margin]]) / Table1[[#This Row],[Budget_Margin]],
(Table1[[#This Row],[Gross_Margin]]-Table1[[#This Row],[Budget_Margin]]) / ABS(Table1[[#This Row],[Budget_Margin]])
)
)</f>
        <v>1.6</v>
      </c>
      <c r="X2997" s="5" t="str">
        <f>IF(Table1[[#This Row],[Margin_Var]]&gt;=0, "Above Budget", "Below Budget")</f>
        <v>Above Budget</v>
      </c>
      <c r="Y2997" s="5">
        <f>IFERROR(Table1[[#This Row],[Gross_Margin]]/Table1[[#This Row],[Actual_Sales]],0)</f>
        <v>0.59090909090909094</v>
      </c>
      <c r="Z2997" s="5">
        <f>Table1[[#This Row],[Actual_Profit]]/Table1[[#This Row],[Actual_Sales]]</f>
        <v>0.20454545454545456</v>
      </c>
      <c r="AA2997">
        <v>17</v>
      </c>
      <c r="AB2997" s="5">
        <f>IFERROR(Table1[[#This Row],[Expenses]]/Table1[[#This Row],[Actual_Sales]],0)</f>
        <v>0.38636363636363635</v>
      </c>
      <c r="AC2997">
        <v>5</v>
      </c>
      <c r="AD2997">
        <v>486</v>
      </c>
      <c r="AE2997" s="5">
        <f>IFERROR(Table1[[#This Row],[Inventory]]/Table1[[#This Row],[Actual_Sales]],0)</f>
        <v>11.045454545454545</v>
      </c>
    </row>
    <row r="2998" spans="1:31" x14ac:dyDescent="0.25">
      <c r="A2998">
        <v>1103</v>
      </c>
      <c r="B2998">
        <v>339</v>
      </c>
      <c r="C2998">
        <v>13</v>
      </c>
      <c r="D2998" s="2">
        <v>40360</v>
      </c>
      <c r="E2998">
        <v>44</v>
      </c>
      <c r="F2998">
        <v>40</v>
      </c>
      <c r="G2998">
        <f>Table1[[#This Row],[Actual_Sales]]-Table1[[#This Row],[Budget_Sales]]</f>
        <v>4</v>
      </c>
      <c r="H2998" s="5">
        <f>IF(
Table1[[#This Row],[Budget_Sales]]=0,
"",
IF(
Table1[[#This Row],[Budget_Sales]]&gt;0,
(Table1[[#This Row],[Actual_Sales]]-Table1[[#This Row],[Budget_Sales]])/Table1[[#This Row],[Budget_Sales]],
(Table1[[#This Row],[Actual_Sales]]-Table1[[#This Row],[Budget_Sales]])/ABS(Table1[[#This Row],[Budget_Sales]])
)
)</f>
        <v>0.1</v>
      </c>
      <c r="I2998" s="5" t="str">
        <f>IF(Table1[[#This Row],[Sales_Var]]&gt;=0,"Above Budget","Below Budget")</f>
        <v>Above Budget</v>
      </c>
      <c r="J2998">
        <f>Table1[[#This Row],[Actual_Sales]]-(Table1[[#This Row],[COGS]]+Table1[[#This Row],[Expenses]])</f>
        <v>9</v>
      </c>
      <c r="K2998">
        <v>20</v>
      </c>
      <c r="L2998">
        <f>Table1[[#This Row],[Actual_Profit]]-Table1[[#This Row],[Budget_Profit]]</f>
        <v>-11</v>
      </c>
      <c r="M2998" s="5">
        <f>IF(
Table1[[#This Row],[Budget_Profit]]=0,
"",
IF(
Table1[[#This Row],[Budget_Profit]]&gt;0,
(Table1[[#This Row],[Actual_Profit]]-Table1[[#This Row],[Budget_Profit]])/Table1[[#This Row],[Budget_Profit]],
(Table1[[#This Row],[Actual_Profit]]-Table1[[#This Row],[Budget_Profit]])/ABS(Table1[[#This Row],[Budget_Profit]])
)
)</f>
        <v>-0.55000000000000004</v>
      </c>
      <c r="N2998" s="5" t="str">
        <f>IF(Table1[[#This Row],[Profit_Var]]&gt;=0, "Above Budget", "Below Budget")</f>
        <v>Below Budget</v>
      </c>
      <c r="O2998">
        <v>18</v>
      </c>
      <c r="P2998">
        <v>10</v>
      </c>
      <c r="Q2998">
        <f>Table1[[#This Row],[COGS]]-Table1[[#This Row],[Budget_COGS]]</f>
        <v>8</v>
      </c>
      <c r="R2998" s="5">
        <f>IF(
Table1[[#This Row],[Budget_COGS]]=0,
"",
IF(
Table1[[#This Row],[Budget_COGS]]&gt;0,
(Table1[[#This Row],[Budget_COGS]]-Table1[[#This Row],[COGS]]) / Table1[[#This Row],[Budget_COGS]],
(Table1[[#This Row],[Budget_COGS]]-Table1[[#This Row],[COGS]]) / ABS(Table1[[#This Row],[Budget_COGS]])
)
)</f>
        <v>-0.8</v>
      </c>
      <c r="S2998" s="5" t="str">
        <f>IF(Table1[[#This Row],[COGS _Var]]&gt;=0, "Above Budget", "Below Budget")</f>
        <v>Above Budget</v>
      </c>
      <c r="T2998">
        <f>Table1[[#This Row],[Actual_Sales]]-Table1[[#This Row],[COGS]]</f>
        <v>26</v>
      </c>
      <c r="U2998">
        <v>30</v>
      </c>
      <c r="V2998">
        <f>Table1[[#This Row],[Gross_Margin]]-Table1[[#This Row],[Budget_Margin]]</f>
        <v>-4</v>
      </c>
      <c r="W2998" s="5">
        <f>IF(
Table1[[#This Row],[Budget_Margin]]=0,
"",
IF(
Table1[[#This Row],[Budget_Margin]]&gt;0,
(Table1[[#This Row],[Gross_Margin]]-Table1[[#This Row],[Budget_Margin]]) / Table1[[#This Row],[Budget_Margin]],
(Table1[[#This Row],[Gross_Margin]]-Table1[[#This Row],[Budget_Margin]]) / ABS(Table1[[#This Row],[Budget_Margin]])
)
)</f>
        <v>-0.13333333333333333</v>
      </c>
      <c r="X2998" s="5" t="str">
        <f>IF(Table1[[#This Row],[Margin_Var]]&gt;=0, "Above Budget", "Below Budget")</f>
        <v>Below Budget</v>
      </c>
      <c r="Y2998" s="5">
        <f>IFERROR(Table1[[#This Row],[Gross_Margin]]/Table1[[#This Row],[Actual_Sales]],0)</f>
        <v>0.59090909090909094</v>
      </c>
      <c r="Z2998" s="5">
        <f>Table1[[#This Row],[Actual_Profit]]/Table1[[#This Row],[Actual_Sales]]</f>
        <v>0.20454545454545456</v>
      </c>
      <c r="AA2998">
        <v>17</v>
      </c>
      <c r="AB2998" s="5">
        <f>IFERROR(Table1[[#This Row],[Expenses]]/Table1[[#This Row],[Actual_Sales]],0)</f>
        <v>0.38636363636363635</v>
      </c>
      <c r="AC2998">
        <v>5</v>
      </c>
      <c r="AD2998">
        <v>486</v>
      </c>
      <c r="AE2998" s="5">
        <f>IFERROR(Table1[[#This Row],[Inventory]]/Table1[[#This Row],[Actual_Sales]],0)</f>
        <v>11.045454545454545</v>
      </c>
    </row>
    <row r="2999" spans="1:31" x14ac:dyDescent="0.25">
      <c r="A2999">
        <v>985</v>
      </c>
      <c r="B2999">
        <v>614</v>
      </c>
      <c r="C2999">
        <v>8</v>
      </c>
      <c r="D2999" s="2">
        <v>40330</v>
      </c>
      <c r="E2999">
        <v>44</v>
      </c>
      <c r="F2999">
        <v>30</v>
      </c>
      <c r="G2999">
        <f>Table1[[#This Row],[Actual_Sales]]-Table1[[#This Row],[Budget_Sales]]</f>
        <v>14</v>
      </c>
      <c r="H2999" s="5">
        <f>IF(
Table1[[#This Row],[Budget_Sales]]=0,
"",
IF(
Table1[[#This Row],[Budget_Sales]]&gt;0,
(Table1[[#This Row],[Actual_Sales]]-Table1[[#This Row],[Budget_Sales]])/Table1[[#This Row],[Budget_Sales]],
(Table1[[#This Row],[Actual_Sales]]-Table1[[#This Row],[Budget_Sales]])/ABS(Table1[[#This Row],[Budget_Sales]])
)
)</f>
        <v>0.46666666666666667</v>
      </c>
      <c r="I2999" s="5" t="str">
        <f>IF(Table1[[#This Row],[Sales_Var]]&gt;=0,"Above Budget","Below Budget")</f>
        <v>Above Budget</v>
      </c>
      <c r="J2999">
        <f>Table1[[#This Row],[Actual_Sales]]-(Table1[[#This Row],[COGS]]+Table1[[#This Row],[Expenses]])</f>
        <v>9</v>
      </c>
      <c r="K2999">
        <v>20</v>
      </c>
      <c r="L2999">
        <f>Table1[[#This Row],[Actual_Profit]]-Table1[[#This Row],[Budget_Profit]]</f>
        <v>-11</v>
      </c>
      <c r="M2999" s="5">
        <f>IF(
Table1[[#This Row],[Budget_Profit]]=0,
"",
IF(
Table1[[#This Row],[Budget_Profit]]&gt;0,
(Table1[[#This Row],[Actual_Profit]]-Table1[[#This Row],[Budget_Profit]])/Table1[[#This Row],[Budget_Profit]],
(Table1[[#This Row],[Actual_Profit]]-Table1[[#This Row],[Budget_Profit]])/ABS(Table1[[#This Row],[Budget_Profit]])
)
)</f>
        <v>-0.55000000000000004</v>
      </c>
      <c r="N2999" s="5" t="str">
        <f>IF(Table1[[#This Row],[Profit_Var]]&gt;=0, "Above Budget", "Below Budget")</f>
        <v>Below Budget</v>
      </c>
      <c r="O2999">
        <v>18</v>
      </c>
      <c r="P2999">
        <v>10</v>
      </c>
      <c r="Q2999">
        <f>Table1[[#This Row],[COGS]]-Table1[[#This Row],[Budget_COGS]]</f>
        <v>8</v>
      </c>
      <c r="R2999" s="5">
        <f>IF(
Table1[[#This Row],[Budget_COGS]]=0,
"",
IF(
Table1[[#This Row],[Budget_COGS]]&gt;0,
(Table1[[#This Row],[Budget_COGS]]-Table1[[#This Row],[COGS]]) / Table1[[#This Row],[Budget_COGS]],
(Table1[[#This Row],[Budget_COGS]]-Table1[[#This Row],[COGS]]) / ABS(Table1[[#This Row],[Budget_COGS]])
)
)</f>
        <v>-0.8</v>
      </c>
      <c r="S2999" s="5" t="str">
        <f>IF(Table1[[#This Row],[COGS _Var]]&gt;=0, "Above Budget", "Below Budget")</f>
        <v>Above Budget</v>
      </c>
      <c r="T2999">
        <f>Table1[[#This Row],[Actual_Sales]]-Table1[[#This Row],[COGS]]</f>
        <v>26</v>
      </c>
      <c r="U2999">
        <v>20</v>
      </c>
      <c r="V2999">
        <f>Table1[[#This Row],[Gross_Margin]]-Table1[[#This Row],[Budget_Margin]]</f>
        <v>6</v>
      </c>
      <c r="W2999" s="5">
        <f>IF(
Table1[[#This Row],[Budget_Margin]]=0,
"",
IF(
Table1[[#This Row],[Budget_Margin]]&gt;0,
(Table1[[#This Row],[Gross_Margin]]-Table1[[#This Row],[Budget_Margin]]) / Table1[[#This Row],[Budget_Margin]],
(Table1[[#This Row],[Gross_Margin]]-Table1[[#This Row],[Budget_Margin]]) / ABS(Table1[[#This Row],[Budget_Margin]])
)
)</f>
        <v>0.3</v>
      </c>
      <c r="X2999" s="5" t="str">
        <f>IF(Table1[[#This Row],[Margin_Var]]&gt;=0, "Above Budget", "Below Budget")</f>
        <v>Above Budget</v>
      </c>
      <c r="Y2999" s="5">
        <f>IFERROR(Table1[[#This Row],[Gross_Margin]]/Table1[[#This Row],[Actual_Sales]],0)</f>
        <v>0.59090909090909094</v>
      </c>
      <c r="Z2999" s="5">
        <f>Table1[[#This Row],[Actual_Profit]]/Table1[[#This Row],[Actual_Sales]]</f>
        <v>0.20454545454545456</v>
      </c>
      <c r="AA2999">
        <v>17</v>
      </c>
      <c r="AB2999" s="5">
        <f>IFERROR(Table1[[#This Row],[Expenses]]/Table1[[#This Row],[Actual_Sales]],0)</f>
        <v>0.38636363636363635</v>
      </c>
      <c r="AC2999">
        <v>5</v>
      </c>
      <c r="AD2999">
        <v>478</v>
      </c>
      <c r="AE2999" s="5">
        <f>IFERROR(Table1[[#This Row],[Inventory]]/Table1[[#This Row],[Actual_Sales]],0)</f>
        <v>10.863636363636363</v>
      </c>
    </row>
    <row r="3000" spans="1:31" x14ac:dyDescent="0.25">
      <c r="A3000">
        <v>946</v>
      </c>
      <c r="B3000">
        <v>503</v>
      </c>
      <c r="C3000">
        <v>11</v>
      </c>
      <c r="D3000" s="2">
        <v>40330</v>
      </c>
      <c r="E3000">
        <v>44</v>
      </c>
      <c r="F3000">
        <v>20</v>
      </c>
      <c r="G3000">
        <f>Table1[[#This Row],[Actual_Sales]]-Table1[[#This Row],[Budget_Sales]]</f>
        <v>24</v>
      </c>
      <c r="H3000" s="5">
        <f>IF(
Table1[[#This Row],[Budget_Sales]]=0,
"",
IF(
Table1[[#This Row],[Budget_Sales]]&gt;0,
(Table1[[#This Row],[Actual_Sales]]-Table1[[#This Row],[Budget_Sales]])/Table1[[#This Row],[Budget_Sales]],
(Table1[[#This Row],[Actual_Sales]]-Table1[[#This Row],[Budget_Sales]])/ABS(Table1[[#This Row],[Budget_Sales]])
)
)</f>
        <v>1.2</v>
      </c>
      <c r="I3000" s="5" t="str">
        <f>IF(Table1[[#This Row],[Sales_Var]]&gt;=0,"Above Budget","Below Budget")</f>
        <v>Above Budget</v>
      </c>
      <c r="J3000">
        <f>Table1[[#This Row],[Actual_Sales]]-(Table1[[#This Row],[COGS]]+Table1[[#This Row],[Expenses]])</f>
        <v>9</v>
      </c>
      <c r="K3000">
        <v>10</v>
      </c>
      <c r="L3000">
        <f>Table1[[#This Row],[Actual_Profit]]-Table1[[#This Row],[Budget_Profit]]</f>
        <v>-1</v>
      </c>
      <c r="M3000" s="5">
        <f>IF(
Table1[[#This Row],[Budget_Profit]]=0,
"",
IF(
Table1[[#This Row],[Budget_Profit]]&gt;0,
(Table1[[#This Row],[Actual_Profit]]-Table1[[#This Row],[Budget_Profit]])/Table1[[#This Row],[Budget_Profit]],
(Table1[[#This Row],[Actual_Profit]]-Table1[[#This Row],[Budget_Profit]])/ABS(Table1[[#This Row],[Budget_Profit]])
)
)</f>
        <v>-0.1</v>
      </c>
      <c r="N3000" s="5" t="str">
        <f>IF(Table1[[#This Row],[Profit_Var]]&gt;=0, "Above Budget", "Below Budget")</f>
        <v>Below Budget</v>
      </c>
      <c r="O3000">
        <v>18</v>
      </c>
      <c r="P3000">
        <v>10</v>
      </c>
      <c r="Q3000">
        <f>Table1[[#This Row],[COGS]]-Table1[[#This Row],[Budget_COGS]]</f>
        <v>8</v>
      </c>
      <c r="R3000" s="5">
        <f>IF(
Table1[[#This Row],[Budget_COGS]]=0,
"",
IF(
Table1[[#This Row],[Budget_COGS]]&gt;0,
(Table1[[#This Row],[Budget_COGS]]-Table1[[#This Row],[COGS]]) / Table1[[#This Row],[Budget_COGS]],
(Table1[[#This Row],[Budget_COGS]]-Table1[[#This Row],[COGS]]) / ABS(Table1[[#This Row],[Budget_COGS]])
)
)</f>
        <v>-0.8</v>
      </c>
      <c r="S3000" s="5" t="str">
        <f>IF(Table1[[#This Row],[COGS _Var]]&gt;=0, "Above Budget", "Below Budget")</f>
        <v>Above Budget</v>
      </c>
      <c r="T3000">
        <f>Table1[[#This Row],[Actual_Sales]]-Table1[[#This Row],[COGS]]</f>
        <v>26</v>
      </c>
      <c r="U3000">
        <v>10</v>
      </c>
      <c r="V3000">
        <f>Table1[[#This Row],[Gross_Margin]]-Table1[[#This Row],[Budget_Margin]]</f>
        <v>16</v>
      </c>
      <c r="W3000" s="5">
        <f>IF(
Table1[[#This Row],[Budget_Margin]]=0,
"",
IF(
Table1[[#This Row],[Budget_Margin]]&gt;0,
(Table1[[#This Row],[Gross_Margin]]-Table1[[#This Row],[Budget_Margin]]) / Table1[[#This Row],[Budget_Margin]],
(Table1[[#This Row],[Gross_Margin]]-Table1[[#This Row],[Budget_Margin]]) / ABS(Table1[[#This Row],[Budget_Margin]])
)
)</f>
        <v>1.6</v>
      </c>
      <c r="X3000" s="5" t="str">
        <f>IF(Table1[[#This Row],[Margin_Var]]&gt;=0, "Above Budget", "Below Budget")</f>
        <v>Above Budget</v>
      </c>
      <c r="Y3000" s="5">
        <f>IFERROR(Table1[[#This Row],[Gross_Margin]]/Table1[[#This Row],[Actual_Sales]],0)</f>
        <v>0.59090909090909094</v>
      </c>
      <c r="Z3000" s="5">
        <f>Table1[[#This Row],[Actual_Profit]]/Table1[[#This Row],[Actual_Sales]]</f>
        <v>0.20454545454545456</v>
      </c>
      <c r="AA3000">
        <v>17</v>
      </c>
      <c r="AB3000" s="5">
        <f>IFERROR(Table1[[#This Row],[Expenses]]/Table1[[#This Row],[Actual_Sales]],0)</f>
        <v>0.38636363636363635</v>
      </c>
      <c r="AC3000">
        <v>5</v>
      </c>
      <c r="AD3000">
        <v>478</v>
      </c>
      <c r="AE3000" s="5">
        <f>IFERROR(Table1[[#This Row],[Inventory]]/Table1[[#This Row],[Actual_Sales]],0)</f>
        <v>10.863636363636363</v>
      </c>
    </row>
    <row r="3001" spans="1:31" x14ac:dyDescent="0.25">
      <c r="A3001">
        <v>986</v>
      </c>
      <c r="B3001">
        <v>614</v>
      </c>
      <c r="C3001">
        <v>2</v>
      </c>
      <c r="D3001" s="2">
        <v>40330</v>
      </c>
      <c r="E3001">
        <v>93</v>
      </c>
      <c r="F3001">
        <v>90</v>
      </c>
      <c r="G3001">
        <f>Table1[[#This Row],[Actual_Sales]]-Table1[[#This Row],[Budget_Sales]]</f>
        <v>3</v>
      </c>
      <c r="H3001" s="5">
        <f>IF(
Table1[[#This Row],[Budget_Sales]]=0,
"",
IF(
Table1[[#This Row],[Budget_Sales]]&gt;0,
(Table1[[#This Row],[Actual_Sales]]-Table1[[#This Row],[Budget_Sales]])/Table1[[#This Row],[Budget_Sales]],
(Table1[[#This Row],[Actual_Sales]]-Table1[[#This Row],[Budget_Sales]])/ABS(Table1[[#This Row],[Budget_Sales]])
)
)</f>
        <v>3.3333333333333333E-2</v>
      </c>
      <c r="I3001" s="5" t="str">
        <f>IF(Table1[[#This Row],[Sales_Var]]&gt;=0,"Above Budget","Below Budget")</f>
        <v>Above Budget</v>
      </c>
      <c r="J3001">
        <f>Table1[[#This Row],[Actual_Sales]]-(Table1[[#This Row],[COGS]]+Table1[[#This Row],[Expenses]])</f>
        <v>19</v>
      </c>
      <c r="K3001">
        <v>20</v>
      </c>
      <c r="L3001">
        <f>Table1[[#This Row],[Actual_Profit]]-Table1[[#This Row],[Budget_Profit]]</f>
        <v>-1</v>
      </c>
      <c r="M3001" s="5">
        <f>IF(
Table1[[#This Row],[Budget_Profit]]=0,
"",
IF(
Table1[[#This Row],[Budget_Profit]]&gt;0,
(Table1[[#This Row],[Actual_Profit]]-Table1[[#This Row],[Budget_Profit]])/Table1[[#This Row],[Budget_Profit]],
(Table1[[#This Row],[Actual_Profit]]-Table1[[#This Row],[Budget_Profit]])/ABS(Table1[[#This Row],[Budget_Profit]])
)
)</f>
        <v>-0.05</v>
      </c>
      <c r="N3001" s="5" t="str">
        <f>IF(Table1[[#This Row],[Profit_Var]]&gt;=0, "Above Budget", "Below Budget")</f>
        <v>Below Budget</v>
      </c>
      <c r="O3001">
        <v>38</v>
      </c>
      <c r="P3001">
        <v>40</v>
      </c>
      <c r="Q3001">
        <f>Table1[[#This Row],[COGS]]-Table1[[#This Row],[Budget_COGS]]</f>
        <v>-2</v>
      </c>
      <c r="R3001" s="5">
        <f>IF(
Table1[[#This Row],[Budget_COGS]]=0,
"",
IF(
Table1[[#This Row],[Budget_COGS]]&gt;0,
(Table1[[#This Row],[Budget_COGS]]-Table1[[#This Row],[COGS]]) / Table1[[#This Row],[Budget_COGS]],
(Table1[[#This Row],[Budget_COGS]]-Table1[[#This Row],[COGS]]) / ABS(Table1[[#This Row],[Budget_COGS]])
)
)</f>
        <v>0.05</v>
      </c>
      <c r="S3001" s="5" t="str">
        <f>IF(Table1[[#This Row],[COGS _Var]]&gt;=0, "Above Budget", "Below Budget")</f>
        <v>Below Budget</v>
      </c>
      <c r="T3001">
        <f>Table1[[#This Row],[Actual_Sales]]-Table1[[#This Row],[COGS]]</f>
        <v>55</v>
      </c>
      <c r="U3001">
        <v>50</v>
      </c>
      <c r="V3001">
        <f>Table1[[#This Row],[Gross_Margin]]-Table1[[#This Row],[Budget_Margin]]</f>
        <v>5</v>
      </c>
      <c r="W3001" s="5">
        <f>IF(
Table1[[#This Row],[Budget_Margin]]=0,
"",
IF(
Table1[[#This Row],[Budget_Margin]]&gt;0,
(Table1[[#This Row],[Gross_Margin]]-Table1[[#This Row],[Budget_Margin]]) / Table1[[#This Row],[Budget_Margin]],
(Table1[[#This Row],[Gross_Margin]]-Table1[[#This Row],[Budget_Margin]]) / ABS(Table1[[#This Row],[Budget_Margin]])
)
)</f>
        <v>0.1</v>
      </c>
      <c r="X3001" s="5" t="str">
        <f>IF(Table1[[#This Row],[Margin_Var]]&gt;=0, "Above Budget", "Below Budget")</f>
        <v>Above Budget</v>
      </c>
      <c r="Y3001" s="5">
        <f>IFERROR(Table1[[#This Row],[Gross_Margin]]/Table1[[#This Row],[Actual_Sales]],0)</f>
        <v>0.59139784946236562</v>
      </c>
      <c r="Z3001" s="5">
        <f>Table1[[#This Row],[Actual_Profit]]/Table1[[#This Row],[Actual_Sales]]</f>
        <v>0.20430107526881722</v>
      </c>
      <c r="AA3001">
        <v>36</v>
      </c>
      <c r="AB3001" s="5">
        <f>IFERROR(Table1[[#This Row],[Expenses]]/Table1[[#This Row],[Actual_Sales]],0)</f>
        <v>0.38709677419354838</v>
      </c>
      <c r="AC3001">
        <v>12</v>
      </c>
      <c r="AD3001">
        <v>414</v>
      </c>
      <c r="AE3001" s="5">
        <f>IFERROR(Table1[[#This Row],[Inventory]]/Table1[[#This Row],[Actual_Sales]],0)</f>
        <v>4.4516129032258061</v>
      </c>
    </row>
    <row r="3002" spans="1:31" x14ac:dyDescent="0.25">
      <c r="A3002">
        <v>3787</v>
      </c>
      <c r="B3002">
        <v>505</v>
      </c>
      <c r="C3002">
        <v>6</v>
      </c>
      <c r="D3002" s="2">
        <v>40817</v>
      </c>
      <c r="E3002">
        <v>98</v>
      </c>
      <c r="F3002">
        <v>50</v>
      </c>
      <c r="G3002">
        <f>Table1[[#This Row],[Actual_Sales]]-Table1[[#This Row],[Budget_Sales]]</f>
        <v>48</v>
      </c>
      <c r="H3002" s="5">
        <f>IF(
Table1[[#This Row],[Budget_Sales]]=0,
"",
IF(
Table1[[#This Row],[Budget_Sales]]&gt;0,
(Table1[[#This Row],[Actual_Sales]]-Table1[[#This Row],[Budget_Sales]])/Table1[[#This Row],[Budget_Sales]],
(Table1[[#This Row],[Actual_Sales]]-Table1[[#This Row],[Budget_Sales]])/ABS(Table1[[#This Row],[Budget_Sales]])
)
)</f>
        <v>0.96</v>
      </c>
      <c r="I3002" s="5" t="str">
        <f>IF(Table1[[#This Row],[Sales_Var]]&gt;=0,"Above Budget","Below Budget")</f>
        <v>Above Budget</v>
      </c>
      <c r="J3002">
        <f>Table1[[#This Row],[Actual_Sales]]-(Table1[[#This Row],[COGS]]+Table1[[#This Row],[Expenses]])</f>
        <v>20</v>
      </c>
      <c r="K3002">
        <v>20</v>
      </c>
      <c r="L3002">
        <f>Table1[[#This Row],[Actual_Profit]]-Table1[[#This Row],[Budget_Profit]]</f>
        <v>0</v>
      </c>
      <c r="M3002" s="5">
        <f>IF(
Table1[[#This Row],[Budget_Profit]]=0,
"",
IF(
Table1[[#This Row],[Budget_Profit]]&gt;0,
(Table1[[#This Row],[Actual_Profit]]-Table1[[#This Row],[Budget_Profit]])/Table1[[#This Row],[Budget_Profit]],
(Table1[[#This Row],[Actual_Profit]]-Table1[[#This Row],[Budget_Profit]])/ABS(Table1[[#This Row],[Budget_Profit]])
)
)</f>
        <v>0</v>
      </c>
      <c r="N3002" s="5" t="str">
        <f>IF(Table1[[#This Row],[Profit_Var]]&gt;=0, "Above Budget", "Below Budget")</f>
        <v>Above Budget</v>
      </c>
      <c r="O3002">
        <v>39</v>
      </c>
      <c r="P3002">
        <v>20</v>
      </c>
      <c r="Q3002">
        <f>Table1[[#This Row],[COGS]]-Table1[[#This Row],[Budget_COGS]]</f>
        <v>19</v>
      </c>
      <c r="R3002" s="5">
        <f>IF(
Table1[[#This Row],[Budget_COGS]]=0,
"",
IF(
Table1[[#This Row],[Budget_COGS]]&gt;0,
(Table1[[#This Row],[Budget_COGS]]-Table1[[#This Row],[COGS]]) / Table1[[#This Row],[Budget_COGS]],
(Table1[[#This Row],[Budget_COGS]]-Table1[[#This Row],[COGS]]) / ABS(Table1[[#This Row],[Budget_COGS]])
)
)</f>
        <v>-0.95</v>
      </c>
      <c r="S3002" s="5" t="str">
        <f>IF(Table1[[#This Row],[COGS _Var]]&gt;=0, "Above Budget", "Below Budget")</f>
        <v>Above Budget</v>
      </c>
      <c r="T3002">
        <f>Table1[[#This Row],[Actual_Sales]]-Table1[[#This Row],[COGS]]</f>
        <v>59</v>
      </c>
      <c r="U3002">
        <v>30</v>
      </c>
      <c r="V3002">
        <f>Table1[[#This Row],[Gross_Margin]]-Table1[[#This Row],[Budget_Margin]]</f>
        <v>29</v>
      </c>
      <c r="W3002" s="5">
        <f>IF(
Table1[[#This Row],[Budget_Margin]]=0,
"",
IF(
Table1[[#This Row],[Budget_Margin]]&gt;0,
(Table1[[#This Row],[Gross_Margin]]-Table1[[#This Row],[Budget_Margin]]) / Table1[[#This Row],[Budget_Margin]],
(Table1[[#This Row],[Gross_Margin]]-Table1[[#This Row],[Budget_Margin]]) / ABS(Table1[[#This Row],[Budget_Margin]])
)
)</f>
        <v>0.96666666666666667</v>
      </c>
      <c r="X3002" s="5" t="str">
        <f>IF(Table1[[#This Row],[Margin_Var]]&gt;=0, "Above Budget", "Below Budget")</f>
        <v>Above Budget</v>
      </c>
      <c r="Y3002" s="5">
        <f>IFERROR(Table1[[#This Row],[Gross_Margin]]/Table1[[#This Row],[Actual_Sales]],0)</f>
        <v>0.60204081632653061</v>
      </c>
      <c r="Z3002" s="5">
        <f>Table1[[#This Row],[Actual_Profit]]/Table1[[#This Row],[Actual_Sales]]</f>
        <v>0.20408163265306123</v>
      </c>
      <c r="AA3002">
        <v>39</v>
      </c>
      <c r="AB3002" s="5">
        <f>IFERROR(Table1[[#This Row],[Expenses]]/Table1[[#This Row],[Actual_Sales]],0)</f>
        <v>0.39795918367346939</v>
      </c>
      <c r="AC3002">
        <v>12</v>
      </c>
      <c r="AD3002">
        <v>244</v>
      </c>
      <c r="AE3002" s="5">
        <f>IFERROR(Table1[[#This Row],[Inventory]]/Table1[[#This Row],[Actual_Sales]],0)</f>
        <v>2.489795918367347</v>
      </c>
    </row>
    <row r="3003" spans="1:31" x14ac:dyDescent="0.25">
      <c r="A3003">
        <v>3769</v>
      </c>
      <c r="B3003">
        <v>435</v>
      </c>
      <c r="C3003">
        <v>12</v>
      </c>
      <c r="D3003" s="2">
        <v>40817</v>
      </c>
      <c r="E3003">
        <v>98</v>
      </c>
      <c r="F3003">
        <v>40</v>
      </c>
      <c r="G3003">
        <f>Table1[[#This Row],[Actual_Sales]]-Table1[[#This Row],[Budget_Sales]]</f>
        <v>58</v>
      </c>
      <c r="H3003" s="5">
        <f>IF(
Table1[[#This Row],[Budget_Sales]]=0,
"",
IF(
Table1[[#This Row],[Budget_Sales]]&gt;0,
(Table1[[#This Row],[Actual_Sales]]-Table1[[#This Row],[Budget_Sales]])/Table1[[#This Row],[Budget_Sales]],
(Table1[[#This Row],[Actual_Sales]]-Table1[[#This Row],[Budget_Sales]])/ABS(Table1[[#This Row],[Budget_Sales]])
)
)</f>
        <v>1.45</v>
      </c>
      <c r="I3003" s="5" t="str">
        <f>IF(Table1[[#This Row],[Sales_Var]]&gt;=0,"Above Budget","Below Budget")</f>
        <v>Above Budget</v>
      </c>
      <c r="J3003">
        <f>Table1[[#This Row],[Actual_Sales]]-(Table1[[#This Row],[COGS]]+Table1[[#This Row],[Expenses]])</f>
        <v>20</v>
      </c>
      <c r="K3003">
        <v>20</v>
      </c>
      <c r="L3003">
        <f>Table1[[#This Row],[Actual_Profit]]-Table1[[#This Row],[Budget_Profit]]</f>
        <v>0</v>
      </c>
      <c r="M3003" s="5">
        <f>IF(
Table1[[#This Row],[Budget_Profit]]=0,
"",
IF(
Table1[[#This Row],[Budget_Profit]]&gt;0,
(Table1[[#This Row],[Actual_Profit]]-Table1[[#This Row],[Budget_Profit]])/Table1[[#This Row],[Budget_Profit]],
(Table1[[#This Row],[Actual_Profit]]-Table1[[#This Row],[Budget_Profit]])/ABS(Table1[[#This Row],[Budget_Profit]])
)
)</f>
        <v>0</v>
      </c>
      <c r="N3003" s="5" t="str">
        <f>IF(Table1[[#This Row],[Profit_Var]]&gt;=0, "Above Budget", "Below Budget")</f>
        <v>Above Budget</v>
      </c>
      <c r="O3003">
        <v>39</v>
      </c>
      <c r="P3003">
        <v>10</v>
      </c>
      <c r="Q3003">
        <f>Table1[[#This Row],[COGS]]-Table1[[#This Row],[Budget_COGS]]</f>
        <v>29</v>
      </c>
      <c r="R3003" s="5">
        <f>IF(
Table1[[#This Row],[Budget_COGS]]=0,
"",
IF(
Table1[[#This Row],[Budget_COGS]]&gt;0,
(Table1[[#This Row],[Budget_COGS]]-Table1[[#This Row],[COGS]]) / Table1[[#This Row],[Budget_COGS]],
(Table1[[#This Row],[Budget_COGS]]-Table1[[#This Row],[COGS]]) / ABS(Table1[[#This Row],[Budget_COGS]])
)
)</f>
        <v>-2.9</v>
      </c>
      <c r="S3003" s="5" t="str">
        <f>IF(Table1[[#This Row],[COGS _Var]]&gt;=0, "Above Budget", "Below Budget")</f>
        <v>Above Budget</v>
      </c>
      <c r="T3003">
        <f>Table1[[#This Row],[Actual_Sales]]-Table1[[#This Row],[COGS]]</f>
        <v>59</v>
      </c>
      <c r="U3003">
        <v>30</v>
      </c>
      <c r="V3003">
        <f>Table1[[#This Row],[Gross_Margin]]-Table1[[#This Row],[Budget_Margin]]</f>
        <v>29</v>
      </c>
      <c r="W3003" s="5">
        <f>IF(
Table1[[#This Row],[Budget_Margin]]=0,
"",
IF(
Table1[[#This Row],[Budget_Margin]]&gt;0,
(Table1[[#This Row],[Gross_Margin]]-Table1[[#This Row],[Budget_Margin]]) / Table1[[#This Row],[Budget_Margin]],
(Table1[[#This Row],[Gross_Margin]]-Table1[[#This Row],[Budget_Margin]]) / ABS(Table1[[#This Row],[Budget_Margin]])
)
)</f>
        <v>0.96666666666666667</v>
      </c>
      <c r="X3003" s="5" t="str">
        <f>IF(Table1[[#This Row],[Margin_Var]]&gt;=0, "Above Budget", "Below Budget")</f>
        <v>Above Budget</v>
      </c>
      <c r="Y3003" s="5">
        <f>IFERROR(Table1[[#This Row],[Gross_Margin]]/Table1[[#This Row],[Actual_Sales]],0)</f>
        <v>0.60204081632653061</v>
      </c>
      <c r="Z3003" s="5">
        <f>Table1[[#This Row],[Actual_Profit]]/Table1[[#This Row],[Actual_Sales]]</f>
        <v>0.20408163265306123</v>
      </c>
      <c r="AA3003">
        <v>39</v>
      </c>
      <c r="AB3003" s="5">
        <f>IFERROR(Table1[[#This Row],[Expenses]]/Table1[[#This Row],[Actual_Sales]],0)</f>
        <v>0.39795918367346939</v>
      </c>
      <c r="AC3003">
        <v>12</v>
      </c>
      <c r="AD3003">
        <v>244</v>
      </c>
      <c r="AE3003" s="5">
        <f>IFERROR(Table1[[#This Row],[Inventory]]/Table1[[#This Row],[Actual_Sales]],0)</f>
        <v>2.489795918367347</v>
      </c>
    </row>
    <row r="3004" spans="1:31" x14ac:dyDescent="0.25">
      <c r="A3004">
        <v>3347</v>
      </c>
      <c r="B3004">
        <v>860</v>
      </c>
      <c r="C3004">
        <v>9</v>
      </c>
      <c r="D3004" s="2">
        <v>40725</v>
      </c>
      <c r="E3004">
        <v>167</v>
      </c>
      <c r="F3004">
        <v>130</v>
      </c>
      <c r="G3004">
        <f>Table1[[#This Row],[Actual_Sales]]-Table1[[#This Row],[Budget_Sales]]</f>
        <v>37</v>
      </c>
      <c r="H3004" s="5">
        <f>IF(
Table1[[#This Row],[Budget_Sales]]=0,
"",
IF(
Table1[[#This Row],[Budget_Sales]]&gt;0,
(Table1[[#This Row],[Actual_Sales]]-Table1[[#This Row],[Budget_Sales]])/Table1[[#This Row],[Budget_Sales]],
(Table1[[#This Row],[Actual_Sales]]-Table1[[#This Row],[Budget_Sales]])/ABS(Table1[[#This Row],[Budget_Sales]])
)
)</f>
        <v>0.2846153846153846</v>
      </c>
      <c r="I3004" s="5" t="str">
        <f>IF(Table1[[#This Row],[Sales_Var]]&gt;=0,"Above Budget","Below Budget")</f>
        <v>Above Budget</v>
      </c>
      <c r="J3004">
        <f>Table1[[#This Row],[Actual_Sales]]-(Table1[[#This Row],[COGS]]+Table1[[#This Row],[Expenses]])</f>
        <v>34</v>
      </c>
      <c r="K3004">
        <v>40</v>
      </c>
      <c r="L3004">
        <f>Table1[[#This Row],[Actual_Profit]]-Table1[[#This Row],[Budget_Profit]]</f>
        <v>-6</v>
      </c>
      <c r="M3004" s="5">
        <f>IF(
Table1[[#This Row],[Budget_Profit]]=0,
"",
IF(
Table1[[#This Row],[Budget_Profit]]&gt;0,
(Table1[[#This Row],[Actual_Profit]]-Table1[[#This Row],[Budget_Profit]])/Table1[[#This Row],[Budget_Profit]],
(Table1[[#This Row],[Actual_Profit]]-Table1[[#This Row],[Budget_Profit]])/ABS(Table1[[#This Row],[Budget_Profit]])
)
)</f>
        <v>-0.15</v>
      </c>
      <c r="N3004" s="5" t="str">
        <f>IF(Table1[[#This Row],[Profit_Var]]&gt;=0, "Above Budget", "Below Budget")</f>
        <v>Below Budget</v>
      </c>
      <c r="O3004">
        <v>76</v>
      </c>
      <c r="P3004">
        <v>50</v>
      </c>
      <c r="Q3004">
        <f>Table1[[#This Row],[COGS]]-Table1[[#This Row],[Budget_COGS]]</f>
        <v>26</v>
      </c>
      <c r="R3004" s="5">
        <f>IF(
Table1[[#This Row],[Budget_COGS]]=0,
"",
IF(
Table1[[#This Row],[Budget_COGS]]&gt;0,
(Table1[[#This Row],[Budget_COGS]]-Table1[[#This Row],[COGS]]) / Table1[[#This Row],[Budget_COGS]],
(Table1[[#This Row],[Budget_COGS]]-Table1[[#This Row],[COGS]]) / ABS(Table1[[#This Row],[Budget_COGS]])
)
)</f>
        <v>-0.52</v>
      </c>
      <c r="S3004" s="5" t="str">
        <f>IF(Table1[[#This Row],[COGS _Var]]&gt;=0, "Above Budget", "Below Budget")</f>
        <v>Above Budget</v>
      </c>
      <c r="T3004">
        <f>Table1[[#This Row],[Actual_Sales]]-Table1[[#This Row],[COGS]]</f>
        <v>91</v>
      </c>
      <c r="U3004">
        <v>80</v>
      </c>
      <c r="V3004">
        <f>Table1[[#This Row],[Gross_Margin]]-Table1[[#This Row],[Budget_Margin]]</f>
        <v>11</v>
      </c>
      <c r="W3004" s="5">
        <f>IF(
Table1[[#This Row],[Budget_Margin]]=0,
"",
IF(
Table1[[#This Row],[Budget_Margin]]&gt;0,
(Table1[[#This Row],[Gross_Margin]]-Table1[[#This Row],[Budget_Margin]]) / Table1[[#This Row],[Budget_Margin]],
(Table1[[#This Row],[Gross_Margin]]-Table1[[#This Row],[Budget_Margin]]) / ABS(Table1[[#This Row],[Budget_Margin]])
)
)</f>
        <v>0.13750000000000001</v>
      </c>
      <c r="X3004" s="5" t="str">
        <f>IF(Table1[[#This Row],[Margin_Var]]&gt;=0, "Above Budget", "Below Budget")</f>
        <v>Above Budget</v>
      </c>
      <c r="Y3004" s="5">
        <f>IFERROR(Table1[[#This Row],[Gross_Margin]]/Table1[[#This Row],[Actual_Sales]],0)</f>
        <v>0.54491017964071853</v>
      </c>
      <c r="Z3004" s="5">
        <f>Table1[[#This Row],[Actual_Profit]]/Table1[[#This Row],[Actual_Sales]]</f>
        <v>0.20359281437125748</v>
      </c>
      <c r="AA3004">
        <v>57</v>
      </c>
      <c r="AB3004" s="5">
        <f>IFERROR(Table1[[#This Row],[Expenses]]/Table1[[#This Row],[Actual_Sales]],0)</f>
        <v>0.3413173652694611</v>
      </c>
      <c r="AC3004">
        <v>28</v>
      </c>
      <c r="AD3004">
        <v>613</v>
      </c>
      <c r="AE3004" s="5">
        <f>IFERROR(Table1[[#This Row],[Inventory]]/Table1[[#This Row],[Actual_Sales]],0)</f>
        <v>3.6706586826347305</v>
      </c>
    </row>
    <row r="3005" spans="1:31" x14ac:dyDescent="0.25">
      <c r="A3005">
        <v>3069</v>
      </c>
      <c r="B3005">
        <v>435</v>
      </c>
      <c r="C3005">
        <v>3</v>
      </c>
      <c r="D3005" s="2">
        <v>40695</v>
      </c>
      <c r="E3005">
        <v>167</v>
      </c>
      <c r="F3005">
        <v>210</v>
      </c>
      <c r="G3005">
        <f>Table1[[#This Row],[Actual_Sales]]-Table1[[#This Row],[Budget_Sales]]</f>
        <v>-43</v>
      </c>
      <c r="H3005" s="5">
        <f>IF(
Table1[[#This Row],[Budget_Sales]]=0,
"",
IF(
Table1[[#This Row],[Budget_Sales]]&gt;0,
(Table1[[#This Row],[Actual_Sales]]-Table1[[#This Row],[Budget_Sales]])/Table1[[#This Row],[Budget_Sales]],
(Table1[[#This Row],[Actual_Sales]]-Table1[[#This Row],[Budget_Sales]])/ABS(Table1[[#This Row],[Budget_Sales]])
)
)</f>
        <v>-0.20476190476190476</v>
      </c>
      <c r="I3005" s="5" t="str">
        <f>IF(Table1[[#This Row],[Sales_Var]]&gt;=0,"Above Budget","Below Budget")</f>
        <v>Below Budget</v>
      </c>
      <c r="J3005">
        <f>Table1[[#This Row],[Actual_Sales]]-(Table1[[#This Row],[COGS]]+Table1[[#This Row],[Expenses]])</f>
        <v>34</v>
      </c>
      <c r="K3005">
        <v>70</v>
      </c>
      <c r="L3005">
        <f>Table1[[#This Row],[Actual_Profit]]-Table1[[#This Row],[Budget_Profit]]</f>
        <v>-36</v>
      </c>
      <c r="M3005" s="5">
        <f>IF(
Table1[[#This Row],[Budget_Profit]]=0,
"",
IF(
Table1[[#This Row],[Budget_Profit]]&gt;0,
(Table1[[#This Row],[Actual_Profit]]-Table1[[#This Row],[Budget_Profit]])/Table1[[#This Row],[Budget_Profit]],
(Table1[[#This Row],[Actual_Profit]]-Table1[[#This Row],[Budget_Profit]])/ABS(Table1[[#This Row],[Budget_Profit]])
)
)</f>
        <v>-0.51428571428571423</v>
      </c>
      <c r="N3005" s="5" t="str">
        <f>IF(Table1[[#This Row],[Profit_Var]]&gt;=0, "Above Budget", "Below Budget")</f>
        <v>Below Budget</v>
      </c>
      <c r="O3005">
        <v>76</v>
      </c>
      <c r="P3005">
        <v>90</v>
      </c>
      <c r="Q3005">
        <f>Table1[[#This Row],[COGS]]-Table1[[#This Row],[Budget_COGS]]</f>
        <v>-14</v>
      </c>
      <c r="R3005" s="5">
        <f>IF(
Table1[[#This Row],[Budget_COGS]]=0,
"",
IF(
Table1[[#This Row],[Budget_COGS]]&gt;0,
(Table1[[#This Row],[Budget_COGS]]-Table1[[#This Row],[COGS]]) / Table1[[#This Row],[Budget_COGS]],
(Table1[[#This Row],[Budget_COGS]]-Table1[[#This Row],[COGS]]) / ABS(Table1[[#This Row],[Budget_COGS]])
)
)</f>
        <v>0.15555555555555556</v>
      </c>
      <c r="S3005" s="5" t="str">
        <f>IF(Table1[[#This Row],[COGS _Var]]&gt;=0, "Above Budget", "Below Budget")</f>
        <v>Below Budget</v>
      </c>
      <c r="T3005">
        <f>Table1[[#This Row],[Actual_Sales]]-Table1[[#This Row],[COGS]]</f>
        <v>91</v>
      </c>
      <c r="U3005">
        <v>120</v>
      </c>
      <c r="V3005">
        <f>Table1[[#This Row],[Gross_Margin]]-Table1[[#This Row],[Budget_Margin]]</f>
        <v>-29</v>
      </c>
      <c r="W3005" s="5">
        <f>IF(
Table1[[#This Row],[Budget_Margin]]=0,
"",
IF(
Table1[[#This Row],[Budget_Margin]]&gt;0,
(Table1[[#This Row],[Gross_Margin]]-Table1[[#This Row],[Budget_Margin]]) / Table1[[#This Row],[Budget_Margin]],
(Table1[[#This Row],[Gross_Margin]]-Table1[[#This Row],[Budget_Margin]]) / ABS(Table1[[#This Row],[Budget_Margin]])
)
)</f>
        <v>-0.24166666666666667</v>
      </c>
      <c r="X3005" s="5" t="str">
        <f>IF(Table1[[#This Row],[Margin_Var]]&gt;=0, "Above Budget", "Below Budget")</f>
        <v>Below Budget</v>
      </c>
      <c r="Y3005" s="5">
        <f>IFERROR(Table1[[#This Row],[Gross_Margin]]/Table1[[#This Row],[Actual_Sales]],0)</f>
        <v>0.54491017964071853</v>
      </c>
      <c r="Z3005" s="5">
        <f>Table1[[#This Row],[Actual_Profit]]/Table1[[#This Row],[Actual_Sales]]</f>
        <v>0.20359281437125748</v>
      </c>
      <c r="AA3005">
        <v>57</v>
      </c>
      <c r="AB3005" s="5">
        <f>IFERROR(Table1[[#This Row],[Expenses]]/Table1[[#This Row],[Actual_Sales]],0)</f>
        <v>0.3413173652694611</v>
      </c>
      <c r="AC3005">
        <v>28</v>
      </c>
      <c r="AD3005">
        <v>580</v>
      </c>
      <c r="AE3005" s="5">
        <f>IFERROR(Table1[[#This Row],[Inventory]]/Table1[[#This Row],[Actual_Sales]],0)</f>
        <v>3.4730538922155687</v>
      </c>
    </row>
    <row r="3006" spans="1:31" x14ac:dyDescent="0.25">
      <c r="A3006">
        <v>3040</v>
      </c>
      <c r="B3006">
        <v>318</v>
      </c>
      <c r="C3006">
        <v>9</v>
      </c>
      <c r="D3006" s="2">
        <v>40695</v>
      </c>
      <c r="E3006">
        <v>167</v>
      </c>
      <c r="F3006">
        <v>160</v>
      </c>
      <c r="G3006">
        <f>Table1[[#This Row],[Actual_Sales]]-Table1[[#This Row],[Budget_Sales]]</f>
        <v>7</v>
      </c>
      <c r="H3006" s="5">
        <f>IF(
Table1[[#This Row],[Budget_Sales]]=0,
"",
IF(
Table1[[#This Row],[Budget_Sales]]&gt;0,
(Table1[[#This Row],[Actual_Sales]]-Table1[[#This Row],[Budget_Sales]])/Table1[[#This Row],[Budget_Sales]],
(Table1[[#This Row],[Actual_Sales]]-Table1[[#This Row],[Budget_Sales]])/ABS(Table1[[#This Row],[Budget_Sales]])
)
)</f>
        <v>4.3749999999999997E-2</v>
      </c>
      <c r="I3006" s="5" t="str">
        <f>IF(Table1[[#This Row],[Sales_Var]]&gt;=0,"Above Budget","Below Budget")</f>
        <v>Above Budget</v>
      </c>
      <c r="J3006">
        <f>Table1[[#This Row],[Actual_Sales]]-(Table1[[#This Row],[COGS]]+Table1[[#This Row],[Expenses]])</f>
        <v>34</v>
      </c>
      <c r="K3006">
        <v>40</v>
      </c>
      <c r="L3006">
        <f>Table1[[#This Row],[Actual_Profit]]-Table1[[#This Row],[Budget_Profit]]</f>
        <v>-6</v>
      </c>
      <c r="M3006" s="5">
        <f>IF(
Table1[[#This Row],[Budget_Profit]]=0,
"",
IF(
Table1[[#This Row],[Budget_Profit]]&gt;0,
(Table1[[#This Row],[Actual_Profit]]-Table1[[#This Row],[Budget_Profit]])/Table1[[#This Row],[Budget_Profit]],
(Table1[[#This Row],[Actual_Profit]]-Table1[[#This Row],[Budget_Profit]])/ABS(Table1[[#This Row],[Budget_Profit]])
)
)</f>
        <v>-0.15</v>
      </c>
      <c r="N3006" s="5" t="str">
        <f>IF(Table1[[#This Row],[Profit_Var]]&gt;=0, "Above Budget", "Below Budget")</f>
        <v>Below Budget</v>
      </c>
      <c r="O3006">
        <v>76</v>
      </c>
      <c r="P3006">
        <v>70</v>
      </c>
      <c r="Q3006">
        <f>Table1[[#This Row],[COGS]]-Table1[[#This Row],[Budget_COGS]]</f>
        <v>6</v>
      </c>
      <c r="R3006" s="5">
        <f>IF(
Table1[[#This Row],[Budget_COGS]]=0,
"",
IF(
Table1[[#This Row],[Budget_COGS]]&gt;0,
(Table1[[#This Row],[Budget_COGS]]-Table1[[#This Row],[COGS]]) / Table1[[#This Row],[Budget_COGS]],
(Table1[[#This Row],[Budget_COGS]]-Table1[[#This Row],[COGS]]) / ABS(Table1[[#This Row],[Budget_COGS]])
)
)</f>
        <v>-8.5714285714285715E-2</v>
      </c>
      <c r="S3006" s="5" t="str">
        <f>IF(Table1[[#This Row],[COGS _Var]]&gt;=0, "Above Budget", "Below Budget")</f>
        <v>Above Budget</v>
      </c>
      <c r="T3006">
        <f>Table1[[#This Row],[Actual_Sales]]-Table1[[#This Row],[COGS]]</f>
        <v>91</v>
      </c>
      <c r="U3006">
        <v>90</v>
      </c>
      <c r="V3006">
        <f>Table1[[#This Row],[Gross_Margin]]-Table1[[#This Row],[Budget_Margin]]</f>
        <v>1</v>
      </c>
      <c r="W3006" s="5">
        <f>IF(
Table1[[#This Row],[Budget_Margin]]=0,
"",
IF(
Table1[[#This Row],[Budget_Margin]]&gt;0,
(Table1[[#This Row],[Gross_Margin]]-Table1[[#This Row],[Budget_Margin]]) / Table1[[#This Row],[Budget_Margin]],
(Table1[[#This Row],[Gross_Margin]]-Table1[[#This Row],[Budget_Margin]]) / ABS(Table1[[#This Row],[Budget_Margin]])
)
)</f>
        <v>1.1111111111111112E-2</v>
      </c>
      <c r="X3006" s="5" t="str">
        <f>IF(Table1[[#This Row],[Margin_Var]]&gt;=0, "Above Budget", "Below Budget")</f>
        <v>Above Budget</v>
      </c>
      <c r="Y3006" s="5">
        <f>IFERROR(Table1[[#This Row],[Gross_Margin]]/Table1[[#This Row],[Actual_Sales]],0)</f>
        <v>0.54491017964071853</v>
      </c>
      <c r="Z3006" s="5">
        <f>Table1[[#This Row],[Actual_Profit]]/Table1[[#This Row],[Actual_Sales]]</f>
        <v>0.20359281437125748</v>
      </c>
      <c r="AA3006">
        <v>57</v>
      </c>
      <c r="AB3006" s="5">
        <f>IFERROR(Table1[[#This Row],[Expenses]]/Table1[[#This Row],[Actual_Sales]],0)</f>
        <v>0.3413173652694611</v>
      </c>
      <c r="AC3006">
        <v>28</v>
      </c>
      <c r="AD3006">
        <v>580</v>
      </c>
      <c r="AE3006" s="5">
        <f>IFERROR(Table1[[#This Row],[Inventory]]/Table1[[#This Row],[Actual_Sales]],0)</f>
        <v>3.4730538922155687</v>
      </c>
    </row>
    <row r="3007" spans="1:31" x14ac:dyDescent="0.25">
      <c r="A3007">
        <v>3161</v>
      </c>
      <c r="B3007">
        <v>860</v>
      </c>
      <c r="C3007">
        <v>9</v>
      </c>
      <c r="D3007" s="2">
        <v>40695</v>
      </c>
      <c r="E3007">
        <v>167</v>
      </c>
      <c r="F3007">
        <v>130</v>
      </c>
      <c r="G3007">
        <f>Table1[[#This Row],[Actual_Sales]]-Table1[[#This Row],[Budget_Sales]]</f>
        <v>37</v>
      </c>
      <c r="H3007" s="5">
        <f>IF(
Table1[[#This Row],[Budget_Sales]]=0,
"",
IF(
Table1[[#This Row],[Budget_Sales]]&gt;0,
(Table1[[#This Row],[Actual_Sales]]-Table1[[#This Row],[Budget_Sales]])/Table1[[#This Row],[Budget_Sales]],
(Table1[[#This Row],[Actual_Sales]]-Table1[[#This Row],[Budget_Sales]])/ABS(Table1[[#This Row],[Budget_Sales]])
)
)</f>
        <v>0.2846153846153846</v>
      </c>
      <c r="I3007" s="5" t="str">
        <f>IF(Table1[[#This Row],[Sales_Var]]&gt;=0,"Above Budget","Below Budget")</f>
        <v>Above Budget</v>
      </c>
      <c r="J3007">
        <f>Table1[[#This Row],[Actual_Sales]]-(Table1[[#This Row],[COGS]]+Table1[[#This Row],[Expenses]])</f>
        <v>34</v>
      </c>
      <c r="K3007">
        <v>40</v>
      </c>
      <c r="L3007">
        <f>Table1[[#This Row],[Actual_Profit]]-Table1[[#This Row],[Budget_Profit]]</f>
        <v>-6</v>
      </c>
      <c r="M3007" s="5">
        <f>IF(
Table1[[#This Row],[Budget_Profit]]=0,
"",
IF(
Table1[[#This Row],[Budget_Profit]]&gt;0,
(Table1[[#This Row],[Actual_Profit]]-Table1[[#This Row],[Budget_Profit]])/Table1[[#This Row],[Budget_Profit]],
(Table1[[#This Row],[Actual_Profit]]-Table1[[#This Row],[Budget_Profit]])/ABS(Table1[[#This Row],[Budget_Profit]])
)
)</f>
        <v>-0.15</v>
      </c>
      <c r="N3007" s="5" t="str">
        <f>IF(Table1[[#This Row],[Profit_Var]]&gt;=0, "Above Budget", "Below Budget")</f>
        <v>Below Budget</v>
      </c>
      <c r="O3007">
        <v>76</v>
      </c>
      <c r="P3007">
        <v>50</v>
      </c>
      <c r="Q3007">
        <f>Table1[[#This Row],[COGS]]-Table1[[#This Row],[Budget_COGS]]</f>
        <v>26</v>
      </c>
      <c r="R3007" s="5">
        <f>IF(
Table1[[#This Row],[Budget_COGS]]=0,
"",
IF(
Table1[[#This Row],[Budget_COGS]]&gt;0,
(Table1[[#This Row],[Budget_COGS]]-Table1[[#This Row],[COGS]]) / Table1[[#This Row],[Budget_COGS]],
(Table1[[#This Row],[Budget_COGS]]-Table1[[#This Row],[COGS]]) / ABS(Table1[[#This Row],[Budget_COGS]])
)
)</f>
        <v>-0.52</v>
      </c>
      <c r="S3007" s="5" t="str">
        <f>IF(Table1[[#This Row],[COGS _Var]]&gt;=0, "Above Budget", "Below Budget")</f>
        <v>Above Budget</v>
      </c>
      <c r="T3007">
        <f>Table1[[#This Row],[Actual_Sales]]-Table1[[#This Row],[COGS]]</f>
        <v>91</v>
      </c>
      <c r="U3007">
        <v>80</v>
      </c>
      <c r="V3007">
        <f>Table1[[#This Row],[Gross_Margin]]-Table1[[#This Row],[Budget_Margin]]</f>
        <v>11</v>
      </c>
      <c r="W3007" s="5">
        <f>IF(
Table1[[#This Row],[Budget_Margin]]=0,
"",
IF(
Table1[[#This Row],[Budget_Margin]]&gt;0,
(Table1[[#This Row],[Gross_Margin]]-Table1[[#This Row],[Budget_Margin]]) / Table1[[#This Row],[Budget_Margin]],
(Table1[[#This Row],[Gross_Margin]]-Table1[[#This Row],[Budget_Margin]]) / ABS(Table1[[#This Row],[Budget_Margin]])
)
)</f>
        <v>0.13750000000000001</v>
      </c>
      <c r="X3007" s="5" t="str">
        <f>IF(Table1[[#This Row],[Margin_Var]]&gt;=0, "Above Budget", "Below Budget")</f>
        <v>Above Budget</v>
      </c>
      <c r="Y3007" s="5">
        <f>IFERROR(Table1[[#This Row],[Gross_Margin]]/Table1[[#This Row],[Actual_Sales]],0)</f>
        <v>0.54491017964071853</v>
      </c>
      <c r="Z3007" s="5">
        <f>Table1[[#This Row],[Actual_Profit]]/Table1[[#This Row],[Actual_Sales]]</f>
        <v>0.20359281437125748</v>
      </c>
      <c r="AA3007">
        <v>57</v>
      </c>
      <c r="AB3007" s="5">
        <f>IFERROR(Table1[[#This Row],[Expenses]]/Table1[[#This Row],[Actual_Sales]],0)</f>
        <v>0.3413173652694611</v>
      </c>
      <c r="AC3007">
        <v>28</v>
      </c>
      <c r="AD3007">
        <v>580</v>
      </c>
      <c r="AE3007" s="5">
        <f>IFERROR(Table1[[#This Row],[Inventory]]/Table1[[#This Row],[Actual_Sales]],0)</f>
        <v>3.4730538922155687</v>
      </c>
    </row>
    <row r="3008" spans="1:31" x14ac:dyDescent="0.25">
      <c r="A3008">
        <v>1565</v>
      </c>
      <c r="B3008">
        <v>860</v>
      </c>
      <c r="C3008">
        <v>6</v>
      </c>
      <c r="D3008" s="2">
        <v>40422</v>
      </c>
      <c r="E3008">
        <v>113</v>
      </c>
      <c r="F3008">
        <v>110</v>
      </c>
      <c r="G3008">
        <f>Table1[[#This Row],[Actual_Sales]]-Table1[[#This Row],[Budget_Sales]]</f>
        <v>3</v>
      </c>
      <c r="H3008" s="5">
        <f>IF(
Table1[[#This Row],[Budget_Sales]]=0,
"",
IF(
Table1[[#This Row],[Budget_Sales]]&gt;0,
(Table1[[#This Row],[Actual_Sales]]-Table1[[#This Row],[Budget_Sales]])/Table1[[#This Row],[Budget_Sales]],
(Table1[[#This Row],[Actual_Sales]]-Table1[[#This Row],[Budget_Sales]])/ABS(Table1[[#This Row],[Budget_Sales]])
)
)</f>
        <v>2.7272727272727271E-2</v>
      </c>
      <c r="I3008" s="5" t="str">
        <f>IF(Table1[[#This Row],[Sales_Var]]&gt;=0,"Above Budget","Below Budget")</f>
        <v>Above Budget</v>
      </c>
      <c r="J3008">
        <f>Table1[[#This Row],[Actual_Sales]]-(Table1[[#This Row],[COGS]]+Table1[[#This Row],[Expenses]])</f>
        <v>23</v>
      </c>
      <c r="K3008">
        <v>40</v>
      </c>
      <c r="L3008">
        <f>Table1[[#This Row],[Actual_Profit]]-Table1[[#This Row],[Budget_Profit]]</f>
        <v>-17</v>
      </c>
      <c r="M3008" s="5">
        <f>IF(
Table1[[#This Row],[Budget_Profit]]=0,
"",
IF(
Table1[[#This Row],[Budget_Profit]]&gt;0,
(Table1[[#This Row],[Actual_Profit]]-Table1[[#This Row],[Budget_Profit]])/Table1[[#This Row],[Budget_Profit]],
(Table1[[#This Row],[Actual_Profit]]-Table1[[#This Row],[Budget_Profit]])/ABS(Table1[[#This Row],[Budget_Profit]])
)
)</f>
        <v>-0.42499999999999999</v>
      </c>
      <c r="N3008" s="5" t="str">
        <f>IF(Table1[[#This Row],[Profit_Var]]&gt;=0, "Above Budget", "Below Budget")</f>
        <v>Below Budget</v>
      </c>
      <c r="O3008">
        <v>48</v>
      </c>
      <c r="P3008">
        <v>40</v>
      </c>
      <c r="Q3008">
        <f>Table1[[#This Row],[COGS]]-Table1[[#This Row],[Budget_COGS]]</f>
        <v>8</v>
      </c>
      <c r="R3008" s="5">
        <f>IF(
Table1[[#This Row],[Budget_COGS]]=0,
"",
IF(
Table1[[#This Row],[Budget_COGS]]&gt;0,
(Table1[[#This Row],[Budget_COGS]]-Table1[[#This Row],[COGS]]) / Table1[[#This Row],[Budget_COGS]],
(Table1[[#This Row],[Budget_COGS]]-Table1[[#This Row],[COGS]]) / ABS(Table1[[#This Row],[Budget_COGS]])
)
)</f>
        <v>-0.2</v>
      </c>
      <c r="S3008" s="5" t="str">
        <f>IF(Table1[[#This Row],[COGS _Var]]&gt;=0, "Above Budget", "Below Budget")</f>
        <v>Above Budget</v>
      </c>
      <c r="T3008">
        <f>Table1[[#This Row],[Actual_Sales]]-Table1[[#This Row],[COGS]]</f>
        <v>65</v>
      </c>
      <c r="U3008">
        <v>70</v>
      </c>
      <c r="V3008">
        <f>Table1[[#This Row],[Gross_Margin]]-Table1[[#This Row],[Budget_Margin]]</f>
        <v>-5</v>
      </c>
      <c r="W3008" s="5">
        <f>IF(
Table1[[#This Row],[Budget_Margin]]=0,
"",
IF(
Table1[[#This Row],[Budget_Margin]]&gt;0,
(Table1[[#This Row],[Gross_Margin]]-Table1[[#This Row],[Budget_Margin]]) / Table1[[#This Row],[Budget_Margin]],
(Table1[[#This Row],[Gross_Margin]]-Table1[[#This Row],[Budget_Margin]]) / ABS(Table1[[#This Row],[Budget_Margin]])
)
)</f>
        <v>-7.1428571428571425E-2</v>
      </c>
      <c r="X3008" s="5" t="str">
        <f>IF(Table1[[#This Row],[Margin_Var]]&gt;=0, "Above Budget", "Below Budget")</f>
        <v>Below Budget</v>
      </c>
      <c r="Y3008" s="5">
        <f>IFERROR(Table1[[#This Row],[Gross_Margin]]/Table1[[#This Row],[Actual_Sales]],0)</f>
        <v>0.5752212389380531</v>
      </c>
      <c r="Z3008" s="5">
        <f>Table1[[#This Row],[Actual_Profit]]/Table1[[#This Row],[Actual_Sales]]</f>
        <v>0.20353982300884957</v>
      </c>
      <c r="AA3008">
        <v>42</v>
      </c>
      <c r="AB3008" s="5">
        <f>IFERROR(Table1[[#This Row],[Expenses]]/Table1[[#This Row],[Actual_Sales]],0)</f>
        <v>0.37168141592920356</v>
      </c>
      <c r="AC3008">
        <v>15</v>
      </c>
      <c r="AD3008">
        <v>380</v>
      </c>
      <c r="AE3008" s="5">
        <f>IFERROR(Table1[[#This Row],[Inventory]]/Table1[[#This Row],[Actual_Sales]],0)</f>
        <v>3.3628318584070795</v>
      </c>
    </row>
    <row r="3009" spans="1:31" x14ac:dyDescent="0.25">
      <c r="A3009">
        <v>961</v>
      </c>
      <c r="B3009">
        <v>513</v>
      </c>
      <c r="C3009">
        <v>1</v>
      </c>
      <c r="D3009" s="2">
        <v>40330</v>
      </c>
      <c r="E3009">
        <v>118</v>
      </c>
      <c r="F3009">
        <v>120</v>
      </c>
      <c r="G3009">
        <f>Table1[[#This Row],[Actual_Sales]]-Table1[[#This Row],[Budget_Sales]]</f>
        <v>-2</v>
      </c>
      <c r="H3009" s="5">
        <f>IF(
Table1[[#This Row],[Budget_Sales]]=0,
"",
IF(
Table1[[#This Row],[Budget_Sales]]&gt;0,
(Table1[[#This Row],[Actual_Sales]]-Table1[[#This Row],[Budget_Sales]])/Table1[[#This Row],[Budget_Sales]],
(Table1[[#This Row],[Actual_Sales]]-Table1[[#This Row],[Budget_Sales]])/ABS(Table1[[#This Row],[Budget_Sales]])
)
)</f>
        <v>-1.6666666666666666E-2</v>
      </c>
      <c r="I3009" s="5" t="str">
        <f>IF(Table1[[#This Row],[Sales_Var]]&gt;=0,"Above Budget","Below Budget")</f>
        <v>Below Budget</v>
      </c>
      <c r="J3009">
        <f>Table1[[#This Row],[Actual_Sales]]-(Table1[[#This Row],[COGS]]+Table1[[#This Row],[Expenses]])</f>
        <v>24</v>
      </c>
      <c r="K3009">
        <v>40</v>
      </c>
      <c r="L3009">
        <f>Table1[[#This Row],[Actual_Profit]]-Table1[[#This Row],[Budget_Profit]]</f>
        <v>-16</v>
      </c>
      <c r="M3009" s="5">
        <f>IF(
Table1[[#This Row],[Budget_Profit]]=0,
"",
IF(
Table1[[#This Row],[Budget_Profit]]&gt;0,
(Table1[[#This Row],[Actual_Profit]]-Table1[[#This Row],[Budget_Profit]])/Table1[[#This Row],[Budget_Profit]],
(Table1[[#This Row],[Actual_Profit]]-Table1[[#This Row],[Budget_Profit]])/ABS(Table1[[#This Row],[Budget_Profit]])
)
)</f>
        <v>-0.4</v>
      </c>
      <c r="N3009" s="5" t="str">
        <f>IF(Table1[[#This Row],[Profit_Var]]&gt;=0, "Above Budget", "Below Budget")</f>
        <v>Below Budget</v>
      </c>
      <c r="O3009">
        <v>50</v>
      </c>
      <c r="P3009">
        <v>50</v>
      </c>
      <c r="Q3009">
        <f>Table1[[#This Row],[COGS]]-Table1[[#This Row],[Budget_COGS]]</f>
        <v>0</v>
      </c>
      <c r="R3009" s="5">
        <f>IF(
Table1[[#This Row],[Budget_COGS]]=0,
"",
IF(
Table1[[#This Row],[Budget_COGS]]&gt;0,
(Table1[[#This Row],[Budget_COGS]]-Table1[[#This Row],[COGS]]) / Table1[[#This Row],[Budget_COGS]],
(Table1[[#This Row],[Budget_COGS]]-Table1[[#This Row],[COGS]]) / ABS(Table1[[#This Row],[Budget_COGS]])
)
)</f>
        <v>0</v>
      </c>
      <c r="S3009" s="5" t="str">
        <f>IF(Table1[[#This Row],[COGS _Var]]&gt;=0, "Above Budget", "Below Budget")</f>
        <v>Above Budget</v>
      </c>
      <c r="T3009">
        <f>Table1[[#This Row],[Actual_Sales]]-Table1[[#This Row],[COGS]]</f>
        <v>68</v>
      </c>
      <c r="U3009">
        <v>70</v>
      </c>
      <c r="V3009">
        <f>Table1[[#This Row],[Gross_Margin]]-Table1[[#This Row],[Budget_Margin]]</f>
        <v>-2</v>
      </c>
      <c r="W3009" s="5">
        <f>IF(
Table1[[#This Row],[Budget_Margin]]=0,
"",
IF(
Table1[[#This Row],[Budget_Margin]]&gt;0,
(Table1[[#This Row],[Gross_Margin]]-Table1[[#This Row],[Budget_Margin]]) / Table1[[#This Row],[Budget_Margin]],
(Table1[[#This Row],[Gross_Margin]]-Table1[[#This Row],[Budget_Margin]]) / ABS(Table1[[#This Row],[Budget_Margin]])
)
)</f>
        <v>-2.8571428571428571E-2</v>
      </c>
      <c r="X3009" s="5" t="str">
        <f>IF(Table1[[#This Row],[Margin_Var]]&gt;=0, "Above Budget", "Below Budget")</f>
        <v>Below Budget</v>
      </c>
      <c r="Y3009" s="5">
        <f>IFERROR(Table1[[#This Row],[Gross_Margin]]/Table1[[#This Row],[Actual_Sales]],0)</f>
        <v>0.57627118644067798</v>
      </c>
      <c r="Z3009" s="5">
        <f>Table1[[#This Row],[Actual_Profit]]/Table1[[#This Row],[Actual_Sales]]</f>
        <v>0.20338983050847459</v>
      </c>
      <c r="AA3009">
        <v>44</v>
      </c>
      <c r="AB3009" s="5">
        <f>IFERROR(Table1[[#This Row],[Expenses]]/Table1[[#This Row],[Actual_Sales]],0)</f>
        <v>0.3728813559322034</v>
      </c>
      <c r="AC3009">
        <v>16</v>
      </c>
      <c r="AD3009">
        <v>397</v>
      </c>
      <c r="AE3009" s="5">
        <f>IFERROR(Table1[[#This Row],[Inventory]]/Table1[[#This Row],[Actual_Sales]],0)</f>
        <v>3.3644067796610169</v>
      </c>
    </row>
    <row r="3010" spans="1:31" x14ac:dyDescent="0.25">
      <c r="A3010">
        <v>949</v>
      </c>
      <c r="B3010">
        <v>503</v>
      </c>
      <c r="C3010">
        <v>5</v>
      </c>
      <c r="D3010" s="2">
        <v>40330</v>
      </c>
      <c r="E3010">
        <v>118</v>
      </c>
      <c r="F3010">
        <v>110</v>
      </c>
      <c r="G3010">
        <f>Table1[[#This Row],[Actual_Sales]]-Table1[[#This Row],[Budget_Sales]]</f>
        <v>8</v>
      </c>
      <c r="H3010" s="5">
        <f>IF(
Table1[[#This Row],[Budget_Sales]]=0,
"",
IF(
Table1[[#This Row],[Budget_Sales]]&gt;0,
(Table1[[#This Row],[Actual_Sales]]-Table1[[#This Row],[Budget_Sales]])/Table1[[#This Row],[Budget_Sales]],
(Table1[[#This Row],[Actual_Sales]]-Table1[[#This Row],[Budget_Sales]])/ABS(Table1[[#This Row],[Budget_Sales]])
)
)</f>
        <v>7.2727272727272724E-2</v>
      </c>
      <c r="I3010" s="5" t="str">
        <f>IF(Table1[[#This Row],[Sales_Var]]&gt;=0,"Above Budget","Below Budget")</f>
        <v>Above Budget</v>
      </c>
      <c r="J3010">
        <f>Table1[[#This Row],[Actual_Sales]]-(Table1[[#This Row],[COGS]]+Table1[[#This Row],[Expenses]])</f>
        <v>24</v>
      </c>
      <c r="K3010">
        <v>40</v>
      </c>
      <c r="L3010">
        <f>Table1[[#This Row],[Actual_Profit]]-Table1[[#This Row],[Budget_Profit]]</f>
        <v>-16</v>
      </c>
      <c r="M3010" s="5">
        <f>IF(
Table1[[#This Row],[Budget_Profit]]=0,
"",
IF(
Table1[[#This Row],[Budget_Profit]]&gt;0,
(Table1[[#This Row],[Actual_Profit]]-Table1[[#This Row],[Budget_Profit]])/Table1[[#This Row],[Budget_Profit]],
(Table1[[#This Row],[Actual_Profit]]-Table1[[#This Row],[Budget_Profit]])/ABS(Table1[[#This Row],[Budget_Profit]])
)
)</f>
        <v>-0.4</v>
      </c>
      <c r="N3010" s="5" t="str">
        <f>IF(Table1[[#This Row],[Profit_Var]]&gt;=0, "Above Budget", "Below Budget")</f>
        <v>Below Budget</v>
      </c>
      <c r="O3010">
        <v>50</v>
      </c>
      <c r="P3010">
        <v>40</v>
      </c>
      <c r="Q3010">
        <f>Table1[[#This Row],[COGS]]-Table1[[#This Row],[Budget_COGS]]</f>
        <v>10</v>
      </c>
      <c r="R3010" s="5">
        <f>IF(
Table1[[#This Row],[Budget_COGS]]=0,
"",
IF(
Table1[[#This Row],[Budget_COGS]]&gt;0,
(Table1[[#This Row],[Budget_COGS]]-Table1[[#This Row],[COGS]]) / Table1[[#This Row],[Budget_COGS]],
(Table1[[#This Row],[Budget_COGS]]-Table1[[#This Row],[COGS]]) / ABS(Table1[[#This Row],[Budget_COGS]])
)
)</f>
        <v>-0.25</v>
      </c>
      <c r="S3010" s="5" t="str">
        <f>IF(Table1[[#This Row],[COGS _Var]]&gt;=0, "Above Budget", "Below Budget")</f>
        <v>Above Budget</v>
      </c>
      <c r="T3010">
        <f>Table1[[#This Row],[Actual_Sales]]-Table1[[#This Row],[COGS]]</f>
        <v>68</v>
      </c>
      <c r="U3010">
        <v>70</v>
      </c>
      <c r="V3010">
        <f>Table1[[#This Row],[Gross_Margin]]-Table1[[#This Row],[Budget_Margin]]</f>
        <v>-2</v>
      </c>
      <c r="W3010" s="5">
        <f>IF(
Table1[[#This Row],[Budget_Margin]]=0,
"",
IF(
Table1[[#This Row],[Budget_Margin]]&gt;0,
(Table1[[#This Row],[Gross_Margin]]-Table1[[#This Row],[Budget_Margin]]) / Table1[[#This Row],[Budget_Margin]],
(Table1[[#This Row],[Gross_Margin]]-Table1[[#This Row],[Budget_Margin]]) / ABS(Table1[[#This Row],[Budget_Margin]])
)
)</f>
        <v>-2.8571428571428571E-2</v>
      </c>
      <c r="X3010" s="5" t="str">
        <f>IF(Table1[[#This Row],[Margin_Var]]&gt;=0, "Above Budget", "Below Budget")</f>
        <v>Below Budget</v>
      </c>
      <c r="Y3010" s="5">
        <f>IFERROR(Table1[[#This Row],[Gross_Margin]]/Table1[[#This Row],[Actual_Sales]],0)</f>
        <v>0.57627118644067798</v>
      </c>
      <c r="Z3010" s="5">
        <f>Table1[[#This Row],[Actual_Profit]]/Table1[[#This Row],[Actual_Sales]]</f>
        <v>0.20338983050847459</v>
      </c>
      <c r="AA3010">
        <v>44</v>
      </c>
      <c r="AB3010" s="5">
        <f>IFERROR(Table1[[#This Row],[Expenses]]/Table1[[#This Row],[Actual_Sales]],0)</f>
        <v>0.3728813559322034</v>
      </c>
      <c r="AC3010">
        <v>16</v>
      </c>
      <c r="AD3010">
        <v>397</v>
      </c>
      <c r="AE3010" s="5">
        <f>IFERROR(Table1[[#This Row],[Inventory]]/Table1[[#This Row],[Actual_Sales]],0)</f>
        <v>3.3644067796610169</v>
      </c>
    </row>
    <row r="3011" spans="1:31" x14ac:dyDescent="0.25">
      <c r="A3011">
        <v>1041</v>
      </c>
      <c r="B3011">
        <v>832</v>
      </c>
      <c r="C3011">
        <v>8</v>
      </c>
      <c r="D3011" s="2">
        <v>40330</v>
      </c>
      <c r="E3011">
        <v>118</v>
      </c>
      <c r="F3011">
        <v>110</v>
      </c>
      <c r="G3011">
        <f>Table1[[#This Row],[Actual_Sales]]-Table1[[#This Row],[Budget_Sales]]</f>
        <v>8</v>
      </c>
      <c r="H3011" s="5">
        <f>IF(
Table1[[#This Row],[Budget_Sales]]=0,
"",
IF(
Table1[[#This Row],[Budget_Sales]]&gt;0,
(Table1[[#This Row],[Actual_Sales]]-Table1[[#This Row],[Budget_Sales]])/Table1[[#This Row],[Budget_Sales]],
(Table1[[#This Row],[Actual_Sales]]-Table1[[#This Row],[Budget_Sales]])/ABS(Table1[[#This Row],[Budget_Sales]])
)
)</f>
        <v>7.2727272727272724E-2</v>
      </c>
      <c r="I3011" s="5" t="str">
        <f>IF(Table1[[#This Row],[Sales_Var]]&gt;=0,"Above Budget","Below Budget")</f>
        <v>Above Budget</v>
      </c>
      <c r="J3011">
        <f>Table1[[#This Row],[Actual_Sales]]-(Table1[[#This Row],[COGS]]+Table1[[#This Row],[Expenses]])</f>
        <v>24</v>
      </c>
      <c r="K3011">
        <v>40</v>
      </c>
      <c r="L3011">
        <f>Table1[[#This Row],[Actual_Profit]]-Table1[[#This Row],[Budget_Profit]]</f>
        <v>-16</v>
      </c>
      <c r="M3011" s="5">
        <f>IF(
Table1[[#This Row],[Budget_Profit]]=0,
"",
IF(
Table1[[#This Row],[Budget_Profit]]&gt;0,
(Table1[[#This Row],[Actual_Profit]]-Table1[[#This Row],[Budget_Profit]])/Table1[[#This Row],[Budget_Profit]],
(Table1[[#This Row],[Actual_Profit]]-Table1[[#This Row],[Budget_Profit]])/ABS(Table1[[#This Row],[Budget_Profit]])
)
)</f>
        <v>-0.4</v>
      </c>
      <c r="N3011" s="5" t="str">
        <f>IF(Table1[[#This Row],[Profit_Var]]&gt;=0, "Above Budget", "Below Budget")</f>
        <v>Below Budget</v>
      </c>
      <c r="O3011">
        <v>50</v>
      </c>
      <c r="P3011">
        <v>40</v>
      </c>
      <c r="Q3011">
        <f>Table1[[#This Row],[COGS]]-Table1[[#This Row],[Budget_COGS]]</f>
        <v>10</v>
      </c>
      <c r="R3011" s="5">
        <f>IF(
Table1[[#This Row],[Budget_COGS]]=0,
"",
IF(
Table1[[#This Row],[Budget_COGS]]&gt;0,
(Table1[[#This Row],[Budget_COGS]]-Table1[[#This Row],[COGS]]) / Table1[[#This Row],[Budget_COGS]],
(Table1[[#This Row],[Budget_COGS]]-Table1[[#This Row],[COGS]]) / ABS(Table1[[#This Row],[Budget_COGS]])
)
)</f>
        <v>-0.25</v>
      </c>
      <c r="S3011" s="5" t="str">
        <f>IF(Table1[[#This Row],[COGS _Var]]&gt;=0, "Above Budget", "Below Budget")</f>
        <v>Above Budget</v>
      </c>
      <c r="T3011">
        <f>Table1[[#This Row],[Actual_Sales]]-Table1[[#This Row],[COGS]]</f>
        <v>68</v>
      </c>
      <c r="U3011">
        <v>70</v>
      </c>
      <c r="V3011">
        <f>Table1[[#This Row],[Gross_Margin]]-Table1[[#This Row],[Budget_Margin]]</f>
        <v>-2</v>
      </c>
      <c r="W3011" s="5">
        <f>IF(
Table1[[#This Row],[Budget_Margin]]=0,
"",
IF(
Table1[[#This Row],[Budget_Margin]]&gt;0,
(Table1[[#This Row],[Gross_Margin]]-Table1[[#This Row],[Budget_Margin]]) / Table1[[#This Row],[Budget_Margin]],
(Table1[[#This Row],[Gross_Margin]]-Table1[[#This Row],[Budget_Margin]]) / ABS(Table1[[#This Row],[Budget_Margin]])
)
)</f>
        <v>-2.8571428571428571E-2</v>
      </c>
      <c r="X3011" s="5" t="str">
        <f>IF(Table1[[#This Row],[Margin_Var]]&gt;=0, "Above Budget", "Below Budget")</f>
        <v>Below Budget</v>
      </c>
      <c r="Y3011" s="5">
        <f>IFERROR(Table1[[#This Row],[Gross_Margin]]/Table1[[#This Row],[Actual_Sales]],0)</f>
        <v>0.57627118644067798</v>
      </c>
      <c r="Z3011" s="5">
        <f>Table1[[#This Row],[Actual_Profit]]/Table1[[#This Row],[Actual_Sales]]</f>
        <v>0.20338983050847459</v>
      </c>
      <c r="AA3011">
        <v>44</v>
      </c>
      <c r="AB3011" s="5">
        <f>IFERROR(Table1[[#This Row],[Expenses]]/Table1[[#This Row],[Actual_Sales]],0)</f>
        <v>0.3728813559322034</v>
      </c>
      <c r="AC3011">
        <v>16</v>
      </c>
      <c r="AD3011">
        <v>397</v>
      </c>
      <c r="AE3011" s="5">
        <f>IFERROR(Table1[[#This Row],[Inventory]]/Table1[[#This Row],[Actual_Sales]],0)</f>
        <v>3.3644067796610169</v>
      </c>
    </row>
    <row r="3012" spans="1:31" x14ac:dyDescent="0.25">
      <c r="A3012">
        <v>1018</v>
      </c>
      <c r="B3012">
        <v>719</v>
      </c>
      <c r="C3012">
        <v>10</v>
      </c>
      <c r="D3012" s="2">
        <v>40330</v>
      </c>
      <c r="E3012">
        <v>118</v>
      </c>
      <c r="F3012">
        <v>100</v>
      </c>
      <c r="G3012">
        <f>Table1[[#This Row],[Actual_Sales]]-Table1[[#This Row],[Budget_Sales]]</f>
        <v>18</v>
      </c>
      <c r="H3012" s="5">
        <f>IF(
Table1[[#This Row],[Budget_Sales]]=0,
"",
IF(
Table1[[#This Row],[Budget_Sales]]&gt;0,
(Table1[[#This Row],[Actual_Sales]]-Table1[[#This Row],[Budget_Sales]])/Table1[[#This Row],[Budget_Sales]],
(Table1[[#This Row],[Actual_Sales]]-Table1[[#This Row],[Budget_Sales]])/ABS(Table1[[#This Row],[Budget_Sales]])
)
)</f>
        <v>0.18</v>
      </c>
      <c r="I3012" s="5" t="str">
        <f>IF(Table1[[#This Row],[Sales_Var]]&gt;=0,"Above Budget","Below Budget")</f>
        <v>Above Budget</v>
      </c>
      <c r="J3012">
        <f>Table1[[#This Row],[Actual_Sales]]-(Table1[[#This Row],[COGS]]+Table1[[#This Row],[Expenses]])</f>
        <v>24</v>
      </c>
      <c r="K3012">
        <v>30</v>
      </c>
      <c r="L3012">
        <f>Table1[[#This Row],[Actual_Profit]]-Table1[[#This Row],[Budget_Profit]]</f>
        <v>-6</v>
      </c>
      <c r="M3012" s="5">
        <f>IF(
Table1[[#This Row],[Budget_Profit]]=0,
"",
IF(
Table1[[#This Row],[Budget_Profit]]&gt;0,
(Table1[[#This Row],[Actual_Profit]]-Table1[[#This Row],[Budget_Profit]])/Table1[[#This Row],[Budget_Profit]],
(Table1[[#This Row],[Actual_Profit]]-Table1[[#This Row],[Budget_Profit]])/ABS(Table1[[#This Row],[Budget_Profit]])
)
)</f>
        <v>-0.2</v>
      </c>
      <c r="N3012" s="5" t="str">
        <f>IF(Table1[[#This Row],[Profit_Var]]&gt;=0, "Above Budget", "Below Budget")</f>
        <v>Below Budget</v>
      </c>
      <c r="O3012">
        <v>50</v>
      </c>
      <c r="P3012">
        <v>40</v>
      </c>
      <c r="Q3012">
        <f>Table1[[#This Row],[COGS]]-Table1[[#This Row],[Budget_COGS]]</f>
        <v>10</v>
      </c>
      <c r="R3012" s="5">
        <f>IF(
Table1[[#This Row],[Budget_COGS]]=0,
"",
IF(
Table1[[#This Row],[Budget_COGS]]&gt;0,
(Table1[[#This Row],[Budget_COGS]]-Table1[[#This Row],[COGS]]) / Table1[[#This Row],[Budget_COGS]],
(Table1[[#This Row],[Budget_COGS]]-Table1[[#This Row],[COGS]]) / ABS(Table1[[#This Row],[Budget_COGS]])
)
)</f>
        <v>-0.25</v>
      </c>
      <c r="S3012" s="5" t="str">
        <f>IF(Table1[[#This Row],[COGS _Var]]&gt;=0, "Above Budget", "Below Budget")</f>
        <v>Above Budget</v>
      </c>
      <c r="T3012">
        <f>Table1[[#This Row],[Actual_Sales]]-Table1[[#This Row],[COGS]]</f>
        <v>68</v>
      </c>
      <c r="U3012">
        <v>60</v>
      </c>
      <c r="V3012">
        <f>Table1[[#This Row],[Gross_Margin]]-Table1[[#This Row],[Budget_Margin]]</f>
        <v>8</v>
      </c>
      <c r="W3012" s="5">
        <f>IF(
Table1[[#This Row],[Budget_Margin]]=0,
"",
IF(
Table1[[#This Row],[Budget_Margin]]&gt;0,
(Table1[[#This Row],[Gross_Margin]]-Table1[[#This Row],[Budget_Margin]]) / Table1[[#This Row],[Budget_Margin]],
(Table1[[#This Row],[Gross_Margin]]-Table1[[#This Row],[Budget_Margin]]) / ABS(Table1[[#This Row],[Budget_Margin]])
)
)</f>
        <v>0.13333333333333333</v>
      </c>
      <c r="X3012" s="5" t="str">
        <f>IF(Table1[[#This Row],[Margin_Var]]&gt;=0, "Above Budget", "Below Budget")</f>
        <v>Above Budget</v>
      </c>
      <c r="Y3012" s="5">
        <f>IFERROR(Table1[[#This Row],[Gross_Margin]]/Table1[[#This Row],[Actual_Sales]],0)</f>
        <v>0.57627118644067798</v>
      </c>
      <c r="Z3012" s="5">
        <f>Table1[[#This Row],[Actual_Profit]]/Table1[[#This Row],[Actual_Sales]]</f>
        <v>0.20338983050847459</v>
      </c>
      <c r="AA3012">
        <v>44</v>
      </c>
      <c r="AB3012" s="5">
        <f>IFERROR(Table1[[#This Row],[Expenses]]/Table1[[#This Row],[Actual_Sales]],0)</f>
        <v>0.3728813559322034</v>
      </c>
      <c r="AC3012">
        <v>16</v>
      </c>
      <c r="AD3012">
        <v>397</v>
      </c>
      <c r="AE3012" s="5">
        <f>IFERROR(Table1[[#This Row],[Inventory]]/Table1[[#This Row],[Actual_Sales]],0)</f>
        <v>3.3644067796610169</v>
      </c>
    </row>
    <row r="3013" spans="1:31" x14ac:dyDescent="0.25">
      <c r="A3013">
        <v>3453</v>
      </c>
      <c r="B3013">
        <v>573</v>
      </c>
      <c r="C3013">
        <v>11</v>
      </c>
      <c r="D3013" s="2">
        <v>40756</v>
      </c>
      <c r="E3013">
        <v>104</v>
      </c>
      <c r="F3013">
        <v>90</v>
      </c>
      <c r="G3013">
        <f>Table1[[#This Row],[Actual_Sales]]-Table1[[#This Row],[Budget_Sales]]</f>
        <v>14</v>
      </c>
      <c r="H3013" s="5">
        <f>IF(
Table1[[#This Row],[Budget_Sales]]=0,
"",
IF(
Table1[[#This Row],[Budget_Sales]]&gt;0,
(Table1[[#This Row],[Actual_Sales]]-Table1[[#This Row],[Budget_Sales]])/Table1[[#This Row],[Budget_Sales]],
(Table1[[#This Row],[Actual_Sales]]-Table1[[#This Row],[Budget_Sales]])/ABS(Table1[[#This Row],[Budget_Sales]])
)
)</f>
        <v>0.15555555555555556</v>
      </c>
      <c r="I3013" s="5" t="str">
        <f>IF(Table1[[#This Row],[Sales_Var]]&gt;=0,"Above Budget","Below Budget")</f>
        <v>Above Budget</v>
      </c>
      <c r="J3013">
        <f>Table1[[#This Row],[Actual_Sales]]-(Table1[[#This Row],[COGS]]+Table1[[#This Row],[Expenses]])</f>
        <v>21</v>
      </c>
      <c r="K3013">
        <v>30</v>
      </c>
      <c r="L3013">
        <f>Table1[[#This Row],[Actual_Profit]]-Table1[[#This Row],[Budget_Profit]]</f>
        <v>-9</v>
      </c>
      <c r="M3013" s="5">
        <f>IF(
Table1[[#This Row],[Budget_Profit]]=0,
"",
IF(
Table1[[#This Row],[Budget_Profit]]&gt;0,
(Table1[[#This Row],[Actual_Profit]]-Table1[[#This Row],[Budget_Profit]])/Table1[[#This Row],[Budget_Profit]],
(Table1[[#This Row],[Actual_Profit]]-Table1[[#This Row],[Budget_Profit]])/ABS(Table1[[#This Row],[Budget_Profit]])
)
)</f>
        <v>-0.3</v>
      </c>
      <c r="N3013" s="5" t="str">
        <f>IF(Table1[[#This Row],[Profit_Var]]&gt;=0, "Above Budget", "Below Budget")</f>
        <v>Below Budget</v>
      </c>
      <c r="O3013">
        <v>45</v>
      </c>
      <c r="P3013">
        <v>30</v>
      </c>
      <c r="Q3013">
        <f>Table1[[#This Row],[COGS]]-Table1[[#This Row],[Budget_COGS]]</f>
        <v>15</v>
      </c>
      <c r="R3013" s="5">
        <f>IF(
Table1[[#This Row],[Budget_COGS]]=0,
"",
IF(
Table1[[#This Row],[Budget_COGS]]&gt;0,
(Table1[[#This Row],[Budget_COGS]]-Table1[[#This Row],[COGS]]) / Table1[[#This Row],[Budget_COGS]],
(Table1[[#This Row],[Budget_COGS]]-Table1[[#This Row],[COGS]]) / ABS(Table1[[#This Row],[Budget_COGS]])
)
)</f>
        <v>-0.5</v>
      </c>
      <c r="S3013" s="5" t="str">
        <f>IF(Table1[[#This Row],[COGS _Var]]&gt;=0, "Above Budget", "Below Budget")</f>
        <v>Above Budget</v>
      </c>
      <c r="T3013">
        <f>Table1[[#This Row],[Actual_Sales]]-Table1[[#This Row],[COGS]]</f>
        <v>59</v>
      </c>
      <c r="U3013">
        <v>60</v>
      </c>
      <c r="V3013">
        <f>Table1[[#This Row],[Gross_Margin]]-Table1[[#This Row],[Budget_Margin]]</f>
        <v>-1</v>
      </c>
      <c r="W3013" s="5">
        <f>IF(
Table1[[#This Row],[Budget_Margin]]=0,
"",
IF(
Table1[[#This Row],[Budget_Margin]]&gt;0,
(Table1[[#This Row],[Gross_Margin]]-Table1[[#This Row],[Budget_Margin]]) / Table1[[#This Row],[Budget_Margin]],
(Table1[[#This Row],[Gross_Margin]]-Table1[[#This Row],[Budget_Margin]]) / ABS(Table1[[#This Row],[Budget_Margin]])
)
)</f>
        <v>-1.6666666666666666E-2</v>
      </c>
      <c r="X3013" s="5" t="str">
        <f>IF(Table1[[#This Row],[Margin_Var]]&gt;=0, "Above Budget", "Below Budget")</f>
        <v>Below Budget</v>
      </c>
      <c r="Y3013" s="5">
        <f>IFERROR(Table1[[#This Row],[Gross_Margin]]/Table1[[#This Row],[Actual_Sales]],0)</f>
        <v>0.56730769230769229</v>
      </c>
      <c r="Z3013" s="5">
        <f>Table1[[#This Row],[Actual_Profit]]/Table1[[#This Row],[Actual_Sales]]</f>
        <v>0.20192307692307693</v>
      </c>
      <c r="AA3013">
        <v>38</v>
      </c>
      <c r="AB3013" s="5">
        <f>IFERROR(Table1[[#This Row],[Expenses]]/Table1[[#This Row],[Actual_Sales]],0)</f>
        <v>0.36538461538461536</v>
      </c>
      <c r="AC3013">
        <v>14</v>
      </c>
      <c r="AD3013">
        <v>253</v>
      </c>
      <c r="AE3013" s="5">
        <f>IFERROR(Table1[[#This Row],[Inventory]]/Table1[[#This Row],[Actual_Sales]],0)</f>
        <v>2.4326923076923075</v>
      </c>
    </row>
    <row r="3014" spans="1:31" x14ac:dyDescent="0.25">
      <c r="A3014">
        <v>3412</v>
      </c>
      <c r="B3014">
        <v>435</v>
      </c>
      <c r="C3014">
        <v>12</v>
      </c>
      <c r="D3014" s="2">
        <v>40756</v>
      </c>
      <c r="E3014">
        <v>104</v>
      </c>
      <c r="F3014">
        <v>70</v>
      </c>
      <c r="G3014">
        <f>Table1[[#This Row],[Actual_Sales]]-Table1[[#This Row],[Budget_Sales]]</f>
        <v>34</v>
      </c>
      <c r="H3014" s="5">
        <f>IF(
Table1[[#This Row],[Budget_Sales]]=0,
"",
IF(
Table1[[#This Row],[Budget_Sales]]&gt;0,
(Table1[[#This Row],[Actual_Sales]]-Table1[[#This Row],[Budget_Sales]])/Table1[[#This Row],[Budget_Sales]],
(Table1[[#This Row],[Actual_Sales]]-Table1[[#This Row],[Budget_Sales]])/ABS(Table1[[#This Row],[Budget_Sales]])
)
)</f>
        <v>0.48571428571428571</v>
      </c>
      <c r="I3014" s="5" t="str">
        <f>IF(Table1[[#This Row],[Sales_Var]]&gt;=0,"Above Budget","Below Budget")</f>
        <v>Above Budget</v>
      </c>
      <c r="J3014">
        <f>Table1[[#This Row],[Actual_Sales]]-(Table1[[#This Row],[COGS]]+Table1[[#This Row],[Expenses]])</f>
        <v>21</v>
      </c>
      <c r="K3014">
        <v>30</v>
      </c>
      <c r="L3014">
        <f>Table1[[#This Row],[Actual_Profit]]-Table1[[#This Row],[Budget_Profit]]</f>
        <v>-9</v>
      </c>
      <c r="M3014" s="5">
        <f>IF(
Table1[[#This Row],[Budget_Profit]]=0,
"",
IF(
Table1[[#This Row],[Budget_Profit]]&gt;0,
(Table1[[#This Row],[Actual_Profit]]-Table1[[#This Row],[Budget_Profit]])/Table1[[#This Row],[Budget_Profit]],
(Table1[[#This Row],[Actual_Profit]]-Table1[[#This Row],[Budget_Profit]])/ABS(Table1[[#This Row],[Budget_Profit]])
)
)</f>
        <v>-0.3</v>
      </c>
      <c r="N3014" s="5" t="str">
        <f>IF(Table1[[#This Row],[Profit_Var]]&gt;=0, "Above Budget", "Below Budget")</f>
        <v>Below Budget</v>
      </c>
      <c r="O3014">
        <v>45</v>
      </c>
      <c r="P3014">
        <v>20</v>
      </c>
      <c r="Q3014">
        <f>Table1[[#This Row],[COGS]]-Table1[[#This Row],[Budget_COGS]]</f>
        <v>25</v>
      </c>
      <c r="R3014" s="5">
        <f>IF(
Table1[[#This Row],[Budget_COGS]]=0,
"",
IF(
Table1[[#This Row],[Budget_COGS]]&gt;0,
(Table1[[#This Row],[Budget_COGS]]-Table1[[#This Row],[COGS]]) / Table1[[#This Row],[Budget_COGS]],
(Table1[[#This Row],[Budget_COGS]]-Table1[[#This Row],[COGS]]) / ABS(Table1[[#This Row],[Budget_COGS]])
)
)</f>
        <v>-1.25</v>
      </c>
      <c r="S3014" s="5" t="str">
        <f>IF(Table1[[#This Row],[COGS _Var]]&gt;=0, "Above Budget", "Below Budget")</f>
        <v>Above Budget</v>
      </c>
      <c r="T3014">
        <f>Table1[[#This Row],[Actual_Sales]]-Table1[[#This Row],[COGS]]</f>
        <v>59</v>
      </c>
      <c r="U3014">
        <v>50</v>
      </c>
      <c r="V3014">
        <f>Table1[[#This Row],[Gross_Margin]]-Table1[[#This Row],[Budget_Margin]]</f>
        <v>9</v>
      </c>
      <c r="W3014" s="5">
        <f>IF(
Table1[[#This Row],[Budget_Margin]]=0,
"",
IF(
Table1[[#This Row],[Budget_Margin]]&gt;0,
(Table1[[#This Row],[Gross_Margin]]-Table1[[#This Row],[Budget_Margin]]) / Table1[[#This Row],[Budget_Margin]],
(Table1[[#This Row],[Gross_Margin]]-Table1[[#This Row],[Budget_Margin]]) / ABS(Table1[[#This Row],[Budget_Margin]])
)
)</f>
        <v>0.18</v>
      </c>
      <c r="X3014" s="5" t="str">
        <f>IF(Table1[[#This Row],[Margin_Var]]&gt;=0, "Above Budget", "Below Budget")</f>
        <v>Above Budget</v>
      </c>
      <c r="Y3014" s="5">
        <f>IFERROR(Table1[[#This Row],[Gross_Margin]]/Table1[[#This Row],[Actual_Sales]],0)</f>
        <v>0.56730769230769229</v>
      </c>
      <c r="Z3014" s="5">
        <f>Table1[[#This Row],[Actual_Profit]]/Table1[[#This Row],[Actual_Sales]]</f>
        <v>0.20192307692307693</v>
      </c>
      <c r="AA3014">
        <v>38</v>
      </c>
      <c r="AB3014" s="5">
        <f>IFERROR(Table1[[#This Row],[Expenses]]/Table1[[#This Row],[Actual_Sales]],0)</f>
        <v>0.36538461538461536</v>
      </c>
      <c r="AC3014">
        <v>14</v>
      </c>
      <c r="AD3014">
        <v>253</v>
      </c>
      <c r="AE3014" s="5">
        <f>IFERROR(Table1[[#This Row],[Inventory]]/Table1[[#This Row],[Actual_Sales]],0)</f>
        <v>2.4326923076923075</v>
      </c>
    </row>
    <row r="3015" spans="1:31" x14ac:dyDescent="0.25">
      <c r="A3015">
        <v>3267</v>
      </c>
      <c r="B3015">
        <v>513</v>
      </c>
      <c r="C3015">
        <v>1</v>
      </c>
      <c r="D3015" s="2">
        <v>40725</v>
      </c>
      <c r="E3015">
        <v>109</v>
      </c>
      <c r="F3015">
        <v>110</v>
      </c>
      <c r="G3015">
        <f>Table1[[#This Row],[Actual_Sales]]-Table1[[#This Row],[Budget_Sales]]</f>
        <v>-1</v>
      </c>
      <c r="H3015" s="5">
        <f>IF(
Table1[[#This Row],[Budget_Sales]]=0,
"",
IF(
Table1[[#This Row],[Budget_Sales]]&gt;0,
(Table1[[#This Row],[Actual_Sales]]-Table1[[#This Row],[Budget_Sales]])/Table1[[#This Row],[Budget_Sales]],
(Table1[[#This Row],[Actual_Sales]]-Table1[[#This Row],[Budget_Sales]])/ABS(Table1[[#This Row],[Budget_Sales]])
)
)</f>
        <v>-9.0909090909090905E-3</v>
      </c>
      <c r="I3015" s="5" t="str">
        <f>IF(Table1[[#This Row],[Sales_Var]]&gt;=0,"Above Budget","Below Budget")</f>
        <v>Below Budget</v>
      </c>
      <c r="J3015">
        <f>Table1[[#This Row],[Actual_Sales]]-(Table1[[#This Row],[COGS]]+Table1[[#This Row],[Expenses]])</f>
        <v>22</v>
      </c>
      <c r="K3015">
        <v>40</v>
      </c>
      <c r="L3015">
        <f>Table1[[#This Row],[Actual_Profit]]-Table1[[#This Row],[Budget_Profit]]</f>
        <v>-18</v>
      </c>
      <c r="M3015" s="5">
        <f>IF(
Table1[[#This Row],[Budget_Profit]]=0,
"",
IF(
Table1[[#This Row],[Budget_Profit]]&gt;0,
(Table1[[#This Row],[Actual_Profit]]-Table1[[#This Row],[Budget_Profit]])/Table1[[#This Row],[Budget_Profit]],
(Table1[[#This Row],[Actual_Profit]]-Table1[[#This Row],[Budget_Profit]])/ABS(Table1[[#This Row],[Budget_Profit]])
)
)</f>
        <v>-0.45</v>
      </c>
      <c r="N3015" s="5" t="str">
        <f>IF(Table1[[#This Row],[Profit_Var]]&gt;=0, "Above Budget", "Below Budget")</f>
        <v>Below Budget</v>
      </c>
      <c r="O3015">
        <v>47</v>
      </c>
      <c r="P3015">
        <v>40</v>
      </c>
      <c r="Q3015">
        <f>Table1[[#This Row],[COGS]]-Table1[[#This Row],[Budget_COGS]]</f>
        <v>7</v>
      </c>
      <c r="R3015" s="5">
        <f>IF(
Table1[[#This Row],[Budget_COGS]]=0,
"",
IF(
Table1[[#This Row],[Budget_COGS]]&gt;0,
(Table1[[#This Row],[Budget_COGS]]-Table1[[#This Row],[COGS]]) / Table1[[#This Row],[Budget_COGS]],
(Table1[[#This Row],[Budget_COGS]]-Table1[[#This Row],[COGS]]) / ABS(Table1[[#This Row],[Budget_COGS]])
)
)</f>
        <v>-0.17499999999999999</v>
      </c>
      <c r="S3015" s="5" t="str">
        <f>IF(Table1[[#This Row],[COGS _Var]]&gt;=0, "Above Budget", "Below Budget")</f>
        <v>Above Budget</v>
      </c>
      <c r="T3015">
        <f>Table1[[#This Row],[Actual_Sales]]-Table1[[#This Row],[COGS]]</f>
        <v>62</v>
      </c>
      <c r="U3015">
        <v>70</v>
      </c>
      <c r="V3015">
        <f>Table1[[#This Row],[Gross_Margin]]-Table1[[#This Row],[Budget_Margin]]</f>
        <v>-8</v>
      </c>
      <c r="W3015" s="5">
        <f>IF(
Table1[[#This Row],[Budget_Margin]]=0,
"",
IF(
Table1[[#This Row],[Budget_Margin]]&gt;0,
(Table1[[#This Row],[Gross_Margin]]-Table1[[#This Row],[Budget_Margin]]) / Table1[[#This Row],[Budget_Margin]],
(Table1[[#This Row],[Gross_Margin]]-Table1[[#This Row],[Budget_Margin]]) / ABS(Table1[[#This Row],[Budget_Margin]])
)
)</f>
        <v>-0.11428571428571428</v>
      </c>
      <c r="X3015" s="5" t="str">
        <f>IF(Table1[[#This Row],[Margin_Var]]&gt;=0, "Above Budget", "Below Budget")</f>
        <v>Below Budget</v>
      </c>
      <c r="Y3015" s="5">
        <f>IFERROR(Table1[[#This Row],[Gross_Margin]]/Table1[[#This Row],[Actual_Sales]],0)</f>
        <v>0.56880733944954132</v>
      </c>
      <c r="Z3015" s="5">
        <f>Table1[[#This Row],[Actual_Profit]]/Table1[[#This Row],[Actual_Sales]]</f>
        <v>0.20183486238532111</v>
      </c>
      <c r="AA3015">
        <v>40</v>
      </c>
      <c r="AB3015" s="5">
        <f>IFERROR(Table1[[#This Row],[Expenses]]/Table1[[#This Row],[Actual_Sales]],0)</f>
        <v>0.3669724770642202</v>
      </c>
      <c r="AC3015">
        <v>15</v>
      </c>
      <c r="AD3015">
        <v>420</v>
      </c>
      <c r="AE3015" s="5">
        <f>IFERROR(Table1[[#This Row],[Inventory]]/Table1[[#This Row],[Actual_Sales]],0)</f>
        <v>3.8532110091743119</v>
      </c>
    </row>
    <row r="3016" spans="1:31" x14ac:dyDescent="0.25">
      <c r="A3016">
        <v>3255</v>
      </c>
      <c r="B3016">
        <v>503</v>
      </c>
      <c r="C3016">
        <v>5</v>
      </c>
      <c r="D3016" s="2">
        <v>40725</v>
      </c>
      <c r="E3016">
        <v>109</v>
      </c>
      <c r="F3016">
        <v>100</v>
      </c>
      <c r="G3016">
        <f>Table1[[#This Row],[Actual_Sales]]-Table1[[#This Row],[Budget_Sales]]</f>
        <v>9</v>
      </c>
      <c r="H3016" s="5">
        <f>IF(
Table1[[#This Row],[Budget_Sales]]=0,
"",
IF(
Table1[[#This Row],[Budget_Sales]]&gt;0,
(Table1[[#This Row],[Actual_Sales]]-Table1[[#This Row],[Budget_Sales]])/Table1[[#This Row],[Budget_Sales]],
(Table1[[#This Row],[Actual_Sales]]-Table1[[#This Row],[Budget_Sales]])/ABS(Table1[[#This Row],[Budget_Sales]])
)
)</f>
        <v>0.09</v>
      </c>
      <c r="I3016" s="5" t="str">
        <f>IF(Table1[[#This Row],[Sales_Var]]&gt;=0,"Above Budget","Below Budget")</f>
        <v>Above Budget</v>
      </c>
      <c r="J3016">
        <f>Table1[[#This Row],[Actual_Sales]]-(Table1[[#This Row],[COGS]]+Table1[[#This Row],[Expenses]])</f>
        <v>22</v>
      </c>
      <c r="K3016">
        <v>30</v>
      </c>
      <c r="L3016">
        <f>Table1[[#This Row],[Actual_Profit]]-Table1[[#This Row],[Budget_Profit]]</f>
        <v>-8</v>
      </c>
      <c r="M3016" s="5">
        <f>IF(
Table1[[#This Row],[Budget_Profit]]=0,
"",
IF(
Table1[[#This Row],[Budget_Profit]]&gt;0,
(Table1[[#This Row],[Actual_Profit]]-Table1[[#This Row],[Budget_Profit]])/Table1[[#This Row],[Budget_Profit]],
(Table1[[#This Row],[Actual_Profit]]-Table1[[#This Row],[Budget_Profit]])/ABS(Table1[[#This Row],[Budget_Profit]])
)
)</f>
        <v>-0.26666666666666666</v>
      </c>
      <c r="N3016" s="5" t="str">
        <f>IF(Table1[[#This Row],[Profit_Var]]&gt;=0, "Above Budget", "Below Budget")</f>
        <v>Below Budget</v>
      </c>
      <c r="O3016">
        <v>47</v>
      </c>
      <c r="P3016">
        <v>40</v>
      </c>
      <c r="Q3016">
        <f>Table1[[#This Row],[COGS]]-Table1[[#This Row],[Budget_COGS]]</f>
        <v>7</v>
      </c>
      <c r="R3016" s="5">
        <f>IF(
Table1[[#This Row],[Budget_COGS]]=0,
"",
IF(
Table1[[#This Row],[Budget_COGS]]&gt;0,
(Table1[[#This Row],[Budget_COGS]]-Table1[[#This Row],[COGS]]) / Table1[[#This Row],[Budget_COGS]],
(Table1[[#This Row],[Budget_COGS]]-Table1[[#This Row],[COGS]]) / ABS(Table1[[#This Row],[Budget_COGS]])
)
)</f>
        <v>-0.17499999999999999</v>
      </c>
      <c r="S3016" s="5" t="str">
        <f>IF(Table1[[#This Row],[COGS _Var]]&gt;=0, "Above Budget", "Below Budget")</f>
        <v>Above Budget</v>
      </c>
      <c r="T3016">
        <f>Table1[[#This Row],[Actual_Sales]]-Table1[[#This Row],[COGS]]</f>
        <v>62</v>
      </c>
      <c r="U3016">
        <v>60</v>
      </c>
      <c r="V3016">
        <f>Table1[[#This Row],[Gross_Margin]]-Table1[[#This Row],[Budget_Margin]]</f>
        <v>2</v>
      </c>
      <c r="W3016" s="5">
        <f>IF(
Table1[[#This Row],[Budget_Margin]]=0,
"",
IF(
Table1[[#This Row],[Budget_Margin]]&gt;0,
(Table1[[#This Row],[Gross_Margin]]-Table1[[#This Row],[Budget_Margin]]) / Table1[[#This Row],[Budget_Margin]],
(Table1[[#This Row],[Gross_Margin]]-Table1[[#This Row],[Budget_Margin]]) / ABS(Table1[[#This Row],[Budget_Margin]])
)
)</f>
        <v>3.3333333333333333E-2</v>
      </c>
      <c r="X3016" s="5" t="str">
        <f>IF(Table1[[#This Row],[Margin_Var]]&gt;=0, "Above Budget", "Below Budget")</f>
        <v>Above Budget</v>
      </c>
      <c r="Y3016" s="5">
        <f>IFERROR(Table1[[#This Row],[Gross_Margin]]/Table1[[#This Row],[Actual_Sales]],0)</f>
        <v>0.56880733944954132</v>
      </c>
      <c r="Z3016" s="5">
        <f>Table1[[#This Row],[Actual_Profit]]/Table1[[#This Row],[Actual_Sales]]</f>
        <v>0.20183486238532111</v>
      </c>
      <c r="AA3016">
        <v>40</v>
      </c>
      <c r="AB3016" s="5">
        <f>IFERROR(Table1[[#This Row],[Expenses]]/Table1[[#This Row],[Actual_Sales]],0)</f>
        <v>0.3669724770642202</v>
      </c>
      <c r="AC3016">
        <v>15</v>
      </c>
      <c r="AD3016">
        <v>420</v>
      </c>
      <c r="AE3016" s="5">
        <f>IFERROR(Table1[[#This Row],[Inventory]]/Table1[[#This Row],[Actual_Sales]],0)</f>
        <v>3.8532110091743119</v>
      </c>
    </row>
    <row r="3017" spans="1:31" x14ac:dyDescent="0.25">
      <c r="A3017">
        <v>3192</v>
      </c>
      <c r="B3017">
        <v>214</v>
      </c>
      <c r="C3017">
        <v>8</v>
      </c>
      <c r="D3017" s="2">
        <v>40725</v>
      </c>
      <c r="E3017">
        <v>109</v>
      </c>
      <c r="F3017">
        <v>100</v>
      </c>
      <c r="G3017">
        <f>Table1[[#This Row],[Actual_Sales]]-Table1[[#This Row],[Budget_Sales]]</f>
        <v>9</v>
      </c>
      <c r="H3017" s="5">
        <f>IF(
Table1[[#This Row],[Budget_Sales]]=0,
"",
IF(
Table1[[#This Row],[Budget_Sales]]&gt;0,
(Table1[[#This Row],[Actual_Sales]]-Table1[[#This Row],[Budget_Sales]])/Table1[[#This Row],[Budget_Sales]],
(Table1[[#This Row],[Actual_Sales]]-Table1[[#This Row],[Budget_Sales]])/ABS(Table1[[#This Row],[Budget_Sales]])
)
)</f>
        <v>0.09</v>
      </c>
      <c r="I3017" s="5" t="str">
        <f>IF(Table1[[#This Row],[Sales_Var]]&gt;=0,"Above Budget","Below Budget")</f>
        <v>Above Budget</v>
      </c>
      <c r="J3017">
        <f>Table1[[#This Row],[Actual_Sales]]-(Table1[[#This Row],[COGS]]+Table1[[#This Row],[Expenses]])</f>
        <v>22</v>
      </c>
      <c r="K3017">
        <v>30</v>
      </c>
      <c r="L3017">
        <f>Table1[[#This Row],[Actual_Profit]]-Table1[[#This Row],[Budget_Profit]]</f>
        <v>-8</v>
      </c>
      <c r="M3017" s="5">
        <f>IF(
Table1[[#This Row],[Budget_Profit]]=0,
"",
IF(
Table1[[#This Row],[Budget_Profit]]&gt;0,
(Table1[[#This Row],[Actual_Profit]]-Table1[[#This Row],[Budget_Profit]])/Table1[[#This Row],[Budget_Profit]],
(Table1[[#This Row],[Actual_Profit]]-Table1[[#This Row],[Budget_Profit]])/ABS(Table1[[#This Row],[Budget_Profit]])
)
)</f>
        <v>-0.26666666666666666</v>
      </c>
      <c r="N3017" s="5" t="str">
        <f>IF(Table1[[#This Row],[Profit_Var]]&gt;=0, "Above Budget", "Below Budget")</f>
        <v>Below Budget</v>
      </c>
      <c r="O3017">
        <v>47</v>
      </c>
      <c r="P3017">
        <v>40</v>
      </c>
      <c r="Q3017">
        <f>Table1[[#This Row],[COGS]]-Table1[[#This Row],[Budget_COGS]]</f>
        <v>7</v>
      </c>
      <c r="R3017" s="5">
        <f>IF(
Table1[[#This Row],[Budget_COGS]]=0,
"",
IF(
Table1[[#This Row],[Budget_COGS]]&gt;0,
(Table1[[#This Row],[Budget_COGS]]-Table1[[#This Row],[COGS]]) / Table1[[#This Row],[Budget_COGS]],
(Table1[[#This Row],[Budget_COGS]]-Table1[[#This Row],[COGS]]) / ABS(Table1[[#This Row],[Budget_COGS]])
)
)</f>
        <v>-0.17499999999999999</v>
      </c>
      <c r="S3017" s="5" t="str">
        <f>IF(Table1[[#This Row],[COGS _Var]]&gt;=0, "Above Budget", "Below Budget")</f>
        <v>Above Budget</v>
      </c>
      <c r="T3017">
        <f>Table1[[#This Row],[Actual_Sales]]-Table1[[#This Row],[COGS]]</f>
        <v>62</v>
      </c>
      <c r="U3017">
        <v>60</v>
      </c>
      <c r="V3017">
        <f>Table1[[#This Row],[Gross_Margin]]-Table1[[#This Row],[Budget_Margin]]</f>
        <v>2</v>
      </c>
      <c r="W3017" s="5">
        <f>IF(
Table1[[#This Row],[Budget_Margin]]=0,
"",
IF(
Table1[[#This Row],[Budget_Margin]]&gt;0,
(Table1[[#This Row],[Gross_Margin]]-Table1[[#This Row],[Budget_Margin]]) / Table1[[#This Row],[Budget_Margin]],
(Table1[[#This Row],[Gross_Margin]]-Table1[[#This Row],[Budget_Margin]]) / ABS(Table1[[#This Row],[Budget_Margin]])
)
)</f>
        <v>3.3333333333333333E-2</v>
      </c>
      <c r="X3017" s="5" t="str">
        <f>IF(Table1[[#This Row],[Margin_Var]]&gt;=0, "Above Budget", "Below Budget")</f>
        <v>Above Budget</v>
      </c>
      <c r="Y3017" s="5">
        <f>IFERROR(Table1[[#This Row],[Gross_Margin]]/Table1[[#This Row],[Actual_Sales]],0)</f>
        <v>0.56880733944954132</v>
      </c>
      <c r="Z3017" s="5">
        <f>Table1[[#This Row],[Actual_Profit]]/Table1[[#This Row],[Actual_Sales]]</f>
        <v>0.20183486238532111</v>
      </c>
      <c r="AA3017">
        <v>40</v>
      </c>
      <c r="AB3017" s="5">
        <f>IFERROR(Table1[[#This Row],[Expenses]]/Table1[[#This Row],[Actual_Sales]],0)</f>
        <v>0.3669724770642202</v>
      </c>
      <c r="AC3017">
        <v>15</v>
      </c>
      <c r="AD3017">
        <v>420</v>
      </c>
      <c r="AE3017" s="5">
        <f>IFERROR(Table1[[#This Row],[Inventory]]/Table1[[#This Row],[Actual_Sales]],0)</f>
        <v>3.8532110091743119</v>
      </c>
    </row>
    <row r="3018" spans="1:31" x14ac:dyDescent="0.25">
      <c r="A3018">
        <v>1662</v>
      </c>
      <c r="B3018">
        <v>505</v>
      </c>
      <c r="C3018">
        <v>2</v>
      </c>
      <c r="D3018" s="2">
        <v>40452</v>
      </c>
      <c r="E3018">
        <v>114</v>
      </c>
      <c r="F3018">
        <v>160</v>
      </c>
      <c r="G3018">
        <f>Table1[[#This Row],[Actual_Sales]]-Table1[[#This Row],[Budget_Sales]]</f>
        <v>-46</v>
      </c>
      <c r="H3018" s="5">
        <f>IF(
Table1[[#This Row],[Budget_Sales]]=0,
"",
IF(
Table1[[#This Row],[Budget_Sales]]&gt;0,
(Table1[[#This Row],[Actual_Sales]]-Table1[[#This Row],[Budget_Sales]])/Table1[[#This Row],[Budget_Sales]],
(Table1[[#This Row],[Actual_Sales]]-Table1[[#This Row],[Budget_Sales]])/ABS(Table1[[#This Row],[Budget_Sales]])
)
)</f>
        <v>-0.28749999999999998</v>
      </c>
      <c r="I3018" s="5" t="str">
        <f>IF(Table1[[#This Row],[Sales_Var]]&gt;=0,"Above Budget","Below Budget")</f>
        <v>Below Budget</v>
      </c>
      <c r="J3018">
        <f>Table1[[#This Row],[Actual_Sales]]-(Table1[[#This Row],[COGS]]+Table1[[#This Row],[Expenses]])</f>
        <v>23</v>
      </c>
      <c r="K3018">
        <v>80</v>
      </c>
      <c r="L3018">
        <f>Table1[[#This Row],[Actual_Profit]]-Table1[[#This Row],[Budget_Profit]]</f>
        <v>-57</v>
      </c>
      <c r="M3018" s="5">
        <f>IF(
Table1[[#This Row],[Budget_Profit]]=0,
"",
IF(
Table1[[#This Row],[Budget_Profit]]&gt;0,
(Table1[[#This Row],[Actual_Profit]]-Table1[[#This Row],[Budget_Profit]])/Table1[[#This Row],[Budget_Profit]],
(Table1[[#This Row],[Actual_Profit]]-Table1[[#This Row],[Budget_Profit]])/ABS(Table1[[#This Row],[Budget_Profit]])
)
)</f>
        <v>-0.71250000000000002</v>
      </c>
      <c r="N3018" s="5" t="str">
        <f>IF(Table1[[#This Row],[Profit_Var]]&gt;=0, "Above Budget", "Below Budget")</f>
        <v>Below Budget</v>
      </c>
      <c r="O3018">
        <v>45</v>
      </c>
      <c r="P3018">
        <v>50</v>
      </c>
      <c r="Q3018">
        <f>Table1[[#This Row],[COGS]]-Table1[[#This Row],[Budget_COGS]]</f>
        <v>-5</v>
      </c>
      <c r="R3018" s="5">
        <f>IF(
Table1[[#This Row],[Budget_COGS]]=0,
"",
IF(
Table1[[#This Row],[Budget_COGS]]&gt;0,
(Table1[[#This Row],[Budget_COGS]]-Table1[[#This Row],[COGS]]) / Table1[[#This Row],[Budget_COGS]],
(Table1[[#This Row],[Budget_COGS]]-Table1[[#This Row],[COGS]]) / ABS(Table1[[#This Row],[Budget_COGS]])
)
)</f>
        <v>0.1</v>
      </c>
      <c r="S3018" s="5" t="str">
        <f>IF(Table1[[#This Row],[COGS _Var]]&gt;=0, "Above Budget", "Below Budget")</f>
        <v>Below Budget</v>
      </c>
      <c r="T3018">
        <f>Table1[[#This Row],[Actual_Sales]]-Table1[[#This Row],[COGS]]</f>
        <v>69</v>
      </c>
      <c r="U3018">
        <v>110</v>
      </c>
      <c r="V3018">
        <f>Table1[[#This Row],[Gross_Margin]]-Table1[[#This Row],[Budget_Margin]]</f>
        <v>-41</v>
      </c>
      <c r="W3018" s="5">
        <f>IF(
Table1[[#This Row],[Budget_Margin]]=0,
"",
IF(
Table1[[#This Row],[Budget_Margin]]&gt;0,
(Table1[[#This Row],[Gross_Margin]]-Table1[[#This Row],[Budget_Margin]]) / Table1[[#This Row],[Budget_Margin]],
(Table1[[#This Row],[Gross_Margin]]-Table1[[#This Row],[Budget_Margin]]) / ABS(Table1[[#This Row],[Budget_Margin]])
)
)</f>
        <v>-0.37272727272727274</v>
      </c>
      <c r="X3018" s="5" t="str">
        <f>IF(Table1[[#This Row],[Margin_Var]]&gt;=0, "Above Budget", "Below Budget")</f>
        <v>Below Budget</v>
      </c>
      <c r="Y3018" s="5">
        <f>IFERROR(Table1[[#This Row],[Gross_Margin]]/Table1[[#This Row],[Actual_Sales]],0)</f>
        <v>0.60526315789473684</v>
      </c>
      <c r="Z3018" s="5">
        <f>Table1[[#This Row],[Actual_Profit]]/Table1[[#This Row],[Actual_Sales]]</f>
        <v>0.20175438596491227</v>
      </c>
      <c r="AA3018">
        <v>46</v>
      </c>
      <c r="AB3018" s="5">
        <f>IFERROR(Table1[[#This Row],[Expenses]]/Table1[[#This Row],[Actual_Sales]],0)</f>
        <v>0.40350877192982454</v>
      </c>
      <c r="AC3018">
        <v>14</v>
      </c>
      <c r="AD3018">
        <v>447</v>
      </c>
      <c r="AE3018" s="5">
        <f>IFERROR(Table1[[#This Row],[Inventory]]/Table1[[#This Row],[Actual_Sales]],0)</f>
        <v>3.9210526315789473</v>
      </c>
    </row>
    <row r="3019" spans="1:31" x14ac:dyDescent="0.25">
      <c r="A3019">
        <v>1649</v>
      </c>
      <c r="B3019">
        <v>435</v>
      </c>
      <c r="C3019">
        <v>9</v>
      </c>
      <c r="D3019" s="2">
        <v>40452</v>
      </c>
      <c r="E3019">
        <v>114</v>
      </c>
      <c r="F3019">
        <v>90</v>
      </c>
      <c r="G3019">
        <f>Table1[[#This Row],[Actual_Sales]]-Table1[[#This Row],[Budget_Sales]]</f>
        <v>24</v>
      </c>
      <c r="H3019" s="5">
        <f>IF(
Table1[[#This Row],[Budget_Sales]]=0,
"",
IF(
Table1[[#This Row],[Budget_Sales]]&gt;0,
(Table1[[#This Row],[Actual_Sales]]-Table1[[#This Row],[Budget_Sales]])/Table1[[#This Row],[Budget_Sales]],
(Table1[[#This Row],[Actual_Sales]]-Table1[[#This Row],[Budget_Sales]])/ABS(Table1[[#This Row],[Budget_Sales]])
)
)</f>
        <v>0.26666666666666666</v>
      </c>
      <c r="I3019" s="5" t="str">
        <f>IF(Table1[[#This Row],[Sales_Var]]&gt;=0,"Above Budget","Below Budget")</f>
        <v>Above Budget</v>
      </c>
      <c r="J3019">
        <f>Table1[[#This Row],[Actual_Sales]]-(Table1[[#This Row],[COGS]]+Table1[[#This Row],[Expenses]])</f>
        <v>23</v>
      </c>
      <c r="K3019">
        <v>60</v>
      </c>
      <c r="L3019">
        <f>Table1[[#This Row],[Actual_Profit]]-Table1[[#This Row],[Budget_Profit]]</f>
        <v>-37</v>
      </c>
      <c r="M3019" s="5">
        <f>IF(
Table1[[#This Row],[Budget_Profit]]=0,
"",
IF(
Table1[[#This Row],[Budget_Profit]]&gt;0,
(Table1[[#This Row],[Actual_Profit]]-Table1[[#This Row],[Budget_Profit]])/Table1[[#This Row],[Budget_Profit]],
(Table1[[#This Row],[Actual_Profit]]-Table1[[#This Row],[Budget_Profit]])/ABS(Table1[[#This Row],[Budget_Profit]])
)
)</f>
        <v>-0.6166666666666667</v>
      </c>
      <c r="N3019" s="5" t="str">
        <f>IF(Table1[[#This Row],[Profit_Var]]&gt;=0, "Above Budget", "Below Budget")</f>
        <v>Below Budget</v>
      </c>
      <c r="O3019">
        <v>45</v>
      </c>
      <c r="P3019">
        <v>20</v>
      </c>
      <c r="Q3019">
        <f>Table1[[#This Row],[COGS]]-Table1[[#This Row],[Budget_COGS]]</f>
        <v>25</v>
      </c>
      <c r="R3019" s="5">
        <f>IF(
Table1[[#This Row],[Budget_COGS]]=0,
"",
IF(
Table1[[#This Row],[Budget_COGS]]&gt;0,
(Table1[[#This Row],[Budget_COGS]]-Table1[[#This Row],[COGS]]) / Table1[[#This Row],[Budget_COGS]],
(Table1[[#This Row],[Budget_COGS]]-Table1[[#This Row],[COGS]]) / ABS(Table1[[#This Row],[Budget_COGS]])
)
)</f>
        <v>-1.25</v>
      </c>
      <c r="S3019" s="5" t="str">
        <f>IF(Table1[[#This Row],[COGS _Var]]&gt;=0, "Above Budget", "Below Budget")</f>
        <v>Above Budget</v>
      </c>
      <c r="T3019">
        <f>Table1[[#This Row],[Actual_Sales]]-Table1[[#This Row],[COGS]]</f>
        <v>69</v>
      </c>
      <c r="U3019">
        <v>70</v>
      </c>
      <c r="V3019">
        <f>Table1[[#This Row],[Gross_Margin]]-Table1[[#This Row],[Budget_Margin]]</f>
        <v>-1</v>
      </c>
      <c r="W3019" s="5">
        <f>IF(
Table1[[#This Row],[Budget_Margin]]=0,
"",
IF(
Table1[[#This Row],[Budget_Margin]]&gt;0,
(Table1[[#This Row],[Gross_Margin]]-Table1[[#This Row],[Budget_Margin]]) / Table1[[#This Row],[Budget_Margin]],
(Table1[[#This Row],[Gross_Margin]]-Table1[[#This Row],[Budget_Margin]]) / ABS(Table1[[#This Row],[Budget_Margin]])
)
)</f>
        <v>-1.4285714285714285E-2</v>
      </c>
      <c r="X3019" s="5" t="str">
        <f>IF(Table1[[#This Row],[Margin_Var]]&gt;=0, "Above Budget", "Below Budget")</f>
        <v>Below Budget</v>
      </c>
      <c r="Y3019" s="5">
        <f>IFERROR(Table1[[#This Row],[Gross_Margin]]/Table1[[#This Row],[Actual_Sales]],0)</f>
        <v>0.60526315789473684</v>
      </c>
      <c r="Z3019" s="5">
        <f>Table1[[#This Row],[Actual_Profit]]/Table1[[#This Row],[Actual_Sales]]</f>
        <v>0.20175438596491227</v>
      </c>
      <c r="AA3019">
        <v>46</v>
      </c>
      <c r="AB3019" s="5">
        <f>IFERROR(Table1[[#This Row],[Expenses]]/Table1[[#This Row],[Actual_Sales]],0)</f>
        <v>0.40350877192982454</v>
      </c>
      <c r="AC3019">
        <v>14</v>
      </c>
      <c r="AD3019">
        <v>447</v>
      </c>
      <c r="AE3019" s="5">
        <f>IFERROR(Table1[[#This Row],[Inventory]]/Table1[[#This Row],[Actual_Sales]],0)</f>
        <v>3.9210526315789473</v>
      </c>
    </row>
    <row r="3020" spans="1:31" x14ac:dyDescent="0.25">
      <c r="A3020">
        <v>274</v>
      </c>
      <c r="B3020">
        <v>603</v>
      </c>
      <c r="C3020">
        <v>2</v>
      </c>
      <c r="D3020" s="2">
        <v>40210</v>
      </c>
      <c r="E3020">
        <v>114</v>
      </c>
      <c r="F3020">
        <v>100</v>
      </c>
      <c r="G3020">
        <f>Table1[[#This Row],[Actual_Sales]]-Table1[[#This Row],[Budget_Sales]]</f>
        <v>14</v>
      </c>
      <c r="H3020" s="5">
        <f>IF(
Table1[[#This Row],[Budget_Sales]]=0,
"",
IF(
Table1[[#This Row],[Budget_Sales]]&gt;0,
(Table1[[#This Row],[Actual_Sales]]-Table1[[#This Row],[Budget_Sales]])/Table1[[#This Row],[Budget_Sales]],
(Table1[[#This Row],[Actual_Sales]]-Table1[[#This Row],[Budget_Sales]])/ABS(Table1[[#This Row],[Budget_Sales]])
)
)</f>
        <v>0.14000000000000001</v>
      </c>
      <c r="I3020" s="5" t="str">
        <f>IF(Table1[[#This Row],[Sales_Var]]&gt;=0,"Above Budget","Below Budget")</f>
        <v>Above Budget</v>
      </c>
      <c r="J3020">
        <f>Table1[[#This Row],[Actual_Sales]]-(Table1[[#This Row],[COGS]]+Table1[[#This Row],[Expenses]])</f>
        <v>23</v>
      </c>
      <c r="K3020">
        <v>30</v>
      </c>
      <c r="L3020">
        <f>Table1[[#This Row],[Actual_Profit]]-Table1[[#This Row],[Budget_Profit]]</f>
        <v>-7</v>
      </c>
      <c r="M3020" s="5">
        <f>IF(
Table1[[#This Row],[Budget_Profit]]=0,
"",
IF(
Table1[[#This Row],[Budget_Profit]]&gt;0,
(Table1[[#This Row],[Actual_Profit]]-Table1[[#This Row],[Budget_Profit]])/Table1[[#This Row],[Budget_Profit]],
(Table1[[#This Row],[Actual_Profit]]-Table1[[#This Row],[Budget_Profit]])/ABS(Table1[[#This Row],[Budget_Profit]])
)
)</f>
        <v>-0.23333333333333334</v>
      </c>
      <c r="N3020" s="5" t="str">
        <f>IF(Table1[[#This Row],[Profit_Var]]&gt;=0, "Above Budget", "Below Budget")</f>
        <v>Below Budget</v>
      </c>
      <c r="O3020">
        <v>45</v>
      </c>
      <c r="P3020">
        <v>40</v>
      </c>
      <c r="Q3020">
        <f>Table1[[#This Row],[COGS]]-Table1[[#This Row],[Budget_COGS]]</f>
        <v>5</v>
      </c>
      <c r="R3020" s="5">
        <f>IF(
Table1[[#This Row],[Budget_COGS]]=0,
"",
IF(
Table1[[#This Row],[Budget_COGS]]&gt;0,
(Table1[[#This Row],[Budget_COGS]]-Table1[[#This Row],[COGS]]) / Table1[[#This Row],[Budget_COGS]],
(Table1[[#This Row],[Budget_COGS]]-Table1[[#This Row],[COGS]]) / ABS(Table1[[#This Row],[Budget_COGS]])
)
)</f>
        <v>-0.125</v>
      </c>
      <c r="S3020" s="5" t="str">
        <f>IF(Table1[[#This Row],[COGS _Var]]&gt;=0, "Above Budget", "Below Budget")</f>
        <v>Above Budget</v>
      </c>
      <c r="T3020">
        <f>Table1[[#This Row],[Actual_Sales]]-Table1[[#This Row],[COGS]]</f>
        <v>69</v>
      </c>
      <c r="U3020">
        <v>60</v>
      </c>
      <c r="V3020">
        <f>Table1[[#This Row],[Gross_Margin]]-Table1[[#This Row],[Budget_Margin]]</f>
        <v>9</v>
      </c>
      <c r="W3020" s="5">
        <f>IF(
Table1[[#This Row],[Budget_Margin]]=0,
"",
IF(
Table1[[#This Row],[Budget_Margin]]&gt;0,
(Table1[[#This Row],[Gross_Margin]]-Table1[[#This Row],[Budget_Margin]]) / Table1[[#This Row],[Budget_Margin]],
(Table1[[#This Row],[Gross_Margin]]-Table1[[#This Row],[Budget_Margin]]) / ABS(Table1[[#This Row],[Budget_Margin]])
)
)</f>
        <v>0.15</v>
      </c>
      <c r="X3020" s="5" t="str">
        <f>IF(Table1[[#This Row],[Margin_Var]]&gt;=0, "Above Budget", "Below Budget")</f>
        <v>Above Budget</v>
      </c>
      <c r="Y3020" s="5">
        <f>IFERROR(Table1[[#This Row],[Gross_Margin]]/Table1[[#This Row],[Actual_Sales]],0)</f>
        <v>0.60526315789473684</v>
      </c>
      <c r="Z3020" s="5">
        <f>Table1[[#This Row],[Actual_Profit]]/Table1[[#This Row],[Actual_Sales]]</f>
        <v>0.20175438596491227</v>
      </c>
      <c r="AA3020">
        <v>46</v>
      </c>
      <c r="AB3020" s="5">
        <f>IFERROR(Table1[[#This Row],[Expenses]]/Table1[[#This Row],[Actual_Sales]],0)</f>
        <v>0.40350877192982454</v>
      </c>
      <c r="AC3020">
        <v>14</v>
      </c>
      <c r="AD3020">
        <v>366</v>
      </c>
      <c r="AE3020" s="5">
        <f>IFERROR(Table1[[#This Row],[Inventory]]/Table1[[#This Row],[Actual_Sales]],0)</f>
        <v>3.2105263157894739</v>
      </c>
    </row>
    <row r="3021" spans="1:31" x14ac:dyDescent="0.25">
      <c r="A3021">
        <v>592</v>
      </c>
      <c r="B3021">
        <v>475</v>
      </c>
      <c r="C3021">
        <v>6</v>
      </c>
      <c r="D3021" s="2">
        <v>40269</v>
      </c>
      <c r="E3021">
        <v>119</v>
      </c>
      <c r="F3021">
        <v>110</v>
      </c>
      <c r="G3021">
        <f>Table1[[#This Row],[Actual_Sales]]-Table1[[#This Row],[Budget_Sales]]</f>
        <v>9</v>
      </c>
      <c r="H3021" s="5">
        <f>IF(
Table1[[#This Row],[Budget_Sales]]=0,
"",
IF(
Table1[[#This Row],[Budget_Sales]]&gt;0,
(Table1[[#This Row],[Actual_Sales]]-Table1[[#This Row],[Budget_Sales]])/Table1[[#This Row],[Budget_Sales]],
(Table1[[#This Row],[Actual_Sales]]-Table1[[#This Row],[Budget_Sales]])/ABS(Table1[[#This Row],[Budget_Sales]])
)
)</f>
        <v>8.1818181818181818E-2</v>
      </c>
      <c r="I3021" s="5" t="str">
        <f>IF(Table1[[#This Row],[Sales_Var]]&gt;=0,"Above Budget","Below Budget")</f>
        <v>Above Budget</v>
      </c>
      <c r="J3021">
        <f>Table1[[#This Row],[Actual_Sales]]-(Table1[[#This Row],[COGS]]+Table1[[#This Row],[Expenses]])</f>
        <v>24</v>
      </c>
      <c r="K3021">
        <v>40</v>
      </c>
      <c r="L3021">
        <f>Table1[[#This Row],[Actual_Profit]]-Table1[[#This Row],[Budget_Profit]]</f>
        <v>-16</v>
      </c>
      <c r="M3021" s="5">
        <f>IF(
Table1[[#This Row],[Budget_Profit]]=0,
"",
IF(
Table1[[#This Row],[Budget_Profit]]&gt;0,
(Table1[[#This Row],[Actual_Profit]]-Table1[[#This Row],[Budget_Profit]])/Table1[[#This Row],[Budget_Profit]],
(Table1[[#This Row],[Actual_Profit]]-Table1[[#This Row],[Budget_Profit]])/ABS(Table1[[#This Row],[Budget_Profit]])
)
)</f>
        <v>-0.4</v>
      </c>
      <c r="N3021" s="5" t="str">
        <f>IF(Table1[[#This Row],[Profit_Var]]&gt;=0, "Above Budget", "Below Budget")</f>
        <v>Below Budget</v>
      </c>
      <c r="O3021">
        <v>51</v>
      </c>
      <c r="P3021">
        <v>40</v>
      </c>
      <c r="Q3021">
        <f>Table1[[#This Row],[COGS]]-Table1[[#This Row],[Budget_COGS]]</f>
        <v>11</v>
      </c>
      <c r="R3021" s="5">
        <f>IF(
Table1[[#This Row],[Budget_COGS]]=0,
"",
IF(
Table1[[#This Row],[Budget_COGS]]&gt;0,
(Table1[[#This Row],[Budget_COGS]]-Table1[[#This Row],[COGS]]) / Table1[[#This Row],[Budget_COGS]],
(Table1[[#This Row],[Budget_COGS]]-Table1[[#This Row],[COGS]]) / ABS(Table1[[#This Row],[Budget_COGS]])
)
)</f>
        <v>-0.27500000000000002</v>
      </c>
      <c r="S3021" s="5" t="str">
        <f>IF(Table1[[#This Row],[COGS _Var]]&gt;=0, "Above Budget", "Below Budget")</f>
        <v>Above Budget</v>
      </c>
      <c r="T3021">
        <f>Table1[[#This Row],[Actual_Sales]]-Table1[[#This Row],[COGS]]</f>
        <v>68</v>
      </c>
      <c r="U3021">
        <v>70</v>
      </c>
      <c r="V3021">
        <f>Table1[[#This Row],[Gross_Margin]]-Table1[[#This Row],[Budget_Margin]]</f>
        <v>-2</v>
      </c>
      <c r="W3021" s="5">
        <f>IF(
Table1[[#This Row],[Budget_Margin]]=0,
"",
IF(
Table1[[#This Row],[Budget_Margin]]&gt;0,
(Table1[[#This Row],[Gross_Margin]]-Table1[[#This Row],[Budget_Margin]]) / Table1[[#This Row],[Budget_Margin]],
(Table1[[#This Row],[Gross_Margin]]-Table1[[#This Row],[Budget_Margin]]) / ABS(Table1[[#This Row],[Budget_Margin]])
)
)</f>
        <v>-2.8571428571428571E-2</v>
      </c>
      <c r="X3021" s="5" t="str">
        <f>IF(Table1[[#This Row],[Margin_Var]]&gt;=0, "Above Budget", "Below Budget")</f>
        <v>Below Budget</v>
      </c>
      <c r="Y3021" s="5">
        <f>IFERROR(Table1[[#This Row],[Gross_Margin]]/Table1[[#This Row],[Actual_Sales]],0)</f>
        <v>0.5714285714285714</v>
      </c>
      <c r="Z3021" s="5">
        <f>Table1[[#This Row],[Actual_Profit]]/Table1[[#This Row],[Actual_Sales]]</f>
        <v>0.20168067226890757</v>
      </c>
      <c r="AA3021">
        <v>44</v>
      </c>
      <c r="AB3021" s="5">
        <f>IFERROR(Table1[[#This Row],[Expenses]]/Table1[[#This Row],[Actual_Sales]],0)</f>
        <v>0.36974789915966388</v>
      </c>
      <c r="AC3021">
        <v>16</v>
      </c>
      <c r="AD3021">
        <v>311</v>
      </c>
      <c r="AE3021" s="5">
        <f>IFERROR(Table1[[#This Row],[Inventory]]/Table1[[#This Row],[Actual_Sales]],0)</f>
        <v>2.6134453781512605</v>
      </c>
    </row>
    <row r="3022" spans="1:31" x14ac:dyDescent="0.25">
      <c r="A3022">
        <v>407</v>
      </c>
      <c r="B3022">
        <v>435</v>
      </c>
      <c r="C3022">
        <v>3</v>
      </c>
      <c r="D3022" s="2">
        <v>40238</v>
      </c>
      <c r="E3022">
        <v>189</v>
      </c>
      <c r="F3022">
        <v>230</v>
      </c>
      <c r="G3022">
        <f>Table1[[#This Row],[Actual_Sales]]-Table1[[#This Row],[Budget_Sales]]</f>
        <v>-41</v>
      </c>
      <c r="H3022" s="5">
        <f>IF(
Table1[[#This Row],[Budget_Sales]]=0,
"",
IF(
Table1[[#This Row],[Budget_Sales]]&gt;0,
(Table1[[#This Row],[Actual_Sales]]-Table1[[#This Row],[Budget_Sales]])/Table1[[#This Row],[Budget_Sales]],
(Table1[[#This Row],[Actual_Sales]]-Table1[[#This Row],[Budget_Sales]])/ABS(Table1[[#This Row],[Budget_Sales]])
)
)</f>
        <v>-0.17826086956521739</v>
      </c>
      <c r="I3022" s="5" t="str">
        <f>IF(Table1[[#This Row],[Sales_Var]]&gt;=0,"Above Budget","Below Budget")</f>
        <v>Below Budget</v>
      </c>
      <c r="J3022">
        <f>Table1[[#This Row],[Actual_Sales]]-(Table1[[#This Row],[COGS]]+Table1[[#This Row],[Expenses]])</f>
        <v>38</v>
      </c>
      <c r="K3022">
        <v>70</v>
      </c>
      <c r="L3022">
        <f>Table1[[#This Row],[Actual_Profit]]-Table1[[#This Row],[Budget_Profit]]</f>
        <v>-32</v>
      </c>
      <c r="M3022" s="5">
        <f>IF(
Table1[[#This Row],[Budget_Profit]]=0,
"",
IF(
Table1[[#This Row],[Budget_Profit]]&gt;0,
(Table1[[#This Row],[Actual_Profit]]-Table1[[#This Row],[Budget_Profit]])/Table1[[#This Row],[Budget_Profit]],
(Table1[[#This Row],[Actual_Profit]]-Table1[[#This Row],[Budget_Profit]])/ABS(Table1[[#This Row],[Budget_Profit]])
)
)</f>
        <v>-0.45714285714285713</v>
      </c>
      <c r="N3022" s="5" t="str">
        <f>IF(Table1[[#This Row],[Profit_Var]]&gt;=0, "Above Budget", "Below Budget")</f>
        <v>Below Budget</v>
      </c>
      <c r="O3022">
        <v>85</v>
      </c>
      <c r="P3022">
        <v>100</v>
      </c>
      <c r="Q3022">
        <f>Table1[[#This Row],[COGS]]-Table1[[#This Row],[Budget_COGS]]</f>
        <v>-15</v>
      </c>
      <c r="R3022" s="5">
        <f>IF(
Table1[[#This Row],[Budget_COGS]]=0,
"",
IF(
Table1[[#This Row],[Budget_COGS]]&gt;0,
(Table1[[#This Row],[Budget_COGS]]-Table1[[#This Row],[COGS]]) / Table1[[#This Row],[Budget_COGS]],
(Table1[[#This Row],[Budget_COGS]]-Table1[[#This Row],[COGS]]) / ABS(Table1[[#This Row],[Budget_COGS]])
)
)</f>
        <v>0.15</v>
      </c>
      <c r="S3022" s="5" t="str">
        <f>IF(Table1[[#This Row],[COGS _Var]]&gt;=0, "Above Budget", "Below Budget")</f>
        <v>Below Budget</v>
      </c>
      <c r="T3022">
        <f>Table1[[#This Row],[Actual_Sales]]-Table1[[#This Row],[COGS]]</f>
        <v>104</v>
      </c>
      <c r="U3022">
        <v>130</v>
      </c>
      <c r="V3022">
        <f>Table1[[#This Row],[Gross_Margin]]-Table1[[#This Row],[Budget_Margin]]</f>
        <v>-26</v>
      </c>
      <c r="W3022" s="5">
        <f>IF(
Table1[[#This Row],[Budget_Margin]]=0,
"",
IF(
Table1[[#This Row],[Budget_Margin]]&gt;0,
(Table1[[#This Row],[Gross_Margin]]-Table1[[#This Row],[Budget_Margin]]) / Table1[[#This Row],[Budget_Margin]],
(Table1[[#This Row],[Gross_Margin]]-Table1[[#This Row],[Budget_Margin]]) / ABS(Table1[[#This Row],[Budget_Margin]])
)
)</f>
        <v>-0.2</v>
      </c>
      <c r="X3022" s="5" t="str">
        <f>IF(Table1[[#This Row],[Margin_Var]]&gt;=0, "Above Budget", "Below Budget")</f>
        <v>Below Budget</v>
      </c>
      <c r="Y3022" s="5">
        <f>IFERROR(Table1[[#This Row],[Gross_Margin]]/Table1[[#This Row],[Actual_Sales]],0)</f>
        <v>0.55026455026455023</v>
      </c>
      <c r="Z3022" s="5">
        <f>Table1[[#This Row],[Actual_Profit]]/Table1[[#This Row],[Actual_Sales]]</f>
        <v>0.20105820105820105</v>
      </c>
      <c r="AA3022">
        <v>66</v>
      </c>
      <c r="AB3022" s="5">
        <f>IFERROR(Table1[[#This Row],[Expenses]]/Table1[[#This Row],[Actual_Sales]],0)</f>
        <v>0.34920634920634919</v>
      </c>
      <c r="AC3022">
        <v>32</v>
      </c>
      <c r="AD3022">
        <v>476</v>
      </c>
      <c r="AE3022" s="5">
        <f>IFERROR(Table1[[#This Row],[Inventory]]/Table1[[#This Row],[Actual_Sales]],0)</f>
        <v>2.5185185185185186</v>
      </c>
    </row>
    <row r="3023" spans="1:31" x14ac:dyDescent="0.25">
      <c r="A3023">
        <v>2278</v>
      </c>
      <c r="B3023">
        <v>781</v>
      </c>
      <c r="C3023">
        <v>9</v>
      </c>
      <c r="D3023" s="2">
        <v>40544</v>
      </c>
      <c r="E3023">
        <v>145</v>
      </c>
      <c r="F3023">
        <v>100</v>
      </c>
      <c r="G3023">
        <f>Table1[[#This Row],[Actual_Sales]]-Table1[[#This Row],[Budget_Sales]]</f>
        <v>45</v>
      </c>
      <c r="H3023" s="5">
        <f>IF(
Table1[[#This Row],[Budget_Sales]]=0,
"",
IF(
Table1[[#This Row],[Budget_Sales]]&gt;0,
(Table1[[#This Row],[Actual_Sales]]-Table1[[#This Row],[Budget_Sales]])/Table1[[#This Row],[Budget_Sales]],
(Table1[[#This Row],[Actual_Sales]]-Table1[[#This Row],[Budget_Sales]])/ABS(Table1[[#This Row],[Budget_Sales]])
)
)</f>
        <v>0.45</v>
      </c>
      <c r="I3023" s="5" t="str">
        <f>IF(Table1[[#This Row],[Sales_Var]]&gt;=0,"Above Budget","Below Budget")</f>
        <v>Above Budget</v>
      </c>
      <c r="J3023">
        <f>Table1[[#This Row],[Actual_Sales]]-(Table1[[#This Row],[COGS]]+Table1[[#This Row],[Expenses]])</f>
        <v>29</v>
      </c>
      <c r="K3023">
        <v>30</v>
      </c>
      <c r="L3023">
        <f>Table1[[#This Row],[Actual_Profit]]-Table1[[#This Row],[Budget_Profit]]</f>
        <v>-1</v>
      </c>
      <c r="M3023" s="5">
        <f>IF(
Table1[[#This Row],[Budget_Profit]]=0,
"",
IF(
Table1[[#This Row],[Budget_Profit]]&gt;0,
(Table1[[#This Row],[Actual_Profit]]-Table1[[#This Row],[Budget_Profit]])/Table1[[#This Row],[Budget_Profit]],
(Table1[[#This Row],[Actual_Profit]]-Table1[[#This Row],[Budget_Profit]])/ABS(Table1[[#This Row],[Budget_Profit]])
)
)</f>
        <v>-3.3333333333333333E-2</v>
      </c>
      <c r="N3023" s="5" t="str">
        <f>IF(Table1[[#This Row],[Profit_Var]]&gt;=0, "Above Budget", "Below Budget")</f>
        <v>Below Budget</v>
      </c>
      <c r="O3023">
        <v>58</v>
      </c>
      <c r="P3023">
        <v>40</v>
      </c>
      <c r="Q3023">
        <f>Table1[[#This Row],[COGS]]-Table1[[#This Row],[Budget_COGS]]</f>
        <v>18</v>
      </c>
      <c r="R3023" s="5">
        <f>IF(
Table1[[#This Row],[Budget_COGS]]=0,
"",
IF(
Table1[[#This Row],[Budget_COGS]]&gt;0,
(Table1[[#This Row],[Budget_COGS]]-Table1[[#This Row],[COGS]]) / Table1[[#This Row],[Budget_COGS]],
(Table1[[#This Row],[Budget_COGS]]-Table1[[#This Row],[COGS]]) / ABS(Table1[[#This Row],[Budget_COGS]])
)
)</f>
        <v>-0.45</v>
      </c>
      <c r="S3023" s="5" t="str">
        <f>IF(Table1[[#This Row],[COGS _Var]]&gt;=0, "Above Budget", "Below Budget")</f>
        <v>Above Budget</v>
      </c>
      <c r="T3023">
        <f>Table1[[#This Row],[Actual_Sales]]-Table1[[#This Row],[COGS]]</f>
        <v>87</v>
      </c>
      <c r="U3023">
        <v>60</v>
      </c>
      <c r="V3023">
        <f>Table1[[#This Row],[Gross_Margin]]-Table1[[#This Row],[Budget_Margin]]</f>
        <v>27</v>
      </c>
      <c r="W3023" s="5">
        <f>IF(
Table1[[#This Row],[Budget_Margin]]=0,
"",
IF(
Table1[[#This Row],[Budget_Margin]]&gt;0,
(Table1[[#This Row],[Gross_Margin]]-Table1[[#This Row],[Budget_Margin]]) / Table1[[#This Row],[Budget_Margin]],
(Table1[[#This Row],[Gross_Margin]]-Table1[[#This Row],[Budget_Margin]]) / ABS(Table1[[#This Row],[Budget_Margin]])
)
)</f>
        <v>0.45</v>
      </c>
      <c r="X3023" s="5" t="str">
        <f>IF(Table1[[#This Row],[Margin_Var]]&gt;=0, "Above Budget", "Below Budget")</f>
        <v>Above Budget</v>
      </c>
      <c r="Y3023" s="5">
        <f>IFERROR(Table1[[#This Row],[Gross_Margin]]/Table1[[#This Row],[Actual_Sales]],0)</f>
        <v>0.6</v>
      </c>
      <c r="Z3023" s="5">
        <f>Table1[[#This Row],[Actual_Profit]]/Table1[[#This Row],[Actual_Sales]]</f>
        <v>0.2</v>
      </c>
      <c r="AA3023">
        <v>58</v>
      </c>
      <c r="AB3023" s="5">
        <f>IFERROR(Table1[[#This Row],[Expenses]]/Table1[[#This Row],[Actual_Sales]],0)</f>
        <v>0.4</v>
      </c>
      <c r="AC3023">
        <v>22</v>
      </c>
      <c r="AD3023">
        <v>338</v>
      </c>
      <c r="AE3023" s="5">
        <f>IFERROR(Table1[[#This Row],[Inventory]]/Table1[[#This Row],[Actual_Sales]],0)</f>
        <v>2.3310344827586209</v>
      </c>
    </row>
    <row r="3024" spans="1:31" x14ac:dyDescent="0.25">
      <c r="A3024">
        <v>2258</v>
      </c>
      <c r="B3024">
        <v>719</v>
      </c>
      <c r="C3024">
        <v>11</v>
      </c>
      <c r="D3024" s="2">
        <v>40544</v>
      </c>
      <c r="E3024">
        <v>145</v>
      </c>
      <c r="F3024">
        <v>110</v>
      </c>
      <c r="G3024">
        <f>Table1[[#This Row],[Actual_Sales]]-Table1[[#This Row],[Budget_Sales]]</f>
        <v>35</v>
      </c>
      <c r="H3024" s="5">
        <f>IF(
Table1[[#This Row],[Budget_Sales]]=0,
"",
IF(
Table1[[#This Row],[Budget_Sales]]&gt;0,
(Table1[[#This Row],[Actual_Sales]]-Table1[[#This Row],[Budget_Sales]])/Table1[[#This Row],[Budget_Sales]],
(Table1[[#This Row],[Actual_Sales]]-Table1[[#This Row],[Budget_Sales]])/ABS(Table1[[#This Row],[Budget_Sales]])
)
)</f>
        <v>0.31818181818181818</v>
      </c>
      <c r="I3024" s="5" t="str">
        <f>IF(Table1[[#This Row],[Sales_Var]]&gt;=0,"Above Budget","Below Budget")</f>
        <v>Above Budget</v>
      </c>
      <c r="J3024">
        <f>Table1[[#This Row],[Actual_Sales]]-(Table1[[#This Row],[COGS]]+Table1[[#This Row],[Expenses]])</f>
        <v>29</v>
      </c>
      <c r="K3024">
        <v>20</v>
      </c>
      <c r="L3024">
        <f>Table1[[#This Row],[Actual_Profit]]-Table1[[#This Row],[Budget_Profit]]</f>
        <v>9</v>
      </c>
      <c r="M3024" s="5">
        <f>IF(
Table1[[#This Row],[Budget_Profit]]=0,
"",
IF(
Table1[[#This Row],[Budget_Profit]]&gt;0,
(Table1[[#This Row],[Actual_Profit]]-Table1[[#This Row],[Budget_Profit]])/Table1[[#This Row],[Budget_Profit]],
(Table1[[#This Row],[Actual_Profit]]-Table1[[#This Row],[Budget_Profit]])/ABS(Table1[[#This Row],[Budget_Profit]])
)
)</f>
        <v>0.45</v>
      </c>
      <c r="N3024" s="5" t="str">
        <f>IF(Table1[[#This Row],[Profit_Var]]&gt;=0, "Above Budget", "Below Budget")</f>
        <v>Above Budget</v>
      </c>
      <c r="O3024">
        <v>58</v>
      </c>
      <c r="P3024">
        <v>40</v>
      </c>
      <c r="Q3024">
        <f>Table1[[#This Row],[COGS]]-Table1[[#This Row],[Budget_COGS]]</f>
        <v>18</v>
      </c>
      <c r="R3024" s="5">
        <f>IF(
Table1[[#This Row],[Budget_COGS]]=0,
"",
IF(
Table1[[#This Row],[Budget_COGS]]&gt;0,
(Table1[[#This Row],[Budget_COGS]]-Table1[[#This Row],[COGS]]) / Table1[[#This Row],[Budget_COGS]],
(Table1[[#This Row],[Budget_COGS]]-Table1[[#This Row],[COGS]]) / ABS(Table1[[#This Row],[Budget_COGS]])
)
)</f>
        <v>-0.45</v>
      </c>
      <c r="S3024" s="5" t="str">
        <f>IF(Table1[[#This Row],[COGS _Var]]&gt;=0, "Above Budget", "Below Budget")</f>
        <v>Above Budget</v>
      </c>
      <c r="T3024">
        <f>Table1[[#This Row],[Actual_Sales]]-Table1[[#This Row],[COGS]]</f>
        <v>87</v>
      </c>
      <c r="U3024">
        <v>70</v>
      </c>
      <c r="V3024">
        <f>Table1[[#This Row],[Gross_Margin]]-Table1[[#This Row],[Budget_Margin]]</f>
        <v>17</v>
      </c>
      <c r="W3024" s="5">
        <f>IF(
Table1[[#This Row],[Budget_Margin]]=0,
"",
IF(
Table1[[#This Row],[Budget_Margin]]&gt;0,
(Table1[[#This Row],[Gross_Margin]]-Table1[[#This Row],[Budget_Margin]]) / Table1[[#This Row],[Budget_Margin]],
(Table1[[#This Row],[Gross_Margin]]-Table1[[#This Row],[Budget_Margin]]) / ABS(Table1[[#This Row],[Budget_Margin]])
)
)</f>
        <v>0.24285714285714285</v>
      </c>
      <c r="X3024" s="5" t="str">
        <f>IF(Table1[[#This Row],[Margin_Var]]&gt;=0, "Above Budget", "Below Budget")</f>
        <v>Above Budget</v>
      </c>
      <c r="Y3024" s="5">
        <f>IFERROR(Table1[[#This Row],[Gross_Margin]]/Table1[[#This Row],[Actual_Sales]],0)</f>
        <v>0.6</v>
      </c>
      <c r="Z3024" s="5">
        <f>Table1[[#This Row],[Actual_Profit]]/Table1[[#This Row],[Actual_Sales]]</f>
        <v>0.2</v>
      </c>
      <c r="AA3024">
        <v>58</v>
      </c>
      <c r="AB3024" s="5">
        <f>IFERROR(Table1[[#This Row],[Expenses]]/Table1[[#This Row],[Actual_Sales]],0)</f>
        <v>0.4</v>
      </c>
      <c r="AC3024">
        <v>22</v>
      </c>
      <c r="AD3024">
        <v>338</v>
      </c>
      <c r="AE3024" s="5">
        <f>IFERROR(Table1[[#This Row],[Inventory]]/Table1[[#This Row],[Actual_Sales]],0)</f>
        <v>2.3310344827586209</v>
      </c>
    </row>
    <row r="3025" spans="1:31" x14ac:dyDescent="0.25">
      <c r="A3025">
        <v>1648</v>
      </c>
      <c r="B3025">
        <v>435</v>
      </c>
      <c r="C3025">
        <v>2</v>
      </c>
      <c r="D3025" s="2">
        <v>40452</v>
      </c>
      <c r="E3025">
        <v>111</v>
      </c>
      <c r="F3025">
        <v>150</v>
      </c>
      <c r="G3025">
        <f>Table1[[#This Row],[Actual_Sales]]-Table1[[#This Row],[Budget_Sales]]</f>
        <v>-39</v>
      </c>
      <c r="H3025" s="5">
        <f>IF(
Table1[[#This Row],[Budget_Sales]]=0,
"",
IF(
Table1[[#This Row],[Budget_Sales]]&gt;0,
(Table1[[#This Row],[Actual_Sales]]-Table1[[#This Row],[Budget_Sales]])/Table1[[#This Row],[Budget_Sales]],
(Table1[[#This Row],[Actual_Sales]]-Table1[[#This Row],[Budget_Sales]])/ABS(Table1[[#This Row],[Budget_Sales]])
)
)</f>
        <v>-0.26</v>
      </c>
      <c r="I3025" s="5" t="str">
        <f>IF(Table1[[#This Row],[Sales_Var]]&gt;=0,"Above Budget","Below Budget")</f>
        <v>Below Budget</v>
      </c>
      <c r="J3025">
        <f>Table1[[#This Row],[Actual_Sales]]-(Table1[[#This Row],[COGS]]+Table1[[#This Row],[Expenses]])</f>
        <v>22</v>
      </c>
      <c r="K3025">
        <v>80</v>
      </c>
      <c r="L3025">
        <f>Table1[[#This Row],[Actual_Profit]]-Table1[[#This Row],[Budget_Profit]]</f>
        <v>-58</v>
      </c>
      <c r="M3025" s="5">
        <f>IF(
Table1[[#This Row],[Budget_Profit]]=0,
"",
IF(
Table1[[#This Row],[Budget_Profit]]&gt;0,
(Table1[[#This Row],[Actual_Profit]]-Table1[[#This Row],[Budget_Profit]])/Table1[[#This Row],[Budget_Profit]],
(Table1[[#This Row],[Actual_Profit]]-Table1[[#This Row],[Budget_Profit]])/ABS(Table1[[#This Row],[Budget_Profit]])
)
)</f>
        <v>-0.72499999999999998</v>
      </c>
      <c r="N3025" s="5" t="str">
        <f>IF(Table1[[#This Row],[Profit_Var]]&gt;=0, "Above Budget", "Below Budget")</f>
        <v>Below Budget</v>
      </c>
      <c r="O3025">
        <v>47</v>
      </c>
      <c r="P3025">
        <v>50</v>
      </c>
      <c r="Q3025">
        <f>Table1[[#This Row],[COGS]]-Table1[[#This Row],[Budget_COGS]]</f>
        <v>-3</v>
      </c>
      <c r="R3025" s="5">
        <f>IF(
Table1[[#This Row],[Budget_COGS]]=0,
"",
IF(
Table1[[#This Row],[Budget_COGS]]&gt;0,
(Table1[[#This Row],[Budget_COGS]]-Table1[[#This Row],[COGS]]) / Table1[[#This Row],[Budget_COGS]],
(Table1[[#This Row],[Budget_COGS]]-Table1[[#This Row],[COGS]]) / ABS(Table1[[#This Row],[Budget_COGS]])
)
)</f>
        <v>0.06</v>
      </c>
      <c r="S3025" s="5" t="str">
        <f>IF(Table1[[#This Row],[COGS _Var]]&gt;=0, "Above Budget", "Below Budget")</f>
        <v>Below Budget</v>
      </c>
      <c r="T3025">
        <f>Table1[[#This Row],[Actual_Sales]]-Table1[[#This Row],[COGS]]</f>
        <v>64</v>
      </c>
      <c r="U3025">
        <v>100</v>
      </c>
      <c r="V3025">
        <f>Table1[[#This Row],[Gross_Margin]]-Table1[[#This Row],[Budget_Margin]]</f>
        <v>-36</v>
      </c>
      <c r="W3025" s="5">
        <f>IF(
Table1[[#This Row],[Budget_Margin]]=0,
"",
IF(
Table1[[#This Row],[Budget_Margin]]&gt;0,
(Table1[[#This Row],[Gross_Margin]]-Table1[[#This Row],[Budget_Margin]]) / Table1[[#This Row],[Budget_Margin]],
(Table1[[#This Row],[Gross_Margin]]-Table1[[#This Row],[Budget_Margin]]) / ABS(Table1[[#This Row],[Budget_Margin]])
)
)</f>
        <v>-0.36</v>
      </c>
      <c r="X3025" s="5" t="str">
        <f>IF(Table1[[#This Row],[Margin_Var]]&gt;=0, "Above Budget", "Below Budget")</f>
        <v>Below Budget</v>
      </c>
      <c r="Y3025" s="5">
        <f>IFERROR(Table1[[#This Row],[Gross_Margin]]/Table1[[#This Row],[Actual_Sales]],0)</f>
        <v>0.57657657657657657</v>
      </c>
      <c r="Z3025" s="5">
        <f>Table1[[#This Row],[Actual_Profit]]/Table1[[#This Row],[Actual_Sales]]</f>
        <v>0.1981981981981982</v>
      </c>
      <c r="AA3025">
        <v>42</v>
      </c>
      <c r="AB3025" s="5">
        <f>IFERROR(Table1[[#This Row],[Expenses]]/Table1[[#This Row],[Actual_Sales]],0)</f>
        <v>0.3783783783783784</v>
      </c>
      <c r="AC3025">
        <v>15</v>
      </c>
      <c r="AD3025">
        <v>375</v>
      </c>
      <c r="AE3025" s="5">
        <f>IFERROR(Table1[[#This Row],[Inventory]]/Table1[[#This Row],[Actual_Sales]],0)</f>
        <v>3.3783783783783785</v>
      </c>
    </row>
    <row r="3026" spans="1:31" x14ac:dyDescent="0.25">
      <c r="A3026">
        <v>1737</v>
      </c>
      <c r="B3026">
        <v>816</v>
      </c>
      <c r="C3026">
        <v>2</v>
      </c>
      <c r="D3026" s="2">
        <v>40452</v>
      </c>
      <c r="E3026">
        <v>177</v>
      </c>
      <c r="F3026">
        <v>170</v>
      </c>
      <c r="G3026">
        <f>Table1[[#This Row],[Actual_Sales]]-Table1[[#This Row],[Budget_Sales]]</f>
        <v>7</v>
      </c>
      <c r="H3026" s="5">
        <f>IF(
Table1[[#This Row],[Budget_Sales]]=0,
"",
IF(
Table1[[#This Row],[Budget_Sales]]&gt;0,
(Table1[[#This Row],[Actual_Sales]]-Table1[[#This Row],[Budget_Sales]])/Table1[[#This Row],[Budget_Sales]],
(Table1[[#This Row],[Actual_Sales]]-Table1[[#This Row],[Budget_Sales]])/ABS(Table1[[#This Row],[Budget_Sales]])
)
)</f>
        <v>4.1176470588235294E-2</v>
      </c>
      <c r="I3026" s="5" t="str">
        <f>IF(Table1[[#This Row],[Sales_Var]]&gt;=0,"Above Budget","Below Budget")</f>
        <v>Above Budget</v>
      </c>
      <c r="J3026">
        <f>Table1[[#This Row],[Actual_Sales]]-(Table1[[#This Row],[COGS]]+Table1[[#This Row],[Expenses]])</f>
        <v>35</v>
      </c>
      <c r="K3026">
        <v>70</v>
      </c>
      <c r="L3026">
        <f>Table1[[#This Row],[Actual_Profit]]-Table1[[#This Row],[Budget_Profit]]</f>
        <v>-35</v>
      </c>
      <c r="M3026" s="5">
        <f>IF(
Table1[[#This Row],[Budget_Profit]]=0,
"",
IF(
Table1[[#This Row],[Budget_Profit]]&gt;0,
(Table1[[#This Row],[Actual_Profit]]-Table1[[#This Row],[Budget_Profit]])/Table1[[#This Row],[Budget_Profit]],
(Table1[[#This Row],[Actual_Profit]]-Table1[[#This Row],[Budget_Profit]])/ABS(Table1[[#This Row],[Budget_Profit]])
)
)</f>
        <v>-0.5</v>
      </c>
      <c r="N3026" s="5" t="str">
        <f>IF(Table1[[#This Row],[Profit_Var]]&gt;=0, "Above Budget", "Below Budget")</f>
        <v>Below Budget</v>
      </c>
      <c r="O3026">
        <v>79</v>
      </c>
      <c r="P3026">
        <v>70</v>
      </c>
      <c r="Q3026">
        <f>Table1[[#This Row],[COGS]]-Table1[[#This Row],[Budget_COGS]]</f>
        <v>9</v>
      </c>
      <c r="R3026" s="5">
        <f>IF(
Table1[[#This Row],[Budget_COGS]]=0,
"",
IF(
Table1[[#This Row],[Budget_COGS]]&gt;0,
(Table1[[#This Row],[Budget_COGS]]-Table1[[#This Row],[COGS]]) / Table1[[#This Row],[Budget_COGS]],
(Table1[[#This Row],[Budget_COGS]]-Table1[[#This Row],[COGS]]) / ABS(Table1[[#This Row],[Budget_COGS]])
)
)</f>
        <v>-0.12857142857142856</v>
      </c>
      <c r="S3026" s="5" t="str">
        <f>IF(Table1[[#This Row],[COGS _Var]]&gt;=0, "Above Budget", "Below Budget")</f>
        <v>Above Budget</v>
      </c>
      <c r="T3026">
        <f>Table1[[#This Row],[Actual_Sales]]-Table1[[#This Row],[COGS]]</f>
        <v>98</v>
      </c>
      <c r="U3026">
        <v>100</v>
      </c>
      <c r="V3026">
        <f>Table1[[#This Row],[Gross_Margin]]-Table1[[#This Row],[Budget_Margin]]</f>
        <v>-2</v>
      </c>
      <c r="W3026" s="5">
        <f>IF(
Table1[[#This Row],[Budget_Margin]]=0,
"",
IF(
Table1[[#This Row],[Budget_Margin]]&gt;0,
(Table1[[#This Row],[Gross_Margin]]-Table1[[#This Row],[Budget_Margin]]) / Table1[[#This Row],[Budget_Margin]],
(Table1[[#This Row],[Gross_Margin]]-Table1[[#This Row],[Budget_Margin]]) / ABS(Table1[[#This Row],[Budget_Margin]])
)
)</f>
        <v>-0.02</v>
      </c>
      <c r="X3026" s="5" t="str">
        <f>IF(Table1[[#This Row],[Margin_Var]]&gt;=0, "Above Budget", "Below Budget")</f>
        <v>Below Budget</v>
      </c>
      <c r="Y3026" s="5">
        <f>IFERROR(Table1[[#This Row],[Gross_Margin]]/Table1[[#This Row],[Actual_Sales]],0)</f>
        <v>0.5536723163841808</v>
      </c>
      <c r="Z3026" s="5">
        <f>Table1[[#This Row],[Actual_Profit]]/Table1[[#This Row],[Actual_Sales]]</f>
        <v>0.19774011299435029</v>
      </c>
      <c r="AA3026">
        <v>63</v>
      </c>
      <c r="AB3026" s="5">
        <f>IFERROR(Table1[[#This Row],[Expenses]]/Table1[[#This Row],[Actual_Sales]],0)</f>
        <v>0.3559322033898305</v>
      </c>
      <c r="AC3026">
        <v>30</v>
      </c>
      <c r="AD3026">
        <v>593</v>
      </c>
      <c r="AE3026" s="5">
        <f>IFERROR(Table1[[#This Row],[Inventory]]/Table1[[#This Row],[Actual_Sales]],0)</f>
        <v>3.3502824858757063</v>
      </c>
    </row>
    <row r="3027" spans="1:31" x14ac:dyDescent="0.25">
      <c r="A3027">
        <v>3219</v>
      </c>
      <c r="B3027">
        <v>314</v>
      </c>
      <c r="C3027">
        <v>2</v>
      </c>
      <c r="D3027" s="2">
        <v>40725</v>
      </c>
      <c r="E3027">
        <v>167</v>
      </c>
      <c r="F3027">
        <v>170</v>
      </c>
      <c r="G3027">
        <f>Table1[[#This Row],[Actual_Sales]]-Table1[[#This Row],[Budget_Sales]]</f>
        <v>-3</v>
      </c>
      <c r="H3027" s="5">
        <f>IF(
Table1[[#This Row],[Budget_Sales]]=0,
"",
IF(
Table1[[#This Row],[Budget_Sales]]&gt;0,
(Table1[[#This Row],[Actual_Sales]]-Table1[[#This Row],[Budget_Sales]])/Table1[[#This Row],[Budget_Sales]],
(Table1[[#This Row],[Actual_Sales]]-Table1[[#This Row],[Budget_Sales]])/ABS(Table1[[#This Row],[Budget_Sales]])
)
)</f>
        <v>-1.7647058823529412E-2</v>
      </c>
      <c r="I3027" s="5" t="str">
        <f>IF(Table1[[#This Row],[Sales_Var]]&gt;=0,"Above Budget","Below Budget")</f>
        <v>Below Budget</v>
      </c>
      <c r="J3027">
        <f>Table1[[#This Row],[Actual_Sales]]-(Table1[[#This Row],[COGS]]+Table1[[#This Row],[Expenses]])</f>
        <v>33</v>
      </c>
      <c r="K3027">
        <v>40</v>
      </c>
      <c r="L3027">
        <f>Table1[[#This Row],[Actual_Profit]]-Table1[[#This Row],[Budget_Profit]]</f>
        <v>-7</v>
      </c>
      <c r="M3027" s="5">
        <f>IF(
Table1[[#This Row],[Budget_Profit]]=0,
"",
IF(
Table1[[#This Row],[Budget_Profit]]&gt;0,
(Table1[[#This Row],[Actual_Profit]]-Table1[[#This Row],[Budget_Profit]])/Table1[[#This Row],[Budget_Profit]],
(Table1[[#This Row],[Actual_Profit]]-Table1[[#This Row],[Budget_Profit]])/ABS(Table1[[#This Row],[Budget_Profit]])
)
)</f>
        <v>-0.17499999999999999</v>
      </c>
      <c r="N3027" s="5" t="str">
        <f>IF(Table1[[#This Row],[Profit_Var]]&gt;=0, "Above Budget", "Below Budget")</f>
        <v>Below Budget</v>
      </c>
      <c r="O3027">
        <v>76</v>
      </c>
      <c r="P3027">
        <v>80</v>
      </c>
      <c r="Q3027">
        <f>Table1[[#This Row],[COGS]]-Table1[[#This Row],[Budget_COGS]]</f>
        <v>-4</v>
      </c>
      <c r="R3027" s="5">
        <f>IF(
Table1[[#This Row],[Budget_COGS]]=0,
"",
IF(
Table1[[#This Row],[Budget_COGS]]&gt;0,
(Table1[[#This Row],[Budget_COGS]]-Table1[[#This Row],[COGS]]) / Table1[[#This Row],[Budget_COGS]],
(Table1[[#This Row],[Budget_COGS]]-Table1[[#This Row],[COGS]]) / ABS(Table1[[#This Row],[Budget_COGS]])
)
)</f>
        <v>0.05</v>
      </c>
      <c r="S3027" s="5" t="str">
        <f>IF(Table1[[#This Row],[COGS _Var]]&gt;=0, "Above Budget", "Below Budget")</f>
        <v>Below Budget</v>
      </c>
      <c r="T3027">
        <f>Table1[[#This Row],[Actual_Sales]]-Table1[[#This Row],[COGS]]</f>
        <v>91</v>
      </c>
      <c r="U3027">
        <v>90</v>
      </c>
      <c r="V3027">
        <f>Table1[[#This Row],[Gross_Margin]]-Table1[[#This Row],[Budget_Margin]]</f>
        <v>1</v>
      </c>
      <c r="W3027" s="5">
        <f>IF(
Table1[[#This Row],[Budget_Margin]]=0,
"",
IF(
Table1[[#This Row],[Budget_Margin]]&gt;0,
(Table1[[#This Row],[Gross_Margin]]-Table1[[#This Row],[Budget_Margin]]) / Table1[[#This Row],[Budget_Margin]],
(Table1[[#This Row],[Gross_Margin]]-Table1[[#This Row],[Budget_Margin]]) / ABS(Table1[[#This Row],[Budget_Margin]])
)
)</f>
        <v>1.1111111111111112E-2</v>
      </c>
      <c r="X3027" s="5" t="str">
        <f>IF(Table1[[#This Row],[Margin_Var]]&gt;=0, "Above Budget", "Below Budget")</f>
        <v>Above Budget</v>
      </c>
      <c r="Y3027" s="5">
        <f>IFERROR(Table1[[#This Row],[Gross_Margin]]/Table1[[#This Row],[Actual_Sales]],0)</f>
        <v>0.54491017964071853</v>
      </c>
      <c r="Z3027" s="5">
        <f>Table1[[#This Row],[Actual_Profit]]/Table1[[#This Row],[Actual_Sales]]</f>
        <v>0.19760479041916168</v>
      </c>
      <c r="AA3027">
        <v>58</v>
      </c>
      <c r="AB3027" s="5">
        <f>IFERROR(Table1[[#This Row],[Expenses]]/Table1[[#This Row],[Actual_Sales]],0)</f>
        <v>0.3473053892215569</v>
      </c>
      <c r="AC3027">
        <v>28</v>
      </c>
      <c r="AD3027">
        <v>613</v>
      </c>
      <c r="AE3027" s="5">
        <f>IFERROR(Table1[[#This Row],[Inventory]]/Table1[[#This Row],[Actual_Sales]],0)</f>
        <v>3.6706586826347305</v>
      </c>
    </row>
    <row r="3028" spans="1:31" x14ac:dyDescent="0.25">
      <c r="A3028">
        <v>3249</v>
      </c>
      <c r="B3028">
        <v>435</v>
      </c>
      <c r="C3028">
        <v>3</v>
      </c>
      <c r="D3028" s="2">
        <v>40725</v>
      </c>
      <c r="E3028">
        <v>167</v>
      </c>
      <c r="F3028">
        <v>210</v>
      </c>
      <c r="G3028">
        <f>Table1[[#This Row],[Actual_Sales]]-Table1[[#This Row],[Budget_Sales]]</f>
        <v>-43</v>
      </c>
      <c r="H3028" s="5">
        <f>IF(
Table1[[#This Row],[Budget_Sales]]=0,
"",
IF(
Table1[[#This Row],[Budget_Sales]]&gt;0,
(Table1[[#This Row],[Actual_Sales]]-Table1[[#This Row],[Budget_Sales]])/Table1[[#This Row],[Budget_Sales]],
(Table1[[#This Row],[Actual_Sales]]-Table1[[#This Row],[Budget_Sales]])/ABS(Table1[[#This Row],[Budget_Sales]])
)
)</f>
        <v>-0.20476190476190476</v>
      </c>
      <c r="I3028" s="5" t="str">
        <f>IF(Table1[[#This Row],[Sales_Var]]&gt;=0,"Above Budget","Below Budget")</f>
        <v>Below Budget</v>
      </c>
      <c r="J3028">
        <f>Table1[[#This Row],[Actual_Sales]]-(Table1[[#This Row],[COGS]]+Table1[[#This Row],[Expenses]])</f>
        <v>33</v>
      </c>
      <c r="K3028">
        <v>70</v>
      </c>
      <c r="L3028">
        <f>Table1[[#This Row],[Actual_Profit]]-Table1[[#This Row],[Budget_Profit]]</f>
        <v>-37</v>
      </c>
      <c r="M3028" s="5">
        <f>IF(
Table1[[#This Row],[Budget_Profit]]=0,
"",
IF(
Table1[[#This Row],[Budget_Profit]]&gt;0,
(Table1[[#This Row],[Actual_Profit]]-Table1[[#This Row],[Budget_Profit]])/Table1[[#This Row],[Budget_Profit]],
(Table1[[#This Row],[Actual_Profit]]-Table1[[#This Row],[Budget_Profit]])/ABS(Table1[[#This Row],[Budget_Profit]])
)
)</f>
        <v>-0.52857142857142858</v>
      </c>
      <c r="N3028" s="5" t="str">
        <f>IF(Table1[[#This Row],[Profit_Var]]&gt;=0, "Above Budget", "Below Budget")</f>
        <v>Below Budget</v>
      </c>
      <c r="O3028">
        <v>76</v>
      </c>
      <c r="P3028">
        <v>90</v>
      </c>
      <c r="Q3028">
        <f>Table1[[#This Row],[COGS]]-Table1[[#This Row],[Budget_COGS]]</f>
        <v>-14</v>
      </c>
      <c r="R3028" s="5">
        <f>IF(
Table1[[#This Row],[Budget_COGS]]=0,
"",
IF(
Table1[[#This Row],[Budget_COGS]]&gt;0,
(Table1[[#This Row],[Budget_COGS]]-Table1[[#This Row],[COGS]]) / Table1[[#This Row],[Budget_COGS]],
(Table1[[#This Row],[Budget_COGS]]-Table1[[#This Row],[COGS]]) / ABS(Table1[[#This Row],[Budget_COGS]])
)
)</f>
        <v>0.15555555555555556</v>
      </c>
      <c r="S3028" s="5" t="str">
        <f>IF(Table1[[#This Row],[COGS _Var]]&gt;=0, "Above Budget", "Below Budget")</f>
        <v>Below Budget</v>
      </c>
      <c r="T3028">
        <f>Table1[[#This Row],[Actual_Sales]]-Table1[[#This Row],[COGS]]</f>
        <v>91</v>
      </c>
      <c r="U3028">
        <v>120</v>
      </c>
      <c r="V3028">
        <f>Table1[[#This Row],[Gross_Margin]]-Table1[[#This Row],[Budget_Margin]]</f>
        <v>-29</v>
      </c>
      <c r="W3028" s="5">
        <f>IF(
Table1[[#This Row],[Budget_Margin]]=0,
"",
IF(
Table1[[#This Row],[Budget_Margin]]&gt;0,
(Table1[[#This Row],[Gross_Margin]]-Table1[[#This Row],[Budget_Margin]]) / Table1[[#This Row],[Budget_Margin]],
(Table1[[#This Row],[Gross_Margin]]-Table1[[#This Row],[Budget_Margin]]) / ABS(Table1[[#This Row],[Budget_Margin]])
)
)</f>
        <v>-0.24166666666666667</v>
      </c>
      <c r="X3028" s="5" t="str">
        <f>IF(Table1[[#This Row],[Margin_Var]]&gt;=0, "Above Budget", "Below Budget")</f>
        <v>Below Budget</v>
      </c>
      <c r="Y3028" s="5">
        <f>IFERROR(Table1[[#This Row],[Gross_Margin]]/Table1[[#This Row],[Actual_Sales]],0)</f>
        <v>0.54491017964071853</v>
      </c>
      <c r="Z3028" s="5">
        <f>Table1[[#This Row],[Actual_Profit]]/Table1[[#This Row],[Actual_Sales]]</f>
        <v>0.19760479041916168</v>
      </c>
      <c r="AA3028">
        <v>58</v>
      </c>
      <c r="AB3028" s="5">
        <f>IFERROR(Table1[[#This Row],[Expenses]]/Table1[[#This Row],[Actual_Sales]],0)</f>
        <v>0.3473053892215569</v>
      </c>
      <c r="AC3028">
        <v>28</v>
      </c>
      <c r="AD3028">
        <v>613</v>
      </c>
      <c r="AE3028" s="5">
        <f>IFERROR(Table1[[#This Row],[Inventory]]/Table1[[#This Row],[Actual_Sales]],0)</f>
        <v>3.6706586826347305</v>
      </c>
    </row>
    <row r="3029" spans="1:31" x14ac:dyDescent="0.25">
      <c r="A3029">
        <v>3363</v>
      </c>
      <c r="B3029">
        <v>985</v>
      </c>
      <c r="C3029">
        <v>9</v>
      </c>
      <c r="D3029" s="2">
        <v>40725</v>
      </c>
      <c r="E3029">
        <v>167</v>
      </c>
      <c r="F3029">
        <v>160</v>
      </c>
      <c r="G3029">
        <f>Table1[[#This Row],[Actual_Sales]]-Table1[[#This Row],[Budget_Sales]]</f>
        <v>7</v>
      </c>
      <c r="H3029" s="5">
        <f>IF(
Table1[[#This Row],[Budget_Sales]]=0,
"",
IF(
Table1[[#This Row],[Budget_Sales]]&gt;0,
(Table1[[#This Row],[Actual_Sales]]-Table1[[#This Row],[Budget_Sales]])/Table1[[#This Row],[Budget_Sales]],
(Table1[[#This Row],[Actual_Sales]]-Table1[[#This Row],[Budget_Sales]])/ABS(Table1[[#This Row],[Budget_Sales]])
)
)</f>
        <v>4.3749999999999997E-2</v>
      </c>
      <c r="I3029" s="5" t="str">
        <f>IF(Table1[[#This Row],[Sales_Var]]&gt;=0,"Above Budget","Below Budget")</f>
        <v>Above Budget</v>
      </c>
      <c r="J3029">
        <f>Table1[[#This Row],[Actual_Sales]]-(Table1[[#This Row],[COGS]]+Table1[[#This Row],[Expenses]])</f>
        <v>33</v>
      </c>
      <c r="K3029">
        <v>40</v>
      </c>
      <c r="L3029">
        <f>Table1[[#This Row],[Actual_Profit]]-Table1[[#This Row],[Budget_Profit]]</f>
        <v>-7</v>
      </c>
      <c r="M3029" s="5">
        <f>IF(
Table1[[#This Row],[Budget_Profit]]=0,
"",
IF(
Table1[[#This Row],[Budget_Profit]]&gt;0,
(Table1[[#This Row],[Actual_Profit]]-Table1[[#This Row],[Budget_Profit]])/Table1[[#This Row],[Budget_Profit]],
(Table1[[#This Row],[Actual_Profit]]-Table1[[#This Row],[Budget_Profit]])/ABS(Table1[[#This Row],[Budget_Profit]])
)
)</f>
        <v>-0.17499999999999999</v>
      </c>
      <c r="N3029" s="5" t="str">
        <f>IF(Table1[[#This Row],[Profit_Var]]&gt;=0, "Above Budget", "Below Budget")</f>
        <v>Below Budget</v>
      </c>
      <c r="O3029">
        <v>76</v>
      </c>
      <c r="P3029">
        <v>70</v>
      </c>
      <c r="Q3029">
        <f>Table1[[#This Row],[COGS]]-Table1[[#This Row],[Budget_COGS]]</f>
        <v>6</v>
      </c>
      <c r="R3029" s="5">
        <f>IF(
Table1[[#This Row],[Budget_COGS]]=0,
"",
IF(
Table1[[#This Row],[Budget_COGS]]&gt;0,
(Table1[[#This Row],[Budget_COGS]]-Table1[[#This Row],[COGS]]) / Table1[[#This Row],[Budget_COGS]],
(Table1[[#This Row],[Budget_COGS]]-Table1[[#This Row],[COGS]]) / ABS(Table1[[#This Row],[Budget_COGS]])
)
)</f>
        <v>-8.5714285714285715E-2</v>
      </c>
      <c r="S3029" s="5" t="str">
        <f>IF(Table1[[#This Row],[COGS _Var]]&gt;=0, "Above Budget", "Below Budget")</f>
        <v>Above Budget</v>
      </c>
      <c r="T3029">
        <f>Table1[[#This Row],[Actual_Sales]]-Table1[[#This Row],[COGS]]</f>
        <v>91</v>
      </c>
      <c r="U3029">
        <v>90</v>
      </c>
      <c r="V3029">
        <f>Table1[[#This Row],[Gross_Margin]]-Table1[[#This Row],[Budget_Margin]]</f>
        <v>1</v>
      </c>
      <c r="W3029" s="5">
        <f>IF(
Table1[[#This Row],[Budget_Margin]]=0,
"",
IF(
Table1[[#This Row],[Budget_Margin]]&gt;0,
(Table1[[#This Row],[Gross_Margin]]-Table1[[#This Row],[Budget_Margin]]) / Table1[[#This Row],[Budget_Margin]],
(Table1[[#This Row],[Gross_Margin]]-Table1[[#This Row],[Budget_Margin]]) / ABS(Table1[[#This Row],[Budget_Margin]])
)
)</f>
        <v>1.1111111111111112E-2</v>
      </c>
      <c r="X3029" s="5" t="str">
        <f>IF(Table1[[#This Row],[Margin_Var]]&gt;=0, "Above Budget", "Below Budget")</f>
        <v>Above Budget</v>
      </c>
      <c r="Y3029" s="5">
        <f>IFERROR(Table1[[#This Row],[Gross_Margin]]/Table1[[#This Row],[Actual_Sales]],0)</f>
        <v>0.54491017964071853</v>
      </c>
      <c r="Z3029" s="5">
        <f>Table1[[#This Row],[Actual_Profit]]/Table1[[#This Row],[Actual_Sales]]</f>
        <v>0.19760479041916168</v>
      </c>
      <c r="AA3029">
        <v>58</v>
      </c>
      <c r="AB3029" s="5">
        <f>IFERROR(Table1[[#This Row],[Expenses]]/Table1[[#This Row],[Actual_Sales]],0)</f>
        <v>0.3473053892215569</v>
      </c>
      <c r="AC3029">
        <v>28</v>
      </c>
      <c r="AD3029">
        <v>613</v>
      </c>
      <c r="AE3029" s="5">
        <f>IFERROR(Table1[[#This Row],[Inventory]]/Table1[[#This Row],[Actual_Sales]],0)</f>
        <v>3.6706586826347305</v>
      </c>
    </row>
    <row r="3030" spans="1:31" x14ac:dyDescent="0.25">
      <c r="A3030">
        <v>3102</v>
      </c>
      <c r="B3030">
        <v>573</v>
      </c>
      <c r="C3030">
        <v>2</v>
      </c>
      <c r="D3030" s="2">
        <v>40695</v>
      </c>
      <c r="E3030">
        <v>167</v>
      </c>
      <c r="F3030">
        <v>170</v>
      </c>
      <c r="G3030">
        <f>Table1[[#This Row],[Actual_Sales]]-Table1[[#This Row],[Budget_Sales]]</f>
        <v>-3</v>
      </c>
      <c r="H3030" s="5">
        <f>IF(
Table1[[#This Row],[Budget_Sales]]=0,
"",
IF(
Table1[[#This Row],[Budget_Sales]]&gt;0,
(Table1[[#This Row],[Actual_Sales]]-Table1[[#This Row],[Budget_Sales]])/Table1[[#This Row],[Budget_Sales]],
(Table1[[#This Row],[Actual_Sales]]-Table1[[#This Row],[Budget_Sales]])/ABS(Table1[[#This Row],[Budget_Sales]])
)
)</f>
        <v>-1.7647058823529412E-2</v>
      </c>
      <c r="I3030" s="5" t="str">
        <f>IF(Table1[[#This Row],[Sales_Var]]&gt;=0,"Above Budget","Below Budget")</f>
        <v>Below Budget</v>
      </c>
      <c r="J3030">
        <f>Table1[[#This Row],[Actual_Sales]]-(Table1[[#This Row],[COGS]]+Table1[[#This Row],[Expenses]])</f>
        <v>33</v>
      </c>
      <c r="K3030">
        <v>40</v>
      </c>
      <c r="L3030">
        <f>Table1[[#This Row],[Actual_Profit]]-Table1[[#This Row],[Budget_Profit]]</f>
        <v>-7</v>
      </c>
      <c r="M3030" s="5">
        <f>IF(
Table1[[#This Row],[Budget_Profit]]=0,
"",
IF(
Table1[[#This Row],[Budget_Profit]]&gt;0,
(Table1[[#This Row],[Actual_Profit]]-Table1[[#This Row],[Budget_Profit]])/Table1[[#This Row],[Budget_Profit]],
(Table1[[#This Row],[Actual_Profit]]-Table1[[#This Row],[Budget_Profit]])/ABS(Table1[[#This Row],[Budget_Profit]])
)
)</f>
        <v>-0.17499999999999999</v>
      </c>
      <c r="N3030" s="5" t="str">
        <f>IF(Table1[[#This Row],[Profit_Var]]&gt;=0, "Above Budget", "Below Budget")</f>
        <v>Below Budget</v>
      </c>
      <c r="O3030">
        <v>76</v>
      </c>
      <c r="P3030">
        <v>80</v>
      </c>
      <c r="Q3030">
        <f>Table1[[#This Row],[COGS]]-Table1[[#This Row],[Budget_COGS]]</f>
        <v>-4</v>
      </c>
      <c r="R3030" s="5">
        <f>IF(
Table1[[#This Row],[Budget_COGS]]=0,
"",
IF(
Table1[[#This Row],[Budget_COGS]]&gt;0,
(Table1[[#This Row],[Budget_COGS]]-Table1[[#This Row],[COGS]]) / Table1[[#This Row],[Budget_COGS]],
(Table1[[#This Row],[Budget_COGS]]-Table1[[#This Row],[COGS]]) / ABS(Table1[[#This Row],[Budget_COGS]])
)
)</f>
        <v>0.05</v>
      </c>
      <c r="S3030" s="5" t="str">
        <f>IF(Table1[[#This Row],[COGS _Var]]&gt;=0, "Above Budget", "Below Budget")</f>
        <v>Below Budget</v>
      </c>
      <c r="T3030">
        <f>Table1[[#This Row],[Actual_Sales]]-Table1[[#This Row],[COGS]]</f>
        <v>91</v>
      </c>
      <c r="U3030">
        <v>90</v>
      </c>
      <c r="V3030">
        <f>Table1[[#This Row],[Gross_Margin]]-Table1[[#This Row],[Budget_Margin]]</f>
        <v>1</v>
      </c>
      <c r="W3030" s="5">
        <f>IF(
Table1[[#This Row],[Budget_Margin]]=0,
"",
IF(
Table1[[#This Row],[Budget_Margin]]&gt;0,
(Table1[[#This Row],[Gross_Margin]]-Table1[[#This Row],[Budget_Margin]]) / Table1[[#This Row],[Budget_Margin]],
(Table1[[#This Row],[Gross_Margin]]-Table1[[#This Row],[Budget_Margin]]) / ABS(Table1[[#This Row],[Budget_Margin]])
)
)</f>
        <v>1.1111111111111112E-2</v>
      </c>
      <c r="X3030" s="5" t="str">
        <f>IF(Table1[[#This Row],[Margin_Var]]&gt;=0, "Above Budget", "Below Budget")</f>
        <v>Above Budget</v>
      </c>
      <c r="Y3030" s="5">
        <f>IFERROR(Table1[[#This Row],[Gross_Margin]]/Table1[[#This Row],[Actual_Sales]],0)</f>
        <v>0.54491017964071853</v>
      </c>
      <c r="Z3030" s="5">
        <f>Table1[[#This Row],[Actual_Profit]]/Table1[[#This Row],[Actual_Sales]]</f>
        <v>0.19760479041916168</v>
      </c>
      <c r="AA3030">
        <v>58</v>
      </c>
      <c r="AB3030" s="5">
        <f>IFERROR(Table1[[#This Row],[Expenses]]/Table1[[#This Row],[Actual_Sales]],0)</f>
        <v>0.3473053892215569</v>
      </c>
      <c r="AC3030">
        <v>28</v>
      </c>
      <c r="AD3030">
        <v>580</v>
      </c>
      <c r="AE3030" s="5">
        <f>IFERROR(Table1[[#This Row],[Inventory]]/Table1[[#This Row],[Actual_Sales]],0)</f>
        <v>3.4730538922155687</v>
      </c>
    </row>
    <row r="3031" spans="1:31" x14ac:dyDescent="0.25">
      <c r="A3031">
        <v>623</v>
      </c>
      <c r="B3031">
        <v>573</v>
      </c>
      <c r="C3031">
        <v>2</v>
      </c>
      <c r="D3031" s="2">
        <v>40269</v>
      </c>
      <c r="E3031">
        <v>178</v>
      </c>
      <c r="F3031">
        <v>180</v>
      </c>
      <c r="G3031">
        <f>Table1[[#This Row],[Actual_Sales]]-Table1[[#This Row],[Budget_Sales]]</f>
        <v>-2</v>
      </c>
      <c r="H3031" s="5">
        <f>IF(
Table1[[#This Row],[Budget_Sales]]=0,
"",
IF(
Table1[[#This Row],[Budget_Sales]]&gt;0,
(Table1[[#This Row],[Actual_Sales]]-Table1[[#This Row],[Budget_Sales]])/Table1[[#This Row],[Budget_Sales]],
(Table1[[#This Row],[Actual_Sales]]-Table1[[#This Row],[Budget_Sales]])/ABS(Table1[[#This Row],[Budget_Sales]])
)
)</f>
        <v>-1.1111111111111112E-2</v>
      </c>
      <c r="I3031" s="5" t="str">
        <f>IF(Table1[[#This Row],[Sales_Var]]&gt;=0,"Above Budget","Below Budget")</f>
        <v>Below Budget</v>
      </c>
      <c r="J3031">
        <f>Table1[[#This Row],[Actual_Sales]]-(Table1[[#This Row],[COGS]]+Table1[[#This Row],[Expenses]])</f>
        <v>35</v>
      </c>
      <c r="K3031">
        <v>50</v>
      </c>
      <c r="L3031">
        <f>Table1[[#This Row],[Actual_Profit]]-Table1[[#This Row],[Budget_Profit]]</f>
        <v>-15</v>
      </c>
      <c r="M3031" s="5">
        <f>IF(
Table1[[#This Row],[Budget_Profit]]=0,
"",
IF(
Table1[[#This Row],[Budget_Profit]]&gt;0,
(Table1[[#This Row],[Actual_Profit]]-Table1[[#This Row],[Budget_Profit]])/Table1[[#This Row],[Budget_Profit]],
(Table1[[#This Row],[Actual_Profit]]-Table1[[#This Row],[Budget_Profit]])/ABS(Table1[[#This Row],[Budget_Profit]])
)
)</f>
        <v>-0.3</v>
      </c>
      <c r="N3031" s="5" t="str">
        <f>IF(Table1[[#This Row],[Profit_Var]]&gt;=0, "Above Budget", "Below Budget")</f>
        <v>Below Budget</v>
      </c>
      <c r="O3031">
        <v>80</v>
      </c>
      <c r="P3031">
        <v>80</v>
      </c>
      <c r="Q3031">
        <f>Table1[[#This Row],[COGS]]-Table1[[#This Row],[Budget_COGS]]</f>
        <v>0</v>
      </c>
      <c r="R3031" s="5">
        <f>IF(
Table1[[#This Row],[Budget_COGS]]=0,
"",
IF(
Table1[[#This Row],[Budget_COGS]]&gt;0,
(Table1[[#This Row],[Budget_COGS]]-Table1[[#This Row],[COGS]]) / Table1[[#This Row],[Budget_COGS]],
(Table1[[#This Row],[Budget_COGS]]-Table1[[#This Row],[COGS]]) / ABS(Table1[[#This Row],[Budget_COGS]])
)
)</f>
        <v>0</v>
      </c>
      <c r="S3031" s="5" t="str">
        <f>IF(Table1[[#This Row],[COGS _Var]]&gt;=0, "Above Budget", "Below Budget")</f>
        <v>Above Budget</v>
      </c>
      <c r="T3031">
        <f>Table1[[#This Row],[Actual_Sales]]-Table1[[#This Row],[COGS]]</f>
        <v>98</v>
      </c>
      <c r="U3031">
        <v>100</v>
      </c>
      <c r="V3031">
        <f>Table1[[#This Row],[Gross_Margin]]-Table1[[#This Row],[Budget_Margin]]</f>
        <v>-2</v>
      </c>
      <c r="W3031" s="5">
        <f>IF(
Table1[[#This Row],[Budget_Margin]]=0,
"",
IF(
Table1[[#This Row],[Budget_Margin]]&gt;0,
(Table1[[#This Row],[Gross_Margin]]-Table1[[#This Row],[Budget_Margin]]) / Table1[[#This Row],[Budget_Margin]],
(Table1[[#This Row],[Gross_Margin]]-Table1[[#This Row],[Budget_Margin]]) / ABS(Table1[[#This Row],[Budget_Margin]])
)
)</f>
        <v>-0.02</v>
      </c>
      <c r="X3031" s="5" t="str">
        <f>IF(Table1[[#This Row],[Margin_Var]]&gt;=0, "Above Budget", "Below Budget")</f>
        <v>Below Budget</v>
      </c>
      <c r="Y3031" s="5">
        <f>IFERROR(Table1[[#This Row],[Gross_Margin]]/Table1[[#This Row],[Actual_Sales]],0)</f>
        <v>0.550561797752809</v>
      </c>
      <c r="Z3031" s="5">
        <f>Table1[[#This Row],[Actual_Profit]]/Table1[[#This Row],[Actual_Sales]]</f>
        <v>0.19662921348314608</v>
      </c>
      <c r="AA3031">
        <v>63</v>
      </c>
      <c r="AB3031" s="5">
        <f>IFERROR(Table1[[#This Row],[Expenses]]/Table1[[#This Row],[Actual_Sales]],0)</f>
        <v>0.3539325842696629</v>
      </c>
      <c r="AC3031">
        <v>30</v>
      </c>
      <c r="AD3031">
        <v>494</v>
      </c>
      <c r="AE3031" s="5">
        <f>IFERROR(Table1[[#This Row],[Inventory]]/Table1[[#This Row],[Actual_Sales]],0)</f>
        <v>2.7752808988764044</v>
      </c>
    </row>
    <row r="3032" spans="1:31" x14ac:dyDescent="0.25">
      <c r="A3032">
        <v>570</v>
      </c>
      <c r="B3032">
        <v>337</v>
      </c>
      <c r="C3032">
        <v>9</v>
      </c>
      <c r="D3032" s="2">
        <v>40269</v>
      </c>
      <c r="E3032">
        <v>178</v>
      </c>
      <c r="F3032">
        <v>170</v>
      </c>
      <c r="G3032">
        <f>Table1[[#This Row],[Actual_Sales]]-Table1[[#This Row],[Budget_Sales]]</f>
        <v>8</v>
      </c>
      <c r="H3032" s="5">
        <f>IF(
Table1[[#This Row],[Budget_Sales]]=0,
"",
IF(
Table1[[#This Row],[Budget_Sales]]&gt;0,
(Table1[[#This Row],[Actual_Sales]]-Table1[[#This Row],[Budget_Sales]])/Table1[[#This Row],[Budget_Sales]],
(Table1[[#This Row],[Actual_Sales]]-Table1[[#This Row],[Budget_Sales]])/ABS(Table1[[#This Row],[Budget_Sales]])
)
)</f>
        <v>4.7058823529411764E-2</v>
      </c>
      <c r="I3032" s="5" t="str">
        <f>IF(Table1[[#This Row],[Sales_Var]]&gt;=0,"Above Budget","Below Budget")</f>
        <v>Above Budget</v>
      </c>
      <c r="J3032">
        <f>Table1[[#This Row],[Actual_Sales]]-(Table1[[#This Row],[COGS]]+Table1[[#This Row],[Expenses]])</f>
        <v>35</v>
      </c>
      <c r="K3032">
        <v>50</v>
      </c>
      <c r="L3032">
        <f>Table1[[#This Row],[Actual_Profit]]-Table1[[#This Row],[Budget_Profit]]</f>
        <v>-15</v>
      </c>
      <c r="M3032" s="5">
        <f>IF(
Table1[[#This Row],[Budget_Profit]]=0,
"",
IF(
Table1[[#This Row],[Budget_Profit]]&gt;0,
(Table1[[#This Row],[Actual_Profit]]-Table1[[#This Row],[Budget_Profit]])/Table1[[#This Row],[Budget_Profit]],
(Table1[[#This Row],[Actual_Profit]]-Table1[[#This Row],[Budget_Profit]])/ABS(Table1[[#This Row],[Budget_Profit]])
)
)</f>
        <v>-0.3</v>
      </c>
      <c r="N3032" s="5" t="str">
        <f>IF(Table1[[#This Row],[Profit_Var]]&gt;=0, "Above Budget", "Below Budget")</f>
        <v>Below Budget</v>
      </c>
      <c r="O3032">
        <v>80</v>
      </c>
      <c r="P3032">
        <v>70</v>
      </c>
      <c r="Q3032">
        <f>Table1[[#This Row],[COGS]]-Table1[[#This Row],[Budget_COGS]]</f>
        <v>10</v>
      </c>
      <c r="R3032" s="5">
        <f>IF(
Table1[[#This Row],[Budget_COGS]]=0,
"",
IF(
Table1[[#This Row],[Budget_COGS]]&gt;0,
(Table1[[#This Row],[Budget_COGS]]-Table1[[#This Row],[COGS]]) / Table1[[#This Row],[Budget_COGS]],
(Table1[[#This Row],[Budget_COGS]]-Table1[[#This Row],[COGS]]) / ABS(Table1[[#This Row],[Budget_COGS]])
)
)</f>
        <v>-0.14285714285714285</v>
      </c>
      <c r="S3032" s="5" t="str">
        <f>IF(Table1[[#This Row],[COGS _Var]]&gt;=0, "Above Budget", "Below Budget")</f>
        <v>Above Budget</v>
      </c>
      <c r="T3032">
        <f>Table1[[#This Row],[Actual_Sales]]-Table1[[#This Row],[COGS]]</f>
        <v>98</v>
      </c>
      <c r="U3032">
        <v>100</v>
      </c>
      <c r="V3032">
        <f>Table1[[#This Row],[Gross_Margin]]-Table1[[#This Row],[Budget_Margin]]</f>
        <v>-2</v>
      </c>
      <c r="W3032" s="5">
        <f>IF(
Table1[[#This Row],[Budget_Margin]]=0,
"",
IF(
Table1[[#This Row],[Budget_Margin]]&gt;0,
(Table1[[#This Row],[Gross_Margin]]-Table1[[#This Row],[Budget_Margin]]) / Table1[[#This Row],[Budget_Margin]],
(Table1[[#This Row],[Gross_Margin]]-Table1[[#This Row],[Budget_Margin]]) / ABS(Table1[[#This Row],[Budget_Margin]])
)
)</f>
        <v>-0.02</v>
      </c>
      <c r="X3032" s="5" t="str">
        <f>IF(Table1[[#This Row],[Margin_Var]]&gt;=0, "Above Budget", "Below Budget")</f>
        <v>Below Budget</v>
      </c>
      <c r="Y3032" s="5">
        <f>IFERROR(Table1[[#This Row],[Gross_Margin]]/Table1[[#This Row],[Actual_Sales]],0)</f>
        <v>0.550561797752809</v>
      </c>
      <c r="Z3032" s="5">
        <f>Table1[[#This Row],[Actual_Profit]]/Table1[[#This Row],[Actual_Sales]]</f>
        <v>0.19662921348314608</v>
      </c>
      <c r="AA3032">
        <v>63</v>
      </c>
      <c r="AB3032" s="5">
        <f>IFERROR(Table1[[#This Row],[Expenses]]/Table1[[#This Row],[Actual_Sales]],0)</f>
        <v>0.3539325842696629</v>
      </c>
      <c r="AC3032">
        <v>30</v>
      </c>
      <c r="AD3032">
        <v>494</v>
      </c>
      <c r="AE3032" s="5">
        <f>IFERROR(Table1[[#This Row],[Inventory]]/Table1[[#This Row],[Actual_Sales]],0)</f>
        <v>2.7752808988764044</v>
      </c>
    </row>
    <row r="3033" spans="1:31" x14ac:dyDescent="0.25">
      <c r="A3033">
        <v>773</v>
      </c>
      <c r="B3033">
        <v>435</v>
      </c>
      <c r="C3033">
        <v>3</v>
      </c>
      <c r="D3033" s="2">
        <v>40299</v>
      </c>
      <c r="E3033">
        <v>173</v>
      </c>
      <c r="F3033">
        <v>210</v>
      </c>
      <c r="G3033">
        <f>Table1[[#This Row],[Actual_Sales]]-Table1[[#This Row],[Budget_Sales]]</f>
        <v>-37</v>
      </c>
      <c r="H3033" s="5">
        <f>IF(
Table1[[#This Row],[Budget_Sales]]=0,
"",
IF(
Table1[[#This Row],[Budget_Sales]]&gt;0,
(Table1[[#This Row],[Actual_Sales]]-Table1[[#This Row],[Budget_Sales]])/Table1[[#This Row],[Budget_Sales]],
(Table1[[#This Row],[Actual_Sales]]-Table1[[#This Row],[Budget_Sales]])/ABS(Table1[[#This Row],[Budget_Sales]])
)
)</f>
        <v>-0.1761904761904762</v>
      </c>
      <c r="I3033" s="5" t="str">
        <f>IF(Table1[[#This Row],[Sales_Var]]&gt;=0,"Above Budget","Below Budget")</f>
        <v>Below Budget</v>
      </c>
      <c r="J3033">
        <f>Table1[[#This Row],[Actual_Sales]]-(Table1[[#This Row],[COGS]]+Table1[[#This Row],[Expenses]])</f>
        <v>34</v>
      </c>
      <c r="K3033">
        <v>70</v>
      </c>
      <c r="L3033">
        <f>Table1[[#This Row],[Actual_Profit]]-Table1[[#This Row],[Budget_Profit]]</f>
        <v>-36</v>
      </c>
      <c r="M3033" s="5">
        <f>IF(
Table1[[#This Row],[Budget_Profit]]=0,
"",
IF(
Table1[[#This Row],[Budget_Profit]]&gt;0,
(Table1[[#This Row],[Actual_Profit]]-Table1[[#This Row],[Budget_Profit]])/Table1[[#This Row],[Budget_Profit]],
(Table1[[#This Row],[Actual_Profit]]-Table1[[#This Row],[Budget_Profit]])/ABS(Table1[[#This Row],[Budget_Profit]])
)
)</f>
        <v>-0.51428571428571423</v>
      </c>
      <c r="N3033" s="5" t="str">
        <f>IF(Table1[[#This Row],[Profit_Var]]&gt;=0, "Above Budget", "Below Budget")</f>
        <v>Below Budget</v>
      </c>
      <c r="O3033">
        <v>77</v>
      </c>
      <c r="P3033">
        <v>90</v>
      </c>
      <c r="Q3033">
        <f>Table1[[#This Row],[COGS]]-Table1[[#This Row],[Budget_COGS]]</f>
        <v>-13</v>
      </c>
      <c r="R3033" s="5">
        <f>IF(
Table1[[#This Row],[Budget_COGS]]=0,
"",
IF(
Table1[[#This Row],[Budget_COGS]]&gt;0,
(Table1[[#This Row],[Budget_COGS]]-Table1[[#This Row],[COGS]]) / Table1[[#This Row],[Budget_COGS]],
(Table1[[#This Row],[Budget_COGS]]-Table1[[#This Row],[COGS]]) / ABS(Table1[[#This Row],[Budget_COGS]])
)
)</f>
        <v>0.14444444444444443</v>
      </c>
      <c r="S3033" s="5" t="str">
        <f>IF(Table1[[#This Row],[COGS _Var]]&gt;=0, "Above Budget", "Below Budget")</f>
        <v>Below Budget</v>
      </c>
      <c r="T3033">
        <f>Table1[[#This Row],[Actual_Sales]]-Table1[[#This Row],[COGS]]</f>
        <v>96</v>
      </c>
      <c r="U3033">
        <v>120</v>
      </c>
      <c r="V3033">
        <f>Table1[[#This Row],[Gross_Margin]]-Table1[[#This Row],[Budget_Margin]]</f>
        <v>-24</v>
      </c>
      <c r="W3033" s="5">
        <f>IF(
Table1[[#This Row],[Budget_Margin]]=0,
"",
IF(
Table1[[#This Row],[Budget_Margin]]&gt;0,
(Table1[[#This Row],[Gross_Margin]]-Table1[[#This Row],[Budget_Margin]]) / Table1[[#This Row],[Budget_Margin]],
(Table1[[#This Row],[Gross_Margin]]-Table1[[#This Row],[Budget_Margin]]) / ABS(Table1[[#This Row],[Budget_Margin]])
)
)</f>
        <v>-0.2</v>
      </c>
      <c r="X3033" s="5" t="str">
        <f>IF(Table1[[#This Row],[Margin_Var]]&gt;=0, "Above Budget", "Below Budget")</f>
        <v>Below Budget</v>
      </c>
      <c r="Y3033" s="5">
        <f>IFERROR(Table1[[#This Row],[Gross_Margin]]/Table1[[#This Row],[Actual_Sales]],0)</f>
        <v>0.55491329479768781</v>
      </c>
      <c r="Z3033" s="5">
        <f>Table1[[#This Row],[Actual_Profit]]/Table1[[#This Row],[Actual_Sales]]</f>
        <v>0.19653179190751446</v>
      </c>
      <c r="AA3033">
        <v>62</v>
      </c>
      <c r="AB3033" s="5">
        <f>IFERROR(Table1[[#This Row],[Expenses]]/Table1[[#This Row],[Actual_Sales]],0)</f>
        <v>0.3583815028901734</v>
      </c>
      <c r="AC3033">
        <v>29</v>
      </c>
      <c r="AD3033">
        <v>529</v>
      </c>
      <c r="AE3033" s="5">
        <f>IFERROR(Table1[[#This Row],[Inventory]]/Table1[[#This Row],[Actual_Sales]],0)</f>
        <v>3.0578034682080926</v>
      </c>
    </row>
    <row r="3034" spans="1:31" x14ac:dyDescent="0.25">
      <c r="A3034">
        <v>3402</v>
      </c>
      <c r="B3034">
        <v>419</v>
      </c>
      <c r="C3034">
        <v>1</v>
      </c>
      <c r="D3034" s="2">
        <v>40756</v>
      </c>
      <c r="E3034">
        <v>107</v>
      </c>
      <c r="F3034">
        <v>110</v>
      </c>
      <c r="G3034">
        <f>Table1[[#This Row],[Actual_Sales]]-Table1[[#This Row],[Budget_Sales]]</f>
        <v>-3</v>
      </c>
      <c r="H3034" s="5">
        <f>IF(
Table1[[#This Row],[Budget_Sales]]=0,
"",
IF(
Table1[[#This Row],[Budget_Sales]]&gt;0,
(Table1[[#This Row],[Actual_Sales]]-Table1[[#This Row],[Budget_Sales]])/Table1[[#This Row],[Budget_Sales]],
(Table1[[#This Row],[Actual_Sales]]-Table1[[#This Row],[Budget_Sales]])/ABS(Table1[[#This Row],[Budget_Sales]])
)
)</f>
        <v>-2.7272727272727271E-2</v>
      </c>
      <c r="I3034" s="5" t="str">
        <f>IF(Table1[[#This Row],[Sales_Var]]&gt;=0,"Above Budget","Below Budget")</f>
        <v>Below Budget</v>
      </c>
      <c r="J3034">
        <f>Table1[[#This Row],[Actual_Sales]]-(Table1[[#This Row],[COGS]]+Table1[[#This Row],[Expenses]])</f>
        <v>21</v>
      </c>
      <c r="K3034">
        <v>40</v>
      </c>
      <c r="L3034">
        <f>Table1[[#This Row],[Actual_Profit]]-Table1[[#This Row],[Budget_Profit]]</f>
        <v>-19</v>
      </c>
      <c r="M3034" s="5">
        <f>IF(
Table1[[#This Row],[Budget_Profit]]=0,
"",
IF(
Table1[[#This Row],[Budget_Profit]]&gt;0,
(Table1[[#This Row],[Actual_Profit]]-Table1[[#This Row],[Budget_Profit]])/Table1[[#This Row],[Budget_Profit]],
(Table1[[#This Row],[Actual_Profit]]-Table1[[#This Row],[Budget_Profit]])/ABS(Table1[[#This Row],[Budget_Profit]])
)
)</f>
        <v>-0.47499999999999998</v>
      </c>
      <c r="N3034" s="5" t="str">
        <f>IF(Table1[[#This Row],[Profit_Var]]&gt;=0, "Above Budget", "Below Budget")</f>
        <v>Below Budget</v>
      </c>
      <c r="O3034">
        <v>46</v>
      </c>
      <c r="P3034">
        <v>40</v>
      </c>
      <c r="Q3034">
        <f>Table1[[#This Row],[COGS]]-Table1[[#This Row],[Budget_COGS]]</f>
        <v>6</v>
      </c>
      <c r="R3034" s="5">
        <f>IF(
Table1[[#This Row],[Budget_COGS]]=0,
"",
IF(
Table1[[#This Row],[Budget_COGS]]&gt;0,
(Table1[[#This Row],[Budget_COGS]]-Table1[[#This Row],[COGS]]) / Table1[[#This Row],[Budget_COGS]],
(Table1[[#This Row],[Budget_COGS]]-Table1[[#This Row],[COGS]]) / ABS(Table1[[#This Row],[Budget_COGS]])
)
)</f>
        <v>-0.15</v>
      </c>
      <c r="S3034" s="5" t="str">
        <f>IF(Table1[[#This Row],[COGS _Var]]&gt;=0, "Above Budget", "Below Budget")</f>
        <v>Above Budget</v>
      </c>
      <c r="T3034">
        <f>Table1[[#This Row],[Actual_Sales]]-Table1[[#This Row],[COGS]]</f>
        <v>61</v>
      </c>
      <c r="U3034">
        <v>70</v>
      </c>
      <c r="V3034">
        <f>Table1[[#This Row],[Gross_Margin]]-Table1[[#This Row],[Budget_Margin]]</f>
        <v>-9</v>
      </c>
      <c r="W3034" s="5">
        <f>IF(
Table1[[#This Row],[Budget_Margin]]=0,
"",
IF(
Table1[[#This Row],[Budget_Margin]]&gt;0,
(Table1[[#This Row],[Gross_Margin]]-Table1[[#This Row],[Budget_Margin]]) / Table1[[#This Row],[Budget_Margin]],
(Table1[[#This Row],[Gross_Margin]]-Table1[[#This Row],[Budget_Margin]]) / ABS(Table1[[#This Row],[Budget_Margin]])
)
)</f>
        <v>-0.12857142857142856</v>
      </c>
      <c r="X3034" s="5" t="str">
        <f>IF(Table1[[#This Row],[Margin_Var]]&gt;=0, "Above Budget", "Below Budget")</f>
        <v>Below Budget</v>
      </c>
      <c r="Y3034" s="5">
        <f>IFERROR(Table1[[#This Row],[Gross_Margin]]/Table1[[#This Row],[Actual_Sales]],0)</f>
        <v>0.57009345794392519</v>
      </c>
      <c r="Z3034" s="5">
        <f>Table1[[#This Row],[Actual_Profit]]/Table1[[#This Row],[Actual_Sales]]</f>
        <v>0.19626168224299065</v>
      </c>
      <c r="AA3034">
        <v>40</v>
      </c>
      <c r="AB3034" s="5">
        <f>IFERROR(Table1[[#This Row],[Expenses]]/Table1[[#This Row],[Actual_Sales]],0)</f>
        <v>0.37383177570093457</v>
      </c>
      <c r="AC3034">
        <v>15</v>
      </c>
      <c r="AD3034">
        <v>415</v>
      </c>
      <c r="AE3034" s="5">
        <f>IFERROR(Table1[[#This Row],[Inventory]]/Table1[[#This Row],[Actual_Sales]],0)</f>
        <v>3.8785046728971961</v>
      </c>
    </row>
    <row r="3035" spans="1:31" x14ac:dyDescent="0.25">
      <c r="A3035">
        <v>3537</v>
      </c>
      <c r="B3035">
        <v>971</v>
      </c>
      <c r="C3035">
        <v>5</v>
      </c>
      <c r="D3035" s="2">
        <v>40756</v>
      </c>
      <c r="E3035">
        <v>107</v>
      </c>
      <c r="F3035">
        <v>100</v>
      </c>
      <c r="G3035">
        <f>Table1[[#This Row],[Actual_Sales]]-Table1[[#This Row],[Budget_Sales]]</f>
        <v>7</v>
      </c>
      <c r="H3035" s="5">
        <f>IF(
Table1[[#This Row],[Budget_Sales]]=0,
"",
IF(
Table1[[#This Row],[Budget_Sales]]&gt;0,
(Table1[[#This Row],[Actual_Sales]]-Table1[[#This Row],[Budget_Sales]])/Table1[[#This Row],[Budget_Sales]],
(Table1[[#This Row],[Actual_Sales]]-Table1[[#This Row],[Budget_Sales]])/ABS(Table1[[#This Row],[Budget_Sales]])
)
)</f>
        <v>7.0000000000000007E-2</v>
      </c>
      <c r="I3035" s="5" t="str">
        <f>IF(Table1[[#This Row],[Sales_Var]]&gt;=0,"Above Budget","Below Budget")</f>
        <v>Above Budget</v>
      </c>
      <c r="J3035">
        <f>Table1[[#This Row],[Actual_Sales]]-(Table1[[#This Row],[COGS]]+Table1[[#This Row],[Expenses]])</f>
        <v>21</v>
      </c>
      <c r="K3035">
        <v>30</v>
      </c>
      <c r="L3035">
        <f>Table1[[#This Row],[Actual_Profit]]-Table1[[#This Row],[Budget_Profit]]</f>
        <v>-9</v>
      </c>
      <c r="M3035" s="5">
        <f>IF(
Table1[[#This Row],[Budget_Profit]]=0,
"",
IF(
Table1[[#This Row],[Budget_Profit]]&gt;0,
(Table1[[#This Row],[Actual_Profit]]-Table1[[#This Row],[Budget_Profit]])/Table1[[#This Row],[Budget_Profit]],
(Table1[[#This Row],[Actual_Profit]]-Table1[[#This Row],[Budget_Profit]])/ABS(Table1[[#This Row],[Budget_Profit]])
)
)</f>
        <v>-0.3</v>
      </c>
      <c r="N3035" s="5" t="str">
        <f>IF(Table1[[#This Row],[Profit_Var]]&gt;=0, "Above Budget", "Below Budget")</f>
        <v>Below Budget</v>
      </c>
      <c r="O3035">
        <v>46</v>
      </c>
      <c r="P3035">
        <v>40</v>
      </c>
      <c r="Q3035">
        <f>Table1[[#This Row],[COGS]]-Table1[[#This Row],[Budget_COGS]]</f>
        <v>6</v>
      </c>
      <c r="R3035" s="5">
        <f>IF(
Table1[[#This Row],[Budget_COGS]]=0,
"",
IF(
Table1[[#This Row],[Budget_COGS]]&gt;0,
(Table1[[#This Row],[Budget_COGS]]-Table1[[#This Row],[COGS]]) / Table1[[#This Row],[Budget_COGS]],
(Table1[[#This Row],[Budget_COGS]]-Table1[[#This Row],[COGS]]) / ABS(Table1[[#This Row],[Budget_COGS]])
)
)</f>
        <v>-0.15</v>
      </c>
      <c r="S3035" s="5" t="str">
        <f>IF(Table1[[#This Row],[COGS _Var]]&gt;=0, "Above Budget", "Below Budget")</f>
        <v>Above Budget</v>
      </c>
      <c r="T3035">
        <f>Table1[[#This Row],[Actual_Sales]]-Table1[[#This Row],[COGS]]</f>
        <v>61</v>
      </c>
      <c r="U3035">
        <v>60</v>
      </c>
      <c r="V3035">
        <f>Table1[[#This Row],[Gross_Margin]]-Table1[[#This Row],[Budget_Margin]]</f>
        <v>1</v>
      </c>
      <c r="W3035" s="5">
        <f>IF(
Table1[[#This Row],[Budget_Margin]]=0,
"",
IF(
Table1[[#This Row],[Budget_Margin]]&gt;0,
(Table1[[#This Row],[Gross_Margin]]-Table1[[#This Row],[Budget_Margin]]) / Table1[[#This Row],[Budget_Margin]],
(Table1[[#This Row],[Gross_Margin]]-Table1[[#This Row],[Budget_Margin]]) / ABS(Table1[[#This Row],[Budget_Margin]])
)
)</f>
        <v>1.6666666666666666E-2</v>
      </c>
      <c r="X3035" s="5" t="str">
        <f>IF(Table1[[#This Row],[Margin_Var]]&gt;=0, "Above Budget", "Below Budget")</f>
        <v>Above Budget</v>
      </c>
      <c r="Y3035" s="5">
        <f>IFERROR(Table1[[#This Row],[Gross_Margin]]/Table1[[#This Row],[Actual_Sales]],0)</f>
        <v>0.57009345794392519</v>
      </c>
      <c r="Z3035" s="5">
        <f>Table1[[#This Row],[Actual_Profit]]/Table1[[#This Row],[Actual_Sales]]</f>
        <v>0.19626168224299065</v>
      </c>
      <c r="AA3035">
        <v>40</v>
      </c>
      <c r="AB3035" s="5">
        <f>IFERROR(Table1[[#This Row],[Expenses]]/Table1[[#This Row],[Actual_Sales]],0)</f>
        <v>0.37383177570093457</v>
      </c>
      <c r="AC3035">
        <v>15</v>
      </c>
      <c r="AD3035">
        <v>415</v>
      </c>
      <c r="AE3035" s="5">
        <f>IFERROR(Table1[[#This Row],[Inventory]]/Table1[[#This Row],[Actual_Sales]],0)</f>
        <v>3.8785046728971961</v>
      </c>
    </row>
    <row r="3036" spans="1:31" x14ac:dyDescent="0.25">
      <c r="A3036">
        <v>3510</v>
      </c>
      <c r="B3036">
        <v>817</v>
      </c>
      <c r="C3036">
        <v>8</v>
      </c>
      <c r="D3036" s="2">
        <v>40756</v>
      </c>
      <c r="E3036">
        <v>107</v>
      </c>
      <c r="F3036">
        <v>100</v>
      </c>
      <c r="G3036">
        <f>Table1[[#This Row],[Actual_Sales]]-Table1[[#This Row],[Budget_Sales]]</f>
        <v>7</v>
      </c>
      <c r="H3036" s="5">
        <f>IF(
Table1[[#This Row],[Budget_Sales]]=0,
"",
IF(
Table1[[#This Row],[Budget_Sales]]&gt;0,
(Table1[[#This Row],[Actual_Sales]]-Table1[[#This Row],[Budget_Sales]])/Table1[[#This Row],[Budget_Sales]],
(Table1[[#This Row],[Actual_Sales]]-Table1[[#This Row],[Budget_Sales]])/ABS(Table1[[#This Row],[Budget_Sales]])
)
)</f>
        <v>7.0000000000000007E-2</v>
      </c>
      <c r="I3036" s="5" t="str">
        <f>IF(Table1[[#This Row],[Sales_Var]]&gt;=0,"Above Budget","Below Budget")</f>
        <v>Above Budget</v>
      </c>
      <c r="J3036">
        <f>Table1[[#This Row],[Actual_Sales]]-(Table1[[#This Row],[COGS]]+Table1[[#This Row],[Expenses]])</f>
        <v>21</v>
      </c>
      <c r="K3036">
        <v>30</v>
      </c>
      <c r="L3036">
        <f>Table1[[#This Row],[Actual_Profit]]-Table1[[#This Row],[Budget_Profit]]</f>
        <v>-9</v>
      </c>
      <c r="M3036" s="5">
        <f>IF(
Table1[[#This Row],[Budget_Profit]]=0,
"",
IF(
Table1[[#This Row],[Budget_Profit]]&gt;0,
(Table1[[#This Row],[Actual_Profit]]-Table1[[#This Row],[Budget_Profit]])/Table1[[#This Row],[Budget_Profit]],
(Table1[[#This Row],[Actual_Profit]]-Table1[[#This Row],[Budget_Profit]])/ABS(Table1[[#This Row],[Budget_Profit]])
)
)</f>
        <v>-0.3</v>
      </c>
      <c r="N3036" s="5" t="str">
        <f>IF(Table1[[#This Row],[Profit_Var]]&gt;=0, "Above Budget", "Below Budget")</f>
        <v>Below Budget</v>
      </c>
      <c r="O3036">
        <v>46</v>
      </c>
      <c r="P3036">
        <v>40</v>
      </c>
      <c r="Q3036">
        <f>Table1[[#This Row],[COGS]]-Table1[[#This Row],[Budget_COGS]]</f>
        <v>6</v>
      </c>
      <c r="R3036" s="5">
        <f>IF(
Table1[[#This Row],[Budget_COGS]]=0,
"",
IF(
Table1[[#This Row],[Budget_COGS]]&gt;0,
(Table1[[#This Row],[Budget_COGS]]-Table1[[#This Row],[COGS]]) / Table1[[#This Row],[Budget_COGS]],
(Table1[[#This Row],[Budget_COGS]]-Table1[[#This Row],[COGS]]) / ABS(Table1[[#This Row],[Budget_COGS]])
)
)</f>
        <v>-0.15</v>
      </c>
      <c r="S3036" s="5" t="str">
        <f>IF(Table1[[#This Row],[COGS _Var]]&gt;=0, "Above Budget", "Below Budget")</f>
        <v>Above Budget</v>
      </c>
      <c r="T3036">
        <f>Table1[[#This Row],[Actual_Sales]]-Table1[[#This Row],[COGS]]</f>
        <v>61</v>
      </c>
      <c r="U3036">
        <v>60</v>
      </c>
      <c r="V3036">
        <f>Table1[[#This Row],[Gross_Margin]]-Table1[[#This Row],[Budget_Margin]]</f>
        <v>1</v>
      </c>
      <c r="W3036" s="5">
        <f>IF(
Table1[[#This Row],[Budget_Margin]]=0,
"",
IF(
Table1[[#This Row],[Budget_Margin]]&gt;0,
(Table1[[#This Row],[Gross_Margin]]-Table1[[#This Row],[Budget_Margin]]) / Table1[[#This Row],[Budget_Margin]],
(Table1[[#This Row],[Gross_Margin]]-Table1[[#This Row],[Budget_Margin]]) / ABS(Table1[[#This Row],[Budget_Margin]])
)
)</f>
        <v>1.6666666666666666E-2</v>
      </c>
      <c r="X3036" s="5" t="str">
        <f>IF(Table1[[#This Row],[Margin_Var]]&gt;=0, "Above Budget", "Below Budget")</f>
        <v>Above Budget</v>
      </c>
      <c r="Y3036" s="5">
        <f>IFERROR(Table1[[#This Row],[Gross_Margin]]/Table1[[#This Row],[Actual_Sales]],0)</f>
        <v>0.57009345794392519</v>
      </c>
      <c r="Z3036" s="5">
        <f>Table1[[#This Row],[Actual_Profit]]/Table1[[#This Row],[Actual_Sales]]</f>
        <v>0.19626168224299065</v>
      </c>
      <c r="AA3036">
        <v>40</v>
      </c>
      <c r="AB3036" s="5">
        <f>IFERROR(Table1[[#This Row],[Expenses]]/Table1[[#This Row],[Actual_Sales]],0)</f>
        <v>0.37383177570093457</v>
      </c>
      <c r="AC3036">
        <v>15</v>
      </c>
      <c r="AD3036">
        <v>415</v>
      </c>
      <c r="AE3036" s="5">
        <f>IFERROR(Table1[[#This Row],[Inventory]]/Table1[[#This Row],[Actual_Sales]],0)</f>
        <v>3.8785046728971961</v>
      </c>
    </row>
    <row r="3037" spans="1:31" x14ac:dyDescent="0.25">
      <c r="A3037">
        <v>3064</v>
      </c>
      <c r="B3037">
        <v>435</v>
      </c>
      <c r="C3037">
        <v>2</v>
      </c>
      <c r="D3037" s="2">
        <v>40695</v>
      </c>
      <c r="E3037">
        <v>107</v>
      </c>
      <c r="F3037">
        <v>130</v>
      </c>
      <c r="G3037">
        <f>Table1[[#This Row],[Actual_Sales]]-Table1[[#This Row],[Budget_Sales]]</f>
        <v>-23</v>
      </c>
      <c r="H3037" s="5">
        <f>IF(
Table1[[#This Row],[Budget_Sales]]=0,
"",
IF(
Table1[[#This Row],[Budget_Sales]]&gt;0,
(Table1[[#This Row],[Actual_Sales]]-Table1[[#This Row],[Budget_Sales]])/Table1[[#This Row],[Budget_Sales]],
(Table1[[#This Row],[Actual_Sales]]-Table1[[#This Row],[Budget_Sales]])/ABS(Table1[[#This Row],[Budget_Sales]])
)
)</f>
        <v>-0.17692307692307693</v>
      </c>
      <c r="I3037" s="5" t="str">
        <f>IF(Table1[[#This Row],[Sales_Var]]&gt;=0,"Above Budget","Below Budget")</f>
        <v>Below Budget</v>
      </c>
      <c r="J3037">
        <f>Table1[[#This Row],[Actual_Sales]]-(Table1[[#This Row],[COGS]]+Table1[[#This Row],[Expenses]])</f>
        <v>21</v>
      </c>
      <c r="K3037">
        <v>50</v>
      </c>
      <c r="L3037">
        <f>Table1[[#This Row],[Actual_Profit]]-Table1[[#This Row],[Budget_Profit]]</f>
        <v>-29</v>
      </c>
      <c r="M3037" s="5">
        <f>IF(
Table1[[#This Row],[Budget_Profit]]=0,
"",
IF(
Table1[[#This Row],[Budget_Profit]]&gt;0,
(Table1[[#This Row],[Actual_Profit]]-Table1[[#This Row],[Budget_Profit]])/Table1[[#This Row],[Budget_Profit]],
(Table1[[#This Row],[Actual_Profit]]-Table1[[#This Row],[Budget_Profit]])/ABS(Table1[[#This Row],[Budget_Profit]])
)
)</f>
        <v>-0.57999999999999996</v>
      </c>
      <c r="N3037" s="5" t="str">
        <f>IF(Table1[[#This Row],[Profit_Var]]&gt;=0, "Above Budget", "Below Budget")</f>
        <v>Below Budget</v>
      </c>
      <c r="O3037">
        <v>46</v>
      </c>
      <c r="P3037">
        <v>50</v>
      </c>
      <c r="Q3037">
        <f>Table1[[#This Row],[COGS]]-Table1[[#This Row],[Budget_COGS]]</f>
        <v>-4</v>
      </c>
      <c r="R3037" s="5">
        <f>IF(
Table1[[#This Row],[Budget_COGS]]=0,
"",
IF(
Table1[[#This Row],[Budget_COGS]]&gt;0,
(Table1[[#This Row],[Budget_COGS]]-Table1[[#This Row],[COGS]]) / Table1[[#This Row],[Budget_COGS]],
(Table1[[#This Row],[Budget_COGS]]-Table1[[#This Row],[COGS]]) / ABS(Table1[[#This Row],[Budget_COGS]])
)
)</f>
        <v>0.08</v>
      </c>
      <c r="S3037" s="5" t="str">
        <f>IF(Table1[[#This Row],[COGS _Var]]&gt;=0, "Above Budget", "Below Budget")</f>
        <v>Below Budget</v>
      </c>
      <c r="T3037">
        <f>Table1[[#This Row],[Actual_Sales]]-Table1[[#This Row],[COGS]]</f>
        <v>61</v>
      </c>
      <c r="U3037">
        <v>80</v>
      </c>
      <c r="V3037">
        <f>Table1[[#This Row],[Gross_Margin]]-Table1[[#This Row],[Budget_Margin]]</f>
        <v>-19</v>
      </c>
      <c r="W3037" s="5">
        <f>IF(
Table1[[#This Row],[Budget_Margin]]=0,
"",
IF(
Table1[[#This Row],[Budget_Margin]]&gt;0,
(Table1[[#This Row],[Gross_Margin]]-Table1[[#This Row],[Budget_Margin]]) / Table1[[#This Row],[Budget_Margin]],
(Table1[[#This Row],[Gross_Margin]]-Table1[[#This Row],[Budget_Margin]]) / ABS(Table1[[#This Row],[Budget_Margin]])
)
)</f>
        <v>-0.23749999999999999</v>
      </c>
      <c r="X3037" s="5" t="str">
        <f>IF(Table1[[#This Row],[Margin_Var]]&gt;=0, "Above Budget", "Below Budget")</f>
        <v>Below Budget</v>
      </c>
      <c r="Y3037" s="5">
        <f>IFERROR(Table1[[#This Row],[Gross_Margin]]/Table1[[#This Row],[Actual_Sales]],0)</f>
        <v>0.57009345794392519</v>
      </c>
      <c r="Z3037" s="5">
        <f>Table1[[#This Row],[Actual_Profit]]/Table1[[#This Row],[Actual_Sales]]</f>
        <v>0.19626168224299065</v>
      </c>
      <c r="AA3037">
        <v>40</v>
      </c>
      <c r="AB3037" s="5">
        <f>IFERROR(Table1[[#This Row],[Expenses]]/Table1[[#This Row],[Actual_Sales]],0)</f>
        <v>0.37383177570093457</v>
      </c>
      <c r="AC3037">
        <v>15</v>
      </c>
      <c r="AD3037">
        <v>367</v>
      </c>
      <c r="AE3037" s="5">
        <f>IFERROR(Table1[[#This Row],[Inventory]]/Table1[[#This Row],[Actual_Sales]],0)</f>
        <v>3.4299065420560746</v>
      </c>
    </row>
    <row r="3038" spans="1:31" x14ac:dyDescent="0.25">
      <c r="A3038">
        <v>3177</v>
      </c>
      <c r="B3038">
        <v>959</v>
      </c>
      <c r="C3038">
        <v>6</v>
      </c>
      <c r="D3038" s="2">
        <v>40695</v>
      </c>
      <c r="E3038">
        <v>107</v>
      </c>
      <c r="F3038">
        <v>100</v>
      </c>
      <c r="G3038">
        <f>Table1[[#This Row],[Actual_Sales]]-Table1[[#This Row],[Budget_Sales]]</f>
        <v>7</v>
      </c>
      <c r="H3038" s="5">
        <f>IF(
Table1[[#This Row],[Budget_Sales]]=0,
"",
IF(
Table1[[#This Row],[Budget_Sales]]&gt;0,
(Table1[[#This Row],[Actual_Sales]]-Table1[[#This Row],[Budget_Sales]])/Table1[[#This Row],[Budget_Sales]],
(Table1[[#This Row],[Actual_Sales]]-Table1[[#This Row],[Budget_Sales]])/ABS(Table1[[#This Row],[Budget_Sales]])
)
)</f>
        <v>7.0000000000000007E-2</v>
      </c>
      <c r="I3038" s="5" t="str">
        <f>IF(Table1[[#This Row],[Sales_Var]]&gt;=0,"Above Budget","Below Budget")</f>
        <v>Above Budget</v>
      </c>
      <c r="J3038">
        <f>Table1[[#This Row],[Actual_Sales]]-(Table1[[#This Row],[COGS]]+Table1[[#This Row],[Expenses]])</f>
        <v>21</v>
      </c>
      <c r="K3038">
        <v>30</v>
      </c>
      <c r="L3038">
        <f>Table1[[#This Row],[Actual_Profit]]-Table1[[#This Row],[Budget_Profit]]</f>
        <v>-9</v>
      </c>
      <c r="M3038" s="5">
        <f>IF(
Table1[[#This Row],[Budget_Profit]]=0,
"",
IF(
Table1[[#This Row],[Budget_Profit]]&gt;0,
(Table1[[#This Row],[Actual_Profit]]-Table1[[#This Row],[Budget_Profit]])/Table1[[#This Row],[Budget_Profit]],
(Table1[[#This Row],[Actual_Profit]]-Table1[[#This Row],[Budget_Profit]])/ABS(Table1[[#This Row],[Budget_Profit]])
)
)</f>
        <v>-0.3</v>
      </c>
      <c r="N3038" s="5" t="str">
        <f>IF(Table1[[#This Row],[Profit_Var]]&gt;=0, "Above Budget", "Below Budget")</f>
        <v>Below Budget</v>
      </c>
      <c r="O3038">
        <v>46</v>
      </c>
      <c r="P3038">
        <v>40</v>
      </c>
      <c r="Q3038">
        <f>Table1[[#This Row],[COGS]]-Table1[[#This Row],[Budget_COGS]]</f>
        <v>6</v>
      </c>
      <c r="R3038" s="5">
        <f>IF(
Table1[[#This Row],[Budget_COGS]]=0,
"",
IF(
Table1[[#This Row],[Budget_COGS]]&gt;0,
(Table1[[#This Row],[Budget_COGS]]-Table1[[#This Row],[COGS]]) / Table1[[#This Row],[Budget_COGS]],
(Table1[[#This Row],[Budget_COGS]]-Table1[[#This Row],[COGS]]) / ABS(Table1[[#This Row],[Budget_COGS]])
)
)</f>
        <v>-0.15</v>
      </c>
      <c r="S3038" s="5" t="str">
        <f>IF(Table1[[#This Row],[COGS _Var]]&gt;=0, "Above Budget", "Below Budget")</f>
        <v>Above Budget</v>
      </c>
      <c r="T3038">
        <f>Table1[[#This Row],[Actual_Sales]]-Table1[[#This Row],[COGS]]</f>
        <v>61</v>
      </c>
      <c r="U3038">
        <v>60</v>
      </c>
      <c r="V3038">
        <f>Table1[[#This Row],[Gross_Margin]]-Table1[[#This Row],[Budget_Margin]]</f>
        <v>1</v>
      </c>
      <c r="W3038" s="5">
        <f>IF(
Table1[[#This Row],[Budget_Margin]]=0,
"",
IF(
Table1[[#This Row],[Budget_Margin]]&gt;0,
(Table1[[#This Row],[Gross_Margin]]-Table1[[#This Row],[Budget_Margin]]) / Table1[[#This Row],[Budget_Margin]],
(Table1[[#This Row],[Gross_Margin]]-Table1[[#This Row],[Budget_Margin]]) / ABS(Table1[[#This Row],[Budget_Margin]])
)
)</f>
        <v>1.6666666666666666E-2</v>
      </c>
      <c r="X3038" s="5" t="str">
        <f>IF(Table1[[#This Row],[Margin_Var]]&gt;=0, "Above Budget", "Below Budget")</f>
        <v>Above Budget</v>
      </c>
      <c r="Y3038" s="5">
        <f>IFERROR(Table1[[#This Row],[Gross_Margin]]/Table1[[#This Row],[Actual_Sales]],0)</f>
        <v>0.57009345794392519</v>
      </c>
      <c r="Z3038" s="5">
        <f>Table1[[#This Row],[Actual_Profit]]/Table1[[#This Row],[Actual_Sales]]</f>
        <v>0.19626168224299065</v>
      </c>
      <c r="AA3038">
        <v>40</v>
      </c>
      <c r="AB3038" s="5">
        <f>IFERROR(Table1[[#This Row],[Expenses]]/Table1[[#This Row],[Actual_Sales]],0)</f>
        <v>0.37383177570093457</v>
      </c>
      <c r="AC3038">
        <v>15</v>
      </c>
      <c r="AD3038">
        <v>367</v>
      </c>
      <c r="AE3038" s="5">
        <f>IFERROR(Table1[[#This Row],[Inventory]]/Table1[[#This Row],[Actual_Sales]],0)</f>
        <v>3.4299065420560746</v>
      </c>
    </row>
    <row r="3039" spans="1:31" x14ac:dyDescent="0.25">
      <c r="A3039">
        <v>3780</v>
      </c>
      <c r="B3039">
        <v>503</v>
      </c>
      <c r="C3039">
        <v>2</v>
      </c>
      <c r="D3039" s="2">
        <v>40817</v>
      </c>
      <c r="E3039">
        <v>153</v>
      </c>
      <c r="F3039">
        <v>210</v>
      </c>
      <c r="G3039">
        <f>Table1[[#This Row],[Actual_Sales]]-Table1[[#This Row],[Budget_Sales]]</f>
        <v>-57</v>
      </c>
      <c r="H3039" s="5">
        <f>IF(
Table1[[#This Row],[Budget_Sales]]=0,
"",
IF(
Table1[[#This Row],[Budget_Sales]]&gt;0,
(Table1[[#This Row],[Actual_Sales]]-Table1[[#This Row],[Budget_Sales]])/Table1[[#This Row],[Budget_Sales]],
(Table1[[#This Row],[Actual_Sales]]-Table1[[#This Row],[Budget_Sales]])/ABS(Table1[[#This Row],[Budget_Sales]])
)
)</f>
        <v>-0.27142857142857141</v>
      </c>
      <c r="I3039" s="5" t="str">
        <f>IF(Table1[[#This Row],[Sales_Var]]&gt;=0,"Above Budget","Below Budget")</f>
        <v>Below Budget</v>
      </c>
      <c r="J3039">
        <f>Table1[[#This Row],[Actual_Sales]]-(Table1[[#This Row],[COGS]]+Table1[[#This Row],[Expenses]])</f>
        <v>30</v>
      </c>
      <c r="K3039">
        <v>90</v>
      </c>
      <c r="L3039">
        <f>Table1[[#This Row],[Actual_Profit]]-Table1[[#This Row],[Budget_Profit]]</f>
        <v>-60</v>
      </c>
      <c r="M3039" s="5">
        <f>IF(
Table1[[#This Row],[Budget_Profit]]=0,
"",
IF(
Table1[[#This Row],[Budget_Profit]]&gt;0,
(Table1[[#This Row],[Actual_Profit]]-Table1[[#This Row],[Budget_Profit]])/Table1[[#This Row],[Budget_Profit]],
(Table1[[#This Row],[Actual_Profit]]-Table1[[#This Row],[Budget_Profit]])/ABS(Table1[[#This Row],[Budget_Profit]])
)
)</f>
        <v>-0.66666666666666663</v>
      </c>
      <c r="N3039" s="5" t="str">
        <f>IF(Table1[[#This Row],[Profit_Var]]&gt;=0, "Above Budget", "Below Budget")</f>
        <v>Below Budget</v>
      </c>
      <c r="O3039">
        <v>60</v>
      </c>
      <c r="P3039">
        <v>80</v>
      </c>
      <c r="Q3039">
        <f>Table1[[#This Row],[COGS]]-Table1[[#This Row],[Budget_COGS]]</f>
        <v>-20</v>
      </c>
      <c r="R3039" s="5">
        <f>IF(
Table1[[#This Row],[Budget_COGS]]=0,
"",
IF(
Table1[[#This Row],[Budget_COGS]]&gt;0,
(Table1[[#This Row],[Budget_COGS]]-Table1[[#This Row],[COGS]]) / Table1[[#This Row],[Budget_COGS]],
(Table1[[#This Row],[Budget_COGS]]-Table1[[#This Row],[COGS]]) / ABS(Table1[[#This Row],[Budget_COGS]])
)
)</f>
        <v>0.25</v>
      </c>
      <c r="S3039" s="5" t="str">
        <f>IF(Table1[[#This Row],[COGS _Var]]&gt;=0, "Above Budget", "Below Budget")</f>
        <v>Below Budget</v>
      </c>
      <c r="T3039">
        <f>Table1[[#This Row],[Actual_Sales]]-Table1[[#This Row],[COGS]]</f>
        <v>93</v>
      </c>
      <c r="U3039">
        <v>130</v>
      </c>
      <c r="V3039">
        <f>Table1[[#This Row],[Gross_Margin]]-Table1[[#This Row],[Budget_Margin]]</f>
        <v>-37</v>
      </c>
      <c r="W3039" s="5">
        <f>IF(
Table1[[#This Row],[Budget_Margin]]=0,
"",
IF(
Table1[[#This Row],[Budget_Margin]]&gt;0,
(Table1[[#This Row],[Gross_Margin]]-Table1[[#This Row],[Budget_Margin]]) / Table1[[#This Row],[Budget_Margin]],
(Table1[[#This Row],[Gross_Margin]]-Table1[[#This Row],[Budget_Margin]]) / ABS(Table1[[#This Row],[Budget_Margin]])
)
)</f>
        <v>-0.2846153846153846</v>
      </c>
      <c r="X3039" s="5" t="str">
        <f>IF(Table1[[#This Row],[Margin_Var]]&gt;=0, "Above Budget", "Below Budget")</f>
        <v>Below Budget</v>
      </c>
      <c r="Y3039" s="5">
        <f>IFERROR(Table1[[#This Row],[Gross_Margin]]/Table1[[#This Row],[Actual_Sales]],0)</f>
        <v>0.60784313725490191</v>
      </c>
      <c r="Z3039" s="5">
        <f>Table1[[#This Row],[Actual_Profit]]/Table1[[#This Row],[Actual_Sales]]</f>
        <v>0.19607843137254902</v>
      </c>
      <c r="AA3039">
        <v>63</v>
      </c>
      <c r="AB3039" s="5">
        <f>IFERROR(Table1[[#This Row],[Expenses]]/Table1[[#This Row],[Actual_Sales]],0)</f>
        <v>0.41176470588235292</v>
      </c>
      <c r="AC3039">
        <v>19</v>
      </c>
      <c r="AD3039">
        <v>463</v>
      </c>
      <c r="AE3039" s="5">
        <f>IFERROR(Table1[[#This Row],[Inventory]]/Table1[[#This Row],[Actual_Sales]],0)</f>
        <v>3.0261437908496731</v>
      </c>
    </row>
    <row r="3040" spans="1:31" x14ac:dyDescent="0.25">
      <c r="A3040">
        <v>3261</v>
      </c>
      <c r="B3040">
        <v>505</v>
      </c>
      <c r="C3040">
        <v>6</v>
      </c>
      <c r="D3040" s="2">
        <v>40725</v>
      </c>
      <c r="E3040">
        <v>102</v>
      </c>
      <c r="F3040">
        <v>80</v>
      </c>
      <c r="G3040">
        <f>Table1[[#This Row],[Actual_Sales]]-Table1[[#This Row],[Budget_Sales]]</f>
        <v>22</v>
      </c>
      <c r="H3040" s="5">
        <f>IF(
Table1[[#This Row],[Budget_Sales]]=0,
"",
IF(
Table1[[#This Row],[Budget_Sales]]&gt;0,
(Table1[[#This Row],[Actual_Sales]]-Table1[[#This Row],[Budget_Sales]])/Table1[[#This Row],[Budget_Sales]],
(Table1[[#This Row],[Actual_Sales]]-Table1[[#This Row],[Budget_Sales]])/ABS(Table1[[#This Row],[Budget_Sales]])
)
)</f>
        <v>0.27500000000000002</v>
      </c>
      <c r="I3040" s="5" t="str">
        <f>IF(Table1[[#This Row],[Sales_Var]]&gt;=0,"Above Budget","Below Budget")</f>
        <v>Above Budget</v>
      </c>
      <c r="J3040">
        <f>Table1[[#This Row],[Actual_Sales]]-(Table1[[#This Row],[COGS]]+Table1[[#This Row],[Expenses]])</f>
        <v>20</v>
      </c>
      <c r="K3040">
        <v>20</v>
      </c>
      <c r="L3040">
        <f>Table1[[#This Row],[Actual_Profit]]-Table1[[#This Row],[Budget_Profit]]</f>
        <v>0</v>
      </c>
      <c r="M3040" s="5">
        <f>IF(
Table1[[#This Row],[Budget_Profit]]=0,
"",
IF(
Table1[[#This Row],[Budget_Profit]]&gt;0,
(Table1[[#This Row],[Actual_Profit]]-Table1[[#This Row],[Budget_Profit]])/Table1[[#This Row],[Budget_Profit]],
(Table1[[#This Row],[Actual_Profit]]-Table1[[#This Row],[Budget_Profit]])/ABS(Table1[[#This Row],[Budget_Profit]])
)
)</f>
        <v>0</v>
      </c>
      <c r="N3040" s="5" t="str">
        <f>IF(Table1[[#This Row],[Profit_Var]]&gt;=0, "Above Budget", "Below Budget")</f>
        <v>Above Budget</v>
      </c>
      <c r="O3040">
        <v>44</v>
      </c>
      <c r="P3040">
        <v>30</v>
      </c>
      <c r="Q3040">
        <f>Table1[[#This Row],[COGS]]-Table1[[#This Row],[Budget_COGS]]</f>
        <v>14</v>
      </c>
      <c r="R3040" s="5">
        <f>IF(
Table1[[#This Row],[Budget_COGS]]=0,
"",
IF(
Table1[[#This Row],[Budget_COGS]]&gt;0,
(Table1[[#This Row],[Budget_COGS]]-Table1[[#This Row],[COGS]]) / Table1[[#This Row],[Budget_COGS]],
(Table1[[#This Row],[Budget_COGS]]-Table1[[#This Row],[COGS]]) / ABS(Table1[[#This Row],[Budget_COGS]])
)
)</f>
        <v>-0.46666666666666667</v>
      </c>
      <c r="S3040" s="5" t="str">
        <f>IF(Table1[[#This Row],[COGS _Var]]&gt;=0, "Above Budget", "Below Budget")</f>
        <v>Above Budget</v>
      </c>
      <c r="T3040">
        <f>Table1[[#This Row],[Actual_Sales]]-Table1[[#This Row],[COGS]]</f>
        <v>58</v>
      </c>
      <c r="U3040">
        <v>50</v>
      </c>
      <c r="V3040">
        <f>Table1[[#This Row],[Gross_Margin]]-Table1[[#This Row],[Budget_Margin]]</f>
        <v>8</v>
      </c>
      <c r="W3040" s="5">
        <f>IF(
Table1[[#This Row],[Budget_Margin]]=0,
"",
IF(
Table1[[#This Row],[Budget_Margin]]&gt;0,
(Table1[[#This Row],[Gross_Margin]]-Table1[[#This Row],[Budget_Margin]]) / Table1[[#This Row],[Budget_Margin]],
(Table1[[#This Row],[Gross_Margin]]-Table1[[#This Row],[Budget_Margin]]) / ABS(Table1[[#This Row],[Budget_Margin]])
)
)</f>
        <v>0.16</v>
      </c>
      <c r="X3040" s="5" t="str">
        <f>IF(Table1[[#This Row],[Margin_Var]]&gt;=0, "Above Budget", "Below Budget")</f>
        <v>Above Budget</v>
      </c>
      <c r="Y3040" s="5">
        <f>IFERROR(Table1[[#This Row],[Gross_Margin]]/Table1[[#This Row],[Actual_Sales]],0)</f>
        <v>0.56862745098039214</v>
      </c>
      <c r="Z3040" s="5">
        <f>Table1[[#This Row],[Actual_Profit]]/Table1[[#This Row],[Actual_Sales]]</f>
        <v>0.19607843137254902</v>
      </c>
      <c r="AA3040">
        <v>38</v>
      </c>
      <c r="AB3040" s="5">
        <f>IFERROR(Table1[[#This Row],[Expenses]]/Table1[[#This Row],[Actual_Sales]],0)</f>
        <v>0.37254901960784315</v>
      </c>
      <c r="AC3040">
        <v>14</v>
      </c>
      <c r="AD3040">
        <v>258</v>
      </c>
      <c r="AE3040" s="5">
        <f>IFERROR(Table1[[#This Row],[Inventory]]/Table1[[#This Row],[Actual_Sales]],0)</f>
        <v>2.5294117647058822</v>
      </c>
    </row>
    <row r="3041" spans="1:31" x14ac:dyDescent="0.25">
      <c r="A3041">
        <v>1595</v>
      </c>
      <c r="B3041">
        <v>206</v>
      </c>
      <c r="C3041">
        <v>4</v>
      </c>
      <c r="D3041" s="2">
        <v>40452</v>
      </c>
      <c r="E3041">
        <v>51</v>
      </c>
      <c r="F3041">
        <v>30</v>
      </c>
      <c r="G3041">
        <f>Table1[[#This Row],[Actual_Sales]]-Table1[[#This Row],[Budget_Sales]]</f>
        <v>21</v>
      </c>
      <c r="H3041" s="5">
        <f>IF(
Table1[[#This Row],[Budget_Sales]]=0,
"",
IF(
Table1[[#This Row],[Budget_Sales]]&gt;0,
(Table1[[#This Row],[Actual_Sales]]-Table1[[#This Row],[Budget_Sales]])/Table1[[#This Row],[Budget_Sales]],
(Table1[[#This Row],[Actual_Sales]]-Table1[[#This Row],[Budget_Sales]])/ABS(Table1[[#This Row],[Budget_Sales]])
)
)</f>
        <v>0.7</v>
      </c>
      <c r="I3041" s="5" t="str">
        <f>IF(Table1[[#This Row],[Sales_Var]]&gt;=0,"Above Budget","Below Budget")</f>
        <v>Above Budget</v>
      </c>
      <c r="J3041">
        <f>Table1[[#This Row],[Actual_Sales]]-(Table1[[#This Row],[COGS]]+Table1[[#This Row],[Expenses]])</f>
        <v>10</v>
      </c>
      <c r="K3041">
        <v>20</v>
      </c>
      <c r="L3041">
        <f>Table1[[#This Row],[Actual_Profit]]-Table1[[#This Row],[Budget_Profit]]</f>
        <v>-10</v>
      </c>
      <c r="M3041" s="5">
        <f>IF(
Table1[[#This Row],[Budget_Profit]]=0,
"",
IF(
Table1[[#This Row],[Budget_Profit]]&gt;0,
(Table1[[#This Row],[Actual_Profit]]-Table1[[#This Row],[Budget_Profit]])/Table1[[#This Row],[Budget_Profit]],
(Table1[[#This Row],[Actual_Profit]]-Table1[[#This Row],[Budget_Profit]])/ABS(Table1[[#This Row],[Budget_Profit]])
)
)</f>
        <v>-0.5</v>
      </c>
      <c r="N3041" s="5" t="str">
        <f>IF(Table1[[#This Row],[Profit_Var]]&gt;=0, "Above Budget", "Below Budget")</f>
        <v>Below Budget</v>
      </c>
      <c r="O3041">
        <v>22</v>
      </c>
      <c r="P3041">
        <v>10</v>
      </c>
      <c r="Q3041">
        <f>Table1[[#This Row],[COGS]]-Table1[[#This Row],[Budget_COGS]]</f>
        <v>12</v>
      </c>
      <c r="R3041" s="5">
        <f>IF(
Table1[[#This Row],[Budget_COGS]]=0,
"",
IF(
Table1[[#This Row],[Budget_COGS]]&gt;0,
(Table1[[#This Row],[Budget_COGS]]-Table1[[#This Row],[COGS]]) / Table1[[#This Row],[Budget_COGS]],
(Table1[[#This Row],[Budget_COGS]]-Table1[[#This Row],[COGS]]) / ABS(Table1[[#This Row],[Budget_COGS]])
)
)</f>
        <v>-1.2</v>
      </c>
      <c r="S3041" s="5" t="str">
        <f>IF(Table1[[#This Row],[COGS _Var]]&gt;=0, "Above Budget", "Below Budget")</f>
        <v>Above Budget</v>
      </c>
      <c r="T3041">
        <f>Table1[[#This Row],[Actual_Sales]]-Table1[[#This Row],[COGS]]</f>
        <v>29</v>
      </c>
      <c r="U3041">
        <v>20</v>
      </c>
      <c r="V3041">
        <f>Table1[[#This Row],[Gross_Margin]]-Table1[[#This Row],[Budget_Margin]]</f>
        <v>9</v>
      </c>
      <c r="W3041" s="5">
        <f>IF(
Table1[[#This Row],[Budget_Margin]]=0,
"",
IF(
Table1[[#This Row],[Budget_Margin]]&gt;0,
(Table1[[#This Row],[Gross_Margin]]-Table1[[#This Row],[Budget_Margin]]) / Table1[[#This Row],[Budget_Margin]],
(Table1[[#This Row],[Gross_Margin]]-Table1[[#This Row],[Budget_Margin]]) / ABS(Table1[[#This Row],[Budget_Margin]])
)
)</f>
        <v>0.45</v>
      </c>
      <c r="X3041" s="5" t="str">
        <f>IF(Table1[[#This Row],[Margin_Var]]&gt;=0, "Above Budget", "Below Budget")</f>
        <v>Above Budget</v>
      </c>
      <c r="Y3041" s="5">
        <f>IFERROR(Table1[[#This Row],[Gross_Margin]]/Table1[[#This Row],[Actual_Sales]],0)</f>
        <v>0.56862745098039214</v>
      </c>
      <c r="Z3041" s="5">
        <f>Table1[[#This Row],[Actual_Profit]]/Table1[[#This Row],[Actual_Sales]]</f>
        <v>0.19607843137254902</v>
      </c>
      <c r="AA3041">
        <v>19</v>
      </c>
      <c r="AB3041" s="5">
        <f>IFERROR(Table1[[#This Row],[Expenses]]/Table1[[#This Row],[Actual_Sales]],0)</f>
        <v>0.37254901960784315</v>
      </c>
      <c r="AC3041">
        <v>7</v>
      </c>
      <c r="AD3041">
        <v>573</v>
      </c>
      <c r="AE3041" s="5">
        <f>IFERROR(Table1[[#This Row],[Inventory]]/Table1[[#This Row],[Actual_Sales]],0)</f>
        <v>11.235294117647058</v>
      </c>
    </row>
    <row r="3042" spans="1:31" x14ac:dyDescent="0.25">
      <c r="A3042">
        <v>1711</v>
      </c>
      <c r="B3042">
        <v>715</v>
      </c>
      <c r="C3042">
        <v>6</v>
      </c>
      <c r="D3042" s="2">
        <v>40452</v>
      </c>
      <c r="E3042">
        <v>51</v>
      </c>
      <c r="F3042">
        <v>70</v>
      </c>
      <c r="G3042">
        <f>Table1[[#This Row],[Actual_Sales]]-Table1[[#This Row],[Budget_Sales]]</f>
        <v>-19</v>
      </c>
      <c r="H3042" s="5">
        <f>IF(
Table1[[#This Row],[Budget_Sales]]=0,
"",
IF(
Table1[[#This Row],[Budget_Sales]]&gt;0,
(Table1[[#This Row],[Actual_Sales]]-Table1[[#This Row],[Budget_Sales]])/Table1[[#This Row],[Budget_Sales]],
(Table1[[#This Row],[Actual_Sales]]-Table1[[#This Row],[Budget_Sales]])/ABS(Table1[[#This Row],[Budget_Sales]])
)
)</f>
        <v>-0.27142857142857141</v>
      </c>
      <c r="I3042" s="5" t="str">
        <f>IF(Table1[[#This Row],[Sales_Var]]&gt;=0,"Above Budget","Below Budget")</f>
        <v>Below Budget</v>
      </c>
      <c r="J3042">
        <f>Table1[[#This Row],[Actual_Sales]]-(Table1[[#This Row],[COGS]]+Table1[[#This Row],[Expenses]])</f>
        <v>10</v>
      </c>
      <c r="K3042">
        <v>50</v>
      </c>
      <c r="L3042">
        <f>Table1[[#This Row],[Actual_Profit]]-Table1[[#This Row],[Budget_Profit]]</f>
        <v>-40</v>
      </c>
      <c r="M3042" s="5">
        <f>IF(
Table1[[#This Row],[Budget_Profit]]=0,
"",
IF(
Table1[[#This Row],[Budget_Profit]]&gt;0,
(Table1[[#This Row],[Actual_Profit]]-Table1[[#This Row],[Budget_Profit]])/Table1[[#This Row],[Budget_Profit]],
(Table1[[#This Row],[Actual_Profit]]-Table1[[#This Row],[Budget_Profit]])/ABS(Table1[[#This Row],[Budget_Profit]])
)
)</f>
        <v>-0.8</v>
      </c>
      <c r="N3042" s="5" t="str">
        <f>IF(Table1[[#This Row],[Profit_Var]]&gt;=0, "Above Budget", "Below Budget")</f>
        <v>Below Budget</v>
      </c>
      <c r="O3042">
        <v>22</v>
      </c>
      <c r="P3042">
        <v>20</v>
      </c>
      <c r="Q3042">
        <f>Table1[[#This Row],[COGS]]-Table1[[#This Row],[Budget_COGS]]</f>
        <v>2</v>
      </c>
      <c r="R3042" s="5">
        <f>IF(
Table1[[#This Row],[Budget_COGS]]=0,
"",
IF(
Table1[[#This Row],[Budget_COGS]]&gt;0,
(Table1[[#This Row],[Budget_COGS]]-Table1[[#This Row],[COGS]]) / Table1[[#This Row],[Budget_COGS]],
(Table1[[#This Row],[Budget_COGS]]-Table1[[#This Row],[COGS]]) / ABS(Table1[[#This Row],[Budget_COGS]])
)
)</f>
        <v>-0.1</v>
      </c>
      <c r="S3042" s="5" t="str">
        <f>IF(Table1[[#This Row],[COGS _Var]]&gt;=0, "Above Budget", "Below Budget")</f>
        <v>Above Budget</v>
      </c>
      <c r="T3042">
        <f>Table1[[#This Row],[Actual_Sales]]-Table1[[#This Row],[COGS]]</f>
        <v>29</v>
      </c>
      <c r="U3042">
        <v>50</v>
      </c>
      <c r="V3042">
        <f>Table1[[#This Row],[Gross_Margin]]-Table1[[#This Row],[Budget_Margin]]</f>
        <v>-21</v>
      </c>
      <c r="W3042" s="5">
        <f>IF(
Table1[[#This Row],[Budget_Margin]]=0,
"",
IF(
Table1[[#This Row],[Budget_Margin]]&gt;0,
(Table1[[#This Row],[Gross_Margin]]-Table1[[#This Row],[Budget_Margin]]) / Table1[[#This Row],[Budget_Margin]],
(Table1[[#This Row],[Gross_Margin]]-Table1[[#This Row],[Budget_Margin]]) / ABS(Table1[[#This Row],[Budget_Margin]])
)
)</f>
        <v>-0.42</v>
      </c>
      <c r="X3042" s="5" t="str">
        <f>IF(Table1[[#This Row],[Margin_Var]]&gt;=0, "Above Budget", "Below Budget")</f>
        <v>Below Budget</v>
      </c>
      <c r="Y3042" s="5">
        <f>IFERROR(Table1[[#This Row],[Gross_Margin]]/Table1[[#This Row],[Actual_Sales]],0)</f>
        <v>0.56862745098039214</v>
      </c>
      <c r="Z3042" s="5">
        <f>Table1[[#This Row],[Actual_Profit]]/Table1[[#This Row],[Actual_Sales]]</f>
        <v>0.19607843137254902</v>
      </c>
      <c r="AA3042">
        <v>19</v>
      </c>
      <c r="AB3042" s="5">
        <f>IFERROR(Table1[[#This Row],[Expenses]]/Table1[[#This Row],[Actual_Sales]],0)</f>
        <v>0.37254901960784315</v>
      </c>
      <c r="AC3042">
        <v>7</v>
      </c>
      <c r="AD3042">
        <v>573</v>
      </c>
      <c r="AE3042" s="5">
        <f>IFERROR(Table1[[#This Row],[Inventory]]/Table1[[#This Row],[Actual_Sales]],0)</f>
        <v>11.235294117647058</v>
      </c>
    </row>
    <row r="3043" spans="1:31" x14ac:dyDescent="0.25">
      <c r="A3043">
        <v>1631</v>
      </c>
      <c r="B3043">
        <v>386</v>
      </c>
      <c r="C3043">
        <v>8</v>
      </c>
      <c r="D3043" s="2">
        <v>40452</v>
      </c>
      <c r="E3043">
        <v>51</v>
      </c>
      <c r="F3043">
        <v>20</v>
      </c>
      <c r="G3043">
        <f>Table1[[#This Row],[Actual_Sales]]-Table1[[#This Row],[Budget_Sales]]</f>
        <v>31</v>
      </c>
      <c r="H3043" s="5">
        <f>IF(
Table1[[#This Row],[Budget_Sales]]=0,
"",
IF(
Table1[[#This Row],[Budget_Sales]]&gt;0,
(Table1[[#This Row],[Actual_Sales]]-Table1[[#This Row],[Budget_Sales]])/Table1[[#This Row],[Budget_Sales]],
(Table1[[#This Row],[Actual_Sales]]-Table1[[#This Row],[Budget_Sales]])/ABS(Table1[[#This Row],[Budget_Sales]])
)
)</f>
        <v>1.55</v>
      </c>
      <c r="I3043" s="5" t="str">
        <f>IF(Table1[[#This Row],[Sales_Var]]&gt;=0,"Above Budget","Below Budget")</f>
        <v>Above Budget</v>
      </c>
      <c r="J3043">
        <f>Table1[[#This Row],[Actual_Sales]]-(Table1[[#This Row],[COGS]]+Table1[[#This Row],[Expenses]])</f>
        <v>10</v>
      </c>
      <c r="K3043">
        <v>20</v>
      </c>
      <c r="L3043">
        <f>Table1[[#This Row],[Actual_Profit]]-Table1[[#This Row],[Budget_Profit]]</f>
        <v>-10</v>
      </c>
      <c r="M3043" s="5">
        <f>IF(
Table1[[#This Row],[Budget_Profit]]=0,
"",
IF(
Table1[[#This Row],[Budget_Profit]]&gt;0,
(Table1[[#This Row],[Actual_Profit]]-Table1[[#This Row],[Budget_Profit]])/Table1[[#This Row],[Budget_Profit]],
(Table1[[#This Row],[Actual_Profit]]-Table1[[#This Row],[Budget_Profit]])/ABS(Table1[[#This Row],[Budget_Profit]])
)
)</f>
        <v>-0.5</v>
      </c>
      <c r="N3043" s="5" t="str">
        <f>IF(Table1[[#This Row],[Profit_Var]]&gt;=0, "Above Budget", "Below Budget")</f>
        <v>Below Budget</v>
      </c>
      <c r="O3043">
        <v>22</v>
      </c>
      <c r="P3043">
        <v>0</v>
      </c>
      <c r="Q3043">
        <f>Table1[[#This Row],[COGS]]-Table1[[#This Row],[Budget_COGS]]</f>
        <v>22</v>
      </c>
      <c r="R3043" s="5" t="str">
        <f>IF(
Table1[[#This Row],[Budget_COGS]]=0,
"",
IF(
Table1[[#This Row],[Budget_COGS]]&gt;0,
(Table1[[#This Row],[Budget_COGS]]-Table1[[#This Row],[COGS]]) / Table1[[#This Row],[Budget_COGS]],
(Table1[[#This Row],[Budget_COGS]]-Table1[[#This Row],[COGS]]) / ABS(Table1[[#This Row],[Budget_COGS]])
)
)</f>
        <v/>
      </c>
      <c r="S3043" s="5" t="str">
        <f>IF(Table1[[#This Row],[COGS _Var]]&gt;=0, "Above Budget", "Below Budget")</f>
        <v>Above Budget</v>
      </c>
      <c r="T3043">
        <f>Table1[[#This Row],[Actual_Sales]]-Table1[[#This Row],[COGS]]</f>
        <v>29</v>
      </c>
      <c r="U3043">
        <v>20</v>
      </c>
      <c r="V3043">
        <f>Table1[[#This Row],[Gross_Margin]]-Table1[[#This Row],[Budget_Margin]]</f>
        <v>9</v>
      </c>
      <c r="W3043" s="5">
        <f>IF(
Table1[[#This Row],[Budget_Margin]]=0,
"",
IF(
Table1[[#This Row],[Budget_Margin]]&gt;0,
(Table1[[#This Row],[Gross_Margin]]-Table1[[#This Row],[Budget_Margin]]) / Table1[[#This Row],[Budget_Margin]],
(Table1[[#This Row],[Gross_Margin]]-Table1[[#This Row],[Budget_Margin]]) / ABS(Table1[[#This Row],[Budget_Margin]])
)
)</f>
        <v>0.45</v>
      </c>
      <c r="X3043" s="5" t="str">
        <f>IF(Table1[[#This Row],[Margin_Var]]&gt;=0, "Above Budget", "Below Budget")</f>
        <v>Above Budget</v>
      </c>
      <c r="Y3043" s="5">
        <f>IFERROR(Table1[[#This Row],[Gross_Margin]]/Table1[[#This Row],[Actual_Sales]],0)</f>
        <v>0.56862745098039214</v>
      </c>
      <c r="Z3043" s="5">
        <f>Table1[[#This Row],[Actual_Profit]]/Table1[[#This Row],[Actual_Sales]]</f>
        <v>0.19607843137254902</v>
      </c>
      <c r="AA3043">
        <v>19</v>
      </c>
      <c r="AB3043" s="5">
        <f>IFERROR(Table1[[#This Row],[Expenses]]/Table1[[#This Row],[Actual_Sales]],0)</f>
        <v>0.37254901960784315</v>
      </c>
      <c r="AC3043">
        <v>7</v>
      </c>
      <c r="AD3043">
        <v>573</v>
      </c>
      <c r="AE3043" s="5">
        <f>IFERROR(Table1[[#This Row],[Inventory]]/Table1[[#This Row],[Actual_Sales]],0)</f>
        <v>11.235294117647058</v>
      </c>
    </row>
    <row r="3044" spans="1:31" x14ac:dyDescent="0.25">
      <c r="A3044">
        <v>3605</v>
      </c>
      <c r="B3044">
        <v>505</v>
      </c>
      <c r="C3044">
        <v>6</v>
      </c>
      <c r="D3044" s="2">
        <v>40787</v>
      </c>
      <c r="E3044">
        <v>97</v>
      </c>
      <c r="F3044">
        <v>70</v>
      </c>
      <c r="G3044">
        <f>Table1[[#This Row],[Actual_Sales]]-Table1[[#This Row],[Budget_Sales]]</f>
        <v>27</v>
      </c>
      <c r="H3044" s="5">
        <f>IF(
Table1[[#This Row],[Budget_Sales]]=0,
"",
IF(
Table1[[#This Row],[Budget_Sales]]&gt;0,
(Table1[[#This Row],[Actual_Sales]]-Table1[[#This Row],[Budget_Sales]])/Table1[[#This Row],[Budget_Sales]],
(Table1[[#This Row],[Actual_Sales]]-Table1[[#This Row],[Budget_Sales]])/ABS(Table1[[#This Row],[Budget_Sales]])
)
)</f>
        <v>0.38571428571428573</v>
      </c>
      <c r="I3044" s="5" t="str">
        <f>IF(Table1[[#This Row],[Sales_Var]]&gt;=0,"Above Budget","Below Budget")</f>
        <v>Above Budget</v>
      </c>
      <c r="J3044">
        <f>Table1[[#This Row],[Actual_Sales]]-(Table1[[#This Row],[COGS]]+Table1[[#This Row],[Expenses]])</f>
        <v>19</v>
      </c>
      <c r="K3044">
        <v>10</v>
      </c>
      <c r="L3044">
        <f>Table1[[#This Row],[Actual_Profit]]-Table1[[#This Row],[Budget_Profit]]</f>
        <v>9</v>
      </c>
      <c r="M3044" s="5">
        <f>IF(
Table1[[#This Row],[Budget_Profit]]=0,
"",
IF(
Table1[[#This Row],[Budget_Profit]]&gt;0,
(Table1[[#This Row],[Actual_Profit]]-Table1[[#This Row],[Budget_Profit]])/Table1[[#This Row],[Budget_Profit]],
(Table1[[#This Row],[Actual_Profit]]-Table1[[#This Row],[Budget_Profit]])/ABS(Table1[[#This Row],[Budget_Profit]])
)
)</f>
        <v>0.9</v>
      </c>
      <c r="N3044" s="5" t="str">
        <f>IF(Table1[[#This Row],[Profit_Var]]&gt;=0, "Above Budget", "Below Budget")</f>
        <v>Above Budget</v>
      </c>
      <c r="O3044">
        <v>39</v>
      </c>
      <c r="P3044">
        <v>30</v>
      </c>
      <c r="Q3044">
        <f>Table1[[#This Row],[COGS]]-Table1[[#This Row],[Budget_COGS]]</f>
        <v>9</v>
      </c>
      <c r="R3044" s="5">
        <f>IF(
Table1[[#This Row],[Budget_COGS]]=0,
"",
IF(
Table1[[#This Row],[Budget_COGS]]&gt;0,
(Table1[[#This Row],[Budget_COGS]]-Table1[[#This Row],[COGS]]) / Table1[[#This Row],[Budget_COGS]],
(Table1[[#This Row],[Budget_COGS]]-Table1[[#This Row],[COGS]]) / ABS(Table1[[#This Row],[Budget_COGS]])
)
)</f>
        <v>-0.3</v>
      </c>
      <c r="S3044" s="5" t="str">
        <f>IF(Table1[[#This Row],[COGS _Var]]&gt;=0, "Above Budget", "Below Budget")</f>
        <v>Above Budget</v>
      </c>
      <c r="T3044">
        <f>Table1[[#This Row],[Actual_Sales]]-Table1[[#This Row],[COGS]]</f>
        <v>58</v>
      </c>
      <c r="U3044">
        <v>40</v>
      </c>
      <c r="V3044">
        <f>Table1[[#This Row],[Gross_Margin]]-Table1[[#This Row],[Budget_Margin]]</f>
        <v>18</v>
      </c>
      <c r="W3044" s="5">
        <f>IF(
Table1[[#This Row],[Budget_Margin]]=0,
"",
IF(
Table1[[#This Row],[Budget_Margin]]&gt;0,
(Table1[[#This Row],[Gross_Margin]]-Table1[[#This Row],[Budget_Margin]]) / Table1[[#This Row],[Budget_Margin]],
(Table1[[#This Row],[Gross_Margin]]-Table1[[#This Row],[Budget_Margin]]) / ABS(Table1[[#This Row],[Budget_Margin]])
)
)</f>
        <v>0.45</v>
      </c>
      <c r="X3044" s="5" t="str">
        <f>IF(Table1[[#This Row],[Margin_Var]]&gt;=0, "Above Budget", "Below Budget")</f>
        <v>Above Budget</v>
      </c>
      <c r="Y3044" s="5">
        <f>IFERROR(Table1[[#This Row],[Gross_Margin]]/Table1[[#This Row],[Actual_Sales]],0)</f>
        <v>0.59793814432989689</v>
      </c>
      <c r="Z3044" s="5">
        <f>Table1[[#This Row],[Actual_Profit]]/Table1[[#This Row],[Actual_Sales]]</f>
        <v>0.19587628865979381</v>
      </c>
      <c r="AA3044">
        <v>39</v>
      </c>
      <c r="AB3044" s="5">
        <f>IFERROR(Table1[[#This Row],[Expenses]]/Table1[[#This Row],[Actual_Sales]],0)</f>
        <v>0.40206185567010311</v>
      </c>
      <c r="AC3044">
        <v>12</v>
      </c>
      <c r="AD3044">
        <v>248</v>
      </c>
      <c r="AE3044" s="5">
        <f>IFERROR(Table1[[#This Row],[Inventory]]/Table1[[#This Row],[Actual_Sales]],0)</f>
        <v>2.5567010309278349</v>
      </c>
    </row>
    <row r="3045" spans="1:31" x14ac:dyDescent="0.25">
      <c r="A3045">
        <v>3627</v>
      </c>
      <c r="B3045">
        <v>573</v>
      </c>
      <c r="C3045">
        <v>11</v>
      </c>
      <c r="D3045" s="2">
        <v>40787</v>
      </c>
      <c r="E3045">
        <v>97</v>
      </c>
      <c r="F3045">
        <v>80</v>
      </c>
      <c r="G3045">
        <f>Table1[[#This Row],[Actual_Sales]]-Table1[[#This Row],[Budget_Sales]]</f>
        <v>17</v>
      </c>
      <c r="H3045" s="5">
        <f>IF(
Table1[[#This Row],[Budget_Sales]]=0,
"",
IF(
Table1[[#This Row],[Budget_Sales]]&gt;0,
(Table1[[#This Row],[Actual_Sales]]-Table1[[#This Row],[Budget_Sales]])/Table1[[#This Row],[Budget_Sales]],
(Table1[[#This Row],[Actual_Sales]]-Table1[[#This Row],[Budget_Sales]])/ABS(Table1[[#This Row],[Budget_Sales]])
)
)</f>
        <v>0.21249999999999999</v>
      </c>
      <c r="I3045" s="5" t="str">
        <f>IF(Table1[[#This Row],[Sales_Var]]&gt;=0,"Above Budget","Below Budget")</f>
        <v>Above Budget</v>
      </c>
      <c r="J3045">
        <f>Table1[[#This Row],[Actual_Sales]]-(Table1[[#This Row],[COGS]]+Table1[[#This Row],[Expenses]])</f>
        <v>19</v>
      </c>
      <c r="K3045">
        <v>20</v>
      </c>
      <c r="L3045">
        <f>Table1[[#This Row],[Actual_Profit]]-Table1[[#This Row],[Budget_Profit]]</f>
        <v>-1</v>
      </c>
      <c r="M3045" s="5">
        <f>IF(
Table1[[#This Row],[Budget_Profit]]=0,
"",
IF(
Table1[[#This Row],[Budget_Profit]]&gt;0,
(Table1[[#This Row],[Actual_Profit]]-Table1[[#This Row],[Budget_Profit]])/Table1[[#This Row],[Budget_Profit]],
(Table1[[#This Row],[Actual_Profit]]-Table1[[#This Row],[Budget_Profit]])/ABS(Table1[[#This Row],[Budget_Profit]])
)
)</f>
        <v>-0.05</v>
      </c>
      <c r="N3045" s="5" t="str">
        <f>IF(Table1[[#This Row],[Profit_Var]]&gt;=0, "Above Budget", "Below Budget")</f>
        <v>Below Budget</v>
      </c>
      <c r="O3045">
        <v>39</v>
      </c>
      <c r="P3045">
        <v>30</v>
      </c>
      <c r="Q3045">
        <f>Table1[[#This Row],[COGS]]-Table1[[#This Row],[Budget_COGS]]</f>
        <v>9</v>
      </c>
      <c r="R3045" s="5">
        <f>IF(
Table1[[#This Row],[Budget_COGS]]=0,
"",
IF(
Table1[[#This Row],[Budget_COGS]]&gt;0,
(Table1[[#This Row],[Budget_COGS]]-Table1[[#This Row],[COGS]]) / Table1[[#This Row],[Budget_COGS]],
(Table1[[#This Row],[Budget_COGS]]-Table1[[#This Row],[COGS]]) / ABS(Table1[[#This Row],[Budget_COGS]])
)
)</f>
        <v>-0.3</v>
      </c>
      <c r="S3045" s="5" t="str">
        <f>IF(Table1[[#This Row],[COGS _Var]]&gt;=0, "Above Budget", "Below Budget")</f>
        <v>Above Budget</v>
      </c>
      <c r="T3045">
        <f>Table1[[#This Row],[Actual_Sales]]-Table1[[#This Row],[COGS]]</f>
        <v>58</v>
      </c>
      <c r="U3045">
        <v>50</v>
      </c>
      <c r="V3045">
        <f>Table1[[#This Row],[Gross_Margin]]-Table1[[#This Row],[Budget_Margin]]</f>
        <v>8</v>
      </c>
      <c r="W3045" s="5">
        <f>IF(
Table1[[#This Row],[Budget_Margin]]=0,
"",
IF(
Table1[[#This Row],[Budget_Margin]]&gt;0,
(Table1[[#This Row],[Gross_Margin]]-Table1[[#This Row],[Budget_Margin]]) / Table1[[#This Row],[Budget_Margin]],
(Table1[[#This Row],[Gross_Margin]]-Table1[[#This Row],[Budget_Margin]]) / ABS(Table1[[#This Row],[Budget_Margin]])
)
)</f>
        <v>0.16</v>
      </c>
      <c r="X3045" s="5" t="str">
        <f>IF(Table1[[#This Row],[Margin_Var]]&gt;=0, "Above Budget", "Below Budget")</f>
        <v>Above Budget</v>
      </c>
      <c r="Y3045" s="5">
        <f>IFERROR(Table1[[#This Row],[Gross_Margin]]/Table1[[#This Row],[Actual_Sales]],0)</f>
        <v>0.59793814432989689</v>
      </c>
      <c r="Z3045" s="5">
        <f>Table1[[#This Row],[Actual_Profit]]/Table1[[#This Row],[Actual_Sales]]</f>
        <v>0.19587628865979381</v>
      </c>
      <c r="AA3045">
        <v>39</v>
      </c>
      <c r="AB3045" s="5">
        <f>IFERROR(Table1[[#This Row],[Expenses]]/Table1[[#This Row],[Actual_Sales]],0)</f>
        <v>0.40206185567010311</v>
      </c>
      <c r="AC3045">
        <v>12</v>
      </c>
      <c r="AD3045">
        <v>248</v>
      </c>
      <c r="AE3045" s="5">
        <f>IFERROR(Table1[[#This Row],[Inventory]]/Table1[[#This Row],[Actual_Sales]],0)</f>
        <v>2.5567010309278349</v>
      </c>
    </row>
    <row r="3046" spans="1:31" x14ac:dyDescent="0.25">
      <c r="A3046">
        <v>3377</v>
      </c>
      <c r="B3046">
        <v>225</v>
      </c>
      <c r="C3046">
        <v>9</v>
      </c>
      <c r="D3046" s="2">
        <v>40756</v>
      </c>
      <c r="E3046">
        <v>159</v>
      </c>
      <c r="F3046">
        <v>150</v>
      </c>
      <c r="G3046">
        <f>Table1[[#This Row],[Actual_Sales]]-Table1[[#This Row],[Budget_Sales]]</f>
        <v>9</v>
      </c>
      <c r="H3046" s="5">
        <f>IF(
Table1[[#This Row],[Budget_Sales]]=0,
"",
IF(
Table1[[#This Row],[Budget_Sales]]&gt;0,
(Table1[[#This Row],[Actual_Sales]]-Table1[[#This Row],[Budget_Sales]])/Table1[[#This Row],[Budget_Sales]],
(Table1[[#This Row],[Actual_Sales]]-Table1[[#This Row],[Budget_Sales]])/ABS(Table1[[#This Row],[Budget_Sales]])
)
)</f>
        <v>0.06</v>
      </c>
      <c r="I3046" s="5" t="str">
        <f>IF(Table1[[#This Row],[Sales_Var]]&gt;=0,"Above Budget","Below Budget")</f>
        <v>Above Budget</v>
      </c>
      <c r="J3046">
        <f>Table1[[#This Row],[Actual_Sales]]-(Table1[[#This Row],[COGS]]+Table1[[#This Row],[Expenses]])</f>
        <v>31</v>
      </c>
      <c r="K3046">
        <v>40</v>
      </c>
      <c r="L3046">
        <f>Table1[[#This Row],[Actual_Profit]]-Table1[[#This Row],[Budget_Profit]]</f>
        <v>-9</v>
      </c>
      <c r="M3046" s="5">
        <f>IF(
Table1[[#This Row],[Budget_Profit]]=0,
"",
IF(
Table1[[#This Row],[Budget_Profit]]&gt;0,
(Table1[[#This Row],[Actual_Profit]]-Table1[[#This Row],[Budget_Profit]])/Table1[[#This Row],[Budget_Profit]],
(Table1[[#This Row],[Actual_Profit]]-Table1[[#This Row],[Budget_Profit]])/ABS(Table1[[#This Row],[Budget_Profit]])
)
)</f>
        <v>-0.22500000000000001</v>
      </c>
      <c r="N3046" s="5" t="str">
        <f>IF(Table1[[#This Row],[Profit_Var]]&gt;=0, "Above Budget", "Below Budget")</f>
        <v>Below Budget</v>
      </c>
      <c r="O3046">
        <v>72</v>
      </c>
      <c r="P3046">
        <v>60</v>
      </c>
      <c r="Q3046">
        <f>Table1[[#This Row],[COGS]]-Table1[[#This Row],[Budget_COGS]]</f>
        <v>12</v>
      </c>
      <c r="R3046" s="5">
        <f>IF(
Table1[[#This Row],[Budget_COGS]]=0,
"",
IF(
Table1[[#This Row],[Budget_COGS]]&gt;0,
(Table1[[#This Row],[Budget_COGS]]-Table1[[#This Row],[COGS]]) / Table1[[#This Row],[Budget_COGS]],
(Table1[[#This Row],[Budget_COGS]]-Table1[[#This Row],[COGS]]) / ABS(Table1[[#This Row],[Budget_COGS]])
)
)</f>
        <v>-0.2</v>
      </c>
      <c r="S3046" s="5" t="str">
        <f>IF(Table1[[#This Row],[COGS _Var]]&gt;=0, "Above Budget", "Below Budget")</f>
        <v>Above Budget</v>
      </c>
      <c r="T3046">
        <f>Table1[[#This Row],[Actual_Sales]]-Table1[[#This Row],[COGS]]</f>
        <v>87</v>
      </c>
      <c r="U3046">
        <v>90</v>
      </c>
      <c r="V3046">
        <f>Table1[[#This Row],[Gross_Margin]]-Table1[[#This Row],[Budget_Margin]]</f>
        <v>-3</v>
      </c>
      <c r="W3046" s="5">
        <f>IF(
Table1[[#This Row],[Budget_Margin]]=0,
"",
IF(
Table1[[#This Row],[Budget_Margin]]&gt;0,
(Table1[[#This Row],[Gross_Margin]]-Table1[[#This Row],[Budget_Margin]]) / Table1[[#This Row],[Budget_Margin]],
(Table1[[#This Row],[Gross_Margin]]-Table1[[#This Row],[Budget_Margin]]) / ABS(Table1[[#This Row],[Budget_Margin]])
)
)</f>
        <v>-3.3333333333333333E-2</v>
      </c>
      <c r="X3046" s="5" t="str">
        <f>IF(Table1[[#This Row],[Margin_Var]]&gt;=0, "Above Budget", "Below Budget")</f>
        <v>Below Budget</v>
      </c>
      <c r="Y3046" s="5">
        <f>IFERROR(Table1[[#This Row],[Gross_Margin]]/Table1[[#This Row],[Actual_Sales]],0)</f>
        <v>0.54716981132075471</v>
      </c>
      <c r="Z3046" s="5">
        <f>Table1[[#This Row],[Actual_Profit]]/Table1[[#This Row],[Actual_Sales]]</f>
        <v>0.19496855345911951</v>
      </c>
      <c r="AA3046">
        <v>56</v>
      </c>
      <c r="AB3046" s="5">
        <f>IFERROR(Table1[[#This Row],[Expenses]]/Table1[[#This Row],[Actual_Sales]],0)</f>
        <v>0.3522012578616352</v>
      </c>
      <c r="AC3046">
        <v>27</v>
      </c>
      <c r="AD3046">
        <v>606</v>
      </c>
      <c r="AE3046" s="5">
        <f>IFERROR(Table1[[#This Row],[Inventory]]/Table1[[#This Row],[Actual_Sales]],0)</f>
        <v>3.8113207547169812</v>
      </c>
    </row>
    <row r="3047" spans="1:31" x14ac:dyDescent="0.25">
      <c r="A3047">
        <v>3533</v>
      </c>
      <c r="B3047">
        <v>959</v>
      </c>
      <c r="C3047">
        <v>9</v>
      </c>
      <c r="D3047" s="2">
        <v>40756</v>
      </c>
      <c r="E3047">
        <v>159</v>
      </c>
      <c r="F3047">
        <v>120</v>
      </c>
      <c r="G3047">
        <f>Table1[[#This Row],[Actual_Sales]]-Table1[[#This Row],[Budget_Sales]]</f>
        <v>39</v>
      </c>
      <c r="H3047" s="5">
        <f>IF(
Table1[[#This Row],[Budget_Sales]]=0,
"",
IF(
Table1[[#This Row],[Budget_Sales]]&gt;0,
(Table1[[#This Row],[Actual_Sales]]-Table1[[#This Row],[Budget_Sales]])/Table1[[#This Row],[Budget_Sales]],
(Table1[[#This Row],[Actual_Sales]]-Table1[[#This Row],[Budget_Sales]])/ABS(Table1[[#This Row],[Budget_Sales]])
)
)</f>
        <v>0.32500000000000001</v>
      </c>
      <c r="I3047" s="5" t="str">
        <f>IF(Table1[[#This Row],[Sales_Var]]&gt;=0,"Above Budget","Below Budget")</f>
        <v>Above Budget</v>
      </c>
      <c r="J3047">
        <f>Table1[[#This Row],[Actual_Sales]]-(Table1[[#This Row],[COGS]]+Table1[[#This Row],[Expenses]])</f>
        <v>31</v>
      </c>
      <c r="K3047">
        <v>30</v>
      </c>
      <c r="L3047">
        <f>Table1[[#This Row],[Actual_Profit]]-Table1[[#This Row],[Budget_Profit]]</f>
        <v>1</v>
      </c>
      <c r="M3047" s="5">
        <f>IF(
Table1[[#This Row],[Budget_Profit]]=0,
"",
IF(
Table1[[#This Row],[Budget_Profit]]&gt;0,
(Table1[[#This Row],[Actual_Profit]]-Table1[[#This Row],[Budget_Profit]])/Table1[[#This Row],[Budget_Profit]],
(Table1[[#This Row],[Actual_Profit]]-Table1[[#This Row],[Budget_Profit]])/ABS(Table1[[#This Row],[Budget_Profit]])
)
)</f>
        <v>3.3333333333333333E-2</v>
      </c>
      <c r="N3047" s="5" t="str">
        <f>IF(Table1[[#This Row],[Profit_Var]]&gt;=0, "Above Budget", "Below Budget")</f>
        <v>Above Budget</v>
      </c>
      <c r="O3047">
        <v>72</v>
      </c>
      <c r="P3047">
        <v>50</v>
      </c>
      <c r="Q3047">
        <f>Table1[[#This Row],[COGS]]-Table1[[#This Row],[Budget_COGS]]</f>
        <v>22</v>
      </c>
      <c r="R3047" s="5">
        <f>IF(
Table1[[#This Row],[Budget_COGS]]=0,
"",
IF(
Table1[[#This Row],[Budget_COGS]]&gt;0,
(Table1[[#This Row],[Budget_COGS]]-Table1[[#This Row],[COGS]]) / Table1[[#This Row],[Budget_COGS]],
(Table1[[#This Row],[Budget_COGS]]-Table1[[#This Row],[COGS]]) / ABS(Table1[[#This Row],[Budget_COGS]])
)
)</f>
        <v>-0.44</v>
      </c>
      <c r="S3047" s="5" t="str">
        <f>IF(Table1[[#This Row],[COGS _Var]]&gt;=0, "Above Budget", "Below Budget")</f>
        <v>Above Budget</v>
      </c>
      <c r="T3047">
        <f>Table1[[#This Row],[Actual_Sales]]-Table1[[#This Row],[COGS]]</f>
        <v>87</v>
      </c>
      <c r="U3047">
        <v>70</v>
      </c>
      <c r="V3047">
        <f>Table1[[#This Row],[Gross_Margin]]-Table1[[#This Row],[Budget_Margin]]</f>
        <v>17</v>
      </c>
      <c r="W3047" s="5">
        <f>IF(
Table1[[#This Row],[Budget_Margin]]=0,
"",
IF(
Table1[[#This Row],[Budget_Margin]]&gt;0,
(Table1[[#This Row],[Gross_Margin]]-Table1[[#This Row],[Budget_Margin]]) / Table1[[#This Row],[Budget_Margin]],
(Table1[[#This Row],[Gross_Margin]]-Table1[[#This Row],[Budget_Margin]]) / ABS(Table1[[#This Row],[Budget_Margin]])
)
)</f>
        <v>0.24285714285714285</v>
      </c>
      <c r="X3047" s="5" t="str">
        <f>IF(Table1[[#This Row],[Margin_Var]]&gt;=0, "Above Budget", "Below Budget")</f>
        <v>Above Budget</v>
      </c>
      <c r="Y3047" s="5">
        <f>IFERROR(Table1[[#This Row],[Gross_Margin]]/Table1[[#This Row],[Actual_Sales]],0)</f>
        <v>0.54716981132075471</v>
      </c>
      <c r="Z3047" s="5">
        <f>Table1[[#This Row],[Actual_Profit]]/Table1[[#This Row],[Actual_Sales]]</f>
        <v>0.19496855345911951</v>
      </c>
      <c r="AA3047">
        <v>56</v>
      </c>
      <c r="AB3047" s="5">
        <f>IFERROR(Table1[[#This Row],[Expenses]]/Table1[[#This Row],[Actual_Sales]],0)</f>
        <v>0.3522012578616352</v>
      </c>
      <c r="AC3047">
        <v>27</v>
      </c>
      <c r="AD3047">
        <v>606</v>
      </c>
      <c r="AE3047" s="5">
        <f>IFERROR(Table1[[#This Row],[Inventory]]/Table1[[#This Row],[Actual_Sales]],0)</f>
        <v>3.8113207547169812</v>
      </c>
    </row>
    <row r="3048" spans="1:31" x14ac:dyDescent="0.25">
      <c r="A3048">
        <v>1467</v>
      </c>
      <c r="B3048">
        <v>435</v>
      </c>
      <c r="C3048">
        <v>2</v>
      </c>
      <c r="D3048" s="2">
        <v>40422</v>
      </c>
      <c r="E3048">
        <v>113</v>
      </c>
      <c r="F3048">
        <v>140</v>
      </c>
      <c r="G3048">
        <f>Table1[[#This Row],[Actual_Sales]]-Table1[[#This Row],[Budget_Sales]]</f>
        <v>-27</v>
      </c>
      <c r="H3048" s="5">
        <f>IF(
Table1[[#This Row],[Budget_Sales]]=0,
"",
IF(
Table1[[#This Row],[Budget_Sales]]&gt;0,
(Table1[[#This Row],[Actual_Sales]]-Table1[[#This Row],[Budget_Sales]])/Table1[[#This Row],[Budget_Sales]],
(Table1[[#This Row],[Actual_Sales]]-Table1[[#This Row],[Budget_Sales]])/ABS(Table1[[#This Row],[Budget_Sales]])
)
)</f>
        <v>-0.19285714285714287</v>
      </c>
      <c r="I3048" s="5" t="str">
        <f>IF(Table1[[#This Row],[Sales_Var]]&gt;=0,"Above Budget","Below Budget")</f>
        <v>Below Budget</v>
      </c>
      <c r="J3048">
        <f>Table1[[#This Row],[Actual_Sales]]-(Table1[[#This Row],[COGS]]+Table1[[#This Row],[Expenses]])</f>
        <v>22</v>
      </c>
      <c r="K3048">
        <v>50</v>
      </c>
      <c r="L3048">
        <f>Table1[[#This Row],[Actual_Profit]]-Table1[[#This Row],[Budget_Profit]]</f>
        <v>-28</v>
      </c>
      <c r="M3048" s="5">
        <f>IF(
Table1[[#This Row],[Budget_Profit]]=0,
"",
IF(
Table1[[#This Row],[Budget_Profit]]&gt;0,
(Table1[[#This Row],[Actual_Profit]]-Table1[[#This Row],[Budget_Profit]])/Table1[[#This Row],[Budget_Profit]],
(Table1[[#This Row],[Actual_Profit]]-Table1[[#This Row],[Budget_Profit]])/ABS(Table1[[#This Row],[Budget_Profit]])
)
)</f>
        <v>-0.56000000000000005</v>
      </c>
      <c r="N3048" s="5" t="str">
        <f>IF(Table1[[#This Row],[Profit_Var]]&gt;=0, "Above Budget", "Below Budget")</f>
        <v>Below Budget</v>
      </c>
      <c r="O3048">
        <v>48</v>
      </c>
      <c r="P3048">
        <v>60</v>
      </c>
      <c r="Q3048">
        <f>Table1[[#This Row],[COGS]]-Table1[[#This Row],[Budget_COGS]]</f>
        <v>-12</v>
      </c>
      <c r="R3048" s="5">
        <f>IF(
Table1[[#This Row],[Budget_COGS]]=0,
"",
IF(
Table1[[#This Row],[Budget_COGS]]&gt;0,
(Table1[[#This Row],[Budget_COGS]]-Table1[[#This Row],[COGS]]) / Table1[[#This Row],[Budget_COGS]],
(Table1[[#This Row],[Budget_COGS]]-Table1[[#This Row],[COGS]]) / ABS(Table1[[#This Row],[Budget_COGS]])
)
)</f>
        <v>0.2</v>
      </c>
      <c r="S3048" s="5" t="str">
        <f>IF(Table1[[#This Row],[COGS _Var]]&gt;=0, "Above Budget", "Below Budget")</f>
        <v>Below Budget</v>
      </c>
      <c r="T3048">
        <f>Table1[[#This Row],[Actual_Sales]]-Table1[[#This Row],[COGS]]</f>
        <v>65</v>
      </c>
      <c r="U3048">
        <v>80</v>
      </c>
      <c r="V3048">
        <f>Table1[[#This Row],[Gross_Margin]]-Table1[[#This Row],[Budget_Margin]]</f>
        <v>-15</v>
      </c>
      <c r="W3048" s="5">
        <f>IF(
Table1[[#This Row],[Budget_Margin]]=0,
"",
IF(
Table1[[#This Row],[Budget_Margin]]&gt;0,
(Table1[[#This Row],[Gross_Margin]]-Table1[[#This Row],[Budget_Margin]]) / Table1[[#This Row],[Budget_Margin]],
(Table1[[#This Row],[Gross_Margin]]-Table1[[#This Row],[Budget_Margin]]) / ABS(Table1[[#This Row],[Budget_Margin]])
)
)</f>
        <v>-0.1875</v>
      </c>
      <c r="X3048" s="5" t="str">
        <f>IF(Table1[[#This Row],[Margin_Var]]&gt;=0, "Above Budget", "Below Budget")</f>
        <v>Below Budget</v>
      </c>
      <c r="Y3048" s="5">
        <f>IFERROR(Table1[[#This Row],[Gross_Margin]]/Table1[[#This Row],[Actual_Sales]],0)</f>
        <v>0.5752212389380531</v>
      </c>
      <c r="Z3048" s="5">
        <f>Table1[[#This Row],[Actual_Profit]]/Table1[[#This Row],[Actual_Sales]]</f>
        <v>0.19469026548672566</v>
      </c>
      <c r="AA3048">
        <v>43</v>
      </c>
      <c r="AB3048" s="5">
        <f>IFERROR(Table1[[#This Row],[Expenses]]/Table1[[#This Row],[Actual_Sales]],0)</f>
        <v>0.38053097345132741</v>
      </c>
      <c r="AC3048">
        <v>15</v>
      </c>
      <c r="AD3048">
        <v>380</v>
      </c>
      <c r="AE3048" s="5">
        <f>IFERROR(Table1[[#This Row],[Inventory]]/Table1[[#This Row],[Actual_Sales]],0)</f>
        <v>3.3628318584070795</v>
      </c>
    </row>
    <row r="3049" spans="1:31" x14ac:dyDescent="0.25">
      <c r="A3049">
        <v>768</v>
      </c>
      <c r="B3049">
        <v>435</v>
      </c>
      <c r="C3049">
        <v>2</v>
      </c>
      <c r="D3049" s="2">
        <v>40299</v>
      </c>
      <c r="E3049">
        <v>113</v>
      </c>
      <c r="F3049">
        <v>140</v>
      </c>
      <c r="G3049">
        <f>Table1[[#This Row],[Actual_Sales]]-Table1[[#This Row],[Budget_Sales]]</f>
        <v>-27</v>
      </c>
      <c r="H3049" s="5">
        <f>IF(
Table1[[#This Row],[Budget_Sales]]=0,
"",
IF(
Table1[[#This Row],[Budget_Sales]]&gt;0,
(Table1[[#This Row],[Actual_Sales]]-Table1[[#This Row],[Budget_Sales]])/Table1[[#This Row],[Budget_Sales]],
(Table1[[#This Row],[Actual_Sales]]-Table1[[#This Row],[Budget_Sales]])/ABS(Table1[[#This Row],[Budget_Sales]])
)
)</f>
        <v>-0.19285714285714287</v>
      </c>
      <c r="I3049" s="5" t="str">
        <f>IF(Table1[[#This Row],[Sales_Var]]&gt;=0,"Above Budget","Below Budget")</f>
        <v>Below Budget</v>
      </c>
      <c r="J3049">
        <f>Table1[[#This Row],[Actual_Sales]]-(Table1[[#This Row],[COGS]]+Table1[[#This Row],[Expenses]])</f>
        <v>22</v>
      </c>
      <c r="K3049">
        <v>50</v>
      </c>
      <c r="L3049">
        <f>Table1[[#This Row],[Actual_Profit]]-Table1[[#This Row],[Budget_Profit]]</f>
        <v>-28</v>
      </c>
      <c r="M3049" s="5">
        <f>IF(
Table1[[#This Row],[Budget_Profit]]=0,
"",
IF(
Table1[[#This Row],[Budget_Profit]]&gt;0,
(Table1[[#This Row],[Actual_Profit]]-Table1[[#This Row],[Budget_Profit]])/Table1[[#This Row],[Budget_Profit]],
(Table1[[#This Row],[Actual_Profit]]-Table1[[#This Row],[Budget_Profit]])/ABS(Table1[[#This Row],[Budget_Profit]])
)
)</f>
        <v>-0.56000000000000005</v>
      </c>
      <c r="N3049" s="5" t="str">
        <f>IF(Table1[[#This Row],[Profit_Var]]&gt;=0, "Above Budget", "Below Budget")</f>
        <v>Below Budget</v>
      </c>
      <c r="O3049">
        <v>48</v>
      </c>
      <c r="P3049">
        <v>60</v>
      </c>
      <c r="Q3049">
        <f>Table1[[#This Row],[COGS]]-Table1[[#This Row],[Budget_COGS]]</f>
        <v>-12</v>
      </c>
      <c r="R3049" s="5">
        <f>IF(
Table1[[#This Row],[Budget_COGS]]=0,
"",
IF(
Table1[[#This Row],[Budget_COGS]]&gt;0,
(Table1[[#This Row],[Budget_COGS]]-Table1[[#This Row],[COGS]]) / Table1[[#This Row],[Budget_COGS]],
(Table1[[#This Row],[Budget_COGS]]-Table1[[#This Row],[COGS]]) / ABS(Table1[[#This Row],[Budget_COGS]])
)
)</f>
        <v>0.2</v>
      </c>
      <c r="S3049" s="5" t="str">
        <f>IF(Table1[[#This Row],[COGS _Var]]&gt;=0, "Above Budget", "Below Budget")</f>
        <v>Below Budget</v>
      </c>
      <c r="T3049">
        <f>Table1[[#This Row],[Actual_Sales]]-Table1[[#This Row],[COGS]]</f>
        <v>65</v>
      </c>
      <c r="U3049">
        <v>80</v>
      </c>
      <c r="V3049">
        <f>Table1[[#This Row],[Gross_Margin]]-Table1[[#This Row],[Budget_Margin]]</f>
        <v>-15</v>
      </c>
      <c r="W3049" s="5">
        <f>IF(
Table1[[#This Row],[Budget_Margin]]=0,
"",
IF(
Table1[[#This Row],[Budget_Margin]]&gt;0,
(Table1[[#This Row],[Gross_Margin]]-Table1[[#This Row],[Budget_Margin]]) / Table1[[#This Row],[Budget_Margin]],
(Table1[[#This Row],[Gross_Margin]]-Table1[[#This Row],[Budget_Margin]]) / ABS(Table1[[#This Row],[Budget_Margin]])
)
)</f>
        <v>-0.1875</v>
      </c>
      <c r="X3049" s="5" t="str">
        <f>IF(Table1[[#This Row],[Margin_Var]]&gt;=0, "Above Budget", "Below Budget")</f>
        <v>Below Budget</v>
      </c>
      <c r="Y3049" s="5">
        <f>IFERROR(Table1[[#This Row],[Gross_Margin]]/Table1[[#This Row],[Actual_Sales]],0)</f>
        <v>0.5752212389380531</v>
      </c>
      <c r="Z3049" s="5">
        <f>Table1[[#This Row],[Actual_Profit]]/Table1[[#This Row],[Actual_Sales]]</f>
        <v>0.19469026548672566</v>
      </c>
      <c r="AA3049">
        <v>43</v>
      </c>
      <c r="AB3049" s="5">
        <f>IFERROR(Table1[[#This Row],[Expenses]]/Table1[[#This Row],[Actual_Sales]],0)</f>
        <v>0.38053097345132741</v>
      </c>
      <c r="AC3049">
        <v>15</v>
      </c>
      <c r="AD3049">
        <v>334</v>
      </c>
      <c r="AE3049" s="5">
        <f>IFERROR(Table1[[#This Row],[Inventory]]/Table1[[#This Row],[Actual_Sales]],0)</f>
        <v>2.9557522123893807</v>
      </c>
    </row>
    <row r="3050" spans="1:31" x14ac:dyDescent="0.25">
      <c r="A3050">
        <v>709</v>
      </c>
      <c r="B3050">
        <v>203</v>
      </c>
      <c r="C3050">
        <v>6</v>
      </c>
      <c r="D3050" s="2">
        <v>40299</v>
      </c>
      <c r="E3050">
        <v>113</v>
      </c>
      <c r="F3050">
        <v>110</v>
      </c>
      <c r="G3050">
        <f>Table1[[#This Row],[Actual_Sales]]-Table1[[#This Row],[Budget_Sales]]</f>
        <v>3</v>
      </c>
      <c r="H3050" s="5">
        <f>IF(
Table1[[#This Row],[Budget_Sales]]=0,
"",
IF(
Table1[[#This Row],[Budget_Sales]]&gt;0,
(Table1[[#This Row],[Actual_Sales]]-Table1[[#This Row],[Budget_Sales]])/Table1[[#This Row],[Budget_Sales]],
(Table1[[#This Row],[Actual_Sales]]-Table1[[#This Row],[Budget_Sales]])/ABS(Table1[[#This Row],[Budget_Sales]])
)
)</f>
        <v>2.7272727272727271E-2</v>
      </c>
      <c r="I3050" s="5" t="str">
        <f>IF(Table1[[#This Row],[Sales_Var]]&gt;=0,"Above Budget","Below Budget")</f>
        <v>Above Budget</v>
      </c>
      <c r="J3050">
        <f>Table1[[#This Row],[Actual_Sales]]-(Table1[[#This Row],[COGS]]+Table1[[#This Row],[Expenses]])</f>
        <v>22</v>
      </c>
      <c r="K3050">
        <v>40</v>
      </c>
      <c r="L3050">
        <f>Table1[[#This Row],[Actual_Profit]]-Table1[[#This Row],[Budget_Profit]]</f>
        <v>-18</v>
      </c>
      <c r="M3050" s="5">
        <f>IF(
Table1[[#This Row],[Budget_Profit]]=0,
"",
IF(
Table1[[#This Row],[Budget_Profit]]&gt;0,
(Table1[[#This Row],[Actual_Profit]]-Table1[[#This Row],[Budget_Profit]])/Table1[[#This Row],[Budget_Profit]],
(Table1[[#This Row],[Actual_Profit]]-Table1[[#This Row],[Budget_Profit]])/ABS(Table1[[#This Row],[Budget_Profit]])
)
)</f>
        <v>-0.45</v>
      </c>
      <c r="N3050" s="5" t="str">
        <f>IF(Table1[[#This Row],[Profit_Var]]&gt;=0, "Above Budget", "Below Budget")</f>
        <v>Below Budget</v>
      </c>
      <c r="O3050">
        <v>48</v>
      </c>
      <c r="P3050">
        <v>40</v>
      </c>
      <c r="Q3050">
        <f>Table1[[#This Row],[COGS]]-Table1[[#This Row],[Budget_COGS]]</f>
        <v>8</v>
      </c>
      <c r="R3050" s="5">
        <f>IF(
Table1[[#This Row],[Budget_COGS]]=0,
"",
IF(
Table1[[#This Row],[Budget_COGS]]&gt;0,
(Table1[[#This Row],[Budget_COGS]]-Table1[[#This Row],[COGS]]) / Table1[[#This Row],[Budget_COGS]],
(Table1[[#This Row],[Budget_COGS]]-Table1[[#This Row],[COGS]]) / ABS(Table1[[#This Row],[Budget_COGS]])
)
)</f>
        <v>-0.2</v>
      </c>
      <c r="S3050" s="5" t="str">
        <f>IF(Table1[[#This Row],[COGS _Var]]&gt;=0, "Above Budget", "Below Budget")</f>
        <v>Above Budget</v>
      </c>
      <c r="T3050">
        <f>Table1[[#This Row],[Actual_Sales]]-Table1[[#This Row],[COGS]]</f>
        <v>65</v>
      </c>
      <c r="U3050">
        <v>70</v>
      </c>
      <c r="V3050">
        <f>Table1[[#This Row],[Gross_Margin]]-Table1[[#This Row],[Budget_Margin]]</f>
        <v>-5</v>
      </c>
      <c r="W3050" s="5">
        <f>IF(
Table1[[#This Row],[Budget_Margin]]=0,
"",
IF(
Table1[[#This Row],[Budget_Margin]]&gt;0,
(Table1[[#This Row],[Gross_Margin]]-Table1[[#This Row],[Budget_Margin]]) / Table1[[#This Row],[Budget_Margin]],
(Table1[[#This Row],[Gross_Margin]]-Table1[[#This Row],[Budget_Margin]]) / ABS(Table1[[#This Row],[Budget_Margin]])
)
)</f>
        <v>-7.1428571428571425E-2</v>
      </c>
      <c r="X3050" s="5" t="str">
        <f>IF(Table1[[#This Row],[Margin_Var]]&gt;=0, "Above Budget", "Below Budget")</f>
        <v>Below Budget</v>
      </c>
      <c r="Y3050" s="5">
        <f>IFERROR(Table1[[#This Row],[Gross_Margin]]/Table1[[#This Row],[Actual_Sales]],0)</f>
        <v>0.5752212389380531</v>
      </c>
      <c r="Z3050" s="5">
        <f>Table1[[#This Row],[Actual_Profit]]/Table1[[#This Row],[Actual_Sales]]</f>
        <v>0.19469026548672566</v>
      </c>
      <c r="AA3050">
        <v>43</v>
      </c>
      <c r="AB3050" s="5">
        <f>IFERROR(Table1[[#This Row],[Expenses]]/Table1[[#This Row],[Actual_Sales]],0)</f>
        <v>0.38053097345132741</v>
      </c>
      <c r="AC3050">
        <v>15</v>
      </c>
      <c r="AD3050">
        <v>334</v>
      </c>
      <c r="AE3050" s="5">
        <f>IFERROR(Table1[[#This Row],[Inventory]]/Table1[[#This Row],[Actual_Sales]],0)</f>
        <v>2.9557522123893807</v>
      </c>
    </row>
    <row r="3051" spans="1:31" x14ac:dyDescent="0.25">
      <c r="A3051">
        <v>3740</v>
      </c>
      <c r="B3051">
        <v>314</v>
      </c>
      <c r="C3051">
        <v>11</v>
      </c>
      <c r="D3051" s="2">
        <v>40817</v>
      </c>
      <c r="E3051">
        <v>98</v>
      </c>
      <c r="F3051">
        <v>60</v>
      </c>
      <c r="G3051">
        <f>Table1[[#This Row],[Actual_Sales]]-Table1[[#This Row],[Budget_Sales]]</f>
        <v>38</v>
      </c>
      <c r="H3051" s="5">
        <f>IF(
Table1[[#This Row],[Budget_Sales]]=0,
"",
IF(
Table1[[#This Row],[Budget_Sales]]&gt;0,
(Table1[[#This Row],[Actual_Sales]]-Table1[[#This Row],[Budget_Sales]])/Table1[[#This Row],[Budget_Sales]],
(Table1[[#This Row],[Actual_Sales]]-Table1[[#This Row],[Budget_Sales]])/ABS(Table1[[#This Row],[Budget_Sales]])
)
)</f>
        <v>0.6333333333333333</v>
      </c>
      <c r="I3051" s="5" t="str">
        <f>IF(Table1[[#This Row],[Sales_Var]]&gt;=0,"Above Budget","Below Budget")</f>
        <v>Above Budget</v>
      </c>
      <c r="J3051">
        <f>Table1[[#This Row],[Actual_Sales]]-(Table1[[#This Row],[COGS]]+Table1[[#This Row],[Expenses]])</f>
        <v>19</v>
      </c>
      <c r="K3051">
        <v>30</v>
      </c>
      <c r="L3051">
        <f>Table1[[#This Row],[Actual_Profit]]-Table1[[#This Row],[Budget_Profit]]</f>
        <v>-11</v>
      </c>
      <c r="M3051" s="5">
        <f>IF(
Table1[[#This Row],[Budget_Profit]]=0,
"",
IF(
Table1[[#This Row],[Budget_Profit]]&gt;0,
(Table1[[#This Row],[Actual_Profit]]-Table1[[#This Row],[Budget_Profit]])/Table1[[#This Row],[Budget_Profit]],
(Table1[[#This Row],[Actual_Profit]]-Table1[[#This Row],[Budget_Profit]])/ABS(Table1[[#This Row],[Budget_Profit]])
)
)</f>
        <v>-0.36666666666666664</v>
      </c>
      <c r="N3051" s="5" t="str">
        <f>IF(Table1[[#This Row],[Profit_Var]]&gt;=0, "Above Budget", "Below Budget")</f>
        <v>Below Budget</v>
      </c>
      <c r="O3051">
        <v>39</v>
      </c>
      <c r="P3051">
        <v>20</v>
      </c>
      <c r="Q3051">
        <f>Table1[[#This Row],[COGS]]-Table1[[#This Row],[Budget_COGS]]</f>
        <v>19</v>
      </c>
      <c r="R3051" s="5">
        <f>IF(
Table1[[#This Row],[Budget_COGS]]=0,
"",
IF(
Table1[[#This Row],[Budget_COGS]]&gt;0,
(Table1[[#This Row],[Budget_COGS]]-Table1[[#This Row],[COGS]]) / Table1[[#This Row],[Budget_COGS]],
(Table1[[#This Row],[Budget_COGS]]-Table1[[#This Row],[COGS]]) / ABS(Table1[[#This Row],[Budget_COGS]])
)
)</f>
        <v>-0.95</v>
      </c>
      <c r="S3051" s="5" t="str">
        <f>IF(Table1[[#This Row],[COGS _Var]]&gt;=0, "Above Budget", "Below Budget")</f>
        <v>Above Budget</v>
      </c>
      <c r="T3051">
        <f>Table1[[#This Row],[Actual_Sales]]-Table1[[#This Row],[COGS]]</f>
        <v>59</v>
      </c>
      <c r="U3051">
        <v>40</v>
      </c>
      <c r="V3051">
        <f>Table1[[#This Row],[Gross_Margin]]-Table1[[#This Row],[Budget_Margin]]</f>
        <v>19</v>
      </c>
      <c r="W3051" s="5">
        <f>IF(
Table1[[#This Row],[Budget_Margin]]=0,
"",
IF(
Table1[[#This Row],[Budget_Margin]]&gt;0,
(Table1[[#This Row],[Gross_Margin]]-Table1[[#This Row],[Budget_Margin]]) / Table1[[#This Row],[Budget_Margin]],
(Table1[[#This Row],[Gross_Margin]]-Table1[[#This Row],[Budget_Margin]]) / ABS(Table1[[#This Row],[Budget_Margin]])
)
)</f>
        <v>0.47499999999999998</v>
      </c>
      <c r="X3051" s="5" t="str">
        <f>IF(Table1[[#This Row],[Margin_Var]]&gt;=0, "Above Budget", "Below Budget")</f>
        <v>Above Budget</v>
      </c>
      <c r="Y3051" s="5">
        <f>IFERROR(Table1[[#This Row],[Gross_Margin]]/Table1[[#This Row],[Actual_Sales]],0)</f>
        <v>0.60204081632653061</v>
      </c>
      <c r="Z3051" s="5">
        <f>Table1[[#This Row],[Actual_Profit]]/Table1[[#This Row],[Actual_Sales]]</f>
        <v>0.19387755102040816</v>
      </c>
      <c r="AA3051">
        <v>40</v>
      </c>
      <c r="AB3051" s="5">
        <f>IFERROR(Table1[[#This Row],[Expenses]]/Table1[[#This Row],[Actual_Sales]],0)</f>
        <v>0.40816326530612246</v>
      </c>
      <c r="AC3051">
        <v>12</v>
      </c>
      <c r="AD3051">
        <v>244</v>
      </c>
      <c r="AE3051" s="5">
        <f>IFERROR(Table1[[#This Row],[Inventory]]/Table1[[#This Row],[Actual_Sales]],0)</f>
        <v>2.489795918367347</v>
      </c>
    </row>
    <row r="3052" spans="1:31" x14ac:dyDescent="0.25">
      <c r="A3052">
        <v>2185</v>
      </c>
      <c r="B3052">
        <v>503</v>
      </c>
      <c r="C3052">
        <v>4</v>
      </c>
      <c r="D3052" s="2">
        <v>40544</v>
      </c>
      <c r="E3052">
        <v>145</v>
      </c>
      <c r="F3052">
        <v>120</v>
      </c>
      <c r="G3052">
        <f>Table1[[#This Row],[Actual_Sales]]-Table1[[#This Row],[Budget_Sales]]</f>
        <v>25</v>
      </c>
      <c r="H3052" s="5">
        <f>IF(
Table1[[#This Row],[Budget_Sales]]=0,
"",
IF(
Table1[[#This Row],[Budget_Sales]]&gt;0,
(Table1[[#This Row],[Actual_Sales]]-Table1[[#This Row],[Budget_Sales]])/Table1[[#This Row],[Budget_Sales]],
(Table1[[#This Row],[Actual_Sales]]-Table1[[#This Row],[Budget_Sales]])/ABS(Table1[[#This Row],[Budget_Sales]])
)
)</f>
        <v>0.20833333333333334</v>
      </c>
      <c r="I3052" s="5" t="str">
        <f>IF(Table1[[#This Row],[Sales_Var]]&gt;=0,"Above Budget","Below Budget")</f>
        <v>Above Budget</v>
      </c>
      <c r="J3052">
        <f>Table1[[#This Row],[Actual_Sales]]-(Table1[[#This Row],[COGS]]+Table1[[#This Row],[Expenses]])</f>
        <v>28</v>
      </c>
      <c r="K3052">
        <v>20</v>
      </c>
      <c r="L3052">
        <f>Table1[[#This Row],[Actual_Profit]]-Table1[[#This Row],[Budget_Profit]]</f>
        <v>8</v>
      </c>
      <c r="M3052" s="5">
        <f>IF(
Table1[[#This Row],[Budget_Profit]]=0,
"",
IF(
Table1[[#This Row],[Budget_Profit]]&gt;0,
(Table1[[#This Row],[Actual_Profit]]-Table1[[#This Row],[Budget_Profit]])/Table1[[#This Row],[Budget_Profit]],
(Table1[[#This Row],[Actual_Profit]]-Table1[[#This Row],[Budget_Profit]])/ABS(Table1[[#This Row],[Budget_Profit]])
)
)</f>
        <v>0.4</v>
      </c>
      <c r="N3052" s="5" t="str">
        <f>IF(Table1[[#This Row],[Profit_Var]]&gt;=0, "Above Budget", "Below Budget")</f>
        <v>Above Budget</v>
      </c>
      <c r="O3052">
        <v>58</v>
      </c>
      <c r="P3052">
        <v>50</v>
      </c>
      <c r="Q3052">
        <f>Table1[[#This Row],[COGS]]-Table1[[#This Row],[Budget_COGS]]</f>
        <v>8</v>
      </c>
      <c r="R3052" s="5">
        <f>IF(
Table1[[#This Row],[Budget_COGS]]=0,
"",
IF(
Table1[[#This Row],[Budget_COGS]]&gt;0,
(Table1[[#This Row],[Budget_COGS]]-Table1[[#This Row],[COGS]]) / Table1[[#This Row],[Budget_COGS]],
(Table1[[#This Row],[Budget_COGS]]-Table1[[#This Row],[COGS]]) / ABS(Table1[[#This Row],[Budget_COGS]])
)
)</f>
        <v>-0.16</v>
      </c>
      <c r="S3052" s="5" t="str">
        <f>IF(Table1[[#This Row],[COGS _Var]]&gt;=0, "Above Budget", "Below Budget")</f>
        <v>Above Budget</v>
      </c>
      <c r="T3052">
        <f>Table1[[#This Row],[Actual_Sales]]-Table1[[#This Row],[COGS]]</f>
        <v>87</v>
      </c>
      <c r="U3052">
        <v>70</v>
      </c>
      <c r="V3052">
        <f>Table1[[#This Row],[Gross_Margin]]-Table1[[#This Row],[Budget_Margin]]</f>
        <v>17</v>
      </c>
      <c r="W3052" s="5">
        <f>IF(
Table1[[#This Row],[Budget_Margin]]=0,
"",
IF(
Table1[[#This Row],[Budget_Margin]]&gt;0,
(Table1[[#This Row],[Gross_Margin]]-Table1[[#This Row],[Budget_Margin]]) / Table1[[#This Row],[Budget_Margin]],
(Table1[[#This Row],[Gross_Margin]]-Table1[[#This Row],[Budget_Margin]]) / ABS(Table1[[#This Row],[Budget_Margin]])
)
)</f>
        <v>0.24285714285714285</v>
      </c>
      <c r="X3052" s="5" t="str">
        <f>IF(Table1[[#This Row],[Margin_Var]]&gt;=0, "Above Budget", "Below Budget")</f>
        <v>Above Budget</v>
      </c>
      <c r="Y3052" s="5">
        <f>IFERROR(Table1[[#This Row],[Gross_Margin]]/Table1[[#This Row],[Actual_Sales]],0)</f>
        <v>0.6</v>
      </c>
      <c r="Z3052" s="5">
        <f>Table1[[#This Row],[Actual_Profit]]/Table1[[#This Row],[Actual_Sales]]</f>
        <v>0.19310344827586207</v>
      </c>
      <c r="AA3052">
        <v>59</v>
      </c>
      <c r="AB3052" s="5">
        <f>IFERROR(Table1[[#This Row],[Expenses]]/Table1[[#This Row],[Actual_Sales]],0)</f>
        <v>0.40689655172413791</v>
      </c>
      <c r="AC3052">
        <v>22</v>
      </c>
      <c r="AD3052">
        <v>338</v>
      </c>
      <c r="AE3052" s="5">
        <f>IFERROR(Table1[[#This Row],[Inventory]]/Table1[[#This Row],[Actual_Sales]],0)</f>
        <v>2.3310344827586209</v>
      </c>
    </row>
    <row r="3053" spans="1:31" x14ac:dyDescent="0.25">
      <c r="A3053">
        <v>2293</v>
      </c>
      <c r="B3053">
        <v>937</v>
      </c>
      <c r="C3053">
        <v>6</v>
      </c>
      <c r="D3053" s="2">
        <v>40544</v>
      </c>
      <c r="E3053">
        <v>145</v>
      </c>
      <c r="F3053">
        <v>150</v>
      </c>
      <c r="G3053">
        <f>Table1[[#This Row],[Actual_Sales]]-Table1[[#This Row],[Budget_Sales]]</f>
        <v>-5</v>
      </c>
      <c r="H3053" s="5">
        <f>IF(
Table1[[#This Row],[Budget_Sales]]=0,
"",
IF(
Table1[[#This Row],[Budget_Sales]]&gt;0,
(Table1[[#This Row],[Actual_Sales]]-Table1[[#This Row],[Budget_Sales]])/Table1[[#This Row],[Budget_Sales]],
(Table1[[#This Row],[Actual_Sales]]-Table1[[#This Row],[Budget_Sales]])/ABS(Table1[[#This Row],[Budget_Sales]])
)
)</f>
        <v>-3.3333333333333333E-2</v>
      </c>
      <c r="I3053" s="5" t="str">
        <f>IF(Table1[[#This Row],[Sales_Var]]&gt;=0,"Above Budget","Below Budget")</f>
        <v>Below Budget</v>
      </c>
      <c r="J3053">
        <f>Table1[[#This Row],[Actual_Sales]]-(Table1[[#This Row],[COGS]]+Table1[[#This Row],[Expenses]])</f>
        <v>28</v>
      </c>
      <c r="K3053">
        <v>40</v>
      </c>
      <c r="L3053">
        <f>Table1[[#This Row],[Actual_Profit]]-Table1[[#This Row],[Budget_Profit]]</f>
        <v>-12</v>
      </c>
      <c r="M3053" s="5">
        <f>IF(
Table1[[#This Row],[Budget_Profit]]=0,
"",
IF(
Table1[[#This Row],[Budget_Profit]]&gt;0,
(Table1[[#This Row],[Actual_Profit]]-Table1[[#This Row],[Budget_Profit]])/Table1[[#This Row],[Budget_Profit]],
(Table1[[#This Row],[Actual_Profit]]-Table1[[#This Row],[Budget_Profit]])/ABS(Table1[[#This Row],[Budget_Profit]])
)
)</f>
        <v>-0.3</v>
      </c>
      <c r="N3053" s="5" t="str">
        <f>IF(Table1[[#This Row],[Profit_Var]]&gt;=0, "Above Budget", "Below Budget")</f>
        <v>Below Budget</v>
      </c>
      <c r="O3053">
        <v>58</v>
      </c>
      <c r="P3053">
        <v>60</v>
      </c>
      <c r="Q3053">
        <f>Table1[[#This Row],[COGS]]-Table1[[#This Row],[Budget_COGS]]</f>
        <v>-2</v>
      </c>
      <c r="R3053" s="5">
        <f>IF(
Table1[[#This Row],[Budget_COGS]]=0,
"",
IF(
Table1[[#This Row],[Budget_COGS]]&gt;0,
(Table1[[#This Row],[Budget_COGS]]-Table1[[#This Row],[COGS]]) / Table1[[#This Row],[Budget_COGS]],
(Table1[[#This Row],[Budget_COGS]]-Table1[[#This Row],[COGS]]) / ABS(Table1[[#This Row],[Budget_COGS]])
)
)</f>
        <v>3.3333333333333333E-2</v>
      </c>
      <c r="S3053" s="5" t="str">
        <f>IF(Table1[[#This Row],[COGS _Var]]&gt;=0, "Above Budget", "Below Budget")</f>
        <v>Below Budget</v>
      </c>
      <c r="T3053">
        <f>Table1[[#This Row],[Actual_Sales]]-Table1[[#This Row],[COGS]]</f>
        <v>87</v>
      </c>
      <c r="U3053">
        <v>90</v>
      </c>
      <c r="V3053">
        <f>Table1[[#This Row],[Gross_Margin]]-Table1[[#This Row],[Budget_Margin]]</f>
        <v>-3</v>
      </c>
      <c r="W3053" s="5">
        <f>IF(
Table1[[#This Row],[Budget_Margin]]=0,
"",
IF(
Table1[[#This Row],[Budget_Margin]]&gt;0,
(Table1[[#This Row],[Gross_Margin]]-Table1[[#This Row],[Budget_Margin]]) / Table1[[#This Row],[Budget_Margin]],
(Table1[[#This Row],[Gross_Margin]]-Table1[[#This Row],[Budget_Margin]]) / ABS(Table1[[#This Row],[Budget_Margin]])
)
)</f>
        <v>-3.3333333333333333E-2</v>
      </c>
      <c r="X3053" s="5" t="str">
        <f>IF(Table1[[#This Row],[Margin_Var]]&gt;=0, "Above Budget", "Below Budget")</f>
        <v>Below Budget</v>
      </c>
      <c r="Y3053" s="5">
        <f>IFERROR(Table1[[#This Row],[Gross_Margin]]/Table1[[#This Row],[Actual_Sales]],0)</f>
        <v>0.6</v>
      </c>
      <c r="Z3053" s="5">
        <f>Table1[[#This Row],[Actual_Profit]]/Table1[[#This Row],[Actual_Sales]]</f>
        <v>0.19310344827586207</v>
      </c>
      <c r="AA3053">
        <v>59</v>
      </c>
      <c r="AB3053" s="5">
        <f>IFERROR(Table1[[#This Row],[Expenses]]/Table1[[#This Row],[Actual_Sales]],0)</f>
        <v>0.40689655172413791</v>
      </c>
      <c r="AC3053">
        <v>22</v>
      </c>
      <c r="AD3053">
        <v>338</v>
      </c>
      <c r="AE3053" s="5">
        <f>IFERROR(Table1[[#This Row],[Inventory]]/Table1[[#This Row],[Actual_Sales]],0)</f>
        <v>2.3310344827586209</v>
      </c>
    </row>
    <row r="3054" spans="1:31" x14ac:dyDescent="0.25">
      <c r="A3054">
        <v>3430</v>
      </c>
      <c r="B3054">
        <v>505</v>
      </c>
      <c r="C3054">
        <v>6</v>
      </c>
      <c r="D3054" s="2">
        <v>40756</v>
      </c>
      <c r="E3054">
        <v>104</v>
      </c>
      <c r="F3054">
        <v>90</v>
      </c>
      <c r="G3054">
        <f>Table1[[#This Row],[Actual_Sales]]-Table1[[#This Row],[Budget_Sales]]</f>
        <v>14</v>
      </c>
      <c r="H3054" s="5">
        <f>IF(
Table1[[#This Row],[Budget_Sales]]=0,
"",
IF(
Table1[[#This Row],[Budget_Sales]]&gt;0,
(Table1[[#This Row],[Actual_Sales]]-Table1[[#This Row],[Budget_Sales]])/Table1[[#This Row],[Budget_Sales]],
(Table1[[#This Row],[Actual_Sales]]-Table1[[#This Row],[Budget_Sales]])/ABS(Table1[[#This Row],[Budget_Sales]])
)
)</f>
        <v>0.15555555555555556</v>
      </c>
      <c r="I3054" s="5" t="str">
        <f>IF(Table1[[#This Row],[Sales_Var]]&gt;=0,"Above Budget","Below Budget")</f>
        <v>Above Budget</v>
      </c>
      <c r="J3054">
        <f>Table1[[#This Row],[Actual_Sales]]-(Table1[[#This Row],[COGS]]+Table1[[#This Row],[Expenses]])</f>
        <v>20</v>
      </c>
      <c r="K3054">
        <v>30</v>
      </c>
      <c r="L3054">
        <f>Table1[[#This Row],[Actual_Profit]]-Table1[[#This Row],[Budget_Profit]]</f>
        <v>-10</v>
      </c>
      <c r="M3054" s="5">
        <f>IF(
Table1[[#This Row],[Budget_Profit]]=0,
"",
IF(
Table1[[#This Row],[Budget_Profit]]&gt;0,
(Table1[[#This Row],[Actual_Profit]]-Table1[[#This Row],[Budget_Profit]])/Table1[[#This Row],[Budget_Profit]],
(Table1[[#This Row],[Actual_Profit]]-Table1[[#This Row],[Budget_Profit]])/ABS(Table1[[#This Row],[Budget_Profit]])
)
)</f>
        <v>-0.33333333333333331</v>
      </c>
      <c r="N3054" s="5" t="str">
        <f>IF(Table1[[#This Row],[Profit_Var]]&gt;=0, "Above Budget", "Below Budget")</f>
        <v>Below Budget</v>
      </c>
      <c r="O3054">
        <v>45</v>
      </c>
      <c r="P3054">
        <v>30</v>
      </c>
      <c r="Q3054">
        <f>Table1[[#This Row],[COGS]]-Table1[[#This Row],[Budget_COGS]]</f>
        <v>15</v>
      </c>
      <c r="R3054" s="5">
        <f>IF(
Table1[[#This Row],[Budget_COGS]]=0,
"",
IF(
Table1[[#This Row],[Budget_COGS]]&gt;0,
(Table1[[#This Row],[Budget_COGS]]-Table1[[#This Row],[COGS]]) / Table1[[#This Row],[Budget_COGS]],
(Table1[[#This Row],[Budget_COGS]]-Table1[[#This Row],[COGS]]) / ABS(Table1[[#This Row],[Budget_COGS]])
)
)</f>
        <v>-0.5</v>
      </c>
      <c r="S3054" s="5" t="str">
        <f>IF(Table1[[#This Row],[COGS _Var]]&gt;=0, "Above Budget", "Below Budget")</f>
        <v>Above Budget</v>
      </c>
      <c r="T3054">
        <f>Table1[[#This Row],[Actual_Sales]]-Table1[[#This Row],[COGS]]</f>
        <v>59</v>
      </c>
      <c r="U3054">
        <v>60</v>
      </c>
      <c r="V3054">
        <f>Table1[[#This Row],[Gross_Margin]]-Table1[[#This Row],[Budget_Margin]]</f>
        <v>-1</v>
      </c>
      <c r="W3054" s="5">
        <f>IF(
Table1[[#This Row],[Budget_Margin]]=0,
"",
IF(
Table1[[#This Row],[Budget_Margin]]&gt;0,
(Table1[[#This Row],[Gross_Margin]]-Table1[[#This Row],[Budget_Margin]]) / Table1[[#This Row],[Budget_Margin]],
(Table1[[#This Row],[Gross_Margin]]-Table1[[#This Row],[Budget_Margin]]) / ABS(Table1[[#This Row],[Budget_Margin]])
)
)</f>
        <v>-1.6666666666666666E-2</v>
      </c>
      <c r="X3054" s="5" t="str">
        <f>IF(Table1[[#This Row],[Margin_Var]]&gt;=0, "Above Budget", "Below Budget")</f>
        <v>Below Budget</v>
      </c>
      <c r="Y3054" s="5">
        <f>IFERROR(Table1[[#This Row],[Gross_Margin]]/Table1[[#This Row],[Actual_Sales]],0)</f>
        <v>0.56730769230769229</v>
      </c>
      <c r="Z3054" s="5">
        <f>Table1[[#This Row],[Actual_Profit]]/Table1[[#This Row],[Actual_Sales]]</f>
        <v>0.19230769230769232</v>
      </c>
      <c r="AA3054">
        <v>39</v>
      </c>
      <c r="AB3054" s="5">
        <f>IFERROR(Table1[[#This Row],[Expenses]]/Table1[[#This Row],[Actual_Sales]],0)</f>
        <v>0.375</v>
      </c>
      <c r="AC3054">
        <v>14</v>
      </c>
      <c r="AD3054">
        <v>253</v>
      </c>
      <c r="AE3054" s="5">
        <f>IFERROR(Table1[[#This Row],[Inventory]]/Table1[[#This Row],[Actual_Sales]],0)</f>
        <v>2.4326923076923075</v>
      </c>
    </row>
    <row r="3055" spans="1:31" x14ac:dyDescent="0.25">
      <c r="A3055">
        <v>1651</v>
      </c>
      <c r="B3055">
        <v>435</v>
      </c>
      <c r="C3055">
        <v>3</v>
      </c>
      <c r="D3055" s="2">
        <v>40452</v>
      </c>
      <c r="E3055">
        <v>177</v>
      </c>
      <c r="F3055">
        <v>260</v>
      </c>
      <c r="G3055">
        <f>Table1[[#This Row],[Actual_Sales]]-Table1[[#This Row],[Budget_Sales]]</f>
        <v>-83</v>
      </c>
      <c r="H3055" s="5">
        <f>IF(
Table1[[#This Row],[Budget_Sales]]=0,
"",
IF(
Table1[[#This Row],[Budget_Sales]]&gt;0,
(Table1[[#This Row],[Actual_Sales]]-Table1[[#This Row],[Budget_Sales]])/Table1[[#This Row],[Budget_Sales]],
(Table1[[#This Row],[Actual_Sales]]-Table1[[#This Row],[Budget_Sales]])/ABS(Table1[[#This Row],[Budget_Sales]])
)
)</f>
        <v>-0.31923076923076921</v>
      </c>
      <c r="I3055" s="5" t="str">
        <f>IF(Table1[[#This Row],[Sales_Var]]&gt;=0,"Above Budget","Below Budget")</f>
        <v>Below Budget</v>
      </c>
      <c r="J3055">
        <f>Table1[[#This Row],[Actual_Sales]]-(Table1[[#This Row],[COGS]]+Table1[[#This Row],[Expenses]])</f>
        <v>34</v>
      </c>
      <c r="K3055">
        <v>120</v>
      </c>
      <c r="L3055">
        <f>Table1[[#This Row],[Actual_Profit]]-Table1[[#This Row],[Budget_Profit]]</f>
        <v>-86</v>
      </c>
      <c r="M3055" s="5">
        <f>IF(
Table1[[#This Row],[Budget_Profit]]=0,
"",
IF(
Table1[[#This Row],[Budget_Profit]]&gt;0,
(Table1[[#This Row],[Actual_Profit]]-Table1[[#This Row],[Budget_Profit]])/Table1[[#This Row],[Budget_Profit]],
(Table1[[#This Row],[Actual_Profit]]-Table1[[#This Row],[Budget_Profit]])/ABS(Table1[[#This Row],[Budget_Profit]])
)
)</f>
        <v>-0.71666666666666667</v>
      </c>
      <c r="N3055" s="5" t="str">
        <f>IF(Table1[[#This Row],[Profit_Var]]&gt;=0, "Above Budget", "Below Budget")</f>
        <v>Below Budget</v>
      </c>
      <c r="O3055">
        <v>79</v>
      </c>
      <c r="P3055">
        <v>100</v>
      </c>
      <c r="Q3055">
        <f>Table1[[#This Row],[COGS]]-Table1[[#This Row],[Budget_COGS]]</f>
        <v>-21</v>
      </c>
      <c r="R3055" s="5">
        <f>IF(
Table1[[#This Row],[Budget_COGS]]=0,
"",
IF(
Table1[[#This Row],[Budget_COGS]]&gt;0,
(Table1[[#This Row],[Budget_COGS]]-Table1[[#This Row],[COGS]]) / Table1[[#This Row],[Budget_COGS]],
(Table1[[#This Row],[Budget_COGS]]-Table1[[#This Row],[COGS]]) / ABS(Table1[[#This Row],[Budget_COGS]])
)
)</f>
        <v>0.21</v>
      </c>
      <c r="S3055" s="5" t="str">
        <f>IF(Table1[[#This Row],[COGS _Var]]&gt;=0, "Above Budget", "Below Budget")</f>
        <v>Below Budget</v>
      </c>
      <c r="T3055">
        <f>Table1[[#This Row],[Actual_Sales]]-Table1[[#This Row],[COGS]]</f>
        <v>98</v>
      </c>
      <c r="U3055">
        <v>160</v>
      </c>
      <c r="V3055">
        <f>Table1[[#This Row],[Gross_Margin]]-Table1[[#This Row],[Budget_Margin]]</f>
        <v>-62</v>
      </c>
      <c r="W3055" s="5">
        <f>IF(
Table1[[#This Row],[Budget_Margin]]=0,
"",
IF(
Table1[[#This Row],[Budget_Margin]]&gt;0,
(Table1[[#This Row],[Gross_Margin]]-Table1[[#This Row],[Budget_Margin]]) / Table1[[#This Row],[Budget_Margin]],
(Table1[[#This Row],[Gross_Margin]]-Table1[[#This Row],[Budget_Margin]]) / ABS(Table1[[#This Row],[Budget_Margin]])
)
)</f>
        <v>-0.38750000000000001</v>
      </c>
      <c r="X3055" s="5" t="str">
        <f>IF(Table1[[#This Row],[Margin_Var]]&gt;=0, "Above Budget", "Below Budget")</f>
        <v>Below Budget</v>
      </c>
      <c r="Y3055" s="5">
        <f>IFERROR(Table1[[#This Row],[Gross_Margin]]/Table1[[#This Row],[Actual_Sales]],0)</f>
        <v>0.5536723163841808</v>
      </c>
      <c r="Z3055" s="5">
        <f>Table1[[#This Row],[Actual_Profit]]/Table1[[#This Row],[Actual_Sales]]</f>
        <v>0.19209039548022599</v>
      </c>
      <c r="AA3055">
        <v>64</v>
      </c>
      <c r="AB3055" s="5">
        <f>IFERROR(Table1[[#This Row],[Expenses]]/Table1[[#This Row],[Actual_Sales]],0)</f>
        <v>0.3615819209039548</v>
      </c>
      <c r="AC3055">
        <v>30</v>
      </c>
      <c r="AD3055">
        <v>593</v>
      </c>
      <c r="AE3055" s="5">
        <f>IFERROR(Table1[[#This Row],[Inventory]]/Table1[[#This Row],[Actual_Sales]],0)</f>
        <v>3.3502824858757063</v>
      </c>
    </row>
    <row r="3056" spans="1:31" x14ac:dyDescent="0.25">
      <c r="A3056">
        <v>1655</v>
      </c>
      <c r="B3056">
        <v>504</v>
      </c>
      <c r="C3056">
        <v>9</v>
      </c>
      <c r="D3056" s="2">
        <v>40452</v>
      </c>
      <c r="E3056">
        <v>177</v>
      </c>
      <c r="F3056">
        <v>150</v>
      </c>
      <c r="G3056">
        <f>Table1[[#This Row],[Actual_Sales]]-Table1[[#This Row],[Budget_Sales]]</f>
        <v>27</v>
      </c>
      <c r="H3056" s="5">
        <f>IF(
Table1[[#This Row],[Budget_Sales]]=0,
"",
IF(
Table1[[#This Row],[Budget_Sales]]&gt;0,
(Table1[[#This Row],[Actual_Sales]]-Table1[[#This Row],[Budget_Sales]])/Table1[[#This Row],[Budget_Sales]],
(Table1[[#This Row],[Actual_Sales]]-Table1[[#This Row],[Budget_Sales]])/ABS(Table1[[#This Row],[Budget_Sales]])
)
)</f>
        <v>0.18</v>
      </c>
      <c r="I3056" s="5" t="str">
        <f>IF(Table1[[#This Row],[Sales_Var]]&gt;=0,"Above Budget","Below Budget")</f>
        <v>Above Budget</v>
      </c>
      <c r="J3056">
        <f>Table1[[#This Row],[Actual_Sales]]-(Table1[[#This Row],[COGS]]+Table1[[#This Row],[Expenses]])</f>
        <v>34</v>
      </c>
      <c r="K3056">
        <v>60</v>
      </c>
      <c r="L3056">
        <f>Table1[[#This Row],[Actual_Profit]]-Table1[[#This Row],[Budget_Profit]]</f>
        <v>-26</v>
      </c>
      <c r="M3056" s="5">
        <f>IF(
Table1[[#This Row],[Budget_Profit]]=0,
"",
IF(
Table1[[#This Row],[Budget_Profit]]&gt;0,
(Table1[[#This Row],[Actual_Profit]]-Table1[[#This Row],[Budget_Profit]])/Table1[[#This Row],[Budget_Profit]],
(Table1[[#This Row],[Actual_Profit]]-Table1[[#This Row],[Budget_Profit]])/ABS(Table1[[#This Row],[Budget_Profit]])
)
)</f>
        <v>-0.43333333333333335</v>
      </c>
      <c r="N3056" s="5" t="str">
        <f>IF(Table1[[#This Row],[Profit_Var]]&gt;=0, "Above Budget", "Below Budget")</f>
        <v>Below Budget</v>
      </c>
      <c r="O3056">
        <v>79</v>
      </c>
      <c r="P3056">
        <v>60</v>
      </c>
      <c r="Q3056">
        <f>Table1[[#This Row],[COGS]]-Table1[[#This Row],[Budget_COGS]]</f>
        <v>19</v>
      </c>
      <c r="R3056" s="5">
        <f>IF(
Table1[[#This Row],[Budget_COGS]]=0,
"",
IF(
Table1[[#This Row],[Budget_COGS]]&gt;0,
(Table1[[#This Row],[Budget_COGS]]-Table1[[#This Row],[COGS]]) / Table1[[#This Row],[Budget_COGS]],
(Table1[[#This Row],[Budget_COGS]]-Table1[[#This Row],[COGS]]) / ABS(Table1[[#This Row],[Budget_COGS]])
)
)</f>
        <v>-0.31666666666666665</v>
      </c>
      <c r="S3056" s="5" t="str">
        <f>IF(Table1[[#This Row],[COGS _Var]]&gt;=0, "Above Budget", "Below Budget")</f>
        <v>Above Budget</v>
      </c>
      <c r="T3056">
        <f>Table1[[#This Row],[Actual_Sales]]-Table1[[#This Row],[COGS]]</f>
        <v>98</v>
      </c>
      <c r="U3056">
        <v>90</v>
      </c>
      <c r="V3056">
        <f>Table1[[#This Row],[Gross_Margin]]-Table1[[#This Row],[Budget_Margin]]</f>
        <v>8</v>
      </c>
      <c r="W3056" s="5">
        <f>IF(
Table1[[#This Row],[Budget_Margin]]=0,
"",
IF(
Table1[[#This Row],[Budget_Margin]]&gt;0,
(Table1[[#This Row],[Gross_Margin]]-Table1[[#This Row],[Budget_Margin]]) / Table1[[#This Row],[Budget_Margin]],
(Table1[[#This Row],[Gross_Margin]]-Table1[[#This Row],[Budget_Margin]]) / ABS(Table1[[#This Row],[Budget_Margin]])
)
)</f>
        <v>8.8888888888888892E-2</v>
      </c>
      <c r="X3056" s="5" t="str">
        <f>IF(Table1[[#This Row],[Margin_Var]]&gt;=0, "Above Budget", "Below Budget")</f>
        <v>Above Budget</v>
      </c>
      <c r="Y3056" s="5">
        <f>IFERROR(Table1[[#This Row],[Gross_Margin]]/Table1[[#This Row],[Actual_Sales]],0)</f>
        <v>0.5536723163841808</v>
      </c>
      <c r="Z3056" s="5">
        <f>Table1[[#This Row],[Actual_Profit]]/Table1[[#This Row],[Actual_Sales]]</f>
        <v>0.19209039548022599</v>
      </c>
      <c r="AA3056">
        <v>64</v>
      </c>
      <c r="AB3056" s="5">
        <f>IFERROR(Table1[[#This Row],[Expenses]]/Table1[[#This Row],[Actual_Sales]],0)</f>
        <v>0.3615819209039548</v>
      </c>
      <c r="AC3056">
        <v>30</v>
      </c>
      <c r="AD3056">
        <v>593</v>
      </c>
      <c r="AE3056" s="5">
        <f>IFERROR(Table1[[#This Row],[Inventory]]/Table1[[#This Row],[Actual_Sales]],0)</f>
        <v>3.3502824858757063</v>
      </c>
    </row>
    <row r="3057" spans="1:31" x14ac:dyDescent="0.25">
      <c r="A3057">
        <v>1759</v>
      </c>
      <c r="B3057">
        <v>959</v>
      </c>
      <c r="C3057">
        <v>9</v>
      </c>
      <c r="D3057" s="2">
        <v>40452</v>
      </c>
      <c r="E3057">
        <v>177</v>
      </c>
      <c r="F3057">
        <v>90</v>
      </c>
      <c r="G3057">
        <f>Table1[[#This Row],[Actual_Sales]]-Table1[[#This Row],[Budget_Sales]]</f>
        <v>87</v>
      </c>
      <c r="H3057" s="5">
        <f>IF(
Table1[[#This Row],[Budget_Sales]]=0,
"",
IF(
Table1[[#This Row],[Budget_Sales]]&gt;0,
(Table1[[#This Row],[Actual_Sales]]-Table1[[#This Row],[Budget_Sales]])/Table1[[#This Row],[Budget_Sales]],
(Table1[[#This Row],[Actual_Sales]]-Table1[[#This Row],[Budget_Sales]])/ABS(Table1[[#This Row],[Budget_Sales]])
)
)</f>
        <v>0.96666666666666667</v>
      </c>
      <c r="I3057" s="5" t="str">
        <f>IF(Table1[[#This Row],[Sales_Var]]&gt;=0,"Above Budget","Below Budget")</f>
        <v>Above Budget</v>
      </c>
      <c r="J3057">
        <f>Table1[[#This Row],[Actual_Sales]]-(Table1[[#This Row],[COGS]]+Table1[[#This Row],[Expenses]])</f>
        <v>34</v>
      </c>
      <c r="K3057">
        <v>30</v>
      </c>
      <c r="L3057">
        <f>Table1[[#This Row],[Actual_Profit]]-Table1[[#This Row],[Budget_Profit]]</f>
        <v>4</v>
      </c>
      <c r="M3057" s="5">
        <f>IF(
Table1[[#This Row],[Budget_Profit]]=0,
"",
IF(
Table1[[#This Row],[Budget_Profit]]&gt;0,
(Table1[[#This Row],[Actual_Profit]]-Table1[[#This Row],[Budget_Profit]])/Table1[[#This Row],[Budget_Profit]],
(Table1[[#This Row],[Actual_Profit]]-Table1[[#This Row],[Budget_Profit]])/ABS(Table1[[#This Row],[Budget_Profit]])
)
)</f>
        <v>0.13333333333333333</v>
      </c>
      <c r="N3057" s="5" t="str">
        <f>IF(Table1[[#This Row],[Profit_Var]]&gt;=0, "Above Budget", "Below Budget")</f>
        <v>Above Budget</v>
      </c>
      <c r="O3057">
        <v>79</v>
      </c>
      <c r="P3057">
        <v>40</v>
      </c>
      <c r="Q3057">
        <f>Table1[[#This Row],[COGS]]-Table1[[#This Row],[Budget_COGS]]</f>
        <v>39</v>
      </c>
      <c r="R3057" s="5">
        <f>IF(
Table1[[#This Row],[Budget_COGS]]=0,
"",
IF(
Table1[[#This Row],[Budget_COGS]]&gt;0,
(Table1[[#This Row],[Budget_COGS]]-Table1[[#This Row],[COGS]]) / Table1[[#This Row],[Budget_COGS]],
(Table1[[#This Row],[Budget_COGS]]-Table1[[#This Row],[COGS]]) / ABS(Table1[[#This Row],[Budget_COGS]])
)
)</f>
        <v>-0.97499999999999998</v>
      </c>
      <c r="S3057" s="5" t="str">
        <f>IF(Table1[[#This Row],[COGS _Var]]&gt;=0, "Above Budget", "Below Budget")</f>
        <v>Above Budget</v>
      </c>
      <c r="T3057">
        <f>Table1[[#This Row],[Actual_Sales]]-Table1[[#This Row],[COGS]]</f>
        <v>98</v>
      </c>
      <c r="U3057">
        <v>50</v>
      </c>
      <c r="V3057">
        <f>Table1[[#This Row],[Gross_Margin]]-Table1[[#This Row],[Budget_Margin]]</f>
        <v>48</v>
      </c>
      <c r="W3057" s="5">
        <f>IF(
Table1[[#This Row],[Budget_Margin]]=0,
"",
IF(
Table1[[#This Row],[Budget_Margin]]&gt;0,
(Table1[[#This Row],[Gross_Margin]]-Table1[[#This Row],[Budget_Margin]]) / Table1[[#This Row],[Budget_Margin]],
(Table1[[#This Row],[Gross_Margin]]-Table1[[#This Row],[Budget_Margin]]) / ABS(Table1[[#This Row],[Budget_Margin]])
)
)</f>
        <v>0.96</v>
      </c>
      <c r="X3057" s="5" t="str">
        <f>IF(Table1[[#This Row],[Margin_Var]]&gt;=0, "Above Budget", "Below Budget")</f>
        <v>Above Budget</v>
      </c>
      <c r="Y3057" s="5">
        <f>IFERROR(Table1[[#This Row],[Gross_Margin]]/Table1[[#This Row],[Actual_Sales]],0)</f>
        <v>0.5536723163841808</v>
      </c>
      <c r="Z3057" s="5">
        <f>Table1[[#This Row],[Actual_Profit]]/Table1[[#This Row],[Actual_Sales]]</f>
        <v>0.19209039548022599</v>
      </c>
      <c r="AA3057">
        <v>64</v>
      </c>
      <c r="AB3057" s="5">
        <f>IFERROR(Table1[[#This Row],[Expenses]]/Table1[[#This Row],[Actual_Sales]],0)</f>
        <v>0.3615819209039548</v>
      </c>
      <c r="AC3057">
        <v>30</v>
      </c>
      <c r="AD3057">
        <v>593</v>
      </c>
      <c r="AE3057" s="5">
        <f>IFERROR(Table1[[#This Row],[Inventory]]/Table1[[#This Row],[Actual_Sales]],0)</f>
        <v>3.3502824858757063</v>
      </c>
    </row>
    <row r="3058" spans="1:31" x14ac:dyDescent="0.25">
      <c r="A3058">
        <v>2728</v>
      </c>
      <c r="B3058">
        <v>505</v>
      </c>
      <c r="C3058">
        <v>6</v>
      </c>
      <c r="D3058" s="2">
        <v>40634</v>
      </c>
      <c r="E3058">
        <v>94</v>
      </c>
      <c r="F3058">
        <v>70</v>
      </c>
      <c r="G3058">
        <f>Table1[[#This Row],[Actual_Sales]]-Table1[[#This Row],[Budget_Sales]]</f>
        <v>24</v>
      </c>
      <c r="H3058" s="5">
        <f>IF(
Table1[[#This Row],[Budget_Sales]]=0,
"",
IF(
Table1[[#This Row],[Budget_Sales]]&gt;0,
(Table1[[#This Row],[Actual_Sales]]-Table1[[#This Row],[Budget_Sales]])/Table1[[#This Row],[Budget_Sales]],
(Table1[[#This Row],[Actual_Sales]]-Table1[[#This Row],[Budget_Sales]])/ABS(Table1[[#This Row],[Budget_Sales]])
)
)</f>
        <v>0.34285714285714286</v>
      </c>
      <c r="I3058" s="5" t="str">
        <f>IF(Table1[[#This Row],[Sales_Var]]&gt;=0,"Above Budget","Below Budget")</f>
        <v>Above Budget</v>
      </c>
      <c r="J3058">
        <f>Table1[[#This Row],[Actual_Sales]]-(Table1[[#This Row],[COGS]]+Table1[[#This Row],[Expenses]])</f>
        <v>18</v>
      </c>
      <c r="K3058">
        <v>10</v>
      </c>
      <c r="L3058">
        <f>Table1[[#This Row],[Actual_Profit]]-Table1[[#This Row],[Budget_Profit]]</f>
        <v>8</v>
      </c>
      <c r="M3058" s="5">
        <f>IF(
Table1[[#This Row],[Budget_Profit]]=0,
"",
IF(
Table1[[#This Row],[Budget_Profit]]&gt;0,
(Table1[[#This Row],[Actual_Profit]]-Table1[[#This Row],[Budget_Profit]])/Table1[[#This Row],[Budget_Profit]],
(Table1[[#This Row],[Actual_Profit]]-Table1[[#This Row],[Budget_Profit]])/ABS(Table1[[#This Row],[Budget_Profit]])
)
)</f>
        <v>0.8</v>
      </c>
      <c r="N3058" s="5" t="str">
        <f>IF(Table1[[#This Row],[Profit_Var]]&gt;=0, "Above Budget", "Below Budget")</f>
        <v>Above Budget</v>
      </c>
      <c r="O3058">
        <v>37</v>
      </c>
      <c r="P3058">
        <v>30</v>
      </c>
      <c r="Q3058">
        <f>Table1[[#This Row],[COGS]]-Table1[[#This Row],[Budget_COGS]]</f>
        <v>7</v>
      </c>
      <c r="R3058" s="5">
        <f>IF(
Table1[[#This Row],[Budget_COGS]]=0,
"",
IF(
Table1[[#This Row],[Budget_COGS]]&gt;0,
(Table1[[#This Row],[Budget_COGS]]-Table1[[#This Row],[COGS]]) / Table1[[#This Row],[Budget_COGS]],
(Table1[[#This Row],[Budget_COGS]]-Table1[[#This Row],[COGS]]) / ABS(Table1[[#This Row],[Budget_COGS]])
)
)</f>
        <v>-0.23333333333333334</v>
      </c>
      <c r="S3058" s="5" t="str">
        <f>IF(Table1[[#This Row],[COGS _Var]]&gt;=0, "Above Budget", "Below Budget")</f>
        <v>Above Budget</v>
      </c>
      <c r="T3058">
        <f>Table1[[#This Row],[Actual_Sales]]-Table1[[#This Row],[COGS]]</f>
        <v>57</v>
      </c>
      <c r="U3058">
        <v>40</v>
      </c>
      <c r="V3058">
        <f>Table1[[#This Row],[Gross_Margin]]-Table1[[#This Row],[Budget_Margin]]</f>
        <v>17</v>
      </c>
      <c r="W3058" s="5">
        <f>IF(
Table1[[#This Row],[Budget_Margin]]=0,
"",
IF(
Table1[[#This Row],[Budget_Margin]]&gt;0,
(Table1[[#This Row],[Gross_Margin]]-Table1[[#This Row],[Budget_Margin]]) / Table1[[#This Row],[Budget_Margin]],
(Table1[[#This Row],[Gross_Margin]]-Table1[[#This Row],[Budget_Margin]]) / ABS(Table1[[#This Row],[Budget_Margin]])
)
)</f>
        <v>0.42499999999999999</v>
      </c>
      <c r="X3058" s="5" t="str">
        <f>IF(Table1[[#This Row],[Margin_Var]]&gt;=0, "Above Budget", "Below Budget")</f>
        <v>Above Budget</v>
      </c>
      <c r="Y3058" s="5">
        <f>IFERROR(Table1[[#This Row],[Gross_Margin]]/Table1[[#This Row],[Actual_Sales]],0)</f>
        <v>0.6063829787234043</v>
      </c>
      <c r="Z3058" s="5">
        <f>Table1[[#This Row],[Actual_Profit]]/Table1[[#This Row],[Actual_Sales]]</f>
        <v>0.19148936170212766</v>
      </c>
      <c r="AA3058">
        <v>39</v>
      </c>
      <c r="AB3058" s="5">
        <f>IFERROR(Table1[[#This Row],[Expenses]]/Table1[[#This Row],[Actual_Sales]],0)</f>
        <v>0.41489361702127658</v>
      </c>
      <c r="AC3058">
        <v>12</v>
      </c>
      <c r="AD3058">
        <v>195</v>
      </c>
      <c r="AE3058" s="5">
        <f>IFERROR(Table1[[#This Row],[Inventory]]/Table1[[#This Row],[Actual_Sales]],0)</f>
        <v>2.0744680851063828</v>
      </c>
    </row>
    <row r="3059" spans="1:31" x14ac:dyDescent="0.25">
      <c r="A3059">
        <v>2381</v>
      </c>
      <c r="B3059">
        <v>541</v>
      </c>
      <c r="C3059">
        <v>4</v>
      </c>
      <c r="D3059" s="2">
        <v>40575</v>
      </c>
      <c r="E3059">
        <v>141</v>
      </c>
      <c r="F3059">
        <v>120</v>
      </c>
      <c r="G3059">
        <f>Table1[[#This Row],[Actual_Sales]]-Table1[[#This Row],[Budget_Sales]]</f>
        <v>21</v>
      </c>
      <c r="H3059" s="5">
        <f>IF(
Table1[[#This Row],[Budget_Sales]]=0,
"",
IF(
Table1[[#This Row],[Budget_Sales]]&gt;0,
(Table1[[#This Row],[Actual_Sales]]-Table1[[#This Row],[Budget_Sales]])/Table1[[#This Row],[Budget_Sales]],
(Table1[[#This Row],[Actual_Sales]]-Table1[[#This Row],[Budget_Sales]])/ABS(Table1[[#This Row],[Budget_Sales]])
)
)</f>
        <v>0.17499999999999999</v>
      </c>
      <c r="I3059" s="5" t="str">
        <f>IF(Table1[[#This Row],[Sales_Var]]&gt;=0,"Above Budget","Below Budget")</f>
        <v>Above Budget</v>
      </c>
      <c r="J3059">
        <f>Table1[[#This Row],[Actual_Sales]]-(Table1[[#This Row],[COGS]]+Table1[[#This Row],[Expenses]])</f>
        <v>27</v>
      </c>
      <c r="K3059">
        <v>20</v>
      </c>
      <c r="L3059">
        <f>Table1[[#This Row],[Actual_Profit]]-Table1[[#This Row],[Budget_Profit]]</f>
        <v>7</v>
      </c>
      <c r="M3059" s="5">
        <f>IF(
Table1[[#This Row],[Budget_Profit]]=0,
"",
IF(
Table1[[#This Row],[Budget_Profit]]&gt;0,
(Table1[[#This Row],[Actual_Profit]]-Table1[[#This Row],[Budget_Profit]])/Table1[[#This Row],[Budget_Profit]],
(Table1[[#This Row],[Actual_Profit]]-Table1[[#This Row],[Budget_Profit]])/ABS(Table1[[#This Row],[Budget_Profit]])
)
)</f>
        <v>0.35</v>
      </c>
      <c r="N3059" s="5" t="str">
        <f>IF(Table1[[#This Row],[Profit_Var]]&gt;=0, "Above Budget", "Below Budget")</f>
        <v>Above Budget</v>
      </c>
      <c r="O3059">
        <v>59</v>
      </c>
      <c r="P3059">
        <v>50</v>
      </c>
      <c r="Q3059">
        <f>Table1[[#This Row],[COGS]]-Table1[[#This Row],[Budget_COGS]]</f>
        <v>9</v>
      </c>
      <c r="R3059" s="5">
        <f>IF(
Table1[[#This Row],[Budget_COGS]]=0,
"",
IF(
Table1[[#This Row],[Budget_COGS]]&gt;0,
(Table1[[#This Row],[Budget_COGS]]-Table1[[#This Row],[COGS]]) / Table1[[#This Row],[Budget_COGS]],
(Table1[[#This Row],[Budget_COGS]]-Table1[[#This Row],[COGS]]) / ABS(Table1[[#This Row],[Budget_COGS]])
)
)</f>
        <v>-0.18</v>
      </c>
      <c r="S3059" s="5" t="str">
        <f>IF(Table1[[#This Row],[COGS _Var]]&gt;=0, "Above Budget", "Below Budget")</f>
        <v>Above Budget</v>
      </c>
      <c r="T3059">
        <f>Table1[[#This Row],[Actual_Sales]]-Table1[[#This Row],[COGS]]</f>
        <v>82</v>
      </c>
      <c r="U3059">
        <v>70</v>
      </c>
      <c r="V3059">
        <f>Table1[[#This Row],[Gross_Margin]]-Table1[[#This Row],[Budget_Margin]]</f>
        <v>12</v>
      </c>
      <c r="W3059" s="5">
        <f>IF(
Table1[[#This Row],[Budget_Margin]]=0,
"",
IF(
Table1[[#This Row],[Budget_Margin]]&gt;0,
(Table1[[#This Row],[Gross_Margin]]-Table1[[#This Row],[Budget_Margin]]) / Table1[[#This Row],[Budget_Margin]],
(Table1[[#This Row],[Gross_Margin]]-Table1[[#This Row],[Budget_Margin]]) / ABS(Table1[[#This Row],[Budget_Margin]])
)
)</f>
        <v>0.17142857142857143</v>
      </c>
      <c r="X3059" s="5" t="str">
        <f>IF(Table1[[#This Row],[Margin_Var]]&gt;=0, "Above Budget", "Below Budget")</f>
        <v>Above Budget</v>
      </c>
      <c r="Y3059" s="5">
        <f>IFERROR(Table1[[#This Row],[Gross_Margin]]/Table1[[#This Row],[Actual_Sales]],0)</f>
        <v>0.58156028368794321</v>
      </c>
      <c r="Z3059" s="5">
        <f>Table1[[#This Row],[Actual_Profit]]/Table1[[#This Row],[Actual_Sales]]</f>
        <v>0.19148936170212766</v>
      </c>
      <c r="AA3059">
        <v>55</v>
      </c>
      <c r="AB3059" s="5">
        <f>IFERROR(Table1[[#This Row],[Expenses]]/Table1[[#This Row],[Actual_Sales]],0)</f>
        <v>0.39007092198581561</v>
      </c>
      <c r="AC3059">
        <v>22</v>
      </c>
      <c r="AD3059">
        <v>331</v>
      </c>
      <c r="AE3059" s="5">
        <f>IFERROR(Table1[[#This Row],[Inventory]]/Table1[[#This Row],[Actual_Sales]],0)</f>
        <v>2.3475177304964538</v>
      </c>
    </row>
    <row r="3060" spans="1:31" x14ac:dyDescent="0.25">
      <c r="A3060">
        <v>2376</v>
      </c>
      <c r="B3060">
        <v>513</v>
      </c>
      <c r="C3060">
        <v>6</v>
      </c>
      <c r="D3060" s="2">
        <v>40575</v>
      </c>
      <c r="E3060">
        <v>141</v>
      </c>
      <c r="F3060">
        <v>150</v>
      </c>
      <c r="G3060">
        <f>Table1[[#This Row],[Actual_Sales]]-Table1[[#This Row],[Budget_Sales]]</f>
        <v>-9</v>
      </c>
      <c r="H3060" s="5">
        <f>IF(
Table1[[#This Row],[Budget_Sales]]=0,
"",
IF(
Table1[[#This Row],[Budget_Sales]]&gt;0,
(Table1[[#This Row],[Actual_Sales]]-Table1[[#This Row],[Budget_Sales]])/Table1[[#This Row],[Budget_Sales]],
(Table1[[#This Row],[Actual_Sales]]-Table1[[#This Row],[Budget_Sales]])/ABS(Table1[[#This Row],[Budget_Sales]])
)
)</f>
        <v>-0.06</v>
      </c>
      <c r="I3060" s="5" t="str">
        <f>IF(Table1[[#This Row],[Sales_Var]]&gt;=0,"Above Budget","Below Budget")</f>
        <v>Below Budget</v>
      </c>
      <c r="J3060">
        <f>Table1[[#This Row],[Actual_Sales]]-(Table1[[#This Row],[COGS]]+Table1[[#This Row],[Expenses]])</f>
        <v>27</v>
      </c>
      <c r="K3060">
        <v>40</v>
      </c>
      <c r="L3060">
        <f>Table1[[#This Row],[Actual_Profit]]-Table1[[#This Row],[Budget_Profit]]</f>
        <v>-13</v>
      </c>
      <c r="M3060" s="5">
        <f>IF(
Table1[[#This Row],[Budget_Profit]]=0,
"",
IF(
Table1[[#This Row],[Budget_Profit]]&gt;0,
(Table1[[#This Row],[Actual_Profit]]-Table1[[#This Row],[Budget_Profit]])/Table1[[#This Row],[Budget_Profit]],
(Table1[[#This Row],[Actual_Profit]]-Table1[[#This Row],[Budget_Profit]])/ABS(Table1[[#This Row],[Budget_Profit]])
)
)</f>
        <v>-0.32500000000000001</v>
      </c>
      <c r="N3060" s="5" t="str">
        <f>IF(Table1[[#This Row],[Profit_Var]]&gt;=0, "Above Budget", "Below Budget")</f>
        <v>Below Budget</v>
      </c>
      <c r="O3060">
        <v>59</v>
      </c>
      <c r="P3060">
        <v>60</v>
      </c>
      <c r="Q3060">
        <f>Table1[[#This Row],[COGS]]-Table1[[#This Row],[Budget_COGS]]</f>
        <v>-1</v>
      </c>
      <c r="R3060" s="5">
        <f>IF(
Table1[[#This Row],[Budget_COGS]]=0,
"",
IF(
Table1[[#This Row],[Budget_COGS]]&gt;0,
(Table1[[#This Row],[Budget_COGS]]-Table1[[#This Row],[COGS]]) / Table1[[#This Row],[Budget_COGS]],
(Table1[[#This Row],[Budget_COGS]]-Table1[[#This Row],[COGS]]) / ABS(Table1[[#This Row],[Budget_COGS]])
)
)</f>
        <v>1.6666666666666666E-2</v>
      </c>
      <c r="S3060" s="5" t="str">
        <f>IF(Table1[[#This Row],[COGS _Var]]&gt;=0, "Above Budget", "Below Budget")</f>
        <v>Below Budget</v>
      </c>
      <c r="T3060">
        <f>Table1[[#This Row],[Actual_Sales]]-Table1[[#This Row],[COGS]]</f>
        <v>82</v>
      </c>
      <c r="U3060">
        <v>90</v>
      </c>
      <c r="V3060">
        <f>Table1[[#This Row],[Gross_Margin]]-Table1[[#This Row],[Budget_Margin]]</f>
        <v>-8</v>
      </c>
      <c r="W3060" s="5">
        <f>IF(
Table1[[#This Row],[Budget_Margin]]=0,
"",
IF(
Table1[[#This Row],[Budget_Margin]]&gt;0,
(Table1[[#This Row],[Gross_Margin]]-Table1[[#This Row],[Budget_Margin]]) / Table1[[#This Row],[Budget_Margin]],
(Table1[[#This Row],[Gross_Margin]]-Table1[[#This Row],[Budget_Margin]]) / ABS(Table1[[#This Row],[Budget_Margin]])
)
)</f>
        <v>-8.8888888888888892E-2</v>
      </c>
      <c r="X3060" s="5" t="str">
        <f>IF(Table1[[#This Row],[Margin_Var]]&gt;=0, "Above Budget", "Below Budget")</f>
        <v>Below Budget</v>
      </c>
      <c r="Y3060" s="5">
        <f>IFERROR(Table1[[#This Row],[Gross_Margin]]/Table1[[#This Row],[Actual_Sales]],0)</f>
        <v>0.58156028368794321</v>
      </c>
      <c r="Z3060" s="5">
        <f>Table1[[#This Row],[Actual_Profit]]/Table1[[#This Row],[Actual_Sales]]</f>
        <v>0.19148936170212766</v>
      </c>
      <c r="AA3060">
        <v>55</v>
      </c>
      <c r="AB3060" s="5">
        <f>IFERROR(Table1[[#This Row],[Expenses]]/Table1[[#This Row],[Actual_Sales]],0)</f>
        <v>0.39007092198581561</v>
      </c>
      <c r="AC3060">
        <v>22</v>
      </c>
      <c r="AD3060">
        <v>331</v>
      </c>
      <c r="AE3060" s="5">
        <f>IFERROR(Table1[[#This Row],[Inventory]]/Table1[[#This Row],[Actual_Sales]],0)</f>
        <v>2.3475177304964538</v>
      </c>
    </row>
    <row r="3061" spans="1:31" x14ac:dyDescent="0.25">
      <c r="A3061">
        <v>2372</v>
      </c>
      <c r="B3061">
        <v>508</v>
      </c>
      <c r="C3061">
        <v>9</v>
      </c>
      <c r="D3061" s="2">
        <v>40575</v>
      </c>
      <c r="E3061">
        <v>141</v>
      </c>
      <c r="F3061">
        <v>100</v>
      </c>
      <c r="G3061">
        <f>Table1[[#This Row],[Actual_Sales]]-Table1[[#This Row],[Budget_Sales]]</f>
        <v>41</v>
      </c>
      <c r="H3061" s="5">
        <f>IF(
Table1[[#This Row],[Budget_Sales]]=0,
"",
IF(
Table1[[#This Row],[Budget_Sales]]&gt;0,
(Table1[[#This Row],[Actual_Sales]]-Table1[[#This Row],[Budget_Sales]])/Table1[[#This Row],[Budget_Sales]],
(Table1[[#This Row],[Actual_Sales]]-Table1[[#This Row],[Budget_Sales]])/ABS(Table1[[#This Row],[Budget_Sales]])
)
)</f>
        <v>0.41</v>
      </c>
      <c r="I3061" s="5" t="str">
        <f>IF(Table1[[#This Row],[Sales_Var]]&gt;=0,"Above Budget","Below Budget")</f>
        <v>Above Budget</v>
      </c>
      <c r="J3061">
        <f>Table1[[#This Row],[Actual_Sales]]-(Table1[[#This Row],[COGS]]+Table1[[#This Row],[Expenses]])</f>
        <v>27</v>
      </c>
      <c r="K3061">
        <v>30</v>
      </c>
      <c r="L3061">
        <f>Table1[[#This Row],[Actual_Profit]]-Table1[[#This Row],[Budget_Profit]]</f>
        <v>-3</v>
      </c>
      <c r="M3061" s="5">
        <f>IF(
Table1[[#This Row],[Budget_Profit]]=0,
"",
IF(
Table1[[#This Row],[Budget_Profit]]&gt;0,
(Table1[[#This Row],[Actual_Profit]]-Table1[[#This Row],[Budget_Profit]])/Table1[[#This Row],[Budget_Profit]],
(Table1[[#This Row],[Actual_Profit]]-Table1[[#This Row],[Budget_Profit]])/ABS(Table1[[#This Row],[Budget_Profit]])
)
)</f>
        <v>-0.1</v>
      </c>
      <c r="N3061" s="5" t="str">
        <f>IF(Table1[[#This Row],[Profit_Var]]&gt;=0, "Above Budget", "Below Budget")</f>
        <v>Below Budget</v>
      </c>
      <c r="O3061">
        <v>59</v>
      </c>
      <c r="P3061">
        <v>40</v>
      </c>
      <c r="Q3061">
        <f>Table1[[#This Row],[COGS]]-Table1[[#This Row],[Budget_COGS]]</f>
        <v>19</v>
      </c>
      <c r="R3061" s="5">
        <f>IF(
Table1[[#This Row],[Budget_COGS]]=0,
"",
IF(
Table1[[#This Row],[Budget_COGS]]&gt;0,
(Table1[[#This Row],[Budget_COGS]]-Table1[[#This Row],[COGS]]) / Table1[[#This Row],[Budget_COGS]],
(Table1[[#This Row],[Budget_COGS]]-Table1[[#This Row],[COGS]]) / ABS(Table1[[#This Row],[Budget_COGS]])
)
)</f>
        <v>-0.47499999999999998</v>
      </c>
      <c r="S3061" s="5" t="str">
        <f>IF(Table1[[#This Row],[COGS _Var]]&gt;=0, "Above Budget", "Below Budget")</f>
        <v>Above Budget</v>
      </c>
      <c r="T3061">
        <f>Table1[[#This Row],[Actual_Sales]]-Table1[[#This Row],[COGS]]</f>
        <v>82</v>
      </c>
      <c r="U3061">
        <v>60</v>
      </c>
      <c r="V3061">
        <f>Table1[[#This Row],[Gross_Margin]]-Table1[[#This Row],[Budget_Margin]]</f>
        <v>22</v>
      </c>
      <c r="W3061" s="5">
        <f>IF(
Table1[[#This Row],[Budget_Margin]]=0,
"",
IF(
Table1[[#This Row],[Budget_Margin]]&gt;0,
(Table1[[#This Row],[Gross_Margin]]-Table1[[#This Row],[Budget_Margin]]) / Table1[[#This Row],[Budget_Margin]],
(Table1[[#This Row],[Gross_Margin]]-Table1[[#This Row],[Budget_Margin]]) / ABS(Table1[[#This Row],[Budget_Margin]])
)
)</f>
        <v>0.36666666666666664</v>
      </c>
      <c r="X3061" s="5" t="str">
        <f>IF(Table1[[#This Row],[Margin_Var]]&gt;=0, "Above Budget", "Below Budget")</f>
        <v>Above Budget</v>
      </c>
      <c r="Y3061" s="5">
        <f>IFERROR(Table1[[#This Row],[Gross_Margin]]/Table1[[#This Row],[Actual_Sales]],0)</f>
        <v>0.58156028368794321</v>
      </c>
      <c r="Z3061" s="5">
        <f>Table1[[#This Row],[Actual_Profit]]/Table1[[#This Row],[Actual_Sales]]</f>
        <v>0.19148936170212766</v>
      </c>
      <c r="AA3061">
        <v>55</v>
      </c>
      <c r="AB3061" s="5">
        <f>IFERROR(Table1[[#This Row],[Expenses]]/Table1[[#This Row],[Actual_Sales]],0)</f>
        <v>0.39007092198581561</v>
      </c>
      <c r="AC3061">
        <v>22</v>
      </c>
      <c r="AD3061">
        <v>331</v>
      </c>
      <c r="AE3061" s="5">
        <f>IFERROR(Table1[[#This Row],[Inventory]]/Table1[[#This Row],[Actual_Sales]],0)</f>
        <v>2.3475177304964538</v>
      </c>
    </row>
    <row r="3062" spans="1:31" x14ac:dyDescent="0.25">
      <c r="A3062">
        <v>2470</v>
      </c>
      <c r="B3062">
        <v>970</v>
      </c>
      <c r="C3062">
        <v>11</v>
      </c>
      <c r="D3062" s="2">
        <v>40575</v>
      </c>
      <c r="E3062">
        <v>141</v>
      </c>
      <c r="F3062">
        <v>110</v>
      </c>
      <c r="G3062">
        <f>Table1[[#This Row],[Actual_Sales]]-Table1[[#This Row],[Budget_Sales]]</f>
        <v>31</v>
      </c>
      <c r="H3062" s="5">
        <f>IF(
Table1[[#This Row],[Budget_Sales]]=0,
"",
IF(
Table1[[#This Row],[Budget_Sales]]&gt;0,
(Table1[[#This Row],[Actual_Sales]]-Table1[[#This Row],[Budget_Sales]])/Table1[[#This Row],[Budget_Sales]],
(Table1[[#This Row],[Actual_Sales]]-Table1[[#This Row],[Budget_Sales]])/ABS(Table1[[#This Row],[Budget_Sales]])
)
)</f>
        <v>0.2818181818181818</v>
      </c>
      <c r="I3062" s="5" t="str">
        <f>IF(Table1[[#This Row],[Sales_Var]]&gt;=0,"Above Budget","Below Budget")</f>
        <v>Above Budget</v>
      </c>
      <c r="J3062">
        <f>Table1[[#This Row],[Actual_Sales]]-(Table1[[#This Row],[COGS]]+Table1[[#This Row],[Expenses]])</f>
        <v>27</v>
      </c>
      <c r="K3062">
        <v>10</v>
      </c>
      <c r="L3062">
        <f>Table1[[#This Row],[Actual_Profit]]-Table1[[#This Row],[Budget_Profit]]</f>
        <v>17</v>
      </c>
      <c r="M3062" s="5">
        <f>IF(
Table1[[#This Row],[Budget_Profit]]=0,
"",
IF(
Table1[[#This Row],[Budget_Profit]]&gt;0,
(Table1[[#This Row],[Actual_Profit]]-Table1[[#This Row],[Budget_Profit]])/Table1[[#This Row],[Budget_Profit]],
(Table1[[#This Row],[Actual_Profit]]-Table1[[#This Row],[Budget_Profit]])/ABS(Table1[[#This Row],[Budget_Profit]])
)
)</f>
        <v>1.7</v>
      </c>
      <c r="N3062" s="5" t="str">
        <f>IF(Table1[[#This Row],[Profit_Var]]&gt;=0, "Above Budget", "Below Budget")</f>
        <v>Above Budget</v>
      </c>
      <c r="O3062">
        <v>59</v>
      </c>
      <c r="P3062">
        <v>50</v>
      </c>
      <c r="Q3062">
        <f>Table1[[#This Row],[COGS]]-Table1[[#This Row],[Budget_COGS]]</f>
        <v>9</v>
      </c>
      <c r="R3062" s="5">
        <f>IF(
Table1[[#This Row],[Budget_COGS]]=0,
"",
IF(
Table1[[#This Row],[Budget_COGS]]&gt;0,
(Table1[[#This Row],[Budget_COGS]]-Table1[[#This Row],[COGS]]) / Table1[[#This Row],[Budget_COGS]],
(Table1[[#This Row],[Budget_COGS]]-Table1[[#This Row],[COGS]]) / ABS(Table1[[#This Row],[Budget_COGS]])
)
)</f>
        <v>-0.18</v>
      </c>
      <c r="S3062" s="5" t="str">
        <f>IF(Table1[[#This Row],[COGS _Var]]&gt;=0, "Above Budget", "Below Budget")</f>
        <v>Above Budget</v>
      </c>
      <c r="T3062">
        <f>Table1[[#This Row],[Actual_Sales]]-Table1[[#This Row],[COGS]]</f>
        <v>82</v>
      </c>
      <c r="U3062">
        <v>60</v>
      </c>
      <c r="V3062">
        <f>Table1[[#This Row],[Gross_Margin]]-Table1[[#This Row],[Budget_Margin]]</f>
        <v>22</v>
      </c>
      <c r="W3062" s="5">
        <f>IF(
Table1[[#This Row],[Budget_Margin]]=0,
"",
IF(
Table1[[#This Row],[Budget_Margin]]&gt;0,
(Table1[[#This Row],[Gross_Margin]]-Table1[[#This Row],[Budget_Margin]]) / Table1[[#This Row],[Budget_Margin]],
(Table1[[#This Row],[Gross_Margin]]-Table1[[#This Row],[Budget_Margin]]) / ABS(Table1[[#This Row],[Budget_Margin]])
)
)</f>
        <v>0.36666666666666664</v>
      </c>
      <c r="X3062" s="5" t="str">
        <f>IF(Table1[[#This Row],[Margin_Var]]&gt;=0, "Above Budget", "Below Budget")</f>
        <v>Above Budget</v>
      </c>
      <c r="Y3062" s="5">
        <f>IFERROR(Table1[[#This Row],[Gross_Margin]]/Table1[[#This Row],[Actual_Sales]],0)</f>
        <v>0.58156028368794321</v>
      </c>
      <c r="Z3062" s="5">
        <f>Table1[[#This Row],[Actual_Profit]]/Table1[[#This Row],[Actual_Sales]]</f>
        <v>0.19148936170212766</v>
      </c>
      <c r="AA3062">
        <v>55</v>
      </c>
      <c r="AB3062" s="5">
        <f>IFERROR(Table1[[#This Row],[Expenses]]/Table1[[#This Row],[Actual_Sales]],0)</f>
        <v>0.39007092198581561</v>
      </c>
      <c r="AC3062">
        <v>22</v>
      </c>
      <c r="AD3062">
        <v>331</v>
      </c>
      <c r="AE3062" s="5">
        <f>IFERROR(Table1[[#This Row],[Inventory]]/Table1[[#This Row],[Actual_Sales]],0)</f>
        <v>2.3475177304964538</v>
      </c>
    </row>
    <row r="3063" spans="1:31" x14ac:dyDescent="0.25">
      <c r="A3063">
        <v>590</v>
      </c>
      <c r="B3063">
        <v>435</v>
      </c>
      <c r="C3063">
        <v>3</v>
      </c>
      <c r="D3063" s="2">
        <v>40269</v>
      </c>
      <c r="E3063">
        <v>178</v>
      </c>
      <c r="F3063">
        <v>220</v>
      </c>
      <c r="G3063">
        <f>Table1[[#This Row],[Actual_Sales]]-Table1[[#This Row],[Budget_Sales]]</f>
        <v>-42</v>
      </c>
      <c r="H3063" s="5">
        <f>IF(
Table1[[#This Row],[Budget_Sales]]=0,
"",
IF(
Table1[[#This Row],[Budget_Sales]]&gt;0,
(Table1[[#This Row],[Actual_Sales]]-Table1[[#This Row],[Budget_Sales]])/Table1[[#This Row],[Budget_Sales]],
(Table1[[#This Row],[Actual_Sales]]-Table1[[#This Row],[Budget_Sales]])/ABS(Table1[[#This Row],[Budget_Sales]])
)
)</f>
        <v>-0.19090909090909092</v>
      </c>
      <c r="I3063" s="5" t="str">
        <f>IF(Table1[[#This Row],[Sales_Var]]&gt;=0,"Above Budget","Below Budget")</f>
        <v>Below Budget</v>
      </c>
      <c r="J3063">
        <f>Table1[[#This Row],[Actual_Sales]]-(Table1[[#This Row],[COGS]]+Table1[[#This Row],[Expenses]])</f>
        <v>34</v>
      </c>
      <c r="K3063">
        <v>70</v>
      </c>
      <c r="L3063">
        <f>Table1[[#This Row],[Actual_Profit]]-Table1[[#This Row],[Budget_Profit]]</f>
        <v>-36</v>
      </c>
      <c r="M3063" s="5">
        <f>IF(
Table1[[#This Row],[Budget_Profit]]=0,
"",
IF(
Table1[[#This Row],[Budget_Profit]]&gt;0,
(Table1[[#This Row],[Actual_Profit]]-Table1[[#This Row],[Budget_Profit]])/Table1[[#This Row],[Budget_Profit]],
(Table1[[#This Row],[Actual_Profit]]-Table1[[#This Row],[Budget_Profit]])/ABS(Table1[[#This Row],[Budget_Profit]])
)
)</f>
        <v>-0.51428571428571423</v>
      </c>
      <c r="N3063" s="5" t="str">
        <f>IF(Table1[[#This Row],[Profit_Var]]&gt;=0, "Above Budget", "Below Budget")</f>
        <v>Below Budget</v>
      </c>
      <c r="O3063">
        <v>80</v>
      </c>
      <c r="P3063">
        <v>100</v>
      </c>
      <c r="Q3063">
        <f>Table1[[#This Row],[COGS]]-Table1[[#This Row],[Budget_COGS]]</f>
        <v>-20</v>
      </c>
      <c r="R3063" s="5">
        <f>IF(
Table1[[#This Row],[Budget_COGS]]=0,
"",
IF(
Table1[[#This Row],[Budget_COGS]]&gt;0,
(Table1[[#This Row],[Budget_COGS]]-Table1[[#This Row],[COGS]]) / Table1[[#This Row],[Budget_COGS]],
(Table1[[#This Row],[Budget_COGS]]-Table1[[#This Row],[COGS]]) / ABS(Table1[[#This Row],[Budget_COGS]])
)
)</f>
        <v>0.2</v>
      </c>
      <c r="S3063" s="5" t="str">
        <f>IF(Table1[[#This Row],[COGS _Var]]&gt;=0, "Above Budget", "Below Budget")</f>
        <v>Below Budget</v>
      </c>
      <c r="T3063">
        <f>Table1[[#This Row],[Actual_Sales]]-Table1[[#This Row],[COGS]]</f>
        <v>98</v>
      </c>
      <c r="U3063">
        <v>120</v>
      </c>
      <c r="V3063">
        <f>Table1[[#This Row],[Gross_Margin]]-Table1[[#This Row],[Budget_Margin]]</f>
        <v>-22</v>
      </c>
      <c r="W3063" s="5">
        <f>IF(
Table1[[#This Row],[Budget_Margin]]=0,
"",
IF(
Table1[[#This Row],[Budget_Margin]]&gt;0,
(Table1[[#This Row],[Gross_Margin]]-Table1[[#This Row],[Budget_Margin]]) / Table1[[#This Row],[Budget_Margin]],
(Table1[[#This Row],[Gross_Margin]]-Table1[[#This Row],[Budget_Margin]]) / ABS(Table1[[#This Row],[Budget_Margin]])
)
)</f>
        <v>-0.18333333333333332</v>
      </c>
      <c r="X3063" s="5" t="str">
        <f>IF(Table1[[#This Row],[Margin_Var]]&gt;=0, "Above Budget", "Below Budget")</f>
        <v>Below Budget</v>
      </c>
      <c r="Y3063" s="5">
        <f>IFERROR(Table1[[#This Row],[Gross_Margin]]/Table1[[#This Row],[Actual_Sales]],0)</f>
        <v>0.550561797752809</v>
      </c>
      <c r="Z3063" s="5">
        <f>Table1[[#This Row],[Actual_Profit]]/Table1[[#This Row],[Actual_Sales]]</f>
        <v>0.19101123595505617</v>
      </c>
      <c r="AA3063">
        <v>64</v>
      </c>
      <c r="AB3063" s="5">
        <f>IFERROR(Table1[[#This Row],[Expenses]]/Table1[[#This Row],[Actual_Sales]],0)</f>
        <v>0.3595505617977528</v>
      </c>
      <c r="AC3063">
        <v>30</v>
      </c>
      <c r="AD3063">
        <v>494</v>
      </c>
      <c r="AE3063" s="5">
        <f>IFERROR(Table1[[#This Row],[Inventory]]/Table1[[#This Row],[Actual_Sales]],0)</f>
        <v>2.7752808988764044</v>
      </c>
    </row>
    <row r="3064" spans="1:31" x14ac:dyDescent="0.25">
      <c r="A3064">
        <v>700</v>
      </c>
      <c r="B3064">
        <v>959</v>
      </c>
      <c r="C3064">
        <v>9</v>
      </c>
      <c r="D3064" s="2">
        <v>40269</v>
      </c>
      <c r="E3064">
        <v>178</v>
      </c>
      <c r="F3064">
        <v>130</v>
      </c>
      <c r="G3064">
        <f>Table1[[#This Row],[Actual_Sales]]-Table1[[#This Row],[Budget_Sales]]</f>
        <v>48</v>
      </c>
      <c r="H3064" s="5">
        <f>IF(
Table1[[#This Row],[Budget_Sales]]=0,
"",
IF(
Table1[[#This Row],[Budget_Sales]]&gt;0,
(Table1[[#This Row],[Actual_Sales]]-Table1[[#This Row],[Budget_Sales]])/Table1[[#This Row],[Budget_Sales]],
(Table1[[#This Row],[Actual_Sales]]-Table1[[#This Row],[Budget_Sales]])/ABS(Table1[[#This Row],[Budget_Sales]])
)
)</f>
        <v>0.36923076923076925</v>
      </c>
      <c r="I3064" s="5" t="str">
        <f>IF(Table1[[#This Row],[Sales_Var]]&gt;=0,"Above Budget","Below Budget")</f>
        <v>Above Budget</v>
      </c>
      <c r="J3064">
        <f>Table1[[#This Row],[Actual_Sales]]-(Table1[[#This Row],[COGS]]+Table1[[#This Row],[Expenses]])</f>
        <v>34</v>
      </c>
      <c r="K3064">
        <v>30</v>
      </c>
      <c r="L3064">
        <f>Table1[[#This Row],[Actual_Profit]]-Table1[[#This Row],[Budget_Profit]]</f>
        <v>4</v>
      </c>
      <c r="M3064" s="5">
        <f>IF(
Table1[[#This Row],[Budget_Profit]]=0,
"",
IF(
Table1[[#This Row],[Budget_Profit]]&gt;0,
(Table1[[#This Row],[Actual_Profit]]-Table1[[#This Row],[Budget_Profit]])/Table1[[#This Row],[Budget_Profit]],
(Table1[[#This Row],[Actual_Profit]]-Table1[[#This Row],[Budget_Profit]])/ABS(Table1[[#This Row],[Budget_Profit]])
)
)</f>
        <v>0.13333333333333333</v>
      </c>
      <c r="N3064" s="5" t="str">
        <f>IF(Table1[[#This Row],[Profit_Var]]&gt;=0, "Above Budget", "Below Budget")</f>
        <v>Above Budget</v>
      </c>
      <c r="O3064">
        <v>80</v>
      </c>
      <c r="P3064">
        <v>60</v>
      </c>
      <c r="Q3064">
        <f>Table1[[#This Row],[COGS]]-Table1[[#This Row],[Budget_COGS]]</f>
        <v>20</v>
      </c>
      <c r="R3064" s="5">
        <f>IF(
Table1[[#This Row],[Budget_COGS]]=0,
"",
IF(
Table1[[#This Row],[Budget_COGS]]&gt;0,
(Table1[[#This Row],[Budget_COGS]]-Table1[[#This Row],[COGS]]) / Table1[[#This Row],[Budget_COGS]],
(Table1[[#This Row],[Budget_COGS]]-Table1[[#This Row],[COGS]]) / ABS(Table1[[#This Row],[Budget_COGS]])
)
)</f>
        <v>-0.33333333333333331</v>
      </c>
      <c r="S3064" s="5" t="str">
        <f>IF(Table1[[#This Row],[COGS _Var]]&gt;=0, "Above Budget", "Below Budget")</f>
        <v>Above Budget</v>
      </c>
      <c r="T3064">
        <f>Table1[[#This Row],[Actual_Sales]]-Table1[[#This Row],[COGS]]</f>
        <v>98</v>
      </c>
      <c r="U3064">
        <v>70</v>
      </c>
      <c r="V3064">
        <f>Table1[[#This Row],[Gross_Margin]]-Table1[[#This Row],[Budget_Margin]]</f>
        <v>28</v>
      </c>
      <c r="W3064" s="5">
        <f>IF(
Table1[[#This Row],[Budget_Margin]]=0,
"",
IF(
Table1[[#This Row],[Budget_Margin]]&gt;0,
(Table1[[#This Row],[Gross_Margin]]-Table1[[#This Row],[Budget_Margin]]) / Table1[[#This Row],[Budget_Margin]],
(Table1[[#This Row],[Gross_Margin]]-Table1[[#This Row],[Budget_Margin]]) / ABS(Table1[[#This Row],[Budget_Margin]])
)
)</f>
        <v>0.4</v>
      </c>
      <c r="X3064" s="5" t="str">
        <f>IF(Table1[[#This Row],[Margin_Var]]&gt;=0, "Above Budget", "Below Budget")</f>
        <v>Above Budget</v>
      </c>
      <c r="Y3064" s="5">
        <f>IFERROR(Table1[[#This Row],[Gross_Margin]]/Table1[[#This Row],[Actual_Sales]],0)</f>
        <v>0.550561797752809</v>
      </c>
      <c r="Z3064" s="5">
        <f>Table1[[#This Row],[Actual_Profit]]/Table1[[#This Row],[Actual_Sales]]</f>
        <v>0.19101123595505617</v>
      </c>
      <c r="AA3064">
        <v>64</v>
      </c>
      <c r="AB3064" s="5">
        <f>IFERROR(Table1[[#This Row],[Expenses]]/Table1[[#This Row],[Actual_Sales]],0)</f>
        <v>0.3595505617977528</v>
      </c>
      <c r="AC3064">
        <v>30</v>
      </c>
      <c r="AD3064">
        <v>494</v>
      </c>
      <c r="AE3064" s="5">
        <f>IFERROR(Table1[[#This Row],[Inventory]]/Table1[[#This Row],[Actual_Sales]],0)</f>
        <v>2.7752808988764044</v>
      </c>
    </row>
    <row r="3065" spans="1:31" x14ac:dyDescent="0.25">
      <c r="A3065">
        <v>3474</v>
      </c>
      <c r="B3065">
        <v>702</v>
      </c>
      <c r="C3065">
        <v>3</v>
      </c>
      <c r="D3065" s="2">
        <v>40756</v>
      </c>
      <c r="E3065">
        <v>89</v>
      </c>
      <c r="F3065">
        <v>110</v>
      </c>
      <c r="G3065">
        <f>Table1[[#This Row],[Actual_Sales]]-Table1[[#This Row],[Budget_Sales]]</f>
        <v>-21</v>
      </c>
      <c r="H3065" s="5">
        <f>IF(
Table1[[#This Row],[Budget_Sales]]=0,
"",
IF(
Table1[[#This Row],[Budget_Sales]]&gt;0,
(Table1[[#This Row],[Actual_Sales]]-Table1[[#This Row],[Budget_Sales]])/Table1[[#This Row],[Budget_Sales]],
(Table1[[#This Row],[Actual_Sales]]-Table1[[#This Row],[Budget_Sales]])/ABS(Table1[[#This Row],[Budget_Sales]])
)
)</f>
        <v>-0.19090909090909092</v>
      </c>
      <c r="I3065" s="5" t="str">
        <f>IF(Table1[[#This Row],[Sales_Var]]&gt;=0,"Above Budget","Below Budget")</f>
        <v>Below Budget</v>
      </c>
      <c r="J3065">
        <f>Table1[[#This Row],[Actual_Sales]]-(Table1[[#This Row],[COGS]]+Table1[[#This Row],[Expenses]])</f>
        <v>17</v>
      </c>
      <c r="K3065">
        <v>30</v>
      </c>
      <c r="L3065">
        <f>Table1[[#This Row],[Actual_Profit]]-Table1[[#This Row],[Budget_Profit]]</f>
        <v>-13</v>
      </c>
      <c r="M3065" s="5">
        <f>IF(
Table1[[#This Row],[Budget_Profit]]=0,
"",
IF(
Table1[[#This Row],[Budget_Profit]]&gt;0,
(Table1[[#This Row],[Actual_Profit]]-Table1[[#This Row],[Budget_Profit]])/Table1[[#This Row],[Budget_Profit]],
(Table1[[#This Row],[Actual_Profit]]-Table1[[#This Row],[Budget_Profit]])/ABS(Table1[[#This Row],[Budget_Profit]])
)
)</f>
        <v>-0.43333333333333335</v>
      </c>
      <c r="N3065" s="5" t="str">
        <f>IF(Table1[[#This Row],[Profit_Var]]&gt;=0, "Above Budget", "Below Budget")</f>
        <v>Below Budget</v>
      </c>
      <c r="O3065">
        <v>41</v>
      </c>
      <c r="P3065">
        <v>50</v>
      </c>
      <c r="Q3065">
        <f>Table1[[#This Row],[COGS]]-Table1[[#This Row],[Budget_COGS]]</f>
        <v>-9</v>
      </c>
      <c r="R3065" s="5">
        <f>IF(
Table1[[#This Row],[Budget_COGS]]=0,
"",
IF(
Table1[[#This Row],[Budget_COGS]]&gt;0,
(Table1[[#This Row],[Budget_COGS]]-Table1[[#This Row],[COGS]]) / Table1[[#This Row],[Budget_COGS]],
(Table1[[#This Row],[Budget_COGS]]-Table1[[#This Row],[COGS]]) / ABS(Table1[[#This Row],[Budget_COGS]])
)
)</f>
        <v>0.18</v>
      </c>
      <c r="S3065" s="5" t="str">
        <f>IF(Table1[[#This Row],[COGS _Var]]&gt;=0, "Above Budget", "Below Budget")</f>
        <v>Below Budget</v>
      </c>
      <c r="T3065">
        <f>Table1[[#This Row],[Actual_Sales]]-Table1[[#This Row],[COGS]]</f>
        <v>48</v>
      </c>
      <c r="U3065">
        <v>60</v>
      </c>
      <c r="V3065">
        <f>Table1[[#This Row],[Gross_Margin]]-Table1[[#This Row],[Budget_Margin]]</f>
        <v>-12</v>
      </c>
      <c r="W3065" s="5">
        <f>IF(
Table1[[#This Row],[Budget_Margin]]=0,
"",
IF(
Table1[[#This Row],[Budget_Margin]]&gt;0,
(Table1[[#This Row],[Gross_Margin]]-Table1[[#This Row],[Budget_Margin]]) / Table1[[#This Row],[Budget_Margin]],
(Table1[[#This Row],[Gross_Margin]]-Table1[[#This Row],[Budget_Margin]]) / ABS(Table1[[#This Row],[Budget_Margin]])
)
)</f>
        <v>-0.2</v>
      </c>
      <c r="X3065" s="5" t="str">
        <f>IF(Table1[[#This Row],[Margin_Var]]&gt;=0, "Above Budget", "Below Budget")</f>
        <v>Below Budget</v>
      </c>
      <c r="Y3065" s="5">
        <f>IFERROR(Table1[[#This Row],[Gross_Margin]]/Table1[[#This Row],[Actual_Sales]],0)</f>
        <v>0.5393258426966292</v>
      </c>
      <c r="Z3065" s="5">
        <f>Table1[[#This Row],[Actual_Profit]]/Table1[[#This Row],[Actual_Sales]]</f>
        <v>0.19101123595505617</v>
      </c>
      <c r="AA3065">
        <v>31</v>
      </c>
      <c r="AB3065" s="5">
        <f>IFERROR(Table1[[#This Row],[Expenses]]/Table1[[#This Row],[Actual_Sales]],0)</f>
        <v>0.34831460674157305</v>
      </c>
      <c r="AC3065">
        <v>12</v>
      </c>
      <c r="AD3065">
        <v>1007</v>
      </c>
      <c r="AE3065" s="5">
        <f>IFERROR(Table1[[#This Row],[Inventory]]/Table1[[#This Row],[Actual_Sales]],0)</f>
        <v>11.314606741573034</v>
      </c>
    </row>
    <row r="3066" spans="1:31" x14ac:dyDescent="0.25">
      <c r="A3066">
        <v>1184</v>
      </c>
      <c r="B3066">
        <v>720</v>
      </c>
      <c r="C3066">
        <v>10</v>
      </c>
      <c r="D3066" s="2">
        <v>40360</v>
      </c>
      <c r="E3066">
        <v>110</v>
      </c>
      <c r="F3066">
        <v>90</v>
      </c>
      <c r="G3066">
        <f>Table1[[#This Row],[Actual_Sales]]-Table1[[#This Row],[Budget_Sales]]</f>
        <v>20</v>
      </c>
      <c r="H3066" s="5">
        <f>IF(
Table1[[#This Row],[Budget_Sales]]=0,
"",
IF(
Table1[[#This Row],[Budget_Sales]]&gt;0,
(Table1[[#This Row],[Actual_Sales]]-Table1[[#This Row],[Budget_Sales]])/Table1[[#This Row],[Budget_Sales]],
(Table1[[#This Row],[Actual_Sales]]-Table1[[#This Row],[Budget_Sales]])/ABS(Table1[[#This Row],[Budget_Sales]])
)
)</f>
        <v>0.22222222222222221</v>
      </c>
      <c r="I3066" s="5" t="str">
        <f>IF(Table1[[#This Row],[Sales_Var]]&gt;=0,"Above Budget","Below Budget")</f>
        <v>Above Budget</v>
      </c>
      <c r="J3066">
        <f>Table1[[#This Row],[Actual_Sales]]-(Table1[[#This Row],[COGS]]+Table1[[#This Row],[Expenses]])</f>
        <v>21</v>
      </c>
      <c r="K3066">
        <v>20</v>
      </c>
      <c r="L3066">
        <f>Table1[[#This Row],[Actual_Profit]]-Table1[[#This Row],[Budget_Profit]]</f>
        <v>1</v>
      </c>
      <c r="M3066" s="5">
        <f>IF(
Table1[[#This Row],[Budget_Profit]]=0,
"",
IF(
Table1[[#This Row],[Budget_Profit]]&gt;0,
(Table1[[#This Row],[Actual_Profit]]-Table1[[#This Row],[Budget_Profit]])/Table1[[#This Row],[Budget_Profit]],
(Table1[[#This Row],[Actual_Profit]]-Table1[[#This Row],[Budget_Profit]])/ABS(Table1[[#This Row],[Budget_Profit]])
)
)</f>
        <v>0.05</v>
      </c>
      <c r="N3066" s="5" t="str">
        <f>IF(Table1[[#This Row],[Profit_Var]]&gt;=0, "Above Budget", "Below Budget")</f>
        <v>Above Budget</v>
      </c>
      <c r="O3066">
        <v>47</v>
      </c>
      <c r="P3066">
        <v>40</v>
      </c>
      <c r="Q3066">
        <f>Table1[[#This Row],[COGS]]-Table1[[#This Row],[Budget_COGS]]</f>
        <v>7</v>
      </c>
      <c r="R3066" s="5">
        <f>IF(
Table1[[#This Row],[Budget_COGS]]=0,
"",
IF(
Table1[[#This Row],[Budget_COGS]]&gt;0,
(Table1[[#This Row],[Budget_COGS]]-Table1[[#This Row],[COGS]]) / Table1[[#This Row],[Budget_COGS]],
(Table1[[#This Row],[Budget_COGS]]-Table1[[#This Row],[COGS]]) / ABS(Table1[[#This Row],[Budget_COGS]])
)
)</f>
        <v>-0.17499999999999999</v>
      </c>
      <c r="S3066" s="5" t="str">
        <f>IF(Table1[[#This Row],[COGS _Var]]&gt;=0, "Above Budget", "Below Budget")</f>
        <v>Above Budget</v>
      </c>
      <c r="T3066">
        <f>Table1[[#This Row],[Actual_Sales]]-Table1[[#This Row],[COGS]]</f>
        <v>63</v>
      </c>
      <c r="U3066">
        <v>50</v>
      </c>
      <c r="V3066">
        <f>Table1[[#This Row],[Gross_Margin]]-Table1[[#This Row],[Budget_Margin]]</f>
        <v>13</v>
      </c>
      <c r="W3066" s="5">
        <f>IF(
Table1[[#This Row],[Budget_Margin]]=0,
"",
IF(
Table1[[#This Row],[Budget_Margin]]&gt;0,
(Table1[[#This Row],[Gross_Margin]]-Table1[[#This Row],[Budget_Margin]]) / Table1[[#This Row],[Budget_Margin]],
(Table1[[#This Row],[Gross_Margin]]-Table1[[#This Row],[Budget_Margin]]) / ABS(Table1[[#This Row],[Budget_Margin]])
)
)</f>
        <v>0.26</v>
      </c>
      <c r="X3066" s="5" t="str">
        <f>IF(Table1[[#This Row],[Margin_Var]]&gt;=0, "Above Budget", "Below Budget")</f>
        <v>Above Budget</v>
      </c>
      <c r="Y3066" s="5">
        <f>IFERROR(Table1[[#This Row],[Gross_Margin]]/Table1[[#This Row],[Actual_Sales]],0)</f>
        <v>0.57272727272727275</v>
      </c>
      <c r="Z3066" s="5">
        <f>Table1[[#This Row],[Actual_Profit]]/Table1[[#This Row],[Actual_Sales]]</f>
        <v>0.19090909090909092</v>
      </c>
      <c r="AA3066">
        <v>42</v>
      </c>
      <c r="AB3066" s="5">
        <f>IFERROR(Table1[[#This Row],[Expenses]]/Table1[[#This Row],[Actual_Sales]],0)</f>
        <v>0.38181818181818183</v>
      </c>
      <c r="AC3066">
        <v>15</v>
      </c>
      <c r="AD3066">
        <v>420</v>
      </c>
      <c r="AE3066" s="5">
        <f>IFERROR(Table1[[#This Row],[Inventory]]/Table1[[#This Row],[Actual_Sales]],0)</f>
        <v>3.8181818181818183</v>
      </c>
    </row>
    <row r="3067" spans="1:31" x14ac:dyDescent="0.25">
      <c r="A3067">
        <v>807</v>
      </c>
      <c r="B3067">
        <v>573</v>
      </c>
      <c r="C3067">
        <v>2</v>
      </c>
      <c r="D3067" s="2">
        <v>40299</v>
      </c>
      <c r="E3067">
        <v>173</v>
      </c>
      <c r="F3067">
        <v>180</v>
      </c>
      <c r="G3067">
        <f>Table1[[#This Row],[Actual_Sales]]-Table1[[#This Row],[Budget_Sales]]</f>
        <v>-7</v>
      </c>
      <c r="H3067" s="5">
        <f>IF(
Table1[[#This Row],[Budget_Sales]]=0,
"",
IF(
Table1[[#This Row],[Budget_Sales]]&gt;0,
(Table1[[#This Row],[Actual_Sales]]-Table1[[#This Row],[Budget_Sales]])/Table1[[#This Row],[Budget_Sales]],
(Table1[[#This Row],[Actual_Sales]]-Table1[[#This Row],[Budget_Sales]])/ABS(Table1[[#This Row],[Budget_Sales]])
)
)</f>
        <v>-3.888888888888889E-2</v>
      </c>
      <c r="I3067" s="5" t="str">
        <f>IF(Table1[[#This Row],[Sales_Var]]&gt;=0,"Above Budget","Below Budget")</f>
        <v>Below Budget</v>
      </c>
      <c r="J3067">
        <f>Table1[[#This Row],[Actual_Sales]]-(Table1[[#This Row],[COGS]]+Table1[[#This Row],[Expenses]])</f>
        <v>33</v>
      </c>
      <c r="K3067">
        <v>50</v>
      </c>
      <c r="L3067">
        <f>Table1[[#This Row],[Actual_Profit]]-Table1[[#This Row],[Budget_Profit]]</f>
        <v>-17</v>
      </c>
      <c r="M3067" s="5">
        <f>IF(
Table1[[#This Row],[Budget_Profit]]=0,
"",
IF(
Table1[[#This Row],[Budget_Profit]]&gt;0,
(Table1[[#This Row],[Actual_Profit]]-Table1[[#This Row],[Budget_Profit]])/Table1[[#This Row],[Budget_Profit]],
(Table1[[#This Row],[Actual_Profit]]-Table1[[#This Row],[Budget_Profit]])/ABS(Table1[[#This Row],[Budget_Profit]])
)
)</f>
        <v>-0.34</v>
      </c>
      <c r="N3067" s="5" t="str">
        <f>IF(Table1[[#This Row],[Profit_Var]]&gt;=0, "Above Budget", "Below Budget")</f>
        <v>Below Budget</v>
      </c>
      <c r="O3067">
        <v>77</v>
      </c>
      <c r="P3067">
        <v>80</v>
      </c>
      <c r="Q3067">
        <f>Table1[[#This Row],[COGS]]-Table1[[#This Row],[Budget_COGS]]</f>
        <v>-3</v>
      </c>
      <c r="R3067" s="5">
        <f>IF(
Table1[[#This Row],[Budget_COGS]]=0,
"",
IF(
Table1[[#This Row],[Budget_COGS]]&gt;0,
(Table1[[#This Row],[Budget_COGS]]-Table1[[#This Row],[COGS]]) / Table1[[#This Row],[Budget_COGS]],
(Table1[[#This Row],[Budget_COGS]]-Table1[[#This Row],[COGS]]) / ABS(Table1[[#This Row],[Budget_COGS]])
)
)</f>
        <v>3.7499999999999999E-2</v>
      </c>
      <c r="S3067" s="5" t="str">
        <f>IF(Table1[[#This Row],[COGS _Var]]&gt;=0, "Above Budget", "Below Budget")</f>
        <v>Below Budget</v>
      </c>
      <c r="T3067">
        <f>Table1[[#This Row],[Actual_Sales]]-Table1[[#This Row],[COGS]]</f>
        <v>96</v>
      </c>
      <c r="U3067">
        <v>100</v>
      </c>
      <c r="V3067">
        <f>Table1[[#This Row],[Gross_Margin]]-Table1[[#This Row],[Budget_Margin]]</f>
        <v>-4</v>
      </c>
      <c r="W3067" s="5">
        <f>IF(
Table1[[#This Row],[Budget_Margin]]=0,
"",
IF(
Table1[[#This Row],[Budget_Margin]]&gt;0,
(Table1[[#This Row],[Gross_Margin]]-Table1[[#This Row],[Budget_Margin]]) / Table1[[#This Row],[Budget_Margin]],
(Table1[[#This Row],[Gross_Margin]]-Table1[[#This Row],[Budget_Margin]]) / ABS(Table1[[#This Row],[Budget_Margin]])
)
)</f>
        <v>-0.04</v>
      </c>
      <c r="X3067" s="5" t="str">
        <f>IF(Table1[[#This Row],[Margin_Var]]&gt;=0, "Above Budget", "Below Budget")</f>
        <v>Below Budget</v>
      </c>
      <c r="Y3067" s="5">
        <f>IFERROR(Table1[[#This Row],[Gross_Margin]]/Table1[[#This Row],[Actual_Sales]],0)</f>
        <v>0.55491329479768781</v>
      </c>
      <c r="Z3067" s="5">
        <f>Table1[[#This Row],[Actual_Profit]]/Table1[[#This Row],[Actual_Sales]]</f>
        <v>0.19075144508670519</v>
      </c>
      <c r="AA3067">
        <v>63</v>
      </c>
      <c r="AB3067" s="5">
        <f>IFERROR(Table1[[#This Row],[Expenses]]/Table1[[#This Row],[Actual_Sales]],0)</f>
        <v>0.36416184971098264</v>
      </c>
      <c r="AC3067">
        <v>29</v>
      </c>
      <c r="AD3067">
        <v>529</v>
      </c>
      <c r="AE3067" s="5">
        <f>IFERROR(Table1[[#This Row],[Inventory]]/Table1[[#This Row],[Actual_Sales]],0)</f>
        <v>3.0578034682080926</v>
      </c>
    </row>
    <row r="3068" spans="1:31" x14ac:dyDescent="0.25">
      <c r="A3068">
        <v>748</v>
      </c>
      <c r="B3068">
        <v>337</v>
      </c>
      <c r="C3068">
        <v>9</v>
      </c>
      <c r="D3068" s="2">
        <v>40299</v>
      </c>
      <c r="E3068">
        <v>173</v>
      </c>
      <c r="F3068">
        <v>160</v>
      </c>
      <c r="G3068">
        <f>Table1[[#This Row],[Actual_Sales]]-Table1[[#This Row],[Budget_Sales]]</f>
        <v>13</v>
      </c>
      <c r="H3068" s="5">
        <f>IF(
Table1[[#This Row],[Budget_Sales]]=0,
"",
IF(
Table1[[#This Row],[Budget_Sales]]&gt;0,
(Table1[[#This Row],[Actual_Sales]]-Table1[[#This Row],[Budget_Sales]])/Table1[[#This Row],[Budget_Sales]],
(Table1[[#This Row],[Actual_Sales]]-Table1[[#This Row],[Budget_Sales]])/ABS(Table1[[#This Row],[Budget_Sales]])
)
)</f>
        <v>8.1250000000000003E-2</v>
      </c>
      <c r="I3068" s="5" t="str">
        <f>IF(Table1[[#This Row],[Sales_Var]]&gt;=0,"Above Budget","Below Budget")</f>
        <v>Above Budget</v>
      </c>
      <c r="J3068">
        <f>Table1[[#This Row],[Actual_Sales]]-(Table1[[#This Row],[COGS]]+Table1[[#This Row],[Expenses]])</f>
        <v>33</v>
      </c>
      <c r="K3068">
        <v>40</v>
      </c>
      <c r="L3068">
        <f>Table1[[#This Row],[Actual_Profit]]-Table1[[#This Row],[Budget_Profit]]</f>
        <v>-7</v>
      </c>
      <c r="M3068" s="5">
        <f>IF(
Table1[[#This Row],[Budget_Profit]]=0,
"",
IF(
Table1[[#This Row],[Budget_Profit]]&gt;0,
(Table1[[#This Row],[Actual_Profit]]-Table1[[#This Row],[Budget_Profit]])/Table1[[#This Row],[Budget_Profit]],
(Table1[[#This Row],[Actual_Profit]]-Table1[[#This Row],[Budget_Profit]])/ABS(Table1[[#This Row],[Budget_Profit]])
)
)</f>
        <v>-0.17499999999999999</v>
      </c>
      <c r="N3068" s="5" t="str">
        <f>IF(Table1[[#This Row],[Profit_Var]]&gt;=0, "Above Budget", "Below Budget")</f>
        <v>Below Budget</v>
      </c>
      <c r="O3068">
        <v>77</v>
      </c>
      <c r="P3068">
        <v>70</v>
      </c>
      <c r="Q3068">
        <f>Table1[[#This Row],[COGS]]-Table1[[#This Row],[Budget_COGS]]</f>
        <v>7</v>
      </c>
      <c r="R3068" s="5">
        <f>IF(
Table1[[#This Row],[Budget_COGS]]=0,
"",
IF(
Table1[[#This Row],[Budget_COGS]]&gt;0,
(Table1[[#This Row],[Budget_COGS]]-Table1[[#This Row],[COGS]]) / Table1[[#This Row],[Budget_COGS]],
(Table1[[#This Row],[Budget_COGS]]-Table1[[#This Row],[COGS]]) / ABS(Table1[[#This Row],[Budget_COGS]])
)
)</f>
        <v>-0.1</v>
      </c>
      <c r="S3068" s="5" t="str">
        <f>IF(Table1[[#This Row],[COGS _Var]]&gt;=0, "Above Budget", "Below Budget")</f>
        <v>Above Budget</v>
      </c>
      <c r="T3068">
        <f>Table1[[#This Row],[Actual_Sales]]-Table1[[#This Row],[COGS]]</f>
        <v>96</v>
      </c>
      <c r="U3068">
        <v>90</v>
      </c>
      <c r="V3068">
        <f>Table1[[#This Row],[Gross_Margin]]-Table1[[#This Row],[Budget_Margin]]</f>
        <v>6</v>
      </c>
      <c r="W3068" s="5">
        <f>IF(
Table1[[#This Row],[Budget_Margin]]=0,
"",
IF(
Table1[[#This Row],[Budget_Margin]]&gt;0,
(Table1[[#This Row],[Gross_Margin]]-Table1[[#This Row],[Budget_Margin]]) / Table1[[#This Row],[Budget_Margin]],
(Table1[[#This Row],[Gross_Margin]]-Table1[[#This Row],[Budget_Margin]]) / ABS(Table1[[#This Row],[Budget_Margin]])
)
)</f>
        <v>6.6666666666666666E-2</v>
      </c>
      <c r="X3068" s="5" t="str">
        <f>IF(Table1[[#This Row],[Margin_Var]]&gt;=0, "Above Budget", "Below Budget")</f>
        <v>Above Budget</v>
      </c>
      <c r="Y3068" s="5">
        <f>IFERROR(Table1[[#This Row],[Gross_Margin]]/Table1[[#This Row],[Actual_Sales]],0)</f>
        <v>0.55491329479768781</v>
      </c>
      <c r="Z3068" s="5">
        <f>Table1[[#This Row],[Actual_Profit]]/Table1[[#This Row],[Actual_Sales]]</f>
        <v>0.19075144508670519</v>
      </c>
      <c r="AA3068">
        <v>63</v>
      </c>
      <c r="AB3068" s="5">
        <f>IFERROR(Table1[[#This Row],[Expenses]]/Table1[[#This Row],[Actual_Sales]],0)</f>
        <v>0.36416184971098264</v>
      </c>
      <c r="AC3068">
        <v>29</v>
      </c>
      <c r="AD3068">
        <v>529</v>
      </c>
      <c r="AE3068" s="5">
        <f>IFERROR(Table1[[#This Row],[Inventory]]/Table1[[#This Row],[Actual_Sales]],0)</f>
        <v>3.0578034682080926</v>
      </c>
    </row>
    <row r="3069" spans="1:31" x14ac:dyDescent="0.25">
      <c r="A3069">
        <v>867</v>
      </c>
      <c r="B3069">
        <v>860</v>
      </c>
      <c r="C3069">
        <v>9</v>
      </c>
      <c r="D3069" s="2">
        <v>40299</v>
      </c>
      <c r="E3069">
        <v>173</v>
      </c>
      <c r="F3069">
        <v>130</v>
      </c>
      <c r="G3069">
        <f>Table1[[#This Row],[Actual_Sales]]-Table1[[#This Row],[Budget_Sales]]</f>
        <v>43</v>
      </c>
      <c r="H3069" s="5">
        <f>IF(
Table1[[#This Row],[Budget_Sales]]=0,
"",
IF(
Table1[[#This Row],[Budget_Sales]]&gt;0,
(Table1[[#This Row],[Actual_Sales]]-Table1[[#This Row],[Budget_Sales]])/Table1[[#This Row],[Budget_Sales]],
(Table1[[#This Row],[Actual_Sales]]-Table1[[#This Row],[Budget_Sales]])/ABS(Table1[[#This Row],[Budget_Sales]])
)
)</f>
        <v>0.33076923076923076</v>
      </c>
      <c r="I3069" s="5" t="str">
        <f>IF(Table1[[#This Row],[Sales_Var]]&gt;=0,"Above Budget","Below Budget")</f>
        <v>Above Budget</v>
      </c>
      <c r="J3069">
        <f>Table1[[#This Row],[Actual_Sales]]-(Table1[[#This Row],[COGS]]+Table1[[#This Row],[Expenses]])</f>
        <v>33</v>
      </c>
      <c r="K3069">
        <v>40</v>
      </c>
      <c r="L3069">
        <f>Table1[[#This Row],[Actual_Profit]]-Table1[[#This Row],[Budget_Profit]]</f>
        <v>-7</v>
      </c>
      <c r="M3069" s="5">
        <f>IF(
Table1[[#This Row],[Budget_Profit]]=0,
"",
IF(
Table1[[#This Row],[Budget_Profit]]&gt;0,
(Table1[[#This Row],[Actual_Profit]]-Table1[[#This Row],[Budget_Profit]])/Table1[[#This Row],[Budget_Profit]],
(Table1[[#This Row],[Actual_Profit]]-Table1[[#This Row],[Budget_Profit]])/ABS(Table1[[#This Row],[Budget_Profit]])
)
)</f>
        <v>-0.17499999999999999</v>
      </c>
      <c r="N3069" s="5" t="str">
        <f>IF(Table1[[#This Row],[Profit_Var]]&gt;=0, "Above Budget", "Below Budget")</f>
        <v>Below Budget</v>
      </c>
      <c r="O3069">
        <v>77</v>
      </c>
      <c r="P3069">
        <v>50</v>
      </c>
      <c r="Q3069">
        <f>Table1[[#This Row],[COGS]]-Table1[[#This Row],[Budget_COGS]]</f>
        <v>27</v>
      </c>
      <c r="R3069" s="5">
        <f>IF(
Table1[[#This Row],[Budget_COGS]]=0,
"",
IF(
Table1[[#This Row],[Budget_COGS]]&gt;0,
(Table1[[#This Row],[Budget_COGS]]-Table1[[#This Row],[COGS]]) / Table1[[#This Row],[Budget_COGS]],
(Table1[[#This Row],[Budget_COGS]]-Table1[[#This Row],[COGS]]) / ABS(Table1[[#This Row],[Budget_COGS]])
)
)</f>
        <v>-0.54</v>
      </c>
      <c r="S3069" s="5" t="str">
        <f>IF(Table1[[#This Row],[COGS _Var]]&gt;=0, "Above Budget", "Below Budget")</f>
        <v>Above Budget</v>
      </c>
      <c r="T3069">
        <f>Table1[[#This Row],[Actual_Sales]]-Table1[[#This Row],[COGS]]</f>
        <v>96</v>
      </c>
      <c r="U3069">
        <v>80</v>
      </c>
      <c r="V3069">
        <f>Table1[[#This Row],[Gross_Margin]]-Table1[[#This Row],[Budget_Margin]]</f>
        <v>16</v>
      </c>
      <c r="W3069" s="5">
        <f>IF(
Table1[[#This Row],[Budget_Margin]]=0,
"",
IF(
Table1[[#This Row],[Budget_Margin]]&gt;0,
(Table1[[#This Row],[Gross_Margin]]-Table1[[#This Row],[Budget_Margin]]) / Table1[[#This Row],[Budget_Margin]],
(Table1[[#This Row],[Gross_Margin]]-Table1[[#This Row],[Budget_Margin]]) / ABS(Table1[[#This Row],[Budget_Margin]])
)
)</f>
        <v>0.2</v>
      </c>
      <c r="X3069" s="5" t="str">
        <f>IF(Table1[[#This Row],[Margin_Var]]&gt;=0, "Above Budget", "Below Budget")</f>
        <v>Above Budget</v>
      </c>
      <c r="Y3069" s="5">
        <f>IFERROR(Table1[[#This Row],[Gross_Margin]]/Table1[[#This Row],[Actual_Sales]],0)</f>
        <v>0.55491329479768781</v>
      </c>
      <c r="Z3069" s="5">
        <f>Table1[[#This Row],[Actual_Profit]]/Table1[[#This Row],[Actual_Sales]]</f>
        <v>0.19075144508670519</v>
      </c>
      <c r="AA3069">
        <v>63</v>
      </c>
      <c r="AB3069" s="5">
        <f>IFERROR(Table1[[#This Row],[Expenses]]/Table1[[#This Row],[Actual_Sales]],0)</f>
        <v>0.36416184971098264</v>
      </c>
      <c r="AC3069">
        <v>29</v>
      </c>
      <c r="AD3069">
        <v>529</v>
      </c>
      <c r="AE3069" s="5">
        <f>IFERROR(Table1[[#This Row],[Inventory]]/Table1[[#This Row],[Actual_Sales]],0)</f>
        <v>3.0578034682080926</v>
      </c>
    </row>
    <row r="3070" spans="1:31" x14ac:dyDescent="0.25">
      <c r="A3070">
        <v>4145</v>
      </c>
      <c r="B3070">
        <v>505</v>
      </c>
      <c r="C3070">
        <v>6</v>
      </c>
      <c r="D3070" s="2">
        <v>40878</v>
      </c>
      <c r="E3070">
        <v>95</v>
      </c>
      <c r="F3070">
        <v>60</v>
      </c>
      <c r="G3070">
        <f>Table1[[#This Row],[Actual_Sales]]-Table1[[#This Row],[Budget_Sales]]</f>
        <v>35</v>
      </c>
      <c r="H3070" s="5">
        <f>IF(
Table1[[#This Row],[Budget_Sales]]=0,
"",
IF(
Table1[[#This Row],[Budget_Sales]]&gt;0,
(Table1[[#This Row],[Actual_Sales]]-Table1[[#This Row],[Budget_Sales]])/Table1[[#This Row],[Budget_Sales]],
(Table1[[#This Row],[Actual_Sales]]-Table1[[#This Row],[Budget_Sales]])/ABS(Table1[[#This Row],[Budget_Sales]])
)
)</f>
        <v>0.58333333333333337</v>
      </c>
      <c r="I3070" s="5" t="str">
        <f>IF(Table1[[#This Row],[Sales_Var]]&gt;=0,"Above Budget","Below Budget")</f>
        <v>Above Budget</v>
      </c>
      <c r="J3070">
        <f>Table1[[#This Row],[Actual_Sales]]-(Table1[[#This Row],[COGS]]+Table1[[#This Row],[Expenses]])</f>
        <v>18</v>
      </c>
      <c r="K3070">
        <v>0</v>
      </c>
      <c r="L3070">
        <f>Table1[[#This Row],[Actual_Profit]]-Table1[[#This Row],[Budget_Profit]]</f>
        <v>18</v>
      </c>
      <c r="M3070" s="5" t="str">
        <f>IF(
Table1[[#This Row],[Budget_Profit]]=0,
"",
IF(
Table1[[#This Row],[Budget_Profit]]&gt;0,
(Table1[[#This Row],[Actual_Profit]]-Table1[[#This Row],[Budget_Profit]])/Table1[[#This Row],[Budget_Profit]],
(Table1[[#This Row],[Actual_Profit]]-Table1[[#This Row],[Budget_Profit]])/ABS(Table1[[#This Row],[Budget_Profit]])
)
)</f>
        <v/>
      </c>
      <c r="N3070" s="5" t="str">
        <f>IF(Table1[[#This Row],[Profit_Var]]&gt;=0, "Above Budget", "Below Budget")</f>
        <v>Above Budget</v>
      </c>
      <c r="O3070">
        <v>38</v>
      </c>
      <c r="P3070">
        <v>30</v>
      </c>
      <c r="Q3070">
        <f>Table1[[#This Row],[COGS]]-Table1[[#This Row],[Budget_COGS]]</f>
        <v>8</v>
      </c>
      <c r="R3070" s="5">
        <f>IF(
Table1[[#This Row],[Budget_COGS]]=0,
"",
IF(
Table1[[#This Row],[Budget_COGS]]&gt;0,
(Table1[[#This Row],[Budget_COGS]]-Table1[[#This Row],[COGS]]) / Table1[[#This Row],[Budget_COGS]],
(Table1[[#This Row],[Budget_COGS]]-Table1[[#This Row],[COGS]]) / ABS(Table1[[#This Row],[Budget_COGS]])
)
)</f>
        <v>-0.26666666666666666</v>
      </c>
      <c r="S3070" s="5" t="str">
        <f>IF(Table1[[#This Row],[COGS _Var]]&gt;=0, "Above Budget", "Below Budget")</f>
        <v>Above Budget</v>
      </c>
      <c r="T3070">
        <f>Table1[[#This Row],[Actual_Sales]]-Table1[[#This Row],[COGS]]</f>
        <v>57</v>
      </c>
      <c r="U3070">
        <v>30</v>
      </c>
      <c r="V3070">
        <f>Table1[[#This Row],[Gross_Margin]]-Table1[[#This Row],[Budget_Margin]]</f>
        <v>27</v>
      </c>
      <c r="W3070" s="5">
        <f>IF(
Table1[[#This Row],[Budget_Margin]]=0,
"",
IF(
Table1[[#This Row],[Budget_Margin]]&gt;0,
(Table1[[#This Row],[Gross_Margin]]-Table1[[#This Row],[Budget_Margin]]) / Table1[[#This Row],[Budget_Margin]],
(Table1[[#This Row],[Gross_Margin]]-Table1[[#This Row],[Budget_Margin]]) / ABS(Table1[[#This Row],[Budget_Margin]])
)
)</f>
        <v>0.9</v>
      </c>
      <c r="X3070" s="5" t="str">
        <f>IF(Table1[[#This Row],[Margin_Var]]&gt;=0, "Above Budget", "Below Budget")</f>
        <v>Above Budget</v>
      </c>
      <c r="Y3070" s="5">
        <f>IFERROR(Table1[[#This Row],[Gross_Margin]]/Table1[[#This Row],[Actual_Sales]],0)</f>
        <v>0.6</v>
      </c>
      <c r="Z3070" s="5">
        <f>Table1[[#This Row],[Actual_Profit]]/Table1[[#This Row],[Actual_Sales]]</f>
        <v>0.18947368421052632</v>
      </c>
      <c r="AA3070">
        <v>39</v>
      </c>
      <c r="AB3070" s="5">
        <f>IFERROR(Table1[[#This Row],[Expenses]]/Table1[[#This Row],[Actual_Sales]],0)</f>
        <v>0.41052631578947368</v>
      </c>
      <c r="AC3070">
        <v>12</v>
      </c>
      <c r="AD3070">
        <v>256</v>
      </c>
      <c r="AE3070" s="5">
        <f>IFERROR(Table1[[#This Row],[Inventory]]/Table1[[#This Row],[Actual_Sales]],0)</f>
        <v>2.6947368421052631</v>
      </c>
    </row>
    <row r="3071" spans="1:31" x14ac:dyDescent="0.25">
      <c r="A3071">
        <v>4128</v>
      </c>
      <c r="B3071">
        <v>435</v>
      </c>
      <c r="C3071">
        <v>12</v>
      </c>
      <c r="D3071" s="2">
        <v>40878</v>
      </c>
      <c r="E3071">
        <v>95</v>
      </c>
      <c r="F3071">
        <v>60</v>
      </c>
      <c r="G3071">
        <f>Table1[[#This Row],[Actual_Sales]]-Table1[[#This Row],[Budget_Sales]]</f>
        <v>35</v>
      </c>
      <c r="H3071" s="5">
        <f>IF(
Table1[[#This Row],[Budget_Sales]]=0,
"",
IF(
Table1[[#This Row],[Budget_Sales]]&gt;0,
(Table1[[#This Row],[Actual_Sales]]-Table1[[#This Row],[Budget_Sales]])/Table1[[#This Row],[Budget_Sales]],
(Table1[[#This Row],[Actual_Sales]]-Table1[[#This Row],[Budget_Sales]])/ABS(Table1[[#This Row],[Budget_Sales]])
)
)</f>
        <v>0.58333333333333337</v>
      </c>
      <c r="I3071" s="5" t="str">
        <f>IF(Table1[[#This Row],[Sales_Var]]&gt;=0,"Above Budget","Below Budget")</f>
        <v>Above Budget</v>
      </c>
      <c r="J3071">
        <f>Table1[[#This Row],[Actual_Sales]]-(Table1[[#This Row],[COGS]]+Table1[[#This Row],[Expenses]])</f>
        <v>18</v>
      </c>
      <c r="K3071">
        <v>10</v>
      </c>
      <c r="L3071">
        <f>Table1[[#This Row],[Actual_Profit]]-Table1[[#This Row],[Budget_Profit]]</f>
        <v>8</v>
      </c>
      <c r="M3071" s="5">
        <f>IF(
Table1[[#This Row],[Budget_Profit]]=0,
"",
IF(
Table1[[#This Row],[Budget_Profit]]&gt;0,
(Table1[[#This Row],[Actual_Profit]]-Table1[[#This Row],[Budget_Profit]])/Table1[[#This Row],[Budget_Profit]],
(Table1[[#This Row],[Actual_Profit]]-Table1[[#This Row],[Budget_Profit]])/ABS(Table1[[#This Row],[Budget_Profit]])
)
)</f>
        <v>0.8</v>
      </c>
      <c r="N3071" s="5" t="str">
        <f>IF(Table1[[#This Row],[Profit_Var]]&gt;=0, "Above Budget", "Below Budget")</f>
        <v>Above Budget</v>
      </c>
      <c r="O3071">
        <v>38</v>
      </c>
      <c r="P3071">
        <v>20</v>
      </c>
      <c r="Q3071">
        <f>Table1[[#This Row],[COGS]]-Table1[[#This Row],[Budget_COGS]]</f>
        <v>18</v>
      </c>
      <c r="R3071" s="5">
        <f>IF(
Table1[[#This Row],[Budget_COGS]]=0,
"",
IF(
Table1[[#This Row],[Budget_COGS]]&gt;0,
(Table1[[#This Row],[Budget_COGS]]-Table1[[#This Row],[COGS]]) / Table1[[#This Row],[Budget_COGS]],
(Table1[[#This Row],[Budget_COGS]]-Table1[[#This Row],[COGS]]) / ABS(Table1[[#This Row],[Budget_COGS]])
)
)</f>
        <v>-0.9</v>
      </c>
      <c r="S3071" s="5" t="str">
        <f>IF(Table1[[#This Row],[COGS _Var]]&gt;=0, "Above Budget", "Below Budget")</f>
        <v>Above Budget</v>
      </c>
      <c r="T3071">
        <f>Table1[[#This Row],[Actual_Sales]]-Table1[[#This Row],[COGS]]</f>
        <v>57</v>
      </c>
      <c r="U3071">
        <v>40</v>
      </c>
      <c r="V3071">
        <f>Table1[[#This Row],[Gross_Margin]]-Table1[[#This Row],[Budget_Margin]]</f>
        <v>17</v>
      </c>
      <c r="W3071" s="5">
        <f>IF(
Table1[[#This Row],[Budget_Margin]]=0,
"",
IF(
Table1[[#This Row],[Budget_Margin]]&gt;0,
(Table1[[#This Row],[Gross_Margin]]-Table1[[#This Row],[Budget_Margin]]) / Table1[[#This Row],[Budget_Margin]],
(Table1[[#This Row],[Gross_Margin]]-Table1[[#This Row],[Budget_Margin]]) / ABS(Table1[[#This Row],[Budget_Margin]])
)
)</f>
        <v>0.42499999999999999</v>
      </c>
      <c r="X3071" s="5" t="str">
        <f>IF(Table1[[#This Row],[Margin_Var]]&gt;=0, "Above Budget", "Below Budget")</f>
        <v>Above Budget</v>
      </c>
      <c r="Y3071" s="5">
        <f>IFERROR(Table1[[#This Row],[Gross_Margin]]/Table1[[#This Row],[Actual_Sales]],0)</f>
        <v>0.6</v>
      </c>
      <c r="Z3071" s="5">
        <f>Table1[[#This Row],[Actual_Profit]]/Table1[[#This Row],[Actual_Sales]]</f>
        <v>0.18947368421052632</v>
      </c>
      <c r="AA3071">
        <v>39</v>
      </c>
      <c r="AB3071" s="5">
        <f>IFERROR(Table1[[#This Row],[Expenses]]/Table1[[#This Row],[Actual_Sales]],0)</f>
        <v>0.41052631578947368</v>
      </c>
      <c r="AC3071">
        <v>12</v>
      </c>
      <c r="AD3071">
        <v>256</v>
      </c>
      <c r="AE3071" s="5">
        <f>IFERROR(Table1[[#This Row],[Inventory]]/Table1[[#This Row],[Actual_Sales]],0)</f>
        <v>2.6947368421052631</v>
      </c>
    </row>
    <row r="3072" spans="1:31" x14ac:dyDescent="0.25">
      <c r="A3072">
        <v>1229</v>
      </c>
      <c r="B3072">
        <v>959</v>
      </c>
      <c r="C3072">
        <v>9</v>
      </c>
      <c r="D3072" s="2">
        <v>40360</v>
      </c>
      <c r="E3072">
        <v>169</v>
      </c>
      <c r="F3072">
        <v>130</v>
      </c>
      <c r="G3072">
        <f>Table1[[#This Row],[Actual_Sales]]-Table1[[#This Row],[Budget_Sales]]</f>
        <v>39</v>
      </c>
      <c r="H3072" s="5">
        <f>IF(
Table1[[#This Row],[Budget_Sales]]=0,
"",
IF(
Table1[[#This Row],[Budget_Sales]]&gt;0,
(Table1[[#This Row],[Actual_Sales]]-Table1[[#This Row],[Budget_Sales]])/Table1[[#This Row],[Budget_Sales]],
(Table1[[#This Row],[Actual_Sales]]-Table1[[#This Row],[Budget_Sales]])/ABS(Table1[[#This Row],[Budget_Sales]])
)
)</f>
        <v>0.3</v>
      </c>
      <c r="I3072" s="5" t="str">
        <f>IF(Table1[[#This Row],[Sales_Var]]&gt;=0,"Above Budget","Below Budget")</f>
        <v>Above Budget</v>
      </c>
      <c r="J3072">
        <f>Table1[[#This Row],[Actual_Sales]]-(Table1[[#This Row],[COGS]]+Table1[[#This Row],[Expenses]])</f>
        <v>32</v>
      </c>
      <c r="K3072">
        <v>40</v>
      </c>
      <c r="L3072">
        <f>Table1[[#This Row],[Actual_Profit]]-Table1[[#This Row],[Budget_Profit]]</f>
        <v>-8</v>
      </c>
      <c r="M3072" s="5">
        <f>IF(
Table1[[#This Row],[Budget_Profit]]=0,
"",
IF(
Table1[[#This Row],[Budget_Profit]]&gt;0,
(Table1[[#This Row],[Actual_Profit]]-Table1[[#This Row],[Budget_Profit]])/Table1[[#This Row],[Budget_Profit]],
(Table1[[#This Row],[Actual_Profit]]-Table1[[#This Row],[Budget_Profit]])/ABS(Table1[[#This Row],[Budget_Profit]])
)
)</f>
        <v>-0.2</v>
      </c>
      <c r="N3072" s="5" t="str">
        <f>IF(Table1[[#This Row],[Profit_Var]]&gt;=0, "Above Budget", "Below Budget")</f>
        <v>Below Budget</v>
      </c>
      <c r="O3072">
        <v>76</v>
      </c>
      <c r="P3072">
        <v>50</v>
      </c>
      <c r="Q3072">
        <f>Table1[[#This Row],[COGS]]-Table1[[#This Row],[Budget_COGS]]</f>
        <v>26</v>
      </c>
      <c r="R3072" s="5">
        <f>IF(
Table1[[#This Row],[Budget_COGS]]=0,
"",
IF(
Table1[[#This Row],[Budget_COGS]]&gt;0,
(Table1[[#This Row],[Budget_COGS]]-Table1[[#This Row],[COGS]]) / Table1[[#This Row],[Budget_COGS]],
(Table1[[#This Row],[Budget_COGS]]-Table1[[#This Row],[COGS]]) / ABS(Table1[[#This Row],[Budget_COGS]])
)
)</f>
        <v>-0.52</v>
      </c>
      <c r="S3072" s="5" t="str">
        <f>IF(Table1[[#This Row],[COGS _Var]]&gt;=0, "Above Budget", "Below Budget")</f>
        <v>Above Budget</v>
      </c>
      <c r="T3072">
        <f>Table1[[#This Row],[Actual_Sales]]-Table1[[#This Row],[COGS]]</f>
        <v>93</v>
      </c>
      <c r="U3072">
        <v>80</v>
      </c>
      <c r="V3072">
        <f>Table1[[#This Row],[Gross_Margin]]-Table1[[#This Row],[Budget_Margin]]</f>
        <v>13</v>
      </c>
      <c r="W3072" s="5">
        <f>IF(
Table1[[#This Row],[Budget_Margin]]=0,
"",
IF(
Table1[[#This Row],[Budget_Margin]]&gt;0,
(Table1[[#This Row],[Gross_Margin]]-Table1[[#This Row],[Budget_Margin]]) / Table1[[#This Row],[Budget_Margin]],
(Table1[[#This Row],[Gross_Margin]]-Table1[[#This Row],[Budget_Margin]]) / ABS(Table1[[#This Row],[Budget_Margin]])
)
)</f>
        <v>0.16250000000000001</v>
      </c>
      <c r="X3072" s="5" t="str">
        <f>IF(Table1[[#This Row],[Margin_Var]]&gt;=0, "Above Budget", "Below Budget")</f>
        <v>Above Budget</v>
      </c>
      <c r="Y3072" s="5">
        <f>IFERROR(Table1[[#This Row],[Gross_Margin]]/Table1[[#This Row],[Actual_Sales]],0)</f>
        <v>0.55029585798816572</v>
      </c>
      <c r="Z3072" s="5">
        <f>Table1[[#This Row],[Actual_Profit]]/Table1[[#This Row],[Actual_Sales]]</f>
        <v>0.1893491124260355</v>
      </c>
      <c r="AA3072">
        <v>61</v>
      </c>
      <c r="AB3072" s="5">
        <f>IFERROR(Table1[[#This Row],[Expenses]]/Table1[[#This Row],[Actual_Sales]],0)</f>
        <v>0.36094674556213019</v>
      </c>
      <c r="AC3072">
        <v>28</v>
      </c>
      <c r="AD3072">
        <v>613</v>
      </c>
      <c r="AE3072" s="5">
        <f>IFERROR(Table1[[#This Row],[Inventory]]/Table1[[#This Row],[Actual_Sales]],0)</f>
        <v>3.6272189349112427</v>
      </c>
    </row>
    <row r="3073" spans="1:31" x14ac:dyDescent="0.25">
      <c r="A3073">
        <v>941</v>
      </c>
      <c r="B3073">
        <v>435</v>
      </c>
      <c r="C3073">
        <v>3</v>
      </c>
      <c r="D3073" s="2">
        <v>40330</v>
      </c>
      <c r="E3073">
        <v>169</v>
      </c>
      <c r="F3073">
        <v>210</v>
      </c>
      <c r="G3073">
        <f>Table1[[#This Row],[Actual_Sales]]-Table1[[#This Row],[Budget_Sales]]</f>
        <v>-41</v>
      </c>
      <c r="H3073" s="5">
        <f>IF(
Table1[[#This Row],[Budget_Sales]]=0,
"",
IF(
Table1[[#This Row],[Budget_Sales]]&gt;0,
(Table1[[#This Row],[Actual_Sales]]-Table1[[#This Row],[Budget_Sales]])/Table1[[#This Row],[Budget_Sales]],
(Table1[[#This Row],[Actual_Sales]]-Table1[[#This Row],[Budget_Sales]])/ABS(Table1[[#This Row],[Budget_Sales]])
)
)</f>
        <v>-0.19523809523809524</v>
      </c>
      <c r="I3073" s="5" t="str">
        <f>IF(Table1[[#This Row],[Sales_Var]]&gt;=0,"Above Budget","Below Budget")</f>
        <v>Below Budget</v>
      </c>
      <c r="J3073">
        <f>Table1[[#This Row],[Actual_Sales]]-(Table1[[#This Row],[COGS]]+Table1[[#This Row],[Expenses]])</f>
        <v>32</v>
      </c>
      <c r="K3073">
        <v>70</v>
      </c>
      <c r="L3073">
        <f>Table1[[#This Row],[Actual_Profit]]-Table1[[#This Row],[Budget_Profit]]</f>
        <v>-38</v>
      </c>
      <c r="M3073" s="5">
        <f>IF(
Table1[[#This Row],[Budget_Profit]]=0,
"",
IF(
Table1[[#This Row],[Budget_Profit]]&gt;0,
(Table1[[#This Row],[Actual_Profit]]-Table1[[#This Row],[Budget_Profit]])/Table1[[#This Row],[Budget_Profit]],
(Table1[[#This Row],[Actual_Profit]]-Table1[[#This Row],[Budget_Profit]])/ABS(Table1[[#This Row],[Budget_Profit]])
)
)</f>
        <v>-0.54285714285714282</v>
      </c>
      <c r="N3073" s="5" t="str">
        <f>IF(Table1[[#This Row],[Profit_Var]]&gt;=0, "Above Budget", "Below Budget")</f>
        <v>Below Budget</v>
      </c>
      <c r="O3073">
        <v>76</v>
      </c>
      <c r="P3073">
        <v>90</v>
      </c>
      <c r="Q3073">
        <f>Table1[[#This Row],[COGS]]-Table1[[#This Row],[Budget_COGS]]</f>
        <v>-14</v>
      </c>
      <c r="R3073" s="5">
        <f>IF(
Table1[[#This Row],[Budget_COGS]]=0,
"",
IF(
Table1[[#This Row],[Budget_COGS]]&gt;0,
(Table1[[#This Row],[Budget_COGS]]-Table1[[#This Row],[COGS]]) / Table1[[#This Row],[Budget_COGS]],
(Table1[[#This Row],[Budget_COGS]]-Table1[[#This Row],[COGS]]) / ABS(Table1[[#This Row],[Budget_COGS]])
)
)</f>
        <v>0.15555555555555556</v>
      </c>
      <c r="S3073" s="5" t="str">
        <f>IF(Table1[[#This Row],[COGS _Var]]&gt;=0, "Above Budget", "Below Budget")</f>
        <v>Below Budget</v>
      </c>
      <c r="T3073">
        <f>Table1[[#This Row],[Actual_Sales]]-Table1[[#This Row],[COGS]]</f>
        <v>93</v>
      </c>
      <c r="U3073">
        <v>120</v>
      </c>
      <c r="V3073">
        <f>Table1[[#This Row],[Gross_Margin]]-Table1[[#This Row],[Budget_Margin]]</f>
        <v>-27</v>
      </c>
      <c r="W3073" s="5">
        <f>IF(
Table1[[#This Row],[Budget_Margin]]=0,
"",
IF(
Table1[[#This Row],[Budget_Margin]]&gt;0,
(Table1[[#This Row],[Gross_Margin]]-Table1[[#This Row],[Budget_Margin]]) / Table1[[#This Row],[Budget_Margin]],
(Table1[[#This Row],[Gross_Margin]]-Table1[[#This Row],[Budget_Margin]]) / ABS(Table1[[#This Row],[Budget_Margin]])
)
)</f>
        <v>-0.22500000000000001</v>
      </c>
      <c r="X3073" s="5" t="str">
        <f>IF(Table1[[#This Row],[Margin_Var]]&gt;=0, "Above Budget", "Below Budget")</f>
        <v>Below Budget</v>
      </c>
      <c r="Y3073" s="5">
        <f>IFERROR(Table1[[#This Row],[Gross_Margin]]/Table1[[#This Row],[Actual_Sales]],0)</f>
        <v>0.55029585798816572</v>
      </c>
      <c r="Z3073" s="5">
        <f>Table1[[#This Row],[Actual_Profit]]/Table1[[#This Row],[Actual_Sales]]</f>
        <v>0.1893491124260355</v>
      </c>
      <c r="AA3073">
        <v>61</v>
      </c>
      <c r="AB3073" s="5">
        <f>IFERROR(Table1[[#This Row],[Expenses]]/Table1[[#This Row],[Actual_Sales]],0)</f>
        <v>0.36094674556213019</v>
      </c>
      <c r="AC3073">
        <v>28</v>
      </c>
      <c r="AD3073">
        <v>580</v>
      </c>
      <c r="AE3073" s="5">
        <f>IFERROR(Table1[[#This Row],[Inventory]]/Table1[[#This Row],[Actual_Sales]],0)</f>
        <v>3.4319526627218937</v>
      </c>
    </row>
    <row r="3074" spans="1:31" x14ac:dyDescent="0.25">
      <c r="A3074">
        <v>888</v>
      </c>
      <c r="B3074">
        <v>203</v>
      </c>
      <c r="C3074">
        <v>9</v>
      </c>
      <c r="D3074" s="2">
        <v>40330</v>
      </c>
      <c r="E3074">
        <v>169</v>
      </c>
      <c r="F3074">
        <v>130</v>
      </c>
      <c r="G3074">
        <f>Table1[[#This Row],[Actual_Sales]]-Table1[[#This Row],[Budget_Sales]]</f>
        <v>39</v>
      </c>
      <c r="H3074" s="5">
        <f>IF(
Table1[[#This Row],[Budget_Sales]]=0,
"",
IF(
Table1[[#This Row],[Budget_Sales]]&gt;0,
(Table1[[#This Row],[Actual_Sales]]-Table1[[#This Row],[Budget_Sales]])/Table1[[#This Row],[Budget_Sales]],
(Table1[[#This Row],[Actual_Sales]]-Table1[[#This Row],[Budget_Sales]])/ABS(Table1[[#This Row],[Budget_Sales]])
)
)</f>
        <v>0.3</v>
      </c>
      <c r="I3074" s="5" t="str">
        <f>IF(Table1[[#This Row],[Sales_Var]]&gt;=0,"Above Budget","Below Budget")</f>
        <v>Above Budget</v>
      </c>
      <c r="J3074">
        <f>Table1[[#This Row],[Actual_Sales]]-(Table1[[#This Row],[COGS]]+Table1[[#This Row],[Expenses]])</f>
        <v>32</v>
      </c>
      <c r="K3074">
        <v>40</v>
      </c>
      <c r="L3074">
        <f>Table1[[#This Row],[Actual_Profit]]-Table1[[#This Row],[Budget_Profit]]</f>
        <v>-8</v>
      </c>
      <c r="M3074" s="5">
        <f>IF(
Table1[[#This Row],[Budget_Profit]]=0,
"",
IF(
Table1[[#This Row],[Budget_Profit]]&gt;0,
(Table1[[#This Row],[Actual_Profit]]-Table1[[#This Row],[Budget_Profit]])/Table1[[#This Row],[Budget_Profit]],
(Table1[[#This Row],[Actual_Profit]]-Table1[[#This Row],[Budget_Profit]])/ABS(Table1[[#This Row],[Budget_Profit]])
)
)</f>
        <v>-0.2</v>
      </c>
      <c r="N3074" s="5" t="str">
        <f>IF(Table1[[#This Row],[Profit_Var]]&gt;=0, "Above Budget", "Below Budget")</f>
        <v>Below Budget</v>
      </c>
      <c r="O3074">
        <v>76</v>
      </c>
      <c r="P3074">
        <v>50</v>
      </c>
      <c r="Q3074">
        <f>Table1[[#This Row],[COGS]]-Table1[[#This Row],[Budget_COGS]]</f>
        <v>26</v>
      </c>
      <c r="R3074" s="5">
        <f>IF(
Table1[[#This Row],[Budget_COGS]]=0,
"",
IF(
Table1[[#This Row],[Budget_COGS]]&gt;0,
(Table1[[#This Row],[Budget_COGS]]-Table1[[#This Row],[COGS]]) / Table1[[#This Row],[Budget_COGS]],
(Table1[[#This Row],[Budget_COGS]]-Table1[[#This Row],[COGS]]) / ABS(Table1[[#This Row],[Budget_COGS]])
)
)</f>
        <v>-0.52</v>
      </c>
      <c r="S3074" s="5" t="str">
        <f>IF(Table1[[#This Row],[COGS _Var]]&gt;=0, "Above Budget", "Below Budget")</f>
        <v>Above Budget</v>
      </c>
      <c r="T3074">
        <f>Table1[[#This Row],[Actual_Sales]]-Table1[[#This Row],[COGS]]</f>
        <v>93</v>
      </c>
      <c r="U3074">
        <v>80</v>
      </c>
      <c r="V3074">
        <f>Table1[[#This Row],[Gross_Margin]]-Table1[[#This Row],[Budget_Margin]]</f>
        <v>13</v>
      </c>
      <c r="W3074" s="5">
        <f>IF(
Table1[[#This Row],[Budget_Margin]]=0,
"",
IF(
Table1[[#This Row],[Budget_Margin]]&gt;0,
(Table1[[#This Row],[Gross_Margin]]-Table1[[#This Row],[Budget_Margin]]) / Table1[[#This Row],[Budget_Margin]],
(Table1[[#This Row],[Gross_Margin]]-Table1[[#This Row],[Budget_Margin]]) / ABS(Table1[[#This Row],[Budget_Margin]])
)
)</f>
        <v>0.16250000000000001</v>
      </c>
      <c r="X3074" s="5" t="str">
        <f>IF(Table1[[#This Row],[Margin_Var]]&gt;=0, "Above Budget", "Below Budget")</f>
        <v>Above Budget</v>
      </c>
      <c r="Y3074" s="5">
        <f>IFERROR(Table1[[#This Row],[Gross_Margin]]/Table1[[#This Row],[Actual_Sales]],0)</f>
        <v>0.55029585798816572</v>
      </c>
      <c r="Z3074" s="5">
        <f>Table1[[#This Row],[Actual_Profit]]/Table1[[#This Row],[Actual_Sales]]</f>
        <v>0.1893491124260355</v>
      </c>
      <c r="AA3074">
        <v>61</v>
      </c>
      <c r="AB3074" s="5">
        <f>IFERROR(Table1[[#This Row],[Expenses]]/Table1[[#This Row],[Actual_Sales]],0)</f>
        <v>0.36094674556213019</v>
      </c>
      <c r="AC3074">
        <v>28</v>
      </c>
      <c r="AD3074">
        <v>580</v>
      </c>
      <c r="AE3074" s="5">
        <f>IFERROR(Table1[[#This Row],[Inventory]]/Table1[[#This Row],[Actual_Sales]],0)</f>
        <v>3.4319526627218937</v>
      </c>
    </row>
    <row r="3075" spans="1:31" x14ac:dyDescent="0.25">
      <c r="A3075">
        <v>912</v>
      </c>
      <c r="B3075">
        <v>318</v>
      </c>
      <c r="C3075">
        <v>9</v>
      </c>
      <c r="D3075" s="2">
        <v>40330</v>
      </c>
      <c r="E3075">
        <v>169</v>
      </c>
      <c r="F3075">
        <v>160</v>
      </c>
      <c r="G3075">
        <f>Table1[[#This Row],[Actual_Sales]]-Table1[[#This Row],[Budget_Sales]]</f>
        <v>9</v>
      </c>
      <c r="H3075" s="5">
        <f>IF(
Table1[[#This Row],[Budget_Sales]]=0,
"",
IF(
Table1[[#This Row],[Budget_Sales]]&gt;0,
(Table1[[#This Row],[Actual_Sales]]-Table1[[#This Row],[Budget_Sales]])/Table1[[#This Row],[Budget_Sales]],
(Table1[[#This Row],[Actual_Sales]]-Table1[[#This Row],[Budget_Sales]])/ABS(Table1[[#This Row],[Budget_Sales]])
)
)</f>
        <v>5.6250000000000001E-2</v>
      </c>
      <c r="I3075" s="5" t="str">
        <f>IF(Table1[[#This Row],[Sales_Var]]&gt;=0,"Above Budget","Below Budget")</f>
        <v>Above Budget</v>
      </c>
      <c r="J3075">
        <f>Table1[[#This Row],[Actual_Sales]]-(Table1[[#This Row],[COGS]]+Table1[[#This Row],[Expenses]])</f>
        <v>32</v>
      </c>
      <c r="K3075">
        <v>40</v>
      </c>
      <c r="L3075">
        <f>Table1[[#This Row],[Actual_Profit]]-Table1[[#This Row],[Budget_Profit]]</f>
        <v>-8</v>
      </c>
      <c r="M3075" s="5">
        <f>IF(
Table1[[#This Row],[Budget_Profit]]=0,
"",
IF(
Table1[[#This Row],[Budget_Profit]]&gt;0,
(Table1[[#This Row],[Actual_Profit]]-Table1[[#This Row],[Budget_Profit]])/Table1[[#This Row],[Budget_Profit]],
(Table1[[#This Row],[Actual_Profit]]-Table1[[#This Row],[Budget_Profit]])/ABS(Table1[[#This Row],[Budget_Profit]])
)
)</f>
        <v>-0.2</v>
      </c>
      <c r="N3075" s="5" t="str">
        <f>IF(Table1[[#This Row],[Profit_Var]]&gt;=0, "Above Budget", "Below Budget")</f>
        <v>Below Budget</v>
      </c>
      <c r="O3075">
        <v>76</v>
      </c>
      <c r="P3075">
        <v>70</v>
      </c>
      <c r="Q3075">
        <f>Table1[[#This Row],[COGS]]-Table1[[#This Row],[Budget_COGS]]</f>
        <v>6</v>
      </c>
      <c r="R3075" s="5">
        <f>IF(
Table1[[#This Row],[Budget_COGS]]=0,
"",
IF(
Table1[[#This Row],[Budget_COGS]]&gt;0,
(Table1[[#This Row],[Budget_COGS]]-Table1[[#This Row],[COGS]]) / Table1[[#This Row],[Budget_COGS]],
(Table1[[#This Row],[Budget_COGS]]-Table1[[#This Row],[COGS]]) / ABS(Table1[[#This Row],[Budget_COGS]])
)
)</f>
        <v>-8.5714285714285715E-2</v>
      </c>
      <c r="S3075" s="5" t="str">
        <f>IF(Table1[[#This Row],[COGS _Var]]&gt;=0, "Above Budget", "Below Budget")</f>
        <v>Above Budget</v>
      </c>
      <c r="T3075">
        <f>Table1[[#This Row],[Actual_Sales]]-Table1[[#This Row],[COGS]]</f>
        <v>93</v>
      </c>
      <c r="U3075">
        <v>90</v>
      </c>
      <c r="V3075">
        <f>Table1[[#This Row],[Gross_Margin]]-Table1[[#This Row],[Budget_Margin]]</f>
        <v>3</v>
      </c>
      <c r="W3075" s="5">
        <f>IF(
Table1[[#This Row],[Budget_Margin]]=0,
"",
IF(
Table1[[#This Row],[Budget_Margin]]&gt;0,
(Table1[[#This Row],[Gross_Margin]]-Table1[[#This Row],[Budget_Margin]]) / Table1[[#This Row],[Budget_Margin]],
(Table1[[#This Row],[Gross_Margin]]-Table1[[#This Row],[Budget_Margin]]) / ABS(Table1[[#This Row],[Budget_Margin]])
)
)</f>
        <v>3.3333333333333333E-2</v>
      </c>
      <c r="X3075" s="5" t="str">
        <f>IF(Table1[[#This Row],[Margin_Var]]&gt;=0, "Above Budget", "Below Budget")</f>
        <v>Above Budget</v>
      </c>
      <c r="Y3075" s="5">
        <f>IFERROR(Table1[[#This Row],[Gross_Margin]]/Table1[[#This Row],[Actual_Sales]],0)</f>
        <v>0.55029585798816572</v>
      </c>
      <c r="Z3075" s="5">
        <f>Table1[[#This Row],[Actual_Profit]]/Table1[[#This Row],[Actual_Sales]]</f>
        <v>0.1893491124260355</v>
      </c>
      <c r="AA3075">
        <v>61</v>
      </c>
      <c r="AB3075" s="5">
        <f>IFERROR(Table1[[#This Row],[Expenses]]/Table1[[#This Row],[Actual_Sales]],0)</f>
        <v>0.36094674556213019</v>
      </c>
      <c r="AC3075">
        <v>28</v>
      </c>
      <c r="AD3075">
        <v>580</v>
      </c>
      <c r="AE3075" s="5">
        <f>IFERROR(Table1[[#This Row],[Inventory]]/Table1[[#This Row],[Actual_Sales]],0)</f>
        <v>3.4319526627218937</v>
      </c>
    </row>
    <row r="3076" spans="1:31" x14ac:dyDescent="0.25">
      <c r="A3076">
        <v>1747</v>
      </c>
      <c r="B3076">
        <v>860</v>
      </c>
      <c r="C3076">
        <v>6</v>
      </c>
      <c r="D3076" s="2">
        <v>40452</v>
      </c>
      <c r="E3076">
        <v>111</v>
      </c>
      <c r="F3076">
        <v>90</v>
      </c>
      <c r="G3076">
        <f>Table1[[#This Row],[Actual_Sales]]-Table1[[#This Row],[Budget_Sales]]</f>
        <v>21</v>
      </c>
      <c r="H3076" s="5">
        <f>IF(
Table1[[#This Row],[Budget_Sales]]=0,
"",
IF(
Table1[[#This Row],[Budget_Sales]]&gt;0,
(Table1[[#This Row],[Actual_Sales]]-Table1[[#This Row],[Budget_Sales]])/Table1[[#This Row],[Budget_Sales]],
(Table1[[#This Row],[Actual_Sales]]-Table1[[#This Row],[Budget_Sales]])/ABS(Table1[[#This Row],[Budget_Sales]])
)
)</f>
        <v>0.23333333333333334</v>
      </c>
      <c r="I3076" s="5" t="str">
        <f>IF(Table1[[#This Row],[Sales_Var]]&gt;=0,"Above Budget","Below Budget")</f>
        <v>Above Budget</v>
      </c>
      <c r="J3076">
        <f>Table1[[#This Row],[Actual_Sales]]-(Table1[[#This Row],[COGS]]+Table1[[#This Row],[Expenses]])</f>
        <v>21</v>
      </c>
      <c r="K3076">
        <v>50</v>
      </c>
      <c r="L3076">
        <f>Table1[[#This Row],[Actual_Profit]]-Table1[[#This Row],[Budget_Profit]]</f>
        <v>-29</v>
      </c>
      <c r="M3076" s="5">
        <f>IF(
Table1[[#This Row],[Budget_Profit]]=0,
"",
IF(
Table1[[#This Row],[Budget_Profit]]&gt;0,
(Table1[[#This Row],[Actual_Profit]]-Table1[[#This Row],[Budget_Profit]])/Table1[[#This Row],[Budget_Profit]],
(Table1[[#This Row],[Actual_Profit]]-Table1[[#This Row],[Budget_Profit]])/ABS(Table1[[#This Row],[Budget_Profit]])
)
)</f>
        <v>-0.57999999999999996</v>
      </c>
      <c r="N3076" s="5" t="str">
        <f>IF(Table1[[#This Row],[Profit_Var]]&gt;=0, "Above Budget", "Below Budget")</f>
        <v>Below Budget</v>
      </c>
      <c r="O3076">
        <v>47</v>
      </c>
      <c r="P3076">
        <v>30</v>
      </c>
      <c r="Q3076">
        <f>Table1[[#This Row],[COGS]]-Table1[[#This Row],[Budget_COGS]]</f>
        <v>17</v>
      </c>
      <c r="R3076" s="5">
        <f>IF(
Table1[[#This Row],[Budget_COGS]]=0,
"",
IF(
Table1[[#This Row],[Budget_COGS]]&gt;0,
(Table1[[#This Row],[Budget_COGS]]-Table1[[#This Row],[COGS]]) / Table1[[#This Row],[Budget_COGS]],
(Table1[[#This Row],[Budget_COGS]]-Table1[[#This Row],[COGS]]) / ABS(Table1[[#This Row],[Budget_COGS]])
)
)</f>
        <v>-0.56666666666666665</v>
      </c>
      <c r="S3076" s="5" t="str">
        <f>IF(Table1[[#This Row],[COGS _Var]]&gt;=0, "Above Budget", "Below Budget")</f>
        <v>Above Budget</v>
      </c>
      <c r="T3076">
        <f>Table1[[#This Row],[Actual_Sales]]-Table1[[#This Row],[COGS]]</f>
        <v>64</v>
      </c>
      <c r="U3076">
        <v>60</v>
      </c>
      <c r="V3076">
        <f>Table1[[#This Row],[Gross_Margin]]-Table1[[#This Row],[Budget_Margin]]</f>
        <v>4</v>
      </c>
      <c r="W3076" s="5">
        <f>IF(
Table1[[#This Row],[Budget_Margin]]=0,
"",
IF(
Table1[[#This Row],[Budget_Margin]]&gt;0,
(Table1[[#This Row],[Gross_Margin]]-Table1[[#This Row],[Budget_Margin]]) / Table1[[#This Row],[Budget_Margin]],
(Table1[[#This Row],[Gross_Margin]]-Table1[[#This Row],[Budget_Margin]]) / ABS(Table1[[#This Row],[Budget_Margin]])
)
)</f>
        <v>6.6666666666666666E-2</v>
      </c>
      <c r="X3076" s="5" t="str">
        <f>IF(Table1[[#This Row],[Margin_Var]]&gt;=0, "Above Budget", "Below Budget")</f>
        <v>Above Budget</v>
      </c>
      <c r="Y3076" s="5">
        <f>IFERROR(Table1[[#This Row],[Gross_Margin]]/Table1[[#This Row],[Actual_Sales]],0)</f>
        <v>0.57657657657657657</v>
      </c>
      <c r="Z3076" s="5">
        <f>Table1[[#This Row],[Actual_Profit]]/Table1[[#This Row],[Actual_Sales]]</f>
        <v>0.1891891891891892</v>
      </c>
      <c r="AA3076">
        <v>43</v>
      </c>
      <c r="AB3076" s="5">
        <f>IFERROR(Table1[[#This Row],[Expenses]]/Table1[[#This Row],[Actual_Sales]],0)</f>
        <v>0.38738738738738737</v>
      </c>
      <c r="AC3076">
        <v>15</v>
      </c>
      <c r="AD3076">
        <v>375</v>
      </c>
      <c r="AE3076" s="5">
        <f>IFERROR(Table1[[#This Row],[Inventory]]/Table1[[#This Row],[Actual_Sales]],0)</f>
        <v>3.3783783783783785</v>
      </c>
    </row>
    <row r="3077" spans="1:31" x14ac:dyDescent="0.25">
      <c r="A3077">
        <v>3487</v>
      </c>
      <c r="B3077">
        <v>720</v>
      </c>
      <c r="C3077">
        <v>12</v>
      </c>
      <c r="D3077" s="2">
        <v>40756</v>
      </c>
      <c r="E3077">
        <v>90</v>
      </c>
      <c r="F3077">
        <v>80</v>
      </c>
      <c r="G3077">
        <f>Table1[[#This Row],[Actual_Sales]]-Table1[[#This Row],[Budget_Sales]]</f>
        <v>10</v>
      </c>
      <c r="H3077" s="5">
        <f>IF(
Table1[[#This Row],[Budget_Sales]]=0,
"",
IF(
Table1[[#This Row],[Budget_Sales]]&gt;0,
(Table1[[#This Row],[Actual_Sales]]-Table1[[#This Row],[Budget_Sales]])/Table1[[#This Row],[Budget_Sales]],
(Table1[[#This Row],[Actual_Sales]]-Table1[[#This Row],[Budget_Sales]])/ABS(Table1[[#This Row],[Budget_Sales]])
)
)</f>
        <v>0.125</v>
      </c>
      <c r="I3077" s="5" t="str">
        <f>IF(Table1[[#This Row],[Sales_Var]]&gt;=0,"Above Budget","Below Budget")</f>
        <v>Above Budget</v>
      </c>
      <c r="J3077">
        <f>Table1[[#This Row],[Actual_Sales]]-(Table1[[#This Row],[COGS]]+Table1[[#This Row],[Expenses]])</f>
        <v>17</v>
      </c>
      <c r="K3077">
        <v>20</v>
      </c>
      <c r="L3077">
        <f>Table1[[#This Row],[Actual_Profit]]-Table1[[#This Row],[Budget_Profit]]</f>
        <v>-3</v>
      </c>
      <c r="M3077" s="5">
        <f>IF(
Table1[[#This Row],[Budget_Profit]]=0,
"",
IF(
Table1[[#This Row],[Budget_Profit]]&gt;0,
(Table1[[#This Row],[Actual_Profit]]-Table1[[#This Row],[Budget_Profit]])/Table1[[#This Row],[Budget_Profit]],
(Table1[[#This Row],[Actual_Profit]]-Table1[[#This Row],[Budget_Profit]])/ABS(Table1[[#This Row],[Budget_Profit]])
)
)</f>
        <v>-0.15</v>
      </c>
      <c r="N3077" s="5" t="str">
        <f>IF(Table1[[#This Row],[Profit_Var]]&gt;=0, "Above Budget", "Below Budget")</f>
        <v>Below Budget</v>
      </c>
      <c r="O3077">
        <v>41</v>
      </c>
      <c r="P3077">
        <v>30</v>
      </c>
      <c r="Q3077">
        <f>Table1[[#This Row],[COGS]]-Table1[[#This Row],[Budget_COGS]]</f>
        <v>11</v>
      </c>
      <c r="R3077" s="5">
        <f>IF(
Table1[[#This Row],[Budget_COGS]]=0,
"",
IF(
Table1[[#This Row],[Budget_COGS]]&gt;0,
(Table1[[#This Row],[Budget_COGS]]-Table1[[#This Row],[COGS]]) / Table1[[#This Row],[Budget_COGS]],
(Table1[[#This Row],[Budget_COGS]]-Table1[[#This Row],[COGS]]) / ABS(Table1[[#This Row],[Budget_COGS]])
)
)</f>
        <v>-0.36666666666666664</v>
      </c>
      <c r="S3077" s="5" t="str">
        <f>IF(Table1[[#This Row],[COGS _Var]]&gt;=0, "Above Budget", "Below Budget")</f>
        <v>Above Budget</v>
      </c>
      <c r="T3077">
        <f>Table1[[#This Row],[Actual_Sales]]-Table1[[#This Row],[COGS]]</f>
        <v>49</v>
      </c>
      <c r="U3077">
        <v>50</v>
      </c>
      <c r="V3077">
        <f>Table1[[#This Row],[Gross_Margin]]-Table1[[#This Row],[Budget_Margin]]</f>
        <v>-1</v>
      </c>
      <c r="W3077" s="5">
        <f>IF(
Table1[[#This Row],[Budget_Margin]]=0,
"",
IF(
Table1[[#This Row],[Budget_Margin]]&gt;0,
(Table1[[#This Row],[Gross_Margin]]-Table1[[#This Row],[Budget_Margin]]) / Table1[[#This Row],[Budget_Margin]],
(Table1[[#This Row],[Gross_Margin]]-Table1[[#This Row],[Budget_Margin]]) / ABS(Table1[[#This Row],[Budget_Margin]])
)
)</f>
        <v>-0.02</v>
      </c>
      <c r="X3077" s="5" t="str">
        <f>IF(Table1[[#This Row],[Margin_Var]]&gt;=0, "Above Budget", "Below Budget")</f>
        <v>Below Budget</v>
      </c>
      <c r="Y3077" s="5">
        <f>IFERROR(Table1[[#This Row],[Gross_Margin]]/Table1[[#This Row],[Actual_Sales]],0)</f>
        <v>0.5444444444444444</v>
      </c>
      <c r="Z3077" s="5">
        <f>Table1[[#This Row],[Actual_Profit]]/Table1[[#This Row],[Actual_Sales]]</f>
        <v>0.18888888888888888</v>
      </c>
      <c r="AA3077">
        <v>32</v>
      </c>
      <c r="AB3077" s="5">
        <f>IFERROR(Table1[[#This Row],[Expenses]]/Table1[[#This Row],[Actual_Sales]],0)</f>
        <v>0.35555555555555557</v>
      </c>
      <c r="AC3077">
        <v>12</v>
      </c>
      <c r="AD3077">
        <v>1046</v>
      </c>
      <c r="AE3077" s="5">
        <f>IFERROR(Table1[[#This Row],[Inventory]]/Table1[[#This Row],[Actual_Sales]],0)</f>
        <v>11.622222222222222</v>
      </c>
    </row>
    <row r="3078" spans="1:31" x14ac:dyDescent="0.25">
      <c r="A3078">
        <v>3472</v>
      </c>
      <c r="B3078">
        <v>660</v>
      </c>
      <c r="C3078">
        <v>2</v>
      </c>
      <c r="D3078" s="2">
        <v>40756</v>
      </c>
      <c r="E3078">
        <v>159</v>
      </c>
      <c r="F3078">
        <v>160</v>
      </c>
      <c r="G3078">
        <f>Table1[[#This Row],[Actual_Sales]]-Table1[[#This Row],[Budget_Sales]]</f>
        <v>-1</v>
      </c>
      <c r="H3078" s="5">
        <f>IF(
Table1[[#This Row],[Budget_Sales]]=0,
"",
IF(
Table1[[#This Row],[Budget_Sales]]&gt;0,
(Table1[[#This Row],[Actual_Sales]]-Table1[[#This Row],[Budget_Sales]])/Table1[[#This Row],[Budget_Sales]],
(Table1[[#This Row],[Actual_Sales]]-Table1[[#This Row],[Budget_Sales]])/ABS(Table1[[#This Row],[Budget_Sales]])
)
)</f>
        <v>-6.2500000000000003E-3</v>
      </c>
      <c r="I3078" s="5" t="str">
        <f>IF(Table1[[#This Row],[Sales_Var]]&gt;=0,"Above Budget","Below Budget")</f>
        <v>Below Budget</v>
      </c>
      <c r="J3078">
        <f>Table1[[#This Row],[Actual_Sales]]-(Table1[[#This Row],[COGS]]+Table1[[#This Row],[Expenses]])</f>
        <v>30</v>
      </c>
      <c r="K3078">
        <v>40</v>
      </c>
      <c r="L3078">
        <f>Table1[[#This Row],[Actual_Profit]]-Table1[[#This Row],[Budget_Profit]]</f>
        <v>-10</v>
      </c>
      <c r="M3078" s="5">
        <f>IF(
Table1[[#This Row],[Budget_Profit]]=0,
"",
IF(
Table1[[#This Row],[Budget_Profit]]&gt;0,
(Table1[[#This Row],[Actual_Profit]]-Table1[[#This Row],[Budget_Profit]])/Table1[[#This Row],[Budget_Profit]],
(Table1[[#This Row],[Actual_Profit]]-Table1[[#This Row],[Budget_Profit]])/ABS(Table1[[#This Row],[Budget_Profit]])
)
)</f>
        <v>-0.25</v>
      </c>
      <c r="N3078" s="5" t="str">
        <f>IF(Table1[[#This Row],[Profit_Var]]&gt;=0, "Above Budget", "Below Budget")</f>
        <v>Below Budget</v>
      </c>
      <c r="O3078">
        <v>72</v>
      </c>
      <c r="P3078">
        <v>70</v>
      </c>
      <c r="Q3078">
        <f>Table1[[#This Row],[COGS]]-Table1[[#This Row],[Budget_COGS]]</f>
        <v>2</v>
      </c>
      <c r="R3078" s="5">
        <f>IF(
Table1[[#This Row],[Budget_COGS]]=0,
"",
IF(
Table1[[#This Row],[Budget_COGS]]&gt;0,
(Table1[[#This Row],[Budget_COGS]]-Table1[[#This Row],[COGS]]) / Table1[[#This Row],[Budget_COGS]],
(Table1[[#This Row],[Budget_COGS]]-Table1[[#This Row],[COGS]]) / ABS(Table1[[#This Row],[Budget_COGS]])
)
)</f>
        <v>-2.8571428571428571E-2</v>
      </c>
      <c r="S3078" s="5" t="str">
        <f>IF(Table1[[#This Row],[COGS _Var]]&gt;=0, "Above Budget", "Below Budget")</f>
        <v>Above Budget</v>
      </c>
      <c r="T3078">
        <f>Table1[[#This Row],[Actual_Sales]]-Table1[[#This Row],[COGS]]</f>
        <v>87</v>
      </c>
      <c r="U3078">
        <v>90</v>
      </c>
      <c r="V3078">
        <f>Table1[[#This Row],[Gross_Margin]]-Table1[[#This Row],[Budget_Margin]]</f>
        <v>-3</v>
      </c>
      <c r="W3078" s="5">
        <f>IF(
Table1[[#This Row],[Budget_Margin]]=0,
"",
IF(
Table1[[#This Row],[Budget_Margin]]&gt;0,
(Table1[[#This Row],[Gross_Margin]]-Table1[[#This Row],[Budget_Margin]]) / Table1[[#This Row],[Budget_Margin]],
(Table1[[#This Row],[Gross_Margin]]-Table1[[#This Row],[Budget_Margin]]) / ABS(Table1[[#This Row],[Budget_Margin]])
)
)</f>
        <v>-3.3333333333333333E-2</v>
      </c>
      <c r="X3078" s="5" t="str">
        <f>IF(Table1[[#This Row],[Margin_Var]]&gt;=0, "Above Budget", "Below Budget")</f>
        <v>Below Budget</v>
      </c>
      <c r="Y3078" s="5">
        <f>IFERROR(Table1[[#This Row],[Gross_Margin]]/Table1[[#This Row],[Actual_Sales]],0)</f>
        <v>0.54716981132075471</v>
      </c>
      <c r="Z3078" s="5">
        <f>Table1[[#This Row],[Actual_Profit]]/Table1[[#This Row],[Actual_Sales]]</f>
        <v>0.18867924528301888</v>
      </c>
      <c r="AA3078">
        <v>57</v>
      </c>
      <c r="AB3078" s="5">
        <f>IFERROR(Table1[[#This Row],[Expenses]]/Table1[[#This Row],[Actual_Sales]],0)</f>
        <v>0.35849056603773582</v>
      </c>
      <c r="AC3078">
        <v>27</v>
      </c>
      <c r="AD3078">
        <v>606</v>
      </c>
      <c r="AE3078" s="5">
        <f>IFERROR(Table1[[#This Row],[Inventory]]/Table1[[#This Row],[Actual_Sales]],0)</f>
        <v>3.8113207547169812</v>
      </c>
    </row>
    <row r="3079" spans="1:31" x14ac:dyDescent="0.25">
      <c r="A3079">
        <v>3505</v>
      </c>
      <c r="B3079">
        <v>801</v>
      </c>
      <c r="C3079">
        <v>3</v>
      </c>
      <c r="D3079" s="2">
        <v>40756</v>
      </c>
      <c r="E3079">
        <v>159</v>
      </c>
      <c r="F3079">
        <v>200</v>
      </c>
      <c r="G3079">
        <f>Table1[[#This Row],[Actual_Sales]]-Table1[[#This Row],[Budget_Sales]]</f>
        <v>-41</v>
      </c>
      <c r="H3079" s="5">
        <f>IF(
Table1[[#This Row],[Budget_Sales]]=0,
"",
IF(
Table1[[#This Row],[Budget_Sales]]&gt;0,
(Table1[[#This Row],[Actual_Sales]]-Table1[[#This Row],[Budget_Sales]])/Table1[[#This Row],[Budget_Sales]],
(Table1[[#This Row],[Actual_Sales]]-Table1[[#This Row],[Budget_Sales]])/ABS(Table1[[#This Row],[Budget_Sales]])
)
)</f>
        <v>-0.20499999999999999</v>
      </c>
      <c r="I3079" s="5" t="str">
        <f>IF(Table1[[#This Row],[Sales_Var]]&gt;=0,"Above Budget","Below Budget")</f>
        <v>Below Budget</v>
      </c>
      <c r="J3079">
        <f>Table1[[#This Row],[Actual_Sales]]-(Table1[[#This Row],[COGS]]+Table1[[#This Row],[Expenses]])</f>
        <v>30</v>
      </c>
      <c r="K3079">
        <v>60</v>
      </c>
      <c r="L3079">
        <f>Table1[[#This Row],[Actual_Profit]]-Table1[[#This Row],[Budget_Profit]]</f>
        <v>-30</v>
      </c>
      <c r="M3079" s="5">
        <f>IF(
Table1[[#This Row],[Budget_Profit]]=0,
"",
IF(
Table1[[#This Row],[Budget_Profit]]&gt;0,
(Table1[[#This Row],[Actual_Profit]]-Table1[[#This Row],[Budget_Profit]])/Table1[[#This Row],[Budget_Profit]],
(Table1[[#This Row],[Actual_Profit]]-Table1[[#This Row],[Budget_Profit]])/ABS(Table1[[#This Row],[Budget_Profit]])
)
)</f>
        <v>-0.5</v>
      </c>
      <c r="N3079" s="5" t="str">
        <f>IF(Table1[[#This Row],[Profit_Var]]&gt;=0, "Above Budget", "Below Budget")</f>
        <v>Below Budget</v>
      </c>
      <c r="O3079">
        <v>72</v>
      </c>
      <c r="P3079">
        <v>90</v>
      </c>
      <c r="Q3079">
        <f>Table1[[#This Row],[COGS]]-Table1[[#This Row],[Budget_COGS]]</f>
        <v>-18</v>
      </c>
      <c r="R3079" s="5">
        <f>IF(
Table1[[#This Row],[Budget_COGS]]=0,
"",
IF(
Table1[[#This Row],[Budget_COGS]]&gt;0,
(Table1[[#This Row],[Budget_COGS]]-Table1[[#This Row],[COGS]]) / Table1[[#This Row],[Budget_COGS]],
(Table1[[#This Row],[Budget_COGS]]-Table1[[#This Row],[COGS]]) / ABS(Table1[[#This Row],[Budget_COGS]])
)
)</f>
        <v>0.2</v>
      </c>
      <c r="S3079" s="5" t="str">
        <f>IF(Table1[[#This Row],[COGS _Var]]&gt;=0, "Above Budget", "Below Budget")</f>
        <v>Below Budget</v>
      </c>
      <c r="T3079">
        <f>Table1[[#This Row],[Actual_Sales]]-Table1[[#This Row],[COGS]]</f>
        <v>87</v>
      </c>
      <c r="U3079">
        <v>110</v>
      </c>
      <c r="V3079">
        <f>Table1[[#This Row],[Gross_Margin]]-Table1[[#This Row],[Budget_Margin]]</f>
        <v>-23</v>
      </c>
      <c r="W3079" s="5">
        <f>IF(
Table1[[#This Row],[Budget_Margin]]=0,
"",
IF(
Table1[[#This Row],[Budget_Margin]]&gt;0,
(Table1[[#This Row],[Gross_Margin]]-Table1[[#This Row],[Budget_Margin]]) / Table1[[#This Row],[Budget_Margin]],
(Table1[[#This Row],[Gross_Margin]]-Table1[[#This Row],[Budget_Margin]]) / ABS(Table1[[#This Row],[Budget_Margin]])
)
)</f>
        <v>-0.20909090909090908</v>
      </c>
      <c r="X3079" s="5" t="str">
        <f>IF(Table1[[#This Row],[Margin_Var]]&gt;=0, "Above Budget", "Below Budget")</f>
        <v>Below Budget</v>
      </c>
      <c r="Y3079" s="5">
        <f>IFERROR(Table1[[#This Row],[Gross_Margin]]/Table1[[#This Row],[Actual_Sales]],0)</f>
        <v>0.54716981132075471</v>
      </c>
      <c r="Z3079" s="5">
        <f>Table1[[#This Row],[Actual_Profit]]/Table1[[#This Row],[Actual_Sales]]</f>
        <v>0.18867924528301888</v>
      </c>
      <c r="AA3079">
        <v>57</v>
      </c>
      <c r="AB3079" s="5">
        <f>IFERROR(Table1[[#This Row],[Expenses]]/Table1[[#This Row],[Actual_Sales]],0)</f>
        <v>0.35849056603773582</v>
      </c>
      <c r="AC3079">
        <v>27</v>
      </c>
      <c r="AD3079">
        <v>606</v>
      </c>
      <c r="AE3079" s="5">
        <f>IFERROR(Table1[[#This Row],[Inventory]]/Table1[[#This Row],[Actual_Sales]],0)</f>
        <v>3.8113207547169812</v>
      </c>
    </row>
    <row r="3080" spans="1:31" x14ac:dyDescent="0.25">
      <c r="A3080">
        <v>2548</v>
      </c>
      <c r="B3080">
        <v>505</v>
      </c>
      <c r="C3080">
        <v>6</v>
      </c>
      <c r="D3080" s="2">
        <v>40603</v>
      </c>
      <c r="E3080">
        <v>91</v>
      </c>
      <c r="F3080">
        <v>70</v>
      </c>
      <c r="G3080">
        <f>Table1[[#This Row],[Actual_Sales]]-Table1[[#This Row],[Budget_Sales]]</f>
        <v>21</v>
      </c>
      <c r="H3080" s="5">
        <f>IF(
Table1[[#This Row],[Budget_Sales]]=0,
"",
IF(
Table1[[#This Row],[Budget_Sales]]&gt;0,
(Table1[[#This Row],[Actual_Sales]]-Table1[[#This Row],[Budget_Sales]])/Table1[[#This Row],[Budget_Sales]],
(Table1[[#This Row],[Actual_Sales]]-Table1[[#This Row],[Budget_Sales]])/ABS(Table1[[#This Row],[Budget_Sales]])
)
)</f>
        <v>0.3</v>
      </c>
      <c r="I3080" s="5" t="str">
        <f>IF(Table1[[#This Row],[Sales_Var]]&gt;=0,"Above Budget","Below Budget")</f>
        <v>Above Budget</v>
      </c>
      <c r="J3080">
        <f>Table1[[#This Row],[Actual_Sales]]-(Table1[[#This Row],[COGS]]+Table1[[#This Row],[Expenses]])</f>
        <v>17</v>
      </c>
      <c r="K3080">
        <v>10</v>
      </c>
      <c r="L3080">
        <f>Table1[[#This Row],[Actual_Profit]]-Table1[[#This Row],[Budget_Profit]]</f>
        <v>7</v>
      </c>
      <c r="M3080" s="5">
        <f>IF(
Table1[[#This Row],[Budget_Profit]]=0,
"",
IF(
Table1[[#This Row],[Budget_Profit]]&gt;0,
(Table1[[#This Row],[Actual_Profit]]-Table1[[#This Row],[Budget_Profit]])/Table1[[#This Row],[Budget_Profit]],
(Table1[[#This Row],[Actual_Profit]]-Table1[[#This Row],[Budget_Profit]])/ABS(Table1[[#This Row],[Budget_Profit]])
)
)</f>
        <v>0.7</v>
      </c>
      <c r="N3080" s="5" t="str">
        <f>IF(Table1[[#This Row],[Profit_Var]]&gt;=0, "Above Budget", "Below Budget")</f>
        <v>Above Budget</v>
      </c>
      <c r="O3080">
        <v>36</v>
      </c>
      <c r="P3080">
        <v>30</v>
      </c>
      <c r="Q3080">
        <f>Table1[[#This Row],[COGS]]-Table1[[#This Row],[Budget_COGS]]</f>
        <v>6</v>
      </c>
      <c r="R3080" s="5">
        <f>IF(
Table1[[#This Row],[Budget_COGS]]=0,
"",
IF(
Table1[[#This Row],[Budget_COGS]]&gt;0,
(Table1[[#This Row],[Budget_COGS]]-Table1[[#This Row],[COGS]]) / Table1[[#This Row],[Budget_COGS]],
(Table1[[#This Row],[Budget_COGS]]-Table1[[#This Row],[COGS]]) / ABS(Table1[[#This Row],[Budget_COGS]])
)
)</f>
        <v>-0.2</v>
      </c>
      <c r="S3080" s="5" t="str">
        <f>IF(Table1[[#This Row],[COGS _Var]]&gt;=0, "Above Budget", "Below Budget")</f>
        <v>Above Budget</v>
      </c>
      <c r="T3080">
        <f>Table1[[#This Row],[Actual_Sales]]-Table1[[#This Row],[COGS]]</f>
        <v>55</v>
      </c>
      <c r="U3080">
        <v>40</v>
      </c>
      <c r="V3080">
        <f>Table1[[#This Row],[Gross_Margin]]-Table1[[#This Row],[Budget_Margin]]</f>
        <v>15</v>
      </c>
      <c r="W3080" s="5">
        <f>IF(
Table1[[#This Row],[Budget_Margin]]=0,
"",
IF(
Table1[[#This Row],[Budget_Margin]]&gt;0,
(Table1[[#This Row],[Gross_Margin]]-Table1[[#This Row],[Budget_Margin]]) / Table1[[#This Row],[Budget_Margin]],
(Table1[[#This Row],[Gross_Margin]]-Table1[[#This Row],[Budget_Margin]]) / ABS(Table1[[#This Row],[Budget_Margin]])
)
)</f>
        <v>0.375</v>
      </c>
      <c r="X3080" s="5" t="str">
        <f>IF(Table1[[#This Row],[Margin_Var]]&gt;=0, "Above Budget", "Below Budget")</f>
        <v>Above Budget</v>
      </c>
      <c r="Y3080" s="5">
        <f>IFERROR(Table1[[#This Row],[Gross_Margin]]/Table1[[#This Row],[Actual_Sales]],0)</f>
        <v>0.60439560439560436</v>
      </c>
      <c r="Z3080" s="5">
        <f>Table1[[#This Row],[Actual_Profit]]/Table1[[#This Row],[Actual_Sales]]</f>
        <v>0.18681318681318682</v>
      </c>
      <c r="AA3080">
        <v>38</v>
      </c>
      <c r="AB3080" s="5">
        <f>IFERROR(Table1[[#This Row],[Expenses]]/Table1[[#This Row],[Actual_Sales]],0)</f>
        <v>0.4175824175824176</v>
      </c>
      <c r="AC3080">
        <v>11</v>
      </c>
      <c r="AD3080">
        <v>187</v>
      </c>
      <c r="AE3080" s="5">
        <f>IFERROR(Table1[[#This Row],[Inventory]]/Table1[[#This Row],[Actual_Sales]],0)</f>
        <v>2.0549450549450547</v>
      </c>
    </row>
    <row r="3081" spans="1:31" x14ac:dyDescent="0.25">
      <c r="A3081">
        <v>2496</v>
      </c>
      <c r="B3081">
        <v>314</v>
      </c>
      <c r="C3081">
        <v>11</v>
      </c>
      <c r="D3081" s="2">
        <v>40603</v>
      </c>
      <c r="E3081">
        <v>91</v>
      </c>
      <c r="F3081">
        <v>70</v>
      </c>
      <c r="G3081">
        <f>Table1[[#This Row],[Actual_Sales]]-Table1[[#This Row],[Budget_Sales]]</f>
        <v>21</v>
      </c>
      <c r="H3081" s="5">
        <f>IF(
Table1[[#This Row],[Budget_Sales]]=0,
"",
IF(
Table1[[#This Row],[Budget_Sales]]&gt;0,
(Table1[[#This Row],[Actual_Sales]]-Table1[[#This Row],[Budget_Sales]])/Table1[[#This Row],[Budget_Sales]],
(Table1[[#This Row],[Actual_Sales]]-Table1[[#This Row],[Budget_Sales]])/ABS(Table1[[#This Row],[Budget_Sales]])
)
)</f>
        <v>0.3</v>
      </c>
      <c r="I3081" s="5" t="str">
        <f>IF(Table1[[#This Row],[Sales_Var]]&gt;=0,"Above Budget","Below Budget")</f>
        <v>Above Budget</v>
      </c>
      <c r="J3081">
        <f>Table1[[#This Row],[Actual_Sales]]-(Table1[[#This Row],[COGS]]+Table1[[#This Row],[Expenses]])</f>
        <v>17</v>
      </c>
      <c r="K3081">
        <v>10</v>
      </c>
      <c r="L3081">
        <f>Table1[[#This Row],[Actual_Profit]]-Table1[[#This Row],[Budget_Profit]]</f>
        <v>7</v>
      </c>
      <c r="M3081" s="5">
        <f>IF(
Table1[[#This Row],[Budget_Profit]]=0,
"",
IF(
Table1[[#This Row],[Budget_Profit]]&gt;0,
(Table1[[#This Row],[Actual_Profit]]-Table1[[#This Row],[Budget_Profit]])/Table1[[#This Row],[Budget_Profit]],
(Table1[[#This Row],[Actual_Profit]]-Table1[[#This Row],[Budget_Profit]])/ABS(Table1[[#This Row],[Budget_Profit]])
)
)</f>
        <v>0.7</v>
      </c>
      <c r="N3081" s="5" t="str">
        <f>IF(Table1[[#This Row],[Profit_Var]]&gt;=0, "Above Budget", "Below Budget")</f>
        <v>Above Budget</v>
      </c>
      <c r="O3081">
        <v>36</v>
      </c>
      <c r="P3081">
        <v>30</v>
      </c>
      <c r="Q3081">
        <f>Table1[[#This Row],[COGS]]-Table1[[#This Row],[Budget_COGS]]</f>
        <v>6</v>
      </c>
      <c r="R3081" s="5">
        <f>IF(
Table1[[#This Row],[Budget_COGS]]=0,
"",
IF(
Table1[[#This Row],[Budget_COGS]]&gt;0,
(Table1[[#This Row],[Budget_COGS]]-Table1[[#This Row],[COGS]]) / Table1[[#This Row],[Budget_COGS]],
(Table1[[#This Row],[Budget_COGS]]-Table1[[#This Row],[COGS]]) / ABS(Table1[[#This Row],[Budget_COGS]])
)
)</f>
        <v>-0.2</v>
      </c>
      <c r="S3081" s="5" t="str">
        <f>IF(Table1[[#This Row],[COGS _Var]]&gt;=0, "Above Budget", "Below Budget")</f>
        <v>Above Budget</v>
      </c>
      <c r="T3081">
        <f>Table1[[#This Row],[Actual_Sales]]-Table1[[#This Row],[COGS]]</f>
        <v>55</v>
      </c>
      <c r="U3081">
        <v>40</v>
      </c>
      <c r="V3081">
        <f>Table1[[#This Row],[Gross_Margin]]-Table1[[#This Row],[Budget_Margin]]</f>
        <v>15</v>
      </c>
      <c r="W3081" s="5">
        <f>IF(
Table1[[#This Row],[Budget_Margin]]=0,
"",
IF(
Table1[[#This Row],[Budget_Margin]]&gt;0,
(Table1[[#This Row],[Gross_Margin]]-Table1[[#This Row],[Budget_Margin]]) / Table1[[#This Row],[Budget_Margin]],
(Table1[[#This Row],[Gross_Margin]]-Table1[[#This Row],[Budget_Margin]]) / ABS(Table1[[#This Row],[Budget_Margin]])
)
)</f>
        <v>0.375</v>
      </c>
      <c r="X3081" s="5" t="str">
        <f>IF(Table1[[#This Row],[Margin_Var]]&gt;=0, "Above Budget", "Below Budget")</f>
        <v>Above Budget</v>
      </c>
      <c r="Y3081" s="5">
        <f>IFERROR(Table1[[#This Row],[Gross_Margin]]/Table1[[#This Row],[Actual_Sales]],0)</f>
        <v>0.60439560439560436</v>
      </c>
      <c r="Z3081" s="5">
        <f>Table1[[#This Row],[Actual_Profit]]/Table1[[#This Row],[Actual_Sales]]</f>
        <v>0.18681318681318682</v>
      </c>
      <c r="AA3081">
        <v>38</v>
      </c>
      <c r="AB3081" s="5">
        <f>IFERROR(Table1[[#This Row],[Expenses]]/Table1[[#This Row],[Actual_Sales]],0)</f>
        <v>0.4175824175824176</v>
      </c>
      <c r="AC3081">
        <v>11</v>
      </c>
      <c r="AD3081">
        <v>187</v>
      </c>
      <c r="AE3081" s="5">
        <f>IFERROR(Table1[[#This Row],[Inventory]]/Table1[[#This Row],[Actual_Sales]],0)</f>
        <v>2.0549450549450547</v>
      </c>
    </row>
    <row r="3082" spans="1:31" x14ac:dyDescent="0.25">
      <c r="A3082">
        <v>3217</v>
      </c>
      <c r="B3082">
        <v>314</v>
      </c>
      <c r="C3082">
        <v>11</v>
      </c>
      <c r="D3082" s="2">
        <v>40725</v>
      </c>
      <c r="E3082">
        <v>102</v>
      </c>
      <c r="F3082">
        <v>90</v>
      </c>
      <c r="G3082">
        <f>Table1[[#This Row],[Actual_Sales]]-Table1[[#This Row],[Budget_Sales]]</f>
        <v>12</v>
      </c>
      <c r="H3082" s="5">
        <f>IF(
Table1[[#This Row],[Budget_Sales]]=0,
"",
IF(
Table1[[#This Row],[Budget_Sales]]&gt;0,
(Table1[[#This Row],[Actual_Sales]]-Table1[[#This Row],[Budget_Sales]])/Table1[[#This Row],[Budget_Sales]],
(Table1[[#This Row],[Actual_Sales]]-Table1[[#This Row],[Budget_Sales]])/ABS(Table1[[#This Row],[Budget_Sales]])
)
)</f>
        <v>0.13333333333333333</v>
      </c>
      <c r="I3082" s="5" t="str">
        <f>IF(Table1[[#This Row],[Sales_Var]]&gt;=0,"Above Budget","Below Budget")</f>
        <v>Above Budget</v>
      </c>
      <c r="J3082">
        <f>Table1[[#This Row],[Actual_Sales]]-(Table1[[#This Row],[COGS]]+Table1[[#This Row],[Expenses]])</f>
        <v>19</v>
      </c>
      <c r="K3082">
        <v>30</v>
      </c>
      <c r="L3082">
        <f>Table1[[#This Row],[Actual_Profit]]-Table1[[#This Row],[Budget_Profit]]</f>
        <v>-11</v>
      </c>
      <c r="M3082" s="5">
        <f>IF(
Table1[[#This Row],[Budget_Profit]]=0,
"",
IF(
Table1[[#This Row],[Budget_Profit]]&gt;0,
(Table1[[#This Row],[Actual_Profit]]-Table1[[#This Row],[Budget_Profit]])/Table1[[#This Row],[Budget_Profit]],
(Table1[[#This Row],[Actual_Profit]]-Table1[[#This Row],[Budget_Profit]])/ABS(Table1[[#This Row],[Budget_Profit]])
)
)</f>
        <v>-0.36666666666666664</v>
      </c>
      <c r="N3082" s="5" t="str">
        <f>IF(Table1[[#This Row],[Profit_Var]]&gt;=0, "Above Budget", "Below Budget")</f>
        <v>Below Budget</v>
      </c>
      <c r="O3082">
        <v>44</v>
      </c>
      <c r="P3082">
        <v>30</v>
      </c>
      <c r="Q3082">
        <f>Table1[[#This Row],[COGS]]-Table1[[#This Row],[Budget_COGS]]</f>
        <v>14</v>
      </c>
      <c r="R3082" s="5">
        <f>IF(
Table1[[#This Row],[Budget_COGS]]=0,
"",
IF(
Table1[[#This Row],[Budget_COGS]]&gt;0,
(Table1[[#This Row],[Budget_COGS]]-Table1[[#This Row],[COGS]]) / Table1[[#This Row],[Budget_COGS]],
(Table1[[#This Row],[Budget_COGS]]-Table1[[#This Row],[COGS]]) / ABS(Table1[[#This Row],[Budget_COGS]])
)
)</f>
        <v>-0.46666666666666667</v>
      </c>
      <c r="S3082" s="5" t="str">
        <f>IF(Table1[[#This Row],[COGS _Var]]&gt;=0, "Above Budget", "Below Budget")</f>
        <v>Above Budget</v>
      </c>
      <c r="T3082">
        <f>Table1[[#This Row],[Actual_Sales]]-Table1[[#This Row],[COGS]]</f>
        <v>58</v>
      </c>
      <c r="U3082">
        <v>60</v>
      </c>
      <c r="V3082">
        <f>Table1[[#This Row],[Gross_Margin]]-Table1[[#This Row],[Budget_Margin]]</f>
        <v>-2</v>
      </c>
      <c r="W3082" s="5">
        <f>IF(
Table1[[#This Row],[Budget_Margin]]=0,
"",
IF(
Table1[[#This Row],[Budget_Margin]]&gt;0,
(Table1[[#This Row],[Gross_Margin]]-Table1[[#This Row],[Budget_Margin]]) / Table1[[#This Row],[Budget_Margin]],
(Table1[[#This Row],[Gross_Margin]]-Table1[[#This Row],[Budget_Margin]]) / ABS(Table1[[#This Row],[Budget_Margin]])
)
)</f>
        <v>-3.3333333333333333E-2</v>
      </c>
      <c r="X3082" s="5" t="str">
        <f>IF(Table1[[#This Row],[Margin_Var]]&gt;=0, "Above Budget", "Below Budget")</f>
        <v>Below Budget</v>
      </c>
      <c r="Y3082" s="5">
        <f>IFERROR(Table1[[#This Row],[Gross_Margin]]/Table1[[#This Row],[Actual_Sales]],0)</f>
        <v>0.56862745098039214</v>
      </c>
      <c r="Z3082" s="5">
        <f>Table1[[#This Row],[Actual_Profit]]/Table1[[#This Row],[Actual_Sales]]</f>
        <v>0.18627450980392157</v>
      </c>
      <c r="AA3082">
        <v>39</v>
      </c>
      <c r="AB3082" s="5">
        <f>IFERROR(Table1[[#This Row],[Expenses]]/Table1[[#This Row],[Actual_Sales]],0)</f>
        <v>0.38235294117647056</v>
      </c>
      <c r="AC3082">
        <v>14</v>
      </c>
      <c r="AD3082">
        <v>258</v>
      </c>
      <c r="AE3082" s="5">
        <f>IFERROR(Table1[[#This Row],[Inventory]]/Table1[[#This Row],[Actual_Sales]],0)</f>
        <v>2.5294117647058822</v>
      </c>
    </row>
    <row r="3083" spans="1:31" x14ac:dyDescent="0.25">
      <c r="A3083">
        <v>3336</v>
      </c>
      <c r="B3083">
        <v>801</v>
      </c>
      <c r="C3083">
        <v>12</v>
      </c>
      <c r="D3083" s="2">
        <v>40725</v>
      </c>
      <c r="E3083">
        <v>102</v>
      </c>
      <c r="F3083">
        <v>70</v>
      </c>
      <c r="G3083">
        <f>Table1[[#This Row],[Actual_Sales]]-Table1[[#This Row],[Budget_Sales]]</f>
        <v>32</v>
      </c>
      <c r="H3083" s="5">
        <f>IF(
Table1[[#This Row],[Budget_Sales]]=0,
"",
IF(
Table1[[#This Row],[Budget_Sales]]&gt;0,
(Table1[[#This Row],[Actual_Sales]]-Table1[[#This Row],[Budget_Sales]])/Table1[[#This Row],[Budget_Sales]],
(Table1[[#This Row],[Actual_Sales]]-Table1[[#This Row],[Budget_Sales]])/ABS(Table1[[#This Row],[Budget_Sales]])
)
)</f>
        <v>0.45714285714285713</v>
      </c>
      <c r="I3083" s="5" t="str">
        <f>IF(Table1[[#This Row],[Sales_Var]]&gt;=0,"Above Budget","Below Budget")</f>
        <v>Above Budget</v>
      </c>
      <c r="J3083">
        <f>Table1[[#This Row],[Actual_Sales]]-(Table1[[#This Row],[COGS]]+Table1[[#This Row],[Expenses]])</f>
        <v>19</v>
      </c>
      <c r="K3083">
        <v>30</v>
      </c>
      <c r="L3083">
        <f>Table1[[#This Row],[Actual_Profit]]-Table1[[#This Row],[Budget_Profit]]</f>
        <v>-11</v>
      </c>
      <c r="M3083" s="5">
        <f>IF(
Table1[[#This Row],[Budget_Profit]]=0,
"",
IF(
Table1[[#This Row],[Budget_Profit]]&gt;0,
(Table1[[#This Row],[Actual_Profit]]-Table1[[#This Row],[Budget_Profit]])/Table1[[#This Row],[Budget_Profit]],
(Table1[[#This Row],[Actual_Profit]]-Table1[[#This Row],[Budget_Profit]])/ABS(Table1[[#This Row],[Budget_Profit]])
)
)</f>
        <v>-0.36666666666666664</v>
      </c>
      <c r="N3083" s="5" t="str">
        <f>IF(Table1[[#This Row],[Profit_Var]]&gt;=0, "Above Budget", "Below Budget")</f>
        <v>Below Budget</v>
      </c>
      <c r="O3083">
        <v>44</v>
      </c>
      <c r="P3083">
        <v>20</v>
      </c>
      <c r="Q3083">
        <f>Table1[[#This Row],[COGS]]-Table1[[#This Row],[Budget_COGS]]</f>
        <v>24</v>
      </c>
      <c r="R3083" s="5">
        <f>IF(
Table1[[#This Row],[Budget_COGS]]=0,
"",
IF(
Table1[[#This Row],[Budget_COGS]]&gt;0,
(Table1[[#This Row],[Budget_COGS]]-Table1[[#This Row],[COGS]]) / Table1[[#This Row],[Budget_COGS]],
(Table1[[#This Row],[Budget_COGS]]-Table1[[#This Row],[COGS]]) / ABS(Table1[[#This Row],[Budget_COGS]])
)
)</f>
        <v>-1.2</v>
      </c>
      <c r="S3083" s="5" t="str">
        <f>IF(Table1[[#This Row],[COGS _Var]]&gt;=0, "Above Budget", "Below Budget")</f>
        <v>Above Budget</v>
      </c>
      <c r="T3083">
        <f>Table1[[#This Row],[Actual_Sales]]-Table1[[#This Row],[COGS]]</f>
        <v>58</v>
      </c>
      <c r="U3083">
        <v>50</v>
      </c>
      <c r="V3083">
        <f>Table1[[#This Row],[Gross_Margin]]-Table1[[#This Row],[Budget_Margin]]</f>
        <v>8</v>
      </c>
      <c r="W3083" s="5">
        <f>IF(
Table1[[#This Row],[Budget_Margin]]=0,
"",
IF(
Table1[[#This Row],[Budget_Margin]]&gt;0,
(Table1[[#This Row],[Gross_Margin]]-Table1[[#This Row],[Budget_Margin]]) / Table1[[#This Row],[Budget_Margin]],
(Table1[[#This Row],[Gross_Margin]]-Table1[[#This Row],[Budget_Margin]]) / ABS(Table1[[#This Row],[Budget_Margin]])
)
)</f>
        <v>0.16</v>
      </c>
      <c r="X3083" s="5" t="str">
        <f>IF(Table1[[#This Row],[Margin_Var]]&gt;=0, "Above Budget", "Below Budget")</f>
        <v>Above Budget</v>
      </c>
      <c r="Y3083" s="5">
        <f>IFERROR(Table1[[#This Row],[Gross_Margin]]/Table1[[#This Row],[Actual_Sales]],0)</f>
        <v>0.56862745098039214</v>
      </c>
      <c r="Z3083" s="5">
        <f>Table1[[#This Row],[Actual_Profit]]/Table1[[#This Row],[Actual_Sales]]</f>
        <v>0.18627450980392157</v>
      </c>
      <c r="AA3083">
        <v>39</v>
      </c>
      <c r="AB3083" s="5">
        <f>IFERROR(Table1[[#This Row],[Expenses]]/Table1[[#This Row],[Actual_Sales]],0)</f>
        <v>0.38235294117647056</v>
      </c>
      <c r="AC3083">
        <v>14</v>
      </c>
      <c r="AD3083">
        <v>258</v>
      </c>
      <c r="AE3083" s="5">
        <f>IFERROR(Table1[[#This Row],[Inventory]]/Table1[[#This Row],[Actual_Sales]],0)</f>
        <v>2.5294117647058822</v>
      </c>
    </row>
    <row r="3084" spans="1:31" x14ac:dyDescent="0.25">
      <c r="A3084">
        <v>3588</v>
      </c>
      <c r="B3084">
        <v>435</v>
      </c>
      <c r="C3084">
        <v>12</v>
      </c>
      <c r="D3084" s="2">
        <v>40787</v>
      </c>
      <c r="E3084">
        <v>97</v>
      </c>
      <c r="F3084">
        <v>60</v>
      </c>
      <c r="G3084">
        <f>Table1[[#This Row],[Actual_Sales]]-Table1[[#This Row],[Budget_Sales]]</f>
        <v>37</v>
      </c>
      <c r="H3084" s="5">
        <f>IF(
Table1[[#This Row],[Budget_Sales]]=0,
"",
IF(
Table1[[#This Row],[Budget_Sales]]&gt;0,
(Table1[[#This Row],[Actual_Sales]]-Table1[[#This Row],[Budget_Sales]])/Table1[[#This Row],[Budget_Sales]],
(Table1[[#This Row],[Actual_Sales]]-Table1[[#This Row],[Budget_Sales]])/ABS(Table1[[#This Row],[Budget_Sales]])
)
)</f>
        <v>0.6166666666666667</v>
      </c>
      <c r="I3084" s="5" t="str">
        <f>IF(Table1[[#This Row],[Sales_Var]]&gt;=0,"Above Budget","Below Budget")</f>
        <v>Above Budget</v>
      </c>
      <c r="J3084">
        <f>Table1[[#This Row],[Actual_Sales]]-(Table1[[#This Row],[COGS]]+Table1[[#This Row],[Expenses]])</f>
        <v>18</v>
      </c>
      <c r="K3084">
        <v>20</v>
      </c>
      <c r="L3084">
        <f>Table1[[#This Row],[Actual_Profit]]-Table1[[#This Row],[Budget_Profit]]</f>
        <v>-2</v>
      </c>
      <c r="M3084" s="5">
        <f>IF(
Table1[[#This Row],[Budget_Profit]]=0,
"",
IF(
Table1[[#This Row],[Budget_Profit]]&gt;0,
(Table1[[#This Row],[Actual_Profit]]-Table1[[#This Row],[Budget_Profit]])/Table1[[#This Row],[Budget_Profit]],
(Table1[[#This Row],[Actual_Profit]]-Table1[[#This Row],[Budget_Profit]])/ABS(Table1[[#This Row],[Budget_Profit]])
)
)</f>
        <v>-0.1</v>
      </c>
      <c r="N3084" s="5" t="str">
        <f>IF(Table1[[#This Row],[Profit_Var]]&gt;=0, "Above Budget", "Below Budget")</f>
        <v>Below Budget</v>
      </c>
      <c r="O3084">
        <v>39</v>
      </c>
      <c r="P3084">
        <v>20</v>
      </c>
      <c r="Q3084">
        <f>Table1[[#This Row],[COGS]]-Table1[[#This Row],[Budget_COGS]]</f>
        <v>19</v>
      </c>
      <c r="R3084" s="5">
        <f>IF(
Table1[[#This Row],[Budget_COGS]]=0,
"",
IF(
Table1[[#This Row],[Budget_COGS]]&gt;0,
(Table1[[#This Row],[Budget_COGS]]-Table1[[#This Row],[COGS]]) / Table1[[#This Row],[Budget_COGS]],
(Table1[[#This Row],[Budget_COGS]]-Table1[[#This Row],[COGS]]) / ABS(Table1[[#This Row],[Budget_COGS]])
)
)</f>
        <v>-0.95</v>
      </c>
      <c r="S3084" s="5" t="str">
        <f>IF(Table1[[#This Row],[COGS _Var]]&gt;=0, "Above Budget", "Below Budget")</f>
        <v>Above Budget</v>
      </c>
      <c r="T3084">
        <f>Table1[[#This Row],[Actual_Sales]]-Table1[[#This Row],[COGS]]</f>
        <v>58</v>
      </c>
      <c r="U3084">
        <v>40</v>
      </c>
      <c r="V3084">
        <f>Table1[[#This Row],[Gross_Margin]]-Table1[[#This Row],[Budget_Margin]]</f>
        <v>18</v>
      </c>
      <c r="W3084" s="5">
        <f>IF(
Table1[[#This Row],[Budget_Margin]]=0,
"",
IF(
Table1[[#This Row],[Budget_Margin]]&gt;0,
(Table1[[#This Row],[Gross_Margin]]-Table1[[#This Row],[Budget_Margin]]) / Table1[[#This Row],[Budget_Margin]],
(Table1[[#This Row],[Gross_Margin]]-Table1[[#This Row],[Budget_Margin]]) / ABS(Table1[[#This Row],[Budget_Margin]])
)
)</f>
        <v>0.45</v>
      </c>
      <c r="X3084" s="5" t="str">
        <f>IF(Table1[[#This Row],[Margin_Var]]&gt;=0, "Above Budget", "Below Budget")</f>
        <v>Above Budget</v>
      </c>
      <c r="Y3084" s="5">
        <f>IFERROR(Table1[[#This Row],[Gross_Margin]]/Table1[[#This Row],[Actual_Sales]],0)</f>
        <v>0.59793814432989689</v>
      </c>
      <c r="Z3084" s="5">
        <f>Table1[[#This Row],[Actual_Profit]]/Table1[[#This Row],[Actual_Sales]]</f>
        <v>0.18556701030927836</v>
      </c>
      <c r="AA3084">
        <v>40</v>
      </c>
      <c r="AB3084" s="5">
        <f>IFERROR(Table1[[#This Row],[Expenses]]/Table1[[#This Row],[Actual_Sales]],0)</f>
        <v>0.41237113402061853</v>
      </c>
      <c r="AC3084">
        <v>12</v>
      </c>
      <c r="AD3084">
        <v>248</v>
      </c>
      <c r="AE3084" s="5">
        <f>IFERROR(Table1[[#This Row],[Inventory]]/Table1[[#This Row],[Actual_Sales]],0)</f>
        <v>2.5567010309278349</v>
      </c>
    </row>
    <row r="3085" spans="1:31" x14ac:dyDescent="0.25">
      <c r="A3085">
        <v>3365</v>
      </c>
      <c r="B3085">
        <v>203</v>
      </c>
      <c r="C3085">
        <v>6</v>
      </c>
      <c r="D3085" s="2">
        <v>40756</v>
      </c>
      <c r="E3085">
        <v>97</v>
      </c>
      <c r="F3085">
        <v>90</v>
      </c>
      <c r="G3085">
        <f>Table1[[#This Row],[Actual_Sales]]-Table1[[#This Row],[Budget_Sales]]</f>
        <v>7</v>
      </c>
      <c r="H3085" s="5">
        <f>IF(
Table1[[#This Row],[Budget_Sales]]=0,
"",
IF(
Table1[[#This Row],[Budget_Sales]]&gt;0,
(Table1[[#This Row],[Actual_Sales]]-Table1[[#This Row],[Budget_Sales]])/Table1[[#This Row],[Budget_Sales]],
(Table1[[#This Row],[Actual_Sales]]-Table1[[#This Row],[Budget_Sales]])/ABS(Table1[[#This Row],[Budget_Sales]])
)
)</f>
        <v>7.7777777777777779E-2</v>
      </c>
      <c r="I3085" s="5" t="str">
        <f>IF(Table1[[#This Row],[Sales_Var]]&gt;=0,"Above Budget","Below Budget")</f>
        <v>Above Budget</v>
      </c>
      <c r="J3085">
        <f>Table1[[#This Row],[Actual_Sales]]-(Table1[[#This Row],[COGS]]+Table1[[#This Row],[Expenses]])</f>
        <v>18</v>
      </c>
      <c r="K3085">
        <v>20</v>
      </c>
      <c r="L3085">
        <f>Table1[[#This Row],[Actual_Profit]]-Table1[[#This Row],[Budget_Profit]]</f>
        <v>-2</v>
      </c>
      <c r="M3085" s="5">
        <f>IF(
Table1[[#This Row],[Budget_Profit]]=0,
"",
IF(
Table1[[#This Row],[Budget_Profit]]&gt;0,
(Table1[[#This Row],[Actual_Profit]]-Table1[[#This Row],[Budget_Profit]])/Table1[[#This Row],[Budget_Profit]],
(Table1[[#This Row],[Actual_Profit]]-Table1[[#This Row],[Budget_Profit]])/ABS(Table1[[#This Row],[Budget_Profit]])
)
)</f>
        <v>-0.1</v>
      </c>
      <c r="N3085" s="5" t="str">
        <f>IF(Table1[[#This Row],[Profit_Var]]&gt;=0, "Above Budget", "Below Budget")</f>
        <v>Below Budget</v>
      </c>
      <c r="O3085">
        <v>42</v>
      </c>
      <c r="P3085">
        <v>40</v>
      </c>
      <c r="Q3085">
        <f>Table1[[#This Row],[COGS]]-Table1[[#This Row],[Budget_COGS]]</f>
        <v>2</v>
      </c>
      <c r="R3085" s="5">
        <f>IF(
Table1[[#This Row],[Budget_COGS]]=0,
"",
IF(
Table1[[#This Row],[Budget_COGS]]&gt;0,
(Table1[[#This Row],[Budget_COGS]]-Table1[[#This Row],[COGS]]) / Table1[[#This Row],[Budget_COGS]],
(Table1[[#This Row],[Budget_COGS]]-Table1[[#This Row],[COGS]]) / ABS(Table1[[#This Row],[Budget_COGS]])
)
)</f>
        <v>-0.05</v>
      </c>
      <c r="S3085" s="5" t="str">
        <f>IF(Table1[[#This Row],[COGS _Var]]&gt;=0, "Above Budget", "Below Budget")</f>
        <v>Above Budget</v>
      </c>
      <c r="T3085">
        <f>Table1[[#This Row],[Actual_Sales]]-Table1[[#This Row],[COGS]]</f>
        <v>55</v>
      </c>
      <c r="U3085">
        <v>50</v>
      </c>
      <c r="V3085">
        <f>Table1[[#This Row],[Gross_Margin]]-Table1[[#This Row],[Budget_Margin]]</f>
        <v>5</v>
      </c>
      <c r="W3085" s="5">
        <f>IF(
Table1[[#This Row],[Budget_Margin]]=0,
"",
IF(
Table1[[#This Row],[Budget_Margin]]&gt;0,
(Table1[[#This Row],[Gross_Margin]]-Table1[[#This Row],[Budget_Margin]]) / Table1[[#This Row],[Budget_Margin]],
(Table1[[#This Row],[Gross_Margin]]-Table1[[#This Row],[Budget_Margin]]) / ABS(Table1[[#This Row],[Budget_Margin]])
)
)</f>
        <v>0.1</v>
      </c>
      <c r="X3085" s="5" t="str">
        <f>IF(Table1[[#This Row],[Margin_Var]]&gt;=0, "Above Budget", "Below Budget")</f>
        <v>Above Budget</v>
      </c>
      <c r="Y3085" s="5">
        <f>IFERROR(Table1[[#This Row],[Gross_Margin]]/Table1[[#This Row],[Actual_Sales]],0)</f>
        <v>0.5670103092783505</v>
      </c>
      <c r="Z3085" s="5">
        <f>Table1[[#This Row],[Actual_Profit]]/Table1[[#This Row],[Actual_Sales]]</f>
        <v>0.18556701030927836</v>
      </c>
      <c r="AA3085">
        <v>37</v>
      </c>
      <c r="AB3085" s="5">
        <f>IFERROR(Table1[[#This Row],[Expenses]]/Table1[[#This Row],[Actual_Sales]],0)</f>
        <v>0.38144329896907214</v>
      </c>
      <c r="AC3085">
        <v>13</v>
      </c>
      <c r="AD3085">
        <v>384</v>
      </c>
      <c r="AE3085" s="5">
        <f>IFERROR(Table1[[#This Row],[Inventory]]/Table1[[#This Row],[Actual_Sales]],0)</f>
        <v>3.9587628865979383</v>
      </c>
    </row>
    <row r="3086" spans="1:31" x14ac:dyDescent="0.25">
      <c r="A3086">
        <v>1256</v>
      </c>
      <c r="B3086">
        <v>303</v>
      </c>
      <c r="C3086">
        <v>10</v>
      </c>
      <c r="D3086" s="2">
        <v>40391</v>
      </c>
      <c r="E3086">
        <v>108</v>
      </c>
      <c r="F3086">
        <v>90</v>
      </c>
      <c r="G3086">
        <f>Table1[[#This Row],[Actual_Sales]]-Table1[[#This Row],[Budget_Sales]]</f>
        <v>18</v>
      </c>
      <c r="H3086" s="5">
        <f>IF(
Table1[[#This Row],[Budget_Sales]]=0,
"",
IF(
Table1[[#This Row],[Budget_Sales]]&gt;0,
(Table1[[#This Row],[Actual_Sales]]-Table1[[#This Row],[Budget_Sales]])/Table1[[#This Row],[Budget_Sales]],
(Table1[[#This Row],[Actual_Sales]]-Table1[[#This Row],[Budget_Sales]])/ABS(Table1[[#This Row],[Budget_Sales]])
)
)</f>
        <v>0.2</v>
      </c>
      <c r="I3086" s="5" t="str">
        <f>IF(Table1[[#This Row],[Sales_Var]]&gt;=0,"Above Budget","Below Budget")</f>
        <v>Above Budget</v>
      </c>
      <c r="J3086">
        <f>Table1[[#This Row],[Actual_Sales]]-(Table1[[#This Row],[COGS]]+Table1[[#This Row],[Expenses]])</f>
        <v>20</v>
      </c>
      <c r="K3086">
        <v>30</v>
      </c>
      <c r="L3086">
        <f>Table1[[#This Row],[Actual_Profit]]-Table1[[#This Row],[Budget_Profit]]</f>
        <v>-10</v>
      </c>
      <c r="M3086" s="5">
        <f>IF(
Table1[[#This Row],[Budget_Profit]]=0,
"",
IF(
Table1[[#This Row],[Budget_Profit]]&gt;0,
(Table1[[#This Row],[Actual_Profit]]-Table1[[#This Row],[Budget_Profit]])/Table1[[#This Row],[Budget_Profit]],
(Table1[[#This Row],[Actual_Profit]]-Table1[[#This Row],[Budget_Profit]])/ABS(Table1[[#This Row],[Budget_Profit]])
)
)</f>
        <v>-0.33333333333333331</v>
      </c>
      <c r="N3086" s="5" t="str">
        <f>IF(Table1[[#This Row],[Profit_Var]]&gt;=0, "Above Budget", "Below Budget")</f>
        <v>Below Budget</v>
      </c>
      <c r="O3086">
        <v>46</v>
      </c>
      <c r="P3086">
        <v>30</v>
      </c>
      <c r="Q3086">
        <f>Table1[[#This Row],[COGS]]-Table1[[#This Row],[Budget_COGS]]</f>
        <v>16</v>
      </c>
      <c r="R3086" s="5">
        <f>IF(
Table1[[#This Row],[Budget_COGS]]=0,
"",
IF(
Table1[[#This Row],[Budget_COGS]]&gt;0,
(Table1[[#This Row],[Budget_COGS]]-Table1[[#This Row],[COGS]]) / Table1[[#This Row],[Budget_COGS]],
(Table1[[#This Row],[Budget_COGS]]-Table1[[#This Row],[COGS]]) / ABS(Table1[[#This Row],[Budget_COGS]])
)
)</f>
        <v>-0.53333333333333333</v>
      </c>
      <c r="S3086" s="5" t="str">
        <f>IF(Table1[[#This Row],[COGS _Var]]&gt;=0, "Above Budget", "Below Budget")</f>
        <v>Above Budget</v>
      </c>
      <c r="T3086">
        <f>Table1[[#This Row],[Actual_Sales]]-Table1[[#This Row],[COGS]]</f>
        <v>62</v>
      </c>
      <c r="U3086">
        <v>60</v>
      </c>
      <c r="V3086">
        <f>Table1[[#This Row],[Gross_Margin]]-Table1[[#This Row],[Budget_Margin]]</f>
        <v>2</v>
      </c>
      <c r="W3086" s="5">
        <f>IF(
Table1[[#This Row],[Budget_Margin]]=0,
"",
IF(
Table1[[#This Row],[Budget_Margin]]&gt;0,
(Table1[[#This Row],[Gross_Margin]]-Table1[[#This Row],[Budget_Margin]]) / Table1[[#This Row],[Budget_Margin]],
(Table1[[#This Row],[Gross_Margin]]-Table1[[#This Row],[Budget_Margin]]) / ABS(Table1[[#This Row],[Budget_Margin]])
)
)</f>
        <v>3.3333333333333333E-2</v>
      </c>
      <c r="X3086" s="5" t="str">
        <f>IF(Table1[[#This Row],[Margin_Var]]&gt;=0, "Above Budget", "Below Budget")</f>
        <v>Above Budget</v>
      </c>
      <c r="Y3086" s="5">
        <f>IFERROR(Table1[[#This Row],[Gross_Margin]]/Table1[[#This Row],[Actual_Sales]],0)</f>
        <v>0.57407407407407407</v>
      </c>
      <c r="Z3086" s="5">
        <f>Table1[[#This Row],[Actual_Profit]]/Table1[[#This Row],[Actual_Sales]]</f>
        <v>0.18518518518518517</v>
      </c>
      <c r="AA3086">
        <v>42</v>
      </c>
      <c r="AB3086" s="5">
        <f>IFERROR(Table1[[#This Row],[Expenses]]/Table1[[#This Row],[Actual_Sales]],0)</f>
        <v>0.3888888888888889</v>
      </c>
      <c r="AC3086">
        <v>15</v>
      </c>
      <c r="AD3086">
        <v>415</v>
      </c>
      <c r="AE3086" s="5">
        <f>IFERROR(Table1[[#This Row],[Inventory]]/Table1[[#This Row],[Actual_Sales]],0)</f>
        <v>3.8425925925925926</v>
      </c>
    </row>
    <row r="3087" spans="1:31" x14ac:dyDescent="0.25">
      <c r="A3087">
        <v>3621</v>
      </c>
      <c r="B3087">
        <v>541</v>
      </c>
      <c r="C3087">
        <v>2</v>
      </c>
      <c r="D3087" s="2">
        <v>40787</v>
      </c>
      <c r="E3087">
        <v>146</v>
      </c>
      <c r="F3087">
        <v>170</v>
      </c>
      <c r="G3087">
        <f>Table1[[#This Row],[Actual_Sales]]-Table1[[#This Row],[Budget_Sales]]</f>
        <v>-24</v>
      </c>
      <c r="H3087" s="5">
        <f>IF(
Table1[[#This Row],[Budget_Sales]]=0,
"",
IF(
Table1[[#This Row],[Budget_Sales]]&gt;0,
(Table1[[#This Row],[Actual_Sales]]-Table1[[#This Row],[Budget_Sales]])/Table1[[#This Row],[Budget_Sales]],
(Table1[[#This Row],[Actual_Sales]]-Table1[[#This Row],[Budget_Sales]])/ABS(Table1[[#This Row],[Budget_Sales]])
)
)</f>
        <v>-0.14117647058823529</v>
      </c>
      <c r="I3087" s="5" t="str">
        <f>IF(Table1[[#This Row],[Sales_Var]]&gt;=0,"Above Budget","Below Budget")</f>
        <v>Below Budget</v>
      </c>
      <c r="J3087">
        <f>Table1[[#This Row],[Actual_Sales]]-(Table1[[#This Row],[COGS]]+Table1[[#This Row],[Expenses]])</f>
        <v>27</v>
      </c>
      <c r="K3087">
        <v>50</v>
      </c>
      <c r="L3087">
        <f>Table1[[#This Row],[Actual_Profit]]-Table1[[#This Row],[Budget_Profit]]</f>
        <v>-23</v>
      </c>
      <c r="M3087" s="5">
        <f>IF(
Table1[[#This Row],[Budget_Profit]]=0,
"",
IF(
Table1[[#This Row],[Budget_Profit]]&gt;0,
(Table1[[#This Row],[Actual_Profit]]-Table1[[#This Row],[Budget_Profit]])/Table1[[#This Row],[Budget_Profit]],
(Table1[[#This Row],[Actual_Profit]]-Table1[[#This Row],[Budget_Profit]])/ABS(Table1[[#This Row],[Budget_Profit]])
)
)</f>
        <v>-0.46</v>
      </c>
      <c r="N3087" s="5" t="str">
        <f>IF(Table1[[#This Row],[Profit_Var]]&gt;=0, "Above Budget", "Below Budget")</f>
        <v>Below Budget</v>
      </c>
      <c r="O3087">
        <v>57</v>
      </c>
      <c r="P3087">
        <v>70</v>
      </c>
      <c r="Q3087">
        <f>Table1[[#This Row],[COGS]]-Table1[[#This Row],[Budget_COGS]]</f>
        <v>-13</v>
      </c>
      <c r="R3087" s="5">
        <f>IF(
Table1[[#This Row],[Budget_COGS]]=0,
"",
IF(
Table1[[#This Row],[Budget_COGS]]&gt;0,
(Table1[[#This Row],[Budget_COGS]]-Table1[[#This Row],[COGS]]) / Table1[[#This Row],[Budget_COGS]],
(Table1[[#This Row],[Budget_COGS]]-Table1[[#This Row],[COGS]]) / ABS(Table1[[#This Row],[Budget_COGS]])
)
)</f>
        <v>0.18571428571428572</v>
      </c>
      <c r="S3087" s="5" t="str">
        <f>IF(Table1[[#This Row],[COGS _Var]]&gt;=0, "Above Budget", "Below Budget")</f>
        <v>Below Budget</v>
      </c>
      <c r="T3087">
        <f>Table1[[#This Row],[Actual_Sales]]-Table1[[#This Row],[COGS]]</f>
        <v>89</v>
      </c>
      <c r="U3087">
        <v>100</v>
      </c>
      <c r="V3087">
        <f>Table1[[#This Row],[Gross_Margin]]-Table1[[#This Row],[Budget_Margin]]</f>
        <v>-11</v>
      </c>
      <c r="W3087" s="5">
        <f>IF(
Table1[[#This Row],[Budget_Margin]]=0,
"",
IF(
Table1[[#This Row],[Budget_Margin]]&gt;0,
(Table1[[#This Row],[Gross_Margin]]-Table1[[#This Row],[Budget_Margin]]) / Table1[[#This Row],[Budget_Margin]],
(Table1[[#This Row],[Gross_Margin]]-Table1[[#This Row],[Budget_Margin]]) / ABS(Table1[[#This Row],[Budget_Margin]])
)
)</f>
        <v>-0.11</v>
      </c>
      <c r="X3087" s="5" t="str">
        <f>IF(Table1[[#This Row],[Margin_Var]]&gt;=0, "Above Budget", "Below Budget")</f>
        <v>Below Budget</v>
      </c>
      <c r="Y3087" s="5">
        <f>IFERROR(Table1[[#This Row],[Gross_Margin]]/Table1[[#This Row],[Actual_Sales]],0)</f>
        <v>0.6095890410958904</v>
      </c>
      <c r="Z3087" s="5">
        <f>Table1[[#This Row],[Actual_Profit]]/Table1[[#This Row],[Actual_Sales]]</f>
        <v>0.18493150684931506</v>
      </c>
      <c r="AA3087">
        <v>62</v>
      </c>
      <c r="AB3087" s="5">
        <f>IFERROR(Table1[[#This Row],[Expenses]]/Table1[[#This Row],[Actual_Sales]],0)</f>
        <v>0.42465753424657532</v>
      </c>
      <c r="AC3087">
        <v>18</v>
      </c>
      <c r="AD3087">
        <v>469</v>
      </c>
      <c r="AE3087" s="5">
        <f>IFERROR(Table1[[#This Row],[Inventory]]/Table1[[#This Row],[Actual_Sales]],0)</f>
        <v>3.2123287671232879</v>
      </c>
    </row>
    <row r="3088" spans="1:31" x14ac:dyDescent="0.25">
      <c r="A3088">
        <v>2194</v>
      </c>
      <c r="B3088">
        <v>505</v>
      </c>
      <c r="C3088">
        <v>6</v>
      </c>
      <c r="D3088" s="2">
        <v>40544</v>
      </c>
      <c r="E3088">
        <v>92</v>
      </c>
      <c r="F3088">
        <v>70</v>
      </c>
      <c r="G3088">
        <f>Table1[[#This Row],[Actual_Sales]]-Table1[[#This Row],[Budget_Sales]]</f>
        <v>22</v>
      </c>
      <c r="H3088" s="5">
        <f>IF(
Table1[[#This Row],[Budget_Sales]]=0,
"",
IF(
Table1[[#This Row],[Budget_Sales]]&gt;0,
(Table1[[#This Row],[Actual_Sales]]-Table1[[#This Row],[Budget_Sales]])/Table1[[#This Row],[Budget_Sales]],
(Table1[[#This Row],[Actual_Sales]]-Table1[[#This Row],[Budget_Sales]])/ABS(Table1[[#This Row],[Budget_Sales]])
)
)</f>
        <v>0.31428571428571428</v>
      </c>
      <c r="I3088" s="5" t="str">
        <f>IF(Table1[[#This Row],[Sales_Var]]&gt;=0,"Above Budget","Below Budget")</f>
        <v>Above Budget</v>
      </c>
      <c r="J3088">
        <f>Table1[[#This Row],[Actual_Sales]]-(Table1[[#This Row],[COGS]]+Table1[[#This Row],[Expenses]])</f>
        <v>17</v>
      </c>
      <c r="K3088">
        <v>10</v>
      </c>
      <c r="L3088">
        <f>Table1[[#This Row],[Actual_Profit]]-Table1[[#This Row],[Budget_Profit]]</f>
        <v>7</v>
      </c>
      <c r="M3088" s="5">
        <f>IF(
Table1[[#This Row],[Budget_Profit]]=0,
"",
IF(
Table1[[#This Row],[Budget_Profit]]&gt;0,
(Table1[[#This Row],[Actual_Profit]]-Table1[[#This Row],[Budget_Profit]])/Table1[[#This Row],[Budget_Profit]],
(Table1[[#This Row],[Actual_Profit]]-Table1[[#This Row],[Budget_Profit]])/ABS(Table1[[#This Row],[Budget_Profit]])
)
)</f>
        <v>0.7</v>
      </c>
      <c r="N3088" s="5" t="str">
        <f>IF(Table1[[#This Row],[Profit_Var]]&gt;=0, "Above Budget", "Below Budget")</f>
        <v>Above Budget</v>
      </c>
      <c r="O3088">
        <v>35</v>
      </c>
      <c r="P3088">
        <v>30</v>
      </c>
      <c r="Q3088">
        <f>Table1[[#This Row],[COGS]]-Table1[[#This Row],[Budget_COGS]]</f>
        <v>5</v>
      </c>
      <c r="R3088" s="5">
        <f>IF(
Table1[[#This Row],[Budget_COGS]]=0,
"",
IF(
Table1[[#This Row],[Budget_COGS]]&gt;0,
(Table1[[#This Row],[Budget_COGS]]-Table1[[#This Row],[COGS]]) / Table1[[#This Row],[Budget_COGS]],
(Table1[[#This Row],[Budget_COGS]]-Table1[[#This Row],[COGS]]) / ABS(Table1[[#This Row],[Budget_COGS]])
)
)</f>
        <v>-0.16666666666666666</v>
      </c>
      <c r="S3088" s="5" t="str">
        <f>IF(Table1[[#This Row],[COGS _Var]]&gt;=0, "Above Budget", "Below Budget")</f>
        <v>Above Budget</v>
      </c>
      <c r="T3088">
        <f>Table1[[#This Row],[Actual_Sales]]-Table1[[#This Row],[COGS]]</f>
        <v>57</v>
      </c>
      <c r="U3088">
        <v>40</v>
      </c>
      <c r="V3088">
        <f>Table1[[#This Row],[Gross_Margin]]-Table1[[#This Row],[Budget_Margin]]</f>
        <v>17</v>
      </c>
      <c r="W3088" s="5">
        <f>IF(
Table1[[#This Row],[Budget_Margin]]=0,
"",
IF(
Table1[[#This Row],[Budget_Margin]]&gt;0,
(Table1[[#This Row],[Gross_Margin]]-Table1[[#This Row],[Budget_Margin]]) / Table1[[#This Row],[Budget_Margin]],
(Table1[[#This Row],[Gross_Margin]]-Table1[[#This Row],[Budget_Margin]]) / ABS(Table1[[#This Row],[Budget_Margin]])
)
)</f>
        <v>0.42499999999999999</v>
      </c>
      <c r="X3088" s="5" t="str">
        <f>IF(Table1[[#This Row],[Margin_Var]]&gt;=0, "Above Budget", "Below Budget")</f>
        <v>Above Budget</v>
      </c>
      <c r="Y3088" s="5">
        <f>IFERROR(Table1[[#This Row],[Gross_Margin]]/Table1[[#This Row],[Actual_Sales]],0)</f>
        <v>0.61956521739130432</v>
      </c>
      <c r="Z3088" s="5">
        <f>Table1[[#This Row],[Actual_Profit]]/Table1[[#This Row],[Actual_Sales]]</f>
        <v>0.18478260869565216</v>
      </c>
      <c r="AA3088">
        <v>40</v>
      </c>
      <c r="AB3088" s="5">
        <f>IFERROR(Table1[[#This Row],[Expenses]]/Table1[[#This Row],[Actual_Sales]],0)</f>
        <v>0.43478260869565216</v>
      </c>
      <c r="AC3088">
        <v>11</v>
      </c>
      <c r="AD3088">
        <v>196</v>
      </c>
      <c r="AE3088" s="5">
        <f>IFERROR(Table1[[#This Row],[Inventory]]/Table1[[#This Row],[Actual_Sales]],0)</f>
        <v>2.1304347826086958</v>
      </c>
    </row>
    <row r="3089" spans="1:31" x14ac:dyDescent="0.25">
      <c r="A3089">
        <v>2219</v>
      </c>
      <c r="B3089">
        <v>573</v>
      </c>
      <c r="C3089">
        <v>11</v>
      </c>
      <c r="D3089" s="2">
        <v>40544</v>
      </c>
      <c r="E3089">
        <v>92</v>
      </c>
      <c r="F3089">
        <v>70</v>
      </c>
      <c r="G3089">
        <f>Table1[[#This Row],[Actual_Sales]]-Table1[[#This Row],[Budget_Sales]]</f>
        <v>22</v>
      </c>
      <c r="H3089" s="5">
        <f>IF(
Table1[[#This Row],[Budget_Sales]]=0,
"",
IF(
Table1[[#This Row],[Budget_Sales]]&gt;0,
(Table1[[#This Row],[Actual_Sales]]-Table1[[#This Row],[Budget_Sales]])/Table1[[#This Row],[Budget_Sales]],
(Table1[[#This Row],[Actual_Sales]]-Table1[[#This Row],[Budget_Sales]])/ABS(Table1[[#This Row],[Budget_Sales]])
)
)</f>
        <v>0.31428571428571428</v>
      </c>
      <c r="I3089" s="5" t="str">
        <f>IF(Table1[[#This Row],[Sales_Var]]&gt;=0,"Above Budget","Below Budget")</f>
        <v>Above Budget</v>
      </c>
      <c r="J3089">
        <f>Table1[[#This Row],[Actual_Sales]]-(Table1[[#This Row],[COGS]]+Table1[[#This Row],[Expenses]])</f>
        <v>17</v>
      </c>
      <c r="K3089">
        <v>10</v>
      </c>
      <c r="L3089">
        <f>Table1[[#This Row],[Actual_Profit]]-Table1[[#This Row],[Budget_Profit]]</f>
        <v>7</v>
      </c>
      <c r="M3089" s="5">
        <f>IF(
Table1[[#This Row],[Budget_Profit]]=0,
"",
IF(
Table1[[#This Row],[Budget_Profit]]&gt;0,
(Table1[[#This Row],[Actual_Profit]]-Table1[[#This Row],[Budget_Profit]])/Table1[[#This Row],[Budget_Profit]],
(Table1[[#This Row],[Actual_Profit]]-Table1[[#This Row],[Budget_Profit]])/ABS(Table1[[#This Row],[Budget_Profit]])
)
)</f>
        <v>0.7</v>
      </c>
      <c r="N3089" s="5" t="str">
        <f>IF(Table1[[#This Row],[Profit_Var]]&gt;=0, "Above Budget", "Below Budget")</f>
        <v>Above Budget</v>
      </c>
      <c r="O3089">
        <v>35</v>
      </c>
      <c r="P3089">
        <v>30</v>
      </c>
      <c r="Q3089">
        <f>Table1[[#This Row],[COGS]]-Table1[[#This Row],[Budget_COGS]]</f>
        <v>5</v>
      </c>
      <c r="R3089" s="5">
        <f>IF(
Table1[[#This Row],[Budget_COGS]]=0,
"",
IF(
Table1[[#This Row],[Budget_COGS]]&gt;0,
(Table1[[#This Row],[Budget_COGS]]-Table1[[#This Row],[COGS]]) / Table1[[#This Row],[Budget_COGS]],
(Table1[[#This Row],[Budget_COGS]]-Table1[[#This Row],[COGS]]) / ABS(Table1[[#This Row],[Budget_COGS]])
)
)</f>
        <v>-0.16666666666666666</v>
      </c>
      <c r="S3089" s="5" t="str">
        <f>IF(Table1[[#This Row],[COGS _Var]]&gt;=0, "Above Budget", "Below Budget")</f>
        <v>Above Budget</v>
      </c>
      <c r="T3089">
        <f>Table1[[#This Row],[Actual_Sales]]-Table1[[#This Row],[COGS]]</f>
        <v>57</v>
      </c>
      <c r="U3089">
        <v>40</v>
      </c>
      <c r="V3089">
        <f>Table1[[#This Row],[Gross_Margin]]-Table1[[#This Row],[Budget_Margin]]</f>
        <v>17</v>
      </c>
      <c r="W3089" s="5">
        <f>IF(
Table1[[#This Row],[Budget_Margin]]=0,
"",
IF(
Table1[[#This Row],[Budget_Margin]]&gt;0,
(Table1[[#This Row],[Gross_Margin]]-Table1[[#This Row],[Budget_Margin]]) / Table1[[#This Row],[Budget_Margin]],
(Table1[[#This Row],[Gross_Margin]]-Table1[[#This Row],[Budget_Margin]]) / ABS(Table1[[#This Row],[Budget_Margin]])
)
)</f>
        <v>0.42499999999999999</v>
      </c>
      <c r="X3089" s="5" t="str">
        <f>IF(Table1[[#This Row],[Margin_Var]]&gt;=0, "Above Budget", "Below Budget")</f>
        <v>Above Budget</v>
      </c>
      <c r="Y3089" s="5">
        <f>IFERROR(Table1[[#This Row],[Gross_Margin]]/Table1[[#This Row],[Actual_Sales]],0)</f>
        <v>0.61956521739130432</v>
      </c>
      <c r="Z3089" s="5">
        <f>Table1[[#This Row],[Actual_Profit]]/Table1[[#This Row],[Actual_Sales]]</f>
        <v>0.18478260869565216</v>
      </c>
      <c r="AA3089">
        <v>40</v>
      </c>
      <c r="AB3089" s="5">
        <f>IFERROR(Table1[[#This Row],[Expenses]]/Table1[[#This Row],[Actual_Sales]],0)</f>
        <v>0.43478260869565216</v>
      </c>
      <c r="AC3089">
        <v>11</v>
      </c>
      <c r="AD3089">
        <v>196</v>
      </c>
      <c r="AE3089" s="5">
        <f>IFERROR(Table1[[#This Row],[Inventory]]/Table1[[#This Row],[Actual_Sales]],0)</f>
        <v>2.1304347826086958</v>
      </c>
    </row>
    <row r="3090" spans="1:31" x14ac:dyDescent="0.25">
      <c r="A3090">
        <v>2279</v>
      </c>
      <c r="B3090">
        <v>801</v>
      </c>
      <c r="C3090">
        <v>12</v>
      </c>
      <c r="D3090" s="2">
        <v>40544</v>
      </c>
      <c r="E3090">
        <v>92</v>
      </c>
      <c r="F3090">
        <v>50</v>
      </c>
      <c r="G3090">
        <f>Table1[[#This Row],[Actual_Sales]]-Table1[[#This Row],[Budget_Sales]]</f>
        <v>42</v>
      </c>
      <c r="H3090" s="5">
        <f>IF(
Table1[[#This Row],[Budget_Sales]]=0,
"",
IF(
Table1[[#This Row],[Budget_Sales]]&gt;0,
(Table1[[#This Row],[Actual_Sales]]-Table1[[#This Row],[Budget_Sales]])/Table1[[#This Row],[Budget_Sales]],
(Table1[[#This Row],[Actual_Sales]]-Table1[[#This Row],[Budget_Sales]])/ABS(Table1[[#This Row],[Budget_Sales]])
)
)</f>
        <v>0.84</v>
      </c>
      <c r="I3090" s="5" t="str">
        <f>IF(Table1[[#This Row],[Sales_Var]]&gt;=0,"Above Budget","Below Budget")</f>
        <v>Above Budget</v>
      </c>
      <c r="J3090">
        <f>Table1[[#This Row],[Actual_Sales]]-(Table1[[#This Row],[COGS]]+Table1[[#This Row],[Expenses]])</f>
        <v>17</v>
      </c>
      <c r="K3090">
        <v>10</v>
      </c>
      <c r="L3090">
        <f>Table1[[#This Row],[Actual_Profit]]-Table1[[#This Row],[Budget_Profit]]</f>
        <v>7</v>
      </c>
      <c r="M3090" s="5">
        <f>IF(
Table1[[#This Row],[Budget_Profit]]=0,
"",
IF(
Table1[[#This Row],[Budget_Profit]]&gt;0,
(Table1[[#This Row],[Actual_Profit]]-Table1[[#This Row],[Budget_Profit]])/Table1[[#This Row],[Budget_Profit]],
(Table1[[#This Row],[Actual_Profit]]-Table1[[#This Row],[Budget_Profit]])/ABS(Table1[[#This Row],[Budget_Profit]])
)
)</f>
        <v>0.7</v>
      </c>
      <c r="N3090" s="5" t="str">
        <f>IF(Table1[[#This Row],[Profit_Var]]&gt;=0, "Above Budget", "Below Budget")</f>
        <v>Above Budget</v>
      </c>
      <c r="O3090">
        <v>35</v>
      </c>
      <c r="P3090">
        <v>20</v>
      </c>
      <c r="Q3090">
        <f>Table1[[#This Row],[COGS]]-Table1[[#This Row],[Budget_COGS]]</f>
        <v>15</v>
      </c>
      <c r="R3090" s="5">
        <f>IF(
Table1[[#This Row],[Budget_COGS]]=0,
"",
IF(
Table1[[#This Row],[Budget_COGS]]&gt;0,
(Table1[[#This Row],[Budget_COGS]]-Table1[[#This Row],[COGS]]) / Table1[[#This Row],[Budget_COGS]],
(Table1[[#This Row],[Budget_COGS]]-Table1[[#This Row],[COGS]]) / ABS(Table1[[#This Row],[Budget_COGS]])
)
)</f>
        <v>-0.75</v>
      </c>
      <c r="S3090" s="5" t="str">
        <f>IF(Table1[[#This Row],[COGS _Var]]&gt;=0, "Above Budget", "Below Budget")</f>
        <v>Above Budget</v>
      </c>
      <c r="T3090">
        <f>Table1[[#This Row],[Actual_Sales]]-Table1[[#This Row],[COGS]]</f>
        <v>57</v>
      </c>
      <c r="U3090">
        <v>30</v>
      </c>
      <c r="V3090">
        <f>Table1[[#This Row],[Gross_Margin]]-Table1[[#This Row],[Budget_Margin]]</f>
        <v>27</v>
      </c>
      <c r="W3090" s="5">
        <f>IF(
Table1[[#This Row],[Budget_Margin]]=0,
"",
IF(
Table1[[#This Row],[Budget_Margin]]&gt;0,
(Table1[[#This Row],[Gross_Margin]]-Table1[[#This Row],[Budget_Margin]]) / Table1[[#This Row],[Budget_Margin]],
(Table1[[#This Row],[Gross_Margin]]-Table1[[#This Row],[Budget_Margin]]) / ABS(Table1[[#This Row],[Budget_Margin]])
)
)</f>
        <v>0.9</v>
      </c>
      <c r="X3090" s="5" t="str">
        <f>IF(Table1[[#This Row],[Margin_Var]]&gt;=0, "Above Budget", "Below Budget")</f>
        <v>Above Budget</v>
      </c>
      <c r="Y3090" s="5">
        <f>IFERROR(Table1[[#This Row],[Gross_Margin]]/Table1[[#This Row],[Actual_Sales]],0)</f>
        <v>0.61956521739130432</v>
      </c>
      <c r="Z3090" s="5">
        <f>Table1[[#This Row],[Actual_Profit]]/Table1[[#This Row],[Actual_Sales]]</f>
        <v>0.18478260869565216</v>
      </c>
      <c r="AA3090">
        <v>40</v>
      </c>
      <c r="AB3090" s="5">
        <f>IFERROR(Table1[[#This Row],[Expenses]]/Table1[[#This Row],[Actual_Sales]],0)</f>
        <v>0.43478260869565216</v>
      </c>
      <c r="AC3090">
        <v>11</v>
      </c>
      <c r="AD3090">
        <v>196</v>
      </c>
      <c r="AE3090" s="5">
        <f>IFERROR(Table1[[#This Row],[Inventory]]/Table1[[#This Row],[Actual_Sales]],0)</f>
        <v>2.1304347826086958</v>
      </c>
    </row>
    <row r="3091" spans="1:31" x14ac:dyDescent="0.25">
      <c r="A3091">
        <v>2090</v>
      </c>
      <c r="B3091">
        <v>801</v>
      </c>
      <c r="C3091">
        <v>2</v>
      </c>
      <c r="D3091" s="2">
        <v>40513</v>
      </c>
      <c r="E3091">
        <v>114</v>
      </c>
      <c r="F3091">
        <v>130</v>
      </c>
      <c r="G3091">
        <f>Table1[[#This Row],[Actual_Sales]]-Table1[[#This Row],[Budget_Sales]]</f>
        <v>-16</v>
      </c>
      <c r="H3091" s="5">
        <f>IF(
Table1[[#This Row],[Budget_Sales]]=0,
"",
IF(
Table1[[#This Row],[Budget_Sales]]&gt;0,
(Table1[[#This Row],[Actual_Sales]]-Table1[[#This Row],[Budget_Sales]])/Table1[[#This Row],[Budget_Sales]],
(Table1[[#This Row],[Actual_Sales]]-Table1[[#This Row],[Budget_Sales]])/ABS(Table1[[#This Row],[Budget_Sales]])
)
)</f>
        <v>-0.12307692307692308</v>
      </c>
      <c r="I3091" s="5" t="str">
        <f>IF(Table1[[#This Row],[Sales_Var]]&gt;=0,"Above Budget","Below Budget")</f>
        <v>Below Budget</v>
      </c>
      <c r="J3091">
        <f>Table1[[#This Row],[Actual_Sales]]-(Table1[[#This Row],[COGS]]+Table1[[#This Row],[Expenses]])</f>
        <v>21</v>
      </c>
      <c r="K3091">
        <v>50</v>
      </c>
      <c r="L3091">
        <f>Table1[[#This Row],[Actual_Profit]]-Table1[[#This Row],[Budget_Profit]]</f>
        <v>-29</v>
      </c>
      <c r="M3091" s="5">
        <f>IF(
Table1[[#This Row],[Budget_Profit]]=0,
"",
IF(
Table1[[#This Row],[Budget_Profit]]&gt;0,
(Table1[[#This Row],[Actual_Profit]]-Table1[[#This Row],[Budget_Profit]])/Table1[[#This Row],[Budget_Profit]],
(Table1[[#This Row],[Actual_Profit]]-Table1[[#This Row],[Budget_Profit]])/ABS(Table1[[#This Row],[Budget_Profit]])
)
)</f>
        <v>-0.57999999999999996</v>
      </c>
      <c r="N3091" s="5" t="str">
        <f>IF(Table1[[#This Row],[Profit_Var]]&gt;=0, "Above Budget", "Below Budget")</f>
        <v>Below Budget</v>
      </c>
      <c r="O3091">
        <v>49</v>
      </c>
      <c r="P3091">
        <v>50</v>
      </c>
      <c r="Q3091">
        <f>Table1[[#This Row],[COGS]]-Table1[[#This Row],[Budget_COGS]]</f>
        <v>-1</v>
      </c>
      <c r="R3091" s="5">
        <f>IF(
Table1[[#This Row],[Budget_COGS]]=0,
"",
IF(
Table1[[#This Row],[Budget_COGS]]&gt;0,
(Table1[[#This Row],[Budget_COGS]]-Table1[[#This Row],[COGS]]) / Table1[[#This Row],[Budget_COGS]],
(Table1[[#This Row],[Budget_COGS]]-Table1[[#This Row],[COGS]]) / ABS(Table1[[#This Row],[Budget_COGS]])
)
)</f>
        <v>0.02</v>
      </c>
      <c r="S3091" s="5" t="str">
        <f>IF(Table1[[#This Row],[COGS _Var]]&gt;=0, "Above Budget", "Below Budget")</f>
        <v>Below Budget</v>
      </c>
      <c r="T3091">
        <f>Table1[[#This Row],[Actual_Sales]]-Table1[[#This Row],[COGS]]</f>
        <v>65</v>
      </c>
      <c r="U3091">
        <v>80</v>
      </c>
      <c r="V3091">
        <f>Table1[[#This Row],[Gross_Margin]]-Table1[[#This Row],[Budget_Margin]]</f>
        <v>-15</v>
      </c>
      <c r="W3091" s="5">
        <f>IF(
Table1[[#This Row],[Budget_Margin]]=0,
"",
IF(
Table1[[#This Row],[Budget_Margin]]&gt;0,
(Table1[[#This Row],[Gross_Margin]]-Table1[[#This Row],[Budget_Margin]]) / Table1[[#This Row],[Budget_Margin]],
(Table1[[#This Row],[Gross_Margin]]-Table1[[#This Row],[Budget_Margin]]) / ABS(Table1[[#This Row],[Budget_Margin]])
)
)</f>
        <v>-0.1875</v>
      </c>
      <c r="X3091" s="5" t="str">
        <f>IF(Table1[[#This Row],[Margin_Var]]&gt;=0, "Above Budget", "Below Budget")</f>
        <v>Below Budget</v>
      </c>
      <c r="Y3091" s="5">
        <f>IFERROR(Table1[[#This Row],[Gross_Margin]]/Table1[[#This Row],[Actual_Sales]],0)</f>
        <v>0.57017543859649122</v>
      </c>
      <c r="Z3091" s="5">
        <f>Table1[[#This Row],[Actual_Profit]]/Table1[[#This Row],[Actual_Sales]]</f>
        <v>0.18421052631578946</v>
      </c>
      <c r="AA3091">
        <v>44</v>
      </c>
      <c r="AB3091" s="5">
        <f>IFERROR(Table1[[#This Row],[Expenses]]/Table1[[#This Row],[Actual_Sales]],0)</f>
        <v>0.38596491228070173</v>
      </c>
      <c r="AC3091">
        <v>16</v>
      </c>
      <c r="AD3091">
        <v>392</v>
      </c>
      <c r="AE3091" s="5">
        <f>IFERROR(Table1[[#This Row],[Inventory]]/Table1[[#This Row],[Actual_Sales]],0)</f>
        <v>3.4385964912280702</v>
      </c>
    </row>
    <row r="3092" spans="1:31" x14ac:dyDescent="0.25">
      <c r="A3092">
        <v>2111</v>
      </c>
      <c r="B3092">
        <v>959</v>
      </c>
      <c r="C3092">
        <v>6</v>
      </c>
      <c r="D3092" s="2">
        <v>40513</v>
      </c>
      <c r="E3092">
        <v>114</v>
      </c>
      <c r="F3092">
        <v>110</v>
      </c>
      <c r="G3092">
        <f>Table1[[#This Row],[Actual_Sales]]-Table1[[#This Row],[Budget_Sales]]</f>
        <v>4</v>
      </c>
      <c r="H3092" s="5">
        <f>IF(
Table1[[#This Row],[Budget_Sales]]=0,
"",
IF(
Table1[[#This Row],[Budget_Sales]]&gt;0,
(Table1[[#This Row],[Actual_Sales]]-Table1[[#This Row],[Budget_Sales]])/Table1[[#This Row],[Budget_Sales]],
(Table1[[#This Row],[Actual_Sales]]-Table1[[#This Row],[Budget_Sales]])/ABS(Table1[[#This Row],[Budget_Sales]])
)
)</f>
        <v>3.6363636363636362E-2</v>
      </c>
      <c r="I3092" s="5" t="str">
        <f>IF(Table1[[#This Row],[Sales_Var]]&gt;=0,"Above Budget","Below Budget")</f>
        <v>Above Budget</v>
      </c>
      <c r="J3092">
        <f>Table1[[#This Row],[Actual_Sales]]-(Table1[[#This Row],[COGS]]+Table1[[#This Row],[Expenses]])</f>
        <v>21</v>
      </c>
      <c r="K3092">
        <v>40</v>
      </c>
      <c r="L3092">
        <f>Table1[[#This Row],[Actual_Profit]]-Table1[[#This Row],[Budget_Profit]]</f>
        <v>-19</v>
      </c>
      <c r="M3092" s="5">
        <f>IF(
Table1[[#This Row],[Budget_Profit]]=0,
"",
IF(
Table1[[#This Row],[Budget_Profit]]&gt;0,
(Table1[[#This Row],[Actual_Profit]]-Table1[[#This Row],[Budget_Profit]])/Table1[[#This Row],[Budget_Profit]],
(Table1[[#This Row],[Actual_Profit]]-Table1[[#This Row],[Budget_Profit]])/ABS(Table1[[#This Row],[Budget_Profit]])
)
)</f>
        <v>-0.47499999999999998</v>
      </c>
      <c r="N3092" s="5" t="str">
        <f>IF(Table1[[#This Row],[Profit_Var]]&gt;=0, "Above Budget", "Below Budget")</f>
        <v>Below Budget</v>
      </c>
      <c r="O3092">
        <v>49</v>
      </c>
      <c r="P3092">
        <v>40</v>
      </c>
      <c r="Q3092">
        <f>Table1[[#This Row],[COGS]]-Table1[[#This Row],[Budget_COGS]]</f>
        <v>9</v>
      </c>
      <c r="R3092" s="5">
        <f>IF(
Table1[[#This Row],[Budget_COGS]]=0,
"",
IF(
Table1[[#This Row],[Budget_COGS]]&gt;0,
(Table1[[#This Row],[Budget_COGS]]-Table1[[#This Row],[COGS]]) / Table1[[#This Row],[Budget_COGS]],
(Table1[[#This Row],[Budget_COGS]]-Table1[[#This Row],[COGS]]) / ABS(Table1[[#This Row],[Budget_COGS]])
)
)</f>
        <v>-0.22500000000000001</v>
      </c>
      <c r="S3092" s="5" t="str">
        <f>IF(Table1[[#This Row],[COGS _Var]]&gt;=0, "Above Budget", "Below Budget")</f>
        <v>Above Budget</v>
      </c>
      <c r="T3092">
        <f>Table1[[#This Row],[Actual_Sales]]-Table1[[#This Row],[COGS]]</f>
        <v>65</v>
      </c>
      <c r="U3092">
        <v>70</v>
      </c>
      <c r="V3092">
        <f>Table1[[#This Row],[Gross_Margin]]-Table1[[#This Row],[Budget_Margin]]</f>
        <v>-5</v>
      </c>
      <c r="W3092" s="5">
        <f>IF(
Table1[[#This Row],[Budget_Margin]]=0,
"",
IF(
Table1[[#This Row],[Budget_Margin]]&gt;0,
(Table1[[#This Row],[Gross_Margin]]-Table1[[#This Row],[Budget_Margin]]) / Table1[[#This Row],[Budget_Margin]],
(Table1[[#This Row],[Gross_Margin]]-Table1[[#This Row],[Budget_Margin]]) / ABS(Table1[[#This Row],[Budget_Margin]])
)
)</f>
        <v>-7.1428571428571425E-2</v>
      </c>
      <c r="X3092" s="5" t="str">
        <f>IF(Table1[[#This Row],[Margin_Var]]&gt;=0, "Above Budget", "Below Budget")</f>
        <v>Below Budget</v>
      </c>
      <c r="Y3092" s="5">
        <f>IFERROR(Table1[[#This Row],[Gross_Margin]]/Table1[[#This Row],[Actual_Sales]],0)</f>
        <v>0.57017543859649122</v>
      </c>
      <c r="Z3092" s="5">
        <f>Table1[[#This Row],[Actual_Profit]]/Table1[[#This Row],[Actual_Sales]]</f>
        <v>0.18421052631578946</v>
      </c>
      <c r="AA3092">
        <v>44</v>
      </c>
      <c r="AB3092" s="5">
        <f>IFERROR(Table1[[#This Row],[Expenses]]/Table1[[#This Row],[Actual_Sales]],0)</f>
        <v>0.38596491228070173</v>
      </c>
      <c r="AC3092">
        <v>16</v>
      </c>
      <c r="AD3092">
        <v>392</v>
      </c>
      <c r="AE3092" s="5">
        <f>IFERROR(Table1[[#This Row],[Inventory]]/Table1[[#This Row],[Actual_Sales]],0)</f>
        <v>3.4385964912280702</v>
      </c>
    </row>
    <row r="3093" spans="1:31" x14ac:dyDescent="0.25">
      <c r="A3093">
        <v>565</v>
      </c>
      <c r="B3093">
        <v>319</v>
      </c>
      <c r="C3093">
        <v>3</v>
      </c>
      <c r="D3093" s="2">
        <v>40269</v>
      </c>
      <c r="E3093">
        <v>49</v>
      </c>
      <c r="F3093">
        <v>50</v>
      </c>
      <c r="G3093">
        <f>Table1[[#This Row],[Actual_Sales]]-Table1[[#This Row],[Budget_Sales]]</f>
        <v>-1</v>
      </c>
      <c r="H3093" s="5">
        <f>IF(
Table1[[#This Row],[Budget_Sales]]=0,
"",
IF(
Table1[[#This Row],[Budget_Sales]]&gt;0,
(Table1[[#This Row],[Actual_Sales]]-Table1[[#This Row],[Budget_Sales]])/Table1[[#This Row],[Budget_Sales]],
(Table1[[#This Row],[Actual_Sales]]-Table1[[#This Row],[Budget_Sales]])/ABS(Table1[[#This Row],[Budget_Sales]])
)
)</f>
        <v>-0.02</v>
      </c>
      <c r="I3093" s="5" t="str">
        <f>IF(Table1[[#This Row],[Sales_Var]]&gt;=0,"Above Budget","Below Budget")</f>
        <v>Below Budget</v>
      </c>
      <c r="J3093">
        <f>Table1[[#This Row],[Actual_Sales]]-(Table1[[#This Row],[COGS]]+Table1[[#This Row],[Expenses]])</f>
        <v>9</v>
      </c>
      <c r="K3093">
        <v>20</v>
      </c>
      <c r="L3093">
        <f>Table1[[#This Row],[Actual_Profit]]-Table1[[#This Row],[Budget_Profit]]</f>
        <v>-11</v>
      </c>
      <c r="M3093" s="5">
        <f>IF(
Table1[[#This Row],[Budget_Profit]]=0,
"",
IF(
Table1[[#This Row],[Budget_Profit]]&gt;0,
(Table1[[#This Row],[Actual_Profit]]-Table1[[#This Row],[Budget_Profit]])/Table1[[#This Row],[Budget_Profit]],
(Table1[[#This Row],[Actual_Profit]]-Table1[[#This Row],[Budget_Profit]])/ABS(Table1[[#This Row],[Budget_Profit]])
)
)</f>
        <v>-0.55000000000000004</v>
      </c>
      <c r="N3093" s="5" t="str">
        <f>IF(Table1[[#This Row],[Profit_Var]]&gt;=0, "Above Budget", "Below Budget")</f>
        <v>Below Budget</v>
      </c>
      <c r="O3093">
        <v>21</v>
      </c>
      <c r="P3093">
        <v>20</v>
      </c>
      <c r="Q3093">
        <f>Table1[[#This Row],[COGS]]-Table1[[#This Row],[Budget_COGS]]</f>
        <v>1</v>
      </c>
      <c r="R3093" s="5">
        <f>IF(
Table1[[#This Row],[Budget_COGS]]=0,
"",
IF(
Table1[[#This Row],[Budget_COGS]]&gt;0,
(Table1[[#This Row],[Budget_COGS]]-Table1[[#This Row],[COGS]]) / Table1[[#This Row],[Budget_COGS]],
(Table1[[#This Row],[Budget_COGS]]-Table1[[#This Row],[COGS]]) / ABS(Table1[[#This Row],[Budget_COGS]])
)
)</f>
        <v>-0.05</v>
      </c>
      <c r="S3093" s="5" t="str">
        <f>IF(Table1[[#This Row],[COGS _Var]]&gt;=0, "Above Budget", "Below Budget")</f>
        <v>Above Budget</v>
      </c>
      <c r="T3093">
        <f>Table1[[#This Row],[Actual_Sales]]-Table1[[#This Row],[COGS]]</f>
        <v>28</v>
      </c>
      <c r="U3093">
        <v>30</v>
      </c>
      <c r="V3093">
        <f>Table1[[#This Row],[Gross_Margin]]-Table1[[#This Row],[Budget_Margin]]</f>
        <v>-2</v>
      </c>
      <c r="W3093" s="5">
        <f>IF(
Table1[[#This Row],[Budget_Margin]]=0,
"",
IF(
Table1[[#This Row],[Budget_Margin]]&gt;0,
(Table1[[#This Row],[Gross_Margin]]-Table1[[#This Row],[Budget_Margin]]) / Table1[[#This Row],[Budget_Margin]],
(Table1[[#This Row],[Gross_Margin]]-Table1[[#This Row],[Budget_Margin]]) / ABS(Table1[[#This Row],[Budget_Margin]])
)
)</f>
        <v>-6.6666666666666666E-2</v>
      </c>
      <c r="X3093" s="5" t="str">
        <f>IF(Table1[[#This Row],[Margin_Var]]&gt;=0, "Above Budget", "Below Budget")</f>
        <v>Below Budget</v>
      </c>
      <c r="Y3093" s="5">
        <f>IFERROR(Table1[[#This Row],[Gross_Margin]]/Table1[[#This Row],[Actual_Sales]],0)</f>
        <v>0.5714285714285714</v>
      </c>
      <c r="Z3093" s="5">
        <f>Table1[[#This Row],[Actual_Profit]]/Table1[[#This Row],[Actual_Sales]]</f>
        <v>0.18367346938775511</v>
      </c>
      <c r="AA3093">
        <v>19</v>
      </c>
      <c r="AB3093" s="5">
        <f>IFERROR(Table1[[#This Row],[Expenses]]/Table1[[#This Row],[Actual_Sales]],0)</f>
        <v>0.38775510204081631</v>
      </c>
      <c r="AC3093">
        <v>6</v>
      </c>
      <c r="AD3093">
        <v>614</v>
      </c>
      <c r="AE3093" s="5">
        <f>IFERROR(Table1[[#This Row],[Inventory]]/Table1[[#This Row],[Actual_Sales]],0)</f>
        <v>12.530612244897959</v>
      </c>
    </row>
    <row r="3094" spans="1:31" x14ac:dyDescent="0.25">
      <c r="A3094">
        <v>1840</v>
      </c>
      <c r="B3094">
        <v>505</v>
      </c>
      <c r="C3094">
        <v>2</v>
      </c>
      <c r="D3094" s="2">
        <v>40483</v>
      </c>
      <c r="E3094">
        <v>109</v>
      </c>
      <c r="F3094">
        <v>120</v>
      </c>
      <c r="G3094">
        <f>Table1[[#This Row],[Actual_Sales]]-Table1[[#This Row],[Budget_Sales]]</f>
        <v>-11</v>
      </c>
      <c r="H3094" s="5">
        <f>IF(
Table1[[#This Row],[Budget_Sales]]=0,
"",
IF(
Table1[[#This Row],[Budget_Sales]]&gt;0,
(Table1[[#This Row],[Actual_Sales]]-Table1[[#This Row],[Budget_Sales]])/Table1[[#This Row],[Budget_Sales]],
(Table1[[#This Row],[Actual_Sales]]-Table1[[#This Row],[Budget_Sales]])/ABS(Table1[[#This Row],[Budget_Sales]])
)
)</f>
        <v>-9.166666666666666E-2</v>
      </c>
      <c r="I3094" s="5" t="str">
        <f>IF(Table1[[#This Row],[Sales_Var]]&gt;=0,"Above Budget","Below Budget")</f>
        <v>Below Budget</v>
      </c>
      <c r="J3094">
        <f>Table1[[#This Row],[Actual_Sales]]-(Table1[[#This Row],[COGS]]+Table1[[#This Row],[Expenses]])</f>
        <v>20</v>
      </c>
      <c r="K3094">
        <v>30</v>
      </c>
      <c r="L3094">
        <f>Table1[[#This Row],[Actual_Profit]]-Table1[[#This Row],[Budget_Profit]]</f>
        <v>-10</v>
      </c>
      <c r="M3094" s="5">
        <f>IF(
Table1[[#This Row],[Budget_Profit]]=0,
"",
IF(
Table1[[#This Row],[Budget_Profit]]&gt;0,
(Table1[[#This Row],[Actual_Profit]]-Table1[[#This Row],[Budget_Profit]])/Table1[[#This Row],[Budget_Profit]],
(Table1[[#This Row],[Actual_Profit]]-Table1[[#This Row],[Budget_Profit]])/ABS(Table1[[#This Row],[Budget_Profit]])
)
)</f>
        <v>-0.33333333333333331</v>
      </c>
      <c r="N3094" s="5" t="str">
        <f>IF(Table1[[#This Row],[Profit_Var]]&gt;=0, "Above Budget", "Below Budget")</f>
        <v>Below Budget</v>
      </c>
      <c r="O3094">
        <v>43</v>
      </c>
      <c r="P3094">
        <v>50</v>
      </c>
      <c r="Q3094">
        <f>Table1[[#This Row],[COGS]]-Table1[[#This Row],[Budget_COGS]]</f>
        <v>-7</v>
      </c>
      <c r="R3094" s="5">
        <f>IF(
Table1[[#This Row],[Budget_COGS]]=0,
"",
IF(
Table1[[#This Row],[Budget_COGS]]&gt;0,
(Table1[[#This Row],[Budget_COGS]]-Table1[[#This Row],[COGS]]) / Table1[[#This Row],[Budget_COGS]],
(Table1[[#This Row],[Budget_COGS]]-Table1[[#This Row],[COGS]]) / ABS(Table1[[#This Row],[Budget_COGS]])
)
)</f>
        <v>0.14000000000000001</v>
      </c>
      <c r="S3094" s="5" t="str">
        <f>IF(Table1[[#This Row],[COGS _Var]]&gt;=0, "Above Budget", "Below Budget")</f>
        <v>Below Budget</v>
      </c>
      <c r="T3094">
        <f>Table1[[#This Row],[Actual_Sales]]-Table1[[#This Row],[COGS]]</f>
        <v>66</v>
      </c>
      <c r="U3094">
        <v>70</v>
      </c>
      <c r="V3094">
        <f>Table1[[#This Row],[Gross_Margin]]-Table1[[#This Row],[Budget_Margin]]</f>
        <v>-4</v>
      </c>
      <c r="W3094" s="5">
        <f>IF(
Table1[[#This Row],[Budget_Margin]]=0,
"",
IF(
Table1[[#This Row],[Budget_Margin]]&gt;0,
(Table1[[#This Row],[Gross_Margin]]-Table1[[#This Row],[Budget_Margin]]) / Table1[[#This Row],[Budget_Margin]],
(Table1[[#This Row],[Gross_Margin]]-Table1[[#This Row],[Budget_Margin]]) / ABS(Table1[[#This Row],[Budget_Margin]])
)
)</f>
        <v>-5.7142857142857141E-2</v>
      </c>
      <c r="X3094" s="5" t="str">
        <f>IF(Table1[[#This Row],[Margin_Var]]&gt;=0, "Above Budget", "Below Budget")</f>
        <v>Below Budget</v>
      </c>
      <c r="Y3094" s="5">
        <f>IFERROR(Table1[[#This Row],[Gross_Margin]]/Table1[[#This Row],[Actual_Sales]],0)</f>
        <v>0.60550458715596334</v>
      </c>
      <c r="Z3094" s="5">
        <f>Table1[[#This Row],[Actual_Profit]]/Table1[[#This Row],[Actual_Sales]]</f>
        <v>0.1834862385321101</v>
      </c>
      <c r="AA3094">
        <v>46</v>
      </c>
      <c r="AB3094" s="5">
        <f>IFERROR(Table1[[#This Row],[Expenses]]/Table1[[#This Row],[Actual_Sales]],0)</f>
        <v>0.42201834862385323</v>
      </c>
      <c r="AC3094">
        <v>14</v>
      </c>
      <c r="AD3094">
        <v>452</v>
      </c>
      <c r="AE3094" s="5">
        <f>IFERROR(Table1[[#This Row],[Inventory]]/Table1[[#This Row],[Actual_Sales]],0)</f>
        <v>4.1467889908256881</v>
      </c>
    </row>
    <row r="3095" spans="1:31" x14ac:dyDescent="0.25">
      <c r="A3095">
        <v>1866</v>
      </c>
      <c r="B3095">
        <v>603</v>
      </c>
      <c r="C3095">
        <v>2</v>
      </c>
      <c r="D3095" s="2">
        <v>40483</v>
      </c>
      <c r="E3095">
        <v>109</v>
      </c>
      <c r="F3095">
        <v>90</v>
      </c>
      <c r="G3095">
        <f>Table1[[#This Row],[Actual_Sales]]-Table1[[#This Row],[Budget_Sales]]</f>
        <v>19</v>
      </c>
      <c r="H3095" s="5">
        <f>IF(
Table1[[#This Row],[Budget_Sales]]=0,
"",
IF(
Table1[[#This Row],[Budget_Sales]]&gt;0,
(Table1[[#This Row],[Actual_Sales]]-Table1[[#This Row],[Budget_Sales]])/Table1[[#This Row],[Budget_Sales]],
(Table1[[#This Row],[Actual_Sales]]-Table1[[#This Row],[Budget_Sales]])/ABS(Table1[[#This Row],[Budget_Sales]])
)
)</f>
        <v>0.21111111111111111</v>
      </c>
      <c r="I3095" s="5" t="str">
        <f>IF(Table1[[#This Row],[Sales_Var]]&gt;=0,"Above Budget","Below Budget")</f>
        <v>Above Budget</v>
      </c>
      <c r="J3095">
        <f>Table1[[#This Row],[Actual_Sales]]-(Table1[[#This Row],[COGS]]+Table1[[#This Row],[Expenses]])</f>
        <v>20</v>
      </c>
      <c r="K3095">
        <v>30</v>
      </c>
      <c r="L3095">
        <f>Table1[[#This Row],[Actual_Profit]]-Table1[[#This Row],[Budget_Profit]]</f>
        <v>-10</v>
      </c>
      <c r="M3095" s="5">
        <f>IF(
Table1[[#This Row],[Budget_Profit]]=0,
"",
IF(
Table1[[#This Row],[Budget_Profit]]&gt;0,
(Table1[[#This Row],[Actual_Profit]]-Table1[[#This Row],[Budget_Profit]])/Table1[[#This Row],[Budget_Profit]],
(Table1[[#This Row],[Actual_Profit]]-Table1[[#This Row],[Budget_Profit]])/ABS(Table1[[#This Row],[Budget_Profit]])
)
)</f>
        <v>-0.33333333333333331</v>
      </c>
      <c r="N3095" s="5" t="str">
        <f>IF(Table1[[#This Row],[Profit_Var]]&gt;=0, "Above Budget", "Below Budget")</f>
        <v>Below Budget</v>
      </c>
      <c r="O3095">
        <v>43</v>
      </c>
      <c r="P3095">
        <v>30</v>
      </c>
      <c r="Q3095">
        <f>Table1[[#This Row],[COGS]]-Table1[[#This Row],[Budget_COGS]]</f>
        <v>13</v>
      </c>
      <c r="R3095" s="5">
        <f>IF(
Table1[[#This Row],[Budget_COGS]]=0,
"",
IF(
Table1[[#This Row],[Budget_COGS]]&gt;0,
(Table1[[#This Row],[Budget_COGS]]-Table1[[#This Row],[COGS]]) / Table1[[#This Row],[Budget_COGS]],
(Table1[[#This Row],[Budget_COGS]]-Table1[[#This Row],[COGS]]) / ABS(Table1[[#This Row],[Budget_COGS]])
)
)</f>
        <v>-0.43333333333333335</v>
      </c>
      <c r="S3095" s="5" t="str">
        <f>IF(Table1[[#This Row],[COGS _Var]]&gt;=0, "Above Budget", "Below Budget")</f>
        <v>Above Budget</v>
      </c>
      <c r="T3095">
        <f>Table1[[#This Row],[Actual_Sales]]-Table1[[#This Row],[COGS]]</f>
        <v>66</v>
      </c>
      <c r="U3095">
        <v>60</v>
      </c>
      <c r="V3095">
        <f>Table1[[#This Row],[Gross_Margin]]-Table1[[#This Row],[Budget_Margin]]</f>
        <v>6</v>
      </c>
      <c r="W3095" s="5">
        <f>IF(
Table1[[#This Row],[Budget_Margin]]=0,
"",
IF(
Table1[[#This Row],[Budget_Margin]]&gt;0,
(Table1[[#This Row],[Gross_Margin]]-Table1[[#This Row],[Budget_Margin]]) / Table1[[#This Row],[Budget_Margin]],
(Table1[[#This Row],[Gross_Margin]]-Table1[[#This Row],[Budget_Margin]]) / ABS(Table1[[#This Row],[Budget_Margin]])
)
)</f>
        <v>0.1</v>
      </c>
      <c r="X3095" s="5" t="str">
        <f>IF(Table1[[#This Row],[Margin_Var]]&gt;=0, "Above Budget", "Below Budget")</f>
        <v>Above Budget</v>
      </c>
      <c r="Y3095" s="5">
        <f>IFERROR(Table1[[#This Row],[Gross_Margin]]/Table1[[#This Row],[Actual_Sales]],0)</f>
        <v>0.60550458715596334</v>
      </c>
      <c r="Z3095" s="5">
        <f>Table1[[#This Row],[Actual_Profit]]/Table1[[#This Row],[Actual_Sales]]</f>
        <v>0.1834862385321101</v>
      </c>
      <c r="AA3095">
        <v>46</v>
      </c>
      <c r="AB3095" s="5">
        <f>IFERROR(Table1[[#This Row],[Expenses]]/Table1[[#This Row],[Actual_Sales]],0)</f>
        <v>0.42201834862385323</v>
      </c>
      <c r="AC3095">
        <v>14</v>
      </c>
      <c r="AD3095">
        <v>452</v>
      </c>
      <c r="AE3095" s="5">
        <f>IFERROR(Table1[[#This Row],[Inventory]]/Table1[[#This Row],[Actual_Sales]],0)</f>
        <v>4.1467889908256881</v>
      </c>
    </row>
    <row r="3096" spans="1:31" x14ac:dyDescent="0.25">
      <c r="A3096">
        <v>1823</v>
      </c>
      <c r="B3096">
        <v>435</v>
      </c>
      <c r="C3096">
        <v>9</v>
      </c>
      <c r="D3096" s="2">
        <v>40483</v>
      </c>
      <c r="E3096">
        <v>109</v>
      </c>
      <c r="F3096">
        <v>100</v>
      </c>
      <c r="G3096">
        <f>Table1[[#This Row],[Actual_Sales]]-Table1[[#This Row],[Budget_Sales]]</f>
        <v>9</v>
      </c>
      <c r="H3096" s="5">
        <f>IF(
Table1[[#This Row],[Budget_Sales]]=0,
"",
IF(
Table1[[#This Row],[Budget_Sales]]&gt;0,
(Table1[[#This Row],[Actual_Sales]]-Table1[[#This Row],[Budget_Sales]])/Table1[[#This Row],[Budget_Sales]],
(Table1[[#This Row],[Actual_Sales]]-Table1[[#This Row],[Budget_Sales]])/ABS(Table1[[#This Row],[Budget_Sales]])
)
)</f>
        <v>0.09</v>
      </c>
      <c r="I3096" s="5" t="str">
        <f>IF(Table1[[#This Row],[Sales_Var]]&gt;=0,"Above Budget","Below Budget")</f>
        <v>Above Budget</v>
      </c>
      <c r="J3096">
        <f>Table1[[#This Row],[Actual_Sales]]-(Table1[[#This Row],[COGS]]+Table1[[#This Row],[Expenses]])</f>
        <v>20</v>
      </c>
      <c r="K3096">
        <v>30</v>
      </c>
      <c r="L3096">
        <f>Table1[[#This Row],[Actual_Profit]]-Table1[[#This Row],[Budget_Profit]]</f>
        <v>-10</v>
      </c>
      <c r="M3096" s="5">
        <f>IF(
Table1[[#This Row],[Budget_Profit]]=0,
"",
IF(
Table1[[#This Row],[Budget_Profit]]&gt;0,
(Table1[[#This Row],[Actual_Profit]]-Table1[[#This Row],[Budget_Profit]])/Table1[[#This Row],[Budget_Profit]],
(Table1[[#This Row],[Actual_Profit]]-Table1[[#This Row],[Budget_Profit]])/ABS(Table1[[#This Row],[Budget_Profit]])
)
)</f>
        <v>-0.33333333333333331</v>
      </c>
      <c r="N3096" s="5" t="str">
        <f>IF(Table1[[#This Row],[Profit_Var]]&gt;=0, "Above Budget", "Below Budget")</f>
        <v>Below Budget</v>
      </c>
      <c r="O3096">
        <v>43</v>
      </c>
      <c r="P3096">
        <v>40</v>
      </c>
      <c r="Q3096">
        <f>Table1[[#This Row],[COGS]]-Table1[[#This Row],[Budget_COGS]]</f>
        <v>3</v>
      </c>
      <c r="R3096" s="5">
        <f>IF(
Table1[[#This Row],[Budget_COGS]]=0,
"",
IF(
Table1[[#This Row],[Budget_COGS]]&gt;0,
(Table1[[#This Row],[Budget_COGS]]-Table1[[#This Row],[COGS]]) / Table1[[#This Row],[Budget_COGS]],
(Table1[[#This Row],[Budget_COGS]]-Table1[[#This Row],[COGS]]) / ABS(Table1[[#This Row],[Budget_COGS]])
)
)</f>
        <v>-7.4999999999999997E-2</v>
      </c>
      <c r="S3096" s="5" t="str">
        <f>IF(Table1[[#This Row],[COGS _Var]]&gt;=0, "Above Budget", "Below Budget")</f>
        <v>Above Budget</v>
      </c>
      <c r="T3096">
        <f>Table1[[#This Row],[Actual_Sales]]-Table1[[#This Row],[COGS]]</f>
        <v>66</v>
      </c>
      <c r="U3096">
        <v>60</v>
      </c>
      <c r="V3096">
        <f>Table1[[#This Row],[Gross_Margin]]-Table1[[#This Row],[Budget_Margin]]</f>
        <v>6</v>
      </c>
      <c r="W3096" s="5">
        <f>IF(
Table1[[#This Row],[Budget_Margin]]=0,
"",
IF(
Table1[[#This Row],[Budget_Margin]]&gt;0,
(Table1[[#This Row],[Gross_Margin]]-Table1[[#This Row],[Budget_Margin]]) / Table1[[#This Row],[Budget_Margin]],
(Table1[[#This Row],[Gross_Margin]]-Table1[[#This Row],[Budget_Margin]]) / ABS(Table1[[#This Row],[Budget_Margin]])
)
)</f>
        <v>0.1</v>
      </c>
      <c r="X3096" s="5" t="str">
        <f>IF(Table1[[#This Row],[Margin_Var]]&gt;=0, "Above Budget", "Below Budget")</f>
        <v>Above Budget</v>
      </c>
      <c r="Y3096" s="5">
        <f>IFERROR(Table1[[#This Row],[Gross_Margin]]/Table1[[#This Row],[Actual_Sales]],0)</f>
        <v>0.60550458715596334</v>
      </c>
      <c r="Z3096" s="5">
        <f>Table1[[#This Row],[Actual_Profit]]/Table1[[#This Row],[Actual_Sales]]</f>
        <v>0.1834862385321101</v>
      </c>
      <c r="AA3096">
        <v>46</v>
      </c>
      <c r="AB3096" s="5">
        <f>IFERROR(Table1[[#This Row],[Expenses]]/Table1[[#This Row],[Actual_Sales]],0)</f>
        <v>0.42201834862385323</v>
      </c>
      <c r="AC3096">
        <v>14</v>
      </c>
      <c r="AD3096">
        <v>452</v>
      </c>
      <c r="AE3096" s="5">
        <f>IFERROR(Table1[[#This Row],[Inventory]]/Table1[[#This Row],[Actual_Sales]],0)</f>
        <v>4.1467889908256881</v>
      </c>
    </row>
    <row r="3097" spans="1:31" x14ac:dyDescent="0.25">
      <c r="A3097">
        <v>1169</v>
      </c>
      <c r="B3097">
        <v>636</v>
      </c>
      <c r="C3097">
        <v>2</v>
      </c>
      <c r="D3097" s="2">
        <v>40360</v>
      </c>
      <c r="E3097">
        <v>169</v>
      </c>
      <c r="F3097">
        <v>170</v>
      </c>
      <c r="G3097">
        <f>Table1[[#This Row],[Actual_Sales]]-Table1[[#This Row],[Budget_Sales]]</f>
        <v>-1</v>
      </c>
      <c r="H3097" s="5">
        <f>IF(
Table1[[#This Row],[Budget_Sales]]=0,
"",
IF(
Table1[[#This Row],[Budget_Sales]]&gt;0,
(Table1[[#This Row],[Actual_Sales]]-Table1[[#This Row],[Budget_Sales]])/Table1[[#This Row],[Budget_Sales]],
(Table1[[#This Row],[Actual_Sales]]-Table1[[#This Row],[Budget_Sales]])/ABS(Table1[[#This Row],[Budget_Sales]])
)
)</f>
        <v>-5.8823529411764705E-3</v>
      </c>
      <c r="I3097" s="5" t="str">
        <f>IF(Table1[[#This Row],[Sales_Var]]&gt;=0,"Above Budget","Below Budget")</f>
        <v>Below Budget</v>
      </c>
      <c r="J3097">
        <f>Table1[[#This Row],[Actual_Sales]]-(Table1[[#This Row],[COGS]]+Table1[[#This Row],[Expenses]])</f>
        <v>31</v>
      </c>
      <c r="K3097">
        <v>40</v>
      </c>
      <c r="L3097">
        <f>Table1[[#This Row],[Actual_Profit]]-Table1[[#This Row],[Budget_Profit]]</f>
        <v>-9</v>
      </c>
      <c r="M3097" s="5">
        <f>IF(
Table1[[#This Row],[Budget_Profit]]=0,
"",
IF(
Table1[[#This Row],[Budget_Profit]]&gt;0,
(Table1[[#This Row],[Actual_Profit]]-Table1[[#This Row],[Budget_Profit]])/Table1[[#This Row],[Budget_Profit]],
(Table1[[#This Row],[Actual_Profit]]-Table1[[#This Row],[Budget_Profit]])/ABS(Table1[[#This Row],[Budget_Profit]])
)
)</f>
        <v>-0.22500000000000001</v>
      </c>
      <c r="N3097" s="5" t="str">
        <f>IF(Table1[[#This Row],[Profit_Var]]&gt;=0, "Above Budget", "Below Budget")</f>
        <v>Below Budget</v>
      </c>
      <c r="O3097">
        <v>76</v>
      </c>
      <c r="P3097">
        <v>80</v>
      </c>
      <c r="Q3097">
        <f>Table1[[#This Row],[COGS]]-Table1[[#This Row],[Budget_COGS]]</f>
        <v>-4</v>
      </c>
      <c r="R3097" s="5">
        <f>IF(
Table1[[#This Row],[Budget_COGS]]=0,
"",
IF(
Table1[[#This Row],[Budget_COGS]]&gt;0,
(Table1[[#This Row],[Budget_COGS]]-Table1[[#This Row],[COGS]]) / Table1[[#This Row],[Budget_COGS]],
(Table1[[#This Row],[Budget_COGS]]-Table1[[#This Row],[COGS]]) / ABS(Table1[[#This Row],[Budget_COGS]])
)
)</f>
        <v>0.05</v>
      </c>
      <c r="S3097" s="5" t="str">
        <f>IF(Table1[[#This Row],[COGS _Var]]&gt;=0, "Above Budget", "Below Budget")</f>
        <v>Below Budget</v>
      </c>
      <c r="T3097">
        <f>Table1[[#This Row],[Actual_Sales]]-Table1[[#This Row],[COGS]]</f>
        <v>93</v>
      </c>
      <c r="U3097">
        <v>90</v>
      </c>
      <c r="V3097">
        <f>Table1[[#This Row],[Gross_Margin]]-Table1[[#This Row],[Budget_Margin]]</f>
        <v>3</v>
      </c>
      <c r="W3097" s="5">
        <f>IF(
Table1[[#This Row],[Budget_Margin]]=0,
"",
IF(
Table1[[#This Row],[Budget_Margin]]&gt;0,
(Table1[[#This Row],[Gross_Margin]]-Table1[[#This Row],[Budget_Margin]]) / Table1[[#This Row],[Budget_Margin]],
(Table1[[#This Row],[Gross_Margin]]-Table1[[#This Row],[Budget_Margin]]) / ABS(Table1[[#This Row],[Budget_Margin]])
)
)</f>
        <v>3.3333333333333333E-2</v>
      </c>
      <c r="X3097" s="5" t="str">
        <f>IF(Table1[[#This Row],[Margin_Var]]&gt;=0, "Above Budget", "Below Budget")</f>
        <v>Above Budget</v>
      </c>
      <c r="Y3097" s="5">
        <f>IFERROR(Table1[[#This Row],[Gross_Margin]]/Table1[[#This Row],[Actual_Sales]],0)</f>
        <v>0.55029585798816572</v>
      </c>
      <c r="Z3097" s="5">
        <f>Table1[[#This Row],[Actual_Profit]]/Table1[[#This Row],[Actual_Sales]]</f>
        <v>0.18343195266272189</v>
      </c>
      <c r="AA3097">
        <v>62</v>
      </c>
      <c r="AB3097" s="5">
        <f>IFERROR(Table1[[#This Row],[Expenses]]/Table1[[#This Row],[Actual_Sales]],0)</f>
        <v>0.36686390532544377</v>
      </c>
      <c r="AC3097">
        <v>28</v>
      </c>
      <c r="AD3097">
        <v>613</v>
      </c>
      <c r="AE3097" s="5">
        <f>IFERROR(Table1[[#This Row],[Inventory]]/Table1[[#This Row],[Actual_Sales]],0)</f>
        <v>3.6272189349112427</v>
      </c>
    </row>
    <row r="3098" spans="1:31" x14ac:dyDescent="0.25">
      <c r="A3098">
        <v>1123</v>
      </c>
      <c r="B3098">
        <v>435</v>
      </c>
      <c r="C3098">
        <v>3</v>
      </c>
      <c r="D3098" s="2">
        <v>40360</v>
      </c>
      <c r="E3098">
        <v>169</v>
      </c>
      <c r="F3098">
        <v>210</v>
      </c>
      <c r="G3098">
        <f>Table1[[#This Row],[Actual_Sales]]-Table1[[#This Row],[Budget_Sales]]</f>
        <v>-41</v>
      </c>
      <c r="H3098" s="5">
        <f>IF(
Table1[[#This Row],[Budget_Sales]]=0,
"",
IF(
Table1[[#This Row],[Budget_Sales]]&gt;0,
(Table1[[#This Row],[Actual_Sales]]-Table1[[#This Row],[Budget_Sales]])/Table1[[#This Row],[Budget_Sales]],
(Table1[[#This Row],[Actual_Sales]]-Table1[[#This Row],[Budget_Sales]])/ABS(Table1[[#This Row],[Budget_Sales]])
)
)</f>
        <v>-0.19523809523809524</v>
      </c>
      <c r="I3098" s="5" t="str">
        <f>IF(Table1[[#This Row],[Sales_Var]]&gt;=0,"Above Budget","Below Budget")</f>
        <v>Below Budget</v>
      </c>
      <c r="J3098">
        <f>Table1[[#This Row],[Actual_Sales]]-(Table1[[#This Row],[COGS]]+Table1[[#This Row],[Expenses]])</f>
        <v>31</v>
      </c>
      <c r="K3098">
        <v>70</v>
      </c>
      <c r="L3098">
        <f>Table1[[#This Row],[Actual_Profit]]-Table1[[#This Row],[Budget_Profit]]</f>
        <v>-39</v>
      </c>
      <c r="M3098" s="5">
        <f>IF(
Table1[[#This Row],[Budget_Profit]]=0,
"",
IF(
Table1[[#This Row],[Budget_Profit]]&gt;0,
(Table1[[#This Row],[Actual_Profit]]-Table1[[#This Row],[Budget_Profit]])/Table1[[#This Row],[Budget_Profit]],
(Table1[[#This Row],[Actual_Profit]]-Table1[[#This Row],[Budget_Profit]])/ABS(Table1[[#This Row],[Budget_Profit]])
)
)</f>
        <v>-0.55714285714285716</v>
      </c>
      <c r="N3098" s="5" t="str">
        <f>IF(Table1[[#This Row],[Profit_Var]]&gt;=0, "Above Budget", "Below Budget")</f>
        <v>Below Budget</v>
      </c>
      <c r="O3098">
        <v>76</v>
      </c>
      <c r="P3098">
        <v>90</v>
      </c>
      <c r="Q3098">
        <f>Table1[[#This Row],[COGS]]-Table1[[#This Row],[Budget_COGS]]</f>
        <v>-14</v>
      </c>
      <c r="R3098" s="5">
        <f>IF(
Table1[[#This Row],[Budget_COGS]]=0,
"",
IF(
Table1[[#This Row],[Budget_COGS]]&gt;0,
(Table1[[#This Row],[Budget_COGS]]-Table1[[#This Row],[COGS]]) / Table1[[#This Row],[Budget_COGS]],
(Table1[[#This Row],[Budget_COGS]]-Table1[[#This Row],[COGS]]) / ABS(Table1[[#This Row],[Budget_COGS]])
)
)</f>
        <v>0.15555555555555556</v>
      </c>
      <c r="S3098" s="5" t="str">
        <f>IF(Table1[[#This Row],[COGS _Var]]&gt;=0, "Above Budget", "Below Budget")</f>
        <v>Below Budget</v>
      </c>
      <c r="T3098">
        <f>Table1[[#This Row],[Actual_Sales]]-Table1[[#This Row],[COGS]]</f>
        <v>93</v>
      </c>
      <c r="U3098">
        <v>120</v>
      </c>
      <c r="V3098">
        <f>Table1[[#This Row],[Gross_Margin]]-Table1[[#This Row],[Budget_Margin]]</f>
        <v>-27</v>
      </c>
      <c r="W3098" s="5">
        <f>IF(
Table1[[#This Row],[Budget_Margin]]=0,
"",
IF(
Table1[[#This Row],[Budget_Margin]]&gt;0,
(Table1[[#This Row],[Gross_Margin]]-Table1[[#This Row],[Budget_Margin]]) / Table1[[#This Row],[Budget_Margin]],
(Table1[[#This Row],[Gross_Margin]]-Table1[[#This Row],[Budget_Margin]]) / ABS(Table1[[#This Row],[Budget_Margin]])
)
)</f>
        <v>-0.22500000000000001</v>
      </c>
      <c r="X3098" s="5" t="str">
        <f>IF(Table1[[#This Row],[Margin_Var]]&gt;=0, "Above Budget", "Below Budget")</f>
        <v>Below Budget</v>
      </c>
      <c r="Y3098" s="5">
        <f>IFERROR(Table1[[#This Row],[Gross_Margin]]/Table1[[#This Row],[Actual_Sales]],0)</f>
        <v>0.55029585798816572</v>
      </c>
      <c r="Z3098" s="5">
        <f>Table1[[#This Row],[Actual_Profit]]/Table1[[#This Row],[Actual_Sales]]</f>
        <v>0.18343195266272189</v>
      </c>
      <c r="AA3098">
        <v>62</v>
      </c>
      <c r="AB3098" s="5">
        <f>IFERROR(Table1[[#This Row],[Expenses]]/Table1[[#This Row],[Actual_Sales]],0)</f>
        <v>0.36686390532544377</v>
      </c>
      <c r="AC3098">
        <v>28</v>
      </c>
      <c r="AD3098">
        <v>613</v>
      </c>
      <c r="AE3098" s="5">
        <f>IFERROR(Table1[[#This Row],[Inventory]]/Table1[[#This Row],[Actual_Sales]],0)</f>
        <v>3.6272189349112427</v>
      </c>
    </row>
    <row r="3099" spans="1:31" x14ac:dyDescent="0.25">
      <c r="A3099">
        <v>1096</v>
      </c>
      <c r="B3099">
        <v>318</v>
      </c>
      <c r="C3099">
        <v>9</v>
      </c>
      <c r="D3099" s="2">
        <v>40360</v>
      </c>
      <c r="E3099">
        <v>169</v>
      </c>
      <c r="F3099">
        <v>160</v>
      </c>
      <c r="G3099">
        <f>Table1[[#This Row],[Actual_Sales]]-Table1[[#This Row],[Budget_Sales]]</f>
        <v>9</v>
      </c>
      <c r="H3099" s="5">
        <f>IF(
Table1[[#This Row],[Budget_Sales]]=0,
"",
IF(
Table1[[#This Row],[Budget_Sales]]&gt;0,
(Table1[[#This Row],[Actual_Sales]]-Table1[[#This Row],[Budget_Sales]])/Table1[[#This Row],[Budget_Sales]],
(Table1[[#This Row],[Actual_Sales]]-Table1[[#This Row],[Budget_Sales]])/ABS(Table1[[#This Row],[Budget_Sales]])
)
)</f>
        <v>5.6250000000000001E-2</v>
      </c>
      <c r="I3099" s="5" t="str">
        <f>IF(Table1[[#This Row],[Sales_Var]]&gt;=0,"Above Budget","Below Budget")</f>
        <v>Above Budget</v>
      </c>
      <c r="J3099">
        <f>Table1[[#This Row],[Actual_Sales]]-(Table1[[#This Row],[COGS]]+Table1[[#This Row],[Expenses]])</f>
        <v>31</v>
      </c>
      <c r="K3099">
        <v>40</v>
      </c>
      <c r="L3099">
        <f>Table1[[#This Row],[Actual_Profit]]-Table1[[#This Row],[Budget_Profit]]</f>
        <v>-9</v>
      </c>
      <c r="M3099" s="5">
        <f>IF(
Table1[[#This Row],[Budget_Profit]]=0,
"",
IF(
Table1[[#This Row],[Budget_Profit]]&gt;0,
(Table1[[#This Row],[Actual_Profit]]-Table1[[#This Row],[Budget_Profit]])/Table1[[#This Row],[Budget_Profit]],
(Table1[[#This Row],[Actual_Profit]]-Table1[[#This Row],[Budget_Profit]])/ABS(Table1[[#This Row],[Budget_Profit]])
)
)</f>
        <v>-0.22500000000000001</v>
      </c>
      <c r="N3099" s="5" t="str">
        <f>IF(Table1[[#This Row],[Profit_Var]]&gt;=0, "Above Budget", "Below Budget")</f>
        <v>Below Budget</v>
      </c>
      <c r="O3099">
        <v>76</v>
      </c>
      <c r="P3099">
        <v>70</v>
      </c>
      <c r="Q3099">
        <f>Table1[[#This Row],[COGS]]-Table1[[#This Row],[Budget_COGS]]</f>
        <v>6</v>
      </c>
      <c r="R3099" s="5">
        <f>IF(
Table1[[#This Row],[Budget_COGS]]=0,
"",
IF(
Table1[[#This Row],[Budget_COGS]]&gt;0,
(Table1[[#This Row],[Budget_COGS]]-Table1[[#This Row],[COGS]]) / Table1[[#This Row],[Budget_COGS]],
(Table1[[#This Row],[Budget_COGS]]-Table1[[#This Row],[COGS]]) / ABS(Table1[[#This Row],[Budget_COGS]])
)
)</f>
        <v>-8.5714285714285715E-2</v>
      </c>
      <c r="S3099" s="5" t="str">
        <f>IF(Table1[[#This Row],[COGS _Var]]&gt;=0, "Above Budget", "Below Budget")</f>
        <v>Above Budget</v>
      </c>
      <c r="T3099">
        <f>Table1[[#This Row],[Actual_Sales]]-Table1[[#This Row],[COGS]]</f>
        <v>93</v>
      </c>
      <c r="U3099">
        <v>90</v>
      </c>
      <c r="V3099">
        <f>Table1[[#This Row],[Gross_Margin]]-Table1[[#This Row],[Budget_Margin]]</f>
        <v>3</v>
      </c>
      <c r="W3099" s="5">
        <f>IF(
Table1[[#This Row],[Budget_Margin]]=0,
"",
IF(
Table1[[#This Row],[Budget_Margin]]&gt;0,
(Table1[[#This Row],[Gross_Margin]]-Table1[[#This Row],[Budget_Margin]]) / Table1[[#This Row],[Budget_Margin]],
(Table1[[#This Row],[Gross_Margin]]-Table1[[#This Row],[Budget_Margin]]) / ABS(Table1[[#This Row],[Budget_Margin]])
)
)</f>
        <v>3.3333333333333333E-2</v>
      </c>
      <c r="X3099" s="5" t="str">
        <f>IF(Table1[[#This Row],[Margin_Var]]&gt;=0, "Above Budget", "Below Budget")</f>
        <v>Above Budget</v>
      </c>
      <c r="Y3099" s="5">
        <f>IFERROR(Table1[[#This Row],[Gross_Margin]]/Table1[[#This Row],[Actual_Sales]],0)</f>
        <v>0.55029585798816572</v>
      </c>
      <c r="Z3099" s="5">
        <f>Table1[[#This Row],[Actual_Profit]]/Table1[[#This Row],[Actual_Sales]]</f>
        <v>0.18343195266272189</v>
      </c>
      <c r="AA3099">
        <v>62</v>
      </c>
      <c r="AB3099" s="5">
        <f>IFERROR(Table1[[#This Row],[Expenses]]/Table1[[#This Row],[Actual_Sales]],0)</f>
        <v>0.36686390532544377</v>
      </c>
      <c r="AC3099">
        <v>28</v>
      </c>
      <c r="AD3099">
        <v>613</v>
      </c>
      <c r="AE3099" s="5">
        <f>IFERROR(Table1[[#This Row],[Inventory]]/Table1[[#This Row],[Actual_Sales]],0)</f>
        <v>3.6272189349112427</v>
      </c>
    </row>
    <row r="3100" spans="1:31" x14ac:dyDescent="0.25">
      <c r="A3100">
        <v>974</v>
      </c>
      <c r="B3100">
        <v>573</v>
      </c>
      <c r="C3100">
        <v>2</v>
      </c>
      <c r="D3100" s="2">
        <v>40330</v>
      </c>
      <c r="E3100">
        <v>169</v>
      </c>
      <c r="F3100">
        <v>170</v>
      </c>
      <c r="G3100">
        <f>Table1[[#This Row],[Actual_Sales]]-Table1[[#This Row],[Budget_Sales]]</f>
        <v>-1</v>
      </c>
      <c r="H3100" s="5">
        <f>IF(
Table1[[#This Row],[Budget_Sales]]=0,
"",
IF(
Table1[[#This Row],[Budget_Sales]]&gt;0,
(Table1[[#This Row],[Actual_Sales]]-Table1[[#This Row],[Budget_Sales]])/Table1[[#This Row],[Budget_Sales]],
(Table1[[#This Row],[Actual_Sales]]-Table1[[#This Row],[Budget_Sales]])/ABS(Table1[[#This Row],[Budget_Sales]])
)
)</f>
        <v>-5.8823529411764705E-3</v>
      </c>
      <c r="I3100" s="5" t="str">
        <f>IF(Table1[[#This Row],[Sales_Var]]&gt;=0,"Above Budget","Below Budget")</f>
        <v>Below Budget</v>
      </c>
      <c r="J3100">
        <f>Table1[[#This Row],[Actual_Sales]]-(Table1[[#This Row],[COGS]]+Table1[[#This Row],[Expenses]])</f>
        <v>31</v>
      </c>
      <c r="K3100">
        <v>40</v>
      </c>
      <c r="L3100">
        <f>Table1[[#This Row],[Actual_Profit]]-Table1[[#This Row],[Budget_Profit]]</f>
        <v>-9</v>
      </c>
      <c r="M3100" s="5">
        <f>IF(
Table1[[#This Row],[Budget_Profit]]=0,
"",
IF(
Table1[[#This Row],[Budget_Profit]]&gt;0,
(Table1[[#This Row],[Actual_Profit]]-Table1[[#This Row],[Budget_Profit]])/Table1[[#This Row],[Budget_Profit]],
(Table1[[#This Row],[Actual_Profit]]-Table1[[#This Row],[Budget_Profit]])/ABS(Table1[[#This Row],[Budget_Profit]])
)
)</f>
        <v>-0.22500000000000001</v>
      </c>
      <c r="N3100" s="5" t="str">
        <f>IF(Table1[[#This Row],[Profit_Var]]&gt;=0, "Above Budget", "Below Budget")</f>
        <v>Below Budget</v>
      </c>
      <c r="O3100">
        <v>76</v>
      </c>
      <c r="P3100">
        <v>80</v>
      </c>
      <c r="Q3100">
        <f>Table1[[#This Row],[COGS]]-Table1[[#This Row],[Budget_COGS]]</f>
        <v>-4</v>
      </c>
      <c r="R3100" s="5">
        <f>IF(
Table1[[#This Row],[Budget_COGS]]=0,
"",
IF(
Table1[[#This Row],[Budget_COGS]]&gt;0,
(Table1[[#This Row],[Budget_COGS]]-Table1[[#This Row],[COGS]]) / Table1[[#This Row],[Budget_COGS]],
(Table1[[#This Row],[Budget_COGS]]-Table1[[#This Row],[COGS]]) / ABS(Table1[[#This Row],[Budget_COGS]])
)
)</f>
        <v>0.05</v>
      </c>
      <c r="S3100" s="5" t="str">
        <f>IF(Table1[[#This Row],[COGS _Var]]&gt;=0, "Above Budget", "Below Budget")</f>
        <v>Below Budget</v>
      </c>
      <c r="T3100">
        <f>Table1[[#This Row],[Actual_Sales]]-Table1[[#This Row],[COGS]]</f>
        <v>93</v>
      </c>
      <c r="U3100">
        <v>90</v>
      </c>
      <c r="V3100">
        <f>Table1[[#This Row],[Gross_Margin]]-Table1[[#This Row],[Budget_Margin]]</f>
        <v>3</v>
      </c>
      <c r="W3100" s="5">
        <f>IF(
Table1[[#This Row],[Budget_Margin]]=0,
"",
IF(
Table1[[#This Row],[Budget_Margin]]&gt;0,
(Table1[[#This Row],[Gross_Margin]]-Table1[[#This Row],[Budget_Margin]]) / Table1[[#This Row],[Budget_Margin]],
(Table1[[#This Row],[Gross_Margin]]-Table1[[#This Row],[Budget_Margin]]) / ABS(Table1[[#This Row],[Budget_Margin]])
)
)</f>
        <v>3.3333333333333333E-2</v>
      </c>
      <c r="X3100" s="5" t="str">
        <f>IF(Table1[[#This Row],[Margin_Var]]&gt;=0, "Above Budget", "Below Budget")</f>
        <v>Above Budget</v>
      </c>
      <c r="Y3100" s="5">
        <f>IFERROR(Table1[[#This Row],[Gross_Margin]]/Table1[[#This Row],[Actual_Sales]],0)</f>
        <v>0.55029585798816572</v>
      </c>
      <c r="Z3100" s="5">
        <f>Table1[[#This Row],[Actual_Profit]]/Table1[[#This Row],[Actual_Sales]]</f>
        <v>0.18343195266272189</v>
      </c>
      <c r="AA3100">
        <v>62</v>
      </c>
      <c r="AB3100" s="5">
        <f>IFERROR(Table1[[#This Row],[Expenses]]/Table1[[#This Row],[Actual_Sales]],0)</f>
        <v>0.36686390532544377</v>
      </c>
      <c r="AC3100">
        <v>28</v>
      </c>
      <c r="AD3100">
        <v>580</v>
      </c>
      <c r="AE3100" s="5">
        <f>IFERROR(Table1[[#This Row],[Inventory]]/Table1[[#This Row],[Actual_Sales]],0)</f>
        <v>3.4319526627218937</v>
      </c>
    </row>
    <row r="3101" spans="1:31" x14ac:dyDescent="0.25">
      <c r="A3101">
        <v>3951</v>
      </c>
      <c r="B3101">
        <v>503</v>
      </c>
      <c r="C3101">
        <v>4</v>
      </c>
      <c r="D3101" s="2">
        <v>40848</v>
      </c>
      <c r="E3101">
        <v>132</v>
      </c>
      <c r="F3101">
        <v>120</v>
      </c>
      <c r="G3101">
        <f>Table1[[#This Row],[Actual_Sales]]-Table1[[#This Row],[Budget_Sales]]</f>
        <v>12</v>
      </c>
      <c r="H3101" s="5">
        <f>IF(
Table1[[#This Row],[Budget_Sales]]=0,
"",
IF(
Table1[[#This Row],[Budget_Sales]]&gt;0,
(Table1[[#This Row],[Actual_Sales]]-Table1[[#This Row],[Budget_Sales]])/Table1[[#This Row],[Budget_Sales]],
(Table1[[#This Row],[Actual_Sales]]-Table1[[#This Row],[Budget_Sales]])/ABS(Table1[[#This Row],[Budget_Sales]])
)
)</f>
        <v>0.1</v>
      </c>
      <c r="I3101" s="5" t="str">
        <f>IF(Table1[[#This Row],[Sales_Var]]&gt;=0,"Above Budget","Below Budget")</f>
        <v>Above Budget</v>
      </c>
      <c r="J3101">
        <f>Table1[[#This Row],[Actual_Sales]]-(Table1[[#This Row],[COGS]]+Table1[[#This Row],[Expenses]])</f>
        <v>24</v>
      </c>
      <c r="K3101">
        <v>30</v>
      </c>
      <c r="L3101">
        <f>Table1[[#This Row],[Actual_Profit]]-Table1[[#This Row],[Budget_Profit]]</f>
        <v>-6</v>
      </c>
      <c r="M3101" s="5">
        <f>IF(
Table1[[#This Row],[Budget_Profit]]=0,
"",
IF(
Table1[[#This Row],[Budget_Profit]]&gt;0,
(Table1[[#This Row],[Actual_Profit]]-Table1[[#This Row],[Budget_Profit]])/Table1[[#This Row],[Budget_Profit]],
(Table1[[#This Row],[Actual_Profit]]-Table1[[#This Row],[Budget_Profit]])/ABS(Table1[[#This Row],[Budget_Profit]])
)
)</f>
        <v>-0.2</v>
      </c>
      <c r="N3101" s="5" t="str">
        <f>IF(Table1[[#This Row],[Profit_Var]]&gt;=0, "Above Budget", "Below Budget")</f>
        <v>Below Budget</v>
      </c>
      <c r="O3101">
        <v>55</v>
      </c>
      <c r="P3101">
        <v>50</v>
      </c>
      <c r="Q3101">
        <f>Table1[[#This Row],[COGS]]-Table1[[#This Row],[Budget_COGS]]</f>
        <v>5</v>
      </c>
      <c r="R3101" s="5">
        <f>IF(
Table1[[#This Row],[Budget_COGS]]=0,
"",
IF(
Table1[[#This Row],[Budget_COGS]]&gt;0,
(Table1[[#This Row],[Budget_COGS]]-Table1[[#This Row],[COGS]]) / Table1[[#This Row],[Budget_COGS]],
(Table1[[#This Row],[Budget_COGS]]-Table1[[#This Row],[COGS]]) / ABS(Table1[[#This Row],[Budget_COGS]])
)
)</f>
        <v>-0.1</v>
      </c>
      <c r="S3101" s="5" t="str">
        <f>IF(Table1[[#This Row],[COGS _Var]]&gt;=0, "Above Budget", "Below Budget")</f>
        <v>Above Budget</v>
      </c>
      <c r="T3101">
        <f>Table1[[#This Row],[Actual_Sales]]-Table1[[#This Row],[COGS]]</f>
        <v>77</v>
      </c>
      <c r="U3101">
        <v>70</v>
      </c>
      <c r="V3101">
        <f>Table1[[#This Row],[Gross_Margin]]-Table1[[#This Row],[Budget_Margin]]</f>
        <v>7</v>
      </c>
      <c r="W3101" s="5">
        <f>IF(
Table1[[#This Row],[Budget_Margin]]=0,
"",
IF(
Table1[[#This Row],[Budget_Margin]]&gt;0,
(Table1[[#This Row],[Gross_Margin]]-Table1[[#This Row],[Budget_Margin]]) / Table1[[#This Row],[Budget_Margin]],
(Table1[[#This Row],[Gross_Margin]]-Table1[[#This Row],[Budget_Margin]]) / ABS(Table1[[#This Row],[Budget_Margin]])
)
)</f>
        <v>0.1</v>
      </c>
      <c r="X3101" s="5" t="str">
        <f>IF(Table1[[#This Row],[Margin_Var]]&gt;=0, "Above Budget", "Below Budget")</f>
        <v>Above Budget</v>
      </c>
      <c r="Y3101" s="5">
        <f>IFERROR(Table1[[#This Row],[Gross_Margin]]/Table1[[#This Row],[Actual_Sales]],0)</f>
        <v>0.58333333333333337</v>
      </c>
      <c r="Z3101" s="5">
        <f>Table1[[#This Row],[Actual_Profit]]/Table1[[#This Row],[Actual_Sales]]</f>
        <v>0.18181818181818182</v>
      </c>
      <c r="AA3101">
        <v>53</v>
      </c>
      <c r="AB3101" s="5">
        <f>IFERROR(Table1[[#This Row],[Expenses]]/Table1[[#This Row],[Actual_Sales]],0)</f>
        <v>0.40151515151515149</v>
      </c>
      <c r="AC3101">
        <v>20</v>
      </c>
      <c r="AD3101">
        <v>410</v>
      </c>
      <c r="AE3101" s="5">
        <f>IFERROR(Table1[[#This Row],[Inventory]]/Table1[[#This Row],[Actual_Sales]],0)</f>
        <v>3.106060606060606</v>
      </c>
    </row>
    <row r="3102" spans="1:31" x14ac:dyDescent="0.25">
      <c r="A3102">
        <v>4059</v>
      </c>
      <c r="B3102">
        <v>937</v>
      </c>
      <c r="C3102">
        <v>6</v>
      </c>
      <c r="D3102" s="2">
        <v>40848</v>
      </c>
      <c r="E3102">
        <v>132</v>
      </c>
      <c r="F3102">
        <v>150</v>
      </c>
      <c r="G3102">
        <f>Table1[[#This Row],[Actual_Sales]]-Table1[[#This Row],[Budget_Sales]]</f>
        <v>-18</v>
      </c>
      <c r="H3102" s="5">
        <f>IF(
Table1[[#This Row],[Budget_Sales]]=0,
"",
IF(
Table1[[#This Row],[Budget_Sales]]&gt;0,
(Table1[[#This Row],[Actual_Sales]]-Table1[[#This Row],[Budget_Sales]])/Table1[[#This Row],[Budget_Sales]],
(Table1[[#This Row],[Actual_Sales]]-Table1[[#This Row],[Budget_Sales]])/ABS(Table1[[#This Row],[Budget_Sales]])
)
)</f>
        <v>-0.12</v>
      </c>
      <c r="I3102" s="5" t="str">
        <f>IF(Table1[[#This Row],[Sales_Var]]&gt;=0,"Above Budget","Below Budget")</f>
        <v>Below Budget</v>
      </c>
      <c r="J3102">
        <f>Table1[[#This Row],[Actual_Sales]]-(Table1[[#This Row],[COGS]]+Table1[[#This Row],[Expenses]])</f>
        <v>24</v>
      </c>
      <c r="K3102">
        <v>40</v>
      </c>
      <c r="L3102">
        <f>Table1[[#This Row],[Actual_Profit]]-Table1[[#This Row],[Budget_Profit]]</f>
        <v>-16</v>
      </c>
      <c r="M3102" s="5">
        <f>IF(
Table1[[#This Row],[Budget_Profit]]=0,
"",
IF(
Table1[[#This Row],[Budget_Profit]]&gt;0,
(Table1[[#This Row],[Actual_Profit]]-Table1[[#This Row],[Budget_Profit]])/Table1[[#This Row],[Budget_Profit]],
(Table1[[#This Row],[Actual_Profit]]-Table1[[#This Row],[Budget_Profit]])/ABS(Table1[[#This Row],[Budget_Profit]])
)
)</f>
        <v>-0.4</v>
      </c>
      <c r="N3102" s="5" t="str">
        <f>IF(Table1[[#This Row],[Profit_Var]]&gt;=0, "Above Budget", "Below Budget")</f>
        <v>Below Budget</v>
      </c>
      <c r="O3102">
        <v>55</v>
      </c>
      <c r="P3102">
        <v>70</v>
      </c>
      <c r="Q3102">
        <f>Table1[[#This Row],[COGS]]-Table1[[#This Row],[Budget_COGS]]</f>
        <v>-15</v>
      </c>
      <c r="R3102" s="5">
        <f>IF(
Table1[[#This Row],[Budget_COGS]]=0,
"",
IF(
Table1[[#This Row],[Budget_COGS]]&gt;0,
(Table1[[#This Row],[Budget_COGS]]-Table1[[#This Row],[COGS]]) / Table1[[#This Row],[Budget_COGS]],
(Table1[[#This Row],[Budget_COGS]]-Table1[[#This Row],[COGS]]) / ABS(Table1[[#This Row],[Budget_COGS]])
)
)</f>
        <v>0.21428571428571427</v>
      </c>
      <c r="S3102" s="5" t="str">
        <f>IF(Table1[[#This Row],[COGS _Var]]&gt;=0, "Above Budget", "Below Budget")</f>
        <v>Below Budget</v>
      </c>
      <c r="T3102">
        <f>Table1[[#This Row],[Actual_Sales]]-Table1[[#This Row],[COGS]]</f>
        <v>77</v>
      </c>
      <c r="U3102">
        <v>80</v>
      </c>
      <c r="V3102">
        <f>Table1[[#This Row],[Gross_Margin]]-Table1[[#This Row],[Budget_Margin]]</f>
        <v>-3</v>
      </c>
      <c r="W3102" s="5">
        <f>IF(
Table1[[#This Row],[Budget_Margin]]=0,
"",
IF(
Table1[[#This Row],[Budget_Margin]]&gt;0,
(Table1[[#This Row],[Gross_Margin]]-Table1[[#This Row],[Budget_Margin]]) / Table1[[#This Row],[Budget_Margin]],
(Table1[[#This Row],[Gross_Margin]]-Table1[[#This Row],[Budget_Margin]]) / ABS(Table1[[#This Row],[Budget_Margin]])
)
)</f>
        <v>-3.7499999999999999E-2</v>
      </c>
      <c r="X3102" s="5" t="str">
        <f>IF(Table1[[#This Row],[Margin_Var]]&gt;=0, "Above Budget", "Below Budget")</f>
        <v>Below Budget</v>
      </c>
      <c r="Y3102" s="5">
        <f>IFERROR(Table1[[#This Row],[Gross_Margin]]/Table1[[#This Row],[Actual_Sales]],0)</f>
        <v>0.58333333333333337</v>
      </c>
      <c r="Z3102" s="5">
        <f>Table1[[#This Row],[Actual_Profit]]/Table1[[#This Row],[Actual_Sales]]</f>
        <v>0.18181818181818182</v>
      </c>
      <c r="AA3102">
        <v>53</v>
      </c>
      <c r="AB3102" s="5">
        <f>IFERROR(Table1[[#This Row],[Expenses]]/Table1[[#This Row],[Actual_Sales]],0)</f>
        <v>0.40151515151515149</v>
      </c>
      <c r="AC3102">
        <v>20</v>
      </c>
      <c r="AD3102">
        <v>410</v>
      </c>
      <c r="AE3102" s="5">
        <f>IFERROR(Table1[[#This Row],[Inventory]]/Table1[[#This Row],[Actual_Sales]],0)</f>
        <v>3.106060606060606</v>
      </c>
    </row>
    <row r="3103" spans="1:31" x14ac:dyDescent="0.25">
      <c r="A3103">
        <v>1166</v>
      </c>
      <c r="B3103">
        <v>614</v>
      </c>
      <c r="C3103">
        <v>1</v>
      </c>
      <c r="D3103" s="2">
        <v>40360</v>
      </c>
      <c r="E3103">
        <v>110</v>
      </c>
      <c r="F3103">
        <v>110</v>
      </c>
      <c r="G3103">
        <f>Table1[[#This Row],[Actual_Sales]]-Table1[[#This Row],[Budget_Sales]]</f>
        <v>0</v>
      </c>
      <c r="H3103" s="5">
        <f>IF(
Table1[[#This Row],[Budget_Sales]]=0,
"",
IF(
Table1[[#This Row],[Budget_Sales]]&gt;0,
(Table1[[#This Row],[Actual_Sales]]-Table1[[#This Row],[Budget_Sales]])/Table1[[#This Row],[Budget_Sales]],
(Table1[[#This Row],[Actual_Sales]]-Table1[[#This Row],[Budget_Sales]])/ABS(Table1[[#This Row],[Budget_Sales]])
)
)</f>
        <v>0</v>
      </c>
      <c r="I3103" s="5" t="str">
        <f>IF(Table1[[#This Row],[Sales_Var]]&gt;=0,"Above Budget","Below Budget")</f>
        <v>Above Budget</v>
      </c>
      <c r="J3103">
        <f>Table1[[#This Row],[Actual_Sales]]-(Table1[[#This Row],[COGS]]+Table1[[#This Row],[Expenses]])</f>
        <v>20</v>
      </c>
      <c r="K3103">
        <v>40</v>
      </c>
      <c r="L3103">
        <f>Table1[[#This Row],[Actual_Profit]]-Table1[[#This Row],[Budget_Profit]]</f>
        <v>-20</v>
      </c>
      <c r="M3103" s="5">
        <f>IF(
Table1[[#This Row],[Budget_Profit]]=0,
"",
IF(
Table1[[#This Row],[Budget_Profit]]&gt;0,
(Table1[[#This Row],[Actual_Profit]]-Table1[[#This Row],[Budget_Profit]])/Table1[[#This Row],[Budget_Profit]],
(Table1[[#This Row],[Actual_Profit]]-Table1[[#This Row],[Budget_Profit]])/ABS(Table1[[#This Row],[Budget_Profit]])
)
)</f>
        <v>-0.5</v>
      </c>
      <c r="N3103" s="5" t="str">
        <f>IF(Table1[[#This Row],[Profit_Var]]&gt;=0, "Above Budget", "Below Budget")</f>
        <v>Below Budget</v>
      </c>
      <c r="O3103">
        <v>47</v>
      </c>
      <c r="P3103">
        <v>40</v>
      </c>
      <c r="Q3103">
        <f>Table1[[#This Row],[COGS]]-Table1[[#This Row],[Budget_COGS]]</f>
        <v>7</v>
      </c>
      <c r="R3103" s="5">
        <f>IF(
Table1[[#This Row],[Budget_COGS]]=0,
"",
IF(
Table1[[#This Row],[Budget_COGS]]&gt;0,
(Table1[[#This Row],[Budget_COGS]]-Table1[[#This Row],[COGS]]) / Table1[[#This Row],[Budget_COGS]],
(Table1[[#This Row],[Budget_COGS]]-Table1[[#This Row],[COGS]]) / ABS(Table1[[#This Row],[Budget_COGS]])
)
)</f>
        <v>-0.17499999999999999</v>
      </c>
      <c r="S3103" s="5" t="str">
        <f>IF(Table1[[#This Row],[COGS _Var]]&gt;=0, "Above Budget", "Below Budget")</f>
        <v>Above Budget</v>
      </c>
      <c r="T3103">
        <f>Table1[[#This Row],[Actual_Sales]]-Table1[[#This Row],[COGS]]</f>
        <v>63</v>
      </c>
      <c r="U3103">
        <v>70</v>
      </c>
      <c r="V3103">
        <f>Table1[[#This Row],[Gross_Margin]]-Table1[[#This Row],[Budget_Margin]]</f>
        <v>-7</v>
      </c>
      <c r="W3103" s="5">
        <f>IF(
Table1[[#This Row],[Budget_Margin]]=0,
"",
IF(
Table1[[#This Row],[Budget_Margin]]&gt;0,
(Table1[[#This Row],[Gross_Margin]]-Table1[[#This Row],[Budget_Margin]]) / Table1[[#This Row],[Budget_Margin]],
(Table1[[#This Row],[Gross_Margin]]-Table1[[#This Row],[Budget_Margin]]) / ABS(Table1[[#This Row],[Budget_Margin]])
)
)</f>
        <v>-0.1</v>
      </c>
      <c r="X3103" s="5" t="str">
        <f>IF(Table1[[#This Row],[Margin_Var]]&gt;=0, "Above Budget", "Below Budget")</f>
        <v>Below Budget</v>
      </c>
      <c r="Y3103" s="5">
        <f>IFERROR(Table1[[#This Row],[Gross_Margin]]/Table1[[#This Row],[Actual_Sales]],0)</f>
        <v>0.57272727272727275</v>
      </c>
      <c r="Z3103" s="5">
        <f>Table1[[#This Row],[Actual_Profit]]/Table1[[#This Row],[Actual_Sales]]</f>
        <v>0.18181818181818182</v>
      </c>
      <c r="AA3103">
        <v>43</v>
      </c>
      <c r="AB3103" s="5">
        <f>IFERROR(Table1[[#This Row],[Expenses]]/Table1[[#This Row],[Actual_Sales]],0)</f>
        <v>0.39090909090909093</v>
      </c>
      <c r="AC3103">
        <v>15</v>
      </c>
      <c r="AD3103">
        <v>420</v>
      </c>
      <c r="AE3103" s="5">
        <f>IFERROR(Table1[[#This Row],[Inventory]]/Table1[[#This Row],[Actual_Sales]],0)</f>
        <v>3.8181818181818183</v>
      </c>
    </row>
    <row r="3104" spans="1:31" x14ac:dyDescent="0.25">
      <c r="A3104">
        <v>1127</v>
      </c>
      <c r="B3104">
        <v>503</v>
      </c>
      <c r="C3104">
        <v>5</v>
      </c>
      <c r="D3104" s="2">
        <v>40360</v>
      </c>
      <c r="E3104">
        <v>110</v>
      </c>
      <c r="F3104">
        <v>100</v>
      </c>
      <c r="G3104">
        <f>Table1[[#This Row],[Actual_Sales]]-Table1[[#This Row],[Budget_Sales]]</f>
        <v>10</v>
      </c>
      <c r="H3104" s="5">
        <f>IF(
Table1[[#This Row],[Budget_Sales]]=0,
"",
IF(
Table1[[#This Row],[Budget_Sales]]&gt;0,
(Table1[[#This Row],[Actual_Sales]]-Table1[[#This Row],[Budget_Sales]])/Table1[[#This Row],[Budget_Sales]],
(Table1[[#This Row],[Actual_Sales]]-Table1[[#This Row],[Budget_Sales]])/ABS(Table1[[#This Row],[Budget_Sales]])
)
)</f>
        <v>0.1</v>
      </c>
      <c r="I3104" s="5" t="str">
        <f>IF(Table1[[#This Row],[Sales_Var]]&gt;=0,"Above Budget","Below Budget")</f>
        <v>Above Budget</v>
      </c>
      <c r="J3104">
        <f>Table1[[#This Row],[Actual_Sales]]-(Table1[[#This Row],[COGS]]+Table1[[#This Row],[Expenses]])</f>
        <v>20</v>
      </c>
      <c r="K3104">
        <v>30</v>
      </c>
      <c r="L3104">
        <f>Table1[[#This Row],[Actual_Profit]]-Table1[[#This Row],[Budget_Profit]]</f>
        <v>-10</v>
      </c>
      <c r="M3104" s="5">
        <f>IF(
Table1[[#This Row],[Budget_Profit]]=0,
"",
IF(
Table1[[#This Row],[Budget_Profit]]&gt;0,
(Table1[[#This Row],[Actual_Profit]]-Table1[[#This Row],[Budget_Profit]])/Table1[[#This Row],[Budget_Profit]],
(Table1[[#This Row],[Actual_Profit]]-Table1[[#This Row],[Budget_Profit]])/ABS(Table1[[#This Row],[Budget_Profit]])
)
)</f>
        <v>-0.33333333333333331</v>
      </c>
      <c r="N3104" s="5" t="str">
        <f>IF(Table1[[#This Row],[Profit_Var]]&gt;=0, "Above Budget", "Below Budget")</f>
        <v>Below Budget</v>
      </c>
      <c r="O3104">
        <v>47</v>
      </c>
      <c r="P3104">
        <v>40</v>
      </c>
      <c r="Q3104">
        <f>Table1[[#This Row],[COGS]]-Table1[[#This Row],[Budget_COGS]]</f>
        <v>7</v>
      </c>
      <c r="R3104" s="5">
        <f>IF(
Table1[[#This Row],[Budget_COGS]]=0,
"",
IF(
Table1[[#This Row],[Budget_COGS]]&gt;0,
(Table1[[#This Row],[Budget_COGS]]-Table1[[#This Row],[COGS]]) / Table1[[#This Row],[Budget_COGS]],
(Table1[[#This Row],[Budget_COGS]]-Table1[[#This Row],[COGS]]) / ABS(Table1[[#This Row],[Budget_COGS]])
)
)</f>
        <v>-0.17499999999999999</v>
      </c>
      <c r="S3104" s="5" t="str">
        <f>IF(Table1[[#This Row],[COGS _Var]]&gt;=0, "Above Budget", "Below Budget")</f>
        <v>Above Budget</v>
      </c>
      <c r="T3104">
        <f>Table1[[#This Row],[Actual_Sales]]-Table1[[#This Row],[COGS]]</f>
        <v>63</v>
      </c>
      <c r="U3104">
        <v>60</v>
      </c>
      <c r="V3104">
        <f>Table1[[#This Row],[Gross_Margin]]-Table1[[#This Row],[Budget_Margin]]</f>
        <v>3</v>
      </c>
      <c r="W3104" s="5">
        <f>IF(
Table1[[#This Row],[Budget_Margin]]=0,
"",
IF(
Table1[[#This Row],[Budget_Margin]]&gt;0,
(Table1[[#This Row],[Gross_Margin]]-Table1[[#This Row],[Budget_Margin]]) / Table1[[#This Row],[Budget_Margin]],
(Table1[[#This Row],[Gross_Margin]]-Table1[[#This Row],[Budget_Margin]]) / ABS(Table1[[#This Row],[Budget_Margin]])
)
)</f>
        <v>0.05</v>
      </c>
      <c r="X3104" s="5" t="str">
        <f>IF(Table1[[#This Row],[Margin_Var]]&gt;=0, "Above Budget", "Below Budget")</f>
        <v>Above Budget</v>
      </c>
      <c r="Y3104" s="5">
        <f>IFERROR(Table1[[#This Row],[Gross_Margin]]/Table1[[#This Row],[Actual_Sales]],0)</f>
        <v>0.57272727272727275</v>
      </c>
      <c r="Z3104" s="5">
        <f>Table1[[#This Row],[Actual_Profit]]/Table1[[#This Row],[Actual_Sales]]</f>
        <v>0.18181818181818182</v>
      </c>
      <c r="AA3104">
        <v>43</v>
      </c>
      <c r="AB3104" s="5">
        <f>IFERROR(Table1[[#This Row],[Expenses]]/Table1[[#This Row],[Actual_Sales]],0)</f>
        <v>0.39090909090909093</v>
      </c>
      <c r="AC3104">
        <v>15</v>
      </c>
      <c r="AD3104">
        <v>420</v>
      </c>
      <c r="AE3104" s="5">
        <f>IFERROR(Table1[[#This Row],[Inventory]]/Table1[[#This Row],[Actual_Sales]],0)</f>
        <v>3.8181818181818183</v>
      </c>
    </row>
    <row r="3105" spans="1:31" x14ac:dyDescent="0.25">
      <c r="A3105">
        <v>1217</v>
      </c>
      <c r="B3105">
        <v>903</v>
      </c>
      <c r="C3105">
        <v>8</v>
      </c>
      <c r="D3105" s="2">
        <v>40360</v>
      </c>
      <c r="E3105">
        <v>110</v>
      </c>
      <c r="F3105">
        <v>100</v>
      </c>
      <c r="G3105">
        <f>Table1[[#This Row],[Actual_Sales]]-Table1[[#This Row],[Budget_Sales]]</f>
        <v>10</v>
      </c>
      <c r="H3105" s="5">
        <f>IF(
Table1[[#This Row],[Budget_Sales]]=0,
"",
IF(
Table1[[#This Row],[Budget_Sales]]&gt;0,
(Table1[[#This Row],[Actual_Sales]]-Table1[[#This Row],[Budget_Sales]])/Table1[[#This Row],[Budget_Sales]],
(Table1[[#This Row],[Actual_Sales]]-Table1[[#This Row],[Budget_Sales]])/ABS(Table1[[#This Row],[Budget_Sales]])
)
)</f>
        <v>0.1</v>
      </c>
      <c r="I3105" s="5" t="str">
        <f>IF(Table1[[#This Row],[Sales_Var]]&gt;=0,"Above Budget","Below Budget")</f>
        <v>Above Budget</v>
      </c>
      <c r="J3105">
        <f>Table1[[#This Row],[Actual_Sales]]-(Table1[[#This Row],[COGS]]+Table1[[#This Row],[Expenses]])</f>
        <v>20</v>
      </c>
      <c r="K3105">
        <v>30</v>
      </c>
      <c r="L3105">
        <f>Table1[[#This Row],[Actual_Profit]]-Table1[[#This Row],[Budget_Profit]]</f>
        <v>-10</v>
      </c>
      <c r="M3105" s="5">
        <f>IF(
Table1[[#This Row],[Budget_Profit]]=0,
"",
IF(
Table1[[#This Row],[Budget_Profit]]&gt;0,
(Table1[[#This Row],[Actual_Profit]]-Table1[[#This Row],[Budget_Profit]])/Table1[[#This Row],[Budget_Profit]],
(Table1[[#This Row],[Actual_Profit]]-Table1[[#This Row],[Budget_Profit]])/ABS(Table1[[#This Row],[Budget_Profit]])
)
)</f>
        <v>-0.33333333333333331</v>
      </c>
      <c r="N3105" s="5" t="str">
        <f>IF(Table1[[#This Row],[Profit_Var]]&gt;=0, "Above Budget", "Below Budget")</f>
        <v>Below Budget</v>
      </c>
      <c r="O3105">
        <v>47</v>
      </c>
      <c r="P3105">
        <v>40</v>
      </c>
      <c r="Q3105">
        <f>Table1[[#This Row],[COGS]]-Table1[[#This Row],[Budget_COGS]]</f>
        <v>7</v>
      </c>
      <c r="R3105" s="5">
        <f>IF(
Table1[[#This Row],[Budget_COGS]]=0,
"",
IF(
Table1[[#This Row],[Budget_COGS]]&gt;0,
(Table1[[#This Row],[Budget_COGS]]-Table1[[#This Row],[COGS]]) / Table1[[#This Row],[Budget_COGS]],
(Table1[[#This Row],[Budget_COGS]]-Table1[[#This Row],[COGS]]) / ABS(Table1[[#This Row],[Budget_COGS]])
)
)</f>
        <v>-0.17499999999999999</v>
      </c>
      <c r="S3105" s="5" t="str">
        <f>IF(Table1[[#This Row],[COGS _Var]]&gt;=0, "Above Budget", "Below Budget")</f>
        <v>Above Budget</v>
      </c>
      <c r="T3105">
        <f>Table1[[#This Row],[Actual_Sales]]-Table1[[#This Row],[COGS]]</f>
        <v>63</v>
      </c>
      <c r="U3105">
        <v>60</v>
      </c>
      <c r="V3105">
        <f>Table1[[#This Row],[Gross_Margin]]-Table1[[#This Row],[Budget_Margin]]</f>
        <v>3</v>
      </c>
      <c r="W3105" s="5">
        <f>IF(
Table1[[#This Row],[Budget_Margin]]=0,
"",
IF(
Table1[[#This Row],[Budget_Margin]]&gt;0,
(Table1[[#This Row],[Gross_Margin]]-Table1[[#This Row],[Budget_Margin]]) / Table1[[#This Row],[Budget_Margin]],
(Table1[[#This Row],[Gross_Margin]]-Table1[[#This Row],[Budget_Margin]]) / ABS(Table1[[#This Row],[Budget_Margin]])
)
)</f>
        <v>0.05</v>
      </c>
      <c r="X3105" s="5" t="str">
        <f>IF(Table1[[#This Row],[Margin_Var]]&gt;=0, "Above Budget", "Below Budget")</f>
        <v>Above Budget</v>
      </c>
      <c r="Y3105" s="5">
        <f>IFERROR(Table1[[#This Row],[Gross_Margin]]/Table1[[#This Row],[Actual_Sales]],0)</f>
        <v>0.57272727272727275</v>
      </c>
      <c r="Z3105" s="5">
        <f>Table1[[#This Row],[Actual_Profit]]/Table1[[#This Row],[Actual_Sales]]</f>
        <v>0.18181818181818182</v>
      </c>
      <c r="AA3105">
        <v>43</v>
      </c>
      <c r="AB3105" s="5">
        <f>IFERROR(Table1[[#This Row],[Expenses]]/Table1[[#This Row],[Actual_Sales]],0)</f>
        <v>0.39090909090909093</v>
      </c>
      <c r="AC3105">
        <v>15</v>
      </c>
      <c r="AD3105">
        <v>420</v>
      </c>
      <c r="AE3105" s="5">
        <f>IFERROR(Table1[[#This Row],[Inventory]]/Table1[[#This Row],[Actual_Sales]],0)</f>
        <v>3.8181818181818183</v>
      </c>
    </row>
    <row r="3106" spans="1:31" x14ac:dyDescent="0.25">
      <c r="A3106">
        <v>3245</v>
      </c>
      <c r="B3106">
        <v>435</v>
      </c>
      <c r="C3106">
        <v>2</v>
      </c>
      <c r="D3106" s="2">
        <v>40725</v>
      </c>
      <c r="E3106">
        <v>99</v>
      </c>
      <c r="F3106">
        <v>120</v>
      </c>
      <c r="G3106">
        <f>Table1[[#This Row],[Actual_Sales]]-Table1[[#This Row],[Budget_Sales]]</f>
        <v>-21</v>
      </c>
      <c r="H3106" s="5">
        <f>IF(
Table1[[#This Row],[Budget_Sales]]=0,
"",
IF(
Table1[[#This Row],[Budget_Sales]]&gt;0,
(Table1[[#This Row],[Actual_Sales]]-Table1[[#This Row],[Budget_Sales]])/Table1[[#This Row],[Budget_Sales]],
(Table1[[#This Row],[Actual_Sales]]-Table1[[#This Row],[Budget_Sales]])/ABS(Table1[[#This Row],[Budget_Sales]])
)
)</f>
        <v>-0.17499999999999999</v>
      </c>
      <c r="I3106" s="5" t="str">
        <f>IF(Table1[[#This Row],[Sales_Var]]&gt;=0,"Above Budget","Below Budget")</f>
        <v>Below Budget</v>
      </c>
      <c r="J3106">
        <f>Table1[[#This Row],[Actual_Sales]]-(Table1[[#This Row],[COGS]]+Table1[[#This Row],[Expenses]])</f>
        <v>18</v>
      </c>
      <c r="K3106">
        <v>40</v>
      </c>
      <c r="L3106">
        <f>Table1[[#This Row],[Actual_Profit]]-Table1[[#This Row],[Budget_Profit]]</f>
        <v>-22</v>
      </c>
      <c r="M3106" s="5">
        <f>IF(
Table1[[#This Row],[Budget_Profit]]=0,
"",
IF(
Table1[[#This Row],[Budget_Profit]]&gt;0,
(Table1[[#This Row],[Actual_Profit]]-Table1[[#This Row],[Budget_Profit]])/Table1[[#This Row],[Budget_Profit]],
(Table1[[#This Row],[Actual_Profit]]-Table1[[#This Row],[Budget_Profit]])/ABS(Table1[[#This Row],[Budget_Profit]])
)
)</f>
        <v>-0.55000000000000004</v>
      </c>
      <c r="N3106" s="5" t="str">
        <f>IF(Table1[[#This Row],[Profit_Var]]&gt;=0, "Above Budget", "Below Budget")</f>
        <v>Below Budget</v>
      </c>
      <c r="O3106">
        <v>43</v>
      </c>
      <c r="P3106">
        <v>50</v>
      </c>
      <c r="Q3106">
        <f>Table1[[#This Row],[COGS]]-Table1[[#This Row],[Budget_COGS]]</f>
        <v>-7</v>
      </c>
      <c r="R3106" s="5">
        <f>IF(
Table1[[#This Row],[Budget_COGS]]=0,
"",
IF(
Table1[[#This Row],[Budget_COGS]]&gt;0,
(Table1[[#This Row],[Budget_COGS]]-Table1[[#This Row],[COGS]]) / Table1[[#This Row],[Budget_COGS]],
(Table1[[#This Row],[Budget_COGS]]-Table1[[#This Row],[COGS]]) / ABS(Table1[[#This Row],[Budget_COGS]])
)
)</f>
        <v>0.14000000000000001</v>
      </c>
      <c r="S3106" s="5" t="str">
        <f>IF(Table1[[#This Row],[COGS _Var]]&gt;=0, "Above Budget", "Below Budget")</f>
        <v>Below Budget</v>
      </c>
      <c r="T3106">
        <f>Table1[[#This Row],[Actual_Sales]]-Table1[[#This Row],[COGS]]</f>
        <v>56</v>
      </c>
      <c r="U3106">
        <v>70</v>
      </c>
      <c r="V3106">
        <f>Table1[[#This Row],[Gross_Margin]]-Table1[[#This Row],[Budget_Margin]]</f>
        <v>-14</v>
      </c>
      <c r="W3106" s="5">
        <f>IF(
Table1[[#This Row],[Budget_Margin]]=0,
"",
IF(
Table1[[#This Row],[Budget_Margin]]&gt;0,
(Table1[[#This Row],[Gross_Margin]]-Table1[[#This Row],[Budget_Margin]]) / Table1[[#This Row],[Budget_Margin]],
(Table1[[#This Row],[Gross_Margin]]-Table1[[#This Row],[Budget_Margin]]) / ABS(Table1[[#This Row],[Budget_Margin]])
)
)</f>
        <v>-0.2</v>
      </c>
      <c r="X3106" s="5" t="str">
        <f>IF(Table1[[#This Row],[Margin_Var]]&gt;=0, "Above Budget", "Below Budget")</f>
        <v>Below Budget</v>
      </c>
      <c r="Y3106" s="5">
        <f>IFERROR(Table1[[#This Row],[Gross_Margin]]/Table1[[#This Row],[Actual_Sales]],0)</f>
        <v>0.56565656565656564</v>
      </c>
      <c r="Z3106" s="5">
        <f>Table1[[#This Row],[Actual_Profit]]/Table1[[#This Row],[Actual_Sales]]</f>
        <v>0.18181818181818182</v>
      </c>
      <c r="AA3106">
        <v>38</v>
      </c>
      <c r="AB3106" s="5">
        <f>IFERROR(Table1[[#This Row],[Expenses]]/Table1[[#This Row],[Actual_Sales]],0)</f>
        <v>0.38383838383838381</v>
      </c>
      <c r="AC3106">
        <v>14</v>
      </c>
      <c r="AD3106">
        <v>388</v>
      </c>
      <c r="AE3106" s="5">
        <f>IFERROR(Table1[[#This Row],[Inventory]]/Table1[[#This Row],[Actual_Sales]],0)</f>
        <v>3.9191919191919191</v>
      </c>
    </row>
    <row r="3107" spans="1:31" x14ac:dyDescent="0.25">
      <c r="A3107">
        <v>3346</v>
      </c>
      <c r="B3107">
        <v>860</v>
      </c>
      <c r="C3107">
        <v>6</v>
      </c>
      <c r="D3107" s="2">
        <v>40725</v>
      </c>
      <c r="E3107">
        <v>99</v>
      </c>
      <c r="F3107">
        <v>90</v>
      </c>
      <c r="G3107">
        <f>Table1[[#This Row],[Actual_Sales]]-Table1[[#This Row],[Budget_Sales]]</f>
        <v>9</v>
      </c>
      <c r="H3107" s="5">
        <f>IF(
Table1[[#This Row],[Budget_Sales]]=0,
"",
IF(
Table1[[#This Row],[Budget_Sales]]&gt;0,
(Table1[[#This Row],[Actual_Sales]]-Table1[[#This Row],[Budget_Sales]])/Table1[[#This Row],[Budget_Sales]],
(Table1[[#This Row],[Actual_Sales]]-Table1[[#This Row],[Budget_Sales]])/ABS(Table1[[#This Row],[Budget_Sales]])
)
)</f>
        <v>0.1</v>
      </c>
      <c r="I3107" s="5" t="str">
        <f>IF(Table1[[#This Row],[Sales_Var]]&gt;=0,"Above Budget","Below Budget")</f>
        <v>Above Budget</v>
      </c>
      <c r="J3107">
        <f>Table1[[#This Row],[Actual_Sales]]-(Table1[[#This Row],[COGS]]+Table1[[#This Row],[Expenses]])</f>
        <v>18</v>
      </c>
      <c r="K3107">
        <v>20</v>
      </c>
      <c r="L3107">
        <f>Table1[[#This Row],[Actual_Profit]]-Table1[[#This Row],[Budget_Profit]]</f>
        <v>-2</v>
      </c>
      <c r="M3107" s="5">
        <f>IF(
Table1[[#This Row],[Budget_Profit]]=0,
"",
IF(
Table1[[#This Row],[Budget_Profit]]&gt;0,
(Table1[[#This Row],[Actual_Profit]]-Table1[[#This Row],[Budget_Profit]])/Table1[[#This Row],[Budget_Profit]],
(Table1[[#This Row],[Actual_Profit]]-Table1[[#This Row],[Budget_Profit]])/ABS(Table1[[#This Row],[Budget_Profit]])
)
)</f>
        <v>-0.1</v>
      </c>
      <c r="N3107" s="5" t="str">
        <f>IF(Table1[[#This Row],[Profit_Var]]&gt;=0, "Above Budget", "Below Budget")</f>
        <v>Below Budget</v>
      </c>
      <c r="O3107">
        <v>43</v>
      </c>
      <c r="P3107">
        <v>40</v>
      </c>
      <c r="Q3107">
        <f>Table1[[#This Row],[COGS]]-Table1[[#This Row],[Budget_COGS]]</f>
        <v>3</v>
      </c>
      <c r="R3107" s="5">
        <f>IF(
Table1[[#This Row],[Budget_COGS]]=0,
"",
IF(
Table1[[#This Row],[Budget_COGS]]&gt;0,
(Table1[[#This Row],[Budget_COGS]]-Table1[[#This Row],[COGS]]) / Table1[[#This Row],[Budget_COGS]],
(Table1[[#This Row],[Budget_COGS]]-Table1[[#This Row],[COGS]]) / ABS(Table1[[#This Row],[Budget_COGS]])
)
)</f>
        <v>-7.4999999999999997E-2</v>
      </c>
      <c r="S3107" s="5" t="str">
        <f>IF(Table1[[#This Row],[COGS _Var]]&gt;=0, "Above Budget", "Below Budget")</f>
        <v>Above Budget</v>
      </c>
      <c r="T3107">
        <f>Table1[[#This Row],[Actual_Sales]]-Table1[[#This Row],[COGS]]</f>
        <v>56</v>
      </c>
      <c r="U3107">
        <v>50</v>
      </c>
      <c r="V3107">
        <f>Table1[[#This Row],[Gross_Margin]]-Table1[[#This Row],[Budget_Margin]]</f>
        <v>6</v>
      </c>
      <c r="W3107" s="5">
        <f>IF(
Table1[[#This Row],[Budget_Margin]]=0,
"",
IF(
Table1[[#This Row],[Budget_Margin]]&gt;0,
(Table1[[#This Row],[Gross_Margin]]-Table1[[#This Row],[Budget_Margin]]) / Table1[[#This Row],[Budget_Margin]],
(Table1[[#This Row],[Gross_Margin]]-Table1[[#This Row],[Budget_Margin]]) / ABS(Table1[[#This Row],[Budget_Margin]])
)
)</f>
        <v>0.12</v>
      </c>
      <c r="X3107" s="5" t="str">
        <f>IF(Table1[[#This Row],[Margin_Var]]&gt;=0, "Above Budget", "Below Budget")</f>
        <v>Above Budget</v>
      </c>
      <c r="Y3107" s="5">
        <f>IFERROR(Table1[[#This Row],[Gross_Margin]]/Table1[[#This Row],[Actual_Sales]],0)</f>
        <v>0.56565656565656564</v>
      </c>
      <c r="Z3107" s="5">
        <f>Table1[[#This Row],[Actual_Profit]]/Table1[[#This Row],[Actual_Sales]]</f>
        <v>0.18181818181818182</v>
      </c>
      <c r="AA3107">
        <v>38</v>
      </c>
      <c r="AB3107" s="5">
        <f>IFERROR(Table1[[#This Row],[Expenses]]/Table1[[#This Row],[Actual_Sales]],0)</f>
        <v>0.38383838383838381</v>
      </c>
      <c r="AC3107">
        <v>14</v>
      </c>
      <c r="AD3107">
        <v>388</v>
      </c>
      <c r="AE3107" s="5">
        <f>IFERROR(Table1[[#This Row],[Inventory]]/Table1[[#This Row],[Actual_Sales]],0)</f>
        <v>3.9191919191919191</v>
      </c>
    </row>
    <row r="3108" spans="1:31" x14ac:dyDescent="0.25">
      <c r="A3108">
        <v>1383</v>
      </c>
      <c r="B3108">
        <v>816</v>
      </c>
      <c r="C3108">
        <v>11</v>
      </c>
      <c r="D3108" s="2">
        <v>40391</v>
      </c>
      <c r="E3108">
        <v>105</v>
      </c>
      <c r="F3108">
        <v>90</v>
      </c>
      <c r="G3108">
        <f>Table1[[#This Row],[Actual_Sales]]-Table1[[#This Row],[Budget_Sales]]</f>
        <v>15</v>
      </c>
      <c r="H3108" s="5">
        <f>IF(
Table1[[#This Row],[Budget_Sales]]=0,
"",
IF(
Table1[[#This Row],[Budget_Sales]]&gt;0,
(Table1[[#This Row],[Actual_Sales]]-Table1[[#This Row],[Budget_Sales]])/Table1[[#This Row],[Budget_Sales]],
(Table1[[#This Row],[Actual_Sales]]-Table1[[#This Row],[Budget_Sales]])/ABS(Table1[[#This Row],[Budget_Sales]])
)
)</f>
        <v>0.16666666666666666</v>
      </c>
      <c r="I3108" s="5" t="str">
        <f>IF(Table1[[#This Row],[Sales_Var]]&gt;=0,"Above Budget","Below Budget")</f>
        <v>Above Budget</v>
      </c>
      <c r="J3108">
        <f>Table1[[#This Row],[Actual_Sales]]-(Table1[[#This Row],[COGS]]+Table1[[#This Row],[Expenses]])</f>
        <v>19</v>
      </c>
      <c r="K3108">
        <v>30</v>
      </c>
      <c r="L3108">
        <f>Table1[[#This Row],[Actual_Profit]]-Table1[[#This Row],[Budget_Profit]]</f>
        <v>-11</v>
      </c>
      <c r="M3108" s="5">
        <f>IF(
Table1[[#This Row],[Budget_Profit]]=0,
"",
IF(
Table1[[#This Row],[Budget_Profit]]&gt;0,
(Table1[[#This Row],[Actual_Profit]]-Table1[[#This Row],[Budget_Profit]])/Table1[[#This Row],[Budget_Profit]],
(Table1[[#This Row],[Actual_Profit]]-Table1[[#This Row],[Budget_Profit]])/ABS(Table1[[#This Row],[Budget_Profit]])
)
)</f>
        <v>-0.36666666666666664</v>
      </c>
      <c r="N3108" s="5" t="str">
        <f>IF(Table1[[#This Row],[Profit_Var]]&gt;=0, "Above Budget", "Below Budget")</f>
        <v>Below Budget</v>
      </c>
      <c r="O3108">
        <v>45</v>
      </c>
      <c r="P3108">
        <v>30</v>
      </c>
      <c r="Q3108">
        <f>Table1[[#This Row],[COGS]]-Table1[[#This Row],[Budget_COGS]]</f>
        <v>15</v>
      </c>
      <c r="R3108" s="5">
        <f>IF(
Table1[[#This Row],[Budget_COGS]]=0,
"",
IF(
Table1[[#This Row],[Budget_COGS]]&gt;0,
(Table1[[#This Row],[Budget_COGS]]-Table1[[#This Row],[COGS]]) / Table1[[#This Row],[Budget_COGS]],
(Table1[[#This Row],[Budget_COGS]]-Table1[[#This Row],[COGS]]) / ABS(Table1[[#This Row],[Budget_COGS]])
)
)</f>
        <v>-0.5</v>
      </c>
      <c r="S3108" s="5" t="str">
        <f>IF(Table1[[#This Row],[COGS _Var]]&gt;=0, "Above Budget", "Below Budget")</f>
        <v>Above Budget</v>
      </c>
      <c r="T3108">
        <f>Table1[[#This Row],[Actual_Sales]]-Table1[[#This Row],[COGS]]</f>
        <v>60</v>
      </c>
      <c r="U3108">
        <v>60</v>
      </c>
      <c r="V3108">
        <f>Table1[[#This Row],[Gross_Margin]]-Table1[[#This Row],[Budget_Margin]]</f>
        <v>0</v>
      </c>
      <c r="W3108" s="5">
        <f>IF(
Table1[[#This Row],[Budget_Margin]]=0,
"",
IF(
Table1[[#This Row],[Budget_Margin]]&gt;0,
(Table1[[#This Row],[Gross_Margin]]-Table1[[#This Row],[Budget_Margin]]) / Table1[[#This Row],[Budget_Margin]],
(Table1[[#This Row],[Gross_Margin]]-Table1[[#This Row],[Budget_Margin]]) / ABS(Table1[[#This Row],[Budget_Margin]])
)
)</f>
        <v>0</v>
      </c>
      <c r="X3108" s="5" t="str">
        <f>IF(Table1[[#This Row],[Margin_Var]]&gt;=0, "Above Budget", "Below Budget")</f>
        <v>Above Budget</v>
      </c>
      <c r="Y3108" s="5">
        <f>IFERROR(Table1[[#This Row],[Gross_Margin]]/Table1[[#This Row],[Actual_Sales]],0)</f>
        <v>0.5714285714285714</v>
      </c>
      <c r="Z3108" s="5">
        <f>Table1[[#This Row],[Actual_Profit]]/Table1[[#This Row],[Actual_Sales]]</f>
        <v>0.18095238095238095</v>
      </c>
      <c r="AA3108">
        <v>41</v>
      </c>
      <c r="AB3108" s="5">
        <f>IFERROR(Table1[[#This Row],[Expenses]]/Table1[[#This Row],[Actual_Sales]],0)</f>
        <v>0.39047619047619048</v>
      </c>
      <c r="AC3108">
        <v>14</v>
      </c>
      <c r="AD3108">
        <v>253</v>
      </c>
      <c r="AE3108" s="5">
        <f>IFERROR(Table1[[#This Row],[Inventory]]/Table1[[#This Row],[Actual_Sales]],0)</f>
        <v>2.4095238095238094</v>
      </c>
    </row>
    <row r="3109" spans="1:31" x14ac:dyDescent="0.25">
      <c r="A3109">
        <v>1286</v>
      </c>
      <c r="B3109">
        <v>435</v>
      </c>
      <c r="C3109">
        <v>12</v>
      </c>
      <c r="D3109" s="2">
        <v>40391</v>
      </c>
      <c r="E3109">
        <v>105</v>
      </c>
      <c r="F3109">
        <v>70</v>
      </c>
      <c r="G3109">
        <f>Table1[[#This Row],[Actual_Sales]]-Table1[[#This Row],[Budget_Sales]]</f>
        <v>35</v>
      </c>
      <c r="H3109" s="5">
        <f>IF(
Table1[[#This Row],[Budget_Sales]]=0,
"",
IF(
Table1[[#This Row],[Budget_Sales]]&gt;0,
(Table1[[#This Row],[Actual_Sales]]-Table1[[#This Row],[Budget_Sales]])/Table1[[#This Row],[Budget_Sales]],
(Table1[[#This Row],[Actual_Sales]]-Table1[[#This Row],[Budget_Sales]])/ABS(Table1[[#This Row],[Budget_Sales]])
)
)</f>
        <v>0.5</v>
      </c>
      <c r="I3109" s="5" t="str">
        <f>IF(Table1[[#This Row],[Sales_Var]]&gt;=0,"Above Budget","Below Budget")</f>
        <v>Above Budget</v>
      </c>
      <c r="J3109">
        <f>Table1[[#This Row],[Actual_Sales]]-(Table1[[#This Row],[COGS]]+Table1[[#This Row],[Expenses]])</f>
        <v>19</v>
      </c>
      <c r="K3109">
        <v>30</v>
      </c>
      <c r="L3109">
        <f>Table1[[#This Row],[Actual_Profit]]-Table1[[#This Row],[Budget_Profit]]</f>
        <v>-11</v>
      </c>
      <c r="M3109" s="5">
        <f>IF(
Table1[[#This Row],[Budget_Profit]]=0,
"",
IF(
Table1[[#This Row],[Budget_Profit]]&gt;0,
(Table1[[#This Row],[Actual_Profit]]-Table1[[#This Row],[Budget_Profit]])/Table1[[#This Row],[Budget_Profit]],
(Table1[[#This Row],[Actual_Profit]]-Table1[[#This Row],[Budget_Profit]])/ABS(Table1[[#This Row],[Budget_Profit]])
)
)</f>
        <v>-0.36666666666666664</v>
      </c>
      <c r="N3109" s="5" t="str">
        <f>IF(Table1[[#This Row],[Profit_Var]]&gt;=0, "Above Budget", "Below Budget")</f>
        <v>Below Budget</v>
      </c>
      <c r="O3109">
        <v>45</v>
      </c>
      <c r="P3109">
        <v>20</v>
      </c>
      <c r="Q3109">
        <f>Table1[[#This Row],[COGS]]-Table1[[#This Row],[Budget_COGS]]</f>
        <v>25</v>
      </c>
      <c r="R3109" s="5">
        <f>IF(
Table1[[#This Row],[Budget_COGS]]=0,
"",
IF(
Table1[[#This Row],[Budget_COGS]]&gt;0,
(Table1[[#This Row],[Budget_COGS]]-Table1[[#This Row],[COGS]]) / Table1[[#This Row],[Budget_COGS]],
(Table1[[#This Row],[Budget_COGS]]-Table1[[#This Row],[COGS]]) / ABS(Table1[[#This Row],[Budget_COGS]])
)
)</f>
        <v>-1.25</v>
      </c>
      <c r="S3109" s="5" t="str">
        <f>IF(Table1[[#This Row],[COGS _Var]]&gt;=0, "Above Budget", "Below Budget")</f>
        <v>Above Budget</v>
      </c>
      <c r="T3109">
        <f>Table1[[#This Row],[Actual_Sales]]-Table1[[#This Row],[COGS]]</f>
        <v>60</v>
      </c>
      <c r="U3109">
        <v>50</v>
      </c>
      <c r="V3109">
        <f>Table1[[#This Row],[Gross_Margin]]-Table1[[#This Row],[Budget_Margin]]</f>
        <v>10</v>
      </c>
      <c r="W3109" s="5">
        <f>IF(
Table1[[#This Row],[Budget_Margin]]=0,
"",
IF(
Table1[[#This Row],[Budget_Margin]]&gt;0,
(Table1[[#This Row],[Gross_Margin]]-Table1[[#This Row],[Budget_Margin]]) / Table1[[#This Row],[Budget_Margin]],
(Table1[[#This Row],[Gross_Margin]]-Table1[[#This Row],[Budget_Margin]]) / ABS(Table1[[#This Row],[Budget_Margin]])
)
)</f>
        <v>0.2</v>
      </c>
      <c r="X3109" s="5" t="str">
        <f>IF(Table1[[#This Row],[Margin_Var]]&gt;=0, "Above Budget", "Below Budget")</f>
        <v>Above Budget</v>
      </c>
      <c r="Y3109" s="5">
        <f>IFERROR(Table1[[#This Row],[Gross_Margin]]/Table1[[#This Row],[Actual_Sales]],0)</f>
        <v>0.5714285714285714</v>
      </c>
      <c r="Z3109" s="5">
        <f>Table1[[#This Row],[Actual_Profit]]/Table1[[#This Row],[Actual_Sales]]</f>
        <v>0.18095238095238095</v>
      </c>
      <c r="AA3109">
        <v>41</v>
      </c>
      <c r="AB3109" s="5">
        <f>IFERROR(Table1[[#This Row],[Expenses]]/Table1[[#This Row],[Actual_Sales]],0)</f>
        <v>0.39047619047619048</v>
      </c>
      <c r="AC3109">
        <v>14</v>
      </c>
      <c r="AD3109">
        <v>253</v>
      </c>
      <c r="AE3109" s="5">
        <f>IFERROR(Table1[[#This Row],[Inventory]]/Table1[[#This Row],[Actual_Sales]],0)</f>
        <v>2.4095238095238094</v>
      </c>
    </row>
    <row r="3110" spans="1:31" x14ac:dyDescent="0.25">
      <c r="A3110">
        <v>2708</v>
      </c>
      <c r="B3110">
        <v>417</v>
      </c>
      <c r="C3110">
        <v>11</v>
      </c>
      <c r="D3110" s="2">
        <v>40634</v>
      </c>
      <c r="E3110">
        <v>94</v>
      </c>
      <c r="F3110">
        <v>70</v>
      </c>
      <c r="G3110">
        <f>Table1[[#This Row],[Actual_Sales]]-Table1[[#This Row],[Budget_Sales]]</f>
        <v>24</v>
      </c>
      <c r="H3110" s="5">
        <f>IF(
Table1[[#This Row],[Budget_Sales]]=0,
"",
IF(
Table1[[#This Row],[Budget_Sales]]&gt;0,
(Table1[[#This Row],[Actual_Sales]]-Table1[[#This Row],[Budget_Sales]])/Table1[[#This Row],[Budget_Sales]],
(Table1[[#This Row],[Actual_Sales]]-Table1[[#This Row],[Budget_Sales]])/ABS(Table1[[#This Row],[Budget_Sales]])
)
)</f>
        <v>0.34285714285714286</v>
      </c>
      <c r="I3110" s="5" t="str">
        <f>IF(Table1[[#This Row],[Sales_Var]]&gt;=0,"Above Budget","Below Budget")</f>
        <v>Above Budget</v>
      </c>
      <c r="J3110">
        <f>Table1[[#This Row],[Actual_Sales]]-(Table1[[#This Row],[COGS]]+Table1[[#This Row],[Expenses]])</f>
        <v>17</v>
      </c>
      <c r="K3110">
        <v>10</v>
      </c>
      <c r="L3110">
        <f>Table1[[#This Row],[Actual_Profit]]-Table1[[#This Row],[Budget_Profit]]</f>
        <v>7</v>
      </c>
      <c r="M3110" s="5">
        <f>IF(
Table1[[#This Row],[Budget_Profit]]=0,
"",
IF(
Table1[[#This Row],[Budget_Profit]]&gt;0,
(Table1[[#This Row],[Actual_Profit]]-Table1[[#This Row],[Budget_Profit]])/Table1[[#This Row],[Budget_Profit]],
(Table1[[#This Row],[Actual_Profit]]-Table1[[#This Row],[Budget_Profit]])/ABS(Table1[[#This Row],[Budget_Profit]])
)
)</f>
        <v>0.7</v>
      </c>
      <c r="N3110" s="5" t="str">
        <f>IF(Table1[[#This Row],[Profit_Var]]&gt;=0, "Above Budget", "Below Budget")</f>
        <v>Above Budget</v>
      </c>
      <c r="O3110">
        <v>37</v>
      </c>
      <c r="P3110">
        <v>30</v>
      </c>
      <c r="Q3110">
        <f>Table1[[#This Row],[COGS]]-Table1[[#This Row],[Budget_COGS]]</f>
        <v>7</v>
      </c>
      <c r="R3110" s="5">
        <f>IF(
Table1[[#This Row],[Budget_COGS]]=0,
"",
IF(
Table1[[#This Row],[Budget_COGS]]&gt;0,
(Table1[[#This Row],[Budget_COGS]]-Table1[[#This Row],[COGS]]) / Table1[[#This Row],[Budget_COGS]],
(Table1[[#This Row],[Budget_COGS]]-Table1[[#This Row],[COGS]]) / ABS(Table1[[#This Row],[Budget_COGS]])
)
)</f>
        <v>-0.23333333333333334</v>
      </c>
      <c r="S3110" s="5" t="str">
        <f>IF(Table1[[#This Row],[COGS _Var]]&gt;=0, "Above Budget", "Below Budget")</f>
        <v>Above Budget</v>
      </c>
      <c r="T3110">
        <f>Table1[[#This Row],[Actual_Sales]]-Table1[[#This Row],[COGS]]</f>
        <v>57</v>
      </c>
      <c r="U3110">
        <v>40</v>
      </c>
      <c r="V3110">
        <f>Table1[[#This Row],[Gross_Margin]]-Table1[[#This Row],[Budget_Margin]]</f>
        <v>17</v>
      </c>
      <c r="W3110" s="5">
        <f>IF(
Table1[[#This Row],[Budget_Margin]]=0,
"",
IF(
Table1[[#This Row],[Budget_Margin]]&gt;0,
(Table1[[#This Row],[Gross_Margin]]-Table1[[#This Row],[Budget_Margin]]) / Table1[[#This Row],[Budget_Margin]],
(Table1[[#This Row],[Gross_Margin]]-Table1[[#This Row],[Budget_Margin]]) / ABS(Table1[[#This Row],[Budget_Margin]])
)
)</f>
        <v>0.42499999999999999</v>
      </c>
      <c r="X3110" s="5" t="str">
        <f>IF(Table1[[#This Row],[Margin_Var]]&gt;=0, "Above Budget", "Below Budget")</f>
        <v>Above Budget</v>
      </c>
      <c r="Y3110" s="5">
        <f>IFERROR(Table1[[#This Row],[Gross_Margin]]/Table1[[#This Row],[Actual_Sales]],0)</f>
        <v>0.6063829787234043</v>
      </c>
      <c r="Z3110" s="5">
        <f>Table1[[#This Row],[Actual_Profit]]/Table1[[#This Row],[Actual_Sales]]</f>
        <v>0.18085106382978725</v>
      </c>
      <c r="AA3110">
        <v>40</v>
      </c>
      <c r="AB3110" s="5">
        <f>IFERROR(Table1[[#This Row],[Expenses]]/Table1[[#This Row],[Actual_Sales]],0)</f>
        <v>0.42553191489361702</v>
      </c>
      <c r="AC3110">
        <v>12</v>
      </c>
      <c r="AD3110">
        <v>195</v>
      </c>
      <c r="AE3110" s="5">
        <f>IFERROR(Table1[[#This Row],[Inventory]]/Table1[[#This Row],[Actual_Sales]],0)</f>
        <v>2.0744680851063828</v>
      </c>
    </row>
    <row r="3111" spans="1:31" x14ac:dyDescent="0.25">
      <c r="A3111">
        <v>2797</v>
      </c>
      <c r="B3111">
        <v>801</v>
      </c>
      <c r="C3111">
        <v>12</v>
      </c>
      <c r="D3111" s="2">
        <v>40634</v>
      </c>
      <c r="E3111">
        <v>94</v>
      </c>
      <c r="F3111">
        <v>50</v>
      </c>
      <c r="G3111">
        <f>Table1[[#This Row],[Actual_Sales]]-Table1[[#This Row],[Budget_Sales]]</f>
        <v>44</v>
      </c>
      <c r="H3111" s="5">
        <f>IF(
Table1[[#This Row],[Budget_Sales]]=0,
"",
IF(
Table1[[#This Row],[Budget_Sales]]&gt;0,
(Table1[[#This Row],[Actual_Sales]]-Table1[[#This Row],[Budget_Sales]])/Table1[[#This Row],[Budget_Sales]],
(Table1[[#This Row],[Actual_Sales]]-Table1[[#This Row],[Budget_Sales]])/ABS(Table1[[#This Row],[Budget_Sales]])
)
)</f>
        <v>0.88</v>
      </c>
      <c r="I3111" s="5" t="str">
        <f>IF(Table1[[#This Row],[Sales_Var]]&gt;=0,"Above Budget","Below Budget")</f>
        <v>Above Budget</v>
      </c>
      <c r="J3111">
        <f>Table1[[#This Row],[Actual_Sales]]-(Table1[[#This Row],[COGS]]+Table1[[#This Row],[Expenses]])</f>
        <v>17</v>
      </c>
      <c r="K3111">
        <v>10</v>
      </c>
      <c r="L3111">
        <f>Table1[[#This Row],[Actual_Profit]]-Table1[[#This Row],[Budget_Profit]]</f>
        <v>7</v>
      </c>
      <c r="M3111" s="5">
        <f>IF(
Table1[[#This Row],[Budget_Profit]]=0,
"",
IF(
Table1[[#This Row],[Budget_Profit]]&gt;0,
(Table1[[#This Row],[Actual_Profit]]-Table1[[#This Row],[Budget_Profit]])/Table1[[#This Row],[Budget_Profit]],
(Table1[[#This Row],[Actual_Profit]]-Table1[[#This Row],[Budget_Profit]])/ABS(Table1[[#This Row],[Budget_Profit]])
)
)</f>
        <v>0.7</v>
      </c>
      <c r="N3111" s="5" t="str">
        <f>IF(Table1[[#This Row],[Profit_Var]]&gt;=0, "Above Budget", "Below Budget")</f>
        <v>Above Budget</v>
      </c>
      <c r="O3111">
        <v>37</v>
      </c>
      <c r="P3111">
        <v>20</v>
      </c>
      <c r="Q3111">
        <f>Table1[[#This Row],[COGS]]-Table1[[#This Row],[Budget_COGS]]</f>
        <v>17</v>
      </c>
      <c r="R3111" s="5">
        <f>IF(
Table1[[#This Row],[Budget_COGS]]=0,
"",
IF(
Table1[[#This Row],[Budget_COGS]]&gt;0,
(Table1[[#This Row],[Budget_COGS]]-Table1[[#This Row],[COGS]]) / Table1[[#This Row],[Budget_COGS]],
(Table1[[#This Row],[Budget_COGS]]-Table1[[#This Row],[COGS]]) / ABS(Table1[[#This Row],[Budget_COGS]])
)
)</f>
        <v>-0.85</v>
      </c>
      <c r="S3111" s="5" t="str">
        <f>IF(Table1[[#This Row],[COGS _Var]]&gt;=0, "Above Budget", "Below Budget")</f>
        <v>Above Budget</v>
      </c>
      <c r="T3111">
        <f>Table1[[#This Row],[Actual_Sales]]-Table1[[#This Row],[COGS]]</f>
        <v>57</v>
      </c>
      <c r="U3111">
        <v>30</v>
      </c>
      <c r="V3111">
        <f>Table1[[#This Row],[Gross_Margin]]-Table1[[#This Row],[Budget_Margin]]</f>
        <v>27</v>
      </c>
      <c r="W3111" s="5">
        <f>IF(
Table1[[#This Row],[Budget_Margin]]=0,
"",
IF(
Table1[[#This Row],[Budget_Margin]]&gt;0,
(Table1[[#This Row],[Gross_Margin]]-Table1[[#This Row],[Budget_Margin]]) / Table1[[#This Row],[Budget_Margin]],
(Table1[[#This Row],[Gross_Margin]]-Table1[[#This Row],[Budget_Margin]]) / ABS(Table1[[#This Row],[Budget_Margin]])
)
)</f>
        <v>0.9</v>
      </c>
      <c r="X3111" s="5" t="str">
        <f>IF(Table1[[#This Row],[Margin_Var]]&gt;=0, "Above Budget", "Below Budget")</f>
        <v>Above Budget</v>
      </c>
      <c r="Y3111" s="5">
        <f>IFERROR(Table1[[#This Row],[Gross_Margin]]/Table1[[#This Row],[Actual_Sales]],0)</f>
        <v>0.6063829787234043</v>
      </c>
      <c r="Z3111" s="5">
        <f>Table1[[#This Row],[Actual_Profit]]/Table1[[#This Row],[Actual_Sales]]</f>
        <v>0.18085106382978725</v>
      </c>
      <c r="AA3111">
        <v>40</v>
      </c>
      <c r="AB3111" s="5">
        <f>IFERROR(Table1[[#This Row],[Expenses]]/Table1[[#This Row],[Actual_Sales]],0)</f>
        <v>0.42553191489361702</v>
      </c>
      <c r="AC3111">
        <v>12</v>
      </c>
      <c r="AD3111">
        <v>195</v>
      </c>
      <c r="AE3111" s="5">
        <f>IFERROR(Table1[[#This Row],[Inventory]]/Table1[[#This Row],[Actual_Sales]],0)</f>
        <v>2.0744680851063828</v>
      </c>
    </row>
    <row r="3112" spans="1:31" x14ac:dyDescent="0.25">
      <c r="A3112">
        <v>3390</v>
      </c>
      <c r="B3112">
        <v>319</v>
      </c>
      <c r="C3112">
        <v>2</v>
      </c>
      <c r="D3112" s="2">
        <v>40756</v>
      </c>
      <c r="E3112">
        <v>89</v>
      </c>
      <c r="F3112">
        <v>90</v>
      </c>
      <c r="G3112">
        <f>Table1[[#This Row],[Actual_Sales]]-Table1[[#This Row],[Budget_Sales]]</f>
        <v>-1</v>
      </c>
      <c r="H3112" s="5">
        <f>IF(
Table1[[#This Row],[Budget_Sales]]=0,
"",
IF(
Table1[[#This Row],[Budget_Sales]]&gt;0,
(Table1[[#This Row],[Actual_Sales]]-Table1[[#This Row],[Budget_Sales]])/Table1[[#This Row],[Budget_Sales]],
(Table1[[#This Row],[Actual_Sales]]-Table1[[#This Row],[Budget_Sales]])/ABS(Table1[[#This Row],[Budget_Sales]])
)
)</f>
        <v>-1.1111111111111112E-2</v>
      </c>
      <c r="I3112" s="5" t="str">
        <f>IF(Table1[[#This Row],[Sales_Var]]&gt;=0,"Above Budget","Below Budget")</f>
        <v>Below Budget</v>
      </c>
      <c r="J3112">
        <f>Table1[[#This Row],[Actual_Sales]]-(Table1[[#This Row],[COGS]]+Table1[[#This Row],[Expenses]])</f>
        <v>16</v>
      </c>
      <c r="K3112">
        <v>20</v>
      </c>
      <c r="L3112">
        <f>Table1[[#This Row],[Actual_Profit]]-Table1[[#This Row],[Budget_Profit]]</f>
        <v>-4</v>
      </c>
      <c r="M3112" s="5">
        <f>IF(
Table1[[#This Row],[Budget_Profit]]=0,
"",
IF(
Table1[[#This Row],[Budget_Profit]]&gt;0,
(Table1[[#This Row],[Actual_Profit]]-Table1[[#This Row],[Budget_Profit]])/Table1[[#This Row],[Budget_Profit]],
(Table1[[#This Row],[Actual_Profit]]-Table1[[#This Row],[Budget_Profit]])/ABS(Table1[[#This Row],[Budget_Profit]])
)
)</f>
        <v>-0.2</v>
      </c>
      <c r="N3112" s="5" t="str">
        <f>IF(Table1[[#This Row],[Profit_Var]]&gt;=0, "Above Budget", "Below Budget")</f>
        <v>Below Budget</v>
      </c>
      <c r="O3112">
        <v>41</v>
      </c>
      <c r="P3112">
        <v>40</v>
      </c>
      <c r="Q3112">
        <f>Table1[[#This Row],[COGS]]-Table1[[#This Row],[Budget_COGS]]</f>
        <v>1</v>
      </c>
      <c r="R3112" s="5">
        <f>IF(
Table1[[#This Row],[Budget_COGS]]=0,
"",
IF(
Table1[[#This Row],[Budget_COGS]]&gt;0,
(Table1[[#This Row],[Budget_COGS]]-Table1[[#This Row],[COGS]]) / Table1[[#This Row],[Budget_COGS]],
(Table1[[#This Row],[Budget_COGS]]-Table1[[#This Row],[COGS]]) / ABS(Table1[[#This Row],[Budget_COGS]])
)
)</f>
        <v>-2.5000000000000001E-2</v>
      </c>
      <c r="S3112" s="5" t="str">
        <f>IF(Table1[[#This Row],[COGS _Var]]&gt;=0, "Above Budget", "Below Budget")</f>
        <v>Above Budget</v>
      </c>
      <c r="T3112">
        <f>Table1[[#This Row],[Actual_Sales]]-Table1[[#This Row],[COGS]]</f>
        <v>48</v>
      </c>
      <c r="U3112">
        <v>50</v>
      </c>
      <c r="V3112">
        <f>Table1[[#This Row],[Gross_Margin]]-Table1[[#This Row],[Budget_Margin]]</f>
        <v>-2</v>
      </c>
      <c r="W3112" s="5">
        <f>IF(
Table1[[#This Row],[Budget_Margin]]=0,
"",
IF(
Table1[[#This Row],[Budget_Margin]]&gt;0,
(Table1[[#This Row],[Gross_Margin]]-Table1[[#This Row],[Budget_Margin]]) / Table1[[#This Row],[Budget_Margin]],
(Table1[[#This Row],[Gross_Margin]]-Table1[[#This Row],[Budget_Margin]]) / ABS(Table1[[#This Row],[Budget_Margin]])
)
)</f>
        <v>-0.04</v>
      </c>
      <c r="X3112" s="5" t="str">
        <f>IF(Table1[[#This Row],[Margin_Var]]&gt;=0, "Above Budget", "Below Budget")</f>
        <v>Below Budget</v>
      </c>
      <c r="Y3112" s="5">
        <f>IFERROR(Table1[[#This Row],[Gross_Margin]]/Table1[[#This Row],[Actual_Sales]],0)</f>
        <v>0.5393258426966292</v>
      </c>
      <c r="Z3112" s="5">
        <f>Table1[[#This Row],[Actual_Profit]]/Table1[[#This Row],[Actual_Sales]]</f>
        <v>0.1797752808988764</v>
      </c>
      <c r="AA3112">
        <v>32</v>
      </c>
      <c r="AB3112" s="5">
        <f>IFERROR(Table1[[#This Row],[Expenses]]/Table1[[#This Row],[Actual_Sales]],0)</f>
        <v>0.3595505617977528</v>
      </c>
      <c r="AC3112">
        <v>12</v>
      </c>
      <c r="AD3112">
        <v>1007</v>
      </c>
      <c r="AE3112" s="5">
        <f>IFERROR(Table1[[#This Row],[Inventory]]/Table1[[#This Row],[Actual_Sales]],0)</f>
        <v>11.314606741573034</v>
      </c>
    </row>
    <row r="3113" spans="1:31" x14ac:dyDescent="0.25">
      <c r="A3113">
        <v>3429</v>
      </c>
      <c r="B3113">
        <v>505</v>
      </c>
      <c r="C3113">
        <v>9</v>
      </c>
      <c r="D3113" s="2">
        <v>40756</v>
      </c>
      <c r="E3113">
        <v>89</v>
      </c>
      <c r="F3113">
        <v>80</v>
      </c>
      <c r="G3113">
        <f>Table1[[#This Row],[Actual_Sales]]-Table1[[#This Row],[Budget_Sales]]</f>
        <v>9</v>
      </c>
      <c r="H3113" s="5">
        <f>IF(
Table1[[#This Row],[Budget_Sales]]=0,
"",
IF(
Table1[[#This Row],[Budget_Sales]]&gt;0,
(Table1[[#This Row],[Actual_Sales]]-Table1[[#This Row],[Budget_Sales]])/Table1[[#This Row],[Budget_Sales]],
(Table1[[#This Row],[Actual_Sales]]-Table1[[#This Row],[Budget_Sales]])/ABS(Table1[[#This Row],[Budget_Sales]])
)
)</f>
        <v>0.1125</v>
      </c>
      <c r="I3113" s="5" t="str">
        <f>IF(Table1[[#This Row],[Sales_Var]]&gt;=0,"Above Budget","Below Budget")</f>
        <v>Above Budget</v>
      </c>
      <c r="J3113">
        <f>Table1[[#This Row],[Actual_Sales]]-(Table1[[#This Row],[COGS]]+Table1[[#This Row],[Expenses]])</f>
        <v>16</v>
      </c>
      <c r="K3113">
        <v>20</v>
      </c>
      <c r="L3113">
        <f>Table1[[#This Row],[Actual_Profit]]-Table1[[#This Row],[Budget_Profit]]</f>
        <v>-4</v>
      </c>
      <c r="M3113" s="5">
        <f>IF(
Table1[[#This Row],[Budget_Profit]]=0,
"",
IF(
Table1[[#This Row],[Budget_Profit]]&gt;0,
(Table1[[#This Row],[Actual_Profit]]-Table1[[#This Row],[Budget_Profit]])/Table1[[#This Row],[Budget_Profit]],
(Table1[[#This Row],[Actual_Profit]]-Table1[[#This Row],[Budget_Profit]])/ABS(Table1[[#This Row],[Budget_Profit]])
)
)</f>
        <v>-0.2</v>
      </c>
      <c r="N3113" s="5" t="str">
        <f>IF(Table1[[#This Row],[Profit_Var]]&gt;=0, "Above Budget", "Below Budget")</f>
        <v>Below Budget</v>
      </c>
      <c r="O3113">
        <v>41</v>
      </c>
      <c r="P3113">
        <v>30</v>
      </c>
      <c r="Q3113">
        <f>Table1[[#This Row],[COGS]]-Table1[[#This Row],[Budget_COGS]]</f>
        <v>11</v>
      </c>
      <c r="R3113" s="5">
        <f>IF(
Table1[[#This Row],[Budget_COGS]]=0,
"",
IF(
Table1[[#This Row],[Budget_COGS]]&gt;0,
(Table1[[#This Row],[Budget_COGS]]-Table1[[#This Row],[COGS]]) / Table1[[#This Row],[Budget_COGS]],
(Table1[[#This Row],[Budget_COGS]]-Table1[[#This Row],[COGS]]) / ABS(Table1[[#This Row],[Budget_COGS]])
)
)</f>
        <v>-0.36666666666666664</v>
      </c>
      <c r="S3113" s="5" t="str">
        <f>IF(Table1[[#This Row],[COGS _Var]]&gt;=0, "Above Budget", "Below Budget")</f>
        <v>Above Budget</v>
      </c>
      <c r="T3113">
        <f>Table1[[#This Row],[Actual_Sales]]-Table1[[#This Row],[COGS]]</f>
        <v>48</v>
      </c>
      <c r="U3113">
        <v>50</v>
      </c>
      <c r="V3113">
        <f>Table1[[#This Row],[Gross_Margin]]-Table1[[#This Row],[Budget_Margin]]</f>
        <v>-2</v>
      </c>
      <c r="W3113" s="5">
        <f>IF(
Table1[[#This Row],[Budget_Margin]]=0,
"",
IF(
Table1[[#This Row],[Budget_Margin]]&gt;0,
(Table1[[#This Row],[Gross_Margin]]-Table1[[#This Row],[Budget_Margin]]) / Table1[[#This Row],[Budget_Margin]],
(Table1[[#This Row],[Gross_Margin]]-Table1[[#This Row],[Budget_Margin]]) / ABS(Table1[[#This Row],[Budget_Margin]])
)
)</f>
        <v>-0.04</v>
      </c>
      <c r="X3113" s="5" t="str">
        <f>IF(Table1[[#This Row],[Margin_Var]]&gt;=0, "Above Budget", "Below Budget")</f>
        <v>Below Budget</v>
      </c>
      <c r="Y3113" s="5">
        <f>IFERROR(Table1[[#This Row],[Gross_Margin]]/Table1[[#This Row],[Actual_Sales]],0)</f>
        <v>0.5393258426966292</v>
      </c>
      <c r="Z3113" s="5">
        <f>Table1[[#This Row],[Actual_Profit]]/Table1[[#This Row],[Actual_Sales]]</f>
        <v>0.1797752808988764</v>
      </c>
      <c r="AA3113">
        <v>32</v>
      </c>
      <c r="AB3113" s="5">
        <f>IFERROR(Table1[[#This Row],[Expenses]]/Table1[[#This Row],[Actual_Sales]],0)</f>
        <v>0.3595505617977528</v>
      </c>
      <c r="AC3113">
        <v>12</v>
      </c>
      <c r="AD3113">
        <v>1007</v>
      </c>
      <c r="AE3113" s="5">
        <f>IFERROR(Table1[[#This Row],[Inventory]]/Table1[[#This Row],[Actual_Sales]],0)</f>
        <v>11.314606741573034</v>
      </c>
    </row>
    <row r="3114" spans="1:31" x14ac:dyDescent="0.25">
      <c r="A3114">
        <v>2234</v>
      </c>
      <c r="B3114">
        <v>608</v>
      </c>
      <c r="C3114">
        <v>1</v>
      </c>
      <c r="D3114" s="2">
        <v>40544</v>
      </c>
      <c r="E3114">
        <v>134</v>
      </c>
      <c r="F3114">
        <v>120</v>
      </c>
      <c r="G3114">
        <f>Table1[[#This Row],[Actual_Sales]]-Table1[[#This Row],[Budget_Sales]]</f>
        <v>14</v>
      </c>
      <c r="H3114" s="5">
        <f>IF(
Table1[[#This Row],[Budget_Sales]]=0,
"",
IF(
Table1[[#This Row],[Budget_Sales]]&gt;0,
(Table1[[#This Row],[Actual_Sales]]-Table1[[#This Row],[Budget_Sales]])/Table1[[#This Row],[Budget_Sales]],
(Table1[[#This Row],[Actual_Sales]]-Table1[[#This Row],[Budget_Sales]])/ABS(Table1[[#This Row],[Budget_Sales]])
)
)</f>
        <v>0.11666666666666667</v>
      </c>
      <c r="I3114" s="5" t="str">
        <f>IF(Table1[[#This Row],[Sales_Var]]&gt;=0,"Above Budget","Below Budget")</f>
        <v>Above Budget</v>
      </c>
      <c r="J3114">
        <f>Table1[[#This Row],[Actual_Sales]]-(Table1[[#This Row],[COGS]]+Table1[[#This Row],[Expenses]])</f>
        <v>24</v>
      </c>
      <c r="K3114">
        <v>30</v>
      </c>
      <c r="L3114">
        <f>Table1[[#This Row],[Actual_Profit]]-Table1[[#This Row],[Budget_Profit]]</f>
        <v>-6</v>
      </c>
      <c r="M3114" s="5">
        <f>IF(
Table1[[#This Row],[Budget_Profit]]=0,
"",
IF(
Table1[[#This Row],[Budget_Profit]]&gt;0,
(Table1[[#This Row],[Actual_Profit]]-Table1[[#This Row],[Budget_Profit]])/Table1[[#This Row],[Budget_Profit]],
(Table1[[#This Row],[Actual_Profit]]-Table1[[#This Row],[Budget_Profit]])/ABS(Table1[[#This Row],[Budget_Profit]])
)
)</f>
        <v>-0.2</v>
      </c>
      <c r="N3114" s="5" t="str">
        <f>IF(Table1[[#This Row],[Profit_Var]]&gt;=0, "Above Budget", "Below Budget")</f>
        <v>Below Budget</v>
      </c>
      <c r="O3114">
        <v>54</v>
      </c>
      <c r="P3114">
        <v>50</v>
      </c>
      <c r="Q3114">
        <f>Table1[[#This Row],[COGS]]-Table1[[#This Row],[Budget_COGS]]</f>
        <v>4</v>
      </c>
      <c r="R3114" s="5">
        <f>IF(
Table1[[#This Row],[Budget_COGS]]=0,
"",
IF(
Table1[[#This Row],[Budget_COGS]]&gt;0,
(Table1[[#This Row],[Budget_COGS]]-Table1[[#This Row],[COGS]]) / Table1[[#This Row],[Budget_COGS]],
(Table1[[#This Row],[Budget_COGS]]-Table1[[#This Row],[COGS]]) / ABS(Table1[[#This Row],[Budget_COGS]])
)
)</f>
        <v>-0.08</v>
      </c>
      <c r="S3114" s="5" t="str">
        <f>IF(Table1[[#This Row],[COGS _Var]]&gt;=0, "Above Budget", "Below Budget")</f>
        <v>Above Budget</v>
      </c>
      <c r="T3114">
        <f>Table1[[#This Row],[Actual_Sales]]-Table1[[#This Row],[COGS]]</f>
        <v>80</v>
      </c>
      <c r="U3114">
        <v>70</v>
      </c>
      <c r="V3114">
        <f>Table1[[#This Row],[Gross_Margin]]-Table1[[#This Row],[Budget_Margin]]</f>
        <v>10</v>
      </c>
      <c r="W3114" s="5">
        <f>IF(
Table1[[#This Row],[Budget_Margin]]=0,
"",
IF(
Table1[[#This Row],[Budget_Margin]]&gt;0,
(Table1[[#This Row],[Gross_Margin]]-Table1[[#This Row],[Budget_Margin]]) / Table1[[#This Row],[Budget_Margin]],
(Table1[[#This Row],[Gross_Margin]]-Table1[[#This Row],[Budget_Margin]]) / ABS(Table1[[#This Row],[Budget_Margin]])
)
)</f>
        <v>0.14285714285714285</v>
      </c>
      <c r="X3114" s="5" t="str">
        <f>IF(Table1[[#This Row],[Margin_Var]]&gt;=0, "Above Budget", "Below Budget")</f>
        <v>Above Budget</v>
      </c>
      <c r="Y3114" s="5">
        <f>IFERROR(Table1[[#This Row],[Gross_Margin]]/Table1[[#This Row],[Actual_Sales]],0)</f>
        <v>0.59701492537313428</v>
      </c>
      <c r="Z3114" s="5">
        <f>Table1[[#This Row],[Actual_Profit]]/Table1[[#This Row],[Actual_Sales]]</f>
        <v>0.17910447761194029</v>
      </c>
      <c r="AA3114">
        <v>56</v>
      </c>
      <c r="AB3114" s="5">
        <f>IFERROR(Table1[[#This Row],[Expenses]]/Table1[[#This Row],[Actual_Sales]],0)</f>
        <v>0.41791044776119401</v>
      </c>
      <c r="AC3114">
        <v>20</v>
      </c>
      <c r="AD3114">
        <v>312</v>
      </c>
      <c r="AE3114" s="5">
        <f>IFERROR(Table1[[#This Row],[Inventory]]/Table1[[#This Row],[Actual_Sales]],0)</f>
        <v>2.3283582089552239</v>
      </c>
    </row>
    <row r="3115" spans="1:31" x14ac:dyDescent="0.25">
      <c r="A3115">
        <v>2128</v>
      </c>
      <c r="B3115">
        <v>206</v>
      </c>
      <c r="C3115">
        <v>5</v>
      </c>
      <c r="D3115" s="2">
        <v>40544</v>
      </c>
      <c r="E3115">
        <v>134</v>
      </c>
      <c r="F3115">
        <v>110</v>
      </c>
      <c r="G3115">
        <f>Table1[[#This Row],[Actual_Sales]]-Table1[[#This Row],[Budget_Sales]]</f>
        <v>24</v>
      </c>
      <c r="H3115" s="5">
        <f>IF(
Table1[[#This Row],[Budget_Sales]]=0,
"",
IF(
Table1[[#This Row],[Budget_Sales]]&gt;0,
(Table1[[#This Row],[Actual_Sales]]-Table1[[#This Row],[Budget_Sales]])/Table1[[#This Row],[Budget_Sales]],
(Table1[[#This Row],[Actual_Sales]]-Table1[[#This Row],[Budget_Sales]])/ABS(Table1[[#This Row],[Budget_Sales]])
)
)</f>
        <v>0.21818181818181817</v>
      </c>
      <c r="I3115" s="5" t="str">
        <f>IF(Table1[[#This Row],[Sales_Var]]&gt;=0,"Above Budget","Below Budget")</f>
        <v>Above Budget</v>
      </c>
      <c r="J3115">
        <f>Table1[[#This Row],[Actual_Sales]]-(Table1[[#This Row],[COGS]]+Table1[[#This Row],[Expenses]])</f>
        <v>24</v>
      </c>
      <c r="K3115">
        <v>20</v>
      </c>
      <c r="L3115">
        <f>Table1[[#This Row],[Actual_Profit]]-Table1[[#This Row],[Budget_Profit]]</f>
        <v>4</v>
      </c>
      <c r="M3115" s="5">
        <f>IF(
Table1[[#This Row],[Budget_Profit]]=0,
"",
IF(
Table1[[#This Row],[Budget_Profit]]&gt;0,
(Table1[[#This Row],[Actual_Profit]]-Table1[[#This Row],[Budget_Profit]])/Table1[[#This Row],[Budget_Profit]],
(Table1[[#This Row],[Actual_Profit]]-Table1[[#This Row],[Budget_Profit]])/ABS(Table1[[#This Row],[Budget_Profit]])
)
)</f>
        <v>0.2</v>
      </c>
      <c r="N3115" s="5" t="str">
        <f>IF(Table1[[#This Row],[Profit_Var]]&gt;=0, "Above Budget", "Below Budget")</f>
        <v>Above Budget</v>
      </c>
      <c r="O3115">
        <v>54</v>
      </c>
      <c r="P3115">
        <v>50</v>
      </c>
      <c r="Q3115">
        <f>Table1[[#This Row],[COGS]]-Table1[[#This Row],[Budget_COGS]]</f>
        <v>4</v>
      </c>
      <c r="R3115" s="5">
        <f>IF(
Table1[[#This Row],[Budget_COGS]]=0,
"",
IF(
Table1[[#This Row],[Budget_COGS]]&gt;0,
(Table1[[#This Row],[Budget_COGS]]-Table1[[#This Row],[COGS]]) / Table1[[#This Row],[Budget_COGS]],
(Table1[[#This Row],[Budget_COGS]]-Table1[[#This Row],[COGS]]) / ABS(Table1[[#This Row],[Budget_COGS]])
)
)</f>
        <v>-0.08</v>
      </c>
      <c r="S3115" s="5" t="str">
        <f>IF(Table1[[#This Row],[COGS _Var]]&gt;=0, "Above Budget", "Below Budget")</f>
        <v>Above Budget</v>
      </c>
      <c r="T3115">
        <f>Table1[[#This Row],[Actual_Sales]]-Table1[[#This Row],[COGS]]</f>
        <v>80</v>
      </c>
      <c r="U3115">
        <v>60</v>
      </c>
      <c r="V3115">
        <f>Table1[[#This Row],[Gross_Margin]]-Table1[[#This Row],[Budget_Margin]]</f>
        <v>20</v>
      </c>
      <c r="W3115" s="5">
        <f>IF(
Table1[[#This Row],[Budget_Margin]]=0,
"",
IF(
Table1[[#This Row],[Budget_Margin]]&gt;0,
(Table1[[#This Row],[Gross_Margin]]-Table1[[#This Row],[Budget_Margin]]) / Table1[[#This Row],[Budget_Margin]],
(Table1[[#This Row],[Gross_Margin]]-Table1[[#This Row],[Budget_Margin]]) / ABS(Table1[[#This Row],[Budget_Margin]])
)
)</f>
        <v>0.33333333333333331</v>
      </c>
      <c r="X3115" s="5" t="str">
        <f>IF(Table1[[#This Row],[Margin_Var]]&gt;=0, "Above Budget", "Below Budget")</f>
        <v>Above Budget</v>
      </c>
      <c r="Y3115" s="5">
        <f>IFERROR(Table1[[#This Row],[Gross_Margin]]/Table1[[#This Row],[Actual_Sales]],0)</f>
        <v>0.59701492537313428</v>
      </c>
      <c r="Z3115" s="5">
        <f>Table1[[#This Row],[Actual_Profit]]/Table1[[#This Row],[Actual_Sales]]</f>
        <v>0.17910447761194029</v>
      </c>
      <c r="AA3115">
        <v>56</v>
      </c>
      <c r="AB3115" s="5">
        <f>IFERROR(Table1[[#This Row],[Expenses]]/Table1[[#This Row],[Actual_Sales]],0)</f>
        <v>0.41791044776119401</v>
      </c>
      <c r="AC3115">
        <v>20</v>
      </c>
      <c r="AD3115">
        <v>312</v>
      </c>
      <c r="AE3115" s="5">
        <f>IFERROR(Table1[[#This Row],[Inventory]]/Table1[[#This Row],[Actual_Sales]],0)</f>
        <v>2.3283582089552239</v>
      </c>
    </row>
    <row r="3116" spans="1:31" x14ac:dyDescent="0.25">
      <c r="A3116">
        <v>2292</v>
      </c>
      <c r="B3116">
        <v>918</v>
      </c>
      <c r="C3116">
        <v>8</v>
      </c>
      <c r="D3116" s="2">
        <v>40544</v>
      </c>
      <c r="E3116">
        <v>134</v>
      </c>
      <c r="F3116">
        <v>110</v>
      </c>
      <c r="G3116">
        <f>Table1[[#This Row],[Actual_Sales]]-Table1[[#This Row],[Budget_Sales]]</f>
        <v>24</v>
      </c>
      <c r="H3116" s="5">
        <f>IF(
Table1[[#This Row],[Budget_Sales]]=0,
"",
IF(
Table1[[#This Row],[Budget_Sales]]&gt;0,
(Table1[[#This Row],[Actual_Sales]]-Table1[[#This Row],[Budget_Sales]])/Table1[[#This Row],[Budget_Sales]],
(Table1[[#This Row],[Actual_Sales]]-Table1[[#This Row],[Budget_Sales]])/ABS(Table1[[#This Row],[Budget_Sales]])
)
)</f>
        <v>0.21818181818181817</v>
      </c>
      <c r="I3116" s="5" t="str">
        <f>IF(Table1[[#This Row],[Sales_Var]]&gt;=0,"Above Budget","Below Budget")</f>
        <v>Above Budget</v>
      </c>
      <c r="J3116">
        <f>Table1[[#This Row],[Actual_Sales]]-(Table1[[#This Row],[COGS]]+Table1[[#This Row],[Expenses]])</f>
        <v>24</v>
      </c>
      <c r="K3116">
        <v>20</v>
      </c>
      <c r="L3116">
        <f>Table1[[#This Row],[Actual_Profit]]-Table1[[#This Row],[Budget_Profit]]</f>
        <v>4</v>
      </c>
      <c r="M3116" s="5">
        <f>IF(
Table1[[#This Row],[Budget_Profit]]=0,
"",
IF(
Table1[[#This Row],[Budget_Profit]]&gt;0,
(Table1[[#This Row],[Actual_Profit]]-Table1[[#This Row],[Budget_Profit]])/Table1[[#This Row],[Budget_Profit]],
(Table1[[#This Row],[Actual_Profit]]-Table1[[#This Row],[Budget_Profit]])/ABS(Table1[[#This Row],[Budget_Profit]])
)
)</f>
        <v>0.2</v>
      </c>
      <c r="N3116" s="5" t="str">
        <f>IF(Table1[[#This Row],[Profit_Var]]&gt;=0, "Above Budget", "Below Budget")</f>
        <v>Above Budget</v>
      </c>
      <c r="O3116">
        <v>54</v>
      </c>
      <c r="P3116">
        <v>50</v>
      </c>
      <c r="Q3116">
        <f>Table1[[#This Row],[COGS]]-Table1[[#This Row],[Budget_COGS]]</f>
        <v>4</v>
      </c>
      <c r="R3116" s="5">
        <f>IF(
Table1[[#This Row],[Budget_COGS]]=0,
"",
IF(
Table1[[#This Row],[Budget_COGS]]&gt;0,
(Table1[[#This Row],[Budget_COGS]]-Table1[[#This Row],[COGS]]) / Table1[[#This Row],[Budget_COGS]],
(Table1[[#This Row],[Budget_COGS]]-Table1[[#This Row],[COGS]]) / ABS(Table1[[#This Row],[Budget_COGS]])
)
)</f>
        <v>-0.08</v>
      </c>
      <c r="S3116" s="5" t="str">
        <f>IF(Table1[[#This Row],[COGS _Var]]&gt;=0, "Above Budget", "Below Budget")</f>
        <v>Above Budget</v>
      </c>
      <c r="T3116">
        <f>Table1[[#This Row],[Actual_Sales]]-Table1[[#This Row],[COGS]]</f>
        <v>80</v>
      </c>
      <c r="U3116">
        <v>60</v>
      </c>
      <c r="V3116">
        <f>Table1[[#This Row],[Gross_Margin]]-Table1[[#This Row],[Budget_Margin]]</f>
        <v>20</v>
      </c>
      <c r="W3116" s="5">
        <f>IF(
Table1[[#This Row],[Budget_Margin]]=0,
"",
IF(
Table1[[#This Row],[Budget_Margin]]&gt;0,
(Table1[[#This Row],[Gross_Margin]]-Table1[[#This Row],[Budget_Margin]]) / Table1[[#This Row],[Budget_Margin]],
(Table1[[#This Row],[Gross_Margin]]-Table1[[#This Row],[Budget_Margin]]) / ABS(Table1[[#This Row],[Budget_Margin]])
)
)</f>
        <v>0.33333333333333331</v>
      </c>
      <c r="X3116" s="5" t="str">
        <f>IF(Table1[[#This Row],[Margin_Var]]&gt;=0, "Above Budget", "Below Budget")</f>
        <v>Above Budget</v>
      </c>
      <c r="Y3116" s="5">
        <f>IFERROR(Table1[[#This Row],[Gross_Margin]]/Table1[[#This Row],[Actual_Sales]],0)</f>
        <v>0.59701492537313428</v>
      </c>
      <c r="Z3116" s="5">
        <f>Table1[[#This Row],[Actual_Profit]]/Table1[[#This Row],[Actual_Sales]]</f>
        <v>0.17910447761194029</v>
      </c>
      <c r="AA3116">
        <v>56</v>
      </c>
      <c r="AB3116" s="5">
        <f>IFERROR(Table1[[#This Row],[Expenses]]/Table1[[#This Row],[Actual_Sales]],0)</f>
        <v>0.41791044776119401</v>
      </c>
      <c r="AC3116">
        <v>20</v>
      </c>
      <c r="AD3116">
        <v>312</v>
      </c>
      <c r="AE3116" s="5">
        <f>IFERROR(Table1[[#This Row],[Inventory]]/Table1[[#This Row],[Actual_Sales]],0)</f>
        <v>2.3283582089552239</v>
      </c>
    </row>
    <row r="3117" spans="1:31" x14ac:dyDescent="0.25">
      <c r="A3117">
        <v>2290</v>
      </c>
      <c r="B3117">
        <v>904</v>
      </c>
      <c r="C3117">
        <v>9</v>
      </c>
      <c r="D3117" s="2">
        <v>40544</v>
      </c>
      <c r="E3117">
        <v>134</v>
      </c>
      <c r="F3117">
        <v>90</v>
      </c>
      <c r="G3117">
        <f>Table1[[#This Row],[Actual_Sales]]-Table1[[#This Row],[Budget_Sales]]</f>
        <v>44</v>
      </c>
      <c r="H3117" s="5">
        <f>IF(
Table1[[#This Row],[Budget_Sales]]=0,
"",
IF(
Table1[[#This Row],[Budget_Sales]]&gt;0,
(Table1[[#This Row],[Actual_Sales]]-Table1[[#This Row],[Budget_Sales]])/Table1[[#This Row],[Budget_Sales]],
(Table1[[#This Row],[Actual_Sales]]-Table1[[#This Row],[Budget_Sales]])/ABS(Table1[[#This Row],[Budget_Sales]])
)
)</f>
        <v>0.48888888888888887</v>
      </c>
      <c r="I3117" s="5" t="str">
        <f>IF(Table1[[#This Row],[Sales_Var]]&gt;=0,"Above Budget","Below Budget")</f>
        <v>Above Budget</v>
      </c>
      <c r="J3117">
        <f>Table1[[#This Row],[Actual_Sales]]-(Table1[[#This Row],[COGS]]+Table1[[#This Row],[Expenses]])</f>
        <v>24</v>
      </c>
      <c r="K3117">
        <v>20</v>
      </c>
      <c r="L3117">
        <f>Table1[[#This Row],[Actual_Profit]]-Table1[[#This Row],[Budget_Profit]]</f>
        <v>4</v>
      </c>
      <c r="M3117" s="5">
        <f>IF(
Table1[[#This Row],[Budget_Profit]]=0,
"",
IF(
Table1[[#This Row],[Budget_Profit]]&gt;0,
(Table1[[#This Row],[Actual_Profit]]-Table1[[#This Row],[Budget_Profit]])/Table1[[#This Row],[Budget_Profit]],
(Table1[[#This Row],[Actual_Profit]]-Table1[[#This Row],[Budget_Profit]])/ABS(Table1[[#This Row],[Budget_Profit]])
)
)</f>
        <v>0.2</v>
      </c>
      <c r="N3117" s="5" t="str">
        <f>IF(Table1[[#This Row],[Profit_Var]]&gt;=0, "Above Budget", "Below Budget")</f>
        <v>Above Budget</v>
      </c>
      <c r="O3117">
        <v>54</v>
      </c>
      <c r="P3117">
        <v>40</v>
      </c>
      <c r="Q3117">
        <f>Table1[[#This Row],[COGS]]-Table1[[#This Row],[Budget_COGS]]</f>
        <v>14</v>
      </c>
      <c r="R3117" s="5">
        <f>IF(
Table1[[#This Row],[Budget_COGS]]=0,
"",
IF(
Table1[[#This Row],[Budget_COGS]]&gt;0,
(Table1[[#This Row],[Budget_COGS]]-Table1[[#This Row],[COGS]]) / Table1[[#This Row],[Budget_COGS]],
(Table1[[#This Row],[Budget_COGS]]-Table1[[#This Row],[COGS]]) / ABS(Table1[[#This Row],[Budget_COGS]])
)
)</f>
        <v>-0.35</v>
      </c>
      <c r="S3117" s="5" t="str">
        <f>IF(Table1[[#This Row],[COGS _Var]]&gt;=0, "Above Budget", "Below Budget")</f>
        <v>Above Budget</v>
      </c>
      <c r="T3117">
        <f>Table1[[#This Row],[Actual_Sales]]-Table1[[#This Row],[COGS]]</f>
        <v>80</v>
      </c>
      <c r="U3117">
        <v>50</v>
      </c>
      <c r="V3117">
        <f>Table1[[#This Row],[Gross_Margin]]-Table1[[#This Row],[Budget_Margin]]</f>
        <v>30</v>
      </c>
      <c r="W3117" s="5">
        <f>IF(
Table1[[#This Row],[Budget_Margin]]=0,
"",
IF(
Table1[[#This Row],[Budget_Margin]]&gt;0,
(Table1[[#This Row],[Gross_Margin]]-Table1[[#This Row],[Budget_Margin]]) / Table1[[#This Row],[Budget_Margin]],
(Table1[[#This Row],[Gross_Margin]]-Table1[[#This Row],[Budget_Margin]]) / ABS(Table1[[#This Row],[Budget_Margin]])
)
)</f>
        <v>0.6</v>
      </c>
      <c r="X3117" s="5" t="str">
        <f>IF(Table1[[#This Row],[Margin_Var]]&gt;=0, "Above Budget", "Below Budget")</f>
        <v>Above Budget</v>
      </c>
      <c r="Y3117" s="5">
        <f>IFERROR(Table1[[#This Row],[Gross_Margin]]/Table1[[#This Row],[Actual_Sales]],0)</f>
        <v>0.59701492537313428</v>
      </c>
      <c r="Z3117" s="5">
        <f>Table1[[#This Row],[Actual_Profit]]/Table1[[#This Row],[Actual_Sales]]</f>
        <v>0.17910447761194029</v>
      </c>
      <c r="AA3117">
        <v>56</v>
      </c>
      <c r="AB3117" s="5">
        <f>IFERROR(Table1[[#This Row],[Expenses]]/Table1[[#This Row],[Actual_Sales]],0)</f>
        <v>0.41791044776119401</v>
      </c>
      <c r="AC3117">
        <v>20</v>
      </c>
      <c r="AD3117">
        <v>312</v>
      </c>
      <c r="AE3117" s="5">
        <f>IFERROR(Table1[[#This Row],[Inventory]]/Table1[[#This Row],[Actual_Sales]],0)</f>
        <v>2.3283582089552239</v>
      </c>
    </row>
    <row r="3118" spans="1:31" x14ac:dyDescent="0.25">
      <c r="A3118">
        <v>3762</v>
      </c>
      <c r="B3118">
        <v>425</v>
      </c>
      <c r="C3118">
        <v>5</v>
      </c>
      <c r="D3118" s="2">
        <v>40817</v>
      </c>
      <c r="E3118">
        <v>134</v>
      </c>
      <c r="F3118">
        <v>110</v>
      </c>
      <c r="G3118">
        <f>Table1[[#This Row],[Actual_Sales]]-Table1[[#This Row],[Budget_Sales]]</f>
        <v>24</v>
      </c>
      <c r="H3118" s="5">
        <f>IF(
Table1[[#This Row],[Budget_Sales]]=0,
"",
IF(
Table1[[#This Row],[Budget_Sales]]&gt;0,
(Table1[[#This Row],[Actual_Sales]]-Table1[[#This Row],[Budget_Sales]])/Table1[[#This Row],[Budget_Sales]],
(Table1[[#This Row],[Actual_Sales]]-Table1[[#This Row],[Budget_Sales]])/ABS(Table1[[#This Row],[Budget_Sales]])
)
)</f>
        <v>0.21818181818181817</v>
      </c>
      <c r="I3118" s="5" t="str">
        <f>IF(Table1[[#This Row],[Sales_Var]]&gt;=0,"Above Budget","Below Budget")</f>
        <v>Above Budget</v>
      </c>
      <c r="J3118">
        <f>Table1[[#This Row],[Actual_Sales]]-(Table1[[#This Row],[COGS]]+Table1[[#This Row],[Expenses]])</f>
        <v>24</v>
      </c>
      <c r="K3118">
        <v>50</v>
      </c>
      <c r="L3118">
        <f>Table1[[#This Row],[Actual_Profit]]-Table1[[#This Row],[Budget_Profit]]</f>
        <v>-26</v>
      </c>
      <c r="M3118" s="5">
        <f>IF(
Table1[[#This Row],[Budget_Profit]]=0,
"",
IF(
Table1[[#This Row],[Budget_Profit]]&gt;0,
(Table1[[#This Row],[Actual_Profit]]-Table1[[#This Row],[Budget_Profit]])/Table1[[#This Row],[Budget_Profit]],
(Table1[[#This Row],[Actual_Profit]]-Table1[[#This Row],[Budget_Profit]])/ABS(Table1[[#This Row],[Budget_Profit]])
)
)</f>
        <v>-0.52</v>
      </c>
      <c r="N3118" s="5" t="str">
        <f>IF(Table1[[#This Row],[Profit_Var]]&gt;=0, "Above Budget", "Below Budget")</f>
        <v>Below Budget</v>
      </c>
      <c r="O3118">
        <v>56</v>
      </c>
      <c r="P3118">
        <v>40</v>
      </c>
      <c r="Q3118">
        <f>Table1[[#This Row],[COGS]]-Table1[[#This Row],[Budget_COGS]]</f>
        <v>16</v>
      </c>
      <c r="R3118" s="5">
        <f>IF(
Table1[[#This Row],[Budget_COGS]]=0,
"",
IF(
Table1[[#This Row],[Budget_COGS]]&gt;0,
(Table1[[#This Row],[Budget_COGS]]-Table1[[#This Row],[COGS]]) / Table1[[#This Row],[Budget_COGS]],
(Table1[[#This Row],[Budget_COGS]]-Table1[[#This Row],[COGS]]) / ABS(Table1[[#This Row],[Budget_COGS]])
)
)</f>
        <v>-0.4</v>
      </c>
      <c r="S3118" s="5" t="str">
        <f>IF(Table1[[#This Row],[COGS _Var]]&gt;=0, "Above Budget", "Below Budget")</f>
        <v>Above Budget</v>
      </c>
      <c r="T3118">
        <f>Table1[[#This Row],[Actual_Sales]]-Table1[[#This Row],[COGS]]</f>
        <v>78</v>
      </c>
      <c r="U3118">
        <v>70</v>
      </c>
      <c r="V3118">
        <f>Table1[[#This Row],[Gross_Margin]]-Table1[[#This Row],[Budget_Margin]]</f>
        <v>8</v>
      </c>
      <c r="W3118" s="5">
        <f>IF(
Table1[[#This Row],[Budget_Margin]]=0,
"",
IF(
Table1[[#This Row],[Budget_Margin]]&gt;0,
(Table1[[#This Row],[Gross_Margin]]-Table1[[#This Row],[Budget_Margin]]) / Table1[[#This Row],[Budget_Margin]],
(Table1[[#This Row],[Gross_Margin]]-Table1[[#This Row],[Budget_Margin]]) / ABS(Table1[[#This Row],[Budget_Margin]])
)
)</f>
        <v>0.11428571428571428</v>
      </c>
      <c r="X3118" s="5" t="str">
        <f>IF(Table1[[#This Row],[Margin_Var]]&gt;=0, "Above Budget", "Below Budget")</f>
        <v>Above Budget</v>
      </c>
      <c r="Y3118" s="5">
        <f>IFERROR(Table1[[#This Row],[Gross_Margin]]/Table1[[#This Row],[Actual_Sales]],0)</f>
        <v>0.58208955223880599</v>
      </c>
      <c r="Z3118" s="5">
        <f>Table1[[#This Row],[Actual_Profit]]/Table1[[#This Row],[Actual_Sales]]</f>
        <v>0.17910447761194029</v>
      </c>
      <c r="AA3118">
        <v>54</v>
      </c>
      <c r="AB3118" s="5">
        <f>IFERROR(Table1[[#This Row],[Expenses]]/Table1[[#This Row],[Actual_Sales]],0)</f>
        <v>0.40298507462686567</v>
      </c>
      <c r="AC3118">
        <v>21</v>
      </c>
      <c r="AD3118">
        <v>385</v>
      </c>
      <c r="AE3118" s="5">
        <f>IFERROR(Table1[[#This Row],[Inventory]]/Table1[[#This Row],[Actual_Sales]],0)</f>
        <v>2.8731343283582089</v>
      </c>
    </row>
    <row r="3119" spans="1:31" x14ac:dyDescent="0.25">
      <c r="A3119">
        <v>3812</v>
      </c>
      <c r="B3119">
        <v>580</v>
      </c>
      <c r="C3119">
        <v>8</v>
      </c>
      <c r="D3119" s="2">
        <v>40817</v>
      </c>
      <c r="E3119">
        <v>134</v>
      </c>
      <c r="F3119">
        <v>110</v>
      </c>
      <c r="G3119">
        <f>Table1[[#This Row],[Actual_Sales]]-Table1[[#This Row],[Budget_Sales]]</f>
        <v>24</v>
      </c>
      <c r="H3119" s="5">
        <f>IF(
Table1[[#This Row],[Budget_Sales]]=0,
"",
IF(
Table1[[#This Row],[Budget_Sales]]&gt;0,
(Table1[[#This Row],[Actual_Sales]]-Table1[[#This Row],[Budget_Sales]])/Table1[[#This Row],[Budget_Sales]],
(Table1[[#This Row],[Actual_Sales]]-Table1[[#This Row],[Budget_Sales]])/ABS(Table1[[#This Row],[Budget_Sales]])
)
)</f>
        <v>0.21818181818181817</v>
      </c>
      <c r="I3119" s="5" t="str">
        <f>IF(Table1[[#This Row],[Sales_Var]]&gt;=0,"Above Budget","Below Budget")</f>
        <v>Above Budget</v>
      </c>
      <c r="J3119">
        <f>Table1[[#This Row],[Actual_Sales]]-(Table1[[#This Row],[COGS]]+Table1[[#This Row],[Expenses]])</f>
        <v>24</v>
      </c>
      <c r="K3119">
        <v>50</v>
      </c>
      <c r="L3119">
        <f>Table1[[#This Row],[Actual_Profit]]-Table1[[#This Row],[Budget_Profit]]</f>
        <v>-26</v>
      </c>
      <c r="M3119" s="5">
        <f>IF(
Table1[[#This Row],[Budget_Profit]]=0,
"",
IF(
Table1[[#This Row],[Budget_Profit]]&gt;0,
(Table1[[#This Row],[Actual_Profit]]-Table1[[#This Row],[Budget_Profit]])/Table1[[#This Row],[Budget_Profit]],
(Table1[[#This Row],[Actual_Profit]]-Table1[[#This Row],[Budget_Profit]])/ABS(Table1[[#This Row],[Budget_Profit]])
)
)</f>
        <v>-0.52</v>
      </c>
      <c r="N3119" s="5" t="str">
        <f>IF(Table1[[#This Row],[Profit_Var]]&gt;=0, "Above Budget", "Below Budget")</f>
        <v>Below Budget</v>
      </c>
      <c r="O3119">
        <v>56</v>
      </c>
      <c r="P3119">
        <v>40</v>
      </c>
      <c r="Q3119">
        <f>Table1[[#This Row],[COGS]]-Table1[[#This Row],[Budget_COGS]]</f>
        <v>16</v>
      </c>
      <c r="R3119" s="5">
        <f>IF(
Table1[[#This Row],[Budget_COGS]]=0,
"",
IF(
Table1[[#This Row],[Budget_COGS]]&gt;0,
(Table1[[#This Row],[Budget_COGS]]-Table1[[#This Row],[COGS]]) / Table1[[#This Row],[Budget_COGS]],
(Table1[[#This Row],[Budget_COGS]]-Table1[[#This Row],[COGS]]) / ABS(Table1[[#This Row],[Budget_COGS]])
)
)</f>
        <v>-0.4</v>
      </c>
      <c r="S3119" s="5" t="str">
        <f>IF(Table1[[#This Row],[COGS _Var]]&gt;=0, "Above Budget", "Below Budget")</f>
        <v>Above Budget</v>
      </c>
      <c r="T3119">
        <f>Table1[[#This Row],[Actual_Sales]]-Table1[[#This Row],[COGS]]</f>
        <v>78</v>
      </c>
      <c r="U3119">
        <v>70</v>
      </c>
      <c r="V3119">
        <f>Table1[[#This Row],[Gross_Margin]]-Table1[[#This Row],[Budget_Margin]]</f>
        <v>8</v>
      </c>
      <c r="W3119" s="5">
        <f>IF(
Table1[[#This Row],[Budget_Margin]]=0,
"",
IF(
Table1[[#This Row],[Budget_Margin]]&gt;0,
(Table1[[#This Row],[Gross_Margin]]-Table1[[#This Row],[Budget_Margin]]) / Table1[[#This Row],[Budget_Margin]],
(Table1[[#This Row],[Gross_Margin]]-Table1[[#This Row],[Budget_Margin]]) / ABS(Table1[[#This Row],[Budget_Margin]])
)
)</f>
        <v>0.11428571428571428</v>
      </c>
      <c r="X3119" s="5" t="str">
        <f>IF(Table1[[#This Row],[Margin_Var]]&gt;=0, "Above Budget", "Below Budget")</f>
        <v>Above Budget</v>
      </c>
      <c r="Y3119" s="5">
        <f>IFERROR(Table1[[#This Row],[Gross_Margin]]/Table1[[#This Row],[Actual_Sales]],0)</f>
        <v>0.58208955223880599</v>
      </c>
      <c r="Z3119" s="5">
        <f>Table1[[#This Row],[Actual_Profit]]/Table1[[#This Row],[Actual_Sales]]</f>
        <v>0.17910447761194029</v>
      </c>
      <c r="AA3119">
        <v>54</v>
      </c>
      <c r="AB3119" s="5">
        <f>IFERROR(Table1[[#This Row],[Expenses]]/Table1[[#This Row],[Actual_Sales]],0)</f>
        <v>0.40298507462686567</v>
      </c>
      <c r="AC3119">
        <v>21</v>
      </c>
      <c r="AD3119">
        <v>385</v>
      </c>
      <c r="AE3119" s="5">
        <f>IFERROR(Table1[[#This Row],[Inventory]]/Table1[[#This Row],[Actual_Sales]],0)</f>
        <v>2.8731343283582089</v>
      </c>
    </row>
    <row r="3120" spans="1:31" x14ac:dyDescent="0.25">
      <c r="A3120">
        <v>3858</v>
      </c>
      <c r="B3120">
        <v>786</v>
      </c>
      <c r="C3120">
        <v>9</v>
      </c>
      <c r="D3120" s="2">
        <v>40817</v>
      </c>
      <c r="E3120">
        <v>134</v>
      </c>
      <c r="F3120">
        <v>60</v>
      </c>
      <c r="G3120">
        <f>Table1[[#This Row],[Actual_Sales]]-Table1[[#This Row],[Budget_Sales]]</f>
        <v>74</v>
      </c>
      <c r="H3120" s="5">
        <f>IF(
Table1[[#This Row],[Budget_Sales]]=0,
"",
IF(
Table1[[#This Row],[Budget_Sales]]&gt;0,
(Table1[[#This Row],[Actual_Sales]]-Table1[[#This Row],[Budget_Sales]])/Table1[[#This Row],[Budget_Sales]],
(Table1[[#This Row],[Actual_Sales]]-Table1[[#This Row],[Budget_Sales]])/ABS(Table1[[#This Row],[Budget_Sales]])
)
)</f>
        <v>1.2333333333333334</v>
      </c>
      <c r="I3120" s="5" t="str">
        <f>IF(Table1[[#This Row],[Sales_Var]]&gt;=0,"Above Budget","Below Budget")</f>
        <v>Above Budget</v>
      </c>
      <c r="J3120">
        <f>Table1[[#This Row],[Actual_Sales]]-(Table1[[#This Row],[COGS]]+Table1[[#This Row],[Expenses]])</f>
        <v>24</v>
      </c>
      <c r="K3120">
        <v>20</v>
      </c>
      <c r="L3120">
        <f>Table1[[#This Row],[Actual_Profit]]-Table1[[#This Row],[Budget_Profit]]</f>
        <v>4</v>
      </c>
      <c r="M3120" s="5">
        <f>IF(
Table1[[#This Row],[Budget_Profit]]=0,
"",
IF(
Table1[[#This Row],[Budget_Profit]]&gt;0,
(Table1[[#This Row],[Actual_Profit]]-Table1[[#This Row],[Budget_Profit]])/Table1[[#This Row],[Budget_Profit]],
(Table1[[#This Row],[Actual_Profit]]-Table1[[#This Row],[Budget_Profit]])/ABS(Table1[[#This Row],[Budget_Profit]])
)
)</f>
        <v>0.2</v>
      </c>
      <c r="N3120" s="5" t="str">
        <f>IF(Table1[[#This Row],[Profit_Var]]&gt;=0, "Above Budget", "Below Budget")</f>
        <v>Above Budget</v>
      </c>
      <c r="O3120">
        <v>56</v>
      </c>
      <c r="P3120">
        <v>30</v>
      </c>
      <c r="Q3120">
        <f>Table1[[#This Row],[COGS]]-Table1[[#This Row],[Budget_COGS]]</f>
        <v>26</v>
      </c>
      <c r="R3120" s="5">
        <f>IF(
Table1[[#This Row],[Budget_COGS]]=0,
"",
IF(
Table1[[#This Row],[Budget_COGS]]&gt;0,
(Table1[[#This Row],[Budget_COGS]]-Table1[[#This Row],[COGS]]) / Table1[[#This Row],[Budget_COGS]],
(Table1[[#This Row],[Budget_COGS]]-Table1[[#This Row],[COGS]]) / ABS(Table1[[#This Row],[Budget_COGS]])
)
)</f>
        <v>-0.8666666666666667</v>
      </c>
      <c r="S3120" s="5" t="str">
        <f>IF(Table1[[#This Row],[COGS _Var]]&gt;=0, "Above Budget", "Below Budget")</f>
        <v>Above Budget</v>
      </c>
      <c r="T3120">
        <f>Table1[[#This Row],[Actual_Sales]]-Table1[[#This Row],[COGS]]</f>
        <v>78</v>
      </c>
      <c r="U3120">
        <v>30</v>
      </c>
      <c r="V3120">
        <f>Table1[[#This Row],[Gross_Margin]]-Table1[[#This Row],[Budget_Margin]]</f>
        <v>48</v>
      </c>
      <c r="W3120" s="5">
        <f>IF(
Table1[[#This Row],[Budget_Margin]]=0,
"",
IF(
Table1[[#This Row],[Budget_Margin]]&gt;0,
(Table1[[#This Row],[Gross_Margin]]-Table1[[#This Row],[Budget_Margin]]) / Table1[[#This Row],[Budget_Margin]],
(Table1[[#This Row],[Gross_Margin]]-Table1[[#This Row],[Budget_Margin]]) / ABS(Table1[[#This Row],[Budget_Margin]])
)
)</f>
        <v>1.6</v>
      </c>
      <c r="X3120" s="5" t="str">
        <f>IF(Table1[[#This Row],[Margin_Var]]&gt;=0, "Above Budget", "Below Budget")</f>
        <v>Above Budget</v>
      </c>
      <c r="Y3120" s="5">
        <f>IFERROR(Table1[[#This Row],[Gross_Margin]]/Table1[[#This Row],[Actual_Sales]],0)</f>
        <v>0.58208955223880599</v>
      </c>
      <c r="Z3120" s="5">
        <f>Table1[[#This Row],[Actual_Profit]]/Table1[[#This Row],[Actual_Sales]]</f>
        <v>0.17910447761194029</v>
      </c>
      <c r="AA3120">
        <v>54</v>
      </c>
      <c r="AB3120" s="5">
        <f>IFERROR(Table1[[#This Row],[Expenses]]/Table1[[#This Row],[Actual_Sales]],0)</f>
        <v>0.40298507462686567</v>
      </c>
      <c r="AC3120">
        <v>21</v>
      </c>
      <c r="AD3120">
        <v>385</v>
      </c>
      <c r="AE3120" s="5">
        <f>IFERROR(Table1[[#This Row],[Inventory]]/Table1[[#This Row],[Actual_Sales]],0)</f>
        <v>2.8731343283582089</v>
      </c>
    </row>
    <row r="3121" spans="1:31" x14ac:dyDescent="0.25">
      <c r="A3121">
        <v>4098</v>
      </c>
      <c r="B3121">
        <v>314</v>
      </c>
      <c r="C3121">
        <v>11</v>
      </c>
      <c r="D3121" s="2">
        <v>40878</v>
      </c>
      <c r="E3121">
        <v>95</v>
      </c>
      <c r="F3121">
        <v>70</v>
      </c>
      <c r="G3121">
        <f>Table1[[#This Row],[Actual_Sales]]-Table1[[#This Row],[Budget_Sales]]</f>
        <v>25</v>
      </c>
      <c r="H3121" s="5">
        <f>IF(
Table1[[#This Row],[Budget_Sales]]=0,
"",
IF(
Table1[[#This Row],[Budget_Sales]]&gt;0,
(Table1[[#This Row],[Actual_Sales]]-Table1[[#This Row],[Budget_Sales]])/Table1[[#This Row],[Budget_Sales]],
(Table1[[#This Row],[Actual_Sales]]-Table1[[#This Row],[Budget_Sales]])/ABS(Table1[[#This Row],[Budget_Sales]])
)
)</f>
        <v>0.35714285714285715</v>
      </c>
      <c r="I3121" s="5" t="str">
        <f>IF(Table1[[#This Row],[Sales_Var]]&gt;=0,"Above Budget","Below Budget")</f>
        <v>Above Budget</v>
      </c>
      <c r="J3121">
        <f>Table1[[#This Row],[Actual_Sales]]-(Table1[[#This Row],[COGS]]+Table1[[#This Row],[Expenses]])</f>
        <v>17</v>
      </c>
      <c r="K3121">
        <v>10</v>
      </c>
      <c r="L3121">
        <f>Table1[[#This Row],[Actual_Profit]]-Table1[[#This Row],[Budget_Profit]]</f>
        <v>7</v>
      </c>
      <c r="M3121" s="5">
        <f>IF(
Table1[[#This Row],[Budget_Profit]]=0,
"",
IF(
Table1[[#This Row],[Budget_Profit]]&gt;0,
(Table1[[#This Row],[Actual_Profit]]-Table1[[#This Row],[Budget_Profit]])/Table1[[#This Row],[Budget_Profit]],
(Table1[[#This Row],[Actual_Profit]]-Table1[[#This Row],[Budget_Profit]])/ABS(Table1[[#This Row],[Budget_Profit]])
)
)</f>
        <v>0.7</v>
      </c>
      <c r="N3121" s="5" t="str">
        <f>IF(Table1[[#This Row],[Profit_Var]]&gt;=0, "Above Budget", "Below Budget")</f>
        <v>Above Budget</v>
      </c>
      <c r="O3121">
        <v>38</v>
      </c>
      <c r="P3121">
        <v>30</v>
      </c>
      <c r="Q3121">
        <f>Table1[[#This Row],[COGS]]-Table1[[#This Row],[Budget_COGS]]</f>
        <v>8</v>
      </c>
      <c r="R3121" s="5">
        <f>IF(
Table1[[#This Row],[Budget_COGS]]=0,
"",
IF(
Table1[[#This Row],[Budget_COGS]]&gt;0,
(Table1[[#This Row],[Budget_COGS]]-Table1[[#This Row],[COGS]]) / Table1[[#This Row],[Budget_COGS]],
(Table1[[#This Row],[Budget_COGS]]-Table1[[#This Row],[COGS]]) / ABS(Table1[[#This Row],[Budget_COGS]])
)
)</f>
        <v>-0.26666666666666666</v>
      </c>
      <c r="S3121" s="5" t="str">
        <f>IF(Table1[[#This Row],[COGS _Var]]&gt;=0, "Above Budget", "Below Budget")</f>
        <v>Above Budget</v>
      </c>
      <c r="T3121">
        <f>Table1[[#This Row],[Actual_Sales]]-Table1[[#This Row],[COGS]]</f>
        <v>57</v>
      </c>
      <c r="U3121">
        <v>40</v>
      </c>
      <c r="V3121">
        <f>Table1[[#This Row],[Gross_Margin]]-Table1[[#This Row],[Budget_Margin]]</f>
        <v>17</v>
      </c>
      <c r="W3121" s="5">
        <f>IF(
Table1[[#This Row],[Budget_Margin]]=0,
"",
IF(
Table1[[#This Row],[Budget_Margin]]&gt;0,
(Table1[[#This Row],[Gross_Margin]]-Table1[[#This Row],[Budget_Margin]]) / Table1[[#This Row],[Budget_Margin]],
(Table1[[#This Row],[Gross_Margin]]-Table1[[#This Row],[Budget_Margin]]) / ABS(Table1[[#This Row],[Budget_Margin]])
)
)</f>
        <v>0.42499999999999999</v>
      </c>
      <c r="X3121" s="5" t="str">
        <f>IF(Table1[[#This Row],[Margin_Var]]&gt;=0, "Above Budget", "Below Budget")</f>
        <v>Above Budget</v>
      </c>
      <c r="Y3121" s="5">
        <f>IFERROR(Table1[[#This Row],[Gross_Margin]]/Table1[[#This Row],[Actual_Sales]],0)</f>
        <v>0.6</v>
      </c>
      <c r="Z3121" s="5">
        <f>Table1[[#This Row],[Actual_Profit]]/Table1[[#This Row],[Actual_Sales]]</f>
        <v>0.17894736842105263</v>
      </c>
      <c r="AA3121">
        <v>40</v>
      </c>
      <c r="AB3121" s="5">
        <f>IFERROR(Table1[[#This Row],[Expenses]]/Table1[[#This Row],[Actual_Sales]],0)</f>
        <v>0.42105263157894735</v>
      </c>
      <c r="AC3121">
        <v>12</v>
      </c>
      <c r="AD3121">
        <v>256</v>
      </c>
      <c r="AE3121" s="5">
        <f>IFERROR(Table1[[#This Row],[Inventory]]/Table1[[#This Row],[Actual_Sales]],0)</f>
        <v>2.6947368421052631</v>
      </c>
    </row>
    <row r="3122" spans="1:31" x14ac:dyDescent="0.25">
      <c r="A3122">
        <v>2777</v>
      </c>
      <c r="B3122">
        <v>715</v>
      </c>
      <c r="C3122">
        <v>1</v>
      </c>
      <c r="D3122" s="2">
        <v>40634</v>
      </c>
      <c r="E3122">
        <v>135</v>
      </c>
      <c r="F3122">
        <v>130</v>
      </c>
      <c r="G3122">
        <f>Table1[[#This Row],[Actual_Sales]]-Table1[[#This Row],[Budget_Sales]]</f>
        <v>5</v>
      </c>
      <c r="H3122" s="5">
        <f>IF(
Table1[[#This Row],[Budget_Sales]]=0,
"",
IF(
Table1[[#This Row],[Budget_Sales]]&gt;0,
(Table1[[#This Row],[Actual_Sales]]-Table1[[#This Row],[Budget_Sales]])/Table1[[#This Row],[Budget_Sales]],
(Table1[[#This Row],[Actual_Sales]]-Table1[[#This Row],[Budget_Sales]])/ABS(Table1[[#This Row],[Budget_Sales]])
)
)</f>
        <v>3.8461538461538464E-2</v>
      </c>
      <c r="I3122" s="5" t="str">
        <f>IF(Table1[[#This Row],[Sales_Var]]&gt;=0,"Above Budget","Below Budget")</f>
        <v>Above Budget</v>
      </c>
      <c r="J3122">
        <f>Table1[[#This Row],[Actual_Sales]]-(Table1[[#This Row],[COGS]]+Table1[[#This Row],[Expenses]])</f>
        <v>24</v>
      </c>
      <c r="K3122">
        <v>20</v>
      </c>
      <c r="L3122">
        <f>Table1[[#This Row],[Actual_Profit]]-Table1[[#This Row],[Budget_Profit]]</f>
        <v>4</v>
      </c>
      <c r="M3122" s="5">
        <f>IF(
Table1[[#This Row],[Budget_Profit]]=0,
"",
IF(
Table1[[#This Row],[Budget_Profit]]&gt;0,
(Table1[[#This Row],[Actual_Profit]]-Table1[[#This Row],[Budget_Profit]])/Table1[[#This Row],[Budget_Profit]],
(Table1[[#This Row],[Actual_Profit]]-Table1[[#This Row],[Budget_Profit]])/ABS(Table1[[#This Row],[Budget_Profit]])
)
)</f>
        <v>0.2</v>
      </c>
      <c r="N3122" s="5" t="str">
        <f>IF(Table1[[#This Row],[Profit_Var]]&gt;=0, "Above Budget", "Below Budget")</f>
        <v>Above Budget</v>
      </c>
      <c r="O3122">
        <v>57</v>
      </c>
      <c r="P3122">
        <v>60</v>
      </c>
      <c r="Q3122">
        <f>Table1[[#This Row],[COGS]]-Table1[[#This Row],[Budget_COGS]]</f>
        <v>-3</v>
      </c>
      <c r="R3122" s="5">
        <f>IF(
Table1[[#This Row],[Budget_COGS]]=0,
"",
IF(
Table1[[#This Row],[Budget_COGS]]&gt;0,
(Table1[[#This Row],[Budget_COGS]]-Table1[[#This Row],[COGS]]) / Table1[[#This Row],[Budget_COGS]],
(Table1[[#This Row],[Budget_COGS]]-Table1[[#This Row],[COGS]]) / ABS(Table1[[#This Row],[Budget_COGS]])
)
)</f>
        <v>0.05</v>
      </c>
      <c r="S3122" s="5" t="str">
        <f>IF(Table1[[#This Row],[COGS _Var]]&gt;=0, "Above Budget", "Below Budget")</f>
        <v>Below Budget</v>
      </c>
      <c r="T3122">
        <f>Table1[[#This Row],[Actual_Sales]]-Table1[[#This Row],[COGS]]</f>
        <v>78</v>
      </c>
      <c r="U3122">
        <v>70</v>
      </c>
      <c r="V3122">
        <f>Table1[[#This Row],[Gross_Margin]]-Table1[[#This Row],[Budget_Margin]]</f>
        <v>8</v>
      </c>
      <c r="W3122" s="5">
        <f>IF(
Table1[[#This Row],[Budget_Margin]]=0,
"",
IF(
Table1[[#This Row],[Budget_Margin]]&gt;0,
(Table1[[#This Row],[Gross_Margin]]-Table1[[#This Row],[Budget_Margin]]) / Table1[[#This Row],[Budget_Margin]],
(Table1[[#This Row],[Gross_Margin]]-Table1[[#This Row],[Budget_Margin]]) / ABS(Table1[[#This Row],[Budget_Margin]])
)
)</f>
        <v>0.11428571428571428</v>
      </c>
      <c r="X3122" s="5" t="str">
        <f>IF(Table1[[#This Row],[Margin_Var]]&gt;=0, "Above Budget", "Below Budget")</f>
        <v>Above Budget</v>
      </c>
      <c r="Y3122" s="5">
        <f>IFERROR(Table1[[#This Row],[Gross_Margin]]/Table1[[#This Row],[Actual_Sales]],0)</f>
        <v>0.57777777777777772</v>
      </c>
      <c r="Z3122" s="5">
        <f>Table1[[#This Row],[Actual_Profit]]/Table1[[#This Row],[Actual_Sales]]</f>
        <v>0.17777777777777778</v>
      </c>
      <c r="AA3122">
        <v>54</v>
      </c>
      <c r="AB3122" s="5">
        <f>IFERROR(Table1[[#This Row],[Expenses]]/Table1[[#This Row],[Actual_Sales]],0)</f>
        <v>0.4</v>
      </c>
      <c r="AC3122">
        <v>21</v>
      </c>
      <c r="AD3122">
        <v>313</v>
      </c>
      <c r="AE3122" s="5">
        <f>IFERROR(Table1[[#This Row],[Inventory]]/Table1[[#This Row],[Actual_Sales]],0)</f>
        <v>2.3185185185185184</v>
      </c>
    </row>
    <row r="3123" spans="1:31" x14ac:dyDescent="0.25">
      <c r="A3123">
        <v>1352</v>
      </c>
      <c r="B3123">
        <v>702</v>
      </c>
      <c r="C3123">
        <v>3</v>
      </c>
      <c r="D3123" s="2">
        <v>40391</v>
      </c>
      <c r="E3123">
        <v>90</v>
      </c>
      <c r="F3123">
        <v>110</v>
      </c>
      <c r="G3123">
        <f>Table1[[#This Row],[Actual_Sales]]-Table1[[#This Row],[Budget_Sales]]</f>
        <v>-20</v>
      </c>
      <c r="H3123" s="5">
        <f>IF(
Table1[[#This Row],[Budget_Sales]]=0,
"",
IF(
Table1[[#This Row],[Budget_Sales]]&gt;0,
(Table1[[#This Row],[Actual_Sales]]-Table1[[#This Row],[Budget_Sales]])/Table1[[#This Row],[Budget_Sales]],
(Table1[[#This Row],[Actual_Sales]]-Table1[[#This Row],[Budget_Sales]])/ABS(Table1[[#This Row],[Budget_Sales]])
)
)</f>
        <v>-0.18181818181818182</v>
      </c>
      <c r="I3123" s="5" t="str">
        <f>IF(Table1[[#This Row],[Sales_Var]]&gt;=0,"Above Budget","Below Budget")</f>
        <v>Below Budget</v>
      </c>
      <c r="J3123">
        <f>Table1[[#This Row],[Actual_Sales]]-(Table1[[#This Row],[COGS]]+Table1[[#This Row],[Expenses]])</f>
        <v>16</v>
      </c>
      <c r="K3123">
        <v>30</v>
      </c>
      <c r="L3123">
        <f>Table1[[#This Row],[Actual_Profit]]-Table1[[#This Row],[Budget_Profit]]</f>
        <v>-14</v>
      </c>
      <c r="M3123" s="5">
        <f>IF(
Table1[[#This Row],[Budget_Profit]]=0,
"",
IF(
Table1[[#This Row],[Budget_Profit]]&gt;0,
(Table1[[#This Row],[Actual_Profit]]-Table1[[#This Row],[Budget_Profit]])/Table1[[#This Row],[Budget_Profit]],
(Table1[[#This Row],[Actual_Profit]]-Table1[[#This Row],[Budget_Profit]])/ABS(Table1[[#This Row],[Budget_Profit]])
)
)</f>
        <v>-0.46666666666666667</v>
      </c>
      <c r="N3123" s="5" t="str">
        <f>IF(Table1[[#This Row],[Profit_Var]]&gt;=0, "Above Budget", "Below Budget")</f>
        <v>Below Budget</v>
      </c>
      <c r="O3123">
        <v>41</v>
      </c>
      <c r="P3123">
        <v>50</v>
      </c>
      <c r="Q3123">
        <f>Table1[[#This Row],[COGS]]-Table1[[#This Row],[Budget_COGS]]</f>
        <v>-9</v>
      </c>
      <c r="R3123" s="5">
        <f>IF(
Table1[[#This Row],[Budget_COGS]]=0,
"",
IF(
Table1[[#This Row],[Budget_COGS]]&gt;0,
(Table1[[#This Row],[Budget_COGS]]-Table1[[#This Row],[COGS]]) / Table1[[#This Row],[Budget_COGS]],
(Table1[[#This Row],[Budget_COGS]]-Table1[[#This Row],[COGS]]) / ABS(Table1[[#This Row],[Budget_COGS]])
)
)</f>
        <v>0.18</v>
      </c>
      <c r="S3123" s="5" t="str">
        <f>IF(Table1[[#This Row],[COGS _Var]]&gt;=0, "Above Budget", "Below Budget")</f>
        <v>Below Budget</v>
      </c>
      <c r="T3123">
        <f>Table1[[#This Row],[Actual_Sales]]-Table1[[#This Row],[COGS]]</f>
        <v>49</v>
      </c>
      <c r="U3123">
        <v>60</v>
      </c>
      <c r="V3123">
        <f>Table1[[#This Row],[Gross_Margin]]-Table1[[#This Row],[Budget_Margin]]</f>
        <v>-11</v>
      </c>
      <c r="W3123" s="5">
        <f>IF(
Table1[[#This Row],[Budget_Margin]]=0,
"",
IF(
Table1[[#This Row],[Budget_Margin]]&gt;0,
(Table1[[#This Row],[Gross_Margin]]-Table1[[#This Row],[Budget_Margin]]) / Table1[[#This Row],[Budget_Margin]],
(Table1[[#This Row],[Gross_Margin]]-Table1[[#This Row],[Budget_Margin]]) / ABS(Table1[[#This Row],[Budget_Margin]])
)
)</f>
        <v>-0.18333333333333332</v>
      </c>
      <c r="X3123" s="5" t="str">
        <f>IF(Table1[[#This Row],[Margin_Var]]&gt;=0, "Above Budget", "Below Budget")</f>
        <v>Below Budget</v>
      </c>
      <c r="Y3123" s="5">
        <f>IFERROR(Table1[[#This Row],[Gross_Margin]]/Table1[[#This Row],[Actual_Sales]],0)</f>
        <v>0.5444444444444444</v>
      </c>
      <c r="Z3123" s="5">
        <f>Table1[[#This Row],[Actual_Profit]]/Table1[[#This Row],[Actual_Sales]]</f>
        <v>0.17777777777777778</v>
      </c>
      <c r="AA3123">
        <v>33</v>
      </c>
      <c r="AB3123" s="5">
        <f>IFERROR(Table1[[#This Row],[Expenses]]/Table1[[#This Row],[Actual_Sales]],0)</f>
        <v>0.36666666666666664</v>
      </c>
      <c r="AC3123">
        <v>12</v>
      </c>
      <c r="AD3123">
        <v>1007</v>
      </c>
      <c r="AE3123" s="5">
        <f>IFERROR(Table1[[#This Row],[Inventory]]/Table1[[#This Row],[Actual_Sales]],0)</f>
        <v>11.188888888888888</v>
      </c>
    </row>
    <row r="3124" spans="1:31" x14ac:dyDescent="0.25">
      <c r="A3124">
        <v>1999</v>
      </c>
      <c r="B3124">
        <v>475</v>
      </c>
      <c r="C3124">
        <v>9</v>
      </c>
      <c r="D3124" s="2">
        <v>40513</v>
      </c>
      <c r="E3124">
        <v>153</v>
      </c>
      <c r="F3124">
        <v>110</v>
      </c>
      <c r="G3124">
        <f>Table1[[#This Row],[Actual_Sales]]-Table1[[#This Row],[Budget_Sales]]</f>
        <v>43</v>
      </c>
      <c r="H3124" s="5">
        <f>IF(
Table1[[#This Row],[Budget_Sales]]=0,
"",
IF(
Table1[[#This Row],[Budget_Sales]]&gt;0,
(Table1[[#This Row],[Actual_Sales]]-Table1[[#This Row],[Budget_Sales]])/Table1[[#This Row],[Budget_Sales]],
(Table1[[#This Row],[Actual_Sales]]-Table1[[#This Row],[Budget_Sales]])/ABS(Table1[[#This Row],[Budget_Sales]])
)
)</f>
        <v>0.39090909090909093</v>
      </c>
      <c r="I3124" s="5" t="str">
        <f>IF(Table1[[#This Row],[Sales_Var]]&gt;=0,"Above Budget","Below Budget")</f>
        <v>Above Budget</v>
      </c>
      <c r="J3124">
        <f>Table1[[#This Row],[Actual_Sales]]-(Table1[[#This Row],[COGS]]+Table1[[#This Row],[Expenses]])</f>
        <v>27</v>
      </c>
      <c r="K3124">
        <v>20</v>
      </c>
      <c r="L3124">
        <f>Table1[[#This Row],[Actual_Profit]]-Table1[[#This Row],[Budget_Profit]]</f>
        <v>7</v>
      </c>
      <c r="M3124" s="5">
        <f>IF(
Table1[[#This Row],[Budget_Profit]]=0,
"",
IF(
Table1[[#This Row],[Budget_Profit]]&gt;0,
(Table1[[#This Row],[Actual_Profit]]-Table1[[#This Row],[Budget_Profit]])/Table1[[#This Row],[Budget_Profit]],
(Table1[[#This Row],[Actual_Profit]]-Table1[[#This Row],[Budget_Profit]])/ABS(Table1[[#This Row],[Budget_Profit]])
)
)</f>
        <v>0.35</v>
      </c>
      <c r="N3124" s="5" t="str">
        <f>IF(Table1[[#This Row],[Profit_Var]]&gt;=0, "Above Budget", "Below Budget")</f>
        <v>Above Budget</v>
      </c>
      <c r="O3124">
        <v>68</v>
      </c>
      <c r="P3124">
        <v>50</v>
      </c>
      <c r="Q3124">
        <f>Table1[[#This Row],[COGS]]-Table1[[#This Row],[Budget_COGS]]</f>
        <v>18</v>
      </c>
      <c r="R3124" s="5">
        <f>IF(
Table1[[#This Row],[Budget_COGS]]=0,
"",
IF(
Table1[[#This Row],[Budget_COGS]]&gt;0,
(Table1[[#This Row],[Budget_COGS]]-Table1[[#This Row],[COGS]]) / Table1[[#This Row],[Budget_COGS]],
(Table1[[#This Row],[Budget_COGS]]-Table1[[#This Row],[COGS]]) / ABS(Table1[[#This Row],[Budget_COGS]])
)
)</f>
        <v>-0.36</v>
      </c>
      <c r="S3124" s="5" t="str">
        <f>IF(Table1[[#This Row],[COGS _Var]]&gt;=0, "Above Budget", "Below Budget")</f>
        <v>Above Budget</v>
      </c>
      <c r="T3124">
        <f>Table1[[#This Row],[Actual_Sales]]-Table1[[#This Row],[COGS]]</f>
        <v>85</v>
      </c>
      <c r="U3124">
        <v>60</v>
      </c>
      <c r="V3124">
        <f>Table1[[#This Row],[Gross_Margin]]-Table1[[#This Row],[Budget_Margin]]</f>
        <v>25</v>
      </c>
      <c r="W3124" s="5">
        <f>IF(
Table1[[#This Row],[Budget_Margin]]=0,
"",
IF(
Table1[[#This Row],[Budget_Margin]]&gt;0,
(Table1[[#This Row],[Gross_Margin]]-Table1[[#This Row],[Budget_Margin]]) / Table1[[#This Row],[Budget_Margin]],
(Table1[[#This Row],[Gross_Margin]]-Table1[[#This Row],[Budget_Margin]]) / ABS(Table1[[#This Row],[Budget_Margin]])
)
)</f>
        <v>0.41666666666666669</v>
      </c>
      <c r="X3124" s="5" t="str">
        <f>IF(Table1[[#This Row],[Margin_Var]]&gt;=0, "Above Budget", "Below Budget")</f>
        <v>Above Budget</v>
      </c>
      <c r="Y3124" s="5">
        <f>IFERROR(Table1[[#This Row],[Gross_Margin]]/Table1[[#This Row],[Actual_Sales]],0)</f>
        <v>0.55555555555555558</v>
      </c>
      <c r="Z3124" s="5">
        <f>Table1[[#This Row],[Actual_Profit]]/Table1[[#This Row],[Actual_Sales]]</f>
        <v>0.17647058823529413</v>
      </c>
      <c r="AA3124">
        <v>58</v>
      </c>
      <c r="AB3124" s="5">
        <f>IFERROR(Table1[[#This Row],[Expenses]]/Table1[[#This Row],[Actual_Sales]],0)</f>
        <v>0.37908496732026142</v>
      </c>
      <c r="AC3124">
        <v>25</v>
      </c>
      <c r="AD3124">
        <v>619</v>
      </c>
      <c r="AE3124" s="5">
        <f>IFERROR(Table1[[#This Row],[Inventory]]/Table1[[#This Row],[Actual_Sales]],0)</f>
        <v>4.0457516339869279</v>
      </c>
    </row>
    <row r="3125" spans="1:31" x14ac:dyDescent="0.25">
      <c r="A3125">
        <v>1249</v>
      </c>
      <c r="B3125">
        <v>234</v>
      </c>
      <c r="C3125">
        <v>1</v>
      </c>
      <c r="D3125" s="2">
        <v>40391</v>
      </c>
      <c r="E3125">
        <v>108</v>
      </c>
      <c r="F3125">
        <v>110</v>
      </c>
      <c r="G3125">
        <f>Table1[[#This Row],[Actual_Sales]]-Table1[[#This Row],[Budget_Sales]]</f>
        <v>-2</v>
      </c>
      <c r="H3125" s="5">
        <f>IF(
Table1[[#This Row],[Budget_Sales]]=0,
"",
IF(
Table1[[#This Row],[Budget_Sales]]&gt;0,
(Table1[[#This Row],[Actual_Sales]]-Table1[[#This Row],[Budget_Sales]])/Table1[[#This Row],[Budget_Sales]],
(Table1[[#This Row],[Actual_Sales]]-Table1[[#This Row],[Budget_Sales]])/ABS(Table1[[#This Row],[Budget_Sales]])
)
)</f>
        <v>-1.8181818181818181E-2</v>
      </c>
      <c r="I3125" s="5" t="str">
        <f>IF(Table1[[#This Row],[Sales_Var]]&gt;=0,"Above Budget","Below Budget")</f>
        <v>Below Budget</v>
      </c>
      <c r="J3125">
        <f>Table1[[#This Row],[Actual_Sales]]-(Table1[[#This Row],[COGS]]+Table1[[#This Row],[Expenses]])</f>
        <v>19</v>
      </c>
      <c r="K3125">
        <v>40</v>
      </c>
      <c r="L3125">
        <f>Table1[[#This Row],[Actual_Profit]]-Table1[[#This Row],[Budget_Profit]]</f>
        <v>-21</v>
      </c>
      <c r="M3125" s="5">
        <f>IF(
Table1[[#This Row],[Budget_Profit]]=0,
"",
IF(
Table1[[#This Row],[Budget_Profit]]&gt;0,
(Table1[[#This Row],[Actual_Profit]]-Table1[[#This Row],[Budget_Profit]])/Table1[[#This Row],[Budget_Profit]],
(Table1[[#This Row],[Actual_Profit]]-Table1[[#This Row],[Budget_Profit]])/ABS(Table1[[#This Row],[Budget_Profit]])
)
)</f>
        <v>-0.52500000000000002</v>
      </c>
      <c r="N3125" s="5" t="str">
        <f>IF(Table1[[#This Row],[Profit_Var]]&gt;=0, "Above Budget", "Below Budget")</f>
        <v>Below Budget</v>
      </c>
      <c r="O3125">
        <v>46</v>
      </c>
      <c r="P3125">
        <v>40</v>
      </c>
      <c r="Q3125">
        <f>Table1[[#This Row],[COGS]]-Table1[[#This Row],[Budget_COGS]]</f>
        <v>6</v>
      </c>
      <c r="R3125" s="5">
        <f>IF(
Table1[[#This Row],[Budget_COGS]]=0,
"",
IF(
Table1[[#This Row],[Budget_COGS]]&gt;0,
(Table1[[#This Row],[Budget_COGS]]-Table1[[#This Row],[COGS]]) / Table1[[#This Row],[Budget_COGS]],
(Table1[[#This Row],[Budget_COGS]]-Table1[[#This Row],[COGS]]) / ABS(Table1[[#This Row],[Budget_COGS]])
)
)</f>
        <v>-0.15</v>
      </c>
      <c r="S3125" s="5" t="str">
        <f>IF(Table1[[#This Row],[COGS _Var]]&gt;=0, "Above Budget", "Below Budget")</f>
        <v>Above Budget</v>
      </c>
      <c r="T3125">
        <f>Table1[[#This Row],[Actual_Sales]]-Table1[[#This Row],[COGS]]</f>
        <v>62</v>
      </c>
      <c r="U3125">
        <v>70</v>
      </c>
      <c r="V3125">
        <f>Table1[[#This Row],[Gross_Margin]]-Table1[[#This Row],[Budget_Margin]]</f>
        <v>-8</v>
      </c>
      <c r="W3125" s="5">
        <f>IF(
Table1[[#This Row],[Budget_Margin]]=0,
"",
IF(
Table1[[#This Row],[Budget_Margin]]&gt;0,
(Table1[[#This Row],[Gross_Margin]]-Table1[[#This Row],[Budget_Margin]]) / Table1[[#This Row],[Budget_Margin]],
(Table1[[#This Row],[Gross_Margin]]-Table1[[#This Row],[Budget_Margin]]) / ABS(Table1[[#This Row],[Budget_Margin]])
)
)</f>
        <v>-0.11428571428571428</v>
      </c>
      <c r="X3125" s="5" t="str">
        <f>IF(Table1[[#This Row],[Margin_Var]]&gt;=0, "Above Budget", "Below Budget")</f>
        <v>Below Budget</v>
      </c>
      <c r="Y3125" s="5">
        <f>IFERROR(Table1[[#This Row],[Gross_Margin]]/Table1[[#This Row],[Actual_Sales]],0)</f>
        <v>0.57407407407407407</v>
      </c>
      <c r="Z3125" s="5">
        <f>Table1[[#This Row],[Actual_Profit]]/Table1[[#This Row],[Actual_Sales]]</f>
        <v>0.17592592592592593</v>
      </c>
      <c r="AA3125">
        <v>43</v>
      </c>
      <c r="AB3125" s="5">
        <f>IFERROR(Table1[[#This Row],[Expenses]]/Table1[[#This Row],[Actual_Sales]],0)</f>
        <v>0.39814814814814814</v>
      </c>
      <c r="AC3125">
        <v>15</v>
      </c>
      <c r="AD3125">
        <v>415</v>
      </c>
      <c r="AE3125" s="5">
        <f>IFERROR(Table1[[#This Row],[Inventory]]/Table1[[#This Row],[Actual_Sales]],0)</f>
        <v>3.8425925925925926</v>
      </c>
    </row>
    <row r="3126" spans="1:31" x14ac:dyDescent="0.25">
      <c r="A3126">
        <v>1291</v>
      </c>
      <c r="B3126">
        <v>503</v>
      </c>
      <c r="C3126">
        <v>5</v>
      </c>
      <c r="D3126" s="2">
        <v>40391</v>
      </c>
      <c r="E3126">
        <v>108</v>
      </c>
      <c r="F3126">
        <v>100</v>
      </c>
      <c r="G3126">
        <f>Table1[[#This Row],[Actual_Sales]]-Table1[[#This Row],[Budget_Sales]]</f>
        <v>8</v>
      </c>
      <c r="H3126" s="5">
        <f>IF(
Table1[[#This Row],[Budget_Sales]]=0,
"",
IF(
Table1[[#This Row],[Budget_Sales]]&gt;0,
(Table1[[#This Row],[Actual_Sales]]-Table1[[#This Row],[Budget_Sales]])/Table1[[#This Row],[Budget_Sales]],
(Table1[[#This Row],[Actual_Sales]]-Table1[[#This Row],[Budget_Sales]])/ABS(Table1[[#This Row],[Budget_Sales]])
)
)</f>
        <v>0.08</v>
      </c>
      <c r="I3126" s="5" t="str">
        <f>IF(Table1[[#This Row],[Sales_Var]]&gt;=0,"Above Budget","Below Budget")</f>
        <v>Above Budget</v>
      </c>
      <c r="J3126">
        <f>Table1[[#This Row],[Actual_Sales]]-(Table1[[#This Row],[COGS]]+Table1[[#This Row],[Expenses]])</f>
        <v>19</v>
      </c>
      <c r="K3126">
        <v>30</v>
      </c>
      <c r="L3126">
        <f>Table1[[#This Row],[Actual_Profit]]-Table1[[#This Row],[Budget_Profit]]</f>
        <v>-11</v>
      </c>
      <c r="M3126" s="5">
        <f>IF(
Table1[[#This Row],[Budget_Profit]]=0,
"",
IF(
Table1[[#This Row],[Budget_Profit]]&gt;0,
(Table1[[#This Row],[Actual_Profit]]-Table1[[#This Row],[Budget_Profit]])/Table1[[#This Row],[Budget_Profit]],
(Table1[[#This Row],[Actual_Profit]]-Table1[[#This Row],[Budget_Profit]])/ABS(Table1[[#This Row],[Budget_Profit]])
)
)</f>
        <v>-0.36666666666666664</v>
      </c>
      <c r="N3126" s="5" t="str">
        <f>IF(Table1[[#This Row],[Profit_Var]]&gt;=0, "Above Budget", "Below Budget")</f>
        <v>Below Budget</v>
      </c>
      <c r="O3126">
        <v>46</v>
      </c>
      <c r="P3126">
        <v>40</v>
      </c>
      <c r="Q3126">
        <f>Table1[[#This Row],[COGS]]-Table1[[#This Row],[Budget_COGS]]</f>
        <v>6</v>
      </c>
      <c r="R3126" s="5">
        <f>IF(
Table1[[#This Row],[Budget_COGS]]=0,
"",
IF(
Table1[[#This Row],[Budget_COGS]]&gt;0,
(Table1[[#This Row],[Budget_COGS]]-Table1[[#This Row],[COGS]]) / Table1[[#This Row],[Budget_COGS]],
(Table1[[#This Row],[Budget_COGS]]-Table1[[#This Row],[COGS]]) / ABS(Table1[[#This Row],[Budget_COGS]])
)
)</f>
        <v>-0.15</v>
      </c>
      <c r="S3126" s="5" t="str">
        <f>IF(Table1[[#This Row],[COGS _Var]]&gt;=0, "Above Budget", "Below Budget")</f>
        <v>Above Budget</v>
      </c>
      <c r="T3126">
        <f>Table1[[#This Row],[Actual_Sales]]-Table1[[#This Row],[COGS]]</f>
        <v>62</v>
      </c>
      <c r="U3126">
        <v>60</v>
      </c>
      <c r="V3126">
        <f>Table1[[#This Row],[Gross_Margin]]-Table1[[#This Row],[Budget_Margin]]</f>
        <v>2</v>
      </c>
      <c r="W3126" s="5">
        <f>IF(
Table1[[#This Row],[Budget_Margin]]=0,
"",
IF(
Table1[[#This Row],[Budget_Margin]]&gt;0,
(Table1[[#This Row],[Gross_Margin]]-Table1[[#This Row],[Budget_Margin]]) / Table1[[#This Row],[Budget_Margin]],
(Table1[[#This Row],[Gross_Margin]]-Table1[[#This Row],[Budget_Margin]]) / ABS(Table1[[#This Row],[Budget_Margin]])
)
)</f>
        <v>3.3333333333333333E-2</v>
      </c>
      <c r="X3126" s="5" t="str">
        <f>IF(Table1[[#This Row],[Margin_Var]]&gt;=0, "Above Budget", "Below Budget")</f>
        <v>Above Budget</v>
      </c>
      <c r="Y3126" s="5">
        <f>IFERROR(Table1[[#This Row],[Gross_Margin]]/Table1[[#This Row],[Actual_Sales]],0)</f>
        <v>0.57407407407407407</v>
      </c>
      <c r="Z3126" s="5">
        <f>Table1[[#This Row],[Actual_Profit]]/Table1[[#This Row],[Actual_Sales]]</f>
        <v>0.17592592592592593</v>
      </c>
      <c r="AA3126">
        <v>43</v>
      </c>
      <c r="AB3126" s="5">
        <f>IFERROR(Table1[[#This Row],[Expenses]]/Table1[[#This Row],[Actual_Sales]],0)</f>
        <v>0.39814814814814814</v>
      </c>
      <c r="AC3126">
        <v>15</v>
      </c>
      <c r="AD3126">
        <v>415</v>
      </c>
      <c r="AE3126" s="5">
        <f>IFERROR(Table1[[#This Row],[Inventory]]/Table1[[#This Row],[Actual_Sales]],0)</f>
        <v>3.8425925925925926</v>
      </c>
    </row>
    <row r="3127" spans="1:31" x14ac:dyDescent="0.25">
      <c r="A3127">
        <v>1281</v>
      </c>
      <c r="B3127">
        <v>430</v>
      </c>
      <c r="C3127">
        <v>8</v>
      </c>
      <c r="D3127" s="2">
        <v>40391</v>
      </c>
      <c r="E3127">
        <v>108</v>
      </c>
      <c r="F3127">
        <v>100</v>
      </c>
      <c r="G3127">
        <f>Table1[[#This Row],[Actual_Sales]]-Table1[[#This Row],[Budget_Sales]]</f>
        <v>8</v>
      </c>
      <c r="H3127" s="5">
        <f>IF(
Table1[[#This Row],[Budget_Sales]]=0,
"",
IF(
Table1[[#This Row],[Budget_Sales]]&gt;0,
(Table1[[#This Row],[Actual_Sales]]-Table1[[#This Row],[Budget_Sales]])/Table1[[#This Row],[Budget_Sales]],
(Table1[[#This Row],[Actual_Sales]]-Table1[[#This Row],[Budget_Sales]])/ABS(Table1[[#This Row],[Budget_Sales]])
)
)</f>
        <v>0.08</v>
      </c>
      <c r="I3127" s="5" t="str">
        <f>IF(Table1[[#This Row],[Sales_Var]]&gt;=0,"Above Budget","Below Budget")</f>
        <v>Above Budget</v>
      </c>
      <c r="J3127">
        <f>Table1[[#This Row],[Actual_Sales]]-(Table1[[#This Row],[COGS]]+Table1[[#This Row],[Expenses]])</f>
        <v>19</v>
      </c>
      <c r="K3127">
        <v>30</v>
      </c>
      <c r="L3127">
        <f>Table1[[#This Row],[Actual_Profit]]-Table1[[#This Row],[Budget_Profit]]</f>
        <v>-11</v>
      </c>
      <c r="M3127" s="5">
        <f>IF(
Table1[[#This Row],[Budget_Profit]]=0,
"",
IF(
Table1[[#This Row],[Budget_Profit]]&gt;0,
(Table1[[#This Row],[Actual_Profit]]-Table1[[#This Row],[Budget_Profit]])/Table1[[#This Row],[Budget_Profit]],
(Table1[[#This Row],[Actual_Profit]]-Table1[[#This Row],[Budget_Profit]])/ABS(Table1[[#This Row],[Budget_Profit]])
)
)</f>
        <v>-0.36666666666666664</v>
      </c>
      <c r="N3127" s="5" t="str">
        <f>IF(Table1[[#This Row],[Profit_Var]]&gt;=0, "Above Budget", "Below Budget")</f>
        <v>Below Budget</v>
      </c>
      <c r="O3127">
        <v>46</v>
      </c>
      <c r="P3127">
        <v>40</v>
      </c>
      <c r="Q3127">
        <f>Table1[[#This Row],[COGS]]-Table1[[#This Row],[Budget_COGS]]</f>
        <v>6</v>
      </c>
      <c r="R3127" s="5">
        <f>IF(
Table1[[#This Row],[Budget_COGS]]=0,
"",
IF(
Table1[[#This Row],[Budget_COGS]]&gt;0,
(Table1[[#This Row],[Budget_COGS]]-Table1[[#This Row],[COGS]]) / Table1[[#This Row],[Budget_COGS]],
(Table1[[#This Row],[Budget_COGS]]-Table1[[#This Row],[COGS]]) / ABS(Table1[[#This Row],[Budget_COGS]])
)
)</f>
        <v>-0.15</v>
      </c>
      <c r="S3127" s="5" t="str">
        <f>IF(Table1[[#This Row],[COGS _Var]]&gt;=0, "Above Budget", "Below Budget")</f>
        <v>Above Budget</v>
      </c>
      <c r="T3127">
        <f>Table1[[#This Row],[Actual_Sales]]-Table1[[#This Row],[COGS]]</f>
        <v>62</v>
      </c>
      <c r="U3127">
        <v>60</v>
      </c>
      <c r="V3127">
        <f>Table1[[#This Row],[Gross_Margin]]-Table1[[#This Row],[Budget_Margin]]</f>
        <v>2</v>
      </c>
      <c r="W3127" s="5">
        <f>IF(
Table1[[#This Row],[Budget_Margin]]=0,
"",
IF(
Table1[[#This Row],[Budget_Margin]]&gt;0,
(Table1[[#This Row],[Gross_Margin]]-Table1[[#This Row],[Budget_Margin]]) / Table1[[#This Row],[Budget_Margin]],
(Table1[[#This Row],[Gross_Margin]]-Table1[[#This Row],[Budget_Margin]]) / ABS(Table1[[#This Row],[Budget_Margin]])
)
)</f>
        <v>3.3333333333333333E-2</v>
      </c>
      <c r="X3127" s="5" t="str">
        <f>IF(Table1[[#This Row],[Margin_Var]]&gt;=0, "Above Budget", "Below Budget")</f>
        <v>Above Budget</v>
      </c>
      <c r="Y3127" s="5">
        <f>IFERROR(Table1[[#This Row],[Gross_Margin]]/Table1[[#This Row],[Actual_Sales]],0)</f>
        <v>0.57407407407407407</v>
      </c>
      <c r="Z3127" s="5">
        <f>Table1[[#This Row],[Actual_Profit]]/Table1[[#This Row],[Actual_Sales]]</f>
        <v>0.17592592592592593</v>
      </c>
      <c r="AA3127">
        <v>43</v>
      </c>
      <c r="AB3127" s="5">
        <f>IFERROR(Table1[[#This Row],[Expenses]]/Table1[[#This Row],[Actual_Sales]],0)</f>
        <v>0.39814814814814814</v>
      </c>
      <c r="AC3127">
        <v>15</v>
      </c>
      <c r="AD3127">
        <v>415</v>
      </c>
      <c r="AE3127" s="5">
        <f>IFERROR(Table1[[#This Row],[Inventory]]/Table1[[#This Row],[Actual_Sales]],0)</f>
        <v>3.8425925925925926</v>
      </c>
    </row>
    <row r="3128" spans="1:31" x14ac:dyDescent="0.25">
      <c r="A3128">
        <v>1036</v>
      </c>
      <c r="B3128">
        <v>801</v>
      </c>
      <c r="C3128">
        <v>2</v>
      </c>
      <c r="D3128" s="2">
        <v>40330</v>
      </c>
      <c r="E3128">
        <v>108</v>
      </c>
      <c r="F3128">
        <v>130</v>
      </c>
      <c r="G3128">
        <f>Table1[[#This Row],[Actual_Sales]]-Table1[[#This Row],[Budget_Sales]]</f>
        <v>-22</v>
      </c>
      <c r="H3128" s="5">
        <f>IF(
Table1[[#This Row],[Budget_Sales]]=0,
"",
IF(
Table1[[#This Row],[Budget_Sales]]&gt;0,
(Table1[[#This Row],[Actual_Sales]]-Table1[[#This Row],[Budget_Sales]])/Table1[[#This Row],[Budget_Sales]],
(Table1[[#This Row],[Actual_Sales]]-Table1[[#This Row],[Budget_Sales]])/ABS(Table1[[#This Row],[Budget_Sales]])
)
)</f>
        <v>-0.16923076923076924</v>
      </c>
      <c r="I3128" s="5" t="str">
        <f>IF(Table1[[#This Row],[Sales_Var]]&gt;=0,"Above Budget","Below Budget")</f>
        <v>Below Budget</v>
      </c>
      <c r="J3128">
        <f>Table1[[#This Row],[Actual_Sales]]-(Table1[[#This Row],[COGS]]+Table1[[#This Row],[Expenses]])</f>
        <v>19</v>
      </c>
      <c r="K3128">
        <v>50</v>
      </c>
      <c r="L3128">
        <f>Table1[[#This Row],[Actual_Profit]]-Table1[[#This Row],[Budget_Profit]]</f>
        <v>-31</v>
      </c>
      <c r="M3128" s="5">
        <f>IF(
Table1[[#This Row],[Budget_Profit]]=0,
"",
IF(
Table1[[#This Row],[Budget_Profit]]&gt;0,
(Table1[[#This Row],[Actual_Profit]]-Table1[[#This Row],[Budget_Profit]])/Table1[[#This Row],[Budget_Profit]],
(Table1[[#This Row],[Actual_Profit]]-Table1[[#This Row],[Budget_Profit]])/ABS(Table1[[#This Row],[Budget_Profit]])
)
)</f>
        <v>-0.62</v>
      </c>
      <c r="N3128" s="5" t="str">
        <f>IF(Table1[[#This Row],[Profit_Var]]&gt;=0, "Above Budget", "Below Budget")</f>
        <v>Below Budget</v>
      </c>
      <c r="O3128">
        <v>46</v>
      </c>
      <c r="P3128">
        <v>50</v>
      </c>
      <c r="Q3128">
        <f>Table1[[#This Row],[COGS]]-Table1[[#This Row],[Budget_COGS]]</f>
        <v>-4</v>
      </c>
      <c r="R3128" s="5">
        <f>IF(
Table1[[#This Row],[Budget_COGS]]=0,
"",
IF(
Table1[[#This Row],[Budget_COGS]]&gt;0,
(Table1[[#This Row],[Budget_COGS]]-Table1[[#This Row],[COGS]]) / Table1[[#This Row],[Budget_COGS]],
(Table1[[#This Row],[Budget_COGS]]-Table1[[#This Row],[COGS]]) / ABS(Table1[[#This Row],[Budget_COGS]])
)
)</f>
        <v>0.08</v>
      </c>
      <c r="S3128" s="5" t="str">
        <f>IF(Table1[[#This Row],[COGS _Var]]&gt;=0, "Above Budget", "Below Budget")</f>
        <v>Below Budget</v>
      </c>
      <c r="T3128">
        <f>Table1[[#This Row],[Actual_Sales]]-Table1[[#This Row],[COGS]]</f>
        <v>62</v>
      </c>
      <c r="U3128">
        <v>80</v>
      </c>
      <c r="V3128">
        <f>Table1[[#This Row],[Gross_Margin]]-Table1[[#This Row],[Budget_Margin]]</f>
        <v>-18</v>
      </c>
      <c r="W3128" s="5">
        <f>IF(
Table1[[#This Row],[Budget_Margin]]=0,
"",
IF(
Table1[[#This Row],[Budget_Margin]]&gt;0,
(Table1[[#This Row],[Gross_Margin]]-Table1[[#This Row],[Budget_Margin]]) / Table1[[#This Row],[Budget_Margin]],
(Table1[[#This Row],[Gross_Margin]]-Table1[[#This Row],[Budget_Margin]]) / ABS(Table1[[#This Row],[Budget_Margin]])
)
)</f>
        <v>-0.22500000000000001</v>
      </c>
      <c r="X3128" s="5" t="str">
        <f>IF(Table1[[#This Row],[Margin_Var]]&gt;=0, "Above Budget", "Below Budget")</f>
        <v>Below Budget</v>
      </c>
      <c r="Y3128" s="5">
        <f>IFERROR(Table1[[#This Row],[Gross_Margin]]/Table1[[#This Row],[Actual_Sales]],0)</f>
        <v>0.57407407407407407</v>
      </c>
      <c r="Z3128" s="5">
        <f>Table1[[#This Row],[Actual_Profit]]/Table1[[#This Row],[Actual_Sales]]</f>
        <v>0.17592592592592593</v>
      </c>
      <c r="AA3128">
        <v>43</v>
      </c>
      <c r="AB3128" s="5">
        <f>IFERROR(Table1[[#This Row],[Expenses]]/Table1[[#This Row],[Actual_Sales]],0)</f>
        <v>0.39814814814814814</v>
      </c>
      <c r="AC3128">
        <v>15</v>
      </c>
      <c r="AD3128">
        <v>367</v>
      </c>
      <c r="AE3128" s="5">
        <f>IFERROR(Table1[[#This Row],[Inventory]]/Table1[[#This Row],[Actual_Sales]],0)</f>
        <v>3.3981481481481484</v>
      </c>
    </row>
    <row r="3129" spans="1:31" x14ac:dyDescent="0.25">
      <c r="A3129">
        <v>943</v>
      </c>
      <c r="B3129">
        <v>475</v>
      </c>
      <c r="C3129">
        <v>6</v>
      </c>
      <c r="D3129" s="2">
        <v>40330</v>
      </c>
      <c r="E3129">
        <v>108</v>
      </c>
      <c r="F3129">
        <v>100</v>
      </c>
      <c r="G3129">
        <f>Table1[[#This Row],[Actual_Sales]]-Table1[[#This Row],[Budget_Sales]]</f>
        <v>8</v>
      </c>
      <c r="H3129" s="5">
        <f>IF(
Table1[[#This Row],[Budget_Sales]]=0,
"",
IF(
Table1[[#This Row],[Budget_Sales]]&gt;0,
(Table1[[#This Row],[Actual_Sales]]-Table1[[#This Row],[Budget_Sales]])/Table1[[#This Row],[Budget_Sales]],
(Table1[[#This Row],[Actual_Sales]]-Table1[[#This Row],[Budget_Sales]])/ABS(Table1[[#This Row],[Budget_Sales]])
)
)</f>
        <v>0.08</v>
      </c>
      <c r="I3129" s="5" t="str">
        <f>IF(Table1[[#This Row],[Sales_Var]]&gt;=0,"Above Budget","Below Budget")</f>
        <v>Above Budget</v>
      </c>
      <c r="J3129">
        <f>Table1[[#This Row],[Actual_Sales]]-(Table1[[#This Row],[COGS]]+Table1[[#This Row],[Expenses]])</f>
        <v>19</v>
      </c>
      <c r="K3129">
        <v>30</v>
      </c>
      <c r="L3129">
        <f>Table1[[#This Row],[Actual_Profit]]-Table1[[#This Row],[Budget_Profit]]</f>
        <v>-11</v>
      </c>
      <c r="M3129" s="5">
        <f>IF(
Table1[[#This Row],[Budget_Profit]]=0,
"",
IF(
Table1[[#This Row],[Budget_Profit]]&gt;0,
(Table1[[#This Row],[Actual_Profit]]-Table1[[#This Row],[Budget_Profit]])/Table1[[#This Row],[Budget_Profit]],
(Table1[[#This Row],[Actual_Profit]]-Table1[[#This Row],[Budget_Profit]])/ABS(Table1[[#This Row],[Budget_Profit]])
)
)</f>
        <v>-0.36666666666666664</v>
      </c>
      <c r="N3129" s="5" t="str">
        <f>IF(Table1[[#This Row],[Profit_Var]]&gt;=0, "Above Budget", "Below Budget")</f>
        <v>Below Budget</v>
      </c>
      <c r="O3129">
        <v>46</v>
      </c>
      <c r="P3129">
        <v>40</v>
      </c>
      <c r="Q3129">
        <f>Table1[[#This Row],[COGS]]-Table1[[#This Row],[Budget_COGS]]</f>
        <v>6</v>
      </c>
      <c r="R3129" s="5">
        <f>IF(
Table1[[#This Row],[Budget_COGS]]=0,
"",
IF(
Table1[[#This Row],[Budget_COGS]]&gt;0,
(Table1[[#This Row],[Budget_COGS]]-Table1[[#This Row],[COGS]]) / Table1[[#This Row],[Budget_COGS]],
(Table1[[#This Row],[Budget_COGS]]-Table1[[#This Row],[COGS]]) / ABS(Table1[[#This Row],[Budget_COGS]])
)
)</f>
        <v>-0.15</v>
      </c>
      <c r="S3129" s="5" t="str">
        <f>IF(Table1[[#This Row],[COGS _Var]]&gt;=0, "Above Budget", "Below Budget")</f>
        <v>Above Budget</v>
      </c>
      <c r="T3129">
        <f>Table1[[#This Row],[Actual_Sales]]-Table1[[#This Row],[COGS]]</f>
        <v>62</v>
      </c>
      <c r="U3129">
        <v>60</v>
      </c>
      <c r="V3129">
        <f>Table1[[#This Row],[Gross_Margin]]-Table1[[#This Row],[Budget_Margin]]</f>
        <v>2</v>
      </c>
      <c r="W3129" s="5">
        <f>IF(
Table1[[#This Row],[Budget_Margin]]=0,
"",
IF(
Table1[[#This Row],[Budget_Margin]]&gt;0,
(Table1[[#This Row],[Gross_Margin]]-Table1[[#This Row],[Budget_Margin]]) / Table1[[#This Row],[Budget_Margin]],
(Table1[[#This Row],[Gross_Margin]]-Table1[[#This Row],[Budget_Margin]]) / ABS(Table1[[#This Row],[Budget_Margin]])
)
)</f>
        <v>3.3333333333333333E-2</v>
      </c>
      <c r="X3129" s="5" t="str">
        <f>IF(Table1[[#This Row],[Margin_Var]]&gt;=0, "Above Budget", "Below Budget")</f>
        <v>Above Budget</v>
      </c>
      <c r="Y3129" s="5">
        <f>IFERROR(Table1[[#This Row],[Gross_Margin]]/Table1[[#This Row],[Actual_Sales]],0)</f>
        <v>0.57407407407407407</v>
      </c>
      <c r="Z3129" s="5">
        <f>Table1[[#This Row],[Actual_Profit]]/Table1[[#This Row],[Actual_Sales]]</f>
        <v>0.17592592592592593</v>
      </c>
      <c r="AA3129">
        <v>43</v>
      </c>
      <c r="AB3129" s="5">
        <f>IFERROR(Table1[[#This Row],[Expenses]]/Table1[[#This Row],[Actual_Sales]],0)</f>
        <v>0.39814814814814814</v>
      </c>
      <c r="AC3129">
        <v>15</v>
      </c>
      <c r="AD3129">
        <v>367</v>
      </c>
      <c r="AE3129" s="5">
        <f>IFERROR(Table1[[#This Row],[Inventory]]/Table1[[#This Row],[Actual_Sales]],0)</f>
        <v>3.3981481481481484</v>
      </c>
    </row>
    <row r="3130" spans="1:31" x14ac:dyDescent="0.25">
      <c r="A3130">
        <v>2613</v>
      </c>
      <c r="B3130">
        <v>801</v>
      </c>
      <c r="C3130">
        <v>12</v>
      </c>
      <c r="D3130" s="2">
        <v>40603</v>
      </c>
      <c r="E3130">
        <v>91</v>
      </c>
      <c r="F3130">
        <v>50</v>
      </c>
      <c r="G3130">
        <f>Table1[[#This Row],[Actual_Sales]]-Table1[[#This Row],[Budget_Sales]]</f>
        <v>41</v>
      </c>
      <c r="H3130" s="5">
        <f>IF(
Table1[[#This Row],[Budget_Sales]]=0,
"",
IF(
Table1[[#This Row],[Budget_Sales]]&gt;0,
(Table1[[#This Row],[Actual_Sales]]-Table1[[#This Row],[Budget_Sales]])/Table1[[#This Row],[Budget_Sales]],
(Table1[[#This Row],[Actual_Sales]]-Table1[[#This Row],[Budget_Sales]])/ABS(Table1[[#This Row],[Budget_Sales]])
)
)</f>
        <v>0.82</v>
      </c>
      <c r="I3130" s="5" t="str">
        <f>IF(Table1[[#This Row],[Sales_Var]]&gt;=0,"Above Budget","Below Budget")</f>
        <v>Above Budget</v>
      </c>
      <c r="J3130">
        <f>Table1[[#This Row],[Actual_Sales]]-(Table1[[#This Row],[COGS]]+Table1[[#This Row],[Expenses]])</f>
        <v>16</v>
      </c>
      <c r="K3130">
        <v>10</v>
      </c>
      <c r="L3130">
        <f>Table1[[#This Row],[Actual_Profit]]-Table1[[#This Row],[Budget_Profit]]</f>
        <v>6</v>
      </c>
      <c r="M3130" s="5">
        <f>IF(
Table1[[#This Row],[Budget_Profit]]=0,
"",
IF(
Table1[[#This Row],[Budget_Profit]]&gt;0,
(Table1[[#This Row],[Actual_Profit]]-Table1[[#This Row],[Budget_Profit]])/Table1[[#This Row],[Budget_Profit]],
(Table1[[#This Row],[Actual_Profit]]-Table1[[#This Row],[Budget_Profit]])/ABS(Table1[[#This Row],[Budget_Profit]])
)
)</f>
        <v>0.6</v>
      </c>
      <c r="N3130" s="5" t="str">
        <f>IF(Table1[[#This Row],[Profit_Var]]&gt;=0, "Above Budget", "Below Budget")</f>
        <v>Above Budget</v>
      </c>
      <c r="O3130">
        <v>36</v>
      </c>
      <c r="P3130">
        <v>20</v>
      </c>
      <c r="Q3130">
        <f>Table1[[#This Row],[COGS]]-Table1[[#This Row],[Budget_COGS]]</f>
        <v>16</v>
      </c>
      <c r="R3130" s="5">
        <f>IF(
Table1[[#This Row],[Budget_COGS]]=0,
"",
IF(
Table1[[#This Row],[Budget_COGS]]&gt;0,
(Table1[[#This Row],[Budget_COGS]]-Table1[[#This Row],[COGS]]) / Table1[[#This Row],[Budget_COGS]],
(Table1[[#This Row],[Budget_COGS]]-Table1[[#This Row],[COGS]]) / ABS(Table1[[#This Row],[Budget_COGS]])
)
)</f>
        <v>-0.8</v>
      </c>
      <c r="S3130" s="5" t="str">
        <f>IF(Table1[[#This Row],[COGS _Var]]&gt;=0, "Above Budget", "Below Budget")</f>
        <v>Above Budget</v>
      </c>
      <c r="T3130">
        <f>Table1[[#This Row],[Actual_Sales]]-Table1[[#This Row],[COGS]]</f>
        <v>55</v>
      </c>
      <c r="U3130">
        <v>30</v>
      </c>
      <c r="V3130">
        <f>Table1[[#This Row],[Gross_Margin]]-Table1[[#This Row],[Budget_Margin]]</f>
        <v>25</v>
      </c>
      <c r="W3130" s="5">
        <f>IF(
Table1[[#This Row],[Budget_Margin]]=0,
"",
IF(
Table1[[#This Row],[Budget_Margin]]&gt;0,
(Table1[[#This Row],[Gross_Margin]]-Table1[[#This Row],[Budget_Margin]]) / Table1[[#This Row],[Budget_Margin]],
(Table1[[#This Row],[Gross_Margin]]-Table1[[#This Row],[Budget_Margin]]) / ABS(Table1[[#This Row],[Budget_Margin]])
)
)</f>
        <v>0.83333333333333337</v>
      </c>
      <c r="X3130" s="5" t="str">
        <f>IF(Table1[[#This Row],[Margin_Var]]&gt;=0, "Above Budget", "Below Budget")</f>
        <v>Above Budget</v>
      </c>
      <c r="Y3130" s="5">
        <f>IFERROR(Table1[[#This Row],[Gross_Margin]]/Table1[[#This Row],[Actual_Sales]],0)</f>
        <v>0.60439560439560436</v>
      </c>
      <c r="Z3130" s="5">
        <f>Table1[[#This Row],[Actual_Profit]]/Table1[[#This Row],[Actual_Sales]]</f>
        <v>0.17582417582417584</v>
      </c>
      <c r="AA3130">
        <v>39</v>
      </c>
      <c r="AB3130" s="5">
        <f>IFERROR(Table1[[#This Row],[Expenses]]/Table1[[#This Row],[Actual_Sales]],0)</f>
        <v>0.42857142857142855</v>
      </c>
      <c r="AC3130">
        <v>11</v>
      </c>
      <c r="AD3130">
        <v>187</v>
      </c>
      <c r="AE3130" s="5">
        <f>IFERROR(Table1[[#This Row],[Inventory]]/Table1[[#This Row],[Actual_Sales]],0)</f>
        <v>2.0549450549450547</v>
      </c>
    </row>
    <row r="3131" spans="1:31" x14ac:dyDescent="0.25">
      <c r="A3131">
        <v>2898</v>
      </c>
      <c r="B3131">
        <v>505</v>
      </c>
      <c r="C3131">
        <v>6</v>
      </c>
      <c r="D3131" s="2">
        <v>40664</v>
      </c>
      <c r="E3131">
        <v>91</v>
      </c>
      <c r="F3131">
        <v>70</v>
      </c>
      <c r="G3131">
        <f>Table1[[#This Row],[Actual_Sales]]-Table1[[#This Row],[Budget_Sales]]</f>
        <v>21</v>
      </c>
      <c r="H3131" s="5">
        <f>IF(
Table1[[#This Row],[Budget_Sales]]=0,
"",
IF(
Table1[[#This Row],[Budget_Sales]]&gt;0,
(Table1[[#This Row],[Actual_Sales]]-Table1[[#This Row],[Budget_Sales]])/Table1[[#This Row],[Budget_Sales]],
(Table1[[#This Row],[Actual_Sales]]-Table1[[#This Row],[Budget_Sales]])/ABS(Table1[[#This Row],[Budget_Sales]])
)
)</f>
        <v>0.3</v>
      </c>
      <c r="I3131" s="5" t="str">
        <f>IF(Table1[[#This Row],[Sales_Var]]&gt;=0,"Above Budget","Below Budget")</f>
        <v>Above Budget</v>
      </c>
      <c r="J3131">
        <f>Table1[[#This Row],[Actual_Sales]]-(Table1[[#This Row],[COGS]]+Table1[[#This Row],[Expenses]])</f>
        <v>16</v>
      </c>
      <c r="K3131">
        <v>10</v>
      </c>
      <c r="L3131">
        <f>Table1[[#This Row],[Actual_Profit]]-Table1[[#This Row],[Budget_Profit]]</f>
        <v>6</v>
      </c>
      <c r="M3131" s="5">
        <f>IF(
Table1[[#This Row],[Budget_Profit]]=0,
"",
IF(
Table1[[#This Row],[Budget_Profit]]&gt;0,
(Table1[[#This Row],[Actual_Profit]]-Table1[[#This Row],[Budget_Profit]])/Table1[[#This Row],[Budget_Profit]],
(Table1[[#This Row],[Actual_Profit]]-Table1[[#This Row],[Budget_Profit]])/ABS(Table1[[#This Row],[Budget_Profit]])
)
)</f>
        <v>0.6</v>
      </c>
      <c r="N3131" s="5" t="str">
        <f>IF(Table1[[#This Row],[Profit_Var]]&gt;=0, "Above Budget", "Below Budget")</f>
        <v>Above Budget</v>
      </c>
      <c r="O3131">
        <v>39</v>
      </c>
      <c r="P3131">
        <v>30</v>
      </c>
      <c r="Q3131">
        <f>Table1[[#This Row],[COGS]]-Table1[[#This Row],[Budget_COGS]]</f>
        <v>9</v>
      </c>
      <c r="R3131" s="5">
        <f>IF(
Table1[[#This Row],[Budget_COGS]]=0,
"",
IF(
Table1[[#This Row],[Budget_COGS]]&gt;0,
(Table1[[#This Row],[Budget_COGS]]-Table1[[#This Row],[COGS]]) / Table1[[#This Row],[Budget_COGS]],
(Table1[[#This Row],[Budget_COGS]]-Table1[[#This Row],[COGS]]) / ABS(Table1[[#This Row],[Budget_COGS]])
)
)</f>
        <v>-0.3</v>
      </c>
      <c r="S3131" s="5" t="str">
        <f>IF(Table1[[#This Row],[COGS _Var]]&gt;=0, "Above Budget", "Below Budget")</f>
        <v>Above Budget</v>
      </c>
      <c r="T3131">
        <f>Table1[[#This Row],[Actual_Sales]]-Table1[[#This Row],[COGS]]</f>
        <v>52</v>
      </c>
      <c r="U3131">
        <v>40</v>
      </c>
      <c r="V3131">
        <f>Table1[[#This Row],[Gross_Margin]]-Table1[[#This Row],[Budget_Margin]]</f>
        <v>12</v>
      </c>
      <c r="W3131" s="5">
        <f>IF(
Table1[[#This Row],[Budget_Margin]]=0,
"",
IF(
Table1[[#This Row],[Budget_Margin]]&gt;0,
(Table1[[#This Row],[Gross_Margin]]-Table1[[#This Row],[Budget_Margin]]) / Table1[[#This Row],[Budget_Margin]],
(Table1[[#This Row],[Gross_Margin]]-Table1[[#This Row],[Budget_Margin]]) / ABS(Table1[[#This Row],[Budget_Margin]])
)
)</f>
        <v>0.3</v>
      </c>
      <c r="X3131" s="5" t="str">
        <f>IF(Table1[[#This Row],[Margin_Var]]&gt;=0, "Above Budget", "Below Budget")</f>
        <v>Above Budget</v>
      </c>
      <c r="Y3131" s="5">
        <f>IFERROR(Table1[[#This Row],[Gross_Margin]]/Table1[[#This Row],[Actual_Sales]],0)</f>
        <v>0.5714285714285714</v>
      </c>
      <c r="Z3131" s="5">
        <f>Table1[[#This Row],[Actual_Profit]]/Table1[[#This Row],[Actual_Sales]]</f>
        <v>0.17582417582417584</v>
      </c>
      <c r="AA3131">
        <v>36</v>
      </c>
      <c r="AB3131" s="5">
        <f>IFERROR(Table1[[#This Row],[Expenses]]/Table1[[#This Row],[Actual_Sales]],0)</f>
        <v>0.39560439560439559</v>
      </c>
      <c r="AC3131">
        <v>12</v>
      </c>
      <c r="AD3131">
        <v>212</v>
      </c>
      <c r="AE3131" s="5">
        <f>IFERROR(Table1[[#This Row],[Inventory]]/Table1[[#This Row],[Actual_Sales]],0)</f>
        <v>2.3296703296703298</v>
      </c>
    </row>
    <row r="3132" spans="1:31" x14ac:dyDescent="0.25">
      <c r="A3132">
        <v>2875</v>
      </c>
      <c r="B3132">
        <v>417</v>
      </c>
      <c r="C3132">
        <v>11</v>
      </c>
      <c r="D3132" s="2">
        <v>40664</v>
      </c>
      <c r="E3132">
        <v>91</v>
      </c>
      <c r="F3132">
        <v>80</v>
      </c>
      <c r="G3132">
        <f>Table1[[#This Row],[Actual_Sales]]-Table1[[#This Row],[Budget_Sales]]</f>
        <v>11</v>
      </c>
      <c r="H3132" s="5">
        <f>IF(
Table1[[#This Row],[Budget_Sales]]=0,
"",
IF(
Table1[[#This Row],[Budget_Sales]]&gt;0,
(Table1[[#This Row],[Actual_Sales]]-Table1[[#This Row],[Budget_Sales]])/Table1[[#This Row],[Budget_Sales]],
(Table1[[#This Row],[Actual_Sales]]-Table1[[#This Row],[Budget_Sales]])/ABS(Table1[[#This Row],[Budget_Sales]])
)
)</f>
        <v>0.13750000000000001</v>
      </c>
      <c r="I3132" s="5" t="str">
        <f>IF(Table1[[#This Row],[Sales_Var]]&gt;=0,"Above Budget","Below Budget")</f>
        <v>Above Budget</v>
      </c>
      <c r="J3132">
        <f>Table1[[#This Row],[Actual_Sales]]-(Table1[[#This Row],[COGS]]+Table1[[#This Row],[Expenses]])</f>
        <v>16</v>
      </c>
      <c r="K3132">
        <v>20</v>
      </c>
      <c r="L3132">
        <f>Table1[[#This Row],[Actual_Profit]]-Table1[[#This Row],[Budget_Profit]]</f>
        <v>-4</v>
      </c>
      <c r="M3132" s="5">
        <f>IF(
Table1[[#This Row],[Budget_Profit]]=0,
"",
IF(
Table1[[#This Row],[Budget_Profit]]&gt;0,
(Table1[[#This Row],[Actual_Profit]]-Table1[[#This Row],[Budget_Profit]])/Table1[[#This Row],[Budget_Profit]],
(Table1[[#This Row],[Actual_Profit]]-Table1[[#This Row],[Budget_Profit]])/ABS(Table1[[#This Row],[Budget_Profit]])
)
)</f>
        <v>-0.2</v>
      </c>
      <c r="N3132" s="5" t="str">
        <f>IF(Table1[[#This Row],[Profit_Var]]&gt;=0, "Above Budget", "Below Budget")</f>
        <v>Below Budget</v>
      </c>
      <c r="O3132">
        <v>39</v>
      </c>
      <c r="P3132">
        <v>30</v>
      </c>
      <c r="Q3132">
        <f>Table1[[#This Row],[COGS]]-Table1[[#This Row],[Budget_COGS]]</f>
        <v>9</v>
      </c>
      <c r="R3132" s="5">
        <f>IF(
Table1[[#This Row],[Budget_COGS]]=0,
"",
IF(
Table1[[#This Row],[Budget_COGS]]&gt;0,
(Table1[[#This Row],[Budget_COGS]]-Table1[[#This Row],[COGS]]) / Table1[[#This Row],[Budget_COGS]],
(Table1[[#This Row],[Budget_COGS]]-Table1[[#This Row],[COGS]]) / ABS(Table1[[#This Row],[Budget_COGS]])
)
)</f>
        <v>-0.3</v>
      </c>
      <c r="S3132" s="5" t="str">
        <f>IF(Table1[[#This Row],[COGS _Var]]&gt;=0, "Above Budget", "Below Budget")</f>
        <v>Above Budget</v>
      </c>
      <c r="T3132">
        <f>Table1[[#This Row],[Actual_Sales]]-Table1[[#This Row],[COGS]]</f>
        <v>52</v>
      </c>
      <c r="U3132">
        <v>50</v>
      </c>
      <c r="V3132">
        <f>Table1[[#This Row],[Gross_Margin]]-Table1[[#This Row],[Budget_Margin]]</f>
        <v>2</v>
      </c>
      <c r="W3132" s="5">
        <f>IF(
Table1[[#This Row],[Budget_Margin]]=0,
"",
IF(
Table1[[#This Row],[Budget_Margin]]&gt;0,
(Table1[[#This Row],[Gross_Margin]]-Table1[[#This Row],[Budget_Margin]]) / Table1[[#This Row],[Budget_Margin]],
(Table1[[#This Row],[Gross_Margin]]-Table1[[#This Row],[Budget_Margin]]) / ABS(Table1[[#This Row],[Budget_Margin]])
)
)</f>
        <v>0.04</v>
      </c>
      <c r="X3132" s="5" t="str">
        <f>IF(Table1[[#This Row],[Margin_Var]]&gt;=0, "Above Budget", "Below Budget")</f>
        <v>Above Budget</v>
      </c>
      <c r="Y3132" s="5">
        <f>IFERROR(Table1[[#This Row],[Gross_Margin]]/Table1[[#This Row],[Actual_Sales]],0)</f>
        <v>0.5714285714285714</v>
      </c>
      <c r="Z3132" s="5">
        <f>Table1[[#This Row],[Actual_Profit]]/Table1[[#This Row],[Actual_Sales]]</f>
        <v>0.17582417582417584</v>
      </c>
      <c r="AA3132">
        <v>36</v>
      </c>
      <c r="AB3132" s="5">
        <f>IFERROR(Table1[[#This Row],[Expenses]]/Table1[[#This Row],[Actual_Sales]],0)</f>
        <v>0.39560439560439559</v>
      </c>
      <c r="AC3132">
        <v>12</v>
      </c>
      <c r="AD3132">
        <v>212</v>
      </c>
      <c r="AE3132" s="5">
        <f>IFERROR(Table1[[#This Row],[Inventory]]/Table1[[#This Row],[Actual_Sales]],0)</f>
        <v>2.3296703296703298</v>
      </c>
    </row>
    <row r="3133" spans="1:31" x14ac:dyDescent="0.25">
      <c r="A3133">
        <v>2878</v>
      </c>
      <c r="B3133">
        <v>435</v>
      </c>
      <c r="C3133">
        <v>12</v>
      </c>
      <c r="D3133" s="2">
        <v>40664</v>
      </c>
      <c r="E3133">
        <v>91</v>
      </c>
      <c r="F3133">
        <v>60</v>
      </c>
      <c r="G3133">
        <f>Table1[[#This Row],[Actual_Sales]]-Table1[[#This Row],[Budget_Sales]]</f>
        <v>31</v>
      </c>
      <c r="H3133" s="5">
        <f>IF(
Table1[[#This Row],[Budget_Sales]]=0,
"",
IF(
Table1[[#This Row],[Budget_Sales]]&gt;0,
(Table1[[#This Row],[Actual_Sales]]-Table1[[#This Row],[Budget_Sales]])/Table1[[#This Row],[Budget_Sales]],
(Table1[[#This Row],[Actual_Sales]]-Table1[[#This Row],[Budget_Sales]])/ABS(Table1[[#This Row],[Budget_Sales]])
)
)</f>
        <v>0.51666666666666672</v>
      </c>
      <c r="I3133" s="5" t="str">
        <f>IF(Table1[[#This Row],[Sales_Var]]&gt;=0,"Above Budget","Below Budget")</f>
        <v>Above Budget</v>
      </c>
      <c r="J3133">
        <f>Table1[[#This Row],[Actual_Sales]]-(Table1[[#This Row],[COGS]]+Table1[[#This Row],[Expenses]])</f>
        <v>16</v>
      </c>
      <c r="K3133">
        <v>20</v>
      </c>
      <c r="L3133">
        <f>Table1[[#This Row],[Actual_Profit]]-Table1[[#This Row],[Budget_Profit]]</f>
        <v>-4</v>
      </c>
      <c r="M3133" s="5">
        <f>IF(
Table1[[#This Row],[Budget_Profit]]=0,
"",
IF(
Table1[[#This Row],[Budget_Profit]]&gt;0,
(Table1[[#This Row],[Actual_Profit]]-Table1[[#This Row],[Budget_Profit]])/Table1[[#This Row],[Budget_Profit]],
(Table1[[#This Row],[Actual_Profit]]-Table1[[#This Row],[Budget_Profit]])/ABS(Table1[[#This Row],[Budget_Profit]])
)
)</f>
        <v>-0.2</v>
      </c>
      <c r="N3133" s="5" t="str">
        <f>IF(Table1[[#This Row],[Profit_Var]]&gt;=0, "Above Budget", "Below Budget")</f>
        <v>Below Budget</v>
      </c>
      <c r="O3133">
        <v>39</v>
      </c>
      <c r="P3133">
        <v>20</v>
      </c>
      <c r="Q3133">
        <f>Table1[[#This Row],[COGS]]-Table1[[#This Row],[Budget_COGS]]</f>
        <v>19</v>
      </c>
      <c r="R3133" s="5">
        <f>IF(
Table1[[#This Row],[Budget_COGS]]=0,
"",
IF(
Table1[[#This Row],[Budget_COGS]]&gt;0,
(Table1[[#This Row],[Budget_COGS]]-Table1[[#This Row],[COGS]]) / Table1[[#This Row],[Budget_COGS]],
(Table1[[#This Row],[Budget_COGS]]-Table1[[#This Row],[COGS]]) / ABS(Table1[[#This Row],[Budget_COGS]])
)
)</f>
        <v>-0.95</v>
      </c>
      <c r="S3133" s="5" t="str">
        <f>IF(Table1[[#This Row],[COGS _Var]]&gt;=0, "Above Budget", "Below Budget")</f>
        <v>Above Budget</v>
      </c>
      <c r="T3133">
        <f>Table1[[#This Row],[Actual_Sales]]-Table1[[#This Row],[COGS]]</f>
        <v>52</v>
      </c>
      <c r="U3133">
        <v>40</v>
      </c>
      <c r="V3133">
        <f>Table1[[#This Row],[Gross_Margin]]-Table1[[#This Row],[Budget_Margin]]</f>
        <v>12</v>
      </c>
      <c r="W3133" s="5">
        <f>IF(
Table1[[#This Row],[Budget_Margin]]=0,
"",
IF(
Table1[[#This Row],[Budget_Margin]]&gt;0,
(Table1[[#This Row],[Gross_Margin]]-Table1[[#This Row],[Budget_Margin]]) / Table1[[#This Row],[Budget_Margin]],
(Table1[[#This Row],[Gross_Margin]]-Table1[[#This Row],[Budget_Margin]]) / ABS(Table1[[#This Row],[Budget_Margin]])
)
)</f>
        <v>0.3</v>
      </c>
      <c r="X3133" s="5" t="str">
        <f>IF(Table1[[#This Row],[Margin_Var]]&gt;=0, "Above Budget", "Below Budget")</f>
        <v>Above Budget</v>
      </c>
      <c r="Y3133" s="5">
        <f>IFERROR(Table1[[#This Row],[Gross_Margin]]/Table1[[#This Row],[Actual_Sales]],0)</f>
        <v>0.5714285714285714</v>
      </c>
      <c r="Z3133" s="5">
        <f>Table1[[#This Row],[Actual_Profit]]/Table1[[#This Row],[Actual_Sales]]</f>
        <v>0.17582417582417584</v>
      </c>
      <c r="AA3133">
        <v>36</v>
      </c>
      <c r="AB3133" s="5">
        <f>IFERROR(Table1[[#This Row],[Expenses]]/Table1[[#This Row],[Actual_Sales]],0)</f>
        <v>0.39560439560439559</v>
      </c>
      <c r="AC3133">
        <v>12</v>
      </c>
      <c r="AD3133">
        <v>212</v>
      </c>
      <c r="AE3133" s="5">
        <f>IFERROR(Table1[[#This Row],[Inventory]]/Table1[[#This Row],[Actual_Sales]],0)</f>
        <v>2.3296703296703298</v>
      </c>
    </row>
    <row r="3134" spans="1:31" x14ac:dyDescent="0.25">
      <c r="A3134">
        <v>1409</v>
      </c>
      <c r="B3134">
        <v>970</v>
      </c>
      <c r="C3134">
        <v>12</v>
      </c>
      <c r="D3134" s="2">
        <v>40391</v>
      </c>
      <c r="E3134">
        <v>91</v>
      </c>
      <c r="F3134">
        <v>80</v>
      </c>
      <c r="G3134">
        <f>Table1[[#This Row],[Actual_Sales]]-Table1[[#This Row],[Budget_Sales]]</f>
        <v>11</v>
      </c>
      <c r="H3134" s="5">
        <f>IF(
Table1[[#This Row],[Budget_Sales]]=0,
"",
IF(
Table1[[#This Row],[Budget_Sales]]&gt;0,
(Table1[[#This Row],[Actual_Sales]]-Table1[[#This Row],[Budget_Sales]])/Table1[[#This Row],[Budget_Sales]],
(Table1[[#This Row],[Actual_Sales]]-Table1[[#This Row],[Budget_Sales]])/ABS(Table1[[#This Row],[Budget_Sales]])
)
)</f>
        <v>0.13750000000000001</v>
      </c>
      <c r="I3134" s="5" t="str">
        <f>IF(Table1[[#This Row],[Sales_Var]]&gt;=0,"Above Budget","Below Budget")</f>
        <v>Above Budget</v>
      </c>
      <c r="J3134">
        <f>Table1[[#This Row],[Actual_Sales]]-(Table1[[#This Row],[COGS]]+Table1[[#This Row],[Expenses]])</f>
        <v>16</v>
      </c>
      <c r="K3134">
        <v>20</v>
      </c>
      <c r="L3134">
        <f>Table1[[#This Row],[Actual_Profit]]-Table1[[#This Row],[Budget_Profit]]</f>
        <v>-4</v>
      </c>
      <c r="M3134" s="5">
        <f>IF(
Table1[[#This Row],[Budget_Profit]]=0,
"",
IF(
Table1[[#This Row],[Budget_Profit]]&gt;0,
(Table1[[#This Row],[Actual_Profit]]-Table1[[#This Row],[Budget_Profit]])/Table1[[#This Row],[Budget_Profit]],
(Table1[[#This Row],[Actual_Profit]]-Table1[[#This Row],[Budget_Profit]])/ABS(Table1[[#This Row],[Budget_Profit]])
)
)</f>
        <v>-0.2</v>
      </c>
      <c r="N3134" s="5" t="str">
        <f>IF(Table1[[#This Row],[Profit_Var]]&gt;=0, "Above Budget", "Below Budget")</f>
        <v>Below Budget</v>
      </c>
      <c r="O3134">
        <v>41</v>
      </c>
      <c r="P3134">
        <v>30</v>
      </c>
      <c r="Q3134">
        <f>Table1[[#This Row],[COGS]]-Table1[[#This Row],[Budget_COGS]]</f>
        <v>11</v>
      </c>
      <c r="R3134" s="5">
        <f>IF(
Table1[[#This Row],[Budget_COGS]]=0,
"",
IF(
Table1[[#This Row],[Budget_COGS]]&gt;0,
(Table1[[#This Row],[Budget_COGS]]-Table1[[#This Row],[COGS]]) / Table1[[#This Row],[Budget_COGS]],
(Table1[[#This Row],[Budget_COGS]]-Table1[[#This Row],[COGS]]) / ABS(Table1[[#This Row],[Budget_COGS]])
)
)</f>
        <v>-0.36666666666666664</v>
      </c>
      <c r="S3134" s="5" t="str">
        <f>IF(Table1[[#This Row],[COGS _Var]]&gt;=0, "Above Budget", "Below Budget")</f>
        <v>Above Budget</v>
      </c>
      <c r="T3134">
        <f>Table1[[#This Row],[Actual_Sales]]-Table1[[#This Row],[COGS]]</f>
        <v>50</v>
      </c>
      <c r="U3134">
        <v>50</v>
      </c>
      <c r="V3134">
        <f>Table1[[#This Row],[Gross_Margin]]-Table1[[#This Row],[Budget_Margin]]</f>
        <v>0</v>
      </c>
      <c r="W3134" s="5">
        <f>IF(
Table1[[#This Row],[Budget_Margin]]=0,
"",
IF(
Table1[[#This Row],[Budget_Margin]]&gt;0,
(Table1[[#This Row],[Gross_Margin]]-Table1[[#This Row],[Budget_Margin]]) / Table1[[#This Row],[Budget_Margin]],
(Table1[[#This Row],[Gross_Margin]]-Table1[[#This Row],[Budget_Margin]]) / ABS(Table1[[#This Row],[Budget_Margin]])
)
)</f>
        <v>0</v>
      </c>
      <c r="X3134" s="5" t="str">
        <f>IF(Table1[[#This Row],[Margin_Var]]&gt;=0, "Above Budget", "Below Budget")</f>
        <v>Above Budget</v>
      </c>
      <c r="Y3134" s="5">
        <f>IFERROR(Table1[[#This Row],[Gross_Margin]]/Table1[[#This Row],[Actual_Sales]],0)</f>
        <v>0.5494505494505495</v>
      </c>
      <c r="Z3134" s="5">
        <f>Table1[[#This Row],[Actual_Profit]]/Table1[[#This Row],[Actual_Sales]]</f>
        <v>0.17582417582417584</v>
      </c>
      <c r="AA3134">
        <v>34</v>
      </c>
      <c r="AB3134" s="5">
        <f>IFERROR(Table1[[#This Row],[Expenses]]/Table1[[#This Row],[Actual_Sales]],0)</f>
        <v>0.37362637362637363</v>
      </c>
      <c r="AC3134">
        <v>12</v>
      </c>
      <c r="AD3134">
        <v>1046</v>
      </c>
      <c r="AE3134" s="5">
        <f>IFERROR(Table1[[#This Row],[Inventory]]/Table1[[#This Row],[Actual_Sales]],0)</f>
        <v>11.494505494505495</v>
      </c>
    </row>
    <row r="3135" spans="1:31" x14ac:dyDescent="0.25">
      <c r="A3135">
        <v>4188</v>
      </c>
      <c r="B3135">
        <v>641</v>
      </c>
      <c r="C3135">
        <v>2</v>
      </c>
      <c r="D3135" s="2">
        <v>40878</v>
      </c>
      <c r="E3135">
        <v>74</v>
      </c>
      <c r="F3135">
        <v>60</v>
      </c>
      <c r="G3135">
        <f>Table1[[#This Row],[Actual_Sales]]-Table1[[#This Row],[Budget_Sales]]</f>
        <v>14</v>
      </c>
      <c r="H3135" s="5">
        <f>IF(
Table1[[#This Row],[Budget_Sales]]=0,
"",
IF(
Table1[[#This Row],[Budget_Sales]]&gt;0,
(Table1[[#This Row],[Actual_Sales]]-Table1[[#This Row],[Budget_Sales]])/Table1[[#This Row],[Budget_Sales]],
(Table1[[#This Row],[Actual_Sales]]-Table1[[#This Row],[Budget_Sales]])/ABS(Table1[[#This Row],[Budget_Sales]])
)
)</f>
        <v>0.23333333333333334</v>
      </c>
      <c r="I3135" s="5" t="str">
        <f>IF(Table1[[#This Row],[Sales_Var]]&gt;=0,"Above Budget","Below Budget")</f>
        <v>Above Budget</v>
      </c>
      <c r="J3135">
        <f>Table1[[#This Row],[Actual_Sales]]-(Table1[[#This Row],[COGS]]+Table1[[#This Row],[Expenses]])</f>
        <v>13</v>
      </c>
      <c r="K3135">
        <v>10</v>
      </c>
      <c r="L3135">
        <f>Table1[[#This Row],[Actual_Profit]]-Table1[[#This Row],[Budget_Profit]]</f>
        <v>3</v>
      </c>
      <c r="M3135" s="5">
        <f>IF(
Table1[[#This Row],[Budget_Profit]]=0,
"",
IF(
Table1[[#This Row],[Budget_Profit]]&gt;0,
(Table1[[#This Row],[Actual_Profit]]-Table1[[#This Row],[Budget_Profit]])/Table1[[#This Row],[Budget_Profit]],
(Table1[[#This Row],[Actual_Profit]]-Table1[[#This Row],[Budget_Profit]])/ABS(Table1[[#This Row],[Budget_Profit]])
)
)</f>
        <v>0.3</v>
      </c>
      <c r="N3135" s="5" t="str">
        <f>IF(Table1[[#This Row],[Profit_Var]]&gt;=0, "Above Budget", "Below Budget")</f>
        <v>Above Budget</v>
      </c>
      <c r="O3135">
        <v>31</v>
      </c>
      <c r="P3135">
        <v>30</v>
      </c>
      <c r="Q3135">
        <f>Table1[[#This Row],[COGS]]-Table1[[#This Row],[Budget_COGS]]</f>
        <v>1</v>
      </c>
      <c r="R3135" s="5">
        <f>IF(
Table1[[#This Row],[Budget_COGS]]=0,
"",
IF(
Table1[[#This Row],[Budget_COGS]]&gt;0,
(Table1[[#This Row],[Budget_COGS]]-Table1[[#This Row],[COGS]]) / Table1[[#This Row],[Budget_COGS]],
(Table1[[#This Row],[Budget_COGS]]-Table1[[#This Row],[COGS]]) / ABS(Table1[[#This Row],[Budget_COGS]])
)
)</f>
        <v>-3.3333333333333333E-2</v>
      </c>
      <c r="S3135" s="5" t="str">
        <f>IF(Table1[[#This Row],[COGS _Var]]&gt;=0, "Above Budget", "Below Budget")</f>
        <v>Above Budget</v>
      </c>
      <c r="T3135">
        <f>Table1[[#This Row],[Actual_Sales]]-Table1[[#This Row],[COGS]]</f>
        <v>43</v>
      </c>
      <c r="U3135">
        <v>30</v>
      </c>
      <c r="V3135">
        <f>Table1[[#This Row],[Gross_Margin]]-Table1[[#This Row],[Budget_Margin]]</f>
        <v>13</v>
      </c>
      <c r="W3135" s="5">
        <f>IF(
Table1[[#This Row],[Budget_Margin]]=0,
"",
IF(
Table1[[#This Row],[Budget_Margin]]&gt;0,
(Table1[[#This Row],[Gross_Margin]]-Table1[[#This Row],[Budget_Margin]]) / Table1[[#This Row],[Budget_Margin]],
(Table1[[#This Row],[Gross_Margin]]-Table1[[#This Row],[Budget_Margin]]) / ABS(Table1[[#This Row],[Budget_Margin]])
)
)</f>
        <v>0.43333333333333335</v>
      </c>
      <c r="X3135" s="5" t="str">
        <f>IF(Table1[[#This Row],[Margin_Var]]&gt;=0, "Above Budget", "Below Budget")</f>
        <v>Above Budget</v>
      </c>
      <c r="Y3135" s="5">
        <f>IFERROR(Table1[[#This Row],[Gross_Margin]]/Table1[[#This Row],[Actual_Sales]],0)</f>
        <v>0.58108108108108103</v>
      </c>
      <c r="Z3135" s="5">
        <f>Table1[[#This Row],[Actual_Profit]]/Table1[[#This Row],[Actual_Sales]]</f>
        <v>0.17567567567567569</v>
      </c>
      <c r="AA3135">
        <v>30</v>
      </c>
      <c r="AB3135" s="5">
        <f>IFERROR(Table1[[#This Row],[Expenses]]/Table1[[#This Row],[Actual_Sales]],0)</f>
        <v>0.40540540540540543</v>
      </c>
      <c r="AC3135">
        <v>9</v>
      </c>
      <c r="AD3135">
        <v>1009</v>
      </c>
      <c r="AE3135" s="5">
        <f>IFERROR(Table1[[#This Row],[Inventory]]/Table1[[#This Row],[Actual_Sales]],0)</f>
        <v>13.635135135135135</v>
      </c>
    </row>
    <row r="3136" spans="1:31" x14ac:dyDescent="0.25">
      <c r="A3136">
        <v>4213</v>
      </c>
      <c r="B3136">
        <v>775</v>
      </c>
      <c r="C3136">
        <v>3</v>
      </c>
      <c r="D3136" s="2">
        <v>40878</v>
      </c>
      <c r="E3136">
        <v>74</v>
      </c>
      <c r="F3136">
        <v>80</v>
      </c>
      <c r="G3136">
        <f>Table1[[#This Row],[Actual_Sales]]-Table1[[#This Row],[Budget_Sales]]</f>
        <v>-6</v>
      </c>
      <c r="H3136" s="5">
        <f>IF(
Table1[[#This Row],[Budget_Sales]]=0,
"",
IF(
Table1[[#This Row],[Budget_Sales]]&gt;0,
(Table1[[#This Row],[Actual_Sales]]-Table1[[#This Row],[Budget_Sales]])/Table1[[#This Row],[Budget_Sales]],
(Table1[[#This Row],[Actual_Sales]]-Table1[[#This Row],[Budget_Sales]])/ABS(Table1[[#This Row],[Budget_Sales]])
)
)</f>
        <v>-7.4999999999999997E-2</v>
      </c>
      <c r="I3136" s="5" t="str">
        <f>IF(Table1[[#This Row],[Sales_Var]]&gt;=0,"Above Budget","Below Budget")</f>
        <v>Below Budget</v>
      </c>
      <c r="J3136">
        <f>Table1[[#This Row],[Actual_Sales]]-(Table1[[#This Row],[COGS]]+Table1[[#This Row],[Expenses]])</f>
        <v>13</v>
      </c>
      <c r="K3136">
        <v>30</v>
      </c>
      <c r="L3136">
        <f>Table1[[#This Row],[Actual_Profit]]-Table1[[#This Row],[Budget_Profit]]</f>
        <v>-17</v>
      </c>
      <c r="M3136" s="5">
        <f>IF(
Table1[[#This Row],[Budget_Profit]]=0,
"",
IF(
Table1[[#This Row],[Budget_Profit]]&gt;0,
(Table1[[#This Row],[Actual_Profit]]-Table1[[#This Row],[Budget_Profit]])/Table1[[#This Row],[Budget_Profit]],
(Table1[[#This Row],[Actual_Profit]]-Table1[[#This Row],[Budget_Profit]])/ABS(Table1[[#This Row],[Budget_Profit]])
)
)</f>
        <v>-0.56666666666666665</v>
      </c>
      <c r="N3136" s="5" t="str">
        <f>IF(Table1[[#This Row],[Profit_Var]]&gt;=0, "Above Budget", "Below Budget")</f>
        <v>Below Budget</v>
      </c>
      <c r="O3136">
        <v>31</v>
      </c>
      <c r="P3136">
        <v>30</v>
      </c>
      <c r="Q3136">
        <f>Table1[[#This Row],[COGS]]-Table1[[#This Row],[Budget_COGS]]</f>
        <v>1</v>
      </c>
      <c r="R3136" s="5">
        <f>IF(
Table1[[#This Row],[Budget_COGS]]=0,
"",
IF(
Table1[[#This Row],[Budget_COGS]]&gt;0,
(Table1[[#This Row],[Budget_COGS]]-Table1[[#This Row],[COGS]]) / Table1[[#This Row],[Budget_COGS]],
(Table1[[#This Row],[Budget_COGS]]-Table1[[#This Row],[COGS]]) / ABS(Table1[[#This Row],[Budget_COGS]])
)
)</f>
        <v>-3.3333333333333333E-2</v>
      </c>
      <c r="S3136" s="5" t="str">
        <f>IF(Table1[[#This Row],[COGS _Var]]&gt;=0, "Above Budget", "Below Budget")</f>
        <v>Above Budget</v>
      </c>
      <c r="T3136">
        <f>Table1[[#This Row],[Actual_Sales]]-Table1[[#This Row],[COGS]]</f>
        <v>43</v>
      </c>
      <c r="U3136">
        <v>50</v>
      </c>
      <c r="V3136">
        <f>Table1[[#This Row],[Gross_Margin]]-Table1[[#This Row],[Budget_Margin]]</f>
        <v>-7</v>
      </c>
      <c r="W3136" s="5">
        <f>IF(
Table1[[#This Row],[Budget_Margin]]=0,
"",
IF(
Table1[[#This Row],[Budget_Margin]]&gt;0,
(Table1[[#This Row],[Gross_Margin]]-Table1[[#This Row],[Budget_Margin]]) / Table1[[#This Row],[Budget_Margin]],
(Table1[[#This Row],[Gross_Margin]]-Table1[[#This Row],[Budget_Margin]]) / ABS(Table1[[#This Row],[Budget_Margin]])
)
)</f>
        <v>-0.14000000000000001</v>
      </c>
      <c r="X3136" s="5" t="str">
        <f>IF(Table1[[#This Row],[Margin_Var]]&gt;=0, "Above Budget", "Below Budget")</f>
        <v>Below Budget</v>
      </c>
      <c r="Y3136" s="5">
        <f>IFERROR(Table1[[#This Row],[Gross_Margin]]/Table1[[#This Row],[Actual_Sales]],0)</f>
        <v>0.58108108108108103</v>
      </c>
      <c r="Z3136" s="5">
        <f>Table1[[#This Row],[Actual_Profit]]/Table1[[#This Row],[Actual_Sales]]</f>
        <v>0.17567567567567569</v>
      </c>
      <c r="AA3136">
        <v>30</v>
      </c>
      <c r="AB3136" s="5">
        <f>IFERROR(Table1[[#This Row],[Expenses]]/Table1[[#This Row],[Actual_Sales]],0)</f>
        <v>0.40540540540540543</v>
      </c>
      <c r="AC3136">
        <v>9</v>
      </c>
      <c r="AD3136">
        <v>1009</v>
      </c>
      <c r="AE3136" s="5">
        <f>IFERROR(Table1[[#This Row],[Inventory]]/Table1[[#This Row],[Actual_Sales]],0)</f>
        <v>13.635135135135135</v>
      </c>
    </row>
    <row r="3137" spans="1:31" x14ac:dyDescent="0.25">
      <c r="A3137">
        <v>3411</v>
      </c>
      <c r="B3137">
        <v>435</v>
      </c>
      <c r="C3137">
        <v>2</v>
      </c>
      <c r="D3137" s="2">
        <v>40756</v>
      </c>
      <c r="E3137">
        <v>97</v>
      </c>
      <c r="F3137">
        <v>120</v>
      </c>
      <c r="G3137">
        <f>Table1[[#This Row],[Actual_Sales]]-Table1[[#This Row],[Budget_Sales]]</f>
        <v>-23</v>
      </c>
      <c r="H3137" s="5">
        <f>IF(
Table1[[#This Row],[Budget_Sales]]=0,
"",
IF(
Table1[[#This Row],[Budget_Sales]]&gt;0,
(Table1[[#This Row],[Actual_Sales]]-Table1[[#This Row],[Budget_Sales]])/Table1[[#This Row],[Budget_Sales]],
(Table1[[#This Row],[Actual_Sales]]-Table1[[#This Row],[Budget_Sales]])/ABS(Table1[[#This Row],[Budget_Sales]])
)
)</f>
        <v>-0.19166666666666668</v>
      </c>
      <c r="I3137" s="5" t="str">
        <f>IF(Table1[[#This Row],[Sales_Var]]&gt;=0,"Above Budget","Below Budget")</f>
        <v>Below Budget</v>
      </c>
      <c r="J3137">
        <f>Table1[[#This Row],[Actual_Sales]]-(Table1[[#This Row],[COGS]]+Table1[[#This Row],[Expenses]])</f>
        <v>17</v>
      </c>
      <c r="K3137">
        <v>40</v>
      </c>
      <c r="L3137">
        <f>Table1[[#This Row],[Actual_Profit]]-Table1[[#This Row],[Budget_Profit]]</f>
        <v>-23</v>
      </c>
      <c r="M3137" s="5">
        <f>IF(
Table1[[#This Row],[Budget_Profit]]=0,
"",
IF(
Table1[[#This Row],[Budget_Profit]]&gt;0,
(Table1[[#This Row],[Actual_Profit]]-Table1[[#This Row],[Budget_Profit]])/Table1[[#This Row],[Budget_Profit]],
(Table1[[#This Row],[Actual_Profit]]-Table1[[#This Row],[Budget_Profit]])/ABS(Table1[[#This Row],[Budget_Profit]])
)
)</f>
        <v>-0.57499999999999996</v>
      </c>
      <c r="N3137" s="5" t="str">
        <f>IF(Table1[[#This Row],[Profit_Var]]&gt;=0, "Above Budget", "Below Budget")</f>
        <v>Below Budget</v>
      </c>
      <c r="O3137">
        <v>42</v>
      </c>
      <c r="P3137">
        <v>50</v>
      </c>
      <c r="Q3137">
        <f>Table1[[#This Row],[COGS]]-Table1[[#This Row],[Budget_COGS]]</f>
        <v>-8</v>
      </c>
      <c r="R3137" s="5">
        <f>IF(
Table1[[#This Row],[Budget_COGS]]=0,
"",
IF(
Table1[[#This Row],[Budget_COGS]]&gt;0,
(Table1[[#This Row],[Budget_COGS]]-Table1[[#This Row],[COGS]]) / Table1[[#This Row],[Budget_COGS]],
(Table1[[#This Row],[Budget_COGS]]-Table1[[#This Row],[COGS]]) / ABS(Table1[[#This Row],[Budget_COGS]])
)
)</f>
        <v>0.16</v>
      </c>
      <c r="S3137" s="5" t="str">
        <f>IF(Table1[[#This Row],[COGS _Var]]&gt;=0, "Above Budget", "Below Budget")</f>
        <v>Below Budget</v>
      </c>
      <c r="T3137">
        <f>Table1[[#This Row],[Actual_Sales]]-Table1[[#This Row],[COGS]]</f>
        <v>55</v>
      </c>
      <c r="U3137">
        <v>70</v>
      </c>
      <c r="V3137">
        <f>Table1[[#This Row],[Gross_Margin]]-Table1[[#This Row],[Budget_Margin]]</f>
        <v>-15</v>
      </c>
      <c r="W3137" s="5">
        <f>IF(
Table1[[#This Row],[Budget_Margin]]=0,
"",
IF(
Table1[[#This Row],[Budget_Margin]]&gt;0,
(Table1[[#This Row],[Gross_Margin]]-Table1[[#This Row],[Budget_Margin]]) / Table1[[#This Row],[Budget_Margin]],
(Table1[[#This Row],[Gross_Margin]]-Table1[[#This Row],[Budget_Margin]]) / ABS(Table1[[#This Row],[Budget_Margin]])
)
)</f>
        <v>-0.21428571428571427</v>
      </c>
      <c r="X3137" s="5" t="str">
        <f>IF(Table1[[#This Row],[Margin_Var]]&gt;=0, "Above Budget", "Below Budget")</f>
        <v>Below Budget</v>
      </c>
      <c r="Y3137" s="5">
        <f>IFERROR(Table1[[#This Row],[Gross_Margin]]/Table1[[#This Row],[Actual_Sales]],0)</f>
        <v>0.5670103092783505</v>
      </c>
      <c r="Z3137" s="5">
        <f>Table1[[#This Row],[Actual_Profit]]/Table1[[#This Row],[Actual_Sales]]</f>
        <v>0.17525773195876287</v>
      </c>
      <c r="AA3137">
        <v>38</v>
      </c>
      <c r="AB3137" s="5">
        <f>IFERROR(Table1[[#This Row],[Expenses]]/Table1[[#This Row],[Actual_Sales]],0)</f>
        <v>0.39175257731958762</v>
      </c>
      <c r="AC3137">
        <v>13</v>
      </c>
      <c r="AD3137">
        <v>384</v>
      </c>
      <c r="AE3137" s="5">
        <f>IFERROR(Table1[[#This Row],[Inventory]]/Table1[[#This Row],[Actual_Sales]],0)</f>
        <v>3.9587628865979383</v>
      </c>
    </row>
    <row r="3138" spans="1:31" x14ac:dyDescent="0.25">
      <c r="A3138">
        <v>2612</v>
      </c>
      <c r="B3138">
        <v>781</v>
      </c>
      <c r="C3138">
        <v>9</v>
      </c>
      <c r="D3138" s="2">
        <v>40603</v>
      </c>
      <c r="E3138">
        <v>137</v>
      </c>
      <c r="F3138">
        <v>100</v>
      </c>
      <c r="G3138">
        <f>Table1[[#This Row],[Actual_Sales]]-Table1[[#This Row],[Budget_Sales]]</f>
        <v>37</v>
      </c>
      <c r="H3138" s="5">
        <f>IF(
Table1[[#This Row],[Budget_Sales]]=0,
"",
IF(
Table1[[#This Row],[Budget_Sales]]&gt;0,
(Table1[[#This Row],[Actual_Sales]]-Table1[[#This Row],[Budget_Sales]])/Table1[[#This Row],[Budget_Sales]],
(Table1[[#This Row],[Actual_Sales]]-Table1[[#This Row],[Budget_Sales]])/ABS(Table1[[#This Row],[Budget_Sales]])
)
)</f>
        <v>0.37</v>
      </c>
      <c r="I3138" s="5" t="str">
        <f>IF(Table1[[#This Row],[Sales_Var]]&gt;=0,"Above Budget","Below Budget")</f>
        <v>Above Budget</v>
      </c>
      <c r="J3138">
        <f>Table1[[#This Row],[Actual_Sales]]-(Table1[[#This Row],[COGS]]+Table1[[#This Row],[Expenses]])</f>
        <v>24</v>
      </c>
      <c r="K3138">
        <v>30</v>
      </c>
      <c r="L3138">
        <f>Table1[[#This Row],[Actual_Profit]]-Table1[[#This Row],[Budget_Profit]]</f>
        <v>-6</v>
      </c>
      <c r="M3138" s="5">
        <f>IF(
Table1[[#This Row],[Budget_Profit]]=0,
"",
IF(
Table1[[#This Row],[Budget_Profit]]&gt;0,
(Table1[[#This Row],[Actual_Profit]]-Table1[[#This Row],[Budget_Profit]])/Table1[[#This Row],[Budget_Profit]],
(Table1[[#This Row],[Actual_Profit]]-Table1[[#This Row],[Budget_Profit]])/ABS(Table1[[#This Row],[Budget_Profit]])
)
)</f>
        <v>-0.2</v>
      </c>
      <c r="N3138" s="5" t="str">
        <f>IF(Table1[[#This Row],[Profit_Var]]&gt;=0, "Above Budget", "Below Budget")</f>
        <v>Below Budget</v>
      </c>
      <c r="O3138">
        <v>58</v>
      </c>
      <c r="P3138">
        <v>40</v>
      </c>
      <c r="Q3138">
        <f>Table1[[#This Row],[COGS]]-Table1[[#This Row],[Budget_COGS]]</f>
        <v>18</v>
      </c>
      <c r="R3138" s="5">
        <f>IF(
Table1[[#This Row],[Budget_COGS]]=0,
"",
IF(
Table1[[#This Row],[Budget_COGS]]&gt;0,
(Table1[[#This Row],[Budget_COGS]]-Table1[[#This Row],[COGS]]) / Table1[[#This Row],[Budget_COGS]],
(Table1[[#This Row],[Budget_COGS]]-Table1[[#This Row],[COGS]]) / ABS(Table1[[#This Row],[Budget_COGS]])
)
)</f>
        <v>-0.45</v>
      </c>
      <c r="S3138" s="5" t="str">
        <f>IF(Table1[[#This Row],[COGS _Var]]&gt;=0, "Above Budget", "Below Budget")</f>
        <v>Above Budget</v>
      </c>
      <c r="T3138">
        <f>Table1[[#This Row],[Actual_Sales]]-Table1[[#This Row],[COGS]]</f>
        <v>79</v>
      </c>
      <c r="U3138">
        <v>60</v>
      </c>
      <c r="V3138">
        <f>Table1[[#This Row],[Gross_Margin]]-Table1[[#This Row],[Budget_Margin]]</f>
        <v>19</v>
      </c>
      <c r="W3138" s="5">
        <f>IF(
Table1[[#This Row],[Budget_Margin]]=0,
"",
IF(
Table1[[#This Row],[Budget_Margin]]&gt;0,
(Table1[[#This Row],[Gross_Margin]]-Table1[[#This Row],[Budget_Margin]]) / Table1[[#This Row],[Budget_Margin]],
(Table1[[#This Row],[Gross_Margin]]-Table1[[#This Row],[Budget_Margin]]) / ABS(Table1[[#This Row],[Budget_Margin]])
)
)</f>
        <v>0.31666666666666665</v>
      </c>
      <c r="X3138" s="5" t="str">
        <f>IF(Table1[[#This Row],[Margin_Var]]&gt;=0, "Above Budget", "Below Budget")</f>
        <v>Above Budget</v>
      </c>
      <c r="Y3138" s="5">
        <f>IFERROR(Table1[[#This Row],[Gross_Margin]]/Table1[[#This Row],[Actual_Sales]],0)</f>
        <v>0.57664233576642332</v>
      </c>
      <c r="Z3138" s="5">
        <f>Table1[[#This Row],[Actual_Profit]]/Table1[[#This Row],[Actual_Sales]]</f>
        <v>0.17518248175182483</v>
      </c>
      <c r="AA3138">
        <v>55</v>
      </c>
      <c r="AB3138" s="5">
        <f>IFERROR(Table1[[#This Row],[Expenses]]/Table1[[#This Row],[Actual_Sales]],0)</f>
        <v>0.40145985401459855</v>
      </c>
      <c r="AC3138">
        <v>22</v>
      </c>
      <c r="AD3138">
        <v>325</v>
      </c>
      <c r="AE3138" s="5">
        <f>IFERROR(Table1[[#This Row],[Inventory]]/Table1[[#This Row],[Actual_Sales]],0)</f>
        <v>2.3722627737226278</v>
      </c>
    </row>
    <row r="3139" spans="1:31" x14ac:dyDescent="0.25">
      <c r="A3139">
        <v>2642</v>
      </c>
      <c r="B3139">
        <v>970</v>
      </c>
      <c r="C3139">
        <v>11</v>
      </c>
      <c r="D3139" s="2">
        <v>40603</v>
      </c>
      <c r="E3139">
        <v>137</v>
      </c>
      <c r="F3139">
        <v>110</v>
      </c>
      <c r="G3139">
        <f>Table1[[#This Row],[Actual_Sales]]-Table1[[#This Row],[Budget_Sales]]</f>
        <v>27</v>
      </c>
      <c r="H3139" s="5">
        <f>IF(
Table1[[#This Row],[Budget_Sales]]=0,
"",
IF(
Table1[[#This Row],[Budget_Sales]]&gt;0,
(Table1[[#This Row],[Actual_Sales]]-Table1[[#This Row],[Budget_Sales]])/Table1[[#This Row],[Budget_Sales]],
(Table1[[#This Row],[Actual_Sales]]-Table1[[#This Row],[Budget_Sales]])/ABS(Table1[[#This Row],[Budget_Sales]])
)
)</f>
        <v>0.24545454545454545</v>
      </c>
      <c r="I3139" s="5" t="str">
        <f>IF(Table1[[#This Row],[Sales_Var]]&gt;=0,"Above Budget","Below Budget")</f>
        <v>Above Budget</v>
      </c>
      <c r="J3139">
        <f>Table1[[#This Row],[Actual_Sales]]-(Table1[[#This Row],[COGS]]+Table1[[#This Row],[Expenses]])</f>
        <v>24</v>
      </c>
      <c r="K3139">
        <v>20</v>
      </c>
      <c r="L3139">
        <f>Table1[[#This Row],[Actual_Profit]]-Table1[[#This Row],[Budget_Profit]]</f>
        <v>4</v>
      </c>
      <c r="M3139" s="5">
        <f>IF(
Table1[[#This Row],[Budget_Profit]]=0,
"",
IF(
Table1[[#This Row],[Budget_Profit]]&gt;0,
(Table1[[#This Row],[Actual_Profit]]-Table1[[#This Row],[Budget_Profit]])/Table1[[#This Row],[Budget_Profit]],
(Table1[[#This Row],[Actual_Profit]]-Table1[[#This Row],[Budget_Profit]])/ABS(Table1[[#This Row],[Budget_Profit]])
)
)</f>
        <v>0.2</v>
      </c>
      <c r="N3139" s="5" t="str">
        <f>IF(Table1[[#This Row],[Profit_Var]]&gt;=0, "Above Budget", "Below Budget")</f>
        <v>Above Budget</v>
      </c>
      <c r="O3139">
        <v>58</v>
      </c>
      <c r="P3139">
        <v>40</v>
      </c>
      <c r="Q3139">
        <f>Table1[[#This Row],[COGS]]-Table1[[#This Row],[Budget_COGS]]</f>
        <v>18</v>
      </c>
      <c r="R3139" s="5">
        <f>IF(
Table1[[#This Row],[Budget_COGS]]=0,
"",
IF(
Table1[[#This Row],[Budget_COGS]]&gt;0,
(Table1[[#This Row],[Budget_COGS]]-Table1[[#This Row],[COGS]]) / Table1[[#This Row],[Budget_COGS]],
(Table1[[#This Row],[Budget_COGS]]-Table1[[#This Row],[COGS]]) / ABS(Table1[[#This Row],[Budget_COGS]])
)
)</f>
        <v>-0.45</v>
      </c>
      <c r="S3139" s="5" t="str">
        <f>IF(Table1[[#This Row],[COGS _Var]]&gt;=0, "Above Budget", "Below Budget")</f>
        <v>Above Budget</v>
      </c>
      <c r="T3139">
        <f>Table1[[#This Row],[Actual_Sales]]-Table1[[#This Row],[COGS]]</f>
        <v>79</v>
      </c>
      <c r="U3139">
        <v>70</v>
      </c>
      <c r="V3139">
        <f>Table1[[#This Row],[Gross_Margin]]-Table1[[#This Row],[Budget_Margin]]</f>
        <v>9</v>
      </c>
      <c r="W3139" s="5">
        <f>IF(
Table1[[#This Row],[Budget_Margin]]=0,
"",
IF(
Table1[[#This Row],[Budget_Margin]]&gt;0,
(Table1[[#This Row],[Gross_Margin]]-Table1[[#This Row],[Budget_Margin]]) / Table1[[#This Row],[Budget_Margin]],
(Table1[[#This Row],[Gross_Margin]]-Table1[[#This Row],[Budget_Margin]]) / ABS(Table1[[#This Row],[Budget_Margin]])
)
)</f>
        <v>0.12857142857142856</v>
      </c>
      <c r="X3139" s="5" t="str">
        <f>IF(Table1[[#This Row],[Margin_Var]]&gt;=0, "Above Budget", "Below Budget")</f>
        <v>Above Budget</v>
      </c>
      <c r="Y3139" s="5">
        <f>IFERROR(Table1[[#This Row],[Gross_Margin]]/Table1[[#This Row],[Actual_Sales]],0)</f>
        <v>0.57664233576642332</v>
      </c>
      <c r="Z3139" s="5">
        <f>Table1[[#This Row],[Actual_Profit]]/Table1[[#This Row],[Actual_Sales]]</f>
        <v>0.17518248175182483</v>
      </c>
      <c r="AA3139">
        <v>55</v>
      </c>
      <c r="AB3139" s="5">
        <f>IFERROR(Table1[[#This Row],[Expenses]]/Table1[[#This Row],[Actual_Sales]],0)</f>
        <v>0.40145985401459855</v>
      </c>
      <c r="AC3139">
        <v>22</v>
      </c>
      <c r="AD3139">
        <v>325</v>
      </c>
      <c r="AE3139" s="5">
        <f>IFERROR(Table1[[#This Row],[Inventory]]/Table1[[#This Row],[Actual_Sales]],0)</f>
        <v>2.3722627737226278</v>
      </c>
    </row>
    <row r="3140" spans="1:31" x14ac:dyDescent="0.25">
      <c r="A3140">
        <v>68</v>
      </c>
      <c r="B3140">
        <v>503</v>
      </c>
      <c r="C3140">
        <v>2</v>
      </c>
      <c r="D3140" s="2">
        <v>40179</v>
      </c>
      <c r="E3140">
        <v>160</v>
      </c>
      <c r="F3140">
        <v>200</v>
      </c>
      <c r="G3140">
        <f>Table1[[#This Row],[Actual_Sales]]-Table1[[#This Row],[Budget_Sales]]</f>
        <v>-40</v>
      </c>
      <c r="H3140" s="5">
        <f>IF(
Table1[[#This Row],[Budget_Sales]]=0,
"",
IF(
Table1[[#This Row],[Budget_Sales]]&gt;0,
(Table1[[#This Row],[Actual_Sales]]-Table1[[#This Row],[Budget_Sales]])/Table1[[#This Row],[Budget_Sales]],
(Table1[[#This Row],[Actual_Sales]]-Table1[[#This Row],[Budget_Sales]])/ABS(Table1[[#This Row],[Budget_Sales]])
)
)</f>
        <v>-0.2</v>
      </c>
      <c r="I3140" s="5" t="str">
        <f>IF(Table1[[#This Row],[Sales_Var]]&gt;=0,"Above Budget","Below Budget")</f>
        <v>Below Budget</v>
      </c>
      <c r="J3140">
        <f>Table1[[#This Row],[Actual_Sales]]-(Table1[[#This Row],[COGS]]+Table1[[#This Row],[Expenses]])</f>
        <v>28</v>
      </c>
      <c r="K3140">
        <v>60</v>
      </c>
      <c r="L3140">
        <f>Table1[[#This Row],[Actual_Profit]]-Table1[[#This Row],[Budget_Profit]]</f>
        <v>-32</v>
      </c>
      <c r="M3140" s="5">
        <f>IF(
Table1[[#This Row],[Budget_Profit]]=0,
"",
IF(
Table1[[#This Row],[Budget_Profit]]&gt;0,
(Table1[[#This Row],[Actual_Profit]]-Table1[[#This Row],[Budget_Profit]])/Table1[[#This Row],[Budget_Profit]],
(Table1[[#This Row],[Actual_Profit]]-Table1[[#This Row],[Budget_Profit]])/ABS(Table1[[#This Row],[Budget_Profit]])
)
)</f>
        <v>-0.53333333333333333</v>
      </c>
      <c r="N3140" s="5" t="str">
        <f>IF(Table1[[#This Row],[Profit_Var]]&gt;=0, "Above Budget", "Below Budget")</f>
        <v>Below Budget</v>
      </c>
      <c r="O3140">
        <v>67</v>
      </c>
      <c r="P3140">
        <v>80</v>
      </c>
      <c r="Q3140">
        <f>Table1[[#This Row],[COGS]]-Table1[[#This Row],[Budget_COGS]]</f>
        <v>-13</v>
      </c>
      <c r="R3140" s="5">
        <f>IF(
Table1[[#This Row],[Budget_COGS]]=0,
"",
IF(
Table1[[#This Row],[Budget_COGS]]&gt;0,
(Table1[[#This Row],[Budget_COGS]]-Table1[[#This Row],[COGS]]) / Table1[[#This Row],[Budget_COGS]],
(Table1[[#This Row],[Budget_COGS]]-Table1[[#This Row],[COGS]]) / ABS(Table1[[#This Row],[Budget_COGS]])
)
)</f>
        <v>0.16250000000000001</v>
      </c>
      <c r="S3140" s="5" t="str">
        <f>IF(Table1[[#This Row],[COGS _Var]]&gt;=0, "Above Budget", "Below Budget")</f>
        <v>Below Budget</v>
      </c>
      <c r="T3140">
        <f>Table1[[#This Row],[Actual_Sales]]-Table1[[#This Row],[COGS]]</f>
        <v>93</v>
      </c>
      <c r="U3140">
        <v>120</v>
      </c>
      <c r="V3140">
        <f>Table1[[#This Row],[Gross_Margin]]-Table1[[#This Row],[Budget_Margin]]</f>
        <v>-27</v>
      </c>
      <c r="W3140" s="5">
        <f>IF(
Table1[[#This Row],[Budget_Margin]]=0,
"",
IF(
Table1[[#This Row],[Budget_Margin]]&gt;0,
(Table1[[#This Row],[Gross_Margin]]-Table1[[#This Row],[Budget_Margin]]) / Table1[[#This Row],[Budget_Margin]],
(Table1[[#This Row],[Gross_Margin]]-Table1[[#This Row],[Budget_Margin]]) / ABS(Table1[[#This Row],[Budget_Margin]])
)
)</f>
        <v>-0.22500000000000001</v>
      </c>
      <c r="X3140" s="5" t="str">
        <f>IF(Table1[[#This Row],[Margin_Var]]&gt;=0, "Above Budget", "Below Budget")</f>
        <v>Below Budget</v>
      </c>
      <c r="Y3140" s="5">
        <f>IFERROR(Table1[[#This Row],[Gross_Margin]]/Table1[[#This Row],[Actual_Sales]],0)</f>
        <v>0.58125000000000004</v>
      </c>
      <c r="Z3140" s="5">
        <f>Table1[[#This Row],[Actual_Profit]]/Table1[[#This Row],[Actual_Sales]]</f>
        <v>0.17499999999999999</v>
      </c>
      <c r="AA3140">
        <v>65</v>
      </c>
      <c r="AB3140" s="5">
        <f>IFERROR(Table1[[#This Row],[Expenses]]/Table1[[#This Row],[Actual_Sales]],0)</f>
        <v>0.40625</v>
      </c>
      <c r="AC3140">
        <v>22</v>
      </c>
      <c r="AD3140">
        <v>400</v>
      </c>
      <c r="AE3140" s="5">
        <f>IFERROR(Table1[[#This Row],[Inventory]]/Table1[[#This Row],[Actual_Sales]],0)</f>
        <v>2.5</v>
      </c>
    </row>
    <row r="3141" spans="1:31" x14ac:dyDescent="0.25">
      <c r="A3141">
        <v>1394</v>
      </c>
      <c r="B3141">
        <v>860</v>
      </c>
      <c r="C3141">
        <v>9</v>
      </c>
      <c r="D3141" s="2">
        <v>40391</v>
      </c>
      <c r="E3141">
        <v>160</v>
      </c>
      <c r="F3141">
        <v>120</v>
      </c>
      <c r="G3141">
        <f>Table1[[#This Row],[Actual_Sales]]-Table1[[#This Row],[Budget_Sales]]</f>
        <v>40</v>
      </c>
      <c r="H3141" s="5">
        <f>IF(
Table1[[#This Row],[Budget_Sales]]=0,
"",
IF(
Table1[[#This Row],[Budget_Sales]]&gt;0,
(Table1[[#This Row],[Actual_Sales]]-Table1[[#This Row],[Budget_Sales]])/Table1[[#This Row],[Budget_Sales]],
(Table1[[#This Row],[Actual_Sales]]-Table1[[#This Row],[Budget_Sales]])/ABS(Table1[[#This Row],[Budget_Sales]])
)
)</f>
        <v>0.33333333333333331</v>
      </c>
      <c r="I3141" s="5" t="str">
        <f>IF(Table1[[#This Row],[Sales_Var]]&gt;=0,"Above Budget","Below Budget")</f>
        <v>Above Budget</v>
      </c>
      <c r="J3141">
        <f>Table1[[#This Row],[Actual_Sales]]-(Table1[[#This Row],[COGS]]+Table1[[#This Row],[Expenses]])</f>
        <v>28</v>
      </c>
      <c r="K3141">
        <v>30</v>
      </c>
      <c r="L3141">
        <f>Table1[[#This Row],[Actual_Profit]]-Table1[[#This Row],[Budget_Profit]]</f>
        <v>-2</v>
      </c>
      <c r="M3141" s="5">
        <f>IF(
Table1[[#This Row],[Budget_Profit]]=0,
"",
IF(
Table1[[#This Row],[Budget_Profit]]&gt;0,
(Table1[[#This Row],[Actual_Profit]]-Table1[[#This Row],[Budget_Profit]])/Table1[[#This Row],[Budget_Profit]],
(Table1[[#This Row],[Actual_Profit]]-Table1[[#This Row],[Budget_Profit]])/ABS(Table1[[#This Row],[Budget_Profit]])
)
)</f>
        <v>-6.6666666666666666E-2</v>
      </c>
      <c r="N3141" s="5" t="str">
        <f>IF(Table1[[#This Row],[Profit_Var]]&gt;=0, "Above Budget", "Below Budget")</f>
        <v>Below Budget</v>
      </c>
      <c r="O3141">
        <v>72</v>
      </c>
      <c r="P3141">
        <v>50</v>
      </c>
      <c r="Q3141">
        <f>Table1[[#This Row],[COGS]]-Table1[[#This Row],[Budget_COGS]]</f>
        <v>22</v>
      </c>
      <c r="R3141" s="5">
        <f>IF(
Table1[[#This Row],[Budget_COGS]]=0,
"",
IF(
Table1[[#This Row],[Budget_COGS]]&gt;0,
(Table1[[#This Row],[Budget_COGS]]-Table1[[#This Row],[COGS]]) / Table1[[#This Row],[Budget_COGS]],
(Table1[[#This Row],[Budget_COGS]]-Table1[[#This Row],[COGS]]) / ABS(Table1[[#This Row],[Budget_COGS]])
)
)</f>
        <v>-0.44</v>
      </c>
      <c r="S3141" s="5" t="str">
        <f>IF(Table1[[#This Row],[COGS _Var]]&gt;=0, "Above Budget", "Below Budget")</f>
        <v>Above Budget</v>
      </c>
      <c r="T3141">
        <f>Table1[[#This Row],[Actual_Sales]]-Table1[[#This Row],[COGS]]</f>
        <v>88</v>
      </c>
      <c r="U3141">
        <v>70</v>
      </c>
      <c r="V3141">
        <f>Table1[[#This Row],[Gross_Margin]]-Table1[[#This Row],[Budget_Margin]]</f>
        <v>18</v>
      </c>
      <c r="W3141" s="5">
        <f>IF(
Table1[[#This Row],[Budget_Margin]]=0,
"",
IF(
Table1[[#This Row],[Budget_Margin]]&gt;0,
(Table1[[#This Row],[Gross_Margin]]-Table1[[#This Row],[Budget_Margin]]) / Table1[[#This Row],[Budget_Margin]],
(Table1[[#This Row],[Gross_Margin]]-Table1[[#This Row],[Budget_Margin]]) / ABS(Table1[[#This Row],[Budget_Margin]])
)
)</f>
        <v>0.25714285714285712</v>
      </c>
      <c r="X3141" s="5" t="str">
        <f>IF(Table1[[#This Row],[Margin_Var]]&gt;=0, "Above Budget", "Below Budget")</f>
        <v>Above Budget</v>
      </c>
      <c r="Y3141" s="5">
        <f>IFERROR(Table1[[#This Row],[Gross_Margin]]/Table1[[#This Row],[Actual_Sales]],0)</f>
        <v>0.55000000000000004</v>
      </c>
      <c r="Z3141" s="5">
        <f>Table1[[#This Row],[Actual_Profit]]/Table1[[#This Row],[Actual_Sales]]</f>
        <v>0.17499999999999999</v>
      </c>
      <c r="AA3141">
        <v>60</v>
      </c>
      <c r="AB3141" s="5">
        <f>IFERROR(Table1[[#This Row],[Expenses]]/Table1[[#This Row],[Actual_Sales]],0)</f>
        <v>0.375</v>
      </c>
      <c r="AC3141">
        <v>27</v>
      </c>
      <c r="AD3141">
        <v>606</v>
      </c>
      <c r="AE3141" s="5">
        <f>IFERROR(Table1[[#This Row],[Inventory]]/Table1[[#This Row],[Actual_Sales]],0)</f>
        <v>3.7875000000000001</v>
      </c>
    </row>
    <row r="3142" spans="1:31" x14ac:dyDescent="0.25">
      <c r="A3142">
        <v>1416</v>
      </c>
      <c r="B3142">
        <v>985</v>
      </c>
      <c r="C3142">
        <v>9</v>
      </c>
      <c r="D3142" s="2">
        <v>40391</v>
      </c>
      <c r="E3142">
        <v>160</v>
      </c>
      <c r="F3142">
        <v>150</v>
      </c>
      <c r="G3142">
        <f>Table1[[#This Row],[Actual_Sales]]-Table1[[#This Row],[Budget_Sales]]</f>
        <v>10</v>
      </c>
      <c r="H3142" s="5">
        <f>IF(
Table1[[#This Row],[Budget_Sales]]=0,
"",
IF(
Table1[[#This Row],[Budget_Sales]]&gt;0,
(Table1[[#This Row],[Actual_Sales]]-Table1[[#This Row],[Budget_Sales]])/Table1[[#This Row],[Budget_Sales]],
(Table1[[#This Row],[Actual_Sales]]-Table1[[#This Row],[Budget_Sales]])/ABS(Table1[[#This Row],[Budget_Sales]])
)
)</f>
        <v>6.6666666666666666E-2</v>
      </c>
      <c r="I3142" s="5" t="str">
        <f>IF(Table1[[#This Row],[Sales_Var]]&gt;=0,"Above Budget","Below Budget")</f>
        <v>Above Budget</v>
      </c>
      <c r="J3142">
        <f>Table1[[#This Row],[Actual_Sales]]-(Table1[[#This Row],[COGS]]+Table1[[#This Row],[Expenses]])</f>
        <v>28</v>
      </c>
      <c r="K3142">
        <v>40</v>
      </c>
      <c r="L3142">
        <f>Table1[[#This Row],[Actual_Profit]]-Table1[[#This Row],[Budget_Profit]]</f>
        <v>-12</v>
      </c>
      <c r="M3142" s="5">
        <f>IF(
Table1[[#This Row],[Budget_Profit]]=0,
"",
IF(
Table1[[#This Row],[Budget_Profit]]&gt;0,
(Table1[[#This Row],[Actual_Profit]]-Table1[[#This Row],[Budget_Profit]])/Table1[[#This Row],[Budget_Profit]],
(Table1[[#This Row],[Actual_Profit]]-Table1[[#This Row],[Budget_Profit]])/ABS(Table1[[#This Row],[Budget_Profit]])
)
)</f>
        <v>-0.3</v>
      </c>
      <c r="N3142" s="5" t="str">
        <f>IF(Table1[[#This Row],[Profit_Var]]&gt;=0, "Above Budget", "Below Budget")</f>
        <v>Below Budget</v>
      </c>
      <c r="O3142">
        <v>72</v>
      </c>
      <c r="P3142">
        <v>60</v>
      </c>
      <c r="Q3142">
        <f>Table1[[#This Row],[COGS]]-Table1[[#This Row],[Budget_COGS]]</f>
        <v>12</v>
      </c>
      <c r="R3142" s="5">
        <f>IF(
Table1[[#This Row],[Budget_COGS]]=0,
"",
IF(
Table1[[#This Row],[Budget_COGS]]&gt;0,
(Table1[[#This Row],[Budget_COGS]]-Table1[[#This Row],[COGS]]) / Table1[[#This Row],[Budget_COGS]],
(Table1[[#This Row],[Budget_COGS]]-Table1[[#This Row],[COGS]]) / ABS(Table1[[#This Row],[Budget_COGS]])
)
)</f>
        <v>-0.2</v>
      </c>
      <c r="S3142" s="5" t="str">
        <f>IF(Table1[[#This Row],[COGS _Var]]&gt;=0, "Above Budget", "Below Budget")</f>
        <v>Above Budget</v>
      </c>
      <c r="T3142">
        <f>Table1[[#This Row],[Actual_Sales]]-Table1[[#This Row],[COGS]]</f>
        <v>88</v>
      </c>
      <c r="U3142">
        <v>90</v>
      </c>
      <c r="V3142">
        <f>Table1[[#This Row],[Gross_Margin]]-Table1[[#This Row],[Budget_Margin]]</f>
        <v>-2</v>
      </c>
      <c r="W3142" s="5">
        <f>IF(
Table1[[#This Row],[Budget_Margin]]=0,
"",
IF(
Table1[[#This Row],[Budget_Margin]]&gt;0,
(Table1[[#This Row],[Gross_Margin]]-Table1[[#This Row],[Budget_Margin]]) / Table1[[#This Row],[Budget_Margin]],
(Table1[[#This Row],[Gross_Margin]]-Table1[[#This Row],[Budget_Margin]]) / ABS(Table1[[#This Row],[Budget_Margin]])
)
)</f>
        <v>-2.2222222222222223E-2</v>
      </c>
      <c r="X3142" s="5" t="str">
        <f>IF(Table1[[#This Row],[Margin_Var]]&gt;=0, "Above Budget", "Below Budget")</f>
        <v>Below Budget</v>
      </c>
      <c r="Y3142" s="5">
        <f>IFERROR(Table1[[#This Row],[Gross_Margin]]/Table1[[#This Row],[Actual_Sales]],0)</f>
        <v>0.55000000000000004</v>
      </c>
      <c r="Z3142" s="5">
        <f>Table1[[#This Row],[Actual_Profit]]/Table1[[#This Row],[Actual_Sales]]</f>
        <v>0.17499999999999999</v>
      </c>
      <c r="AA3142">
        <v>60</v>
      </c>
      <c r="AB3142" s="5">
        <f>IFERROR(Table1[[#This Row],[Expenses]]/Table1[[#This Row],[Actual_Sales]],0)</f>
        <v>0.375</v>
      </c>
      <c r="AC3142">
        <v>27</v>
      </c>
      <c r="AD3142">
        <v>606</v>
      </c>
      <c r="AE3142" s="5">
        <f>IFERROR(Table1[[#This Row],[Inventory]]/Table1[[#This Row],[Actual_Sales]],0)</f>
        <v>3.7875000000000001</v>
      </c>
    </row>
    <row r="3143" spans="1:31" x14ac:dyDescent="0.25">
      <c r="A3143">
        <v>1133</v>
      </c>
      <c r="B3143">
        <v>505</v>
      </c>
      <c r="C3143">
        <v>6</v>
      </c>
      <c r="D3143" s="2">
        <v>40360</v>
      </c>
      <c r="E3143">
        <v>103</v>
      </c>
      <c r="F3143">
        <v>80</v>
      </c>
      <c r="G3143">
        <f>Table1[[#This Row],[Actual_Sales]]-Table1[[#This Row],[Budget_Sales]]</f>
        <v>23</v>
      </c>
      <c r="H3143" s="5">
        <f>IF(
Table1[[#This Row],[Budget_Sales]]=0,
"",
IF(
Table1[[#This Row],[Budget_Sales]]&gt;0,
(Table1[[#This Row],[Actual_Sales]]-Table1[[#This Row],[Budget_Sales]])/Table1[[#This Row],[Budget_Sales]],
(Table1[[#This Row],[Actual_Sales]]-Table1[[#This Row],[Budget_Sales]])/ABS(Table1[[#This Row],[Budget_Sales]])
)
)</f>
        <v>0.28749999999999998</v>
      </c>
      <c r="I3143" s="5" t="str">
        <f>IF(Table1[[#This Row],[Sales_Var]]&gt;=0,"Above Budget","Below Budget")</f>
        <v>Above Budget</v>
      </c>
      <c r="J3143">
        <f>Table1[[#This Row],[Actual_Sales]]-(Table1[[#This Row],[COGS]]+Table1[[#This Row],[Expenses]])</f>
        <v>18</v>
      </c>
      <c r="K3143">
        <v>20</v>
      </c>
      <c r="L3143">
        <f>Table1[[#This Row],[Actual_Profit]]-Table1[[#This Row],[Budget_Profit]]</f>
        <v>-2</v>
      </c>
      <c r="M3143" s="5">
        <f>IF(
Table1[[#This Row],[Budget_Profit]]=0,
"",
IF(
Table1[[#This Row],[Budget_Profit]]&gt;0,
(Table1[[#This Row],[Actual_Profit]]-Table1[[#This Row],[Budget_Profit]])/Table1[[#This Row],[Budget_Profit]],
(Table1[[#This Row],[Actual_Profit]]-Table1[[#This Row],[Budget_Profit]])/ABS(Table1[[#This Row],[Budget_Profit]])
)
)</f>
        <v>-0.1</v>
      </c>
      <c r="N3143" s="5" t="str">
        <f>IF(Table1[[#This Row],[Profit_Var]]&gt;=0, "Above Budget", "Below Budget")</f>
        <v>Below Budget</v>
      </c>
      <c r="O3143">
        <v>44</v>
      </c>
      <c r="P3143">
        <v>30</v>
      </c>
      <c r="Q3143">
        <f>Table1[[#This Row],[COGS]]-Table1[[#This Row],[Budget_COGS]]</f>
        <v>14</v>
      </c>
      <c r="R3143" s="5">
        <f>IF(
Table1[[#This Row],[Budget_COGS]]=0,
"",
IF(
Table1[[#This Row],[Budget_COGS]]&gt;0,
(Table1[[#This Row],[Budget_COGS]]-Table1[[#This Row],[COGS]]) / Table1[[#This Row],[Budget_COGS]],
(Table1[[#This Row],[Budget_COGS]]-Table1[[#This Row],[COGS]]) / ABS(Table1[[#This Row],[Budget_COGS]])
)
)</f>
        <v>-0.46666666666666667</v>
      </c>
      <c r="S3143" s="5" t="str">
        <f>IF(Table1[[#This Row],[COGS _Var]]&gt;=0, "Above Budget", "Below Budget")</f>
        <v>Above Budget</v>
      </c>
      <c r="T3143">
        <f>Table1[[#This Row],[Actual_Sales]]-Table1[[#This Row],[COGS]]</f>
        <v>59</v>
      </c>
      <c r="U3143">
        <v>50</v>
      </c>
      <c r="V3143">
        <f>Table1[[#This Row],[Gross_Margin]]-Table1[[#This Row],[Budget_Margin]]</f>
        <v>9</v>
      </c>
      <c r="W3143" s="5">
        <f>IF(
Table1[[#This Row],[Budget_Margin]]=0,
"",
IF(
Table1[[#This Row],[Budget_Margin]]&gt;0,
(Table1[[#This Row],[Gross_Margin]]-Table1[[#This Row],[Budget_Margin]]) / Table1[[#This Row],[Budget_Margin]],
(Table1[[#This Row],[Gross_Margin]]-Table1[[#This Row],[Budget_Margin]]) / ABS(Table1[[#This Row],[Budget_Margin]])
)
)</f>
        <v>0.18</v>
      </c>
      <c r="X3143" s="5" t="str">
        <f>IF(Table1[[#This Row],[Margin_Var]]&gt;=0, "Above Budget", "Below Budget")</f>
        <v>Above Budget</v>
      </c>
      <c r="Y3143" s="5">
        <f>IFERROR(Table1[[#This Row],[Gross_Margin]]/Table1[[#This Row],[Actual_Sales]],0)</f>
        <v>0.57281553398058249</v>
      </c>
      <c r="Z3143" s="5">
        <f>Table1[[#This Row],[Actual_Profit]]/Table1[[#This Row],[Actual_Sales]]</f>
        <v>0.17475728155339806</v>
      </c>
      <c r="AA3143">
        <v>41</v>
      </c>
      <c r="AB3143" s="5">
        <f>IFERROR(Table1[[#This Row],[Expenses]]/Table1[[#This Row],[Actual_Sales]],0)</f>
        <v>0.39805825242718446</v>
      </c>
      <c r="AC3143">
        <v>14</v>
      </c>
      <c r="AD3143">
        <v>258</v>
      </c>
      <c r="AE3143" s="5">
        <f>IFERROR(Table1[[#This Row],[Inventory]]/Table1[[#This Row],[Actual_Sales]],0)</f>
        <v>2.5048543689320391</v>
      </c>
    </row>
    <row r="3144" spans="1:31" x14ac:dyDescent="0.25">
      <c r="A3144">
        <v>4042</v>
      </c>
      <c r="B3144">
        <v>857</v>
      </c>
      <c r="C3144">
        <v>9</v>
      </c>
      <c r="D3144" s="2">
        <v>40848</v>
      </c>
      <c r="E3144">
        <v>132</v>
      </c>
      <c r="F3144">
        <v>90</v>
      </c>
      <c r="G3144">
        <f>Table1[[#This Row],[Actual_Sales]]-Table1[[#This Row],[Budget_Sales]]</f>
        <v>42</v>
      </c>
      <c r="H3144" s="5">
        <f>IF(
Table1[[#This Row],[Budget_Sales]]=0,
"",
IF(
Table1[[#This Row],[Budget_Sales]]&gt;0,
(Table1[[#This Row],[Actual_Sales]]-Table1[[#This Row],[Budget_Sales]])/Table1[[#This Row],[Budget_Sales]],
(Table1[[#This Row],[Actual_Sales]]-Table1[[#This Row],[Budget_Sales]])/ABS(Table1[[#This Row],[Budget_Sales]])
)
)</f>
        <v>0.46666666666666667</v>
      </c>
      <c r="I3144" s="5" t="str">
        <f>IF(Table1[[#This Row],[Sales_Var]]&gt;=0,"Above Budget","Below Budget")</f>
        <v>Above Budget</v>
      </c>
      <c r="J3144">
        <f>Table1[[#This Row],[Actual_Sales]]-(Table1[[#This Row],[COGS]]+Table1[[#This Row],[Expenses]])</f>
        <v>23</v>
      </c>
      <c r="K3144">
        <v>20</v>
      </c>
      <c r="L3144">
        <f>Table1[[#This Row],[Actual_Profit]]-Table1[[#This Row],[Budget_Profit]]</f>
        <v>3</v>
      </c>
      <c r="M3144" s="5">
        <f>IF(
Table1[[#This Row],[Budget_Profit]]=0,
"",
IF(
Table1[[#This Row],[Budget_Profit]]&gt;0,
(Table1[[#This Row],[Actual_Profit]]-Table1[[#This Row],[Budget_Profit]])/Table1[[#This Row],[Budget_Profit]],
(Table1[[#This Row],[Actual_Profit]]-Table1[[#This Row],[Budget_Profit]])/ABS(Table1[[#This Row],[Budget_Profit]])
)
)</f>
        <v>0.15</v>
      </c>
      <c r="N3144" s="5" t="str">
        <f>IF(Table1[[#This Row],[Profit_Var]]&gt;=0, "Above Budget", "Below Budget")</f>
        <v>Above Budget</v>
      </c>
      <c r="O3144">
        <v>55</v>
      </c>
      <c r="P3144">
        <v>40</v>
      </c>
      <c r="Q3144">
        <f>Table1[[#This Row],[COGS]]-Table1[[#This Row],[Budget_COGS]]</f>
        <v>15</v>
      </c>
      <c r="R3144" s="5">
        <f>IF(
Table1[[#This Row],[Budget_COGS]]=0,
"",
IF(
Table1[[#This Row],[Budget_COGS]]&gt;0,
(Table1[[#This Row],[Budget_COGS]]-Table1[[#This Row],[COGS]]) / Table1[[#This Row],[Budget_COGS]],
(Table1[[#This Row],[Budget_COGS]]-Table1[[#This Row],[COGS]]) / ABS(Table1[[#This Row],[Budget_COGS]])
)
)</f>
        <v>-0.375</v>
      </c>
      <c r="S3144" s="5" t="str">
        <f>IF(Table1[[#This Row],[COGS _Var]]&gt;=0, "Above Budget", "Below Budget")</f>
        <v>Above Budget</v>
      </c>
      <c r="T3144">
        <f>Table1[[#This Row],[Actual_Sales]]-Table1[[#This Row],[COGS]]</f>
        <v>77</v>
      </c>
      <c r="U3144">
        <v>50</v>
      </c>
      <c r="V3144">
        <f>Table1[[#This Row],[Gross_Margin]]-Table1[[#This Row],[Budget_Margin]]</f>
        <v>27</v>
      </c>
      <c r="W3144" s="5">
        <f>IF(
Table1[[#This Row],[Budget_Margin]]=0,
"",
IF(
Table1[[#This Row],[Budget_Margin]]&gt;0,
(Table1[[#This Row],[Gross_Margin]]-Table1[[#This Row],[Budget_Margin]]) / Table1[[#This Row],[Budget_Margin]],
(Table1[[#This Row],[Gross_Margin]]-Table1[[#This Row],[Budget_Margin]]) / ABS(Table1[[#This Row],[Budget_Margin]])
)
)</f>
        <v>0.54</v>
      </c>
      <c r="X3144" s="5" t="str">
        <f>IF(Table1[[#This Row],[Margin_Var]]&gt;=0, "Above Budget", "Below Budget")</f>
        <v>Above Budget</v>
      </c>
      <c r="Y3144" s="5">
        <f>IFERROR(Table1[[#This Row],[Gross_Margin]]/Table1[[#This Row],[Actual_Sales]],0)</f>
        <v>0.58333333333333337</v>
      </c>
      <c r="Z3144" s="5">
        <f>Table1[[#This Row],[Actual_Profit]]/Table1[[#This Row],[Actual_Sales]]</f>
        <v>0.17424242424242425</v>
      </c>
      <c r="AA3144">
        <v>54</v>
      </c>
      <c r="AB3144" s="5">
        <f>IFERROR(Table1[[#This Row],[Expenses]]/Table1[[#This Row],[Actual_Sales]],0)</f>
        <v>0.40909090909090912</v>
      </c>
      <c r="AC3144">
        <v>20</v>
      </c>
      <c r="AD3144">
        <v>410</v>
      </c>
      <c r="AE3144" s="5">
        <f>IFERROR(Table1[[#This Row],[Inventory]]/Table1[[#This Row],[Actual_Sales]],0)</f>
        <v>3.106060606060606</v>
      </c>
    </row>
    <row r="3145" spans="1:31" x14ac:dyDescent="0.25">
      <c r="A3145">
        <v>4017</v>
      </c>
      <c r="B3145">
        <v>719</v>
      </c>
      <c r="C3145">
        <v>11</v>
      </c>
      <c r="D3145" s="2">
        <v>40848</v>
      </c>
      <c r="E3145">
        <v>132</v>
      </c>
      <c r="F3145">
        <v>100</v>
      </c>
      <c r="G3145">
        <f>Table1[[#This Row],[Actual_Sales]]-Table1[[#This Row],[Budget_Sales]]</f>
        <v>32</v>
      </c>
      <c r="H3145" s="5">
        <f>IF(
Table1[[#This Row],[Budget_Sales]]=0,
"",
IF(
Table1[[#This Row],[Budget_Sales]]&gt;0,
(Table1[[#This Row],[Actual_Sales]]-Table1[[#This Row],[Budget_Sales]])/Table1[[#This Row],[Budget_Sales]],
(Table1[[#This Row],[Actual_Sales]]-Table1[[#This Row],[Budget_Sales]])/ABS(Table1[[#This Row],[Budget_Sales]])
)
)</f>
        <v>0.32</v>
      </c>
      <c r="I3145" s="5" t="str">
        <f>IF(Table1[[#This Row],[Sales_Var]]&gt;=0,"Above Budget","Below Budget")</f>
        <v>Above Budget</v>
      </c>
      <c r="J3145">
        <f>Table1[[#This Row],[Actual_Sales]]-(Table1[[#This Row],[COGS]]+Table1[[#This Row],[Expenses]])</f>
        <v>23</v>
      </c>
      <c r="K3145">
        <v>20</v>
      </c>
      <c r="L3145">
        <f>Table1[[#This Row],[Actual_Profit]]-Table1[[#This Row],[Budget_Profit]]</f>
        <v>3</v>
      </c>
      <c r="M3145" s="5">
        <f>IF(
Table1[[#This Row],[Budget_Profit]]=0,
"",
IF(
Table1[[#This Row],[Budget_Profit]]&gt;0,
(Table1[[#This Row],[Actual_Profit]]-Table1[[#This Row],[Budget_Profit]])/Table1[[#This Row],[Budget_Profit]],
(Table1[[#This Row],[Actual_Profit]]-Table1[[#This Row],[Budget_Profit]])/ABS(Table1[[#This Row],[Budget_Profit]])
)
)</f>
        <v>0.15</v>
      </c>
      <c r="N3145" s="5" t="str">
        <f>IF(Table1[[#This Row],[Profit_Var]]&gt;=0, "Above Budget", "Below Budget")</f>
        <v>Above Budget</v>
      </c>
      <c r="O3145">
        <v>55</v>
      </c>
      <c r="P3145">
        <v>40</v>
      </c>
      <c r="Q3145">
        <f>Table1[[#This Row],[COGS]]-Table1[[#This Row],[Budget_COGS]]</f>
        <v>15</v>
      </c>
      <c r="R3145" s="5">
        <f>IF(
Table1[[#This Row],[Budget_COGS]]=0,
"",
IF(
Table1[[#This Row],[Budget_COGS]]&gt;0,
(Table1[[#This Row],[Budget_COGS]]-Table1[[#This Row],[COGS]]) / Table1[[#This Row],[Budget_COGS]],
(Table1[[#This Row],[Budget_COGS]]-Table1[[#This Row],[COGS]]) / ABS(Table1[[#This Row],[Budget_COGS]])
)
)</f>
        <v>-0.375</v>
      </c>
      <c r="S3145" s="5" t="str">
        <f>IF(Table1[[#This Row],[COGS _Var]]&gt;=0, "Above Budget", "Below Budget")</f>
        <v>Above Budget</v>
      </c>
      <c r="T3145">
        <f>Table1[[#This Row],[Actual_Sales]]-Table1[[#This Row],[COGS]]</f>
        <v>77</v>
      </c>
      <c r="U3145">
        <v>60</v>
      </c>
      <c r="V3145">
        <f>Table1[[#This Row],[Gross_Margin]]-Table1[[#This Row],[Budget_Margin]]</f>
        <v>17</v>
      </c>
      <c r="W3145" s="5">
        <f>IF(
Table1[[#This Row],[Budget_Margin]]=0,
"",
IF(
Table1[[#This Row],[Budget_Margin]]&gt;0,
(Table1[[#This Row],[Gross_Margin]]-Table1[[#This Row],[Budget_Margin]]) / Table1[[#This Row],[Budget_Margin]],
(Table1[[#This Row],[Gross_Margin]]-Table1[[#This Row],[Budget_Margin]]) / ABS(Table1[[#This Row],[Budget_Margin]])
)
)</f>
        <v>0.28333333333333333</v>
      </c>
      <c r="X3145" s="5" t="str">
        <f>IF(Table1[[#This Row],[Margin_Var]]&gt;=0, "Above Budget", "Below Budget")</f>
        <v>Above Budget</v>
      </c>
      <c r="Y3145" s="5">
        <f>IFERROR(Table1[[#This Row],[Gross_Margin]]/Table1[[#This Row],[Actual_Sales]],0)</f>
        <v>0.58333333333333337</v>
      </c>
      <c r="Z3145" s="5">
        <f>Table1[[#This Row],[Actual_Profit]]/Table1[[#This Row],[Actual_Sales]]</f>
        <v>0.17424242424242425</v>
      </c>
      <c r="AA3145">
        <v>54</v>
      </c>
      <c r="AB3145" s="5">
        <f>IFERROR(Table1[[#This Row],[Expenses]]/Table1[[#This Row],[Actual_Sales]],0)</f>
        <v>0.40909090909090912</v>
      </c>
      <c r="AC3145">
        <v>20</v>
      </c>
      <c r="AD3145">
        <v>410</v>
      </c>
      <c r="AE3145" s="5">
        <f>IFERROR(Table1[[#This Row],[Inventory]]/Table1[[#This Row],[Actual_Sales]],0)</f>
        <v>3.106060606060606</v>
      </c>
    </row>
    <row r="3146" spans="1:31" x14ac:dyDescent="0.25">
      <c r="A3146">
        <v>3400</v>
      </c>
      <c r="B3146">
        <v>414</v>
      </c>
      <c r="C3146">
        <v>1</v>
      </c>
      <c r="D3146" s="2">
        <v>40756</v>
      </c>
      <c r="E3146">
        <v>139</v>
      </c>
      <c r="F3146">
        <v>140</v>
      </c>
      <c r="G3146">
        <f>Table1[[#This Row],[Actual_Sales]]-Table1[[#This Row],[Budget_Sales]]</f>
        <v>-1</v>
      </c>
      <c r="H3146" s="5">
        <f>IF(
Table1[[#This Row],[Budget_Sales]]=0,
"",
IF(
Table1[[#This Row],[Budget_Sales]]&gt;0,
(Table1[[#This Row],[Actual_Sales]]-Table1[[#This Row],[Budget_Sales]])/Table1[[#This Row],[Budget_Sales]],
(Table1[[#This Row],[Actual_Sales]]-Table1[[#This Row],[Budget_Sales]])/ABS(Table1[[#This Row],[Budget_Sales]])
)
)</f>
        <v>-7.1428571428571426E-3</v>
      </c>
      <c r="I3146" s="5" t="str">
        <f>IF(Table1[[#This Row],[Sales_Var]]&gt;=0,"Above Budget","Below Budget")</f>
        <v>Below Budget</v>
      </c>
      <c r="J3146">
        <f>Table1[[#This Row],[Actual_Sales]]-(Table1[[#This Row],[COGS]]+Table1[[#This Row],[Expenses]])</f>
        <v>24</v>
      </c>
      <c r="K3146">
        <v>30</v>
      </c>
      <c r="L3146">
        <f>Table1[[#This Row],[Actual_Profit]]-Table1[[#This Row],[Budget_Profit]]</f>
        <v>-6</v>
      </c>
      <c r="M3146" s="5">
        <f>IF(
Table1[[#This Row],[Budget_Profit]]=0,
"",
IF(
Table1[[#This Row],[Budget_Profit]]&gt;0,
(Table1[[#This Row],[Actual_Profit]]-Table1[[#This Row],[Budget_Profit]])/Table1[[#This Row],[Budget_Profit]],
(Table1[[#This Row],[Actual_Profit]]-Table1[[#This Row],[Budget_Profit]])/ABS(Table1[[#This Row],[Budget_Profit]])
)
)</f>
        <v>-0.2</v>
      </c>
      <c r="N3146" s="5" t="str">
        <f>IF(Table1[[#This Row],[Profit_Var]]&gt;=0, "Above Budget", "Below Budget")</f>
        <v>Below Budget</v>
      </c>
      <c r="O3146">
        <v>63</v>
      </c>
      <c r="P3146">
        <v>60</v>
      </c>
      <c r="Q3146">
        <f>Table1[[#This Row],[COGS]]-Table1[[#This Row],[Budget_COGS]]</f>
        <v>3</v>
      </c>
      <c r="R3146" s="5">
        <f>IF(
Table1[[#This Row],[Budget_COGS]]=0,
"",
IF(
Table1[[#This Row],[Budget_COGS]]&gt;0,
(Table1[[#This Row],[Budget_COGS]]-Table1[[#This Row],[COGS]]) / Table1[[#This Row],[Budget_COGS]],
(Table1[[#This Row],[Budget_COGS]]-Table1[[#This Row],[COGS]]) / ABS(Table1[[#This Row],[Budget_COGS]])
)
)</f>
        <v>-0.05</v>
      </c>
      <c r="S3146" s="5" t="str">
        <f>IF(Table1[[#This Row],[COGS _Var]]&gt;=0, "Above Budget", "Below Budget")</f>
        <v>Above Budget</v>
      </c>
      <c r="T3146">
        <f>Table1[[#This Row],[Actual_Sales]]-Table1[[#This Row],[COGS]]</f>
        <v>76</v>
      </c>
      <c r="U3146">
        <v>80</v>
      </c>
      <c r="V3146">
        <f>Table1[[#This Row],[Gross_Margin]]-Table1[[#This Row],[Budget_Margin]]</f>
        <v>-4</v>
      </c>
      <c r="W3146" s="5">
        <f>IF(
Table1[[#This Row],[Budget_Margin]]=0,
"",
IF(
Table1[[#This Row],[Budget_Margin]]&gt;0,
(Table1[[#This Row],[Gross_Margin]]-Table1[[#This Row],[Budget_Margin]]) / Table1[[#This Row],[Budget_Margin]],
(Table1[[#This Row],[Gross_Margin]]-Table1[[#This Row],[Budget_Margin]]) / ABS(Table1[[#This Row],[Budget_Margin]])
)
)</f>
        <v>-0.05</v>
      </c>
      <c r="X3146" s="5" t="str">
        <f>IF(Table1[[#This Row],[Margin_Var]]&gt;=0, "Above Budget", "Below Budget")</f>
        <v>Below Budget</v>
      </c>
      <c r="Y3146" s="5">
        <f>IFERROR(Table1[[#This Row],[Gross_Margin]]/Table1[[#This Row],[Actual_Sales]],0)</f>
        <v>0.5467625899280576</v>
      </c>
      <c r="Z3146" s="5">
        <f>Table1[[#This Row],[Actual_Profit]]/Table1[[#This Row],[Actual_Sales]]</f>
        <v>0.17266187050359713</v>
      </c>
      <c r="AA3146">
        <v>52</v>
      </c>
      <c r="AB3146" s="5">
        <f>IFERROR(Table1[[#This Row],[Expenses]]/Table1[[#This Row],[Actual_Sales]],0)</f>
        <v>0.37410071942446044</v>
      </c>
      <c r="AC3146">
        <v>23</v>
      </c>
      <c r="AD3146">
        <v>397</v>
      </c>
      <c r="AE3146" s="5">
        <f>IFERROR(Table1[[#This Row],[Inventory]]/Table1[[#This Row],[Actual_Sales]],0)</f>
        <v>2.8561151079136691</v>
      </c>
    </row>
    <row r="3147" spans="1:31" x14ac:dyDescent="0.25">
      <c r="A3147">
        <v>3754</v>
      </c>
      <c r="B3147">
        <v>414</v>
      </c>
      <c r="C3147">
        <v>1</v>
      </c>
      <c r="D3147" s="2">
        <v>40817</v>
      </c>
      <c r="E3147">
        <v>134</v>
      </c>
      <c r="F3147">
        <v>120</v>
      </c>
      <c r="G3147">
        <f>Table1[[#This Row],[Actual_Sales]]-Table1[[#This Row],[Budget_Sales]]</f>
        <v>14</v>
      </c>
      <c r="H3147" s="5">
        <f>IF(
Table1[[#This Row],[Budget_Sales]]=0,
"",
IF(
Table1[[#This Row],[Budget_Sales]]&gt;0,
(Table1[[#This Row],[Actual_Sales]]-Table1[[#This Row],[Budget_Sales]])/Table1[[#This Row],[Budget_Sales]],
(Table1[[#This Row],[Actual_Sales]]-Table1[[#This Row],[Budget_Sales]])/ABS(Table1[[#This Row],[Budget_Sales]])
)
)</f>
        <v>0.11666666666666667</v>
      </c>
      <c r="I3147" s="5" t="str">
        <f>IF(Table1[[#This Row],[Sales_Var]]&gt;=0,"Above Budget","Below Budget")</f>
        <v>Above Budget</v>
      </c>
      <c r="J3147">
        <f>Table1[[#This Row],[Actual_Sales]]-(Table1[[#This Row],[COGS]]+Table1[[#This Row],[Expenses]])</f>
        <v>23</v>
      </c>
      <c r="K3147">
        <v>50</v>
      </c>
      <c r="L3147">
        <f>Table1[[#This Row],[Actual_Profit]]-Table1[[#This Row],[Budget_Profit]]</f>
        <v>-27</v>
      </c>
      <c r="M3147" s="5">
        <f>IF(
Table1[[#This Row],[Budget_Profit]]=0,
"",
IF(
Table1[[#This Row],[Budget_Profit]]&gt;0,
(Table1[[#This Row],[Actual_Profit]]-Table1[[#This Row],[Budget_Profit]])/Table1[[#This Row],[Budget_Profit]],
(Table1[[#This Row],[Actual_Profit]]-Table1[[#This Row],[Budget_Profit]])/ABS(Table1[[#This Row],[Budget_Profit]])
)
)</f>
        <v>-0.54</v>
      </c>
      <c r="N3147" s="5" t="str">
        <f>IF(Table1[[#This Row],[Profit_Var]]&gt;=0, "Above Budget", "Below Budget")</f>
        <v>Below Budget</v>
      </c>
      <c r="O3147">
        <v>56</v>
      </c>
      <c r="P3147">
        <v>40</v>
      </c>
      <c r="Q3147">
        <f>Table1[[#This Row],[COGS]]-Table1[[#This Row],[Budget_COGS]]</f>
        <v>16</v>
      </c>
      <c r="R3147" s="5">
        <f>IF(
Table1[[#This Row],[Budget_COGS]]=0,
"",
IF(
Table1[[#This Row],[Budget_COGS]]&gt;0,
(Table1[[#This Row],[Budget_COGS]]-Table1[[#This Row],[COGS]]) / Table1[[#This Row],[Budget_COGS]],
(Table1[[#This Row],[Budget_COGS]]-Table1[[#This Row],[COGS]]) / ABS(Table1[[#This Row],[Budget_COGS]])
)
)</f>
        <v>-0.4</v>
      </c>
      <c r="S3147" s="5" t="str">
        <f>IF(Table1[[#This Row],[COGS _Var]]&gt;=0, "Above Budget", "Below Budget")</f>
        <v>Above Budget</v>
      </c>
      <c r="T3147">
        <f>Table1[[#This Row],[Actual_Sales]]-Table1[[#This Row],[COGS]]</f>
        <v>78</v>
      </c>
      <c r="U3147">
        <v>80</v>
      </c>
      <c r="V3147">
        <f>Table1[[#This Row],[Gross_Margin]]-Table1[[#This Row],[Budget_Margin]]</f>
        <v>-2</v>
      </c>
      <c r="W3147" s="5">
        <f>IF(
Table1[[#This Row],[Budget_Margin]]=0,
"",
IF(
Table1[[#This Row],[Budget_Margin]]&gt;0,
(Table1[[#This Row],[Gross_Margin]]-Table1[[#This Row],[Budget_Margin]]) / Table1[[#This Row],[Budget_Margin]],
(Table1[[#This Row],[Gross_Margin]]-Table1[[#This Row],[Budget_Margin]]) / ABS(Table1[[#This Row],[Budget_Margin]])
)
)</f>
        <v>-2.5000000000000001E-2</v>
      </c>
      <c r="X3147" s="5" t="str">
        <f>IF(Table1[[#This Row],[Margin_Var]]&gt;=0, "Above Budget", "Below Budget")</f>
        <v>Below Budget</v>
      </c>
      <c r="Y3147" s="5">
        <f>IFERROR(Table1[[#This Row],[Gross_Margin]]/Table1[[#This Row],[Actual_Sales]],0)</f>
        <v>0.58208955223880599</v>
      </c>
      <c r="Z3147" s="5">
        <f>Table1[[#This Row],[Actual_Profit]]/Table1[[#This Row],[Actual_Sales]]</f>
        <v>0.17164179104477612</v>
      </c>
      <c r="AA3147">
        <v>55</v>
      </c>
      <c r="AB3147" s="5">
        <f>IFERROR(Table1[[#This Row],[Expenses]]/Table1[[#This Row],[Actual_Sales]],0)</f>
        <v>0.41044776119402987</v>
      </c>
      <c r="AC3147">
        <v>21</v>
      </c>
      <c r="AD3147">
        <v>385</v>
      </c>
      <c r="AE3147" s="5">
        <f>IFERROR(Table1[[#This Row],[Inventory]]/Table1[[#This Row],[Actual_Sales]],0)</f>
        <v>2.8731343283582089</v>
      </c>
    </row>
    <row r="3148" spans="1:31" x14ac:dyDescent="0.25">
      <c r="A3148">
        <v>1300</v>
      </c>
      <c r="B3148">
        <v>505</v>
      </c>
      <c r="C3148">
        <v>6</v>
      </c>
      <c r="D3148" s="2">
        <v>40391</v>
      </c>
      <c r="E3148">
        <v>105</v>
      </c>
      <c r="F3148">
        <v>90</v>
      </c>
      <c r="G3148">
        <f>Table1[[#This Row],[Actual_Sales]]-Table1[[#This Row],[Budget_Sales]]</f>
        <v>15</v>
      </c>
      <c r="H3148" s="5">
        <f>IF(
Table1[[#This Row],[Budget_Sales]]=0,
"",
IF(
Table1[[#This Row],[Budget_Sales]]&gt;0,
(Table1[[#This Row],[Actual_Sales]]-Table1[[#This Row],[Budget_Sales]])/Table1[[#This Row],[Budget_Sales]],
(Table1[[#This Row],[Actual_Sales]]-Table1[[#This Row],[Budget_Sales]])/ABS(Table1[[#This Row],[Budget_Sales]])
)
)</f>
        <v>0.16666666666666666</v>
      </c>
      <c r="I3148" s="5" t="str">
        <f>IF(Table1[[#This Row],[Sales_Var]]&gt;=0,"Above Budget","Below Budget")</f>
        <v>Above Budget</v>
      </c>
      <c r="J3148">
        <f>Table1[[#This Row],[Actual_Sales]]-(Table1[[#This Row],[COGS]]+Table1[[#This Row],[Expenses]])</f>
        <v>18</v>
      </c>
      <c r="K3148">
        <v>30</v>
      </c>
      <c r="L3148">
        <f>Table1[[#This Row],[Actual_Profit]]-Table1[[#This Row],[Budget_Profit]]</f>
        <v>-12</v>
      </c>
      <c r="M3148" s="5">
        <f>IF(
Table1[[#This Row],[Budget_Profit]]=0,
"",
IF(
Table1[[#This Row],[Budget_Profit]]&gt;0,
(Table1[[#This Row],[Actual_Profit]]-Table1[[#This Row],[Budget_Profit]])/Table1[[#This Row],[Budget_Profit]],
(Table1[[#This Row],[Actual_Profit]]-Table1[[#This Row],[Budget_Profit]])/ABS(Table1[[#This Row],[Budget_Profit]])
)
)</f>
        <v>-0.4</v>
      </c>
      <c r="N3148" s="5" t="str">
        <f>IF(Table1[[#This Row],[Profit_Var]]&gt;=0, "Above Budget", "Below Budget")</f>
        <v>Below Budget</v>
      </c>
      <c r="O3148">
        <v>45</v>
      </c>
      <c r="P3148">
        <v>30</v>
      </c>
      <c r="Q3148">
        <f>Table1[[#This Row],[COGS]]-Table1[[#This Row],[Budget_COGS]]</f>
        <v>15</v>
      </c>
      <c r="R3148" s="5">
        <f>IF(
Table1[[#This Row],[Budget_COGS]]=0,
"",
IF(
Table1[[#This Row],[Budget_COGS]]&gt;0,
(Table1[[#This Row],[Budget_COGS]]-Table1[[#This Row],[COGS]]) / Table1[[#This Row],[Budget_COGS]],
(Table1[[#This Row],[Budget_COGS]]-Table1[[#This Row],[COGS]]) / ABS(Table1[[#This Row],[Budget_COGS]])
)
)</f>
        <v>-0.5</v>
      </c>
      <c r="S3148" s="5" t="str">
        <f>IF(Table1[[#This Row],[COGS _Var]]&gt;=0, "Above Budget", "Below Budget")</f>
        <v>Above Budget</v>
      </c>
      <c r="T3148">
        <f>Table1[[#This Row],[Actual_Sales]]-Table1[[#This Row],[COGS]]</f>
        <v>60</v>
      </c>
      <c r="U3148">
        <v>60</v>
      </c>
      <c r="V3148">
        <f>Table1[[#This Row],[Gross_Margin]]-Table1[[#This Row],[Budget_Margin]]</f>
        <v>0</v>
      </c>
      <c r="W3148" s="5">
        <f>IF(
Table1[[#This Row],[Budget_Margin]]=0,
"",
IF(
Table1[[#This Row],[Budget_Margin]]&gt;0,
(Table1[[#This Row],[Gross_Margin]]-Table1[[#This Row],[Budget_Margin]]) / Table1[[#This Row],[Budget_Margin]],
(Table1[[#This Row],[Gross_Margin]]-Table1[[#This Row],[Budget_Margin]]) / ABS(Table1[[#This Row],[Budget_Margin]])
)
)</f>
        <v>0</v>
      </c>
      <c r="X3148" s="5" t="str">
        <f>IF(Table1[[#This Row],[Margin_Var]]&gt;=0, "Above Budget", "Below Budget")</f>
        <v>Above Budget</v>
      </c>
      <c r="Y3148" s="5">
        <f>IFERROR(Table1[[#This Row],[Gross_Margin]]/Table1[[#This Row],[Actual_Sales]],0)</f>
        <v>0.5714285714285714</v>
      </c>
      <c r="Z3148" s="5">
        <f>Table1[[#This Row],[Actual_Profit]]/Table1[[#This Row],[Actual_Sales]]</f>
        <v>0.17142857142857143</v>
      </c>
      <c r="AA3148">
        <v>42</v>
      </c>
      <c r="AB3148" s="5">
        <f>IFERROR(Table1[[#This Row],[Expenses]]/Table1[[#This Row],[Actual_Sales]],0)</f>
        <v>0.4</v>
      </c>
      <c r="AC3148">
        <v>14</v>
      </c>
      <c r="AD3148">
        <v>253</v>
      </c>
      <c r="AE3148" s="5">
        <f>IFERROR(Table1[[#This Row],[Inventory]]/Table1[[#This Row],[Actual_Sales]],0)</f>
        <v>2.4095238095238094</v>
      </c>
    </row>
    <row r="3149" spans="1:31" x14ac:dyDescent="0.25">
      <c r="A3149">
        <v>3910</v>
      </c>
      <c r="B3149">
        <v>262</v>
      </c>
      <c r="C3149">
        <v>1</v>
      </c>
      <c r="D3149" s="2">
        <v>40848</v>
      </c>
      <c r="E3149">
        <v>129</v>
      </c>
      <c r="F3149">
        <v>110</v>
      </c>
      <c r="G3149">
        <f>Table1[[#This Row],[Actual_Sales]]-Table1[[#This Row],[Budget_Sales]]</f>
        <v>19</v>
      </c>
      <c r="H3149" s="5">
        <f>IF(
Table1[[#This Row],[Budget_Sales]]=0,
"",
IF(
Table1[[#This Row],[Budget_Sales]]&gt;0,
(Table1[[#This Row],[Actual_Sales]]-Table1[[#This Row],[Budget_Sales]])/Table1[[#This Row],[Budget_Sales]],
(Table1[[#This Row],[Actual_Sales]]-Table1[[#This Row],[Budget_Sales]])/ABS(Table1[[#This Row],[Budget_Sales]])
)
)</f>
        <v>0.17272727272727273</v>
      </c>
      <c r="I3149" s="5" t="str">
        <f>IF(Table1[[#This Row],[Sales_Var]]&gt;=0,"Above Budget","Below Budget")</f>
        <v>Above Budget</v>
      </c>
      <c r="J3149">
        <f>Table1[[#This Row],[Actual_Sales]]-(Table1[[#This Row],[COGS]]+Table1[[#This Row],[Expenses]])</f>
        <v>22</v>
      </c>
      <c r="K3149">
        <v>20</v>
      </c>
      <c r="L3149">
        <f>Table1[[#This Row],[Actual_Profit]]-Table1[[#This Row],[Budget_Profit]]</f>
        <v>2</v>
      </c>
      <c r="M3149" s="5">
        <f>IF(
Table1[[#This Row],[Budget_Profit]]=0,
"",
IF(
Table1[[#This Row],[Budget_Profit]]&gt;0,
(Table1[[#This Row],[Actual_Profit]]-Table1[[#This Row],[Budget_Profit]])/Table1[[#This Row],[Budget_Profit]],
(Table1[[#This Row],[Actual_Profit]]-Table1[[#This Row],[Budget_Profit]])/ABS(Table1[[#This Row],[Budget_Profit]])
)
)</f>
        <v>0.1</v>
      </c>
      <c r="N3149" s="5" t="str">
        <f>IF(Table1[[#This Row],[Profit_Var]]&gt;=0, "Above Budget", "Below Budget")</f>
        <v>Above Budget</v>
      </c>
      <c r="O3149">
        <v>54</v>
      </c>
      <c r="P3149">
        <v>50</v>
      </c>
      <c r="Q3149">
        <f>Table1[[#This Row],[COGS]]-Table1[[#This Row],[Budget_COGS]]</f>
        <v>4</v>
      </c>
      <c r="R3149" s="5">
        <f>IF(
Table1[[#This Row],[Budget_COGS]]=0,
"",
IF(
Table1[[#This Row],[Budget_COGS]]&gt;0,
(Table1[[#This Row],[Budget_COGS]]-Table1[[#This Row],[COGS]]) / Table1[[#This Row],[Budget_COGS]],
(Table1[[#This Row],[Budget_COGS]]-Table1[[#This Row],[COGS]]) / ABS(Table1[[#This Row],[Budget_COGS]])
)
)</f>
        <v>-0.08</v>
      </c>
      <c r="S3149" s="5" t="str">
        <f>IF(Table1[[#This Row],[COGS _Var]]&gt;=0, "Above Budget", "Below Budget")</f>
        <v>Above Budget</v>
      </c>
      <c r="T3149">
        <f>Table1[[#This Row],[Actual_Sales]]-Table1[[#This Row],[COGS]]</f>
        <v>75</v>
      </c>
      <c r="U3149">
        <v>60</v>
      </c>
      <c r="V3149">
        <f>Table1[[#This Row],[Gross_Margin]]-Table1[[#This Row],[Budget_Margin]]</f>
        <v>15</v>
      </c>
      <c r="W3149" s="5">
        <f>IF(
Table1[[#This Row],[Budget_Margin]]=0,
"",
IF(
Table1[[#This Row],[Budget_Margin]]&gt;0,
(Table1[[#This Row],[Gross_Margin]]-Table1[[#This Row],[Budget_Margin]]) / Table1[[#This Row],[Budget_Margin]],
(Table1[[#This Row],[Gross_Margin]]-Table1[[#This Row],[Budget_Margin]]) / ABS(Table1[[#This Row],[Budget_Margin]])
)
)</f>
        <v>0.25</v>
      </c>
      <c r="X3149" s="5" t="str">
        <f>IF(Table1[[#This Row],[Margin_Var]]&gt;=0, "Above Budget", "Below Budget")</f>
        <v>Above Budget</v>
      </c>
      <c r="Y3149" s="5">
        <f>IFERROR(Table1[[#This Row],[Gross_Margin]]/Table1[[#This Row],[Actual_Sales]],0)</f>
        <v>0.58139534883720934</v>
      </c>
      <c r="Z3149" s="5">
        <f>Table1[[#This Row],[Actual_Profit]]/Table1[[#This Row],[Actual_Sales]]</f>
        <v>0.17054263565891473</v>
      </c>
      <c r="AA3149">
        <v>53</v>
      </c>
      <c r="AB3149" s="5">
        <f>IFERROR(Table1[[#This Row],[Expenses]]/Table1[[#This Row],[Actual_Sales]],0)</f>
        <v>0.41085271317829458</v>
      </c>
      <c r="AC3149">
        <v>20</v>
      </c>
      <c r="AD3149">
        <v>391</v>
      </c>
      <c r="AE3149" s="5">
        <f>IFERROR(Table1[[#This Row],[Inventory]]/Table1[[#This Row],[Actual_Sales]],0)</f>
        <v>3.0310077519379846</v>
      </c>
    </row>
    <row r="3150" spans="1:31" x14ac:dyDescent="0.25">
      <c r="A3150">
        <v>2659</v>
      </c>
      <c r="B3150">
        <v>206</v>
      </c>
      <c r="C3150">
        <v>5</v>
      </c>
      <c r="D3150" s="2">
        <v>40634</v>
      </c>
      <c r="E3150">
        <v>135</v>
      </c>
      <c r="F3150">
        <v>120</v>
      </c>
      <c r="G3150">
        <f>Table1[[#This Row],[Actual_Sales]]-Table1[[#This Row],[Budget_Sales]]</f>
        <v>15</v>
      </c>
      <c r="H3150" s="5">
        <f>IF(
Table1[[#This Row],[Budget_Sales]]=0,
"",
IF(
Table1[[#This Row],[Budget_Sales]]&gt;0,
(Table1[[#This Row],[Actual_Sales]]-Table1[[#This Row],[Budget_Sales]])/Table1[[#This Row],[Budget_Sales]],
(Table1[[#This Row],[Actual_Sales]]-Table1[[#This Row],[Budget_Sales]])/ABS(Table1[[#This Row],[Budget_Sales]])
)
)</f>
        <v>0.125</v>
      </c>
      <c r="I3150" s="5" t="str">
        <f>IF(Table1[[#This Row],[Sales_Var]]&gt;=0,"Above Budget","Below Budget")</f>
        <v>Above Budget</v>
      </c>
      <c r="J3150">
        <f>Table1[[#This Row],[Actual_Sales]]-(Table1[[#This Row],[COGS]]+Table1[[#This Row],[Expenses]])</f>
        <v>23</v>
      </c>
      <c r="K3150">
        <v>30</v>
      </c>
      <c r="L3150">
        <f>Table1[[#This Row],[Actual_Profit]]-Table1[[#This Row],[Budget_Profit]]</f>
        <v>-7</v>
      </c>
      <c r="M3150" s="5">
        <f>IF(
Table1[[#This Row],[Budget_Profit]]=0,
"",
IF(
Table1[[#This Row],[Budget_Profit]]&gt;0,
(Table1[[#This Row],[Actual_Profit]]-Table1[[#This Row],[Budget_Profit]])/Table1[[#This Row],[Budget_Profit]],
(Table1[[#This Row],[Actual_Profit]]-Table1[[#This Row],[Budget_Profit]])/ABS(Table1[[#This Row],[Budget_Profit]])
)
)</f>
        <v>-0.23333333333333334</v>
      </c>
      <c r="N3150" s="5" t="str">
        <f>IF(Table1[[#This Row],[Profit_Var]]&gt;=0, "Above Budget", "Below Budget")</f>
        <v>Below Budget</v>
      </c>
      <c r="O3150">
        <v>57</v>
      </c>
      <c r="P3150">
        <v>50</v>
      </c>
      <c r="Q3150">
        <f>Table1[[#This Row],[COGS]]-Table1[[#This Row],[Budget_COGS]]</f>
        <v>7</v>
      </c>
      <c r="R3150" s="5">
        <f>IF(
Table1[[#This Row],[Budget_COGS]]=0,
"",
IF(
Table1[[#This Row],[Budget_COGS]]&gt;0,
(Table1[[#This Row],[Budget_COGS]]-Table1[[#This Row],[COGS]]) / Table1[[#This Row],[Budget_COGS]],
(Table1[[#This Row],[Budget_COGS]]-Table1[[#This Row],[COGS]]) / ABS(Table1[[#This Row],[Budget_COGS]])
)
)</f>
        <v>-0.14000000000000001</v>
      </c>
      <c r="S3150" s="5" t="str">
        <f>IF(Table1[[#This Row],[COGS _Var]]&gt;=0, "Above Budget", "Below Budget")</f>
        <v>Above Budget</v>
      </c>
      <c r="T3150">
        <f>Table1[[#This Row],[Actual_Sales]]-Table1[[#This Row],[COGS]]</f>
        <v>78</v>
      </c>
      <c r="U3150">
        <v>70</v>
      </c>
      <c r="V3150">
        <f>Table1[[#This Row],[Gross_Margin]]-Table1[[#This Row],[Budget_Margin]]</f>
        <v>8</v>
      </c>
      <c r="W3150" s="5">
        <f>IF(
Table1[[#This Row],[Budget_Margin]]=0,
"",
IF(
Table1[[#This Row],[Budget_Margin]]&gt;0,
(Table1[[#This Row],[Gross_Margin]]-Table1[[#This Row],[Budget_Margin]]) / Table1[[#This Row],[Budget_Margin]],
(Table1[[#This Row],[Gross_Margin]]-Table1[[#This Row],[Budget_Margin]]) / ABS(Table1[[#This Row],[Budget_Margin]])
)
)</f>
        <v>0.11428571428571428</v>
      </c>
      <c r="X3150" s="5" t="str">
        <f>IF(Table1[[#This Row],[Margin_Var]]&gt;=0, "Above Budget", "Below Budget")</f>
        <v>Above Budget</v>
      </c>
      <c r="Y3150" s="5">
        <f>IFERROR(Table1[[#This Row],[Gross_Margin]]/Table1[[#This Row],[Actual_Sales]],0)</f>
        <v>0.57777777777777772</v>
      </c>
      <c r="Z3150" s="5">
        <f>Table1[[#This Row],[Actual_Profit]]/Table1[[#This Row],[Actual_Sales]]</f>
        <v>0.17037037037037037</v>
      </c>
      <c r="AA3150">
        <v>55</v>
      </c>
      <c r="AB3150" s="5">
        <f>IFERROR(Table1[[#This Row],[Expenses]]/Table1[[#This Row],[Actual_Sales]],0)</f>
        <v>0.40740740740740738</v>
      </c>
      <c r="AC3150">
        <v>21</v>
      </c>
      <c r="AD3150">
        <v>313</v>
      </c>
      <c r="AE3150" s="5">
        <f>IFERROR(Table1[[#This Row],[Inventory]]/Table1[[#This Row],[Actual_Sales]],0)</f>
        <v>2.3185185185185184</v>
      </c>
    </row>
    <row r="3151" spans="1:31" x14ac:dyDescent="0.25">
      <c r="A3151">
        <v>2815</v>
      </c>
      <c r="B3151">
        <v>918</v>
      </c>
      <c r="C3151">
        <v>8</v>
      </c>
      <c r="D3151" s="2">
        <v>40634</v>
      </c>
      <c r="E3151">
        <v>135</v>
      </c>
      <c r="F3151">
        <v>120</v>
      </c>
      <c r="G3151">
        <f>Table1[[#This Row],[Actual_Sales]]-Table1[[#This Row],[Budget_Sales]]</f>
        <v>15</v>
      </c>
      <c r="H3151" s="5">
        <f>IF(
Table1[[#This Row],[Budget_Sales]]=0,
"",
IF(
Table1[[#This Row],[Budget_Sales]]&gt;0,
(Table1[[#This Row],[Actual_Sales]]-Table1[[#This Row],[Budget_Sales]])/Table1[[#This Row],[Budget_Sales]],
(Table1[[#This Row],[Actual_Sales]]-Table1[[#This Row],[Budget_Sales]])/ABS(Table1[[#This Row],[Budget_Sales]])
)
)</f>
        <v>0.125</v>
      </c>
      <c r="I3151" s="5" t="str">
        <f>IF(Table1[[#This Row],[Sales_Var]]&gt;=0,"Above Budget","Below Budget")</f>
        <v>Above Budget</v>
      </c>
      <c r="J3151">
        <f>Table1[[#This Row],[Actual_Sales]]-(Table1[[#This Row],[COGS]]+Table1[[#This Row],[Expenses]])</f>
        <v>23</v>
      </c>
      <c r="K3151">
        <v>30</v>
      </c>
      <c r="L3151">
        <f>Table1[[#This Row],[Actual_Profit]]-Table1[[#This Row],[Budget_Profit]]</f>
        <v>-7</v>
      </c>
      <c r="M3151" s="5">
        <f>IF(
Table1[[#This Row],[Budget_Profit]]=0,
"",
IF(
Table1[[#This Row],[Budget_Profit]]&gt;0,
(Table1[[#This Row],[Actual_Profit]]-Table1[[#This Row],[Budget_Profit]])/Table1[[#This Row],[Budget_Profit]],
(Table1[[#This Row],[Actual_Profit]]-Table1[[#This Row],[Budget_Profit]])/ABS(Table1[[#This Row],[Budget_Profit]])
)
)</f>
        <v>-0.23333333333333334</v>
      </c>
      <c r="N3151" s="5" t="str">
        <f>IF(Table1[[#This Row],[Profit_Var]]&gt;=0, "Above Budget", "Below Budget")</f>
        <v>Below Budget</v>
      </c>
      <c r="O3151">
        <v>57</v>
      </c>
      <c r="P3151">
        <v>50</v>
      </c>
      <c r="Q3151">
        <f>Table1[[#This Row],[COGS]]-Table1[[#This Row],[Budget_COGS]]</f>
        <v>7</v>
      </c>
      <c r="R3151" s="5">
        <f>IF(
Table1[[#This Row],[Budget_COGS]]=0,
"",
IF(
Table1[[#This Row],[Budget_COGS]]&gt;0,
(Table1[[#This Row],[Budget_COGS]]-Table1[[#This Row],[COGS]]) / Table1[[#This Row],[Budget_COGS]],
(Table1[[#This Row],[Budget_COGS]]-Table1[[#This Row],[COGS]]) / ABS(Table1[[#This Row],[Budget_COGS]])
)
)</f>
        <v>-0.14000000000000001</v>
      </c>
      <c r="S3151" s="5" t="str">
        <f>IF(Table1[[#This Row],[COGS _Var]]&gt;=0, "Above Budget", "Below Budget")</f>
        <v>Above Budget</v>
      </c>
      <c r="T3151">
        <f>Table1[[#This Row],[Actual_Sales]]-Table1[[#This Row],[COGS]]</f>
        <v>78</v>
      </c>
      <c r="U3151">
        <v>70</v>
      </c>
      <c r="V3151">
        <f>Table1[[#This Row],[Gross_Margin]]-Table1[[#This Row],[Budget_Margin]]</f>
        <v>8</v>
      </c>
      <c r="W3151" s="5">
        <f>IF(
Table1[[#This Row],[Budget_Margin]]=0,
"",
IF(
Table1[[#This Row],[Budget_Margin]]&gt;0,
(Table1[[#This Row],[Gross_Margin]]-Table1[[#This Row],[Budget_Margin]]) / Table1[[#This Row],[Budget_Margin]],
(Table1[[#This Row],[Gross_Margin]]-Table1[[#This Row],[Budget_Margin]]) / ABS(Table1[[#This Row],[Budget_Margin]])
)
)</f>
        <v>0.11428571428571428</v>
      </c>
      <c r="X3151" s="5" t="str">
        <f>IF(Table1[[#This Row],[Margin_Var]]&gt;=0, "Above Budget", "Below Budget")</f>
        <v>Above Budget</v>
      </c>
      <c r="Y3151" s="5">
        <f>IFERROR(Table1[[#This Row],[Gross_Margin]]/Table1[[#This Row],[Actual_Sales]],0)</f>
        <v>0.57777777777777772</v>
      </c>
      <c r="Z3151" s="5">
        <f>Table1[[#This Row],[Actual_Profit]]/Table1[[#This Row],[Actual_Sales]]</f>
        <v>0.17037037037037037</v>
      </c>
      <c r="AA3151">
        <v>55</v>
      </c>
      <c r="AB3151" s="5">
        <f>IFERROR(Table1[[#This Row],[Expenses]]/Table1[[#This Row],[Actual_Sales]],0)</f>
        <v>0.40740740740740738</v>
      </c>
      <c r="AC3151">
        <v>21</v>
      </c>
      <c r="AD3151">
        <v>313</v>
      </c>
      <c r="AE3151" s="5">
        <f>IFERROR(Table1[[#This Row],[Inventory]]/Table1[[#This Row],[Actual_Sales]],0)</f>
        <v>2.3185185185185184</v>
      </c>
    </row>
    <row r="3152" spans="1:31" x14ac:dyDescent="0.25">
      <c r="A3152">
        <v>2787</v>
      </c>
      <c r="B3152">
        <v>772</v>
      </c>
      <c r="C3152">
        <v>9</v>
      </c>
      <c r="D3152" s="2">
        <v>40634</v>
      </c>
      <c r="E3152">
        <v>135</v>
      </c>
      <c r="F3152">
        <v>90</v>
      </c>
      <c r="G3152">
        <f>Table1[[#This Row],[Actual_Sales]]-Table1[[#This Row],[Budget_Sales]]</f>
        <v>45</v>
      </c>
      <c r="H3152" s="5">
        <f>IF(
Table1[[#This Row],[Budget_Sales]]=0,
"",
IF(
Table1[[#This Row],[Budget_Sales]]&gt;0,
(Table1[[#This Row],[Actual_Sales]]-Table1[[#This Row],[Budget_Sales]])/Table1[[#This Row],[Budget_Sales]],
(Table1[[#This Row],[Actual_Sales]]-Table1[[#This Row],[Budget_Sales]])/ABS(Table1[[#This Row],[Budget_Sales]])
)
)</f>
        <v>0.5</v>
      </c>
      <c r="I3152" s="5" t="str">
        <f>IF(Table1[[#This Row],[Sales_Var]]&gt;=0,"Above Budget","Below Budget")</f>
        <v>Above Budget</v>
      </c>
      <c r="J3152">
        <f>Table1[[#This Row],[Actual_Sales]]-(Table1[[#This Row],[COGS]]+Table1[[#This Row],[Expenses]])</f>
        <v>23</v>
      </c>
      <c r="K3152">
        <v>20</v>
      </c>
      <c r="L3152">
        <f>Table1[[#This Row],[Actual_Profit]]-Table1[[#This Row],[Budget_Profit]]</f>
        <v>3</v>
      </c>
      <c r="M3152" s="5">
        <f>IF(
Table1[[#This Row],[Budget_Profit]]=0,
"",
IF(
Table1[[#This Row],[Budget_Profit]]&gt;0,
(Table1[[#This Row],[Actual_Profit]]-Table1[[#This Row],[Budget_Profit]])/Table1[[#This Row],[Budget_Profit]],
(Table1[[#This Row],[Actual_Profit]]-Table1[[#This Row],[Budget_Profit]])/ABS(Table1[[#This Row],[Budget_Profit]])
)
)</f>
        <v>0.15</v>
      </c>
      <c r="N3152" s="5" t="str">
        <f>IF(Table1[[#This Row],[Profit_Var]]&gt;=0, "Above Budget", "Below Budget")</f>
        <v>Above Budget</v>
      </c>
      <c r="O3152">
        <v>57</v>
      </c>
      <c r="P3152">
        <v>40</v>
      </c>
      <c r="Q3152">
        <f>Table1[[#This Row],[COGS]]-Table1[[#This Row],[Budget_COGS]]</f>
        <v>17</v>
      </c>
      <c r="R3152" s="5">
        <f>IF(
Table1[[#This Row],[Budget_COGS]]=0,
"",
IF(
Table1[[#This Row],[Budget_COGS]]&gt;0,
(Table1[[#This Row],[Budget_COGS]]-Table1[[#This Row],[COGS]]) / Table1[[#This Row],[Budget_COGS]],
(Table1[[#This Row],[Budget_COGS]]-Table1[[#This Row],[COGS]]) / ABS(Table1[[#This Row],[Budget_COGS]])
)
)</f>
        <v>-0.42499999999999999</v>
      </c>
      <c r="S3152" s="5" t="str">
        <f>IF(Table1[[#This Row],[COGS _Var]]&gt;=0, "Above Budget", "Below Budget")</f>
        <v>Above Budget</v>
      </c>
      <c r="T3152">
        <f>Table1[[#This Row],[Actual_Sales]]-Table1[[#This Row],[COGS]]</f>
        <v>78</v>
      </c>
      <c r="U3152">
        <v>50</v>
      </c>
      <c r="V3152">
        <f>Table1[[#This Row],[Gross_Margin]]-Table1[[#This Row],[Budget_Margin]]</f>
        <v>28</v>
      </c>
      <c r="W3152" s="5">
        <f>IF(
Table1[[#This Row],[Budget_Margin]]=0,
"",
IF(
Table1[[#This Row],[Budget_Margin]]&gt;0,
(Table1[[#This Row],[Gross_Margin]]-Table1[[#This Row],[Budget_Margin]]) / Table1[[#This Row],[Budget_Margin]],
(Table1[[#This Row],[Gross_Margin]]-Table1[[#This Row],[Budget_Margin]]) / ABS(Table1[[#This Row],[Budget_Margin]])
)
)</f>
        <v>0.56000000000000005</v>
      </c>
      <c r="X3152" s="5" t="str">
        <f>IF(Table1[[#This Row],[Margin_Var]]&gt;=0, "Above Budget", "Below Budget")</f>
        <v>Above Budget</v>
      </c>
      <c r="Y3152" s="5">
        <f>IFERROR(Table1[[#This Row],[Gross_Margin]]/Table1[[#This Row],[Actual_Sales]],0)</f>
        <v>0.57777777777777772</v>
      </c>
      <c r="Z3152" s="5">
        <f>Table1[[#This Row],[Actual_Profit]]/Table1[[#This Row],[Actual_Sales]]</f>
        <v>0.17037037037037037</v>
      </c>
      <c r="AA3152">
        <v>55</v>
      </c>
      <c r="AB3152" s="5">
        <f>IFERROR(Table1[[#This Row],[Expenses]]/Table1[[#This Row],[Actual_Sales]],0)</f>
        <v>0.40740740740740738</v>
      </c>
      <c r="AC3152">
        <v>21</v>
      </c>
      <c r="AD3152">
        <v>313</v>
      </c>
      <c r="AE3152" s="5">
        <f>IFERROR(Table1[[#This Row],[Inventory]]/Table1[[#This Row],[Actual_Sales]],0)</f>
        <v>2.3185185185185184</v>
      </c>
    </row>
    <row r="3153" spans="1:31" x14ac:dyDescent="0.25">
      <c r="A3153">
        <v>1571</v>
      </c>
      <c r="B3153">
        <v>917</v>
      </c>
      <c r="C3153">
        <v>9</v>
      </c>
      <c r="D3153" s="2">
        <v>40422</v>
      </c>
      <c r="E3153">
        <v>541</v>
      </c>
      <c r="F3153">
        <v>420</v>
      </c>
      <c r="G3153">
        <f>Table1[[#This Row],[Actual_Sales]]-Table1[[#This Row],[Budget_Sales]]</f>
        <v>121</v>
      </c>
      <c r="H3153" s="5">
        <f>IF(
Table1[[#This Row],[Budget_Sales]]=0,
"",
IF(
Table1[[#This Row],[Budget_Sales]]&gt;0,
(Table1[[#This Row],[Actual_Sales]]-Table1[[#This Row],[Budget_Sales]])/Table1[[#This Row],[Budget_Sales]],
(Table1[[#This Row],[Actual_Sales]]-Table1[[#This Row],[Budget_Sales]])/ABS(Table1[[#This Row],[Budget_Sales]])
)
)</f>
        <v>0.28809523809523807</v>
      </c>
      <c r="I3153" s="5" t="str">
        <f>IF(Table1[[#This Row],[Sales_Var]]&gt;=0,"Above Budget","Below Budget")</f>
        <v>Above Budget</v>
      </c>
      <c r="J3153">
        <f>Table1[[#This Row],[Actual_Sales]]-(Table1[[#This Row],[COGS]]+Table1[[#This Row],[Expenses]])</f>
        <v>92</v>
      </c>
      <c r="K3153">
        <v>90</v>
      </c>
      <c r="L3153">
        <f>Table1[[#This Row],[Actual_Profit]]-Table1[[#This Row],[Budget_Profit]]</f>
        <v>2</v>
      </c>
      <c r="M3153" s="5">
        <f>IF(
Table1[[#This Row],[Budget_Profit]]=0,
"",
IF(
Table1[[#This Row],[Budget_Profit]]&gt;0,
(Table1[[#This Row],[Actual_Profit]]-Table1[[#This Row],[Budget_Profit]])/Table1[[#This Row],[Budget_Profit]],
(Table1[[#This Row],[Actual_Profit]]-Table1[[#This Row],[Budget_Profit]])/ABS(Table1[[#This Row],[Budget_Profit]])
)
)</f>
        <v>2.2222222222222223E-2</v>
      </c>
      <c r="N3153" s="5" t="str">
        <f>IF(Table1[[#This Row],[Profit_Var]]&gt;=0, "Above Budget", "Below Budget")</f>
        <v>Above Budget</v>
      </c>
      <c r="O3153">
        <v>302</v>
      </c>
      <c r="P3153">
        <v>220</v>
      </c>
      <c r="Q3153">
        <f>Table1[[#This Row],[COGS]]-Table1[[#This Row],[Budget_COGS]]</f>
        <v>82</v>
      </c>
      <c r="R3153" s="5">
        <f>IF(
Table1[[#This Row],[Budget_COGS]]=0,
"",
IF(
Table1[[#This Row],[Budget_COGS]]&gt;0,
(Table1[[#This Row],[Budget_COGS]]-Table1[[#This Row],[COGS]]) / Table1[[#This Row],[Budget_COGS]],
(Table1[[#This Row],[Budget_COGS]]-Table1[[#This Row],[COGS]]) / ABS(Table1[[#This Row],[Budget_COGS]])
)
)</f>
        <v>-0.37272727272727274</v>
      </c>
      <c r="S3153" s="5" t="str">
        <f>IF(Table1[[#This Row],[COGS _Var]]&gt;=0, "Above Budget", "Below Budget")</f>
        <v>Above Budget</v>
      </c>
      <c r="T3153">
        <f>Table1[[#This Row],[Actual_Sales]]-Table1[[#This Row],[COGS]]</f>
        <v>239</v>
      </c>
      <c r="U3153">
        <v>200</v>
      </c>
      <c r="V3153">
        <f>Table1[[#This Row],[Gross_Margin]]-Table1[[#This Row],[Budget_Margin]]</f>
        <v>39</v>
      </c>
      <c r="W3153" s="5">
        <f>IF(
Table1[[#This Row],[Budget_Margin]]=0,
"",
IF(
Table1[[#This Row],[Budget_Margin]]&gt;0,
(Table1[[#This Row],[Gross_Margin]]-Table1[[#This Row],[Budget_Margin]]) / Table1[[#This Row],[Budget_Margin]],
(Table1[[#This Row],[Gross_Margin]]-Table1[[#This Row],[Budget_Margin]]) / ABS(Table1[[#This Row],[Budget_Margin]])
)
)</f>
        <v>0.19500000000000001</v>
      </c>
      <c r="X3153" s="5" t="str">
        <f>IF(Table1[[#This Row],[Margin_Var]]&gt;=0, "Above Budget", "Below Budget")</f>
        <v>Above Budget</v>
      </c>
      <c r="Y3153" s="5">
        <f>IFERROR(Table1[[#This Row],[Gross_Margin]]/Table1[[#This Row],[Actual_Sales]],0)</f>
        <v>0.44177449168207023</v>
      </c>
      <c r="Z3153" s="5">
        <f>Table1[[#This Row],[Actual_Profit]]/Table1[[#This Row],[Actual_Sales]]</f>
        <v>0.17005545286506468</v>
      </c>
      <c r="AA3153">
        <v>147</v>
      </c>
      <c r="AB3153" s="5">
        <f>IFERROR(Table1[[#This Row],[Expenses]]/Table1[[#This Row],[Actual_Sales]],0)</f>
        <v>0.27171903881700554</v>
      </c>
      <c r="AC3153">
        <v>114</v>
      </c>
      <c r="AD3153">
        <v>1518</v>
      </c>
      <c r="AE3153" s="5">
        <f>IFERROR(Table1[[#This Row],[Inventory]]/Table1[[#This Row],[Actual_Sales]],0)</f>
        <v>2.8059149722735675</v>
      </c>
    </row>
    <row r="3154" spans="1:31" x14ac:dyDescent="0.25">
      <c r="A3154">
        <v>2030</v>
      </c>
      <c r="B3154">
        <v>573</v>
      </c>
      <c r="C3154">
        <v>2</v>
      </c>
      <c r="D3154" s="2">
        <v>40513</v>
      </c>
      <c r="E3154">
        <v>153</v>
      </c>
      <c r="F3154">
        <v>150</v>
      </c>
      <c r="G3154">
        <f>Table1[[#This Row],[Actual_Sales]]-Table1[[#This Row],[Budget_Sales]]</f>
        <v>3</v>
      </c>
      <c r="H3154" s="5">
        <f>IF(
Table1[[#This Row],[Budget_Sales]]=0,
"",
IF(
Table1[[#This Row],[Budget_Sales]]&gt;0,
(Table1[[#This Row],[Actual_Sales]]-Table1[[#This Row],[Budget_Sales]])/Table1[[#This Row],[Budget_Sales]],
(Table1[[#This Row],[Actual_Sales]]-Table1[[#This Row],[Budget_Sales]])/ABS(Table1[[#This Row],[Budget_Sales]])
)
)</f>
        <v>0.02</v>
      </c>
      <c r="I3154" s="5" t="str">
        <f>IF(Table1[[#This Row],[Sales_Var]]&gt;=0,"Above Budget","Below Budget")</f>
        <v>Above Budget</v>
      </c>
      <c r="J3154">
        <f>Table1[[#This Row],[Actual_Sales]]-(Table1[[#This Row],[COGS]]+Table1[[#This Row],[Expenses]])</f>
        <v>26</v>
      </c>
      <c r="K3154">
        <v>40</v>
      </c>
      <c r="L3154">
        <f>Table1[[#This Row],[Actual_Profit]]-Table1[[#This Row],[Budget_Profit]]</f>
        <v>-14</v>
      </c>
      <c r="M3154" s="5">
        <f>IF(
Table1[[#This Row],[Budget_Profit]]=0,
"",
IF(
Table1[[#This Row],[Budget_Profit]]&gt;0,
(Table1[[#This Row],[Actual_Profit]]-Table1[[#This Row],[Budget_Profit]])/Table1[[#This Row],[Budget_Profit]],
(Table1[[#This Row],[Actual_Profit]]-Table1[[#This Row],[Budget_Profit]])/ABS(Table1[[#This Row],[Budget_Profit]])
)
)</f>
        <v>-0.35</v>
      </c>
      <c r="N3154" s="5" t="str">
        <f>IF(Table1[[#This Row],[Profit_Var]]&gt;=0, "Above Budget", "Below Budget")</f>
        <v>Below Budget</v>
      </c>
      <c r="O3154">
        <v>68</v>
      </c>
      <c r="P3154">
        <v>60</v>
      </c>
      <c r="Q3154">
        <f>Table1[[#This Row],[COGS]]-Table1[[#This Row],[Budget_COGS]]</f>
        <v>8</v>
      </c>
      <c r="R3154" s="5">
        <f>IF(
Table1[[#This Row],[Budget_COGS]]=0,
"",
IF(
Table1[[#This Row],[Budget_COGS]]&gt;0,
(Table1[[#This Row],[Budget_COGS]]-Table1[[#This Row],[COGS]]) / Table1[[#This Row],[Budget_COGS]],
(Table1[[#This Row],[Budget_COGS]]-Table1[[#This Row],[COGS]]) / ABS(Table1[[#This Row],[Budget_COGS]])
)
)</f>
        <v>-0.13333333333333333</v>
      </c>
      <c r="S3154" s="5" t="str">
        <f>IF(Table1[[#This Row],[COGS _Var]]&gt;=0, "Above Budget", "Below Budget")</f>
        <v>Above Budget</v>
      </c>
      <c r="T3154">
        <f>Table1[[#This Row],[Actual_Sales]]-Table1[[#This Row],[COGS]]</f>
        <v>85</v>
      </c>
      <c r="U3154">
        <v>90</v>
      </c>
      <c r="V3154">
        <f>Table1[[#This Row],[Gross_Margin]]-Table1[[#This Row],[Budget_Margin]]</f>
        <v>-5</v>
      </c>
      <c r="W3154" s="5">
        <f>IF(
Table1[[#This Row],[Budget_Margin]]=0,
"",
IF(
Table1[[#This Row],[Budget_Margin]]&gt;0,
(Table1[[#This Row],[Gross_Margin]]-Table1[[#This Row],[Budget_Margin]]) / Table1[[#This Row],[Budget_Margin]],
(Table1[[#This Row],[Gross_Margin]]-Table1[[#This Row],[Budget_Margin]]) / ABS(Table1[[#This Row],[Budget_Margin]])
)
)</f>
        <v>-5.5555555555555552E-2</v>
      </c>
      <c r="X3154" s="5" t="str">
        <f>IF(Table1[[#This Row],[Margin_Var]]&gt;=0, "Above Budget", "Below Budget")</f>
        <v>Below Budget</v>
      </c>
      <c r="Y3154" s="5">
        <f>IFERROR(Table1[[#This Row],[Gross_Margin]]/Table1[[#This Row],[Actual_Sales]],0)</f>
        <v>0.55555555555555558</v>
      </c>
      <c r="Z3154" s="5">
        <f>Table1[[#This Row],[Actual_Profit]]/Table1[[#This Row],[Actual_Sales]]</f>
        <v>0.16993464052287582</v>
      </c>
      <c r="AA3154">
        <v>59</v>
      </c>
      <c r="AB3154" s="5">
        <f>IFERROR(Table1[[#This Row],[Expenses]]/Table1[[#This Row],[Actual_Sales]],0)</f>
        <v>0.38562091503267976</v>
      </c>
      <c r="AC3154">
        <v>25</v>
      </c>
      <c r="AD3154">
        <v>619</v>
      </c>
      <c r="AE3154" s="5">
        <f>IFERROR(Table1[[#This Row],[Inventory]]/Table1[[#This Row],[Actual_Sales]],0)</f>
        <v>4.0457516339869279</v>
      </c>
    </row>
    <row r="3155" spans="1:31" x14ac:dyDescent="0.25">
      <c r="A3155">
        <v>1993</v>
      </c>
      <c r="B3155">
        <v>435</v>
      </c>
      <c r="C3155">
        <v>3</v>
      </c>
      <c r="D3155" s="2">
        <v>40513</v>
      </c>
      <c r="E3155">
        <v>153</v>
      </c>
      <c r="F3155">
        <v>180</v>
      </c>
      <c r="G3155">
        <f>Table1[[#This Row],[Actual_Sales]]-Table1[[#This Row],[Budget_Sales]]</f>
        <v>-27</v>
      </c>
      <c r="H3155" s="5">
        <f>IF(
Table1[[#This Row],[Budget_Sales]]=0,
"",
IF(
Table1[[#This Row],[Budget_Sales]]&gt;0,
(Table1[[#This Row],[Actual_Sales]]-Table1[[#This Row],[Budget_Sales]])/Table1[[#This Row],[Budget_Sales]],
(Table1[[#This Row],[Actual_Sales]]-Table1[[#This Row],[Budget_Sales]])/ABS(Table1[[#This Row],[Budget_Sales]])
)
)</f>
        <v>-0.15</v>
      </c>
      <c r="I3155" s="5" t="str">
        <f>IF(Table1[[#This Row],[Sales_Var]]&gt;=0,"Above Budget","Below Budget")</f>
        <v>Below Budget</v>
      </c>
      <c r="J3155">
        <f>Table1[[#This Row],[Actual_Sales]]-(Table1[[#This Row],[COGS]]+Table1[[#This Row],[Expenses]])</f>
        <v>26</v>
      </c>
      <c r="K3155">
        <v>50</v>
      </c>
      <c r="L3155">
        <f>Table1[[#This Row],[Actual_Profit]]-Table1[[#This Row],[Budget_Profit]]</f>
        <v>-24</v>
      </c>
      <c r="M3155" s="5">
        <f>IF(
Table1[[#This Row],[Budget_Profit]]=0,
"",
IF(
Table1[[#This Row],[Budget_Profit]]&gt;0,
(Table1[[#This Row],[Actual_Profit]]-Table1[[#This Row],[Budget_Profit]])/Table1[[#This Row],[Budget_Profit]],
(Table1[[#This Row],[Actual_Profit]]-Table1[[#This Row],[Budget_Profit]])/ABS(Table1[[#This Row],[Budget_Profit]])
)
)</f>
        <v>-0.48</v>
      </c>
      <c r="N3155" s="5" t="str">
        <f>IF(Table1[[#This Row],[Profit_Var]]&gt;=0, "Above Budget", "Below Budget")</f>
        <v>Below Budget</v>
      </c>
      <c r="O3155">
        <v>68</v>
      </c>
      <c r="P3155">
        <v>80</v>
      </c>
      <c r="Q3155">
        <f>Table1[[#This Row],[COGS]]-Table1[[#This Row],[Budget_COGS]]</f>
        <v>-12</v>
      </c>
      <c r="R3155" s="5">
        <f>IF(
Table1[[#This Row],[Budget_COGS]]=0,
"",
IF(
Table1[[#This Row],[Budget_COGS]]&gt;0,
(Table1[[#This Row],[Budget_COGS]]-Table1[[#This Row],[COGS]]) / Table1[[#This Row],[Budget_COGS]],
(Table1[[#This Row],[Budget_COGS]]-Table1[[#This Row],[COGS]]) / ABS(Table1[[#This Row],[Budget_COGS]])
)
)</f>
        <v>0.15</v>
      </c>
      <c r="S3155" s="5" t="str">
        <f>IF(Table1[[#This Row],[COGS _Var]]&gt;=0, "Above Budget", "Below Budget")</f>
        <v>Below Budget</v>
      </c>
      <c r="T3155">
        <f>Table1[[#This Row],[Actual_Sales]]-Table1[[#This Row],[COGS]]</f>
        <v>85</v>
      </c>
      <c r="U3155">
        <v>100</v>
      </c>
      <c r="V3155">
        <f>Table1[[#This Row],[Gross_Margin]]-Table1[[#This Row],[Budget_Margin]]</f>
        <v>-15</v>
      </c>
      <c r="W3155" s="5">
        <f>IF(
Table1[[#This Row],[Budget_Margin]]=0,
"",
IF(
Table1[[#This Row],[Budget_Margin]]&gt;0,
(Table1[[#This Row],[Gross_Margin]]-Table1[[#This Row],[Budget_Margin]]) / Table1[[#This Row],[Budget_Margin]],
(Table1[[#This Row],[Gross_Margin]]-Table1[[#This Row],[Budget_Margin]]) / ABS(Table1[[#This Row],[Budget_Margin]])
)
)</f>
        <v>-0.15</v>
      </c>
      <c r="X3155" s="5" t="str">
        <f>IF(Table1[[#This Row],[Margin_Var]]&gt;=0, "Above Budget", "Below Budget")</f>
        <v>Below Budget</v>
      </c>
      <c r="Y3155" s="5">
        <f>IFERROR(Table1[[#This Row],[Gross_Margin]]/Table1[[#This Row],[Actual_Sales]],0)</f>
        <v>0.55555555555555558</v>
      </c>
      <c r="Z3155" s="5">
        <f>Table1[[#This Row],[Actual_Profit]]/Table1[[#This Row],[Actual_Sales]]</f>
        <v>0.16993464052287582</v>
      </c>
      <c r="AA3155">
        <v>59</v>
      </c>
      <c r="AB3155" s="5">
        <f>IFERROR(Table1[[#This Row],[Expenses]]/Table1[[#This Row],[Actual_Sales]],0)</f>
        <v>0.38562091503267976</v>
      </c>
      <c r="AC3155">
        <v>25</v>
      </c>
      <c r="AD3155">
        <v>619</v>
      </c>
      <c r="AE3155" s="5">
        <f>IFERROR(Table1[[#This Row],[Inventory]]/Table1[[#This Row],[Actual_Sales]],0)</f>
        <v>4.0457516339869279</v>
      </c>
    </row>
    <row r="3156" spans="1:31" x14ac:dyDescent="0.25">
      <c r="A3156">
        <v>2124</v>
      </c>
      <c r="B3156">
        <v>985</v>
      </c>
      <c r="C3156">
        <v>9</v>
      </c>
      <c r="D3156" s="2">
        <v>40513</v>
      </c>
      <c r="E3156">
        <v>153</v>
      </c>
      <c r="F3156">
        <v>140</v>
      </c>
      <c r="G3156">
        <f>Table1[[#This Row],[Actual_Sales]]-Table1[[#This Row],[Budget_Sales]]</f>
        <v>13</v>
      </c>
      <c r="H3156" s="5">
        <f>IF(
Table1[[#This Row],[Budget_Sales]]=0,
"",
IF(
Table1[[#This Row],[Budget_Sales]]&gt;0,
(Table1[[#This Row],[Actual_Sales]]-Table1[[#This Row],[Budget_Sales]])/Table1[[#This Row],[Budget_Sales]],
(Table1[[#This Row],[Actual_Sales]]-Table1[[#This Row],[Budget_Sales]])/ABS(Table1[[#This Row],[Budget_Sales]])
)
)</f>
        <v>9.285714285714286E-2</v>
      </c>
      <c r="I3156" s="5" t="str">
        <f>IF(Table1[[#This Row],[Sales_Var]]&gt;=0,"Above Budget","Below Budget")</f>
        <v>Above Budget</v>
      </c>
      <c r="J3156">
        <f>Table1[[#This Row],[Actual_Sales]]-(Table1[[#This Row],[COGS]]+Table1[[#This Row],[Expenses]])</f>
        <v>26</v>
      </c>
      <c r="K3156">
        <v>30</v>
      </c>
      <c r="L3156">
        <f>Table1[[#This Row],[Actual_Profit]]-Table1[[#This Row],[Budget_Profit]]</f>
        <v>-4</v>
      </c>
      <c r="M3156" s="5">
        <f>IF(
Table1[[#This Row],[Budget_Profit]]=0,
"",
IF(
Table1[[#This Row],[Budget_Profit]]&gt;0,
(Table1[[#This Row],[Actual_Profit]]-Table1[[#This Row],[Budget_Profit]])/Table1[[#This Row],[Budget_Profit]],
(Table1[[#This Row],[Actual_Profit]]-Table1[[#This Row],[Budget_Profit]])/ABS(Table1[[#This Row],[Budget_Profit]])
)
)</f>
        <v>-0.13333333333333333</v>
      </c>
      <c r="N3156" s="5" t="str">
        <f>IF(Table1[[#This Row],[Profit_Var]]&gt;=0, "Above Budget", "Below Budget")</f>
        <v>Below Budget</v>
      </c>
      <c r="O3156">
        <v>68</v>
      </c>
      <c r="P3156">
        <v>60</v>
      </c>
      <c r="Q3156">
        <f>Table1[[#This Row],[COGS]]-Table1[[#This Row],[Budget_COGS]]</f>
        <v>8</v>
      </c>
      <c r="R3156" s="5">
        <f>IF(
Table1[[#This Row],[Budget_COGS]]=0,
"",
IF(
Table1[[#This Row],[Budget_COGS]]&gt;0,
(Table1[[#This Row],[Budget_COGS]]-Table1[[#This Row],[COGS]]) / Table1[[#This Row],[Budget_COGS]],
(Table1[[#This Row],[Budget_COGS]]-Table1[[#This Row],[COGS]]) / ABS(Table1[[#This Row],[Budget_COGS]])
)
)</f>
        <v>-0.13333333333333333</v>
      </c>
      <c r="S3156" s="5" t="str">
        <f>IF(Table1[[#This Row],[COGS _Var]]&gt;=0, "Above Budget", "Below Budget")</f>
        <v>Above Budget</v>
      </c>
      <c r="T3156">
        <f>Table1[[#This Row],[Actual_Sales]]-Table1[[#This Row],[COGS]]</f>
        <v>85</v>
      </c>
      <c r="U3156">
        <v>80</v>
      </c>
      <c r="V3156">
        <f>Table1[[#This Row],[Gross_Margin]]-Table1[[#This Row],[Budget_Margin]]</f>
        <v>5</v>
      </c>
      <c r="W3156" s="5">
        <f>IF(
Table1[[#This Row],[Budget_Margin]]=0,
"",
IF(
Table1[[#This Row],[Budget_Margin]]&gt;0,
(Table1[[#This Row],[Gross_Margin]]-Table1[[#This Row],[Budget_Margin]]) / Table1[[#This Row],[Budget_Margin]],
(Table1[[#This Row],[Gross_Margin]]-Table1[[#This Row],[Budget_Margin]]) / ABS(Table1[[#This Row],[Budget_Margin]])
)
)</f>
        <v>6.25E-2</v>
      </c>
      <c r="X3156" s="5" t="str">
        <f>IF(Table1[[#This Row],[Margin_Var]]&gt;=0, "Above Budget", "Below Budget")</f>
        <v>Above Budget</v>
      </c>
      <c r="Y3156" s="5">
        <f>IFERROR(Table1[[#This Row],[Gross_Margin]]/Table1[[#This Row],[Actual_Sales]],0)</f>
        <v>0.55555555555555558</v>
      </c>
      <c r="Z3156" s="5">
        <f>Table1[[#This Row],[Actual_Profit]]/Table1[[#This Row],[Actual_Sales]]</f>
        <v>0.16993464052287582</v>
      </c>
      <c r="AA3156">
        <v>59</v>
      </c>
      <c r="AB3156" s="5">
        <f>IFERROR(Table1[[#This Row],[Expenses]]/Table1[[#This Row],[Actual_Sales]],0)</f>
        <v>0.38562091503267976</v>
      </c>
      <c r="AC3156">
        <v>25</v>
      </c>
      <c r="AD3156">
        <v>619</v>
      </c>
      <c r="AE3156" s="5">
        <f>IFERROR(Table1[[#This Row],[Inventory]]/Table1[[#This Row],[Actual_Sales]],0)</f>
        <v>4.0457516339869279</v>
      </c>
    </row>
    <row r="3157" spans="1:31" x14ac:dyDescent="0.25">
      <c r="A3157">
        <v>3604</v>
      </c>
      <c r="B3157">
        <v>505</v>
      </c>
      <c r="C3157">
        <v>9</v>
      </c>
      <c r="D3157" s="2">
        <v>40787</v>
      </c>
      <c r="E3157">
        <v>77</v>
      </c>
      <c r="F3157">
        <v>70</v>
      </c>
      <c r="G3157">
        <f>Table1[[#This Row],[Actual_Sales]]-Table1[[#This Row],[Budget_Sales]]</f>
        <v>7</v>
      </c>
      <c r="H3157" s="5">
        <f>IF(
Table1[[#This Row],[Budget_Sales]]=0,
"",
IF(
Table1[[#This Row],[Budget_Sales]]&gt;0,
(Table1[[#This Row],[Actual_Sales]]-Table1[[#This Row],[Budget_Sales]])/Table1[[#This Row],[Budget_Sales]],
(Table1[[#This Row],[Actual_Sales]]-Table1[[#This Row],[Budget_Sales]])/ABS(Table1[[#This Row],[Budget_Sales]])
)
)</f>
        <v>0.1</v>
      </c>
      <c r="I3157" s="5" t="str">
        <f>IF(Table1[[#This Row],[Sales_Var]]&gt;=0,"Above Budget","Below Budget")</f>
        <v>Above Budget</v>
      </c>
      <c r="J3157">
        <f>Table1[[#This Row],[Actual_Sales]]-(Table1[[#This Row],[COGS]]+Table1[[#This Row],[Expenses]])</f>
        <v>13</v>
      </c>
      <c r="K3157">
        <v>20</v>
      </c>
      <c r="L3157">
        <f>Table1[[#This Row],[Actual_Profit]]-Table1[[#This Row],[Budget_Profit]]</f>
        <v>-7</v>
      </c>
      <c r="M3157" s="5">
        <f>IF(
Table1[[#This Row],[Budget_Profit]]=0,
"",
IF(
Table1[[#This Row],[Budget_Profit]]&gt;0,
(Table1[[#This Row],[Actual_Profit]]-Table1[[#This Row],[Budget_Profit]])/Table1[[#This Row],[Budget_Profit]],
(Table1[[#This Row],[Actual_Profit]]-Table1[[#This Row],[Budget_Profit]])/ABS(Table1[[#This Row],[Budget_Profit]])
)
)</f>
        <v>-0.35</v>
      </c>
      <c r="N3157" s="5" t="str">
        <f>IF(Table1[[#This Row],[Profit_Var]]&gt;=0, "Above Budget", "Below Budget")</f>
        <v>Below Budget</v>
      </c>
      <c r="O3157">
        <v>33</v>
      </c>
      <c r="P3157">
        <v>30</v>
      </c>
      <c r="Q3157">
        <f>Table1[[#This Row],[COGS]]-Table1[[#This Row],[Budget_COGS]]</f>
        <v>3</v>
      </c>
      <c r="R3157" s="5">
        <f>IF(
Table1[[#This Row],[Budget_COGS]]=0,
"",
IF(
Table1[[#This Row],[Budget_COGS]]&gt;0,
(Table1[[#This Row],[Budget_COGS]]-Table1[[#This Row],[COGS]]) / Table1[[#This Row],[Budget_COGS]],
(Table1[[#This Row],[Budget_COGS]]-Table1[[#This Row],[COGS]]) / ABS(Table1[[#This Row],[Budget_COGS]])
)
)</f>
        <v>-0.1</v>
      </c>
      <c r="S3157" s="5" t="str">
        <f>IF(Table1[[#This Row],[COGS _Var]]&gt;=0, "Above Budget", "Below Budget")</f>
        <v>Above Budget</v>
      </c>
      <c r="T3157">
        <f>Table1[[#This Row],[Actual_Sales]]-Table1[[#This Row],[COGS]]</f>
        <v>44</v>
      </c>
      <c r="U3157">
        <v>40</v>
      </c>
      <c r="V3157">
        <f>Table1[[#This Row],[Gross_Margin]]-Table1[[#This Row],[Budget_Margin]]</f>
        <v>4</v>
      </c>
      <c r="W3157" s="5">
        <f>IF(
Table1[[#This Row],[Budget_Margin]]=0,
"",
IF(
Table1[[#This Row],[Budget_Margin]]&gt;0,
(Table1[[#This Row],[Gross_Margin]]-Table1[[#This Row],[Budget_Margin]]) / Table1[[#This Row],[Budget_Margin]],
(Table1[[#This Row],[Gross_Margin]]-Table1[[#This Row],[Budget_Margin]]) / ABS(Table1[[#This Row],[Budget_Margin]])
)
)</f>
        <v>0.1</v>
      </c>
      <c r="X3157" s="5" t="str">
        <f>IF(Table1[[#This Row],[Margin_Var]]&gt;=0, "Above Budget", "Below Budget")</f>
        <v>Above Budget</v>
      </c>
      <c r="Y3157" s="5">
        <f>IFERROR(Table1[[#This Row],[Gross_Margin]]/Table1[[#This Row],[Actual_Sales]],0)</f>
        <v>0.5714285714285714</v>
      </c>
      <c r="Z3157" s="5">
        <f>Table1[[#This Row],[Actual_Profit]]/Table1[[#This Row],[Actual_Sales]]</f>
        <v>0.16883116883116883</v>
      </c>
      <c r="AA3157">
        <v>31</v>
      </c>
      <c r="AB3157" s="5">
        <f>IFERROR(Table1[[#This Row],[Expenses]]/Table1[[#This Row],[Actual_Sales]],0)</f>
        <v>0.40259740259740262</v>
      </c>
      <c r="AC3157">
        <v>10</v>
      </c>
      <c r="AD3157">
        <v>1003</v>
      </c>
      <c r="AE3157" s="5">
        <f>IFERROR(Table1[[#This Row],[Inventory]]/Table1[[#This Row],[Actual_Sales]],0)</f>
        <v>13.025974025974026</v>
      </c>
    </row>
    <row r="3158" spans="1:31" x14ac:dyDescent="0.25">
      <c r="A3158">
        <v>1279</v>
      </c>
      <c r="B3158">
        <v>417</v>
      </c>
      <c r="C3158">
        <v>2</v>
      </c>
      <c r="D3158" s="2">
        <v>40391</v>
      </c>
      <c r="E3158">
        <v>160</v>
      </c>
      <c r="F3158">
        <v>160</v>
      </c>
      <c r="G3158">
        <f>Table1[[#This Row],[Actual_Sales]]-Table1[[#This Row],[Budget_Sales]]</f>
        <v>0</v>
      </c>
      <c r="H3158" s="5">
        <f>IF(
Table1[[#This Row],[Budget_Sales]]=0,
"",
IF(
Table1[[#This Row],[Budget_Sales]]&gt;0,
(Table1[[#This Row],[Actual_Sales]]-Table1[[#This Row],[Budget_Sales]])/Table1[[#This Row],[Budget_Sales]],
(Table1[[#This Row],[Actual_Sales]]-Table1[[#This Row],[Budget_Sales]])/ABS(Table1[[#This Row],[Budget_Sales]])
)
)</f>
        <v>0</v>
      </c>
      <c r="I3158" s="5" t="str">
        <f>IF(Table1[[#This Row],[Sales_Var]]&gt;=0,"Above Budget","Below Budget")</f>
        <v>Above Budget</v>
      </c>
      <c r="J3158">
        <f>Table1[[#This Row],[Actual_Sales]]-(Table1[[#This Row],[COGS]]+Table1[[#This Row],[Expenses]])</f>
        <v>27</v>
      </c>
      <c r="K3158">
        <v>40</v>
      </c>
      <c r="L3158">
        <f>Table1[[#This Row],[Actual_Profit]]-Table1[[#This Row],[Budget_Profit]]</f>
        <v>-13</v>
      </c>
      <c r="M3158" s="5">
        <f>IF(
Table1[[#This Row],[Budget_Profit]]=0,
"",
IF(
Table1[[#This Row],[Budget_Profit]]&gt;0,
(Table1[[#This Row],[Actual_Profit]]-Table1[[#This Row],[Budget_Profit]])/Table1[[#This Row],[Budget_Profit]],
(Table1[[#This Row],[Actual_Profit]]-Table1[[#This Row],[Budget_Profit]])/ABS(Table1[[#This Row],[Budget_Profit]])
)
)</f>
        <v>-0.32500000000000001</v>
      </c>
      <c r="N3158" s="5" t="str">
        <f>IF(Table1[[#This Row],[Profit_Var]]&gt;=0, "Above Budget", "Below Budget")</f>
        <v>Below Budget</v>
      </c>
      <c r="O3158">
        <v>72</v>
      </c>
      <c r="P3158">
        <v>70</v>
      </c>
      <c r="Q3158">
        <f>Table1[[#This Row],[COGS]]-Table1[[#This Row],[Budget_COGS]]</f>
        <v>2</v>
      </c>
      <c r="R3158" s="5">
        <f>IF(
Table1[[#This Row],[Budget_COGS]]=0,
"",
IF(
Table1[[#This Row],[Budget_COGS]]&gt;0,
(Table1[[#This Row],[Budget_COGS]]-Table1[[#This Row],[COGS]]) / Table1[[#This Row],[Budget_COGS]],
(Table1[[#This Row],[Budget_COGS]]-Table1[[#This Row],[COGS]]) / ABS(Table1[[#This Row],[Budget_COGS]])
)
)</f>
        <v>-2.8571428571428571E-2</v>
      </c>
      <c r="S3158" s="5" t="str">
        <f>IF(Table1[[#This Row],[COGS _Var]]&gt;=0, "Above Budget", "Below Budget")</f>
        <v>Above Budget</v>
      </c>
      <c r="T3158">
        <f>Table1[[#This Row],[Actual_Sales]]-Table1[[#This Row],[COGS]]</f>
        <v>88</v>
      </c>
      <c r="U3158">
        <v>90</v>
      </c>
      <c r="V3158">
        <f>Table1[[#This Row],[Gross_Margin]]-Table1[[#This Row],[Budget_Margin]]</f>
        <v>-2</v>
      </c>
      <c r="W3158" s="5">
        <f>IF(
Table1[[#This Row],[Budget_Margin]]=0,
"",
IF(
Table1[[#This Row],[Budget_Margin]]&gt;0,
(Table1[[#This Row],[Gross_Margin]]-Table1[[#This Row],[Budget_Margin]]) / Table1[[#This Row],[Budget_Margin]],
(Table1[[#This Row],[Gross_Margin]]-Table1[[#This Row],[Budget_Margin]]) / ABS(Table1[[#This Row],[Budget_Margin]])
)
)</f>
        <v>-2.2222222222222223E-2</v>
      </c>
      <c r="X3158" s="5" t="str">
        <f>IF(Table1[[#This Row],[Margin_Var]]&gt;=0, "Above Budget", "Below Budget")</f>
        <v>Below Budget</v>
      </c>
      <c r="Y3158" s="5">
        <f>IFERROR(Table1[[#This Row],[Gross_Margin]]/Table1[[#This Row],[Actual_Sales]],0)</f>
        <v>0.55000000000000004</v>
      </c>
      <c r="Z3158" s="5">
        <f>Table1[[#This Row],[Actual_Profit]]/Table1[[#This Row],[Actual_Sales]]</f>
        <v>0.16875000000000001</v>
      </c>
      <c r="AA3158">
        <v>61</v>
      </c>
      <c r="AB3158" s="5">
        <f>IFERROR(Table1[[#This Row],[Expenses]]/Table1[[#This Row],[Actual_Sales]],0)</f>
        <v>0.38124999999999998</v>
      </c>
      <c r="AC3158">
        <v>27</v>
      </c>
      <c r="AD3158">
        <v>606</v>
      </c>
      <c r="AE3158" s="5">
        <f>IFERROR(Table1[[#This Row],[Inventory]]/Table1[[#This Row],[Actual_Sales]],0)</f>
        <v>3.7875000000000001</v>
      </c>
    </row>
    <row r="3159" spans="1:31" x14ac:dyDescent="0.25">
      <c r="A3159">
        <v>1287</v>
      </c>
      <c r="B3159">
        <v>435</v>
      </c>
      <c r="C3159">
        <v>3</v>
      </c>
      <c r="D3159" s="2">
        <v>40391</v>
      </c>
      <c r="E3159">
        <v>160</v>
      </c>
      <c r="F3159">
        <v>200</v>
      </c>
      <c r="G3159">
        <f>Table1[[#This Row],[Actual_Sales]]-Table1[[#This Row],[Budget_Sales]]</f>
        <v>-40</v>
      </c>
      <c r="H3159" s="5">
        <f>IF(
Table1[[#This Row],[Budget_Sales]]=0,
"",
IF(
Table1[[#This Row],[Budget_Sales]]&gt;0,
(Table1[[#This Row],[Actual_Sales]]-Table1[[#This Row],[Budget_Sales]])/Table1[[#This Row],[Budget_Sales]],
(Table1[[#This Row],[Actual_Sales]]-Table1[[#This Row],[Budget_Sales]])/ABS(Table1[[#This Row],[Budget_Sales]])
)
)</f>
        <v>-0.2</v>
      </c>
      <c r="I3159" s="5" t="str">
        <f>IF(Table1[[#This Row],[Sales_Var]]&gt;=0,"Above Budget","Below Budget")</f>
        <v>Below Budget</v>
      </c>
      <c r="J3159">
        <f>Table1[[#This Row],[Actual_Sales]]-(Table1[[#This Row],[COGS]]+Table1[[#This Row],[Expenses]])</f>
        <v>27</v>
      </c>
      <c r="K3159">
        <v>60</v>
      </c>
      <c r="L3159">
        <f>Table1[[#This Row],[Actual_Profit]]-Table1[[#This Row],[Budget_Profit]]</f>
        <v>-33</v>
      </c>
      <c r="M3159" s="5">
        <f>IF(
Table1[[#This Row],[Budget_Profit]]=0,
"",
IF(
Table1[[#This Row],[Budget_Profit]]&gt;0,
(Table1[[#This Row],[Actual_Profit]]-Table1[[#This Row],[Budget_Profit]])/Table1[[#This Row],[Budget_Profit]],
(Table1[[#This Row],[Actual_Profit]]-Table1[[#This Row],[Budget_Profit]])/ABS(Table1[[#This Row],[Budget_Profit]])
)
)</f>
        <v>-0.55000000000000004</v>
      </c>
      <c r="N3159" s="5" t="str">
        <f>IF(Table1[[#This Row],[Profit_Var]]&gt;=0, "Above Budget", "Below Budget")</f>
        <v>Below Budget</v>
      </c>
      <c r="O3159">
        <v>72</v>
      </c>
      <c r="P3159">
        <v>90</v>
      </c>
      <c r="Q3159">
        <f>Table1[[#This Row],[COGS]]-Table1[[#This Row],[Budget_COGS]]</f>
        <v>-18</v>
      </c>
      <c r="R3159" s="5">
        <f>IF(
Table1[[#This Row],[Budget_COGS]]=0,
"",
IF(
Table1[[#This Row],[Budget_COGS]]&gt;0,
(Table1[[#This Row],[Budget_COGS]]-Table1[[#This Row],[COGS]]) / Table1[[#This Row],[Budget_COGS]],
(Table1[[#This Row],[Budget_COGS]]-Table1[[#This Row],[COGS]]) / ABS(Table1[[#This Row],[Budget_COGS]])
)
)</f>
        <v>0.2</v>
      </c>
      <c r="S3159" s="5" t="str">
        <f>IF(Table1[[#This Row],[COGS _Var]]&gt;=0, "Above Budget", "Below Budget")</f>
        <v>Below Budget</v>
      </c>
      <c r="T3159">
        <f>Table1[[#This Row],[Actual_Sales]]-Table1[[#This Row],[COGS]]</f>
        <v>88</v>
      </c>
      <c r="U3159">
        <v>110</v>
      </c>
      <c r="V3159">
        <f>Table1[[#This Row],[Gross_Margin]]-Table1[[#This Row],[Budget_Margin]]</f>
        <v>-22</v>
      </c>
      <c r="W3159" s="5">
        <f>IF(
Table1[[#This Row],[Budget_Margin]]=0,
"",
IF(
Table1[[#This Row],[Budget_Margin]]&gt;0,
(Table1[[#This Row],[Gross_Margin]]-Table1[[#This Row],[Budget_Margin]]) / Table1[[#This Row],[Budget_Margin]],
(Table1[[#This Row],[Gross_Margin]]-Table1[[#This Row],[Budget_Margin]]) / ABS(Table1[[#This Row],[Budget_Margin]])
)
)</f>
        <v>-0.2</v>
      </c>
      <c r="X3159" s="5" t="str">
        <f>IF(Table1[[#This Row],[Margin_Var]]&gt;=0, "Above Budget", "Below Budget")</f>
        <v>Below Budget</v>
      </c>
      <c r="Y3159" s="5">
        <f>IFERROR(Table1[[#This Row],[Gross_Margin]]/Table1[[#This Row],[Actual_Sales]],0)</f>
        <v>0.55000000000000004</v>
      </c>
      <c r="Z3159" s="5">
        <f>Table1[[#This Row],[Actual_Profit]]/Table1[[#This Row],[Actual_Sales]]</f>
        <v>0.16875000000000001</v>
      </c>
      <c r="AA3159">
        <v>61</v>
      </c>
      <c r="AB3159" s="5">
        <f>IFERROR(Table1[[#This Row],[Expenses]]/Table1[[#This Row],[Actual_Sales]],0)</f>
        <v>0.38124999999999998</v>
      </c>
      <c r="AC3159">
        <v>27</v>
      </c>
      <c r="AD3159">
        <v>606</v>
      </c>
      <c r="AE3159" s="5">
        <f>IFERROR(Table1[[#This Row],[Inventory]]/Table1[[#This Row],[Actual_Sales]],0)</f>
        <v>3.7875000000000001</v>
      </c>
    </row>
    <row r="3160" spans="1:31" x14ac:dyDescent="0.25">
      <c r="A3160">
        <v>3083</v>
      </c>
      <c r="B3160">
        <v>505</v>
      </c>
      <c r="C3160">
        <v>6</v>
      </c>
      <c r="D3160" s="2">
        <v>40695</v>
      </c>
      <c r="E3160">
        <v>95</v>
      </c>
      <c r="F3160">
        <v>80</v>
      </c>
      <c r="G3160">
        <f>Table1[[#This Row],[Actual_Sales]]-Table1[[#This Row],[Budget_Sales]]</f>
        <v>15</v>
      </c>
      <c r="H3160" s="5">
        <f>IF(
Table1[[#This Row],[Budget_Sales]]=0,
"",
IF(
Table1[[#This Row],[Budget_Sales]]&gt;0,
(Table1[[#This Row],[Actual_Sales]]-Table1[[#This Row],[Budget_Sales]])/Table1[[#This Row],[Budget_Sales]],
(Table1[[#This Row],[Actual_Sales]]-Table1[[#This Row],[Budget_Sales]])/ABS(Table1[[#This Row],[Budget_Sales]])
)
)</f>
        <v>0.1875</v>
      </c>
      <c r="I3160" s="5" t="str">
        <f>IF(Table1[[#This Row],[Sales_Var]]&gt;=0,"Above Budget","Below Budget")</f>
        <v>Above Budget</v>
      </c>
      <c r="J3160">
        <f>Table1[[#This Row],[Actual_Sales]]-(Table1[[#This Row],[COGS]]+Table1[[#This Row],[Expenses]])</f>
        <v>16</v>
      </c>
      <c r="K3160">
        <v>20</v>
      </c>
      <c r="L3160">
        <f>Table1[[#This Row],[Actual_Profit]]-Table1[[#This Row],[Budget_Profit]]</f>
        <v>-4</v>
      </c>
      <c r="M3160" s="5">
        <f>IF(
Table1[[#This Row],[Budget_Profit]]=0,
"",
IF(
Table1[[#This Row],[Budget_Profit]]&gt;0,
(Table1[[#This Row],[Actual_Profit]]-Table1[[#This Row],[Budget_Profit]])/Table1[[#This Row],[Budget_Profit]],
(Table1[[#This Row],[Actual_Profit]]-Table1[[#This Row],[Budget_Profit]])/ABS(Table1[[#This Row],[Budget_Profit]])
)
)</f>
        <v>-0.2</v>
      </c>
      <c r="N3160" s="5" t="str">
        <f>IF(Table1[[#This Row],[Profit_Var]]&gt;=0, "Above Budget", "Below Budget")</f>
        <v>Below Budget</v>
      </c>
      <c r="O3160">
        <v>41</v>
      </c>
      <c r="P3160">
        <v>30</v>
      </c>
      <c r="Q3160">
        <f>Table1[[#This Row],[COGS]]-Table1[[#This Row],[Budget_COGS]]</f>
        <v>11</v>
      </c>
      <c r="R3160" s="5">
        <f>IF(
Table1[[#This Row],[Budget_COGS]]=0,
"",
IF(
Table1[[#This Row],[Budget_COGS]]&gt;0,
(Table1[[#This Row],[Budget_COGS]]-Table1[[#This Row],[COGS]]) / Table1[[#This Row],[Budget_COGS]],
(Table1[[#This Row],[Budget_COGS]]-Table1[[#This Row],[COGS]]) / ABS(Table1[[#This Row],[Budget_COGS]])
)
)</f>
        <v>-0.36666666666666664</v>
      </c>
      <c r="S3160" s="5" t="str">
        <f>IF(Table1[[#This Row],[COGS _Var]]&gt;=0, "Above Budget", "Below Budget")</f>
        <v>Above Budget</v>
      </c>
      <c r="T3160">
        <f>Table1[[#This Row],[Actual_Sales]]-Table1[[#This Row],[COGS]]</f>
        <v>54</v>
      </c>
      <c r="U3160">
        <v>50</v>
      </c>
      <c r="V3160">
        <f>Table1[[#This Row],[Gross_Margin]]-Table1[[#This Row],[Budget_Margin]]</f>
        <v>4</v>
      </c>
      <c r="W3160" s="5">
        <f>IF(
Table1[[#This Row],[Budget_Margin]]=0,
"",
IF(
Table1[[#This Row],[Budget_Margin]]&gt;0,
(Table1[[#This Row],[Gross_Margin]]-Table1[[#This Row],[Budget_Margin]]) / Table1[[#This Row],[Budget_Margin]],
(Table1[[#This Row],[Gross_Margin]]-Table1[[#This Row],[Budget_Margin]]) / ABS(Table1[[#This Row],[Budget_Margin]])
)
)</f>
        <v>0.08</v>
      </c>
      <c r="X3160" s="5" t="str">
        <f>IF(Table1[[#This Row],[Margin_Var]]&gt;=0, "Above Budget", "Below Budget")</f>
        <v>Above Budget</v>
      </c>
      <c r="Y3160" s="5">
        <f>IFERROR(Table1[[#This Row],[Gross_Margin]]/Table1[[#This Row],[Actual_Sales]],0)</f>
        <v>0.56842105263157894</v>
      </c>
      <c r="Z3160" s="5">
        <f>Table1[[#This Row],[Actual_Profit]]/Table1[[#This Row],[Actual_Sales]]</f>
        <v>0.16842105263157894</v>
      </c>
      <c r="AA3160">
        <v>38</v>
      </c>
      <c r="AB3160" s="5">
        <f>IFERROR(Table1[[#This Row],[Expenses]]/Table1[[#This Row],[Actual_Sales]],0)</f>
        <v>0.4</v>
      </c>
      <c r="AC3160">
        <v>13</v>
      </c>
      <c r="AD3160">
        <v>239</v>
      </c>
      <c r="AE3160" s="5">
        <f>IFERROR(Table1[[#This Row],[Inventory]]/Table1[[#This Row],[Actual_Sales]],0)</f>
        <v>2.5157894736842104</v>
      </c>
    </row>
    <row r="3161" spans="1:31" x14ac:dyDescent="0.25">
      <c r="A3161">
        <v>3156</v>
      </c>
      <c r="B3161">
        <v>816</v>
      </c>
      <c r="C3161">
        <v>11</v>
      </c>
      <c r="D3161" s="2">
        <v>40695</v>
      </c>
      <c r="E3161">
        <v>95</v>
      </c>
      <c r="F3161">
        <v>80</v>
      </c>
      <c r="G3161">
        <f>Table1[[#This Row],[Actual_Sales]]-Table1[[#This Row],[Budget_Sales]]</f>
        <v>15</v>
      </c>
      <c r="H3161" s="5">
        <f>IF(
Table1[[#This Row],[Budget_Sales]]=0,
"",
IF(
Table1[[#This Row],[Budget_Sales]]&gt;0,
(Table1[[#This Row],[Actual_Sales]]-Table1[[#This Row],[Budget_Sales]])/Table1[[#This Row],[Budget_Sales]],
(Table1[[#This Row],[Actual_Sales]]-Table1[[#This Row],[Budget_Sales]])/ABS(Table1[[#This Row],[Budget_Sales]])
)
)</f>
        <v>0.1875</v>
      </c>
      <c r="I3161" s="5" t="str">
        <f>IF(Table1[[#This Row],[Sales_Var]]&gt;=0,"Above Budget","Below Budget")</f>
        <v>Above Budget</v>
      </c>
      <c r="J3161">
        <f>Table1[[#This Row],[Actual_Sales]]-(Table1[[#This Row],[COGS]]+Table1[[#This Row],[Expenses]])</f>
        <v>16</v>
      </c>
      <c r="K3161">
        <v>20</v>
      </c>
      <c r="L3161">
        <f>Table1[[#This Row],[Actual_Profit]]-Table1[[#This Row],[Budget_Profit]]</f>
        <v>-4</v>
      </c>
      <c r="M3161" s="5">
        <f>IF(
Table1[[#This Row],[Budget_Profit]]=0,
"",
IF(
Table1[[#This Row],[Budget_Profit]]&gt;0,
(Table1[[#This Row],[Actual_Profit]]-Table1[[#This Row],[Budget_Profit]])/Table1[[#This Row],[Budget_Profit]],
(Table1[[#This Row],[Actual_Profit]]-Table1[[#This Row],[Budget_Profit]])/ABS(Table1[[#This Row],[Budget_Profit]])
)
)</f>
        <v>-0.2</v>
      </c>
      <c r="N3161" s="5" t="str">
        <f>IF(Table1[[#This Row],[Profit_Var]]&gt;=0, "Above Budget", "Below Budget")</f>
        <v>Below Budget</v>
      </c>
      <c r="O3161">
        <v>41</v>
      </c>
      <c r="P3161">
        <v>30</v>
      </c>
      <c r="Q3161">
        <f>Table1[[#This Row],[COGS]]-Table1[[#This Row],[Budget_COGS]]</f>
        <v>11</v>
      </c>
      <c r="R3161" s="5">
        <f>IF(
Table1[[#This Row],[Budget_COGS]]=0,
"",
IF(
Table1[[#This Row],[Budget_COGS]]&gt;0,
(Table1[[#This Row],[Budget_COGS]]-Table1[[#This Row],[COGS]]) / Table1[[#This Row],[Budget_COGS]],
(Table1[[#This Row],[Budget_COGS]]-Table1[[#This Row],[COGS]]) / ABS(Table1[[#This Row],[Budget_COGS]])
)
)</f>
        <v>-0.36666666666666664</v>
      </c>
      <c r="S3161" s="5" t="str">
        <f>IF(Table1[[#This Row],[COGS _Var]]&gt;=0, "Above Budget", "Below Budget")</f>
        <v>Above Budget</v>
      </c>
      <c r="T3161">
        <f>Table1[[#This Row],[Actual_Sales]]-Table1[[#This Row],[COGS]]</f>
        <v>54</v>
      </c>
      <c r="U3161">
        <v>50</v>
      </c>
      <c r="V3161">
        <f>Table1[[#This Row],[Gross_Margin]]-Table1[[#This Row],[Budget_Margin]]</f>
        <v>4</v>
      </c>
      <c r="W3161" s="5">
        <f>IF(
Table1[[#This Row],[Budget_Margin]]=0,
"",
IF(
Table1[[#This Row],[Budget_Margin]]&gt;0,
(Table1[[#This Row],[Gross_Margin]]-Table1[[#This Row],[Budget_Margin]]) / Table1[[#This Row],[Budget_Margin]],
(Table1[[#This Row],[Gross_Margin]]-Table1[[#This Row],[Budget_Margin]]) / ABS(Table1[[#This Row],[Budget_Margin]])
)
)</f>
        <v>0.08</v>
      </c>
      <c r="X3161" s="5" t="str">
        <f>IF(Table1[[#This Row],[Margin_Var]]&gt;=0, "Above Budget", "Below Budget")</f>
        <v>Above Budget</v>
      </c>
      <c r="Y3161" s="5">
        <f>IFERROR(Table1[[#This Row],[Gross_Margin]]/Table1[[#This Row],[Actual_Sales]],0)</f>
        <v>0.56842105263157894</v>
      </c>
      <c r="Z3161" s="5">
        <f>Table1[[#This Row],[Actual_Profit]]/Table1[[#This Row],[Actual_Sales]]</f>
        <v>0.16842105263157894</v>
      </c>
      <c r="AA3161">
        <v>38</v>
      </c>
      <c r="AB3161" s="5">
        <f>IFERROR(Table1[[#This Row],[Expenses]]/Table1[[#This Row],[Actual_Sales]],0)</f>
        <v>0.4</v>
      </c>
      <c r="AC3161">
        <v>13</v>
      </c>
      <c r="AD3161">
        <v>239</v>
      </c>
      <c r="AE3161" s="5">
        <f>IFERROR(Table1[[#This Row],[Inventory]]/Table1[[#This Row],[Actual_Sales]],0)</f>
        <v>2.5157894736842104</v>
      </c>
    </row>
    <row r="3162" spans="1:31" x14ac:dyDescent="0.25">
      <c r="A3162">
        <v>3063</v>
      </c>
      <c r="B3162">
        <v>435</v>
      </c>
      <c r="C3162">
        <v>12</v>
      </c>
      <c r="D3162" s="2">
        <v>40695</v>
      </c>
      <c r="E3162">
        <v>95</v>
      </c>
      <c r="F3162">
        <v>60</v>
      </c>
      <c r="G3162">
        <f>Table1[[#This Row],[Actual_Sales]]-Table1[[#This Row],[Budget_Sales]]</f>
        <v>35</v>
      </c>
      <c r="H3162" s="5">
        <f>IF(
Table1[[#This Row],[Budget_Sales]]=0,
"",
IF(
Table1[[#This Row],[Budget_Sales]]&gt;0,
(Table1[[#This Row],[Actual_Sales]]-Table1[[#This Row],[Budget_Sales]])/Table1[[#This Row],[Budget_Sales]],
(Table1[[#This Row],[Actual_Sales]]-Table1[[#This Row],[Budget_Sales]])/ABS(Table1[[#This Row],[Budget_Sales]])
)
)</f>
        <v>0.58333333333333337</v>
      </c>
      <c r="I3162" s="5" t="str">
        <f>IF(Table1[[#This Row],[Sales_Var]]&gt;=0,"Above Budget","Below Budget")</f>
        <v>Above Budget</v>
      </c>
      <c r="J3162">
        <f>Table1[[#This Row],[Actual_Sales]]-(Table1[[#This Row],[COGS]]+Table1[[#This Row],[Expenses]])</f>
        <v>16</v>
      </c>
      <c r="K3162">
        <v>20</v>
      </c>
      <c r="L3162">
        <f>Table1[[#This Row],[Actual_Profit]]-Table1[[#This Row],[Budget_Profit]]</f>
        <v>-4</v>
      </c>
      <c r="M3162" s="5">
        <f>IF(
Table1[[#This Row],[Budget_Profit]]=0,
"",
IF(
Table1[[#This Row],[Budget_Profit]]&gt;0,
(Table1[[#This Row],[Actual_Profit]]-Table1[[#This Row],[Budget_Profit]])/Table1[[#This Row],[Budget_Profit]],
(Table1[[#This Row],[Actual_Profit]]-Table1[[#This Row],[Budget_Profit]])/ABS(Table1[[#This Row],[Budget_Profit]])
)
)</f>
        <v>-0.2</v>
      </c>
      <c r="N3162" s="5" t="str">
        <f>IF(Table1[[#This Row],[Profit_Var]]&gt;=0, "Above Budget", "Below Budget")</f>
        <v>Below Budget</v>
      </c>
      <c r="O3162">
        <v>41</v>
      </c>
      <c r="P3162">
        <v>20</v>
      </c>
      <c r="Q3162">
        <f>Table1[[#This Row],[COGS]]-Table1[[#This Row],[Budget_COGS]]</f>
        <v>21</v>
      </c>
      <c r="R3162" s="5">
        <f>IF(
Table1[[#This Row],[Budget_COGS]]=0,
"",
IF(
Table1[[#This Row],[Budget_COGS]]&gt;0,
(Table1[[#This Row],[Budget_COGS]]-Table1[[#This Row],[COGS]]) / Table1[[#This Row],[Budget_COGS]],
(Table1[[#This Row],[Budget_COGS]]-Table1[[#This Row],[COGS]]) / ABS(Table1[[#This Row],[Budget_COGS]])
)
)</f>
        <v>-1.05</v>
      </c>
      <c r="S3162" s="5" t="str">
        <f>IF(Table1[[#This Row],[COGS _Var]]&gt;=0, "Above Budget", "Below Budget")</f>
        <v>Above Budget</v>
      </c>
      <c r="T3162">
        <f>Table1[[#This Row],[Actual_Sales]]-Table1[[#This Row],[COGS]]</f>
        <v>54</v>
      </c>
      <c r="U3162">
        <v>40</v>
      </c>
      <c r="V3162">
        <f>Table1[[#This Row],[Gross_Margin]]-Table1[[#This Row],[Budget_Margin]]</f>
        <v>14</v>
      </c>
      <c r="W3162" s="5">
        <f>IF(
Table1[[#This Row],[Budget_Margin]]=0,
"",
IF(
Table1[[#This Row],[Budget_Margin]]&gt;0,
(Table1[[#This Row],[Gross_Margin]]-Table1[[#This Row],[Budget_Margin]]) / Table1[[#This Row],[Budget_Margin]],
(Table1[[#This Row],[Gross_Margin]]-Table1[[#This Row],[Budget_Margin]]) / ABS(Table1[[#This Row],[Budget_Margin]])
)
)</f>
        <v>0.35</v>
      </c>
      <c r="X3162" s="5" t="str">
        <f>IF(Table1[[#This Row],[Margin_Var]]&gt;=0, "Above Budget", "Below Budget")</f>
        <v>Above Budget</v>
      </c>
      <c r="Y3162" s="5">
        <f>IFERROR(Table1[[#This Row],[Gross_Margin]]/Table1[[#This Row],[Actual_Sales]],0)</f>
        <v>0.56842105263157894</v>
      </c>
      <c r="Z3162" s="5">
        <f>Table1[[#This Row],[Actual_Profit]]/Table1[[#This Row],[Actual_Sales]]</f>
        <v>0.16842105263157894</v>
      </c>
      <c r="AA3162">
        <v>38</v>
      </c>
      <c r="AB3162" s="5">
        <f>IFERROR(Table1[[#This Row],[Expenses]]/Table1[[#This Row],[Actual_Sales]],0)</f>
        <v>0.4</v>
      </c>
      <c r="AC3162">
        <v>13</v>
      </c>
      <c r="AD3162">
        <v>239</v>
      </c>
      <c r="AE3162" s="5">
        <f>IFERROR(Table1[[#This Row],[Inventory]]/Table1[[#This Row],[Actual_Sales]],0)</f>
        <v>2.5157894736842104</v>
      </c>
    </row>
    <row r="3163" spans="1:31" x14ac:dyDescent="0.25">
      <c r="A3163">
        <v>2540</v>
      </c>
      <c r="B3163">
        <v>503</v>
      </c>
      <c r="C3163">
        <v>4</v>
      </c>
      <c r="D3163" s="2">
        <v>40603</v>
      </c>
      <c r="E3163">
        <v>137</v>
      </c>
      <c r="F3163">
        <v>120</v>
      </c>
      <c r="G3163">
        <f>Table1[[#This Row],[Actual_Sales]]-Table1[[#This Row],[Budget_Sales]]</f>
        <v>17</v>
      </c>
      <c r="H3163" s="5">
        <f>IF(
Table1[[#This Row],[Budget_Sales]]=0,
"",
IF(
Table1[[#This Row],[Budget_Sales]]&gt;0,
(Table1[[#This Row],[Actual_Sales]]-Table1[[#This Row],[Budget_Sales]])/Table1[[#This Row],[Budget_Sales]],
(Table1[[#This Row],[Actual_Sales]]-Table1[[#This Row],[Budget_Sales]])/ABS(Table1[[#This Row],[Budget_Sales]])
)
)</f>
        <v>0.14166666666666666</v>
      </c>
      <c r="I3163" s="5" t="str">
        <f>IF(Table1[[#This Row],[Sales_Var]]&gt;=0,"Above Budget","Below Budget")</f>
        <v>Above Budget</v>
      </c>
      <c r="J3163">
        <f>Table1[[#This Row],[Actual_Sales]]-(Table1[[#This Row],[COGS]]+Table1[[#This Row],[Expenses]])</f>
        <v>23</v>
      </c>
      <c r="K3163">
        <v>20</v>
      </c>
      <c r="L3163">
        <f>Table1[[#This Row],[Actual_Profit]]-Table1[[#This Row],[Budget_Profit]]</f>
        <v>3</v>
      </c>
      <c r="M3163" s="5">
        <f>IF(
Table1[[#This Row],[Budget_Profit]]=0,
"",
IF(
Table1[[#This Row],[Budget_Profit]]&gt;0,
(Table1[[#This Row],[Actual_Profit]]-Table1[[#This Row],[Budget_Profit]])/Table1[[#This Row],[Budget_Profit]],
(Table1[[#This Row],[Actual_Profit]]-Table1[[#This Row],[Budget_Profit]])/ABS(Table1[[#This Row],[Budget_Profit]])
)
)</f>
        <v>0.15</v>
      </c>
      <c r="N3163" s="5" t="str">
        <f>IF(Table1[[#This Row],[Profit_Var]]&gt;=0, "Above Budget", "Below Budget")</f>
        <v>Above Budget</v>
      </c>
      <c r="O3163">
        <v>58</v>
      </c>
      <c r="P3163">
        <v>50</v>
      </c>
      <c r="Q3163">
        <f>Table1[[#This Row],[COGS]]-Table1[[#This Row],[Budget_COGS]]</f>
        <v>8</v>
      </c>
      <c r="R3163" s="5">
        <f>IF(
Table1[[#This Row],[Budget_COGS]]=0,
"",
IF(
Table1[[#This Row],[Budget_COGS]]&gt;0,
(Table1[[#This Row],[Budget_COGS]]-Table1[[#This Row],[COGS]]) / Table1[[#This Row],[Budget_COGS]],
(Table1[[#This Row],[Budget_COGS]]-Table1[[#This Row],[COGS]]) / ABS(Table1[[#This Row],[Budget_COGS]])
)
)</f>
        <v>-0.16</v>
      </c>
      <c r="S3163" s="5" t="str">
        <f>IF(Table1[[#This Row],[COGS _Var]]&gt;=0, "Above Budget", "Below Budget")</f>
        <v>Above Budget</v>
      </c>
      <c r="T3163">
        <f>Table1[[#This Row],[Actual_Sales]]-Table1[[#This Row],[COGS]]</f>
        <v>79</v>
      </c>
      <c r="U3163">
        <v>70</v>
      </c>
      <c r="V3163">
        <f>Table1[[#This Row],[Gross_Margin]]-Table1[[#This Row],[Budget_Margin]]</f>
        <v>9</v>
      </c>
      <c r="W3163" s="5">
        <f>IF(
Table1[[#This Row],[Budget_Margin]]=0,
"",
IF(
Table1[[#This Row],[Budget_Margin]]&gt;0,
(Table1[[#This Row],[Gross_Margin]]-Table1[[#This Row],[Budget_Margin]]) / Table1[[#This Row],[Budget_Margin]],
(Table1[[#This Row],[Gross_Margin]]-Table1[[#This Row],[Budget_Margin]]) / ABS(Table1[[#This Row],[Budget_Margin]])
)
)</f>
        <v>0.12857142857142856</v>
      </c>
      <c r="X3163" s="5" t="str">
        <f>IF(Table1[[#This Row],[Margin_Var]]&gt;=0, "Above Budget", "Below Budget")</f>
        <v>Above Budget</v>
      </c>
      <c r="Y3163" s="5">
        <f>IFERROR(Table1[[#This Row],[Gross_Margin]]/Table1[[#This Row],[Actual_Sales]],0)</f>
        <v>0.57664233576642332</v>
      </c>
      <c r="Z3163" s="5">
        <f>Table1[[#This Row],[Actual_Profit]]/Table1[[#This Row],[Actual_Sales]]</f>
        <v>0.16788321167883211</v>
      </c>
      <c r="AA3163">
        <v>56</v>
      </c>
      <c r="AB3163" s="5">
        <f>IFERROR(Table1[[#This Row],[Expenses]]/Table1[[#This Row],[Actual_Sales]],0)</f>
        <v>0.40875912408759124</v>
      </c>
      <c r="AC3163">
        <v>22</v>
      </c>
      <c r="AD3163">
        <v>325</v>
      </c>
      <c r="AE3163" s="5">
        <f>IFERROR(Table1[[#This Row],[Inventory]]/Table1[[#This Row],[Actual_Sales]],0)</f>
        <v>2.3722627737226278</v>
      </c>
    </row>
    <row r="3164" spans="1:31" x14ac:dyDescent="0.25">
      <c r="A3164">
        <v>2506</v>
      </c>
      <c r="B3164">
        <v>330</v>
      </c>
      <c r="C3164">
        <v>6</v>
      </c>
      <c r="D3164" s="2">
        <v>40603</v>
      </c>
      <c r="E3164">
        <v>137</v>
      </c>
      <c r="F3164">
        <v>150</v>
      </c>
      <c r="G3164">
        <f>Table1[[#This Row],[Actual_Sales]]-Table1[[#This Row],[Budget_Sales]]</f>
        <v>-13</v>
      </c>
      <c r="H3164" s="5">
        <f>IF(
Table1[[#This Row],[Budget_Sales]]=0,
"",
IF(
Table1[[#This Row],[Budget_Sales]]&gt;0,
(Table1[[#This Row],[Actual_Sales]]-Table1[[#This Row],[Budget_Sales]])/Table1[[#This Row],[Budget_Sales]],
(Table1[[#This Row],[Actual_Sales]]-Table1[[#This Row],[Budget_Sales]])/ABS(Table1[[#This Row],[Budget_Sales]])
)
)</f>
        <v>-8.666666666666667E-2</v>
      </c>
      <c r="I3164" s="5" t="str">
        <f>IF(Table1[[#This Row],[Sales_Var]]&gt;=0,"Above Budget","Below Budget")</f>
        <v>Below Budget</v>
      </c>
      <c r="J3164">
        <f>Table1[[#This Row],[Actual_Sales]]-(Table1[[#This Row],[COGS]]+Table1[[#This Row],[Expenses]])</f>
        <v>23</v>
      </c>
      <c r="K3164">
        <v>40</v>
      </c>
      <c r="L3164">
        <f>Table1[[#This Row],[Actual_Profit]]-Table1[[#This Row],[Budget_Profit]]</f>
        <v>-17</v>
      </c>
      <c r="M3164" s="5">
        <f>IF(
Table1[[#This Row],[Budget_Profit]]=0,
"",
IF(
Table1[[#This Row],[Budget_Profit]]&gt;0,
(Table1[[#This Row],[Actual_Profit]]-Table1[[#This Row],[Budget_Profit]])/Table1[[#This Row],[Budget_Profit]],
(Table1[[#This Row],[Actual_Profit]]-Table1[[#This Row],[Budget_Profit]])/ABS(Table1[[#This Row],[Budget_Profit]])
)
)</f>
        <v>-0.42499999999999999</v>
      </c>
      <c r="N3164" s="5" t="str">
        <f>IF(Table1[[#This Row],[Profit_Var]]&gt;=0, "Above Budget", "Below Budget")</f>
        <v>Below Budget</v>
      </c>
      <c r="O3164">
        <v>58</v>
      </c>
      <c r="P3164">
        <v>60</v>
      </c>
      <c r="Q3164">
        <f>Table1[[#This Row],[COGS]]-Table1[[#This Row],[Budget_COGS]]</f>
        <v>-2</v>
      </c>
      <c r="R3164" s="5">
        <f>IF(
Table1[[#This Row],[Budget_COGS]]=0,
"",
IF(
Table1[[#This Row],[Budget_COGS]]&gt;0,
(Table1[[#This Row],[Budget_COGS]]-Table1[[#This Row],[COGS]]) / Table1[[#This Row],[Budget_COGS]],
(Table1[[#This Row],[Budget_COGS]]-Table1[[#This Row],[COGS]]) / ABS(Table1[[#This Row],[Budget_COGS]])
)
)</f>
        <v>3.3333333333333333E-2</v>
      </c>
      <c r="S3164" s="5" t="str">
        <f>IF(Table1[[#This Row],[COGS _Var]]&gt;=0, "Above Budget", "Below Budget")</f>
        <v>Below Budget</v>
      </c>
      <c r="T3164">
        <f>Table1[[#This Row],[Actual_Sales]]-Table1[[#This Row],[COGS]]</f>
        <v>79</v>
      </c>
      <c r="U3164">
        <v>90</v>
      </c>
      <c r="V3164">
        <f>Table1[[#This Row],[Gross_Margin]]-Table1[[#This Row],[Budget_Margin]]</f>
        <v>-11</v>
      </c>
      <c r="W3164" s="5">
        <f>IF(
Table1[[#This Row],[Budget_Margin]]=0,
"",
IF(
Table1[[#This Row],[Budget_Margin]]&gt;0,
(Table1[[#This Row],[Gross_Margin]]-Table1[[#This Row],[Budget_Margin]]) / Table1[[#This Row],[Budget_Margin]],
(Table1[[#This Row],[Gross_Margin]]-Table1[[#This Row],[Budget_Margin]]) / ABS(Table1[[#This Row],[Budget_Margin]])
)
)</f>
        <v>-0.12222222222222222</v>
      </c>
      <c r="X3164" s="5" t="str">
        <f>IF(Table1[[#This Row],[Margin_Var]]&gt;=0, "Above Budget", "Below Budget")</f>
        <v>Below Budget</v>
      </c>
      <c r="Y3164" s="5">
        <f>IFERROR(Table1[[#This Row],[Gross_Margin]]/Table1[[#This Row],[Actual_Sales]],0)</f>
        <v>0.57664233576642332</v>
      </c>
      <c r="Z3164" s="5">
        <f>Table1[[#This Row],[Actual_Profit]]/Table1[[#This Row],[Actual_Sales]]</f>
        <v>0.16788321167883211</v>
      </c>
      <c r="AA3164">
        <v>56</v>
      </c>
      <c r="AB3164" s="5">
        <f>IFERROR(Table1[[#This Row],[Expenses]]/Table1[[#This Row],[Actual_Sales]],0)</f>
        <v>0.40875912408759124</v>
      </c>
      <c r="AC3164">
        <v>22</v>
      </c>
      <c r="AD3164">
        <v>325</v>
      </c>
      <c r="AE3164" s="5">
        <f>IFERROR(Table1[[#This Row],[Inventory]]/Table1[[#This Row],[Actual_Sales]],0)</f>
        <v>2.3722627737226278</v>
      </c>
    </row>
    <row r="3165" spans="1:31" x14ac:dyDescent="0.25">
      <c r="A3165">
        <v>1438</v>
      </c>
      <c r="B3165">
        <v>314</v>
      </c>
      <c r="C3165">
        <v>2</v>
      </c>
      <c r="D3165" s="2">
        <v>40422</v>
      </c>
      <c r="E3165">
        <v>150</v>
      </c>
      <c r="F3165">
        <v>150</v>
      </c>
      <c r="G3165">
        <f>Table1[[#This Row],[Actual_Sales]]-Table1[[#This Row],[Budget_Sales]]</f>
        <v>0</v>
      </c>
      <c r="H3165" s="5">
        <f>IF(
Table1[[#This Row],[Budget_Sales]]=0,
"",
IF(
Table1[[#This Row],[Budget_Sales]]&gt;0,
(Table1[[#This Row],[Actual_Sales]]-Table1[[#This Row],[Budget_Sales]])/Table1[[#This Row],[Budget_Sales]],
(Table1[[#This Row],[Actual_Sales]]-Table1[[#This Row],[Budget_Sales]])/ABS(Table1[[#This Row],[Budget_Sales]])
)
)</f>
        <v>0</v>
      </c>
      <c r="I3165" s="5" t="str">
        <f>IF(Table1[[#This Row],[Sales_Var]]&gt;=0,"Above Budget","Below Budget")</f>
        <v>Above Budget</v>
      </c>
      <c r="J3165">
        <f>Table1[[#This Row],[Actual_Sales]]-(Table1[[#This Row],[COGS]]+Table1[[#This Row],[Expenses]])</f>
        <v>25</v>
      </c>
      <c r="K3165">
        <v>30</v>
      </c>
      <c r="L3165">
        <f>Table1[[#This Row],[Actual_Profit]]-Table1[[#This Row],[Budget_Profit]]</f>
        <v>-5</v>
      </c>
      <c r="M3165" s="5">
        <f>IF(
Table1[[#This Row],[Budget_Profit]]=0,
"",
IF(
Table1[[#This Row],[Budget_Profit]]&gt;0,
(Table1[[#This Row],[Actual_Profit]]-Table1[[#This Row],[Budget_Profit]])/Table1[[#This Row],[Budget_Profit]],
(Table1[[#This Row],[Actual_Profit]]-Table1[[#This Row],[Budget_Profit]])/ABS(Table1[[#This Row],[Budget_Profit]])
)
)</f>
        <v>-0.16666666666666666</v>
      </c>
      <c r="N3165" s="5" t="str">
        <f>IF(Table1[[#This Row],[Profit_Var]]&gt;=0, "Above Budget", "Below Budget")</f>
        <v>Below Budget</v>
      </c>
      <c r="O3165">
        <v>67</v>
      </c>
      <c r="P3165">
        <v>70</v>
      </c>
      <c r="Q3165">
        <f>Table1[[#This Row],[COGS]]-Table1[[#This Row],[Budget_COGS]]</f>
        <v>-3</v>
      </c>
      <c r="R3165" s="5">
        <f>IF(
Table1[[#This Row],[Budget_COGS]]=0,
"",
IF(
Table1[[#This Row],[Budget_COGS]]&gt;0,
(Table1[[#This Row],[Budget_COGS]]-Table1[[#This Row],[COGS]]) / Table1[[#This Row],[Budget_COGS]],
(Table1[[#This Row],[Budget_COGS]]-Table1[[#This Row],[COGS]]) / ABS(Table1[[#This Row],[Budget_COGS]])
)
)</f>
        <v>4.2857142857142858E-2</v>
      </c>
      <c r="S3165" s="5" t="str">
        <f>IF(Table1[[#This Row],[COGS _Var]]&gt;=0, "Above Budget", "Below Budget")</f>
        <v>Below Budget</v>
      </c>
      <c r="T3165">
        <f>Table1[[#This Row],[Actual_Sales]]-Table1[[#This Row],[COGS]]</f>
        <v>83</v>
      </c>
      <c r="U3165">
        <v>80</v>
      </c>
      <c r="V3165">
        <f>Table1[[#This Row],[Gross_Margin]]-Table1[[#This Row],[Budget_Margin]]</f>
        <v>3</v>
      </c>
      <c r="W3165" s="5">
        <f>IF(
Table1[[#This Row],[Budget_Margin]]=0,
"",
IF(
Table1[[#This Row],[Budget_Margin]]&gt;0,
(Table1[[#This Row],[Gross_Margin]]-Table1[[#This Row],[Budget_Margin]]) / Table1[[#This Row],[Budget_Margin]],
(Table1[[#This Row],[Gross_Margin]]-Table1[[#This Row],[Budget_Margin]]) / ABS(Table1[[#This Row],[Budget_Margin]])
)
)</f>
        <v>3.7499999999999999E-2</v>
      </c>
      <c r="X3165" s="5" t="str">
        <f>IF(Table1[[#This Row],[Margin_Var]]&gt;=0, "Above Budget", "Below Budget")</f>
        <v>Above Budget</v>
      </c>
      <c r="Y3165" s="5">
        <f>IFERROR(Table1[[#This Row],[Gross_Margin]]/Table1[[#This Row],[Actual_Sales]],0)</f>
        <v>0.55333333333333334</v>
      </c>
      <c r="Z3165" s="5">
        <f>Table1[[#This Row],[Actual_Profit]]/Table1[[#This Row],[Actual_Sales]]</f>
        <v>0.16666666666666666</v>
      </c>
      <c r="AA3165">
        <v>58</v>
      </c>
      <c r="AB3165" s="5">
        <f>IFERROR(Table1[[#This Row],[Expenses]]/Table1[[#This Row],[Actual_Sales]],0)</f>
        <v>0.38666666666666666</v>
      </c>
      <c r="AC3165">
        <v>25</v>
      </c>
      <c r="AD3165">
        <v>599</v>
      </c>
      <c r="AE3165" s="5">
        <f>IFERROR(Table1[[#This Row],[Inventory]]/Table1[[#This Row],[Actual_Sales]],0)</f>
        <v>3.9933333333333332</v>
      </c>
    </row>
    <row r="3166" spans="1:31" x14ac:dyDescent="0.25">
      <c r="A3166">
        <v>1424</v>
      </c>
      <c r="B3166">
        <v>225</v>
      </c>
      <c r="C3166">
        <v>9</v>
      </c>
      <c r="D3166" s="2">
        <v>40422</v>
      </c>
      <c r="E3166">
        <v>150</v>
      </c>
      <c r="F3166">
        <v>140</v>
      </c>
      <c r="G3166">
        <f>Table1[[#This Row],[Actual_Sales]]-Table1[[#This Row],[Budget_Sales]]</f>
        <v>10</v>
      </c>
      <c r="H3166" s="5">
        <f>IF(
Table1[[#This Row],[Budget_Sales]]=0,
"",
IF(
Table1[[#This Row],[Budget_Sales]]&gt;0,
(Table1[[#This Row],[Actual_Sales]]-Table1[[#This Row],[Budget_Sales]])/Table1[[#This Row],[Budget_Sales]],
(Table1[[#This Row],[Actual_Sales]]-Table1[[#This Row],[Budget_Sales]])/ABS(Table1[[#This Row],[Budget_Sales]])
)
)</f>
        <v>7.1428571428571425E-2</v>
      </c>
      <c r="I3166" s="5" t="str">
        <f>IF(Table1[[#This Row],[Sales_Var]]&gt;=0,"Above Budget","Below Budget")</f>
        <v>Above Budget</v>
      </c>
      <c r="J3166">
        <f>Table1[[#This Row],[Actual_Sales]]-(Table1[[#This Row],[COGS]]+Table1[[#This Row],[Expenses]])</f>
        <v>25</v>
      </c>
      <c r="K3166">
        <v>30</v>
      </c>
      <c r="L3166">
        <f>Table1[[#This Row],[Actual_Profit]]-Table1[[#This Row],[Budget_Profit]]</f>
        <v>-5</v>
      </c>
      <c r="M3166" s="5">
        <f>IF(
Table1[[#This Row],[Budget_Profit]]=0,
"",
IF(
Table1[[#This Row],[Budget_Profit]]&gt;0,
(Table1[[#This Row],[Actual_Profit]]-Table1[[#This Row],[Budget_Profit]])/Table1[[#This Row],[Budget_Profit]],
(Table1[[#This Row],[Actual_Profit]]-Table1[[#This Row],[Budget_Profit]])/ABS(Table1[[#This Row],[Budget_Profit]])
)
)</f>
        <v>-0.16666666666666666</v>
      </c>
      <c r="N3166" s="5" t="str">
        <f>IF(Table1[[#This Row],[Profit_Var]]&gt;=0, "Above Budget", "Below Budget")</f>
        <v>Below Budget</v>
      </c>
      <c r="O3166">
        <v>67</v>
      </c>
      <c r="P3166">
        <v>60</v>
      </c>
      <c r="Q3166">
        <f>Table1[[#This Row],[COGS]]-Table1[[#This Row],[Budget_COGS]]</f>
        <v>7</v>
      </c>
      <c r="R3166" s="5">
        <f>IF(
Table1[[#This Row],[Budget_COGS]]=0,
"",
IF(
Table1[[#This Row],[Budget_COGS]]&gt;0,
(Table1[[#This Row],[Budget_COGS]]-Table1[[#This Row],[COGS]]) / Table1[[#This Row],[Budget_COGS]],
(Table1[[#This Row],[Budget_COGS]]-Table1[[#This Row],[COGS]]) / ABS(Table1[[#This Row],[Budget_COGS]])
)
)</f>
        <v>-0.11666666666666667</v>
      </c>
      <c r="S3166" s="5" t="str">
        <f>IF(Table1[[#This Row],[COGS _Var]]&gt;=0, "Above Budget", "Below Budget")</f>
        <v>Above Budget</v>
      </c>
      <c r="T3166">
        <f>Table1[[#This Row],[Actual_Sales]]-Table1[[#This Row],[COGS]]</f>
        <v>83</v>
      </c>
      <c r="U3166">
        <v>80</v>
      </c>
      <c r="V3166">
        <f>Table1[[#This Row],[Gross_Margin]]-Table1[[#This Row],[Budget_Margin]]</f>
        <v>3</v>
      </c>
      <c r="W3166" s="5">
        <f>IF(
Table1[[#This Row],[Budget_Margin]]=0,
"",
IF(
Table1[[#This Row],[Budget_Margin]]&gt;0,
(Table1[[#This Row],[Gross_Margin]]-Table1[[#This Row],[Budget_Margin]]) / Table1[[#This Row],[Budget_Margin]],
(Table1[[#This Row],[Gross_Margin]]-Table1[[#This Row],[Budget_Margin]]) / ABS(Table1[[#This Row],[Budget_Margin]])
)
)</f>
        <v>3.7499999999999999E-2</v>
      </c>
      <c r="X3166" s="5" t="str">
        <f>IF(Table1[[#This Row],[Margin_Var]]&gt;=0, "Above Budget", "Below Budget")</f>
        <v>Above Budget</v>
      </c>
      <c r="Y3166" s="5">
        <f>IFERROR(Table1[[#This Row],[Gross_Margin]]/Table1[[#This Row],[Actual_Sales]],0)</f>
        <v>0.55333333333333334</v>
      </c>
      <c r="Z3166" s="5">
        <f>Table1[[#This Row],[Actual_Profit]]/Table1[[#This Row],[Actual_Sales]]</f>
        <v>0.16666666666666666</v>
      </c>
      <c r="AA3166">
        <v>58</v>
      </c>
      <c r="AB3166" s="5">
        <f>IFERROR(Table1[[#This Row],[Expenses]]/Table1[[#This Row],[Actual_Sales]],0)</f>
        <v>0.38666666666666666</v>
      </c>
      <c r="AC3166">
        <v>25</v>
      </c>
      <c r="AD3166">
        <v>599</v>
      </c>
      <c r="AE3166" s="5">
        <f>IFERROR(Table1[[#This Row],[Inventory]]/Table1[[#This Row],[Actual_Sales]],0)</f>
        <v>3.9933333333333332</v>
      </c>
    </row>
    <row r="3167" spans="1:31" x14ac:dyDescent="0.25">
      <c r="A3167">
        <v>3280</v>
      </c>
      <c r="B3167">
        <v>580</v>
      </c>
      <c r="C3167">
        <v>8</v>
      </c>
      <c r="D3167" s="2">
        <v>40725</v>
      </c>
      <c r="E3167">
        <v>132</v>
      </c>
      <c r="F3167">
        <v>130</v>
      </c>
      <c r="G3167">
        <f>Table1[[#This Row],[Actual_Sales]]-Table1[[#This Row],[Budget_Sales]]</f>
        <v>2</v>
      </c>
      <c r="H3167" s="5">
        <f>IF(
Table1[[#This Row],[Budget_Sales]]=0,
"",
IF(
Table1[[#This Row],[Budget_Sales]]&gt;0,
(Table1[[#This Row],[Actual_Sales]]-Table1[[#This Row],[Budget_Sales]])/Table1[[#This Row],[Budget_Sales]],
(Table1[[#This Row],[Actual_Sales]]-Table1[[#This Row],[Budget_Sales]])/ABS(Table1[[#This Row],[Budget_Sales]])
)
)</f>
        <v>1.5384615384615385E-2</v>
      </c>
      <c r="I3167" s="5" t="str">
        <f>IF(Table1[[#This Row],[Sales_Var]]&gt;=0,"Above Budget","Below Budget")</f>
        <v>Above Budget</v>
      </c>
      <c r="J3167">
        <f>Table1[[#This Row],[Actual_Sales]]-(Table1[[#This Row],[COGS]]+Table1[[#This Row],[Expenses]])</f>
        <v>22</v>
      </c>
      <c r="K3167">
        <v>30</v>
      </c>
      <c r="L3167">
        <f>Table1[[#This Row],[Actual_Profit]]-Table1[[#This Row],[Budget_Profit]]</f>
        <v>-8</v>
      </c>
      <c r="M3167" s="5">
        <f>IF(
Table1[[#This Row],[Budget_Profit]]=0,
"",
IF(
Table1[[#This Row],[Budget_Profit]]&gt;0,
(Table1[[#This Row],[Actual_Profit]]-Table1[[#This Row],[Budget_Profit]])/Table1[[#This Row],[Budget_Profit]],
(Table1[[#This Row],[Actual_Profit]]-Table1[[#This Row],[Budget_Profit]])/ABS(Table1[[#This Row],[Budget_Profit]])
)
)</f>
        <v>-0.26666666666666666</v>
      </c>
      <c r="N3167" s="5" t="str">
        <f>IF(Table1[[#This Row],[Profit_Var]]&gt;=0, "Above Budget", "Below Budget")</f>
        <v>Below Budget</v>
      </c>
      <c r="O3167">
        <v>59</v>
      </c>
      <c r="P3167">
        <v>50</v>
      </c>
      <c r="Q3167">
        <f>Table1[[#This Row],[COGS]]-Table1[[#This Row],[Budget_COGS]]</f>
        <v>9</v>
      </c>
      <c r="R3167" s="5">
        <f>IF(
Table1[[#This Row],[Budget_COGS]]=0,
"",
IF(
Table1[[#This Row],[Budget_COGS]]&gt;0,
(Table1[[#This Row],[Budget_COGS]]-Table1[[#This Row],[COGS]]) / Table1[[#This Row],[Budget_COGS]],
(Table1[[#This Row],[Budget_COGS]]-Table1[[#This Row],[COGS]]) / ABS(Table1[[#This Row],[Budget_COGS]])
)
)</f>
        <v>-0.18</v>
      </c>
      <c r="S3167" s="5" t="str">
        <f>IF(Table1[[#This Row],[COGS _Var]]&gt;=0, "Above Budget", "Below Budget")</f>
        <v>Above Budget</v>
      </c>
      <c r="T3167">
        <f>Table1[[#This Row],[Actual_Sales]]-Table1[[#This Row],[COGS]]</f>
        <v>73</v>
      </c>
      <c r="U3167">
        <v>80</v>
      </c>
      <c r="V3167">
        <f>Table1[[#This Row],[Gross_Margin]]-Table1[[#This Row],[Budget_Margin]]</f>
        <v>-7</v>
      </c>
      <c r="W3167" s="5">
        <f>IF(
Table1[[#This Row],[Budget_Margin]]=0,
"",
IF(
Table1[[#This Row],[Budget_Margin]]&gt;0,
(Table1[[#This Row],[Gross_Margin]]-Table1[[#This Row],[Budget_Margin]]) / Table1[[#This Row],[Budget_Margin]],
(Table1[[#This Row],[Gross_Margin]]-Table1[[#This Row],[Budget_Margin]]) / ABS(Table1[[#This Row],[Budget_Margin]])
)
)</f>
        <v>-8.7499999999999994E-2</v>
      </c>
      <c r="X3167" s="5" t="str">
        <f>IF(Table1[[#This Row],[Margin_Var]]&gt;=0, "Above Budget", "Below Budget")</f>
        <v>Below Budget</v>
      </c>
      <c r="Y3167" s="5">
        <f>IFERROR(Table1[[#This Row],[Gross_Margin]]/Table1[[#This Row],[Actual_Sales]],0)</f>
        <v>0.55303030303030298</v>
      </c>
      <c r="Z3167" s="5">
        <f>Table1[[#This Row],[Actual_Profit]]/Table1[[#This Row],[Actual_Sales]]</f>
        <v>0.16666666666666666</v>
      </c>
      <c r="AA3167">
        <v>51</v>
      </c>
      <c r="AB3167" s="5">
        <f>IFERROR(Table1[[#This Row],[Expenses]]/Table1[[#This Row],[Actual_Sales]],0)</f>
        <v>0.38636363636363635</v>
      </c>
      <c r="AC3167">
        <v>22</v>
      </c>
      <c r="AD3167">
        <v>403</v>
      </c>
      <c r="AE3167" s="5">
        <f>IFERROR(Table1[[#This Row],[Inventory]]/Table1[[#This Row],[Actual_Sales]],0)</f>
        <v>3.0530303030303032</v>
      </c>
    </row>
    <row r="3168" spans="1:31" x14ac:dyDescent="0.25">
      <c r="A3168">
        <v>3227</v>
      </c>
      <c r="B3168">
        <v>352</v>
      </c>
      <c r="C3168">
        <v>9</v>
      </c>
      <c r="D3168" s="2">
        <v>40725</v>
      </c>
      <c r="E3168">
        <v>132</v>
      </c>
      <c r="F3168">
        <v>100</v>
      </c>
      <c r="G3168">
        <f>Table1[[#This Row],[Actual_Sales]]-Table1[[#This Row],[Budget_Sales]]</f>
        <v>32</v>
      </c>
      <c r="H3168" s="5">
        <f>IF(
Table1[[#This Row],[Budget_Sales]]=0,
"",
IF(
Table1[[#This Row],[Budget_Sales]]&gt;0,
(Table1[[#This Row],[Actual_Sales]]-Table1[[#This Row],[Budget_Sales]])/Table1[[#This Row],[Budget_Sales]],
(Table1[[#This Row],[Actual_Sales]]-Table1[[#This Row],[Budget_Sales]])/ABS(Table1[[#This Row],[Budget_Sales]])
)
)</f>
        <v>0.32</v>
      </c>
      <c r="I3168" s="5" t="str">
        <f>IF(Table1[[#This Row],[Sales_Var]]&gt;=0,"Above Budget","Below Budget")</f>
        <v>Above Budget</v>
      </c>
      <c r="J3168">
        <f>Table1[[#This Row],[Actual_Sales]]-(Table1[[#This Row],[COGS]]+Table1[[#This Row],[Expenses]])</f>
        <v>22</v>
      </c>
      <c r="K3168">
        <v>30</v>
      </c>
      <c r="L3168">
        <f>Table1[[#This Row],[Actual_Profit]]-Table1[[#This Row],[Budget_Profit]]</f>
        <v>-8</v>
      </c>
      <c r="M3168" s="5">
        <f>IF(
Table1[[#This Row],[Budget_Profit]]=0,
"",
IF(
Table1[[#This Row],[Budget_Profit]]&gt;0,
(Table1[[#This Row],[Actual_Profit]]-Table1[[#This Row],[Budget_Profit]])/Table1[[#This Row],[Budget_Profit]],
(Table1[[#This Row],[Actual_Profit]]-Table1[[#This Row],[Budget_Profit]])/ABS(Table1[[#This Row],[Budget_Profit]])
)
)</f>
        <v>-0.26666666666666666</v>
      </c>
      <c r="N3168" s="5" t="str">
        <f>IF(Table1[[#This Row],[Profit_Var]]&gt;=0, "Above Budget", "Below Budget")</f>
        <v>Below Budget</v>
      </c>
      <c r="O3168">
        <v>59</v>
      </c>
      <c r="P3168">
        <v>40</v>
      </c>
      <c r="Q3168">
        <f>Table1[[#This Row],[COGS]]-Table1[[#This Row],[Budget_COGS]]</f>
        <v>19</v>
      </c>
      <c r="R3168" s="5">
        <f>IF(
Table1[[#This Row],[Budget_COGS]]=0,
"",
IF(
Table1[[#This Row],[Budget_COGS]]&gt;0,
(Table1[[#This Row],[Budget_COGS]]-Table1[[#This Row],[COGS]]) / Table1[[#This Row],[Budget_COGS]],
(Table1[[#This Row],[Budget_COGS]]-Table1[[#This Row],[COGS]]) / ABS(Table1[[#This Row],[Budget_COGS]])
)
)</f>
        <v>-0.47499999999999998</v>
      </c>
      <c r="S3168" s="5" t="str">
        <f>IF(Table1[[#This Row],[COGS _Var]]&gt;=0, "Above Budget", "Below Budget")</f>
        <v>Above Budget</v>
      </c>
      <c r="T3168">
        <f>Table1[[#This Row],[Actual_Sales]]-Table1[[#This Row],[COGS]]</f>
        <v>73</v>
      </c>
      <c r="U3168">
        <v>60</v>
      </c>
      <c r="V3168">
        <f>Table1[[#This Row],[Gross_Margin]]-Table1[[#This Row],[Budget_Margin]]</f>
        <v>13</v>
      </c>
      <c r="W3168" s="5">
        <f>IF(
Table1[[#This Row],[Budget_Margin]]=0,
"",
IF(
Table1[[#This Row],[Budget_Margin]]&gt;0,
(Table1[[#This Row],[Gross_Margin]]-Table1[[#This Row],[Budget_Margin]]) / Table1[[#This Row],[Budget_Margin]],
(Table1[[#This Row],[Gross_Margin]]-Table1[[#This Row],[Budget_Margin]]) / ABS(Table1[[#This Row],[Budget_Margin]])
)
)</f>
        <v>0.21666666666666667</v>
      </c>
      <c r="X3168" s="5" t="str">
        <f>IF(Table1[[#This Row],[Margin_Var]]&gt;=0, "Above Budget", "Below Budget")</f>
        <v>Above Budget</v>
      </c>
      <c r="Y3168" s="5">
        <f>IFERROR(Table1[[#This Row],[Gross_Margin]]/Table1[[#This Row],[Actual_Sales]],0)</f>
        <v>0.55303030303030298</v>
      </c>
      <c r="Z3168" s="5">
        <f>Table1[[#This Row],[Actual_Profit]]/Table1[[#This Row],[Actual_Sales]]</f>
        <v>0.16666666666666666</v>
      </c>
      <c r="AA3168">
        <v>51</v>
      </c>
      <c r="AB3168" s="5">
        <f>IFERROR(Table1[[#This Row],[Expenses]]/Table1[[#This Row],[Actual_Sales]],0)</f>
        <v>0.38636363636363635</v>
      </c>
      <c r="AC3168">
        <v>22</v>
      </c>
      <c r="AD3168">
        <v>403</v>
      </c>
      <c r="AE3168" s="5">
        <f>IFERROR(Table1[[#This Row],[Inventory]]/Table1[[#This Row],[Actual_Sales]],0)</f>
        <v>3.0530303030303032</v>
      </c>
    </row>
    <row r="3169" spans="1:31" x14ac:dyDescent="0.25">
      <c r="A3169">
        <v>3127</v>
      </c>
      <c r="B3169">
        <v>715</v>
      </c>
      <c r="C3169">
        <v>1</v>
      </c>
      <c r="D3169" s="2">
        <v>40695</v>
      </c>
      <c r="E3169">
        <v>132</v>
      </c>
      <c r="F3169">
        <v>130</v>
      </c>
      <c r="G3169">
        <f>Table1[[#This Row],[Actual_Sales]]-Table1[[#This Row],[Budget_Sales]]</f>
        <v>2</v>
      </c>
      <c r="H3169" s="5">
        <f>IF(
Table1[[#This Row],[Budget_Sales]]=0,
"",
IF(
Table1[[#This Row],[Budget_Sales]]&gt;0,
(Table1[[#This Row],[Actual_Sales]]-Table1[[#This Row],[Budget_Sales]])/Table1[[#This Row],[Budget_Sales]],
(Table1[[#This Row],[Actual_Sales]]-Table1[[#This Row],[Budget_Sales]])/ABS(Table1[[#This Row],[Budget_Sales]])
)
)</f>
        <v>1.5384615384615385E-2</v>
      </c>
      <c r="I3169" s="5" t="str">
        <f>IF(Table1[[#This Row],[Sales_Var]]&gt;=0,"Above Budget","Below Budget")</f>
        <v>Above Budget</v>
      </c>
      <c r="J3169">
        <f>Table1[[#This Row],[Actual_Sales]]-(Table1[[#This Row],[COGS]]+Table1[[#This Row],[Expenses]])</f>
        <v>22</v>
      </c>
      <c r="K3169">
        <v>20</v>
      </c>
      <c r="L3169">
        <f>Table1[[#This Row],[Actual_Profit]]-Table1[[#This Row],[Budget_Profit]]</f>
        <v>2</v>
      </c>
      <c r="M3169" s="5">
        <f>IF(
Table1[[#This Row],[Budget_Profit]]=0,
"",
IF(
Table1[[#This Row],[Budget_Profit]]&gt;0,
(Table1[[#This Row],[Actual_Profit]]-Table1[[#This Row],[Budget_Profit]])/Table1[[#This Row],[Budget_Profit]],
(Table1[[#This Row],[Actual_Profit]]-Table1[[#This Row],[Budget_Profit]])/ABS(Table1[[#This Row],[Budget_Profit]])
)
)</f>
        <v>0.1</v>
      </c>
      <c r="N3169" s="5" t="str">
        <f>IF(Table1[[#This Row],[Profit_Var]]&gt;=0, "Above Budget", "Below Budget")</f>
        <v>Above Budget</v>
      </c>
      <c r="O3169">
        <v>59</v>
      </c>
      <c r="P3169">
        <v>60</v>
      </c>
      <c r="Q3169">
        <f>Table1[[#This Row],[COGS]]-Table1[[#This Row],[Budget_COGS]]</f>
        <v>-1</v>
      </c>
      <c r="R3169" s="5">
        <f>IF(
Table1[[#This Row],[Budget_COGS]]=0,
"",
IF(
Table1[[#This Row],[Budget_COGS]]&gt;0,
(Table1[[#This Row],[Budget_COGS]]-Table1[[#This Row],[COGS]]) / Table1[[#This Row],[Budget_COGS]],
(Table1[[#This Row],[Budget_COGS]]-Table1[[#This Row],[COGS]]) / ABS(Table1[[#This Row],[Budget_COGS]])
)
)</f>
        <v>1.6666666666666666E-2</v>
      </c>
      <c r="S3169" s="5" t="str">
        <f>IF(Table1[[#This Row],[COGS _Var]]&gt;=0, "Above Budget", "Below Budget")</f>
        <v>Below Budget</v>
      </c>
      <c r="T3169">
        <f>Table1[[#This Row],[Actual_Sales]]-Table1[[#This Row],[COGS]]</f>
        <v>73</v>
      </c>
      <c r="U3169">
        <v>70</v>
      </c>
      <c r="V3169">
        <f>Table1[[#This Row],[Gross_Margin]]-Table1[[#This Row],[Budget_Margin]]</f>
        <v>3</v>
      </c>
      <c r="W3169" s="5">
        <f>IF(
Table1[[#This Row],[Budget_Margin]]=0,
"",
IF(
Table1[[#This Row],[Budget_Margin]]&gt;0,
(Table1[[#This Row],[Gross_Margin]]-Table1[[#This Row],[Budget_Margin]]) / Table1[[#This Row],[Budget_Margin]],
(Table1[[#This Row],[Gross_Margin]]-Table1[[#This Row],[Budget_Margin]]) / ABS(Table1[[#This Row],[Budget_Margin]])
)
)</f>
        <v>4.2857142857142858E-2</v>
      </c>
      <c r="X3169" s="5" t="str">
        <f>IF(Table1[[#This Row],[Margin_Var]]&gt;=0, "Above Budget", "Below Budget")</f>
        <v>Above Budget</v>
      </c>
      <c r="Y3169" s="5">
        <f>IFERROR(Table1[[#This Row],[Gross_Margin]]/Table1[[#This Row],[Actual_Sales]],0)</f>
        <v>0.55303030303030298</v>
      </c>
      <c r="Z3169" s="5">
        <f>Table1[[#This Row],[Actual_Profit]]/Table1[[#This Row],[Actual_Sales]]</f>
        <v>0.16666666666666666</v>
      </c>
      <c r="AA3169">
        <v>51</v>
      </c>
      <c r="AB3169" s="5">
        <f>IFERROR(Table1[[#This Row],[Expenses]]/Table1[[#This Row],[Actual_Sales]],0)</f>
        <v>0.38636363636363635</v>
      </c>
      <c r="AC3169">
        <v>22</v>
      </c>
      <c r="AD3169">
        <v>377</v>
      </c>
      <c r="AE3169" s="5">
        <f>IFERROR(Table1[[#This Row],[Inventory]]/Table1[[#This Row],[Actual_Sales]],0)</f>
        <v>2.856060606060606</v>
      </c>
    </row>
    <row r="3170" spans="1:31" x14ac:dyDescent="0.25">
      <c r="A3170">
        <v>3103</v>
      </c>
      <c r="B3170">
        <v>580</v>
      </c>
      <c r="C3170">
        <v>8</v>
      </c>
      <c r="D3170" s="2">
        <v>40695</v>
      </c>
      <c r="E3170">
        <v>132</v>
      </c>
      <c r="F3170">
        <v>130</v>
      </c>
      <c r="G3170">
        <f>Table1[[#This Row],[Actual_Sales]]-Table1[[#This Row],[Budget_Sales]]</f>
        <v>2</v>
      </c>
      <c r="H3170" s="5">
        <f>IF(
Table1[[#This Row],[Budget_Sales]]=0,
"",
IF(
Table1[[#This Row],[Budget_Sales]]&gt;0,
(Table1[[#This Row],[Actual_Sales]]-Table1[[#This Row],[Budget_Sales]])/Table1[[#This Row],[Budget_Sales]],
(Table1[[#This Row],[Actual_Sales]]-Table1[[#This Row],[Budget_Sales]])/ABS(Table1[[#This Row],[Budget_Sales]])
)
)</f>
        <v>1.5384615384615385E-2</v>
      </c>
      <c r="I3170" s="5" t="str">
        <f>IF(Table1[[#This Row],[Sales_Var]]&gt;=0,"Above Budget","Below Budget")</f>
        <v>Above Budget</v>
      </c>
      <c r="J3170">
        <f>Table1[[#This Row],[Actual_Sales]]-(Table1[[#This Row],[COGS]]+Table1[[#This Row],[Expenses]])</f>
        <v>22</v>
      </c>
      <c r="K3170">
        <v>30</v>
      </c>
      <c r="L3170">
        <f>Table1[[#This Row],[Actual_Profit]]-Table1[[#This Row],[Budget_Profit]]</f>
        <v>-8</v>
      </c>
      <c r="M3170" s="5">
        <f>IF(
Table1[[#This Row],[Budget_Profit]]=0,
"",
IF(
Table1[[#This Row],[Budget_Profit]]&gt;0,
(Table1[[#This Row],[Actual_Profit]]-Table1[[#This Row],[Budget_Profit]])/Table1[[#This Row],[Budget_Profit]],
(Table1[[#This Row],[Actual_Profit]]-Table1[[#This Row],[Budget_Profit]])/ABS(Table1[[#This Row],[Budget_Profit]])
)
)</f>
        <v>-0.26666666666666666</v>
      </c>
      <c r="N3170" s="5" t="str">
        <f>IF(Table1[[#This Row],[Profit_Var]]&gt;=0, "Above Budget", "Below Budget")</f>
        <v>Below Budget</v>
      </c>
      <c r="O3170">
        <v>59</v>
      </c>
      <c r="P3170">
        <v>50</v>
      </c>
      <c r="Q3170">
        <f>Table1[[#This Row],[COGS]]-Table1[[#This Row],[Budget_COGS]]</f>
        <v>9</v>
      </c>
      <c r="R3170" s="5">
        <f>IF(
Table1[[#This Row],[Budget_COGS]]=0,
"",
IF(
Table1[[#This Row],[Budget_COGS]]&gt;0,
(Table1[[#This Row],[Budget_COGS]]-Table1[[#This Row],[COGS]]) / Table1[[#This Row],[Budget_COGS]],
(Table1[[#This Row],[Budget_COGS]]-Table1[[#This Row],[COGS]]) / ABS(Table1[[#This Row],[Budget_COGS]])
)
)</f>
        <v>-0.18</v>
      </c>
      <c r="S3170" s="5" t="str">
        <f>IF(Table1[[#This Row],[COGS _Var]]&gt;=0, "Above Budget", "Below Budget")</f>
        <v>Above Budget</v>
      </c>
      <c r="T3170">
        <f>Table1[[#This Row],[Actual_Sales]]-Table1[[#This Row],[COGS]]</f>
        <v>73</v>
      </c>
      <c r="U3170">
        <v>80</v>
      </c>
      <c r="V3170">
        <f>Table1[[#This Row],[Gross_Margin]]-Table1[[#This Row],[Budget_Margin]]</f>
        <v>-7</v>
      </c>
      <c r="W3170" s="5">
        <f>IF(
Table1[[#This Row],[Budget_Margin]]=0,
"",
IF(
Table1[[#This Row],[Budget_Margin]]&gt;0,
(Table1[[#This Row],[Gross_Margin]]-Table1[[#This Row],[Budget_Margin]]) / Table1[[#This Row],[Budget_Margin]],
(Table1[[#This Row],[Gross_Margin]]-Table1[[#This Row],[Budget_Margin]]) / ABS(Table1[[#This Row],[Budget_Margin]])
)
)</f>
        <v>-8.7499999999999994E-2</v>
      </c>
      <c r="X3170" s="5" t="str">
        <f>IF(Table1[[#This Row],[Margin_Var]]&gt;=0, "Above Budget", "Below Budget")</f>
        <v>Below Budget</v>
      </c>
      <c r="Y3170" s="5">
        <f>IFERROR(Table1[[#This Row],[Gross_Margin]]/Table1[[#This Row],[Actual_Sales]],0)</f>
        <v>0.55303030303030298</v>
      </c>
      <c r="Z3170" s="5">
        <f>Table1[[#This Row],[Actual_Profit]]/Table1[[#This Row],[Actual_Sales]]</f>
        <v>0.16666666666666666</v>
      </c>
      <c r="AA3170">
        <v>51</v>
      </c>
      <c r="AB3170" s="5">
        <f>IFERROR(Table1[[#This Row],[Expenses]]/Table1[[#This Row],[Actual_Sales]],0)</f>
        <v>0.38636363636363635</v>
      </c>
      <c r="AC3170">
        <v>22</v>
      </c>
      <c r="AD3170">
        <v>377</v>
      </c>
      <c r="AE3170" s="5">
        <f>IFERROR(Table1[[#This Row],[Inventory]]/Table1[[#This Row],[Actual_Sales]],0)</f>
        <v>2.856060606060606</v>
      </c>
    </row>
    <row r="3171" spans="1:31" x14ac:dyDescent="0.25">
      <c r="A3171">
        <v>3137</v>
      </c>
      <c r="B3171">
        <v>754</v>
      </c>
      <c r="C3171">
        <v>9</v>
      </c>
      <c r="D3171" s="2">
        <v>40695</v>
      </c>
      <c r="E3171">
        <v>132</v>
      </c>
      <c r="F3171">
        <v>100</v>
      </c>
      <c r="G3171">
        <f>Table1[[#This Row],[Actual_Sales]]-Table1[[#This Row],[Budget_Sales]]</f>
        <v>32</v>
      </c>
      <c r="H3171" s="5">
        <f>IF(
Table1[[#This Row],[Budget_Sales]]=0,
"",
IF(
Table1[[#This Row],[Budget_Sales]]&gt;0,
(Table1[[#This Row],[Actual_Sales]]-Table1[[#This Row],[Budget_Sales]])/Table1[[#This Row],[Budget_Sales]],
(Table1[[#This Row],[Actual_Sales]]-Table1[[#This Row],[Budget_Sales]])/ABS(Table1[[#This Row],[Budget_Sales]])
)
)</f>
        <v>0.32</v>
      </c>
      <c r="I3171" s="5" t="str">
        <f>IF(Table1[[#This Row],[Sales_Var]]&gt;=0,"Above Budget","Below Budget")</f>
        <v>Above Budget</v>
      </c>
      <c r="J3171">
        <f>Table1[[#This Row],[Actual_Sales]]-(Table1[[#This Row],[COGS]]+Table1[[#This Row],[Expenses]])</f>
        <v>22</v>
      </c>
      <c r="K3171">
        <v>30</v>
      </c>
      <c r="L3171">
        <f>Table1[[#This Row],[Actual_Profit]]-Table1[[#This Row],[Budget_Profit]]</f>
        <v>-8</v>
      </c>
      <c r="M3171" s="5">
        <f>IF(
Table1[[#This Row],[Budget_Profit]]=0,
"",
IF(
Table1[[#This Row],[Budget_Profit]]&gt;0,
(Table1[[#This Row],[Actual_Profit]]-Table1[[#This Row],[Budget_Profit]])/Table1[[#This Row],[Budget_Profit]],
(Table1[[#This Row],[Actual_Profit]]-Table1[[#This Row],[Budget_Profit]])/ABS(Table1[[#This Row],[Budget_Profit]])
)
)</f>
        <v>-0.26666666666666666</v>
      </c>
      <c r="N3171" s="5" t="str">
        <f>IF(Table1[[#This Row],[Profit_Var]]&gt;=0, "Above Budget", "Below Budget")</f>
        <v>Below Budget</v>
      </c>
      <c r="O3171">
        <v>59</v>
      </c>
      <c r="P3171">
        <v>40</v>
      </c>
      <c r="Q3171">
        <f>Table1[[#This Row],[COGS]]-Table1[[#This Row],[Budget_COGS]]</f>
        <v>19</v>
      </c>
      <c r="R3171" s="5">
        <f>IF(
Table1[[#This Row],[Budget_COGS]]=0,
"",
IF(
Table1[[#This Row],[Budget_COGS]]&gt;0,
(Table1[[#This Row],[Budget_COGS]]-Table1[[#This Row],[COGS]]) / Table1[[#This Row],[Budget_COGS]],
(Table1[[#This Row],[Budget_COGS]]-Table1[[#This Row],[COGS]]) / ABS(Table1[[#This Row],[Budget_COGS]])
)
)</f>
        <v>-0.47499999999999998</v>
      </c>
      <c r="S3171" s="5" t="str">
        <f>IF(Table1[[#This Row],[COGS _Var]]&gt;=0, "Above Budget", "Below Budget")</f>
        <v>Above Budget</v>
      </c>
      <c r="T3171">
        <f>Table1[[#This Row],[Actual_Sales]]-Table1[[#This Row],[COGS]]</f>
        <v>73</v>
      </c>
      <c r="U3171">
        <v>60</v>
      </c>
      <c r="V3171">
        <f>Table1[[#This Row],[Gross_Margin]]-Table1[[#This Row],[Budget_Margin]]</f>
        <v>13</v>
      </c>
      <c r="W3171" s="5">
        <f>IF(
Table1[[#This Row],[Budget_Margin]]=0,
"",
IF(
Table1[[#This Row],[Budget_Margin]]&gt;0,
(Table1[[#This Row],[Gross_Margin]]-Table1[[#This Row],[Budget_Margin]]) / Table1[[#This Row],[Budget_Margin]],
(Table1[[#This Row],[Gross_Margin]]-Table1[[#This Row],[Budget_Margin]]) / ABS(Table1[[#This Row],[Budget_Margin]])
)
)</f>
        <v>0.21666666666666667</v>
      </c>
      <c r="X3171" s="5" t="str">
        <f>IF(Table1[[#This Row],[Margin_Var]]&gt;=0, "Above Budget", "Below Budget")</f>
        <v>Above Budget</v>
      </c>
      <c r="Y3171" s="5">
        <f>IFERROR(Table1[[#This Row],[Gross_Margin]]/Table1[[#This Row],[Actual_Sales]],0)</f>
        <v>0.55303030303030298</v>
      </c>
      <c r="Z3171" s="5">
        <f>Table1[[#This Row],[Actual_Profit]]/Table1[[#This Row],[Actual_Sales]]</f>
        <v>0.16666666666666666</v>
      </c>
      <c r="AA3171">
        <v>51</v>
      </c>
      <c r="AB3171" s="5">
        <f>IFERROR(Table1[[#This Row],[Expenses]]/Table1[[#This Row],[Actual_Sales]],0)</f>
        <v>0.38636363636363635</v>
      </c>
      <c r="AC3171">
        <v>22</v>
      </c>
      <c r="AD3171">
        <v>377</v>
      </c>
      <c r="AE3171" s="5">
        <f>IFERROR(Table1[[#This Row],[Inventory]]/Table1[[#This Row],[Actual_Sales]],0)</f>
        <v>2.856060606060606</v>
      </c>
    </row>
    <row r="3172" spans="1:31" x14ac:dyDescent="0.25">
      <c r="A3172">
        <v>1320</v>
      </c>
      <c r="B3172">
        <v>563</v>
      </c>
      <c r="C3172">
        <v>2</v>
      </c>
      <c r="D3172" s="2">
        <v>40391</v>
      </c>
      <c r="E3172">
        <v>90</v>
      </c>
      <c r="F3172">
        <v>90</v>
      </c>
      <c r="G3172">
        <f>Table1[[#This Row],[Actual_Sales]]-Table1[[#This Row],[Budget_Sales]]</f>
        <v>0</v>
      </c>
      <c r="H3172" s="5">
        <f>IF(
Table1[[#This Row],[Budget_Sales]]=0,
"",
IF(
Table1[[#This Row],[Budget_Sales]]&gt;0,
(Table1[[#This Row],[Actual_Sales]]-Table1[[#This Row],[Budget_Sales]])/Table1[[#This Row],[Budget_Sales]],
(Table1[[#This Row],[Actual_Sales]]-Table1[[#This Row],[Budget_Sales]])/ABS(Table1[[#This Row],[Budget_Sales]])
)
)</f>
        <v>0</v>
      </c>
      <c r="I3172" s="5" t="str">
        <f>IF(Table1[[#This Row],[Sales_Var]]&gt;=0,"Above Budget","Below Budget")</f>
        <v>Above Budget</v>
      </c>
      <c r="J3172">
        <f>Table1[[#This Row],[Actual_Sales]]-(Table1[[#This Row],[COGS]]+Table1[[#This Row],[Expenses]])</f>
        <v>15</v>
      </c>
      <c r="K3172">
        <v>20</v>
      </c>
      <c r="L3172">
        <f>Table1[[#This Row],[Actual_Profit]]-Table1[[#This Row],[Budget_Profit]]</f>
        <v>-5</v>
      </c>
      <c r="M3172" s="5">
        <f>IF(
Table1[[#This Row],[Budget_Profit]]=0,
"",
IF(
Table1[[#This Row],[Budget_Profit]]&gt;0,
(Table1[[#This Row],[Actual_Profit]]-Table1[[#This Row],[Budget_Profit]])/Table1[[#This Row],[Budget_Profit]],
(Table1[[#This Row],[Actual_Profit]]-Table1[[#This Row],[Budget_Profit]])/ABS(Table1[[#This Row],[Budget_Profit]])
)
)</f>
        <v>-0.25</v>
      </c>
      <c r="N3172" s="5" t="str">
        <f>IF(Table1[[#This Row],[Profit_Var]]&gt;=0, "Above Budget", "Below Budget")</f>
        <v>Below Budget</v>
      </c>
      <c r="O3172">
        <v>41</v>
      </c>
      <c r="P3172">
        <v>40</v>
      </c>
      <c r="Q3172">
        <f>Table1[[#This Row],[COGS]]-Table1[[#This Row],[Budget_COGS]]</f>
        <v>1</v>
      </c>
      <c r="R3172" s="5">
        <f>IF(
Table1[[#This Row],[Budget_COGS]]=0,
"",
IF(
Table1[[#This Row],[Budget_COGS]]&gt;0,
(Table1[[#This Row],[Budget_COGS]]-Table1[[#This Row],[COGS]]) / Table1[[#This Row],[Budget_COGS]],
(Table1[[#This Row],[Budget_COGS]]-Table1[[#This Row],[COGS]]) / ABS(Table1[[#This Row],[Budget_COGS]])
)
)</f>
        <v>-2.5000000000000001E-2</v>
      </c>
      <c r="S3172" s="5" t="str">
        <f>IF(Table1[[#This Row],[COGS _Var]]&gt;=0, "Above Budget", "Below Budget")</f>
        <v>Above Budget</v>
      </c>
      <c r="T3172">
        <f>Table1[[#This Row],[Actual_Sales]]-Table1[[#This Row],[COGS]]</f>
        <v>49</v>
      </c>
      <c r="U3172">
        <v>50</v>
      </c>
      <c r="V3172">
        <f>Table1[[#This Row],[Gross_Margin]]-Table1[[#This Row],[Budget_Margin]]</f>
        <v>-1</v>
      </c>
      <c r="W3172" s="5">
        <f>IF(
Table1[[#This Row],[Budget_Margin]]=0,
"",
IF(
Table1[[#This Row],[Budget_Margin]]&gt;0,
(Table1[[#This Row],[Gross_Margin]]-Table1[[#This Row],[Budget_Margin]]) / Table1[[#This Row],[Budget_Margin]],
(Table1[[#This Row],[Gross_Margin]]-Table1[[#This Row],[Budget_Margin]]) / ABS(Table1[[#This Row],[Budget_Margin]])
)
)</f>
        <v>-0.02</v>
      </c>
      <c r="X3172" s="5" t="str">
        <f>IF(Table1[[#This Row],[Margin_Var]]&gt;=0, "Above Budget", "Below Budget")</f>
        <v>Below Budget</v>
      </c>
      <c r="Y3172" s="5">
        <f>IFERROR(Table1[[#This Row],[Gross_Margin]]/Table1[[#This Row],[Actual_Sales]],0)</f>
        <v>0.5444444444444444</v>
      </c>
      <c r="Z3172" s="5">
        <f>Table1[[#This Row],[Actual_Profit]]/Table1[[#This Row],[Actual_Sales]]</f>
        <v>0.16666666666666666</v>
      </c>
      <c r="AA3172">
        <v>34</v>
      </c>
      <c r="AB3172" s="5">
        <f>IFERROR(Table1[[#This Row],[Expenses]]/Table1[[#This Row],[Actual_Sales]],0)</f>
        <v>0.37777777777777777</v>
      </c>
      <c r="AC3172">
        <v>12</v>
      </c>
      <c r="AD3172">
        <v>1007</v>
      </c>
      <c r="AE3172" s="5">
        <f>IFERROR(Table1[[#This Row],[Inventory]]/Table1[[#This Row],[Actual_Sales]],0)</f>
        <v>11.188888888888888</v>
      </c>
    </row>
    <row r="3173" spans="1:31" x14ac:dyDescent="0.25">
      <c r="A3173">
        <v>1299</v>
      </c>
      <c r="B3173">
        <v>505</v>
      </c>
      <c r="C3173">
        <v>9</v>
      </c>
      <c r="D3173" s="2">
        <v>40391</v>
      </c>
      <c r="E3173">
        <v>90</v>
      </c>
      <c r="F3173">
        <v>80</v>
      </c>
      <c r="G3173">
        <f>Table1[[#This Row],[Actual_Sales]]-Table1[[#This Row],[Budget_Sales]]</f>
        <v>10</v>
      </c>
      <c r="H3173" s="5">
        <f>IF(
Table1[[#This Row],[Budget_Sales]]=0,
"",
IF(
Table1[[#This Row],[Budget_Sales]]&gt;0,
(Table1[[#This Row],[Actual_Sales]]-Table1[[#This Row],[Budget_Sales]])/Table1[[#This Row],[Budget_Sales]],
(Table1[[#This Row],[Actual_Sales]]-Table1[[#This Row],[Budget_Sales]])/ABS(Table1[[#This Row],[Budget_Sales]])
)
)</f>
        <v>0.125</v>
      </c>
      <c r="I3173" s="5" t="str">
        <f>IF(Table1[[#This Row],[Sales_Var]]&gt;=0,"Above Budget","Below Budget")</f>
        <v>Above Budget</v>
      </c>
      <c r="J3173">
        <f>Table1[[#This Row],[Actual_Sales]]-(Table1[[#This Row],[COGS]]+Table1[[#This Row],[Expenses]])</f>
        <v>15</v>
      </c>
      <c r="K3173">
        <v>20</v>
      </c>
      <c r="L3173">
        <f>Table1[[#This Row],[Actual_Profit]]-Table1[[#This Row],[Budget_Profit]]</f>
        <v>-5</v>
      </c>
      <c r="M3173" s="5">
        <f>IF(
Table1[[#This Row],[Budget_Profit]]=0,
"",
IF(
Table1[[#This Row],[Budget_Profit]]&gt;0,
(Table1[[#This Row],[Actual_Profit]]-Table1[[#This Row],[Budget_Profit]])/Table1[[#This Row],[Budget_Profit]],
(Table1[[#This Row],[Actual_Profit]]-Table1[[#This Row],[Budget_Profit]])/ABS(Table1[[#This Row],[Budget_Profit]])
)
)</f>
        <v>-0.25</v>
      </c>
      <c r="N3173" s="5" t="str">
        <f>IF(Table1[[#This Row],[Profit_Var]]&gt;=0, "Above Budget", "Below Budget")</f>
        <v>Below Budget</v>
      </c>
      <c r="O3173">
        <v>41</v>
      </c>
      <c r="P3173">
        <v>30</v>
      </c>
      <c r="Q3173">
        <f>Table1[[#This Row],[COGS]]-Table1[[#This Row],[Budget_COGS]]</f>
        <v>11</v>
      </c>
      <c r="R3173" s="5">
        <f>IF(
Table1[[#This Row],[Budget_COGS]]=0,
"",
IF(
Table1[[#This Row],[Budget_COGS]]&gt;0,
(Table1[[#This Row],[Budget_COGS]]-Table1[[#This Row],[COGS]]) / Table1[[#This Row],[Budget_COGS]],
(Table1[[#This Row],[Budget_COGS]]-Table1[[#This Row],[COGS]]) / ABS(Table1[[#This Row],[Budget_COGS]])
)
)</f>
        <v>-0.36666666666666664</v>
      </c>
      <c r="S3173" s="5" t="str">
        <f>IF(Table1[[#This Row],[COGS _Var]]&gt;=0, "Above Budget", "Below Budget")</f>
        <v>Above Budget</v>
      </c>
      <c r="T3173">
        <f>Table1[[#This Row],[Actual_Sales]]-Table1[[#This Row],[COGS]]</f>
        <v>49</v>
      </c>
      <c r="U3173">
        <v>50</v>
      </c>
      <c r="V3173">
        <f>Table1[[#This Row],[Gross_Margin]]-Table1[[#This Row],[Budget_Margin]]</f>
        <v>-1</v>
      </c>
      <c r="W3173" s="5">
        <f>IF(
Table1[[#This Row],[Budget_Margin]]=0,
"",
IF(
Table1[[#This Row],[Budget_Margin]]&gt;0,
(Table1[[#This Row],[Gross_Margin]]-Table1[[#This Row],[Budget_Margin]]) / Table1[[#This Row],[Budget_Margin]],
(Table1[[#This Row],[Gross_Margin]]-Table1[[#This Row],[Budget_Margin]]) / ABS(Table1[[#This Row],[Budget_Margin]])
)
)</f>
        <v>-0.02</v>
      </c>
      <c r="X3173" s="5" t="str">
        <f>IF(Table1[[#This Row],[Margin_Var]]&gt;=0, "Above Budget", "Below Budget")</f>
        <v>Below Budget</v>
      </c>
      <c r="Y3173" s="5">
        <f>IFERROR(Table1[[#This Row],[Gross_Margin]]/Table1[[#This Row],[Actual_Sales]],0)</f>
        <v>0.5444444444444444</v>
      </c>
      <c r="Z3173" s="5">
        <f>Table1[[#This Row],[Actual_Profit]]/Table1[[#This Row],[Actual_Sales]]</f>
        <v>0.16666666666666666</v>
      </c>
      <c r="AA3173">
        <v>34</v>
      </c>
      <c r="AB3173" s="5">
        <f>IFERROR(Table1[[#This Row],[Expenses]]/Table1[[#This Row],[Actual_Sales]],0)</f>
        <v>0.37777777777777777</v>
      </c>
      <c r="AC3173">
        <v>12</v>
      </c>
      <c r="AD3173">
        <v>1007</v>
      </c>
      <c r="AE3173" s="5">
        <f>IFERROR(Table1[[#This Row],[Inventory]]/Table1[[#This Row],[Actual_Sales]],0)</f>
        <v>11.188888888888888</v>
      </c>
    </row>
    <row r="3174" spans="1:31" x14ac:dyDescent="0.25">
      <c r="A3174">
        <v>3396</v>
      </c>
      <c r="B3174">
        <v>360</v>
      </c>
      <c r="C3174">
        <v>5</v>
      </c>
      <c r="D3174" s="2">
        <v>40756</v>
      </c>
      <c r="E3174">
        <v>139</v>
      </c>
      <c r="F3174">
        <v>130</v>
      </c>
      <c r="G3174">
        <f>Table1[[#This Row],[Actual_Sales]]-Table1[[#This Row],[Budget_Sales]]</f>
        <v>9</v>
      </c>
      <c r="H3174" s="5">
        <f>IF(
Table1[[#This Row],[Budget_Sales]]=0,
"",
IF(
Table1[[#This Row],[Budget_Sales]]&gt;0,
(Table1[[#This Row],[Actual_Sales]]-Table1[[#This Row],[Budget_Sales]])/Table1[[#This Row],[Budget_Sales]],
(Table1[[#This Row],[Actual_Sales]]-Table1[[#This Row],[Budget_Sales]])/ABS(Table1[[#This Row],[Budget_Sales]])
)
)</f>
        <v>6.9230769230769235E-2</v>
      </c>
      <c r="I3174" s="5" t="str">
        <f>IF(Table1[[#This Row],[Sales_Var]]&gt;=0,"Above Budget","Below Budget")</f>
        <v>Above Budget</v>
      </c>
      <c r="J3174">
        <f>Table1[[#This Row],[Actual_Sales]]-(Table1[[#This Row],[COGS]]+Table1[[#This Row],[Expenses]])</f>
        <v>23</v>
      </c>
      <c r="K3174">
        <v>20</v>
      </c>
      <c r="L3174">
        <f>Table1[[#This Row],[Actual_Profit]]-Table1[[#This Row],[Budget_Profit]]</f>
        <v>3</v>
      </c>
      <c r="M3174" s="5">
        <f>IF(
Table1[[#This Row],[Budget_Profit]]=0,
"",
IF(
Table1[[#This Row],[Budget_Profit]]&gt;0,
(Table1[[#This Row],[Actual_Profit]]-Table1[[#This Row],[Budget_Profit]])/Table1[[#This Row],[Budget_Profit]],
(Table1[[#This Row],[Actual_Profit]]-Table1[[#This Row],[Budget_Profit]])/ABS(Table1[[#This Row],[Budget_Profit]])
)
)</f>
        <v>0.15</v>
      </c>
      <c r="N3174" s="5" t="str">
        <f>IF(Table1[[#This Row],[Profit_Var]]&gt;=0, "Above Budget", "Below Budget")</f>
        <v>Above Budget</v>
      </c>
      <c r="O3174">
        <v>63</v>
      </c>
      <c r="P3174">
        <v>60</v>
      </c>
      <c r="Q3174">
        <f>Table1[[#This Row],[COGS]]-Table1[[#This Row],[Budget_COGS]]</f>
        <v>3</v>
      </c>
      <c r="R3174" s="5">
        <f>IF(
Table1[[#This Row],[Budget_COGS]]=0,
"",
IF(
Table1[[#This Row],[Budget_COGS]]&gt;0,
(Table1[[#This Row],[Budget_COGS]]-Table1[[#This Row],[COGS]]) / Table1[[#This Row],[Budget_COGS]],
(Table1[[#This Row],[Budget_COGS]]-Table1[[#This Row],[COGS]]) / ABS(Table1[[#This Row],[Budget_COGS]])
)
)</f>
        <v>-0.05</v>
      </c>
      <c r="S3174" s="5" t="str">
        <f>IF(Table1[[#This Row],[COGS _Var]]&gt;=0, "Above Budget", "Below Budget")</f>
        <v>Above Budget</v>
      </c>
      <c r="T3174">
        <f>Table1[[#This Row],[Actual_Sales]]-Table1[[#This Row],[COGS]]</f>
        <v>76</v>
      </c>
      <c r="U3174">
        <v>70</v>
      </c>
      <c r="V3174">
        <f>Table1[[#This Row],[Gross_Margin]]-Table1[[#This Row],[Budget_Margin]]</f>
        <v>6</v>
      </c>
      <c r="W3174" s="5">
        <f>IF(
Table1[[#This Row],[Budget_Margin]]=0,
"",
IF(
Table1[[#This Row],[Budget_Margin]]&gt;0,
(Table1[[#This Row],[Gross_Margin]]-Table1[[#This Row],[Budget_Margin]]) / Table1[[#This Row],[Budget_Margin]],
(Table1[[#This Row],[Gross_Margin]]-Table1[[#This Row],[Budget_Margin]]) / ABS(Table1[[#This Row],[Budget_Margin]])
)
)</f>
        <v>8.5714285714285715E-2</v>
      </c>
      <c r="X3174" s="5" t="str">
        <f>IF(Table1[[#This Row],[Margin_Var]]&gt;=0, "Above Budget", "Below Budget")</f>
        <v>Above Budget</v>
      </c>
      <c r="Y3174" s="5">
        <f>IFERROR(Table1[[#This Row],[Gross_Margin]]/Table1[[#This Row],[Actual_Sales]],0)</f>
        <v>0.5467625899280576</v>
      </c>
      <c r="Z3174" s="5">
        <f>Table1[[#This Row],[Actual_Profit]]/Table1[[#This Row],[Actual_Sales]]</f>
        <v>0.16546762589928057</v>
      </c>
      <c r="AA3174">
        <v>53</v>
      </c>
      <c r="AB3174" s="5">
        <f>IFERROR(Table1[[#This Row],[Expenses]]/Table1[[#This Row],[Actual_Sales]],0)</f>
        <v>0.38129496402877699</v>
      </c>
      <c r="AC3174">
        <v>23</v>
      </c>
      <c r="AD3174">
        <v>397</v>
      </c>
      <c r="AE3174" s="5">
        <f>IFERROR(Table1[[#This Row],[Inventory]]/Table1[[#This Row],[Actual_Sales]],0)</f>
        <v>2.8561151079136691</v>
      </c>
    </row>
    <row r="3175" spans="1:31" x14ac:dyDescent="0.25">
      <c r="A3175">
        <v>3524</v>
      </c>
      <c r="B3175">
        <v>918</v>
      </c>
      <c r="C3175">
        <v>8</v>
      </c>
      <c r="D3175" s="2">
        <v>40756</v>
      </c>
      <c r="E3175">
        <v>139</v>
      </c>
      <c r="F3175">
        <v>130</v>
      </c>
      <c r="G3175">
        <f>Table1[[#This Row],[Actual_Sales]]-Table1[[#This Row],[Budget_Sales]]</f>
        <v>9</v>
      </c>
      <c r="H3175" s="5">
        <f>IF(
Table1[[#This Row],[Budget_Sales]]=0,
"",
IF(
Table1[[#This Row],[Budget_Sales]]&gt;0,
(Table1[[#This Row],[Actual_Sales]]-Table1[[#This Row],[Budget_Sales]])/Table1[[#This Row],[Budget_Sales]],
(Table1[[#This Row],[Actual_Sales]]-Table1[[#This Row],[Budget_Sales]])/ABS(Table1[[#This Row],[Budget_Sales]])
)
)</f>
        <v>6.9230769230769235E-2</v>
      </c>
      <c r="I3175" s="5" t="str">
        <f>IF(Table1[[#This Row],[Sales_Var]]&gt;=0,"Above Budget","Below Budget")</f>
        <v>Above Budget</v>
      </c>
      <c r="J3175">
        <f>Table1[[#This Row],[Actual_Sales]]-(Table1[[#This Row],[COGS]]+Table1[[#This Row],[Expenses]])</f>
        <v>23</v>
      </c>
      <c r="K3175">
        <v>20</v>
      </c>
      <c r="L3175">
        <f>Table1[[#This Row],[Actual_Profit]]-Table1[[#This Row],[Budget_Profit]]</f>
        <v>3</v>
      </c>
      <c r="M3175" s="5">
        <f>IF(
Table1[[#This Row],[Budget_Profit]]=0,
"",
IF(
Table1[[#This Row],[Budget_Profit]]&gt;0,
(Table1[[#This Row],[Actual_Profit]]-Table1[[#This Row],[Budget_Profit]])/Table1[[#This Row],[Budget_Profit]],
(Table1[[#This Row],[Actual_Profit]]-Table1[[#This Row],[Budget_Profit]])/ABS(Table1[[#This Row],[Budget_Profit]])
)
)</f>
        <v>0.15</v>
      </c>
      <c r="N3175" s="5" t="str">
        <f>IF(Table1[[#This Row],[Profit_Var]]&gt;=0, "Above Budget", "Below Budget")</f>
        <v>Above Budget</v>
      </c>
      <c r="O3175">
        <v>63</v>
      </c>
      <c r="P3175">
        <v>60</v>
      </c>
      <c r="Q3175">
        <f>Table1[[#This Row],[COGS]]-Table1[[#This Row],[Budget_COGS]]</f>
        <v>3</v>
      </c>
      <c r="R3175" s="5">
        <f>IF(
Table1[[#This Row],[Budget_COGS]]=0,
"",
IF(
Table1[[#This Row],[Budget_COGS]]&gt;0,
(Table1[[#This Row],[Budget_COGS]]-Table1[[#This Row],[COGS]]) / Table1[[#This Row],[Budget_COGS]],
(Table1[[#This Row],[Budget_COGS]]-Table1[[#This Row],[COGS]]) / ABS(Table1[[#This Row],[Budget_COGS]])
)
)</f>
        <v>-0.05</v>
      </c>
      <c r="S3175" s="5" t="str">
        <f>IF(Table1[[#This Row],[COGS _Var]]&gt;=0, "Above Budget", "Below Budget")</f>
        <v>Above Budget</v>
      </c>
      <c r="T3175">
        <f>Table1[[#This Row],[Actual_Sales]]-Table1[[#This Row],[COGS]]</f>
        <v>76</v>
      </c>
      <c r="U3175">
        <v>70</v>
      </c>
      <c r="V3175">
        <f>Table1[[#This Row],[Gross_Margin]]-Table1[[#This Row],[Budget_Margin]]</f>
        <v>6</v>
      </c>
      <c r="W3175" s="5">
        <f>IF(
Table1[[#This Row],[Budget_Margin]]=0,
"",
IF(
Table1[[#This Row],[Budget_Margin]]&gt;0,
(Table1[[#This Row],[Gross_Margin]]-Table1[[#This Row],[Budget_Margin]]) / Table1[[#This Row],[Budget_Margin]],
(Table1[[#This Row],[Gross_Margin]]-Table1[[#This Row],[Budget_Margin]]) / ABS(Table1[[#This Row],[Budget_Margin]])
)
)</f>
        <v>8.5714285714285715E-2</v>
      </c>
      <c r="X3175" s="5" t="str">
        <f>IF(Table1[[#This Row],[Margin_Var]]&gt;=0, "Above Budget", "Below Budget")</f>
        <v>Above Budget</v>
      </c>
      <c r="Y3175" s="5">
        <f>IFERROR(Table1[[#This Row],[Gross_Margin]]/Table1[[#This Row],[Actual_Sales]],0)</f>
        <v>0.5467625899280576</v>
      </c>
      <c r="Z3175" s="5">
        <f>Table1[[#This Row],[Actual_Profit]]/Table1[[#This Row],[Actual_Sales]]</f>
        <v>0.16546762589928057</v>
      </c>
      <c r="AA3175">
        <v>53</v>
      </c>
      <c r="AB3175" s="5">
        <f>IFERROR(Table1[[#This Row],[Expenses]]/Table1[[#This Row],[Actual_Sales]],0)</f>
        <v>0.38129496402877699</v>
      </c>
      <c r="AC3175">
        <v>23</v>
      </c>
      <c r="AD3175">
        <v>397</v>
      </c>
      <c r="AE3175" s="5">
        <f>IFERROR(Table1[[#This Row],[Inventory]]/Table1[[#This Row],[Actual_Sales]],0)</f>
        <v>2.8561151079136691</v>
      </c>
    </row>
    <row r="3176" spans="1:31" x14ac:dyDescent="0.25">
      <c r="A3176">
        <v>3493</v>
      </c>
      <c r="B3176">
        <v>727</v>
      </c>
      <c r="C3176">
        <v>9</v>
      </c>
      <c r="D3176" s="2">
        <v>40756</v>
      </c>
      <c r="E3176">
        <v>139</v>
      </c>
      <c r="F3176">
        <v>100</v>
      </c>
      <c r="G3176">
        <f>Table1[[#This Row],[Actual_Sales]]-Table1[[#This Row],[Budget_Sales]]</f>
        <v>39</v>
      </c>
      <c r="H3176" s="5">
        <f>IF(
Table1[[#This Row],[Budget_Sales]]=0,
"",
IF(
Table1[[#This Row],[Budget_Sales]]&gt;0,
(Table1[[#This Row],[Actual_Sales]]-Table1[[#This Row],[Budget_Sales]])/Table1[[#This Row],[Budget_Sales]],
(Table1[[#This Row],[Actual_Sales]]-Table1[[#This Row],[Budget_Sales]])/ABS(Table1[[#This Row],[Budget_Sales]])
)
)</f>
        <v>0.39</v>
      </c>
      <c r="I3176" s="5" t="str">
        <f>IF(Table1[[#This Row],[Sales_Var]]&gt;=0,"Above Budget","Below Budget")</f>
        <v>Above Budget</v>
      </c>
      <c r="J3176">
        <f>Table1[[#This Row],[Actual_Sales]]-(Table1[[#This Row],[COGS]]+Table1[[#This Row],[Expenses]])</f>
        <v>23</v>
      </c>
      <c r="K3176">
        <v>30</v>
      </c>
      <c r="L3176">
        <f>Table1[[#This Row],[Actual_Profit]]-Table1[[#This Row],[Budget_Profit]]</f>
        <v>-7</v>
      </c>
      <c r="M3176" s="5">
        <f>IF(
Table1[[#This Row],[Budget_Profit]]=0,
"",
IF(
Table1[[#This Row],[Budget_Profit]]&gt;0,
(Table1[[#This Row],[Actual_Profit]]-Table1[[#This Row],[Budget_Profit]])/Table1[[#This Row],[Budget_Profit]],
(Table1[[#This Row],[Actual_Profit]]-Table1[[#This Row],[Budget_Profit]])/ABS(Table1[[#This Row],[Budget_Profit]])
)
)</f>
        <v>-0.23333333333333334</v>
      </c>
      <c r="N3176" s="5" t="str">
        <f>IF(Table1[[#This Row],[Profit_Var]]&gt;=0, "Above Budget", "Below Budget")</f>
        <v>Below Budget</v>
      </c>
      <c r="O3176">
        <v>63</v>
      </c>
      <c r="P3176">
        <v>40</v>
      </c>
      <c r="Q3176">
        <f>Table1[[#This Row],[COGS]]-Table1[[#This Row],[Budget_COGS]]</f>
        <v>23</v>
      </c>
      <c r="R3176" s="5">
        <f>IF(
Table1[[#This Row],[Budget_COGS]]=0,
"",
IF(
Table1[[#This Row],[Budget_COGS]]&gt;0,
(Table1[[#This Row],[Budget_COGS]]-Table1[[#This Row],[COGS]]) / Table1[[#This Row],[Budget_COGS]],
(Table1[[#This Row],[Budget_COGS]]-Table1[[#This Row],[COGS]]) / ABS(Table1[[#This Row],[Budget_COGS]])
)
)</f>
        <v>-0.57499999999999996</v>
      </c>
      <c r="S3176" s="5" t="str">
        <f>IF(Table1[[#This Row],[COGS _Var]]&gt;=0, "Above Budget", "Below Budget")</f>
        <v>Above Budget</v>
      </c>
      <c r="T3176">
        <f>Table1[[#This Row],[Actual_Sales]]-Table1[[#This Row],[COGS]]</f>
        <v>76</v>
      </c>
      <c r="U3176">
        <v>60</v>
      </c>
      <c r="V3176">
        <f>Table1[[#This Row],[Gross_Margin]]-Table1[[#This Row],[Budget_Margin]]</f>
        <v>16</v>
      </c>
      <c r="W3176" s="5">
        <f>IF(
Table1[[#This Row],[Budget_Margin]]=0,
"",
IF(
Table1[[#This Row],[Budget_Margin]]&gt;0,
(Table1[[#This Row],[Gross_Margin]]-Table1[[#This Row],[Budget_Margin]]) / Table1[[#This Row],[Budget_Margin]],
(Table1[[#This Row],[Gross_Margin]]-Table1[[#This Row],[Budget_Margin]]) / ABS(Table1[[#This Row],[Budget_Margin]])
)
)</f>
        <v>0.26666666666666666</v>
      </c>
      <c r="X3176" s="5" t="str">
        <f>IF(Table1[[#This Row],[Margin_Var]]&gt;=0, "Above Budget", "Below Budget")</f>
        <v>Above Budget</v>
      </c>
      <c r="Y3176" s="5">
        <f>IFERROR(Table1[[#This Row],[Gross_Margin]]/Table1[[#This Row],[Actual_Sales]],0)</f>
        <v>0.5467625899280576</v>
      </c>
      <c r="Z3176" s="5">
        <f>Table1[[#This Row],[Actual_Profit]]/Table1[[#This Row],[Actual_Sales]]</f>
        <v>0.16546762589928057</v>
      </c>
      <c r="AA3176">
        <v>53</v>
      </c>
      <c r="AB3176" s="5">
        <f>IFERROR(Table1[[#This Row],[Expenses]]/Table1[[#This Row],[Actual_Sales]],0)</f>
        <v>0.38129496402877699</v>
      </c>
      <c r="AC3176">
        <v>23</v>
      </c>
      <c r="AD3176">
        <v>397</v>
      </c>
      <c r="AE3176" s="5">
        <f>IFERROR(Table1[[#This Row],[Inventory]]/Table1[[#This Row],[Actual_Sales]],0)</f>
        <v>2.8561151079136691</v>
      </c>
    </row>
    <row r="3177" spans="1:31" x14ac:dyDescent="0.25">
      <c r="A3177">
        <v>1168</v>
      </c>
      <c r="B3177">
        <v>636</v>
      </c>
      <c r="C3177">
        <v>11</v>
      </c>
      <c r="D3177" s="2">
        <v>40360</v>
      </c>
      <c r="E3177">
        <v>103</v>
      </c>
      <c r="F3177">
        <v>90</v>
      </c>
      <c r="G3177">
        <f>Table1[[#This Row],[Actual_Sales]]-Table1[[#This Row],[Budget_Sales]]</f>
        <v>13</v>
      </c>
      <c r="H3177" s="5">
        <f>IF(
Table1[[#This Row],[Budget_Sales]]=0,
"",
IF(
Table1[[#This Row],[Budget_Sales]]&gt;0,
(Table1[[#This Row],[Actual_Sales]]-Table1[[#This Row],[Budget_Sales]])/Table1[[#This Row],[Budget_Sales]],
(Table1[[#This Row],[Actual_Sales]]-Table1[[#This Row],[Budget_Sales]])/ABS(Table1[[#This Row],[Budget_Sales]])
)
)</f>
        <v>0.14444444444444443</v>
      </c>
      <c r="I3177" s="5" t="str">
        <f>IF(Table1[[#This Row],[Sales_Var]]&gt;=0,"Above Budget","Below Budget")</f>
        <v>Above Budget</v>
      </c>
      <c r="J3177">
        <f>Table1[[#This Row],[Actual_Sales]]-(Table1[[#This Row],[COGS]]+Table1[[#This Row],[Expenses]])</f>
        <v>17</v>
      </c>
      <c r="K3177">
        <v>30</v>
      </c>
      <c r="L3177">
        <f>Table1[[#This Row],[Actual_Profit]]-Table1[[#This Row],[Budget_Profit]]</f>
        <v>-13</v>
      </c>
      <c r="M3177" s="5">
        <f>IF(
Table1[[#This Row],[Budget_Profit]]=0,
"",
IF(
Table1[[#This Row],[Budget_Profit]]&gt;0,
(Table1[[#This Row],[Actual_Profit]]-Table1[[#This Row],[Budget_Profit]])/Table1[[#This Row],[Budget_Profit]],
(Table1[[#This Row],[Actual_Profit]]-Table1[[#This Row],[Budget_Profit]])/ABS(Table1[[#This Row],[Budget_Profit]])
)
)</f>
        <v>-0.43333333333333335</v>
      </c>
      <c r="N3177" s="5" t="str">
        <f>IF(Table1[[#This Row],[Profit_Var]]&gt;=0, "Above Budget", "Below Budget")</f>
        <v>Below Budget</v>
      </c>
      <c r="O3177">
        <v>44</v>
      </c>
      <c r="P3177">
        <v>30</v>
      </c>
      <c r="Q3177">
        <f>Table1[[#This Row],[COGS]]-Table1[[#This Row],[Budget_COGS]]</f>
        <v>14</v>
      </c>
      <c r="R3177" s="5">
        <f>IF(
Table1[[#This Row],[Budget_COGS]]=0,
"",
IF(
Table1[[#This Row],[Budget_COGS]]&gt;0,
(Table1[[#This Row],[Budget_COGS]]-Table1[[#This Row],[COGS]]) / Table1[[#This Row],[Budget_COGS]],
(Table1[[#This Row],[Budget_COGS]]-Table1[[#This Row],[COGS]]) / ABS(Table1[[#This Row],[Budget_COGS]])
)
)</f>
        <v>-0.46666666666666667</v>
      </c>
      <c r="S3177" s="5" t="str">
        <f>IF(Table1[[#This Row],[COGS _Var]]&gt;=0, "Above Budget", "Below Budget")</f>
        <v>Above Budget</v>
      </c>
      <c r="T3177">
        <f>Table1[[#This Row],[Actual_Sales]]-Table1[[#This Row],[COGS]]</f>
        <v>59</v>
      </c>
      <c r="U3177">
        <v>60</v>
      </c>
      <c r="V3177">
        <f>Table1[[#This Row],[Gross_Margin]]-Table1[[#This Row],[Budget_Margin]]</f>
        <v>-1</v>
      </c>
      <c r="W3177" s="5">
        <f>IF(
Table1[[#This Row],[Budget_Margin]]=0,
"",
IF(
Table1[[#This Row],[Budget_Margin]]&gt;0,
(Table1[[#This Row],[Gross_Margin]]-Table1[[#This Row],[Budget_Margin]]) / Table1[[#This Row],[Budget_Margin]],
(Table1[[#This Row],[Gross_Margin]]-Table1[[#This Row],[Budget_Margin]]) / ABS(Table1[[#This Row],[Budget_Margin]])
)
)</f>
        <v>-1.6666666666666666E-2</v>
      </c>
      <c r="X3177" s="5" t="str">
        <f>IF(Table1[[#This Row],[Margin_Var]]&gt;=0, "Above Budget", "Below Budget")</f>
        <v>Below Budget</v>
      </c>
      <c r="Y3177" s="5">
        <f>IFERROR(Table1[[#This Row],[Gross_Margin]]/Table1[[#This Row],[Actual_Sales]],0)</f>
        <v>0.57281553398058249</v>
      </c>
      <c r="Z3177" s="5">
        <f>Table1[[#This Row],[Actual_Profit]]/Table1[[#This Row],[Actual_Sales]]</f>
        <v>0.1650485436893204</v>
      </c>
      <c r="AA3177">
        <v>42</v>
      </c>
      <c r="AB3177" s="5">
        <f>IFERROR(Table1[[#This Row],[Expenses]]/Table1[[#This Row],[Actual_Sales]],0)</f>
        <v>0.40776699029126212</v>
      </c>
      <c r="AC3177">
        <v>14</v>
      </c>
      <c r="AD3177">
        <v>258</v>
      </c>
      <c r="AE3177" s="5">
        <f>IFERROR(Table1[[#This Row],[Inventory]]/Table1[[#This Row],[Actual_Sales]],0)</f>
        <v>2.5048543689320391</v>
      </c>
    </row>
    <row r="3178" spans="1:31" x14ac:dyDescent="0.25">
      <c r="A3178">
        <v>1118</v>
      </c>
      <c r="B3178">
        <v>435</v>
      </c>
      <c r="C3178">
        <v>12</v>
      </c>
      <c r="D3178" s="2">
        <v>40360</v>
      </c>
      <c r="E3178">
        <v>103</v>
      </c>
      <c r="F3178">
        <v>70</v>
      </c>
      <c r="G3178">
        <f>Table1[[#This Row],[Actual_Sales]]-Table1[[#This Row],[Budget_Sales]]</f>
        <v>33</v>
      </c>
      <c r="H3178" s="5">
        <f>IF(
Table1[[#This Row],[Budget_Sales]]=0,
"",
IF(
Table1[[#This Row],[Budget_Sales]]&gt;0,
(Table1[[#This Row],[Actual_Sales]]-Table1[[#This Row],[Budget_Sales]])/Table1[[#This Row],[Budget_Sales]],
(Table1[[#This Row],[Actual_Sales]]-Table1[[#This Row],[Budget_Sales]])/ABS(Table1[[#This Row],[Budget_Sales]])
)
)</f>
        <v>0.47142857142857142</v>
      </c>
      <c r="I3178" s="5" t="str">
        <f>IF(Table1[[#This Row],[Sales_Var]]&gt;=0,"Above Budget","Below Budget")</f>
        <v>Above Budget</v>
      </c>
      <c r="J3178">
        <f>Table1[[#This Row],[Actual_Sales]]-(Table1[[#This Row],[COGS]]+Table1[[#This Row],[Expenses]])</f>
        <v>17</v>
      </c>
      <c r="K3178">
        <v>30</v>
      </c>
      <c r="L3178">
        <f>Table1[[#This Row],[Actual_Profit]]-Table1[[#This Row],[Budget_Profit]]</f>
        <v>-13</v>
      </c>
      <c r="M3178" s="5">
        <f>IF(
Table1[[#This Row],[Budget_Profit]]=0,
"",
IF(
Table1[[#This Row],[Budget_Profit]]&gt;0,
(Table1[[#This Row],[Actual_Profit]]-Table1[[#This Row],[Budget_Profit]])/Table1[[#This Row],[Budget_Profit]],
(Table1[[#This Row],[Actual_Profit]]-Table1[[#This Row],[Budget_Profit]])/ABS(Table1[[#This Row],[Budget_Profit]])
)
)</f>
        <v>-0.43333333333333335</v>
      </c>
      <c r="N3178" s="5" t="str">
        <f>IF(Table1[[#This Row],[Profit_Var]]&gt;=0, "Above Budget", "Below Budget")</f>
        <v>Below Budget</v>
      </c>
      <c r="O3178">
        <v>44</v>
      </c>
      <c r="P3178">
        <v>20</v>
      </c>
      <c r="Q3178">
        <f>Table1[[#This Row],[COGS]]-Table1[[#This Row],[Budget_COGS]]</f>
        <v>24</v>
      </c>
      <c r="R3178" s="5">
        <f>IF(
Table1[[#This Row],[Budget_COGS]]=0,
"",
IF(
Table1[[#This Row],[Budget_COGS]]&gt;0,
(Table1[[#This Row],[Budget_COGS]]-Table1[[#This Row],[COGS]]) / Table1[[#This Row],[Budget_COGS]],
(Table1[[#This Row],[Budget_COGS]]-Table1[[#This Row],[COGS]]) / ABS(Table1[[#This Row],[Budget_COGS]])
)
)</f>
        <v>-1.2</v>
      </c>
      <c r="S3178" s="5" t="str">
        <f>IF(Table1[[#This Row],[COGS _Var]]&gt;=0, "Above Budget", "Below Budget")</f>
        <v>Above Budget</v>
      </c>
      <c r="T3178">
        <f>Table1[[#This Row],[Actual_Sales]]-Table1[[#This Row],[COGS]]</f>
        <v>59</v>
      </c>
      <c r="U3178">
        <v>50</v>
      </c>
      <c r="V3178">
        <f>Table1[[#This Row],[Gross_Margin]]-Table1[[#This Row],[Budget_Margin]]</f>
        <v>9</v>
      </c>
      <c r="W3178" s="5">
        <f>IF(
Table1[[#This Row],[Budget_Margin]]=0,
"",
IF(
Table1[[#This Row],[Budget_Margin]]&gt;0,
(Table1[[#This Row],[Gross_Margin]]-Table1[[#This Row],[Budget_Margin]]) / Table1[[#This Row],[Budget_Margin]],
(Table1[[#This Row],[Gross_Margin]]-Table1[[#This Row],[Budget_Margin]]) / ABS(Table1[[#This Row],[Budget_Margin]])
)
)</f>
        <v>0.18</v>
      </c>
      <c r="X3178" s="5" t="str">
        <f>IF(Table1[[#This Row],[Margin_Var]]&gt;=0, "Above Budget", "Below Budget")</f>
        <v>Above Budget</v>
      </c>
      <c r="Y3178" s="5">
        <f>IFERROR(Table1[[#This Row],[Gross_Margin]]/Table1[[#This Row],[Actual_Sales]],0)</f>
        <v>0.57281553398058249</v>
      </c>
      <c r="Z3178" s="5">
        <f>Table1[[#This Row],[Actual_Profit]]/Table1[[#This Row],[Actual_Sales]]</f>
        <v>0.1650485436893204</v>
      </c>
      <c r="AA3178">
        <v>42</v>
      </c>
      <c r="AB3178" s="5">
        <f>IFERROR(Table1[[#This Row],[Expenses]]/Table1[[#This Row],[Actual_Sales]],0)</f>
        <v>0.40776699029126212</v>
      </c>
      <c r="AC3178">
        <v>14</v>
      </c>
      <c r="AD3178">
        <v>258</v>
      </c>
      <c r="AE3178" s="5">
        <f>IFERROR(Table1[[#This Row],[Inventory]]/Table1[[#This Row],[Actual_Sales]],0)</f>
        <v>2.5048543689320391</v>
      </c>
    </row>
    <row r="3179" spans="1:31" x14ac:dyDescent="0.25">
      <c r="A3179">
        <v>3747</v>
      </c>
      <c r="B3179">
        <v>339</v>
      </c>
      <c r="C3179">
        <v>9</v>
      </c>
      <c r="D3179" s="2">
        <v>40817</v>
      </c>
      <c r="E3179">
        <v>128</v>
      </c>
      <c r="F3179">
        <v>60</v>
      </c>
      <c r="G3179">
        <f>Table1[[#This Row],[Actual_Sales]]-Table1[[#This Row],[Budget_Sales]]</f>
        <v>68</v>
      </c>
      <c r="H3179" s="5">
        <f>IF(
Table1[[#This Row],[Budget_Sales]]=0,
"",
IF(
Table1[[#This Row],[Budget_Sales]]&gt;0,
(Table1[[#This Row],[Actual_Sales]]-Table1[[#This Row],[Budget_Sales]])/Table1[[#This Row],[Budget_Sales]],
(Table1[[#This Row],[Actual_Sales]]-Table1[[#This Row],[Budget_Sales]])/ABS(Table1[[#This Row],[Budget_Sales]])
)
)</f>
        <v>1.1333333333333333</v>
      </c>
      <c r="I3179" s="5" t="str">
        <f>IF(Table1[[#This Row],[Sales_Var]]&gt;=0,"Above Budget","Below Budget")</f>
        <v>Above Budget</v>
      </c>
      <c r="J3179">
        <f>Table1[[#This Row],[Actual_Sales]]-(Table1[[#This Row],[COGS]]+Table1[[#This Row],[Expenses]])</f>
        <v>21</v>
      </c>
      <c r="K3179">
        <v>20</v>
      </c>
      <c r="L3179">
        <f>Table1[[#This Row],[Actual_Profit]]-Table1[[#This Row],[Budget_Profit]]</f>
        <v>1</v>
      </c>
      <c r="M3179" s="5">
        <f>IF(
Table1[[#This Row],[Budget_Profit]]=0,
"",
IF(
Table1[[#This Row],[Budget_Profit]]&gt;0,
(Table1[[#This Row],[Actual_Profit]]-Table1[[#This Row],[Budget_Profit]])/Table1[[#This Row],[Budget_Profit]],
(Table1[[#This Row],[Actual_Profit]]-Table1[[#This Row],[Budget_Profit]])/ABS(Table1[[#This Row],[Budget_Profit]])
)
)</f>
        <v>0.05</v>
      </c>
      <c r="N3179" s="5" t="str">
        <f>IF(Table1[[#This Row],[Profit_Var]]&gt;=0, "Above Budget", "Below Budget")</f>
        <v>Above Budget</v>
      </c>
      <c r="O3179">
        <v>54</v>
      </c>
      <c r="P3179">
        <v>30</v>
      </c>
      <c r="Q3179">
        <f>Table1[[#This Row],[COGS]]-Table1[[#This Row],[Budget_COGS]]</f>
        <v>24</v>
      </c>
      <c r="R3179" s="5">
        <f>IF(
Table1[[#This Row],[Budget_COGS]]=0,
"",
IF(
Table1[[#This Row],[Budget_COGS]]&gt;0,
(Table1[[#This Row],[Budget_COGS]]-Table1[[#This Row],[COGS]]) / Table1[[#This Row],[Budget_COGS]],
(Table1[[#This Row],[Budget_COGS]]-Table1[[#This Row],[COGS]]) / ABS(Table1[[#This Row],[Budget_COGS]])
)
)</f>
        <v>-0.8</v>
      </c>
      <c r="S3179" s="5" t="str">
        <f>IF(Table1[[#This Row],[COGS _Var]]&gt;=0, "Above Budget", "Below Budget")</f>
        <v>Above Budget</v>
      </c>
      <c r="T3179">
        <f>Table1[[#This Row],[Actual_Sales]]-Table1[[#This Row],[COGS]]</f>
        <v>74</v>
      </c>
      <c r="U3179">
        <v>30</v>
      </c>
      <c r="V3179">
        <f>Table1[[#This Row],[Gross_Margin]]-Table1[[#This Row],[Budget_Margin]]</f>
        <v>44</v>
      </c>
      <c r="W3179" s="5">
        <f>IF(
Table1[[#This Row],[Budget_Margin]]=0,
"",
IF(
Table1[[#This Row],[Budget_Margin]]&gt;0,
(Table1[[#This Row],[Gross_Margin]]-Table1[[#This Row],[Budget_Margin]]) / Table1[[#This Row],[Budget_Margin]],
(Table1[[#This Row],[Gross_Margin]]-Table1[[#This Row],[Budget_Margin]]) / ABS(Table1[[#This Row],[Budget_Margin]])
)
)</f>
        <v>1.4666666666666666</v>
      </c>
      <c r="X3179" s="5" t="str">
        <f>IF(Table1[[#This Row],[Margin_Var]]&gt;=0, "Above Budget", "Below Budget")</f>
        <v>Above Budget</v>
      </c>
      <c r="Y3179" s="5">
        <f>IFERROR(Table1[[#This Row],[Gross_Margin]]/Table1[[#This Row],[Actual_Sales]],0)</f>
        <v>0.578125</v>
      </c>
      <c r="Z3179" s="5">
        <f>Table1[[#This Row],[Actual_Profit]]/Table1[[#This Row],[Actual_Sales]]</f>
        <v>0.1640625</v>
      </c>
      <c r="AA3179">
        <v>53</v>
      </c>
      <c r="AB3179" s="5">
        <f>IFERROR(Table1[[#This Row],[Expenses]]/Table1[[#This Row],[Actual_Sales]],0)</f>
        <v>0.4140625</v>
      </c>
      <c r="AC3179">
        <v>20</v>
      </c>
      <c r="AD3179">
        <v>404</v>
      </c>
      <c r="AE3179" s="5">
        <f>IFERROR(Table1[[#This Row],[Inventory]]/Table1[[#This Row],[Actual_Sales]],0)</f>
        <v>3.15625</v>
      </c>
    </row>
    <row r="3180" spans="1:31" x14ac:dyDescent="0.25">
      <c r="A3180">
        <v>3842</v>
      </c>
      <c r="B3180">
        <v>720</v>
      </c>
      <c r="C3180">
        <v>11</v>
      </c>
      <c r="D3180" s="2">
        <v>40817</v>
      </c>
      <c r="E3180">
        <v>128</v>
      </c>
      <c r="F3180">
        <v>80</v>
      </c>
      <c r="G3180">
        <f>Table1[[#This Row],[Actual_Sales]]-Table1[[#This Row],[Budget_Sales]]</f>
        <v>48</v>
      </c>
      <c r="H3180" s="5">
        <f>IF(
Table1[[#This Row],[Budget_Sales]]=0,
"",
IF(
Table1[[#This Row],[Budget_Sales]]&gt;0,
(Table1[[#This Row],[Actual_Sales]]-Table1[[#This Row],[Budget_Sales]])/Table1[[#This Row],[Budget_Sales]],
(Table1[[#This Row],[Actual_Sales]]-Table1[[#This Row],[Budget_Sales]])/ABS(Table1[[#This Row],[Budget_Sales]])
)
)</f>
        <v>0.6</v>
      </c>
      <c r="I3180" s="5" t="str">
        <f>IF(Table1[[#This Row],[Sales_Var]]&gt;=0,"Above Budget","Below Budget")</f>
        <v>Above Budget</v>
      </c>
      <c r="J3180">
        <f>Table1[[#This Row],[Actual_Sales]]-(Table1[[#This Row],[COGS]]+Table1[[#This Row],[Expenses]])</f>
        <v>21</v>
      </c>
      <c r="K3180">
        <v>30</v>
      </c>
      <c r="L3180">
        <f>Table1[[#This Row],[Actual_Profit]]-Table1[[#This Row],[Budget_Profit]]</f>
        <v>-9</v>
      </c>
      <c r="M3180" s="5">
        <f>IF(
Table1[[#This Row],[Budget_Profit]]=0,
"",
IF(
Table1[[#This Row],[Budget_Profit]]&gt;0,
(Table1[[#This Row],[Actual_Profit]]-Table1[[#This Row],[Budget_Profit]])/Table1[[#This Row],[Budget_Profit]],
(Table1[[#This Row],[Actual_Profit]]-Table1[[#This Row],[Budget_Profit]])/ABS(Table1[[#This Row],[Budget_Profit]])
)
)</f>
        <v>-0.3</v>
      </c>
      <c r="N3180" s="5" t="str">
        <f>IF(Table1[[#This Row],[Profit_Var]]&gt;=0, "Above Budget", "Below Budget")</f>
        <v>Below Budget</v>
      </c>
      <c r="O3180">
        <v>54</v>
      </c>
      <c r="P3180">
        <v>30</v>
      </c>
      <c r="Q3180">
        <f>Table1[[#This Row],[COGS]]-Table1[[#This Row],[Budget_COGS]]</f>
        <v>24</v>
      </c>
      <c r="R3180" s="5">
        <f>IF(
Table1[[#This Row],[Budget_COGS]]=0,
"",
IF(
Table1[[#This Row],[Budget_COGS]]&gt;0,
(Table1[[#This Row],[Budget_COGS]]-Table1[[#This Row],[COGS]]) / Table1[[#This Row],[Budget_COGS]],
(Table1[[#This Row],[Budget_COGS]]-Table1[[#This Row],[COGS]]) / ABS(Table1[[#This Row],[Budget_COGS]])
)
)</f>
        <v>-0.8</v>
      </c>
      <c r="S3180" s="5" t="str">
        <f>IF(Table1[[#This Row],[COGS _Var]]&gt;=0, "Above Budget", "Below Budget")</f>
        <v>Above Budget</v>
      </c>
      <c r="T3180">
        <f>Table1[[#This Row],[Actual_Sales]]-Table1[[#This Row],[COGS]]</f>
        <v>74</v>
      </c>
      <c r="U3180">
        <v>50</v>
      </c>
      <c r="V3180">
        <f>Table1[[#This Row],[Gross_Margin]]-Table1[[#This Row],[Budget_Margin]]</f>
        <v>24</v>
      </c>
      <c r="W3180" s="5">
        <f>IF(
Table1[[#This Row],[Budget_Margin]]=0,
"",
IF(
Table1[[#This Row],[Budget_Margin]]&gt;0,
(Table1[[#This Row],[Gross_Margin]]-Table1[[#This Row],[Budget_Margin]]) / Table1[[#This Row],[Budget_Margin]],
(Table1[[#This Row],[Gross_Margin]]-Table1[[#This Row],[Budget_Margin]]) / ABS(Table1[[#This Row],[Budget_Margin]])
)
)</f>
        <v>0.48</v>
      </c>
      <c r="X3180" s="5" t="str">
        <f>IF(Table1[[#This Row],[Margin_Var]]&gt;=0, "Above Budget", "Below Budget")</f>
        <v>Above Budget</v>
      </c>
      <c r="Y3180" s="5">
        <f>IFERROR(Table1[[#This Row],[Gross_Margin]]/Table1[[#This Row],[Actual_Sales]],0)</f>
        <v>0.578125</v>
      </c>
      <c r="Z3180" s="5">
        <f>Table1[[#This Row],[Actual_Profit]]/Table1[[#This Row],[Actual_Sales]]</f>
        <v>0.1640625</v>
      </c>
      <c r="AA3180">
        <v>53</v>
      </c>
      <c r="AB3180" s="5">
        <f>IFERROR(Table1[[#This Row],[Expenses]]/Table1[[#This Row],[Actual_Sales]],0)</f>
        <v>0.4140625</v>
      </c>
      <c r="AC3180">
        <v>20</v>
      </c>
      <c r="AD3180">
        <v>404</v>
      </c>
      <c r="AE3180" s="5">
        <f>IFERROR(Table1[[#This Row],[Inventory]]/Table1[[#This Row],[Actual_Sales]],0)</f>
        <v>3.15625</v>
      </c>
    </row>
    <row r="3181" spans="1:31" x14ac:dyDescent="0.25">
      <c r="A3181">
        <v>2488</v>
      </c>
      <c r="B3181">
        <v>262</v>
      </c>
      <c r="C3181">
        <v>1</v>
      </c>
      <c r="D3181" s="2">
        <v>40603</v>
      </c>
      <c r="E3181">
        <v>128</v>
      </c>
      <c r="F3181">
        <v>120</v>
      </c>
      <c r="G3181">
        <f>Table1[[#This Row],[Actual_Sales]]-Table1[[#This Row],[Budget_Sales]]</f>
        <v>8</v>
      </c>
      <c r="H3181" s="5">
        <f>IF(
Table1[[#This Row],[Budget_Sales]]=0,
"",
IF(
Table1[[#This Row],[Budget_Sales]]&gt;0,
(Table1[[#This Row],[Actual_Sales]]-Table1[[#This Row],[Budget_Sales]])/Table1[[#This Row],[Budget_Sales]],
(Table1[[#This Row],[Actual_Sales]]-Table1[[#This Row],[Budget_Sales]])/ABS(Table1[[#This Row],[Budget_Sales]])
)
)</f>
        <v>6.6666666666666666E-2</v>
      </c>
      <c r="I3181" s="5" t="str">
        <f>IF(Table1[[#This Row],[Sales_Var]]&gt;=0,"Above Budget","Below Budget")</f>
        <v>Above Budget</v>
      </c>
      <c r="J3181">
        <f>Table1[[#This Row],[Actual_Sales]]-(Table1[[#This Row],[COGS]]+Table1[[#This Row],[Expenses]])</f>
        <v>21</v>
      </c>
      <c r="K3181">
        <v>30</v>
      </c>
      <c r="L3181">
        <f>Table1[[#This Row],[Actual_Profit]]-Table1[[#This Row],[Budget_Profit]]</f>
        <v>-9</v>
      </c>
      <c r="M3181" s="5">
        <f>IF(
Table1[[#This Row],[Budget_Profit]]=0,
"",
IF(
Table1[[#This Row],[Budget_Profit]]&gt;0,
(Table1[[#This Row],[Actual_Profit]]-Table1[[#This Row],[Budget_Profit]])/Table1[[#This Row],[Budget_Profit]],
(Table1[[#This Row],[Actual_Profit]]-Table1[[#This Row],[Budget_Profit]])/ABS(Table1[[#This Row],[Budget_Profit]])
)
)</f>
        <v>-0.3</v>
      </c>
      <c r="N3181" s="5" t="str">
        <f>IF(Table1[[#This Row],[Profit_Var]]&gt;=0, "Above Budget", "Below Budget")</f>
        <v>Below Budget</v>
      </c>
      <c r="O3181">
        <v>54</v>
      </c>
      <c r="P3181">
        <v>50</v>
      </c>
      <c r="Q3181">
        <f>Table1[[#This Row],[COGS]]-Table1[[#This Row],[Budget_COGS]]</f>
        <v>4</v>
      </c>
      <c r="R3181" s="5">
        <f>IF(
Table1[[#This Row],[Budget_COGS]]=0,
"",
IF(
Table1[[#This Row],[Budget_COGS]]&gt;0,
(Table1[[#This Row],[Budget_COGS]]-Table1[[#This Row],[COGS]]) / Table1[[#This Row],[Budget_COGS]],
(Table1[[#This Row],[Budget_COGS]]-Table1[[#This Row],[COGS]]) / ABS(Table1[[#This Row],[Budget_COGS]])
)
)</f>
        <v>-0.08</v>
      </c>
      <c r="S3181" s="5" t="str">
        <f>IF(Table1[[#This Row],[COGS _Var]]&gt;=0, "Above Budget", "Below Budget")</f>
        <v>Above Budget</v>
      </c>
      <c r="T3181">
        <f>Table1[[#This Row],[Actual_Sales]]-Table1[[#This Row],[COGS]]</f>
        <v>74</v>
      </c>
      <c r="U3181">
        <v>70</v>
      </c>
      <c r="V3181">
        <f>Table1[[#This Row],[Gross_Margin]]-Table1[[#This Row],[Budget_Margin]]</f>
        <v>4</v>
      </c>
      <c r="W3181" s="5">
        <f>IF(
Table1[[#This Row],[Budget_Margin]]=0,
"",
IF(
Table1[[#This Row],[Budget_Margin]]&gt;0,
(Table1[[#This Row],[Gross_Margin]]-Table1[[#This Row],[Budget_Margin]]) / Table1[[#This Row],[Budget_Margin]],
(Table1[[#This Row],[Gross_Margin]]-Table1[[#This Row],[Budget_Margin]]) / ABS(Table1[[#This Row],[Budget_Margin]])
)
)</f>
        <v>5.7142857142857141E-2</v>
      </c>
      <c r="X3181" s="5" t="str">
        <f>IF(Table1[[#This Row],[Margin_Var]]&gt;=0, "Above Budget", "Below Budget")</f>
        <v>Above Budget</v>
      </c>
      <c r="Y3181" s="5">
        <f>IFERROR(Table1[[#This Row],[Gross_Margin]]/Table1[[#This Row],[Actual_Sales]],0)</f>
        <v>0.578125</v>
      </c>
      <c r="Z3181" s="5">
        <f>Table1[[#This Row],[Actual_Profit]]/Table1[[#This Row],[Actual_Sales]]</f>
        <v>0.1640625</v>
      </c>
      <c r="AA3181">
        <v>53</v>
      </c>
      <c r="AB3181" s="5">
        <f>IFERROR(Table1[[#This Row],[Expenses]]/Table1[[#This Row],[Actual_Sales]],0)</f>
        <v>0.4140625</v>
      </c>
      <c r="AC3181">
        <v>20</v>
      </c>
      <c r="AD3181">
        <v>301</v>
      </c>
      <c r="AE3181" s="5">
        <f>IFERROR(Table1[[#This Row],[Inventory]]/Table1[[#This Row],[Actual_Sales]],0)</f>
        <v>2.3515625</v>
      </c>
    </row>
    <row r="3182" spans="1:31" x14ac:dyDescent="0.25">
      <c r="A3182">
        <v>2637</v>
      </c>
      <c r="B3182">
        <v>918</v>
      </c>
      <c r="C3182">
        <v>8</v>
      </c>
      <c r="D3182" s="2">
        <v>40603</v>
      </c>
      <c r="E3182">
        <v>128</v>
      </c>
      <c r="F3182">
        <v>110</v>
      </c>
      <c r="G3182">
        <f>Table1[[#This Row],[Actual_Sales]]-Table1[[#This Row],[Budget_Sales]]</f>
        <v>18</v>
      </c>
      <c r="H3182" s="5">
        <f>IF(
Table1[[#This Row],[Budget_Sales]]=0,
"",
IF(
Table1[[#This Row],[Budget_Sales]]&gt;0,
(Table1[[#This Row],[Actual_Sales]]-Table1[[#This Row],[Budget_Sales]])/Table1[[#This Row],[Budget_Sales]],
(Table1[[#This Row],[Actual_Sales]]-Table1[[#This Row],[Budget_Sales]])/ABS(Table1[[#This Row],[Budget_Sales]])
)
)</f>
        <v>0.16363636363636364</v>
      </c>
      <c r="I3182" s="5" t="str">
        <f>IF(Table1[[#This Row],[Sales_Var]]&gt;=0,"Above Budget","Below Budget")</f>
        <v>Above Budget</v>
      </c>
      <c r="J3182">
        <f>Table1[[#This Row],[Actual_Sales]]-(Table1[[#This Row],[COGS]]+Table1[[#This Row],[Expenses]])</f>
        <v>21</v>
      </c>
      <c r="K3182">
        <v>20</v>
      </c>
      <c r="L3182">
        <f>Table1[[#This Row],[Actual_Profit]]-Table1[[#This Row],[Budget_Profit]]</f>
        <v>1</v>
      </c>
      <c r="M3182" s="5">
        <f>IF(
Table1[[#This Row],[Budget_Profit]]=0,
"",
IF(
Table1[[#This Row],[Budget_Profit]]&gt;0,
(Table1[[#This Row],[Actual_Profit]]-Table1[[#This Row],[Budget_Profit]])/Table1[[#This Row],[Budget_Profit]],
(Table1[[#This Row],[Actual_Profit]]-Table1[[#This Row],[Budget_Profit]])/ABS(Table1[[#This Row],[Budget_Profit]])
)
)</f>
        <v>0.05</v>
      </c>
      <c r="N3182" s="5" t="str">
        <f>IF(Table1[[#This Row],[Profit_Var]]&gt;=0, "Above Budget", "Below Budget")</f>
        <v>Above Budget</v>
      </c>
      <c r="O3182">
        <v>54</v>
      </c>
      <c r="P3182">
        <v>50</v>
      </c>
      <c r="Q3182">
        <f>Table1[[#This Row],[COGS]]-Table1[[#This Row],[Budget_COGS]]</f>
        <v>4</v>
      </c>
      <c r="R3182" s="5">
        <f>IF(
Table1[[#This Row],[Budget_COGS]]=0,
"",
IF(
Table1[[#This Row],[Budget_COGS]]&gt;0,
(Table1[[#This Row],[Budget_COGS]]-Table1[[#This Row],[COGS]]) / Table1[[#This Row],[Budget_COGS]],
(Table1[[#This Row],[Budget_COGS]]-Table1[[#This Row],[COGS]]) / ABS(Table1[[#This Row],[Budget_COGS]])
)
)</f>
        <v>-0.08</v>
      </c>
      <c r="S3182" s="5" t="str">
        <f>IF(Table1[[#This Row],[COGS _Var]]&gt;=0, "Above Budget", "Below Budget")</f>
        <v>Above Budget</v>
      </c>
      <c r="T3182">
        <f>Table1[[#This Row],[Actual_Sales]]-Table1[[#This Row],[COGS]]</f>
        <v>74</v>
      </c>
      <c r="U3182">
        <v>60</v>
      </c>
      <c r="V3182">
        <f>Table1[[#This Row],[Gross_Margin]]-Table1[[#This Row],[Budget_Margin]]</f>
        <v>14</v>
      </c>
      <c r="W3182" s="5">
        <f>IF(
Table1[[#This Row],[Budget_Margin]]=0,
"",
IF(
Table1[[#This Row],[Budget_Margin]]&gt;0,
(Table1[[#This Row],[Gross_Margin]]-Table1[[#This Row],[Budget_Margin]]) / Table1[[#This Row],[Budget_Margin]],
(Table1[[#This Row],[Gross_Margin]]-Table1[[#This Row],[Budget_Margin]]) / ABS(Table1[[#This Row],[Budget_Margin]])
)
)</f>
        <v>0.23333333333333334</v>
      </c>
      <c r="X3182" s="5" t="str">
        <f>IF(Table1[[#This Row],[Margin_Var]]&gt;=0, "Above Budget", "Below Budget")</f>
        <v>Above Budget</v>
      </c>
      <c r="Y3182" s="5">
        <f>IFERROR(Table1[[#This Row],[Gross_Margin]]/Table1[[#This Row],[Actual_Sales]],0)</f>
        <v>0.578125</v>
      </c>
      <c r="Z3182" s="5">
        <f>Table1[[#This Row],[Actual_Profit]]/Table1[[#This Row],[Actual_Sales]]</f>
        <v>0.1640625</v>
      </c>
      <c r="AA3182">
        <v>53</v>
      </c>
      <c r="AB3182" s="5">
        <f>IFERROR(Table1[[#This Row],[Expenses]]/Table1[[#This Row],[Actual_Sales]],0)</f>
        <v>0.4140625</v>
      </c>
      <c r="AC3182">
        <v>20</v>
      </c>
      <c r="AD3182">
        <v>301</v>
      </c>
      <c r="AE3182" s="5">
        <f>IFERROR(Table1[[#This Row],[Inventory]]/Table1[[#This Row],[Actual_Sales]],0)</f>
        <v>2.3515625</v>
      </c>
    </row>
    <row r="3183" spans="1:31" x14ac:dyDescent="0.25">
      <c r="A3183">
        <v>4135</v>
      </c>
      <c r="B3183">
        <v>435</v>
      </c>
      <c r="C3183">
        <v>10</v>
      </c>
      <c r="D3183" s="2">
        <v>40878</v>
      </c>
      <c r="E3183">
        <v>171</v>
      </c>
      <c r="F3183">
        <v>140</v>
      </c>
      <c r="G3183">
        <f>Table1[[#This Row],[Actual_Sales]]-Table1[[#This Row],[Budget_Sales]]</f>
        <v>31</v>
      </c>
      <c r="H3183" s="5">
        <f>IF(
Table1[[#This Row],[Budget_Sales]]=0,
"",
IF(
Table1[[#This Row],[Budget_Sales]]&gt;0,
(Table1[[#This Row],[Actual_Sales]]-Table1[[#This Row],[Budget_Sales]])/Table1[[#This Row],[Budget_Sales]],
(Table1[[#This Row],[Actual_Sales]]-Table1[[#This Row],[Budget_Sales]])/ABS(Table1[[#This Row],[Budget_Sales]])
)
)</f>
        <v>0.22142857142857142</v>
      </c>
      <c r="I3183" s="5" t="str">
        <f>IF(Table1[[#This Row],[Sales_Var]]&gt;=0,"Above Budget","Below Budget")</f>
        <v>Above Budget</v>
      </c>
      <c r="J3183">
        <f>Table1[[#This Row],[Actual_Sales]]-(Table1[[#This Row],[COGS]]+Table1[[#This Row],[Expenses]])</f>
        <v>28</v>
      </c>
      <c r="K3183">
        <v>20</v>
      </c>
      <c r="L3183">
        <f>Table1[[#This Row],[Actual_Profit]]-Table1[[#This Row],[Budget_Profit]]</f>
        <v>8</v>
      </c>
      <c r="M3183" s="5">
        <f>IF(
Table1[[#This Row],[Budget_Profit]]=0,
"",
IF(
Table1[[#This Row],[Budget_Profit]]&gt;0,
(Table1[[#This Row],[Actual_Profit]]-Table1[[#This Row],[Budget_Profit]])/Table1[[#This Row],[Budget_Profit]],
(Table1[[#This Row],[Actual_Profit]]-Table1[[#This Row],[Budget_Profit]])/ABS(Table1[[#This Row],[Budget_Profit]])
)
)</f>
        <v>0.4</v>
      </c>
      <c r="N3183" s="5" t="str">
        <f>IF(Table1[[#This Row],[Profit_Var]]&gt;=0, "Above Budget", "Below Budget")</f>
        <v>Above Budget</v>
      </c>
      <c r="O3183">
        <v>92</v>
      </c>
      <c r="P3183">
        <v>80</v>
      </c>
      <c r="Q3183">
        <f>Table1[[#This Row],[COGS]]-Table1[[#This Row],[Budget_COGS]]</f>
        <v>12</v>
      </c>
      <c r="R3183" s="5">
        <f>IF(
Table1[[#This Row],[Budget_COGS]]=0,
"",
IF(
Table1[[#This Row],[Budget_COGS]]&gt;0,
(Table1[[#This Row],[Budget_COGS]]-Table1[[#This Row],[COGS]]) / Table1[[#This Row],[Budget_COGS]],
(Table1[[#This Row],[Budget_COGS]]-Table1[[#This Row],[COGS]]) / ABS(Table1[[#This Row],[Budget_COGS]])
)
)</f>
        <v>-0.15</v>
      </c>
      <c r="S3183" s="5" t="str">
        <f>IF(Table1[[#This Row],[COGS _Var]]&gt;=0, "Above Budget", "Below Budget")</f>
        <v>Above Budget</v>
      </c>
      <c r="T3183">
        <f>Table1[[#This Row],[Actual_Sales]]-Table1[[#This Row],[COGS]]</f>
        <v>79</v>
      </c>
      <c r="U3183">
        <v>60</v>
      </c>
      <c r="V3183">
        <f>Table1[[#This Row],[Gross_Margin]]-Table1[[#This Row],[Budget_Margin]]</f>
        <v>19</v>
      </c>
      <c r="W3183" s="5">
        <f>IF(
Table1[[#This Row],[Budget_Margin]]=0,
"",
IF(
Table1[[#This Row],[Budget_Margin]]&gt;0,
(Table1[[#This Row],[Gross_Margin]]-Table1[[#This Row],[Budget_Margin]]) / Table1[[#This Row],[Budget_Margin]],
(Table1[[#This Row],[Gross_Margin]]-Table1[[#This Row],[Budget_Margin]]) / ABS(Table1[[#This Row],[Budget_Margin]])
)
)</f>
        <v>0.31666666666666665</v>
      </c>
      <c r="X3183" s="5" t="str">
        <f>IF(Table1[[#This Row],[Margin_Var]]&gt;=0, "Above Budget", "Below Budget")</f>
        <v>Above Budget</v>
      </c>
      <c r="Y3183" s="5">
        <f>IFERROR(Table1[[#This Row],[Gross_Margin]]/Table1[[#This Row],[Actual_Sales]],0)</f>
        <v>0.46198830409356723</v>
      </c>
      <c r="Z3183" s="5">
        <f>Table1[[#This Row],[Actual_Profit]]/Table1[[#This Row],[Actual_Sales]]</f>
        <v>0.16374269005847952</v>
      </c>
      <c r="AA3183">
        <v>51</v>
      </c>
      <c r="AB3183" s="5">
        <f>IFERROR(Table1[[#This Row],[Expenses]]/Table1[[#This Row],[Actual_Sales]],0)</f>
        <v>0.2982456140350877</v>
      </c>
      <c r="AC3183">
        <v>28</v>
      </c>
      <c r="AD3183">
        <v>1898</v>
      </c>
      <c r="AE3183" s="5">
        <f>IFERROR(Table1[[#This Row],[Inventory]]/Table1[[#This Row],[Actual_Sales]],0)</f>
        <v>11.099415204678362</v>
      </c>
    </row>
    <row r="3184" spans="1:31" x14ac:dyDescent="0.25">
      <c r="A3184">
        <v>1241</v>
      </c>
      <c r="B3184">
        <v>203</v>
      </c>
      <c r="C3184">
        <v>6</v>
      </c>
      <c r="D3184" s="2">
        <v>40391</v>
      </c>
      <c r="E3184">
        <v>98</v>
      </c>
      <c r="F3184">
        <v>90</v>
      </c>
      <c r="G3184">
        <f>Table1[[#This Row],[Actual_Sales]]-Table1[[#This Row],[Budget_Sales]]</f>
        <v>8</v>
      </c>
      <c r="H3184" s="5">
        <f>IF(
Table1[[#This Row],[Budget_Sales]]=0,
"",
IF(
Table1[[#This Row],[Budget_Sales]]&gt;0,
(Table1[[#This Row],[Actual_Sales]]-Table1[[#This Row],[Budget_Sales]])/Table1[[#This Row],[Budget_Sales]],
(Table1[[#This Row],[Actual_Sales]]-Table1[[#This Row],[Budget_Sales]])/ABS(Table1[[#This Row],[Budget_Sales]])
)
)</f>
        <v>8.8888888888888892E-2</v>
      </c>
      <c r="I3184" s="5" t="str">
        <f>IF(Table1[[#This Row],[Sales_Var]]&gt;=0,"Above Budget","Below Budget")</f>
        <v>Above Budget</v>
      </c>
      <c r="J3184">
        <f>Table1[[#This Row],[Actual_Sales]]-(Table1[[#This Row],[COGS]]+Table1[[#This Row],[Expenses]])</f>
        <v>16</v>
      </c>
      <c r="K3184">
        <v>20</v>
      </c>
      <c r="L3184">
        <f>Table1[[#This Row],[Actual_Profit]]-Table1[[#This Row],[Budget_Profit]]</f>
        <v>-4</v>
      </c>
      <c r="M3184" s="5">
        <f>IF(
Table1[[#This Row],[Budget_Profit]]=0,
"",
IF(
Table1[[#This Row],[Budget_Profit]]&gt;0,
(Table1[[#This Row],[Actual_Profit]]-Table1[[#This Row],[Budget_Profit]])/Table1[[#This Row],[Budget_Profit]],
(Table1[[#This Row],[Actual_Profit]]-Table1[[#This Row],[Budget_Profit]])/ABS(Table1[[#This Row],[Budget_Profit]])
)
)</f>
        <v>-0.2</v>
      </c>
      <c r="N3184" s="5" t="str">
        <f>IF(Table1[[#This Row],[Profit_Var]]&gt;=0, "Above Budget", "Below Budget")</f>
        <v>Below Budget</v>
      </c>
      <c r="O3184">
        <v>42</v>
      </c>
      <c r="P3184">
        <v>40</v>
      </c>
      <c r="Q3184">
        <f>Table1[[#This Row],[COGS]]-Table1[[#This Row],[Budget_COGS]]</f>
        <v>2</v>
      </c>
      <c r="R3184" s="5">
        <f>IF(
Table1[[#This Row],[Budget_COGS]]=0,
"",
IF(
Table1[[#This Row],[Budget_COGS]]&gt;0,
(Table1[[#This Row],[Budget_COGS]]-Table1[[#This Row],[COGS]]) / Table1[[#This Row],[Budget_COGS]],
(Table1[[#This Row],[Budget_COGS]]-Table1[[#This Row],[COGS]]) / ABS(Table1[[#This Row],[Budget_COGS]])
)
)</f>
        <v>-0.05</v>
      </c>
      <c r="S3184" s="5" t="str">
        <f>IF(Table1[[#This Row],[COGS _Var]]&gt;=0, "Above Budget", "Below Budget")</f>
        <v>Above Budget</v>
      </c>
      <c r="T3184">
        <f>Table1[[#This Row],[Actual_Sales]]-Table1[[#This Row],[COGS]]</f>
        <v>56</v>
      </c>
      <c r="U3184">
        <v>50</v>
      </c>
      <c r="V3184">
        <f>Table1[[#This Row],[Gross_Margin]]-Table1[[#This Row],[Budget_Margin]]</f>
        <v>6</v>
      </c>
      <c r="W3184" s="5">
        <f>IF(
Table1[[#This Row],[Budget_Margin]]=0,
"",
IF(
Table1[[#This Row],[Budget_Margin]]&gt;0,
(Table1[[#This Row],[Gross_Margin]]-Table1[[#This Row],[Budget_Margin]]) / Table1[[#This Row],[Budget_Margin]],
(Table1[[#This Row],[Gross_Margin]]-Table1[[#This Row],[Budget_Margin]]) / ABS(Table1[[#This Row],[Budget_Margin]])
)
)</f>
        <v>0.12</v>
      </c>
      <c r="X3184" s="5" t="str">
        <f>IF(Table1[[#This Row],[Margin_Var]]&gt;=0, "Above Budget", "Below Budget")</f>
        <v>Above Budget</v>
      </c>
      <c r="Y3184" s="5">
        <f>IFERROR(Table1[[#This Row],[Gross_Margin]]/Table1[[#This Row],[Actual_Sales]],0)</f>
        <v>0.5714285714285714</v>
      </c>
      <c r="Z3184" s="5">
        <f>Table1[[#This Row],[Actual_Profit]]/Table1[[#This Row],[Actual_Sales]]</f>
        <v>0.16326530612244897</v>
      </c>
      <c r="AA3184">
        <v>40</v>
      </c>
      <c r="AB3184" s="5">
        <f>IFERROR(Table1[[#This Row],[Expenses]]/Table1[[#This Row],[Actual_Sales]],0)</f>
        <v>0.40816326530612246</v>
      </c>
      <c r="AC3184">
        <v>13</v>
      </c>
      <c r="AD3184">
        <v>384</v>
      </c>
      <c r="AE3184" s="5">
        <f>IFERROR(Table1[[#This Row],[Inventory]]/Table1[[#This Row],[Actual_Sales]],0)</f>
        <v>3.9183673469387754</v>
      </c>
    </row>
    <row r="3185" spans="1:31" x14ac:dyDescent="0.25">
      <c r="A3185">
        <v>3899</v>
      </c>
      <c r="B3185">
        <v>206</v>
      </c>
      <c r="C3185">
        <v>5</v>
      </c>
      <c r="D3185" s="2">
        <v>40848</v>
      </c>
      <c r="E3185">
        <v>129</v>
      </c>
      <c r="F3185">
        <v>110</v>
      </c>
      <c r="G3185">
        <f>Table1[[#This Row],[Actual_Sales]]-Table1[[#This Row],[Budget_Sales]]</f>
        <v>19</v>
      </c>
      <c r="H3185" s="5">
        <f>IF(
Table1[[#This Row],[Budget_Sales]]=0,
"",
IF(
Table1[[#This Row],[Budget_Sales]]&gt;0,
(Table1[[#This Row],[Actual_Sales]]-Table1[[#This Row],[Budget_Sales]])/Table1[[#This Row],[Budget_Sales]],
(Table1[[#This Row],[Actual_Sales]]-Table1[[#This Row],[Budget_Sales]])/ABS(Table1[[#This Row],[Budget_Sales]])
)
)</f>
        <v>0.17272727272727273</v>
      </c>
      <c r="I3185" s="5" t="str">
        <f>IF(Table1[[#This Row],[Sales_Var]]&gt;=0,"Above Budget","Below Budget")</f>
        <v>Above Budget</v>
      </c>
      <c r="J3185">
        <f>Table1[[#This Row],[Actual_Sales]]-(Table1[[#This Row],[COGS]]+Table1[[#This Row],[Expenses]])</f>
        <v>21</v>
      </c>
      <c r="K3185">
        <v>20</v>
      </c>
      <c r="L3185">
        <f>Table1[[#This Row],[Actual_Profit]]-Table1[[#This Row],[Budget_Profit]]</f>
        <v>1</v>
      </c>
      <c r="M3185" s="5">
        <f>IF(
Table1[[#This Row],[Budget_Profit]]=0,
"",
IF(
Table1[[#This Row],[Budget_Profit]]&gt;0,
(Table1[[#This Row],[Actual_Profit]]-Table1[[#This Row],[Budget_Profit]])/Table1[[#This Row],[Budget_Profit]],
(Table1[[#This Row],[Actual_Profit]]-Table1[[#This Row],[Budget_Profit]])/ABS(Table1[[#This Row],[Budget_Profit]])
)
)</f>
        <v>0.05</v>
      </c>
      <c r="N3185" s="5" t="str">
        <f>IF(Table1[[#This Row],[Profit_Var]]&gt;=0, "Above Budget", "Below Budget")</f>
        <v>Above Budget</v>
      </c>
      <c r="O3185">
        <v>54</v>
      </c>
      <c r="P3185">
        <v>50</v>
      </c>
      <c r="Q3185">
        <f>Table1[[#This Row],[COGS]]-Table1[[#This Row],[Budget_COGS]]</f>
        <v>4</v>
      </c>
      <c r="R3185" s="5">
        <f>IF(
Table1[[#This Row],[Budget_COGS]]=0,
"",
IF(
Table1[[#This Row],[Budget_COGS]]&gt;0,
(Table1[[#This Row],[Budget_COGS]]-Table1[[#This Row],[COGS]]) / Table1[[#This Row],[Budget_COGS]],
(Table1[[#This Row],[Budget_COGS]]-Table1[[#This Row],[COGS]]) / ABS(Table1[[#This Row],[Budget_COGS]])
)
)</f>
        <v>-0.08</v>
      </c>
      <c r="S3185" s="5" t="str">
        <f>IF(Table1[[#This Row],[COGS _Var]]&gt;=0, "Above Budget", "Below Budget")</f>
        <v>Above Budget</v>
      </c>
      <c r="T3185">
        <f>Table1[[#This Row],[Actual_Sales]]-Table1[[#This Row],[COGS]]</f>
        <v>75</v>
      </c>
      <c r="U3185">
        <v>60</v>
      </c>
      <c r="V3185">
        <f>Table1[[#This Row],[Gross_Margin]]-Table1[[#This Row],[Budget_Margin]]</f>
        <v>15</v>
      </c>
      <c r="W3185" s="5">
        <f>IF(
Table1[[#This Row],[Budget_Margin]]=0,
"",
IF(
Table1[[#This Row],[Budget_Margin]]&gt;0,
(Table1[[#This Row],[Gross_Margin]]-Table1[[#This Row],[Budget_Margin]]) / Table1[[#This Row],[Budget_Margin]],
(Table1[[#This Row],[Gross_Margin]]-Table1[[#This Row],[Budget_Margin]]) / ABS(Table1[[#This Row],[Budget_Margin]])
)
)</f>
        <v>0.25</v>
      </c>
      <c r="X3185" s="5" t="str">
        <f>IF(Table1[[#This Row],[Margin_Var]]&gt;=0, "Above Budget", "Below Budget")</f>
        <v>Above Budget</v>
      </c>
      <c r="Y3185" s="5">
        <f>IFERROR(Table1[[#This Row],[Gross_Margin]]/Table1[[#This Row],[Actual_Sales]],0)</f>
        <v>0.58139534883720934</v>
      </c>
      <c r="Z3185" s="5">
        <f>Table1[[#This Row],[Actual_Profit]]/Table1[[#This Row],[Actual_Sales]]</f>
        <v>0.16279069767441862</v>
      </c>
      <c r="AA3185">
        <v>54</v>
      </c>
      <c r="AB3185" s="5">
        <f>IFERROR(Table1[[#This Row],[Expenses]]/Table1[[#This Row],[Actual_Sales]],0)</f>
        <v>0.41860465116279072</v>
      </c>
      <c r="AC3185">
        <v>20</v>
      </c>
      <c r="AD3185">
        <v>391</v>
      </c>
      <c r="AE3185" s="5">
        <f>IFERROR(Table1[[#This Row],[Inventory]]/Table1[[#This Row],[Actual_Sales]],0)</f>
        <v>3.0310077519379846</v>
      </c>
    </row>
    <row r="3186" spans="1:31" x14ac:dyDescent="0.25">
      <c r="A3186">
        <v>3982</v>
      </c>
      <c r="B3186">
        <v>580</v>
      </c>
      <c r="C3186">
        <v>8</v>
      </c>
      <c r="D3186" s="2">
        <v>40848</v>
      </c>
      <c r="E3186">
        <v>129</v>
      </c>
      <c r="F3186">
        <v>110</v>
      </c>
      <c r="G3186">
        <f>Table1[[#This Row],[Actual_Sales]]-Table1[[#This Row],[Budget_Sales]]</f>
        <v>19</v>
      </c>
      <c r="H3186" s="5">
        <f>IF(
Table1[[#This Row],[Budget_Sales]]=0,
"",
IF(
Table1[[#This Row],[Budget_Sales]]&gt;0,
(Table1[[#This Row],[Actual_Sales]]-Table1[[#This Row],[Budget_Sales]])/Table1[[#This Row],[Budget_Sales]],
(Table1[[#This Row],[Actual_Sales]]-Table1[[#This Row],[Budget_Sales]])/ABS(Table1[[#This Row],[Budget_Sales]])
)
)</f>
        <v>0.17272727272727273</v>
      </c>
      <c r="I3186" s="5" t="str">
        <f>IF(Table1[[#This Row],[Sales_Var]]&gt;=0,"Above Budget","Below Budget")</f>
        <v>Above Budget</v>
      </c>
      <c r="J3186">
        <f>Table1[[#This Row],[Actual_Sales]]-(Table1[[#This Row],[COGS]]+Table1[[#This Row],[Expenses]])</f>
        <v>21</v>
      </c>
      <c r="K3186">
        <v>20</v>
      </c>
      <c r="L3186">
        <f>Table1[[#This Row],[Actual_Profit]]-Table1[[#This Row],[Budget_Profit]]</f>
        <v>1</v>
      </c>
      <c r="M3186" s="5">
        <f>IF(
Table1[[#This Row],[Budget_Profit]]=0,
"",
IF(
Table1[[#This Row],[Budget_Profit]]&gt;0,
(Table1[[#This Row],[Actual_Profit]]-Table1[[#This Row],[Budget_Profit]])/Table1[[#This Row],[Budget_Profit]],
(Table1[[#This Row],[Actual_Profit]]-Table1[[#This Row],[Budget_Profit]])/ABS(Table1[[#This Row],[Budget_Profit]])
)
)</f>
        <v>0.05</v>
      </c>
      <c r="N3186" s="5" t="str">
        <f>IF(Table1[[#This Row],[Profit_Var]]&gt;=0, "Above Budget", "Below Budget")</f>
        <v>Above Budget</v>
      </c>
      <c r="O3186">
        <v>54</v>
      </c>
      <c r="P3186">
        <v>50</v>
      </c>
      <c r="Q3186">
        <f>Table1[[#This Row],[COGS]]-Table1[[#This Row],[Budget_COGS]]</f>
        <v>4</v>
      </c>
      <c r="R3186" s="5">
        <f>IF(
Table1[[#This Row],[Budget_COGS]]=0,
"",
IF(
Table1[[#This Row],[Budget_COGS]]&gt;0,
(Table1[[#This Row],[Budget_COGS]]-Table1[[#This Row],[COGS]]) / Table1[[#This Row],[Budget_COGS]],
(Table1[[#This Row],[Budget_COGS]]-Table1[[#This Row],[COGS]]) / ABS(Table1[[#This Row],[Budget_COGS]])
)
)</f>
        <v>-0.08</v>
      </c>
      <c r="S3186" s="5" t="str">
        <f>IF(Table1[[#This Row],[COGS _Var]]&gt;=0, "Above Budget", "Below Budget")</f>
        <v>Above Budget</v>
      </c>
      <c r="T3186">
        <f>Table1[[#This Row],[Actual_Sales]]-Table1[[#This Row],[COGS]]</f>
        <v>75</v>
      </c>
      <c r="U3186">
        <v>60</v>
      </c>
      <c r="V3186">
        <f>Table1[[#This Row],[Gross_Margin]]-Table1[[#This Row],[Budget_Margin]]</f>
        <v>15</v>
      </c>
      <c r="W3186" s="5">
        <f>IF(
Table1[[#This Row],[Budget_Margin]]=0,
"",
IF(
Table1[[#This Row],[Budget_Margin]]&gt;0,
(Table1[[#This Row],[Gross_Margin]]-Table1[[#This Row],[Budget_Margin]]) / Table1[[#This Row],[Budget_Margin]],
(Table1[[#This Row],[Gross_Margin]]-Table1[[#This Row],[Budget_Margin]]) / ABS(Table1[[#This Row],[Budget_Margin]])
)
)</f>
        <v>0.25</v>
      </c>
      <c r="X3186" s="5" t="str">
        <f>IF(Table1[[#This Row],[Margin_Var]]&gt;=0, "Above Budget", "Below Budget")</f>
        <v>Above Budget</v>
      </c>
      <c r="Y3186" s="5">
        <f>IFERROR(Table1[[#This Row],[Gross_Margin]]/Table1[[#This Row],[Actual_Sales]],0)</f>
        <v>0.58139534883720934</v>
      </c>
      <c r="Z3186" s="5">
        <f>Table1[[#This Row],[Actual_Profit]]/Table1[[#This Row],[Actual_Sales]]</f>
        <v>0.16279069767441862</v>
      </c>
      <c r="AA3186">
        <v>54</v>
      </c>
      <c r="AB3186" s="5">
        <f>IFERROR(Table1[[#This Row],[Expenses]]/Table1[[#This Row],[Actual_Sales]],0)</f>
        <v>0.41860465116279072</v>
      </c>
      <c r="AC3186">
        <v>20</v>
      </c>
      <c r="AD3186">
        <v>391</v>
      </c>
      <c r="AE3186" s="5">
        <f>IFERROR(Table1[[#This Row],[Inventory]]/Table1[[#This Row],[Actual_Sales]],0)</f>
        <v>3.0310077519379846</v>
      </c>
    </row>
    <row r="3187" spans="1:31" x14ac:dyDescent="0.25">
      <c r="A3187">
        <v>3974</v>
      </c>
      <c r="B3187">
        <v>561</v>
      </c>
      <c r="C3187">
        <v>9</v>
      </c>
      <c r="D3187" s="2">
        <v>40848</v>
      </c>
      <c r="E3187">
        <v>129</v>
      </c>
      <c r="F3187">
        <v>80</v>
      </c>
      <c r="G3187">
        <f>Table1[[#This Row],[Actual_Sales]]-Table1[[#This Row],[Budget_Sales]]</f>
        <v>49</v>
      </c>
      <c r="H3187" s="5">
        <f>IF(
Table1[[#This Row],[Budget_Sales]]=0,
"",
IF(
Table1[[#This Row],[Budget_Sales]]&gt;0,
(Table1[[#This Row],[Actual_Sales]]-Table1[[#This Row],[Budget_Sales]])/Table1[[#This Row],[Budget_Sales]],
(Table1[[#This Row],[Actual_Sales]]-Table1[[#This Row],[Budget_Sales]])/ABS(Table1[[#This Row],[Budget_Sales]])
)
)</f>
        <v>0.61250000000000004</v>
      </c>
      <c r="I3187" s="5" t="str">
        <f>IF(Table1[[#This Row],[Sales_Var]]&gt;=0,"Above Budget","Below Budget")</f>
        <v>Above Budget</v>
      </c>
      <c r="J3187">
        <f>Table1[[#This Row],[Actual_Sales]]-(Table1[[#This Row],[COGS]]+Table1[[#This Row],[Expenses]])</f>
        <v>21</v>
      </c>
      <c r="K3187">
        <v>10</v>
      </c>
      <c r="L3187">
        <f>Table1[[#This Row],[Actual_Profit]]-Table1[[#This Row],[Budget_Profit]]</f>
        <v>11</v>
      </c>
      <c r="M3187" s="5">
        <f>IF(
Table1[[#This Row],[Budget_Profit]]=0,
"",
IF(
Table1[[#This Row],[Budget_Profit]]&gt;0,
(Table1[[#This Row],[Actual_Profit]]-Table1[[#This Row],[Budget_Profit]])/Table1[[#This Row],[Budget_Profit]],
(Table1[[#This Row],[Actual_Profit]]-Table1[[#This Row],[Budget_Profit]])/ABS(Table1[[#This Row],[Budget_Profit]])
)
)</f>
        <v>1.1000000000000001</v>
      </c>
      <c r="N3187" s="5" t="str">
        <f>IF(Table1[[#This Row],[Profit_Var]]&gt;=0, "Above Budget", "Below Budget")</f>
        <v>Above Budget</v>
      </c>
      <c r="O3187">
        <v>54</v>
      </c>
      <c r="P3187">
        <v>40</v>
      </c>
      <c r="Q3187">
        <f>Table1[[#This Row],[COGS]]-Table1[[#This Row],[Budget_COGS]]</f>
        <v>14</v>
      </c>
      <c r="R3187" s="5">
        <f>IF(
Table1[[#This Row],[Budget_COGS]]=0,
"",
IF(
Table1[[#This Row],[Budget_COGS]]&gt;0,
(Table1[[#This Row],[Budget_COGS]]-Table1[[#This Row],[COGS]]) / Table1[[#This Row],[Budget_COGS]],
(Table1[[#This Row],[Budget_COGS]]-Table1[[#This Row],[COGS]]) / ABS(Table1[[#This Row],[Budget_COGS]])
)
)</f>
        <v>-0.35</v>
      </c>
      <c r="S3187" s="5" t="str">
        <f>IF(Table1[[#This Row],[COGS _Var]]&gt;=0, "Above Budget", "Below Budget")</f>
        <v>Above Budget</v>
      </c>
      <c r="T3187">
        <f>Table1[[#This Row],[Actual_Sales]]-Table1[[#This Row],[COGS]]</f>
        <v>75</v>
      </c>
      <c r="U3187">
        <v>40</v>
      </c>
      <c r="V3187">
        <f>Table1[[#This Row],[Gross_Margin]]-Table1[[#This Row],[Budget_Margin]]</f>
        <v>35</v>
      </c>
      <c r="W3187" s="5">
        <f>IF(
Table1[[#This Row],[Budget_Margin]]=0,
"",
IF(
Table1[[#This Row],[Budget_Margin]]&gt;0,
(Table1[[#This Row],[Gross_Margin]]-Table1[[#This Row],[Budget_Margin]]) / Table1[[#This Row],[Budget_Margin]],
(Table1[[#This Row],[Gross_Margin]]-Table1[[#This Row],[Budget_Margin]]) / ABS(Table1[[#This Row],[Budget_Margin]])
)
)</f>
        <v>0.875</v>
      </c>
      <c r="X3187" s="5" t="str">
        <f>IF(Table1[[#This Row],[Margin_Var]]&gt;=0, "Above Budget", "Below Budget")</f>
        <v>Above Budget</v>
      </c>
      <c r="Y3187" s="5">
        <f>IFERROR(Table1[[#This Row],[Gross_Margin]]/Table1[[#This Row],[Actual_Sales]],0)</f>
        <v>0.58139534883720934</v>
      </c>
      <c r="Z3187" s="5">
        <f>Table1[[#This Row],[Actual_Profit]]/Table1[[#This Row],[Actual_Sales]]</f>
        <v>0.16279069767441862</v>
      </c>
      <c r="AA3187">
        <v>54</v>
      </c>
      <c r="AB3187" s="5">
        <f>IFERROR(Table1[[#This Row],[Expenses]]/Table1[[#This Row],[Actual_Sales]],0)</f>
        <v>0.41860465116279072</v>
      </c>
      <c r="AC3187">
        <v>20</v>
      </c>
      <c r="AD3187">
        <v>391</v>
      </c>
      <c r="AE3187" s="5">
        <f>IFERROR(Table1[[#This Row],[Inventory]]/Table1[[#This Row],[Actual_Sales]],0)</f>
        <v>3.0310077519379846</v>
      </c>
    </row>
    <row r="3188" spans="1:31" x14ac:dyDescent="0.25">
      <c r="A3188">
        <v>2828</v>
      </c>
      <c r="B3188">
        <v>971</v>
      </c>
      <c r="C3188">
        <v>4</v>
      </c>
      <c r="D3188" s="2">
        <v>40634</v>
      </c>
      <c r="E3188">
        <v>129</v>
      </c>
      <c r="F3188">
        <v>110</v>
      </c>
      <c r="G3188">
        <f>Table1[[#This Row],[Actual_Sales]]-Table1[[#This Row],[Budget_Sales]]</f>
        <v>19</v>
      </c>
      <c r="H3188" s="5">
        <f>IF(
Table1[[#This Row],[Budget_Sales]]=0,
"",
IF(
Table1[[#This Row],[Budget_Sales]]&gt;0,
(Table1[[#This Row],[Actual_Sales]]-Table1[[#This Row],[Budget_Sales]])/Table1[[#This Row],[Budget_Sales]],
(Table1[[#This Row],[Actual_Sales]]-Table1[[#This Row],[Budget_Sales]])/ABS(Table1[[#This Row],[Budget_Sales]])
)
)</f>
        <v>0.17272727272727273</v>
      </c>
      <c r="I3188" s="5" t="str">
        <f>IF(Table1[[#This Row],[Sales_Var]]&gt;=0,"Above Budget","Below Budget")</f>
        <v>Above Budget</v>
      </c>
      <c r="J3188">
        <f>Table1[[#This Row],[Actual_Sales]]-(Table1[[#This Row],[COGS]]+Table1[[#This Row],[Expenses]])</f>
        <v>21</v>
      </c>
      <c r="K3188">
        <v>20</v>
      </c>
      <c r="L3188">
        <f>Table1[[#This Row],[Actual_Profit]]-Table1[[#This Row],[Budget_Profit]]</f>
        <v>1</v>
      </c>
      <c r="M3188" s="5">
        <f>IF(
Table1[[#This Row],[Budget_Profit]]=0,
"",
IF(
Table1[[#This Row],[Budget_Profit]]&gt;0,
(Table1[[#This Row],[Actual_Profit]]-Table1[[#This Row],[Budget_Profit]])/Table1[[#This Row],[Budget_Profit]],
(Table1[[#This Row],[Actual_Profit]]-Table1[[#This Row],[Budget_Profit]])/ABS(Table1[[#This Row],[Budget_Profit]])
)
)</f>
        <v>0.05</v>
      </c>
      <c r="N3188" s="5" t="str">
        <f>IF(Table1[[#This Row],[Profit_Var]]&gt;=0, "Above Budget", "Below Budget")</f>
        <v>Above Budget</v>
      </c>
      <c r="O3188">
        <v>54</v>
      </c>
      <c r="P3188">
        <v>50</v>
      </c>
      <c r="Q3188">
        <f>Table1[[#This Row],[COGS]]-Table1[[#This Row],[Budget_COGS]]</f>
        <v>4</v>
      </c>
      <c r="R3188" s="5">
        <f>IF(
Table1[[#This Row],[Budget_COGS]]=0,
"",
IF(
Table1[[#This Row],[Budget_COGS]]&gt;0,
(Table1[[#This Row],[Budget_COGS]]-Table1[[#This Row],[COGS]]) / Table1[[#This Row],[Budget_COGS]],
(Table1[[#This Row],[Budget_COGS]]-Table1[[#This Row],[COGS]]) / ABS(Table1[[#This Row],[Budget_COGS]])
)
)</f>
        <v>-0.08</v>
      </c>
      <c r="S3188" s="5" t="str">
        <f>IF(Table1[[#This Row],[COGS _Var]]&gt;=0, "Above Budget", "Below Budget")</f>
        <v>Above Budget</v>
      </c>
      <c r="T3188">
        <f>Table1[[#This Row],[Actual_Sales]]-Table1[[#This Row],[COGS]]</f>
        <v>75</v>
      </c>
      <c r="U3188">
        <v>60</v>
      </c>
      <c r="V3188">
        <f>Table1[[#This Row],[Gross_Margin]]-Table1[[#This Row],[Budget_Margin]]</f>
        <v>15</v>
      </c>
      <c r="W3188" s="5">
        <f>IF(
Table1[[#This Row],[Budget_Margin]]=0,
"",
IF(
Table1[[#This Row],[Budget_Margin]]&gt;0,
(Table1[[#This Row],[Gross_Margin]]-Table1[[#This Row],[Budget_Margin]]) / Table1[[#This Row],[Budget_Margin]],
(Table1[[#This Row],[Gross_Margin]]-Table1[[#This Row],[Budget_Margin]]) / ABS(Table1[[#This Row],[Budget_Margin]])
)
)</f>
        <v>0.25</v>
      </c>
      <c r="X3188" s="5" t="str">
        <f>IF(Table1[[#This Row],[Margin_Var]]&gt;=0, "Above Budget", "Below Budget")</f>
        <v>Above Budget</v>
      </c>
      <c r="Y3188" s="5">
        <f>IFERROR(Table1[[#This Row],[Gross_Margin]]/Table1[[#This Row],[Actual_Sales]],0)</f>
        <v>0.58139534883720934</v>
      </c>
      <c r="Z3188" s="5">
        <f>Table1[[#This Row],[Actual_Profit]]/Table1[[#This Row],[Actual_Sales]]</f>
        <v>0.16279069767441862</v>
      </c>
      <c r="AA3188">
        <v>54</v>
      </c>
      <c r="AB3188" s="5">
        <f>IFERROR(Table1[[#This Row],[Expenses]]/Table1[[#This Row],[Actual_Sales]],0)</f>
        <v>0.41860465116279072</v>
      </c>
      <c r="AC3188">
        <v>20</v>
      </c>
      <c r="AD3188">
        <v>337</v>
      </c>
      <c r="AE3188" s="5">
        <f>IFERROR(Table1[[#This Row],[Inventory]]/Table1[[#This Row],[Actual_Sales]],0)</f>
        <v>2.612403100775194</v>
      </c>
    </row>
    <row r="3189" spans="1:31" x14ac:dyDescent="0.25">
      <c r="A3189">
        <v>2710</v>
      </c>
      <c r="B3189">
        <v>419</v>
      </c>
      <c r="C3189">
        <v>6</v>
      </c>
      <c r="D3189" s="2">
        <v>40634</v>
      </c>
      <c r="E3189">
        <v>129</v>
      </c>
      <c r="F3189">
        <v>140</v>
      </c>
      <c r="G3189">
        <f>Table1[[#This Row],[Actual_Sales]]-Table1[[#This Row],[Budget_Sales]]</f>
        <v>-11</v>
      </c>
      <c r="H3189" s="5">
        <f>IF(
Table1[[#This Row],[Budget_Sales]]=0,
"",
IF(
Table1[[#This Row],[Budget_Sales]]&gt;0,
(Table1[[#This Row],[Actual_Sales]]-Table1[[#This Row],[Budget_Sales]])/Table1[[#This Row],[Budget_Sales]],
(Table1[[#This Row],[Actual_Sales]]-Table1[[#This Row],[Budget_Sales]])/ABS(Table1[[#This Row],[Budget_Sales]])
)
)</f>
        <v>-7.857142857142857E-2</v>
      </c>
      <c r="I3189" s="5" t="str">
        <f>IF(Table1[[#This Row],[Sales_Var]]&gt;=0,"Above Budget","Below Budget")</f>
        <v>Below Budget</v>
      </c>
      <c r="J3189">
        <f>Table1[[#This Row],[Actual_Sales]]-(Table1[[#This Row],[COGS]]+Table1[[#This Row],[Expenses]])</f>
        <v>21</v>
      </c>
      <c r="K3189">
        <v>30</v>
      </c>
      <c r="L3189">
        <f>Table1[[#This Row],[Actual_Profit]]-Table1[[#This Row],[Budget_Profit]]</f>
        <v>-9</v>
      </c>
      <c r="M3189" s="5">
        <f>IF(
Table1[[#This Row],[Budget_Profit]]=0,
"",
IF(
Table1[[#This Row],[Budget_Profit]]&gt;0,
(Table1[[#This Row],[Actual_Profit]]-Table1[[#This Row],[Budget_Profit]])/Table1[[#This Row],[Budget_Profit]],
(Table1[[#This Row],[Actual_Profit]]-Table1[[#This Row],[Budget_Profit]])/ABS(Table1[[#This Row],[Budget_Profit]])
)
)</f>
        <v>-0.3</v>
      </c>
      <c r="N3189" s="5" t="str">
        <f>IF(Table1[[#This Row],[Profit_Var]]&gt;=0, "Above Budget", "Below Budget")</f>
        <v>Below Budget</v>
      </c>
      <c r="O3189">
        <v>54</v>
      </c>
      <c r="P3189">
        <v>60</v>
      </c>
      <c r="Q3189">
        <f>Table1[[#This Row],[COGS]]-Table1[[#This Row],[Budget_COGS]]</f>
        <v>-6</v>
      </c>
      <c r="R3189" s="5">
        <f>IF(
Table1[[#This Row],[Budget_COGS]]=0,
"",
IF(
Table1[[#This Row],[Budget_COGS]]&gt;0,
(Table1[[#This Row],[Budget_COGS]]-Table1[[#This Row],[COGS]]) / Table1[[#This Row],[Budget_COGS]],
(Table1[[#This Row],[Budget_COGS]]-Table1[[#This Row],[COGS]]) / ABS(Table1[[#This Row],[Budget_COGS]])
)
)</f>
        <v>0.1</v>
      </c>
      <c r="S3189" s="5" t="str">
        <f>IF(Table1[[#This Row],[COGS _Var]]&gt;=0, "Above Budget", "Below Budget")</f>
        <v>Below Budget</v>
      </c>
      <c r="T3189">
        <f>Table1[[#This Row],[Actual_Sales]]-Table1[[#This Row],[COGS]]</f>
        <v>75</v>
      </c>
      <c r="U3189">
        <v>80</v>
      </c>
      <c r="V3189">
        <f>Table1[[#This Row],[Gross_Margin]]-Table1[[#This Row],[Budget_Margin]]</f>
        <v>-5</v>
      </c>
      <c r="W3189" s="5">
        <f>IF(
Table1[[#This Row],[Budget_Margin]]=0,
"",
IF(
Table1[[#This Row],[Budget_Margin]]&gt;0,
(Table1[[#This Row],[Gross_Margin]]-Table1[[#This Row],[Budget_Margin]]) / Table1[[#This Row],[Budget_Margin]],
(Table1[[#This Row],[Gross_Margin]]-Table1[[#This Row],[Budget_Margin]]) / ABS(Table1[[#This Row],[Budget_Margin]])
)
)</f>
        <v>-6.25E-2</v>
      </c>
      <c r="X3189" s="5" t="str">
        <f>IF(Table1[[#This Row],[Margin_Var]]&gt;=0, "Above Budget", "Below Budget")</f>
        <v>Below Budget</v>
      </c>
      <c r="Y3189" s="5">
        <f>IFERROR(Table1[[#This Row],[Gross_Margin]]/Table1[[#This Row],[Actual_Sales]],0)</f>
        <v>0.58139534883720934</v>
      </c>
      <c r="Z3189" s="5">
        <f>Table1[[#This Row],[Actual_Profit]]/Table1[[#This Row],[Actual_Sales]]</f>
        <v>0.16279069767441862</v>
      </c>
      <c r="AA3189">
        <v>54</v>
      </c>
      <c r="AB3189" s="5">
        <f>IFERROR(Table1[[#This Row],[Expenses]]/Table1[[#This Row],[Actual_Sales]],0)</f>
        <v>0.41860465116279072</v>
      </c>
      <c r="AC3189">
        <v>20</v>
      </c>
      <c r="AD3189">
        <v>337</v>
      </c>
      <c r="AE3189" s="5">
        <f>IFERROR(Table1[[#This Row],[Inventory]]/Table1[[#This Row],[Actual_Sales]],0)</f>
        <v>2.612403100775194</v>
      </c>
    </row>
    <row r="3190" spans="1:31" x14ac:dyDescent="0.25">
      <c r="A3190">
        <v>2790</v>
      </c>
      <c r="B3190">
        <v>774</v>
      </c>
      <c r="C3190">
        <v>9</v>
      </c>
      <c r="D3190" s="2">
        <v>40634</v>
      </c>
      <c r="E3190">
        <v>129</v>
      </c>
      <c r="F3190">
        <v>90</v>
      </c>
      <c r="G3190">
        <f>Table1[[#This Row],[Actual_Sales]]-Table1[[#This Row],[Budget_Sales]]</f>
        <v>39</v>
      </c>
      <c r="H3190" s="5">
        <f>IF(
Table1[[#This Row],[Budget_Sales]]=0,
"",
IF(
Table1[[#This Row],[Budget_Sales]]&gt;0,
(Table1[[#This Row],[Actual_Sales]]-Table1[[#This Row],[Budget_Sales]])/Table1[[#This Row],[Budget_Sales]],
(Table1[[#This Row],[Actual_Sales]]-Table1[[#This Row],[Budget_Sales]])/ABS(Table1[[#This Row],[Budget_Sales]])
)
)</f>
        <v>0.43333333333333335</v>
      </c>
      <c r="I3190" s="5" t="str">
        <f>IF(Table1[[#This Row],[Sales_Var]]&gt;=0,"Above Budget","Below Budget")</f>
        <v>Above Budget</v>
      </c>
      <c r="J3190">
        <f>Table1[[#This Row],[Actual_Sales]]-(Table1[[#This Row],[COGS]]+Table1[[#This Row],[Expenses]])</f>
        <v>21</v>
      </c>
      <c r="K3190">
        <v>20</v>
      </c>
      <c r="L3190">
        <f>Table1[[#This Row],[Actual_Profit]]-Table1[[#This Row],[Budget_Profit]]</f>
        <v>1</v>
      </c>
      <c r="M3190" s="5">
        <f>IF(
Table1[[#This Row],[Budget_Profit]]=0,
"",
IF(
Table1[[#This Row],[Budget_Profit]]&gt;0,
(Table1[[#This Row],[Actual_Profit]]-Table1[[#This Row],[Budget_Profit]])/Table1[[#This Row],[Budget_Profit]],
(Table1[[#This Row],[Actual_Profit]]-Table1[[#This Row],[Budget_Profit]])/ABS(Table1[[#This Row],[Budget_Profit]])
)
)</f>
        <v>0.05</v>
      </c>
      <c r="N3190" s="5" t="str">
        <f>IF(Table1[[#This Row],[Profit_Var]]&gt;=0, "Above Budget", "Below Budget")</f>
        <v>Above Budget</v>
      </c>
      <c r="O3190">
        <v>54</v>
      </c>
      <c r="P3190">
        <v>40</v>
      </c>
      <c r="Q3190">
        <f>Table1[[#This Row],[COGS]]-Table1[[#This Row],[Budget_COGS]]</f>
        <v>14</v>
      </c>
      <c r="R3190" s="5">
        <f>IF(
Table1[[#This Row],[Budget_COGS]]=0,
"",
IF(
Table1[[#This Row],[Budget_COGS]]&gt;0,
(Table1[[#This Row],[Budget_COGS]]-Table1[[#This Row],[COGS]]) / Table1[[#This Row],[Budget_COGS]],
(Table1[[#This Row],[Budget_COGS]]-Table1[[#This Row],[COGS]]) / ABS(Table1[[#This Row],[Budget_COGS]])
)
)</f>
        <v>-0.35</v>
      </c>
      <c r="S3190" s="5" t="str">
        <f>IF(Table1[[#This Row],[COGS _Var]]&gt;=0, "Above Budget", "Below Budget")</f>
        <v>Above Budget</v>
      </c>
      <c r="T3190">
        <f>Table1[[#This Row],[Actual_Sales]]-Table1[[#This Row],[COGS]]</f>
        <v>75</v>
      </c>
      <c r="U3190">
        <v>50</v>
      </c>
      <c r="V3190">
        <f>Table1[[#This Row],[Gross_Margin]]-Table1[[#This Row],[Budget_Margin]]</f>
        <v>25</v>
      </c>
      <c r="W3190" s="5">
        <f>IF(
Table1[[#This Row],[Budget_Margin]]=0,
"",
IF(
Table1[[#This Row],[Budget_Margin]]&gt;0,
(Table1[[#This Row],[Gross_Margin]]-Table1[[#This Row],[Budget_Margin]]) / Table1[[#This Row],[Budget_Margin]],
(Table1[[#This Row],[Gross_Margin]]-Table1[[#This Row],[Budget_Margin]]) / ABS(Table1[[#This Row],[Budget_Margin]])
)
)</f>
        <v>0.5</v>
      </c>
      <c r="X3190" s="5" t="str">
        <f>IF(Table1[[#This Row],[Margin_Var]]&gt;=0, "Above Budget", "Below Budget")</f>
        <v>Above Budget</v>
      </c>
      <c r="Y3190" s="5">
        <f>IFERROR(Table1[[#This Row],[Gross_Margin]]/Table1[[#This Row],[Actual_Sales]],0)</f>
        <v>0.58139534883720934</v>
      </c>
      <c r="Z3190" s="5">
        <f>Table1[[#This Row],[Actual_Profit]]/Table1[[#This Row],[Actual_Sales]]</f>
        <v>0.16279069767441862</v>
      </c>
      <c r="AA3190">
        <v>54</v>
      </c>
      <c r="AB3190" s="5">
        <f>IFERROR(Table1[[#This Row],[Expenses]]/Table1[[#This Row],[Actual_Sales]],0)</f>
        <v>0.41860465116279072</v>
      </c>
      <c r="AC3190">
        <v>20</v>
      </c>
      <c r="AD3190">
        <v>337</v>
      </c>
      <c r="AE3190" s="5">
        <f>IFERROR(Table1[[#This Row],[Inventory]]/Table1[[#This Row],[Actual_Sales]],0)</f>
        <v>2.612403100775194</v>
      </c>
    </row>
    <row r="3191" spans="1:31" x14ac:dyDescent="0.25">
      <c r="A3191">
        <v>2781</v>
      </c>
      <c r="B3191">
        <v>720</v>
      </c>
      <c r="C3191">
        <v>11</v>
      </c>
      <c r="D3191" s="2">
        <v>40634</v>
      </c>
      <c r="E3191">
        <v>129</v>
      </c>
      <c r="F3191">
        <v>100</v>
      </c>
      <c r="G3191">
        <f>Table1[[#This Row],[Actual_Sales]]-Table1[[#This Row],[Budget_Sales]]</f>
        <v>29</v>
      </c>
      <c r="H3191" s="5">
        <f>IF(
Table1[[#This Row],[Budget_Sales]]=0,
"",
IF(
Table1[[#This Row],[Budget_Sales]]&gt;0,
(Table1[[#This Row],[Actual_Sales]]-Table1[[#This Row],[Budget_Sales]])/Table1[[#This Row],[Budget_Sales]],
(Table1[[#This Row],[Actual_Sales]]-Table1[[#This Row],[Budget_Sales]])/ABS(Table1[[#This Row],[Budget_Sales]])
)
)</f>
        <v>0.28999999999999998</v>
      </c>
      <c r="I3191" s="5" t="str">
        <f>IF(Table1[[#This Row],[Sales_Var]]&gt;=0,"Above Budget","Below Budget")</f>
        <v>Above Budget</v>
      </c>
      <c r="J3191">
        <f>Table1[[#This Row],[Actual_Sales]]-(Table1[[#This Row],[COGS]]+Table1[[#This Row],[Expenses]])</f>
        <v>21</v>
      </c>
      <c r="K3191">
        <v>20</v>
      </c>
      <c r="L3191">
        <f>Table1[[#This Row],[Actual_Profit]]-Table1[[#This Row],[Budget_Profit]]</f>
        <v>1</v>
      </c>
      <c r="M3191" s="5">
        <f>IF(
Table1[[#This Row],[Budget_Profit]]=0,
"",
IF(
Table1[[#This Row],[Budget_Profit]]&gt;0,
(Table1[[#This Row],[Actual_Profit]]-Table1[[#This Row],[Budget_Profit]])/Table1[[#This Row],[Budget_Profit]],
(Table1[[#This Row],[Actual_Profit]]-Table1[[#This Row],[Budget_Profit]])/ABS(Table1[[#This Row],[Budget_Profit]])
)
)</f>
        <v>0.05</v>
      </c>
      <c r="N3191" s="5" t="str">
        <f>IF(Table1[[#This Row],[Profit_Var]]&gt;=0, "Above Budget", "Below Budget")</f>
        <v>Above Budget</v>
      </c>
      <c r="O3191">
        <v>54</v>
      </c>
      <c r="P3191">
        <v>40</v>
      </c>
      <c r="Q3191">
        <f>Table1[[#This Row],[COGS]]-Table1[[#This Row],[Budget_COGS]]</f>
        <v>14</v>
      </c>
      <c r="R3191" s="5">
        <f>IF(
Table1[[#This Row],[Budget_COGS]]=0,
"",
IF(
Table1[[#This Row],[Budget_COGS]]&gt;0,
(Table1[[#This Row],[Budget_COGS]]-Table1[[#This Row],[COGS]]) / Table1[[#This Row],[Budget_COGS]],
(Table1[[#This Row],[Budget_COGS]]-Table1[[#This Row],[COGS]]) / ABS(Table1[[#This Row],[Budget_COGS]])
)
)</f>
        <v>-0.35</v>
      </c>
      <c r="S3191" s="5" t="str">
        <f>IF(Table1[[#This Row],[COGS _Var]]&gt;=0, "Above Budget", "Below Budget")</f>
        <v>Above Budget</v>
      </c>
      <c r="T3191">
        <f>Table1[[#This Row],[Actual_Sales]]-Table1[[#This Row],[COGS]]</f>
        <v>75</v>
      </c>
      <c r="U3191">
        <v>60</v>
      </c>
      <c r="V3191">
        <f>Table1[[#This Row],[Gross_Margin]]-Table1[[#This Row],[Budget_Margin]]</f>
        <v>15</v>
      </c>
      <c r="W3191" s="5">
        <f>IF(
Table1[[#This Row],[Budget_Margin]]=0,
"",
IF(
Table1[[#This Row],[Budget_Margin]]&gt;0,
(Table1[[#This Row],[Gross_Margin]]-Table1[[#This Row],[Budget_Margin]]) / Table1[[#This Row],[Budget_Margin]],
(Table1[[#This Row],[Gross_Margin]]-Table1[[#This Row],[Budget_Margin]]) / ABS(Table1[[#This Row],[Budget_Margin]])
)
)</f>
        <v>0.25</v>
      </c>
      <c r="X3191" s="5" t="str">
        <f>IF(Table1[[#This Row],[Margin_Var]]&gt;=0, "Above Budget", "Below Budget")</f>
        <v>Above Budget</v>
      </c>
      <c r="Y3191" s="5">
        <f>IFERROR(Table1[[#This Row],[Gross_Margin]]/Table1[[#This Row],[Actual_Sales]],0)</f>
        <v>0.58139534883720934</v>
      </c>
      <c r="Z3191" s="5">
        <f>Table1[[#This Row],[Actual_Profit]]/Table1[[#This Row],[Actual_Sales]]</f>
        <v>0.16279069767441862</v>
      </c>
      <c r="AA3191">
        <v>54</v>
      </c>
      <c r="AB3191" s="5">
        <f>IFERROR(Table1[[#This Row],[Expenses]]/Table1[[#This Row],[Actual_Sales]],0)</f>
        <v>0.41860465116279072</v>
      </c>
      <c r="AC3191">
        <v>20</v>
      </c>
      <c r="AD3191">
        <v>337</v>
      </c>
      <c r="AE3191" s="5">
        <f>IFERROR(Table1[[#This Row],[Inventory]]/Table1[[#This Row],[Actual_Sales]],0)</f>
        <v>2.612403100775194</v>
      </c>
    </row>
    <row r="3192" spans="1:31" x14ac:dyDescent="0.25">
      <c r="A3192">
        <v>4144</v>
      </c>
      <c r="B3192">
        <v>505</v>
      </c>
      <c r="C3192">
        <v>9</v>
      </c>
      <c r="D3192" s="2">
        <v>40878</v>
      </c>
      <c r="E3192">
        <v>74</v>
      </c>
      <c r="F3192">
        <v>60</v>
      </c>
      <c r="G3192">
        <f>Table1[[#This Row],[Actual_Sales]]-Table1[[#This Row],[Budget_Sales]]</f>
        <v>14</v>
      </c>
      <c r="H3192" s="5">
        <f>IF(
Table1[[#This Row],[Budget_Sales]]=0,
"",
IF(
Table1[[#This Row],[Budget_Sales]]&gt;0,
(Table1[[#This Row],[Actual_Sales]]-Table1[[#This Row],[Budget_Sales]])/Table1[[#This Row],[Budget_Sales]],
(Table1[[#This Row],[Actual_Sales]]-Table1[[#This Row],[Budget_Sales]])/ABS(Table1[[#This Row],[Budget_Sales]])
)
)</f>
        <v>0.23333333333333334</v>
      </c>
      <c r="I3192" s="5" t="str">
        <f>IF(Table1[[#This Row],[Sales_Var]]&gt;=0,"Above Budget","Below Budget")</f>
        <v>Above Budget</v>
      </c>
      <c r="J3192">
        <f>Table1[[#This Row],[Actual_Sales]]-(Table1[[#This Row],[COGS]]+Table1[[#This Row],[Expenses]])</f>
        <v>12</v>
      </c>
      <c r="K3192">
        <v>20</v>
      </c>
      <c r="L3192">
        <f>Table1[[#This Row],[Actual_Profit]]-Table1[[#This Row],[Budget_Profit]]</f>
        <v>-8</v>
      </c>
      <c r="M3192" s="5">
        <f>IF(
Table1[[#This Row],[Budget_Profit]]=0,
"",
IF(
Table1[[#This Row],[Budget_Profit]]&gt;0,
(Table1[[#This Row],[Actual_Profit]]-Table1[[#This Row],[Budget_Profit]])/Table1[[#This Row],[Budget_Profit]],
(Table1[[#This Row],[Actual_Profit]]-Table1[[#This Row],[Budget_Profit]])/ABS(Table1[[#This Row],[Budget_Profit]])
)
)</f>
        <v>-0.4</v>
      </c>
      <c r="N3192" s="5" t="str">
        <f>IF(Table1[[#This Row],[Profit_Var]]&gt;=0, "Above Budget", "Below Budget")</f>
        <v>Below Budget</v>
      </c>
      <c r="O3192">
        <v>31</v>
      </c>
      <c r="P3192">
        <v>20</v>
      </c>
      <c r="Q3192">
        <f>Table1[[#This Row],[COGS]]-Table1[[#This Row],[Budget_COGS]]</f>
        <v>11</v>
      </c>
      <c r="R3192" s="5">
        <f>IF(
Table1[[#This Row],[Budget_COGS]]=0,
"",
IF(
Table1[[#This Row],[Budget_COGS]]&gt;0,
(Table1[[#This Row],[Budget_COGS]]-Table1[[#This Row],[COGS]]) / Table1[[#This Row],[Budget_COGS]],
(Table1[[#This Row],[Budget_COGS]]-Table1[[#This Row],[COGS]]) / ABS(Table1[[#This Row],[Budget_COGS]])
)
)</f>
        <v>-0.55000000000000004</v>
      </c>
      <c r="S3192" s="5" t="str">
        <f>IF(Table1[[#This Row],[COGS _Var]]&gt;=0, "Above Budget", "Below Budget")</f>
        <v>Above Budget</v>
      </c>
      <c r="T3192">
        <f>Table1[[#This Row],[Actual_Sales]]-Table1[[#This Row],[COGS]]</f>
        <v>43</v>
      </c>
      <c r="U3192">
        <v>40</v>
      </c>
      <c r="V3192">
        <f>Table1[[#This Row],[Gross_Margin]]-Table1[[#This Row],[Budget_Margin]]</f>
        <v>3</v>
      </c>
      <c r="W3192" s="5">
        <f>IF(
Table1[[#This Row],[Budget_Margin]]=0,
"",
IF(
Table1[[#This Row],[Budget_Margin]]&gt;0,
(Table1[[#This Row],[Gross_Margin]]-Table1[[#This Row],[Budget_Margin]]) / Table1[[#This Row],[Budget_Margin]],
(Table1[[#This Row],[Gross_Margin]]-Table1[[#This Row],[Budget_Margin]]) / ABS(Table1[[#This Row],[Budget_Margin]])
)
)</f>
        <v>7.4999999999999997E-2</v>
      </c>
      <c r="X3192" s="5" t="str">
        <f>IF(Table1[[#This Row],[Margin_Var]]&gt;=0, "Above Budget", "Below Budget")</f>
        <v>Above Budget</v>
      </c>
      <c r="Y3192" s="5">
        <f>IFERROR(Table1[[#This Row],[Gross_Margin]]/Table1[[#This Row],[Actual_Sales]],0)</f>
        <v>0.58108108108108103</v>
      </c>
      <c r="Z3192" s="5">
        <f>Table1[[#This Row],[Actual_Profit]]/Table1[[#This Row],[Actual_Sales]]</f>
        <v>0.16216216216216217</v>
      </c>
      <c r="AA3192">
        <v>31</v>
      </c>
      <c r="AB3192" s="5">
        <f>IFERROR(Table1[[#This Row],[Expenses]]/Table1[[#This Row],[Actual_Sales]],0)</f>
        <v>0.41891891891891891</v>
      </c>
      <c r="AC3192">
        <v>9</v>
      </c>
      <c r="AD3192">
        <v>1009</v>
      </c>
      <c r="AE3192" s="5">
        <f>IFERROR(Table1[[#This Row],[Inventory]]/Table1[[#This Row],[Actual_Sales]],0)</f>
        <v>13.635135135135135</v>
      </c>
    </row>
    <row r="3193" spans="1:31" x14ac:dyDescent="0.25">
      <c r="A3193">
        <v>3971</v>
      </c>
      <c r="B3193">
        <v>541</v>
      </c>
      <c r="C3193">
        <v>2</v>
      </c>
      <c r="D3193" s="2">
        <v>40848</v>
      </c>
      <c r="E3193">
        <v>136</v>
      </c>
      <c r="F3193">
        <v>150</v>
      </c>
      <c r="G3193">
        <f>Table1[[#This Row],[Actual_Sales]]-Table1[[#This Row],[Budget_Sales]]</f>
        <v>-14</v>
      </c>
      <c r="H3193" s="5">
        <f>IF(
Table1[[#This Row],[Budget_Sales]]=0,
"",
IF(
Table1[[#This Row],[Budget_Sales]]&gt;0,
(Table1[[#This Row],[Actual_Sales]]-Table1[[#This Row],[Budget_Sales]])/Table1[[#This Row],[Budget_Sales]],
(Table1[[#This Row],[Actual_Sales]]-Table1[[#This Row],[Budget_Sales]])/ABS(Table1[[#This Row],[Budget_Sales]])
)
)</f>
        <v>-9.3333333333333338E-2</v>
      </c>
      <c r="I3193" s="5" t="str">
        <f>IF(Table1[[#This Row],[Sales_Var]]&gt;=0,"Above Budget","Below Budget")</f>
        <v>Below Budget</v>
      </c>
      <c r="J3193">
        <f>Table1[[#This Row],[Actual_Sales]]-(Table1[[#This Row],[COGS]]+Table1[[#This Row],[Expenses]])</f>
        <v>22</v>
      </c>
      <c r="K3193">
        <v>40</v>
      </c>
      <c r="L3193">
        <f>Table1[[#This Row],[Actual_Profit]]-Table1[[#This Row],[Budget_Profit]]</f>
        <v>-18</v>
      </c>
      <c r="M3193" s="5">
        <f>IF(
Table1[[#This Row],[Budget_Profit]]=0,
"",
IF(
Table1[[#This Row],[Budget_Profit]]&gt;0,
(Table1[[#This Row],[Actual_Profit]]-Table1[[#This Row],[Budget_Profit]])/Table1[[#This Row],[Budget_Profit]],
(Table1[[#This Row],[Actual_Profit]]-Table1[[#This Row],[Budget_Profit]])/ABS(Table1[[#This Row],[Budget_Profit]])
)
)</f>
        <v>-0.45</v>
      </c>
      <c r="N3193" s="5" t="str">
        <f>IF(Table1[[#This Row],[Profit_Var]]&gt;=0, "Above Budget", "Below Budget")</f>
        <v>Below Budget</v>
      </c>
      <c r="O3193">
        <v>53</v>
      </c>
      <c r="P3193">
        <v>60</v>
      </c>
      <c r="Q3193">
        <f>Table1[[#This Row],[COGS]]-Table1[[#This Row],[Budget_COGS]]</f>
        <v>-7</v>
      </c>
      <c r="R3193" s="5">
        <f>IF(
Table1[[#This Row],[Budget_COGS]]=0,
"",
IF(
Table1[[#This Row],[Budget_COGS]]&gt;0,
(Table1[[#This Row],[Budget_COGS]]-Table1[[#This Row],[COGS]]) / Table1[[#This Row],[Budget_COGS]],
(Table1[[#This Row],[Budget_COGS]]-Table1[[#This Row],[COGS]]) / ABS(Table1[[#This Row],[Budget_COGS]])
)
)</f>
        <v>0.11666666666666667</v>
      </c>
      <c r="S3193" s="5" t="str">
        <f>IF(Table1[[#This Row],[COGS _Var]]&gt;=0, "Above Budget", "Below Budget")</f>
        <v>Below Budget</v>
      </c>
      <c r="T3193">
        <f>Table1[[#This Row],[Actual_Sales]]-Table1[[#This Row],[COGS]]</f>
        <v>83</v>
      </c>
      <c r="U3193">
        <v>90</v>
      </c>
      <c r="V3193">
        <f>Table1[[#This Row],[Gross_Margin]]-Table1[[#This Row],[Budget_Margin]]</f>
        <v>-7</v>
      </c>
      <c r="W3193" s="5">
        <f>IF(
Table1[[#This Row],[Budget_Margin]]=0,
"",
IF(
Table1[[#This Row],[Budget_Margin]]&gt;0,
(Table1[[#This Row],[Gross_Margin]]-Table1[[#This Row],[Budget_Margin]]) / Table1[[#This Row],[Budget_Margin]],
(Table1[[#This Row],[Gross_Margin]]-Table1[[#This Row],[Budget_Margin]]) / ABS(Table1[[#This Row],[Budget_Margin]])
)
)</f>
        <v>-7.7777777777777779E-2</v>
      </c>
      <c r="X3193" s="5" t="str">
        <f>IF(Table1[[#This Row],[Margin_Var]]&gt;=0, "Above Budget", "Below Budget")</f>
        <v>Below Budget</v>
      </c>
      <c r="Y3193" s="5">
        <f>IFERROR(Table1[[#This Row],[Gross_Margin]]/Table1[[#This Row],[Actual_Sales]],0)</f>
        <v>0.61029411764705888</v>
      </c>
      <c r="Z3193" s="5">
        <f>Table1[[#This Row],[Actual_Profit]]/Table1[[#This Row],[Actual_Sales]]</f>
        <v>0.16176470588235295</v>
      </c>
      <c r="AA3193">
        <v>61</v>
      </c>
      <c r="AB3193" s="5">
        <f>IFERROR(Table1[[#This Row],[Expenses]]/Table1[[#This Row],[Actual_Sales]],0)</f>
        <v>0.4485294117647059</v>
      </c>
      <c r="AC3193">
        <v>17</v>
      </c>
      <c r="AD3193">
        <v>470</v>
      </c>
      <c r="AE3193" s="5">
        <f>IFERROR(Table1[[#This Row],[Inventory]]/Table1[[#This Row],[Actual_Sales]],0)</f>
        <v>3.4558823529411766</v>
      </c>
    </row>
    <row r="3194" spans="1:31" x14ac:dyDescent="0.25">
      <c r="A3194">
        <v>234</v>
      </c>
      <c r="B3194">
        <v>503</v>
      </c>
      <c r="C3194">
        <v>2</v>
      </c>
      <c r="D3194" s="2">
        <v>40210</v>
      </c>
      <c r="E3194">
        <v>155</v>
      </c>
      <c r="F3194">
        <v>190</v>
      </c>
      <c r="G3194">
        <f>Table1[[#This Row],[Actual_Sales]]-Table1[[#This Row],[Budget_Sales]]</f>
        <v>-35</v>
      </c>
      <c r="H3194" s="5">
        <f>IF(
Table1[[#This Row],[Budget_Sales]]=0,
"",
IF(
Table1[[#This Row],[Budget_Sales]]&gt;0,
(Table1[[#This Row],[Actual_Sales]]-Table1[[#This Row],[Budget_Sales]])/Table1[[#This Row],[Budget_Sales]],
(Table1[[#This Row],[Actual_Sales]]-Table1[[#This Row],[Budget_Sales]])/ABS(Table1[[#This Row],[Budget_Sales]])
)
)</f>
        <v>-0.18421052631578946</v>
      </c>
      <c r="I3194" s="5" t="str">
        <f>IF(Table1[[#This Row],[Sales_Var]]&gt;=0,"Above Budget","Below Budget")</f>
        <v>Below Budget</v>
      </c>
      <c r="J3194">
        <f>Table1[[#This Row],[Actual_Sales]]-(Table1[[#This Row],[COGS]]+Table1[[#This Row],[Expenses]])</f>
        <v>25</v>
      </c>
      <c r="K3194">
        <v>50</v>
      </c>
      <c r="L3194">
        <f>Table1[[#This Row],[Actual_Profit]]-Table1[[#This Row],[Budget_Profit]]</f>
        <v>-25</v>
      </c>
      <c r="M3194" s="5">
        <f>IF(
Table1[[#This Row],[Budget_Profit]]=0,
"",
IF(
Table1[[#This Row],[Budget_Profit]]&gt;0,
(Table1[[#This Row],[Actual_Profit]]-Table1[[#This Row],[Budget_Profit]])/Table1[[#This Row],[Budget_Profit]],
(Table1[[#This Row],[Actual_Profit]]-Table1[[#This Row],[Budget_Profit]])/ABS(Table1[[#This Row],[Budget_Profit]])
)
)</f>
        <v>-0.5</v>
      </c>
      <c r="N3194" s="5" t="str">
        <f>IF(Table1[[#This Row],[Profit_Var]]&gt;=0, "Above Budget", "Below Budget")</f>
        <v>Below Budget</v>
      </c>
      <c r="O3194">
        <v>65</v>
      </c>
      <c r="P3194">
        <v>80</v>
      </c>
      <c r="Q3194">
        <f>Table1[[#This Row],[COGS]]-Table1[[#This Row],[Budget_COGS]]</f>
        <v>-15</v>
      </c>
      <c r="R3194" s="5">
        <f>IF(
Table1[[#This Row],[Budget_COGS]]=0,
"",
IF(
Table1[[#This Row],[Budget_COGS]]&gt;0,
(Table1[[#This Row],[Budget_COGS]]-Table1[[#This Row],[COGS]]) / Table1[[#This Row],[Budget_COGS]],
(Table1[[#This Row],[Budget_COGS]]-Table1[[#This Row],[COGS]]) / ABS(Table1[[#This Row],[Budget_COGS]])
)
)</f>
        <v>0.1875</v>
      </c>
      <c r="S3194" s="5" t="str">
        <f>IF(Table1[[#This Row],[COGS _Var]]&gt;=0, "Above Budget", "Below Budget")</f>
        <v>Below Budget</v>
      </c>
      <c r="T3194">
        <f>Table1[[#This Row],[Actual_Sales]]-Table1[[#This Row],[COGS]]</f>
        <v>90</v>
      </c>
      <c r="U3194">
        <v>110</v>
      </c>
      <c r="V3194">
        <f>Table1[[#This Row],[Gross_Margin]]-Table1[[#This Row],[Budget_Margin]]</f>
        <v>-20</v>
      </c>
      <c r="W3194" s="5">
        <f>IF(
Table1[[#This Row],[Budget_Margin]]=0,
"",
IF(
Table1[[#This Row],[Budget_Margin]]&gt;0,
(Table1[[#This Row],[Gross_Margin]]-Table1[[#This Row],[Budget_Margin]]) / Table1[[#This Row],[Budget_Margin]],
(Table1[[#This Row],[Gross_Margin]]-Table1[[#This Row],[Budget_Margin]]) / ABS(Table1[[#This Row],[Budget_Margin]])
)
)</f>
        <v>-0.18181818181818182</v>
      </c>
      <c r="X3194" s="5" t="str">
        <f>IF(Table1[[#This Row],[Margin_Var]]&gt;=0, "Above Budget", "Below Budget")</f>
        <v>Below Budget</v>
      </c>
      <c r="Y3194" s="5">
        <f>IFERROR(Table1[[#This Row],[Gross_Margin]]/Table1[[#This Row],[Actual_Sales]],0)</f>
        <v>0.58064516129032262</v>
      </c>
      <c r="Z3194" s="5">
        <f>Table1[[#This Row],[Actual_Profit]]/Table1[[#This Row],[Actual_Sales]]</f>
        <v>0.16129032258064516</v>
      </c>
      <c r="AA3194">
        <v>65</v>
      </c>
      <c r="AB3194" s="5">
        <f>IFERROR(Table1[[#This Row],[Expenses]]/Table1[[#This Row],[Actual_Sales]],0)</f>
        <v>0.41935483870967744</v>
      </c>
      <c r="AC3194">
        <v>21</v>
      </c>
      <c r="AD3194">
        <v>392</v>
      </c>
      <c r="AE3194" s="5">
        <f>IFERROR(Table1[[#This Row],[Inventory]]/Table1[[#This Row],[Actual_Sales]],0)</f>
        <v>2.5290322580645159</v>
      </c>
    </row>
    <row r="3195" spans="1:31" x14ac:dyDescent="0.25">
      <c r="A3195">
        <v>411</v>
      </c>
      <c r="B3195">
        <v>503</v>
      </c>
      <c r="C3195">
        <v>2</v>
      </c>
      <c r="D3195" s="2">
        <v>40238</v>
      </c>
      <c r="E3195">
        <v>149</v>
      </c>
      <c r="F3195">
        <v>180</v>
      </c>
      <c r="G3195">
        <f>Table1[[#This Row],[Actual_Sales]]-Table1[[#This Row],[Budget_Sales]]</f>
        <v>-31</v>
      </c>
      <c r="H3195" s="5">
        <f>IF(
Table1[[#This Row],[Budget_Sales]]=0,
"",
IF(
Table1[[#This Row],[Budget_Sales]]&gt;0,
(Table1[[#This Row],[Actual_Sales]]-Table1[[#This Row],[Budget_Sales]])/Table1[[#This Row],[Budget_Sales]],
(Table1[[#This Row],[Actual_Sales]]-Table1[[#This Row],[Budget_Sales]])/ABS(Table1[[#This Row],[Budget_Sales]])
)
)</f>
        <v>-0.17222222222222222</v>
      </c>
      <c r="I3195" s="5" t="str">
        <f>IF(Table1[[#This Row],[Sales_Var]]&gt;=0,"Above Budget","Below Budget")</f>
        <v>Below Budget</v>
      </c>
      <c r="J3195">
        <f>Table1[[#This Row],[Actual_Sales]]-(Table1[[#This Row],[COGS]]+Table1[[#This Row],[Expenses]])</f>
        <v>24</v>
      </c>
      <c r="K3195">
        <v>60</v>
      </c>
      <c r="L3195">
        <f>Table1[[#This Row],[Actual_Profit]]-Table1[[#This Row],[Budget_Profit]]</f>
        <v>-36</v>
      </c>
      <c r="M3195" s="5">
        <f>IF(
Table1[[#This Row],[Budget_Profit]]=0,
"",
IF(
Table1[[#This Row],[Budget_Profit]]&gt;0,
(Table1[[#This Row],[Actual_Profit]]-Table1[[#This Row],[Budget_Profit]])/Table1[[#This Row],[Budget_Profit]],
(Table1[[#This Row],[Actual_Profit]]-Table1[[#This Row],[Budget_Profit]])/ABS(Table1[[#This Row],[Budget_Profit]])
)
)</f>
        <v>-0.6</v>
      </c>
      <c r="N3195" s="5" t="str">
        <f>IF(Table1[[#This Row],[Profit_Var]]&gt;=0, "Above Budget", "Below Budget")</f>
        <v>Below Budget</v>
      </c>
      <c r="O3195">
        <v>62</v>
      </c>
      <c r="P3195">
        <v>70</v>
      </c>
      <c r="Q3195">
        <f>Table1[[#This Row],[COGS]]-Table1[[#This Row],[Budget_COGS]]</f>
        <v>-8</v>
      </c>
      <c r="R3195" s="5">
        <f>IF(
Table1[[#This Row],[Budget_COGS]]=0,
"",
IF(
Table1[[#This Row],[Budget_COGS]]&gt;0,
(Table1[[#This Row],[Budget_COGS]]-Table1[[#This Row],[COGS]]) / Table1[[#This Row],[Budget_COGS]],
(Table1[[#This Row],[Budget_COGS]]-Table1[[#This Row],[COGS]]) / ABS(Table1[[#This Row],[Budget_COGS]])
)
)</f>
        <v>0.11428571428571428</v>
      </c>
      <c r="S3195" s="5" t="str">
        <f>IF(Table1[[#This Row],[COGS _Var]]&gt;=0, "Above Budget", "Below Budget")</f>
        <v>Below Budget</v>
      </c>
      <c r="T3195">
        <f>Table1[[#This Row],[Actual_Sales]]-Table1[[#This Row],[COGS]]</f>
        <v>87</v>
      </c>
      <c r="U3195">
        <v>110</v>
      </c>
      <c r="V3195">
        <f>Table1[[#This Row],[Gross_Margin]]-Table1[[#This Row],[Budget_Margin]]</f>
        <v>-23</v>
      </c>
      <c r="W3195" s="5">
        <f>IF(
Table1[[#This Row],[Budget_Margin]]=0,
"",
IF(
Table1[[#This Row],[Budget_Margin]]&gt;0,
(Table1[[#This Row],[Gross_Margin]]-Table1[[#This Row],[Budget_Margin]]) / Table1[[#This Row],[Budget_Margin]],
(Table1[[#This Row],[Gross_Margin]]-Table1[[#This Row],[Budget_Margin]]) / ABS(Table1[[#This Row],[Budget_Margin]])
)
)</f>
        <v>-0.20909090909090908</v>
      </c>
      <c r="X3195" s="5" t="str">
        <f>IF(Table1[[#This Row],[Margin_Var]]&gt;=0, "Above Budget", "Below Budget")</f>
        <v>Below Budget</v>
      </c>
      <c r="Y3195" s="5">
        <f>IFERROR(Table1[[#This Row],[Gross_Margin]]/Table1[[#This Row],[Actual_Sales]],0)</f>
        <v>0.58389261744966447</v>
      </c>
      <c r="Z3195" s="5">
        <f>Table1[[#This Row],[Actual_Profit]]/Table1[[#This Row],[Actual_Sales]]</f>
        <v>0.16107382550335569</v>
      </c>
      <c r="AA3195">
        <v>63</v>
      </c>
      <c r="AB3195" s="5">
        <f>IFERROR(Table1[[#This Row],[Expenses]]/Table1[[#This Row],[Actual_Sales]],0)</f>
        <v>0.42281879194630873</v>
      </c>
      <c r="AC3195">
        <v>20</v>
      </c>
      <c r="AD3195">
        <v>385</v>
      </c>
      <c r="AE3195" s="5">
        <f>IFERROR(Table1[[#This Row],[Inventory]]/Table1[[#This Row],[Actual_Sales]],0)</f>
        <v>2.5838926174496644</v>
      </c>
    </row>
    <row r="3196" spans="1:31" x14ac:dyDescent="0.25">
      <c r="A3196">
        <v>1503</v>
      </c>
      <c r="B3196">
        <v>580</v>
      </c>
      <c r="C3196">
        <v>8</v>
      </c>
      <c r="D3196" s="2">
        <v>40422</v>
      </c>
      <c r="E3196">
        <v>149</v>
      </c>
      <c r="F3196">
        <v>140</v>
      </c>
      <c r="G3196">
        <f>Table1[[#This Row],[Actual_Sales]]-Table1[[#This Row],[Budget_Sales]]</f>
        <v>9</v>
      </c>
      <c r="H3196" s="5">
        <f>IF(
Table1[[#This Row],[Budget_Sales]]=0,
"",
IF(
Table1[[#This Row],[Budget_Sales]]&gt;0,
(Table1[[#This Row],[Actual_Sales]]-Table1[[#This Row],[Budget_Sales]])/Table1[[#This Row],[Budget_Sales]],
(Table1[[#This Row],[Actual_Sales]]-Table1[[#This Row],[Budget_Sales]])/ABS(Table1[[#This Row],[Budget_Sales]])
)
)</f>
        <v>6.4285714285714279E-2</v>
      </c>
      <c r="I3196" s="5" t="str">
        <f>IF(Table1[[#This Row],[Sales_Var]]&gt;=0,"Above Budget","Below Budget")</f>
        <v>Above Budget</v>
      </c>
      <c r="J3196">
        <f>Table1[[#This Row],[Actual_Sales]]-(Table1[[#This Row],[COGS]]+Table1[[#This Row],[Expenses]])</f>
        <v>24</v>
      </c>
      <c r="K3196">
        <v>30</v>
      </c>
      <c r="L3196">
        <f>Table1[[#This Row],[Actual_Profit]]-Table1[[#This Row],[Budget_Profit]]</f>
        <v>-6</v>
      </c>
      <c r="M3196" s="5">
        <f>IF(
Table1[[#This Row],[Budget_Profit]]=0,
"",
IF(
Table1[[#This Row],[Budget_Profit]]&gt;0,
(Table1[[#This Row],[Actual_Profit]]-Table1[[#This Row],[Budget_Profit]])/Table1[[#This Row],[Budget_Profit]],
(Table1[[#This Row],[Actual_Profit]]-Table1[[#This Row],[Budget_Profit]])/ABS(Table1[[#This Row],[Budget_Profit]])
)
)</f>
        <v>-0.2</v>
      </c>
      <c r="N3196" s="5" t="str">
        <f>IF(Table1[[#This Row],[Profit_Var]]&gt;=0, "Above Budget", "Below Budget")</f>
        <v>Below Budget</v>
      </c>
      <c r="O3196">
        <v>67</v>
      </c>
      <c r="P3196">
        <v>60</v>
      </c>
      <c r="Q3196">
        <f>Table1[[#This Row],[COGS]]-Table1[[#This Row],[Budget_COGS]]</f>
        <v>7</v>
      </c>
      <c r="R3196" s="5">
        <f>IF(
Table1[[#This Row],[Budget_COGS]]=0,
"",
IF(
Table1[[#This Row],[Budget_COGS]]&gt;0,
(Table1[[#This Row],[Budget_COGS]]-Table1[[#This Row],[COGS]]) / Table1[[#This Row],[Budget_COGS]],
(Table1[[#This Row],[Budget_COGS]]-Table1[[#This Row],[COGS]]) / ABS(Table1[[#This Row],[Budget_COGS]])
)
)</f>
        <v>-0.11666666666666667</v>
      </c>
      <c r="S3196" s="5" t="str">
        <f>IF(Table1[[#This Row],[COGS _Var]]&gt;=0, "Above Budget", "Below Budget")</f>
        <v>Above Budget</v>
      </c>
      <c r="T3196">
        <f>Table1[[#This Row],[Actual_Sales]]-Table1[[#This Row],[COGS]]</f>
        <v>82</v>
      </c>
      <c r="U3196">
        <v>80</v>
      </c>
      <c r="V3196">
        <f>Table1[[#This Row],[Gross_Margin]]-Table1[[#This Row],[Budget_Margin]]</f>
        <v>2</v>
      </c>
      <c r="W3196" s="5">
        <f>IF(
Table1[[#This Row],[Budget_Margin]]=0,
"",
IF(
Table1[[#This Row],[Budget_Margin]]&gt;0,
(Table1[[#This Row],[Gross_Margin]]-Table1[[#This Row],[Budget_Margin]]) / Table1[[#This Row],[Budget_Margin]],
(Table1[[#This Row],[Gross_Margin]]-Table1[[#This Row],[Budget_Margin]]) / ABS(Table1[[#This Row],[Budget_Margin]])
)
)</f>
        <v>2.5000000000000001E-2</v>
      </c>
      <c r="X3196" s="5" t="str">
        <f>IF(Table1[[#This Row],[Margin_Var]]&gt;=0, "Above Budget", "Below Budget")</f>
        <v>Above Budget</v>
      </c>
      <c r="Y3196" s="5">
        <f>IFERROR(Table1[[#This Row],[Gross_Margin]]/Table1[[#This Row],[Actual_Sales]],0)</f>
        <v>0.55033557046979864</v>
      </c>
      <c r="Z3196" s="5">
        <f>Table1[[#This Row],[Actual_Profit]]/Table1[[#This Row],[Actual_Sales]]</f>
        <v>0.16107382550335569</v>
      </c>
      <c r="AA3196">
        <v>58</v>
      </c>
      <c r="AB3196" s="5">
        <f>IFERROR(Table1[[#This Row],[Expenses]]/Table1[[#This Row],[Actual_Sales]],0)</f>
        <v>0.38926174496644295</v>
      </c>
      <c r="AC3196">
        <v>25</v>
      </c>
      <c r="AD3196">
        <v>391</v>
      </c>
      <c r="AE3196" s="5">
        <f>IFERROR(Table1[[#This Row],[Inventory]]/Table1[[#This Row],[Actual_Sales]],0)</f>
        <v>2.6241610738255035</v>
      </c>
    </row>
    <row r="3197" spans="1:31" x14ac:dyDescent="0.25">
      <c r="A3197">
        <v>1431</v>
      </c>
      <c r="B3197">
        <v>305</v>
      </c>
      <c r="C3197">
        <v>9</v>
      </c>
      <c r="D3197" s="2">
        <v>40422</v>
      </c>
      <c r="E3197">
        <v>149</v>
      </c>
      <c r="F3197">
        <v>110</v>
      </c>
      <c r="G3197">
        <f>Table1[[#This Row],[Actual_Sales]]-Table1[[#This Row],[Budget_Sales]]</f>
        <v>39</v>
      </c>
      <c r="H3197" s="5">
        <f>IF(
Table1[[#This Row],[Budget_Sales]]=0,
"",
IF(
Table1[[#This Row],[Budget_Sales]]&gt;0,
(Table1[[#This Row],[Actual_Sales]]-Table1[[#This Row],[Budget_Sales]])/Table1[[#This Row],[Budget_Sales]],
(Table1[[#This Row],[Actual_Sales]]-Table1[[#This Row],[Budget_Sales]])/ABS(Table1[[#This Row],[Budget_Sales]])
)
)</f>
        <v>0.35454545454545455</v>
      </c>
      <c r="I3197" s="5" t="str">
        <f>IF(Table1[[#This Row],[Sales_Var]]&gt;=0,"Above Budget","Below Budget")</f>
        <v>Above Budget</v>
      </c>
      <c r="J3197">
        <f>Table1[[#This Row],[Actual_Sales]]-(Table1[[#This Row],[COGS]]+Table1[[#This Row],[Expenses]])</f>
        <v>24</v>
      </c>
      <c r="K3197">
        <v>20</v>
      </c>
      <c r="L3197">
        <f>Table1[[#This Row],[Actual_Profit]]-Table1[[#This Row],[Budget_Profit]]</f>
        <v>4</v>
      </c>
      <c r="M3197" s="5">
        <f>IF(
Table1[[#This Row],[Budget_Profit]]=0,
"",
IF(
Table1[[#This Row],[Budget_Profit]]&gt;0,
(Table1[[#This Row],[Actual_Profit]]-Table1[[#This Row],[Budget_Profit]])/Table1[[#This Row],[Budget_Profit]],
(Table1[[#This Row],[Actual_Profit]]-Table1[[#This Row],[Budget_Profit]])/ABS(Table1[[#This Row],[Budget_Profit]])
)
)</f>
        <v>0.2</v>
      </c>
      <c r="N3197" s="5" t="str">
        <f>IF(Table1[[#This Row],[Profit_Var]]&gt;=0, "Above Budget", "Below Budget")</f>
        <v>Above Budget</v>
      </c>
      <c r="O3197">
        <v>67</v>
      </c>
      <c r="P3197">
        <v>50</v>
      </c>
      <c r="Q3197">
        <f>Table1[[#This Row],[COGS]]-Table1[[#This Row],[Budget_COGS]]</f>
        <v>17</v>
      </c>
      <c r="R3197" s="5">
        <f>IF(
Table1[[#This Row],[Budget_COGS]]=0,
"",
IF(
Table1[[#This Row],[Budget_COGS]]&gt;0,
(Table1[[#This Row],[Budget_COGS]]-Table1[[#This Row],[COGS]]) / Table1[[#This Row],[Budget_COGS]],
(Table1[[#This Row],[Budget_COGS]]-Table1[[#This Row],[COGS]]) / ABS(Table1[[#This Row],[Budget_COGS]])
)
)</f>
        <v>-0.34</v>
      </c>
      <c r="S3197" s="5" t="str">
        <f>IF(Table1[[#This Row],[COGS _Var]]&gt;=0, "Above Budget", "Below Budget")</f>
        <v>Above Budget</v>
      </c>
      <c r="T3197">
        <f>Table1[[#This Row],[Actual_Sales]]-Table1[[#This Row],[COGS]]</f>
        <v>82</v>
      </c>
      <c r="U3197">
        <v>60</v>
      </c>
      <c r="V3197">
        <f>Table1[[#This Row],[Gross_Margin]]-Table1[[#This Row],[Budget_Margin]]</f>
        <v>22</v>
      </c>
      <c r="W3197" s="5">
        <f>IF(
Table1[[#This Row],[Budget_Margin]]=0,
"",
IF(
Table1[[#This Row],[Budget_Margin]]&gt;0,
(Table1[[#This Row],[Gross_Margin]]-Table1[[#This Row],[Budget_Margin]]) / Table1[[#This Row],[Budget_Margin]],
(Table1[[#This Row],[Gross_Margin]]-Table1[[#This Row],[Budget_Margin]]) / ABS(Table1[[#This Row],[Budget_Margin]])
)
)</f>
        <v>0.36666666666666664</v>
      </c>
      <c r="X3197" s="5" t="str">
        <f>IF(Table1[[#This Row],[Margin_Var]]&gt;=0, "Above Budget", "Below Budget")</f>
        <v>Above Budget</v>
      </c>
      <c r="Y3197" s="5">
        <f>IFERROR(Table1[[#This Row],[Gross_Margin]]/Table1[[#This Row],[Actual_Sales]],0)</f>
        <v>0.55033557046979864</v>
      </c>
      <c r="Z3197" s="5">
        <f>Table1[[#This Row],[Actual_Profit]]/Table1[[#This Row],[Actual_Sales]]</f>
        <v>0.16107382550335569</v>
      </c>
      <c r="AA3197">
        <v>58</v>
      </c>
      <c r="AB3197" s="5">
        <f>IFERROR(Table1[[#This Row],[Expenses]]/Table1[[#This Row],[Actual_Sales]],0)</f>
        <v>0.38926174496644295</v>
      </c>
      <c r="AC3197">
        <v>25</v>
      </c>
      <c r="AD3197">
        <v>391</v>
      </c>
      <c r="AE3197" s="5">
        <f>IFERROR(Table1[[#This Row],[Inventory]]/Table1[[#This Row],[Actual_Sales]],0)</f>
        <v>2.6241610738255035</v>
      </c>
    </row>
    <row r="3198" spans="1:31" x14ac:dyDescent="0.25">
      <c r="A3198">
        <v>4000</v>
      </c>
      <c r="B3198">
        <v>636</v>
      </c>
      <c r="C3198">
        <v>11</v>
      </c>
      <c r="D3198" s="2">
        <v>40848</v>
      </c>
      <c r="E3198">
        <v>87</v>
      </c>
      <c r="F3198">
        <v>60</v>
      </c>
      <c r="G3198">
        <f>Table1[[#This Row],[Actual_Sales]]-Table1[[#This Row],[Budget_Sales]]</f>
        <v>27</v>
      </c>
      <c r="H3198" s="5">
        <f>IF(
Table1[[#This Row],[Budget_Sales]]=0,
"",
IF(
Table1[[#This Row],[Budget_Sales]]&gt;0,
(Table1[[#This Row],[Actual_Sales]]-Table1[[#This Row],[Budget_Sales]])/Table1[[#This Row],[Budget_Sales]],
(Table1[[#This Row],[Actual_Sales]]-Table1[[#This Row],[Budget_Sales]])/ABS(Table1[[#This Row],[Budget_Sales]])
)
)</f>
        <v>0.45</v>
      </c>
      <c r="I3198" s="5" t="str">
        <f>IF(Table1[[#This Row],[Sales_Var]]&gt;=0,"Above Budget","Below Budget")</f>
        <v>Above Budget</v>
      </c>
      <c r="J3198">
        <f>Table1[[#This Row],[Actual_Sales]]-(Table1[[#This Row],[COGS]]+Table1[[#This Row],[Expenses]])</f>
        <v>14</v>
      </c>
      <c r="K3198">
        <v>10</v>
      </c>
      <c r="L3198">
        <f>Table1[[#This Row],[Actual_Profit]]-Table1[[#This Row],[Budget_Profit]]</f>
        <v>4</v>
      </c>
      <c r="M3198" s="5">
        <f>IF(
Table1[[#This Row],[Budget_Profit]]=0,
"",
IF(
Table1[[#This Row],[Budget_Profit]]&gt;0,
(Table1[[#This Row],[Actual_Profit]]-Table1[[#This Row],[Budget_Profit]])/Table1[[#This Row],[Budget_Profit]],
(Table1[[#This Row],[Actual_Profit]]-Table1[[#This Row],[Budget_Profit]])/ABS(Table1[[#This Row],[Budget_Profit]])
)
)</f>
        <v>0.4</v>
      </c>
      <c r="N3198" s="5" t="str">
        <f>IF(Table1[[#This Row],[Profit_Var]]&gt;=0, "Above Budget", "Below Budget")</f>
        <v>Above Budget</v>
      </c>
      <c r="O3198">
        <v>35</v>
      </c>
      <c r="P3198">
        <v>20</v>
      </c>
      <c r="Q3198">
        <f>Table1[[#This Row],[COGS]]-Table1[[#This Row],[Budget_COGS]]</f>
        <v>15</v>
      </c>
      <c r="R3198" s="5">
        <f>IF(
Table1[[#This Row],[Budget_COGS]]=0,
"",
IF(
Table1[[#This Row],[Budget_COGS]]&gt;0,
(Table1[[#This Row],[Budget_COGS]]-Table1[[#This Row],[COGS]]) / Table1[[#This Row],[Budget_COGS]],
(Table1[[#This Row],[Budget_COGS]]-Table1[[#This Row],[COGS]]) / ABS(Table1[[#This Row],[Budget_COGS]])
)
)</f>
        <v>-0.75</v>
      </c>
      <c r="S3198" s="5" t="str">
        <f>IF(Table1[[#This Row],[COGS _Var]]&gt;=0, "Above Budget", "Below Budget")</f>
        <v>Above Budget</v>
      </c>
      <c r="T3198">
        <f>Table1[[#This Row],[Actual_Sales]]-Table1[[#This Row],[COGS]]</f>
        <v>52</v>
      </c>
      <c r="U3198">
        <v>40</v>
      </c>
      <c r="V3198">
        <f>Table1[[#This Row],[Gross_Margin]]-Table1[[#This Row],[Budget_Margin]]</f>
        <v>12</v>
      </c>
      <c r="W3198" s="5">
        <f>IF(
Table1[[#This Row],[Budget_Margin]]=0,
"",
IF(
Table1[[#This Row],[Budget_Margin]]&gt;0,
(Table1[[#This Row],[Gross_Margin]]-Table1[[#This Row],[Budget_Margin]]) / Table1[[#This Row],[Budget_Margin]],
(Table1[[#This Row],[Gross_Margin]]-Table1[[#This Row],[Budget_Margin]]) / ABS(Table1[[#This Row],[Budget_Margin]])
)
)</f>
        <v>0.3</v>
      </c>
      <c r="X3198" s="5" t="str">
        <f>IF(Table1[[#This Row],[Margin_Var]]&gt;=0, "Above Budget", "Below Budget")</f>
        <v>Above Budget</v>
      </c>
      <c r="Y3198" s="5">
        <f>IFERROR(Table1[[#This Row],[Gross_Margin]]/Table1[[#This Row],[Actual_Sales]],0)</f>
        <v>0.5977011494252874</v>
      </c>
      <c r="Z3198" s="5">
        <f>Table1[[#This Row],[Actual_Profit]]/Table1[[#This Row],[Actual_Sales]]</f>
        <v>0.16091954022988506</v>
      </c>
      <c r="AA3198">
        <v>38</v>
      </c>
      <c r="AB3198" s="5">
        <f>IFERROR(Table1[[#This Row],[Expenses]]/Table1[[#This Row],[Actual_Sales]],0)</f>
        <v>0.43678160919540232</v>
      </c>
      <c r="AC3198">
        <v>11</v>
      </c>
      <c r="AD3198">
        <v>248</v>
      </c>
      <c r="AE3198" s="5">
        <f>IFERROR(Table1[[#This Row],[Inventory]]/Table1[[#This Row],[Actual_Sales]],0)</f>
        <v>2.8505747126436782</v>
      </c>
    </row>
    <row r="3199" spans="1:31" x14ac:dyDescent="0.25">
      <c r="A3199">
        <v>3937</v>
      </c>
      <c r="B3199">
        <v>435</v>
      </c>
      <c r="C3199">
        <v>12</v>
      </c>
      <c r="D3199" s="2">
        <v>40848</v>
      </c>
      <c r="E3199">
        <v>87</v>
      </c>
      <c r="F3199">
        <v>50</v>
      </c>
      <c r="G3199">
        <f>Table1[[#This Row],[Actual_Sales]]-Table1[[#This Row],[Budget_Sales]]</f>
        <v>37</v>
      </c>
      <c r="H3199" s="5">
        <f>IF(
Table1[[#This Row],[Budget_Sales]]=0,
"",
IF(
Table1[[#This Row],[Budget_Sales]]&gt;0,
(Table1[[#This Row],[Actual_Sales]]-Table1[[#This Row],[Budget_Sales]])/Table1[[#This Row],[Budget_Sales]],
(Table1[[#This Row],[Actual_Sales]]-Table1[[#This Row],[Budget_Sales]])/ABS(Table1[[#This Row],[Budget_Sales]])
)
)</f>
        <v>0.74</v>
      </c>
      <c r="I3199" s="5" t="str">
        <f>IF(Table1[[#This Row],[Sales_Var]]&gt;=0,"Above Budget","Below Budget")</f>
        <v>Above Budget</v>
      </c>
      <c r="J3199">
        <f>Table1[[#This Row],[Actual_Sales]]-(Table1[[#This Row],[COGS]]+Table1[[#This Row],[Expenses]])</f>
        <v>14</v>
      </c>
      <c r="K3199">
        <v>10</v>
      </c>
      <c r="L3199">
        <f>Table1[[#This Row],[Actual_Profit]]-Table1[[#This Row],[Budget_Profit]]</f>
        <v>4</v>
      </c>
      <c r="M3199" s="5">
        <f>IF(
Table1[[#This Row],[Budget_Profit]]=0,
"",
IF(
Table1[[#This Row],[Budget_Profit]]&gt;0,
(Table1[[#This Row],[Actual_Profit]]-Table1[[#This Row],[Budget_Profit]])/Table1[[#This Row],[Budget_Profit]],
(Table1[[#This Row],[Actual_Profit]]-Table1[[#This Row],[Budget_Profit]])/ABS(Table1[[#This Row],[Budget_Profit]])
)
)</f>
        <v>0.4</v>
      </c>
      <c r="N3199" s="5" t="str">
        <f>IF(Table1[[#This Row],[Profit_Var]]&gt;=0, "Above Budget", "Below Budget")</f>
        <v>Above Budget</v>
      </c>
      <c r="O3199">
        <v>35</v>
      </c>
      <c r="P3199">
        <v>20</v>
      </c>
      <c r="Q3199">
        <f>Table1[[#This Row],[COGS]]-Table1[[#This Row],[Budget_COGS]]</f>
        <v>15</v>
      </c>
      <c r="R3199" s="5">
        <f>IF(
Table1[[#This Row],[Budget_COGS]]=0,
"",
IF(
Table1[[#This Row],[Budget_COGS]]&gt;0,
(Table1[[#This Row],[Budget_COGS]]-Table1[[#This Row],[COGS]]) / Table1[[#This Row],[Budget_COGS]],
(Table1[[#This Row],[Budget_COGS]]-Table1[[#This Row],[COGS]]) / ABS(Table1[[#This Row],[Budget_COGS]])
)
)</f>
        <v>-0.75</v>
      </c>
      <c r="S3199" s="5" t="str">
        <f>IF(Table1[[#This Row],[COGS _Var]]&gt;=0, "Above Budget", "Below Budget")</f>
        <v>Above Budget</v>
      </c>
      <c r="T3199">
        <f>Table1[[#This Row],[Actual_Sales]]-Table1[[#This Row],[COGS]]</f>
        <v>52</v>
      </c>
      <c r="U3199">
        <v>30</v>
      </c>
      <c r="V3199">
        <f>Table1[[#This Row],[Gross_Margin]]-Table1[[#This Row],[Budget_Margin]]</f>
        <v>22</v>
      </c>
      <c r="W3199" s="5">
        <f>IF(
Table1[[#This Row],[Budget_Margin]]=0,
"",
IF(
Table1[[#This Row],[Budget_Margin]]&gt;0,
(Table1[[#This Row],[Gross_Margin]]-Table1[[#This Row],[Budget_Margin]]) / Table1[[#This Row],[Budget_Margin]],
(Table1[[#This Row],[Gross_Margin]]-Table1[[#This Row],[Budget_Margin]]) / ABS(Table1[[#This Row],[Budget_Margin]])
)
)</f>
        <v>0.73333333333333328</v>
      </c>
      <c r="X3199" s="5" t="str">
        <f>IF(Table1[[#This Row],[Margin_Var]]&gt;=0, "Above Budget", "Below Budget")</f>
        <v>Above Budget</v>
      </c>
      <c r="Y3199" s="5">
        <f>IFERROR(Table1[[#This Row],[Gross_Margin]]/Table1[[#This Row],[Actual_Sales]],0)</f>
        <v>0.5977011494252874</v>
      </c>
      <c r="Z3199" s="5">
        <f>Table1[[#This Row],[Actual_Profit]]/Table1[[#This Row],[Actual_Sales]]</f>
        <v>0.16091954022988506</v>
      </c>
      <c r="AA3199">
        <v>38</v>
      </c>
      <c r="AB3199" s="5">
        <f>IFERROR(Table1[[#This Row],[Expenses]]/Table1[[#This Row],[Actual_Sales]],0)</f>
        <v>0.43678160919540232</v>
      </c>
      <c r="AC3199">
        <v>11</v>
      </c>
      <c r="AD3199">
        <v>248</v>
      </c>
      <c r="AE3199" s="5">
        <f>IFERROR(Table1[[#This Row],[Inventory]]/Table1[[#This Row],[Actual_Sales]],0)</f>
        <v>2.8505747126436782</v>
      </c>
    </row>
    <row r="3200" spans="1:31" x14ac:dyDescent="0.25">
      <c r="A3200">
        <v>2338</v>
      </c>
      <c r="B3200">
        <v>417</v>
      </c>
      <c r="C3200">
        <v>11</v>
      </c>
      <c r="D3200" s="2">
        <v>40575</v>
      </c>
      <c r="E3200">
        <v>87</v>
      </c>
      <c r="F3200">
        <v>70</v>
      </c>
      <c r="G3200">
        <f>Table1[[#This Row],[Actual_Sales]]-Table1[[#This Row],[Budget_Sales]]</f>
        <v>17</v>
      </c>
      <c r="H3200" s="5">
        <f>IF(
Table1[[#This Row],[Budget_Sales]]=0,
"",
IF(
Table1[[#This Row],[Budget_Sales]]&gt;0,
(Table1[[#This Row],[Actual_Sales]]-Table1[[#This Row],[Budget_Sales]])/Table1[[#This Row],[Budget_Sales]],
(Table1[[#This Row],[Actual_Sales]]-Table1[[#This Row],[Budget_Sales]])/ABS(Table1[[#This Row],[Budget_Sales]])
)
)</f>
        <v>0.24285714285714285</v>
      </c>
      <c r="I3200" s="5" t="str">
        <f>IF(Table1[[#This Row],[Sales_Var]]&gt;=0,"Above Budget","Below Budget")</f>
        <v>Above Budget</v>
      </c>
      <c r="J3200">
        <f>Table1[[#This Row],[Actual_Sales]]-(Table1[[#This Row],[COGS]]+Table1[[#This Row],[Expenses]])</f>
        <v>14</v>
      </c>
      <c r="K3200">
        <v>10</v>
      </c>
      <c r="L3200">
        <f>Table1[[#This Row],[Actual_Profit]]-Table1[[#This Row],[Budget_Profit]]</f>
        <v>4</v>
      </c>
      <c r="M3200" s="5">
        <f>IF(
Table1[[#This Row],[Budget_Profit]]=0,
"",
IF(
Table1[[#This Row],[Budget_Profit]]&gt;0,
(Table1[[#This Row],[Actual_Profit]]-Table1[[#This Row],[Budget_Profit]])/Table1[[#This Row],[Budget_Profit]],
(Table1[[#This Row],[Actual_Profit]]-Table1[[#This Row],[Budget_Profit]])/ABS(Table1[[#This Row],[Budget_Profit]])
)
)</f>
        <v>0.4</v>
      </c>
      <c r="N3200" s="5" t="str">
        <f>IF(Table1[[#This Row],[Profit_Var]]&gt;=0, "Above Budget", "Below Budget")</f>
        <v>Above Budget</v>
      </c>
      <c r="O3200">
        <v>35</v>
      </c>
      <c r="P3200">
        <v>30</v>
      </c>
      <c r="Q3200">
        <f>Table1[[#This Row],[COGS]]-Table1[[#This Row],[Budget_COGS]]</f>
        <v>5</v>
      </c>
      <c r="R3200" s="5">
        <f>IF(
Table1[[#This Row],[Budget_COGS]]=0,
"",
IF(
Table1[[#This Row],[Budget_COGS]]&gt;0,
(Table1[[#This Row],[Budget_COGS]]-Table1[[#This Row],[COGS]]) / Table1[[#This Row],[Budget_COGS]],
(Table1[[#This Row],[Budget_COGS]]-Table1[[#This Row],[COGS]]) / ABS(Table1[[#This Row],[Budget_COGS]])
)
)</f>
        <v>-0.16666666666666666</v>
      </c>
      <c r="S3200" s="5" t="str">
        <f>IF(Table1[[#This Row],[COGS _Var]]&gt;=0, "Above Budget", "Below Budget")</f>
        <v>Above Budget</v>
      </c>
      <c r="T3200">
        <f>Table1[[#This Row],[Actual_Sales]]-Table1[[#This Row],[COGS]]</f>
        <v>52</v>
      </c>
      <c r="U3200">
        <v>40</v>
      </c>
      <c r="V3200">
        <f>Table1[[#This Row],[Gross_Margin]]-Table1[[#This Row],[Budget_Margin]]</f>
        <v>12</v>
      </c>
      <c r="W3200" s="5">
        <f>IF(
Table1[[#This Row],[Budget_Margin]]=0,
"",
IF(
Table1[[#This Row],[Budget_Margin]]&gt;0,
(Table1[[#This Row],[Gross_Margin]]-Table1[[#This Row],[Budget_Margin]]) / Table1[[#This Row],[Budget_Margin]],
(Table1[[#This Row],[Gross_Margin]]-Table1[[#This Row],[Budget_Margin]]) / ABS(Table1[[#This Row],[Budget_Margin]])
)
)</f>
        <v>0.3</v>
      </c>
      <c r="X3200" s="5" t="str">
        <f>IF(Table1[[#This Row],[Margin_Var]]&gt;=0, "Above Budget", "Below Budget")</f>
        <v>Above Budget</v>
      </c>
      <c r="Y3200" s="5">
        <f>IFERROR(Table1[[#This Row],[Gross_Margin]]/Table1[[#This Row],[Actual_Sales]],0)</f>
        <v>0.5977011494252874</v>
      </c>
      <c r="Z3200" s="5">
        <f>Table1[[#This Row],[Actual_Profit]]/Table1[[#This Row],[Actual_Sales]]</f>
        <v>0.16091954022988506</v>
      </c>
      <c r="AA3200">
        <v>38</v>
      </c>
      <c r="AB3200" s="5">
        <f>IFERROR(Table1[[#This Row],[Expenses]]/Table1[[#This Row],[Actual_Sales]],0)</f>
        <v>0.43678160919540232</v>
      </c>
      <c r="AC3200">
        <v>11</v>
      </c>
      <c r="AD3200">
        <v>191</v>
      </c>
      <c r="AE3200" s="5">
        <f>IFERROR(Table1[[#This Row],[Inventory]]/Table1[[#This Row],[Actual_Sales]],0)</f>
        <v>2.1954022988505746</v>
      </c>
    </row>
    <row r="3201" spans="1:31" x14ac:dyDescent="0.25">
      <c r="A3201">
        <v>2446</v>
      </c>
      <c r="B3201">
        <v>801</v>
      </c>
      <c r="C3201">
        <v>12</v>
      </c>
      <c r="D3201" s="2">
        <v>40575</v>
      </c>
      <c r="E3201">
        <v>87</v>
      </c>
      <c r="F3201">
        <v>50</v>
      </c>
      <c r="G3201">
        <f>Table1[[#This Row],[Actual_Sales]]-Table1[[#This Row],[Budget_Sales]]</f>
        <v>37</v>
      </c>
      <c r="H3201" s="5">
        <f>IF(
Table1[[#This Row],[Budget_Sales]]=0,
"",
IF(
Table1[[#This Row],[Budget_Sales]]&gt;0,
(Table1[[#This Row],[Actual_Sales]]-Table1[[#This Row],[Budget_Sales]])/Table1[[#This Row],[Budget_Sales]],
(Table1[[#This Row],[Actual_Sales]]-Table1[[#This Row],[Budget_Sales]])/ABS(Table1[[#This Row],[Budget_Sales]])
)
)</f>
        <v>0.74</v>
      </c>
      <c r="I3201" s="5" t="str">
        <f>IF(Table1[[#This Row],[Sales_Var]]&gt;=0,"Above Budget","Below Budget")</f>
        <v>Above Budget</v>
      </c>
      <c r="J3201">
        <f>Table1[[#This Row],[Actual_Sales]]-(Table1[[#This Row],[COGS]]+Table1[[#This Row],[Expenses]])</f>
        <v>14</v>
      </c>
      <c r="K3201">
        <v>10</v>
      </c>
      <c r="L3201">
        <f>Table1[[#This Row],[Actual_Profit]]-Table1[[#This Row],[Budget_Profit]]</f>
        <v>4</v>
      </c>
      <c r="M3201" s="5">
        <f>IF(
Table1[[#This Row],[Budget_Profit]]=0,
"",
IF(
Table1[[#This Row],[Budget_Profit]]&gt;0,
(Table1[[#This Row],[Actual_Profit]]-Table1[[#This Row],[Budget_Profit]])/Table1[[#This Row],[Budget_Profit]],
(Table1[[#This Row],[Actual_Profit]]-Table1[[#This Row],[Budget_Profit]])/ABS(Table1[[#This Row],[Budget_Profit]])
)
)</f>
        <v>0.4</v>
      </c>
      <c r="N3201" s="5" t="str">
        <f>IF(Table1[[#This Row],[Profit_Var]]&gt;=0, "Above Budget", "Below Budget")</f>
        <v>Above Budget</v>
      </c>
      <c r="O3201">
        <v>35</v>
      </c>
      <c r="P3201">
        <v>20</v>
      </c>
      <c r="Q3201">
        <f>Table1[[#This Row],[COGS]]-Table1[[#This Row],[Budget_COGS]]</f>
        <v>15</v>
      </c>
      <c r="R3201" s="5">
        <f>IF(
Table1[[#This Row],[Budget_COGS]]=0,
"",
IF(
Table1[[#This Row],[Budget_COGS]]&gt;0,
(Table1[[#This Row],[Budget_COGS]]-Table1[[#This Row],[COGS]]) / Table1[[#This Row],[Budget_COGS]],
(Table1[[#This Row],[Budget_COGS]]-Table1[[#This Row],[COGS]]) / ABS(Table1[[#This Row],[Budget_COGS]])
)
)</f>
        <v>-0.75</v>
      </c>
      <c r="S3201" s="5" t="str">
        <f>IF(Table1[[#This Row],[COGS _Var]]&gt;=0, "Above Budget", "Below Budget")</f>
        <v>Above Budget</v>
      </c>
      <c r="T3201">
        <f>Table1[[#This Row],[Actual_Sales]]-Table1[[#This Row],[COGS]]</f>
        <v>52</v>
      </c>
      <c r="U3201">
        <v>30</v>
      </c>
      <c r="V3201">
        <f>Table1[[#This Row],[Gross_Margin]]-Table1[[#This Row],[Budget_Margin]]</f>
        <v>22</v>
      </c>
      <c r="W3201" s="5">
        <f>IF(
Table1[[#This Row],[Budget_Margin]]=0,
"",
IF(
Table1[[#This Row],[Budget_Margin]]&gt;0,
(Table1[[#This Row],[Gross_Margin]]-Table1[[#This Row],[Budget_Margin]]) / Table1[[#This Row],[Budget_Margin]],
(Table1[[#This Row],[Gross_Margin]]-Table1[[#This Row],[Budget_Margin]]) / ABS(Table1[[#This Row],[Budget_Margin]])
)
)</f>
        <v>0.73333333333333328</v>
      </c>
      <c r="X3201" s="5" t="str">
        <f>IF(Table1[[#This Row],[Margin_Var]]&gt;=0, "Above Budget", "Below Budget")</f>
        <v>Above Budget</v>
      </c>
      <c r="Y3201" s="5">
        <f>IFERROR(Table1[[#This Row],[Gross_Margin]]/Table1[[#This Row],[Actual_Sales]],0)</f>
        <v>0.5977011494252874</v>
      </c>
      <c r="Z3201" s="5">
        <f>Table1[[#This Row],[Actual_Profit]]/Table1[[#This Row],[Actual_Sales]]</f>
        <v>0.16091954022988506</v>
      </c>
      <c r="AA3201">
        <v>38</v>
      </c>
      <c r="AB3201" s="5">
        <f>IFERROR(Table1[[#This Row],[Expenses]]/Table1[[#This Row],[Actual_Sales]],0)</f>
        <v>0.43678160919540232</v>
      </c>
      <c r="AC3201">
        <v>11</v>
      </c>
      <c r="AD3201">
        <v>191</v>
      </c>
      <c r="AE3201" s="5">
        <f>IFERROR(Table1[[#This Row],[Inventory]]/Table1[[#This Row],[Actual_Sales]],0)</f>
        <v>2.1954022988505746</v>
      </c>
    </row>
    <row r="3202" spans="1:31" x14ac:dyDescent="0.25">
      <c r="A3202">
        <v>1198</v>
      </c>
      <c r="B3202">
        <v>801</v>
      </c>
      <c r="C3202">
        <v>2</v>
      </c>
      <c r="D3202" s="2">
        <v>40360</v>
      </c>
      <c r="E3202">
        <v>100</v>
      </c>
      <c r="F3202">
        <v>120</v>
      </c>
      <c r="G3202">
        <f>Table1[[#This Row],[Actual_Sales]]-Table1[[#This Row],[Budget_Sales]]</f>
        <v>-20</v>
      </c>
      <c r="H3202" s="5">
        <f>IF(
Table1[[#This Row],[Budget_Sales]]=0,
"",
IF(
Table1[[#This Row],[Budget_Sales]]&gt;0,
(Table1[[#This Row],[Actual_Sales]]-Table1[[#This Row],[Budget_Sales]])/Table1[[#This Row],[Budget_Sales]],
(Table1[[#This Row],[Actual_Sales]]-Table1[[#This Row],[Budget_Sales]])/ABS(Table1[[#This Row],[Budget_Sales]])
)
)</f>
        <v>-0.16666666666666666</v>
      </c>
      <c r="I3202" s="5" t="str">
        <f>IF(Table1[[#This Row],[Sales_Var]]&gt;=0,"Above Budget","Below Budget")</f>
        <v>Below Budget</v>
      </c>
      <c r="J3202">
        <f>Table1[[#This Row],[Actual_Sales]]-(Table1[[#This Row],[COGS]]+Table1[[#This Row],[Expenses]])</f>
        <v>16</v>
      </c>
      <c r="K3202">
        <v>40</v>
      </c>
      <c r="L3202">
        <f>Table1[[#This Row],[Actual_Profit]]-Table1[[#This Row],[Budget_Profit]]</f>
        <v>-24</v>
      </c>
      <c r="M3202" s="5">
        <f>IF(
Table1[[#This Row],[Budget_Profit]]=0,
"",
IF(
Table1[[#This Row],[Budget_Profit]]&gt;0,
(Table1[[#This Row],[Actual_Profit]]-Table1[[#This Row],[Budget_Profit]])/Table1[[#This Row],[Budget_Profit]],
(Table1[[#This Row],[Actual_Profit]]-Table1[[#This Row],[Budget_Profit]])/ABS(Table1[[#This Row],[Budget_Profit]])
)
)</f>
        <v>-0.6</v>
      </c>
      <c r="N3202" s="5" t="str">
        <f>IF(Table1[[#This Row],[Profit_Var]]&gt;=0, "Above Budget", "Below Budget")</f>
        <v>Below Budget</v>
      </c>
      <c r="O3202">
        <v>43</v>
      </c>
      <c r="P3202">
        <v>50</v>
      </c>
      <c r="Q3202">
        <f>Table1[[#This Row],[COGS]]-Table1[[#This Row],[Budget_COGS]]</f>
        <v>-7</v>
      </c>
      <c r="R3202" s="5">
        <f>IF(
Table1[[#This Row],[Budget_COGS]]=0,
"",
IF(
Table1[[#This Row],[Budget_COGS]]&gt;0,
(Table1[[#This Row],[Budget_COGS]]-Table1[[#This Row],[COGS]]) / Table1[[#This Row],[Budget_COGS]],
(Table1[[#This Row],[Budget_COGS]]-Table1[[#This Row],[COGS]]) / ABS(Table1[[#This Row],[Budget_COGS]])
)
)</f>
        <v>0.14000000000000001</v>
      </c>
      <c r="S3202" s="5" t="str">
        <f>IF(Table1[[#This Row],[COGS _Var]]&gt;=0, "Above Budget", "Below Budget")</f>
        <v>Below Budget</v>
      </c>
      <c r="T3202">
        <f>Table1[[#This Row],[Actual_Sales]]-Table1[[#This Row],[COGS]]</f>
        <v>57</v>
      </c>
      <c r="U3202">
        <v>70</v>
      </c>
      <c r="V3202">
        <f>Table1[[#This Row],[Gross_Margin]]-Table1[[#This Row],[Budget_Margin]]</f>
        <v>-13</v>
      </c>
      <c r="W3202" s="5">
        <f>IF(
Table1[[#This Row],[Budget_Margin]]=0,
"",
IF(
Table1[[#This Row],[Budget_Margin]]&gt;0,
(Table1[[#This Row],[Gross_Margin]]-Table1[[#This Row],[Budget_Margin]]) / Table1[[#This Row],[Budget_Margin]],
(Table1[[#This Row],[Gross_Margin]]-Table1[[#This Row],[Budget_Margin]]) / ABS(Table1[[#This Row],[Budget_Margin]])
)
)</f>
        <v>-0.18571428571428572</v>
      </c>
      <c r="X3202" s="5" t="str">
        <f>IF(Table1[[#This Row],[Margin_Var]]&gt;=0, "Above Budget", "Below Budget")</f>
        <v>Below Budget</v>
      </c>
      <c r="Y3202" s="5">
        <f>IFERROR(Table1[[#This Row],[Gross_Margin]]/Table1[[#This Row],[Actual_Sales]],0)</f>
        <v>0.56999999999999995</v>
      </c>
      <c r="Z3202" s="5">
        <f>Table1[[#This Row],[Actual_Profit]]/Table1[[#This Row],[Actual_Sales]]</f>
        <v>0.16</v>
      </c>
      <c r="AA3202">
        <v>41</v>
      </c>
      <c r="AB3202" s="5">
        <f>IFERROR(Table1[[#This Row],[Expenses]]/Table1[[#This Row],[Actual_Sales]],0)</f>
        <v>0.41</v>
      </c>
      <c r="AC3202">
        <v>14</v>
      </c>
      <c r="AD3202">
        <v>388</v>
      </c>
      <c r="AE3202" s="5">
        <f>IFERROR(Table1[[#This Row],[Inventory]]/Table1[[#This Row],[Actual_Sales]],0)</f>
        <v>3.88</v>
      </c>
    </row>
    <row r="3203" spans="1:31" x14ac:dyDescent="0.25">
      <c r="A3203">
        <v>1064</v>
      </c>
      <c r="B3203">
        <v>203</v>
      </c>
      <c r="C3203">
        <v>6</v>
      </c>
      <c r="D3203" s="2">
        <v>40360</v>
      </c>
      <c r="E3203">
        <v>100</v>
      </c>
      <c r="F3203">
        <v>90</v>
      </c>
      <c r="G3203">
        <f>Table1[[#This Row],[Actual_Sales]]-Table1[[#This Row],[Budget_Sales]]</f>
        <v>10</v>
      </c>
      <c r="H3203" s="5">
        <f>IF(
Table1[[#This Row],[Budget_Sales]]=0,
"",
IF(
Table1[[#This Row],[Budget_Sales]]&gt;0,
(Table1[[#This Row],[Actual_Sales]]-Table1[[#This Row],[Budget_Sales]])/Table1[[#This Row],[Budget_Sales]],
(Table1[[#This Row],[Actual_Sales]]-Table1[[#This Row],[Budget_Sales]])/ABS(Table1[[#This Row],[Budget_Sales]])
)
)</f>
        <v>0.1111111111111111</v>
      </c>
      <c r="I3203" s="5" t="str">
        <f>IF(Table1[[#This Row],[Sales_Var]]&gt;=0,"Above Budget","Below Budget")</f>
        <v>Above Budget</v>
      </c>
      <c r="J3203">
        <f>Table1[[#This Row],[Actual_Sales]]-(Table1[[#This Row],[COGS]]+Table1[[#This Row],[Expenses]])</f>
        <v>16</v>
      </c>
      <c r="K3203">
        <v>20</v>
      </c>
      <c r="L3203">
        <f>Table1[[#This Row],[Actual_Profit]]-Table1[[#This Row],[Budget_Profit]]</f>
        <v>-4</v>
      </c>
      <c r="M3203" s="5">
        <f>IF(
Table1[[#This Row],[Budget_Profit]]=0,
"",
IF(
Table1[[#This Row],[Budget_Profit]]&gt;0,
(Table1[[#This Row],[Actual_Profit]]-Table1[[#This Row],[Budget_Profit]])/Table1[[#This Row],[Budget_Profit]],
(Table1[[#This Row],[Actual_Profit]]-Table1[[#This Row],[Budget_Profit]])/ABS(Table1[[#This Row],[Budget_Profit]])
)
)</f>
        <v>-0.2</v>
      </c>
      <c r="N3203" s="5" t="str">
        <f>IF(Table1[[#This Row],[Profit_Var]]&gt;=0, "Above Budget", "Below Budget")</f>
        <v>Below Budget</v>
      </c>
      <c r="O3203">
        <v>43</v>
      </c>
      <c r="P3203">
        <v>40</v>
      </c>
      <c r="Q3203">
        <f>Table1[[#This Row],[COGS]]-Table1[[#This Row],[Budget_COGS]]</f>
        <v>3</v>
      </c>
      <c r="R3203" s="5">
        <f>IF(
Table1[[#This Row],[Budget_COGS]]=0,
"",
IF(
Table1[[#This Row],[Budget_COGS]]&gt;0,
(Table1[[#This Row],[Budget_COGS]]-Table1[[#This Row],[COGS]]) / Table1[[#This Row],[Budget_COGS]],
(Table1[[#This Row],[Budget_COGS]]-Table1[[#This Row],[COGS]]) / ABS(Table1[[#This Row],[Budget_COGS]])
)
)</f>
        <v>-7.4999999999999997E-2</v>
      </c>
      <c r="S3203" s="5" t="str">
        <f>IF(Table1[[#This Row],[COGS _Var]]&gt;=0, "Above Budget", "Below Budget")</f>
        <v>Above Budget</v>
      </c>
      <c r="T3203">
        <f>Table1[[#This Row],[Actual_Sales]]-Table1[[#This Row],[COGS]]</f>
        <v>57</v>
      </c>
      <c r="U3203">
        <v>50</v>
      </c>
      <c r="V3203">
        <f>Table1[[#This Row],[Gross_Margin]]-Table1[[#This Row],[Budget_Margin]]</f>
        <v>7</v>
      </c>
      <c r="W3203" s="5">
        <f>IF(
Table1[[#This Row],[Budget_Margin]]=0,
"",
IF(
Table1[[#This Row],[Budget_Margin]]&gt;0,
(Table1[[#This Row],[Gross_Margin]]-Table1[[#This Row],[Budget_Margin]]) / Table1[[#This Row],[Budget_Margin]],
(Table1[[#This Row],[Gross_Margin]]-Table1[[#This Row],[Budget_Margin]]) / ABS(Table1[[#This Row],[Budget_Margin]])
)
)</f>
        <v>0.14000000000000001</v>
      </c>
      <c r="X3203" s="5" t="str">
        <f>IF(Table1[[#This Row],[Margin_Var]]&gt;=0, "Above Budget", "Below Budget")</f>
        <v>Above Budget</v>
      </c>
      <c r="Y3203" s="5">
        <f>IFERROR(Table1[[#This Row],[Gross_Margin]]/Table1[[#This Row],[Actual_Sales]],0)</f>
        <v>0.56999999999999995</v>
      </c>
      <c r="Z3203" s="5">
        <f>Table1[[#This Row],[Actual_Profit]]/Table1[[#This Row],[Actual_Sales]]</f>
        <v>0.16</v>
      </c>
      <c r="AA3203">
        <v>41</v>
      </c>
      <c r="AB3203" s="5">
        <f>IFERROR(Table1[[#This Row],[Expenses]]/Table1[[#This Row],[Actual_Sales]],0)</f>
        <v>0.41</v>
      </c>
      <c r="AC3203">
        <v>14</v>
      </c>
      <c r="AD3203">
        <v>388</v>
      </c>
      <c r="AE3203" s="5">
        <f>IFERROR(Table1[[#This Row],[Inventory]]/Table1[[#This Row],[Actual_Sales]],0)</f>
        <v>3.88</v>
      </c>
    </row>
    <row r="3204" spans="1:31" x14ac:dyDescent="0.25">
      <c r="A3204">
        <v>1557</v>
      </c>
      <c r="B3204">
        <v>801</v>
      </c>
      <c r="C3204">
        <v>3</v>
      </c>
      <c r="D3204" s="2">
        <v>40422</v>
      </c>
      <c r="E3204">
        <v>150</v>
      </c>
      <c r="F3204">
        <v>180</v>
      </c>
      <c r="G3204">
        <f>Table1[[#This Row],[Actual_Sales]]-Table1[[#This Row],[Budget_Sales]]</f>
        <v>-30</v>
      </c>
      <c r="H3204" s="5">
        <f>IF(
Table1[[#This Row],[Budget_Sales]]=0,
"",
IF(
Table1[[#This Row],[Budget_Sales]]&gt;0,
(Table1[[#This Row],[Actual_Sales]]-Table1[[#This Row],[Budget_Sales]])/Table1[[#This Row],[Budget_Sales]],
(Table1[[#This Row],[Actual_Sales]]-Table1[[#This Row],[Budget_Sales]])/ABS(Table1[[#This Row],[Budget_Sales]])
)
)</f>
        <v>-0.16666666666666666</v>
      </c>
      <c r="I3204" s="5" t="str">
        <f>IF(Table1[[#This Row],[Sales_Var]]&gt;=0,"Above Budget","Below Budget")</f>
        <v>Below Budget</v>
      </c>
      <c r="J3204">
        <f>Table1[[#This Row],[Actual_Sales]]-(Table1[[#This Row],[COGS]]+Table1[[#This Row],[Expenses]])</f>
        <v>24</v>
      </c>
      <c r="K3204">
        <v>50</v>
      </c>
      <c r="L3204">
        <f>Table1[[#This Row],[Actual_Profit]]-Table1[[#This Row],[Budget_Profit]]</f>
        <v>-26</v>
      </c>
      <c r="M3204" s="5">
        <f>IF(
Table1[[#This Row],[Budget_Profit]]=0,
"",
IF(
Table1[[#This Row],[Budget_Profit]]&gt;0,
(Table1[[#This Row],[Actual_Profit]]-Table1[[#This Row],[Budget_Profit]])/Table1[[#This Row],[Budget_Profit]],
(Table1[[#This Row],[Actual_Profit]]-Table1[[#This Row],[Budget_Profit]])/ABS(Table1[[#This Row],[Budget_Profit]])
)
)</f>
        <v>-0.52</v>
      </c>
      <c r="N3204" s="5" t="str">
        <f>IF(Table1[[#This Row],[Profit_Var]]&gt;=0, "Above Budget", "Below Budget")</f>
        <v>Below Budget</v>
      </c>
      <c r="O3204">
        <v>67</v>
      </c>
      <c r="P3204">
        <v>80</v>
      </c>
      <c r="Q3204">
        <f>Table1[[#This Row],[COGS]]-Table1[[#This Row],[Budget_COGS]]</f>
        <v>-13</v>
      </c>
      <c r="R3204" s="5">
        <f>IF(
Table1[[#This Row],[Budget_COGS]]=0,
"",
IF(
Table1[[#This Row],[Budget_COGS]]&gt;0,
(Table1[[#This Row],[Budget_COGS]]-Table1[[#This Row],[COGS]]) / Table1[[#This Row],[Budget_COGS]],
(Table1[[#This Row],[Budget_COGS]]-Table1[[#This Row],[COGS]]) / ABS(Table1[[#This Row],[Budget_COGS]])
)
)</f>
        <v>0.16250000000000001</v>
      </c>
      <c r="S3204" s="5" t="str">
        <f>IF(Table1[[#This Row],[COGS _Var]]&gt;=0, "Above Budget", "Below Budget")</f>
        <v>Below Budget</v>
      </c>
      <c r="T3204">
        <f>Table1[[#This Row],[Actual_Sales]]-Table1[[#This Row],[COGS]]</f>
        <v>83</v>
      </c>
      <c r="U3204">
        <v>100</v>
      </c>
      <c r="V3204">
        <f>Table1[[#This Row],[Gross_Margin]]-Table1[[#This Row],[Budget_Margin]]</f>
        <v>-17</v>
      </c>
      <c r="W3204" s="5">
        <f>IF(
Table1[[#This Row],[Budget_Margin]]=0,
"",
IF(
Table1[[#This Row],[Budget_Margin]]&gt;0,
(Table1[[#This Row],[Gross_Margin]]-Table1[[#This Row],[Budget_Margin]]) / Table1[[#This Row],[Budget_Margin]],
(Table1[[#This Row],[Gross_Margin]]-Table1[[#This Row],[Budget_Margin]]) / ABS(Table1[[#This Row],[Budget_Margin]])
)
)</f>
        <v>-0.17</v>
      </c>
      <c r="X3204" s="5" t="str">
        <f>IF(Table1[[#This Row],[Margin_Var]]&gt;=0, "Above Budget", "Below Budget")</f>
        <v>Below Budget</v>
      </c>
      <c r="Y3204" s="5">
        <f>IFERROR(Table1[[#This Row],[Gross_Margin]]/Table1[[#This Row],[Actual_Sales]],0)</f>
        <v>0.55333333333333334</v>
      </c>
      <c r="Z3204" s="5">
        <f>Table1[[#This Row],[Actual_Profit]]/Table1[[#This Row],[Actual_Sales]]</f>
        <v>0.16</v>
      </c>
      <c r="AA3204">
        <v>59</v>
      </c>
      <c r="AB3204" s="5">
        <f>IFERROR(Table1[[#This Row],[Expenses]]/Table1[[#This Row],[Actual_Sales]],0)</f>
        <v>0.39333333333333331</v>
      </c>
      <c r="AC3204">
        <v>25</v>
      </c>
      <c r="AD3204">
        <v>599</v>
      </c>
      <c r="AE3204" s="5">
        <f>IFERROR(Table1[[#This Row],[Inventory]]/Table1[[#This Row],[Actual_Sales]],0)</f>
        <v>3.9933333333333332</v>
      </c>
    </row>
    <row r="3205" spans="1:31" x14ac:dyDescent="0.25">
      <c r="A3205">
        <v>1581</v>
      </c>
      <c r="B3205">
        <v>959</v>
      </c>
      <c r="C3205">
        <v>9</v>
      </c>
      <c r="D3205" s="2">
        <v>40422</v>
      </c>
      <c r="E3205">
        <v>150</v>
      </c>
      <c r="F3205">
        <v>110</v>
      </c>
      <c r="G3205">
        <f>Table1[[#This Row],[Actual_Sales]]-Table1[[#This Row],[Budget_Sales]]</f>
        <v>40</v>
      </c>
      <c r="H3205" s="5">
        <f>IF(
Table1[[#This Row],[Budget_Sales]]=0,
"",
IF(
Table1[[#This Row],[Budget_Sales]]&gt;0,
(Table1[[#This Row],[Actual_Sales]]-Table1[[#This Row],[Budget_Sales]])/Table1[[#This Row],[Budget_Sales]],
(Table1[[#This Row],[Actual_Sales]]-Table1[[#This Row],[Budget_Sales]])/ABS(Table1[[#This Row],[Budget_Sales]])
)
)</f>
        <v>0.36363636363636365</v>
      </c>
      <c r="I3205" s="5" t="str">
        <f>IF(Table1[[#This Row],[Sales_Var]]&gt;=0,"Above Budget","Below Budget")</f>
        <v>Above Budget</v>
      </c>
      <c r="J3205">
        <f>Table1[[#This Row],[Actual_Sales]]-(Table1[[#This Row],[COGS]]+Table1[[#This Row],[Expenses]])</f>
        <v>24</v>
      </c>
      <c r="K3205">
        <v>20</v>
      </c>
      <c r="L3205">
        <f>Table1[[#This Row],[Actual_Profit]]-Table1[[#This Row],[Budget_Profit]]</f>
        <v>4</v>
      </c>
      <c r="M3205" s="5">
        <f>IF(
Table1[[#This Row],[Budget_Profit]]=0,
"",
IF(
Table1[[#This Row],[Budget_Profit]]&gt;0,
(Table1[[#This Row],[Actual_Profit]]-Table1[[#This Row],[Budget_Profit]])/Table1[[#This Row],[Budget_Profit]],
(Table1[[#This Row],[Actual_Profit]]-Table1[[#This Row],[Budget_Profit]])/ABS(Table1[[#This Row],[Budget_Profit]])
)
)</f>
        <v>0.2</v>
      </c>
      <c r="N3205" s="5" t="str">
        <f>IF(Table1[[#This Row],[Profit_Var]]&gt;=0, "Above Budget", "Below Budget")</f>
        <v>Above Budget</v>
      </c>
      <c r="O3205">
        <v>67</v>
      </c>
      <c r="P3205">
        <v>50</v>
      </c>
      <c r="Q3205">
        <f>Table1[[#This Row],[COGS]]-Table1[[#This Row],[Budget_COGS]]</f>
        <v>17</v>
      </c>
      <c r="R3205" s="5">
        <f>IF(
Table1[[#This Row],[Budget_COGS]]=0,
"",
IF(
Table1[[#This Row],[Budget_COGS]]&gt;0,
(Table1[[#This Row],[Budget_COGS]]-Table1[[#This Row],[COGS]]) / Table1[[#This Row],[Budget_COGS]],
(Table1[[#This Row],[Budget_COGS]]-Table1[[#This Row],[COGS]]) / ABS(Table1[[#This Row],[Budget_COGS]])
)
)</f>
        <v>-0.34</v>
      </c>
      <c r="S3205" s="5" t="str">
        <f>IF(Table1[[#This Row],[COGS _Var]]&gt;=0, "Above Budget", "Below Budget")</f>
        <v>Above Budget</v>
      </c>
      <c r="T3205">
        <f>Table1[[#This Row],[Actual_Sales]]-Table1[[#This Row],[COGS]]</f>
        <v>83</v>
      </c>
      <c r="U3205">
        <v>60</v>
      </c>
      <c r="V3205">
        <f>Table1[[#This Row],[Gross_Margin]]-Table1[[#This Row],[Budget_Margin]]</f>
        <v>23</v>
      </c>
      <c r="W3205" s="5">
        <f>IF(
Table1[[#This Row],[Budget_Margin]]=0,
"",
IF(
Table1[[#This Row],[Budget_Margin]]&gt;0,
(Table1[[#This Row],[Gross_Margin]]-Table1[[#This Row],[Budget_Margin]]) / Table1[[#This Row],[Budget_Margin]],
(Table1[[#This Row],[Gross_Margin]]-Table1[[#This Row],[Budget_Margin]]) / ABS(Table1[[#This Row],[Budget_Margin]])
)
)</f>
        <v>0.38333333333333336</v>
      </c>
      <c r="X3205" s="5" t="str">
        <f>IF(Table1[[#This Row],[Margin_Var]]&gt;=0, "Above Budget", "Below Budget")</f>
        <v>Above Budget</v>
      </c>
      <c r="Y3205" s="5">
        <f>IFERROR(Table1[[#This Row],[Gross_Margin]]/Table1[[#This Row],[Actual_Sales]],0)</f>
        <v>0.55333333333333334</v>
      </c>
      <c r="Z3205" s="5">
        <f>Table1[[#This Row],[Actual_Profit]]/Table1[[#This Row],[Actual_Sales]]</f>
        <v>0.16</v>
      </c>
      <c r="AA3205">
        <v>59</v>
      </c>
      <c r="AB3205" s="5">
        <f>IFERROR(Table1[[#This Row],[Expenses]]/Table1[[#This Row],[Actual_Sales]],0)</f>
        <v>0.39333333333333331</v>
      </c>
      <c r="AC3205">
        <v>25</v>
      </c>
      <c r="AD3205">
        <v>599</v>
      </c>
      <c r="AE3205" s="5">
        <f>IFERROR(Table1[[#This Row],[Inventory]]/Table1[[#This Row],[Actual_Sales]],0)</f>
        <v>3.9933333333333332</v>
      </c>
    </row>
    <row r="3206" spans="1:31" x14ac:dyDescent="0.25">
      <c r="A3206">
        <v>2240</v>
      </c>
      <c r="B3206">
        <v>641</v>
      </c>
      <c r="C3206">
        <v>2</v>
      </c>
      <c r="D3206" s="2">
        <v>40544</v>
      </c>
      <c r="E3206">
        <v>69</v>
      </c>
      <c r="F3206">
        <v>60</v>
      </c>
      <c r="G3206">
        <f>Table1[[#This Row],[Actual_Sales]]-Table1[[#This Row],[Budget_Sales]]</f>
        <v>9</v>
      </c>
      <c r="H3206" s="5">
        <f>IF(
Table1[[#This Row],[Budget_Sales]]=0,
"",
IF(
Table1[[#This Row],[Budget_Sales]]&gt;0,
(Table1[[#This Row],[Actual_Sales]]-Table1[[#This Row],[Budget_Sales]])/Table1[[#This Row],[Budget_Sales]],
(Table1[[#This Row],[Actual_Sales]]-Table1[[#This Row],[Budget_Sales]])/ABS(Table1[[#This Row],[Budget_Sales]])
)
)</f>
        <v>0.15</v>
      </c>
      <c r="I3206" s="5" t="str">
        <f>IF(Table1[[#This Row],[Sales_Var]]&gt;=0,"Above Budget","Below Budget")</f>
        <v>Above Budget</v>
      </c>
      <c r="J3206">
        <f>Table1[[#This Row],[Actual_Sales]]-(Table1[[#This Row],[COGS]]+Table1[[#This Row],[Expenses]])</f>
        <v>11</v>
      </c>
      <c r="K3206">
        <v>20</v>
      </c>
      <c r="L3206">
        <f>Table1[[#This Row],[Actual_Profit]]-Table1[[#This Row],[Budget_Profit]]</f>
        <v>-9</v>
      </c>
      <c r="M3206" s="5">
        <f>IF(
Table1[[#This Row],[Budget_Profit]]=0,
"",
IF(
Table1[[#This Row],[Budget_Profit]]&gt;0,
(Table1[[#This Row],[Actual_Profit]]-Table1[[#This Row],[Budget_Profit]])/Table1[[#This Row],[Budget_Profit]],
(Table1[[#This Row],[Actual_Profit]]-Table1[[#This Row],[Budget_Profit]])/ABS(Table1[[#This Row],[Budget_Profit]])
)
)</f>
        <v>-0.45</v>
      </c>
      <c r="N3206" s="5" t="str">
        <f>IF(Table1[[#This Row],[Profit_Var]]&gt;=0, "Above Budget", "Below Budget")</f>
        <v>Below Budget</v>
      </c>
      <c r="O3206">
        <v>28</v>
      </c>
      <c r="P3206">
        <v>20</v>
      </c>
      <c r="Q3206">
        <f>Table1[[#This Row],[COGS]]-Table1[[#This Row],[Budget_COGS]]</f>
        <v>8</v>
      </c>
      <c r="R3206" s="5">
        <f>IF(
Table1[[#This Row],[Budget_COGS]]=0,
"",
IF(
Table1[[#This Row],[Budget_COGS]]&gt;0,
(Table1[[#This Row],[Budget_COGS]]-Table1[[#This Row],[COGS]]) / Table1[[#This Row],[Budget_COGS]],
(Table1[[#This Row],[Budget_COGS]]-Table1[[#This Row],[COGS]]) / ABS(Table1[[#This Row],[Budget_COGS]])
)
)</f>
        <v>-0.4</v>
      </c>
      <c r="S3206" s="5" t="str">
        <f>IF(Table1[[#This Row],[COGS _Var]]&gt;=0, "Above Budget", "Below Budget")</f>
        <v>Above Budget</v>
      </c>
      <c r="T3206">
        <f>Table1[[#This Row],[Actual_Sales]]-Table1[[#This Row],[COGS]]</f>
        <v>41</v>
      </c>
      <c r="U3206">
        <v>40</v>
      </c>
      <c r="V3206">
        <f>Table1[[#This Row],[Gross_Margin]]-Table1[[#This Row],[Budget_Margin]]</f>
        <v>1</v>
      </c>
      <c r="W3206" s="5">
        <f>IF(
Table1[[#This Row],[Budget_Margin]]=0,
"",
IF(
Table1[[#This Row],[Budget_Margin]]&gt;0,
(Table1[[#This Row],[Gross_Margin]]-Table1[[#This Row],[Budget_Margin]]) / Table1[[#This Row],[Budget_Margin]],
(Table1[[#This Row],[Gross_Margin]]-Table1[[#This Row],[Budget_Margin]]) / ABS(Table1[[#This Row],[Budget_Margin]])
)
)</f>
        <v>2.5000000000000001E-2</v>
      </c>
      <c r="X3206" s="5" t="str">
        <f>IF(Table1[[#This Row],[Margin_Var]]&gt;=0, "Above Budget", "Below Budget")</f>
        <v>Above Budget</v>
      </c>
      <c r="Y3206" s="5">
        <f>IFERROR(Table1[[#This Row],[Gross_Margin]]/Table1[[#This Row],[Actual_Sales]],0)</f>
        <v>0.59420289855072461</v>
      </c>
      <c r="Z3206" s="5">
        <f>Table1[[#This Row],[Actual_Profit]]/Table1[[#This Row],[Actual_Sales]]</f>
        <v>0.15942028985507245</v>
      </c>
      <c r="AA3206">
        <v>30</v>
      </c>
      <c r="AB3206" s="5">
        <f>IFERROR(Table1[[#This Row],[Expenses]]/Table1[[#This Row],[Actual_Sales]],0)</f>
        <v>0.43478260869565216</v>
      </c>
      <c r="AC3206">
        <v>8</v>
      </c>
      <c r="AD3206">
        <v>965</v>
      </c>
      <c r="AE3206" s="5">
        <f>IFERROR(Table1[[#This Row],[Inventory]]/Table1[[#This Row],[Actual_Sales]],0)</f>
        <v>13.985507246376812</v>
      </c>
    </row>
    <row r="3207" spans="1:31" x14ac:dyDescent="0.25">
      <c r="A3207">
        <v>3205</v>
      </c>
      <c r="B3207">
        <v>262</v>
      </c>
      <c r="C3207">
        <v>1</v>
      </c>
      <c r="D3207" s="2">
        <v>40725</v>
      </c>
      <c r="E3207">
        <v>132</v>
      </c>
      <c r="F3207">
        <v>130</v>
      </c>
      <c r="G3207">
        <f>Table1[[#This Row],[Actual_Sales]]-Table1[[#This Row],[Budget_Sales]]</f>
        <v>2</v>
      </c>
      <c r="H3207" s="5">
        <f>IF(
Table1[[#This Row],[Budget_Sales]]=0,
"",
IF(
Table1[[#This Row],[Budget_Sales]]&gt;0,
(Table1[[#This Row],[Actual_Sales]]-Table1[[#This Row],[Budget_Sales]])/Table1[[#This Row],[Budget_Sales]],
(Table1[[#This Row],[Actual_Sales]]-Table1[[#This Row],[Budget_Sales]])/ABS(Table1[[#This Row],[Budget_Sales]])
)
)</f>
        <v>1.5384615384615385E-2</v>
      </c>
      <c r="I3207" s="5" t="str">
        <f>IF(Table1[[#This Row],[Sales_Var]]&gt;=0,"Above Budget","Below Budget")</f>
        <v>Above Budget</v>
      </c>
      <c r="J3207">
        <f>Table1[[#This Row],[Actual_Sales]]-(Table1[[#This Row],[COGS]]+Table1[[#This Row],[Expenses]])</f>
        <v>21</v>
      </c>
      <c r="K3207">
        <v>20</v>
      </c>
      <c r="L3207">
        <f>Table1[[#This Row],[Actual_Profit]]-Table1[[#This Row],[Budget_Profit]]</f>
        <v>1</v>
      </c>
      <c r="M3207" s="5">
        <f>IF(
Table1[[#This Row],[Budget_Profit]]=0,
"",
IF(
Table1[[#This Row],[Budget_Profit]]&gt;0,
(Table1[[#This Row],[Actual_Profit]]-Table1[[#This Row],[Budget_Profit]])/Table1[[#This Row],[Budget_Profit]],
(Table1[[#This Row],[Actual_Profit]]-Table1[[#This Row],[Budget_Profit]])/ABS(Table1[[#This Row],[Budget_Profit]])
)
)</f>
        <v>0.05</v>
      </c>
      <c r="N3207" s="5" t="str">
        <f>IF(Table1[[#This Row],[Profit_Var]]&gt;=0, "Above Budget", "Below Budget")</f>
        <v>Above Budget</v>
      </c>
      <c r="O3207">
        <v>59</v>
      </c>
      <c r="P3207">
        <v>60</v>
      </c>
      <c r="Q3207">
        <f>Table1[[#This Row],[COGS]]-Table1[[#This Row],[Budget_COGS]]</f>
        <v>-1</v>
      </c>
      <c r="R3207" s="5">
        <f>IF(
Table1[[#This Row],[Budget_COGS]]=0,
"",
IF(
Table1[[#This Row],[Budget_COGS]]&gt;0,
(Table1[[#This Row],[Budget_COGS]]-Table1[[#This Row],[COGS]]) / Table1[[#This Row],[Budget_COGS]],
(Table1[[#This Row],[Budget_COGS]]-Table1[[#This Row],[COGS]]) / ABS(Table1[[#This Row],[Budget_COGS]])
)
)</f>
        <v>1.6666666666666666E-2</v>
      </c>
      <c r="S3207" s="5" t="str">
        <f>IF(Table1[[#This Row],[COGS _Var]]&gt;=0, "Above Budget", "Below Budget")</f>
        <v>Below Budget</v>
      </c>
      <c r="T3207">
        <f>Table1[[#This Row],[Actual_Sales]]-Table1[[#This Row],[COGS]]</f>
        <v>73</v>
      </c>
      <c r="U3207">
        <v>70</v>
      </c>
      <c r="V3207">
        <f>Table1[[#This Row],[Gross_Margin]]-Table1[[#This Row],[Budget_Margin]]</f>
        <v>3</v>
      </c>
      <c r="W3207" s="5">
        <f>IF(
Table1[[#This Row],[Budget_Margin]]=0,
"",
IF(
Table1[[#This Row],[Budget_Margin]]&gt;0,
(Table1[[#This Row],[Gross_Margin]]-Table1[[#This Row],[Budget_Margin]]) / Table1[[#This Row],[Budget_Margin]],
(Table1[[#This Row],[Gross_Margin]]-Table1[[#This Row],[Budget_Margin]]) / ABS(Table1[[#This Row],[Budget_Margin]])
)
)</f>
        <v>4.2857142857142858E-2</v>
      </c>
      <c r="X3207" s="5" t="str">
        <f>IF(Table1[[#This Row],[Margin_Var]]&gt;=0, "Above Budget", "Below Budget")</f>
        <v>Above Budget</v>
      </c>
      <c r="Y3207" s="5">
        <f>IFERROR(Table1[[#This Row],[Gross_Margin]]/Table1[[#This Row],[Actual_Sales]],0)</f>
        <v>0.55303030303030298</v>
      </c>
      <c r="Z3207" s="5">
        <f>Table1[[#This Row],[Actual_Profit]]/Table1[[#This Row],[Actual_Sales]]</f>
        <v>0.15909090909090909</v>
      </c>
      <c r="AA3207">
        <v>52</v>
      </c>
      <c r="AB3207" s="5">
        <f>IFERROR(Table1[[#This Row],[Expenses]]/Table1[[#This Row],[Actual_Sales]],0)</f>
        <v>0.39393939393939392</v>
      </c>
      <c r="AC3207">
        <v>22</v>
      </c>
      <c r="AD3207">
        <v>403</v>
      </c>
      <c r="AE3207" s="5">
        <f>IFERROR(Table1[[#This Row],[Inventory]]/Table1[[#This Row],[Actual_Sales]],0)</f>
        <v>3.0530303030303032</v>
      </c>
    </row>
    <row r="3208" spans="1:31" x14ac:dyDescent="0.25">
      <c r="A3208">
        <v>3230</v>
      </c>
      <c r="B3208">
        <v>360</v>
      </c>
      <c r="C3208">
        <v>5</v>
      </c>
      <c r="D3208" s="2">
        <v>40725</v>
      </c>
      <c r="E3208">
        <v>132</v>
      </c>
      <c r="F3208">
        <v>120</v>
      </c>
      <c r="G3208">
        <f>Table1[[#This Row],[Actual_Sales]]-Table1[[#This Row],[Budget_Sales]]</f>
        <v>12</v>
      </c>
      <c r="H3208" s="5">
        <f>IF(
Table1[[#This Row],[Budget_Sales]]=0,
"",
IF(
Table1[[#This Row],[Budget_Sales]]&gt;0,
(Table1[[#This Row],[Actual_Sales]]-Table1[[#This Row],[Budget_Sales]])/Table1[[#This Row],[Budget_Sales]],
(Table1[[#This Row],[Actual_Sales]]-Table1[[#This Row],[Budget_Sales]])/ABS(Table1[[#This Row],[Budget_Sales]])
)
)</f>
        <v>0.1</v>
      </c>
      <c r="I3208" s="5" t="str">
        <f>IF(Table1[[#This Row],[Sales_Var]]&gt;=0,"Above Budget","Below Budget")</f>
        <v>Above Budget</v>
      </c>
      <c r="J3208">
        <f>Table1[[#This Row],[Actual_Sales]]-(Table1[[#This Row],[COGS]]+Table1[[#This Row],[Expenses]])</f>
        <v>21</v>
      </c>
      <c r="K3208">
        <v>20</v>
      </c>
      <c r="L3208">
        <f>Table1[[#This Row],[Actual_Profit]]-Table1[[#This Row],[Budget_Profit]]</f>
        <v>1</v>
      </c>
      <c r="M3208" s="5">
        <f>IF(
Table1[[#This Row],[Budget_Profit]]=0,
"",
IF(
Table1[[#This Row],[Budget_Profit]]&gt;0,
(Table1[[#This Row],[Actual_Profit]]-Table1[[#This Row],[Budget_Profit]])/Table1[[#This Row],[Budget_Profit]],
(Table1[[#This Row],[Actual_Profit]]-Table1[[#This Row],[Budget_Profit]])/ABS(Table1[[#This Row],[Budget_Profit]])
)
)</f>
        <v>0.05</v>
      </c>
      <c r="N3208" s="5" t="str">
        <f>IF(Table1[[#This Row],[Profit_Var]]&gt;=0, "Above Budget", "Below Budget")</f>
        <v>Above Budget</v>
      </c>
      <c r="O3208">
        <v>59</v>
      </c>
      <c r="P3208">
        <v>50</v>
      </c>
      <c r="Q3208">
        <f>Table1[[#This Row],[COGS]]-Table1[[#This Row],[Budget_COGS]]</f>
        <v>9</v>
      </c>
      <c r="R3208" s="5">
        <f>IF(
Table1[[#This Row],[Budget_COGS]]=0,
"",
IF(
Table1[[#This Row],[Budget_COGS]]&gt;0,
(Table1[[#This Row],[Budget_COGS]]-Table1[[#This Row],[COGS]]) / Table1[[#This Row],[Budget_COGS]],
(Table1[[#This Row],[Budget_COGS]]-Table1[[#This Row],[COGS]]) / ABS(Table1[[#This Row],[Budget_COGS]])
)
)</f>
        <v>-0.18</v>
      </c>
      <c r="S3208" s="5" t="str">
        <f>IF(Table1[[#This Row],[COGS _Var]]&gt;=0, "Above Budget", "Below Budget")</f>
        <v>Above Budget</v>
      </c>
      <c r="T3208">
        <f>Table1[[#This Row],[Actual_Sales]]-Table1[[#This Row],[COGS]]</f>
        <v>73</v>
      </c>
      <c r="U3208">
        <v>70</v>
      </c>
      <c r="V3208">
        <f>Table1[[#This Row],[Gross_Margin]]-Table1[[#This Row],[Budget_Margin]]</f>
        <v>3</v>
      </c>
      <c r="W3208" s="5">
        <f>IF(
Table1[[#This Row],[Budget_Margin]]=0,
"",
IF(
Table1[[#This Row],[Budget_Margin]]&gt;0,
(Table1[[#This Row],[Gross_Margin]]-Table1[[#This Row],[Budget_Margin]]) / Table1[[#This Row],[Budget_Margin]],
(Table1[[#This Row],[Gross_Margin]]-Table1[[#This Row],[Budget_Margin]]) / ABS(Table1[[#This Row],[Budget_Margin]])
)
)</f>
        <v>4.2857142857142858E-2</v>
      </c>
      <c r="X3208" s="5" t="str">
        <f>IF(Table1[[#This Row],[Margin_Var]]&gt;=0, "Above Budget", "Below Budget")</f>
        <v>Above Budget</v>
      </c>
      <c r="Y3208" s="5">
        <f>IFERROR(Table1[[#This Row],[Gross_Margin]]/Table1[[#This Row],[Actual_Sales]],0)</f>
        <v>0.55303030303030298</v>
      </c>
      <c r="Z3208" s="5">
        <f>Table1[[#This Row],[Actual_Profit]]/Table1[[#This Row],[Actual_Sales]]</f>
        <v>0.15909090909090909</v>
      </c>
      <c r="AA3208">
        <v>52</v>
      </c>
      <c r="AB3208" s="5">
        <f>IFERROR(Table1[[#This Row],[Expenses]]/Table1[[#This Row],[Actual_Sales]],0)</f>
        <v>0.39393939393939392</v>
      </c>
      <c r="AC3208">
        <v>22</v>
      </c>
      <c r="AD3208">
        <v>403</v>
      </c>
      <c r="AE3208" s="5">
        <f>IFERROR(Table1[[#This Row],[Inventory]]/Table1[[#This Row],[Actual_Sales]],0)</f>
        <v>3.0530303030303032</v>
      </c>
    </row>
    <row r="3209" spans="1:31" x14ac:dyDescent="0.25">
      <c r="A3209">
        <v>3048</v>
      </c>
      <c r="B3209">
        <v>360</v>
      </c>
      <c r="C3209">
        <v>5</v>
      </c>
      <c r="D3209" s="2">
        <v>40695</v>
      </c>
      <c r="E3209">
        <v>132</v>
      </c>
      <c r="F3209">
        <v>120</v>
      </c>
      <c r="G3209">
        <f>Table1[[#This Row],[Actual_Sales]]-Table1[[#This Row],[Budget_Sales]]</f>
        <v>12</v>
      </c>
      <c r="H3209" s="5">
        <f>IF(
Table1[[#This Row],[Budget_Sales]]=0,
"",
IF(
Table1[[#This Row],[Budget_Sales]]&gt;0,
(Table1[[#This Row],[Actual_Sales]]-Table1[[#This Row],[Budget_Sales]])/Table1[[#This Row],[Budget_Sales]],
(Table1[[#This Row],[Actual_Sales]]-Table1[[#This Row],[Budget_Sales]])/ABS(Table1[[#This Row],[Budget_Sales]])
)
)</f>
        <v>0.1</v>
      </c>
      <c r="I3209" s="5" t="str">
        <f>IF(Table1[[#This Row],[Sales_Var]]&gt;=0,"Above Budget","Below Budget")</f>
        <v>Above Budget</v>
      </c>
      <c r="J3209">
        <f>Table1[[#This Row],[Actual_Sales]]-(Table1[[#This Row],[COGS]]+Table1[[#This Row],[Expenses]])</f>
        <v>21</v>
      </c>
      <c r="K3209">
        <v>20</v>
      </c>
      <c r="L3209">
        <f>Table1[[#This Row],[Actual_Profit]]-Table1[[#This Row],[Budget_Profit]]</f>
        <v>1</v>
      </c>
      <c r="M3209" s="5">
        <f>IF(
Table1[[#This Row],[Budget_Profit]]=0,
"",
IF(
Table1[[#This Row],[Budget_Profit]]&gt;0,
(Table1[[#This Row],[Actual_Profit]]-Table1[[#This Row],[Budget_Profit]])/Table1[[#This Row],[Budget_Profit]],
(Table1[[#This Row],[Actual_Profit]]-Table1[[#This Row],[Budget_Profit]])/ABS(Table1[[#This Row],[Budget_Profit]])
)
)</f>
        <v>0.05</v>
      </c>
      <c r="N3209" s="5" t="str">
        <f>IF(Table1[[#This Row],[Profit_Var]]&gt;=0, "Above Budget", "Below Budget")</f>
        <v>Above Budget</v>
      </c>
      <c r="O3209">
        <v>59</v>
      </c>
      <c r="P3209">
        <v>50</v>
      </c>
      <c r="Q3209">
        <f>Table1[[#This Row],[COGS]]-Table1[[#This Row],[Budget_COGS]]</f>
        <v>9</v>
      </c>
      <c r="R3209" s="5">
        <f>IF(
Table1[[#This Row],[Budget_COGS]]=0,
"",
IF(
Table1[[#This Row],[Budget_COGS]]&gt;0,
(Table1[[#This Row],[Budget_COGS]]-Table1[[#This Row],[COGS]]) / Table1[[#This Row],[Budget_COGS]],
(Table1[[#This Row],[Budget_COGS]]-Table1[[#This Row],[COGS]]) / ABS(Table1[[#This Row],[Budget_COGS]])
)
)</f>
        <v>-0.18</v>
      </c>
      <c r="S3209" s="5" t="str">
        <f>IF(Table1[[#This Row],[COGS _Var]]&gt;=0, "Above Budget", "Below Budget")</f>
        <v>Above Budget</v>
      </c>
      <c r="T3209">
        <f>Table1[[#This Row],[Actual_Sales]]-Table1[[#This Row],[COGS]]</f>
        <v>73</v>
      </c>
      <c r="U3209">
        <v>70</v>
      </c>
      <c r="V3209">
        <f>Table1[[#This Row],[Gross_Margin]]-Table1[[#This Row],[Budget_Margin]]</f>
        <v>3</v>
      </c>
      <c r="W3209" s="5">
        <f>IF(
Table1[[#This Row],[Budget_Margin]]=0,
"",
IF(
Table1[[#This Row],[Budget_Margin]]&gt;0,
(Table1[[#This Row],[Gross_Margin]]-Table1[[#This Row],[Budget_Margin]]) / Table1[[#This Row],[Budget_Margin]],
(Table1[[#This Row],[Gross_Margin]]-Table1[[#This Row],[Budget_Margin]]) / ABS(Table1[[#This Row],[Budget_Margin]])
)
)</f>
        <v>4.2857142857142858E-2</v>
      </c>
      <c r="X3209" s="5" t="str">
        <f>IF(Table1[[#This Row],[Margin_Var]]&gt;=0, "Above Budget", "Below Budget")</f>
        <v>Above Budget</v>
      </c>
      <c r="Y3209" s="5">
        <f>IFERROR(Table1[[#This Row],[Gross_Margin]]/Table1[[#This Row],[Actual_Sales]],0)</f>
        <v>0.55303030303030298</v>
      </c>
      <c r="Z3209" s="5">
        <f>Table1[[#This Row],[Actual_Profit]]/Table1[[#This Row],[Actual_Sales]]</f>
        <v>0.15909090909090909</v>
      </c>
      <c r="AA3209">
        <v>52</v>
      </c>
      <c r="AB3209" s="5">
        <f>IFERROR(Table1[[#This Row],[Expenses]]/Table1[[#This Row],[Actual_Sales]],0)</f>
        <v>0.39393939393939392</v>
      </c>
      <c r="AC3209">
        <v>22</v>
      </c>
      <c r="AD3209">
        <v>377</v>
      </c>
      <c r="AE3209" s="5">
        <f>IFERROR(Table1[[#This Row],[Inventory]]/Table1[[#This Row],[Actual_Sales]],0)</f>
        <v>2.856060606060606</v>
      </c>
    </row>
    <row r="3210" spans="1:31" x14ac:dyDescent="0.25">
      <c r="A3210">
        <v>2426</v>
      </c>
      <c r="B3210">
        <v>715</v>
      </c>
      <c r="C3210">
        <v>1</v>
      </c>
      <c r="D3210" s="2">
        <v>40575</v>
      </c>
      <c r="E3210">
        <v>126</v>
      </c>
      <c r="F3210">
        <v>120</v>
      </c>
      <c r="G3210">
        <f>Table1[[#This Row],[Actual_Sales]]-Table1[[#This Row],[Budget_Sales]]</f>
        <v>6</v>
      </c>
      <c r="H3210" s="5">
        <f>IF(
Table1[[#This Row],[Budget_Sales]]=0,
"",
IF(
Table1[[#This Row],[Budget_Sales]]&gt;0,
(Table1[[#This Row],[Actual_Sales]]-Table1[[#This Row],[Budget_Sales]])/Table1[[#This Row],[Budget_Sales]],
(Table1[[#This Row],[Actual_Sales]]-Table1[[#This Row],[Budget_Sales]])/ABS(Table1[[#This Row],[Budget_Sales]])
)
)</f>
        <v>0.05</v>
      </c>
      <c r="I3210" s="5" t="str">
        <f>IF(Table1[[#This Row],[Sales_Var]]&gt;=0,"Above Budget","Below Budget")</f>
        <v>Above Budget</v>
      </c>
      <c r="J3210">
        <f>Table1[[#This Row],[Actual_Sales]]-(Table1[[#This Row],[COGS]]+Table1[[#This Row],[Expenses]])</f>
        <v>20</v>
      </c>
      <c r="K3210">
        <v>30</v>
      </c>
      <c r="L3210">
        <f>Table1[[#This Row],[Actual_Profit]]-Table1[[#This Row],[Budget_Profit]]</f>
        <v>-10</v>
      </c>
      <c r="M3210" s="5">
        <f>IF(
Table1[[#This Row],[Budget_Profit]]=0,
"",
IF(
Table1[[#This Row],[Budget_Profit]]&gt;0,
(Table1[[#This Row],[Actual_Profit]]-Table1[[#This Row],[Budget_Profit]])/Table1[[#This Row],[Budget_Profit]],
(Table1[[#This Row],[Actual_Profit]]-Table1[[#This Row],[Budget_Profit]])/ABS(Table1[[#This Row],[Budget_Profit]])
)
)</f>
        <v>-0.33333333333333331</v>
      </c>
      <c r="N3210" s="5" t="str">
        <f>IF(Table1[[#This Row],[Profit_Var]]&gt;=0, "Above Budget", "Below Budget")</f>
        <v>Below Budget</v>
      </c>
      <c r="O3210">
        <v>53</v>
      </c>
      <c r="P3210">
        <v>50</v>
      </c>
      <c r="Q3210">
        <f>Table1[[#This Row],[COGS]]-Table1[[#This Row],[Budget_COGS]]</f>
        <v>3</v>
      </c>
      <c r="R3210" s="5">
        <f>IF(
Table1[[#This Row],[Budget_COGS]]=0,
"",
IF(
Table1[[#This Row],[Budget_COGS]]&gt;0,
(Table1[[#This Row],[Budget_COGS]]-Table1[[#This Row],[COGS]]) / Table1[[#This Row],[Budget_COGS]],
(Table1[[#This Row],[Budget_COGS]]-Table1[[#This Row],[COGS]]) / ABS(Table1[[#This Row],[Budget_COGS]])
)
)</f>
        <v>-0.06</v>
      </c>
      <c r="S3210" s="5" t="str">
        <f>IF(Table1[[#This Row],[COGS _Var]]&gt;=0, "Above Budget", "Below Budget")</f>
        <v>Above Budget</v>
      </c>
      <c r="T3210">
        <f>Table1[[#This Row],[Actual_Sales]]-Table1[[#This Row],[COGS]]</f>
        <v>73</v>
      </c>
      <c r="U3210">
        <v>70</v>
      </c>
      <c r="V3210">
        <f>Table1[[#This Row],[Gross_Margin]]-Table1[[#This Row],[Budget_Margin]]</f>
        <v>3</v>
      </c>
      <c r="W3210" s="5">
        <f>IF(
Table1[[#This Row],[Budget_Margin]]=0,
"",
IF(
Table1[[#This Row],[Budget_Margin]]&gt;0,
(Table1[[#This Row],[Gross_Margin]]-Table1[[#This Row],[Budget_Margin]]) / Table1[[#This Row],[Budget_Margin]],
(Table1[[#This Row],[Gross_Margin]]-Table1[[#This Row],[Budget_Margin]]) / ABS(Table1[[#This Row],[Budget_Margin]])
)
)</f>
        <v>4.2857142857142858E-2</v>
      </c>
      <c r="X3210" s="5" t="str">
        <f>IF(Table1[[#This Row],[Margin_Var]]&gt;=0, "Above Budget", "Below Budget")</f>
        <v>Above Budget</v>
      </c>
      <c r="Y3210" s="5">
        <f>IFERROR(Table1[[#This Row],[Gross_Margin]]/Table1[[#This Row],[Actual_Sales]],0)</f>
        <v>0.57936507936507942</v>
      </c>
      <c r="Z3210" s="5">
        <f>Table1[[#This Row],[Actual_Profit]]/Table1[[#This Row],[Actual_Sales]]</f>
        <v>0.15873015873015872</v>
      </c>
      <c r="AA3210">
        <v>53</v>
      </c>
      <c r="AB3210" s="5">
        <f>IFERROR(Table1[[#This Row],[Expenses]]/Table1[[#This Row],[Actual_Sales]],0)</f>
        <v>0.42063492063492064</v>
      </c>
      <c r="AC3210">
        <v>20</v>
      </c>
      <c r="AD3210">
        <v>306</v>
      </c>
      <c r="AE3210" s="5">
        <f>IFERROR(Table1[[#This Row],[Inventory]]/Table1[[#This Row],[Actual_Sales]],0)</f>
        <v>2.4285714285714284</v>
      </c>
    </row>
    <row r="3211" spans="1:31" x14ac:dyDescent="0.25">
      <c r="A3211">
        <v>2304</v>
      </c>
      <c r="B3211">
        <v>206</v>
      </c>
      <c r="C3211">
        <v>5</v>
      </c>
      <c r="D3211" s="2">
        <v>40575</v>
      </c>
      <c r="E3211">
        <v>126</v>
      </c>
      <c r="F3211">
        <v>110</v>
      </c>
      <c r="G3211">
        <f>Table1[[#This Row],[Actual_Sales]]-Table1[[#This Row],[Budget_Sales]]</f>
        <v>16</v>
      </c>
      <c r="H3211" s="5">
        <f>IF(
Table1[[#This Row],[Budget_Sales]]=0,
"",
IF(
Table1[[#This Row],[Budget_Sales]]&gt;0,
(Table1[[#This Row],[Actual_Sales]]-Table1[[#This Row],[Budget_Sales]])/Table1[[#This Row],[Budget_Sales]],
(Table1[[#This Row],[Actual_Sales]]-Table1[[#This Row],[Budget_Sales]])/ABS(Table1[[#This Row],[Budget_Sales]])
)
)</f>
        <v>0.14545454545454545</v>
      </c>
      <c r="I3211" s="5" t="str">
        <f>IF(Table1[[#This Row],[Sales_Var]]&gt;=0,"Above Budget","Below Budget")</f>
        <v>Above Budget</v>
      </c>
      <c r="J3211">
        <f>Table1[[#This Row],[Actual_Sales]]-(Table1[[#This Row],[COGS]]+Table1[[#This Row],[Expenses]])</f>
        <v>20</v>
      </c>
      <c r="K3211">
        <v>20</v>
      </c>
      <c r="L3211">
        <f>Table1[[#This Row],[Actual_Profit]]-Table1[[#This Row],[Budget_Profit]]</f>
        <v>0</v>
      </c>
      <c r="M3211" s="5">
        <f>IF(
Table1[[#This Row],[Budget_Profit]]=0,
"",
IF(
Table1[[#This Row],[Budget_Profit]]&gt;0,
(Table1[[#This Row],[Actual_Profit]]-Table1[[#This Row],[Budget_Profit]])/Table1[[#This Row],[Budget_Profit]],
(Table1[[#This Row],[Actual_Profit]]-Table1[[#This Row],[Budget_Profit]])/ABS(Table1[[#This Row],[Budget_Profit]])
)
)</f>
        <v>0</v>
      </c>
      <c r="N3211" s="5" t="str">
        <f>IF(Table1[[#This Row],[Profit_Var]]&gt;=0, "Above Budget", "Below Budget")</f>
        <v>Above Budget</v>
      </c>
      <c r="O3211">
        <v>53</v>
      </c>
      <c r="P3211">
        <v>50</v>
      </c>
      <c r="Q3211">
        <f>Table1[[#This Row],[COGS]]-Table1[[#This Row],[Budget_COGS]]</f>
        <v>3</v>
      </c>
      <c r="R3211" s="5">
        <f>IF(
Table1[[#This Row],[Budget_COGS]]=0,
"",
IF(
Table1[[#This Row],[Budget_COGS]]&gt;0,
(Table1[[#This Row],[Budget_COGS]]-Table1[[#This Row],[COGS]]) / Table1[[#This Row],[Budget_COGS]],
(Table1[[#This Row],[Budget_COGS]]-Table1[[#This Row],[COGS]]) / ABS(Table1[[#This Row],[Budget_COGS]])
)
)</f>
        <v>-0.06</v>
      </c>
      <c r="S3211" s="5" t="str">
        <f>IF(Table1[[#This Row],[COGS _Var]]&gt;=0, "Above Budget", "Below Budget")</f>
        <v>Above Budget</v>
      </c>
      <c r="T3211">
        <f>Table1[[#This Row],[Actual_Sales]]-Table1[[#This Row],[COGS]]</f>
        <v>73</v>
      </c>
      <c r="U3211">
        <v>60</v>
      </c>
      <c r="V3211">
        <f>Table1[[#This Row],[Gross_Margin]]-Table1[[#This Row],[Budget_Margin]]</f>
        <v>13</v>
      </c>
      <c r="W3211" s="5">
        <f>IF(
Table1[[#This Row],[Budget_Margin]]=0,
"",
IF(
Table1[[#This Row],[Budget_Margin]]&gt;0,
(Table1[[#This Row],[Gross_Margin]]-Table1[[#This Row],[Budget_Margin]]) / Table1[[#This Row],[Budget_Margin]],
(Table1[[#This Row],[Gross_Margin]]-Table1[[#This Row],[Budget_Margin]]) / ABS(Table1[[#This Row],[Budget_Margin]])
)
)</f>
        <v>0.21666666666666667</v>
      </c>
      <c r="X3211" s="5" t="str">
        <f>IF(Table1[[#This Row],[Margin_Var]]&gt;=0, "Above Budget", "Below Budget")</f>
        <v>Above Budget</v>
      </c>
      <c r="Y3211" s="5">
        <f>IFERROR(Table1[[#This Row],[Gross_Margin]]/Table1[[#This Row],[Actual_Sales]],0)</f>
        <v>0.57936507936507942</v>
      </c>
      <c r="Z3211" s="5">
        <f>Table1[[#This Row],[Actual_Profit]]/Table1[[#This Row],[Actual_Sales]]</f>
        <v>0.15873015873015872</v>
      </c>
      <c r="AA3211">
        <v>53</v>
      </c>
      <c r="AB3211" s="5">
        <f>IFERROR(Table1[[#This Row],[Expenses]]/Table1[[#This Row],[Actual_Sales]],0)</f>
        <v>0.42063492063492064</v>
      </c>
      <c r="AC3211">
        <v>20</v>
      </c>
      <c r="AD3211">
        <v>306</v>
      </c>
      <c r="AE3211" s="5">
        <f>IFERROR(Table1[[#This Row],[Inventory]]/Table1[[#This Row],[Actual_Sales]],0)</f>
        <v>2.4285714285714284</v>
      </c>
    </row>
    <row r="3212" spans="1:31" x14ac:dyDescent="0.25">
      <c r="A3212">
        <v>2458</v>
      </c>
      <c r="B3212">
        <v>904</v>
      </c>
      <c r="C3212">
        <v>9</v>
      </c>
      <c r="D3212" s="2">
        <v>40575</v>
      </c>
      <c r="E3212">
        <v>126</v>
      </c>
      <c r="F3212">
        <v>90</v>
      </c>
      <c r="G3212">
        <f>Table1[[#This Row],[Actual_Sales]]-Table1[[#This Row],[Budget_Sales]]</f>
        <v>36</v>
      </c>
      <c r="H3212" s="5">
        <f>IF(
Table1[[#This Row],[Budget_Sales]]=0,
"",
IF(
Table1[[#This Row],[Budget_Sales]]&gt;0,
(Table1[[#This Row],[Actual_Sales]]-Table1[[#This Row],[Budget_Sales]])/Table1[[#This Row],[Budget_Sales]],
(Table1[[#This Row],[Actual_Sales]]-Table1[[#This Row],[Budget_Sales]])/ABS(Table1[[#This Row],[Budget_Sales]])
)
)</f>
        <v>0.4</v>
      </c>
      <c r="I3212" s="5" t="str">
        <f>IF(Table1[[#This Row],[Sales_Var]]&gt;=0,"Above Budget","Below Budget")</f>
        <v>Above Budget</v>
      </c>
      <c r="J3212">
        <f>Table1[[#This Row],[Actual_Sales]]-(Table1[[#This Row],[COGS]]+Table1[[#This Row],[Expenses]])</f>
        <v>20</v>
      </c>
      <c r="K3212">
        <v>20</v>
      </c>
      <c r="L3212">
        <f>Table1[[#This Row],[Actual_Profit]]-Table1[[#This Row],[Budget_Profit]]</f>
        <v>0</v>
      </c>
      <c r="M3212" s="5">
        <f>IF(
Table1[[#This Row],[Budget_Profit]]=0,
"",
IF(
Table1[[#This Row],[Budget_Profit]]&gt;0,
(Table1[[#This Row],[Actual_Profit]]-Table1[[#This Row],[Budget_Profit]])/Table1[[#This Row],[Budget_Profit]],
(Table1[[#This Row],[Actual_Profit]]-Table1[[#This Row],[Budget_Profit]])/ABS(Table1[[#This Row],[Budget_Profit]])
)
)</f>
        <v>0</v>
      </c>
      <c r="N3212" s="5" t="str">
        <f>IF(Table1[[#This Row],[Profit_Var]]&gt;=0, "Above Budget", "Below Budget")</f>
        <v>Above Budget</v>
      </c>
      <c r="O3212">
        <v>53</v>
      </c>
      <c r="P3212">
        <v>40</v>
      </c>
      <c r="Q3212">
        <f>Table1[[#This Row],[COGS]]-Table1[[#This Row],[Budget_COGS]]</f>
        <v>13</v>
      </c>
      <c r="R3212" s="5">
        <f>IF(
Table1[[#This Row],[Budget_COGS]]=0,
"",
IF(
Table1[[#This Row],[Budget_COGS]]&gt;0,
(Table1[[#This Row],[Budget_COGS]]-Table1[[#This Row],[COGS]]) / Table1[[#This Row],[Budget_COGS]],
(Table1[[#This Row],[Budget_COGS]]-Table1[[#This Row],[COGS]]) / ABS(Table1[[#This Row],[Budget_COGS]])
)
)</f>
        <v>-0.32500000000000001</v>
      </c>
      <c r="S3212" s="5" t="str">
        <f>IF(Table1[[#This Row],[COGS _Var]]&gt;=0, "Above Budget", "Below Budget")</f>
        <v>Above Budget</v>
      </c>
      <c r="T3212">
        <f>Table1[[#This Row],[Actual_Sales]]-Table1[[#This Row],[COGS]]</f>
        <v>73</v>
      </c>
      <c r="U3212">
        <v>50</v>
      </c>
      <c r="V3212">
        <f>Table1[[#This Row],[Gross_Margin]]-Table1[[#This Row],[Budget_Margin]]</f>
        <v>23</v>
      </c>
      <c r="W3212" s="5">
        <f>IF(
Table1[[#This Row],[Budget_Margin]]=0,
"",
IF(
Table1[[#This Row],[Budget_Margin]]&gt;0,
(Table1[[#This Row],[Gross_Margin]]-Table1[[#This Row],[Budget_Margin]]) / Table1[[#This Row],[Budget_Margin]],
(Table1[[#This Row],[Gross_Margin]]-Table1[[#This Row],[Budget_Margin]]) / ABS(Table1[[#This Row],[Budget_Margin]])
)
)</f>
        <v>0.46</v>
      </c>
      <c r="X3212" s="5" t="str">
        <f>IF(Table1[[#This Row],[Margin_Var]]&gt;=0, "Above Budget", "Below Budget")</f>
        <v>Above Budget</v>
      </c>
      <c r="Y3212" s="5">
        <f>IFERROR(Table1[[#This Row],[Gross_Margin]]/Table1[[#This Row],[Actual_Sales]],0)</f>
        <v>0.57936507936507942</v>
      </c>
      <c r="Z3212" s="5">
        <f>Table1[[#This Row],[Actual_Profit]]/Table1[[#This Row],[Actual_Sales]]</f>
        <v>0.15873015873015872</v>
      </c>
      <c r="AA3212">
        <v>53</v>
      </c>
      <c r="AB3212" s="5">
        <f>IFERROR(Table1[[#This Row],[Expenses]]/Table1[[#This Row],[Actual_Sales]],0)</f>
        <v>0.42063492063492064</v>
      </c>
      <c r="AC3212">
        <v>20</v>
      </c>
      <c r="AD3212">
        <v>306</v>
      </c>
      <c r="AE3212" s="5">
        <f>IFERROR(Table1[[#This Row],[Inventory]]/Table1[[#This Row],[Actual_Sales]],0)</f>
        <v>2.4285714285714284</v>
      </c>
    </row>
    <row r="3213" spans="1:31" x14ac:dyDescent="0.25">
      <c r="A3213">
        <v>2015</v>
      </c>
      <c r="B3213">
        <v>509</v>
      </c>
      <c r="C3213">
        <v>5</v>
      </c>
      <c r="D3213" s="2">
        <v>40513</v>
      </c>
      <c r="E3213">
        <v>145</v>
      </c>
      <c r="F3213">
        <v>140</v>
      </c>
      <c r="G3213">
        <f>Table1[[#This Row],[Actual_Sales]]-Table1[[#This Row],[Budget_Sales]]</f>
        <v>5</v>
      </c>
      <c r="H3213" s="5">
        <f>IF(
Table1[[#This Row],[Budget_Sales]]=0,
"",
IF(
Table1[[#This Row],[Budget_Sales]]&gt;0,
(Table1[[#This Row],[Actual_Sales]]-Table1[[#This Row],[Budget_Sales]])/Table1[[#This Row],[Budget_Sales]],
(Table1[[#This Row],[Actual_Sales]]-Table1[[#This Row],[Budget_Sales]])/ABS(Table1[[#This Row],[Budget_Sales]])
)
)</f>
        <v>3.5714285714285712E-2</v>
      </c>
      <c r="I3213" s="5" t="str">
        <f>IF(Table1[[#This Row],[Sales_Var]]&gt;=0,"Above Budget","Below Budget")</f>
        <v>Above Budget</v>
      </c>
      <c r="J3213">
        <f>Table1[[#This Row],[Actual_Sales]]-(Table1[[#This Row],[COGS]]+Table1[[#This Row],[Expenses]])</f>
        <v>23</v>
      </c>
      <c r="K3213">
        <v>30</v>
      </c>
      <c r="L3213">
        <f>Table1[[#This Row],[Actual_Profit]]-Table1[[#This Row],[Budget_Profit]]</f>
        <v>-7</v>
      </c>
      <c r="M3213" s="5">
        <f>IF(
Table1[[#This Row],[Budget_Profit]]=0,
"",
IF(
Table1[[#This Row],[Budget_Profit]]&gt;0,
(Table1[[#This Row],[Actual_Profit]]-Table1[[#This Row],[Budget_Profit]])/Table1[[#This Row],[Budget_Profit]],
(Table1[[#This Row],[Actual_Profit]]-Table1[[#This Row],[Budget_Profit]])/ABS(Table1[[#This Row],[Budget_Profit]])
)
)</f>
        <v>-0.23333333333333334</v>
      </c>
      <c r="N3213" s="5" t="str">
        <f>IF(Table1[[#This Row],[Profit_Var]]&gt;=0, "Above Budget", "Below Budget")</f>
        <v>Below Budget</v>
      </c>
      <c r="O3213">
        <v>65</v>
      </c>
      <c r="P3213">
        <v>60</v>
      </c>
      <c r="Q3213">
        <f>Table1[[#This Row],[COGS]]-Table1[[#This Row],[Budget_COGS]]</f>
        <v>5</v>
      </c>
      <c r="R3213" s="5">
        <f>IF(
Table1[[#This Row],[Budget_COGS]]=0,
"",
IF(
Table1[[#This Row],[Budget_COGS]]&gt;0,
(Table1[[#This Row],[Budget_COGS]]-Table1[[#This Row],[COGS]]) / Table1[[#This Row],[Budget_COGS]],
(Table1[[#This Row],[Budget_COGS]]-Table1[[#This Row],[COGS]]) / ABS(Table1[[#This Row],[Budget_COGS]])
)
)</f>
        <v>-8.3333333333333329E-2</v>
      </c>
      <c r="S3213" s="5" t="str">
        <f>IF(Table1[[#This Row],[COGS _Var]]&gt;=0, "Above Budget", "Below Budget")</f>
        <v>Above Budget</v>
      </c>
      <c r="T3213">
        <f>Table1[[#This Row],[Actual_Sales]]-Table1[[#This Row],[COGS]]</f>
        <v>80</v>
      </c>
      <c r="U3213">
        <v>80</v>
      </c>
      <c r="V3213">
        <f>Table1[[#This Row],[Gross_Margin]]-Table1[[#This Row],[Budget_Margin]]</f>
        <v>0</v>
      </c>
      <c r="W3213" s="5">
        <f>IF(
Table1[[#This Row],[Budget_Margin]]=0,
"",
IF(
Table1[[#This Row],[Budget_Margin]]&gt;0,
(Table1[[#This Row],[Gross_Margin]]-Table1[[#This Row],[Budget_Margin]]) / Table1[[#This Row],[Budget_Margin]],
(Table1[[#This Row],[Gross_Margin]]-Table1[[#This Row],[Budget_Margin]]) / ABS(Table1[[#This Row],[Budget_Margin]])
)
)</f>
        <v>0</v>
      </c>
      <c r="X3213" s="5" t="str">
        <f>IF(Table1[[#This Row],[Margin_Var]]&gt;=0, "Above Budget", "Below Budget")</f>
        <v>Above Budget</v>
      </c>
      <c r="Y3213" s="5">
        <f>IFERROR(Table1[[#This Row],[Gross_Margin]]/Table1[[#This Row],[Actual_Sales]],0)</f>
        <v>0.55172413793103448</v>
      </c>
      <c r="Z3213" s="5">
        <f>Table1[[#This Row],[Actual_Profit]]/Table1[[#This Row],[Actual_Sales]]</f>
        <v>0.15862068965517243</v>
      </c>
      <c r="AA3213">
        <v>57</v>
      </c>
      <c r="AB3213" s="5">
        <f>IFERROR(Table1[[#This Row],[Expenses]]/Table1[[#This Row],[Actual_Sales]],0)</f>
        <v>0.39310344827586208</v>
      </c>
      <c r="AC3213">
        <v>24</v>
      </c>
      <c r="AD3213">
        <v>403</v>
      </c>
      <c r="AE3213" s="5">
        <f>IFERROR(Table1[[#This Row],[Inventory]]/Table1[[#This Row],[Actual_Sales]],0)</f>
        <v>2.7793103448275862</v>
      </c>
    </row>
    <row r="3214" spans="1:31" x14ac:dyDescent="0.25">
      <c r="A3214">
        <v>2109</v>
      </c>
      <c r="B3214">
        <v>954</v>
      </c>
      <c r="C3214">
        <v>9</v>
      </c>
      <c r="D3214" s="2">
        <v>40513</v>
      </c>
      <c r="E3214">
        <v>145</v>
      </c>
      <c r="F3214">
        <v>100</v>
      </c>
      <c r="G3214">
        <f>Table1[[#This Row],[Actual_Sales]]-Table1[[#This Row],[Budget_Sales]]</f>
        <v>45</v>
      </c>
      <c r="H3214" s="5">
        <f>IF(
Table1[[#This Row],[Budget_Sales]]=0,
"",
IF(
Table1[[#This Row],[Budget_Sales]]&gt;0,
(Table1[[#This Row],[Actual_Sales]]-Table1[[#This Row],[Budget_Sales]])/Table1[[#This Row],[Budget_Sales]],
(Table1[[#This Row],[Actual_Sales]]-Table1[[#This Row],[Budget_Sales]])/ABS(Table1[[#This Row],[Budget_Sales]])
)
)</f>
        <v>0.45</v>
      </c>
      <c r="I3214" s="5" t="str">
        <f>IF(Table1[[#This Row],[Sales_Var]]&gt;=0,"Above Budget","Below Budget")</f>
        <v>Above Budget</v>
      </c>
      <c r="J3214">
        <f>Table1[[#This Row],[Actual_Sales]]-(Table1[[#This Row],[COGS]]+Table1[[#This Row],[Expenses]])</f>
        <v>23</v>
      </c>
      <c r="K3214">
        <v>20</v>
      </c>
      <c r="L3214">
        <f>Table1[[#This Row],[Actual_Profit]]-Table1[[#This Row],[Budget_Profit]]</f>
        <v>3</v>
      </c>
      <c r="M3214" s="5">
        <f>IF(
Table1[[#This Row],[Budget_Profit]]=0,
"",
IF(
Table1[[#This Row],[Budget_Profit]]&gt;0,
(Table1[[#This Row],[Actual_Profit]]-Table1[[#This Row],[Budget_Profit]])/Table1[[#This Row],[Budget_Profit]],
(Table1[[#This Row],[Actual_Profit]]-Table1[[#This Row],[Budget_Profit]])/ABS(Table1[[#This Row],[Budget_Profit]])
)
)</f>
        <v>0.15</v>
      </c>
      <c r="N3214" s="5" t="str">
        <f>IF(Table1[[#This Row],[Profit_Var]]&gt;=0, "Above Budget", "Below Budget")</f>
        <v>Above Budget</v>
      </c>
      <c r="O3214">
        <v>65</v>
      </c>
      <c r="P3214">
        <v>40</v>
      </c>
      <c r="Q3214">
        <f>Table1[[#This Row],[COGS]]-Table1[[#This Row],[Budget_COGS]]</f>
        <v>25</v>
      </c>
      <c r="R3214" s="5">
        <f>IF(
Table1[[#This Row],[Budget_COGS]]=0,
"",
IF(
Table1[[#This Row],[Budget_COGS]]&gt;0,
(Table1[[#This Row],[Budget_COGS]]-Table1[[#This Row],[COGS]]) / Table1[[#This Row],[Budget_COGS]],
(Table1[[#This Row],[Budget_COGS]]-Table1[[#This Row],[COGS]]) / ABS(Table1[[#This Row],[Budget_COGS]])
)
)</f>
        <v>-0.625</v>
      </c>
      <c r="S3214" s="5" t="str">
        <f>IF(Table1[[#This Row],[COGS _Var]]&gt;=0, "Above Budget", "Below Budget")</f>
        <v>Above Budget</v>
      </c>
      <c r="T3214">
        <f>Table1[[#This Row],[Actual_Sales]]-Table1[[#This Row],[COGS]]</f>
        <v>80</v>
      </c>
      <c r="U3214">
        <v>60</v>
      </c>
      <c r="V3214">
        <f>Table1[[#This Row],[Gross_Margin]]-Table1[[#This Row],[Budget_Margin]]</f>
        <v>20</v>
      </c>
      <c r="W3214" s="5">
        <f>IF(
Table1[[#This Row],[Budget_Margin]]=0,
"",
IF(
Table1[[#This Row],[Budget_Margin]]&gt;0,
(Table1[[#This Row],[Gross_Margin]]-Table1[[#This Row],[Budget_Margin]]) / Table1[[#This Row],[Budget_Margin]],
(Table1[[#This Row],[Gross_Margin]]-Table1[[#This Row],[Budget_Margin]]) / ABS(Table1[[#This Row],[Budget_Margin]])
)
)</f>
        <v>0.33333333333333331</v>
      </c>
      <c r="X3214" s="5" t="str">
        <f>IF(Table1[[#This Row],[Margin_Var]]&gt;=0, "Above Budget", "Below Budget")</f>
        <v>Above Budget</v>
      </c>
      <c r="Y3214" s="5">
        <f>IFERROR(Table1[[#This Row],[Gross_Margin]]/Table1[[#This Row],[Actual_Sales]],0)</f>
        <v>0.55172413793103448</v>
      </c>
      <c r="Z3214" s="5">
        <f>Table1[[#This Row],[Actual_Profit]]/Table1[[#This Row],[Actual_Sales]]</f>
        <v>0.15862068965517243</v>
      </c>
      <c r="AA3214">
        <v>57</v>
      </c>
      <c r="AB3214" s="5">
        <f>IFERROR(Table1[[#This Row],[Expenses]]/Table1[[#This Row],[Actual_Sales]],0)</f>
        <v>0.39310344827586208</v>
      </c>
      <c r="AC3214">
        <v>24</v>
      </c>
      <c r="AD3214">
        <v>403</v>
      </c>
      <c r="AE3214" s="5">
        <f>IFERROR(Table1[[#This Row],[Inventory]]/Table1[[#This Row],[Actual_Sales]],0)</f>
        <v>2.7793103448275862</v>
      </c>
    </row>
    <row r="3215" spans="1:31" x14ac:dyDescent="0.25">
      <c r="A3215">
        <v>4148</v>
      </c>
      <c r="B3215">
        <v>505</v>
      </c>
      <c r="C3215">
        <v>3</v>
      </c>
      <c r="D3215" s="2">
        <v>40878</v>
      </c>
      <c r="E3215">
        <v>171</v>
      </c>
      <c r="F3215">
        <v>190</v>
      </c>
      <c r="G3215">
        <f>Table1[[#This Row],[Actual_Sales]]-Table1[[#This Row],[Budget_Sales]]</f>
        <v>-19</v>
      </c>
      <c r="H3215" s="5">
        <f>IF(
Table1[[#This Row],[Budget_Sales]]=0,
"",
IF(
Table1[[#This Row],[Budget_Sales]]&gt;0,
(Table1[[#This Row],[Actual_Sales]]-Table1[[#This Row],[Budget_Sales]])/Table1[[#This Row],[Budget_Sales]],
(Table1[[#This Row],[Actual_Sales]]-Table1[[#This Row],[Budget_Sales]])/ABS(Table1[[#This Row],[Budget_Sales]])
)
)</f>
        <v>-0.1</v>
      </c>
      <c r="I3215" s="5" t="str">
        <f>IF(Table1[[#This Row],[Sales_Var]]&gt;=0,"Above Budget","Below Budget")</f>
        <v>Below Budget</v>
      </c>
      <c r="J3215">
        <f>Table1[[#This Row],[Actual_Sales]]-(Table1[[#This Row],[COGS]]+Table1[[#This Row],[Expenses]])</f>
        <v>27</v>
      </c>
      <c r="K3215">
        <v>40</v>
      </c>
      <c r="L3215">
        <f>Table1[[#This Row],[Actual_Profit]]-Table1[[#This Row],[Budget_Profit]]</f>
        <v>-13</v>
      </c>
      <c r="M3215" s="5">
        <f>IF(
Table1[[#This Row],[Budget_Profit]]=0,
"",
IF(
Table1[[#This Row],[Budget_Profit]]&gt;0,
(Table1[[#This Row],[Actual_Profit]]-Table1[[#This Row],[Budget_Profit]])/Table1[[#This Row],[Budget_Profit]],
(Table1[[#This Row],[Actual_Profit]]-Table1[[#This Row],[Budget_Profit]])/ABS(Table1[[#This Row],[Budget_Profit]])
)
)</f>
        <v>-0.32500000000000001</v>
      </c>
      <c r="N3215" s="5" t="str">
        <f>IF(Table1[[#This Row],[Profit_Var]]&gt;=0, "Above Budget", "Below Budget")</f>
        <v>Below Budget</v>
      </c>
      <c r="O3215">
        <v>92</v>
      </c>
      <c r="P3215">
        <v>100</v>
      </c>
      <c r="Q3215">
        <f>Table1[[#This Row],[COGS]]-Table1[[#This Row],[Budget_COGS]]</f>
        <v>-8</v>
      </c>
      <c r="R3215" s="5">
        <f>IF(
Table1[[#This Row],[Budget_COGS]]=0,
"",
IF(
Table1[[#This Row],[Budget_COGS]]&gt;0,
(Table1[[#This Row],[Budget_COGS]]-Table1[[#This Row],[COGS]]) / Table1[[#This Row],[Budget_COGS]],
(Table1[[#This Row],[Budget_COGS]]-Table1[[#This Row],[COGS]]) / ABS(Table1[[#This Row],[Budget_COGS]])
)
)</f>
        <v>0.08</v>
      </c>
      <c r="S3215" s="5" t="str">
        <f>IF(Table1[[#This Row],[COGS _Var]]&gt;=0, "Above Budget", "Below Budget")</f>
        <v>Below Budget</v>
      </c>
      <c r="T3215">
        <f>Table1[[#This Row],[Actual_Sales]]-Table1[[#This Row],[COGS]]</f>
        <v>79</v>
      </c>
      <c r="U3215">
        <v>90</v>
      </c>
      <c r="V3215">
        <f>Table1[[#This Row],[Gross_Margin]]-Table1[[#This Row],[Budget_Margin]]</f>
        <v>-11</v>
      </c>
      <c r="W3215" s="5">
        <f>IF(
Table1[[#This Row],[Budget_Margin]]=0,
"",
IF(
Table1[[#This Row],[Budget_Margin]]&gt;0,
(Table1[[#This Row],[Gross_Margin]]-Table1[[#This Row],[Budget_Margin]]) / Table1[[#This Row],[Budget_Margin]],
(Table1[[#This Row],[Gross_Margin]]-Table1[[#This Row],[Budget_Margin]]) / ABS(Table1[[#This Row],[Budget_Margin]])
)
)</f>
        <v>-0.12222222222222222</v>
      </c>
      <c r="X3215" s="5" t="str">
        <f>IF(Table1[[#This Row],[Margin_Var]]&gt;=0, "Above Budget", "Below Budget")</f>
        <v>Below Budget</v>
      </c>
      <c r="Y3215" s="5">
        <f>IFERROR(Table1[[#This Row],[Gross_Margin]]/Table1[[#This Row],[Actual_Sales]],0)</f>
        <v>0.46198830409356723</v>
      </c>
      <c r="Z3215" s="5">
        <f>Table1[[#This Row],[Actual_Profit]]/Table1[[#This Row],[Actual_Sales]]</f>
        <v>0.15789473684210525</v>
      </c>
      <c r="AA3215">
        <v>52</v>
      </c>
      <c r="AB3215" s="5">
        <f>IFERROR(Table1[[#This Row],[Expenses]]/Table1[[#This Row],[Actual_Sales]],0)</f>
        <v>0.30409356725146197</v>
      </c>
      <c r="AC3215">
        <v>28</v>
      </c>
      <c r="AD3215">
        <v>1898</v>
      </c>
      <c r="AE3215" s="5">
        <f>IFERROR(Table1[[#This Row],[Inventory]]/Table1[[#This Row],[Actual_Sales]],0)</f>
        <v>11.099415204678362</v>
      </c>
    </row>
    <row r="3216" spans="1:31" x14ac:dyDescent="0.25">
      <c r="A3216">
        <v>4121</v>
      </c>
      <c r="B3216">
        <v>417</v>
      </c>
      <c r="C3216">
        <v>9</v>
      </c>
      <c r="D3216" s="2">
        <v>40878</v>
      </c>
      <c r="E3216">
        <v>171</v>
      </c>
      <c r="F3216">
        <v>140</v>
      </c>
      <c r="G3216">
        <f>Table1[[#This Row],[Actual_Sales]]-Table1[[#This Row],[Budget_Sales]]</f>
        <v>31</v>
      </c>
      <c r="H3216" s="5">
        <f>IF(
Table1[[#This Row],[Budget_Sales]]=0,
"",
IF(
Table1[[#This Row],[Budget_Sales]]&gt;0,
(Table1[[#This Row],[Actual_Sales]]-Table1[[#This Row],[Budget_Sales]])/Table1[[#This Row],[Budget_Sales]],
(Table1[[#This Row],[Actual_Sales]]-Table1[[#This Row],[Budget_Sales]])/ABS(Table1[[#This Row],[Budget_Sales]])
)
)</f>
        <v>0.22142857142857142</v>
      </c>
      <c r="I3216" s="5" t="str">
        <f>IF(Table1[[#This Row],[Sales_Var]]&gt;=0,"Above Budget","Below Budget")</f>
        <v>Above Budget</v>
      </c>
      <c r="J3216">
        <f>Table1[[#This Row],[Actual_Sales]]-(Table1[[#This Row],[COGS]]+Table1[[#This Row],[Expenses]])</f>
        <v>27</v>
      </c>
      <c r="K3216">
        <v>20</v>
      </c>
      <c r="L3216">
        <f>Table1[[#This Row],[Actual_Profit]]-Table1[[#This Row],[Budget_Profit]]</f>
        <v>7</v>
      </c>
      <c r="M3216" s="5">
        <f>IF(
Table1[[#This Row],[Budget_Profit]]=0,
"",
IF(
Table1[[#This Row],[Budget_Profit]]&gt;0,
(Table1[[#This Row],[Actual_Profit]]-Table1[[#This Row],[Budget_Profit]])/Table1[[#This Row],[Budget_Profit]],
(Table1[[#This Row],[Actual_Profit]]-Table1[[#This Row],[Budget_Profit]])/ABS(Table1[[#This Row],[Budget_Profit]])
)
)</f>
        <v>0.35</v>
      </c>
      <c r="N3216" s="5" t="str">
        <f>IF(Table1[[#This Row],[Profit_Var]]&gt;=0, "Above Budget", "Below Budget")</f>
        <v>Above Budget</v>
      </c>
      <c r="O3216">
        <v>92</v>
      </c>
      <c r="P3216">
        <v>80</v>
      </c>
      <c r="Q3216">
        <f>Table1[[#This Row],[COGS]]-Table1[[#This Row],[Budget_COGS]]</f>
        <v>12</v>
      </c>
      <c r="R3216" s="5">
        <f>IF(
Table1[[#This Row],[Budget_COGS]]=0,
"",
IF(
Table1[[#This Row],[Budget_COGS]]&gt;0,
(Table1[[#This Row],[Budget_COGS]]-Table1[[#This Row],[COGS]]) / Table1[[#This Row],[Budget_COGS]],
(Table1[[#This Row],[Budget_COGS]]-Table1[[#This Row],[COGS]]) / ABS(Table1[[#This Row],[Budget_COGS]])
)
)</f>
        <v>-0.15</v>
      </c>
      <c r="S3216" s="5" t="str">
        <f>IF(Table1[[#This Row],[COGS _Var]]&gt;=0, "Above Budget", "Below Budget")</f>
        <v>Above Budget</v>
      </c>
      <c r="T3216">
        <f>Table1[[#This Row],[Actual_Sales]]-Table1[[#This Row],[COGS]]</f>
        <v>79</v>
      </c>
      <c r="U3216">
        <v>60</v>
      </c>
      <c r="V3216">
        <f>Table1[[#This Row],[Gross_Margin]]-Table1[[#This Row],[Budget_Margin]]</f>
        <v>19</v>
      </c>
      <c r="W3216" s="5">
        <f>IF(
Table1[[#This Row],[Budget_Margin]]=0,
"",
IF(
Table1[[#This Row],[Budget_Margin]]&gt;0,
(Table1[[#This Row],[Gross_Margin]]-Table1[[#This Row],[Budget_Margin]]) / Table1[[#This Row],[Budget_Margin]],
(Table1[[#This Row],[Gross_Margin]]-Table1[[#This Row],[Budget_Margin]]) / ABS(Table1[[#This Row],[Budget_Margin]])
)
)</f>
        <v>0.31666666666666665</v>
      </c>
      <c r="X3216" s="5" t="str">
        <f>IF(Table1[[#This Row],[Margin_Var]]&gt;=0, "Above Budget", "Below Budget")</f>
        <v>Above Budget</v>
      </c>
      <c r="Y3216" s="5">
        <f>IFERROR(Table1[[#This Row],[Gross_Margin]]/Table1[[#This Row],[Actual_Sales]],0)</f>
        <v>0.46198830409356723</v>
      </c>
      <c r="Z3216" s="5">
        <f>Table1[[#This Row],[Actual_Profit]]/Table1[[#This Row],[Actual_Sales]]</f>
        <v>0.15789473684210525</v>
      </c>
      <c r="AA3216">
        <v>52</v>
      </c>
      <c r="AB3216" s="5">
        <f>IFERROR(Table1[[#This Row],[Expenses]]/Table1[[#This Row],[Actual_Sales]],0)</f>
        <v>0.30409356725146197</v>
      </c>
      <c r="AC3216">
        <v>28</v>
      </c>
      <c r="AD3216">
        <v>1898</v>
      </c>
      <c r="AE3216" s="5">
        <f>IFERROR(Table1[[#This Row],[Inventory]]/Table1[[#This Row],[Actual_Sales]],0)</f>
        <v>11.099415204678362</v>
      </c>
    </row>
    <row r="3217" spans="1:31" x14ac:dyDescent="0.25">
      <c r="A3217">
        <v>3892</v>
      </c>
      <c r="B3217">
        <v>971</v>
      </c>
      <c r="C3217">
        <v>4</v>
      </c>
      <c r="D3217" s="2">
        <v>40817</v>
      </c>
      <c r="E3217">
        <v>128</v>
      </c>
      <c r="F3217">
        <v>100</v>
      </c>
      <c r="G3217">
        <f>Table1[[#This Row],[Actual_Sales]]-Table1[[#This Row],[Budget_Sales]]</f>
        <v>28</v>
      </c>
      <c r="H3217" s="5">
        <f>IF(
Table1[[#This Row],[Budget_Sales]]=0,
"",
IF(
Table1[[#This Row],[Budget_Sales]]&gt;0,
(Table1[[#This Row],[Actual_Sales]]-Table1[[#This Row],[Budget_Sales]])/Table1[[#This Row],[Budget_Sales]],
(Table1[[#This Row],[Actual_Sales]]-Table1[[#This Row],[Budget_Sales]])/ABS(Table1[[#This Row],[Budget_Sales]])
)
)</f>
        <v>0.28000000000000003</v>
      </c>
      <c r="I3217" s="5" t="str">
        <f>IF(Table1[[#This Row],[Sales_Var]]&gt;=0,"Above Budget","Below Budget")</f>
        <v>Above Budget</v>
      </c>
      <c r="J3217">
        <f>Table1[[#This Row],[Actual_Sales]]-(Table1[[#This Row],[COGS]]+Table1[[#This Row],[Expenses]])</f>
        <v>20</v>
      </c>
      <c r="K3217">
        <v>40</v>
      </c>
      <c r="L3217">
        <f>Table1[[#This Row],[Actual_Profit]]-Table1[[#This Row],[Budget_Profit]]</f>
        <v>-20</v>
      </c>
      <c r="M3217" s="5">
        <f>IF(
Table1[[#This Row],[Budget_Profit]]=0,
"",
IF(
Table1[[#This Row],[Budget_Profit]]&gt;0,
(Table1[[#This Row],[Actual_Profit]]-Table1[[#This Row],[Budget_Profit]])/Table1[[#This Row],[Budget_Profit]],
(Table1[[#This Row],[Actual_Profit]]-Table1[[#This Row],[Budget_Profit]])/ABS(Table1[[#This Row],[Budget_Profit]])
)
)</f>
        <v>-0.5</v>
      </c>
      <c r="N3217" s="5" t="str">
        <f>IF(Table1[[#This Row],[Profit_Var]]&gt;=0, "Above Budget", "Below Budget")</f>
        <v>Below Budget</v>
      </c>
      <c r="O3217">
        <v>54</v>
      </c>
      <c r="P3217">
        <v>40</v>
      </c>
      <c r="Q3217">
        <f>Table1[[#This Row],[COGS]]-Table1[[#This Row],[Budget_COGS]]</f>
        <v>14</v>
      </c>
      <c r="R3217" s="5">
        <f>IF(
Table1[[#This Row],[Budget_COGS]]=0,
"",
IF(
Table1[[#This Row],[Budget_COGS]]&gt;0,
(Table1[[#This Row],[Budget_COGS]]-Table1[[#This Row],[COGS]]) / Table1[[#This Row],[Budget_COGS]],
(Table1[[#This Row],[Budget_COGS]]-Table1[[#This Row],[COGS]]) / ABS(Table1[[#This Row],[Budget_COGS]])
)
)</f>
        <v>-0.35</v>
      </c>
      <c r="S3217" s="5" t="str">
        <f>IF(Table1[[#This Row],[COGS _Var]]&gt;=0, "Above Budget", "Below Budget")</f>
        <v>Above Budget</v>
      </c>
      <c r="T3217">
        <f>Table1[[#This Row],[Actual_Sales]]-Table1[[#This Row],[COGS]]</f>
        <v>74</v>
      </c>
      <c r="U3217">
        <v>60</v>
      </c>
      <c r="V3217">
        <f>Table1[[#This Row],[Gross_Margin]]-Table1[[#This Row],[Budget_Margin]]</f>
        <v>14</v>
      </c>
      <c r="W3217" s="5">
        <f>IF(
Table1[[#This Row],[Budget_Margin]]=0,
"",
IF(
Table1[[#This Row],[Budget_Margin]]&gt;0,
(Table1[[#This Row],[Gross_Margin]]-Table1[[#This Row],[Budget_Margin]]) / Table1[[#This Row],[Budget_Margin]],
(Table1[[#This Row],[Gross_Margin]]-Table1[[#This Row],[Budget_Margin]]) / ABS(Table1[[#This Row],[Budget_Margin]])
)
)</f>
        <v>0.23333333333333334</v>
      </c>
      <c r="X3217" s="5" t="str">
        <f>IF(Table1[[#This Row],[Margin_Var]]&gt;=0, "Above Budget", "Below Budget")</f>
        <v>Above Budget</v>
      </c>
      <c r="Y3217" s="5">
        <f>IFERROR(Table1[[#This Row],[Gross_Margin]]/Table1[[#This Row],[Actual_Sales]],0)</f>
        <v>0.578125</v>
      </c>
      <c r="Z3217" s="5">
        <f>Table1[[#This Row],[Actual_Profit]]/Table1[[#This Row],[Actual_Sales]]</f>
        <v>0.15625</v>
      </c>
      <c r="AA3217">
        <v>54</v>
      </c>
      <c r="AB3217" s="5">
        <f>IFERROR(Table1[[#This Row],[Expenses]]/Table1[[#This Row],[Actual_Sales]],0)</f>
        <v>0.421875</v>
      </c>
      <c r="AC3217">
        <v>20</v>
      </c>
      <c r="AD3217">
        <v>404</v>
      </c>
      <c r="AE3217" s="5">
        <f>IFERROR(Table1[[#This Row],[Inventory]]/Table1[[#This Row],[Actual_Sales]],0)</f>
        <v>3.15625</v>
      </c>
    </row>
    <row r="3218" spans="1:31" x14ac:dyDescent="0.25">
      <c r="A3218">
        <v>3759</v>
      </c>
      <c r="B3218">
        <v>419</v>
      </c>
      <c r="C3218">
        <v>6</v>
      </c>
      <c r="D3218" s="2">
        <v>40817</v>
      </c>
      <c r="E3218">
        <v>128</v>
      </c>
      <c r="F3218">
        <v>170</v>
      </c>
      <c r="G3218">
        <f>Table1[[#This Row],[Actual_Sales]]-Table1[[#This Row],[Budget_Sales]]</f>
        <v>-42</v>
      </c>
      <c r="H3218" s="5">
        <f>IF(
Table1[[#This Row],[Budget_Sales]]=0,
"",
IF(
Table1[[#This Row],[Budget_Sales]]&gt;0,
(Table1[[#This Row],[Actual_Sales]]-Table1[[#This Row],[Budget_Sales]])/Table1[[#This Row],[Budget_Sales]],
(Table1[[#This Row],[Actual_Sales]]-Table1[[#This Row],[Budget_Sales]])/ABS(Table1[[#This Row],[Budget_Sales]])
)
)</f>
        <v>-0.24705882352941178</v>
      </c>
      <c r="I3218" s="5" t="str">
        <f>IF(Table1[[#This Row],[Sales_Var]]&gt;=0,"Above Budget","Below Budget")</f>
        <v>Below Budget</v>
      </c>
      <c r="J3218">
        <f>Table1[[#This Row],[Actual_Sales]]-(Table1[[#This Row],[COGS]]+Table1[[#This Row],[Expenses]])</f>
        <v>20</v>
      </c>
      <c r="K3218">
        <v>70</v>
      </c>
      <c r="L3218">
        <f>Table1[[#This Row],[Actual_Profit]]-Table1[[#This Row],[Budget_Profit]]</f>
        <v>-50</v>
      </c>
      <c r="M3218" s="5">
        <f>IF(
Table1[[#This Row],[Budget_Profit]]=0,
"",
IF(
Table1[[#This Row],[Budget_Profit]]&gt;0,
(Table1[[#This Row],[Actual_Profit]]-Table1[[#This Row],[Budget_Profit]])/Table1[[#This Row],[Budget_Profit]],
(Table1[[#This Row],[Actual_Profit]]-Table1[[#This Row],[Budget_Profit]])/ABS(Table1[[#This Row],[Budget_Profit]])
)
)</f>
        <v>-0.7142857142857143</v>
      </c>
      <c r="N3218" s="5" t="str">
        <f>IF(Table1[[#This Row],[Profit_Var]]&gt;=0, "Above Budget", "Below Budget")</f>
        <v>Below Budget</v>
      </c>
      <c r="O3218">
        <v>54</v>
      </c>
      <c r="P3218">
        <v>70</v>
      </c>
      <c r="Q3218">
        <f>Table1[[#This Row],[COGS]]-Table1[[#This Row],[Budget_COGS]]</f>
        <v>-16</v>
      </c>
      <c r="R3218" s="5">
        <f>IF(
Table1[[#This Row],[Budget_COGS]]=0,
"",
IF(
Table1[[#This Row],[Budget_COGS]]&gt;0,
(Table1[[#This Row],[Budget_COGS]]-Table1[[#This Row],[COGS]]) / Table1[[#This Row],[Budget_COGS]],
(Table1[[#This Row],[Budget_COGS]]-Table1[[#This Row],[COGS]]) / ABS(Table1[[#This Row],[Budget_COGS]])
)
)</f>
        <v>0.22857142857142856</v>
      </c>
      <c r="S3218" s="5" t="str">
        <f>IF(Table1[[#This Row],[COGS _Var]]&gt;=0, "Above Budget", "Below Budget")</f>
        <v>Below Budget</v>
      </c>
      <c r="T3218">
        <f>Table1[[#This Row],[Actual_Sales]]-Table1[[#This Row],[COGS]]</f>
        <v>74</v>
      </c>
      <c r="U3218">
        <v>100</v>
      </c>
      <c r="V3218">
        <f>Table1[[#This Row],[Gross_Margin]]-Table1[[#This Row],[Budget_Margin]]</f>
        <v>-26</v>
      </c>
      <c r="W3218" s="5">
        <f>IF(
Table1[[#This Row],[Budget_Margin]]=0,
"",
IF(
Table1[[#This Row],[Budget_Margin]]&gt;0,
(Table1[[#This Row],[Gross_Margin]]-Table1[[#This Row],[Budget_Margin]]) / Table1[[#This Row],[Budget_Margin]],
(Table1[[#This Row],[Gross_Margin]]-Table1[[#This Row],[Budget_Margin]]) / ABS(Table1[[#This Row],[Budget_Margin]])
)
)</f>
        <v>-0.26</v>
      </c>
      <c r="X3218" s="5" t="str">
        <f>IF(Table1[[#This Row],[Margin_Var]]&gt;=0, "Above Budget", "Below Budget")</f>
        <v>Below Budget</v>
      </c>
      <c r="Y3218" s="5">
        <f>IFERROR(Table1[[#This Row],[Gross_Margin]]/Table1[[#This Row],[Actual_Sales]],0)</f>
        <v>0.578125</v>
      </c>
      <c r="Z3218" s="5">
        <f>Table1[[#This Row],[Actual_Profit]]/Table1[[#This Row],[Actual_Sales]]</f>
        <v>0.15625</v>
      </c>
      <c r="AA3218">
        <v>54</v>
      </c>
      <c r="AB3218" s="5">
        <f>IFERROR(Table1[[#This Row],[Expenses]]/Table1[[#This Row],[Actual_Sales]],0)</f>
        <v>0.421875</v>
      </c>
      <c r="AC3218">
        <v>20</v>
      </c>
      <c r="AD3218">
        <v>404</v>
      </c>
      <c r="AE3218" s="5">
        <f>IFERROR(Table1[[#This Row],[Inventory]]/Table1[[#This Row],[Actual_Sales]],0)</f>
        <v>3.15625</v>
      </c>
    </row>
    <row r="3219" spans="1:31" x14ac:dyDescent="0.25">
      <c r="A3219">
        <v>2512</v>
      </c>
      <c r="B3219">
        <v>360</v>
      </c>
      <c r="C3219">
        <v>5</v>
      </c>
      <c r="D3219" s="2">
        <v>40603</v>
      </c>
      <c r="E3219">
        <v>128</v>
      </c>
      <c r="F3219">
        <v>110</v>
      </c>
      <c r="G3219">
        <f>Table1[[#This Row],[Actual_Sales]]-Table1[[#This Row],[Budget_Sales]]</f>
        <v>18</v>
      </c>
      <c r="H3219" s="5">
        <f>IF(
Table1[[#This Row],[Budget_Sales]]=0,
"",
IF(
Table1[[#This Row],[Budget_Sales]]&gt;0,
(Table1[[#This Row],[Actual_Sales]]-Table1[[#This Row],[Budget_Sales]])/Table1[[#This Row],[Budget_Sales]],
(Table1[[#This Row],[Actual_Sales]]-Table1[[#This Row],[Budget_Sales]])/ABS(Table1[[#This Row],[Budget_Sales]])
)
)</f>
        <v>0.16363636363636364</v>
      </c>
      <c r="I3219" s="5" t="str">
        <f>IF(Table1[[#This Row],[Sales_Var]]&gt;=0,"Above Budget","Below Budget")</f>
        <v>Above Budget</v>
      </c>
      <c r="J3219">
        <f>Table1[[#This Row],[Actual_Sales]]-(Table1[[#This Row],[COGS]]+Table1[[#This Row],[Expenses]])</f>
        <v>20</v>
      </c>
      <c r="K3219">
        <v>20</v>
      </c>
      <c r="L3219">
        <f>Table1[[#This Row],[Actual_Profit]]-Table1[[#This Row],[Budget_Profit]]</f>
        <v>0</v>
      </c>
      <c r="M3219" s="5">
        <f>IF(
Table1[[#This Row],[Budget_Profit]]=0,
"",
IF(
Table1[[#This Row],[Budget_Profit]]&gt;0,
(Table1[[#This Row],[Actual_Profit]]-Table1[[#This Row],[Budget_Profit]])/Table1[[#This Row],[Budget_Profit]],
(Table1[[#This Row],[Actual_Profit]]-Table1[[#This Row],[Budget_Profit]])/ABS(Table1[[#This Row],[Budget_Profit]])
)
)</f>
        <v>0</v>
      </c>
      <c r="N3219" s="5" t="str">
        <f>IF(Table1[[#This Row],[Profit_Var]]&gt;=0, "Above Budget", "Below Budget")</f>
        <v>Above Budget</v>
      </c>
      <c r="O3219">
        <v>54</v>
      </c>
      <c r="P3219">
        <v>50</v>
      </c>
      <c r="Q3219">
        <f>Table1[[#This Row],[COGS]]-Table1[[#This Row],[Budget_COGS]]</f>
        <v>4</v>
      </c>
      <c r="R3219" s="5">
        <f>IF(
Table1[[#This Row],[Budget_COGS]]=0,
"",
IF(
Table1[[#This Row],[Budget_COGS]]&gt;0,
(Table1[[#This Row],[Budget_COGS]]-Table1[[#This Row],[COGS]]) / Table1[[#This Row],[Budget_COGS]],
(Table1[[#This Row],[Budget_COGS]]-Table1[[#This Row],[COGS]]) / ABS(Table1[[#This Row],[Budget_COGS]])
)
)</f>
        <v>-0.08</v>
      </c>
      <c r="S3219" s="5" t="str">
        <f>IF(Table1[[#This Row],[COGS _Var]]&gt;=0, "Above Budget", "Below Budget")</f>
        <v>Above Budget</v>
      </c>
      <c r="T3219">
        <f>Table1[[#This Row],[Actual_Sales]]-Table1[[#This Row],[COGS]]</f>
        <v>74</v>
      </c>
      <c r="U3219">
        <v>60</v>
      </c>
      <c r="V3219">
        <f>Table1[[#This Row],[Gross_Margin]]-Table1[[#This Row],[Budget_Margin]]</f>
        <v>14</v>
      </c>
      <c r="W3219" s="5">
        <f>IF(
Table1[[#This Row],[Budget_Margin]]=0,
"",
IF(
Table1[[#This Row],[Budget_Margin]]&gt;0,
(Table1[[#This Row],[Gross_Margin]]-Table1[[#This Row],[Budget_Margin]]) / Table1[[#This Row],[Budget_Margin]],
(Table1[[#This Row],[Gross_Margin]]-Table1[[#This Row],[Budget_Margin]]) / ABS(Table1[[#This Row],[Budget_Margin]])
)
)</f>
        <v>0.23333333333333334</v>
      </c>
      <c r="X3219" s="5" t="str">
        <f>IF(Table1[[#This Row],[Margin_Var]]&gt;=0, "Above Budget", "Below Budget")</f>
        <v>Above Budget</v>
      </c>
      <c r="Y3219" s="5">
        <f>IFERROR(Table1[[#This Row],[Gross_Margin]]/Table1[[#This Row],[Actual_Sales]],0)</f>
        <v>0.578125</v>
      </c>
      <c r="Z3219" s="5">
        <f>Table1[[#This Row],[Actual_Profit]]/Table1[[#This Row],[Actual_Sales]]</f>
        <v>0.15625</v>
      </c>
      <c r="AA3219">
        <v>54</v>
      </c>
      <c r="AB3219" s="5">
        <f>IFERROR(Table1[[#This Row],[Expenses]]/Table1[[#This Row],[Actual_Sales]],0)</f>
        <v>0.421875</v>
      </c>
      <c r="AC3219">
        <v>20</v>
      </c>
      <c r="AD3219">
        <v>301</v>
      </c>
      <c r="AE3219" s="5">
        <f>IFERROR(Table1[[#This Row],[Inventory]]/Table1[[#This Row],[Actual_Sales]],0)</f>
        <v>2.3515625</v>
      </c>
    </row>
    <row r="3220" spans="1:31" x14ac:dyDescent="0.25">
      <c r="A3220">
        <v>2598</v>
      </c>
      <c r="B3220">
        <v>727</v>
      </c>
      <c r="C3220">
        <v>9</v>
      </c>
      <c r="D3220" s="2">
        <v>40603</v>
      </c>
      <c r="E3220">
        <v>128</v>
      </c>
      <c r="F3220">
        <v>90</v>
      </c>
      <c r="G3220">
        <f>Table1[[#This Row],[Actual_Sales]]-Table1[[#This Row],[Budget_Sales]]</f>
        <v>38</v>
      </c>
      <c r="H3220" s="5">
        <f>IF(
Table1[[#This Row],[Budget_Sales]]=0,
"",
IF(
Table1[[#This Row],[Budget_Sales]]&gt;0,
(Table1[[#This Row],[Actual_Sales]]-Table1[[#This Row],[Budget_Sales]])/Table1[[#This Row],[Budget_Sales]],
(Table1[[#This Row],[Actual_Sales]]-Table1[[#This Row],[Budget_Sales]])/ABS(Table1[[#This Row],[Budget_Sales]])
)
)</f>
        <v>0.42222222222222222</v>
      </c>
      <c r="I3220" s="5" t="str">
        <f>IF(Table1[[#This Row],[Sales_Var]]&gt;=0,"Above Budget","Below Budget")</f>
        <v>Above Budget</v>
      </c>
      <c r="J3220">
        <f>Table1[[#This Row],[Actual_Sales]]-(Table1[[#This Row],[COGS]]+Table1[[#This Row],[Expenses]])</f>
        <v>20</v>
      </c>
      <c r="K3220">
        <v>20</v>
      </c>
      <c r="L3220">
        <f>Table1[[#This Row],[Actual_Profit]]-Table1[[#This Row],[Budget_Profit]]</f>
        <v>0</v>
      </c>
      <c r="M3220" s="5">
        <f>IF(
Table1[[#This Row],[Budget_Profit]]=0,
"",
IF(
Table1[[#This Row],[Budget_Profit]]&gt;0,
(Table1[[#This Row],[Actual_Profit]]-Table1[[#This Row],[Budget_Profit]])/Table1[[#This Row],[Budget_Profit]],
(Table1[[#This Row],[Actual_Profit]]-Table1[[#This Row],[Budget_Profit]])/ABS(Table1[[#This Row],[Budget_Profit]])
)
)</f>
        <v>0</v>
      </c>
      <c r="N3220" s="5" t="str">
        <f>IF(Table1[[#This Row],[Profit_Var]]&gt;=0, "Above Budget", "Below Budget")</f>
        <v>Above Budget</v>
      </c>
      <c r="O3220">
        <v>54</v>
      </c>
      <c r="P3220">
        <v>40</v>
      </c>
      <c r="Q3220">
        <f>Table1[[#This Row],[COGS]]-Table1[[#This Row],[Budget_COGS]]</f>
        <v>14</v>
      </c>
      <c r="R3220" s="5">
        <f>IF(
Table1[[#This Row],[Budget_COGS]]=0,
"",
IF(
Table1[[#This Row],[Budget_COGS]]&gt;0,
(Table1[[#This Row],[Budget_COGS]]-Table1[[#This Row],[COGS]]) / Table1[[#This Row],[Budget_COGS]],
(Table1[[#This Row],[Budget_COGS]]-Table1[[#This Row],[COGS]]) / ABS(Table1[[#This Row],[Budget_COGS]])
)
)</f>
        <v>-0.35</v>
      </c>
      <c r="S3220" s="5" t="str">
        <f>IF(Table1[[#This Row],[COGS _Var]]&gt;=0, "Above Budget", "Below Budget")</f>
        <v>Above Budget</v>
      </c>
      <c r="T3220">
        <f>Table1[[#This Row],[Actual_Sales]]-Table1[[#This Row],[COGS]]</f>
        <v>74</v>
      </c>
      <c r="U3220">
        <v>50</v>
      </c>
      <c r="V3220">
        <f>Table1[[#This Row],[Gross_Margin]]-Table1[[#This Row],[Budget_Margin]]</f>
        <v>24</v>
      </c>
      <c r="W3220" s="5">
        <f>IF(
Table1[[#This Row],[Budget_Margin]]=0,
"",
IF(
Table1[[#This Row],[Budget_Margin]]&gt;0,
(Table1[[#This Row],[Gross_Margin]]-Table1[[#This Row],[Budget_Margin]]) / Table1[[#This Row],[Budget_Margin]],
(Table1[[#This Row],[Gross_Margin]]-Table1[[#This Row],[Budget_Margin]]) / ABS(Table1[[#This Row],[Budget_Margin]])
)
)</f>
        <v>0.48</v>
      </c>
      <c r="X3220" s="5" t="str">
        <f>IF(Table1[[#This Row],[Margin_Var]]&gt;=0, "Above Budget", "Below Budget")</f>
        <v>Above Budget</v>
      </c>
      <c r="Y3220" s="5">
        <f>IFERROR(Table1[[#This Row],[Gross_Margin]]/Table1[[#This Row],[Actual_Sales]],0)</f>
        <v>0.578125</v>
      </c>
      <c r="Z3220" s="5">
        <f>Table1[[#This Row],[Actual_Profit]]/Table1[[#This Row],[Actual_Sales]]</f>
        <v>0.15625</v>
      </c>
      <c r="AA3220">
        <v>54</v>
      </c>
      <c r="AB3220" s="5">
        <f>IFERROR(Table1[[#This Row],[Expenses]]/Table1[[#This Row],[Actual_Sales]],0)</f>
        <v>0.421875</v>
      </c>
      <c r="AC3220">
        <v>20</v>
      </c>
      <c r="AD3220">
        <v>301</v>
      </c>
      <c r="AE3220" s="5">
        <f>IFERROR(Table1[[#This Row],[Inventory]]/Table1[[#This Row],[Actual_Sales]],0)</f>
        <v>2.3515625</v>
      </c>
    </row>
    <row r="3221" spans="1:31" x14ac:dyDescent="0.25">
      <c r="A3221">
        <v>3612</v>
      </c>
      <c r="B3221">
        <v>515</v>
      </c>
      <c r="C3221">
        <v>2</v>
      </c>
      <c r="D3221" s="2">
        <v>40787</v>
      </c>
      <c r="E3221">
        <v>77</v>
      </c>
      <c r="F3221">
        <v>70</v>
      </c>
      <c r="G3221">
        <f>Table1[[#This Row],[Actual_Sales]]-Table1[[#This Row],[Budget_Sales]]</f>
        <v>7</v>
      </c>
      <c r="H3221" s="5">
        <f>IF(
Table1[[#This Row],[Budget_Sales]]=0,
"",
IF(
Table1[[#This Row],[Budget_Sales]]&gt;0,
(Table1[[#This Row],[Actual_Sales]]-Table1[[#This Row],[Budget_Sales]])/Table1[[#This Row],[Budget_Sales]],
(Table1[[#This Row],[Actual_Sales]]-Table1[[#This Row],[Budget_Sales]])/ABS(Table1[[#This Row],[Budget_Sales]])
)
)</f>
        <v>0.1</v>
      </c>
      <c r="I3221" s="5" t="str">
        <f>IF(Table1[[#This Row],[Sales_Var]]&gt;=0,"Above Budget","Below Budget")</f>
        <v>Above Budget</v>
      </c>
      <c r="J3221">
        <f>Table1[[#This Row],[Actual_Sales]]-(Table1[[#This Row],[COGS]]+Table1[[#This Row],[Expenses]])</f>
        <v>12</v>
      </c>
      <c r="K3221">
        <v>20</v>
      </c>
      <c r="L3221">
        <f>Table1[[#This Row],[Actual_Profit]]-Table1[[#This Row],[Budget_Profit]]</f>
        <v>-8</v>
      </c>
      <c r="M3221" s="5">
        <f>IF(
Table1[[#This Row],[Budget_Profit]]=0,
"",
IF(
Table1[[#This Row],[Budget_Profit]]&gt;0,
(Table1[[#This Row],[Actual_Profit]]-Table1[[#This Row],[Budget_Profit]])/Table1[[#This Row],[Budget_Profit]],
(Table1[[#This Row],[Actual_Profit]]-Table1[[#This Row],[Budget_Profit]])/ABS(Table1[[#This Row],[Budget_Profit]])
)
)</f>
        <v>-0.4</v>
      </c>
      <c r="N3221" s="5" t="str">
        <f>IF(Table1[[#This Row],[Profit_Var]]&gt;=0, "Above Budget", "Below Budget")</f>
        <v>Below Budget</v>
      </c>
      <c r="O3221">
        <v>33</v>
      </c>
      <c r="P3221">
        <v>30</v>
      </c>
      <c r="Q3221">
        <f>Table1[[#This Row],[COGS]]-Table1[[#This Row],[Budget_COGS]]</f>
        <v>3</v>
      </c>
      <c r="R3221" s="5">
        <f>IF(
Table1[[#This Row],[Budget_COGS]]=0,
"",
IF(
Table1[[#This Row],[Budget_COGS]]&gt;0,
(Table1[[#This Row],[Budget_COGS]]-Table1[[#This Row],[COGS]]) / Table1[[#This Row],[Budget_COGS]],
(Table1[[#This Row],[Budget_COGS]]-Table1[[#This Row],[COGS]]) / ABS(Table1[[#This Row],[Budget_COGS]])
)
)</f>
        <v>-0.1</v>
      </c>
      <c r="S3221" s="5" t="str">
        <f>IF(Table1[[#This Row],[COGS _Var]]&gt;=0, "Above Budget", "Below Budget")</f>
        <v>Above Budget</v>
      </c>
      <c r="T3221">
        <f>Table1[[#This Row],[Actual_Sales]]-Table1[[#This Row],[COGS]]</f>
        <v>44</v>
      </c>
      <c r="U3221">
        <v>40</v>
      </c>
      <c r="V3221">
        <f>Table1[[#This Row],[Gross_Margin]]-Table1[[#This Row],[Budget_Margin]]</f>
        <v>4</v>
      </c>
      <c r="W3221" s="5">
        <f>IF(
Table1[[#This Row],[Budget_Margin]]=0,
"",
IF(
Table1[[#This Row],[Budget_Margin]]&gt;0,
(Table1[[#This Row],[Gross_Margin]]-Table1[[#This Row],[Budget_Margin]]) / Table1[[#This Row],[Budget_Margin]],
(Table1[[#This Row],[Gross_Margin]]-Table1[[#This Row],[Budget_Margin]]) / ABS(Table1[[#This Row],[Budget_Margin]])
)
)</f>
        <v>0.1</v>
      </c>
      <c r="X3221" s="5" t="str">
        <f>IF(Table1[[#This Row],[Margin_Var]]&gt;=0, "Above Budget", "Below Budget")</f>
        <v>Above Budget</v>
      </c>
      <c r="Y3221" s="5">
        <f>IFERROR(Table1[[#This Row],[Gross_Margin]]/Table1[[#This Row],[Actual_Sales]],0)</f>
        <v>0.5714285714285714</v>
      </c>
      <c r="Z3221" s="5">
        <f>Table1[[#This Row],[Actual_Profit]]/Table1[[#This Row],[Actual_Sales]]</f>
        <v>0.15584415584415584</v>
      </c>
      <c r="AA3221">
        <v>32</v>
      </c>
      <c r="AB3221" s="5">
        <f>IFERROR(Table1[[#This Row],[Expenses]]/Table1[[#This Row],[Actual_Sales]],0)</f>
        <v>0.41558441558441561</v>
      </c>
      <c r="AC3221">
        <v>10</v>
      </c>
      <c r="AD3221">
        <v>1003</v>
      </c>
      <c r="AE3221" s="5">
        <f>IFERROR(Table1[[#This Row],[Inventory]]/Table1[[#This Row],[Actual_Sales]],0)</f>
        <v>13.025974025974026</v>
      </c>
    </row>
    <row r="3222" spans="1:31" x14ac:dyDescent="0.25">
      <c r="A3222">
        <v>3658</v>
      </c>
      <c r="B3222">
        <v>702</v>
      </c>
      <c r="C3222">
        <v>3</v>
      </c>
      <c r="D3222" s="2">
        <v>40787</v>
      </c>
      <c r="E3222">
        <v>77</v>
      </c>
      <c r="F3222">
        <v>90</v>
      </c>
      <c r="G3222">
        <f>Table1[[#This Row],[Actual_Sales]]-Table1[[#This Row],[Budget_Sales]]</f>
        <v>-13</v>
      </c>
      <c r="H3222" s="5">
        <f>IF(
Table1[[#This Row],[Budget_Sales]]=0,
"",
IF(
Table1[[#This Row],[Budget_Sales]]&gt;0,
(Table1[[#This Row],[Actual_Sales]]-Table1[[#This Row],[Budget_Sales]])/Table1[[#This Row],[Budget_Sales]],
(Table1[[#This Row],[Actual_Sales]]-Table1[[#This Row],[Budget_Sales]])/ABS(Table1[[#This Row],[Budget_Sales]])
)
)</f>
        <v>-0.14444444444444443</v>
      </c>
      <c r="I3222" s="5" t="str">
        <f>IF(Table1[[#This Row],[Sales_Var]]&gt;=0,"Above Budget","Below Budget")</f>
        <v>Below Budget</v>
      </c>
      <c r="J3222">
        <f>Table1[[#This Row],[Actual_Sales]]-(Table1[[#This Row],[COGS]]+Table1[[#This Row],[Expenses]])</f>
        <v>12</v>
      </c>
      <c r="K3222">
        <v>30</v>
      </c>
      <c r="L3222">
        <f>Table1[[#This Row],[Actual_Profit]]-Table1[[#This Row],[Budget_Profit]]</f>
        <v>-18</v>
      </c>
      <c r="M3222" s="5">
        <f>IF(
Table1[[#This Row],[Budget_Profit]]=0,
"",
IF(
Table1[[#This Row],[Budget_Profit]]&gt;0,
(Table1[[#This Row],[Actual_Profit]]-Table1[[#This Row],[Budget_Profit]])/Table1[[#This Row],[Budget_Profit]],
(Table1[[#This Row],[Actual_Profit]]-Table1[[#This Row],[Budget_Profit]])/ABS(Table1[[#This Row],[Budget_Profit]])
)
)</f>
        <v>-0.6</v>
      </c>
      <c r="N3222" s="5" t="str">
        <f>IF(Table1[[#This Row],[Profit_Var]]&gt;=0, "Above Budget", "Below Budget")</f>
        <v>Below Budget</v>
      </c>
      <c r="O3222">
        <v>33</v>
      </c>
      <c r="P3222">
        <v>40</v>
      </c>
      <c r="Q3222">
        <f>Table1[[#This Row],[COGS]]-Table1[[#This Row],[Budget_COGS]]</f>
        <v>-7</v>
      </c>
      <c r="R3222" s="5">
        <f>IF(
Table1[[#This Row],[Budget_COGS]]=0,
"",
IF(
Table1[[#This Row],[Budget_COGS]]&gt;0,
(Table1[[#This Row],[Budget_COGS]]-Table1[[#This Row],[COGS]]) / Table1[[#This Row],[Budget_COGS]],
(Table1[[#This Row],[Budget_COGS]]-Table1[[#This Row],[COGS]]) / ABS(Table1[[#This Row],[Budget_COGS]])
)
)</f>
        <v>0.17499999999999999</v>
      </c>
      <c r="S3222" s="5" t="str">
        <f>IF(Table1[[#This Row],[COGS _Var]]&gt;=0, "Above Budget", "Below Budget")</f>
        <v>Below Budget</v>
      </c>
      <c r="T3222">
        <f>Table1[[#This Row],[Actual_Sales]]-Table1[[#This Row],[COGS]]</f>
        <v>44</v>
      </c>
      <c r="U3222">
        <v>50</v>
      </c>
      <c r="V3222">
        <f>Table1[[#This Row],[Gross_Margin]]-Table1[[#This Row],[Budget_Margin]]</f>
        <v>-6</v>
      </c>
      <c r="W3222" s="5">
        <f>IF(
Table1[[#This Row],[Budget_Margin]]=0,
"",
IF(
Table1[[#This Row],[Budget_Margin]]&gt;0,
(Table1[[#This Row],[Gross_Margin]]-Table1[[#This Row],[Budget_Margin]]) / Table1[[#This Row],[Budget_Margin]],
(Table1[[#This Row],[Gross_Margin]]-Table1[[#This Row],[Budget_Margin]]) / ABS(Table1[[#This Row],[Budget_Margin]])
)
)</f>
        <v>-0.12</v>
      </c>
      <c r="X3222" s="5" t="str">
        <f>IF(Table1[[#This Row],[Margin_Var]]&gt;=0, "Above Budget", "Below Budget")</f>
        <v>Below Budget</v>
      </c>
      <c r="Y3222" s="5">
        <f>IFERROR(Table1[[#This Row],[Gross_Margin]]/Table1[[#This Row],[Actual_Sales]],0)</f>
        <v>0.5714285714285714</v>
      </c>
      <c r="Z3222" s="5">
        <f>Table1[[#This Row],[Actual_Profit]]/Table1[[#This Row],[Actual_Sales]]</f>
        <v>0.15584415584415584</v>
      </c>
      <c r="AA3222">
        <v>32</v>
      </c>
      <c r="AB3222" s="5">
        <f>IFERROR(Table1[[#This Row],[Expenses]]/Table1[[#This Row],[Actual_Sales]],0)</f>
        <v>0.41558441558441561</v>
      </c>
      <c r="AC3222">
        <v>10</v>
      </c>
      <c r="AD3222">
        <v>1003</v>
      </c>
      <c r="AE3222" s="5">
        <f>IFERROR(Table1[[#This Row],[Inventory]]/Table1[[#This Row],[Actual_Sales]],0)</f>
        <v>13.025974025974026</v>
      </c>
    </row>
    <row r="3223" spans="1:31" x14ac:dyDescent="0.25">
      <c r="A3223">
        <v>2873</v>
      </c>
      <c r="B3223">
        <v>414</v>
      </c>
      <c r="C3223">
        <v>1</v>
      </c>
      <c r="D3223" s="2">
        <v>40664</v>
      </c>
      <c r="E3223">
        <v>129</v>
      </c>
      <c r="F3223">
        <v>130</v>
      </c>
      <c r="G3223">
        <f>Table1[[#This Row],[Actual_Sales]]-Table1[[#This Row],[Budget_Sales]]</f>
        <v>-1</v>
      </c>
      <c r="H3223" s="5">
        <f>IF(
Table1[[#This Row],[Budget_Sales]]=0,
"",
IF(
Table1[[#This Row],[Budget_Sales]]&gt;0,
(Table1[[#This Row],[Actual_Sales]]-Table1[[#This Row],[Budget_Sales]])/Table1[[#This Row],[Budget_Sales]],
(Table1[[#This Row],[Actual_Sales]]-Table1[[#This Row],[Budget_Sales]])/ABS(Table1[[#This Row],[Budget_Sales]])
)
)</f>
        <v>-7.6923076923076927E-3</v>
      </c>
      <c r="I3223" s="5" t="str">
        <f>IF(Table1[[#This Row],[Sales_Var]]&gt;=0,"Above Budget","Below Budget")</f>
        <v>Below Budget</v>
      </c>
      <c r="J3223">
        <f>Table1[[#This Row],[Actual_Sales]]-(Table1[[#This Row],[COGS]]+Table1[[#This Row],[Expenses]])</f>
        <v>20</v>
      </c>
      <c r="K3223">
        <v>20</v>
      </c>
      <c r="L3223">
        <f>Table1[[#This Row],[Actual_Profit]]-Table1[[#This Row],[Budget_Profit]]</f>
        <v>0</v>
      </c>
      <c r="M3223" s="5">
        <f>IF(
Table1[[#This Row],[Budget_Profit]]=0,
"",
IF(
Table1[[#This Row],[Budget_Profit]]&gt;0,
(Table1[[#This Row],[Actual_Profit]]-Table1[[#This Row],[Budget_Profit]])/Table1[[#This Row],[Budget_Profit]],
(Table1[[#This Row],[Actual_Profit]]-Table1[[#This Row],[Budget_Profit]])/ABS(Table1[[#This Row],[Budget_Profit]])
)
)</f>
        <v>0</v>
      </c>
      <c r="N3223" s="5" t="str">
        <f>IF(Table1[[#This Row],[Profit_Var]]&gt;=0, "Above Budget", "Below Budget")</f>
        <v>Above Budget</v>
      </c>
      <c r="O3223">
        <v>58</v>
      </c>
      <c r="P3223">
        <v>60</v>
      </c>
      <c r="Q3223">
        <f>Table1[[#This Row],[COGS]]-Table1[[#This Row],[Budget_COGS]]</f>
        <v>-2</v>
      </c>
      <c r="R3223" s="5">
        <f>IF(
Table1[[#This Row],[Budget_COGS]]=0,
"",
IF(
Table1[[#This Row],[Budget_COGS]]&gt;0,
(Table1[[#This Row],[Budget_COGS]]-Table1[[#This Row],[COGS]]) / Table1[[#This Row],[Budget_COGS]],
(Table1[[#This Row],[Budget_COGS]]-Table1[[#This Row],[COGS]]) / ABS(Table1[[#This Row],[Budget_COGS]])
)
)</f>
        <v>3.3333333333333333E-2</v>
      </c>
      <c r="S3223" s="5" t="str">
        <f>IF(Table1[[#This Row],[COGS _Var]]&gt;=0, "Above Budget", "Below Budget")</f>
        <v>Below Budget</v>
      </c>
      <c r="T3223">
        <f>Table1[[#This Row],[Actual_Sales]]-Table1[[#This Row],[COGS]]</f>
        <v>71</v>
      </c>
      <c r="U3223">
        <v>70</v>
      </c>
      <c r="V3223">
        <f>Table1[[#This Row],[Gross_Margin]]-Table1[[#This Row],[Budget_Margin]]</f>
        <v>1</v>
      </c>
      <c r="W3223" s="5">
        <f>IF(
Table1[[#This Row],[Budget_Margin]]=0,
"",
IF(
Table1[[#This Row],[Budget_Margin]]&gt;0,
(Table1[[#This Row],[Gross_Margin]]-Table1[[#This Row],[Budget_Margin]]) / Table1[[#This Row],[Budget_Margin]],
(Table1[[#This Row],[Gross_Margin]]-Table1[[#This Row],[Budget_Margin]]) / ABS(Table1[[#This Row],[Budget_Margin]])
)
)</f>
        <v>1.4285714285714285E-2</v>
      </c>
      <c r="X3223" s="5" t="str">
        <f>IF(Table1[[#This Row],[Margin_Var]]&gt;=0, "Above Budget", "Below Budget")</f>
        <v>Above Budget</v>
      </c>
      <c r="Y3223" s="5">
        <f>IFERROR(Table1[[#This Row],[Gross_Margin]]/Table1[[#This Row],[Actual_Sales]],0)</f>
        <v>0.55038759689922478</v>
      </c>
      <c r="Z3223" s="5">
        <f>Table1[[#This Row],[Actual_Profit]]/Table1[[#This Row],[Actual_Sales]]</f>
        <v>0.15503875968992248</v>
      </c>
      <c r="AA3223">
        <v>51</v>
      </c>
      <c r="AB3223" s="5">
        <f>IFERROR(Table1[[#This Row],[Expenses]]/Table1[[#This Row],[Actual_Sales]],0)</f>
        <v>0.39534883720930231</v>
      </c>
      <c r="AC3223">
        <v>22</v>
      </c>
      <c r="AD3223">
        <v>338</v>
      </c>
      <c r="AE3223" s="5">
        <f>IFERROR(Table1[[#This Row],[Inventory]]/Table1[[#This Row],[Actual_Sales]],0)</f>
        <v>2.6201550387596901</v>
      </c>
    </row>
    <row r="3224" spans="1:31" x14ac:dyDescent="0.25">
      <c r="A3224">
        <v>2869</v>
      </c>
      <c r="B3224">
        <v>405</v>
      </c>
      <c r="C3224">
        <v>8</v>
      </c>
      <c r="D3224" s="2">
        <v>40664</v>
      </c>
      <c r="E3224">
        <v>129</v>
      </c>
      <c r="F3224">
        <v>120</v>
      </c>
      <c r="G3224">
        <f>Table1[[#This Row],[Actual_Sales]]-Table1[[#This Row],[Budget_Sales]]</f>
        <v>9</v>
      </c>
      <c r="H3224" s="5">
        <f>IF(
Table1[[#This Row],[Budget_Sales]]=0,
"",
IF(
Table1[[#This Row],[Budget_Sales]]&gt;0,
(Table1[[#This Row],[Actual_Sales]]-Table1[[#This Row],[Budget_Sales]])/Table1[[#This Row],[Budget_Sales]],
(Table1[[#This Row],[Actual_Sales]]-Table1[[#This Row],[Budget_Sales]])/ABS(Table1[[#This Row],[Budget_Sales]])
)
)</f>
        <v>7.4999999999999997E-2</v>
      </c>
      <c r="I3224" s="5" t="str">
        <f>IF(Table1[[#This Row],[Sales_Var]]&gt;=0,"Above Budget","Below Budget")</f>
        <v>Above Budget</v>
      </c>
      <c r="J3224">
        <f>Table1[[#This Row],[Actual_Sales]]-(Table1[[#This Row],[COGS]]+Table1[[#This Row],[Expenses]])</f>
        <v>20</v>
      </c>
      <c r="K3224">
        <v>20</v>
      </c>
      <c r="L3224">
        <f>Table1[[#This Row],[Actual_Profit]]-Table1[[#This Row],[Budget_Profit]]</f>
        <v>0</v>
      </c>
      <c r="M3224" s="5">
        <f>IF(
Table1[[#This Row],[Budget_Profit]]=0,
"",
IF(
Table1[[#This Row],[Budget_Profit]]&gt;0,
(Table1[[#This Row],[Actual_Profit]]-Table1[[#This Row],[Budget_Profit]])/Table1[[#This Row],[Budget_Profit]],
(Table1[[#This Row],[Actual_Profit]]-Table1[[#This Row],[Budget_Profit]])/ABS(Table1[[#This Row],[Budget_Profit]])
)
)</f>
        <v>0</v>
      </c>
      <c r="N3224" s="5" t="str">
        <f>IF(Table1[[#This Row],[Profit_Var]]&gt;=0, "Above Budget", "Below Budget")</f>
        <v>Above Budget</v>
      </c>
      <c r="O3224">
        <v>58</v>
      </c>
      <c r="P3224">
        <v>50</v>
      </c>
      <c r="Q3224">
        <f>Table1[[#This Row],[COGS]]-Table1[[#This Row],[Budget_COGS]]</f>
        <v>8</v>
      </c>
      <c r="R3224" s="5">
        <f>IF(
Table1[[#This Row],[Budget_COGS]]=0,
"",
IF(
Table1[[#This Row],[Budget_COGS]]&gt;0,
(Table1[[#This Row],[Budget_COGS]]-Table1[[#This Row],[COGS]]) / Table1[[#This Row],[Budget_COGS]],
(Table1[[#This Row],[Budget_COGS]]-Table1[[#This Row],[COGS]]) / ABS(Table1[[#This Row],[Budget_COGS]])
)
)</f>
        <v>-0.16</v>
      </c>
      <c r="S3224" s="5" t="str">
        <f>IF(Table1[[#This Row],[COGS _Var]]&gt;=0, "Above Budget", "Below Budget")</f>
        <v>Above Budget</v>
      </c>
      <c r="T3224">
        <f>Table1[[#This Row],[Actual_Sales]]-Table1[[#This Row],[COGS]]</f>
        <v>71</v>
      </c>
      <c r="U3224">
        <v>70</v>
      </c>
      <c r="V3224">
        <f>Table1[[#This Row],[Gross_Margin]]-Table1[[#This Row],[Budget_Margin]]</f>
        <v>1</v>
      </c>
      <c r="W3224" s="5">
        <f>IF(
Table1[[#This Row],[Budget_Margin]]=0,
"",
IF(
Table1[[#This Row],[Budget_Margin]]&gt;0,
(Table1[[#This Row],[Gross_Margin]]-Table1[[#This Row],[Budget_Margin]]) / Table1[[#This Row],[Budget_Margin]],
(Table1[[#This Row],[Gross_Margin]]-Table1[[#This Row],[Budget_Margin]]) / ABS(Table1[[#This Row],[Budget_Margin]])
)
)</f>
        <v>1.4285714285714285E-2</v>
      </c>
      <c r="X3224" s="5" t="str">
        <f>IF(Table1[[#This Row],[Margin_Var]]&gt;=0, "Above Budget", "Below Budget")</f>
        <v>Above Budget</v>
      </c>
      <c r="Y3224" s="5">
        <f>IFERROR(Table1[[#This Row],[Gross_Margin]]/Table1[[#This Row],[Actual_Sales]],0)</f>
        <v>0.55038759689922478</v>
      </c>
      <c r="Z3224" s="5">
        <f>Table1[[#This Row],[Actual_Profit]]/Table1[[#This Row],[Actual_Sales]]</f>
        <v>0.15503875968992248</v>
      </c>
      <c r="AA3224">
        <v>51</v>
      </c>
      <c r="AB3224" s="5">
        <f>IFERROR(Table1[[#This Row],[Expenses]]/Table1[[#This Row],[Actual_Sales]],0)</f>
        <v>0.39534883720930231</v>
      </c>
      <c r="AC3224">
        <v>22</v>
      </c>
      <c r="AD3224">
        <v>338</v>
      </c>
      <c r="AE3224" s="5">
        <f>IFERROR(Table1[[#This Row],[Inventory]]/Table1[[#This Row],[Actual_Sales]],0)</f>
        <v>2.6201550387596901</v>
      </c>
    </row>
    <row r="3225" spans="1:31" x14ac:dyDescent="0.25">
      <c r="A3225">
        <v>2992</v>
      </c>
      <c r="B3225">
        <v>904</v>
      </c>
      <c r="C3225">
        <v>9</v>
      </c>
      <c r="D3225" s="2">
        <v>40664</v>
      </c>
      <c r="E3225">
        <v>129</v>
      </c>
      <c r="F3225">
        <v>100</v>
      </c>
      <c r="G3225">
        <f>Table1[[#This Row],[Actual_Sales]]-Table1[[#This Row],[Budget_Sales]]</f>
        <v>29</v>
      </c>
      <c r="H3225" s="5">
        <f>IF(
Table1[[#This Row],[Budget_Sales]]=0,
"",
IF(
Table1[[#This Row],[Budget_Sales]]&gt;0,
(Table1[[#This Row],[Actual_Sales]]-Table1[[#This Row],[Budget_Sales]])/Table1[[#This Row],[Budget_Sales]],
(Table1[[#This Row],[Actual_Sales]]-Table1[[#This Row],[Budget_Sales]])/ABS(Table1[[#This Row],[Budget_Sales]])
)
)</f>
        <v>0.28999999999999998</v>
      </c>
      <c r="I3225" s="5" t="str">
        <f>IF(Table1[[#This Row],[Sales_Var]]&gt;=0,"Above Budget","Below Budget")</f>
        <v>Above Budget</v>
      </c>
      <c r="J3225">
        <f>Table1[[#This Row],[Actual_Sales]]-(Table1[[#This Row],[COGS]]+Table1[[#This Row],[Expenses]])</f>
        <v>20</v>
      </c>
      <c r="K3225">
        <v>30</v>
      </c>
      <c r="L3225">
        <f>Table1[[#This Row],[Actual_Profit]]-Table1[[#This Row],[Budget_Profit]]</f>
        <v>-10</v>
      </c>
      <c r="M3225" s="5">
        <f>IF(
Table1[[#This Row],[Budget_Profit]]=0,
"",
IF(
Table1[[#This Row],[Budget_Profit]]&gt;0,
(Table1[[#This Row],[Actual_Profit]]-Table1[[#This Row],[Budget_Profit]])/Table1[[#This Row],[Budget_Profit]],
(Table1[[#This Row],[Actual_Profit]]-Table1[[#This Row],[Budget_Profit]])/ABS(Table1[[#This Row],[Budget_Profit]])
)
)</f>
        <v>-0.33333333333333331</v>
      </c>
      <c r="N3225" s="5" t="str">
        <f>IF(Table1[[#This Row],[Profit_Var]]&gt;=0, "Above Budget", "Below Budget")</f>
        <v>Below Budget</v>
      </c>
      <c r="O3225">
        <v>58</v>
      </c>
      <c r="P3225">
        <v>40</v>
      </c>
      <c r="Q3225">
        <f>Table1[[#This Row],[COGS]]-Table1[[#This Row],[Budget_COGS]]</f>
        <v>18</v>
      </c>
      <c r="R3225" s="5">
        <f>IF(
Table1[[#This Row],[Budget_COGS]]=0,
"",
IF(
Table1[[#This Row],[Budget_COGS]]&gt;0,
(Table1[[#This Row],[Budget_COGS]]-Table1[[#This Row],[COGS]]) / Table1[[#This Row],[Budget_COGS]],
(Table1[[#This Row],[Budget_COGS]]-Table1[[#This Row],[COGS]]) / ABS(Table1[[#This Row],[Budget_COGS]])
)
)</f>
        <v>-0.45</v>
      </c>
      <c r="S3225" s="5" t="str">
        <f>IF(Table1[[#This Row],[COGS _Var]]&gt;=0, "Above Budget", "Below Budget")</f>
        <v>Above Budget</v>
      </c>
      <c r="T3225">
        <f>Table1[[#This Row],[Actual_Sales]]-Table1[[#This Row],[COGS]]</f>
        <v>71</v>
      </c>
      <c r="U3225">
        <v>60</v>
      </c>
      <c r="V3225">
        <f>Table1[[#This Row],[Gross_Margin]]-Table1[[#This Row],[Budget_Margin]]</f>
        <v>11</v>
      </c>
      <c r="W3225" s="5">
        <f>IF(
Table1[[#This Row],[Budget_Margin]]=0,
"",
IF(
Table1[[#This Row],[Budget_Margin]]&gt;0,
(Table1[[#This Row],[Gross_Margin]]-Table1[[#This Row],[Budget_Margin]]) / Table1[[#This Row],[Budget_Margin]],
(Table1[[#This Row],[Gross_Margin]]-Table1[[#This Row],[Budget_Margin]]) / ABS(Table1[[#This Row],[Budget_Margin]])
)
)</f>
        <v>0.18333333333333332</v>
      </c>
      <c r="X3225" s="5" t="str">
        <f>IF(Table1[[#This Row],[Margin_Var]]&gt;=0, "Above Budget", "Below Budget")</f>
        <v>Above Budget</v>
      </c>
      <c r="Y3225" s="5">
        <f>IFERROR(Table1[[#This Row],[Gross_Margin]]/Table1[[#This Row],[Actual_Sales]],0)</f>
        <v>0.55038759689922478</v>
      </c>
      <c r="Z3225" s="5">
        <f>Table1[[#This Row],[Actual_Profit]]/Table1[[#This Row],[Actual_Sales]]</f>
        <v>0.15503875968992248</v>
      </c>
      <c r="AA3225">
        <v>51</v>
      </c>
      <c r="AB3225" s="5">
        <f>IFERROR(Table1[[#This Row],[Expenses]]/Table1[[#This Row],[Actual_Sales]],0)</f>
        <v>0.39534883720930231</v>
      </c>
      <c r="AC3225">
        <v>22</v>
      </c>
      <c r="AD3225">
        <v>338</v>
      </c>
      <c r="AE3225" s="5">
        <f>IFERROR(Table1[[#This Row],[Inventory]]/Table1[[#This Row],[Actual_Sales]],0)</f>
        <v>2.6201550387596901</v>
      </c>
    </row>
    <row r="3226" spans="1:31" x14ac:dyDescent="0.25">
      <c r="A3226">
        <v>4193</v>
      </c>
      <c r="B3226">
        <v>702</v>
      </c>
      <c r="C3226">
        <v>8</v>
      </c>
      <c r="D3226" s="2">
        <v>40878</v>
      </c>
      <c r="E3226">
        <v>343</v>
      </c>
      <c r="F3226">
        <v>290</v>
      </c>
      <c r="G3226">
        <f>Table1[[#This Row],[Actual_Sales]]-Table1[[#This Row],[Budget_Sales]]</f>
        <v>53</v>
      </c>
      <c r="H3226" s="5">
        <f>IF(
Table1[[#This Row],[Budget_Sales]]=0,
"",
IF(
Table1[[#This Row],[Budget_Sales]]&gt;0,
(Table1[[#This Row],[Actual_Sales]]-Table1[[#This Row],[Budget_Sales]])/Table1[[#This Row],[Budget_Sales]],
(Table1[[#This Row],[Actual_Sales]]-Table1[[#This Row],[Budget_Sales]])/ABS(Table1[[#This Row],[Budget_Sales]])
)
)</f>
        <v>0.18275862068965518</v>
      </c>
      <c r="I3226" s="5" t="str">
        <f>IF(Table1[[#This Row],[Sales_Var]]&gt;=0,"Above Budget","Below Budget")</f>
        <v>Above Budget</v>
      </c>
      <c r="J3226">
        <f>Table1[[#This Row],[Actual_Sales]]-(Table1[[#This Row],[COGS]]+Table1[[#This Row],[Expenses]])</f>
        <v>53</v>
      </c>
      <c r="K3226">
        <v>30</v>
      </c>
      <c r="L3226">
        <f>Table1[[#This Row],[Actual_Profit]]-Table1[[#This Row],[Budget_Profit]]</f>
        <v>23</v>
      </c>
      <c r="M3226" s="5">
        <f>IF(
Table1[[#This Row],[Budget_Profit]]=0,
"",
IF(
Table1[[#This Row],[Budget_Profit]]&gt;0,
(Table1[[#This Row],[Actual_Profit]]-Table1[[#This Row],[Budget_Profit]])/Table1[[#This Row],[Budget_Profit]],
(Table1[[#This Row],[Actual_Profit]]-Table1[[#This Row],[Budget_Profit]])/ABS(Table1[[#This Row],[Budget_Profit]])
)
)</f>
        <v>0.76666666666666672</v>
      </c>
      <c r="N3226" s="5" t="str">
        <f>IF(Table1[[#This Row],[Profit_Var]]&gt;=0, "Above Budget", "Below Budget")</f>
        <v>Above Budget</v>
      </c>
      <c r="O3226">
        <v>135</v>
      </c>
      <c r="P3226">
        <v>120</v>
      </c>
      <c r="Q3226">
        <f>Table1[[#This Row],[COGS]]-Table1[[#This Row],[Budget_COGS]]</f>
        <v>15</v>
      </c>
      <c r="R3226" s="5">
        <f>IF(
Table1[[#This Row],[Budget_COGS]]=0,
"",
IF(
Table1[[#This Row],[Budget_COGS]]&gt;0,
(Table1[[#This Row],[Budget_COGS]]-Table1[[#This Row],[COGS]]) / Table1[[#This Row],[Budget_COGS]],
(Table1[[#This Row],[Budget_COGS]]-Table1[[#This Row],[COGS]]) / ABS(Table1[[#This Row],[Budget_COGS]])
)
)</f>
        <v>-0.125</v>
      </c>
      <c r="S3226" s="5" t="str">
        <f>IF(Table1[[#This Row],[COGS _Var]]&gt;=0, "Above Budget", "Below Budget")</f>
        <v>Above Budget</v>
      </c>
      <c r="T3226">
        <f>Table1[[#This Row],[Actual_Sales]]-Table1[[#This Row],[COGS]]</f>
        <v>208</v>
      </c>
      <c r="U3226">
        <v>170</v>
      </c>
      <c r="V3226">
        <f>Table1[[#This Row],[Gross_Margin]]-Table1[[#This Row],[Budget_Margin]]</f>
        <v>38</v>
      </c>
      <c r="W3226" s="5">
        <f>IF(
Table1[[#This Row],[Budget_Margin]]=0,
"",
IF(
Table1[[#This Row],[Budget_Margin]]&gt;0,
(Table1[[#This Row],[Gross_Margin]]-Table1[[#This Row],[Budget_Margin]]) / Table1[[#This Row],[Budget_Margin]],
(Table1[[#This Row],[Gross_Margin]]-Table1[[#This Row],[Budget_Margin]]) / ABS(Table1[[#This Row],[Budget_Margin]])
)
)</f>
        <v>0.22352941176470589</v>
      </c>
      <c r="X3226" s="5" t="str">
        <f>IF(Table1[[#This Row],[Margin_Var]]&gt;=0, "Above Budget", "Below Budget")</f>
        <v>Above Budget</v>
      </c>
      <c r="Y3226" s="5">
        <f>IFERROR(Table1[[#This Row],[Gross_Margin]]/Table1[[#This Row],[Actual_Sales]],0)</f>
        <v>0.60641399416909625</v>
      </c>
      <c r="Z3226" s="5">
        <f>Table1[[#This Row],[Actual_Profit]]/Table1[[#This Row],[Actual_Sales]]</f>
        <v>0.15451895043731778</v>
      </c>
      <c r="AA3226">
        <v>155</v>
      </c>
      <c r="AB3226" s="5">
        <f>IFERROR(Table1[[#This Row],[Expenses]]/Table1[[#This Row],[Actual_Sales]],0)</f>
        <v>0.45189504373177841</v>
      </c>
      <c r="AC3226">
        <v>122</v>
      </c>
      <c r="AD3226">
        <v>940</v>
      </c>
      <c r="AE3226" s="5">
        <f>IFERROR(Table1[[#This Row],[Inventory]]/Table1[[#This Row],[Actual_Sales]],0)</f>
        <v>2.740524781341108</v>
      </c>
    </row>
    <row r="3227" spans="1:31" x14ac:dyDescent="0.25">
      <c r="A3227">
        <v>1455</v>
      </c>
      <c r="B3227">
        <v>414</v>
      </c>
      <c r="C3227">
        <v>1</v>
      </c>
      <c r="D3227" s="2">
        <v>40422</v>
      </c>
      <c r="E3227">
        <v>149</v>
      </c>
      <c r="F3227">
        <v>150</v>
      </c>
      <c r="G3227">
        <f>Table1[[#This Row],[Actual_Sales]]-Table1[[#This Row],[Budget_Sales]]</f>
        <v>-1</v>
      </c>
      <c r="H3227" s="5">
        <f>IF(
Table1[[#This Row],[Budget_Sales]]=0,
"",
IF(
Table1[[#This Row],[Budget_Sales]]&gt;0,
(Table1[[#This Row],[Actual_Sales]]-Table1[[#This Row],[Budget_Sales]])/Table1[[#This Row],[Budget_Sales]],
(Table1[[#This Row],[Actual_Sales]]-Table1[[#This Row],[Budget_Sales]])/ABS(Table1[[#This Row],[Budget_Sales]])
)
)</f>
        <v>-6.6666666666666671E-3</v>
      </c>
      <c r="I3227" s="5" t="str">
        <f>IF(Table1[[#This Row],[Sales_Var]]&gt;=0,"Above Budget","Below Budget")</f>
        <v>Below Budget</v>
      </c>
      <c r="J3227">
        <f>Table1[[#This Row],[Actual_Sales]]-(Table1[[#This Row],[COGS]]+Table1[[#This Row],[Expenses]])</f>
        <v>23</v>
      </c>
      <c r="K3227">
        <v>30</v>
      </c>
      <c r="L3227">
        <f>Table1[[#This Row],[Actual_Profit]]-Table1[[#This Row],[Budget_Profit]]</f>
        <v>-7</v>
      </c>
      <c r="M3227" s="5">
        <f>IF(
Table1[[#This Row],[Budget_Profit]]=0,
"",
IF(
Table1[[#This Row],[Budget_Profit]]&gt;0,
(Table1[[#This Row],[Actual_Profit]]-Table1[[#This Row],[Budget_Profit]])/Table1[[#This Row],[Budget_Profit]],
(Table1[[#This Row],[Actual_Profit]]-Table1[[#This Row],[Budget_Profit]])/ABS(Table1[[#This Row],[Budget_Profit]])
)
)</f>
        <v>-0.23333333333333334</v>
      </c>
      <c r="N3227" s="5" t="str">
        <f>IF(Table1[[#This Row],[Profit_Var]]&gt;=0, "Above Budget", "Below Budget")</f>
        <v>Below Budget</v>
      </c>
      <c r="O3227">
        <v>67</v>
      </c>
      <c r="P3227">
        <v>70</v>
      </c>
      <c r="Q3227">
        <f>Table1[[#This Row],[COGS]]-Table1[[#This Row],[Budget_COGS]]</f>
        <v>-3</v>
      </c>
      <c r="R3227" s="5">
        <f>IF(
Table1[[#This Row],[Budget_COGS]]=0,
"",
IF(
Table1[[#This Row],[Budget_COGS]]&gt;0,
(Table1[[#This Row],[Budget_COGS]]-Table1[[#This Row],[COGS]]) / Table1[[#This Row],[Budget_COGS]],
(Table1[[#This Row],[Budget_COGS]]-Table1[[#This Row],[COGS]]) / ABS(Table1[[#This Row],[Budget_COGS]])
)
)</f>
        <v>4.2857142857142858E-2</v>
      </c>
      <c r="S3227" s="5" t="str">
        <f>IF(Table1[[#This Row],[COGS _Var]]&gt;=0, "Above Budget", "Below Budget")</f>
        <v>Below Budget</v>
      </c>
      <c r="T3227">
        <f>Table1[[#This Row],[Actual_Sales]]-Table1[[#This Row],[COGS]]</f>
        <v>82</v>
      </c>
      <c r="U3227">
        <v>80</v>
      </c>
      <c r="V3227">
        <f>Table1[[#This Row],[Gross_Margin]]-Table1[[#This Row],[Budget_Margin]]</f>
        <v>2</v>
      </c>
      <c r="W3227" s="5">
        <f>IF(
Table1[[#This Row],[Budget_Margin]]=0,
"",
IF(
Table1[[#This Row],[Budget_Margin]]&gt;0,
(Table1[[#This Row],[Gross_Margin]]-Table1[[#This Row],[Budget_Margin]]) / Table1[[#This Row],[Budget_Margin]],
(Table1[[#This Row],[Gross_Margin]]-Table1[[#This Row],[Budget_Margin]]) / ABS(Table1[[#This Row],[Budget_Margin]])
)
)</f>
        <v>2.5000000000000001E-2</v>
      </c>
      <c r="X3227" s="5" t="str">
        <f>IF(Table1[[#This Row],[Margin_Var]]&gt;=0, "Above Budget", "Below Budget")</f>
        <v>Above Budget</v>
      </c>
      <c r="Y3227" s="5">
        <f>IFERROR(Table1[[#This Row],[Gross_Margin]]/Table1[[#This Row],[Actual_Sales]],0)</f>
        <v>0.55033557046979864</v>
      </c>
      <c r="Z3227" s="5">
        <f>Table1[[#This Row],[Actual_Profit]]/Table1[[#This Row],[Actual_Sales]]</f>
        <v>0.15436241610738255</v>
      </c>
      <c r="AA3227">
        <v>59</v>
      </c>
      <c r="AB3227" s="5">
        <f>IFERROR(Table1[[#This Row],[Expenses]]/Table1[[#This Row],[Actual_Sales]],0)</f>
        <v>0.39597315436241609</v>
      </c>
      <c r="AC3227">
        <v>25</v>
      </c>
      <c r="AD3227">
        <v>391</v>
      </c>
      <c r="AE3227" s="5">
        <f>IFERROR(Table1[[#This Row],[Inventory]]/Table1[[#This Row],[Actual_Sales]],0)</f>
        <v>2.6241610738255035</v>
      </c>
    </row>
    <row r="3228" spans="1:31" x14ac:dyDescent="0.25">
      <c r="A3228">
        <v>1426</v>
      </c>
      <c r="B3228">
        <v>253</v>
      </c>
      <c r="C3228">
        <v>5</v>
      </c>
      <c r="D3228" s="2">
        <v>40422</v>
      </c>
      <c r="E3228">
        <v>149</v>
      </c>
      <c r="F3228">
        <v>140</v>
      </c>
      <c r="G3228">
        <f>Table1[[#This Row],[Actual_Sales]]-Table1[[#This Row],[Budget_Sales]]</f>
        <v>9</v>
      </c>
      <c r="H3228" s="5">
        <f>IF(
Table1[[#This Row],[Budget_Sales]]=0,
"",
IF(
Table1[[#This Row],[Budget_Sales]]&gt;0,
(Table1[[#This Row],[Actual_Sales]]-Table1[[#This Row],[Budget_Sales]])/Table1[[#This Row],[Budget_Sales]],
(Table1[[#This Row],[Actual_Sales]]-Table1[[#This Row],[Budget_Sales]])/ABS(Table1[[#This Row],[Budget_Sales]])
)
)</f>
        <v>6.4285714285714279E-2</v>
      </c>
      <c r="I3228" s="5" t="str">
        <f>IF(Table1[[#This Row],[Sales_Var]]&gt;=0,"Above Budget","Below Budget")</f>
        <v>Above Budget</v>
      </c>
      <c r="J3228">
        <f>Table1[[#This Row],[Actual_Sales]]-(Table1[[#This Row],[COGS]]+Table1[[#This Row],[Expenses]])</f>
        <v>23</v>
      </c>
      <c r="K3228">
        <v>30</v>
      </c>
      <c r="L3228">
        <f>Table1[[#This Row],[Actual_Profit]]-Table1[[#This Row],[Budget_Profit]]</f>
        <v>-7</v>
      </c>
      <c r="M3228" s="5">
        <f>IF(
Table1[[#This Row],[Budget_Profit]]=0,
"",
IF(
Table1[[#This Row],[Budget_Profit]]&gt;0,
(Table1[[#This Row],[Actual_Profit]]-Table1[[#This Row],[Budget_Profit]])/Table1[[#This Row],[Budget_Profit]],
(Table1[[#This Row],[Actual_Profit]]-Table1[[#This Row],[Budget_Profit]])/ABS(Table1[[#This Row],[Budget_Profit]])
)
)</f>
        <v>-0.23333333333333334</v>
      </c>
      <c r="N3228" s="5" t="str">
        <f>IF(Table1[[#This Row],[Profit_Var]]&gt;=0, "Above Budget", "Below Budget")</f>
        <v>Below Budget</v>
      </c>
      <c r="O3228">
        <v>67</v>
      </c>
      <c r="P3228">
        <v>60</v>
      </c>
      <c r="Q3228">
        <f>Table1[[#This Row],[COGS]]-Table1[[#This Row],[Budget_COGS]]</f>
        <v>7</v>
      </c>
      <c r="R3228" s="5">
        <f>IF(
Table1[[#This Row],[Budget_COGS]]=0,
"",
IF(
Table1[[#This Row],[Budget_COGS]]&gt;0,
(Table1[[#This Row],[Budget_COGS]]-Table1[[#This Row],[COGS]]) / Table1[[#This Row],[Budget_COGS]],
(Table1[[#This Row],[Budget_COGS]]-Table1[[#This Row],[COGS]]) / ABS(Table1[[#This Row],[Budget_COGS]])
)
)</f>
        <v>-0.11666666666666667</v>
      </c>
      <c r="S3228" s="5" t="str">
        <f>IF(Table1[[#This Row],[COGS _Var]]&gt;=0, "Above Budget", "Below Budget")</f>
        <v>Above Budget</v>
      </c>
      <c r="T3228">
        <f>Table1[[#This Row],[Actual_Sales]]-Table1[[#This Row],[COGS]]</f>
        <v>82</v>
      </c>
      <c r="U3228">
        <v>80</v>
      </c>
      <c r="V3228">
        <f>Table1[[#This Row],[Gross_Margin]]-Table1[[#This Row],[Budget_Margin]]</f>
        <v>2</v>
      </c>
      <c r="W3228" s="5">
        <f>IF(
Table1[[#This Row],[Budget_Margin]]=0,
"",
IF(
Table1[[#This Row],[Budget_Margin]]&gt;0,
(Table1[[#This Row],[Gross_Margin]]-Table1[[#This Row],[Budget_Margin]]) / Table1[[#This Row],[Budget_Margin]],
(Table1[[#This Row],[Gross_Margin]]-Table1[[#This Row],[Budget_Margin]]) / ABS(Table1[[#This Row],[Budget_Margin]])
)
)</f>
        <v>2.5000000000000001E-2</v>
      </c>
      <c r="X3228" s="5" t="str">
        <f>IF(Table1[[#This Row],[Margin_Var]]&gt;=0, "Above Budget", "Below Budget")</f>
        <v>Above Budget</v>
      </c>
      <c r="Y3228" s="5">
        <f>IFERROR(Table1[[#This Row],[Gross_Margin]]/Table1[[#This Row],[Actual_Sales]],0)</f>
        <v>0.55033557046979864</v>
      </c>
      <c r="Z3228" s="5">
        <f>Table1[[#This Row],[Actual_Profit]]/Table1[[#This Row],[Actual_Sales]]</f>
        <v>0.15436241610738255</v>
      </c>
      <c r="AA3228">
        <v>59</v>
      </c>
      <c r="AB3228" s="5">
        <f>IFERROR(Table1[[#This Row],[Expenses]]/Table1[[#This Row],[Actual_Sales]],0)</f>
        <v>0.39597315436241609</v>
      </c>
      <c r="AC3228">
        <v>25</v>
      </c>
      <c r="AD3228">
        <v>391</v>
      </c>
      <c r="AE3228" s="5">
        <f>IFERROR(Table1[[#This Row],[Inventory]]/Table1[[#This Row],[Actual_Sales]],0)</f>
        <v>2.6241610738255035</v>
      </c>
    </row>
    <row r="3229" spans="1:31" x14ac:dyDescent="0.25">
      <c r="A3229">
        <v>1285</v>
      </c>
      <c r="B3229">
        <v>435</v>
      </c>
      <c r="C3229">
        <v>2</v>
      </c>
      <c r="D3229" s="2">
        <v>40391</v>
      </c>
      <c r="E3229">
        <v>98</v>
      </c>
      <c r="F3229">
        <v>120</v>
      </c>
      <c r="G3229">
        <f>Table1[[#This Row],[Actual_Sales]]-Table1[[#This Row],[Budget_Sales]]</f>
        <v>-22</v>
      </c>
      <c r="H3229" s="5">
        <f>IF(
Table1[[#This Row],[Budget_Sales]]=0,
"",
IF(
Table1[[#This Row],[Budget_Sales]]&gt;0,
(Table1[[#This Row],[Actual_Sales]]-Table1[[#This Row],[Budget_Sales]])/Table1[[#This Row],[Budget_Sales]],
(Table1[[#This Row],[Actual_Sales]]-Table1[[#This Row],[Budget_Sales]])/ABS(Table1[[#This Row],[Budget_Sales]])
)
)</f>
        <v>-0.18333333333333332</v>
      </c>
      <c r="I3229" s="5" t="str">
        <f>IF(Table1[[#This Row],[Sales_Var]]&gt;=0,"Above Budget","Below Budget")</f>
        <v>Below Budget</v>
      </c>
      <c r="J3229">
        <f>Table1[[#This Row],[Actual_Sales]]-(Table1[[#This Row],[COGS]]+Table1[[#This Row],[Expenses]])</f>
        <v>15</v>
      </c>
      <c r="K3229">
        <v>40</v>
      </c>
      <c r="L3229">
        <f>Table1[[#This Row],[Actual_Profit]]-Table1[[#This Row],[Budget_Profit]]</f>
        <v>-25</v>
      </c>
      <c r="M3229" s="5">
        <f>IF(
Table1[[#This Row],[Budget_Profit]]=0,
"",
IF(
Table1[[#This Row],[Budget_Profit]]&gt;0,
(Table1[[#This Row],[Actual_Profit]]-Table1[[#This Row],[Budget_Profit]])/Table1[[#This Row],[Budget_Profit]],
(Table1[[#This Row],[Actual_Profit]]-Table1[[#This Row],[Budget_Profit]])/ABS(Table1[[#This Row],[Budget_Profit]])
)
)</f>
        <v>-0.625</v>
      </c>
      <c r="N3229" s="5" t="str">
        <f>IF(Table1[[#This Row],[Profit_Var]]&gt;=0, "Above Budget", "Below Budget")</f>
        <v>Below Budget</v>
      </c>
      <c r="O3229">
        <v>42</v>
      </c>
      <c r="P3229">
        <v>50</v>
      </c>
      <c r="Q3229">
        <f>Table1[[#This Row],[COGS]]-Table1[[#This Row],[Budget_COGS]]</f>
        <v>-8</v>
      </c>
      <c r="R3229" s="5">
        <f>IF(
Table1[[#This Row],[Budget_COGS]]=0,
"",
IF(
Table1[[#This Row],[Budget_COGS]]&gt;0,
(Table1[[#This Row],[Budget_COGS]]-Table1[[#This Row],[COGS]]) / Table1[[#This Row],[Budget_COGS]],
(Table1[[#This Row],[Budget_COGS]]-Table1[[#This Row],[COGS]]) / ABS(Table1[[#This Row],[Budget_COGS]])
)
)</f>
        <v>0.16</v>
      </c>
      <c r="S3229" s="5" t="str">
        <f>IF(Table1[[#This Row],[COGS _Var]]&gt;=0, "Above Budget", "Below Budget")</f>
        <v>Below Budget</v>
      </c>
      <c r="T3229">
        <f>Table1[[#This Row],[Actual_Sales]]-Table1[[#This Row],[COGS]]</f>
        <v>56</v>
      </c>
      <c r="U3229">
        <v>70</v>
      </c>
      <c r="V3229">
        <f>Table1[[#This Row],[Gross_Margin]]-Table1[[#This Row],[Budget_Margin]]</f>
        <v>-14</v>
      </c>
      <c r="W3229" s="5">
        <f>IF(
Table1[[#This Row],[Budget_Margin]]=0,
"",
IF(
Table1[[#This Row],[Budget_Margin]]&gt;0,
(Table1[[#This Row],[Gross_Margin]]-Table1[[#This Row],[Budget_Margin]]) / Table1[[#This Row],[Budget_Margin]],
(Table1[[#This Row],[Gross_Margin]]-Table1[[#This Row],[Budget_Margin]]) / ABS(Table1[[#This Row],[Budget_Margin]])
)
)</f>
        <v>-0.2</v>
      </c>
      <c r="X3229" s="5" t="str">
        <f>IF(Table1[[#This Row],[Margin_Var]]&gt;=0, "Above Budget", "Below Budget")</f>
        <v>Below Budget</v>
      </c>
      <c r="Y3229" s="5">
        <f>IFERROR(Table1[[#This Row],[Gross_Margin]]/Table1[[#This Row],[Actual_Sales]],0)</f>
        <v>0.5714285714285714</v>
      </c>
      <c r="Z3229" s="5">
        <f>Table1[[#This Row],[Actual_Profit]]/Table1[[#This Row],[Actual_Sales]]</f>
        <v>0.15306122448979592</v>
      </c>
      <c r="AA3229">
        <v>41</v>
      </c>
      <c r="AB3229" s="5">
        <f>IFERROR(Table1[[#This Row],[Expenses]]/Table1[[#This Row],[Actual_Sales]],0)</f>
        <v>0.41836734693877553</v>
      </c>
      <c r="AC3229">
        <v>13</v>
      </c>
      <c r="AD3229">
        <v>384</v>
      </c>
      <c r="AE3229" s="5">
        <f>IFERROR(Table1[[#This Row],[Inventory]]/Table1[[#This Row],[Actual_Sales]],0)</f>
        <v>3.9183673469387754</v>
      </c>
    </row>
    <row r="3230" spans="1:31" x14ac:dyDescent="0.25">
      <c r="A3230">
        <v>3797</v>
      </c>
      <c r="B3230">
        <v>515</v>
      </c>
      <c r="C3230">
        <v>2</v>
      </c>
      <c r="D3230" s="2">
        <v>40817</v>
      </c>
      <c r="E3230">
        <v>72</v>
      </c>
      <c r="F3230">
        <v>60</v>
      </c>
      <c r="G3230">
        <f>Table1[[#This Row],[Actual_Sales]]-Table1[[#This Row],[Budget_Sales]]</f>
        <v>12</v>
      </c>
      <c r="H3230" s="5">
        <f>IF(
Table1[[#This Row],[Budget_Sales]]=0,
"",
IF(
Table1[[#This Row],[Budget_Sales]]&gt;0,
(Table1[[#This Row],[Actual_Sales]]-Table1[[#This Row],[Budget_Sales]])/Table1[[#This Row],[Budget_Sales]],
(Table1[[#This Row],[Actual_Sales]]-Table1[[#This Row],[Budget_Sales]])/ABS(Table1[[#This Row],[Budget_Sales]])
)
)</f>
        <v>0.2</v>
      </c>
      <c r="I3230" s="5" t="str">
        <f>IF(Table1[[#This Row],[Sales_Var]]&gt;=0,"Above Budget","Below Budget")</f>
        <v>Above Budget</v>
      </c>
      <c r="J3230">
        <f>Table1[[#This Row],[Actual_Sales]]-(Table1[[#This Row],[COGS]]+Table1[[#This Row],[Expenses]])</f>
        <v>11</v>
      </c>
      <c r="K3230">
        <v>30</v>
      </c>
      <c r="L3230">
        <f>Table1[[#This Row],[Actual_Profit]]-Table1[[#This Row],[Budget_Profit]]</f>
        <v>-19</v>
      </c>
      <c r="M3230" s="5">
        <f>IF(
Table1[[#This Row],[Budget_Profit]]=0,
"",
IF(
Table1[[#This Row],[Budget_Profit]]&gt;0,
(Table1[[#This Row],[Actual_Profit]]-Table1[[#This Row],[Budget_Profit]])/Table1[[#This Row],[Budget_Profit]],
(Table1[[#This Row],[Actual_Profit]]-Table1[[#This Row],[Budget_Profit]])/ABS(Table1[[#This Row],[Budget_Profit]])
)
)</f>
        <v>-0.6333333333333333</v>
      </c>
      <c r="N3230" s="5" t="str">
        <f>IF(Table1[[#This Row],[Profit_Var]]&gt;=0, "Above Budget", "Below Budget")</f>
        <v>Below Budget</v>
      </c>
      <c r="O3230">
        <v>31</v>
      </c>
      <c r="P3230">
        <v>20</v>
      </c>
      <c r="Q3230">
        <f>Table1[[#This Row],[COGS]]-Table1[[#This Row],[Budget_COGS]]</f>
        <v>11</v>
      </c>
      <c r="R3230" s="5">
        <f>IF(
Table1[[#This Row],[Budget_COGS]]=0,
"",
IF(
Table1[[#This Row],[Budget_COGS]]&gt;0,
(Table1[[#This Row],[Budget_COGS]]-Table1[[#This Row],[COGS]]) / Table1[[#This Row],[Budget_COGS]],
(Table1[[#This Row],[Budget_COGS]]-Table1[[#This Row],[COGS]]) / ABS(Table1[[#This Row],[Budget_COGS]])
)
)</f>
        <v>-0.55000000000000004</v>
      </c>
      <c r="S3230" s="5" t="str">
        <f>IF(Table1[[#This Row],[COGS _Var]]&gt;=0, "Above Budget", "Below Budget")</f>
        <v>Above Budget</v>
      </c>
      <c r="T3230">
        <f>Table1[[#This Row],[Actual_Sales]]-Table1[[#This Row],[COGS]]</f>
        <v>41</v>
      </c>
      <c r="U3230">
        <v>40</v>
      </c>
      <c r="V3230">
        <f>Table1[[#This Row],[Gross_Margin]]-Table1[[#This Row],[Budget_Margin]]</f>
        <v>1</v>
      </c>
      <c r="W3230" s="5">
        <f>IF(
Table1[[#This Row],[Budget_Margin]]=0,
"",
IF(
Table1[[#This Row],[Budget_Margin]]&gt;0,
(Table1[[#This Row],[Gross_Margin]]-Table1[[#This Row],[Budget_Margin]]) / Table1[[#This Row],[Budget_Margin]],
(Table1[[#This Row],[Gross_Margin]]-Table1[[#This Row],[Budget_Margin]]) / ABS(Table1[[#This Row],[Budget_Margin]])
)
)</f>
        <v>2.5000000000000001E-2</v>
      </c>
      <c r="X3230" s="5" t="str">
        <f>IF(Table1[[#This Row],[Margin_Var]]&gt;=0, "Above Budget", "Below Budget")</f>
        <v>Above Budget</v>
      </c>
      <c r="Y3230" s="5">
        <f>IFERROR(Table1[[#This Row],[Gross_Margin]]/Table1[[#This Row],[Actual_Sales]],0)</f>
        <v>0.56944444444444442</v>
      </c>
      <c r="Z3230" s="5">
        <f>Table1[[#This Row],[Actual_Profit]]/Table1[[#This Row],[Actual_Sales]]</f>
        <v>0.15277777777777779</v>
      </c>
      <c r="AA3230">
        <v>30</v>
      </c>
      <c r="AB3230" s="5">
        <f>IFERROR(Table1[[#This Row],[Expenses]]/Table1[[#This Row],[Actual_Sales]],0)</f>
        <v>0.41666666666666669</v>
      </c>
      <c r="AC3230">
        <v>9</v>
      </c>
      <c r="AD3230">
        <v>1000</v>
      </c>
      <c r="AE3230" s="5">
        <f>IFERROR(Table1[[#This Row],[Inventory]]/Table1[[#This Row],[Actual_Sales]],0)</f>
        <v>13.888888888888889</v>
      </c>
    </row>
    <row r="3231" spans="1:31" x14ac:dyDescent="0.25">
      <c r="A3231">
        <v>3852</v>
      </c>
      <c r="B3231">
        <v>775</v>
      </c>
      <c r="C3231">
        <v>3</v>
      </c>
      <c r="D3231" s="2">
        <v>40817</v>
      </c>
      <c r="E3231">
        <v>72</v>
      </c>
      <c r="F3231">
        <v>90</v>
      </c>
      <c r="G3231">
        <f>Table1[[#This Row],[Actual_Sales]]-Table1[[#This Row],[Budget_Sales]]</f>
        <v>-18</v>
      </c>
      <c r="H3231" s="5">
        <f>IF(
Table1[[#This Row],[Budget_Sales]]=0,
"",
IF(
Table1[[#This Row],[Budget_Sales]]&gt;0,
(Table1[[#This Row],[Actual_Sales]]-Table1[[#This Row],[Budget_Sales]])/Table1[[#This Row],[Budget_Sales]],
(Table1[[#This Row],[Actual_Sales]]-Table1[[#This Row],[Budget_Sales]])/ABS(Table1[[#This Row],[Budget_Sales]])
)
)</f>
        <v>-0.2</v>
      </c>
      <c r="I3231" s="5" t="str">
        <f>IF(Table1[[#This Row],[Sales_Var]]&gt;=0,"Above Budget","Below Budget")</f>
        <v>Below Budget</v>
      </c>
      <c r="J3231">
        <f>Table1[[#This Row],[Actual_Sales]]-(Table1[[#This Row],[COGS]]+Table1[[#This Row],[Expenses]])</f>
        <v>11</v>
      </c>
      <c r="K3231">
        <v>50</v>
      </c>
      <c r="L3231">
        <f>Table1[[#This Row],[Actual_Profit]]-Table1[[#This Row],[Budget_Profit]]</f>
        <v>-39</v>
      </c>
      <c r="M3231" s="5">
        <f>IF(
Table1[[#This Row],[Budget_Profit]]=0,
"",
IF(
Table1[[#This Row],[Budget_Profit]]&gt;0,
(Table1[[#This Row],[Actual_Profit]]-Table1[[#This Row],[Budget_Profit]])/Table1[[#This Row],[Budget_Profit]],
(Table1[[#This Row],[Actual_Profit]]-Table1[[#This Row],[Budget_Profit]])/ABS(Table1[[#This Row],[Budget_Profit]])
)
)</f>
        <v>-0.78</v>
      </c>
      <c r="N3231" s="5" t="str">
        <f>IF(Table1[[#This Row],[Profit_Var]]&gt;=0, "Above Budget", "Below Budget")</f>
        <v>Below Budget</v>
      </c>
      <c r="O3231">
        <v>31</v>
      </c>
      <c r="P3231">
        <v>30</v>
      </c>
      <c r="Q3231">
        <f>Table1[[#This Row],[COGS]]-Table1[[#This Row],[Budget_COGS]]</f>
        <v>1</v>
      </c>
      <c r="R3231" s="5">
        <f>IF(
Table1[[#This Row],[Budget_COGS]]=0,
"",
IF(
Table1[[#This Row],[Budget_COGS]]&gt;0,
(Table1[[#This Row],[Budget_COGS]]-Table1[[#This Row],[COGS]]) / Table1[[#This Row],[Budget_COGS]],
(Table1[[#This Row],[Budget_COGS]]-Table1[[#This Row],[COGS]]) / ABS(Table1[[#This Row],[Budget_COGS]])
)
)</f>
        <v>-3.3333333333333333E-2</v>
      </c>
      <c r="S3231" s="5" t="str">
        <f>IF(Table1[[#This Row],[COGS _Var]]&gt;=0, "Above Budget", "Below Budget")</f>
        <v>Above Budget</v>
      </c>
      <c r="T3231">
        <f>Table1[[#This Row],[Actual_Sales]]-Table1[[#This Row],[COGS]]</f>
        <v>41</v>
      </c>
      <c r="U3231">
        <v>60</v>
      </c>
      <c r="V3231">
        <f>Table1[[#This Row],[Gross_Margin]]-Table1[[#This Row],[Budget_Margin]]</f>
        <v>-19</v>
      </c>
      <c r="W3231" s="5">
        <f>IF(
Table1[[#This Row],[Budget_Margin]]=0,
"",
IF(
Table1[[#This Row],[Budget_Margin]]&gt;0,
(Table1[[#This Row],[Gross_Margin]]-Table1[[#This Row],[Budget_Margin]]) / Table1[[#This Row],[Budget_Margin]],
(Table1[[#This Row],[Gross_Margin]]-Table1[[#This Row],[Budget_Margin]]) / ABS(Table1[[#This Row],[Budget_Margin]])
)
)</f>
        <v>-0.31666666666666665</v>
      </c>
      <c r="X3231" s="5" t="str">
        <f>IF(Table1[[#This Row],[Margin_Var]]&gt;=0, "Above Budget", "Below Budget")</f>
        <v>Below Budget</v>
      </c>
      <c r="Y3231" s="5">
        <f>IFERROR(Table1[[#This Row],[Gross_Margin]]/Table1[[#This Row],[Actual_Sales]],0)</f>
        <v>0.56944444444444442</v>
      </c>
      <c r="Z3231" s="5">
        <f>Table1[[#This Row],[Actual_Profit]]/Table1[[#This Row],[Actual_Sales]]</f>
        <v>0.15277777777777779</v>
      </c>
      <c r="AA3231">
        <v>30</v>
      </c>
      <c r="AB3231" s="5">
        <f>IFERROR(Table1[[#This Row],[Expenses]]/Table1[[#This Row],[Actual_Sales]],0)</f>
        <v>0.41666666666666669</v>
      </c>
      <c r="AC3231">
        <v>9</v>
      </c>
      <c r="AD3231">
        <v>1000</v>
      </c>
      <c r="AE3231" s="5">
        <f>IFERROR(Table1[[#This Row],[Inventory]]/Table1[[#This Row],[Actual_Sales]],0)</f>
        <v>13.888888888888889</v>
      </c>
    </row>
    <row r="3232" spans="1:31" x14ac:dyDescent="0.25">
      <c r="A3232">
        <v>1659</v>
      </c>
      <c r="B3232">
        <v>505</v>
      </c>
      <c r="C3232">
        <v>6</v>
      </c>
      <c r="D3232" s="2">
        <v>40452</v>
      </c>
      <c r="E3232">
        <v>92</v>
      </c>
      <c r="F3232">
        <v>50</v>
      </c>
      <c r="G3232">
        <f>Table1[[#This Row],[Actual_Sales]]-Table1[[#This Row],[Budget_Sales]]</f>
        <v>42</v>
      </c>
      <c r="H3232" s="5">
        <f>IF(
Table1[[#This Row],[Budget_Sales]]=0,
"",
IF(
Table1[[#This Row],[Budget_Sales]]&gt;0,
(Table1[[#This Row],[Actual_Sales]]-Table1[[#This Row],[Budget_Sales]])/Table1[[#This Row],[Budget_Sales]],
(Table1[[#This Row],[Actual_Sales]]-Table1[[#This Row],[Budget_Sales]])/ABS(Table1[[#This Row],[Budget_Sales]])
)
)</f>
        <v>0.84</v>
      </c>
      <c r="I3232" s="5" t="str">
        <f>IF(Table1[[#This Row],[Sales_Var]]&gt;=0,"Above Budget","Below Budget")</f>
        <v>Above Budget</v>
      </c>
      <c r="J3232">
        <f>Table1[[#This Row],[Actual_Sales]]-(Table1[[#This Row],[COGS]]+Table1[[#This Row],[Expenses]])</f>
        <v>14</v>
      </c>
      <c r="K3232">
        <v>20</v>
      </c>
      <c r="L3232">
        <f>Table1[[#This Row],[Actual_Profit]]-Table1[[#This Row],[Budget_Profit]]</f>
        <v>-6</v>
      </c>
      <c r="M3232" s="5">
        <f>IF(
Table1[[#This Row],[Budget_Profit]]=0,
"",
IF(
Table1[[#This Row],[Budget_Profit]]&gt;0,
(Table1[[#This Row],[Actual_Profit]]-Table1[[#This Row],[Budget_Profit]])/Table1[[#This Row],[Budget_Profit]],
(Table1[[#This Row],[Actual_Profit]]-Table1[[#This Row],[Budget_Profit]])/ABS(Table1[[#This Row],[Budget_Profit]])
)
)</f>
        <v>-0.3</v>
      </c>
      <c r="N3232" s="5" t="str">
        <f>IF(Table1[[#This Row],[Profit_Var]]&gt;=0, "Above Budget", "Below Budget")</f>
        <v>Below Budget</v>
      </c>
      <c r="O3232">
        <v>39</v>
      </c>
      <c r="P3232">
        <v>20</v>
      </c>
      <c r="Q3232">
        <f>Table1[[#This Row],[COGS]]-Table1[[#This Row],[Budget_COGS]]</f>
        <v>19</v>
      </c>
      <c r="R3232" s="5">
        <f>IF(
Table1[[#This Row],[Budget_COGS]]=0,
"",
IF(
Table1[[#This Row],[Budget_COGS]]&gt;0,
(Table1[[#This Row],[Budget_COGS]]-Table1[[#This Row],[COGS]]) / Table1[[#This Row],[Budget_COGS]],
(Table1[[#This Row],[Budget_COGS]]-Table1[[#This Row],[COGS]]) / ABS(Table1[[#This Row],[Budget_COGS]])
)
)</f>
        <v>-0.95</v>
      </c>
      <c r="S3232" s="5" t="str">
        <f>IF(Table1[[#This Row],[COGS _Var]]&gt;=0, "Above Budget", "Below Budget")</f>
        <v>Above Budget</v>
      </c>
      <c r="T3232">
        <f>Table1[[#This Row],[Actual_Sales]]-Table1[[#This Row],[COGS]]</f>
        <v>53</v>
      </c>
      <c r="U3232">
        <v>30</v>
      </c>
      <c r="V3232">
        <f>Table1[[#This Row],[Gross_Margin]]-Table1[[#This Row],[Budget_Margin]]</f>
        <v>23</v>
      </c>
      <c r="W3232" s="5">
        <f>IF(
Table1[[#This Row],[Budget_Margin]]=0,
"",
IF(
Table1[[#This Row],[Budget_Margin]]&gt;0,
(Table1[[#This Row],[Gross_Margin]]-Table1[[#This Row],[Budget_Margin]]) / Table1[[#This Row],[Budget_Margin]],
(Table1[[#This Row],[Gross_Margin]]-Table1[[#This Row],[Budget_Margin]]) / ABS(Table1[[#This Row],[Budget_Margin]])
)
)</f>
        <v>0.76666666666666672</v>
      </c>
      <c r="X3232" s="5" t="str">
        <f>IF(Table1[[#This Row],[Margin_Var]]&gt;=0, "Above Budget", "Below Budget")</f>
        <v>Above Budget</v>
      </c>
      <c r="Y3232" s="5">
        <f>IFERROR(Table1[[#This Row],[Gross_Margin]]/Table1[[#This Row],[Actual_Sales]],0)</f>
        <v>0.57608695652173914</v>
      </c>
      <c r="Z3232" s="5">
        <f>Table1[[#This Row],[Actual_Profit]]/Table1[[#This Row],[Actual_Sales]]</f>
        <v>0.15217391304347827</v>
      </c>
      <c r="AA3232">
        <v>39</v>
      </c>
      <c r="AB3232" s="5">
        <f>IFERROR(Table1[[#This Row],[Expenses]]/Table1[[#This Row],[Actual_Sales]],0)</f>
        <v>0.42391304347826086</v>
      </c>
      <c r="AC3232">
        <v>12</v>
      </c>
      <c r="AD3232">
        <v>244</v>
      </c>
      <c r="AE3232" s="5">
        <f>IFERROR(Table1[[#This Row],[Inventory]]/Table1[[#This Row],[Actual_Sales]],0)</f>
        <v>2.652173913043478</v>
      </c>
    </row>
    <row r="3233" spans="1:31" x14ac:dyDescent="0.25">
      <c r="A3233">
        <v>1645</v>
      </c>
      <c r="B3233">
        <v>435</v>
      </c>
      <c r="C3233">
        <v>12</v>
      </c>
      <c r="D3233" s="2">
        <v>40452</v>
      </c>
      <c r="E3233">
        <v>92</v>
      </c>
      <c r="F3233">
        <v>40</v>
      </c>
      <c r="G3233">
        <f>Table1[[#This Row],[Actual_Sales]]-Table1[[#This Row],[Budget_Sales]]</f>
        <v>52</v>
      </c>
      <c r="H3233" s="5">
        <f>IF(
Table1[[#This Row],[Budget_Sales]]=0,
"",
IF(
Table1[[#This Row],[Budget_Sales]]&gt;0,
(Table1[[#This Row],[Actual_Sales]]-Table1[[#This Row],[Budget_Sales]])/Table1[[#This Row],[Budget_Sales]],
(Table1[[#This Row],[Actual_Sales]]-Table1[[#This Row],[Budget_Sales]])/ABS(Table1[[#This Row],[Budget_Sales]])
)
)</f>
        <v>1.3</v>
      </c>
      <c r="I3233" s="5" t="str">
        <f>IF(Table1[[#This Row],[Sales_Var]]&gt;=0,"Above Budget","Below Budget")</f>
        <v>Above Budget</v>
      </c>
      <c r="J3233">
        <f>Table1[[#This Row],[Actual_Sales]]-(Table1[[#This Row],[COGS]]+Table1[[#This Row],[Expenses]])</f>
        <v>14</v>
      </c>
      <c r="K3233">
        <v>20</v>
      </c>
      <c r="L3233">
        <f>Table1[[#This Row],[Actual_Profit]]-Table1[[#This Row],[Budget_Profit]]</f>
        <v>-6</v>
      </c>
      <c r="M3233" s="5">
        <f>IF(
Table1[[#This Row],[Budget_Profit]]=0,
"",
IF(
Table1[[#This Row],[Budget_Profit]]&gt;0,
(Table1[[#This Row],[Actual_Profit]]-Table1[[#This Row],[Budget_Profit]])/Table1[[#This Row],[Budget_Profit]],
(Table1[[#This Row],[Actual_Profit]]-Table1[[#This Row],[Budget_Profit]])/ABS(Table1[[#This Row],[Budget_Profit]])
)
)</f>
        <v>-0.3</v>
      </c>
      <c r="N3233" s="5" t="str">
        <f>IF(Table1[[#This Row],[Profit_Var]]&gt;=0, "Above Budget", "Below Budget")</f>
        <v>Below Budget</v>
      </c>
      <c r="O3233">
        <v>39</v>
      </c>
      <c r="P3233">
        <v>10</v>
      </c>
      <c r="Q3233">
        <f>Table1[[#This Row],[COGS]]-Table1[[#This Row],[Budget_COGS]]</f>
        <v>29</v>
      </c>
      <c r="R3233" s="5">
        <f>IF(
Table1[[#This Row],[Budget_COGS]]=0,
"",
IF(
Table1[[#This Row],[Budget_COGS]]&gt;0,
(Table1[[#This Row],[Budget_COGS]]-Table1[[#This Row],[COGS]]) / Table1[[#This Row],[Budget_COGS]],
(Table1[[#This Row],[Budget_COGS]]-Table1[[#This Row],[COGS]]) / ABS(Table1[[#This Row],[Budget_COGS]])
)
)</f>
        <v>-2.9</v>
      </c>
      <c r="S3233" s="5" t="str">
        <f>IF(Table1[[#This Row],[COGS _Var]]&gt;=0, "Above Budget", "Below Budget")</f>
        <v>Above Budget</v>
      </c>
      <c r="T3233">
        <f>Table1[[#This Row],[Actual_Sales]]-Table1[[#This Row],[COGS]]</f>
        <v>53</v>
      </c>
      <c r="U3233">
        <v>30</v>
      </c>
      <c r="V3233">
        <f>Table1[[#This Row],[Gross_Margin]]-Table1[[#This Row],[Budget_Margin]]</f>
        <v>23</v>
      </c>
      <c r="W3233" s="5">
        <f>IF(
Table1[[#This Row],[Budget_Margin]]=0,
"",
IF(
Table1[[#This Row],[Budget_Margin]]&gt;0,
(Table1[[#This Row],[Gross_Margin]]-Table1[[#This Row],[Budget_Margin]]) / Table1[[#This Row],[Budget_Margin]],
(Table1[[#This Row],[Gross_Margin]]-Table1[[#This Row],[Budget_Margin]]) / ABS(Table1[[#This Row],[Budget_Margin]])
)
)</f>
        <v>0.76666666666666672</v>
      </c>
      <c r="X3233" s="5" t="str">
        <f>IF(Table1[[#This Row],[Margin_Var]]&gt;=0, "Above Budget", "Below Budget")</f>
        <v>Above Budget</v>
      </c>
      <c r="Y3233" s="5">
        <f>IFERROR(Table1[[#This Row],[Gross_Margin]]/Table1[[#This Row],[Actual_Sales]],0)</f>
        <v>0.57608695652173914</v>
      </c>
      <c r="Z3233" s="5">
        <f>Table1[[#This Row],[Actual_Profit]]/Table1[[#This Row],[Actual_Sales]]</f>
        <v>0.15217391304347827</v>
      </c>
      <c r="AA3233">
        <v>39</v>
      </c>
      <c r="AB3233" s="5">
        <f>IFERROR(Table1[[#This Row],[Expenses]]/Table1[[#This Row],[Actual_Sales]],0)</f>
        <v>0.42391304347826086</v>
      </c>
      <c r="AC3233">
        <v>12</v>
      </c>
      <c r="AD3233">
        <v>244</v>
      </c>
      <c r="AE3233" s="5">
        <f>IFERROR(Table1[[#This Row],[Inventory]]/Table1[[#This Row],[Actual_Sales]],0)</f>
        <v>2.652173913043478</v>
      </c>
    </row>
    <row r="3234" spans="1:31" x14ac:dyDescent="0.25">
      <c r="A3234">
        <v>785</v>
      </c>
      <c r="B3234">
        <v>505</v>
      </c>
      <c r="C3234">
        <v>6</v>
      </c>
      <c r="D3234" s="2">
        <v>40299</v>
      </c>
      <c r="E3234">
        <v>92</v>
      </c>
      <c r="F3234">
        <v>70</v>
      </c>
      <c r="G3234">
        <f>Table1[[#This Row],[Actual_Sales]]-Table1[[#This Row],[Budget_Sales]]</f>
        <v>22</v>
      </c>
      <c r="H3234" s="5">
        <f>IF(
Table1[[#This Row],[Budget_Sales]]=0,
"",
IF(
Table1[[#This Row],[Budget_Sales]]&gt;0,
(Table1[[#This Row],[Actual_Sales]]-Table1[[#This Row],[Budget_Sales]])/Table1[[#This Row],[Budget_Sales]],
(Table1[[#This Row],[Actual_Sales]]-Table1[[#This Row],[Budget_Sales]])/ABS(Table1[[#This Row],[Budget_Sales]])
)
)</f>
        <v>0.31428571428571428</v>
      </c>
      <c r="I3234" s="5" t="str">
        <f>IF(Table1[[#This Row],[Sales_Var]]&gt;=0,"Above Budget","Below Budget")</f>
        <v>Above Budget</v>
      </c>
      <c r="J3234">
        <f>Table1[[#This Row],[Actual_Sales]]-(Table1[[#This Row],[COGS]]+Table1[[#This Row],[Expenses]])</f>
        <v>14</v>
      </c>
      <c r="K3234">
        <v>10</v>
      </c>
      <c r="L3234">
        <f>Table1[[#This Row],[Actual_Profit]]-Table1[[#This Row],[Budget_Profit]]</f>
        <v>4</v>
      </c>
      <c r="M3234" s="5">
        <f>IF(
Table1[[#This Row],[Budget_Profit]]=0,
"",
IF(
Table1[[#This Row],[Budget_Profit]]&gt;0,
(Table1[[#This Row],[Actual_Profit]]-Table1[[#This Row],[Budget_Profit]])/Table1[[#This Row],[Budget_Profit]],
(Table1[[#This Row],[Actual_Profit]]-Table1[[#This Row],[Budget_Profit]])/ABS(Table1[[#This Row],[Budget_Profit]])
)
)</f>
        <v>0.4</v>
      </c>
      <c r="N3234" s="5" t="str">
        <f>IF(Table1[[#This Row],[Profit_Var]]&gt;=0, "Above Budget", "Below Budget")</f>
        <v>Above Budget</v>
      </c>
      <c r="O3234">
        <v>39</v>
      </c>
      <c r="P3234">
        <v>30</v>
      </c>
      <c r="Q3234">
        <f>Table1[[#This Row],[COGS]]-Table1[[#This Row],[Budget_COGS]]</f>
        <v>9</v>
      </c>
      <c r="R3234" s="5">
        <f>IF(
Table1[[#This Row],[Budget_COGS]]=0,
"",
IF(
Table1[[#This Row],[Budget_COGS]]&gt;0,
(Table1[[#This Row],[Budget_COGS]]-Table1[[#This Row],[COGS]]) / Table1[[#This Row],[Budget_COGS]],
(Table1[[#This Row],[Budget_COGS]]-Table1[[#This Row],[COGS]]) / ABS(Table1[[#This Row],[Budget_COGS]])
)
)</f>
        <v>-0.3</v>
      </c>
      <c r="S3234" s="5" t="str">
        <f>IF(Table1[[#This Row],[COGS _Var]]&gt;=0, "Above Budget", "Below Budget")</f>
        <v>Above Budget</v>
      </c>
      <c r="T3234">
        <f>Table1[[#This Row],[Actual_Sales]]-Table1[[#This Row],[COGS]]</f>
        <v>53</v>
      </c>
      <c r="U3234">
        <v>40</v>
      </c>
      <c r="V3234">
        <f>Table1[[#This Row],[Gross_Margin]]-Table1[[#This Row],[Budget_Margin]]</f>
        <v>13</v>
      </c>
      <c r="W3234" s="5">
        <f>IF(
Table1[[#This Row],[Budget_Margin]]=0,
"",
IF(
Table1[[#This Row],[Budget_Margin]]&gt;0,
(Table1[[#This Row],[Gross_Margin]]-Table1[[#This Row],[Budget_Margin]]) / Table1[[#This Row],[Budget_Margin]],
(Table1[[#This Row],[Gross_Margin]]-Table1[[#This Row],[Budget_Margin]]) / ABS(Table1[[#This Row],[Budget_Margin]])
)
)</f>
        <v>0.32500000000000001</v>
      </c>
      <c r="X3234" s="5" t="str">
        <f>IF(Table1[[#This Row],[Margin_Var]]&gt;=0, "Above Budget", "Below Budget")</f>
        <v>Above Budget</v>
      </c>
      <c r="Y3234" s="5">
        <f>IFERROR(Table1[[#This Row],[Gross_Margin]]/Table1[[#This Row],[Actual_Sales]],0)</f>
        <v>0.57608695652173914</v>
      </c>
      <c r="Z3234" s="5">
        <f>Table1[[#This Row],[Actual_Profit]]/Table1[[#This Row],[Actual_Sales]]</f>
        <v>0.15217391304347827</v>
      </c>
      <c r="AA3234">
        <v>39</v>
      </c>
      <c r="AB3234" s="5">
        <f>IFERROR(Table1[[#This Row],[Expenses]]/Table1[[#This Row],[Actual_Sales]],0)</f>
        <v>0.42391304347826086</v>
      </c>
      <c r="AC3234">
        <v>12</v>
      </c>
      <c r="AD3234">
        <v>212</v>
      </c>
      <c r="AE3234" s="5">
        <f>IFERROR(Table1[[#This Row],[Inventory]]/Table1[[#This Row],[Actual_Sales]],0)</f>
        <v>2.3043478260869565</v>
      </c>
    </row>
    <row r="3235" spans="1:31" x14ac:dyDescent="0.25">
      <c r="A3235">
        <v>739</v>
      </c>
      <c r="B3235">
        <v>314</v>
      </c>
      <c r="C3235">
        <v>11</v>
      </c>
      <c r="D3235" s="2">
        <v>40299</v>
      </c>
      <c r="E3235">
        <v>92</v>
      </c>
      <c r="F3235">
        <v>80</v>
      </c>
      <c r="G3235">
        <f>Table1[[#This Row],[Actual_Sales]]-Table1[[#This Row],[Budget_Sales]]</f>
        <v>12</v>
      </c>
      <c r="H3235" s="5">
        <f>IF(
Table1[[#This Row],[Budget_Sales]]=0,
"",
IF(
Table1[[#This Row],[Budget_Sales]]&gt;0,
(Table1[[#This Row],[Actual_Sales]]-Table1[[#This Row],[Budget_Sales]])/Table1[[#This Row],[Budget_Sales]],
(Table1[[#This Row],[Actual_Sales]]-Table1[[#This Row],[Budget_Sales]])/ABS(Table1[[#This Row],[Budget_Sales]])
)
)</f>
        <v>0.15</v>
      </c>
      <c r="I3235" s="5" t="str">
        <f>IF(Table1[[#This Row],[Sales_Var]]&gt;=0,"Above Budget","Below Budget")</f>
        <v>Above Budget</v>
      </c>
      <c r="J3235">
        <f>Table1[[#This Row],[Actual_Sales]]-(Table1[[#This Row],[COGS]]+Table1[[#This Row],[Expenses]])</f>
        <v>14</v>
      </c>
      <c r="K3235">
        <v>20</v>
      </c>
      <c r="L3235">
        <f>Table1[[#This Row],[Actual_Profit]]-Table1[[#This Row],[Budget_Profit]]</f>
        <v>-6</v>
      </c>
      <c r="M3235" s="5">
        <f>IF(
Table1[[#This Row],[Budget_Profit]]=0,
"",
IF(
Table1[[#This Row],[Budget_Profit]]&gt;0,
(Table1[[#This Row],[Actual_Profit]]-Table1[[#This Row],[Budget_Profit]])/Table1[[#This Row],[Budget_Profit]],
(Table1[[#This Row],[Actual_Profit]]-Table1[[#This Row],[Budget_Profit]])/ABS(Table1[[#This Row],[Budget_Profit]])
)
)</f>
        <v>-0.3</v>
      </c>
      <c r="N3235" s="5" t="str">
        <f>IF(Table1[[#This Row],[Profit_Var]]&gt;=0, "Above Budget", "Below Budget")</f>
        <v>Below Budget</v>
      </c>
      <c r="O3235">
        <v>39</v>
      </c>
      <c r="P3235">
        <v>30</v>
      </c>
      <c r="Q3235">
        <f>Table1[[#This Row],[COGS]]-Table1[[#This Row],[Budget_COGS]]</f>
        <v>9</v>
      </c>
      <c r="R3235" s="5">
        <f>IF(
Table1[[#This Row],[Budget_COGS]]=0,
"",
IF(
Table1[[#This Row],[Budget_COGS]]&gt;0,
(Table1[[#This Row],[Budget_COGS]]-Table1[[#This Row],[COGS]]) / Table1[[#This Row],[Budget_COGS]],
(Table1[[#This Row],[Budget_COGS]]-Table1[[#This Row],[COGS]]) / ABS(Table1[[#This Row],[Budget_COGS]])
)
)</f>
        <v>-0.3</v>
      </c>
      <c r="S3235" s="5" t="str">
        <f>IF(Table1[[#This Row],[COGS _Var]]&gt;=0, "Above Budget", "Below Budget")</f>
        <v>Above Budget</v>
      </c>
      <c r="T3235">
        <f>Table1[[#This Row],[Actual_Sales]]-Table1[[#This Row],[COGS]]</f>
        <v>53</v>
      </c>
      <c r="U3235">
        <v>50</v>
      </c>
      <c r="V3235">
        <f>Table1[[#This Row],[Gross_Margin]]-Table1[[#This Row],[Budget_Margin]]</f>
        <v>3</v>
      </c>
      <c r="W3235" s="5">
        <f>IF(
Table1[[#This Row],[Budget_Margin]]=0,
"",
IF(
Table1[[#This Row],[Budget_Margin]]&gt;0,
(Table1[[#This Row],[Gross_Margin]]-Table1[[#This Row],[Budget_Margin]]) / Table1[[#This Row],[Budget_Margin]],
(Table1[[#This Row],[Gross_Margin]]-Table1[[#This Row],[Budget_Margin]]) / ABS(Table1[[#This Row],[Budget_Margin]])
)
)</f>
        <v>0.06</v>
      </c>
      <c r="X3235" s="5" t="str">
        <f>IF(Table1[[#This Row],[Margin_Var]]&gt;=0, "Above Budget", "Below Budget")</f>
        <v>Above Budget</v>
      </c>
      <c r="Y3235" s="5">
        <f>IFERROR(Table1[[#This Row],[Gross_Margin]]/Table1[[#This Row],[Actual_Sales]],0)</f>
        <v>0.57608695652173914</v>
      </c>
      <c r="Z3235" s="5">
        <f>Table1[[#This Row],[Actual_Profit]]/Table1[[#This Row],[Actual_Sales]]</f>
        <v>0.15217391304347827</v>
      </c>
      <c r="AA3235">
        <v>39</v>
      </c>
      <c r="AB3235" s="5">
        <f>IFERROR(Table1[[#This Row],[Expenses]]/Table1[[#This Row],[Actual_Sales]],0)</f>
        <v>0.42391304347826086</v>
      </c>
      <c r="AC3235">
        <v>12</v>
      </c>
      <c r="AD3235">
        <v>212</v>
      </c>
      <c r="AE3235" s="5">
        <f>IFERROR(Table1[[#This Row],[Inventory]]/Table1[[#This Row],[Actual_Sales]],0)</f>
        <v>2.3043478260869565</v>
      </c>
    </row>
    <row r="3236" spans="1:31" x14ac:dyDescent="0.25">
      <c r="A3236">
        <v>763</v>
      </c>
      <c r="B3236">
        <v>435</v>
      </c>
      <c r="C3236">
        <v>12</v>
      </c>
      <c r="D3236" s="2">
        <v>40299</v>
      </c>
      <c r="E3236">
        <v>92</v>
      </c>
      <c r="F3236">
        <v>60</v>
      </c>
      <c r="G3236">
        <f>Table1[[#This Row],[Actual_Sales]]-Table1[[#This Row],[Budget_Sales]]</f>
        <v>32</v>
      </c>
      <c r="H3236" s="5">
        <f>IF(
Table1[[#This Row],[Budget_Sales]]=0,
"",
IF(
Table1[[#This Row],[Budget_Sales]]&gt;0,
(Table1[[#This Row],[Actual_Sales]]-Table1[[#This Row],[Budget_Sales]])/Table1[[#This Row],[Budget_Sales]],
(Table1[[#This Row],[Actual_Sales]]-Table1[[#This Row],[Budget_Sales]])/ABS(Table1[[#This Row],[Budget_Sales]])
)
)</f>
        <v>0.53333333333333333</v>
      </c>
      <c r="I3236" s="5" t="str">
        <f>IF(Table1[[#This Row],[Sales_Var]]&gt;=0,"Above Budget","Below Budget")</f>
        <v>Above Budget</v>
      </c>
      <c r="J3236">
        <f>Table1[[#This Row],[Actual_Sales]]-(Table1[[#This Row],[COGS]]+Table1[[#This Row],[Expenses]])</f>
        <v>14</v>
      </c>
      <c r="K3236">
        <v>20</v>
      </c>
      <c r="L3236">
        <f>Table1[[#This Row],[Actual_Profit]]-Table1[[#This Row],[Budget_Profit]]</f>
        <v>-6</v>
      </c>
      <c r="M3236" s="5">
        <f>IF(
Table1[[#This Row],[Budget_Profit]]=0,
"",
IF(
Table1[[#This Row],[Budget_Profit]]&gt;0,
(Table1[[#This Row],[Actual_Profit]]-Table1[[#This Row],[Budget_Profit]])/Table1[[#This Row],[Budget_Profit]],
(Table1[[#This Row],[Actual_Profit]]-Table1[[#This Row],[Budget_Profit]])/ABS(Table1[[#This Row],[Budget_Profit]])
)
)</f>
        <v>-0.3</v>
      </c>
      <c r="N3236" s="5" t="str">
        <f>IF(Table1[[#This Row],[Profit_Var]]&gt;=0, "Above Budget", "Below Budget")</f>
        <v>Below Budget</v>
      </c>
      <c r="O3236">
        <v>39</v>
      </c>
      <c r="P3236">
        <v>20</v>
      </c>
      <c r="Q3236">
        <f>Table1[[#This Row],[COGS]]-Table1[[#This Row],[Budget_COGS]]</f>
        <v>19</v>
      </c>
      <c r="R3236" s="5">
        <f>IF(
Table1[[#This Row],[Budget_COGS]]=0,
"",
IF(
Table1[[#This Row],[Budget_COGS]]&gt;0,
(Table1[[#This Row],[Budget_COGS]]-Table1[[#This Row],[COGS]]) / Table1[[#This Row],[Budget_COGS]],
(Table1[[#This Row],[Budget_COGS]]-Table1[[#This Row],[COGS]]) / ABS(Table1[[#This Row],[Budget_COGS]])
)
)</f>
        <v>-0.95</v>
      </c>
      <c r="S3236" s="5" t="str">
        <f>IF(Table1[[#This Row],[COGS _Var]]&gt;=0, "Above Budget", "Below Budget")</f>
        <v>Above Budget</v>
      </c>
      <c r="T3236">
        <f>Table1[[#This Row],[Actual_Sales]]-Table1[[#This Row],[COGS]]</f>
        <v>53</v>
      </c>
      <c r="U3236">
        <v>40</v>
      </c>
      <c r="V3236">
        <f>Table1[[#This Row],[Gross_Margin]]-Table1[[#This Row],[Budget_Margin]]</f>
        <v>13</v>
      </c>
      <c r="W3236" s="5">
        <f>IF(
Table1[[#This Row],[Budget_Margin]]=0,
"",
IF(
Table1[[#This Row],[Budget_Margin]]&gt;0,
(Table1[[#This Row],[Gross_Margin]]-Table1[[#This Row],[Budget_Margin]]) / Table1[[#This Row],[Budget_Margin]],
(Table1[[#This Row],[Gross_Margin]]-Table1[[#This Row],[Budget_Margin]]) / ABS(Table1[[#This Row],[Budget_Margin]])
)
)</f>
        <v>0.32500000000000001</v>
      </c>
      <c r="X3236" s="5" t="str">
        <f>IF(Table1[[#This Row],[Margin_Var]]&gt;=0, "Above Budget", "Below Budget")</f>
        <v>Above Budget</v>
      </c>
      <c r="Y3236" s="5">
        <f>IFERROR(Table1[[#This Row],[Gross_Margin]]/Table1[[#This Row],[Actual_Sales]],0)</f>
        <v>0.57608695652173914</v>
      </c>
      <c r="Z3236" s="5">
        <f>Table1[[#This Row],[Actual_Profit]]/Table1[[#This Row],[Actual_Sales]]</f>
        <v>0.15217391304347827</v>
      </c>
      <c r="AA3236">
        <v>39</v>
      </c>
      <c r="AB3236" s="5">
        <f>IFERROR(Table1[[#This Row],[Expenses]]/Table1[[#This Row],[Actual_Sales]],0)</f>
        <v>0.42391304347826086</v>
      </c>
      <c r="AC3236">
        <v>12</v>
      </c>
      <c r="AD3236">
        <v>212</v>
      </c>
      <c r="AE3236" s="5">
        <f>IFERROR(Table1[[#This Row],[Inventory]]/Table1[[#This Row],[Actual_Sales]],0)</f>
        <v>2.3043478260869565</v>
      </c>
    </row>
    <row r="3237" spans="1:31" x14ac:dyDescent="0.25">
      <c r="A3237">
        <v>2067</v>
      </c>
      <c r="B3237">
        <v>715</v>
      </c>
      <c r="C3237">
        <v>1</v>
      </c>
      <c r="D3237" s="2">
        <v>40513</v>
      </c>
      <c r="E3237">
        <v>145</v>
      </c>
      <c r="F3237">
        <v>140</v>
      </c>
      <c r="G3237">
        <f>Table1[[#This Row],[Actual_Sales]]-Table1[[#This Row],[Budget_Sales]]</f>
        <v>5</v>
      </c>
      <c r="H3237" s="5">
        <f>IF(
Table1[[#This Row],[Budget_Sales]]=0,
"",
IF(
Table1[[#This Row],[Budget_Sales]]&gt;0,
(Table1[[#This Row],[Actual_Sales]]-Table1[[#This Row],[Budget_Sales]])/Table1[[#This Row],[Budget_Sales]],
(Table1[[#This Row],[Actual_Sales]]-Table1[[#This Row],[Budget_Sales]])/ABS(Table1[[#This Row],[Budget_Sales]])
)
)</f>
        <v>3.5714285714285712E-2</v>
      </c>
      <c r="I3237" s="5" t="str">
        <f>IF(Table1[[#This Row],[Sales_Var]]&gt;=0,"Above Budget","Below Budget")</f>
        <v>Above Budget</v>
      </c>
      <c r="J3237">
        <f>Table1[[#This Row],[Actual_Sales]]-(Table1[[#This Row],[COGS]]+Table1[[#This Row],[Expenses]])</f>
        <v>22</v>
      </c>
      <c r="K3237">
        <v>30</v>
      </c>
      <c r="L3237">
        <f>Table1[[#This Row],[Actual_Profit]]-Table1[[#This Row],[Budget_Profit]]</f>
        <v>-8</v>
      </c>
      <c r="M3237" s="5">
        <f>IF(
Table1[[#This Row],[Budget_Profit]]=0,
"",
IF(
Table1[[#This Row],[Budget_Profit]]&gt;0,
(Table1[[#This Row],[Actual_Profit]]-Table1[[#This Row],[Budget_Profit]])/Table1[[#This Row],[Budget_Profit]],
(Table1[[#This Row],[Actual_Profit]]-Table1[[#This Row],[Budget_Profit]])/ABS(Table1[[#This Row],[Budget_Profit]])
)
)</f>
        <v>-0.26666666666666666</v>
      </c>
      <c r="N3237" s="5" t="str">
        <f>IF(Table1[[#This Row],[Profit_Var]]&gt;=0, "Above Budget", "Below Budget")</f>
        <v>Below Budget</v>
      </c>
      <c r="O3237">
        <v>65</v>
      </c>
      <c r="P3237">
        <v>60</v>
      </c>
      <c r="Q3237">
        <f>Table1[[#This Row],[COGS]]-Table1[[#This Row],[Budget_COGS]]</f>
        <v>5</v>
      </c>
      <c r="R3237" s="5">
        <f>IF(
Table1[[#This Row],[Budget_COGS]]=0,
"",
IF(
Table1[[#This Row],[Budget_COGS]]&gt;0,
(Table1[[#This Row],[Budget_COGS]]-Table1[[#This Row],[COGS]]) / Table1[[#This Row],[Budget_COGS]],
(Table1[[#This Row],[Budget_COGS]]-Table1[[#This Row],[COGS]]) / ABS(Table1[[#This Row],[Budget_COGS]])
)
)</f>
        <v>-8.3333333333333329E-2</v>
      </c>
      <c r="S3237" s="5" t="str">
        <f>IF(Table1[[#This Row],[COGS _Var]]&gt;=0, "Above Budget", "Below Budget")</f>
        <v>Above Budget</v>
      </c>
      <c r="T3237">
        <f>Table1[[#This Row],[Actual_Sales]]-Table1[[#This Row],[COGS]]</f>
        <v>80</v>
      </c>
      <c r="U3237">
        <v>80</v>
      </c>
      <c r="V3237">
        <f>Table1[[#This Row],[Gross_Margin]]-Table1[[#This Row],[Budget_Margin]]</f>
        <v>0</v>
      </c>
      <c r="W3237" s="5">
        <f>IF(
Table1[[#This Row],[Budget_Margin]]=0,
"",
IF(
Table1[[#This Row],[Budget_Margin]]&gt;0,
(Table1[[#This Row],[Gross_Margin]]-Table1[[#This Row],[Budget_Margin]]) / Table1[[#This Row],[Budget_Margin]],
(Table1[[#This Row],[Gross_Margin]]-Table1[[#This Row],[Budget_Margin]]) / ABS(Table1[[#This Row],[Budget_Margin]])
)
)</f>
        <v>0</v>
      </c>
      <c r="X3237" s="5" t="str">
        <f>IF(Table1[[#This Row],[Margin_Var]]&gt;=0, "Above Budget", "Below Budget")</f>
        <v>Above Budget</v>
      </c>
      <c r="Y3237" s="5">
        <f>IFERROR(Table1[[#This Row],[Gross_Margin]]/Table1[[#This Row],[Actual_Sales]],0)</f>
        <v>0.55172413793103448</v>
      </c>
      <c r="Z3237" s="5">
        <f>Table1[[#This Row],[Actual_Profit]]/Table1[[#This Row],[Actual_Sales]]</f>
        <v>0.15172413793103448</v>
      </c>
      <c r="AA3237">
        <v>58</v>
      </c>
      <c r="AB3237" s="5">
        <f>IFERROR(Table1[[#This Row],[Expenses]]/Table1[[#This Row],[Actual_Sales]],0)</f>
        <v>0.4</v>
      </c>
      <c r="AC3237">
        <v>24</v>
      </c>
      <c r="AD3237">
        <v>403</v>
      </c>
      <c r="AE3237" s="5">
        <f>IFERROR(Table1[[#This Row],[Inventory]]/Table1[[#This Row],[Actual_Sales]],0)</f>
        <v>2.7793103448275862</v>
      </c>
    </row>
    <row r="3238" spans="1:31" x14ac:dyDescent="0.25">
      <c r="A3238">
        <v>1979</v>
      </c>
      <c r="B3238">
        <v>405</v>
      </c>
      <c r="C3238">
        <v>8</v>
      </c>
      <c r="D3238" s="2">
        <v>40513</v>
      </c>
      <c r="E3238">
        <v>145</v>
      </c>
      <c r="F3238">
        <v>130</v>
      </c>
      <c r="G3238">
        <f>Table1[[#This Row],[Actual_Sales]]-Table1[[#This Row],[Budget_Sales]]</f>
        <v>15</v>
      </c>
      <c r="H3238" s="5">
        <f>IF(
Table1[[#This Row],[Budget_Sales]]=0,
"",
IF(
Table1[[#This Row],[Budget_Sales]]&gt;0,
(Table1[[#This Row],[Actual_Sales]]-Table1[[#This Row],[Budget_Sales]])/Table1[[#This Row],[Budget_Sales]],
(Table1[[#This Row],[Actual_Sales]]-Table1[[#This Row],[Budget_Sales]])/ABS(Table1[[#This Row],[Budget_Sales]])
)
)</f>
        <v>0.11538461538461539</v>
      </c>
      <c r="I3238" s="5" t="str">
        <f>IF(Table1[[#This Row],[Sales_Var]]&gt;=0,"Above Budget","Below Budget")</f>
        <v>Above Budget</v>
      </c>
      <c r="J3238">
        <f>Table1[[#This Row],[Actual_Sales]]-(Table1[[#This Row],[COGS]]+Table1[[#This Row],[Expenses]])</f>
        <v>22</v>
      </c>
      <c r="K3238">
        <v>20</v>
      </c>
      <c r="L3238">
        <f>Table1[[#This Row],[Actual_Profit]]-Table1[[#This Row],[Budget_Profit]]</f>
        <v>2</v>
      </c>
      <c r="M3238" s="5">
        <f>IF(
Table1[[#This Row],[Budget_Profit]]=0,
"",
IF(
Table1[[#This Row],[Budget_Profit]]&gt;0,
(Table1[[#This Row],[Actual_Profit]]-Table1[[#This Row],[Budget_Profit]])/Table1[[#This Row],[Budget_Profit]],
(Table1[[#This Row],[Actual_Profit]]-Table1[[#This Row],[Budget_Profit]])/ABS(Table1[[#This Row],[Budget_Profit]])
)
)</f>
        <v>0.1</v>
      </c>
      <c r="N3238" s="5" t="str">
        <f>IF(Table1[[#This Row],[Profit_Var]]&gt;=0, "Above Budget", "Below Budget")</f>
        <v>Above Budget</v>
      </c>
      <c r="O3238">
        <v>65</v>
      </c>
      <c r="P3238">
        <v>60</v>
      </c>
      <c r="Q3238">
        <f>Table1[[#This Row],[COGS]]-Table1[[#This Row],[Budget_COGS]]</f>
        <v>5</v>
      </c>
      <c r="R3238" s="5">
        <f>IF(
Table1[[#This Row],[Budget_COGS]]=0,
"",
IF(
Table1[[#This Row],[Budget_COGS]]&gt;0,
(Table1[[#This Row],[Budget_COGS]]-Table1[[#This Row],[COGS]]) / Table1[[#This Row],[Budget_COGS]],
(Table1[[#This Row],[Budget_COGS]]-Table1[[#This Row],[COGS]]) / ABS(Table1[[#This Row],[Budget_COGS]])
)
)</f>
        <v>-8.3333333333333329E-2</v>
      </c>
      <c r="S3238" s="5" t="str">
        <f>IF(Table1[[#This Row],[COGS _Var]]&gt;=0, "Above Budget", "Below Budget")</f>
        <v>Above Budget</v>
      </c>
      <c r="T3238">
        <f>Table1[[#This Row],[Actual_Sales]]-Table1[[#This Row],[COGS]]</f>
        <v>80</v>
      </c>
      <c r="U3238">
        <v>70</v>
      </c>
      <c r="V3238">
        <f>Table1[[#This Row],[Gross_Margin]]-Table1[[#This Row],[Budget_Margin]]</f>
        <v>10</v>
      </c>
      <c r="W3238" s="5">
        <f>IF(
Table1[[#This Row],[Budget_Margin]]=0,
"",
IF(
Table1[[#This Row],[Budget_Margin]]&gt;0,
(Table1[[#This Row],[Gross_Margin]]-Table1[[#This Row],[Budget_Margin]]) / Table1[[#This Row],[Budget_Margin]],
(Table1[[#This Row],[Gross_Margin]]-Table1[[#This Row],[Budget_Margin]]) / ABS(Table1[[#This Row],[Budget_Margin]])
)
)</f>
        <v>0.14285714285714285</v>
      </c>
      <c r="X3238" s="5" t="str">
        <f>IF(Table1[[#This Row],[Margin_Var]]&gt;=0, "Above Budget", "Below Budget")</f>
        <v>Above Budget</v>
      </c>
      <c r="Y3238" s="5">
        <f>IFERROR(Table1[[#This Row],[Gross_Margin]]/Table1[[#This Row],[Actual_Sales]],0)</f>
        <v>0.55172413793103448</v>
      </c>
      <c r="Z3238" s="5">
        <f>Table1[[#This Row],[Actual_Profit]]/Table1[[#This Row],[Actual_Sales]]</f>
        <v>0.15172413793103448</v>
      </c>
      <c r="AA3238">
        <v>58</v>
      </c>
      <c r="AB3238" s="5">
        <f>IFERROR(Table1[[#This Row],[Expenses]]/Table1[[#This Row],[Actual_Sales]],0)</f>
        <v>0.4</v>
      </c>
      <c r="AC3238">
        <v>24</v>
      </c>
      <c r="AD3238">
        <v>403</v>
      </c>
      <c r="AE3238" s="5">
        <f>IFERROR(Table1[[#This Row],[Inventory]]/Table1[[#This Row],[Actual_Sales]],0)</f>
        <v>2.7793103448275862</v>
      </c>
    </row>
    <row r="3239" spans="1:31" x14ac:dyDescent="0.25">
      <c r="A3239">
        <v>4160</v>
      </c>
      <c r="B3239">
        <v>530</v>
      </c>
      <c r="C3239">
        <v>5</v>
      </c>
      <c r="D3239" s="2">
        <v>40878</v>
      </c>
      <c r="E3239">
        <v>343</v>
      </c>
      <c r="F3239">
        <v>310</v>
      </c>
      <c r="G3239">
        <f>Table1[[#This Row],[Actual_Sales]]-Table1[[#This Row],[Budget_Sales]]</f>
        <v>33</v>
      </c>
      <c r="H3239" s="5">
        <f>IF(
Table1[[#This Row],[Budget_Sales]]=0,
"",
IF(
Table1[[#This Row],[Budget_Sales]]&gt;0,
(Table1[[#This Row],[Actual_Sales]]-Table1[[#This Row],[Budget_Sales]])/Table1[[#This Row],[Budget_Sales]],
(Table1[[#This Row],[Actual_Sales]]-Table1[[#This Row],[Budget_Sales]])/ABS(Table1[[#This Row],[Budget_Sales]])
)
)</f>
        <v>0.1064516129032258</v>
      </c>
      <c r="I3239" s="5" t="str">
        <f>IF(Table1[[#This Row],[Sales_Var]]&gt;=0,"Above Budget","Below Budget")</f>
        <v>Above Budget</v>
      </c>
      <c r="J3239">
        <f>Table1[[#This Row],[Actual_Sales]]-(Table1[[#This Row],[COGS]]+Table1[[#This Row],[Expenses]])</f>
        <v>52</v>
      </c>
      <c r="K3239">
        <v>40</v>
      </c>
      <c r="L3239">
        <f>Table1[[#This Row],[Actual_Profit]]-Table1[[#This Row],[Budget_Profit]]</f>
        <v>12</v>
      </c>
      <c r="M3239" s="5">
        <f>IF(
Table1[[#This Row],[Budget_Profit]]=0,
"",
IF(
Table1[[#This Row],[Budget_Profit]]&gt;0,
(Table1[[#This Row],[Actual_Profit]]-Table1[[#This Row],[Budget_Profit]])/Table1[[#This Row],[Budget_Profit]],
(Table1[[#This Row],[Actual_Profit]]-Table1[[#This Row],[Budget_Profit]])/ABS(Table1[[#This Row],[Budget_Profit]])
)
)</f>
        <v>0.3</v>
      </c>
      <c r="N3239" s="5" t="str">
        <f>IF(Table1[[#This Row],[Profit_Var]]&gt;=0, "Above Budget", "Below Budget")</f>
        <v>Above Budget</v>
      </c>
      <c r="O3239">
        <v>135</v>
      </c>
      <c r="P3239">
        <v>130</v>
      </c>
      <c r="Q3239">
        <f>Table1[[#This Row],[COGS]]-Table1[[#This Row],[Budget_COGS]]</f>
        <v>5</v>
      </c>
      <c r="R3239" s="5">
        <f>IF(
Table1[[#This Row],[Budget_COGS]]=0,
"",
IF(
Table1[[#This Row],[Budget_COGS]]&gt;0,
(Table1[[#This Row],[Budget_COGS]]-Table1[[#This Row],[COGS]]) / Table1[[#This Row],[Budget_COGS]],
(Table1[[#This Row],[Budget_COGS]]-Table1[[#This Row],[COGS]]) / ABS(Table1[[#This Row],[Budget_COGS]])
)
)</f>
        <v>-3.8461538461538464E-2</v>
      </c>
      <c r="S3239" s="5" t="str">
        <f>IF(Table1[[#This Row],[COGS _Var]]&gt;=0, "Above Budget", "Below Budget")</f>
        <v>Above Budget</v>
      </c>
      <c r="T3239">
        <f>Table1[[#This Row],[Actual_Sales]]-Table1[[#This Row],[COGS]]</f>
        <v>208</v>
      </c>
      <c r="U3239">
        <v>180</v>
      </c>
      <c r="V3239">
        <f>Table1[[#This Row],[Gross_Margin]]-Table1[[#This Row],[Budget_Margin]]</f>
        <v>28</v>
      </c>
      <c r="W3239" s="5">
        <f>IF(
Table1[[#This Row],[Budget_Margin]]=0,
"",
IF(
Table1[[#This Row],[Budget_Margin]]&gt;0,
(Table1[[#This Row],[Gross_Margin]]-Table1[[#This Row],[Budget_Margin]]) / Table1[[#This Row],[Budget_Margin]],
(Table1[[#This Row],[Gross_Margin]]-Table1[[#This Row],[Budget_Margin]]) / ABS(Table1[[#This Row],[Budget_Margin]])
)
)</f>
        <v>0.15555555555555556</v>
      </c>
      <c r="X3239" s="5" t="str">
        <f>IF(Table1[[#This Row],[Margin_Var]]&gt;=0, "Above Budget", "Below Budget")</f>
        <v>Above Budget</v>
      </c>
      <c r="Y3239" s="5">
        <f>IFERROR(Table1[[#This Row],[Gross_Margin]]/Table1[[#This Row],[Actual_Sales]],0)</f>
        <v>0.60641399416909625</v>
      </c>
      <c r="Z3239" s="5">
        <f>Table1[[#This Row],[Actual_Profit]]/Table1[[#This Row],[Actual_Sales]]</f>
        <v>0.15160349854227406</v>
      </c>
      <c r="AA3239">
        <v>156</v>
      </c>
      <c r="AB3239" s="5">
        <f>IFERROR(Table1[[#This Row],[Expenses]]/Table1[[#This Row],[Actual_Sales]],0)</f>
        <v>0.45481049562682213</v>
      </c>
      <c r="AC3239">
        <v>122</v>
      </c>
      <c r="AD3239">
        <v>940</v>
      </c>
      <c r="AE3239" s="5">
        <f>IFERROR(Table1[[#This Row],[Inventory]]/Table1[[#This Row],[Actual_Sales]],0)</f>
        <v>2.740524781341108</v>
      </c>
    </row>
    <row r="3240" spans="1:31" x14ac:dyDescent="0.25">
      <c r="A3240">
        <v>2393</v>
      </c>
      <c r="B3240">
        <v>580</v>
      </c>
      <c r="C3240">
        <v>8</v>
      </c>
      <c r="D3240" s="2">
        <v>40575</v>
      </c>
      <c r="E3240">
        <v>126</v>
      </c>
      <c r="F3240">
        <v>110</v>
      </c>
      <c r="G3240">
        <f>Table1[[#This Row],[Actual_Sales]]-Table1[[#This Row],[Budget_Sales]]</f>
        <v>16</v>
      </c>
      <c r="H3240" s="5">
        <f>IF(
Table1[[#This Row],[Budget_Sales]]=0,
"",
IF(
Table1[[#This Row],[Budget_Sales]]&gt;0,
(Table1[[#This Row],[Actual_Sales]]-Table1[[#This Row],[Budget_Sales]])/Table1[[#This Row],[Budget_Sales]],
(Table1[[#This Row],[Actual_Sales]]-Table1[[#This Row],[Budget_Sales]])/ABS(Table1[[#This Row],[Budget_Sales]])
)
)</f>
        <v>0.14545454545454545</v>
      </c>
      <c r="I3240" s="5" t="str">
        <f>IF(Table1[[#This Row],[Sales_Var]]&gt;=0,"Above Budget","Below Budget")</f>
        <v>Above Budget</v>
      </c>
      <c r="J3240">
        <f>Table1[[#This Row],[Actual_Sales]]-(Table1[[#This Row],[COGS]]+Table1[[#This Row],[Expenses]])</f>
        <v>19</v>
      </c>
      <c r="K3240">
        <v>20</v>
      </c>
      <c r="L3240">
        <f>Table1[[#This Row],[Actual_Profit]]-Table1[[#This Row],[Budget_Profit]]</f>
        <v>-1</v>
      </c>
      <c r="M3240" s="5">
        <f>IF(
Table1[[#This Row],[Budget_Profit]]=0,
"",
IF(
Table1[[#This Row],[Budget_Profit]]&gt;0,
(Table1[[#This Row],[Actual_Profit]]-Table1[[#This Row],[Budget_Profit]])/Table1[[#This Row],[Budget_Profit]],
(Table1[[#This Row],[Actual_Profit]]-Table1[[#This Row],[Budget_Profit]])/ABS(Table1[[#This Row],[Budget_Profit]])
)
)</f>
        <v>-0.05</v>
      </c>
      <c r="N3240" s="5" t="str">
        <f>IF(Table1[[#This Row],[Profit_Var]]&gt;=0, "Above Budget", "Below Budget")</f>
        <v>Below Budget</v>
      </c>
      <c r="O3240">
        <v>53</v>
      </c>
      <c r="P3240">
        <v>50</v>
      </c>
      <c r="Q3240">
        <f>Table1[[#This Row],[COGS]]-Table1[[#This Row],[Budget_COGS]]</f>
        <v>3</v>
      </c>
      <c r="R3240" s="5">
        <f>IF(
Table1[[#This Row],[Budget_COGS]]=0,
"",
IF(
Table1[[#This Row],[Budget_COGS]]&gt;0,
(Table1[[#This Row],[Budget_COGS]]-Table1[[#This Row],[COGS]]) / Table1[[#This Row],[Budget_COGS]],
(Table1[[#This Row],[Budget_COGS]]-Table1[[#This Row],[COGS]]) / ABS(Table1[[#This Row],[Budget_COGS]])
)
)</f>
        <v>-0.06</v>
      </c>
      <c r="S3240" s="5" t="str">
        <f>IF(Table1[[#This Row],[COGS _Var]]&gt;=0, "Above Budget", "Below Budget")</f>
        <v>Above Budget</v>
      </c>
      <c r="T3240">
        <f>Table1[[#This Row],[Actual_Sales]]-Table1[[#This Row],[COGS]]</f>
        <v>73</v>
      </c>
      <c r="U3240">
        <v>60</v>
      </c>
      <c r="V3240">
        <f>Table1[[#This Row],[Gross_Margin]]-Table1[[#This Row],[Budget_Margin]]</f>
        <v>13</v>
      </c>
      <c r="W3240" s="5">
        <f>IF(
Table1[[#This Row],[Budget_Margin]]=0,
"",
IF(
Table1[[#This Row],[Budget_Margin]]&gt;0,
(Table1[[#This Row],[Gross_Margin]]-Table1[[#This Row],[Budget_Margin]]) / Table1[[#This Row],[Budget_Margin]],
(Table1[[#This Row],[Gross_Margin]]-Table1[[#This Row],[Budget_Margin]]) / ABS(Table1[[#This Row],[Budget_Margin]])
)
)</f>
        <v>0.21666666666666667</v>
      </c>
      <c r="X3240" s="5" t="str">
        <f>IF(Table1[[#This Row],[Margin_Var]]&gt;=0, "Above Budget", "Below Budget")</f>
        <v>Above Budget</v>
      </c>
      <c r="Y3240" s="5">
        <f>IFERROR(Table1[[#This Row],[Gross_Margin]]/Table1[[#This Row],[Actual_Sales]],0)</f>
        <v>0.57936507936507942</v>
      </c>
      <c r="Z3240" s="5">
        <f>Table1[[#This Row],[Actual_Profit]]/Table1[[#This Row],[Actual_Sales]]</f>
        <v>0.15079365079365079</v>
      </c>
      <c r="AA3240">
        <v>54</v>
      </c>
      <c r="AB3240" s="5">
        <f>IFERROR(Table1[[#This Row],[Expenses]]/Table1[[#This Row],[Actual_Sales]],0)</f>
        <v>0.42857142857142855</v>
      </c>
      <c r="AC3240">
        <v>20</v>
      </c>
      <c r="AD3240">
        <v>306</v>
      </c>
      <c r="AE3240" s="5">
        <f>IFERROR(Table1[[#This Row],[Inventory]]/Table1[[#This Row],[Actual_Sales]],0)</f>
        <v>2.4285714285714284</v>
      </c>
    </row>
    <row r="3241" spans="1:31" x14ac:dyDescent="0.25">
      <c r="A3241">
        <v>1361</v>
      </c>
      <c r="B3241">
        <v>715</v>
      </c>
      <c r="C3241">
        <v>1</v>
      </c>
      <c r="D3241" s="2">
        <v>40391</v>
      </c>
      <c r="E3241">
        <v>140</v>
      </c>
      <c r="F3241">
        <v>140</v>
      </c>
      <c r="G3241">
        <f>Table1[[#This Row],[Actual_Sales]]-Table1[[#This Row],[Budget_Sales]]</f>
        <v>0</v>
      </c>
      <c r="H3241" s="5">
        <f>IF(
Table1[[#This Row],[Budget_Sales]]=0,
"",
IF(
Table1[[#This Row],[Budget_Sales]]&gt;0,
(Table1[[#This Row],[Actual_Sales]]-Table1[[#This Row],[Budget_Sales]])/Table1[[#This Row],[Budget_Sales]],
(Table1[[#This Row],[Actual_Sales]]-Table1[[#This Row],[Budget_Sales]])/ABS(Table1[[#This Row],[Budget_Sales]])
)
)</f>
        <v>0</v>
      </c>
      <c r="I3241" s="5" t="str">
        <f>IF(Table1[[#This Row],[Sales_Var]]&gt;=0,"Above Budget","Below Budget")</f>
        <v>Above Budget</v>
      </c>
      <c r="J3241">
        <f>Table1[[#This Row],[Actual_Sales]]-(Table1[[#This Row],[COGS]]+Table1[[#This Row],[Expenses]])</f>
        <v>21</v>
      </c>
      <c r="K3241">
        <v>30</v>
      </c>
      <c r="L3241">
        <f>Table1[[#This Row],[Actual_Profit]]-Table1[[#This Row],[Budget_Profit]]</f>
        <v>-9</v>
      </c>
      <c r="M3241" s="5">
        <f>IF(
Table1[[#This Row],[Budget_Profit]]=0,
"",
IF(
Table1[[#This Row],[Budget_Profit]]&gt;0,
(Table1[[#This Row],[Actual_Profit]]-Table1[[#This Row],[Budget_Profit]])/Table1[[#This Row],[Budget_Profit]],
(Table1[[#This Row],[Actual_Profit]]-Table1[[#This Row],[Budget_Profit]])/ABS(Table1[[#This Row],[Budget_Profit]])
)
)</f>
        <v>-0.3</v>
      </c>
      <c r="N3241" s="5" t="str">
        <f>IF(Table1[[#This Row],[Profit_Var]]&gt;=0, "Above Budget", "Below Budget")</f>
        <v>Below Budget</v>
      </c>
      <c r="O3241">
        <v>63</v>
      </c>
      <c r="P3241">
        <v>60</v>
      </c>
      <c r="Q3241">
        <f>Table1[[#This Row],[COGS]]-Table1[[#This Row],[Budget_COGS]]</f>
        <v>3</v>
      </c>
      <c r="R3241" s="5">
        <f>IF(
Table1[[#This Row],[Budget_COGS]]=0,
"",
IF(
Table1[[#This Row],[Budget_COGS]]&gt;0,
(Table1[[#This Row],[Budget_COGS]]-Table1[[#This Row],[COGS]]) / Table1[[#This Row],[Budget_COGS]],
(Table1[[#This Row],[Budget_COGS]]-Table1[[#This Row],[COGS]]) / ABS(Table1[[#This Row],[Budget_COGS]])
)
)</f>
        <v>-0.05</v>
      </c>
      <c r="S3241" s="5" t="str">
        <f>IF(Table1[[#This Row],[COGS _Var]]&gt;=0, "Above Budget", "Below Budget")</f>
        <v>Above Budget</v>
      </c>
      <c r="T3241">
        <f>Table1[[#This Row],[Actual_Sales]]-Table1[[#This Row],[COGS]]</f>
        <v>77</v>
      </c>
      <c r="U3241">
        <v>80</v>
      </c>
      <c r="V3241">
        <f>Table1[[#This Row],[Gross_Margin]]-Table1[[#This Row],[Budget_Margin]]</f>
        <v>-3</v>
      </c>
      <c r="W3241" s="5">
        <f>IF(
Table1[[#This Row],[Budget_Margin]]=0,
"",
IF(
Table1[[#This Row],[Budget_Margin]]&gt;0,
(Table1[[#This Row],[Gross_Margin]]-Table1[[#This Row],[Budget_Margin]]) / Table1[[#This Row],[Budget_Margin]],
(Table1[[#This Row],[Gross_Margin]]-Table1[[#This Row],[Budget_Margin]]) / ABS(Table1[[#This Row],[Budget_Margin]])
)
)</f>
        <v>-3.7499999999999999E-2</v>
      </c>
      <c r="X3241" s="5" t="str">
        <f>IF(Table1[[#This Row],[Margin_Var]]&gt;=0, "Above Budget", "Below Budget")</f>
        <v>Below Budget</v>
      </c>
      <c r="Y3241" s="5">
        <f>IFERROR(Table1[[#This Row],[Gross_Margin]]/Table1[[#This Row],[Actual_Sales]],0)</f>
        <v>0.55000000000000004</v>
      </c>
      <c r="Z3241" s="5">
        <f>Table1[[#This Row],[Actual_Profit]]/Table1[[#This Row],[Actual_Sales]]</f>
        <v>0.15</v>
      </c>
      <c r="AA3241">
        <v>56</v>
      </c>
      <c r="AB3241" s="5">
        <f>IFERROR(Table1[[#This Row],[Expenses]]/Table1[[#This Row],[Actual_Sales]],0)</f>
        <v>0.4</v>
      </c>
      <c r="AC3241">
        <v>23</v>
      </c>
      <c r="AD3241">
        <v>397</v>
      </c>
      <c r="AE3241" s="5">
        <f>IFERROR(Table1[[#This Row],[Inventory]]/Table1[[#This Row],[Actual_Sales]],0)</f>
        <v>2.8357142857142859</v>
      </c>
    </row>
    <row r="3242" spans="1:31" x14ac:dyDescent="0.25">
      <c r="A3242">
        <v>3957</v>
      </c>
      <c r="B3242">
        <v>505</v>
      </c>
      <c r="C3242">
        <v>6</v>
      </c>
      <c r="D3242" s="2">
        <v>40848</v>
      </c>
      <c r="E3242">
        <v>87</v>
      </c>
      <c r="F3242">
        <v>60</v>
      </c>
      <c r="G3242">
        <f>Table1[[#This Row],[Actual_Sales]]-Table1[[#This Row],[Budget_Sales]]</f>
        <v>27</v>
      </c>
      <c r="H3242" s="5">
        <f>IF(
Table1[[#This Row],[Budget_Sales]]=0,
"",
IF(
Table1[[#This Row],[Budget_Sales]]&gt;0,
(Table1[[#This Row],[Actual_Sales]]-Table1[[#This Row],[Budget_Sales]])/Table1[[#This Row],[Budget_Sales]],
(Table1[[#This Row],[Actual_Sales]]-Table1[[#This Row],[Budget_Sales]])/ABS(Table1[[#This Row],[Budget_Sales]])
)
)</f>
        <v>0.45</v>
      </c>
      <c r="I3242" s="5" t="str">
        <f>IF(Table1[[#This Row],[Sales_Var]]&gt;=0,"Above Budget","Below Budget")</f>
        <v>Above Budget</v>
      </c>
      <c r="J3242">
        <f>Table1[[#This Row],[Actual_Sales]]-(Table1[[#This Row],[COGS]]+Table1[[#This Row],[Expenses]])</f>
        <v>13</v>
      </c>
      <c r="K3242">
        <v>20</v>
      </c>
      <c r="L3242">
        <f>Table1[[#This Row],[Actual_Profit]]-Table1[[#This Row],[Budget_Profit]]</f>
        <v>-7</v>
      </c>
      <c r="M3242" s="5">
        <f>IF(
Table1[[#This Row],[Budget_Profit]]=0,
"",
IF(
Table1[[#This Row],[Budget_Profit]]&gt;0,
(Table1[[#This Row],[Actual_Profit]]-Table1[[#This Row],[Budget_Profit]])/Table1[[#This Row],[Budget_Profit]],
(Table1[[#This Row],[Actual_Profit]]-Table1[[#This Row],[Budget_Profit]])/ABS(Table1[[#This Row],[Budget_Profit]])
)
)</f>
        <v>-0.35</v>
      </c>
      <c r="N3242" s="5" t="str">
        <f>IF(Table1[[#This Row],[Profit_Var]]&gt;=0, "Above Budget", "Below Budget")</f>
        <v>Below Budget</v>
      </c>
      <c r="O3242">
        <v>35</v>
      </c>
      <c r="P3242">
        <v>20</v>
      </c>
      <c r="Q3242">
        <f>Table1[[#This Row],[COGS]]-Table1[[#This Row],[Budget_COGS]]</f>
        <v>15</v>
      </c>
      <c r="R3242" s="5">
        <f>IF(
Table1[[#This Row],[Budget_COGS]]=0,
"",
IF(
Table1[[#This Row],[Budget_COGS]]&gt;0,
(Table1[[#This Row],[Budget_COGS]]-Table1[[#This Row],[COGS]]) / Table1[[#This Row],[Budget_COGS]],
(Table1[[#This Row],[Budget_COGS]]-Table1[[#This Row],[COGS]]) / ABS(Table1[[#This Row],[Budget_COGS]])
)
)</f>
        <v>-0.75</v>
      </c>
      <c r="S3242" s="5" t="str">
        <f>IF(Table1[[#This Row],[COGS _Var]]&gt;=0, "Above Budget", "Below Budget")</f>
        <v>Above Budget</v>
      </c>
      <c r="T3242">
        <f>Table1[[#This Row],[Actual_Sales]]-Table1[[#This Row],[COGS]]</f>
        <v>52</v>
      </c>
      <c r="U3242">
        <v>40</v>
      </c>
      <c r="V3242">
        <f>Table1[[#This Row],[Gross_Margin]]-Table1[[#This Row],[Budget_Margin]]</f>
        <v>12</v>
      </c>
      <c r="W3242" s="5">
        <f>IF(
Table1[[#This Row],[Budget_Margin]]=0,
"",
IF(
Table1[[#This Row],[Budget_Margin]]&gt;0,
(Table1[[#This Row],[Gross_Margin]]-Table1[[#This Row],[Budget_Margin]]) / Table1[[#This Row],[Budget_Margin]],
(Table1[[#This Row],[Gross_Margin]]-Table1[[#This Row],[Budget_Margin]]) / ABS(Table1[[#This Row],[Budget_Margin]])
)
)</f>
        <v>0.3</v>
      </c>
      <c r="X3242" s="5" t="str">
        <f>IF(Table1[[#This Row],[Margin_Var]]&gt;=0, "Above Budget", "Below Budget")</f>
        <v>Above Budget</v>
      </c>
      <c r="Y3242" s="5">
        <f>IFERROR(Table1[[#This Row],[Gross_Margin]]/Table1[[#This Row],[Actual_Sales]],0)</f>
        <v>0.5977011494252874</v>
      </c>
      <c r="Z3242" s="5">
        <f>Table1[[#This Row],[Actual_Profit]]/Table1[[#This Row],[Actual_Sales]]</f>
        <v>0.14942528735632185</v>
      </c>
      <c r="AA3242">
        <v>39</v>
      </c>
      <c r="AB3242" s="5">
        <f>IFERROR(Table1[[#This Row],[Expenses]]/Table1[[#This Row],[Actual_Sales]],0)</f>
        <v>0.44827586206896552</v>
      </c>
      <c r="AC3242">
        <v>11</v>
      </c>
      <c r="AD3242">
        <v>248</v>
      </c>
      <c r="AE3242" s="5">
        <f>IFERROR(Table1[[#This Row],[Inventory]]/Table1[[#This Row],[Actual_Sales]],0)</f>
        <v>2.8505747126436782</v>
      </c>
    </row>
    <row r="3243" spans="1:31" x14ac:dyDescent="0.25">
      <c r="A3243">
        <v>2367</v>
      </c>
      <c r="B3243">
        <v>505</v>
      </c>
      <c r="C3243">
        <v>6</v>
      </c>
      <c r="D3243" s="2">
        <v>40575</v>
      </c>
      <c r="E3243">
        <v>87</v>
      </c>
      <c r="F3243">
        <v>70</v>
      </c>
      <c r="G3243">
        <f>Table1[[#This Row],[Actual_Sales]]-Table1[[#This Row],[Budget_Sales]]</f>
        <v>17</v>
      </c>
      <c r="H3243" s="5">
        <f>IF(
Table1[[#This Row],[Budget_Sales]]=0,
"",
IF(
Table1[[#This Row],[Budget_Sales]]&gt;0,
(Table1[[#This Row],[Actual_Sales]]-Table1[[#This Row],[Budget_Sales]])/Table1[[#This Row],[Budget_Sales]],
(Table1[[#This Row],[Actual_Sales]]-Table1[[#This Row],[Budget_Sales]])/ABS(Table1[[#This Row],[Budget_Sales]])
)
)</f>
        <v>0.24285714285714285</v>
      </c>
      <c r="I3243" s="5" t="str">
        <f>IF(Table1[[#This Row],[Sales_Var]]&gt;=0,"Above Budget","Below Budget")</f>
        <v>Above Budget</v>
      </c>
      <c r="J3243">
        <f>Table1[[#This Row],[Actual_Sales]]-(Table1[[#This Row],[COGS]]+Table1[[#This Row],[Expenses]])</f>
        <v>13</v>
      </c>
      <c r="K3243">
        <v>10</v>
      </c>
      <c r="L3243">
        <f>Table1[[#This Row],[Actual_Profit]]-Table1[[#This Row],[Budget_Profit]]</f>
        <v>3</v>
      </c>
      <c r="M3243" s="5">
        <f>IF(
Table1[[#This Row],[Budget_Profit]]=0,
"",
IF(
Table1[[#This Row],[Budget_Profit]]&gt;0,
(Table1[[#This Row],[Actual_Profit]]-Table1[[#This Row],[Budget_Profit]])/Table1[[#This Row],[Budget_Profit]],
(Table1[[#This Row],[Actual_Profit]]-Table1[[#This Row],[Budget_Profit]])/ABS(Table1[[#This Row],[Budget_Profit]])
)
)</f>
        <v>0.3</v>
      </c>
      <c r="N3243" s="5" t="str">
        <f>IF(Table1[[#This Row],[Profit_Var]]&gt;=0, "Above Budget", "Below Budget")</f>
        <v>Above Budget</v>
      </c>
      <c r="O3243">
        <v>35</v>
      </c>
      <c r="P3243">
        <v>30</v>
      </c>
      <c r="Q3243">
        <f>Table1[[#This Row],[COGS]]-Table1[[#This Row],[Budget_COGS]]</f>
        <v>5</v>
      </c>
      <c r="R3243" s="5">
        <f>IF(
Table1[[#This Row],[Budget_COGS]]=0,
"",
IF(
Table1[[#This Row],[Budget_COGS]]&gt;0,
(Table1[[#This Row],[Budget_COGS]]-Table1[[#This Row],[COGS]]) / Table1[[#This Row],[Budget_COGS]],
(Table1[[#This Row],[Budget_COGS]]-Table1[[#This Row],[COGS]]) / ABS(Table1[[#This Row],[Budget_COGS]])
)
)</f>
        <v>-0.16666666666666666</v>
      </c>
      <c r="S3243" s="5" t="str">
        <f>IF(Table1[[#This Row],[COGS _Var]]&gt;=0, "Above Budget", "Below Budget")</f>
        <v>Above Budget</v>
      </c>
      <c r="T3243">
        <f>Table1[[#This Row],[Actual_Sales]]-Table1[[#This Row],[COGS]]</f>
        <v>52</v>
      </c>
      <c r="U3243">
        <v>40</v>
      </c>
      <c r="V3243">
        <f>Table1[[#This Row],[Gross_Margin]]-Table1[[#This Row],[Budget_Margin]]</f>
        <v>12</v>
      </c>
      <c r="W3243" s="5">
        <f>IF(
Table1[[#This Row],[Budget_Margin]]=0,
"",
IF(
Table1[[#This Row],[Budget_Margin]]&gt;0,
(Table1[[#This Row],[Gross_Margin]]-Table1[[#This Row],[Budget_Margin]]) / Table1[[#This Row],[Budget_Margin]],
(Table1[[#This Row],[Gross_Margin]]-Table1[[#This Row],[Budget_Margin]]) / ABS(Table1[[#This Row],[Budget_Margin]])
)
)</f>
        <v>0.3</v>
      </c>
      <c r="X3243" s="5" t="str">
        <f>IF(Table1[[#This Row],[Margin_Var]]&gt;=0, "Above Budget", "Below Budget")</f>
        <v>Above Budget</v>
      </c>
      <c r="Y3243" s="5">
        <f>IFERROR(Table1[[#This Row],[Gross_Margin]]/Table1[[#This Row],[Actual_Sales]],0)</f>
        <v>0.5977011494252874</v>
      </c>
      <c r="Z3243" s="5">
        <f>Table1[[#This Row],[Actual_Profit]]/Table1[[#This Row],[Actual_Sales]]</f>
        <v>0.14942528735632185</v>
      </c>
      <c r="AA3243">
        <v>39</v>
      </c>
      <c r="AB3243" s="5">
        <f>IFERROR(Table1[[#This Row],[Expenses]]/Table1[[#This Row],[Actual_Sales]],0)</f>
        <v>0.44827586206896552</v>
      </c>
      <c r="AC3243">
        <v>11</v>
      </c>
      <c r="AD3243">
        <v>191</v>
      </c>
      <c r="AE3243" s="5">
        <f>IFERROR(Table1[[#This Row],[Inventory]]/Table1[[#This Row],[Actual_Sales]],0)</f>
        <v>2.1954022988505746</v>
      </c>
    </row>
    <row r="3244" spans="1:31" x14ac:dyDescent="0.25">
      <c r="A3244">
        <v>2558</v>
      </c>
      <c r="B3244">
        <v>515</v>
      </c>
      <c r="C3244">
        <v>2</v>
      </c>
      <c r="D3244" s="2">
        <v>40603</v>
      </c>
      <c r="E3244">
        <v>67</v>
      </c>
      <c r="F3244">
        <v>60</v>
      </c>
      <c r="G3244">
        <f>Table1[[#This Row],[Actual_Sales]]-Table1[[#This Row],[Budget_Sales]]</f>
        <v>7</v>
      </c>
      <c r="H3244" s="5">
        <f>IF(
Table1[[#This Row],[Budget_Sales]]=0,
"",
IF(
Table1[[#This Row],[Budget_Sales]]&gt;0,
(Table1[[#This Row],[Actual_Sales]]-Table1[[#This Row],[Budget_Sales]])/Table1[[#This Row],[Budget_Sales]],
(Table1[[#This Row],[Actual_Sales]]-Table1[[#This Row],[Budget_Sales]])/ABS(Table1[[#This Row],[Budget_Sales]])
)
)</f>
        <v>0.11666666666666667</v>
      </c>
      <c r="I3244" s="5" t="str">
        <f>IF(Table1[[#This Row],[Sales_Var]]&gt;=0,"Above Budget","Below Budget")</f>
        <v>Above Budget</v>
      </c>
      <c r="J3244">
        <f>Table1[[#This Row],[Actual_Sales]]-(Table1[[#This Row],[COGS]]+Table1[[#This Row],[Expenses]])</f>
        <v>10</v>
      </c>
      <c r="K3244">
        <v>20</v>
      </c>
      <c r="L3244">
        <f>Table1[[#This Row],[Actual_Profit]]-Table1[[#This Row],[Budget_Profit]]</f>
        <v>-10</v>
      </c>
      <c r="M3244" s="5">
        <f>IF(
Table1[[#This Row],[Budget_Profit]]=0,
"",
IF(
Table1[[#This Row],[Budget_Profit]]&gt;0,
(Table1[[#This Row],[Actual_Profit]]-Table1[[#This Row],[Budget_Profit]])/Table1[[#This Row],[Budget_Profit]],
(Table1[[#This Row],[Actual_Profit]]-Table1[[#This Row],[Budget_Profit]])/ABS(Table1[[#This Row],[Budget_Profit]])
)
)</f>
        <v>-0.5</v>
      </c>
      <c r="N3244" s="5" t="str">
        <f>IF(Table1[[#This Row],[Profit_Var]]&gt;=0, "Above Budget", "Below Budget")</f>
        <v>Below Budget</v>
      </c>
      <c r="O3244">
        <v>28</v>
      </c>
      <c r="P3244">
        <v>20</v>
      </c>
      <c r="Q3244">
        <f>Table1[[#This Row],[COGS]]-Table1[[#This Row],[Budget_COGS]]</f>
        <v>8</v>
      </c>
      <c r="R3244" s="5">
        <f>IF(
Table1[[#This Row],[Budget_COGS]]=0,
"",
IF(
Table1[[#This Row],[Budget_COGS]]&gt;0,
(Table1[[#This Row],[Budget_COGS]]-Table1[[#This Row],[COGS]]) / Table1[[#This Row],[Budget_COGS]],
(Table1[[#This Row],[Budget_COGS]]-Table1[[#This Row],[COGS]]) / ABS(Table1[[#This Row],[Budget_COGS]])
)
)</f>
        <v>-0.4</v>
      </c>
      <c r="S3244" s="5" t="str">
        <f>IF(Table1[[#This Row],[COGS _Var]]&gt;=0, "Above Budget", "Below Budget")</f>
        <v>Above Budget</v>
      </c>
      <c r="T3244">
        <f>Table1[[#This Row],[Actual_Sales]]-Table1[[#This Row],[COGS]]</f>
        <v>39</v>
      </c>
      <c r="U3244">
        <v>40</v>
      </c>
      <c r="V3244">
        <f>Table1[[#This Row],[Gross_Margin]]-Table1[[#This Row],[Budget_Margin]]</f>
        <v>-1</v>
      </c>
      <c r="W3244" s="5">
        <f>IF(
Table1[[#This Row],[Budget_Margin]]=0,
"",
IF(
Table1[[#This Row],[Budget_Margin]]&gt;0,
(Table1[[#This Row],[Gross_Margin]]-Table1[[#This Row],[Budget_Margin]]) / Table1[[#This Row],[Budget_Margin]],
(Table1[[#This Row],[Gross_Margin]]-Table1[[#This Row],[Budget_Margin]]) / ABS(Table1[[#This Row],[Budget_Margin]])
)
)</f>
        <v>-2.5000000000000001E-2</v>
      </c>
      <c r="X3244" s="5" t="str">
        <f>IF(Table1[[#This Row],[Margin_Var]]&gt;=0, "Above Budget", "Below Budget")</f>
        <v>Below Budget</v>
      </c>
      <c r="Y3244" s="5">
        <f>IFERROR(Table1[[#This Row],[Gross_Margin]]/Table1[[#This Row],[Actual_Sales]],0)</f>
        <v>0.58208955223880599</v>
      </c>
      <c r="Z3244" s="5">
        <f>Table1[[#This Row],[Actual_Profit]]/Table1[[#This Row],[Actual_Sales]]</f>
        <v>0.14925373134328357</v>
      </c>
      <c r="AA3244">
        <v>29</v>
      </c>
      <c r="AB3244" s="5">
        <f>IFERROR(Table1[[#This Row],[Expenses]]/Table1[[#This Row],[Actual_Sales]],0)</f>
        <v>0.43283582089552236</v>
      </c>
      <c r="AC3244">
        <v>8</v>
      </c>
      <c r="AD3244">
        <v>958</v>
      </c>
      <c r="AE3244" s="5">
        <f>IFERROR(Table1[[#This Row],[Inventory]]/Table1[[#This Row],[Actual_Sales]],0)</f>
        <v>14.298507462686567</v>
      </c>
    </row>
    <row r="3245" spans="1:31" x14ac:dyDescent="0.25">
      <c r="A3245">
        <v>2607</v>
      </c>
      <c r="B3245">
        <v>775</v>
      </c>
      <c r="C3245">
        <v>3</v>
      </c>
      <c r="D3245" s="2">
        <v>40603</v>
      </c>
      <c r="E3245">
        <v>67</v>
      </c>
      <c r="F3245">
        <v>70</v>
      </c>
      <c r="G3245">
        <f>Table1[[#This Row],[Actual_Sales]]-Table1[[#This Row],[Budget_Sales]]</f>
        <v>-3</v>
      </c>
      <c r="H3245" s="5">
        <f>IF(
Table1[[#This Row],[Budget_Sales]]=0,
"",
IF(
Table1[[#This Row],[Budget_Sales]]&gt;0,
(Table1[[#This Row],[Actual_Sales]]-Table1[[#This Row],[Budget_Sales]])/Table1[[#This Row],[Budget_Sales]],
(Table1[[#This Row],[Actual_Sales]]-Table1[[#This Row],[Budget_Sales]])/ABS(Table1[[#This Row],[Budget_Sales]])
)
)</f>
        <v>-4.2857142857142858E-2</v>
      </c>
      <c r="I3245" s="5" t="str">
        <f>IF(Table1[[#This Row],[Sales_Var]]&gt;=0,"Above Budget","Below Budget")</f>
        <v>Below Budget</v>
      </c>
      <c r="J3245">
        <f>Table1[[#This Row],[Actual_Sales]]-(Table1[[#This Row],[COGS]]+Table1[[#This Row],[Expenses]])</f>
        <v>10</v>
      </c>
      <c r="K3245">
        <v>20</v>
      </c>
      <c r="L3245">
        <f>Table1[[#This Row],[Actual_Profit]]-Table1[[#This Row],[Budget_Profit]]</f>
        <v>-10</v>
      </c>
      <c r="M3245" s="5">
        <f>IF(
Table1[[#This Row],[Budget_Profit]]=0,
"",
IF(
Table1[[#This Row],[Budget_Profit]]&gt;0,
(Table1[[#This Row],[Actual_Profit]]-Table1[[#This Row],[Budget_Profit]])/Table1[[#This Row],[Budget_Profit]],
(Table1[[#This Row],[Actual_Profit]]-Table1[[#This Row],[Budget_Profit]])/ABS(Table1[[#This Row],[Budget_Profit]])
)
)</f>
        <v>-0.5</v>
      </c>
      <c r="N3245" s="5" t="str">
        <f>IF(Table1[[#This Row],[Profit_Var]]&gt;=0, "Above Budget", "Below Budget")</f>
        <v>Below Budget</v>
      </c>
      <c r="O3245">
        <v>28</v>
      </c>
      <c r="P3245">
        <v>30</v>
      </c>
      <c r="Q3245">
        <f>Table1[[#This Row],[COGS]]-Table1[[#This Row],[Budget_COGS]]</f>
        <v>-2</v>
      </c>
      <c r="R3245" s="5">
        <f>IF(
Table1[[#This Row],[Budget_COGS]]=0,
"",
IF(
Table1[[#This Row],[Budget_COGS]]&gt;0,
(Table1[[#This Row],[Budget_COGS]]-Table1[[#This Row],[COGS]]) / Table1[[#This Row],[Budget_COGS]],
(Table1[[#This Row],[Budget_COGS]]-Table1[[#This Row],[COGS]]) / ABS(Table1[[#This Row],[Budget_COGS]])
)
)</f>
        <v>6.6666666666666666E-2</v>
      </c>
      <c r="S3245" s="5" t="str">
        <f>IF(Table1[[#This Row],[COGS _Var]]&gt;=0, "Above Budget", "Below Budget")</f>
        <v>Below Budget</v>
      </c>
      <c r="T3245">
        <f>Table1[[#This Row],[Actual_Sales]]-Table1[[#This Row],[COGS]]</f>
        <v>39</v>
      </c>
      <c r="U3245">
        <v>40</v>
      </c>
      <c r="V3245">
        <f>Table1[[#This Row],[Gross_Margin]]-Table1[[#This Row],[Budget_Margin]]</f>
        <v>-1</v>
      </c>
      <c r="W3245" s="5">
        <f>IF(
Table1[[#This Row],[Budget_Margin]]=0,
"",
IF(
Table1[[#This Row],[Budget_Margin]]&gt;0,
(Table1[[#This Row],[Gross_Margin]]-Table1[[#This Row],[Budget_Margin]]) / Table1[[#This Row],[Budget_Margin]],
(Table1[[#This Row],[Gross_Margin]]-Table1[[#This Row],[Budget_Margin]]) / ABS(Table1[[#This Row],[Budget_Margin]])
)
)</f>
        <v>-2.5000000000000001E-2</v>
      </c>
      <c r="X3245" s="5" t="str">
        <f>IF(Table1[[#This Row],[Margin_Var]]&gt;=0, "Above Budget", "Below Budget")</f>
        <v>Below Budget</v>
      </c>
      <c r="Y3245" s="5">
        <f>IFERROR(Table1[[#This Row],[Gross_Margin]]/Table1[[#This Row],[Actual_Sales]],0)</f>
        <v>0.58208955223880599</v>
      </c>
      <c r="Z3245" s="5">
        <f>Table1[[#This Row],[Actual_Profit]]/Table1[[#This Row],[Actual_Sales]]</f>
        <v>0.14925373134328357</v>
      </c>
      <c r="AA3245">
        <v>29</v>
      </c>
      <c r="AB3245" s="5">
        <f>IFERROR(Table1[[#This Row],[Expenses]]/Table1[[#This Row],[Actual_Sales]],0)</f>
        <v>0.43283582089552236</v>
      </c>
      <c r="AC3245">
        <v>8</v>
      </c>
      <c r="AD3245">
        <v>958</v>
      </c>
      <c r="AE3245" s="5">
        <f>IFERROR(Table1[[#This Row],[Inventory]]/Table1[[#This Row],[Actual_Sales]],0)</f>
        <v>14.298507462686567</v>
      </c>
    </row>
    <row r="3246" spans="1:31" x14ac:dyDescent="0.25">
      <c r="A3246">
        <v>2412</v>
      </c>
      <c r="B3246">
        <v>641</v>
      </c>
      <c r="C3246">
        <v>2</v>
      </c>
      <c r="D3246" s="2">
        <v>40575</v>
      </c>
      <c r="E3246">
        <v>67</v>
      </c>
      <c r="F3246">
        <v>60</v>
      </c>
      <c r="G3246">
        <f>Table1[[#This Row],[Actual_Sales]]-Table1[[#This Row],[Budget_Sales]]</f>
        <v>7</v>
      </c>
      <c r="H3246" s="5">
        <f>IF(
Table1[[#This Row],[Budget_Sales]]=0,
"",
IF(
Table1[[#This Row],[Budget_Sales]]&gt;0,
(Table1[[#This Row],[Actual_Sales]]-Table1[[#This Row],[Budget_Sales]])/Table1[[#This Row],[Budget_Sales]],
(Table1[[#This Row],[Actual_Sales]]-Table1[[#This Row],[Budget_Sales]])/ABS(Table1[[#This Row],[Budget_Sales]])
)
)</f>
        <v>0.11666666666666667</v>
      </c>
      <c r="I3246" s="5" t="str">
        <f>IF(Table1[[#This Row],[Sales_Var]]&gt;=0,"Above Budget","Below Budget")</f>
        <v>Above Budget</v>
      </c>
      <c r="J3246">
        <f>Table1[[#This Row],[Actual_Sales]]-(Table1[[#This Row],[COGS]]+Table1[[#This Row],[Expenses]])</f>
        <v>10</v>
      </c>
      <c r="K3246">
        <v>20</v>
      </c>
      <c r="L3246">
        <f>Table1[[#This Row],[Actual_Profit]]-Table1[[#This Row],[Budget_Profit]]</f>
        <v>-10</v>
      </c>
      <c r="M3246" s="5">
        <f>IF(
Table1[[#This Row],[Budget_Profit]]=0,
"",
IF(
Table1[[#This Row],[Budget_Profit]]&gt;0,
(Table1[[#This Row],[Actual_Profit]]-Table1[[#This Row],[Budget_Profit]])/Table1[[#This Row],[Budget_Profit]],
(Table1[[#This Row],[Actual_Profit]]-Table1[[#This Row],[Budget_Profit]])/ABS(Table1[[#This Row],[Budget_Profit]])
)
)</f>
        <v>-0.5</v>
      </c>
      <c r="N3246" s="5" t="str">
        <f>IF(Table1[[#This Row],[Profit_Var]]&gt;=0, "Above Budget", "Below Budget")</f>
        <v>Below Budget</v>
      </c>
      <c r="O3246">
        <v>28</v>
      </c>
      <c r="P3246">
        <v>20</v>
      </c>
      <c r="Q3246">
        <f>Table1[[#This Row],[COGS]]-Table1[[#This Row],[Budget_COGS]]</f>
        <v>8</v>
      </c>
      <c r="R3246" s="5">
        <f>IF(
Table1[[#This Row],[Budget_COGS]]=0,
"",
IF(
Table1[[#This Row],[Budget_COGS]]&gt;0,
(Table1[[#This Row],[Budget_COGS]]-Table1[[#This Row],[COGS]]) / Table1[[#This Row],[Budget_COGS]],
(Table1[[#This Row],[Budget_COGS]]-Table1[[#This Row],[COGS]]) / ABS(Table1[[#This Row],[Budget_COGS]])
)
)</f>
        <v>-0.4</v>
      </c>
      <c r="S3246" s="5" t="str">
        <f>IF(Table1[[#This Row],[COGS _Var]]&gt;=0, "Above Budget", "Below Budget")</f>
        <v>Above Budget</v>
      </c>
      <c r="T3246">
        <f>Table1[[#This Row],[Actual_Sales]]-Table1[[#This Row],[COGS]]</f>
        <v>39</v>
      </c>
      <c r="U3246">
        <v>40</v>
      </c>
      <c r="V3246">
        <f>Table1[[#This Row],[Gross_Margin]]-Table1[[#This Row],[Budget_Margin]]</f>
        <v>-1</v>
      </c>
      <c r="W3246" s="5">
        <f>IF(
Table1[[#This Row],[Budget_Margin]]=0,
"",
IF(
Table1[[#This Row],[Budget_Margin]]&gt;0,
(Table1[[#This Row],[Gross_Margin]]-Table1[[#This Row],[Budget_Margin]]) / Table1[[#This Row],[Budget_Margin]],
(Table1[[#This Row],[Gross_Margin]]-Table1[[#This Row],[Budget_Margin]]) / ABS(Table1[[#This Row],[Budget_Margin]])
)
)</f>
        <v>-2.5000000000000001E-2</v>
      </c>
      <c r="X3246" s="5" t="str">
        <f>IF(Table1[[#This Row],[Margin_Var]]&gt;=0, "Above Budget", "Below Budget")</f>
        <v>Below Budget</v>
      </c>
      <c r="Y3246" s="5">
        <f>IFERROR(Table1[[#This Row],[Gross_Margin]]/Table1[[#This Row],[Actual_Sales]],0)</f>
        <v>0.58208955223880599</v>
      </c>
      <c r="Z3246" s="5">
        <f>Table1[[#This Row],[Actual_Profit]]/Table1[[#This Row],[Actual_Sales]]</f>
        <v>0.14925373134328357</v>
      </c>
      <c r="AA3246">
        <v>29</v>
      </c>
      <c r="AB3246" s="5">
        <f>IFERROR(Table1[[#This Row],[Expenses]]/Table1[[#This Row],[Actual_Sales]],0)</f>
        <v>0.43283582089552236</v>
      </c>
      <c r="AC3246">
        <v>8</v>
      </c>
      <c r="AD3246">
        <v>961</v>
      </c>
      <c r="AE3246" s="5">
        <f>IFERROR(Table1[[#This Row],[Inventory]]/Table1[[#This Row],[Actual_Sales]],0)</f>
        <v>14.343283582089553</v>
      </c>
    </row>
    <row r="3247" spans="1:31" x14ac:dyDescent="0.25">
      <c r="A3247">
        <v>2442</v>
      </c>
      <c r="B3247">
        <v>775</v>
      </c>
      <c r="C3247">
        <v>3</v>
      </c>
      <c r="D3247" s="2">
        <v>40575</v>
      </c>
      <c r="E3247">
        <v>67</v>
      </c>
      <c r="F3247">
        <v>70</v>
      </c>
      <c r="G3247">
        <f>Table1[[#This Row],[Actual_Sales]]-Table1[[#This Row],[Budget_Sales]]</f>
        <v>-3</v>
      </c>
      <c r="H3247" s="5">
        <f>IF(
Table1[[#This Row],[Budget_Sales]]=0,
"",
IF(
Table1[[#This Row],[Budget_Sales]]&gt;0,
(Table1[[#This Row],[Actual_Sales]]-Table1[[#This Row],[Budget_Sales]])/Table1[[#This Row],[Budget_Sales]],
(Table1[[#This Row],[Actual_Sales]]-Table1[[#This Row],[Budget_Sales]])/ABS(Table1[[#This Row],[Budget_Sales]])
)
)</f>
        <v>-4.2857142857142858E-2</v>
      </c>
      <c r="I3247" s="5" t="str">
        <f>IF(Table1[[#This Row],[Sales_Var]]&gt;=0,"Above Budget","Below Budget")</f>
        <v>Below Budget</v>
      </c>
      <c r="J3247">
        <f>Table1[[#This Row],[Actual_Sales]]-(Table1[[#This Row],[COGS]]+Table1[[#This Row],[Expenses]])</f>
        <v>10</v>
      </c>
      <c r="K3247">
        <v>20</v>
      </c>
      <c r="L3247">
        <f>Table1[[#This Row],[Actual_Profit]]-Table1[[#This Row],[Budget_Profit]]</f>
        <v>-10</v>
      </c>
      <c r="M3247" s="5">
        <f>IF(
Table1[[#This Row],[Budget_Profit]]=0,
"",
IF(
Table1[[#This Row],[Budget_Profit]]&gt;0,
(Table1[[#This Row],[Actual_Profit]]-Table1[[#This Row],[Budget_Profit]])/Table1[[#This Row],[Budget_Profit]],
(Table1[[#This Row],[Actual_Profit]]-Table1[[#This Row],[Budget_Profit]])/ABS(Table1[[#This Row],[Budget_Profit]])
)
)</f>
        <v>-0.5</v>
      </c>
      <c r="N3247" s="5" t="str">
        <f>IF(Table1[[#This Row],[Profit_Var]]&gt;=0, "Above Budget", "Below Budget")</f>
        <v>Below Budget</v>
      </c>
      <c r="O3247">
        <v>28</v>
      </c>
      <c r="P3247">
        <v>30</v>
      </c>
      <c r="Q3247">
        <f>Table1[[#This Row],[COGS]]-Table1[[#This Row],[Budget_COGS]]</f>
        <v>-2</v>
      </c>
      <c r="R3247" s="5">
        <f>IF(
Table1[[#This Row],[Budget_COGS]]=0,
"",
IF(
Table1[[#This Row],[Budget_COGS]]&gt;0,
(Table1[[#This Row],[Budget_COGS]]-Table1[[#This Row],[COGS]]) / Table1[[#This Row],[Budget_COGS]],
(Table1[[#This Row],[Budget_COGS]]-Table1[[#This Row],[COGS]]) / ABS(Table1[[#This Row],[Budget_COGS]])
)
)</f>
        <v>6.6666666666666666E-2</v>
      </c>
      <c r="S3247" s="5" t="str">
        <f>IF(Table1[[#This Row],[COGS _Var]]&gt;=0, "Above Budget", "Below Budget")</f>
        <v>Below Budget</v>
      </c>
      <c r="T3247">
        <f>Table1[[#This Row],[Actual_Sales]]-Table1[[#This Row],[COGS]]</f>
        <v>39</v>
      </c>
      <c r="U3247">
        <v>40</v>
      </c>
      <c r="V3247">
        <f>Table1[[#This Row],[Gross_Margin]]-Table1[[#This Row],[Budget_Margin]]</f>
        <v>-1</v>
      </c>
      <c r="W3247" s="5">
        <f>IF(
Table1[[#This Row],[Budget_Margin]]=0,
"",
IF(
Table1[[#This Row],[Budget_Margin]]&gt;0,
(Table1[[#This Row],[Gross_Margin]]-Table1[[#This Row],[Budget_Margin]]) / Table1[[#This Row],[Budget_Margin]],
(Table1[[#This Row],[Gross_Margin]]-Table1[[#This Row],[Budget_Margin]]) / ABS(Table1[[#This Row],[Budget_Margin]])
)
)</f>
        <v>-2.5000000000000001E-2</v>
      </c>
      <c r="X3247" s="5" t="str">
        <f>IF(Table1[[#This Row],[Margin_Var]]&gt;=0, "Above Budget", "Below Budget")</f>
        <v>Below Budget</v>
      </c>
      <c r="Y3247" s="5">
        <f>IFERROR(Table1[[#This Row],[Gross_Margin]]/Table1[[#This Row],[Actual_Sales]],0)</f>
        <v>0.58208955223880599</v>
      </c>
      <c r="Z3247" s="5">
        <f>Table1[[#This Row],[Actual_Profit]]/Table1[[#This Row],[Actual_Sales]]</f>
        <v>0.14925373134328357</v>
      </c>
      <c r="AA3247">
        <v>29</v>
      </c>
      <c r="AB3247" s="5">
        <f>IFERROR(Table1[[#This Row],[Expenses]]/Table1[[#This Row],[Actual_Sales]],0)</f>
        <v>0.43283582089552236</v>
      </c>
      <c r="AC3247">
        <v>8</v>
      </c>
      <c r="AD3247">
        <v>961</v>
      </c>
      <c r="AE3247" s="5">
        <f>IFERROR(Table1[[#This Row],[Inventory]]/Table1[[#This Row],[Actual_Sales]],0)</f>
        <v>14.343283582089553</v>
      </c>
    </row>
    <row r="3248" spans="1:31" x14ac:dyDescent="0.25">
      <c r="A3248">
        <v>3259</v>
      </c>
      <c r="B3248">
        <v>505</v>
      </c>
      <c r="C3248">
        <v>9</v>
      </c>
      <c r="D3248" s="2">
        <v>40725</v>
      </c>
      <c r="E3248">
        <v>74</v>
      </c>
      <c r="F3248">
        <v>70</v>
      </c>
      <c r="G3248">
        <f>Table1[[#This Row],[Actual_Sales]]-Table1[[#This Row],[Budget_Sales]]</f>
        <v>4</v>
      </c>
      <c r="H3248" s="5">
        <f>IF(
Table1[[#This Row],[Budget_Sales]]=0,
"",
IF(
Table1[[#This Row],[Budget_Sales]]&gt;0,
(Table1[[#This Row],[Actual_Sales]]-Table1[[#This Row],[Budget_Sales]])/Table1[[#This Row],[Budget_Sales]],
(Table1[[#This Row],[Actual_Sales]]-Table1[[#This Row],[Budget_Sales]])/ABS(Table1[[#This Row],[Budget_Sales]])
)
)</f>
        <v>5.7142857142857141E-2</v>
      </c>
      <c r="I3248" s="5" t="str">
        <f>IF(Table1[[#This Row],[Sales_Var]]&gt;=0,"Above Budget","Below Budget")</f>
        <v>Above Budget</v>
      </c>
      <c r="J3248">
        <f>Table1[[#This Row],[Actual_Sales]]-(Table1[[#This Row],[COGS]]+Table1[[#This Row],[Expenses]])</f>
        <v>11</v>
      </c>
      <c r="K3248">
        <v>20</v>
      </c>
      <c r="L3248">
        <f>Table1[[#This Row],[Actual_Profit]]-Table1[[#This Row],[Budget_Profit]]</f>
        <v>-9</v>
      </c>
      <c r="M3248" s="5">
        <f>IF(
Table1[[#This Row],[Budget_Profit]]=0,
"",
IF(
Table1[[#This Row],[Budget_Profit]]&gt;0,
(Table1[[#This Row],[Actual_Profit]]-Table1[[#This Row],[Budget_Profit]])/Table1[[#This Row],[Budget_Profit]],
(Table1[[#This Row],[Actual_Profit]]-Table1[[#This Row],[Budget_Profit]])/ABS(Table1[[#This Row],[Budget_Profit]])
)
)</f>
        <v>-0.45</v>
      </c>
      <c r="N3248" s="5" t="str">
        <f>IF(Table1[[#This Row],[Profit_Var]]&gt;=0, "Above Budget", "Below Budget")</f>
        <v>Below Budget</v>
      </c>
      <c r="O3248">
        <v>34</v>
      </c>
      <c r="P3248">
        <v>30</v>
      </c>
      <c r="Q3248">
        <f>Table1[[#This Row],[COGS]]-Table1[[#This Row],[Budget_COGS]]</f>
        <v>4</v>
      </c>
      <c r="R3248" s="5">
        <f>IF(
Table1[[#This Row],[Budget_COGS]]=0,
"",
IF(
Table1[[#This Row],[Budget_COGS]]&gt;0,
(Table1[[#This Row],[Budget_COGS]]-Table1[[#This Row],[COGS]]) / Table1[[#This Row],[Budget_COGS]],
(Table1[[#This Row],[Budget_COGS]]-Table1[[#This Row],[COGS]]) / ABS(Table1[[#This Row],[Budget_COGS]])
)
)</f>
        <v>-0.13333333333333333</v>
      </c>
      <c r="S3248" s="5" t="str">
        <f>IF(Table1[[#This Row],[COGS _Var]]&gt;=0, "Above Budget", "Below Budget")</f>
        <v>Above Budget</v>
      </c>
      <c r="T3248">
        <f>Table1[[#This Row],[Actual_Sales]]-Table1[[#This Row],[COGS]]</f>
        <v>40</v>
      </c>
      <c r="U3248">
        <v>40</v>
      </c>
      <c r="V3248">
        <f>Table1[[#This Row],[Gross_Margin]]-Table1[[#This Row],[Budget_Margin]]</f>
        <v>0</v>
      </c>
      <c r="W3248" s="5">
        <f>IF(
Table1[[#This Row],[Budget_Margin]]=0,
"",
IF(
Table1[[#This Row],[Budget_Margin]]&gt;0,
(Table1[[#This Row],[Gross_Margin]]-Table1[[#This Row],[Budget_Margin]]) / Table1[[#This Row],[Budget_Margin]],
(Table1[[#This Row],[Gross_Margin]]-Table1[[#This Row],[Budget_Margin]]) / ABS(Table1[[#This Row],[Budget_Margin]])
)
)</f>
        <v>0</v>
      </c>
      <c r="X3248" s="5" t="str">
        <f>IF(Table1[[#This Row],[Margin_Var]]&gt;=0, "Above Budget", "Below Budget")</f>
        <v>Above Budget</v>
      </c>
      <c r="Y3248" s="5">
        <f>IFERROR(Table1[[#This Row],[Gross_Margin]]/Table1[[#This Row],[Actual_Sales]],0)</f>
        <v>0.54054054054054057</v>
      </c>
      <c r="Z3248" s="5">
        <f>Table1[[#This Row],[Actual_Profit]]/Table1[[#This Row],[Actual_Sales]]</f>
        <v>0.14864864864864866</v>
      </c>
      <c r="AA3248">
        <v>29</v>
      </c>
      <c r="AB3248" s="5">
        <f>IFERROR(Table1[[#This Row],[Expenses]]/Table1[[#This Row],[Actual_Sales]],0)</f>
        <v>0.39189189189189189</v>
      </c>
      <c r="AC3248">
        <v>10</v>
      </c>
      <c r="AD3248">
        <v>1010</v>
      </c>
      <c r="AE3248" s="5">
        <f>IFERROR(Table1[[#This Row],[Inventory]]/Table1[[#This Row],[Actual_Sales]],0)</f>
        <v>13.648648648648649</v>
      </c>
    </row>
    <row r="3249" spans="1:31" x14ac:dyDescent="0.25">
      <c r="A3249">
        <v>3860</v>
      </c>
      <c r="B3249">
        <v>805</v>
      </c>
      <c r="C3249">
        <v>5</v>
      </c>
      <c r="D3249" s="2">
        <v>40817</v>
      </c>
      <c r="E3249">
        <v>318</v>
      </c>
      <c r="F3249">
        <v>270</v>
      </c>
      <c r="G3249">
        <f>Table1[[#This Row],[Actual_Sales]]-Table1[[#This Row],[Budget_Sales]]</f>
        <v>48</v>
      </c>
      <c r="H3249" s="5">
        <f>IF(
Table1[[#This Row],[Budget_Sales]]=0,
"",
IF(
Table1[[#This Row],[Budget_Sales]]&gt;0,
(Table1[[#This Row],[Actual_Sales]]-Table1[[#This Row],[Budget_Sales]])/Table1[[#This Row],[Budget_Sales]],
(Table1[[#This Row],[Actual_Sales]]-Table1[[#This Row],[Budget_Sales]])/ABS(Table1[[#This Row],[Budget_Sales]])
)
)</f>
        <v>0.17777777777777778</v>
      </c>
      <c r="I3249" s="5" t="str">
        <f>IF(Table1[[#This Row],[Sales_Var]]&gt;=0,"Above Budget","Below Budget")</f>
        <v>Above Budget</v>
      </c>
      <c r="J3249">
        <f>Table1[[#This Row],[Actual_Sales]]-(Table1[[#This Row],[COGS]]+Table1[[#This Row],[Expenses]])</f>
        <v>47</v>
      </c>
      <c r="K3249">
        <v>50</v>
      </c>
      <c r="L3249">
        <f>Table1[[#This Row],[Actual_Profit]]-Table1[[#This Row],[Budget_Profit]]</f>
        <v>-3</v>
      </c>
      <c r="M3249" s="5">
        <f>IF(
Table1[[#This Row],[Budget_Profit]]=0,
"",
IF(
Table1[[#This Row],[Budget_Profit]]&gt;0,
(Table1[[#This Row],[Actual_Profit]]-Table1[[#This Row],[Budget_Profit]])/Table1[[#This Row],[Budget_Profit]],
(Table1[[#This Row],[Actual_Profit]]-Table1[[#This Row],[Budget_Profit]])/ABS(Table1[[#This Row],[Budget_Profit]])
)
)</f>
        <v>-0.06</v>
      </c>
      <c r="N3249" s="5" t="str">
        <f>IF(Table1[[#This Row],[Profit_Var]]&gt;=0, "Above Budget", "Below Budget")</f>
        <v>Below Budget</v>
      </c>
      <c r="O3249">
        <v>125</v>
      </c>
      <c r="P3249">
        <v>110</v>
      </c>
      <c r="Q3249">
        <f>Table1[[#This Row],[COGS]]-Table1[[#This Row],[Budget_COGS]]</f>
        <v>15</v>
      </c>
      <c r="R3249" s="5">
        <f>IF(
Table1[[#This Row],[Budget_COGS]]=0,
"",
IF(
Table1[[#This Row],[Budget_COGS]]&gt;0,
(Table1[[#This Row],[Budget_COGS]]-Table1[[#This Row],[COGS]]) / Table1[[#This Row],[Budget_COGS]],
(Table1[[#This Row],[Budget_COGS]]-Table1[[#This Row],[COGS]]) / ABS(Table1[[#This Row],[Budget_COGS]])
)
)</f>
        <v>-0.13636363636363635</v>
      </c>
      <c r="S3249" s="5" t="str">
        <f>IF(Table1[[#This Row],[COGS _Var]]&gt;=0, "Above Budget", "Below Budget")</f>
        <v>Above Budget</v>
      </c>
      <c r="T3249">
        <f>Table1[[#This Row],[Actual_Sales]]-Table1[[#This Row],[COGS]]</f>
        <v>193</v>
      </c>
      <c r="U3249">
        <v>160</v>
      </c>
      <c r="V3249">
        <f>Table1[[#This Row],[Gross_Margin]]-Table1[[#This Row],[Budget_Margin]]</f>
        <v>33</v>
      </c>
      <c r="W3249" s="5">
        <f>IF(
Table1[[#This Row],[Budget_Margin]]=0,
"",
IF(
Table1[[#This Row],[Budget_Margin]]&gt;0,
(Table1[[#This Row],[Gross_Margin]]-Table1[[#This Row],[Budget_Margin]]) / Table1[[#This Row],[Budget_Margin]],
(Table1[[#This Row],[Gross_Margin]]-Table1[[#This Row],[Budget_Margin]]) / ABS(Table1[[#This Row],[Budget_Margin]])
)
)</f>
        <v>0.20624999999999999</v>
      </c>
      <c r="X3249" s="5" t="str">
        <f>IF(Table1[[#This Row],[Margin_Var]]&gt;=0, "Above Budget", "Below Budget")</f>
        <v>Above Budget</v>
      </c>
      <c r="Y3249" s="5">
        <f>IFERROR(Table1[[#This Row],[Gross_Margin]]/Table1[[#This Row],[Actual_Sales]],0)</f>
        <v>0.60691823899371067</v>
      </c>
      <c r="Z3249" s="5">
        <f>Table1[[#This Row],[Actual_Profit]]/Table1[[#This Row],[Actual_Sales]]</f>
        <v>0.14779874213836477</v>
      </c>
      <c r="AA3249">
        <v>146</v>
      </c>
      <c r="AB3249" s="5">
        <f>IFERROR(Table1[[#This Row],[Expenses]]/Table1[[#This Row],[Actual_Sales]],0)</f>
        <v>0.45911949685534592</v>
      </c>
      <c r="AC3249">
        <v>113</v>
      </c>
      <c r="AD3249">
        <v>898</v>
      </c>
      <c r="AE3249" s="5">
        <f>IFERROR(Table1[[#This Row],[Inventory]]/Table1[[#This Row],[Actual_Sales]],0)</f>
        <v>2.8238993710691824</v>
      </c>
    </row>
    <row r="3250" spans="1:31" x14ac:dyDescent="0.25">
      <c r="A3250">
        <v>2793</v>
      </c>
      <c r="B3250">
        <v>775</v>
      </c>
      <c r="C3250">
        <v>8</v>
      </c>
      <c r="D3250" s="2">
        <v>40634</v>
      </c>
      <c r="E3250">
        <v>318</v>
      </c>
      <c r="F3250">
        <v>260</v>
      </c>
      <c r="G3250">
        <f>Table1[[#This Row],[Actual_Sales]]-Table1[[#This Row],[Budget_Sales]]</f>
        <v>58</v>
      </c>
      <c r="H3250" s="5">
        <f>IF(
Table1[[#This Row],[Budget_Sales]]=0,
"",
IF(
Table1[[#This Row],[Budget_Sales]]&gt;0,
(Table1[[#This Row],[Actual_Sales]]-Table1[[#This Row],[Budget_Sales]])/Table1[[#This Row],[Budget_Sales]],
(Table1[[#This Row],[Actual_Sales]]-Table1[[#This Row],[Budget_Sales]])/ABS(Table1[[#This Row],[Budget_Sales]])
)
)</f>
        <v>0.22307692307692309</v>
      </c>
      <c r="I3250" s="5" t="str">
        <f>IF(Table1[[#This Row],[Sales_Var]]&gt;=0,"Above Budget","Below Budget")</f>
        <v>Above Budget</v>
      </c>
      <c r="J3250">
        <f>Table1[[#This Row],[Actual_Sales]]-(Table1[[#This Row],[COGS]]+Table1[[#This Row],[Expenses]])</f>
        <v>47</v>
      </c>
      <c r="K3250">
        <v>50</v>
      </c>
      <c r="L3250">
        <f>Table1[[#This Row],[Actual_Profit]]-Table1[[#This Row],[Budget_Profit]]</f>
        <v>-3</v>
      </c>
      <c r="M3250" s="5">
        <f>IF(
Table1[[#This Row],[Budget_Profit]]=0,
"",
IF(
Table1[[#This Row],[Budget_Profit]]&gt;0,
(Table1[[#This Row],[Actual_Profit]]-Table1[[#This Row],[Budget_Profit]])/Table1[[#This Row],[Budget_Profit]],
(Table1[[#This Row],[Actual_Profit]]-Table1[[#This Row],[Budget_Profit]])/ABS(Table1[[#This Row],[Budget_Profit]])
)
)</f>
        <v>-0.06</v>
      </c>
      <c r="N3250" s="5" t="str">
        <f>IF(Table1[[#This Row],[Profit_Var]]&gt;=0, "Above Budget", "Below Budget")</f>
        <v>Below Budget</v>
      </c>
      <c r="O3250">
        <v>125</v>
      </c>
      <c r="P3250">
        <v>100</v>
      </c>
      <c r="Q3250">
        <f>Table1[[#This Row],[COGS]]-Table1[[#This Row],[Budget_COGS]]</f>
        <v>25</v>
      </c>
      <c r="R3250" s="5">
        <f>IF(
Table1[[#This Row],[Budget_COGS]]=0,
"",
IF(
Table1[[#This Row],[Budget_COGS]]&gt;0,
(Table1[[#This Row],[Budget_COGS]]-Table1[[#This Row],[COGS]]) / Table1[[#This Row],[Budget_COGS]],
(Table1[[#This Row],[Budget_COGS]]-Table1[[#This Row],[COGS]]) / ABS(Table1[[#This Row],[Budget_COGS]])
)
)</f>
        <v>-0.25</v>
      </c>
      <c r="S3250" s="5" t="str">
        <f>IF(Table1[[#This Row],[COGS _Var]]&gt;=0, "Above Budget", "Below Budget")</f>
        <v>Above Budget</v>
      </c>
      <c r="T3250">
        <f>Table1[[#This Row],[Actual_Sales]]-Table1[[#This Row],[COGS]]</f>
        <v>193</v>
      </c>
      <c r="U3250">
        <v>160</v>
      </c>
      <c r="V3250">
        <f>Table1[[#This Row],[Gross_Margin]]-Table1[[#This Row],[Budget_Margin]]</f>
        <v>33</v>
      </c>
      <c r="W3250" s="5">
        <f>IF(
Table1[[#This Row],[Budget_Margin]]=0,
"",
IF(
Table1[[#This Row],[Budget_Margin]]&gt;0,
(Table1[[#This Row],[Gross_Margin]]-Table1[[#This Row],[Budget_Margin]]) / Table1[[#This Row],[Budget_Margin]],
(Table1[[#This Row],[Gross_Margin]]-Table1[[#This Row],[Budget_Margin]]) / ABS(Table1[[#This Row],[Budget_Margin]])
)
)</f>
        <v>0.20624999999999999</v>
      </c>
      <c r="X3250" s="5" t="str">
        <f>IF(Table1[[#This Row],[Margin_Var]]&gt;=0, "Above Budget", "Below Budget")</f>
        <v>Above Budget</v>
      </c>
      <c r="Y3250" s="5">
        <f>IFERROR(Table1[[#This Row],[Gross_Margin]]/Table1[[#This Row],[Actual_Sales]],0)</f>
        <v>0.60691823899371067</v>
      </c>
      <c r="Z3250" s="5">
        <f>Table1[[#This Row],[Actual_Profit]]/Table1[[#This Row],[Actual_Sales]]</f>
        <v>0.14779874213836477</v>
      </c>
      <c r="AA3250">
        <v>146</v>
      </c>
      <c r="AB3250" s="5">
        <f>IFERROR(Table1[[#This Row],[Expenses]]/Table1[[#This Row],[Actual_Sales]],0)</f>
        <v>0.45911949685534592</v>
      </c>
      <c r="AC3250">
        <v>113</v>
      </c>
      <c r="AD3250">
        <v>729</v>
      </c>
      <c r="AE3250" s="5">
        <f>IFERROR(Table1[[#This Row],[Inventory]]/Table1[[#This Row],[Actual_Sales]],0)</f>
        <v>2.2924528301886791</v>
      </c>
    </row>
    <row r="3251" spans="1:31" x14ac:dyDescent="0.25">
      <c r="A3251">
        <v>2502</v>
      </c>
      <c r="B3251">
        <v>323</v>
      </c>
      <c r="C3251">
        <v>5</v>
      </c>
      <c r="D3251" s="2">
        <v>40603</v>
      </c>
      <c r="E3251">
        <v>318</v>
      </c>
      <c r="F3251">
        <v>280</v>
      </c>
      <c r="G3251">
        <f>Table1[[#This Row],[Actual_Sales]]-Table1[[#This Row],[Budget_Sales]]</f>
        <v>38</v>
      </c>
      <c r="H3251" s="5">
        <f>IF(
Table1[[#This Row],[Budget_Sales]]=0,
"",
IF(
Table1[[#This Row],[Budget_Sales]]&gt;0,
(Table1[[#This Row],[Actual_Sales]]-Table1[[#This Row],[Budget_Sales]])/Table1[[#This Row],[Budget_Sales]],
(Table1[[#This Row],[Actual_Sales]]-Table1[[#This Row],[Budget_Sales]])/ABS(Table1[[#This Row],[Budget_Sales]])
)
)</f>
        <v>0.1357142857142857</v>
      </c>
      <c r="I3251" s="5" t="str">
        <f>IF(Table1[[#This Row],[Sales_Var]]&gt;=0,"Above Budget","Below Budget")</f>
        <v>Above Budget</v>
      </c>
      <c r="J3251">
        <f>Table1[[#This Row],[Actual_Sales]]-(Table1[[#This Row],[COGS]]+Table1[[#This Row],[Expenses]])</f>
        <v>47</v>
      </c>
      <c r="K3251">
        <v>30</v>
      </c>
      <c r="L3251">
        <f>Table1[[#This Row],[Actual_Profit]]-Table1[[#This Row],[Budget_Profit]]</f>
        <v>17</v>
      </c>
      <c r="M3251" s="5">
        <f>IF(
Table1[[#This Row],[Budget_Profit]]=0,
"",
IF(
Table1[[#This Row],[Budget_Profit]]&gt;0,
(Table1[[#This Row],[Actual_Profit]]-Table1[[#This Row],[Budget_Profit]])/Table1[[#This Row],[Budget_Profit]],
(Table1[[#This Row],[Actual_Profit]]-Table1[[#This Row],[Budget_Profit]])/ABS(Table1[[#This Row],[Budget_Profit]])
)
)</f>
        <v>0.56666666666666665</v>
      </c>
      <c r="N3251" s="5" t="str">
        <f>IF(Table1[[#This Row],[Profit_Var]]&gt;=0, "Above Budget", "Below Budget")</f>
        <v>Above Budget</v>
      </c>
      <c r="O3251">
        <v>125</v>
      </c>
      <c r="P3251">
        <v>120</v>
      </c>
      <c r="Q3251">
        <f>Table1[[#This Row],[COGS]]-Table1[[#This Row],[Budget_COGS]]</f>
        <v>5</v>
      </c>
      <c r="R3251" s="5">
        <f>IF(
Table1[[#This Row],[Budget_COGS]]=0,
"",
IF(
Table1[[#This Row],[Budget_COGS]]&gt;0,
(Table1[[#This Row],[Budget_COGS]]-Table1[[#This Row],[COGS]]) / Table1[[#This Row],[Budget_COGS]],
(Table1[[#This Row],[Budget_COGS]]-Table1[[#This Row],[COGS]]) / ABS(Table1[[#This Row],[Budget_COGS]])
)
)</f>
        <v>-4.1666666666666664E-2</v>
      </c>
      <c r="S3251" s="5" t="str">
        <f>IF(Table1[[#This Row],[COGS _Var]]&gt;=0, "Above Budget", "Below Budget")</f>
        <v>Above Budget</v>
      </c>
      <c r="T3251">
        <f>Table1[[#This Row],[Actual_Sales]]-Table1[[#This Row],[COGS]]</f>
        <v>193</v>
      </c>
      <c r="U3251">
        <v>160</v>
      </c>
      <c r="V3251">
        <f>Table1[[#This Row],[Gross_Margin]]-Table1[[#This Row],[Budget_Margin]]</f>
        <v>33</v>
      </c>
      <c r="W3251" s="5">
        <f>IF(
Table1[[#This Row],[Budget_Margin]]=0,
"",
IF(
Table1[[#This Row],[Budget_Margin]]&gt;0,
(Table1[[#This Row],[Gross_Margin]]-Table1[[#This Row],[Budget_Margin]]) / Table1[[#This Row],[Budget_Margin]],
(Table1[[#This Row],[Gross_Margin]]-Table1[[#This Row],[Budget_Margin]]) / ABS(Table1[[#This Row],[Budget_Margin]])
)
)</f>
        <v>0.20624999999999999</v>
      </c>
      <c r="X3251" s="5" t="str">
        <f>IF(Table1[[#This Row],[Margin_Var]]&gt;=0, "Above Budget", "Below Budget")</f>
        <v>Above Budget</v>
      </c>
      <c r="Y3251" s="5">
        <f>IFERROR(Table1[[#This Row],[Gross_Margin]]/Table1[[#This Row],[Actual_Sales]],0)</f>
        <v>0.60691823899371067</v>
      </c>
      <c r="Z3251" s="5">
        <f>Table1[[#This Row],[Actual_Profit]]/Table1[[#This Row],[Actual_Sales]]</f>
        <v>0.14779874213836477</v>
      </c>
      <c r="AA3251">
        <v>146</v>
      </c>
      <c r="AB3251" s="5">
        <f>IFERROR(Table1[[#This Row],[Expenses]]/Table1[[#This Row],[Actual_Sales]],0)</f>
        <v>0.45911949685534592</v>
      </c>
      <c r="AC3251">
        <v>113</v>
      </c>
      <c r="AD3251">
        <v>700</v>
      </c>
      <c r="AE3251" s="5">
        <f>IFERROR(Table1[[#This Row],[Inventory]]/Table1[[#This Row],[Actual_Sales]],0)</f>
        <v>2.2012578616352201</v>
      </c>
    </row>
    <row r="3252" spans="1:31" x14ac:dyDescent="0.25">
      <c r="A3252">
        <v>2609</v>
      </c>
      <c r="B3252">
        <v>775</v>
      </c>
      <c r="C3252">
        <v>8</v>
      </c>
      <c r="D3252" s="2">
        <v>40603</v>
      </c>
      <c r="E3252">
        <v>318</v>
      </c>
      <c r="F3252">
        <v>260</v>
      </c>
      <c r="G3252">
        <f>Table1[[#This Row],[Actual_Sales]]-Table1[[#This Row],[Budget_Sales]]</f>
        <v>58</v>
      </c>
      <c r="H3252" s="5">
        <f>IF(
Table1[[#This Row],[Budget_Sales]]=0,
"",
IF(
Table1[[#This Row],[Budget_Sales]]&gt;0,
(Table1[[#This Row],[Actual_Sales]]-Table1[[#This Row],[Budget_Sales]])/Table1[[#This Row],[Budget_Sales]],
(Table1[[#This Row],[Actual_Sales]]-Table1[[#This Row],[Budget_Sales]])/ABS(Table1[[#This Row],[Budget_Sales]])
)
)</f>
        <v>0.22307692307692309</v>
      </c>
      <c r="I3252" s="5" t="str">
        <f>IF(Table1[[#This Row],[Sales_Var]]&gt;=0,"Above Budget","Below Budget")</f>
        <v>Above Budget</v>
      </c>
      <c r="J3252">
        <f>Table1[[#This Row],[Actual_Sales]]-(Table1[[#This Row],[COGS]]+Table1[[#This Row],[Expenses]])</f>
        <v>47</v>
      </c>
      <c r="K3252">
        <v>50</v>
      </c>
      <c r="L3252">
        <f>Table1[[#This Row],[Actual_Profit]]-Table1[[#This Row],[Budget_Profit]]</f>
        <v>-3</v>
      </c>
      <c r="M3252" s="5">
        <f>IF(
Table1[[#This Row],[Budget_Profit]]=0,
"",
IF(
Table1[[#This Row],[Budget_Profit]]&gt;0,
(Table1[[#This Row],[Actual_Profit]]-Table1[[#This Row],[Budget_Profit]])/Table1[[#This Row],[Budget_Profit]],
(Table1[[#This Row],[Actual_Profit]]-Table1[[#This Row],[Budget_Profit]])/ABS(Table1[[#This Row],[Budget_Profit]])
)
)</f>
        <v>-0.06</v>
      </c>
      <c r="N3252" s="5" t="str">
        <f>IF(Table1[[#This Row],[Profit_Var]]&gt;=0, "Above Budget", "Below Budget")</f>
        <v>Below Budget</v>
      </c>
      <c r="O3252">
        <v>125</v>
      </c>
      <c r="P3252">
        <v>100</v>
      </c>
      <c r="Q3252">
        <f>Table1[[#This Row],[COGS]]-Table1[[#This Row],[Budget_COGS]]</f>
        <v>25</v>
      </c>
      <c r="R3252" s="5">
        <f>IF(
Table1[[#This Row],[Budget_COGS]]=0,
"",
IF(
Table1[[#This Row],[Budget_COGS]]&gt;0,
(Table1[[#This Row],[Budget_COGS]]-Table1[[#This Row],[COGS]]) / Table1[[#This Row],[Budget_COGS]],
(Table1[[#This Row],[Budget_COGS]]-Table1[[#This Row],[COGS]]) / ABS(Table1[[#This Row],[Budget_COGS]])
)
)</f>
        <v>-0.25</v>
      </c>
      <c r="S3252" s="5" t="str">
        <f>IF(Table1[[#This Row],[COGS _Var]]&gt;=0, "Above Budget", "Below Budget")</f>
        <v>Above Budget</v>
      </c>
      <c r="T3252">
        <f>Table1[[#This Row],[Actual_Sales]]-Table1[[#This Row],[COGS]]</f>
        <v>193</v>
      </c>
      <c r="U3252">
        <v>160</v>
      </c>
      <c r="V3252">
        <f>Table1[[#This Row],[Gross_Margin]]-Table1[[#This Row],[Budget_Margin]]</f>
        <v>33</v>
      </c>
      <c r="W3252" s="5">
        <f>IF(
Table1[[#This Row],[Budget_Margin]]=0,
"",
IF(
Table1[[#This Row],[Budget_Margin]]&gt;0,
(Table1[[#This Row],[Gross_Margin]]-Table1[[#This Row],[Budget_Margin]]) / Table1[[#This Row],[Budget_Margin]],
(Table1[[#This Row],[Gross_Margin]]-Table1[[#This Row],[Budget_Margin]]) / ABS(Table1[[#This Row],[Budget_Margin]])
)
)</f>
        <v>0.20624999999999999</v>
      </c>
      <c r="X3252" s="5" t="str">
        <f>IF(Table1[[#This Row],[Margin_Var]]&gt;=0, "Above Budget", "Below Budget")</f>
        <v>Above Budget</v>
      </c>
      <c r="Y3252" s="5">
        <f>IFERROR(Table1[[#This Row],[Gross_Margin]]/Table1[[#This Row],[Actual_Sales]],0)</f>
        <v>0.60691823899371067</v>
      </c>
      <c r="Z3252" s="5">
        <f>Table1[[#This Row],[Actual_Profit]]/Table1[[#This Row],[Actual_Sales]]</f>
        <v>0.14779874213836477</v>
      </c>
      <c r="AA3252">
        <v>146</v>
      </c>
      <c r="AB3252" s="5">
        <f>IFERROR(Table1[[#This Row],[Expenses]]/Table1[[#This Row],[Actual_Sales]],0)</f>
        <v>0.45911949685534592</v>
      </c>
      <c r="AC3252">
        <v>113</v>
      </c>
      <c r="AD3252">
        <v>700</v>
      </c>
      <c r="AE3252" s="5">
        <f>IFERROR(Table1[[#This Row],[Inventory]]/Table1[[#This Row],[Actual_Sales]],0)</f>
        <v>2.2012578616352201</v>
      </c>
    </row>
    <row r="3253" spans="1:31" x14ac:dyDescent="0.25">
      <c r="A3253">
        <v>2868</v>
      </c>
      <c r="B3253">
        <v>360</v>
      </c>
      <c r="C3253">
        <v>5</v>
      </c>
      <c r="D3253" s="2">
        <v>40664</v>
      </c>
      <c r="E3253">
        <v>129</v>
      </c>
      <c r="F3253">
        <v>120</v>
      </c>
      <c r="G3253">
        <f>Table1[[#This Row],[Actual_Sales]]-Table1[[#This Row],[Budget_Sales]]</f>
        <v>9</v>
      </c>
      <c r="H3253" s="5">
        <f>IF(
Table1[[#This Row],[Budget_Sales]]=0,
"",
IF(
Table1[[#This Row],[Budget_Sales]]&gt;0,
(Table1[[#This Row],[Actual_Sales]]-Table1[[#This Row],[Budget_Sales]])/Table1[[#This Row],[Budget_Sales]],
(Table1[[#This Row],[Actual_Sales]]-Table1[[#This Row],[Budget_Sales]])/ABS(Table1[[#This Row],[Budget_Sales]])
)
)</f>
        <v>7.4999999999999997E-2</v>
      </c>
      <c r="I3253" s="5" t="str">
        <f>IF(Table1[[#This Row],[Sales_Var]]&gt;=0,"Above Budget","Below Budget")</f>
        <v>Above Budget</v>
      </c>
      <c r="J3253">
        <f>Table1[[#This Row],[Actual_Sales]]-(Table1[[#This Row],[COGS]]+Table1[[#This Row],[Expenses]])</f>
        <v>19</v>
      </c>
      <c r="K3253">
        <v>20</v>
      </c>
      <c r="L3253">
        <f>Table1[[#This Row],[Actual_Profit]]-Table1[[#This Row],[Budget_Profit]]</f>
        <v>-1</v>
      </c>
      <c r="M3253" s="5">
        <f>IF(
Table1[[#This Row],[Budget_Profit]]=0,
"",
IF(
Table1[[#This Row],[Budget_Profit]]&gt;0,
(Table1[[#This Row],[Actual_Profit]]-Table1[[#This Row],[Budget_Profit]])/Table1[[#This Row],[Budget_Profit]],
(Table1[[#This Row],[Actual_Profit]]-Table1[[#This Row],[Budget_Profit]])/ABS(Table1[[#This Row],[Budget_Profit]])
)
)</f>
        <v>-0.05</v>
      </c>
      <c r="N3253" s="5" t="str">
        <f>IF(Table1[[#This Row],[Profit_Var]]&gt;=0, "Above Budget", "Below Budget")</f>
        <v>Below Budget</v>
      </c>
      <c r="O3253">
        <v>58</v>
      </c>
      <c r="P3253">
        <v>50</v>
      </c>
      <c r="Q3253">
        <f>Table1[[#This Row],[COGS]]-Table1[[#This Row],[Budget_COGS]]</f>
        <v>8</v>
      </c>
      <c r="R3253" s="5">
        <f>IF(
Table1[[#This Row],[Budget_COGS]]=0,
"",
IF(
Table1[[#This Row],[Budget_COGS]]&gt;0,
(Table1[[#This Row],[Budget_COGS]]-Table1[[#This Row],[COGS]]) / Table1[[#This Row],[Budget_COGS]],
(Table1[[#This Row],[Budget_COGS]]-Table1[[#This Row],[COGS]]) / ABS(Table1[[#This Row],[Budget_COGS]])
)
)</f>
        <v>-0.16</v>
      </c>
      <c r="S3253" s="5" t="str">
        <f>IF(Table1[[#This Row],[COGS _Var]]&gt;=0, "Above Budget", "Below Budget")</f>
        <v>Above Budget</v>
      </c>
      <c r="T3253">
        <f>Table1[[#This Row],[Actual_Sales]]-Table1[[#This Row],[COGS]]</f>
        <v>71</v>
      </c>
      <c r="U3253">
        <v>70</v>
      </c>
      <c r="V3253">
        <f>Table1[[#This Row],[Gross_Margin]]-Table1[[#This Row],[Budget_Margin]]</f>
        <v>1</v>
      </c>
      <c r="W3253" s="5">
        <f>IF(
Table1[[#This Row],[Budget_Margin]]=0,
"",
IF(
Table1[[#This Row],[Budget_Margin]]&gt;0,
(Table1[[#This Row],[Gross_Margin]]-Table1[[#This Row],[Budget_Margin]]) / Table1[[#This Row],[Budget_Margin]],
(Table1[[#This Row],[Gross_Margin]]-Table1[[#This Row],[Budget_Margin]]) / ABS(Table1[[#This Row],[Budget_Margin]])
)
)</f>
        <v>1.4285714285714285E-2</v>
      </c>
      <c r="X3253" s="5" t="str">
        <f>IF(Table1[[#This Row],[Margin_Var]]&gt;=0, "Above Budget", "Below Budget")</f>
        <v>Above Budget</v>
      </c>
      <c r="Y3253" s="5">
        <f>IFERROR(Table1[[#This Row],[Gross_Margin]]/Table1[[#This Row],[Actual_Sales]],0)</f>
        <v>0.55038759689922478</v>
      </c>
      <c r="Z3253" s="5">
        <f>Table1[[#This Row],[Actual_Profit]]/Table1[[#This Row],[Actual_Sales]]</f>
        <v>0.14728682170542637</v>
      </c>
      <c r="AA3253">
        <v>52</v>
      </c>
      <c r="AB3253" s="5">
        <f>IFERROR(Table1[[#This Row],[Expenses]]/Table1[[#This Row],[Actual_Sales]],0)</f>
        <v>0.40310077519379844</v>
      </c>
      <c r="AC3253">
        <v>22</v>
      </c>
      <c r="AD3253">
        <v>338</v>
      </c>
      <c r="AE3253" s="5">
        <f>IFERROR(Table1[[#This Row],[Inventory]]/Table1[[#This Row],[Actual_Sales]],0)</f>
        <v>2.6201550387596901</v>
      </c>
    </row>
    <row r="3254" spans="1:31" x14ac:dyDescent="0.25">
      <c r="A3254">
        <v>2210</v>
      </c>
      <c r="B3254">
        <v>530</v>
      </c>
      <c r="C3254">
        <v>5</v>
      </c>
      <c r="D3254" s="2">
        <v>40544</v>
      </c>
      <c r="E3254">
        <v>280</v>
      </c>
      <c r="F3254">
        <v>240</v>
      </c>
      <c r="G3254">
        <f>Table1[[#This Row],[Actual_Sales]]-Table1[[#This Row],[Budget_Sales]]</f>
        <v>40</v>
      </c>
      <c r="H3254" s="5">
        <f>IF(
Table1[[#This Row],[Budget_Sales]]=0,
"",
IF(
Table1[[#This Row],[Budget_Sales]]&gt;0,
(Table1[[#This Row],[Actual_Sales]]-Table1[[#This Row],[Budget_Sales]])/Table1[[#This Row],[Budget_Sales]],
(Table1[[#This Row],[Actual_Sales]]-Table1[[#This Row],[Budget_Sales]])/ABS(Table1[[#This Row],[Budget_Sales]])
)
)</f>
        <v>0.16666666666666666</v>
      </c>
      <c r="I3254" s="5" t="str">
        <f>IF(Table1[[#This Row],[Sales_Var]]&gt;=0,"Above Budget","Below Budget")</f>
        <v>Above Budget</v>
      </c>
      <c r="J3254">
        <f>Table1[[#This Row],[Actual_Sales]]-(Table1[[#This Row],[COGS]]+Table1[[#This Row],[Expenses]])</f>
        <v>41</v>
      </c>
      <c r="K3254">
        <v>20</v>
      </c>
      <c r="L3254">
        <f>Table1[[#This Row],[Actual_Profit]]-Table1[[#This Row],[Budget_Profit]]</f>
        <v>21</v>
      </c>
      <c r="M3254" s="5">
        <f>IF(
Table1[[#This Row],[Budget_Profit]]=0,
"",
IF(
Table1[[#This Row],[Budget_Profit]]&gt;0,
(Table1[[#This Row],[Actual_Profit]]-Table1[[#This Row],[Budget_Profit]])/Table1[[#This Row],[Budget_Profit]],
(Table1[[#This Row],[Actual_Profit]]-Table1[[#This Row],[Budget_Profit]])/ABS(Table1[[#This Row],[Budget_Profit]])
)
)</f>
        <v>1.05</v>
      </c>
      <c r="N3254" s="5" t="str">
        <f>IF(Table1[[#This Row],[Profit_Var]]&gt;=0, "Above Budget", "Below Budget")</f>
        <v>Above Budget</v>
      </c>
      <c r="O3254">
        <v>105</v>
      </c>
      <c r="P3254">
        <v>100</v>
      </c>
      <c r="Q3254">
        <f>Table1[[#This Row],[COGS]]-Table1[[#This Row],[Budget_COGS]]</f>
        <v>5</v>
      </c>
      <c r="R3254" s="5">
        <f>IF(
Table1[[#This Row],[Budget_COGS]]=0,
"",
IF(
Table1[[#This Row],[Budget_COGS]]&gt;0,
(Table1[[#This Row],[Budget_COGS]]-Table1[[#This Row],[COGS]]) / Table1[[#This Row],[Budget_COGS]],
(Table1[[#This Row],[Budget_COGS]]-Table1[[#This Row],[COGS]]) / ABS(Table1[[#This Row],[Budget_COGS]])
)
)</f>
        <v>-0.05</v>
      </c>
      <c r="S3254" s="5" t="str">
        <f>IF(Table1[[#This Row],[COGS _Var]]&gt;=0, "Above Budget", "Below Budget")</f>
        <v>Above Budget</v>
      </c>
      <c r="T3254">
        <f>Table1[[#This Row],[Actual_Sales]]-Table1[[#This Row],[COGS]]</f>
        <v>175</v>
      </c>
      <c r="U3254">
        <v>140</v>
      </c>
      <c r="V3254">
        <f>Table1[[#This Row],[Gross_Margin]]-Table1[[#This Row],[Budget_Margin]]</f>
        <v>35</v>
      </c>
      <c r="W3254" s="5">
        <f>IF(
Table1[[#This Row],[Budget_Margin]]=0,
"",
IF(
Table1[[#This Row],[Budget_Margin]]&gt;0,
(Table1[[#This Row],[Gross_Margin]]-Table1[[#This Row],[Budget_Margin]]) / Table1[[#This Row],[Budget_Margin]],
(Table1[[#This Row],[Gross_Margin]]-Table1[[#This Row],[Budget_Margin]]) / ABS(Table1[[#This Row],[Budget_Margin]])
)
)</f>
        <v>0.25</v>
      </c>
      <c r="X3254" s="5" t="str">
        <f>IF(Table1[[#This Row],[Margin_Var]]&gt;=0, "Above Budget", "Below Budget")</f>
        <v>Above Budget</v>
      </c>
      <c r="Y3254" s="5">
        <f>IFERROR(Table1[[#This Row],[Gross_Margin]]/Table1[[#This Row],[Actual_Sales]],0)</f>
        <v>0.625</v>
      </c>
      <c r="Z3254" s="5">
        <f>Table1[[#This Row],[Actual_Profit]]/Table1[[#This Row],[Actual_Sales]]</f>
        <v>0.14642857142857144</v>
      </c>
      <c r="AA3254">
        <v>134</v>
      </c>
      <c r="AB3254" s="5">
        <f>IFERROR(Table1[[#This Row],[Expenses]]/Table1[[#This Row],[Actual_Sales]],0)</f>
        <v>0.47857142857142859</v>
      </c>
      <c r="AC3254">
        <v>95</v>
      </c>
      <c r="AD3254">
        <v>725</v>
      </c>
      <c r="AE3254" s="5">
        <f>IFERROR(Table1[[#This Row],[Inventory]]/Table1[[#This Row],[Actual_Sales]],0)</f>
        <v>2.5892857142857144</v>
      </c>
    </row>
    <row r="3255" spans="1:31" x14ac:dyDescent="0.25">
      <c r="A3255">
        <v>4052</v>
      </c>
      <c r="B3255">
        <v>916</v>
      </c>
      <c r="C3255">
        <v>5</v>
      </c>
      <c r="D3255" s="2">
        <v>40848</v>
      </c>
      <c r="E3255">
        <v>308</v>
      </c>
      <c r="F3255">
        <v>280</v>
      </c>
      <c r="G3255">
        <f>Table1[[#This Row],[Actual_Sales]]-Table1[[#This Row],[Budget_Sales]]</f>
        <v>28</v>
      </c>
      <c r="H3255" s="5">
        <f>IF(
Table1[[#This Row],[Budget_Sales]]=0,
"",
IF(
Table1[[#This Row],[Budget_Sales]]&gt;0,
(Table1[[#This Row],[Actual_Sales]]-Table1[[#This Row],[Budget_Sales]])/Table1[[#This Row],[Budget_Sales]],
(Table1[[#This Row],[Actual_Sales]]-Table1[[#This Row],[Budget_Sales]])/ABS(Table1[[#This Row],[Budget_Sales]])
)
)</f>
        <v>0.1</v>
      </c>
      <c r="I3255" s="5" t="str">
        <f>IF(Table1[[#This Row],[Sales_Var]]&gt;=0,"Above Budget","Below Budget")</f>
        <v>Above Budget</v>
      </c>
      <c r="J3255">
        <f>Table1[[#This Row],[Actual_Sales]]-(Table1[[#This Row],[COGS]]+Table1[[#This Row],[Expenses]])</f>
        <v>45</v>
      </c>
      <c r="K3255">
        <v>40</v>
      </c>
      <c r="L3255">
        <f>Table1[[#This Row],[Actual_Profit]]-Table1[[#This Row],[Budget_Profit]]</f>
        <v>5</v>
      </c>
      <c r="M3255" s="5">
        <f>IF(
Table1[[#This Row],[Budget_Profit]]=0,
"",
IF(
Table1[[#This Row],[Budget_Profit]]&gt;0,
(Table1[[#This Row],[Actual_Profit]]-Table1[[#This Row],[Budget_Profit]])/Table1[[#This Row],[Budget_Profit]],
(Table1[[#This Row],[Actual_Profit]]-Table1[[#This Row],[Budget_Profit]])/ABS(Table1[[#This Row],[Budget_Profit]])
)
)</f>
        <v>0.125</v>
      </c>
      <c r="N3255" s="5" t="str">
        <f>IF(Table1[[#This Row],[Profit_Var]]&gt;=0, "Above Budget", "Below Budget")</f>
        <v>Above Budget</v>
      </c>
      <c r="O3255">
        <v>121</v>
      </c>
      <c r="P3255">
        <v>110</v>
      </c>
      <c r="Q3255">
        <f>Table1[[#This Row],[COGS]]-Table1[[#This Row],[Budget_COGS]]</f>
        <v>11</v>
      </c>
      <c r="R3255" s="5">
        <f>IF(
Table1[[#This Row],[Budget_COGS]]=0,
"",
IF(
Table1[[#This Row],[Budget_COGS]]&gt;0,
(Table1[[#This Row],[Budget_COGS]]-Table1[[#This Row],[COGS]]) / Table1[[#This Row],[Budget_COGS]],
(Table1[[#This Row],[Budget_COGS]]-Table1[[#This Row],[COGS]]) / ABS(Table1[[#This Row],[Budget_COGS]])
)
)</f>
        <v>-0.1</v>
      </c>
      <c r="S3255" s="5" t="str">
        <f>IF(Table1[[#This Row],[COGS _Var]]&gt;=0, "Above Budget", "Below Budget")</f>
        <v>Above Budget</v>
      </c>
      <c r="T3255">
        <f>Table1[[#This Row],[Actual_Sales]]-Table1[[#This Row],[COGS]]</f>
        <v>187</v>
      </c>
      <c r="U3255">
        <v>170</v>
      </c>
      <c r="V3255">
        <f>Table1[[#This Row],[Gross_Margin]]-Table1[[#This Row],[Budget_Margin]]</f>
        <v>17</v>
      </c>
      <c r="W3255" s="5">
        <f>IF(
Table1[[#This Row],[Budget_Margin]]=0,
"",
IF(
Table1[[#This Row],[Budget_Margin]]&gt;0,
(Table1[[#This Row],[Gross_Margin]]-Table1[[#This Row],[Budget_Margin]]) / Table1[[#This Row],[Budget_Margin]],
(Table1[[#This Row],[Gross_Margin]]-Table1[[#This Row],[Budget_Margin]]) / ABS(Table1[[#This Row],[Budget_Margin]])
)
)</f>
        <v>0.1</v>
      </c>
      <c r="X3255" s="5" t="str">
        <f>IF(Table1[[#This Row],[Margin_Var]]&gt;=0, "Above Budget", "Below Budget")</f>
        <v>Above Budget</v>
      </c>
      <c r="Y3255" s="5">
        <f>IFERROR(Table1[[#This Row],[Gross_Margin]]/Table1[[#This Row],[Actual_Sales]],0)</f>
        <v>0.6071428571428571</v>
      </c>
      <c r="Z3255" s="5">
        <f>Table1[[#This Row],[Actual_Profit]]/Table1[[#This Row],[Actual_Sales]]</f>
        <v>0.1461038961038961</v>
      </c>
      <c r="AA3255">
        <v>142</v>
      </c>
      <c r="AB3255" s="5">
        <f>IFERROR(Table1[[#This Row],[Expenses]]/Table1[[#This Row],[Actual_Sales]],0)</f>
        <v>0.46103896103896103</v>
      </c>
      <c r="AC3255">
        <v>109</v>
      </c>
      <c r="AD3255">
        <v>912</v>
      </c>
      <c r="AE3255" s="5">
        <f>IFERROR(Table1[[#This Row],[Inventory]]/Table1[[#This Row],[Actual_Sales]],0)</f>
        <v>2.9610389610389611</v>
      </c>
    </row>
    <row r="3256" spans="1:31" x14ac:dyDescent="0.25">
      <c r="A3256">
        <v>4005</v>
      </c>
      <c r="B3256">
        <v>702</v>
      </c>
      <c r="C3256">
        <v>8</v>
      </c>
      <c r="D3256" s="2">
        <v>40848</v>
      </c>
      <c r="E3256">
        <v>308</v>
      </c>
      <c r="F3256">
        <v>260</v>
      </c>
      <c r="G3256">
        <f>Table1[[#This Row],[Actual_Sales]]-Table1[[#This Row],[Budget_Sales]]</f>
        <v>48</v>
      </c>
      <c r="H3256" s="5">
        <f>IF(
Table1[[#This Row],[Budget_Sales]]=0,
"",
IF(
Table1[[#This Row],[Budget_Sales]]&gt;0,
(Table1[[#This Row],[Actual_Sales]]-Table1[[#This Row],[Budget_Sales]])/Table1[[#This Row],[Budget_Sales]],
(Table1[[#This Row],[Actual_Sales]]-Table1[[#This Row],[Budget_Sales]])/ABS(Table1[[#This Row],[Budget_Sales]])
)
)</f>
        <v>0.18461538461538463</v>
      </c>
      <c r="I3256" s="5" t="str">
        <f>IF(Table1[[#This Row],[Sales_Var]]&gt;=0,"Above Budget","Below Budget")</f>
        <v>Above Budget</v>
      </c>
      <c r="J3256">
        <f>Table1[[#This Row],[Actual_Sales]]-(Table1[[#This Row],[COGS]]+Table1[[#This Row],[Expenses]])</f>
        <v>45</v>
      </c>
      <c r="K3256">
        <v>20</v>
      </c>
      <c r="L3256">
        <f>Table1[[#This Row],[Actual_Profit]]-Table1[[#This Row],[Budget_Profit]]</f>
        <v>25</v>
      </c>
      <c r="M3256" s="5">
        <f>IF(
Table1[[#This Row],[Budget_Profit]]=0,
"",
IF(
Table1[[#This Row],[Budget_Profit]]&gt;0,
(Table1[[#This Row],[Actual_Profit]]-Table1[[#This Row],[Budget_Profit]])/Table1[[#This Row],[Budget_Profit]],
(Table1[[#This Row],[Actual_Profit]]-Table1[[#This Row],[Budget_Profit]])/ABS(Table1[[#This Row],[Budget_Profit]])
)
)</f>
        <v>1.25</v>
      </c>
      <c r="N3256" s="5" t="str">
        <f>IF(Table1[[#This Row],[Profit_Var]]&gt;=0, "Above Budget", "Below Budget")</f>
        <v>Above Budget</v>
      </c>
      <c r="O3256">
        <v>121</v>
      </c>
      <c r="P3256">
        <v>110</v>
      </c>
      <c r="Q3256">
        <f>Table1[[#This Row],[COGS]]-Table1[[#This Row],[Budget_COGS]]</f>
        <v>11</v>
      </c>
      <c r="R3256" s="5">
        <f>IF(
Table1[[#This Row],[Budget_COGS]]=0,
"",
IF(
Table1[[#This Row],[Budget_COGS]]&gt;0,
(Table1[[#This Row],[Budget_COGS]]-Table1[[#This Row],[COGS]]) / Table1[[#This Row],[Budget_COGS]],
(Table1[[#This Row],[Budget_COGS]]-Table1[[#This Row],[COGS]]) / ABS(Table1[[#This Row],[Budget_COGS]])
)
)</f>
        <v>-0.1</v>
      </c>
      <c r="S3256" s="5" t="str">
        <f>IF(Table1[[#This Row],[COGS _Var]]&gt;=0, "Above Budget", "Below Budget")</f>
        <v>Above Budget</v>
      </c>
      <c r="T3256">
        <f>Table1[[#This Row],[Actual_Sales]]-Table1[[#This Row],[COGS]]</f>
        <v>187</v>
      </c>
      <c r="U3256">
        <v>150</v>
      </c>
      <c r="V3256">
        <f>Table1[[#This Row],[Gross_Margin]]-Table1[[#This Row],[Budget_Margin]]</f>
        <v>37</v>
      </c>
      <c r="W3256" s="5">
        <f>IF(
Table1[[#This Row],[Budget_Margin]]=0,
"",
IF(
Table1[[#This Row],[Budget_Margin]]&gt;0,
(Table1[[#This Row],[Gross_Margin]]-Table1[[#This Row],[Budget_Margin]]) / Table1[[#This Row],[Budget_Margin]],
(Table1[[#This Row],[Gross_Margin]]-Table1[[#This Row],[Budget_Margin]]) / ABS(Table1[[#This Row],[Budget_Margin]])
)
)</f>
        <v>0.24666666666666667</v>
      </c>
      <c r="X3256" s="5" t="str">
        <f>IF(Table1[[#This Row],[Margin_Var]]&gt;=0, "Above Budget", "Below Budget")</f>
        <v>Above Budget</v>
      </c>
      <c r="Y3256" s="5">
        <f>IFERROR(Table1[[#This Row],[Gross_Margin]]/Table1[[#This Row],[Actual_Sales]],0)</f>
        <v>0.6071428571428571</v>
      </c>
      <c r="Z3256" s="5">
        <f>Table1[[#This Row],[Actual_Profit]]/Table1[[#This Row],[Actual_Sales]]</f>
        <v>0.1461038961038961</v>
      </c>
      <c r="AA3256">
        <v>142</v>
      </c>
      <c r="AB3256" s="5">
        <f>IFERROR(Table1[[#This Row],[Expenses]]/Table1[[#This Row],[Actual_Sales]],0)</f>
        <v>0.46103896103896103</v>
      </c>
      <c r="AC3256">
        <v>109</v>
      </c>
      <c r="AD3256">
        <v>912</v>
      </c>
      <c r="AE3256" s="5">
        <f>IFERROR(Table1[[#This Row],[Inventory]]/Table1[[#This Row],[Actual_Sales]],0)</f>
        <v>2.9610389610389611</v>
      </c>
    </row>
    <row r="3257" spans="1:31" x14ac:dyDescent="0.25">
      <c r="A3257">
        <v>1766</v>
      </c>
      <c r="B3257">
        <v>971</v>
      </c>
      <c r="C3257">
        <v>2</v>
      </c>
      <c r="D3257" s="2">
        <v>40452</v>
      </c>
      <c r="E3257">
        <v>144</v>
      </c>
      <c r="F3257">
        <v>210</v>
      </c>
      <c r="G3257">
        <f>Table1[[#This Row],[Actual_Sales]]-Table1[[#This Row],[Budget_Sales]]</f>
        <v>-66</v>
      </c>
      <c r="H3257" s="5">
        <f>IF(
Table1[[#This Row],[Budget_Sales]]=0,
"",
IF(
Table1[[#This Row],[Budget_Sales]]&gt;0,
(Table1[[#This Row],[Actual_Sales]]-Table1[[#This Row],[Budget_Sales]])/Table1[[#This Row],[Budget_Sales]],
(Table1[[#This Row],[Actual_Sales]]-Table1[[#This Row],[Budget_Sales]])/ABS(Table1[[#This Row],[Budget_Sales]])
)
)</f>
        <v>-0.31428571428571428</v>
      </c>
      <c r="I3257" s="5" t="str">
        <f>IF(Table1[[#This Row],[Sales_Var]]&gt;=0,"Above Budget","Below Budget")</f>
        <v>Below Budget</v>
      </c>
      <c r="J3257">
        <f>Table1[[#This Row],[Actual_Sales]]-(Table1[[#This Row],[COGS]]+Table1[[#This Row],[Expenses]])</f>
        <v>21</v>
      </c>
      <c r="K3257">
        <v>90</v>
      </c>
      <c r="L3257">
        <f>Table1[[#This Row],[Actual_Profit]]-Table1[[#This Row],[Budget_Profit]]</f>
        <v>-69</v>
      </c>
      <c r="M3257" s="5">
        <f>IF(
Table1[[#This Row],[Budget_Profit]]=0,
"",
IF(
Table1[[#This Row],[Budget_Profit]]&gt;0,
(Table1[[#This Row],[Actual_Profit]]-Table1[[#This Row],[Budget_Profit]])/Table1[[#This Row],[Budget_Profit]],
(Table1[[#This Row],[Actual_Profit]]-Table1[[#This Row],[Budget_Profit]])/ABS(Table1[[#This Row],[Budget_Profit]])
)
)</f>
        <v>-0.76666666666666672</v>
      </c>
      <c r="N3257" s="5" t="str">
        <f>IF(Table1[[#This Row],[Profit_Var]]&gt;=0, "Above Budget", "Below Budget")</f>
        <v>Below Budget</v>
      </c>
      <c r="O3257">
        <v>60</v>
      </c>
      <c r="P3257">
        <v>80</v>
      </c>
      <c r="Q3257">
        <f>Table1[[#This Row],[COGS]]-Table1[[#This Row],[Budget_COGS]]</f>
        <v>-20</v>
      </c>
      <c r="R3257" s="5">
        <f>IF(
Table1[[#This Row],[Budget_COGS]]=0,
"",
IF(
Table1[[#This Row],[Budget_COGS]]&gt;0,
(Table1[[#This Row],[Budget_COGS]]-Table1[[#This Row],[COGS]]) / Table1[[#This Row],[Budget_COGS]],
(Table1[[#This Row],[Budget_COGS]]-Table1[[#This Row],[COGS]]) / ABS(Table1[[#This Row],[Budget_COGS]])
)
)</f>
        <v>0.25</v>
      </c>
      <c r="S3257" s="5" t="str">
        <f>IF(Table1[[#This Row],[COGS _Var]]&gt;=0, "Above Budget", "Below Budget")</f>
        <v>Below Budget</v>
      </c>
      <c r="T3257">
        <f>Table1[[#This Row],[Actual_Sales]]-Table1[[#This Row],[COGS]]</f>
        <v>84</v>
      </c>
      <c r="U3257">
        <v>130</v>
      </c>
      <c r="V3257">
        <f>Table1[[#This Row],[Gross_Margin]]-Table1[[#This Row],[Budget_Margin]]</f>
        <v>-46</v>
      </c>
      <c r="W3257" s="5">
        <f>IF(
Table1[[#This Row],[Budget_Margin]]=0,
"",
IF(
Table1[[#This Row],[Budget_Margin]]&gt;0,
(Table1[[#This Row],[Gross_Margin]]-Table1[[#This Row],[Budget_Margin]]) / Table1[[#This Row],[Budget_Margin]],
(Table1[[#This Row],[Gross_Margin]]-Table1[[#This Row],[Budget_Margin]]) / ABS(Table1[[#This Row],[Budget_Margin]])
)
)</f>
        <v>-0.35384615384615387</v>
      </c>
      <c r="X3257" s="5" t="str">
        <f>IF(Table1[[#This Row],[Margin_Var]]&gt;=0, "Above Budget", "Below Budget")</f>
        <v>Below Budget</v>
      </c>
      <c r="Y3257" s="5">
        <f>IFERROR(Table1[[#This Row],[Gross_Margin]]/Table1[[#This Row],[Actual_Sales]],0)</f>
        <v>0.58333333333333337</v>
      </c>
      <c r="Z3257" s="5">
        <f>Table1[[#This Row],[Actual_Profit]]/Table1[[#This Row],[Actual_Sales]]</f>
        <v>0.14583333333333334</v>
      </c>
      <c r="AA3257">
        <v>63</v>
      </c>
      <c r="AB3257" s="5">
        <f>IFERROR(Table1[[#This Row],[Expenses]]/Table1[[#This Row],[Actual_Sales]],0)</f>
        <v>0.4375</v>
      </c>
      <c r="AC3257">
        <v>19</v>
      </c>
      <c r="AD3257">
        <v>463</v>
      </c>
      <c r="AE3257" s="5">
        <f>IFERROR(Table1[[#This Row],[Inventory]]/Table1[[#This Row],[Actual_Sales]],0)</f>
        <v>3.2152777777777777</v>
      </c>
    </row>
    <row r="3258" spans="1:31" x14ac:dyDescent="0.25">
      <c r="A3258">
        <v>955</v>
      </c>
      <c r="B3258">
        <v>505</v>
      </c>
      <c r="C3258">
        <v>6</v>
      </c>
      <c r="D3258" s="2">
        <v>40330</v>
      </c>
      <c r="E3258">
        <v>96</v>
      </c>
      <c r="F3258">
        <v>80</v>
      </c>
      <c r="G3258">
        <f>Table1[[#This Row],[Actual_Sales]]-Table1[[#This Row],[Budget_Sales]]</f>
        <v>16</v>
      </c>
      <c r="H3258" s="5">
        <f>IF(
Table1[[#This Row],[Budget_Sales]]=0,
"",
IF(
Table1[[#This Row],[Budget_Sales]]&gt;0,
(Table1[[#This Row],[Actual_Sales]]-Table1[[#This Row],[Budget_Sales]])/Table1[[#This Row],[Budget_Sales]],
(Table1[[#This Row],[Actual_Sales]]-Table1[[#This Row],[Budget_Sales]])/ABS(Table1[[#This Row],[Budget_Sales]])
)
)</f>
        <v>0.2</v>
      </c>
      <c r="I3258" s="5" t="str">
        <f>IF(Table1[[#This Row],[Sales_Var]]&gt;=0,"Above Budget","Below Budget")</f>
        <v>Above Budget</v>
      </c>
      <c r="J3258">
        <f>Table1[[#This Row],[Actual_Sales]]-(Table1[[#This Row],[COGS]]+Table1[[#This Row],[Expenses]])</f>
        <v>14</v>
      </c>
      <c r="K3258">
        <v>20</v>
      </c>
      <c r="L3258">
        <f>Table1[[#This Row],[Actual_Profit]]-Table1[[#This Row],[Budget_Profit]]</f>
        <v>-6</v>
      </c>
      <c r="M3258" s="5">
        <f>IF(
Table1[[#This Row],[Budget_Profit]]=0,
"",
IF(
Table1[[#This Row],[Budget_Profit]]&gt;0,
(Table1[[#This Row],[Actual_Profit]]-Table1[[#This Row],[Budget_Profit]])/Table1[[#This Row],[Budget_Profit]],
(Table1[[#This Row],[Actual_Profit]]-Table1[[#This Row],[Budget_Profit]])/ABS(Table1[[#This Row],[Budget_Profit]])
)
)</f>
        <v>-0.3</v>
      </c>
      <c r="N3258" s="5" t="str">
        <f>IF(Table1[[#This Row],[Profit_Var]]&gt;=0, "Above Budget", "Below Budget")</f>
        <v>Below Budget</v>
      </c>
      <c r="O3258">
        <v>41</v>
      </c>
      <c r="P3258">
        <v>30</v>
      </c>
      <c r="Q3258">
        <f>Table1[[#This Row],[COGS]]-Table1[[#This Row],[Budget_COGS]]</f>
        <v>11</v>
      </c>
      <c r="R3258" s="5">
        <f>IF(
Table1[[#This Row],[Budget_COGS]]=0,
"",
IF(
Table1[[#This Row],[Budget_COGS]]&gt;0,
(Table1[[#This Row],[Budget_COGS]]-Table1[[#This Row],[COGS]]) / Table1[[#This Row],[Budget_COGS]],
(Table1[[#This Row],[Budget_COGS]]-Table1[[#This Row],[COGS]]) / ABS(Table1[[#This Row],[Budget_COGS]])
)
)</f>
        <v>-0.36666666666666664</v>
      </c>
      <c r="S3258" s="5" t="str">
        <f>IF(Table1[[#This Row],[COGS _Var]]&gt;=0, "Above Budget", "Below Budget")</f>
        <v>Above Budget</v>
      </c>
      <c r="T3258">
        <f>Table1[[#This Row],[Actual_Sales]]-Table1[[#This Row],[COGS]]</f>
        <v>55</v>
      </c>
      <c r="U3258">
        <v>50</v>
      </c>
      <c r="V3258">
        <f>Table1[[#This Row],[Gross_Margin]]-Table1[[#This Row],[Budget_Margin]]</f>
        <v>5</v>
      </c>
      <c r="W3258" s="5">
        <f>IF(
Table1[[#This Row],[Budget_Margin]]=0,
"",
IF(
Table1[[#This Row],[Budget_Margin]]&gt;0,
(Table1[[#This Row],[Gross_Margin]]-Table1[[#This Row],[Budget_Margin]]) / Table1[[#This Row],[Budget_Margin]],
(Table1[[#This Row],[Gross_Margin]]-Table1[[#This Row],[Budget_Margin]]) / ABS(Table1[[#This Row],[Budget_Margin]])
)
)</f>
        <v>0.1</v>
      </c>
      <c r="X3258" s="5" t="str">
        <f>IF(Table1[[#This Row],[Margin_Var]]&gt;=0, "Above Budget", "Below Budget")</f>
        <v>Above Budget</v>
      </c>
      <c r="Y3258" s="5">
        <f>IFERROR(Table1[[#This Row],[Gross_Margin]]/Table1[[#This Row],[Actual_Sales]],0)</f>
        <v>0.57291666666666663</v>
      </c>
      <c r="Z3258" s="5">
        <f>Table1[[#This Row],[Actual_Profit]]/Table1[[#This Row],[Actual_Sales]]</f>
        <v>0.14583333333333334</v>
      </c>
      <c r="AA3258">
        <v>41</v>
      </c>
      <c r="AB3258" s="5">
        <f>IFERROR(Table1[[#This Row],[Expenses]]/Table1[[#This Row],[Actual_Sales]],0)</f>
        <v>0.42708333333333331</v>
      </c>
      <c r="AC3258">
        <v>13</v>
      </c>
      <c r="AD3258">
        <v>239</v>
      </c>
      <c r="AE3258" s="5">
        <f>IFERROR(Table1[[#This Row],[Inventory]]/Table1[[#This Row],[Actual_Sales]],0)</f>
        <v>2.4895833333333335</v>
      </c>
    </row>
    <row r="3259" spans="1:31" x14ac:dyDescent="0.25">
      <c r="A3259">
        <v>992</v>
      </c>
      <c r="B3259">
        <v>636</v>
      </c>
      <c r="C3259">
        <v>11</v>
      </c>
      <c r="D3259" s="2">
        <v>40330</v>
      </c>
      <c r="E3259">
        <v>96</v>
      </c>
      <c r="F3259">
        <v>80</v>
      </c>
      <c r="G3259">
        <f>Table1[[#This Row],[Actual_Sales]]-Table1[[#This Row],[Budget_Sales]]</f>
        <v>16</v>
      </c>
      <c r="H3259" s="5">
        <f>IF(
Table1[[#This Row],[Budget_Sales]]=0,
"",
IF(
Table1[[#This Row],[Budget_Sales]]&gt;0,
(Table1[[#This Row],[Actual_Sales]]-Table1[[#This Row],[Budget_Sales]])/Table1[[#This Row],[Budget_Sales]],
(Table1[[#This Row],[Actual_Sales]]-Table1[[#This Row],[Budget_Sales]])/ABS(Table1[[#This Row],[Budget_Sales]])
)
)</f>
        <v>0.2</v>
      </c>
      <c r="I3259" s="5" t="str">
        <f>IF(Table1[[#This Row],[Sales_Var]]&gt;=0,"Above Budget","Below Budget")</f>
        <v>Above Budget</v>
      </c>
      <c r="J3259">
        <f>Table1[[#This Row],[Actual_Sales]]-(Table1[[#This Row],[COGS]]+Table1[[#This Row],[Expenses]])</f>
        <v>14</v>
      </c>
      <c r="K3259">
        <v>20</v>
      </c>
      <c r="L3259">
        <f>Table1[[#This Row],[Actual_Profit]]-Table1[[#This Row],[Budget_Profit]]</f>
        <v>-6</v>
      </c>
      <c r="M3259" s="5">
        <f>IF(
Table1[[#This Row],[Budget_Profit]]=0,
"",
IF(
Table1[[#This Row],[Budget_Profit]]&gt;0,
(Table1[[#This Row],[Actual_Profit]]-Table1[[#This Row],[Budget_Profit]])/Table1[[#This Row],[Budget_Profit]],
(Table1[[#This Row],[Actual_Profit]]-Table1[[#This Row],[Budget_Profit]])/ABS(Table1[[#This Row],[Budget_Profit]])
)
)</f>
        <v>-0.3</v>
      </c>
      <c r="N3259" s="5" t="str">
        <f>IF(Table1[[#This Row],[Profit_Var]]&gt;=0, "Above Budget", "Below Budget")</f>
        <v>Below Budget</v>
      </c>
      <c r="O3259">
        <v>41</v>
      </c>
      <c r="P3259">
        <v>30</v>
      </c>
      <c r="Q3259">
        <f>Table1[[#This Row],[COGS]]-Table1[[#This Row],[Budget_COGS]]</f>
        <v>11</v>
      </c>
      <c r="R3259" s="5">
        <f>IF(
Table1[[#This Row],[Budget_COGS]]=0,
"",
IF(
Table1[[#This Row],[Budget_COGS]]&gt;0,
(Table1[[#This Row],[Budget_COGS]]-Table1[[#This Row],[COGS]]) / Table1[[#This Row],[Budget_COGS]],
(Table1[[#This Row],[Budget_COGS]]-Table1[[#This Row],[COGS]]) / ABS(Table1[[#This Row],[Budget_COGS]])
)
)</f>
        <v>-0.36666666666666664</v>
      </c>
      <c r="S3259" s="5" t="str">
        <f>IF(Table1[[#This Row],[COGS _Var]]&gt;=0, "Above Budget", "Below Budget")</f>
        <v>Above Budget</v>
      </c>
      <c r="T3259">
        <f>Table1[[#This Row],[Actual_Sales]]-Table1[[#This Row],[COGS]]</f>
        <v>55</v>
      </c>
      <c r="U3259">
        <v>50</v>
      </c>
      <c r="V3259">
        <f>Table1[[#This Row],[Gross_Margin]]-Table1[[#This Row],[Budget_Margin]]</f>
        <v>5</v>
      </c>
      <c r="W3259" s="5">
        <f>IF(
Table1[[#This Row],[Budget_Margin]]=0,
"",
IF(
Table1[[#This Row],[Budget_Margin]]&gt;0,
(Table1[[#This Row],[Gross_Margin]]-Table1[[#This Row],[Budget_Margin]]) / Table1[[#This Row],[Budget_Margin]],
(Table1[[#This Row],[Gross_Margin]]-Table1[[#This Row],[Budget_Margin]]) / ABS(Table1[[#This Row],[Budget_Margin]])
)
)</f>
        <v>0.1</v>
      </c>
      <c r="X3259" s="5" t="str">
        <f>IF(Table1[[#This Row],[Margin_Var]]&gt;=0, "Above Budget", "Below Budget")</f>
        <v>Above Budget</v>
      </c>
      <c r="Y3259" s="5">
        <f>IFERROR(Table1[[#This Row],[Gross_Margin]]/Table1[[#This Row],[Actual_Sales]],0)</f>
        <v>0.57291666666666663</v>
      </c>
      <c r="Z3259" s="5">
        <f>Table1[[#This Row],[Actual_Profit]]/Table1[[#This Row],[Actual_Sales]]</f>
        <v>0.14583333333333334</v>
      </c>
      <c r="AA3259">
        <v>41</v>
      </c>
      <c r="AB3259" s="5">
        <f>IFERROR(Table1[[#This Row],[Expenses]]/Table1[[#This Row],[Actual_Sales]],0)</f>
        <v>0.42708333333333331</v>
      </c>
      <c r="AC3259">
        <v>13</v>
      </c>
      <c r="AD3259">
        <v>239</v>
      </c>
      <c r="AE3259" s="5">
        <f>IFERROR(Table1[[#This Row],[Inventory]]/Table1[[#This Row],[Actual_Sales]],0)</f>
        <v>2.4895833333333335</v>
      </c>
    </row>
    <row r="3260" spans="1:31" x14ac:dyDescent="0.25">
      <c r="A3260">
        <v>1035</v>
      </c>
      <c r="B3260">
        <v>801</v>
      </c>
      <c r="C3260">
        <v>12</v>
      </c>
      <c r="D3260" s="2">
        <v>40330</v>
      </c>
      <c r="E3260">
        <v>96</v>
      </c>
      <c r="F3260">
        <v>60</v>
      </c>
      <c r="G3260">
        <f>Table1[[#This Row],[Actual_Sales]]-Table1[[#This Row],[Budget_Sales]]</f>
        <v>36</v>
      </c>
      <c r="H3260" s="5">
        <f>IF(
Table1[[#This Row],[Budget_Sales]]=0,
"",
IF(
Table1[[#This Row],[Budget_Sales]]&gt;0,
(Table1[[#This Row],[Actual_Sales]]-Table1[[#This Row],[Budget_Sales]])/Table1[[#This Row],[Budget_Sales]],
(Table1[[#This Row],[Actual_Sales]]-Table1[[#This Row],[Budget_Sales]])/ABS(Table1[[#This Row],[Budget_Sales]])
)
)</f>
        <v>0.6</v>
      </c>
      <c r="I3260" s="5" t="str">
        <f>IF(Table1[[#This Row],[Sales_Var]]&gt;=0,"Above Budget","Below Budget")</f>
        <v>Above Budget</v>
      </c>
      <c r="J3260">
        <f>Table1[[#This Row],[Actual_Sales]]-(Table1[[#This Row],[COGS]]+Table1[[#This Row],[Expenses]])</f>
        <v>14</v>
      </c>
      <c r="K3260">
        <v>20</v>
      </c>
      <c r="L3260">
        <f>Table1[[#This Row],[Actual_Profit]]-Table1[[#This Row],[Budget_Profit]]</f>
        <v>-6</v>
      </c>
      <c r="M3260" s="5">
        <f>IF(
Table1[[#This Row],[Budget_Profit]]=0,
"",
IF(
Table1[[#This Row],[Budget_Profit]]&gt;0,
(Table1[[#This Row],[Actual_Profit]]-Table1[[#This Row],[Budget_Profit]])/Table1[[#This Row],[Budget_Profit]],
(Table1[[#This Row],[Actual_Profit]]-Table1[[#This Row],[Budget_Profit]])/ABS(Table1[[#This Row],[Budget_Profit]])
)
)</f>
        <v>-0.3</v>
      </c>
      <c r="N3260" s="5" t="str">
        <f>IF(Table1[[#This Row],[Profit_Var]]&gt;=0, "Above Budget", "Below Budget")</f>
        <v>Below Budget</v>
      </c>
      <c r="O3260">
        <v>41</v>
      </c>
      <c r="P3260">
        <v>20</v>
      </c>
      <c r="Q3260">
        <f>Table1[[#This Row],[COGS]]-Table1[[#This Row],[Budget_COGS]]</f>
        <v>21</v>
      </c>
      <c r="R3260" s="5">
        <f>IF(
Table1[[#This Row],[Budget_COGS]]=0,
"",
IF(
Table1[[#This Row],[Budget_COGS]]&gt;0,
(Table1[[#This Row],[Budget_COGS]]-Table1[[#This Row],[COGS]]) / Table1[[#This Row],[Budget_COGS]],
(Table1[[#This Row],[Budget_COGS]]-Table1[[#This Row],[COGS]]) / ABS(Table1[[#This Row],[Budget_COGS]])
)
)</f>
        <v>-1.05</v>
      </c>
      <c r="S3260" s="5" t="str">
        <f>IF(Table1[[#This Row],[COGS _Var]]&gt;=0, "Above Budget", "Below Budget")</f>
        <v>Above Budget</v>
      </c>
      <c r="T3260">
        <f>Table1[[#This Row],[Actual_Sales]]-Table1[[#This Row],[COGS]]</f>
        <v>55</v>
      </c>
      <c r="U3260">
        <v>40</v>
      </c>
      <c r="V3260">
        <f>Table1[[#This Row],[Gross_Margin]]-Table1[[#This Row],[Budget_Margin]]</f>
        <v>15</v>
      </c>
      <c r="W3260" s="5">
        <f>IF(
Table1[[#This Row],[Budget_Margin]]=0,
"",
IF(
Table1[[#This Row],[Budget_Margin]]&gt;0,
(Table1[[#This Row],[Gross_Margin]]-Table1[[#This Row],[Budget_Margin]]) / Table1[[#This Row],[Budget_Margin]],
(Table1[[#This Row],[Gross_Margin]]-Table1[[#This Row],[Budget_Margin]]) / ABS(Table1[[#This Row],[Budget_Margin]])
)
)</f>
        <v>0.375</v>
      </c>
      <c r="X3260" s="5" t="str">
        <f>IF(Table1[[#This Row],[Margin_Var]]&gt;=0, "Above Budget", "Below Budget")</f>
        <v>Above Budget</v>
      </c>
      <c r="Y3260" s="5">
        <f>IFERROR(Table1[[#This Row],[Gross_Margin]]/Table1[[#This Row],[Actual_Sales]],0)</f>
        <v>0.57291666666666663</v>
      </c>
      <c r="Z3260" s="5">
        <f>Table1[[#This Row],[Actual_Profit]]/Table1[[#This Row],[Actual_Sales]]</f>
        <v>0.14583333333333334</v>
      </c>
      <c r="AA3260">
        <v>41</v>
      </c>
      <c r="AB3260" s="5">
        <f>IFERROR(Table1[[#This Row],[Expenses]]/Table1[[#This Row],[Actual_Sales]],0)</f>
        <v>0.42708333333333331</v>
      </c>
      <c r="AC3260">
        <v>13</v>
      </c>
      <c r="AD3260">
        <v>239</v>
      </c>
      <c r="AE3260" s="5">
        <f>IFERROR(Table1[[#This Row],[Inventory]]/Table1[[#This Row],[Actual_Sales]],0)</f>
        <v>2.4895833333333335</v>
      </c>
    </row>
    <row r="3261" spans="1:31" x14ac:dyDescent="0.25">
      <c r="A3261">
        <v>3708</v>
      </c>
      <c r="B3261">
        <v>951</v>
      </c>
      <c r="C3261">
        <v>5</v>
      </c>
      <c r="D3261" s="2">
        <v>40787</v>
      </c>
      <c r="E3261">
        <v>309</v>
      </c>
      <c r="F3261">
        <v>270</v>
      </c>
      <c r="G3261">
        <f>Table1[[#This Row],[Actual_Sales]]-Table1[[#This Row],[Budget_Sales]]</f>
        <v>39</v>
      </c>
      <c r="H3261" s="5">
        <f>IF(
Table1[[#This Row],[Budget_Sales]]=0,
"",
IF(
Table1[[#This Row],[Budget_Sales]]&gt;0,
(Table1[[#This Row],[Actual_Sales]]-Table1[[#This Row],[Budget_Sales]])/Table1[[#This Row],[Budget_Sales]],
(Table1[[#This Row],[Actual_Sales]]-Table1[[#This Row],[Budget_Sales]])/ABS(Table1[[#This Row],[Budget_Sales]])
)
)</f>
        <v>0.14444444444444443</v>
      </c>
      <c r="I3261" s="5" t="str">
        <f>IF(Table1[[#This Row],[Sales_Var]]&gt;=0,"Above Budget","Below Budget")</f>
        <v>Above Budget</v>
      </c>
      <c r="J3261">
        <f>Table1[[#This Row],[Actual_Sales]]-(Table1[[#This Row],[COGS]]+Table1[[#This Row],[Expenses]])</f>
        <v>45</v>
      </c>
      <c r="K3261">
        <v>30</v>
      </c>
      <c r="L3261">
        <f>Table1[[#This Row],[Actual_Profit]]-Table1[[#This Row],[Budget_Profit]]</f>
        <v>15</v>
      </c>
      <c r="M3261" s="5">
        <f>IF(
Table1[[#This Row],[Budget_Profit]]=0,
"",
IF(
Table1[[#This Row],[Budget_Profit]]&gt;0,
(Table1[[#This Row],[Actual_Profit]]-Table1[[#This Row],[Budget_Profit]])/Table1[[#This Row],[Budget_Profit]],
(Table1[[#This Row],[Actual_Profit]]-Table1[[#This Row],[Budget_Profit]])/ABS(Table1[[#This Row],[Budget_Profit]])
)
)</f>
        <v>0.5</v>
      </c>
      <c r="N3261" s="5" t="str">
        <f>IF(Table1[[#This Row],[Profit_Var]]&gt;=0, "Above Budget", "Below Budget")</f>
        <v>Above Budget</v>
      </c>
      <c r="O3261">
        <v>121</v>
      </c>
      <c r="P3261">
        <v>110</v>
      </c>
      <c r="Q3261">
        <f>Table1[[#This Row],[COGS]]-Table1[[#This Row],[Budget_COGS]]</f>
        <v>11</v>
      </c>
      <c r="R3261" s="5">
        <f>IF(
Table1[[#This Row],[Budget_COGS]]=0,
"",
IF(
Table1[[#This Row],[Budget_COGS]]&gt;0,
(Table1[[#This Row],[Budget_COGS]]-Table1[[#This Row],[COGS]]) / Table1[[#This Row],[Budget_COGS]],
(Table1[[#This Row],[Budget_COGS]]-Table1[[#This Row],[COGS]]) / ABS(Table1[[#This Row],[Budget_COGS]])
)
)</f>
        <v>-0.1</v>
      </c>
      <c r="S3261" s="5" t="str">
        <f>IF(Table1[[#This Row],[COGS _Var]]&gt;=0, "Above Budget", "Below Budget")</f>
        <v>Above Budget</v>
      </c>
      <c r="T3261">
        <f>Table1[[#This Row],[Actual_Sales]]-Table1[[#This Row],[COGS]]</f>
        <v>188</v>
      </c>
      <c r="U3261">
        <v>160</v>
      </c>
      <c r="V3261">
        <f>Table1[[#This Row],[Gross_Margin]]-Table1[[#This Row],[Budget_Margin]]</f>
        <v>28</v>
      </c>
      <c r="W3261" s="5">
        <f>IF(
Table1[[#This Row],[Budget_Margin]]=0,
"",
IF(
Table1[[#This Row],[Budget_Margin]]&gt;0,
(Table1[[#This Row],[Gross_Margin]]-Table1[[#This Row],[Budget_Margin]]) / Table1[[#This Row],[Budget_Margin]],
(Table1[[#This Row],[Gross_Margin]]-Table1[[#This Row],[Budget_Margin]]) / ABS(Table1[[#This Row],[Budget_Margin]])
)
)</f>
        <v>0.17499999999999999</v>
      </c>
      <c r="X3261" s="5" t="str">
        <f>IF(Table1[[#This Row],[Margin_Var]]&gt;=0, "Above Budget", "Below Budget")</f>
        <v>Above Budget</v>
      </c>
      <c r="Y3261" s="5">
        <f>IFERROR(Table1[[#This Row],[Gross_Margin]]/Table1[[#This Row],[Actual_Sales]],0)</f>
        <v>0.60841423948220064</v>
      </c>
      <c r="Z3261" s="5">
        <f>Table1[[#This Row],[Actual_Profit]]/Table1[[#This Row],[Actual_Sales]]</f>
        <v>0.14563106796116504</v>
      </c>
      <c r="AA3261">
        <v>143</v>
      </c>
      <c r="AB3261" s="5">
        <f>IFERROR(Table1[[#This Row],[Expenses]]/Table1[[#This Row],[Actual_Sales]],0)</f>
        <v>0.4627831715210356</v>
      </c>
      <c r="AC3261">
        <v>110</v>
      </c>
      <c r="AD3261">
        <v>910</v>
      </c>
      <c r="AE3261" s="5">
        <f>IFERROR(Table1[[#This Row],[Inventory]]/Table1[[#This Row],[Actual_Sales]],0)</f>
        <v>2.9449838187702264</v>
      </c>
    </row>
    <row r="3262" spans="1:31" x14ac:dyDescent="0.25">
      <c r="A3262">
        <v>3659</v>
      </c>
      <c r="B3262">
        <v>702</v>
      </c>
      <c r="C3262">
        <v>8</v>
      </c>
      <c r="D3262" s="2">
        <v>40787</v>
      </c>
      <c r="E3262">
        <v>309</v>
      </c>
      <c r="F3262">
        <v>250</v>
      </c>
      <c r="G3262">
        <f>Table1[[#This Row],[Actual_Sales]]-Table1[[#This Row],[Budget_Sales]]</f>
        <v>59</v>
      </c>
      <c r="H3262" s="5">
        <f>IF(
Table1[[#This Row],[Budget_Sales]]=0,
"",
IF(
Table1[[#This Row],[Budget_Sales]]&gt;0,
(Table1[[#This Row],[Actual_Sales]]-Table1[[#This Row],[Budget_Sales]])/Table1[[#This Row],[Budget_Sales]],
(Table1[[#This Row],[Actual_Sales]]-Table1[[#This Row],[Budget_Sales]])/ABS(Table1[[#This Row],[Budget_Sales]])
)
)</f>
        <v>0.23599999999999999</v>
      </c>
      <c r="I3262" s="5" t="str">
        <f>IF(Table1[[#This Row],[Sales_Var]]&gt;=0,"Above Budget","Below Budget")</f>
        <v>Above Budget</v>
      </c>
      <c r="J3262">
        <f>Table1[[#This Row],[Actual_Sales]]-(Table1[[#This Row],[COGS]]+Table1[[#This Row],[Expenses]])</f>
        <v>45</v>
      </c>
      <c r="K3262">
        <v>40</v>
      </c>
      <c r="L3262">
        <f>Table1[[#This Row],[Actual_Profit]]-Table1[[#This Row],[Budget_Profit]]</f>
        <v>5</v>
      </c>
      <c r="M3262" s="5">
        <f>IF(
Table1[[#This Row],[Budget_Profit]]=0,
"",
IF(
Table1[[#This Row],[Budget_Profit]]&gt;0,
(Table1[[#This Row],[Actual_Profit]]-Table1[[#This Row],[Budget_Profit]])/Table1[[#This Row],[Budget_Profit]],
(Table1[[#This Row],[Actual_Profit]]-Table1[[#This Row],[Budget_Profit]])/ABS(Table1[[#This Row],[Budget_Profit]])
)
)</f>
        <v>0.125</v>
      </c>
      <c r="N3262" s="5" t="str">
        <f>IF(Table1[[#This Row],[Profit_Var]]&gt;=0, "Above Budget", "Below Budget")</f>
        <v>Above Budget</v>
      </c>
      <c r="O3262">
        <v>121</v>
      </c>
      <c r="P3262">
        <v>100</v>
      </c>
      <c r="Q3262">
        <f>Table1[[#This Row],[COGS]]-Table1[[#This Row],[Budget_COGS]]</f>
        <v>21</v>
      </c>
      <c r="R3262" s="5">
        <f>IF(
Table1[[#This Row],[Budget_COGS]]=0,
"",
IF(
Table1[[#This Row],[Budget_COGS]]&gt;0,
(Table1[[#This Row],[Budget_COGS]]-Table1[[#This Row],[COGS]]) / Table1[[#This Row],[Budget_COGS]],
(Table1[[#This Row],[Budget_COGS]]-Table1[[#This Row],[COGS]]) / ABS(Table1[[#This Row],[Budget_COGS]])
)
)</f>
        <v>-0.21</v>
      </c>
      <c r="S3262" s="5" t="str">
        <f>IF(Table1[[#This Row],[COGS _Var]]&gt;=0, "Above Budget", "Below Budget")</f>
        <v>Above Budget</v>
      </c>
      <c r="T3262">
        <f>Table1[[#This Row],[Actual_Sales]]-Table1[[#This Row],[COGS]]</f>
        <v>188</v>
      </c>
      <c r="U3262">
        <v>150</v>
      </c>
      <c r="V3262">
        <f>Table1[[#This Row],[Gross_Margin]]-Table1[[#This Row],[Budget_Margin]]</f>
        <v>38</v>
      </c>
      <c r="W3262" s="5">
        <f>IF(
Table1[[#This Row],[Budget_Margin]]=0,
"",
IF(
Table1[[#This Row],[Budget_Margin]]&gt;0,
(Table1[[#This Row],[Gross_Margin]]-Table1[[#This Row],[Budget_Margin]]) / Table1[[#This Row],[Budget_Margin]],
(Table1[[#This Row],[Gross_Margin]]-Table1[[#This Row],[Budget_Margin]]) / ABS(Table1[[#This Row],[Budget_Margin]])
)
)</f>
        <v>0.25333333333333335</v>
      </c>
      <c r="X3262" s="5" t="str">
        <f>IF(Table1[[#This Row],[Margin_Var]]&gt;=0, "Above Budget", "Below Budget")</f>
        <v>Above Budget</v>
      </c>
      <c r="Y3262" s="5">
        <f>IFERROR(Table1[[#This Row],[Gross_Margin]]/Table1[[#This Row],[Actual_Sales]],0)</f>
        <v>0.60841423948220064</v>
      </c>
      <c r="Z3262" s="5">
        <f>Table1[[#This Row],[Actual_Profit]]/Table1[[#This Row],[Actual_Sales]]</f>
        <v>0.14563106796116504</v>
      </c>
      <c r="AA3262">
        <v>143</v>
      </c>
      <c r="AB3262" s="5">
        <f>IFERROR(Table1[[#This Row],[Expenses]]/Table1[[#This Row],[Actual_Sales]],0)</f>
        <v>0.4627831715210356</v>
      </c>
      <c r="AC3262">
        <v>110</v>
      </c>
      <c r="AD3262">
        <v>910</v>
      </c>
      <c r="AE3262" s="5">
        <f>IFERROR(Table1[[#This Row],[Inventory]]/Table1[[#This Row],[Actual_Sales]],0)</f>
        <v>2.9449838187702264</v>
      </c>
    </row>
    <row r="3263" spans="1:31" x14ac:dyDescent="0.25">
      <c r="A3263">
        <v>2460</v>
      </c>
      <c r="B3263">
        <v>916</v>
      </c>
      <c r="C3263">
        <v>5</v>
      </c>
      <c r="D3263" s="2">
        <v>40575</v>
      </c>
      <c r="E3263">
        <v>309</v>
      </c>
      <c r="F3263">
        <v>270</v>
      </c>
      <c r="G3263">
        <f>Table1[[#This Row],[Actual_Sales]]-Table1[[#This Row],[Budget_Sales]]</f>
        <v>39</v>
      </c>
      <c r="H3263" s="5">
        <f>IF(
Table1[[#This Row],[Budget_Sales]]=0,
"",
IF(
Table1[[#This Row],[Budget_Sales]]&gt;0,
(Table1[[#This Row],[Actual_Sales]]-Table1[[#This Row],[Budget_Sales]])/Table1[[#This Row],[Budget_Sales]],
(Table1[[#This Row],[Actual_Sales]]-Table1[[#This Row],[Budget_Sales]])/ABS(Table1[[#This Row],[Budget_Sales]])
)
)</f>
        <v>0.14444444444444443</v>
      </c>
      <c r="I3263" s="5" t="str">
        <f>IF(Table1[[#This Row],[Sales_Var]]&gt;=0,"Above Budget","Below Budget")</f>
        <v>Above Budget</v>
      </c>
      <c r="J3263">
        <f>Table1[[#This Row],[Actual_Sales]]-(Table1[[#This Row],[COGS]]+Table1[[#This Row],[Expenses]])</f>
        <v>45</v>
      </c>
      <c r="K3263">
        <v>30</v>
      </c>
      <c r="L3263">
        <f>Table1[[#This Row],[Actual_Profit]]-Table1[[#This Row],[Budget_Profit]]</f>
        <v>15</v>
      </c>
      <c r="M3263" s="5">
        <f>IF(
Table1[[#This Row],[Budget_Profit]]=0,
"",
IF(
Table1[[#This Row],[Budget_Profit]]&gt;0,
(Table1[[#This Row],[Actual_Profit]]-Table1[[#This Row],[Budget_Profit]])/Table1[[#This Row],[Budget_Profit]],
(Table1[[#This Row],[Actual_Profit]]-Table1[[#This Row],[Budget_Profit]])/ABS(Table1[[#This Row],[Budget_Profit]])
)
)</f>
        <v>0.5</v>
      </c>
      <c r="N3263" s="5" t="str">
        <f>IF(Table1[[#This Row],[Profit_Var]]&gt;=0, "Above Budget", "Below Budget")</f>
        <v>Above Budget</v>
      </c>
      <c r="O3263">
        <v>121</v>
      </c>
      <c r="P3263">
        <v>110</v>
      </c>
      <c r="Q3263">
        <f>Table1[[#This Row],[COGS]]-Table1[[#This Row],[Budget_COGS]]</f>
        <v>11</v>
      </c>
      <c r="R3263" s="5">
        <f>IF(
Table1[[#This Row],[Budget_COGS]]=0,
"",
IF(
Table1[[#This Row],[Budget_COGS]]&gt;0,
(Table1[[#This Row],[Budget_COGS]]-Table1[[#This Row],[COGS]]) / Table1[[#This Row],[Budget_COGS]],
(Table1[[#This Row],[Budget_COGS]]-Table1[[#This Row],[COGS]]) / ABS(Table1[[#This Row],[Budget_COGS]])
)
)</f>
        <v>-0.1</v>
      </c>
      <c r="S3263" s="5" t="str">
        <f>IF(Table1[[#This Row],[COGS _Var]]&gt;=0, "Above Budget", "Below Budget")</f>
        <v>Above Budget</v>
      </c>
      <c r="T3263">
        <f>Table1[[#This Row],[Actual_Sales]]-Table1[[#This Row],[COGS]]</f>
        <v>188</v>
      </c>
      <c r="U3263">
        <v>160</v>
      </c>
      <c r="V3263">
        <f>Table1[[#This Row],[Gross_Margin]]-Table1[[#This Row],[Budget_Margin]]</f>
        <v>28</v>
      </c>
      <c r="W3263" s="5">
        <f>IF(
Table1[[#This Row],[Budget_Margin]]=0,
"",
IF(
Table1[[#This Row],[Budget_Margin]]&gt;0,
(Table1[[#This Row],[Gross_Margin]]-Table1[[#This Row],[Budget_Margin]]) / Table1[[#This Row],[Budget_Margin]],
(Table1[[#This Row],[Gross_Margin]]-Table1[[#This Row],[Budget_Margin]]) / ABS(Table1[[#This Row],[Budget_Margin]])
)
)</f>
        <v>0.17499999999999999</v>
      </c>
      <c r="X3263" s="5" t="str">
        <f>IF(Table1[[#This Row],[Margin_Var]]&gt;=0, "Above Budget", "Below Budget")</f>
        <v>Above Budget</v>
      </c>
      <c r="Y3263" s="5">
        <f>IFERROR(Table1[[#This Row],[Gross_Margin]]/Table1[[#This Row],[Actual_Sales]],0)</f>
        <v>0.60841423948220064</v>
      </c>
      <c r="Z3263" s="5">
        <f>Table1[[#This Row],[Actual_Profit]]/Table1[[#This Row],[Actual_Sales]]</f>
        <v>0.14563106796116504</v>
      </c>
      <c r="AA3263">
        <v>143</v>
      </c>
      <c r="AB3263" s="5">
        <f>IFERROR(Table1[[#This Row],[Expenses]]/Table1[[#This Row],[Actual_Sales]],0)</f>
        <v>0.4627831715210356</v>
      </c>
      <c r="AC3263">
        <v>110</v>
      </c>
      <c r="AD3263">
        <v>712</v>
      </c>
      <c r="AE3263" s="5">
        <f>IFERROR(Table1[[#This Row],[Inventory]]/Table1[[#This Row],[Actual_Sales]],0)</f>
        <v>2.3042071197411005</v>
      </c>
    </row>
    <row r="3264" spans="1:31" x14ac:dyDescent="0.25">
      <c r="A3264">
        <v>2417</v>
      </c>
      <c r="B3264">
        <v>702</v>
      </c>
      <c r="C3264">
        <v>8</v>
      </c>
      <c r="D3264" s="2">
        <v>40575</v>
      </c>
      <c r="E3264">
        <v>309</v>
      </c>
      <c r="F3264">
        <v>250</v>
      </c>
      <c r="G3264">
        <f>Table1[[#This Row],[Actual_Sales]]-Table1[[#This Row],[Budget_Sales]]</f>
        <v>59</v>
      </c>
      <c r="H3264" s="5">
        <f>IF(
Table1[[#This Row],[Budget_Sales]]=0,
"",
IF(
Table1[[#This Row],[Budget_Sales]]&gt;0,
(Table1[[#This Row],[Actual_Sales]]-Table1[[#This Row],[Budget_Sales]])/Table1[[#This Row],[Budget_Sales]],
(Table1[[#This Row],[Actual_Sales]]-Table1[[#This Row],[Budget_Sales]])/ABS(Table1[[#This Row],[Budget_Sales]])
)
)</f>
        <v>0.23599999999999999</v>
      </c>
      <c r="I3264" s="5" t="str">
        <f>IF(Table1[[#This Row],[Sales_Var]]&gt;=0,"Above Budget","Below Budget")</f>
        <v>Above Budget</v>
      </c>
      <c r="J3264">
        <f>Table1[[#This Row],[Actual_Sales]]-(Table1[[#This Row],[COGS]]+Table1[[#This Row],[Expenses]])</f>
        <v>45</v>
      </c>
      <c r="K3264">
        <v>40</v>
      </c>
      <c r="L3264">
        <f>Table1[[#This Row],[Actual_Profit]]-Table1[[#This Row],[Budget_Profit]]</f>
        <v>5</v>
      </c>
      <c r="M3264" s="5">
        <f>IF(
Table1[[#This Row],[Budget_Profit]]=0,
"",
IF(
Table1[[#This Row],[Budget_Profit]]&gt;0,
(Table1[[#This Row],[Actual_Profit]]-Table1[[#This Row],[Budget_Profit]])/Table1[[#This Row],[Budget_Profit]],
(Table1[[#This Row],[Actual_Profit]]-Table1[[#This Row],[Budget_Profit]])/ABS(Table1[[#This Row],[Budget_Profit]])
)
)</f>
        <v>0.125</v>
      </c>
      <c r="N3264" s="5" t="str">
        <f>IF(Table1[[#This Row],[Profit_Var]]&gt;=0, "Above Budget", "Below Budget")</f>
        <v>Above Budget</v>
      </c>
      <c r="O3264">
        <v>121</v>
      </c>
      <c r="P3264">
        <v>100</v>
      </c>
      <c r="Q3264">
        <f>Table1[[#This Row],[COGS]]-Table1[[#This Row],[Budget_COGS]]</f>
        <v>21</v>
      </c>
      <c r="R3264" s="5">
        <f>IF(
Table1[[#This Row],[Budget_COGS]]=0,
"",
IF(
Table1[[#This Row],[Budget_COGS]]&gt;0,
(Table1[[#This Row],[Budget_COGS]]-Table1[[#This Row],[COGS]]) / Table1[[#This Row],[Budget_COGS]],
(Table1[[#This Row],[Budget_COGS]]-Table1[[#This Row],[COGS]]) / ABS(Table1[[#This Row],[Budget_COGS]])
)
)</f>
        <v>-0.21</v>
      </c>
      <c r="S3264" s="5" t="str">
        <f>IF(Table1[[#This Row],[COGS _Var]]&gt;=0, "Above Budget", "Below Budget")</f>
        <v>Above Budget</v>
      </c>
      <c r="T3264">
        <f>Table1[[#This Row],[Actual_Sales]]-Table1[[#This Row],[COGS]]</f>
        <v>188</v>
      </c>
      <c r="U3264">
        <v>150</v>
      </c>
      <c r="V3264">
        <f>Table1[[#This Row],[Gross_Margin]]-Table1[[#This Row],[Budget_Margin]]</f>
        <v>38</v>
      </c>
      <c r="W3264" s="5">
        <f>IF(
Table1[[#This Row],[Budget_Margin]]=0,
"",
IF(
Table1[[#This Row],[Budget_Margin]]&gt;0,
(Table1[[#This Row],[Gross_Margin]]-Table1[[#This Row],[Budget_Margin]]) / Table1[[#This Row],[Budget_Margin]],
(Table1[[#This Row],[Gross_Margin]]-Table1[[#This Row],[Budget_Margin]]) / ABS(Table1[[#This Row],[Budget_Margin]])
)
)</f>
        <v>0.25333333333333335</v>
      </c>
      <c r="X3264" s="5" t="str">
        <f>IF(Table1[[#This Row],[Margin_Var]]&gt;=0, "Above Budget", "Below Budget")</f>
        <v>Above Budget</v>
      </c>
      <c r="Y3264" s="5">
        <f>IFERROR(Table1[[#This Row],[Gross_Margin]]/Table1[[#This Row],[Actual_Sales]],0)</f>
        <v>0.60841423948220064</v>
      </c>
      <c r="Z3264" s="5">
        <f>Table1[[#This Row],[Actual_Profit]]/Table1[[#This Row],[Actual_Sales]]</f>
        <v>0.14563106796116504</v>
      </c>
      <c r="AA3264">
        <v>143</v>
      </c>
      <c r="AB3264" s="5">
        <f>IFERROR(Table1[[#This Row],[Expenses]]/Table1[[#This Row],[Actual_Sales]],0)</f>
        <v>0.4627831715210356</v>
      </c>
      <c r="AC3264">
        <v>110</v>
      </c>
      <c r="AD3264">
        <v>712</v>
      </c>
      <c r="AE3264" s="5">
        <f>IFERROR(Table1[[#This Row],[Inventory]]/Table1[[#This Row],[Actual_Sales]],0)</f>
        <v>2.3042071197411005</v>
      </c>
    </row>
    <row r="3265" spans="1:31" x14ac:dyDescent="0.25">
      <c r="A3265">
        <v>3834</v>
      </c>
      <c r="B3265">
        <v>702</v>
      </c>
      <c r="C3265">
        <v>8</v>
      </c>
      <c r="D3265" s="2">
        <v>40817</v>
      </c>
      <c r="E3265">
        <v>318</v>
      </c>
      <c r="F3265">
        <v>240</v>
      </c>
      <c r="G3265">
        <f>Table1[[#This Row],[Actual_Sales]]-Table1[[#This Row],[Budget_Sales]]</f>
        <v>78</v>
      </c>
      <c r="H3265" s="5">
        <f>IF(
Table1[[#This Row],[Budget_Sales]]=0,
"",
IF(
Table1[[#This Row],[Budget_Sales]]&gt;0,
(Table1[[#This Row],[Actual_Sales]]-Table1[[#This Row],[Budget_Sales]])/Table1[[#This Row],[Budget_Sales]],
(Table1[[#This Row],[Actual_Sales]]-Table1[[#This Row],[Budget_Sales]])/ABS(Table1[[#This Row],[Budget_Sales]])
)
)</f>
        <v>0.32500000000000001</v>
      </c>
      <c r="I3265" s="5" t="str">
        <f>IF(Table1[[#This Row],[Sales_Var]]&gt;=0,"Above Budget","Below Budget")</f>
        <v>Above Budget</v>
      </c>
      <c r="J3265">
        <f>Table1[[#This Row],[Actual_Sales]]-(Table1[[#This Row],[COGS]]+Table1[[#This Row],[Expenses]])</f>
        <v>46</v>
      </c>
      <c r="K3265">
        <v>60</v>
      </c>
      <c r="L3265">
        <f>Table1[[#This Row],[Actual_Profit]]-Table1[[#This Row],[Budget_Profit]]</f>
        <v>-14</v>
      </c>
      <c r="M3265" s="5">
        <f>IF(
Table1[[#This Row],[Budget_Profit]]=0,
"",
IF(
Table1[[#This Row],[Budget_Profit]]&gt;0,
(Table1[[#This Row],[Actual_Profit]]-Table1[[#This Row],[Budget_Profit]])/Table1[[#This Row],[Budget_Profit]],
(Table1[[#This Row],[Actual_Profit]]-Table1[[#This Row],[Budget_Profit]])/ABS(Table1[[#This Row],[Budget_Profit]])
)
)</f>
        <v>-0.23333333333333334</v>
      </c>
      <c r="N3265" s="5" t="str">
        <f>IF(Table1[[#This Row],[Profit_Var]]&gt;=0, "Above Budget", "Below Budget")</f>
        <v>Below Budget</v>
      </c>
      <c r="O3265">
        <v>125</v>
      </c>
      <c r="P3265">
        <v>90</v>
      </c>
      <c r="Q3265">
        <f>Table1[[#This Row],[COGS]]-Table1[[#This Row],[Budget_COGS]]</f>
        <v>35</v>
      </c>
      <c r="R3265" s="5">
        <f>IF(
Table1[[#This Row],[Budget_COGS]]=0,
"",
IF(
Table1[[#This Row],[Budget_COGS]]&gt;0,
(Table1[[#This Row],[Budget_COGS]]-Table1[[#This Row],[COGS]]) / Table1[[#This Row],[Budget_COGS]],
(Table1[[#This Row],[Budget_COGS]]-Table1[[#This Row],[COGS]]) / ABS(Table1[[#This Row],[Budget_COGS]])
)
)</f>
        <v>-0.3888888888888889</v>
      </c>
      <c r="S3265" s="5" t="str">
        <f>IF(Table1[[#This Row],[COGS _Var]]&gt;=0, "Above Budget", "Below Budget")</f>
        <v>Above Budget</v>
      </c>
      <c r="T3265">
        <f>Table1[[#This Row],[Actual_Sales]]-Table1[[#This Row],[COGS]]</f>
        <v>193</v>
      </c>
      <c r="U3265">
        <v>150</v>
      </c>
      <c r="V3265">
        <f>Table1[[#This Row],[Gross_Margin]]-Table1[[#This Row],[Budget_Margin]]</f>
        <v>43</v>
      </c>
      <c r="W3265" s="5">
        <f>IF(
Table1[[#This Row],[Budget_Margin]]=0,
"",
IF(
Table1[[#This Row],[Budget_Margin]]&gt;0,
(Table1[[#This Row],[Gross_Margin]]-Table1[[#This Row],[Budget_Margin]]) / Table1[[#This Row],[Budget_Margin]],
(Table1[[#This Row],[Gross_Margin]]-Table1[[#This Row],[Budget_Margin]]) / ABS(Table1[[#This Row],[Budget_Margin]])
)
)</f>
        <v>0.28666666666666668</v>
      </c>
      <c r="X3265" s="5" t="str">
        <f>IF(Table1[[#This Row],[Margin_Var]]&gt;=0, "Above Budget", "Below Budget")</f>
        <v>Above Budget</v>
      </c>
      <c r="Y3265" s="5">
        <f>IFERROR(Table1[[#This Row],[Gross_Margin]]/Table1[[#This Row],[Actual_Sales]],0)</f>
        <v>0.60691823899371067</v>
      </c>
      <c r="Z3265" s="5">
        <f>Table1[[#This Row],[Actual_Profit]]/Table1[[#This Row],[Actual_Sales]]</f>
        <v>0.14465408805031446</v>
      </c>
      <c r="AA3265">
        <v>147</v>
      </c>
      <c r="AB3265" s="5">
        <f>IFERROR(Table1[[#This Row],[Expenses]]/Table1[[#This Row],[Actual_Sales]],0)</f>
        <v>0.46226415094339623</v>
      </c>
      <c r="AC3265">
        <v>113</v>
      </c>
      <c r="AD3265">
        <v>898</v>
      </c>
      <c r="AE3265" s="5">
        <f>IFERROR(Table1[[#This Row],[Inventory]]/Table1[[#This Row],[Actual_Sales]],0)</f>
        <v>2.8238993710691824</v>
      </c>
    </row>
    <row r="3266" spans="1:31" x14ac:dyDescent="0.25">
      <c r="A3266">
        <v>2703</v>
      </c>
      <c r="B3266">
        <v>415</v>
      </c>
      <c r="C3266">
        <v>5</v>
      </c>
      <c r="D3266" s="2">
        <v>40634</v>
      </c>
      <c r="E3266">
        <v>318</v>
      </c>
      <c r="F3266">
        <v>280</v>
      </c>
      <c r="G3266">
        <f>Table1[[#This Row],[Actual_Sales]]-Table1[[#This Row],[Budget_Sales]]</f>
        <v>38</v>
      </c>
      <c r="H3266" s="5">
        <f>IF(
Table1[[#This Row],[Budget_Sales]]=0,
"",
IF(
Table1[[#This Row],[Budget_Sales]]&gt;0,
(Table1[[#This Row],[Actual_Sales]]-Table1[[#This Row],[Budget_Sales]])/Table1[[#This Row],[Budget_Sales]],
(Table1[[#This Row],[Actual_Sales]]-Table1[[#This Row],[Budget_Sales]])/ABS(Table1[[#This Row],[Budget_Sales]])
)
)</f>
        <v>0.1357142857142857</v>
      </c>
      <c r="I3266" s="5" t="str">
        <f>IF(Table1[[#This Row],[Sales_Var]]&gt;=0,"Above Budget","Below Budget")</f>
        <v>Above Budget</v>
      </c>
      <c r="J3266">
        <f>Table1[[#This Row],[Actual_Sales]]-(Table1[[#This Row],[COGS]]+Table1[[#This Row],[Expenses]])</f>
        <v>46</v>
      </c>
      <c r="K3266">
        <v>30</v>
      </c>
      <c r="L3266">
        <f>Table1[[#This Row],[Actual_Profit]]-Table1[[#This Row],[Budget_Profit]]</f>
        <v>16</v>
      </c>
      <c r="M3266" s="5">
        <f>IF(
Table1[[#This Row],[Budget_Profit]]=0,
"",
IF(
Table1[[#This Row],[Budget_Profit]]&gt;0,
(Table1[[#This Row],[Actual_Profit]]-Table1[[#This Row],[Budget_Profit]])/Table1[[#This Row],[Budget_Profit]],
(Table1[[#This Row],[Actual_Profit]]-Table1[[#This Row],[Budget_Profit]])/ABS(Table1[[#This Row],[Budget_Profit]])
)
)</f>
        <v>0.53333333333333333</v>
      </c>
      <c r="N3266" s="5" t="str">
        <f>IF(Table1[[#This Row],[Profit_Var]]&gt;=0, "Above Budget", "Below Budget")</f>
        <v>Above Budget</v>
      </c>
      <c r="O3266">
        <v>125</v>
      </c>
      <c r="P3266">
        <v>120</v>
      </c>
      <c r="Q3266">
        <f>Table1[[#This Row],[COGS]]-Table1[[#This Row],[Budget_COGS]]</f>
        <v>5</v>
      </c>
      <c r="R3266" s="5">
        <f>IF(
Table1[[#This Row],[Budget_COGS]]=0,
"",
IF(
Table1[[#This Row],[Budget_COGS]]&gt;0,
(Table1[[#This Row],[Budget_COGS]]-Table1[[#This Row],[COGS]]) / Table1[[#This Row],[Budget_COGS]],
(Table1[[#This Row],[Budget_COGS]]-Table1[[#This Row],[COGS]]) / ABS(Table1[[#This Row],[Budget_COGS]])
)
)</f>
        <v>-4.1666666666666664E-2</v>
      </c>
      <c r="S3266" s="5" t="str">
        <f>IF(Table1[[#This Row],[COGS _Var]]&gt;=0, "Above Budget", "Below Budget")</f>
        <v>Above Budget</v>
      </c>
      <c r="T3266">
        <f>Table1[[#This Row],[Actual_Sales]]-Table1[[#This Row],[COGS]]</f>
        <v>193</v>
      </c>
      <c r="U3266">
        <v>160</v>
      </c>
      <c r="V3266">
        <f>Table1[[#This Row],[Gross_Margin]]-Table1[[#This Row],[Budget_Margin]]</f>
        <v>33</v>
      </c>
      <c r="W3266" s="5">
        <f>IF(
Table1[[#This Row],[Budget_Margin]]=0,
"",
IF(
Table1[[#This Row],[Budget_Margin]]&gt;0,
(Table1[[#This Row],[Gross_Margin]]-Table1[[#This Row],[Budget_Margin]]) / Table1[[#This Row],[Budget_Margin]],
(Table1[[#This Row],[Gross_Margin]]-Table1[[#This Row],[Budget_Margin]]) / ABS(Table1[[#This Row],[Budget_Margin]])
)
)</f>
        <v>0.20624999999999999</v>
      </c>
      <c r="X3266" s="5" t="str">
        <f>IF(Table1[[#This Row],[Margin_Var]]&gt;=0, "Above Budget", "Below Budget")</f>
        <v>Above Budget</v>
      </c>
      <c r="Y3266" s="5">
        <f>IFERROR(Table1[[#This Row],[Gross_Margin]]/Table1[[#This Row],[Actual_Sales]],0)</f>
        <v>0.60691823899371067</v>
      </c>
      <c r="Z3266" s="5">
        <f>Table1[[#This Row],[Actual_Profit]]/Table1[[#This Row],[Actual_Sales]]</f>
        <v>0.14465408805031446</v>
      </c>
      <c r="AA3266">
        <v>147</v>
      </c>
      <c r="AB3266" s="5">
        <f>IFERROR(Table1[[#This Row],[Expenses]]/Table1[[#This Row],[Actual_Sales]],0)</f>
        <v>0.46226415094339623</v>
      </c>
      <c r="AC3266">
        <v>113</v>
      </c>
      <c r="AD3266">
        <v>729</v>
      </c>
      <c r="AE3266" s="5">
        <f>IFERROR(Table1[[#This Row],[Inventory]]/Table1[[#This Row],[Actual_Sales]],0)</f>
        <v>2.2924528301886791</v>
      </c>
    </row>
    <row r="3267" spans="1:31" x14ac:dyDescent="0.25">
      <c r="A3267">
        <v>3529</v>
      </c>
      <c r="B3267">
        <v>951</v>
      </c>
      <c r="C3267">
        <v>5</v>
      </c>
      <c r="D3267" s="2">
        <v>40756</v>
      </c>
      <c r="E3267">
        <v>408</v>
      </c>
      <c r="F3267">
        <v>390</v>
      </c>
      <c r="G3267">
        <f>Table1[[#This Row],[Actual_Sales]]-Table1[[#This Row],[Budget_Sales]]</f>
        <v>18</v>
      </c>
      <c r="H3267" s="5">
        <f>IF(
Table1[[#This Row],[Budget_Sales]]=0,
"",
IF(
Table1[[#This Row],[Budget_Sales]]&gt;0,
(Table1[[#This Row],[Actual_Sales]]-Table1[[#This Row],[Budget_Sales]])/Table1[[#This Row],[Budget_Sales]],
(Table1[[#This Row],[Actual_Sales]]-Table1[[#This Row],[Budget_Sales]])/ABS(Table1[[#This Row],[Budget_Sales]])
)
)</f>
        <v>4.6153846153846156E-2</v>
      </c>
      <c r="I3267" s="5" t="str">
        <f>IF(Table1[[#This Row],[Sales_Var]]&gt;=0,"Above Budget","Below Budget")</f>
        <v>Above Budget</v>
      </c>
      <c r="J3267">
        <f>Table1[[#This Row],[Actual_Sales]]-(Table1[[#This Row],[COGS]]+Table1[[#This Row],[Expenses]])</f>
        <v>59</v>
      </c>
      <c r="K3267">
        <v>60</v>
      </c>
      <c r="L3267">
        <f>Table1[[#This Row],[Actual_Profit]]-Table1[[#This Row],[Budget_Profit]]</f>
        <v>-1</v>
      </c>
      <c r="M3267" s="5">
        <f>IF(
Table1[[#This Row],[Budget_Profit]]=0,
"",
IF(
Table1[[#This Row],[Budget_Profit]]&gt;0,
(Table1[[#This Row],[Actual_Profit]]-Table1[[#This Row],[Budget_Profit]])/Table1[[#This Row],[Budget_Profit]],
(Table1[[#This Row],[Actual_Profit]]-Table1[[#This Row],[Budget_Profit]])/ABS(Table1[[#This Row],[Budget_Profit]])
)
)</f>
        <v>-1.6666666666666666E-2</v>
      </c>
      <c r="N3267" s="5" t="str">
        <f>IF(Table1[[#This Row],[Profit_Var]]&gt;=0, "Above Budget", "Below Budget")</f>
        <v>Below Budget</v>
      </c>
      <c r="O3267">
        <v>173</v>
      </c>
      <c r="P3267">
        <v>160</v>
      </c>
      <c r="Q3267">
        <f>Table1[[#This Row],[COGS]]-Table1[[#This Row],[Budget_COGS]]</f>
        <v>13</v>
      </c>
      <c r="R3267" s="5">
        <f>IF(
Table1[[#This Row],[Budget_COGS]]=0,
"",
IF(
Table1[[#This Row],[Budget_COGS]]&gt;0,
(Table1[[#This Row],[Budget_COGS]]-Table1[[#This Row],[COGS]]) / Table1[[#This Row],[Budget_COGS]],
(Table1[[#This Row],[Budget_COGS]]-Table1[[#This Row],[COGS]]) / ABS(Table1[[#This Row],[Budget_COGS]])
)
)</f>
        <v>-8.1250000000000003E-2</v>
      </c>
      <c r="S3267" s="5" t="str">
        <f>IF(Table1[[#This Row],[COGS _Var]]&gt;=0, "Above Budget", "Below Budget")</f>
        <v>Above Budget</v>
      </c>
      <c r="T3267">
        <f>Table1[[#This Row],[Actual_Sales]]-Table1[[#This Row],[COGS]]</f>
        <v>235</v>
      </c>
      <c r="U3267">
        <v>230</v>
      </c>
      <c r="V3267">
        <f>Table1[[#This Row],[Gross_Margin]]-Table1[[#This Row],[Budget_Margin]]</f>
        <v>5</v>
      </c>
      <c r="W3267" s="5">
        <f>IF(
Table1[[#This Row],[Budget_Margin]]=0,
"",
IF(
Table1[[#This Row],[Budget_Margin]]&gt;0,
(Table1[[#This Row],[Gross_Margin]]-Table1[[#This Row],[Budget_Margin]]) / Table1[[#This Row],[Budget_Margin]],
(Table1[[#This Row],[Gross_Margin]]-Table1[[#This Row],[Budget_Margin]]) / ABS(Table1[[#This Row],[Budget_Margin]])
)
)</f>
        <v>2.1739130434782608E-2</v>
      </c>
      <c r="X3267" s="5" t="str">
        <f>IF(Table1[[#This Row],[Margin_Var]]&gt;=0, "Above Budget", "Below Budget")</f>
        <v>Above Budget</v>
      </c>
      <c r="Y3267" s="5">
        <f>IFERROR(Table1[[#This Row],[Gross_Margin]]/Table1[[#This Row],[Actual_Sales]],0)</f>
        <v>0.5759803921568627</v>
      </c>
      <c r="Z3267" s="5">
        <f>Table1[[#This Row],[Actual_Profit]]/Table1[[#This Row],[Actual_Sales]]</f>
        <v>0.14460784313725492</v>
      </c>
      <c r="AA3267">
        <v>176</v>
      </c>
      <c r="AB3267" s="5">
        <f>IFERROR(Table1[[#This Row],[Expenses]]/Table1[[#This Row],[Actual_Sales]],0)</f>
        <v>0.43137254901960786</v>
      </c>
      <c r="AC3267">
        <v>156</v>
      </c>
      <c r="AD3267">
        <v>927</v>
      </c>
      <c r="AE3267" s="5">
        <f>IFERROR(Table1[[#This Row],[Inventory]]/Table1[[#This Row],[Actual_Sales]],0)</f>
        <v>2.2720588235294117</v>
      </c>
    </row>
    <row r="3268" spans="1:31" x14ac:dyDescent="0.25">
      <c r="A3268">
        <v>3235</v>
      </c>
      <c r="B3268">
        <v>408</v>
      </c>
      <c r="C3268">
        <v>5</v>
      </c>
      <c r="D3268" s="2">
        <v>40725</v>
      </c>
      <c r="E3268">
        <v>384</v>
      </c>
      <c r="F3268">
        <v>370</v>
      </c>
      <c r="G3268">
        <f>Table1[[#This Row],[Actual_Sales]]-Table1[[#This Row],[Budget_Sales]]</f>
        <v>14</v>
      </c>
      <c r="H3268" s="5">
        <f>IF(
Table1[[#This Row],[Budget_Sales]]=0,
"",
IF(
Table1[[#This Row],[Budget_Sales]]&gt;0,
(Table1[[#This Row],[Actual_Sales]]-Table1[[#This Row],[Budget_Sales]])/Table1[[#This Row],[Budget_Sales]],
(Table1[[#This Row],[Actual_Sales]]-Table1[[#This Row],[Budget_Sales]])/ABS(Table1[[#This Row],[Budget_Sales]])
)
)</f>
        <v>3.783783783783784E-2</v>
      </c>
      <c r="I3268" s="5" t="str">
        <f>IF(Table1[[#This Row],[Sales_Var]]&gt;=0,"Above Budget","Below Budget")</f>
        <v>Above Budget</v>
      </c>
      <c r="J3268">
        <f>Table1[[#This Row],[Actual_Sales]]-(Table1[[#This Row],[COGS]]+Table1[[#This Row],[Expenses]])</f>
        <v>55</v>
      </c>
      <c r="K3268">
        <v>60</v>
      </c>
      <c r="L3268">
        <f>Table1[[#This Row],[Actual_Profit]]-Table1[[#This Row],[Budget_Profit]]</f>
        <v>-5</v>
      </c>
      <c r="M3268" s="5">
        <f>IF(
Table1[[#This Row],[Budget_Profit]]=0,
"",
IF(
Table1[[#This Row],[Budget_Profit]]&gt;0,
(Table1[[#This Row],[Actual_Profit]]-Table1[[#This Row],[Budget_Profit]])/Table1[[#This Row],[Budget_Profit]],
(Table1[[#This Row],[Actual_Profit]]-Table1[[#This Row],[Budget_Profit]])/ABS(Table1[[#This Row],[Budget_Profit]])
)
)</f>
        <v>-8.3333333333333329E-2</v>
      </c>
      <c r="N3268" s="5" t="str">
        <f>IF(Table1[[#This Row],[Profit_Var]]&gt;=0, "Above Budget", "Below Budget")</f>
        <v>Below Budget</v>
      </c>
      <c r="O3268">
        <v>162</v>
      </c>
      <c r="P3268">
        <v>150</v>
      </c>
      <c r="Q3268">
        <f>Table1[[#This Row],[COGS]]-Table1[[#This Row],[Budget_COGS]]</f>
        <v>12</v>
      </c>
      <c r="R3268" s="5">
        <f>IF(
Table1[[#This Row],[Budget_COGS]]=0,
"",
IF(
Table1[[#This Row],[Budget_COGS]]&gt;0,
(Table1[[#This Row],[Budget_COGS]]-Table1[[#This Row],[COGS]]) / Table1[[#This Row],[Budget_COGS]],
(Table1[[#This Row],[Budget_COGS]]-Table1[[#This Row],[COGS]]) / ABS(Table1[[#This Row],[Budget_COGS]])
)
)</f>
        <v>-0.08</v>
      </c>
      <c r="S3268" s="5" t="str">
        <f>IF(Table1[[#This Row],[COGS _Var]]&gt;=0, "Above Budget", "Below Budget")</f>
        <v>Above Budget</v>
      </c>
      <c r="T3268">
        <f>Table1[[#This Row],[Actual_Sales]]-Table1[[#This Row],[COGS]]</f>
        <v>222</v>
      </c>
      <c r="U3268">
        <v>220</v>
      </c>
      <c r="V3268">
        <f>Table1[[#This Row],[Gross_Margin]]-Table1[[#This Row],[Budget_Margin]]</f>
        <v>2</v>
      </c>
      <c r="W3268" s="5">
        <f>IF(
Table1[[#This Row],[Budget_Margin]]=0,
"",
IF(
Table1[[#This Row],[Budget_Margin]]&gt;0,
(Table1[[#This Row],[Gross_Margin]]-Table1[[#This Row],[Budget_Margin]]) / Table1[[#This Row],[Budget_Margin]],
(Table1[[#This Row],[Gross_Margin]]-Table1[[#This Row],[Budget_Margin]]) / ABS(Table1[[#This Row],[Budget_Margin]])
)
)</f>
        <v>9.0909090909090905E-3</v>
      </c>
      <c r="X3268" s="5" t="str">
        <f>IF(Table1[[#This Row],[Margin_Var]]&gt;=0, "Above Budget", "Below Budget")</f>
        <v>Above Budget</v>
      </c>
      <c r="Y3268" s="5">
        <f>IFERROR(Table1[[#This Row],[Gross_Margin]]/Table1[[#This Row],[Actual_Sales]],0)</f>
        <v>0.578125</v>
      </c>
      <c r="Z3268" s="5">
        <f>Table1[[#This Row],[Actual_Profit]]/Table1[[#This Row],[Actual_Sales]]</f>
        <v>0.14322916666666666</v>
      </c>
      <c r="AA3268">
        <v>167</v>
      </c>
      <c r="AB3268" s="5">
        <f>IFERROR(Table1[[#This Row],[Expenses]]/Table1[[#This Row],[Actual_Sales]],0)</f>
        <v>0.43489583333333331</v>
      </c>
      <c r="AC3268">
        <v>147</v>
      </c>
      <c r="AD3268">
        <v>943</v>
      </c>
      <c r="AE3268" s="5">
        <f>IFERROR(Table1[[#This Row],[Inventory]]/Table1[[#This Row],[Actual_Sales]],0)</f>
        <v>2.4557291666666665</v>
      </c>
    </row>
    <row r="3269" spans="1:31" x14ac:dyDescent="0.25">
      <c r="A3269">
        <v>3305</v>
      </c>
      <c r="B3269">
        <v>702</v>
      </c>
      <c r="C3269">
        <v>8</v>
      </c>
      <c r="D3269" s="2">
        <v>40725</v>
      </c>
      <c r="E3269">
        <v>384</v>
      </c>
      <c r="F3269">
        <v>340</v>
      </c>
      <c r="G3269">
        <f>Table1[[#This Row],[Actual_Sales]]-Table1[[#This Row],[Budget_Sales]]</f>
        <v>44</v>
      </c>
      <c r="H3269" s="5">
        <f>IF(
Table1[[#This Row],[Budget_Sales]]=0,
"",
IF(
Table1[[#This Row],[Budget_Sales]]&gt;0,
(Table1[[#This Row],[Actual_Sales]]-Table1[[#This Row],[Budget_Sales]])/Table1[[#This Row],[Budget_Sales]],
(Table1[[#This Row],[Actual_Sales]]-Table1[[#This Row],[Budget_Sales]])/ABS(Table1[[#This Row],[Budget_Sales]])
)
)</f>
        <v>0.12941176470588237</v>
      </c>
      <c r="I3269" s="5" t="str">
        <f>IF(Table1[[#This Row],[Sales_Var]]&gt;=0,"Above Budget","Below Budget")</f>
        <v>Above Budget</v>
      </c>
      <c r="J3269">
        <f>Table1[[#This Row],[Actual_Sales]]-(Table1[[#This Row],[COGS]]+Table1[[#This Row],[Expenses]])</f>
        <v>55</v>
      </c>
      <c r="K3269">
        <v>70</v>
      </c>
      <c r="L3269">
        <f>Table1[[#This Row],[Actual_Profit]]-Table1[[#This Row],[Budget_Profit]]</f>
        <v>-15</v>
      </c>
      <c r="M3269" s="5">
        <f>IF(
Table1[[#This Row],[Budget_Profit]]=0,
"",
IF(
Table1[[#This Row],[Budget_Profit]]&gt;0,
(Table1[[#This Row],[Actual_Profit]]-Table1[[#This Row],[Budget_Profit]])/Table1[[#This Row],[Budget_Profit]],
(Table1[[#This Row],[Actual_Profit]]-Table1[[#This Row],[Budget_Profit]])/ABS(Table1[[#This Row],[Budget_Profit]])
)
)</f>
        <v>-0.21428571428571427</v>
      </c>
      <c r="N3269" s="5" t="str">
        <f>IF(Table1[[#This Row],[Profit_Var]]&gt;=0, "Above Budget", "Below Budget")</f>
        <v>Below Budget</v>
      </c>
      <c r="O3269">
        <v>162</v>
      </c>
      <c r="P3269">
        <v>130</v>
      </c>
      <c r="Q3269">
        <f>Table1[[#This Row],[COGS]]-Table1[[#This Row],[Budget_COGS]]</f>
        <v>32</v>
      </c>
      <c r="R3269" s="5">
        <f>IF(
Table1[[#This Row],[Budget_COGS]]=0,
"",
IF(
Table1[[#This Row],[Budget_COGS]]&gt;0,
(Table1[[#This Row],[Budget_COGS]]-Table1[[#This Row],[COGS]]) / Table1[[#This Row],[Budget_COGS]],
(Table1[[#This Row],[Budget_COGS]]-Table1[[#This Row],[COGS]]) / ABS(Table1[[#This Row],[Budget_COGS]])
)
)</f>
        <v>-0.24615384615384617</v>
      </c>
      <c r="S3269" s="5" t="str">
        <f>IF(Table1[[#This Row],[COGS _Var]]&gt;=0, "Above Budget", "Below Budget")</f>
        <v>Above Budget</v>
      </c>
      <c r="T3269">
        <f>Table1[[#This Row],[Actual_Sales]]-Table1[[#This Row],[COGS]]</f>
        <v>222</v>
      </c>
      <c r="U3269">
        <v>210</v>
      </c>
      <c r="V3269">
        <f>Table1[[#This Row],[Gross_Margin]]-Table1[[#This Row],[Budget_Margin]]</f>
        <v>12</v>
      </c>
      <c r="W3269" s="5">
        <f>IF(
Table1[[#This Row],[Budget_Margin]]=0,
"",
IF(
Table1[[#This Row],[Budget_Margin]]&gt;0,
(Table1[[#This Row],[Gross_Margin]]-Table1[[#This Row],[Budget_Margin]]) / Table1[[#This Row],[Budget_Margin]],
(Table1[[#This Row],[Gross_Margin]]-Table1[[#This Row],[Budget_Margin]]) / ABS(Table1[[#This Row],[Budget_Margin]])
)
)</f>
        <v>5.7142857142857141E-2</v>
      </c>
      <c r="X3269" s="5" t="str">
        <f>IF(Table1[[#This Row],[Margin_Var]]&gt;=0, "Above Budget", "Below Budget")</f>
        <v>Above Budget</v>
      </c>
      <c r="Y3269" s="5">
        <f>IFERROR(Table1[[#This Row],[Gross_Margin]]/Table1[[#This Row],[Actual_Sales]],0)</f>
        <v>0.578125</v>
      </c>
      <c r="Z3269" s="5">
        <f>Table1[[#This Row],[Actual_Profit]]/Table1[[#This Row],[Actual_Sales]]</f>
        <v>0.14322916666666666</v>
      </c>
      <c r="AA3269">
        <v>167</v>
      </c>
      <c r="AB3269" s="5">
        <f>IFERROR(Table1[[#This Row],[Expenses]]/Table1[[#This Row],[Actual_Sales]],0)</f>
        <v>0.43489583333333331</v>
      </c>
      <c r="AC3269">
        <v>147</v>
      </c>
      <c r="AD3269">
        <v>943</v>
      </c>
      <c r="AE3269" s="5">
        <f>IFERROR(Table1[[#This Row],[Inventory]]/Table1[[#This Row],[Actual_Sales]],0)</f>
        <v>2.4557291666666665</v>
      </c>
    </row>
    <row r="3270" spans="1:31" x14ac:dyDescent="0.25">
      <c r="A3270">
        <v>2274</v>
      </c>
      <c r="B3270">
        <v>775</v>
      </c>
      <c r="C3270">
        <v>8</v>
      </c>
      <c r="D3270" s="2">
        <v>40544</v>
      </c>
      <c r="E3270">
        <v>280</v>
      </c>
      <c r="F3270">
        <v>220</v>
      </c>
      <c r="G3270">
        <f>Table1[[#This Row],[Actual_Sales]]-Table1[[#This Row],[Budget_Sales]]</f>
        <v>60</v>
      </c>
      <c r="H3270" s="5">
        <f>IF(
Table1[[#This Row],[Budget_Sales]]=0,
"",
IF(
Table1[[#This Row],[Budget_Sales]]&gt;0,
(Table1[[#This Row],[Actual_Sales]]-Table1[[#This Row],[Budget_Sales]])/Table1[[#This Row],[Budget_Sales]],
(Table1[[#This Row],[Actual_Sales]]-Table1[[#This Row],[Budget_Sales]])/ABS(Table1[[#This Row],[Budget_Sales]])
)
)</f>
        <v>0.27272727272727271</v>
      </c>
      <c r="I3270" s="5" t="str">
        <f>IF(Table1[[#This Row],[Sales_Var]]&gt;=0,"Above Budget","Below Budget")</f>
        <v>Above Budget</v>
      </c>
      <c r="J3270">
        <f>Table1[[#This Row],[Actual_Sales]]-(Table1[[#This Row],[COGS]]+Table1[[#This Row],[Expenses]])</f>
        <v>40</v>
      </c>
      <c r="K3270">
        <v>30</v>
      </c>
      <c r="L3270">
        <f>Table1[[#This Row],[Actual_Profit]]-Table1[[#This Row],[Budget_Profit]]</f>
        <v>10</v>
      </c>
      <c r="M3270" s="5">
        <f>IF(
Table1[[#This Row],[Budget_Profit]]=0,
"",
IF(
Table1[[#This Row],[Budget_Profit]]&gt;0,
(Table1[[#This Row],[Actual_Profit]]-Table1[[#This Row],[Budget_Profit]])/Table1[[#This Row],[Budget_Profit]],
(Table1[[#This Row],[Actual_Profit]]-Table1[[#This Row],[Budget_Profit]])/ABS(Table1[[#This Row],[Budget_Profit]])
)
)</f>
        <v>0.33333333333333331</v>
      </c>
      <c r="N3270" s="5" t="str">
        <f>IF(Table1[[#This Row],[Profit_Var]]&gt;=0, "Above Budget", "Below Budget")</f>
        <v>Above Budget</v>
      </c>
      <c r="O3270">
        <v>105</v>
      </c>
      <c r="P3270">
        <v>90</v>
      </c>
      <c r="Q3270">
        <f>Table1[[#This Row],[COGS]]-Table1[[#This Row],[Budget_COGS]]</f>
        <v>15</v>
      </c>
      <c r="R3270" s="5">
        <f>IF(
Table1[[#This Row],[Budget_COGS]]=0,
"",
IF(
Table1[[#This Row],[Budget_COGS]]&gt;0,
(Table1[[#This Row],[Budget_COGS]]-Table1[[#This Row],[COGS]]) / Table1[[#This Row],[Budget_COGS]],
(Table1[[#This Row],[Budget_COGS]]-Table1[[#This Row],[COGS]]) / ABS(Table1[[#This Row],[Budget_COGS]])
)
)</f>
        <v>-0.16666666666666666</v>
      </c>
      <c r="S3270" s="5" t="str">
        <f>IF(Table1[[#This Row],[COGS _Var]]&gt;=0, "Above Budget", "Below Budget")</f>
        <v>Above Budget</v>
      </c>
      <c r="T3270">
        <f>Table1[[#This Row],[Actual_Sales]]-Table1[[#This Row],[COGS]]</f>
        <v>175</v>
      </c>
      <c r="U3270">
        <v>130</v>
      </c>
      <c r="V3270">
        <f>Table1[[#This Row],[Gross_Margin]]-Table1[[#This Row],[Budget_Margin]]</f>
        <v>45</v>
      </c>
      <c r="W3270" s="5">
        <f>IF(
Table1[[#This Row],[Budget_Margin]]=0,
"",
IF(
Table1[[#This Row],[Budget_Margin]]&gt;0,
(Table1[[#This Row],[Gross_Margin]]-Table1[[#This Row],[Budget_Margin]]) / Table1[[#This Row],[Budget_Margin]],
(Table1[[#This Row],[Gross_Margin]]-Table1[[#This Row],[Budget_Margin]]) / ABS(Table1[[#This Row],[Budget_Margin]])
)
)</f>
        <v>0.34615384615384615</v>
      </c>
      <c r="X3270" s="5" t="str">
        <f>IF(Table1[[#This Row],[Margin_Var]]&gt;=0, "Above Budget", "Below Budget")</f>
        <v>Above Budget</v>
      </c>
      <c r="Y3270" s="5">
        <f>IFERROR(Table1[[#This Row],[Gross_Margin]]/Table1[[#This Row],[Actual_Sales]],0)</f>
        <v>0.625</v>
      </c>
      <c r="Z3270" s="5">
        <f>Table1[[#This Row],[Actual_Profit]]/Table1[[#This Row],[Actual_Sales]]</f>
        <v>0.14285714285714285</v>
      </c>
      <c r="AA3270">
        <v>135</v>
      </c>
      <c r="AB3270" s="5">
        <f>IFERROR(Table1[[#This Row],[Expenses]]/Table1[[#This Row],[Actual_Sales]],0)</f>
        <v>0.48214285714285715</v>
      </c>
      <c r="AC3270">
        <v>95</v>
      </c>
      <c r="AD3270">
        <v>725</v>
      </c>
      <c r="AE3270" s="5">
        <f>IFERROR(Table1[[#This Row],[Inventory]]/Table1[[#This Row],[Actual_Sales]],0)</f>
        <v>2.5892857142857144</v>
      </c>
    </row>
    <row r="3271" spans="1:31" x14ac:dyDescent="0.25">
      <c r="A3271">
        <v>1478</v>
      </c>
      <c r="B3271">
        <v>505</v>
      </c>
      <c r="C3271">
        <v>6</v>
      </c>
      <c r="D3271" s="2">
        <v>40422</v>
      </c>
      <c r="E3271">
        <v>91</v>
      </c>
      <c r="F3271">
        <v>70</v>
      </c>
      <c r="G3271">
        <f>Table1[[#This Row],[Actual_Sales]]-Table1[[#This Row],[Budget_Sales]]</f>
        <v>21</v>
      </c>
      <c r="H3271" s="5">
        <f>IF(
Table1[[#This Row],[Budget_Sales]]=0,
"",
IF(
Table1[[#This Row],[Budget_Sales]]&gt;0,
(Table1[[#This Row],[Actual_Sales]]-Table1[[#This Row],[Budget_Sales]])/Table1[[#This Row],[Budget_Sales]],
(Table1[[#This Row],[Actual_Sales]]-Table1[[#This Row],[Budget_Sales]])/ABS(Table1[[#This Row],[Budget_Sales]])
)
)</f>
        <v>0.3</v>
      </c>
      <c r="I3271" s="5" t="str">
        <f>IF(Table1[[#This Row],[Sales_Var]]&gt;=0,"Above Budget","Below Budget")</f>
        <v>Above Budget</v>
      </c>
      <c r="J3271">
        <f>Table1[[#This Row],[Actual_Sales]]-(Table1[[#This Row],[COGS]]+Table1[[#This Row],[Expenses]])</f>
        <v>13</v>
      </c>
      <c r="K3271">
        <v>10</v>
      </c>
      <c r="L3271">
        <f>Table1[[#This Row],[Actual_Profit]]-Table1[[#This Row],[Budget_Profit]]</f>
        <v>3</v>
      </c>
      <c r="M3271" s="5">
        <f>IF(
Table1[[#This Row],[Budget_Profit]]=0,
"",
IF(
Table1[[#This Row],[Budget_Profit]]&gt;0,
(Table1[[#This Row],[Actual_Profit]]-Table1[[#This Row],[Budget_Profit]])/Table1[[#This Row],[Budget_Profit]],
(Table1[[#This Row],[Actual_Profit]]-Table1[[#This Row],[Budget_Profit]])/ABS(Table1[[#This Row],[Budget_Profit]])
)
)</f>
        <v>0.3</v>
      </c>
      <c r="N3271" s="5" t="str">
        <f>IF(Table1[[#This Row],[Profit_Var]]&gt;=0, "Above Budget", "Below Budget")</f>
        <v>Above Budget</v>
      </c>
      <c r="O3271">
        <v>39</v>
      </c>
      <c r="P3271">
        <v>30</v>
      </c>
      <c r="Q3271">
        <f>Table1[[#This Row],[COGS]]-Table1[[#This Row],[Budget_COGS]]</f>
        <v>9</v>
      </c>
      <c r="R3271" s="5">
        <f>IF(
Table1[[#This Row],[Budget_COGS]]=0,
"",
IF(
Table1[[#This Row],[Budget_COGS]]&gt;0,
(Table1[[#This Row],[Budget_COGS]]-Table1[[#This Row],[COGS]]) / Table1[[#This Row],[Budget_COGS]],
(Table1[[#This Row],[Budget_COGS]]-Table1[[#This Row],[COGS]]) / ABS(Table1[[#This Row],[Budget_COGS]])
)
)</f>
        <v>-0.3</v>
      </c>
      <c r="S3271" s="5" t="str">
        <f>IF(Table1[[#This Row],[COGS _Var]]&gt;=0, "Above Budget", "Below Budget")</f>
        <v>Above Budget</v>
      </c>
      <c r="T3271">
        <f>Table1[[#This Row],[Actual_Sales]]-Table1[[#This Row],[COGS]]</f>
        <v>52</v>
      </c>
      <c r="U3271">
        <v>40</v>
      </c>
      <c r="V3271">
        <f>Table1[[#This Row],[Gross_Margin]]-Table1[[#This Row],[Budget_Margin]]</f>
        <v>12</v>
      </c>
      <c r="W3271" s="5">
        <f>IF(
Table1[[#This Row],[Budget_Margin]]=0,
"",
IF(
Table1[[#This Row],[Budget_Margin]]&gt;0,
(Table1[[#This Row],[Gross_Margin]]-Table1[[#This Row],[Budget_Margin]]) / Table1[[#This Row],[Budget_Margin]],
(Table1[[#This Row],[Gross_Margin]]-Table1[[#This Row],[Budget_Margin]]) / ABS(Table1[[#This Row],[Budget_Margin]])
)
)</f>
        <v>0.3</v>
      </c>
      <c r="X3271" s="5" t="str">
        <f>IF(Table1[[#This Row],[Margin_Var]]&gt;=0, "Above Budget", "Below Budget")</f>
        <v>Above Budget</v>
      </c>
      <c r="Y3271" s="5">
        <f>IFERROR(Table1[[#This Row],[Gross_Margin]]/Table1[[#This Row],[Actual_Sales]],0)</f>
        <v>0.5714285714285714</v>
      </c>
      <c r="Z3271" s="5">
        <f>Table1[[#This Row],[Actual_Profit]]/Table1[[#This Row],[Actual_Sales]]</f>
        <v>0.14285714285714285</v>
      </c>
      <c r="AA3271">
        <v>39</v>
      </c>
      <c r="AB3271" s="5">
        <f>IFERROR(Table1[[#This Row],[Expenses]]/Table1[[#This Row],[Actual_Sales]],0)</f>
        <v>0.42857142857142855</v>
      </c>
      <c r="AC3271">
        <v>12</v>
      </c>
      <c r="AD3271">
        <v>248</v>
      </c>
      <c r="AE3271" s="5">
        <f>IFERROR(Table1[[#This Row],[Inventory]]/Table1[[#This Row],[Actual_Sales]],0)</f>
        <v>2.7252747252747254</v>
      </c>
    </row>
    <row r="3272" spans="1:31" x14ac:dyDescent="0.25">
      <c r="A3272">
        <v>1436</v>
      </c>
      <c r="B3272">
        <v>314</v>
      </c>
      <c r="C3272">
        <v>11</v>
      </c>
      <c r="D3272" s="2">
        <v>40422</v>
      </c>
      <c r="E3272">
        <v>91</v>
      </c>
      <c r="F3272">
        <v>80</v>
      </c>
      <c r="G3272">
        <f>Table1[[#This Row],[Actual_Sales]]-Table1[[#This Row],[Budget_Sales]]</f>
        <v>11</v>
      </c>
      <c r="H3272" s="5">
        <f>IF(
Table1[[#This Row],[Budget_Sales]]=0,
"",
IF(
Table1[[#This Row],[Budget_Sales]]&gt;0,
(Table1[[#This Row],[Actual_Sales]]-Table1[[#This Row],[Budget_Sales]])/Table1[[#This Row],[Budget_Sales]],
(Table1[[#This Row],[Actual_Sales]]-Table1[[#This Row],[Budget_Sales]])/ABS(Table1[[#This Row],[Budget_Sales]])
)
)</f>
        <v>0.13750000000000001</v>
      </c>
      <c r="I3272" s="5" t="str">
        <f>IF(Table1[[#This Row],[Sales_Var]]&gt;=0,"Above Budget","Below Budget")</f>
        <v>Above Budget</v>
      </c>
      <c r="J3272">
        <f>Table1[[#This Row],[Actual_Sales]]-(Table1[[#This Row],[COGS]]+Table1[[#This Row],[Expenses]])</f>
        <v>13</v>
      </c>
      <c r="K3272">
        <v>20</v>
      </c>
      <c r="L3272">
        <f>Table1[[#This Row],[Actual_Profit]]-Table1[[#This Row],[Budget_Profit]]</f>
        <v>-7</v>
      </c>
      <c r="M3272" s="5">
        <f>IF(
Table1[[#This Row],[Budget_Profit]]=0,
"",
IF(
Table1[[#This Row],[Budget_Profit]]&gt;0,
(Table1[[#This Row],[Actual_Profit]]-Table1[[#This Row],[Budget_Profit]])/Table1[[#This Row],[Budget_Profit]],
(Table1[[#This Row],[Actual_Profit]]-Table1[[#This Row],[Budget_Profit]])/ABS(Table1[[#This Row],[Budget_Profit]])
)
)</f>
        <v>-0.35</v>
      </c>
      <c r="N3272" s="5" t="str">
        <f>IF(Table1[[#This Row],[Profit_Var]]&gt;=0, "Above Budget", "Below Budget")</f>
        <v>Below Budget</v>
      </c>
      <c r="O3272">
        <v>39</v>
      </c>
      <c r="P3272">
        <v>30</v>
      </c>
      <c r="Q3272">
        <f>Table1[[#This Row],[COGS]]-Table1[[#This Row],[Budget_COGS]]</f>
        <v>9</v>
      </c>
      <c r="R3272" s="5">
        <f>IF(
Table1[[#This Row],[Budget_COGS]]=0,
"",
IF(
Table1[[#This Row],[Budget_COGS]]&gt;0,
(Table1[[#This Row],[Budget_COGS]]-Table1[[#This Row],[COGS]]) / Table1[[#This Row],[Budget_COGS]],
(Table1[[#This Row],[Budget_COGS]]-Table1[[#This Row],[COGS]]) / ABS(Table1[[#This Row],[Budget_COGS]])
)
)</f>
        <v>-0.3</v>
      </c>
      <c r="S3272" s="5" t="str">
        <f>IF(Table1[[#This Row],[COGS _Var]]&gt;=0, "Above Budget", "Below Budget")</f>
        <v>Above Budget</v>
      </c>
      <c r="T3272">
        <f>Table1[[#This Row],[Actual_Sales]]-Table1[[#This Row],[COGS]]</f>
        <v>52</v>
      </c>
      <c r="U3272">
        <v>50</v>
      </c>
      <c r="V3272">
        <f>Table1[[#This Row],[Gross_Margin]]-Table1[[#This Row],[Budget_Margin]]</f>
        <v>2</v>
      </c>
      <c r="W3272" s="5">
        <f>IF(
Table1[[#This Row],[Budget_Margin]]=0,
"",
IF(
Table1[[#This Row],[Budget_Margin]]&gt;0,
(Table1[[#This Row],[Gross_Margin]]-Table1[[#This Row],[Budget_Margin]]) / Table1[[#This Row],[Budget_Margin]],
(Table1[[#This Row],[Gross_Margin]]-Table1[[#This Row],[Budget_Margin]]) / ABS(Table1[[#This Row],[Budget_Margin]])
)
)</f>
        <v>0.04</v>
      </c>
      <c r="X3272" s="5" t="str">
        <f>IF(Table1[[#This Row],[Margin_Var]]&gt;=0, "Above Budget", "Below Budget")</f>
        <v>Above Budget</v>
      </c>
      <c r="Y3272" s="5">
        <f>IFERROR(Table1[[#This Row],[Gross_Margin]]/Table1[[#This Row],[Actual_Sales]],0)</f>
        <v>0.5714285714285714</v>
      </c>
      <c r="Z3272" s="5">
        <f>Table1[[#This Row],[Actual_Profit]]/Table1[[#This Row],[Actual_Sales]]</f>
        <v>0.14285714285714285</v>
      </c>
      <c r="AA3272">
        <v>39</v>
      </c>
      <c r="AB3272" s="5">
        <f>IFERROR(Table1[[#This Row],[Expenses]]/Table1[[#This Row],[Actual_Sales]],0)</f>
        <v>0.42857142857142855</v>
      </c>
      <c r="AC3272">
        <v>12</v>
      </c>
      <c r="AD3272">
        <v>248</v>
      </c>
      <c r="AE3272" s="5">
        <f>IFERROR(Table1[[#This Row],[Inventory]]/Table1[[#This Row],[Actual_Sales]],0)</f>
        <v>2.7252747252747254</v>
      </c>
    </row>
    <row r="3273" spans="1:31" x14ac:dyDescent="0.25">
      <c r="A3273">
        <v>1109</v>
      </c>
      <c r="B3273">
        <v>405</v>
      </c>
      <c r="C3273">
        <v>8</v>
      </c>
      <c r="D3273" s="2">
        <v>40360</v>
      </c>
      <c r="E3273">
        <v>133</v>
      </c>
      <c r="F3273">
        <v>130</v>
      </c>
      <c r="G3273">
        <f>Table1[[#This Row],[Actual_Sales]]-Table1[[#This Row],[Budget_Sales]]</f>
        <v>3</v>
      </c>
      <c r="H3273" s="5">
        <f>IF(
Table1[[#This Row],[Budget_Sales]]=0,
"",
IF(
Table1[[#This Row],[Budget_Sales]]&gt;0,
(Table1[[#This Row],[Actual_Sales]]-Table1[[#This Row],[Budget_Sales]])/Table1[[#This Row],[Budget_Sales]],
(Table1[[#This Row],[Actual_Sales]]-Table1[[#This Row],[Budget_Sales]])/ABS(Table1[[#This Row],[Budget_Sales]])
)
)</f>
        <v>2.3076923076923078E-2</v>
      </c>
      <c r="I3273" s="5" t="str">
        <f>IF(Table1[[#This Row],[Sales_Var]]&gt;=0,"Above Budget","Below Budget")</f>
        <v>Above Budget</v>
      </c>
      <c r="J3273">
        <f>Table1[[#This Row],[Actual_Sales]]-(Table1[[#This Row],[COGS]]+Table1[[#This Row],[Expenses]])</f>
        <v>19</v>
      </c>
      <c r="K3273">
        <v>30</v>
      </c>
      <c r="L3273">
        <f>Table1[[#This Row],[Actual_Profit]]-Table1[[#This Row],[Budget_Profit]]</f>
        <v>-11</v>
      </c>
      <c r="M3273" s="5">
        <f>IF(
Table1[[#This Row],[Budget_Profit]]=0,
"",
IF(
Table1[[#This Row],[Budget_Profit]]&gt;0,
(Table1[[#This Row],[Actual_Profit]]-Table1[[#This Row],[Budget_Profit]])/Table1[[#This Row],[Budget_Profit]],
(Table1[[#This Row],[Actual_Profit]]-Table1[[#This Row],[Budget_Profit]])/ABS(Table1[[#This Row],[Budget_Profit]])
)
)</f>
        <v>-0.36666666666666664</v>
      </c>
      <c r="N3273" s="5" t="str">
        <f>IF(Table1[[#This Row],[Profit_Var]]&gt;=0, "Above Budget", "Below Budget")</f>
        <v>Below Budget</v>
      </c>
      <c r="O3273">
        <v>59</v>
      </c>
      <c r="P3273">
        <v>50</v>
      </c>
      <c r="Q3273">
        <f>Table1[[#This Row],[COGS]]-Table1[[#This Row],[Budget_COGS]]</f>
        <v>9</v>
      </c>
      <c r="R3273" s="5">
        <f>IF(
Table1[[#This Row],[Budget_COGS]]=0,
"",
IF(
Table1[[#This Row],[Budget_COGS]]&gt;0,
(Table1[[#This Row],[Budget_COGS]]-Table1[[#This Row],[COGS]]) / Table1[[#This Row],[Budget_COGS]],
(Table1[[#This Row],[Budget_COGS]]-Table1[[#This Row],[COGS]]) / ABS(Table1[[#This Row],[Budget_COGS]])
)
)</f>
        <v>-0.18</v>
      </c>
      <c r="S3273" s="5" t="str">
        <f>IF(Table1[[#This Row],[COGS _Var]]&gt;=0, "Above Budget", "Below Budget")</f>
        <v>Above Budget</v>
      </c>
      <c r="T3273">
        <f>Table1[[#This Row],[Actual_Sales]]-Table1[[#This Row],[COGS]]</f>
        <v>74</v>
      </c>
      <c r="U3273">
        <v>80</v>
      </c>
      <c r="V3273">
        <f>Table1[[#This Row],[Gross_Margin]]-Table1[[#This Row],[Budget_Margin]]</f>
        <v>-6</v>
      </c>
      <c r="W3273" s="5">
        <f>IF(
Table1[[#This Row],[Budget_Margin]]=0,
"",
IF(
Table1[[#This Row],[Budget_Margin]]&gt;0,
(Table1[[#This Row],[Gross_Margin]]-Table1[[#This Row],[Budget_Margin]]) / Table1[[#This Row],[Budget_Margin]],
(Table1[[#This Row],[Gross_Margin]]-Table1[[#This Row],[Budget_Margin]]) / ABS(Table1[[#This Row],[Budget_Margin]])
)
)</f>
        <v>-7.4999999999999997E-2</v>
      </c>
      <c r="X3273" s="5" t="str">
        <f>IF(Table1[[#This Row],[Margin_Var]]&gt;=0, "Above Budget", "Below Budget")</f>
        <v>Below Budget</v>
      </c>
      <c r="Y3273" s="5">
        <f>IFERROR(Table1[[#This Row],[Gross_Margin]]/Table1[[#This Row],[Actual_Sales]],0)</f>
        <v>0.55639097744360899</v>
      </c>
      <c r="Z3273" s="5">
        <f>Table1[[#This Row],[Actual_Profit]]/Table1[[#This Row],[Actual_Sales]]</f>
        <v>0.14285714285714285</v>
      </c>
      <c r="AA3273">
        <v>55</v>
      </c>
      <c r="AB3273" s="5">
        <f>IFERROR(Table1[[#This Row],[Expenses]]/Table1[[#This Row],[Actual_Sales]],0)</f>
        <v>0.41353383458646614</v>
      </c>
      <c r="AC3273">
        <v>22</v>
      </c>
      <c r="AD3273">
        <v>403</v>
      </c>
      <c r="AE3273" s="5">
        <f>IFERROR(Table1[[#This Row],[Inventory]]/Table1[[#This Row],[Actual_Sales]],0)</f>
        <v>3.030075187969925</v>
      </c>
    </row>
    <row r="3274" spans="1:31" x14ac:dyDescent="0.25">
      <c r="A3274">
        <v>1218</v>
      </c>
      <c r="B3274">
        <v>904</v>
      </c>
      <c r="C3274">
        <v>9</v>
      </c>
      <c r="D3274" s="2">
        <v>40360</v>
      </c>
      <c r="E3274">
        <v>133</v>
      </c>
      <c r="F3274">
        <v>100</v>
      </c>
      <c r="G3274">
        <f>Table1[[#This Row],[Actual_Sales]]-Table1[[#This Row],[Budget_Sales]]</f>
        <v>33</v>
      </c>
      <c r="H3274" s="5">
        <f>IF(
Table1[[#This Row],[Budget_Sales]]=0,
"",
IF(
Table1[[#This Row],[Budget_Sales]]&gt;0,
(Table1[[#This Row],[Actual_Sales]]-Table1[[#This Row],[Budget_Sales]])/Table1[[#This Row],[Budget_Sales]],
(Table1[[#This Row],[Actual_Sales]]-Table1[[#This Row],[Budget_Sales]])/ABS(Table1[[#This Row],[Budget_Sales]])
)
)</f>
        <v>0.33</v>
      </c>
      <c r="I3274" s="5" t="str">
        <f>IF(Table1[[#This Row],[Sales_Var]]&gt;=0,"Above Budget","Below Budget")</f>
        <v>Above Budget</v>
      </c>
      <c r="J3274">
        <f>Table1[[#This Row],[Actual_Sales]]-(Table1[[#This Row],[COGS]]+Table1[[#This Row],[Expenses]])</f>
        <v>19</v>
      </c>
      <c r="K3274">
        <v>30</v>
      </c>
      <c r="L3274">
        <f>Table1[[#This Row],[Actual_Profit]]-Table1[[#This Row],[Budget_Profit]]</f>
        <v>-11</v>
      </c>
      <c r="M3274" s="5">
        <f>IF(
Table1[[#This Row],[Budget_Profit]]=0,
"",
IF(
Table1[[#This Row],[Budget_Profit]]&gt;0,
(Table1[[#This Row],[Actual_Profit]]-Table1[[#This Row],[Budget_Profit]])/Table1[[#This Row],[Budget_Profit]],
(Table1[[#This Row],[Actual_Profit]]-Table1[[#This Row],[Budget_Profit]])/ABS(Table1[[#This Row],[Budget_Profit]])
)
)</f>
        <v>-0.36666666666666664</v>
      </c>
      <c r="N3274" s="5" t="str">
        <f>IF(Table1[[#This Row],[Profit_Var]]&gt;=0, "Above Budget", "Below Budget")</f>
        <v>Below Budget</v>
      </c>
      <c r="O3274">
        <v>59</v>
      </c>
      <c r="P3274">
        <v>40</v>
      </c>
      <c r="Q3274">
        <f>Table1[[#This Row],[COGS]]-Table1[[#This Row],[Budget_COGS]]</f>
        <v>19</v>
      </c>
      <c r="R3274" s="5">
        <f>IF(
Table1[[#This Row],[Budget_COGS]]=0,
"",
IF(
Table1[[#This Row],[Budget_COGS]]&gt;0,
(Table1[[#This Row],[Budget_COGS]]-Table1[[#This Row],[COGS]]) / Table1[[#This Row],[Budget_COGS]],
(Table1[[#This Row],[Budget_COGS]]-Table1[[#This Row],[COGS]]) / ABS(Table1[[#This Row],[Budget_COGS]])
)
)</f>
        <v>-0.47499999999999998</v>
      </c>
      <c r="S3274" s="5" t="str">
        <f>IF(Table1[[#This Row],[COGS _Var]]&gt;=0, "Above Budget", "Below Budget")</f>
        <v>Above Budget</v>
      </c>
      <c r="T3274">
        <f>Table1[[#This Row],[Actual_Sales]]-Table1[[#This Row],[COGS]]</f>
        <v>74</v>
      </c>
      <c r="U3274">
        <v>60</v>
      </c>
      <c r="V3274">
        <f>Table1[[#This Row],[Gross_Margin]]-Table1[[#This Row],[Budget_Margin]]</f>
        <v>14</v>
      </c>
      <c r="W3274" s="5">
        <f>IF(
Table1[[#This Row],[Budget_Margin]]=0,
"",
IF(
Table1[[#This Row],[Budget_Margin]]&gt;0,
(Table1[[#This Row],[Gross_Margin]]-Table1[[#This Row],[Budget_Margin]]) / Table1[[#This Row],[Budget_Margin]],
(Table1[[#This Row],[Gross_Margin]]-Table1[[#This Row],[Budget_Margin]]) / ABS(Table1[[#This Row],[Budget_Margin]])
)
)</f>
        <v>0.23333333333333334</v>
      </c>
      <c r="X3274" s="5" t="str">
        <f>IF(Table1[[#This Row],[Margin_Var]]&gt;=0, "Above Budget", "Below Budget")</f>
        <v>Above Budget</v>
      </c>
      <c r="Y3274" s="5">
        <f>IFERROR(Table1[[#This Row],[Gross_Margin]]/Table1[[#This Row],[Actual_Sales]],0)</f>
        <v>0.55639097744360899</v>
      </c>
      <c r="Z3274" s="5">
        <f>Table1[[#This Row],[Actual_Profit]]/Table1[[#This Row],[Actual_Sales]]</f>
        <v>0.14285714285714285</v>
      </c>
      <c r="AA3274">
        <v>55</v>
      </c>
      <c r="AB3274" s="5">
        <f>IFERROR(Table1[[#This Row],[Expenses]]/Table1[[#This Row],[Actual_Sales]],0)</f>
        <v>0.41353383458646614</v>
      </c>
      <c r="AC3274">
        <v>22</v>
      </c>
      <c r="AD3274">
        <v>403</v>
      </c>
      <c r="AE3274" s="5">
        <f>IFERROR(Table1[[#This Row],[Inventory]]/Table1[[#This Row],[Actual_Sales]],0)</f>
        <v>3.030075187969925</v>
      </c>
    </row>
    <row r="3275" spans="1:31" x14ac:dyDescent="0.25">
      <c r="A3275">
        <v>1014</v>
      </c>
      <c r="B3275">
        <v>715</v>
      </c>
      <c r="C3275">
        <v>1</v>
      </c>
      <c r="D3275" s="2">
        <v>40330</v>
      </c>
      <c r="E3275">
        <v>133</v>
      </c>
      <c r="F3275">
        <v>130</v>
      </c>
      <c r="G3275">
        <f>Table1[[#This Row],[Actual_Sales]]-Table1[[#This Row],[Budget_Sales]]</f>
        <v>3</v>
      </c>
      <c r="H3275" s="5">
        <f>IF(
Table1[[#This Row],[Budget_Sales]]=0,
"",
IF(
Table1[[#This Row],[Budget_Sales]]&gt;0,
(Table1[[#This Row],[Actual_Sales]]-Table1[[#This Row],[Budget_Sales]])/Table1[[#This Row],[Budget_Sales]],
(Table1[[#This Row],[Actual_Sales]]-Table1[[#This Row],[Budget_Sales]])/ABS(Table1[[#This Row],[Budget_Sales]])
)
)</f>
        <v>2.3076923076923078E-2</v>
      </c>
      <c r="I3275" s="5" t="str">
        <f>IF(Table1[[#This Row],[Sales_Var]]&gt;=0,"Above Budget","Below Budget")</f>
        <v>Above Budget</v>
      </c>
      <c r="J3275">
        <f>Table1[[#This Row],[Actual_Sales]]-(Table1[[#This Row],[COGS]]+Table1[[#This Row],[Expenses]])</f>
        <v>19</v>
      </c>
      <c r="K3275">
        <v>20</v>
      </c>
      <c r="L3275">
        <f>Table1[[#This Row],[Actual_Profit]]-Table1[[#This Row],[Budget_Profit]]</f>
        <v>-1</v>
      </c>
      <c r="M3275" s="5">
        <f>IF(
Table1[[#This Row],[Budget_Profit]]=0,
"",
IF(
Table1[[#This Row],[Budget_Profit]]&gt;0,
(Table1[[#This Row],[Actual_Profit]]-Table1[[#This Row],[Budget_Profit]])/Table1[[#This Row],[Budget_Profit]],
(Table1[[#This Row],[Actual_Profit]]-Table1[[#This Row],[Budget_Profit]])/ABS(Table1[[#This Row],[Budget_Profit]])
)
)</f>
        <v>-0.05</v>
      </c>
      <c r="N3275" s="5" t="str">
        <f>IF(Table1[[#This Row],[Profit_Var]]&gt;=0, "Above Budget", "Below Budget")</f>
        <v>Below Budget</v>
      </c>
      <c r="O3275">
        <v>59</v>
      </c>
      <c r="P3275">
        <v>60</v>
      </c>
      <c r="Q3275">
        <f>Table1[[#This Row],[COGS]]-Table1[[#This Row],[Budget_COGS]]</f>
        <v>-1</v>
      </c>
      <c r="R3275" s="5">
        <f>IF(
Table1[[#This Row],[Budget_COGS]]=0,
"",
IF(
Table1[[#This Row],[Budget_COGS]]&gt;0,
(Table1[[#This Row],[Budget_COGS]]-Table1[[#This Row],[COGS]]) / Table1[[#This Row],[Budget_COGS]],
(Table1[[#This Row],[Budget_COGS]]-Table1[[#This Row],[COGS]]) / ABS(Table1[[#This Row],[Budget_COGS]])
)
)</f>
        <v>1.6666666666666666E-2</v>
      </c>
      <c r="S3275" s="5" t="str">
        <f>IF(Table1[[#This Row],[COGS _Var]]&gt;=0, "Above Budget", "Below Budget")</f>
        <v>Below Budget</v>
      </c>
      <c r="T3275">
        <f>Table1[[#This Row],[Actual_Sales]]-Table1[[#This Row],[COGS]]</f>
        <v>74</v>
      </c>
      <c r="U3275">
        <v>70</v>
      </c>
      <c r="V3275">
        <f>Table1[[#This Row],[Gross_Margin]]-Table1[[#This Row],[Budget_Margin]]</f>
        <v>4</v>
      </c>
      <c r="W3275" s="5">
        <f>IF(
Table1[[#This Row],[Budget_Margin]]=0,
"",
IF(
Table1[[#This Row],[Budget_Margin]]&gt;0,
(Table1[[#This Row],[Gross_Margin]]-Table1[[#This Row],[Budget_Margin]]) / Table1[[#This Row],[Budget_Margin]],
(Table1[[#This Row],[Gross_Margin]]-Table1[[#This Row],[Budget_Margin]]) / ABS(Table1[[#This Row],[Budget_Margin]])
)
)</f>
        <v>5.7142857142857141E-2</v>
      </c>
      <c r="X3275" s="5" t="str">
        <f>IF(Table1[[#This Row],[Margin_Var]]&gt;=0, "Above Budget", "Below Budget")</f>
        <v>Above Budget</v>
      </c>
      <c r="Y3275" s="5">
        <f>IFERROR(Table1[[#This Row],[Gross_Margin]]/Table1[[#This Row],[Actual_Sales]],0)</f>
        <v>0.55639097744360899</v>
      </c>
      <c r="Z3275" s="5">
        <f>Table1[[#This Row],[Actual_Profit]]/Table1[[#This Row],[Actual_Sales]]</f>
        <v>0.14285714285714285</v>
      </c>
      <c r="AA3275">
        <v>55</v>
      </c>
      <c r="AB3275" s="5">
        <f>IFERROR(Table1[[#This Row],[Expenses]]/Table1[[#This Row],[Actual_Sales]],0)</f>
        <v>0.41353383458646614</v>
      </c>
      <c r="AC3275">
        <v>22</v>
      </c>
      <c r="AD3275">
        <v>377</v>
      </c>
      <c r="AE3275" s="5">
        <f>IFERROR(Table1[[#This Row],[Inventory]]/Table1[[#This Row],[Actual_Sales]],0)</f>
        <v>2.8345864661654137</v>
      </c>
    </row>
    <row r="3276" spans="1:31" x14ac:dyDescent="0.25">
      <c r="A3276">
        <v>1048</v>
      </c>
      <c r="B3276">
        <v>918</v>
      </c>
      <c r="C3276">
        <v>8</v>
      </c>
      <c r="D3276" s="2">
        <v>40330</v>
      </c>
      <c r="E3276">
        <v>133</v>
      </c>
      <c r="F3276">
        <v>130</v>
      </c>
      <c r="G3276">
        <f>Table1[[#This Row],[Actual_Sales]]-Table1[[#This Row],[Budget_Sales]]</f>
        <v>3</v>
      </c>
      <c r="H3276" s="5">
        <f>IF(
Table1[[#This Row],[Budget_Sales]]=0,
"",
IF(
Table1[[#This Row],[Budget_Sales]]&gt;0,
(Table1[[#This Row],[Actual_Sales]]-Table1[[#This Row],[Budget_Sales]])/Table1[[#This Row],[Budget_Sales]],
(Table1[[#This Row],[Actual_Sales]]-Table1[[#This Row],[Budget_Sales]])/ABS(Table1[[#This Row],[Budget_Sales]])
)
)</f>
        <v>2.3076923076923078E-2</v>
      </c>
      <c r="I3276" s="5" t="str">
        <f>IF(Table1[[#This Row],[Sales_Var]]&gt;=0,"Above Budget","Below Budget")</f>
        <v>Above Budget</v>
      </c>
      <c r="J3276">
        <f>Table1[[#This Row],[Actual_Sales]]-(Table1[[#This Row],[COGS]]+Table1[[#This Row],[Expenses]])</f>
        <v>19</v>
      </c>
      <c r="K3276">
        <v>30</v>
      </c>
      <c r="L3276">
        <f>Table1[[#This Row],[Actual_Profit]]-Table1[[#This Row],[Budget_Profit]]</f>
        <v>-11</v>
      </c>
      <c r="M3276" s="5">
        <f>IF(
Table1[[#This Row],[Budget_Profit]]=0,
"",
IF(
Table1[[#This Row],[Budget_Profit]]&gt;0,
(Table1[[#This Row],[Actual_Profit]]-Table1[[#This Row],[Budget_Profit]])/Table1[[#This Row],[Budget_Profit]],
(Table1[[#This Row],[Actual_Profit]]-Table1[[#This Row],[Budget_Profit]])/ABS(Table1[[#This Row],[Budget_Profit]])
)
)</f>
        <v>-0.36666666666666664</v>
      </c>
      <c r="N3276" s="5" t="str">
        <f>IF(Table1[[#This Row],[Profit_Var]]&gt;=0, "Above Budget", "Below Budget")</f>
        <v>Below Budget</v>
      </c>
      <c r="O3276">
        <v>59</v>
      </c>
      <c r="P3276">
        <v>50</v>
      </c>
      <c r="Q3276">
        <f>Table1[[#This Row],[COGS]]-Table1[[#This Row],[Budget_COGS]]</f>
        <v>9</v>
      </c>
      <c r="R3276" s="5">
        <f>IF(
Table1[[#This Row],[Budget_COGS]]=0,
"",
IF(
Table1[[#This Row],[Budget_COGS]]&gt;0,
(Table1[[#This Row],[Budget_COGS]]-Table1[[#This Row],[COGS]]) / Table1[[#This Row],[Budget_COGS]],
(Table1[[#This Row],[Budget_COGS]]-Table1[[#This Row],[COGS]]) / ABS(Table1[[#This Row],[Budget_COGS]])
)
)</f>
        <v>-0.18</v>
      </c>
      <c r="S3276" s="5" t="str">
        <f>IF(Table1[[#This Row],[COGS _Var]]&gt;=0, "Above Budget", "Below Budget")</f>
        <v>Above Budget</v>
      </c>
      <c r="T3276">
        <f>Table1[[#This Row],[Actual_Sales]]-Table1[[#This Row],[COGS]]</f>
        <v>74</v>
      </c>
      <c r="U3276">
        <v>80</v>
      </c>
      <c r="V3276">
        <f>Table1[[#This Row],[Gross_Margin]]-Table1[[#This Row],[Budget_Margin]]</f>
        <v>-6</v>
      </c>
      <c r="W3276" s="5">
        <f>IF(
Table1[[#This Row],[Budget_Margin]]=0,
"",
IF(
Table1[[#This Row],[Budget_Margin]]&gt;0,
(Table1[[#This Row],[Gross_Margin]]-Table1[[#This Row],[Budget_Margin]]) / Table1[[#This Row],[Budget_Margin]],
(Table1[[#This Row],[Gross_Margin]]-Table1[[#This Row],[Budget_Margin]]) / ABS(Table1[[#This Row],[Budget_Margin]])
)
)</f>
        <v>-7.4999999999999997E-2</v>
      </c>
      <c r="X3276" s="5" t="str">
        <f>IF(Table1[[#This Row],[Margin_Var]]&gt;=0, "Above Budget", "Below Budget")</f>
        <v>Below Budget</v>
      </c>
      <c r="Y3276" s="5">
        <f>IFERROR(Table1[[#This Row],[Gross_Margin]]/Table1[[#This Row],[Actual_Sales]],0)</f>
        <v>0.55639097744360899</v>
      </c>
      <c r="Z3276" s="5">
        <f>Table1[[#This Row],[Actual_Profit]]/Table1[[#This Row],[Actual_Sales]]</f>
        <v>0.14285714285714285</v>
      </c>
      <c r="AA3276">
        <v>55</v>
      </c>
      <c r="AB3276" s="5">
        <f>IFERROR(Table1[[#This Row],[Expenses]]/Table1[[#This Row],[Actual_Sales]],0)</f>
        <v>0.41353383458646614</v>
      </c>
      <c r="AC3276">
        <v>22</v>
      </c>
      <c r="AD3276">
        <v>377</v>
      </c>
      <c r="AE3276" s="5">
        <f>IFERROR(Table1[[#This Row],[Inventory]]/Table1[[#This Row],[Actual_Sales]],0)</f>
        <v>2.8345864661654137</v>
      </c>
    </row>
    <row r="3277" spans="1:31" x14ac:dyDescent="0.25">
      <c r="A3277">
        <v>1025</v>
      </c>
      <c r="B3277">
        <v>754</v>
      </c>
      <c r="C3277">
        <v>9</v>
      </c>
      <c r="D3277" s="2">
        <v>40330</v>
      </c>
      <c r="E3277">
        <v>133</v>
      </c>
      <c r="F3277">
        <v>100</v>
      </c>
      <c r="G3277">
        <f>Table1[[#This Row],[Actual_Sales]]-Table1[[#This Row],[Budget_Sales]]</f>
        <v>33</v>
      </c>
      <c r="H3277" s="5">
        <f>IF(
Table1[[#This Row],[Budget_Sales]]=0,
"",
IF(
Table1[[#This Row],[Budget_Sales]]&gt;0,
(Table1[[#This Row],[Actual_Sales]]-Table1[[#This Row],[Budget_Sales]])/Table1[[#This Row],[Budget_Sales]],
(Table1[[#This Row],[Actual_Sales]]-Table1[[#This Row],[Budget_Sales]])/ABS(Table1[[#This Row],[Budget_Sales]])
)
)</f>
        <v>0.33</v>
      </c>
      <c r="I3277" s="5" t="str">
        <f>IF(Table1[[#This Row],[Sales_Var]]&gt;=0,"Above Budget","Below Budget")</f>
        <v>Above Budget</v>
      </c>
      <c r="J3277">
        <f>Table1[[#This Row],[Actual_Sales]]-(Table1[[#This Row],[COGS]]+Table1[[#This Row],[Expenses]])</f>
        <v>19</v>
      </c>
      <c r="K3277">
        <v>30</v>
      </c>
      <c r="L3277">
        <f>Table1[[#This Row],[Actual_Profit]]-Table1[[#This Row],[Budget_Profit]]</f>
        <v>-11</v>
      </c>
      <c r="M3277" s="5">
        <f>IF(
Table1[[#This Row],[Budget_Profit]]=0,
"",
IF(
Table1[[#This Row],[Budget_Profit]]&gt;0,
(Table1[[#This Row],[Actual_Profit]]-Table1[[#This Row],[Budget_Profit]])/Table1[[#This Row],[Budget_Profit]],
(Table1[[#This Row],[Actual_Profit]]-Table1[[#This Row],[Budget_Profit]])/ABS(Table1[[#This Row],[Budget_Profit]])
)
)</f>
        <v>-0.36666666666666664</v>
      </c>
      <c r="N3277" s="5" t="str">
        <f>IF(Table1[[#This Row],[Profit_Var]]&gt;=0, "Above Budget", "Below Budget")</f>
        <v>Below Budget</v>
      </c>
      <c r="O3277">
        <v>59</v>
      </c>
      <c r="P3277">
        <v>40</v>
      </c>
      <c r="Q3277">
        <f>Table1[[#This Row],[COGS]]-Table1[[#This Row],[Budget_COGS]]</f>
        <v>19</v>
      </c>
      <c r="R3277" s="5">
        <f>IF(
Table1[[#This Row],[Budget_COGS]]=0,
"",
IF(
Table1[[#This Row],[Budget_COGS]]&gt;0,
(Table1[[#This Row],[Budget_COGS]]-Table1[[#This Row],[COGS]]) / Table1[[#This Row],[Budget_COGS]],
(Table1[[#This Row],[Budget_COGS]]-Table1[[#This Row],[COGS]]) / ABS(Table1[[#This Row],[Budget_COGS]])
)
)</f>
        <v>-0.47499999999999998</v>
      </c>
      <c r="S3277" s="5" t="str">
        <f>IF(Table1[[#This Row],[COGS _Var]]&gt;=0, "Above Budget", "Below Budget")</f>
        <v>Above Budget</v>
      </c>
      <c r="T3277">
        <f>Table1[[#This Row],[Actual_Sales]]-Table1[[#This Row],[COGS]]</f>
        <v>74</v>
      </c>
      <c r="U3277">
        <v>60</v>
      </c>
      <c r="V3277">
        <f>Table1[[#This Row],[Gross_Margin]]-Table1[[#This Row],[Budget_Margin]]</f>
        <v>14</v>
      </c>
      <c r="W3277" s="5">
        <f>IF(
Table1[[#This Row],[Budget_Margin]]=0,
"",
IF(
Table1[[#This Row],[Budget_Margin]]&gt;0,
(Table1[[#This Row],[Gross_Margin]]-Table1[[#This Row],[Budget_Margin]]) / Table1[[#This Row],[Budget_Margin]],
(Table1[[#This Row],[Gross_Margin]]-Table1[[#This Row],[Budget_Margin]]) / ABS(Table1[[#This Row],[Budget_Margin]])
)
)</f>
        <v>0.23333333333333334</v>
      </c>
      <c r="X3277" s="5" t="str">
        <f>IF(Table1[[#This Row],[Margin_Var]]&gt;=0, "Above Budget", "Below Budget")</f>
        <v>Above Budget</v>
      </c>
      <c r="Y3277" s="5">
        <f>IFERROR(Table1[[#This Row],[Gross_Margin]]/Table1[[#This Row],[Actual_Sales]],0)</f>
        <v>0.55639097744360899</v>
      </c>
      <c r="Z3277" s="5">
        <f>Table1[[#This Row],[Actual_Profit]]/Table1[[#This Row],[Actual_Sales]]</f>
        <v>0.14285714285714285</v>
      </c>
      <c r="AA3277">
        <v>55</v>
      </c>
      <c r="AB3277" s="5">
        <f>IFERROR(Table1[[#This Row],[Expenses]]/Table1[[#This Row],[Actual_Sales]],0)</f>
        <v>0.41353383458646614</v>
      </c>
      <c r="AC3277">
        <v>22</v>
      </c>
      <c r="AD3277">
        <v>377</v>
      </c>
      <c r="AE3277" s="5">
        <f>IFERROR(Table1[[#This Row],[Inventory]]/Table1[[#This Row],[Actual_Sales]],0)</f>
        <v>2.8345864661654137</v>
      </c>
    </row>
    <row r="3278" spans="1:31" x14ac:dyDescent="0.25">
      <c r="A3278">
        <v>1280</v>
      </c>
      <c r="B3278">
        <v>425</v>
      </c>
      <c r="C3278">
        <v>5</v>
      </c>
      <c r="D3278" s="2">
        <v>40391</v>
      </c>
      <c r="E3278">
        <v>140</v>
      </c>
      <c r="F3278">
        <v>130</v>
      </c>
      <c r="G3278">
        <f>Table1[[#This Row],[Actual_Sales]]-Table1[[#This Row],[Budget_Sales]]</f>
        <v>10</v>
      </c>
      <c r="H3278" s="5">
        <f>IF(
Table1[[#This Row],[Budget_Sales]]=0,
"",
IF(
Table1[[#This Row],[Budget_Sales]]&gt;0,
(Table1[[#This Row],[Actual_Sales]]-Table1[[#This Row],[Budget_Sales]])/Table1[[#This Row],[Budget_Sales]],
(Table1[[#This Row],[Actual_Sales]]-Table1[[#This Row],[Budget_Sales]])/ABS(Table1[[#This Row],[Budget_Sales]])
)
)</f>
        <v>7.6923076923076927E-2</v>
      </c>
      <c r="I3278" s="5" t="str">
        <f>IF(Table1[[#This Row],[Sales_Var]]&gt;=0,"Above Budget","Below Budget")</f>
        <v>Above Budget</v>
      </c>
      <c r="J3278">
        <f>Table1[[#This Row],[Actual_Sales]]-(Table1[[#This Row],[COGS]]+Table1[[#This Row],[Expenses]])</f>
        <v>20</v>
      </c>
      <c r="K3278">
        <v>20</v>
      </c>
      <c r="L3278">
        <f>Table1[[#This Row],[Actual_Profit]]-Table1[[#This Row],[Budget_Profit]]</f>
        <v>0</v>
      </c>
      <c r="M3278" s="5">
        <f>IF(
Table1[[#This Row],[Budget_Profit]]=0,
"",
IF(
Table1[[#This Row],[Budget_Profit]]&gt;0,
(Table1[[#This Row],[Actual_Profit]]-Table1[[#This Row],[Budget_Profit]])/Table1[[#This Row],[Budget_Profit]],
(Table1[[#This Row],[Actual_Profit]]-Table1[[#This Row],[Budget_Profit]])/ABS(Table1[[#This Row],[Budget_Profit]])
)
)</f>
        <v>0</v>
      </c>
      <c r="N3278" s="5" t="str">
        <f>IF(Table1[[#This Row],[Profit_Var]]&gt;=0, "Above Budget", "Below Budget")</f>
        <v>Above Budget</v>
      </c>
      <c r="O3278">
        <v>63</v>
      </c>
      <c r="P3278">
        <v>60</v>
      </c>
      <c r="Q3278">
        <f>Table1[[#This Row],[COGS]]-Table1[[#This Row],[Budget_COGS]]</f>
        <v>3</v>
      </c>
      <c r="R3278" s="5">
        <f>IF(
Table1[[#This Row],[Budget_COGS]]=0,
"",
IF(
Table1[[#This Row],[Budget_COGS]]&gt;0,
(Table1[[#This Row],[Budget_COGS]]-Table1[[#This Row],[COGS]]) / Table1[[#This Row],[Budget_COGS]],
(Table1[[#This Row],[Budget_COGS]]-Table1[[#This Row],[COGS]]) / ABS(Table1[[#This Row],[Budget_COGS]])
)
)</f>
        <v>-0.05</v>
      </c>
      <c r="S3278" s="5" t="str">
        <f>IF(Table1[[#This Row],[COGS _Var]]&gt;=0, "Above Budget", "Below Budget")</f>
        <v>Above Budget</v>
      </c>
      <c r="T3278">
        <f>Table1[[#This Row],[Actual_Sales]]-Table1[[#This Row],[COGS]]</f>
        <v>77</v>
      </c>
      <c r="U3278">
        <v>70</v>
      </c>
      <c r="V3278">
        <f>Table1[[#This Row],[Gross_Margin]]-Table1[[#This Row],[Budget_Margin]]</f>
        <v>7</v>
      </c>
      <c r="W3278" s="5">
        <f>IF(
Table1[[#This Row],[Budget_Margin]]=0,
"",
IF(
Table1[[#This Row],[Budget_Margin]]&gt;0,
(Table1[[#This Row],[Gross_Margin]]-Table1[[#This Row],[Budget_Margin]]) / Table1[[#This Row],[Budget_Margin]],
(Table1[[#This Row],[Gross_Margin]]-Table1[[#This Row],[Budget_Margin]]) / ABS(Table1[[#This Row],[Budget_Margin]])
)
)</f>
        <v>0.1</v>
      </c>
      <c r="X3278" s="5" t="str">
        <f>IF(Table1[[#This Row],[Margin_Var]]&gt;=0, "Above Budget", "Below Budget")</f>
        <v>Above Budget</v>
      </c>
      <c r="Y3278" s="5">
        <f>IFERROR(Table1[[#This Row],[Gross_Margin]]/Table1[[#This Row],[Actual_Sales]],0)</f>
        <v>0.55000000000000004</v>
      </c>
      <c r="Z3278" s="5">
        <f>Table1[[#This Row],[Actual_Profit]]/Table1[[#This Row],[Actual_Sales]]</f>
        <v>0.14285714285714285</v>
      </c>
      <c r="AA3278">
        <v>57</v>
      </c>
      <c r="AB3278" s="5">
        <f>IFERROR(Table1[[#This Row],[Expenses]]/Table1[[#This Row],[Actual_Sales]],0)</f>
        <v>0.40714285714285714</v>
      </c>
      <c r="AC3278">
        <v>23</v>
      </c>
      <c r="AD3278">
        <v>397</v>
      </c>
      <c r="AE3278" s="5">
        <f>IFERROR(Table1[[#This Row],[Inventory]]/Table1[[#This Row],[Actual_Sales]],0)</f>
        <v>2.8357142857142859</v>
      </c>
    </row>
    <row r="3279" spans="1:31" x14ac:dyDescent="0.25">
      <c r="A3279">
        <v>1323</v>
      </c>
      <c r="B3279">
        <v>580</v>
      </c>
      <c r="C3279">
        <v>8</v>
      </c>
      <c r="D3279" s="2">
        <v>40391</v>
      </c>
      <c r="E3279">
        <v>140</v>
      </c>
      <c r="F3279">
        <v>130</v>
      </c>
      <c r="G3279">
        <f>Table1[[#This Row],[Actual_Sales]]-Table1[[#This Row],[Budget_Sales]]</f>
        <v>10</v>
      </c>
      <c r="H3279" s="5">
        <f>IF(
Table1[[#This Row],[Budget_Sales]]=0,
"",
IF(
Table1[[#This Row],[Budget_Sales]]&gt;0,
(Table1[[#This Row],[Actual_Sales]]-Table1[[#This Row],[Budget_Sales]])/Table1[[#This Row],[Budget_Sales]],
(Table1[[#This Row],[Actual_Sales]]-Table1[[#This Row],[Budget_Sales]])/ABS(Table1[[#This Row],[Budget_Sales]])
)
)</f>
        <v>7.6923076923076927E-2</v>
      </c>
      <c r="I3279" s="5" t="str">
        <f>IF(Table1[[#This Row],[Sales_Var]]&gt;=0,"Above Budget","Below Budget")</f>
        <v>Above Budget</v>
      </c>
      <c r="J3279">
        <f>Table1[[#This Row],[Actual_Sales]]-(Table1[[#This Row],[COGS]]+Table1[[#This Row],[Expenses]])</f>
        <v>20</v>
      </c>
      <c r="K3279">
        <v>20</v>
      </c>
      <c r="L3279">
        <f>Table1[[#This Row],[Actual_Profit]]-Table1[[#This Row],[Budget_Profit]]</f>
        <v>0</v>
      </c>
      <c r="M3279" s="5">
        <f>IF(
Table1[[#This Row],[Budget_Profit]]=0,
"",
IF(
Table1[[#This Row],[Budget_Profit]]&gt;0,
(Table1[[#This Row],[Actual_Profit]]-Table1[[#This Row],[Budget_Profit]])/Table1[[#This Row],[Budget_Profit]],
(Table1[[#This Row],[Actual_Profit]]-Table1[[#This Row],[Budget_Profit]])/ABS(Table1[[#This Row],[Budget_Profit]])
)
)</f>
        <v>0</v>
      </c>
      <c r="N3279" s="5" t="str">
        <f>IF(Table1[[#This Row],[Profit_Var]]&gt;=0, "Above Budget", "Below Budget")</f>
        <v>Above Budget</v>
      </c>
      <c r="O3279">
        <v>63</v>
      </c>
      <c r="P3279">
        <v>60</v>
      </c>
      <c r="Q3279">
        <f>Table1[[#This Row],[COGS]]-Table1[[#This Row],[Budget_COGS]]</f>
        <v>3</v>
      </c>
      <c r="R3279" s="5">
        <f>IF(
Table1[[#This Row],[Budget_COGS]]=0,
"",
IF(
Table1[[#This Row],[Budget_COGS]]&gt;0,
(Table1[[#This Row],[Budget_COGS]]-Table1[[#This Row],[COGS]]) / Table1[[#This Row],[Budget_COGS]],
(Table1[[#This Row],[Budget_COGS]]-Table1[[#This Row],[COGS]]) / ABS(Table1[[#This Row],[Budget_COGS]])
)
)</f>
        <v>-0.05</v>
      </c>
      <c r="S3279" s="5" t="str">
        <f>IF(Table1[[#This Row],[COGS _Var]]&gt;=0, "Above Budget", "Below Budget")</f>
        <v>Above Budget</v>
      </c>
      <c r="T3279">
        <f>Table1[[#This Row],[Actual_Sales]]-Table1[[#This Row],[COGS]]</f>
        <v>77</v>
      </c>
      <c r="U3279">
        <v>70</v>
      </c>
      <c r="V3279">
        <f>Table1[[#This Row],[Gross_Margin]]-Table1[[#This Row],[Budget_Margin]]</f>
        <v>7</v>
      </c>
      <c r="W3279" s="5">
        <f>IF(
Table1[[#This Row],[Budget_Margin]]=0,
"",
IF(
Table1[[#This Row],[Budget_Margin]]&gt;0,
(Table1[[#This Row],[Gross_Margin]]-Table1[[#This Row],[Budget_Margin]]) / Table1[[#This Row],[Budget_Margin]],
(Table1[[#This Row],[Gross_Margin]]-Table1[[#This Row],[Budget_Margin]]) / ABS(Table1[[#This Row],[Budget_Margin]])
)
)</f>
        <v>0.1</v>
      </c>
      <c r="X3279" s="5" t="str">
        <f>IF(Table1[[#This Row],[Margin_Var]]&gt;=0, "Above Budget", "Below Budget")</f>
        <v>Above Budget</v>
      </c>
      <c r="Y3279" s="5">
        <f>IFERROR(Table1[[#This Row],[Gross_Margin]]/Table1[[#This Row],[Actual_Sales]],0)</f>
        <v>0.55000000000000004</v>
      </c>
      <c r="Z3279" s="5">
        <f>Table1[[#This Row],[Actual_Profit]]/Table1[[#This Row],[Actual_Sales]]</f>
        <v>0.14285714285714285</v>
      </c>
      <c r="AA3279">
        <v>57</v>
      </c>
      <c r="AB3279" s="5">
        <f>IFERROR(Table1[[#This Row],[Expenses]]/Table1[[#This Row],[Actual_Sales]],0)</f>
        <v>0.40714285714285714</v>
      </c>
      <c r="AC3279">
        <v>23</v>
      </c>
      <c r="AD3279">
        <v>397</v>
      </c>
      <c r="AE3279" s="5">
        <f>IFERROR(Table1[[#This Row],[Inventory]]/Table1[[#This Row],[Actual_Sales]],0)</f>
        <v>2.8357142857142859</v>
      </c>
    </row>
    <row r="3280" spans="1:31" x14ac:dyDescent="0.25">
      <c r="A3280">
        <v>1258</v>
      </c>
      <c r="B3280">
        <v>305</v>
      </c>
      <c r="C3280">
        <v>9</v>
      </c>
      <c r="D3280" s="2">
        <v>40391</v>
      </c>
      <c r="E3280">
        <v>140</v>
      </c>
      <c r="F3280">
        <v>100</v>
      </c>
      <c r="G3280">
        <f>Table1[[#This Row],[Actual_Sales]]-Table1[[#This Row],[Budget_Sales]]</f>
        <v>40</v>
      </c>
      <c r="H3280" s="5">
        <f>IF(
Table1[[#This Row],[Budget_Sales]]=0,
"",
IF(
Table1[[#This Row],[Budget_Sales]]&gt;0,
(Table1[[#This Row],[Actual_Sales]]-Table1[[#This Row],[Budget_Sales]])/Table1[[#This Row],[Budget_Sales]],
(Table1[[#This Row],[Actual_Sales]]-Table1[[#This Row],[Budget_Sales]])/ABS(Table1[[#This Row],[Budget_Sales]])
)
)</f>
        <v>0.4</v>
      </c>
      <c r="I3280" s="5" t="str">
        <f>IF(Table1[[#This Row],[Sales_Var]]&gt;=0,"Above Budget","Below Budget")</f>
        <v>Above Budget</v>
      </c>
      <c r="J3280">
        <f>Table1[[#This Row],[Actual_Sales]]-(Table1[[#This Row],[COGS]]+Table1[[#This Row],[Expenses]])</f>
        <v>20</v>
      </c>
      <c r="K3280">
        <v>30</v>
      </c>
      <c r="L3280">
        <f>Table1[[#This Row],[Actual_Profit]]-Table1[[#This Row],[Budget_Profit]]</f>
        <v>-10</v>
      </c>
      <c r="M3280" s="5">
        <f>IF(
Table1[[#This Row],[Budget_Profit]]=0,
"",
IF(
Table1[[#This Row],[Budget_Profit]]&gt;0,
(Table1[[#This Row],[Actual_Profit]]-Table1[[#This Row],[Budget_Profit]])/Table1[[#This Row],[Budget_Profit]],
(Table1[[#This Row],[Actual_Profit]]-Table1[[#This Row],[Budget_Profit]])/ABS(Table1[[#This Row],[Budget_Profit]])
)
)</f>
        <v>-0.33333333333333331</v>
      </c>
      <c r="N3280" s="5" t="str">
        <f>IF(Table1[[#This Row],[Profit_Var]]&gt;=0, "Above Budget", "Below Budget")</f>
        <v>Below Budget</v>
      </c>
      <c r="O3280">
        <v>63</v>
      </c>
      <c r="P3280">
        <v>40</v>
      </c>
      <c r="Q3280">
        <f>Table1[[#This Row],[COGS]]-Table1[[#This Row],[Budget_COGS]]</f>
        <v>23</v>
      </c>
      <c r="R3280" s="5">
        <f>IF(
Table1[[#This Row],[Budget_COGS]]=0,
"",
IF(
Table1[[#This Row],[Budget_COGS]]&gt;0,
(Table1[[#This Row],[Budget_COGS]]-Table1[[#This Row],[COGS]]) / Table1[[#This Row],[Budget_COGS]],
(Table1[[#This Row],[Budget_COGS]]-Table1[[#This Row],[COGS]]) / ABS(Table1[[#This Row],[Budget_COGS]])
)
)</f>
        <v>-0.57499999999999996</v>
      </c>
      <c r="S3280" s="5" t="str">
        <f>IF(Table1[[#This Row],[COGS _Var]]&gt;=0, "Above Budget", "Below Budget")</f>
        <v>Above Budget</v>
      </c>
      <c r="T3280">
        <f>Table1[[#This Row],[Actual_Sales]]-Table1[[#This Row],[COGS]]</f>
        <v>77</v>
      </c>
      <c r="U3280">
        <v>60</v>
      </c>
      <c r="V3280">
        <f>Table1[[#This Row],[Gross_Margin]]-Table1[[#This Row],[Budget_Margin]]</f>
        <v>17</v>
      </c>
      <c r="W3280" s="5">
        <f>IF(
Table1[[#This Row],[Budget_Margin]]=0,
"",
IF(
Table1[[#This Row],[Budget_Margin]]&gt;0,
(Table1[[#This Row],[Gross_Margin]]-Table1[[#This Row],[Budget_Margin]]) / Table1[[#This Row],[Budget_Margin]],
(Table1[[#This Row],[Gross_Margin]]-Table1[[#This Row],[Budget_Margin]]) / ABS(Table1[[#This Row],[Budget_Margin]])
)
)</f>
        <v>0.28333333333333333</v>
      </c>
      <c r="X3280" s="5" t="str">
        <f>IF(Table1[[#This Row],[Margin_Var]]&gt;=0, "Above Budget", "Below Budget")</f>
        <v>Above Budget</v>
      </c>
      <c r="Y3280" s="5">
        <f>IFERROR(Table1[[#This Row],[Gross_Margin]]/Table1[[#This Row],[Actual_Sales]],0)</f>
        <v>0.55000000000000004</v>
      </c>
      <c r="Z3280" s="5">
        <f>Table1[[#This Row],[Actual_Profit]]/Table1[[#This Row],[Actual_Sales]]</f>
        <v>0.14285714285714285</v>
      </c>
      <c r="AA3280">
        <v>57</v>
      </c>
      <c r="AB3280" s="5">
        <f>IFERROR(Table1[[#This Row],[Expenses]]/Table1[[#This Row],[Actual_Sales]],0)</f>
        <v>0.40714285714285714</v>
      </c>
      <c r="AC3280">
        <v>23</v>
      </c>
      <c r="AD3280">
        <v>397</v>
      </c>
      <c r="AE3280" s="5">
        <f>IFERROR(Table1[[#This Row],[Inventory]]/Table1[[#This Row],[Actual_Sales]],0)</f>
        <v>2.8357142857142859</v>
      </c>
    </row>
    <row r="3281" spans="1:31" x14ac:dyDescent="0.25">
      <c r="A3281">
        <v>3475</v>
      </c>
      <c r="B3281">
        <v>702</v>
      </c>
      <c r="C3281">
        <v>8</v>
      </c>
      <c r="D3281" s="2">
        <v>40756</v>
      </c>
      <c r="E3281">
        <v>408</v>
      </c>
      <c r="F3281">
        <v>360</v>
      </c>
      <c r="G3281">
        <f>Table1[[#This Row],[Actual_Sales]]-Table1[[#This Row],[Budget_Sales]]</f>
        <v>48</v>
      </c>
      <c r="H3281" s="5">
        <f>IF(
Table1[[#This Row],[Budget_Sales]]=0,
"",
IF(
Table1[[#This Row],[Budget_Sales]]&gt;0,
(Table1[[#This Row],[Actual_Sales]]-Table1[[#This Row],[Budget_Sales]])/Table1[[#This Row],[Budget_Sales]],
(Table1[[#This Row],[Actual_Sales]]-Table1[[#This Row],[Budget_Sales]])/ABS(Table1[[#This Row],[Budget_Sales]])
)
)</f>
        <v>0.13333333333333333</v>
      </c>
      <c r="I3281" s="5" t="str">
        <f>IF(Table1[[#This Row],[Sales_Var]]&gt;=0,"Above Budget","Below Budget")</f>
        <v>Above Budget</v>
      </c>
      <c r="J3281">
        <f>Table1[[#This Row],[Actual_Sales]]-(Table1[[#This Row],[COGS]]+Table1[[#This Row],[Expenses]])</f>
        <v>58</v>
      </c>
      <c r="K3281">
        <v>70</v>
      </c>
      <c r="L3281">
        <f>Table1[[#This Row],[Actual_Profit]]-Table1[[#This Row],[Budget_Profit]]</f>
        <v>-12</v>
      </c>
      <c r="M3281" s="5">
        <f>IF(
Table1[[#This Row],[Budget_Profit]]=0,
"",
IF(
Table1[[#This Row],[Budget_Profit]]&gt;0,
(Table1[[#This Row],[Actual_Profit]]-Table1[[#This Row],[Budget_Profit]])/Table1[[#This Row],[Budget_Profit]],
(Table1[[#This Row],[Actual_Profit]]-Table1[[#This Row],[Budget_Profit]])/ABS(Table1[[#This Row],[Budget_Profit]])
)
)</f>
        <v>-0.17142857142857143</v>
      </c>
      <c r="N3281" s="5" t="str">
        <f>IF(Table1[[#This Row],[Profit_Var]]&gt;=0, "Above Budget", "Below Budget")</f>
        <v>Below Budget</v>
      </c>
      <c r="O3281">
        <v>173</v>
      </c>
      <c r="P3281">
        <v>140</v>
      </c>
      <c r="Q3281">
        <f>Table1[[#This Row],[COGS]]-Table1[[#This Row],[Budget_COGS]]</f>
        <v>33</v>
      </c>
      <c r="R3281" s="5">
        <f>IF(
Table1[[#This Row],[Budget_COGS]]=0,
"",
IF(
Table1[[#This Row],[Budget_COGS]]&gt;0,
(Table1[[#This Row],[Budget_COGS]]-Table1[[#This Row],[COGS]]) / Table1[[#This Row],[Budget_COGS]],
(Table1[[#This Row],[Budget_COGS]]-Table1[[#This Row],[COGS]]) / ABS(Table1[[#This Row],[Budget_COGS]])
)
)</f>
        <v>-0.23571428571428571</v>
      </c>
      <c r="S3281" s="5" t="str">
        <f>IF(Table1[[#This Row],[COGS _Var]]&gt;=0, "Above Budget", "Below Budget")</f>
        <v>Above Budget</v>
      </c>
      <c r="T3281">
        <f>Table1[[#This Row],[Actual_Sales]]-Table1[[#This Row],[COGS]]</f>
        <v>235</v>
      </c>
      <c r="U3281">
        <v>220</v>
      </c>
      <c r="V3281">
        <f>Table1[[#This Row],[Gross_Margin]]-Table1[[#This Row],[Budget_Margin]]</f>
        <v>15</v>
      </c>
      <c r="W3281" s="5">
        <f>IF(
Table1[[#This Row],[Budget_Margin]]=0,
"",
IF(
Table1[[#This Row],[Budget_Margin]]&gt;0,
(Table1[[#This Row],[Gross_Margin]]-Table1[[#This Row],[Budget_Margin]]) / Table1[[#This Row],[Budget_Margin]],
(Table1[[#This Row],[Gross_Margin]]-Table1[[#This Row],[Budget_Margin]]) / ABS(Table1[[#This Row],[Budget_Margin]])
)
)</f>
        <v>6.8181818181818177E-2</v>
      </c>
      <c r="X3281" s="5" t="str">
        <f>IF(Table1[[#This Row],[Margin_Var]]&gt;=0, "Above Budget", "Below Budget")</f>
        <v>Above Budget</v>
      </c>
      <c r="Y3281" s="5">
        <f>IFERROR(Table1[[#This Row],[Gross_Margin]]/Table1[[#This Row],[Actual_Sales]],0)</f>
        <v>0.5759803921568627</v>
      </c>
      <c r="Z3281" s="5">
        <f>Table1[[#This Row],[Actual_Profit]]/Table1[[#This Row],[Actual_Sales]]</f>
        <v>0.14215686274509803</v>
      </c>
      <c r="AA3281">
        <v>177</v>
      </c>
      <c r="AB3281" s="5">
        <f>IFERROR(Table1[[#This Row],[Expenses]]/Table1[[#This Row],[Actual_Sales]],0)</f>
        <v>0.43382352941176472</v>
      </c>
      <c r="AC3281">
        <v>156</v>
      </c>
      <c r="AD3281">
        <v>927</v>
      </c>
      <c r="AE3281" s="5">
        <f>IFERROR(Table1[[#This Row],[Inventory]]/Table1[[#This Row],[Actual_Sales]],0)</f>
        <v>2.2720588235294117</v>
      </c>
    </row>
    <row r="3282" spans="1:31" x14ac:dyDescent="0.25">
      <c r="A3282">
        <v>1693</v>
      </c>
      <c r="B3282">
        <v>636</v>
      </c>
      <c r="C3282">
        <v>11</v>
      </c>
      <c r="D3282" s="2">
        <v>40452</v>
      </c>
      <c r="E3282">
        <v>92</v>
      </c>
      <c r="F3282">
        <v>60</v>
      </c>
      <c r="G3282">
        <f>Table1[[#This Row],[Actual_Sales]]-Table1[[#This Row],[Budget_Sales]]</f>
        <v>32</v>
      </c>
      <c r="H3282" s="5">
        <f>IF(
Table1[[#This Row],[Budget_Sales]]=0,
"",
IF(
Table1[[#This Row],[Budget_Sales]]&gt;0,
(Table1[[#This Row],[Actual_Sales]]-Table1[[#This Row],[Budget_Sales]])/Table1[[#This Row],[Budget_Sales]],
(Table1[[#This Row],[Actual_Sales]]-Table1[[#This Row],[Budget_Sales]])/ABS(Table1[[#This Row],[Budget_Sales]])
)
)</f>
        <v>0.53333333333333333</v>
      </c>
      <c r="I3282" s="5" t="str">
        <f>IF(Table1[[#This Row],[Sales_Var]]&gt;=0,"Above Budget","Below Budget")</f>
        <v>Above Budget</v>
      </c>
      <c r="J3282">
        <f>Table1[[#This Row],[Actual_Sales]]-(Table1[[#This Row],[COGS]]+Table1[[#This Row],[Expenses]])</f>
        <v>13</v>
      </c>
      <c r="K3282">
        <v>30</v>
      </c>
      <c r="L3282">
        <f>Table1[[#This Row],[Actual_Profit]]-Table1[[#This Row],[Budget_Profit]]</f>
        <v>-17</v>
      </c>
      <c r="M3282" s="5">
        <f>IF(
Table1[[#This Row],[Budget_Profit]]=0,
"",
IF(
Table1[[#This Row],[Budget_Profit]]&gt;0,
(Table1[[#This Row],[Actual_Profit]]-Table1[[#This Row],[Budget_Profit]])/Table1[[#This Row],[Budget_Profit]],
(Table1[[#This Row],[Actual_Profit]]-Table1[[#This Row],[Budget_Profit]])/ABS(Table1[[#This Row],[Budget_Profit]])
)
)</f>
        <v>-0.56666666666666665</v>
      </c>
      <c r="N3282" s="5" t="str">
        <f>IF(Table1[[#This Row],[Profit_Var]]&gt;=0, "Above Budget", "Below Budget")</f>
        <v>Below Budget</v>
      </c>
      <c r="O3282">
        <v>39</v>
      </c>
      <c r="P3282">
        <v>20</v>
      </c>
      <c r="Q3282">
        <f>Table1[[#This Row],[COGS]]-Table1[[#This Row],[Budget_COGS]]</f>
        <v>19</v>
      </c>
      <c r="R3282" s="5">
        <f>IF(
Table1[[#This Row],[Budget_COGS]]=0,
"",
IF(
Table1[[#This Row],[Budget_COGS]]&gt;0,
(Table1[[#This Row],[Budget_COGS]]-Table1[[#This Row],[COGS]]) / Table1[[#This Row],[Budget_COGS]],
(Table1[[#This Row],[Budget_COGS]]-Table1[[#This Row],[COGS]]) / ABS(Table1[[#This Row],[Budget_COGS]])
)
)</f>
        <v>-0.95</v>
      </c>
      <c r="S3282" s="5" t="str">
        <f>IF(Table1[[#This Row],[COGS _Var]]&gt;=0, "Above Budget", "Below Budget")</f>
        <v>Above Budget</v>
      </c>
      <c r="T3282">
        <f>Table1[[#This Row],[Actual_Sales]]-Table1[[#This Row],[COGS]]</f>
        <v>53</v>
      </c>
      <c r="U3282">
        <v>40</v>
      </c>
      <c r="V3282">
        <f>Table1[[#This Row],[Gross_Margin]]-Table1[[#This Row],[Budget_Margin]]</f>
        <v>13</v>
      </c>
      <c r="W3282" s="5">
        <f>IF(
Table1[[#This Row],[Budget_Margin]]=0,
"",
IF(
Table1[[#This Row],[Budget_Margin]]&gt;0,
(Table1[[#This Row],[Gross_Margin]]-Table1[[#This Row],[Budget_Margin]]) / Table1[[#This Row],[Budget_Margin]],
(Table1[[#This Row],[Gross_Margin]]-Table1[[#This Row],[Budget_Margin]]) / ABS(Table1[[#This Row],[Budget_Margin]])
)
)</f>
        <v>0.32500000000000001</v>
      </c>
      <c r="X3282" s="5" t="str">
        <f>IF(Table1[[#This Row],[Margin_Var]]&gt;=0, "Above Budget", "Below Budget")</f>
        <v>Above Budget</v>
      </c>
      <c r="Y3282" s="5">
        <f>IFERROR(Table1[[#This Row],[Gross_Margin]]/Table1[[#This Row],[Actual_Sales]],0)</f>
        <v>0.57608695652173914</v>
      </c>
      <c r="Z3282" s="5">
        <f>Table1[[#This Row],[Actual_Profit]]/Table1[[#This Row],[Actual_Sales]]</f>
        <v>0.14130434782608695</v>
      </c>
      <c r="AA3282">
        <v>40</v>
      </c>
      <c r="AB3282" s="5">
        <f>IFERROR(Table1[[#This Row],[Expenses]]/Table1[[#This Row],[Actual_Sales]],0)</f>
        <v>0.43478260869565216</v>
      </c>
      <c r="AC3282">
        <v>12</v>
      </c>
      <c r="AD3282">
        <v>244</v>
      </c>
      <c r="AE3282" s="5">
        <f>IFERROR(Table1[[#This Row],[Inventory]]/Table1[[#This Row],[Actual_Sales]],0)</f>
        <v>2.652173913043478</v>
      </c>
    </row>
    <row r="3283" spans="1:31" x14ac:dyDescent="0.25">
      <c r="A3283">
        <v>4093</v>
      </c>
      <c r="B3283">
        <v>305</v>
      </c>
      <c r="C3283">
        <v>5</v>
      </c>
      <c r="D3283" s="2">
        <v>40878</v>
      </c>
      <c r="E3283">
        <v>266</v>
      </c>
      <c r="F3283">
        <v>240</v>
      </c>
      <c r="G3283">
        <f>Table1[[#This Row],[Actual_Sales]]-Table1[[#This Row],[Budget_Sales]]</f>
        <v>26</v>
      </c>
      <c r="H3283" s="5">
        <f>IF(
Table1[[#This Row],[Budget_Sales]]=0,
"",
IF(
Table1[[#This Row],[Budget_Sales]]&gt;0,
(Table1[[#This Row],[Actual_Sales]]-Table1[[#This Row],[Budget_Sales]])/Table1[[#This Row],[Budget_Sales]],
(Table1[[#This Row],[Actual_Sales]]-Table1[[#This Row],[Budget_Sales]])/ABS(Table1[[#This Row],[Budget_Sales]])
)
)</f>
        <v>0.10833333333333334</v>
      </c>
      <c r="I3283" s="5" t="str">
        <f>IF(Table1[[#This Row],[Sales_Var]]&gt;=0,"Above Budget","Below Budget")</f>
        <v>Above Budget</v>
      </c>
      <c r="J3283">
        <f>Table1[[#This Row],[Actual_Sales]]-(Table1[[#This Row],[COGS]]+Table1[[#This Row],[Expenses]])</f>
        <v>37</v>
      </c>
      <c r="K3283">
        <v>30</v>
      </c>
      <c r="L3283">
        <f>Table1[[#This Row],[Actual_Profit]]-Table1[[#This Row],[Budget_Profit]]</f>
        <v>7</v>
      </c>
      <c r="M3283" s="5">
        <f>IF(
Table1[[#This Row],[Budget_Profit]]=0,
"",
IF(
Table1[[#This Row],[Budget_Profit]]&gt;0,
(Table1[[#This Row],[Actual_Profit]]-Table1[[#This Row],[Budget_Profit]])/Table1[[#This Row],[Budget_Profit]],
(Table1[[#This Row],[Actual_Profit]]-Table1[[#This Row],[Budget_Profit]])/ABS(Table1[[#This Row],[Budget_Profit]])
)
)</f>
        <v>0.23333333333333334</v>
      </c>
      <c r="N3283" s="5" t="str">
        <f>IF(Table1[[#This Row],[Profit_Var]]&gt;=0, "Above Budget", "Below Budget")</f>
        <v>Above Budget</v>
      </c>
      <c r="O3283">
        <v>105</v>
      </c>
      <c r="P3283">
        <v>100</v>
      </c>
      <c r="Q3283">
        <f>Table1[[#This Row],[COGS]]-Table1[[#This Row],[Budget_COGS]]</f>
        <v>5</v>
      </c>
      <c r="R3283" s="5">
        <f>IF(
Table1[[#This Row],[Budget_COGS]]=0,
"",
IF(
Table1[[#This Row],[Budget_COGS]]&gt;0,
(Table1[[#This Row],[Budget_COGS]]-Table1[[#This Row],[COGS]]) / Table1[[#This Row],[Budget_COGS]],
(Table1[[#This Row],[Budget_COGS]]-Table1[[#This Row],[COGS]]) / ABS(Table1[[#This Row],[Budget_COGS]])
)
)</f>
        <v>-0.05</v>
      </c>
      <c r="S3283" s="5" t="str">
        <f>IF(Table1[[#This Row],[COGS _Var]]&gt;=0, "Above Budget", "Below Budget")</f>
        <v>Above Budget</v>
      </c>
      <c r="T3283">
        <f>Table1[[#This Row],[Actual_Sales]]-Table1[[#This Row],[COGS]]</f>
        <v>161</v>
      </c>
      <c r="U3283">
        <v>140</v>
      </c>
      <c r="V3283">
        <f>Table1[[#This Row],[Gross_Margin]]-Table1[[#This Row],[Budget_Margin]]</f>
        <v>21</v>
      </c>
      <c r="W3283" s="5">
        <f>IF(
Table1[[#This Row],[Budget_Margin]]=0,
"",
IF(
Table1[[#This Row],[Budget_Margin]]&gt;0,
(Table1[[#This Row],[Gross_Margin]]-Table1[[#This Row],[Budget_Margin]]) / Table1[[#This Row],[Budget_Margin]],
(Table1[[#This Row],[Gross_Margin]]-Table1[[#This Row],[Budget_Margin]]) / ABS(Table1[[#This Row],[Budget_Margin]])
)
)</f>
        <v>0.15</v>
      </c>
      <c r="X3283" s="5" t="str">
        <f>IF(Table1[[#This Row],[Margin_Var]]&gt;=0, "Above Budget", "Below Budget")</f>
        <v>Above Budget</v>
      </c>
      <c r="Y3283" s="5">
        <f>IFERROR(Table1[[#This Row],[Gross_Margin]]/Table1[[#This Row],[Actual_Sales]],0)</f>
        <v>0.60526315789473684</v>
      </c>
      <c r="Z3283" s="5">
        <f>Table1[[#This Row],[Actual_Profit]]/Table1[[#This Row],[Actual_Sales]]</f>
        <v>0.13909774436090225</v>
      </c>
      <c r="AA3283">
        <v>124</v>
      </c>
      <c r="AB3283" s="5">
        <f>IFERROR(Table1[[#This Row],[Expenses]]/Table1[[#This Row],[Actual_Sales]],0)</f>
        <v>0.46616541353383456</v>
      </c>
      <c r="AC3283">
        <v>95</v>
      </c>
      <c r="AD3283">
        <v>716</v>
      </c>
      <c r="AE3283" s="5">
        <f>IFERROR(Table1[[#This Row],[Inventory]]/Table1[[#This Row],[Actual_Sales]],0)</f>
        <v>2.6917293233082709</v>
      </c>
    </row>
    <row r="3284" spans="1:31" x14ac:dyDescent="0.25">
      <c r="A3284">
        <v>3786</v>
      </c>
      <c r="B3284">
        <v>505</v>
      </c>
      <c r="C3284">
        <v>9</v>
      </c>
      <c r="D3284" s="2">
        <v>40817</v>
      </c>
      <c r="E3284">
        <v>72</v>
      </c>
      <c r="F3284">
        <v>50</v>
      </c>
      <c r="G3284">
        <f>Table1[[#This Row],[Actual_Sales]]-Table1[[#This Row],[Budget_Sales]]</f>
        <v>22</v>
      </c>
      <c r="H3284" s="5">
        <f>IF(
Table1[[#This Row],[Budget_Sales]]=0,
"",
IF(
Table1[[#This Row],[Budget_Sales]]&gt;0,
(Table1[[#This Row],[Actual_Sales]]-Table1[[#This Row],[Budget_Sales]])/Table1[[#This Row],[Budget_Sales]],
(Table1[[#This Row],[Actual_Sales]]-Table1[[#This Row],[Budget_Sales]])/ABS(Table1[[#This Row],[Budget_Sales]])
)
)</f>
        <v>0.44</v>
      </c>
      <c r="I3284" s="5" t="str">
        <f>IF(Table1[[#This Row],[Sales_Var]]&gt;=0,"Above Budget","Below Budget")</f>
        <v>Above Budget</v>
      </c>
      <c r="J3284">
        <f>Table1[[#This Row],[Actual_Sales]]-(Table1[[#This Row],[COGS]]+Table1[[#This Row],[Expenses]])</f>
        <v>10</v>
      </c>
      <c r="K3284">
        <v>30</v>
      </c>
      <c r="L3284">
        <f>Table1[[#This Row],[Actual_Profit]]-Table1[[#This Row],[Budget_Profit]]</f>
        <v>-20</v>
      </c>
      <c r="M3284" s="5">
        <f>IF(
Table1[[#This Row],[Budget_Profit]]=0,
"",
IF(
Table1[[#This Row],[Budget_Profit]]&gt;0,
(Table1[[#This Row],[Actual_Profit]]-Table1[[#This Row],[Budget_Profit]])/Table1[[#This Row],[Budget_Profit]],
(Table1[[#This Row],[Actual_Profit]]-Table1[[#This Row],[Budget_Profit]])/ABS(Table1[[#This Row],[Budget_Profit]])
)
)</f>
        <v>-0.66666666666666663</v>
      </c>
      <c r="N3284" s="5" t="str">
        <f>IF(Table1[[#This Row],[Profit_Var]]&gt;=0, "Above Budget", "Below Budget")</f>
        <v>Below Budget</v>
      </c>
      <c r="O3284">
        <v>31</v>
      </c>
      <c r="P3284">
        <v>10</v>
      </c>
      <c r="Q3284">
        <f>Table1[[#This Row],[COGS]]-Table1[[#This Row],[Budget_COGS]]</f>
        <v>21</v>
      </c>
      <c r="R3284" s="5">
        <f>IF(
Table1[[#This Row],[Budget_COGS]]=0,
"",
IF(
Table1[[#This Row],[Budget_COGS]]&gt;0,
(Table1[[#This Row],[Budget_COGS]]-Table1[[#This Row],[COGS]]) / Table1[[#This Row],[Budget_COGS]],
(Table1[[#This Row],[Budget_COGS]]-Table1[[#This Row],[COGS]]) / ABS(Table1[[#This Row],[Budget_COGS]])
)
)</f>
        <v>-2.1</v>
      </c>
      <c r="S3284" s="5" t="str">
        <f>IF(Table1[[#This Row],[COGS _Var]]&gt;=0, "Above Budget", "Below Budget")</f>
        <v>Above Budget</v>
      </c>
      <c r="T3284">
        <f>Table1[[#This Row],[Actual_Sales]]-Table1[[#This Row],[COGS]]</f>
        <v>41</v>
      </c>
      <c r="U3284">
        <v>40</v>
      </c>
      <c r="V3284">
        <f>Table1[[#This Row],[Gross_Margin]]-Table1[[#This Row],[Budget_Margin]]</f>
        <v>1</v>
      </c>
      <c r="W3284" s="5">
        <f>IF(
Table1[[#This Row],[Budget_Margin]]=0,
"",
IF(
Table1[[#This Row],[Budget_Margin]]&gt;0,
(Table1[[#This Row],[Gross_Margin]]-Table1[[#This Row],[Budget_Margin]]) / Table1[[#This Row],[Budget_Margin]],
(Table1[[#This Row],[Gross_Margin]]-Table1[[#This Row],[Budget_Margin]]) / ABS(Table1[[#This Row],[Budget_Margin]])
)
)</f>
        <v>2.5000000000000001E-2</v>
      </c>
      <c r="X3284" s="5" t="str">
        <f>IF(Table1[[#This Row],[Margin_Var]]&gt;=0, "Above Budget", "Below Budget")</f>
        <v>Above Budget</v>
      </c>
      <c r="Y3284" s="5">
        <f>IFERROR(Table1[[#This Row],[Gross_Margin]]/Table1[[#This Row],[Actual_Sales]],0)</f>
        <v>0.56944444444444442</v>
      </c>
      <c r="Z3284" s="5">
        <f>Table1[[#This Row],[Actual_Profit]]/Table1[[#This Row],[Actual_Sales]]</f>
        <v>0.1388888888888889</v>
      </c>
      <c r="AA3284">
        <v>31</v>
      </c>
      <c r="AB3284" s="5">
        <f>IFERROR(Table1[[#This Row],[Expenses]]/Table1[[#This Row],[Actual_Sales]],0)</f>
        <v>0.43055555555555558</v>
      </c>
      <c r="AC3284">
        <v>9</v>
      </c>
      <c r="AD3284">
        <v>1000</v>
      </c>
      <c r="AE3284" s="5">
        <f>IFERROR(Table1[[#This Row],[Inventory]]/Table1[[#This Row],[Actual_Sales]],0)</f>
        <v>13.888888888888889</v>
      </c>
    </row>
    <row r="3285" spans="1:31" x14ac:dyDescent="0.25">
      <c r="A3285">
        <v>601</v>
      </c>
      <c r="B3285">
        <v>505</v>
      </c>
      <c r="C3285">
        <v>6</v>
      </c>
      <c r="D3285" s="2">
        <v>40269</v>
      </c>
      <c r="E3285">
        <v>88</v>
      </c>
      <c r="F3285">
        <v>70</v>
      </c>
      <c r="G3285">
        <f>Table1[[#This Row],[Actual_Sales]]-Table1[[#This Row],[Budget_Sales]]</f>
        <v>18</v>
      </c>
      <c r="H3285" s="5">
        <f>IF(
Table1[[#This Row],[Budget_Sales]]=0,
"",
IF(
Table1[[#This Row],[Budget_Sales]]&gt;0,
(Table1[[#This Row],[Actual_Sales]]-Table1[[#This Row],[Budget_Sales]])/Table1[[#This Row],[Budget_Sales]],
(Table1[[#This Row],[Actual_Sales]]-Table1[[#This Row],[Budget_Sales]])/ABS(Table1[[#This Row],[Budget_Sales]])
)
)</f>
        <v>0.25714285714285712</v>
      </c>
      <c r="I3285" s="5" t="str">
        <f>IF(Table1[[#This Row],[Sales_Var]]&gt;=0,"Above Budget","Below Budget")</f>
        <v>Above Budget</v>
      </c>
      <c r="J3285">
        <f>Table1[[#This Row],[Actual_Sales]]-(Table1[[#This Row],[COGS]]+Table1[[#This Row],[Expenses]])</f>
        <v>12</v>
      </c>
      <c r="K3285">
        <v>10</v>
      </c>
      <c r="L3285">
        <f>Table1[[#This Row],[Actual_Profit]]-Table1[[#This Row],[Budget_Profit]]</f>
        <v>2</v>
      </c>
      <c r="M3285" s="5">
        <f>IF(
Table1[[#This Row],[Budget_Profit]]=0,
"",
IF(
Table1[[#This Row],[Budget_Profit]]&gt;0,
(Table1[[#This Row],[Actual_Profit]]-Table1[[#This Row],[Budget_Profit]])/Table1[[#This Row],[Budget_Profit]],
(Table1[[#This Row],[Actual_Profit]]-Table1[[#This Row],[Budget_Profit]])/ABS(Table1[[#This Row],[Budget_Profit]])
)
)</f>
        <v>0.2</v>
      </c>
      <c r="N3285" s="5" t="str">
        <f>IF(Table1[[#This Row],[Profit_Var]]&gt;=0, "Above Budget", "Below Budget")</f>
        <v>Above Budget</v>
      </c>
      <c r="O3285">
        <v>37</v>
      </c>
      <c r="P3285">
        <v>30</v>
      </c>
      <c r="Q3285">
        <f>Table1[[#This Row],[COGS]]-Table1[[#This Row],[Budget_COGS]]</f>
        <v>7</v>
      </c>
      <c r="R3285" s="5">
        <f>IF(
Table1[[#This Row],[Budget_COGS]]=0,
"",
IF(
Table1[[#This Row],[Budget_COGS]]&gt;0,
(Table1[[#This Row],[Budget_COGS]]-Table1[[#This Row],[COGS]]) / Table1[[#This Row],[Budget_COGS]],
(Table1[[#This Row],[Budget_COGS]]-Table1[[#This Row],[COGS]]) / ABS(Table1[[#This Row],[Budget_COGS]])
)
)</f>
        <v>-0.23333333333333334</v>
      </c>
      <c r="S3285" s="5" t="str">
        <f>IF(Table1[[#This Row],[COGS _Var]]&gt;=0, "Above Budget", "Below Budget")</f>
        <v>Above Budget</v>
      </c>
      <c r="T3285">
        <f>Table1[[#This Row],[Actual_Sales]]-Table1[[#This Row],[COGS]]</f>
        <v>51</v>
      </c>
      <c r="U3285">
        <v>40</v>
      </c>
      <c r="V3285">
        <f>Table1[[#This Row],[Gross_Margin]]-Table1[[#This Row],[Budget_Margin]]</f>
        <v>11</v>
      </c>
      <c r="W3285" s="5">
        <f>IF(
Table1[[#This Row],[Budget_Margin]]=0,
"",
IF(
Table1[[#This Row],[Budget_Margin]]&gt;0,
(Table1[[#This Row],[Gross_Margin]]-Table1[[#This Row],[Budget_Margin]]) / Table1[[#This Row],[Budget_Margin]],
(Table1[[#This Row],[Gross_Margin]]-Table1[[#This Row],[Budget_Margin]]) / ABS(Table1[[#This Row],[Budget_Margin]])
)
)</f>
        <v>0.27500000000000002</v>
      </c>
      <c r="X3285" s="5" t="str">
        <f>IF(Table1[[#This Row],[Margin_Var]]&gt;=0, "Above Budget", "Below Budget")</f>
        <v>Above Budget</v>
      </c>
      <c r="Y3285" s="5">
        <f>IFERROR(Table1[[#This Row],[Gross_Margin]]/Table1[[#This Row],[Actual_Sales]],0)</f>
        <v>0.57954545454545459</v>
      </c>
      <c r="Z3285" s="5">
        <f>Table1[[#This Row],[Actual_Profit]]/Table1[[#This Row],[Actual_Sales]]</f>
        <v>0.13636363636363635</v>
      </c>
      <c r="AA3285">
        <v>39</v>
      </c>
      <c r="AB3285" s="5">
        <f>IFERROR(Table1[[#This Row],[Expenses]]/Table1[[#This Row],[Actual_Sales]],0)</f>
        <v>0.44318181818181818</v>
      </c>
      <c r="AC3285">
        <v>12</v>
      </c>
      <c r="AD3285">
        <v>195</v>
      </c>
      <c r="AE3285" s="5">
        <f>IFERROR(Table1[[#This Row],[Inventory]]/Table1[[#This Row],[Actual_Sales]],0)</f>
        <v>2.2159090909090908</v>
      </c>
    </row>
    <row r="3286" spans="1:31" x14ac:dyDescent="0.25">
      <c r="A3286">
        <v>233</v>
      </c>
      <c r="B3286">
        <v>503</v>
      </c>
      <c r="C3286">
        <v>4</v>
      </c>
      <c r="D3286" s="2">
        <v>40210</v>
      </c>
      <c r="E3286">
        <v>132</v>
      </c>
      <c r="F3286">
        <v>120</v>
      </c>
      <c r="G3286">
        <f>Table1[[#This Row],[Actual_Sales]]-Table1[[#This Row],[Budget_Sales]]</f>
        <v>12</v>
      </c>
      <c r="H3286" s="5">
        <f>IF(
Table1[[#This Row],[Budget_Sales]]=0,
"",
IF(
Table1[[#This Row],[Budget_Sales]]&gt;0,
(Table1[[#This Row],[Actual_Sales]]-Table1[[#This Row],[Budget_Sales]])/Table1[[#This Row],[Budget_Sales]],
(Table1[[#This Row],[Actual_Sales]]-Table1[[#This Row],[Budget_Sales]])/ABS(Table1[[#This Row],[Budget_Sales]])
)
)</f>
        <v>0.1</v>
      </c>
      <c r="I3286" s="5" t="str">
        <f>IF(Table1[[#This Row],[Sales_Var]]&gt;=0,"Above Budget","Below Budget")</f>
        <v>Above Budget</v>
      </c>
      <c r="J3286">
        <f>Table1[[#This Row],[Actual_Sales]]-(Table1[[#This Row],[COGS]]+Table1[[#This Row],[Expenses]])</f>
        <v>18</v>
      </c>
      <c r="K3286">
        <v>20</v>
      </c>
      <c r="L3286">
        <f>Table1[[#This Row],[Actual_Profit]]-Table1[[#This Row],[Budget_Profit]]</f>
        <v>-2</v>
      </c>
      <c r="M3286" s="5">
        <f>IF(
Table1[[#This Row],[Budget_Profit]]=0,
"",
IF(
Table1[[#This Row],[Budget_Profit]]&gt;0,
(Table1[[#This Row],[Actual_Profit]]-Table1[[#This Row],[Budget_Profit]])/Table1[[#This Row],[Budget_Profit]],
(Table1[[#This Row],[Actual_Profit]]-Table1[[#This Row],[Budget_Profit]])/ABS(Table1[[#This Row],[Budget_Profit]])
)
)</f>
        <v>-0.1</v>
      </c>
      <c r="N3286" s="5" t="str">
        <f>IF(Table1[[#This Row],[Profit_Var]]&gt;=0, "Above Budget", "Below Budget")</f>
        <v>Below Budget</v>
      </c>
      <c r="O3286">
        <v>59</v>
      </c>
      <c r="P3286">
        <v>50</v>
      </c>
      <c r="Q3286">
        <f>Table1[[#This Row],[COGS]]-Table1[[#This Row],[Budget_COGS]]</f>
        <v>9</v>
      </c>
      <c r="R3286" s="5">
        <f>IF(
Table1[[#This Row],[Budget_COGS]]=0,
"",
IF(
Table1[[#This Row],[Budget_COGS]]&gt;0,
(Table1[[#This Row],[Budget_COGS]]-Table1[[#This Row],[COGS]]) / Table1[[#This Row],[Budget_COGS]],
(Table1[[#This Row],[Budget_COGS]]-Table1[[#This Row],[COGS]]) / ABS(Table1[[#This Row],[Budget_COGS]])
)
)</f>
        <v>-0.18</v>
      </c>
      <c r="S3286" s="5" t="str">
        <f>IF(Table1[[#This Row],[COGS _Var]]&gt;=0, "Above Budget", "Below Budget")</f>
        <v>Above Budget</v>
      </c>
      <c r="T3286">
        <f>Table1[[#This Row],[Actual_Sales]]-Table1[[#This Row],[COGS]]</f>
        <v>73</v>
      </c>
      <c r="U3286">
        <v>70</v>
      </c>
      <c r="V3286">
        <f>Table1[[#This Row],[Gross_Margin]]-Table1[[#This Row],[Budget_Margin]]</f>
        <v>3</v>
      </c>
      <c r="W3286" s="5">
        <f>IF(
Table1[[#This Row],[Budget_Margin]]=0,
"",
IF(
Table1[[#This Row],[Budget_Margin]]&gt;0,
(Table1[[#This Row],[Gross_Margin]]-Table1[[#This Row],[Budget_Margin]]) / Table1[[#This Row],[Budget_Margin]],
(Table1[[#This Row],[Gross_Margin]]-Table1[[#This Row],[Budget_Margin]]) / ABS(Table1[[#This Row],[Budget_Margin]])
)
)</f>
        <v>4.2857142857142858E-2</v>
      </c>
      <c r="X3286" s="5" t="str">
        <f>IF(Table1[[#This Row],[Margin_Var]]&gt;=0, "Above Budget", "Below Budget")</f>
        <v>Above Budget</v>
      </c>
      <c r="Y3286" s="5">
        <f>IFERROR(Table1[[#This Row],[Gross_Margin]]/Table1[[#This Row],[Actual_Sales]],0)</f>
        <v>0.55303030303030298</v>
      </c>
      <c r="Z3286" s="5">
        <f>Table1[[#This Row],[Actual_Profit]]/Table1[[#This Row],[Actual_Sales]]</f>
        <v>0.13636363636363635</v>
      </c>
      <c r="AA3286">
        <v>55</v>
      </c>
      <c r="AB3286" s="5">
        <f>IFERROR(Table1[[#This Row],[Expenses]]/Table1[[#This Row],[Actual_Sales]],0)</f>
        <v>0.41666666666666669</v>
      </c>
      <c r="AC3286">
        <v>22</v>
      </c>
      <c r="AD3286">
        <v>331</v>
      </c>
      <c r="AE3286" s="5">
        <f>IFERROR(Table1[[#This Row],[Inventory]]/Table1[[#This Row],[Actual_Sales]],0)</f>
        <v>2.5075757575757578</v>
      </c>
    </row>
    <row r="3287" spans="1:31" x14ac:dyDescent="0.25">
      <c r="A3287">
        <v>277</v>
      </c>
      <c r="B3287">
        <v>614</v>
      </c>
      <c r="C3287">
        <v>6</v>
      </c>
      <c r="D3287" s="2">
        <v>40210</v>
      </c>
      <c r="E3287">
        <v>132</v>
      </c>
      <c r="F3287">
        <v>150</v>
      </c>
      <c r="G3287">
        <f>Table1[[#This Row],[Actual_Sales]]-Table1[[#This Row],[Budget_Sales]]</f>
        <v>-18</v>
      </c>
      <c r="H3287" s="5">
        <f>IF(
Table1[[#This Row],[Budget_Sales]]=0,
"",
IF(
Table1[[#This Row],[Budget_Sales]]&gt;0,
(Table1[[#This Row],[Actual_Sales]]-Table1[[#This Row],[Budget_Sales]])/Table1[[#This Row],[Budget_Sales]],
(Table1[[#This Row],[Actual_Sales]]-Table1[[#This Row],[Budget_Sales]])/ABS(Table1[[#This Row],[Budget_Sales]])
)
)</f>
        <v>-0.12</v>
      </c>
      <c r="I3287" s="5" t="str">
        <f>IF(Table1[[#This Row],[Sales_Var]]&gt;=0,"Above Budget","Below Budget")</f>
        <v>Below Budget</v>
      </c>
      <c r="J3287">
        <f>Table1[[#This Row],[Actual_Sales]]-(Table1[[#This Row],[COGS]]+Table1[[#This Row],[Expenses]])</f>
        <v>18</v>
      </c>
      <c r="K3287">
        <v>40</v>
      </c>
      <c r="L3287">
        <f>Table1[[#This Row],[Actual_Profit]]-Table1[[#This Row],[Budget_Profit]]</f>
        <v>-22</v>
      </c>
      <c r="M3287" s="5">
        <f>IF(
Table1[[#This Row],[Budget_Profit]]=0,
"",
IF(
Table1[[#This Row],[Budget_Profit]]&gt;0,
(Table1[[#This Row],[Actual_Profit]]-Table1[[#This Row],[Budget_Profit]])/Table1[[#This Row],[Budget_Profit]],
(Table1[[#This Row],[Actual_Profit]]-Table1[[#This Row],[Budget_Profit]])/ABS(Table1[[#This Row],[Budget_Profit]])
)
)</f>
        <v>-0.55000000000000004</v>
      </c>
      <c r="N3287" s="5" t="str">
        <f>IF(Table1[[#This Row],[Profit_Var]]&gt;=0, "Above Budget", "Below Budget")</f>
        <v>Below Budget</v>
      </c>
      <c r="O3287">
        <v>59</v>
      </c>
      <c r="P3287">
        <v>60</v>
      </c>
      <c r="Q3287">
        <f>Table1[[#This Row],[COGS]]-Table1[[#This Row],[Budget_COGS]]</f>
        <v>-1</v>
      </c>
      <c r="R3287" s="5">
        <f>IF(
Table1[[#This Row],[Budget_COGS]]=0,
"",
IF(
Table1[[#This Row],[Budget_COGS]]&gt;0,
(Table1[[#This Row],[Budget_COGS]]-Table1[[#This Row],[COGS]]) / Table1[[#This Row],[Budget_COGS]],
(Table1[[#This Row],[Budget_COGS]]-Table1[[#This Row],[COGS]]) / ABS(Table1[[#This Row],[Budget_COGS]])
)
)</f>
        <v>1.6666666666666666E-2</v>
      </c>
      <c r="S3287" s="5" t="str">
        <f>IF(Table1[[#This Row],[COGS _Var]]&gt;=0, "Above Budget", "Below Budget")</f>
        <v>Below Budget</v>
      </c>
      <c r="T3287">
        <f>Table1[[#This Row],[Actual_Sales]]-Table1[[#This Row],[COGS]]</f>
        <v>73</v>
      </c>
      <c r="U3287">
        <v>90</v>
      </c>
      <c r="V3287">
        <f>Table1[[#This Row],[Gross_Margin]]-Table1[[#This Row],[Budget_Margin]]</f>
        <v>-17</v>
      </c>
      <c r="W3287" s="5">
        <f>IF(
Table1[[#This Row],[Budget_Margin]]=0,
"",
IF(
Table1[[#This Row],[Budget_Margin]]&gt;0,
(Table1[[#This Row],[Gross_Margin]]-Table1[[#This Row],[Budget_Margin]]) / Table1[[#This Row],[Budget_Margin]],
(Table1[[#This Row],[Gross_Margin]]-Table1[[#This Row],[Budget_Margin]]) / ABS(Table1[[#This Row],[Budget_Margin]])
)
)</f>
        <v>-0.18888888888888888</v>
      </c>
      <c r="X3287" s="5" t="str">
        <f>IF(Table1[[#This Row],[Margin_Var]]&gt;=0, "Above Budget", "Below Budget")</f>
        <v>Below Budget</v>
      </c>
      <c r="Y3287" s="5">
        <f>IFERROR(Table1[[#This Row],[Gross_Margin]]/Table1[[#This Row],[Actual_Sales]],0)</f>
        <v>0.55303030303030298</v>
      </c>
      <c r="Z3287" s="5">
        <f>Table1[[#This Row],[Actual_Profit]]/Table1[[#This Row],[Actual_Sales]]</f>
        <v>0.13636363636363635</v>
      </c>
      <c r="AA3287">
        <v>55</v>
      </c>
      <c r="AB3287" s="5">
        <f>IFERROR(Table1[[#This Row],[Expenses]]/Table1[[#This Row],[Actual_Sales]],0)</f>
        <v>0.41666666666666669</v>
      </c>
      <c r="AC3287">
        <v>22</v>
      </c>
      <c r="AD3287">
        <v>331</v>
      </c>
      <c r="AE3287" s="5">
        <f>IFERROR(Table1[[#This Row],[Inventory]]/Table1[[#This Row],[Actual_Sales]],0)</f>
        <v>2.5075757575757578</v>
      </c>
    </row>
    <row r="3288" spans="1:31" x14ac:dyDescent="0.25">
      <c r="A3288">
        <v>312</v>
      </c>
      <c r="B3288">
        <v>781</v>
      </c>
      <c r="C3288">
        <v>9</v>
      </c>
      <c r="D3288" s="2">
        <v>40210</v>
      </c>
      <c r="E3288">
        <v>132</v>
      </c>
      <c r="F3288">
        <v>100</v>
      </c>
      <c r="G3288">
        <f>Table1[[#This Row],[Actual_Sales]]-Table1[[#This Row],[Budget_Sales]]</f>
        <v>32</v>
      </c>
      <c r="H3288" s="5">
        <f>IF(
Table1[[#This Row],[Budget_Sales]]=0,
"",
IF(
Table1[[#This Row],[Budget_Sales]]&gt;0,
(Table1[[#This Row],[Actual_Sales]]-Table1[[#This Row],[Budget_Sales]])/Table1[[#This Row],[Budget_Sales]],
(Table1[[#This Row],[Actual_Sales]]-Table1[[#This Row],[Budget_Sales]])/ABS(Table1[[#This Row],[Budget_Sales]])
)
)</f>
        <v>0.32</v>
      </c>
      <c r="I3288" s="5" t="str">
        <f>IF(Table1[[#This Row],[Sales_Var]]&gt;=0,"Above Budget","Below Budget")</f>
        <v>Above Budget</v>
      </c>
      <c r="J3288">
        <f>Table1[[#This Row],[Actual_Sales]]-(Table1[[#This Row],[COGS]]+Table1[[#This Row],[Expenses]])</f>
        <v>18</v>
      </c>
      <c r="K3288">
        <v>30</v>
      </c>
      <c r="L3288">
        <f>Table1[[#This Row],[Actual_Profit]]-Table1[[#This Row],[Budget_Profit]]</f>
        <v>-12</v>
      </c>
      <c r="M3288" s="5">
        <f>IF(
Table1[[#This Row],[Budget_Profit]]=0,
"",
IF(
Table1[[#This Row],[Budget_Profit]]&gt;0,
(Table1[[#This Row],[Actual_Profit]]-Table1[[#This Row],[Budget_Profit]])/Table1[[#This Row],[Budget_Profit]],
(Table1[[#This Row],[Actual_Profit]]-Table1[[#This Row],[Budget_Profit]])/ABS(Table1[[#This Row],[Budget_Profit]])
)
)</f>
        <v>-0.4</v>
      </c>
      <c r="N3288" s="5" t="str">
        <f>IF(Table1[[#This Row],[Profit_Var]]&gt;=0, "Above Budget", "Below Budget")</f>
        <v>Below Budget</v>
      </c>
      <c r="O3288">
        <v>59</v>
      </c>
      <c r="P3288">
        <v>40</v>
      </c>
      <c r="Q3288">
        <f>Table1[[#This Row],[COGS]]-Table1[[#This Row],[Budget_COGS]]</f>
        <v>19</v>
      </c>
      <c r="R3288" s="5">
        <f>IF(
Table1[[#This Row],[Budget_COGS]]=0,
"",
IF(
Table1[[#This Row],[Budget_COGS]]&gt;0,
(Table1[[#This Row],[Budget_COGS]]-Table1[[#This Row],[COGS]]) / Table1[[#This Row],[Budget_COGS]],
(Table1[[#This Row],[Budget_COGS]]-Table1[[#This Row],[COGS]]) / ABS(Table1[[#This Row],[Budget_COGS]])
)
)</f>
        <v>-0.47499999999999998</v>
      </c>
      <c r="S3288" s="5" t="str">
        <f>IF(Table1[[#This Row],[COGS _Var]]&gt;=0, "Above Budget", "Below Budget")</f>
        <v>Above Budget</v>
      </c>
      <c r="T3288">
        <f>Table1[[#This Row],[Actual_Sales]]-Table1[[#This Row],[COGS]]</f>
        <v>73</v>
      </c>
      <c r="U3288">
        <v>60</v>
      </c>
      <c r="V3288">
        <f>Table1[[#This Row],[Gross_Margin]]-Table1[[#This Row],[Budget_Margin]]</f>
        <v>13</v>
      </c>
      <c r="W3288" s="5">
        <f>IF(
Table1[[#This Row],[Budget_Margin]]=0,
"",
IF(
Table1[[#This Row],[Budget_Margin]]&gt;0,
(Table1[[#This Row],[Gross_Margin]]-Table1[[#This Row],[Budget_Margin]]) / Table1[[#This Row],[Budget_Margin]],
(Table1[[#This Row],[Gross_Margin]]-Table1[[#This Row],[Budget_Margin]]) / ABS(Table1[[#This Row],[Budget_Margin]])
)
)</f>
        <v>0.21666666666666667</v>
      </c>
      <c r="X3288" s="5" t="str">
        <f>IF(Table1[[#This Row],[Margin_Var]]&gt;=0, "Above Budget", "Below Budget")</f>
        <v>Above Budget</v>
      </c>
      <c r="Y3288" s="5">
        <f>IFERROR(Table1[[#This Row],[Gross_Margin]]/Table1[[#This Row],[Actual_Sales]],0)</f>
        <v>0.55303030303030298</v>
      </c>
      <c r="Z3288" s="5">
        <f>Table1[[#This Row],[Actual_Profit]]/Table1[[#This Row],[Actual_Sales]]</f>
        <v>0.13636363636363635</v>
      </c>
      <c r="AA3288">
        <v>55</v>
      </c>
      <c r="AB3288" s="5">
        <f>IFERROR(Table1[[#This Row],[Expenses]]/Table1[[#This Row],[Actual_Sales]],0)</f>
        <v>0.41666666666666669</v>
      </c>
      <c r="AC3288">
        <v>22</v>
      </c>
      <c r="AD3288">
        <v>331</v>
      </c>
      <c r="AE3288" s="5">
        <f>IFERROR(Table1[[#This Row],[Inventory]]/Table1[[#This Row],[Actual_Sales]],0)</f>
        <v>2.5075757575757578</v>
      </c>
    </row>
    <row r="3289" spans="1:31" x14ac:dyDescent="0.25">
      <c r="A3289">
        <v>295</v>
      </c>
      <c r="B3289">
        <v>719</v>
      </c>
      <c r="C3289">
        <v>11</v>
      </c>
      <c r="D3289" s="2">
        <v>40210</v>
      </c>
      <c r="E3289">
        <v>132</v>
      </c>
      <c r="F3289">
        <v>110</v>
      </c>
      <c r="G3289">
        <f>Table1[[#This Row],[Actual_Sales]]-Table1[[#This Row],[Budget_Sales]]</f>
        <v>22</v>
      </c>
      <c r="H3289" s="5">
        <f>IF(
Table1[[#This Row],[Budget_Sales]]=0,
"",
IF(
Table1[[#This Row],[Budget_Sales]]&gt;0,
(Table1[[#This Row],[Actual_Sales]]-Table1[[#This Row],[Budget_Sales]])/Table1[[#This Row],[Budget_Sales]],
(Table1[[#This Row],[Actual_Sales]]-Table1[[#This Row],[Budget_Sales]])/ABS(Table1[[#This Row],[Budget_Sales]])
)
)</f>
        <v>0.2</v>
      </c>
      <c r="I3289" s="5" t="str">
        <f>IF(Table1[[#This Row],[Sales_Var]]&gt;=0,"Above Budget","Below Budget")</f>
        <v>Above Budget</v>
      </c>
      <c r="J3289">
        <f>Table1[[#This Row],[Actual_Sales]]-(Table1[[#This Row],[COGS]]+Table1[[#This Row],[Expenses]])</f>
        <v>18</v>
      </c>
      <c r="K3289">
        <v>10</v>
      </c>
      <c r="L3289">
        <f>Table1[[#This Row],[Actual_Profit]]-Table1[[#This Row],[Budget_Profit]]</f>
        <v>8</v>
      </c>
      <c r="M3289" s="5">
        <f>IF(
Table1[[#This Row],[Budget_Profit]]=0,
"",
IF(
Table1[[#This Row],[Budget_Profit]]&gt;0,
(Table1[[#This Row],[Actual_Profit]]-Table1[[#This Row],[Budget_Profit]])/Table1[[#This Row],[Budget_Profit]],
(Table1[[#This Row],[Actual_Profit]]-Table1[[#This Row],[Budget_Profit]])/ABS(Table1[[#This Row],[Budget_Profit]])
)
)</f>
        <v>0.8</v>
      </c>
      <c r="N3289" s="5" t="str">
        <f>IF(Table1[[#This Row],[Profit_Var]]&gt;=0, "Above Budget", "Below Budget")</f>
        <v>Above Budget</v>
      </c>
      <c r="O3289">
        <v>59</v>
      </c>
      <c r="P3289">
        <v>50</v>
      </c>
      <c r="Q3289">
        <f>Table1[[#This Row],[COGS]]-Table1[[#This Row],[Budget_COGS]]</f>
        <v>9</v>
      </c>
      <c r="R3289" s="5">
        <f>IF(
Table1[[#This Row],[Budget_COGS]]=0,
"",
IF(
Table1[[#This Row],[Budget_COGS]]&gt;0,
(Table1[[#This Row],[Budget_COGS]]-Table1[[#This Row],[COGS]]) / Table1[[#This Row],[Budget_COGS]],
(Table1[[#This Row],[Budget_COGS]]-Table1[[#This Row],[COGS]]) / ABS(Table1[[#This Row],[Budget_COGS]])
)
)</f>
        <v>-0.18</v>
      </c>
      <c r="S3289" s="5" t="str">
        <f>IF(Table1[[#This Row],[COGS _Var]]&gt;=0, "Above Budget", "Below Budget")</f>
        <v>Above Budget</v>
      </c>
      <c r="T3289">
        <f>Table1[[#This Row],[Actual_Sales]]-Table1[[#This Row],[COGS]]</f>
        <v>73</v>
      </c>
      <c r="U3289">
        <v>60</v>
      </c>
      <c r="V3289">
        <f>Table1[[#This Row],[Gross_Margin]]-Table1[[#This Row],[Budget_Margin]]</f>
        <v>13</v>
      </c>
      <c r="W3289" s="5">
        <f>IF(
Table1[[#This Row],[Budget_Margin]]=0,
"",
IF(
Table1[[#This Row],[Budget_Margin]]&gt;0,
(Table1[[#This Row],[Gross_Margin]]-Table1[[#This Row],[Budget_Margin]]) / Table1[[#This Row],[Budget_Margin]],
(Table1[[#This Row],[Gross_Margin]]-Table1[[#This Row],[Budget_Margin]]) / ABS(Table1[[#This Row],[Budget_Margin]])
)
)</f>
        <v>0.21666666666666667</v>
      </c>
      <c r="X3289" s="5" t="str">
        <f>IF(Table1[[#This Row],[Margin_Var]]&gt;=0, "Above Budget", "Below Budget")</f>
        <v>Above Budget</v>
      </c>
      <c r="Y3289" s="5">
        <f>IFERROR(Table1[[#This Row],[Gross_Margin]]/Table1[[#This Row],[Actual_Sales]],0)</f>
        <v>0.55303030303030298</v>
      </c>
      <c r="Z3289" s="5">
        <f>Table1[[#This Row],[Actual_Profit]]/Table1[[#This Row],[Actual_Sales]]</f>
        <v>0.13636363636363635</v>
      </c>
      <c r="AA3289">
        <v>55</v>
      </c>
      <c r="AB3289" s="5">
        <f>IFERROR(Table1[[#This Row],[Expenses]]/Table1[[#This Row],[Actual_Sales]],0)</f>
        <v>0.41666666666666669</v>
      </c>
      <c r="AC3289">
        <v>22</v>
      </c>
      <c r="AD3289">
        <v>331</v>
      </c>
      <c r="AE3289" s="5">
        <f>IFERROR(Table1[[#This Row],[Inventory]]/Table1[[#This Row],[Actual_Sales]],0)</f>
        <v>2.5075757575757578</v>
      </c>
    </row>
    <row r="3290" spans="1:31" x14ac:dyDescent="0.25">
      <c r="A3290">
        <v>4089</v>
      </c>
      <c r="B3290">
        <v>262</v>
      </c>
      <c r="C3290">
        <v>2</v>
      </c>
      <c r="D3290" s="2">
        <v>40878</v>
      </c>
      <c r="E3290">
        <v>266</v>
      </c>
      <c r="F3290">
        <v>240</v>
      </c>
      <c r="G3290">
        <f>Table1[[#This Row],[Actual_Sales]]-Table1[[#This Row],[Budget_Sales]]</f>
        <v>26</v>
      </c>
      <c r="H3290" s="5">
        <f>IF(
Table1[[#This Row],[Budget_Sales]]=0,
"",
IF(
Table1[[#This Row],[Budget_Sales]]&gt;0,
(Table1[[#This Row],[Actual_Sales]]-Table1[[#This Row],[Budget_Sales]])/Table1[[#This Row],[Budget_Sales]],
(Table1[[#This Row],[Actual_Sales]]-Table1[[#This Row],[Budget_Sales]])/ABS(Table1[[#This Row],[Budget_Sales]])
)
)</f>
        <v>0.10833333333333334</v>
      </c>
      <c r="I3290" s="5" t="str">
        <f>IF(Table1[[#This Row],[Sales_Var]]&gt;=0,"Above Budget","Below Budget")</f>
        <v>Above Budget</v>
      </c>
      <c r="J3290">
        <f>Table1[[#This Row],[Actual_Sales]]-(Table1[[#This Row],[COGS]]+Table1[[#This Row],[Expenses]])</f>
        <v>36</v>
      </c>
      <c r="K3290">
        <v>30</v>
      </c>
      <c r="L3290">
        <f>Table1[[#This Row],[Actual_Profit]]-Table1[[#This Row],[Budget_Profit]]</f>
        <v>6</v>
      </c>
      <c r="M3290" s="5">
        <f>IF(
Table1[[#This Row],[Budget_Profit]]=0,
"",
IF(
Table1[[#This Row],[Budget_Profit]]&gt;0,
(Table1[[#This Row],[Actual_Profit]]-Table1[[#This Row],[Budget_Profit]])/Table1[[#This Row],[Budget_Profit]],
(Table1[[#This Row],[Actual_Profit]]-Table1[[#This Row],[Budget_Profit]])/ABS(Table1[[#This Row],[Budget_Profit]])
)
)</f>
        <v>0.2</v>
      </c>
      <c r="N3290" s="5" t="str">
        <f>IF(Table1[[#This Row],[Profit_Var]]&gt;=0, "Above Budget", "Below Budget")</f>
        <v>Above Budget</v>
      </c>
      <c r="O3290">
        <v>105</v>
      </c>
      <c r="P3290">
        <v>100</v>
      </c>
      <c r="Q3290">
        <f>Table1[[#This Row],[COGS]]-Table1[[#This Row],[Budget_COGS]]</f>
        <v>5</v>
      </c>
      <c r="R3290" s="5">
        <f>IF(
Table1[[#This Row],[Budget_COGS]]=0,
"",
IF(
Table1[[#This Row],[Budget_COGS]]&gt;0,
(Table1[[#This Row],[Budget_COGS]]-Table1[[#This Row],[COGS]]) / Table1[[#This Row],[Budget_COGS]],
(Table1[[#This Row],[Budget_COGS]]-Table1[[#This Row],[COGS]]) / ABS(Table1[[#This Row],[Budget_COGS]])
)
)</f>
        <v>-0.05</v>
      </c>
      <c r="S3290" s="5" t="str">
        <f>IF(Table1[[#This Row],[COGS _Var]]&gt;=0, "Above Budget", "Below Budget")</f>
        <v>Above Budget</v>
      </c>
      <c r="T3290">
        <f>Table1[[#This Row],[Actual_Sales]]-Table1[[#This Row],[COGS]]</f>
        <v>161</v>
      </c>
      <c r="U3290">
        <v>140</v>
      </c>
      <c r="V3290">
        <f>Table1[[#This Row],[Gross_Margin]]-Table1[[#This Row],[Budget_Margin]]</f>
        <v>21</v>
      </c>
      <c r="W3290" s="5">
        <f>IF(
Table1[[#This Row],[Budget_Margin]]=0,
"",
IF(
Table1[[#This Row],[Budget_Margin]]&gt;0,
(Table1[[#This Row],[Gross_Margin]]-Table1[[#This Row],[Budget_Margin]]) / Table1[[#This Row],[Budget_Margin]],
(Table1[[#This Row],[Gross_Margin]]-Table1[[#This Row],[Budget_Margin]]) / ABS(Table1[[#This Row],[Budget_Margin]])
)
)</f>
        <v>0.15</v>
      </c>
      <c r="X3290" s="5" t="str">
        <f>IF(Table1[[#This Row],[Margin_Var]]&gt;=0, "Above Budget", "Below Budget")</f>
        <v>Above Budget</v>
      </c>
      <c r="Y3290" s="5">
        <f>IFERROR(Table1[[#This Row],[Gross_Margin]]/Table1[[#This Row],[Actual_Sales]],0)</f>
        <v>0.60526315789473684</v>
      </c>
      <c r="Z3290" s="5">
        <f>Table1[[#This Row],[Actual_Profit]]/Table1[[#This Row],[Actual_Sales]]</f>
        <v>0.13533834586466165</v>
      </c>
      <c r="AA3290">
        <v>125</v>
      </c>
      <c r="AB3290" s="5">
        <f>IFERROR(Table1[[#This Row],[Expenses]]/Table1[[#This Row],[Actual_Sales]],0)</f>
        <v>0.46992481203007519</v>
      </c>
      <c r="AC3290">
        <v>95</v>
      </c>
      <c r="AD3290">
        <v>716</v>
      </c>
      <c r="AE3290" s="5">
        <f>IFERROR(Table1[[#This Row],[Inventory]]/Table1[[#This Row],[Actual_Sales]],0)</f>
        <v>2.6917293233082709</v>
      </c>
    </row>
    <row r="3291" spans="1:31" x14ac:dyDescent="0.25">
      <c r="A3291">
        <v>4076</v>
      </c>
      <c r="B3291">
        <v>206</v>
      </c>
      <c r="C3291">
        <v>3</v>
      </c>
      <c r="D3291" s="2">
        <v>40878</v>
      </c>
      <c r="E3291">
        <v>266</v>
      </c>
      <c r="F3291">
        <v>290</v>
      </c>
      <c r="G3291">
        <f>Table1[[#This Row],[Actual_Sales]]-Table1[[#This Row],[Budget_Sales]]</f>
        <v>-24</v>
      </c>
      <c r="H3291" s="5">
        <f>IF(
Table1[[#This Row],[Budget_Sales]]=0,
"",
IF(
Table1[[#This Row],[Budget_Sales]]&gt;0,
(Table1[[#This Row],[Actual_Sales]]-Table1[[#This Row],[Budget_Sales]])/Table1[[#This Row],[Budget_Sales]],
(Table1[[#This Row],[Actual_Sales]]-Table1[[#This Row],[Budget_Sales]])/ABS(Table1[[#This Row],[Budget_Sales]])
)
)</f>
        <v>-8.2758620689655171E-2</v>
      </c>
      <c r="I3291" s="5" t="str">
        <f>IF(Table1[[#This Row],[Sales_Var]]&gt;=0,"Above Budget","Below Budget")</f>
        <v>Below Budget</v>
      </c>
      <c r="J3291">
        <f>Table1[[#This Row],[Actual_Sales]]-(Table1[[#This Row],[COGS]]+Table1[[#This Row],[Expenses]])</f>
        <v>36</v>
      </c>
      <c r="K3291">
        <v>50</v>
      </c>
      <c r="L3291">
        <f>Table1[[#This Row],[Actual_Profit]]-Table1[[#This Row],[Budget_Profit]]</f>
        <v>-14</v>
      </c>
      <c r="M3291" s="5">
        <f>IF(
Table1[[#This Row],[Budget_Profit]]=0,
"",
IF(
Table1[[#This Row],[Budget_Profit]]&gt;0,
(Table1[[#This Row],[Actual_Profit]]-Table1[[#This Row],[Budget_Profit]])/Table1[[#This Row],[Budget_Profit]],
(Table1[[#This Row],[Actual_Profit]]-Table1[[#This Row],[Budget_Profit]])/ABS(Table1[[#This Row],[Budget_Profit]])
)
)</f>
        <v>-0.28000000000000003</v>
      </c>
      <c r="N3291" s="5" t="str">
        <f>IF(Table1[[#This Row],[Profit_Var]]&gt;=0, "Above Budget", "Below Budget")</f>
        <v>Below Budget</v>
      </c>
      <c r="O3291">
        <v>105</v>
      </c>
      <c r="P3291">
        <v>120</v>
      </c>
      <c r="Q3291">
        <f>Table1[[#This Row],[COGS]]-Table1[[#This Row],[Budget_COGS]]</f>
        <v>-15</v>
      </c>
      <c r="R3291" s="5">
        <f>IF(
Table1[[#This Row],[Budget_COGS]]=0,
"",
IF(
Table1[[#This Row],[Budget_COGS]]&gt;0,
(Table1[[#This Row],[Budget_COGS]]-Table1[[#This Row],[COGS]]) / Table1[[#This Row],[Budget_COGS]],
(Table1[[#This Row],[Budget_COGS]]-Table1[[#This Row],[COGS]]) / ABS(Table1[[#This Row],[Budget_COGS]])
)
)</f>
        <v>0.125</v>
      </c>
      <c r="S3291" s="5" t="str">
        <f>IF(Table1[[#This Row],[COGS _Var]]&gt;=0, "Above Budget", "Below Budget")</f>
        <v>Below Budget</v>
      </c>
      <c r="T3291">
        <f>Table1[[#This Row],[Actual_Sales]]-Table1[[#This Row],[COGS]]</f>
        <v>161</v>
      </c>
      <c r="U3291">
        <v>170</v>
      </c>
      <c r="V3291">
        <f>Table1[[#This Row],[Gross_Margin]]-Table1[[#This Row],[Budget_Margin]]</f>
        <v>-9</v>
      </c>
      <c r="W3291" s="5">
        <f>IF(
Table1[[#This Row],[Budget_Margin]]=0,
"",
IF(
Table1[[#This Row],[Budget_Margin]]&gt;0,
(Table1[[#This Row],[Gross_Margin]]-Table1[[#This Row],[Budget_Margin]]) / Table1[[#This Row],[Budget_Margin]],
(Table1[[#This Row],[Gross_Margin]]-Table1[[#This Row],[Budget_Margin]]) / ABS(Table1[[#This Row],[Budget_Margin]])
)
)</f>
        <v>-5.2941176470588235E-2</v>
      </c>
      <c r="X3291" s="5" t="str">
        <f>IF(Table1[[#This Row],[Margin_Var]]&gt;=0, "Above Budget", "Below Budget")</f>
        <v>Below Budget</v>
      </c>
      <c r="Y3291" s="5">
        <f>IFERROR(Table1[[#This Row],[Gross_Margin]]/Table1[[#This Row],[Actual_Sales]],0)</f>
        <v>0.60526315789473684</v>
      </c>
      <c r="Z3291" s="5">
        <f>Table1[[#This Row],[Actual_Profit]]/Table1[[#This Row],[Actual_Sales]]</f>
        <v>0.13533834586466165</v>
      </c>
      <c r="AA3291">
        <v>125</v>
      </c>
      <c r="AB3291" s="5">
        <f>IFERROR(Table1[[#This Row],[Expenses]]/Table1[[#This Row],[Actual_Sales]],0)</f>
        <v>0.46992481203007519</v>
      </c>
      <c r="AC3291">
        <v>95</v>
      </c>
      <c r="AD3291">
        <v>716</v>
      </c>
      <c r="AE3291" s="5">
        <f>IFERROR(Table1[[#This Row],[Inventory]]/Table1[[#This Row],[Actual_Sales]],0)</f>
        <v>2.6917293233082709</v>
      </c>
    </row>
    <row r="3292" spans="1:31" x14ac:dyDescent="0.25">
      <c r="A3292">
        <v>4173</v>
      </c>
      <c r="B3292">
        <v>580</v>
      </c>
      <c r="C3292">
        <v>9</v>
      </c>
      <c r="D3292" s="2">
        <v>40878</v>
      </c>
      <c r="E3292">
        <v>266</v>
      </c>
      <c r="F3292">
        <v>230</v>
      </c>
      <c r="G3292">
        <f>Table1[[#This Row],[Actual_Sales]]-Table1[[#This Row],[Budget_Sales]]</f>
        <v>36</v>
      </c>
      <c r="H3292" s="5">
        <f>IF(
Table1[[#This Row],[Budget_Sales]]=0,
"",
IF(
Table1[[#This Row],[Budget_Sales]]&gt;0,
(Table1[[#This Row],[Actual_Sales]]-Table1[[#This Row],[Budget_Sales]])/Table1[[#This Row],[Budget_Sales]],
(Table1[[#This Row],[Actual_Sales]]-Table1[[#This Row],[Budget_Sales]])/ABS(Table1[[#This Row],[Budget_Sales]])
)
)</f>
        <v>0.15652173913043479</v>
      </c>
      <c r="I3292" s="5" t="str">
        <f>IF(Table1[[#This Row],[Sales_Var]]&gt;=0,"Above Budget","Below Budget")</f>
        <v>Above Budget</v>
      </c>
      <c r="J3292">
        <f>Table1[[#This Row],[Actual_Sales]]-(Table1[[#This Row],[COGS]]+Table1[[#This Row],[Expenses]])</f>
        <v>36</v>
      </c>
      <c r="K3292">
        <v>30</v>
      </c>
      <c r="L3292">
        <f>Table1[[#This Row],[Actual_Profit]]-Table1[[#This Row],[Budget_Profit]]</f>
        <v>6</v>
      </c>
      <c r="M3292" s="5">
        <f>IF(
Table1[[#This Row],[Budget_Profit]]=0,
"",
IF(
Table1[[#This Row],[Budget_Profit]]&gt;0,
(Table1[[#This Row],[Actual_Profit]]-Table1[[#This Row],[Budget_Profit]])/Table1[[#This Row],[Budget_Profit]],
(Table1[[#This Row],[Actual_Profit]]-Table1[[#This Row],[Budget_Profit]])/ABS(Table1[[#This Row],[Budget_Profit]])
)
)</f>
        <v>0.2</v>
      </c>
      <c r="N3292" s="5" t="str">
        <f>IF(Table1[[#This Row],[Profit_Var]]&gt;=0, "Above Budget", "Below Budget")</f>
        <v>Above Budget</v>
      </c>
      <c r="O3292">
        <v>105</v>
      </c>
      <c r="P3292">
        <v>90</v>
      </c>
      <c r="Q3292">
        <f>Table1[[#This Row],[COGS]]-Table1[[#This Row],[Budget_COGS]]</f>
        <v>15</v>
      </c>
      <c r="R3292" s="5">
        <f>IF(
Table1[[#This Row],[Budget_COGS]]=0,
"",
IF(
Table1[[#This Row],[Budget_COGS]]&gt;0,
(Table1[[#This Row],[Budget_COGS]]-Table1[[#This Row],[COGS]]) / Table1[[#This Row],[Budget_COGS]],
(Table1[[#This Row],[Budget_COGS]]-Table1[[#This Row],[COGS]]) / ABS(Table1[[#This Row],[Budget_COGS]])
)
)</f>
        <v>-0.16666666666666666</v>
      </c>
      <c r="S3292" s="5" t="str">
        <f>IF(Table1[[#This Row],[COGS _Var]]&gt;=0, "Above Budget", "Below Budget")</f>
        <v>Above Budget</v>
      </c>
      <c r="T3292">
        <f>Table1[[#This Row],[Actual_Sales]]-Table1[[#This Row],[COGS]]</f>
        <v>161</v>
      </c>
      <c r="U3292">
        <v>140</v>
      </c>
      <c r="V3292">
        <f>Table1[[#This Row],[Gross_Margin]]-Table1[[#This Row],[Budget_Margin]]</f>
        <v>21</v>
      </c>
      <c r="W3292" s="5">
        <f>IF(
Table1[[#This Row],[Budget_Margin]]=0,
"",
IF(
Table1[[#This Row],[Budget_Margin]]&gt;0,
(Table1[[#This Row],[Gross_Margin]]-Table1[[#This Row],[Budget_Margin]]) / Table1[[#This Row],[Budget_Margin]],
(Table1[[#This Row],[Gross_Margin]]-Table1[[#This Row],[Budget_Margin]]) / ABS(Table1[[#This Row],[Budget_Margin]])
)
)</f>
        <v>0.15</v>
      </c>
      <c r="X3292" s="5" t="str">
        <f>IF(Table1[[#This Row],[Margin_Var]]&gt;=0, "Above Budget", "Below Budget")</f>
        <v>Above Budget</v>
      </c>
      <c r="Y3292" s="5">
        <f>IFERROR(Table1[[#This Row],[Gross_Margin]]/Table1[[#This Row],[Actual_Sales]],0)</f>
        <v>0.60526315789473684</v>
      </c>
      <c r="Z3292" s="5">
        <f>Table1[[#This Row],[Actual_Profit]]/Table1[[#This Row],[Actual_Sales]]</f>
        <v>0.13533834586466165</v>
      </c>
      <c r="AA3292">
        <v>125</v>
      </c>
      <c r="AB3292" s="5">
        <f>IFERROR(Table1[[#This Row],[Expenses]]/Table1[[#This Row],[Actual_Sales]],0)</f>
        <v>0.46992481203007519</v>
      </c>
      <c r="AC3292">
        <v>95</v>
      </c>
      <c r="AD3292">
        <v>716</v>
      </c>
      <c r="AE3292" s="5">
        <f>IFERROR(Table1[[#This Row],[Inventory]]/Table1[[#This Row],[Actual_Sales]],0)</f>
        <v>2.6917293233082709</v>
      </c>
    </row>
    <row r="3293" spans="1:31" x14ac:dyDescent="0.25">
      <c r="A3293">
        <v>1225</v>
      </c>
      <c r="B3293">
        <v>920</v>
      </c>
      <c r="C3293">
        <v>1</v>
      </c>
      <c r="D3293" s="2">
        <v>40360</v>
      </c>
      <c r="E3293">
        <v>133</v>
      </c>
      <c r="F3293">
        <v>130</v>
      </c>
      <c r="G3293">
        <f>Table1[[#This Row],[Actual_Sales]]-Table1[[#This Row],[Budget_Sales]]</f>
        <v>3</v>
      </c>
      <c r="H3293" s="5">
        <f>IF(
Table1[[#This Row],[Budget_Sales]]=0,
"",
IF(
Table1[[#This Row],[Budget_Sales]]&gt;0,
(Table1[[#This Row],[Actual_Sales]]-Table1[[#This Row],[Budget_Sales]])/Table1[[#This Row],[Budget_Sales]],
(Table1[[#This Row],[Actual_Sales]]-Table1[[#This Row],[Budget_Sales]])/ABS(Table1[[#This Row],[Budget_Sales]])
)
)</f>
        <v>2.3076923076923078E-2</v>
      </c>
      <c r="I3293" s="5" t="str">
        <f>IF(Table1[[#This Row],[Sales_Var]]&gt;=0,"Above Budget","Below Budget")</f>
        <v>Above Budget</v>
      </c>
      <c r="J3293">
        <f>Table1[[#This Row],[Actual_Sales]]-(Table1[[#This Row],[COGS]]+Table1[[#This Row],[Expenses]])</f>
        <v>18</v>
      </c>
      <c r="K3293">
        <v>20</v>
      </c>
      <c r="L3293">
        <f>Table1[[#This Row],[Actual_Profit]]-Table1[[#This Row],[Budget_Profit]]</f>
        <v>-2</v>
      </c>
      <c r="M3293" s="5">
        <f>IF(
Table1[[#This Row],[Budget_Profit]]=0,
"",
IF(
Table1[[#This Row],[Budget_Profit]]&gt;0,
(Table1[[#This Row],[Actual_Profit]]-Table1[[#This Row],[Budget_Profit]])/Table1[[#This Row],[Budget_Profit]],
(Table1[[#This Row],[Actual_Profit]]-Table1[[#This Row],[Budget_Profit]])/ABS(Table1[[#This Row],[Budget_Profit]])
)
)</f>
        <v>-0.1</v>
      </c>
      <c r="N3293" s="5" t="str">
        <f>IF(Table1[[#This Row],[Profit_Var]]&gt;=0, "Above Budget", "Below Budget")</f>
        <v>Below Budget</v>
      </c>
      <c r="O3293">
        <v>59</v>
      </c>
      <c r="P3293">
        <v>60</v>
      </c>
      <c r="Q3293">
        <f>Table1[[#This Row],[COGS]]-Table1[[#This Row],[Budget_COGS]]</f>
        <v>-1</v>
      </c>
      <c r="R3293" s="5">
        <f>IF(
Table1[[#This Row],[Budget_COGS]]=0,
"",
IF(
Table1[[#This Row],[Budget_COGS]]&gt;0,
(Table1[[#This Row],[Budget_COGS]]-Table1[[#This Row],[COGS]]) / Table1[[#This Row],[Budget_COGS]],
(Table1[[#This Row],[Budget_COGS]]-Table1[[#This Row],[COGS]]) / ABS(Table1[[#This Row],[Budget_COGS]])
)
)</f>
        <v>1.6666666666666666E-2</v>
      </c>
      <c r="S3293" s="5" t="str">
        <f>IF(Table1[[#This Row],[COGS _Var]]&gt;=0, "Above Budget", "Below Budget")</f>
        <v>Below Budget</v>
      </c>
      <c r="T3293">
        <f>Table1[[#This Row],[Actual_Sales]]-Table1[[#This Row],[COGS]]</f>
        <v>74</v>
      </c>
      <c r="U3293">
        <v>70</v>
      </c>
      <c r="V3293">
        <f>Table1[[#This Row],[Gross_Margin]]-Table1[[#This Row],[Budget_Margin]]</f>
        <v>4</v>
      </c>
      <c r="W3293" s="5">
        <f>IF(
Table1[[#This Row],[Budget_Margin]]=0,
"",
IF(
Table1[[#This Row],[Budget_Margin]]&gt;0,
(Table1[[#This Row],[Gross_Margin]]-Table1[[#This Row],[Budget_Margin]]) / Table1[[#This Row],[Budget_Margin]],
(Table1[[#This Row],[Gross_Margin]]-Table1[[#This Row],[Budget_Margin]]) / ABS(Table1[[#This Row],[Budget_Margin]])
)
)</f>
        <v>5.7142857142857141E-2</v>
      </c>
      <c r="X3293" s="5" t="str">
        <f>IF(Table1[[#This Row],[Margin_Var]]&gt;=0, "Above Budget", "Below Budget")</f>
        <v>Above Budget</v>
      </c>
      <c r="Y3293" s="5">
        <f>IFERROR(Table1[[#This Row],[Gross_Margin]]/Table1[[#This Row],[Actual_Sales]],0)</f>
        <v>0.55639097744360899</v>
      </c>
      <c r="Z3293" s="5">
        <f>Table1[[#This Row],[Actual_Profit]]/Table1[[#This Row],[Actual_Sales]]</f>
        <v>0.13533834586466165</v>
      </c>
      <c r="AA3293">
        <v>56</v>
      </c>
      <c r="AB3293" s="5">
        <f>IFERROR(Table1[[#This Row],[Expenses]]/Table1[[#This Row],[Actual_Sales]],0)</f>
        <v>0.42105263157894735</v>
      </c>
      <c r="AC3293">
        <v>22</v>
      </c>
      <c r="AD3293">
        <v>403</v>
      </c>
      <c r="AE3293" s="5">
        <f>IFERROR(Table1[[#This Row],[Inventory]]/Table1[[#This Row],[Actual_Sales]],0)</f>
        <v>3.030075187969925</v>
      </c>
    </row>
    <row r="3294" spans="1:31" x14ac:dyDescent="0.25">
      <c r="A3294">
        <v>1067</v>
      </c>
      <c r="B3294">
        <v>206</v>
      </c>
      <c r="C3294">
        <v>5</v>
      </c>
      <c r="D3294" s="2">
        <v>40360</v>
      </c>
      <c r="E3294">
        <v>133</v>
      </c>
      <c r="F3294">
        <v>120</v>
      </c>
      <c r="G3294">
        <f>Table1[[#This Row],[Actual_Sales]]-Table1[[#This Row],[Budget_Sales]]</f>
        <v>13</v>
      </c>
      <c r="H3294" s="5">
        <f>IF(
Table1[[#This Row],[Budget_Sales]]=0,
"",
IF(
Table1[[#This Row],[Budget_Sales]]&gt;0,
(Table1[[#This Row],[Actual_Sales]]-Table1[[#This Row],[Budget_Sales]])/Table1[[#This Row],[Budget_Sales]],
(Table1[[#This Row],[Actual_Sales]]-Table1[[#This Row],[Budget_Sales]])/ABS(Table1[[#This Row],[Budget_Sales]])
)
)</f>
        <v>0.10833333333333334</v>
      </c>
      <c r="I3294" s="5" t="str">
        <f>IF(Table1[[#This Row],[Sales_Var]]&gt;=0,"Above Budget","Below Budget")</f>
        <v>Above Budget</v>
      </c>
      <c r="J3294">
        <f>Table1[[#This Row],[Actual_Sales]]-(Table1[[#This Row],[COGS]]+Table1[[#This Row],[Expenses]])</f>
        <v>18</v>
      </c>
      <c r="K3294">
        <v>20</v>
      </c>
      <c r="L3294">
        <f>Table1[[#This Row],[Actual_Profit]]-Table1[[#This Row],[Budget_Profit]]</f>
        <v>-2</v>
      </c>
      <c r="M3294" s="5">
        <f>IF(
Table1[[#This Row],[Budget_Profit]]=0,
"",
IF(
Table1[[#This Row],[Budget_Profit]]&gt;0,
(Table1[[#This Row],[Actual_Profit]]-Table1[[#This Row],[Budget_Profit]])/Table1[[#This Row],[Budget_Profit]],
(Table1[[#This Row],[Actual_Profit]]-Table1[[#This Row],[Budget_Profit]])/ABS(Table1[[#This Row],[Budget_Profit]])
)
)</f>
        <v>-0.1</v>
      </c>
      <c r="N3294" s="5" t="str">
        <f>IF(Table1[[#This Row],[Profit_Var]]&gt;=0, "Above Budget", "Below Budget")</f>
        <v>Below Budget</v>
      </c>
      <c r="O3294">
        <v>59</v>
      </c>
      <c r="P3294">
        <v>50</v>
      </c>
      <c r="Q3294">
        <f>Table1[[#This Row],[COGS]]-Table1[[#This Row],[Budget_COGS]]</f>
        <v>9</v>
      </c>
      <c r="R3294" s="5">
        <f>IF(
Table1[[#This Row],[Budget_COGS]]=0,
"",
IF(
Table1[[#This Row],[Budget_COGS]]&gt;0,
(Table1[[#This Row],[Budget_COGS]]-Table1[[#This Row],[COGS]]) / Table1[[#This Row],[Budget_COGS]],
(Table1[[#This Row],[Budget_COGS]]-Table1[[#This Row],[COGS]]) / ABS(Table1[[#This Row],[Budget_COGS]])
)
)</f>
        <v>-0.18</v>
      </c>
      <c r="S3294" s="5" t="str">
        <f>IF(Table1[[#This Row],[COGS _Var]]&gt;=0, "Above Budget", "Below Budget")</f>
        <v>Above Budget</v>
      </c>
      <c r="T3294">
        <f>Table1[[#This Row],[Actual_Sales]]-Table1[[#This Row],[COGS]]</f>
        <v>74</v>
      </c>
      <c r="U3294">
        <v>70</v>
      </c>
      <c r="V3294">
        <f>Table1[[#This Row],[Gross_Margin]]-Table1[[#This Row],[Budget_Margin]]</f>
        <v>4</v>
      </c>
      <c r="W3294" s="5">
        <f>IF(
Table1[[#This Row],[Budget_Margin]]=0,
"",
IF(
Table1[[#This Row],[Budget_Margin]]&gt;0,
(Table1[[#This Row],[Gross_Margin]]-Table1[[#This Row],[Budget_Margin]]) / Table1[[#This Row],[Budget_Margin]],
(Table1[[#This Row],[Gross_Margin]]-Table1[[#This Row],[Budget_Margin]]) / ABS(Table1[[#This Row],[Budget_Margin]])
)
)</f>
        <v>5.7142857142857141E-2</v>
      </c>
      <c r="X3294" s="5" t="str">
        <f>IF(Table1[[#This Row],[Margin_Var]]&gt;=0, "Above Budget", "Below Budget")</f>
        <v>Above Budget</v>
      </c>
      <c r="Y3294" s="5">
        <f>IFERROR(Table1[[#This Row],[Gross_Margin]]/Table1[[#This Row],[Actual_Sales]],0)</f>
        <v>0.55639097744360899</v>
      </c>
      <c r="Z3294" s="5">
        <f>Table1[[#This Row],[Actual_Profit]]/Table1[[#This Row],[Actual_Sales]]</f>
        <v>0.13533834586466165</v>
      </c>
      <c r="AA3294">
        <v>56</v>
      </c>
      <c r="AB3294" s="5">
        <f>IFERROR(Table1[[#This Row],[Expenses]]/Table1[[#This Row],[Actual_Sales]],0)</f>
        <v>0.42105263157894735</v>
      </c>
      <c r="AC3294">
        <v>22</v>
      </c>
      <c r="AD3294">
        <v>403</v>
      </c>
      <c r="AE3294" s="5">
        <f>IFERROR(Table1[[#This Row],[Inventory]]/Table1[[#This Row],[Actual_Sales]],0)</f>
        <v>3.030075187969925</v>
      </c>
    </row>
    <row r="3295" spans="1:31" x14ac:dyDescent="0.25">
      <c r="A3295">
        <v>931</v>
      </c>
      <c r="B3295">
        <v>425</v>
      </c>
      <c r="C3295">
        <v>5</v>
      </c>
      <c r="D3295" s="2">
        <v>40330</v>
      </c>
      <c r="E3295">
        <v>133</v>
      </c>
      <c r="F3295">
        <v>120</v>
      </c>
      <c r="G3295">
        <f>Table1[[#This Row],[Actual_Sales]]-Table1[[#This Row],[Budget_Sales]]</f>
        <v>13</v>
      </c>
      <c r="H3295" s="5">
        <f>IF(
Table1[[#This Row],[Budget_Sales]]=0,
"",
IF(
Table1[[#This Row],[Budget_Sales]]&gt;0,
(Table1[[#This Row],[Actual_Sales]]-Table1[[#This Row],[Budget_Sales]])/Table1[[#This Row],[Budget_Sales]],
(Table1[[#This Row],[Actual_Sales]]-Table1[[#This Row],[Budget_Sales]])/ABS(Table1[[#This Row],[Budget_Sales]])
)
)</f>
        <v>0.10833333333333334</v>
      </c>
      <c r="I3295" s="5" t="str">
        <f>IF(Table1[[#This Row],[Sales_Var]]&gt;=0,"Above Budget","Below Budget")</f>
        <v>Above Budget</v>
      </c>
      <c r="J3295">
        <f>Table1[[#This Row],[Actual_Sales]]-(Table1[[#This Row],[COGS]]+Table1[[#This Row],[Expenses]])</f>
        <v>18</v>
      </c>
      <c r="K3295">
        <v>20</v>
      </c>
      <c r="L3295">
        <f>Table1[[#This Row],[Actual_Profit]]-Table1[[#This Row],[Budget_Profit]]</f>
        <v>-2</v>
      </c>
      <c r="M3295" s="5">
        <f>IF(
Table1[[#This Row],[Budget_Profit]]=0,
"",
IF(
Table1[[#This Row],[Budget_Profit]]&gt;0,
(Table1[[#This Row],[Actual_Profit]]-Table1[[#This Row],[Budget_Profit]])/Table1[[#This Row],[Budget_Profit]],
(Table1[[#This Row],[Actual_Profit]]-Table1[[#This Row],[Budget_Profit]])/ABS(Table1[[#This Row],[Budget_Profit]])
)
)</f>
        <v>-0.1</v>
      </c>
      <c r="N3295" s="5" t="str">
        <f>IF(Table1[[#This Row],[Profit_Var]]&gt;=0, "Above Budget", "Below Budget")</f>
        <v>Below Budget</v>
      </c>
      <c r="O3295">
        <v>59</v>
      </c>
      <c r="P3295">
        <v>50</v>
      </c>
      <c r="Q3295">
        <f>Table1[[#This Row],[COGS]]-Table1[[#This Row],[Budget_COGS]]</f>
        <v>9</v>
      </c>
      <c r="R3295" s="5">
        <f>IF(
Table1[[#This Row],[Budget_COGS]]=0,
"",
IF(
Table1[[#This Row],[Budget_COGS]]&gt;0,
(Table1[[#This Row],[Budget_COGS]]-Table1[[#This Row],[COGS]]) / Table1[[#This Row],[Budget_COGS]],
(Table1[[#This Row],[Budget_COGS]]-Table1[[#This Row],[COGS]]) / ABS(Table1[[#This Row],[Budget_COGS]])
)
)</f>
        <v>-0.18</v>
      </c>
      <c r="S3295" s="5" t="str">
        <f>IF(Table1[[#This Row],[COGS _Var]]&gt;=0, "Above Budget", "Below Budget")</f>
        <v>Above Budget</v>
      </c>
      <c r="T3295">
        <f>Table1[[#This Row],[Actual_Sales]]-Table1[[#This Row],[COGS]]</f>
        <v>74</v>
      </c>
      <c r="U3295">
        <v>70</v>
      </c>
      <c r="V3295">
        <f>Table1[[#This Row],[Gross_Margin]]-Table1[[#This Row],[Budget_Margin]]</f>
        <v>4</v>
      </c>
      <c r="W3295" s="5">
        <f>IF(
Table1[[#This Row],[Budget_Margin]]=0,
"",
IF(
Table1[[#This Row],[Budget_Margin]]&gt;0,
(Table1[[#This Row],[Gross_Margin]]-Table1[[#This Row],[Budget_Margin]]) / Table1[[#This Row],[Budget_Margin]],
(Table1[[#This Row],[Gross_Margin]]-Table1[[#This Row],[Budget_Margin]]) / ABS(Table1[[#This Row],[Budget_Margin]])
)
)</f>
        <v>5.7142857142857141E-2</v>
      </c>
      <c r="X3295" s="5" t="str">
        <f>IF(Table1[[#This Row],[Margin_Var]]&gt;=0, "Above Budget", "Below Budget")</f>
        <v>Above Budget</v>
      </c>
      <c r="Y3295" s="5">
        <f>IFERROR(Table1[[#This Row],[Gross_Margin]]/Table1[[#This Row],[Actual_Sales]],0)</f>
        <v>0.55639097744360899</v>
      </c>
      <c r="Z3295" s="5">
        <f>Table1[[#This Row],[Actual_Profit]]/Table1[[#This Row],[Actual_Sales]]</f>
        <v>0.13533834586466165</v>
      </c>
      <c r="AA3295">
        <v>56</v>
      </c>
      <c r="AB3295" s="5">
        <f>IFERROR(Table1[[#This Row],[Expenses]]/Table1[[#This Row],[Actual_Sales]],0)</f>
        <v>0.42105263157894735</v>
      </c>
      <c r="AC3295">
        <v>22</v>
      </c>
      <c r="AD3295">
        <v>377</v>
      </c>
      <c r="AE3295" s="5">
        <f>IFERROR(Table1[[#This Row],[Inventory]]/Table1[[#This Row],[Actual_Sales]],0)</f>
        <v>2.8345864661654137</v>
      </c>
    </row>
    <row r="3296" spans="1:31" x14ac:dyDescent="0.25">
      <c r="A3296">
        <v>3567</v>
      </c>
      <c r="B3296">
        <v>319</v>
      </c>
      <c r="C3296">
        <v>3</v>
      </c>
      <c r="D3296" s="2">
        <v>40787</v>
      </c>
      <c r="E3296">
        <v>37</v>
      </c>
      <c r="F3296">
        <v>30</v>
      </c>
      <c r="G3296">
        <f>Table1[[#This Row],[Actual_Sales]]-Table1[[#This Row],[Budget_Sales]]</f>
        <v>7</v>
      </c>
      <c r="H3296" s="5">
        <f>IF(
Table1[[#This Row],[Budget_Sales]]=0,
"",
IF(
Table1[[#This Row],[Budget_Sales]]&gt;0,
(Table1[[#This Row],[Actual_Sales]]-Table1[[#This Row],[Budget_Sales]])/Table1[[#This Row],[Budget_Sales]],
(Table1[[#This Row],[Actual_Sales]]-Table1[[#This Row],[Budget_Sales]])/ABS(Table1[[#This Row],[Budget_Sales]])
)
)</f>
        <v>0.23333333333333334</v>
      </c>
      <c r="I3296" s="5" t="str">
        <f>IF(Table1[[#This Row],[Sales_Var]]&gt;=0,"Above Budget","Below Budget")</f>
        <v>Above Budget</v>
      </c>
      <c r="J3296">
        <f>Table1[[#This Row],[Actual_Sales]]-(Table1[[#This Row],[COGS]]+Table1[[#This Row],[Expenses]])</f>
        <v>5</v>
      </c>
      <c r="K3296">
        <v>10</v>
      </c>
      <c r="L3296">
        <f>Table1[[#This Row],[Actual_Profit]]-Table1[[#This Row],[Budget_Profit]]</f>
        <v>-5</v>
      </c>
      <c r="M3296" s="5">
        <f>IF(
Table1[[#This Row],[Budget_Profit]]=0,
"",
IF(
Table1[[#This Row],[Budget_Profit]]&gt;0,
(Table1[[#This Row],[Actual_Profit]]-Table1[[#This Row],[Budget_Profit]])/Table1[[#This Row],[Budget_Profit]],
(Table1[[#This Row],[Actual_Profit]]-Table1[[#This Row],[Budget_Profit]])/ABS(Table1[[#This Row],[Budget_Profit]])
)
)</f>
        <v>-0.5</v>
      </c>
      <c r="N3296" s="5" t="str">
        <f>IF(Table1[[#This Row],[Profit_Var]]&gt;=0, "Above Budget", "Below Budget")</f>
        <v>Below Budget</v>
      </c>
      <c r="O3296">
        <v>15</v>
      </c>
      <c r="P3296">
        <v>10</v>
      </c>
      <c r="Q3296">
        <f>Table1[[#This Row],[COGS]]-Table1[[#This Row],[Budget_COGS]]</f>
        <v>5</v>
      </c>
      <c r="R3296" s="5">
        <f>IF(
Table1[[#This Row],[Budget_COGS]]=0,
"",
IF(
Table1[[#This Row],[Budget_COGS]]&gt;0,
(Table1[[#This Row],[Budget_COGS]]-Table1[[#This Row],[COGS]]) / Table1[[#This Row],[Budget_COGS]],
(Table1[[#This Row],[Budget_COGS]]-Table1[[#This Row],[COGS]]) / ABS(Table1[[#This Row],[Budget_COGS]])
)
)</f>
        <v>-0.5</v>
      </c>
      <c r="S3296" s="5" t="str">
        <f>IF(Table1[[#This Row],[COGS _Var]]&gt;=0, "Above Budget", "Below Budget")</f>
        <v>Above Budget</v>
      </c>
      <c r="T3296">
        <f>Table1[[#This Row],[Actual_Sales]]-Table1[[#This Row],[COGS]]</f>
        <v>22</v>
      </c>
      <c r="U3296">
        <v>20</v>
      </c>
      <c r="V3296">
        <f>Table1[[#This Row],[Gross_Margin]]-Table1[[#This Row],[Budget_Margin]]</f>
        <v>2</v>
      </c>
      <c r="W3296" s="5">
        <f>IF(
Table1[[#This Row],[Budget_Margin]]=0,
"",
IF(
Table1[[#This Row],[Budget_Margin]]&gt;0,
(Table1[[#This Row],[Gross_Margin]]-Table1[[#This Row],[Budget_Margin]]) / Table1[[#This Row],[Budget_Margin]],
(Table1[[#This Row],[Gross_Margin]]-Table1[[#This Row],[Budget_Margin]]) / ABS(Table1[[#This Row],[Budget_Margin]])
)
)</f>
        <v>0.1</v>
      </c>
      <c r="X3296" s="5" t="str">
        <f>IF(Table1[[#This Row],[Margin_Var]]&gt;=0, "Above Budget", "Below Budget")</f>
        <v>Above Budget</v>
      </c>
      <c r="Y3296" s="5">
        <f>IFERROR(Table1[[#This Row],[Gross_Margin]]/Table1[[#This Row],[Actual_Sales]],0)</f>
        <v>0.59459459459459463</v>
      </c>
      <c r="Z3296" s="5">
        <f>Table1[[#This Row],[Actual_Profit]]/Table1[[#This Row],[Actual_Sales]]</f>
        <v>0.13513513513513514</v>
      </c>
      <c r="AA3296">
        <v>17</v>
      </c>
      <c r="AB3296" s="5">
        <f>IFERROR(Table1[[#This Row],[Expenses]]/Table1[[#This Row],[Actual_Sales]],0)</f>
        <v>0.45945945945945948</v>
      </c>
      <c r="AC3296">
        <v>4</v>
      </c>
      <c r="AD3296">
        <v>600</v>
      </c>
      <c r="AE3296" s="5">
        <f>IFERROR(Table1[[#This Row],[Inventory]]/Table1[[#This Row],[Actual_Sales]],0)</f>
        <v>16.216216216216218</v>
      </c>
    </row>
    <row r="3297" spans="1:31" x14ac:dyDescent="0.25">
      <c r="A3297">
        <v>3221</v>
      </c>
      <c r="B3297">
        <v>319</v>
      </c>
      <c r="C3297">
        <v>2</v>
      </c>
      <c r="D3297" s="2">
        <v>40725</v>
      </c>
      <c r="E3297">
        <v>74</v>
      </c>
      <c r="F3297">
        <v>70</v>
      </c>
      <c r="G3297">
        <f>Table1[[#This Row],[Actual_Sales]]-Table1[[#This Row],[Budget_Sales]]</f>
        <v>4</v>
      </c>
      <c r="H3297" s="5">
        <f>IF(
Table1[[#This Row],[Budget_Sales]]=0,
"",
IF(
Table1[[#This Row],[Budget_Sales]]&gt;0,
(Table1[[#This Row],[Actual_Sales]]-Table1[[#This Row],[Budget_Sales]])/Table1[[#This Row],[Budget_Sales]],
(Table1[[#This Row],[Actual_Sales]]-Table1[[#This Row],[Budget_Sales]])/ABS(Table1[[#This Row],[Budget_Sales]])
)
)</f>
        <v>5.7142857142857141E-2</v>
      </c>
      <c r="I3297" s="5" t="str">
        <f>IF(Table1[[#This Row],[Sales_Var]]&gt;=0,"Above Budget","Below Budget")</f>
        <v>Above Budget</v>
      </c>
      <c r="J3297">
        <f>Table1[[#This Row],[Actual_Sales]]-(Table1[[#This Row],[COGS]]+Table1[[#This Row],[Expenses]])</f>
        <v>10</v>
      </c>
      <c r="K3297">
        <v>20</v>
      </c>
      <c r="L3297">
        <f>Table1[[#This Row],[Actual_Profit]]-Table1[[#This Row],[Budget_Profit]]</f>
        <v>-10</v>
      </c>
      <c r="M3297" s="5">
        <f>IF(
Table1[[#This Row],[Budget_Profit]]=0,
"",
IF(
Table1[[#This Row],[Budget_Profit]]&gt;0,
(Table1[[#This Row],[Actual_Profit]]-Table1[[#This Row],[Budget_Profit]])/Table1[[#This Row],[Budget_Profit]],
(Table1[[#This Row],[Actual_Profit]]-Table1[[#This Row],[Budget_Profit]])/ABS(Table1[[#This Row],[Budget_Profit]])
)
)</f>
        <v>-0.5</v>
      </c>
      <c r="N3297" s="5" t="str">
        <f>IF(Table1[[#This Row],[Profit_Var]]&gt;=0, "Above Budget", "Below Budget")</f>
        <v>Below Budget</v>
      </c>
      <c r="O3297">
        <v>34</v>
      </c>
      <c r="P3297">
        <v>30</v>
      </c>
      <c r="Q3297">
        <f>Table1[[#This Row],[COGS]]-Table1[[#This Row],[Budget_COGS]]</f>
        <v>4</v>
      </c>
      <c r="R3297" s="5">
        <f>IF(
Table1[[#This Row],[Budget_COGS]]=0,
"",
IF(
Table1[[#This Row],[Budget_COGS]]&gt;0,
(Table1[[#This Row],[Budget_COGS]]-Table1[[#This Row],[COGS]]) / Table1[[#This Row],[Budget_COGS]],
(Table1[[#This Row],[Budget_COGS]]-Table1[[#This Row],[COGS]]) / ABS(Table1[[#This Row],[Budget_COGS]])
)
)</f>
        <v>-0.13333333333333333</v>
      </c>
      <c r="S3297" s="5" t="str">
        <f>IF(Table1[[#This Row],[COGS _Var]]&gt;=0, "Above Budget", "Below Budget")</f>
        <v>Above Budget</v>
      </c>
      <c r="T3297">
        <f>Table1[[#This Row],[Actual_Sales]]-Table1[[#This Row],[COGS]]</f>
        <v>40</v>
      </c>
      <c r="U3297">
        <v>40</v>
      </c>
      <c r="V3297">
        <f>Table1[[#This Row],[Gross_Margin]]-Table1[[#This Row],[Budget_Margin]]</f>
        <v>0</v>
      </c>
      <c r="W3297" s="5">
        <f>IF(
Table1[[#This Row],[Budget_Margin]]=0,
"",
IF(
Table1[[#This Row],[Budget_Margin]]&gt;0,
(Table1[[#This Row],[Gross_Margin]]-Table1[[#This Row],[Budget_Margin]]) / Table1[[#This Row],[Budget_Margin]],
(Table1[[#This Row],[Gross_Margin]]-Table1[[#This Row],[Budget_Margin]]) / ABS(Table1[[#This Row],[Budget_Margin]])
)
)</f>
        <v>0</v>
      </c>
      <c r="X3297" s="5" t="str">
        <f>IF(Table1[[#This Row],[Margin_Var]]&gt;=0, "Above Budget", "Below Budget")</f>
        <v>Above Budget</v>
      </c>
      <c r="Y3297" s="5">
        <f>IFERROR(Table1[[#This Row],[Gross_Margin]]/Table1[[#This Row],[Actual_Sales]],0)</f>
        <v>0.54054054054054057</v>
      </c>
      <c r="Z3297" s="5">
        <f>Table1[[#This Row],[Actual_Profit]]/Table1[[#This Row],[Actual_Sales]]</f>
        <v>0.13513513513513514</v>
      </c>
      <c r="AA3297">
        <v>30</v>
      </c>
      <c r="AB3297" s="5">
        <f>IFERROR(Table1[[#This Row],[Expenses]]/Table1[[#This Row],[Actual_Sales]],0)</f>
        <v>0.40540540540540543</v>
      </c>
      <c r="AC3297">
        <v>10</v>
      </c>
      <c r="AD3297">
        <v>1010</v>
      </c>
      <c r="AE3297" s="5">
        <f>IFERROR(Table1[[#This Row],[Inventory]]/Table1[[#This Row],[Actual_Sales]],0)</f>
        <v>13.648648648648649</v>
      </c>
    </row>
    <row r="3298" spans="1:31" x14ac:dyDescent="0.25">
      <c r="A3298">
        <v>3303</v>
      </c>
      <c r="B3298">
        <v>702</v>
      </c>
      <c r="C3298">
        <v>3</v>
      </c>
      <c r="D3298" s="2">
        <v>40725</v>
      </c>
      <c r="E3298">
        <v>74</v>
      </c>
      <c r="F3298">
        <v>90</v>
      </c>
      <c r="G3298">
        <f>Table1[[#This Row],[Actual_Sales]]-Table1[[#This Row],[Budget_Sales]]</f>
        <v>-16</v>
      </c>
      <c r="H3298" s="5">
        <f>IF(
Table1[[#This Row],[Budget_Sales]]=0,
"",
IF(
Table1[[#This Row],[Budget_Sales]]&gt;0,
(Table1[[#This Row],[Actual_Sales]]-Table1[[#This Row],[Budget_Sales]])/Table1[[#This Row],[Budget_Sales]],
(Table1[[#This Row],[Actual_Sales]]-Table1[[#This Row],[Budget_Sales]])/ABS(Table1[[#This Row],[Budget_Sales]])
)
)</f>
        <v>-0.17777777777777778</v>
      </c>
      <c r="I3298" s="5" t="str">
        <f>IF(Table1[[#This Row],[Sales_Var]]&gt;=0,"Above Budget","Below Budget")</f>
        <v>Below Budget</v>
      </c>
      <c r="J3298">
        <f>Table1[[#This Row],[Actual_Sales]]-(Table1[[#This Row],[COGS]]+Table1[[#This Row],[Expenses]])</f>
        <v>10</v>
      </c>
      <c r="K3298">
        <v>30</v>
      </c>
      <c r="L3298">
        <f>Table1[[#This Row],[Actual_Profit]]-Table1[[#This Row],[Budget_Profit]]</f>
        <v>-20</v>
      </c>
      <c r="M3298" s="5">
        <f>IF(
Table1[[#This Row],[Budget_Profit]]=0,
"",
IF(
Table1[[#This Row],[Budget_Profit]]&gt;0,
(Table1[[#This Row],[Actual_Profit]]-Table1[[#This Row],[Budget_Profit]])/Table1[[#This Row],[Budget_Profit]],
(Table1[[#This Row],[Actual_Profit]]-Table1[[#This Row],[Budget_Profit]])/ABS(Table1[[#This Row],[Budget_Profit]])
)
)</f>
        <v>-0.66666666666666663</v>
      </c>
      <c r="N3298" s="5" t="str">
        <f>IF(Table1[[#This Row],[Profit_Var]]&gt;=0, "Above Budget", "Below Budget")</f>
        <v>Below Budget</v>
      </c>
      <c r="O3298">
        <v>34</v>
      </c>
      <c r="P3298">
        <v>40</v>
      </c>
      <c r="Q3298">
        <f>Table1[[#This Row],[COGS]]-Table1[[#This Row],[Budget_COGS]]</f>
        <v>-6</v>
      </c>
      <c r="R3298" s="5">
        <f>IF(
Table1[[#This Row],[Budget_COGS]]=0,
"",
IF(
Table1[[#This Row],[Budget_COGS]]&gt;0,
(Table1[[#This Row],[Budget_COGS]]-Table1[[#This Row],[COGS]]) / Table1[[#This Row],[Budget_COGS]],
(Table1[[#This Row],[Budget_COGS]]-Table1[[#This Row],[COGS]]) / ABS(Table1[[#This Row],[Budget_COGS]])
)
)</f>
        <v>0.15</v>
      </c>
      <c r="S3298" s="5" t="str">
        <f>IF(Table1[[#This Row],[COGS _Var]]&gt;=0, "Above Budget", "Below Budget")</f>
        <v>Below Budget</v>
      </c>
      <c r="T3298">
        <f>Table1[[#This Row],[Actual_Sales]]-Table1[[#This Row],[COGS]]</f>
        <v>40</v>
      </c>
      <c r="U3298">
        <v>50</v>
      </c>
      <c r="V3298">
        <f>Table1[[#This Row],[Gross_Margin]]-Table1[[#This Row],[Budget_Margin]]</f>
        <v>-10</v>
      </c>
      <c r="W3298" s="5">
        <f>IF(
Table1[[#This Row],[Budget_Margin]]=0,
"",
IF(
Table1[[#This Row],[Budget_Margin]]&gt;0,
(Table1[[#This Row],[Gross_Margin]]-Table1[[#This Row],[Budget_Margin]]) / Table1[[#This Row],[Budget_Margin]],
(Table1[[#This Row],[Gross_Margin]]-Table1[[#This Row],[Budget_Margin]]) / ABS(Table1[[#This Row],[Budget_Margin]])
)
)</f>
        <v>-0.2</v>
      </c>
      <c r="X3298" s="5" t="str">
        <f>IF(Table1[[#This Row],[Margin_Var]]&gt;=0, "Above Budget", "Below Budget")</f>
        <v>Below Budget</v>
      </c>
      <c r="Y3298" s="5">
        <f>IFERROR(Table1[[#This Row],[Gross_Margin]]/Table1[[#This Row],[Actual_Sales]],0)</f>
        <v>0.54054054054054057</v>
      </c>
      <c r="Z3298" s="5">
        <f>Table1[[#This Row],[Actual_Profit]]/Table1[[#This Row],[Actual_Sales]]</f>
        <v>0.13513513513513514</v>
      </c>
      <c r="AA3298">
        <v>30</v>
      </c>
      <c r="AB3298" s="5">
        <f>IFERROR(Table1[[#This Row],[Expenses]]/Table1[[#This Row],[Actual_Sales]],0)</f>
        <v>0.40540540540540543</v>
      </c>
      <c r="AC3298">
        <v>10</v>
      </c>
      <c r="AD3298">
        <v>1010</v>
      </c>
      <c r="AE3298" s="5">
        <f>IFERROR(Table1[[#This Row],[Inventory]]/Table1[[#This Row],[Actual_Sales]],0)</f>
        <v>13.648648648648649</v>
      </c>
    </row>
    <row r="3299" spans="1:31" x14ac:dyDescent="0.25">
      <c r="A3299">
        <v>2008</v>
      </c>
      <c r="B3299">
        <v>505</v>
      </c>
      <c r="C3299">
        <v>6</v>
      </c>
      <c r="D3299" s="2">
        <v>40513</v>
      </c>
      <c r="E3299">
        <v>89</v>
      </c>
      <c r="F3299">
        <v>60</v>
      </c>
      <c r="G3299">
        <f>Table1[[#This Row],[Actual_Sales]]-Table1[[#This Row],[Budget_Sales]]</f>
        <v>29</v>
      </c>
      <c r="H3299" s="5">
        <f>IF(
Table1[[#This Row],[Budget_Sales]]=0,
"",
IF(
Table1[[#This Row],[Budget_Sales]]&gt;0,
(Table1[[#This Row],[Actual_Sales]]-Table1[[#This Row],[Budget_Sales]])/Table1[[#This Row],[Budget_Sales]],
(Table1[[#This Row],[Actual_Sales]]-Table1[[#This Row],[Budget_Sales]])/ABS(Table1[[#This Row],[Budget_Sales]])
)
)</f>
        <v>0.48333333333333334</v>
      </c>
      <c r="I3299" s="5" t="str">
        <f>IF(Table1[[#This Row],[Sales_Var]]&gt;=0,"Above Budget","Below Budget")</f>
        <v>Above Budget</v>
      </c>
      <c r="J3299">
        <f>Table1[[#This Row],[Actual_Sales]]-(Table1[[#This Row],[COGS]]+Table1[[#This Row],[Expenses]])</f>
        <v>12</v>
      </c>
      <c r="K3299">
        <v>0</v>
      </c>
      <c r="L3299">
        <f>Table1[[#This Row],[Actual_Profit]]-Table1[[#This Row],[Budget_Profit]]</f>
        <v>12</v>
      </c>
      <c r="M3299" s="5" t="str">
        <f>IF(
Table1[[#This Row],[Budget_Profit]]=0,
"",
IF(
Table1[[#This Row],[Budget_Profit]]&gt;0,
(Table1[[#This Row],[Actual_Profit]]-Table1[[#This Row],[Budget_Profit]])/Table1[[#This Row],[Budget_Profit]],
(Table1[[#This Row],[Actual_Profit]]-Table1[[#This Row],[Budget_Profit]])/ABS(Table1[[#This Row],[Budget_Profit]])
)
)</f>
        <v/>
      </c>
      <c r="N3299" s="5" t="str">
        <f>IF(Table1[[#This Row],[Profit_Var]]&gt;=0, "Above Budget", "Below Budget")</f>
        <v>Above Budget</v>
      </c>
      <c r="O3299">
        <v>38</v>
      </c>
      <c r="P3299">
        <v>30</v>
      </c>
      <c r="Q3299">
        <f>Table1[[#This Row],[COGS]]-Table1[[#This Row],[Budget_COGS]]</f>
        <v>8</v>
      </c>
      <c r="R3299" s="5">
        <f>IF(
Table1[[#This Row],[Budget_COGS]]=0,
"",
IF(
Table1[[#This Row],[Budget_COGS]]&gt;0,
(Table1[[#This Row],[Budget_COGS]]-Table1[[#This Row],[COGS]]) / Table1[[#This Row],[Budget_COGS]],
(Table1[[#This Row],[Budget_COGS]]-Table1[[#This Row],[COGS]]) / ABS(Table1[[#This Row],[Budget_COGS]])
)
)</f>
        <v>-0.26666666666666666</v>
      </c>
      <c r="S3299" s="5" t="str">
        <f>IF(Table1[[#This Row],[COGS _Var]]&gt;=0, "Above Budget", "Below Budget")</f>
        <v>Above Budget</v>
      </c>
      <c r="T3299">
        <f>Table1[[#This Row],[Actual_Sales]]-Table1[[#This Row],[COGS]]</f>
        <v>51</v>
      </c>
      <c r="U3299">
        <v>30</v>
      </c>
      <c r="V3299">
        <f>Table1[[#This Row],[Gross_Margin]]-Table1[[#This Row],[Budget_Margin]]</f>
        <v>21</v>
      </c>
      <c r="W3299" s="5">
        <f>IF(
Table1[[#This Row],[Budget_Margin]]=0,
"",
IF(
Table1[[#This Row],[Budget_Margin]]&gt;0,
(Table1[[#This Row],[Gross_Margin]]-Table1[[#This Row],[Budget_Margin]]) / Table1[[#This Row],[Budget_Margin]],
(Table1[[#This Row],[Gross_Margin]]-Table1[[#This Row],[Budget_Margin]]) / ABS(Table1[[#This Row],[Budget_Margin]])
)
)</f>
        <v>0.7</v>
      </c>
      <c r="X3299" s="5" t="str">
        <f>IF(Table1[[#This Row],[Margin_Var]]&gt;=0, "Above Budget", "Below Budget")</f>
        <v>Above Budget</v>
      </c>
      <c r="Y3299" s="5">
        <f>IFERROR(Table1[[#This Row],[Gross_Margin]]/Table1[[#This Row],[Actual_Sales]],0)</f>
        <v>0.5730337078651685</v>
      </c>
      <c r="Z3299" s="5">
        <f>Table1[[#This Row],[Actual_Profit]]/Table1[[#This Row],[Actual_Sales]]</f>
        <v>0.1348314606741573</v>
      </c>
      <c r="AA3299">
        <v>39</v>
      </c>
      <c r="AB3299" s="5">
        <f>IFERROR(Table1[[#This Row],[Expenses]]/Table1[[#This Row],[Actual_Sales]],0)</f>
        <v>0.43820224719101125</v>
      </c>
      <c r="AC3299">
        <v>12</v>
      </c>
      <c r="AD3299">
        <v>256</v>
      </c>
      <c r="AE3299" s="5">
        <f>IFERROR(Table1[[#This Row],[Inventory]]/Table1[[#This Row],[Actual_Sales]],0)</f>
        <v>2.8764044943820224</v>
      </c>
    </row>
    <row r="3300" spans="1:31" x14ac:dyDescent="0.25">
      <c r="A3300">
        <v>2089</v>
      </c>
      <c r="B3300">
        <v>801</v>
      </c>
      <c r="C3300">
        <v>12</v>
      </c>
      <c r="D3300" s="2">
        <v>40513</v>
      </c>
      <c r="E3300">
        <v>89</v>
      </c>
      <c r="F3300">
        <v>60</v>
      </c>
      <c r="G3300">
        <f>Table1[[#This Row],[Actual_Sales]]-Table1[[#This Row],[Budget_Sales]]</f>
        <v>29</v>
      </c>
      <c r="H3300" s="5">
        <f>IF(
Table1[[#This Row],[Budget_Sales]]=0,
"",
IF(
Table1[[#This Row],[Budget_Sales]]&gt;0,
(Table1[[#This Row],[Actual_Sales]]-Table1[[#This Row],[Budget_Sales]])/Table1[[#This Row],[Budget_Sales]],
(Table1[[#This Row],[Actual_Sales]]-Table1[[#This Row],[Budget_Sales]])/ABS(Table1[[#This Row],[Budget_Sales]])
)
)</f>
        <v>0.48333333333333334</v>
      </c>
      <c r="I3300" s="5" t="str">
        <f>IF(Table1[[#This Row],[Sales_Var]]&gt;=0,"Above Budget","Below Budget")</f>
        <v>Above Budget</v>
      </c>
      <c r="J3300">
        <f>Table1[[#This Row],[Actual_Sales]]-(Table1[[#This Row],[COGS]]+Table1[[#This Row],[Expenses]])</f>
        <v>12</v>
      </c>
      <c r="K3300">
        <v>10</v>
      </c>
      <c r="L3300">
        <f>Table1[[#This Row],[Actual_Profit]]-Table1[[#This Row],[Budget_Profit]]</f>
        <v>2</v>
      </c>
      <c r="M3300" s="5">
        <f>IF(
Table1[[#This Row],[Budget_Profit]]=0,
"",
IF(
Table1[[#This Row],[Budget_Profit]]&gt;0,
(Table1[[#This Row],[Actual_Profit]]-Table1[[#This Row],[Budget_Profit]])/Table1[[#This Row],[Budget_Profit]],
(Table1[[#This Row],[Actual_Profit]]-Table1[[#This Row],[Budget_Profit]])/ABS(Table1[[#This Row],[Budget_Profit]])
)
)</f>
        <v>0.2</v>
      </c>
      <c r="N3300" s="5" t="str">
        <f>IF(Table1[[#This Row],[Profit_Var]]&gt;=0, "Above Budget", "Below Budget")</f>
        <v>Above Budget</v>
      </c>
      <c r="O3300">
        <v>38</v>
      </c>
      <c r="P3300">
        <v>20</v>
      </c>
      <c r="Q3300">
        <f>Table1[[#This Row],[COGS]]-Table1[[#This Row],[Budget_COGS]]</f>
        <v>18</v>
      </c>
      <c r="R3300" s="5">
        <f>IF(
Table1[[#This Row],[Budget_COGS]]=0,
"",
IF(
Table1[[#This Row],[Budget_COGS]]&gt;0,
(Table1[[#This Row],[Budget_COGS]]-Table1[[#This Row],[COGS]]) / Table1[[#This Row],[Budget_COGS]],
(Table1[[#This Row],[Budget_COGS]]-Table1[[#This Row],[COGS]]) / ABS(Table1[[#This Row],[Budget_COGS]])
)
)</f>
        <v>-0.9</v>
      </c>
      <c r="S3300" s="5" t="str">
        <f>IF(Table1[[#This Row],[COGS _Var]]&gt;=0, "Above Budget", "Below Budget")</f>
        <v>Above Budget</v>
      </c>
      <c r="T3300">
        <f>Table1[[#This Row],[Actual_Sales]]-Table1[[#This Row],[COGS]]</f>
        <v>51</v>
      </c>
      <c r="U3300">
        <v>40</v>
      </c>
      <c r="V3300">
        <f>Table1[[#This Row],[Gross_Margin]]-Table1[[#This Row],[Budget_Margin]]</f>
        <v>11</v>
      </c>
      <c r="W3300" s="5">
        <f>IF(
Table1[[#This Row],[Budget_Margin]]=0,
"",
IF(
Table1[[#This Row],[Budget_Margin]]&gt;0,
(Table1[[#This Row],[Gross_Margin]]-Table1[[#This Row],[Budget_Margin]]) / Table1[[#This Row],[Budget_Margin]],
(Table1[[#This Row],[Gross_Margin]]-Table1[[#This Row],[Budget_Margin]]) / ABS(Table1[[#This Row],[Budget_Margin]])
)
)</f>
        <v>0.27500000000000002</v>
      </c>
      <c r="X3300" s="5" t="str">
        <f>IF(Table1[[#This Row],[Margin_Var]]&gt;=0, "Above Budget", "Below Budget")</f>
        <v>Above Budget</v>
      </c>
      <c r="Y3300" s="5">
        <f>IFERROR(Table1[[#This Row],[Gross_Margin]]/Table1[[#This Row],[Actual_Sales]],0)</f>
        <v>0.5730337078651685</v>
      </c>
      <c r="Z3300" s="5">
        <f>Table1[[#This Row],[Actual_Profit]]/Table1[[#This Row],[Actual_Sales]]</f>
        <v>0.1348314606741573</v>
      </c>
      <c r="AA3300">
        <v>39</v>
      </c>
      <c r="AB3300" s="5">
        <f>IFERROR(Table1[[#This Row],[Expenses]]/Table1[[#This Row],[Actual_Sales]],0)</f>
        <v>0.43820224719101125</v>
      </c>
      <c r="AC3300">
        <v>12</v>
      </c>
      <c r="AD3300">
        <v>256</v>
      </c>
      <c r="AE3300" s="5">
        <f>IFERROR(Table1[[#This Row],[Inventory]]/Table1[[#This Row],[Actual_Sales]],0)</f>
        <v>2.8764044943820224</v>
      </c>
    </row>
    <row r="3301" spans="1:31" x14ac:dyDescent="0.25">
      <c r="A3301">
        <v>3755</v>
      </c>
      <c r="B3301">
        <v>414</v>
      </c>
      <c r="C3301">
        <v>2</v>
      </c>
      <c r="D3301" s="2">
        <v>40817</v>
      </c>
      <c r="E3301">
        <v>245</v>
      </c>
      <c r="F3301">
        <v>230</v>
      </c>
      <c r="G3301">
        <f>Table1[[#This Row],[Actual_Sales]]-Table1[[#This Row],[Budget_Sales]]</f>
        <v>15</v>
      </c>
      <c r="H3301" s="5">
        <f>IF(
Table1[[#This Row],[Budget_Sales]]=0,
"",
IF(
Table1[[#This Row],[Budget_Sales]]&gt;0,
(Table1[[#This Row],[Actual_Sales]]-Table1[[#This Row],[Budget_Sales]])/Table1[[#This Row],[Budget_Sales]],
(Table1[[#This Row],[Actual_Sales]]-Table1[[#This Row],[Budget_Sales]])/ABS(Table1[[#This Row],[Budget_Sales]])
)
)</f>
        <v>6.5217391304347824E-2</v>
      </c>
      <c r="I3301" s="5" t="str">
        <f>IF(Table1[[#This Row],[Sales_Var]]&gt;=0,"Above Budget","Below Budget")</f>
        <v>Above Budget</v>
      </c>
      <c r="J3301">
        <f>Table1[[#This Row],[Actual_Sales]]-(Table1[[#This Row],[COGS]]+Table1[[#This Row],[Expenses]])</f>
        <v>33</v>
      </c>
      <c r="K3301">
        <v>60</v>
      </c>
      <c r="L3301">
        <f>Table1[[#This Row],[Actual_Profit]]-Table1[[#This Row],[Budget_Profit]]</f>
        <v>-27</v>
      </c>
      <c r="M3301" s="5">
        <f>IF(
Table1[[#This Row],[Budget_Profit]]=0,
"",
IF(
Table1[[#This Row],[Budget_Profit]]&gt;0,
(Table1[[#This Row],[Actual_Profit]]-Table1[[#This Row],[Budget_Profit]])/Table1[[#This Row],[Budget_Profit]],
(Table1[[#This Row],[Actual_Profit]]-Table1[[#This Row],[Budget_Profit]])/ABS(Table1[[#This Row],[Budget_Profit]])
)
)</f>
        <v>-0.45</v>
      </c>
      <c r="N3301" s="5" t="str">
        <f>IF(Table1[[#This Row],[Profit_Var]]&gt;=0, "Above Budget", "Below Budget")</f>
        <v>Below Budget</v>
      </c>
      <c r="O3301">
        <v>96</v>
      </c>
      <c r="P3301">
        <v>90</v>
      </c>
      <c r="Q3301">
        <f>Table1[[#This Row],[COGS]]-Table1[[#This Row],[Budget_COGS]]</f>
        <v>6</v>
      </c>
      <c r="R3301" s="5">
        <f>IF(
Table1[[#This Row],[Budget_COGS]]=0,
"",
IF(
Table1[[#This Row],[Budget_COGS]]&gt;0,
(Table1[[#This Row],[Budget_COGS]]-Table1[[#This Row],[COGS]]) / Table1[[#This Row],[Budget_COGS]],
(Table1[[#This Row],[Budget_COGS]]-Table1[[#This Row],[COGS]]) / ABS(Table1[[#This Row],[Budget_COGS]])
)
)</f>
        <v>-6.6666666666666666E-2</v>
      </c>
      <c r="S3301" s="5" t="str">
        <f>IF(Table1[[#This Row],[COGS _Var]]&gt;=0, "Above Budget", "Below Budget")</f>
        <v>Above Budget</v>
      </c>
      <c r="T3301">
        <f>Table1[[#This Row],[Actual_Sales]]-Table1[[#This Row],[COGS]]</f>
        <v>149</v>
      </c>
      <c r="U3301">
        <v>140</v>
      </c>
      <c r="V3301">
        <f>Table1[[#This Row],[Gross_Margin]]-Table1[[#This Row],[Budget_Margin]]</f>
        <v>9</v>
      </c>
      <c r="W3301" s="5">
        <f>IF(
Table1[[#This Row],[Budget_Margin]]=0,
"",
IF(
Table1[[#This Row],[Budget_Margin]]&gt;0,
(Table1[[#This Row],[Gross_Margin]]-Table1[[#This Row],[Budget_Margin]]) / Table1[[#This Row],[Budget_Margin]],
(Table1[[#This Row],[Gross_Margin]]-Table1[[#This Row],[Budget_Margin]]) / ABS(Table1[[#This Row],[Budget_Margin]])
)
)</f>
        <v>6.4285714285714279E-2</v>
      </c>
      <c r="X3301" s="5" t="str">
        <f>IF(Table1[[#This Row],[Margin_Var]]&gt;=0, "Above Budget", "Below Budget")</f>
        <v>Above Budget</v>
      </c>
      <c r="Y3301" s="5">
        <f>IFERROR(Table1[[#This Row],[Gross_Margin]]/Table1[[#This Row],[Actual_Sales]],0)</f>
        <v>0.60816326530612241</v>
      </c>
      <c r="Z3301" s="5">
        <f>Table1[[#This Row],[Actual_Profit]]/Table1[[#This Row],[Actual_Sales]]</f>
        <v>0.13469387755102041</v>
      </c>
      <c r="AA3301">
        <v>116</v>
      </c>
      <c r="AB3301" s="5">
        <f>IFERROR(Table1[[#This Row],[Expenses]]/Table1[[#This Row],[Actual_Sales]],0)</f>
        <v>0.47346938775510206</v>
      </c>
      <c r="AC3301">
        <v>87</v>
      </c>
      <c r="AD3301">
        <v>683</v>
      </c>
      <c r="AE3301" s="5">
        <f>IFERROR(Table1[[#This Row],[Inventory]]/Table1[[#This Row],[Actual_Sales]],0)</f>
        <v>2.7877551020408164</v>
      </c>
    </row>
    <row r="3302" spans="1:31" x14ac:dyDescent="0.25">
      <c r="A3302">
        <v>3845</v>
      </c>
      <c r="B3302">
        <v>727</v>
      </c>
      <c r="C3302">
        <v>5</v>
      </c>
      <c r="D3302" s="2">
        <v>40817</v>
      </c>
      <c r="E3302">
        <v>245</v>
      </c>
      <c r="F3302">
        <v>210</v>
      </c>
      <c r="G3302">
        <f>Table1[[#This Row],[Actual_Sales]]-Table1[[#This Row],[Budget_Sales]]</f>
        <v>35</v>
      </c>
      <c r="H3302" s="5">
        <f>IF(
Table1[[#This Row],[Budget_Sales]]=0,
"",
IF(
Table1[[#This Row],[Budget_Sales]]&gt;0,
(Table1[[#This Row],[Actual_Sales]]-Table1[[#This Row],[Budget_Sales]])/Table1[[#This Row],[Budget_Sales]],
(Table1[[#This Row],[Actual_Sales]]-Table1[[#This Row],[Budget_Sales]])/ABS(Table1[[#This Row],[Budget_Sales]])
)
)</f>
        <v>0.16666666666666666</v>
      </c>
      <c r="I3302" s="5" t="str">
        <f>IF(Table1[[#This Row],[Sales_Var]]&gt;=0,"Above Budget","Below Budget")</f>
        <v>Above Budget</v>
      </c>
      <c r="J3302">
        <f>Table1[[#This Row],[Actual_Sales]]-(Table1[[#This Row],[COGS]]+Table1[[#This Row],[Expenses]])</f>
        <v>33</v>
      </c>
      <c r="K3302">
        <v>50</v>
      </c>
      <c r="L3302">
        <f>Table1[[#This Row],[Actual_Profit]]-Table1[[#This Row],[Budget_Profit]]</f>
        <v>-17</v>
      </c>
      <c r="M3302" s="5">
        <f>IF(
Table1[[#This Row],[Budget_Profit]]=0,
"",
IF(
Table1[[#This Row],[Budget_Profit]]&gt;0,
(Table1[[#This Row],[Actual_Profit]]-Table1[[#This Row],[Budget_Profit]])/Table1[[#This Row],[Budget_Profit]],
(Table1[[#This Row],[Actual_Profit]]-Table1[[#This Row],[Budget_Profit]])/ABS(Table1[[#This Row],[Budget_Profit]])
)
)</f>
        <v>-0.34</v>
      </c>
      <c r="N3302" s="5" t="str">
        <f>IF(Table1[[#This Row],[Profit_Var]]&gt;=0, "Above Budget", "Below Budget")</f>
        <v>Below Budget</v>
      </c>
      <c r="O3302">
        <v>96</v>
      </c>
      <c r="P3302">
        <v>80</v>
      </c>
      <c r="Q3302">
        <f>Table1[[#This Row],[COGS]]-Table1[[#This Row],[Budget_COGS]]</f>
        <v>16</v>
      </c>
      <c r="R3302" s="5">
        <f>IF(
Table1[[#This Row],[Budget_COGS]]=0,
"",
IF(
Table1[[#This Row],[Budget_COGS]]&gt;0,
(Table1[[#This Row],[Budget_COGS]]-Table1[[#This Row],[COGS]]) / Table1[[#This Row],[Budget_COGS]],
(Table1[[#This Row],[Budget_COGS]]-Table1[[#This Row],[COGS]]) / ABS(Table1[[#This Row],[Budget_COGS]])
)
)</f>
        <v>-0.2</v>
      </c>
      <c r="S3302" s="5" t="str">
        <f>IF(Table1[[#This Row],[COGS _Var]]&gt;=0, "Above Budget", "Below Budget")</f>
        <v>Above Budget</v>
      </c>
      <c r="T3302">
        <f>Table1[[#This Row],[Actual_Sales]]-Table1[[#This Row],[COGS]]</f>
        <v>149</v>
      </c>
      <c r="U3302">
        <v>130</v>
      </c>
      <c r="V3302">
        <f>Table1[[#This Row],[Gross_Margin]]-Table1[[#This Row],[Budget_Margin]]</f>
        <v>19</v>
      </c>
      <c r="W3302" s="5">
        <f>IF(
Table1[[#This Row],[Budget_Margin]]=0,
"",
IF(
Table1[[#This Row],[Budget_Margin]]&gt;0,
(Table1[[#This Row],[Gross_Margin]]-Table1[[#This Row],[Budget_Margin]]) / Table1[[#This Row],[Budget_Margin]],
(Table1[[#This Row],[Gross_Margin]]-Table1[[#This Row],[Budget_Margin]]) / ABS(Table1[[#This Row],[Budget_Margin]])
)
)</f>
        <v>0.14615384615384616</v>
      </c>
      <c r="X3302" s="5" t="str">
        <f>IF(Table1[[#This Row],[Margin_Var]]&gt;=0, "Above Budget", "Below Budget")</f>
        <v>Above Budget</v>
      </c>
      <c r="Y3302" s="5">
        <f>IFERROR(Table1[[#This Row],[Gross_Margin]]/Table1[[#This Row],[Actual_Sales]],0)</f>
        <v>0.60816326530612241</v>
      </c>
      <c r="Z3302" s="5">
        <f>Table1[[#This Row],[Actual_Profit]]/Table1[[#This Row],[Actual_Sales]]</f>
        <v>0.13469387755102041</v>
      </c>
      <c r="AA3302">
        <v>116</v>
      </c>
      <c r="AB3302" s="5">
        <f>IFERROR(Table1[[#This Row],[Expenses]]/Table1[[#This Row],[Actual_Sales]],0)</f>
        <v>0.47346938775510206</v>
      </c>
      <c r="AC3302">
        <v>87</v>
      </c>
      <c r="AD3302">
        <v>683</v>
      </c>
      <c r="AE3302" s="5">
        <f>IFERROR(Table1[[#This Row],[Inventory]]/Table1[[#This Row],[Actual_Sales]],0)</f>
        <v>2.7877551020408164</v>
      </c>
    </row>
    <row r="3303" spans="1:31" x14ac:dyDescent="0.25">
      <c r="A3303">
        <v>3678</v>
      </c>
      <c r="B3303">
        <v>754</v>
      </c>
      <c r="C3303">
        <v>5</v>
      </c>
      <c r="D3303" s="2">
        <v>40787</v>
      </c>
      <c r="E3303">
        <v>238</v>
      </c>
      <c r="F3303">
        <v>210</v>
      </c>
      <c r="G3303">
        <f>Table1[[#This Row],[Actual_Sales]]-Table1[[#This Row],[Budget_Sales]]</f>
        <v>28</v>
      </c>
      <c r="H3303" s="5">
        <f>IF(
Table1[[#This Row],[Budget_Sales]]=0,
"",
IF(
Table1[[#This Row],[Budget_Sales]]&gt;0,
(Table1[[#This Row],[Actual_Sales]]-Table1[[#This Row],[Budget_Sales]])/Table1[[#This Row],[Budget_Sales]],
(Table1[[#This Row],[Actual_Sales]]-Table1[[#This Row],[Budget_Sales]])/ABS(Table1[[#This Row],[Budget_Sales]])
)
)</f>
        <v>0.13333333333333333</v>
      </c>
      <c r="I3303" s="5" t="str">
        <f>IF(Table1[[#This Row],[Sales_Var]]&gt;=0,"Above Budget","Below Budget")</f>
        <v>Above Budget</v>
      </c>
      <c r="J3303">
        <f>Table1[[#This Row],[Actual_Sales]]-(Table1[[#This Row],[COGS]]+Table1[[#This Row],[Expenses]])</f>
        <v>32</v>
      </c>
      <c r="K3303">
        <v>40</v>
      </c>
      <c r="L3303">
        <f>Table1[[#This Row],[Actual_Profit]]-Table1[[#This Row],[Budget_Profit]]</f>
        <v>-8</v>
      </c>
      <c r="M3303" s="5">
        <f>IF(
Table1[[#This Row],[Budget_Profit]]=0,
"",
IF(
Table1[[#This Row],[Budget_Profit]]&gt;0,
(Table1[[#This Row],[Actual_Profit]]-Table1[[#This Row],[Budget_Profit]])/Table1[[#This Row],[Budget_Profit]],
(Table1[[#This Row],[Actual_Profit]]-Table1[[#This Row],[Budget_Profit]])/ABS(Table1[[#This Row],[Budget_Profit]])
)
)</f>
        <v>-0.2</v>
      </c>
      <c r="N3303" s="5" t="str">
        <f>IF(Table1[[#This Row],[Profit_Var]]&gt;=0, "Above Budget", "Below Budget")</f>
        <v>Below Budget</v>
      </c>
      <c r="O3303">
        <v>93</v>
      </c>
      <c r="P3303">
        <v>80</v>
      </c>
      <c r="Q3303">
        <f>Table1[[#This Row],[COGS]]-Table1[[#This Row],[Budget_COGS]]</f>
        <v>13</v>
      </c>
      <c r="R3303" s="5">
        <f>IF(
Table1[[#This Row],[Budget_COGS]]=0,
"",
IF(
Table1[[#This Row],[Budget_COGS]]&gt;0,
(Table1[[#This Row],[Budget_COGS]]-Table1[[#This Row],[COGS]]) / Table1[[#This Row],[Budget_COGS]],
(Table1[[#This Row],[Budget_COGS]]-Table1[[#This Row],[COGS]]) / ABS(Table1[[#This Row],[Budget_COGS]])
)
)</f>
        <v>-0.16250000000000001</v>
      </c>
      <c r="S3303" s="5" t="str">
        <f>IF(Table1[[#This Row],[COGS _Var]]&gt;=0, "Above Budget", "Below Budget")</f>
        <v>Above Budget</v>
      </c>
      <c r="T3303">
        <f>Table1[[#This Row],[Actual_Sales]]-Table1[[#This Row],[COGS]]</f>
        <v>145</v>
      </c>
      <c r="U3303">
        <v>130</v>
      </c>
      <c r="V3303">
        <f>Table1[[#This Row],[Gross_Margin]]-Table1[[#This Row],[Budget_Margin]]</f>
        <v>15</v>
      </c>
      <c r="W3303" s="5">
        <f>IF(
Table1[[#This Row],[Budget_Margin]]=0,
"",
IF(
Table1[[#This Row],[Budget_Margin]]&gt;0,
(Table1[[#This Row],[Gross_Margin]]-Table1[[#This Row],[Budget_Margin]]) / Table1[[#This Row],[Budget_Margin]],
(Table1[[#This Row],[Gross_Margin]]-Table1[[#This Row],[Budget_Margin]]) / ABS(Table1[[#This Row],[Budget_Margin]])
)
)</f>
        <v>0.11538461538461539</v>
      </c>
      <c r="X3303" s="5" t="str">
        <f>IF(Table1[[#This Row],[Margin_Var]]&gt;=0, "Above Budget", "Below Budget")</f>
        <v>Above Budget</v>
      </c>
      <c r="Y3303" s="5">
        <f>IFERROR(Table1[[#This Row],[Gross_Margin]]/Table1[[#This Row],[Actual_Sales]],0)</f>
        <v>0.60924369747899154</v>
      </c>
      <c r="Z3303" s="5">
        <f>Table1[[#This Row],[Actual_Profit]]/Table1[[#This Row],[Actual_Sales]]</f>
        <v>0.13445378151260504</v>
      </c>
      <c r="AA3303">
        <v>113</v>
      </c>
      <c r="AB3303" s="5">
        <f>IFERROR(Table1[[#This Row],[Expenses]]/Table1[[#This Row],[Actual_Sales]],0)</f>
        <v>0.47478991596638653</v>
      </c>
      <c r="AC3303">
        <v>84</v>
      </c>
      <c r="AD3303">
        <v>692</v>
      </c>
      <c r="AE3303" s="5">
        <f>IFERROR(Table1[[#This Row],[Inventory]]/Table1[[#This Row],[Actual_Sales]],0)</f>
        <v>2.9075630252100839</v>
      </c>
    </row>
    <row r="3304" spans="1:31" x14ac:dyDescent="0.25">
      <c r="A3304">
        <v>2546</v>
      </c>
      <c r="B3304">
        <v>505</v>
      </c>
      <c r="C3304">
        <v>9</v>
      </c>
      <c r="D3304" s="2">
        <v>40603</v>
      </c>
      <c r="E3304">
        <v>67</v>
      </c>
      <c r="F3304">
        <v>60</v>
      </c>
      <c r="G3304">
        <f>Table1[[#This Row],[Actual_Sales]]-Table1[[#This Row],[Budget_Sales]]</f>
        <v>7</v>
      </c>
      <c r="H3304" s="5">
        <f>IF(
Table1[[#This Row],[Budget_Sales]]=0,
"",
IF(
Table1[[#This Row],[Budget_Sales]]&gt;0,
(Table1[[#This Row],[Actual_Sales]]-Table1[[#This Row],[Budget_Sales]])/Table1[[#This Row],[Budget_Sales]],
(Table1[[#This Row],[Actual_Sales]]-Table1[[#This Row],[Budget_Sales]])/ABS(Table1[[#This Row],[Budget_Sales]])
)
)</f>
        <v>0.11666666666666667</v>
      </c>
      <c r="I3304" s="5" t="str">
        <f>IF(Table1[[#This Row],[Sales_Var]]&gt;=0,"Above Budget","Below Budget")</f>
        <v>Above Budget</v>
      </c>
      <c r="J3304">
        <f>Table1[[#This Row],[Actual_Sales]]-(Table1[[#This Row],[COGS]]+Table1[[#This Row],[Expenses]])</f>
        <v>9</v>
      </c>
      <c r="K3304">
        <v>20</v>
      </c>
      <c r="L3304">
        <f>Table1[[#This Row],[Actual_Profit]]-Table1[[#This Row],[Budget_Profit]]</f>
        <v>-11</v>
      </c>
      <c r="M3304" s="5">
        <f>IF(
Table1[[#This Row],[Budget_Profit]]=0,
"",
IF(
Table1[[#This Row],[Budget_Profit]]&gt;0,
(Table1[[#This Row],[Actual_Profit]]-Table1[[#This Row],[Budget_Profit]])/Table1[[#This Row],[Budget_Profit]],
(Table1[[#This Row],[Actual_Profit]]-Table1[[#This Row],[Budget_Profit]])/ABS(Table1[[#This Row],[Budget_Profit]])
)
)</f>
        <v>-0.55000000000000004</v>
      </c>
      <c r="N3304" s="5" t="str">
        <f>IF(Table1[[#This Row],[Profit_Var]]&gt;=0, "Above Budget", "Below Budget")</f>
        <v>Below Budget</v>
      </c>
      <c r="O3304">
        <v>28</v>
      </c>
      <c r="P3304">
        <v>20</v>
      </c>
      <c r="Q3304">
        <f>Table1[[#This Row],[COGS]]-Table1[[#This Row],[Budget_COGS]]</f>
        <v>8</v>
      </c>
      <c r="R3304" s="5">
        <f>IF(
Table1[[#This Row],[Budget_COGS]]=0,
"",
IF(
Table1[[#This Row],[Budget_COGS]]&gt;0,
(Table1[[#This Row],[Budget_COGS]]-Table1[[#This Row],[COGS]]) / Table1[[#This Row],[Budget_COGS]],
(Table1[[#This Row],[Budget_COGS]]-Table1[[#This Row],[COGS]]) / ABS(Table1[[#This Row],[Budget_COGS]])
)
)</f>
        <v>-0.4</v>
      </c>
      <c r="S3304" s="5" t="str">
        <f>IF(Table1[[#This Row],[COGS _Var]]&gt;=0, "Above Budget", "Below Budget")</f>
        <v>Above Budget</v>
      </c>
      <c r="T3304">
        <f>Table1[[#This Row],[Actual_Sales]]-Table1[[#This Row],[COGS]]</f>
        <v>39</v>
      </c>
      <c r="U3304">
        <v>40</v>
      </c>
      <c r="V3304">
        <f>Table1[[#This Row],[Gross_Margin]]-Table1[[#This Row],[Budget_Margin]]</f>
        <v>-1</v>
      </c>
      <c r="W3304" s="5">
        <f>IF(
Table1[[#This Row],[Budget_Margin]]=0,
"",
IF(
Table1[[#This Row],[Budget_Margin]]&gt;0,
(Table1[[#This Row],[Gross_Margin]]-Table1[[#This Row],[Budget_Margin]]) / Table1[[#This Row],[Budget_Margin]],
(Table1[[#This Row],[Gross_Margin]]-Table1[[#This Row],[Budget_Margin]]) / ABS(Table1[[#This Row],[Budget_Margin]])
)
)</f>
        <v>-2.5000000000000001E-2</v>
      </c>
      <c r="X3304" s="5" t="str">
        <f>IF(Table1[[#This Row],[Margin_Var]]&gt;=0, "Above Budget", "Below Budget")</f>
        <v>Below Budget</v>
      </c>
      <c r="Y3304" s="5">
        <f>IFERROR(Table1[[#This Row],[Gross_Margin]]/Table1[[#This Row],[Actual_Sales]],0)</f>
        <v>0.58208955223880599</v>
      </c>
      <c r="Z3304" s="5">
        <f>Table1[[#This Row],[Actual_Profit]]/Table1[[#This Row],[Actual_Sales]]</f>
        <v>0.13432835820895522</v>
      </c>
      <c r="AA3304">
        <v>30</v>
      </c>
      <c r="AB3304" s="5">
        <f>IFERROR(Table1[[#This Row],[Expenses]]/Table1[[#This Row],[Actual_Sales]],0)</f>
        <v>0.44776119402985076</v>
      </c>
      <c r="AC3304">
        <v>8</v>
      </c>
      <c r="AD3304">
        <v>958</v>
      </c>
      <c r="AE3304" s="5">
        <f>IFERROR(Table1[[#This Row],[Inventory]]/Table1[[#This Row],[Actual_Sales]],0)</f>
        <v>14.298507462686567</v>
      </c>
    </row>
    <row r="3305" spans="1:31" x14ac:dyDescent="0.25">
      <c r="A3305">
        <v>2365</v>
      </c>
      <c r="B3305">
        <v>505</v>
      </c>
      <c r="C3305">
        <v>9</v>
      </c>
      <c r="D3305" s="2">
        <v>40575</v>
      </c>
      <c r="E3305">
        <v>67</v>
      </c>
      <c r="F3305">
        <v>60</v>
      </c>
      <c r="G3305">
        <f>Table1[[#This Row],[Actual_Sales]]-Table1[[#This Row],[Budget_Sales]]</f>
        <v>7</v>
      </c>
      <c r="H3305" s="5">
        <f>IF(
Table1[[#This Row],[Budget_Sales]]=0,
"",
IF(
Table1[[#This Row],[Budget_Sales]]&gt;0,
(Table1[[#This Row],[Actual_Sales]]-Table1[[#This Row],[Budget_Sales]])/Table1[[#This Row],[Budget_Sales]],
(Table1[[#This Row],[Actual_Sales]]-Table1[[#This Row],[Budget_Sales]])/ABS(Table1[[#This Row],[Budget_Sales]])
)
)</f>
        <v>0.11666666666666667</v>
      </c>
      <c r="I3305" s="5" t="str">
        <f>IF(Table1[[#This Row],[Sales_Var]]&gt;=0,"Above Budget","Below Budget")</f>
        <v>Above Budget</v>
      </c>
      <c r="J3305">
        <f>Table1[[#This Row],[Actual_Sales]]-(Table1[[#This Row],[COGS]]+Table1[[#This Row],[Expenses]])</f>
        <v>9</v>
      </c>
      <c r="K3305">
        <v>20</v>
      </c>
      <c r="L3305">
        <f>Table1[[#This Row],[Actual_Profit]]-Table1[[#This Row],[Budget_Profit]]</f>
        <v>-11</v>
      </c>
      <c r="M3305" s="5">
        <f>IF(
Table1[[#This Row],[Budget_Profit]]=0,
"",
IF(
Table1[[#This Row],[Budget_Profit]]&gt;0,
(Table1[[#This Row],[Actual_Profit]]-Table1[[#This Row],[Budget_Profit]])/Table1[[#This Row],[Budget_Profit]],
(Table1[[#This Row],[Actual_Profit]]-Table1[[#This Row],[Budget_Profit]])/ABS(Table1[[#This Row],[Budget_Profit]])
)
)</f>
        <v>-0.55000000000000004</v>
      </c>
      <c r="N3305" s="5" t="str">
        <f>IF(Table1[[#This Row],[Profit_Var]]&gt;=0, "Above Budget", "Below Budget")</f>
        <v>Below Budget</v>
      </c>
      <c r="O3305">
        <v>28</v>
      </c>
      <c r="P3305">
        <v>20</v>
      </c>
      <c r="Q3305">
        <f>Table1[[#This Row],[COGS]]-Table1[[#This Row],[Budget_COGS]]</f>
        <v>8</v>
      </c>
      <c r="R3305" s="5">
        <f>IF(
Table1[[#This Row],[Budget_COGS]]=0,
"",
IF(
Table1[[#This Row],[Budget_COGS]]&gt;0,
(Table1[[#This Row],[Budget_COGS]]-Table1[[#This Row],[COGS]]) / Table1[[#This Row],[Budget_COGS]],
(Table1[[#This Row],[Budget_COGS]]-Table1[[#This Row],[COGS]]) / ABS(Table1[[#This Row],[Budget_COGS]])
)
)</f>
        <v>-0.4</v>
      </c>
      <c r="S3305" s="5" t="str">
        <f>IF(Table1[[#This Row],[COGS _Var]]&gt;=0, "Above Budget", "Below Budget")</f>
        <v>Above Budget</v>
      </c>
      <c r="T3305">
        <f>Table1[[#This Row],[Actual_Sales]]-Table1[[#This Row],[COGS]]</f>
        <v>39</v>
      </c>
      <c r="U3305">
        <v>40</v>
      </c>
      <c r="V3305">
        <f>Table1[[#This Row],[Gross_Margin]]-Table1[[#This Row],[Budget_Margin]]</f>
        <v>-1</v>
      </c>
      <c r="W3305" s="5">
        <f>IF(
Table1[[#This Row],[Budget_Margin]]=0,
"",
IF(
Table1[[#This Row],[Budget_Margin]]&gt;0,
(Table1[[#This Row],[Gross_Margin]]-Table1[[#This Row],[Budget_Margin]]) / Table1[[#This Row],[Budget_Margin]],
(Table1[[#This Row],[Gross_Margin]]-Table1[[#This Row],[Budget_Margin]]) / ABS(Table1[[#This Row],[Budget_Margin]])
)
)</f>
        <v>-2.5000000000000001E-2</v>
      </c>
      <c r="X3305" s="5" t="str">
        <f>IF(Table1[[#This Row],[Margin_Var]]&gt;=0, "Above Budget", "Below Budget")</f>
        <v>Below Budget</v>
      </c>
      <c r="Y3305" s="5">
        <f>IFERROR(Table1[[#This Row],[Gross_Margin]]/Table1[[#This Row],[Actual_Sales]],0)</f>
        <v>0.58208955223880599</v>
      </c>
      <c r="Z3305" s="5">
        <f>Table1[[#This Row],[Actual_Profit]]/Table1[[#This Row],[Actual_Sales]]</f>
        <v>0.13432835820895522</v>
      </c>
      <c r="AA3305">
        <v>30</v>
      </c>
      <c r="AB3305" s="5">
        <f>IFERROR(Table1[[#This Row],[Expenses]]/Table1[[#This Row],[Actual_Sales]],0)</f>
        <v>0.44776119402985076</v>
      </c>
      <c r="AC3305">
        <v>8</v>
      </c>
      <c r="AD3305">
        <v>961</v>
      </c>
      <c r="AE3305" s="5">
        <f>IFERROR(Table1[[#This Row],[Inventory]]/Table1[[#This Row],[Actual_Sales]],0)</f>
        <v>14.343283582089553</v>
      </c>
    </row>
    <row r="3306" spans="1:31" x14ac:dyDescent="0.25">
      <c r="A3306">
        <v>3526</v>
      </c>
      <c r="B3306">
        <v>920</v>
      </c>
      <c r="C3306">
        <v>2</v>
      </c>
      <c r="D3306" s="2">
        <v>40756</v>
      </c>
      <c r="E3306">
        <v>314</v>
      </c>
      <c r="F3306">
        <v>330</v>
      </c>
      <c r="G3306">
        <f>Table1[[#This Row],[Actual_Sales]]-Table1[[#This Row],[Budget_Sales]]</f>
        <v>-16</v>
      </c>
      <c r="H3306" s="5">
        <f>IF(
Table1[[#This Row],[Budget_Sales]]=0,
"",
IF(
Table1[[#This Row],[Budget_Sales]]&gt;0,
(Table1[[#This Row],[Actual_Sales]]-Table1[[#This Row],[Budget_Sales]])/Table1[[#This Row],[Budget_Sales]],
(Table1[[#This Row],[Actual_Sales]]-Table1[[#This Row],[Budget_Sales]])/ABS(Table1[[#This Row],[Budget_Sales]])
)
)</f>
        <v>-4.8484848484848485E-2</v>
      </c>
      <c r="I3306" s="5" t="str">
        <f>IF(Table1[[#This Row],[Sales_Var]]&gt;=0,"Above Budget","Below Budget")</f>
        <v>Below Budget</v>
      </c>
      <c r="J3306">
        <f>Table1[[#This Row],[Actual_Sales]]-(Table1[[#This Row],[COGS]]+Table1[[#This Row],[Expenses]])</f>
        <v>42</v>
      </c>
      <c r="K3306">
        <v>60</v>
      </c>
      <c r="L3306">
        <f>Table1[[#This Row],[Actual_Profit]]-Table1[[#This Row],[Budget_Profit]]</f>
        <v>-18</v>
      </c>
      <c r="M3306" s="5">
        <f>IF(
Table1[[#This Row],[Budget_Profit]]=0,
"",
IF(
Table1[[#This Row],[Budget_Profit]]&gt;0,
(Table1[[#This Row],[Actual_Profit]]-Table1[[#This Row],[Budget_Profit]])/Table1[[#This Row],[Budget_Profit]],
(Table1[[#This Row],[Actual_Profit]]-Table1[[#This Row],[Budget_Profit]])/ABS(Table1[[#This Row],[Budget_Profit]])
)
)</f>
        <v>-0.3</v>
      </c>
      <c r="N3306" s="5" t="str">
        <f>IF(Table1[[#This Row],[Profit_Var]]&gt;=0, "Above Budget", "Below Budget")</f>
        <v>Below Budget</v>
      </c>
      <c r="O3306">
        <v>133</v>
      </c>
      <c r="P3306">
        <v>140</v>
      </c>
      <c r="Q3306">
        <f>Table1[[#This Row],[COGS]]-Table1[[#This Row],[Budget_COGS]]</f>
        <v>-7</v>
      </c>
      <c r="R3306" s="5">
        <f>IF(
Table1[[#This Row],[Budget_COGS]]=0,
"",
IF(
Table1[[#This Row],[Budget_COGS]]&gt;0,
(Table1[[#This Row],[Budget_COGS]]-Table1[[#This Row],[COGS]]) / Table1[[#This Row],[Budget_COGS]],
(Table1[[#This Row],[Budget_COGS]]-Table1[[#This Row],[COGS]]) / ABS(Table1[[#This Row],[Budget_COGS]])
)
)</f>
        <v>0.05</v>
      </c>
      <c r="S3306" s="5" t="str">
        <f>IF(Table1[[#This Row],[COGS _Var]]&gt;=0, "Above Budget", "Below Budget")</f>
        <v>Below Budget</v>
      </c>
      <c r="T3306">
        <f>Table1[[#This Row],[Actual_Sales]]-Table1[[#This Row],[COGS]]</f>
        <v>181</v>
      </c>
      <c r="U3306">
        <v>190</v>
      </c>
      <c r="V3306">
        <f>Table1[[#This Row],[Gross_Margin]]-Table1[[#This Row],[Budget_Margin]]</f>
        <v>-9</v>
      </c>
      <c r="W3306" s="5">
        <f>IF(
Table1[[#This Row],[Budget_Margin]]=0,
"",
IF(
Table1[[#This Row],[Budget_Margin]]&gt;0,
(Table1[[#This Row],[Gross_Margin]]-Table1[[#This Row],[Budget_Margin]]) / Table1[[#This Row],[Budget_Margin]],
(Table1[[#This Row],[Gross_Margin]]-Table1[[#This Row],[Budget_Margin]]) / ABS(Table1[[#This Row],[Budget_Margin]])
)
)</f>
        <v>-4.736842105263158E-2</v>
      </c>
      <c r="X3306" s="5" t="str">
        <f>IF(Table1[[#This Row],[Margin_Var]]&gt;=0, "Above Budget", "Below Budget")</f>
        <v>Below Budget</v>
      </c>
      <c r="Y3306" s="5">
        <f>IFERROR(Table1[[#This Row],[Gross_Margin]]/Table1[[#This Row],[Actual_Sales]],0)</f>
        <v>0.57643312101910826</v>
      </c>
      <c r="Z3306" s="5">
        <f>Table1[[#This Row],[Actual_Profit]]/Table1[[#This Row],[Actual_Sales]]</f>
        <v>0.13375796178343949</v>
      </c>
      <c r="AA3306">
        <v>139</v>
      </c>
      <c r="AB3306" s="5">
        <f>IFERROR(Table1[[#This Row],[Expenses]]/Table1[[#This Row],[Actual_Sales]],0)</f>
        <v>0.4426751592356688</v>
      </c>
      <c r="AC3306">
        <v>120</v>
      </c>
      <c r="AD3306">
        <v>705</v>
      </c>
      <c r="AE3306" s="5">
        <f>IFERROR(Table1[[#This Row],[Inventory]]/Table1[[#This Row],[Actual_Sales]],0)</f>
        <v>2.2452229299363058</v>
      </c>
    </row>
    <row r="3307" spans="1:31" x14ac:dyDescent="0.25">
      <c r="A3307">
        <v>3528</v>
      </c>
      <c r="B3307">
        <v>941</v>
      </c>
      <c r="C3307">
        <v>5</v>
      </c>
      <c r="D3307" s="2">
        <v>40756</v>
      </c>
      <c r="E3307">
        <v>314</v>
      </c>
      <c r="F3307">
        <v>310</v>
      </c>
      <c r="G3307">
        <f>Table1[[#This Row],[Actual_Sales]]-Table1[[#This Row],[Budget_Sales]]</f>
        <v>4</v>
      </c>
      <c r="H3307" s="5">
        <f>IF(
Table1[[#This Row],[Budget_Sales]]=0,
"",
IF(
Table1[[#This Row],[Budget_Sales]]&gt;0,
(Table1[[#This Row],[Actual_Sales]]-Table1[[#This Row],[Budget_Sales]])/Table1[[#This Row],[Budget_Sales]],
(Table1[[#This Row],[Actual_Sales]]-Table1[[#This Row],[Budget_Sales]])/ABS(Table1[[#This Row],[Budget_Sales]])
)
)</f>
        <v>1.2903225806451613E-2</v>
      </c>
      <c r="I3307" s="5" t="str">
        <f>IF(Table1[[#This Row],[Sales_Var]]&gt;=0,"Above Budget","Below Budget")</f>
        <v>Above Budget</v>
      </c>
      <c r="J3307">
        <f>Table1[[#This Row],[Actual_Sales]]-(Table1[[#This Row],[COGS]]+Table1[[#This Row],[Expenses]])</f>
        <v>42</v>
      </c>
      <c r="K3307">
        <v>60</v>
      </c>
      <c r="L3307">
        <f>Table1[[#This Row],[Actual_Profit]]-Table1[[#This Row],[Budget_Profit]]</f>
        <v>-18</v>
      </c>
      <c r="M3307" s="5">
        <f>IF(
Table1[[#This Row],[Budget_Profit]]=0,
"",
IF(
Table1[[#This Row],[Budget_Profit]]&gt;0,
(Table1[[#This Row],[Actual_Profit]]-Table1[[#This Row],[Budget_Profit]])/Table1[[#This Row],[Budget_Profit]],
(Table1[[#This Row],[Actual_Profit]]-Table1[[#This Row],[Budget_Profit]])/ABS(Table1[[#This Row],[Budget_Profit]])
)
)</f>
        <v>-0.3</v>
      </c>
      <c r="N3307" s="5" t="str">
        <f>IF(Table1[[#This Row],[Profit_Var]]&gt;=0, "Above Budget", "Below Budget")</f>
        <v>Below Budget</v>
      </c>
      <c r="O3307">
        <v>133</v>
      </c>
      <c r="P3307">
        <v>120</v>
      </c>
      <c r="Q3307">
        <f>Table1[[#This Row],[COGS]]-Table1[[#This Row],[Budget_COGS]]</f>
        <v>13</v>
      </c>
      <c r="R3307" s="5">
        <f>IF(
Table1[[#This Row],[Budget_COGS]]=0,
"",
IF(
Table1[[#This Row],[Budget_COGS]]&gt;0,
(Table1[[#This Row],[Budget_COGS]]-Table1[[#This Row],[COGS]]) / Table1[[#This Row],[Budget_COGS]],
(Table1[[#This Row],[Budget_COGS]]-Table1[[#This Row],[COGS]]) / ABS(Table1[[#This Row],[Budget_COGS]])
)
)</f>
        <v>-0.10833333333333334</v>
      </c>
      <c r="S3307" s="5" t="str">
        <f>IF(Table1[[#This Row],[COGS _Var]]&gt;=0, "Above Budget", "Below Budget")</f>
        <v>Above Budget</v>
      </c>
      <c r="T3307">
        <f>Table1[[#This Row],[Actual_Sales]]-Table1[[#This Row],[COGS]]</f>
        <v>181</v>
      </c>
      <c r="U3307">
        <v>190</v>
      </c>
      <c r="V3307">
        <f>Table1[[#This Row],[Gross_Margin]]-Table1[[#This Row],[Budget_Margin]]</f>
        <v>-9</v>
      </c>
      <c r="W3307" s="5">
        <f>IF(
Table1[[#This Row],[Budget_Margin]]=0,
"",
IF(
Table1[[#This Row],[Budget_Margin]]&gt;0,
(Table1[[#This Row],[Gross_Margin]]-Table1[[#This Row],[Budget_Margin]]) / Table1[[#This Row],[Budget_Margin]],
(Table1[[#This Row],[Gross_Margin]]-Table1[[#This Row],[Budget_Margin]]) / ABS(Table1[[#This Row],[Budget_Margin]])
)
)</f>
        <v>-4.736842105263158E-2</v>
      </c>
      <c r="X3307" s="5" t="str">
        <f>IF(Table1[[#This Row],[Margin_Var]]&gt;=0, "Above Budget", "Below Budget")</f>
        <v>Below Budget</v>
      </c>
      <c r="Y3307" s="5">
        <f>IFERROR(Table1[[#This Row],[Gross_Margin]]/Table1[[#This Row],[Actual_Sales]],0)</f>
        <v>0.57643312101910826</v>
      </c>
      <c r="Z3307" s="5">
        <f>Table1[[#This Row],[Actual_Profit]]/Table1[[#This Row],[Actual_Sales]]</f>
        <v>0.13375796178343949</v>
      </c>
      <c r="AA3307">
        <v>139</v>
      </c>
      <c r="AB3307" s="5">
        <f>IFERROR(Table1[[#This Row],[Expenses]]/Table1[[#This Row],[Actual_Sales]],0)</f>
        <v>0.4426751592356688</v>
      </c>
      <c r="AC3307">
        <v>120</v>
      </c>
      <c r="AD3307">
        <v>705</v>
      </c>
      <c r="AE3307" s="5">
        <f>IFERROR(Table1[[#This Row],[Inventory]]/Table1[[#This Row],[Actual_Sales]],0)</f>
        <v>2.2452229299363058</v>
      </c>
    </row>
    <row r="3308" spans="1:31" x14ac:dyDescent="0.25">
      <c r="A3308">
        <v>1131</v>
      </c>
      <c r="B3308">
        <v>505</v>
      </c>
      <c r="C3308">
        <v>9</v>
      </c>
      <c r="D3308" s="2">
        <v>40360</v>
      </c>
      <c r="E3308">
        <v>75</v>
      </c>
      <c r="F3308">
        <v>70</v>
      </c>
      <c r="G3308">
        <f>Table1[[#This Row],[Actual_Sales]]-Table1[[#This Row],[Budget_Sales]]</f>
        <v>5</v>
      </c>
      <c r="H3308" s="5">
        <f>IF(
Table1[[#This Row],[Budget_Sales]]=0,
"",
IF(
Table1[[#This Row],[Budget_Sales]]&gt;0,
(Table1[[#This Row],[Actual_Sales]]-Table1[[#This Row],[Budget_Sales]])/Table1[[#This Row],[Budget_Sales]],
(Table1[[#This Row],[Actual_Sales]]-Table1[[#This Row],[Budget_Sales]])/ABS(Table1[[#This Row],[Budget_Sales]])
)
)</f>
        <v>7.1428571428571425E-2</v>
      </c>
      <c r="I3308" s="5" t="str">
        <f>IF(Table1[[#This Row],[Sales_Var]]&gt;=0,"Above Budget","Below Budget")</f>
        <v>Above Budget</v>
      </c>
      <c r="J3308">
        <f>Table1[[#This Row],[Actual_Sales]]-(Table1[[#This Row],[COGS]]+Table1[[#This Row],[Expenses]])</f>
        <v>10</v>
      </c>
      <c r="K3308">
        <v>20</v>
      </c>
      <c r="L3308">
        <f>Table1[[#This Row],[Actual_Profit]]-Table1[[#This Row],[Budget_Profit]]</f>
        <v>-10</v>
      </c>
      <c r="M3308" s="5">
        <f>IF(
Table1[[#This Row],[Budget_Profit]]=0,
"",
IF(
Table1[[#This Row],[Budget_Profit]]&gt;0,
(Table1[[#This Row],[Actual_Profit]]-Table1[[#This Row],[Budget_Profit]])/Table1[[#This Row],[Budget_Profit]],
(Table1[[#This Row],[Actual_Profit]]-Table1[[#This Row],[Budget_Profit]])/ABS(Table1[[#This Row],[Budget_Profit]])
)
)</f>
        <v>-0.5</v>
      </c>
      <c r="N3308" s="5" t="str">
        <f>IF(Table1[[#This Row],[Profit_Var]]&gt;=0, "Above Budget", "Below Budget")</f>
        <v>Below Budget</v>
      </c>
      <c r="O3308">
        <v>34</v>
      </c>
      <c r="P3308">
        <v>30</v>
      </c>
      <c r="Q3308">
        <f>Table1[[#This Row],[COGS]]-Table1[[#This Row],[Budget_COGS]]</f>
        <v>4</v>
      </c>
      <c r="R3308" s="5">
        <f>IF(
Table1[[#This Row],[Budget_COGS]]=0,
"",
IF(
Table1[[#This Row],[Budget_COGS]]&gt;0,
(Table1[[#This Row],[Budget_COGS]]-Table1[[#This Row],[COGS]]) / Table1[[#This Row],[Budget_COGS]],
(Table1[[#This Row],[Budget_COGS]]-Table1[[#This Row],[COGS]]) / ABS(Table1[[#This Row],[Budget_COGS]])
)
)</f>
        <v>-0.13333333333333333</v>
      </c>
      <c r="S3308" s="5" t="str">
        <f>IF(Table1[[#This Row],[COGS _Var]]&gt;=0, "Above Budget", "Below Budget")</f>
        <v>Above Budget</v>
      </c>
      <c r="T3308">
        <f>Table1[[#This Row],[Actual_Sales]]-Table1[[#This Row],[COGS]]</f>
        <v>41</v>
      </c>
      <c r="U3308">
        <v>40</v>
      </c>
      <c r="V3308">
        <f>Table1[[#This Row],[Gross_Margin]]-Table1[[#This Row],[Budget_Margin]]</f>
        <v>1</v>
      </c>
      <c r="W3308" s="5">
        <f>IF(
Table1[[#This Row],[Budget_Margin]]=0,
"",
IF(
Table1[[#This Row],[Budget_Margin]]&gt;0,
(Table1[[#This Row],[Gross_Margin]]-Table1[[#This Row],[Budget_Margin]]) / Table1[[#This Row],[Budget_Margin]],
(Table1[[#This Row],[Gross_Margin]]-Table1[[#This Row],[Budget_Margin]]) / ABS(Table1[[#This Row],[Budget_Margin]])
)
)</f>
        <v>2.5000000000000001E-2</v>
      </c>
      <c r="X3308" s="5" t="str">
        <f>IF(Table1[[#This Row],[Margin_Var]]&gt;=0, "Above Budget", "Below Budget")</f>
        <v>Above Budget</v>
      </c>
      <c r="Y3308" s="5">
        <f>IFERROR(Table1[[#This Row],[Gross_Margin]]/Table1[[#This Row],[Actual_Sales]],0)</f>
        <v>0.54666666666666663</v>
      </c>
      <c r="Z3308" s="5">
        <f>Table1[[#This Row],[Actual_Profit]]/Table1[[#This Row],[Actual_Sales]]</f>
        <v>0.13333333333333333</v>
      </c>
      <c r="AA3308">
        <v>31</v>
      </c>
      <c r="AB3308" s="5">
        <f>IFERROR(Table1[[#This Row],[Expenses]]/Table1[[#This Row],[Actual_Sales]],0)</f>
        <v>0.41333333333333333</v>
      </c>
      <c r="AC3308">
        <v>10</v>
      </c>
      <c r="AD3308">
        <v>1010</v>
      </c>
      <c r="AE3308" s="5">
        <f>IFERROR(Table1[[#This Row],[Inventory]]/Table1[[#This Row],[Actual_Sales]],0)</f>
        <v>13.466666666666667</v>
      </c>
    </row>
    <row r="3309" spans="1:31" x14ac:dyDescent="0.25">
      <c r="A3309">
        <v>3288</v>
      </c>
      <c r="B3309">
        <v>608</v>
      </c>
      <c r="C3309">
        <v>2</v>
      </c>
      <c r="D3309" s="2">
        <v>40725</v>
      </c>
      <c r="E3309">
        <v>294</v>
      </c>
      <c r="F3309">
        <v>310</v>
      </c>
      <c r="G3309">
        <f>Table1[[#This Row],[Actual_Sales]]-Table1[[#This Row],[Budget_Sales]]</f>
        <v>-16</v>
      </c>
      <c r="H3309" s="5">
        <f>IF(
Table1[[#This Row],[Budget_Sales]]=0,
"",
IF(
Table1[[#This Row],[Budget_Sales]]&gt;0,
(Table1[[#This Row],[Actual_Sales]]-Table1[[#This Row],[Budget_Sales]])/Table1[[#This Row],[Budget_Sales]],
(Table1[[#This Row],[Actual_Sales]]-Table1[[#This Row],[Budget_Sales]])/ABS(Table1[[#This Row],[Budget_Sales]])
)
)</f>
        <v>-5.1612903225806452E-2</v>
      </c>
      <c r="I3309" s="5" t="str">
        <f>IF(Table1[[#This Row],[Sales_Var]]&gt;=0,"Above Budget","Below Budget")</f>
        <v>Below Budget</v>
      </c>
      <c r="J3309">
        <f>Table1[[#This Row],[Actual_Sales]]-(Table1[[#This Row],[COGS]]+Table1[[#This Row],[Expenses]])</f>
        <v>39</v>
      </c>
      <c r="K3309">
        <v>60</v>
      </c>
      <c r="L3309">
        <f>Table1[[#This Row],[Actual_Profit]]-Table1[[#This Row],[Budget_Profit]]</f>
        <v>-21</v>
      </c>
      <c r="M3309" s="5">
        <f>IF(
Table1[[#This Row],[Budget_Profit]]=0,
"",
IF(
Table1[[#This Row],[Budget_Profit]]&gt;0,
(Table1[[#This Row],[Actual_Profit]]-Table1[[#This Row],[Budget_Profit]])/Table1[[#This Row],[Budget_Profit]],
(Table1[[#This Row],[Actual_Profit]]-Table1[[#This Row],[Budget_Profit]])/ABS(Table1[[#This Row],[Budget_Profit]])
)
)</f>
        <v>-0.35</v>
      </c>
      <c r="N3309" s="5" t="str">
        <f>IF(Table1[[#This Row],[Profit_Var]]&gt;=0, "Above Budget", "Below Budget")</f>
        <v>Below Budget</v>
      </c>
      <c r="O3309">
        <v>124</v>
      </c>
      <c r="P3309">
        <v>130</v>
      </c>
      <c r="Q3309">
        <f>Table1[[#This Row],[COGS]]-Table1[[#This Row],[Budget_COGS]]</f>
        <v>-6</v>
      </c>
      <c r="R3309" s="5">
        <f>IF(
Table1[[#This Row],[Budget_COGS]]=0,
"",
IF(
Table1[[#This Row],[Budget_COGS]]&gt;0,
(Table1[[#This Row],[Budget_COGS]]-Table1[[#This Row],[COGS]]) / Table1[[#This Row],[Budget_COGS]],
(Table1[[#This Row],[Budget_COGS]]-Table1[[#This Row],[COGS]]) / ABS(Table1[[#This Row],[Budget_COGS]])
)
)</f>
        <v>4.6153846153846156E-2</v>
      </c>
      <c r="S3309" s="5" t="str">
        <f>IF(Table1[[#This Row],[COGS _Var]]&gt;=0, "Above Budget", "Below Budget")</f>
        <v>Below Budget</v>
      </c>
      <c r="T3309">
        <f>Table1[[#This Row],[Actual_Sales]]-Table1[[#This Row],[COGS]]</f>
        <v>170</v>
      </c>
      <c r="U3309">
        <v>180</v>
      </c>
      <c r="V3309">
        <f>Table1[[#This Row],[Gross_Margin]]-Table1[[#This Row],[Budget_Margin]]</f>
        <v>-10</v>
      </c>
      <c r="W3309" s="5">
        <f>IF(
Table1[[#This Row],[Budget_Margin]]=0,
"",
IF(
Table1[[#This Row],[Budget_Margin]]&gt;0,
(Table1[[#This Row],[Gross_Margin]]-Table1[[#This Row],[Budget_Margin]]) / Table1[[#This Row],[Budget_Margin]],
(Table1[[#This Row],[Gross_Margin]]-Table1[[#This Row],[Budget_Margin]]) / ABS(Table1[[#This Row],[Budget_Margin]])
)
)</f>
        <v>-5.5555555555555552E-2</v>
      </c>
      <c r="X3309" s="5" t="str">
        <f>IF(Table1[[#This Row],[Margin_Var]]&gt;=0, "Above Budget", "Below Budget")</f>
        <v>Below Budget</v>
      </c>
      <c r="Y3309" s="5">
        <f>IFERROR(Table1[[#This Row],[Gross_Margin]]/Table1[[#This Row],[Actual_Sales]],0)</f>
        <v>0.57823129251700678</v>
      </c>
      <c r="Z3309" s="5">
        <f>Table1[[#This Row],[Actual_Profit]]/Table1[[#This Row],[Actual_Sales]]</f>
        <v>0.1326530612244898</v>
      </c>
      <c r="AA3309">
        <v>131</v>
      </c>
      <c r="AB3309" s="5">
        <f>IFERROR(Table1[[#This Row],[Expenses]]/Table1[[#This Row],[Actual_Sales]],0)</f>
        <v>0.445578231292517</v>
      </c>
      <c r="AC3309">
        <v>112</v>
      </c>
      <c r="AD3309">
        <v>717</v>
      </c>
      <c r="AE3309" s="5">
        <f>IFERROR(Table1[[#This Row],[Inventory]]/Table1[[#This Row],[Actual_Sales]],0)</f>
        <v>2.4387755102040818</v>
      </c>
    </row>
    <row r="3310" spans="1:31" x14ac:dyDescent="0.25">
      <c r="A3310">
        <v>3199</v>
      </c>
      <c r="B3310">
        <v>239</v>
      </c>
      <c r="C3310">
        <v>5</v>
      </c>
      <c r="D3310" s="2">
        <v>40725</v>
      </c>
      <c r="E3310">
        <v>294</v>
      </c>
      <c r="F3310">
        <v>290</v>
      </c>
      <c r="G3310">
        <f>Table1[[#This Row],[Actual_Sales]]-Table1[[#This Row],[Budget_Sales]]</f>
        <v>4</v>
      </c>
      <c r="H3310" s="5">
        <f>IF(
Table1[[#This Row],[Budget_Sales]]=0,
"",
IF(
Table1[[#This Row],[Budget_Sales]]&gt;0,
(Table1[[#This Row],[Actual_Sales]]-Table1[[#This Row],[Budget_Sales]])/Table1[[#This Row],[Budget_Sales]],
(Table1[[#This Row],[Actual_Sales]]-Table1[[#This Row],[Budget_Sales]])/ABS(Table1[[#This Row],[Budget_Sales]])
)
)</f>
        <v>1.3793103448275862E-2</v>
      </c>
      <c r="I3310" s="5" t="str">
        <f>IF(Table1[[#This Row],[Sales_Var]]&gt;=0,"Above Budget","Below Budget")</f>
        <v>Above Budget</v>
      </c>
      <c r="J3310">
        <f>Table1[[#This Row],[Actual_Sales]]-(Table1[[#This Row],[COGS]]+Table1[[#This Row],[Expenses]])</f>
        <v>39</v>
      </c>
      <c r="K3310">
        <v>60</v>
      </c>
      <c r="L3310">
        <f>Table1[[#This Row],[Actual_Profit]]-Table1[[#This Row],[Budget_Profit]]</f>
        <v>-21</v>
      </c>
      <c r="M3310" s="5">
        <f>IF(
Table1[[#This Row],[Budget_Profit]]=0,
"",
IF(
Table1[[#This Row],[Budget_Profit]]&gt;0,
(Table1[[#This Row],[Actual_Profit]]-Table1[[#This Row],[Budget_Profit]])/Table1[[#This Row],[Budget_Profit]],
(Table1[[#This Row],[Actual_Profit]]-Table1[[#This Row],[Budget_Profit]])/ABS(Table1[[#This Row],[Budget_Profit]])
)
)</f>
        <v>-0.35</v>
      </c>
      <c r="N3310" s="5" t="str">
        <f>IF(Table1[[#This Row],[Profit_Var]]&gt;=0, "Above Budget", "Below Budget")</f>
        <v>Below Budget</v>
      </c>
      <c r="O3310">
        <v>124</v>
      </c>
      <c r="P3310">
        <v>110</v>
      </c>
      <c r="Q3310">
        <f>Table1[[#This Row],[COGS]]-Table1[[#This Row],[Budget_COGS]]</f>
        <v>14</v>
      </c>
      <c r="R3310" s="5">
        <f>IF(
Table1[[#This Row],[Budget_COGS]]=0,
"",
IF(
Table1[[#This Row],[Budget_COGS]]&gt;0,
(Table1[[#This Row],[Budget_COGS]]-Table1[[#This Row],[COGS]]) / Table1[[#This Row],[Budget_COGS]],
(Table1[[#This Row],[Budget_COGS]]-Table1[[#This Row],[COGS]]) / ABS(Table1[[#This Row],[Budget_COGS]])
)
)</f>
        <v>-0.12727272727272726</v>
      </c>
      <c r="S3310" s="5" t="str">
        <f>IF(Table1[[#This Row],[COGS _Var]]&gt;=0, "Above Budget", "Below Budget")</f>
        <v>Above Budget</v>
      </c>
      <c r="T3310">
        <f>Table1[[#This Row],[Actual_Sales]]-Table1[[#This Row],[COGS]]</f>
        <v>170</v>
      </c>
      <c r="U3310">
        <v>180</v>
      </c>
      <c r="V3310">
        <f>Table1[[#This Row],[Gross_Margin]]-Table1[[#This Row],[Budget_Margin]]</f>
        <v>-10</v>
      </c>
      <c r="W3310" s="5">
        <f>IF(
Table1[[#This Row],[Budget_Margin]]=0,
"",
IF(
Table1[[#This Row],[Budget_Margin]]&gt;0,
(Table1[[#This Row],[Gross_Margin]]-Table1[[#This Row],[Budget_Margin]]) / Table1[[#This Row],[Budget_Margin]],
(Table1[[#This Row],[Gross_Margin]]-Table1[[#This Row],[Budget_Margin]]) / ABS(Table1[[#This Row],[Budget_Margin]])
)
)</f>
        <v>-5.5555555555555552E-2</v>
      </c>
      <c r="X3310" s="5" t="str">
        <f>IF(Table1[[#This Row],[Margin_Var]]&gt;=0, "Above Budget", "Below Budget")</f>
        <v>Below Budget</v>
      </c>
      <c r="Y3310" s="5">
        <f>IFERROR(Table1[[#This Row],[Gross_Margin]]/Table1[[#This Row],[Actual_Sales]],0)</f>
        <v>0.57823129251700678</v>
      </c>
      <c r="Z3310" s="5">
        <f>Table1[[#This Row],[Actual_Profit]]/Table1[[#This Row],[Actual_Sales]]</f>
        <v>0.1326530612244898</v>
      </c>
      <c r="AA3310">
        <v>131</v>
      </c>
      <c r="AB3310" s="5">
        <f>IFERROR(Table1[[#This Row],[Expenses]]/Table1[[#This Row],[Actual_Sales]],0)</f>
        <v>0.445578231292517</v>
      </c>
      <c r="AC3310">
        <v>112</v>
      </c>
      <c r="AD3310">
        <v>717</v>
      </c>
      <c r="AE3310" s="5">
        <f>IFERROR(Table1[[#This Row],[Inventory]]/Table1[[#This Row],[Actual_Sales]],0)</f>
        <v>2.4387755102040818</v>
      </c>
    </row>
    <row r="3311" spans="1:31" x14ac:dyDescent="0.25">
      <c r="A3311">
        <v>3233</v>
      </c>
      <c r="B3311">
        <v>405</v>
      </c>
      <c r="C3311">
        <v>9</v>
      </c>
      <c r="D3311" s="2">
        <v>40725</v>
      </c>
      <c r="E3311">
        <v>294</v>
      </c>
      <c r="F3311">
        <v>290</v>
      </c>
      <c r="G3311">
        <f>Table1[[#This Row],[Actual_Sales]]-Table1[[#This Row],[Budget_Sales]]</f>
        <v>4</v>
      </c>
      <c r="H3311" s="5">
        <f>IF(
Table1[[#This Row],[Budget_Sales]]=0,
"",
IF(
Table1[[#This Row],[Budget_Sales]]&gt;0,
(Table1[[#This Row],[Actual_Sales]]-Table1[[#This Row],[Budget_Sales]])/Table1[[#This Row],[Budget_Sales]],
(Table1[[#This Row],[Actual_Sales]]-Table1[[#This Row],[Budget_Sales]])/ABS(Table1[[#This Row],[Budget_Sales]])
)
)</f>
        <v>1.3793103448275862E-2</v>
      </c>
      <c r="I3311" s="5" t="str">
        <f>IF(Table1[[#This Row],[Sales_Var]]&gt;=0,"Above Budget","Below Budget")</f>
        <v>Above Budget</v>
      </c>
      <c r="J3311">
        <f>Table1[[#This Row],[Actual_Sales]]-(Table1[[#This Row],[COGS]]+Table1[[#This Row],[Expenses]])</f>
        <v>39</v>
      </c>
      <c r="K3311">
        <v>60</v>
      </c>
      <c r="L3311">
        <f>Table1[[#This Row],[Actual_Profit]]-Table1[[#This Row],[Budget_Profit]]</f>
        <v>-21</v>
      </c>
      <c r="M3311" s="5">
        <f>IF(
Table1[[#This Row],[Budget_Profit]]=0,
"",
IF(
Table1[[#This Row],[Budget_Profit]]&gt;0,
(Table1[[#This Row],[Actual_Profit]]-Table1[[#This Row],[Budget_Profit]])/Table1[[#This Row],[Budget_Profit]],
(Table1[[#This Row],[Actual_Profit]]-Table1[[#This Row],[Budget_Profit]])/ABS(Table1[[#This Row],[Budget_Profit]])
)
)</f>
        <v>-0.35</v>
      </c>
      <c r="N3311" s="5" t="str">
        <f>IF(Table1[[#This Row],[Profit_Var]]&gt;=0, "Above Budget", "Below Budget")</f>
        <v>Below Budget</v>
      </c>
      <c r="O3311">
        <v>124</v>
      </c>
      <c r="P3311">
        <v>110</v>
      </c>
      <c r="Q3311">
        <f>Table1[[#This Row],[COGS]]-Table1[[#This Row],[Budget_COGS]]</f>
        <v>14</v>
      </c>
      <c r="R3311" s="5">
        <f>IF(
Table1[[#This Row],[Budget_COGS]]=0,
"",
IF(
Table1[[#This Row],[Budget_COGS]]&gt;0,
(Table1[[#This Row],[Budget_COGS]]-Table1[[#This Row],[COGS]]) / Table1[[#This Row],[Budget_COGS]],
(Table1[[#This Row],[Budget_COGS]]-Table1[[#This Row],[COGS]]) / ABS(Table1[[#This Row],[Budget_COGS]])
)
)</f>
        <v>-0.12727272727272726</v>
      </c>
      <c r="S3311" s="5" t="str">
        <f>IF(Table1[[#This Row],[COGS _Var]]&gt;=0, "Above Budget", "Below Budget")</f>
        <v>Above Budget</v>
      </c>
      <c r="T3311">
        <f>Table1[[#This Row],[Actual_Sales]]-Table1[[#This Row],[COGS]]</f>
        <v>170</v>
      </c>
      <c r="U3311">
        <v>180</v>
      </c>
      <c r="V3311">
        <f>Table1[[#This Row],[Gross_Margin]]-Table1[[#This Row],[Budget_Margin]]</f>
        <v>-10</v>
      </c>
      <c r="W3311" s="5">
        <f>IF(
Table1[[#This Row],[Budget_Margin]]=0,
"",
IF(
Table1[[#This Row],[Budget_Margin]]&gt;0,
(Table1[[#This Row],[Gross_Margin]]-Table1[[#This Row],[Budget_Margin]]) / Table1[[#This Row],[Budget_Margin]],
(Table1[[#This Row],[Gross_Margin]]-Table1[[#This Row],[Budget_Margin]]) / ABS(Table1[[#This Row],[Budget_Margin]])
)
)</f>
        <v>-5.5555555555555552E-2</v>
      </c>
      <c r="X3311" s="5" t="str">
        <f>IF(Table1[[#This Row],[Margin_Var]]&gt;=0, "Above Budget", "Below Budget")</f>
        <v>Below Budget</v>
      </c>
      <c r="Y3311" s="5">
        <f>IFERROR(Table1[[#This Row],[Gross_Margin]]/Table1[[#This Row],[Actual_Sales]],0)</f>
        <v>0.57823129251700678</v>
      </c>
      <c r="Z3311" s="5">
        <f>Table1[[#This Row],[Actual_Profit]]/Table1[[#This Row],[Actual_Sales]]</f>
        <v>0.1326530612244898</v>
      </c>
      <c r="AA3311">
        <v>131</v>
      </c>
      <c r="AB3311" s="5">
        <f>IFERROR(Table1[[#This Row],[Expenses]]/Table1[[#This Row],[Actual_Sales]],0)</f>
        <v>0.445578231292517</v>
      </c>
      <c r="AC3311">
        <v>112</v>
      </c>
      <c r="AD3311">
        <v>717</v>
      </c>
      <c r="AE3311" s="5">
        <f>IFERROR(Table1[[#This Row],[Inventory]]/Table1[[#This Row],[Actual_Sales]],0)</f>
        <v>2.4387755102040818</v>
      </c>
    </row>
    <row r="3312" spans="1:31" x14ac:dyDescent="0.25">
      <c r="A3312">
        <v>3967</v>
      </c>
      <c r="B3312">
        <v>515</v>
      </c>
      <c r="C3312">
        <v>2</v>
      </c>
      <c r="D3312" s="2">
        <v>40848</v>
      </c>
      <c r="E3312">
        <v>68</v>
      </c>
      <c r="F3312">
        <v>60</v>
      </c>
      <c r="G3312">
        <f>Table1[[#This Row],[Actual_Sales]]-Table1[[#This Row],[Budget_Sales]]</f>
        <v>8</v>
      </c>
      <c r="H3312" s="5">
        <f>IF(
Table1[[#This Row],[Budget_Sales]]=0,
"",
IF(
Table1[[#This Row],[Budget_Sales]]&gt;0,
(Table1[[#This Row],[Actual_Sales]]-Table1[[#This Row],[Budget_Sales]])/Table1[[#This Row],[Budget_Sales]],
(Table1[[#This Row],[Actual_Sales]]-Table1[[#This Row],[Budget_Sales]])/ABS(Table1[[#This Row],[Budget_Sales]])
)
)</f>
        <v>0.13333333333333333</v>
      </c>
      <c r="I3312" s="5" t="str">
        <f>IF(Table1[[#This Row],[Sales_Var]]&gt;=0,"Above Budget","Below Budget")</f>
        <v>Above Budget</v>
      </c>
      <c r="J3312">
        <f>Table1[[#This Row],[Actual_Sales]]-(Table1[[#This Row],[COGS]]+Table1[[#This Row],[Expenses]])</f>
        <v>9</v>
      </c>
      <c r="K3312">
        <v>20</v>
      </c>
      <c r="L3312">
        <f>Table1[[#This Row],[Actual_Profit]]-Table1[[#This Row],[Budget_Profit]]</f>
        <v>-11</v>
      </c>
      <c r="M3312" s="5">
        <f>IF(
Table1[[#This Row],[Budget_Profit]]=0,
"",
IF(
Table1[[#This Row],[Budget_Profit]]&gt;0,
(Table1[[#This Row],[Actual_Profit]]-Table1[[#This Row],[Budget_Profit]])/Table1[[#This Row],[Budget_Profit]],
(Table1[[#This Row],[Actual_Profit]]-Table1[[#This Row],[Budget_Profit]])/ABS(Table1[[#This Row],[Budget_Profit]])
)
)</f>
        <v>-0.55000000000000004</v>
      </c>
      <c r="N3312" s="5" t="str">
        <f>IF(Table1[[#This Row],[Profit_Var]]&gt;=0, "Above Budget", "Below Budget")</f>
        <v>Below Budget</v>
      </c>
      <c r="O3312">
        <v>29</v>
      </c>
      <c r="P3312">
        <v>20</v>
      </c>
      <c r="Q3312">
        <f>Table1[[#This Row],[COGS]]-Table1[[#This Row],[Budget_COGS]]</f>
        <v>9</v>
      </c>
      <c r="R3312" s="5">
        <f>IF(
Table1[[#This Row],[Budget_COGS]]=0,
"",
IF(
Table1[[#This Row],[Budget_COGS]]&gt;0,
(Table1[[#This Row],[Budget_COGS]]-Table1[[#This Row],[COGS]]) / Table1[[#This Row],[Budget_COGS]],
(Table1[[#This Row],[Budget_COGS]]-Table1[[#This Row],[COGS]]) / ABS(Table1[[#This Row],[Budget_COGS]])
)
)</f>
        <v>-0.45</v>
      </c>
      <c r="S3312" s="5" t="str">
        <f>IF(Table1[[#This Row],[COGS _Var]]&gt;=0, "Above Budget", "Below Budget")</f>
        <v>Above Budget</v>
      </c>
      <c r="T3312">
        <f>Table1[[#This Row],[Actual_Sales]]-Table1[[#This Row],[COGS]]</f>
        <v>39</v>
      </c>
      <c r="U3312">
        <v>40</v>
      </c>
      <c r="V3312">
        <f>Table1[[#This Row],[Gross_Margin]]-Table1[[#This Row],[Budget_Margin]]</f>
        <v>-1</v>
      </c>
      <c r="W3312" s="5">
        <f>IF(
Table1[[#This Row],[Budget_Margin]]=0,
"",
IF(
Table1[[#This Row],[Budget_Margin]]&gt;0,
(Table1[[#This Row],[Gross_Margin]]-Table1[[#This Row],[Budget_Margin]]) / Table1[[#This Row],[Budget_Margin]],
(Table1[[#This Row],[Gross_Margin]]-Table1[[#This Row],[Budget_Margin]]) / ABS(Table1[[#This Row],[Budget_Margin]])
)
)</f>
        <v>-2.5000000000000001E-2</v>
      </c>
      <c r="X3312" s="5" t="str">
        <f>IF(Table1[[#This Row],[Margin_Var]]&gt;=0, "Above Budget", "Below Budget")</f>
        <v>Below Budget</v>
      </c>
      <c r="Y3312" s="5">
        <f>IFERROR(Table1[[#This Row],[Gross_Margin]]/Table1[[#This Row],[Actual_Sales]],0)</f>
        <v>0.57352941176470584</v>
      </c>
      <c r="Z3312" s="5">
        <f>Table1[[#This Row],[Actual_Profit]]/Table1[[#This Row],[Actual_Sales]]</f>
        <v>0.13235294117647059</v>
      </c>
      <c r="AA3312">
        <v>30</v>
      </c>
      <c r="AB3312" s="5">
        <f>IFERROR(Table1[[#This Row],[Expenses]]/Table1[[#This Row],[Actual_Sales]],0)</f>
        <v>0.44117647058823528</v>
      </c>
      <c r="AC3312">
        <v>8</v>
      </c>
      <c r="AD3312">
        <v>1003</v>
      </c>
      <c r="AE3312" s="5">
        <f>IFERROR(Table1[[#This Row],[Inventory]]/Table1[[#This Row],[Actual_Sales]],0)</f>
        <v>14.75</v>
      </c>
    </row>
    <row r="3313" spans="1:31" x14ac:dyDescent="0.25">
      <c r="A3313">
        <v>4004</v>
      </c>
      <c r="B3313">
        <v>702</v>
      </c>
      <c r="C3313">
        <v>3</v>
      </c>
      <c r="D3313" s="2">
        <v>40848</v>
      </c>
      <c r="E3313">
        <v>68</v>
      </c>
      <c r="F3313">
        <v>70</v>
      </c>
      <c r="G3313">
        <f>Table1[[#This Row],[Actual_Sales]]-Table1[[#This Row],[Budget_Sales]]</f>
        <v>-2</v>
      </c>
      <c r="H3313" s="5">
        <f>IF(
Table1[[#This Row],[Budget_Sales]]=0,
"",
IF(
Table1[[#This Row],[Budget_Sales]]&gt;0,
(Table1[[#This Row],[Actual_Sales]]-Table1[[#This Row],[Budget_Sales]])/Table1[[#This Row],[Budget_Sales]],
(Table1[[#This Row],[Actual_Sales]]-Table1[[#This Row],[Budget_Sales]])/ABS(Table1[[#This Row],[Budget_Sales]])
)
)</f>
        <v>-2.8571428571428571E-2</v>
      </c>
      <c r="I3313" s="5" t="str">
        <f>IF(Table1[[#This Row],[Sales_Var]]&gt;=0,"Above Budget","Below Budget")</f>
        <v>Below Budget</v>
      </c>
      <c r="J3313">
        <f>Table1[[#This Row],[Actual_Sales]]-(Table1[[#This Row],[COGS]]+Table1[[#This Row],[Expenses]])</f>
        <v>9</v>
      </c>
      <c r="K3313">
        <v>20</v>
      </c>
      <c r="L3313">
        <f>Table1[[#This Row],[Actual_Profit]]-Table1[[#This Row],[Budget_Profit]]</f>
        <v>-11</v>
      </c>
      <c r="M3313" s="5">
        <f>IF(
Table1[[#This Row],[Budget_Profit]]=0,
"",
IF(
Table1[[#This Row],[Budget_Profit]]&gt;0,
(Table1[[#This Row],[Actual_Profit]]-Table1[[#This Row],[Budget_Profit]])/Table1[[#This Row],[Budget_Profit]],
(Table1[[#This Row],[Actual_Profit]]-Table1[[#This Row],[Budget_Profit]])/ABS(Table1[[#This Row],[Budget_Profit]])
)
)</f>
        <v>-0.55000000000000004</v>
      </c>
      <c r="N3313" s="5" t="str">
        <f>IF(Table1[[#This Row],[Profit_Var]]&gt;=0, "Above Budget", "Below Budget")</f>
        <v>Below Budget</v>
      </c>
      <c r="O3313">
        <v>29</v>
      </c>
      <c r="P3313">
        <v>30</v>
      </c>
      <c r="Q3313">
        <f>Table1[[#This Row],[COGS]]-Table1[[#This Row],[Budget_COGS]]</f>
        <v>-1</v>
      </c>
      <c r="R3313" s="5">
        <f>IF(
Table1[[#This Row],[Budget_COGS]]=0,
"",
IF(
Table1[[#This Row],[Budget_COGS]]&gt;0,
(Table1[[#This Row],[Budget_COGS]]-Table1[[#This Row],[COGS]]) / Table1[[#This Row],[Budget_COGS]],
(Table1[[#This Row],[Budget_COGS]]-Table1[[#This Row],[COGS]]) / ABS(Table1[[#This Row],[Budget_COGS]])
)
)</f>
        <v>3.3333333333333333E-2</v>
      </c>
      <c r="S3313" s="5" t="str">
        <f>IF(Table1[[#This Row],[COGS _Var]]&gt;=0, "Above Budget", "Below Budget")</f>
        <v>Below Budget</v>
      </c>
      <c r="T3313">
        <f>Table1[[#This Row],[Actual_Sales]]-Table1[[#This Row],[COGS]]</f>
        <v>39</v>
      </c>
      <c r="U3313">
        <v>40</v>
      </c>
      <c r="V3313">
        <f>Table1[[#This Row],[Gross_Margin]]-Table1[[#This Row],[Budget_Margin]]</f>
        <v>-1</v>
      </c>
      <c r="W3313" s="5">
        <f>IF(
Table1[[#This Row],[Budget_Margin]]=0,
"",
IF(
Table1[[#This Row],[Budget_Margin]]&gt;0,
(Table1[[#This Row],[Gross_Margin]]-Table1[[#This Row],[Budget_Margin]]) / Table1[[#This Row],[Budget_Margin]],
(Table1[[#This Row],[Gross_Margin]]-Table1[[#This Row],[Budget_Margin]]) / ABS(Table1[[#This Row],[Budget_Margin]])
)
)</f>
        <v>-2.5000000000000001E-2</v>
      </c>
      <c r="X3313" s="5" t="str">
        <f>IF(Table1[[#This Row],[Margin_Var]]&gt;=0, "Above Budget", "Below Budget")</f>
        <v>Below Budget</v>
      </c>
      <c r="Y3313" s="5">
        <f>IFERROR(Table1[[#This Row],[Gross_Margin]]/Table1[[#This Row],[Actual_Sales]],0)</f>
        <v>0.57352941176470584</v>
      </c>
      <c r="Z3313" s="5">
        <f>Table1[[#This Row],[Actual_Profit]]/Table1[[#This Row],[Actual_Sales]]</f>
        <v>0.13235294117647059</v>
      </c>
      <c r="AA3313">
        <v>30</v>
      </c>
      <c r="AB3313" s="5">
        <f>IFERROR(Table1[[#This Row],[Expenses]]/Table1[[#This Row],[Actual_Sales]],0)</f>
        <v>0.44117647058823528</v>
      </c>
      <c r="AC3313">
        <v>8</v>
      </c>
      <c r="AD3313">
        <v>1003</v>
      </c>
      <c r="AE3313" s="5">
        <f>IFERROR(Table1[[#This Row],[Inventory]]/Table1[[#This Row],[Actual_Sales]],0)</f>
        <v>14.75</v>
      </c>
    </row>
    <row r="3314" spans="1:31" x14ac:dyDescent="0.25">
      <c r="A3314">
        <v>3955</v>
      </c>
      <c r="B3314">
        <v>505</v>
      </c>
      <c r="C3314">
        <v>9</v>
      </c>
      <c r="D3314" s="2">
        <v>40848</v>
      </c>
      <c r="E3314">
        <v>68</v>
      </c>
      <c r="F3314">
        <v>50</v>
      </c>
      <c r="G3314">
        <f>Table1[[#This Row],[Actual_Sales]]-Table1[[#This Row],[Budget_Sales]]</f>
        <v>18</v>
      </c>
      <c r="H3314" s="5">
        <f>IF(
Table1[[#This Row],[Budget_Sales]]=0,
"",
IF(
Table1[[#This Row],[Budget_Sales]]&gt;0,
(Table1[[#This Row],[Actual_Sales]]-Table1[[#This Row],[Budget_Sales]])/Table1[[#This Row],[Budget_Sales]],
(Table1[[#This Row],[Actual_Sales]]-Table1[[#This Row],[Budget_Sales]])/ABS(Table1[[#This Row],[Budget_Sales]])
)
)</f>
        <v>0.36</v>
      </c>
      <c r="I3314" s="5" t="str">
        <f>IF(Table1[[#This Row],[Sales_Var]]&gt;=0,"Above Budget","Below Budget")</f>
        <v>Above Budget</v>
      </c>
      <c r="J3314">
        <f>Table1[[#This Row],[Actual_Sales]]-(Table1[[#This Row],[COGS]]+Table1[[#This Row],[Expenses]])</f>
        <v>9</v>
      </c>
      <c r="K3314">
        <v>10</v>
      </c>
      <c r="L3314">
        <f>Table1[[#This Row],[Actual_Profit]]-Table1[[#This Row],[Budget_Profit]]</f>
        <v>-1</v>
      </c>
      <c r="M3314" s="5">
        <f>IF(
Table1[[#This Row],[Budget_Profit]]=0,
"",
IF(
Table1[[#This Row],[Budget_Profit]]&gt;0,
(Table1[[#This Row],[Actual_Profit]]-Table1[[#This Row],[Budget_Profit]])/Table1[[#This Row],[Budget_Profit]],
(Table1[[#This Row],[Actual_Profit]]-Table1[[#This Row],[Budget_Profit]])/ABS(Table1[[#This Row],[Budget_Profit]])
)
)</f>
        <v>-0.1</v>
      </c>
      <c r="N3314" s="5" t="str">
        <f>IF(Table1[[#This Row],[Profit_Var]]&gt;=0, "Above Budget", "Below Budget")</f>
        <v>Below Budget</v>
      </c>
      <c r="O3314">
        <v>29</v>
      </c>
      <c r="P3314">
        <v>20</v>
      </c>
      <c r="Q3314">
        <f>Table1[[#This Row],[COGS]]-Table1[[#This Row],[Budget_COGS]]</f>
        <v>9</v>
      </c>
      <c r="R3314" s="5">
        <f>IF(
Table1[[#This Row],[Budget_COGS]]=0,
"",
IF(
Table1[[#This Row],[Budget_COGS]]&gt;0,
(Table1[[#This Row],[Budget_COGS]]-Table1[[#This Row],[COGS]]) / Table1[[#This Row],[Budget_COGS]],
(Table1[[#This Row],[Budget_COGS]]-Table1[[#This Row],[COGS]]) / ABS(Table1[[#This Row],[Budget_COGS]])
)
)</f>
        <v>-0.45</v>
      </c>
      <c r="S3314" s="5" t="str">
        <f>IF(Table1[[#This Row],[COGS _Var]]&gt;=0, "Above Budget", "Below Budget")</f>
        <v>Above Budget</v>
      </c>
      <c r="T3314">
        <f>Table1[[#This Row],[Actual_Sales]]-Table1[[#This Row],[COGS]]</f>
        <v>39</v>
      </c>
      <c r="U3314">
        <v>30</v>
      </c>
      <c r="V3314">
        <f>Table1[[#This Row],[Gross_Margin]]-Table1[[#This Row],[Budget_Margin]]</f>
        <v>9</v>
      </c>
      <c r="W3314" s="5">
        <f>IF(
Table1[[#This Row],[Budget_Margin]]=0,
"",
IF(
Table1[[#This Row],[Budget_Margin]]&gt;0,
(Table1[[#This Row],[Gross_Margin]]-Table1[[#This Row],[Budget_Margin]]) / Table1[[#This Row],[Budget_Margin]],
(Table1[[#This Row],[Gross_Margin]]-Table1[[#This Row],[Budget_Margin]]) / ABS(Table1[[#This Row],[Budget_Margin]])
)
)</f>
        <v>0.3</v>
      </c>
      <c r="X3314" s="5" t="str">
        <f>IF(Table1[[#This Row],[Margin_Var]]&gt;=0, "Above Budget", "Below Budget")</f>
        <v>Above Budget</v>
      </c>
      <c r="Y3314" s="5">
        <f>IFERROR(Table1[[#This Row],[Gross_Margin]]/Table1[[#This Row],[Actual_Sales]],0)</f>
        <v>0.57352941176470584</v>
      </c>
      <c r="Z3314" s="5">
        <f>Table1[[#This Row],[Actual_Profit]]/Table1[[#This Row],[Actual_Sales]]</f>
        <v>0.13235294117647059</v>
      </c>
      <c r="AA3314">
        <v>30</v>
      </c>
      <c r="AB3314" s="5">
        <f>IFERROR(Table1[[#This Row],[Expenses]]/Table1[[#This Row],[Actual_Sales]],0)</f>
        <v>0.44117647058823528</v>
      </c>
      <c r="AC3314">
        <v>8</v>
      </c>
      <c r="AD3314">
        <v>1003</v>
      </c>
      <c r="AE3314" s="5">
        <f>IFERROR(Table1[[#This Row],[Inventory]]/Table1[[#This Row],[Actual_Sales]],0)</f>
        <v>14.75</v>
      </c>
    </row>
    <row r="3315" spans="1:31" x14ac:dyDescent="0.25">
      <c r="A3315">
        <v>2762</v>
      </c>
      <c r="B3315">
        <v>608</v>
      </c>
      <c r="C3315">
        <v>2</v>
      </c>
      <c r="D3315" s="2">
        <v>40634</v>
      </c>
      <c r="E3315">
        <v>242</v>
      </c>
      <c r="F3315">
        <v>230</v>
      </c>
      <c r="G3315">
        <f>Table1[[#This Row],[Actual_Sales]]-Table1[[#This Row],[Budget_Sales]]</f>
        <v>12</v>
      </c>
      <c r="H3315" s="5">
        <f>IF(
Table1[[#This Row],[Budget_Sales]]=0,
"",
IF(
Table1[[#This Row],[Budget_Sales]]&gt;0,
(Table1[[#This Row],[Actual_Sales]]-Table1[[#This Row],[Budget_Sales]])/Table1[[#This Row],[Budget_Sales]],
(Table1[[#This Row],[Actual_Sales]]-Table1[[#This Row],[Budget_Sales]])/ABS(Table1[[#This Row],[Budget_Sales]])
)
)</f>
        <v>5.2173913043478258E-2</v>
      </c>
      <c r="I3315" s="5" t="str">
        <f>IF(Table1[[#This Row],[Sales_Var]]&gt;=0,"Above Budget","Below Budget")</f>
        <v>Above Budget</v>
      </c>
      <c r="J3315">
        <f>Table1[[#This Row],[Actual_Sales]]-(Table1[[#This Row],[COGS]]+Table1[[#This Row],[Expenses]])</f>
        <v>32</v>
      </c>
      <c r="K3315">
        <v>30</v>
      </c>
      <c r="L3315">
        <f>Table1[[#This Row],[Actual_Profit]]-Table1[[#This Row],[Budget_Profit]]</f>
        <v>2</v>
      </c>
      <c r="M3315" s="5">
        <f>IF(
Table1[[#This Row],[Budget_Profit]]=0,
"",
IF(
Table1[[#This Row],[Budget_Profit]]&gt;0,
(Table1[[#This Row],[Actual_Profit]]-Table1[[#This Row],[Budget_Profit]])/Table1[[#This Row],[Budget_Profit]],
(Table1[[#This Row],[Actual_Profit]]-Table1[[#This Row],[Budget_Profit]])/ABS(Table1[[#This Row],[Budget_Profit]])
)
)</f>
        <v>6.6666666666666666E-2</v>
      </c>
      <c r="N3315" s="5" t="str">
        <f>IF(Table1[[#This Row],[Profit_Var]]&gt;=0, "Above Budget", "Below Budget")</f>
        <v>Above Budget</v>
      </c>
      <c r="O3315">
        <v>95</v>
      </c>
      <c r="P3315">
        <v>100</v>
      </c>
      <c r="Q3315">
        <f>Table1[[#This Row],[COGS]]-Table1[[#This Row],[Budget_COGS]]</f>
        <v>-5</v>
      </c>
      <c r="R3315" s="5">
        <f>IF(
Table1[[#This Row],[Budget_COGS]]=0,
"",
IF(
Table1[[#This Row],[Budget_COGS]]&gt;0,
(Table1[[#This Row],[Budget_COGS]]-Table1[[#This Row],[COGS]]) / Table1[[#This Row],[Budget_COGS]],
(Table1[[#This Row],[Budget_COGS]]-Table1[[#This Row],[COGS]]) / ABS(Table1[[#This Row],[Budget_COGS]])
)
)</f>
        <v>0.05</v>
      </c>
      <c r="S3315" s="5" t="str">
        <f>IF(Table1[[#This Row],[COGS _Var]]&gt;=0, "Above Budget", "Below Budget")</f>
        <v>Below Budget</v>
      </c>
      <c r="T3315">
        <f>Table1[[#This Row],[Actual_Sales]]-Table1[[#This Row],[COGS]]</f>
        <v>147</v>
      </c>
      <c r="U3315">
        <v>130</v>
      </c>
      <c r="V3315">
        <f>Table1[[#This Row],[Gross_Margin]]-Table1[[#This Row],[Budget_Margin]]</f>
        <v>17</v>
      </c>
      <c r="W3315" s="5">
        <f>IF(
Table1[[#This Row],[Budget_Margin]]=0,
"",
IF(
Table1[[#This Row],[Budget_Margin]]&gt;0,
(Table1[[#This Row],[Gross_Margin]]-Table1[[#This Row],[Budget_Margin]]) / Table1[[#This Row],[Budget_Margin]],
(Table1[[#This Row],[Gross_Margin]]-Table1[[#This Row],[Budget_Margin]]) / ABS(Table1[[#This Row],[Budget_Margin]])
)
)</f>
        <v>0.13076923076923078</v>
      </c>
      <c r="X3315" s="5" t="str">
        <f>IF(Table1[[#This Row],[Margin_Var]]&gt;=0, "Above Budget", "Below Budget")</f>
        <v>Above Budget</v>
      </c>
      <c r="Y3315" s="5">
        <f>IFERROR(Table1[[#This Row],[Gross_Margin]]/Table1[[#This Row],[Actual_Sales]],0)</f>
        <v>0.6074380165289256</v>
      </c>
      <c r="Z3315" s="5">
        <f>Table1[[#This Row],[Actual_Profit]]/Table1[[#This Row],[Actual_Sales]]</f>
        <v>0.13223140495867769</v>
      </c>
      <c r="AA3315">
        <v>115</v>
      </c>
      <c r="AB3315" s="5">
        <f>IFERROR(Table1[[#This Row],[Expenses]]/Table1[[#This Row],[Actual_Sales]],0)</f>
        <v>0.47520661157024796</v>
      </c>
      <c r="AC3315">
        <v>86</v>
      </c>
      <c r="AD3315">
        <v>554</v>
      </c>
      <c r="AE3315" s="5">
        <f>IFERROR(Table1[[#This Row],[Inventory]]/Table1[[#This Row],[Actual_Sales]],0)</f>
        <v>2.2892561983471076</v>
      </c>
    </row>
    <row r="3316" spans="1:31" x14ac:dyDescent="0.25">
      <c r="A3316">
        <v>2697</v>
      </c>
      <c r="B3316">
        <v>360</v>
      </c>
      <c r="C3316">
        <v>3</v>
      </c>
      <c r="D3316" s="2">
        <v>40634</v>
      </c>
      <c r="E3316">
        <v>242</v>
      </c>
      <c r="F3316">
        <v>280</v>
      </c>
      <c r="G3316">
        <f>Table1[[#This Row],[Actual_Sales]]-Table1[[#This Row],[Budget_Sales]]</f>
        <v>-38</v>
      </c>
      <c r="H3316" s="5">
        <f>IF(
Table1[[#This Row],[Budget_Sales]]=0,
"",
IF(
Table1[[#This Row],[Budget_Sales]]&gt;0,
(Table1[[#This Row],[Actual_Sales]]-Table1[[#This Row],[Budget_Sales]])/Table1[[#This Row],[Budget_Sales]],
(Table1[[#This Row],[Actual_Sales]]-Table1[[#This Row],[Budget_Sales]])/ABS(Table1[[#This Row],[Budget_Sales]])
)
)</f>
        <v>-0.1357142857142857</v>
      </c>
      <c r="I3316" s="5" t="str">
        <f>IF(Table1[[#This Row],[Sales_Var]]&gt;=0,"Above Budget","Below Budget")</f>
        <v>Below Budget</v>
      </c>
      <c r="J3316">
        <f>Table1[[#This Row],[Actual_Sales]]-(Table1[[#This Row],[COGS]]+Table1[[#This Row],[Expenses]])</f>
        <v>32</v>
      </c>
      <c r="K3316">
        <v>70</v>
      </c>
      <c r="L3316">
        <f>Table1[[#This Row],[Actual_Profit]]-Table1[[#This Row],[Budget_Profit]]</f>
        <v>-38</v>
      </c>
      <c r="M3316" s="5">
        <f>IF(
Table1[[#This Row],[Budget_Profit]]=0,
"",
IF(
Table1[[#This Row],[Budget_Profit]]&gt;0,
(Table1[[#This Row],[Actual_Profit]]-Table1[[#This Row],[Budget_Profit]])/Table1[[#This Row],[Budget_Profit]],
(Table1[[#This Row],[Actual_Profit]]-Table1[[#This Row],[Budget_Profit]])/ABS(Table1[[#This Row],[Budget_Profit]])
)
)</f>
        <v>-0.54285714285714282</v>
      </c>
      <c r="N3316" s="5" t="str">
        <f>IF(Table1[[#This Row],[Profit_Var]]&gt;=0, "Above Budget", "Below Budget")</f>
        <v>Below Budget</v>
      </c>
      <c r="O3316">
        <v>95</v>
      </c>
      <c r="P3316">
        <v>110</v>
      </c>
      <c r="Q3316">
        <f>Table1[[#This Row],[COGS]]-Table1[[#This Row],[Budget_COGS]]</f>
        <v>-15</v>
      </c>
      <c r="R3316" s="5">
        <f>IF(
Table1[[#This Row],[Budget_COGS]]=0,
"",
IF(
Table1[[#This Row],[Budget_COGS]]&gt;0,
(Table1[[#This Row],[Budget_COGS]]-Table1[[#This Row],[COGS]]) / Table1[[#This Row],[Budget_COGS]],
(Table1[[#This Row],[Budget_COGS]]-Table1[[#This Row],[COGS]]) / ABS(Table1[[#This Row],[Budget_COGS]])
)
)</f>
        <v>0.13636363636363635</v>
      </c>
      <c r="S3316" s="5" t="str">
        <f>IF(Table1[[#This Row],[COGS _Var]]&gt;=0, "Above Budget", "Below Budget")</f>
        <v>Below Budget</v>
      </c>
      <c r="T3316">
        <f>Table1[[#This Row],[Actual_Sales]]-Table1[[#This Row],[COGS]]</f>
        <v>147</v>
      </c>
      <c r="U3316">
        <v>170</v>
      </c>
      <c r="V3316">
        <f>Table1[[#This Row],[Gross_Margin]]-Table1[[#This Row],[Budget_Margin]]</f>
        <v>-23</v>
      </c>
      <c r="W3316" s="5">
        <f>IF(
Table1[[#This Row],[Budget_Margin]]=0,
"",
IF(
Table1[[#This Row],[Budget_Margin]]&gt;0,
(Table1[[#This Row],[Gross_Margin]]-Table1[[#This Row],[Budget_Margin]]) / Table1[[#This Row],[Budget_Margin]],
(Table1[[#This Row],[Gross_Margin]]-Table1[[#This Row],[Budget_Margin]]) / ABS(Table1[[#This Row],[Budget_Margin]])
)
)</f>
        <v>-0.13529411764705881</v>
      </c>
      <c r="X3316" s="5" t="str">
        <f>IF(Table1[[#This Row],[Margin_Var]]&gt;=0, "Above Budget", "Below Budget")</f>
        <v>Below Budget</v>
      </c>
      <c r="Y3316" s="5">
        <f>IFERROR(Table1[[#This Row],[Gross_Margin]]/Table1[[#This Row],[Actual_Sales]],0)</f>
        <v>0.6074380165289256</v>
      </c>
      <c r="Z3316" s="5">
        <f>Table1[[#This Row],[Actual_Profit]]/Table1[[#This Row],[Actual_Sales]]</f>
        <v>0.13223140495867769</v>
      </c>
      <c r="AA3316">
        <v>115</v>
      </c>
      <c r="AB3316" s="5">
        <f>IFERROR(Table1[[#This Row],[Expenses]]/Table1[[#This Row],[Actual_Sales]],0)</f>
        <v>0.47520661157024796</v>
      </c>
      <c r="AC3316">
        <v>86</v>
      </c>
      <c r="AD3316">
        <v>554</v>
      </c>
      <c r="AE3316" s="5">
        <f>IFERROR(Table1[[#This Row],[Inventory]]/Table1[[#This Row],[Actual_Sales]],0)</f>
        <v>2.2892561983471076</v>
      </c>
    </row>
    <row r="3317" spans="1:31" x14ac:dyDescent="0.25">
      <c r="A3317">
        <v>2809</v>
      </c>
      <c r="B3317">
        <v>850</v>
      </c>
      <c r="C3317">
        <v>5</v>
      </c>
      <c r="D3317" s="2">
        <v>40634</v>
      </c>
      <c r="E3317">
        <v>242</v>
      </c>
      <c r="F3317">
        <v>220</v>
      </c>
      <c r="G3317">
        <f>Table1[[#This Row],[Actual_Sales]]-Table1[[#This Row],[Budget_Sales]]</f>
        <v>22</v>
      </c>
      <c r="H3317" s="5">
        <f>IF(
Table1[[#This Row],[Budget_Sales]]=0,
"",
IF(
Table1[[#This Row],[Budget_Sales]]&gt;0,
(Table1[[#This Row],[Actual_Sales]]-Table1[[#This Row],[Budget_Sales]])/Table1[[#This Row],[Budget_Sales]],
(Table1[[#This Row],[Actual_Sales]]-Table1[[#This Row],[Budget_Sales]])/ABS(Table1[[#This Row],[Budget_Sales]])
)
)</f>
        <v>0.1</v>
      </c>
      <c r="I3317" s="5" t="str">
        <f>IF(Table1[[#This Row],[Sales_Var]]&gt;=0,"Above Budget","Below Budget")</f>
        <v>Above Budget</v>
      </c>
      <c r="J3317">
        <f>Table1[[#This Row],[Actual_Sales]]-(Table1[[#This Row],[COGS]]+Table1[[#This Row],[Expenses]])</f>
        <v>32</v>
      </c>
      <c r="K3317">
        <v>30</v>
      </c>
      <c r="L3317">
        <f>Table1[[#This Row],[Actual_Profit]]-Table1[[#This Row],[Budget_Profit]]</f>
        <v>2</v>
      </c>
      <c r="M3317" s="5">
        <f>IF(
Table1[[#This Row],[Budget_Profit]]=0,
"",
IF(
Table1[[#This Row],[Budget_Profit]]&gt;0,
(Table1[[#This Row],[Actual_Profit]]-Table1[[#This Row],[Budget_Profit]])/Table1[[#This Row],[Budget_Profit]],
(Table1[[#This Row],[Actual_Profit]]-Table1[[#This Row],[Budget_Profit]])/ABS(Table1[[#This Row],[Budget_Profit]])
)
)</f>
        <v>6.6666666666666666E-2</v>
      </c>
      <c r="N3317" s="5" t="str">
        <f>IF(Table1[[#This Row],[Profit_Var]]&gt;=0, "Above Budget", "Below Budget")</f>
        <v>Above Budget</v>
      </c>
      <c r="O3317">
        <v>95</v>
      </c>
      <c r="P3317">
        <v>90</v>
      </c>
      <c r="Q3317">
        <f>Table1[[#This Row],[COGS]]-Table1[[#This Row],[Budget_COGS]]</f>
        <v>5</v>
      </c>
      <c r="R3317" s="5">
        <f>IF(
Table1[[#This Row],[Budget_COGS]]=0,
"",
IF(
Table1[[#This Row],[Budget_COGS]]&gt;0,
(Table1[[#This Row],[Budget_COGS]]-Table1[[#This Row],[COGS]]) / Table1[[#This Row],[Budget_COGS]],
(Table1[[#This Row],[Budget_COGS]]-Table1[[#This Row],[COGS]]) / ABS(Table1[[#This Row],[Budget_COGS]])
)
)</f>
        <v>-5.5555555555555552E-2</v>
      </c>
      <c r="S3317" s="5" t="str">
        <f>IF(Table1[[#This Row],[COGS _Var]]&gt;=0, "Above Budget", "Below Budget")</f>
        <v>Above Budget</v>
      </c>
      <c r="T3317">
        <f>Table1[[#This Row],[Actual_Sales]]-Table1[[#This Row],[COGS]]</f>
        <v>147</v>
      </c>
      <c r="U3317">
        <v>130</v>
      </c>
      <c r="V3317">
        <f>Table1[[#This Row],[Gross_Margin]]-Table1[[#This Row],[Budget_Margin]]</f>
        <v>17</v>
      </c>
      <c r="W3317" s="5">
        <f>IF(
Table1[[#This Row],[Budget_Margin]]=0,
"",
IF(
Table1[[#This Row],[Budget_Margin]]&gt;0,
(Table1[[#This Row],[Gross_Margin]]-Table1[[#This Row],[Budget_Margin]]) / Table1[[#This Row],[Budget_Margin]],
(Table1[[#This Row],[Gross_Margin]]-Table1[[#This Row],[Budget_Margin]]) / ABS(Table1[[#This Row],[Budget_Margin]])
)
)</f>
        <v>0.13076923076923078</v>
      </c>
      <c r="X3317" s="5" t="str">
        <f>IF(Table1[[#This Row],[Margin_Var]]&gt;=0, "Above Budget", "Below Budget")</f>
        <v>Above Budget</v>
      </c>
      <c r="Y3317" s="5">
        <f>IFERROR(Table1[[#This Row],[Gross_Margin]]/Table1[[#This Row],[Actual_Sales]],0)</f>
        <v>0.6074380165289256</v>
      </c>
      <c r="Z3317" s="5">
        <f>Table1[[#This Row],[Actual_Profit]]/Table1[[#This Row],[Actual_Sales]]</f>
        <v>0.13223140495867769</v>
      </c>
      <c r="AA3317">
        <v>115</v>
      </c>
      <c r="AB3317" s="5">
        <f>IFERROR(Table1[[#This Row],[Expenses]]/Table1[[#This Row],[Actual_Sales]],0)</f>
        <v>0.47520661157024796</v>
      </c>
      <c r="AC3317">
        <v>86</v>
      </c>
      <c r="AD3317">
        <v>554</v>
      </c>
      <c r="AE3317" s="5">
        <f>IFERROR(Table1[[#This Row],[Inventory]]/Table1[[#This Row],[Actual_Sales]],0)</f>
        <v>2.2892561983471076</v>
      </c>
    </row>
    <row r="3318" spans="1:31" x14ac:dyDescent="0.25">
      <c r="A3318">
        <v>2593</v>
      </c>
      <c r="B3318">
        <v>715</v>
      </c>
      <c r="C3318">
        <v>2</v>
      </c>
      <c r="D3318" s="2">
        <v>40603</v>
      </c>
      <c r="E3318">
        <v>242</v>
      </c>
      <c r="F3318">
        <v>230</v>
      </c>
      <c r="G3318">
        <f>Table1[[#This Row],[Actual_Sales]]-Table1[[#This Row],[Budget_Sales]]</f>
        <v>12</v>
      </c>
      <c r="H3318" s="5">
        <f>IF(
Table1[[#This Row],[Budget_Sales]]=0,
"",
IF(
Table1[[#This Row],[Budget_Sales]]&gt;0,
(Table1[[#This Row],[Actual_Sales]]-Table1[[#This Row],[Budget_Sales]])/Table1[[#This Row],[Budget_Sales]],
(Table1[[#This Row],[Actual_Sales]]-Table1[[#This Row],[Budget_Sales]])/ABS(Table1[[#This Row],[Budget_Sales]])
)
)</f>
        <v>5.2173913043478258E-2</v>
      </c>
      <c r="I3318" s="5" t="str">
        <f>IF(Table1[[#This Row],[Sales_Var]]&gt;=0,"Above Budget","Below Budget")</f>
        <v>Above Budget</v>
      </c>
      <c r="J3318">
        <f>Table1[[#This Row],[Actual_Sales]]-(Table1[[#This Row],[COGS]]+Table1[[#This Row],[Expenses]])</f>
        <v>32</v>
      </c>
      <c r="K3318">
        <v>30</v>
      </c>
      <c r="L3318">
        <f>Table1[[#This Row],[Actual_Profit]]-Table1[[#This Row],[Budget_Profit]]</f>
        <v>2</v>
      </c>
      <c r="M3318" s="5">
        <f>IF(
Table1[[#This Row],[Budget_Profit]]=0,
"",
IF(
Table1[[#This Row],[Budget_Profit]]&gt;0,
(Table1[[#This Row],[Actual_Profit]]-Table1[[#This Row],[Budget_Profit]])/Table1[[#This Row],[Budget_Profit]],
(Table1[[#This Row],[Actual_Profit]]-Table1[[#This Row],[Budget_Profit]])/ABS(Table1[[#This Row],[Budget_Profit]])
)
)</f>
        <v>6.6666666666666666E-2</v>
      </c>
      <c r="N3318" s="5" t="str">
        <f>IF(Table1[[#This Row],[Profit_Var]]&gt;=0, "Above Budget", "Below Budget")</f>
        <v>Above Budget</v>
      </c>
      <c r="O3318">
        <v>95</v>
      </c>
      <c r="P3318">
        <v>100</v>
      </c>
      <c r="Q3318">
        <f>Table1[[#This Row],[COGS]]-Table1[[#This Row],[Budget_COGS]]</f>
        <v>-5</v>
      </c>
      <c r="R3318" s="5">
        <f>IF(
Table1[[#This Row],[Budget_COGS]]=0,
"",
IF(
Table1[[#This Row],[Budget_COGS]]&gt;0,
(Table1[[#This Row],[Budget_COGS]]-Table1[[#This Row],[COGS]]) / Table1[[#This Row],[Budget_COGS]],
(Table1[[#This Row],[Budget_COGS]]-Table1[[#This Row],[COGS]]) / ABS(Table1[[#This Row],[Budget_COGS]])
)
)</f>
        <v>0.05</v>
      </c>
      <c r="S3318" s="5" t="str">
        <f>IF(Table1[[#This Row],[COGS _Var]]&gt;=0, "Above Budget", "Below Budget")</f>
        <v>Below Budget</v>
      </c>
      <c r="T3318">
        <f>Table1[[#This Row],[Actual_Sales]]-Table1[[#This Row],[COGS]]</f>
        <v>147</v>
      </c>
      <c r="U3318">
        <v>130</v>
      </c>
      <c r="V3318">
        <f>Table1[[#This Row],[Gross_Margin]]-Table1[[#This Row],[Budget_Margin]]</f>
        <v>17</v>
      </c>
      <c r="W3318" s="5">
        <f>IF(
Table1[[#This Row],[Budget_Margin]]=0,
"",
IF(
Table1[[#This Row],[Budget_Margin]]&gt;0,
(Table1[[#This Row],[Gross_Margin]]-Table1[[#This Row],[Budget_Margin]]) / Table1[[#This Row],[Budget_Margin]],
(Table1[[#This Row],[Gross_Margin]]-Table1[[#This Row],[Budget_Margin]]) / ABS(Table1[[#This Row],[Budget_Margin]])
)
)</f>
        <v>0.13076923076923078</v>
      </c>
      <c r="X3318" s="5" t="str">
        <f>IF(Table1[[#This Row],[Margin_Var]]&gt;=0, "Above Budget", "Below Budget")</f>
        <v>Above Budget</v>
      </c>
      <c r="Y3318" s="5">
        <f>IFERROR(Table1[[#This Row],[Gross_Margin]]/Table1[[#This Row],[Actual_Sales]],0)</f>
        <v>0.6074380165289256</v>
      </c>
      <c r="Z3318" s="5">
        <f>Table1[[#This Row],[Actual_Profit]]/Table1[[#This Row],[Actual_Sales]]</f>
        <v>0.13223140495867769</v>
      </c>
      <c r="AA3318">
        <v>115</v>
      </c>
      <c r="AB3318" s="5">
        <f>IFERROR(Table1[[#This Row],[Expenses]]/Table1[[#This Row],[Actual_Sales]],0)</f>
        <v>0.47520661157024796</v>
      </c>
      <c r="AC3318">
        <v>86</v>
      </c>
      <c r="AD3318">
        <v>532</v>
      </c>
      <c r="AE3318" s="5">
        <f>IFERROR(Table1[[#This Row],[Inventory]]/Table1[[#This Row],[Actual_Sales]],0)</f>
        <v>2.1983471074380163</v>
      </c>
    </row>
    <row r="3319" spans="1:31" x14ac:dyDescent="0.25">
      <c r="A3319">
        <v>2501</v>
      </c>
      <c r="B3319">
        <v>321</v>
      </c>
      <c r="C3319">
        <v>5</v>
      </c>
      <c r="D3319" s="2">
        <v>40603</v>
      </c>
      <c r="E3319">
        <v>242</v>
      </c>
      <c r="F3319">
        <v>220</v>
      </c>
      <c r="G3319">
        <f>Table1[[#This Row],[Actual_Sales]]-Table1[[#This Row],[Budget_Sales]]</f>
        <v>22</v>
      </c>
      <c r="H3319" s="5">
        <f>IF(
Table1[[#This Row],[Budget_Sales]]=0,
"",
IF(
Table1[[#This Row],[Budget_Sales]]&gt;0,
(Table1[[#This Row],[Actual_Sales]]-Table1[[#This Row],[Budget_Sales]])/Table1[[#This Row],[Budget_Sales]],
(Table1[[#This Row],[Actual_Sales]]-Table1[[#This Row],[Budget_Sales]])/ABS(Table1[[#This Row],[Budget_Sales]])
)
)</f>
        <v>0.1</v>
      </c>
      <c r="I3319" s="5" t="str">
        <f>IF(Table1[[#This Row],[Sales_Var]]&gt;=0,"Above Budget","Below Budget")</f>
        <v>Above Budget</v>
      </c>
      <c r="J3319">
        <f>Table1[[#This Row],[Actual_Sales]]-(Table1[[#This Row],[COGS]]+Table1[[#This Row],[Expenses]])</f>
        <v>32</v>
      </c>
      <c r="K3319">
        <v>30</v>
      </c>
      <c r="L3319">
        <f>Table1[[#This Row],[Actual_Profit]]-Table1[[#This Row],[Budget_Profit]]</f>
        <v>2</v>
      </c>
      <c r="M3319" s="5">
        <f>IF(
Table1[[#This Row],[Budget_Profit]]=0,
"",
IF(
Table1[[#This Row],[Budget_Profit]]&gt;0,
(Table1[[#This Row],[Actual_Profit]]-Table1[[#This Row],[Budget_Profit]])/Table1[[#This Row],[Budget_Profit]],
(Table1[[#This Row],[Actual_Profit]]-Table1[[#This Row],[Budget_Profit]])/ABS(Table1[[#This Row],[Budget_Profit]])
)
)</f>
        <v>6.6666666666666666E-2</v>
      </c>
      <c r="N3319" s="5" t="str">
        <f>IF(Table1[[#This Row],[Profit_Var]]&gt;=0, "Above Budget", "Below Budget")</f>
        <v>Above Budget</v>
      </c>
      <c r="O3319">
        <v>95</v>
      </c>
      <c r="P3319">
        <v>90</v>
      </c>
      <c r="Q3319">
        <f>Table1[[#This Row],[COGS]]-Table1[[#This Row],[Budget_COGS]]</f>
        <v>5</v>
      </c>
      <c r="R3319" s="5">
        <f>IF(
Table1[[#This Row],[Budget_COGS]]=0,
"",
IF(
Table1[[#This Row],[Budget_COGS]]&gt;0,
(Table1[[#This Row],[Budget_COGS]]-Table1[[#This Row],[COGS]]) / Table1[[#This Row],[Budget_COGS]],
(Table1[[#This Row],[Budget_COGS]]-Table1[[#This Row],[COGS]]) / ABS(Table1[[#This Row],[Budget_COGS]])
)
)</f>
        <v>-5.5555555555555552E-2</v>
      </c>
      <c r="S3319" s="5" t="str">
        <f>IF(Table1[[#This Row],[COGS _Var]]&gt;=0, "Above Budget", "Below Budget")</f>
        <v>Above Budget</v>
      </c>
      <c r="T3319">
        <f>Table1[[#This Row],[Actual_Sales]]-Table1[[#This Row],[COGS]]</f>
        <v>147</v>
      </c>
      <c r="U3319">
        <v>130</v>
      </c>
      <c r="V3319">
        <f>Table1[[#This Row],[Gross_Margin]]-Table1[[#This Row],[Budget_Margin]]</f>
        <v>17</v>
      </c>
      <c r="W3319" s="5">
        <f>IF(
Table1[[#This Row],[Budget_Margin]]=0,
"",
IF(
Table1[[#This Row],[Budget_Margin]]&gt;0,
(Table1[[#This Row],[Gross_Margin]]-Table1[[#This Row],[Budget_Margin]]) / Table1[[#This Row],[Budget_Margin]],
(Table1[[#This Row],[Gross_Margin]]-Table1[[#This Row],[Budget_Margin]]) / ABS(Table1[[#This Row],[Budget_Margin]])
)
)</f>
        <v>0.13076923076923078</v>
      </c>
      <c r="X3319" s="5" t="str">
        <f>IF(Table1[[#This Row],[Margin_Var]]&gt;=0, "Above Budget", "Below Budget")</f>
        <v>Above Budget</v>
      </c>
      <c r="Y3319" s="5">
        <f>IFERROR(Table1[[#This Row],[Gross_Margin]]/Table1[[#This Row],[Actual_Sales]],0)</f>
        <v>0.6074380165289256</v>
      </c>
      <c r="Z3319" s="5">
        <f>Table1[[#This Row],[Actual_Profit]]/Table1[[#This Row],[Actual_Sales]]</f>
        <v>0.13223140495867769</v>
      </c>
      <c r="AA3319">
        <v>115</v>
      </c>
      <c r="AB3319" s="5">
        <f>IFERROR(Table1[[#This Row],[Expenses]]/Table1[[#This Row],[Actual_Sales]],0)</f>
        <v>0.47520661157024796</v>
      </c>
      <c r="AC3319">
        <v>86</v>
      </c>
      <c r="AD3319">
        <v>532</v>
      </c>
      <c r="AE3319" s="5">
        <f>IFERROR(Table1[[#This Row],[Inventory]]/Table1[[#This Row],[Actual_Sales]],0)</f>
        <v>2.1983471074380163</v>
      </c>
    </row>
    <row r="3320" spans="1:31" x14ac:dyDescent="0.25">
      <c r="A3320">
        <v>2638</v>
      </c>
      <c r="B3320">
        <v>918</v>
      </c>
      <c r="C3320">
        <v>9</v>
      </c>
      <c r="D3320" s="2">
        <v>40603</v>
      </c>
      <c r="E3320">
        <v>242</v>
      </c>
      <c r="F3320">
        <v>220</v>
      </c>
      <c r="G3320">
        <f>Table1[[#This Row],[Actual_Sales]]-Table1[[#This Row],[Budget_Sales]]</f>
        <v>22</v>
      </c>
      <c r="H3320" s="5">
        <f>IF(
Table1[[#This Row],[Budget_Sales]]=0,
"",
IF(
Table1[[#This Row],[Budget_Sales]]&gt;0,
(Table1[[#This Row],[Actual_Sales]]-Table1[[#This Row],[Budget_Sales]])/Table1[[#This Row],[Budget_Sales]],
(Table1[[#This Row],[Actual_Sales]]-Table1[[#This Row],[Budget_Sales]])/ABS(Table1[[#This Row],[Budget_Sales]])
)
)</f>
        <v>0.1</v>
      </c>
      <c r="I3320" s="5" t="str">
        <f>IF(Table1[[#This Row],[Sales_Var]]&gt;=0,"Above Budget","Below Budget")</f>
        <v>Above Budget</v>
      </c>
      <c r="J3320">
        <f>Table1[[#This Row],[Actual_Sales]]-(Table1[[#This Row],[COGS]]+Table1[[#This Row],[Expenses]])</f>
        <v>32</v>
      </c>
      <c r="K3320">
        <v>30</v>
      </c>
      <c r="L3320">
        <f>Table1[[#This Row],[Actual_Profit]]-Table1[[#This Row],[Budget_Profit]]</f>
        <v>2</v>
      </c>
      <c r="M3320" s="5">
        <f>IF(
Table1[[#This Row],[Budget_Profit]]=0,
"",
IF(
Table1[[#This Row],[Budget_Profit]]&gt;0,
(Table1[[#This Row],[Actual_Profit]]-Table1[[#This Row],[Budget_Profit]])/Table1[[#This Row],[Budget_Profit]],
(Table1[[#This Row],[Actual_Profit]]-Table1[[#This Row],[Budget_Profit]])/ABS(Table1[[#This Row],[Budget_Profit]])
)
)</f>
        <v>6.6666666666666666E-2</v>
      </c>
      <c r="N3320" s="5" t="str">
        <f>IF(Table1[[#This Row],[Profit_Var]]&gt;=0, "Above Budget", "Below Budget")</f>
        <v>Above Budget</v>
      </c>
      <c r="O3320">
        <v>95</v>
      </c>
      <c r="P3320">
        <v>90</v>
      </c>
      <c r="Q3320">
        <f>Table1[[#This Row],[COGS]]-Table1[[#This Row],[Budget_COGS]]</f>
        <v>5</v>
      </c>
      <c r="R3320" s="5">
        <f>IF(
Table1[[#This Row],[Budget_COGS]]=0,
"",
IF(
Table1[[#This Row],[Budget_COGS]]&gt;0,
(Table1[[#This Row],[Budget_COGS]]-Table1[[#This Row],[COGS]]) / Table1[[#This Row],[Budget_COGS]],
(Table1[[#This Row],[Budget_COGS]]-Table1[[#This Row],[COGS]]) / ABS(Table1[[#This Row],[Budget_COGS]])
)
)</f>
        <v>-5.5555555555555552E-2</v>
      </c>
      <c r="S3320" s="5" t="str">
        <f>IF(Table1[[#This Row],[COGS _Var]]&gt;=0, "Above Budget", "Below Budget")</f>
        <v>Above Budget</v>
      </c>
      <c r="T3320">
        <f>Table1[[#This Row],[Actual_Sales]]-Table1[[#This Row],[COGS]]</f>
        <v>147</v>
      </c>
      <c r="U3320">
        <v>130</v>
      </c>
      <c r="V3320">
        <f>Table1[[#This Row],[Gross_Margin]]-Table1[[#This Row],[Budget_Margin]]</f>
        <v>17</v>
      </c>
      <c r="W3320" s="5">
        <f>IF(
Table1[[#This Row],[Budget_Margin]]=0,
"",
IF(
Table1[[#This Row],[Budget_Margin]]&gt;0,
(Table1[[#This Row],[Gross_Margin]]-Table1[[#This Row],[Budget_Margin]]) / Table1[[#This Row],[Budget_Margin]],
(Table1[[#This Row],[Gross_Margin]]-Table1[[#This Row],[Budget_Margin]]) / ABS(Table1[[#This Row],[Budget_Margin]])
)
)</f>
        <v>0.13076923076923078</v>
      </c>
      <c r="X3320" s="5" t="str">
        <f>IF(Table1[[#This Row],[Margin_Var]]&gt;=0, "Above Budget", "Below Budget")</f>
        <v>Above Budget</v>
      </c>
      <c r="Y3320" s="5">
        <f>IFERROR(Table1[[#This Row],[Gross_Margin]]/Table1[[#This Row],[Actual_Sales]],0)</f>
        <v>0.6074380165289256</v>
      </c>
      <c r="Z3320" s="5">
        <f>Table1[[#This Row],[Actual_Profit]]/Table1[[#This Row],[Actual_Sales]]</f>
        <v>0.13223140495867769</v>
      </c>
      <c r="AA3320">
        <v>115</v>
      </c>
      <c r="AB3320" s="5">
        <f>IFERROR(Table1[[#This Row],[Expenses]]/Table1[[#This Row],[Actual_Sales]],0)</f>
        <v>0.47520661157024796</v>
      </c>
      <c r="AC3320">
        <v>86</v>
      </c>
      <c r="AD3320">
        <v>532</v>
      </c>
      <c r="AE3320" s="5">
        <f>IFERROR(Table1[[#This Row],[Inventory]]/Table1[[#This Row],[Actual_Sales]],0)</f>
        <v>2.1983471074380163</v>
      </c>
    </row>
    <row r="3321" spans="1:31" x14ac:dyDescent="0.25">
      <c r="A3321">
        <v>1554</v>
      </c>
      <c r="B3321">
        <v>801</v>
      </c>
      <c r="C3321">
        <v>12</v>
      </c>
      <c r="D3321" s="2">
        <v>40422</v>
      </c>
      <c r="E3321">
        <v>91</v>
      </c>
      <c r="F3321">
        <v>60</v>
      </c>
      <c r="G3321">
        <f>Table1[[#This Row],[Actual_Sales]]-Table1[[#This Row],[Budget_Sales]]</f>
        <v>31</v>
      </c>
      <c r="H3321" s="5">
        <f>IF(
Table1[[#This Row],[Budget_Sales]]=0,
"",
IF(
Table1[[#This Row],[Budget_Sales]]&gt;0,
(Table1[[#This Row],[Actual_Sales]]-Table1[[#This Row],[Budget_Sales]])/Table1[[#This Row],[Budget_Sales]],
(Table1[[#This Row],[Actual_Sales]]-Table1[[#This Row],[Budget_Sales]])/ABS(Table1[[#This Row],[Budget_Sales]])
)
)</f>
        <v>0.51666666666666672</v>
      </c>
      <c r="I3321" s="5" t="str">
        <f>IF(Table1[[#This Row],[Sales_Var]]&gt;=0,"Above Budget","Below Budget")</f>
        <v>Above Budget</v>
      </c>
      <c r="J3321">
        <f>Table1[[#This Row],[Actual_Sales]]-(Table1[[#This Row],[COGS]]+Table1[[#This Row],[Expenses]])</f>
        <v>12</v>
      </c>
      <c r="K3321">
        <v>20</v>
      </c>
      <c r="L3321">
        <f>Table1[[#This Row],[Actual_Profit]]-Table1[[#This Row],[Budget_Profit]]</f>
        <v>-8</v>
      </c>
      <c r="M3321" s="5">
        <f>IF(
Table1[[#This Row],[Budget_Profit]]=0,
"",
IF(
Table1[[#This Row],[Budget_Profit]]&gt;0,
(Table1[[#This Row],[Actual_Profit]]-Table1[[#This Row],[Budget_Profit]])/Table1[[#This Row],[Budget_Profit]],
(Table1[[#This Row],[Actual_Profit]]-Table1[[#This Row],[Budget_Profit]])/ABS(Table1[[#This Row],[Budget_Profit]])
)
)</f>
        <v>-0.4</v>
      </c>
      <c r="N3321" s="5" t="str">
        <f>IF(Table1[[#This Row],[Profit_Var]]&gt;=0, "Above Budget", "Below Budget")</f>
        <v>Below Budget</v>
      </c>
      <c r="O3321">
        <v>39</v>
      </c>
      <c r="P3321">
        <v>20</v>
      </c>
      <c r="Q3321">
        <f>Table1[[#This Row],[COGS]]-Table1[[#This Row],[Budget_COGS]]</f>
        <v>19</v>
      </c>
      <c r="R3321" s="5">
        <f>IF(
Table1[[#This Row],[Budget_COGS]]=0,
"",
IF(
Table1[[#This Row],[Budget_COGS]]&gt;0,
(Table1[[#This Row],[Budget_COGS]]-Table1[[#This Row],[COGS]]) / Table1[[#This Row],[Budget_COGS]],
(Table1[[#This Row],[Budget_COGS]]-Table1[[#This Row],[COGS]]) / ABS(Table1[[#This Row],[Budget_COGS]])
)
)</f>
        <v>-0.95</v>
      </c>
      <c r="S3321" s="5" t="str">
        <f>IF(Table1[[#This Row],[COGS _Var]]&gt;=0, "Above Budget", "Below Budget")</f>
        <v>Above Budget</v>
      </c>
      <c r="T3321">
        <f>Table1[[#This Row],[Actual_Sales]]-Table1[[#This Row],[COGS]]</f>
        <v>52</v>
      </c>
      <c r="U3321">
        <v>40</v>
      </c>
      <c r="V3321">
        <f>Table1[[#This Row],[Gross_Margin]]-Table1[[#This Row],[Budget_Margin]]</f>
        <v>12</v>
      </c>
      <c r="W3321" s="5">
        <f>IF(
Table1[[#This Row],[Budget_Margin]]=0,
"",
IF(
Table1[[#This Row],[Budget_Margin]]&gt;0,
(Table1[[#This Row],[Gross_Margin]]-Table1[[#This Row],[Budget_Margin]]) / Table1[[#This Row],[Budget_Margin]],
(Table1[[#This Row],[Gross_Margin]]-Table1[[#This Row],[Budget_Margin]]) / ABS(Table1[[#This Row],[Budget_Margin]])
)
)</f>
        <v>0.3</v>
      </c>
      <c r="X3321" s="5" t="str">
        <f>IF(Table1[[#This Row],[Margin_Var]]&gt;=0, "Above Budget", "Below Budget")</f>
        <v>Above Budget</v>
      </c>
      <c r="Y3321" s="5">
        <f>IFERROR(Table1[[#This Row],[Gross_Margin]]/Table1[[#This Row],[Actual_Sales]],0)</f>
        <v>0.5714285714285714</v>
      </c>
      <c r="Z3321" s="5">
        <f>Table1[[#This Row],[Actual_Profit]]/Table1[[#This Row],[Actual_Sales]]</f>
        <v>0.13186813186813187</v>
      </c>
      <c r="AA3321">
        <v>40</v>
      </c>
      <c r="AB3321" s="5">
        <f>IFERROR(Table1[[#This Row],[Expenses]]/Table1[[#This Row],[Actual_Sales]],0)</f>
        <v>0.43956043956043955</v>
      </c>
      <c r="AC3321">
        <v>12</v>
      </c>
      <c r="AD3321">
        <v>248</v>
      </c>
      <c r="AE3321" s="5">
        <f>IFERROR(Table1[[#This Row],[Inventory]]/Table1[[#This Row],[Actual_Sales]],0)</f>
        <v>2.7252747252747254</v>
      </c>
    </row>
    <row r="3322" spans="1:31" x14ac:dyDescent="0.25">
      <c r="A3322">
        <v>3117</v>
      </c>
      <c r="B3322">
        <v>650</v>
      </c>
      <c r="C3322">
        <v>5</v>
      </c>
      <c r="D3322" s="2">
        <v>40695</v>
      </c>
      <c r="E3322">
        <v>342</v>
      </c>
      <c r="F3322">
        <v>330</v>
      </c>
      <c r="G3322">
        <f>Table1[[#This Row],[Actual_Sales]]-Table1[[#This Row],[Budget_Sales]]</f>
        <v>12</v>
      </c>
      <c r="H3322" s="5">
        <f>IF(
Table1[[#This Row],[Budget_Sales]]=0,
"",
IF(
Table1[[#This Row],[Budget_Sales]]&gt;0,
(Table1[[#This Row],[Actual_Sales]]-Table1[[#This Row],[Budget_Sales]])/Table1[[#This Row],[Budget_Sales]],
(Table1[[#This Row],[Actual_Sales]]-Table1[[#This Row],[Budget_Sales]])/ABS(Table1[[#This Row],[Budget_Sales]])
)
)</f>
        <v>3.6363636363636362E-2</v>
      </c>
      <c r="I3322" s="5" t="str">
        <f>IF(Table1[[#This Row],[Sales_Var]]&gt;=0,"Above Budget","Below Budget")</f>
        <v>Above Budget</v>
      </c>
      <c r="J3322">
        <f>Table1[[#This Row],[Actual_Sales]]-(Table1[[#This Row],[COGS]]+Table1[[#This Row],[Expenses]])</f>
        <v>45</v>
      </c>
      <c r="K3322">
        <v>50</v>
      </c>
      <c r="L3322">
        <f>Table1[[#This Row],[Actual_Profit]]-Table1[[#This Row],[Budget_Profit]]</f>
        <v>-5</v>
      </c>
      <c r="M3322" s="5">
        <f>IF(
Table1[[#This Row],[Budget_Profit]]=0,
"",
IF(
Table1[[#This Row],[Budget_Profit]]&gt;0,
(Table1[[#This Row],[Actual_Profit]]-Table1[[#This Row],[Budget_Profit]])/Table1[[#This Row],[Budget_Profit]],
(Table1[[#This Row],[Actual_Profit]]-Table1[[#This Row],[Budget_Profit]])/ABS(Table1[[#This Row],[Budget_Profit]])
)
)</f>
        <v>-0.1</v>
      </c>
      <c r="N3322" s="5" t="str">
        <f>IF(Table1[[#This Row],[Profit_Var]]&gt;=0, "Above Budget", "Below Budget")</f>
        <v>Below Budget</v>
      </c>
      <c r="O3322">
        <v>144</v>
      </c>
      <c r="P3322">
        <v>130</v>
      </c>
      <c r="Q3322">
        <f>Table1[[#This Row],[COGS]]-Table1[[#This Row],[Budget_COGS]]</f>
        <v>14</v>
      </c>
      <c r="R3322" s="5">
        <f>IF(
Table1[[#This Row],[Budget_COGS]]=0,
"",
IF(
Table1[[#This Row],[Budget_COGS]]&gt;0,
(Table1[[#This Row],[Budget_COGS]]-Table1[[#This Row],[COGS]]) / Table1[[#This Row],[Budget_COGS]],
(Table1[[#This Row],[Budget_COGS]]-Table1[[#This Row],[COGS]]) / ABS(Table1[[#This Row],[Budget_COGS]])
)
)</f>
        <v>-0.1076923076923077</v>
      </c>
      <c r="S3322" s="5" t="str">
        <f>IF(Table1[[#This Row],[COGS _Var]]&gt;=0, "Above Budget", "Below Budget")</f>
        <v>Above Budget</v>
      </c>
      <c r="T3322">
        <f>Table1[[#This Row],[Actual_Sales]]-Table1[[#This Row],[COGS]]</f>
        <v>198</v>
      </c>
      <c r="U3322">
        <v>200</v>
      </c>
      <c r="V3322">
        <f>Table1[[#This Row],[Gross_Margin]]-Table1[[#This Row],[Budget_Margin]]</f>
        <v>-2</v>
      </c>
      <c r="W3322" s="5">
        <f>IF(
Table1[[#This Row],[Budget_Margin]]=0,
"",
IF(
Table1[[#This Row],[Budget_Margin]]&gt;0,
(Table1[[#This Row],[Gross_Margin]]-Table1[[#This Row],[Budget_Margin]]) / Table1[[#This Row],[Budget_Margin]],
(Table1[[#This Row],[Gross_Margin]]-Table1[[#This Row],[Budget_Margin]]) / ABS(Table1[[#This Row],[Budget_Margin]])
)
)</f>
        <v>-0.01</v>
      </c>
      <c r="X3322" s="5" t="str">
        <f>IF(Table1[[#This Row],[Margin_Var]]&gt;=0, "Above Budget", "Below Budget")</f>
        <v>Below Budget</v>
      </c>
      <c r="Y3322" s="5">
        <f>IFERROR(Table1[[#This Row],[Gross_Margin]]/Table1[[#This Row],[Actual_Sales]],0)</f>
        <v>0.57894736842105265</v>
      </c>
      <c r="Z3322" s="5">
        <f>Table1[[#This Row],[Actual_Profit]]/Table1[[#This Row],[Actual_Sales]]</f>
        <v>0.13157894736842105</v>
      </c>
      <c r="AA3322">
        <v>153</v>
      </c>
      <c r="AB3322" s="5">
        <f>IFERROR(Table1[[#This Row],[Expenses]]/Table1[[#This Row],[Actual_Sales]],0)</f>
        <v>0.44736842105263158</v>
      </c>
      <c r="AC3322">
        <v>131</v>
      </c>
      <c r="AD3322">
        <v>874</v>
      </c>
      <c r="AE3322" s="5">
        <f>IFERROR(Table1[[#This Row],[Inventory]]/Table1[[#This Row],[Actual_Sales]],0)</f>
        <v>2.5555555555555554</v>
      </c>
    </row>
    <row r="3323" spans="1:31" x14ac:dyDescent="0.25">
      <c r="A3323">
        <v>3146</v>
      </c>
      <c r="B3323">
        <v>775</v>
      </c>
      <c r="C3323">
        <v>8</v>
      </c>
      <c r="D3323" s="2">
        <v>40695</v>
      </c>
      <c r="E3323">
        <v>342</v>
      </c>
      <c r="F3323">
        <v>300</v>
      </c>
      <c r="G3323">
        <f>Table1[[#This Row],[Actual_Sales]]-Table1[[#This Row],[Budget_Sales]]</f>
        <v>42</v>
      </c>
      <c r="H3323" s="5">
        <f>IF(
Table1[[#This Row],[Budget_Sales]]=0,
"",
IF(
Table1[[#This Row],[Budget_Sales]]&gt;0,
(Table1[[#This Row],[Actual_Sales]]-Table1[[#This Row],[Budget_Sales]])/Table1[[#This Row],[Budget_Sales]],
(Table1[[#This Row],[Actual_Sales]]-Table1[[#This Row],[Budget_Sales]])/ABS(Table1[[#This Row],[Budget_Sales]])
)
)</f>
        <v>0.14000000000000001</v>
      </c>
      <c r="I3323" s="5" t="str">
        <f>IF(Table1[[#This Row],[Sales_Var]]&gt;=0,"Above Budget","Below Budget")</f>
        <v>Above Budget</v>
      </c>
      <c r="J3323">
        <f>Table1[[#This Row],[Actual_Sales]]-(Table1[[#This Row],[COGS]]+Table1[[#This Row],[Expenses]])</f>
        <v>45</v>
      </c>
      <c r="K3323">
        <v>50</v>
      </c>
      <c r="L3323">
        <f>Table1[[#This Row],[Actual_Profit]]-Table1[[#This Row],[Budget_Profit]]</f>
        <v>-5</v>
      </c>
      <c r="M3323" s="5">
        <f>IF(
Table1[[#This Row],[Budget_Profit]]=0,
"",
IF(
Table1[[#This Row],[Budget_Profit]]&gt;0,
(Table1[[#This Row],[Actual_Profit]]-Table1[[#This Row],[Budget_Profit]])/Table1[[#This Row],[Budget_Profit]],
(Table1[[#This Row],[Actual_Profit]]-Table1[[#This Row],[Budget_Profit]])/ABS(Table1[[#This Row],[Budget_Profit]])
)
)</f>
        <v>-0.1</v>
      </c>
      <c r="N3323" s="5" t="str">
        <f>IF(Table1[[#This Row],[Profit_Var]]&gt;=0, "Above Budget", "Below Budget")</f>
        <v>Below Budget</v>
      </c>
      <c r="O3323">
        <v>144</v>
      </c>
      <c r="P3323">
        <v>120</v>
      </c>
      <c r="Q3323">
        <f>Table1[[#This Row],[COGS]]-Table1[[#This Row],[Budget_COGS]]</f>
        <v>24</v>
      </c>
      <c r="R3323" s="5">
        <f>IF(
Table1[[#This Row],[Budget_COGS]]=0,
"",
IF(
Table1[[#This Row],[Budget_COGS]]&gt;0,
(Table1[[#This Row],[Budget_COGS]]-Table1[[#This Row],[COGS]]) / Table1[[#This Row],[Budget_COGS]],
(Table1[[#This Row],[Budget_COGS]]-Table1[[#This Row],[COGS]]) / ABS(Table1[[#This Row],[Budget_COGS]])
)
)</f>
        <v>-0.2</v>
      </c>
      <c r="S3323" s="5" t="str">
        <f>IF(Table1[[#This Row],[COGS _Var]]&gt;=0, "Above Budget", "Below Budget")</f>
        <v>Above Budget</v>
      </c>
      <c r="T3323">
        <f>Table1[[#This Row],[Actual_Sales]]-Table1[[#This Row],[COGS]]</f>
        <v>198</v>
      </c>
      <c r="U3323">
        <v>180</v>
      </c>
      <c r="V3323">
        <f>Table1[[#This Row],[Gross_Margin]]-Table1[[#This Row],[Budget_Margin]]</f>
        <v>18</v>
      </c>
      <c r="W3323" s="5">
        <f>IF(
Table1[[#This Row],[Budget_Margin]]=0,
"",
IF(
Table1[[#This Row],[Budget_Margin]]&gt;0,
(Table1[[#This Row],[Gross_Margin]]-Table1[[#This Row],[Budget_Margin]]) / Table1[[#This Row],[Budget_Margin]],
(Table1[[#This Row],[Gross_Margin]]-Table1[[#This Row],[Budget_Margin]]) / ABS(Table1[[#This Row],[Budget_Margin]])
)
)</f>
        <v>0.1</v>
      </c>
      <c r="X3323" s="5" t="str">
        <f>IF(Table1[[#This Row],[Margin_Var]]&gt;=0, "Above Budget", "Below Budget")</f>
        <v>Above Budget</v>
      </c>
      <c r="Y3323" s="5">
        <f>IFERROR(Table1[[#This Row],[Gross_Margin]]/Table1[[#This Row],[Actual_Sales]],0)</f>
        <v>0.57894736842105265</v>
      </c>
      <c r="Z3323" s="5">
        <f>Table1[[#This Row],[Actual_Profit]]/Table1[[#This Row],[Actual_Sales]]</f>
        <v>0.13157894736842105</v>
      </c>
      <c r="AA3323">
        <v>153</v>
      </c>
      <c r="AB3323" s="5">
        <f>IFERROR(Table1[[#This Row],[Expenses]]/Table1[[#This Row],[Actual_Sales]],0)</f>
        <v>0.44736842105263158</v>
      </c>
      <c r="AC3323">
        <v>131</v>
      </c>
      <c r="AD3323">
        <v>874</v>
      </c>
      <c r="AE3323" s="5">
        <f>IFERROR(Table1[[#This Row],[Inventory]]/Table1[[#This Row],[Actual_Sales]],0)</f>
        <v>2.5555555555555554</v>
      </c>
    </row>
    <row r="3324" spans="1:31" x14ac:dyDescent="0.25">
      <c r="A3324">
        <v>3359</v>
      </c>
      <c r="B3324">
        <v>971</v>
      </c>
      <c r="C3324">
        <v>4</v>
      </c>
      <c r="D3324" s="2">
        <v>40725</v>
      </c>
      <c r="E3324">
        <v>114</v>
      </c>
      <c r="F3324">
        <v>110</v>
      </c>
      <c r="G3324">
        <f>Table1[[#This Row],[Actual_Sales]]-Table1[[#This Row],[Budget_Sales]]</f>
        <v>4</v>
      </c>
      <c r="H3324" s="5">
        <f>IF(
Table1[[#This Row],[Budget_Sales]]=0,
"",
IF(
Table1[[#This Row],[Budget_Sales]]&gt;0,
(Table1[[#This Row],[Actual_Sales]]-Table1[[#This Row],[Budget_Sales]])/Table1[[#This Row],[Budget_Sales]],
(Table1[[#This Row],[Actual_Sales]]-Table1[[#This Row],[Budget_Sales]])/ABS(Table1[[#This Row],[Budget_Sales]])
)
)</f>
        <v>3.6363636363636362E-2</v>
      </c>
      <c r="I3324" s="5" t="str">
        <f>IF(Table1[[#This Row],[Sales_Var]]&gt;=0,"Above Budget","Below Budget")</f>
        <v>Above Budget</v>
      </c>
      <c r="J3324">
        <f>Table1[[#This Row],[Actual_Sales]]-(Table1[[#This Row],[COGS]]+Table1[[#This Row],[Expenses]])</f>
        <v>15</v>
      </c>
      <c r="K3324">
        <v>30</v>
      </c>
      <c r="L3324">
        <f>Table1[[#This Row],[Actual_Profit]]-Table1[[#This Row],[Budget_Profit]]</f>
        <v>-15</v>
      </c>
      <c r="M3324" s="5">
        <f>IF(
Table1[[#This Row],[Budget_Profit]]=0,
"",
IF(
Table1[[#This Row],[Budget_Profit]]&gt;0,
(Table1[[#This Row],[Actual_Profit]]-Table1[[#This Row],[Budget_Profit]])/Table1[[#This Row],[Budget_Profit]],
(Table1[[#This Row],[Actual_Profit]]-Table1[[#This Row],[Budget_Profit]])/ABS(Table1[[#This Row],[Budget_Profit]])
)
)</f>
        <v>-0.5</v>
      </c>
      <c r="N3324" s="5" t="str">
        <f>IF(Table1[[#This Row],[Profit_Var]]&gt;=0, "Above Budget", "Below Budget")</f>
        <v>Below Budget</v>
      </c>
      <c r="O3324">
        <v>51</v>
      </c>
      <c r="P3324">
        <v>40</v>
      </c>
      <c r="Q3324">
        <f>Table1[[#This Row],[COGS]]-Table1[[#This Row],[Budget_COGS]]</f>
        <v>11</v>
      </c>
      <c r="R3324" s="5">
        <f>IF(
Table1[[#This Row],[Budget_COGS]]=0,
"",
IF(
Table1[[#This Row],[Budget_COGS]]&gt;0,
(Table1[[#This Row],[Budget_COGS]]-Table1[[#This Row],[COGS]]) / Table1[[#This Row],[Budget_COGS]],
(Table1[[#This Row],[Budget_COGS]]-Table1[[#This Row],[COGS]]) / ABS(Table1[[#This Row],[Budget_COGS]])
)
)</f>
        <v>-0.27500000000000002</v>
      </c>
      <c r="S3324" s="5" t="str">
        <f>IF(Table1[[#This Row],[COGS _Var]]&gt;=0, "Above Budget", "Below Budget")</f>
        <v>Above Budget</v>
      </c>
      <c r="T3324">
        <f>Table1[[#This Row],[Actual_Sales]]-Table1[[#This Row],[COGS]]</f>
        <v>63</v>
      </c>
      <c r="U3324">
        <v>70</v>
      </c>
      <c r="V3324">
        <f>Table1[[#This Row],[Gross_Margin]]-Table1[[#This Row],[Budget_Margin]]</f>
        <v>-7</v>
      </c>
      <c r="W3324" s="5">
        <f>IF(
Table1[[#This Row],[Budget_Margin]]=0,
"",
IF(
Table1[[#This Row],[Budget_Margin]]&gt;0,
(Table1[[#This Row],[Gross_Margin]]-Table1[[#This Row],[Budget_Margin]]) / Table1[[#This Row],[Budget_Margin]],
(Table1[[#This Row],[Gross_Margin]]-Table1[[#This Row],[Budget_Margin]]) / ABS(Table1[[#This Row],[Budget_Margin]])
)
)</f>
        <v>-0.1</v>
      </c>
      <c r="X3324" s="5" t="str">
        <f>IF(Table1[[#This Row],[Margin_Var]]&gt;=0, "Above Budget", "Below Budget")</f>
        <v>Below Budget</v>
      </c>
      <c r="Y3324" s="5">
        <f>IFERROR(Table1[[#This Row],[Gross_Margin]]/Table1[[#This Row],[Actual_Sales]],0)</f>
        <v>0.55263157894736847</v>
      </c>
      <c r="Z3324" s="5">
        <f>Table1[[#This Row],[Actual_Profit]]/Table1[[#This Row],[Actual_Sales]]</f>
        <v>0.13157894736842105</v>
      </c>
      <c r="AA3324">
        <v>48</v>
      </c>
      <c r="AB3324" s="5">
        <f>IFERROR(Table1[[#This Row],[Expenses]]/Table1[[#This Row],[Actual_Sales]],0)</f>
        <v>0.42105263157894735</v>
      </c>
      <c r="AC3324">
        <v>19</v>
      </c>
      <c r="AD3324">
        <v>419</v>
      </c>
      <c r="AE3324" s="5">
        <f>IFERROR(Table1[[#This Row],[Inventory]]/Table1[[#This Row],[Actual_Sales]],0)</f>
        <v>3.6754385964912282</v>
      </c>
    </row>
    <row r="3325" spans="1:31" x14ac:dyDescent="0.25">
      <c r="A3325">
        <v>3319</v>
      </c>
      <c r="B3325">
        <v>719</v>
      </c>
      <c r="C3325">
        <v>11</v>
      </c>
      <c r="D3325" s="2">
        <v>40725</v>
      </c>
      <c r="E3325">
        <v>114</v>
      </c>
      <c r="F3325">
        <v>100</v>
      </c>
      <c r="G3325">
        <f>Table1[[#This Row],[Actual_Sales]]-Table1[[#This Row],[Budget_Sales]]</f>
        <v>14</v>
      </c>
      <c r="H3325" s="5">
        <f>IF(
Table1[[#This Row],[Budget_Sales]]=0,
"",
IF(
Table1[[#This Row],[Budget_Sales]]&gt;0,
(Table1[[#This Row],[Actual_Sales]]-Table1[[#This Row],[Budget_Sales]])/Table1[[#This Row],[Budget_Sales]],
(Table1[[#This Row],[Actual_Sales]]-Table1[[#This Row],[Budget_Sales]])/ABS(Table1[[#This Row],[Budget_Sales]])
)
)</f>
        <v>0.14000000000000001</v>
      </c>
      <c r="I3325" s="5" t="str">
        <f>IF(Table1[[#This Row],[Sales_Var]]&gt;=0,"Above Budget","Below Budget")</f>
        <v>Above Budget</v>
      </c>
      <c r="J3325">
        <f>Table1[[#This Row],[Actual_Sales]]-(Table1[[#This Row],[COGS]]+Table1[[#This Row],[Expenses]])</f>
        <v>15</v>
      </c>
      <c r="K3325">
        <v>20</v>
      </c>
      <c r="L3325">
        <f>Table1[[#This Row],[Actual_Profit]]-Table1[[#This Row],[Budget_Profit]]</f>
        <v>-5</v>
      </c>
      <c r="M3325" s="5">
        <f>IF(
Table1[[#This Row],[Budget_Profit]]=0,
"",
IF(
Table1[[#This Row],[Budget_Profit]]&gt;0,
(Table1[[#This Row],[Actual_Profit]]-Table1[[#This Row],[Budget_Profit]])/Table1[[#This Row],[Budget_Profit]],
(Table1[[#This Row],[Actual_Profit]]-Table1[[#This Row],[Budget_Profit]])/ABS(Table1[[#This Row],[Budget_Profit]])
)
)</f>
        <v>-0.25</v>
      </c>
      <c r="N3325" s="5" t="str">
        <f>IF(Table1[[#This Row],[Profit_Var]]&gt;=0, "Above Budget", "Below Budget")</f>
        <v>Below Budget</v>
      </c>
      <c r="O3325">
        <v>51</v>
      </c>
      <c r="P3325">
        <v>40</v>
      </c>
      <c r="Q3325">
        <f>Table1[[#This Row],[COGS]]-Table1[[#This Row],[Budget_COGS]]</f>
        <v>11</v>
      </c>
      <c r="R3325" s="5">
        <f>IF(
Table1[[#This Row],[Budget_COGS]]=0,
"",
IF(
Table1[[#This Row],[Budget_COGS]]&gt;0,
(Table1[[#This Row],[Budget_COGS]]-Table1[[#This Row],[COGS]]) / Table1[[#This Row],[Budget_COGS]],
(Table1[[#This Row],[Budget_COGS]]-Table1[[#This Row],[COGS]]) / ABS(Table1[[#This Row],[Budget_COGS]])
)
)</f>
        <v>-0.27500000000000002</v>
      </c>
      <c r="S3325" s="5" t="str">
        <f>IF(Table1[[#This Row],[COGS _Var]]&gt;=0, "Above Budget", "Below Budget")</f>
        <v>Above Budget</v>
      </c>
      <c r="T3325">
        <f>Table1[[#This Row],[Actual_Sales]]-Table1[[#This Row],[COGS]]</f>
        <v>63</v>
      </c>
      <c r="U3325">
        <v>60</v>
      </c>
      <c r="V3325">
        <f>Table1[[#This Row],[Gross_Margin]]-Table1[[#This Row],[Budget_Margin]]</f>
        <v>3</v>
      </c>
      <c r="W3325" s="5">
        <f>IF(
Table1[[#This Row],[Budget_Margin]]=0,
"",
IF(
Table1[[#This Row],[Budget_Margin]]&gt;0,
(Table1[[#This Row],[Gross_Margin]]-Table1[[#This Row],[Budget_Margin]]) / Table1[[#This Row],[Budget_Margin]],
(Table1[[#This Row],[Gross_Margin]]-Table1[[#This Row],[Budget_Margin]]) / ABS(Table1[[#This Row],[Budget_Margin]])
)
)</f>
        <v>0.05</v>
      </c>
      <c r="X3325" s="5" t="str">
        <f>IF(Table1[[#This Row],[Margin_Var]]&gt;=0, "Above Budget", "Below Budget")</f>
        <v>Above Budget</v>
      </c>
      <c r="Y3325" s="5">
        <f>IFERROR(Table1[[#This Row],[Gross_Margin]]/Table1[[#This Row],[Actual_Sales]],0)</f>
        <v>0.55263157894736847</v>
      </c>
      <c r="Z3325" s="5">
        <f>Table1[[#This Row],[Actual_Profit]]/Table1[[#This Row],[Actual_Sales]]</f>
        <v>0.13157894736842105</v>
      </c>
      <c r="AA3325">
        <v>48</v>
      </c>
      <c r="AB3325" s="5">
        <f>IFERROR(Table1[[#This Row],[Expenses]]/Table1[[#This Row],[Actual_Sales]],0)</f>
        <v>0.42105263157894735</v>
      </c>
      <c r="AC3325">
        <v>19</v>
      </c>
      <c r="AD3325">
        <v>419</v>
      </c>
      <c r="AE3325" s="5">
        <f>IFERROR(Table1[[#This Row],[Inventory]]/Table1[[#This Row],[Actual_Sales]],0)</f>
        <v>3.6754385964912282</v>
      </c>
    </row>
    <row r="3326" spans="1:31" x14ac:dyDescent="0.25">
      <c r="A3326">
        <v>3136</v>
      </c>
      <c r="B3326">
        <v>740</v>
      </c>
      <c r="C3326">
        <v>6</v>
      </c>
      <c r="D3326" s="2">
        <v>40695</v>
      </c>
      <c r="E3326">
        <v>114</v>
      </c>
      <c r="F3326">
        <v>130</v>
      </c>
      <c r="G3326">
        <f>Table1[[#This Row],[Actual_Sales]]-Table1[[#This Row],[Budget_Sales]]</f>
        <v>-16</v>
      </c>
      <c r="H3326" s="5">
        <f>IF(
Table1[[#This Row],[Budget_Sales]]=0,
"",
IF(
Table1[[#This Row],[Budget_Sales]]&gt;0,
(Table1[[#This Row],[Actual_Sales]]-Table1[[#This Row],[Budget_Sales]])/Table1[[#This Row],[Budget_Sales]],
(Table1[[#This Row],[Actual_Sales]]-Table1[[#This Row],[Budget_Sales]])/ABS(Table1[[#This Row],[Budget_Sales]])
)
)</f>
        <v>-0.12307692307692308</v>
      </c>
      <c r="I3326" s="5" t="str">
        <f>IF(Table1[[#This Row],[Sales_Var]]&gt;=0,"Above Budget","Below Budget")</f>
        <v>Below Budget</v>
      </c>
      <c r="J3326">
        <f>Table1[[#This Row],[Actual_Sales]]-(Table1[[#This Row],[COGS]]+Table1[[#This Row],[Expenses]])</f>
        <v>15</v>
      </c>
      <c r="K3326">
        <v>30</v>
      </c>
      <c r="L3326">
        <f>Table1[[#This Row],[Actual_Profit]]-Table1[[#This Row],[Budget_Profit]]</f>
        <v>-15</v>
      </c>
      <c r="M3326" s="5">
        <f>IF(
Table1[[#This Row],[Budget_Profit]]=0,
"",
IF(
Table1[[#This Row],[Budget_Profit]]&gt;0,
(Table1[[#This Row],[Actual_Profit]]-Table1[[#This Row],[Budget_Profit]])/Table1[[#This Row],[Budget_Profit]],
(Table1[[#This Row],[Actual_Profit]]-Table1[[#This Row],[Budget_Profit]])/ABS(Table1[[#This Row],[Budget_Profit]])
)
)</f>
        <v>-0.5</v>
      </c>
      <c r="N3326" s="5" t="str">
        <f>IF(Table1[[#This Row],[Profit_Var]]&gt;=0, "Above Budget", "Below Budget")</f>
        <v>Below Budget</v>
      </c>
      <c r="O3326">
        <v>51</v>
      </c>
      <c r="P3326">
        <v>50</v>
      </c>
      <c r="Q3326">
        <f>Table1[[#This Row],[COGS]]-Table1[[#This Row],[Budget_COGS]]</f>
        <v>1</v>
      </c>
      <c r="R3326" s="5">
        <f>IF(
Table1[[#This Row],[Budget_COGS]]=0,
"",
IF(
Table1[[#This Row],[Budget_COGS]]&gt;0,
(Table1[[#This Row],[Budget_COGS]]-Table1[[#This Row],[COGS]]) / Table1[[#This Row],[Budget_COGS]],
(Table1[[#This Row],[Budget_COGS]]-Table1[[#This Row],[COGS]]) / ABS(Table1[[#This Row],[Budget_COGS]])
)
)</f>
        <v>-0.02</v>
      </c>
      <c r="S3326" s="5" t="str">
        <f>IF(Table1[[#This Row],[COGS _Var]]&gt;=0, "Above Budget", "Below Budget")</f>
        <v>Above Budget</v>
      </c>
      <c r="T3326">
        <f>Table1[[#This Row],[Actual_Sales]]-Table1[[#This Row],[COGS]]</f>
        <v>63</v>
      </c>
      <c r="U3326">
        <v>80</v>
      </c>
      <c r="V3326">
        <f>Table1[[#This Row],[Gross_Margin]]-Table1[[#This Row],[Budget_Margin]]</f>
        <v>-17</v>
      </c>
      <c r="W3326" s="5">
        <f>IF(
Table1[[#This Row],[Budget_Margin]]=0,
"",
IF(
Table1[[#This Row],[Budget_Margin]]&gt;0,
(Table1[[#This Row],[Gross_Margin]]-Table1[[#This Row],[Budget_Margin]]) / Table1[[#This Row],[Budget_Margin]],
(Table1[[#This Row],[Gross_Margin]]-Table1[[#This Row],[Budget_Margin]]) / ABS(Table1[[#This Row],[Budget_Margin]])
)
)</f>
        <v>-0.21249999999999999</v>
      </c>
      <c r="X3326" s="5" t="str">
        <f>IF(Table1[[#This Row],[Margin_Var]]&gt;=0, "Above Budget", "Below Budget")</f>
        <v>Below Budget</v>
      </c>
      <c r="Y3326" s="5">
        <f>IFERROR(Table1[[#This Row],[Gross_Margin]]/Table1[[#This Row],[Actual_Sales]],0)</f>
        <v>0.55263157894736847</v>
      </c>
      <c r="Z3326" s="5">
        <f>Table1[[#This Row],[Actual_Profit]]/Table1[[#This Row],[Actual_Sales]]</f>
        <v>0.13157894736842105</v>
      </c>
      <c r="AA3326">
        <v>48</v>
      </c>
      <c r="AB3326" s="5">
        <f>IFERROR(Table1[[#This Row],[Expenses]]/Table1[[#This Row],[Actual_Sales]],0)</f>
        <v>0.42105263157894735</v>
      </c>
      <c r="AC3326">
        <v>19</v>
      </c>
      <c r="AD3326">
        <v>396</v>
      </c>
      <c r="AE3326" s="5">
        <f>IFERROR(Table1[[#This Row],[Inventory]]/Table1[[#This Row],[Actual_Sales]],0)</f>
        <v>3.4736842105263159</v>
      </c>
    </row>
    <row r="3327" spans="1:31" x14ac:dyDescent="0.25">
      <c r="A3327">
        <v>3150</v>
      </c>
      <c r="B3327">
        <v>781</v>
      </c>
      <c r="C3327">
        <v>9</v>
      </c>
      <c r="D3327" s="2">
        <v>40695</v>
      </c>
      <c r="E3327">
        <v>114</v>
      </c>
      <c r="F3327">
        <v>80</v>
      </c>
      <c r="G3327">
        <f>Table1[[#This Row],[Actual_Sales]]-Table1[[#This Row],[Budget_Sales]]</f>
        <v>34</v>
      </c>
      <c r="H3327" s="5">
        <f>IF(
Table1[[#This Row],[Budget_Sales]]=0,
"",
IF(
Table1[[#This Row],[Budget_Sales]]&gt;0,
(Table1[[#This Row],[Actual_Sales]]-Table1[[#This Row],[Budget_Sales]])/Table1[[#This Row],[Budget_Sales]],
(Table1[[#This Row],[Actual_Sales]]-Table1[[#This Row],[Budget_Sales]])/ABS(Table1[[#This Row],[Budget_Sales]])
)
)</f>
        <v>0.42499999999999999</v>
      </c>
      <c r="I3327" s="5" t="str">
        <f>IF(Table1[[#This Row],[Sales_Var]]&gt;=0,"Above Budget","Below Budget")</f>
        <v>Above Budget</v>
      </c>
      <c r="J3327">
        <f>Table1[[#This Row],[Actual_Sales]]-(Table1[[#This Row],[COGS]]+Table1[[#This Row],[Expenses]])</f>
        <v>15</v>
      </c>
      <c r="K3327">
        <v>20</v>
      </c>
      <c r="L3327">
        <f>Table1[[#This Row],[Actual_Profit]]-Table1[[#This Row],[Budget_Profit]]</f>
        <v>-5</v>
      </c>
      <c r="M3327" s="5">
        <f>IF(
Table1[[#This Row],[Budget_Profit]]=0,
"",
IF(
Table1[[#This Row],[Budget_Profit]]&gt;0,
(Table1[[#This Row],[Actual_Profit]]-Table1[[#This Row],[Budget_Profit]])/Table1[[#This Row],[Budget_Profit]],
(Table1[[#This Row],[Actual_Profit]]-Table1[[#This Row],[Budget_Profit]])/ABS(Table1[[#This Row],[Budget_Profit]])
)
)</f>
        <v>-0.25</v>
      </c>
      <c r="N3327" s="5" t="str">
        <f>IF(Table1[[#This Row],[Profit_Var]]&gt;=0, "Above Budget", "Below Budget")</f>
        <v>Below Budget</v>
      </c>
      <c r="O3327">
        <v>51</v>
      </c>
      <c r="P3327">
        <v>30</v>
      </c>
      <c r="Q3327">
        <f>Table1[[#This Row],[COGS]]-Table1[[#This Row],[Budget_COGS]]</f>
        <v>21</v>
      </c>
      <c r="R3327" s="5">
        <f>IF(
Table1[[#This Row],[Budget_COGS]]=0,
"",
IF(
Table1[[#This Row],[Budget_COGS]]&gt;0,
(Table1[[#This Row],[Budget_COGS]]-Table1[[#This Row],[COGS]]) / Table1[[#This Row],[Budget_COGS]],
(Table1[[#This Row],[Budget_COGS]]-Table1[[#This Row],[COGS]]) / ABS(Table1[[#This Row],[Budget_COGS]])
)
)</f>
        <v>-0.7</v>
      </c>
      <c r="S3327" s="5" t="str">
        <f>IF(Table1[[#This Row],[COGS _Var]]&gt;=0, "Above Budget", "Below Budget")</f>
        <v>Above Budget</v>
      </c>
      <c r="T3327">
        <f>Table1[[#This Row],[Actual_Sales]]-Table1[[#This Row],[COGS]]</f>
        <v>63</v>
      </c>
      <c r="U3327">
        <v>50</v>
      </c>
      <c r="V3327">
        <f>Table1[[#This Row],[Gross_Margin]]-Table1[[#This Row],[Budget_Margin]]</f>
        <v>13</v>
      </c>
      <c r="W3327" s="5">
        <f>IF(
Table1[[#This Row],[Budget_Margin]]=0,
"",
IF(
Table1[[#This Row],[Budget_Margin]]&gt;0,
(Table1[[#This Row],[Gross_Margin]]-Table1[[#This Row],[Budget_Margin]]) / Table1[[#This Row],[Budget_Margin]],
(Table1[[#This Row],[Gross_Margin]]-Table1[[#This Row],[Budget_Margin]]) / ABS(Table1[[#This Row],[Budget_Margin]])
)
)</f>
        <v>0.26</v>
      </c>
      <c r="X3327" s="5" t="str">
        <f>IF(Table1[[#This Row],[Margin_Var]]&gt;=0, "Above Budget", "Below Budget")</f>
        <v>Above Budget</v>
      </c>
      <c r="Y3327" s="5">
        <f>IFERROR(Table1[[#This Row],[Gross_Margin]]/Table1[[#This Row],[Actual_Sales]],0)</f>
        <v>0.55263157894736847</v>
      </c>
      <c r="Z3327" s="5">
        <f>Table1[[#This Row],[Actual_Profit]]/Table1[[#This Row],[Actual_Sales]]</f>
        <v>0.13157894736842105</v>
      </c>
      <c r="AA3327">
        <v>48</v>
      </c>
      <c r="AB3327" s="5">
        <f>IFERROR(Table1[[#This Row],[Expenses]]/Table1[[#This Row],[Actual_Sales]],0)</f>
        <v>0.42105263157894735</v>
      </c>
      <c r="AC3327">
        <v>19</v>
      </c>
      <c r="AD3327">
        <v>396</v>
      </c>
      <c r="AE3327" s="5">
        <f>IFERROR(Table1[[#This Row],[Inventory]]/Table1[[#This Row],[Actual_Sales]],0)</f>
        <v>3.4736842105263159</v>
      </c>
    </row>
    <row r="3328" spans="1:31" x14ac:dyDescent="0.25">
      <c r="A3328">
        <v>2165</v>
      </c>
      <c r="B3328">
        <v>405</v>
      </c>
      <c r="C3328">
        <v>9</v>
      </c>
      <c r="D3328" s="2">
        <v>40544</v>
      </c>
      <c r="E3328">
        <v>213</v>
      </c>
      <c r="F3328">
        <v>180</v>
      </c>
      <c r="G3328">
        <f>Table1[[#This Row],[Actual_Sales]]-Table1[[#This Row],[Budget_Sales]]</f>
        <v>33</v>
      </c>
      <c r="H3328" s="5">
        <f>IF(
Table1[[#This Row],[Budget_Sales]]=0,
"",
IF(
Table1[[#This Row],[Budget_Sales]]&gt;0,
(Table1[[#This Row],[Actual_Sales]]-Table1[[#This Row],[Budget_Sales]])/Table1[[#This Row],[Budget_Sales]],
(Table1[[#This Row],[Actual_Sales]]-Table1[[#This Row],[Budget_Sales]])/ABS(Table1[[#This Row],[Budget_Sales]])
)
)</f>
        <v>0.18333333333333332</v>
      </c>
      <c r="I3328" s="5" t="str">
        <f>IF(Table1[[#This Row],[Sales_Var]]&gt;=0,"Above Budget","Below Budget")</f>
        <v>Above Budget</v>
      </c>
      <c r="J3328">
        <f>Table1[[#This Row],[Actual_Sales]]-(Table1[[#This Row],[COGS]]+Table1[[#This Row],[Expenses]])</f>
        <v>28</v>
      </c>
      <c r="K3328">
        <v>30</v>
      </c>
      <c r="L3328">
        <f>Table1[[#This Row],[Actual_Profit]]-Table1[[#This Row],[Budget_Profit]]</f>
        <v>-2</v>
      </c>
      <c r="M3328" s="5">
        <f>IF(
Table1[[#This Row],[Budget_Profit]]=0,
"",
IF(
Table1[[#This Row],[Budget_Profit]]&gt;0,
(Table1[[#This Row],[Actual_Profit]]-Table1[[#This Row],[Budget_Profit]])/Table1[[#This Row],[Budget_Profit]],
(Table1[[#This Row],[Actual_Profit]]-Table1[[#This Row],[Budget_Profit]])/ABS(Table1[[#This Row],[Budget_Profit]])
)
)</f>
        <v>-6.6666666666666666E-2</v>
      </c>
      <c r="N3328" s="5" t="str">
        <f>IF(Table1[[#This Row],[Profit_Var]]&gt;=0, "Above Budget", "Below Budget")</f>
        <v>Below Budget</v>
      </c>
      <c r="O3328">
        <v>79</v>
      </c>
      <c r="P3328">
        <v>70</v>
      </c>
      <c r="Q3328">
        <f>Table1[[#This Row],[COGS]]-Table1[[#This Row],[Budget_COGS]]</f>
        <v>9</v>
      </c>
      <c r="R3328" s="5">
        <f>IF(
Table1[[#This Row],[Budget_COGS]]=0,
"",
IF(
Table1[[#This Row],[Budget_COGS]]&gt;0,
(Table1[[#This Row],[Budget_COGS]]-Table1[[#This Row],[COGS]]) / Table1[[#This Row],[Budget_COGS]],
(Table1[[#This Row],[Budget_COGS]]-Table1[[#This Row],[COGS]]) / ABS(Table1[[#This Row],[Budget_COGS]])
)
)</f>
        <v>-0.12857142857142856</v>
      </c>
      <c r="S3328" s="5" t="str">
        <f>IF(Table1[[#This Row],[COGS _Var]]&gt;=0, "Above Budget", "Below Budget")</f>
        <v>Above Budget</v>
      </c>
      <c r="T3328">
        <f>Table1[[#This Row],[Actual_Sales]]-Table1[[#This Row],[COGS]]</f>
        <v>134</v>
      </c>
      <c r="U3328">
        <v>110</v>
      </c>
      <c r="V3328">
        <f>Table1[[#This Row],[Gross_Margin]]-Table1[[#This Row],[Budget_Margin]]</f>
        <v>24</v>
      </c>
      <c r="W3328" s="5">
        <f>IF(
Table1[[#This Row],[Budget_Margin]]=0,
"",
IF(
Table1[[#This Row],[Budget_Margin]]&gt;0,
(Table1[[#This Row],[Gross_Margin]]-Table1[[#This Row],[Budget_Margin]]) / Table1[[#This Row],[Budget_Margin]],
(Table1[[#This Row],[Gross_Margin]]-Table1[[#This Row],[Budget_Margin]]) / ABS(Table1[[#This Row],[Budget_Margin]])
)
)</f>
        <v>0.21818181818181817</v>
      </c>
      <c r="X3328" s="5" t="str">
        <f>IF(Table1[[#This Row],[Margin_Var]]&gt;=0, "Above Budget", "Below Budget")</f>
        <v>Above Budget</v>
      </c>
      <c r="Y3328" s="5">
        <f>IFERROR(Table1[[#This Row],[Gross_Margin]]/Table1[[#This Row],[Actual_Sales]],0)</f>
        <v>0.62910798122065725</v>
      </c>
      <c r="Z3328" s="5">
        <f>Table1[[#This Row],[Actual_Profit]]/Table1[[#This Row],[Actual_Sales]]</f>
        <v>0.13145539906103287</v>
      </c>
      <c r="AA3328">
        <v>106</v>
      </c>
      <c r="AB3328" s="5">
        <f>IFERROR(Table1[[#This Row],[Expenses]]/Table1[[#This Row],[Actual_Sales]],0)</f>
        <v>0.49765258215962443</v>
      </c>
      <c r="AC3328">
        <v>72</v>
      </c>
      <c r="AD3328">
        <v>551</v>
      </c>
      <c r="AE3328" s="5">
        <f>IFERROR(Table1[[#This Row],[Inventory]]/Table1[[#This Row],[Actual_Sales]],0)</f>
        <v>2.5868544600938965</v>
      </c>
    </row>
    <row r="3329" spans="1:31" x14ac:dyDescent="0.25">
      <c r="A3329">
        <v>1491</v>
      </c>
      <c r="B3329">
        <v>541</v>
      </c>
      <c r="C3329">
        <v>2</v>
      </c>
      <c r="D3329" s="2">
        <v>40422</v>
      </c>
      <c r="E3329">
        <v>137</v>
      </c>
      <c r="F3329">
        <v>170</v>
      </c>
      <c r="G3329">
        <f>Table1[[#This Row],[Actual_Sales]]-Table1[[#This Row],[Budget_Sales]]</f>
        <v>-33</v>
      </c>
      <c r="H3329" s="5">
        <f>IF(
Table1[[#This Row],[Budget_Sales]]=0,
"",
IF(
Table1[[#This Row],[Budget_Sales]]&gt;0,
(Table1[[#This Row],[Actual_Sales]]-Table1[[#This Row],[Budget_Sales]])/Table1[[#This Row],[Budget_Sales]],
(Table1[[#This Row],[Actual_Sales]]-Table1[[#This Row],[Budget_Sales]])/ABS(Table1[[#This Row],[Budget_Sales]])
)
)</f>
        <v>-0.19411764705882353</v>
      </c>
      <c r="I3329" s="5" t="str">
        <f>IF(Table1[[#This Row],[Sales_Var]]&gt;=0,"Above Budget","Below Budget")</f>
        <v>Below Budget</v>
      </c>
      <c r="J3329">
        <f>Table1[[#This Row],[Actual_Sales]]-(Table1[[#This Row],[COGS]]+Table1[[#This Row],[Expenses]])</f>
        <v>18</v>
      </c>
      <c r="K3329">
        <v>50</v>
      </c>
      <c r="L3329">
        <f>Table1[[#This Row],[Actual_Profit]]-Table1[[#This Row],[Budget_Profit]]</f>
        <v>-32</v>
      </c>
      <c r="M3329" s="5">
        <f>IF(
Table1[[#This Row],[Budget_Profit]]=0,
"",
IF(
Table1[[#This Row],[Budget_Profit]]&gt;0,
(Table1[[#This Row],[Actual_Profit]]-Table1[[#This Row],[Budget_Profit]])/Table1[[#This Row],[Budget_Profit]],
(Table1[[#This Row],[Actual_Profit]]-Table1[[#This Row],[Budget_Profit]])/ABS(Table1[[#This Row],[Budget_Profit]])
)
)</f>
        <v>-0.64</v>
      </c>
      <c r="N3329" s="5" t="str">
        <f>IF(Table1[[#This Row],[Profit_Var]]&gt;=0, "Above Budget", "Below Budget")</f>
        <v>Below Budget</v>
      </c>
      <c r="O3329">
        <v>57</v>
      </c>
      <c r="P3329">
        <v>70</v>
      </c>
      <c r="Q3329">
        <f>Table1[[#This Row],[COGS]]-Table1[[#This Row],[Budget_COGS]]</f>
        <v>-13</v>
      </c>
      <c r="R3329" s="5">
        <f>IF(
Table1[[#This Row],[Budget_COGS]]=0,
"",
IF(
Table1[[#This Row],[Budget_COGS]]&gt;0,
(Table1[[#This Row],[Budget_COGS]]-Table1[[#This Row],[COGS]]) / Table1[[#This Row],[Budget_COGS]],
(Table1[[#This Row],[Budget_COGS]]-Table1[[#This Row],[COGS]]) / ABS(Table1[[#This Row],[Budget_COGS]])
)
)</f>
        <v>0.18571428571428572</v>
      </c>
      <c r="S3329" s="5" t="str">
        <f>IF(Table1[[#This Row],[COGS _Var]]&gt;=0, "Above Budget", "Below Budget")</f>
        <v>Below Budget</v>
      </c>
      <c r="T3329">
        <f>Table1[[#This Row],[Actual_Sales]]-Table1[[#This Row],[COGS]]</f>
        <v>80</v>
      </c>
      <c r="U3329">
        <v>100</v>
      </c>
      <c r="V3329">
        <f>Table1[[#This Row],[Gross_Margin]]-Table1[[#This Row],[Budget_Margin]]</f>
        <v>-20</v>
      </c>
      <c r="W3329" s="5">
        <f>IF(
Table1[[#This Row],[Budget_Margin]]=0,
"",
IF(
Table1[[#This Row],[Budget_Margin]]&gt;0,
(Table1[[#This Row],[Gross_Margin]]-Table1[[#This Row],[Budget_Margin]]) / Table1[[#This Row],[Budget_Margin]],
(Table1[[#This Row],[Gross_Margin]]-Table1[[#This Row],[Budget_Margin]]) / ABS(Table1[[#This Row],[Budget_Margin]])
)
)</f>
        <v>-0.2</v>
      </c>
      <c r="X3329" s="5" t="str">
        <f>IF(Table1[[#This Row],[Margin_Var]]&gt;=0, "Above Budget", "Below Budget")</f>
        <v>Below Budget</v>
      </c>
      <c r="Y3329" s="5">
        <f>IFERROR(Table1[[#This Row],[Gross_Margin]]/Table1[[#This Row],[Actual_Sales]],0)</f>
        <v>0.58394160583941601</v>
      </c>
      <c r="Z3329" s="5">
        <f>Table1[[#This Row],[Actual_Profit]]/Table1[[#This Row],[Actual_Sales]]</f>
        <v>0.13138686131386862</v>
      </c>
      <c r="AA3329">
        <v>62</v>
      </c>
      <c r="AB3329" s="5">
        <f>IFERROR(Table1[[#This Row],[Expenses]]/Table1[[#This Row],[Actual_Sales]],0)</f>
        <v>0.45255474452554745</v>
      </c>
      <c r="AC3329">
        <v>18</v>
      </c>
      <c r="AD3329">
        <v>469</v>
      </c>
      <c r="AE3329" s="5">
        <f>IFERROR(Table1[[#This Row],[Inventory]]/Table1[[#This Row],[Actual_Sales]],0)</f>
        <v>3.4233576642335768</v>
      </c>
    </row>
    <row r="3330" spans="1:31" x14ac:dyDescent="0.25">
      <c r="A3330">
        <v>728</v>
      </c>
      <c r="B3330">
        <v>262</v>
      </c>
      <c r="C3330">
        <v>1</v>
      </c>
      <c r="D3330" s="2">
        <v>40299</v>
      </c>
      <c r="E3330">
        <v>130</v>
      </c>
      <c r="F3330">
        <v>130</v>
      </c>
      <c r="G3330">
        <f>Table1[[#This Row],[Actual_Sales]]-Table1[[#This Row],[Budget_Sales]]</f>
        <v>0</v>
      </c>
      <c r="H3330" s="5">
        <f>IF(
Table1[[#This Row],[Budget_Sales]]=0,
"",
IF(
Table1[[#This Row],[Budget_Sales]]&gt;0,
(Table1[[#This Row],[Actual_Sales]]-Table1[[#This Row],[Budget_Sales]])/Table1[[#This Row],[Budget_Sales]],
(Table1[[#This Row],[Actual_Sales]]-Table1[[#This Row],[Budget_Sales]])/ABS(Table1[[#This Row],[Budget_Sales]])
)
)</f>
        <v>0</v>
      </c>
      <c r="I3330" s="5" t="str">
        <f>IF(Table1[[#This Row],[Sales_Var]]&gt;=0,"Above Budget","Below Budget")</f>
        <v>Above Budget</v>
      </c>
      <c r="J3330">
        <f>Table1[[#This Row],[Actual_Sales]]-(Table1[[#This Row],[COGS]]+Table1[[#This Row],[Expenses]])</f>
        <v>17</v>
      </c>
      <c r="K3330">
        <v>20</v>
      </c>
      <c r="L3330">
        <f>Table1[[#This Row],[Actual_Profit]]-Table1[[#This Row],[Budget_Profit]]</f>
        <v>-3</v>
      </c>
      <c r="M3330" s="5">
        <f>IF(
Table1[[#This Row],[Budget_Profit]]=0,
"",
IF(
Table1[[#This Row],[Budget_Profit]]&gt;0,
(Table1[[#This Row],[Actual_Profit]]-Table1[[#This Row],[Budget_Profit]])/Table1[[#This Row],[Budget_Profit]],
(Table1[[#This Row],[Actual_Profit]]-Table1[[#This Row],[Budget_Profit]])/ABS(Table1[[#This Row],[Budget_Profit]])
)
)</f>
        <v>-0.15</v>
      </c>
      <c r="N3330" s="5" t="str">
        <f>IF(Table1[[#This Row],[Profit_Var]]&gt;=0, "Above Budget", "Below Budget")</f>
        <v>Below Budget</v>
      </c>
      <c r="O3330">
        <v>58</v>
      </c>
      <c r="P3330">
        <v>60</v>
      </c>
      <c r="Q3330">
        <f>Table1[[#This Row],[COGS]]-Table1[[#This Row],[Budget_COGS]]</f>
        <v>-2</v>
      </c>
      <c r="R3330" s="5">
        <f>IF(
Table1[[#This Row],[Budget_COGS]]=0,
"",
IF(
Table1[[#This Row],[Budget_COGS]]&gt;0,
(Table1[[#This Row],[Budget_COGS]]-Table1[[#This Row],[COGS]]) / Table1[[#This Row],[Budget_COGS]],
(Table1[[#This Row],[Budget_COGS]]-Table1[[#This Row],[COGS]]) / ABS(Table1[[#This Row],[Budget_COGS]])
)
)</f>
        <v>3.3333333333333333E-2</v>
      </c>
      <c r="S3330" s="5" t="str">
        <f>IF(Table1[[#This Row],[COGS _Var]]&gt;=0, "Above Budget", "Below Budget")</f>
        <v>Below Budget</v>
      </c>
      <c r="T3330">
        <f>Table1[[#This Row],[Actual_Sales]]-Table1[[#This Row],[COGS]]</f>
        <v>72</v>
      </c>
      <c r="U3330">
        <v>70</v>
      </c>
      <c r="V3330">
        <f>Table1[[#This Row],[Gross_Margin]]-Table1[[#This Row],[Budget_Margin]]</f>
        <v>2</v>
      </c>
      <c r="W3330" s="5">
        <f>IF(
Table1[[#This Row],[Budget_Margin]]=0,
"",
IF(
Table1[[#This Row],[Budget_Margin]]&gt;0,
(Table1[[#This Row],[Gross_Margin]]-Table1[[#This Row],[Budget_Margin]]) / Table1[[#This Row],[Budget_Margin]],
(Table1[[#This Row],[Gross_Margin]]-Table1[[#This Row],[Budget_Margin]]) / ABS(Table1[[#This Row],[Budget_Margin]])
)
)</f>
        <v>2.8571428571428571E-2</v>
      </c>
      <c r="X3330" s="5" t="str">
        <f>IF(Table1[[#This Row],[Margin_Var]]&gt;=0, "Above Budget", "Below Budget")</f>
        <v>Above Budget</v>
      </c>
      <c r="Y3330" s="5">
        <f>IFERROR(Table1[[#This Row],[Gross_Margin]]/Table1[[#This Row],[Actual_Sales]],0)</f>
        <v>0.55384615384615388</v>
      </c>
      <c r="Z3330" s="5">
        <f>Table1[[#This Row],[Actual_Profit]]/Table1[[#This Row],[Actual_Sales]]</f>
        <v>0.13076923076923078</v>
      </c>
      <c r="AA3330">
        <v>55</v>
      </c>
      <c r="AB3330" s="5">
        <f>IFERROR(Table1[[#This Row],[Expenses]]/Table1[[#This Row],[Actual_Sales]],0)</f>
        <v>0.42307692307692307</v>
      </c>
      <c r="AC3330">
        <v>22</v>
      </c>
      <c r="AD3330">
        <v>338</v>
      </c>
      <c r="AE3330" s="5">
        <f>IFERROR(Table1[[#This Row],[Inventory]]/Table1[[#This Row],[Actual_Sales]],0)</f>
        <v>2.6</v>
      </c>
    </row>
    <row r="3331" spans="1:31" x14ac:dyDescent="0.25">
      <c r="A3331">
        <v>871</v>
      </c>
      <c r="B3331">
        <v>918</v>
      </c>
      <c r="C3331">
        <v>8</v>
      </c>
      <c r="D3331" s="2">
        <v>40299</v>
      </c>
      <c r="E3331">
        <v>130</v>
      </c>
      <c r="F3331">
        <v>120</v>
      </c>
      <c r="G3331">
        <f>Table1[[#This Row],[Actual_Sales]]-Table1[[#This Row],[Budget_Sales]]</f>
        <v>10</v>
      </c>
      <c r="H3331" s="5">
        <f>IF(
Table1[[#This Row],[Budget_Sales]]=0,
"",
IF(
Table1[[#This Row],[Budget_Sales]]&gt;0,
(Table1[[#This Row],[Actual_Sales]]-Table1[[#This Row],[Budget_Sales]])/Table1[[#This Row],[Budget_Sales]],
(Table1[[#This Row],[Actual_Sales]]-Table1[[#This Row],[Budget_Sales]])/ABS(Table1[[#This Row],[Budget_Sales]])
)
)</f>
        <v>8.3333333333333329E-2</v>
      </c>
      <c r="I3331" s="5" t="str">
        <f>IF(Table1[[#This Row],[Sales_Var]]&gt;=0,"Above Budget","Below Budget")</f>
        <v>Above Budget</v>
      </c>
      <c r="J3331">
        <f>Table1[[#This Row],[Actual_Sales]]-(Table1[[#This Row],[COGS]]+Table1[[#This Row],[Expenses]])</f>
        <v>17</v>
      </c>
      <c r="K3331">
        <v>20</v>
      </c>
      <c r="L3331">
        <f>Table1[[#This Row],[Actual_Profit]]-Table1[[#This Row],[Budget_Profit]]</f>
        <v>-3</v>
      </c>
      <c r="M3331" s="5">
        <f>IF(
Table1[[#This Row],[Budget_Profit]]=0,
"",
IF(
Table1[[#This Row],[Budget_Profit]]&gt;0,
(Table1[[#This Row],[Actual_Profit]]-Table1[[#This Row],[Budget_Profit]])/Table1[[#This Row],[Budget_Profit]],
(Table1[[#This Row],[Actual_Profit]]-Table1[[#This Row],[Budget_Profit]])/ABS(Table1[[#This Row],[Budget_Profit]])
)
)</f>
        <v>-0.15</v>
      </c>
      <c r="N3331" s="5" t="str">
        <f>IF(Table1[[#This Row],[Profit_Var]]&gt;=0, "Above Budget", "Below Budget")</f>
        <v>Below Budget</v>
      </c>
      <c r="O3331">
        <v>58</v>
      </c>
      <c r="P3331">
        <v>50</v>
      </c>
      <c r="Q3331">
        <f>Table1[[#This Row],[COGS]]-Table1[[#This Row],[Budget_COGS]]</f>
        <v>8</v>
      </c>
      <c r="R3331" s="5">
        <f>IF(
Table1[[#This Row],[Budget_COGS]]=0,
"",
IF(
Table1[[#This Row],[Budget_COGS]]&gt;0,
(Table1[[#This Row],[Budget_COGS]]-Table1[[#This Row],[COGS]]) / Table1[[#This Row],[Budget_COGS]],
(Table1[[#This Row],[Budget_COGS]]-Table1[[#This Row],[COGS]]) / ABS(Table1[[#This Row],[Budget_COGS]])
)
)</f>
        <v>-0.16</v>
      </c>
      <c r="S3331" s="5" t="str">
        <f>IF(Table1[[#This Row],[COGS _Var]]&gt;=0, "Above Budget", "Below Budget")</f>
        <v>Above Budget</v>
      </c>
      <c r="T3331">
        <f>Table1[[#This Row],[Actual_Sales]]-Table1[[#This Row],[COGS]]</f>
        <v>72</v>
      </c>
      <c r="U3331">
        <v>70</v>
      </c>
      <c r="V3331">
        <f>Table1[[#This Row],[Gross_Margin]]-Table1[[#This Row],[Budget_Margin]]</f>
        <v>2</v>
      </c>
      <c r="W3331" s="5">
        <f>IF(
Table1[[#This Row],[Budget_Margin]]=0,
"",
IF(
Table1[[#This Row],[Budget_Margin]]&gt;0,
(Table1[[#This Row],[Gross_Margin]]-Table1[[#This Row],[Budget_Margin]]) / Table1[[#This Row],[Budget_Margin]],
(Table1[[#This Row],[Gross_Margin]]-Table1[[#This Row],[Budget_Margin]]) / ABS(Table1[[#This Row],[Budget_Margin]])
)
)</f>
        <v>2.8571428571428571E-2</v>
      </c>
      <c r="X3331" s="5" t="str">
        <f>IF(Table1[[#This Row],[Margin_Var]]&gt;=0, "Above Budget", "Below Budget")</f>
        <v>Above Budget</v>
      </c>
      <c r="Y3331" s="5">
        <f>IFERROR(Table1[[#This Row],[Gross_Margin]]/Table1[[#This Row],[Actual_Sales]],0)</f>
        <v>0.55384615384615388</v>
      </c>
      <c r="Z3331" s="5">
        <f>Table1[[#This Row],[Actual_Profit]]/Table1[[#This Row],[Actual_Sales]]</f>
        <v>0.13076923076923078</v>
      </c>
      <c r="AA3331">
        <v>55</v>
      </c>
      <c r="AB3331" s="5">
        <f>IFERROR(Table1[[#This Row],[Expenses]]/Table1[[#This Row],[Actual_Sales]],0)</f>
        <v>0.42307692307692307</v>
      </c>
      <c r="AC3331">
        <v>22</v>
      </c>
      <c r="AD3331">
        <v>338</v>
      </c>
      <c r="AE3331" s="5">
        <f>IFERROR(Table1[[#This Row],[Inventory]]/Table1[[#This Row],[Actual_Sales]],0)</f>
        <v>2.6</v>
      </c>
    </row>
    <row r="3332" spans="1:31" x14ac:dyDescent="0.25">
      <c r="A3332">
        <v>736</v>
      </c>
      <c r="B3332">
        <v>305</v>
      </c>
      <c r="C3332">
        <v>9</v>
      </c>
      <c r="D3332" s="2">
        <v>40299</v>
      </c>
      <c r="E3332">
        <v>130</v>
      </c>
      <c r="F3332">
        <v>100</v>
      </c>
      <c r="G3332">
        <f>Table1[[#This Row],[Actual_Sales]]-Table1[[#This Row],[Budget_Sales]]</f>
        <v>30</v>
      </c>
      <c r="H3332" s="5">
        <f>IF(
Table1[[#This Row],[Budget_Sales]]=0,
"",
IF(
Table1[[#This Row],[Budget_Sales]]&gt;0,
(Table1[[#This Row],[Actual_Sales]]-Table1[[#This Row],[Budget_Sales]])/Table1[[#This Row],[Budget_Sales]],
(Table1[[#This Row],[Actual_Sales]]-Table1[[#This Row],[Budget_Sales]])/ABS(Table1[[#This Row],[Budget_Sales]])
)
)</f>
        <v>0.3</v>
      </c>
      <c r="I3332" s="5" t="str">
        <f>IF(Table1[[#This Row],[Sales_Var]]&gt;=0,"Above Budget","Below Budget")</f>
        <v>Above Budget</v>
      </c>
      <c r="J3332">
        <f>Table1[[#This Row],[Actual_Sales]]-(Table1[[#This Row],[COGS]]+Table1[[#This Row],[Expenses]])</f>
        <v>17</v>
      </c>
      <c r="K3332">
        <v>30</v>
      </c>
      <c r="L3332">
        <f>Table1[[#This Row],[Actual_Profit]]-Table1[[#This Row],[Budget_Profit]]</f>
        <v>-13</v>
      </c>
      <c r="M3332" s="5">
        <f>IF(
Table1[[#This Row],[Budget_Profit]]=0,
"",
IF(
Table1[[#This Row],[Budget_Profit]]&gt;0,
(Table1[[#This Row],[Actual_Profit]]-Table1[[#This Row],[Budget_Profit]])/Table1[[#This Row],[Budget_Profit]],
(Table1[[#This Row],[Actual_Profit]]-Table1[[#This Row],[Budget_Profit]])/ABS(Table1[[#This Row],[Budget_Profit]])
)
)</f>
        <v>-0.43333333333333335</v>
      </c>
      <c r="N3332" s="5" t="str">
        <f>IF(Table1[[#This Row],[Profit_Var]]&gt;=0, "Above Budget", "Below Budget")</f>
        <v>Below Budget</v>
      </c>
      <c r="O3332">
        <v>58</v>
      </c>
      <c r="P3332">
        <v>40</v>
      </c>
      <c r="Q3332">
        <f>Table1[[#This Row],[COGS]]-Table1[[#This Row],[Budget_COGS]]</f>
        <v>18</v>
      </c>
      <c r="R3332" s="5">
        <f>IF(
Table1[[#This Row],[Budget_COGS]]=0,
"",
IF(
Table1[[#This Row],[Budget_COGS]]&gt;0,
(Table1[[#This Row],[Budget_COGS]]-Table1[[#This Row],[COGS]]) / Table1[[#This Row],[Budget_COGS]],
(Table1[[#This Row],[Budget_COGS]]-Table1[[#This Row],[COGS]]) / ABS(Table1[[#This Row],[Budget_COGS]])
)
)</f>
        <v>-0.45</v>
      </c>
      <c r="S3332" s="5" t="str">
        <f>IF(Table1[[#This Row],[COGS _Var]]&gt;=0, "Above Budget", "Below Budget")</f>
        <v>Above Budget</v>
      </c>
      <c r="T3332">
        <f>Table1[[#This Row],[Actual_Sales]]-Table1[[#This Row],[COGS]]</f>
        <v>72</v>
      </c>
      <c r="U3332">
        <v>60</v>
      </c>
      <c r="V3332">
        <f>Table1[[#This Row],[Gross_Margin]]-Table1[[#This Row],[Budget_Margin]]</f>
        <v>12</v>
      </c>
      <c r="W3332" s="5">
        <f>IF(
Table1[[#This Row],[Budget_Margin]]=0,
"",
IF(
Table1[[#This Row],[Budget_Margin]]&gt;0,
(Table1[[#This Row],[Gross_Margin]]-Table1[[#This Row],[Budget_Margin]]) / Table1[[#This Row],[Budget_Margin]],
(Table1[[#This Row],[Gross_Margin]]-Table1[[#This Row],[Budget_Margin]]) / ABS(Table1[[#This Row],[Budget_Margin]])
)
)</f>
        <v>0.2</v>
      </c>
      <c r="X3332" s="5" t="str">
        <f>IF(Table1[[#This Row],[Margin_Var]]&gt;=0, "Above Budget", "Below Budget")</f>
        <v>Above Budget</v>
      </c>
      <c r="Y3332" s="5">
        <f>IFERROR(Table1[[#This Row],[Gross_Margin]]/Table1[[#This Row],[Actual_Sales]],0)</f>
        <v>0.55384615384615388</v>
      </c>
      <c r="Z3332" s="5">
        <f>Table1[[#This Row],[Actual_Profit]]/Table1[[#This Row],[Actual_Sales]]</f>
        <v>0.13076923076923078</v>
      </c>
      <c r="AA3332">
        <v>55</v>
      </c>
      <c r="AB3332" s="5">
        <f>IFERROR(Table1[[#This Row],[Expenses]]/Table1[[#This Row],[Actual_Sales]],0)</f>
        <v>0.42307692307692307</v>
      </c>
      <c r="AC3332">
        <v>22</v>
      </c>
      <c r="AD3332">
        <v>338</v>
      </c>
      <c r="AE3332" s="5">
        <f>IFERROR(Table1[[#This Row],[Inventory]]/Table1[[#This Row],[Actual_Sales]],0)</f>
        <v>2.6</v>
      </c>
    </row>
    <row r="3333" spans="1:31" x14ac:dyDescent="0.25">
      <c r="A3333">
        <v>36</v>
      </c>
      <c r="B3333">
        <v>339</v>
      </c>
      <c r="C3333">
        <v>9</v>
      </c>
      <c r="D3333" s="2">
        <v>40179</v>
      </c>
      <c r="E3333">
        <v>130</v>
      </c>
      <c r="F3333">
        <v>100</v>
      </c>
      <c r="G3333">
        <f>Table1[[#This Row],[Actual_Sales]]-Table1[[#This Row],[Budget_Sales]]</f>
        <v>30</v>
      </c>
      <c r="H3333" s="5">
        <f>IF(
Table1[[#This Row],[Budget_Sales]]=0,
"",
IF(
Table1[[#This Row],[Budget_Sales]]&gt;0,
(Table1[[#This Row],[Actual_Sales]]-Table1[[#This Row],[Budget_Sales]])/Table1[[#This Row],[Budget_Sales]],
(Table1[[#This Row],[Actual_Sales]]-Table1[[#This Row],[Budget_Sales]])/ABS(Table1[[#This Row],[Budget_Sales]])
)
)</f>
        <v>0.3</v>
      </c>
      <c r="I3333" s="5" t="str">
        <f>IF(Table1[[#This Row],[Sales_Var]]&gt;=0,"Above Budget","Below Budget")</f>
        <v>Above Budget</v>
      </c>
      <c r="J3333">
        <f>Table1[[#This Row],[Actual_Sales]]-(Table1[[#This Row],[COGS]]+Table1[[#This Row],[Expenses]])</f>
        <v>17</v>
      </c>
      <c r="K3333">
        <v>30</v>
      </c>
      <c r="L3333">
        <f>Table1[[#This Row],[Actual_Profit]]-Table1[[#This Row],[Budget_Profit]]</f>
        <v>-13</v>
      </c>
      <c r="M3333" s="5">
        <f>IF(
Table1[[#This Row],[Budget_Profit]]=0,
"",
IF(
Table1[[#This Row],[Budget_Profit]]&gt;0,
(Table1[[#This Row],[Actual_Profit]]-Table1[[#This Row],[Budget_Profit]])/Table1[[#This Row],[Budget_Profit]],
(Table1[[#This Row],[Actual_Profit]]-Table1[[#This Row],[Budget_Profit]])/ABS(Table1[[#This Row],[Budget_Profit]])
)
)</f>
        <v>-0.43333333333333335</v>
      </c>
      <c r="N3333" s="5" t="str">
        <f>IF(Table1[[#This Row],[Profit_Var]]&gt;=0, "Above Budget", "Below Budget")</f>
        <v>Below Budget</v>
      </c>
      <c r="O3333">
        <v>58</v>
      </c>
      <c r="P3333">
        <v>40</v>
      </c>
      <c r="Q3333">
        <f>Table1[[#This Row],[COGS]]-Table1[[#This Row],[Budget_COGS]]</f>
        <v>18</v>
      </c>
      <c r="R3333" s="5">
        <f>IF(
Table1[[#This Row],[Budget_COGS]]=0,
"",
IF(
Table1[[#This Row],[Budget_COGS]]&gt;0,
(Table1[[#This Row],[Budget_COGS]]-Table1[[#This Row],[COGS]]) / Table1[[#This Row],[Budget_COGS]],
(Table1[[#This Row],[Budget_COGS]]-Table1[[#This Row],[COGS]]) / ABS(Table1[[#This Row],[Budget_COGS]])
)
)</f>
        <v>-0.45</v>
      </c>
      <c r="S3333" s="5" t="str">
        <f>IF(Table1[[#This Row],[COGS _Var]]&gt;=0, "Above Budget", "Below Budget")</f>
        <v>Above Budget</v>
      </c>
      <c r="T3333">
        <f>Table1[[#This Row],[Actual_Sales]]-Table1[[#This Row],[COGS]]</f>
        <v>72</v>
      </c>
      <c r="U3333">
        <v>60</v>
      </c>
      <c r="V3333">
        <f>Table1[[#This Row],[Gross_Margin]]-Table1[[#This Row],[Budget_Margin]]</f>
        <v>12</v>
      </c>
      <c r="W3333" s="5">
        <f>IF(
Table1[[#This Row],[Budget_Margin]]=0,
"",
IF(
Table1[[#This Row],[Budget_Margin]]&gt;0,
(Table1[[#This Row],[Gross_Margin]]-Table1[[#This Row],[Budget_Margin]]) / Table1[[#This Row],[Budget_Margin]],
(Table1[[#This Row],[Gross_Margin]]-Table1[[#This Row],[Budget_Margin]]) / ABS(Table1[[#This Row],[Budget_Margin]])
)
)</f>
        <v>0.2</v>
      </c>
      <c r="X3333" s="5" t="str">
        <f>IF(Table1[[#This Row],[Margin_Var]]&gt;=0, "Above Budget", "Below Budget")</f>
        <v>Above Budget</v>
      </c>
      <c r="Y3333" s="5">
        <f>IFERROR(Table1[[#This Row],[Gross_Margin]]/Table1[[#This Row],[Actual_Sales]],0)</f>
        <v>0.55384615384615388</v>
      </c>
      <c r="Z3333" s="5">
        <f>Table1[[#This Row],[Actual_Profit]]/Table1[[#This Row],[Actual_Sales]]</f>
        <v>0.13076923076923078</v>
      </c>
      <c r="AA3333">
        <v>55</v>
      </c>
      <c r="AB3333" s="5">
        <f>IFERROR(Table1[[#This Row],[Expenses]]/Table1[[#This Row],[Actual_Sales]],0)</f>
        <v>0.42307692307692307</v>
      </c>
      <c r="AC3333">
        <v>22</v>
      </c>
      <c r="AD3333">
        <v>338</v>
      </c>
      <c r="AE3333" s="5">
        <f>IFERROR(Table1[[#This Row],[Inventory]]/Table1[[#This Row],[Actual_Sales]],0)</f>
        <v>2.6</v>
      </c>
    </row>
    <row r="3334" spans="1:31" x14ac:dyDescent="0.25">
      <c r="A3334">
        <v>133</v>
      </c>
      <c r="B3334">
        <v>719</v>
      </c>
      <c r="C3334">
        <v>11</v>
      </c>
      <c r="D3334" s="2">
        <v>40179</v>
      </c>
      <c r="E3334">
        <v>130</v>
      </c>
      <c r="F3334">
        <v>110</v>
      </c>
      <c r="G3334">
        <f>Table1[[#This Row],[Actual_Sales]]-Table1[[#This Row],[Budget_Sales]]</f>
        <v>20</v>
      </c>
      <c r="H3334" s="5">
        <f>IF(
Table1[[#This Row],[Budget_Sales]]=0,
"",
IF(
Table1[[#This Row],[Budget_Sales]]&gt;0,
(Table1[[#This Row],[Actual_Sales]]-Table1[[#This Row],[Budget_Sales]])/Table1[[#This Row],[Budget_Sales]],
(Table1[[#This Row],[Actual_Sales]]-Table1[[#This Row],[Budget_Sales]])/ABS(Table1[[#This Row],[Budget_Sales]])
)
)</f>
        <v>0.18181818181818182</v>
      </c>
      <c r="I3334" s="5" t="str">
        <f>IF(Table1[[#This Row],[Sales_Var]]&gt;=0,"Above Budget","Below Budget")</f>
        <v>Above Budget</v>
      </c>
      <c r="J3334">
        <f>Table1[[#This Row],[Actual_Sales]]-(Table1[[#This Row],[COGS]]+Table1[[#This Row],[Expenses]])</f>
        <v>17</v>
      </c>
      <c r="K3334">
        <v>20</v>
      </c>
      <c r="L3334">
        <f>Table1[[#This Row],[Actual_Profit]]-Table1[[#This Row],[Budget_Profit]]</f>
        <v>-3</v>
      </c>
      <c r="M3334" s="5">
        <f>IF(
Table1[[#This Row],[Budget_Profit]]=0,
"",
IF(
Table1[[#This Row],[Budget_Profit]]&gt;0,
(Table1[[#This Row],[Actual_Profit]]-Table1[[#This Row],[Budget_Profit]])/Table1[[#This Row],[Budget_Profit]],
(Table1[[#This Row],[Actual_Profit]]-Table1[[#This Row],[Budget_Profit]])/ABS(Table1[[#This Row],[Budget_Profit]])
)
)</f>
        <v>-0.15</v>
      </c>
      <c r="N3334" s="5" t="str">
        <f>IF(Table1[[#This Row],[Profit_Var]]&gt;=0, "Above Budget", "Below Budget")</f>
        <v>Below Budget</v>
      </c>
      <c r="O3334">
        <v>58</v>
      </c>
      <c r="P3334">
        <v>40</v>
      </c>
      <c r="Q3334">
        <f>Table1[[#This Row],[COGS]]-Table1[[#This Row],[Budget_COGS]]</f>
        <v>18</v>
      </c>
      <c r="R3334" s="5">
        <f>IF(
Table1[[#This Row],[Budget_COGS]]=0,
"",
IF(
Table1[[#This Row],[Budget_COGS]]&gt;0,
(Table1[[#This Row],[Budget_COGS]]-Table1[[#This Row],[COGS]]) / Table1[[#This Row],[Budget_COGS]],
(Table1[[#This Row],[Budget_COGS]]-Table1[[#This Row],[COGS]]) / ABS(Table1[[#This Row],[Budget_COGS]])
)
)</f>
        <v>-0.45</v>
      </c>
      <c r="S3334" s="5" t="str">
        <f>IF(Table1[[#This Row],[COGS _Var]]&gt;=0, "Above Budget", "Below Budget")</f>
        <v>Above Budget</v>
      </c>
      <c r="T3334">
        <f>Table1[[#This Row],[Actual_Sales]]-Table1[[#This Row],[COGS]]</f>
        <v>72</v>
      </c>
      <c r="U3334">
        <v>70</v>
      </c>
      <c r="V3334">
        <f>Table1[[#This Row],[Gross_Margin]]-Table1[[#This Row],[Budget_Margin]]</f>
        <v>2</v>
      </c>
      <c r="W3334" s="5">
        <f>IF(
Table1[[#This Row],[Budget_Margin]]=0,
"",
IF(
Table1[[#This Row],[Budget_Margin]]&gt;0,
(Table1[[#This Row],[Gross_Margin]]-Table1[[#This Row],[Budget_Margin]]) / Table1[[#This Row],[Budget_Margin]],
(Table1[[#This Row],[Gross_Margin]]-Table1[[#This Row],[Budget_Margin]]) / ABS(Table1[[#This Row],[Budget_Margin]])
)
)</f>
        <v>2.8571428571428571E-2</v>
      </c>
      <c r="X3334" s="5" t="str">
        <f>IF(Table1[[#This Row],[Margin_Var]]&gt;=0, "Above Budget", "Below Budget")</f>
        <v>Above Budget</v>
      </c>
      <c r="Y3334" s="5">
        <f>IFERROR(Table1[[#This Row],[Gross_Margin]]/Table1[[#This Row],[Actual_Sales]],0)</f>
        <v>0.55384615384615388</v>
      </c>
      <c r="Z3334" s="5">
        <f>Table1[[#This Row],[Actual_Profit]]/Table1[[#This Row],[Actual_Sales]]</f>
        <v>0.13076923076923078</v>
      </c>
      <c r="AA3334">
        <v>55</v>
      </c>
      <c r="AB3334" s="5">
        <f>IFERROR(Table1[[#This Row],[Expenses]]/Table1[[#This Row],[Actual_Sales]],0)</f>
        <v>0.42307692307692307</v>
      </c>
      <c r="AC3334">
        <v>22</v>
      </c>
      <c r="AD3334">
        <v>338</v>
      </c>
      <c r="AE3334" s="5">
        <f>IFERROR(Table1[[#This Row],[Inventory]]/Table1[[#This Row],[Actual_Sales]],0)</f>
        <v>2.6</v>
      </c>
    </row>
    <row r="3335" spans="1:31" x14ac:dyDescent="0.25">
      <c r="A3335">
        <v>3725</v>
      </c>
      <c r="B3335">
        <v>206</v>
      </c>
      <c r="C3335">
        <v>3</v>
      </c>
      <c r="D3335" s="2">
        <v>40817</v>
      </c>
      <c r="E3335">
        <v>245</v>
      </c>
      <c r="F3335">
        <v>330</v>
      </c>
      <c r="G3335">
        <f>Table1[[#This Row],[Actual_Sales]]-Table1[[#This Row],[Budget_Sales]]</f>
        <v>-85</v>
      </c>
      <c r="H3335" s="5">
        <f>IF(
Table1[[#This Row],[Budget_Sales]]=0,
"",
IF(
Table1[[#This Row],[Budget_Sales]]&gt;0,
(Table1[[#This Row],[Actual_Sales]]-Table1[[#This Row],[Budget_Sales]])/Table1[[#This Row],[Budget_Sales]],
(Table1[[#This Row],[Actual_Sales]]-Table1[[#This Row],[Budget_Sales]])/ABS(Table1[[#This Row],[Budget_Sales]])
)
)</f>
        <v>-0.25757575757575757</v>
      </c>
      <c r="I3335" s="5" t="str">
        <f>IF(Table1[[#This Row],[Sales_Var]]&gt;=0,"Above Budget","Below Budget")</f>
        <v>Below Budget</v>
      </c>
      <c r="J3335">
        <f>Table1[[#This Row],[Actual_Sales]]-(Table1[[#This Row],[COGS]]+Table1[[#This Row],[Expenses]])</f>
        <v>32</v>
      </c>
      <c r="K3335">
        <v>100</v>
      </c>
      <c r="L3335">
        <f>Table1[[#This Row],[Actual_Profit]]-Table1[[#This Row],[Budget_Profit]]</f>
        <v>-68</v>
      </c>
      <c r="M3335" s="5">
        <f>IF(
Table1[[#This Row],[Budget_Profit]]=0,
"",
IF(
Table1[[#This Row],[Budget_Profit]]&gt;0,
(Table1[[#This Row],[Actual_Profit]]-Table1[[#This Row],[Budget_Profit]])/Table1[[#This Row],[Budget_Profit]],
(Table1[[#This Row],[Actual_Profit]]-Table1[[#This Row],[Budget_Profit]])/ABS(Table1[[#This Row],[Budget_Profit]])
)
)</f>
        <v>-0.68</v>
      </c>
      <c r="N3335" s="5" t="str">
        <f>IF(Table1[[#This Row],[Profit_Var]]&gt;=0, "Above Budget", "Below Budget")</f>
        <v>Below Budget</v>
      </c>
      <c r="O3335">
        <v>96</v>
      </c>
      <c r="P3335">
        <v>140</v>
      </c>
      <c r="Q3335">
        <f>Table1[[#This Row],[COGS]]-Table1[[#This Row],[Budget_COGS]]</f>
        <v>-44</v>
      </c>
      <c r="R3335" s="5">
        <f>IF(
Table1[[#This Row],[Budget_COGS]]=0,
"",
IF(
Table1[[#This Row],[Budget_COGS]]&gt;0,
(Table1[[#This Row],[Budget_COGS]]-Table1[[#This Row],[COGS]]) / Table1[[#This Row],[Budget_COGS]],
(Table1[[#This Row],[Budget_COGS]]-Table1[[#This Row],[COGS]]) / ABS(Table1[[#This Row],[Budget_COGS]])
)
)</f>
        <v>0.31428571428571428</v>
      </c>
      <c r="S3335" s="5" t="str">
        <f>IF(Table1[[#This Row],[COGS _Var]]&gt;=0, "Above Budget", "Below Budget")</f>
        <v>Below Budget</v>
      </c>
      <c r="T3335">
        <f>Table1[[#This Row],[Actual_Sales]]-Table1[[#This Row],[COGS]]</f>
        <v>149</v>
      </c>
      <c r="U3335">
        <v>190</v>
      </c>
      <c r="V3335">
        <f>Table1[[#This Row],[Gross_Margin]]-Table1[[#This Row],[Budget_Margin]]</f>
        <v>-41</v>
      </c>
      <c r="W3335" s="5">
        <f>IF(
Table1[[#This Row],[Budget_Margin]]=0,
"",
IF(
Table1[[#This Row],[Budget_Margin]]&gt;0,
(Table1[[#This Row],[Gross_Margin]]-Table1[[#This Row],[Budget_Margin]]) / Table1[[#This Row],[Budget_Margin]],
(Table1[[#This Row],[Gross_Margin]]-Table1[[#This Row],[Budget_Margin]]) / ABS(Table1[[#This Row],[Budget_Margin]])
)
)</f>
        <v>-0.21578947368421053</v>
      </c>
      <c r="X3335" s="5" t="str">
        <f>IF(Table1[[#This Row],[Margin_Var]]&gt;=0, "Above Budget", "Below Budget")</f>
        <v>Below Budget</v>
      </c>
      <c r="Y3335" s="5">
        <f>IFERROR(Table1[[#This Row],[Gross_Margin]]/Table1[[#This Row],[Actual_Sales]],0)</f>
        <v>0.60816326530612241</v>
      </c>
      <c r="Z3335" s="5">
        <f>Table1[[#This Row],[Actual_Profit]]/Table1[[#This Row],[Actual_Sales]]</f>
        <v>0.1306122448979592</v>
      </c>
      <c r="AA3335">
        <v>117</v>
      </c>
      <c r="AB3335" s="5">
        <f>IFERROR(Table1[[#This Row],[Expenses]]/Table1[[#This Row],[Actual_Sales]],0)</f>
        <v>0.47755102040816327</v>
      </c>
      <c r="AC3335">
        <v>87</v>
      </c>
      <c r="AD3335">
        <v>683</v>
      </c>
      <c r="AE3335" s="5">
        <f>IFERROR(Table1[[#This Row],[Inventory]]/Table1[[#This Row],[Actual_Sales]],0)</f>
        <v>2.7877551020408164</v>
      </c>
    </row>
    <row r="3336" spans="1:31" x14ac:dyDescent="0.25">
      <c r="A3336">
        <v>3875</v>
      </c>
      <c r="B3336">
        <v>918</v>
      </c>
      <c r="C3336">
        <v>9</v>
      </c>
      <c r="D3336" s="2">
        <v>40817</v>
      </c>
      <c r="E3336">
        <v>245</v>
      </c>
      <c r="F3336">
        <v>200</v>
      </c>
      <c r="G3336">
        <f>Table1[[#This Row],[Actual_Sales]]-Table1[[#This Row],[Budget_Sales]]</f>
        <v>45</v>
      </c>
      <c r="H3336" s="5">
        <f>IF(
Table1[[#This Row],[Budget_Sales]]=0,
"",
IF(
Table1[[#This Row],[Budget_Sales]]&gt;0,
(Table1[[#This Row],[Actual_Sales]]-Table1[[#This Row],[Budget_Sales]])/Table1[[#This Row],[Budget_Sales]],
(Table1[[#This Row],[Actual_Sales]]-Table1[[#This Row],[Budget_Sales]])/ABS(Table1[[#This Row],[Budget_Sales]])
)
)</f>
        <v>0.22500000000000001</v>
      </c>
      <c r="I3336" s="5" t="str">
        <f>IF(Table1[[#This Row],[Sales_Var]]&gt;=0,"Above Budget","Below Budget")</f>
        <v>Above Budget</v>
      </c>
      <c r="J3336">
        <f>Table1[[#This Row],[Actual_Sales]]-(Table1[[#This Row],[COGS]]+Table1[[#This Row],[Expenses]])</f>
        <v>32</v>
      </c>
      <c r="K3336">
        <v>40</v>
      </c>
      <c r="L3336">
        <f>Table1[[#This Row],[Actual_Profit]]-Table1[[#This Row],[Budget_Profit]]</f>
        <v>-8</v>
      </c>
      <c r="M3336" s="5">
        <f>IF(
Table1[[#This Row],[Budget_Profit]]=0,
"",
IF(
Table1[[#This Row],[Budget_Profit]]&gt;0,
(Table1[[#This Row],[Actual_Profit]]-Table1[[#This Row],[Budget_Profit]])/Table1[[#This Row],[Budget_Profit]],
(Table1[[#This Row],[Actual_Profit]]-Table1[[#This Row],[Budget_Profit]])/ABS(Table1[[#This Row],[Budget_Profit]])
)
)</f>
        <v>-0.2</v>
      </c>
      <c r="N3336" s="5" t="str">
        <f>IF(Table1[[#This Row],[Profit_Var]]&gt;=0, "Above Budget", "Below Budget")</f>
        <v>Below Budget</v>
      </c>
      <c r="O3336">
        <v>96</v>
      </c>
      <c r="P3336">
        <v>80</v>
      </c>
      <c r="Q3336">
        <f>Table1[[#This Row],[COGS]]-Table1[[#This Row],[Budget_COGS]]</f>
        <v>16</v>
      </c>
      <c r="R3336" s="5">
        <f>IF(
Table1[[#This Row],[Budget_COGS]]=0,
"",
IF(
Table1[[#This Row],[Budget_COGS]]&gt;0,
(Table1[[#This Row],[Budget_COGS]]-Table1[[#This Row],[COGS]]) / Table1[[#This Row],[Budget_COGS]],
(Table1[[#This Row],[Budget_COGS]]-Table1[[#This Row],[COGS]]) / ABS(Table1[[#This Row],[Budget_COGS]])
)
)</f>
        <v>-0.2</v>
      </c>
      <c r="S3336" s="5" t="str">
        <f>IF(Table1[[#This Row],[COGS _Var]]&gt;=0, "Above Budget", "Below Budget")</f>
        <v>Above Budget</v>
      </c>
      <c r="T3336">
        <f>Table1[[#This Row],[Actual_Sales]]-Table1[[#This Row],[COGS]]</f>
        <v>149</v>
      </c>
      <c r="U3336">
        <v>120</v>
      </c>
      <c r="V3336">
        <f>Table1[[#This Row],[Gross_Margin]]-Table1[[#This Row],[Budget_Margin]]</f>
        <v>29</v>
      </c>
      <c r="W3336" s="5">
        <f>IF(
Table1[[#This Row],[Budget_Margin]]=0,
"",
IF(
Table1[[#This Row],[Budget_Margin]]&gt;0,
(Table1[[#This Row],[Gross_Margin]]-Table1[[#This Row],[Budget_Margin]]) / Table1[[#This Row],[Budget_Margin]],
(Table1[[#This Row],[Gross_Margin]]-Table1[[#This Row],[Budget_Margin]]) / ABS(Table1[[#This Row],[Budget_Margin]])
)
)</f>
        <v>0.24166666666666667</v>
      </c>
      <c r="X3336" s="5" t="str">
        <f>IF(Table1[[#This Row],[Margin_Var]]&gt;=0, "Above Budget", "Below Budget")</f>
        <v>Above Budget</v>
      </c>
      <c r="Y3336" s="5">
        <f>IFERROR(Table1[[#This Row],[Gross_Margin]]/Table1[[#This Row],[Actual_Sales]],0)</f>
        <v>0.60816326530612241</v>
      </c>
      <c r="Z3336" s="5">
        <f>Table1[[#This Row],[Actual_Profit]]/Table1[[#This Row],[Actual_Sales]]</f>
        <v>0.1306122448979592</v>
      </c>
      <c r="AA3336">
        <v>117</v>
      </c>
      <c r="AB3336" s="5">
        <f>IFERROR(Table1[[#This Row],[Expenses]]/Table1[[#This Row],[Actual_Sales]],0)</f>
        <v>0.47755102040816327</v>
      </c>
      <c r="AC3336">
        <v>87</v>
      </c>
      <c r="AD3336">
        <v>683</v>
      </c>
      <c r="AE3336" s="5">
        <f>IFERROR(Table1[[#This Row],[Inventory]]/Table1[[#This Row],[Actual_Sales]],0)</f>
        <v>2.7877551020408164</v>
      </c>
    </row>
    <row r="3337" spans="1:31" x14ac:dyDescent="0.25">
      <c r="A3337">
        <v>3397</v>
      </c>
      <c r="B3337">
        <v>360</v>
      </c>
      <c r="C3337">
        <v>3</v>
      </c>
      <c r="D3337" s="2">
        <v>40756</v>
      </c>
      <c r="E3337">
        <v>314</v>
      </c>
      <c r="F3337">
        <v>390</v>
      </c>
      <c r="G3337">
        <f>Table1[[#This Row],[Actual_Sales]]-Table1[[#This Row],[Budget_Sales]]</f>
        <v>-76</v>
      </c>
      <c r="H3337" s="5">
        <f>IF(
Table1[[#This Row],[Budget_Sales]]=0,
"",
IF(
Table1[[#This Row],[Budget_Sales]]&gt;0,
(Table1[[#This Row],[Actual_Sales]]-Table1[[#This Row],[Budget_Sales]])/Table1[[#This Row],[Budget_Sales]],
(Table1[[#This Row],[Actual_Sales]]-Table1[[#This Row],[Budget_Sales]])/ABS(Table1[[#This Row],[Budget_Sales]])
)
)</f>
        <v>-0.19487179487179487</v>
      </c>
      <c r="I3337" s="5" t="str">
        <f>IF(Table1[[#This Row],[Sales_Var]]&gt;=0,"Above Budget","Below Budget")</f>
        <v>Below Budget</v>
      </c>
      <c r="J3337">
        <f>Table1[[#This Row],[Actual_Sales]]-(Table1[[#This Row],[COGS]]+Table1[[#This Row],[Expenses]])</f>
        <v>41</v>
      </c>
      <c r="K3337">
        <v>100</v>
      </c>
      <c r="L3337">
        <f>Table1[[#This Row],[Actual_Profit]]-Table1[[#This Row],[Budget_Profit]]</f>
        <v>-59</v>
      </c>
      <c r="M3337" s="5">
        <f>IF(
Table1[[#This Row],[Budget_Profit]]=0,
"",
IF(
Table1[[#This Row],[Budget_Profit]]&gt;0,
(Table1[[#This Row],[Actual_Profit]]-Table1[[#This Row],[Budget_Profit]])/Table1[[#This Row],[Budget_Profit]],
(Table1[[#This Row],[Actual_Profit]]-Table1[[#This Row],[Budget_Profit]])/ABS(Table1[[#This Row],[Budget_Profit]])
)
)</f>
        <v>-0.59</v>
      </c>
      <c r="N3337" s="5" t="str">
        <f>IF(Table1[[#This Row],[Profit_Var]]&gt;=0, "Above Budget", "Below Budget")</f>
        <v>Below Budget</v>
      </c>
      <c r="O3337">
        <v>133</v>
      </c>
      <c r="P3337">
        <v>160</v>
      </c>
      <c r="Q3337">
        <f>Table1[[#This Row],[COGS]]-Table1[[#This Row],[Budget_COGS]]</f>
        <v>-27</v>
      </c>
      <c r="R3337" s="5">
        <f>IF(
Table1[[#This Row],[Budget_COGS]]=0,
"",
IF(
Table1[[#This Row],[Budget_COGS]]&gt;0,
(Table1[[#This Row],[Budget_COGS]]-Table1[[#This Row],[COGS]]) / Table1[[#This Row],[Budget_COGS]],
(Table1[[#This Row],[Budget_COGS]]-Table1[[#This Row],[COGS]]) / ABS(Table1[[#This Row],[Budget_COGS]])
)
)</f>
        <v>0.16875000000000001</v>
      </c>
      <c r="S3337" s="5" t="str">
        <f>IF(Table1[[#This Row],[COGS _Var]]&gt;=0, "Above Budget", "Below Budget")</f>
        <v>Below Budget</v>
      </c>
      <c r="T3337">
        <f>Table1[[#This Row],[Actual_Sales]]-Table1[[#This Row],[COGS]]</f>
        <v>181</v>
      </c>
      <c r="U3337">
        <v>230</v>
      </c>
      <c r="V3337">
        <f>Table1[[#This Row],[Gross_Margin]]-Table1[[#This Row],[Budget_Margin]]</f>
        <v>-49</v>
      </c>
      <c r="W3337" s="5">
        <f>IF(
Table1[[#This Row],[Budget_Margin]]=0,
"",
IF(
Table1[[#This Row],[Budget_Margin]]&gt;0,
(Table1[[#This Row],[Gross_Margin]]-Table1[[#This Row],[Budget_Margin]]) / Table1[[#This Row],[Budget_Margin]],
(Table1[[#This Row],[Gross_Margin]]-Table1[[#This Row],[Budget_Margin]]) / ABS(Table1[[#This Row],[Budget_Margin]])
)
)</f>
        <v>-0.21304347826086956</v>
      </c>
      <c r="X3337" s="5" t="str">
        <f>IF(Table1[[#This Row],[Margin_Var]]&gt;=0, "Above Budget", "Below Budget")</f>
        <v>Below Budget</v>
      </c>
      <c r="Y3337" s="5">
        <f>IFERROR(Table1[[#This Row],[Gross_Margin]]/Table1[[#This Row],[Actual_Sales]],0)</f>
        <v>0.57643312101910826</v>
      </c>
      <c r="Z3337" s="5">
        <f>Table1[[#This Row],[Actual_Profit]]/Table1[[#This Row],[Actual_Sales]]</f>
        <v>0.13057324840764331</v>
      </c>
      <c r="AA3337">
        <v>140</v>
      </c>
      <c r="AB3337" s="5">
        <f>IFERROR(Table1[[#This Row],[Expenses]]/Table1[[#This Row],[Actual_Sales]],0)</f>
        <v>0.44585987261146498</v>
      </c>
      <c r="AC3337">
        <v>120</v>
      </c>
      <c r="AD3337">
        <v>705</v>
      </c>
      <c r="AE3337" s="5">
        <f>IFERROR(Table1[[#This Row],[Inventory]]/Table1[[#This Row],[Actual_Sales]],0)</f>
        <v>2.2452229299363058</v>
      </c>
    </row>
    <row r="3338" spans="1:31" x14ac:dyDescent="0.25">
      <c r="A3338">
        <v>3398</v>
      </c>
      <c r="B3338">
        <v>405</v>
      </c>
      <c r="C3338">
        <v>9</v>
      </c>
      <c r="D3338" s="2">
        <v>40756</v>
      </c>
      <c r="E3338">
        <v>314</v>
      </c>
      <c r="F3338">
        <v>310</v>
      </c>
      <c r="G3338">
        <f>Table1[[#This Row],[Actual_Sales]]-Table1[[#This Row],[Budget_Sales]]</f>
        <v>4</v>
      </c>
      <c r="H3338" s="5">
        <f>IF(
Table1[[#This Row],[Budget_Sales]]=0,
"",
IF(
Table1[[#This Row],[Budget_Sales]]&gt;0,
(Table1[[#This Row],[Actual_Sales]]-Table1[[#This Row],[Budget_Sales]])/Table1[[#This Row],[Budget_Sales]],
(Table1[[#This Row],[Actual_Sales]]-Table1[[#This Row],[Budget_Sales]])/ABS(Table1[[#This Row],[Budget_Sales]])
)
)</f>
        <v>1.2903225806451613E-2</v>
      </c>
      <c r="I3338" s="5" t="str">
        <f>IF(Table1[[#This Row],[Sales_Var]]&gt;=0,"Above Budget","Below Budget")</f>
        <v>Above Budget</v>
      </c>
      <c r="J3338">
        <f>Table1[[#This Row],[Actual_Sales]]-(Table1[[#This Row],[COGS]]+Table1[[#This Row],[Expenses]])</f>
        <v>41</v>
      </c>
      <c r="K3338">
        <v>60</v>
      </c>
      <c r="L3338">
        <f>Table1[[#This Row],[Actual_Profit]]-Table1[[#This Row],[Budget_Profit]]</f>
        <v>-19</v>
      </c>
      <c r="M3338" s="5">
        <f>IF(
Table1[[#This Row],[Budget_Profit]]=0,
"",
IF(
Table1[[#This Row],[Budget_Profit]]&gt;0,
(Table1[[#This Row],[Actual_Profit]]-Table1[[#This Row],[Budget_Profit]])/Table1[[#This Row],[Budget_Profit]],
(Table1[[#This Row],[Actual_Profit]]-Table1[[#This Row],[Budget_Profit]])/ABS(Table1[[#This Row],[Budget_Profit]])
)
)</f>
        <v>-0.31666666666666665</v>
      </c>
      <c r="N3338" s="5" t="str">
        <f>IF(Table1[[#This Row],[Profit_Var]]&gt;=0, "Above Budget", "Below Budget")</f>
        <v>Below Budget</v>
      </c>
      <c r="O3338">
        <v>133</v>
      </c>
      <c r="P3338">
        <v>120</v>
      </c>
      <c r="Q3338">
        <f>Table1[[#This Row],[COGS]]-Table1[[#This Row],[Budget_COGS]]</f>
        <v>13</v>
      </c>
      <c r="R3338" s="5">
        <f>IF(
Table1[[#This Row],[Budget_COGS]]=0,
"",
IF(
Table1[[#This Row],[Budget_COGS]]&gt;0,
(Table1[[#This Row],[Budget_COGS]]-Table1[[#This Row],[COGS]]) / Table1[[#This Row],[Budget_COGS]],
(Table1[[#This Row],[Budget_COGS]]-Table1[[#This Row],[COGS]]) / ABS(Table1[[#This Row],[Budget_COGS]])
)
)</f>
        <v>-0.10833333333333334</v>
      </c>
      <c r="S3338" s="5" t="str">
        <f>IF(Table1[[#This Row],[COGS _Var]]&gt;=0, "Above Budget", "Below Budget")</f>
        <v>Above Budget</v>
      </c>
      <c r="T3338">
        <f>Table1[[#This Row],[Actual_Sales]]-Table1[[#This Row],[COGS]]</f>
        <v>181</v>
      </c>
      <c r="U3338">
        <v>190</v>
      </c>
      <c r="V3338">
        <f>Table1[[#This Row],[Gross_Margin]]-Table1[[#This Row],[Budget_Margin]]</f>
        <v>-9</v>
      </c>
      <c r="W3338" s="5">
        <f>IF(
Table1[[#This Row],[Budget_Margin]]=0,
"",
IF(
Table1[[#This Row],[Budget_Margin]]&gt;0,
(Table1[[#This Row],[Gross_Margin]]-Table1[[#This Row],[Budget_Margin]]) / Table1[[#This Row],[Budget_Margin]],
(Table1[[#This Row],[Gross_Margin]]-Table1[[#This Row],[Budget_Margin]]) / ABS(Table1[[#This Row],[Budget_Margin]])
)
)</f>
        <v>-4.736842105263158E-2</v>
      </c>
      <c r="X3338" s="5" t="str">
        <f>IF(Table1[[#This Row],[Margin_Var]]&gt;=0, "Above Budget", "Below Budget")</f>
        <v>Below Budget</v>
      </c>
      <c r="Y3338" s="5">
        <f>IFERROR(Table1[[#This Row],[Gross_Margin]]/Table1[[#This Row],[Actual_Sales]],0)</f>
        <v>0.57643312101910826</v>
      </c>
      <c r="Z3338" s="5">
        <f>Table1[[#This Row],[Actual_Profit]]/Table1[[#This Row],[Actual_Sales]]</f>
        <v>0.13057324840764331</v>
      </c>
      <c r="AA3338">
        <v>140</v>
      </c>
      <c r="AB3338" s="5">
        <f>IFERROR(Table1[[#This Row],[Expenses]]/Table1[[#This Row],[Actual_Sales]],0)</f>
        <v>0.44585987261146498</v>
      </c>
      <c r="AC3338">
        <v>120</v>
      </c>
      <c r="AD3338">
        <v>705</v>
      </c>
      <c r="AE3338" s="5">
        <f>IFERROR(Table1[[#This Row],[Inventory]]/Table1[[#This Row],[Actual_Sales]],0)</f>
        <v>2.2452229299363058</v>
      </c>
    </row>
    <row r="3339" spans="1:31" x14ac:dyDescent="0.25">
      <c r="A3339">
        <v>2251</v>
      </c>
      <c r="B3339">
        <v>702</v>
      </c>
      <c r="C3339">
        <v>3</v>
      </c>
      <c r="D3339" s="2">
        <v>40544</v>
      </c>
      <c r="E3339">
        <v>69</v>
      </c>
      <c r="F3339">
        <v>70</v>
      </c>
      <c r="G3339">
        <f>Table1[[#This Row],[Actual_Sales]]-Table1[[#This Row],[Budget_Sales]]</f>
        <v>-1</v>
      </c>
      <c r="H3339" s="5">
        <f>IF(
Table1[[#This Row],[Budget_Sales]]=0,
"",
IF(
Table1[[#This Row],[Budget_Sales]]&gt;0,
(Table1[[#This Row],[Actual_Sales]]-Table1[[#This Row],[Budget_Sales]])/Table1[[#This Row],[Budget_Sales]],
(Table1[[#This Row],[Actual_Sales]]-Table1[[#This Row],[Budget_Sales]])/ABS(Table1[[#This Row],[Budget_Sales]])
)
)</f>
        <v>-1.4285714285714285E-2</v>
      </c>
      <c r="I3339" s="5" t="str">
        <f>IF(Table1[[#This Row],[Sales_Var]]&gt;=0,"Above Budget","Below Budget")</f>
        <v>Below Budget</v>
      </c>
      <c r="J3339">
        <f>Table1[[#This Row],[Actual_Sales]]-(Table1[[#This Row],[COGS]]+Table1[[#This Row],[Expenses]])</f>
        <v>9</v>
      </c>
      <c r="K3339">
        <v>20</v>
      </c>
      <c r="L3339">
        <f>Table1[[#This Row],[Actual_Profit]]-Table1[[#This Row],[Budget_Profit]]</f>
        <v>-11</v>
      </c>
      <c r="M3339" s="5">
        <f>IF(
Table1[[#This Row],[Budget_Profit]]=0,
"",
IF(
Table1[[#This Row],[Budget_Profit]]&gt;0,
(Table1[[#This Row],[Actual_Profit]]-Table1[[#This Row],[Budget_Profit]])/Table1[[#This Row],[Budget_Profit]],
(Table1[[#This Row],[Actual_Profit]]-Table1[[#This Row],[Budget_Profit]])/ABS(Table1[[#This Row],[Budget_Profit]])
)
)</f>
        <v>-0.55000000000000004</v>
      </c>
      <c r="N3339" s="5" t="str">
        <f>IF(Table1[[#This Row],[Profit_Var]]&gt;=0, "Above Budget", "Below Budget")</f>
        <v>Below Budget</v>
      </c>
      <c r="O3339">
        <v>28</v>
      </c>
      <c r="P3339">
        <v>30</v>
      </c>
      <c r="Q3339">
        <f>Table1[[#This Row],[COGS]]-Table1[[#This Row],[Budget_COGS]]</f>
        <v>-2</v>
      </c>
      <c r="R3339" s="5">
        <f>IF(
Table1[[#This Row],[Budget_COGS]]=0,
"",
IF(
Table1[[#This Row],[Budget_COGS]]&gt;0,
(Table1[[#This Row],[Budget_COGS]]-Table1[[#This Row],[COGS]]) / Table1[[#This Row],[Budget_COGS]],
(Table1[[#This Row],[Budget_COGS]]-Table1[[#This Row],[COGS]]) / ABS(Table1[[#This Row],[Budget_COGS]])
)
)</f>
        <v>6.6666666666666666E-2</v>
      </c>
      <c r="S3339" s="5" t="str">
        <f>IF(Table1[[#This Row],[COGS _Var]]&gt;=0, "Above Budget", "Below Budget")</f>
        <v>Below Budget</v>
      </c>
      <c r="T3339">
        <f>Table1[[#This Row],[Actual_Sales]]-Table1[[#This Row],[COGS]]</f>
        <v>41</v>
      </c>
      <c r="U3339">
        <v>40</v>
      </c>
      <c r="V3339">
        <f>Table1[[#This Row],[Gross_Margin]]-Table1[[#This Row],[Budget_Margin]]</f>
        <v>1</v>
      </c>
      <c r="W3339" s="5">
        <f>IF(
Table1[[#This Row],[Budget_Margin]]=0,
"",
IF(
Table1[[#This Row],[Budget_Margin]]&gt;0,
(Table1[[#This Row],[Gross_Margin]]-Table1[[#This Row],[Budget_Margin]]) / Table1[[#This Row],[Budget_Margin]],
(Table1[[#This Row],[Gross_Margin]]-Table1[[#This Row],[Budget_Margin]]) / ABS(Table1[[#This Row],[Budget_Margin]])
)
)</f>
        <v>2.5000000000000001E-2</v>
      </c>
      <c r="X3339" s="5" t="str">
        <f>IF(Table1[[#This Row],[Margin_Var]]&gt;=0, "Above Budget", "Below Budget")</f>
        <v>Above Budget</v>
      </c>
      <c r="Y3339" s="5">
        <f>IFERROR(Table1[[#This Row],[Gross_Margin]]/Table1[[#This Row],[Actual_Sales]],0)</f>
        <v>0.59420289855072461</v>
      </c>
      <c r="Z3339" s="5">
        <f>Table1[[#This Row],[Actual_Profit]]/Table1[[#This Row],[Actual_Sales]]</f>
        <v>0.13043478260869565</v>
      </c>
      <c r="AA3339">
        <v>32</v>
      </c>
      <c r="AB3339" s="5">
        <f>IFERROR(Table1[[#This Row],[Expenses]]/Table1[[#This Row],[Actual_Sales]],0)</f>
        <v>0.46376811594202899</v>
      </c>
      <c r="AC3339">
        <v>8</v>
      </c>
      <c r="AD3339">
        <v>965</v>
      </c>
      <c r="AE3339" s="5">
        <f>IFERROR(Table1[[#This Row],[Inventory]]/Table1[[#This Row],[Actual_Sales]],0)</f>
        <v>13.985507246376812</v>
      </c>
    </row>
    <row r="3340" spans="1:31" x14ac:dyDescent="0.25">
      <c r="A3340">
        <v>2192</v>
      </c>
      <c r="B3340">
        <v>505</v>
      </c>
      <c r="C3340">
        <v>9</v>
      </c>
      <c r="D3340" s="2">
        <v>40544</v>
      </c>
      <c r="E3340">
        <v>69</v>
      </c>
      <c r="F3340">
        <v>60</v>
      </c>
      <c r="G3340">
        <f>Table1[[#This Row],[Actual_Sales]]-Table1[[#This Row],[Budget_Sales]]</f>
        <v>9</v>
      </c>
      <c r="H3340" s="5">
        <f>IF(
Table1[[#This Row],[Budget_Sales]]=0,
"",
IF(
Table1[[#This Row],[Budget_Sales]]&gt;0,
(Table1[[#This Row],[Actual_Sales]]-Table1[[#This Row],[Budget_Sales]])/Table1[[#This Row],[Budget_Sales]],
(Table1[[#This Row],[Actual_Sales]]-Table1[[#This Row],[Budget_Sales]])/ABS(Table1[[#This Row],[Budget_Sales]])
)
)</f>
        <v>0.15</v>
      </c>
      <c r="I3340" s="5" t="str">
        <f>IF(Table1[[#This Row],[Sales_Var]]&gt;=0,"Above Budget","Below Budget")</f>
        <v>Above Budget</v>
      </c>
      <c r="J3340">
        <f>Table1[[#This Row],[Actual_Sales]]-(Table1[[#This Row],[COGS]]+Table1[[#This Row],[Expenses]])</f>
        <v>9</v>
      </c>
      <c r="K3340">
        <v>20</v>
      </c>
      <c r="L3340">
        <f>Table1[[#This Row],[Actual_Profit]]-Table1[[#This Row],[Budget_Profit]]</f>
        <v>-11</v>
      </c>
      <c r="M3340" s="5">
        <f>IF(
Table1[[#This Row],[Budget_Profit]]=0,
"",
IF(
Table1[[#This Row],[Budget_Profit]]&gt;0,
(Table1[[#This Row],[Actual_Profit]]-Table1[[#This Row],[Budget_Profit]])/Table1[[#This Row],[Budget_Profit]],
(Table1[[#This Row],[Actual_Profit]]-Table1[[#This Row],[Budget_Profit]])/ABS(Table1[[#This Row],[Budget_Profit]])
)
)</f>
        <v>-0.55000000000000004</v>
      </c>
      <c r="N3340" s="5" t="str">
        <f>IF(Table1[[#This Row],[Profit_Var]]&gt;=0, "Above Budget", "Below Budget")</f>
        <v>Below Budget</v>
      </c>
      <c r="O3340">
        <v>28</v>
      </c>
      <c r="P3340">
        <v>20</v>
      </c>
      <c r="Q3340">
        <f>Table1[[#This Row],[COGS]]-Table1[[#This Row],[Budget_COGS]]</f>
        <v>8</v>
      </c>
      <c r="R3340" s="5">
        <f>IF(
Table1[[#This Row],[Budget_COGS]]=0,
"",
IF(
Table1[[#This Row],[Budget_COGS]]&gt;0,
(Table1[[#This Row],[Budget_COGS]]-Table1[[#This Row],[COGS]]) / Table1[[#This Row],[Budget_COGS]],
(Table1[[#This Row],[Budget_COGS]]-Table1[[#This Row],[COGS]]) / ABS(Table1[[#This Row],[Budget_COGS]])
)
)</f>
        <v>-0.4</v>
      </c>
      <c r="S3340" s="5" t="str">
        <f>IF(Table1[[#This Row],[COGS _Var]]&gt;=0, "Above Budget", "Below Budget")</f>
        <v>Above Budget</v>
      </c>
      <c r="T3340">
        <f>Table1[[#This Row],[Actual_Sales]]-Table1[[#This Row],[COGS]]</f>
        <v>41</v>
      </c>
      <c r="U3340">
        <v>40</v>
      </c>
      <c r="V3340">
        <f>Table1[[#This Row],[Gross_Margin]]-Table1[[#This Row],[Budget_Margin]]</f>
        <v>1</v>
      </c>
      <c r="W3340" s="5">
        <f>IF(
Table1[[#This Row],[Budget_Margin]]=0,
"",
IF(
Table1[[#This Row],[Budget_Margin]]&gt;0,
(Table1[[#This Row],[Gross_Margin]]-Table1[[#This Row],[Budget_Margin]]) / Table1[[#This Row],[Budget_Margin]],
(Table1[[#This Row],[Gross_Margin]]-Table1[[#This Row],[Budget_Margin]]) / ABS(Table1[[#This Row],[Budget_Margin]])
)
)</f>
        <v>2.5000000000000001E-2</v>
      </c>
      <c r="X3340" s="5" t="str">
        <f>IF(Table1[[#This Row],[Margin_Var]]&gt;=0, "Above Budget", "Below Budget")</f>
        <v>Above Budget</v>
      </c>
      <c r="Y3340" s="5">
        <f>IFERROR(Table1[[#This Row],[Gross_Margin]]/Table1[[#This Row],[Actual_Sales]],0)</f>
        <v>0.59420289855072461</v>
      </c>
      <c r="Z3340" s="5">
        <f>Table1[[#This Row],[Actual_Profit]]/Table1[[#This Row],[Actual_Sales]]</f>
        <v>0.13043478260869565</v>
      </c>
      <c r="AA3340">
        <v>32</v>
      </c>
      <c r="AB3340" s="5">
        <f>IFERROR(Table1[[#This Row],[Expenses]]/Table1[[#This Row],[Actual_Sales]],0)</f>
        <v>0.46376811594202899</v>
      </c>
      <c r="AC3340">
        <v>8</v>
      </c>
      <c r="AD3340">
        <v>965</v>
      </c>
      <c r="AE3340" s="5">
        <f>IFERROR(Table1[[#This Row],[Inventory]]/Table1[[#This Row],[Actual_Sales]],0)</f>
        <v>13.985507246376812</v>
      </c>
    </row>
    <row r="3341" spans="1:31" x14ac:dyDescent="0.25">
      <c r="A3341">
        <v>3115</v>
      </c>
      <c r="B3341">
        <v>641</v>
      </c>
      <c r="C3341">
        <v>2</v>
      </c>
      <c r="D3341" s="2">
        <v>40695</v>
      </c>
      <c r="E3341">
        <v>69</v>
      </c>
      <c r="F3341">
        <v>70</v>
      </c>
      <c r="G3341">
        <f>Table1[[#This Row],[Actual_Sales]]-Table1[[#This Row],[Budget_Sales]]</f>
        <v>-1</v>
      </c>
      <c r="H3341" s="5">
        <f>IF(
Table1[[#This Row],[Budget_Sales]]=0,
"",
IF(
Table1[[#This Row],[Budget_Sales]]&gt;0,
(Table1[[#This Row],[Actual_Sales]]-Table1[[#This Row],[Budget_Sales]])/Table1[[#This Row],[Budget_Sales]],
(Table1[[#This Row],[Actual_Sales]]-Table1[[#This Row],[Budget_Sales]])/ABS(Table1[[#This Row],[Budget_Sales]])
)
)</f>
        <v>-1.4285714285714285E-2</v>
      </c>
      <c r="I3341" s="5" t="str">
        <f>IF(Table1[[#This Row],[Sales_Var]]&gt;=0,"Above Budget","Below Budget")</f>
        <v>Below Budget</v>
      </c>
      <c r="J3341">
        <f>Table1[[#This Row],[Actual_Sales]]-(Table1[[#This Row],[COGS]]+Table1[[#This Row],[Expenses]])</f>
        <v>9</v>
      </c>
      <c r="K3341">
        <v>20</v>
      </c>
      <c r="L3341">
        <f>Table1[[#This Row],[Actual_Profit]]-Table1[[#This Row],[Budget_Profit]]</f>
        <v>-11</v>
      </c>
      <c r="M3341" s="5">
        <f>IF(
Table1[[#This Row],[Budget_Profit]]=0,
"",
IF(
Table1[[#This Row],[Budget_Profit]]&gt;0,
(Table1[[#This Row],[Actual_Profit]]-Table1[[#This Row],[Budget_Profit]])/Table1[[#This Row],[Budget_Profit]],
(Table1[[#This Row],[Actual_Profit]]-Table1[[#This Row],[Budget_Profit]])/ABS(Table1[[#This Row],[Budget_Profit]])
)
)</f>
        <v>-0.55000000000000004</v>
      </c>
      <c r="N3341" s="5" t="str">
        <f>IF(Table1[[#This Row],[Profit_Var]]&gt;=0, "Above Budget", "Below Budget")</f>
        <v>Below Budget</v>
      </c>
      <c r="O3341">
        <v>32</v>
      </c>
      <c r="P3341">
        <v>30</v>
      </c>
      <c r="Q3341">
        <f>Table1[[#This Row],[COGS]]-Table1[[#This Row],[Budget_COGS]]</f>
        <v>2</v>
      </c>
      <c r="R3341" s="5">
        <f>IF(
Table1[[#This Row],[Budget_COGS]]=0,
"",
IF(
Table1[[#This Row],[Budget_COGS]]&gt;0,
(Table1[[#This Row],[Budget_COGS]]-Table1[[#This Row],[COGS]]) / Table1[[#This Row],[Budget_COGS]],
(Table1[[#This Row],[Budget_COGS]]-Table1[[#This Row],[COGS]]) / ABS(Table1[[#This Row],[Budget_COGS]])
)
)</f>
        <v>-6.6666666666666666E-2</v>
      </c>
      <c r="S3341" s="5" t="str">
        <f>IF(Table1[[#This Row],[COGS _Var]]&gt;=0, "Above Budget", "Below Budget")</f>
        <v>Above Budget</v>
      </c>
      <c r="T3341">
        <f>Table1[[#This Row],[Actual_Sales]]-Table1[[#This Row],[COGS]]</f>
        <v>37</v>
      </c>
      <c r="U3341">
        <v>40</v>
      </c>
      <c r="V3341">
        <f>Table1[[#This Row],[Gross_Margin]]-Table1[[#This Row],[Budget_Margin]]</f>
        <v>-3</v>
      </c>
      <c r="W3341" s="5">
        <f>IF(
Table1[[#This Row],[Budget_Margin]]=0,
"",
IF(
Table1[[#This Row],[Budget_Margin]]&gt;0,
(Table1[[#This Row],[Gross_Margin]]-Table1[[#This Row],[Budget_Margin]]) / Table1[[#This Row],[Budget_Margin]],
(Table1[[#This Row],[Gross_Margin]]-Table1[[#This Row],[Budget_Margin]]) / ABS(Table1[[#This Row],[Budget_Margin]])
)
)</f>
        <v>-7.4999999999999997E-2</v>
      </c>
      <c r="X3341" s="5" t="str">
        <f>IF(Table1[[#This Row],[Margin_Var]]&gt;=0, "Above Budget", "Below Budget")</f>
        <v>Below Budget</v>
      </c>
      <c r="Y3341" s="5">
        <f>IFERROR(Table1[[#This Row],[Gross_Margin]]/Table1[[#This Row],[Actual_Sales]],0)</f>
        <v>0.53623188405797106</v>
      </c>
      <c r="Z3341" s="5">
        <f>Table1[[#This Row],[Actual_Profit]]/Table1[[#This Row],[Actual_Sales]]</f>
        <v>0.13043478260869565</v>
      </c>
      <c r="AA3341">
        <v>28</v>
      </c>
      <c r="AB3341" s="5">
        <f>IFERROR(Table1[[#This Row],[Expenses]]/Table1[[#This Row],[Actual_Sales]],0)</f>
        <v>0.40579710144927539</v>
      </c>
      <c r="AC3341">
        <v>9</v>
      </c>
      <c r="AD3341">
        <v>996</v>
      </c>
      <c r="AE3341" s="5">
        <f>IFERROR(Table1[[#This Row],[Inventory]]/Table1[[#This Row],[Actual_Sales]],0)</f>
        <v>14.434782608695652</v>
      </c>
    </row>
    <row r="3342" spans="1:31" x14ac:dyDescent="0.25">
      <c r="A3342">
        <v>3122</v>
      </c>
      <c r="B3342">
        <v>702</v>
      </c>
      <c r="C3342">
        <v>3</v>
      </c>
      <c r="D3342" s="2">
        <v>40695</v>
      </c>
      <c r="E3342">
        <v>69</v>
      </c>
      <c r="F3342">
        <v>80</v>
      </c>
      <c r="G3342">
        <f>Table1[[#This Row],[Actual_Sales]]-Table1[[#This Row],[Budget_Sales]]</f>
        <v>-11</v>
      </c>
      <c r="H3342" s="5">
        <f>IF(
Table1[[#This Row],[Budget_Sales]]=0,
"",
IF(
Table1[[#This Row],[Budget_Sales]]&gt;0,
(Table1[[#This Row],[Actual_Sales]]-Table1[[#This Row],[Budget_Sales]])/Table1[[#This Row],[Budget_Sales]],
(Table1[[#This Row],[Actual_Sales]]-Table1[[#This Row],[Budget_Sales]])/ABS(Table1[[#This Row],[Budget_Sales]])
)
)</f>
        <v>-0.13750000000000001</v>
      </c>
      <c r="I3342" s="5" t="str">
        <f>IF(Table1[[#This Row],[Sales_Var]]&gt;=0,"Above Budget","Below Budget")</f>
        <v>Below Budget</v>
      </c>
      <c r="J3342">
        <f>Table1[[#This Row],[Actual_Sales]]-(Table1[[#This Row],[COGS]]+Table1[[#This Row],[Expenses]])</f>
        <v>9</v>
      </c>
      <c r="K3342">
        <v>20</v>
      </c>
      <c r="L3342">
        <f>Table1[[#This Row],[Actual_Profit]]-Table1[[#This Row],[Budget_Profit]]</f>
        <v>-11</v>
      </c>
      <c r="M3342" s="5">
        <f>IF(
Table1[[#This Row],[Budget_Profit]]=0,
"",
IF(
Table1[[#This Row],[Budget_Profit]]&gt;0,
(Table1[[#This Row],[Actual_Profit]]-Table1[[#This Row],[Budget_Profit]])/Table1[[#This Row],[Budget_Profit]],
(Table1[[#This Row],[Actual_Profit]]-Table1[[#This Row],[Budget_Profit]])/ABS(Table1[[#This Row],[Budget_Profit]])
)
)</f>
        <v>-0.55000000000000004</v>
      </c>
      <c r="N3342" s="5" t="str">
        <f>IF(Table1[[#This Row],[Profit_Var]]&gt;=0, "Above Budget", "Below Budget")</f>
        <v>Below Budget</v>
      </c>
      <c r="O3342">
        <v>32</v>
      </c>
      <c r="P3342">
        <v>40</v>
      </c>
      <c r="Q3342">
        <f>Table1[[#This Row],[COGS]]-Table1[[#This Row],[Budget_COGS]]</f>
        <v>-8</v>
      </c>
      <c r="R3342" s="5">
        <f>IF(
Table1[[#This Row],[Budget_COGS]]=0,
"",
IF(
Table1[[#This Row],[Budget_COGS]]&gt;0,
(Table1[[#This Row],[Budget_COGS]]-Table1[[#This Row],[COGS]]) / Table1[[#This Row],[Budget_COGS]],
(Table1[[#This Row],[Budget_COGS]]-Table1[[#This Row],[COGS]]) / ABS(Table1[[#This Row],[Budget_COGS]])
)
)</f>
        <v>0.2</v>
      </c>
      <c r="S3342" s="5" t="str">
        <f>IF(Table1[[#This Row],[COGS _Var]]&gt;=0, "Above Budget", "Below Budget")</f>
        <v>Below Budget</v>
      </c>
      <c r="T3342">
        <f>Table1[[#This Row],[Actual_Sales]]-Table1[[#This Row],[COGS]]</f>
        <v>37</v>
      </c>
      <c r="U3342">
        <v>40</v>
      </c>
      <c r="V3342">
        <f>Table1[[#This Row],[Gross_Margin]]-Table1[[#This Row],[Budget_Margin]]</f>
        <v>-3</v>
      </c>
      <c r="W3342" s="5">
        <f>IF(
Table1[[#This Row],[Budget_Margin]]=0,
"",
IF(
Table1[[#This Row],[Budget_Margin]]&gt;0,
(Table1[[#This Row],[Gross_Margin]]-Table1[[#This Row],[Budget_Margin]]) / Table1[[#This Row],[Budget_Margin]],
(Table1[[#This Row],[Gross_Margin]]-Table1[[#This Row],[Budget_Margin]]) / ABS(Table1[[#This Row],[Budget_Margin]])
)
)</f>
        <v>-7.4999999999999997E-2</v>
      </c>
      <c r="X3342" s="5" t="str">
        <f>IF(Table1[[#This Row],[Margin_Var]]&gt;=0, "Above Budget", "Below Budget")</f>
        <v>Below Budget</v>
      </c>
      <c r="Y3342" s="5">
        <f>IFERROR(Table1[[#This Row],[Gross_Margin]]/Table1[[#This Row],[Actual_Sales]],0)</f>
        <v>0.53623188405797106</v>
      </c>
      <c r="Z3342" s="5">
        <f>Table1[[#This Row],[Actual_Profit]]/Table1[[#This Row],[Actual_Sales]]</f>
        <v>0.13043478260869565</v>
      </c>
      <c r="AA3342">
        <v>28</v>
      </c>
      <c r="AB3342" s="5">
        <f>IFERROR(Table1[[#This Row],[Expenses]]/Table1[[#This Row],[Actual_Sales]],0)</f>
        <v>0.40579710144927539</v>
      </c>
      <c r="AC3342">
        <v>9</v>
      </c>
      <c r="AD3342">
        <v>996</v>
      </c>
      <c r="AE3342" s="5">
        <f>IFERROR(Table1[[#This Row],[Inventory]]/Table1[[#This Row],[Actual_Sales]],0)</f>
        <v>14.434782608695652</v>
      </c>
    </row>
    <row r="3343" spans="1:31" x14ac:dyDescent="0.25">
      <c r="A3343">
        <v>3081</v>
      </c>
      <c r="B3343">
        <v>505</v>
      </c>
      <c r="C3343">
        <v>9</v>
      </c>
      <c r="D3343" s="2">
        <v>40695</v>
      </c>
      <c r="E3343">
        <v>69</v>
      </c>
      <c r="F3343">
        <v>60</v>
      </c>
      <c r="G3343">
        <f>Table1[[#This Row],[Actual_Sales]]-Table1[[#This Row],[Budget_Sales]]</f>
        <v>9</v>
      </c>
      <c r="H3343" s="5">
        <f>IF(
Table1[[#This Row],[Budget_Sales]]=0,
"",
IF(
Table1[[#This Row],[Budget_Sales]]&gt;0,
(Table1[[#This Row],[Actual_Sales]]-Table1[[#This Row],[Budget_Sales]])/Table1[[#This Row],[Budget_Sales]],
(Table1[[#This Row],[Actual_Sales]]-Table1[[#This Row],[Budget_Sales]])/ABS(Table1[[#This Row],[Budget_Sales]])
)
)</f>
        <v>0.15</v>
      </c>
      <c r="I3343" s="5" t="str">
        <f>IF(Table1[[#This Row],[Sales_Var]]&gt;=0,"Above Budget","Below Budget")</f>
        <v>Above Budget</v>
      </c>
      <c r="J3343">
        <f>Table1[[#This Row],[Actual_Sales]]-(Table1[[#This Row],[COGS]]+Table1[[#This Row],[Expenses]])</f>
        <v>9</v>
      </c>
      <c r="K3343">
        <v>10</v>
      </c>
      <c r="L3343">
        <f>Table1[[#This Row],[Actual_Profit]]-Table1[[#This Row],[Budget_Profit]]</f>
        <v>-1</v>
      </c>
      <c r="M3343" s="5">
        <f>IF(
Table1[[#This Row],[Budget_Profit]]=0,
"",
IF(
Table1[[#This Row],[Budget_Profit]]&gt;0,
(Table1[[#This Row],[Actual_Profit]]-Table1[[#This Row],[Budget_Profit]])/Table1[[#This Row],[Budget_Profit]],
(Table1[[#This Row],[Actual_Profit]]-Table1[[#This Row],[Budget_Profit]])/ABS(Table1[[#This Row],[Budget_Profit]])
)
)</f>
        <v>-0.1</v>
      </c>
      <c r="N3343" s="5" t="str">
        <f>IF(Table1[[#This Row],[Profit_Var]]&gt;=0, "Above Budget", "Below Budget")</f>
        <v>Below Budget</v>
      </c>
      <c r="O3343">
        <v>32</v>
      </c>
      <c r="P3343">
        <v>30</v>
      </c>
      <c r="Q3343">
        <f>Table1[[#This Row],[COGS]]-Table1[[#This Row],[Budget_COGS]]</f>
        <v>2</v>
      </c>
      <c r="R3343" s="5">
        <f>IF(
Table1[[#This Row],[Budget_COGS]]=0,
"",
IF(
Table1[[#This Row],[Budget_COGS]]&gt;0,
(Table1[[#This Row],[Budget_COGS]]-Table1[[#This Row],[COGS]]) / Table1[[#This Row],[Budget_COGS]],
(Table1[[#This Row],[Budget_COGS]]-Table1[[#This Row],[COGS]]) / ABS(Table1[[#This Row],[Budget_COGS]])
)
)</f>
        <v>-6.6666666666666666E-2</v>
      </c>
      <c r="S3343" s="5" t="str">
        <f>IF(Table1[[#This Row],[COGS _Var]]&gt;=0, "Above Budget", "Below Budget")</f>
        <v>Above Budget</v>
      </c>
      <c r="T3343">
        <f>Table1[[#This Row],[Actual_Sales]]-Table1[[#This Row],[COGS]]</f>
        <v>37</v>
      </c>
      <c r="U3343">
        <v>30</v>
      </c>
      <c r="V3343">
        <f>Table1[[#This Row],[Gross_Margin]]-Table1[[#This Row],[Budget_Margin]]</f>
        <v>7</v>
      </c>
      <c r="W3343" s="5">
        <f>IF(
Table1[[#This Row],[Budget_Margin]]=0,
"",
IF(
Table1[[#This Row],[Budget_Margin]]&gt;0,
(Table1[[#This Row],[Gross_Margin]]-Table1[[#This Row],[Budget_Margin]]) / Table1[[#This Row],[Budget_Margin]],
(Table1[[#This Row],[Gross_Margin]]-Table1[[#This Row],[Budget_Margin]]) / ABS(Table1[[#This Row],[Budget_Margin]])
)
)</f>
        <v>0.23333333333333334</v>
      </c>
      <c r="X3343" s="5" t="str">
        <f>IF(Table1[[#This Row],[Margin_Var]]&gt;=0, "Above Budget", "Below Budget")</f>
        <v>Above Budget</v>
      </c>
      <c r="Y3343" s="5">
        <f>IFERROR(Table1[[#This Row],[Gross_Margin]]/Table1[[#This Row],[Actual_Sales]],0)</f>
        <v>0.53623188405797106</v>
      </c>
      <c r="Z3343" s="5">
        <f>Table1[[#This Row],[Actual_Profit]]/Table1[[#This Row],[Actual_Sales]]</f>
        <v>0.13043478260869565</v>
      </c>
      <c r="AA3343">
        <v>28</v>
      </c>
      <c r="AB3343" s="5">
        <f>IFERROR(Table1[[#This Row],[Expenses]]/Table1[[#This Row],[Actual_Sales]],0)</f>
        <v>0.40579710144927539</v>
      </c>
      <c r="AC3343">
        <v>9</v>
      </c>
      <c r="AD3343">
        <v>996</v>
      </c>
      <c r="AE3343" s="5">
        <f>IFERROR(Table1[[#This Row],[Inventory]]/Table1[[#This Row],[Actual_Sales]],0)</f>
        <v>14.434782608695652</v>
      </c>
    </row>
    <row r="3344" spans="1:31" x14ac:dyDescent="0.25">
      <c r="A3344">
        <v>3667</v>
      </c>
      <c r="B3344">
        <v>715</v>
      </c>
      <c r="C3344">
        <v>2</v>
      </c>
      <c r="D3344" s="2">
        <v>40787</v>
      </c>
      <c r="E3344">
        <v>238</v>
      </c>
      <c r="F3344">
        <v>230</v>
      </c>
      <c r="G3344">
        <f>Table1[[#This Row],[Actual_Sales]]-Table1[[#This Row],[Budget_Sales]]</f>
        <v>8</v>
      </c>
      <c r="H3344" s="5">
        <f>IF(
Table1[[#This Row],[Budget_Sales]]=0,
"",
IF(
Table1[[#This Row],[Budget_Sales]]&gt;0,
(Table1[[#This Row],[Actual_Sales]]-Table1[[#This Row],[Budget_Sales]])/Table1[[#This Row],[Budget_Sales]],
(Table1[[#This Row],[Actual_Sales]]-Table1[[#This Row],[Budget_Sales]])/ABS(Table1[[#This Row],[Budget_Sales]])
)
)</f>
        <v>3.4782608695652174E-2</v>
      </c>
      <c r="I3344" s="5" t="str">
        <f>IF(Table1[[#This Row],[Sales_Var]]&gt;=0,"Above Budget","Below Budget")</f>
        <v>Above Budget</v>
      </c>
      <c r="J3344">
        <f>Table1[[#This Row],[Actual_Sales]]-(Table1[[#This Row],[COGS]]+Table1[[#This Row],[Expenses]])</f>
        <v>31</v>
      </c>
      <c r="K3344">
        <v>40</v>
      </c>
      <c r="L3344">
        <f>Table1[[#This Row],[Actual_Profit]]-Table1[[#This Row],[Budget_Profit]]</f>
        <v>-9</v>
      </c>
      <c r="M3344" s="5">
        <f>IF(
Table1[[#This Row],[Budget_Profit]]=0,
"",
IF(
Table1[[#This Row],[Budget_Profit]]&gt;0,
(Table1[[#This Row],[Actual_Profit]]-Table1[[#This Row],[Budget_Profit]])/Table1[[#This Row],[Budget_Profit]],
(Table1[[#This Row],[Actual_Profit]]-Table1[[#This Row],[Budget_Profit]])/ABS(Table1[[#This Row],[Budget_Profit]])
)
)</f>
        <v>-0.22500000000000001</v>
      </c>
      <c r="N3344" s="5" t="str">
        <f>IF(Table1[[#This Row],[Profit_Var]]&gt;=0, "Above Budget", "Below Budget")</f>
        <v>Below Budget</v>
      </c>
      <c r="O3344">
        <v>93</v>
      </c>
      <c r="P3344">
        <v>90</v>
      </c>
      <c r="Q3344">
        <f>Table1[[#This Row],[COGS]]-Table1[[#This Row],[Budget_COGS]]</f>
        <v>3</v>
      </c>
      <c r="R3344" s="5">
        <f>IF(
Table1[[#This Row],[Budget_COGS]]=0,
"",
IF(
Table1[[#This Row],[Budget_COGS]]&gt;0,
(Table1[[#This Row],[Budget_COGS]]-Table1[[#This Row],[COGS]]) / Table1[[#This Row],[Budget_COGS]],
(Table1[[#This Row],[Budget_COGS]]-Table1[[#This Row],[COGS]]) / ABS(Table1[[#This Row],[Budget_COGS]])
)
)</f>
        <v>-3.3333333333333333E-2</v>
      </c>
      <c r="S3344" s="5" t="str">
        <f>IF(Table1[[#This Row],[COGS _Var]]&gt;=0, "Above Budget", "Below Budget")</f>
        <v>Above Budget</v>
      </c>
      <c r="T3344">
        <f>Table1[[#This Row],[Actual_Sales]]-Table1[[#This Row],[COGS]]</f>
        <v>145</v>
      </c>
      <c r="U3344">
        <v>140</v>
      </c>
      <c r="V3344">
        <f>Table1[[#This Row],[Gross_Margin]]-Table1[[#This Row],[Budget_Margin]]</f>
        <v>5</v>
      </c>
      <c r="W3344" s="5">
        <f>IF(
Table1[[#This Row],[Budget_Margin]]=0,
"",
IF(
Table1[[#This Row],[Budget_Margin]]&gt;0,
(Table1[[#This Row],[Gross_Margin]]-Table1[[#This Row],[Budget_Margin]]) / Table1[[#This Row],[Budget_Margin]],
(Table1[[#This Row],[Gross_Margin]]-Table1[[#This Row],[Budget_Margin]]) / ABS(Table1[[#This Row],[Budget_Margin]])
)
)</f>
        <v>3.5714285714285712E-2</v>
      </c>
      <c r="X3344" s="5" t="str">
        <f>IF(Table1[[#This Row],[Margin_Var]]&gt;=0, "Above Budget", "Below Budget")</f>
        <v>Above Budget</v>
      </c>
      <c r="Y3344" s="5">
        <f>IFERROR(Table1[[#This Row],[Gross_Margin]]/Table1[[#This Row],[Actual_Sales]],0)</f>
        <v>0.60924369747899154</v>
      </c>
      <c r="Z3344" s="5">
        <f>Table1[[#This Row],[Actual_Profit]]/Table1[[#This Row],[Actual_Sales]]</f>
        <v>0.13025210084033614</v>
      </c>
      <c r="AA3344">
        <v>114</v>
      </c>
      <c r="AB3344" s="5">
        <f>IFERROR(Table1[[#This Row],[Expenses]]/Table1[[#This Row],[Actual_Sales]],0)</f>
        <v>0.47899159663865548</v>
      </c>
      <c r="AC3344">
        <v>84</v>
      </c>
      <c r="AD3344">
        <v>692</v>
      </c>
      <c r="AE3344" s="5">
        <f>IFERROR(Table1[[#This Row],[Inventory]]/Table1[[#This Row],[Actual_Sales]],0)</f>
        <v>2.9075630252100839</v>
      </c>
    </row>
    <row r="3345" spans="1:31" x14ac:dyDescent="0.25">
      <c r="A3345">
        <v>3548</v>
      </c>
      <c r="B3345">
        <v>206</v>
      </c>
      <c r="C3345">
        <v>3</v>
      </c>
      <c r="D3345" s="2">
        <v>40787</v>
      </c>
      <c r="E3345">
        <v>238</v>
      </c>
      <c r="F3345">
        <v>270</v>
      </c>
      <c r="G3345">
        <f>Table1[[#This Row],[Actual_Sales]]-Table1[[#This Row],[Budget_Sales]]</f>
        <v>-32</v>
      </c>
      <c r="H3345" s="5">
        <f>IF(
Table1[[#This Row],[Budget_Sales]]=0,
"",
IF(
Table1[[#This Row],[Budget_Sales]]&gt;0,
(Table1[[#This Row],[Actual_Sales]]-Table1[[#This Row],[Budget_Sales]])/Table1[[#This Row],[Budget_Sales]],
(Table1[[#This Row],[Actual_Sales]]-Table1[[#This Row],[Budget_Sales]])/ABS(Table1[[#This Row],[Budget_Sales]])
)
)</f>
        <v>-0.11851851851851852</v>
      </c>
      <c r="I3345" s="5" t="str">
        <f>IF(Table1[[#This Row],[Sales_Var]]&gt;=0,"Above Budget","Below Budget")</f>
        <v>Below Budget</v>
      </c>
      <c r="J3345">
        <f>Table1[[#This Row],[Actual_Sales]]-(Table1[[#This Row],[COGS]]+Table1[[#This Row],[Expenses]])</f>
        <v>31</v>
      </c>
      <c r="K3345">
        <v>60</v>
      </c>
      <c r="L3345">
        <f>Table1[[#This Row],[Actual_Profit]]-Table1[[#This Row],[Budget_Profit]]</f>
        <v>-29</v>
      </c>
      <c r="M3345" s="5">
        <f>IF(
Table1[[#This Row],[Budget_Profit]]=0,
"",
IF(
Table1[[#This Row],[Budget_Profit]]&gt;0,
(Table1[[#This Row],[Actual_Profit]]-Table1[[#This Row],[Budget_Profit]])/Table1[[#This Row],[Budget_Profit]],
(Table1[[#This Row],[Actual_Profit]]-Table1[[#This Row],[Budget_Profit]])/ABS(Table1[[#This Row],[Budget_Profit]])
)
)</f>
        <v>-0.48333333333333334</v>
      </c>
      <c r="N3345" s="5" t="str">
        <f>IF(Table1[[#This Row],[Profit_Var]]&gt;=0, "Above Budget", "Below Budget")</f>
        <v>Below Budget</v>
      </c>
      <c r="O3345">
        <v>93</v>
      </c>
      <c r="P3345">
        <v>110</v>
      </c>
      <c r="Q3345">
        <f>Table1[[#This Row],[COGS]]-Table1[[#This Row],[Budget_COGS]]</f>
        <v>-17</v>
      </c>
      <c r="R3345" s="5">
        <f>IF(
Table1[[#This Row],[Budget_COGS]]=0,
"",
IF(
Table1[[#This Row],[Budget_COGS]]&gt;0,
(Table1[[#This Row],[Budget_COGS]]-Table1[[#This Row],[COGS]]) / Table1[[#This Row],[Budget_COGS]],
(Table1[[#This Row],[Budget_COGS]]-Table1[[#This Row],[COGS]]) / ABS(Table1[[#This Row],[Budget_COGS]])
)
)</f>
        <v>0.15454545454545454</v>
      </c>
      <c r="S3345" s="5" t="str">
        <f>IF(Table1[[#This Row],[COGS _Var]]&gt;=0, "Above Budget", "Below Budget")</f>
        <v>Below Budget</v>
      </c>
      <c r="T3345">
        <f>Table1[[#This Row],[Actual_Sales]]-Table1[[#This Row],[COGS]]</f>
        <v>145</v>
      </c>
      <c r="U3345">
        <v>160</v>
      </c>
      <c r="V3345">
        <f>Table1[[#This Row],[Gross_Margin]]-Table1[[#This Row],[Budget_Margin]]</f>
        <v>-15</v>
      </c>
      <c r="W3345" s="5">
        <f>IF(
Table1[[#This Row],[Budget_Margin]]=0,
"",
IF(
Table1[[#This Row],[Budget_Margin]]&gt;0,
(Table1[[#This Row],[Gross_Margin]]-Table1[[#This Row],[Budget_Margin]]) / Table1[[#This Row],[Budget_Margin]],
(Table1[[#This Row],[Gross_Margin]]-Table1[[#This Row],[Budget_Margin]]) / ABS(Table1[[#This Row],[Budget_Margin]])
)
)</f>
        <v>-9.375E-2</v>
      </c>
      <c r="X3345" s="5" t="str">
        <f>IF(Table1[[#This Row],[Margin_Var]]&gt;=0, "Above Budget", "Below Budget")</f>
        <v>Below Budget</v>
      </c>
      <c r="Y3345" s="5">
        <f>IFERROR(Table1[[#This Row],[Gross_Margin]]/Table1[[#This Row],[Actual_Sales]],0)</f>
        <v>0.60924369747899154</v>
      </c>
      <c r="Z3345" s="5">
        <f>Table1[[#This Row],[Actual_Profit]]/Table1[[#This Row],[Actual_Sales]]</f>
        <v>0.13025210084033614</v>
      </c>
      <c r="AA3345">
        <v>114</v>
      </c>
      <c r="AB3345" s="5">
        <f>IFERROR(Table1[[#This Row],[Expenses]]/Table1[[#This Row],[Actual_Sales]],0)</f>
        <v>0.47899159663865548</v>
      </c>
      <c r="AC3345">
        <v>84</v>
      </c>
      <c r="AD3345">
        <v>692</v>
      </c>
      <c r="AE3345" s="5">
        <f>IFERROR(Table1[[#This Row],[Inventory]]/Table1[[#This Row],[Actual_Sales]],0)</f>
        <v>2.9075630252100839</v>
      </c>
    </row>
    <row r="3346" spans="1:31" x14ac:dyDescent="0.25">
      <c r="A3346">
        <v>3579</v>
      </c>
      <c r="B3346">
        <v>405</v>
      </c>
      <c r="C3346">
        <v>9</v>
      </c>
      <c r="D3346" s="2">
        <v>40787</v>
      </c>
      <c r="E3346">
        <v>238</v>
      </c>
      <c r="F3346">
        <v>210</v>
      </c>
      <c r="G3346">
        <f>Table1[[#This Row],[Actual_Sales]]-Table1[[#This Row],[Budget_Sales]]</f>
        <v>28</v>
      </c>
      <c r="H3346" s="5">
        <f>IF(
Table1[[#This Row],[Budget_Sales]]=0,
"",
IF(
Table1[[#This Row],[Budget_Sales]]&gt;0,
(Table1[[#This Row],[Actual_Sales]]-Table1[[#This Row],[Budget_Sales]])/Table1[[#This Row],[Budget_Sales]],
(Table1[[#This Row],[Actual_Sales]]-Table1[[#This Row],[Budget_Sales]])/ABS(Table1[[#This Row],[Budget_Sales]])
)
)</f>
        <v>0.13333333333333333</v>
      </c>
      <c r="I3346" s="5" t="str">
        <f>IF(Table1[[#This Row],[Sales_Var]]&gt;=0,"Above Budget","Below Budget")</f>
        <v>Above Budget</v>
      </c>
      <c r="J3346">
        <f>Table1[[#This Row],[Actual_Sales]]-(Table1[[#This Row],[COGS]]+Table1[[#This Row],[Expenses]])</f>
        <v>31</v>
      </c>
      <c r="K3346">
        <v>40</v>
      </c>
      <c r="L3346">
        <f>Table1[[#This Row],[Actual_Profit]]-Table1[[#This Row],[Budget_Profit]]</f>
        <v>-9</v>
      </c>
      <c r="M3346" s="5">
        <f>IF(
Table1[[#This Row],[Budget_Profit]]=0,
"",
IF(
Table1[[#This Row],[Budget_Profit]]&gt;0,
(Table1[[#This Row],[Actual_Profit]]-Table1[[#This Row],[Budget_Profit]])/Table1[[#This Row],[Budget_Profit]],
(Table1[[#This Row],[Actual_Profit]]-Table1[[#This Row],[Budget_Profit]])/ABS(Table1[[#This Row],[Budget_Profit]])
)
)</f>
        <v>-0.22500000000000001</v>
      </c>
      <c r="N3346" s="5" t="str">
        <f>IF(Table1[[#This Row],[Profit_Var]]&gt;=0, "Above Budget", "Below Budget")</f>
        <v>Below Budget</v>
      </c>
      <c r="O3346">
        <v>93</v>
      </c>
      <c r="P3346">
        <v>80</v>
      </c>
      <c r="Q3346">
        <f>Table1[[#This Row],[COGS]]-Table1[[#This Row],[Budget_COGS]]</f>
        <v>13</v>
      </c>
      <c r="R3346" s="5">
        <f>IF(
Table1[[#This Row],[Budget_COGS]]=0,
"",
IF(
Table1[[#This Row],[Budget_COGS]]&gt;0,
(Table1[[#This Row],[Budget_COGS]]-Table1[[#This Row],[COGS]]) / Table1[[#This Row],[Budget_COGS]],
(Table1[[#This Row],[Budget_COGS]]-Table1[[#This Row],[COGS]]) / ABS(Table1[[#This Row],[Budget_COGS]])
)
)</f>
        <v>-0.16250000000000001</v>
      </c>
      <c r="S3346" s="5" t="str">
        <f>IF(Table1[[#This Row],[COGS _Var]]&gt;=0, "Above Budget", "Below Budget")</f>
        <v>Above Budget</v>
      </c>
      <c r="T3346">
        <f>Table1[[#This Row],[Actual_Sales]]-Table1[[#This Row],[COGS]]</f>
        <v>145</v>
      </c>
      <c r="U3346">
        <v>130</v>
      </c>
      <c r="V3346">
        <f>Table1[[#This Row],[Gross_Margin]]-Table1[[#This Row],[Budget_Margin]]</f>
        <v>15</v>
      </c>
      <c r="W3346" s="5">
        <f>IF(
Table1[[#This Row],[Budget_Margin]]=0,
"",
IF(
Table1[[#This Row],[Budget_Margin]]&gt;0,
(Table1[[#This Row],[Gross_Margin]]-Table1[[#This Row],[Budget_Margin]]) / Table1[[#This Row],[Budget_Margin]],
(Table1[[#This Row],[Gross_Margin]]-Table1[[#This Row],[Budget_Margin]]) / ABS(Table1[[#This Row],[Budget_Margin]])
)
)</f>
        <v>0.11538461538461539</v>
      </c>
      <c r="X3346" s="5" t="str">
        <f>IF(Table1[[#This Row],[Margin_Var]]&gt;=0, "Above Budget", "Below Budget")</f>
        <v>Above Budget</v>
      </c>
      <c r="Y3346" s="5">
        <f>IFERROR(Table1[[#This Row],[Gross_Margin]]/Table1[[#This Row],[Actual_Sales]],0)</f>
        <v>0.60924369747899154</v>
      </c>
      <c r="Z3346" s="5">
        <f>Table1[[#This Row],[Actual_Profit]]/Table1[[#This Row],[Actual_Sales]]</f>
        <v>0.13025210084033614</v>
      </c>
      <c r="AA3346">
        <v>114</v>
      </c>
      <c r="AB3346" s="5">
        <f>IFERROR(Table1[[#This Row],[Expenses]]/Table1[[#This Row],[Actual_Sales]],0)</f>
        <v>0.47899159663865548</v>
      </c>
      <c r="AC3346">
        <v>84</v>
      </c>
      <c r="AD3346">
        <v>692</v>
      </c>
      <c r="AE3346" s="5">
        <f>IFERROR(Table1[[#This Row],[Inventory]]/Table1[[#This Row],[Actual_Sales]],0)</f>
        <v>2.9075630252100839</v>
      </c>
    </row>
    <row r="3347" spans="1:31" x14ac:dyDescent="0.25">
      <c r="A3347">
        <v>3993</v>
      </c>
      <c r="B3347">
        <v>608</v>
      </c>
      <c r="C3347">
        <v>2</v>
      </c>
      <c r="D3347" s="2">
        <v>40848</v>
      </c>
      <c r="E3347">
        <v>239</v>
      </c>
      <c r="F3347">
        <v>220</v>
      </c>
      <c r="G3347">
        <f>Table1[[#This Row],[Actual_Sales]]-Table1[[#This Row],[Budget_Sales]]</f>
        <v>19</v>
      </c>
      <c r="H3347" s="5">
        <f>IF(
Table1[[#This Row],[Budget_Sales]]=0,
"",
IF(
Table1[[#This Row],[Budget_Sales]]&gt;0,
(Table1[[#This Row],[Actual_Sales]]-Table1[[#This Row],[Budget_Sales]])/Table1[[#This Row],[Budget_Sales]],
(Table1[[#This Row],[Actual_Sales]]-Table1[[#This Row],[Budget_Sales]])/ABS(Table1[[#This Row],[Budget_Sales]])
)
)</f>
        <v>8.6363636363636365E-2</v>
      </c>
      <c r="I3347" s="5" t="str">
        <f>IF(Table1[[#This Row],[Sales_Var]]&gt;=0,"Above Budget","Below Budget")</f>
        <v>Above Budget</v>
      </c>
      <c r="J3347">
        <f>Table1[[#This Row],[Actual_Sales]]-(Table1[[#This Row],[COGS]]+Table1[[#This Row],[Expenses]])</f>
        <v>31</v>
      </c>
      <c r="K3347">
        <v>30</v>
      </c>
      <c r="L3347">
        <f>Table1[[#This Row],[Actual_Profit]]-Table1[[#This Row],[Budget_Profit]]</f>
        <v>1</v>
      </c>
      <c r="M3347" s="5">
        <f>IF(
Table1[[#This Row],[Budget_Profit]]=0,
"",
IF(
Table1[[#This Row],[Budget_Profit]]&gt;0,
(Table1[[#This Row],[Actual_Profit]]-Table1[[#This Row],[Budget_Profit]])/Table1[[#This Row],[Budget_Profit]],
(Table1[[#This Row],[Actual_Profit]]-Table1[[#This Row],[Budget_Profit]])/ABS(Table1[[#This Row],[Budget_Profit]])
)
)</f>
        <v>3.3333333333333333E-2</v>
      </c>
      <c r="N3347" s="5" t="str">
        <f>IF(Table1[[#This Row],[Profit_Var]]&gt;=0, "Above Budget", "Below Budget")</f>
        <v>Above Budget</v>
      </c>
      <c r="O3347">
        <v>94</v>
      </c>
      <c r="P3347">
        <v>90</v>
      </c>
      <c r="Q3347">
        <f>Table1[[#This Row],[COGS]]-Table1[[#This Row],[Budget_COGS]]</f>
        <v>4</v>
      </c>
      <c r="R3347" s="5">
        <f>IF(
Table1[[#This Row],[Budget_COGS]]=0,
"",
IF(
Table1[[#This Row],[Budget_COGS]]&gt;0,
(Table1[[#This Row],[Budget_COGS]]-Table1[[#This Row],[COGS]]) / Table1[[#This Row],[Budget_COGS]],
(Table1[[#This Row],[Budget_COGS]]-Table1[[#This Row],[COGS]]) / ABS(Table1[[#This Row],[Budget_COGS]])
)
)</f>
        <v>-4.4444444444444446E-2</v>
      </c>
      <c r="S3347" s="5" t="str">
        <f>IF(Table1[[#This Row],[COGS _Var]]&gt;=0, "Above Budget", "Below Budget")</f>
        <v>Above Budget</v>
      </c>
      <c r="T3347">
        <f>Table1[[#This Row],[Actual_Sales]]-Table1[[#This Row],[COGS]]</f>
        <v>145</v>
      </c>
      <c r="U3347">
        <v>130</v>
      </c>
      <c r="V3347">
        <f>Table1[[#This Row],[Gross_Margin]]-Table1[[#This Row],[Budget_Margin]]</f>
        <v>15</v>
      </c>
      <c r="W3347" s="5">
        <f>IF(
Table1[[#This Row],[Budget_Margin]]=0,
"",
IF(
Table1[[#This Row],[Budget_Margin]]&gt;0,
(Table1[[#This Row],[Gross_Margin]]-Table1[[#This Row],[Budget_Margin]]) / Table1[[#This Row],[Budget_Margin]],
(Table1[[#This Row],[Gross_Margin]]-Table1[[#This Row],[Budget_Margin]]) / ABS(Table1[[#This Row],[Budget_Margin]])
)
)</f>
        <v>0.11538461538461539</v>
      </c>
      <c r="X3347" s="5" t="str">
        <f>IF(Table1[[#This Row],[Margin_Var]]&gt;=0, "Above Budget", "Below Budget")</f>
        <v>Above Budget</v>
      </c>
      <c r="Y3347" s="5">
        <f>IFERROR(Table1[[#This Row],[Gross_Margin]]/Table1[[#This Row],[Actual_Sales]],0)</f>
        <v>0.60669456066945604</v>
      </c>
      <c r="Z3347" s="5">
        <f>Table1[[#This Row],[Actual_Profit]]/Table1[[#This Row],[Actual_Sales]]</f>
        <v>0.1297071129707113</v>
      </c>
      <c r="AA3347">
        <v>114</v>
      </c>
      <c r="AB3347" s="5">
        <f>IFERROR(Table1[[#This Row],[Expenses]]/Table1[[#This Row],[Actual_Sales]],0)</f>
        <v>0.47698744769874479</v>
      </c>
      <c r="AC3347">
        <v>85</v>
      </c>
      <c r="AD3347">
        <v>694</v>
      </c>
      <c r="AE3347" s="5">
        <f>IFERROR(Table1[[#This Row],[Inventory]]/Table1[[#This Row],[Actual_Sales]],0)</f>
        <v>2.9037656903765692</v>
      </c>
    </row>
    <row r="3348" spans="1:31" x14ac:dyDescent="0.25">
      <c r="A3348">
        <v>3963</v>
      </c>
      <c r="B3348">
        <v>509</v>
      </c>
      <c r="C3348">
        <v>3</v>
      </c>
      <c r="D3348" s="2">
        <v>40848</v>
      </c>
      <c r="E3348">
        <v>239</v>
      </c>
      <c r="F3348">
        <v>260</v>
      </c>
      <c r="G3348">
        <f>Table1[[#This Row],[Actual_Sales]]-Table1[[#This Row],[Budget_Sales]]</f>
        <v>-21</v>
      </c>
      <c r="H3348" s="5">
        <f>IF(
Table1[[#This Row],[Budget_Sales]]=0,
"",
IF(
Table1[[#This Row],[Budget_Sales]]&gt;0,
(Table1[[#This Row],[Actual_Sales]]-Table1[[#This Row],[Budget_Sales]])/Table1[[#This Row],[Budget_Sales]],
(Table1[[#This Row],[Actual_Sales]]-Table1[[#This Row],[Budget_Sales]])/ABS(Table1[[#This Row],[Budget_Sales]])
)
)</f>
        <v>-8.0769230769230774E-2</v>
      </c>
      <c r="I3348" s="5" t="str">
        <f>IF(Table1[[#This Row],[Sales_Var]]&gt;=0,"Above Budget","Below Budget")</f>
        <v>Below Budget</v>
      </c>
      <c r="J3348">
        <f>Table1[[#This Row],[Actual_Sales]]-(Table1[[#This Row],[COGS]]+Table1[[#This Row],[Expenses]])</f>
        <v>31</v>
      </c>
      <c r="K3348">
        <v>40</v>
      </c>
      <c r="L3348">
        <f>Table1[[#This Row],[Actual_Profit]]-Table1[[#This Row],[Budget_Profit]]</f>
        <v>-9</v>
      </c>
      <c r="M3348" s="5">
        <f>IF(
Table1[[#This Row],[Budget_Profit]]=0,
"",
IF(
Table1[[#This Row],[Budget_Profit]]&gt;0,
(Table1[[#This Row],[Actual_Profit]]-Table1[[#This Row],[Budget_Profit]])/Table1[[#This Row],[Budget_Profit]],
(Table1[[#This Row],[Actual_Profit]]-Table1[[#This Row],[Budget_Profit]])/ABS(Table1[[#This Row],[Budget_Profit]])
)
)</f>
        <v>-0.22500000000000001</v>
      </c>
      <c r="N3348" s="5" t="str">
        <f>IF(Table1[[#This Row],[Profit_Var]]&gt;=0, "Above Budget", "Below Budget")</f>
        <v>Below Budget</v>
      </c>
      <c r="O3348">
        <v>94</v>
      </c>
      <c r="P3348">
        <v>110</v>
      </c>
      <c r="Q3348">
        <f>Table1[[#This Row],[COGS]]-Table1[[#This Row],[Budget_COGS]]</f>
        <v>-16</v>
      </c>
      <c r="R3348" s="5">
        <f>IF(
Table1[[#This Row],[Budget_COGS]]=0,
"",
IF(
Table1[[#This Row],[Budget_COGS]]&gt;0,
(Table1[[#This Row],[Budget_COGS]]-Table1[[#This Row],[COGS]]) / Table1[[#This Row],[Budget_COGS]],
(Table1[[#This Row],[Budget_COGS]]-Table1[[#This Row],[COGS]]) / ABS(Table1[[#This Row],[Budget_COGS]])
)
)</f>
        <v>0.14545454545454545</v>
      </c>
      <c r="S3348" s="5" t="str">
        <f>IF(Table1[[#This Row],[COGS _Var]]&gt;=0, "Above Budget", "Below Budget")</f>
        <v>Below Budget</v>
      </c>
      <c r="T3348">
        <f>Table1[[#This Row],[Actual_Sales]]-Table1[[#This Row],[COGS]]</f>
        <v>145</v>
      </c>
      <c r="U3348">
        <v>150</v>
      </c>
      <c r="V3348">
        <f>Table1[[#This Row],[Gross_Margin]]-Table1[[#This Row],[Budget_Margin]]</f>
        <v>-5</v>
      </c>
      <c r="W3348" s="5">
        <f>IF(
Table1[[#This Row],[Budget_Margin]]=0,
"",
IF(
Table1[[#This Row],[Budget_Margin]]&gt;0,
(Table1[[#This Row],[Gross_Margin]]-Table1[[#This Row],[Budget_Margin]]) / Table1[[#This Row],[Budget_Margin]],
(Table1[[#This Row],[Gross_Margin]]-Table1[[#This Row],[Budget_Margin]]) / ABS(Table1[[#This Row],[Budget_Margin]])
)
)</f>
        <v>-3.3333333333333333E-2</v>
      </c>
      <c r="X3348" s="5" t="str">
        <f>IF(Table1[[#This Row],[Margin_Var]]&gt;=0, "Above Budget", "Below Budget")</f>
        <v>Below Budget</v>
      </c>
      <c r="Y3348" s="5">
        <f>IFERROR(Table1[[#This Row],[Gross_Margin]]/Table1[[#This Row],[Actual_Sales]],0)</f>
        <v>0.60669456066945604</v>
      </c>
      <c r="Z3348" s="5">
        <f>Table1[[#This Row],[Actual_Profit]]/Table1[[#This Row],[Actual_Sales]]</f>
        <v>0.1297071129707113</v>
      </c>
      <c r="AA3348">
        <v>114</v>
      </c>
      <c r="AB3348" s="5">
        <f>IFERROR(Table1[[#This Row],[Expenses]]/Table1[[#This Row],[Actual_Sales]],0)</f>
        <v>0.47698744769874479</v>
      </c>
      <c r="AC3348">
        <v>85</v>
      </c>
      <c r="AD3348">
        <v>694</v>
      </c>
      <c r="AE3348" s="5">
        <f>IFERROR(Table1[[#This Row],[Inventory]]/Table1[[#This Row],[Actual_Sales]],0)</f>
        <v>2.9037656903765692</v>
      </c>
    </row>
    <row r="3349" spans="1:31" x14ac:dyDescent="0.25">
      <c r="A3349">
        <v>417</v>
      </c>
      <c r="B3349">
        <v>505</v>
      </c>
      <c r="C3349">
        <v>6</v>
      </c>
      <c r="D3349" s="2">
        <v>40238</v>
      </c>
      <c r="E3349">
        <v>85</v>
      </c>
      <c r="F3349">
        <v>70</v>
      </c>
      <c r="G3349">
        <f>Table1[[#This Row],[Actual_Sales]]-Table1[[#This Row],[Budget_Sales]]</f>
        <v>15</v>
      </c>
      <c r="H3349" s="5">
        <f>IF(
Table1[[#This Row],[Budget_Sales]]=0,
"",
IF(
Table1[[#This Row],[Budget_Sales]]&gt;0,
(Table1[[#This Row],[Actual_Sales]]-Table1[[#This Row],[Budget_Sales]])/Table1[[#This Row],[Budget_Sales]],
(Table1[[#This Row],[Actual_Sales]]-Table1[[#This Row],[Budget_Sales]])/ABS(Table1[[#This Row],[Budget_Sales]])
)
)</f>
        <v>0.21428571428571427</v>
      </c>
      <c r="I3349" s="5" t="str">
        <f>IF(Table1[[#This Row],[Sales_Var]]&gt;=0,"Above Budget","Below Budget")</f>
        <v>Above Budget</v>
      </c>
      <c r="J3349">
        <f>Table1[[#This Row],[Actual_Sales]]-(Table1[[#This Row],[COGS]]+Table1[[#This Row],[Expenses]])</f>
        <v>11</v>
      </c>
      <c r="K3349">
        <v>10</v>
      </c>
      <c r="L3349">
        <f>Table1[[#This Row],[Actual_Profit]]-Table1[[#This Row],[Budget_Profit]]</f>
        <v>1</v>
      </c>
      <c r="M3349" s="5">
        <f>IF(
Table1[[#This Row],[Budget_Profit]]=0,
"",
IF(
Table1[[#This Row],[Budget_Profit]]&gt;0,
(Table1[[#This Row],[Actual_Profit]]-Table1[[#This Row],[Budget_Profit]])/Table1[[#This Row],[Budget_Profit]],
(Table1[[#This Row],[Actual_Profit]]-Table1[[#This Row],[Budget_Profit]])/ABS(Table1[[#This Row],[Budget_Profit]])
)
)</f>
        <v>0.1</v>
      </c>
      <c r="N3349" s="5" t="str">
        <f>IF(Table1[[#This Row],[Profit_Var]]&gt;=0, "Above Budget", "Below Budget")</f>
        <v>Above Budget</v>
      </c>
      <c r="O3349">
        <v>36</v>
      </c>
      <c r="P3349">
        <v>30</v>
      </c>
      <c r="Q3349">
        <f>Table1[[#This Row],[COGS]]-Table1[[#This Row],[Budget_COGS]]</f>
        <v>6</v>
      </c>
      <c r="R3349" s="5">
        <f>IF(
Table1[[#This Row],[Budget_COGS]]=0,
"",
IF(
Table1[[#This Row],[Budget_COGS]]&gt;0,
(Table1[[#This Row],[Budget_COGS]]-Table1[[#This Row],[COGS]]) / Table1[[#This Row],[Budget_COGS]],
(Table1[[#This Row],[Budget_COGS]]-Table1[[#This Row],[COGS]]) / ABS(Table1[[#This Row],[Budget_COGS]])
)
)</f>
        <v>-0.2</v>
      </c>
      <c r="S3349" s="5" t="str">
        <f>IF(Table1[[#This Row],[COGS _Var]]&gt;=0, "Above Budget", "Below Budget")</f>
        <v>Above Budget</v>
      </c>
      <c r="T3349">
        <f>Table1[[#This Row],[Actual_Sales]]-Table1[[#This Row],[COGS]]</f>
        <v>49</v>
      </c>
      <c r="U3349">
        <v>40</v>
      </c>
      <c r="V3349">
        <f>Table1[[#This Row],[Gross_Margin]]-Table1[[#This Row],[Budget_Margin]]</f>
        <v>9</v>
      </c>
      <c r="W3349" s="5">
        <f>IF(
Table1[[#This Row],[Budget_Margin]]=0,
"",
IF(
Table1[[#This Row],[Budget_Margin]]&gt;0,
(Table1[[#This Row],[Gross_Margin]]-Table1[[#This Row],[Budget_Margin]]) / Table1[[#This Row],[Budget_Margin]],
(Table1[[#This Row],[Gross_Margin]]-Table1[[#This Row],[Budget_Margin]]) / ABS(Table1[[#This Row],[Budget_Margin]])
)
)</f>
        <v>0.22500000000000001</v>
      </c>
      <c r="X3349" s="5" t="str">
        <f>IF(Table1[[#This Row],[Margin_Var]]&gt;=0, "Above Budget", "Below Budget")</f>
        <v>Above Budget</v>
      </c>
      <c r="Y3349" s="5">
        <f>IFERROR(Table1[[#This Row],[Gross_Margin]]/Table1[[#This Row],[Actual_Sales]],0)</f>
        <v>0.57647058823529407</v>
      </c>
      <c r="Z3349" s="5">
        <f>Table1[[#This Row],[Actual_Profit]]/Table1[[#This Row],[Actual_Sales]]</f>
        <v>0.12941176470588237</v>
      </c>
      <c r="AA3349">
        <v>38</v>
      </c>
      <c r="AB3349" s="5">
        <f>IFERROR(Table1[[#This Row],[Expenses]]/Table1[[#This Row],[Actual_Sales]],0)</f>
        <v>0.44705882352941179</v>
      </c>
      <c r="AC3349">
        <v>11</v>
      </c>
      <c r="AD3349">
        <v>187</v>
      </c>
      <c r="AE3349" s="5">
        <f>IFERROR(Table1[[#This Row],[Inventory]]/Table1[[#This Row],[Actual_Sales]],0)</f>
        <v>2.2000000000000002</v>
      </c>
    </row>
    <row r="3350" spans="1:31" x14ac:dyDescent="0.25">
      <c r="A3350">
        <v>398</v>
      </c>
      <c r="B3350">
        <v>417</v>
      </c>
      <c r="C3350">
        <v>11</v>
      </c>
      <c r="D3350" s="2">
        <v>40238</v>
      </c>
      <c r="E3350">
        <v>85</v>
      </c>
      <c r="F3350">
        <v>70</v>
      </c>
      <c r="G3350">
        <f>Table1[[#This Row],[Actual_Sales]]-Table1[[#This Row],[Budget_Sales]]</f>
        <v>15</v>
      </c>
      <c r="H3350" s="5">
        <f>IF(
Table1[[#This Row],[Budget_Sales]]=0,
"",
IF(
Table1[[#This Row],[Budget_Sales]]&gt;0,
(Table1[[#This Row],[Actual_Sales]]-Table1[[#This Row],[Budget_Sales]])/Table1[[#This Row],[Budget_Sales]],
(Table1[[#This Row],[Actual_Sales]]-Table1[[#This Row],[Budget_Sales]])/ABS(Table1[[#This Row],[Budget_Sales]])
)
)</f>
        <v>0.21428571428571427</v>
      </c>
      <c r="I3350" s="5" t="str">
        <f>IF(Table1[[#This Row],[Sales_Var]]&gt;=0,"Above Budget","Below Budget")</f>
        <v>Above Budget</v>
      </c>
      <c r="J3350">
        <f>Table1[[#This Row],[Actual_Sales]]-(Table1[[#This Row],[COGS]]+Table1[[#This Row],[Expenses]])</f>
        <v>11</v>
      </c>
      <c r="K3350">
        <v>10</v>
      </c>
      <c r="L3350">
        <f>Table1[[#This Row],[Actual_Profit]]-Table1[[#This Row],[Budget_Profit]]</f>
        <v>1</v>
      </c>
      <c r="M3350" s="5">
        <f>IF(
Table1[[#This Row],[Budget_Profit]]=0,
"",
IF(
Table1[[#This Row],[Budget_Profit]]&gt;0,
(Table1[[#This Row],[Actual_Profit]]-Table1[[#This Row],[Budget_Profit]])/Table1[[#This Row],[Budget_Profit]],
(Table1[[#This Row],[Actual_Profit]]-Table1[[#This Row],[Budget_Profit]])/ABS(Table1[[#This Row],[Budget_Profit]])
)
)</f>
        <v>0.1</v>
      </c>
      <c r="N3350" s="5" t="str">
        <f>IF(Table1[[#This Row],[Profit_Var]]&gt;=0, "Above Budget", "Below Budget")</f>
        <v>Above Budget</v>
      </c>
      <c r="O3350">
        <v>36</v>
      </c>
      <c r="P3350">
        <v>30</v>
      </c>
      <c r="Q3350">
        <f>Table1[[#This Row],[COGS]]-Table1[[#This Row],[Budget_COGS]]</f>
        <v>6</v>
      </c>
      <c r="R3350" s="5">
        <f>IF(
Table1[[#This Row],[Budget_COGS]]=0,
"",
IF(
Table1[[#This Row],[Budget_COGS]]&gt;0,
(Table1[[#This Row],[Budget_COGS]]-Table1[[#This Row],[COGS]]) / Table1[[#This Row],[Budget_COGS]],
(Table1[[#This Row],[Budget_COGS]]-Table1[[#This Row],[COGS]]) / ABS(Table1[[#This Row],[Budget_COGS]])
)
)</f>
        <v>-0.2</v>
      </c>
      <c r="S3350" s="5" t="str">
        <f>IF(Table1[[#This Row],[COGS _Var]]&gt;=0, "Above Budget", "Below Budget")</f>
        <v>Above Budget</v>
      </c>
      <c r="T3350">
        <f>Table1[[#This Row],[Actual_Sales]]-Table1[[#This Row],[COGS]]</f>
        <v>49</v>
      </c>
      <c r="U3350">
        <v>40</v>
      </c>
      <c r="V3350">
        <f>Table1[[#This Row],[Gross_Margin]]-Table1[[#This Row],[Budget_Margin]]</f>
        <v>9</v>
      </c>
      <c r="W3350" s="5">
        <f>IF(
Table1[[#This Row],[Budget_Margin]]=0,
"",
IF(
Table1[[#This Row],[Budget_Margin]]&gt;0,
(Table1[[#This Row],[Gross_Margin]]-Table1[[#This Row],[Budget_Margin]]) / Table1[[#This Row],[Budget_Margin]],
(Table1[[#This Row],[Gross_Margin]]-Table1[[#This Row],[Budget_Margin]]) / ABS(Table1[[#This Row],[Budget_Margin]])
)
)</f>
        <v>0.22500000000000001</v>
      </c>
      <c r="X3350" s="5" t="str">
        <f>IF(Table1[[#This Row],[Margin_Var]]&gt;=0, "Above Budget", "Below Budget")</f>
        <v>Above Budget</v>
      </c>
      <c r="Y3350" s="5">
        <f>IFERROR(Table1[[#This Row],[Gross_Margin]]/Table1[[#This Row],[Actual_Sales]],0)</f>
        <v>0.57647058823529407</v>
      </c>
      <c r="Z3350" s="5">
        <f>Table1[[#This Row],[Actual_Profit]]/Table1[[#This Row],[Actual_Sales]]</f>
        <v>0.12941176470588237</v>
      </c>
      <c r="AA3350">
        <v>38</v>
      </c>
      <c r="AB3350" s="5">
        <f>IFERROR(Table1[[#This Row],[Expenses]]/Table1[[#This Row],[Actual_Sales]],0)</f>
        <v>0.44705882352941179</v>
      </c>
      <c r="AC3350">
        <v>11</v>
      </c>
      <c r="AD3350">
        <v>187</v>
      </c>
      <c r="AE3350" s="5">
        <f>IFERROR(Table1[[#This Row],[Inventory]]/Table1[[#This Row],[Actual_Sales]],0)</f>
        <v>2.2000000000000002</v>
      </c>
    </row>
    <row r="3351" spans="1:31" x14ac:dyDescent="0.25">
      <c r="A3351">
        <v>3189</v>
      </c>
      <c r="B3351">
        <v>206</v>
      </c>
      <c r="C3351">
        <v>3</v>
      </c>
      <c r="D3351" s="2">
        <v>40725</v>
      </c>
      <c r="E3351">
        <v>294</v>
      </c>
      <c r="F3351">
        <v>370</v>
      </c>
      <c r="G3351">
        <f>Table1[[#This Row],[Actual_Sales]]-Table1[[#This Row],[Budget_Sales]]</f>
        <v>-76</v>
      </c>
      <c r="H3351" s="5">
        <f>IF(
Table1[[#This Row],[Budget_Sales]]=0,
"",
IF(
Table1[[#This Row],[Budget_Sales]]&gt;0,
(Table1[[#This Row],[Actual_Sales]]-Table1[[#This Row],[Budget_Sales]])/Table1[[#This Row],[Budget_Sales]],
(Table1[[#This Row],[Actual_Sales]]-Table1[[#This Row],[Budget_Sales]])/ABS(Table1[[#This Row],[Budget_Sales]])
)
)</f>
        <v>-0.20540540540540542</v>
      </c>
      <c r="I3351" s="5" t="str">
        <f>IF(Table1[[#This Row],[Sales_Var]]&gt;=0,"Above Budget","Below Budget")</f>
        <v>Below Budget</v>
      </c>
      <c r="J3351">
        <f>Table1[[#This Row],[Actual_Sales]]-(Table1[[#This Row],[COGS]]+Table1[[#This Row],[Expenses]])</f>
        <v>38</v>
      </c>
      <c r="K3351">
        <v>100</v>
      </c>
      <c r="L3351">
        <f>Table1[[#This Row],[Actual_Profit]]-Table1[[#This Row],[Budget_Profit]]</f>
        <v>-62</v>
      </c>
      <c r="M3351" s="5">
        <f>IF(
Table1[[#This Row],[Budget_Profit]]=0,
"",
IF(
Table1[[#This Row],[Budget_Profit]]&gt;0,
(Table1[[#This Row],[Actual_Profit]]-Table1[[#This Row],[Budget_Profit]])/Table1[[#This Row],[Budget_Profit]],
(Table1[[#This Row],[Actual_Profit]]-Table1[[#This Row],[Budget_Profit]])/ABS(Table1[[#This Row],[Budget_Profit]])
)
)</f>
        <v>-0.62</v>
      </c>
      <c r="N3351" s="5" t="str">
        <f>IF(Table1[[#This Row],[Profit_Var]]&gt;=0, "Above Budget", "Below Budget")</f>
        <v>Below Budget</v>
      </c>
      <c r="O3351">
        <v>124</v>
      </c>
      <c r="P3351">
        <v>150</v>
      </c>
      <c r="Q3351">
        <f>Table1[[#This Row],[COGS]]-Table1[[#This Row],[Budget_COGS]]</f>
        <v>-26</v>
      </c>
      <c r="R3351" s="5">
        <f>IF(
Table1[[#This Row],[Budget_COGS]]=0,
"",
IF(
Table1[[#This Row],[Budget_COGS]]&gt;0,
(Table1[[#This Row],[Budget_COGS]]-Table1[[#This Row],[COGS]]) / Table1[[#This Row],[Budget_COGS]],
(Table1[[#This Row],[Budget_COGS]]-Table1[[#This Row],[COGS]]) / ABS(Table1[[#This Row],[Budget_COGS]])
)
)</f>
        <v>0.17333333333333334</v>
      </c>
      <c r="S3351" s="5" t="str">
        <f>IF(Table1[[#This Row],[COGS _Var]]&gt;=0, "Above Budget", "Below Budget")</f>
        <v>Below Budget</v>
      </c>
      <c r="T3351">
        <f>Table1[[#This Row],[Actual_Sales]]-Table1[[#This Row],[COGS]]</f>
        <v>170</v>
      </c>
      <c r="U3351">
        <v>220</v>
      </c>
      <c r="V3351">
        <f>Table1[[#This Row],[Gross_Margin]]-Table1[[#This Row],[Budget_Margin]]</f>
        <v>-50</v>
      </c>
      <c r="W3351" s="5">
        <f>IF(
Table1[[#This Row],[Budget_Margin]]=0,
"",
IF(
Table1[[#This Row],[Budget_Margin]]&gt;0,
(Table1[[#This Row],[Gross_Margin]]-Table1[[#This Row],[Budget_Margin]]) / Table1[[#This Row],[Budget_Margin]],
(Table1[[#This Row],[Gross_Margin]]-Table1[[#This Row],[Budget_Margin]]) / ABS(Table1[[#This Row],[Budget_Margin]])
)
)</f>
        <v>-0.22727272727272727</v>
      </c>
      <c r="X3351" s="5" t="str">
        <f>IF(Table1[[#This Row],[Margin_Var]]&gt;=0, "Above Budget", "Below Budget")</f>
        <v>Below Budget</v>
      </c>
      <c r="Y3351" s="5">
        <f>IFERROR(Table1[[#This Row],[Gross_Margin]]/Table1[[#This Row],[Actual_Sales]],0)</f>
        <v>0.57823129251700678</v>
      </c>
      <c r="Z3351" s="5">
        <f>Table1[[#This Row],[Actual_Profit]]/Table1[[#This Row],[Actual_Sales]]</f>
        <v>0.12925170068027211</v>
      </c>
      <c r="AA3351">
        <v>132</v>
      </c>
      <c r="AB3351" s="5">
        <f>IFERROR(Table1[[#This Row],[Expenses]]/Table1[[#This Row],[Actual_Sales]],0)</f>
        <v>0.44897959183673469</v>
      </c>
      <c r="AC3351">
        <v>112</v>
      </c>
      <c r="AD3351">
        <v>717</v>
      </c>
      <c r="AE3351" s="5">
        <f>IFERROR(Table1[[#This Row],[Inventory]]/Table1[[#This Row],[Actual_Sales]],0)</f>
        <v>2.4387755102040818</v>
      </c>
    </row>
    <row r="3352" spans="1:31" x14ac:dyDescent="0.25">
      <c r="A3352">
        <v>1847</v>
      </c>
      <c r="B3352">
        <v>541</v>
      </c>
      <c r="C3352">
        <v>4</v>
      </c>
      <c r="D3352" s="2">
        <v>40483</v>
      </c>
      <c r="E3352">
        <v>124</v>
      </c>
      <c r="F3352">
        <v>120</v>
      </c>
      <c r="G3352">
        <f>Table1[[#This Row],[Actual_Sales]]-Table1[[#This Row],[Budget_Sales]]</f>
        <v>4</v>
      </c>
      <c r="H3352" s="5">
        <f>IF(
Table1[[#This Row],[Budget_Sales]]=0,
"",
IF(
Table1[[#This Row],[Budget_Sales]]&gt;0,
(Table1[[#This Row],[Actual_Sales]]-Table1[[#This Row],[Budget_Sales]])/Table1[[#This Row],[Budget_Sales]],
(Table1[[#This Row],[Actual_Sales]]-Table1[[#This Row],[Budget_Sales]])/ABS(Table1[[#This Row],[Budget_Sales]])
)
)</f>
        <v>3.3333333333333333E-2</v>
      </c>
      <c r="I3352" s="5" t="str">
        <f>IF(Table1[[#This Row],[Sales_Var]]&gt;=0,"Above Budget","Below Budget")</f>
        <v>Above Budget</v>
      </c>
      <c r="J3352">
        <f>Table1[[#This Row],[Actual_Sales]]-(Table1[[#This Row],[COGS]]+Table1[[#This Row],[Expenses]])</f>
        <v>16</v>
      </c>
      <c r="K3352">
        <v>30</v>
      </c>
      <c r="L3352">
        <f>Table1[[#This Row],[Actual_Profit]]-Table1[[#This Row],[Budget_Profit]]</f>
        <v>-14</v>
      </c>
      <c r="M3352" s="5">
        <f>IF(
Table1[[#This Row],[Budget_Profit]]=0,
"",
IF(
Table1[[#This Row],[Budget_Profit]]&gt;0,
(Table1[[#This Row],[Actual_Profit]]-Table1[[#This Row],[Budget_Profit]])/Table1[[#This Row],[Budget_Profit]],
(Table1[[#This Row],[Actual_Profit]]-Table1[[#This Row],[Budget_Profit]])/ABS(Table1[[#This Row],[Budget_Profit]])
)
)</f>
        <v>-0.46666666666666667</v>
      </c>
      <c r="N3352" s="5" t="str">
        <f>IF(Table1[[#This Row],[Profit_Var]]&gt;=0, "Above Budget", "Below Budget")</f>
        <v>Below Budget</v>
      </c>
      <c r="O3352">
        <v>55</v>
      </c>
      <c r="P3352">
        <v>50</v>
      </c>
      <c r="Q3352">
        <f>Table1[[#This Row],[COGS]]-Table1[[#This Row],[Budget_COGS]]</f>
        <v>5</v>
      </c>
      <c r="R3352" s="5">
        <f>IF(
Table1[[#This Row],[Budget_COGS]]=0,
"",
IF(
Table1[[#This Row],[Budget_COGS]]&gt;0,
(Table1[[#This Row],[Budget_COGS]]-Table1[[#This Row],[COGS]]) / Table1[[#This Row],[Budget_COGS]],
(Table1[[#This Row],[Budget_COGS]]-Table1[[#This Row],[COGS]]) / ABS(Table1[[#This Row],[Budget_COGS]])
)
)</f>
        <v>-0.1</v>
      </c>
      <c r="S3352" s="5" t="str">
        <f>IF(Table1[[#This Row],[COGS _Var]]&gt;=0, "Above Budget", "Below Budget")</f>
        <v>Above Budget</v>
      </c>
      <c r="T3352">
        <f>Table1[[#This Row],[Actual_Sales]]-Table1[[#This Row],[COGS]]</f>
        <v>69</v>
      </c>
      <c r="U3352">
        <v>70</v>
      </c>
      <c r="V3352">
        <f>Table1[[#This Row],[Gross_Margin]]-Table1[[#This Row],[Budget_Margin]]</f>
        <v>-1</v>
      </c>
      <c r="W3352" s="5">
        <f>IF(
Table1[[#This Row],[Budget_Margin]]=0,
"",
IF(
Table1[[#This Row],[Budget_Margin]]&gt;0,
(Table1[[#This Row],[Gross_Margin]]-Table1[[#This Row],[Budget_Margin]]) / Table1[[#This Row],[Budget_Margin]],
(Table1[[#This Row],[Gross_Margin]]-Table1[[#This Row],[Budget_Margin]]) / ABS(Table1[[#This Row],[Budget_Margin]])
)
)</f>
        <v>-1.4285714285714285E-2</v>
      </c>
      <c r="X3352" s="5" t="str">
        <f>IF(Table1[[#This Row],[Margin_Var]]&gt;=0, "Above Budget", "Below Budget")</f>
        <v>Below Budget</v>
      </c>
      <c r="Y3352" s="5">
        <f>IFERROR(Table1[[#This Row],[Gross_Margin]]/Table1[[#This Row],[Actual_Sales]],0)</f>
        <v>0.55645161290322576</v>
      </c>
      <c r="Z3352" s="5">
        <f>Table1[[#This Row],[Actual_Profit]]/Table1[[#This Row],[Actual_Sales]]</f>
        <v>0.12903225806451613</v>
      </c>
      <c r="AA3352">
        <v>53</v>
      </c>
      <c r="AB3352" s="5">
        <f>IFERROR(Table1[[#This Row],[Expenses]]/Table1[[#This Row],[Actual_Sales]],0)</f>
        <v>0.42741935483870969</v>
      </c>
      <c r="AC3352">
        <v>20</v>
      </c>
      <c r="AD3352">
        <v>410</v>
      </c>
      <c r="AE3352" s="5">
        <f>IFERROR(Table1[[#This Row],[Inventory]]/Table1[[#This Row],[Actual_Sales]],0)</f>
        <v>3.306451612903226</v>
      </c>
    </row>
    <row r="3353" spans="1:31" x14ac:dyDescent="0.25">
      <c r="A3353">
        <v>1815</v>
      </c>
      <c r="B3353">
        <v>419</v>
      </c>
      <c r="C3353">
        <v>6</v>
      </c>
      <c r="D3353" s="2">
        <v>40483</v>
      </c>
      <c r="E3353">
        <v>124</v>
      </c>
      <c r="F3353">
        <v>150</v>
      </c>
      <c r="G3353">
        <f>Table1[[#This Row],[Actual_Sales]]-Table1[[#This Row],[Budget_Sales]]</f>
        <v>-26</v>
      </c>
      <c r="H3353" s="5">
        <f>IF(
Table1[[#This Row],[Budget_Sales]]=0,
"",
IF(
Table1[[#This Row],[Budget_Sales]]&gt;0,
(Table1[[#This Row],[Actual_Sales]]-Table1[[#This Row],[Budget_Sales]])/Table1[[#This Row],[Budget_Sales]],
(Table1[[#This Row],[Actual_Sales]]-Table1[[#This Row],[Budget_Sales]])/ABS(Table1[[#This Row],[Budget_Sales]])
)
)</f>
        <v>-0.17333333333333334</v>
      </c>
      <c r="I3353" s="5" t="str">
        <f>IF(Table1[[#This Row],[Sales_Var]]&gt;=0,"Above Budget","Below Budget")</f>
        <v>Below Budget</v>
      </c>
      <c r="J3353">
        <f>Table1[[#This Row],[Actual_Sales]]-(Table1[[#This Row],[COGS]]+Table1[[#This Row],[Expenses]])</f>
        <v>16</v>
      </c>
      <c r="K3353">
        <v>40</v>
      </c>
      <c r="L3353">
        <f>Table1[[#This Row],[Actual_Profit]]-Table1[[#This Row],[Budget_Profit]]</f>
        <v>-24</v>
      </c>
      <c r="M3353" s="5">
        <f>IF(
Table1[[#This Row],[Budget_Profit]]=0,
"",
IF(
Table1[[#This Row],[Budget_Profit]]&gt;0,
(Table1[[#This Row],[Actual_Profit]]-Table1[[#This Row],[Budget_Profit]])/Table1[[#This Row],[Budget_Profit]],
(Table1[[#This Row],[Actual_Profit]]-Table1[[#This Row],[Budget_Profit]])/ABS(Table1[[#This Row],[Budget_Profit]])
)
)</f>
        <v>-0.6</v>
      </c>
      <c r="N3353" s="5" t="str">
        <f>IF(Table1[[#This Row],[Profit_Var]]&gt;=0, "Above Budget", "Below Budget")</f>
        <v>Below Budget</v>
      </c>
      <c r="O3353">
        <v>55</v>
      </c>
      <c r="P3353">
        <v>70</v>
      </c>
      <c r="Q3353">
        <f>Table1[[#This Row],[COGS]]-Table1[[#This Row],[Budget_COGS]]</f>
        <v>-15</v>
      </c>
      <c r="R3353" s="5">
        <f>IF(
Table1[[#This Row],[Budget_COGS]]=0,
"",
IF(
Table1[[#This Row],[Budget_COGS]]&gt;0,
(Table1[[#This Row],[Budget_COGS]]-Table1[[#This Row],[COGS]]) / Table1[[#This Row],[Budget_COGS]],
(Table1[[#This Row],[Budget_COGS]]-Table1[[#This Row],[COGS]]) / ABS(Table1[[#This Row],[Budget_COGS]])
)
)</f>
        <v>0.21428571428571427</v>
      </c>
      <c r="S3353" s="5" t="str">
        <f>IF(Table1[[#This Row],[COGS _Var]]&gt;=0, "Above Budget", "Below Budget")</f>
        <v>Below Budget</v>
      </c>
      <c r="T3353">
        <f>Table1[[#This Row],[Actual_Sales]]-Table1[[#This Row],[COGS]]</f>
        <v>69</v>
      </c>
      <c r="U3353">
        <v>80</v>
      </c>
      <c r="V3353">
        <f>Table1[[#This Row],[Gross_Margin]]-Table1[[#This Row],[Budget_Margin]]</f>
        <v>-11</v>
      </c>
      <c r="W3353" s="5">
        <f>IF(
Table1[[#This Row],[Budget_Margin]]=0,
"",
IF(
Table1[[#This Row],[Budget_Margin]]&gt;0,
(Table1[[#This Row],[Gross_Margin]]-Table1[[#This Row],[Budget_Margin]]) / Table1[[#This Row],[Budget_Margin]],
(Table1[[#This Row],[Gross_Margin]]-Table1[[#This Row],[Budget_Margin]]) / ABS(Table1[[#This Row],[Budget_Margin]])
)
)</f>
        <v>-0.13750000000000001</v>
      </c>
      <c r="X3353" s="5" t="str">
        <f>IF(Table1[[#This Row],[Margin_Var]]&gt;=0, "Above Budget", "Below Budget")</f>
        <v>Below Budget</v>
      </c>
      <c r="Y3353" s="5">
        <f>IFERROR(Table1[[#This Row],[Gross_Margin]]/Table1[[#This Row],[Actual_Sales]],0)</f>
        <v>0.55645161290322576</v>
      </c>
      <c r="Z3353" s="5">
        <f>Table1[[#This Row],[Actual_Profit]]/Table1[[#This Row],[Actual_Sales]]</f>
        <v>0.12903225806451613</v>
      </c>
      <c r="AA3353">
        <v>53</v>
      </c>
      <c r="AB3353" s="5">
        <f>IFERROR(Table1[[#This Row],[Expenses]]/Table1[[#This Row],[Actual_Sales]],0)</f>
        <v>0.42741935483870969</v>
      </c>
      <c r="AC3353">
        <v>20</v>
      </c>
      <c r="AD3353">
        <v>410</v>
      </c>
      <c r="AE3353" s="5">
        <f>IFERROR(Table1[[#This Row],[Inventory]]/Table1[[#This Row],[Actual_Sales]],0)</f>
        <v>3.306451612903226</v>
      </c>
    </row>
    <row r="3354" spans="1:31" x14ac:dyDescent="0.25">
      <c r="A3354">
        <v>3669</v>
      </c>
      <c r="B3354">
        <v>719</v>
      </c>
      <c r="C3354">
        <v>11</v>
      </c>
      <c r="D3354" s="2">
        <v>40787</v>
      </c>
      <c r="E3354">
        <v>109</v>
      </c>
      <c r="F3354">
        <v>80</v>
      </c>
      <c r="G3354">
        <f>Table1[[#This Row],[Actual_Sales]]-Table1[[#This Row],[Budget_Sales]]</f>
        <v>29</v>
      </c>
      <c r="H3354" s="5">
        <f>IF(
Table1[[#This Row],[Budget_Sales]]=0,
"",
IF(
Table1[[#This Row],[Budget_Sales]]&gt;0,
(Table1[[#This Row],[Actual_Sales]]-Table1[[#This Row],[Budget_Sales]])/Table1[[#This Row],[Budget_Sales]],
(Table1[[#This Row],[Actual_Sales]]-Table1[[#This Row],[Budget_Sales]])/ABS(Table1[[#This Row],[Budget_Sales]])
)
)</f>
        <v>0.36249999999999999</v>
      </c>
      <c r="I3354" s="5" t="str">
        <f>IF(Table1[[#This Row],[Sales_Var]]&gt;=0,"Above Budget","Below Budget")</f>
        <v>Above Budget</v>
      </c>
      <c r="J3354">
        <f>Table1[[#This Row],[Actual_Sales]]-(Table1[[#This Row],[COGS]]+Table1[[#This Row],[Expenses]])</f>
        <v>14</v>
      </c>
      <c r="K3354">
        <v>10</v>
      </c>
      <c r="L3354">
        <f>Table1[[#This Row],[Actual_Profit]]-Table1[[#This Row],[Budget_Profit]]</f>
        <v>4</v>
      </c>
      <c r="M3354" s="5">
        <f>IF(
Table1[[#This Row],[Budget_Profit]]=0,
"",
IF(
Table1[[#This Row],[Budget_Profit]]&gt;0,
(Table1[[#This Row],[Actual_Profit]]-Table1[[#This Row],[Budget_Profit]])/Table1[[#This Row],[Budget_Profit]],
(Table1[[#This Row],[Actual_Profit]]-Table1[[#This Row],[Budget_Profit]])/ABS(Table1[[#This Row],[Budget_Profit]])
)
)</f>
        <v>0.4</v>
      </c>
      <c r="N3354" s="5" t="str">
        <f>IF(Table1[[#This Row],[Profit_Var]]&gt;=0, "Above Budget", "Below Budget")</f>
        <v>Above Budget</v>
      </c>
      <c r="O3354">
        <v>45</v>
      </c>
      <c r="P3354">
        <v>30</v>
      </c>
      <c r="Q3354">
        <f>Table1[[#This Row],[COGS]]-Table1[[#This Row],[Budget_COGS]]</f>
        <v>15</v>
      </c>
      <c r="R3354" s="5">
        <f>IF(
Table1[[#This Row],[Budget_COGS]]=0,
"",
IF(
Table1[[#This Row],[Budget_COGS]]&gt;0,
(Table1[[#This Row],[Budget_COGS]]-Table1[[#This Row],[COGS]]) / Table1[[#This Row],[Budget_COGS]],
(Table1[[#This Row],[Budget_COGS]]-Table1[[#This Row],[COGS]]) / ABS(Table1[[#This Row],[Budget_COGS]])
)
)</f>
        <v>-0.5</v>
      </c>
      <c r="S3354" s="5" t="str">
        <f>IF(Table1[[#This Row],[COGS _Var]]&gt;=0, "Above Budget", "Below Budget")</f>
        <v>Above Budget</v>
      </c>
      <c r="T3354">
        <f>Table1[[#This Row],[Actual_Sales]]-Table1[[#This Row],[COGS]]</f>
        <v>64</v>
      </c>
      <c r="U3354">
        <v>50</v>
      </c>
      <c r="V3354">
        <f>Table1[[#This Row],[Gross_Margin]]-Table1[[#This Row],[Budget_Margin]]</f>
        <v>14</v>
      </c>
      <c r="W3354" s="5">
        <f>IF(
Table1[[#This Row],[Budget_Margin]]=0,
"",
IF(
Table1[[#This Row],[Budget_Margin]]&gt;0,
(Table1[[#This Row],[Gross_Margin]]-Table1[[#This Row],[Budget_Margin]]) / Table1[[#This Row],[Budget_Margin]],
(Table1[[#This Row],[Gross_Margin]]-Table1[[#This Row],[Budget_Margin]]) / ABS(Table1[[#This Row],[Budget_Margin]])
)
)</f>
        <v>0.28000000000000003</v>
      </c>
      <c r="X3354" s="5" t="str">
        <f>IF(Table1[[#This Row],[Margin_Var]]&gt;=0, "Above Budget", "Below Budget")</f>
        <v>Above Budget</v>
      </c>
      <c r="Y3354" s="5">
        <f>IFERROR(Table1[[#This Row],[Gross_Margin]]/Table1[[#This Row],[Actual_Sales]],0)</f>
        <v>0.58715596330275233</v>
      </c>
      <c r="Z3354" s="5">
        <f>Table1[[#This Row],[Actual_Profit]]/Table1[[#This Row],[Actual_Sales]]</f>
        <v>0.12844036697247707</v>
      </c>
      <c r="AA3354">
        <v>50</v>
      </c>
      <c r="AB3354" s="5">
        <f>IFERROR(Table1[[#This Row],[Expenses]]/Table1[[#This Row],[Actual_Sales]],0)</f>
        <v>0.45871559633027525</v>
      </c>
      <c r="AC3354">
        <v>17</v>
      </c>
      <c r="AD3354">
        <v>409</v>
      </c>
      <c r="AE3354" s="5">
        <f>IFERROR(Table1[[#This Row],[Inventory]]/Table1[[#This Row],[Actual_Sales]],0)</f>
        <v>3.7522935779816513</v>
      </c>
    </row>
    <row r="3355" spans="1:31" x14ac:dyDescent="0.25">
      <c r="A3355">
        <v>2455</v>
      </c>
      <c r="B3355">
        <v>850</v>
      </c>
      <c r="C3355">
        <v>5</v>
      </c>
      <c r="D3355" s="2">
        <v>40575</v>
      </c>
      <c r="E3355">
        <v>234</v>
      </c>
      <c r="F3355">
        <v>210</v>
      </c>
      <c r="G3355">
        <f>Table1[[#This Row],[Actual_Sales]]-Table1[[#This Row],[Budget_Sales]]</f>
        <v>24</v>
      </c>
      <c r="H3355" s="5">
        <f>IF(
Table1[[#This Row],[Budget_Sales]]=0,
"",
IF(
Table1[[#This Row],[Budget_Sales]]&gt;0,
(Table1[[#This Row],[Actual_Sales]]-Table1[[#This Row],[Budget_Sales]])/Table1[[#This Row],[Budget_Sales]],
(Table1[[#This Row],[Actual_Sales]]-Table1[[#This Row],[Budget_Sales]])/ABS(Table1[[#This Row],[Budget_Sales]])
)
)</f>
        <v>0.11428571428571428</v>
      </c>
      <c r="I3355" s="5" t="str">
        <f>IF(Table1[[#This Row],[Sales_Var]]&gt;=0,"Above Budget","Below Budget")</f>
        <v>Above Budget</v>
      </c>
      <c r="J3355">
        <f>Table1[[#This Row],[Actual_Sales]]-(Table1[[#This Row],[COGS]]+Table1[[#This Row],[Expenses]])</f>
        <v>30</v>
      </c>
      <c r="K3355">
        <v>40</v>
      </c>
      <c r="L3355">
        <f>Table1[[#This Row],[Actual_Profit]]-Table1[[#This Row],[Budget_Profit]]</f>
        <v>-10</v>
      </c>
      <c r="M3355" s="5">
        <f>IF(
Table1[[#This Row],[Budget_Profit]]=0,
"",
IF(
Table1[[#This Row],[Budget_Profit]]&gt;0,
(Table1[[#This Row],[Actual_Profit]]-Table1[[#This Row],[Budget_Profit]])/Table1[[#This Row],[Budget_Profit]],
(Table1[[#This Row],[Actual_Profit]]-Table1[[#This Row],[Budget_Profit]])/ABS(Table1[[#This Row],[Budget_Profit]])
)
)</f>
        <v>-0.25</v>
      </c>
      <c r="N3355" s="5" t="str">
        <f>IF(Table1[[#This Row],[Profit_Var]]&gt;=0, "Above Budget", "Below Budget")</f>
        <v>Below Budget</v>
      </c>
      <c r="O3355">
        <v>92</v>
      </c>
      <c r="P3355">
        <v>80</v>
      </c>
      <c r="Q3355">
        <f>Table1[[#This Row],[COGS]]-Table1[[#This Row],[Budget_COGS]]</f>
        <v>12</v>
      </c>
      <c r="R3355" s="5">
        <f>IF(
Table1[[#This Row],[Budget_COGS]]=0,
"",
IF(
Table1[[#This Row],[Budget_COGS]]&gt;0,
(Table1[[#This Row],[Budget_COGS]]-Table1[[#This Row],[COGS]]) / Table1[[#This Row],[Budget_COGS]],
(Table1[[#This Row],[Budget_COGS]]-Table1[[#This Row],[COGS]]) / ABS(Table1[[#This Row],[Budget_COGS]])
)
)</f>
        <v>-0.15</v>
      </c>
      <c r="S3355" s="5" t="str">
        <f>IF(Table1[[#This Row],[COGS _Var]]&gt;=0, "Above Budget", "Below Budget")</f>
        <v>Above Budget</v>
      </c>
      <c r="T3355">
        <f>Table1[[#This Row],[Actual_Sales]]-Table1[[#This Row],[COGS]]</f>
        <v>142</v>
      </c>
      <c r="U3355">
        <v>130</v>
      </c>
      <c r="V3355">
        <f>Table1[[#This Row],[Gross_Margin]]-Table1[[#This Row],[Budget_Margin]]</f>
        <v>12</v>
      </c>
      <c r="W3355" s="5">
        <f>IF(
Table1[[#This Row],[Budget_Margin]]=0,
"",
IF(
Table1[[#This Row],[Budget_Margin]]&gt;0,
(Table1[[#This Row],[Gross_Margin]]-Table1[[#This Row],[Budget_Margin]]) / Table1[[#This Row],[Budget_Margin]],
(Table1[[#This Row],[Gross_Margin]]-Table1[[#This Row],[Budget_Margin]]) / ABS(Table1[[#This Row],[Budget_Margin]])
)
)</f>
        <v>9.2307692307692313E-2</v>
      </c>
      <c r="X3355" s="5" t="str">
        <f>IF(Table1[[#This Row],[Margin_Var]]&gt;=0, "Above Budget", "Below Budget")</f>
        <v>Above Budget</v>
      </c>
      <c r="Y3355" s="5">
        <f>IFERROR(Table1[[#This Row],[Gross_Margin]]/Table1[[#This Row],[Actual_Sales]],0)</f>
        <v>0.60683760683760679</v>
      </c>
      <c r="Z3355" s="5">
        <f>Table1[[#This Row],[Actual_Profit]]/Table1[[#This Row],[Actual_Sales]]</f>
        <v>0.12820512820512819</v>
      </c>
      <c r="AA3355">
        <v>112</v>
      </c>
      <c r="AB3355" s="5">
        <f>IFERROR(Table1[[#This Row],[Expenses]]/Table1[[#This Row],[Actual_Sales]],0)</f>
        <v>0.47863247863247865</v>
      </c>
      <c r="AC3355">
        <v>83</v>
      </c>
      <c r="AD3355">
        <v>541</v>
      </c>
      <c r="AE3355" s="5">
        <f>IFERROR(Table1[[#This Row],[Inventory]]/Table1[[#This Row],[Actual_Sales]],0)</f>
        <v>2.3119658119658117</v>
      </c>
    </row>
    <row r="3356" spans="1:31" x14ac:dyDescent="0.25">
      <c r="A3356">
        <v>2872</v>
      </c>
      <c r="B3356">
        <v>413</v>
      </c>
      <c r="C3356">
        <v>9</v>
      </c>
      <c r="D3356" s="2">
        <v>40664</v>
      </c>
      <c r="E3356">
        <v>117</v>
      </c>
      <c r="F3356">
        <v>90</v>
      </c>
      <c r="G3356">
        <f>Table1[[#This Row],[Actual_Sales]]-Table1[[#This Row],[Budget_Sales]]</f>
        <v>27</v>
      </c>
      <c r="H3356" s="5">
        <f>IF(
Table1[[#This Row],[Budget_Sales]]=0,
"",
IF(
Table1[[#This Row],[Budget_Sales]]&gt;0,
(Table1[[#This Row],[Actual_Sales]]-Table1[[#This Row],[Budget_Sales]])/Table1[[#This Row],[Budget_Sales]],
(Table1[[#This Row],[Actual_Sales]]-Table1[[#This Row],[Budget_Sales]])/ABS(Table1[[#This Row],[Budget_Sales]])
)
)</f>
        <v>0.3</v>
      </c>
      <c r="I3356" s="5" t="str">
        <f>IF(Table1[[#This Row],[Sales_Var]]&gt;=0,"Above Budget","Below Budget")</f>
        <v>Above Budget</v>
      </c>
      <c r="J3356">
        <f>Table1[[#This Row],[Actual_Sales]]-(Table1[[#This Row],[COGS]]+Table1[[#This Row],[Expenses]])</f>
        <v>15</v>
      </c>
      <c r="K3356">
        <v>20</v>
      </c>
      <c r="L3356">
        <f>Table1[[#This Row],[Actual_Profit]]-Table1[[#This Row],[Budget_Profit]]</f>
        <v>-5</v>
      </c>
      <c r="M3356" s="5">
        <f>IF(
Table1[[#This Row],[Budget_Profit]]=0,
"",
IF(
Table1[[#This Row],[Budget_Profit]]&gt;0,
(Table1[[#This Row],[Actual_Profit]]-Table1[[#This Row],[Budget_Profit]])/Table1[[#This Row],[Budget_Profit]],
(Table1[[#This Row],[Actual_Profit]]-Table1[[#This Row],[Budget_Profit]])/ABS(Table1[[#This Row],[Budget_Profit]])
)
)</f>
        <v>-0.25</v>
      </c>
      <c r="N3356" s="5" t="str">
        <f>IF(Table1[[#This Row],[Profit_Var]]&gt;=0, "Above Budget", "Below Budget")</f>
        <v>Below Budget</v>
      </c>
      <c r="O3356">
        <v>53</v>
      </c>
      <c r="P3356">
        <v>40</v>
      </c>
      <c r="Q3356">
        <f>Table1[[#This Row],[COGS]]-Table1[[#This Row],[Budget_COGS]]</f>
        <v>13</v>
      </c>
      <c r="R3356" s="5">
        <f>IF(
Table1[[#This Row],[Budget_COGS]]=0,
"",
IF(
Table1[[#This Row],[Budget_COGS]]&gt;0,
(Table1[[#This Row],[Budget_COGS]]-Table1[[#This Row],[COGS]]) / Table1[[#This Row],[Budget_COGS]],
(Table1[[#This Row],[Budget_COGS]]-Table1[[#This Row],[COGS]]) / ABS(Table1[[#This Row],[Budget_COGS]])
)
)</f>
        <v>-0.32500000000000001</v>
      </c>
      <c r="S3356" s="5" t="str">
        <f>IF(Table1[[#This Row],[COGS _Var]]&gt;=0, "Above Budget", "Below Budget")</f>
        <v>Above Budget</v>
      </c>
      <c r="T3356">
        <f>Table1[[#This Row],[Actual_Sales]]-Table1[[#This Row],[COGS]]</f>
        <v>64</v>
      </c>
      <c r="U3356">
        <v>50</v>
      </c>
      <c r="V3356">
        <f>Table1[[#This Row],[Gross_Margin]]-Table1[[#This Row],[Budget_Margin]]</f>
        <v>14</v>
      </c>
      <c r="W3356" s="5">
        <f>IF(
Table1[[#This Row],[Budget_Margin]]=0,
"",
IF(
Table1[[#This Row],[Budget_Margin]]&gt;0,
(Table1[[#This Row],[Gross_Margin]]-Table1[[#This Row],[Budget_Margin]]) / Table1[[#This Row],[Budget_Margin]],
(Table1[[#This Row],[Gross_Margin]]-Table1[[#This Row],[Budget_Margin]]) / ABS(Table1[[#This Row],[Budget_Margin]])
)
)</f>
        <v>0.28000000000000003</v>
      </c>
      <c r="X3356" s="5" t="str">
        <f>IF(Table1[[#This Row],[Margin_Var]]&gt;=0, "Above Budget", "Below Budget")</f>
        <v>Above Budget</v>
      </c>
      <c r="Y3356" s="5">
        <f>IFERROR(Table1[[#This Row],[Gross_Margin]]/Table1[[#This Row],[Actual_Sales]],0)</f>
        <v>0.54700854700854706</v>
      </c>
      <c r="Z3356" s="5">
        <f>Table1[[#This Row],[Actual_Profit]]/Table1[[#This Row],[Actual_Sales]]</f>
        <v>0.12820512820512819</v>
      </c>
      <c r="AA3356">
        <v>49</v>
      </c>
      <c r="AB3356" s="5">
        <f>IFERROR(Table1[[#This Row],[Expenses]]/Table1[[#This Row],[Actual_Sales]],0)</f>
        <v>0.41880341880341881</v>
      </c>
      <c r="AC3356">
        <v>20</v>
      </c>
      <c r="AD3356">
        <v>361</v>
      </c>
      <c r="AE3356" s="5">
        <f>IFERROR(Table1[[#This Row],[Inventory]]/Table1[[#This Row],[Actual_Sales]],0)</f>
        <v>3.0854700854700856</v>
      </c>
    </row>
    <row r="3357" spans="1:31" x14ac:dyDescent="0.25">
      <c r="A3357">
        <v>2961</v>
      </c>
      <c r="B3357">
        <v>720</v>
      </c>
      <c r="C3357">
        <v>11</v>
      </c>
      <c r="D3357" s="2">
        <v>40664</v>
      </c>
      <c r="E3357">
        <v>117</v>
      </c>
      <c r="F3357">
        <v>100</v>
      </c>
      <c r="G3357">
        <f>Table1[[#This Row],[Actual_Sales]]-Table1[[#This Row],[Budget_Sales]]</f>
        <v>17</v>
      </c>
      <c r="H3357" s="5">
        <f>IF(
Table1[[#This Row],[Budget_Sales]]=0,
"",
IF(
Table1[[#This Row],[Budget_Sales]]&gt;0,
(Table1[[#This Row],[Actual_Sales]]-Table1[[#This Row],[Budget_Sales]])/Table1[[#This Row],[Budget_Sales]],
(Table1[[#This Row],[Actual_Sales]]-Table1[[#This Row],[Budget_Sales]])/ABS(Table1[[#This Row],[Budget_Sales]])
)
)</f>
        <v>0.17</v>
      </c>
      <c r="I3357" s="5" t="str">
        <f>IF(Table1[[#This Row],[Sales_Var]]&gt;=0,"Above Budget","Below Budget")</f>
        <v>Above Budget</v>
      </c>
      <c r="J3357">
        <f>Table1[[#This Row],[Actual_Sales]]-(Table1[[#This Row],[COGS]]+Table1[[#This Row],[Expenses]])</f>
        <v>15</v>
      </c>
      <c r="K3357">
        <v>20</v>
      </c>
      <c r="L3357">
        <f>Table1[[#This Row],[Actual_Profit]]-Table1[[#This Row],[Budget_Profit]]</f>
        <v>-5</v>
      </c>
      <c r="M3357" s="5">
        <f>IF(
Table1[[#This Row],[Budget_Profit]]=0,
"",
IF(
Table1[[#This Row],[Budget_Profit]]&gt;0,
(Table1[[#This Row],[Actual_Profit]]-Table1[[#This Row],[Budget_Profit]])/Table1[[#This Row],[Budget_Profit]],
(Table1[[#This Row],[Actual_Profit]]-Table1[[#This Row],[Budget_Profit]])/ABS(Table1[[#This Row],[Budget_Profit]])
)
)</f>
        <v>-0.25</v>
      </c>
      <c r="N3357" s="5" t="str">
        <f>IF(Table1[[#This Row],[Profit_Var]]&gt;=0, "Above Budget", "Below Budget")</f>
        <v>Below Budget</v>
      </c>
      <c r="O3357">
        <v>53</v>
      </c>
      <c r="P3357">
        <v>40</v>
      </c>
      <c r="Q3357">
        <f>Table1[[#This Row],[COGS]]-Table1[[#This Row],[Budget_COGS]]</f>
        <v>13</v>
      </c>
      <c r="R3357" s="5">
        <f>IF(
Table1[[#This Row],[Budget_COGS]]=0,
"",
IF(
Table1[[#This Row],[Budget_COGS]]&gt;0,
(Table1[[#This Row],[Budget_COGS]]-Table1[[#This Row],[COGS]]) / Table1[[#This Row],[Budget_COGS]],
(Table1[[#This Row],[Budget_COGS]]-Table1[[#This Row],[COGS]]) / ABS(Table1[[#This Row],[Budget_COGS]])
)
)</f>
        <v>-0.32500000000000001</v>
      </c>
      <c r="S3357" s="5" t="str">
        <f>IF(Table1[[#This Row],[COGS _Var]]&gt;=0, "Above Budget", "Below Budget")</f>
        <v>Above Budget</v>
      </c>
      <c r="T3357">
        <f>Table1[[#This Row],[Actual_Sales]]-Table1[[#This Row],[COGS]]</f>
        <v>64</v>
      </c>
      <c r="U3357">
        <v>60</v>
      </c>
      <c r="V3357">
        <f>Table1[[#This Row],[Gross_Margin]]-Table1[[#This Row],[Budget_Margin]]</f>
        <v>4</v>
      </c>
      <c r="W3357" s="5">
        <f>IF(
Table1[[#This Row],[Budget_Margin]]=0,
"",
IF(
Table1[[#This Row],[Budget_Margin]]&gt;0,
(Table1[[#This Row],[Gross_Margin]]-Table1[[#This Row],[Budget_Margin]]) / Table1[[#This Row],[Budget_Margin]],
(Table1[[#This Row],[Gross_Margin]]-Table1[[#This Row],[Budget_Margin]]) / ABS(Table1[[#This Row],[Budget_Margin]])
)
)</f>
        <v>6.6666666666666666E-2</v>
      </c>
      <c r="X3357" s="5" t="str">
        <f>IF(Table1[[#This Row],[Margin_Var]]&gt;=0, "Above Budget", "Below Budget")</f>
        <v>Above Budget</v>
      </c>
      <c r="Y3357" s="5">
        <f>IFERROR(Table1[[#This Row],[Gross_Margin]]/Table1[[#This Row],[Actual_Sales]],0)</f>
        <v>0.54700854700854706</v>
      </c>
      <c r="Z3357" s="5">
        <f>Table1[[#This Row],[Actual_Profit]]/Table1[[#This Row],[Actual_Sales]]</f>
        <v>0.12820512820512819</v>
      </c>
      <c r="AA3357">
        <v>49</v>
      </c>
      <c r="AB3357" s="5">
        <f>IFERROR(Table1[[#This Row],[Expenses]]/Table1[[#This Row],[Actual_Sales]],0)</f>
        <v>0.41880341880341881</v>
      </c>
      <c r="AC3357">
        <v>20</v>
      </c>
      <c r="AD3357">
        <v>361</v>
      </c>
      <c r="AE3357" s="5">
        <f>IFERROR(Table1[[#This Row],[Inventory]]/Table1[[#This Row],[Actual_Sales]],0)</f>
        <v>3.0854700854700856</v>
      </c>
    </row>
    <row r="3358" spans="1:31" x14ac:dyDescent="0.25">
      <c r="A3358">
        <v>2816</v>
      </c>
      <c r="B3358">
        <v>918</v>
      </c>
      <c r="C3358">
        <v>9</v>
      </c>
      <c r="D3358" s="2">
        <v>40634</v>
      </c>
      <c r="E3358">
        <v>242</v>
      </c>
      <c r="F3358">
        <v>220</v>
      </c>
      <c r="G3358">
        <f>Table1[[#This Row],[Actual_Sales]]-Table1[[#This Row],[Budget_Sales]]</f>
        <v>22</v>
      </c>
      <c r="H3358" s="5">
        <f>IF(
Table1[[#This Row],[Budget_Sales]]=0,
"",
IF(
Table1[[#This Row],[Budget_Sales]]&gt;0,
(Table1[[#This Row],[Actual_Sales]]-Table1[[#This Row],[Budget_Sales]])/Table1[[#This Row],[Budget_Sales]],
(Table1[[#This Row],[Actual_Sales]]-Table1[[#This Row],[Budget_Sales]])/ABS(Table1[[#This Row],[Budget_Sales]])
)
)</f>
        <v>0.1</v>
      </c>
      <c r="I3358" s="5" t="str">
        <f>IF(Table1[[#This Row],[Sales_Var]]&gt;=0,"Above Budget","Below Budget")</f>
        <v>Above Budget</v>
      </c>
      <c r="J3358">
        <f>Table1[[#This Row],[Actual_Sales]]-(Table1[[#This Row],[COGS]]+Table1[[#This Row],[Expenses]])</f>
        <v>31</v>
      </c>
      <c r="K3358">
        <v>30</v>
      </c>
      <c r="L3358">
        <f>Table1[[#This Row],[Actual_Profit]]-Table1[[#This Row],[Budget_Profit]]</f>
        <v>1</v>
      </c>
      <c r="M3358" s="5">
        <f>IF(
Table1[[#This Row],[Budget_Profit]]=0,
"",
IF(
Table1[[#This Row],[Budget_Profit]]&gt;0,
(Table1[[#This Row],[Actual_Profit]]-Table1[[#This Row],[Budget_Profit]])/Table1[[#This Row],[Budget_Profit]],
(Table1[[#This Row],[Actual_Profit]]-Table1[[#This Row],[Budget_Profit]])/ABS(Table1[[#This Row],[Budget_Profit]])
)
)</f>
        <v>3.3333333333333333E-2</v>
      </c>
      <c r="N3358" s="5" t="str">
        <f>IF(Table1[[#This Row],[Profit_Var]]&gt;=0, "Above Budget", "Below Budget")</f>
        <v>Above Budget</v>
      </c>
      <c r="O3358">
        <v>95</v>
      </c>
      <c r="P3358">
        <v>90</v>
      </c>
      <c r="Q3358">
        <f>Table1[[#This Row],[COGS]]-Table1[[#This Row],[Budget_COGS]]</f>
        <v>5</v>
      </c>
      <c r="R3358" s="5">
        <f>IF(
Table1[[#This Row],[Budget_COGS]]=0,
"",
IF(
Table1[[#This Row],[Budget_COGS]]&gt;0,
(Table1[[#This Row],[Budget_COGS]]-Table1[[#This Row],[COGS]]) / Table1[[#This Row],[Budget_COGS]],
(Table1[[#This Row],[Budget_COGS]]-Table1[[#This Row],[COGS]]) / ABS(Table1[[#This Row],[Budget_COGS]])
)
)</f>
        <v>-5.5555555555555552E-2</v>
      </c>
      <c r="S3358" s="5" t="str">
        <f>IF(Table1[[#This Row],[COGS _Var]]&gt;=0, "Above Budget", "Below Budget")</f>
        <v>Above Budget</v>
      </c>
      <c r="T3358">
        <f>Table1[[#This Row],[Actual_Sales]]-Table1[[#This Row],[COGS]]</f>
        <v>147</v>
      </c>
      <c r="U3358">
        <v>130</v>
      </c>
      <c r="V3358">
        <f>Table1[[#This Row],[Gross_Margin]]-Table1[[#This Row],[Budget_Margin]]</f>
        <v>17</v>
      </c>
      <c r="W3358" s="5">
        <f>IF(
Table1[[#This Row],[Budget_Margin]]=0,
"",
IF(
Table1[[#This Row],[Budget_Margin]]&gt;0,
(Table1[[#This Row],[Gross_Margin]]-Table1[[#This Row],[Budget_Margin]]) / Table1[[#This Row],[Budget_Margin]],
(Table1[[#This Row],[Gross_Margin]]-Table1[[#This Row],[Budget_Margin]]) / ABS(Table1[[#This Row],[Budget_Margin]])
)
)</f>
        <v>0.13076923076923078</v>
      </c>
      <c r="X3358" s="5" t="str">
        <f>IF(Table1[[#This Row],[Margin_Var]]&gt;=0, "Above Budget", "Below Budget")</f>
        <v>Above Budget</v>
      </c>
      <c r="Y3358" s="5">
        <f>IFERROR(Table1[[#This Row],[Gross_Margin]]/Table1[[#This Row],[Actual_Sales]],0)</f>
        <v>0.6074380165289256</v>
      </c>
      <c r="Z3358" s="5">
        <f>Table1[[#This Row],[Actual_Profit]]/Table1[[#This Row],[Actual_Sales]]</f>
        <v>0.128099173553719</v>
      </c>
      <c r="AA3358">
        <v>116</v>
      </c>
      <c r="AB3358" s="5">
        <f>IFERROR(Table1[[#This Row],[Expenses]]/Table1[[#This Row],[Actual_Sales]],0)</f>
        <v>0.47933884297520662</v>
      </c>
      <c r="AC3358">
        <v>86</v>
      </c>
      <c r="AD3358">
        <v>554</v>
      </c>
      <c r="AE3358" s="5">
        <f>IFERROR(Table1[[#This Row],[Inventory]]/Table1[[#This Row],[Actual_Sales]],0)</f>
        <v>2.2892561983471076</v>
      </c>
    </row>
    <row r="3359" spans="1:31" x14ac:dyDescent="0.25">
      <c r="A3359">
        <v>2483</v>
      </c>
      <c r="B3359">
        <v>206</v>
      </c>
      <c r="C3359">
        <v>3</v>
      </c>
      <c r="D3359" s="2">
        <v>40603</v>
      </c>
      <c r="E3359">
        <v>242</v>
      </c>
      <c r="F3359">
        <v>280</v>
      </c>
      <c r="G3359">
        <f>Table1[[#This Row],[Actual_Sales]]-Table1[[#This Row],[Budget_Sales]]</f>
        <v>-38</v>
      </c>
      <c r="H3359" s="5">
        <f>IF(
Table1[[#This Row],[Budget_Sales]]=0,
"",
IF(
Table1[[#This Row],[Budget_Sales]]&gt;0,
(Table1[[#This Row],[Actual_Sales]]-Table1[[#This Row],[Budget_Sales]])/Table1[[#This Row],[Budget_Sales]],
(Table1[[#This Row],[Actual_Sales]]-Table1[[#This Row],[Budget_Sales]])/ABS(Table1[[#This Row],[Budget_Sales]])
)
)</f>
        <v>-0.1357142857142857</v>
      </c>
      <c r="I3359" s="5" t="str">
        <f>IF(Table1[[#This Row],[Sales_Var]]&gt;=0,"Above Budget","Below Budget")</f>
        <v>Below Budget</v>
      </c>
      <c r="J3359">
        <f>Table1[[#This Row],[Actual_Sales]]-(Table1[[#This Row],[COGS]]+Table1[[#This Row],[Expenses]])</f>
        <v>31</v>
      </c>
      <c r="K3359">
        <v>70</v>
      </c>
      <c r="L3359">
        <f>Table1[[#This Row],[Actual_Profit]]-Table1[[#This Row],[Budget_Profit]]</f>
        <v>-39</v>
      </c>
      <c r="M3359" s="5">
        <f>IF(
Table1[[#This Row],[Budget_Profit]]=0,
"",
IF(
Table1[[#This Row],[Budget_Profit]]&gt;0,
(Table1[[#This Row],[Actual_Profit]]-Table1[[#This Row],[Budget_Profit]])/Table1[[#This Row],[Budget_Profit]],
(Table1[[#This Row],[Actual_Profit]]-Table1[[#This Row],[Budget_Profit]])/ABS(Table1[[#This Row],[Budget_Profit]])
)
)</f>
        <v>-0.55714285714285716</v>
      </c>
      <c r="N3359" s="5" t="str">
        <f>IF(Table1[[#This Row],[Profit_Var]]&gt;=0, "Above Budget", "Below Budget")</f>
        <v>Below Budget</v>
      </c>
      <c r="O3359">
        <v>95</v>
      </c>
      <c r="P3359">
        <v>110</v>
      </c>
      <c r="Q3359">
        <f>Table1[[#This Row],[COGS]]-Table1[[#This Row],[Budget_COGS]]</f>
        <v>-15</v>
      </c>
      <c r="R3359" s="5">
        <f>IF(
Table1[[#This Row],[Budget_COGS]]=0,
"",
IF(
Table1[[#This Row],[Budget_COGS]]&gt;0,
(Table1[[#This Row],[Budget_COGS]]-Table1[[#This Row],[COGS]]) / Table1[[#This Row],[Budget_COGS]],
(Table1[[#This Row],[Budget_COGS]]-Table1[[#This Row],[COGS]]) / ABS(Table1[[#This Row],[Budget_COGS]])
)
)</f>
        <v>0.13636363636363635</v>
      </c>
      <c r="S3359" s="5" t="str">
        <f>IF(Table1[[#This Row],[COGS _Var]]&gt;=0, "Above Budget", "Below Budget")</f>
        <v>Below Budget</v>
      </c>
      <c r="T3359">
        <f>Table1[[#This Row],[Actual_Sales]]-Table1[[#This Row],[COGS]]</f>
        <v>147</v>
      </c>
      <c r="U3359">
        <v>170</v>
      </c>
      <c r="V3359">
        <f>Table1[[#This Row],[Gross_Margin]]-Table1[[#This Row],[Budget_Margin]]</f>
        <v>-23</v>
      </c>
      <c r="W3359" s="5">
        <f>IF(
Table1[[#This Row],[Budget_Margin]]=0,
"",
IF(
Table1[[#This Row],[Budget_Margin]]&gt;0,
(Table1[[#This Row],[Gross_Margin]]-Table1[[#This Row],[Budget_Margin]]) / Table1[[#This Row],[Budget_Margin]],
(Table1[[#This Row],[Gross_Margin]]-Table1[[#This Row],[Budget_Margin]]) / ABS(Table1[[#This Row],[Budget_Margin]])
)
)</f>
        <v>-0.13529411764705881</v>
      </c>
      <c r="X3359" s="5" t="str">
        <f>IF(Table1[[#This Row],[Margin_Var]]&gt;=0, "Above Budget", "Below Budget")</f>
        <v>Below Budget</v>
      </c>
      <c r="Y3359" s="5">
        <f>IFERROR(Table1[[#This Row],[Gross_Margin]]/Table1[[#This Row],[Actual_Sales]],0)</f>
        <v>0.6074380165289256</v>
      </c>
      <c r="Z3359" s="5">
        <f>Table1[[#This Row],[Actual_Profit]]/Table1[[#This Row],[Actual_Sales]]</f>
        <v>0.128099173553719</v>
      </c>
      <c r="AA3359">
        <v>116</v>
      </c>
      <c r="AB3359" s="5">
        <f>IFERROR(Table1[[#This Row],[Expenses]]/Table1[[#This Row],[Actual_Sales]],0)</f>
        <v>0.47933884297520662</v>
      </c>
      <c r="AC3359">
        <v>86</v>
      </c>
      <c r="AD3359">
        <v>532</v>
      </c>
      <c r="AE3359" s="5">
        <f>IFERROR(Table1[[#This Row],[Inventory]]/Table1[[#This Row],[Actual_Sales]],0)</f>
        <v>2.1983471074380163</v>
      </c>
    </row>
    <row r="3360" spans="1:31" x14ac:dyDescent="0.25">
      <c r="A3360">
        <v>4208</v>
      </c>
      <c r="B3360">
        <v>774</v>
      </c>
      <c r="C3360">
        <v>9</v>
      </c>
      <c r="D3360" s="2">
        <v>40878</v>
      </c>
      <c r="E3360">
        <v>110</v>
      </c>
      <c r="F3360">
        <v>70</v>
      </c>
      <c r="G3360">
        <f>Table1[[#This Row],[Actual_Sales]]-Table1[[#This Row],[Budget_Sales]]</f>
        <v>40</v>
      </c>
      <c r="H3360" s="5">
        <f>IF(
Table1[[#This Row],[Budget_Sales]]=0,
"",
IF(
Table1[[#This Row],[Budget_Sales]]&gt;0,
(Table1[[#This Row],[Actual_Sales]]-Table1[[#This Row],[Budget_Sales]])/Table1[[#This Row],[Budget_Sales]],
(Table1[[#This Row],[Actual_Sales]]-Table1[[#This Row],[Budget_Sales]])/ABS(Table1[[#This Row],[Budget_Sales]])
)
)</f>
        <v>0.5714285714285714</v>
      </c>
      <c r="I3360" s="5" t="str">
        <f>IF(Table1[[#This Row],[Sales_Var]]&gt;=0,"Above Budget","Below Budget")</f>
        <v>Above Budget</v>
      </c>
      <c r="J3360">
        <f>Table1[[#This Row],[Actual_Sales]]-(Table1[[#This Row],[COGS]]+Table1[[#This Row],[Expenses]])</f>
        <v>14</v>
      </c>
      <c r="K3360">
        <v>10</v>
      </c>
      <c r="L3360">
        <f>Table1[[#This Row],[Actual_Profit]]-Table1[[#This Row],[Budget_Profit]]</f>
        <v>4</v>
      </c>
      <c r="M3360" s="5">
        <f>IF(
Table1[[#This Row],[Budget_Profit]]=0,
"",
IF(
Table1[[#This Row],[Budget_Profit]]&gt;0,
(Table1[[#This Row],[Actual_Profit]]-Table1[[#This Row],[Budget_Profit]])/Table1[[#This Row],[Budget_Profit]],
(Table1[[#This Row],[Actual_Profit]]-Table1[[#This Row],[Budget_Profit]])/ABS(Table1[[#This Row],[Budget_Profit]])
)
)</f>
        <v>0.4</v>
      </c>
      <c r="N3360" s="5" t="str">
        <f>IF(Table1[[#This Row],[Profit_Var]]&gt;=0, "Above Budget", "Below Budget")</f>
        <v>Above Budget</v>
      </c>
      <c r="O3360">
        <v>46</v>
      </c>
      <c r="P3360">
        <v>30</v>
      </c>
      <c r="Q3360">
        <f>Table1[[#This Row],[COGS]]-Table1[[#This Row],[Budget_COGS]]</f>
        <v>16</v>
      </c>
      <c r="R3360" s="5">
        <f>IF(
Table1[[#This Row],[Budget_COGS]]=0,
"",
IF(
Table1[[#This Row],[Budget_COGS]]&gt;0,
(Table1[[#This Row],[Budget_COGS]]-Table1[[#This Row],[COGS]]) / Table1[[#This Row],[Budget_COGS]],
(Table1[[#This Row],[Budget_COGS]]-Table1[[#This Row],[COGS]]) / ABS(Table1[[#This Row],[Budget_COGS]])
)
)</f>
        <v>-0.53333333333333333</v>
      </c>
      <c r="S3360" s="5" t="str">
        <f>IF(Table1[[#This Row],[COGS _Var]]&gt;=0, "Above Budget", "Below Budget")</f>
        <v>Above Budget</v>
      </c>
      <c r="T3360">
        <f>Table1[[#This Row],[Actual_Sales]]-Table1[[#This Row],[COGS]]</f>
        <v>64</v>
      </c>
      <c r="U3360">
        <v>40</v>
      </c>
      <c r="V3360">
        <f>Table1[[#This Row],[Gross_Margin]]-Table1[[#This Row],[Budget_Margin]]</f>
        <v>24</v>
      </c>
      <c r="W3360" s="5">
        <f>IF(
Table1[[#This Row],[Budget_Margin]]=0,
"",
IF(
Table1[[#This Row],[Budget_Margin]]&gt;0,
(Table1[[#This Row],[Gross_Margin]]-Table1[[#This Row],[Budget_Margin]]) / Table1[[#This Row],[Budget_Margin]],
(Table1[[#This Row],[Gross_Margin]]-Table1[[#This Row],[Budget_Margin]]) / ABS(Table1[[#This Row],[Budget_Margin]])
)
)</f>
        <v>0.6</v>
      </c>
      <c r="X3360" s="5" t="str">
        <f>IF(Table1[[#This Row],[Margin_Var]]&gt;=0, "Above Budget", "Below Budget")</f>
        <v>Above Budget</v>
      </c>
      <c r="Y3360" s="5">
        <f>IFERROR(Table1[[#This Row],[Gross_Margin]]/Table1[[#This Row],[Actual_Sales]],0)</f>
        <v>0.58181818181818179</v>
      </c>
      <c r="Z3360" s="5">
        <f>Table1[[#This Row],[Actual_Profit]]/Table1[[#This Row],[Actual_Sales]]</f>
        <v>0.12727272727272726</v>
      </c>
      <c r="AA3360">
        <v>50</v>
      </c>
      <c r="AB3360" s="5">
        <f>IFERROR(Table1[[#This Row],[Expenses]]/Table1[[#This Row],[Actual_Sales]],0)</f>
        <v>0.45454545454545453</v>
      </c>
      <c r="AC3360">
        <v>17</v>
      </c>
      <c r="AD3360">
        <v>422</v>
      </c>
      <c r="AE3360" s="5">
        <f>IFERROR(Table1[[#This Row],[Inventory]]/Table1[[#This Row],[Actual_Sales]],0)</f>
        <v>3.8363636363636364</v>
      </c>
    </row>
    <row r="3361" spans="1:31" x14ac:dyDescent="0.25">
      <c r="A3361">
        <v>1612</v>
      </c>
      <c r="B3361">
        <v>253</v>
      </c>
      <c r="C3361">
        <v>5</v>
      </c>
      <c r="D3361" s="2">
        <v>40452</v>
      </c>
      <c r="E3361">
        <v>126</v>
      </c>
      <c r="F3361">
        <v>110</v>
      </c>
      <c r="G3361">
        <f>Table1[[#This Row],[Actual_Sales]]-Table1[[#This Row],[Budget_Sales]]</f>
        <v>16</v>
      </c>
      <c r="H3361" s="5">
        <f>IF(
Table1[[#This Row],[Budget_Sales]]=0,
"",
IF(
Table1[[#This Row],[Budget_Sales]]&gt;0,
(Table1[[#This Row],[Actual_Sales]]-Table1[[#This Row],[Budget_Sales]])/Table1[[#This Row],[Budget_Sales]],
(Table1[[#This Row],[Actual_Sales]]-Table1[[#This Row],[Budget_Sales]])/ABS(Table1[[#This Row],[Budget_Sales]])
)
)</f>
        <v>0.14545454545454545</v>
      </c>
      <c r="I3361" s="5" t="str">
        <f>IF(Table1[[#This Row],[Sales_Var]]&gt;=0,"Above Budget","Below Budget")</f>
        <v>Above Budget</v>
      </c>
      <c r="J3361">
        <f>Table1[[#This Row],[Actual_Sales]]-(Table1[[#This Row],[COGS]]+Table1[[#This Row],[Expenses]])</f>
        <v>16</v>
      </c>
      <c r="K3361">
        <v>50</v>
      </c>
      <c r="L3361">
        <f>Table1[[#This Row],[Actual_Profit]]-Table1[[#This Row],[Budget_Profit]]</f>
        <v>-34</v>
      </c>
      <c r="M3361" s="5">
        <f>IF(
Table1[[#This Row],[Budget_Profit]]=0,
"",
IF(
Table1[[#This Row],[Budget_Profit]]&gt;0,
(Table1[[#This Row],[Actual_Profit]]-Table1[[#This Row],[Budget_Profit]])/Table1[[#This Row],[Budget_Profit]],
(Table1[[#This Row],[Actual_Profit]]-Table1[[#This Row],[Budget_Profit]])/ABS(Table1[[#This Row],[Budget_Profit]])
)
)</f>
        <v>-0.68</v>
      </c>
      <c r="N3361" s="5" t="str">
        <f>IF(Table1[[#This Row],[Profit_Var]]&gt;=0, "Above Budget", "Below Budget")</f>
        <v>Below Budget</v>
      </c>
      <c r="O3361">
        <v>56</v>
      </c>
      <c r="P3361">
        <v>40</v>
      </c>
      <c r="Q3361">
        <f>Table1[[#This Row],[COGS]]-Table1[[#This Row],[Budget_COGS]]</f>
        <v>16</v>
      </c>
      <c r="R3361" s="5">
        <f>IF(
Table1[[#This Row],[Budget_COGS]]=0,
"",
IF(
Table1[[#This Row],[Budget_COGS]]&gt;0,
(Table1[[#This Row],[Budget_COGS]]-Table1[[#This Row],[COGS]]) / Table1[[#This Row],[Budget_COGS]],
(Table1[[#This Row],[Budget_COGS]]-Table1[[#This Row],[COGS]]) / ABS(Table1[[#This Row],[Budget_COGS]])
)
)</f>
        <v>-0.4</v>
      </c>
      <c r="S3361" s="5" t="str">
        <f>IF(Table1[[#This Row],[COGS _Var]]&gt;=0, "Above Budget", "Below Budget")</f>
        <v>Above Budget</v>
      </c>
      <c r="T3361">
        <f>Table1[[#This Row],[Actual_Sales]]-Table1[[#This Row],[COGS]]</f>
        <v>70</v>
      </c>
      <c r="U3361">
        <v>70</v>
      </c>
      <c r="V3361">
        <f>Table1[[#This Row],[Gross_Margin]]-Table1[[#This Row],[Budget_Margin]]</f>
        <v>0</v>
      </c>
      <c r="W3361" s="5">
        <f>IF(
Table1[[#This Row],[Budget_Margin]]=0,
"",
IF(
Table1[[#This Row],[Budget_Margin]]&gt;0,
(Table1[[#This Row],[Gross_Margin]]-Table1[[#This Row],[Budget_Margin]]) / Table1[[#This Row],[Budget_Margin]],
(Table1[[#This Row],[Gross_Margin]]-Table1[[#This Row],[Budget_Margin]]) / ABS(Table1[[#This Row],[Budget_Margin]])
)
)</f>
        <v>0</v>
      </c>
      <c r="X3361" s="5" t="str">
        <f>IF(Table1[[#This Row],[Margin_Var]]&gt;=0, "Above Budget", "Below Budget")</f>
        <v>Above Budget</v>
      </c>
      <c r="Y3361" s="5">
        <f>IFERROR(Table1[[#This Row],[Gross_Margin]]/Table1[[#This Row],[Actual_Sales]],0)</f>
        <v>0.55555555555555558</v>
      </c>
      <c r="Z3361" s="5">
        <f>Table1[[#This Row],[Actual_Profit]]/Table1[[#This Row],[Actual_Sales]]</f>
        <v>0.12698412698412698</v>
      </c>
      <c r="AA3361">
        <v>54</v>
      </c>
      <c r="AB3361" s="5">
        <f>IFERROR(Table1[[#This Row],[Expenses]]/Table1[[#This Row],[Actual_Sales]],0)</f>
        <v>0.42857142857142855</v>
      </c>
      <c r="AC3361">
        <v>21</v>
      </c>
      <c r="AD3361">
        <v>385</v>
      </c>
      <c r="AE3361" s="5">
        <f>IFERROR(Table1[[#This Row],[Inventory]]/Table1[[#This Row],[Actual_Sales]],0)</f>
        <v>3.0555555555555554</v>
      </c>
    </row>
    <row r="3362" spans="1:31" x14ac:dyDescent="0.25">
      <c r="A3362">
        <v>1633</v>
      </c>
      <c r="B3362">
        <v>405</v>
      </c>
      <c r="C3362">
        <v>8</v>
      </c>
      <c r="D3362" s="2">
        <v>40452</v>
      </c>
      <c r="E3362">
        <v>126</v>
      </c>
      <c r="F3362">
        <v>110</v>
      </c>
      <c r="G3362">
        <f>Table1[[#This Row],[Actual_Sales]]-Table1[[#This Row],[Budget_Sales]]</f>
        <v>16</v>
      </c>
      <c r="H3362" s="5">
        <f>IF(
Table1[[#This Row],[Budget_Sales]]=0,
"",
IF(
Table1[[#This Row],[Budget_Sales]]&gt;0,
(Table1[[#This Row],[Actual_Sales]]-Table1[[#This Row],[Budget_Sales]])/Table1[[#This Row],[Budget_Sales]],
(Table1[[#This Row],[Actual_Sales]]-Table1[[#This Row],[Budget_Sales]])/ABS(Table1[[#This Row],[Budget_Sales]])
)
)</f>
        <v>0.14545454545454545</v>
      </c>
      <c r="I3362" s="5" t="str">
        <f>IF(Table1[[#This Row],[Sales_Var]]&gt;=0,"Above Budget","Below Budget")</f>
        <v>Above Budget</v>
      </c>
      <c r="J3362">
        <f>Table1[[#This Row],[Actual_Sales]]-(Table1[[#This Row],[COGS]]+Table1[[#This Row],[Expenses]])</f>
        <v>16</v>
      </c>
      <c r="K3362">
        <v>50</v>
      </c>
      <c r="L3362">
        <f>Table1[[#This Row],[Actual_Profit]]-Table1[[#This Row],[Budget_Profit]]</f>
        <v>-34</v>
      </c>
      <c r="M3362" s="5">
        <f>IF(
Table1[[#This Row],[Budget_Profit]]=0,
"",
IF(
Table1[[#This Row],[Budget_Profit]]&gt;0,
(Table1[[#This Row],[Actual_Profit]]-Table1[[#This Row],[Budget_Profit]])/Table1[[#This Row],[Budget_Profit]],
(Table1[[#This Row],[Actual_Profit]]-Table1[[#This Row],[Budget_Profit]])/ABS(Table1[[#This Row],[Budget_Profit]])
)
)</f>
        <v>-0.68</v>
      </c>
      <c r="N3362" s="5" t="str">
        <f>IF(Table1[[#This Row],[Profit_Var]]&gt;=0, "Above Budget", "Below Budget")</f>
        <v>Below Budget</v>
      </c>
      <c r="O3362">
        <v>56</v>
      </c>
      <c r="P3362">
        <v>40</v>
      </c>
      <c r="Q3362">
        <f>Table1[[#This Row],[COGS]]-Table1[[#This Row],[Budget_COGS]]</f>
        <v>16</v>
      </c>
      <c r="R3362" s="5">
        <f>IF(
Table1[[#This Row],[Budget_COGS]]=0,
"",
IF(
Table1[[#This Row],[Budget_COGS]]&gt;0,
(Table1[[#This Row],[Budget_COGS]]-Table1[[#This Row],[COGS]]) / Table1[[#This Row],[Budget_COGS]],
(Table1[[#This Row],[Budget_COGS]]-Table1[[#This Row],[COGS]]) / ABS(Table1[[#This Row],[Budget_COGS]])
)
)</f>
        <v>-0.4</v>
      </c>
      <c r="S3362" s="5" t="str">
        <f>IF(Table1[[#This Row],[COGS _Var]]&gt;=0, "Above Budget", "Below Budget")</f>
        <v>Above Budget</v>
      </c>
      <c r="T3362">
        <f>Table1[[#This Row],[Actual_Sales]]-Table1[[#This Row],[COGS]]</f>
        <v>70</v>
      </c>
      <c r="U3362">
        <v>70</v>
      </c>
      <c r="V3362">
        <f>Table1[[#This Row],[Gross_Margin]]-Table1[[#This Row],[Budget_Margin]]</f>
        <v>0</v>
      </c>
      <c r="W3362" s="5">
        <f>IF(
Table1[[#This Row],[Budget_Margin]]=0,
"",
IF(
Table1[[#This Row],[Budget_Margin]]&gt;0,
(Table1[[#This Row],[Gross_Margin]]-Table1[[#This Row],[Budget_Margin]]) / Table1[[#This Row],[Budget_Margin]],
(Table1[[#This Row],[Gross_Margin]]-Table1[[#This Row],[Budget_Margin]]) / ABS(Table1[[#This Row],[Budget_Margin]])
)
)</f>
        <v>0</v>
      </c>
      <c r="X3362" s="5" t="str">
        <f>IF(Table1[[#This Row],[Margin_Var]]&gt;=0, "Above Budget", "Below Budget")</f>
        <v>Above Budget</v>
      </c>
      <c r="Y3362" s="5">
        <f>IFERROR(Table1[[#This Row],[Gross_Margin]]/Table1[[#This Row],[Actual_Sales]],0)</f>
        <v>0.55555555555555558</v>
      </c>
      <c r="Z3362" s="5">
        <f>Table1[[#This Row],[Actual_Profit]]/Table1[[#This Row],[Actual_Sales]]</f>
        <v>0.12698412698412698</v>
      </c>
      <c r="AA3362">
        <v>54</v>
      </c>
      <c r="AB3362" s="5">
        <f>IFERROR(Table1[[#This Row],[Expenses]]/Table1[[#This Row],[Actual_Sales]],0)</f>
        <v>0.42857142857142855</v>
      </c>
      <c r="AC3362">
        <v>21</v>
      </c>
      <c r="AD3362">
        <v>385</v>
      </c>
      <c r="AE3362" s="5">
        <f>IFERROR(Table1[[#This Row],[Inventory]]/Table1[[#This Row],[Actual_Sales]],0)</f>
        <v>3.0555555555555554</v>
      </c>
    </row>
    <row r="3363" spans="1:31" x14ac:dyDescent="0.25">
      <c r="A3363">
        <v>1744</v>
      </c>
      <c r="B3363">
        <v>850</v>
      </c>
      <c r="C3363">
        <v>9</v>
      </c>
      <c r="D3363" s="2">
        <v>40452</v>
      </c>
      <c r="E3363">
        <v>126</v>
      </c>
      <c r="F3363">
        <v>60</v>
      </c>
      <c r="G3363">
        <f>Table1[[#This Row],[Actual_Sales]]-Table1[[#This Row],[Budget_Sales]]</f>
        <v>66</v>
      </c>
      <c r="H3363" s="5">
        <f>IF(
Table1[[#This Row],[Budget_Sales]]=0,
"",
IF(
Table1[[#This Row],[Budget_Sales]]&gt;0,
(Table1[[#This Row],[Actual_Sales]]-Table1[[#This Row],[Budget_Sales]])/Table1[[#This Row],[Budget_Sales]],
(Table1[[#This Row],[Actual_Sales]]-Table1[[#This Row],[Budget_Sales]])/ABS(Table1[[#This Row],[Budget_Sales]])
)
)</f>
        <v>1.1000000000000001</v>
      </c>
      <c r="I3363" s="5" t="str">
        <f>IF(Table1[[#This Row],[Sales_Var]]&gt;=0,"Above Budget","Below Budget")</f>
        <v>Above Budget</v>
      </c>
      <c r="J3363">
        <f>Table1[[#This Row],[Actual_Sales]]-(Table1[[#This Row],[COGS]]+Table1[[#This Row],[Expenses]])</f>
        <v>16</v>
      </c>
      <c r="K3363">
        <v>20</v>
      </c>
      <c r="L3363">
        <f>Table1[[#This Row],[Actual_Profit]]-Table1[[#This Row],[Budget_Profit]]</f>
        <v>-4</v>
      </c>
      <c r="M3363" s="5">
        <f>IF(
Table1[[#This Row],[Budget_Profit]]=0,
"",
IF(
Table1[[#This Row],[Budget_Profit]]&gt;0,
(Table1[[#This Row],[Actual_Profit]]-Table1[[#This Row],[Budget_Profit]])/Table1[[#This Row],[Budget_Profit]],
(Table1[[#This Row],[Actual_Profit]]-Table1[[#This Row],[Budget_Profit]])/ABS(Table1[[#This Row],[Budget_Profit]])
)
)</f>
        <v>-0.2</v>
      </c>
      <c r="N3363" s="5" t="str">
        <f>IF(Table1[[#This Row],[Profit_Var]]&gt;=0, "Above Budget", "Below Budget")</f>
        <v>Below Budget</v>
      </c>
      <c r="O3363">
        <v>56</v>
      </c>
      <c r="P3363">
        <v>30</v>
      </c>
      <c r="Q3363">
        <f>Table1[[#This Row],[COGS]]-Table1[[#This Row],[Budget_COGS]]</f>
        <v>26</v>
      </c>
      <c r="R3363" s="5">
        <f>IF(
Table1[[#This Row],[Budget_COGS]]=0,
"",
IF(
Table1[[#This Row],[Budget_COGS]]&gt;0,
(Table1[[#This Row],[Budget_COGS]]-Table1[[#This Row],[COGS]]) / Table1[[#This Row],[Budget_COGS]],
(Table1[[#This Row],[Budget_COGS]]-Table1[[#This Row],[COGS]]) / ABS(Table1[[#This Row],[Budget_COGS]])
)
)</f>
        <v>-0.8666666666666667</v>
      </c>
      <c r="S3363" s="5" t="str">
        <f>IF(Table1[[#This Row],[COGS _Var]]&gt;=0, "Above Budget", "Below Budget")</f>
        <v>Above Budget</v>
      </c>
      <c r="T3363">
        <f>Table1[[#This Row],[Actual_Sales]]-Table1[[#This Row],[COGS]]</f>
        <v>70</v>
      </c>
      <c r="U3363">
        <v>30</v>
      </c>
      <c r="V3363">
        <f>Table1[[#This Row],[Gross_Margin]]-Table1[[#This Row],[Budget_Margin]]</f>
        <v>40</v>
      </c>
      <c r="W3363" s="5">
        <f>IF(
Table1[[#This Row],[Budget_Margin]]=0,
"",
IF(
Table1[[#This Row],[Budget_Margin]]&gt;0,
(Table1[[#This Row],[Gross_Margin]]-Table1[[#This Row],[Budget_Margin]]) / Table1[[#This Row],[Budget_Margin]],
(Table1[[#This Row],[Gross_Margin]]-Table1[[#This Row],[Budget_Margin]]) / ABS(Table1[[#This Row],[Budget_Margin]])
)
)</f>
        <v>1.3333333333333333</v>
      </c>
      <c r="X3363" s="5" t="str">
        <f>IF(Table1[[#This Row],[Margin_Var]]&gt;=0, "Above Budget", "Below Budget")</f>
        <v>Above Budget</v>
      </c>
      <c r="Y3363" s="5">
        <f>IFERROR(Table1[[#This Row],[Gross_Margin]]/Table1[[#This Row],[Actual_Sales]],0)</f>
        <v>0.55555555555555558</v>
      </c>
      <c r="Z3363" s="5">
        <f>Table1[[#This Row],[Actual_Profit]]/Table1[[#This Row],[Actual_Sales]]</f>
        <v>0.12698412698412698</v>
      </c>
      <c r="AA3363">
        <v>54</v>
      </c>
      <c r="AB3363" s="5">
        <f>IFERROR(Table1[[#This Row],[Expenses]]/Table1[[#This Row],[Actual_Sales]],0)</f>
        <v>0.42857142857142855</v>
      </c>
      <c r="AC3363">
        <v>21</v>
      </c>
      <c r="AD3363">
        <v>385</v>
      </c>
      <c r="AE3363" s="5">
        <f>IFERROR(Table1[[#This Row],[Inventory]]/Table1[[#This Row],[Actual_Sales]],0)</f>
        <v>3.0555555555555554</v>
      </c>
    </row>
    <row r="3364" spans="1:31" x14ac:dyDescent="0.25">
      <c r="A3364">
        <v>2256</v>
      </c>
      <c r="B3364">
        <v>715</v>
      </c>
      <c r="C3364">
        <v>2</v>
      </c>
      <c r="D3364" s="2">
        <v>40544</v>
      </c>
      <c r="E3364">
        <v>213</v>
      </c>
      <c r="F3364">
        <v>190</v>
      </c>
      <c r="G3364">
        <f>Table1[[#This Row],[Actual_Sales]]-Table1[[#This Row],[Budget_Sales]]</f>
        <v>23</v>
      </c>
      <c r="H3364" s="5">
        <f>IF(
Table1[[#This Row],[Budget_Sales]]=0,
"",
IF(
Table1[[#This Row],[Budget_Sales]]&gt;0,
(Table1[[#This Row],[Actual_Sales]]-Table1[[#This Row],[Budget_Sales]])/Table1[[#This Row],[Budget_Sales]],
(Table1[[#This Row],[Actual_Sales]]-Table1[[#This Row],[Budget_Sales]])/ABS(Table1[[#This Row],[Budget_Sales]])
)
)</f>
        <v>0.12105263157894737</v>
      </c>
      <c r="I3364" s="5" t="str">
        <f>IF(Table1[[#This Row],[Sales_Var]]&gt;=0,"Above Budget","Below Budget")</f>
        <v>Above Budget</v>
      </c>
      <c r="J3364">
        <f>Table1[[#This Row],[Actual_Sales]]-(Table1[[#This Row],[COGS]]+Table1[[#This Row],[Expenses]])</f>
        <v>27</v>
      </c>
      <c r="K3364">
        <v>20</v>
      </c>
      <c r="L3364">
        <f>Table1[[#This Row],[Actual_Profit]]-Table1[[#This Row],[Budget_Profit]]</f>
        <v>7</v>
      </c>
      <c r="M3364" s="5">
        <f>IF(
Table1[[#This Row],[Budget_Profit]]=0,
"",
IF(
Table1[[#This Row],[Budget_Profit]]&gt;0,
(Table1[[#This Row],[Actual_Profit]]-Table1[[#This Row],[Budget_Profit]])/Table1[[#This Row],[Budget_Profit]],
(Table1[[#This Row],[Actual_Profit]]-Table1[[#This Row],[Budget_Profit]])/ABS(Table1[[#This Row],[Budget_Profit]])
)
)</f>
        <v>0.35</v>
      </c>
      <c r="N3364" s="5" t="str">
        <f>IF(Table1[[#This Row],[Profit_Var]]&gt;=0, "Above Budget", "Below Budget")</f>
        <v>Above Budget</v>
      </c>
      <c r="O3364">
        <v>79</v>
      </c>
      <c r="P3364">
        <v>80</v>
      </c>
      <c r="Q3364">
        <f>Table1[[#This Row],[COGS]]-Table1[[#This Row],[Budget_COGS]]</f>
        <v>-1</v>
      </c>
      <c r="R3364" s="5">
        <f>IF(
Table1[[#This Row],[Budget_COGS]]=0,
"",
IF(
Table1[[#This Row],[Budget_COGS]]&gt;0,
(Table1[[#This Row],[Budget_COGS]]-Table1[[#This Row],[COGS]]) / Table1[[#This Row],[Budget_COGS]],
(Table1[[#This Row],[Budget_COGS]]-Table1[[#This Row],[COGS]]) / ABS(Table1[[#This Row],[Budget_COGS]])
)
)</f>
        <v>1.2500000000000001E-2</v>
      </c>
      <c r="S3364" s="5" t="str">
        <f>IF(Table1[[#This Row],[COGS _Var]]&gt;=0, "Above Budget", "Below Budget")</f>
        <v>Below Budget</v>
      </c>
      <c r="T3364">
        <f>Table1[[#This Row],[Actual_Sales]]-Table1[[#This Row],[COGS]]</f>
        <v>134</v>
      </c>
      <c r="U3364">
        <v>110</v>
      </c>
      <c r="V3364">
        <f>Table1[[#This Row],[Gross_Margin]]-Table1[[#This Row],[Budget_Margin]]</f>
        <v>24</v>
      </c>
      <c r="W3364" s="5">
        <f>IF(
Table1[[#This Row],[Budget_Margin]]=0,
"",
IF(
Table1[[#This Row],[Budget_Margin]]&gt;0,
(Table1[[#This Row],[Gross_Margin]]-Table1[[#This Row],[Budget_Margin]]) / Table1[[#This Row],[Budget_Margin]],
(Table1[[#This Row],[Gross_Margin]]-Table1[[#This Row],[Budget_Margin]]) / ABS(Table1[[#This Row],[Budget_Margin]])
)
)</f>
        <v>0.21818181818181817</v>
      </c>
      <c r="X3364" s="5" t="str">
        <f>IF(Table1[[#This Row],[Margin_Var]]&gt;=0, "Above Budget", "Below Budget")</f>
        <v>Above Budget</v>
      </c>
      <c r="Y3364" s="5">
        <f>IFERROR(Table1[[#This Row],[Gross_Margin]]/Table1[[#This Row],[Actual_Sales]],0)</f>
        <v>0.62910798122065725</v>
      </c>
      <c r="Z3364" s="5">
        <f>Table1[[#This Row],[Actual_Profit]]/Table1[[#This Row],[Actual_Sales]]</f>
        <v>0.12676056338028169</v>
      </c>
      <c r="AA3364">
        <v>107</v>
      </c>
      <c r="AB3364" s="5">
        <f>IFERROR(Table1[[#This Row],[Expenses]]/Table1[[#This Row],[Actual_Sales]],0)</f>
        <v>0.50234741784037562</v>
      </c>
      <c r="AC3364">
        <v>72</v>
      </c>
      <c r="AD3364">
        <v>551</v>
      </c>
      <c r="AE3364" s="5">
        <f>IFERROR(Table1[[#This Row],[Inventory]]/Table1[[#This Row],[Actual_Sales]],0)</f>
        <v>2.5868544600938965</v>
      </c>
    </row>
    <row r="3365" spans="1:31" x14ac:dyDescent="0.25">
      <c r="A3365">
        <v>2198</v>
      </c>
      <c r="B3365">
        <v>509</v>
      </c>
      <c r="C3365">
        <v>3</v>
      </c>
      <c r="D3365" s="2">
        <v>40544</v>
      </c>
      <c r="E3365">
        <v>213</v>
      </c>
      <c r="F3365">
        <v>230</v>
      </c>
      <c r="G3365">
        <f>Table1[[#This Row],[Actual_Sales]]-Table1[[#This Row],[Budget_Sales]]</f>
        <v>-17</v>
      </c>
      <c r="H3365" s="5">
        <f>IF(
Table1[[#This Row],[Budget_Sales]]=0,
"",
IF(
Table1[[#This Row],[Budget_Sales]]&gt;0,
(Table1[[#This Row],[Actual_Sales]]-Table1[[#This Row],[Budget_Sales]])/Table1[[#This Row],[Budget_Sales]],
(Table1[[#This Row],[Actual_Sales]]-Table1[[#This Row],[Budget_Sales]])/ABS(Table1[[#This Row],[Budget_Sales]])
)
)</f>
        <v>-7.3913043478260873E-2</v>
      </c>
      <c r="I3365" s="5" t="str">
        <f>IF(Table1[[#This Row],[Sales_Var]]&gt;=0,"Above Budget","Below Budget")</f>
        <v>Below Budget</v>
      </c>
      <c r="J3365">
        <f>Table1[[#This Row],[Actual_Sales]]-(Table1[[#This Row],[COGS]]+Table1[[#This Row],[Expenses]])</f>
        <v>27</v>
      </c>
      <c r="K3365">
        <v>60</v>
      </c>
      <c r="L3365">
        <f>Table1[[#This Row],[Actual_Profit]]-Table1[[#This Row],[Budget_Profit]]</f>
        <v>-33</v>
      </c>
      <c r="M3365" s="5">
        <f>IF(
Table1[[#This Row],[Budget_Profit]]=0,
"",
IF(
Table1[[#This Row],[Budget_Profit]]&gt;0,
(Table1[[#This Row],[Actual_Profit]]-Table1[[#This Row],[Budget_Profit]])/Table1[[#This Row],[Budget_Profit]],
(Table1[[#This Row],[Actual_Profit]]-Table1[[#This Row],[Budget_Profit]])/ABS(Table1[[#This Row],[Budget_Profit]])
)
)</f>
        <v>-0.55000000000000004</v>
      </c>
      <c r="N3365" s="5" t="str">
        <f>IF(Table1[[#This Row],[Profit_Var]]&gt;=0, "Above Budget", "Below Budget")</f>
        <v>Below Budget</v>
      </c>
      <c r="O3365">
        <v>79</v>
      </c>
      <c r="P3365">
        <v>90</v>
      </c>
      <c r="Q3365">
        <f>Table1[[#This Row],[COGS]]-Table1[[#This Row],[Budget_COGS]]</f>
        <v>-11</v>
      </c>
      <c r="R3365" s="5">
        <f>IF(
Table1[[#This Row],[Budget_COGS]]=0,
"",
IF(
Table1[[#This Row],[Budget_COGS]]&gt;0,
(Table1[[#This Row],[Budget_COGS]]-Table1[[#This Row],[COGS]]) / Table1[[#This Row],[Budget_COGS]],
(Table1[[#This Row],[Budget_COGS]]-Table1[[#This Row],[COGS]]) / ABS(Table1[[#This Row],[Budget_COGS]])
)
)</f>
        <v>0.12222222222222222</v>
      </c>
      <c r="S3365" s="5" t="str">
        <f>IF(Table1[[#This Row],[COGS _Var]]&gt;=0, "Above Budget", "Below Budget")</f>
        <v>Below Budget</v>
      </c>
      <c r="T3365">
        <f>Table1[[#This Row],[Actual_Sales]]-Table1[[#This Row],[COGS]]</f>
        <v>134</v>
      </c>
      <c r="U3365">
        <v>140</v>
      </c>
      <c r="V3365">
        <f>Table1[[#This Row],[Gross_Margin]]-Table1[[#This Row],[Budget_Margin]]</f>
        <v>-6</v>
      </c>
      <c r="W3365" s="5">
        <f>IF(
Table1[[#This Row],[Budget_Margin]]=0,
"",
IF(
Table1[[#This Row],[Budget_Margin]]&gt;0,
(Table1[[#This Row],[Gross_Margin]]-Table1[[#This Row],[Budget_Margin]]) / Table1[[#This Row],[Budget_Margin]],
(Table1[[#This Row],[Gross_Margin]]-Table1[[#This Row],[Budget_Margin]]) / ABS(Table1[[#This Row],[Budget_Margin]])
)
)</f>
        <v>-4.2857142857142858E-2</v>
      </c>
      <c r="X3365" s="5" t="str">
        <f>IF(Table1[[#This Row],[Margin_Var]]&gt;=0, "Above Budget", "Below Budget")</f>
        <v>Below Budget</v>
      </c>
      <c r="Y3365" s="5">
        <f>IFERROR(Table1[[#This Row],[Gross_Margin]]/Table1[[#This Row],[Actual_Sales]],0)</f>
        <v>0.62910798122065725</v>
      </c>
      <c r="Z3365" s="5">
        <f>Table1[[#This Row],[Actual_Profit]]/Table1[[#This Row],[Actual_Sales]]</f>
        <v>0.12676056338028169</v>
      </c>
      <c r="AA3365">
        <v>107</v>
      </c>
      <c r="AB3365" s="5">
        <f>IFERROR(Table1[[#This Row],[Expenses]]/Table1[[#This Row],[Actual_Sales]],0)</f>
        <v>0.50234741784037562</v>
      </c>
      <c r="AC3365">
        <v>72</v>
      </c>
      <c r="AD3365">
        <v>551</v>
      </c>
      <c r="AE3365" s="5">
        <f>IFERROR(Table1[[#This Row],[Inventory]]/Table1[[#This Row],[Actual_Sales]],0)</f>
        <v>2.5868544600938965</v>
      </c>
    </row>
    <row r="3366" spans="1:31" x14ac:dyDescent="0.25">
      <c r="A3366">
        <v>2140</v>
      </c>
      <c r="B3366">
        <v>239</v>
      </c>
      <c r="C3366">
        <v>5</v>
      </c>
      <c r="D3366" s="2">
        <v>40544</v>
      </c>
      <c r="E3366">
        <v>213</v>
      </c>
      <c r="F3366">
        <v>180</v>
      </c>
      <c r="G3366">
        <f>Table1[[#This Row],[Actual_Sales]]-Table1[[#This Row],[Budget_Sales]]</f>
        <v>33</v>
      </c>
      <c r="H3366" s="5">
        <f>IF(
Table1[[#This Row],[Budget_Sales]]=0,
"",
IF(
Table1[[#This Row],[Budget_Sales]]&gt;0,
(Table1[[#This Row],[Actual_Sales]]-Table1[[#This Row],[Budget_Sales]])/Table1[[#This Row],[Budget_Sales]],
(Table1[[#This Row],[Actual_Sales]]-Table1[[#This Row],[Budget_Sales]])/ABS(Table1[[#This Row],[Budget_Sales]])
)
)</f>
        <v>0.18333333333333332</v>
      </c>
      <c r="I3366" s="5" t="str">
        <f>IF(Table1[[#This Row],[Sales_Var]]&gt;=0,"Above Budget","Below Budget")</f>
        <v>Above Budget</v>
      </c>
      <c r="J3366">
        <f>Table1[[#This Row],[Actual_Sales]]-(Table1[[#This Row],[COGS]]+Table1[[#This Row],[Expenses]])</f>
        <v>27</v>
      </c>
      <c r="K3366">
        <v>30</v>
      </c>
      <c r="L3366">
        <f>Table1[[#This Row],[Actual_Profit]]-Table1[[#This Row],[Budget_Profit]]</f>
        <v>-3</v>
      </c>
      <c r="M3366" s="5">
        <f>IF(
Table1[[#This Row],[Budget_Profit]]=0,
"",
IF(
Table1[[#This Row],[Budget_Profit]]&gt;0,
(Table1[[#This Row],[Actual_Profit]]-Table1[[#This Row],[Budget_Profit]])/Table1[[#This Row],[Budget_Profit]],
(Table1[[#This Row],[Actual_Profit]]-Table1[[#This Row],[Budget_Profit]])/ABS(Table1[[#This Row],[Budget_Profit]])
)
)</f>
        <v>-0.1</v>
      </c>
      <c r="N3366" s="5" t="str">
        <f>IF(Table1[[#This Row],[Profit_Var]]&gt;=0, "Above Budget", "Below Budget")</f>
        <v>Below Budget</v>
      </c>
      <c r="O3366">
        <v>79</v>
      </c>
      <c r="P3366">
        <v>70</v>
      </c>
      <c r="Q3366">
        <f>Table1[[#This Row],[COGS]]-Table1[[#This Row],[Budget_COGS]]</f>
        <v>9</v>
      </c>
      <c r="R3366" s="5">
        <f>IF(
Table1[[#This Row],[Budget_COGS]]=0,
"",
IF(
Table1[[#This Row],[Budget_COGS]]&gt;0,
(Table1[[#This Row],[Budget_COGS]]-Table1[[#This Row],[COGS]]) / Table1[[#This Row],[Budget_COGS]],
(Table1[[#This Row],[Budget_COGS]]-Table1[[#This Row],[COGS]]) / ABS(Table1[[#This Row],[Budget_COGS]])
)
)</f>
        <v>-0.12857142857142856</v>
      </c>
      <c r="S3366" s="5" t="str">
        <f>IF(Table1[[#This Row],[COGS _Var]]&gt;=0, "Above Budget", "Below Budget")</f>
        <v>Above Budget</v>
      </c>
      <c r="T3366">
        <f>Table1[[#This Row],[Actual_Sales]]-Table1[[#This Row],[COGS]]</f>
        <v>134</v>
      </c>
      <c r="U3366">
        <v>110</v>
      </c>
      <c r="V3366">
        <f>Table1[[#This Row],[Gross_Margin]]-Table1[[#This Row],[Budget_Margin]]</f>
        <v>24</v>
      </c>
      <c r="W3366" s="5">
        <f>IF(
Table1[[#This Row],[Budget_Margin]]=0,
"",
IF(
Table1[[#This Row],[Budget_Margin]]&gt;0,
(Table1[[#This Row],[Gross_Margin]]-Table1[[#This Row],[Budget_Margin]]) / Table1[[#This Row],[Budget_Margin]],
(Table1[[#This Row],[Gross_Margin]]-Table1[[#This Row],[Budget_Margin]]) / ABS(Table1[[#This Row],[Budget_Margin]])
)
)</f>
        <v>0.21818181818181817</v>
      </c>
      <c r="X3366" s="5" t="str">
        <f>IF(Table1[[#This Row],[Margin_Var]]&gt;=0, "Above Budget", "Below Budget")</f>
        <v>Above Budget</v>
      </c>
      <c r="Y3366" s="5">
        <f>IFERROR(Table1[[#This Row],[Gross_Margin]]/Table1[[#This Row],[Actual_Sales]],0)</f>
        <v>0.62910798122065725</v>
      </c>
      <c r="Z3366" s="5">
        <f>Table1[[#This Row],[Actual_Profit]]/Table1[[#This Row],[Actual_Sales]]</f>
        <v>0.12676056338028169</v>
      </c>
      <c r="AA3366">
        <v>107</v>
      </c>
      <c r="AB3366" s="5">
        <f>IFERROR(Table1[[#This Row],[Expenses]]/Table1[[#This Row],[Actual_Sales]],0)</f>
        <v>0.50234741784037562</v>
      </c>
      <c r="AC3366">
        <v>72</v>
      </c>
      <c r="AD3366">
        <v>551</v>
      </c>
      <c r="AE3366" s="5">
        <f>IFERROR(Table1[[#This Row],[Inventory]]/Table1[[#This Row],[Actual_Sales]],0)</f>
        <v>2.5868544600938965</v>
      </c>
    </row>
    <row r="3367" spans="1:31" x14ac:dyDescent="0.25">
      <c r="A3367">
        <v>2742</v>
      </c>
      <c r="B3367">
        <v>541</v>
      </c>
      <c r="C3367">
        <v>2</v>
      </c>
      <c r="D3367" s="2">
        <v>40634</v>
      </c>
      <c r="E3367">
        <v>127</v>
      </c>
      <c r="F3367">
        <v>140</v>
      </c>
      <c r="G3367">
        <f>Table1[[#This Row],[Actual_Sales]]-Table1[[#This Row],[Budget_Sales]]</f>
        <v>-13</v>
      </c>
      <c r="H3367" s="5">
        <f>IF(
Table1[[#This Row],[Budget_Sales]]=0,
"",
IF(
Table1[[#This Row],[Budget_Sales]]&gt;0,
(Table1[[#This Row],[Actual_Sales]]-Table1[[#This Row],[Budget_Sales]])/Table1[[#This Row],[Budget_Sales]],
(Table1[[#This Row],[Actual_Sales]]-Table1[[#This Row],[Budget_Sales]])/ABS(Table1[[#This Row],[Budget_Sales]])
)
)</f>
        <v>-9.285714285714286E-2</v>
      </c>
      <c r="I3367" s="5" t="str">
        <f>IF(Table1[[#This Row],[Sales_Var]]&gt;=0,"Above Budget","Below Budget")</f>
        <v>Below Budget</v>
      </c>
      <c r="J3367">
        <f>Table1[[#This Row],[Actual_Sales]]-(Table1[[#This Row],[COGS]]+Table1[[#This Row],[Expenses]])</f>
        <v>16</v>
      </c>
      <c r="K3367">
        <v>30</v>
      </c>
      <c r="L3367">
        <f>Table1[[#This Row],[Actual_Profit]]-Table1[[#This Row],[Budget_Profit]]</f>
        <v>-14</v>
      </c>
      <c r="M3367" s="5">
        <f>IF(
Table1[[#This Row],[Budget_Profit]]=0,
"",
IF(
Table1[[#This Row],[Budget_Profit]]&gt;0,
(Table1[[#This Row],[Actual_Profit]]-Table1[[#This Row],[Budget_Profit]])/Table1[[#This Row],[Budget_Profit]],
(Table1[[#This Row],[Actual_Profit]]-Table1[[#This Row],[Budget_Profit]])/ABS(Table1[[#This Row],[Budget_Profit]])
)
)</f>
        <v>-0.46666666666666667</v>
      </c>
      <c r="N3367" s="5" t="str">
        <f>IF(Table1[[#This Row],[Profit_Var]]&gt;=0, "Above Budget", "Below Budget")</f>
        <v>Below Budget</v>
      </c>
      <c r="O3367">
        <v>49</v>
      </c>
      <c r="P3367">
        <v>60</v>
      </c>
      <c r="Q3367">
        <f>Table1[[#This Row],[COGS]]-Table1[[#This Row],[Budget_COGS]]</f>
        <v>-11</v>
      </c>
      <c r="R3367" s="5">
        <f>IF(
Table1[[#This Row],[Budget_COGS]]=0,
"",
IF(
Table1[[#This Row],[Budget_COGS]]&gt;0,
(Table1[[#This Row],[Budget_COGS]]-Table1[[#This Row],[COGS]]) / Table1[[#This Row],[Budget_COGS]],
(Table1[[#This Row],[Budget_COGS]]-Table1[[#This Row],[COGS]]) / ABS(Table1[[#This Row],[Budget_COGS]])
)
)</f>
        <v>0.18333333333333332</v>
      </c>
      <c r="S3367" s="5" t="str">
        <f>IF(Table1[[#This Row],[COGS _Var]]&gt;=0, "Above Budget", "Below Budget")</f>
        <v>Below Budget</v>
      </c>
      <c r="T3367">
        <f>Table1[[#This Row],[Actual_Sales]]-Table1[[#This Row],[COGS]]</f>
        <v>78</v>
      </c>
      <c r="U3367">
        <v>80</v>
      </c>
      <c r="V3367">
        <f>Table1[[#This Row],[Gross_Margin]]-Table1[[#This Row],[Budget_Margin]]</f>
        <v>-2</v>
      </c>
      <c r="W3367" s="5">
        <f>IF(
Table1[[#This Row],[Budget_Margin]]=0,
"",
IF(
Table1[[#This Row],[Budget_Margin]]&gt;0,
(Table1[[#This Row],[Gross_Margin]]-Table1[[#This Row],[Budget_Margin]]) / Table1[[#This Row],[Budget_Margin]],
(Table1[[#This Row],[Gross_Margin]]-Table1[[#This Row],[Budget_Margin]]) / ABS(Table1[[#This Row],[Budget_Margin]])
)
)</f>
        <v>-2.5000000000000001E-2</v>
      </c>
      <c r="X3367" s="5" t="str">
        <f>IF(Table1[[#This Row],[Margin_Var]]&gt;=0, "Above Budget", "Below Budget")</f>
        <v>Below Budget</v>
      </c>
      <c r="Y3367" s="5">
        <f>IFERROR(Table1[[#This Row],[Gross_Margin]]/Table1[[#This Row],[Actual_Sales]],0)</f>
        <v>0.61417322834645671</v>
      </c>
      <c r="Z3367" s="5">
        <f>Table1[[#This Row],[Actual_Profit]]/Table1[[#This Row],[Actual_Sales]]</f>
        <v>0.12598425196850394</v>
      </c>
      <c r="AA3367">
        <v>62</v>
      </c>
      <c r="AB3367" s="5">
        <f>IFERROR(Table1[[#This Row],[Expenses]]/Table1[[#This Row],[Actual_Sales]],0)</f>
        <v>0.48818897637795278</v>
      </c>
      <c r="AC3367">
        <v>16</v>
      </c>
      <c r="AD3367">
        <v>399</v>
      </c>
      <c r="AE3367" s="5">
        <f>IFERROR(Table1[[#This Row],[Inventory]]/Table1[[#This Row],[Actual_Sales]],0)</f>
        <v>3.1417322834645671</v>
      </c>
    </row>
    <row r="3368" spans="1:31" x14ac:dyDescent="0.25">
      <c r="A3368">
        <v>696</v>
      </c>
      <c r="B3368">
        <v>920</v>
      </c>
      <c r="C3368">
        <v>1</v>
      </c>
      <c r="D3368" s="2">
        <v>40269</v>
      </c>
      <c r="E3368">
        <v>127</v>
      </c>
      <c r="F3368">
        <v>130</v>
      </c>
      <c r="G3368">
        <f>Table1[[#This Row],[Actual_Sales]]-Table1[[#This Row],[Budget_Sales]]</f>
        <v>-3</v>
      </c>
      <c r="H3368" s="5">
        <f>IF(
Table1[[#This Row],[Budget_Sales]]=0,
"",
IF(
Table1[[#This Row],[Budget_Sales]]&gt;0,
(Table1[[#This Row],[Actual_Sales]]-Table1[[#This Row],[Budget_Sales]])/Table1[[#This Row],[Budget_Sales]],
(Table1[[#This Row],[Actual_Sales]]-Table1[[#This Row],[Budget_Sales]])/ABS(Table1[[#This Row],[Budget_Sales]])
)
)</f>
        <v>-2.3076923076923078E-2</v>
      </c>
      <c r="I3368" s="5" t="str">
        <f>IF(Table1[[#This Row],[Sales_Var]]&gt;=0,"Above Budget","Below Budget")</f>
        <v>Below Budget</v>
      </c>
      <c r="J3368">
        <f>Table1[[#This Row],[Actual_Sales]]-(Table1[[#This Row],[COGS]]+Table1[[#This Row],[Expenses]])</f>
        <v>16</v>
      </c>
      <c r="K3368">
        <v>20</v>
      </c>
      <c r="L3368">
        <f>Table1[[#This Row],[Actual_Profit]]-Table1[[#This Row],[Budget_Profit]]</f>
        <v>-4</v>
      </c>
      <c r="M3368" s="5">
        <f>IF(
Table1[[#This Row],[Budget_Profit]]=0,
"",
IF(
Table1[[#This Row],[Budget_Profit]]&gt;0,
(Table1[[#This Row],[Actual_Profit]]-Table1[[#This Row],[Budget_Profit]])/Table1[[#This Row],[Budget_Profit]],
(Table1[[#This Row],[Actual_Profit]]-Table1[[#This Row],[Budget_Profit]])/ABS(Table1[[#This Row],[Budget_Profit]])
)
)</f>
        <v>-0.2</v>
      </c>
      <c r="N3368" s="5" t="str">
        <f>IF(Table1[[#This Row],[Profit_Var]]&gt;=0, "Above Budget", "Below Budget")</f>
        <v>Below Budget</v>
      </c>
      <c r="O3368">
        <v>57</v>
      </c>
      <c r="P3368">
        <v>60</v>
      </c>
      <c r="Q3368">
        <f>Table1[[#This Row],[COGS]]-Table1[[#This Row],[Budget_COGS]]</f>
        <v>-3</v>
      </c>
      <c r="R3368" s="5">
        <f>IF(
Table1[[#This Row],[Budget_COGS]]=0,
"",
IF(
Table1[[#This Row],[Budget_COGS]]&gt;0,
(Table1[[#This Row],[Budget_COGS]]-Table1[[#This Row],[COGS]]) / Table1[[#This Row],[Budget_COGS]],
(Table1[[#This Row],[Budget_COGS]]-Table1[[#This Row],[COGS]]) / ABS(Table1[[#This Row],[Budget_COGS]])
)
)</f>
        <v>0.05</v>
      </c>
      <c r="S3368" s="5" t="str">
        <f>IF(Table1[[#This Row],[COGS _Var]]&gt;=0, "Above Budget", "Below Budget")</f>
        <v>Below Budget</v>
      </c>
      <c r="T3368">
        <f>Table1[[#This Row],[Actual_Sales]]-Table1[[#This Row],[COGS]]</f>
        <v>70</v>
      </c>
      <c r="U3368">
        <v>70</v>
      </c>
      <c r="V3368">
        <f>Table1[[#This Row],[Gross_Margin]]-Table1[[#This Row],[Budget_Margin]]</f>
        <v>0</v>
      </c>
      <c r="W3368" s="5">
        <f>IF(
Table1[[#This Row],[Budget_Margin]]=0,
"",
IF(
Table1[[#This Row],[Budget_Margin]]&gt;0,
(Table1[[#This Row],[Gross_Margin]]-Table1[[#This Row],[Budget_Margin]]) / Table1[[#This Row],[Budget_Margin]],
(Table1[[#This Row],[Gross_Margin]]-Table1[[#This Row],[Budget_Margin]]) / ABS(Table1[[#This Row],[Budget_Margin]])
)
)</f>
        <v>0</v>
      </c>
      <c r="X3368" s="5" t="str">
        <f>IF(Table1[[#This Row],[Margin_Var]]&gt;=0, "Above Budget", "Below Budget")</f>
        <v>Above Budget</v>
      </c>
      <c r="Y3368" s="5">
        <f>IFERROR(Table1[[#This Row],[Gross_Margin]]/Table1[[#This Row],[Actual_Sales]],0)</f>
        <v>0.55118110236220474</v>
      </c>
      <c r="Z3368" s="5">
        <f>Table1[[#This Row],[Actual_Profit]]/Table1[[#This Row],[Actual_Sales]]</f>
        <v>0.12598425196850394</v>
      </c>
      <c r="AA3368">
        <v>54</v>
      </c>
      <c r="AB3368" s="5">
        <f>IFERROR(Table1[[#This Row],[Expenses]]/Table1[[#This Row],[Actual_Sales]],0)</f>
        <v>0.42519685039370081</v>
      </c>
      <c r="AC3368">
        <v>21</v>
      </c>
      <c r="AD3368">
        <v>313</v>
      </c>
      <c r="AE3368" s="5">
        <f>IFERROR(Table1[[#This Row],[Inventory]]/Table1[[#This Row],[Actual_Sales]],0)</f>
        <v>2.4645669291338583</v>
      </c>
    </row>
    <row r="3369" spans="1:31" x14ac:dyDescent="0.25">
      <c r="A3369">
        <v>4038</v>
      </c>
      <c r="B3369">
        <v>813</v>
      </c>
      <c r="C3369">
        <v>5</v>
      </c>
      <c r="D3369" s="2">
        <v>40848</v>
      </c>
      <c r="E3369">
        <v>239</v>
      </c>
      <c r="F3369">
        <v>210</v>
      </c>
      <c r="G3369">
        <f>Table1[[#This Row],[Actual_Sales]]-Table1[[#This Row],[Budget_Sales]]</f>
        <v>29</v>
      </c>
      <c r="H3369" s="5">
        <f>IF(
Table1[[#This Row],[Budget_Sales]]=0,
"",
IF(
Table1[[#This Row],[Budget_Sales]]&gt;0,
(Table1[[#This Row],[Actual_Sales]]-Table1[[#This Row],[Budget_Sales]])/Table1[[#This Row],[Budget_Sales]],
(Table1[[#This Row],[Actual_Sales]]-Table1[[#This Row],[Budget_Sales]])/ABS(Table1[[#This Row],[Budget_Sales]])
)
)</f>
        <v>0.1380952380952381</v>
      </c>
      <c r="I3369" s="5" t="str">
        <f>IF(Table1[[#This Row],[Sales_Var]]&gt;=0,"Above Budget","Below Budget")</f>
        <v>Above Budget</v>
      </c>
      <c r="J3369">
        <f>Table1[[#This Row],[Actual_Sales]]-(Table1[[#This Row],[COGS]]+Table1[[#This Row],[Expenses]])</f>
        <v>30</v>
      </c>
      <c r="K3369">
        <v>20</v>
      </c>
      <c r="L3369">
        <f>Table1[[#This Row],[Actual_Profit]]-Table1[[#This Row],[Budget_Profit]]</f>
        <v>10</v>
      </c>
      <c r="M3369" s="5">
        <f>IF(
Table1[[#This Row],[Budget_Profit]]=0,
"",
IF(
Table1[[#This Row],[Budget_Profit]]&gt;0,
(Table1[[#This Row],[Actual_Profit]]-Table1[[#This Row],[Budget_Profit]])/Table1[[#This Row],[Budget_Profit]],
(Table1[[#This Row],[Actual_Profit]]-Table1[[#This Row],[Budget_Profit]])/ABS(Table1[[#This Row],[Budget_Profit]])
)
)</f>
        <v>0.5</v>
      </c>
      <c r="N3369" s="5" t="str">
        <f>IF(Table1[[#This Row],[Profit_Var]]&gt;=0, "Above Budget", "Below Budget")</f>
        <v>Above Budget</v>
      </c>
      <c r="O3369">
        <v>94</v>
      </c>
      <c r="P3369">
        <v>90</v>
      </c>
      <c r="Q3369">
        <f>Table1[[#This Row],[COGS]]-Table1[[#This Row],[Budget_COGS]]</f>
        <v>4</v>
      </c>
      <c r="R3369" s="5">
        <f>IF(
Table1[[#This Row],[Budget_COGS]]=0,
"",
IF(
Table1[[#This Row],[Budget_COGS]]&gt;0,
(Table1[[#This Row],[Budget_COGS]]-Table1[[#This Row],[COGS]]) / Table1[[#This Row],[Budget_COGS]],
(Table1[[#This Row],[Budget_COGS]]-Table1[[#This Row],[COGS]]) / ABS(Table1[[#This Row],[Budget_COGS]])
)
)</f>
        <v>-4.4444444444444446E-2</v>
      </c>
      <c r="S3369" s="5" t="str">
        <f>IF(Table1[[#This Row],[COGS _Var]]&gt;=0, "Above Budget", "Below Budget")</f>
        <v>Above Budget</v>
      </c>
      <c r="T3369">
        <f>Table1[[#This Row],[Actual_Sales]]-Table1[[#This Row],[COGS]]</f>
        <v>145</v>
      </c>
      <c r="U3369">
        <v>120</v>
      </c>
      <c r="V3369">
        <f>Table1[[#This Row],[Gross_Margin]]-Table1[[#This Row],[Budget_Margin]]</f>
        <v>25</v>
      </c>
      <c r="W3369" s="5">
        <f>IF(
Table1[[#This Row],[Budget_Margin]]=0,
"",
IF(
Table1[[#This Row],[Budget_Margin]]&gt;0,
(Table1[[#This Row],[Gross_Margin]]-Table1[[#This Row],[Budget_Margin]]) / Table1[[#This Row],[Budget_Margin]],
(Table1[[#This Row],[Gross_Margin]]-Table1[[#This Row],[Budget_Margin]]) / ABS(Table1[[#This Row],[Budget_Margin]])
)
)</f>
        <v>0.20833333333333334</v>
      </c>
      <c r="X3369" s="5" t="str">
        <f>IF(Table1[[#This Row],[Margin_Var]]&gt;=0, "Above Budget", "Below Budget")</f>
        <v>Above Budget</v>
      </c>
      <c r="Y3369" s="5">
        <f>IFERROR(Table1[[#This Row],[Gross_Margin]]/Table1[[#This Row],[Actual_Sales]],0)</f>
        <v>0.60669456066945604</v>
      </c>
      <c r="Z3369" s="5">
        <f>Table1[[#This Row],[Actual_Profit]]/Table1[[#This Row],[Actual_Sales]]</f>
        <v>0.12552301255230125</v>
      </c>
      <c r="AA3369">
        <v>115</v>
      </c>
      <c r="AB3369" s="5">
        <f>IFERROR(Table1[[#This Row],[Expenses]]/Table1[[#This Row],[Actual_Sales]],0)</f>
        <v>0.48117154811715479</v>
      </c>
      <c r="AC3369">
        <v>85</v>
      </c>
      <c r="AD3369">
        <v>694</v>
      </c>
      <c r="AE3369" s="5">
        <f>IFERROR(Table1[[#This Row],[Inventory]]/Table1[[#This Row],[Actual_Sales]],0)</f>
        <v>2.9037656903765692</v>
      </c>
    </row>
    <row r="3370" spans="1:31" x14ac:dyDescent="0.25">
      <c r="A3370">
        <v>3928</v>
      </c>
      <c r="B3370">
        <v>405</v>
      </c>
      <c r="C3370">
        <v>9</v>
      </c>
      <c r="D3370" s="2">
        <v>40848</v>
      </c>
      <c r="E3370">
        <v>239</v>
      </c>
      <c r="F3370">
        <v>200</v>
      </c>
      <c r="G3370">
        <f>Table1[[#This Row],[Actual_Sales]]-Table1[[#This Row],[Budget_Sales]]</f>
        <v>39</v>
      </c>
      <c r="H3370" s="5">
        <f>IF(
Table1[[#This Row],[Budget_Sales]]=0,
"",
IF(
Table1[[#This Row],[Budget_Sales]]&gt;0,
(Table1[[#This Row],[Actual_Sales]]-Table1[[#This Row],[Budget_Sales]])/Table1[[#This Row],[Budget_Sales]],
(Table1[[#This Row],[Actual_Sales]]-Table1[[#This Row],[Budget_Sales]])/ABS(Table1[[#This Row],[Budget_Sales]])
)
)</f>
        <v>0.19500000000000001</v>
      </c>
      <c r="I3370" s="5" t="str">
        <f>IF(Table1[[#This Row],[Sales_Var]]&gt;=0,"Above Budget","Below Budget")</f>
        <v>Above Budget</v>
      </c>
      <c r="J3370">
        <f>Table1[[#This Row],[Actual_Sales]]-(Table1[[#This Row],[COGS]]+Table1[[#This Row],[Expenses]])</f>
        <v>30</v>
      </c>
      <c r="K3370">
        <v>20</v>
      </c>
      <c r="L3370">
        <f>Table1[[#This Row],[Actual_Profit]]-Table1[[#This Row],[Budget_Profit]]</f>
        <v>10</v>
      </c>
      <c r="M3370" s="5">
        <f>IF(
Table1[[#This Row],[Budget_Profit]]=0,
"",
IF(
Table1[[#This Row],[Budget_Profit]]&gt;0,
(Table1[[#This Row],[Actual_Profit]]-Table1[[#This Row],[Budget_Profit]])/Table1[[#This Row],[Budget_Profit]],
(Table1[[#This Row],[Actual_Profit]]-Table1[[#This Row],[Budget_Profit]])/ABS(Table1[[#This Row],[Budget_Profit]])
)
)</f>
        <v>0.5</v>
      </c>
      <c r="N3370" s="5" t="str">
        <f>IF(Table1[[#This Row],[Profit_Var]]&gt;=0, "Above Budget", "Below Budget")</f>
        <v>Above Budget</v>
      </c>
      <c r="O3370">
        <v>94</v>
      </c>
      <c r="P3370">
        <v>80</v>
      </c>
      <c r="Q3370">
        <f>Table1[[#This Row],[COGS]]-Table1[[#This Row],[Budget_COGS]]</f>
        <v>14</v>
      </c>
      <c r="R3370" s="5">
        <f>IF(
Table1[[#This Row],[Budget_COGS]]=0,
"",
IF(
Table1[[#This Row],[Budget_COGS]]&gt;0,
(Table1[[#This Row],[Budget_COGS]]-Table1[[#This Row],[COGS]]) / Table1[[#This Row],[Budget_COGS]],
(Table1[[#This Row],[Budget_COGS]]-Table1[[#This Row],[COGS]]) / ABS(Table1[[#This Row],[Budget_COGS]])
)
)</f>
        <v>-0.17499999999999999</v>
      </c>
      <c r="S3370" s="5" t="str">
        <f>IF(Table1[[#This Row],[COGS _Var]]&gt;=0, "Above Budget", "Below Budget")</f>
        <v>Above Budget</v>
      </c>
      <c r="T3370">
        <f>Table1[[#This Row],[Actual_Sales]]-Table1[[#This Row],[COGS]]</f>
        <v>145</v>
      </c>
      <c r="U3370">
        <v>120</v>
      </c>
      <c r="V3370">
        <f>Table1[[#This Row],[Gross_Margin]]-Table1[[#This Row],[Budget_Margin]]</f>
        <v>25</v>
      </c>
      <c r="W3370" s="5">
        <f>IF(
Table1[[#This Row],[Budget_Margin]]=0,
"",
IF(
Table1[[#This Row],[Budget_Margin]]&gt;0,
(Table1[[#This Row],[Gross_Margin]]-Table1[[#This Row],[Budget_Margin]]) / Table1[[#This Row],[Budget_Margin]],
(Table1[[#This Row],[Gross_Margin]]-Table1[[#This Row],[Budget_Margin]]) / ABS(Table1[[#This Row],[Budget_Margin]])
)
)</f>
        <v>0.20833333333333334</v>
      </c>
      <c r="X3370" s="5" t="str">
        <f>IF(Table1[[#This Row],[Margin_Var]]&gt;=0, "Above Budget", "Below Budget")</f>
        <v>Above Budget</v>
      </c>
      <c r="Y3370" s="5">
        <f>IFERROR(Table1[[#This Row],[Gross_Margin]]/Table1[[#This Row],[Actual_Sales]],0)</f>
        <v>0.60669456066945604</v>
      </c>
      <c r="Z3370" s="5">
        <f>Table1[[#This Row],[Actual_Profit]]/Table1[[#This Row],[Actual_Sales]]</f>
        <v>0.12552301255230125</v>
      </c>
      <c r="AA3370">
        <v>115</v>
      </c>
      <c r="AB3370" s="5">
        <f>IFERROR(Table1[[#This Row],[Expenses]]/Table1[[#This Row],[Actual_Sales]],0)</f>
        <v>0.48117154811715479</v>
      </c>
      <c r="AC3370">
        <v>85</v>
      </c>
      <c r="AD3370">
        <v>694</v>
      </c>
      <c r="AE3370" s="5">
        <f>IFERROR(Table1[[#This Row],[Inventory]]/Table1[[#This Row],[Actual_Sales]],0)</f>
        <v>2.9037656903765692</v>
      </c>
    </row>
    <row r="3371" spans="1:31" x14ac:dyDescent="0.25">
      <c r="A3371">
        <v>643</v>
      </c>
      <c r="B3371">
        <v>636</v>
      </c>
      <c r="C3371">
        <v>11</v>
      </c>
      <c r="D3371" s="2">
        <v>40269</v>
      </c>
      <c r="E3371">
        <v>88</v>
      </c>
      <c r="F3371">
        <v>70</v>
      </c>
      <c r="G3371">
        <f>Table1[[#This Row],[Actual_Sales]]-Table1[[#This Row],[Budget_Sales]]</f>
        <v>18</v>
      </c>
      <c r="H3371" s="5">
        <f>IF(
Table1[[#This Row],[Budget_Sales]]=0,
"",
IF(
Table1[[#This Row],[Budget_Sales]]&gt;0,
(Table1[[#This Row],[Actual_Sales]]-Table1[[#This Row],[Budget_Sales]])/Table1[[#This Row],[Budget_Sales]],
(Table1[[#This Row],[Actual_Sales]]-Table1[[#This Row],[Budget_Sales]])/ABS(Table1[[#This Row],[Budget_Sales]])
)
)</f>
        <v>0.25714285714285712</v>
      </c>
      <c r="I3371" s="5" t="str">
        <f>IF(Table1[[#This Row],[Sales_Var]]&gt;=0,"Above Budget","Below Budget")</f>
        <v>Above Budget</v>
      </c>
      <c r="J3371">
        <f>Table1[[#This Row],[Actual_Sales]]-(Table1[[#This Row],[COGS]]+Table1[[#This Row],[Expenses]])</f>
        <v>11</v>
      </c>
      <c r="K3371">
        <v>10</v>
      </c>
      <c r="L3371">
        <f>Table1[[#This Row],[Actual_Profit]]-Table1[[#This Row],[Budget_Profit]]</f>
        <v>1</v>
      </c>
      <c r="M3371" s="5">
        <f>IF(
Table1[[#This Row],[Budget_Profit]]=0,
"",
IF(
Table1[[#This Row],[Budget_Profit]]&gt;0,
(Table1[[#This Row],[Actual_Profit]]-Table1[[#This Row],[Budget_Profit]])/Table1[[#This Row],[Budget_Profit]],
(Table1[[#This Row],[Actual_Profit]]-Table1[[#This Row],[Budget_Profit]])/ABS(Table1[[#This Row],[Budget_Profit]])
)
)</f>
        <v>0.1</v>
      </c>
      <c r="N3371" s="5" t="str">
        <f>IF(Table1[[#This Row],[Profit_Var]]&gt;=0, "Above Budget", "Below Budget")</f>
        <v>Above Budget</v>
      </c>
      <c r="O3371">
        <v>37</v>
      </c>
      <c r="P3371">
        <v>30</v>
      </c>
      <c r="Q3371">
        <f>Table1[[#This Row],[COGS]]-Table1[[#This Row],[Budget_COGS]]</f>
        <v>7</v>
      </c>
      <c r="R3371" s="5">
        <f>IF(
Table1[[#This Row],[Budget_COGS]]=0,
"",
IF(
Table1[[#This Row],[Budget_COGS]]&gt;0,
(Table1[[#This Row],[Budget_COGS]]-Table1[[#This Row],[COGS]]) / Table1[[#This Row],[Budget_COGS]],
(Table1[[#This Row],[Budget_COGS]]-Table1[[#This Row],[COGS]]) / ABS(Table1[[#This Row],[Budget_COGS]])
)
)</f>
        <v>-0.23333333333333334</v>
      </c>
      <c r="S3371" s="5" t="str">
        <f>IF(Table1[[#This Row],[COGS _Var]]&gt;=0, "Above Budget", "Below Budget")</f>
        <v>Above Budget</v>
      </c>
      <c r="T3371">
        <f>Table1[[#This Row],[Actual_Sales]]-Table1[[#This Row],[COGS]]</f>
        <v>51</v>
      </c>
      <c r="U3371">
        <v>40</v>
      </c>
      <c r="V3371">
        <f>Table1[[#This Row],[Gross_Margin]]-Table1[[#This Row],[Budget_Margin]]</f>
        <v>11</v>
      </c>
      <c r="W3371" s="5">
        <f>IF(
Table1[[#This Row],[Budget_Margin]]=0,
"",
IF(
Table1[[#This Row],[Budget_Margin]]&gt;0,
(Table1[[#This Row],[Gross_Margin]]-Table1[[#This Row],[Budget_Margin]]) / Table1[[#This Row],[Budget_Margin]],
(Table1[[#This Row],[Gross_Margin]]-Table1[[#This Row],[Budget_Margin]]) / ABS(Table1[[#This Row],[Budget_Margin]])
)
)</f>
        <v>0.27500000000000002</v>
      </c>
      <c r="X3371" s="5" t="str">
        <f>IF(Table1[[#This Row],[Margin_Var]]&gt;=0, "Above Budget", "Below Budget")</f>
        <v>Above Budget</v>
      </c>
      <c r="Y3371" s="5">
        <f>IFERROR(Table1[[#This Row],[Gross_Margin]]/Table1[[#This Row],[Actual_Sales]],0)</f>
        <v>0.57954545454545459</v>
      </c>
      <c r="Z3371" s="5">
        <f>Table1[[#This Row],[Actual_Profit]]/Table1[[#This Row],[Actual_Sales]]</f>
        <v>0.125</v>
      </c>
      <c r="AA3371">
        <v>40</v>
      </c>
      <c r="AB3371" s="5">
        <f>IFERROR(Table1[[#This Row],[Expenses]]/Table1[[#This Row],[Actual_Sales]],0)</f>
        <v>0.45454545454545453</v>
      </c>
      <c r="AC3371">
        <v>12</v>
      </c>
      <c r="AD3371">
        <v>195</v>
      </c>
      <c r="AE3371" s="5">
        <f>IFERROR(Table1[[#This Row],[Inventory]]/Table1[[#This Row],[Actual_Sales]],0)</f>
        <v>2.2159090909090908</v>
      </c>
    </row>
    <row r="3372" spans="1:31" x14ac:dyDescent="0.25">
      <c r="A3372">
        <v>581</v>
      </c>
      <c r="B3372">
        <v>435</v>
      </c>
      <c r="C3372">
        <v>12</v>
      </c>
      <c r="D3372" s="2">
        <v>40269</v>
      </c>
      <c r="E3372">
        <v>88</v>
      </c>
      <c r="F3372">
        <v>50</v>
      </c>
      <c r="G3372">
        <f>Table1[[#This Row],[Actual_Sales]]-Table1[[#This Row],[Budget_Sales]]</f>
        <v>38</v>
      </c>
      <c r="H3372" s="5">
        <f>IF(
Table1[[#This Row],[Budget_Sales]]=0,
"",
IF(
Table1[[#This Row],[Budget_Sales]]&gt;0,
(Table1[[#This Row],[Actual_Sales]]-Table1[[#This Row],[Budget_Sales]])/Table1[[#This Row],[Budget_Sales]],
(Table1[[#This Row],[Actual_Sales]]-Table1[[#This Row],[Budget_Sales]])/ABS(Table1[[#This Row],[Budget_Sales]])
)
)</f>
        <v>0.76</v>
      </c>
      <c r="I3372" s="5" t="str">
        <f>IF(Table1[[#This Row],[Sales_Var]]&gt;=0,"Above Budget","Below Budget")</f>
        <v>Above Budget</v>
      </c>
      <c r="J3372">
        <f>Table1[[#This Row],[Actual_Sales]]-(Table1[[#This Row],[COGS]]+Table1[[#This Row],[Expenses]])</f>
        <v>11</v>
      </c>
      <c r="K3372">
        <v>10</v>
      </c>
      <c r="L3372">
        <f>Table1[[#This Row],[Actual_Profit]]-Table1[[#This Row],[Budget_Profit]]</f>
        <v>1</v>
      </c>
      <c r="M3372" s="5">
        <f>IF(
Table1[[#This Row],[Budget_Profit]]=0,
"",
IF(
Table1[[#This Row],[Budget_Profit]]&gt;0,
(Table1[[#This Row],[Actual_Profit]]-Table1[[#This Row],[Budget_Profit]])/Table1[[#This Row],[Budget_Profit]],
(Table1[[#This Row],[Actual_Profit]]-Table1[[#This Row],[Budget_Profit]])/ABS(Table1[[#This Row],[Budget_Profit]])
)
)</f>
        <v>0.1</v>
      </c>
      <c r="N3372" s="5" t="str">
        <f>IF(Table1[[#This Row],[Profit_Var]]&gt;=0, "Above Budget", "Below Budget")</f>
        <v>Above Budget</v>
      </c>
      <c r="O3372">
        <v>37</v>
      </c>
      <c r="P3372">
        <v>20</v>
      </c>
      <c r="Q3372">
        <f>Table1[[#This Row],[COGS]]-Table1[[#This Row],[Budget_COGS]]</f>
        <v>17</v>
      </c>
      <c r="R3372" s="5">
        <f>IF(
Table1[[#This Row],[Budget_COGS]]=0,
"",
IF(
Table1[[#This Row],[Budget_COGS]]&gt;0,
(Table1[[#This Row],[Budget_COGS]]-Table1[[#This Row],[COGS]]) / Table1[[#This Row],[Budget_COGS]],
(Table1[[#This Row],[Budget_COGS]]-Table1[[#This Row],[COGS]]) / ABS(Table1[[#This Row],[Budget_COGS]])
)
)</f>
        <v>-0.85</v>
      </c>
      <c r="S3372" s="5" t="str">
        <f>IF(Table1[[#This Row],[COGS _Var]]&gt;=0, "Above Budget", "Below Budget")</f>
        <v>Above Budget</v>
      </c>
      <c r="T3372">
        <f>Table1[[#This Row],[Actual_Sales]]-Table1[[#This Row],[COGS]]</f>
        <v>51</v>
      </c>
      <c r="U3372">
        <v>30</v>
      </c>
      <c r="V3372">
        <f>Table1[[#This Row],[Gross_Margin]]-Table1[[#This Row],[Budget_Margin]]</f>
        <v>21</v>
      </c>
      <c r="W3372" s="5">
        <f>IF(
Table1[[#This Row],[Budget_Margin]]=0,
"",
IF(
Table1[[#This Row],[Budget_Margin]]&gt;0,
(Table1[[#This Row],[Gross_Margin]]-Table1[[#This Row],[Budget_Margin]]) / Table1[[#This Row],[Budget_Margin]],
(Table1[[#This Row],[Gross_Margin]]-Table1[[#This Row],[Budget_Margin]]) / ABS(Table1[[#This Row],[Budget_Margin]])
)
)</f>
        <v>0.7</v>
      </c>
      <c r="X3372" s="5" t="str">
        <f>IF(Table1[[#This Row],[Margin_Var]]&gt;=0, "Above Budget", "Below Budget")</f>
        <v>Above Budget</v>
      </c>
      <c r="Y3372" s="5">
        <f>IFERROR(Table1[[#This Row],[Gross_Margin]]/Table1[[#This Row],[Actual_Sales]],0)</f>
        <v>0.57954545454545459</v>
      </c>
      <c r="Z3372" s="5">
        <f>Table1[[#This Row],[Actual_Profit]]/Table1[[#This Row],[Actual_Sales]]</f>
        <v>0.125</v>
      </c>
      <c r="AA3372">
        <v>40</v>
      </c>
      <c r="AB3372" s="5">
        <f>IFERROR(Table1[[#This Row],[Expenses]]/Table1[[#This Row],[Actual_Sales]],0)</f>
        <v>0.45454545454545453</v>
      </c>
      <c r="AC3372">
        <v>12</v>
      </c>
      <c r="AD3372">
        <v>195</v>
      </c>
      <c r="AE3372" s="5">
        <f>IFERROR(Table1[[#This Row],[Inventory]]/Table1[[#This Row],[Actual_Sales]],0)</f>
        <v>2.2159090909090908</v>
      </c>
    </row>
    <row r="3373" spans="1:31" x14ac:dyDescent="0.25">
      <c r="A3373">
        <v>422</v>
      </c>
      <c r="B3373">
        <v>508</v>
      </c>
      <c r="C3373">
        <v>9</v>
      </c>
      <c r="D3373" s="2">
        <v>40238</v>
      </c>
      <c r="E3373">
        <v>129</v>
      </c>
      <c r="F3373">
        <v>100</v>
      </c>
      <c r="G3373">
        <f>Table1[[#This Row],[Actual_Sales]]-Table1[[#This Row],[Budget_Sales]]</f>
        <v>29</v>
      </c>
      <c r="H3373" s="5">
        <f>IF(
Table1[[#This Row],[Budget_Sales]]=0,
"",
IF(
Table1[[#This Row],[Budget_Sales]]&gt;0,
(Table1[[#This Row],[Actual_Sales]]-Table1[[#This Row],[Budget_Sales]])/Table1[[#This Row],[Budget_Sales]],
(Table1[[#This Row],[Actual_Sales]]-Table1[[#This Row],[Budget_Sales]])/ABS(Table1[[#This Row],[Budget_Sales]])
)
)</f>
        <v>0.28999999999999998</v>
      </c>
      <c r="I3373" s="5" t="str">
        <f>IF(Table1[[#This Row],[Sales_Var]]&gt;=0,"Above Budget","Below Budget")</f>
        <v>Above Budget</v>
      </c>
      <c r="J3373">
        <f>Table1[[#This Row],[Actual_Sales]]-(Table1[[#This Row],[COGS]]+Table1[[#This Row],[Expenses]])</f>
        <v>16</v>
      </c>
      <c r="K3373">
        <v>30</v>
      </c>
      <c r="L3373">
        <f>Table1[[#This Row],[Actual_Profit]]-Table1[[#This Row],[Budget_Profit]]</f>
        <v>-14</v>
      </c>
      <c r="M3373" s="5">
        <f>IF(
Table1[[#This Row],[Budget_Profit]]=0,
"",
IF(
Table1[[#This Row],[Budget_Profit]]&gt;0,
(Table1[[#This Row],[Actual_Profit]]-Table1[[#This Row],[Budget_Profit]])/Table1[[#This Row],[Budget_Profit]],
(Table1[[#This Row],[Actual_Profit]]-Table1[[#This Row],[Budget_Profit]])/ABS(Table1[[#This Row],[Budget_Profit]])
)
)</f>
        <v>-0.46666666666666667</v>
      </c>
      <c r="N3373" s="5" t="str">
        <f>IF(Table1[[#This Row],[Profit_Var]]&gt;=0, "Above Budget", "Below Budget")</f>
        <v>Below Budget</v>
      </c>
      <c r="O3373">
        <v>58</v>
      </c>
      <c r="P3373">
        <v>40</v>
      </c>
      <c r="Q3373">
        <f>Table1[[#This Row],[COGS]]-Table1[[#This Row],[Budget_COGS]]</f>
        <v>18</v>
      </c>
      <c r="R3373" s="5">
        <f>IF(
Table1[[#This Row],[Budget_COGS]]=0,
"",
IF(
Table1[[#This Row],[Budget_COGS]]&gt;0,
(Table1[[#This Row],[Budget_COGS]]-Table1[[#This Row],[COGS]]) / Table1[[#This Row],[Budget_COGS]],
(Table1[[#This Row],[Budget_COGS]]-Table1[[#This Row],[COGS]]) / ABS(Table1[[#This Row],[Budget_COGS]])
)
)</f>
        <v>-0.45</v>
      </c>
      <c r="S3373" s="5" t="str">
        <f>IF(Table1[[#This Row],[COGS _Var]]&gt;=0, "Above Budget", "Below Budget")</f>
        <v>Above Budget</v>
      </c>
      <c r="T3373">
        <f>Table1[[#This Row],[Actual_Sales]]-Table1[[#This Row],[COGS]]</f>
        <v>71</v>
      </c>
      <c r="U3373">
        <v>60</v>
      </c>
      <c r="V3373">
        <f>Table1[[#This Row],[Gross_Margin]]-Table1[[#This Row],[Budget_Margin]]</f>
        <v>11</v>
      </c>
      <c r="W3373" s="5">
        <f>IF(
Table1[[#This Row],[Budget_Margin]]=0,
"",
IF(
Table1[[#This Row],[Budget_Margin]]&gt;0,
(Table1[[#This Row],[Gross_Margin]]-Table1[[#This Row],[Budget_Margin]]) / Table1[[#This Row],[Budget_Margin]],
(Table1[[#This Row],[Gross_Margin]]-Table1[[#This Row],[Budget_Margin]]) / ABS(Table1[[#This Row],[Budget_Margin]])
)
)</f>
        <v>0.18333333333333332</v>
      </c>
      <c r="X3373" s="5" t="str">
        <f>IF(Table1[[#This Row],[Margin_Var]]&gt;=0, "Above Budget", "Below Budget")</f>
        <v>Above Budget</v>
      </c>
      <c r="Y3373" s="5">
        <f>IFERROR(Table1[[#This Row],[Gross_Margin]]/Table1[[#This Row],[Actual_Sales]],0)</f>
        <v>0.55038759689922478</v>
      </c>
      <c r="Z3373" s="5">
        <f>Table1[[#This Row],[Actual_Profit]]/Table1[[#This Row],[Actual_Sales]]</f>
        <v>0.12403100775193798</v>
      </c>
      <c r="AA3373">
        <v>55</v>
      </c>
      <c r="AB3373" s="5">
        <f>IFERROR(Table1[[#This Row],[Expenses]]/Table1[[#This Row],[Actual_Sales]],0)</f>
        <v>0.4263565891472868</v>
      </c>
      <c r="AC3373">
        <v>22</v>
      </c>
      <c r="AD3373">
        <v>325</v>
      </c>
      <c r="AE3373" s="5">
        <f>IFERROR(Table1[[#This Row],[Inventory]]/Table1[[#This Row],[Actual_Sales]],0)</f>
        <v>2.5193798449612403</v>
      </c>
    </row>
    <row r="3374" spans="1:31" x14ac:dyDescent="0.25">
      <c r="A3374">
        <v>522</v>
      </c>
      <c r="B3374">
        <v>970</v>
      </c>
      <c r="C3374">
        <v>11</v>
      </c>
      <c r="D3374" s="2">
        <v>40238</v>
      </c>
      <c r="E3374">
        <v>129</v>
      </c>
      <c r="F3374">
        <v>110</v>
      </c>
      <c r="G3374">
        <f>Table1[[#This Row],[Actual_Sales]]-Table1[[#This Row],[Budget_Sales]]</f>
        <v>19</v>
      </c>
      <c r="H3374" s="5">
        <f>IF(
Table1[[#This Row],[Budget_Sales]]=0,
"",
IF(
Table1[[#This Row],[Budget_Sales]]&gt;0,
(Table1[[#This Row],[Actual_Sales]]-Table1[[#This Row],[Budget_Sales]])/Table1[[#This Row],[Budget_Sales]],
(Table1[[#This Row],[Actual_Sales]]-Table1[[#This Row],[Budget_Sales]])/ABS(Table1[[#This Row],[Budget_Sales]])
)
)</f>
        <v>0.17272727272727273</v>
      </c>
      <c r="I3374" s="5" t="str">
        <f>IF(Table1[[#This Row],[Sales_Var]]&gt;=0,"Above Budget","Below Budget")</f>
        <v>Above Budget</v>
      </c>
      <c r="J3374">
        <f>Table1[[#This Row],[Actual_Sales]]-(Table1[[#This Row],[COGS]]+Table1[[#This Row],[Expenses]])</f>
        <v>16</v>
      </c>
      <c r="K3374">
        <v>20</v>
      </c>
      <c r="L3374">
        <f>Table1[[#This Row],[Actual_Profit]]-Table1[[#This Row],[Budget_Profit]]</f>
        <v>-4</v>
      </c>
      <c r="M3374" s="5">
        <f>IF(
Table1[[#This Row],[Budget_Profit]]=0,
"",
IF(
Table1[[#This Row],[Budget_Profit]]&gt;0,
(Table1[[#This Row],[Actual_Profit]]-Table1[[#This Row],[Budget_Profit]])/Table1[[#This Row],[Budget_Profit]],
(Table1[[#This Row],[Actual_Profit]]-Table1[[#This Row],[Budget_Profit]])/ABS(Table1[[#This Row],[Budget_Profit]])
)
)</f>
        <v>-0.2</v>
      </c>
      <c r="N3374" s="5" t="str">
        <f>IF(Table1[[#This Row],[Profit_Var]]&gt;=0, "Above Budget", "Below Budget")</f>
        <v>Below Budget</v>
      </c>
      <c r="O3374">
        <v>58</v>
      </c>
      <c r="P3374">
        <v>40</v>
      </c>
      <c r="Q3374">
        <f>Table1[[#This Row],[COGS]]-Table1[[#This Row],[Budget_COGS]]</f>
        <v>18</v>
      </c>
      <c r="R3374" s="5">
        <f>IF(
Table1[[#This Row],[Budget_COGS]]=0,
"",
IF(
Table1[[#This Row],[Budget_COGS]]&gt;0,
(Table1[[#This Row],[Budget_COGS]]-Table1[[#This Row],[COGS]]) / Table1[[#This Row],[Budget_COGS]],
(Table1[[#This Row],[Budget_COGS]]-Table1[[#This Row],[COGS]]) / ABS(Table1[[#This Row],[Budget_COGS]])
)
)</f>
        <v>-0.45</v>
      </c>
      <c r="S3374" s="5" t="str">
        <f>IF(Table1[[#This Row],[COGS _Var]]&gt;=0, "Above Budget", "Below Budget")</f>
        <v>Above Budget</v>
      </c>
      <c r="T3374">
        <f>Table1[[#This Row],[Actual_Sales]]-Table1[[#This Row],[COGS]]</f>
        <v>71</v>
      </c>
      <c r="U3374">
        <v>70</v>
      </c>
      <c r="V3374">
        <f>Table1[[#This Row],[Gross_Margin]]-Table1[[#This Row],[Budget_Margin]]</f>
        <v>1</v>
      </c>
      <c r="W3374" s="5">
        <f>IF(
Table1[[#This Row],[Budget_Margin]]=0,
"",
IF(
Table1[[#This Row],[Budget_Margin]]&gt;0,
(Table1[[#This Row],[Gross_Margin]]-Table1[[#This Row],[Budget_Margin]]) / Table1[[#This Row],[Budget_Margin]],
(Table1[[#This Row],[Gross_Margin]]-Table1[[#This Row],[Budget_Margin]]) / ABS(Table1[[#This Row],[Budget_Margin]])
)
)</f>
        <v>1.4285714285714285E-2</v>
      </c>
      <c r="X3374" s="5" t="str">
        <f>IF(Table1[[#This Row],[Margin_Var]]&gt;=0, "Above Budget", "Below Budget")</f>
        <v>Above Budget</v>
      </c>
      <c r="Y3374" s="5">
        <f>IFERROR(Table1[[#This Row],[Gross_Margin]]/Table1[[#This Row],[Actual_Sales]],0)</f>
        <v>0.55038759689922478</v>
      </c>
      <c r="Z3374" s="5">
        <f>Table1[[#This Row],[Actual_Profit]]/Table1[[#This Row],[Actual_Sales]]</f>
        <v>0.12403100775193798</v>
      </c>
      <c r="AA3374">
        <v>55</v>
      </c>
      <c r="AB3374" s="5">
        <f>IFERROR(Table1[[#This Row],[Expenses]]/Table1[[#This Row],[Actual_Sales]],0)</f>
        <v>0.4263565891472868</v>
      </c>
      <c r="AC3374">
        <v>22</v>
      </c>
      <c r="AD3374">
        <v>325</v>
      </c>
      <c r="AE3374" s="5">
        <f>IFERROR(Table1[[#This Row],[Inventory]]/Table1[[#This Row],[Actual_Sales]],0)</f>
        <v>2.5193798449612403</v>
      </c>
    </row>
    <row r="3375" spans="1:31" x14ac:dyDescent="0.25">
      <c r="A3375">
        <v>2429</v>
      </c>
      <c r="B3375">
        <v>715</v>
      </c>
      <c r="C3375">
        <v>2</v>
      </c>
      <c r="D3375" s="2">
        <v>40575</v>
      </c>
      <c r="E3375">
        <v>234</v>
      </c>
      <c r="F3375">
        <v>230</v>
      </c>
      <c r="G3375">
        <f>Table1[[#This Row],[Actual_Sales]]-Table1[[#This Row],[Budget_Sales]]</f>
        <v>4</v>
      </c>
      <c r="H3375" s="5">
        <f>IF(
Table1[[#This Row],[Budget_Sales]]=0,
"",
IF(
Table1[[#This Row],[Budget_Sales]]&gt;0,
(Table1[[#This Row],[Actual_Sales]]-Table1[[#This Row],[Budget_Sales]])/Table1[[#This Row],[Budget_Sales]],
(Table1[[#This Row],[Actual_Sales]]-Table1[[#This Row],[Budget_Sales]])/ABS(Table1[[#This Row],[Budget_Sales]])
)
)</f>
        <v>1.7391304347826087E-2</v>
      </c>
      <c r="I3375" s="5" t="str">
        <f>IF(Table1[[#This Row],[Sales_Var]]&gt;=0,"Above Budget","Below Budget")</f>
        <v>Above Budget</v>
      </c>
      <c r="J3375">
        <f>Table1[[#This Row],[Actual_Sales]]-(Table1[[#This Row],[COGS]]+Table1[[#This Row],[Expenses]])</f>
        <v>29</v>
      </c>
      <c r="K3375">
        <v>40</v>
      </c>
      <c r="L3375">
        <f>Table1[[#This Row],[Actual_Profit]]-Table1[[#This Row],[Budget_Profit]]</f>
        <v>-11</v>
      </c>
      <c r="M3375" s="5">
        <f>IF(
Table1[[#This Row],[Budget_Profit]]=0,
"",
IF(
Table1[[#This Row],[Budget_Profit]]&gt;0,
(Table1[[#This Row],[Actual_Profit]]-Table1[[#This Row],[Budget_Profit]])/Table1[[#This Row],[Budget_Profit]],
(Table1[[#This Row],[Actual_Profit]]-Table1[[#This Row],[Budget_Profit]])/ABS(Table1[[#This Row],[Budget_Profit]])
)
)</f>
        <v>-0.27500000000000002</v>
      </c>
      <c r="N3375" s="5" t="str">
        <f>IF(Table1[[#This Row],[Profit_Var]]&gt;=0, "Above Budget", "Below Budget")</f>
        <v>Below Budget</v>
      </c>
      <c r="O3375">
        <v>92</v>
      </c>
      <c r="P3375">
        <v>90</v>
      </c>
      <c r="Q3375">
        <f>Table1[[#This Row],[COGS]]-Table1[[#This Row],[Budget_COGS]]</f>
        <v>2</v>
      </c>
      <c r="R3375" s="5">
        <f>IF(
Table1[[#This Row],[Budget_COGS]]=0,
"",
IF(
Table1[[#This Row],[Budget_COGS]]&gt;0,
(Table1[[#This Row],[Budget_COGS]]-Table1[[#This Row],[COGS]]) / Table1[[#This Row],[Budget_COGS]],
(Table1[[#This Row],[Budget_COGS]]-Table1[[#This Row],[COGS]]) / ABS(Table1[[#This Row],[Budget_COGS]])
)
)</f>
        <v>-2.2222222222222223E-2</v>
      </c>
      <c r="S3375" s="5" t="str">
        <f>IF(Table1[[#This Row],[COGS _Var]]&gt;=0, "Above Budget", "Below Budget")</f>
        <v>Above Budget</v>
      </c>
      <c r="T3375">
        <f>Table1[[#This Row],[Actual_Sales]]-Table1[[#This Row],[COGS]]</f>
        <v>142</v>
      </c>
      <c r="U3375">
        <v>140</v>
      </c>
      <c r="V3375">
        <f>Table1[[#This Row],[Gross_Margin]]-Table1[[#This Row],[Budget_Margin]]</f>
        <v>2</v>
      </c>
      <c r="W3375" s="5">
        <f>IF(
Table1[[#This Row],[Budget_Margin]]=0,
"",
IF(
Table1[[#This Row],[Budget_Margin]]&gt;0,
(Table1[[#This Row],[Gross_Margin]]-Table1[[#This Row],[Budget_Margin]]) / Table1[[#This Row],[Budget_Margin]],
(Table1[[#This Row],[Gross_Margin]]-Table1[[#This Row],[Budget_Margin]]) / ABS(Table1[[#This Row],[Budget_Margin]])
)
)</f>
        <v>1.4285714285714285E-2</v>
      </c>
      <c r="X3375" s="5" t="str">
        <f>IF(Table1[[#This Row],[Margin_Var]]&gt;=0, "Above Budget", "Below Budget")</f>
        <v>Above Budget</v>
      </c>
      <c r="Y3375" s="5">
        <f>IFERROR(Table1[[#This Row],[Gross_Margin]]/Table1[[#This Row],[Actual_Sales]],0)</f>
        <v>0.60683760683760679</v>
      </c>
      <c r="Z3375" s="5">
        <f>Table1[[#This Row],[Actual_Profit]]/Table1[[#This Row],[Actual_Sales]]</f>
        <v>0.12393162393162394</v>
      </c>
      <c r="AA3375">
        <v>113</v>
      </c>
      <c r="AB3375" s="5">
        <f>IFERROR(Table1[[#This Row],[Expenses]]/Table1[[#This Row],[Actual_Sales]],0)</f>
        <v>0.48290598290598291</v>
      </c>
      <c r="AC3375">
        <v>83</v>
      </c>
      <c r="AD3375">
        <v>541</v>
      </c>
      <c r="AE3375" s="5">
        <f>IFERROR(Table1[[#This Row],[Inventory]]/Table1[[#This Row],[Actual_Sales]],0)</f>
        <v>2.3119658119658117</v>
      </c>
    </row>
    <row r="3376" spans="1:31" x14ac:dyDescent="0.25">
      <c r="A3376">
        <v>2312</v>
      </c>
      <c r="B3376">
        <v>253</v>
      </c>
      <c r="C3376">
        <v>3</v>
      </c>
      <c r="D3376" s="2">
        <v>40575</v>
      </c>
      <c r="E3376">
        <v>234</v>
      </c>
      <c r="F3376">
        <v>270</v>
      </c>
      <c r="G3376">
        <f>Table1[[#This Row],[Actual_Sales]]-Table1[[#This Row],[Budget_Sales]]</f>
        <v>-36</v>
      </c>
      <c r="H3376" s="5">
        <f>IF(
Table1[[#This Row],[Budget_Sales]]=0,
"",
IF(
Table1[[#This Row],[Budget_Sales]]&gt;0,
(Table1[[#This Row],[Actual_Sales]]-Table1[[#This Row],[Budget_Sales]])/Table1[[#This Row],[Budget_Sales]],
(Table1[[#This Row],[Actual_Sales]]-Table1[[#This Row],[Budget_Sales]])/ABS(Table1[[#This Row],[Budget_Sales]])
)
)</f>
        <v>-0.13333333333333333</v>
      </c>
      <c r="I3376" s="5" t="str">
        <f>IF(Table1[[#This Row],[Sales_Var]]&gt;=0,"Above Budget","Below Budget")</f>
        <v>Below Budget</v>
      </c>
      <c r="J3376">
        <f>Table1[[#This Row],[Actual_Sales]]-(Table1[[#This Row],[COGS]]+Table1[[#This Row],[Expenses]])</f>
        <v>29</v>
      </c>
      <c r="K3376">
        <v>60</v>
      </c>
      <c r="L3376">
        <f>Table1[[#This Row],[Actual_Profit]]-Table1[[#This Row],[Budget_Profit]]</f>
        <v>-31</v>
      </c>
      <c r="M3376" s="5">
        <f>IF(
Table1[[#This Row],[Budget_Profit]]=0,
"",
IF(
Table1[[#This Row],[Budget_Profit]]&gt;0,
(Table1[[#This Row],[Actual_Profit]]-Table1[[#This Row],[Budget_Profit]])/Table1[[#This Row],[Budget_Profit]],
(Table1[[#This Row],[Actual_Profit]]-Table1[[#This Row],[Budget_Profit]])/ABS(Table1[[#This Row],[Budget_Profit]])
)
)</f>
        <v>-0.51666666666666672</v>
      </c>
      <c r="N3376" s="5" t="str">
        <f>IF(Table1[[#This Row],[Profit_Var]]&gt;=0, "Above Budget", "Below Budget")</f>
        <v>Below Budget</v>
      </c>
      <c r="O3376">
        <v>92</v>
      </c>
      <c r="P3376">
        <v>110</v>
      </c>
      <c r="Q3376">
        <f>Table1[[#This Row],[COGS]]-Table1[[#This Row],[Budget_COGS]]</f>
        <v>-18</v>
      </c>
      <c r="R3376" s="5">
        <f>IF(
Table1[[#This Row],[Budget_COGS]]=0,
"",
IF(
Table1[[#This Row],[Budget_COGS]]&gt;0,
(Table1[[#This Row],[Budget_COGS]]-Table1[[#This Row],[COGS]]) / Table1[[#This Row],[Budget_COGS]],
(Table1[[#This Row],[Budget_COGS]]-Table1[[#This Row],[COGS]]) / ABS(Table1[[#This Row],[Budget_COGS]])
)
)</f>
        <v>0.16363636363636364</v>
      </c>
      <c r="S3376" s="5" t="str">
        <f>IF(Table1[[#This Row],[COGS _Var]]&gt;=0, "Above Budget", "Below Budget")</f>
        <v>Below Budget</v>
      </c>
      <c r="T3376">
        <f>Table1[[#This Row],[Actual_Sales]]-Table1[[#This Row],[COGS]]</f>
        <v>142</v>
      </c>
      <c r="U3376">
        <v>160</v>
      </c>
      <c r="V3376">
        <f>Table1[[#This Row],[Gross_Margin]]-Table1[[#This Row],[Budget_Margin]]</f>
        <v>-18</v>
      </c>
      <c r="W3376" s="5">
        <f>IF(
Table1[[#This Row],[Budget_Margin]]=0,
"",
IF(
Table1[[#This Row],[Budget_Margin]]&gt;0,
(Table1[[#This Row],[Gross_Margin]]-Table1[[#This Row],[Budget_Margin]]) / Table1[[#This Row],[Budget_Margin]],
(Table1[[#This Row],[Gross_Margin]]-Table1[[#This Row],[Budget_Margin]]) / ABS(Table1[[#This Row],[Budget_Margin]])
)
)</f>
        <v>-0.1125</v>
      </c>
      <c r="X3376" s="5" t="str">
        <f>IF(Table1[[#This Row],[Margin_Var]]&gt;=0, "Above Budget", "Below Budget")</f>
        <v>Below Budget</v>
      </c>
      <c r="Y3376" s="5">
        <f>IFERROR(Table1[[#This Row],[Gross_Margin]]/Table1[[#This Row],[Actual_Sales]],0)</f>
        <v>0.60683760683760679</v>
      </c>
      <c r="Z3376" s="5">
        <f>Table1[[#This Row],[Actual_Profit]]/Table1[[#This Row],[Actual_Sales]]</f>
        <v>0.12393162393162394</v>
      </c>
      <c r="AA3376">
        <v>113</v>
      </c>
      <c r="AB3376" s="5">
        <f>IFERROR(Table1[[#This Row],[Expenses]]/Table1[[#This Row],[Actual_Sales]],0)</f>
        <v>0.48290598290598291</v>
      </c>
      <c r="AC3376">
        <v>83</v>
      </c>
      <c r="AD3376">
        <v>541</v>
      </c>
      <c r="AE3376" s="5">
        <f>IFERROR(Table1[[#This Row],[Inventory]]/Table1[[#This Row],[Actual_Sales]],0)</f>
        <v>2.3119658119658117</v>
      </c>
    </row>
    <row r="3377" spans="1:31" x14ac:dyDescent="0.25">
      <c r="A3377">
        <v>2335</v>
      </c>
      <c r="B3377">
        <v>405</v>
      </c>
      <c r="C3377">
        <v>9</v>
      </c>
      <c r="D3377" s="2">
        <v>40575</v>
      </c>
      <c r="E3377">
        <v>234</v>
      </c>
      <c r="F3377">
        <v>210</v>
      </c>
      <c r="G3377">
        <f>Table1[[#This Row],[Actual_Sales]]-Table1[[#This Row],[Budget_Sales]]</f>
        <v>24</v>
      </c>
      <c r="H3377" s="5">
        <f>IF(
Table1[[#This Row],[Budget_Sales]]=0,
"",
IF(
Table1[[#This Row],[Budget_Sales]]&gt;0,
(Table1[[#This Row],[Actual_Sales]]-Table1[[#This Row],[Budget_Sales]])/Table1[[#This Row],[Budget_Sales]],
(Table1[[#This Row],[Actual_Sales]]-Table1[[#This Row],[Budget_Sales]])/ABS(Table1[[#This Row],[Budget_Sales]])
)
)</f>
        <v>0.11428571428571428</v>
      </c>
      <c r="I3377" s="5" t="str">
        <f>IF(Table1[[#This Row],[Sales_Var]]&gt;=0,"Above Budget","Below Budget")</f>
        <v>Above Budget</v>
      </c>
      <c r="J3377">
        <f>Table1[[#This Row],[Actual_Sales]]-(Table1[[#This Row],[COGS]]+Table1[[#This Row],[Expenses]])</f>
        <v>29</v>
      </c>
      <c r="K3377">
        <v>40</v>
      </c>
      <c r="L3377">
        <f>Table1[[#This Row],[Actual_Profit]]-Table1[[#This Row],[Budget_Profit]]</f>
        <v>-11</v>
      </c>
      <c r="M3377" s="5">
        <f>IF(
Table1[[#This Row],[Budget_Profit]]=0,
"",
IF(
Table1[[#This Row],[Budget_Profit]]&gt;0,
(Table1[[#This Row],[Actual_Profit]]-Table1[[#This Row],[Budget_Profit]])/Table1[[#This Row],[Budget_Profit]],
(Table1[[#This Row],[Actual_Profit]]-Table1[[#This Row],[Budget_Profit]])/ABS(Table1[[#This Row],[Budget_Profit]])
)
)</f>
        <v>-0.27500000000000002</v>
      </c>
      <c r="N3377" s="5" t="str">
        <f>IF(Table1[[#This Row],[Profit_Var]]&gt;=0, "Above Budget", "Below Budget")</f>
        <v>Below Budget</v>
      </c>
      <c r="O3377">
        <v>92</v>
      </c>
      <c r="P3377">
        <v>80</v>
      </c>
      <c r="Q3377">
        <f>Table1[[#This Row],[COGS]]-Table1[[#This Row],[Budget_COGS]]</f>
        <v>12</v>
      </c>
      <c r="R3377" s="5">
        <f>IF(
Table1[[#This Row],[Budget_COGS]]=0,
"",
IF(
Table1[[#This Row],[Budget_COGS]]&gt;0,
(Table1[[#This Row],[Budget_COGS]]-Table1[[#This Row],[COGS]]) / Table1[[#This Row],[Budget_COGS]],
(Table1[[#This Row],[Budget_COGS]]-Table1[[#This Row],[COGS]]) / ABS(Table1[[#This Row],[Budget_COGS]])
)
)</f>
        <v>-0.15</v>
      </c>
      <c r="S3377" s="5" t="str">
        <f>IF(Table1[[#This Row],[COGS _Var]]&gt;=0, "Above Budget", "Below Budget")</f>
        <v>Above Budget</v>
      </c>
      <c r="T3377">
        <f>Table1[[#This Row],[Actual_Sales]]-Table1[[#This Row],[COGS]]</f>
        <v>142</v>
      </c>
      <c r="U3377">
        <v>130</v>
      </c>
      <c r="V3377">
        <f>Table1[[#This Row],[Gross_Margin]]-Table1[[#This Row],[Budget_Margin]]</f>
        <v>12</v>
      </c>
      <c r="W3377" s="5">
        <f>IF(
Table1[[#This Row],[Budget_Margin]]=0,
"",
IF(
Table1[[#This Row],[Budget_Margin]]&gt;0,
(Table1[[#This Row],[Gross_Margin]]-Table1[[#This Row],[Budget_Margin]]) / Table1[[#This Row],[Budget_Margin]],
(Table1[[#This Row],[Gross_Margin]]-Table1[[#This Row],[Budget_Margin]]) / ABS(Table1[[#This Row],[Budget_Margin]])
)
)</f>
        <v>9.2307692307692313E-2</v>
      </c>
      <c r="X3377" s="5" t="str">
        <f>IF(Table1[[#This Row],[Margin_Var]]&gt;=0, "Above Budget", "Below Budget")</f>
        <v>Above Budget</v>
      </c>
      <c r="Y3377" s="5">
        <f>IFERROR(Table1[[#This Row],[Gross_Margin]]/Table1[[#This Row],[Actual_Sales]],0)</f>
        <v>0.60683760683760679</v>
      </c>
      <c r="Z3377" s="5">
        <f>Table1[[#This Row],[Actual_Profit]]/Table1[[#This Row],[Actual_Sales]]</f>
        <v>0.12393162393162394</v>
      </c>
      <c r="AA3377">
        <v>113</v>
      </c>
      <c r="AB3377" s="5">
        <f>IFERROR(Table1[[#This Row],[Expenses]]/Table1[[#This Row],[Actual_Sales]],0)</f>
        <v>0.48290598290598291</v>
      </c>
      <c r="AC3377">
        <v>83</v>
      </c>
      <c r="AD3377">
        <v>541</v>
      </c>
      <c r="AE3377" s="5">
        <f>IFERROR(Table1[[#This Row],[Inventory]]/Table1[[#This Row],[Actual_Sales]],0)</f>
        <v>2.3119658119658117</v>
      </c>
    </row>
    <row r="3378" spans="1:31" x14ac:dyDescent="0.25">
      <c r="A3378">
        <v>2029</v>
      </c>
      <c r="B3378">
        <v>573</v>
      </c>
      <c r="C3378">
        <v>11</v>
      </c>
      <c r="D3378" s="2">
        <v>40513</v>
      </c>
      <c r="E3378">
        <v>89</v>
      </c>
      <c r="F3378">
        <v>70</v>
      </c>
      <c r="G3378">
        <f>Table1[[#This Row],[Actual_Sales]]-Table1[[#This Row],[Budget_Sales]]</f>
        <v>19</v>
      </c>
      <c r="H3378" s="5">
        <f>IF(
Table1[[#This Row],[Budget_Sales]]=0,
"",
IF(
Table1[[#This Row],[Budget_Sales]]&gt;0,
(Table1[[#This Row],[Actual_Sales]]-Table1[[#This Row],[Budget_Sales]])/Table1[[#This Row],[Budget_Sales]],
(Table1[[#This Row],[Actual_Sales]]-Table1[[#This Row],[Budget_Sales]])/ABS(Table1[[#This Row],[Budget_Sales]])
)
)</f>
        <v>0.27142857142857141</v>
      </c>
      <c r="I3378" s="5" t="str">
        <f>IF(Table1[[#This Row],[Sales_Var]]&gt;=0,"Above Budget","Below Budget")</f>
        <v>Above Budget</v>
      </c>
      <c r="J3378">
        <f>Table1[[#This Row],[Actual_Sales]]-(Table1[[#This Row],[COGS]]+Table1[[#This Row],[Expenses]])</f>
        <v>11</v>
      </c>
      <c r="K3378">
        <v>10</v>
      </c>
      <c r="L3378">
        <f>Table1[[#This Row],[Actual_Profit]]-Table1[[#This Row],[Budget_Profit]]</f>
        <v>1</v>
      </c>
      <c r="M3378" s="5">
        <f>IF(
Table1[[#This Row],[Budget_Profit]]=0,
"",
IF(
Table1[[#This Row],[Budget_Profit]]&gt;0,
(Table1[[#This Row],[Actual_Profit]]-Table1[[#This Row],[Budget_Profit]])/Table1[[#This Row],[Budget_Profit]],
(Table1[[#This Row],[Actual_Profit]]-Table1[[#This Row],[Budget_Profit]])/ABS(Table1[[#This Row],[Budget_Profit]])
)
)</f>
        <v>0.1</v>
      </c>
      <c r="N3378" s="5" t="str">
        <f>IF(Table1[[#This Row],[Profit_Var]]&gt;=0, "Above Budget", "Below Budget")</f>
        <v>Above Budget</v>
      </c>
      <c r="O3378">
        <v>38</v>
      </c>
      <c r="P3378">
        <v>30</v>
      </c>
      <c r="Q3378">
        <f>Table1[[#This Row],[COGS]]-Table1[[#This Row],[Budget_COGS]]</f>
        <v>8</v>
      </c>
      <c r="R3378" s="5">
        <f>IF(
Table1[[#This Row],[Budget_COGS]]=0,
"",
IF(
Table1[[#This Row],[Budget_COGS]]&gt;0,
(Table1[[#This Row],[Budget_COGS]]-Table1[[#This Row],[COGS]]) / Table1[[#This Row],[Budget_COGS]],
(Table1[[#This Row],[Budget_COGS]]-Table1[[#This Row],[COGS]]) / ABS(Table1[[#This Row],[Budget_COGS]])
)
)</f>
        <v>-0.26666666666666666</v>
      </c>
      <c r="S3378" s="5" t="str">
        <f>IF(Table1[[#This Row],[COGS _Var]]&gt;=0, "Above Budget", "Below Budget")</f>
        <v>Above Budget</v>
      </c>
      <c r="T3378">
        <f>Table1[[#This Row],[Actual_Sales]]-Table1[[#This Row],[COGS]]</f>
        <v>51</v>
      </c>
      <c r="U3378">
        <v>40</v>
      </c>
      <c r="V3378">
        <f>Table1[[#This Row],[Gross_Margin]]-Table1[[#This Row],[Budget_Margin]]</f>
        <v>11</v>
      </c>
      <c r="W3378" s="5">
        <f>IF(
Table1[[#This Row],[Budget_Margin]]=0,
"",
IF(
Table1[[#This Row],[Budget_Margin]]&gt;0,
(Table1[[#This Row],[Gross_Margin]]-Table1[[#This Row],[Budget_Margin]]) / Table1[[#This Row],[Budget_Margin]],
(Table1[[#This Row],[Gross_Margin]]-Table1[[#This Row],[Budget_Margin]]) / ABS(Table1[[#This Row],[Budget_Margin]])
)
)</f>
        <v>0.27500000000000002</v>
      </c>
      <c r="X3378" s="5" t="str">
        <f>IF(Table1[[#This Row],[Margin_Var]]&gt;=0, "Above Budget", "Below Budget")</f>
        <v>Above Budget</v>
      </c>
      <c r="Y3378" s="5">
        <f>IFERROR(Table1[[#This Row],[Gross_Margin]]/Table1[[#This Row],[Actual_Sales]],0)</f>
        <v>0.5730337078651685</v>
      </c>
      <c r="Z3378" s="5">
        <f>Table1[[#This Row],[Actual_Profit]]/Table1[[#This Row],[Actual_Sales]]</f>
        <v>0.12359550561797752</v>
      </c>
      <c r="AA3378">
        <v>40</v>
      </c>
      <c r="AB3378" s="5">
        <f>IFERROR(Table1[[#This Row],[Expenses]]/Table1[[#This Row],[Actual_Sales]],0)</f>
        <v>0.449438202247191</v>
      </c>
      <c r="AC3378">
        <v>12</v>
      </c>
      <c r="AD3378">
        <v>256</v>
      </c>
      <c r="AE3378" s="5">
        <f>IFERROR(Table1[[#This Row],[Inventory]]/Table1[[#This Row],[Actual_Sales]],0)</f>
        <v>2.8764044943820224</v>
      </c>
    </row>
    <row r="3379" spans="1:31" x14ac:dyDescent="0.25">
      <c r="A3379">
        <v>2769</v>
      </c>
      <c r="B3379">
        <v>702</v>
      </c>
      <c r="C3379">
        <v>3</v>
      </c>
      <c r="D3379" s="2">
        <v>40634</v>
      </c>
      <c r="E3379">
        <v>65</v>
      </c>
      <c r="F3379">
        <v>70</v>
      </c>
      <c r="G3379">
        <f>Table1[[#This Row],[Actual_Sales]]-Table1[[#This Row],[Budget_Sales]]</f>
        <v>-5</v>
      </c>
      <c r="H3379" s="5">
        <f>IF(
Table1[[#This Row],[Budget_Sales]]=0,
"",
IF(
Table1[[#This Row],[Budget_Sales]]&gt;0,
(Table1[[#This Row],[Actual_Sales]]-Table1[[#This Row],[Budget_Sales]])/Table1[[#This Row],[Budget_Sales]],
(Table1[[#This Row],[Actual_Sales]]-Table1[[#This Row],[Budget_Sales]])/ABS(Table1[[#This Row],[Budget_Sales]])
)
)</f>
        <v>-7.1428571428571425E-2</v>
      </c>
      <c r="I3379" s="5" t="str">
        <f>IF(Table1[[#This Row],[Sales_Var]]&gt;=0,"Above Budget","Below Budget")</f>
        <v>Below Budget</v>
      </c>
      <c r="J3379">
        <f>Table1[[#This Row],[Actual_Sales]]-(Table1[[#This Row],[COGS]]+Table1[[#This Row],[Expenses]])</f>
        <v>8</v>
      </c>
      <c r="K3379">
        <v>20</v>
      </c>
      <c r="L3379">
        <f>Table1[[#This Row],[Actual_Profit]]-Table1[[#This Row],[Budget_Profit]]</f>
        <v>-12</v>
      </c>
      <c r="M3379" s="5">
        <f>IF(
Table1[[#This Row],[Budget_Profit]]=0,
"",
IF(
Table1[[#This Row],[Budget_Profit]]&gt;0,
(Table1[[#This Row],[Actual_Profit]]-Table1[[#This Row],[Budget_Profit]])/Table1[[#This Row],[Budget_Profit]],
(Table1[[#This Row],[Actual_Profit]]-Table1[[#This Row],[Budget_Profit]])/ABS(Table1[[#This Row],[Budget_Profit]])
)
)</f>
        <v>-0.6</v>
      </c>
      <c r="N3379" s="5" t="str">
        <f>IF(Table1[[#This Row],[Profit_Var]]&gt;=0, "Above Budget", "Below Budget")</f>
        <v>Below Budget</v>
      </c>
      <c r="O3379">
        <v>28</v>
      </c>
      <c r="P3379">
        <v>30</v>
      </c>
      <c r="Q3379">
        <f>Table1[[#This Row],[COGS]]-Table1[[#This Row],[Budget_COGS]]</f>
        <v>-2</v>
      </c>
      <c r="R3379" s="5">
        <f>IF(
Table1[[#This Row],[Budget_COGS]]=0,
"",
IF(
Table1[[#This Row],[Budget_COGS]]&gt;0,
(Table1[[#This Row],[Budget_COGS]]-Table1[[#This Row],[COGS]]) / Table1[[#This Row],[Budget_COGS]],
(Table1[[#This Row],[Budget_COGS]]-Table1[[#This Row],[COGS]]) / ABS(Table1[[#This Row],[Budget_COGS]])
)
)</f>
        <v>6.6666666666666666E-2</v>
      </c>
      <c r="S3379" s="5" t="str">
        <f>IF(Table1[[#This Row],[COGS _Var]]&gt;=0, "Above Budget", "Below Budget")</f>
        <v>Below Budget</v>
      </c>
      <c r="T3379">
        <f>Table1[[#This Row],[Actual_Sales]]-Table1[[#This Row],[COGS]]</f>
        <v>37</v>
      </c>
      <c r="U3379">
        <v>40</v>
      </c>
      <c r="V3379">
        <f>Table1[[#This Row],[Gross_Margin]]-Table1[[#This Row],[Budget_Margin]]</f>
        <v>-3</v>
      </c>
      <c r="W3379" s="5">
        <f>IF(
Table1[[#This Row],[Budget_Margin]]=0,
"",
IF(
Table1[[#This Row],[Budget_Margin]]&gt;0,
(Table1[[#This Row],[Gross_Margin]]-Table1[[#This Row],[Budget_Margin]]) / Table1[[#This Row],[Budget_Margin]],
(Table1[[#This Row],[Gross_Margin]]-Table1[[#This Row],[Budget_Margin]]) / ABS(Table1[[#This Row],[Budget_Margin]])
)
)</f>
        <v>-7.4999999999999997E-2</v>
      </c>
      <c r="X3379" s="5" t="str">
        <f>IF(Table1[[#This Row],[Margin_Var]]&gt;=0, "Above Budget", "Below Budget")</f>
        <v>Below Budget</v>
      </c>
      <c r="Y3379" s="5">
        <f>IFERROR(Table1[[#This Row],[Gross_Margin]]/Table1[[#This Row],[Actual_Sales]],0)</f>
        <v>0.56923076923076921</v>
      </c>
      <c r="Z3379" s="5">
        <f>Table1[[#This Row],[Actual_Profit]]/Table1[[#This Row],[Actual_Sales]]</f>
        <v>0.12307692307692308</v>
      </c>
      <c r="AA3379">
        <v>29</v>
      </c>
      <c r="AB3379" s="5">
        <f>IFERROR(Table1[[#This Row],[Expenses]]/Table1[[#This Row],[Actual_Sales]],0)</f>
        <v>0.44615384615384618</v>
      </c>
      <c r="AC3379">
        <v>8</v>
      </c>
      <c r="AD3379">
        <v>964</v>
      </c>
      <c r="AE3379" s="5">
        <f>IFERROR(Table1[[#This Row],[Inventory]]/Table1[[#This Row],[Actual_Sales]],0)</f>
        <v>14.830769230769231</v>
      </c>
    </row>
    <row r="3380" spans="1:31" x14ac:dyDescent="0.25">
      <c r="A3380">
        <v>712</v>
      </c>
      <c r="B3380">
        <v>206</v>
      </c>
      <c r="C3380">
        <v>5</v>
      </c>
      <c r="D3380" s="2">
        <v>40299</v>
      </c>
      <c r="E3380">
        <v>130</v>
      </c>
      <c r="F3380">
        <v>120</v>
      </c>
      <c r="G3380">
        <f>Table1[[#This Row],[Actual_Sales]]-Table1[[#This Row],[Budget_Sales]]</f>
        <v>10</v>
      </c>
      <c r="H3380" s="5">
        <f>IF(
Table1[[#This Row],[Budget_Sales]]=0,
"",
IF(
Table1[[#This Row],[Budget_Sales]]&gt;0,
(Table1[[#This Row],[Actual_Sales]]-Table1[[#This Row],[Budget_Sales]])/Table1[[#This Row],[Budget_Sales]],
(Table1[[#This Row],[Actual_Sales]]-Table1[[#This Row],[Budget_Sales]])/ABS(Table1[[#This Row],[Budget_Sales]])
)
)</f>
        <v>8.3333333333333329E-2</v>
      </c>
      <c r="I3380" s="5" t="str">
        <f>IF(Table1[[#This Row],[Sales_Var]]&gt;=0,"Above Budget","Below Budget")</f>
        <v>Above Budget</v>
      </c>
      <c r="J3380">
        <f>Table1[[#This Row],[Actual_Sales]]-(Table1[[#This Row],[COGS]]+Table1[[#This Row],[Expenses]])</f>
        <v>16</v>
      </c>
      <c r="K3380">
        <v>20</v>
      </c>
      <c r="L3380">
        <f>Table1[[#This Row],[Actual_Profit]]-Table1[[#This Row],[Budget_Profit]]</f>
        <v>-4</v>
      </c>
      <c r="M3380" s="5">
        <f>IF(
Table1[[#This Row],[Budget_Profit]]=0,
"",
IF(
Table1[[#This Row],[Budget_Profit]]&gt;0,
(Table1[[#This Row],[Actual_Profit]]-Table1[[#This Row],[Budget_Profit]])/Table1[[#This Row],[Budget_Profit]],
(Table1[[#This Row],[Actual_Profit]]-Table1[[#This Row],[Budget_Profit]])/ABS(Table1[[#This Row],[Budget_Profit]])
)
)</f>
        <v>-0.2</v>
      </c>
      <c r="N3380" s="5" t="str">
        <f>IF(Table1[[#This Row],[Profit_Var]]&gt;=0, "Above Budget", "Below Budget")</f>
        <v>Below Budget</v>
      </c>
      <c r="O3380">
        <v>58</v>
      </c>
      <c r="P3380">
        <v>50</v>
      </c>
      <c r="Q3380">
        <f>Table1[[#This Row],[COGS]]-Table1[[#This Row],[Budget_COGS]]</f>
        <v>8</v>
      </c>
      <c r="R3380" s="5">
        <f>IF(
Table1[[#This Row],[Budget_COGS]]=0,
"",
IF(
Table1[[#This Row],[Budget_COGS]]&gt;0,
(Table1[[#This Row],[Budget_COGS]]-Table1[[#This Row],[COGS]]) / Table1[[#This Row],[Budget_COGS]],
(Table1[[#This Row],[Budget_COGS]]-Table1[[#This Row],[COGS]]) / ABS(Table1[[#This Row],[Budget_COGS]])
)
)</f>
        <v>-0.16</v>
      </c>
      <c r="S3380" s="5" t="str">
        <f>IF(Table1[[#This Row],[COGS _Var]]&gt;=0, "Above Budget", "Below Budget")</f>
        <v>Above Budget</v>
      </c>
      <c r="T3380">
        <f>Table1[[#This Row],[Actual_Sales]]-Table1[[#This Row],[COGS]]</f>
        <v>72</v>
      </c>
      <c r="U3380">
        <v>70</v>
      </c>
      <c r="V3380">
        <f>Table1[[#This Row],[Gross_Margin]]-Table1[[#This Row],[Budget_Margin]]</f>
        <v>2</v>
      </c>
      <c r="W3380" s="5">
        <f>IF(
Table1[[#This Row],[Budget_Margin]]=0,
"",
IF(
Table1[[#This Row],[Budget_Margin]]&gt;0,
(Table1[[#This Row],[Gross_Margin]]-Table1[[#This Row],[Budget_Margin]]) / Table1[[#This Row],[Budget_Margin]],
(Table1[[#This Row],[Gross_Margin]]-Table1[[#This Row],[Budget_Margin]]) / ABS(Table1[[#This Row],[Budget_Margin]])
)
)</f>
        <v>2.8571428571428571E-2</v>
      </c>
      <c r="X3380" s="5" t="str">
        <f>IF(Table1[[#This Row],[Margin_Var]]&gt;=0, "Above Budget", "Below Budget")</f>
        <v>Above Budget</v>
      </c>
      <c r="Y3380" s="5">
        <f>IFERROR(Table1[[#This Row],[Gross_Margin]]/Table1[[#This Row],[Actual_Sales]],0)</f>
        <v>0.55384615384615388</v>
      </c>
      <c r="Z3380" s="5">
        <f>Table1[[#This Row],[Actual_Profit]]/Table1[[#This Row],[Actual_Sales]]</f>
        <v>0.12307692307692308</v>
      </c>
      <c r="AA3380">
        <v>56</v>
      </c>
      <c r="AB3380" s="5">
        <f>IFERROR(Table1[[#This Row],[Expenses]]/Table1[[#This Row],[Actual_Sales]],0)</f>
        <v>0.43076923076923079</v>
      </c>
      <c r="AC3380">
        <v>22</v>
      </c>
      <c r="AD3380">
        <v>338</v>
      </c>
      <c r="AE3380" s="5">
        <f>IFERROR(Table1[[#This Row],[Inventory]]/Table1[[#This Row],[Actual_Sales]],0)</f>
        <v>2.6</v>
      </c>
    </row>
    <row r="3381" spans="1:31" x14ac:dyDescent="0.25">
      <c r="A3381">
        <v>66</v>
      </c>
      <c r="B3381">
        <v>503</v>
      </c>
      <c r="C3381">
        <v>4</v>
      </c>
      <c r="D3381" s="2">
        <v>40179</v>
      </c>
      <c r="E3381">
        <v>130</v>
      </c>
      <c r="F3381">
        <v>120</v>
      </c>
      <c r="G3381">
        <f>Table1[[#This Row],[Actual_Sales]]-Table1[[#This Row],[Budget_Sales]]</f>
        <v>10</v>
      </c>
      <c r="H3381" s="5">
        <f>IF(
Table1[[#This Row],[Budget_Sales]]=0,
"",
IF(
Table1[[#This Row],[Budget_Sales]]&gt;0,
(Table1[[#This Row],[Actual_Sales]]-Table1[[#This Row],[Budget_Sales]])/Table1[[#This Row],[Budget_Sales]],
(Table1[[#This Row],[Actual_Sales]]-Table1[[#This Row],[Budget_Sales]])/ABS(Table1[[#This Row],[Budget_Sales]])
)
)</f>
        <v>8.3333333333333329E-2</v>
      </c>
      <c r="I3381" s="5" t="str">
        <f>IF(Table1[[#This Row],[Sales_Var]]&gt;=0,"Above Budget","Below Budget")</f>
        <v>Above Budget</v>
      </c>
      <c r="J3381">
        <f>Table1[[#This Row],[Actual_Sales]]-(Table1[[#This Row],[COGS]]+Table1[[#This Row],[Expenses]])</f>
        <v>16</v>
      </c>
      <c r="K3381">
        <v>20</v>
      </c>
      <c r="L3381">
        <f>Table1[[#This Row],[Actual_Profit]]-Table1[[#This Row],[Budget_Profit]]</f>
        <v>-4</v>
      </c>
      <c r="M3381" s="5">
        <f>IF(
Table1[[#This Row],[Budget_Profit]]=0,
"",
IF(
Table1[[#This Row],[Budget_Profit]]&gt;0,
(Table1[[#This Row],[Actual_Profit]]-Table1[[#This Row],[Budget_Profit]])/Table1[[#This Row],[Budget_Profit]],
(Table1[[#This Row],[Actual_Profit]]-Table1[[#This Row],[Budget_Profit]])/ABS(Table1[[#This Row],[Budget_Profit]])
)
)</f>
        <v>-0.2</v>
      </c>
      <c r="N3381" s="5" t="str">
        <f>IF(Table1[[#This Row],[Profit_Var]]&gt;=0, "Above Budget", "Below Budget")</f>
        <v>Below Budget</v>
      </c>
      <c r="O3381">
        <v>58</v>
      </c>
      <c r="P3381">
        <v>50</v>
      </c>
      <c r="Q3381">
        <f>Table1[[#This Row],[COGS]]-Table1[[#This Row],[Budget_COGS]]</f>
        <v>8</v>
      </c>
      <c r="R3381" s="5">
        <f>IF(
Table1[[#This Row],[Budget_COGS]]=0,
"",
IF(
Table1[[#This Row],[Budget_COGS]]&gt;0,
(Table1[[#This Row],[Budget_COGS]]-Table1[[#This Row],[COGS]]) / Table1[[#This Row],[Budget_COGS]],
(Table1[[#This Row],[Budget_COGS]]-Table1[[#This Row],[COGS]]) / ABS(Table1[[#This Row],[Budget_COGS]])
)
)</f>
        <v>-0.16</v>
      </c>
      <c r="S3381" s="5" t="str">
        <f>IF(Table1[[#This Row],[COGS _Var]]&gt;=0, "Above Budget", "Below Budget")</f>
        <v>Above Budget</v>
      </c>
      <c r="T3381">
        <f>Table1[[#This Row],[Actual_Sales]]-Table1[[#This Row],[COGS]]</f>
        <v>72</v>
      </c>
      <c r="U3381">
        <v>70</v>
      </c>
      <c r="V3381">
        <f>Table1[[#This Row],[Gross_Margin]]-Table1[[#This Row],[Budget_Margin]]</f>
        <v>2</v>
      </c>
      <c r="W3381" s="5">
        <f>IF(
Table1[[#This Row],[Budget_Margin]]=0,
"",
IF(
Table1[[#This Row],[Budget_Margin]]&gt;0,
(Table1[[#This Row],[Gross_Margin]]-Table1[[#This Row],[Budget_Margin]]) / Table1[[#This Row],[Budget_Margin]],
(Table1[[#This Row],[Gross_Margin]]-Table1[[#This Row],[Budget_Margin]]) / ABS(Table1[[#This Row],[Budget_Margin]])
)
)</f>
        <v>2.8571428571428571E-2</v>
      </c>
      <c r="X3381" s="5" t="str">
        <f>IF(Table1[[#This Row],[Margin_Var]]&gt;=0, "Above Budget", "Below Budget")</f>
        <v>Above Budget</v>
      </c>
      <c r="Y3381" s="5">
        <f>IFERROR(Table1[[#This Row],[Gross_Margin]]/Table1[[#This Row],[Actual_Sales]],0)</f>
        <v>0.55384615384615388</v>
      </c>
      <c r="Z3381" s="5">
        <f>Table1[[#This Row],[Actual_Profit]]/Table1[[#This Row],[Actual_Sales]]</f>
        <v>0.12307692307692308</v>
      </c>
      <c r="AA3381">
        <v>56</v>
      </c>
      <c r="AB3381" s="5">
        <f>IFERROR(Table1[[#This Row],[Expenses]]/Table1[[#This Row],[Actual_Sales]],0)</f>
        <v>0.43076923076923079</v>
      </c>
      <c r="AC3381">
        <v>22</v>
      </c>
      <c r="AD3381">
        <v>338</v>
      </c>
      <c r="AE3381" s="5">
        <f>IFERROR(Table1[[#This Row],[Inventory]]/Table1[[#This Row],[Actual_Sales]],0)</f>
        <v>2.6</v>
      </c>
    </row>
    <row r="3382" spans="1:31" x14ac:dyDescent="0.25">
      <c r="A3382">
        <v>105</v>
      </c>
      <c r="B3382">
        <v>614</v>
      </c>
      <c r="C3382">
        <v>6</v>
      </c>
      <c r="D3382" s="2">
        <v>40179</v>
      </c>
      <c r="E3382">
        <v>130</v>
      </c>
      <c r="F3382">
        <v>150</v>
      </c>
      <c r="G3382">
        <f>Table1[[#This Row],[Actual_Sales]]-Table1[[#This Row],[Budget_Sales]]</f>
        <v>-20</v>
      </c>
      <c r="H3382" s="5">
        <f>IF(
Table1[[#This Row],[Budget_Sales]]=0,
"",
IF(
Table1[[#This Row],[Budget_Sales]]&gt;0,
(Table1[[#This Row],[Actual_Sales]]-Table1[[#This Row],[Budget_Sales]])/Table1[[#This Row],[Budget_Sales]],
(Table1[[#This Row],[Actual_Sales]]-Table1[[#This Row],[Budget_Sales]])/ABS(Table1[[#This Row],[Budget_Sales]])
)
)</f>
        <v>-0.13333333333333333</v>
      </c>
      <c r="I3382" s="5" t="str">
        <f>IF(Table1[[#This Row],[Sales_Var]]&gt;=0,"Above Budget","Below Budget")</f>
        <v>Below Budget</v>
      </c>
      <c r="J3382">
        <f>Table1[[#This Row],[Actual_Sales]]-(Table1[[#This Row],[COGS]]+Table1[[#This Row],[Expenses]])</f>
        <v>16</v>
      </c>
      <c r="K3382">
        <v>40</v>
      </c>
      <c r="L3382">
        <f>Table1[[#This Row],[Actual_Profit]]-Table1[[#This Row],[Budget_Profit]]</f>
        <v>-24</v>
      </c>
      <c r="M3382" s="5">
        <f>IF(
Table1[[#This Row],[Budget_Profit]]=0,
"",
IF(
Table1[[#This Row],[Budget_Profit]]&gt;0,
(Table1[[#This Row],[Actual_Profit]]-Table1[[#This Row],[Budget_Profit]])/Table1[[#This Row],[Budget_Profit]],
(Table1[[#This Row],[Actual_Profit]]-Table1[[#This Row],[Budget_Profit]])/ABS(Table1[[#This Row],[Budget_Profit]])
)
)</f>
        <v>-0.6</v>
      </c>
      <c r="N3382" s="5" t="str">
        <f>IF(Table1[[#This Row],[Profit_Var]]&gt;=0, "Above Budget", "Below Budget")</f>
        <v>Below Budget</v>
      </c>
      <c r="O3382">
        <v>58</v>
      </c>
      <c r="P3382">
        <v>60</v>
      </c>
      <c r="Q3382">
        <f>Table1[[#This Row],[COGS]]-Table1[[#This Row],[Budget_COGS]]</f>
        <v>-2</v>
      </c>
      <c r="R3382" s="5">
        <f>IF(
Table1[[#This Row],[Budget_COGS]]=0,
"",
IF(
Table1[[#This Row],[Budget_COGS]]&gt;0,
(Table1[[#This Row],[Budget_COGS]]-Table1[[#This Row],[COGS]]) / Table1[[#This Row],[Budget_COGS]],
(Table1[[#This Row],[Budget_COGS]]-Table1[[#This Row],[COGS]]) / ABS(Table1[[#This Row],[Budget_COGS]])
)
)</f>
        <v>3.3333333333333333E-2</v>
      </c>
      <c r="S3382" s="5" t="str">
        <f>IF(Table1[[#This Row],[COGS _Var]]&gt;=0, "Above Budget", "Below Budget")</f>
        <v>Below Budget</v>
      </c>
      <c r="T3382">
        <f>Table1[[#This Row],[Actual_Sales]]-Table1[[#This Row],[COGS]]</f>
        <v>72</v>
      </c>
      <c r="U3382">
        <v>90</v>
      </c>
      <c r="V3382">
        <f>Table1[[#This Row],[Gross_Margin]]-Table1[[#This Row],[Budget_Margin]]</f>
        <v>-18</v>
      </c>
      <c r="W3382" s="5">
        <f>IF(
Table1[[#This Row],[Budget_Margin]]=0,
"",
IF(
Table1[[#This Row],[Budget_Margin]]&gt;0,
(Table1[[#This Row],[Gross_Margin]]-Table1[[#This Row],[Budget_Margin]]) / Table1[[#This Row],[Budget_Margin]],
(Table1[[#This Row],[Gross_Margin]]-Table1[[#This Row],[Budget_Margin]]) / ABS(Table1[[#This Row],[Budget_Margin]])
)
)</f>
        <v>-0.2</v>
      </c>
      <c r="X3382" s="5" t="str">
        <f>IF(Table1[[#This Row],[Margin_Var]]&gt;=0, "Above Budget", "Below Budget")</f>
        <v>Below Budget</v>
      </c>
      <c r="Y3382" s="5">
        <f>IFERROR(Table1[[#This Row],[Gross_Margin]]/Table1[[#This Row],[Actual_Sales]],0)</f>
        <v>0.55384615384615388</v>
      </c>
      <c r="Z3382" s="5">
        <f>Table1[[#This Row],[Actual_Profit]]/Table1[[#This Row],[Actual_Sales]]</f>
        <v>0.12307692307692308</v>
      </c>
      <c r="AA3382">
        <v>56</v>
      </c>
      <c r="AB3382" s="5">
        <f>IFERROR(Table1[[#This Row],[Expenses]]/Table1[[#This Row],[Actual_Sales]],0)</f>
        <v>0.43076923076923079</v>
      </c>
      <c r="AC3382">
        <v>22</v>
      </c>
      <c r="AD3382">
        <v>338</v>
      </c>
      <c r="AE3382" s="5">
        <f>IFERROR(Table1[[#This Row],[Inventory]]/Table1[[#This Row],[Actual_Sales]],0)</f>
        <v>2.6</v>
      </c>
    </row>
    <row r="3383" spans="1:31" x14ac:dyDescent="0.25">
      <c r="A3383">
        <v>3289</v>
      </c>
      <c r="B3383">
        <v>614</v>
      </c>
      <c r="C3383">
        <v>6</v>
      </c>
      <c r="D3383" s="2">
        <v>40725</v>
      </c>
      <c r="E3383">
        <v>114</v>
      </c>
      <c r="F3383">
        <v>130</v>
      </c>
      <c r="G3383">
        <f>Table1[[#This Row],[Actual_Sales]]-Table1[[#This Row],[Budget_Sales]]</f>
        <v>-16</v>
      </c>
      <c r="H3383" s="5">
        <f>IF(
Table1[[#This Row],[Budget_Sales]]=0,
"",
IF(
Table1[[#This Row],[Budget_Sales]]&gt;0,
(Table1[[#This Row],[Actual_Sales]]-Table1[[#This Row],[Budget_Sales]])/Table1[[#This Row],[Budget_Sales]],
(Table1[[#This Row],[Actual_Sales]]-Table1[[#This Row],[Budget_Sales]])/ABS(Table1[[#This Row],[Budget_Sales]])
)
)</f>
        <v>-0.12307692307692308</v>
      </c>
      <c r="I3383" s="5" t="str">
        <f>IF(Table1[[#This Row],[Sales_Var]]&gt;=0,"Above Budget","Below Budget")</f>
        <v>Below Budget</v>
      </c>
      <c r="J3383">
        <f>Table1[[#This Row],[Actual_Sales]]-(Table1[[#This Row],[COGS]]+Table1[[#This Row],[Expenses]])</f>
        <v>14</v>
      </c>
      <c r="K3383">
        <v>30</v>
      </c>
      <c r="L3383">
        <f>Table1[[#This Row],[Actual_Profit]]-Table1[[#This Row],[Budget_Profit]]</f>
        <v>-16</v>
      </c>
      <c r="M3383" s="5">
        <f>IF(
Table1[[#This Row],[Budget_Profit]]=0,
"",
IF(
Table1[[#This Row],[Budget_Profit]]&gt;0,
(Table1[[#This Row],[Actual_Profit]]-Table1[[#This Row],[Budget_Profit]])/Table1[[#This Row],[Budget_Profit]],
(Table1[[#This Row],[Actual_Profit]]-Table1[[#This Row],[Budget_Profit]])/ABS(Table1[[#This Row],[Budget_Profit]])
)
)</f>
        <v>-0.53333333333333333</v>
      </c>
      <c r="N3383" s="5" t="str">
        <f>IF(Table1[[#This Row],[Profit_Var]]&gt;=0, "Above Budget", "Below Budget")</f>
        <v>Below Budget</v>
      </c>
      <c r="O3383">
        <v>51</v>
      </c>
      <c r="P3383">
        <v>50</v>
      </c>
      <c r="Q3383">
        <f>Table1[[#This Row],[COGS]]-Table1[[#This Row],[Budget_COGS]]</f>
        <v>1</v>
      </c>
      <c r="R3383" s="5">
        <f>IF(
Table1[[#This Row],[Budget_COGS]]=0,
"",
IF(
Table1[[#This Row],[Budget_COGS]]&gt;0,
(Table1[[#This Row],[Budget_COGS]]-Table1[[#This Row],[COGS]]) / Table1[[#This Row],[Budget_COGS]],
(Table1[[#This Row],[Budget_COGS]]-Table1[[#This Row],[COGS]]) / ABS(Table1[[#This Row],[Budget_COGS]])
)
)</f>
        <v>-0.02</v>
      </c>
      <c r="S3383" s="5" t="str">
        <f>IF(Table1[[#This Row],[COGS _Var]]&gt;=0, "Above Budget", "Below Budget")</f>
        <v>Above Budget</v>
      </c>
      <c r="T3383">
        <f>Table1[[#This Row],[Actual_Sales]]-Table1[[#This Row],[COGS]]</f>
        <v>63</v>
      </c>
      <c r="U3383">
        <v>80</v>
      </c>
      <c r="V3383">
        <f>Table1[[#This Row],[Gross_Margin]]-Table1[[#This Row],[Budget_Margin]]</f>
        <v>-17</v>
      </c>
      <c r="W3383" s="5">
        <f>IF(
Table1[[#This Row],[Budget_Margin]]=0,
"",
IF(
Table1[[#This Row],[Budget_Margin]]&gt;0,
(Table1[[#This Row],[Gross_Margin]]-Table1[[#This Row],[Budget_Margin]]) / Table1[[#This Row],[Budget_Margin]],
(Table1[[#This Row],[Gross_Margin]]-Table1[[#This Row],[Budget_Margin]]) / ABS(Table1[[#This Row],[Budget_Margin]])
)
)</f>
        <v>-0.21249999999999999</v>
      </c>
      <c r="X3383" s="5" t="str">
        <f>IF(Table1[[#This Row],[Margin_Var]]&gt;=0, "Above Budget", "Below Budget")</f>
        <v>Below Budget</v>
      </c>
      <c r="Y3383" s="5">
        <f>IFERROR(Table1[[#This Row],[Gross_Margin]]/Table1[[#This Row],[Actual_Sales]],0)</f>
        <v>0.55263157894736847</v>
      </c>
      <c r="Z3383" s="5">
        <f>Table1[[#This Row],[Actual_Profit]]/Table1[[#This Row],[Actual_Sales]]</f>
        <v>0.12280701754385964</v>
      </c>
      <c r="AA3383">
        <v>49</v>
      </c>
      <c r="AB3383" s="5">
        <f>IFERROR(Table1[[#This Row],[Expenses]]/Table1[[#This Row],[Actual_Sales]],0)</f>
        <v>0.42982456140350878</v>
      </c>
      <c r="AC3383">
        <v>19</v>
      </c>
      <c r="AD3383">
        <v>419</v>
      </c>
      <c r="AE3383" s="5">
        <f>IFERROR(Table1[[#This Row],[Inventory]]/Table1[[#This Row],[Actual_Sales]],0)</f>
        <v>3.6754385964912282</v>
      </c>
    </row>
    <row r="3384" spans="1:31" x14ac:dyDescent="0.25">
      <c r="A3384">
        <v>3331</v>
      </c>
      <c r="B3384">
        <v>774</v>
      </c>
      <c r="C3384">
        <v>9</v>
      </c>
      <c r="D3384" s="2">
        <v>40725</v>
      </c>
      <c r="E3384">
        <v>114</v>
      </c>
      <c r="F3384">
        <v>80</v>
      </c>
      <c r="G3384">
        <f>Table1[[#This Row],[Actual_Sales]]-Table1[[#This Row],[Budget_Sales]]</f>
        <v>34</v>
      </c>
      <c r="H3384" s="5">
        <f>IF(
Table1[[#This Row],[Budget_Sales]]=0,
"",
IF(
Table1[[#This Row],[Budget_Sales]]&gt;0,
(Table1[[#This Row],[Actual_Sales]]-Table1[[#This Row],[Budget_Sales]])/Table1[[#This Row],[Budget_Sales]],
(Table1[[#This Row],[Actual_Sales]]-Table1[[#This Row],[Budget_Sales]])/ABS(Table1[[#This Row],[Budget_Sales]])
)
)</f>
        <v>0.42499999999999999</v>
      </c>
      <c r="I3384" s="5" t="str">
        <f>IF(Table1[[#This Row],[Sales_Var]]&gt;=0,"Above Budget","Below Budget")</f>
        <v>Above Budget</v>
      </c>
      <c r="J3384">
        <f>Table1[[#This Row],[Actual_Sales]]-(Table1[[#This Row],[COGS]]+Table1[[#This Row],[Expenses]])</f>
        <v>14</v>
      </c>
      <c r="K3384">
        <v>20</v>
      </c>
      <c r="L3384">
        <f>Table1[[#This Row],[Actual_Profit]]-Table1[[#This Row],[Budget_Profit]]</f>
        <v>-6</v>
      </c>
      <c r="M3384" s="5">
        <f>IF(
Table1[[#This Row],[Budget_Profit]]=0,
"",
IF(
Table1[[#This Row],[Budget_Profit]]&gt;0,
(Table1[[#This Row],[Actual_Profit]]-Table1[[#This Row],[Budget_Profit]])/Table1[[#This Row],[Budget_Profit]],
(Table1[[#This Row],[Actual_Profit]]-Table1[[#This Row],[Budget_Profit]])/ABS(Table1[[#This Row],[Budget_Profit]])
)
)</f>
        <v>-0.3</v>
      </c>
      <c r="N3384" s="5" t="str">
        <f>IF(Table1[[#This Row],[Profit_Var]]&gt;=0, "Above Budget", "Below Budget")</f>
        <v>Below Budget</v>
      </c>
      <c r="O3384">
        <v>51</v>
      </c>
      <c r="P3384">
        <v>30</v>
      </c>
      <c r="Q3384">
        <f>Table1[[#This Row],[COGS]]-Table1[[#This Row],[Budget_COGS]]</f>
        <v>21</v>
      </c>
      <c r="R3384" s="5">
        <f>IF(
Table1[[#This Row],[Budget_COGS]]=0,
"",
IF(
Table1[[#This Row],[Budget_COGS]]&gt;0,
(Table1[[#This Row],[Budget_COGS]]-Table1[[#This Row],[COGS]]) / Table1[[#This Row],[Budget_COGS]],
(Table1[[#This Row],[Budget_COGS]]-Table1[[#This Row],[COGS]]) / ABS(Table1[[#This Row],[Budget_COGS]])
)
)</f>
        <v>-0.7</v>
      </c>
      <c r="S3384" s="5" t="str">
        <f>IF(Table1[[#This Row],[COGS _Var]]&gt;=0, "Above Budget", "Below Budget")</f>
        <v>Above Budget</v>
      </c>
      <c r="T3384">
        <f>Table1[[#This Row],[Actual_Sales]]-Table1[[#This Row],[COGS]]</f>
        <v>63</v>
      </c>
      <c r="U3384">
        <v>50</v>
      </c>
      <c r="V3384">
        <f>Table1[[#This Row],[Gross_Margin]]-Table1[[#This Row],[Budget_Margin]]</f>
        <v>13</v>
      </c>
      <c r="W3384" s="5">
        <f>IF(
Table1[[#This Row],[Budget_Margin]]=0,
"",
IF(
Table1[[#This Row],[Budget_Margin]]&gt;0,
(Table1[[#This Row],[Gross_Margin]]-Table1[[#This Row],[Budget_Margin]]) / Table1[[#This Row],[Budget_Margin]],
(Table1[[#This Row],[Gross_Margin]]-Table1[[#This Row],[Budget_Margin]]) / ABS(Table1[[#This Row],[Budget_Margin]])
)
)</f>
        <v>0.26</v>
      </c>
      <c r="X3384" s="5" t="str">
        <f>IF(Table1[[#This Row],[Margin_Var]]&gt;=0, "Above Budget", "Below Budget")</f>
        <v>Above Budget</v>
      </c>
      <c r="Y3384" s="5">
        <f>IFERROR(Table1[[#This Row],[Gross_Margin]]/Table1[[#This Row],[Actual_Sales]],0)</f>
        <v>0.55263157894736847</v>
      </c>
      <c r="Z3384" s="5">
        <f>Table1[[#This Row],[Actual_Profit]]/Table1[[#This Row],[Actual_Sales]]</f>
        <v>0.12280701754385964</v>
      </c>
      <c r="AA3384">
        <v>49</v>
      </c>
      <c r="AB3384" s="5">
        <f>IFERROR(Table1[[#This Row],[Expenses]]/Table1[[#This Row],[Actual_Sales]],0)</f>
        <v>0.42982456140350878</v>
      </c>
      <c r="AC3384">
        <v>19</v>
      </c>
      <c r="AD3384">
        <v>419</v>
      </c>
      <c r="AE3384" s="5">
        <f>IFERROR(Table1[[#This Row],[Inventory]]/Table1[[#This Row],[Actual_Sales]],0)</f>
        <v>3.6754385964912282</v>
      </c>
    </row>
    <row r="3385" spans="1:31" x14ac:dyDescent="0.25">
      <c r="A3385">
        <v>3185</v>
      </c>
      <c r="B3385">
        <v>971</v>
      </c>
      <c r="C3385">
        <v>4</v>
      </c>
      <c r="D3385" s="2">
        <v>40695</v>
      </c>
      <c r="E3385">
        <v>114</v>
      </c>
      <c r="F3385">
        <v>110</v>
      </c>
      <c r="G3385">
        <f>Table1[[#This Row],[Actual_Sales]]-Table1[[#This Row],[Budget_Sales]]</f>
        <v>4</v>
      </c>
      <c r="H3385" s="5">
        <f>IF(
Table1[[#This Row],[Budget_Sales]]=0,
"",
IF(
Table1[[#This Row],[Budget_Sales]]&gt;0,
(Table1[[#This Row],[Actual_Sales]]-Table1[[#This Row],[Budget_Sales]])/Table1[[#This Row],[Budget_Sales]],
(Table1[[#This Row],[Actual_Sales]]-Table1[[#This Row],[Budget_Sales]])/ABS(Table1[[#This Row],[Budget_Sales]])
)
)</f>
        <v>3.6363636363636362E-2</v>
      </c>
      <c r="I3385" s="5" t="str">
        <f>IF(Table1[[#This Row],[Sales_Var]]&gt;=0,"Above Budget","Below Budget")</f>
        <v>Above Budget</v>
      </c>
      <c r="J3385">
        <f>Table1[[#This Row],[Actual_Sales]]-(Table1[[#This Row],[COGS]]+Table1[[#This Row],[Expenses]])</f>
        <v>14</v>
      </c>
      <c r="K3385">
        <v>30</v>
      </c>
      <c r="L3385">
        <f>Table1[[#This Row],[Actual_Profit]]-Table1[[#This Row],[Budget_Profit]]</f>
        <v>-16</v>
      </c>
      <c r="M3385" s="5">
        <f>IF(
Table1[[#This Row],[Budget_Profit]]=0,
"",
IF(
Table1[[#This Row],[Budget_Profit]]&gt;0,
(Table1[[#This Row],[Actual_Profit]]-Table1[[#This Row],[Budget_Profit]])/Table1[[#This Row],[Budget_Profit]],
(Table1[[#This Row],[Actual_Profit]]-Table1[[#This Row],[Budget_Profit]])/ABS(Table1[[#This Row],[Budget_Profit]])
)
)</f>
        <v>-0.53333333333333333</v>
      </c>
      <c r="N3385" s="5" t="str">
        <f>IF(Table1[[#This Row],[Profit_Var]]&gt;=0, "Above Budget", "Below Budget")</f>
        <v>Below Budget</v>
      </c>
      <c r="O3385">
        <v>51</v>
      </c>
      <c r="P3385">
        <v>40</v>
      </c>
      <c r="Q3385">
        <f>Table1[[#This Row],[COGS]]-Table1[[#This Row],[Budget_COGS]]</f>
        <v>11</v>
      </c>
      <c r="R3385" s="5">
        <f>IF(
Table1[[#This Row],[Budget_COGS]]=0,
"",
IF(
Table1[[#This Row],[Budget_COGS]]&gt;0,
(Table1[[#This Row],[Budget_COGS]]-Table1[[#This Row],[COGS]]) / Table1[[#This Row],[Budget_COGS]],
(Table1[[#This Row],[Budget_COGS]]-Table1[[#This Row],[COGS]]) / ABS(Table1[[#This Row],[Budget_COGS]])
)
)</f>
        <v>-0.27500000000000002</v>
      </c>
      <c r="S3385" s="5" t="str">
        <f>IF(Table1[[#This Row],[COGS _Var]]&gt;=0, "Above Budget", "Below Budget")</f>
        <v>Above Budget</v>
      </c>
      <c r="T3385">
        <f>Table1[[#This Row],[Actual_Sales]]-Table1[[#This Row],[COGS]]</f>
        <v>63</v>
      </c>
      <c r="U3385">
        <v>70</v>
      </c>
      <c r="V3385">
        <f>Table1[[#This Row],[Gross_Margin]]-Table1[[#This Row],[Budget_Margin]]</f>
        <v>-7</v>
      </c>
      <c r="W3385" s="5">
        <f>IF(
Table1[[#This Row],[Budget_Margin]]=0,
"",
IF(
Table1[[#This Row],[Budget_Margin]]&gt;0,
(Table1[[#This Row],[Gross_Margin]]-Table1[[#This Row],[Budget_Margin]]) / Table1[[#This Row],[Budget_Margin]],
(Table1[[#This Row],[Gross_Margin]]-Table1[[#This Row],[Budget_Margin]]) / ABS(Table1[[#This Row],[Budget_Margin]])
)
)</f>
        <v>-0.1</v>
      </c>
      <c r="X3385" s="5" t="str">
        <f>IF(Table1[[#This Row],[Margin_Var]]&gt;=0, "Above Budget", "Below Budget")</f>
        <v>Below Budget</v>
      </c>
      <c r="Y3385" s="5">
        <f>IFERROR(Table1[[#This Row],[Gross_Margin]]/Table1[[#This Row],[Actual_Sales]],0)</f>
        <v>0.55263157894736847</v>
      </c>
      <c r="Z3385" s="5">
        <f>Table1[[#This Row],[Actual_Profit]]/Table1[[#This Row],[Actual_Sales]]</f>
        <v>0.12280701754385964</v>
      </c>
      <c r="AA3385">
        <v>49</v>
      </c>
      <c r="AB3385" s="5">
        <f>IFERROR(Table1[[#This Row],[Expenses]]/Table1[[#This Row],[Actual_Sales]],0)</f>
        <v>0.42982456140350878</v>
      </c>
      <c r="AC3385">
        <v>19</v>
      </c>
      <c r="AD3385">
        <v>396</v>
      </c>
      <c r="AE3385" s="5">
        <f>IFERROR(Table1[[#This Row],[Inventory]]/Table1[[#This Row],[Actual_Sales]],0)</f>
        <v>3.4736842105263159</v>
      </c>
    </row>
    <row r="3386" spans="1:31" x14ac:dyDescent="0.25">
      <c r="A3386">
        <v>3181</v>
      </c>
      <c r="B3386">
        <v>970</v>
      </c>
      <c r="C3386">
        <v>11</v>
      </c>
      <c r="D3386" s="2">
        <v>40695</v>
      </c>
      <c r="E3386">
        <v>114</v>
      </c>
      <c r="F3386">
        <v>100</v>
      </c>
      <c r="G3386">
        <f>Table1[[#This Row],[Actual_Sales]]-Table1[[#This Row],[Budget_Sales]]</f>
        <v>14</v>
      </c>
      <c r="H3386" s="5">
        <f>IF(
Table1[[#This Row],[Budget_Sales]]=0,
"",
IF(
Table1[[#This Row],[Budget_Sales]]&gt;0,
(Table1[[#This Row],[Actual_Sales]]-Table1[[#This Row],[Budget_Sales]])/Table1[[#This Row],[Budget_Sales]],
(Table1[[#This Row],[Actual_Sales]]-Table1[[#This Row],[Budget_Sales]])/ABS(Table1[[#This Row],[Budget_Sales]])
)
)</f>
        <v>0.14000000000000001</v>
      </c>
      <c r="I3386" s="5" t="str">
        <f>IF(Table1[[#This Row],[Sales_Var]]&gt;=0,"Above Budget","Below Budget")</f>
        <v>Above Budget</v>
      </c>
      <c r="J3386">
        <f>Table1[[#This Row],[Actual_Sales]]-(Table1[[#This Row],[COGS]]+Table1[[#This Row],[Expenses]])</f>
        <v>14</v>
      </c>
      <c r="K3386">
        <v>20</v>
      </c>
      <c r="L3386">
        <f>Table1[[#This Row],[Actual_Profit]]-Table1[[#This Row],[Budget_Profit]]</f>
        <v>-6</v>
      </c>
      <c r="M3386" s="5">
        <f>IF(
Table1[[#This Row],[Budget_Profit]]=0,
"",
IF(
Table1[[#This Row],[Budget_Profit]]&gt;0,
(Table1[[#This Row],[Actual_Profit]]-Table1[[#This Row],[Budget_Profit]])/Table1[[#This Row],[Budget_Profit]],
(Table1[[#This Row],[Actual_Profit]]-Table1[[#This Row],[Budget_Profit]])/ABS(Table1[[#This Row],[Budget_Profit]])
)
)</f>
        <v>-0.3</v>
      </c>
      <c r="N3386" s="5" t="str">
        <f>IF(Table1[[#This Row],[Profit_Var]]&gt;=0, "Above Budget", "Below Budget")</f>
        <v>Below Budget</v>
      </c>
      <c r="O3386">
        <v>51</v>
      </c>
      <c r="P3386">
        <v>40</v>
      </c>
      <c r="Q3386">
        <f>Table1[[#This Row],[COGS]]-Table1[[#This Row],[Budget_COGS]]</f>
        <v>11</v>
      </c>
      <c r="R3386" s="5">
        <f>IF(
Table1[[#This Row],[Budget_COGS]]=0,
"",
IF(
Table1[[#This Row],[Budget_COGS]]&gt;0,
(Table1[[#This Row],[Budget_COGS]]-Table1[[#This Row],[COGS]]) / Table1[[#This Row],[Budget_COGS]],
(Table1[[#This Row],[Budget_COGS]]-Table1[[#This Row],[COGS]]) / ABS(Table1[[#This Row],[Budget_COGS]])
)
)</f>
        <v>-0.27500000000000002</v>
      </c>
      <c r="S3386" s="5" t="str">
        <f>IF(Table1[[#This Row],[COGS _Var]]&gt;=0, "Above Budget", "Below Budget")</f>
        <v>Above Budget</v>
      </c>
      <c r="T3386">
        <f>Table1[[#This Row],[Actual_Sales]]-Table1[[#This Row],[COGS]]</f>
        <v>63</v>
      </c>
      <c r="U3386">
        <v>60</v>
      </c>
      <c r="V3386">
        <f>Table1[[#This Row],[Gross_Margin]]-Table1[[#This Row],[Budget_Margin]]</f>
        <v>3</v>
      </c>
      <c r="W3386" s="5">
        <f>IF(
Table1[[#This Row],[Budget_Margin]]=0,
"",
IF(
Table1[[#This Row],[Budget_Margin]]&gt;0,
(Table1[[#This Row],[Gross_Margin]]-Table1[[#This Row],[Budget_Margin]]) / Table1[[#This Row],[Budget_Margin]],
(Table1[[#This Row],[Gross_Margin]]-Table1[[#This Row],[Budget_Margin]]) / ABS(Table1[[#This Row],[Budget_Margin]])
)
)</f>
        <v>0.05</v>
      </c>
      <c r="X3386" s="5" t="str">
        <f>IF(Table1[[#This Row],[Margin_Var]]&gt;=0, "Above Budget", "Below Budget")</f>
        <v>Above Budget</v>
      </c>
      <c r="Y3386" s="5">
        <f>IFERROR(Table1[[#This Row],[Gross_Margin]]/Table1[[#This Row],[Actual_Sales]],0)</f>
        <v>0.55263157894736847</v>
      </c>
      <c r="Z3386" s="5">
        <f>Table1[[#This Row],[Actual_Profit]]/Table1[[#This Row],[Actual_Sales]]</f>
        <v>0.12280701754385964</v>
      </c>
      <c r="AA3386">
        <v>49</v>
      </c>
      <c r="AB3386" s="5">
        <f>IFERROR(Table1[[#This Row],[Expenses]]/Table1[[#This Row],[Actual_Sales]],0)</f>
        <v>0.42982456140350878</v>
      </c>
      <c r="AC3386">
        <v>19</v>
      </c>
      <c r="AD3386">
        <v>396</v>
      </c>
      <c r="AE3386" s="5">
        <f>IFERROR(Table1[[#This Row],[Inventory]]/Table1[[#This Row],[Actual_Sales]],0)</f>
        <v>3.4736842105263159</v>
      </c>
    </row>
    <row r="3387" spans="1:31" x14ac:dyDescent="0.25">
      <c r="A3387">
        <v>3139</v>
      </c>
      <c r="B3387">
        <v>772</v>
      </c>
      <c r="C3387">
        <v>5</v>
      </c>
      <c r="D3387" s="2">
        <v>40695</v>
      </c>
      <c r="E3387">
        <v>262</v>
      </c>
      <c r="F3387">
        <v>250</v>
      </c>
      <c r="G3387">
        <f>Table1[[#This Row],[Actual_Sales]]-Table1[[#This Row],[Budget_Sales]]</f>
        <v>12</v>
      </c>
      <c r="H3387" s="5">
        <f>IF(
Table1[[#This Row],[Budget_Sales]]=0,
"",
IF(
Table1[[#This Row],[Budget_Sales]]&gt;0,
(Table1[[#This Row],[Actual_Sales]]-Table1[[#This Row],[Budget_Sales]])/Table1[[#This Row],[Budget_Sales]],
(Table1[[#This Row],[Actual_Sales]]-Table1[[#This Row],[Budget_Sales]])/ABS(Table1[[#This Row],[Budget_Sales]])
)
)</f>
        <v>4.8000000000000001E-2</v>
      </c>
      <c r="I3387" s="5" t="str">
        <f>IF(Table1[[#This Row],[Sales_Var]]&gt;=0,"Above Budget","Below Budget")</f>
        <v>Above Budget</v>
      </c>
      <c r="J3387">
        <f>Table1[[#This Row],[Actual_Sales]]-(Table1[[#This Row],[COGS]]+Table1[[#This Row],[Expenses]])</f>
        <v>32</v>
      </c>
      <c r="K3387">
        <v>40</v>
      </c>
      <c r="L3387">
        <f>Table1[[#This Row],[Actual_Profit]]-Table1[[#This Row],[Budget_Profit]]</f>
        <v>-8</v>
      </c>
      <c r="M3387" s="5">
        <f>IF(
Table1[[#This Row],[Budget_Profit]]=0,
"",
IF(
Table1[[#This Row],[Budget_Profit]]&gt;0,
(Table1[[#This Row],[Actual_Profit]]-Table1[[#This Row],[Budget_Profit]])/Table1[[#This Row],[Budget_Profit]],
(Table1[[#This Row],[Actual_Profit]]-Table1[[#This Row],[Budget_Profit]])/ABS(Table1[[#This Row],[Budget_Profit]])
)
)</f>
        <v>-0.2</v>
      </c>
      <c r="N3387" s="5" t="str">
        <f>IF(Table1[[#This Row],[Profit_Var]]&gt;=0, "Above Budget", "Below Budget")</f>
        <v>Below Budget</v>
      </c>
      <c r="O3387">
        <v>110</v>
      </c>
      <c r="P3387">
        <v>100</v>
      </c>
      <c r="Q3387">
        <f>Table1[[#This Row],[COGS]]-Table1[[#This Row],[Budget_COGS]]</f>
        <v>10</v>
      </c>
      <c r="R3387" s="5">
        <f>IF(
Table1[[#This Row],[Budget_COGS]]=0,
"",
IF(
Table1[[#This Row],[Budget_COGS]]&gt;0,
(Table1[[#This Row],[Budget_COGS]]-Table1[[#This Row],[COGS]]) / Table1[[#This Row],[Budget_COGS]],
(Table1[[#This Row],[Budget_COGS]]-Table1[[#This Row],[COGS]]) / ABS(Table1[[#This Row],[Budget_COGS]])
)
)</f>
        <v>-0.1</v>
      </c>
      <c r="S3387" s="5" t="str">
        <f>IF(Table1[[#This Row],[COGS _Var]]&gt;=0, "Above Budget", "Below Budget")</f>
        <v>Above Budget</v>
      </c>
      <c r="T3387">
        <f>Table1[[#This Row],[Actual_Sales]]-Table1[[#This Row],[COGS]]</f>
        <v>152</v>
      </c>
      <c r="U3387">
        <v>150</v>
      </c>
      <c r="V3387">
        <f>Table1[[#This Row],[Gross_Margin]]-Table1[[#This Row],[Budget_Margin]]</f>
        <v>2</v>
      </c>
      <c r="W3387" s="5">
        <f>IF(
Table1[[#This Row],[Budget_Margin]]=0,
"",
IF(
Table1[[#This Row],[Budget_Margin]]&gt;0,
(Table1[[#This Row],[Gross_Margin]]-Table1[[#This Row],[Budget_Margin]]) / Table1[[#This Row],[Budget_Margin]],
(Table1[[#This Row],[Gross_Margin]]-Table1[[#This Row],[Budget_Margin]]) / ABS(Table1[[#This Row],[Budget_Margin]])
)
)</f>
        <v>1.3333333333333334E-2</v>
      </c>
      <c r="X3387" s="5" t="str">
        <f>IF(Table1[[#This Row],[Margin_Var]]&gt;=0, "Above Budget", "Below Budget")</f>
        <v>Above Budget</v>
      </c>
      <c r="Y3387" s="5">
        <f>IFERROR(Table1[[#This Row],[Gross_Margin]]/Table1[[#This Row],[Actual_Sales]],0)</f>
        <v>0.58015267175572516</v>
      </c>
      <c r="Z3387" s="5">
        <f>Table1[[#This Row],[Actual_Profit]]/Table1[[#This Row],[Actual_Sales]]</f>
        <v>0.12213740458015267</v>
      </c>
      <c r="AA3387">
        <v>120</v>
      </c>
      <c r="AB3387" s="5">
        <f>IFERROR(Table1[[#This Row],[Expenses]]/Table1[[#This Row],[Actual_Sales]],0)</f>
        <v>0.4580152671755725</v>
      </c>
      <c r="AC3387">
        <v>100</v>
      </c>
      <c r="AD3387">
        <v>665</v>
      </c>
      <c r="AE3387" s="5">
        <f>IFERROR(Table1[[#This Row],[Inventory]]/Table1[[#This Row],[Actual_Sales]],0)</f>
        <v>2.5381679389312977</v>
      </c>
    </row>
    <row r="3388" spans="1:31" x14ac:dyDescent="0.25">
      <c r="A3388">
        <v>3168</v>
      </c>
      <c r="B3388">
        <v>918</v>
      </c>
      <c r="C3388">
        <v>9</v>
      </c>
      <c r="D3388" s="2">
        <v>40695</v>
      </c>
      <c r="E3388">
        <v>262</v>
      </c>
      <c r="F3388">
        <v>250</v>
      </c>
      <c r="G3388">
        <f>Table1[[#This Row],[Actual_Sales]]-Table1[[#This Row],[Budget_Sales]]</f>
        <v>12</v>
      </c>
      <c r="H3388" s="5">
        <f>IF(
Table1[[#This Row],[Budget_Sales]]=0,
"",
IF(
Table1[[#This Row],[Budget_Sales]]&gt;0,
(Table1[[#This Row],[Actual_Sales]]-Table1[[#This Row],[Budget_Sales]])/Table1[[#This Row],[Budget_Sales]],
(Table1[[#This Row],[Actual_Sales]]-Table1[[#This Row],[Budget_Sales]])/ABS(Table1[[#This Row],[Budget_Sales]])
)
)</f>
        <v>4.8000000000000001E-2</v>
      </c>
      <c r="I3388" s="5" t="str">
        <f>IF(Table1[[#This Row],[Sales_Var]]&gt;=0,"Above Budget","Below Budget")</f>
        <v>Above Budget</v>
      </c>
      <c r="J3388">
        <f>Table1[[#This Row],[Actual_Sales]]-(Table1[[#This Row],[COGS]]+Table1[[#This Row],[Expenses]])</f>
        <v>32</v>
      </c>
      <c r="K3388">
        <v>40</v>
      </c>
      <c r="L3388">
        <f>Table1[[#This Row],[Actual_Profit]]-Table1[[#This Row],[Budget_Profit]]</f>
        <v>-8</v>
      </c>
      <c r="M3388" s="5">
        <f>IF(
Table1[[#This Row],[Budget_Profit]]=0,
"",
IF(
Table1[[#This Row],[Budget_Profit]]&gt;0,
(Table1[[#This Row],[Actual_Profit]]-Table1[[#This Row],[Budget_Profit]])/Table1[[#This Row],[Budget_Profit]],
(Table1[[#This Row],[Actual_Profit]]-Table1[[#This Row],[Budget_Profit]])/ABS(Table1[[#This Row],[Budget_Profit]])
)
)</f>
        <v>-0.2</v>
      </c>
      <c r="N3388" s="5" t="str">
        <f>IF(Table1[[#This Row],[Profit_Var]]&gt;=0, "Above Budget", "Below Budget")</f>
        <v>Below Budget</v>
      </c>
      <c r="O3388">
        <v>110</v>
      </c>
      <c r="P3388">
        <v>100</v>
      </c>
      <c r="Q3388">
        <f>Table1[[#This Row],[COGS]]-Table1[[#This Row],[Budget_COGS]]</f>
        <v>10</v>
      </c>
      <c r="R3388" s="5">
        <f>IF(
Table1[[#This Row],[Budget_COGS]]=0,
"",
IF(
Table1[[#This Row],[Budget_COGS]]&gt;0,
(Table1[[#This Row],[Budget_COGS]]-Table1[[#This Row],[COGS]]) / Table1[[#This Row],[Budget_COGS]],
(Table1[[#This Row],[Budget_COGS]]-Table1[[#This Row],[COGS]]) / ABS(Table1[[#This Row],[Budget_COGS]])
)
)</f>
        <v>-0.1</v>
      </c>
      <c r="S3388" s="5" t="str">
        <f>IF(Table1[[#This Row],[COGS _Var]]&gt;=0, "Above Budget", "Below Budget")</f>
        <v>Above Budget</v>
      </c>
      <c r="T3388">
        <f>Table1[[#This Row],[Actual_Sales]]-Table1[[#This Row],[COGS]]</f>
        <v>152</v>
      </c>
      <c r="U3388">
        <v>150</v>
      </c>
      <c r="V3388">
        <f>Table1[[#This Row],[Gross_Margin]]-Table1[[#This Row],[Budget_Margin]]</f>
        <v>2</v>
      </c>
      <c r="W3388" s="5">
        <f>IF(
Table1[[#This Row],[Budget_Margin]]=0,
"",
IF(
Table1[[#This Row],[Budget_Margin]]&gt;0,
(Table1[[#This Row],[Gross_Margin]]-Table1[[#This Row],[Budget_Margin]]) / Table1[[#This Row],[Budget_Margin]],
(Table1[[#This Row],[Gross_Margin]]-Table1[[#This Row],[Budget_Margin]]) / ABS(Table1[[#This Row],[Budget_Margin]])
)
)</f>
        <v>1.3333333333333334E-2</v>
      </c>
      <c r="X3388" s="5" t="str">
        <f>IF(Table1[[#This Row],[Margin_Var]]&gt;=0, "Above Budget", "Below Budget")</f>
        <v>Above Budget</v>
      </c>
      <c r="Y3388" s="5">
        <f>IFERROR(Table1[[#This Row],[Gross_Margin]]/Table1[[#This Row],[Actual_Sales]],0)</f>
        <v>0.58015267175572516</v>
      </c>
      <c r="Z3388" s="5">
        <f>Table1[[#This Row],[Actual_Profit]]/Table1[[#This Row],[Actual_Sales]]</f>
        <v>0.12213740458015267</v>
      </c>
      <c r="AA3388">
        <v>120</v>
      </c>
      <c r="AB3388" s="5">
        <f>IFERROR(Table1[[#This Row],[Expenses]]/Table1[[#This Row],[Actual_Sales]],0)</f>
        <v>0.4580152671755725</v>
      </c>
      <c r="AC3388">
        <v>100</v>
      </c>
      <c r="AD3388">
        <v>665</v>
      </c>
      <c r="AE3388" s="5">
        <f>IFERROR(Table1[[#This Row],[Inventory]]/Table1[[#This Row],[Actual_Sales]],0)</f>
        <v>2.5381679389312977</v>
      </c>
    </row>
    <row r="3389" spans="1:31" x14ac:dyDescent="0.25">
      <c r="A3389">
        <v>1314</v>
      </c>
      <c r="B3389">
        <v>530</v>
      </c>
      <c r="C3389">
        <v>5</v>
      </c>
      <c r="D3389" s="2">
        <v>40391</v>
      </c>
      <c r="E3389">
        <v>412</v>
      </c>
      <c r="F3389">
        <v>390</v>
      </c>
      <c r="G3389">
        <f>Table1[[#This Row],[Actual_Sales]]-Table1[[#This Row],[Budget_Sales]]</f>
        <v>22</v>
      </c>
      <c r="H3389" s="5">
        <f>IF(
Table1[[#This Row],[Budget_Sales]]=0,
"",
IF(
Table1[[#This Row],[Budget_Sales]]&gt;0,
(Table1[[#This Row],[Actual_Sales]]-Table1[[#This Row],[Budget_Sales]])/Table1[[#This Row],[Budget_Sales]],
(Table1[[#This Row],[Actual_Sales]]-Table1[[#This Row],[Budget_Sales]])/ABS(Table1[[#This Row],[Budget_Sales]])
)
)</f>
        <v>5.6410256410256411E-2</v>
      </c>
      <c r="I3389" s="5" t="str">
        <f>IF(Table1[[#This Row],[Sales_Var]]&gt;=0,"Above Budget","Below Budget")</f>
        <v>Above Budget</v>
      </c>
      <c r="J3389">
        <f>Table1[[#This Row],[Actual_Sales]]-(Table1[[#This Row],[COGS]]+Table1[[#This Row],[Expenses]])</f>
        <v>50</v>
      </c>
      <c r="K3389">
        <v>60</v>
      </c>
      <c r="L3389">
        <f>Table1[[#This Row],[Actual_Profit]]-Table1[[#This Row],[Budget_Profit]]</f>
        <v>-10</v>
      </c>
      <c r="M3389" s="5">
        <f>IF(
Table1[[#This Row],[Budget_Profit]]=0,
"",
IF(
Table1[[#This Row],[Budget_Profit]]&gt;0,
(Table1[[#This Row],[Actual_Profit]]-Table1[[#This Row],[Budget_Profit]])/Table1[[#This Row],[Budget_Profit]],
(Table1[[#This Row],[Actual_Profit]]-Table1[[#This Row],[Budget_Profit]])/ABS(Table1[[#This Row],[Budget_Profit]])
)
)</f>
        <v>-0.16666666666666666</v>
      </c>
      <c r="N3389" s="5" t="str">
        <f>IF(Table1[[#This Row],[Profit_Var]]&gt;=0, "Above Budget", "Below Budget")</f>
        <v>Below Budget</v>
      </c>
      <c r="O3389">
        <v>173</v>
      </c>
      <c r="P3389">
        <v>160</v>
      </c>
      <c r="Q3389">
        <f>Table1[[#This Row],[COGS]]-Table1[[#This Row],[Budget_COGS]]</f>
        <v>13</v>
      </c>
      <c r="R3389" s="5">
        <f>IF(
Table1[[#This Row],[Budget_COGS]]=0,
"",
IF(
Table1[[#This Row],[Budget_COGS]]&gt;0,
(Table1[[#This Row],[Budget_COGS]]-Table1[[#This Row],[COGS]]) / Table1[[#This Row],[Budget_COGS]],
(Table1[[#This Row],[Budget_COGS]]-Table1[[#This Row],[COGS]]) / ABS(Table1[[#This Row],[Budget_COGS]])
)
)</f>
        <v>-8.1250000000000003E-2</v>
      </c>
      <c r="S3389" s="5" t="str">
        <f>IF(Table1[[#This Row],[COGS _Var]]&gt;=0, "Above Budget", "Below Budget")</f>
        <v>Above Budget</v>
      </c>
      <c r="T3389">
        <f>Table1[[#This Row],[Actual_Sales]]-Table1[[#This Row],[COGS]]</f>
        <v>239</v>
      </c>
      <c r="U3389">
        <v>230</v>
      </c>
      <c r="V3389">
        <f>Table1[[#This Row],[Gross_Margin]]-Table1[[#This Row],[Budget_Margin]]</f>
        <v>9</v>
      </c>
      <c r="W3389" s="5">
        <f>IF(
Table1[[#This Row],[Budget_Margin]]=0,
"",
IF(
Table1[[#This Row],[Budget_Margin]]&gt;0,
(Table1[[#This Row],[Gross_Margin]]-Table1[[#This Row],[Budget_Margin]]) / Table1[[#This Row],[Budget_Margin]],
(Table1[[#This Row],[Gross_Margin]]-Table1[[#This Row],[Budget_Margin]]) / ABS(Table1[[#This Row],[Budget_Margin]])
)
)</f>
        <v>3.9130434782608699E-2</v>
      </c>
      <c r="X3389" s="5" t="str">
        <f>IF(Table1[[#This Row],[Margin_Var]]&gt;=0, "Above Budget", "Below Budget")</f>
        <v>Above Budget</v>
      </c>
      <c r="Y3389" s="5">
        <f>IFERROR(Table1[[#This Row],[Gross_Margin]]/Table1[[#This Row],[Actual_Sales]],0)</f>
        <v>0.58009708737864074</v>
      </c>
      <c r="Z3389" s="5">
        <f>Table1[[#This Row],[Actual_Profit]]/Table1[[#This Row],[Actual_Sales]]</f>
        <v>0.12135922330097088</v>
      </c>
      <c r="AA3389">
        <v>189</v>
      </c>
      <c r="AB3389" s="5">
        <f>IFERROR(Table1[[#This Row],[Expenses]]/Table1[[#This Row],[Actual_Sales]],0)</f>
        <v>0.45873786407766992</v>
      </c>
      <c r="AC3389">
        <v>156</v>
      </c>
      <c r="AD3389">
        <v>927</v>
      </c>
      <c r="AE3389" s="5">
        <f>IFERROR(Table1[[#This Row],[Inventory]]/Table1[[#This Row],[Actual_Sales]],0)</f>
        <v>2.25</v>
      </c>
    </row>
    <row r="3390" spans="1:31" x14ac:dyDescent="0.25">
      <c r="A3390">
        <v>1870</v>
      </c>
      <c r="B3390">
        <v>617</v>
      </c>
      <c r="C3390">
        <v>9</v>
      </c>
      <c r="D3390" s="2">
        <v>40483</v>
      </c>
      <c r="E3390">
        <v>124</v>
      </c>
      <c r="F3390">
        <v>90</v>
      </c>
      <c r="G3390">
        <f>Table1[[#This Row],[Actual_Sales]]-Table1[[#This Row],[Budget_Sales]]</f>
        <v>34</v>
      </c>
      <c r="H3390" s="5">
        <f>IF(
Table1[[#This Row],[Budget_Sales]]=0,
"",
IF(
Table1[[#This Row],[Budget_Sales]]&gt;0,
(Table1[[#This Row],[Actual_Sales]]-Table1[[#This Row],[Budget_Sales]])/Table1[[#This Row],[Budget_Sales]],
(Table1[[#This Row],[Actual_Sales]]-Table1[[#This Row],[Budget_Sales]])/ABS(Table1[[#This Row],[Budget_Sales]])
)
)</f>
        <v>0.37777777777777777</v>
      </c>
      <c r="I3390" s="5" t="str">
        <f>IF(Table1[[#This Row],[Sales_Var]]&gt;=0,"Above Budget","Below Budget")</f>
        <v>Above Budget</v>
      </c>
      <c r="J3390">
        <f>Table1[[#This Row],[Actual_Sales]]-(Table1[[#This Row],[COGS]]+Table1[[#This Row],[Expenses]])</f>
        <v>15</v>
      </c>
      <c r="K3390">
        <v>20</v>
      </c>
      <c r="L3390">
        <f>Table1[[#This Row],[Actual_Profit]]-Table1[[#This Row],[Budget_Profit]]</f>
        <v>-5</v>
      </c>
      <c r="M3390" s="5">
        <f>IF(
Table1[[#This Row],[Budget_Profit]]=0,
"",
IF(
Table1[[#This Row],[Budget_Profit]]&gt;0,
(Table1[[#This Row],[Actual_Profit]]-Table1[[#This Row],[Budget_Profit]])/Table1[[#This Row],[Budget_Profit]],
(Table1[[#This Row],[Actual_Profit]]-Table1[[#This Row],[Budget_Profit]])/ABS(Table1[[#This Row],[Budget_Profit]])
)
)</f>
        <v>-0.25</v>
      </c>
      <c r="N3390" s="5" t="str">
        <f>IF(Table1[[#This Row],[Profit_Var]]&gt;=0, "Above Budget", "Below Budget")</f>
        <v>Below Budget</v>
      </c>
      <c r="O3390">
        <v>55</v>
      </c>
      <c r="P3390">
        <v>40</v>
      </c>
      <c r="Q3390">
        <f>Table1[[#This Row],[COGS]]-Table1[[#This Row],[Budget_COGS]]</f>
        <v>15</v>
      </c>
      <c r="R3390" s="5">
        <f>IF(
Table1[[#This Row],[Budget_COGS]]=0,
"",
IF(
Table1[[#This Row],[Budget_COGS]]&gt;0,
(Table1[[#This Row],[Budget_COGS]]-Table1[[#This Row],[COGS]]) / Table1[[#This Row],[Budget_COGS]],
(Table1[[#This Row],[Budget_COGS]]-Table1[[#This Row],[COGS]]) / ABS(Table1[[#This Row],[Budget_COGS]])
)
)</f>
        <v>-0.375</v>
      </c>
      <c r="S3390" s="5" t="str">
        <f>IF(Table1[[#This Row],[COGS _Var]]&gt;=0, "Above Budget", "Below Budget")</f>
        <v>Above Budget</v>
      </c>
      <c r="T3390">
        <f>Table1[[#This Row],[Actual_Sales]]-Table1[[#This Row],[COGS]]</f>
        <v>69</v>
      </c>
      <c r="U3390">
        <v>50</v>
      </c>
      <c r="V3390">
        <f>Table1[[#This Row],[Gross_Margin]]-Table1[[#This Row],[Budget_Margin]]</f>
        <v>19</v>
      </c>
      <c r="W3390" s="5">
        <f>IF(
Table1[[#This Row],[Budget_Margin]]=0,
"",
IF(
Table1[[#This Row],[Budget_Margin]]&gt;0,
(Table1[[#This Row],[Gross_Margin]]-Table1[[#This Row],[Budget_Margin]]) / Table1[[#This Row],[Budget_Margin]],
(Table1[[#This Row],[Gross_Margin]]-Table1[[#This Row],[Budget_Margin]]) / ABS(Table1[[#This Row],[Budget_Margin]])
)
)</f>
        <v>0.38</v>
      </c>
      <c r="X3390" s="5" t="str">
        <f>IF(Table1[[#This Row],[Margin_Var]]&gt;=0, "Above Budget", "Below Budget")</f>
        <v>Above Budget</v>
      </c>
      <c r="Y3390" s="5">
        <f>IFERROR(Table1[[#This Row],[Gross_Margin]]/Table1[[#This Row],[Actual_Sales]],0)</f>
        <v>0.55645161290322576</v>
      </c>
      <c r="Z3390" s="5">
        <f>Table1[[#This Row],[Actual_Profit]]/Table1[[#This Row],[Actual_Sales]]</f>
        <v>0.12096774193548387</v>
      </c>
      <c r="AA3390">
        <v>54</v>
      </c>
      <c r="AB3390" s="5">
        <f>IFERROR(Table1[[#This Row],[Expenses]]/Table1[[#This Row],[Actual_Sales]],0)</f>
        <v>0.43548387096774194</v>
      </c>
      <c r="AC3390">
        <v>20</v>
      </c>
      <c r="AD3390">
        <v>410</v>
      </c>
      <c r="AE3390" s="5">
        <f>IFERROR(Table1[[#This Row],[Inventory]]/Table1[[#This Row],[Actual_Sales]],0)</f>
        <v>3.306451612903226</v>
      </c>
    </row>
    <row r="3391" spans="1:31" x14ac:dyDescent="0.25">
      <c r="A3391">
        <v>1895</v>
      </c>
      <c r="B3391">
        <v>719</v>
      </c>
      <c r="C3391">
        <v>11</v>
      </c>
      <c r="D3391" s="2">
        <v>40483</v>
      </c>
      <c r="E3391">
        <v>124</v>
      </c>
      <c r="F3391">
        <v>100</v>
      </c>
      <c r="G3391">
        <f>Table1[[#This Row],[Actual_Sales]]-Table1[[#This Row],[Budget_Sales]]</f>
        <v>24</v>
      </c>
      <c r="H3391" s="5">
        <f>IF(
Table1[[#This Row],[Budget_Sales]]=0,
"",
IF(
Table1[[#This Row],[Budget_Sales]]&gt;0,
(Table1[[#This Row],[Actual_Sales]]-Table1[[#This Row],[Budget_Sales]])/Table1[[#This Row],[Budget_Sales]],
(Table1[[#This Row],[Actual_Sales]]-Table1[[#This Row],[Budget_Sales]])/ABS(Table1[[#This Row],[Budget_Sales]])
)
)</f>
        <v>0.24</v>
      </c>
      <c r="I3391" s="5" t="str">
        <f>IF(Table1[[#This Row],[Sales_Var]]&gt;=0,"Above Budget","Below Budget")</f>
        <v>Above Budget</v>
      </c>
      <c r="J3391">
        <f>Table1[[#This Row],[Actual_Sales]]-(Table1[[#This Row],[COGS]]+Table1[[#This Row],[Expenses]])</f>
        <v>15</v>
      </c>
      <c r="K3391">
        <v>20</v>
      </c>
      <c r="L3391">
        <f>Table1[[#This Row],[Actual_Profit]]-Table1[[#This Row],[Budget_Profit]]</f>
        <v>-5</v>
      </c>
      <c r="M3391" s="5">
        <f>IF(
Table1[[#This Row],[Budget_Profit]]=0,
"",
IF(
Table1[[#This Row],[Budget_Profit]]&gt;0,
(Table1[[#This Row],[Actual_Profit]]-Table1[[#This Row],[Budget_Profit]])/Table1[[#This Row],[Budget_Profit]],
(Table1[[#This Row],[Actual_Profit]]-Table1[[#This Row],[Budget_Profit]])/ABS(Table1[[#This Row],[Budget_Profit]])
)
)</f>
        <v>-0.25</v>
      </c>
      <c r="N3391" s="5" t="str">
        <f>IF(Table1[[#This Row],[Profit_Var]]&gt;=0, "Above Budget", "Below Budget")</f>
        <v>Below Budget</v>
      </c>
      <c r="O3391">
        <v>55</v>
      </c>
      <c r="P3391">
        <v>40</v>
      </c>
      <c r="Q3391">
        <f>Table1[[#This Row],[COGS]]-Table1[[#This Row],[Budget_COGS]]</f>
        <v>15</v>
      </c>
      <c r="R3391" s="5">
        <f>IF(
Table1[[#This Row],[Budget_COGS]]=0,
"",
IF(
Table1[[#This Row],[Budget_COGS]]&gt;0,
(Table1[[#This Row],[Budget_COGS]]-Table1[[#This Row],[COGS]]) / Table1[[#This Row],[Budget_COGS]],
(Table1[[#This Row],[Budget_COGS]]-Table1[[#This Row],[COGS]]) / ABS(Table1[[#This Row],[Budget_COGS]])
)
)</f>
        <v>-0.375</v>
      </c>
      <c r="S3391" s="5" t="str">
        <f>IF(Table1[[#This Row],[COGS _Var]]&gt;=0, "Above Budget", "Below Budget")</f>
        <v>Above Budget</v>
      </c>
      <c r="T3391">
        <f>Table1[[#This Row],[Actual_Sales]]-Table1[[#This Row],[COGS]]</f>
        <v>69</v>
      </c>
      <c r="U3391">
        <v>60</v>
      </c>
      <c r="V3391">
        <f>Table1[[#This Row],[Gross_Margin]]-Table1[[#This Row],[Budget_Margin]]</f>
        <v>9</v>
      </c>
      <c r="W3391" s="5">
        <f>IF(
Table1[[#This Row],[Budget_Margin]]=0,
"",
IF(
Table1[[#This Row],[Budget_Margin]]&gt;0,
(Table1[[#This Row],[Gross_Margin]]-Table1[[#This Row],[Budget_Margin]]) / Table1[[#This Row],[Budget_Margin]],
(Table1[[#This Row],[Gross_Margin]]-Table1[[#This Row],[Budget_Margin]]) / ABS(Table1[[#This Row],[Budget_Margin]])
)
)</f>
        <v>0.15</v>
      </c>
      <c r="X3391" s="5" t="str">
        <f>IF(Table1[[#This Row],[Margin_Var]]&gt;=0, "Above Budget", "Below Budget")</f>
        <v>Above Budget</v>
      </c>
      <c r="Y3391" s="5">
        <f>IFERROR(Table1[[#This Row],[Gross_Margin]]/Table1[[#This Row],[Actual_Sales]],0)</f>
        <v>0.55645161290322576</v>
      </c>
      <c r="Z3391" s="5">
        <f>Table1[[#This Row],[Actual_Profit]]/Table1[[#This Row],[Actual_Sales]]</f>
        <v>0.12096774193548387</v>
      </c>
      <c r="AA3391">
        <v>54</v>
      </c>
      <c r="AB3391" s="5">
        <f>IFERROR(Table1[[#This Row],[Expenses]]/Table1[[#This Row],[Actual_Sales]],0)</f>
        <v>0.43548387096774194</v>
      </c>
      <c r="AC3391">
        <v>20</v>
      </c>
      <c r="AD3391">
        <v>410</v>
      </c>
      <c r="AE3391" s="5">
        <f>IFERROR(Table1[[#This Row],[Inventory]]/Table1[[#This Row],[Actual_Sales]],0)</f>
        <v>3.306451612903226</v>
      </c>
    </row>
    <row r="3392" spans="1:31" x14ac:dyDescent="0.25">
      <c r="A3392">
        <v>1181</v>
      </c>
      <c r="B3392">
        <v>712</v>
      </c>
      <c r="C3392">
        <v>2</v>
      </c>
      <c r="D3392" s="2">
        <v>40360</v>
      </c>
      <c r="E3392">
        <v>75</v>
      </c>
      <c r="F3392">
        <v>70</v>
      </c>
      <c r="G3392">
        <f>Table1[[#This Row],[Actual_Sales]]-Table1[[#This Row],[Budget_Sales]]</f>
        <v>5</v>
      </c>
      <c r="H3392" s="5">
        <f>IF(
Table1[[#This Row],[Budget_Sales]]=0,
"",
IF(
Table1[[#This Row],[Budget_Sales]]&gt;0,
(Table1[[#This Row],[Actual_Sales]]-Table1[[#This Row],[Budget_Sales]])/Table1[[#This Row],[Budget_Sales]],
(Table1[[#This Row],[Actual_Sales]]-Table1[[#This Row],[Budget_Sales]])/ABS(Table1[[#This Row],[Budget_Sales]])
)
)</f>
        <v>7.1428571428571425E-2</v>
      </c>
      <c r="I3392" s="5" t="str">
        <f>IF(Table1[[#This Row],[Sales_Var]]&gt;=0,"Above Budget","Below Budget")</f>
        <v>Above Budget</v>
      </c>
      <c r="J3392">
        <f>Table1[[#This Row],[Actual_Sales]]-(Table1[[#This Row],[COGS]]+Table1[[#This Row],[Expenses]])</f>
        <v>9</v>
      </c>
      <c r="K3392">
        <v>20</v>
      </c>
      <c r="L3392">
        <f>Table1[[#This Row],[Actual_Profit]]-Table1[[#This Row],[Budget_Profit]]</f>
        <v>-11</v>
      </c>
      <c r="M3392" s="5">
        <f>IF(
Table1[[#This Row],[Budget_Profit]]=0,
"",
IF(
Table1[[#This Row],[Budget_Profit]]&gt;0,
(Table1[[#This Row],[Actual_Profit]]-Table1[[#This Row],[Budget_Profit]])/Table1[[#This Row],[Budget_Profit]],
(Table1[[#This Row],[Actual_Profit]]-Table1[[#This Row],[Budget_Profit]])/ABS(Table1[[#This Row],[Budget_Profit]])
)
)</f>
        <v>-0.55000000000000004</v>
      </c>
      <c r="N3392" s="5" t="str">
        <f>IF(Table1[[#This Row],[Profit_Var]]&gt;=0, "Above Budget", "Below Budget")</f>
        <v>Below Budget</v>
      </c>
      <c r="O3392">
        <v>34</v>
      </c>
      <c r="P3392">
        <v>30</v>
      </c>
      <c r="Q3392">
        <f>Table1[[#This Row],[COGS]]-Table1[[#This Row],[Budget_COGS]]</f>
        <v>4</v>
      </c>
      <c r="R3392" s="5">
        <f>IF(
Table1[[#This Row],[Budget_COGS]]=0,
"",
IF(
Table1[[#This Row],[Budget_COGS]]&gt;0,
(Table1[[#This Row],[Budget_COGS]]-Table1[[#This Row],[COGS]]) / Table1[[#This Row],[Budget_COGS]],
(Table1[[#This Row],[Budget_COGS]]-Table1[[#This Row],[COGS]]) / ABS(Table1[[#This Row],[Budget_COGS]])
)
)</f>
        <v>-0.13333333333333333</v>
      </c>
      <c r="S3392" s="5" t="str">
        <f>IF(Table1[[#This Row],[COGS _Var]]&gt;=0, "Above Budget", "Below Budget")</f>
        <v>Above Budget</v>
      </c>
      <c r="T3392">
        <f>Table1[[#This Row],[Actual_Sales]]-Table1[[#This Row],[COGS]]</f>
        <v>41</v>
      </c>
      <c r="U3392">
        <v>40</v>
      </c>
      <c r="V3392">
        <f>Table1[[#This Row],[Gross_Margin]]-Table1[[#This Row],[Budget_Margin]]</f>
        <v>1</v>
      </c>
      <c r="W3392" s="5">
        <f>IF(
Table1[[#This Row],[Budget_Margin]]=0,
"",
IF(
Table1[[#This Row],[Budget_Margin]]&gt;0,
(Table1[[#This Row],[Gross_Margin]]-Table1[[#This Row],[Budget_Margin]]) / Table1[[#This Row],[Budget_Margin]],
(Table1[[#This Row],[Gross_Margin]]-Table1[[#This Row],[Budget_Margin]]) / ABS(Table1[[#This Row],[Budget_Margin]])
)
)</f>
        <v>2.5000000000000001E-2</v>
      </c>
      <c r="X3392" s="5" t="str">
        <f>IF(Table1[[#This Row],[Margin_Var]]&gt;=0, "Above Budget", "Below Budget")</f>
        <v>Above Budget</v>
      </c>
      <c r="Y3392" s="5">
        <f>IFERROR(Table1[[#This Row],[Gross_Margin]]/Table1[[#This Row],[Actual_Sales]],0)</f>
        <v>0.54666666666666663</v>
      </c>
      <c r="Z3392" s="5">
        <f>Table1[[#This Row],[Actual_Profit]]/Table1[[#This Row],[Actual_Sales]]</f>
        <v>0.12</v>
      </c>
      <c r="AA3392">
        <v>32</v>
      </c>
      <c r="AB3392" s="5">
        <f>IFERROR(Table1[[#This Row],[Expenses]]/Table1[[#This Row],[Actual_Sales]],0)</f>
        <v>0.42666666666666669</v>
      </c>
      <c r="AC3392">
        <v>10</v>
      </c>
      <c r="AD3392">
        <v>1010</v>
      </c>
      <c r="AE3392" s="5">
        <f>IFERROR(Table1[[#This Row],[Inventory]]/Table1[[#This Row],[Actual_Sales]],0)</f>
        <v>13.466666666666667</v>
      </c>
    </row>
    <row r="3393" spans="1:31" x14ac:dyDescent="0.25">
      <c r="A3393">
        <v>1190</v>
      </c>
      <c r="B3393">
        <v>775</v>
      </c>
      <c r="C3393">
        <v>3</v>
      </c>
      <c r="D3393" s="2">
        <v>40360</v>
      </c>
      <c r="E3393">
        <v>75</v>
      </c>
      <c r="F3393">
        <v>90</v>
      </c>
      <c r="G3393">
        <f>Table1[[#This Row],[Actual_Sales]]-Table1[[#This Row],[Budget_Sales]]</f>
        <v>-15</v>
      </c>
      <c r="H3393" s="5">
        <f>IF(
Table1[[#This Row],[Budget_Sales]]=0,
"",
IF(
Table1[[#This Row],[Budget_Sales]]&gt;0,
(Table1[[#This Row],[Actual_Sales]]-Table1[[#This Row],[Budget_Sales]])/Table1[[#This Row],[Budget_Sales]],
(Table1[[#This Row],[Actual_Sales]]-Table1[[#This Row],[Budget_Sales]])/ABS(Table1[[#This Row],[Budget_Sales]])
)
)</f>
        <v>-0.16666666666666666</v>
      </c>
      <c r="I3393" s="5" t="str">
        <f>IF(Table1[[#This Row],[Sales_Var]]&gt;=0,"Above Budget","Below Budget")</f>
        <v>Below Budget</v>
      </c>
      <c r="J3393">
        <f>Table1[[#This Row],[Actual_Sales]]-(Table1[[#This Row],[COGS]]+Table1[[#This Row],[Expenses]])</f>
        <v>9</v>
      </c>
      <c r="K3393">
        <v>30</v>
      </c>
      <c r="L3393">
        <f>Table1[[#This Row],[Actual_Profit]]-Table1[[#This Row],[Budget_Profit]]</f>
        <v>-21</v>
      </c>
      <c r="M3393" s="5">
        <f>IF(
Table1[[#This Row],[Budget_Profit]]=0,
"",
IF(
Table1[[#This Row],[Budget_Profit]]&gt;0,
(Table1[[#This Row],[Actual_Profit]]-Table1[[#This Row],[Budget_Profit]])/Table1[[#This Row],[Budget_Profit]],
(Table1[[#This Row],[Actual_Profit]]-Table1[[#This Row],[Budget_Profit]])/ABS(Table1[[#This Row],[Budget_Profit]])
)
)</f>
        <v>-0.7</v>
      </c>
      <c r="N3393" s="5" t="str">
        <f>IF(Table1[[#This Row],[Profit_Var]]&gt;=0, "Above Budget", "Below Budget")</f>
        <v>Below Budget</v>
      </c>
      <c r="O3393">
        <v>34</v>
      </c>
      <c r="P3393">
        <v>40</v>
      </c>
      <c r="Q3393">
        <f>Table1[[#This Row],[COGS]]-Table1[[#This Row],[Budget_COGS]]</f>
        <v>-6</v>
      </c>
      <c r="R3393" s="5">
        <f>IF(
Table1[[#This Row],[Budget_COGS]]=0,
"",
IF(
Table1[[#This Row],[Budget_COGS]]&gt;0,
(Table1[[#This Row],[Budget_COGS]]-Table1[[#This Row],[COGS]]) / Table1[[#This Row],[Budget_COGS]],
(Table1[[#This Row],[Budget_COGS]]-Table1[[#This Row],[COGS]]) / ABS(Table1[[#This Row],[Budget_COGS]])
)
)</f>
        <v>0.15</v>
      </c>
      <c r="S3393" s="5" t="str">
        <f>IF(Table1[[#This Row],[COGS _Var]]&gt;=0, "Above Budget", "Below Budget")</f>
        <v>Below Budget</v>
      </c>
      <c r="T3393">
        <f>Table1[[#This Row],[Actual_Sales]]-Table1[[#This Row],[COGS]]</f>
        <v>41</v>
      </c>
      <c r="U3393">
        <v>50</v>
      </c>
      <c r="V3393">
        <f>Table1[[#This Row],[Gross_Margin]]-Table1[[#This Row],[Budget_Margin]]</f>
        <v>-9</v>
      </c>
      <c r="W3393" s="5">
        <f>IF(
Table1[[#This Row],[Budget_Margin]]=0,
"",
IF(
Table1[[#This Row],[Budget_Margin]]&gt;0,
(Table1[[#This Row],[Gross_Margin]]-Table1[[#This Row],[Budget_Margin]]) / Table1[[#This Row],[Budget_Margin]],
(Table1[[#This Row],[Gross_Margin]]-Table1[[#This Row],[Budget_Margin]]) / ABS(Table1[[#This Row],[Budget_Margin]])
)
)</f>
        <v>-0.18</v>
      </c>
      <c r="X3393" s="5" t="str">
        <f>IF(Table1[[#This Row],[Margin_Var]]&gt;=0, "Above Budget", "Below Budget")</f>
        <v>Below Budget</v>
      </c>
      <c r="Y3393" s="5">
        <f>IFERROR(Table1[[#This Row],[Gross_Margin]]/Table1[[#This Row],[Actual_Sales]],0)</f>
        <v>0.54666666666666663</v>
      </c>
      <c r="Z3393" s="5">
        <f>Table1[[#This Row],[Actual_Profit]]/Table1[[#This Row],[Actual_Sales]]</f>
        <v>0.12</v>
      </c>
      <c r="AA3393">
        <v>32</v>
      </c>
      <c r="AB3393" s="5">
        <f>IFERROR(Table1[[#This Row],[Expenses]]/Table1[[#This Row],[Actual_Sales]],0)</f>
        <v>0.42666666666666669</v>
      </c>
      <c r="AC3393">
        <v>10</v>
      </c>
      <c r="AD3393">
        <v>1010</v>
      </c>
      <c r="AE3393" s="5">
        <f>IFERROR(Table1[[#This Row],[Inventory]]/Table1[[#This Row],[Actual_Sales]],0)</f>
        <v>13.466666666666667</v>
      </c>
    </row>
    <row r="3394" spans="1:31" x14ac:dyDescent="0.25">
      <c r="A3394">
        <v>2914</v>
      </c>
      <c r="B3394">
        <v>541</v>
      </c>
      <c r="C3394">
        <v>4</v>
      </c>
      <c r="D3394" s="2">
        <v>40664</v>
      </c>
      <c r="E3394">
        <v>117</v>
      </c>
      <c r="F3394">
        <v>110</v>
      </c>
      <c r="G3394">
        <f>Table1[[#This Row],[Actual_Sales]]-Table1[[#This Row],[Budget_Sales]]</f>
        <v>7</v>
      </c>
      <c r="H3394" s="5">
        <f>IF(
Table1[[#This Row],[Budget_Sales]]=0,
"",
IF(
Table1[[#This Row],[Budget_Sales]]&gt;0,
(Table1[[#This Row],[Actual_Sales]]-Table1[[#This Row],[Budget_Sales]])/Table1[[#This Row],[Budget_Sales]],
(Table1[[#This Row],[Actual_Sales]]-Table1[[#This Row],[Budget_Sales]])/ABS(Table1[[#This Row],[Budget_Sales]])
)
)</f>
        <v>6.363636363636363E-2</v>
      </c>
      <c r="I3394" s="5" t="str">
        <f>IF(Table1[[#This Row],[Sales_Var]]&gt;=0,"Above Budget","Below Budget")</f>
        <v>Above Budget</v>
      </c>
      <c r="J3394">
        <f>Table1[[#This Row],[Actual_Sales]]-(Table1[[#This Row],[COGS]]+Table1[[#This Row],[Expenses]])</f>
        <v>14</v>
      </c>
      <c r="K3394">
        <v>20</v>
      </c>
      <c r="L3394">
        <f>Table1[[#This Row],[Actual_Profit]]-Table1[[#This Row],[Budget_Profit]]</f>
        <v>-6</v>
      </c>
      <c r="M3394" s="5">
        <f>IF(
Table1[[#This Row],[Budget_Profit]]=0,
"",
IF(
Table1[[#This Row],[Budget_Profit]]&gt;0,
(Table1[[#This Row],[Actual_Profit]]-Table1[[#This Row],[Budget_Profit]])/Table1[[#This Row],[Budget_Profit]],
(Table1[[#This Row],[Actual_Profit]]-Table1[[#This Row],[Budget_Profit]])/ABS(Table1[[#This Row],[Budget_Profit]])
)
)</f>
        <v>-0.3</v>
      </c>
      <c r="N3394" s="5" t="str">
        <f>IF(Table1[[#This Row],[Profit_Var]]&gt;=0, "Above Budget", "Below Budget")</f>
        <v>Below Budget</v>
      </c>
      <c r="O3394">
        <v>53</v>
      </c>
      <c r="P3394">
        <v>50</v>
      </c>
      <c r="Q3394">
        <f>Table1[[#This Row],[COGS]]-Table1[[#This Row],[Budget_COGS]]</f>
        <v>3</v>
      </c>
      <c r="R3394" s="5">
        <f>IF(
Table1[[#This Row],[Budget_COGS]]=0,
"",
IF(
Table1[[#This Row],[Budget_COGS]]&gt;0,
(Table1[[#This Row],[Budget_COGS]]-Table1[[#This Row],[COGS]]) / Table1[[#This Row],[Budget_COGS]],
(Table1[[#This Row],[Budget_COGS]]-Table1[[#This Row],[COGS]]) / ABS(Table1[[#This Row],[Budget_COGS]])
)
)</f>
        <v>-0.06</v>
      </c>
      <c r="S3394" s="5" t="str">
        <f>IF(Table1[[#This Row],[COGS _Var]]&gt;=0, "Above Budget", "Below Budget")</f>
        <v>Above Budget</v>
      </c>
      <c r="T3394">
        <f>Table1[[#This Row],[Actual_Sales]]-Table1[[#This Row],[COGS]]</f>
        <v>64</v>
      </c>
      <c r="U3394">
        <v>60</v>
      </c>
      <c r="V3394">
        <f>Table1[[#This Row],[Gross_Margin]]-Table1[[#This Row],[Budget_Margin]]</f>
        <v>4</v>
      </c>
      <c r="W3394" s="5">
        <f>IF(
Table1[[#This Row],[Budget_Margin]]=0,
"",
IF(
Table1[[#This Row],[Budget_Margin]]&gt;0,
(Table1[[#This Row],[Gross_Margin]]-Table1[[#This Row],[Budget_Margin]]) / Table1[[#This Row],[Budget_Margin]],
(Table1[[#This Row],[Gross_Margin]]-Table1[[#This Row],[Budget_Margin]]) / ABS(Table1[[#This Row],[Budget_Margin]])
)
)</f>
        <v>6.6666666666666666E-2</v>
      </c>
      <c r="X3394" s="5" t="str">
        <f>IF(Table1[[#This Row],[Margin_Var]]&gt;=0, "Above Budget", "Below Budget")</f>
        <v>Above Budget</v>
      </c>
      <c r="Y3394" s="5">
        <f>IFERROR(Table1[[#This Row],[Gross_Margin]]/Table1[[#This Row],[Actual_Sales]],0)</f>
        <v>0.54700854700854706</v>
      </c>
      <c r="Z3394" s="5">
        <f>Table1[[#This Row],[Actual_Profit]]/Table1[[#This Row],[Actual_Sales]]</f>
        <v>0.11965811965811966</v>
      </c>
      <c r="AA3394">
        <v>50</v>
      </c>
      <c r="AB3394" s="5">
        <f>IFERROR(Table1[[#This Row],[Expenses]]/Table1[[#This Row],[Actual_Sales]],0)</f>
        <v>0.42735042735042733</v>
      </c>
      <c r="AC3394">
        <v>20</v>
      </c>
      <c r="AD3394">
        <v>361</v>
      </c>
      <c r="AE3394" s="5">
        <f>IFERROR(Table1[[#This Row],[Inventory]]/Table1[[#This Row],[Actual_Sales]],0)</f>
        <v>3.0854700854700856</v>
      </c>
    </row>
    <row r="3395" spans="1:31" x14ac:dyDescent="0.25">
      <c r="A3395">
        <v>2840</v>
      </c>
      <c r="B3395">
        <v>216</v>
      </c>
      <c r="C3395">
        <v>6</v>
      </c>
      <c r="D3395" s="2">
        <v>40664</v>
      </c>
      <c r="E3395">
        <v>117</v>
      </c>
      <c r="F3395">
        <v>130</v>
      </c>
      <c r="G3395">
        <f>Table1[[#This Row],[Actual_Sales]]-Table1[[#This Row],[Budget_Sales]]</f>
        <v>-13</v>
      </c>
      <c r="H3395" s="5">
        <f>IF(
Table1[[#This Row],[Budget_Sales]]=0,
"",
IF(
Table1[[#This Row],[Budget_Sales]]&gt;0,
(Table1[[#This Row],[Actual_Sales]]-Table1[[#This Row],[Budget_Sales]])/Table1[[#This Row],[Budget_Sales]],
(Table1[[#This Row],[Actual_Sales]]-Table1[[#This Row],[Budget_Sales]])/ABS(Table1[[#This Row],[Budget_Sales]])
)
)</f>
        <v>-0.1</v>
      </c>
      <c r="I3395" s="5" t="str">
        <f>IF(Table1[[#This Row],[Sales_Var]]&gt;=0,"Above Budget","Below Budget")</f>
        <v>Below Budget</v>
      </c>
      <c r="J3395">
        <f>Table1[[#This Row],[Actual_Sales]]-(Table1[[#This Row],[COGS]]+Table1[[#This Row],[Expenses]])</f>
        <v>14</v>
      </c>
      <c r="K3395">
        <v>20</v>
      </c>
      <c r="L3395">
        <f>Table1[[#This Row],[Actual_Profit]]-Table1[[#This Row],[Budget_Profit]]</f>
        <v>-6</v>
      </c>
      <c r="M3395" s="5">
        <f>IF(
Table1[[#This Row],[Budget_Profit]]=0,
"",
IF(
Table1[[#This Row],[Budget_Profit]]&gt;0,
(Table1[[#This Row],[Actual_Profit]]-Table1[[#This Row],[Budget_Profit]])/Table1[[#This Row],[Budget_Profit]],
(Table1[[#This Row],[Actual_Profit]]-Table1[[#This Row],[Budget_Profit]])/ABS(Table1[[#This Row],[Budget_Profit]])
)
)</f>
        <v>-0.3</v>
      </c>
      <c r="N3395" s="5" t="str">
        <f>IF(Table1[[#This Row],[Profit_Var]]&gt;=0, "Above Budget", "Below Budget")</f>
        <v>Below Budget</v>
      </c>
      <c r="O3395">
        <v>53</v>
      </c>
      <c r="P3395">
        <v>60</v>
      </c>
      <c r="Q3395">
        <f>Table1[[#This Row],[COGS]]-Table1[[#This Row],[Budget_COGS]]</f>
        <v>-7</v>
      </c>
      <c r="R3395" s="5">
        <f>IF(
Table1[[#This Row],[Budget_COGS]]=0,
"",
IF(
Table1[[#This Row],[Budget_COGS]]&gt;0,
(Table1[[#This Row],[Budget_COGS]]-Table1[[#This Row],[COGS]]) / Table1[[#This Row],[Budget_COGS]],
(Table1[[#This Row],[Budget_COGS]]-Table1[[#This Row],[COGS]]) / ABS(Table1[[#This Row],[Budget_COGS]])
)
)</f>
        <v>0.11666666666666667</v>
      </c>
      <c r="S3395" s="5" t="str">
        <f>IF(Table1[[#This Row],[COGS _Var]]&gt;=0, "Above Budget", "Below Budget")</f>
        <v>Below Budget</v>
      </c>
      <c r="T3395">
        <f>Table1[[#This Row],[Actual_Sales]]-Table1[[#This Row],[COGS]]</f>
        <v>64</v>
      </c>
      <c r="U3395">
        <v>70</v>
      </c>
      <c r="V3395">
        <f>Table1[[#This Row],[Gross_Margin]]-Table1[[#This Row],[Budget_Margin]]</f>
        <v>-6</v>
      </c>
      <c r="W3395" s="5">
        <f>IF(
Table1[[#This Row],[Budget_Margin]]=0,
"",
IF(
Table1[[#This Row],[Budget_Margin]]&gt;0,
(Table1[[#This Row],[Gross_Margin]]-Table1[[#This Row],[Budget_Margin]]) / Table1[[#This Row],[Budget_Margin]],
(Table1[[#This Row],[Gross_Margin]]-Table1[[#This Row],[Budget_Margin]]) / ABS(Table1[[#This Row],[Budget_Margin]])
)
)</f>
        <v>-8.5714285714285715E-2</v>
      </c>
      <c r="X3395" s="5" t="str">
        <f>IF(Table1[[#This Row],[Margin_Var]]&gt;=0, "Above Budget", "Below Budget")</f>
        <v>Below Budget</v>
      </c>
      <c r="Y3395" s="5">
        <f>IFERROR(Table1[[#This Row],[Gross_Margin]]/Table1[[#This Row],[Actual_Sales]],0)</f>
        <v>0.54700854700854706</v>
      </c>
      <c r="Z3395" s="5">
        <f>Table1[[#This Row],[Actual_Profit]]/Table1[[#This Row],[Actual_Sales]]</f>
        <v>0.11965811965811966</v>
      </c>
      <c r="AA3395">
        <v>50</v>
      </c>
      <c r="AB3395" s="5">
        <f>IFERROR(Table1[[#This Row],[Expenses]]/Table1[[#This Row],[Actual_Sales]],0)</f>
        <v>0.42735042735042733</v>
      </c>
      <c r="AC3395">
        <v>20</v>
      </c>
      <c r="AD3395">
        <v>361</v>
      </c>
      <c r="AE3395" s="5">
        <f>IFERROR(Table1[[#This Row],[Inventory]]/Table1[[#This Row],[Actual_Sales]],0)</f>
        <v>3.0854700854700856</v>
      </c>
    </row>
    <row r="3396" spans="1:31" x14ac:dyDescent="0.25">
      <c r="A3396">
        <v>2190</v>
      </c>
      <c r="B3396">
        <v>504</v>
      </c>
      <c r="C3396">
        <v>4</v>
      </c>
      <c r="D3396" s="2">
        <v>40544</v>
      </c>
      <c r="E3396">
        <v>201</v>
      </c>
      <c r="F3396">
        <v>150</v>
      </c>
      <c r="G3396">
        <f>Table1[[#This Row],[Actual_Sales]]-Table1[[#This Row],[Budget_Sales]]</f>
        <v>51</v>
      </c>
      <c r="H3396" s="5">
        <f>IF(
Table1[[#This Row],[Budget_Sales]]=0,
"",
IF(
Table1[[#This Row],[Budget_Sales]]&gt;0,
(Table1[[#This Row],[Actual_Sales]]-Table1[[#This Row],[Budget_Sales]])/Table1[[#This Row],[Budget_Sales]],
(Table1[[#This Row],[Actual_Sales]]-Table1[[#This Row],[Budget_Sales]])/ABS(Table1[[#This Row],[Budget_Sales]])
)
)</f>
        <v>0.34</v>
      </c>
      <c r="I3396" s="5" t="str">
        <f>IF(Table1[[#This Row],[Sales_Var]]&gt;=0,"Above Budget","Below Budget")</f>
        <v>Above Budget</v>
      </c>
      <c r="J3396">
        <f>Table1[[#This Row],[Actual_Sales]]-(Table1[[#This Row],[COGS]]+Table1[[#This Row],[Expenses]])</f>
        <v>24</v>
      </c>
      <c r="K3396">
        <v>10</v>
      </c>
      <c r="L3396">
        <f>Table1[[#This Row],[Actual_Profit]]-Table1[[#This Row],[Budget_Profit]]</f>
        <v>14</v>
      </c>
      <c r="M3396" s="5">
        <f>IF(
Table1[[#This Row],[Budget_Profit]]=0,
"",
IF(
Table1[[#This Row],[Budget_Profit]]&gt;0,
(Table1[[#This Row],[Actual_Profit]]-Table1[[#This Row],[Budget_Profit]])/Table1[[#This Row],[Budget_Profit]],
(Table1[[#This Row],[Actual_Profit]]-Table1[[#This Row],[Budget_Profit]])/ABS(Table1[[#This Row],[Budget_Profit]])
)
)</f>
        <v>1.4</v>
      </c>
      <c r="N3396" s="5" t="str">
        <f>IF(Table1[[#This Row],[Profit_Var]]&gt;=0, "Above Budget", "Below Budget")</f>
        <v>Above Budget</v>
      </c>
      <c r="O3396">
        <v>75</v>
      </c>
      <c r="P3396">
        <v>60</v>
      </c>
      <c r="Q3396">
        <f>Table1[[#This Row],[COGS]]-Table1[[#This Row],[Budget_COGS]]</f>
        <v>15</v>
      </c>
      <c r="R3396" s="5">
        <f>IF(
Table1[[#This Row],[Budget_COGS]]=0,
"",
IF(
Table1[[#This Row],[Budget_COGS]]&gt;0,
(Table1[[#This Row],[Budget_COGS]]-Table1[[#This Row],[COGS]]) / Table1[[#This Row],[Budget_COGS]],
(Table1[[#This Row],[Budget_COGS]]-Table1[[#This Row],[COGS]]) / ABS(Table1[[#This Row],[Budget_COGS]])
)
)</f>
        <v>-0.25</v>
      </c>
      <c r="S3396" s="5" t="str">
        <f>IF(Table1[[#This Row],[COGS _Var]]&gt;=0, "Above Budget", "Below Budget")</f>
        <v>Above Budget</v>
      </c>
      <c r="T3396">
        <f>Table1[[#This Row],[Actual_Sales]]-Table1[[#This Row],[COGS]]</f>
        <v>126</v>
      </c>
      <c r="U3396">
        <v>90</v>
      </c>
      <c r="V3396">
        <f>Table1[[#This Row],[Gross_Margin]]-Table1[[#This Row],[Budget_Margin]]</f>
        <v>36</v>
      </c>
      <c r="W3396" s="5">
        <f>IF(
Table1[[#This Row],[Budget_Margin]]=0,
"",
IF(
Table1[[#This Row],[Budget_Margin]]&gt;0,
(Table1[[#This Row],[Gross_Margin]]-Table1[[#This Row],[Budget_Margin]]) / Table1[[#This Row],[Budget_Margin]],
(Table1[[#This Row],[Gross_Margin]]-Table1[[#This Row],[Budget_Margin]]) / ABS(Table1[[#This Row],[Budget_Margin]])
)
)</f>
        <v>0.4</v>
      </c>
      <c r="X3396" s="5" t="str">
        <f>IF(Table1[[#This Row],[Margin_Var]]&gt;=0, "Above Budget", "Below Budget")</f>
        <v>Above Budget</v>
      </c>
      <c r="Y3396" s="5">
        <f>IFERROR(Table1[[#This Row],[Gross_Margin]]/Table1[[#This Row],[Actual_Sales]],0)</f>
        <v>0.62686567164179108</v>
      </c>
      <c r="Z3396" s="5">
        <f>Table1[[#This Row],[Actual_Profit]]/Table1[[#This Row],[Actual_Sales]]</f>
        <v>0.11940298507462686</v>
      </c>
      <c r="AA3396">
        <v>102</v>
      </c>
      <c r="AB3396" s="5">
        <f>IFERROR(Table1[[#This Row],[Expenses]]/Table1[[#This Row],[Actual_Sales]],0)</f>
        <v>0.5074626865671642</v>
      </c>
      <c r="AC3396">
        <v>68</v>
      </c>
      <c r="AD3396">
        <v>522</v>
      </c>
      <c r="AE3396" s="5">
        <f>IFERROR(Table1[[#This Row],[Inventory]]/Table1[[#This Row],[Actual_Sales]],0)</f>
        <v>2.5970149253731343</v>
      </c>
    </row>
    <row r="3397" spans="1:31" x14ac:dyDescent="0.25">
      <c r="A3397">
        <v>2172</v>
      </c>
      <c r="B3397">
        <v>425</v>
      </c>
      <c r="C3397">
        <v>13</v>
      </c>
      <c r="D3397" s="2">
        <v>40544</v>
      </c>
      <c r="E3397">
        <v>201</v>
      </c>
      <c r="F3397">
        <v>120</v>
      </c>
      <c r="G3397">
        <f>Table1[[#This Row],[Actual_Sales]]-Table1[[#This Row],[Budget_Sales]]</f>
        <v>81</v>
      </c>
      <c r="H3397" s="5">
        <f>IF(
Table1[[#This Row],[Budget_Sales]]=0,
"",
IF(
Table1[[#This Row],[Budget_Sales]]&gt;0,
(Table1[[#This Row],[Actual_Sales]]-Table1[[#This Row],[Budget_Sales]])/Table1[[#This Row],[Budget_Sales]],
(Table1[[#This Row],[Actual_Sales]]-Table1[[#This Row],[Budget_Sales]])/ABS(Table1[[#This Row],[Budget_Sales]])
)
)</f>
        <v>0.67500000000000004</v>
      </c>
      <c r="I3397" s="5" t="str">
        <f>IF(Table1[[#This Row],[Sales_Var]]&gt;=0,"Above Budget","Below Budget")</f>
        <v>Above Budget</v>
      </c>
      <c r="J3397">
        <f>Table1[[#This Row],[Actual_Sales]]-(Table1[[#This Row],[COGS]]+Table1[[#This Row],[Expenses]])</f>
        <v>24</v>
      </c>
      <c r="K3397">
        <v>20</v>
      </c>
      <c r="L3397">
        <f>Table1[[#This Row],[Actual_Profit]]-Table1[[#This Row],[Budget_Profit]]</f>
        <v>4</v>
      </c>
      <c r="M3397" s="5">
        <f>IF(
Table1[[#This Row],[Budget_Profit]]=0,
"",
IF(
Table1[[#This Row],[Budget_Profit]]&gt;0,
(Table1[[#This Row],[Actual_Profit]]-Table1[[#This Row],[Budget_Profit]])/Table1[[#This Row],[Budget_Profit]],
(Table1[[#This Row],[Actual_Profit]]-Table1[[#This Row],[Budget_Profit]])/ABS(Table1[[#This Row],[Budget_Profit]])
)
)</f>
        <v>0.2</v>
      </c>
      <c r="N3397" s="5" t="str">
        <f>IF(Table1[[#This Row],[Profit_Var]]&gt;=0, "Above Budget", "Below Budget")</f>
        <v>Above Budget</v>
      </c>
      <c r="O3397">
        <v>75</v>
      </c>
      <c r="P3397">
        <v>40</v>
      </c>
      <c r="Q3397">
        <f>Table1[[#This Row],[COGS]]-Table1[[#This Row],[Budget_COGS]]</f>
        <v>35</v>
      </c>
      <c r="R3397" s="5">
        <f>IF(
Table1[[#This Row],[Budget_COGS]]=0,
"",
IF(
Table1[[#This Row],[Budget_COGS]]&gt;0,
(Table1[[#This Row],[Budget_COGS]]-Table1[[#This Row],[COGS]]) / Table1[[#This Row],[Budget_COGS]],
(Table1[[#This Row],[Budget_COGS]]-Table1[[#This Row],[COGS]]) / ABS(Table1[[#This Row],[Budget_COGS]])
)
)</f>
        <v>-0.875</v>
      </c>
      <c r="S3397" s="5" t="str">
        <f>IF(Table1[[#This Row],[COGS _Var]]&gt;=0, "Above Budget", "Below Budget")</f>
        <v>Above Budget</v>
      </c>
      <c r="T3397">
        <f>Table1[[#This Row],[Actual_Sales]]-Table1[[#This Row],[COGS]]</f>
        <v>126</v>
      </c>
      <c r="U3397">
        <v>80</v>
      </c>
      <c r="V3397">
        <f>Table1[[#This Row],[Gross_Margin]]-Table1[[#This Row],[Budget_Margin]]</f>
        <v>46</v>
      </c>
      <c r="W3397" s="5">
        <f>IF(
Table1[[#This Row],[Budget_Margin]]=0,
"",
IF(
Table1[[#This Row],[Budget_Margin]]&gt;0,
(Table1[[#This Row],[Gross_Margin]]-Table1[[#This Row],[Budget_Margin]]) / Table1[[#This Row],[Budget_Margin]],
(Table1[[#This Row],[Gross_Margin]]-Table1[[#This Row],[Budget_Margin]]) / ABS(Table1[[#This Row],[Budget_Margin]])
)
)</f>
        <v>0.57499999999999996</v>
      </c>
      <c r="X3397" s="5" t="str">
        <f>IF(Table1[[#This Row],[Margin_Var]]&gt;=0, "Above Budget", "Below Budget")</f>
        <v>Above Budget</v>
      </c>
      <c r="Y3397" s="5">
        <f>IFERROR(Table1[[#This Row],[Gross_Margin]]/Table1[[#This Row],[Actual_Sales]],0)</f>
        <v>0.62686567164179108</v>
      </c>
      <c r="Z3397" s="5">
        <f>Table1[[#This Row],[Actual_Profit]]/Table1[[#This Row],[Actual_Sales]]</f>
        <v>0.11940298507462686</v>
      </c>
      <c r="AA3397">
        <v>102</v>
      </c>
      <c r="AB3397" s="5">
        <f>IFERROR(Table1[[#This Row],[Expenses]]/Table1[[#This Row],[Actual_Sales]],0)</f>
        <v>0.5074626865671642</v>
      </c>
      <c r="AC3397">
        <v>68</v>
      </c>
      <c r="AD3397">
        <v>522</v>
      </c>
      <c r="AE3397" s="5">
        <f>IFERROR(Table1[[#This Row],[Inventory]]/Table1[[#This Row],[Actual_Sales]],0)</f>
        <v>2.5970149253731343</v>
      </c>
    </row>
    <row r="3398" spans="1:31" x14ac:dyDescent="0.25">
      <c r="A3398">
        <v>2954</v>
      </c>
      <c r="B3398">
        <v>712</v>
      </c>
      <c r="C3398">
        <v>2</v>
      </c>
      <c r="D3398" s="2">
        <v>40664</v>
      </c>
      <c r="E3398">
        <v>67</v>
      </c>
      <c r="F3398">
        <v>70</v>
      </c>
      <c r="G3398">
        <f>Table1[[#This Row],[Actual_Sales]]-Table1[[#This Row],[Budget_Sales]]</f>
        <v>-3</v>
      </c>
      <c r="H3398" s="5">
        <f>IF(
Table1[[#This Row],[Budget_Sales]]=0,
"",
IF(
Table1[[#This Row],[Budget_Sales]]&gt;0,
(Table1[[#This Row],[Actual_Sales]]-Table1[[#This Row],[Budget_Sales]])/Table1[[#This Row],[Budget_Sales]],
(Table1[[#This Row],[Actual_Sales]]-Table1[[#This Row],[Budget_Sales]])/ABS(Table1[[#This Row],[Budget_Sales]])
)
)</f>
        <v>-4.2857142857142858E-2</v>
      </c>
      <c r="I3398" s="5" t="str">
        <f>IF(Table1[[#This Row],[Sales_Var]]&gt;=0,"Above Budget","Below Budget")</f>
        <v>Below Budget</v>
      </c>
      <c r="J3398">
        <f>Table1[[#This Row],[Actual_Sales]]-(Table1[[#This Row],[COGS]]+Table1[[#This Row],[Expenses]])</f>
        <v>8</v>
      </c>
      <c r="K3398">
        <v>20</v>
      </c>
      <c r="L3398">
        <f>Table1[[#This Row],[Actual_Profit]]-Table1[[#This Row],[Budget_Profit]]</f>
        <v>-12</v>
      </c>
      <c r="M3398" s="5">
        <f>IF(
Table1[[#This Row],[Budget_Profit]]=0,
"",
IF(
Table1[[#This Row],[Budget_Profit]]&gt;0,
(Table1[[#This Row],[Actual_Profit]]-Table1[[#This Row],[Budget_Profit]])/Table1[[#This Row],[Budget_Profit]],
(Table1[[#This Row],[Actual_Profit]]-Table1[[#This Row],[Budget_Profit]])/ABS(Table1[[#This Row],[Budget_Profit]])
)
)</f>
        <v>-0.6</v>
      </c>
      <c r="N3398" s="5" t="str">
        <f>IF(Table1[[#This Row],[Profit_Var]]&gt;=0, "Above Budget", "Below Budget")</f>
        <v>Below Budget</v>
      </c>
      <c r="O3398">
        <v>31</v>
      </c>
      <c r="P3398">
        <v>30</v>
      </c>
      <c r="Q3398">
        <f>Table1[[#This Row],[COGS]]-Table1[[#This Row],[Budget_COGS]]</f>
        <v>1</v>
      </c>
      <c r="R3398" s="5">
        <f>IF(
Table1[[#This Row],[Budget_COGS]]=0,
"",
IF(
Table1[[#This Row],[Budget_COGS]]&gt;0,
(Table1[[#This Row],[Budget_COGS]]-Table1[[#This Row],[COGS]]) / Table1[[#This Row],[Budget_COGS]],
(Table1[[#This Row],[Budget_COGS]]-Table1[[#This Row],[COGS]]) / ABS(Table1[[#This Row],[Budget_COGS]])
)
)</f>
        <v>-3.3333333333333333E-2</v>
      </c>
      <c r="S3398" s="5" t="str">
        <f>IF(Table1[[#This Row],[COGS _Var]]&gt;=0, "Above Budget", "Below Budget")</f>
        <v>Above Budget</v>
      </c>
      <c r="T3398">
        <f>Table1[[#This Row],[Actual_Sales]]-Table1[[#This Row],[COGS]]</f>
        <v>36</v>
      </c>
      <c r="U3398">
        <v>40</v>
      </c>
      <c r="V3398">
        <f>Table1[[#This Row],[Gross_Margin]]-Table1[[#This Row],[Budget_Margin]]</f>
        <v>-4</v>
      </c>
      <c r="W3398" s="5">
        <f>IF(
Table1[[#This Row],[Budget_Margin]]=0,
"",
IF(
Table1[[#This Row],[Budget_Margin]]&gt;0,
(Table1[[#This Row],[Gross_Margin]]-Table1[[#This Row],[Budget_Margin]]) / Table1[[#This Row],[Budget_Margin]],
(Table1[[#This Row],[Gross_Margin]]-Table1[[#This Row],[Budget_Margin]]) / ABS(Table1[[#This Row],[Budget_Margin]])
)
)</f>
        <v>-0.1</v>
      </c>
      <c r="X3398" s="5" t="str">
        <f>IF(Table1[[#This Row],[Margin_Var]]&gt;=0, "Above Budget", "Below Budget")</f>
        <v>Below Budget</v>
      </c>
      <c r="Y3398" s="5">
        <f>IFERROR(Table1[[#This Row],[Gross_Margin]]/Table1[[#This Row],[Actual_Sales]],0)</f>
        <v>0.53731343283582089</v>
      </c>
      <c r="Z3398" s="5">
        <f>Table1[[#This Row],[Actual_Profit]]/Table1[[#This Row],[Actual_Sales]]</f>
        <v>0.11940298507462686</v>
      </c>
      <c r="AA3398">
        <v>28</v>
      </c>
      <c r="AB3398" s="5">
        <f>IFERROR(Table1[[#This Row],[Expenses]]/Table1[[#This Row],[Actual_Sales]],0)</f>
        <v>0.41791044776119401</v>
      </c>
      <c r="AC3398">
        <v>9</v>
      </c>
      <c r="AD3398">
        <v>976</v>
      </c>
      <c r="AE3398" s="5">
        <f>IFERROR(Table1[[#This Row],[Inventory]]/Table1[[#This Row],[Actual_Sales]],0)</f>
        <v>14.567164179104477</v>
      </c>
    </row>
    <row r="3399" spans="1:31" x14ac:dyDescent="0.25">
      <c r="A3399">
        <v>2896</v>
      </c>
      <c r="B3399">
        <v>505</v>
      </c>
      <c r="C3399">
        <v>9</v>
      </c>
      <c r="D3399" s="2">
        <v>40664</v>
      </c>
      <c r="E3399">
        <v>67</v>
      </c>
      <c r="F3399">
        <v>60</v>
      </c>
      <c r="G3399">
        <f>Table1[[#This Row],[Actual_Sales]]-Table1[[#This Row],[Budget_Sales]]</f>
        <v>7</v>
      </c>
      <c r="H3399" s="5">
        <f>IF(
Table1[[#This Row],[Budget_Sales]]=0,
"",
IF(
Table1[[#This Row],[Budget_Sales]]&gt;0,
(Table1[[#This Row],[Actual_Sales]]-Table1[[#This Row],[Budget_Sales]])/Table1[[#This Row],[Budget_Sales]],
(Table1[[#This Row],[Actual_Sales]]-Table1[[#This Row],[Budget_Sales]])/ABS(Table1[[#This Row],[Budget_Sales]])
)
)</f>
        <v>0.11666666666666667</v>
      </c>
      <c r="I3399" s="5" t="str">
        <f>IF(Table1[[#This Row],[Sales_Var]]&gt;=0,"Above Budget","Below Budget")</f>
        <v>Above Budget</v>
      </c>
      <c r="J3399">
        <f>Table1[[#This Row],[Actual_Sales]]-(Table1[[#This Row],[COGS]]+Table1[[#This Row],[Expenses]])</f>
        <v>8</v>
      </c>
      <c r="K3399">
        <v>20</v>
      </c>
      <c r="L3399">
        <f>Table1[[#This Row],[Actual_Profit]]-Table1[[#This Row],[Budget_Profit]]</f>
        <v>-12</v>
      </c>
      <c r="M3399" s="5">
        <f>IF(
Table1[[#This Row],[Budget_Profit]]=0,
"",
IF(
Table1[[#This Row],[Budget_Profit]]&gt;0,
(Table1[[#This Row],[Actual_Profit]]-Table1[[#This Row],[Budget_Profit]])/Table1[[#This Row],[Budget_Profit]],
(Table1[[#This Row],[Actual_Profit]]-Table1[[#This Row],[Budget_Profit]])/ABS(Table1[[#This Row],[Budget_Profit]])
)
)</f>
        <v>-0.6</v>
      </c>
      <c r="N3399" s="5" t="str">
        <f>IF(Table1[[#This Row],[Profit_Var]]&gt;=0, "Above Budget", "Below Budget")</f>
        <v>Below Budget</v>
      </c>
      <c r="O3399">
        <v>31</v>
      </c>
      <c r="P3399">
        <v>20</v>
      </c>
      <c r="Q3399">
        <f>Table1[[#This Row],[COGS]]-Table1[[#This Row],[Budget_COGS]]</f>
        <v>11</v>
      </c>
      <c r="R3399" s="5">
        <f>IF(
Table1[[#This Row],[Budget_COGS]]=0,
"",
IF(
Table1[[#This Row],[Budget_COGS]]&gt;0,
(Table1[[#This Row],[Budget_COGS]]-Table1[[#This Row],[COGS]]) / Table1[[#This Row],[Budget_COGS]],
(Table1[[#This Row],[Budget_COGS]]-Table1[[#This Row],[COGS]]) / ABS(Table1[[#This Row],[Budget_COGS]])
)
)</f>
        <v>-0.55000000000000004</v>
      </c>
      <c r="S3399" s="5" t="str">
        <f>IF(Table1[[#This Row],[COGS _Var]]&gt;=0, "Above Budget", "Below Budget")</f>
        <v>Above Budget</v>
      </c>
      <c r="T3399">
        <f>Table1[[#This Row],[Actual_Sales]]-Table1[[#This Row],[COGS]]</f>
        <v>36</v>
      </c>
      <c r="U3399">
        <v>40</v>
      </c>
      <c r="V3399">
        <f>Table1[[#This Row],[Gross_Margin]]-Table1[[#This Row],[Budget_Margin]]</f>
        <v>-4</v>
      </c>
      <c r="W3399" s="5">
        <f>IF(
Table1[[#This Row],[Budget_Margin]]=0,
"",
IF(
Table1[[#This Row],[Budget_Margin]]&gt;0,
(Table1[[#This Row],[Gross_Margin]]-Table1[[#This Row],[Budget_Margin]]) / Table1[[#This Row],[Budget_Margin]],
(Table1[[#This Row],[Gross_Margin]]-Table1[[#This Row],[Budget_Margin]]) / ABS(Table1[[#This Row],[Budget_Margin]])
)
)</f>
        <v>-0.1</v>
      </c>
      <c r="X3399" s="5" t="str">
        <f>IF(Table1[[#This Row],[Margin_Var]]&gt;=0, "Above Budget", "Below Budget")</f>
        <v>Below Budget</v>
      </c>
      <c r="Y3399" s="5">
        <f>IFERROR(Table1[[#This Row],[Gross_Margin]]/Table1[[#This Row],[Actual_Sales]],0)</f>
        <v>0.53731343283582089</v>
      </c>
      <c r="Z3399" s="5">
        <f>Table1[[#This Row],[Actual_Profit]]/Table1[[#This Row],[Actual_Sales]]</f>
        <v>0.11940298507462686</v>
      </c>
      <c r="AA3399">
        <v>28</v>
      </c>
      <c r="AB3399" s="5">
        <f>IFERROR(Table1[[#This Row],[Expenses]]/Table1[[#This Row],[Actual_Sales]],0)</f>
        <v>0.41791044776119401</v>
      </c>
      <c r="AC3399">
        <v>9</v>
      </c>
      <c r="AD3399">
        <v>976</v>
      </c>
      <c r="AE3399" s="5">
        <f>IFERROR(Table1[[#This Row],[Inventory]]/Table1[[#This Row],[Actual_Sales]],0)</f>
        <v>14.567164179104477</v>
      </c>
    </row>
    <row r="3400" spans="1:31" x14ac:dyDescent="0.25">
      <c r="A3400">
        <v>3714</v>
      </c>
      <c r="B3400">
        <v>971</v>
      </c>
      <c r="C3400">
        <v>4</v>
      </c>
      <c r="D3400" s="2">
        <v>40787</v>
      </c>
      <c r="E3400">
        <v>109</v>
      </c>
      <c r="F3400">
        <v>90</v>
      </c>
      <c r="G3400">
        <f>Table1[[#This Row],[Actual_Sales]]-Table1[[#This Row],[Budget_Sales]]</f>
        <v>19</v>
      </c>
      <c r="H3400" s="5">
        <f>IF(
Table1[[#This Row],[Budget_Sales]]=0,
"",
IF(
Table1[[#This Row],[Budget_Sales]]&gt;0,
(Table1[[#This Row],[Actual_Sales]]-Table1[[#This Row],[Budget_Sales]])/Table1[[#This Row],[Budget_Sales]],
(Table1[[#This Row],[Actual_Sales]]-Table1[[#This Row],[Budget_Sales]])/ABS(Table1[[#This Row],[Budget_Sales]])
)
)</f>
        <v>0.21111111111111111</v>
      </c>
      <c r="I3400" s="5" t="str">
        <f>IF(Table1[[#This Row],[Sales_Var]]&gt;=0,"Above Budget","Below Budget")</f>
        <v>Above Budget</v>
      </c>
      <c r="J3400">
        <f>Table1[[#This Row],[Actual_Sales]]-(Table1[[#This Row],[COGS]]+Table1[[#This Row],[Expenses]])</f>
        <v>13</v>
      </c>
      <c r="K3400">
        <v>10</v>
      </c>
      <c r="L3400">
        <f>Table1[[#This Row],[Actual_Profit]]-Table1[[#This Row],[Budget_Profit]]</f>
        <v>3</v>
      </c>
      <c r="M3400" s="5">
        <f>IF(
Table1[[#This Row],[Budget_Profit]]=0,
"",
IF(
Table1[[#This Row],[Budget_Profit]]&gt;0,
(Table1[[#This Row],[Actual_Profit]]-Table1[[#This Row],[Budget_Profit]])/Table1[[#This Row],[Budget_Profit]],
(Table1[[#This Row],[Actual_Profit]]-Table1[[#This Row],[Budget_Profit]])/ABS(Table1[[#This Row],[Budget_Profit]])
)
)</f>
        <v>0.3</v>
      </c>
      <c r="N3400" s="5" t="str">
        <f>IF(Table1[[#This Row],[Profit_Var]]&gt;=0, "Above Budget", "Below Budget")</f>
        <v>Above Budget</v>
      </c>
      <c r="O3400">
        <v>45</v>
      </c>
      <c r="P3400">
        <v>40</v>
      </c>
      <c r="Q3400">
        <f>Table1[[#This Row],[COGS]]-Table1[[#This Row],[Budget_COGS]]</f>
        <v>5</v>
      </c>
      <c r="R3400" s="5">
        <f>IF(
Table1[[#This Row],[Budget_COGS]]=0,
"",
IF(
Table1[[#This Row],[Budget_COGS]]&gt;0,
(Table1[[#This Row],[Budget_COGS]]-Table1[[#This Row],[COGS]]) / Table1[[#This Row],[Budget_COGS]],
(Table1[[#This Row],[Budget_COGS]]-Table1[[#This Row],[COGS]]) / ABS(Table1[[#This Row],[Budget_COGS]])
)
)</f>
        <v>-0.125</v>
      </c>
      <c r="S3400" s="5" t="str">
        <f>IF(Table1[[#This Row],[COGS _Var]]&gt;=0, "Above Budget", "Below Budget")</f>
        <v>Above Budget</v>
      </c>
      <c r="T3400">
        <f>Table1[[#This Row],[Actual_Sales]]-Table1[[#This Row],[COGS]]</f>
        <v>64</v>
      </c>
      <c r="U3400">
        <v>50</v>
      </c>
      <c r="V3400">
        <f>Table1[[#This Row],[Gross_Margin]]-Table1[[#This Row],[Budget_Margin]]</f>
        <v>14</v>
      </c>
      <c r="W3400" s="5">
        <f>IF(
Table1[[#This Row],[Budget_Margin]]=0,
"",
IF(
Table1[[#This Row],[Budget_Margin]]&gt;0,
(Table1[[#This Row],[Gross_Margin]]-Table1[[#This Row],[Budget_Margin]]) / Table1[[#This Row],[Budget_Margin]],
(Table1[[#This Row],[Gross_Margin]]-Table1[[#This Row],[Budget_Margin]]) / ABS(Table1[[#This Row],[Budget_Margin]])
)
)</f>
        <v>0.28000000000000003</v>
      </c>
      <c r="X3400" s="5" t="str">
        <f>IF(Table1[[#This Row],[Margin_Var]]&gt;=0, "Above Budget", "Below Budget")</f>
        <v>Above Budget</v>
      </c>
      <c r="Y3400" s="5">
        <f>IFERROR(Table1[[#This Row],[Gross_Margin]]/Table1[[#This Row],[Actual_Sales]],0)</f>
        <v>0.58715596330275233</v>
      </c>
      <c r="Z3400" s="5">
        <f>Table1[[#This Row],[Actual_Profit]]/Table1[[#This Row],[Actual_Sales]]</f>
        <v>0.11926605504587157</v>
      </c>
      <c r="AA3400">
        <v>51</v>
      </c>
      <c r="AB3400" s="5">
        <f>IFERROR(Table1[[#This Row],[Expenses]]/Table1[[#This Row],[Actual_Sales]],0)</f>
        <v>0.46788990825688076</v>
      </c>
      <c r="AC3400">
        <v>17</v>
      </c>
      <c r="AD3400">
        <v>409</v>
      </c>
      <c r="AE3400" s="5">
        <f>IFERROR(Table1[[#This Row],[Inventory]]/Table1[[#This Row],[Actual_Sales]],0)</f>
        <v>3.7522935779816513</v>
      </c>
    </row>
    <row r="3401" spans="1:31" x14ac:dyDescent="0.25">
      <c r="A3401">
        <v>3583</v>
      </c>
      <c r="B3401">
        <v>419</v>
      </c>
      <c r="C3401">
        <v>6</v>
      </c>
      <c r="D3401" s="2">
        <v>40787</v>
      </c>
      <c r="E3401">
        <v>109</v>
      </c>
      <c r="F3401">
        <v>120</v>
      </c>
      <c r="G3401">
        <f>Table1[[#This Row],[Actual_Sales]]-Table1[[#This Row],[Budget_Sales]]</f>
        <v>-11</v>
      </c>
      <c r="H3401" s="5">
        <f>IF(
Table1[[#This Row],[Budget_Sales]]=0,
"",
IF(
Table1[[#This Row],[Budget_Sales]]&gt;0,
(Table1[[#This Row],[Actual_Sales]]-Table1[[#This Row],[Budget_Sales]])/Table1[[#This Row],[Budget_Sales]],
(Table1[[#This Row],[Actual_Sales]]-Table1[[#This Row],[Budget_Sales]])/ABS(Table1[[#This Row],[Budget_Sales]])
)
)</f>
        <v>-9.166666666666666E-2</v>
      </c>
      <c r="I3401" s="5" t="str">
        <f>IF(Table1[[#This Row],[Sales_Var]]&gt;=0,"Above Budget","Below Budget")</f>
        <v>Below Budget</v>
      </c>
      <c r="J3401">
        <f>Table1[[#This Row],[Actual_Sales]]-(Table1[[#This Row],[COGS]]+Table1[[#This Row],[Expenses]])</f>
        <v>13</v>
      </c>
      <c r="K3401">
        <v>30</v>
      </c>
      <c r="L3401">
        <f>Table1[[#This Row],[Actual_Profit]]-Table1[[#This Row],[Budget_Profit]]</f>
        <v>-17</v>
      </c>
      <c r="M3401" s="5">
        <f>IF(
Table1[[#This Row],[Budget_Profit]]=0,
"",
IF(
Table1[[#This Row],[Budget_Profit]]&gt;0,
(Table1[[#This Row],[Actual_Profit]]-Table1[[#This Row],[Budget_Profit]])/Table1[[#This Row],[Budget_Profit]],
(Table1[[#This Row],[Actual_Profit]]-Table1[[#This Row],[Budget_Profit]])/ABS(Table1[[#This Row],[Budget_Profit]])
)
)</f>
        <v>-0.56666666666666665</v>
      </c>
      <c r="N3401" s="5" t="str">
        <f>IF(Table1[[#This Row],[Profit_Var]]&gt;=0, "Above Budget", "Below Budget")</f>
        <v>Below Budget</v>
      </c>
      <c r="O3401">
        <v>45</v>
      </c>
      <c r="P3401">
        <v>50</v>
      </c>
      <c r="Q3401">
        <f>Table1[[#This Row],[COGS]]-Table1[[#This Row],[Budget_COGS]]</f>
        <v>-5</v>
      </c>
      <c r="R3401" s="5">
        <f>IF(
Table1[[#This Row],[Budget_COGS]]=0,
"",
IF(
Table1[[#This Row],[Budget_COGS]]&gt;0,
(Table1[[#This Row],[Budget_COGS]]-Table1[[#This Row],[COGS]]) / Table1[[#This Row],[Budget_COGS]],
(Table1[[#This Row],[Budget_COGS]]-Table1[[#This Row],[COGS]]) / ABS(Table1[[#This Row],[Budget_COGS]])
)
)</f>
        <v>0.1</v>
      </c>
      <c r="S3401" s="5" t="str">
        <f>IF(Table1[[#This Row],[COGS _Var]]&gt;=0, "Above Budget", "Below Budget")</f>
        <v>Below Budget</v>
      </c>
      <c r="T3401">
        <f>Table1[[#This Row],[Actual_Sales]]-Table1[[#This Row],[COGS]]</f>
        <v>64</v>
      </c>
      <c r="U3401">
        <v>70</v>
      </c>
      <c r="V3401">
        <f>Table1[[#This Row],[Gross_Margin]]-Table1[[#This Row],[Budget_Margin]]</f>
        <v>-6</v>
      </c>
      <c r="W3401" s="5">
        <f>IF(
Table1[[#This Row],[Budget_Margin]]=0,
"",
IF(
Table1[[#This Row],[Budget_Margin]]&gt;0,
(Table1[[#This Row],[Gross_Margin]]-Table1[[#This Row],[Budget_Margin]]) / Table1[[#This Row],[Budget_Margin]],
(Table1[[#This Row],[Gross_Margin]]-Table1[[#This Row],[Budget_Margin]]) / ABS(Table1[[#This Row],[Budget_Margin]])
)
)</f>
        <v>-8.5714285714285715E-2</v>
      </c>
      <c r="X3401" s="5" t="str">
        <f>IF(Table1[[#This Row],[Margin_Var]]&gt;=0, "Above Budget", "Below Budget")</f>
        <v>Below Budget</v>
      </c>
      <c r="Y3401" s="5">
        <f>IFERROR(Table1[[#This Row],[Gross_Margin]]/Table1[[#This Row],[Actual_Sales]],0)</f>
        <v>0.58715596330275233</v>
      </c>
      <c r="Z3401" s="5">
        <f>Table1[[#This Row],[Actual_Profit]]/Table1[[#This Row],[Actual_Sales]]</f>
        <v>0.11926605504587157</v>
      </c>
      <c r="AA3401">
        <v>51</v>
      </c>
      <c r="AB3401" s="5">
        <f>IFERROR(Table1[[#This Row],[Expenses]]/Table1[[#This Row],[Actual_Sales]],0)</f>
        <v>0.46788990825688076</v>
      </c>
      <c r="AC3401">
        <v>17</v>
      </c>
      <c r="AD3401">
        <v>409</v>
      </c>
      <c r="AE3401" s="5">
        <f>IFERROR(Table1[[#This Row],[Inventory]]/Table1[[#This Row],[Actual_Sales]],0)</f>
        <v>3.7522935779816513</v>
      </c>
    </row>
    <row r="3402" spans="1:31" x14ac:dyDescent="0.25">
      <c r="A3402">
        <v>3681</v>
      </c>
      <c r="B3402">
        <v>774</v>
      </c>
      <c r="C3402">
        <v>9</v>
      </c>
      <c r="D3402" s="2">
        <v>40787</v>
      </c>
      <c r="E3402">
        <v>109</v>
      </c>
      <c r="F3402">
        <v>70</v>
      </c>
      <c r="G3402">
        <f>Table1[[#This Row],[Actual_Sales]]-Table1[[#This Row],[Budget_Sales]]</f>
        <v>39</v>
      </c>
      <c r="H3402" s="5">
        <f>IF(
Table1[[#This Row],[Budget_Sales]]=0,
"",
IF(
Table1[[#This Row],[Budget_Sales]]&gt;0,
(Table1[[#This Row],[Actual_Sales]]-Table1[[#This Row],[Budget_Sales]])/Table1[[#This Row],[Budget_Sales]],
(Table1[[#This Row],[Actual_Sales]]-Table1[[#This Row],[Budget_Sales]])/ABS(Table1[[#This Row],[Budget_Sales]])
)
)</f>
        <v>0.55714285714285716</v>
      </c>
      <c r="I3402" s="5" t="str">
        <f>IF(Table1[[#This Row],[Sales_Var]]&gt;=0,"Above Budget","Below Budget")</f>
        <v>Above Budget</v>
      </c>
      <c r="J3402">
        <f>Table1[[#This Row],[Actual_Sales]]-(Table1[[#This Row],[COGS]]+Table1[[#This Row],[Expenses]])</f>
        <v>13</v>
      </c>
      <c r="K3402">
        <v>10</v>
      </c>
      <c r="L3402">
        <f>Table1[[#This Row],[Actual_Profit]]-Table1[[#This Row],[Budget_Profit]]</f>
        <v>3</v>
      </c>
      <c r="M3402" s="5">
        <f>IF(
Table1[[#This Row],[Budget_Profit]]=0,
"",
IF(
Table1[[#This Row],[Budget_Profit]]&gt;0,
(Table1[[#This Row],[Actual_Profit]]-Table1[[#This Row],[Budget_Profit]])/Table1[[#This Row],[Budget_Profit]],
(Table1[[#This Row],[Actual_Profit]]-Table1[[#This Row],[Budget_Profit]])/ABS(Table1[[#This Row],[Budget_Profit]])
)
)</f>
        <v>0.3</v>
      </c>
      <c r="N3402" s="5" t="str">
        <f>IF(Table1[[#This Row],[Profit_Var]]&gt;=0, "Above Budget", "Below Budget")</f>
        <v>Above Budget</v>
      </c>
      <c r="O3402">
        <v>45</v>
      </c>
      <c r="P3402">
        <v>30</v>
      </c>
      <c r="Q3402">
        <f>Table1[[#This Row],[COGS]]-Table1[[#This Row],[Budget_COGS]]</f>
        <v>15</v>
      </c>
      <c r="R3402" s="5">
        <f>IF(
Table1[[#This Row],[Budget_COGS]]=0,
"",
IF(
Table1[[#This Row],[Budget_COGS]]&gt;0,
(Table1[[#This Row],[Budget_COGS]]-Table1[[#This Row],[COGS]]) / Table1[[#This Row],[Budget_COGS]],
(Table1[[#This Row],[Budget_COGS]]-Table1[[#This Row],[COGS]]) / ABS(Table1[[#This Row],[Budget_COGS]])
)
)</f>
        <v>-0.5</v>
      </c>
      <c r="S3402" s="5" t="str">
        <f>IF(Table1[[#This Row],[COGS _Var]]&gt;=0, "Above Budget", "Below Budget")</f>
        <v>Above Budget</v>
      </c>
      <c r="T3402">
        <f>Table1[[#This Row],[Actual_Sales]]-Table1[[#This Row],[COGS]]</f>
        <v>64</v>
      </c>
      <c r="U3402">
        <v>40</v>
      </c>
      <c r="V3402">
        <f>Table1[[#This Row],[Gross_Margin]]-Table1[[#This Row],[Budget_Margin]]</f>
        <v>24</v>
      </c>
      <c r="W3402" s="5">
        <f>IF(
Table1[[#This Row],[Budget_Margin]]=0,
"",
IF(
Table1[[#This Row],[Budget_Margin]]&gt;0,
(Table1[[#This Row],[Gross_Margin]]-Table1[[#This Row],[Budget_Margin]]) / Table1[[#This Row],[Budget_Margin]],
(Table1[[#This Row],[Gross_Margin]]-Table1[[#This Row],[Budget_Margin]]) / ABS(Table1[[#This Row],[Budget_Margin]])
)
)</f>
        <v>0.6</v>
      </c>
      <c r="X3402" s="5" t="str">
        <f>IF(Table1[[#This Row],[Margin_Var]]&gt;=0, "Above Budget", "Below Budget")</f>
        <v>Above Budget</v>
      </c>
      <c r="Y3402" s="5">
        <f>IFERROR(Table1[[#This Row],[Gross_Margin]]/Table1[[#This Row],[Actual_Sales]],0)</f>
        <v>0.58715596330275233</v>
      </c>
      <c r="Z3402" s="5">
        <f>Table1[[#This Row],[Actual_Profit]]/Table1[[#This Row],[Actual_Sales]]</f>
        <v>0.11926605504587157</v>
      </c>
      <c r="AA3402">
        <v>51</v>
      </c>
      <c r="AB3402" s="5">
        <f>IFERROR(Table1[[#This Row],[Expenses]]/Table1[[#This Row],[Actual_Sales]],0)</f>
        <v>0.46788990825688076</v>
      </c>
      <c r="AC3402">
        <v>17</v>
      </c>
      <c r="AD3402">
        <v>409</v>
      </c>
      <c r="AE3402" s="5">
        <f>IFERROR(Table1[[#This Row],[Inventory]]/Table1[[#This Row],[Actual_Sales]],0)</f>
        <v>3.7522935779816513</v>
      </c>
    </row>
    <row r="3403" spans="1:31" x14ac:dyDescent="0.25">
      <c r="A3403">
        <v>1712</v>
      </c>
      <c r="B3403">
        <v>715</v>
      </c>
      <c r="C3403">
        <v>1</v>
      </c>
      <c r="D3403" s="2">
        <v>40452</v>
      </c>
      <c r="E3403">
        <v>126</v>
      </c>
      <c r="F3403">
        <v>120</v>
      </c>
      <c r="G3403">
        <f>Table1[[#This Row],[Actual_Sales]]-Table1[[#This Row],[Budget_Sales]]</f>
        <v>6</v>
      </c>
      <c r="H3403" s="5">
        <f>IF(
Table1[[#This Row],[Budget_Sales]]=0,
"",
IF(
Table1[[#This Row],[Budget_Sales]]&gt;0,
(Table1[[#This Row],[Actual_Sales]]-Table1[[#This Row],[Budget_Sales]])/Table1[[#This Row],[Budget_Sales]],
(Table1[[#This Row],[Actual_Sales]]-Table1[[#This Row],[Budget_Sales]])/ABS(Table1[[#This Row],[Budget_Sales]])
)
)</f>
        <v>0.05</v>
      </c>
      <c r="I3403" s="5" t="str">
        <f>IF(Table1[[#This Row],[Sales_Var]]&gt;=0,"Above Budget","Below Budget")</f>
        <v>Above Budget</v>
      </c>
      <c r="J3403">
        <f>Table1[[#This Row],[Actual_Sales]]-(Table1[[#This Row],[COGS]]+Table1[[#This Row],[Expenses]])</f>
        <v>15</v>
      </c>
      <c r="K3403">
        <v>50</v>
      </c>
      <c r="L3403">
        <f>Table1[[#This Row],[Actual_Profit]]-Table1[[#This Row],[Budget_Profit]]</f>
        <v>-35</v>
      </c>
      <c r="M3403" s="5">
        <f>IF(
Table1[[#This Row],[Budget_Profit]]=0,
"",
IF(
Table1[[#This Row],[Budget_Profit]]&gt;0,
(Table1[[#This Row],[Actual_Profit]]-Table1[[#This Row],[Budget_Profit]])/Table1[[#This Row],[Budget_Profit]],
(Table1[[#This Row],[Actual_Profit]]-Table1[[#This Row],[Budget_Profit]])/ABS(Table1[[#This Row],[Budget_Profit]])
)
)</f>
        <v>-0.7</v>
      </c>
      <c r="N3403" s="5" t="str">
        <f>IF(Table1[[#This Row],[Profit_Var]]&gt;=0, "Above Budget", "Below Budget")</f>
        <v>Below Budget</v>
      </c>
      <c r="O3403">
        <v>56</v>
      </c>
      <c r="P3403">
        <v>40</v>
      </c>
      <c r="Q3403">
        <f>Table1[[#This Row],[COGS]]-Table1[[#This Row],[Budget_COGS]]</f>
        <v>16</v>
      </c>
      <c r="R3403" s="5">
        <f>IF(
Table1[[#This Row],[Budget_COGS]]=0,
"",
IF(
Table1[[#This Row],[Budget_COGS]]&gt;0,
(Table1[[#This Row],[Budget_COGS]]-Table1[[#This Row],[COGS]]) / Table1[[#This Row],[Budget_COGS]],
(Table1[[#This Row],[Budget_COGS]]-Table1[[#This Row],[COGS]]) / ABS(Table1[[#This Row],[Budget_COGS]])
)
)</f>
        <v>-0.4</v>
      </c>
      <c r="S3403" s="5" t="str">
        <f>IF(Table1[[#This Row],[COGS _Var]]&gt;=0, "Above Budget", "Below Budget")</f>
        <v>Above Budget</v>
      </c>
      <c r="T3403">
        <f>Table1[[#This Row],[Actual_Sales]]-Table1[[#This Row],[COGS]]</f>
        <v>70</v>
      </c>
      <c r="U3403">
        <v>80</v>
      </c>
      <c r="V3403">
        <f>Table1[[#This Row],[Gross_Margin]]-Table1[[#This Row],[Budget_Margin]]</f>
        <v>-10</v>
      </c>
      <c r="W3403" s="5">
        <f>IF(
Table1[[#This Row],[Budget_Margin]]=0,
"",
IF(
Table1[[#This Row],[Budget_Margin]]&gt;0,
(Table1[[#This Row],[Gross_Margin]]-Table1[[#This Row],[Budget_Margin]]) / Table1[[#This Row],[Budget_Margin]],
(Table1[[#This Row],[Gross_Margin]]-Table1[[#This Row],[Budget_Margin]]) / ABS(Table1[[#This Row],[Budget_Margin]])
)
)</f>
        <v>-0.125</v>
      </c>
      <c r="X3403" s="5" t="str">
        <f>IF(Table1[[#This Row],[Margin_Var]]&gt;=0, "Above Budget", "Below Budget")</f>
        <v>Below Budget</v>
      </c>
      <c r="Y3403" s="5">
        <f>IFERROR(Table1[[#This Row],[Gross_Margin]]/Table1[[#This Row],[Actual_Sales]],0)</f>
        <v>0.55555555555555558</v>
      </c>
      <c r="Z3403" s="5">
        <f>Table1[[#This Row],[Actual_Profit]]/Table1[[#This Row],[Actual_Sales]]</f>
        <v>0.11904761904761904</v>
      </c>
      <c r="AA3403">
        <v>55</v>
      </c>
      <c r="AB3403" s="5">
        <f>IFERROR(Table1[[#This Row],[Expenses]]/Table1[[#This Row],[Actual_Sales]],0)</f>
        <v>0.43650793650793651</v>
      </c>
      <c r="AC3403">
        <v>21</v>
      </c>
      <c r="AD3403">
        <v>385</v>
      </c>
      <c r="AE3403" s="5">
        <f>IFERROR(Table1[[#This Row],[Inventory]]/Table1[[#This Row],[Actual_Sales]],0)</f>
        <v>3.0555555555555554</v>
      </c>
    </row>
    <row r="3404" spans="1:31" x14ac:dyDescent="0.25">
      <c r="A3404">
        <v>1373</v>
      </c>
      <c r="B3404">
        <v>775</v>
      </c>
      <c r="C3404">
        <v>8</v>
      </c>
      <c r="D3404" s="2">
        <v>40391</v>
      </c>
      <c r="E3404">
        <v>412</v>
      </c>
      <c r="F3404">
        <v>360</v>
      </c>
      <c r="G3404">
        <f>Table1[[#This Row],[Actual_Sales]]-Table1[[#This Row],[Budget_Sales]]</f>
        <v>52</v>
      </c>
      <c r="H3404" s="5">
        <f>IF(
Table1[[#This Row],[Budget_Sales]]=0,
"",
IF(
Table1[[#This Row],[Budget_Sales]]&gt;0,
(Table1[[#This Row],[Actual_Sales]]-Table1[[#This Row],[Budget_Sales]])/Table1[[#This Row],[Budget_Sales]],
(Table1[[#This Row],[Actual_Sales]]-Table1[[#This Row],[Budget_Sales]])/ABS(Table1[[#This Row],[Budget_Sales]])
)
)</f>
        <v>0.14444444444444443</v>
      </c>
      <c r="I3404" s="5" t="str">
        <f>IF(Table1[[#This Row],[Sales_Var]]&gt;=0,"Above Budget","Below Budget")</f>
        <v>Above Budget</v>
      </c>
      <c r="J3404">
        <f>Table1[[#This Row],[Actual_Sales]]-(Table1[[#This Row],[COGS]]+Table1[[#This Row],[Expenses]])</f>
        <v>49</v>
      </c>
      <c r="K3404">
        <v>70</v>
      </c>
      <c r="L3404">
        <f>Table1[[#This Row],[Actual_Profit]]-Table1[[#This Row],[Budget_Profit]]</f>
        <v>-21</v>
      </c>
      <c r="M3404" s="5">
        <f>IF(
Table1[[#This Row],[Budget_Profit]]=0,
"",
IF(
Table1[[#This Row],[Budget_Profit]]&gt;0,
(Table1[[#This Row],[Actual_Profit]]-Table1[[#This Row],[Budget_Profit]])/Table1[[#This Row],[Budget_Profit]],
(Table1[[#This Row],[Actual_Profit]]-Table1[[#This Row],[Budget_Profit]])/ABS(Table1[[#This Row],[Budget_Profit]])
)
)</f>
        <v>-0.3</v>
      </c>
      <c r="N3404" s="5" t="str">
        <f>IF(Table1[[#This Row],[Profit_Var]]&gt;=0, "Above Budget", "Below Budget")</f>
        <v>Below Budget</v>
      </c>
      <c r="O3404">
        <v>173</v>
      </c>
      <c r="P3404">
        <v>140</v>
      </c>
      <c r="Q3404">
        <f>Table1[[#This Row],[COGS]]-Table1[[#This Row],[Budget_COGS]]</f>
        <v>33</v>
      </c>
      <c r="R3404" s="5">
        <f>IF(
Table1[[#This Row],[Budget_COGS]]=0,
"",
IF(
Table1[[#This Row],[Budget_COGS]]&gt;0,
(Table1[[#This Row],[Budget_COGS]]-Table1[[#This Row],[COGS]]) / Table1[[#This Row],[Budget_COGS]],
(Table1[[#This Row],[Budget_COGS]]-Table1[[#This Row],[COGS]]) / ABS(Table1[[#This Row],[Budget_COGS]])
)
)</f>
        <v>-0.23571428571428571</v>
      </c>
      <c r="S3404" s="5" t="str">
        <f>IF(Table1[[#This Row],[COGS _Var]]&gt;=0, "Above Budget", "Below Budget")</f>
        <v>Above Budget</v>
      </c>
      <c r="T3404">
        <f>Table1[[#This Row],[Actual_Sales]]-Table1[[#This Row],[COGS]]</f>
        <v>239</v>
      </c>
      <c r="U3404">
        <v>220</v>
      </c>
      <c r="V3404">
        <f>Table1[[#This Row],[Gross_Margin]]-Table1[[#This Row],[Budget_Margin]]</f>
        <v>19</v>
      </c>
      <c r="W3404" s="5">
        <f>IF(
Table1[[#This Row],[Budget_Margin]]=0,
"",
IF(
Table1[[#This Row],[Budget_Margin]]&gt;0,
(Table1[[#This Row],[Gross_Margin]]-Table1[[#This Row],[Budget_Margin]]) / Table1[[#This Row],[Budget_Margin]],
(Table1[[#This Row],[Gross_Margin]]-Table1[[#This Row],[Budget_Margin]]) / ABS(Table1[[#This Row],[Budget_Margin]])
)
)</f>
        <v>8.6363636363636365E-2</v>
      </c>
      <c r="X3404" s="5" t="str">
        <f>IF(Table1[[#This Row],[Margin_Var]]&gt;=0, "Above Budget", "Below Budget")</f>
        <v>Above Budget</v>
      </c>
      <c r="Y3404" s="5">
        <f>IFERROR(Table1[[#This Row],[Gross_Margin]]/Table1[[#This Row],[Actual_Sales]],0)</f>
        <v>0.58009708737864074</v>
      </c>
      <c r="Z3404" s="5">
        <f>Table1[[#This Row],[Actual_Profit]]/Table1[[#This Row],[Actual_Sales]]</f>
        <v>0.11893203883495146</v>
      </c>
      <c r="AA3404">
        <v>190</v>
      </c>
      <c r="AB3404" s="5">
        <f>IFERROR(Table1[[#This Row],[Expenses]]/Table1[[#This Row],[Actual_Sales]],0)</f>
        <v>0.46116504854368934</v>
      </c>
      <c r="AC3404">
        <v>156</v>
      </c>
      <c r="AD3404">
        <v>927</v>
      </c>
      <c r="AE3404" s="5">
        <f>IFERROR(Table1[[#This Row],[Inventory]]/Table1[[#This Row],[Actual_Sales]],0)</f>
        <v>2.25</v>
      </c>
    </row>
    <row r="3405" spans="1:31" x14ac:dyDescent="0.25">
      <c r="A3405">
        <v>3029</v>
      </c>
      <c r="B3405">
        <v>262</v>
      </c>
      <c r="C3405">
        <v>2</v>
      </c>
      <c r="D3405" s="2">
        <v>40695</v>
      </c>
      <c r="E3405">
        <v>262</v>
      </c>
      <c r="F3405">
        <v>270</v>
      </c>
      <c r="G3405">
        <f>Table1[[#This Row],[Actual_Sales]]-Table1[[#This Row],[Budget_Sales]]</f>
        <v>-8</v>
      </c>
      <c r="H3405" s="5">
        <f>IF(
Table1[[#This Row],[Budget_Sales]]=0,
"",
IF(
Table1[[#This Row],[Budget_Sales]]&gt;0,
(Table1[[#This Row],[Actual_Sales]]-Table1[[#This Row],[Budget_Sales]])/Table1[[#This Row],[Budget_Sales]],
(Table1[[#This Row],[Actual_Sales]]-Table1[[#This Row],[Budget_Sales]])/ABS(Table1[[#This Row],[Budget_Sales]])
)
)</f>
        <v>-2.9629629629629631E-2</v>
      </c>
      <c r="I3405" s="5" t="str">
        <f>IF(Table1[[#This Row],[Sales_Var]]&gt;=0,"Above Budget","Below Budget")</f>
        <v>Below Budget</v>
      </c>
      <c r="J3405">
        <f>Table1[[#This Row],[Actual_Sales]]-(Table1[[#This Row],[COGS]]+Table1[[#This Row],[Expenses]])</f>
        <v>31</v>
      </c>
      <c r="K3405">
        <v>50</v>
      </c>
      <c r="L3405">
        <f>Table1[[#This Row],[Actual_Profit]]-Table1[[#This Row],[Budget_Profit]]</f>
        <v>-19</v>
      </c>
      <c r="M3405" s="5">
        <f>IF(
Table1[[#This Row],[Budget_Profit]]=0,
"",
IF(
Table1[[#This Row],[Budget_Profit]]&gt;0,
(Table1[[#This Row],[Actual_Profit]]-Table1[[#This Row],[Budget_Profit]])/Table1[[#This Row],[Budget_Profit]],
(Table1[[#This Row],[Actual_Profit]]-Table1[[#This Row],[Budget_Profit]])/ABS(Table1[[#This Row],[Budget_Profit]])
)
)</f>
        <v>-0.38</v>
      </c>
      <c r="N3405" s="5" t="str">
        <f>IF(Table1[[#This Row],[Profit_Var]]&gt;=0, "Above Budget", "Below Budget")</f>
        <v>Below Budget</v>
      </c>
      <c r="O3405">
        <v>110</v>
      </c>
      <c r="P3405">
        <v>110</v>
      </c>
      <c r="Q3405">
        <f>Table1[[#This Row],[COGS]]-Table1[[#This Row],[Budget_COGS]]</f>
        <v>0</v>
      </c>
      <c r="R3405" s="5">
        <f>IF(
Table1[[#This Row],[Budget_COGS]]=0,
"",
IF(
Table1[[#This Row],[Budget_COGS]]&gt;0,
(Table1[[#This Row],[Budget_COGS]]-Table1[[#This Row],[COGS]]) / Table1[[#This Row],[Budget_COGS]],
(Table1[[#This Row],[Budget_COGS]]-Table1[[#This Row],[COGS]]) / ABS(Table1[[#This Row],[Budget_COGS]])
)
)</f>
        <v>0</v>
      </c>
      <c r="S3405" s="5" t="str">
        <f>IF(Table1[[#This Row],[COGS _Var]]&gt;=0, "Above Budget", "Below Budget")</f>
        <v>Above Budget</v>
      </c>
      <c r="T3405">
        <f>Table1[[#This Row],[Actual_Sales]]-Table1[[#This Row],[COGS]]</f>
        <v>152</v>
      </c>
      <c r="U3405">
        <v>160</v>
      </c>
      <c r="V3405">
        <f>Table1[[#This Row],[Gross_Margin]]-Table1[[#This Row],[Budget_Margin]]</f>
        <v>-8</v>
      </c>
      <c r="W3405" s="5">
        <f>IF(
Table1[[#This Row],[Budget_Margin]]=0,
"",
IF(
Table1[[#This Row],[Budget_Margin]]&gt;0,
(Table1[[#This Row],[Gross_Margin]]-Table1[[#This Row],[Budget_Margin]]) / Table1[[#This Row],[Budget_Margin]],
(Table1[[#This Row],[Gross_Margin]]-Table1[[#This Row],[Budget_Margin]]) / ABS(Table1[[#This Row],[Budget_Margin]])
)
)</f>
        <v>-0.05</v>
      </c>
      <c r="X3405" s="5" t="str">
        <f>IF(Table1[[#This Row],[Margin_Var]]&gt;=0, "Above Budget", "Below Budget")</f>
        <v>Below Budget</v>
      </c>
      <c r="Y3405" s="5">
        <f>IFERROR(Table1[[#This Row],[Gross_Margin]]/Table1[[#This Row],[Actual_Sales]],0)</f>
        <v>0.58015267175572516</v>
      </c>
      <c r="Z3405" s="5">
        <f>Table1[[#This Row],[Actual_Profit]]/Table1[[#This Row],[Actual_Sales]]</f>
        <v>0.1183206106870229</v>
      </c>
      <c r="AA3405">
        <v>121</v>
      </c>
      <c r="AB3405" s="5">
        <f>IFERROR(Table1[[#This Row],[Expenses]]/Table1[[#This Row],[Actual_Sales]],0)</f>
        <v>0.46183206106870228</v>
      </c>
      <c r="AC3405">
        <v>100</v>
      </c>
      <c r="AD3405">
        <v>665</v>
      </c>
      <c r="AE3405" s="5">
        <f>IFERROR(Table1[[#This Row],[Inventory]]/Table1[[#This Row],[Actual_Sales]],0)</f>
        <v>2.5381679389312977</v>
      </c>
    </row>
    <row r="3406" spans="1:31" x14ac:dyDescent="0.25">
      <c r="A3406">
        <v>3014</v>
      </c>
      <c r="B3406">
        <v>206</v>
      </c>
      <c r="C3406">
        <v>3</v>
      </c>
      <c r="D3406" s="2">
        <v>40695</v>
      </c>
      <c r="E3406">
        <v>262</v>
      </c>
      <c r="F3406">
        <v>330</v>
      </c>
      <c r="G3406">
        <f>Table1[[#This Row],[Actual_Sales]]-Table1[[#This Row],[Budget_Sales]]</f>
        <v>-68</v>
      </c>
      <c r="H3406" s="5">
        <f>IF(
Table1[[#This Row],[Budget_Sales]]=0,
"",
IF(
Table1[[#This Row],[Budget_Sales]]&gt;0,
(Table1[[#This Row],[Actual_Sales]]-Table1[[#This Row],[Budget_Sales]])/Table1[[#This Row],[Budget_Sales]],
(Table1[[#This Row],[Actual_Sales]]-Table1[[#This Row],[Budget_Sales]])/ABS(Table1[[#This Row],[Budget_Sales]])
)
)</f>
        <v>-0.20606060606060606</v>
      </c>
      <c r="I3406" s="5" t="str">
        <f>IF(Table1[[#This Row],[Sales_Var]]&gt;=0,"Above Budget","Below Budget")</f>
        <v>Below Budget</v>
      </c>
      <c r="J3406">
        <f>Table1[[#This Row],[Actual_Sales]]-(Table1[[#This Row],[COGS]]+Table1[[#This Row],[Expenses]])</f>
        <v>31</v>
      </c>
      <c r="K3406">
        <v>90</v>
      </c>
      <c r="L3406">
        <f>Table1[[#This Row],[Actual_Profit]]-Table1[[#This Row],[Budget_Profit]]</f>
        <v>-59</v>
      </c>
      <c r="M3406" s="5">
        <f>IF(
Table1[[#This Row],[Budget_Profit]]=0,
"",
IF(
Table1[[#This Row],[Budget_Profit]]&gt;0,
(Table1[[#This Row],[Actual_Profit]]-Table1[[#This Row],[Budget_Profit]])/Table1[[#This Row],[Budget_Profit]],
(Table1[[#This Row],[Actual_Profit]]-Table1[[#This Row],[Budget_Profit]])/ABS(Table1[[#This Row],[Budget_Profit]])
)
)</f>
        <v>-0.65555555555555556</v>
      </c>
      <c r="N3406" s="5" t="str">
        <f>IF(Table1[[#This Row],[Profit_Var]]&gt;=0, "Above Budget", "Below Budget")</f>
        <v>Below Budget</v>
      </c>
      <c r="O3406">
        <v>110</v>
      </c>
      <c r="P3406">
        <v>130</v>
      </c>
      <c r="Q3406">
        <f>Table1[[#This Row],[COGS]]-Table1[[#This Row],[Budget_COGS]]</f>
        <v>-20</v>
      </c>
      <c r="R3406" s="5">
        <f>IF(
Table1[[#This Row],[Budget_COGS]]=0,
"",
IF(
Table1[[#This Row],[Budget_COGS]]&gt;0,
(Table1[[#This Row],[Budget_COGS]]-Table1[[#This Row],[COGS]]) / Table1[[#This Row],[Budget_COGS]],
(Table1[[#This Row],[Budget_COGS]]-Table1[[#This Row],[COGS]]) / ABS(Table1[[#This Row],[Budget_COGS]])
)
)</f>
        <v>0.15384615384615385</v>
      </c>
      <c r="S3406" s="5" t="str">
        <f>IF(Table1[[#This Row],[COGS _Var]]&gt;=0, "Above Budget", "Below Budget")</f>
        <v>Below Budget</v>
      </c>
      <c r="T3406">
        <f>Table1[[#This Row],[Actual_Sales]]-Table1[[#This Row],[COGS]]</f>
        <v>152</v>
      </c>
      <c r="U3406">
        <v>200</v>
      </c>
      <c r="V3406">
        <f>Table1[[#This Row],[Gross_Margin]]-Table1[[#This Row],[Budget_Margin]]</f>
        <v>-48</v>
      </c>
      <c r="W3406" s="5">
        <f>IF(
Table1[[#This Row],[Budget_Margin]]=0,
"",
IF(
Table1[[#This Row],[Budget_Margin]]&gt;0,
(Table1[[#This Row],[Gross_Margin]]-Table1[[#This Row],[Budget_Margin]]) / Table1[[#This Row],[Budget_Margin]],
(Table1[[#This Row],[Gross_Margin]]-Table1[[#This Row],[Budget_Margin]]) / ABS(Table1[[#This Row],[Budget_Margin]])
)
)</f>
        <v>-0.24</v>
      </c>
      <c r="X3406" s="5" t="str">
        <f>IF(Table1[[#This Row],[Margin_Var]]&gt;=0, "Above Budget", "Below Budget")</f>
        <v>Below Budget</v>
      </c>
      <c r="Y3406" s="5">
        <f>IFERROR(Table1[[#This Row],[Gross_Margin]]/Table1[[#This Row],[Actual_Sales]],0)</f>
        <v>0.58015267175572516</v>
      </c>
      <c r="Z3406" s="5">
        <f>Table1[[#This Row],[Actual_Profit]]/Table1[[#This Row],[Actual_Sales]]</f>
        <v>0.1183206106870229</v>
      </c>
      <c r="AA3406">
        <v>121</v>
      </c>
      <c r="AB3406" s="5">
        <f>IFERROR(Table1[[#This Row],[Expenses]]/Table1[[#This Row],[Actual_Sales]],0)</f>
        <v>0.46183206106870228</v>
      </c>
      <c r="AC3406">
        <v>100</v>
      </c>
      <c r="AD3406">
        <v>665</v>
      </c>
      <c r="AE3406" s="5">
        <f>IFERROR(Table1[[#This Row],[Inventory]]/Table1[[#This Row],[Actual_Sales]],0)</f>
        <v>2.5381679389312977</v>
      </c>
    </row>
    <row r="3407" spans="1:31" x14ac:dyDescent="0.25">
      <c r="A3407">
        <v>4242</v>
      </c>
      <c r="B3407">
        <v>971</v>
      </c>
      <c r="C3407">
        <v>4</v>
      </c>
      <c r="D3407" s="2">
        <v>40878</v>
      </c>
      <c r="E3407">
        <v>110</v>
      </c>
      <c r="F3407">
        <v>90</v>
      </c>
      <c r="G3407">
        <f>Table1[[#This Row],[Actual_Sales]]-Table1[[#This Row],[Budget_Sales]]</f>
        <v>20</v>
      </c>
      <c r="H3407" s="5">
        <f>IF(
Table1[[#This Row],[Budget_Sales]]=0,
"",
IF(
Table1[[#This Row],[Budget_Sales]]&gt;0,
(Table1[[#This Row],[Actual_Sales]]-Table1[[#This Row],[Budget_Sales]])/Table1[[#This Row],[Budget_Sales]],
(Table1[[#This Row],[Actual_Sales]]-Table1[[#This Row],[Budget_Sales]])/ABS(Table1[[#This Row],[Budget_Sales]])
)
)</f>
        <v>0.22222222222222221</v>
      </c>
      <c r="I3407" s="5" t="str">
        <f>IF(Table1[[#This Row],[Sales_Var]]&gt;=0,"Above Budget","Below Budget")</f>
        <v>Above Budget</v>
      </c>
      <c r="J3407">
        <f>Table1[[#This Row],[Actual_Sales]]-(Table1[[#This Row],[COGS]]+Table1[[#This Row],[Expenses]])</f>
        <v>13</v>
      </c>
      <c r="K3407">
        <v>10</v>
      </c>
      <c r="L3407">
        <f>Table1[[#This Row],[Actual_Profit]]-Table1[[#This Row],[Budget_Profit]]</f>
        <v>3</v>
      </c>
      <c r="M3407" s="5">
        <f>IF(
Table1[[#This Row],[Budget_Profit]]=0,
"",
IF(
Table1[[#This Row],[Budget_Profit]]&gt;0,
(Table1[[#This Row],[Actual_Profit]]-Table1[[#This Row],[Budget_Profit]])/Table1[[#This Row],[Budget_Profit]],
(Table1[[#This Row],[Actual_Profit]]-Table1[[#This Row],[Budget_Profit]])/ABS(Table1[[#This Row],[Budget_Profit]])
)
)</f>
        <v>0.3</v>
      </c>
      <c r="N3407" s="5" t="str">
        <f>IF(Table1[[#This Row],[Profit_Var]]&gt;=0, "Above Budget", "Below Budget")</f>
        <v>Above Budget</v>
      </c>
      <c r="O3407">
        <v>46</v>
      </c>
      <c r="P3407">
        <v>40</v>
      </c>
      <c r="Q3407">
        <f>Table1[[#This Row],[COGS]]-Table1[[#This Row],[Budget_COGS]]</f>
        <v>6</v>
      </c>
      <c r="R3407" s="5">
        <f>IF(
Table1[[#This Row],[Budget_COGS]]=0,
"",
IF(
Table1[[#This Row],[Budget_COGS]]&gt;0,
(Table1[[#This Row],[Budget_COGS]]-Table1[[#This Row],[COGS]]) / Table1[[#This Row],[Budget_COGS]],
(Table1[[#This Row],[Budget_COGS]]-Table1[[#This Row],[COGS]]) / ABS(Table1[[#This Row],[Budget_COGS]])
)
)</f>
        <v>-0.15</v>
      </c>
      <c r="S3407" s="5" t="str">
        <f>IF(Table1[[#This Row],[COGS _Var]]&gt;=0, "Above Budget", "Below Budget")</f>
        <v>Above Budget</v>
      </c>
      <c r="T3407">
        <f>Table1[[#This Row],[Actual_Sales]]-Table1[[#This Row],[COGS]]</f>
        <v>64</v>
      </c>
      <c r="U3407">
        <v>50</v>
      </c>
      <c r="V3407">
        <f>Table1[[#This Row],[Gross_Margin]]-Table1[[#This Row],[Budget_Margin]]</f>
        <v>14</v>
      </c>
      <c r="W3407" s="5">
        <f>IF(
Table1[[#This Row],[Budget_Margin]]=0,
"",
IF(
Table1[[#This Row],[Budget_Margin]]&gt;0,
(Table1[[#This Row],[Gross_Margin]]-Table1[[#This Row],[Budget_Margin]]) / Table1[[#This Row],[Budget_Margin]],
(Table1[[#This Row],[Gross_Margin]]-Table1[[#This Row],[Budget_Margin]]) / ABS(Table1[[#This Row],[Budget_Margin]])
)
)</f>
        <v>0.28000000000000003</v>
      </c>
      <c r="X3407" s="5" t="str">
        <f>IF(Table1[[#This Row],[Margin_Var]]&gt;=0, "Above Budget", "Below Budget")</f>
        <v>Above Budget</v>
      </c>
      <c r="Y3407" s="5">
        <f>IFERROR(Table1[[#This Row],[Gross_Margin]]/Table1[[#This Row],[Actual_Sales]],0)</f>
        <v>0.58181818181818179</v>
      </c>
      <c r="Z3407" s="5">
        <f>Table1[[#This Row],[Actual_Profit]]/Table1[[#This Row],[Actual_Sales]]</f>
        <v>0.11818181818181818</v>
      </c>
      <c r="AA3407">
        <v>51</v>
      </c>
      <c r="AB3407" s="5">
        <f>IFERROR(Table1[[#This Row],[Expenses]]/Table1[[#This Row],[Actual_Sales]],0)</f>
        <v>0.46363636363636362</v>
      </c>
      <c r="AC3407">
        <v>17</v>
      </c>
      <c r="AD3407">
        <v>422</v>
      </c>
      <c r="AE3407" s="5">
        <f>IFERROR(Table1[[#This Row],[Inventory]]/Table1[[#This Row],[Actual_Sales]],0)</f>
        <v>3.8363636363636364</v>
      </c>
    </row>
    <row r="3408" spans="1:31" x14ac:dyDescent="0.25">
      <c r="A3408">
        <v>4122</v>
      </c>
      <c r="B3408">
        <v>419</v>
      </c>
      <c r="C3408">
        <v>6</v>
      </c>
      <c r="D3408" s="2">
        <v>40878</v>
      </c>
      <c r="E3408">
        <v>110</v>
      </c>
      <c r="F3408">
        <v>130</v>
      </c>
      <c r="G3408">
        <f>Table1[[#This Row],[Actual_Sales]]-Table1[[#This Row],[Budget_Sales]]</f>
        <v>-20</v>
      </c>
      <c r="H3408" s="5">
        <f>IF(
Table1[[#This Row],[Budget_Sales]]=0,
"",
IF(
Table1[[#This Row],[Budget_Sales]]&gt;0,
(Table1[[#This Row],[Actual_Sales]]-Table1[[#This Row],[Budget_Sales]])/Table1[[#This Row],[Budget_Sales]],
(Table1[[#This Row],[Actual_Sales]]-Table1[[#This Row],[Budget_Sales]])/ABS(Table1[[#This Row],[Budget_Sales]])
)
)</f>
        <v>-0.15384615384615385</v>
      </c>
      <c r="I3408" s="5" t="str">
        <f>IF(Table1[[#This Row],[Sales_Var]]&gt;=0,"Above Budget","Below Budget")</f>
        <v>Below Budget</v>
      </c>
      <c r="J3408">
        <f>Table1[[#This Row],[Actual_Sales]]-(Table1[[#This Row],[COGS]]+Table1[[#This Row],[Expenses]])</f>
        <v>13</v>
      </c>
      <c r="K3408">
        <v>40</v>
      </c>
      <c r="L3408">
        <f>Table1[[#This Row],[Actual_Profit]]-Table1[[#This Row],[Budget_Profit]]</f>
        <v>-27</v>
      </c>
      <c r="M3408" s="5">
        <f>IF(
Table1[[#This Row],[Budget_Profit]]=0,
"",
IF(
Table1[[#This Row],[Budget_Profit]]&gt;0,
(Table1[[#This Row],[Actual_Profit]]-Table1[[#This Row],[Budget_Profit]])/Table1[[#This Row],[Budget_Profit]],
(Table1[[#This Row],[Actual_Profit]]-Table1[[#This Row],[Budget_Profit]])/ABS(Table1[[#This Row],[Budget_Profit]])
)
)</f>
        <v>-0.67500000000000004</v>
      </c>
      <c r="N3408" s="5" t="str">
        <f>IF(Table1[[#This Row],[Profit_Var]]&gt;=0, "Above Budget", "Below Budget")</f>
        <v>Below Budget</v>
      </c>
      <c r="O3408">
        <v>46</v>
      </c>
      <c r="P3408">
        <v>50</v>
      </c>
      <c r="Q3408">
        <f>Table1[[#This Row],[COGS]]-Table1[[#This Row],[Budget_COGS]]</f>
        <v>-4</v>
      </c>
      <c r="R3408" s="5">
        <f>IF(
Table1[[#This Row],[Budget_COGS]]=0,
"",
IF(
Table1[[#This Row],[Budget_COGS]]&gt;0,
(Table1[[#This Row],[Budget_COGS]]-Table1[[#This Row],[COGS]]) / Table1[[#This Row],[Budget_COGS]],
(Table1[[#This Row],[Budget_COGS]]-Table1[[#This Row],[COGS]]) / ABS(Table1[[#This Row],[Budget_COGS]])
)
)</f>
        <v>0.08</v>
      </c>
      <c r="S3408" s="5" t="str">
        <f>IF(Table1[[#This Row],[COGS _Var]]&gt;=0, "Above Budget", "Below Budget")</f>
        <v>Below Budget</v>
      </c>
      <c r="T3408">
        <f>Table1[[#This Row],[Actual_Sales]]-Table1[[#This Row],[COGS]]</f>
        <v>64</v>
      </c>
      <c r="U3408">
        <v>80</v>
      </c>
      <c r="V3408">
        <f>Table1[[#This Row],[Gross_Margin]]-Table1[[#This Row],[Budget_Margin]]</f>
        <v>-16</v>
      </c>
      <c r="W3408" s="5">
        <f>IF(
Table1[[#This Row],[Budget_Margin]]=0,
"",
IF(
Table1[[#This Row],[Budget_Margin]]&gt;0,
(Table1[[#This Row],[Gross_Margin]]-Table1[[#This Row],[Budget_Margin]]) / Table1[[#This Row],[Budget_Margin]],
(Table1[[#This Row],[Gross_Margin]]-Table1[[#This Row],[Budget_Margin]]) / ABS(Table1[[#This Row],[Budget_Margin]])
)
)</f>
        <v>-0.2</v>
      </c>
      <c r="X3408" s="5" t="str">
        <f>IF(Table1[[#This Row],[Margin_Var]]&gt;=0, "Above Budget", "Below Budget")</f>
        <v>Below Budget</v>
      </c>
      <c r="Y3408" s="5">
        <f>IFERROR(Table1[[#This Row],[Gross_Margin]]/Table1[[#This Row],[Actual_Sales]],0)</f>
        <v>0.58181818181818179</v>
      </c>
      <c r="Z3408" s="5">
        <f>Table1[[#This Row],[Actual_Profit]]/Table1[[#This Row],[Actual_Sales]]</f>
        <v>0.11818181818181818</v>
      </c>
      <c r="AA3408">
        <v>51</v>
      </c>
      <c r="AB3408" s="5">
        <f>IFERROR(Table1[[#This Row],[Expenses]]/Table1[[#This Row],[Actual_Sales]],0)</f>
        <v>0.46363636363636362</v>
      </c>
      <c r="AC3408">
        <v>17</v>
      </c>
      <c r="AD3408">
        <v>422</v>
      </c>
      <c r="AE3408" s="5">
        <f>IFERROR(Table1[[#This Row],[Inventory]]/Table1[[#This Row],[Actual_Sales]],0)</f>
        <v>3.8363636363636364</v>
      </c>
    </row>
    <row r="3409" spans="1:31" x14ac:dyDescent="0.25">
      <c r="A3409">
        <v>4090</v>
      </c>
      <c r="B3409">
        <v>303</v>
      </c>
      <c r="C3409">
        <v>11</v>
      </c>
      <c r="D3409" s="2">
        <v>40878</v>
      </c>
      <c r="E3409">
        <v>110</v>
      </c>
      <c r="F3409">
        <v>80</v>
      </c>
      <c r="G3409">
        <f>Table1[[#This Row],[Actual_Sales]]-Table1[[#This Row],[Budget_Sales]]</f>
        <v>30</v>
      </c>
      <c r="H3409" s="5">
        <f>IF(
Table1[[#This Row],[Budget_Sales]]=0,
"",
IF(
Table1[[#This Row],[Budget_Sales]]&gt;0,
(Table1[[#This Row],[Actual_Sales]]-Table1[[#This Row],[Budget_Sales]])/Table1[[#This Row],[Budget_Sales]],
(Table1[[#This Row],[Actual_Sales]]-Table1[[#This Row],[Budget_Sales]])/ABS(Table1[[#This Row],[Budget_Sales]])
)
)</f>
        <v>0.375</v>
      </c>
      <c r="I3409" s="5" t="str">
        <f>IF(Table1[[#This Row],[Sales_Var]]&gt;=0,"Above Budget","Below Budget")</f>
        <v>Above Budget</v>
      </c>
      <c r="J3409">
        <f>Table1[[#This Row],[Actual_Sales]]-(Table1[[#This Row],[COGS]]+Table1[[#This Row],[Expenses]])</f>
        <v>13</v>
      </c>
      <c r="K3409">
        <v>10</v>
      </c>
      <c r="L3409">
        <f>Table1[[#This Row],[Actual_Profit]]-Table1[[#This Row],[Budget_Profit]]</f>
        <v>3</v>
      </c>
      <c r="M3409" s="5">
        <f>IF(
Table1[[#This Row],[Budget_Profit]]=0,
"",
IF(
Table1[[#This Row],[Budget_Profit]]&gt;0,
(Table1[[#This Row],[Actual_Profit]]-Table1[[#This Row],[Budget_Profit]])/Table1[[#This Row],[Budget_Profit]],
(Table1[[#This Row],[Actual_Profit]]-Table1[[#This Row],[Budget_Profit]])/ABS(Table1[[#This Row],[Budget_Profit]])
)
)</f>
        <v>0.3</v>
      </c>
      <c r="N3409" s="5" t="str">
        <f>IF(Table1[[#This Row],[Profit_Var]]&gt;=0, "Above Budget", "Below Budget")</f>
        <v>Above Budget</v>
      </c>
      <c r="O3409">
        <v>46</v>
      </c>
      <c r="P3409">
        <v>30</v>
      </c>
      <c r="Q3409">
        <f>Table1[[#This Row],[COGS]]-Table1[[#This Row],[Budget_COGS]]</f>
        <v>16</v>
      </c>
      <c r="R3409" s="5">
        <f>IF(
Table1[[#This Row],[Budget_COGS]]=0,
"",
IF(
Table1[[#This Row],[Budget_COGS]]&gt;0,
(Table1[[#This Row],[Budget_COGS]]-Table1[[#This Row],[COGS]]) / Table1[[#This Row],[Budget_COGS]],
(Table1[[#This Row],[Budget_COGS]]-Table1[[#This Row],[COGS]]) / ABS(Table1[[#This Row],[Budget_COGS]])
)
)</f>
        <v>-0.53333333333333333</v>
      </c>
      <c r="S3409" s="5" t="str">
        <f>IF(Table1[[#This Row],[COGS _Var]]&gt;=0, "Above Budget", "Below Budget")</f>
        <v>Above Budget</v>
      </c>
      <c r="T3409">
        <f>Table1[[#This Row],[Actual_Sales]]-Table1[[#This Row],[COGS]]</f>
        <v>64</v>
      </c>
      <c r="U3409">
        <v>50</v>
      </c>
      <c r="V3409">
        <f>Table1[[#This Row],[Gross_Margin]]-Table1[[#This Row],[Budget_Margin]]</f>
        <v>14</v>
      </c>
      <c r="W3409" s="5">
        <f>IF(
Table1[[#This Row],[Budget_Margin]]=0,
"",
IF(
Table1[[#This Row],[Budget_Margin]]&gt;0,
(Table1[[#This Row],[Gross_Margin]]-Table1[[#This Row],[Budget_Margin]]) / Table1[[#This Row],[Budget_Margin]],
(Table1[[#This Row],[Gross_Margin]]-Table1[[#This Row],[Budget_Margin]]) / ABS(Table1[[#This Row],[Budget_Margin]])
)
)</f>
        <v>0.28000000000000003</v>
      </c>
      <c r="X3409" s="5" t="str">
        <f>IF(Table1[[#This Row],[Margin_Var]]&gt;=0, "Above Budget", "Below Budget")</f>
        <v>Above Budget</v>
      </c>
      <c r="Y3409" s="5">
        <f>IFERROR(Table1[[#This Row],[Gross_Margin]]/Table1[[#This Row],[Actual_Sales]],0)</f>
        <v>0.58181818181818179</v>
      </c>
      <c r="Z3409" s="5">
        <f>Table1[[#This Row],[Actual_Profit]]/Table1[[#This Row],[Actual_Sales]]</f>
        <v>0.11818181818181818</v>
      </c>
      <c r="AA3409">
        <v>51</v>
      </c>
      <c r="AB3409" s="5">
        <f>IFERROR(Table1[[#This Row],[Expenses]]/Table1[[#This Row],[Actual_Sales]],0)</f>
        <v>0.46363636363636362</v>
      </c>
      <c r="AC3409">
        <v>17</v>
      </c>
      <c r="AD3409">
        <v>422</v>
      </c>
      <c r="AE3409" s="5">
        <f>IFERROR(Table1[[#This Row],[Inventory]]/Table1[[#This Row],[Actual_Sales]],0)</f>
        <v>3.8363636363636364</v>
      </c>
    </row>
    <row r="3410" spans="1:31" x14ac:dyDescent="0.25">
      <c r="A3410">
        <v>548</v>
      </c>
      <c r="B3410">
        <v>253</v>
      </c>
      <c r="C3410">
        <v>5</v>
      </c>
      <c r="D3410" s="2">
        <v>40269</v>
      </c>
      <c r="E3410">
        <v>127</v>
      </c>
      <c r="F3410">
        <v>120</v>
      </c>
      <c r="G3410">
        <f>Table1[[#This Row],[Actual_Sales]]-Table1[[#This Row],[Budget_Sales]]</f>
        <v>7</v>
      </c>
      <c r="H3410" s="5">
        <f>IF(
Table1[[#This Row],[Budget_Sales]]=0,
"",
IF(
Table1[[#This Row],[Budget_Sales]]&gt;0,
(Table1[[#This Row],[Actual_Sales]]-Table1[[#This Row],[Budget_Sales]])/Table1[[#This Row],[Budget_Sales]],
(Table1[[#This Row],[Actual_Sales]]-Table1[[#This Row],[Budget_Sales]])/ABS(Table1[[#This Row],[Budget_Sales]])
)
)</f>
        <v>5.8333333333333334E-2</v>
      </c>
      <c r="I3410" s="5" t="str">
        <f>IF(Table1[[#This Row],[Sales_Var]]&gt;=0,"Above Budget","Below Budget")</f>
        <v>Above Budget</v>
      </c>
      <c r="J3410">
        <f>Table1[[#This Row],[Actual_Sales]]-(Table1[[#This Row],[COGS]]+Table1[[#This Row],[Expenses]])</f>
        <v>15</v>
      </c>
      <c r="K3410">
        <v>30</v>
      </c>
      <c r="L3410">
        <f>Table1[[#This Row],[Actual_Profit]]-Table1[[#This Row],[Budget_Profit]]</f>
        <v>-15</v>
      </c>
      <c r="M3410" s="5">
        <f>IF(
Table1[[#This Row],[Budget_Profit]]=0,
"",
IF(
Table1[[#This Row],[Budget_Profit]]&gt;0,
(Table1[[#This Row],[Actual_Profit]]-Table1[[#This Row],[Budget_Profit]])/Table1[[#This Row],[Budget_Profit]],
(Table1[[#This Row],[Actual_Profit]]-Table1[[#This Row],[Budget_Profit]])/ABS(Table1[[#This Row],[Budget_Profit]])
)
)</f>
        <v>-0.5</v>
      </c>
      <c r="N3410" s="5" t="str">
        <f>IF(Table1[[#This Row],[Profit_Var]]&gt;=0, "Above Budget", "Below Budget")</f>
        <v>Below Budget</v>
      </c>
      <c r="O3410">
        <v>57</v>
      </c>
      <c r="P3410">
        <v>50</v>
      </c>
      <c r="Q3410">
        <f>Table1[[#This Row],[COGS]]-Table1[[#This Row],[Budget_COGS]]</f>
        <v>7</v>
      </c>
      <c r="R3410" s="5">
        <f>IF(
Table1[[#This Row],[Budget_COGS]]=0,
"",
IF(
Table1[[#This Row],[Budget_COGS]]&gt;0,
(Table1[[#This Row],[Budget_COGS]]-Table1[[#This Row],[COGS]]) / Table1[[#This Row],[Budget_COGS]],
(Table1[[#This Row],[Budget_COGS]]-Table1[[#This Row],[COGS]]) / ABS(Table1[[#This Row],[Budget_COGS]])
)
)</f>
        <v>-0.14000000000000001</v>
      </c>
      <c r="S3410" s="5" t="str">
        <f>IF(Table1[[#This Row],[COGS _Var]]&gt;=0, "Above Budget", "Below Budget")</f>
        <v>Above Budget</v>
      </c>
      <c r="T3410">
        <f>Table1[[#This Row],[Actual_Sales]]-Table1[[#This Row],[COGS]]</f>
        <v>70</v>
      </c>
      <c r="U3410">
        <v>70</v>
      </c>
      <c r="V3410">
        <f>Table1[[#This Row],[Gross_Margin]]-Table1[[#This Row],[Budget_Margin]]</f>
        <v>0</v>
      </c>
      <c r="W3410" s="5">
        <f>IF(
Table1[[#This Row],[Budget_Margin]]=0,
"",
IF(
Table1[[#This Row],[Budget_Margin]]&gt;0,
(Table1[[#This Row],[Gross_Margin]]-Table1[[#This Row],[Budget_Margin]]) / Table1[[#This Row],[Budget_Margin]],
(Table1[[#This Row],[Gross_Margin]]-Table1[[#This Row],[Budget_Margin]]) / ABS(Table1[[#This Row],[Budget_Margin]])
)
)</f>
        <v>0</v>
      </c>
      <c r="X3410" s="5" t="str">
        <f>IF(Table1[[#This Row],[Margin_Var]]&gt;=0, "Above Budget", "Below Budget")</f>
        <v>Above Budget</v>
      </c>
      <c r="Y3410" s="5">
        <f>IFERROR(Table1[[#This Row],[Gross_Margin]]/Table1[[#This Row],[Actual_Sales]],0)</f>
        <v>0.55118110236220474</v>
      </c>
      <c r="Z3410" s="5">
        <f>Table1[[#This Row],[Actual_Profit]]/Table1[[#This Row],[Actual_Sales]]</f>
        <v>0.11811023622047244</v>
      </c>
      <c r="AA3410">
        <v>55</v>
      </c>
      <c r="AB3410" s="5">
        <f>IFERROR(Table1[[#This Row],[Expenses]]/Table1[[#This Row],[Actual_Sales]],0)</f>
        <v>0.43307086614173229</v>
      </c>
      <c r="AC3410">
        <v>21</v>
      </c>
      <c r="AD3410">
        <v>313</v>
      </c>
      <c r="AE3410" s="5">
        <f>IFERROR(Table1[[#This Row],[Inventory]]/Table1[[#This Row],[Actual_Sales]],0)</f>
        <v>2.4645669291338583</v>
      </c>
    </row>
    <row r="3411" spans="1:31" x14ac:dyDescent="0.25">
      <c r="A3411">
        <v>625</v>
      </c>
      <c r="B3411">
        <v>580</v>
      </c>
      <c r="C3411">
        <v>8</v>
      </c>
      <c r="D3411" s="2">
        <v>40269</v>
      </c>
      <c r="E3411">
        <v>127</v>
      </c>
      <c r="F3411">
        <v>120</v>
      </c>
      <c r="G3411">
        <f>Table1[[#This Row],[Actual_Sales]]-Table1[[#This Row],[Budget_Sales]]</f>
        <v>7</v>
      </c>
      <c r="H3411" s="5">
        <f>IF(
Table1[[#This Row],[Budget_Sales]]=0,
"",
IF(
Table1[[#This Row],[Budget_Sales]]&gt;0,
(Table1[[#This Row],[Actual_Sales]]-Table1[[#This Row],[Budget_Sales]])/Table1[[#This Row],[Budget_Sales]],
(Table1[[#This Row],[Actual_Sales]]-Table1[[#This Row],[Budget_Sales]])/ABS(Table1[[#This Row],[Budget_Sales]])
)
)</f>
        <v>5.8333333333333334E-2</v>
      </c>
      <c r="I3411" s="5" t="str">
        <f>IF(Table1[[#This Row],[Sales_Var]]&gt;=0,"Above Budget","Below Budget")</f>
        <v>Above Budget</v>
      </c>
      <c r="J3411">
        <f>Table1[[#This Row],[Actual_Sales]]-(Table1[[#This Row],[COGS]]+Table1[[#This Row],[Expenses]])</f>
        <v>15</v>
      </c>
      <c r="K3411">
        <v>30</v>
      </c>
      <c r="L3411">
        <f>Table1[[#This Row],[Actual_Profit]]-Table1[[#This Row],[Budget_Profit]]</f>
        <v>-15</v>
      </c>
      <c r="M3411" s="5">
        <f>IF(
Table1[[#This Row],[Budget_Profit]]=0,
"",
IF(
Table1[[#This Row],[Budget_Profit]]&gt;0,
(Table1[[#This Row],[Actual_Profit]]-Table1[[#This Row],[Budget_Profit]])/Table1[[#This Row],[Budget_Profit]],
(Table1[[#This Row],[Actual_Profit]]-Table1[[#This Row],[Budget_Profit]])/ABS(Table1[[#This Row],[Budget_Profit]])
)
)</f>
        <v>-0.5</v>
      </c>
      <c r="N3411" s="5" t="str">
        <f>IF(Table1[[#This Row],[Profit_Var]]&gt;=0, "Above Budget", "Below Budget")</f>
        <v>Below Budget</v>
      </c>
      <c r="O3411">
        <v>57</v>
      </c>
      <c r="P3411">
        <v>50</v>
      </c>
      <c r="Q3411">
        <f>Table1[[#This Row],[COGS]]-Table1[[#This Row],[Budget_COGS]]</f>
        <v>7</v>
      </c>
      <c r="R3411" s="5">
        <f>IF(
Table1[[#This Row],[Budget_COGS]]=0,
"",
IF(
Table1[[#This Row],[Budget_COGS]]&gt;0,
(Table1[[#This Row],[Budget_COGS]]-Table1[[#This Row],[COGS]]) / Table1[[#This Row],[Budget_COGS]],
(Table1[[#This Row],[Budget_COGS]]-Table1[[#This Row],[COGS]]) / ABS(Table1[[#This Row],[Budget_COGS]])
)
)</f>
        <v>-0.14000000000000001</v>
      </c>
      <c r="S3411" s="5" t="str">
        <f>IF(Table1[[#This Row],[COGS _Var]]&gt;=0, "Above Budget", "Below Budget")</f>
        <v>Above Budget</v>
      </c>
      <c r="T3411">
        <f>Table1[[#This Row],[Actual_Sales]]-Table1[[#This Row],[COGS]]</f>
        <v>70</v>
      </c>
      <c r="U3411">
        <v>70</v>
      </c>
      <c r="V3411">
        <f>Table1[[#This Row],[Gross_Margin]]-Table1[[#This Row],[Budget_Margin]]</f>
        <v>0</v>
      </c>
      <c r="W3411" s="5">
        <f>IF(
Table1[[#This Row],[Budget_Margin]]=0,
"",
IF(
Table1[[#This Row],[Budget_Margin]]&gt;0,
(Table1[[#This Row],[Gross_Margin]]-Table1[[#This Row],[Budget_Margin]]) / Table1[[#This Row],[Budget_Margin]],
(Table1[[#This Row],[Gross_Margin]]-Table1[[#This Row],[Budget_Margin]]) / ABS(Table1[[#This Row],[Budget_Margin]])
)
)</f>
        <v>0</v>
      </c>
      <c r="X3411" s="5" t="str">
        <f>IF(Table1[[#This Row],[Margin_Var]]&gt;=0, "Above Budget", "Below Budget")</f>
        <v>Above Budget</v>
      </c>
      <c r="Y3411" s="5">
        <f>IFERROR(Table1[[#This Row],[Gross_Margin]]/Table1[[#This Row],[Actual_Sales]],0)</f>
        <v>0.55118110236220474</v>
      </c>
      <c r="Z3411" s="5">
        <f>Table1[[#This Row],[Actual_Profit]]/Table1[[#This Row],[Actual_Sales]]</f>
        <v>0.11811023622047244</v>
      </c>
      <c r="AA3411">
        <v>55</v>
      </c>
      <c r="AB3411" s="5">
        <f>IFERROR(Table1[[#This Row],[Expenses]]/Table1[[#This Row],[Actual_Sales]],0)</f>
        <v>0.43307086614173229</v>
      </c>
      <c r="AC3411">
        <v>21</v>
      </c>
      <c r="AD3411">
        <v>313</v>
      </c>
      <c r="AE3411" s="5">
        <f>IFERROR(Table1[[#This Row],[Inventory]]/Table1[[#This Row],[Actual_Sales]],0)</f>
        <v>2.4645669291338583</v>
      </c>
    </row>
    <row r="3412" spans="1:31" x14ac:dyDescent="0.25">
      <c r="A3412">
        <v>559</v>
      </c>
      <c r="B3412">
        <v>305</v>
      </c>
      <c r="C3412">
        <v>9</v>
      </c>
      <c r="D3412" s="2">
        <v>40269</v>
      </c>
      <c r="E3412">
        <v>127</v>
      </c>
      <c r="F3412">
        <v>90</v>
      </c>
      <c r="G3412">
        <f>Table1[[#This Row],[Actual_Sales]]-Table1[[#This Row],[Budget_Sales]]</f>
        <v>37</v>
      </c>
      <c r="H3412" s="5">
        <f>IF(
Table1[[#This Row],[Budget_Sales]]=0,
"",
IF(
Table1[[#This Row],[Budget_Sales]]&gt;0,
(Table1[[#This Row],[Actual_Sales]]-Table1[[#This Row],[Budget_Sales]])/Table1[[#This Row],[Budget_Sales]],
(Table1[[#This Row],[Actual_Sales]]-Table1[[#This Row],[Budget_Sales]])/ABS(Table1[[#This Row],[Budget_Sales]])
)
)</f>
        <v>0.41111111111111109</v>
      </c>
      <c r="I3412" s="5" t="str">
        <f>IF(Table1[[#This Row],[Sales_Var]]&gt;=0,"Above Budget","Below Budget")</f>
        <v>Above Budget</v>
      </c>
      <c r="J3412">
        <f>Table1[[#This Row],[Actual_Sales]]-(Table1[[#This Row],[COGS]]+Table1[[#This Row],[Expenses]])</f>
        <v>15</v>
      </c>
      <c r="K3412">
        <v>20</v>
      </c>
      <c r="L3412">
        <f>Table1[[#This Row],[Actual_Profit]]-Table1[[#This Row],[Budget_Profit]]</f>
        <v>-5</v>
      </c>
      <c r="M3412" s="5">
        <f>IF(
Table1[[#This Row],[Budget_Profit]]=0,
"",
IF(
Table1[[#This Row],[Budget_Profit]]&gt;0,
(Table1[[#This Row],[Actual_Profit]]-Table1[[#This Row],[Budget_Profit]])/Table1[[#This Row],[Budget_Profit]],
(Table1[[#This Row],[Actual_Profit]]-Table1[[#This Row],[Budget_Profit]])/ABS(Table1[[#This Row],[Budget_Profit]])
)
)</f>
        <v>-0.25</v>
      </c>
      <c r="N3412" s="5" t="str">
        <f>IF(Table1[[#This Row],[Profit_Var]]&gt;=0, "Above Budget", "Below Budget")</f>
        <v>Below Budget</v>
      </c>
      <c r="O3412">
        <v>57</v>
      </c>
      <c r="P3412">
        <v>40</v>
      </c>
      <c r="Q3412">
        <f>Table1[[#This Row],[COGS]]-Table1[[#This Row],[Budget_COGS]]</f>
        <v>17</v>
      </c>
      <c r="R3412" s="5">
        <f>IF(
Table1[[#This Row],[Budget_COGS]]=0,
"",
IF(
Table1[[#This Row],[Budget_COGS]]&gt;0,
(Table1[[#This Row],[Budget_COGS]]-Table1[[#This Row],[COGS]]) / Table1[[#This Row],[Budget_COGS]],
(Table1[[#This Row],[Budget_COGS]]-Table1[[#This Row],[COGS]]) / ABS(Table1[[#This Row],[Budget_COGS]])
)
)</f>
        <v>-0.42499999999999999</v>
      </c>
      <c r="S3412" s="5" t="str">
        <f>IF(Table1[[#This Row],[COGS _Var]]&gt;=0, "Above Budget", "Below Budget")</f>
        <v>Above Budget</v>
      </c>
      <c r="T3412">
        <f>Table1[[#This Row],[Actual_Sales]]-Table1[[#This Row],[COGS]]</f>
        <v>70</v>
      </c>
      <c r="U3412">
        <v>50</v>
      </c>
      <c r="V3412">
        <f>Table1[[#This Row],[Gross_Margin]]-Table1[[#This Row],[Budget_Margin]]</f>
        <v>20</v>
      </c>
      <c r="W3412" s="5">
        <f>IF(
Table1[[#This Row],[Budget_Margin]]=0,
"",
IF(
Table1[[#This Row],[Budget_Margin]]&gt;0,
(Table1[[#This Row],[Gross_Margin]]-Table1[[#This Row],[Budget_Margin]]) / Table1[[#This Row],[Budget_Margin]],
(Table1[[#This Row],[Gross_Margin]]-Table1[[#This Row],[Budget_Margin]]) / ABS(Table1[[#This Row],[Budget_Margin]])
)
)</f>
        <v>0.4</v>
      </c>
      <c r="X3412" s="5" t="str">
        <f>IF(Table1[[#This Row],[Margin_Var]]&gt;=0, "Above Budget", "Below Budget")</f>
        <v>Above Budget</v>
      </c>
      <c r="Y3412" s="5">
        <f>IFERROR(Table1[[#This Row],[Gross_Margin]]/Table1[[#This Row],[Actual_Sales]],0)</f>
        <v>0.55118110236220474</v>
      </c>
      <c r="Z3412" s="5">
        <f>Table1[[#This Row],[Actual_Profit]]/Table1[[#This Row],[Actual_Sales]]</f>
        <v>0.11811023622047244</v>
      </c>
      <c r="AA3412">
        <v>55</v>
      </c>
      <c r="AB3412" s="5">
        <f>IFERROR(Table1[[#This Row],[Expenses]]/Table1[[#This Row],[Actual_Sales]],0)</f>
        <v>0.43307086614173229</v>
      </c>
      <c r="AC3412">
        <v>21</v>
      </c>
      <c r="AD3412">
        <v>313</v>
      </c>
      <c r="AE3412" s="5">
        <f>IFERROR(Table1[[#This Row],[Inventory]]/Table1[[#This Row],[Actual_Sales]],0)</f>
        <v>2.4645669291338583</v>
      </c>
    </row>
    <row r="3413" spans="1:31" x14ac:dyDescent="0.25">
      <c r="A3413">
        <v>401</v>
      </c>
      <c r="B3413">
        <v>435</v>
      </c>
      <c r="C3413">
        <v>12</v>
      </c>
      <c r="D3413" s="2">
        <v>40238</v>
      </c>
      <c r="E3413">
        <v>85</v>
      </c>
      <c r="F3413">
        <v>50</v>
      </c>
      <c r="G3413">
        <f>Table1[[#This Row],[Actual_Sales]]-Table1[[#This Row],[Budget_Sales]]</f>
        <v>35</v>
      </c>
      <c r="H3413" s="5">
        <f>IF(
Table1[[#This Row],[Budget_Sales]]=0,
"",
IF(
Table1[[#This Row],[Budget_Sales]]&gt;0,
(Table1[[#This Row],[Actual_Sales]]-Table1[[#This Row],[Budget_Sales]])/Table1[[#This Row],[Budget_Sales]],
(Table1[[#This Row],[Actual_Sales]]-Table1[[#This Row],[Budget_Sales]])/ABS(Table1[[#This Row],[Budget_Sales]])
)
)</f>
        <v>0.7</v>
      </c>
      <c r="I3413" s="5" t="str">
        <f>IF(Table1[[#This Row],[Sales_Var]]&gt;=0,"Above Budget","Below Budget")</f>
        <v>Above Budget</v>
      </c>
      <c r="J3413">
        <f>Table1[[#This Row],[Actual_Sales]]-(Table1[[#This Row],[COGS]]+Table1[[#This Row],[Expenses]])</f>
        <v>10</v>
      </c>
      <c r="K3413">
        <v>10</v>
      </c>
      <c r="L3413">
        <f>Table1[[#This Row],[Actual_Profit]]-Table1[[#This Row],[Budget_Profit]]</f>
        <v>0</v>
      </c>
      <c r="M3413" s="5">
        <f>IF(
Table1[[#This Row],[Budget_Profit]]=0,
"",
IF(
Table1[[#This Row],[Budget_Profit]]&gt;0,
(Table1[[#This Row],[Actual_Profit]]-Table1[[#This Row],[Budget_Profit]])/Table1[[#This Row],[Budget_Profit]],
(Table1[[#This Row],[Actual_Profit]]-Table1[[#This Row],[Budget_Profit]])/ABS(Table1[[#This Row],[Budget_Profit]])
)
)</f>
        <v>0</v>
      </c>
      <c r="N3413" s="5" t="str">
        <f>IF(Table1[[#This Row],[Profit_Var]]&gt;=0, "Above Budget", "Below Budget")</f>
        <v>Above Budget</v>
      </c>
      <c r="O3413">
        <v>36</v>
      </c>
      <c r="P3413">
        <v>20</v>
      </c>
      <c r="Q3413">
        <f>Table1[[#This Row],[COGS]]-Table1[[#This Row],[Budget_COGS]]</f>
        <v>16</v>
      </c>
      <c r="R3413" s="5">
        <f>IF(
Table1[[#This Row],[Budget_COGS]]=0,
"",
IF(
Table1[[#This Row],[Budget_COGS]]&gt;0,
(Table1[[#This Row],[Budget_COGS]]-Table1[[#This Row],[COGS]]) / Table1[[#This Row],[Budget_COGS]],
(Table1[[#This Row],[Budget_COGS]]-Table1[[#This Row],[COGS]]) / ABS(Table1[[#This Row],[Budget_COGS]])
)
)</f>
        <v>-0.8</v>
      </c>
      <c r="S3413" s="5" t="str">
        <f>IF(Table1[[#This Row],[COGS _Var]]&gt;=0, "Above Budget", "Below Budget")</f>
        <v>Above Budget</v>
      </c>
      <c r="T3413">
        <f>Table1[[#This Row],[Actual_Sales]]-Table1[[#This Row],[COGS]]</f>
        <v>49</v>
      </c>
      <c r="U3413">
        <v>30</v>
      </c>
      <c r="V3413">
        <f>Table1[[#This Row],[Gross_Margin]]-Table1[[#This Row],[Budget_Margin]]</f>
        <v>19</v>
      </c>
      <c r="W3413" s="5">
        <f>IF(
Table1[[#This Row],[Budget_Margin]]=0,
"",
IF(
Table1[[#This Row],[Budget_Margin]]&gt;0,
(Table1[[#This Row],[Gross_Margin]]-Table1[[#This Row],[Budget_Margin]]) / Table1[[#This Row],[Budget_Margin]],
(Table1[[#This Row],[Gross_Margin]]-Table1[[#This Row],[Budget_Margin]]) / ABS(Table1[[#This Row],[Budget_Margin]])
)
)</f>
        <v>0.6333333333333333</v>
      </c>
      <c r="X3413" s="5" t="str">
        <f>IF(Table1[[#This Row],[Margin_Var]]&gt;=0, "Above Budget", "Below Budget")</f>
        <v>Above Budget</v>
      </c>
      <c r="Y3413" s="5">
        <f>IFERROR(Table1[[#This Row],[Gross_Margin]]/Table1[[#This Row],[Actual_Sales]],0)</f>
        <v>0.57647058823529407</v>
      </c>
      <c r="Z3413" s="5">
        <f>Table1[[#This Row],[Actual_Profit]]/Table1[[#This Row],[Actual_Sales]]</f>
        <v>0.11764705882352941</v>
      </c>
      <c r="AA3413">
        <v>39</v>
      </c>
      <c r="AB3413" s="5">
        <f>IFERROR(Table1[[#This Row],[Expenses]]/Table1[[#This Row],[Actual_Sales]],0)</f>
        <v>0.45882352941176469</v>
      </c>
      <c r="AC3413">
        <v>11</v>
      </c>
      <c r="AD3413">
        <v>187</v>
      </c>
      <c r="AE3413" s="5">
        <f>IFERROR(Table1[[#This Row],[Inventory]]/Table1[[#This Row],[Actual_Sales]],0)</f>
        <v>2.2000000000000002</v>
      </c>
    </row>
    <row r="3414" spans="1:31" x14ac:dyDescent="0.25">
      <c r="A3414">
        <v>1150</v>
      </c>
      <c r="B3414">
        <v>562</v>
      </c>
      <c r="C3414">
        <v>5</v>
      </c>
      <c r="D3414" s="2">
        <v>40360</v>
      </c>
      <c r="E3414">
        <v>387</v>
      </c>
      <c r="F3414">
        <v>370</v>
      </c>
      <c r="G3414">
        <f>Table1[[#This Row],[Actual_Sales]]-Table1[[#This Row],[Budget_Sales]]</f>
        <v>17</v>
      </c>
      <c r="H3414" s="5">
        <f>IF(
Table1[[#This Row],[Budget_Sales]]=0,
"",
IF(
Table1[[#This Row],[Budget_Sales]]&gt;0,
(Table1[[#This Row],[Actual_Sales]]-Table1[[#This Row],[Budget_Sales]])/Table1[[#This Row],[Budget_Sales]],
(Table1[[#This Row],[Actual_Sales]]-Table1[[#This Row],[Budget_Sales]])/ABS(Table1[[#This Row],[Budget_Sales]])
)
)</f>
        <v>4.5945945945945948E-2</v>
      </c>
      <c r="I3414" s="5" t="str">
        <f>IF(Table1[[#This Row],[Sales_Var]]&gt;=0,"Above Budget","Below Budget")</f>
        <v>Above Budget</v>
      </c>
      <c r="J3414">
        <f>Table1[[#This Row],[Actual_Sales]]-(Table1[[#This Row],[COGS]]+Table1[[#This Row],[Expenses]])</f>
        <v>45</v>
      </c>
      <c r="K3414">
        <v>60</v>
      </c>
      <c r="L3414">
        <f>Table1[[#This Row],[Actual_Profit]]-Table1[[#This Row],[Budget_Profit]]</f>
        <v>-15</v>
      </c>
      <c r="M3414" s="5">
        <f>IF(
Table1[[#This Row],[Budget_Profit]]=0,
"",
IF(
Table1[[#This Row],[Budget_Profit]]&gt;0,
(Table1[[#This Row],[Actual_Profit]]-Table1[[#This Row],[Budget_Profit]])/Table1[[#This Row],[Budget_Profit]],
(Table1[[#This Row],[Actual_Profit]]-Table1[[#This Row],[Budget_Profit]])/ABS(Table1[[#This Row],[Budget_Profit]])
)
)</f>
        <v>-0.25</v>
      </c>
      <c r="N3414" s="5" t="str">
        <f>IF(Table1[[#This Row],[Profit_Var]]&gt;=0, "Above Budget", "Below Budget")</f>
        <v>Below Budget</v>
      </c>
      <c r="O3414">
        <v>162</v>
      </c>
      <c r="P3414">
        <v>150</v>
      </c>
      <c r="Q3414">
        <f>Table1[[#This Row],[COGS]]-Table1[[#This Row],[Budget_COGS]]</f>
        <v>12</v>
      </c>
      <c r="R3414" s="5">
        <f>IF(
Table1[[#This Row],[Budget_COGS]]=0,
"",
IF(
Table1[[#This Row],[Budget_COGS]]&gt;0,
(Table1[[#This Row],[Budget_COGS]]-Table1[[#This Row],[COGS]]) / Table1[[#This Row],[Budget_COGS]],
(Table1[[#This Row],[Budget_COGS]]-Table1[[#This Row],[COGS]]) / ABS(Table1[[#This Row],[Budget_COGS]])
)
)</f>
        <v>-0.08</v>
      </c>
      <c r="S3414" s="5" t="str">
        <f>IF(Table1[[#This Row],[COGS _Var]]&gt;=0, "Above Budget", "Below Budget")</f>
        <v>Above Budget</v>
      </c>
      <c r="T3414">
        <f>Table1[[#This Row],[Actual_Sales]]-Table1[[#This Row],[COGS]]</f>
        <v>225</v>
      </c>
      <c r="U3414">
        <v>220</v>
      </c>
      <c r="V3414">
        <f>Table1[[#This Row],[Gross_Margin]]-Table1[[#This Row],[Budget_Margin]]</f>
        <v>5</v>
      </c>
      <c r="W3414" s="5">
        <f>IF(
Table1[[#This Row],[Budget_Margin]]=0,
"",
IF(
Table1[[#This Row],[Budget_Margin]]&gt;0,
(Table1[[#This Row],[Gross_Margin]]-Table1[[#This Row],[Budget_Margin]]) / Table1[[#This Row],[Budget_Margin]],
(Table1[[#This Row],[Gross_Margin]]-Table1[[#This Row],[Budget_Margin]]) / ABS(Table1[[#This Row],[Budget_Margin]])
)
)</f>
        <v>2.2727272727272728E-2</v>
      </c>
      <c r="X3414" s="5" t="str">
        <f>IF(Table1[[#This Row],[Margin_Var]]&gt;=0, "Above Budget", "Below Budget")</f>
        <v>Above Budget</v>
      </c>
      <c r="Y3414" s="5">
        <f>IFERROR(Table1[[#This Row],[Gross_Margin]]/Table1[[#This Row],[Actual_Sales]],0)</f>
        <v>0.58139534883720934</v>
      </c>
      <c r="Z3414" s="5">
        <f>Table1[[#This Row],[Actual_Profit]]/Table1[[#This Row],[Actual_Sales]]</f>
        <v>0.11627906976744186</v>
      </c>
      <c r="AA3414">
        <v>180</v>
      </c>
      <c r="AB3414" s="5">
        <f>IFERROR(Table1[[#This Row],[Expenses]]/Table1[[#This Row],[Actual_Sales]],0)</f>
        <v>0.46511627906976744</v>
      </c>
      <c r="AC3414">
        <v>147</v>
      </c>
      <c r="AD3414">
        <v>943</v>
      </c>
      <c r="AE3414" s="5">
        <f>IFERROR(Table1[[#This Row],[Inventory]]/Table1[[#This Row],[Actual_Sales]],0)</f>
        <v>2.4366925064599485</v>
      </c>
    </row>
    <row r="3415" spans="1:31" x14ac:dyDescent="0.25">
      <c r="A3415">
        <v>1193</v>
      </c>
      <c r="B3415">
        <v>775</v>
      </c>
      <c r="C3415">
        <v>8</v>
      </c>
      <c r="D3415" s="2">
        <v>40360</v>
      </c>
      <c r="E3415">
        <v>387</v>
      </c>
      <c r="F3415">
        <v>340</v>
      </c>
      <c r="G3415">
        <f>Table1[[#This Row],[Actual_Sales]]-Table1[[#This Row],[Budget_Sales]]</f>
        <v>47</v>
      </c>
      <c r="H3415" s="5">
        <f>IF(
Table1[[#This Row],[Budget_Sales]]=0,
"",
IF(
Table1[[#This Row],[Budget_Sales]]&gt;0,
(Table1[[#This Row],[Actual_Sales]]-Table1[[#This Row],[Budget_Sales]])/Table1[[#This Row],[Budget_Sales]],
(Table1[[#This Row],[Actual_Sales]]-Table1[[#This Row],[Budget_Sales]])/ABS(Table1[[#This Row],[Budget_Sales]])
)
)</f>
        <v>0.13823529411764707</v>
      </c>
      <c r="I3415" s="5" t="str">
        <f>IF(Table1[[#This Row],[Sales_Var]]&gt;=0,"Above Budget","Below Budget")</f>
        <v>Above Budget</v>
      </c>
      <c r="J3415">
        <f>Table1[[#This Row],[Actual_Sales]]-(Table1[[#This Row],[COGS]]+Table1[[#This Row],[Expenses]])</f>
        <v>45</v>
      </c>
      <c r="K3415">
        <v>70</v>
      </c>
      <c r="L3415">
        <f>Table1[[#This Row],[Actual_Profit]]-Table1[[#This Row],[Budget_Profit]]</f>
        <v>-25</v>
      </c>
      <c r="M3415" s="5">
        <f>IF(
Table1[[#This Row],[Budget_Profit]]=0,
"",
IF(
Table1[[#This Row],[Budget_Profit]]&gt;0,
(Table1[[#This Row],[Actual_Profit]]-Table1[[#This Row],[Budget_Profit]])/Table1[[#This Row],[Budget_Profit]],
(Table1[[#This Row],[Actual_Profit]]-Table1[[#This Row],[Budget_Profit]])/ABS(Table1[[#This Row],[Budget_Profit]])
)
)</f>
        <v>-0.35714285714285715</v>
      </c>
      <c r="N3415" s="5" t="str">
        <f>IF(Table1[[#This Row],[Profit_Var]]&gt;=0, "Above Budget", "Below Budget")</f>
        <v>Below Budget</v>
      </c>
      <c r="O3415">
        <v>162</v>
      </c>
      <c r="P3415">
        <v>130</v>
      </c>
      <c r="Q3415">
        <f>Table1[[#This Row],[COGS]]-Table1[[#This Row],[Budget_COGS]]</f>
        <v>32</v>
      </c>
      <c r="R3415" s="5">
        <f>IF(
Table1[[#This Row],[Budget_COGS]]=0,
"",
IF(
Table1[[#This Row],[Budget_COGS]]&gt;0,
(Table1[[#This Row],[Budget_COGS]]-Table1[[#This Row],[COGS]]) / Table1[[#This Row],[Budget_COGS]],
(Table1[[#This Row],[Budget_COGS]]-Table1[[#This Row],[COGS]]) / ABS(Table1[[#This Row],[Budget_COGS]])
)
)</f>
        <v>-0.24615384615384617</v>
      </c>
      <c r="S3415" s="5" t="str">
        <f>IF(Table1[[#This Row],[COGS _Var]]&gt;=0, "Above Budget", "Below Budget")</f>
        <v>Above Budget</v>
      </c>
      <c r="T3415">
        <f>Table1[[#This Row],[Actual_Sales]]-Table1[[#This Row],[COGS]]</f>
        <v>225</v>
      </c>
      <c r="U3415">
        <v>210</v>
      </c>
      <c r="V3415">
        <f>Table1[[#This Row],[Gross_Margin]]-Table1[[#This Row],[Budget_Margin]]</f>
        <v>15</v>
      </c>
      <c r="W3415" s="5">
        <f>IF(
Table1[[#This Row],[Budget_Margin]]=0,
"",
IF(
Table1[[#This Row],[Budget_Margin]]&gt;0,
(Table1[[#This Row],[Gross_Margin]]-Table1[[#This Row],[Budget_Margin]]) / Table1[[#This Row],[Budget_Margin]],
(Table1[[#This Row],[Gross_Margin]]-Table1[[#This Row],[Budget_Margin]]) / ABS(Table1[[#This Row],[Budget_Margin]])
)
)</f>
        <v>7.1428571428571425E-2</v>
      </c>
      <c r="X3415" s="5" t="str">
        <f>IF(Table1[[#This Row],[Margin_Var]]&gt;=0, "Above Budget", "Below Budget")</f>
        <v>Above Budget</v>
      </c>
      <c r="Y3415" s="5">
        <f>IFERROR(Table1[[#This Row],[Gross_Margin]]/Table1[[#This Row],[Actual_Sales]],0)</f>
        <v>0.58139534883720934</v>
      </c>
      <c r="Z3415" s="5">
        <f>Table1[[#This Row],[Actual_Profit]]/Table1[[#This Row],[Actual_Sales]]</f>
        <v>0.11627906976744186</v>
      </c>
      <c r="AA3415">
        <v>180</v>
      </c>
      <c r="AB3415" s="5">
        <f>IFERROR(Table1[[#This Row],[Expenses]]/Table1[[#This Row],[Actual_Sales]],0)</f>
        <v>0.46511627906976744</v>
      </c>
      <c r="AC3415">
        <v>147</v>
      </c>
      <c r="AD3415">
        <v>943</v>
      </c>
      <c r="AE3415" s="5">
        <f>IFERROR(Table1[[#This Row],[Inventory]]/Table1[[#This Row],[Actual_Sales]],0)</f>
        <v>2.4366925064599485</v>
      </c>
    </row>
    <row r="3416" spans="1:31" x14ac:dyDescent="0.25">
      <c r="A3416">
        <v>433</v>
      </c>
      <c r="B3416">
        <v>541</v>
      </c>
      <c r="C3416">
        <v>4</v>
      </c>
      <c r="D3416" s="2">
        <v>40238</v>
      </c>
      <c r="E3416">
        <v>129</v>
      </c>
      <c r="F3416">
        <v>120</v>
      </c>
      <c r="G3416">
        <f>Table1[[#This Row],[Actual_Sales]]-Table1[[#This Row],[Budget_Sales]]</f>
        <v>9</v>
      </c>
      <c r="H3416" s="5">
        <f>IF(
Table1[[#This Row],[Budget_Sales]]=0,
"",
IF(
Table1[[#This Row],[Budget_Sales]]&gt;0,
(Table1[[#This Row],[Actual_Sales]]-Table1[[#This Row],[Budget_Sales]])/Table1[[#This Row],[Budget_Sales]],
(Table1[[#This Row],[Actual_Sales]]-Table1[[#This Row],[Budget_Sales]])/ABS(Table1[[#This Row],[Budget_Sales]])
)
)</f>
        <v>7.4999999999999997E-2</v>
      </c>
      <c r="I3416" s="5" t="str">
        <f>IF(Table1[[#This Row],[Sales_Var]]&gt;=0,"Above Budget","Below Budget")</f>
        <v>Above Budget</v>
      </c>
      <c r="J3416">
        <f>Table1[[#This Row],[Actual_Sales]]-(Table1[[#This Row],[COGS]]+Table1[[#This Row],[Expenses]])</f>
        <v>15</v>
      </c>
      <c r="K3416">
        <v>20</v>
      </c>
      <c r="L3416">
        <f>Table1[[#This Row],[Actual_Profit]]-Table1[[#This Row],[Budget_Profit]]</f>
        <v>-5</v>
      </c>
      <c r="M3416" s="5">
        <f>IF(
Table1[[#This Row],[Budget_Profit]]=0,
"",
IF(
Table1[[#This Row],[Budget_Profit]]&gt;0,
(Table1[[#This Row],[Actual_Profit]]-Table1[[#This Row],[Budget_Profit]])/Table1[[#This Row],[Budget_Profit]],
(Table1[[#This Row],[Actual_Profit]]-Table1[[#This Row],[Budget_Profit]])/ABS(Table1[[#This Row],[Budget_Profit]])
)
)</f>
        <v>-0.25</v>
      </c>
      <c r="N3416" s="5" t="str">
        <f>IF(Table1[[#This Row],[Profit_Var]]&gt;=0, "Above Budget", "Below Budget")</f>
        <v>Below Budget</v>
      </c>
      <c r="O3416">
        <v>58</v>
      </c>
      <c r="P3416">
        <v>50</v>
      </c>
      <c r="Q3416">
        <f>Table1[[#This Row],[COGS]]-Table1[[#This Row],[Budget_COGS]]</f>
        <v>8</v>
      </c>
      <c r="R3416" s="5">
        <f>IF(
Table1[[#This Row],[Budget_COGS]]=0,
"",
IF(
Table1[[#This Row],[Budget_COGS]]&gt;0,
(Table1[[#This Row],[Budget_COGS]]-Table1[[#This Row],[COGS]]) / Table1[[#This Row],[Budget_COGS]],
(Table1[[#This Row],[Budget_COGS]]-Table1[[#This Row],[COGS]]) / ABS(Table1[[#This Row],[Budget_COGS]])
)
)</f>
        <v>-0.16</v>
      </c>
      <c r="S3416" s="5" t="str">
        <f>IF(Table1[[#This Row],[COGS _Var]]&gt;=0, "Above Budget", "Below Budget")</f>
        <v>Above Budget</v>
      </c>
      <c r="T3416">
        <f>Table1[[#This Row],[Actual_Sales]]-Table1[[#This Row],[COGS]]</f>
        <v>71</v>
      </c>
      <c r="U3416">
        <v>70</v>
      </c>
      <c r="V3416">
        <f>Table1[[#This Row],[Gross_Margin]]-Table1[[#This Row],[Budget_Margin]]</f>
        <v>1</v>
      </c>
      <c r="W3416" s="5">
        <f>IF(
Table1[[#This Row],[Budget_Margin]]=0,
"",
IF(
Table1[[#This Row],[Budget_Margin]]&gt;0,
(Table1[[#This Row],[Gross_Margin]]-Table1[[#This Row],[Budget_Margin]]) / Table1[[#This Row],[Budget_Margin]],
(Table1[[#This Row],[Gross_Margin]]-Table1[[#This Row],[Budget_Margin]]) / ABS(Table1[[#This Row],[Budget_Margin]])
)
)</f>
        <v>1.4285714285714285E-2</v>
      </c>
      <c r="X3416" s="5" t="str">
        <f>IF(Table1[[#This Row],[Margin_Var]]&gt;=0, "Above Budget", "Below Budget")</f>
        <v>Above Budget</v>
      </c>
      <c r="Y3416" s="5">
        <f>IFERROR(Table1[[#This Row],[Gross_Margin]]/Table1[[#This Row],[Actual_Sales]],0)</f>
        <v>0.55038759689922478</v>
      </c>
      <c r="Z3416" s="5">
        <f>Table1[[#This Row],[Actual_Profit]]/Table1[[#This Row],[Actual_Sales]]</f>
        <v>0.11627906976744186</v>
      </c>
      <c r="AA3416">
        <v>56</v>
      </c>
      <c r="AB3416" s="5">
        <f>IFERROR(Table1[[#This Row],[Expenses]]/Table1[[#This Row],[Actual_Sales]],0)</f>
        <v>0.43410852713178294</v>
      </c>
      <c r="AC3416">
        <v>22</v>
      </c>
      <c r="AD3416">
        <v>325</v>
      </c>
      <c r="AE3416" s="5">
        <f>IFERROR(Table1[[#This Row],[Inventory]]/Table1[[#This Row],[Actual_Sales]],0)</f>
        <v>2.5193798449612403</v>
      </c>
    </row>
    <row r="3417" spans="1:31" x14ac:dyDescent="0.25">
      <c r="A3417">
        <v>369</v>
      </c>
      <c r="B3417">
        <v>234</v>
      </c>
      <c r="C3417">
        <v>6</v>
      </c>
      <c r="D3417" s="2">
        <v>40238</v>
      </c>
      <c r="E3417">
        <v>129</v>
      </c>
      <c r="F3417">
        <v>150</v>
      </c>
      <c r="G3417">
        <f>Table1[[#This Row],[Actual_Sales]]-Table1[[#This Row],[Budget_Sales]]</f>
        <v>-21</v>
      </c>
      <c r="H3417" s="5">
        <f>IF(
Table1[[#This Row],[Budget_Sales]]=0,
"",
IF(
Table1[[#This Row],[Budget_Sales]]&gt;0,
(Table1[[#This Row],[Actual_Sales]]-Table1[[#This Row],[Budget_Sales]])/Table1[[#This Row],[Budget_Sales]],
(Table1[[#This Row],[Actual_Sales]]-Table1[[#This Row],[Budget_Sales]])/ABS(Table1[[#This Row],[Budget_Sales]])
)
)</f>
        <v>-0.14000000000000001</v>
      </c>
      <c r="I3417" s="5" t="str">
        <f>IF(Table1[[#This Row],[Sales_Var]]&gt;=0,"Above Budget","Below Budget")</f>
        <v>Below Budget</v>
      </c>
      <c r="J3417">
        <f>Table1[[#This Row],[Actual_Sales]]-(Table1[[#This Row],[COGS]]+Table1[[#This Row],[Expenses]])</f>
        <v>15</v>
      </c>
      <c r="K3417">
        <v>40</v>
      </c>
      <c r="L3417">
        <f>Table1[[#This Row],[Actual_Profit]]-Table1[[#This Row],[Budget_Profit]]</f>
        <v>-25</v>
      </c>
      <c r="M3417" s="5">
        <f>IF(
Table1[[#This Row],[Budget_Profit]]=0,
"",
IF(
Table1[[#This Row],[Budget_Profit]]&gt;0,
(Table1[[#This Row],[Actual_Profit]]-Table1[[#This Row],[Budget_Profit]])/Table1[[#This Row],[Budget_Profit]],
(Table1[[#This Row],[Actual_Profit]]-Table1[[#This Row],[Budget_Profit]])/ABS(Table1[[#This Row],[Budget_Profit]])
)
)</f>
        <v>-0.625</v>
      </c>
      <c r="N3417" s="5" t="str">
        <f>IF(Table1[[#This Row],[Profit_Var]]&gt;=0, "Above Budget", "Below Budget")</f>
        <v>Below Budget</v>
      </c>
      <c r="O3417">
        <v>58</v>
      </c>
      <c r="P3417">
        <v>60</v>
      </c>
      <c r="Q3417">
        <f>Table1[[#This Row],[COGS]]-Table1[[#This Row],[Budget_COGS]]</f>
        <v>-2</v>
      </c>
      <c r="R3417" s="5">
        <f>IF(
Table1[[#This Row],[Budget_COGS]]=0,
"",
IF(
Table1[[#This Row],[Budget_COGS]]&gt;0,
(Table1[[#This Row],[Budget_COGS]]-Table1[[#This Row],[COGS]]) / Table1[[#This Row],[Budget_COGS]],
(Table1[[#This Row],[Budget_COGS]]-Table1[[#This Row],[COGS]]) / ABS(Table1[[#This Row],[Budget_COGS]])
)
)</f>
        <v>3.3333333333333333E-2</v>
      </c>
      <c r="S3417" s="5" t="str">
        <f>IF(Table1[[#This Row],[COGS _Var]]&gt;=0, "Above Budget", "Below Budget")</f>
        <v>Below Budget</v>
      </c>
      <c r="T3417">
        <f>Table1[[#This Row],[Actual_Sales]]-Table1[[#This Row],[COGS]]</f>
        <v>71</v>
      </c>
      <c r="U3417">
        <v>90</v>
      </c>
      <c r="V3417">
        <f>Table1[[#This Row],[Gross_Margin]]-Table1[[#This Row],[Budget_Margin]]</f>
        <v>-19</v>
      </c>
      <c r="W3417" s="5">
        <f>IF(
Table1[[#This Row],[Budget_Margin]]=0,
"",
IF(
Table1[[#This Row],[Budget_Margin]]&gt;0,
(Table1[[#This Row],[Gross_Margin]]-Table1[[#This Row],[Budget_Margin]]) / Table1[[#This Row],[Budget_Margin]],
(Table1[[#This Row],[Gross_Margin]]-Table1[[#This Row],[Budget_Margin]]) / ABS(Table1[[#This Row],[Budget_Margin]])
)
)</f>
        <v>-0.21111111111111111</v>
      </c>
      <c r="X3417" s="5" t="str">
        <f>IF(Table1[[#This Row],[Margin_Var]]&gt;=0, "Above Budget", "Below Budget")</f>
        <v>Below Budget</v>
      </c>
      <c r="Y3417" s="5">
        <f>IFERROR(Table1[[#This Row],[Gross_Margin]]/Table1[[#This Row],[Actual_Sales]],0)</f>
        <v>0.55038759689922478</v>
      </c>
      <c r="Z3417" s="5">
        <f>Table1[[#This Row],[Actual_Profit]]/Table1[[#This Row],[Actual_Sales]]</f>
        <v>0.11627906976744186</v>
      </c>
      <c r="AA3417">
        <v>56</v>
      </c>
      <c r="AB3417" s="5">
        <f>IFERROR(Table1[[#This Row],[Expenses]]/Table1[[#This Row],[Actual_Sales]],0)</f>
        <v>0.43410852713178294</v>
      </c>
      <c r="AC3417">
        <v>22</v>
      </c>
      <c r="AD3417">
        <v>325</v>
      </c>
      <c r="AE3417" s="5">
        <f>IFERROR(Table1[[#This Row],[Inventory]]/Table1[[#This Row],[Actual_Sales]],0)</f>
        <v>2.5193798449612403</v>
      </c>
    </row>
    <row r="3418" spans="1:31" x14ac:dyDescent="0.25">
      <c r="A3418">
        <v>2027</v>
      </c>
      <c r="B3418">
        <v>563</v>
      </c>
      <c r="C3418">
        <v>2</v>
      </c>
      <c r="D3418" s="2">
        <v>40513</v>
      </c>
      <c r="E3418">
        <v>69</v>
      </c>
      <c r="F3418">
        <v>60</v>
      </c>
      <c r="G3418">
        <f>Table1[[#This Row],[Actual_Sales]]-Table1[[#This Row],[Budget_Sales]]</f>
        <v>9</v>
      </c>
      <c r="H3418" s="5">
        <f>IF(
Table1[[#This Row],[Budget_Sales]]=0,
"",
IF(
Table1[[#This Row],[Budget_Sales]]&gt;0,
(Table1[[#This Row],[Actual_Sales]]-Table1[[#This Row],[Budget_Sales]])/Table1[[#This Row],[Budget_Sales]],
(Table1[[#This Row],[Actual_Sales]]-Table1[[#This Row],[Budget_Sales]])/ABS(Table1[[#This Row],[Budget_Sales]])
)
)</f>
        <v>0.15</v>
      </c>
      <c r="I3418" s="5" t="str">
        <f>IF(Table1[[#This Row],[Sales_Var]]&gt;=0,"Above Budget","Below Budget")</f>
        <v>Above Budget</v>
      </c>
      <c r="J3418">
        <f>Table1[[#This Row],[Actual_Sales]]-(Table1[[#This Row],[COGS]]+Table1[[#This Row],[Expenses]])</f>
        <v>8</v>
      </c>
      <c r="K3418">
        <v>10</v>
      </c>
      <c r="L3418">
        <f>Table1[[#This Row],[Actual_Profit]]-Table1[[#This Row],[Budget_Profit]]</f>
        <v>-2</v>
      </c>
      <c r="M3418" s="5">
        <f>IF(
Table1[[#This Row],[Budget_Profit]]=0,
"",
IF(
Table1[[#This Row],[Budget_Profit]]&gt;0,
(Table1[[#This Row],[Actual_Profit]]-Table1[[#This Row],[Budget_Profit]])/Table1[[#This Row],[Budget_Profit]],
(Table1[[#This Row],[Actual_Profit]]-Table1[[#This Row],[Budget_Profit]])/ABS(Table1[[#This Row],[Budget_Profit]])
)
)</f>
        <v>-0.2</v>
      </c>
      <c r="N3418" s="5" t="str">
        <f>IF(Table1[[#This Row],[Profit_Var]]&gt;=0, "Above Budget", "Below Budget")</f>
        <v>Below Budget</v>
      </c>
      <c r="O3418">
        <v>31</v>
      </c>
      <c r="P3418">
        <v>30</v>
      </c>
      <c r="Q3418">
        <f>Table1[[#This Row],[COGS]]-Table1[[#This Row],[Budget_COGS]]</f>
        <v>1</v>
      </c>
      <c r="R3418" s="5">
        <f>IF(
Table1[[#This Row],[Budget_COGS]]=0,
"",
IF(
Table1[[#This Row],[Budget_COGS]]&gt;0,
(Table1[[#This Row],[Budget_COGS]]-Table1[[#This Row],[COGS]]) / Table1[[#This Row],[Budget_COGS]],
(Table1[[#This Row],[Budget_COGS]]-Table1[[#This Row],[COGS]]) / ABS(Table1[[#This Row],[Budget_COGS]])
)
)</f>
        <v>-3.3333333333333333E-2</v>
      </c>
      <c r="S3418" s="5" t="str">
        <f>IF(Table1[[#This Row],[COGS _Var]]&gt;=0, "Above Budget", "Below Budget")</f>
        <v>Above Budget</v>
      </c>
      <c r="T3418">
        <f>Table1[[#This Row],[Actual_Sales]]-Table1[[#This Row],[COGS]]</f>
        <v>38</v>
      </c>
      <c r="U3418">
        <v>30</v>
      </c>
      <c r="V3418">
        <f>Table1[[#This Row],[Gross_Margin]]-Table1[[#This Row],[Budget_Margin]]</f>
        <v>8</v>
      </c>
      <c r="W3418" s="5">
        <f>IF(
Table1[[#This Row],[Budget_Margin]]=0,
"",
IF(
Table1[[#This Row],[Budget_Margin]]&gt;0,
(Table1[[#This Row],[Gross_Margin]]-Table1[[#This Row],[Budget_Margin]]) / Table1[[#This Row],[Budget_Margin]],
(Table1[[#This Row],[Gross_Margin]]-Table1[[#This Row],[Budget_Margin]]) / ABS(Table1[[#This Row],[Budget_Margin]])
)
)</f>
        <v>0.26666666666666666</v>
      </c>
      <c r="X3418" s="5" t="str">
        <f>IF(Table1[[#This Row],[Margin_Var]]&gt;=0, "Above Budget", "Below Budget")</f>
        <v>Above Budget</v>
      </c>
      <c r="Y3418" s="5">
        <f>IFERROR(Table1[[#This Row],[Gross_Margin]]/Table1[[#This Row],[Actual_Sales]],0)</f>
        <v>0.55072463768115942</v>
      </c>
      <c r="Z3418" s="5">
        <f>Table1[[#This Row],[Actual_Profit]]/Table1[[#This Row],[Actual_Sales]]</f>
        <v>0.11594202898550725</v>
      </c>
      <c r="AA3418">
        <v>30</v>
      </c>
      <c r="AB3418" s="5">
        <f>IFERROR(Table1[[#This Row],[Expenses]]/Table1[[#This Row],[Actual_Sales]],0)</f>
        <v>0.43478260869565216</v>
      </c>
      <c r="AC3418">
        <v>9</v>
      </c>
      <c r="AD3418">
        <v>1009</v>
      </c>
      <c r="AE3418" s="5">
        <f>IFERROR(Table1[[#This Row],[Inventory]]/Table1[[#This Row],[Actual_Sales]],0)</f>
        <v>14.623188405797102</v>
      </c>
    </row>
    <row r="3419" spans="1:31" x14ac:dyDescent="0.25">
      <c r="A3419">
        <v>2060</v>
      </c>
      <c r="B3419">
        <v>702</v>
      </c>
      <c r="C3419">
        <v>3</v>
      </c>
      <c r="D3419" s="2">
        <v>40513</v>
      </c>
      <c r="E3419">
        <v>69</v>
      </c>
      <c r="F3419">
        <v>80</v>
      </c>
      <c r="G3419">
        <f>Table1[[#This Row],[Actual_Sales]]-Table1[[#This Row],[Budget_Sales]]</f>
        <v>-11</v>
      </c>
      <c r="H3419" s="5">
        <f>IF(
Table1[[#This Row],[Budget_Sales]]=0,
"",
IF(
Table1[[#This Row],[Budget_Sales]]&gt;0,
(Table1[[#This Row],[Actual_Sales]]-Table1[[#This Row],[Budget_Sales]])/Table1[[#This Row],[Budget_Sales]],
(Table1[[#This Row],[Actual_Sales]]-Table1[[#This Row],[Budget_Sales]])/ABS(Table1[[#This Row],[Budget_Sales]])
)
)</f>
        <v>-0.13750000000000001</v>
      </c>
      <c r="I3419" s="5" t="str">
        <f>IF(Table1[[#This Row],[Sales_Var]]&gt;=0,"Above Budget","Below Budget")</f>
        <v>Below Budget</v>
      </c>
      <c r="J3419">
        <f>Table1[[#This Row],[Actual_Sales]]-(Table1[[#This Row],[COGS]]+Table1[[#This Row],[Expenses]])</f>
        <v>8</v>
      </c>
      <c r="K3419">
        <v>30</v>
      </c>
      <c r="L3419">
        <f>Table1[[#This Row],[Actual_Profit]]-Table1[[#This Row],[Budget_Profit]]</f>
        <v>-22</v>
      </c>
      <c r="M3419" s="5">
        <f>IF(
Table1[[#This Row],[Budget_Profit]]=0,
"",
IF(
Table1[[#This Row],[Budget_Profit]]&gt;0,
(Table1[[#This Row],[Actual_Profit]]-Table1[[#This Row],[Budget_Profit]])/Table1[[#This Row],[Budget_Profit]],
(Table1[[#This Row],[Actual_Profit]]-Table1[[#This Row],[Budget_Profit]])/ABS(Table1[[#This Row],[Budget_Profit]])
)
)</f>
        <v>-0.73333333333333328</v>
      </c>
      <c r="N3419" s="5" t="str">
        <f>IF(Table1[[#This Row],[Profit_Var]]&gt;=0, "Above Budget", "Below Budget")</f>
        <v>Below Budget</v>
      </c>
      <c r="O3419">
        <v>31</v>
      </c>
      <c r="P3419">
        <v>30</v>
      </c>
      <c r="Q3419">
        <f>Table1[[#This Row],[COGS]]-Table1[[#This Row],[Budget_COGS]]</f>
        <v>1</v>
      </c>
      <c r="R3419" s="5">
        <f>IF(
Table1[[#This Row],[Budget_COGS]]=0,
"",
IF(
Table1[[#This Row],[Budget_COGS]]&gt;0,
(Table1[[#This Row],[Budget_COGS]]-Table1[[#This Row],[COGS]]) / Table1[[#This Row],[Budget_COGS]],
(Table1[[#This Row],[Budget_COGS]]-Table1[[#This Row],[COGS]]) / ABS(Table1[[#This Row],[Budget_COGS]])
)
)</f>
        <v>-3.3333333333333333E-2</v>
      </c>
      <c r="S3419" s="5" t="str">
        <f>IF(Table1[[#This Row],[COGS _Var]]&gt;=0, "Above Budget", "Below Budget")</f>
        <v>Above Budget</v>
      </c>
      <c r="T3419">
        <f>Table1[[#This Row],[Actual_Sales]]-Table1[[#This Row],[COGS]]</f>
        <v>38</v>
      </c>
      <c r="U3419">
        <v>50</v>
      </c>
      <c r="V3419">
        <f>Table1[[#This Row],[Gross_Margin]]-Table1[[#This Row],[Budget_Margin]]</f>
        <v>-12</v>
      </c>
      <c r="W3419" s="5">
        <f>IF(
Table1[[#This Row],[Budget_Margin]]=0,
"",
IF(
Table1[[#This Row],[Budget_Margin]]&gt;0,
(Table1[[#This Row],[Gross_Margin]]-Table1[[#This Row],[Budget_Margin]]) / Table1[[#This Row],[Budget_Margin]],
(Table1[[#This Row],[Gross_Margin]]-Table1[[#This Row],[Budget_Margin]]) / ABS(Table1[[#This Row],[Budget_Margin]])
)
)</f>
        <v>-0.24</v>
      </c>
      <c r="X3419" s="5" t="str">
        <f>IF(Table1[[#This Row],[Margin_Var]]&gt;=0, "Above Budget", "Below Budget")</f>
        <v>Below Budget</v>
      </c>
      <c r="Y3419" s="5">
        <f>IFERROR(Table1[[#This Row],[Gross_Margin]]/Table1[[#This Row],[Actual_Sales]],0)</f>
        <v>0.55072463768115942</v>
      </c>
      <c r="Z3419" s="5">
        <f>Table1[[#This Row],[Actual_Profit]]/Table1[[#This Row],[Actual_Sales]]</f>
        <v>0.11594202898550725</v>
      </c>
      <c r="AA3419">
        <v>30</v>
      </c>
      <c r="AB3419" s="5">
        <f>IFERROR(Table1[[#This Row],[Expenses]]/Table1[[#This Row],[Actual_Sales]],0)</f>
        <v>0.43478260869565216</v>
      </c>
      <c r="AC3419">
        <v>9</v>
      </c>
      <c r="AD3419">
        <v>1009</v>
      </c>
      <c r="AE3419" s="5">
        <f>IFERROR(Table1[[#This Row],[Inventory]]/Table1[[#This Row],[Actual_Sales]],0)</f>
        <v>14.623188405797102</v>
      </c>
    </row>
    <row r="3420" spans="1:31" x14ac:dyDescent="0.25">
      <c r="A3420">
        <v>1790</v>
      </c>
      <c r="B3420">
        <v>262</v>
      </c>
      <c r="C3420">
        <v>1</v>
      </c>
      <c r="D3420" s="2">
        <v>40483</v>
      </c>
      <c r="E3420">
        <v>121</v>
      </c>
      <c r="F3420">
        <v>110</v>
      </c>
      <c r="G3420">
        <f>Table1[[#This Row],[Actual_Sales]]-Table1[[#This Row],[Budget_Sales]]</f>
        <v>11</v>
      </c>
      <c r="H3420" s="5">
        <f>IF(
Table1[[#This Row],[Budget_Sales]]=0,
"",
IF(
Table1[[#This Row],[Budget_Sales]]&gt;0,
(Table1[[#This Row],[Actual_Sales]]-Table1[[#This Row],[Budget_Sales]])/Table1[[#This Row],[Budget_Sales]],
(Table1[[#This Row],[Actual_Sales]]-Table1[[#This Row],[Budget_Sales]])/ABS(Table1[[#This Row],[Budget_Sales]])
)
)</f>
        <v>0.1</v>
      </c>
      <c r="I3420" s="5" t="str">
        <f>IF(Table1[[#This Row],[Sales_Var]]&gt;=0,"Above Budget","Below Budget")</f>
        <v>Above Budget</v>
      </c>
      <c r="J3420">
        <f>Table1[[#This Row],[Actual_Sales]]-(Table1[[#This Row],[COGS]]+Table1[[#This Row],[Expenses]])</f>
        <v>14</v>
      </c>
      <c r="K3420">
        <v>20</v>
      </c>
      <c r="L3420">
        <f>Table1[[#This Row],[Actual_Profit]]-Table1[[#This Row],[Budget_Profit]]</f>
        <v>-6</v>
      </c>
      <c r="M3420" s="5">
        <f>IF(
Table1[[#This Row],[Budget_Profit]]=0,
"",
IF(
Table1[[#This Row],[Budget_Profit]]&gt;0,
(Table1[[#This Row],[Actual_Profit]]-Table1[[#This Row],[Budget_Profit]])/Table1[[#This Row],[Budget_Profit]],
(Table1[[#This Row],[Actual_Profit]]-Table1[[#This Row],[Budget_Profit]])/ABS(Table1[[#This Row],[Budget_Profit]])
)
)</f>
        <v>-0.3</v>
      </c>
      <c r="N3420" s="5" t="str">
        <f>IF(Table1[[#This Row],[Profit_Var]]&gt;=0, "Above Budget", "Below Budget")</f>
        <v>Below Budget</v>
      </c>
      <c r="O3420">
        <v>54</v>
      </c>
      <c r="P3420">
        <v>50</v>
      </c>
      <c r="Q3420">
        <f>Table1[[#This Row],[COGS]]-Table1[[#This Row],[Budget_COGS]]</f>
        <v>4</v>
      </c>
      <c r="R3420" s="5">
        <f>IF(
Table1[[#This Row],[Budget_COGS]]=0,
"",
IF(
Table1[[#This Row],[Budget_COGS]]&gt;0,
(Table1[[#This Row],[Budget_COGS]]-Table1[[#This Row],[COGS]]) / Table1[[#This Row],[Budget_COGS]],
(Table1[[#This Row],[Budget_COGS]]-Table1[[#This Row],[COGS]]) / ABS(Table1[[#This Row],[Budget_COGS]])
)
)</f>
        <v>-0.08</v>
      </c>
      <c r="S3420" s="5" t="str">
        <f>IF(Table1[[#This Row],[COGS _Var]]&gt;=0, "Above Budget", "Below Budget")</f>
        <v>Above Budget</v>
      </c>
      <c r="T3420">
        <f>Table1[[#This Row],[Actual_Sales]]-Table1[[#This Row],[COGS]]</f>
        <v>67</v>
      </c>
      <c r="U3420">
        <v>60</v>
      </c>
      <c r="V3420">
        <f>Table1[[#This Row],[Gross_Margin]]-Table1[[#This Row],[Budget_Margin]]</f>
        <v>7</v>
      </c>
      <c r="W3420" s="5">
        <f>IF(
Table1[[#This Row],[Budget_Margin]]=0,
"",
IF(
Table1[[#This Row],[Budget_Margin]]&gt;0,
(Table1[[#This Row],[Gross_Margin]]-Table1[[#This Row],[Budget_Margin]]) / Table1[[#This Row],[Budget_Margin]],
(Table1[[#This Row],[Gross_Margin]]-Table1[[#This Row],[Budget_Margin]]) / ABS(Table1[[#This Row],[Budget_Margin]])
)
)</f>
        <v>0.11666666666666667</v>
      </c>
      <c r="X3420" s="5" t="str">
        <f>IF(Table1[[#This Row],[Margin_Var]]&gt;=0, "Above Budget", "Below Budget")</f>
        <v>Above Budget</v>
      </c>
      <c r="Y3420" s="5">
        <f>IFERROR(Table1[[#This Row],[Gross_Margin]]/Table1[[#This Row],[Actual_Sales]],0)</f>
        <v>0.55371900826446285</v>
      </c>
      <c r="Z3420" s="5">
        <f>Table1[[#This Row],[Actual_Profit]]/Table1[[#This Row],[Actual_Sales]]</f>
        <v>0.11570247933884298</v>
      </c>
      <c r="AA3420">
        <v>53</v>
      </c>
      <c r="AB3420" s="5">
        <f>IFERROR(Table1[[#This Row],[Expenses]]/Table1[[#This Row],[Actual_Sales]],0)</f>
        <v>0.43801652892561982</v>
      </c>
      <c r="AC3420">
        <v>20</v>
      </c>
      <c r="AD3420">
        <v>391</v>
      </c>
      <c r="AE3420" s="5">
        <f>IFERROR(Table1[[#This Row],[Inventory]]/Table1[[#This Row],[Actual_Sales]],0)</f>
        <v>3.2314049586776861</v>
      </c>
    </row>
    <row r="3421" spans="1:31" x14ac:dyDescent="0.25">
      <c r="A3421">
        <v>2126</v>
      </c>
      <c r="B3421">
        <v>203</v>
      </c>
      <c r="C3421">
        <v>5</v>
      </c>
      <c r="D3421" s="2">
        <v>40544</v>
      </c>
      <c r="E3421">
        <v>201</v>
      </c>
      <c r="F3421">
        <v>170</v>
      </c>
      <c r="G3421">
        <f>Table1[[#This Row],[Actual_Sales]]-Table1[[#This Row],[Budget_Sales]]</f>
        <v>31</v>
      </c>
      <c r="H3421" s="5">
        <f>IF(
Table1[[#This Row],[Budget_Sales]]=0,
"",
IF(
Table1[[#This Row],[Budget_Sales]]&gt;0,
(Table1[[#This Row],[Actual_Sales]]-Table1[[#This Row],[Budget_Sales]])/Table1[[#This Row],[Budget_Sales]],
(Table1[[#This Row],[Actual_Sales]]-Table1[[#This Row],[Budget_Sales]])/ABS(Table1[[#This Row],[Budget_Sales]])
)
)</f>
        <v>0.18235294117647058</v>
      </c>
      <c r="I3421" s="5" t="str">
        <f>IF(Table1[[#This Row],[Sales_Var]]&gt;=0,"Above Budget","Below Budget")</f>
        <v>Above Budget</v>
      </c>
      <c r="J3421">
        <f>Table1[[#This Row],[Actual_Sales]]-(Table1[[#This Row],[COGS]]+Table1[[#This Row],[Expenses]])</f>
        <v>23</v>
      </c>
      <c r="K3421">
        <v>20</v>
      </c>
      <c r="L3421">
        <f>Table1[[#This Row],[Actual_Profit]]-Table1[[#This Row],[Budget_Profit]]</f>
        <v>3</v>
      </c>
      <c r="M3421" s="5">
        <f>IF(
Table1[[#This Row],[Budget_Profit]]=0,
"",
IF(
Table1[[#This Row],[Budget_Profit]]&gt;0,
(Table1[[#This Row],[Actual_Profit]]-Table1[[#This Row],[Budget_Profit]])/Table1[[#This Row],[Budget_Profit]],
(Table1[[#This Row],[Actual_Profit]]-Table1[[#This Row],[Budget_Profit]])/ABS(Table1[[#This Row],[Budget_Profit]])
)
)</f>
        <v>0.15</v>
      </c>
      <c r="N3421" s="5" t="str">
        <f>IF(Table1[[#This Row],[Profit_Var]]&gt;=0, "Above Budget", "Below Budget")</f>
        <v>Above Budget</v>
      </c>
      <c r="O3421">
        <v>75</v>
      </c>
      <c r="P3421">
        <v>70</v>
      </c>
      <c r="Q3421">
        <f>Table1[[#This Row],[COGS]]-Table1[[#This Row],[Budget_COGS]]</f>
        <v>5</v>
      </c>
      <c r="R3421" s="5">
        <f>IF(
Table1[[#This Row],[Budget_COGS]]=0,
"",
IF(
Table1[[#This Row],[Budget_COGS]]&gt;0,
(Table1[[#This Row],[Budget_COGS]]-Table1[[#This Row],[COGS]]) / Table1[[#This Row],[Budget_COGS]],
(Table1[[#This Row],[Budget_COGS]]-Table1[[#This Row],[COGS]]) / ABS(Table1[[#This Row],[Budget_COGS]])
)
)</f>
        <v>-7.1428571428571425E-2</v>
      </c>
      <c r="S3421" s="5" t="str">
        <f>IF(Table1[[#This Row],[COGS _Var]]&gt;=0, "Above Budget", "Below Budget")</f>
        <v>Above Budget</v>
      </c>
      <c r="T3421">
        <f>Table1[[#This Row],[Actual_Sales]]-Table1[[#This Row],[COGS]]</f>
        <v>126</v>
      </c>
      <c r="U3421">
        <v>100</v>
      </c>
      <c r="V3421">
        <f>Table1[[#This Row],[Gross_Margin]]-Table1[[#This Row],[Budget_Margin]]</f>
        <v>26</v>
      </c>
      <c r="W3421" s="5">
        <f>IF(
Table1[[#This Row],[Budget_Margin]]=0,
"",
IF(
Table1[[#This Row],[Budget_Margin]]&gt;0,
(Table1[[#This Row],[Gross_Margin]]-Table1[[#This Row],[Budget_Margin]]) / Table1[[#This Row],[Budget_Margin]],
(Table1[[#This Row],[Gross_Margin]]-Table1[[#This Row],[Budget_Margin]]) / ABS(Table1[[#This Row],[Budget_Margin]])
)
)</f>
        <v>0.26</v>
      </c>
      <c r="X3421" s="5" t="str">
        <f>IF(Table1[[#This Row],[Margin_Var]]&gt;=0, "Above Budget", "Below Budget")</f>
        <v>Above Budget</v>
      </c>
      <c r="Y3421" s="5">
        <f>IFERROR(Table1[[#This Row],[Gross_Margin]]/Table1[[#This Row],[Actual_Sales]],0)</f>
        <v>0.62686567164179108</v>
      </c>
      <c r="Z3421" s="5">
        <f>Table1[[#This Row],[Actual_Profit]]/Table1[[#This Row],[Actual_Sales]]</f>
        <v>0.11442786069651742</v>
      </c>
      <c r="AA3421">
        <v>103</v>
      </c>
      <c r="AB3421" s="5">
        <f>IFERROR(Table1[[#This Row],[Expenses]]/Table1[[#This Row],[Actual_Sales]],0)</f>
        <v>0.51243781094527363</v>
      </c>
      <c r="AC3421">
        <v>68</v>
      </c>
      <c r="AD3421">
        <v>522</v>
      </c>
      <c r="AE3421" s="5">
        <f>IFERROR(Table1[[#This Row],[Inventory]]/Table1[[#This Row],[Actual_Sales]],0)</f>
        <v>2.5970149253731343</v>
      </c>
    </row>
    <row r="3422" spans="1:31" x14ac:dyDescent="0.25">
      <c r="A3422">
        <v>2144</v>
      </c>
      <c r="B3422">
        <v>262</v>
      </c>
      <c r="C3422">
        <v>12</v>
      </c>
      <c r="D3422" s="2">
        <v>40544</v>
      </c>
      <c r="E3422">
        <v>201</v>
      </c>
      <c r="F3422">
        <v>150</v>
      </c>
      <c r="G3422">
        <f>Table1[[#This Row],[Actual_Sales]]-Table1[[#This Row],[Budget_Sales]]</f>
        <v>51</v>
      </c>
      <c r="H3422" s="5">
        <f>IF(
Table1[[#This Row],[Budget_Sales]]=0,
"",
IF(
Table1[[#This Row],[Budget_Sales]]&gt;0,
(Table1[[#This Row],[Actual_Sales]]-Table1[[#This Row],[Budget_Sales]])/Table1[[#This Row],[Budget_Sales]],
(Table1[[#This Row],[Actual_Sales]]-Table1[[#This Row],[Budget_Sales]])/ABS(Table1[[#This Row],[Budget_Sales]])
)
)</f>
        <v>0.34</v>
      </c>
      <c r="I3422" s="5" t="str">
        <f>IF(Table1[[#This Row],[Sales_Var]]&gt;=0,"Above Budget","Below Budget")</f>
        <v>Above Budget</v>
      </c>
      <c r="J3422">
        <f>Table1[[#This Row],[Actual_Sales]]-(Table1[[#This Row],[COGS]]+Table1[[#This Row],[Expenses]])</f>
        <v>23</v>
      </c>
      <c r="K3422">
        <v>10</v>
      </c>
      <c r="L3422">
        <f>Table1[[#This Row],[Actual_Profit]]-Table1[[#This Row],[Budget_Profit]]</f>
        <v>13</v>
      </c>
      <c r="M3422" s="5">
        <f>IF(
Table1[[#This Row],[Budget_Profit]]=0,
"",
IF(
Table1[[#This Row],[Budget_Profit]]&gt;0,
(Table1[[#This Row],[Actual_Profit]]-Table1[[#This Row],[Budget_Profit]])/Table1[[#This Row],[Budget_Profit]],
(Table1[[#This Row],[Actual_Profit]]-Table1[[#This Row],[Budget_Profit]])/ABS(Table1[[#This Row],[Budget_Profit]])
)
)</f>
        <v>1.3</v>
      </c>
      <c r="N3422" s="5" t="str">
        <f>IF(Table1[[#This Row],[Profit_Var]]&gt;=0, "Above Budget", "Below Budget")</f>
        <v>Above Budget</v>
      </c>
      <c r="O3422">
        <v>75</v>
      </c>
      <c r="P3422">
        <v>60</v>
      </c>
      <c r="Q3422">
        <f>Table1[[#This Row],[COGS]]-Table1[[#This Row],[Budget_COGS]]</f>
        <v>15</v>
      </c>
      <c r="R3422" s="5">
        <f>IF(
Table1[[#This Row],[Budget_COGS]]=0,
"",
IF(
Table1[[#This Row],[Budget_COGS]]&gt;0,
(Table1[[#This Row],[Budget_COGS]]-Table1[[#This Row],[COGS]]) / Table1[[#This Row],[Budget_COGS]],
(Table1[[#This Row],[Budget_COGS]]-Table1[[#This Row],[COGS]]) / ABS(Table1[[#This Row],[Budget_COGS]])
)
)</f>
        <v>-0.25</v>
      </c>
      <c r="S3422" s="5" t="str">
        <f>IF(Table1[[#This Row],[COGS _Var]]&gt;=0, "Above Budget", "Below Budget")</f>
        <v>Above Budget</v>
      </c>
      <c r="T3422">
        <f>Table1[[#This Row],[Actual_Sales]]-Table1[[#This Row],[COGS]]</f>
        <v>126</v>
      </c>
      <c r="U3422">
        <v>90</v>
      </c>
      <c r="V3422">
        <f>Table1[[#This Row],[Gross_Margin]]-Table1[[#This Row],[Budget_Margin]]</f>
        <v>36</v>
      </c>
      <c r="W3422" s="5">
        <f>IF(
Table1[[#This Row],[Budget_Margin]]=0,
"",
IF(
Table1[[#This Row],[Budget_Margin]]&gt;0,
(Table1[[#This Row],[Gross_Margin]]-Table1[[#This Row],[Budget_Margin]]) / Table1[[#This Row],[Budget_Margin]],
(Table1[[#This Row],[Gross_Margin]]-Table1[[#This Row],[Budget_Margin]]) / ABS(Table1[[#This Row],[Budget_Margin]])
)
)</f>
        <v>0.4</v>
      </c>
      <c r="X3422" s="5" t="str">
        <f>IF(Table1[[#This Row],[Margin_Var]]&gt;=0, "Above Budget", "Below Budget")</f>
        <v>Above Budget</v>
      </c>
      <c r="Y3422" s="5">
        <f>IFERROR(Table1[[#This Row],[Gross_Margin]]/Table1[[#This Row],[Actual_Sales]],0)</f>
        <v>0.62686567164179108</v>
      </c>
      <c r="Z3422" s="5">
        <f>Table1[[#This Row],[Actual_Profit]]/Table1[[#This Row],[Actual_Sales]]</f>
        <v>0.11442786069651742</v>
      </c>
      <c r="AA3422">
        <v>103</v>
      </c>
      <c r="AB3422" s="5">
        <f>IFERROR(Table1[[#This Row],[Expenses]]/Table1[[#This Row],[Actual_Sales]],0)</f>
        <v>0.51243781094527363</v>
      </c>
      <c r="AC3422">
        <v>68</v>
      </c>
      <c r="AD3422">
        <v>522</v>
      </c>
      <c r="AE3422" s="5">
        <f>IFERROR(Table1[[#This Row],[Inventory]]/Table1[[#This Row],[Actual_Sales]],0)</f>
        <v>2.5970149253731343</v>
      </c>
    </row>
    <row r="3423" spans="1:31" x14ac:dyDescent="0.25">
      <c r="A3423">
        <v>969</v>
      </c>
      <c r="B3423">
        <v>563</v>
      </c>
      <c r="C3423">
        <v>2</v>
      </c>
      <c r="D3423" s="2">
        <v>40330</v>
      </c>
      <c r="E3423">
        <v>70</v>
      </c>
      <c r="F3423">
        <v>70</v>
      </c>
      <c r="G3423">
        <f>Table1[[#This Row],[Actual_Sales]]-Table1[[#This Row],[Budget_Sales]]</f>
        <v>0</v>
      </c>
      <c r="H3423" s="5">
        <f>IF(
Table1[[#This Row],[Budget_Sales]]=0,
"",
IF(
Table1[[#This Row],[Budget_Sales]]&gt;0,
(Table1[[#This Row],[Actual_Sales]]-Table1[[#This Row],[Budget_Sales]])/Table1[[#This Row],[Budget_Sales]],
(Table1[[#This Row],[Actual_Sales]]-Table1[[#This Row],[Budget_Sales]])/ABS(Table1[[#This Row],[Budget_Sales]])
)
)</f>
        <v>0</v>
      </c>
      <c r="I3423" s="5" t="str">
        <f>IF(Table1[[#This Row],[Sales_Var]]&gt;=0,"Above Budget","Below Budget")</f>
        <v>Above Budget</v>
      </c>
      <c r="J3423">
        <f>Table1[[#This Row],[Actual_Sales]]-(Table1[[#This Row],[COGS]]+Table1[[#This Row],[Expenses]])</f>
        <v>8</v>
      </c>
      <c r="K3423">
        <v>20</v>
      </c>
      <c r="L3423">
        <f>Table1[[#This Row],[Actual_Profit]]-Table1[[#This Row],[Budget_Profit]]</f>
        <v>-12</v>
      </c>
      <c r="M3423" s="5">
        <f>IF(
Table1[[#This Row],[Budget_Profit]]=0,
"",
IF(
Table1[[#This Row],[Budget_Profit]]&gt;0,
(Table1[[#This Row],[Actual_Profit]]-Table1[[#This Row],[Budget_Profit]])/Table1[[#This Row],[Budget_Profit]],
(Table1[[#This Row],[Actual_Profit]]-Table1[[#This Row],[Budget_Profit]])/ABS(Table1[[#This Row],[Budget_Profit]])
)
)</f>
        <v>-0.6</v>
      </c>
      <c r="N3423" s="5" t="str">
        <f>IF(Table1[[#This Row],[Profit_Var]]&gt;=0, "Above Budget", "Below Budget")</f>
        <v>Below Budget</v>
      </c>
      <c r="O3423">
        <v>32</v>
      </c>
      <c r="P3423">
        <v>30</v>
      </c>
      <c r="Q3423">
        <f>Table1[[#This Row],[COGS]]-Table1[[#This Row],[Budget_COGS]]</f>
        <v>2</v>
      </c>
      <c r="R3423" s="5">
        <f>IF(
Table1[[#This Row],[Budget_COGS]]=0,
"",
IF(
Table1[[#This Row],[Budget_COGS]]&gt;0,
(Table1[[#This Row],[Budget_COGS]]-Table1[[#This Row],[COGS]]) / Table1[[#This Row],[Budget_COGS]],
(Table1[[#This Row],[Budget_COGS]]-Table1[[#This Row],[COGS]]) / ABS(Table1[[#This Row],[Budget_COGS]])
)
)</f>
        <v>-6.6666666666666666E-2</v>
      </c>
      <c r="S3423" s="5" t="str">
        <f>IF(Table1[[#This Row],[COGS _Var]]&gt;=0, "Above Budget", "Below Budget")</f>
        <v>Above Budget</v>
      </c>
      <c r="T3423">
        <f>Table1[[#This Row],[Actual_Sales]]-Table1[[#This Row],[COGS]]</f>
        <v>38</v>
      </c>
      <c r="U3423">
        <v>40</v>
      </c>
      <c r="V3423">
        <f>Table1[[#This Row],[Gross_Margin]]-Table1[[#This Row],[Budget_Margin]]</f>
        <v>-2</v>
      </c>
      <c r="W3423" s="5">
        <f>IF(
Table1[[#This Row],[Budget_Margin]]=0,
"",
IF(
Table1[[#This Row],[Budget_Margin]]&gt;0,
(Table1[[#This Row],[Gross_Margin]]-Table1[[#This Row],[Budget_Margin]]) / Table1[[#This Row],[Budget_Margin]],
(Table1[[#This Row],[Gross_Margin]]-Table1[[#This Row],[Budget_Margin]]) / ABS(Table1[[#This Row],[Budget_Margin]])
)
)</f>
        <v>-0.05</v>
      </c>
      <c r="X3423" s="5" t="str">
        <f>IF(Table1[[#This Row],[Margin_Var]]&gt;=0, "Above Budget", "Below Budget")</f>
        <v>Below Budget</v>
      </c>
      <c r="Y3423" s="5">
        <f>IFERROR(Table1[[#This Row],[Gross_Margin]]/Table1[[#This Row],[Actual_Sales]],0)</f>
        <v>0.54285714285714282</v>
      </c>
      <c r="Z3423" s="5">
        <f>Table1[[#This Row],[Actual_Profit]]/Table1[[#This Row],[Actual_Sales]]</f>
        <v>0.11428571428571428</v>
      </c>
      <c r="AA3423">
        <v>30</v>
      </c>
      <c r="AB3423" s="5">
        <f>IFERROR(Table1[[#This Row],[Expenses]]/Table1[[#This Row],[Actual_Sales]],0)</f>
        <v>0.42857142857142855</v>
      </c>
      <c r="AC3423">
        <v>9</v>
      </c>
      <c r="AD3423">
        <v>996</v>
      </c>
      <c r="AE3423" s="5">
        <f>IFERROR(Table1[[#This Row],[Inventory]]/Table1[[#This Row],[Actual_Sales]],0)</f>
        <v>14.228571428571428</v>
      </c>
    </row>
    <row r="3424" spans="1:31" x14ac:dyDescent="0.25">
      <c r="A3424">
        <v>1028</v>
      </c>
      <c r="B3424">
        <v>775</v>
      </c>
      <c r="C3424">
        <v>3</v>
      </c>
      <c r="D3424" s="2">
        <v>40330</v>
      </c>
      <c r="E3424">
        <v>70</v>
      </c>
      <c r="F3424">
        <v>80</v>
      </c>
      <c r="G3424">
        <f>Table1[[#This Row],[Actual_Sales]]-Table1[[#This Row],[Budget_Sales]]</f>
        <v>-10</v>
      </c>
      <c r="H3424" s="5">
        <f>IF(
Table1[[#This Row],[Budget_Sales]]=0,
"",
IF(
Table1[[#This Row],[Budget_Sales]]&gt;0,
(Table1[[#This Row],[Actual_Sales]]-Table1[[#This Row],[Budget_Sales]])/Table1[[#This Row],[Budget_Sales]],
(Table1[[#This Row],[Actual_Sales]]-Table1[[#This Row],[Budget_Sales]])/ABS(Table1[[#This Row],[Budget_Sales]])
)
)</f>
        <v>-0.125</v>
      </c>
      <c r="I3424" s="5" t="str">
        <f>IF(Table1[[#This Row],[Sales_Var]]&gt;=0,"Above Budget","Below Budget")</f>
        <v>Below Budget</v>
      </c>
      <c r="J3424">
        <f>Table1[[#This Row],[Actual_Sales]]-(Table1[[#This Row],[COGS]]+Table1[[#This Row],[Expenses]])</f>
        <v>8</v>
      </c>
      <c r="K3424">
        <v>20</v>
      </c>
      <c r="L3424">
        <f>Table1[[#This Row],[Actual_Profit]]-Table1[[#This Row],[Budget_Profit]]</f>
        <v>-12</v>
      </c>
      <c r="M3424" s="5">
        <f>IF(
Table1[[#This Row],[Budget_Profit]]=0,
"",
IF(
Table1[[#This Row],[Budget_Profit]]&gt;0,
(Table1[[#This Row],[Actual_Profit]]-Table1[[#This Row],[Budget_Profit]])/Table1[[#This Row],[Budget_Profit]],
(Table1[[#This Row],[Actual_Profit]]-Table1[[#This Row],[Budget_Profit]])/ABS(Table1[[#This Row],[Budget_Profit]])
)
)</f>
        <v>-0.6</v>
      </c>
      <c r="N3424" s="5" t="str">
        <f>IF(Table1[[#This Row],[Profit_Var]]&gt;=0, "Above Budget", "Below Budget")</f>
        <v>Below Budget</v>
      </c>
      <c r="O3424">
        <v>32</v>
      </c>
      <c r="P3424">
        <v>40</v>
      </c>
      <c r="Q3424">
        <f>Table1[[#This Row],[COGS]]-Table1[[#This Row],[Budget_COGS]]</f>
        <v>-8</v>
      </c>
      <c r="R3424" s="5">
        <f>IF(
Table1[[#This Row],[Budget_COGS]]=0,
"",
IF(
Table1[[#This Row],[Budget_COGS]]&gt;0,
(Table1[[#This Row],[Budget_COGS]]-Table1[[#This Row],[COGS]]) / Table1[[#This Row],[Budget_COGS]],
(Table1[[#This Row],[Budget_COGS]]-Table1[[#This Row],[COGS]]) / ABS(Table1[[#This Row],[Budget_COGS]])
)
)</f>
        <v>0.2</v>
      </c>
      <c r="S3424" s="5" t="str">
        <f>IF(Table1[[#This Row],[COGS _Var]]&gt;=0, "Above Budget", "Below Budget")</f>
        <v>Below Budget</v>
      </c>
      <c r="T3424">
        <f>Table1[[#This Row],[Actual_Sales]]-Table1[[#This Row],[COGS]]</f>
        <v>38</v>
      </c>
      <c r="U3424">
        <v>40</v>
      </c>
      <c r="V3424">
        <f>Table1[[#This Row],[Gross_Margin]]-Table1[[#This Row],[Budget_Margin]]</f>
        <v>-2</v>
      </c>
      <c r="W3424" s="5">
        <f>IF(
Table1[[#This Row],[Budget_Margin]]=0,
"",
IF(
Table1[[#This Row],[Budget_Margin]]&gt;0,
(Table1[[#This Row],[Gross_Margin]]-Table1[[#This Row],[Budget_Margin]]) / Table1[[#This Row],[Budget_Margin]],
(Table1[[#This Row],[Gross_Margin]]-Table1[[#This Row],[Budget_Margin]]) / ABS(Table1[[#This Row],[Budget_Margin]])
)
)</f>
        <v>-0.05</v>
      </c>
      <c r="X3424" s="5" t="str">
        <f>IF(Table1[[#This Row],[Margin_Var]]&gt;=0, "Above Budget", "Below Budget")</f>
        <v>Below Budget</v>
      </c>
      <c r="Y3424" s="5">
        <f>IFERROR(Table1[[#This Row],[Gross_Margin]]/Table1[[#This Row],[Actual_Sales]],0)</f>
        <v>0.54285714285714282</v>
      </c>
      <c r="Z3424" s="5">
        <f>Table1[[#This Row],[Actual_Profit]]/Table1[[#This Row],[Actual_Sales]]</f>
        <v>0.11428571428571428</v>
      </c>
      <c r="AA3424">
        <v>30</v>
      </c>
      <c r="AB3424" s="5">
        <f>IFERROR(Table1[[#This Row],[Expenses]]/Table1[[#This Row],[Actual_Sales]],0)</f>
        <v>0.42857142857142855</v>
      </c>
      <c r="AC3424">
        <v>9</v>
      </c>
      <c r="AD3424">
        <v>996</v>
      </c>
      <c r="AE3424" s="5">
        <f>IFERROR(Table1[[#This Row],[Inventory]]/Table1[[#This Row],[Actual_Sales]],0)</f>
        <v>14.228571428571428</v>
      </c>
    </row>
    <row r="3425" spans="1:31" x14ac:dyDescent="0.25">
      <c r="A3425">
        <v>953</v>
      </c>
      <c r="B3425">
        <v>505</v>
      </c>
      <c r="C3425">
        <v>9</v>
      </c>
      <c r="D3425" s="2">
        <v>40330</v>
      </c>
      <c r="E3425">
        <v>70</v>
      </c>
      <c r="F3425">
        <v>60</v>
      </c>
      <c r="G3425">
        <f>Table1[[#This Row],[Actual_Sales]]-Table1[[#This Row],[Budget_Sales]]</f>
        <v>10</v>
      </c>
      <c r="H3425" s="5">
        <f>IF(
Table1[[#This Row],[Budget_Sales]]=0,
"",
IF(
Table1[[#This Row],[Budget_Sales]]&gt;0,
(Table1[[#This Row],[Actual_Sales]]-Table1[[#This Row],[Budget_Sales]])/Table1[[#This Row],[Budget_Sales]],
(Table1[[#This Row],[Actual_Sales]]-Table1[[#This Row],[Budget_Sales]])/ABS(Table1[[#This Row],[Budget_Sales]])
)
)</f>
        <v>0.16666666666666666</v>
      </c>
      <c r="I3425" s="5" t="str">
        <f>IF(Table1[[#This Row],[Sales_Var]]&gt;=0,"Above Budget","Below Budget")</f>
        <v>Above Budget</v>
      </c>
      <c r="J3425">
        <f>Table1[[#This Row],[Actual_Sales]]-(Table1[[#This Row],[COGS]]+Table1[[#This Row],[Expenses]])</f>
        <v>8</v>
      </c>
      <c r="K3425">
        <v>10</v>
      </c>
      <c r="L3425">
        <f>Table1[[#This Row],[Actual_Profit]]-Table1[[#This Row],[Budget_Profit]]</f>
        <v>-2</v>
      </c>
      <c r="M3425" s="5">
        <f>IF(
Table1[[#This Row],[Budget_Profit]]=0,
"",
IF(
Table1[[#This Row],[Budget_Profit]]&gt;0,
(Table1[[#This Row],[Actual_Profit]]-Table1[[#This Row],[Budget_Profit]])/Table1[[#This Row],[Budget_Profit]],
(Table1[[#This Row],[Actual_Profit]]-Table1[[#This Row],[Budget_Profit]])/ABS(Table1[[#This Row],[Budget_Profit]])
)
)</f>
        <v>-0.2</v>
      </c>
      <c r="N3425" s="5" t="str">
        <f>IF(Table1[[#This Row],[Profit_Var]]&gt;=0, "Above Budget", "Below Budget")</f>
        <v>Below Budget</v>
      </c>
      <c r="O3425">
        <v>32</v>
      </c>
      <c r="P3425">
        <v>30</v>
      </c>
      <c r="Q3425">
        <f>Table1[[#This Row],[COGS]]-Table1[[#This Row],[Budget_COGS]]</f>
        <v>2</v>
      </c>
      <c r="R3425" s="5">
        <f>IF(
Table1[[#This Row],[Budget_COGS]]=0,
"",
IF(
Table1[[#This Row],[Budget_COGS]]&gt;0,
(Table1[[#This Row],[Budget_COGS]]-Table1[[#This Row],[COGS]]) / Table1[[#This Row],[Budget_COGS]],
(Table1[[#This Row],[Budget_COGS]]-Table1[[#This Row],[COGS]]) / ABS(Table1[[#This Row],[Budget_COGS]])
)
)</f>
        <v>-6.6666666666666666E-2</v>
      </c>
      <c r="S3425" s="5" t="str">
        <f>IF(Table1[[#This Row],[COGS _Var]]&gt;=0, "Above Budget", "Below Budget")</f>
        <v>Above Budget</v>
      </c>
      <c r="T3425">
        <f>Table1[[#This Row],[Actual_Sales]]-Table1[[#This Row],[COGS]]</f>
        <v>38</v>
      </c>
      <c r="U3425">
        <v>30</v>
      </c>
      <c r="V3425">
        <f>Table1[[#This Row],[Gross_Margin]]-Table1[[#This Row],[Budget_Margin]]</f>
        <v>8</v>
      </c>
      <c r="W3425" s="5">
        <f>IF(
Table1[[#This Row],[Budget_Margin]]=0,
"",
IF(
Table1[[#This Row],[Budget_Margin]]&gt;0,
(Table1[[#This Row],[Gross_Margin]]-Table1[[#This Row],[Budget_Margin]]) / Table1[[#This Row],[Budget_Margin]],
(Table1[[#This Row],[Gross_Margin]]-Table1[[#This Row],[Budget_Margin]]) / ABS(Table1[[#This Row],[Budget_Margin]])
)
)</f>
        <v>0.26666666666666666</v>
      </c>
      <c r="X3425" s="5" t="str">
        <f>IF(Table1[[#This Row],[Margin_Var]]&gt;=0, "Above Budget", "Below Budget")</f>
        <v>Above Budget</v>
      </c>
      <c r="Y3425" s="5">
        <f>IFERROR(Table1[[#This Row],[Gross_Margin]]/Table1[[#This Row],[Actual_Sales]],0)</f>
        <v>0.54285714285714282</v>
      </c>
      <c r="Z3425" s="5">
        <f>Table1[[#This Row],[Actual_Profit]]/Table1[[#This Row],[Actual_Sales]]</f>
        <v>0.11428571428571428</v>
      </c>
      <c r="AA3425">
        <v>30</v>
      </c>
      <c r="AB3425" s="5">
        <f>IFERROR(Table1[[#This Row],[Expenses]]/Table1[[#This Row],[Actual_Sales]],0)</f>
        <v>0.42857142857142855</v>
      </c>
      <c r="AC3425">
        <v>9</v>
      </c>
      <c r="AD3425">
        <v>996</v>
      </c>
      <c r="AE3425" s="5">
        <f>IFERROR(Table1[[#This Row],[Inventory]]/Table1[[#This Row],[Actual_Sales]],0)</f>
        <v>14.228571428571428</v>
      </c>
    </row>
    <row r="3426" spans="1:31" x14ac:dyDescent="0.25">
      <c r="A3426">
        <v>2952</v>
      </c>
      <c r="B3426">
        <v>707</v>
      </c>
      <c r="C3426">
        <v>5</v>
      </c>
      <c r="D3426" s="2">
        <v>40664</v>
      </c>
      <c r="E3426">
        <v>286</v>
      </c>
      <c r="F3426">
        <v>270</v>
      </c>
      <c r="G3426">
        <f>Table1[[#This Row],[Actual_Sales]]-Table1[[#This Row],[Budget_Sales]]</f>
        <v>16</v>
      </c>
      <c r="H3426" s="5">
        <f>IF(
Table1[[#This Row],[Budget_Sales]]=0,
"",
IF(
Table1[[#This Row],[Budget_Sales]]&gt;0,
(Table1[[#This Row],[Actual_Sales]]-Table1[[#This Row],[Budget_Sales]])/Table1[[#This Row],[Budget_Sales]],
(Table1[[#This Row],[Actual_Sales]]-Table1[[#This Row],[Budget_Sales]])/ABS(Table1[[#This Row],[Budget_Sales]])
)
)</f>
        <v>5.9259259259259262E-2</v>
      </c>
      <c r="I3426" s="5" t="str">
        <f>IF(Table1[[#This Row],[Sales_Var]]&gt;=0,"Above Budget","Below Budget")</f>
        <v>Above Budget</v>
      </c>
      <c r="J3426">
        <f>Table1[[#This Row],[Actual_Sales]]-(Table1[[#This Row],[COGS]]+Table1[[#This Row],[Expenses]])</f>
        <v>32</v>
      </c>
      <c r="K3426">
        <v>30</v>
      </c>
      <c r="L3426">
        <f>Table1[[#This Row],[Actual_Profit]]-Table1[[#This Row],[Budget_Profit]]</f>
        <v>2</v>
      </c>
      <c r="M3426" s="5">
        <f>IF(
Table1[[#This Row],[Budget_Profit]]=0,
"",
IF(
Table1[[#This Row],[Budget_Profit]]&gt;0,
(Table1[[#This Row],[Actual_Profit]]-Table1[[#This Row],[Budget_Profit]])/Table1[[#This Row],[Budget_Profit]],
(Table1[[#This Row],[Actual_Profit]]-Table1[[#This Row],[Budget_Profit]])/ABS(Table1[[#This Row],[Budget_Profit]])
)
)</f>
        <v>6.6666666666666666E-2</v>
      </c>
      <c r="N3426" s="5" t="str">
        <f>IF(Table1[[#This Row],[Profit_Var]]&gt;=0, "Above Budget", "Below Budget")</f>
        <v>Above Budget</v>
      </c>
      <c r="O3426">
        <v>121</v>
      </c>
      <c r="P3426">
        <v>110</v>
      </c>
      <c r="Q3426">
        <f>Table1[[#This Row],[COGS]]-Table1[[#This Row],[Budget_COGS]]</f>
        <v>11</v>
      </c>
      <c r="R3426" s="5">
        <f>IF(
Table1[[#This Row],[Budget_COGS]]=0,
"",
IF(
Table1[[#This Row],[Budget_COGS]]&gt;0,
(Table1[[#This Row],[Budget_COGS]]-Table1[[#This Row],[COGS]]) / Table1[[#This Row],[Budget_COGS]],
(Table1[[#This Row],[Budget_COGS]]-Table1[[#This Row],[COGS]]) / ABS(Table1[[#This Row],[Budget_COGS]])
)
)</f>
        <v>-0.1</v>
      </c>
      <c r="S3426" s="5" t="str">
        <f>IF(Table1[[#This Row],[COGS _Var]]&gt;=0, "Above Budget", "Below Budget")</f>
        <v>Above Budget</v>
      </c>
      <c r="T3426">
        <f>Table1[[#This Row],[Actual_Sales]]-Table1[[#This Row],[COGS]]</f>
        <v>165</v>
      </c>
      <c r="U3426">
        <v>160</v>
      </c>
      <c r="V3426">
        <f>Table1[[#This Row],[Gross_Margin]]-Table1[[#This Row],[Budget_Margin]]</f>
        <v>5</v>
      </c>
      <c r="W3426" s="5">
        <f>IF(
Table1[[#This Row],[Budget_Margin]]=0,
"",
IF(
Table1[[#This Row],[Budget_Margin]]&gt;0,
(Table1[[#This Row],[Gross_Margin]]-Table1[[#This Row],[Budget_Margin]]) / Table1[[#This Row],[Budget_Margin]],
(Table1[[#This Row],[Gross_Margin]]-Table1[[#This Row],[Budget_Margin]]) / ABS(Table1[[#This Row],[Budget_Margin]])
)
)</f>
        <v>3.125E-2</v>
      </c>
      <c r="X3426" s="5" t="str">
        <f>IF(Table1[[#This Row],[Margin_Var]]&gt;=0, "Above Budget", "Below Budget")</f>
        <v>Above Budget</v>
      </c>
      <c r="Y3426" s="5">
        <f>IFERROR(Table1[[#This Row],[Gross_Margin]]/Table1[[#This Row],[Actual_Sales]],0)</f>
        <v>0.57692307692307687</v>
      </c>
      <c r="Z3426" s="5">
        <f>Table1[[#This Row],[Actual_Profit]]/Table1[[#This Row],[Actual_Sales]]</f>
        <v>0.11188811188811189</v>
      </c>
      <c r="AA3426">
        <v>133</v>
      </c>
      <c r="AB3426" s="5">
        <f>IFERROR(Table1[[#This Row],[Expenses]]/Table1[[#This Row],[Actual_Sales]],0)</f>
        <v>0.46503496503496505</v>
      </c>
      <c r="AC3426">
        <v>109</v>
      </c>
      <c r="AD3426">
        <v>788</v>
      </c>
      <c r="AE3426" s="5">
        <f>IFERROR(Table1[[#This Row],[Inventory]]/Table1[[#This Row],[Actual_Sales]],0)</f>
        <v>2.7552447552447554</v>
      </c>
    </row>
    <row r="3427" spans="1:31" x14ac:dyDescent="0.25">
      <c r="A3427">
        <v>2973</v>
      </c>
      <c r="B3427">
        <v>775</v>
      </c>
      <c r="C3427">
        <v>8</v>
      </c>
      <c r="D3427" s="2">
        <v>40664</v>
      </c>
      <c r="E3427">
        <v>286</v>
      </c>
      <c r="F3427">
        <v>250</v>
      </c>
      <c r="G3427">
        <f>Table1[[#This Row],[Actual_Sales]]-Table1[[#This Row],[Budget_Sales]]</f>
        <v>36</v>
      </c>
      <c r="H3427" s="5">
        <f>IF(
Table1[[#This Row],[Budget_Sales]]=0,
"",
IF(
Table1[[#This Row],[Budget_Sales]]&gt;0,
(Table1[[#This Row],[Actual_Sales]]-Table1[[#This Row],[Budget_Sales]])/Table1[[#This Row],[Budget_Sales]],
(Table1[[#This Row],[Actual_Sales]]-Table1[[#This Row],[Budget_Sales]])/ABS(Table1[[#This Row],[Budget_Sales]])
)
)</f>
        <v>0.14399999999999999</v>
      </c>
      <c r="I3427" s="5" t="str">
        <f>IF(Table1[[#This Row],[Sales_Var]]&gt;=0,"Above Budget","Below Budget")</f>
        <v>Above Budget</v>
      </c>
      <c r="J3427">
        <f>Table1[[#This Row],[Actual_Sales]]-(Table1[[#This Row],[COGS]]+Table1[[#This Row],[Expenses]])</f>
        <v>32</v>
      </c>
      <c r="K3427">
        <v>40</v>
      </c>
      <c r="L3427">
        <f>Table1[[#This Row],[Actual_Profit]]-Table1[[#This Row],[Budget_Profit]]</f>
        <v>-8</v>
      </c>
      <c r="M3427" s="5">
        <f>IF(
Table1[[#This Row],[Budget_Profit]]=0,
"",
IF(
Table1[[#This Row],[Budget_Profit]]&gt;0,
(Table1[[#This Row],[Actual_Profit]]-Table1[[#This Row],[Budget_Profit]])/Table1[[#This Row],[Budget_Profit]],
(Table1[[#This Row],[Actual_Profit]]-Table1[[#This Row],[Budget_Profit]])/ABS(Table1[[#This Row],[Budget_Profit]])
)
)</f>
        <v>-0.2</v>
      </c>
      <c r="N3427" s="5" t="str">
        <f>IF(Table1[[#This Row],[Profit_Var]]&gt;=0, "Above Budget", "Below Budget")</f>
        <v>Below Budget</v>
      </c>
      <c r="O3427">
        <v>121</v>
      </c>
      <c r="P3427">
        <v>100</v>
      </c>
      <c r="Q3427">
        <f>Table1[[#This Row],[COGS]]-Table1[[#This Row],[Budget_COGS]]</f>
        <v>21</v>
      </c>
      <c r="R3427" s="5">
        <f>IF(
Table1[[#This Row],[Budget_COGS]]=0,
"",
IF(
Table1[[#This Row],[Budget_COGS]]&gt;0,
(Table1[[#This Row],[Budget_COGS]]-Table1[[#This Row],[COGS]]) / Table1[[#This Row],[Budget_COGS]],
(Table1[[#This Row],[Budget_COGS]]-Table1[[#This Row],[COGS]]) / ABS(Table1[[#This Row],[Budget_COGS]])
)
)</f>
        <v>-0.21</v>
      </c>
      <c r="S3427" s="5" t="str">
        <f>IF(Table1[[#This Row],[COGS _Var]]&gt;=0, "Above Budget", "Below Budget")</f>
        <v>Above Budget</v>
      </c>
      <c r="T3427">
        <f>Table1[[#This Row],[Actual_Sales]]-Table1[[#This Row],[COGS]]</f>
        <v>165</v>
      </c>
      <c r="U3427">
        <v>150</v>
      </c>
      <c r="V3427">
        <f>Table1[[#This Row],[Gross_Margin]]-Table1[[#This Row],[Budget_Margin]]</f>
        <v>15</v>
      </c>
      <c r="W3427" s="5">
        <f>IF(
Table1[[#This Row],[Budget_Margin]]=0,
"",
IF(
Table1[[#This Row],[Budget_Margin]]&gt;0,
(Table1[[#This Row],[Gross_Margin]]-Table1[[#This Row],[Budget_Margin]]) / Table1[[#This Row],[Budget_Margin]],
(Table1[[#This Row],[Gross_Margin]]-Table1[[#This Row],[Budget_Margin]]) / ABS(Table1[[#This Row],[Budget_Margin]])
)
)</f>
        <v>0.1</v>
      </c>
      <c r="X3427" s="5" t="str">
        <f>IF(Table1[[#This Row],[Margin_Var]]&gt;=0, "Above Budget", "Below Budget")</f>
        <v>Above Budget</v>
      </c>
      <c r="Y3427" s="5">
        <f>IFERROR(Table1[[#This Row],[Gross_Margin]]/Table1[[#This Row],[Actual_Sales]],0)</f>
        <v>0.57692307692307687</v>
      </c>
      <c r="Z3427" s="5">
        <f>Table1[[#This Row],[Actual_Profit]]/Table1[[#This Row],[Actual_Sales]]</f>
        <v>0.11188811188811189</v>
      </c>
      <c r="AA3427">
        <v>133</v>
      </c>
      <c r="AB3427" s="5">
        <f>IFERROR(Table1[[#This Row],[Expenses]]/Table1[[#This Row],[Actual_Sales]],0)</f>
        <v>0.46503496503496505</v>
      </c>
      <c r="AC3427">
        <v>109</v>
      </c>
      <c r="AD3427">
        <v>788</v>
      </c>
      <c r="AE3427" s="5">
        <f>IFERROR(Table1[[#This Row],[Inventory]]/Table1[[#This Row],[Actual_Sales]],0)</f>
        <v>2.7552447552447554</v>
      </c>
    </row>
    <row r="3428" spans="1:31" x14ac:dyDescent="0.25">
      <c r="A3428">
        <v>3444</v>
      </c>
      <c r="B3428">
        <v>541</v>
      </c>
      <c r="C3428">
        <v>4</v>
      </c>
      <c r="D3428" s="2">
        <v>40756</v>
      </c>
      <c r="E3428">
        <v>108</v>
      </c>
      <c r="F3428">
        <v>100</v>
      </c>
      <c r="G3428">
        <f>Table1[[#This Row],[Actual_Sales]]-Table1[[#This Row],[Budget_Sales]]</f>
        <v>8</v>
      </c>
      <c r="H3428" s="5">
        <f>IF(
Table1[[#This Row],[Budget_Sales]]=0,
"",
IF(
Table1[[#This Row],[Budget_Sales]]&gt;0,
(Table1[[#This Row],[Actual_Sales]]-Table1[[#This Row],[Budget_Sales]])/Table1[[#This Row],[Budget_Sales]],
(Table1[[#This Row],[Actual_Sales]]-Table1[[#This Row],[Budget_Sales]])/ABS(Table1[[#This Row],[Budget_Sales]])
)
)</f>
        <v>0.08</v>
      </c>
      <c r="I3428" s="5" t="str">
        <f>IF(Table1[[#This Row],[Sales_Var]]&gt;=0,"Above Budget","Below Budget")</f>
        <v>Above Budget</v>
      </c>
      <c r="J3428">
        <f>Table1[[#This Row],[Actual_Sales]]-(Table1[[#This Row],[COGS]]+Table1[[#This Row],[Expenses]])</f>
        <v>12</v>
      </c>
      <c r="K3428">
        <v>20</v>
      </c>
      <c r="L3428">
        <f>Table1[[#This Row],[Actual_Profit]]-Table1[[#This Row],[Budget_Profit]]</f>
        <v>-8</v>
      </c>
      <c r="M3428" s="5">
        <f>IF(
Table1[[#This Row],[Budget_Profit]]=0,
"",
IF(
Table1[[#This Row],[Budget_Profit]]&gt;0,
(Table1[[#This Row],[Actual_Profit]]-Table1[[#This Row],[Budget_Profit]])/Table1[[#This Row],[Budget_Profit]],
(Table1[[#This Row],[Actual_Profit]]-Table1[[#This Row],[Budget_Profit]])/ABS(Table1[[#This Row],[Budget_Profit]])
)
)</f>
        <v>-0.4</v>
      </c>
      <c r="N3428" s="5" t="str">
        <f>IF(Table1[[#This Row],[Profit_Var]]&gt;=0, "Above Budget", "Below Budget")</f>
        <v>Below Budget</v>
      </c>
      <c r="O3428">
        <v>49</v>
      </c>
      <c r="P3428">
        <v>40</v>
      </c>
      <c r="Q3428">
        <f>Table1[[#This Row],[COGS]]-Table1[[#This Row],[Budget_COGS]]</f>
        <v>9</v>
      </c>
      <c r="R3428" s="5">
        <f>IF(
Table1[[#This Row],[Budget_COGS]]=0,
"",
IF(
Table1[[#This Row],[Budget_COGS]]&gt;0,
(Table1[[#This Row],[Budget_COGS]]-Table1[[#This Row],[COGS]]) / Table1[[#This Row],[Budget_COGS]],
(Table1[[#This Row],[Budget_COGS]]-Table1[[#This Row],[COGS]]) / ABS(Table1[[#This Row],[Budget_COGS]])
)
)</f>
        <v>-0.22500000000000001</v>
      </c>
      <c r="S3428" s="5" t="str">
        <f>IF(Table1[[#This Row],[COGS _Var]]&gt;=0, "Above Budget", "Below Budget")</f>
        <v>Above Budget</v>
      </c>
      <c r="T3428">
        <f>Table1[[#This Row],[Actual_Sales]]-Table1[[#This Row],[COGS]]</f>
        <v>59</v>
      </c>
      <c r="U3428">
        <v>60</v>
      </c>
      <c r="V3428">
        <f>Table1[[#This Row],[Gross_Margin]]-Table1[[#This Row],[Budget_Margin]]</f>
        <v>-1</v>
      </c>
      <c r="W3428" s="5">
        <f>IF(
Table1[[#This Row],[Budget_Margin]]=0,
"",
IF(
Table1[[#This Row],[Budget_Margin]]&gt;0,
(Table1[[#This Row],[Gross_Margin]]-Table1[[#This Row],[Budget_Margin]]) / Table1[[#This Row],[Budget_Margin]],
(Table1[[#This Row],[Gross_Margin]]-Table1[[#This Row],[Budget_Margin]]) / ABS(Table1[[#This Row],[Budget_Margin]])
)
)</f>
        <v>-1.6666666666666666E-2</v>
      </c>
      <c r="X3428" s="5" t="str">
        <f>IF(Table1[[#This Row],[Margin_Var]]&gt;=0, "Above Budget", "Below Budget")</f>
        <v>Below Budget</v>
      </c>
      <c r="Y3428" s="5">
        <f>IFERROR(Table1[[#This Row],[Gross_Margin]]/Table1[[#This Row],[Actual_Sales]],0)</f>
        <v>0.54629629629629628</v>
      </c>
      <c r="Z3428" s="5">
        <f>Table1[[#This Row],[Actual_Profit]]/Table1[[#This Row],[Actual_Sales]]</f>
        <v>0.1111111111111111</v>
      </c>
      <c r="AA3428">
        <v>47</v>
      </c>
      <c r="AB3428" s="5">
        <f>IFERROR(Table1[[#This Row],[Expenses]]/Table1[[#This Row],[Actual_Sales]],0)</f>
        <v>0.43518518518518517</v>
      </c>
      <c r="AC3428">
        <v>18</v>
      </c>
      <c r="AD3428">
        <v>414</v>
      </c>
      <c r="AE3428" s="5">
        <f>IFERROR(Table1[[#This Row],[Inventory]]/Table1[[#This Row],[Actual_Sales]],0)</f>
        <v>3.8333333333333335</v>
      </c>
    </row>
    <row r="3429" spans="1:31" x14ac:dyDescent="0.25">
      <c r="A3429">
        <v>3539</v>
      </c>
      <c r="B3429">
        <v>978</v>
      </c>
      <c r="C3429">
        <v>9</v>
      </c>
      <c r="D3429" s="2">
        <v>40756</v>
      </c>
      <c r="E3429">
        <v>108</v>
      </c>
      <c r="F3429">
        <v>80</v>
      </c>
      <c r="G3429">
        <f>Table1[[#This Row],[Actual_Sales]]-Table1[[#This Row],[Budget_Sales]]</f>
        <v>28</v>
      </c>
      <c r="H3429" s="5">
        <f>IF(
Table1[[#This Row],[Budget_Sales]]=0,
"",
IF(
Table1[[#This Row],[Budget_Sales]]&gt;0,
(Table1[[#This Row],[Actual_Sales]]-Table1[[#This Row],[Budget_Sales]])/Table1[[#This Row],[Budget_Sales]],
(Table1[[#This Row],[Actual_Sales]]-Table1[[#This Row],[Budget_Sales]])/ABS(Table1[[#This Row],[Budget_Sales]])
)
)</f>
        <v>0.35</v>
      </c>
      <c r="I3429" s="5" t="str">
        <f>IF(Table1[[#This Row],[Sales_Var]]&gt;=0,"Above Budget","Below Budget")</f>
        <v>Above Budget</v>
      </c>
      <c r="J3429">
        <f>Table1[[#This Row],[Actual_Sales]]-(Table1[[#This Row],[COGS]]+Table1[[#This Row],[Expenses]])</f>
        <v>12</v>
      </c>
      <c r="K3429">
        <v>20</v>
      </c>
      <c r="L3429">
        <f>Table1[[#This Row],[Actual_Profit]]-Table1[[#This Row],[Budget_Profit]]</f>
        <v>-8</v>
      </c>
      <c r="M3429" s="5">
        <f>IF(
Table1[[#This Row],[Budget_Profit]]=0,
"",
IF(
Table1[[#This Row],[Budget_Profit]]&gt;0,
(Table1[[#This Row],[Actual_Profit]]-Table1[[#This Row],[Budget_Profit]])/Table1[[#This Row],[Budget_Profit]],
(Table1[[#This Row],[Actual_Profit]]-Table1[[#This Row],[Budget_Profit]])/ABS(Table1[[#This Row],[Budget_Profit]])
)
)</f>
        <v>-0.4</v>
      </c>
      <c r="N3429" s="5" t="str">
        <f>IF(Table1[[#This Row],[Profit_Var]]&gt;=0, "Above Budget", "Below Budget")</f>
        <v>Below Budget</v>
      </c>
      <c r="O3429">
        <v>49</v>
      </c>
      <c r="P3429">
        <v>30</v>
      </c>
      <c r="Q3429">
        <f>Table1[[#This Row],[COGS]]-Table1[[#This Row],[Budget_COGS]]</f>
        <v>19</v>
      </c>
      <c r="R3429" s="5">
        <f>IF(
Table1[[#This Row],[Budget_COGS]]=0,
"",
IF(
Table1[[#This Row],[Budget_COGS]]&gt;0,
(Table1[[#This Row],[Budget_COGS]]-Table1[[#This Row],[COGS]]) / Table1[[#This Row],[Budget_COGS]],
(Table1[[#This Row],[Budget_COGS]]-Table1[[#This Row],[COGS]]) / ABS(Table1[[#This Row],[Budget_COGS]])
)
)</f>
        <v>-0.6333333333333333</v>
      </c>
      <c r="S3429" s="5" t="str">
        <f>IF(Table1[[#This Row],[COGS _Var]]&gt;=0, "Above Budget", "Below Budget")</f>
        <v>Above Budget</v>
      </c>
      <c r="T3429">
        <f>Table1[[#This Row],[Actual_Sales]]-Table1[[#This Row],[COGS]]</f>
        <v>59</v>
      </c>
      <c r="U3429">
        <v>50</v>
      </c>
      <c r="V3429">
        <f>Table1[[#This Row],[Gross_Margin]]-Table1[[#This Row],[Budget_Margin]]</f>
        <v>9</v>
      </c>
      <c r="W3429" s="5">
        <f>IF(
Table1[[#This Row],[Budget_Margin]]=0,
"",
IF(
Table1[[#This Row],[Budget_Margin]]&gt;0,
(Table1[[#This Row],[Gross_Margin]]-Table1[[#This Row],[Budget_Margin]]) / Table1[[#This Row],[Budget_Margin]],
(Table1[[#This Row],[Gross_Margin]]-Table1[[#This Row],[Budget_Margin]]) / ABS(Table1[[#This Row],[Budget_Margin]])
)
)</f>
        <v>0.18</v>
      </c>
      <c r="X3429" s="5" t="str">
        <f>IF(Table1[[#This Row],[Margin_Var]]&gt;=0, "Above Budget", "Below Budget")</f>
        <v>Above Budget</v>
      </c>
      <c r="Y3429" s="5">
        <f>IFERROR(Table1[[#This Row],[Gross_Margin]]/Table1[[#This Row],[Actual_Sales]],0)</f>
        <v>0.54629629629629628</v>
      </c>
      <c r="Z3429" s="5">
        <f>Table1[[#This Row],[Actual_Profit]]/Table1[[#This Row],[Actual_Sales]]</f>
        <v>0.1111111111111111</v>
      </c>
      <c r="AA3429">
        <v>47</v>
      </c>
      <c r="AB3429" s="5">
        <f>IFERROR(Table1[[#This Row],[Expenses]]/Table1[[#This Row],[Actual_Sales]],0)</f>
        <v>0.43518518518518517</v>
      </c>
      <c r="AC3429">
        <v>18</v>
      </c>
      <c r="AD3429">
        <v>414</v>
      </c>
      <c r="AE3429" s="5">
        <f>IFERROR(Table1[[#This Row],[Inventory]]/Table1[[#This Row],[Actual_Sales]],0)</f>
        <v>3.8333333333333335</v>
      </c>
    </row>
    <row r="3430" spans="1:31" x14ac:dyDescent="0.25">
      <c r="A3430">
        <v>3488</v>
      </c>
      <c r="B3430">
        <v>720</v>
      </c>
      <c r="C3430">
        <v>11</v>
      </c>
      <c r="D3430" s="2">
        <v>40756</v>
      </c>
      <c r="E3430">
        <v>108</v>
      </c>
      <c r="F3430">
        <v>90</v>
      </c>
      <c r="G3430">
        <f>Table1[[#This Row],[Actual_Sales]]-Table1[[#This Row],[Budget_Sales]]</f>
        <v>18</v>
      </c>
      <c r="H3430" s="5">
        <f>IF(
Table1[[#This Row],[Budget_Sales]]=0,
"",
IF(
Table1[[#This Row],[Budget_Sales]]&gt;0,
(Table1[[#This Row],[Actual_Sales]]-Table1[[#This Row],[Budget_Sales]])/Table1[[#This Row],[Budget_Sales]],
(Table1[[#This Row],[Actual_Sales]]-Table1[[#This Row],[Budget_Sales]])/ABS(Table1[[#This Row],[Budget_Sales]])
)
)</f>
        <v>0.2</v>
      </c>
      <c r="I3430" s="5" t="str">
        <f>IF(Table1[[#This Row],[Sales_Var]]&gt;=0,"Above Budget","Below Budget")</f>
        <v>Above Budget</v>
      </c>
      <c r="J3430">
        <f>Table1[[#This Row],[Actual_Sales]]-(Table1[[#This Row],[COGS]]+Table1[[#This Row],[Expenses]])</f>
        <v>12</v>
      </c>
      <c r="K3430">
        <v>10</v>
      </c>
      <c r="L3430">
        <f>Table1[[#This Row],[Actual_Profit]]-Table1[[#This Row],[Budget_Profit]]</f>
        <v>2</v>
      </c>
      <c r="M3430" s="5">
        <f>IF(
Table1[[#This Row],[Budget_Profit]]=0,
"",
IF(
Table1[[#This Row],[Budget_Profit]]&gt;0,
(Table1[[#This Row],[Actual_Profit]]-Table1[[#This Row],[Budget_Profit]])/Table1[[#This Row],[Budget_Profit]],
(Table1[[#This Row],[Actual_Profit]]-Table1[[#This Row],[Budget_Profit]])/ABS(Table1[[#This Row],[Budget_Profit]])
)
)</f>
        <v>0.2</v>
      </c>
      <c r="N3430" s="5" t="str">
        <f>IF(Table1[[#This Row],[Profit_Var]]&gt;=0, "Above Budget", "Below Budget")</f>
        <v>Above Budget</v>
      </c>
      <c r="O3430">
        <v>49</v>
      </c>
      <c r="P3430">
        <v>40</v>
      </c>
      <c r="Q3430">
        <f>Table1[[#This Row],[COGS]]-Table1[[#This Row],[Budget_COGS]]</f>
        <v>9</v>
      </c>
      <c r="R3430" s="5">
        <f>IF(
Table1[[#This Row],[Budget_COGS]]=0,
"",
IF(
Table1[[#This Row],[Budget_COGS]]&gt;0,
(Table1[[#This Row],[Budget_COGS]]-Table1[[#This Row],[COGS]]) / Table1[[#This Row],[Budget_COGS]],
(Table1[[#This Row],[Budget_COGS]]-Table1[[#This Row],[COGS]]) / ABS(Table1[[#This Row],[Budget_COGS]])
)
)</f>
        <v>-0.22500000000000001</v>
      </c>
      <c r="S3430" s="5" t="str">
        <f>IF(Table1[[#This Row],[COGS _Var]]&gt;=0, "Above Budget", "Below Budget")</f>
        <v>Above Budget</v>
      </c>
      <c r="T3430">
        <f>Table1[[#This Row],[Actual_Sales]]-Table1[[#This Row],[COGS]]</f>
        <v>59</v>
      </c>
      <c r="U3430">
        <v>50</v>
      </c>
      <c r="V3430">
        <f>Table1[[#This Row],[Gross_Margin]]-Table1[[#This Row],[Budget_Margin]]</f>
        <v>9</v>
      </c>
      <c r="W3430" s="5">
        <f>IF(
Table1[[#This Row],[Budget_Margin]]=0,
"",
IF(
Table1[[#This Row],[Budget_Margin]]&gt;0,
(Table1[[#This Row],[Gross_Margin]]-Table1[[#This Row],[Budget_Margin]]) / Table1[[#This Row],[Budget_Margin]],
(Table1[[#This Row],[Gross_Margin]]-Table1[[#This Row],[Budget_Margin]]) / ABS(Table1[[#This Row],[Budget_Margin]])
)
)</f>
        <v>0.18</v>
      </c>
      <c r="X3430" s="5" t="str">
        <f>IF(Table1[[#This Row],[Margin_Var]]&gt;=0, "Above Budget", "Below Budget")</f>
        <v>Above Budget</v>
      </c>
      <c r="Y3430" s="5">
        <f>IFERROR(Table1[[#This Row],[Gross_Margin]]/Table1[[#This Row],[Actual_Sales]],0)</f>
        <v>0.54629629629629628</v>
      </c>
      <c r="Z3430" s="5">
        <f>Table1[[#This Row],[Actual_Profit]]/Table1[[#This Row],[Actual_Sales]]</f>
        <v>0.1111111111111111</v>
      </c>
      <c r="AA3430">
        <v>47</v>
      </c>
      <c r="AB3430" s="5">
        <f>IFERROR(Table1[[#This Row],[Expenses]]/Table1[[#This Row],[Actual_Sales]],0)</f>
        <v>0.43518518518518517</v>
      </c>
      <c r="AC3430">
        <v>18</v>
      </c>
      <c r="AD3430">
        <v>414</v>
      </c>
      <c r="AE3430" s="5">
        <f>IFERROR(Table1[[#This Row],[Inventory]]/Table1[[#This Row],[Actual_Sales]],0)</f>
        <v>3.8333333333333335</v>
      </c>
    </row>
    <row r="3431" spans="1:31" x14ac:dyDescent="0.25">
      <c r="A3431">
        <v>1477</v>
      </c>
      <c r="B3431">
        <v>505</v>
      </c>
      <c r="C3431">
        <v>9</v>
      </c>
      <c r="D3431" s="2">
        <v>40422</v>
      </c>
      <c r="E3431">
        <v>72</v>
      </c>
      <c r="F3431">
        <v>70</v>
      </c>
      <c r="G3431">
        <f>Table1[[#This Row],[Actual_Sales]]-Table1[[#This Row],[Budget_Sales]]</f>
        <v>2</v>
      </c>
      <c r="H3431" s="5">
        <f>IF(
Table1[[#This Row],[Budget_Sales]]=0,
"",
IF(
Table1[[#This Row],[Budget_Sales]]&gt;0,
(Table1[[#This Row],[Actual_Sales]]-Table1[[#This Row],[Budget_Sales]])/Table1[[#This Row],[Budget_Sales]],
(Table1[[#This Row],[Actual_Sales]]-Table1[[#This Row],[Budget_Sales]])/ABS(Table1[[#This Row],[Budget_Sales]])
)
)</f>
        <v>2.8571428571428571E-2</v>
      </c>
      <c r="I3431" s="5" t="str">
        <f>IF(Table1[[#This Row],[Sales_Var]]&gt;=0,"Above Budget","Below Budget")</f>
        <v>Above Budget</v>
      </c>
      <c r="J3431">
        <f>Table1[[#This Row],[Actual_Sales]]-(Table1[[#This Row],[COGS]]+Table1[[#This Row],[Expenses]])</f>
        <v>8</v>
      </c>
      <c r="K3431">
        <v>20</v>
      </c>
      <c r="L3431">
        <f>Table1[[#This Row],[Actual_Profit]]-Table1[[#This Row],[Budget_Profit]]</f>
        <v>-12</v>
      </c>
      <c r="M3431" s="5">
        <f>IF(
Table1[[#This Row],[Budget_Profit]]=0,
"",
IF(
Table1[[#This Row],[Budget_Profit]]&gt;0,
(Table1[[#This Row],[Actual_Profit]]-Table1[[#This Row],[Budget_Profit]])/Table1[[#This Row],[Budget_Profit]],
(Table1[[#This Row],[Actual_Profit]]-Table1[[#This Row],[Budget_Profit]])/ABS(Table1[[#This Row],[Budget_Profit]])
)
)</f>
        <v>-0.6</v>
      </c>
      <c r="N3431" s="5" t="str">
        <f>IF(Table1[[#This Row],[Profit_Var]]&gt;=0, "Above Budget", "Below Budget")</f>
        <v>Below Budget</v>
      </c>
      <c r="O3431">
        <v>33</v>
      </c>
      <c r="P3431">
        <v>30</v>
      </c>
      <c r="Q3431">
        <f>Table1[[#This Row],[COGS]]-Table1[[#This Row],[Budget_COGS]]</f>
        <v>3</v>
      </c>
      <c r="R3431" s="5">
        <f>IF(
Table1[[#This Row],[Budget_COGS]]=0,
"",
IF(
Table1[[#This Row],[Budget_COGS]]&gt;0,
(Table1[[#This Row],[Budget_COGS]]-Table1[[#This Row],[COGS]]) / Table1[[#This Row],[Budget_COGS]],
(Table1[[#This Row],[Budget_COGS]]-Table1[[#This Row],[COGS]]) / ABS(Table1[[#This Row],[Budget_COGS]])
)
)</f>
        <v>-0.1</v>
      </c>
      <c r="S3431" s="5" t="str">
        <f>IF(Table1[[#This Row],[COGS _Var]]&gt;=0, "Above Budget", "Below Budget")</f>
        <v>Above Budget</v>
      </c>
      <c r="T3431">
        <f>Table1[[#This Row],[Actual_Sales]]-Table1[[#This Row],[COGS]]</f>
        <v>39</v>
      </c>
      <c r="U3431">
        <v>40</v>
      </c>
      <c r="V3431">
        <f>Table1[[#This Row],[Gross_Margin]]-Table1[[#This Row],[Budget_Margin]]</f>
        <v>-1</v>
      </c>
      <c r="W3431" s="5">
        <f>IF(
Table1[[#This Row],[Budget_Margin]]=0,
"",
IF(
Table1[[#This Row],[Budget_Margin]]&gt;0,
(Table1[[#This Row],[Gross_Margin]]-Table1[[#This Row],[Budget_Margin]]) / Table1[[#This Row],[Budget_Margin]],
(Table1[[#This Row],[Gross_Margin]]-Table1[[#This Row],[Budget_Margin]]) / ABS(Table1[[#This Row],[Budget_Margin]])
)
)</f>
        <v>-2.5000000000000001E-2</v>
      </c>
      <c r="X3431" s="5" t="str">
        <f>IF(Table1[[#This Row],[Margin_Var]]&gt;=0, "Above Budget", "Below Budget")</f>
        <v>Below Budget</v>
      </c>
      <c r="Y3431" s="5">
        <f>IFERROR(Table1[[#This Row],[Gross_Margin]]/Table1[[#This Row],[Actual_Sales]],0)</f>
        <v>0.54166666666666663</v>
      </c>
      <c r="Z3431" s="5">
        <f>Table1[[#This Row],[Actual_Profit]]/Table1[[#This Row],[Actual_Sales]]</f>
        <v>0.1111111111111111</v>
      </c>
      <c r="AA3431">
        <v>31</v>
      </c>
      <c r="AB3431" s="5">
        <f>IFERROR(Table1[[#This Row],[Expenses]]/Table1[[#This Row],[Actual_Sales]],0)</f>
        <v>0.43055555555555558</v>
      </c>
      <c r="AC3431">
        <v>10</v>
      </c>
      <c r="AD3431">
        <v>1003</v>
      </c>
      <c r="AE3431" s="5">
        <f>IFERROR(Table1[[#This Row],[Inventory]]/Table1[[#This Row],[Actual_Sales]],0)</f>
        <v>13.930555555555555</v>
      </c>
    </row>
    <row r="3432" spans="1:31" x14ac:dyDescent="0.25">
      <c r="A3432">
        <v>1332</v>
      </c>
      <c r="B3432">
        <v>608</v>
      </c>
      <c r="C3432">
        <v>2</v>
      </c>
      <c r="D3432" s="2">
        <v>40391</v>
      </c>
      <c r="E3432">
        <v>317</v>
      </c>
      <c r="F3432">
        <v>330</v>
      </c>
      <c r="G3432">
        <f>Table1[[#This Row],[Actual_Sales]]-Table1[[#This Row],[Budget_Sales]]</f>
        <v>-13</v>
      </c>
      <c r="H3432" s="5">
        <f>IF(
Table1[[#This Row],[Budget_Sales]]=0,
"",
IF(
Table1[[#This Row],[Budget_Sales]]&gt;0,
(Table1[[#This Row],[Actual_Sales]]-Table1[[#This Row],[Budget_Sales]])/Table1[[#This Row],[Budget_Sales]],
(Table1[[#This Row],[Actual_Sales]]-Table1[[#This Row],[Budget_Sales]])/ABS(Table1[[#This Row],[Budget_Sales]])
)
)</f>
        <v>-3.9393939393939391E-2</v>
      </c>
      <c r="I3432" s="5" t="str">
        <f>IF(Table1[[#This Row],[Sales_Var]]&gt;=0,"Above Budget","Below Budget")</f>
        <v>Below Budget</v>
      </c>
      <c r="J3432">
        <f>Table1[[#This Row],[Actual_Sales]]-(Table1[[#This Row],[COGS]]+Table1[[#This Row],[Expenses]])</f>
        <v>35</v>
      </c>
      <c r="K3432">
        <v>60</v>
      </c>
      <c r="L3432">
        <f>Table1[[#This Row],[Actual_Profit]]-Table1[[#This Row],[Budget_Profit]]</f>
        <v>-25</v>
      </c>
      <c r="M3432" s="5">
        <f>IF(
Table1[[#This Row],[Budget_Profit]]=0,
"",
IF(
Table1[[#This Row],[Budget_Profit]]&gt;0,
(Table1[[#This Row],[Actual_Profit]]-Table1[[#This Row],[Budget_Profit]])/Table1[[#This Row],[Budget_Profit]],
(Table1[[#This Row],[Actual_Profit]]-Table1[[#This Row],[Budget_Profit]])/ABS(Table1[[#This Row],[Budget_Profit]])
)
)</f>
        <v>-0.41666666666666669</v>
      </c>
      <c r="N3432" s="5" t="str">
        <f>IF(Table1[[#This Row],[Profit_Var]]&gt;=0, "Above Budget", "Below Budget")</f>
        <v>Below Budget</v>
      </c>
      <c r="O3432">
        <v>133</v>
      </c>
      <c r="P3432">
        <v>140</v>
      </c>
      <c r="Q3432">
        <f>Table1[[#This Row],[COGS]]-Table1[[#This Row],[Budget_COGS]]</f>
        <v>-7</v>
      </c>
      <c r="R3432" s="5">
        <f>IF(
Table1[[#This Row],[Budget_COGS]]=0,
"",
IF(
Table1[[#This Row],[Budget_COGS]]&gt;0,
(Table1[[#This Row],[Budget_COGS]]-Table1[[#This Row],[COGS]]) / Table1[[#This Row],[Budget_COGS]],
(Table1[[#This Row],[Budget_COGS]]-Table1[[#This Row],[COGS]]) / ABS(Table1[[#This Row],[Budget_COGS]])
)
)</f>
        <v>0.05</v>
      </c>
      <c r="S3432" s="5" t="str">
        <f>IF(Table1[[#This Row],[COGS _Var]]&gt;=0, "Above Budget", "Below Budget")</f>
        <v>Below Budget</v>
      </c>
      <c r="T3432">
        <f>Table1[[#This Row],[Actual_Sales]]-Table1[[#This Row],[COGS]]</f>
        <v>184</v>
      </c>
      <c r="U3432">
        <v>190</v>
      </c>
      <c r="V3432">
        <f>Table1[[#This Row],[Gross_Margin]]-Table1[[#This Row],[Budget_Margin]]</f>
        <v>-6</v>
      </c>
      <c r="W3432" s="5">
        <f>IF(
Table1[[#This Row],[Budget_Margin]]=0,
"",
IF(
Table1[[#This Row],[Budget_Margin]]&gt;0,
(Table1[[#This Row],[Gross_Margin]]-Table1[[#This Row],[Budget_Margin]]) / Table1[[#This Row],[Budget_Margin]],
(Table1[[#This Row],[Gross_Margin]]-Table1[[#This Row],[Budget_Margin]]) / ABS(Table1[[#This Row],[Budget_Margin]])
)
)</f>
        <v>-3.1578947368421054E-2</v>
      </c>
      <c r="X3432" s="5" t="str">
        <f>IF(Table1[[#This Row],[Margin_Var]]&gt;=0, "Above Budget", "Below Budget")</f>
        <v>Below Budget</v>
      </c>
      <c r="Y3432" s="5">
        <f>IFERROR(Table1[[#This Row],[Gross_Margin]]/Table1[[#This Row],[Actual_Sales]],0)</f>
        <v>0.58044164037854895</v>
      </c>
      <c r="Z3432" s="5">
        <f>Table1[[#This Row],[Actual_Profit]]/Table1[[#This Row],[Actual_Sales]]</f>
        <v>0.11041009463722397</v>
      </c>
      <c r="AA3432">
        <v>149</v>
      </c>
      <c r="AB3432" s="5">
        <f>IFERROR(Table1[[#This Row],[Expenses]]/Table1[[#This Row],[Actual_Sales]],0)</f>
        <v>0.47003154574132494</v>
      </c>
      <c r="AC3432">
        <v>120</v>
      </c>
      <c r="AD3432">
        <v>705</v>
      </c>
      <c r="AE3432" s="5">
        <f>IFERROR(Table1[[#This Row],[Inventory]]/Table1[[#This Row],[Actual_Sales]],0)</f>
        <v>2.22397476340694</v>
      </c>
    </row>
    <row r="3433" spans="1:31" x14ac:dyDescent="0.25">
      <c r="A3433">
        <v>1405</v>
      </c>
      <c r="B3433">
        <v>941</v>
      </c>
      <c r="C3433">
        <v>5</v>
      </c>
      <c r="D3433" s="2">
        <v>40391</v>
      </c>
      <c r="E3433">
        <v>317</v>
      </c>
      <c r="F3433">
        <v>310</v>
      </c>
      <c r="G3433">
        <f>Table1[[#This Row],[Actual_Sales]]-Table1[[#This Row],[Budget_Sales]]</f>
        <v>7</v>
      </c>
      <c r="H3433" s="5">
        <f>IF(
Table1[[#This Row],[Budget_Sales]]=0,
"",
IF(
Table1[[#This Row],[Budget_Sales]]&gt;0,
(Table1[[#This Row],[Actual_Sales]]-Table1[[#This Row],[Budget_Sales]])/Table1[[#This Row],[Budget_Sales]],
(Table1[[#This Row],[Actual_Sales]]-Table1[[#This Row],[Budget_Sales]])/ABS(Table1[[#This Row],[Budget_Sales]])
)
)</f>
        <v>2.2580645161290321E-2</v>
      </c>
      <c r="I3433" s="5" t="str">
        <f>IF(Table1[[#This Row],[Sales_Var]]&gt;=0,"Above Budget","Below Budget")</f>
        <v>Above Budget</v>
      </c>
      <c r="J3433">
        <f>Table1[[#This Row],[Actual_Sales]]-(Table1[[#This Row],[COGS]]+Table1[[#This Row],[Expenses]])</f>
        <v>35</v>
      </c>
      <c r="K3433">
        <v>60</v>
      </c>
      <c r="L3433">
        <f>Table1[[#This Row],[Actual_Profit]]-Table1[[#This Row],[Budget_Profit]]</f>
        <v>-25</v>
      </c>
      <c r="M3433" s="5">
        <f>IF(
Table1[[#This Row],[Budget_Profit]]=0,
"",
IF(
Table1[[#This Row],[Budget_Profit]]&gt;0,
(Table1[[#This Row],[Actual_Profit]]-Table1[[#This Row],[Budget_Profit]])/Table1[[#This Row],[Budget_Profit]],
(Table1[[#This Row],[Actual_Profit]]-Table1[[#This Row],[Budget_Profit]])/ABS(Table1[[#This Row],[Budget_Profit]])
)
)</f>
        <v>-0.41666666666666669</v>
      </c>
      <c r="N3433" s="5" t="str">
        <f>IF(Table1[[#This Row],[Profit_Var]]&gt;=0, "Above Budget", "Below Budget")</f>
        <v>Below Budget</v>
      </c>
      <c r="O3433">
        <v>133</v>
      </c>
      <c r="P3433">
        <v>120</v>
      </c>
      <c r="Q3433">
        <f>Table1[[#This Row],[COGS]]-Table1[[#This Row],[Budget_COGS]]</f>
        <v>13</v>
      </c>
      <c r="R3433" s="5">
        <f>IF(
Table1[[#This Row],[Budget_COGS]]=0,
"",
IF(
Table1[[#This Row],[Budget_COGS]]&gt;0,
(Table1[[#This Row],[Budget_COGS]]-Table1[[#This Row],[COGS]]) / Table1[[#This Row],[Budget_COGS]],
(Table1[[#This Row],[Budget_COGS]]-Table1[[#This Row],[COGS]]) / ABS(Table1[[#This Row],[Budget_COGS]])
)
)</f>
        <v>-0.10833333333333334</v>
      </c>
      <c r="S3433" s="5" t="str">
        <f>IF(Table1[[#This Row],[COGS _Var]]&gt;=0, "Above Budget", "Below Budget")</f>
        <v>Above Budget</v>
      </c>
      <c r="T3433">
        <f>Table1[[#This Row],[Actual_Sales]]-Table1[[#This Row],[COGS]]</f>
        <v>184</v>
      </c>
      <c r="U3433">
        <v>190</v>
      </c>
      <c r="V3433">
        <f>Table1[[#This Row],[Gross_Margin]]-Table1[[#This Row],[Budget_Margin]]</f>
        <v>-6</v>
      </c>
      <c r="W3433" s="5">
        <f>IF(
Table1[[#This Row],[Budget_Margin]]=0,
"",
IF(
Table1[[#This Row],[Budget_Margin]]&gt;0,
(Table1[[#This Row],[Gross_Margin]]-Table1[[#This Row],[Budget_Margin]]) / Table1[[#This Row],[Budget_Margin]],
(Table1[[#This Row],[Gross_Margin]]-Table1[[#This Row],[Budget_Margin]]) / ABS(Table1[[#This Row],[Budget_Margin]])
)
)</f>
        <v>-3.1578947368421054E-2</v>
      </c>
      <c r="X3433" s="5" t="str">
        <f>IF(Table1[[#This Row],[Margin_Var]]&gt;=0, "Above Budget", "Below Budget")</f>
        <v>Below Budget</v>
      </c>
      <c r="Y3433" s="5">
        <f>IFERROR(Table1[[#This Row],[Gross_Margin]]/Table1[[#This Row],[Actual_Sales]],0)</f>
        <v>0.58044164037854895</v>
      </c>
      <c r="Z3433" s="5">
        <f>Table1[[#This Row],[Actual_Profit]]/Table1[[#This Row],[Actual_Sales]]</f>
        <v>0.11041009463722397</v>
      </c>
      <c r="AA3433">
        <v>149</v>
      </c>
      <c r="AB3433" s="5">
        <f>IFERROR(Table1[[#This Row],[Expenses]]/Table1[[#This Row],[Actual_Sales]],0)</f>
        <v>0.47003154574132494</v>
      </c>
      <c r="AC3433">
        <v>120</v>
      </c>
      <c r="AD3433">
        <v>705</v>
      </c>
      <c r="AE3433" s="5">
        <f>IFERROR(Table1[[#This Row],[Inventory]]/Table1[[#This Row],[Actual_Sales]],0)</f>
        <v>2.22397476340694</v>
      </c>
    </row>
    <row r="3434" spans="1:31" x14ac:dyDescent="0.25">
      <c r="A3434">
        <v>1814</v>
      </c>
      <c r="B3434">
        <v>417</v>
      </c>
      <c r="C3434">
        <v>11</v>
      </c>
      <c r="D3434" s="2">
        <v>40483</v>
      </c>
      <c r="E3434">
        <v>82</v>
      </c>
      <c r="F3434">
        <v>60</v>
      </c>
      <c r="G3434">
        <f>Table1[[#This Row],[Actual_Sales]]-Table1[[#This Row],[Budget_Sales]]</f>
        <v>22</v>
      </c>
      <c r="H3434" s="5">
        <f>IF(
Table1[[#This Row],[Budget_Sales]]=0,
"",
IF(
Table1[[#This Row],[Budget_Sales]]&gt;0,
(Table1[[#This Row],[Actual_Sales]]-Table1[[#This Row],[Budget_Sales]])/Table1[[#This Row],[Budget_Sales]],
(Table1[[#This Row],[Actual_Sales]]-Table1[[#This Row],[Budget_Sales]])/ABS(Table1[[#This Row],[Budget_Sales]])
)
)</f>
        <v>0.36666666666666664</v>
      </c>
      <c r="I3434" s="5" t="str">
        <f>IF(Table1[[#This Row],[Sales_Var]]&gt;=0,"Above Budget","Below Budget")</f>
        <v>Above Budget</v>
      </c>
      <c r="J3434">
        <f>Table1[[#This Row],[Actual_Sales]]-(Table1[[#This Row],[COGS]]+Table1[[#This Row],[Expenses]])</f>
        <v>9</v>
      </c>
      <c r="K3434">
        <v>10</v>
      </c>
      <c r="L3434">
        <f>Table1[[#This Row],[Actual_Profit]]-Table1[[#This Row],[Budget_Profit]]</f>
        <v>-1</v>
      </c>
      <c r="M3434" s="5">
        <f>IF(
Table1[[#This Row],[Budget_Profit]]=0,
"",
IF(
Table1[[#This Row],[Budget_Profit]]&gt;0,
(Table1[[#This Row],[Actual_Profit]]-Table1[[#This Row],[Budget_Profit]])/Table1[[#This Row],[Budget_Profit]],
(Table1[[#This Row],[Actual_Profit]]-Table1[[#This Row],[Budget_Profit]])/ABS(Table1[[#This Row],[Budget_Profit]])
)
)</f>
        <v>-0.1</v>
      </c>
      <c r="N3434" s="5" t="str">
        <f>IF(Table1[[#This Row],[Profit_Var]]&gt;=0, "Above Budget", "Below Budget")</f>
        <v>Below Budget</v>
      </c>
      <c r="O3434">
        <v>35</v>
      </c>
      <c r="P3434">
        <v>20</v>
      </c>
      <c r="Q3434">
        <f>Table1[[#This Row],[COGS]]-Table1[[#This Row],[Budget_COGS]]</f>
        <v>15</v>
      </c>
      <c r="R3434" s="5">
        <f>IF(
Table1[[#This Row],[Budget_COGS]]=0,
"",
IF(
Table1[[#This Row],[Budget_COGS]]&gt;0,
(Table1[[#This Row],[Budget_COGS]]-Table1[[#This Row],[COGS]]) / Table1[[#This Row],[Budget_COGS]],
(Table1[[#This Row],[Budget_COGS]]-Table1[[#This Row],[COGS]]) / ABS(Table1[[#This Row],[Budget_COGS]])
)
)</f>
        <v>-0.75</v>
      </c>
      <c r="S3434" s="5" t="str">
        <f>IF(Table1[[#This Row],[COGS _Var]]&gt;=0, "Above Budget", "Below Budget")</f>
        <v>Above Budget</v>
      </c>
      <c r="T3434">
        <f>Table1[[#This Row],[Actual_Sales]]-Table1[[#This Row],[COGS]]</f>
        <v>47</v>
      </c>
      <c r="U3434">
        <v>40</v>
      </c>
      <c r="V3434">
        <f>Table1[[#This Row],[Gross_Margin]]-Table1[[#This Row],[Budget_Margin]]</f>
        <v>7</v>
      </c>
      <c r="W3434" s="5">
        <f>IF(
Table1[[#This Row],[Budget_Margin]]=0,
"",
IF(
Table1[[#This Row],[Budget_Margin]]&gt;0,
(Table1[[#This Row],[Gross_Margin]]-Table1[[#This Row],[Budget_Margin]]) / Table1[[#This Row],[Budget_Margin]],
(Table1[[#This Row],[Gross_Margin]]-Table1[[#This Row],[Budget_Margin]]) / ABS(Table1[[#This Row],[Budget_Margin]])
)
)</f>
        <v>0.17499999999999999</v>
      </c>
      <c r="X3434" s="5" t="str">
        <f>IF(Table1[[#This Row],[Margin_Var]]&gt;=0, "Above Budget", "Below Budget")</f>
        <v>Above Budget</v>
      </c>
      <c r="Y3434" s="5">
        <f>IFERROR(Table1[[#This Row],[Gross_Margin]]/Table1[[#This Row],[Actual_Sales]],0)</f>
        <v>0.57317073170731703</v>
      </c>
      <c r="Z3434" s="5">
        <f>Table1[[#This Row],[Actual_Profit]]/Table1[[#This Row],[Actual_Sales]]</f>
        <v>0.10975609756097561</v>
      </c>
      <c r="AA3434">
        <v>38</v>
      </c>
      <c r="AB3434" s="5">
        <f>IFERROR(Table1[[#This Row],[Expenses]]/Table1[[#This Row],[Actual_Sales]],0)</f>
        <v>0.46341463414634149</v>
      </c>
      <c r="AC3434">
        <v>11</v>
      </c>
      <c r="AD3434">
        <v>248</v>
      </c>
      <c r="AE3434" s="5">
        <f>IFERROR(Table1[[#This Row],[Inventory]]/Table1[[#This Row],[Actual_Sales]],0)</f>
        <v>3.024390243902439</v>
      </c>
    </row>
    <row r="3435" spans="1:31" x14ac:dyDescent="0.25">
      <c r="A3435">
        <v>1821</v>
      </c>
      <c r="B3435">
        <v>435</v>
      </c>
      <c r="C3435">
        <v>12</v>
      </c>
      <c r="D3435" s="2">
        <v>40483</v>
      </c>
      <c r="E3435">
        <v>82</v>
      </c>
      <c r="F3435">
        <v>50</v>
      </c>
      <c r="G3435">
        <f>Table1[[#This Row],[Actual_Sales]]-Table1[[#This Row],[Budget_Sales]]</f>
        <v>32</v>
      </c>
      <c r="H3435" s="5">
        <f>IF(
Table1[[#This Row],[Budget_Sales]]=0,
"",
IF(
Table1[[#This Row],[Budget_Sales]]&gt;0,
(Table1[[#This Row],[Actual_Sales]]-Table1[[#This Row],[Budget_Sales]])/Table1[[#This Row],[Budget_Sales]],
(Table1[[#This Row],[Actual_Sales]]-Table1[[#This Row],[Budget_Sales]])/ABS(Table1[[#This Row],[Budget_Sales]])
)
)</f>
        <v>0.64</v>
      </c>
      <c r="I3435" s="5" t="str">
        <f>IF(Table1[[#This Row],[Sales_Var]]&gt;=0,"Above Budget","Below Budget")</f>
        <v>Above Budget</v>
      </c>
      <c r="J3435">
        <f>Table1[[#This Row],[Actual_Sales]]-(Table1[[#This Row],[COGS]]+Table1[[#This Row],[Expenses]])</f>
        <v>9</v>
      </c>
      <c r="K3435">
        <v>10</v>
      </c>
      <c r="L3435">
        <f>Table1[[#This Row],[Actual_Profit]]-Table1[[#This Row],[Budget_Profit]]</f>
        <v>-1</v>
      </c>
      <c r="M3435" s="5">
        <f>IF(
Table1[[#This Row],[Budget_Profit]]=0,
"",
IF(
Table1[[#This Row],[Budget_Profit]]&gt;0,
(Table1[[#This Row],[Actual_Profit]]-Table1[[#This Row],[Budget_Profit]])/Table1[[#This Row],[Budget_Profit]],
(Table1[[#This Row],[Actual_Profit]]-Table1[[#This Row],[Budget_Profit]])/ABS(Table1[[#This Row],[Budget_Profit]])
)
)</f>
        <v>-0.1</v>
      </c>
      <c r="N3435" s="5" t="str">
        <f>IF(Table1[[#This Row],[Profit_Var]]&gt;=0, "Above Budget", "Below Budget")</f>
        <v>Below Budget</v>
      </c>
      <c r="O3435">
        <v>35</v>
      </c>
      <c r="P3435">
        <v>20</v>
      </c>
      <c r="Q3435">
        <f>Table1[[#This Row],[COGS]]-Table1[[#This Row],[Budget_COGS]]</f>
        <v>15</v>
      </c>
      <c r="R3435" s="5">
        <f>IF(
Table1[[#This Row],[Budget_COGS]]=0,
"",
IF(
Table1[[#This Row],[Budget_COGS]]&gt;0,
(Table1[[#This Row],[Budget_COGS]]-Table1[[#This Row],[COGS]]) / Table1[[#This Row],[Budget_COGS]],
(Table1[[#This Row],[Budget_COGS]]-Table1[[#This Row],[COGS]]) / ABS(Table1[[#This Row],[Budget_COGS]])
)
)</f>
        <v>-0.75</v>
      </c>
      <c r="S3435" s="5" t="str">
        <f>IF(Table1[[#This Row],[COGS _Var]]&gt;=0, "Above Budget", "Below Budget")</f>
        <v>Above Budget</v>
      </c>
      <c r="T3435">
        <f>Table1[[#This Row],[Actual_Sales]]-Table1[[#This Row],[COGS]]</f>
        <v>47</v>
      </c>
      <c r="U3435">
        <v>30</v>
      </c>
      <c r="V3435">
        <f>Table1[[#This Row],[Gross_Margin]]-Table1[[#This Row],[Budget_Margin]]</f>
        <v>17</v>
      </c>
      <c r="W3435" s="5">
        <f>IF(
Table1[[#This Row],[Budget_Margin]]=0,
"",
IF(
Table1[[#This Row],[Budget_Margin]]&gt;0,
(Table1[[#This Row],[Gross_Margin]]-Table1[[#This Row],[Budget_Margin]]) / Table1[[#This Row],[Budget_Margin]],
(Table1[[#This Row],[Gross_Margin]]-Table1[[#This Row],[Budget_Margin]]) / ABS(Table1[[#This Row],[Budget_Margin]])
)
)</f>
        <v>0.56666666666666665</v>
      </c>
      <c r="X3435" s="5" t="str">
        <f>IF(Table1[[#This Row],[Margin_Var]]&gt;=0, "Above Budget", "Below Budget")</f>
        <v>Above Budget</v>
      </c>
      <c r="Y3435" s="5">
        <f>IFERROR(Table1[[#This Row],[Gross_Margin]]/Table1[[#This Row],[Actual_Sales]],0)</f>
        <v>0.57317073170731703</v>
      </c>
      <c r="Z3435" s="5">
        <f>Table1[[#This Row],[Actual_Profit]]/Table1[[#This Row],[Actual_Sales]]</f>
        <v>0.10975609756097561</v>
      </c>
      <c r="AA3435">
        <v>38</v>
      </c>
      <c r="AB3435" s="5">
        <f>IFERROR(Table1[[#This Row],[Expenses]]/Table1[[#This Row],[Actual_Sales]],0)</f>
        <v>0.46341463414634149</v>
      </c>
      <c r="AC3435">
        <v>11</v>
      </c>
      <c r="AD3435">
        <v>248</v>
      </c>
      <c r="AE3435" s="5">
        <f>IFERROR(Table1[[#This Row],[Inventory]]/Table1[[#This Row],[Actual_Sales]],0)</f>
        <v>3.024390243902439</v>
      </c>
    </row>
    <row r="3436" spans="1:31" x14ac:dyDescent="0.25">
      <c r="A3436">
        <v>316</v>
      </c>
      <c r="B3436">
        <v>816</v>
      </c>
      <c r="C3436">
        <v>11</v>
      </c>
      <c r="D3436" s="2">
        <v>40210</v>
      </c>
      <c r="E3436">
        <v>82</v>
      </c>
      <c r="F3436">
        <v>70</v>
      </c>
      <c r="G3436">
        <f>Table1[[#This Row],[Actual_Sales]]-Table1[[#This Row],[Budget_Sales]]</f>
        <v>12</v>
      </c>
      <c r="H3436" s="5">
        <f>IF(
Table1[[#This Row],[Budget_Sales]]=0,
"",
IF(
Table1[[#This Row],[Budget_Sales]]&gt;0,
(Table1[[#This Row],[Actual_Sales]]-Table1[[#This Row],[Budget_Sales]])/Table1[[#This Row],[Budget_Sales]],
(Table1[[#This Row],[Actual_Sales]]-Table1[[#This Row],[Budget_Sales]])/ABS(Table1[[#This Row],[Budget_Sales]])
)
)</f>
        <v>0.17142857142857143</v>
      </c>
      <c r="I3436" s="5" t="str">
        <f>IF(Table1[[#This Row],[Sales_Var]]&gt;=0,"Above Budget","Below Budget")</f>
        <v>Above Budget</v>
      </c>
      <c r="J3436">
        <f>Table1[[#This Row],[Actual_Sales]]-(Table1[[#This Row],[COGS]]+Table1[[#This Row],[Expenses]])</f>
        <v>9</v>
      </c>
      <c r="K3436">
        <v>10</v>
      </c>
      <c r="L3436">
        <f>Table1[[#This Row],[Actual_Profit]]-Table1[[#This Row],[Budget_Profit]]</f>
        <v>-1</v>
      </c>
      <c r="M3436" s="5">
        <f>IF(
Table1[[#This Row],[Budget_Profit]]=0,
"",
IF(
Table1[[#This Row],[Budget_Profit]]&gt;0,
(Table1[[#This Row],[Actual_Profit]]-Table1[[#This Row],[Budget_Profit]])/Table1[[#This Row],[Budget_Profit]],
(Table1[[#This Row],[Actual_Profit]]-Table1[[#This Row],[Budget_Profit]])/ABS(Table1[[#This Row],[Budget_Profit]])
)
)</f>
        <v>-0.1</v>
      </c>
      <c r="N3436" s="5" t="str">
        <f>IF(Table1[[#This Row],[Profit_Var]]&gt;=0, "Above Budget", "Below Budget")</f>
        <v>Below Budget</v>
      </c>
      <c r="O3436">
        <v>35</v>
      </c>
      <c r="P3436">
        <v>30</v>
      </c>
      <c r="Q3436">
        <f>Table1[[#This Row],[COGS]]-Table1[[#This Row],[Budget_COGS]]</f>
        <v>5</v>
      </c>
      <c r="R3436" s="5">
        <f>IF(
Table1[[#This Row],[Budget_COGS]]=0,
"",
IF(
Table1[[#This Row],[Budget_COGS]]&gt;0,
(Table1[[#This Row],[Budget_COGS]]-Table1[[#This Row],[COGS]]) / Table1[[#This Row],[Budget_COGS]],
(Table1[[#This Row],[Budget_COGS]]-Table1[[#This Row],[COGS]]) / ABS(Table1[[#This Row],[Budget_COGS]])
)
)</f>
        <v>-0.16666666666666666</v>
      </c>
      <c r="S3436" s="5" t="str">
        <f>IF(Table1[[#This Row],[COGS _Var]]&gt;=0, "Above Budget", "Below Budget")</f>
        <v>Above Budget</v>
      </c>
      <c r="T3436">
        <f>Table1[[#This Row],[Actual_Sales]]-Table1[[#This Row],[COGS]]</f>
        <v>47</v>
      </c>
      <c r="U3436">
        <v>40</v>
      </c>
      <c r="V3436">
        <f>Table1[[#This Row],[Gross_Margin]]-Table1[[#This Row],[Budget_Margin]]</f>
        <v>7</v>
      </c>
      <c r="W3436" s="5">
        <f>IF(
Table1[[#This Row],[Budget_Margin]]=0,
"",
IF(
Table1[[#This Row],[Budget_Margin]]&gt;0,
(Table1[[#This Row],[Gross_Margin]]-Table1[[#This Row],[Budget_Margin]]) / Table1[[#This Row],[Budget_Margin]],
(Table1[[#This Row],[Gross_Margin]]-Table1[[#This Row],[Budget_Margin]]) / ABS(Table1[[#This Row],[Budget_Margin]])
)
)</f>
        <v>0.17499999999999999</v>
      </c>
      <c r="X3436" s="5" t="str">
        <f>IF(Table1[[#This Row],[Margin_Var]]&gt;=0, "Above Budget", "Below Budget")</f>
        <v>Above Budget</v>
      </c>
      <c r="Y3436" s="5">
        <f>IFERROR(Table1[[#This Row],[Gross_Margin]]/Table1[[#This Row],[Actual_Sales]],0)</f>
        <v>0.57317073170731703</v>
      </c>
      <c r="Z3436" s="5">
        <f>Table1[[#This Row],[Actual_Profit]]/Table1[[#This Row],[Actual_Sales]]</f>
        <v>0.10975609756097561</v>
      </c>
      <c r="AA3436">
        <v>38</v>
      </c>
      <c r="AB3436" s="5">
        <f>IFERROR(Table1[[#This Row],[Expenses]]/Table1[[#This Row],[Actual_Sales]],0)</f>
        <v>0.46341463414634149</v>
      </c>
      <c r="AC3436">
        <v>11</v>
      </c>
      <c r="AD3436">
        <v>191</v>
      </c>
      <c r="AE3436" s="5">
        <f>IFERROR(Table1[[#This Row],[Inventory]]/Table1[[#This Row],[Actual_Sales]],0)</f>
        <v>2.3292682926829267</v>
      </c>
    </row>
    <row r="3437" spans="1:31" x14ac:dyDescent="0.25">
      <c r="A3437">
        <v>220</v>
      </c>
      <c r="B3437">
        <v>435</v>
      </c>
      <c r="C3437">
        <v>12</v>
      </c>
      <c r="D3437" s="2">
        <v>40210</v>
      </c>
      <c r="E3437">
        <v>82</v>
      </c>
      <c r="F3437">
        <v>50</v>
      </c>
      <c r="G3437">
        <f>Table1[[#This Row],[Actual_Sales]]-Table1[[#This Row],[Budget_Sales]]</f>
        <v>32</v>
      </c>
      <c r="H3437" s="5">
        <f>IF(
Table1[[#This Row],[Budget_Sales]]=0,
"",
IF(
Table1[[#This Row],[Budget_Sales]]&gt;0,
(Table1[[#This Row],[Actual_Sales]]-Table1[[#This Row],[Budget_Sales]])/Table1[[#This Row],[Budget_Sales]],
(Table1[[#This Row],[Actual_Sales]]-Table1[[#This Row],[Budget_Sales]])/ABS(Table1[[#This Row],[Budget_Sales]])
)
)</f>
        <v>0.64</v>
      </c>
      <c r="I3437" s="5" t="str">
        <f>IF(Table1[[#This Row],[Sales_Var]]&gt;=0,"Above Budget","Below Budget")</f>
        <v>Above Budget</v>
      </c>
      <c r="J3437">
        <f>Table1[[#This Row],[Actual_Sales]]-(Table1[[#This Row],[COGS]]+Table1[[#This Row],[Expenses]])</f>
        <v>9</v>
      </c>
      <c r="K3437">
        <v>10</v>
      </c>
      <c r="L3437">
        <f>Table1[[#This Row],[Actual_Profit]]-Table1[[#This Row],[Budget_Profit]]</f>
        <v>-1</v>
      </c>
      <c r="M3437" s="5">
        <f>IF(
Table1[[#This Row],[Budget_Profit]]=0,
"",
IF(
Table1[[#This Row],[Budget_Profit]]&gt;0,
(Table1[[#This Row],[Actual_Profit]]-Table1[[#This Row],[Budget_Profit]])/Table1[[#This Row],[Budget_Profit]],
(Table1[[#This Row],[Actual_Profit]]-Table1[[#This Row],[Budget_Profit]])/ABS(Table1[[#This Row],[Budget_Profit]])
)
)</f>
        <v>-0.1</v>
      </c>
      <c r="N3437" s="5" t="str">
        <f>IF(Table1[[#This Row],[Profit_Var]]&gt;=0, "Above Budget", "Below Budget")</f>
        <v>Below Budget</v>
      </c>
      <c r="O3437">
        <v>35</v>
      </c>
      <c r="P3437">
        <v>20</v>
      </c>
      <c r="Q3437">
        <f>Table1[[#This Row],[COGS]]-Table1[[#This Row],[Budget_COGS]]</f>
        <v>15</v>
      </c>
      <c r="R3437" s="5">
        <f>IF(
Table1[[#This Row],[Budget_COGS]]=0,
"",
IF(
Table1[[#This Row],[Budget_COGS]]&gt;0,
(Table1[[#This Row],[Budget_COGS]]-Table1[[#This Row],[COGS]]) / Table1[[#This Row],[Budget_COGS]],
(Table1[[#This Row],[Budget_COGS]]-Table1[[#This Row],[COGS]]) / ABS(Table1[[#This Row],[Budget_COGS]])
)
)</f>
        <v>-0.75</v>
      </c>
      <c r="S3437" s="5" t="str">
        <f>IF(Table1[[#This Row],[COGS _Var]]&gt;=0, "Above Budget", "Below Budget")</f>
        <v>Above Budget</v>
      </c>
      <c r="T3437">
        <f>Table1[[#This Row],[Actual_Sales]]-Table1[[#This Row],[COGS]]</f>
        <v>47</v>
      </c>
      <c r="U3437">
        <v>30</v>
      </c>
      <c r="V3437">
        <f>Table1[[#This Row],[Gross_Margin]]-Table1[[#This Row],[Budget_Margin]]</f>
        <v>17</v>
      </c>
      <c r="W3437" s="5">
        <f>IF(
Table1[[#This Row],[Budget_Margin]]=0,
"",
IF(
Table1[[#This Row],[Budget_Margin]]&gt;0,
(Table1[[#This Row],[Gross_Margin]]-Table1[[#This Row],[Budget_Margin]]) / Table1[[#This Row],[Budget_Margin]],
(Table1[[#This Row],[Gross_Margin]]-Table1[[#This Row],[Budget_Margin]]) / ABS(Table1[[#This Row],[Budget_Margin]])
)
)</f>
        <v>0.56666666666666665</v>
      </c>
      <c r="X3437" s="5" t="str">
        <f>IF(Table1[[#This Row],[Margin_Var]]&gt;=0, "Above Budget", "Below Budget")</f>
        <v>Above Budget</v>
      </c>
      <c r="Y3437" s="5">
        <f>IFERROR(Table1[[#This Row],[Gross_Margin]]/Table1[[#This Row],[Actual_Sales]],0)</f>
        <v>0.57317073170731703</v>
      </c>
      <c r="Z3437" s="5">
        <f>Table1[[#This Row],[Actual_Profit]]/Table1[[#This Row],[Actual_Sales]]</f>
        <v>0.10975609756097561</v>
      </c>
      <c r="AA3437">
        <v>38</v>
      </c>
      <c r="AB3437" s="5">
        <f>IFERROR(Table1[[#This Row],[Expenses]]/Table1[[#This Row],[Actual_Sales]],0)</f>
        <v>0.46341463414634149</v>
      </c>
      <c r="AC3437">
        <v>11</v>
      </c>
      <c r="AD3437">
        <v>191</v>
      </c>
      <c r="AE3437" s="5">
        <f>IFERROR(Table1[[#This Row],[Inventory]]/Table1[[#This Row],[Actual_Sales]],0)</f>
        <v>2.3292682926829267</v>
      </c>
    </row>
    <row r="3438" spans="1:31" x14ac:dyDescent="0.25">
      <c r="A3438">
        <v>75</v>
      </c>
      <c r="B3438">
        <v>505</v>
      </c>
      <c r="C3438">
        <v>6</v>
      </c>
      <c r="D3438" s="2">
        <v>40179</v>
      </c>
      <c r="E3438">
        <v>82</v>
      </c>
      <c r="F3438">
        <v>70</v>
      </c>
      <c r="G3438">
        <f>Table1[[#This Row],[Actual_Sales]]-Table1[[#This Row],[Budget_Sales]]</f>
        <v>12</v>
      </c>
      <c r="H3438" s="5">
        <f>IF(
Table1[[#This Row],[Budget_Sales]]=0,
"",
IF(
Table1[[#This Row],[Budget_Sales]]&gt;0,
(Table1[[#This Row],[Actual_Sales]]-Table1[[#This Row],[Budget_Sales]])/Table1[[#This Row],[Budget_Sales]],
(Table1[[#This Row],[Actual_Sales]]-Table1[[#This Row],[Budget_Sales]])/ABS(Table1[[#This Row],[Budget_Sales]])
)
)</f>
        <v>0.17142857142857143</v>
      </c>
      <c r="I3438" s="5" t="str">
        <f>IF(Table1[[#This Row],[Sales_Var]]&gt;=0,"Above Budget","Below Budget")</f>
        <v>Above Budget</v>
      </c>
      <c r="J3438">
        <f>Table1[[#This Row],[Actual_Sales]]-(Table1[[#This Row],[COGS]]+Table1[[#This Row],[Expenses]])</f>
        <v>9</v>
      </c>
      <c r="K3438">
        <v>10</v>
      </c>
      <c r="L3438">
        <f>Table1[[#This Row],[Actual_Profit]]-Table1[[#This Row],[Budget_Profit]]</f>
        <v>-1</v>
      </c>
      <c r="M3438" s="5">
        <f>IF(
Table1[[#This Row],[Budget_Profit]]=0,
"",
IF(
Table1[[#This Row],[Budget_Profit]]&gt;0,
(Table1[[#This Row],[Actual_Profit]]-Table1[[#This Row],[Budget_Profit]])/Table1[[#This Row],[Budget_Profit]],
(Table1[[#This Row],[Actual_Profit]]-Table1[[#This Row],[Budget_Profit]])/ABS(Table1[[#This Row],[Budget_Profit]])
)
)</f>
        <v>-0.1</v>
      </c>
      <c r="N3438" s="5" t="str">
        <f>IF(Table1[[#This Row],[Profit_Var]]&gt;=0, "Above Budget", "Below Budget")</f>
        <v>Below Budget</v>
      </c>
      <c r="O3438">
        <v>35</v>
      </c>
      <c r="P3438">
        <v>30</v>
      </c>
      <c r="Q3438">
        <f>Table1[[#This Row],[COGS]]-Table1[[#This Row],[Budget_COGS]]</f>
        <v>5</v>
      </c>
      <c r="R3438" s="5">
        <f>IF(
Table1[[#This Row],[Budget_COGS]]=0,
"",
IF(
Table1[[#This Row],[Budget_COGS]]&gt;0,
(Table1[[#This Row],[Budget_COGS]]-Table1[[#This Row],[COGS]]) / Table1[[#This Row],[Budget_COGS]],
(Table1[[#This Row],[Budget_COGS]]-Table1[[#This Row],[COGS]]) / ABS(Table1[[#This Row],[Budget_COGS]])
)
)</f>
        <v>-0.16666666666666666</v>
      </c>
      <c r="S3438" s="5" t="str">
        <f>IF(Table1[[#This Row],[COGS _Var]]&gt;=0, "Above Budget", "Below Budget")</f>
        <v>Above Budget</v>
      </c>
      <c r="T3438">
        <f>Table1[[#This Row],[Actual_Sales]]-Table1[[#This Row],[COGS]]</f>
        <v>47</v>
      </c>
      <c r="U3438">
        <v>40</v>
      </c>
      <c r="V3438">
        <f>Table1[[#This Row],[Gross_Margin]]-Table1[[#This Row],[Budget_Margin]]</f>
        <v>7</v>
      </c>
      <c r="W3438" s="5">
        <f>IF(
Table1[[#This Row],[Budget_Margin]]=0,
"",
IF(
Table1[[#This Row],[Budget_Margin]]&gt;0,
(Table1[[#This Row],[Gross_Margin]]-Table1[[#This Row],[Budget_Margin]]) / Table1[[#This Row],[Budget_Margin]],
(Table1[[#This Row],[Gross_Margin]]-Table1[[#This Row],[Budget_Margin]]) / ABS(Table1[[#This Row],[Budget_Margin]])
)
)</f>
        <v>0.17499999999999999</v>
      </c>
      <c r="X3438" s="5" t="str">
        <f>IF(Table1[[#This Row],[Margin_Var]]&gt;=0, "Above Budget", "Below Budget")</f>
        <v>Above Budget</v>
      </c>
      <c r="Y3438" s="5">
        <f>IFERROR(Table1[[#This Row],[Gross_Margin]]/Table1[[#This Row],[Actual_Sales]],0)</f>
        <v>0.57317073170731703</v>
      </c>
      <c r="Z3438" s="5">
        <f>Table1[[#This Row],[Actual_Profit]]/Table1[[#This Row],[Actual_Sales]]</f>
        <v>0.10975609756097561</v>
      </c>
      <c r="AA3438">
        <v>38</v>
      </c>
      <c r="AB3438" s="5">
        <f>IFERROR(Table1[[#This Row],[Expenses]]/Table1[[#This Row],[Actual_Sales]],0)</f>
        <v>0.46341463414634149</v>
      </c>
      <c r="AC3438">
        <v>11</v>
      </c>
      <c r="AD3438">
        <v>196</v>
      </c>
      <c r="AE3438" s="5">
        <f>IFERROR(Table1[[#This Row],[Inventory]]/Table1[[#This Row],[Actual_Sales]],0)</f>
        <v>2.3902439024390243</v>
      </c>
    </row>
    <row r="3439" spans="1:31" x14ac:dyDescent="0.25">
      <c r="A3439">
        <v>26</v>
      </c>
      <c r="B3439">
        <v>314</v>
      </c>
      <c r="C3439">
        <v>11</v>
      </c>
      <c r="D3439" s="2">
        <v>40179</v>
      </c>
      <c r="E3439">
        <v>82</v>
      </c>
      <c r="F3439">
        <v>70</v>
      </c>
      <c r="G3439">
        <f>Table1[[#This Row],[Actual_Sales]]-Table1[[#This Row],[Budget_Sales]]</f>
        <v>12</v>
      </c>
      <c r="H3439" s="5">
        <f>IF(
Table1[[#This Row],[Budget_Sales]]=0,
"",
IF(
Table1[[#This Row],[Budget_Sales]]&gt;0,
(Table1[[#This Row],[Actual_Sales]]-Table1[[#This Row],[Budget_Sales]])/Table1[[#This Row],[Budget_Sales]],
(Table1[[#This Row],[Actual_Sales]]-Table1[[#This Row],[Budget_Sales]])/ABS(Table1[[#This Row],[Budget_Sales]])
)
)</f>
        <v>0.17142857142857143</v>
      </c>
      <c r="I3439" s="5" t="str">
        <f>IF(Table1[[#This Row],[Sales_Var]]&gt;=0,"Above Budget","Below Budget")</f>
        <v>Above Budget</v>
      </c>
      <c r="J3439">
        <f>Table1[[#This Row],[Actual_Sales]]-(Table1[[#This Row],[COGS]]+Table1[[#This Row],[Expenses]])</f>
        <v>9</v>
      </c>
      <c r="K3439">
        <v>10</v>
      </c>
      <c r="L3439">
        <f>Table1[[#This Row],[Actual_Profit]]-Table1[[#This Row],[Budget_Profit]]</f>
        <v>-1</v>
      </c>
      <c r="M3439" s="5">
        <f>IF(
Table1[[#This Row],[Budget_Profit]]=0,
"",
IF(
Table1[[#This Row],[Budget_Profit]]&gt;0,
(Table1[[#This Row],[Actual_Profit]]-Table1[[#This Row],[Budget_Profit]])/Table1[[#This Row],[Budget_Profit]],
(Table1[[#This Row],[Actual_Profit]]-Table1[[#This Row],[Budget_Profit]])/ABS(Table1[[#This Row],[Budget_Profit]])
)
)</f>
        <v>-0.1</v>
      </c>
      <c r="N3439" s="5" t="str">
        <f>IF(Table1[[#This Row],[Profit_Var]]&gt;=0, "Above Budget", "Below Budget")</f>
        <v>Below Budget</v>
      </c>
      <c r="O3439">
        <v>35</v>
      </c>
      <c r="P3439">
        <v>30</v>
      </c>
      <c r="Q3439">
        <f>Table1[[#This Row],[COGS]]-Table1[[#This Row],[Budget_COGS]]</f>
        <v>5</v>
      </c>
      <c r="R3439" s="5">
        <f>IF(
Table1[[#This Row],[Budget_COGS]]=0,
"",
IF(
Table1[[#This Row],[Budget_COGS]]&gt;0,
(Table1[[#This Row],[Budget_COGS]]-Table1[[#This Row],[COGS]]) / Table1[[#This Row],[Budget_COGS]],
(Table1[[#This Row],[Budget_COGS]]-Table1[[#This Row],[COGS]]) / ABS(Table1[[#This Row],[Budget_COGS]])
)
)</f>
        <v>-0.16666666666666666</v>
      </c>
      <c r="S3439" s="5" t="str">
        <f>IF(Table1[[#This Row],[COGS _Var]]&gt;=0, "Above Budget", "Below Budget")</f>
        <v>Above Budget</v>
      </c>
      <c r="T3439">
        <f>Table1[[#This Row],[Actual_Sales]]-Table1[[#This Row],[COGS]]</f>
        <v>47</v>
      </c>
      <c r="U3439">
        <v>40</v>
      </c>
      <c r="V3439">
        <f>Table1[[#This Row],[Gross_Margin]]-Table1[[#This Row],[Budget_Margin]]</f>
        <v>7</v>
      </c>
      <c r="W3439" s="5">
        <f>IF(
Table1[[#This Row],[Budget_Margin]]=0,
"",
IF(
Table1[[#This Row],[Budget_Margin]]&gt;0,
(Table1[[#This Row],[Gross_Margin]]-Table1[[#This Row],[Budget_Margin]]) / Table1[[#This Row],[Budget_Margin]],
(Table1[[#This Row],[Gross_Margin]]-Table1[[#This Row],[Budget_Margin]]) / ABS(Table1[[#This Row],[Budget_Margin]])
)
)</f>
        <v>0.17499999999999999</v>
      </c>
      <c r="X3439" s="5" t="str">
        <f>IF(Table1[[#This Row],[Margin_Var]]&gt;=0, "Above Budget", "Below Budget")</f>
        <v>Above Budget</v>
      </c>
      <c r="Y3439" s="5">
        <f>IFERROR(Table1[[#This Row],[Gross_Margin]]/Table1[[#This Row],[Actual_Sales]],0)</f>
        <v>0.57317073170731703</v>
      </c>
      <c r="Z3439" s="5">
        <f>Table1[[#This Row],[Actual_Profit]]/Table1[[#This Row],[Actual_Sales]]</f>
        <v>0.10975609756097561</v>
      </c>
      <c r="AA3439">
        <v>38</v>
      </c>
      <c r="AB3439" s="5">
        <f>IFERROR(Table1[[#This Row],[Expenses]]/Table1[[#This Row],[Actual_Sales]],0)</f>
        <v>0.46341463414634149</v>
      </c>
      <c r="AC3439">
        <v>11</v>
      </c>
      <c r="AD3439">
        <v>196</v>
      </c>
      <c r="AE3439" s="5">
        <f>IFERROR(Table1[[#This Row],[Inventory]]/Table1[[#This Row],[Actual_Sales]],0)</f>
        <v>2.3902439024390243</v>
      </c>
    </row>
    <row r="3440" spans="1:31" x14ac:dyDescent="0.25">
      <c r="A3440">
        <v>52</v>
      </c>
      <c r="B3440">
        <v>435</v>
      </c>
      <c r="C3440">
        <v>12</v>
      </c>
      <c r="D3440" s="2">
        <v>40179</v>
      </c>
      <c r="E3440">
        <v>82</v>
      </c>
      <c r="F3440">
        <v>50</v>
      </c>
      <c r="G3440">
        <f>Table1[[#This Row],[Actual_Sales]]-Table1[[#This Row],[Budget_Sales]]</f>
        <v>32</v>
      </c>
      <c r="H3440" s="5">
        <f>IF(
Table1[[#This Row],[Budget_Sales]]=0,
"",
IF(
Table1[[#This Row],[Budget_Sales]]&gt;0,
(Table1[[#This Row],[Actual_Sales]]-Table1[[#This Row],[Budget_Sales]])/Table1[[#This Row],[Budget_Sales]],
(Table1[[#This Row],[Actual_Sales]]-Table1[[#This Row],[Budget_Sales]])/ABS(Table1[[#This Row],[Budget_Sales]])
)
)</f>
        <v>0.64</v>
      </c>
      <c r="I3440" s="5" t="str">
        <f>IF(Table1[[#This Row],[Sales_Var]]&gt;=0,"Above Budget","Below Budget")</f>
        <v>Above Budget</v>
      </c>
      <c r="J3440">
        <f>Table1[[#This Row],[Actual_Sales]]-(Table1[[#This Row],[COGS]]+Table1[[#This Row],[Expenses]])</f>
        <v>9</v>
      </c>
      <c r="K3440">
        <v>10</v>
      </c>
      <c r="L3440">
        <f>Table1[[#This Row],[Actual_Profit]]-Table1[[#This Row],[Budget_Profit]]</f>
        <v>-1</v>
      </c>
      <c r="M3440" s="5">
        <f>IF(
Table1[[#This Row],[Budget_Profit]]=0,
"",
IF(
Table1[[#This Row],[Budget_Profit]]&gt;0,
(Table1[[#This Row],[Actual_Profit]]-Table1[[#This Row],[Budget_Profit]])/Table1[[#This Row],[Budget_Profit]],
(Table1[[#This Row],[Actual_Profit]]-Table1[[#This Row],[Budget_Profit]])/ABS(Table1[[#This Row],[Budget_Profit]])
)
)</f>
        <v>-0.1</v>
      </c>
      <c r="N3440" s="5" t="str">
        <f>IF(Table1[[#This Row],[Profit_Var]]&gt;=0, "Above Budget", "Below Budget")</f>
        <v>Below Budget</v>
      </c>
      <c r="O3440">
        <v>35</v>
      </c>
      <c r="P3440">
        <v>20</v>
      </c>
      <c r="Q3440">
        <f>Table1[[#This Row],[COGS]]-Table1[[#This Row],[Budget_COGS]]</f>
        <v>15</v>
      </c>
      <c r="R3440" s="5">
        <f>IF(
Table1[[#This Row],[Budget_COGS]]=0,
"",
IF(
Table1[[#This Row],[Budget_COGS]]&gt;0,
(Table1[[#This Row],[Budget_COGS]]-Table1[[#This Row],[COGS]]) / Table1[[#This Row],[Budget_COGS]],
(Table1[[#This Row],[Budget_COGS]]-Table1[[#This Row],[COGS]]) / ABS(Table1[[#This Row],[Budget_COGS]])
)
)</f>
        <v>-0.75</v>
      </c>
      <c r="S3440" s="5" t="str">
        <f>IF(Table1[[#This Row],[COGS _Var]]&gt;=0, "Above Budget", "Below Budget")</f>
        <v>Above Budget</v>
      </c>
      <c r="T3440">
        <f>Table1[[#This Row],[Actual_Sales]]-Table1[[#This Row],[COGS]]</f>
        <v>47</v>
      </c>
      <c r="U3440">
        <v>30</v>
      </c>
      <c r="V3440">
        <f>Table1[[#This Row],[Gross_Margin]]-Table1[[#This Row],[Budget_Margin]]</f>
        <v>17</v>
      </c>
      <c r="W3440" s="5">
        <f>IF(
Table1[[#This Row],[Budget_Margin]]=0,
"",
IF(
Table1[[#This Row],[Budget_Margin]]&gt;0,
(Table1[[#This Row],[Gross_Margin]]-Table1[[#This Row],[Budget_Margin]]) / Table1[[#This Row],[Budget_Margin]],
(Table1[[#This Row],[Gross_Margin]]-Table1[[#This Row],[Budget_Margin]]) / ABS(Table1[[#This Row],[Budget_Margin]])
)
)</f>
        <v>0.56666666666666665</v>
      </c>
      <c r="X3440" s="5" t="str">
        <f>IF(Table1[[#This Row],[Margin_Var]]&gt;=0, "Above Budget", "Below Budget")</f>
        <v>Above Budget</v>
      </c>
      <c r="Y3440" s="5">
        <f>IFERROR(Table1[[#This Row],[Gross_Margin]]/Table1[[#This Row],[Actual_Sales]],0)</f>
        <v>0.57317073170731703</v>
      </c>
      <c r="Z3440" s="5">
        <f>Table1[[#This Row],[Actual_Profit]]/Table1[[#This Row],[Actual_Sales]]</f>
        <v>0.10975609756097561</v>
      </c>
      <c r="AA3440">
        <v>38</v>
      </c>
      <c r="AB3440" s="5">
        <f>IFERROR(Table1[[#This Row],[Expenses]]/Table1[[#This Row],[Actual_Sales]],0)</f>
        <v>0.46341463414634149</v>
      </c>
      <c r="AC3440">
        <v>11</v>
      </c>
      <c r="AD3440">
        <v>196</v>
      </c>
      <c r="AE3440" s="5">
        <f>IFERROR(Table1[[#This Row],[Inventory]]/Table1[[#This Row],[Actual_Sales]],0)</f>
        <v>2.3902439024390243</v>
      </c>
    </row>
    <row r="3441" spans="1:31" x14ac:dyDescent="0.25">
      <c r="A3441">
        <v>1943</v>
      </c>
      <c r="B3441">
        <v>971</v>
      </c>
      <c r="C3441">
        <v>2</v>
      </c>
      <c r="D3441" s="2">
        <v>40483</v>
      </c>
      <c r="E3441">
        <v>128</v>
      </c>
      <c r="F3441">
        <v>150</v>
      </c>
      <c r="G3441">
        <f>Table1[[#This Row],[Actual_Sales]]-Table1[[#This Row],[Budget_Sales]]</f>
        <v>-22</v>
      </c>
      <c r="H3441" s="5">
        <f>IF(
Table1[[#This Row],[Budget_Sales]]=0,
"",
IF(
Table1[[#This Row],[Budget_Sales]]&gt;0,
(Table1[[#This Row],[Actual_Sales]]-Table1[[#This Row],[Budget_Sales]])/Table1[[#This Row],[Budget_Sales]],
(Table1[[#This Row],[Actual_Sales]]-Table1[[#This Row],[Budget_Sales]])/ABS(Table1[[#This Row],[Budget_Sales]])
)
)</f>
        <v>-0.14666666666666667</v>
      </c>
      <c r="I3441" s="5" t="str">
        <f>IF(Table1[[#This Row],[Sales_Var]]&gt;=0,"Above Budget","Below Budget")</f>
        <v>Below Budget</v>
      </c>
      <c r="J3441">
        <f>Table1[[#This Row],[Actual_Sales]]-(Table1[[#This Row],[COGS]]+Table1[[#This Row],[Expenses]])</f>
        <v>14</v>
      </c>
      <c r="K3441">
        <v>40</v>
      </c>
      <c r="L3441">
        <f>Table1[[#This Row],[Actual_Profit]]-Table1[[#This Row],[Budget_Profit]]</f>
        <v>-26</v>
      </c>
      <c r="M3441" s="5">
        <f>IF(
Table1[[#This Row],[Budget_Profit]]=0,
"",
IF(
Table1[[#This Row],[Budget_Profit]]&gt;0,
(Table1[[#This Row],[Actual_Profit]]-Table1[[#This Row],[Budget_Profit]])/Table1[[#This Row],[Budget_Profit]],
(Table1[[#This Row],[Actual_Profit]]-Table1[[#This Row],[Budget_Profit]])/ABS(Table1[[#This Row],[Budget_Profit]])
)
)</f>
        <v>-0.65</v>
      </c>
      <c r="N3441" s="5" t="str">
        <f>IF(Table1[[#This Row],[Profit_Var]]&gt;=0, "Above Budget", "Below Budget")</f>
        <v>Below Budget</v>
      </c>
      <c r="O3441">
        <v>53</v>
      </c>
      <c r="P3441">
        <v>60</v>
      </c>
      <c r="Q3441">
        <f>Table1[[#This Row],[COGS]]-Table1[[#This Row],[Budget_COGS]]</f>
        <v>-7</v>
      </c>
      <c r="R3441" s="5">
        <f>IF(
Table1[[#This Row],[Budget_COGS]]=0,
"",
IF(
Table1[[#This Row],[Budget_COGS]]&gt;0,
(Table1[[#This Row],[Budget_COGS]]-Table1[[#This Row],[COGS]]) / Table1[[#This Row],[Budget_COGS]],
(Table1[[#This Row],[Budget_COGS]]-Table1[[#This Row],[COGS]]) / ABS(Table1[[#This Row],[Budget_COGS]])
)
)</f>
        <v>0.11666666666666667</v>
      </c>
      <c r="S3441" s="5" t="str">
        <f>IF(Table1[[#This Row],[COGS _Var]]&gt;=0, "Above Budget", "Below Budget")</f>
        <v>Below Budget</v>
      </c>
      <c r="T3441">
        <f>Table1[[#This Row],[Actual_Sales]]-Table1[[#This Row],[COGS]]</f>
        <v>75</v>
      </c>
      <c r="U3441">
        <v>90</v>
      </c>
      <c r="V3441">
        <f>Table1[[#This Row],[Gross_Margin]]-Table1[[#This Row],[Budget_Margin]]</f>
        <v>-15</v>
      </c>
      <c r="W3441" s="5">
        <f>IF(
Table1[[#This Row],[Budget_Margin]]=0,
"",
IF(
Table1[[#This Row],[Budget_Margin]]&gt;0,
(Table1[[#This Row],[Gross_Margin]]-Table1[[#This Row],[Budget_Margin]]) / Table1[[#This Row],[Budget_Margin]],
(Table1[[#This Row],[Gross_Margin]]-Table1[[#This Row],[Budget_Margin]]) / ABS(Table1[[#This Row],[Budget_Margin]])
)
)</f>
        <v>-0.16666666666666666</v>
      </c>
      <c r="X3441" s="5" t="str">
        <f>IF(Table1[[#This Row],[Margin_Var]]&gt;=0, "Above Budget", "Below Budget")</f>
        <v>Below Budget</v>
      </c>
      <c r="Y3441" s="5">
        <f>IFERROR(Table1[[#This Row],[Gross_Margin]]/Table1[[#This Row],[Actual_Sales]],0)</f>
        <v>0.5859375</v>
      </c>
      <c r="Z3441" s="5">
        <f>Table1[[#This Row],[Actual_Profit]]/Table1[[#This Row],[Actual_Sales]]</f>
        <v>0.109375</v>
      </c>
      <c r="AA3441">
        <v>61</v>
      </c>
      <c r="AB3441" s="5">
        <f>IFERROR(Table1[[#This Row],[Expenses]]/Table1[[#This Row],[Actual_Sales]],0)</f>
        <v>0.4765625</v>
      </c>
      <c r="AC3441">
        <v>17</v>
      </c>
      <c r="AD3441">
        <v>470</v>
      </c>
      <c r="AE3441" s="5">
        <f>IFERROR(Table1[[#This Row],[Inventory]]/Table1[[#This Row],[Actual_Sales]],0)</f>
        <v>3.671875</v>
      </c>
    </row>
    <row r="3442" spans="1:31" x14ac:dyDescent="0.25">
      <c r="A3442">
        <v>1727</v>
      </c>
      <c r="B3442">
        <v>781</v>
      </c>
      <c r="C3442">
        <v>9</v>
      </c>
      <c r="D3442" s="2">
        <v>40452</v>
      </c>
      <c r="E3442">
        <v>120</v>
      </c>
      <c r="F3442">
        <v>60</v>
      </c>
      <c r="G3442">
        <f>Table1[[#This Row],[Actual_Sales]]-Table1[[#This Row],[Budget_Sales]]</f>
        <v>60</v>
      </c>
      <c r="H3442" s="5">
        <f>IF(
Table1[[#This Row],[Budget_Sales]]=0,
"",
IF(
Table1[[#This Row],[Budget_Sales]]&gt;0,
(Table1[[#This Row],[Actual_Sales]]-Table1[[#This Row],[Budget_Sales]])/Table1[[#This Row],[Budget_Sales]],
(Table1[[#This Row],[Actual_Sales]]-Table1[[#This Row],[Budget_Sales]])/ABS(Table1[[#This Row],[Budget_Sales]])
)
)</f>
        <v>1</v>
      </c>
      <c r="I3442" s="5" t="str">
        <f>IF(Table1[[#This Row],[Sales_Var]]&gt;=0,"Above Budget","Below Budget")</f>
        <v>Above Budget</v>
      </c>
      <c r="J3442">
        <f>Table1[[#This Row],[Actual_Sales]]-(Table1[[#This Row],[COGS]]+Table1[[#This Row],[Expenses]])</f>
        <v>13</v>
      </c>
      <c r="K3442">
        <v>20</v>
      </c>
      <c r="L3442">
        <f>Table1[[#This Row],[Actual_Profit]]-Table1[[#This Row],[Budget_Profit]]</f>
        <v>-7</v>
      </c>
      <c r="M3442" s="5">
        <f>IF(
Table1[[#This Row],[Budget_Profit]]=0,
"",
IF(
Table1[[#This Row],[Budget_Profit]]&gt;0,
(Table1[[#This Row],[Actual_Profit]]-Table1[[#This Row],[Budget_Profit]])/Table1[[#This Row],[Budget_Profit]],
(Table1[[#This Row],[Actual_Profit]]-Table1[[#This Row],[Budget_Profit]])/ABS(Table1[[#This Row],[Budget_Profit]])
)
)</f>
        <v>-0.35</v>
      </c>
      <c r="N3442" s="5" t="str">
        <f>IF(Table1[[#This Row],[Profit_Var]]&gt;=0, "Above Budget", "Below Budget")</f>
        <v>Below Budget</v>
      </c>
      <c r="O3442">
        <v>54</v>
      </c>
      <c r="P3442">
        <v>30</v>
      </c>
      <c r="Q3442">
        <f>Table1[[#This Row],[COGS]]-Table1[[#This Row],[Budget_COGS]]</f>
        <v>24</v>
      </c>
      <c r="R3442" s="5">
        <f>IF(
Table1[[#This Row],[Budget_COGS]]=0,
"",
IF(
Table1[[#This Row],[Budget_COGS]]&gt;0,
(Table1[[#This Row],[Budget_COGS]]-Table1[[#This Row],[COGS]]) / Table1[[#This Row],[Budget_COGS]],
(Table1[[#This Row],[Budget_COGS]]-Table1[[#This Row],[COGS]]) / ABS(Table1[[#This Row],[Budget_COGS]])
)
)</f>
        <v>-0.8</v>
      </c>
      <c r="S3442" s="5" t="str">
        <f>IF(Table1[[#This Row],[COGS _Var]]&gt;=0, "Above Budget", "Below Budget")</f>
        <v>Above Budget</v>
      </c>
      <c r="T3442">
        <f>Table1[[#This Row],[Actual_Sales]]-Table1[[#This Row],[COGS]]</f>
        <v>66</v>
      </c>
      <c r="U3442">
        <v>30</v>
      </c>
      <c r="V3442">
        <f>Table1[[#This Row],[Gross_Margin]]-Table1[[#This Row],[Budget_Margin]]</f>
        <v>36</v>
      </c>
      <c r="W3442" s="5">
        <f>IF(
Table1[[#This Row],[Budget_Margin]]=0,
"",
IF(
Table1[[#This Row],[Budget_Margin]]&gt;0,
(Table1[[#This Row],[Gross_Margin]]-Table1[[#This Row],[Budget_Margin]]) / Table1[[#This Row],[Budget_Margin]],
(Table1[[#This Row],[Gross_Margin]]-Table1[[#This Row],[Budget_Margin]]) / ABS(Table1[[#This Row],[Budget_Margin]])
)
)</f>
        <v>1.2</v>
      </c>
      <c r="X3442" s="5" t="str">
        <f>IF(Table1[[#This Row],[Margin_Var]]&gt;=0, "Above Budget", "Below Budget")</f>
        <v>Above Budget</v>
      </c>
      <c r="Y3442" s="5">
        <f>IFERROR(Table1[[#This Row],[Gross_Margin]]/Table1[[#This Row],[Actual_Sales]],0)</f>
        <v>0.55000000000000004</v>
      </c>
      <c r="Z3442" s="5">
        <f>Table1[[#This Row],[Actual_Profit]]/Table1[[#This Row],[Actual_Sales]]</f>
        <v>0.10833333333333334</v>
      </c>
      <c r="AA3442">
        <v>53</v>
      </c>
      <c r="AB3442" s="5">
        <f>IFERROR(Table1[[#This Row],[Expenses]]/Table1[[#This Row],[Actual_Sales]],0)</f>
        <v>0.44166666666666665</v>
      </c>
      <c r="AC3442">
        <v>20</v>
      </c>
      <c r="AD3442">
        <v>404</v>
      </c>
      <c r="AE3442" s="5">
        <f>IFERROR(Table1[[#This Row],[Inventory]]/Table1[[#This Row],[Actual_Sales]],0)</f>
        <v>3.3666666666666667</v>
      </c>
    </row>
    <row r="3443" spans="1:31" x14ac:dyDescent="0.25">
      <c r="A3443">
        <v>1617</v>
      </c>
      <c r="B3443">
        <v>303</v>
      </c>
      <c r="C3443">
        <v>11</v>
      </c>
      <c r="D3443" s="2">
        <v>40452</v>
      </c>
      <c r="E3443">
        <v>120</v>
      </c>
      <c r="F3443">
        <v>80</v>
      </c>
      <c r="G3443">
        <f>Table1[[#This Row],[Actual_Sales]]-Table1[[#This Row],[Budget_Sales]]</f>
        <v>40</v>
      </c>
      <c r="H3443" s="5">
        <f>IF(
Table1[[#This Row],[Budget_Sales]]=0,
"",
IF(
Table1[[#This Row],[Budget_Sales]]&gt;0,
(Table1[[#This Row],[Actual_Sales]]-Table1[[#This Row],[Budget_Sales]])/Table1[[#This Row],[Budget_Sales]],
(Table1[[#This Row],[Actual_Sales]]-Table1[[#This Row],[Budget_Sales]])/ABS(Table1[[#This Row],[Budget_Sales]])
)
)</f>
        <v>0.5</v>
      </c>
      <c r="I3443" s="5" t="str">
        <f>IF(Table1[[#This Row],[Sales_Var]]&gt;=0,"Above Budget","Below Budget")</f>
        <v>Above Budget</v>
      </c>
      <c r="J3443">
        <f>Table1[[#This Row],[Actual_Sales]]-(Table1[[#This Row],[COGS]]+Table1[[#This Row],[Expenses]])</f>
        <v>13</v>
      </c>
      <c r="K3443">
        <v>30</v>
      </c>
      <c r="L3443">
        <f>Table1[[#This Row],[Actual_Profit]]-Table1[[#This Row],[Budget_Profit]]</f>
        <v>-17</v>
      </c>
      <c r="M3443" s="5">
        <f>IF(
Table1[[#This Row],[Budget_Profit]]=0,
"",
IF(
Table1[[#This Row],[Budget_Profit]]&gt;0,
(Table1[[#This Row],[Actual_Profit]]-Table1[[#This Row],[Budget_Profit]])/Table1[[#This Row],[Budget_Profit]],
(Table1[[#This Row],[Actual_Profit]]-Table1[[#This Row],[Budget_Profit]])/ABS(Table1[[#This Row],[Budget_Profit]])
)
)</f>
        <v>-0.56666666666666665</v>
      </c>
      <c r="N3443" s="5" t="str">
        <f>IF(Table1[[#This Row],[Profit_Var]]&gt;=0, "Above Budget", "Below Budget")</f>
        <v>Below Budget</v>
      </c>
      <c r="O3443">
        <v>54</v>
      </c>
      <c r="P3443">
        <v>30</v>
      </c>
      <c r="Q3443">
        <f>Table1[[#This Row],[COGS]]-Table1[[#This Row],[Budget_COGS]]</f>
        <v>24</v>
      </c>
      <c r="R3443" s="5">
        <f>IF(
Table1[[#This Row],[Budget_COGS]]=0,
"",
IF(
Table1[[#This Row],[Budget_COGS]]&gt;0,
(Table1[[#This Row],[Budget_COGS]]-Table1[[#This Row],[COGS]]) / Table1[[#This Row],[Budget_COGS]],
(Table1[[#This Row],[Budget_COGS]]-Table1[[#This Row],[COGS]]) / ABS(Table1[[#This Row],[Budget_COGS]])
)
)</f>
        <v>-0.8</v>
      </c>
      <c r="S3443" s="5" t="str">
        <f>IF(Table1[[#This Row],[COGS _Var]]&gt;=0, "Above Budget", "Below Budget")</f>
        <v>Above Budget</v>
      </c>
      <c r="T3443">
        <f>Table1[[#This Row],[Actual_Sales]]-Table1[[#This Row],[COGS]]</f>
        <v>66</v>
      </c>
      <c r="U3443">
        <v>50</v>
      </c>
      <c r="V3443">
        <f>Table1[[#This Row],[Gross_Margin]]-Table1[[#This Row],[Budget_Margin]]</f>
        <v>16</v>
      </c>
      <c r="W3443" s="5">
        <f>IF(
Table1[[#This Row],[Budget_Margin]]=0,
"",
IF(
Table1[[#This Row],[Budget_Margin]]&gt;0,
(Table1[[#This Row],[Gross_Margin]]-Table1[[#This Row],[Budget_Margin]]) / Table1[[#This Row],[Budget_Margin]],
(Table1[[#This Row],[Gross_Margin]]-Table1[[#This Row],[Budget_Margin]]) / ABS(Table1[[#This Row],[Budget_Margin]])
)
)</f>
        <v>0.32</v>
      </c>
      <c r="X3443" s="5" t="str">
        <f>IF(Table1[[#This Row],[Margin_Var]]&gt;=0, "Above Budget", "Below Budget")</f>
        <v>Above Budget</v>
      </c>
      <c r="Y3443" s="5">
        <f>IFERROR(Table1[[#This Row],[Gross_Margin]]/Table1[[#This Row],[Actual_Sales]],0)</f>
        <v>0.55000000000000004</v>
      </c>
      <c r="Z3443" s="5">
        <f>Table1[[#This Row],[Actual_Profit]]/Table1[[#This Row],[Actual_Sales]]</f>
        <v>0.10833333333333334</v>
      </c>
      <c r="AA3443">
        <v>53</v>
      </c>
      <c r="AB3443" s="5">
        <f>IFERROR(Table1[[#This Row],[Expenses]]/Table1[[#This Row],[Actual_Sales]],0)</f>
        <v>0.44166666666666665</v>
      </c>
      <c r="AC3443">
        <v>20</v>
      </c>
      <c r="AD3443">
        <v>404</v>
      </c>
      <c r="AE3443" s="5">
        <f>IFERROR(Table1[[#This Row],[Inventory]]/Table1[[#This Row],[Actual_Sales]],0)</f>
        <v>3.3666666666666667</v>
      </c>
    </row>
    <row r="3444" spans="1:31" x14ac:dyDescent="0.25">
      <c r="A3444">
        <v>373</v>
      </c>
      <c r="B3444">
        <v>262</v>
      </c>
      <c r="C3444">
        <v>1</v>
      </c>
      <c r="D3444" s="2">
        <v>40238</v>
      </c>
      <c r="E3444">
        <v>120</v>
      </c>
      <c r="F3444">
        <v>120</v>
      </c>
      <c r="G3444">
        <f>Table1[[#This Row],[Actual_Sales]]-Table1[[#This Row],[Budget_Sales]]</f>
        <v>0</v>
      </c>
      <c r="H3444" s="5">
        <f>IF(
Table1[[#This Row],[Budget_Sales]]=0,
"",
IF(
Table1[[#This Row],[Budget_Sales]]&gt;0,
(Table1[[#This Row],[Actual_Sales]]-Table1[[#This Row],[Budget_Sales]])/Table1[[#This Row],[Budget_Sales]],
(Table1[[#This Row],[Actual_Sales]]-Table1[[#This Row],[Budget_Sales]])/ABS(Table1[[#This Row],[Budget_Sales]])
)
)</f>
        <v>0</v>
      </c>
      <c r="I3444" s="5" t="str">
        <f>IF(Table1[[#This Row],[Sales_Var]]&gt;=0,"Above Budget","Below Budget")</f>
        <v>Above Budget</v>
      </c>
      <c r="J3444">
        <f>Table1[[#This Row],[Actual_Sales]]-(Table1[[#This Row],[COGS]]+Table1[[#This Row],[Expenses]])</f>
        <v>13</v>
      </c>
      <c r="K3444">
        <v>30</v>
      </c>
      <c r="L3444">
        <f>Table1[[#This Row],[Actual_Profit]]-Table1[[#This Row],[Budget_Profit]]</f>
        <v>-17</v>
      </c>
      <c r="M3444" s="5">
        <f>IF(
Table1[[#This Row],[Budget_Profit]]=0,
"",
IF(
Table1[[#This Row],[Budget_Profit]]&gt;0,
(Table1[[#This Row],[Actual_Profit]]-Table1[[#This Row],[Budget_Profit]])/Table1[[#This Row],[Budget_Profit]],
(Table1[[#This Row],[Actual_Profit]]-Table1[[#This Row],[Budget_Profit]])/ABS(Table1[[#This Row],[Budget_Profit]])
)
)</f>
        <v>-0.56666666666666665</v>
      </c>
      <c r="N3444" s="5" t="str">
        <f>IF(Table1[[#This Row],[Profit_Var]]&gt;=0, "Above Budget", "Below Budget")</f>
        <v>Below Budget</v>
      </c>
      <c r="O3444">
        <v>54</v>
      </c>
      <c r="P3444">
        <v>50</v>
      </c>
      <c r="Q3444">
        <f>Table1[[#This Row],[COGS]]-Table1[[#This Row],[Budget_COGS]]</f>
        <v>4</v>
      </c>
      <c r="R3444" s="5">
        <f>IF(
Table1[[#This Row],[Budget_COGS]]=0,
"",
IF(
Table1[[#This Row],[Budget_COGS]]&gt;0,
(Table1[[#This Row],[Budget_COGS]]-Table1[[#This Row],[COGS]]) / Table1[[#This Row],[Budget_COGS]],
(Table1[[#This Row],[Budget_COGS]]-Table1[[#This Row],[COGS]]) / ABS(Table1[[#This Row],[Budget_COGS]])
)
)</f>
        <v>-0.08</v>
      </c>
      <c r="S3444" s="5" t="str">
        <f>IF(Table1[[#This Row],[COGS _Var]]&gt;=0, "Above Budget", "Below Budget")</f>
        <v>Above Budget</v>
      </c>
      <c r="T3444">
        <f>Table1[[#This Row],[Actual_Sales]]-Table1[[#This Row],[COGS]]</f>
        <v>66</v>
      </c>
      <c r="U3444">
        <v>70</v>
      </c>
      <c r="V3444">
        <f>Table1[[#This Row],[Gross_Margin]]-Table1[[#This Row],[Budget_Margin]]</f>
        <v>-4</v>
      </c>
      <c r="W3444" s="5">
        <f>IF(
Table1[[#This Row],[Budget_Margin]]=0,
"",
IF(
Table1[[#This Row],[Budget_Margin]]&gt;0,
(Table1[[#This Row],[Gross_Margin]]-Table1[[#This Row],[Budget_Margin]]) / Table1[[#This Row],[Budget_Margin]],
(Table1[[#This Row],[Gross_Margin]]-Table1[[#This Row],[Budget_Margin]]) / ABS(Table1[[#This Row],[Budget_Margin]])
)
)</f>
        <v>-5.7142857142857141E-2</v>
      </c>
      <c r="X3444" s="5" t="str">
        <f>IF(Table1[[#This Row],[Margin_Var]]&gt;=0, "Above Budget", "Below Budget")</f>
        <v>Below Budget</v>
      </c>
      <c r="Y3444" s="5">
        <f>IFERROR(Table1[[#This Row],[Gross_Margin]]/Table1[[#This Row],[Actual_Sales]],0)</f>
        <v>0.55000000000000004</v>
      </c>
      <c r="Z3444" s="5">
        <f>Table1[[#This Row],[Actual_Profit]]/Table1[[#This Row],[Actual_Sales]]</f>
        <v>0.10833333333333334</v>
      </c>
      <c r="AA3444">
        <v>53</v>
      </c>
      <c r="AB3444" s="5">
        <f>IFERROR(Table1[[#This Row],[Expenses]]/Table1[[#This Row],[Actual_Sales]],0)</f>
        <v>0.44166666666666665</v>
      </c>
      <c r="AC3444">
        <v>20</v>
      </c>
      <c r="AD3444">
        <v>301</v>
      </c>
      <c r="AE3444" s="5">
        <f>IFERROR(Table1[[#This Row],[Inventory]]/Table1[[#This Row],[Actual_Sales]],0)</f>
        <v>2.5083333333333333</v>
      </c>
    </row>
    <row r="3445" spans="1:31" x14ac:dyDescent="0.25">
      <c r="A3445">
        <v>444</v>
      </c>
      <c r="B3445">
        <v>580</v>
      </c>
      <c r="C3445">
        <v>8</v>
      </c>
      <c r="D3445" s="2">
        <v>40238</v>
      </c>
      <c r="E3445">
        <v>120</v>
      </c>
      <c r="F3445">
        <v>110</v>
      </c>
      <c r="G3445">
        <f>Table1[[#This Row],[Actual_Sales]]-Table1[[#This Row],[Budget_Sales]]</f>
        <v>10</v>
      </c>
      <c r="H3445" s="5">
        <f>IF(
Table1[[#This Row],[Budget_Sales]]=0,
"",
IF(
Table1[[#This Row],[Budget_Sales]]&gt;0,
(Table1[[#This Row],[Actual_Sales]]-Table1[[#This Row],[Budget_Sales]])/Table1[[#This Row],[Budget_Sales]],
(Table1[[#This Row],[Actual_Sales]]-Table1[[#This Row],[Budget_Sales]])/ABS(Table1[[#This Row],[Budget_Sales]])
)
)</f>
        <v>9.0909090909090912E-2</v>
      </c>
      <c r="I3445" s="5" t="str">
        <f>IF(Table1[[#This Row],[Sales_Var]]&gt;=0,"Above Budget","Below Budget")</f>
        <v>Above Budget</v>
      </c>
      <c r="J3445">
        <f>Table1[[#This Row],[Actual_Sales]]-(Table1[[#This Row],[COGS]]+Table1[[#This Row],[Expenses]])</f>
        <v>13</v>
      </c>
      <c r="K3445">
        <v>20</v>
      </c>
      <c r="L3445">
        <f>Table1[[#This Row],[Actual_Profit]]-Table1[[#This Row],[Budget_Profit]]</f>
        <v>-7</v>
      </c>
      <c r="M3445" s="5">
        <f>IF(
Table1[[#This Row],[Budget_Profit]]=0,
"",
IF(
Table1[[#This Row],[Budget_Profit]]&gt;0,
(Table1[[#This Row],[Actual_Profit]]-Table1[[#This Row],[Budget_Profit]])/Table1[[#This Row],[Budget_Profit]],
(Table1[[#This Row],[Actual_Profit]]-Table1[[#This Row],[Budget_Profit]])/ABS(Table1[[#This Row],[Budget_Profit]])
)
)</f>
        <v>-0.35</v>
      </c>
      <c r="N3445" s="5" t="str">
        <f>IF(Table1[[#This Row],[Profit_Var]]&gt;=0, "Above Budget", "Below Budget")</f>
        <v>Below Budget</v>
      </c>
      <c r="O3445">
        <v>54</v>
      </c>
      <c r="P3445">
        <v>50</v>
      </c>
      <c r="Q3445">
        <f>Table1[[#This Row],[COGS]]-Table1[[#This Row],[Budget_COGS]]</f>
        <v>4</v>
      </c>
      <c r="R3445" s="5">
        <f>IF(
Table1[[#This Row],[Budget_COGS]]=0,
"",
IF(
Table1[[#This Row],[Budget_COGS]]&gt;0,
(Table1[[#This Row],[Budget_COGS]]-Table1[[#This Row],[COGS]]) / Table1[[#This Row],[Budget_COGS]],
(Table1[[#This Row],[Budget_COGS]]-Table1[[#This Row],[COGS]]) / ABS(Table1[[#This Row],[Budget_COGS]])
)
)</f>
        <v>-0.08</v>
      </c>
      <c r="S3445" s="5" t="str">
        <f>IF(Table1[[#This Row],[COGS _Var]]&gt;=0, "Above Budget", "Below Budget")</f>
        <v>Above Budget</v>
      </c>
      <c r="T3445">
        <f>Table1[[#This Row],[Actual_Sales]]-Table1[[#This Row],[COGS]]</f>
        <v>66</v>
      </c>
      <c r="U3445">
        <v>60</v>
      </c>
      <c r="V3445">
        <f>Table1[[#This Row],[Gross_Margin]]-Table1[[#This Row],[Budget_Margin]]</f>
        <v>6</v>
      </c>
      <c r="W3445" s="5">
        <f>IF(
Table1[[#This Row],[Budget_Margin]]=0,
"",
IF(
Table1[[#This Row],[Budget_Margin]]&gt;0,
(Table1[[#This Row],[Gross_Margin]]-Table1[[#This Row],[Budget_Margin]]) / Table1[[#This Row],[Budget_Margin]],
(Table1[[#This Row],[Gross_Margin]]-Table1[[#This Row],[Budget_Margin]]) / ABS(Table1[[#This Row],[Budget_Margin]])
)
)</f>
        <v>0.1</v>
      </c>
      <c r="X3445" s="5" t="str">
        <f>IF(Table1[[#This Row],[Margin_Var]]&gt;=0, "Above Budget", "Below Budget")</f>
        <v>Above Budget</v>
      </c>
      <c r="Y3445" s="5">
        <f>IFERROR(Table1[[#This Row],[Gross_Margin]]/Table1[[#This Row],[Actual_Sales]],0)</f>
        <v>0.55000000000000004</v>
      </c>
      <c r="Z3445" s="5">
        <f>Table1[[#This Row],[Actual_Profit]]/Table1[[#This Row],[Actual_Sales]]</f>
        <v>0.10833333333333334</v>
      </c>
      <c r="AA3445">
        <v>53</v>
      </c>
      <c r="AB3445" s="5">
        <f>IFERROR(Table1[[#This Row],[Expenses]]/Table1[[#This Row],[Actual_Sales]],0)</f>
        <v>0.44166666666666665</v>
      </c>
      <c r="AC3445">
        <v>20</v>
      </c>
      <c r="AD3445">
        <v>301</v>
      </c>
      <c r="AE3445" s="5">
        <f>IFERROR(Table1[[#This Row],[Inventory]]/Table1[[#This Row],[Actual_Sales]],0)</f>
        <v>2.5083333333333333</v>
      </c>
    </row>
    <row r="3446" spans="1:31" x14ac:dyDescent="0.25">
      <c r="A3446">
        <v>15</v>
      </c>
      <c r="B3446">
        <v>262</v>
      </c>
      <c r="C3446">
        <v>1</v>
      </c>
      <c r="D3446" s="2">
        <v>40179</v>
      </c>
      <c r="E3446">
        <v>120</v>
      </c>
      <c r="F3446">
        <v>120</v>
      </c>
      <c r="G3446">
        <f>Table1[[#This Row],[Actual_Sales]]-Table1[[#This Row],[Budget_Sales]]</f>
        <v>0</v>
      </c>
      <c r="H3446" s="5">
        <f>IF(
Table1[[#This Row],[Budget_Sales]]=0,
"",
IF(
Table1[[#This Row],[Budget_Sales]]&gt;0,
(Table1[[#This Row],[Actual_Sales]]-Table1[[#This Row],[Budget_Sales]])/Table1[[#This Row],[Budget_Sales]],
(Table1[[#This Row],[Actual_Sales]]-Table1[[#This Row],[Budget_Sales]])/ABS(Table1[[#This Row],[Budget_Sales]])
)
)</f>
        <v>0</v>
      </c>
      <c r="I3446" s="5" t="str">
        <f>IF(Table1[[#This Row],[Sales_Var]]&gt;=0,"Above Budget","Below Budget")</f>
        <v>Above Budget</v>
      </c>
      <c r="J3446">
        <f>Table1[[#This Row],[Actual_Sales]]-(Table1[[#This Row],[COGS]]+Table1[[#This Row],[Expenses]])</f>
        <v>13</v>
      </c>
      <c r="K3446">
        <v>30</v>
      </c>
      <c r="L3446">
        <f>Table1[[#This Row],[Actual_Profit]]-Table1[[#This Row],[Budget_Profit]]</f>
        <v>-17</v>
      </c>
      <c r="M3446" s="5">
        <f>IF(
Table1[[#This Row],[Budget_Profit]]=0,
"",
IF(
Table1[[#This Row],[Budget_Profit]]&gt;0,
(Table1[[#This Row],[Actual_Profit]]-Table1[[#This Row],[Budget_Profit]])/Table1[[#This Row],[Budget_Profit]],
(Table1[[#This Row],[Actual_Profit]]-Table1[[#This Row],[Budget_Profit]])/ABS(Table1[[#This Row],[Budget_Profit]])
)
)</f>
        <v>-0.56666666666666665</v>
      </c>
      <c r="N3446" s="5" t="str">
        <f>IF(Table1[[#This Row],[Profit_Var]]&gt;=0, "Above Budget", "Below Budget")</f>
        <v>Below Budget</v>
      </c>
      <c r="O3446">
        <v>54</v>
      </c>
      <c r="P3446">
        <v>50</v>
      </c>
      <c r="Q3446">
        <f>Table1[[#This Row],[COGS]]-Table1[[#This Row],[Budget_COGS]]</f>
        <v>4</v>
      </c>
      <c r="R3446" s="5">
        <f>IF(
Table1[[#This Row],[Budget_COGS]]=0,
"",
IF(
Table1[[#This Row],[Budget_COGS]]&gt;0,
(Table1[[#This Row],[Budget_COGS]]-Table1[[#This Row],[COGS]]) / Table1[[#This Row],[Budget_COGS]],
(Table1[[#This Row],[Budget_COGS]]-Table1[[#This Row],[COGS]]) / ABS(Table1[[#This Row],[Budget_COGS]])
)
)</f>
        <v>-0.08</v>
      </c>
      <c r="S3446" s="5" t="str">
        <f>IF(Table1[[#This Row],[COGS _Var]]&gt;=0, "Above Budget", "Below Budget")</f>
        <v>Above Budget</v>
      </c>
      <c r="T3446">
        <f>Table1[[#This Row],[Actual_Sales]]-Table1[[#This Row],[COGS]]</f>
        <v>66</v>
      </c>
      <c r="U3446">
        <v>70</v>
      </c>
      <c r="V3446">
        <f>Table1[[#This Row],[Gross_Margin]]-Table1[[#This Row],[Budget_Margin]]</f>
        <v>-4</v>
      </c>
      <c r="W3446" s="5">
        <f>IF(
Table1[[#This Row],[Budget_Margin]]=0,
"",
IF(
Table1[[#This Row],[Budget_Margin]]&gt;0,
(Table1[[#This Row],[Gross_Margin]]-Table1[[#This Row],[Budget_Margin]]) / Table1[[#This Row],[Budget_Margin]],
(Table1[[#This Row],[Gross_Margin]]-Table1[[#This Row],[Budget_Margin]]) / ABS(Table1[[#This Row],[Budget_Margin]])
)
)</f>
        <v>-5.7142857142857141E-2</v>
      </c>
      <c r="X3446" s="5" t="str">
        <f>IF(Table1[[#This Row],[Margin_Var]]&gt;=0, "Above Budget", "Below Budget")</f>
        <v>Below Budget</v>
      </c>
      <c r="Y3446" s="5">
        <f>IFERROR(Table1[[#This Row],[Gross_Margin]]/Table1[[#This Row],[Actual_Sales]],0)</f>
        <v>0.55000000000000004</v>
      </c>
      <c r="Z3446" s="5">
        <f>Table1[[#This Row],[Actual_Profit]]/Table1[[#This Row],[Actual_Sales]]</f>
        <v>0.10833333333333334</v>
      </c>
      <c r="AA3446">
        <v>53</v>
      </c>
      <c r="AB3446" s="5">
        <f>IFERROR(Table1[[#This Row],[Expenses]]/Table1[[#This Row],[Actual_Sales]],0)</f>
        <v>0.44166666666666665</v>
      </c>
      <c r="AC3446">
        <v>20</v>
      </c>
      <c r="AD3446">
        <v>312</v>
      </c>
      <c r="AE3446" s="5">
        <f>IFERROR(Table1[[#This Row],[Inventory]]/Table1[[#This Row],[Actual_Sales]],0)</f>
        <v>2.6</v>
      </c>
    </row>
    <row r="3447" spans="1:31" x14ac:dyDescent="0.25">
      <c r="A3447">
        <v>11</v>
      </c>
      <c r="B3447">
        <v>253</v>
      </c>
      <c r="C3447">
        <v>5</v>
      </c>
      <c r="D3447" s="2">
        <v>40179</v>
      </c>
      <c r="E3447">
        <v>120</v>
      </c>
      <c r="F3447">
        <v>110</v>
      </c>
      <c r="G3447">
        <f>Table1[[#This Row],[Actual_Sales]]-Table1[[#This Row],[Budget_Sales]]</f>
        <v>10</v>
      </c>
      <c r="H3447" s="5">
        <f>IF(
Table1[[#This Row],[Budget_Sales]]=0,
"",
IF(
Table1[[#This Row],[Budget_Sales]]&gt;0,
(Table1[[#This Row],[Actual_Sales]]-Table1[[#This Row],[Budget_Sales]])/Table1[[#This Row],[Budget_Sales]],
(Table1[[#This Row],[Actual_Sales]]-Table1[[#This Row],[Budget_Sales]])/ABS(Table1[[#This Row],[Budget_Sales]])
)
)</f>
        <v>9.0909090909090912E-2</v>
      </c>
      <c r="I3447" s="5" t="str">
        <f>IF(Table1[[#This Row],[Sales_Var]]&gt;=0,"Above Budget","Below Budget")</f>
        <v>Above Budget</v>
      </c>
      <c r="J3447">
        <f>Table1[[#This Row],[Actual_Sales]]-(Table1[[#This Row],[COGS]]+Table1[[#This Row],[Expenses]])</f>
        <v>13</v>
      </c>
      <c r="K3447">
        <v>20</v>
      </c>
      <c r="L3447">
        <f>Table1[[#This Row],[Actual_Profit]]-Table1[[#This Row],[Budget_Profit]]</f>
        <v>-7</v>
      </c>
      <c r="M3447" s="5">
        <f>IF(
Table1[[#This Row],[Budget_Profit]]=0,
"",
IF(
Table1[[#This Row],[Budget_Profit]]&gt;0,
(Table1[[#This Row],[Actual_Profit]]-Table1[[#This Row],[Budget_Profit]])/Table1[[#This Row],[Budget_Profit]],
(Table1[[#This Row],[Actual_Profit]]-Table1[[#This Row],[Budget_Profit]])/ABS(Table1[[#This Row],[Budget_Profit]])
)
)</f>
        <v>-0.35</v>
      </c>
      <c r="N3447" s="5" t="str">
        <f>IF(Table1[[#This Row],[Profit_Var]]&gt;=0, "Above Budget", "Below Budget")</f>
        <v>Below Budget</v>
      </c>
      <c r="O3447">
        <v>54</v>
      </c>
      <c r="P3447">
        <v>50</v>
      </c>
      <c r="Q3447">
        <f>Table1[[#This Row],[COGS]]-Table1[[#This Row],[Budget_COGS]]</f>
        <v>4</v>
      </c>
      <c r="R3447" s="5">
        <f>IF(
Table1[[#This Row],[Budget_COGS]]=0,
"",
IF(
Table1[[#This Row],[Budget_COGS]]&gt;0,
(Table1[[#This Row],[Budget_COGS]]-Table1[[#This Row],[COGS]]) / Table1[[#This Row],[Budget_COGS]],
(Table1[[#This Row],[Budget_COGS]]-Table1[[#This Row],[COGS]]) / ABS(Table1[[#This Row],[Budget_COGS]])
)
)</f>
        <v>-0.08</v>
      </c>
      <c r="S3447" s="5" t="str">
        <f>IF(Table1[[#This Row],[COGS _Var]]&gt;=0, "Above Budget", "Below Budget")</f>
        <v>Above Budget</v>
      </c>
      <c r="T3447">
        <f>Table1[[#This Row],[Actual_Sales]]-Table1[[#This Row],[COGS]]</f>
        <v>66</v>
      </c>
      <c r="U3447">
        <v>60</v>
      </c>
      <c r="V3447">
        <f>Table1[[#This Row],[Gross_Margin]]-Table1[[#This Row],[Budget_Margin]]</f>
        <v>6</v>
      </c>
      <c r="W3447" s="5">
        <f>IF(
Table1[[#This Row],[Budget_Margin]]=0,
"",
IF(
Table1[[#This Row],[Budget_Margin]]&gt;0,
(Table1[[#This Row],[Gross_Margin]]-Table1[[#This Row],[Budget_Margin]]) / Table1[[#This Row],[Budget_Margin]],
(Table1[[#This Row],[Gross_Margin]]-Table1[[#This Row],[Budget_Margin]]) / ABS(Table1[[#This Row],[Budget_Margin]])
)
)</f>
        <v>0.1</v>
      </c>
      <c r="X3447" s="5" t="str">
        <f>IF(Table1[[#This Row],[Margin_Var]]&gt;=0, "Above Budget", "Below Budget")</f>
        <v>Above Budget</v>
      </c>
      <c r="Y3447" s="5">
        <f>IFERROR(Table1[[#This Row],[Gross_Margin]]/Table1[[#This Row],[Actual_Sales]],0)</f>
        <v>0.55000000000000004</v>
      </c>
      <c r="Z3447" s="5">
        <f>Table1[[#This Row],[Actual_Profit]]/Table1[[#This Row],[Actual_Sales]]</f>
        <v>0.10833333333333334</v>
      </c>
      <c r="AA3447">
        <v>53</v>
      </c>
      <c r="AB3447" s="5">
        <f>IFERROR(Table1[[#This Row],[Expenses]]/Table1[[#This Row],[Actual_Sales]],0)</f>
        <v>0.44166666666666665</v>
      </c>
      <c r="AC3447">
        <v>20</v>
      </c>
      <c r="AD3447">
        <v>312</v>
      </c>
      <c r="AE3447" s="5">
        <f>IFERROR(Table1[[#This Row],[Inventory]]/Table1[[#This Row],[Actual_Sales]],0)</f>
        <v>2.6</v>
      </c>
    </row>
    <row r="3448" spans="1:31" x14ac:dyDescent="0.25">
      <c r="A3448">
        <v>163</v>
      </c>
      <c r="B3448">
        <v>918</v>
      </c>
      <c r="C3448">
        <v>8</v>
      </c>
      <c r="D3448" s="2">
        <v>40179</v>
      </c>
      <c r="E3448">
        <v>120</v>
      </c>
      <c r="F3448">
        <v>110</v>
      </c>
      <c r="G3448">
        <f>Table1[[#This Row],[Actual_Sales]]-Table1[[#This Row],[Budget_Sales]]</f>
        <v>10</v>
      </c>
      <c r="H3448" s="5">
        <f>IF(
Table1[[#This Row],[Budget_Sales]]=0,
"",
IF(
Table1[[#This Row],[Budget_Sales]]&gt;0,
(Table1[[#This Row],[Actual_Sales]]-Table1[[#This Row],[Budget_Sales]])/Table1[[#This Row],[Budget_Sales]],
(Table1[[#This Row],[Actual_Sales]]-Table1[[#This Row],[Budget_Sales]])/ABS(Table1[[#This Row],[Budget_Sales]])
)
)</f>
        <v>9.0909090909090912E-2</v>
      </c>
      <c r="I3448" s="5" t="str">
        <f>IF(Table1[[#This Row],[Sales_Var]]&gt;=0,"Above Budget","Below Budget")</f>
        <v>Above Budget</v>
      </c>
      <c r="J3448">
        <f>Table1[[#This Row],[Actual_Sales]]-(Table1[[#This Row],[COGS]]+Table1[[#This Row],[Expenses]])</f>
        <v>13</v>
      </c>
      <c r="K3448">
        <v>20</v>
      </c>
      <c r="L3448">
        <f>Table1[[#This Row],[Actual_Profit]]-Table1[[#This Row],[Budget_Profit]]</f>
        <v>-7</v>
      </c>
      <c r="M3448" s="5">
        <f>IF(
Table1[[#This Row],[Budget_Profit]]=0,
"",
IF(
Table1[[#This Row],[Budget_Profit]]&gt;0,
(Table1[[#This Row],[Actual_Profit]]-Table1[[#This Row],[Budget_Profit]])/Table1[[#This Row],[Budget_Profit]],
(Table1[[#This Row],[Actual_Profit]]-Table1[[#This Row],[Budget_Profit]])/ABS(Table1[[#This Row],[Budget_Profit]])
)
)</f>
        <v>-0.35</v>
      </c>
      <c r="N3448" s="5" t="str">
        <f>IF(Table1[[#This Row],[Profit_Var]]&gt;=0, "Above Budget", "Below Budget")</f>
        <v>Below Budget</v>
      </c>
      <c r="O3448">
        <v>54</v>
      </c>
      <c r="P3448">
        <v>50</v>
      </c>
      <c r="Q3448">
        <f>Table1[[#This Row],[COGS]]-Table1[[#This Row],[Budget_COGS]]</f>
        <v>4</v>
      </c>
      <c r="R3448" s="5">
        <f>IF(
Table1[[#This Row],[Budget_COGS]]=0,
"",
IF(
Table1[[#This Row],[Budget_COGS]]&gt;0,
(Table1[[#This Row],[Budget_COGS]]-Table1[[#This Row],[COGS]]) / Table1[[#This Row],[Budget_COGS]],
(Table1[[#This Row],[Budget_COGS]]-Table1[[#This Row],[COGS]]) / ABS(Table1[[#This Row],[Budget_COGS]])
)
)</f>
        <v>-0.08</v>
      </c>
      <c r="S3448" s="5" t="str">
        <f>IF(Table1[[#This Row],[COGS _Var]]&gt;=0, "Above Budget", "Below Budget")</f>
        <v>Above Budget</v>
      </c>
      <c r="T3448">
        <f>Table1[[#This Row],[Actual_Sales]]-Table1[[#This Row],[COGS]]</f>
        <v>66</v>
      </c>
      <c r="U3448">
        <v>60</v>
      </c>
      <c r="V3448">
        <f>Table1[[#This Row],[Gross_Margin]]-Table1[[#This Row],[Budget_Margin]]</f>
        <v>6</v>
      </c>
      <c r="W3448" s="5">
        <f>IF(
Table1[[#This Row],[Budget_Margin]]=0,
"",
IF(
Table1[[#This Row],[Budget_Margin]]&gt;0,
(Table1[[#This Row],[Gross_Margin]]-Table1[[#This Row],[Budget_Margin]]) / Table1[[#This Row],[Budget_Margin]],
(Table1[[#This Row],[Gross_Margin]]-Table1[[#This Row],[Budget_Margin]]) / ABS(Table1[[#This Row],[Budget_Margin]])
)
)</f>
        <v>0.1</v>
      </c>
      <c r="X3448" s="5" t="str">
        <f>IF(Table1[[#This Row],[Margin_Var]]&gt;=0, "Above Budget", "Below Budget")</f>
        <v>Above Budget</v>
      </c>
      <c r="Y3448" s="5">
        <f>IFERROR(Table1[[#This Row],[Gross_Margin]]/Table1[[#This Row],[Actual_Sales]],0)</f>
        <v>0.55000000000000004</v>
      </c>
      <c r="Z3448" s="5">
        <f>Table1[[#This Row],[Actual_Profit]]/Table1[[#This Row],[Actual_Sales]]</f>
        <v>0.10833333333333334</v>
      </c>
      <c r="AA3448">
        <v>53</v>
      </c>
      <c r="AB3448" s="5">
        <f>IFERROR(Table1[[#This Row],[Expenses]]/Table1[[#This Row],[Actual_Sales]],0)</f>
        <v>0.44166666666666665</v>
      </c>
      <c r="AC3448">
        <v>20</v>
      </c>
      <c r="AD3448">
        <v>312</v>
      </c>
      <c r="AE3448" s="5">
        <f>IFERROR(Table1[[#This Row],[Inventory]]/Table1[[#This Row],[Actual_Sales]],0)</f>
        <v>2.6</v>
      </c>
    </row>
    <row r="3449" spans="1:31" x14ac:dyDescent="0.25">
      <c r="A3449">
        <v>9</v>
      </c>
      <c r="B3449">
        <v>239</v>
      </c>
      <c r="C3449">
        <v>9</v>
      </c>
      <c r="D3449" s="2">
        <v>40179</v>
      </c>
      <c r="E3449">
        <v>120</v>
      </c>
      <c r="F3449">
        <v>90</v>
      </c>
      <c r="G3449">
        <f>Table1[[#This Row],[Actual_Sales]]-Table1[[#This Row],[Budget_Sales]]</f>
        <v>30</v>
      </c>
      <c r="H3449" s="5">
        <f>IF(
Table1[[#This Row],[Budget_Sales]]=0,
"",
IF(
Table1[[#This Row],[Budget_Sales]]&gt;0,
(Table1[[#This Row],[Actual_Sales]]-Table1[[#This Row],[Budget_Sales]])/Table1[[#This Row],[Budget_Sales]],
(Table1[[#This Row],[Actual_Sales]]-Table1[[#This Row],[Budget_Sales]])/ABS(Table1[[#This Row],[Budget_Sales]])
)
)</f>
        <v>0.33333333333333331</v>
      </c>
      <c r="I3449" s="5" t="str">
        <f>IF(Table1[[#This Row],[Sales_Var]]&gt;=0,"Above Budget","Below Budget")</f>
        <v>Above Budget</v>
      </c>
      <c r="J3449">
        <f>Table1[[#This Row],[Actual_Sales]]-(Table1[[#This Row],[COGS]]+Table1[[#This Row],[Expenses]])</f>
        <v>13</v>
      </c>
      <c r="K3449">
        <v>20</v>
      </c>
      <c r="L3449">
        <f>Table1[[#This Row],[Actual_Profit]]-Table1[[#This Row],[Budget_Profit]]</f>
        <v>-7</v>
      </c>
      <c r="M3449" s="5">
        <f>IF(
Table1[[#This Row],[Budget_Profit]]=0,
"",
IF(
Table1[[#This Row],[Budget_Profit]]&gt;0,
(Table1[[#This Row],[Actual_Profit]]-Table1[[#This Row],[Budget_Profit]])/Table1[[#This Row],[Budget_Profit]],
(Table1[[#This Row],[Actual_Profit]]-Table1[[#This Row],[Budget_Profit]])/ABS(Table1[[#This Row],[Budget_Profit]])
)
)</f>
        <v>-0.35</v>
      </c>
      <c r="N3449" s="5" t="str">
        <f>IF(Table1[[#This Row],[Profit_Var]]&gt;=0, "Above Budget", "Below Budget")</f>
        <v>Below Budget</v>
      </c>
      <c r="O3449">
        <v>54</v>
      </c>
      <c r="P3449">
        <v>40</v>
      </c>
      <c r="Q3449">
        <f>Table1[[#This Row],[COGS]]-Table1[[#This Row],[Budget_COGS]]</f>
        <v>14</v>
      </c>
      <c r="R3449" s="5">
        <f>IF(
Table1[[#This Row],[Budget_COGS]]=0,
"",
IF(
Table1[[#This Row],[Budget_COGS]]&gt;0,
(Table1[[#This Row],[Budget_COGS]]-Table1[[#This Row],[COGS]]) / Table1[[#This Row],[Budget_COGS]],
(Table1[[#This Row],[Budget_COGS]]-Table1[[#This Row],[COGS]]) / ABS(Table1[[#This Row],[Budget_COGS]])
)
)</f>
        <v>-0.35</v>
      </c>
      <c r="S3449" s="5" t="str">
        <f>IF(Table1[[#This Row],[COGS _Var]]&gt;=0, "Above Budget", "Below Budget")</f>
        <v>Above Budget</v>
      </c>
      <c r="T3449">
        <f>Table1[[#This Row],[Actual_Sales]]-Table1[[#This Row],[COGS]]</f>
        <v>66</v>
      </c>
      <c r="U3449">
        <v>50</v>
      </c>
      <c r="V3449">
        <f>Table1[[#This Row],[Gross_Margin]]-Table1[[#This Row],[Budget_Margin]]</f>
        <v>16</v>
      </c>
      <c r="W3449" s="5">
        <f>IF(
Table1[[#This Row],[Budget_Margin]]=0,
"",
IF(
Table1[[#This Row],[Budget_Margin]]&gt;0,
(Table1[[#This Row],[Gross_Margin]]-Table1[[#This Row],[Budget_Margin]]) / Table1[[#This Row],[Budget_Margin]],
(Table1[[#This Row],[Gross_Margin]]-Table1[[#This Row],[Budget_Margin]]) / ABS(Table1[[#This Row],[Budget_Margin]])
)
)</f>
        <v>0.32</v>
      </c>
      <c r="X3449" s="5" t="str">
        <f>IF(Table1[[#This Row],[Margin_Var]]&gt;=0, "Above Budget", "Below Budget")</f>
        <v>Above Budget</v>
      </c>
      <c r="Y3449" s="5">
        <f>IFERROR(Table1[[#This Row],[Gross_Margin]]/Table1[[#This Row],[Actual_Sales]],0)</f>
        <v>0.55000000000000004</v>
      </c>
      <c r="Z3449" s="5">
        <f>Table1[[#This Row],[Actual_Profit]]/Table1[[#This Row],[Actual_Sales]]</f>
        <v>0.10833333333333334</v>
      </c>
      <c r="AA3449">
        <v>53</v>
      </c>
      <c r="AB3449" s="5">
        <f>IFERROR(Table1[[#This Row],[Expenses]]/Table1[[#This Row],[Actual_Sales]],0)</f>
        <v>0.44166666666666665</v>
      </c>
      <c r="AC3449">
        <v>20</v>
      </c>
      <c r="AD3449">
        <v>312</v>
      </c>
      <c r="AE3449" s="5">
        <f>IFERROR(Table1[[#This Row],[Inventory]]/Table1[[#This Row],[Actual_Sales]],0)</f>
        <v>2.6</v>
      </c>
    </row>
    <row r="3450" spans="1:31" x14ac:dyDescent="0.25">
      <c r="A3450">
        <v>1079</v>
      </c>
      <c r="B3450">
        <v>262</v>
      </c>
      <c r="C3450">
        <v>2</v>
      </c>
      <c r="D3450" s="2">
        <v>40360</v>
      </c>
      <c r="E3450">
        <v>297</v>
      </c>
      <c r="F3450">
        <v>310</v>
      </c>
      <c r="G3450">
        <f>Table1[[#This Row],[Actual_Sales]]-Table1[[#This Row],[Budget_Sales]]</f>
        <v>-13</v>
      </c>
      <c r="H3450" s="5">
        <f>IF(
Table1[[#This Row],[Budget_Sales]]=0,
"",
IF(
Table1[[#This Row],[Budget_Sales]]&gt;0,
(Table1[[#This Row],[Actual_Sales]]-Table1[[#This Row],[Budget_Sales]])/Table1[[#This Row],[Budget_Sales]],
(Table1[[#This Row],[Actual_Sales]]-Table1[[#This Row],[Budget_Sales]])/ABS(Table1[[#This Row],[Budget_Sales]])
)
)</f>
        <v>-4.1935483870967745E-2</v>
      </c>
      <c r="I3450" s="5" t="str">
        <f>IF(Table1[[#This Row],[Sales_Var]]&gt;=0,"Above Budget","Below Budget")</f>
        <v>Below Budget</v>
      </c>
      <c r="J3450">
        <f>Table1[[#This Row],[Actual_Sales]]-(Table1[[#This Row],[COGS]]+Table1[[#This Row],[Expenses]])</f>
        <v>32</v>
      </c>
      <c r="K3450">
        <v>60</v>
      </c>
      <c r="L3450">
        <f>Table1[[#This Row],[Actual_Profit]]-Table1[[#This Row],[Budget_Profit]]</f>
        <v>-28</v>
      </c>
      <c r="M3450" s="5">
        <f>IF(
Table1[[#This Row],[Budget_Profit]]=0,
"",
IF(
Table1[[#This Row],[Budget_Profit]]&gt;0,
(Table1[[#This Row],[Actual_Profit]]-Table1[[#This Row],[Budget_Profit]])/Table1[[#This Row],[Budget_Profit]],
(Table1[[#This Row],[Actual_Profit]]-Table1[[#This Row],[Budget_Profit]])/ABS(Table1[[#This Row],[Budget_Profit]])
)
)</f>
        <v>-0.46666666666666667</v>
      </c>
      <c r="N3450" s="5" t="str">
        <f>IF(Table1[[#This Row],[Profit_Var]]&gt;=0, "Above Budget", "Below Budget")</f>
        <v>Below Budget</v>
      </c>
      <c r="O3450">
        <v>124</v>
      </c>
      <c r="P3450">
        <v>130</v>
      </c>
      <c r="Q3450">
        <f>Table1[[#This Row],[COGS]]-Table1[[#This Row],[Budget_COGS]]</f>
        <v>-6</v>
      </c>
      <c r="R3450" s="5">
        <f>IF(
Table1[[#This Row],[Budget_COGS]]=0,
"",
IF(
Table1[[#This Row],[Budget_COGS]]&gt;0,
(Table1[[#This Row],[Budget_COGS]]-Table1[[#This Row],[COGS]]) / Table1[[#This Row],[Budget_COGS]],
(Table1[[#This Row],[Budget_COGS]]-Table1[[#This Row],[COGS]]) / ABS(Table1[[#This Row],[Budget_COGS]])
)
)</f>
        <v>4.6153846153846156E-2</v>
      </c>
      <c r="S3450" s="5" t="str">
        <f>IF(Table1[[#This Row],[COGS _Var]]&gt;=0, "Above Budget", "Below Budget")</f>
        <v>Below Budget</v>
      </c>
      <c r="T3450">
        <f>Table1[[#This Row],[Actual_Sales]]-Table1[[#This Row],[COGS]]</f>
        <v>173</v>
      </c>
      <c r="U3450">
        <v>180</v>
      </c>
      <c r="V3450">
        <f>Table1[[#This Row],[Gross_Margin]]-Table1[[#This Row],[Budget_Margin]]</f>
        <v>-7</v>
      </c>
      <c r="W3450" s="5">
        <f>IF(
Table1[[#This Row],[Budget_Margin]]=0,
"",
IF(
Table1[[#This Row],[Budget_Margin]]&gt;0,
(Table1[[#This Row],[Gross_Margin]]-Table1[[#This Row],[Budget_Margin]]) / Table1[[#This Row],[Budget_Margin]],
(Table1[[#This Row],[Gross_Margin]]-Table1[[#This Row],[Budget_Margin]]) / ABS(Table1[[#This Row],[Budget_Margin]])
)
)</f>
        <v>-3.888888888888889E-2</v>
      </c>
      <c r="X3450" s="5" t="str">
        <f>IF(Table1[[#This Row],[Margin_Var]]&gt;=0, "Above Budget", "Below Budget")</f>
        <v>Below Budget</v>
      </c>
      <c r="Y3450" s="5">
        <f>IFERROR(Table1[[#This Row],[Gross_Margin]]/Table1[[#This Row],[Actual_Sales]],0)</f>
        <v>0.5824915824915825</v>
      </c>
      <c r="Z3450" s="5">
        <f>Table1[[#This Row],[Actual_Profit]]/Table1[[#This Row],[Actual_Sales]]</f>
        <v>0.10774410774410774</v>
      </c>
      <c r="AA3450">
        <v>141</v>
      </c>
      <c r="AB3450" s="5">
        <f>IFERROR(Table1[[#This Row],[Expenses]]/Table1[[#This Row],[Actual_Sales]],0)</f>
        <v>0.47474747474747475</v>
      </c>
      <c r="AC3450">
        <v>112</v>
      </c>
      <c r="AD3450">
        <v>717</v>
      </c>
      <c r="AE3450" s="5">
        <f>IFERROR(Table1[[#This Row],[Inventory]]/Table1[[#This Row],[Actual_Sales]],0)</f>
        <v>2.4141414141414139</v>
      </c>
    </row>
    <row r="3451" spans="1:31" x14ac:dyDescent="0.25">
      <c r="A3451">
        <v>1107</v>
      </c>
      <c r="B3451">
        <v>386</v>
      </c>
      <c r="C3451">
        <v>5</v>
      </c>
      <c r="D3451" s="2">
        <v>40360</v>
      </c>
      <c r="E3451">
        <v>297</v>
      </c>
      <c r="F3451">
        <v>290</v>
      </c>
      <c r="G3451">
        <f>Table1[[#This Row],[Actual_Sales]]-Table1[[#This Row],[Budget_Sales]]</f>
        <v>7</v>
      </c>
      <c r="H3451" s="5">
        <f>IF(
Table1[[#This Row],[Budget_Sales]]=0,
"",
IF(
Table1[[#This Row],[Budget_Sales]]&gt;0,
(Table1[[#This Row],[Actual_Sales]]-Table1[[#This Row],[Budget_Sales]])/Table1[[#This Row],[Budget_Sales]],
(Table1[[#This Row],[Actual_Sales]]-Table1[[#This Row],[Budget_Sales]])/ABS(Table1[[#This Row],[Budget_Sales]])
)
)</f>
        <v>2.4137931034482758E-2</v>
      </c>
      <c r="I3451" s="5" t="str">
        <f>IF(Table1[[#This Row],[Sales_Var]]&gt;=0,"Above Budget","Below Budget")</f>
        <v>Above Budget</v>
      </c>
      <c r="J3451">
        <f>Table1[[#This Row],[Actual_Sales]]-(Table1[[#This Row],[COGS]]+Table1[[#This Row],[Expenses]])</f>
        <v>32</v>
      </c>
      <c r="K3451">
        <v>60</v>
      </c>
      <c r="L3451">
        <f>Table1[[#This Row],[Actual_Profit]]-Table1[[#This Row],[Budget_Profit]]</f>
        <v>-28</v>
      </c>
      <c r="M3451" s="5">
        <f>IF(
Table1[[#This Row],[Budget_Profit]]=0,
"",
IF(
Table1[[#This Row],[Budget_Profit]]&gt;0,
(Table1[[#This Row],[Actual_Profit]]-Table1[[#This Row],[Budget_Profit]])/Table1[[#This Row],[Budget_Profit]],
(Table1[[#This Row],[Actual_Profit]]-Table1[[#This Row],[Budget_Profit]])/ABS(Table1[[#This Row],[Budget_Profit]])
)
)</f>
        <v>-0.46666666666666667</v>
      </c>
      <c r="N3451" s="5" t="str">
        <f>IF(Table1[[#This Row],[Profit_Var]]&gt;=0, "Above Budget", "Below Budget")</f>
        <v>Below Budget</v>
      </c>
      <c r="O3451">
        <v>124</v>
      </c>
      <c r="P3451">
        <v>110</v>
      </c>
      <c r="Q3451">
        <f>Table1[[#This Row],[COGS]]-Table1[[#This Row],[Budget_COGS]]</f>
        <v>14</v>
      </c>
      <c r="R3451" s="5">
        <f>IF(
Table1[[#This Row],[Budget_COGS]]=0,
"",
IF(
Table1[[#This Row],[Budget_COGS]]&gt;0,
(Table1[[#This Row],[Budget_COGS]]-Table1[[#This Row],[COGS]]) / Table1[[#This Row],[Budget_COGS]],
(Table1[[#This Row],[Budget_COGS]]-Table1[[#This Row],[COGS]]) / ABS(Table1[[#This Row],[Budget_COGS]])
)
)</f>
        <v>-0.12727272727272726</v>
      </c>
      <c r="S3451" s="5" t="str">
        <f>IF(Table1[[#This Row],[COGS _Var]]&gt;=0, "Above Budget", "Below Budget")</f>
        <v>Above Budget</v>
      </c>
      <c r="T3451">
        <f>Table1[[#This Row],[Actual_Sales]]-Table1[[#This Row],[COGS]]</f>
        <v>173</v>
      </c>
      <c r="U3451">
        <v>180</v>
      </c>
      <c r="V3451">
        <f>Table1[[#This Row],[Gross_Margin]]-Table1[[#This Row],[Budget_Margin]]</f>
        <v>-7</v>
      </c>
      <c r="W3451" s="5">
        <f>IF(
Table1[[#This Row],[Budget_Margin]]=0,
"",
IF(
Table1[[#This Row],[Budget_Margin]]&gt;0,
(Table1[[#This Row],[Gross_Margin]]-Table1[[#This Row],[Budget_Margin]]) / Table1[[#This Row],[Budget_Margin]],
(Table1[[#This Row],[Gross_Margin]]-Table1[[#This Row],[Budget_Margin]]) / ABS(Table1[[#This Row],[Budget_Margin]])
)
)</f>
        <v>-3.888888888888889E-2</v>
      </c>
      <c r="X3451" s="5" t="str">
        <f>IF(Table1[[#This Row],[Margin_Var]]&gt;=0, "Above Budget", "Below Budget")</f>
        <v>Below Budget</v>
      </c>
      <c r="Y3451" s="5">
        <f>IFERROR(Table1[[#This Row],[Gross_Margin]]/Table1[[#This Row],[Actual_Sales]],0)</f>
        <v>0.5824915824915825</v>
      </c>
      <c r="Z3451" s="5">
        <f>Table1[[#This Row],[Actual_Profit]]/Table1[[#This Row],[Actual_Sales]]</f>
        <v>0.10774410774410774</v>
      </c>
      <c r="AA3451">
        <v>141</v>
      </c>
      <c r="AB3451" s="5">
        <f>IFERROR(Table1[[#This Row],[Expenses]]/Table1[[#This Row],[Actual_Sales]],0)</f>
        <v>0.47474747474747475</v>
      </c>
      <c r="AC3451">
        <v>112</v>
      </c>
      <c r="AD3451">
        <v>717</v>
      </c>
      <c r="AE3451" s="5">
        <f>IFERROR(Table1[[#This Row],[Inventory]]/Table1[[#This Row],[Actual_Sales]],0)</f>
        <v>2.4141414141414139</v>
      </c>
    </row>
    <row r="3452" spans="1:31" x14ac:dyDescent="0.25">
      <c r="A3452">
        <v>1110</v>
      </c>
      <c r="B3452">
        <v>405</v>
      </c>
      <c r="C3452">
        <v>9</v>
      </c>
      <c r="D3452" s="2">
        <v>40360</v>
      </c>
      <c r="E3452">
        <v>297</v>
      </c>
      <c r="F3452">
        <v>290</v>
      </c>
      <c r="G3452">
        <f>Table1[[#This Row],[Actual_Sales]]-Table1[[#This Row],[Budget_Sales]]</f>
        <v>7</v>
      </c>
      <c r="H3452" s="5">
        <f>IF(
Table1[[#This Row],[Budget_Sales]]=0,
"",
IF(
Table1[[#This Row],[Budget_Sales]]&gt;0,
(Table1[[#This Row],[Actual_Sales]]-Table1[[#This Row],[Budget_Sales]])/Table1[[#This Row],[Budget_Sales]],
(Table1[[#This Row],[Actual_Sales]]-Table1[[#This Row],[Budget_Sales]])/ABS(Table1[[#This Row],[Budget_Sales]])
)
)</f>
        <v>2.4137931034482758E-2</v>
      </c>
      <c r="I3452" s="5" t="str">
        <f>IF(Table1[[#This Row],[Sales_Var]]&gt;=0,"Above Budget","Below Budget")</f>
        <v>Above Budget</v>
      </c>
      <c r="J3452">
        <f>Table1[[#This Row],[Actual_Sales]]-(Table1[[#This Row],[COGS]]+Table1[[#This Row],[Expenses]])</f>
        <v>32</v>
      </c>
      <c r="K3452">
        <v>60</v>
      </c>
      <c r="L3452">
        <f>Table1[[#This Row],[Actual_Profit]]-Table1[[#This Row],[Budget_Profit]]</f>
        <v>-28</v>
      </c>
      <c r="M3452" s="5">
        <f>IF(
Table1[[#This Row],[Budget_Profit]]=0,
"",
IF(
Table1[[#This Row],[Budget_Profit]]&gt;0,
(Table1[[#This Row],[Actual_Profit]]-Table1[[#This Row],[Budget_Profit]])/Table1[[#This Row],[Budget_Profit]],
(Table1[[#This Row],[Actual_Profit]]-Table1[[#This Row],[Budget_Profit]])/ABS(Table1[[#This Row],[Budget_Profit]])
)
)</f>
        <v>-0.46666666666666667</v>
      </c>
      <c r="N3452" s="5" t="str">
        <f>IF(Table1[[#This Row],[Profit_Var]]&gt;=0, "Above Budget", "Below Budget")</f>
        <v>Below Budget</v>
      </c>
      <c r="O3452">
        <v>124</v>
      </c>
      <c r="P3452">
        <v>110</v>
      </c>
      <c r="Q3452">
        <f>Table1[[#This Row],[COGS]]-Table1[[#This Row],[Budget_COGS]]</f>
        <v>14</v>
      </c>
      <c r="R3452" s="5">
        <f>IF(
Table1[[#This Row],[Budget_COGS]]=0,
"",
IF(
Table1[[#This Row],[Budget_COGS]]&gt;0,
(Table1[[#This Row],[Budget_COGS]]-Table1[[#This Row],[COGS]]) / Table1[[#This Row],[Budget_COGS]],
(Table1[[#This Row],[Budget_COGS]]-Table1[[#This Row],[COGS]]) / ABS(Table1[[#This Row],[Budget_COGS]])
)
)</f>
        <v>-0.12727272727272726</v>
      </c>
      <c r="S3452" s="5" t="str">
        <f>IF(Table1[[#This Row],[COGS _Var]]&gt;=0, "Above Budget", "Below Budget")</f>
        <v>Above Budget</v>
      </c>
      <c r="T3452">
        <f>Table1[[#This Row],[Actual_Sales]]-Table1[[#This Row],[COGS]]</f>
        <v>173</v>
      </c>
      <c r="U3452">
        <v>180</v>
      </c>
      <c r="V3452">
        <f>Table1[[#This Row],[Gross_Margin]]-Table1[[#This Row],[Budget_Margin]]</f>
        <v>-7</v>
      </c>
      <c r="W3452" s="5">
        <f>IF(
Table1[[#This Row],[Budget_Margin]]=0,
"",
IF(
Table1[[#This Row],[Budget_Margin]]&gt;0,
(Table1[[#This Row],[Gross_Margin]]-Table1[[#This Row],[Budget_Margin]]) / Table1[[#This Row],[Budget_Margin]],
(Table1[[#This Row],[Gross_Margin]]-Table1[[#This Row],[Budget_Margin]]) / ABS(Table1[[#This Row],[Budget_Margin]])
)
)</f>
        <v>-3.888888888888889E-2</v>
      </c>
      <c r="X3452" s="5" t="str">
        <f>IF(Table1[[#This Row],[Margin_Var]]&gt;=0, "Above Budget", "Below Budget")</f>
        <v>Below Budget</v>
      </c>
      <c r="Y3452" s="5">
        <f>IFERROR(Table1[[#This Row],[Gross_Margin]]/Table1[[#This Row],[Actual_Sales]],0)</f>
        <v>0.5824915824915825</v>
      </c>
      <c r="Z3452" s="5">
        <f>Table1[[#This Row],[Actual_Profit]]/Table1[[#This Row],[Actual_Sales]]</f>
        <v>0.10774410774410774</v>
      </c>
      <c r="AA3452">
        <v>141</v>
      </c>
      <c r="AB3452" s="5">
        <f>IFERROR(Table1[[#This Row],[Expenses]]/Table1[[#This Row],[Actual_Sales]],0)</f>
        <v>0.47474747474747475</v>
      </c>
      <c r="AC3452">
        <v>112</v>
      </c>
      <c r="AD3452">
        <v>717</v>
      </c>
      <c r="AE3452" s="5">
        <f>IFERROR(Table1[[#This Row],[Inventory]]/Table1[[#This Row],[Actual_Sales]],0)</f>
        <v>2.4141414141414139</v>
      </c>
    </row>
    <row r="3453" spans="1:31" x14ac:dyDescent="0.25">
      <c r="A3453">
        <v>2686</v>
      </c>
      <c r="B3453">
        <v>319</v>
      </c>
      <c r="C3453">
        <v>2</v>
      </c>
      <c r="D3453" s="2">
        <v>40634</v>
      </c>
      <c r="E3453">
        <v>65</v>
      </c>
      <c r="F3453">
        <v>60</v>
      </c>
      <c r="G3453">
        <f>Table1[[#This Row],[Actual_Sales]]-Table1[[#This Row],[Budget_Sales]]</f>
        <v>5</v>
      </c>
      <c r="H3453" s="5">
        <f>IF(
Table1[[#This Row],[Budget_Sales]]=0,
"",
IF(
Table1[[#This Row],[Budget_Sales]]&gt;0,
(Table1[[#This Row],[Actual_Sales]]-Table1[[#This Row],[Budget_Sales]])/Table1[[#This Row],[Budget_Sales]],
(Table1[[#This Row],[Actual_Sales]]-Table1[[#This Row],[Budget_Sales]])/ABS(Table1[[#This Row],[Budget_Sales]])
)
)</f>
        <v>8.3333333333333329E-2</v>
      </c>
      <c r="I3453" s="5" t="str">
        <f>IF(Table1[[#This Row],[Sales_Var]]&gt;=0,"Above Budget","Below Budget")</f>
        <v>Above Budget</v>
      </c>
      <c r="J3453">
        <f>Table1[[#This Row],[Actual_Sales]]-(Table1[[#This Row],[COGS]]+Table1[[#This Row],[Expenses]])</f>
        <v>7</v>
      </c>
      <c r="K3453">
        <v>20</v>
      </c>
      <c r="L3453">
        <f>Table1[[#This Row],[Actual_Profit]]-Table1[[#This Row],[Budget_Profit]]</f>
        <v>-13</v>
      </c>
      <c r="M3453" s="5">
        <f>IF(
Table1[[#This Row],[Budget_Profit]]=0,
"",
IF(
Table1[[#This Row],[Budget_Profit]]&gt;0,
(Table1[[#This Row],[Actual_Profit]]-Table1[[#This Row],[Budget_Profit]])/Table1[[#This Row],[Budget_Profit]],
(Table1[[#This Row],[Actual_Profit]]-Table1[[#This Row],[Budget_Profit]])/ABS(Table1[[#This Row],[Budget_Profit]])
)
)</f>
        <v>-0.65</v>
      </c>
      <c r="N3453" s="5" t="str">
        <f>IF(Table1[[#This Row],[Profit_Var]]&gt;=0, "Above Budget", "Below Budget")</f>
        <v>Below Budget</v>
      </c>
      <c r="O3453">
        <v>28</v>
      </c>
      <c r="P3453">
        <v>20</v>
      </c>
      <c r="Q3453">
        <f>Table1[[#This Row],[COGS]]-Table1[[#This Row],[Budget_COGS]]</f>
        <v>8</v>
      </c>
      <c r="R3453" s="5">
        <f>IF(
Table1[[#This Row],[Budget_COGS]]=0,
"",
IF(
Table1[[#This Row],[Budget_COGS]]&gt;0,
(Table1[[#This Row],[Budget_COGS]]-Table1[[#This Row],[COGS]]) / Table1[[#This Row],[Budget_COGS]],
(Table1[[#This Row],[Budget_COGS]]-Table1[[#This Row],[COGS]]) / ABS(Table1[[#This Row],[Budget_COGS]])
)
)</f>
        <v>-0.4</v>
      </c>
      <c r="S3453" s="5" t="str">
        <f>IF(Table1[[#This Row],[COGS _Var]]&gt;=0, "Above Budget", "Below Budget")</f>
        <v>Above Budget</v>
      </c>
      <c r="T3453">
        <f>Table1[[#This Row],[Actual_Sales]]-Table1[[#This Row],[COGS]]</f>
        <v>37</v>
      </c>
      <c r="U3453">
        <v>40</v>
      </c>
      <c r="V3453">
        <f>Table1[[#This Row],[Gross_Margin]]-Table1[[#This Row],[Budget_Margin]]</f>
        <v>-3</v>
      </c>
      <c r="W3453" s="5">
        <f>IF(
Table1[[#This Row],[Budget_Margin]]=0,
"",
IF(
Table1[[#This Row],[Budget_Margin]]&gt;0,
(Table1[[#This Row],[Gross_Margin]]-Table1[[#This Row],[Budget_Margin]]) / Table1[[#This Row],[Budget_Margin]],
(Table1[[#This Row],[Gross_Margin]]-Table1[[#This Row],[Budget_Margin]]) / ABS(Table1[[#This Row],[Budget_Margin]])
)
)</f>
        <v>-7.4999999999999997E-2</v>
      </c>
      <c r="X3453" s="5" t="str">
        <f>IF(Table1[[#This Row],[Margin_Var]]&gt;=0, "Above Budget", "Below Budget")</f>
        <v>Below Budget</v>
      </c>
      <c r="Y3453" s="5">
        <f>IFERROR(Table1[[#This Row],[Gross_Margin]]/Table1[[#This Row],[Actual_Sales]],0)</f>
        <v>0.56923076923076921</v>
      </c>
      <c r="Z3453" s="5">
        <f>Table1[[#This Row],[Actual_Profit]]/Table1[[#This Row],[Actual_Sales]]</f>
        <v>0.1076923076923077</v>
      </c>
      <c r="AA3453">
        <v>30</v>
      </c>
      <c r="AB3453" s="5">
        <f>IFERROR(Table1[[#This Row],[Expenses]]/Table1[[#This Row],[Actual_Sales]],0)</f>
        <v>0.46153846153846156</v>
      </c>
      <c r="AC3453">
        <v>8</v>
      </c>
      <c r="AD3453">
        <v>964</v>
      </c>
      <c r="AE3453" s="5">
        <f>IFERROR(Table1[[#This Row],[Inventory]]/Table1[[#This Row],[Actual_Sales]],0)</f>
        <v>14.830769230769231</v>
      </c>
    </row>
    <row r="3454" spans="1:31" x14ac:dyDescent="0.25">
      <c r="A3454">
        <v>2726</v>
      </c>
      <c r="B3454">
        <v>505</v>
      </c>
      <c r="C3454">
        <v>9</v>
      </c>
      <c r="D3454" s="2">
        <v>40634</v>
      </c>
      <c r="E3454">
        <v>65</v>
      </c>
      <c r="F3454">
        <v>50</v>
      </c>
      <c r="G3454">
        <f>Table1[[#This Row],[Actual_Sales]]-Table1[[#This Row],[Budget_Sales]]</f>
        <v>15</v>
      </c>
      <c r="H3454" s="5">
        <f>IF(
Table1[[#This Row],[Budget_Sales]]=0,
"",
IF(
Table1[[#This Row],[Budget_Sales]]&gt;0,
(Table1[[#This Row],[Actual_Sales]]-Table1[[#This Row],[Budget_Sales]])/Table1[[#This Row],[Budget_Sales]],
(Table1[[#This Row],[Actual_Sales]]-Table1[[#This Row],[Budget_Sales]])/ABS(Table1[[#This Row],[Budget_Sales]])
)
)</f>
        <v>0.3</v>
      </c>
      <c r="I3454" s="5" t="str">
        <f>IF(Table1[[#This Row],[Sales_Var]]&gt;=0,"Above Budget","Below Budget")</f>
        <v>Above Budget</v>
      </c>
      <c r="J3454">
        <f>Table1[[#This Row],[Actual_Sales]]-(Table1[[#This Row],[COGS]]+Table1[[#This Row],[Expenses]])</f>
        <v>7</v>
      </c>
      <c r="K3454">
        <v>10</v>
      </c>
      <c r="L3454">
        <f>Table1[[#This Row],[Actual_Profit]]-Table1[[#This Row],[Budget_Profit]]</f>
        <v>-3</v>
      </c>
      <c r="M3454" s="5">
        <f>IF(
Table1[[#This Row],[Budget_Profit]]=0,
"",
IF(
Table1[[#This Row],[Budget_Profit]]&gt;0,
(Table1[[#This Row],[Actual_Profit]]-Table1[[#This Row],[Budget_Profit]])/Table1[[#This Row],[Budget_Profit]],
(Table1[[#This Row],[Actual_Profit]]-Table1[[#This Row],[Budget_Profit]])/ABS(Table1[[#This Row],[Budget_Profit]])
)
)</f>
        <v>-0.3</v>
      </c>
      <c r="N3454" s="5" t="str">
        <f>IF(Table1[[#This Row],[Profit_Var]]&gt;=0, "Above Budget", "Below Budget")</f>
        <v>Below Budget</v>
      </c>
      <c r="O3454">
        <v>28</v>
      </c>
      <c r="P3454">
        <v>20</v>
      </c>
      <c r="Q3454">
        <f>Table1[[#This Row],[COGS]]-Table1[[#This Row],[Budget_COGS]]</f>
        <v>8</v>
      </c>
      <c r="R3454" s="5">
        <f>IF(
Table1[[#This Row],[Budget_COGS]]=0,
"",
IF(
Table1[[#This Row],[Budget_COGS]]&gt;0,
(Table1[[#This Row],[Budget_COGS]]-Table1[[#This Row],[COGS]]) / Table1[[#This Row],[Budget_COGS]],
(Table1[[#This Row],[Budget_COGS]]-Table1[[#This Row],[COGS]]) / ABS(Table1[[#This Row],[Budget_COGS]])
)
)</f>
        <v>-0.4</v>
      </c>
      <c r="S3454" s="5" t="str">
        <f>IF(Table1[[#This Row],[COGS _Var]]&gt;=0, "Above Budget", "Below Budget")</f>
        <v>Above Budget</v>
      </c>
      <c r="T3454">
        <f>Table1[[#This Row],[Actual_Sales]]-Table1[[#This Row],[COGS]]</f>
        <v>37</v>
      </c>
      <c r="U3454">
        <v>30</v>
      </c>
      <c r="V3454">
        <f>Table1[[#This Row],[Gross_Margin]]-Table1[[#This Row],[Budget_Margin]]</f>
        <v>7</v>
      </c>
      <c r="W3454" s="5">
        <f>IF(
Table1[[#This Row],[Budget_Margin]]=0,
"",
IF(
Table1[[#This Row],[Budget_Margin]]&gt;0,
(Table1[[#This Row],[Gross_Margin]]-Table1[[#This Row],[Budget_Margin]]) / Table1[[#This Row],[Budget_Margin]],
(Table1[[#This Row],[Gross_Margin]]-Table1[[#This Row],[Budget_Margin]]) / ABS(Table1[[#This Row],[Budget_Margin]])
)
)</f>
        <v>0.23333333333333334</v>
      </c>
      <c r="X3454" s="5" t="str">
        <f>IF(Table1[[#This Row],[Margin_Var]]&gt;=0, "Above Budget", "Below Budget")</f>
        <v>Above Budget</v>
      </c>
      <c r="Y3454" s="5">
        <f>IFERROR(Table1[[#This Row],[Gross_Margin]]/Table1[[#This Row],[Actual_Sales]],0)</f>
        <v>0.56923076923076921</v>
      </c>
      <c r="Z3454" s="5">
        <f>Table1[[#This Row],[Actual_Profit]]/Table1[[#This Row],[Actual_Sales]]</f>
        <v>0.1076923076923077</v>
      </c>
      <c r="AA3454">
        <v>30</v>
      </c>
      <c r="AB3454" s="5">
        <f>IFERROR(Table1[[#This Row],[Expenses]]/Table1[[#This Row],[Actual_Sales]],0)</f>
        <v>0.46153846153846156</v>
      </c>
      <c r="AC3454">
        <v>8</v>
      </c>
      <c r="AD3454">
        <v>964</v>
      </c>
      <c r="AE3454" s="5">
        <f>IFERROR(Table1[[#This Row],[Inventory]]/Table1[[#This Row],[Actual_Sales]],0)</f>
        <v>14.830769230769231</v>
      </c>
    </row>
    <row r="3455" spans="1:31" x14ac:dyDescent="0.25">
      <c r="A3455">
        <v>1817</v>
      </c>
      <c r="B3455">
        <v>425</v>
      </c>
      <c r="C3455">
        <v>5</v>
      </c>
      <c r="D3455" s="2">
        <v>40483</v>
      </c>
      <c r="E3455">
        <v>121</v>
      </c>
      <c r="F3455">
        <v>110</v>
      </c>
      <c r="G3455">
        <f>Table1[[#This Row],[Actual_Sales]]-Table1[[#This Row],[Budget_Sales]]</f>
        <v>11</v>
      </c>
      <c r="H3455" s="5">
        <f>IF(
Table1[[#This Row],[Budget_Sales]]=0,
"",
IF(
Table1[[#This Row],[Budget_Sales]]&gt;0,
(Table1[[#This Row],[Actual_Sales]]-Table1[[#This Row],[Budget_Sales]])/Table1[[#This Row],[Budget_Sales]],
(Table1[[#This Row],[Actual_Sales]]-Table1[[#This Row],[Budget_Sales]])/ABS(Table1[[#This Row],[Budget_Sales]])
)
)</f>
        <v>0.1</v>
      </c>
      <c r="I3455" s="5" t="str">
        <f>IF(Table1[[#This Row],[Sales_Var]]&gt;=0,"Above Budget","Below Budget")</f>
        <v>Above Budget</v>
      </c>
      <c r="J3455">
        <f>Table1[[#This Row],[Actual_Sales]]-(Table1[[#This Row],[COGS]]+Table1[[#This Row],[Expenses]])</f>
        <v>13</v>
      </c>
      <c r="K3455">
        <v>20</v>
      </c>
      <c r="L3455">
        <f>Table1[[#This Row],[Actual_Profit]]-Table1[[#This Row],[Budget_Profit]]</f>
        <v>-7</v>
      </c>
      <c r="M3455" s="5">
        <f>IF(
Table1[[#This Row],[Budget_Profit]]=0,
"",
IF(
Table1[[#This Row],[Budget_Profit]]&gt;0,
(Table1[[#This Row],[Actual_Profit]]-Table1[[#This Row],[Budget_Profit]])/Table1[[#This Row],[Budget_Profit]],
(Table1[[#This Row],[Actual_Profit]]-Table1[[#This Row],[Budget_Profit]])/ABS(Table1[[#This Row],[Budget_Profit]])
)
)</f>
        <v>-0.35</v>
      </c>
      <c r="N3455" s="5" t="str">
        <f>IF(Table1[[#This Row],[Profit_Var]]&gt;=0, "Above Budget", "Below Budget")</f>
        <v>Below Budget</v>
      </c>
      <c r="O3455">
        <v>54</v>
      </c>
      <c r="P3455">
        <v>50</v>
      </c>
      <c r="Q3455">
        <f>Table1[[#This Row],[COGS]]-Table1[[#This Row],[Budget_COGS]]</f>
        <v>4</v>
      </c>
      <c r="R3455" s="5">
        <f>IF(
Table1[[#This Row],[Budget_COGS]]=0,
"",
IF(
Table1[[#This Row],[Budget_COGS]]&gt;0,
(Table1[[#This Row],[Budget_COGS]]-Table1[[#This Row],[COGS]]) / Table1[[#This Row],[Budget_COGS]],
(Table1[[#This Row],[Budget_COGS]]-Table1[[#This Row],[COGS]]) / ABS(Table1[[#This Row],[Budget_COGS]])
)
)</f>
        <v>-0.08</v>
      </c>
      <c r="S3455" s="5" t="str">
        <f>IF(Table1[[#This Row],[COGS _Var]]&gt;=0, "Above Budget", "Below Budget")</f>
        <v>Above Budget</v>
      </c>
      <c r="T3455">
        <f>Table1[[#This Row],[Actual_Sales]]-Table1[[#This Row],[COGS]]</f>
        <v>67</v>
      </c>
      <c r="U3455">
        <v>60</v>
      </c>
      <c r="V3455">
        <f>Table1[[#This Row],[Gross_Margin]]-Table1[[#This Row],[Budget_Margin]]</f>
        <v>7</v>
      </c>
      <c r="W3455" s="5">
        <f>IF(
Table1[[#This Row],[Budget_Margin]]=0,
"",
IF(
Table1[[#This Row],[Budget_Margin]]&gt;0,
(Table1[[#This Row],[Gross_Margin]]-Table1[[#This Row],[Budget_Margin]]) / Table1[[#This Row],[Budget_Margin]],
(Table1[[#This Row],[Gross_Margin]]-Table1[[#This Row],[Budget_Margin]]) / ABS(Table1[[#This Row],[Budget_Margin]])
)
)</f>
        <v>0.11666666666666667</v>
      </c>
      <c r="X3455" s="5" t="str">
        <f>IF(Table1[[#This Row],[Margin_Var]]&gt;=0, "Above Budget", "Below Budget")</f>
        <v>Above Budget</v>
      </c>
      <c r="Y3455" s="5">
        <f>IFERROR(Table1[[#This Row],[Gross_Margin]]/Table1[[#This Row],[Actual_Sales]],0)</f>
        <v>0.55371900826446285</v>
      </c>
      <c r="Z3455" s="5">
        <f>Table1[[#This Row],[Actual_Profit]]/Table1[[#This Row],[Actual_Sales]]</f>
        <v>0.10743801652892562</v>
      </c>
      <c r="AA3455">
        <v>54</v>
      </c>
      <c r="AB3455" s="5">
        <f>IFERROR(Table1[[#This Row],[Expenses]]/Table1[[#This Row],[Actual_Sales]],0)</f>
        <v>0.4462809917355372</v>
      </c>
      <c r="AC3455">
        <v>20</v>
      </c>
      <c r="AD3455">
        <v>391</v>
      </c>
      <c r="AE3455" s="5">
        <f>IFERROR(Table1[[#This Row],[Inventory]]/Table1[[#This Row],[Actual_Sales]],0)</f>
        <v>3.2314049586776861</v>
      </c>
    </row>
    <row r="3456" spans="1:31" x14ac:dyDescent="0.25">
      <c r="A3456">
        <v>1927</v>
      </c>
      <c r="B3456">
        <v>918</v>
      </c>
      <c r="C3456">
        <v>8</v>
      </c>
      <c r="D3456" s="2">
        <v>40483</v>
      </c>
      <c r="E3456">
        <v>121</v>
      </c>
      <c r="F3456">
        <v>110</v>
      </c>
      <c r="G3456">
        <f>Table1[[#This Row],[Actual_Sales]]-Table1[[#This Row],[Budget_Sales]]</f>
        <v>11</v>
      </c>
      <c r="H3456" s="5">
        <f>IF(
Table1[[#This Row],[Budget_Sales]]=0,
"",
IF(
Table1[[#This Row],[Budget_Sales]]&gt;0,
(Table1[[#This Row],[Actual_Sales]]-Table1[[#This Row],[Budget_Sales]])/Table1[[#This Row],[Budget_Sales]],
(Table1[[#This Row],[Actual_Sales]]-Table1[[#This Row],[Budget_Sales]])/ABS(Table1[[#This Row],[Budget_Sales]])
)
)</f>
        <v>0.1</v>
      </c>
      <c r="I3456" s="5" t="str">
        <f>IF(Table1[[#This Row],[Sales_Var]]&gt;=0,"Above Budget","Below Budget")</f>
        <v>Above Budget</v>
      </c>
      <c r="J3456">
        <f>Table1[[#This Row],[Actual_Sales]]-(Table1[[#This Row],[COGS]]+Table1[[#This Row],[Expenses]])</f>
        <v>13</v>
      </c>
      <c r="K3456">
        <v>20</v>
      </c>
      <c r="L3456">
        <f>Table1[[#This Row],[Actual_Profit]]-Table1[[#This Row],[Budget_Profit]]</f>
        <v>-7</v>
      </c>
      <c r="M3456" s="5">
        <f>IF(
Table1[[#This Row],[Budget_Profit]]=0,
"",
IF(
Table1[[#This Row],[Budget_Profit]]&gt;0,
(Table1[[#This Row],[Actual_Profit]]-Table1[[#This Row],[Budget_Profit]])/Table1[[#This Row],[Budget_Profit]],
(Table1[[#This Row],[Actual_Profit]]-Table1[[#This Row],[Budget_Profit]])/ABS(Table1[[#This Row],[Budget_Profit]])
)
)</f>
        <v>-0.35</v>
      </c>
      <c r="N3456" s="5" t="str">
        <f>IF(Table1[[#This Row],[Profit_Var]]&gt;=0, "Above Budget", "Below Budget")</f>
        <v>Below Budget</v>
      </c>
      <c r="O3456">
        <v>54</v>
      </c>
      <c r="P3456">
        <v>50</v>
      </c>
      <c r="Q3456">
        <f>Table1[[#This Row],[COGS]]-Table1[[#This Row],[Budget_COGS]]</f>
        <v>4</v>
      </c>
      <c r="R3456" s="5">
        <f>IF(
Table1[[#This Row],[Budget_COGS]]=0,
"",
IF(
Table1[[#This Row],[Budget_COGS]]&gt;0,
(Table1[[#This Row],[Budget_COGS]]-Table1[[#This Row],[COGS]]) / Table1[[#This Row],[Budget_COGS]],
(Table1[[#This Row],[Budget_COGS]]-Table1[[#This Row],[COGS]]) / ABS(Table1[[#This Row],[Budget_COGS]])
)
)</f>
        <v>-0.08</v>
      </c>
      <c r="S3456" s="5" t="str">
        <f>IF(Table1[[#This Row],[COGS _Var]]&gt;=0, "Above Budget", "Below Budget")</f>
        <v>Above Budget</v>
      </c>
      <c r="T3456">
        <f>Table1[[#This Row],[Actual_Sales]]-Table1[[#This Row],[COGS]]</f>
        <v>67</v>
      </c>
      <c r="U3456">
        <v>60</v>
      </c>
      <c r="V3456">
        <f>Table1[[#This Row],[Gross_Margin]]-Table1[[#This Row],[Budget_Margin]]</f>
        <v>7</v>
      </c>
      <c r="W3456" s="5">
        <f>IF(
Table1[[#This Row],[Budget_Margin]]=0,
"",
IF(
Table1[[#This Row],[Budget_Margin]]&gt;0,
(Table1[[#This Row],[Gross_Margin]]-Table1[[#This Row],[Budget_Margin]]) / Table1[[#This Row],[Budget_Margin]],
(Table1[[#This Row],[Gross_Margin]]-Table1[[#This Row],[Budget_Margin]]) / ABS(Table1[[#This Row],[Budget_Margin]])
)
)</f>
        <v>0.11666666666666667</v>
      </c>
      <c r="X3456" s="5" t="str">
        <f>IF(Table1[[#This Row],[Margin_Var]]&gt;=0, "Above Budget", "Below Budget")</f>
        <v>Above Budget</v>
      </c>
      <c r="Y3456" s="5">
        <f>IFERROR(Table1[[#This Row],[Gross_Margin]]/Table1[[#This Row],[Actual_Sales]],0)</f>
        <v>0.55371900826446285</v>
      </c>
      <c r="Z3456" s="5">
        <f>Table1[[#This Row],[Actual_Profit]]/Table1[[#This Row],[Actual_Sales]]</f>
        <v>0.10743801652892562</v>
      </c>
      <c r="AA3456">
        <v>54</v>
      </c>
      <c r="AB3456" s="5">
        <f>IFERROR(Table1[[#This Row],[Expenses]]/Table1[[#This Row],[Actual_Sales]],0)</f>
        <v>0.4462809917355372</v>
      </c>
      <c r="AC3456">
        <v>20</v>
      </c>
      <c r="AD3456">
        <v>391</v>
      </c>
      <c r="AE3456" s="5">
        <f>IFERROR(Table1[[#This Row],[Inventory]]/Table1[[#This Row],[Actual_Sales]],0)</f>
        <v>3.2314049586776861</v>
      </c>
    </row>
    <row r="3457" spans="1:31" x14ac:dyDescent="0.25">
      <c r="A3457">
        <v>1812</v>
      </c>
      <c r="B3457">
        <v>407</v>
      </c>
      <c r="C3457">
        <v>9</v>
      </c>
      <c r="D3457" s="2">
        <v>40483</v>
      </c>
      <c r="E3457">
        <v>121</v>
      </c>
      <c r="F3457">
        <v>80</v>
      </c>
      <c r="G3457">
        <f>Table1[[#This Row],[Actual_Sales]]-Table1[[#This Row],[Budget_Sales]]</f>
        <v>41</v>
      </c>
      <c r="H3457" s="5">
        <f>IF(
Table1[[#This Row],[Budget_Sales]]=0,
"",
IF(
Table1[[#This Row],[Budget_Sales]]&gt;0,
(Table1[[#This Row],[Actual_Sales]]-Table1[[#This Row],[Budget_Sales]])/Table1[[#This Row],[Budget_Sales]],
(Table1[[#This Row],[Actual_Sales]]-Table1[[#This Row],[Budget_Sales]])/ABS(Table1[[#This Row],[Budget_Sales]])
)
)</f>
        <v>0.51249999999999996</v>
      </c>
      <c r="I3457" s="5" t="str">
        <f>IF(Table1[[#This Row],[Sales_Var]]&gt;=0,"Above Budget","Below Budget")</f>
        <v>Above Budget</v>
      </c>
      <c r="J3457">
        <f>Table1[[#This Row],[Actual_Sales]]-(Table1[[#This Row],[COGS]]+Table1[[#This Row],[Expenses]])</f>
        <v>13</v>
      </c>
      <c r="K3457">
        <v>10</v>
      </c>
      <c r="L3457">
        <f>Table1[[#This Row],[Actual_Profit]]-Table1[[#This Row],[Budget_Profit]]</f>
        <v>3</v>
      </c>
      <c r="M3457" s="5">
        <f>IF(
Table1[[#This Row],[Budget_Profit]]=0,
"",
IF(
Table1[[#This Row],[Budget_Profit]]&gt;0,
(Table1[[#This Row],[Actual_Profit]]-Table1[[#This Row],[Budget_Profit]])/Table1[[#This Row],[Budget_Profit]],
(Table1[[#This Row],[Actual_Profit]]-Table1[[#This Row],[Budget_Profit]])/ABS(Table1[[#This Row],[Budget_Profit]])
)
)</f>
        <v>0.3</v>
      </c>
      <c r="N3457" s="5" t="str">
        <f>IF(Table1[[#This Row],[Profit_Var]]&gt;=0, "Above Budget", "Below Budget")</f>
        <v>Above Budget</v>
      </c>
      <c r="O3457">
        <v>54</v>
      </c>
      <c r="P3457">
        <v>40</v>
      </c>
      <c r="Q3457">
        <f>Table1[[#This Row],[COGS]]-Table1[[#This Row],[Budget_COGS]]</f>
        <v>14</v>
      </c>
      <c r="R3457" s="5">
        <f>IF(
Table1[[#This Row],[Budget_COGS]]=0,
"",
IF(
Table1[[#This Row],[Budget_COGS]]&gt;0,
(Table1[[#This Row],[Budget_COGS]]-Table1[[#This Row],[COGS]]) / Table1[[#This Row],[Budget_COGS]],
(Table1[[#This Row],[Budget_COGS]]-Table1[[#This Row],[COGS]]) / ABS(Table1[[#This Row],[Budget_COGS]])
)
)</f>
        <v>-0.35</v>
      </c>
      <c r="S3457" s="5" t="str">
        <f>IF(Table1[[#This Row],[COGS _Var]]&gt;=0, "Above Budget", "Below Budget")</f>
        <v>Above Budget</v>
      </c>
      <c r="T3457">
        <f>Table1[[#This Row],[Actual_Sales]]-Table1[[#This Row],[COGS]]</f>
        <v>67</v>
      </c>
      <c r="U3457">
        <v>40</v>
      </c>
      <c r="V3457">
        <f>Table1[[#This Row],[Gross_Margin]]-Table1[[#This Row],[Budget_Margin]]</f>
        <v>27</v>
      </c>
      <c r="W3457" s="5">
        <f>IF(
Table1[[#This Row],[Budget_Margin]]=0,
"",
IF(
Table1[[#This Row],[Budget_Margin]]&gt;0,
(Table1[[#This Row],[Gross_Margin]]-Table1[[#This Row],[Budget_Margin]]) / Table1[[#This Row],[Budget_Margin]],
(Table1[[#This Row],[Gross_Margin]]-Table1[[#This Row],[Budget_Margin]]) / ABS(Table1[[#This Row],[Budget_Margin]])
)
)</f>
        <v>0.67500000000000004</v>
      </c>
      <c r="X3457" s="5" t="str">
        <f>IF(Table1[[#This Row],[Margin_Var]]&gt;=0, "Above Budget", "Below Budget")</f>
        <v>Above Budget</v>
      </c>
      <c r="Y3457" s="5">
        <f>IFERROR(Table1[[#This Row],[Gross_Margin]]/Table1[[#This Row],[Actual_Sales]],0)</f>
        <v>0.55371900826446285</v>
      </c>
      <c r="Z3457" s="5">
        <f>Table1[[#This Row],[Actual_Profit]]/Table1[[#This Row],[Actual_Sales]]</f>
        <v>0.10743801652892562</v>
      </c>
      <c r="AA3457">
        <v>54</v>
      </c>
      <c r="AB3457" s="5">
        <f>IFERROR(Table1[[#This Row],[Expenses]]/Table1[[#This Row],[Actual_Sales]],0)</f>
        <v>0.4462809917355372</v>
      </c>
      <c r="AC3457">
        <v>20</v>
      </c>
      <c r="AD3457">
        <v>391</v>
      </c>
      <c r="AE3457" s="5">
        <f>IFERROR(Table1[[#This Row],[Inventory]]/Table1[[#This Row],[Actual_Sales]],0)</f>
        <v>3.2314049586776861</v>
      </c>
    </row>
    <row r="3458" spans="1:31" x14ac:dyDescent="0.25">
      <c r="A3458">
        <v>615</v>
      </c>
      <c r="B3458">
        <v>541</v>
      </c>
      <c r="C3458">
        <v>4</v>
      </c>
      <c r="D3458" s="2">
        <v>40269</v>
      </c>
      <c r="E3458">
        <v>121</v>
      </c>
      <c r="F3458">
        <v>110</v>
      </c>
      <c r="G3458">
        <f>Table1[[#This Row],[Actual_Sales]]-Table1[[#This Row],[Budget_Sales]]</f>
        <v>11</v>
      </c>
      <c r="H3458" s="5">
        <f>IF(
Table1[[#This Row],[Budget_Sales]]=0,
"",
IF(
Table1[[#This Row],[Budget_Sales]]&gt;0,
(Table1[[#This Row],[Actual_Sales]]-Table1[[#This Row],[Budget_Sales]])/Table1[[#This Row],[Budget_Sales]],
(Table1[[#This Row],[Actual_Sales]]-Table1[[#This Row],[Budget_Sales]])/ABS(Table1[[#This Row],[Budget_Sales]])
)
)</f>
        <v>0.1</v>
      </c>
      <c r="I3458" s="5" t="str">
        <f>IF(Table1[[#This Row],[Sales_Var]]&gt;=0,"Above Budget","Below Budget")</f>
        <v>Above Budget</v>
      </c>
      <c r="J3458">
        <f>Table1[[#This Row],[Actual_Sales]]-(Table1[[#This Row],[COGS]]+Table1[[#This Row],[Expenses]])</f>
        <v>13</v>
      </c>
      <c r="K3458">
        <v>20</v>
      </c>
      <c r="L3458">
        <f>Table1[[#This Row],[Actual_Profit]]-Table1[[#This Row],[Budget_Profit]]</f>
        <v>-7</v>
      </c>
      <c r="M3458" s="5">
        <f>IF(
Table1[[#This Row],[Budget_Profit]]=0,
"",
IF(
Table1[[#This Row],[Budget_Profit]]&gt;0,
(Table1[[#This Row],[Actual_Profit]]-Table1[[#This Row],[Budget_Profit]])/Table1[[#This Row],[Budget_Profit]],
(Table1[[#This Row],[Actual_Profit]]-Table1[[#This Row],[Budget_Profit]])/ABS(Table1[[#This Row],[Budget_Profit]])
)
)</f>
        <v>-0.35</v>
      </c>
      <c r="N3458" s="5" t="str">
        <f>IF(Table1[[#This Row],[Profit_Var]]&gt;=0, "Above Budget", "Below Budget")</f>
        <v>Below Budget</v>
      </c>
      <c r="O3458">
        <v>54</v>
      </c>
      <c r="P3458">
        <v>50</v>
      </c>
      <c r="Q3458">
        <f>Table1[[#This Row],[COGS]]-Table1[[#This Row],[Budget_COGS]]</f>
        <v>4</v>
      </c>
      <c r="R3458" s="5">
        <f>IF(
Table1[[#This Row],[Budget_COGS]]=0,
"",
IF(
Table1[[#This Row],[Budget_COGS]]&gt;0,
(Table1[[#This Row],[Budget_COGS]]-Table1[[#This Row],[COGS]]) / Table1[[#This Row],[Budget_COGS]],
(Table1[[#This Row],[Budget_COGS]]-Table1[[#This Row],[COGS]]) / ABS(Table1[[#This Row],[Budget_COGS]])
)
)</f>
        <v>-0.08</v>
      </c>
      <c r="S3458" s="5" t="str">
        <f>IF(Table1[[#This Row],[COGS _Var]]&gt;=0, "Above Budget", "Below Budget")</f>
        <v>Above Budget</v>
      </c>
      <c r="T3458">
        <f>Table1[[#This Row],[Actual_Sales]]-Table1[[#This Row],[COGS]]</f>
        <v>67</v>
      </c>
      <c r="U3458">
        <v>60</v>
      </c>
      <c r="V3458">
        <f>Table1[[#This Row],[Gross_Margin]]-Table1[[#This Row],[Budget_Margin]]</f>
        <v>7</v>
      </c>
      <c r="W3458" s="5">
        <f>IF(
Table1[[#This Row],[Budget_Margin]]=0,
"",
IF(
Table1[[#This Row],[Budget_Margin]]&gt;0,
(Table1[[#This Row],[Gross_Margin]]-Table1[[#This Row],[Budget_Margin]]) / Table1[[#This Row],[Budget_Margin]],
(Table1[[#This Row],[Gross_Margin]]-Table1[[#This Row],[Budget_Margin]]) / ABS(Table1[[#This Row],[Budget_Margin]])
)
)</f>
        <v>0.11666666666666667</v>
      </c>
      <c r="X3458" s="5" t="str">
        <f>IF(Table1[[#This Row],[Margin_Var]]&gt;=0, "Above Budget", "Below Budget")</f>
        <v>Above Budget</v>
      </c>
      <c r="Y3458" s="5">
        <f>IFERROR(Table1[[#This Row],[Gross_Margin]]/Table1[[#This Row],[Actual_Sales]],0)</f>
        <v>0.55371900826446285</v>
      </c>
      <c r="Z3458" s="5">
        <f>Table1[[#This Row],[Actual_Profit]]/Table1[[#This Row],[Actual_Sales]]</f>
        <v>0.10743801652892562</v>
      </c>
      <c r="AA3458">
        <v>54</v>
      </c>
      <c r="AB3458" s="5">
        <f>IFERROR(Table1[[#This Row],[Expenses]]/Table1[[#This Row],[Actual_Sales]],0)</f>
        <v>0.4462809917355372</v>
      </c>
      <c r="AC3458">
        <v>20</v>
      </c>
      <c r="AD3458">
        <v>337</v>
      </c>
      <c r="AE3458" s="5">
        <f>IFERROR(Table1[[#This Row],[Inventory]]/Table1[[#This Row],[Actual_Sales]],0)</f>
        <v>2.7851239669421486</v>
      </c>
    </row>
    <row r="3459" spans="1:31" x14ac:dyDescent="0.25">
      <c r="A3459">
        <v>579</v>
      </c>
      <c r="B3459">
        <v>419</v>
      </c>
      <c r="C3459">
        <v>6</v>
      </c>
      <c r="D3459" s="2">
        <v>40269</v>
      </c>
      <c r="E3459">
        <v>121</v>
      </c>
      <c r="F3459">
        <v>140</v>
      </c>
      <c r="G3459">
        <f>Table1[[#This Row],[Actual_Sales]]-Table1[[#This Row],[Budget_Sales]]</f>
        <v>-19</v>
      </c>
      <c r="H3459" s="5">
        <f>IF(
Table1[[#This Row],[Budget_Sales]]=0,
"",
IF(
Table1[[#This Row],[Budget_Sales]]&gt;0,
(Table1[[#This Row],[Actual_Sales]]-Table1[[#This Row],[Budget_Sales]])/Table1[[#This Row],[Budget_Sales]],
(Table1[[#This Row],[Actual_Sales]]-Table1[[#This Row],[Budget_Sales]])/ABS(Table1[[#This Row],[Budget_Sales]])
)
)</f>
        <v>-0.1357142857142857</v>
      </c>
      <c r="I3459" s="5" t="str">
        <f>IF(Table1[[#This Row],[Sales_Var]]&gt;=0,"Above Budget","Below Budget")</f>
        <v>Below Budget</v>
      </c>
      <c r="J3459">
        <f>Table1[[#This Row],[Actual_Sales]]-(Table1[[#This Row],[COGS]]+Table1[[#This Row],[Expenses]])</f>
        <v>13</v>
      </c>
      <c r="K3459">
        <v>30</v>
      </c>
      <c r="L3459">
        <f>Table1[[#This Row],[Actual_Profit]]-Table1[[#This Row],[Budget_Profit]]</f>
        <v>-17</v>
      </c>
      <c r="M3459" s="5">
        <f>IF(
Table1[[#This Row],[Budget_Profit]]=0,
"",
IF(
Table1[[#This Row],[Budget_Profit]]&gt;0,
(Table1[[#This Row],[Actual_Profit]]-Table1[[#This Row],[Budget_Profit]])/Table1[[#This Row],[Budget_Profit]],
(Table1[[#This Row],[Actual_Profit]]-Table1[[#This Row],[Budget_Profit]])/ABS(Table1[[#This Row],[Budget_Profit]])
)
)</f>
        <v>-0.56666666666666665</v>
      </c>
      <c r="N3459" s="5" t="str">
        <f>IF(Table1[[#This Row],[Profit_Var]]&gt;=0, "Above Budget", "Below Budget")</f>
        <v>Below Budget</v>
      </c>
      <c r="O3459">
        <v>54</v>
      </c>
      <c r="P3459">
        <v>60</v>
      </c>
      <c r="Q3459">
        <f>Table1[[#This Row],[COGS]]-Table1[[#This Row],[Budget_COGS]]</f>
        <v>-6</v>
      </c>
      <c r="R3459" s="5">
        <f>IF(
Table1[[#This Row],[Budget_COGS]]=0,
"",
IF(
Table1[[#This Row],[Budget_COGS]]&gt;0,
(Table1[[#This Row],[Budget_COGS]]-Table1[[#This Row],[COGS]]) / Table1[[#This Row],[Budget_COGS]],
(Table1[[#This Row],[Budget_COGS]]-Table1[[#This Row],[COGS]]) / ABS(Table1[[#This Row],[Budget_COGS]])
)
)</f>
        <v>0.1</v>
      </c>
      <c r="S3459" s="5" t="str">
        <f>IF(Table1[[#This Row],[COGS _Var]]&gt;=0, "Above Budget", "Below Budget")</f>
        <v>Below Budget</v>
      </c>
      <c r="T3459">
        <f>Table1[[#This Row],[Actual_Sales]]-Table1[[#This Row],[COGS]]</f>
        <v>67</v>
      </c>
      <c r="U3459">
        <v>80</v>
      </c>
      <c r="V3459">
        <f>Table1[[#This Row],[Gross_Margin]]-Table1[[#This Row],[Budget_Margin]]</f>
        <v>-13</v>
      </c>
      <c r="W3459" s="5">
        <f>IF(
Table1[[#This Row],[Budget_Margin]]=0,
"",
IF(
Table1[[#This Row],[Budget_Margin]]&gt;0,
(Table1[[#This Row],[Gross_Margin]]-Table1[[#This Row],[Budget_Margin]]) / Table1[[#This Row],[Budget_Margin]],
(Table1[[#This Row],[Gross_Margin]]-Table1[[#This Row],[Budget_Margin]]) / ABS(Table1[[#This Row],[Budget_Margin]])
)
)</f>
        <v>-0.16250000000000001</v>
      </c>
      <c r="X3459" s="5" t="str">
        <f>IF(Table1[[#This Row],[Margin_Var]]&gt;=0, "Above Budget", "Below Budget")</f>
        <v>Below Budget</v>
      </c>
      <c r="Y3459" s="5">
        <f>IFERROR(Table1[[#This Row],[Gross_Margin]]/Table1[[#This Row],[Actual_Sales]],0)</f>
        <v>0.55371900826446285</v>
      </c>
      <c r="Z3459" s="5">
        <f>Table1[[#This Row],[Actual_Profit]]/Table1[[#This Row],[Actual_Sales]]</f>
        <v>0.10743801652892562</v>
      </c>
      <c r="AA3459">
        <v>54</v>
      </c>
      <c r="AB3459" s="5">
        <f>IFERROR(Table1[[#This Row],[Expenses]]/Table1[[#This Row],[Actual_Sales]],0)</f>
        <v>0.4462809917355372</v>
      </c>
      <c r="AC3459">
        <v>20</v>
      </c>
      <c r="AD3459">
        <v>337</v>
      </c>
      <c r="AE3459" s="5">
        <f>IFERROR(Table1[[#This Row],[Inventory]]/Table1[[#This Row],[Actual_Sales]],0)</f>
        <v>2.7851239669421486</v>
      </c>
    </row>
    <row r="3460" spans="1:31" x14ac:dyDescent="0.25">
      <c r="A3460">
        <v>605</v>
      </c>
      <c r="B3460">
        <v>508</v>
      </c>
      <c r="C3460">
        <v>9</v>
      </c>
      <c r="D3460" s="2">
        <v>40269</v>
      </c>
      <c r="E3460">
        <v>121</v>
      </c>
      <c r="F3460">
        <v>90</v>
      </c>
      <c r="G3460">
        <f>Table1[[#This Row],[Actual_Sales]]-Table1[[#This Row],[Budget_Sales]]</f>
        <v>31</v>
      </c>
      <c r="H3460" s="5">
        <f>IF(
Table1[[#This Row],[Budget_Sales]]=0,
"",
IF(
Table1[[#This Row],[Budget_Sales]]&gt;0,
(Table1[[#This Row],[Actual_Sales]]-Table1[[#This Row],[Budget_Sales]])/Table1[[#This Row],[Budget_Sales]],
(Table1[[#This Row],[Actual_Sales]]-Table1[[#This Row],[Budget_Sales]])/ABS(Table1[[#This Row],[Budget_Sales]])
)
)</f>
        <v>0.34444444444444444</v>
      </c>
      <c r="I3460" s="5" t="str">
        <f>IF(Table1[[#This Row],[Sales_Var]]&gt;=0,"Above Budget","Below Budget")</f>
        <v>Above Budget</v>
      </c>
      <c r="J3460">
        <f>Table1[[#This Row],[Actual_Sales]]-(Table1[[#This Row],[COGS]]+Table1[[#This Row],[Expenses]])</f>
        <v>13</v>
      </c>
      <c r="K3460">
        <v>20</v>
      </c>
      <c r="L3460">
        <f>Table1[[#This Row],[Actual_Profit]]-Table1[[#This Row],[Budget_Profit]]</f>
        <v>-7</v>
      </c>
      <c r="M3460" s="5">
        <f>IF(
Table1[[#This Row],[Budget_Profit]]=0,
"",
IF(
Table1[[#This Row],[Budget_Profit]]&gt;0,
(Table1[[#This Row],[Actual_Profit]]-Table1[[#This Row],[Budget_Profit]])/Table1[[#This Row],[Budget_Profit]],
(Table1[[#This Row],[Actual_Profit]]-Table1[[#This Row],[Budget_Profit]])/ABS(Table1[[#This Row],[Budget_Profit]])
)
)</f>
        <v>-0.35</v>
      </c>
      <c r="N3460" s="5" t="str">
        <f>IF(Table1[[#This Row],[Profit_Var]]&gt;=0, "Above Budget", "Below Budget")</f>
        <v>Below Budget</v>
      </c>
      <c r="O3460">
        <v>54</v>
      </c>
      <c r="P3460">
        <v>40</v>
      </c>
      <c r="Q3460">
        <f>Table1[[#This Row],[COGS]]-Table1[[#This Row],[Budget_COGS]]</f>
        <v>14</v>
      </c>
      <c r="R3460" s="5">
        <f>IF(
Table1[[#This Row],[Budget_COGS]]=0,
"",
IF(
Table1[[#This Row],[Budget_COGS]]&gt;0,
(Table1[[#This Row],[Budget_COGS]]-Table1[[#This Row],[COGS]]) / Table1[[#This Row],[Budget_COGS]],
(Table1[[#This Row],[Budget_COGS]]-Table1[[#This Row],[COGS]]) / ABS(Table1[[#This Row],[Budget_COGS]])
)
)</f>
        <v>-0.35</v>
      </c>
      <c r="S3460" s="5" t="str">
        <f>IF(Table1[[#This Row],[COGS _Var]]&gt;=0, "Above Budget", "Below Budget")</f>
        <v>Above Budget</v>
      </c>
      <c r="T3460">
        <f>Table1[[#This Row],[Actual_Sales]]-Table1[[#This Row],[COGS]]</f>
        <v>67</v>
      </c>
      <c r="U3460">
        <v>50</v>
      </c>
      <c r="V3460">
        <f>Table1[[#This Row],[Gross_Margin]]-Table1[[#This Row],[Budget_Margin]]</f>
        <v>17</v>
      </c>
      <c r="W3460" s="5">
        <f>IF(
Table1[[#This Row],[Budget_Margin]]=0,
"",
IF(
Table1[[#This Row],[Budget_Margin]]&gt;0,
(Table1[[#This Row],[Gross_Margin]]-Table1[[#This Row],[Budget_Margin]]) / Table1[[#This Row],[Budget_Margin]],
(Table1[[#This Row],[Gross_Margin]]-Table1[[#This Row],[Budget_Margin]]) / ABS(Table1[[#This Row],[Budget_Margin]])
)
)</f>
        <v>0.34</v>
      </c>
      <c r="X3460" s="5" t="str">
        <f>IF(Table1[[#This Row],[Margin_Var]]&gt;=0, "Above Budget", "Below Budget")</f>
        <v>Above Budget</v>
      </c>
      <c r="Y3460" s="5">
        <f>IFERROR(Table1[[#This Row],[Gross_Margin]]/Table1[[#This Row],[Actual_Sales]],0)</f>
        <v>0.55371900826446285</v>
      </c>
      <c r="Z3460" s="5">
        <f>Table1[[#This Row],[Actual_Profit]]/Table1[[#This Row],[Actual_Sales]]</f>
        <v>0.10743801652892562</v>
      </c>
      <c r="AA3460">
        <v>54</v>
      </c>
      <c r="AB3460" s="5">
        <f>IFERROR(Table1[[#This Row],[Expenses]]/Table1[[#This Row],[Actual_Sales]],0)</f>
        <v>0.4462809917355372</v>
      </c>
      <c r="AC3460">
        <v>20</v>
      </c>
      <c r="AD3460">
        <v>337</v>
      </c>
      <c r="AE3460" s="5">
        <f>IFERROR(Table1[[#This Row],[Inventory]]/Table1[[#This Row],[Actual_Sales]],0)</f>
        <v>2.7851239669421486</v>
      </c>
    </row>
    <row r="3461" spans="1:31" x14ac:dyDescent="0.25">
      <c r="A3461">
        <v>555</v>
      </c>
      <c r="B3461">
        <v>303</v>
      </c>
      <c r="C3461">
        <v>11</v>
      </c>
      <c r="D3461" s="2">
        <v>40269</v>
      </c>
      <c r="E3461">
        <v>121</v>
      </c>
      <c r="F3461">
        <v>100</v>
      </c>
      <c r="G3461">
        <f>Table1[[#This Row],[Actual_Sales]]-Table1[[#This Row],[Budget_Sales]]</f>
        <v>21</v>
      </c>
      <c r="H3461" s="5">
        <f>IF(
Table1[[#This Row],[Budget_Sales]]=0,
"",
IF(
Table1[[#This Row],[Budget_Sales]]&gt;0,
(Table1[[#This Row],[Actual_Sales]]-Table1[[#This Row],[Budget_Sales]])/Table1[[#This Row],[Budget_Sales]],
(Table1[[#This Row],[Actual_Sales]]-Table1[[#This Row],[Budget_Sales]])/ABS(Table1[[#This Row],[Budget_Sales]])
)
)</f>
        <v>0.21</v>
      </c>
      <c r="I3461" s="5" t="str">
        <f>IF(Table1[[#This Row],[Sales_Var]]&gt;=0,"Above Budget","Below Budget")</f>
        <v>Above Budget</v>
      </c>
      <c r="J3461">
        <f>Table1[[#This Row],[Actual_Sales]]-(Table1[[#This Row],[COGS]]+Table1[[#This Row],[Expenses]])</f>
        <v>13</v>
      </c>
      <c r="K3461">
        <v>20</v>
      </c>
      <c r="L3461">
        <f>Table1[[#This Row],[Actual_Profit]]-Table1[[#This Row],[Budget_Profit]]</f>
        <v>-7</v>
      </c>
      <c r="M3461" s="5">
        <f>IF(
Table1[[#This Row],[Budget_Profit]]=0,
"",
IF(
Table1[[#This Row],[Budget_Profit]]&gt;0,
(Table1[[#This Row],[Actual_Profit]]-Table1[[#This Row],[Budget_Profit]])/Table1[[#This Row],[Budget_Profit]],
(Table1[[#This Row],[Actual_Profit]]-Table1[[#This Row],[Budget_Profit]])/ABS(Table1[[#This Row],[Budget_Profit]])
)
)</f>
        <v>-0.35</v>
      </c>
      <c r="N3461" s="5" t="str">
        <f>IF(Table1[[#This Row],[Profit_Var]]&gt;=0, "Above Budget", "Below Budget")</f>
        <v>Below Budget</v>
      </c>
      <c r="O3461">
        <v>54</v>
      </c>
      <c r="P3461">
        <v>40</v>
      </c>
      <c r="Q3461">
        <f>Table1[[#This Row],[COGS]]-Table1[[#This Row],[Budget_COGS]]</f>
        <v>14</v>
      </c>
      <c r="R3461" s="5">
        <f>IF(
Table1[[#This Row],[Budget_COGS]]=0,
"",
IF(
Table1[[#This Row],[Budget_COGS]]&gt;0,
(Table1[[#This Row],[Budget_COGS]]-Table1[[#This Row],[COGS]]) / Table1[[#This Row],[Budget_COGS]],
(Table1[[#This Row],[Budget_COGS]]-Table1[[#This Row],[COGS]]) / ABS(Table1[[#This Row],[Budget_COGS]])
)
)</f>
        <v>-0.35</v>
      </c>
      <c r="S3461" s="5" t="str">
        <f>IF(Table1[[#This Row],[COGS _Var]]&gt;=0, "Above Budget", "Below Budget")</f>
        <v>Above Budget</v>
      </c>
      <c r="T3461">
        <f>Table1[[#This Row],[Actual_Sales]]-Table1[[#This Row],[COGS]]</f>
        <v>67</v>
      </c>
      <c r="U3461">
        <v>60</v>
      </c>
      <c r="V3461">
        <f>Table1[[#This Row],[Gross_Margin]]-Table1[[#This Row],[Budget_Margin]]</f>
        <v>7</v>
      </c>
      <c r="W3461" s="5">
        <f>IF(
Table1[[#This Row],[Budget_Margin]]=0,
"",
IF(
Table1[[#This Row],[Budget_Margin]]&gt;0,
(Table1[[#This Row],[Gross_Margin]]-Table1[[#This Row],[Budget_Margin]]) / Table1[[#This Row],[Budget_Margin]],
(Table1[[#This Row],[Gross_Margin]]-Table1[[#This Row],[Budget_Margin]]) / ABS(Table1[[#This Row],[Budget_Margin]])
)
)</f>
        <v>0.11666666666666667</v>
      </c>
      <c r="X3461" s="5" t="str">
        <f>IF(Table1[[#This Row],[Margin_Var]]&gt;=0, "Above Budget", "Below Budget")</f>
        <v>Above Budget</v>
      </c>
      <c r="Y3461" s="5">
        <f>IFERROR(Table1[[#This Row],[Gross_Margin]]/Table1[[#This Row],[Actual_Sales]],0)</f>
        <v>0.55371900826446285</v>
      </c>
      <c r="Z3461" s="5">
        <f>Table1[[#This Row],[Actual_Profit]]/Table1[[#This Row],[Actual_Sales]]</f>
        <v>0.10743801652892562</v>
      </c>
      <c r="AA3461">
        <v>54</v>
      </c>
      <c r="AB3461" s="5">
        <f>IFERROR(Table1[[#This Row],[Expenses]]/Table1[[#This Row],[Actual_Sales]],0)</f>
        <v>0.4462809917355372</v>
      </c>
      <c r="AC3461">
        <v>20</v>
      </c>
      <c r="AD3461">
        <v>337</v>
      </c>
      <c r="AE3461" s="5">
        <f>IFERROR(Table1[[#This Row],[Inventory]]/Table1[[#This Row],[Actual_Sales]],0)</f>
        <v>2.7851239669421486</v>
      </c>
    </row>
    <row r="3462" spans="1:31" x14ac:dyDescent="0.25">
      <c r="A3462">
        <v>1246</v>
      </c>
      <c r="B3462">
        <v>206</v>
      </c>
      <c r="C3462">
        <v>3</v>
      </c>
      <c r="D3462" s="2">
        <v>40391</v>
      </c>
      <c r="E3462">
        <v>317</v>
      </c>
      <c r="F3462">
        <v>390</v>
      </c>
      <c r="G3462">
        <f>Table1[[#This Row],[Actual_Sales]]-Table1[[#This Row],[Budget_Sales]]</f>
        <v>-73</v>
      </c>
      <c r="H3462" s="5">
        <f>IF(
Table1[[#This Row],[Budget_Sales]]=0,
"",
IF(
Table1[[#This Row],[Budget_Sales]]&gt;0,
(Table1[[#This Row],[Actual_Sales]]-Table1[[#This Row],[Budget_Sales]])/Table1[[#This Row],[Budget_Sales]],
(Table1[[#This Row],[Actual_Sales]]-Table1[[#This Row],[Budget_Sales]])/ABS(Table1[[#This Row],[Budget_Sales]])
)
)</f>
        <v>-0.18717948717948718</v>
      </c>
      <c r="I3462" s="5" t="str">
        <f>IF(Table1[[#This Row],[Sales_Var]]&gt;=0,"Above Budget","Below Budget")</f>
        <v>Below Budget</v>
      </c>
      <c r="J3462">
        <f>Table1[[#This Row],[Actual_Sales]]-(Table1[[#This Row],[COGS]]+Table1[[#This Row],[Expenses]])</f>
        <v>34</v>
      </c>
      <c r="K3462">
        <v>100</v>
      </c>
      <c r="L3462">
        <f>Table1[[#This Row],[Actual_Profit]]-Table1[[#This Row],[Budget_Profit]]</f>
        <v>-66</v>
      </c>
      <c r="M3462" s="5">
        <f>IF(
Table1[[#This Row],[Budget_Profit]]=0,
"",
IF(
Table1[[#This Row],[Budget_Profit]]&gt;0,
(Table1[[#This Row],[Actual_Profit]]-Table1[[#This Row],[Budget_Profit]])/Table1[[#This Row],[Budget_Profit]],
(Table1[[#This Row],[Actual_Profit]]-Table1[[#This Row],[Budget_Profit]])/ABS(Table1[[#This Row],[Budget_Profit]])
)
)</f>
        <v>-0.66</v>
      </c>
      <c r="N3462" s="5" t="str">
        <f>IF(Table1[[#This Row],[Profit_Var]]&gt;=0, "Above Budget", "Below Budget")</f>
        <v>Below Budget</v>
      </c>
      <c r="O3462">
        <v>133</v>
      </c>
      <c r="P3462">
        <v>160</v>
      </c>
      <c r="Q3462">
        <f>Table1[[#This Row],[COGS]]-Table1[[#This Row],[Budget_COGS]]</f>
        <v>-27</v>
      </c>
      <c r="R3462" s="5">
        <f>IF(
Table1[[#This Row],[Budget_COGS]]=0,
"",
IF(
Table1[[#This Row],[Budget_COGS]]&gt;0,
(Table1[[#This Row],[Budget_COGS]]-Table1[[#This Row],[COGS]]) / Table1[[#This Row],[Budget_COGS]],
(Table1[[#This Row],[Budget_COGS]]-Table1[[#This Row],[COGS]]) / ABS(Table1[[#This Row],[Budget_COGS]])
)
)</f>
        <v>0.16875000000000001</v>
      </c>
      <c r="S3462" s="5" t="str">
        <f>IF(Table1[[#This Row],[COGS _Var]]&gt;=0, "Above Budget", "Below Budget")</f>
        <v>Below Budget</v>
      </c>
      <c r="T3462">
        <f>Table1[[#This Row],[Actual_Sales]]-Table1[[#This Row],[COGS]]</f>
        <v>184</v>
      </c>
      <c r="U3462">
        <v>230</v>
      </c>
      <c r="V3462">
        <f>Table1[[#This Row],[Gross_Margin]]-Table1[[#This Row],[Budget_Margin]]</f>
        <v>-46</v>
      </c>
      <c r="W3462" s="5">
        <f>IF(
Table1[[#This Row],[Budget_Margin]]=0,
"",
IF(
Table1[[#This Row],[Budget_Margin]]&gt;0,
(Table1[[#This Row],[Gross_Margin]]-Table1[[#This Row],[Budget_Margin]]) / Table1[[#This Row],[Budget_Margin]],
(Table1[[#This Row],[Gross_Margin]]-Table1[[#This Row],[Budget_Margin]]) / ABS(Table1[[#This Row],[Budget_Margin]])
)
)</f>
        <v>-0.2</v>
      </c>
      <c r="X3462" s="5" t="str">
        <f>IF(Table1[[#This Row],[Margin_Var]]&gt;=0, "Above Budget", "Below Budget")</f>
        <v>Below Budget</v>
      </c>
      <c r="Y3462" s="5">
        <f>IFERROR(Table1[[#This Row],[Gross_Margin]]/Table1[[#This Row],[Actual_Sales]],0)</f>
        <v>0.58044164037854895</v>
      </c>
      <c r="Z3462" s="5">
        <f>Table1[[#This Row],[Actual_Profit]]/Table1[[#This Row],[Actual_Sales]]</f>
        <v>0.10725552050473186</v>
      </c>
      <c r="AA3462">
        <v>150</v>
      </c>
      <c r="AB3462" s="5">
        <f>IFERROR(Table1[[#This Row],[Expenses]]/Table1[[#This Row],[Actual_Sales]],0)</f>
        <v>0.47318611987381703</v>
      </c>
      <c r="AC3462">
        <v>120</v>
      </c>
      <c r="AD3462">
        <v>705</v>
      </c>
      <c r="AE3462" s="5">
        <f>IFERROR(Table1[[#This Row],[Inventory]]/Table1[[#This Row],[Actual_Sales]],0)</f>
        <v>2.22397476340694</v>
      </c>
    </row>
    <row r="3463" spans="1:31" x14ac:dyDescent="0.25">
      <c r="A3463">
        <v>1324</v>
      </c>
      <c r="B3463">
        <v>580</v>
      </c>
      <c r="C3463">
        <v>9</v>
      </c>
      <c r="D3463" s="2">
        <v>40391</v>
      </c>
      <c r="E3463">
        <v>317</v>
      </c>
      <c r="F3463">
        <v>310</v>
      </c>
      <c r="G3463">
        <f>Table1[[#This Row],[Actual_Sales]]-Table1[[#This Row],[Budget_Sales]]</f>
        <v>7</v>
      </c>
      <c r="H3463" s="5">
        <f>IF(
Table1[[#This Row],[Budget_Sales]]=0,
"",
IF(
Table1[[#This Row],[Budget_Sales]]&gt;0,
(Table1[[#This Row],[Actual_Sales]]-Table1[[#This Row],[Budget_Sales]])/Table1[[#This Row],[Budget_Sales]],
(Table1[[#This Row],[Actual_Sales]]-Table1[[#This Row],[Budget_Sales]])/ABS(Table1[[#This Row],[Budget_Sales]])
)
)</f>
        <v>2.2580645161290321E-2</v>
      </c>
      <c r="I3463" s="5" t="str">
        <f>IF(Table1[[#This Row],[Sales_Var]]&gt;=0,"Above Budget","Below Budget")</f>
        <v>Above Budget</v>
      </c>
      <c r="J3463">
        <f>Table1[[#This Row],[Actual_Sales]]-(Table1[[#This Row],[COGS]]+Table1[[#This Row],[Expenses]])</f>
        <v>34</v>
      </c>
      <c r="K3463">
        <v>60</v>
      </c>
      <c r="L3463">
        <f>Table1[[#This Row],[Actual_Profit]]-Table1[[#This Row],[Budget_Profit]]</f>
        <v>-26</v>
      </c>
      <c r="M3463" s="5">
        <f>IF(
Table1[[#This Row],[Budget_Profit]]=0,
"",
IF(
Table1[[#This Row],[Budget_Profit]]&gt;0,
(Table1[[#This Row],[Actual_Profit]]-Table1[[#This Row],[Budget_Profit]])/Table1[[#This Row],[Budget_Profit]],
(Table1[[#This Row],[Actual_Profit]]-Table1[[#This Row],[Budget_Profit]])/ABS(Table1[[#This Row],[Budget_Profit]])
)
)</f>
        <v>-0.43333333333333335</v>
      </c>
      <c r="N3463" s="5" t="str">
        <f>IF(Table1[[#This Row],[Profit_Var]]&gt;=0, "Above Budget", "Below Budget")</f>
        <v>Below Budget</v>
      </c>
      <c r="O3463">
        <v>133</v>
      </c>
      <c r="P3463">
        <v>120</v>
      </c>
      <c r="Q3463">
        <f>Table1[[#This Row],[COGS]]-Table1[[#This Row],[Budget_COGS]]</f>
        <v>13</v>
      </c>
      <c r="R3463" s="5">
        <f>IF(
Table1[[#This Row],[Budget_COGS]]=0,
"",
IF(
Table1[[#This Row],[Budget_COGS]]&gt;0,
(Table1[[#This Row],[Budget_COGS]]-Table1[[#This Row],[COGS]]) / Table1[[#This Row],[Budget_COGS]],
(Table1[[#This Row],[Budget_COGS]]-Table1[[#This Row],[COGS]]) / ABS(Table1[[#This Row],[Budget_COGS]])
)
)</f>
        <v>-0.10833333333333334</v>
      </c>
      <c r="S3463" s="5" t="str">
        <f>IF(Table1[[#This Row],[COGS _Var]]&gt;=0, "Above Budget", "Below Budget")</f>
        <v>Above Budget</v>
      </c>
      <c r="T3463">
        <f>Table1[[#This Row],[Actual_Sales]]-Table1[[#This Row],[COGS]]</f>
        <v>184</v>
      </c>
      <c r="U3463">
        <v>190</v>
      </c>
      <c r="V3463">
        <f>Table1[[#This Row],[Gross_Margin]]-Table1[[#This Row],[Budget_Margin]]</f>
        <v>-6</v>
      </c>
      <c r="W3463" s="5">
        <f>IF(
Table1[[#This Row],[Budget_Margin]]=0,
"",
IF(
Table1[[#This Row],[Budget_Margin]]&gt;0,
(Table1[[#This Row],[Gross_Margin]]-Table1[[#This Row],[Budget_Margin]]) / Table1[[#This Row],[Budget_Margin]],
(Table1[[#This Row],[Gross_Margin]]-Table1[[#This Row],[Budget_Margin]]) / ABS(Table1[[#This Row],[Budget_Margin]])
)
)</f>
        <v>-3.1578947368421054E-2</v>
      </c>
      <c r="X3463" s="5" t="str">
        <f>IF(Table1[[#This Row],[Margin_Var]]&gt;=0, "Above Budget", "Below Budget")</f>
        <v>Below Budget</v>
      </c>
      <c r="Y3463" s="5">
        <f>IFERROR(Table1[[#This Row],[Gross_Margin]]/Table1[[#This Row],[Actual_Sales]],0)</f>
        <v>0.58044164037854895</v>
      </c>
      <c r="Z3463" s="5">
        <f>Table1[[#This Row],[Actual_Profit]]/Table1[[#This Row],[Actual_Sales]]</f>
        <v>0.10725552050473186</v>
      </c>
      <c r="AA3463">
        <v>150</v>
      </c>
      <c r="AB3463" s="5">
        <f>IFERROR(Table1[[#This Row],[Expenses]]/Table1[[#This Row],[Actual_Sales]],0)</f>
        <v>0.47318611987381703</v>
      </c>
      <c r="AC3463">
        <v>120</v>
      </c>
      <c r="AD3463">
        <v>705</v>
      </c>
      <c r="AE3463" s="5">
        <f>IFERROR(Table1[[#This Row],[Inventory]]/Table1[[#This Row],[Actual_Sales]],0)</f>
        <v>2.22397476340694</v>
      </c>
    </row>
    <row r="3464" spans="1:31" x14ac:dyDescent="0.25">
      <c r="A3464">
        <v>1029</v>
      </c>
      <c r="B3464">
        <v>775</v>
      </c>
      <c r="C3464">
        <v>8</v>
      </c>
      <c r="D3464" s="2">
        <v>40330</v>
      </c>
      <c r="E3464">
        <v>345</v>
      </c>
      <c r="F3464">
        <v>300</v>
      </c>
      <c r="G3464">
        <f>Table1[[#This Row],[Actual_Sales]]-Table1[[#This Row],[Budget_Sales]]</f>
        <v>45</v>
      </c>
      <c r="H3464" s="5">
        <f>IF(
Table1[[#This Row],[Budget_Sales]]=0,
"",
IF(
Table1[[#This Row],[Budget_Sales]]&gt;0,
(Table1[[#This Row],[Actual_Sales]]-Table1[[#This Row],[Budget_Sales]])/Table1[[#This Row],[Budget_Sales]],
(Table1[[#This Row],[Actual_Sales]]-Table1[[#This Row],[Budget_Sales]])/ABS(Table1[[#This Row],[Budget_Sales]])
)
)</f>
        <v>0.15</v>
      </c>
      <c r="I3464" s="5" t="str">
        <f>IF(Table1[[#This Row],[Sales_Var]]&gt;=0,"Above Budget","Below Budget")</f>
        <v>Above Budget</v>
      </c>
      <c r="J3464">
        <f>Table1[[#This Row],[Actual_Sales]]-(Table1[[#This Row],[COGS]]+Table1[[#This Row],[Expenses]])</f>
        <v>37</v>
      </c>
      <c r="K3464">
        <v>50</v>
      </c>
      <c r="L3464">
        <f>Table1[[#This Row],[Actual_Profit]]-Table1[[#This Row],[Budget_Profit]]</f>
        <v>-13</v>
      </c>
      <c r="M3464" s="5">
        <f>IF(
Table1[[#This Row],[Budget_Profit]]=0,
"",
IF(
Table1[[#This Row],[Budget_Profit]]&gt;0,
(Table1[[#This Row],[Actual_Profit]]-Table1[[#This Row],[Budget_Profit]])/Table1[[#This Row],[Budget_Profit]],
(Table1[[#This Row],[Actual_Profit]]-Table1[[#This Row],[Budget_Profit]])/ABS(Table1[[#This Row],[Budget_Profit]])
)
)</f>
        <v>-0.26</v>
      </c>
      <c r="N3464" s="5" t="str">
        <f>IF(Table1[[#This Row],[Profit_Var]]&gt;=0, "Above Budget", "Below Budget")</f>
        <v>Below Budget</v>
      </c>
      <c r="O3464">
        <v>144</v>
      </c>
      <c r="P3464">
        <v>120</v>
      </c>
      <c r="Q3464">
        <f>Table1[[#This Row],[COGS]]-Table1[[#This Row],[Budget_COGS]]</f>
        <v>24</v>
      </c>
      <c r="R3464" s="5">
        <f>IF(
Table1[[#This Row],[Budget_COGS]]=0,
"",
IF(
Table1[[#This Row],[Budget_COGS]]&gt;0,
(Table1[[#This Row],[Budget_COGS]]-Table1[[#This Row],[COGS]]) / Table1[[#This Row],[Budget_COGS]],
(Table1[[#This Row],[Budget_COGS]]-Table1[[#This Row],[COGS]]) / ABS(Table1[[#This Row],[Budget_COGS]])
)
)</f>
        <v>-0.2</v>
      </c>
      <c r="S3464" s="5" t="str">
        <f>IF(Table1[[#This Row],[COGS _Var]]&gt;=0, "Above Budget", "Below Budget")</f>
        <v>Above Budget</v>
      </c>
      <c r="T3464">
        <f>Table1[[#This Row],[Actual_Sales]]-Table1[[#This Row],[COGS]]</f>
        <v>201</v>
      </c>
      <c r="U3464">
        <v>180</v>
      </c>
      <c r="V3464">
        <f>Table1[[#This Row],[Gross_Margin]]-Table1[[#This Row],[Budget_Margin]]</f>
        <v>21</v>
      </c>
      <c r="W3464" s="5">
        <f>IF(
Table1[[#This Row],[Budget_Margin]]=0,
"",
IF(
Table1[[#This Row],[Budget_Margin]]&gt;0,
(Table1[[#This Row],[Gross_Margin]]-Table1[[#This Row],[Budget_Margin]]) / Table1[[#This Row],[Budget_Margin]],
(Table1[[#This Row],[Gross_Margin]]-Table1[[#This Row],[Budget_Margin]]) / ABS(Table1[[#This Row],[Budget_Margin]])
)
)</f>
        <v>0.11666666666666667</v>
      </c>
      <c r="X3464" s="5" t="str">
        <f>IF(Table1[[#This Row],[Margin_Var]]&gt;=0, "Above Budget", "Below Budget")</f>
        <v>Above Budget</v>
      </c>
      <c r="Y3464" s="5">
        <f>IFERROR(Table1[[#This Row],[Gross_Margin]]/Table1[[#This Row],[Actual_Sales]],0)</f>
        <v>0.58260869565217388</v>
      </c>
      <c r="Z3464" s="5">
        <f>Table1[[#This Row],[Actual_Profit]]/Table1[[#This Row],[Actual_Sales]]</f>
        <v>0.1072463768115942</v>
      </c>
      <c r="AA3464">
        <v>164</v>
      </c>
      <c r="AB3464" s="5">
        <f>IFERROR(Table1[[#This Row],[Expenses]]/Table1[[#This Row],[Actual_Sales]],0)</f>
        <v>0.47536231884057972</v>
      </c>
      <c r="AC3464">
        <v>131</v>
      </c>
      <c r="AD3464">
        <v>874</v>
      </c>
      <c r="AE3464" s="5">
        <f>IFERROR(Table1[[#This Row],[Inventory]]/Table1[[#This Row],[Actual_Sales]],0)</f>
        <v>2.5333333333333332</v>
      </c>
    </row>
    <row r="3465" spans="1:31" x14ac:dyDescent="0.25">
      <c r="A3465">
        <v>1994</v>
      </c>
      <c r="B3465">
        <v>435</v>
      </c>
      <c r="C3465">
        <v>10</v>
      </c>
      <c r="D3465" s="2">
        <v>40513</v>
      </c>
      <c r="E3465">
        <v>160</v>
      </c>
      <c r="F3465">
        <v>140</v>
      </c>
      <c r="G3465">
        <f>Table1[[#This Row],[Actual_Sales]]-Table1[[#This Row],[Budget_Sales]]</f>
        <v>20</v>
      </c>
      <c r="H3465" s="5">
        <f>IF(
Table1[[#This Row],[Budget_Sales]]=0,
"",
IF(
Table1[[#This Row],[Budget_Sales]]&gt;0,
(Table1[[#This Row],[Actual_Sales]]-Table1[[#This Row],[Budget_Sales]])/Table1[[#This Row],[Budget_Sales]],
(Table1[[#This Row],[Actual_Sales]]-Table1[[#This Row],[Budget_Sales]])/ABS(Table1[[#This Row],[Budget_Sales]])
)
)</f>
        <v>0.14285714285714285</v>
      </c>
      <c r="I3465" s="5" t="str">
        <f>IF(Table1[[#This Row],[Sales_Var]]&gt;=0,"Above Budget","Below Budget")</f>
        <v>Above Budget</v>
      </c>
      <c r="J3465">
        <f>Table1[[#This Row],[Actual_Sales]]-(Table1[[#This Row],[COGS]]+Table1[[#This Row],[Expenses]])</f>
        <v>17</v>
      </c>
      <c r="K3465">
        <v>20</v>
      </c>
      <c r="L3465">
        <f>Table1[[#This Row],[Actual_Profit]]-Table1[[#This Row],[Budget_Profit]]</f>
        <v>-3</v>
      </c>
      <c r="M3465" s="5">
        <f>IF(
Table1[[#This Row],[Budget_Profit]]=0,
"",
IF(
Table1[[#This Row],[Budget_Profit]]&gt;0,
(Table1[[#This Row],[Actual_Profit]]-Table1[[#This Row],[Budget_Profit]])/Table1[[#This Row],[Budget_Profit]],
(Table1[[#This Row],[Actual_Profit]]-Table1[[#This Row],[Budget_Profit]])/ABS(Table1[[#This Row],[Budget_Profit]])
)
)</f>
        <v>-0.15</v>
      </c>
      <c r="N3465" s="5" t="str">
        <f>IF(Table1[[#This Row],[Profit_Var]]&gt;=0, "Above Budget", "Below Budget")</f>
        <v>Below Budget</v>
      </c>
      <c r="O3465">
        <v>92</v>
      </c>
      <c r="P3465">
        <v>80</v>
      </c>
      <c r="Q3465">
        <f>Table1[[#This Row],[COGS]]-Table1[[#This Row],[Budget_COGS]]</f>
        <v>12</v>
      </c>
      <c r="R3465" s="5">
        <f>IF(
Table1[[#This Row],[Budget_COGS]]=0,
"",
IF(
Table1[[#This Row],[Budget_COGS]]&gt;0,
(Table1[[#This Row],[Budget_COGS]]-Table1[[#This Row],[COGS]]) / Table1[[#This Row],[Budget_COGS]],
(Table1[[#This Row],[Budget_COGS]]-Table1[[#This Row],[COGS]]) / ABS(Table1[[#This Row],[Budget_COGS]])
)
)</f>
        <v>-0.15</v>
      </c>
      <c r="S3465" s="5" t="str">
        <f>IF(Table1[[#This Row],[COGS _Var]]&gt;=0, "Above Budget", "Below Budget")</f>
        <v>Above Budget</v>
      </c>
      <c r="T3465">
        <f>Table1[[#This Row],[Actual_Sales]]-Table1[[#This Row],[COGS]]</f>
        <v>68</v>
      </c>
      <c r="U3465">
        <v>60</v>
      </c>
      <c r="V3465">
        <f>Table1[[#This Row],[Gross_Margin]]-Table1[[#This Row],[Budget_Margin]]</f>
        <v>8</v>
      </c>
      <c r="W3465" s="5">
        <f>IF(
Table1[[#This Row],[Budget_Margin]]=0,
"",
IF(
Table1[[#This Row],[Budget_Margin]]&gt;0,
(Table1[[#This Row],[Gross_Margin]]-Table1[[#This Row],[Budget_Margin]]) / Table1[[#This Row],[Budget_Margin]],
(Table1[[#This Row],[Gross_Margin]]-Table1[[#This Row],[Budget_Margin]]) / ABS(Table1[[#This Row],[Budget_Margin]])
)
)</f>
        <v>0.13333333333333333</v>
      </c>
      <c r="X3465" s="5" t="str">
        <f>IF(Table1[[#This Row],[Margin_Var]]&gt;=0, "Above Budget", "Below Budget")</f>
        <v>Above Budget</v>
      </c>
      <c r="Y3465" s="5">
        <f>IFERROR(Table1[[#This Row],[Gross_Margin]]/Table1[[#This Row],[Actual_Sales]],0)</f>
        <v>0.42499999999999999</v>
      </c>
      <c r="Z3465" s="5">
        <f>Table1[[#This Row],[Actual_Profit]]/Table1[[#This Row],[Actual_Sales]]</f>
        <v>0.10625</v>
      </c>
      <c r="AA3465">
        <v>51</v>
      </c>
      <c r="AB3465" s="5">
        <f>IFERROR(Table1[[#This Row],[Expenses]]/Table1[[#This Row],[Actual_Sales]],0)</f>
        <v>0.31874999999999998</v>
      </c>
      <c r="AC3465">
        <v>28</v>
      </c>
      <c r="AD3465">
        <v>1898</v>
      </c>
      <c r="AE3465" s="5">
        <f>IFERROR(Table1[[#This Row],[Inventory]]/Table1[[#This Row],[Actual_Sales]],0)</f>
        <v>11.862500000000001</v>
      </c>
    </row>
    <row r="3466" spans="1:31" x14ac:dyDescent="0.25">
      <c r="A3466">
        <v>2851</v>
      </c>
      <c r="B3466">
        <v>262</v>
      </c>
      <c r="C3466">
        <v>2</v>
      </c>
      <c r="D3466" s="2">
        <v>40664</v>
      </c>
      <c r="E3466">
        <v>219</v>
      </c>
      <c r="F3466">
        <v>230</v>
      </c>
      <c r="G3466">
        <f>Table1[[#This Row],[Actual_Sales]]-Table1[[#This Row],[Budget_Sales]]</f>
        <v>-11</v>
      </c>
      <c r="H3466" s="5">
        <f>IF(
Table1[[#This Row],[Budget_Sales]]=0,
"",
IF(
Table1[[#This Row],[Budget_Sales]]&gt;0,
(Table1[[#This Row],[Actual_Sales]]-Table1[[#This Row],[Budget_Sales]])/Table1[[#This Row],[Budget_Sales]],
(Table1[[#This Row],[Actual_Sales]]-Table1[[#This Row],[Budget_Sales]])/ABS(Table1[[#This Row],[Budget_Sales]])
)
)</f>
        <v>-4.7826086956521741E-2</v>
      </c>
      <c r="I3466" s="5" t="str">
        <f>IF(Table1[[#This Row],[Sales_Var]]&gt;=0,"Above Budget","Below Budget")</f>
        <v>Below Budget</v>
      </c>
      <c r="J3466">
        <f>Table1[[#This Row],[Actual_Sales]]-(Table1[[#This Row],[COGS]]+Table1[[#This Row],[Expenses]])</f>
        <v>23</v>
      </c>
      <c r="K3466">
        <v>40</v>
      </c>
      <c r="L3466">
        <f>Table1[[#This Row],[Actual_Profit]]-Table1[[#This Row],[Budget_Profit]]</f>
        <v>-17</v>
      </c>
      <c r="M3466" s="5">
        <f>IF(
Table1[[#This Row],[Budget_Profit]]=0,
"",
IF(
Table1[[#This Row],[Budget_Profit]]&gt;0,
(Table1[[#This Row],[Actual_Profit]]-Table1[[#This Row],[Budget_Profit]])/Table1[[#This Row],[Budget_Profit]],
(Table1[[#This Row],[Actual_Profit]]-Table1[[#This Row],[Budget_Profit]])/ABS(Table1[[#This Row],[Budget_Profit]])
)
)</f>
        <v>-0.42499999999999999</v>
      </c>
      <c r="N3466" s="5" t="str">
        <f>IF(Table1[[#This Row],[Profit_Var]]&gt;=0, "Above Budget", "Below Budget")</f>
        <v>Below Budget</v>
      </c>
      <c r="O3466">
        <v>92</v>
      </c>
      <c r="P3466">
        <v>90</v>
      </c>
      <c r="Q3466">
        <f>Table1[[#This Row],[COGS]]-Table1[[#This Row],[Budget_COGS]]</f>
        <v>2</v>
      </c>
      <c r="R3466" s="5">
        <f>IF(
Table1[[#This Row],[Budget_COGS]]=0,
"",
IF(
Table1[[#This Row],[Budget_COGS]]&gt;0,
(Table1[[#This Row],[Budget_COGS]]-Table1[[#This Row],[COGS]]) / Table1[[#This Row],[Budget_COGS]],
(Table1[[#This Row],[Budget_COGS]]-Table1[[#This Row],[COGS]]) / ABS(Table1[[#This Row],[Budget_COGS]])
)
)</f>
        <v>-2.2222222222222223E-2</v>
      </c>
      <c r="S3466" s="5" t="str">
        <f>IF(Table1[[#This Row],[COGS _Var]]&gt;=0, "Above Budget", "Below Budget")</f>
        <v>Above Budget</v>
      </c>
      <c r="T3466">
        <f>Table1[[#This Row],[Actual_Sales]]-Table1[[#This Row],[COGS]]</f>
        <v>127</v>
      </c>
      <c r="U3466">
        <v>140</v>
      </c>
      <c r="V3466">
        <f>Table1[[#This Row],[Gross_Margin]]-Table1[[#This Row],[Budget_Margin]]</f>
        <v>-13</v>
      </c>
      <c r="W3466" s="5">
        <f>IF(
Table1[[#This Row],[Budget_Margin]]=0,
"",
IF(
Table1[[#This Row],[Budget_Margin]]&gt;0,
(Table1[[#This Row],[Gross_Margin]]-Table1[[#This Row],[Budget_Margin]]) / Table1[[#This Row],[Budget_Margin]],
(Table1[[#This Row],[Gross_Margin]]-Table1[[#This Row],[Budget_Margin]]) / ABS(Table1[[#This Row],[Budget_Margin]])
)
)</f>
        <v>-9.285714285714286E-2</v>
      </c>
      <c r="X3466" s="5" t="str">
        <f>IF(Table1[[#This Row],[Margin_Var]]&gt;=0, "Above Budget", "Below Budget")</f>
        <v>Below Budget</v>
      </c>
      <c r="Y3466" s="5">
        <f>IFERROR(Table1[[#This Row],[Gross_Margin]]/Table1[[#This Row],[Actual_Sales]],0)</f>
        <v>0.57990867579908678</v>
      </c>
      <c r="Z3466" s="5">
        <f>Table1[[#This Row],[Actual_Profit]]/Table1[[#This Row],[Actual_Sales]]</f>
        <v>0.1050228310502283</v>
      </c>
      <c r="AA3466">
        <v>104</v>
      </c>
      <c r="AB3466" s="5">
        <f>IFERROR(Table1[[#This Row],[Expenses]]/Table1[[#This Row],[Actual_Sales]],0)</f>
        <v>0.47488584474885842</v>
      </c>
      <c r="AC3466">
        <v>83</v>
      </c>
      <c r="AD3466">
        <v>599</v>
      </c>
      <c r="AE3466" s="5">
        <f>IFERROR(Table1[[#This Row],[Inventory]]/Table1[[#This Row],[Actual_Sales]],0)</f>
        <v>2.7351598173515983</v>
      </c>
    </row>
    <row r="3467" spans="1:31" x14ac:dyDescent="0.25">
      <c r="A3467">
        <v>2987</v>
      </c>
      <c r="B3467">
        <v>850</v>
      </c>
      <c r="C3467">
        <v>5</v>
      </c>
      <c r="D3467" s="2">
        <v>40664</v>
      </c>
      <c r="E3467">
        <v>219</v>
      </c>
      <c r="F3467">
        <v>210</v>
      </c>
      <c r="G3467">
        <f>Table1[[#This Row],[Actual_Sales]]-Table1[[#This Row],[Budget_Sales]]</f>
        <v>9</v>
      </c>
      <c r="H3467" s="5">
        <f>IF(
Table1[[#This Row],[Budget_Sales]]=0,
"",
IF(
Table1[[#This Row],[Budget_Sales]]&gt;0,
(Table1[[#This Row],[Actual_Sales]]-Table1[[#This Row],[Budget_Sales]])/Table1[[#This Row],[Budget_Sales]],
(Table1[[#This Row],[Actual_Sales]]-Table1[[#This Row],[Budget_Sales]])/ABS(Table1[[#This Row],[Budget_Sales]])
)
)</f>
        <v>4.2857142857142858E-2</v>
      </c>
      <c r="I3467" s="5" t="str">
        <f>IF(Table1[[#This Row],[Sales_Var]]&gt;=0,"Above Budget","Below Budget")</f>
        <v>Above Budget</v>
      </c>
      <c r="J3467">
        <f>Table1[[#This Row],[Actual_Sales]]-(Table1[[#This Row],[COGS]]+Table1[[#This Row],[Expenses]])</f>
        <v>23</v>
      </c>
      <c r="K3467">
        <v>40</v>
      </c>
      <c r="L3467">
        <f>Table1[[#This Row],[Actual_Profit]]-Table1[[#This Row],[Budget_Profit]]</f>
        <v>-17</v>
      </c>
      <c r="M3467" s="5">
        <f>IF(
Table1[[#This Row],[Budget_Profit]]=0,
"",
IF(
Table1[[#This Row],[Budget_Profit]]&gt;0,
(Table1[[#This Row],[Actual_Profit]]-Table1[[#This Row],[Budget_Profit]])/Table1[[#This Row],[Budget_Profit]],
(Table1[[#This Row],[Actual_Profit]]-Table1[[#This Row],[Budget_Profit]])/ABS(Table1[[#This Row],[Budget_Profit]])
)
)</f>
        <v>-0.42499999999999999</v>
      </c>
      <c r="N3467" s="5" t="str">
        <f>IF(Table1[[#This Row],[Profit_Var]]&gt;=0, "Above Budget", "Below Budget")</f>
        <v>Below Budget</v>
      </c>
      <c r="O3467">
        <v>92</v>
      </c>
      <c r="P3467">
        <v>80</v>
      </c>
      <c r="Q3467">
        <f>Table1[[#This Row],[COGS]]-Table1[[#This Row],[Budget_COGS]]</f>
        <v>12</v>
      </c>
      <c r="R3467" s="5">
        <f>IF(
Table1[[#This Row],[Budget_COGS]]=0,
"",
IF(
Table1[[#This Row],[Budget_COGS]]&gt;0,
(Table1[[#This Row],[Budget_COGS]]-Table1[[#This Row],[COGS]]) / Table1[[#This Row],[Budget_COGS]],
(Table1[[#This Row],[Budget_COGS]]-Table1[[#This Row],[COGS]]) / ABS(Table1[[#This Row],[Budget_COGS]])
)
)</f>
        <v>-0.15</v>
      </c>
      <c r="S3467" s="5" t="str">
        <f>IF(Table1[[#This Row],[COGS _Var]]&gt;=0, "Above Budget", "Below Budget")</f>
        <v>Above Budget</v>
      </c>
      <c r="T3467">
        <f>Table1[[#This Row],[Actual_Sales]]-Table1[[#This Row],[COGS]]</f>
        <v>127</v>
      </c>
      <c r="U3467">
        <v>130</v>
      </c>
      <c r="V3467">
        <f>Table1[[#This Row],[Gross_Margin]]-Table1[[#This Row],[Budget_Margin]]</f>
        <v>-3</v>
      </c>
      <c r="W3467" s="5">
        <f>IF(
Table1[[#This Row],[Budget_Margin]]=0,
"",
IF(
Table1[[#This Row],[Budget_Margin]]&gt;0,
(Table1[[#This Row],[Gross_Margin]]-Table1[[#This Row],[Budget_Margin]]) / Table1[[#This Row],[Budget_Margin]],
(Table1[[#This Row],[Gross_Margin]]-Table1[[#This Row],[Budget_Margin]]) / ABS(Table1[[#This Row],[Budget_Margin]])
)
)</f>
        <v>-2.3076923076923078E-2</v>
      </c>
      <c r="X3467" s="5" t="str">
        <f>IF(Table1[[#This Row],[Margin_Var]]&gt;=0, "Above Budget", "Below Budget")</f>
        <v>Below Budget</v>
      </c>
      <c r="Y3467" s="5">
        <f>IFERROR(Table1[[#This Row],[Gross_Margin]]/Table1[[#This Row],[Actual_Sales]],0)</f>
        <v>0.57990867579908678</v>
      </c>
      <c r="Z3467" s="5">
        <f>Table1[[#This Row],[Actual_Profit]]/Table1[[#This Row],[Actual_Sales]]</f>
        <v>0.1050228310502283</v>
      </c>
      <c r="AA3467">
        <v>104</v>
      </c>
      <c r="AB3467" s="5">
        <f>IFERROR(Table1[[#This Row],[Expenses]]/Table1[[#This Row],[Actual_Sales]],0)</f>
        <v>0.47488584474885842</v>
      </c>
      <c r="AC3467">
        <v>83</v>
      </c>
      <c r="AD3467">
        <v>599</v>
      </c>
      <c r="AE3467" s="5">
        <f>IFERROR(Table1[[#This Row],[Inventory]]/Table1[[#This Row],[Actual_Sales]],0)</f>
        <v>2.7351598173515983</v>
      </c>
    </row>
    <row r="3468" spans="1:31" x14ac:dyDescent="0.25">
      <c r="A3468">
        <v>2922</v>
      </c>
      <c r="B3468">
        <v>580</v>
      </c>
      <c r="C3468">
        <v>9</v>
      </c>
      <c r="D3468" s="2">
        <v>40664</v>
      </c>
      <c r="E3468">
        <v>219</v>
      </c>
      <c r="F3468">
        <v>210</v>
      </c>
      <c r="G3468">
        <f>Table1[[#This Row],[Actual_Sales]]-Table1[[#This Row],[Budget_Sales]]</f>
        <v>9</v>
      </c>
      <c r="H3468" s="5">
        <f>IF(
Table1[[#This Row],[Budget_Sales]]=0,
"",
IF(
Table1[[#This Row],[Budget_Sales]]&gt;0,
(Table1[[#This Row],[Actual_Sales]]-Table1[[#This Row],[Budget_Sales]])/Table1[[#This Row],[Budget_Sales]],
(Table1[[#This Row],[Actual_Sales]]-Table1[[#This Row],[Budget_Sales]])/ABS(Table1[[#This Row],[Budget_Sales]])
)
)</f>
        <v>4.2857142857142858E-2</v>
      </c>
      <c r="I3468" s="5" t="str">
        <f>IF(Table1[[#This Row],[Sales_Var]]&gt;=0,"Above Budget","Below Budget")</f>
        <v>Above Budget</v>
      </c>
      <c r="J3468">
        <f>Table1[[#This Row],[Actual_Sales]]-(Table1[[#This Row],[COGS]]+Table1[[#This Row],[Expenses]])</f>
        <v>23</v>
      </c>
      <c r="K3468">
        <v>40</v>
      </c>
      <c r="L3468">
        <f>Table1[[#This Row],[Actual_Profit]]-Table1[[#This Row],[Budget_Profit]]</f>
        <v>-17</v>
      </c>
      <c r="M3468" s="5">
        <f>IF(
Table1[[#This Row],[Budget_Profit]]=0,
"",
IF(
Table1[[#This Row],[Budget_Profit]]&gt;0,
(Table1[[#This Row],[Actual_Profit]]-Table1[[#This Row],[Budget_Profit]])/Table1[[#This Row],[Budget_Profit]],
(Table1[[#This Row],[Actual_Profit]]-Table1[[#This Row],[Budget_Profit]])/ABS(Table1[[#This Row],[Budget_Profit]])
)
)</f>
        <v>-0.42499999999999999</v>
      </c>
      <c r="N3468" s="5" t="str">
        <f>IF(Table1[[#This Row],[Profit_Var]]&gt;=0, "Above Budget", "Below Budget")</f>
        <v>Below Budget</v>
      </c>
      <c r="O3468">
        <v>92</v>
      </c>
      <c r="P3468">
        <v>80</v>
      </c>
      <c r="Q3468">
        <f>Table1[[#This Row],[COGS]]-Table1[[#This Row],[Budget_COGS]]</f>
        <v>12</v>
      </c>
      <c r="R3468" s="5">
        <f>IF(
Table1[[#This Row],[Budget_COGS]]=0,
"",
IF(
Table1[[#This Row],[Budget_COGS]]&gt;0,
(Table1[[#This Row],[Budget_COGS]]-Table1[[#This Row],[COGS]]) / Table1[[#This Row],[Budget_COGS]],
(Table1[[#This Row],[Budget_COGS]]-Table1[[#This Row],[COGS]]) / ABS(Table1[[#This Row],[Budget_COGS]])
)
)</f>
        <v>-0.15</v>
      </c>
      <c r="S3468" s="5" t="str">
        <f>IF(Table1[[#This Row],[COGS _Var]]&gt;=0, "Above Budget", "Below Budget")</f>
        <v>Above Budget</v>
      </c>
      <c r="T3468">
        <f>Table1[[#This Row],[Actual_Sales]]-Table1[[#This Row],[COGS]]</f>
        <v>127</v>
      </c>
      <c r="U3468">
        <v>130</v>
      </c>
      <c r="V3468">
        <f>Table1[[#This Row],[Gross_Margin]]-Table1[[#This Row],[Budget_Margin]]</f>
        <v>-3</v>
      </c>
      <c r="W3468" s="5">
        <f>IF(
Table1[[#This Row],[Budget_Margin]]=0,
"",
IF(
Table1[[#This Row],[Budget_Margin]]&gt;0,
(Table1[[#This Row],[Gross_Margin]]-Table1[[#This Row],[Budget_Margin]]) / Table1[[#This Row],[Budget_Margin]],
(Table1[[#This Row],[Gross_Margin]]-Table1[[#This Row],[Budget_Margin]]) / ABS(Table1[[#This Row],[Budget_Margin]])
)
)</f>
        <v>-2.3076923076923078E-2</v>
      </c>
      <c r="X3468" s="5" t="str">
        <f>IF(Table1[[#This Row],[Margin_Var]]&gt;=0, "Above Budget", "Below Budget")</f>
        <v>Below Budget</v>
      </c>
      <c r="Y3468" s="5">
        <f>IFERROR(Table1[[#This Row],[Gross_Margin]]/Table1[[#This Row],[Actual_Sales]],0)</f>
        <v>0.57990867579908678</v>
      </c>
      <c r="Z3468" s="5">
        <f>Table1[[#This Row],[Actual_Profit]]/Table1[[#This Row],[Actual_Sales]]</f>
        <v>0.1050228310502283</v>
      </c>
      <c r="AA3468">
        <v>104</v>
      </c>
      <c r="AB3468" s="5">
        <f>IFERROR(Table1[[#This Row],[Expenses]]/Table1[[#This Row],[Actual_Sales]],0)</f>
        <v>0.47488584474885842</v>
      </c>
      <c r="AC3468">
        <v>83</v>
      </c>
      <c r="AD3468">
        <v>599</v>
      </c>
      <c r="AE3468" s="5">
        <f>IFERROR(Table1[[#This Row],[Inventory]]/Table1[[#This Row],[Actual_Sales]],0)</f>
        <v>2.7351598173515983</v>
      </c>
    </row>
    <row r="3469" spans="1:31" x14ac:dyDescent="0.25">
      <c r="A3469">
        <v>2972</v>
      </c>
      <c r="B3469">
        <v>775</v>
      </c>
      <c r="C3469">
        <v>3</v>
      </c>
      <c r="D3469" s="2">
        <v>40664</v>
      </c>
      <c r="E3469">
        <v>67</v>
      </c>
      <c r="F3469">
        <v>80</v>
      </c>
      <c r="G3469">
        <f>Table1[[#This Row],[Actual_Sales]]-Table1[[#This Row],[Budget_Sales]]</f>
        <v>-13</v>
      </c>
      <c r="H3469" s="5">
        <f>IF(
Table1[[#This Row],[Budget_Sales]]=0,
"",
IF(
Table1[[#This Row],[Budget_Sales]]&gt;0,
(Table1[[#This Row],[Actual_Sales]]-Table1[[#This Row],[Budget_Sales]])/Table1[[#This Row],[Budget_Sales]],
(Table1[[#This Row],[Actual_Sales]]-Table1[[#This Row],[Budget_Sales]])/ABS(Table1[[#This Row],[Budget_Sales]])
)
)</f>
        <v>-0.16250000000000001</v>
      </c>
      <c r="I3469" s="5" t="str">
        <f>IF(Table1[[#This Row],[Sales_Var]]&gt;=0,"Above Budget","Below Budget")</f>
        <v>Below Budget</v>
      </c>
      <c r="J3469">
        <f>Table1[[#This Row],[Actual_Sales]]-(Table1[[#This Row],[COGS]]+Table1[[#This Row],[Expenses]])</f>
        <v>7</v>
      </c>
      <c r="K3469">
        <v>30</v>
      </c>
      <c r="L3469">
        <f>Table1[[#This Row],[Actual_Profit]]-Table1[[#This Row],[Budget_Profit]]</f>
        <v>-23</v>
      </c>
      <c r="M3469" s="5">
        <f>IF(
Table1[[#This Row],[Budget_Profit]]=0,
"",
IF(
Table1[[#This Row],[Budget_Profit]]&gt;0,
(Table1[[#This Row],[Actual_Profit]]-Table1[[#This Row],[Budget_Profit]])/Table1[[#This Row],[Budget_Profit]],
(Table1[[#This Row],[Actual_Profit]]-Table1[[#This Row],[Budget_Profit]])/ABS(Table1[[#This Row],[Budget_Profit]])
)
)</f>
        <v>-0.76666666666666672</v>
      </c>
      <c r="N3469" s="5" t="str">
        <f>IF(Table1[[#This Row],[Profit_Var]]&gt;=0, "Above Budget", "Below Budget")</f>
        <v>Below Budget</v>
      </c>
      <c r="O3469">
        <v>31</v>
      </c>
      <c r="P3469">
        <v>30</v>
      </c>
      <c r="Q3469">
        <f>Table1[[#This Row],[COGS]]-Table1[[#This Row],[Budget_COGS]]</f>
        <v>1</v>
      </c>
      <c r="R3469" s="5">
        <f>IF(
Table1[[#This Row],[Budget_COGS]]=0,
"",
IF(
Table1[[#This Row],[Budget_COGS]]&gt;0,
(Table1[[#This Row],[Budget_COGS]]-Table1[[#This Row],[COGS]]) / Table1[[#This Row],[Budget_COGS]],
(Table1[[#This Row],[Budget_COGS]]-Table1[[#This Row],[COGS]]) / ABS(Table1[[#This Row],[Budget_COGS]])
)
)</f>
        <v>-3.3333333333333333E-2</v>
      </c>
      <c r="S3469" s="5" t="str">
        <f>IF(Table1[[#This Row],[COGS _Var]]&gt;=0, "Above Budget", "Below Budget")</f>
        <v>Above Budget</v>
      </c>
      <c r="T3469">
        <f>Table1[[#This Row],[Actual_Sales]]-Table1[[#This Row],[COGS]]</f>
        <v>36</v>
      </c>
      <c r="U3469">
        <v>50</v>
      </c>
      <c r="V3469">
        <f>Table1[[#This Row],[Gross_Margin]]-Table1[[#This Row],[Budget_Margin]]</f>
        <v>-14</v>
      </c>
      <c r="W3469" s="5">
        <f>IF(
Table1[[#This Row],[Budget_Margin]]=0,
"",
IF(
Table1[[#This Row],[Budget_Margin]]&gt;0,
(Table1[[#This Row],[Gross_Margin]]-Table1[[#This Row],[Budget_Margin]]) / Table1[[#This Row],[Budget_Margin]],
(Table1[[#This Row],[Gross_Margin]]-Table1[[#This Row],[Budget_Margin]]) / ABS(Table1[[#This Row],[Budget_Margin]])
)
)</f>
        <v>-0.28000000000000003</v>
      </c>
      <c r="X3469" s="5" t="str">
        <f>IF(Table1[[#This Row],[Margin_Var]]&gt;=0, "Above Budget", "Below Budget")</f>
        <v>Below Budget</v>
      </c>
      <c r="Y3469" s="5">
        <f>IFERROR(Table1[[#This Row],[Gross_Margin]]/Table1[[#This Row],[Actual_Sales]],0)</f>
        <v>0.53731343283582089</v>
      </c>
      <c r="Z3469" s="5">
        <f>Table1[[#This Row],[Actual_Profit]]/Table1[[#This Row],[Actual_Sales]]</f>
        <v>0.1044776119402985</v>
      </c>
      <c r="AA3469">
        <v>29</v>
      </c>
      <c r="AB3469" s="5">
        <f>IFERROR(Table1[[#This Row],[Expenses]]/Table1[[#This Row],[Actual_Sales]],0)</f>
        <v>0.43283582089552236</v>
      </c>
      <c r="AC3469">
        <v>9</v>
      </c>
      <c r="AD3469">
        <v>976</v>
      </c>
      <c r="AE3469" s="5">
        <f>IFERROR(Table1[[#This Row],[Inventory]]/Table1[[#This Row],[Actual_Sales]],0)</f>
        <v>14.567164179104477</v>
      </c>
    </row>
    <row r="3470" spans="1:31" x14ac:dyDescent="0.25">
      <c r="A3470">
        <v>1105</v>
      </c>
      <c r="B3470">
        <v>360</v>
      </c>
      <c r="C3470">
        <v>3</v>
      </c>
      <c r="D3470" s="2">
        <v>40360</v>
      </c>
      <c r="E3470">
        <v>297</v>
      </c>
      <c r="F3470">
        <v>370</v>
      </c>
      <c r="G3470">
        <f>Table1[[#This Row],[Actual_Sales]]-Table1[[#This Row],[Budget_Sales]]</f>
        <v>-73</v>
      </c>
      <c r="H3470" s="5">
        <f>IF(
Table1[[#This Row],[Budget_Sales]]=0,
"",
IF(
Table1[[#This Row],[Budget_Sales]]&gt;0,
(Table1[[#This Row],[Actual_Sales]]-Table1[[#This Row],[Budget_Sales]])/Table1[[#This Row],[Budget_Sales]],
(Table1[[#This Row],[Actual_Sales]]-Table1[[#This Row],[Budget_Sales]])/ABS(Table1[[#This Row],[Budget_Sales]])
)
)</f>
        <v>-0.19729729729729731</v>
      </c>
      <c r="I3470" s="5" t="str">
        <f>IF(Table1[[#This Row],[Sales_Var]]&gt;=0,"Above Budget","Below Budget")</f>
        <v>Below Budget</v>
      </c>
      <c r="J3470">
        <f>Table1[[#This Row],[Actual_Sales]]-(Table1[[#This Row],[COGS]]+Table1[[#This Row],[Expenses]])</f>
        <v>31</v>
      </c>
      <c r="K3470">
        <v>100</v>
      </c>
      <c r="L3470">
        <f>Table1[[#This Row],[Actual_Profit]]-Table1[[#This Row],[Budget_Profit]]</f>
        <v>-69</v>
      </c>
      <c r="M3470" s="5">
        <f>IF(
Table1[[#This Row],[Budget_Profit]]=0,
"",
IF(
Table1[[#This Row],[Budget_Profit]]&gt;0,
(Table1[[#This Row],[Actual_Profit]]-Table1[[#This Row],[Budget_Profit]])/Table1[[#This Row],[Budget_Profit]],
(Table1[[#This Row],[Actual_Profit]]-Table1[[#This Row],[Budget_Profit]])/ABS(Table1[[#This Row],[Budget_Profit]])
)
)</f>
        <v>-0.69</v>
      </c>
      <c r="N3470" s="5" t="str">
        <f>IF(Table1[[#This Row],[Profit_Var]]&gt;=0, "Above Budget", "Below Budget")</f>
        <v>Below Budget</v>
      </c>
      <c r="O3470">
        <v>124</v>
      </c>
      <c r="P3470">
        <v>150</v>
      </c>
      <c r="Q3470">
        <f>Table1[[#This Row],[COGS]]-Table1[[#This Row],[Budget_COGS]]</f>
        <v>-26</v>
      </c>
      <c r="R3470" s="5">
        <f>IF(
Table1[[#This Row],[Budget_COGS]]=0,
"",
IF(
Table1[[#This Row],[Budget_COGS]]&gt;0,
(Table1[[#This Row],[Budget_COGS]]-Table1[[#This Row],[COGS]]) / Table1[[#This Row],[Budget_COGS]],
(Table1[[#This Row],[Budget_COGS]]-Table1[[#This Row],[COGS]]) / ABS(Table1[[#This Row],[Budget_COGS]])
)
)</f>
        <v>0.17333333333333334</v>
      </c>
      <c r="S3470" s="5" t="str">
        <f>IF(Table1[[#This Row],[COGS _Var]]&gt;=0, "Above Budget", "Below Budget")</f>
        <v>Below Budget</v>
      </c>
      <c r="T3470">
        <f>Table1[[#This Row],[Actual_Sales]]-Table1[[#This Row],[COGS]]</f>
        <v>173</v>
      </c>
      <c r="U3470">
        <v>220</v>
      </c>
      <c r="V3470">
        <f>Table1[[#This Row],[Gross_Margin]]-Table1[[#This Row],[Budget_Margin]]</f>
        <v>-47</v>
      </c>
      <c r="W3470" s="5">
        <f>IF(
Table1[[#This Row],[Budget_Margin]]=0,
"",
IF(
Table1[[#This Row],[Budget_Margin]]&gt;0,
(Table1[[#This Row],[Gross_Margin]]-Table1[[#This Row],[Budget_Margin]]) / Table1[[#This Row],[Budget_Margin]],
(Table1[[#This Row],[Gross_Margin]]-Table1[[#This Row],[Budget_Margin]]) / ABS(Table1[[#This Row],[Budget_Margin]])
)
)</f>
        <v>-0.21363636363636362</v>
      </c>
      <c r="X3470" s="5" t="str">
        <f>IF(Table1[[#This Row],[Margin_Var]]&gt;=0, "Above Budget", "Below Budget")</f>
        <v>Below Budget</v>
      </c>
      <c r="Y3470" s="5">
        <f>IFERROR(Table1[[#This Row],[Gross_Margin]]/Table1[[#This Row],[Actual_Sales]],0)</f>
        <v>0.5824915824915825</v>
      </c>
      <c r="Z3470" s="5">
        <f>Table1[[#This Row],[Actual_Profit]]/Table1[[#This Row],[Actual_Sales]]</f>
        <v>0.10437710437710437</v>
      </c>
      <c r="AA3470">
        <v>142</v>
      </c>
      <c r="AB3470" s="5">
        <f>IFERROR(Table1[[#This Row],[Expenses]]/Table1[[#This Row],[Actual_Sales]],0)</f>
        <v>0.4781144781144781</v>
      </c>
      <c r="AC3470">
        <v>112</v>
      </c>
      <c r="AD3470">
        <v>717</v>
      </c>
      <c r="AE3470" s="5">
        <f>IFERROR(Table1[[#This Row],[Inventory]]/Table1[[#This Row],[Actual_Sales]],0)</f>
        <v>2.4141414141414139</v>
      </c>
    </row>
    <row r="3471" spans="1:31" x14ac:dyDescent="0.25">
      <c r="A3471">
        <v>1011</v>
      </c>
      <c r="B3471">
        <v>714</v>
      </c>
      <c r="C3471">
        <v>5</v>
      </c>
      <c r="D3471" s="2">
        <v>40330</v>
      </c>
      <c r="E3471">
        <v>345</v>
      </c>
      <c r="F3471">
        <v>330</v>
      </c>
      <c r="G3471">
        <f>Table1[[#This Row],[Actual_Sales]]-Table1[[#This Row],[Budget_Sales]]</f>
        <v>15</v>
      </c>
      <c r="H3471" s="5">
        <f>IF(
Table1[[#This Row],[Budget_Sales]]=0,
"",
IF(
Table1[[#This Row],[Budget_Sales]]&gt;0,
(Table1[[#This Row],[Actual_Sales]]-Table1[[#This Row],[Budget_Sales]])/Table1[[#This Row],[Budget_Sales]],
(Table1[[#This Row],[Actual_Sales]]-Table1[[#This Row],[Budget_Sales]])/ABS(Table1[[#This Row],[Budget_Sales]])
)
)</f>
        <v>4.5454545454545456E-2</v>
      </c>
      <c r="I3471" s="5" t="str">
        <f>IF(Table1[[#This Row],[Sales_Var]]&gt;=0,"Above Budget","Below Budget")</f>
        <v>Above Budget</v>
      </c>
      <c r="J3471">
        <f>Table1[[#This Row],[Actual_Sales]]-(Table1[[#This Row],[COGS]]+Table1[[#This Row],[Expenses]])</f>
        <v>36</v>
      </c>
      <c r="K3471">
        <v>50</v>
      </c>
      <c r="L3471">
        <f>Table1[[#This Row],[Actual_Profit]]-Table1[[#This Row],[Budget_Profit]]</f>
        <v>-14</v>
      </c>
      <c r="M3471" s="5">
        <f>IF(
Table1[[#This Row],[Budget_Profit]]=0,
"",
IF(
Table1[[#This Row],[Budget_Profit]]&gt;0,
(Table1[[#This Row],[Actual_Profit]]-Table1[[#This Row],[Budget_Profit]])/Table1[[#This Row],[Budget_Profit]],
(Table1[[#This Row],[Actual_Profit]]-Table1[[#This Row],[Budget_Profit]])/ABS(Table1[[#This Row],[Budget_Profit]])
)
)</f>
        <v>-0.28000000000000003</v>
      </c>
      <c r="N3471" s="5" t="str">
        <f>IF(Table1[[#This Row],[Profit_Var]]&gt;=0, "Above Budget", "Below Budget")</f>
        <v>Below Budget</v>
      </c>
      <c r="O3471">
        <v>144</v>
      </c>
      <c r="P3471">
        <v>130</v>
      </c>
      <c r="Q3471">
        <f>Table1[[#This Row],[COGS]]-Table1[[#This Row],[Budget_COGS]]</f>
        <v>14</v>
      </c>
      <c r="R3471" s="5">
        <f>IF(
Table1[[#This Row],[Budget_COGS]]=0,
"",
IF(
Table1[[#This Row],[Budget_COGS]]&gt;0,
(Table1[[#This Row],[Budget_COGS]]-Table1[[#This Row],[COGS]]) / Table1[[#This Row],[Budget_COGS]],
(Table1[[#This Row],[Budget_COGS]]-Table1[[#This Row],[COGS]]) / ABS(Table1[[#This Row],[Budget_COGS]])
)
)</f>
        <v>-0.1076923076923077</v>
      </c>
      <c r="S3471" s="5" t="str">
        <f>IF(Table1[[#This Row],[COGS _Var]]&gt;=0, "Above Budget", "Below Budget")</f>
        <v>Above Budget</v>
      </c>
      <c r="T3471">
        <f>Table1[[#This Row],[Actual_Sales]]-Table1[[#This Row],[COGS]]</f>
        <v>201</v>
      </c>
      <c r="U3471">
        <v>200</v>
      </c>
      <c r="V3471">
        <f>Table1[[#This Row],[Gross_Margin]]-Table1[[#This Row],[Budget_Margin]]</f>
        <v>1</v>
      </c>
      <c r="W3471" s="5">
        <f>IF(
Table1[[#This Row],[Budget_Margin]]=0,
"",
IF(
Table1[[#This Row],[Budget_Margin]]&gt;0,
(Table1[[#This Row],[Gross_Margin]]-Table1[[#This Row],[Budget_Margin]]) / Table1[[#This Row],[Budget_Margin]],
(Table1[[#This Row],[Gross_Margin]]-Table1[[#This Row],[Budget_Margin]]) / ABS(Table1[[#This Row],[Budget_Margin]])
)
)</f>
        <v>5.0000000000000001E-3</v>
      </c>
      <c r="X3471" s="5" t="str">
        <f>IF(Table1[[#This Row],[Margin_Var]]&gt;=0, "Above Budget", "Below Budget")</f>
        <v>Above Budget</v>
      </c>
      <c r="Y3471" s="5">
        <f>IFERROR(Table1[[#This Row],[Gross_Margin]]/Table1[[#This Row],[Actual_Sales]],0)</f>
        <v>0.58260869565217388</v>
      </c>
      <c r="Z3471" s="5">
        <f>Table1[[#This Row],[Actual_Profit]]/Table1[[#This Row],[Actual_Sales]]</f>
        <v>0.10434782608695652</v>
      </c>
      <c r="AA3471">
        <v>165</v>
      </c>
      <c r="AB3471" s="5">
        <f>IFERROR(Table1[[#This Row],[Expenses]]/Table1[[#This Row],[Actual_Sales]],0)</f>
        <v>0.47826086956521741</v>
      </c>
      <c r="AC3471">
        <v>131</v>
      </c>
      <c r="AD3471">
        <v>874</v>
      </c>
      <c r="AE3471" s="5">
        <f>IFERROR(Table1[[#This Row],[Inventory]]/Table1[[#This Row],[Actual_Sales]],0)</f>
        <v>2.5333333333333332</v>
      </c>
    </row>
    <row r="3472" spans="1:31" x14ac:dyDescent="0.25">
      <c r="A3472">
        <v>1236</v>
      </c>
      <c r="B3472">
        <v>971</v>
      </c>
      <c r="C3472">
        <v>4</v>
      </c>
      <c r="D3472" s="2">
        <v>40360</v>
      </c>
      <c r="E3472">
        <v>115</v>
      </c>
      <c r="F3472">
        <v>110</v>
      </c>
      <c r="G3472">
        <f>Table1[[#This Row],[Actual_Sales]]-Table1[[#This Row],[Budget_Sales]]</f>
        <v>5</v>
      </c>
      <c r="H3472" s="5">
        <f>IF(
Table1[[#This Row],[Budget_Sales]]=0,
"",
IF(
Table1[[#This Row],[Budget_Sales]]&gt;0,
(Table1[[#This Row],[Actual_Sales]]-Table1[[#This Row],[Budget_Sales]])/Table1[[#This Row],[Budget_Sales]],
(Table1[[#This Row],[Actual_Sales]]-Table1[[#This Row],[Budget_Sales]])/ABS(Table1[[#This Row],[Budget_Sales]])
)
)</f>
        <v>4.5454545454545456E-2</v>
      </c>
      <c r="I3472" s="5" t="str">
        <f>IF(Table1[[#This Row],[Sales_Var]]&gt;=0,"Above Budget","Below Budget")</f>
        <v>Above Budget</v>
      </c>
      <c r="J3472">
        <f>Table1[[#This Row],[Actual_Sales]]-(Table1[[#This Row],[COGS]]+Table1[[#This Row],[Expenses]])</f>
        <v>12</v>
      </c>
      <c r="K3472">
        <v>30</v>
      </c>
      <c r="L3472">
        <f>Table1[[#This Row],[Actual_Profit]]-Table1[[#This Row],[Budget_Profit]]</f>
        <v>-18</v>
      </c>
      <c r="M3472" s="5">
        <f>IF(
Table1[[#This Row],[Budget_Profit]]=0,
"",
IF(
Table1[[#This Row],[Budget_Profit]]&gt;0,
(Table1[[#This Row],[Actual_Profit]]-Table1[[#This Row],[Budget_Profit]])/Table1[[#This Row],[Budget_Profit]],
(Table1[[#This Row],[Actual_Profit]]-Table1[[#This Row],[Budget_Profit]])/ABS(Table1[[#This Row],[Budget_Profit]])
)
)</f>
        <v>-0.6</v>
      </c>
      <c r="N3472" s="5" t="str">
        <f>IF(Table1[[#This Row],[Profit_Var]]&gt;=0, "Above Budget", "Below Budget")</f>
        <v>Below Budget</v>
      </c>
      <c r="O3472">
        <v>51</v>
      </c>
      <c r="P3472">
        <v>40</v>
      </c>
      <c r="Q3472">
        <f>Table1[[#This Row],[COGS]]-Table1[[#This Row],[Budget_COGS]]</f>
        <v>11</v>
      </c>
      <c r="R3472" s="5">
        <f>IF(
Table1[[#This Row],[Budget_COGS]]=0,
"",
IF(
Table1[[#This Row],[Budget_COGS]]&gt;0,
(Table1[[#This Row],[Budget_COGS]]-Table1[[#This Row],[COGS]]) / Table1[[#This Row],[Budget_COGS]],
(Table1[[#This Row],[Budget_COGS]]-Table1[[#This Row],[COGS]]) / ABS(Table1[[#This Row],[Budget_COGS]])
)
)</f>
        <v>-0.27500000000000002</v>
      </c>
      <c r="S3472" s="5" t="str">
        <f>IF(Table1[[#This Row],[COGS _Var]]&gt;=0, "Above Budget", "Below Budget")</f>
        <v>Above Budget</v>
      </c>
      <c r="T3472">
        <f>Table1[[#This Row],[Actual_Sales]]-Table1[[#This Row],[COGS]]</f>
        <v>64</v>
      </c>
      <c r="U3472">
        <v>70</v>
      </c>
      <c r="V3472">
        <f>Table1[[#This Row],[Gross_Margin]]-Table1[[#This Row],[Budget_Margin]]</f>
        <v>-6</v>
      </c>
      <c r="W3472" s="5">
        <f>IF(
Table1[[#This Row],[Budget_Margin]]=0,
"",
IF(
Table1[[#This Row],[Budget_Margin]]&gt;0,
(Table1[[#This Row],[Gross_Margin]]-Table1[[#This Row],[Budget_Margin]]) / Table1[[#This Row],[Budget_Margin]],
(Table1[[#This Row],[Gross_Margin]]-Table1[[#This Row],[Budget_Margin]]) / ABS(Table1[[#This Row],[Budget_Margin]])
)
)</f>
        <v>-8.5714285714285715E-2</v>
      </c>
      <c r="X3472" s="5" t="str">
        <f>IF(Table1[[#This Row],[Margin_Var]]&gt;=0, "Above Budget", "Below Budget")</f>
        <v>Below Budget</v>
      </c>
      <c r="Y3472" s="5">
        <f>IFERROR(Table1[[#This Row],[Gross_Margin]]/Table1[[#This Row],[Actual_Sales]],0)</f>
        <v>0.55652173913043479</v>
      </c>
      <c r="Z3472" s="5">
        <f>Table1[[#This Row],[Actual_Profit]]/Table1[[#This Row],[Actual_Sales]]</f>
        <v>0.10434782608695652</v>
      </c>
      <c r="AA3472">
        <v>52</v>
      </c>
      <c r="AB3472" s="5">
        <f>IFERROR(Table1[[#This Row],[Expenses]]/Table1[[#This Row],[Actual_Sales]],0)</f>
        <v>0.45217391304347826</v>
      </c>
      <c r="AC3472">
        <v>19</v>
      </c>
      <c r="AD3472">
        <v>419</v>
      </c>
      <c r="AE3472" s="5">
        <f>IFERROR(Table1[[#This Row],[Inventory]]/Table1[[#This Row],[Actual_Sales]],0)</f>
        <v>3.6434782608695651</v>
      </c>
    </row>
    <row r="3473" spans="1:31" x14ac:dyDescent="0.25">
      <c r="A3473">
        <v>1231</v>
      </c>
      <c r="B3473">
        <v>970</v>
      </c>
      <c r="C3473">
        <v>11</v>
      </c>
      <c r="D3473" s="2">
        <v>40360</v>
      </c>
      <c r="E3473">
        <v>115</v>
      </c>
      <c r="F3473">
        <v>100</v>
      </c>
      <c r="G3473">
        <f>Table1[[#This Row],[Actual_Sales]]-Table1[[#This Row],[Budget_Sales]]</f>
        <v>15</v>
      </c>
      <c r="H3473" s="5">
        <f>IF(
Table1[[#This Row],[Budget_Sales]]=0,
"",
IF(
Table1[[#This Row],[Budget_Sales]]&gt;0,
(Table1[[#This Row],[Actual_Sales]]-Table1[[#This Row],[Budget_Sales]])/Table1[[#This Row],[Budget_Sales]],
(Table1[[#This Row],[Actual_Sales]]-Table1[[#This Row],[Budget_Sales]])/ABS(Table1[[#This Row],[Budget_Sales]])
)
)</f>
        <v>0.15</v>
      </c>
      <c r="I3473" s="5" t="str">
        <f>IF(Table1[[#This Row],[Sales_Var]]&gt;=0,"Above Budget","Below Budget")</f>
        <v>Above Budget</v>
      </c>
      <c r="J3473">
        <f>Table1[[#This Row],[Actual_Sales]]-(Table1[[#This Row],[COGS]]+Table1[[#This Row],[Expenses]])</f>
        <v>12</v>
      </c>
      <c r="K3473">
        <v>20</v>
      </c>
      <c r="L3473">
        <f>Table1[[#This Row],[Actual_Profit]]-Table1[[#This Row],[Budget_Profit]]</f>
        <v>-8</v>
      </c>
      <c r="M3473" s="5">
        <f>IF(
Table1[[#This Row],[Budget_Profit]]=0,
"",
IF(
Table1[[#This Row],[Budget_Profit]]&gt;0,
(Table1[[#This Row],[Actual_Profit]]-Table1[[#This Row],[Budget_Profit]])/Table1[[#This Row],[Budget_Profit]],
(Table1[[#This Row],[Actual_Profit]]-Table1[[#This Row],[Budget_Profit]])/ABS(Table1[[#This Row],[Budget_Profit]])
)
)</f>
        <v>-0.4</v>
      </c>
      <c r="N3473" s="5" t="str">
        <f>IF(Table1[[#This Row],[Profit_Var]]&gt;=0, "Above Budget", "Below Budget")</f>
        <v>Below Budget</v>
      </c>
      <c r="O3473">
        <v>51</v>
      </c>
      <c r="P3473">
        <v>40</v>
      </c>
      <c r="Q3473">
        <f>Table1[[#This Row],[COGS]]-Table1[[#This Row],[Budget_COGS]]</f>
        <v>11</v>
      </c>
      <c r="R3473" s="5">
        <f>IF(
Table1[[#This Row],[Budget_COGS]]=0,
"",
IF(
Table1[[#This Row],[Budget_COGS]]&gt;0,
(Table1[[#This Row],[Budget_COGS]]-Table1[[#This Row],[COGS]]) / Table1[[#This Row],[Budget_COGS]],
(Table1[[#This Row],[Budget_COGS]]-Table1[[#This Row],[COGS]]) / ABS(Table1[[#This Row],[Budget_COGS]])
)
)</f>
        <v>-0.27500000000000002</v>
      </c>
      <c r="S3473" s="5" t="str">
        <f>IF(Table1[[#This Row],[COGS _Var]]&gt;=0, "Above Budget", "Below Budget")</f>
        <v>Above Budget</v>
      </c>
      <c r="T3473">
        <f>Table1[[#This Row],[Actual_Sales]]-Table1[[#This Row],[COGS]]</f>
        <v>64</v>
      </c>
      <c r="U3473">
        <v>60</v>
      </c>
      <c r="V3473">
        <f>Table1[[#This Row],[Gross_Margin]]-Table1[[#This Row],[Budget_Margin]]</f>
        <v>4</v>
      </c>
      <c r="W3473" s="5">
        <f>IF(
Table1[[#This Row],[Budget_Margin]]=0,
"",
IF(
Table1[[#This Row],[Budget_Margin]]&gt;0,
(Table1[[#This Row],[Gross_Margin]]-Table1[[#This Row],[Budget_Margin]]) / Table1[[#This Row],[Budget_Margin]],
(Table1[[#This Row],[Gross_Margin]]-Table1[[#This Row],[Budget_Margin]]) / ABS(Table1[[#This Row],[Budget_Margin]])
)
)</f>
        <v>6.6666666666666666E-2</v>
      </c>
      <c r="X3473" s="5" t="str">
        <f>IF(Table1[[#This Row],[Margin_Var]]&gt;=0, "Above Budget", "Below Budget")</f>
        <v>Above Budget</v>
      </c>
      <c r="Y3473" s="5">
        <f>IFERROR(Table1[[#This Row],[Gross_Margin]]/Table1[[#This Row],[Actual_Sales]],0)</f>
        <v>0.55652173913043479</v>
      </c>
      <c r="Z3473" s="5">
        <f>Table1[[#This Row],[Actual_Profit]]/Table1[[#This Row],[Actual_Sales]]</f>
        <v>0.10434782608695652</v>
      </c>
      <c r="AA3473">
        <v>52</v>
      </c>
      <c r="AB3473" s="5">
        <f>IFERROR(Table1[[#This Row],[Expenses]]/Table1[[#This Row],[Actual_Sales]],0)</f>
        <v>0.45217391304347826</v>
      </c>
      <c r="AC3473">
        <v>19</v>
      </c>
      <c r="AD3473">
        <v>419</v>
      </c>
      <c r="AE3473" s="5">
        <f>IFERROR(Table1[[#This Row],[Inventory]]/Table1[[#This Row],[Actual_Sales]],0)</f>
        <v>3.6434782608695651</v>
      </c>
    </row>
    <row r="3474" spans="1:31" x14ac:dyDescent="0.25">
      <c r="A3474">
        <v>929</v>
      </c>
      <c r="B3474">
        <v>419</v>
      </c>
      <c r="C3474">
        <v>6</v>
      </c>
      <c r="D3474" s="2">
        <v>40330</v>
      </c>
      <c r="E3474">
        <v>115</v>
      </c>
      <c r="F3474">
        <v>130</v>
      </c>
      <c r="G3474">
        <f>Table1[[#This Row],[Actual_Sales]]-Table1[[#This Row],[Budget_Sales]]</f>
        <v>-15</v>
      </c>
      <c r="H3474" s="5">
        <f>IF(
Table1[[#This Row],[Budget_Sales]]=0,
"",
IF(
Table1[[#This Row],[Budget_Sales]]&gt;0,
(Table1[[#This Row],[Actual_Sales]]-Table1[[#This Row],[Budget_Sales]])/Table1[[#This Row],[Budget_Sales]],
(Table1[[#This Row],[Actual_Sales]]-Table1[[#This Row],[Budget_Sales]])/ABS(Table1[[#This Row],[Budget_Sales]])
)
)</f>
        <v>-0.11538461538461539</v>
      </c>
      <c r="I3474" s="5" t="str">
        <f>IF(Table1[[#This Row],[Sales_Var]]&gt;=0,"Above Budget","Below Budget")</f>
        <v>Below Budget</v>
      </c>
      <c r="J3474">
        <f>Table1[[#This Row],[Actual_Sales]]-(Table1[[#This Row],[COGS]]+Table1[[#This Row],[Expenses]])</f>
        <v>12</v>
      </c>
      <c r="K3474">
        <v>30</v>
      </c>
      <c r="L3474">
        <f>Table1[[#This Row],[Actual_Profit]]-Table1[[#This Row],[Budget_Profit]]</f>
        <v>-18</v>
      </c>
      <c r="M3474" s="5">
        <f>IF(
Table1[[#This Row],[Budget_Profit]]=0,
"",
IF(
Table1[[#This Row],[Budget_Profit]]&gt;0,
(Table1[[#This Row],[Actual_Profit]]-Table1[[#This Row],[Budget_Profit]])/Table1[[#This Row],[Budget_Profit]],
(Table1[[#This Row],[Actual_Profit]]-Table1[[#This Row],[Budget_Profit]])/ABS(Table1[[#This Row],[Budget_Profit]])
)
)</f>
        <v>-0.6</v>
      </c>
      <c r="N3474" s="5" t="str">
        <f>IF(Table1[[#This Row],[Profit_Var]]&gt;=0, "Above Budget", "Below Budget")</f>
        <v>Below Budget</v>
      </c>
      <c r="O3474">
        <v>51</v>
      </c>
      <c r="P3474">
        <v>50</v>
      </c>
      <c r="Q3474">
        <f>Table1[[#This Row],[COGS]]-Table1[[#This Row],[Budget_COGS]]</f>
        <v>1</v>
      </c>
      <c r="R3474" s="5">
        <f>IF(
Table1[[#This Row],[Budget_COGS]]=0,
"",
IF(
Table1[[#This Row],[Budget_COGS]]&gt;0,
(Table1[[#This Row],[Budget_COGS]]-Table1[[#This Row],[COGS]]) / Table1[[#This Row],[Budget_COGS]],
(Table1[[#This Row],[Budget_COGS]]-Table1[[#This Row],[COGS]]) / ABS(Table1[[#This Row],[Budget_COGS]])
)
)</f>
        <v>-0.02</v>
      </c>
      <c r="S3474" s="5" t="str">
        <f>IF(Table1[[#This Row],[COGS _Var]]&gt;=0, "Above Budget", "Below Budget")</f>
        <v>Above Budget</v>
      </c>
      <c r="T3474">
        <f>Table1[[#This Row],[Actual_Sales]]-Table1[[#This Row],[COGS]]</f>
        <v>64</v>
      </c>
      <c r="U3474">
        <v>80</v>
      </c>
      <c r="V3474">
        <f>Table1[[#This Row],[Gross_Margin]]-Table1[[#This Row],[Budget_Margin]]</f>
        <v>-16</v>
      </c>
      <c r="W3474" s="5">
        <f>IF(
Table1[[#This Row],[Budget_Margin]]=0,
"",
IF(
Table1[[#This Row],[Budget_Margin]]&gt;0,
(Table1[[#This Row],[Gross_Margin]]-Table1[[#This Row],[Budget_Margin]]) / Table1[[#This Row],[Budget_Margin]],
(Table1[[#This Row],[Gross_Margin]]-Table1[[#This Row],[Budget_Margin]]) / ABS(Table1[[#This Row],[Budget_Margin]])
)
)</f>
        <v>-0.2</v>
      </c>
      <c r="X3474" s="5" t="str">
        <f>IF(Table1[[#This Row],[Margin_Var]]&gt;=0, "Above Budget", "Below Budget")</f>
        <v>Below Budget</v>
      </c>
      <c r="Y3474" s="5">
        <f>IFERROR(Table1[[#This Row],[Gross_Margin]]/Table1[[#This Row],[Actual_Sales]],0)</f>
        <v>0.55652173913043479</v>
      </c>
      <c r="Z3474" s="5">
        <f>Table1[[#This Row],[Actual_Profit]]/Table1[[#This Row],[Actual_Sales]]</f>
        <v>0.10434782608695652</v>
      </c>
      <c r="AA3474">
        <v>52</v>
      </c>
      <c r="AB3474" s="5">
        <f>IFERROR(Table1[[#This Row],[Expenses]]/Table1[[#This Row],[Actual_Sales]],0)</f>
        <v>0.45217391304347826</v>
      </c>
      <c r="AC3474">
        <v>19</v>
      </c>
      <c r="AD3474">
        <v>396</v>
      </c>
      <c r="AE3474" s="5">
        <f>IFERROR(Table1[[#This Row],[Inventory]]/Table1[[#This Row],[Actual_Sales]],0)</f>
        <v>3.4434782608695653</v>
      </c>
    </row>
    <row r="3475" spans="1:31" x14ac:dyDescent="0.25">
      <c r="A3475">
        <v>1033</v>
      </c>
      <c r="B3475">
        <v>781</v>
      </c>
      <c r="C3475">
        <v>9</v>
      </c>
      <c r="D3475" s="2">
        <v>40330</v>
      </c>
      <c r="E3475">
        <v>115</v>
      </c>
      <c r="F3475">
        <v>80</v>
      </c>
      <c r="G3475">
        <f>Table1[[#This Row],[Actual_Sales]]-Table1[[#This Row],[Budget_Sales]]</f>
        <v>35</v>
      </c>
      <c r="H3475" s="5">
        <f>IF(
Table1[[#This Row],[Budget_Sales]]=0,
"",
IF(
Table1[[#This Row],[Budget_Sales]]&gt;0,
(Table1[[#This Row],[Actual_Sales]]-Table1[[#This Row],[Budget_Sales]])/Table1[[#This Row],[Budget_Sales]],
(Table1[[#This Row],[Actual_Sales]]-Table1[[#This Row],[Budget_Sales]])/ABS(Table1[[#This Row],[Budget_Sales]])
)
)</f>
        <v>0.4375</v>
      </c>
      <c r="I3475" s="5" t="str">
        <f>IF(Table1[[#This Row],[Sales_Var]]&gt;=0,"Above Budget","Below Budget")</f>
        <v>Above Budget</v>
      </c>
      <c r="J3475">
        <f>Table1[[#This Row],[Actual_Sales]]-(Table1[[#This Row],[COGS]]+Table1[[#This Row],[Expenses]])</f>
        <v>12</v>
      </c>
      <c r="K3475">
        <v>20</v>
      </c>
      <c r="L3475">
        <f>Table1[[#This Row],[Actual_Profit]]-Table1[[#This Row],[Budget_Profit]]</f>
        <v>-8</v>
      </c>
      <c r="M3475" s="5">
        <f>IF(
Table1[[#This Row],[Budget_Profit]]=0,
"",
IF(
Table1[[#This Row],[Budget_Profit]]&gt;0,
(Table1[[#This Row],[Actual_Profit]]-Table1[[#This Row],[Budget_Profit]])/Table1[[#This Row],[Budget_Profit]],
(Table1[[#This Row],[Actual_Profit]]-Table1[[#This Row],[Budget_Profit]])/ABS(Table1[[#This Row],[Budget_Profit]])
)
)</f>
        <v>-0.4</v>
      </c>
      <c r="N3475" s="5" t="str">
        <f>IF(Table1[[#This Row],[Profit_Var]]&gt;=0, "Above Budget", "Below Budget")</f>
        <v>Below Budget</v>
      </c>
      <c r="O3475">
        <v>51</v>
      </c>
      <c r="P3475">
        <v>30</v>
      </c>
      <c r="Q3475">
        <f>Table1[[#This Row],[COGS]]-Table1[[#This Row],[Budget_COGS]]</f>
        <v>21</v>
      </c>
      <c r="R3475" s="5">
        <f>IF(
Table1[[#This Row],[Budget_COGS]]=0,
"",
IF(
Table1[[#This Row],[Budget_COGS]]&gt;0,
(Table1[[#This Row],[Budget_COGS]]-Table1[[#This Row],[COGS]]) / Table1[[#This Row],[Budget_COGS]],
(Table1[[#This Row],[Budget_COGS]]-Table1[[#This Row],[COGS]]) / ABS(Table1[[#This Row],[Budget_COGS]])
)
)</f>
        <v>-0.7</v>
      </c>
      <c r="S3475" s="5" t="str">
        <f>IF(Table1[[#This Row],[COGS _Var]]&gt;=0, "Above Budget", "Below Budget")</f>
        <v>Above Budget</v>
      </c>
      <c r="T3475">
        <f>Table1[[#This Row],[Actual_Sales]]-Table1[[#This Row],[COGS]]</f>
        <v>64</v>
      </c>
      <c r="U3475">
        <v>50</v>
      </c>
      <c r="V3475">
        <f>Table1[[#This Row],[Gross_Margin]]-Table1[[#This Row],[Budget_Margin]]</f>
        <v>14</v>
      </c>
      <c r="W3475" s="5">
        <f>IF(
Table1[[#This Row],[Budget_Margin]]=0,
"",
IF(
Table1[[#This Row],[Budget_Margin]]&gt;0,
(Table1[[#This Row],[Gross_Margin]]-Table1[[#This Row],[Budget_Margin]]) / Table1[[#This Row],[Budget_Margin]],
(Table1[[#This Row],[Gross_Margin]]-Table1[[#This Row],[Budget_Margin]]) / ABS(Table1[[#This Row],[Budget_Margin]])
)
)</f>
        <v>0.28000000000000003</v>
      </c>
      <c r="X3475" s="5" t="str">
        <f>IF(Table1[[#This Row],[Margin_Var]]&gt;=0, "Above Budget", "Below Budget")</f>
        <v>Above Budget</v>
      </c>
      <c r="Y3475" s="5">
        <f>IFERROR(Table1[[#This Row],[Gross_Margin]]/Table1[[#This Row],[Actual_Sales]],0)</f>
        <v>0.55652173913043479</v>
      </c>
      <c r="Z3475" s="5">
        <f>Table1[[#This Row],[Actual_Profit]]/Table1[[#This Row],[Actual_Sales]]</f>
        <v>0.10434782608695652</v>
      </c>
      <c r="AA3475">
        <v>52</v>
      </c>
      <c r="AB3475" s="5">
        <f>IFERROR(Table1[[#This Row],[Expenses]]/Table1[[#This Row],[Actual_Sales]],0)</f>
        <v>0.45217391304347826</v>
      </c>
      <c r="AC3475">
        <v>19</v>
      </c>
      <c r="AD3475">
        <v>396</v>
      </c>
      <c r="AE3475" s="5">
        <f>IFERROR(Table1[[#This Row],[Inventory]]/Table1[[#This Row],[Actual_Sales]],0)</f>
        <v>3.4434782608695653</v>
      </c>
    </row>
    <row r="3476" spans="1:31" x14ac:dyDescent="0.25">
      <c r="A3476">
        <v>1665</v>
      </c>
      <c r="B3476">
        <v>515</v>
      </c>
      <c r="C3476">
        <v>2</v>
      </c>
      <c r="D3476" s="2">
        <v>40452</v>
      </c>
      <c r="E3476">
        <v>68</v>
      </c>
      <c r="F3476">
        <v>60</v>
      </c>
      <c r="G3476">
        <f>Table1[[#This Row],[Actual_Sales]]-Table1[[#This Row],[Budget_Sales]]</f>
        <v>8</v>
      </c>
      <c r="H3476" s="5">
        <f>IF(
Table1[[#This Row],[Budget_Sales]]=0,
"",
IF(
Table1[[#This Row],[Budget_Sales]]&gt;0,
(Table1[[#This Row],[Actual_Sales]]-Table1[[#This Row],[Budget_Sales]])/Table1[[#This Row],[Budget_Sales]],
(Table1[[#This Row],[Actual_Sales]]-Table1[[#This Row],[Budget_Sales]])/ABS(Table1[[#This Row],[Budget_Sales]])
)
)</f>
        <v>0.13333333333333333</v>
      </c>
      <c r="I3476" s="5" t="str">
        <f>IF(Table1[[#This Row],[Sales_Var]]&gt;=0,"Above Budget","Below Budget")</f>
        <v>Above Budget</v>
      </c>
      <c r="J3476">
        <f>Table1[[#This Row],[Actual_Sales]]-(Table1[[#This Row],[COGS]]+Table1[[#This Row],[Expenses]])</f>
        <v>7</v>
      </c>
      <c r="K3476">
        <v>30</v>
      </c>
      <c r="L3476">
        <f>Table1[[#This Row],[Actual_Profit]]-Table1[[#This Row],[Budget_Profit]]</f>
        <v>-23</v>
      </c>
      <c r="M3476" s="5">
        <f>IF(
Table1[[#This Row],[Budget_Profit]]=0,
"",
IF(
Table1[[#This Row],[Budget_Profit]]&gt;0,
(Table1[[#This Row],[Actual_Profit]]-Table1[[#This Row],[Budget_Profit]])/Table1[[#This Row],[Budget_Profit]],
(Table1[[#This Row],[Actual_Profit]]-Table1[[#This Row],[Budget_Profit]])/ABS(Table1[[#This Row],[Budget_Profit]])
)
)</f>
        <v>-0.76666666666666672</v>
      </c>
      <c r="N3476" s="5" t="str">
        <f>IF(Table1[[#This Row],[Profit_Var]]&gt;=0, "Above Budget", "Below Budget")</f>
        <v>Below Budget</v>
      </c>
      <c r="O3476">
        <v>31</v>
      </c>
      <c r="P3476">
        <v>20</v>
      </c>
      <c r="Q3476">
        <f>Table1[[#This Row],[COGS]]-Table1[[#This Row],[Budget_COGS]]</f>
        <v>11</v>
      </c>
      <c r="R3476" s="5">
        <f>IF(
Table1[[#This Row],[Budget_COGS]]=0,
"",
IF(
Table1[[#This Row],[Budget_COGS]]&gt;0,
(Table1[[#This Row],[Budget_COGS]]-Table1[[#This Row],[COGS]]) / Table1[[#This Row],[Budget_COGS]],
(Table1[[#This Row],[Budget_COGS]]-Table1[[#This Row],[COGS]]) / ABS(Table1[[#This Row],[Budget_COGS]])
)
)</f>
        <v>-0.55000000000000004</v>
      </c>
      <c r="S3476" s="5" t="str">
        <f>IF(Table1[[#This Row],[COGS _Var]]&gt;=0, "Above Budget", "Below Budget")</f>
        <v>Above Budget</v>
      </c>
      <c r="T3476">
        <f>Table1[[#This Row],[Actual_Sales]]-Table1[[#This Row],[COGS]]</f>
        <v>37</v>
      </c>
      <c r="U3476">
        <v>40</v>
      </c>
      <c r="V3476">
        <f>Table1[[#This Row],[Gross_Margin]]-Table1[[#This Row],[Budget_Margin]]</f>
        <v>-3</v>
      </c>
      <c r="W3476" s="5">
        <f>IF(
Table1[[#This Row],[Budget_Margin]]=0,
"",
IF(
Table1[[#This Row],[Budget_Margin]]&gt;0,
(Table1[[#This Row],[Gross_Margin]]-Table1[[#This Row],[Budget_Margin]]) / Table1[[#This Row],[Budget_Margin]],
(Table1[[#This Row],[Gross_Margin]]-Table1[[#This Row],[Budget_Margin]]) / ABS(Table1[[#This Row],[Budget_Margin]])
)
)</f>
        <v>-7.4999999999999997E-2</v>
      </c>
      <c r="X3476" s="5" t="str">
        <f>IF(Table1[[#This Row],[Margin_Var]]&gt;=0, "Above Budget", "Below Budget")</f>
        <v>Below Budget</v>
      </c>
      <c r="Y3476" s="5">
        <f>IFERROR(Table1[[#This Row],[Gross_Margin]]/Table1[[#This Row],[Actual_Sales]],0)</f>
        <v>0.54411764705882348</v>
      </c>
      <c r="Z3476" s="5">
        <f>Table1[[#This Row],[Actual_Profit]]/Table1[[#This Row],[Actual_Sales]]</f>
        <v>0.10294117647058823</v>
      </c>
      <c r="AA3476">
        <v>30</v>
      </c>
      <c r="AB3476" s="5">
        <f>IFERROR(Table1[[#This Row],[Expenses]]/Table1[[#This Row],[Actual_Sales]],0)</f>
        <v>0.44117647058823528</v>
      </c>
      <c r="AC3476">
        <v>9</v>
      </c>
      <c r="AD3476">
        <v>1000</v>
      </c>
      <c r="AE3476" s="5">
        <f>IFERROR(Table1[[#This Row],[Inventory]]/Table1[[#This Row],[Actual_Sales]],0)</f>
        <v>14.705882352941176</v>
      </c>
    </row>
    <row r="3477" spans="1:31" x14ac:dyDescent="0.25">
      <c r="A3477">
        <v>1723</v>
      </c>
      <c r="B3477">
        <v>775</v>
      </c>
      <c r="C3477">
        <v>3</v>
      </c>
      <c r="D3477" s="2">
        <v>40452</v>
      </c>
      <c r="E3477">
        <v>68</v>
      </c>
      <c r="F3477">
        <v>90</v>
      </c>
      <c r="G3477">
        <f>Table1[[#This Row],[Actual_Sales]]-Table1[[#This Row],[Budget_Sales]]</f>
        <v>-22</v>
      </c>
      <c r="H3477" s="5">
        <f>IF(
Table1[[#This Row],[Budget_Sales]]=0,
"",
IF(
Table1[[#This Row],[Budget_Sales]]&gt;0,
(Table1[[#This Row],[Actual_Sales]]-Table1[[#This Row],[Budget_Sales]])/Table1[[#This Row],[Budget_Sales]],
(Table1[[#This Row],[Actual_Sales]]-Table1[[#This Row],[Budget_Sales]])/ABS(Table1[[#This Row],[Budget_Sales]])
)
)</f>
        <v>-0.24444444444444444</v>
      </c>
      <c r="I3477" s="5" t="str">
        <f>IF(Table1[[#This Row],[Sales_Var]]&gt;=0,"Above Budget","Below Budget")</f>
        <v>Below Budget</v>
      </c>
      <c r="J3477">
        <f>Table1[[#This Row],[Actual_Sales]]-(Table1[[#This Row],[COGS]]+Table1[[#This Row],[Expenses]])</f>
        <v>7</v>
      </c>
      <c r="K3477">
        <v>50</v>
      </c>
      <c r="L3477">
        <f>Table1[[#This Row],[Actual_Profit]]-Table1[[#This Row],[Budget_Profit]]</f>
        <v>-43</v>
      </c>
      <c r="M3477" s="5">
        <f>IF(
Table1[[#This Row],[Budget_Profit]]=0,
"",
IF(
Table1[[#This Row],[Budget_Profit]]&gt;0,
(Table1[[#This Row],[Actual_Profit]]-Table1[[#This Row],[Budget_Profit]])/Table1[[#This Row],[Budget_Profit]],
(Table1[[#This Row],[Actual_Profit]]-Table1[[#This Row],[Budget_Profit]])/ABS(Table1[[#This Row],[Budget_Profit]])
)
)</f>
        <v>-0.86</v>
      </c>
      <c r="N3477" s="5" t="str">
        <f>IF(Table1[[#This Row],[Profit_Var]]&gt;=0, "Above Budget", "Below Budget")</f>
        <v>Below Budget</v>
      </c>
      <c r="O3477">
        <v>31</v>
      </c>
      <c r="P3477">
        <v>30</v>
      </c>
      <c r="Q3477">
        <f>Table1[[#This Row],[COGS]]-Table1[[#This Row],[Budget_COGS]]</f>
        <v>1</v>
      </c>
      <c r="R3477" s="5">
        <f>IF(
Table1[[#This Row],[Budget_COGS]]=0,
"",
IF(
Table1[[#This Row],[Budget_COGS]]&gt;0,
(Table1[[#This Row],[Budget_COGS]]-Table1[[#This Row],[COGS]]) / Table1[[#This Row],[Budget_COGS]],
(Table1[[#This Row],[Budget_COGS]]-Table1[[#This Row],[COGS]]) / ABS(Table1[[#This Row],[Budget_COGS]])
)
)</f>
        <v>-3.3333333333333333E-2</v>
      </c>
      <c r="S3477" s="5" t="str">
        <f>IF(Table1[[#This Row],[COGS _Var]]&gt;=0, "Above Budget", "Below Budget")</f>
        <v>Above Budget</v>
      </c>
      <c r="T3477">
        <f>Table1[[#This Row],[Actual_Sales]]-Table1[[#This Row],[COGS]]</f>
        <v>37</v>
      </c>
      <c r="U3477">
        <v>60</v>
      </c>
      <c r="V3477">
        <f>Table1[[#This Row],[Gross_Margin]]-Table1[[#This Row],[Budget_Margin]]</f>
        <v>-23</v>
      </c>
      <c r="W3477" s="5">
        <f>IF(
Table1[[#This Row],[Budget_Margin]]=0,
"",
IF(
Table1[[#This Row],[Budget_Margin]]&gt;0,
(Table1[[#This Row],[Gross_Margin]]-Table1[[#This Row],[Budget_Margin]]) / Table1[[#This Row],[Budget_Margin]],
(Table1[[#This Row],[Gross_Margin]]-Table1[[#This Row],[Budget_Margin]]) / ABS(Table1[[#This Row],[Budget_Margin]])
)
)</f>
        <v>-0.38333333333333336</v>
      </c>
      <c r="X3477" s="5" t="str">
        <f>IF(Table1[[#This Row],[Margin_Var]]&gt;=0, "Above Budget", "Below Budget")</f>
        <v>Below Budget</v>
      </c>
      <c r="Y3477" s="5">
        <f>IFERROR(Table1[[#This Row],[Gross_Margin]]/Table1[[#This Row],[Actual_Sales]],0)</f>
        <v>0.54411764705882348</v>
      </c>
      <c r="Z3477" s="5">
        <f>Table1[[#This Row],[Actual_Profit]]/Table1[[#This Row],[Actual_Sales]]</f>
        <v>0.10294117647058823</v>
      </c>
      <c r="AA3477">
        <v>30</v>
      </c>
      <c r="AB3477" s="5">
        <f>IFERROR(Table1[[#This Row],[Expenses]]/Table1[[#This Row],[Actual_Sales]],0)</f>
        <v>0.44117647058823528</v>
      </c>
      <c r="AC3477">
        <v>9</v>
      </c>
      <c r="AD3477">
        <v>1000</v>
      </c>
      <c r="AE3477" s="5">
        <f>IFERROR(Table1[[#This Row],[Inventory]]/Table1[[#This Row],[Actual_Sales]],0)</f>
        <v>14.705882352941176</v>
      </c>
    </row>
    <row r="3478" spans="1:31" x14ac:dyDescent="0.25">
      <c r="A3478">
        <v>795</v>
      </c>
      <c r="B3478">
        <v>515</v>
      </c>
      <c r="C3478">
        <v>2</v>
      </c>
      <c r="D3478" s="2">
        <v>40299</v>
      </c>
      <c r="E3478">
        <v>68</v>
      </c>
      <c r="F3478">
        <v>70</v>
      </c>
      <c r="G3478">
        <f>Table1[[#This Row],[Actual_Sales]]-Table1[[#This Row],[Budget_Sales]]</f>
        <v>-2</v>
      </c>
      <c r="H3478" s="5">
        <f>IF(
Table1[[#This Row],[Budget_Sales]]=0,
"",
IF(
Table1[[#This Row],[Budget_Sales]]&gt;0,
(Table1[[#This Row],[Actual_Sales]]-Table1[[#This Row],[Budget_Sales]])/Table1[[#This Row],[Budget_Sales]],
(Table1[[#This Row],[Actual_Sales]]-Table1[[#This Row],[Budget_Sales]])/ABS(Table1[[#This Row],[Budget_Sales]])
)
)</f>
        <v>-2.8571428571428571E-2</v>
      </c>
      <c r="I3478" s="5" t="str">
        <f>IF(Table1[[#This Row],[Sales_Var]]&gt;=0,"Above Budget","Below Budget")</f>
        <v>Below Budget</v>
      </c>
      <c r="J3478">
        <f>Table1[[#This Row],[Actual_Sales]]-(Table1[[#This Row],[COGS]]+Table1[[#This Row],[Expenses]])</f>
        <v>7</v>
      </c>
      <c r="K3478">
        <v>20</v>
      </c>
      <c r="L3478">
        <f>Table1[[#This Row],[Actual_Profit]]-Table1[[#This Row],[Budget_Profit]]</f>
        <v>-13</v>
      </c>
      <c r="M3478" s="5">
        <f>IF(
Table1[[#This Row],[Budget_Profit]]=0,
"",
IF(
Table1[[#This Row],[Budget_Profit]]&gt;0,
(Table1[[#This Row],[Actual_Profit]]-Table1[[#This Row],[Budget_Profit]])/Table1[[#This Row],[Budget_Profit]],
(Table1[[#This Row],[Actual_Profit]]-Table1[[#This Row],[Budget_Profit]])/ABS(Table1[[#This Row],[Budget_Profit]])
)
)</f>
        <v>-0.65</v>
      </c>
      <c r="N3478" s="5" t="str">
        <f>IF(Table1[[#This Row],[Profit_Var]]&gt;=0, "Above Budget", "Below Budget")</f>
        <v>Below Budget</v>
      </c>
      <c r="O3478">
        <v>31</v>
      </c>
      <c r="P3478">
        <v>30</v>
      </c>
      <c r="Q3478">
        <f>Table1[[#This Row],[COGS]]-Table1[[#This Row],[Budget_COGS]]</f>
        <v>1</v>
      </c>
      <c r="R3478" s="5">
        <f>IF(
Table1[[#This Row],[Budget_COGS]]=0,
"",
IF(
Table1[[#This Row],[Budget_COGS]]&gt;0,
(Table1[[#This Row],[Budget_COGS]]-Table1[[#This Row],[COGS]]) / Table1[[#This Row],[Budget_COGS]],
(Table1[[#This Row],[Budget_COGS]]-Table1[[#This Row],[COGS]]) / ABS(Table1[[#This Row],[Budget_COGS]])
)
)</f>
        <v>-3.3333333333333333E-2</v>
      </c>
      <c r="S3478" s="5" t="str">
        <f>IF(Table1[[#This Row],[COGS _Var]]&gt;=0, "Above Budget", "Below Budget")</f>
        <v>Above Budget</v>
      </c>
      <c r="T3478">
        <f>Table1[[#This Row],[Actual_Sales]]-Table1[[#This Row],[COGS]]</f>
        <v>37</v>
      </c>
      <c r="U3478">
        <v>40</v>
      </c>
      <c r="V3478">
        <f>Table1[[#This Row],[Gross_Margin]]-Table1[[#This Row],[Budget_Margin]]</f>
        <v>-3</v>
      </c>
      <c r="W3478" s="5">
        <f>IF(
Table1[[#This Row],[Budget_Margin]]=0,
"",
IF(
Table1[[#This Row],[Budget_Margin]]&gt;0,
(Table1[[#This Row],[Gross_Margin]]-Table1[[#This Row],[Budget_Margin]]) / Table1[[#This Row],[Budget_Margin]],
(Table1[[#This Row],[Gross_Margin]]-Table1[[#This Row],[Budget_Margin]]) / ABS(Table1[[#This Row],[Budget_Margin]])
)
)</f>
        <v>-7.4999999999999997E-2</v>
      </c>
      <c r="X3478" s="5" t="str">
        <f>IF(Table1[[#This Row],[Margin_Var]]&gt;=0, "Above Budget", "Below Budget")</f>
        <v>Below Budget</v>
      </c>
      <c r="Y3478" s="5">
        <f>IFERROR(Table1[[#This Row],[Gross_Margin]]/Table1[[#This Row],[Actual_Sales]],0)</f>
        <v>0.54411764705882348</v>
      </c>
      <c r="Z3478" s="5">
        <f>Table1[[#This Row],[Actual_Profit]]/Table1[[#This Row],[Actual_Sales]]</f>
        <v>0.10294117647058823</v>
      </c>
      <c r="AA3478">
        <v>30</v>
      </c>
      <c r="AB3478" s="5">
        <f>IFERROR(Table1[[#This Row],[Expenses]]/Table1[[#This Row],[Actual_Sales]],0)</f>
        <v>0.44117647058823528</v>
      </c>
      <c r="AC3478">
        <v>9</v>
      </c>
      <c r="AD3478">
        <v>976</v>
      </c>
      <c r="AE3478" s="5">
        <f>IFERROR(Table1[[#This Row],[Inventory]]/Table1[[#This Row],[Actual_Sales]],0)</f>
        <v>14.352941176470589</v>
      </c>
    </row>
    <row r="3479" spans="1:31" x14ac:dyDescent="0.25">
      <c r="A3479">
        <v>783</v>
      </c>
      <c r="B3479">
        <v>505</v>
      </c>
      <c r="C3479">
        <v>9</v>
      </c>
      <c r="D3479" s="2">
        <v>40299</v>
      </c>
      <c r="E3479">
        <v>68</v>
      </c>
      <c r="F3479">
        <v>60</v>
      </c>
      <c r="G3479">
        <f>Table1[[#This Row],[Actual_Sales]]-Table1[[#This Row],[Budget_Sales]]</f>
        <v>8</v>
      </c>
      <c r="H3479" s="5">
        <f>IF(
Table1[[#This Row],[Budget_Sales]]=0,
"",
IF(
Table1[[#This Row],[Budget_Sales]]&gt;0,
(Table1[[#This Row],[Actual_Sales]]-Table1[[#This Row],[Budget_Sales]])/Table1[[#This Row],[Budget_Sales]],
(Table1[[#This Row],[Actual_Sales]]-Table1[[#This Row],[Budget_Sales]])/ABS(Table1[[#This Row],[Budget_Sales]])
)
)</f>
        <v>0.13333333333333333</v>
      </c>
      <c r="I3479" s="5" t="str">
        <f>IF(Table1[[#This Row],[Sales_Var]]&gt;=0,"Above Budget","Below Budget")</f>
        <v>Above Budget</v>
      </c>
      <c r="J3479">
        <f>Table1[[#This Row],[Actual_Sales]]-(Table1[[#This Row],[COGS]]+Table1[[#This Row],[Expenses]])</f>
        <v>7</v>
      </c>
      <c r="K3479">
        <v>20</v>
      </c>
      <c r="L3479">
        <f>Table1[[#This Row],[Actual_Profit]]-Table1[[#This Row],[Budget_Profit]]</f>
        <v>-13</v>
      </c>
      <c r="M3479" s="5">
        <f>IF(
Table1[[#This Row],[Budget_Profit]]=0,
"",
IF(
Table1[[#This Row],[Budget_Profit]]&gt;0,
(Table1[[#This Row],[Actual_Profit]]-Table1[[#This Row],[Budget_Profit]])/Table1[[#This Row],[Budget_Profit]],
(Table1[[#This Row],[Actual_Profit]]-Table1[[#This Row],[Budget_Profit]])/ABS(Table1[[#This Row],[Budget_Profit]])
)
)</f>
        <v>-0.65</v>
      </c>
      <c r="N3479" s="5" t="str">
        <f>IF(Table1[[#This Row],[Profit_Var]]&gt;=0, "Above Budget", "Below Budget")</f>
        <v>Below Budget</v>
      </c>
      <c r="O3479">
        <v>31</v>
      </c>
      <c r="P3479">
        <v>20</v>
      </c>
      <c r="Q3479">
        <f>Table1[[#This Row],[COGS]]-Table1[[#This Row],[Budget_COGS]]</f>
        <v>11</v>
      </c>
      <c r="R3479" s="5">
        <f>IF(
Table1[[#This Row],[Budget_COGS]]=0,
"",
IF(
Table1[[#This Row],[Budget_COGS]]&gt;0,
(Table1[[#This Row],[Budget_COGS]]-Table1[[#This Row],[COGS]]) / Table1[[#This Row],[Budget_COGS]],
(Table1[[#This Row],[Budget_COGS]]-Table1[[#This Row],[COGS]]) / ABS(Table1[[#This Row],[Budget_COGS]])
)
)</f>
        <v>-0.55000000000000004</v>
      </c>
      <c r="S3479" s="5" t="str">
        <f>IF(Table1[[#This Row],[COGS _Var]]&gt;=0, "Above Budget", "Below Budget")</f>
        <v>Above Budget</v>
      </c>
      <c r="T3479">
        <f>Table1[[#This Row],[Actual_Sales]]-Table1[[#This Row],[COGS]]</f>
        <v>37</v>
      </c>
      <c r="U3479">
        <v>40</v>
      </c>
      <c r="V3479">
        <f>Table1[[#This Row],[Gross_Margin]]-Table1[[#This Row],[Budget_Margin]]</f>
        <v>-3</v>
      </c>
      <c r="W3479" s="5">
        <f>IF(
Table1[[#This Row],[Budget_Margin]]=0,
"",
IF(
Table1[[#This Row],[Budget_Margin]]&gt;0,
(Table1[[#This Row],[Gross_Margin]]-Table1[[#This Row],[Budget_Margin]]) / Table1[[#This Row],[Budget_Margin]],
(Table1[[#This Row],[Gross_Margin]]-Table1[[#This Row],[Budget_Margin]]) / ABS(Table1[[#This Row],[Budget_Margin]])
)
)</f>
        <v>-7.4999999999999997E-2</v>
      </c>
      <c r="X3479" s="5" t="str">
        <f>IF(Table1[[#This Row],[Margin_Var]]&gt;=0, "Above Budget", "Below Budget")</f>
        <v>Below Budget</v>
      </c>
      <c r="Y3479" s="5">
        <f>IFERROR(Table1[[#This Row],[Gross_Margin]]/Table1[[#This Row],[Actual_Sales]],0)</f>
        <v>0.54411764705882348</v>
      </c>
      <c r="Z3479" s="5">
        <f>Table1[[#This Row],[Actual_Profit]]/Table1[[#This Row],[Actual_Sales]]</f>
        <v>0.10294117647058823</v>
      </c>
      <c r="AA3479">
        <v>30</v>
      </c>
      <c r="AB3479" s="5">
        <f>IFERROR(Table1[[#This Row],[Expenses]]/Table1[[#This Row],[Actual_Sales]],0)</f>
        <v>0.44117647058823528</v>
      </c>
      <c r="AC3479">
        <v>9</v>
      </c>
      <c r="AD3479">
        <v>976</v>
      </c>
      <c r="AE3479" s="5">
        <f>IFERROR(Table1[[#This Row],[Inventory]]/Table1[[#This Row],[Actual_Sales]],0)</f>
        <v>14.352941176470589</v>
      </c>
    </row>
    <row r="3480" spans="1:31" x14ac:dyDescent="0.25">
      <c r="A3480">
        <v>3375</v>
      </c>
      <c r="B3480">
        <v>216</v>
      </c>
      <c r="C3480">
        <v>6</v>
      </c>
      <c r="D3480" s="2">
        <v>40756</v>
      </c>
      <c r="E3480">
        <v>108</v>
      </c>
      <c r="F3480">
        <v>120</v>
      </c>
      <c r="G3480">
        <f>Table1[[#This Row],[Actual_Sales]]-Table1[[#This Row],[Budget_Sales]]</f>
        <v>-12</v>
      </c>
      <c r="H3480" s="5">
        <f>IF(
Table1[[#This Row],[Budget_Sales]]=0,
"",
IF(
Table1[[#This Row],[Budget_Sales]]&gt;0,
(Table1[[#This Row],[Actual_Sales]]-Table1[[#This Row],[Budget_Sales]])/Table1[[#This Row],[Budget_Sales]],
(Table1[[#This Row],[Actual_Sales]]-Table1[[#This Row],[Budget_Sales]])/ABS(Table1[[#This Row],[Budget_Sales]])
)
)</f>
        <v>-0.1</v>
      </c>
      <c r="I3480" s="5" t="str">
        <f>IF(Table1[[#This Row],[Sales_Var]]&gt;=0,"Above Budget","Below Budget")</f>
        <v>Below Budget</v>
      </c>
      <c r="J3480">
        <f>Table1[[#This Row],[Actual_Sales]]-(Table1[[#This Row],[COGS]]+Table1[[#This Row],[Expenses]])</f>
        <v>11</v>
      </c>
      <c r="K3480">
        <v>20</v>
      </c>
      <c r="L3480">
        <f>Table1[[#This Row],[Actual_Profit]]-Table1[[#This Row],[Budget_Profit]]</f>
        <v>-9</v>
      </c>
      <c r="M3480" s="5">
        <f>IF(
Table1[[#This Row],[Budget_Profit]]=0,
"",
IF(
Table1[[#This Row],[Budget_Profit]]&gt;0,
(Table1[[#This Row],[Actual_Profit]]-Table1[[#This Row],[Budget_Profit]])/Table1[[#This Row],[Budget_Profit]],
(Table1[[#This Row],[Actual_Profit]]-Table1[[#This Row],[Budget_Profit]])/ABS(Table1[[#This Row],[Budget_Profit]])
)
)</f>
        <v>-0.45</v>
      </c>
      <c r="N3480" s="5" t="str">
        <f>IF(Table1[[#This Row],[Profit_Var]]&gt;=0, "Above Budget", "Below Budget")</f>
        <v>Below Budget</v>
      </c>
      <c r="O3480">
        <v>49</v>
      </c>
      <c r="P3480">
        <v>50</v>
      </c>
      <c r="Q3480">
        <f>Table1[[#This Row],[COGS]]-Table1[[#This Row],[Budget_COGS]]</f>
        <v>-1</v>
      </c>
      <c r="R3480" s="5">
        <f>IF(
Table1[[#This Row],[Budget_COGS]]=0,
"",
IF(
Table1[[#This Row],[Budget_COGS]]&gt;0,
(Table1[[#This Row],[Budget_COGS]]-Table1[[#This Row],[COGS]]) / Table1[[#This Row],[Budget_COGS]],
(Table1[[#This Row],[Budget_COGS]]-Table1[[#This Row],[COGS]]) / ABS(Table1[[#This Row],[Budget_COGS]])
)
)</f>
        <v>0.02</v>
      </c>
      <c r="S3480" s="5" t="str">
        <f>IF(Table1[[#This Row],[COGS _Var]]&gt;=0, "Above Budget", "Below Budget")</f>
        <v>Below Budget</v>
      </c>
      <c r="T3480">
        <f>Table1[[#This Row],[Actual_Sales]]-Table1[[#This Row],[COGS]]</f>
        <v>59</v>
      </c>
      <c r="U3480">
        <v>70</v>
      </c>
      <c r="V3480">
        <f>Table1[[#This Row],[Gross_Margin]]-Table1[[#This Row],[Budget_Margin]]</f>
        <v>-11</v>
      </c>
      <c r="W3480" s="5">
        <f>IF(
Table1[[#This Row],[Budget_Margin]]=0,
"",
IF(
Table1[[#This Row],[Budget_Margin]]&gt;0,
(Table1[[#This Row],[Gross_Margin]]-Table1[[#This Row],[Budget_Margin]]) / Table1[[#This Row],[Budget_Margin]],
(Table1[[#This Row],[Gross_Margin]]-Table1[[#This Row],[Budget_Margin]]) / ABS(Table1[[#This Row],[Budget_Margin]])
)
)</f>
        <v>-0.15714285714285714</v>
      </c>
      <c r="X3480" s="5" t="str">
        <f>IF(Table1[[#This Row],[Margin_Var]]&gt;=0, "Above Budget", "Below Budget")</f>
        <v>Below Budget</v>
      </c>
      <c r="Y3480" s="5">
        <f>IFERROR(Table1[[#This Row],[Gross_Margin]]/Table1[[#This Row],[Actual_Sales]],0)</f>
        <v>0.54629629629629628</v>
      </c>
      <c r="Z3480" s="5">
        <f>Table1[[#This Row],[Actual_Profit]]/Table1[[#This Row],[Actual_Sales]]</f>
        <v>0.10185185185185185</v>
      </c>
      <c r="AA3480">
        <v>48</v>
      </c>
      <c r="AB3480" s="5">
        <f>IFERROR(Table1[[#This Row],[Expenses]]/Table1[[#This Row],[Actual_Sales]],0)</f>
        <v>0.44444444444444442</v>
      </c>
      <c r="AC3480">
        <v>18</v>
      </c>
      <c r="AD3480">
        <v>414</v>
      </c>
      <c r="AE3480" s="5">
        <f>IFERROR(Table1[[#This Row],[Inventory]]/Table1[[#This Row],[Actual_Sales]],0)</f>
        <v>3.8333333333333335</v>
      </c>
    </row>
    <row r="3481" spans="1:31" x14ac:dyDescent="0.25">
      <c r="A3481">
        <v>865</v>
      </c>
      <c r="B3481">
        <v>857</v>
      </c>
      <c r="C3481">
        <v>9</v>
      </c>
      <c r="D3481" s="2">
        <v>40299</v>
      </c>
      <c r="E3481">
        <v>118</v>
      </c>
      <c r="F3481">
        <v>90</v>
      </c>
      <c r="G3481">
        <f>Table1[[#This Row],[Actual_Sales]]-Table1[[#This Row],[Budget_Sales]]</f>
        <v>28</v>
      </c>
      <c r="H3481" s="5">
        <f>IF(
Table1[[#This Row],[Budget_Sales]]=0,
"",
IF(
Table1[[#This Row],[Budget_Sales]]&gt;0,
(Table1[[#This Row],[Actual_Sales]]-Table1[[#This Row],[Budget_Sales]])/Table1[[#This Row],[Budget_Sales]],
(Table1[[#This Row],[Actual_Sales]]-Table1[[#This Row],[Budget_Sales]])/ABS(Table1[[#This Row],[Budget_Sales]])
)
)</f>
        <v>0.31111111111111112</v>
      </c>
      <c r="I3481" s="5" t="str">
        <f>IF(Table1[[#This Row],[Sales_Var]]&gt;=0,"Above Budget","Below Budget")</f>
        <v>Above Budget</v>
      </c>
      <c r="J3481">
        <f>Table1[[#This Row],[Actual_Sales]]-(Table1[[#This Row],[COGS]]+Table1[[#This Row],[Expenses]])</f>
        <v>12</v>
      </c>
      <c r="K3481">
        <v>20</v>
      </c>
      <c r="L3481">
        <f>Table1[[#This Row],[Actual_Profit]]-Table1[[#This Row],[Budget_Profit]]</f>
        <v>-8</v>
      </c>
      <c r="M3481" s="5">
        <f>IF(
Table1[[#This Row],[Budget_Profit]]=0,
"",
IF(
Table1[[#This Row],[Budget_Profit]]&gt;0,
(Table1[[#This Row],[Actual_Profit]]-Table1[[#This Row],[Budget_Profit]])/Table1[[#This Row],[Budget_Profit]],
(Table1[[#This Row],[Actual_Profit]]-Table1[[#This Row],[Budget_Profit]])/ABS(Table1[[#This Row],[Budget_Profit]])
)
)</f>
        <v>-0.4</v>
      </c>
      <c r="N3481" s="5" t="str">
        <f>IF(Table1[[#This Row],[Profit_Var]]&gt;=0, "Above Budget", "Below Budget")</f>
        <v>Below Budget</v>
      </c>
      <c r="O3481">
        <v>53</v>
      </c>
      <c r="P3481">
        <v>40</v>
      </c>
      <c r="Q3481">
        <f>Table1[[#This Row],[COGS]]-Table1[[#This Row],[Budget_COGS]]</f>
        <v>13</v>
      </c>
      <c r="R3481" s="5">
        <f>IF(
Table1[[#This Row],[Budget_COGS]]=0,
"",
IF(
Table1[[#This Row],[Budget_COGS]]&gt;0,
(Table1[[#This Row],[Budget_COGS]]-Table1[[#This Row],[COGS]]) / Table1[[#This Row],[Budget_COGS]],
(Table1[[#This Row],[Budget_COGS]]-Table1[[#This Row],[COGS]]) / ABS(Table1[[#This Row],[Budget_COGS]])
)
)</f>
        <v>-0.32500000000000001</v>
      </c>
      <c r="S3481" s="5" t="str">
        <f>IF(Table1[[#This Row],[COGS _Var]]&gt;=0, "Above Budget", "Below Budget")</f>
        <v>Above Budget</v>
      </c>
      <c r="T3481">
        <f>Table1[[#This Row],[Actual_Sales]]-Table1[[#This Row],[COGS]]</f>
        <v>65</v>
      </c>
      <c r="U3481">
        <v>50</v>
      </c>
      <c r="V3481">
        <f>Table1[[#This Row],[Gross_Margin]]-Table1[[#This Row],[Budget_Margin]]</f>
        <v>15</v>
      </c>
      <c r="W3481" s="5">
        <f>IF(
Table1[[#This Row],[Budget_Margin]]=0,
"",
IF(
Table1[[#This Row],[Budget_Margin]]&gt;0,
(Table1[[#This Row],[Gross_Margin]]-Table1[[#This Row],[Budget_Margin]]) / Table1[[#This Row],[Budget_Margin]],
(Table1[[#This Row],[Gross_Margin]]-Table1[[#This Row],[Budget_Margin]]) / ABS(Table1[[#This Row],[Budget_Margin]])
)
)</f>
        <v>0.3</v>
      </c>
      <c r="X3481" s="5" t="str">
        <f>IF(Table1[[#This Row],[Margin_Var]]&gt;=0, "Above Budget", "Below Budget")</f>
        <v>Above Budget</v>
      </c>
      <c r="Y3481" s="5">
        <f>IFERROR(Table1[[#This Row],[Gross_Margin]]/Table1[[#This Row],[Actual_Sales]],0)</f>
        <v>0.55084745762711862</v>
      </c>
      <c r="Z3481" s="5">
        <f>Table1[[#This Row],[Actual_Profit]]/Table1[[#This Row],[Actual_Sales]]</f>
        <v>0.10169491525423729</v>
      </c>
      <c r="AA3481">
        <v>53</v>
      </c>
      <c r="AB3481" s="5">
        <f>IFERROR(Table1[[#This Row],[Expenses]]/Table1[[#This Row],[Actual_Sales]],0)</f>
        <v>0.44915254237288138</v>
      </c>
      <c r="AC3481">
        <v>20</v>
      </c>
      <c r="AD3481">
        <v>361</v>
      </c>
      <c r="AE3481" s="5">
        <f>IFERROR(Table1[[#This Row],[Inventory]]/Table1[[#This Row],[Actual_Sales]],0)</f>
        <v>3.0593220338983049</v>
      </c>
    </row>
    <row r="3482" spans="1:31" x14ac:dyDescent="0.25">
      <c r="A3482">
        <v>839</v>
      </c>
      <c r="B3482">
        <v>720</v>
      </c>
      <c r="C3482">
        <v>11</v>
      </c>
      <c r="D3482" s="2">
        <v>40299</v>
      </c>
      <c r="E3482">
        <v>118</v>
      </c>
      <c r="F3482">
        <v>100</v>
      </c>
      <c r="G3482">
        <f>Table1[[#This Row],[Actual_Sales]]-Table1[[#This Row],[Budget_Sales]]</f>
        <v>18</v>
      </c>
      <c r="H3482" s="5">
        <f>IF(
Table1[[#This Row],[Budget_Sales]]=0,
"",
IF(
Table1[[#This Row],[Budget_Sales]]&gt;0,
(Table1[[#This Row],[Actual_Sales]]-Table1[[#This Row],[Budget_Sales]])/Table1[[#This Row],[Budget_Sales]],
(Table1[[#This Row],[Actual_Sales]]-Table1[[#This Row],[Budget_Sales]])/ABS(Table1[[#This Row],[Budget_Sales]])
)
)</f>
        <v>0.18</v>
      </c>
      <c r="I3482" s="5" t="str">
        <f>IF(Table1[[#This Row],[Sales_Var]]&gt;=0,"Above Budget","Below Budget")</f>
        <v>Above Budget</v>
      </c>
      <c r="J3482">
        <f>Table1[[#This Row],[Actual_Sales]]-(Table1[[#This Row],[COGS]]+Table1[[#This Row],[Expenses]])</f>
        <v>12</v>
      </c>
      <c r="K3482">
        <v>20</v>
      </c>
      <c r="L3482">
        <f>Table1[[#This Row],[Actual_Profit]]-Table1[[#This Row],[Budget_Profit]]</f>
        <v>-8</v>
      </c>
      <c r="M3482" s="5">
        <f>IF(
Table1[[#This Row],[Budget_Profit]]=0,
"",
IF(
Table1[[#This Row],[Budget_Profit]]&gt;0,
(Table1[[#This Row],[Actual_Profit]]-Table1[[#This Row],[Budget_Profit]])/Table1[[#This Row],[Budget_Profit]],
(Table1[[#This Row],[Actual_Profit]]-Table1[[#This Row],[Budget_Profit]])/ABS(Table1[[#This Row],[Budget_Profit]])
)
)</f>
        <v>-0.4</v>
      </c>
      <c r="N3482" s="5" t="str">
        <f>IF(Table1[[#This Row],[Profit_Var]]&gt;=0, "Above Budget", "Below Budget")</f>
        <v>Below Budget</v>
      </c>
      <c r="O3482">
        <v>53</v>
      </c>
      <c r="P3482">
        <v>40</v>
      </c>
      <c r="Q3482">
        <f>Table1[[#This Row],[COGS]]-Table1[[#This Row],[Budget_COGS]]</f>
        <v>13</v>
      </c>
      <c r="R3482" s="5">
        <f>IF(
Table1[[#This Row],[Budget_COGS]]=0,
"",
IF(
Table1[[#This Row],[Budget_COGS]]&gt;0,
(Table1[[#This Row],[Budget_COGS]]-Table1[[#This Row],[COGS]]) / Table1[[#This Row],[Budget_COGS]],
(Table1[[#This Row],[Budget_COGS]]-Table1[[#This Row],[COGS]]) / ABS(Table1[[#This Row],[Budget_COGS]])
)
)</f>
        <v>-0.32500000000000001</v>
      </c>
      <c r="S3482" s="5" t="str">
        <f>IF(Table1[[#This Row],[COGS _Var]]&gt;=0, "Above Budget", "Below Budget")</f>
        <v>Above Budget</v>
      </c>
      <c r="T3482">
        <f>Table1[[#This Row],[Actual_Sales]]-Table1[[#This Row],[COGS]]</f>
        <v>65</v>
      </c>
      <c r="U3482">
        <v>60</v>
      </c>
      <c r="V3482">
        <f>Table1[[#This Row],[Gross_Margin]]-Table1[[#This Row],[Budget_Margin]]</f>
        <v>5</v>
      </c>
      <c r="W3482" s="5">
        <f>IF(
Table1[[#This Row],[Budget_Margin]]=0,
"",
IF(
Table1[[#This Row],[Budget_Margin]]&gt;0,
(Table1[[#This Row],[Gross_Margin]]-Table1[[#This Row],[Budget_Margin]]) / Table1[[#This Row],[Budget_Margin]],
(Table1[[#This Row],[Gross_Margin]]-Table1[[#This Row],[Budget_Margin]]) / ABS(Table1[[#This Row],[Budget_Margin]])
)
)</f>
        <v>8.3333333333333329E-2</v>
      </c>
      <c r="X3482" s="5" t="str">
        <f>IF(Table1[[#This Row],[Margin_Var]]&gt;=0, "Above Budget", "Below Budget")</f>
        <v>Above Budget</v>
      </c>
      <c r="Y3482" s="5">
        <f>IFERROR(Table1[[#This Row],[Gross_Margin]]/Table1[[#This Row],[Actual_Sales]],0)</f>
        <v>0.55084745762711862</v>
      </c>
      <c r="Z3482" s="5">
        <f>Table1[[#This Row],[Actual_Profit]]/Table1[[#This Row],[Actual_Sales]]</f>
        <v>0.10169491525423729</v>
      </c>
      <c r="AA3482">
        <v>53</v>
      </c>
      <c r="AB3482" s="5">
        <f>IFERROR(Table1[[#This Row],[Expenses]]/Table1[[#This Row],[Actual_Sales]],0)</f>
        <v>0.44915254237288138</v>
      </c>
      <c r="AC3482">
        <v>20</v>
      </c>
      <c r="AD3482">
        <v>361</v>
      </c>
      <c r="AE3482" s="5">
        <f>IFERROR(Table1[[#This Row],[Inventory]]/Table1[[#This Row],[Actual_Sales]],0)</f>
        <v>3.0593220338983049</v>
      </c>
    </row>
    <row r="3483" spans="1:31" x14ac:dyDescent="0.25">
      <c r="A3483">
        <v>188</v>
      </c>
      <c r="B3483">
        <v>262</v>
      </c>
      <c r="C3483">
        <v>1</v>
      </c>
      <c r="D3483" s="2">
        <v>40210</v>
      </c>
      <c r="E3483">
        <v>118</v>
      </c>
      <c r="F3483">
        <v>120</v>
      </c>
      <c r="G3483">
        <f>Table1[[#This Row],[Actual_Sales]]-Table1[[#This Row],[Budget_Sales]]</f>
        <v>-2</v>
      </c>
      <c r="H3483" s="5">
        <f>IF(
Table1[[#This Row],[Budget_Sales]]=0,
"",
IF(
Table1[[#This Row],[Budget_Sales]]&gt;0,
(Table1[[#This Row],[Actual_Sales]]-Table1[[#This Row],[Budget_Sales]])/Table1[[#This Row],[Budget_Sales]],
(Table1[[#This Row],[Actual_Sales]]-Table1[[#This Row],[Budget_Sales]])/ABS(Table1[[#This Row],[Budget_Sales]])
)
)</f>
        <v>-1.6666666666666666E-2</v>
      </c>
      <c r="I3483" s="5" t="str">
        <f>IF(Table1[[#This Row],[Sales_Var]]&gt;=0,"Above Budget","Below Budget")</f>
        <v>Below Budget</v>
      </c>
      <c r="J3483">
        <f>Table1[[#This Row],[Actual_Sales]]-(Table1[[#This Row],[COGS]]+Table1[[#This Row],[Expenses]])</f>
        <v>12</v>
      </c>
      <c r="K3483">
        <v>30</v>
      </c>
      <c r="L3483">
        <f>Table1[[#This Row],[Actual_Profit]]-Table1[[#This Row],[Budget_Profit]]</f>
        <v>-18</v>
      </c>
      <c r="M3483" s="5">
        <f>IF(
Table1[[#This Row],[Budget_Profit]]=0,
"",
IF(
Table1[[#This Row],[Budget_Profit]]&gt;0,
(Table1[[#This Row],[Actual_Profit]]-Table1[[#This Row],[Budget_Profit]])/Table1[[#This Row],[Budget_Profit]],
(Table1[[#This Row],[Actual_Profit]]-Table1[[#This Row],[Budget_Profit]])/ABS(Table1[[#This Row],[Budget_Profit]])
)
)</f>
        <v>-0.6</v>
      </c>
      <c r="N3483" s="5" t="str">
        <f>IF(Table1[[#This Row],[Profit_Var]]&gt;=0, "Above Budget", "Below Budget")</f>
        <v>Below Budget</v>
      </c>
      <c r="O3483">
        <v>53</v>
      </c>
      <c r="P3483">
        <v>50</v>
      </c>
      <c r="Q3483">
        <f>Table1[[#This Row],[COGS]]-Table1[[#This Row],[Budget_COGS]]</f>
        <v>3</v>
      </c>
      <c r="R3483" s="5">
        <f>IF(
Table1[[#This Row],[Budget_COGS]]=0,
"",
IF(
Table1[[#This Row],[Budget_COGS]]&gt;0,
(Table1[[#This Row],[Budget_COGS]]-Table1[[#This Row],[COGS]]) / Table1[[#This Row],[Budget_COGS]],
(Table1[[#This Row],[Budget_COGS]]-Table1[[#This Row],[COGS]]) / ABS(Table1[[#This Row],[Budget_COGS]])
)
)</f>
        <v>-0.06</v>
      </c>
      <c r="S3483" s="5" t="str">
        <f>IF(Table1[[#This Row],[COGS _Var]]&gt;=0, "Above Budget", "Below Budget")</f>
        <v>Above Budget</v>
      </c>
      <c r="T3483">
        <f>Table1[[#This Row],[Actual_Sales]]-Table1[[#This Row],[COGS]]</f>
        <v>65</v>
      </c>
      <c r="U3483">
        <v>70</v>
      </c>
      <c r="V3483">
        <f>Table1[[#This Row],[Gross_Margin]]-Table1[[#This Row],[Budget_Margin]]</f>
        <v>-5</v>
      </c>
      <c r="W3483" s="5">
        <f>IF(
Table1[[#This Row],[Budget_Margin]]=0,
"",
IF(
Table1[[#This Row],[Budget_Margin]]&gt;0,
(Table1[[#This Row],[Gross_Margin]]-Table1[[#This Row],[Budget_Margin]]) / Table1[[#This Row],[Budget_Margin]],
(Table1[[#This Row],[Gross_Margin]]-Table1[[#This Row],[Budget_Margin]]) / ABS(Table1[[#This Row],[Budget_Margin]])
)
)</f>
        <v>-7.1428571428571425E-2</v>
      </c>
      <c r="X3483" s="5" t="str">
        <f>IF(Table1[[#This Row],[Margin_Var]]&gt;=0, "Above Budget", "Below Budget")</f>
        <v>Below Budget</v>
      </c>
      <c r="Y3483" s="5">
        <f>IFERROR(Table1[[#This Row],[Gross_Margin]]/Table1[[#This Row],[Actual_Sales]],0)</f>
        <v>0.55084745762711862</v>
      </c>
      <c r="Z3483" s="5">
        <f>Table1[[#This Row],[Actual_Profit]]/Table1[[#This Row],[Actual_Sales]]</f>
        <v>0.10169491525423729</v>
      </c>
      <c r="AA3483">
        <v>53</v>
      </c>
      <c r="AB3483" s="5">
        <f>IFERROR(Table1[[#This Row],[Expenses]]/Table1[[#This Row],[Actual_Sales]],0)</f>
        <v>0.44915254237288138</v>
      </c>
      <c r="AC3483">
        <v>20</v>
      </c>
      <c r="AD3483">
        <v>306</v>
      </c>
      <c r="AE3483" s="5">
        <f>IFERROR(Table1[[#This Row],[Inventory]]/Table1[[#This Row],[Actual_Sales]],0)</f>
        <v>2.593220338983051</v>
      </c>
    </row>
    <row r="3484" spans="1:31" x14ac:dyDescent="0.25">
      <c r="A3484">
        <v>185</v>
      </c>
      <c r="B3484">
        <v>253</v>
      </c>
      <c r="C3484">
        <v>5</v>
      </c>
      <c r="D3484" s="2">
        <v>40210</v>
      </c>
      <c r="E3484">
        <v>118</v>
      </c>
      <c r="F3484">
        <v>110</v>
      </c>
      <c r="G3484">
        <f>Table1[[#This Row],[Actual_Sales]]-Table1[[#This Row],[Budget_Sales]]</f>
        <v>8</v>
      </c>
      <c r="H3484" s="5">
        <f>IF(
Table1[[#This Row],[Budget_Sales]]=0,
"",
IF(
Table1[[#This Row],[Budget_Sales]]&gt;0,
(Table1[[#This Row],[Actual_Sales]]-Table1[[#This Row],[Budget_Sales]])/Table1[[#This Row],[Budget_Sales]],
(Table1[[#This Row],[Actual_Sales]]-Table1[[#This Row],[Budget_Sales]])/ABS(Table1[[#This Row],[Budget_Sales]])
)
)</f>
        <v>7.2727272727272724E-2</v>
      </c>
      <c r="I3484" s="5" t="str">
        <f>IF(Table1[[#This Row],[Sales_Var]]&gt;=0,"Above Budget","Below Budget")</f>
        <v>Above Budget</v>
      </c>
      <c r="J3484">
        <f>Table1[[#This Row],[Actual_Sales]]-(Table1[[#This Row],[COGS]]+Table1[[#This Row],[Expenses]])</f>
        <v>12</v>
      </c>
      <c r="K3484">
        <v>20</v>
      </c>
      <c r="L3484">
        <f>Table1[[#This Row],[Actual_Profit]]-Table1[[#This Row],[Budget_Profit]]</f>
        <v>-8</v>
      </c>
      <c r="M3484" s="5">
        <f>IF(
Table1[[#This Row],[Budget_Profit]]=0,
"",
IF(
Table1[[#This Row],[Budget_Profit]]&gt;0,
(Table1[[#This Row],[Actual_Profit]]-Table1[[#This Row],[Budget_Profit]])/Table1[[#This Row],[Budget_Profit]],
(Table1[[#This Row],[Actual_Profit]]-Table1[[#This Row],[Budget_Profit]])/ABS(Table1[[#This Row],[Budget_Profit]])
)
)</f>
        <v>-0.4</v>
      </c>
      <c r="N3484" s="5" t="str">
        <f>IF(Table1[[#This Row],[Profit_Var]]&gt;=0, "Above Budget", "Below Budget")</f>
        <v>Below Budget</v>
      </c>
      <c r="O3484">
        <v>53</v>
      </c>
      <c r="P3484">
        <v>50</v>
      </c>
      <c r="Q3484">
        <f>Table1[[#This Row],[COGS]]-Table1[[#This Row],[Budget_COGS]]</f>
        <v>3</v>
      </c>
      <c r="R3484" s="5">
        <f>IF(
Table1[[#This Row],[Budget_COGS]]=0,
"",
IF(
Table1[[#This Row],[Budget_COGS]]&gt;0,
(Table1[[#This Row],[Budget_COGS]]-Table1[[#This Row],[COGS]]) / Table1[[#This Row],[Budget_COGS]],
(Table1[[#This Row],[Budget_COGS]]-Table1[[#This Row],[COGS]]) / ABS(Table1[[#This Row],[Budget_COGS]])
)
)</f>
        <v>-0.06</v>
      </c>
      <c r="S3484" s="5" t="str">
        <f>IF(Table1[[#This Row],[COGS _Var]]&gt;=0, "Above Budget", "Below Budget")</f>
        <v>Above Budget</v>
      </c>
      <c r="T3484">
        <f>Table1[[#This Row],[Actual_Sales]]-Table1[[#This Row],[COGS]]</f>
        <v>65</v>
      </c>
      <c r="U3484">
        <v>60</v>
      </c>
      <c r="V3484">
        <f>Table1[[#This Row],[Gross_Margin]]-Table1[[#This Row],[Budget_Margin]]</f>
        <v>5</v>
      </c>
      <c r="W3484" s="5">
        <f>IF(
Table1[[#This Row],[Budget_Margin]]=0,
"",
IF(
Table1[[#This Row],[Budget_Margin]]&gt;0,
(Table1[[#This Row],[Gross_Margin]]-Table1[[#This Row],[Budget_Margin]]) / Table1[[#This Row],[Budget_Margin]],
(Table1[[#This Row],[Gross_Margin]]-Table1[[#This Row],[Budget_Margin]]) / ABS(Table1[[#This Row],[Budget_Margin]])
)
)</f>
        <v>8.3333333333333329E-2</v>
      </c>
      <c r="X3484" s="5" t="str">
        <f>IF(Table1[[#This Row],[Margin_Var]]&gt;=0, "Above Budget", "Below Budget")</f>
        <v>Above Budget</v>
      </c>
      <c r="Y3484" s="5">
        <f>IFERROR(Table1[[#This Row],[Gross_Margin]]/Table1[[#This Row],[Actual_Sales]],0)</f>
        <v>0.55084745762711862</v>
      </c>
      <c r="Z3484" s="5">
        <f>Table1[[#This Row],[Actual_Profit]]/Table1[[#This Row],[Actual_Sales]]</f>
        <v>0.10169491525423729</v>
      </c>
      <c r="AA3484">
        <v>53</v>
      </c>
      <c r="AB3484" s="5">
        <f>IFERROR(Table1[[#This Row],[Expenses]]/Table1[[#This Row],[Actual_Sales]],0)</f>
        <v>0.44915254237288138</v>
      </c>
      <c r="AC3484">
        <v>20</v>
      </c>
      <c r="AD3484">
        <v>306</v>
      </c>
      <c r="AE3484" s="5">
        <f>IFERROR(Table1[[#This Row],[Inventory]]/Table1[[#This Row],[Actual_Sales]],0)</f>
        <v>2.593220338983051</v>
      </c>
    </row>
    <row r="3485" spans="1:31" x14ac:dyDescent="0.25">
      <c r="A3485">
        <v>300</v>
      </c>
      <c r="B3485">
        <v>727</v>
      </c>
      <c r="C3485">
        <v>9</v>
      </c>
      <c r="D3485" s="2">
        <v>40210</v>
      </c>
      <c r="E3485">
        <v>118</v>
      </c>
      <c r="F3485">
        <v>90</v>
      </c>
      <c r="G3485">
        <f>Table1[[#This Row],[Actual_Sales]]-Table1[[#This Row],[Budget_Sales]]</f>
        <v>28</v>
      </c>
      <c r="H3485" s="5">
        <f>IF(
Table1[[#This Row],[Budget_Sales]]=0,
"",
IF(
Table1[[#This Row],[Budget_Sales]]&gt;0,
(Table1[[#This Row],[Actual_Sales]]-Table1[[#This Row],[Budget_Sales]])/Table1[[#This Row],[Budget_Sales]],
(Table1[[#This Row],[Actual_Sales]]-Table1[[#This Row],[Budget_Sales]])/ABS(Table1[[#This Row],[Budget_Sales]])
)
)</f>
        <v>0.31111111111111112</v>
      </c>
      <c r="I3485" s="5" t="str">
        <f>IF(Table1[[#This Row],[Sales_Var]]&gt;=0,"Above Budget","Below Budget")</f>
        <v>Above Budget</v>
      </c>
      <c r="J3485">
        <f>Table1[[#This Row],[Actual_Sales]]-(Table1[[#This Row],[COGS]]+Table1[[#This Row],[Expenses]])</f>
        <v>12</v>
      </c>
      <c r="K3485">
        <v>20</v>
      </c>
      <c r="L3485">
        <f>Table1[[#This Row],[Actual_Profit]]-Table1[[#This Row],[Budget_Profit]]</f>
        <v>-8</v>
      </c>
      <c r="M3485" s="5">
        <f>IF(
Table1[[#This Row],[Budget_Profit]]=0,
"",
IF(
Table1[[#This Row],[Budget_Profit]]&gt;0,
(Table1[[#This Row],[Actual_Profit]]-Table1[[#This Row],[Budget_Profit]])/Table1[[#This Row],[Budget_Profit]],
(Table1[[#This Row],[Actual_Profit]]-Table1[[#This Row],[Budget_Profit]])/ABS(Table1[[#This Row],[Budget_Profit]])
)
)</f>
        <v>-0.4</v>
      </c>
      <c r="N3485" s="5" t="str">
        <f>IF(Table1[[#This Row],[Profit_Var]]&gt;=0, "Above Budget", "Below Budget")</f>
        <v>Below Budget</v>
      </c>
      <c r="O3485">
        <v>53</v>
      </c>
      <c r="P3485">
        <v>40</v>
      </c>
      <c r="Q3485">
        <f>Table1[[#This Row],[COGS]]-Table1[[#This Row],[Budget_COGS]]</f>
        <v>13</v>
      </c>
      <c r="R3485" s="5">
        <f>IF(
Table1[[#This Row],[Budget_COGS]]=0,
"",
IF(
Table1[[#This Row],[Budget_COGS]]&gt;0,
(Table1[[#This Row],[Budget_COGS]]-Table1[[#This Row],[COGS]]) / Table1[[#This Row],[Budget_COGS]],
(Table1[[#This Row],[Budget_COGS]]-Table1[[#This Row],[COGS]]) / ABS(Table1[[#This Row],[Budget_COGS]])
)
)</f>
        <v>-0.32500000000000001</v>
      </c>
      <c r="S3485" s="5" t="str">
        <f>IF(Table1[[#This Row],[COGS _Var]]&gt;=0, "Above Budget", "Below Budget")</f>
        <v>Above Budget</v>
      </c>
      <c r="T3485">
        <f>Table1[[#This Row],[Actual_Sales]]-Table1[[#This Row],[COGS]]</f>
        <v>65</v>
      </c>
      <c r="U3485">
        <v>50</v>
      </c>
      <c r="V3485">
        <f>Table1[[#This Row],[Gross_Margin]]-Table1[[#This Row],[Budget_Margin]]</f>
        <v>15</v>
      </c>
      <c r="W3485" s="5">
        <f>IF(
Table1[[#This Row],[Budget_Margin]]=0,
"",
IF(
Table1[[#This Row],[Budget_Margin]]&gt;0,
(Table1[[#This Row],[Gross_Margin]]-Table1[[#This Row],[Budget_Margin]]) / Table1[[#This Row],[Budget_Margin]],
(Table1[[#This Row],[Gross_Margin]]-Table1[[#This Row],[Budget_Margin]]) / ABS(Table1[[#This Row],[Budget_Margin]])
)
)</f>
        <v>0.3</v>
      </c>
      <c r="X3485" s="5" t="str">
        <f>IF(Table1[[#This Row],[Margin_Var]]&gt;=0, "Above Budget", "Below Budget")</f>
        <v>Above Budget</v>
      </c>
      <c r="Y3485" s="5">
        <f>IFERROR(Table1[[#This Row],[Gross_Margin]]/Table1[[#This Row],[Actual_Sales]],0)</f>
        <v>0.55084745762711862</v>
      </c>
      <c r="Z3485" s="5">
        <f>Table1[[#This Row],[Actual_Profit]]/Table1[[#This Row],[Actual_Sales]]</f>
        <v>0.10169491525423729</v>
      </c>
      <c r="AA3485">
        <v>53</v>
      </c>
      <c r="AB3485" s="5">
        <f>IFERROR(Table1[[#This Row],[Expenses]]/Table1[[#This Row],[Actual_Sales]],0)</f>
        <v>0.44915254237288138</v>
      </c>
      <c r="AC3485">
        <v>20</v>
      </c>
      <c r="AD3485">
        <v>306</v>
      </c>
      <c r="AE3485" s="5">
        <f>IFERROR(Table1[[#This Row],[Inventory]]/Table1[[#This Row],[Actual_Sales]],0)</f>
        <v>2.593220338983051</v>
      </c>
    </row>
    <row r="3486" spans="1:31" x14ac:dyDescent="0.25">
      <c r="A3486">
        <v>2007</v>
      </c>
      <c r="B3486">
        <v>505</v>
      </c>
      <c r="C3486">
        <v>9</v>
      </c>
      <c r="D3486" s="2">
        <v>40513</v>
      </c>
      <c r="E3486">
        <v>69</v>
      </c>
      <c r="F3486">
        <v>60</v>
      </c>
      <c r="G3486">
        <f>Table1[[#This Row],[Actual_Sales]]-Table1[[#This Row],[Budget_Sales]]</f>
        <v>9</v>
      </c>
      <c r="H3486" s="5">
        <f>IF(
Table1[[#This Row],[Budget_Sales]]=0,
"",
IF(
Table1[[#This Row],[Budget_Sales]]&gt;0,
(Table1[[#This Row],[Actual_Sales]]-Table1[[#This Row],[Budget_Sales]])/Table1[[#This Row],[Budget_Sales]],
(Table1[[#This Row],[Actual_Sales]]-Table1[[#This Row],[Budget_Sales]])/ABS(Table1[[#This Row],[Budget_Sales]])
)
)</f>
        <v>0.15</v>
      </c>
      <c r="I3486" s="5" t="str">
        <f>IF(Table1[[#This Row],[Sales_Var]]&gt;=0,"Above Budget","Below Budget")</f>
        <v>Above Budget</v>
      </c>
      <c r="J3486">
        <f>Table1[[#This Row],[Actual_Sales]]-(Table1[[#This Row],[COGS]]+Table1[[#This Row],[Expenses]])</f>
        <v>7</v>
      </c>
      <c r="K3486">
        <v>20</v>
      </c>
      <c r="L3486">
        <f>Table1[[#This Row],[Actual_Profit]]-Table1[[#This Row],[Budget_Profit]]</f>
        <v>-13</v>
      </c>
      <c r="M3486" s="5">
        <f>IF(
Table1[[#This Row],[Budget_Profit]]=0,
"",
IF(
Table1[[#This Row],[Budget_Profit]]&gt;0,
(Table1[[#This Row],[Actual_Profit]]-Table1[[#This Row],[Budget_Profit]])/Table1[[#This Row],[Budget_Profit]],
(Table1[[#This Row],[Actual_Profit]]-Table1[[#This Row],[Budget_Profit]])/ABS(Table1[[#This Row],[Budget_Profit]])
)
)</f>
        <v>-0.65</v>
      </c>
      <c r="N3486" s="5" t="str">
        <f>IF(Table1[[#This Row],[Profit_Var]]&gt;=0, "Above Budget", "Below Budget")</f>
        <v>Below Budget</v>
      </c>
      <c r="O3486">
        <v>31</v>
      </c>
      <c r="P3486">
        <v>20</v>
      </c>
      <c r="Q3486">
        <f>Table1[[#This Row],[COGS]]-Table1[[#This Row],[Budget_COGS]]</f>
        <v>11</v>
      </c>
      <c r="R3486" s="5">
        <f>IF(
Table1[[#This Row],[Budget_COGS]]=0,
"",
IF(
Table1[[#This Row],[Budget_COGS]]&gt;0,
(Table1[[#This Row],[Budget_COGS]]-Table1[[#This Row],[COGS]]) / Table1[[#This Row],[Budget_COGS]],
(Table1[[#This Row],[Budget_COGS]]-Table1[[#This Row],[COGS]]) / ABS(Table1[[#This Row],[Budget_COGS]])
)
)</f>
        <v>-0.55000000000000004</v>
      </c>
      <c r="S3486" s="5" t="str">
        <f>IF(Table1[[#This Row],[COGS _Var]]&gt;=0, "Above Budget", "Below Budget")</f>
        <v>Above Budget</v>
      </c>
      <c r="T3486">
        <f>Table1[[#This Row],[Actual_Sales]]-Table1[[#This Row],[COGS]]</f>
        <v>38</v>
      </c>
      <c r="U3486">
        <v>40</v>
      </c>
      <c r="V3486">
        <f>Table1[[#This Row],[Gross_Margin]]-Table1[[#This Row],[Budget_Margin]]</f>
        <v>-2</v>
      </c>
      <c r="W3486" s="5">
        <f>IF(
Table1[[#This Row],[Budget_Margin]]=0,
"",
IF(
Table1[[#This Row],[Budget_Margin]]&gt;0,
(Table1[[#This Row],[Gross_Margin]]-Table1[[#This Row],[Budget_Margin]]) / Table1[[#This Row],[Budget_Margin]],
(Table1[[#This Row],[Gross_Margin]]-Table1[[#This Row],[Budget_Margin]]) / ABS(Table1[[#This Row],[Budget_Margin]])
)
)</f>
        <v>-0.05</v>
      </c>
      <c r="X3486" s="5" t="str">
        <f>IF(Table1[[#This Row],[Margin_Var]]&gt;=0, "Above Budget", "Below Budget")</f>
        <v>Below Budget</v>
      </c>
      <c r="Y3486" s="5">
        <f>IFERROR(Table1[[#This Row],[Gross_Margin]]/Table1[[#This Row],[Actual_Sales]],0)</f>
        <v>0.55072463768115942</v>
      </c>
      <c r="Z3486" s="5">
        <f>Table1[[#This Row],[Actual_Profit]]/Table1[[#This Row],[Actual_Sales]]</f>
        <v>0.10144927536231885</v>
      </c>
      <c r="AA3486">
        <v>31</v>
      </c>
      <c r="AB3486" s="5">
        <f>IFERROR(Table1[[#This Row],[Expenses]]/Table1[[#This Row],[Actual_Sales]],0)</f>
        <v>0.44927536231884058</v>
      </c>
      <c r="AC3486">
        <v>9</v>
      </c>
      <c r="AD3486">
        <v>1009</v>
      </c>
      <c r="AE3486" s="5">
        <f>IFERROR(Table1[[#This Row],[Inventory]]/Table1[[#This Row],[Actual_Sales]],0)</f>
        <v>14.623188405797102</v>
      </c>
    </row>
    <row r="3487" spans="1:31" x14ac:dyDescent="0.25">
      <c r="A3487">
        <v>2847</v>
      </c>
      <c r="B3487">
        <v>253</v>
      </c>
      <c r="C3487">
        <v>3</v>
      </c>
      <c r="D3487" s="2">
        <v>40664</v>
      </c>
      <c r="E3487">
        <v>219</v>
      </c>
      <c r="F3487">
        <v>270</v>
      </c>
      <c r="G3487">
        <f>Table1[[#This Row],[Actual_Sales]]-Table1[[#This Row],[Budget_Sales]]</f>
        <v>-51</v>
      </c>
      <c r="H3487" s="5">
        <f>IF(
Table1[[#This Row],[Budget_Sales]]=0,
"",
IF(
Table1[[#This Row],[Budget_Sales]]&gt;0,
(Table1[[#This Row],[Actual_Sales]]-Table1[[#This Row],[Budget_Sales]])/Table1[[#This Row],[Budget_Sales]],
(Table1[[#This Row],[Actual_Sales]]-Table1[[#This Row],[Budget_Sales]])/ABS(Table1[[#This Row],[Budget_Sales]])
)
)</f>
        <v>-0.18888888888888888</v>
      </c>
      <c r="I3487" s="5" t="str">
        <f>IF(Table1[[#This Row],[Sales_Var]]&gt;=0,"Above Budget","Below Budget")</f>
        <v>Below Budget</v>
      </c>
      <c r="J3487">
        <f>Table1[[#This Row],[Actual_Sales]]-(Table1[[#This Row],[COGS]]+Table1[[#This Row],[Expenses]])</f>
        <v>22</v>
      </c>
      <c r="K3487">
        <v>60</v>
      </c>
      <c r="L3487">
        <f>Table1[[#This Row],[Actual_Profit]]-Table1[[#This Row],[Budget_Profit]]</f>
        <v>-38</v>
      </c>
      <c r="M3487" s="5">
        <f>IF(
Table1[[#This Row],[Budget_Profit]]=0,
"",
IF(
Table1[[#This Row],[Budget_Profit]]&gt;0,
(Table1[[#This Row],[Actual_Profit]]-Table1[[#This Row],[Budget_Profit]])/Table1[[#This Row],[Budget_Profit]],
(Table1[[#This Row],[Actual_Profit]]-Table1[[#This Row],[Budget_Profit]])/ABS(Table1[[#This Row],[Budget_Profit]])
)
)</f>
        <v>-0.6333333333333333</v>
      </c>
      <c r="N3487" s="5" t="str">
        <f>IF(Table1[[#This Row],[Profit_Var]]&gt;=0, "Above Budget", "Below Budget")</f>
        <v>Below Budget</v>
      </c>
      <c r="O3487">
        <v>92</v>
      </c>
      <c r="P3487">
        <v>110</v>
      </c>
      <c r="Q3487">
        <f>Table1[[#This Row],[COGS]]-Table1[[#This Row],[Budget_COGS]]</f>
        <v>-18</v>
      </c>
      <c r="R3487" s="5">
        <f>IF(
Table1[[#This Row],[Budget_COGS]]=0,
"",
IF(
Table1[[#This Row],[Budget_COGS]]&gt;0,
(Table1[[#This Row],[Budget_COGS]]-Table1[[#This Row],[COGS]]) / Table1[[#This Row],[Budget_COGS]],
(Table1[[#This Row],[Budget_COGS]]-Table1[[#This Row],[COGS]]) / ABS(Table1[[#This Row],[Budget_COGS]])
)
)</f>
        <v>0.16363636363636364</v>
      </c>
      <c r="S3487" s="5" t="str">
        <f>IF(Table1[[#This Row],[COGS _Var]]&gt;=0, "Above Budget", "Below Budget")</f>
        <v>Below Budget</v>
      </c>
      <c r="T3487">
        <f>Table1[[#This Row],[Actual_Sales]]-Table1[[#This Row],[COGS]]</f>
        <v>127</v>
      </c>
      <c r="U3487">
        <v>160</v>
      </c>
      <c r="V3487">
        <f>Table1[[#This Row],[Gross_Margin]]-Table1[[#This Row],[Budget_Margin]]</f>
        <v>-33</v>
      </c>
      <c r="W3487" s="5">
        <f>IF(
Table1[[#This Row],[Budget_Margin]]=0,
"",
IF(
Table1[[#This Row],[Budget_Margin]]&gt;0,
(Table1[[#This Row],[Gross_Margin]]-Table1[[#This Row],[Budget_Margin]]) / Table1[[#This Row],[Budget_Margin]],
(Table1[[#This Row],[Gross_Margin]]-Table1[[#This Row],[Budget_Margin]]) / ABS(Table1[[#This Row],[Budget_Margin]])
)
)</f>
        <v>-0.20624999999999999</v>
      </c>
      <c r="X3487" s="5" t="str">
        <f>IF(Table1[[#This Row],[Margin_Var]]&gt;=0, "Above Budget", "Below Budget")</f>
        <v>Below Budget</v>
      </c>
      <c r="Y3487" s="5">
        <f>IFERROR(Table1[[#This Row],[Gross_Margin]]/Table1[[#This Row],[Actual_Sales]],0)</f>
        <v>0.57990867579908678</v>
      </c>
      <c r="Z3487" s="5">
        <f>Table1[[#This Row],[Actual_Profit]]/Table1[[#This Row],[Actual_Sales]]</f>
        <v>0.1004566210045662</v>
      </c>
      <c r="AA3487">
        <v>105</v>
      </c>
      <c r="AB3487" s="5">
        <f>IFERROR(Table1[[#This Row],[Expenses]]/Table1[[#This Row],[Actual_Sales]],0)</f>
        <v>0.47945205479452052</v>
      </c>
      <c r="AC3487">
        <v>83</v>
      </c>
      <c r="AD3487">
        <v>599</v>
      </c>
      <c r="AE3487" s="5">
        <f>IFERROR(Table1[[#This Row],[Inventory]]/Table1[[#This Row],[Actual_Sales]],0)</f>
        <v>2.7351598173515983</v>
      </c>
    </row>
    <row r="3488" spans="1:31" x14ac:dyDescent="0.25">
      <c r="A3488">
        <v>3237</v>
      </c>
      <c r="B3488">
        <v>413</v>
      </c>
      <c r="C3488">
        <v>5</v>
      </c>
      <c r="D3488" s="2">
        <v>40725</v>
      </c>
      <c r="E3488">
        <v>110</v>
      </c>
      <c r="F3488">
        <v>100</v>
      </c>
      <c r="G3488">
        <f>Table1[[#This Row],[Actual_Sales]]-Table1[[#This Row],[Budget_Sales]]</f>
        <v>10</v>
      </c>
      <c r="H3488" s="5">
        <f>IF(
Table1[[#This Row],[Budget_Sales]]=0,
"",
IF(
Table1[[#This Row],[Budget_Sales]]&gt;0,
(Table1[[#This Row],[Actual_Sales]]-Table1[[#This Row],[Budget_Sales]])/Table1[[#This Row],[Budget_Sales]],
(Table1[[#This Row],[Actual_Sales]]-Table1[[#This Row],[Budget_Sales]])/ABS(Table1[[#This Row],[Budget_Sales]])
)
)</f>
        <v>0.1</v>
      </c>
      <c r="I3488" s="5" t="str">
        <f>IF(Table1[[#This Row],[Sales_Var]]&gt;=0,"Above Budget","Below Budget")</f>
        <v>Above Budget</v>
      </c>
      <c r="J3488">
        <f>Table1[[#This Row],[Actual_Sales]]-(Table1[[#This Row],[COGS]]+Table1[[#This Row],[Expenses]])</f>
        <v>11</v>
      </c>
      <c r="K3488">
        <v>20</v>
      </c>
      <c r="L3488">
        <f>Table1[[#This Row],[Actual_Profit]]-Table1[[#This Row],[Budget_Profit]]</f>
        <v>-9</v>
      </c>
      <c r="M3488" s="5">
        <f>IF(
Table1[[#This Row],[Budget_Profit]]=0,
"",
IF(
Table1[[#This Row],[Budget_Profit]]&gt;0,
(Table1[[#This Row],[Actual_Profit]]-Table1[[#This Row],[Budget_Profit]])/Table1[[#This Row],[Budget_Profit]],
(Table1[[#This Row],[Actual_Profit]]-Table1[[#This Row],[Budget_Profit]])/ABS(Table1[[#This Row],[Budget_Profit]])
)
)</f>
        <v>-0.45</v>
      </c>
      <c r="N3488" s="5" t="str">
        <f>IF(Table1[[#This Row],[Profit_Var]]&gt;=0, "Above Budget", "Below Budget")</f>
        <v>Below Budget</v>
      </c>
      <c r="O3488">
        <v>39</v>
      </c>
      <c r="P3488">
        <v>30</v>
      </c>
      <c r="Q3488">
        <f>Table1[[#This Row],[COGS]]-Table1[[#This Row],[Budget_COGS]]</f>
        <v>9</v>
      </c>
      <c r="R3488" s="5">
        <f>IF(
Table1[[#This Row],[Budget_COGS]]=0,
"",
IF(
Table1[[#This Row],[Budget_COGS]]&gt;0,
(Table1[[#This Row],[Budget_COGS]]-Table1[[#This Row],[COGS]]) / Table1[[#This Row],[Budget_COGS]],
(Table1[[#This Row],[Budget_COGS]]-Table1[[#This Row],[COGS]]) / ABS(Table1[[#This Row],[Budget_COGS]])
)
)</f>
        <v>-0.3</v>
      </c>
      <c r="S3488" s="5" t="str">
        <f>IF(Table1[[#This Row],[COGS _Var]]&gt;=0, "Above Budget", "Below Budget")</f>
        <v>Above Budget</v>
      </c>
      <c r="T3488">
        <f>Table1[[#This Row],[Actual_Sales]]-Table1[[#This Row],[COGS]]</f>
        <v>71</v>
      </c>
      <c r="U3488">
        <v>70</v>
      </c>
      <c r="V3488">
        <f>Table1[[#This Row],[Gross_Margin]]-Table1[[#This Row],[Budget_Margin]]</f>
        <v>1</v>
      </c>
      <c r="W3488" s="5">
        <f>IF(
Table1[[#This Row],[Budget_Margin]]=0,
"",
IF(
Table1[[#This Row],[Budget_Margin]]&gt;0,
(Table1[[#This Row],[Gross_Margin]]-Table1[[#This Row],[Budget_Margin]]) / Table1[[#This Row],[Budget_Margin]],
(Table1[[#This Row],[Gross_Margin]]-Table1[[#This Row],[Budget_Margin]]) / ABS(Table1[[#This Row],[Budget_Margin]])
)
)</f>
        <v>1.4285714285714285E-2</v>
      </c>
      <c r="X3488" s="5" t="str">
        <f>IF(Table1[[#This Row],[Margin_Var]]&gt;=0, "Above Budget", "Below Budget")</f>
        <v>Above Budget</v>
      </c>
      <c r="Y3488" s="5">
        <f>IFERROR(Table1[[#This Row],[Gross_Margin]]/Table1[[#This Row],[Actual_Sales]],0)</f>
        <v>0.6454545454545455</v>
      </c>
      <c r="Z3488" s="5">
        <f>Table1[[#This Row],[Actual_Profit]]/Table1[[#This Row],[Actual_Sales]]</f>
        <v>0.1</v>
      </c>
      <c r="AA3488">
        <v>60</v>
      </c>
      <c r="AB3488" s="5">
        <f>IFERROR(Table1[[#This Row],[Expenses]]/Table1[[#This Row],[Actual_Sales]],0)</f>
        <v>0.54545454545454541</v>
      </c>
      <c r="AC3488">
        <v>36</v>
      </c>
      <c r="AD3488">
        <v>560</v>
      </c>
      <c r="AE3488" s="5">
        <f>IFERROR(Table1[[#This Row],[Inventory]]/Table1[[#This Row],[Actual_Sales]],0)</f>
        <v>5.0909090909090908</v>
      </c>
    </row>
    <row r="3489" spans="1:31" x14ac:dyDescent="0.25">
      <c r="A3489">
        <v>1653</v>
      </c>
      <c r="B3489">
        <v>503</v>
      </c>
      <c r="C3489">
        <v>4</v>
      </c>
      <c r="D3489" s="2">
        <v>40452</v>
      </c>
      <c r="E3489">
        <v>120</v>
      </c>
      <c r="F3489">
        <v>100</v>
      </c>
      <c r="G3489">
        <f>Table1[[#This Row],[Actual_Sales]]-Table1[[#This Row],[Budget_Sales]]</f>
        <v>20</v>
      </c>
      <c r="H3489" s="5">
        <f>IF(
Table1[[#This Row],[Budget_Sales]]=0,
"",
IF(
Table1[[#This Row],[Budget_Sales]]&gt;0,
(Table1[[#This Row],[Actual_Sales]]-Table1[[#This Row],[Budget_Sales]])/Table1[[#This Row],[Budget_Sales]],
(Table1[[#This Row],[Actual_Sales]]-Table1[[#This Row],[Budget_Sales]])/ABS(Table1[[#This Row],[Budget_Sales]])
)
)</f>
        <v>0.2</v>
      </c>
      <c r="I3489" s="5" t="str">
        <f>IF(Table1[[#This Row],[Sales_Var]]&gt;=0,"Above Budget","Below Budget")</f>
        <v>Above Budget</v>
      </c>
      <c r="J3489">
        <f>Table1[[#This Row],[Actual_Sales]]-(Table1[[#This Row],[COGS]]+Table1[[#This Row],[Expenses]])</f>
        <v>12</v>
      </c>
      <c r="K3489">
        <v>40</v>
      </c>
      <c r="L3489">
        <f>Table1[[#This Row],[Actual_Profit]]-Table1[[#This Row],[Budget_Profit]]</f>
        <v>-28</v>
      </c>
      <c r="M3489" s="5">
        <f>IF(
Table1[[#This Row],[Budget_Profit]]=0,
"",
IF(
Table1[[#This Row],[Budget_Profit]]&gt;0,
(Table1[[#This Row],[Actual_Profit]]-Table1[[#This Row],[Budget_Profit]])/Table1[[#This Row],[Budget_Profit]],
(Table1[[#This Row],[Actual_Profit]]-Table1[[#This Row],[Budget_Profit]])/ABS(Table1[[#This Row],[Budget_Profit]])
)
)</f>
        <v>-0.7</v>
      </c>
      <c r="N3489" s="5" t="str">
        <f>IF(Table1[[#This Row],[Profit_Var]]&gt;=0, "Above Budget", "Below Budget")</f>
        <v>Below Budget</v>
      </c>
      <c r="O3489">
        <v>54</v>
      </c>
      <c r="P3489">
        <v>40</v>
      </c>
      <c r="Q3489">
        <f>Table1[[#This Row],[COGS]]-Table1[[#This Row],[Budget_COGS]]</f>
        <v>14</v>
      </c>
      <c r="R3489" s="5">
        <f>IF(
Table1[[#This Row],[Budget_COGS]]=0,
"",
IF(
Table1[[#This Row],[Budget_COGS]]&gt;0,
(Table1[[#This Row],[Budget_COGS]]-Table1[[#This Row],[COGS]]) / Table1[[#This Row],[Budget_COGS]],
(Table1[[#This Row],[Budget_COGS]]-Table1[[#This Row],[COGS]]) / ABS(Table1[[#This Row],[Budget_COGS]])
)
)</f>
        <v>-0.35</v>
      </c>
      <c r="S3489" s="5" t="str">
        <f>IF(Table1[[#This Row],[COGS _Var]]&gt;=0, "Above Budget", "Below Budget")</f>
        <v>Above Budget</v>
      </c>
      <c r="T3489">
        <f>Table1[[#This Row],[Actual_Sales]]-Table1[[#This Row],[COGS]]</f>
        <v>66</v>
      </c>
      <c r="U3489">
        <v>60</v>
      </c>
      <c r="V3489">
        <f>Table1[[#This Row],[Gross_Margin]]-Table1[[#This Row],[Budget_Margin]]</f>
        <v>6</v>
      </c>
      <c r="W3489" s="5">
        <f>IF(
Table1[[#This Row],[Budget_Margin]]=0,
"",
IF(
Table1[[#This Row],[Budget_Margin]]&gt;0,
(Table1[[#This Row],[Gross_Margin]]-Table1[[#This Row],[Budget_Margin]]) / Table1[[#This Row],[Budget_Margin]],
(Table1[[#This Row],[Gross_Margin]]-Table1[[#This Row],[Budget_Margin]]) / ABS(Table1[[#This Row],[Budget_Margin]])
)
)</f>
        <v>0.1</v>
      </c>
      <c r="X3489" s="5" t="str">
        <f>IF(Table1[[#This Row],[Margin_Var]]&gt;=0, "Above Budget", "Below Budget")</f>
        <v>Above Budget</v>
      </c>
      <c r="Y3489" s="5">
        <f>IFERROR(Table1[[#This Row],[Gross_Margin]]/Table1[[#This Row],[Actual_Sales]],0)</f>
        <v>0.55000000000000004</v>
      </c>
      <c r="Z3489" s="5">
        <f>Table1[[#This Row],[Actual_Profit]]/Table1[[#This Row],[Actual_Sales]]</f>
        <v>0.1</v>
      </c>
      <c r="AA3489">
        <v>54</v>
      </c>
      <c r="AB3489" s="5">
        <f>IFERROR(Table1[[#This Row],[Expenses]]/Table1[[#This Row],[Actual_Sales]],0)</f>
        <v>0.45</v>
      </c>
      <c r="AC3489">
        <v>20</v>
      </c>
      <c r="AD3489">
        <v>404</v>
      </c>
      <c r="AE3489" s="5">
        <f>IFERROR(Table1[[#This Row],[Inventory]]/Table1[[#This Row],[Actual_Sales]],0)</f>
        <v>3.3666666666666667</v>
      </c>
    </row>
    <row r="3490" spans="1:31" x14ac:dyDescent="0.25">
      <c r="A3490">
        <v>1689</v>
      </c>
      <c r="B3490">
        <v>614</v>
      </c>
      <c r="C3490">
        <v>6</v>
      </c>
      <c r="D3490" s="2">
        <v>40452</v>
      </c>
      <c r="E3490">
        <v>120</v>
      </c>
      <c r="F3490">
        <v>170</v>
      </c>
      <c r="G3490">
        <f>Table1[[#This Row],[Actual_Sales]]-Table1[[#This Row],[Budget_Sales]]</f>
        <v>-50</v>
      </c>
      <c r="H3490" s="5">
        <f>IF(
Table1[[#This Row],[Budget_Sales]]=0,
"",
IF(
Table1[[#This Row],[Budget_Sales]]&gt;0,
(Table1[[#This Row],[Actual_Sales]]-Table1[[#This Row],[Budget_Sales]])/Table1[[#This Row],[Budget_Sales]],
(Table1[[#This Row],[Actual_Sales]]-Table1[[#This Row],[Budget_Sales]])/ABS(Table1[[#This Row],[Budget_Sales]])
)
)</f>
        <v>-0.29411764705882354</v>
      </c>
      <c r="I3490" s="5" t="str">
        <f>IF(Table1[[#This Row],[Sales_Var]]&gt;=0,"Above Budget","Below Budget")</f>
        <v>Below Budget</v>
      </c>
      <c r="J3490">
        <f>Table1[[#This Row],[Actual_Sales]]-(Table1[[#This Row],[COGS]]+Table1[[#This Row],[Expenses]])</f>
        <v>12</v>
      </c>
      <c r="K3490">
        <v>70</v>
      </c>
      <c r="L3490">
        <f>Table1[[#This Row],[Actual_Profit]]-Table1[[#This Row],[Budget_Profit]]</f>
        <v>-58</v>
      </c>
      <c r="M3490" s="5">
        <f>IF(
Table1[[#This Row],[Budget_Profit]]=0,
"",
IF(
Table1[[#This Row],[Budget_Profit]]&gt;0,
(Table1[[#This Row],[Actual_Profit]]-Table1[[#This Row],[Budget_Profit]])/Table1[[#This Row],[Budget_Profit]],
(Table1[[#This Row],[Actual_Profit]]-Table1[[#This Row],[Budget_Profit]])/ABS(Table1[[#This Row],[Budget_Profit]])
)
)</f>
        <v>-0.82857142857142863</v>
      </c>
      <c r="N3490" s="5" t="str">
        <f>IF(Table1[[#This Row],[Profit_Var]]&gt;=0, "Above Budget", "Below Budget")</f>
        <v>Below Budget</v>
      </c>
      <c r="O3490">
        <v>54</v>
      </c>
      <c r="P3490">
        <v>70</v>
      </c>
      <c r="Q3490">
        <f>Table1[[#This Row],[COGS]]-Table1[[#This Row],[Budget_COGS]]</f>
        <v>-16</v>
      </c>
      <c r="R3490" s="5">
        <f>IF(
Table1[[#This Row],[Budget_COGS]]=0,
"",
IF(
Table1[[#This Row],[Budget_COGS]]&gt;0,
(Table1[[#This Row],[Budget_COGS]]-Table1[[#This Row],[COGS]]) / Table1[[#This Row],[Budget_COGS]],
(Table1[[#This Row],[Budget_COGS]]-Table1[[#This Row],[COGS]]) / ABS(Table1[[#This Row],[Budget_COGS]])
)
)</f>
        <v>0.22857142857142856</v>
      </c>
      <c r="S3490" s="5" t="str">
        <f>IF(Table1[[#This Row],[COGS _Var]]&gt;=0, "Above Budget", "Below Budget")</f>
        <v>Below Budget</v>
      </c>
      <c r="T3490">
        <f>Table1[[#This Row],[Actual_Sales]]-Table1[[#This Row],[COGS]]</f>
        <v>66</v>
      </c>
      <c r="U3490">
        <v>100</v>
      </c>
      <c r="V3490">
        <f>Table1[[#This Row],[Gross_Margin]]-Table1[[#This Row],[Budget_Margin]]</f>
        <v>-34</v>
      </c>
      <c r="W3490" s="5">
        <f>IF(
Table1[[#This Row],[Budget_Margin]]=0,
"",
IF(
Table1[[#This Row],[Budget_Margin]]&gt;0,
(Table1[[#This Row],[Gross_Margin]]-Table1[[#This Row],[Budget_Margin]]) / Table1[[#This Row],[Budget_Margin]],
(Table1[[#This Row],[Gross_Margin]]-Table1[[#This Row],[Budget_Margin]]) / ABS(Table1[[#This Row],[Budget_Margin]])
)
)</f>
        <v>-0.34</v>
      </c>
      <c r="X3490" s="5" t="str">
        <f>IF(Table1[[#This Row],[Margin_Var]]&gt;=0, "Above Budget", "Below Budget")</f>
        <v>Below Budget</v>
      </c>
      <c r="Y3490" s="5">
        <f>IFERROR(Table1[[#This Row],[Gross_Margin]]/Table1[[#This Row],[Actual_Sales]],0)</f>
        <v>0.55000000000000004</v>
      </c>
      <c r="Z3490" s="5">
        <f>Table1[[#This Row],[Actual_Profit]]/Table1[[#This Row],[Actual_Sales]]</f>
        <v>0.1</v>
      </c>
      <c r="AA3490">
        <v>54</v>
      </c>
      <c r="AB3490" s="5">
        <f>IFERROR(Table1[[#This Row],[Expenses]]/Table1[[#This Row],[Actual_Sales]],0)</f>
        <v>0.45</v>
      </c>
      <c r="AC3490">
        <v>20</v>
      </c>
      <c r="AD3490">
        <v>404</v>
      </c>
      <c r="AE3490" s="5">
        <f>IFERROR(Table1[[#This Row],[Inventory]]/Table1[[#This Row],[Actual_Sales]],0)</f>
        <v>3.3666666666666667</v>
      </c>
    </row>
    <row r="3491" spans="1:31" x14ac:dyDescent="0.25">
      <c r="A3491">
        <v>371</v>
      </c>
      <c r="B3491">
        <v>253</v>
      </c>
      <c r="C3491">
        <v>5</v>
      </c>
      <c r="D3491" s="2">
        <v>40238</v>
      </c>
      <c r="E3491">
        <v>120</v>
      </c>
      <c r="F3491">
        <v>110</v>
      </c>
      <c r="G3491">
        <f>Table1[[#This Row],[Actual_Sales]]-Table1[[#This Row],[Budget_Sales]]</f>
        <v>10</v>
      </c>
      <c r="H3491" s="5">
        <f>IF(
Table1[[#This Row],[Budget_Sales]]=0,
"",
IF(
Table1[[#This Row],[Budget_Sales]]&gt;0,
(Table1[[#This Row],[Actual_Sales]]-Table1[[#This Row],[Budget_Sales]])/Table1[[#This Row],[Budget_Sales]],
(Table1[[#This Row],[Actual_Sales]]-Table1[[#This Row],[Budget_Sales]])/ABS(Table1[[#This Row],[Budget_Sales]])
)
)</f>
        <v>9.0909090909090912E-2</v>
      </c>
      <c r="I3491" s="5" t="str">
        <f>IF(Table1[[#This Row],[Sales_Var]]&gt;=0,"Above Budget","Below Budget")</f>
        <v>Above Budget</v>
      </c>
      <c r="J3491">
        <f>Table1[[#This Row],[Actual_Sales]]-(Table1[[#This Row],[COGS]]+Table1[[#This Row],[Expenses]])</f>
        <v>12</v>
      </c>
      <c r="K3491">
        <v>20</v>
      </c>
      <c r="L3491">
        <f>Table1[[#This Row],[Actual_Profit]]-Table1[[#This Row],[Budget_Profit]]</f>
        <v>-8</v>
      </c>
      <c r="M3491" s="5">
        <f>IF(
Table1[[#This Row],[Budget_Profit]]=0,
"",
IF(
Table1[[#This Row],[Budget_Profit]]&gt;0,
(Table1[[#This Row],[Actual_Profit]]-Table1[[#This Row],[Budget_Profit]])/Table1[[#This Row],[Budget_Profit]],
(Table1[[#This Row],[Actual_Profit]]-Table1[[#This Row],[Budget_Profit]])/ABS(Table1[[#This Row],[Budget_Profit]])
)
)</f>
        <v>-0.4</v>
      </c>
      <c r="N3491" s="5" t="str">
        <f>IF(Table1[[#This Row],[Profit_Var]]&gt;=0, "Above Budget", "Below Budget")</f>
        <v>Below Budget</v>
      </c>
      <c r="O3491">
        <v>54</v>
      </c>
      <c r="P3491">
        <v>50</v>
      </c>
      <c r="Q3491">
        <f>Table1[[#This Row],[COGS]]-Table1[[#This Row],[Budget_COGS]]</f>
        <v>4</v>
      </c>
      <c r="R3491" s="5">
        <f>IF(
Table1[[#This Row],[Budget_COGS]]=0,
"",
IF(
Table1[[#This Row],[Budget_COGS]]&gt;0,
(Table1[[#This Row],[Budget_COGS]]-Table1[[#This Row],[COGS]]) / Table1[[#This Row],[Budget_COGS]],
(Table1[[#This Row],[Budget_COGS]]-Table1[[#This Row],[COGS]]) / ABS(Table1[[#This Row],[Budget_COGS]])
)
)</f>
        <v>-0.08</v>
      </c>
      <c r="S3491" s="5" t="str">
        <f>IF(Table1[[#This Row],[COGS _Var]]&gt;=0, "Above Budget", "Below Budget")</f>
        <v>Above Budget</v>
      </c>
      <c r="T3491">
        <f>Table1[[#This Row],[Actual_Sales]]-Table1[[#This Row],[COGS]]</f>
        <v>66</v>
      </c>
      <c r="U3491">
        <v>60</v>
      </c>
      <c r="V3491">
        <f>Table1[[#This Row],[Gross_Margin]]-Table1[[#This Row],[Budget_Margin]]</f>
        <v>6</v>
      </c>
      <c r="W3491" s="5">
        <f>IF(
Table1[[#This Row],[Budget_Margin]]=0,
"",
IF(
Table1[[#This Row],[Budget_Margin]]&gt;0,
(Table1[[#This Row],[Gross_Margin]]-Table1[[#This Row],[Budget_Margin]]) / Table1[[#This Row],[Budget_Margin]],
(Table1[[#This Row],[Gross_Margin]]-Table1[[#This Row],[Budget_Margin]]) / ABS(Table1[[#This Row],[Budget_Margin]])
)
)</f>
        <v>0.1</v>
      </c>
      <c r="X3491" s="5" t="str">
        <f>IF(Table1[[#This Row],[Margin_Var]]&gt;=0, "Above Budget", "Below Budget")</f>
        <v>Above Budget</v>
      </c>
      <c r="Y3491" s="5">
        <f>IFERROR(Table1[[#This Row],[Gross_Margin]]/Table1[[#This Row],[Actual_Sales]],0)</f>
        <v>0.55000000000000004</v>
      </c>
      <c r="Z3491" s="5">
        <f>Table1[[#This Row],[Actual_Profit]]/Table1[[#This Row],[Actual_Sales]]</f>
        <v>0.1</v>
      </c>
      <c r="AA3491">
        <v>54</v>
      </c>
      <c r="AB3491" s="5">
        <f>IFERROR(Table1[[#This Row],[Expenses]]/Table1[[#This Row],[Actual_Sales]],0)</f>
        <v>0.45</v>
      </c>
      <c r="AC3491">
        <v>20</v>
      </c>
      <c r="AD3491">
        <v>301</v>
      </c>
      <c r="AE3491" s="5">
        <f>IFERROR(Table1[[#This Row],[Inventory]]/Table1[[#This Row],[Actual_Sales]],0)</f>
        <v>2.5083333333333333</v>
      </c>
    </row>
    <row r="3492" spans="1:31" x14ac:dyDescent="0.25">
      <c r="A3492">
        <v>485</v>
      </c>
      <c r="B3492">
        <v>772</v>
      </c>
      <c r="C3492">
        <v>9</v>
      </c>
      <c r="D3492" s="2">
        <v>40238</v>
      </c>
      <c r="E3492">
        <v>120</v>
      </c>
      <c r="F3492">
        <v>90</v>
      </c>
      <c r="G3492">
        <f>Table1[[#This Row],[Actual_Sales]]-Table1[[#This Row],[Budget_Sales]]</f>
        <v>30</v>
      </c>
      <c r="H3492" s="5">
        <f>IF(
Table1[[#This Row],[Budget_Sales]]=0,
"",
IF(
Table1[[#This Row],[Budget_Sales]]&gt;0,
(Table1[[#This Row],[Actual_Sales]]-Table1[[#This Row],[Budget_Sales]])/Table1[[#This Row],[Budget_Sales]],
(Table1[[#This Row],[Actual_Sales]]-Table1[[#This Row],[Budget_Sales]])/ABS(Table1[[#This Row],[Budget_Sales]])
)
)</f>
        <v>0.33333333333333331</v>
      </c>
      <c r="I3492" s="5" t="str">
        <f>IF(Table1[[#This Row],[Sales_Var]]&gt;=0,"Above Budget","Below Budget")</f>
        <v>Above Budget</v>
      </c>
      <c r="J3492">
        <f>Table1[[#This Row],[Actual_Sales]]-(Table1[[#This Row],[COGS]]+Table1[[#This Row],[Expenses]])</f>
        <v>12</v>
      </c>
      <c r="K3492">
        <v>20</v>
      </c>
      <c r="L3492">
        <f>Table1[[#This Row],[Actual_Profit]]-Table1[[#This Row],[Budget_Profit]]</f>
        <v>-8</v>
      </c>
      <c r="M3492" s="5">
        <f>IF(
Table1[[#This Row],[Budget_Profit]]=0,
"",
IF(
Table1[[#This Row],[Budget_Profit]]&gt;0,
(Table1[[#This Row],[Actual_Profit]]-Table1[[#This Row],[Budget_Profit]])/Table1[[#This Row],[Budget_Profit]],
(Table1[[#This Row],[Actual_Profit]]-Table1[[#This Row],[Budget_Profit]])/ABS(Table1[[#This Row],[Budget_Profit]])
)
)</f>
        <v>-0.4</v>
      </c>
      <c r="N3492" s="5" t="str">
        <f>IF(Table1[[#This Row],[Profit_Var]]&gt;=0, "Above Budget", "Below Budget")</f>
        <v>Below Budget</v>
      </c>
      <c r="O3492">
        <v>54</v>
      </c>
      <c r="P3492">
        <v>40</v>
      </c>
      <c r="Q3492">
        <f>Table1[[#This Row],[COGS]]-Table1[[#This Row],[Budget_COGS]]</f>
        <v>14</v>
      </c>
      <c r="R3492" s="5">
        <f>IF(
Table1[[#This Row],[Budget_COGS]]=0,
"",
IF(
Table1[[#This Row],[Budget_COGS]]&gt;0,
(Table1[[#This Row],[Budget_COGS]]-Table1[[#This Row],[COGS]]) / Table1[[#This Row],[Budget_COGS]],
(Table1[[#This Row],[Budget_COGS]]-Table1[[#This Row],[COGS]]) / ABS(Table1[[#This Row],[Budget_COGS]])
)
)</f>
        <v>-0.35</v>
      </c>
      <c r="S3492" s="5" t="str">
        <f>IF(Table1[[#This Row],[COGS _Var]]&gt;=0, "Above Budget", "Below Budget")</f>
        <v>Above Budget</v>
      </c>
      <c r="T3492">
        <f>Table1[[#This Row],[Actual_Sales]]-Table1[[#This Row],[COGS]]</f>
        <v>66</v>
      </c>
      <c r="U3492">
        <v>50</v>
      </c>
      <c r="V3492">
        <f>Table1[[#This Row],[Gross_Margin]]-Table1[[#This Row],[Budget_Margin]]</f>
        <v>16</v>
      </c>
      <c r="W3492" s="5">
        <f>IF(
Table1[[#This Row],[Budget_Margin]]=0,
"",
IF(
Table1[[#This Row],[Budget_Margin]]&gt;0,
(Table1[[#This Row],[Gross_Margin]]-Table1[[#This Row],[Budget_Margin]]) / Table1[[#This Row],[Budget_Margin]],
(Table1[[#This Row],[Gross_Margin]]-Table1[[#This Row],[Budget_Margin]]) / ABS(Table1[[#This Row],[Budget_Margin]])
)
)</f>
        <v>0.32</v>
      </c>
      <c r="X3492" s="5" t="str">
        <f>IF(Table1[[#This Row],[Margin_Var]]&gt;=0, "Above Budget", "Below Budget")</f>
        <v>Above Budget</v>
      </c>
      <c r="Y3492" s="5">
        <f>IFERROR(Table1[[#This Row],[Gross_Margin]]/Table1[[#This Row],[Actual_Sales]],0)</f>
        <v>0.55000000000000004</v>
      </c>
      <c r="Z3492" s="5">
        <f>Table1[[#This Row],[Actual_Profit]]/Table1[[#This Row],[Actual_Sales]]</f>
        <v>0.1</v>
      </c>
      <c r="AA3492">
        <v>54</v>
      </c>
      <c r="AB3492" s="5">
        <f>IFERROR(Table1[[#This Row],[Expenses]]/Table1[[#This Row],[Actual_Sales]],0)</f>
        <v>0.45</v>
      </c>
      <c r="AC3492">
        <v>20</v>
      </c>
      <c r="AD3492">
        <v>301</v>
      </c>
      <c r="AE3492" s="5">
        <f>IFERROR(Table1[[#This Row],[Inventory]]/Table1[[#This Row],[Actual_Sales]],0)</f>
        <v>2.5083333333333333</v>
      </c>
    </row>
    <row r="3493" spans="1:31" x14ac:dyDescent="0.25">
      <c r="A3493">
        <v>2011</v>
      </c>
      <c r="B3493">
        <v>505</v>
      </c>
      <c r="C3493">
        <v>3</v>
      </c>
      <c r="D3493" s="2">
        <v>40513</v>
      </c>
      <c r="E3493">
        <v>160</v>
      </c>
      <c r="F3493">
        <v>190</v>
      </c>
      <c r="G3493">
        <f>Table1[[#This Row],[Actual_Sales]]-Table1[[#This Row],[Budget_Sales]]</f>
        <v>-30</v>
      </c>
      <c r="H3493" s="5">
        <f>IF(
Table1[[#This Row],[Budget_Sales]]=0,
"",
IF(
Table1[[#This Row],[Budget_Sales]]&gt;0,
(Table1[[#This Row],[Actual_Sales]]-Table1[[#This Row],[Budget_Sales]])/Table1[[#This Row],[Budget_Sales]],
(Table1[[#This Row],[Actual_Sales]]-Table1[[#This Row],[Budget_Sales]])/ABS(Table1[[#This Row],[Budget_Sales]])
)
)</f>
        <v>-0.15789473684210525</v>
      </c>
      <c r="I3493" s="5" t="str">
        <f>IF(Table1[[#This Row],[Sales_Var]]&gt;=0,"Above Budget","Below Budget")</f>
        <v>Below Budget</v>
      </c>
      <c r="J3493">
        <f>Table1[[#This Row],[Actual_Sales]]-(Table1[[#This Row],[COGS]]+Table1[[#This Row],[Expenses]])</f>
        <v>16</v>
      </c>
      <c r="K3493">
        <v>40</v>
      </c>
      <c r="L3493">
        <f>Table1[[#This Row],[Actual_Profit]]-Table1[[#This Row],[Budget_Profit]]</f>
        <v>-24</v>
      </c>
      <c r="M3493" s="5">
        <f>IF(
Table1[[#This Row],[Budget_Profit]]=0,
"",
IF(
Table1[[#This Row],[Budget_Profit]]&gt;0,
(Table1[[#This Row],[Actual_Profit]]-Table1[[#This Row],[Budget_Profit]])/Table1[[#This Row],[Budget_Profit]],
(Table1[[#This Row],[Actual_Profit]]-Table1[[#This Row],[Budget_Profit]])/ABS(Table1[[#This Row],[Budget_Profit]])
)
)</f>
        <v>-0.6</v>
      </c>
      <c r="N3493" s="5" t="str">
        <f>IF(Table1[[#This Row],[Profit_Var]]&gt;=0, "Above Budget", "Below Budget")</f>
        <v>Below Budget</v>
      </c>
      <c r="O3493">
        <v>92</v>
      </c>
      <c r="P3493">
        <v>100</v>
      </c>
      <c r="Q3493">
        <f>Table1[[#This Row],[COGS]]-Table1[[#This Row],[Budget_COGS]]</f>
        <v>-8</v>
      </c>
      <c r="R3493" s="5">
        <f>IF(
Table1[[#This Row],[Budget_COGS]]=0,
"",
IF(
Table1[[#This Row],[Budget_COGS]]&gt;0,
(Table1[[#This Row],[Budget_COGS]]-Table1[[#This Row],[COGS]]) / Table1[[#This Row],[Budget_COGS]],
(Table1[[#This Row],[Budget_COGS]]-Table1[[#This Row],[COGS]]) / ABS(Table1[[#This Row],[Budget_COGS]])
)
)</f>
        <v>0.08</v>
      </c>
      <c r="S3493" s="5" t="str">
        <f>IF(Table1[[#This Row],[COGS _Var]]&gt;=0, "Above Budget", "Below Budget")</f>
        <v>Below Budget</v>
      </c>
      <c r="T3493">
        <f>Table1[[#This Row],[Actual_Sales]]-Table1[[#This Row],[COGS]]</f>
        <v>68</v>
      </c>
      <c r="U3493">
        <v>90</v>
      </c>
      <c r="V3493">
        <f>Table1[[#This Row],[Gross_Margin]]-Table1[[#This Row],[Budget_Margin]]</f>
        <v>-22</v>
      </c>
      <c r="W3493" s="5">
        <f>IF(
Table1[[#This Row],[Budget_Margin]]=0,
"",
IF(
Table1[[#This Row],[Budget_Margin]]&gt;0,
(Table1[[#This Row],[Gross_Margin]]-Table1[[#This Row],[Budget_Margin]]) / Table1[[#This Row],[Budget_Margin]],
(Table1[[#This Row],[Gross_Margin]]-Table1[[#This Row],[Budget_Margin]]) / ABS(Table1[[#This Row],[Budget_Margin]])
)
)</f>
        <v>-0.24444444444444444</v>
      </c>
      <c r="X3493" s="5" t="str">
        <f>IF(Table1[[#This Row],[Margin_Var]]&gt;=0, "Above Budget", "Below Budget")</f>
        <v>Below Budget</v>
      </c>
      <c r="Y3493" s="5">
        <f>IFERROR(Table1[[#This Row],[Gross_Margin]]/Table1[[#This Row],[Actual_Sales]],0)</f>
        <v>0.42499999999999999</v>
      </c>
      <c r="Z3493" s="5">
        <f>Table1[[#This Row],[Actual_Profit]]/Table1[[#This Row],[Actual_Sales]]</f>
        <v>0.1</v>
      </c>
      <c r="AA3493">
        <v>52</v>
      </c>
      <c r="AB3493" s="5">
        <f>IFERROR(Table1[[#This Row],[Expenses]]/Table1[[#This Row],[Actual_Sales]],0)</f>
        <v>0.32500000000000001</v>
      </c>
      <c r="AC3493">
        <v>28</v>
      </c>
      <c r="AD3493">
        <v>1898</v>
      </c>
      <c r="AE3493" s="5">
        <f>IFERROR(Table1[[#This Row],[Inventory]]/Table1[[#This Row],[Actual_Sales]],0)</f>
        <v>11.862500000000001</v>
      </c>
    </row>
    <row r="3494" spans="1:31" x14ac:dyDescent="0.25">
      <c r="A3494">
        <v>2031</v>
      </c>
      <c r="B3494">
        <v>573</v>
      </c>
      <c r="C3494">
        <v>9</v>
      </c>
      <c r="D3494" s="2">
        <v>40513</v>
      </c>
      <c r="E3494">
        <v>160</v>
      </c>
      <c r="F3494">
        <v>140</v>
      </c>
      <c r="G3494">
        <f>Table1[[#This Row],[Actual_Sales]]-Table1[[#This Row],[Budget_Sales]]</f>
        <v>20</v>
      </c>
      <c r="H3494" s="5">
        <f>IF(
Table1[[#This Row],[Budget_Sales]]=0,
"",
IF(
Table1[[#This Row],[Budget_Sales]]&gt;0,
(Table1[[#This Row],[Actual_Sales]]-Table1[[#This Row],[Budget_Sales]])/Table1[[#This Row],[Budget_Sales]],
(Table1[[#This Row],[Actual_Sales]]-Table1[[#This Row],[Budget_Sales]])/ABS(Table1[[#This Row],[Budget_Sales]])
)
)</f>
        <v>0.14285714285714285</v>
      </c>
      <c r="I3494" s="5" t="str">
        <f>IF(Table1[[#This Row],[Sales_Var]]&gt;=0,"Above Budget","Below Budget")</f>
        <v>Above Budget</v>
      </c>
      <c r="J3494">
        <f>Table1[[#This Row],[Actual_Sales]]-(Table1[[#This Row],[COGS]]+Table1[[#This Row],[Expenses]])</f>
        <v>16</v>
      </c>
      <c r="K3494">
        <v>20</v>
      </c>
      <c r="L3494">
        <f>Table1[[#This Row],[Actual_Profit]]-Table1[[#This Row],[Budget_Profit]]</f>
        <v>-4</v>
      </c>
      <c r="M3494" s="5">
        <f>IF(
Table1[[#This Row],[Budget_Profit]]=0,
"",
IF(
Table1[[#This Row],[Budget_Profit]]&gt;0,
(Table1[[#This Row],[Actual_Profit]]-Table1[[#This Row],[Budget_Profit]])/Table1[[#This Row],[Budget_Profit]],
(Table1[[#This Row],[Actual_Profit]]-Table1[[#This Row],[Budget_Profit]])/ABS(Table1[[#This Row],[Budget_Profit]])
)
)</f>
        <v>-0.2</v>
      </c>
      <c r="N3494" s="5" t="str">
        <f>IF(Table1[[#This Row],[Profit_Var]]&gt;=0, "Above Budget", "Below Budget")</f>
        <v>Below Budget</v>
      </c>
      <c r="O3494">
        <v>92</v>
      </c>
      <c r="P3494">
        <v>80</v>
      </c>
      <c r="Q3494">
        <f>Table1[[#This Row],[COGS]]-Table1[[#This Row],[Budget_COGS]]</f>
        <v>12</v>
      </c>
      <c r="R3494" s="5">
        <f>IF(
Table1[[#This Row],[Budget_COGS]]=0,
"",
IF(
Table1[[#This Row],[Budget_COGS]]&gt;0,
(Table1[[#This Row],[Budget_COGS]]-Table1[[#This Row],[COGS]]) / Table1[[#This Row],[Budget_COGS]],
(Table1[[#This Row],[Budget_COGS]]-Table1[[#This Row],[COGS]]) / ABS(Table1[[#This Row],[Budget_COGS]])
)
)</f>
        <v>-0.15</v>
      </c>
      <c r="S3494" s="5" t="str">
        <f>IF(Table1[[#This Row],[COGS _Var]]&gt;=0, "Above Budget", "Below Budget")</f>
        <v>Above Budget</v>
      </c>
      <c r="T3494">
        <f>Table1[[#This Row],[Actual_Sales]]-Table1[[#This Row],[COGS]]</f>
        <v>68</v>
      </c>
      <c r="U3494">
        <v>60</v>
      </c>
      <c r="V3494">
        <f>Table1[[#This Row],[Gross_Margin]]-Table1[[#This Row],[Budget_Margin]]</f>
        <v>8</v>
      </c>
      <c r="W3494" s="5">
        <f>IF(
Table1[[#This Row],[Budget_Margin]]=0,
"",
IF(
Table1[[#This Row],[Budget_Margin]]&gt;0,
(Table1[[#This Row],[Gross_Margin]]-Table1[[#This Row],[Budget_Margin]]) / Table1[[#This Row],[Budget_Margin]],
(Table1[[#This Row],[Gross_Margin]]-Table1[[#This Row],[Budget_Margin]]) / ABS(Table1[[#This Row],[Budget_Margin]])
)
)</f>
        <v>0.13333333333333333</v>
      </c>
      <c r="X3494" s="5" t="str">
        <f>IF(Table1[[#This Row],[Margin_Var]]&gt;=0, "Above Budget", "Below Budget")</f>
        <v>Above Budget</v>
      </c>
      <c r="Y3494" s="5">
        <f>IFERROR(Table1[[#This Row],[Gross_Margin]]/Table1[[#This Row],[Actual_Sales]],0)</f>
        <v>0.42499999999999999</v>
      </c>
      <c r="Z3494" s="5">
        <f>Table1[[#This Row],[Actual_Profit]]/Table1[[#This Row],[Actual_Sales]]</f>
        <v>0.1</v>
      </c>
      <c r="AA3494">
        <v>52</v>
      </c>
      <c r="AB3494" s="5">
        <f>IFERROR(Table1[[#This Row],[Expenses]]/Table1[[#This Row],[Actual_Sales]],0)</f>
        <v>0.32500000000000001</v>
      </c>
      <c r="AC3494">
        <v>28</v>
      </c>
      <c r="AD3494">
        <v>1898</v>
      </c>
      <c r="AE3494" s="5">
        <f>IFERROR(Table1[[#This Row],[Inventory]]/Table1[[#This Row],[Actual_Sales]],0)</f>
        <v>11.862500000000001</v>
      </c>
    </row>
    <row r="3495" spans="1:31" x14ac:dyDescent="0.25">
      <c r="A3495">
        <v>2061</v>
      </c>
      <c r="B3495">
        <v>702</v>
      </c>
      <c r="C3495">
        <v>8</v>
      </c>
      <c r="D3495" s="2">
        <v>40513</v>
      </c>
      <c r="E3495">
        <v>322</v>
      </c>
      <c r="F3495">
        <v>290</v>
      </c>
      <c r="G3495">
        <f>Table1[[#This Row],[Actual_Sales]]-Table1[[#This Row],[Budget_Sales]]</f>
        <v>32</v>
      </c>
      <c r="H3495" s="5">
        <f>IF(
Table1[[#This Row],[Budget_Sales]]=0,
"",
IF(
Table1[[#This Row],[Budget_Sales]]&gt;0,
(Table1[[#This Row],[Actual_Sales]]-Table1[[#This Row],[Budget_Sales]])/Table1[[#This Row],[Budget_Sales]],
(Table1[[#This Row],[Actual_Sales]]-Table1[[#This Row],[Budget_Sales]])/ABS(Table1[[#This Row],[Budget_Sales]])
)
)</f>
        <v>0.1103448275862069</v>
      </c>
      <c r="I3495" s="5" t="str">
        <f>IF(Table1[[#This Row],[Sales_Var]]&gt;=0,"Above Budget","Below Budget")</f>
        <v>Above Budget</v>
      </c>
      <c r="J3495">
        <f>Table1[[#This Row],[Actual_Sales]]-(Table1[[#This Row],[COGS]]+Table1[[#This Row],[Expenses]])</f>
        <v>32</v>
      </c>
      <c r="K3495">
        <v>30</v>
      </c>
      <c r="L3495">
        <f>Table1[[#This Row],[Actual_Profit]]-Table1[[#This Row],[Budget_Profit]]</f>
        <v>2</v>
      </c>
      <c r="M3495" s="5">
        <f>IF(
Table1[[#This Row],[Budget_Profit]]=0,
"",
IF(
Table1[[#This Row],[Budget_Profit]]&gt;0,
(Table1[[#This Row],[Actual_Profit]]-Table1[[#This Row],[Budget_Profit]])/Table1[[#This Row],[Budget_Profit]],
(Table1[[#This Row],[Actual_Profit]]-Table1[[#This Row],[Budget_Profit]])/ABS(Table1[[#This Row],[Budget_Profit]])
)
)</f>
        <v>6.6666666666666666E-2</v>
      </c>
      <c r="N3495" s="5" t="str">
        <f>IF(Table1[[#This Row],[Profit_Var]]&gt;=0, "Above Budget", "Below Budget")</f>
        <v>Above Budget</v>
      </c>
      <c r="O3495">
        <v>135</v>
      </c>
      <c r="P3495">
        <v>120</v>
      </c>
      <c r="Q3495">
        <f>Table1[[#This Row],[COGS]]-Table1[[#This Row],[Budget_COGS]]</f>
        <v>15</v>
      </c>
      <c r="R3495" s="5">
        <f>IF(
Table1[[#This Row],[Budget_COGS]]=0,
"",
IF(
Table1[[#This Row],[Budget_COGS]]&gt;0,
(Table1[[#This Row],[Budget_COGS]]-Table1[[#This Row],[COGS]]) / Table1[[#This Row],[Budget_COGS]],
(Table1[[#This Row],[Budget_COGS]]-Table1[[#This Row],[COGS]]) / ABS(Table1[[#This Row],[Budget_COGS]])
)
)</f>
        <v>-0.125</v>
      </c>
      <c r="S3495" s="5" t="str">
        <f>IF(Table1[[#This Row],[COGS _Var]]&gt;=0, "Above Budget", "Below Budget")</f>
        <v>Above Budget</v>
      </c>
      <c r="T3495">
        <f>Table1[[#This Row],[Actual_Sales]]-Table1[[#This Row],[COGS]]</f>
        <v>187</v>
      </c>
      <c r="U3495">
        <v>170</v>
      </c>
      <c r="V3495">
        <f>Table1[[#This Row],[Gross_Margin]]-Table1[[#This Row],[Budget_Margin]]</f>
        <v>17</v>
      </c>
      <c r="W3495" s="5">
        <f>IF(
Table1[[#This Row],[Budget_Margin]]=0,
"",
IF(
Table1[[#This Row],[Budget_Margin]]&gt;0,
(Table1[[#This Row],[Gross_Margin]]-Table1[[#This Row],[Budget_Margin]]) / Table1[[#This Row],[Budget_Margin]],
(Table1[[#This Row],[Gross_Margin]]-Table1[[#This Row],[Budget_Margin]]) / ABS(Table1[[#This Row],[Budget_Margin]])
)
)</f>
        <v>0.1</v>
      </c>
      <c r="X3495" s="5" t="str">
        <f>IF(Table1[[#This Row],[Margin_Var]]&gt;=0, "Above Budget", "Below Budget")</f>
        <v>Above Budget</v>
      </c>
      <c r="Y3495" s="5">
        <f>IFERROR(Table1[[#This Row],[Gross_Margin]]/Table1[[#This Row],[Actual_Sales]],0)</f>
        <v>0.58074534161490687</v>
      </c>
      <c r="Z3495" s="5">
        <f>Table1[[#This Row],[Actual_Profit]]/Table1[[#This Row],[Actual_Sales]]</f>
        <v>9.9378881987577633E-2</v>
      </c>
      <c r="AA3495">
        <v>155</v>
      </c>
      <c r="AB3495" s="5">
        <f>IFERROR(Table1[[#This Row],[Expenses]]/Table1[[#This Row],[Actual_Sales]],0)</f>
        <v>0.48136645962732921</v>
      </c>
      <c r="AC3495">
        <v>122</v>
      </c>
      <c r="AD3495">
        <v>940</v>
      </c>
      <c r="AE3495" s="5">
        <f>IFERROR(Table1[[#This Row],[Inventory]]/Table1[[#This Row],[Actual_Sales]],0)</f>
        <v>2.9192546583850931</v>
      </c>
    </row>
    <row r="3496" spans="1:31" x14ac:dyDescent="0.25">
      <c r="A3496">
        <v>1838</v>
      </c>
      <c r="B3496">
        <v>505</v>
      </c>
      <c r="C3496">
        <v>6</v>
      </c>
      <c r="D3496" s="2">
        <v>40483</v>
      </c>
      <c r="E3496">
        <v>82</v>
      </c>
      <c r="F3496">
        <v>60</v>
      </c>
      <c r="G3496">
        <f>Table1[[#This Row],[Actual_Sales]]-Table1[[#This Row],[Budget_Sales]]</f>
        <v>22</v>
      </c>
      <c r="H3496" s="5">
        <f>IF(
Table1[[#This Row],[Budget_Sales]]=0,
"",
IF(
Table1[[#This Row],[Budget_Sales]]&gt;0,
(Table1[[#This Row],[Actual_Sales]]-Table1[[#This Row],[Budget_Sales]])/Table1[[#This Row],[Budget_Sales]],
(Table1[[#This Row],[Actual_Sales]]-Table1[[#This Row],[Budget_Sales]])/ABS(Table1[[#This Row],[Budget_Sales]])
)
)</f>
        <v>0.36666666666666664</v>
      </c>
      <c r="I3496" s="5" t="str">
        <f>IF(Table1[[#This Row],[Sales_Var]]&gt;=0,"Above Budget","Below Budget")</f>
        <v>Above Budget</v>
      </c>
      <c r="J3496">
        <f>Table1[[#This Row],[Actual_Sales]]-(Table1[[#This Row],[COGS]]+Table1[[#This Row],[Expenses]])</f>
        <v>8</v>
      </c>
      <c r="K3496">
        <v>20</v>
      </c>
      <c r="L3496">
        <f>Table1[[#This Row],[Actual_Profit]]-Table1[[#This Row],[Budget_Profit]]</f>
        <v>-12</v>
      </c>
      <c r="M3496" s="5">
        <f>IF(
Table1[[#This Row],[Budget_Profit]]=0,
"",
IF(
Table1[[#This Row],[Budget_Profit]]&gt;0,
(Table1[[#This Row],[Actual_Profit]]-Table1[[#This Row],[Budget_Profit]])/Table1[[#This Row],[Budget_Profit]],
(Table1[[#This Row],[Actual_Profit]]-Table1[[#This Row],[Budget_Profit]])/ABS(Table1[[#This Row],[Budget_Profit]])
)
)</f>
        <v>-0.6</v>
      </c>
      <c r="N3496" s="5" t="str">
        <f>IF(Table1[[#This Row],[Profit_Var]]&gt;=0, "Above Budget", "Below Budget")</f>
        <v>Below Budget</v>
      </c>
      <c r="O3496">
        <v>35</v>
      </c>
      <c r="P3496">
        <v>20</v>
      </c>
      <c r="Q3496">
        <f>Table1[[#This Row],[COGS]]-Table1[[#This Row],[Budget_COGS]]</f>
        <v>15</v>
      </c>
      <c r="R3496" s="5">
        <f>IF(
Table1[[#This Row],[Budget_COGS]]=0,
"",
IF(
Table1[[#This Row],[Budget_COGS]]&gt;0,
(Table1[[#This Row],[Budget_COGS]]-Table1[[#This Row],[COGS]]) / Table1[[#This Row],[Budget_COGS]],
(Table1[[#This Row],[Budget_COGS]]-Table1[[#This Row],[COGS]]) / ABS(Table1[[#This Row],[Budget_COGS]])
)
)</f>
        <v>-0.75</v>
      </c>
      <c r="S3496" s="5" t="str">
        <f>IF(Table1[[#This Row],[COGS _Var]]&gt;=0, "Above Budget", "Below Budget")</f>
        <v>Above Budget</v>
      </c>
      <c r="T3496">
        <f>Table1[[#This Row],[Actual_Sales]]-Table1[[#This Row],[COGS]]</f>
        <v>47</v>
      </c>
      <c r="U3496">
        <v>40</v>
      </c>
      <c r="V3496">
        <f>Table1[[#This Row],[Gross_Margin]]-Table1[[#This Row],[Budget_Margin]]</f>
        <v>7</v>
      </c>
      <c r="W3496" s="5">
        <f>IF(
Table1[[#This Row],[Budget_Margin]]=0,
"",
IF(
Table1[[#This Row],[Budget_Margin]]&gt;0,
(Table1[[#This Row],[Gross_Margin]]-Table1[[#This Row],[Budget_Margin]]) / Table1[[#This Row],[Budget_Margin]],
(Table1[[#This Row],[Gross_Margin]]-Table1[[#This Row],[Budget_Margin]]) / ABS(Table1[[#This Row],[Budget_Margin]])
)
)</f>
        <v>0.17499999999999999</v>
      </c>
      <c r="X3496" s="5" t="str">
        <f>IF(Table1[[#This Row],[Margin_Var]]&gt;=0, "Above Budget", "Below Budget")</f>
        <v>Above Budget</v>
      </c>
      <c r="Y3496" s="5">
        <f>IFERROR(Table1[[#This Row],[Gross_Margin]]/Table1[[#This Row],[Actual_Sales]],0)</f>
        <v>0.57317073170731703</v>
      </c>
      <c r="Z3496" s="5">
        <f>Table1[[#This Row],[Actual_Profit]]/Table1[[#This Row],[Actual_Sales]]</f>
        <v>9.7560975609756101E-2</v>
      </c>
      <c r="AA3496">
        <v>39</v>
      </c>
      <c r="AB3496" s="5">
        <f>IFERROR(Table1[[#This Row],[Expenses]]/Table1[[#This Row],[Actual_Sales]],0)</f>
        <v>0.47560975609756095</v>
      </c>
      <c r="AC3496">
        <v>11</v>
      </c>
      <c r="AD3496">
        <v>248</v>
      </c>
      <c r="AE3496" s="5">
        <f>IFERROR(Table1[[#This Row],[Inventory]]/Table1[[#This Row],[Actual_Sales]],0)</f>
        <v>3.024390243902439</v>
      </c>
    </row>
    <row r="3497" spans="1:31" x14ac:dyDescent="0.25">
      <c r="A3497">
        <v>241</v>
      </c>
      <c r="B3497">
        <v>505</v>
      </c>
      <c r="C3497">
        <v>6</v>
      </c>
      <c r="D3497" s="2">
        <v>40210</v>
      </c>
      <c r="E3497">
        <v>82</v>
      </c>
      <c r="F3497">
        <v>70</v>
      </c>
      <c r="G3497">
        <f>Table1[[#This Row],[Actual_Sales]]-Table1[[#This Row],[Budget_Sales]]</f>
        <v>12</v>
      </c>
      <c r="H3497" s="5">
        <f>IF(
Table1[[#This Row],[Budget_Sales]]=0,
"",
IF(
Table1[[#This Row],[Budget_Sales]]&gt;0,
(Table1[[#This Row],[Actual_Sales]]-Table1[[#This Row],[Budget_Sales]])/Table1[[#This Row],[Budget_Sales]],
(Table1[[#This Row],[Actual_Sales]]-Table1[[#This Row],[Budget_Sales]])/ABS(Table1[[#This Row],[Budget_Sales]])
)
)</f>
        <v>0.17142857142857143</v>
      </c>
      <c r="I3497" s="5" t="str">
        <f>IF(Table1[[#This Row],[Sales_Var]]&gt;=0,"Above Budget","Below Budget")</f>
        <v>Above Budget</v>
      </c>
      <c r="J3497">
        <f>Table1[[#This Row],[Actual_Sales]]-(Table1[[#This Row],[COGS]]+Table1[[#This Row],[Expenses]])</f>
        <v>8</v>
      </c>
      <c r="K3497">
        <v>10</v>
      </c>
      <c r="L3497">
        <f>Table1[[#This Row],[Actual_Profit]]-Table1[[#This Row],[Budget_Profit]]</f>
        <v>-2</v>
      </c>
      <c r="M3497" s="5">
        <f>IF(
Table1[[#This Row],[Budget_Profit]]=0,
"",
IF(
Table1[[#This Row],[Budget_Profit]]&gt;0,
(Table1[[#This Row],[Actual_Profit]]-Table1[[#This Row],[Budget_Profit]])/Table1[[#This Row],[Budget_Profit]],
(Table1[[#This Row],[Actual_Profit]]-Table1[[#This Row],[Budget_Profit]])/ABS(Table1[[#This Row],[Budget_Profit]])
)
)</f>
        <v>-0.2</v>
      </c>
      <c r="N3497" s="5" t="str">
        <f>IF(Table1[[#This Row],[Profit_Var]]&gt;=0, "Above Budget", "Below Budget")</f>
        <v>Below Budget</v>
      </c>
      <c r="O3497">
        <v>35</v>
      </c>
      <c r="P3497">
        <v>30</v>
      </c>
      <c r="Q3497">
        <f>Table1[[#This Row],[COGS]]-Table1[[#This Row],[Budget_COGS]]</f>
        <v>5</v>
      </c>
      <c r="R3497" s="5">
        <f>IF(
Table1[[#This Row],[Budget_COGS]]=0,
"",
IF(
Table1[[#This Row],[Budget_COGS]]&gt;0,
(Table1[[#This Row],[Budget_COGS]]-Table1[[#This Row],[COGS]]) / Table1[[#This Row],[Budget_COGS]],
(Table1[[#This Row],[Budget_COGS]]-Table1[[#This Row],[COGS]]) / ABS(Table1[[#This Row],[Budget_COGS]])
)
)</f>
        <v>-0.16666666666666666</v>
      </c>
      <c r="S3497" s="5" t="str">
        <f>IF(Table1[[#This Row],[COGS _Var]]&gt;=0, "Above Budget", "Below Budget")</f>
        <v>Above Budget</v>
      </c>
      <c r="T3497">
        <f>Table1[[#This Row],[Actual_Sales]]-Table1[[#This Row],[COGS]]</f>
        <v>47</v>
      </c>
      <c r="U3497">
        <v>40</v>
      </c>
      <c r="V3497">
        <f>Table1[[#This Row],[Gross_Margin]]-Table1[[#This Row],[Budget_Margin]]</f>
        <v>7</v>
      </c>
      <c r="W3497" s="5">
        <f>IF(
Table1[[#This Row],[Budget_Margin]]=0,
"",
IF(
Table1[[#This Row],[Budget_Margin]]&gt;0,
(Table1[[#This Row],[Gross_Margin]]-Table1[[#This Row],[Budget_Margin]]) / Table1[[#This Row],[Budget_Margin]],
(Table1[[#This Row],[Gross_Margin]]-Table1[[#This Row],[Budget_Margin]]) / ABS(Table1[[#This Row],[Budget_Margin]])
)
)</f>
        <v>0.17499999999999999</v>
      </c>
      <c r="X3497" s="5" t="str">
        <f>IF(Table1[[#This Row],[Margin_Var]]&gt;=0, "Above Budget", "Below Budget")</f>
        <v>Above Budget</v>
      </c>
      <c r="Y3497" s="5">
        <f>IFERROR(Table1[[#This Row],[Gross_Margin]]/Table1[[#This Row],[Actual_Sales]],0)</f>
        <v>0.57317073170731703</v>
      </c>
      <c r="Z3497" s="5">
        <f>Table1[[#This Row],[Actual_Profit]]/Table1[[#This Row],[Actual_Sales]]</f>
        <v>9.7560975609756101E-2</v>
      </c>
      <c r="AA3497">
        <v>39</v>
      </c>
      <c r="AB3497" s="5">
        <f>IFERROR(Table1[[#This Row],[Expenses]]/Table1[[#This Row],[Actual_Sales]],0)</f>
        <v>0.47560975609756095</v>
      </c>
      <c r="AC3497">
        <v>11</v>
      </c>
      <c r="AD3497">
        <v>191</v>
      </c>
      <c r="AE3497" s="5">
        <f>IFERROR(Table1[[#This Row],[Inventory]]/Table1[[#This Row],[Actual_Sales]],0)</f>
        <v>2.3292682926829267</v>
      </c>
    </row>
    <row r="3498" spans="1:31" x14ac:dyDescent="0.25">
      <c r="A3498">
        <v>3538</v>
      </c>
      <c r="B3498">
        <v>971</v>
      </c>
      <c r="C3498">
        <v>2</v>
      </c>
      <c r="D3498" s="2">
        <v>40756</v>
      </c>
      <c r="E3498">
        <v>113</v>
      </c>
      <c r="F3498">
        <v>140</v>
      </c>
      <c r="G3498">
        <f>Table1[[#This Row],[Actual_Sales]]-Table1[[#This Row],[Budget_Sales]]</f>
        <v>-27</v>
      </c>
      <c r="H3498" s="5">
        <f>IF(
Table1[[#This Row],[Budget_Sales]]=0,
"",
IF(
Table1[[#This Row],[Budget_Sales]]&gt;0,
(Table1[[#This Row],[Actual_Sales]]-Table1[[#This Row],[Budget_Sales]])/Table1[[#This Row],[Budget_Sales]],
(Table1[[#This Row],[Actual_Sales]]-Table1[[#This Row],[Budget_Sales]])/ABS(Table1[[#This Row],[Budget_Sales]])
)
)</f>
        <v>-0.19285714285714287</v>
      </c>
      <c r="I3498" s="5" t="str">
        <f>IF(Table1[[#This Row],[Sales_Var]]&gt;=0,"Above Budget","Below Budget")</f>
        <v>Below Budget</v>
      </c>
      <c r="J3498">
        <f>Table1[[#This Row],[Actual_Sales]]-(Table1[[#This Row],[COGS]]+Table1[[#This Row],[Expenses]])</f>
        <v>11</v>
      </c>
      <c r="K3498">
        <v>40</v>
      </c>
      <c r="L3498">
        <f>Table1[[#This Row],[Actual_Profit]]-Table1[[#This Row],[Budget_Profit]]</f>
        <v>-29</v>
      </c>
      <c r="M3498" s="5">
        <f>IF(
Table1[[#This Row],[Budget_Profit]]=0,
"",
IF(
Table1[[#This Row],[Budget_Profit]]&gt;0,
(Table1[[#This Row],[Actual_Profit]]-Table1[[#This Row],[Budget_Profit]])/Table1[[#This Row],[Budget_Profit]],
(Table1[[#This Row],[Actual_Profit]]-Table1[[#This Row],[Budget_Profit]])/ABS(Table1[[#This Row],[Budget_Profit]])
)
)</f>
        <v>-0.72499999999999998</v>
      </c>
      <c r="N3498" s="5" t="str">
        <f>IF(Table1[[#This Row],[Profit_Var]]&gt;=0, "Above Budget", "Below Budget")</f>
        <v>Below Budget</v>
      </c>
      <c r="O3498">
        <v>47</v>
      </c>
      <c r="P3498">
        <v>50</v>
      </c>
      <c r="Q3498">
        <f>Table1[[#This Row],[COGS]]-Table1[[#This Row],[Budget_COGS]]</f>
        <v>-3</v>
      </c>
      <c r="R3498" s="5">
        <f>IF(
Table1[[#This Row],[Budget_COGS]]=0,
"",
IF(
Table1[[#This Row],[Budget_COGS]]&gt;0,
(Table1[[#This Row],[Budget_COGS]]-Table1[[#This Row],[COGS]]) / Table1[[#This Row],[Budget_COGS]],
(Table1[[#This Row],[Budget_COGS]]-Table1[[#This Row],[COGS]]) / ABS(Table1[[#This Row],[Budget_COGS]])
)
)</f>
        <v>0.06</v>
      </c>
      <c r="S3498" s="5" t="str">
        <f>IF(Table1[[#This Row],[COGS _Var]]&gt;=0, "Above Budget", "Below Budget")</f>
        <v>Below Budget</v>
      </c>
      <c r="T3498">
        <f>Table1[[#This Row],[Actual_Sales]]-Table1[[#This Row],[COGS]]</f>
        <v>66</v>
      </c>
      <c r="U3498">
        <v>90</v>
      </c>
      <c r="V3498">
        <f>Table1[[#This Row],[Gross_Margin]]-Table1[[#This Row],[Budget_Margin]]</f>
        <v>-24</v>
      </c>
      <c r="W3498" s="5">
        <f>IF(
Table1[[#This Row],[Budget_Margin]]=0,
"",
IF(
Table1[[#This Row],[Budget_Margin]]&gt;0,
(Table1[[#This Row],[Gross_Margin]]-Table1[[#This Row],[Budget_Margin]]) / Table1[[#This Row],[Budget_Margin]],
(Table1[[#This Row],[Gross_Margin]]-Table1[[#This Row],[Budget_Margin]]) / ABS(Table1[[#This Row],[Budget_Margin]])
)
)</f>
        <v>-0.26666666666666666</v>
      </c>
      <c r="X3498" s="5" t="str">
        <f>IF(Table1[[#This Row],[Margin_Var]]&gt;=0, "Above Budget", "Below Budget")</f>
        <v>Below Budget</v>
      </c>
      <c r="Y3498" s="5">
        <f>IFERROR(Table1[[#This Row],[Gross_Margin]]/Table1[[#This Row],[Actual_Sales]],0)</f>
        <v>0.58407079646017701</v>
      </c>
      <c r="Z3498" s="5">
        <f>Table1[[#This Row],[Actual_Profit]]/Table1[[#This Row],[Actual_Sales]]</f>
        <v>9.7345132743362831E-2</v>
      </c>
      <c r="AA3498">
        <v>55</v>
      </c>
      <c r="AB3498" s="5">
        <f>IFERROR(Table1[[#This Row],[Expenses]]/Table1[[#This Row],[Actual_Sales]],0)</f>
        <v>0.48672566371681414</v>
      </c>
      <c r="AC3498">
        <v>15</v>
      </c>
      <c r="AD3498">
        <v>474</v>
      </c>
      <c r="AE3498" s="5">
        <f>IFERROR(Table1[[#This Row],[Inventory]]/Table1[[#This Row],[Actual_Sales]],0)</f>
        <v>4.1946902654867255</v>
      </c>
    </row>
    <row r="3499" spans="1:31" x14ac:dyDescent="0.25">
      <c r="A3499">
        <v>1444</v>
      </c>
      <c r="B3499">
        <v>319</v>
      </c>
      <c r="C3499">
        <v>2</v>
      </c>
      <c r="D3499" s="2">
        <v>40422</v>
      </c>
      <c r="E3499">
        <v>72</v>
      </c>
      <c r="F3499">
        <v>70</v>
      </c>
      <c r="G3499">
        <f>Table1[[#This Row],[Actual_Sales]]-Table1[[#This Row],[Budget_Sales]]</f>
        <v>2</v>
      </c>
      <c r="H3499" s="5">
        <f>IF(
Table1[[#This Row],[Budget_Sales]]=0,
"",
IF(
Table1[[#This Row],[Budget_Sales]]&gt;0,
(Table1[[#This Row],[Actual_Sales]]-Table1[[#This Row],[Budget_Sales]])/Table1[[#This Row],[Budget_Sales]],
(Table1[[#This Row],[Actual_Sales]]-Table1[[#This Row],[Budget_Sales]])/ABS(Table1[[#This Row],[Budget_Sales]])
)
)</f>
        <v>2.8571428571428571E-2</v>
      </c>
      <c r="I3499" s="5" t="str">
        <f>IF(Table1[[#This Row],[Sales_Var]]&gt;=0,"Above Budget","Below Budget")</f>
        <v>Above Budget</v>
      </c>
      <c r="J3499">
        <f>Table1[[#This Row],[Actual_Sales]]-(Table1[[#This Row],[COGS]]+Table1[[#This Row],[Expenses]])</f>
        <v>7</v>
      </c>
      <c r="K3499">
        <v>20</v>
      </c>
      <c r="L3499">
        <f>Table1[[#This Row],[Actual_Profit]]-Table1[[#This Row],[Budget_Profit]]</f>
        <v>-13</v>
      </c>
      <c r="M3499" s="5">
        <f>IF(
Table1[[#This Row],[Budget_Profit]]=0,
"",
IF(
Table1[[#This Row],[Budget_Profit]]&gt;0,
(Table1[[#This Row],[Actual_Profit]]-Table1[[#This Row],[Budget_Profit]])/Table1[[#This Row],[Budget_Profit]],
(Table1[[#This Row],[Actual_Profit]]-Table1[[#This Row],[Budget_Profit]])/ABS(Table1[[#This Row],[Budget_Profit]])
)
)</f>
        <v>-0.65</v>
      </c>
      <c r="N3499" s="5" t="str">
        <f>IF(Table1[[#This Row],[Profit_Var]]&gt;=0, "Above Budget", "Below Budget")</f>
        <v>Below Budget</v>
      </c>
      <c r="O3499">
        <v>33</v>
      </c>
      <c r="P3499">
        <v>30</v>
      </c>
      <c r="Q3499">
        <f>Table1[[#This Row],[COGS]]-Table1[[#This Row],[Budget_COGS]]</f>
        <v>3</v>
      </c>
      <c r="R3499" s="5">
        <f>IF(
Table1[[#This Row],[Budget_COGS]]=0,
"",
IF(
Table1[[#This Row],[Budget_COGS]]&gt;0,
(Table1[[#This Row],[Budget_COGS]]-Table1[[#This Row],[COGS]]) / Table1[[#This Row],[Budget_COGS]],
(Table1[[#This Row],[Budget_COGS]]-Table1[[#This Row],[COGS]]) / ABS(Table1[[#This Row],[Budget_COGS]])
)
)</f>
        <v>-0.1</v>
      </c>
      <c r="S3499" s="5" t="str">
        <f>IF(Table1[[#This Row],[COGS _Var]]&gt;=0, "Above Budget", "Below Budget")</f>
        <v>Above Budget</v>
      </c>
      <c r="T3499">
        <f>Table1[[#This Row],[Actual_Sales]]-Table1[[#This Row],[COGS]]</f>
        <v>39</v>
      </c>
      <c r="U3499">
        <v>40</v>
      </c>
      <c r="V3499">
        <f>Table1[[#This Row],[Gross_Margin]]-Table1[[#This Row],[Budget_Margin]]</f>
        <v>-1</v>
      </c>
      <c r="W3499" s="5">
        <f>IF(
Table1[[#This Row],[Budget_Margin]]=0,
"",
IF(
Table1[[#This Row],[Budget_Margin]]&gt;0,
(Table1[[#This Row],[Gross_Margin]]-Table1[[#This Row],[Budget_Margin]]) / Table1[[#This Row],[Budget_Margin]],
(Table1[[#This Row],[Gross_Margin]]-Table1[[#This Row],[Budget_Margin]]) / ABS(Table1[[#This Row],[Budget_Margin]])
)
)</f>
        <v>-2.5000000000000001E-2</v>
      </c>
      <c r="X3499" s="5" t="str">
        <f>IF(Table1[[#This Row],[Margin_Var]]&gt;=0, "Above Budget", "Below Budget")</f>
        <v>Below Budget</v>
      </c>
      <c r="Y3499" s="5">
        <f>IFERROR(Table1[[#This Row],[Gross_Margin]]/Table1[[#This Row],[Actual_Sales]],0)</f>
        <v>0.54166666666666663</v>
      </c>
      <c r="Z3499" s="5">
        <f>Table1[[#This Row],[Actual_Profit]]/Table1[[#This Row],[Actual_Sales]]</f>
        <v>9.7222222222222224E-2</v>
      </c>
      <c r="AA3499">
        <v>32</v>
      </c>
      <c r="AB3499" s="5">
        <f>IFERROR(Table1[[#This Row],[Expenses]]/Table1[[#This Row],[Actual_Sales]],0)</f>
        <v>0.44444444444444442</v>
      </c>
      <c r="AC3499">
        <v>10</v>
      </c>
      <c r="AD3499">
        <v>1003</v>
      </c>
      <c r="AE3499" s="5">
        <f>IFERROR(Table1[[#This Row],[Inventory]]/Table1[[#This Row],[Actual_Sales]],0)</f>
        <v>13.930555555555555</v>
      </c>
    </row>
    <row r="3500" spans="1:31" x14ac:dyDescent="0.25">
      <c r="A3500">
        <v>1529</v>
      </c>
      <c r="B3500">
        <v>702</v>
      </c>
      <c r="C3500">
        <v>3</v>
      </c>
      <c r="D3500" s="2">
        <v>40422</v>
      </c>
      <c r="E3500">
        <v>72</v>
      </c>
      <c r="F3500">
        <v>90</v>
      </c>
      <c r="G3500">
        <f>Table1[[#This Row],[Actual_Sales]]-Table1[[#This Row],[Budget_Sales]]</f>
        <v>-18</v>
      </c>
      <c r="H3500" s="5">
        <f>IF(
Table1[[#This Row],[Budget_Sales]]=0,
"",
IF(
Table1[[#This Row],[Budget_Sales]]&gt;0,
(Table1[[#This Row],[Actual_Sales]]-Table1[[#This Row],[Budget_Sales]])/Table1[[#This Row],[Budget_Sales]],
(Table1[[#This Row],[Actual_Sales]]-Table1[[#This Row],[Budget_Sales]])/ABS(Table1[[#This Row],[Budget_Sales]])
)
)</f>
        <v>-0.2</v>
      </c>
      <c r="I3500" s="5" t="str">
        <f>IF(Table1[[#This Row],[Sales_Var]]&gt;=0,"Above Budget","Below Budget")</f>
        <v>Below Budget</v>
      </c>
      <c r="J3500">
        <f>Table1[[#This Row],[Actual_Sales]]-(Table1[[#This Row],[COGS]]+Table1[[#This Row],[Expenses]])</f>
        <v>7</v>
      </c>
      <c r="K3500">
        <v>30</v>
      </c>
      <c r="L3500">
        <f>Table1[[#This Row],[Actual_Profit]]-Table1[[#This Row],[Budget_Profit]]</f>
        <v>-23</v>
      </c>
      <c r="M3500" s="5">
        <f>IF(
Table1[[#This Row],[Budget_Profit]]=0,
"",
IF(
Table1[[#This Row],[Budget_Profit]]&gt;0,
(Table1[[#This Row],[Actual_Profit]]-Table1[[#This Row],[Budget_Profit]])/Table1[[#This Row],[Budget_Profit]],
(Table1[[#This Row],[Actual_Profit]]-Table1[[#This Row],[Budget_Profit]])/ABS(Table1[[#This Row],[Budget_Profit]])
)
)</f>
        <v>-0.76666666666666672</v>
      </c>
      <c r="N3500" s="5" t="str">
        <f>IF(Table1[[#This Row],[Profit_Var]]&gt;=0, "Above Budget", "Below Budget")</f>
        <v>Below Budget</v>
      </c>
      <c r="O3500">
        <v>33</v>
      </c>
      <c r="P3500">
        <v>40</v>
      </c>
      <c r="Q3500">
        <f>Table1[[#This Row],[COGS]]-Table1[[#This Row],[Budget_COGS]]</f>
        <v>-7</v>
      </c>
      <c r="R3500" s="5">
        <f>IF(
Table1[[#This Row],[Budget_COGS]]=0,
"",
IF(
Table1[[#This Row],[Budget_COGS]]&gt;0,
(Table1[[#This Row],[Budget_COGS]]-Table1[[#This Row],[COGS]]) / Table1[[#This Row],[Budget_COGS]],
(Table1[[#This Row],[Budget_COGS]]-Table1[[#This Row],[COGS]]) / ABS(Table1[[#This Row],[Budget_COGS]])
)
)</f>
        <v>0.17499999999999999</v>
      </c>
      <c r="S3500" s="5" t="str">
        <f>IF(Table1[[#This Row],[COGS _Var]]&gt;=0, "Above Budget", "Below Budget")</f>
        <v>Below Budget</v>
      </c>
      <c r="T3500">
        <f>Table1[[#This Row],[Actual_Sales]]-Table1[[#This Row],[COGS]]</f>
        <v>39</v>
      </c>
      <c r="U3500">
        <v>50</v>
      </c>
      <c r="V3500">
        <f>Table1[[#This Row],[Gross_Margin]]-Table1[[#This Row],[Budget_Margin]]</f>
        <v>-11</v>
      </c>
      <c r="W3500" s="5">
        <f>IF(
Table1[[#This Row],[Budget_Margin]]=0,
"",
IF(
Table1[[#This Row],[Budget_Margin]]&gt;0,
(Table1[[#This Row],[Gross_Margin]]-Table1[[#This Row],[Budget_Margin]]) / Table1[[#This Row],[Budget_Margin]],
(Table1[[#This Row],[Gross_Margin]]-Table1[[#This Row],[Budget_Margin]]) / ABS(Table1[[#This Row],[Budget_Margin]])
)
)</f>
        <v>-0.22</v>
      </c>
      <c r="X3500" s="5" t="str">
        <f>IF(Table1[[#This Row],[Margin_Var]]&gt;=0, "Above Budget", "Below Budget")</f>
        <v>Below Budget</v>
      </c>
      <c r="Y3500" s="5">
        <f>IFERROR(Table1[[#This Row],[Gross_Margin]]/Table1[[#This Row],[Actual_Sales]],0)</f>
        <v>0.54166666666666663</v>
      </c>
      <c r="Z3500" s="5">
        <f>Table1[[#This Row],[Actual_Profit]]/Table1[[#This Row],[Actual_Sales]]</f>
        <v>9.7222222222222224E-2</v>
      </c>
      <c r="AA3500">
        <v>32</v>
      </c>
      <c r="AB3500" s="5">
        <f>IFERROR(Table1[[#This Row],[Expenses]]/Table1[[#This Row],[Actual_Sales]],0)</f>
        <v>0.44444444444444442</v>
      </c>
      <c r="AC3500">
        <v>10</v>
      </c>
      <c r="AD3500">
        <v>1003</v>
      </c>
      <c r="AE3500" s="5">
        <f>IFERROR(Table1[[#This Row],[Inventory]]/Table1[[#This Row],[Actual_Sales]],0)</f>
        <v>13.930555555555555</v>
      </c>
    </row>
    <row r="3501" spans="1:31" x14ac:dyDescent="0.25">
      <c r="A3501">
        <v>2023</v>
      </c>
      <c r="B3501">
        <v>530</v>
      </c>
      <c r="C3501">
        <v>5</v>
      </c>
      <c r="D3501" s="2">
        <v>40513</v>
      </c>
      <c r="E3501">
        <v>322</v>
      </c>
      <c r="F3501">
        <v>310</v>
      </c>
      <c r="G3501">
        <f>Table1[[#This Row],[Actual_Sales]]-Table1[[#This Row],[Budget_Sales]]</f>
        <v>12</v>
      </c>
      <c r="H3501" s="5">
        <f>IF(
Table1[[#This Row],[Budget_Sales]]=0,
"",
IF(
Table1[[#This Row],[Budget_Sales]]&gt;0,
(Table1[[#This Row],[Actual_Sales]]-Table1[[#This Row],[Budget_Sales]])/Table1[[#This Row],[Budget_Sales]],
(Table1[[#This Row],[Actual_Sales]]-Table1[[#This Row],[Budget_Sales]])/ABS(Table1[[#This Row],[Budget_Sales]])
)
)</f>
        <v>3.870967741935484E-2</v>
      </c>
      <c r="I3501" s="5" t="str">
        <f>IF(Table1[[#This Row],[Sales_Var]]&gt;=0,"Above Budget","Below Budget")</f>
        <v>Above Budget</v>
      </c>
      <c r="J3501">
        <f>Table1[[#This Row],[Actual_Sales]]-(Table1[[#This Row],[COGS]]+Table1[[#This Row],[Expenses]])</f>
        <v>31</v>
      </c>
      <c r="K3501">
        <v>40</v>
      </c>
      <c r="L3501">
        <f>Table1[[#This Row],[Actual_Profit]]-Table1[[#This Row],[Budget_Profit]]</f>
        <v>-9</v>
      </c>
      <c r="M3501" s="5">
        <f>IF(
Table1[[#This Row],[Budget_Profit]]=0,
"",
IF(
Table1[[#This Row],[Budget_Profit]]&gt;0,
(Table1[[#This Row],[Actual_Profit]]-Table1[[#This Row],[Budget_Profit]])/Table1[[#This Row],[Budget_Profit]],
(Table1[[#This Row],[Actual_Profit]]-Table1[[#This Row],[Budget_Profit]])/ABS(Table1[[#This Row],[Budget_Profit]])
)
)</f>
        <v>-0.22500000000000001</v>
      </c>
      <c r="N3501" s="5" t="str">
        <f>IF(Table1[[#This Row],[Profit_Var]]&gt;=0, "Above Budget", "Below Budget")</f>
        <v>Below Budget</v>
      </c>
      <c r="O3501">
        <v>135</v>
      </c>
      <c r="P3501">
        <v>130</v>
      </c>
      <c r="Q3501">
        <f>Table1[[#This Row],[COGS]]-Table1[[#This Row],[Budget_COGS]]</f>
        <v>5</v>
      </c>
      <c r="R3501" s="5">
        <f>IF(
Table1[[#This Row],[Budget_COGS]]=0,
"",
IF(
Table1[[#This Row],[Budget_COGS]]&gt;0,
(Table1[[#This Row],[Budget_COGS]]-Table1[[#This Row],[COGS]]) / Table1[[#This Row],[Budget_COGS]],
(Table1[[#This Row],[Budget_COGS]]-Table1[[#This Row],[COGS]]) / ABS(Table1[[#This Row],[Budget_COGS]])
)
)</f>
        <v>-3.8461538461538464E-2</v>
      </c>
      <c r="S3501" s="5" t="str">
        <f>IF(Table1[[#This Row],[COGS _Var]]&gt;=0, "Above Budget", "Below Budget")</f>
        <v>Above Budget</v>
      </c>
      <c r="T3501">
        <f>Table1[[#This Row],[Actual_Sales]]-Table1[[#This Row],[COGS]]</f>
        <v>187</v>
      </c>
      <c r="U3501">
        <v>180</v>
      </c>
      <c r="V3501">
        <f>Table1[[#This Row],[Gross_Margin]]-Table1[[#This Row],[Budget_Margin]]</f>
        <v>7</v>
      </c>
      <c r="W3501" s="5">
        <f>IF(
Table1[[#This Row],[Budget_Margin]]=0,
"",
IF(
Table1[[#This Row],[Budget_Margin]]&gt;0,
(Table1[[#This Row],[Gross_Margin]]-Table1[[#This Row],[Budget_Margin]]) / Table1[[#This Row],[Budget_Margin]],
(Table1[[#This Row],[Gross_Margin]]-Table1[[#This Row],[Budget_Margin]]) / ABS(Table1[[#This Row],[Budget_Margin]])
)
)</f>
        <v>3.888888888888889E-2</v>
      </c>
      <c r="X3501" s="5" t="str">
        <f>IF(Table1[[#This Row],[Margin_Var]]&gt;=0, "Above Budget", "Below Budget")</f>
        <v>Above Budget</v>
      </c>
      <c r="Y3501" s="5">
        <f>IFERROR(Table1[[#This Row],[Gross_Margin]]/Table1[[#This Row],[Actual_Sales]],0)</f>
        <v>0.58074534161490687</v>
      </c>
      <c r="Z3501" s="5">
        <f>Table1[[#This Row],[Actual_Profit]]/Table1[[#This Row],[Actual_Sales]]</f>
        <v>9.627329192546584E-2</v>
      </c>
      <c r="AA3501">
        <v>156</v>
      </c>
      <c r="AB3501" s="5">
        <f>IFERROR(Table1[[#This Row],[Expenses]]/Table1[[#This Row],[Actual_Sales]],0)</f>
        <v>0.48447204968944102</v>
      </c>
      <c r="AC3501">
        <v>122</v>
      </c>
      <c r="AD3501">
        <v>940</v>
      </c>
      <c r="AE3501" s="5">
        <f>IFERROR(Table1[[#This Row],[Inventory]]/Table1[[#This Row],[Actual_Sales]],0)</f>
        <v>2.9192546583850931</v>
      </c>
    </row>
    <row r="3502" spans="1:31" x14ac:dyDescent="0.25">
      <c r="A3502">
        <v>3004</v>
      </c>
      <c r="B3502">
        <v>971</v>
      </c>
      <c r="C3502">
        <v>2</v>
      </c>
      <c r="D3502" s="2">
        <v>40664</v>
      </c>
      <c r="E3502">
        <v>115</v>
      </c>
      <c r="F3502">
        <v>140</v>
      </c>
      <c r="G3502">
        <f>Table1[[#This Row],[Actual_Sales]]-Table1[[#This Row],[Budget_Sales]]</f>
        <v>-25</v>
      </c>
      <c r="H3502" s="5">
        <f>IF(
Table1[[#This Row],[Budget_Sales]]=0,
"",
IF(
Table1[[#This Row],[Budget_Sales]]&gt;0,
(Table1[[#This Row],[Actual_Sales]]-Table1[[#This Row],[Budget_Sales]])/Table1[[#This Row],[Budget_Sales]],
(Table1[[#This Row],[Actual_Sales]]-Table1[[#This Row],[Budget_Sales]])/ABS(Table1[[#This Row],[Budget_Sales]])
)
)</f>
        <v>-0.17857142857142858</v>
      </c>
      <c r="I3502" s="5" t="str">
        <f>IF(Table1[[#This Row],[Sales_Var]]&gt;=0,"Above Budget","Below Budget")</f>
        <v>Below Budget</v>
      </c>
      <c r="J3502">
        <f>Table1[[#This Row],[Actual_Sales]]-(Table1[[#This Row],[COGS]]+Table1[[#This Row],[Expenses]])</f>
        <v>11</v>
      </c>
      <c r="K3502">
        <v>30</v>
      </c>
      <c r="L3502">
        <f>Table1[[#This Row],[Actual_Profit]]-Table1[[#This Row],[Budget_Profit]]</f>
        <v>-19</v>
      </c>
      <c r="M3502" s="5">
        <f>IF(
Table1[[#This Row],[Budget_Profit]]=0,
"",
IF(
Table1[[#This Row],[Budget_Profit]]&gt;0,
(Table1[[#This Row],[Actual_Profit]]-Table1[[#This Row],[Budget_Profit]])/Table1[[#This Row],[Budget_Profit]],
(Table1[[#This Row],[Actual_Profit]]-Table1[[#This Row],[Budget_Profit]])/ABS(Table1[[#This Row],[Budget_Profit]])
)
)</f>
        <v>-0.6333333333333333</v>
      </c>
      <c r="N3502" s="5" t="str">
        <f>IF(Table1[[#This Row],[Profit_Var]]&gt;=0, "Above Budget", "Below Budget")</f>
        <v>Below Budget</v>
      </c>
      <c r="O3502">
        <v>48</v>
      </c>
      <c r="P3502">
        <v>60</v>
      </c>
      <c r="Q3502">
        <f>Table1[[#This Row],[COGS]]-Table1[[#This Row],[Budget_COGS]]</f>
        <v>-12</v>
      </c>
      <c r="R3502" s="5">
        <f>IF(
Table1[[#This Row],[Budget_COGS]]=0,
"",
IF(
Table1[[#This Row],[Budget_COGS]]&gt;0,
(Table1[[#This Row],[Budget_COGS]]-Table1[[#This Row],[COGS]]) / Table1[[#This Row],[Budget_COGS]],
(Table1[[#This Row],[Budget_COGS]]-Table1[[#This Row],[COGS]]) / ABS(Table1[[#This Row],[Budget_COGS]])
)
)</f>
        <v>0.2</v>
      </c>
      <c r="S3502" s="5" t="str">
        <f>IF(Table1[[#This Row],[COGS _Var]]&gt;=0, "Above Budget", "Below Budget")</f>
        <v>Below Budget</v>
      </c>
      <c r="T3502">
        <f>Table1[[#This Row],[Actual_Sales]]-Table1[[#This Row],[COGS]]</f>
        <v>67</v>
      </c>
      <c r="U3502">
        <v>80</v>
      </c>
      <c r="V3502">
        <f>Table1[[#This Row],[Gross_Margin]]-Table1[[#This Row],[Budget_Margin]]</f>
        <v>-13</v>
      </c>
      <c r="W3502" s="5">
        <f>IF(
Table1[[#This Row],[Budget_Margin]]=0,
"",
IF(
Table1[[#This Row],[Budget_Margin]]&gt;0,
(Table1[[#This Row],[Gross_Margin]]-Table1[[#This Row],[Budget_Margin]]) / Table1[[#This Row],[Budget_Margin]],
(Table1[[#This Row],[Gross_Margin]]-Table1[[#This Row],[Budget_Margin]]) / ABS(Table1[[#This Row],[Budget_Margin]])
)
)</f>
        <v>-0.16250000000000001</v>
      </c>
      <c r="X3502" s="5" t="str">
        <f>IF(Table1[[#This Row],[Margin_Var]]&gt;=0, "Above Budget", "Below Budget")</f>
        <v>Below Budget</v>
      </c>
      <c r="Y3502" s="5">
        <f>IFERROR(Table1[[#This Row],[Gross_Margin]]/Table1[[#This Row],[Actual_Sales]],0)</f>
        <v>0.58260869565217388</v>
      </c>
      <c r="Z3502" s="5">
        <f>Table1[[#This Row],[Actual_Profit]]/Table1[[#This Row],[Actual_Sales]]</f>
        <v>9.5652173913043481E-2</v>
      </c>
      <c r="AA3502">
        <v>56</v>
      </c>
      <c r="AB3502" s="5">
        <f>IFERROR(Table1[[#This Row],[Expenses]]/Table1[[#This Row],[Actual_Sales]],0)</f>
        <v>0.48695652173913045</v>
      </c>
      <c r="AC3502">
        <v>15</v>
      </c>
      <c r="AD3502">
        <v>422</v>
      </c>
      <c r="AE3502" s="5">
        <f>IFERROR(Table1[[#This Row],[Inventory]]/Table1[[#This Row],[Actual_Sales]],0)</f>
        <v>3.6695652173913045</v>
      </c>
    </row>
    <row r="3503" spans="1:31" x14ac:dyDescent="0.25">
      <c r="A3503">
        <v>1142</v>
      </c>
      <c r="B3503">
        <v>513</v>
      </c>
      <c r="C3503">
        <v>6</v>
      </c>
      <c r="D3503" s="2">
        <v>40360</v>
      </c>
      <c r="E3503">
        <v>115</v>
      </c>
      <c r="F3503">
        <v>130</v>
      </c>
      <c r="G3503">
        <f>Table1[[#This Row],[Actual_Sales]]-Table1[[#This Row],[Budget_Sales]]</f>
        <v>-15</v>
      </c>
      <c r="H3503" s="5">
        <f>IF(
Table1[[#This Row],[Budget_Sales]]=0,
"",
IF(
Table1[[#This Row],[Budget_Sales]]&gt;0,
(Table1[[#This Row],[Actual_Sales]]-Table1[[#This Row],[Budget_Sales]])/Table1[[#This Row],[Budget_Sales]],
(Table1[[#This Row],[Actual_Sales]]-Table1[[#This Row],[Budget_Sales]])/ABS(Table1[[#This Row],[Budget_Sales]])
)
)</f>
        <v>-0.11538461538461539</v>
      </c>
      <c r="I3503" s="5" t="str">
        <f>IF(Table1[[#This Row],[Sales_Var]]&gt;=0,"Above Budget","Below Budget")</f>
        <v>Below Budget</v>
      </c>
      <c r="J3503">
        <f>Table1[[#This Row],[Actual_Sales]]-(Table1[[#This Row],[COGS]]+Table1[[#This Row],[Expenses]])</f>
        <v>11</v>
      </c>
      <c r="K3503">
        <v>30</v>
      </c>
      <c r="L3503">
        <f>Table1[[#This Row],[Actual_Profit]]-Table1[[#This Row],[Budget_Profit]]</f>
        <v>-19</v>
      </c>
      <c r="M3503" s="5">
        <f>IF(
Table1[[#This Row],[Budget_Profit]]=0,
"",
IF(
Table1[[#This Row],[Budget_Profit]]&gt;0,
(Table1[[#This Row],[Actual_Profit]]-Table1[[#This Row],[Budget_Profit]])/Table1[[#This Row],[Budget_Profit]],
(Table1[[#This Row],[Actual_Profit]]-Table1[[#This Row],[Budget_Profit]])/ABS(Table1[[#This Row],[Budget_Profit]])
)
)</f>
        <v>-0.6333333333333333</v>
      </c>
      <c r="N3503" s="5" t="str">
        <f>IF(Table1[[#This Row],[Profit_Var]]&gt;=0, "Above Budget", "Below Budget")</f>
        <v>Below Budget</v>
      </c>
      <c r="O3503">
        <v>51</v>
      </c>
      <c r="P3503">
        <v>50</v>
      </c>
      <c r="Q3503">
        <f>Table1[[#This Row],[COGS]]-Table1[[#This Row],[Budget_COGS]]</f>
        <v>1</v>
      </c>
      <c r="R3503" s="5">
        <f>IF(
Table1[[#This Row],[Budget_COGS]]=0,
"",
IF(
Table1[[#This Row],[Budget_COGS]]&gt;0,
(Table1[[#This Row],[Budget_COGS]]-Table1[[#This Row],[COGS]]) / Table1[[#This Row],[Budget_COGS]],
(Table1[[#This Row],[Budget_COGS]]-Table1[[#This Row],[COGS]]) / ABS(Table1[[#This Row],[Budget_COGS]])
)
)</f>
        <v>-0.02</v>
      </c>
      <c r="S3503" s="5" t="str">
        <f>IF(Table1[[#This Row],[COGS _Var]]&gt;=0, "Above Budget", "Below Budget")</f>
        <v>Above Budget</v>
      </c>
      <c r="T3503">
        <f>Table1[[#This Row],[Actual_Sales]]-Table1[[#This Row],[COGS]]</f>
        <v>64</v>
      </c>
      <c r="U3503">
        <v>80</v>
      </c>
      <c r="V3503">
        <f>Table1[[#This Row],[Gross_Margin]]-Table1[[#This Row],[Budget_Margin]]</f>
        <v>-16</v>
      </c>
      <c r="W3503" s="5">
        <f>IF(
Table1[[#This Row],[Budget_Margin]]=0,
"",
IF(
Table1[[#This Row],[Budget_Margin]]&gt;0,
(Table1[[#This Row],[Gross_Margin]]-Table1[[#This Row],[Budget_Margin]]) / Table1[[#This Row],[Budget_Margin]],
(Table1[[#This Row],[Gross_Margin]]-Table1[[#This Row],[Budget_Margin]]) / ABS(Table1[[#This Row],[Budget_Margin]])
)
)</f>
        <v>-0.2</v>
      </c>
      <c r="X3503" s="5" t="str">
        <f>IF(Table1[[#This Row],[Margin_Var]]&gt;=0, "Above Budget", "Below Budget")</f>
        <v>Below Budget</v>
      </c>
      <c r="Y3503" s="5">
        <f>IFERROR(Table1[[#This Row],[Gross_Margin]]/Table1[[#This Row],[Actual_Sales]],0)</f>
        <v>0.55652173913043479</v>
      </c>
      <c r="Z3503" s="5">
        <f>Table1[[#This Row],[Actual_Profit]]/Table1[[#This Row],[Actual_Sales]]</f>
        <v>9.5652173913043481E-2</v>
      </c>
      <c r="AA3503">
        <v>53</v>
      </c>
      <c r="AB3503" s="5">
        <f>IFERROR(Table1[[#This Row],[Expenses]]/Table1[[#This Row],[Actual_Sales]],0)</f>
        <v>0.46086956521739131</v>
      </c>
      <c r="AC3503">
        <v>19</v>
      </c>
      <c r="AD3503">
        <v>419</v>
      </c>
      <c r="AE3503" s="5">
        <f>IFERROR(Table1[[#This Row],[Inventory]]/Table1[[#This Row],[Actual_Sales]],0)</f>
        <v>3.6434782608695651</v>
      </c>
    </row>
    <row r="3504" spans="1:31" x14ac:dyDescent="0.25">
      <c r="A3504">
        <v>1238</v>
      </c>
      <c r="B3504">
        <v>978</v>
      </c>
      <c r="C3504">
        <v>9</v>
      </c>
      <c r="D3504" s="2">
        <v>40360</v>
      </c>
      <c r="E3504">
        <v>115</v>
      </c>
      <c r="F3504">
        <v>80</v>
      </c>
      <c r="G3504">
        <f>Table1[[#This Row],[Actual_Sales]]-Table1[[#This Row],[Budget_Sales]]</f>
        <v>35</v>
      </c>
      <c r="H3504" s="5">
        <f>IF(
Table1[[#This Row],[Budget_Sales]]=0,
"",
IF(
Table1[[#This Row],[Budget_Sales]]&gt;0,
(Table1[[#This Row],[Actual_Sales]]-Table1[[#This Row],[Budget_Sales]])/Table1[[#This Row],[Budget_Sales]],
(Table1[[#This Row],[Actual_Sales]]-Table1[[#This Row],[Budget_Sales]])/ABS(Table1[[#This Row],[Budget_Sales]])
)
)</f>
        <v>0.4375</v>
      </c>
      <c r="I3504" s="5" t="str">
        <f>IF(Table1[[#This Row],[Sales_Var]]&gt;=0,"Above Budget","Below Budget")</f>
        <v>Above Budget</v>
      </c>
      <c r="J3504">
        <f>Table1[[#This Row],[Actual_Sales]]-(Table1[[#This Row],[COGS]]+Table1[[#This Row],[Expenses]])</f>
        <v>11</v>
      </c>
      <c r="K3504">
        <v>20</v>
      </c>
      <c r="L3504">
        <f>Table1[[#This Row],[Actual_Profit]]-Table1[[#This Row],[Budget_Profit]]</f>
        <v>-9</v>
      </c>
      <c r="M3504" s="5">
        <f>IF(
Table1[[#This Row],[Budget_Profit]]=0,
"",
IF(
Table1[[#This Row],[Budget_Profit]]&gt;0,
(Table1[[#This Row],[Actual_Profit]]-Table1[[#This Row],[Budget_Profit]])/Table1[[#This Row],[Budget_Profit]],
(Table1[[#This Row],[Actual_Profit]]-Table1[[#This Row],[Budget_Profit]])/ABS(Table1[[#This Row],[Budget_Profit]])
)
)</f>
        <v>-0.45</v>
      </c>
      <c r="N3504" s="5" t="str">
        <f>IF(Table1[[#This Row],[Profit_Var]]&gt;=0, "Above Budget", "Below Budget")</f>
        <v>Below Budget</v>
      </c>
      <c r="O3504">
        <v>51</v>
      </c>
      <c r="P3504">
        <v>30</v>
      </c>
      <c r="Q3504">
        <f>Table1[[#This Row],[COGS]]-Table1[[#This Row],[Budget_COGS]]</f>
        <v>21</v>
      </c>
      <c r="R3504" s="5">
        <f>IF(
Table1[[#This Row],[Budget_COGS]]=0,
"",
IF(
Table1[[#This Row],[Budget_COGS]]&gt;0,
(Table1[[#This Row],[Budget_COGS]]-Table1[[#This Row],[COGS]]) / Table1[[#This Row],[Budget_COGS]],
(Table1[[#This Row],[Budget_COGS]]-Table1[[#This Row],[COGS]]) / ABS(Table1[[#This Row],[Budget_COGS]])
)
)</f>
        <v>-0.7</v>
      </c>
      <c r="S3504" s="5" t="str">
        <f>IF(Table1[[#This Row],[COGS _Var]]&gt;=0, "Above Budget", "Below Budget")</f>
        <v>Above Budget</v>
      </c>
      <c r="T3504">
        <f>Table1[[#This Row],[Actual_Sales]]-Table1[[#This Row],[COGS]]</f>
        <v>64</v>
      </c>
      <c r="U3504">
        <v>50</v>
      </c>
      <c r="V3504">
        <f>Table1[[#This Row],[Gross_Margin]]-Table1[[#This Row],[Budget_Margin]]</f>
        <v>14</v>
      </c>
      <c r="W3504" s="5">
        <f>IF(
Table1[[#This Row],[Budget_Margin]]=0,
"",
IF(
Table1[[#This Row],[Budget_Margin]]&gt;0,
(Table1[[#This Row],[Gross_Margin]]-Table1[[#This Row],[Budget_Margin]]) / Table1[[#This Row],[Budget_Margin]],
(Table1[[#This Row],[Gross_Margin]]-Table1[[#This Row],[Budget_Margin]]) / ABS(Table1[[#This Row],[Budget_Margin]])
)
)</f>
        <v>0.28000000000000003</v>
      </c>
      <c r="X3504" s="5" t="str">
        <f>IF(Table1[[#This Row],[Margin_Var]]&gt;=0, "Above Budget", "Below Budget")</f>
        <v>Above Budget</v>
      </c>
      <c r="Y3504" s="5">
        <f>IFERROR(Table1[[#This Row],[Gross_Margin]]/Table1[[#This Row],[Actual_Sales]],0)</f>
        <v>0.55652173913043479</v>
      </c>
      <c r="Z3504" s="5">
        <f>Table1[[#This Row],[Actual_Profit]]/Table1[[#This Row],[Actual_Sales]]</f>
        <v>9.5652173913043481E-2</v>
      </c>
      <c r="AA3504">
        <v>53</v>
      </c>
      <c r="AB3504" s="5">
        <f>IFERROR(Table1[[#This Row],[Expenses]]/Table1[[#This Row],[Actual_Sales]],0)</f>
        <v>0.46086956521739131</v>
      </c>
      <c r="AC3504">
        <v>19</v>
      </c>
      <c r="AD3504">
        <v>419</v>
      </c>
      <c r="AE3504" s="5">
        <f>IFERROR(Table1[[#This Row],[Inventory]]/Table1[[#This Row],[Actual_Sales]],0)</f>
        <v>3.6434782608695651</v>
      </c>
    </row>
    <row r="3505" spans="1:31" x14ac:dyDescent="0.25">
      <c r="A3505">
        <v>948</v>
      </c>
      <c r="B3505">
        <v>503</v>
      </c>
      <c r="C3505">
        <v>4</v>
      </c>
      <c r="D3505" s="2">
        <v>40330</v>
      </c>
      <c r="E3505">
        <v>115</v>
      </c>
      <c r="F3505">
        <v>110</v>
      </c>
      <c r="G3505">
        <f>Table1[[#This Row],[Actual_Sales]]-Table1[[#This Row],[Budget_Sales]]</f>
        <v>5</v>
      </c>
      <c r="H3505" s="5">
        <f>IF(
Table1[[#This Row],[Budget_Sales]]=0,
"",
IF(
Table1[[#This Row],[Budget_Sales]]&gt;0,
(Table1[[#This Row],[Actual_Sales]]-Table1[[#This Row],[Budget_Sales]])/Table1[[#This Row],[Budget_Sales]],
(Table1[[#This Row],[Actual_Sales]]-Table1[[#This Row],[Budget_Sales]])/ABS(Table1[[#This Row],[Budget_Sales]])
)
)</f>
        <v>4.5454545454545456E-2</v>
      </c>
      <c r="I3505" s="5" t="str">
        <f>IF(Table1[[#This Row],[Sales_Var]]&gt;=0,"Above Budget","Below Budget")</f>
        <v>Above Budget</v>
      </c>
      <c r="J3505">
        <f>Table1[[#This Row],[Actual_Sales]]-(Table1[[#This Row],[COGS]]+Table1[[#This Row],[Expenses]])</f>
        <v>11</v>
      </c>
      <c r="K3505">
        <v>30</v>
      </c>
      <c r="L3505">
        <f>Table1[[#This Row],[Actual_Profit]]-Table1[[#This Row],[Budget_Profit]]</f>
        <v>-19</v>
      </c>
      <c r="M3505" s="5">
        <f>IF(
Table1[[#This Row],[Budget_Profit]]=0,
"",
IF(
Table1[[#This Row],[Budget_Profit]]&gt;0,
(Table1[[#This Row],[Actual_Profit]]-Table1[[#This Row],[Budget_Profit]])/Table1[[#This Row],[Budget_Profit]],
(Table1[[#This Row],[Actual_Profit]]-Table1[[#This Row],[Budget_Profit]])/ABS(Table1[[#This Row],[Budget_Profit]])
)
)</f>
        <v>-0.6333333333333333</v>
      </c>
      <c r="N3505" s="5" t="str">
        <f>IF(Table1[[#This Row],[Profit_Var]]&gt;=0, "Above Budget", "Below Budget")</f>
        <v>Below Budget</v>
      </c>
      <c r="O3505">
        <v>51</v>
      </c>
      <c r="P3505">
        <v>40</v>
      </c>
      <c r="Q3505">
        <f>Table1[[#This Row],[COGS]]-Table1[[#This Row],[Budget_COGS]]</f>
        <v>11</v>
      </c>
      <c r="R3505" s="5">
        <f>IF(
Table1[[#This Row],[Budget_COGS]]=0,
"",
IF(
Table1[[#This Row],[Budget_COGS]]&gt;0,
(Table1[[#This Row],[Budget_COGS]]-Table1[[#This Row],[COGS]]) / Table1[[#This Row],[Budget_COGS]],
(Table1[[#This Row],[Budget_COGS]]-Table1[[#This Row],[COGS]]) / ABS(Table1[[#This Row],[Budget_COGS]])
)
)</f>
        <v>-0.27500000000000002</v>
      </c>
      <c r="S3505" s="5" t="str">
        <f>IF(Table1[[#This Row],[COGS _Var]]&gt;=0, "Above Budget", "Below Budget")</f>
        <v>Above Budget</v>
      </c>
      <c r="T3505">
        <f>Table1[[#This Row],[Actual_Sales]]-Table1[[#This Row],[COGS]]</f>
        <v>64</v>
      </c>
      <c r="U3505">
        <v>70</v>
      </c>
      <c r="V3505">
        <f>Table1[[#This Row],[Gross_Margin]]-Table1[[#This Row],[Budget_Margin]]</f>
        <v>-6</v>
      </c>
      <c r="W3505" s="5">
        <f>IF(
Table1[[#This Row],[Budget_Margin]]=0,
"",
IF(
Table1[[#This Row],[Budget_Margin]]&gt;0,
(Table1[[#This Row],[Gross_Margin]]-Table1[[#This Row],[Budget_Margin]]) / Table1[[#This Row],[Budget_Margin]],
(Table1[[#This Row],[Gross_Margin]]-Table1[[#This Row],[Budget_Margin]]) / ABS(Table1[[#This Row],[Budget_Margin]])
)
)</f>
        <v>-8.5714285714285715E-2</v>
      </c>
      <c r="X3505" s="5" t="str">
        <f>IF(Table1[[#This Row],[Margin_Var]]&gt;=0, "Above Budget", "Below Budget")</f>
        <v>Below Budget</v>
      </c>
      <c r="Y3505" s="5">
        <f>IFERROR(Table1[[#This Row],[Gross_Margin]]/Table1[[#This Row],[Actual_Sales]],0)</f>
        <v>0.55652173913043479</v>
      </c>
      <c r="Z3505" s="5">
        <f>Table1[[#This Row],[Actual_Profit]]/Table1[[#This Row],[Actual_Sales]]</f>
        <v>9.5652173913043481E-2</v>
      </c>
      <c r="AA3505">
        <v>53</v>
      </c>
      <c r="AB3505" s="5">
        <f>IFERROR(Table1[[#This Row],[Expenses]]/Table1[[#This Row],[Actual_Sales]],0)</f>
        <v>0.46086956521739131</v>
      </c>
      <c r="AC3505">
        <v>19</v>
      </c>
      <c r="AD3505">
        <v>396</v>
      </c>
      <c r="AE3505" s="5">
        <f>IFERROR(Table1[[#This Row],[Inventory]]/Table1[[#This Row],[Actual_Sales]],0)</f>
        <v>3.4434782608695653</v>
      </c>
    </row>
    <row r="3506" spans="1:31" x14ac:dyDescent="0.25">
      <c r="A3506">
        <v>1017</v>
      </c>
      <c r="B3506">
        <v>719</v>
      </c>
      <c r="C3506">
        <v>11</v>
      </c>
      <c r="D3506" s="2">
        <v>40330</v>
      </c>
      <c r="E3506">
        <v>115</v>
      </c>
      <c r="F3506">
        <v>100</v>
      </c>
      <c r="G3506">
        <f>Table1[[#This Row],[Actual_Sales]]-Table1[[#This Row],[Budget_Sales]]</f>
        <v>15</v>
      </c>
      <c r="H3506" s="5">
        <f>IF(
Table1[[#This Row],[Budget_Sales]]=0,
"",
IF(
Table1[[#This Row],[Budget_Sales]]&gt;0,
(Table1[[#This Row],[Actual_Sales]]-Table1[[#This Row],[Budget_Sales]])/Table1[[#This Row],[Budget_Sales]],
(Table1[[#This Row],[Actual_Sales]]-Table1[[#This Row],[Budget_Sales]])/ABS(Table1[[#This Row],[Budget_Sales]])
)
)</f>
        <v>0.15</v>
      </c>
      <c r="I3506" s="5" t="str">
        <f>IF(Table1[[#This Row],[Sales_Var]]&gt;=0,"Above Budget","Below Budget")</f>
        <v>Above Budget</v>
      </c>
      <c r="J3506">
        <f>Table1[[#This Row],[Actual_Sales]]-(Table1[[#This Row],[COGS]]+Table1[[#This Row],[Expenses]])</f>
        <v>11</v>
      </c>
      <c r="K3506">
        <v>20</v>
      </c>
      <c r="L3506">
        <f>Table1[[#This Row],[Actual_Profit]]-Table1[[#This Row],[Budget_Profit]]</f>
        <v>-9</v>
      </c>
      <c r="M3506" s="5">
        <f>IF(
Table1[[#This Row],[Budget_Profit]]=0,
"",
IF(
Table1[[#This Row],[Budget_Profit]]&gt;0,
(Table1[[#This Row],[Actual_Profit]]-Table1[[#This Row],[Budget_Profit]])/Table1[[#This Row],[Budget_Profit]],
(Table1[[#This Row],[Actual_Profit]]-Table1[[#This Row],[Budget_Profit]])/ABS(Table1[[#This Row],[Budget_Profit]])
)
)</f>
        <v>-0.45</v>
      </c>
      <c r="N3506" s="5" t="str">
        <f>IF(Table1[[#This Row],[Profit_Var]]&gt;=0, "Above Budget", "Below Budget")</f>
        <v>Below Budget</v>
      </c>
      <c r="O3506">
        <v>51</v>
      </c>
      <c r="P3506">
        <v>40</v>
      </c>
      <c r="Q3506">
        <f>Table1[[#This Row],[COGS]]-Table1[[#This Row],[Budget_COGS]]</f>
        <v>11</v>
      </c>
      <c r="R3506" s="5">
        <f>IF(
Table1[[#This Row],[Budget_COGS]]=0,
"",
IF(
Table1[[#This Row],[Budget_COGS]]&gt;0,
(Table1[[#This Row],[Budget_COGS]]-Table1[[#This Row],[COGS]]) / Table1[[#This Row],[Budget_COGS]],
(Table1[[#This Row],[Budget_COGS]]-Table1[[#This Row],[COGS]]) / ABS(Table1[[#This Row],[Budget_COGS]])
)
)</f>
        <v>-0.27500000000000002</v>
      </c>
      <c r="S3506" s="5" t="str">
        <f>IF(Table1[[#This Row],[COGS _Var]]&gt;=0, "Above Budget", "Below Budget")</f>
        <v>Above Budget</v>
      </c>
      <c r="T3506">
        <f>Table1[[#This Row],[Actual_Sales]]-Table1[[#This Row],[COGS]]</f>
        <v>64</v>
      </c>
      <c r="U3506">
        <v>60</v>
      </c>
      <c r="V3506">
        <f>Table1[[#This Row],[Gross_Margin]]-Table1[[#This Row],[Budget_Margin]]</f>
        <v>4</v>
      </c>
      <c r="W3506" s="5">
        <f>IF(
Table1[[#This Row],[Budget_Margin]]=0,
"",
IF(
Table1[[#This Row],[Budget_Margin]]&gt;0,
(Table1[[#This Row],[Gross_Margin]]-Table1[[#This Row],[Budget_Margin]]) / Table1[[#This Row],[Budget_Margin]],
(Table1[[#This Row],[Gross_Margin]]-Table1[[#This Row],[Budget_Margin]]) / ABS(Table1[[#This Row],[Budget_Margin]])
)
)</f>
        <v>6.6666666666666666E-2</v>
      </c>
      <c r="X3506" s="5" t="str">
        <f>IF(Table1[[#This Row],[Margin_Var]]&gt;=0, "Above Budget", "Below Budget")</f>
        <v>Above Budget</v>
      </c>
      <c r="Y3506" s="5">
        <f>IFERROR(Table1[[#This Row],[Gross_Margin]]/Table1[[#This Row],[Actual_Sales]],0)</f>
        <v>0.55652173913043479</v>
      </c>
      <c r="Z3506" s="5">
        <f>Table1[[#This Row],[Actual_Profit]]/Table1[[#This Row],[Actual_Sales]]</f>
        <v>9.5652173913043481E-2</v>
      </c>
      <c r="AA3506">
        <v>53</v>
      </c>
      <c r="AB3506" s="5">
        <f>IFERROR(Table1[[#This Row],[Expenses]]/Table1[[#This Row],[Actual_Sales]],0)</f>
        <v>0.46086956521739131</v>
      </c>
      <c r="AC3506">
        <v>19</v>
      </c>
      <c r="AD3506">
        <v>396</v>
      </c>
      <c r="AE3506" s="5">
        <f>IFERROR(Table1[[#This Row],[Inventory]]/Table1[[#This Row],[Actual_Sales]],0)</f>
        <v>3.4434782608695653</v>
      </c>
    </row>
    <row r="3507" spans="1:31" x14ac:dyDescent="0.25">
      <c r="A3507">
        <v>457</v>
      </c>
      <c r="B3507">
        <v>641</v>
      </c>
      <c r="C3507">
        <v>2</v>
      </c>
      <c r="D3507" s="2">
        <v>40238</v>
      </c>
      <c r="E3507">
        <v>63</v>
      </c>
      <c r="F3507">
        <v>60</v>
      </c>
      <c r="G3507">
        <f>Table1[[#This Row],[Actual_Sales]]-Table1[[#This Row],[Budget_Sales]]</f>
        <v>3</v>
      </c>
      <c r="H3507" s="5">
        <f>IF(
Table1[[#This Row],[Budget_Sales]]=0,
"",
IF(
Table1[[#This Row],[Budget_Sales]]&gt;0,
(Table1[[#This Row],[Actual_Sales]]-Table1[[#This Row],[Budget_Sales]])/Table1[[#This Row],[Budget_Sales]],
(Table1[[#This Row],[Actual_Sales]]-Table1[[#This Row],[Budget_Sales]])/ABS(Table1[[#This Row],[Budget_Sales]])
)
)</f>
        <v>0.05</v>
      </c>
      <c r="I3507" s="5" t="str">
        <f>IF(Table1[[#This Row],[Sales_Var]]&gt;=0,"Above Budget","Below Budget")</f>
        <v>Above Budget</v>
      </c>
      <c r="J3507">
        <f>Table1[[#This Row],[Actual_Sales]]-(Table1[[#This Row],[COGS]]+Table1[[#This Row],[Expenses]])</f>
        <v>6</v>
      </c>
      <c r="K3507">
        <v>20</v>
      </c>
      <c r="L3507">
        <f>Table1[[#This Row],[Actual_Profit]]-Table1[[#This Row],[Budget_Profit]]</f>
        <v>-14</v>
      </c>
      <c r="M3507" s="5">
        <f>IF(
Table1[[#This Row],[Budget_Profit]]=0,
"",
IF(
Table1[[#This Row],[Budget_Profit]]&gt;0,
(Table1[[#This Row],[Actual_Profit]]-Table1[[#This Row],[Budget_Profit]])/Table1[[#This Row],[Budget_Profit]],
(Table1[[#This Row],[Actual_Profit]]-Table1[[#This Row],[Budget_Profit]])/ABS(Table1[[#This Row],[Budget_Profit]])
)
)</f>
        <v>-0.7</v>
      </c>
      <c r="N3507" s="5" t="str">
        <f>IF(Table1[[#This Row],[Profit_Var]]&gt;=0, "Above Budget", "Below Budget")</f>
        <v>Below Budget</v>
      </c>
      <c r="O3507">
        <v>28</v>
      </c>
      <c r="P3507">
        <v>20</v>
      </c>
      <c r="Q3507">
        <f>Table1[[#This Row],[COGS]]-Table1[[#This Row],[Budget_COGS]]</f>
        <v>8</v>
      </c>
      <c r="R3507" s="5">
        <f>IF(
Table1[[#This Row],[Budget_COGS]]=0,
"",
IF(
Table1[[#This Row],[Budget_COGS]]&gt;0,
(Table1[[#This Row],[Budget_COGS]]-Table1[[#This Row],[COGS]]) / Table1[[#This Row],[Budget_COGS]],
(Table1[[#This Row],[Budget_COGS]]-Table1[[#This Row],[COGS]]) / ABS(Table1[[#This Row],[Budget_COGS]])
)
)</f>
        <v>-0.4</v>
      </c>
      <c r="S3507" s="5" t="str">
        <f>IF(Table1[[#This Row],[COGS _Var]]&gt;=0, "Above Budget", "Below Budget")</f>
        <v>Above Budget</v>
      </c>
      <c r="T3507">
        <f>Table1[[#This Row],[Actual_Sales]]-Table1[[#This Row],[COGS]]</f>
        <v>35</v>
      </c>
      <c r="U3507">
        <v>40</v>
      </c>
      <c r="V3507">
        <f>Table1[[#This Row],[Gross_Margin]]-Table1[[#This Row],[Budget_Margin]]</f>
        <v>-5</v>
      </c>
      <c r="W3507" s="5">
        <f>IF(
Table1[[#This Row],[Budget_Margin]]=0,
"",
IF(
Table1[[#This Row],[Budget_Margin]]&gt;0,
(Table1[[#This Row],[Gross_Margin]]-Table1[[#This Row],[Budget_Margin]]) / Table1[[#This Row],[Budget_Margin]],
(Table1[[#This Row],[Gross_Margin]]-Table1[[#This Row],[Budget_Margin]]) / ABS(Table1[[#This Row],[Budget_Margin]])
)
)</f>
        <v>-0.125</v>
      </c>
      <c r="X3507" s="5" t="str">
        <f>IF(Table1[[#This Row],[Margin_Var]]&gt;=0, "Above Budget", "Below Budget")</f>
        <v>Below Budget</v>
      </c>
      <c r="Y3507" s="5">
        <f>IFERROR(Table1[[#This Row],[Gross_Margin]]/Table1[[#This Row],[Actual_Sales]],0)</f>
        <v>0.55555555555555558</v>
      </c>
      <c r="Z3507" s="5">
        <f>Table1[[#This Row],[Actual_Profit]]/Table1[[#This Row],[Actual_Sales]]</f>
        <v>9.5238095238095233E-2</v>
      </c>
      <c r="AA3507">
        <v>29</v>
      </c>
      <c r="AB3507" s="5">
        <f>IFERROR(Table1[[#This Row],[Expenses]]/Table1[[#This Row],[Actual_Sales]],0)</f>
        <v>0.46031746031746029</v>
      </c>
      <c r="AC3507">
        <v>8</v>
      </c>
      <c r="AD3507">
        <v>958</v>
      </c>
      <c r="AE3507" s="5">
        <f>IFERROR(Table1[[#This Row],[Inventory]]/Table1[[#This Row],[Actual_Sales]],0)</f>
        <v>15.206349206349206</v>
      </c>
    </row>
    <row r="3508" spans="1:31" x14ac:dyDescent="0.25">
      <c r="A3508">
        <v>461</v>
      </c>
      <c r="B3508">
        <v>702</v>
      </c>
      <c r="C3508">
        <v>3</v>
      </c>
      <c r="D3508" s="2">
        <v>40238</v>
      </c>
      <c r="E3508">
        <v>63</v>
      </c>
      <c r="F3508">
        <v>70</v>
      </c>
      <c r="G3508">
        <f>Table1[[#This Row],[Actual_Sales]]-Table1[[#This Row],[Budget_Sales]]</f>
        <v>-7</v>
      </c>
      <c r="H3508" s="5">
        <f>IF(
Table1[[#This Row],[Budget_Sales]]=0,
"",
IF(
Table1[[#This Row],[Budget_Sales]]&gt;0,
(Table1[[#This Row],[Actual_Sales]]-Table1[[#This Row],[Budget_Sales]])/Table1[[#This Row],[Budget_Sales]],
(Table1[[#This Row],[Actual_Sales]]-Table1[[#This Row],[Budget_Sales]])/ABS(Table1[[#This Row],[Budget_Sales]])
)
)</f>
        <v>-0.1</v>
      </c>
      <c r="I3508" s="5" t="str">
        <f>IF(Table1[[#This Row],[Sales_Var]]&gt;=0,"Above Budget","Below Budget")</f>
        <v>Below Budget</v>
      </c>
      <c r="J3508">
        <f>Table1[[#This Row],[Actual_Sales]]-(Table1[[#This Row],[COGS]]+Table1[[#This Row],[Expenses]])</f>
        <v>6</v>
      </c>
      <c r="K3508">
        <v>20</v>
      </c>
      <c r="L3508">
        <f>Table1[[#This Row],[Actual_Profit]]-Table1[[#This Row],[Budget_Profit]]</f>
        <v>-14</v>
      </c>
      <c r="M3508" s="5">
        <f>IF(
Table1[[#This Row],[Budget_Profit]]=0,
"",
IF(
Table1[[#This Row],[Budget_Profit]]&gt;0,
(Table1[[#This Row],[Actual_Profit]]-Table1[[#This Row],[Budget_Profit]])/Table1[[#This Row],[Budget_Profit]],
(Table1[[#This Row],[Actual_Profit]]-Table1[[#This Row],[Budget_Profit]])/ABS(Table1[[#This Row],[Budget_Profit]])
)
)</f>
        <v>-0.7</v>
      </c>
      <c r="N3508" s="5" t="str">
        <f>IF(Table1[[#This Row],[Profit_Var]]&gt;=0, "Above Budget", "Below Budget")</f>
        <v>Below Budget</v>
      </c>
      <c r="O3508">
        <v>28</v>
      </c>
      <c r="P3508">
        <v>30</v>
      </c>
      <c r="Q3508">
        <f>Table1[[#This Row],[COGS]]-Table1[[#This Row],[Budget_COGS]]</f>
        <v>-2</v>
      </c>
      <c r="R3508" s="5">
        <f>IF(
Table1[[#This Row],[Budget_COGS]]=0,
"",
IF(
Table1[[#This Row],[Budget_COGS]]&gt;0,
(Table1[[#This Row],[Budget_COGS]]-Table1[[#This Row],[COGS]]) / Table1[[#This Row],[Budget_COGS]],
(Table1[[#This Row],[Budget_COGS]]-Table1[[#This Row],[COGS]]) / ABS(Table1[[#This Row],[Budget_COGS]])
)
)</f>
        <v>6.6666666666666666E-2</v>
      </c>
      <c r="S3508" s="5" t="str">
        <f>IF(Table1[[#This Row],[COGS _Var]]&gt;=0, "Above Budget", "Below Budget")</f>
        <v>Below Budget</v>
      </c>
      <c r="T3508">
        <f>Table1[[#This Row],[Actual_Sales]]-Table1[[#This Row],[COGS]]</f>
        <v>35</v>
      </c>
      <c r="U3508">
        <v>40</v>
      </c>
      <c r="V3508">
        <f>Table1[[#This Row],[Gross_Margin]]-Table1[[#This Row],[Budget_Margin]]</f>
        <v>-5</v>
      </c>
      <c r="W3508" s="5">
        <f>IF(
Table1[[#This Row],[Budget_Margin]]=0,
"",
IF(
Table1[[#This Row],[Budget_Margin]]&gt;0,
(Table1[[#This Row],[Gross_Margin]]-Table1[[#This Row],[Budget_Margin]]) / Table1[[#This Row],[Budget_Margin]],
(Table1[[#This Row],[Gross_Margin]]-Table1[[#This Row],[Budget_Margin]]) / ABS(Table1[[#This Row],[Budget_Margin]])
)
)</f>
        <v>-0.125</v>
      </c>
      <c r="X3508" s="5" t="str">
        <f>IF(Table1[[#This Row],[Margin_Var]]&gt;=0, "Above Budget", "Below Budget")</f>
        <v>Below Budget</v>
      </c>
      <c r="Y3508" s="5">
        <f>IFERROR(Table1[[#This Row],[Gross_Margin]]/Table1[[#This Row],[Actual_Sales]],0)</f>
        <v>0.55555555555555558</v>
      </c>
      <c r="Z3508" s="5">
        <f>Table1[[#This Row],[Actual_Profit]]/Table1[[#This Row],[Actual_Sales]]</f>
        <v>9.5238095238095233E-2</v>
      </c>
      <c r="AA3508">
        <v>29</v>
      </c>
      <c r="AB3508" s="5">
        <f>IFERROR(Table1[[#This Row],[Expenses]]/Table1[[#This Row],[Actual_Sales]],0)</f>
        <v>0.46031746031746029</v>
      </c>
      <c r="AC3508">
        <v>8</v>
      </c>
      <c r="AD3508">
        <v>958</v>
      </c>
      <c r="AE3508" s="5">
        <f>IFERROR(Table1[[#This Row],[Inventory]]/Table1[[#This Row],[Actual_Sales]],0)</f>
        <v>15.206349206349206</v>
      </c>
    </row>
    <row r="3509" spans="1:31" x14ac:dyDescent="0.25">
      <c r="A3509">
        <v>201</v>
      </c>
      <c r="B3509">
        <v>319</v>
      </c>
      <c r="C3509">
        <v>2</v>
      </c>
      <c r="D3509" s="2">
        <v>40210</v>
      </c>
      <c r="E3509">
        <v>63</v>
      </c>
      <c r="F3509">
        <v>60</v>
      </c>
      <c r="G3509">
        <f>Table1[[#This Row],[Actual_Sales]]-Table1[[#This Row],[Budget_Sales]]</f>
        <v>3</v>
      </c>
      <c r="H3509" s="5">
        <f>IF(
Table1[[#This Row],[Budget_Sales]]=0,
"",
IF(
Table1[[#This Row],[Budget_Sales]]&gt;0,
(Table1[[#This Row],[Actual_Sales]]-Table1[[#This Row],[Budget_Sales]])/Table1[[#This Row],[Budget_Sales]],
(Table1[[#This Row],[Actual_Sales]]-Table1[[#This Row],[Budget_Sales]])/ABS(Table1[[#This Row],[Budget_Sales]])
)
)</f>
        <v>0.05</v>
      </c>
      <c r="I3509" s="5" t="str">
        <f>IF(Table1[[#This Row],[Sales_Var]]&gt;=0,"Above Budget","Below Budget")</f>
        <v>Above Budget</v>
      </c>
      <c r="J3509">
        <f>Table1[[#This Row],[Actual_Sales]]-(Table1[[#This Row],[COGS]]+Table1[[#This Row],[Expenses]])</f>
        <v>6</v>
      </c>
      <c r="K3509">
        <v>20</v>
      </c>
      <c r="L3509">
        <f>Table1[[#This Row],[Actual_Profit]]-Table1[[#This Row],[Budget_Profit]]</f>
        <v>-14</v>
      </c>
      <c r="M3509" s="5">
        <f>IF(
Table1[[#This Row],[Budget_Profit]]=0,
"",
IF(
Table1[[#This Row],[Budget_Profit]]&gt;0,
(Table1[[#This Row],[Actual_Profit]]-Table1[[#This Row],[Budget_Profit]])/Table1[[#This Row],[Budget_Profit]],
(Table1[[#This Row],[Actual_Profit]]-Table1[[#This Row],[Budget_Profit]])/ABS(Table1[[#This Row],[Budget_Profit]])
)
)</f>
        <v>-0.7</v>
      </c>
      <c r="N3509" s="5" t="str">
        <f>IF(Table1[[#This Row],[Profit_Var]]&gt;=0, "Above Budget", "Below Budget")</f>
        <v>Below Budget</v>
      </c>
      <c r="O3509">
        <v>28</v>
      </c>
      <c r="P3509">
        <v>20</v>
      </c>
      <c r="Q3509">
        <f>Table1[[#This Row],[COGS]]-Table1[[#This Row],[Budget_COGS]]</f>
        <v>8</v>
      </c>
      <c r="R3509" s="5">
        <f>IF(
Table1[[#This Row],[Budget_COGS]]=0,
"",
IF(
Table1[[#This Row],[Budget_COGS]]&gt;0,
(Table1[[#This Row],[Budget_COGS]]-Table1[[#This Row],[COGS]]) / Table1[[#This Row],[Budget_COGS]],
(Table1[[#This Row],[Budget_COGS]]-Table1[[#This Row],[COGS]]) / ABS(Table1[[#This Row],[Budget_COGS]])
)
)</f>
        <v>-0.4</v>
      </c>
      <c r="S3509" s="5" t="str">
        <f>IF(Table1[[#This Row],[COGS _Var]]&gt;=0, "Above Budget", "Below Budget")</f>
        <v>Above Budget</v>
      </c>
      <c r="T3509">
        <f>Table1[[#This Row],[Actual_Sales]]-Table1[[#This Row],[COGS]]</f>
        <v>35</v>
      </c>
      <c r="U3509">
        <v>40</v>
      </c>
      <c r="V3509">
        <f>Table1[[#This Row],[Gross_Margin]]-Table1[[#This Row],[Budget_Margin]]</f>
        <v>-5</v>
      </c>
      <c r="W3509" s="5">
        <f>IF(
Table1[[#This Row],[Budget_Margin]]=0,
"",
IF(
Table1[[#This Row],[Budget_Margin]]&gt;0,
(Table1[[#This Row],[Gross_Margin]]-Table1[[#This Row],[Budget_Margin]]) / Table1[[#This Row],[Budget_Margin]],
(Table1[[#This Row],[Gross_Margin]]-Table1[[#This Row],[Budget_Margin]]) / ABS(Table1[[#This Row],[Budget_Margin]])
)
)</f>
        <v>-0.125</v>
      </c>
      <c r="X3509" s="5" t="str">
        <f>IF(Table1[[#This Row],[Margin_Var]]&gt;=0, "Above Budget", "Below Budget")</f>
        <v>Below Budget</v>
      </c>
      <c r="Y3509" s="5">
        <f>IFERROR(Table1[[#This Row],[Gross_Margin]]/Table1[[#This Row],[Actual_Sales]],0)</f>
        <v>0.55555555555555558</v>
      </c>
      <c r="Z3509" s="5">
        <f>Table1[[#This Row],[Actual_Profit]]/Table1[[#This Row],[Actual_Sales]]</f>
        <v>9.5238095238095233E-2</v>
      </c>
      <c r="AA3509">
        <v>29</v>
      </c>
      <c r="AB3509" s="5">
        <f>IFERROR(Table1[[#This Row],[Expenses]]/Table1[[#This Row],[Actual_Sales]],0)</f>
        <v>0.46031746031746029</v>
      </c>
      <c r="AC3509">
        <v>8</v>
      </c>
      <c r="AD3509">
        <v>961</v>
      </c>
      <c r="AE3509" s="5">
        <f>IFERROR(Table1[[#This Row],[Inventory]]/Table1[[#This Row],[Actual_Sales]],0)</f>
        <v>15.253968253968255</v>
      </c>
    </row>
    <row r="3510" spans="1:31" x14ac:dyDescent="0.25">
      <c r="A3510">
        <v>285</v>
      </c>
      <c r="B3510">
        <v>702</v>
      </c>
      <c r="C3510">
        <v>3</v>
      </c>
      <c r="D3510" s="2">
        <v>40210</v>
      </c>
      <c r="E3510">
        <v>63</v>
      </c>
      <c r="F3510">
        <v>70</v>
      </c>
      <c r="G3510">
        <f>Table1[[#This Row],[Actual_Sales]]-Table1[[#This Row],[Budget_Sales]]</f>
        <v>-7</v>
      </c>
      <c r="H3510" s="5">
        <f>IF(
Table1[[#This Row],[Budget_Sales]]=0,
"",
IF(
Table1[[#This Row],[Budget_Sales]]&gt;0,
(Table1[[#This Row],[Actual_Sales]]-Table1[[#This Row],[Budget_Sales]])/Table1[[#This Row],[Budget_Sales]],
(Table1[[#This Row],[Actual_Sales]]-Table1[[#This Row],[Budget_Sales]])/ABS(Table1[[#This Row],[Budget_Sales]])
)
)</f>
        <v>-0.1</v>
      </c>
      <c r="I3510" s="5" t="str">
        <f>IF(Table1[[#This Row],[Sales_Var]]&gt;=0,"Above Budget","Below Budget")</f>
        <v>Below Budget</v>
      </c>
      <c r="J3510">
        <f>Table1[[#This Row],[Actual_Sales]]-(Table1[[#This Row],[COGS]]+Table1[[#This Row],[Expenses]])</f>
        <v>6</v>
      </c>
      <c r="K3510">
        <v>20</v>
      </c>
      <c r="L3510">
        <f>Table1[[#This Row],[Actual_Profit]]-Table1[[#This Row],[Budget_Profit]]</f>
        <v>-14</v>
      </c>
      <c r="M3510" s="5">
        <f>IF(
Table1[[#This Row],[Budget_Profit]]=0,
"",
IF(
Table1[[#This Row],[Budget_Profit]]&gt;0,
(Table1[[#This Row],[Actual_Profit]]-Table1[[#This Row],[Budget_Profit]])/Table1[[#This Row],[Budget_Profit]],
(Table1[[#This Row],[Actual_Profit]]-Table1[[#This Row],[Budget_Profit]])/ABS(Table1[[#This Row],[Budget_Profit]])
)
)</f>
        <v>-0.7</v>
      </c>
      <c r="N3510" s="5" t="str">
        <f>IF(Table1[[#This Row],[Profit_Var]]&gt;=0, "Above Budget", "Below Budget")</f>
        <v>Below Budget</v>
      </c>
      <c r="O3510">
        <v>28</v>
      </c>
      <c r="P3510">
        <v>30</v>
      </c>
      <c r="Q3510">
        <f>Table1[[#This Row],[COGS]]-Table1[[#This Row],[Budget_COGS]]</f>
        <v>-2</v>
      </c>
      <c r="R3510" s="5">
        <f>IF(
Table1[[#This Row],[Budget_COGS]]=0,
"",
IF(
Table1[[#This Row],[Budget_COGS]]&gt;0,
(Table1[[#This Row],[Budget_COGS]]-Table1[[#This Row],[COGS]]) / Table1[[#This Row],[Budget_COGS]],
(Table1[[#This Row],[Budget_COGS]]-Table1[[#This Row],[COGS]]) / ABS(Table1[[#This Row],[Budget_COGS]])
)
)</f>
        <v>6.6666666666666666E-2</v>
      </c>
      <c r="S3510" s="5" t="str">
        <f>IF(Table1[[#This Row],[COGS _Var]]&gt;=0, "Above Budget", "Below Budget")</f>
        <v>Below Budget</v>
      </c>
      <c r="T3510">
        <f>Table1[[#This Row],[Actual_Sales]]-Table1[[#This Row],[COGS]]</f>
        <v>35</v>
      </c>
      <c r="U3510">
        <v>40</v>
      </c>
      <c r="V3510">
        <f>Table1[[#This Row],[Gross_Margin]]-Table1[[#This Row],[Budget_Margin]]</f>
        <v>-5</v>
      </c>
      <c r="W3510" s="5">
        <f>IF(
Table1[[#This Row],[Budget_Margin]]=0,
"",
IF(
Table1[[#This Row],[Budget_Margin]]&gt;0,
(Table1[[#This Row],[Gross_Margin]]-Table1[[#This Row],[Budget_Margin]]) / Table1[[#This Row],[Budget_Margin]],
(Table1[[#This Row],[Gross_Margin]]-Table1[[#This Row],[Budget_Margin]]) / ABS(Table1[[#This Row],[Budget_Margin]])
)
)</f>
        <v>-0.125</v>
      </c>
      <c r="X3510" s="5" t="str">
        <f>IF(Table1[[#This Row],[Margin_Var]]&gt;=0, "Above Budget", "Below Budget")</f>
        <v>Below Budget</v>
      </c>
      <c r="Y3510" s="5">
        <f>IFERROR(Table1[[#This Row],[Gross_Margin]]/Table1[[#This Row],[Actual_Sales]],0)</f>
        <v>0.55555555555555558</v>
      </c>
      <c r="Z3510" s="5">
        <f>Table1[[#This Row],[Actual_Profit]]/Table1[[#This Row],[Actual_Sales]]</f>
        <v>9.5238095238095233E-2</v>
      </c>
      <c r="AA3510">
        <v>29</v>
      </c>
      <c r="AB3510" s="5">
        <f>IFERROR(Table1[[#This Row],[Expenses]]/Table1[[#This Row],[Actual_Sales]],0)</f>
        <v>0.46031746031746029</v>
      </c>
      <c r="AC3510">
        <v>8</v>
      </c>
      <c r="AD3510">
        <v>961</v>
      </c>
      <c r="AE3510" s="5">
        <f>IFERROR(Table1[[#This Row],[Inventory]]/Table1[[#This Row],[Actual_Sales]],0)</f>
        <v>15.253968253968255</v>
      </c>
    </row>
    <row r="3511" spans="1:31" x14ac:dyDescent="0.25">
      <c r="A3511">
        <v>1034</v>
      </c>
      <c r="B3511">
        <v>786</v>
      </c>
      <c r="C3511">
        <v>5</v>
      </c>
      <c r="D3511" s="2">
        <v>40330</v>
      </c>
      <c r="E3511">
        <v>264</v>
      </c>
      <c r="F3511">
        <v>250</v>
      </c>
      <c r="G3511">
        <f>Table1[[#This Row],[Actual_Sales]]-Table1[[#This Row],[Budget_Sales]]</f>
        <v>14</v>
      </c>
      <c r="H3511" s="5">
        <f>IF(
Table1[[#This Row],[Budget_Sales]]=0,
"",
IF(
Table1[[#This Row],[Budget_Sales]]&gt;0,
(Table1[[#This Row],[Actual_Sales]]-Table1[[#This Row],[Budget_Sales]])/Table1[[#This Row],[Budget_Sales]],
(Table1[[#This Row],[Actual_Sales]]-Table1[[#This Row],[Budget_Sales]])/ABS(Table1[[#This Row],[Budget_Sales]])
)
)</f>
        <v>5.6000000000000001E-2</v>
      </c>
      <c r="I3511" s="5" t="str">
        <f>IF(Table1[[#This Row],[Sales_Var]]&gt;=0,"Above Budget","Below Budget")</f>
        <v>Above Budget</v>
      </c>
      <c r="J3511">
        <f>Table1[[#This Row],[Actual_Sales]]-(Table1[[#This Row],[COGS]]+Table1[[#This Row],[Expenses]])</f>
        <v>25</v>
      </c>
      <c r="K3511">
        <v>40</v>
      </c>
      <c r="L3511">
        <f>Table1[[#This Row],[Actual_Profit]]-Table1[[#This Row],[Budget_Profit]]</f>
        <v>-15</v>
      </c>
      <c r="M3511" s="5">
        <f>IF(
Table1[[#This Row],[Budget_Profit]]=0,
"",
IF(
Table1[[#This Row],[Budget_Profit]]&gt;0,
(Table1[[#This Row],[Actual_Profit]]-Table1[[#This Row],[Budget_Profit]])/Table1[[#This Row],[Budget_Profit]],
(Table1[[#This Row],[Actual_Profit]]-Table1[[#This Row],[Budget_Profit]])/ABS(Table1[[#This Row],[Budget_Profit]])
)
)</f>
        <v>-0.375</v>
      </c>
      <c r="N3511" s="5" t="str">
        <f>IF(Table1[[#This Row],[Profit_Var]]&gt;=0, "Above Budget", "Below Budget")</f>
        <v>Below Budget</v>
      </c>
      <c r="O3511">
        <v>110</v>
      </c>
      <c r="P3511">
        <v>100</v>
      </c>
      <c r="Q3511">
        <f>Table1[[#This Row],[COGS]]-Table1[[#This Row],[Budget_COGS]]</f>
        <v>10</v>
      </c>
      <c r="R3511" s="5">
        <f>IF(
Table1[[#This Row],[Budget_COGS]]=0,
"",
IF(
Table1[[#This Row],[Budget_COGS]]&gt;0,
(Table1[[#This Row],[Budget_COGS]]-Table1[[#This Row],[COGS]]) / Table1[[#This Row],[Budget_COGS]],
(Table1[[#This Row],[Budget_COGS]]-Table1[[#This Row],[COGS]]) / ABS(Table1[[#This Row],[Budget_COGS]])
)
)</f>
        <v>-0.1</v>
      </c>
      <c r="S3511" s="5" t="str">
        <f>IF(Table1[[#This Row],[COGS _Var]]&gt;=0, "Above Budget", "Below Budget")</f>
        <v>Above Budget</v>
      </c>
      <c r="T3511">
        <f>Table1[[#This Row],[Actual_Sales]]-Table1[[#This Row],[COGS]]</f>
        <v>154</v>
      </c>
      <c r="U3511">
        <v>150</v>
      </c>
      <c r="V3511">
        <f>Table1[[#This Row],[Gross_Margin]]-Table1[[#This Row],[Budget_Margin]]</f>
        <v>4</v>
      </c>
      <c r="W3511" s="5">
        <f>IF(
Table1[[#This Row],[Budget_Margin]]=0,
"",
IF(
Table1[[#This Row],[Budget_Margin]]&gt;0,
(Table1[[#This Row],[Gross_Margin]]-Table1[[#This Row],[Budget_Margin]]) / Table1[[#This Row],[Budget_Margin]],
(Table1[[#This Row],[Gross_Margin]]-Table1[[#This Row],[Budget_Margin]]) / ABS(Table1[[#This Row],[Budget_Margin]])
)
)</f>
        <v>2.6666666666666668E-2</v>
      </c>
      <c r="X3511" s="5" t="str">
        <f>IF(Table1[[#This Row],[Margin_Var]]&gt;=0, "Above Budget", "Below Budget")</f>
        <v>Above Budget</v>
      </c>
      <c r="Y3511" s="5">
        <f>IFERROR(Table1[[#This Row],[Gross_Margin]]/Table1[[#This Row],[Actual_Sales]],0)</f>
        <v>0.58333333333333337</v>
      </c>
      <c r="Z3511" s="5">
        <f>Table1[[#This Row],[Actual_Profit]]/Table1[[#This Row],[Actual_Sales]]</f>
        <v>9.4696969696969696E-2</v>
      </c>
      <c r="AA3511">
        <v>129</v>
      </c>
      <c r="AB3511" s="5">
        <f>IFERROR(Table1[[#This Row],[Expenses]]/Table1[[#This Row],[Actual_Sales]],0)</f>
        <v>0.48863636363636365</v>
      </c>
      <c r="AC3511">
        <v>100</v>
      </c>
      <c r="AD3511">
        <v>665</v>
      </c>
      <c r="AE3511" s="5">
        <f>IFERROR(Table1[[#This Row],[Inventory]]/Table1[[#This Row],[Actual_Sales]],0)</f>
        <v>2.518939393939394</v>
      </c>
    </row>
    <row r="3512" spans="1:31" x14ac:dyDescent="0.25">
      <c r="A3512">
        <v>975</v>
      </c>
      <c r="B3512">
        <v>580</v>
      </c>
      <c r="C3512">
        <v>9</v>
      </c>
      <c r="D3512" s="2">
        <v>40330</v>
      </c>
      <c r="E3512">
        <v>264</v>
      </c>
      <c r="F3512">
        <v>250</v>
      </c>
      <c r="G3512">
        <f>Table1[[#This Row],[Actual_Sales]]-Table1[[#This Row],[Budget_Sales]]</f>
        <v>14</v>
      </c>
      <c r="H3512" s="5">
        <f>IF(
Table1[[#This Row],[Budget_Sales]]=0,
"",
IF(
Table1[[#This Row],[Budget_Sales]]&gt;0,
(Table1[[#This Row],[Actual_Sales]]-Table1[[#This Row],[Budget_Sales]])/Table1[[#This Row],[Budget_Sales]],
(Table1[[#This Row],[Actual_Sales]]-Table1[[#This Row],[Budget_Sales]])/ABS(Table1[[#This Row],[Budget_Sales]])
)
)</f>
        <v>5.6000000000000001E-2</v>
      </c>
      <c r="I3512" s="5" t="str">
        <f>IF(Table1[[#This Row],[Sales_Var]]&gt;=0,"Above Budget","Below Budget")</f>
        <v>Above Budget</v>
      </c>
      <c r="J3512">
        <f>Table1[[#This Row],[Actual_Sales]]-(Table1[[#This Row],[COGS]]+Table1[[#This Row],[Expenses]])</f>
        <v>25</v>
      </c>
      <c r="K3512">
        <v>40</v>
      </c>
      <c r="L3512">
        <f>Table1[[#This Row],[Actual_Profit]]-Table1[[#This Row],[Budget_Profit]]</f>
        <v>-15</v>
      </c>
      <c r="M3512" s="5">
        <f>IF(
Table1[[#This Row],[Budget_Profit]]=0,
"",
IF(
Table1[[#This Row],[Budget_Profit]]&gt;0,
(Table1[[#This Row],[Actual_Profit]]-Table1[[#This Row],[Budget_Profit]])/Table1[[#This Row],[Budget_Profit]],
(Table1[[#This Row],[Actual_Profit]]-Table1[[#This Row],[Budget_Profit]])/ABS(Table1[[#This Row],[Budget_Profit]])
)
)</f>
        <v>-0.375</v>
      </c>
      <c r="N3512" s="5" t="str">
        <f>IF(Table1[[#This Row],[Profit_Var]]&gt;=0, "Above Budget", "Below Budget")</f>
        <v>Below Budget</v>
      </c>
      <c r="O3512">
        <v>110</v>
      </c>
      <c r="P3512">
        <v>100</v>
      </c>
      <c r="Q3512">
        <f>Table1[[#This Row],[COGS]]-Table1[[#This Row],[Budget_COGS]]</f>
        <v>10</v>
      </c>
      <c r="R3512" s="5">
        <f>IF(
Table1[[#This Row],[Budget_COGS]]=0,
"",
IF(
Table1[[#This Row],[Budget_COGS]]&gt;0,
(Table1[[#This Row],[Budget_COGS]]-Table1[[#This Row],[COGS]]) / Table1[[#This Row],[Budget_COGS]],
(Table1[[#This Row],[Budget_COGS]]-Table1[[#This Row],[COGS]]) / ABS(Table1[[#This Row],[Budget_COGS]])
)
)</f>
        <v>-0.1</v>
      </c>
      <c r="S3512" s="5" t="str">
        <f>IF(Table1[[#This Row],[COGS _Var]]&gt;=0, "Above Budget", "Below Budget")</f>
        <v>Above Budget</v>
      </c>
      <c r="T3512">
        <f>Table1[[#This Row],[Actual_Sales]]-Table1[[#This Row],[COGS]]</f>
        <v>154</v>
      </c>
      <c r="U3512">
        <v>150</v>
      </c>
      <c r="V3512">
        <f>Table1[[#This Row],[Gross_Margin]]-Table1[[#This Row],[Budget_Margin]]</f>
        <v>4</v>
      </c>
      <c r="W3512" s="5">
        <f>IF(
Table1[[#This Row],[Budget_Margin]]=0,
"",
IF(
Table1[[#This Row],[Budget_Margin]]&gt;0,
(Table1[[#This Row],[Gross_Margin]]-Table1[[#This Row],[Budget_Margin]]) / Table1[[#This Row],[Budget_Margin]],
(Table1[[#This Row],[Gross_Margin]]-Table1[[#This Row],[Budget_Margin]]) / ABS(Table1[[#This Row],[Budget_Margin]])
)
)</f>
        <v>2.6666666666666668E-2</v>
      </c>
      <c r="X3512" s="5" t="str">
        <f>IF(Table1[[#This Row],[Margin_Var]]&gt;=0, "Above Budget", "Below Budget")</f>
        <v>Above Budget</v>
      </c>
      <c r="Y3512" s="5">
        <f>IFERROR(Table1[[#This Row],[Gross_Margin]]/Table1[[#This Row],[Actual_Sales]],0)</f>
        <v>0.58333333333333337</v>
      </c>
      <c r="Z3512" s="5">
        <f>Table1[[#This Row],[Actual_Profit]]/Table1[[#This Row],[Actual_Sales]]</f>
        <v>9.4696969696969696E-2</v>
      </c>
      <c r="AA3512">
        <v>129</v>
      </c>
      <c r="AB3512" s="5">
        <f>IFERROR(Table1[[#This Row],[Expenses]]/Table1[[#This Row],[Actual_Sales]],0)</f>
        <v>0.48863636363636365</v>
      </c>
      <c r="AC3512">
        <v>100</v>
      </c>
      <c r="AD3512">
        <v>665</v>
      </c>
      <c r="AE3512" s="5">
        <f>IFERROR(Table1[[#This Row],[Inventory]]/Table1[[#This Row],[Actual_Sales]],0)</f>
        <v>2.518939393939394</v>
      </c>
    </row>
    <row r="3513" spans="1:31" x14ac:dyDescent="0.25">
      <c r="A3513">
        <v>800</v>
      </c>
      <c r="B3513">
        <v>541</v>
      </c>
      <c r="C3513">
        <v>4</v>
      </c>
      <c r="D3513" s="2">
        <v>40299</v>
      </c>
      <c r="E3513">
        <v>118</v>
      </c>
      <c r="F3513">
        <v>110</v>
      </c>
      <c r="G3513">
        <f>Table1[[#This Row],[Actual_Sales]]-Table1[[#This Row],[Budget_Sales]]</f>
        <v>8</v>
      </c>
      <c r="H3513" s="5">
        <f>IF(
Table1[[#This Row],[Budget_Sales]]=0,
"",
IF(
Table1[[#This Row],[Budget_Sales]]&gt;0,
(Table1[[#This Row],[Actual_Sales]]-Table1[[#This Row],[Budget_Sales]])/Table1[[#This Row],[Budget_Sales]],
(Table1[[#This Row],[Actual_Sales]]-Table1[[#This Row],[Budget_Sales]])/ABS(Table1[[#This Row],[Budget_Sales]])
)
)</f>
        <v>7.2727272727272724E-2</v>
      </c>
      <c r="I3513" s="5" t="str">
        <f>IF(Table1[[#This Row],[Sales_Var]]&gt;=0,"Above Budget","Below Budget")</f>
        <v>Above Budget</v>
      </c>
      <c r="J3513">
        <f>Table1[[#This Row],[Actual_Sales]]-(Table1[[#This Row],[COGS]]+Table1[[#This Row],[Expenses]])</f>
        <v>11</v>
      </c>
      <c r="K3513">
        <v>20</v>
      </c>
      <c r="L3513">
        <f>Table1[[#This Row],[Actual_Profit]]-Table1[[#This Row],[Budget_Profit]]</f>
        <v>-9</v>
      </c>
      <c r="M3513" s="5">
        <f>IF(
Table1[[#This Row],[Budget_Profit]]=0,
"",
IF(
Table1[[#This Row],[Budget_Profit]]&gt;0,
(Table1[[#This Row],[Actual_Profit]]-Table1[[#This Row],[Budget_Profit]])/Table1[[#This Row],[Budget_Profit]],
(Table1[[#This Row],[Actual_Profit]]-Table1[[#This Row],[Budget_Profit]])/ABS(Table1[[#This Row],[Budget_Profit]])
)
)</f>
        <v>-0.45</v>
      </c>
      <c r="N3513" s="5" t="str">
        <f>IF(Table1[[#This Row],[Profit_Var]]&gt;=0, "Above Budget", "Below Budget")</f>
        <v>Below Budget</v>
      </c>
      <c r="O3513">
        <v>53</v>
      </c>
      <c r="P3513">
        <v>50</v>
      </c>
      <c r="Q3513">
        <f>Table1[[#This Row],[COGS]]-Table1[[#This Row],[Budget_COGS]]</f>
        <v>3</v>
      </c>
      <c r="R3513" s="5">
        <f>IF(
Table1[[#This Row],[Budget_COGS]]=0,
"",
IF(
Table1[[#This Row],[Budget_COGS]]&gt;0,
(Table1[[#This Row],[Budget_COGS]]-Table1[[#This Row],[COGS]]) / Table1[[#This Row],[Budget_COGS]],
(Table1[[#This Row],[Budget_COGS]]-Table1[[#This Row],[COGS]]) / ABS(Table1[[#This Row],[Budget_COGS]])
)
)</f>
        <v>-0.06</v>
      </c>
      <c r="S3513" s="5" t="str">
        <f>IF(Table1[[#This Row],[COGS _Var]]&gt;=0, "Above Budget", "Below Budget")</f>
        <v>Above Budget</v>
      </c>
      <c r="T3513">
        <f>Table1[[#This Row],[Actual_Sales]]-Table1[[#This Row],[COGS]]</f>
        <v>65</v>
      </c>
      <c r="U3513">
        <v>60</v>
      </c>
      <c r="V3513">
        <f>Table1[[#This Row],[Gross_Margin]]-Table1[[#This Row],[Budget_Margin]]</f>
        <v>5</v>
      </c>
      <c r="W3513" s="5">
        <f>IF(
Table1[[#This Row],[Budget_Margin]]=0,
"",
IF(
Table1[[#This Row],[Budget_Margin]]&gt;0,
(Table1[[#This Row],[Gross_Margin]]-Table1[[#This Row],[Budget_Margin]]) / Table1[[#This Row],[Budget_Margin]],
(Table1[[#This Row],[Gross_Margin]]-Table1[[#This Row],[Budget_Margin]]) / ABS(Table1[[#This Row],[Budget_Margin]])
)
)</f>
        <v>8.3333333333333329E-2</v>
      </c>
      <c r="X3513" s="5" t="str">
        <f>IF(Table1[[#This Row],[Margin_Var]]&gt;=0, "Above Budget", "Below Budget")</f>
        <v>Above Budget</v>
      </c>
      <c r="Y3513" s="5">
        <f>IFERROR(Table1[[#This Row],[Gross_Margin]]/Table1[[#This Row],[Actual_Sales]],0)</f>
        <v>0.55084745762711862</v>
      </c>
      <c r="Z3513" s="5">
        <f>Table1[[#This Row],[Actual_Profit]]/Table1[[#This Row],[Actual_Sales]]</f>
        <v>9.3220338983050849E-2</v>
      </c>
      <c r="AA3513">
        <v>54</v>
      </c>
      <c r="AB3513" s="5">
        <f>IFERROR(Table1[[#This Row],[Expenses]]/Table1[[#This Row],[Actual_Sales]],0)</f>
        <v>0.4576271186440678</v>
      </c>
      <c r="AC3513">
        <v>20</v>
      </c>
      <c r="AD3513">
        <v>361</v>
      </c>
      <c r="AE3513" s="5">
        <f>IFERROR(Table1[[#This Row],[Inventory]]/Table1[[#This Row],[Actual_Sales]],0)</f>
        <v>3.0593220338983049</v>
      </c>
    </row>
    <row r="3514" spans="1:31" x14ac:dyDescent="0.25">
      <c r="A3514">
        <v>843</v>
      </c>
      <c r="B3514">
        <v>740</v>
      </c>
      <c r="C3514">
        <v>6</v>
      </c>
      <c r="D3514" s="2">
        <v>40299</v>
      </c>
      <c r="E3514">
        <v>118</v>
      </c>
      <c r="F3514">
        <v>130</v>
      </c>
      <c r="G3514">
        <f>Table1[[#This Row],[Actual_Sales]]-Table1[[#This Row],[Budget_Sales]]</f>
        <v>-12</v>
      </c>
      <c r="H3514" s="5">
        <f>IF(
Table1[[#This Row],[Budget_Sales]]=0,
"",
IF(
Table1[[#This Row],[Budget_Sales]]&gt;0,
(Table1[[#This Row],[Actual_Sales]]-Table1[[#This Row],[Budget_Sales]])/Table1[[#This Row],[Budget_Sales]],
(Table1[[#This Row],[Actual_Sales]]-Table1[[#This Row],[Budget_Sales]])/ABS(Table1[[#This Row],[Budget_Sales]])
)
)</f>
        <v>-9.2307692307692313E-2</v>
      </c>
      <c r="I3514" s="5" t="str">
        <f>IF(Table1[[#This Row],[Sales_Var]]&gt;=0,"Above Budget","Below Budget")</f>
        <v>Below Budget</v>
      </c>
      <c r="J3514">
        <f>Table1[[#This Row],[Actual_Sales]]-(Table1[[#This Row],[COGS]]+Table1[[#This Row],[Expenses]])</f>
        <v>11</v>
      </c>
      <c r="K3514">
        <v>20</v>
      </c>
      <c r="L3514">
        <f>Table1[[#This Row],[Actual_Profit]]-Table1[[#This Row],[Budget_Profit]]</f>
        <v>-9</v>
      </c>
      <c r="M3514" s="5">
        <f>IF(
Table1[[#This Row],[Budget_Profit]]=0,
"",
IF(
Table1[[#This Row],[Budget_Profit]]&gt;0,
(Table1[[#This Row],[Actual_Profit]]-Table1[[#This Row],[Budget_Profit]])/Table1[[#This Row],[Budget_Profit]],
(Table1[[#This Row],[Actual_Profit]]-Table1[[#This Row],[Budget_Profit]])/ABS(Table1[[#This Row],[Budget_Profit]])
)
)</f>
        <v>-0.45</v>
      </c>
      <c r="N3514" s="5" t="str">
        <f>IF(Table1[[#This Row],[Profit_Var]]&gt;=0, "Above Budget", "Below Budget")</f>
        <v>Below Budget</v>
      </c>
      <c r="O3514">
        <v>53</v>
      </c>
      <c r="P3514">
        <v>60</v>
      </c>
      <c r="Q3514">
        <f>Table1[[#This Row],[COGS]]-Table1[[#This Row],[Budget_COGS]]</f>
        <v>-7</v>
      </c>
      <c r="R3514" s="5">
        <f>IF(
Table1[[#This Row],[Budget_COGS]]=0,
"",
IF(
Table1[[#This Row],[Budget_COGS]]&gt;0,
(Table1[[#This Row],[Budget_COGS]]-Table1[[#This Row],[COGS]]) / Table1[[#This Row],[Budget_COGS]],
(Table1[[#This Row],[Budget_COGS]]-Table1[[#This Row],[COGS]]) / ABS(Table1[[#This Row],[Budget_COGS]])
)
)</f>
        <v>0.11666666666666667</v>
      </c>
      <c r="S3514" s="5" t="str">
        <f>IF(Table1[[#This Row],[COGS _Var]]&gt;=0, "Above Budget", "Below Budget")</f>
        <v>Below Budget</v>
      </c>
      <c r="T3514">
        <f>Table1[[#This Row],[Actual_Sales]]-Table1[[#This Row],[COGS]]</f>
        <v>65</v>
      </c>
      <c r="U3514">
        <v>70</v>
      </c>
      <c r="V3514">
        <f>Table1[[#This Row],[Gross_Margin]]-Table1[[#This Row],[Budget_Margin]]</f>
        <v>-5</v>
      </c>
      <c r="W3514" s="5">
        <f>IF(
Table1[[#This Row],[Budget_Margin]]=0,
"",
IF(
Table1[[#This Row],[Budget_Margin]]&gt;0,
(Table1[[#This Row],[Gross_Margin]]-Table1[[#This Row],[Budget_Margin]]) / Table1[[#This Row],[Budget_Margin]],
(Table1[[#This Row],[Gross_Margin]]-Table1[[#This Row],[Budget_Margin]]) / ABS(Table1[[#This Row],[Budget_Margin]])
)
)</f>
        <v>-7.1428571428571425E-2</v>
      </c>
      <c r="X3514" s="5" t="str">
        <f>IF(Table1[[#This Row],[Margin_Var]]&gt;=0, "Above Budget", "Below Budget")</f>
        <v>Below Budget</v>
      </c>
      <c r="Y3514" s="5">
        <f>IFERROR(Table1[[#This Row],[Gross_Margin]]/Table1[[#This Row],[Actual_Sales]],0)</f>
        <v>0.55084745762711862</v>
      </c>
      <c r="Z3514" s="5">
        <f>Table1[[#This Row],[Actual_Profit]]/Table1[[#This Row],[Actual_Sales]]</f>
        <v>9.3220338983050849E-2</v>
      </c>
      <c r="AA3514">
        <v>54</v>
      </c>
      <c r="AB3514" s="5">
        <f>IFERROR(Table1[[#This Row],[Expenses]]/Table1[[#This Row],[Actual_Sales]],0)</f>
        <v>0.4576271186440678</v>
      </c>
      <c r="AC3514">
        <v>20</v>
      </c>
      <c r="AD3514">
        <v>361</v>
      </c>
      <c r="AE3514" s="5">
        <f>IFERROR(Table1[[#This Row],[Inventory]]/Table1[[#This Row],[Actual_Sales]],0)</f>
        <v>3.0593220338983049</v>
      </c>
    </row>
    <row r="3515" spans="1:31" x14ac:dyDescent="0.25">
      <c r="A3515">
        <v>334</v>
      </c>
      <c r="B3515">
        <v>918</v>
      </c>
      <c r="C3515">
        <v>8</v>
      </c>
      <c r="D3515" s="2">
        <v>40210</v>
      </c>
      <c r="E3515">
        <v>118</v>
      </c>
      <c r="F3515">
        <v>110</v>
      </c>
      <c r="G3515">
        <f>Table1[[#This Row],[Actual_Sales]]-Table1[[#This Row],[Budget_Sales]]</f>
        <v>8</v>
      </c>
      <c r="H3515" s="5">
        <f>IF(
Table1[[#This Row],[Budget_Sales]]=0,
"",
IF(
Table1[[#This Row],[Budget_Sales]]&gt;0,
(Table1[[#This Row],[Actual_Sales]]-Table1[[#This Row],[Budget_Sales]])/Table1[[#This Row],[Budget_Sales]],
(Table1[[#This Row],[Actual_Sales]]-Table1[[#This Row],[Budget_Sales]])/ABS(Table1[[#This Row],[Budget_Sales]])
)
)</f>
        <v>7.2727272727272724E-2</v>
      </c>
      <c r="I3515" s="5" t="str">
        <f>IF(Table1[[#This Row],[Sales_Var]]&gt;=0,"Above Budget","Below Budget")</f>
        <v>Above Budget</v>
      </c>
      <c r="J3515">
        <f>Table1[[#This Row],[Actual_Sales]]-(Table1[[#This Row],[COGS]]+Table1[[#This Row],[Expenses]])</f>
        <v>11</v>
      </c>
      <c r="K3515">
        <v>20</v>
      </c>
      <c r="L3515">
        <f>Table1[[#This Row],[Actual_Profit]]-Table1[[#This Row],[Budget_Profit]]</f>
        <v>-9</v>
      </c>
      <c r="M3515" s="5">
        <f>IF(
Table1[[#This Row],[Budget_Profit]]=0,
"",
IF(
Table1[[#This Row],[Budget_Profit]]&gt;0,
(Table1[[#This Row],[Actual_Profit]]-Table1[[#This Row],[Budget_Profit]])/Table1[[#This Row],[Budget_Profit]],
(Table1[[#This Row],[Actual_Profit]]-Table1[[#This Row],[Budget_Profit]])/ABS(Table1[[#This Row],[Budget_Profit]])
)
)</f>
        <v>-0.45</v>
      </c>
      <c r="N3515" s="5" t="str">
        <f>IF(Table1[[#This Row],[Profit_Var]]&gt;=0, "Above Budget", "Below Budget")</f>
        <v>Below Budget</v>
      </c>
      <c r="O3515">
        <v>53</v>
      </c>
      <c r="P3515">
        <v>50</v>
      </c>
      <c r="Q3515">
        <f>Table1[[#This Row],[COGS]]-Table1[[#This Row],[Budget_COGS]]</f>
        <v>3</v>
      </c>
      <c r="R3515" s="5">
        <f>IF(
Table1[[#This Row],[Budget_COGS]]=0,
"",
IF(
Table1[[#This Row],[Budget_COGS]]&gt;0,
(Table1[[#This Row],[Budget_COGS]]-Table1[[#This Row],[COGS]]) / Table1[[#This Row],[Budget_COGS]],
(Table1[[#This Row],[Budget_COGS]]-Table1[[#This Row],[COGS]]) / ABS(Table1[[#This Row],[Budget_COGS]])
)
)</f>
        <v>-0.06</v>
      </c>
      <c r="S3515" s="5" t="str">
        <f>IF(Table1[[#This Row],[COGS _Var]]&gt;=0, "Above Budget", "Below Budget")</f>
        <v>Above Budget</v>
      </c>
      <c r="T3515">
        <f>Table1[[#This Row],[Actual_Sales]]-Table1[[#This Row],[COGS]]</f>
        <v>65</v>
      </c>
      <c r="U3515">
        <v>60</v>
      </c>
      <c r="V3515">
        <f>Table1[[#This Row],[Gross_Margin]]-Table1[[#This Row],[Budget_Margin]]</f>
        <v>5</v>
      </c>
      <c r="W3515" s="5">
        <f>IF(
Table1[[#This Row],[Budget_Margin]]=0,
"",
IF(
Table1[[#This Row],[Budget_Margin]]&gt;0,
(Table1[[#This Row],[Gross_Margin]]-Table1[[#This Row],[Budget_Margin]]) / Table1[[#This Row],[Budget_Margin]],
(Table1[[#This Row],[Gross_Margin]]-Table1[[#This Row],[Budget_Margin]]) / ABS(Table1[[#This Row],[Budget_Margin]])
)
)</f>
        <v>8.3333333333333329E-2</v>
      </c>
      <c r="X3515" s="5" t="str">
        <f>IF(Table1[[#This Row],[Margin_Var]]&gt;=0, "Above Budget", "Below Budget")</f>
        <v>Above Budget</v>
      </c>
      <c r="Y3515" s="5">
        <f>IFERROR(Table1[[#This Row],[Gross_Margin]]/Table1[[#This Row],[Actual_Sales]],0)</f>
        <v>0.55084745762711862</v>
      </c>
      <c r="Z3515" s="5">
        <f>Table1[[#This Row],[Actual_Profit]]/Table1[[#This Row],[Actual_Sales]]</f>
        <v>9.3220338983050849E-2</v>
      </c>
      <c r="AA3515">
        <v>54</v>
      </c>
      <c r="AB3515" s="5">
        <f>IFERROR(Table1[[#This Row],[Expenses]]/Table1[[#This Row],[Actual_Sales]],0)</f>
        <v>0.4576271186440678</v>
      </c>
      <c r="AC3515">
        <v>20</v>
      </c>
      <c r="AD3515">
        <v>306</v>
      </c>
      <c r="AE3515" s="5">
        <f>IFERROR(Table1[[#This Row],[Inventory]]/Table1[[#This Row],[Actual_Sales]],0)</f>
        <v>2.593220338983051</v>
      </c>
    </row>
    <row r="3516" spans="1:31" x14ac:dyDescent="0.25">
      <c r="A3516">
        <v>984</v>
      </c>
      <c r="B3516">
        <v>608</v>
      </c>
      <c r="C3516">
        <v>2</v>
      </c>
      <c r="D3516" s="2">
        <v>40330</v>
      </c>
      <c r="E3516">
        <v>264</v>
      </c>
      <c r="F3516">
        <v>270</v>
      </c>
      <c r="G3516">
        <f>Table1[[#This Row],[Actual_Sales]]-Table1[[#This Row],[Budget_Sales]]</f>
        <v>-6</v>
      </c>
      <c r="H3516" s="5">
        <f>IF(
Table1[[#This Row],[Budget_Sales]]=0,
"",
IF(
Table1[[#This Row],[Budget_Sales]]&gt;0,
(Table1[[#This Row],[Actual_Sales]]-Table1[[#This Row],[Budget_Sales]])/Table1[[#This Row],[Budget_Sales]],
(Table1[[#This Row],[Actual_Sales]]-Table1[[#This Row],[Budget_Sales]])/ABS(Table1[[#This Row],[Budget_Sales]])
)
)</f>
        <v>-2.2222222222222223E-2</v>
      </c>
      <c r="I3516" s="5" t="str">
        <f>IF(Table1[[#This Row],[Sales_Var]]&gt;=0,"Above Budget","Below Budget")</f>
        <v>Below Budget</v>
      </c>
      <c r="J3516">
        <f>Table1[[#This Row],[Actual_Sales]]-(Table1[[#This Row],[COGS]]+Table1[[#This Row],[Expenses]])</f>
        <v>24</v>
      </c>
      <c r="K3516">
        <v>50</v>
      </c>
      <c r="L3516">
        <f>Table1[[#This Row],[Actual_Profit]]-Table1[[#This Row],[Budget_Profit]]</f>
        <v>-26</v>
      </c>
      <c r="M3516" s="5">
        <f>IF(
Table1[[#This Row],[Budget_Profit]]=0,
"",
IF(
Table1[[#This Row],[Budget_Profit]]&gt;0,
(Table1[[#This Row],[Actual_Profit]]-Table1[[#This Row],[Budget_Profit]])/Table1[[#This Row],[Budget_Profit]],
(Table1[[#This Row],[Actual_Profit]]-Table1[[#This Row],[Budget_Profit]])/ABS(Table1[[#This Row],[Budget_Profit]])
)
)</f>
        <v>-0.52</v>
      </c>
      <c r="N3516" s="5" t="str">
        <f>IF(Table1[[#This Row],[Profit_Var]]&gt;=0, "Above Budget", "Below Budget")</f>
        <v>Below Budget</v>
      </c>
      <c r="O3516">
        <v>110</v>
      </c>
      <c r="P3516">
        <v>110</v>
      </c>
      <c r="Q3516">
        <f>Table1[[#This Row],[COGS]]-Table1[[#This Row],[Budget_COGS]]</f>
        <v>0</v>
      </c>
      <c r="R3516" s="5">
        <f>IF(
Table1[[#This Row],[Budget_COGS]]=0,
"",
IF(
Table1[[#This Row],[Budget_COGS]]&gt;0,
(Table1[[#This Row],[Budget_COGS]]-Table1[[#This Row],[COGS]]) / Table1[[#This Row],[Budget_COGS]],
(Table1[[#This Row],[Budget_COGS]]-Table1[[#This Row],[COGS]]) / ABS(Table1[[#This Row],[Budget_COGS]])
)
)</f>
        <v>0</v>
      </c>
      <c r="S3516" s="5" t="str">
        <f>IF(Table1[[#This Row],[COGS _Var]]&gt;=0, "Above Budget", "Below Budget")</f>
        <v>Above Budget</v>
      </c>
      <c r="T3516">
        <f>Table1[[#This Row],[Actual_Sales]]-Table1[[#This Row],[COGS]]</f>
        <v>154</v>
      </c>
      <c r="U3516">
        <v>160</v>
      </c>
      <c r="V3516">
        <f>Table1[[#This Row],[Gross_Margin]]-Table1[[#This Row],[Budget_Margin]]</f>
        <v>-6</v>
      </c>
      <c r="W3516" s="5">
        <f>IF(
Table1[[#This Row],[Budget_Margin]]=0,
"",
IF(
Table1[[#This Row],[Budget_Margin]]&gt;0,
(Table1[[#This Row],[Gross_Margin]]-Table1[[#This Row],[Budget_Margin]]) / Table1[[#This Row],[Budget_Margin]],
(Table1[[#This Row],[Gross_Margin]]-Table1[[#This Row],[Budget_Margin]]) / ABS(Table1[[#This Row],[Budget_Margin]])
)
)</f>
        <v>-3.7499999999999999E-2</v>
      </c>
      <c r="X3516" s="5" t="str">
        <f>IF(Table1[[#This Row],[Margin_Var]]&gt;=0, "Above Budget", "Below Budget")</f>
        <v>Below Budget</v>
      </c>
      <c r="Y3516" s="5">
        <f>IFERROR(Table1[[#This Row],[Gross_Margin]]/Table1[[#This Row],[Actual_Sales]],0)</f>
        <v>0.58333333333333337</v>
      </c>
      <c r="Z3516" s="5">
        <f>Table1[[#This Row],[Actual_Profit]]/Table1[[#This Row],[Actual_Sales]]</f>
        <v>9.0909090909090912E-2</v>
      </c>
      <c r="AA3516">
        <v>130</v>
      </c>
      <c r="AB3516" s="5">
        <f>IFERROR(Table1[[#This Row],[Expenses]]/Table1[[#This Row],[Actual_Sales]],0)</f>
        <v>0.49242424242424243</v>
      </c>
      <c r="AC3516">
        <v>100</v>
      </c>
      <c r="AD3516">
        <v>665</v>
      </c>
      <c r="AE3516" s="5">
        <f>IFERROR(Table1[[#This Row],[Inventory]]/Table1[[#This Row],[Actual_Sales]],0)</f>
        <v>2.518939393939394</v>
      </c>
    </row>
    <row r="3517" spans="1:31" x14ac:dyDescent="0.25">
      <c r="A3517">
        <v>892</v>
      </c>
      <c r="B3517">
        <v>206</v>
      </c>
      <c r="C3517">
        <v>3</v>
      </c>
      <c r="D3517" s="2">
        <v>40330</v>
      </c>
      <c r="E3517">
        <v>264</v>
      </c>
      <c r="F3517">
        <v>330</v>
      </c>
      <c r="G3517">
        <f>Table1[[#This Row],[Actual_Sales]]-Table1[[#This Row],[Budget_Sales]]</f>
        <v>-66</v>
      </c>
      <c r="H3517" s="5">
        <f>IF(
Table1[[#This Row],[Budget_Sales]]=0,
"",
IF(
Table1[[#This Row],[Budget_Sales]]&gt;0,
(Table1[[#This Row],[Actual_Sales]]-Table1[[#This Row],[Budget_Sales]])/Table1[[#This Row],[Budget_Sales]],
(Table1[[#This Row],[Actual_Sales]]-Table1[[#This Row],[Budget_Sales]])/ABS(Table1[[#This Row],[Budget_Sales]])
)
)</f>
        <v>-0.2</v>
      </c>
      <c r="I3517" s="5" t="str">
        <f>IF(Table1[[#This Row],[Sales_Var]]&gt;=0,"Above Budget","Below Budget")</f>
        <v>Below Budget</v>
      </c>
      <c r="J3517">
        <f>Table1[[#This Row],[Actual_Sales]]-(Table1[[#This Row],[COGS]]+Table1[[#This Row],[Expenses]])</f>
        <v>24</v>
      </c>
      <c r="K3517">
        <v>90</v>
      </c>
      <c r="L3517">
        <f>Table1[[#This Row],[Actual_Profit]]-Table1[[#This Row],[Budget_Profit]]</f>
        <v>-66</v>
      </c>
      <c r="M3517" s="5">
        <f>IF(
Table1[[#This Row],[Budget_Profit]]=0,
"",
IF(
Table1[[#This Row],[Budget_Profit]]&gt;0,
(Table1[[#This Row],[Actual_Profit]]-Table1[[#This Row],[Budget_Profit]])/Table1[[#This Row],[Budget_Profit]],
(Table1[[#This Row],[Actual_Profit]]-Table1[[#This Row],[Budget_Profit]])/ABS(Table1[[#This Row],[Budget_Profit]])
)
)</f>
        <v>-0.73333333333333328</v>
      </c>
      <c r="N3517" s="5" t="str">
        <f>IF(Table1[[#This Row],[Profit_Var]]&gt;=0, "Above Budget", "Below Budget")</f>
        <v>Below Budget</v>
      </c>
      <c r="O3517">
        <v>110</v>
      </c>
      <c r="P3517">
        <v>130</v>
      </c>
      <c r="Q3517">
        <f>Table1[[#This Row],[COGS]]-Table1[[#This Row],[Budget_COGS]]</f>
        <v>-20</v>
      </c>
      <c r="R3517" s="5">
        <f>IF(
Table1[[#This Row],[Budget_COGS]]=0,
"",
IF(
Table1[[#This Row],[Budget_COGS]]&gt;0,
(Table1[[#This Row],[Budget_COGS]]-Table1[[#This Row],[COGS]]) / Table1[[#This Row],[Budget_COGS]],
(Table1[[#This Row],[Budget_COGS]]-Table1[[#This Row],[COGS]]) / ABS(Table1[[#This Row],[Budget_COGS]])
)
)</f>
        <v>0.15384615384615385</v>
      </c>
      <c r="S3517" s="5" t="str">
        <f>IF(Table1[[#This Row],[COGS _Var]]&gt;=0, "Above Budget", "Below Budget")</f>
        <v>Below Budget</v>
      </c>
      <c r="T3517">
        <f>Table1[[#This Row],[Actual_Sales]]-Table1[[#This Row],[COGS]]</f>
        <v>154</v>
      </c>
      <c r="U3517">
        <v>200</v>
      </c>
      <c r="V3517">
        <f>Table1[[#This Row],[Gross_Margin]]-Table1[[#This Row],[Budget_Margin]]</f>
        <v>-46</v>
      </c>
      <c r="W3517" s="5">
        <f>IF(
Table1[[#This Row],[Budget_Margin]]=0,
"",
IF(
Table1[[#This Row],[Budget_Margin]]&gt;0,
(Table1[[#This Row],[Gross_Margin]]-Table1[[#This Row],[Budget_Margin]]) / Table1[[#This Row],[Budget_Margin]],
(Table1[[#This Row],[Gross_Margin]]-Table1[[#This Row],[Budget_Margin]]) / ABS(Table1[[#This Row],[Budget_Margin]])
)
)</f>
        <v>-0.23</v>
      </c>
      <c r="X3517" s="5" t="str">
        <f>IF(Table1[[#This Row],[Margin_Var]]&gt;=0, "Above Budget", "Below Budget")</f>
        <v>Below Budget</v>
      </c>
      <c r="Y3517" s="5">
        <f>IFERROR(Table1[[#This Row],[Gross_Margin]]/Table1[[#This Row],[Actual_Sales]],0)</f>
        <v>0.58333333333333337</v>
      </c>
      <c r="Z3517" s="5">
        <f>Table1[[#This Row],[Actual_Profit]]/Table1[[#This Row],[Actual_Sales]]</f>
        <v>9.0909090909090912E-2</v>
      </c>
      <c r="AA3517">
        <v>130</v>
      </c>
      <c r="AB3517" s="5">
        <f>IFERROR(Table1[[#This Row],[Expenses]]/Table1[[#This Row],[Actual_Sales]],0)</f>
        <v>0.49242424242424243</v>
      </c>
      <c r="AC3517">
        <v>100</v>
      </c>
      <c r="AD3517">
        <v>665</v>
      </c>
      <c r="AE3517" s="5">
        <f>IFERROR(Table1[[#This Row],[Inventory]]/Table1[[#This Row],[Actual_Sales]],0)</f>
        <v>2.518939393939394</v>
      </c>
    </row>
    <row r="3518" spans="1:31" x14ac:dyDescent="0.25">
      <c r="A3518">
        <v>1671</v>
      </c>
      <c r="B3518">
        <v>562</v>
      </c>
      <c r="C3518">
        <v>5</v>
      </c>
      <c r="D3518" s="2">
        <v>40452</v>
      </c>
      <c r="E3518">
        <v>298</v>
      </c>
      <c r="F3518">
        <v>270</v>
      </c>
      <c r="G3518">
        <f>Table1[[#This Row],[Actual_Sales]]-Table1[[#This Row],[Budget_Sales]]</f>
        <v>28</v>
      </c>
      <c r="H3518" s="5">
        <f>IF(
Table1[[#This Row],[Budget_Sales]]=0,
"",
IF(
Table1[[#This Row],[Budget_Sales]]&gt;0,
(Table1[[#This Row],[Actual_Sales]]-Table1[[#This Row],[Budget_Sales]])/Table1[[#This Row],[Budget_Sales]],
(Table1[[#This Row],[Actual_Sales]]-Table1[[#This Row],[Budget_Sales]])/ABS(Table1[[#This Row],[Budget_Sales]])
)
)</f>
        <v>0.1037037037037037</v>
      </c>
      <c r="I3518" s="5" t="str">
        <f>IF(Table1[[#This Row],[Sales_Var]]&gt;=0,"Above Budget","Below Budget")</f>
        <v>Above Budget</v>
      </c>
      <c r="J3518">
        <f>Table1[[#This Row],[Actual_Sales]]-(Table1[[#This Row],[COGS]]+Table1[[#This Row],[Expenses]])</f>
        <v>27</v>
      </c>
      <c r="K3518">
        <v>50</v>
      </c>
      <c r="L3518">
        <f>Table1[[#This Row],[Actual_Profit]]-Table1[[#This Row],[Budget_Profit]]</f>
        <v>-23</v>
      </c>
      <c r="M3518" s="5">
        <f>IF(
Table1[[#This Row],[Budget_Profit]]=0,
"",
IF(
Table1[[#This Row],[Budget_Profit]]&gt;0,
(Table1[[#This Row],[Actual_Profit]]-Table1[[#This Row],[Budget_Profit]])/Table1[[#This Row],[Budget_Profit]],
(Table1[[#This Row],[Actual_Profit]]-Table1[[#This Row],[Budget_Profit]])/ABS(Table1[[#This Row],[Budget_Profit]])
)
)</f>
        <v>-0.46</v>
      </c>
      <c r="N3518" s="5" t="str">
        <f>IF(Table1[[#This Row],[Profit_Var]]&gt;=0, "Above Budget", "Below Budget")</f>
        <v>Below Budget</v>
      </c>
      <c r="O3518">
        <v>125</v>
      </c>
      <c r="P3518">
        <v>110</v>
      </c>
      <c r="Q3518">
        <f>Table1[[#This Row],[COGS]]-Table1[[#This Row],[Budget_COGS]]</f>
        <v>15</v>
      </c>
      <c r="R3518" s="5">
        <f>IF(
Table1[[#This Row],[Budget_COGS]]=0,
"",
IF(
Table1[[#This Row],[Budget_COGS]]&gt;0,
(Table1[[#This Row],[Budget_COGS]]-Table1[[#This Row],[COGS]]) / Table1[[#This Row],[Budget_COGS]],
(Table1[[#This Row],[Budget_COGS]]-Table1[[#This Row],[COGS]]) / ABS(Table1[[#This Row],[Budget_COGS]])
)
)</f>
        <v>-0.13636363636363635</v>
      </c>
      <c r="S3518" s="5" t="str">
        <f>IF(Table1[[#This Row],[COGS _Var]]&gt;=0, "Above Budget", "Below Budget")</f>
        <v>Above Budget</v>
      </c>
      <c r="T3518">
        <f>Table1[[#This Row],[Actual_Sales]]-Table1[[#This Row],[COGS]]</f>
        <v>173</v>
      </c>
      <c r="U3518">
        <v>160</v>
      </c>
      <c r="V3518">
        <f>Table1[[#This Row],[Gross_Margin]]-Table1[[#This Row],[Budget_Margin]]</f>
        <v>13</v>
      </c>
      <c r="W3518" s="5">
        <f>IF(
Table1[[#This Row],[Budget_Margin]]=0,
"",
IF(
Table1[[#This Row],[Budget_Margin]]&gt;0,
(Table1[[#This Row],[Gross_Margin]]-Table1[[#This Row],[Budget_Margin]]) / Table1[[#This Row],[Budget_Margin]],
(Table1[[#This Row],[Gross_Margin]]-Table1[[#This Row],[Budget_Margin]]) / ABS(Table1[[#This Row],[Budget_Margin]])
)
)</f>
        <v>8.1250000000000003E-2</v>
      </c>
      <c r="X3518" s="5" t="str">
        <f>IF(Table1[[#This Row],[Margin_Var]]&gt;=0, "Above Budget", "Below Budget")</f>
        <v>Above Budget</v>
      </c>
      <c r="Y3518" s="5">
        <f>IFERROR(Table1[[#This Row],[Gross_Margin]]/Table1[[#This Row],[Actual_Sales]],0)</f>
        <v>0.58053691275167785</v>
      </c>
      <c r="Z3518" s="5">
        <f>Table1[[#This Row],[Actual_Profit]]/Table1[[#This Row],[Actual_Sales]]</f>
        <v>9.0604026845637578E-2</v>
      </c>
      <c r="AA3518">
        <v>146</v>
      </c>
      <c r="AB3518" s="5">
        <f>IFERROR(Table1[[#This Row],[Expenses]]/Table1[[#This Row],[Actual_Sales]],0)</f>
        <v>0.48993288590604028</v>
      </c>
      <c r="AC3518">
        <v>113</v>
      </c>
      <c r="AD3518">
        <v>898</v>
      </c>
      <c r="AE3518" s="5">
        <f>IFERROR(Table1[[#This Row],[Inventory]]/Table1[[#This Row],[Actual_Sales]],0)</f>
        <v>3.0134228187919465</v>
      </c>
    </row>
    <row r="3519" spans="1:31" x14ac:dyDescent="0.25">
      <c r="A3519">
        <v>672</v>
      </c>
      <c r="B3519">
        <v>775</v>
      </c>
      <c r="C3519">
        <v>8</v>
      </c>
      <c r="D3519" s="2">
        <v>40269</v>
      </c>
      <c r="E3519">
        <v>298</v>
      </c>
      <c r="F3519">
        <v>260</v>
      </c>
      <c r="G3519">
        <f>Table1[[#This Row],[Actual_Sales]]-Table1[[#This Row],[Budget_Sales]]</f>
        <v>38</v>
      </c>
      <c r="H3519" s="5">
        <f>IF(
Table1[[#This Row],[Budget_Sales]]=0,
"",
IF(
Table1[[#This Row],[Budget_Sales]]&gt;0,
(Table1[[#This Row],[Actual_Sales]]-Table1[[#This Row],[Budget_Sales]])/Table1[[#This Row],[Budget_Sales]],
(Table1[[#This Row],[Actual_Sales]]-Table1[[#This Row],[Budget_Sales]])/ABS(Table1[[#This Row],[Budget_Sales]])
)
)</f>
        <v>0.14615384615384616</v>
      </c>
      <c r="I3519" s="5" t="str">
        <f>IF(Table1[[#This Row],[Sales_Var]]&gt;=0,"Above Budget","Below Budget")</f>
        <v>Above Budget</v>
      </c>
      <c r="J3519">
        <f>Table1[[#This Row],[Actual_Sales]]-(Table1[[#This Row],[COGS]]+Table1[[#This Row],[Expenses]])</f>
        <v>27</v>
      </c>
      <c r="K3519">
        <v>50</v>
      </c>
      <c r="L3519">
        <f>Table1[[#This Row],[Actual_Profit]]-Table1[[#This Row],[Budget_Profit]]</f>
        <v>-23</v>
      </c>
      <c r="M3519" s="5">
        <f>IF(
Table1[[#This Row],[Budget_Profit]]=0,
"",
IF(
Table1[[#This Row],[Budget_Profit]]&gt;0,
(Table1[[#This Row],[Actual_Profit]]-Table1[[#This Row],[Budget_Profit]])/Table1[[#This Row],[Budget_Profit]],
(Table1[[#This Row],[Actual_Profit]]-Table1[[#This Row],[Budget_Profit]])/ABS(Table1[[#This Row],[Budget_Profit]])
)
)</f>
        <v>-0.46</v>
      </c>
      <c r="N3519" s="5" t="str">
        <f>IF(Table1[[#This Row],[Profit_Var]]&gt;=0, "Above Budget", "Below Budget")</f>
        <v>Below Budget</v>
      </c>
      <c r="O3519">
        <v>125</v>
      </c>
      <c r="P3519">
        <v>100</v>
      </c>
      <c r="Q3519">
        <f>Table1[[#This Row],[COGS]]-Table1[[#This Row],[Budget_COGS]]</f>
        <v>25</v>
      </c>
      <c r="R3519" s="5">
        <f>IF(
Table1[[#This Row],[Budget_COGS]]=0,
"",
IF(
Table1[[#This Row],[Budget_COGS]]&gt;0,
(Table1[[#This Row],[Budget_COGS]]-Table1[[#This Row],[COGS]]) / Table1[[#This Row],[Budget_COGS]],
(Table1[[#This Row],[Budget_COGS]]-Table1[[#This Row],[COGS]]) / ABS(Table1[[#This Row],[Budget_COGS]])
)
)</f>
        <v>-0.25</v>
      </c>
      <c r="S3519" s="5" t="str">
        <f>IF(Table1[[#This Row],[COGS _Var]]&gt;=0, "Above Budget", "Below Budget")</f>
        <v>Above Budget</v>
      </c>
      <c r="T3519">
        <f>Table1[[#This Row],[Actual_Sales]]-Table1[[#This Row],[COGS]]</f>
        <v>173</v>
      </c>
      <c r="U3519">
        <v>160</v>
      </c>
      <c r="V3519">
        <f>Table1[[#This Row],[Gross_Margin]]-Table1[[#This Row],[Budget_Margin]]</f>
        <v>13</v>
      </c>
      <c r="W3519" s="5">
        <f>IF(
Table1[[#This Row],[Budget_Margin]]=0,
"",
IF(
Table1[[#This Row],[Budget_Margin]]&gt;0,
(Table1[[#This Row],[Gross_Margin]]-Table1[[#This Row],[Budget_Margin]]) / Table1[[#This Row],[Budget_Margin]],
(Table1[[#This Row],[Gross_Margin]]-Table1[[#This Row],[Budget_Margin]]) / ABS(Table1[[#This Row],[Budget_Margin]])
)
)</f>
        <v>8.1250000000000003E-2</v>
      </c>
      <c r="X3519" s="5" t="str">
        <f>IF(Table1[[#This Row],[Margin_Var]]&gt;=0, "Above Budget", "Below Budget")</f>
        <v>Above Budget</v>
      </c>
      <c r="Y3519" s="5">
        <f>IFERROR(Table1[[#This Row],[Gross_Margin]]/Table1[[#This Row],[Actual_Sales]],0)</f>
        <v>0.58053691275167785</v>
      </c>
      <c r="Z3519" s="5">
        <f>Table1[[#This Row],[Actual_Profit]]/Table1[[#This Row],[Actual_Sales]]</f>
        <v>9.0604026845637578E-2</v>
      </c>
      <c r="AA3519">
        <v>146</v>
      </c>
      <c r="AB3519" s="5">
        <f>IFERROR(Table1[[#This Row],[Expenses]]/Table1[[#This Row],[Actual_Sales]],0)</f>
        <v>0.48993288590604028</v>
      </c>
      <c r="AC3519">
        <v>113</v>
      </c>
      <c r="AD3519">
        <v>729</v>
      </c>
      <c r="AE3519" s="5">
        <f>IFERROR(Table1[[#This Row],[Inventory]]/Table1[[#This Row],[Actual_Sales]],0)</f>
        <v>2.4463087248322148</v>
      </c>
    </row>
    <row r="3520" spans="1:31" x14ac:dyDescent="0.25">
      <c r="A3520">
        <v>386</v>
      </c>
      <c r="B3520">
        <v>323</v>
      </c>
      <c r="C3520">
        <v>5</v>
      </c>
      <c r="D3520" s="2">
        <v>40238</v>
      </c>
      <c r="E3520">
        <v>298</v>
      </c>
      <c r="F3520">
        <v>280</v>
      </c>
      <c r="G3520">
        <f>Table1[[#This Row],[Actual_Sales]]-Table1[[#This Row],[Budget_Sales]]</f>
        <v>18</v>
      </c>
      <c r="H3520" s="5">
        <f>IF(
Table1[[#This Row],[Budget_Sales]]=0,
"",
IF(
Table1[[#This Row],[Budget_Sales]]&gt;0,
(Table1[[#This Row],[Actual_Sales]]-Table1[[#This Row],[Budget_Sales]])/Table1[[#This Row],[Budget_Sales]],
(Table1[[#This Row],[Actual_Sales]]-Table1[[#This Row],[Budget_Sales]])/ABS(Table1[[#This Row],[Budget_Sales]])
)
)</f>
        <v>6.4285714285714279E-2</v>
      </c>
      <c r="I3520" s="5" t="str">
        <f>IF(Table1[[#This Row],[Sales_Var]]&gt;=0,"Above Budget","Below Budget")</f>
        <v>Above Budget</v>
      </c>
      <c r="J3520">
        <f>Table1[[#This Row],[Actual_Sales]]-(Table1[[#This Row],[COGS]]+Table1[[#This Row],[Expenses]])</f>
        <v>27</v>
      </c>
      <c r="K3520">
        <v>30</v>
      </c>
      <c r="L3520">
        <f>Table1[[#This Row],[Actual_Profit]]-Table1[[#This Row],[Budget_Profit]]</f>
        <v>-3</v>
      </c>
      <c r="M3520" s="5">
        <f>IF(
Table1[[#This Row],[Budget_Profit]]=0,
"",
IF(
Table1[[#This Row],[Budget_Profit]]&gt;0,
(Table1[[#This Row],[Actual_Profit]]-Table1[[#This Row],[Budget_Profit]])/Table1[[#This Row],[Budget_Profit]],
(Table1[[#This Row],[Actual_Profit]]-Table1[[#This Row],[Budget_Profit]])/ABS(Table1[[#This Row],[Budget_Profit]])
)
)</f>
        <v>-0.1</v>
      </c>
      <c r="N3520" s="5" t="str">
        <f>IF(Table1[[#This Row],[Profit_Var]]&gt;=0, "Above Budget", "Below Budget")</f>
        <v>Below Budget</v>
      </c>
      <c r="O3520">
        <v>125</v>
      </c>
      <c r="P3520">
        <v>120</v>
      </c>
      <c r="Q3520">
        <f>Table1[[#This Row],[COGS]]-Table1[[#This Row],[Budget_COGS]]</f>
        <v>5</v>
      </c>
      <c r="R3520" s="5">
        <f>IF(
Table1[[#This Row],[Budget_COGS]]=0,
"",
IF(
Table1[[#This Row],[Budget_COGS]]&gt;0,
(Table1[[#This Row],[Budget_COGS]]-Table1[[#This Row],[COGS]]) / Table1[[#This Row],[Budget_COGS]],
(Table1[[#This Row],[Budget_COGS]]-Table1[[#This Row],[COGS]]) / ABS(Table1[[#This Row],[Budget_COGS]])
)
)</f>
        <v>-4.1666666666666664E-2</v>
      </c>
      <c r="S3520" s="5" t="str">
        <f>IF(Table1[[#This Row],[COGS _Var]]&gt;=0, "Above Budget", "Below Budget")</f>
        <v>Above Budget</v>
      </c>
      <c r="T3520">
        <f>Table1[[#This Row],[Actual_Sales]]-Table1[[#This Row],[COGS]]</f>
        <v>173</v>
      </c>
      <c r="U3520">
        <v>160</v>
      </c>
      <c r="V3520">
        <f>Table1[[#This Row],[Gross_Margin]]-Table1[[#This Row],[Budget_Margin]]</f>
        <v>13</v>
      </c>
      <c r="W3520" s="5">
        <f>IF(
Table1[[#This Row],[Budget_Margin]]=0,
"",
IF(
Table1[[#This Row],[Budget_Margin]]&gt;0,
(Table1[[#This Row],[Gross_Margin]]-Table1[[#This Row],[Budget_Margin]]) / Table1[[#This Row],[Budget_Margin]],
(Table1[[#This Row],[Gross_Margin]]-Table1[[#This Row],[Budget_Margin]]) / ABS(Table1[[#This Row],[Budget_Margin]])
)
)</f>
        <v>8.1250000000000003E-2</v>
      </c>
      <c r="X3520" s="5" t="str">
        <f>IF(Table1[[#This Row],[Margin_Var]]&gt;=0, "Above Budget", "Below Budget")</f>
        <v>Above Budget</v>
      </c>
      <c r="Y3520" s="5">
        <f>IFERROR(Table1[[#This Row],[Gross_Margin]]/Table1[[#This Row],[Actual_Sales]],0)</f>
        <v>0.58053691275167785</v>
      </c>
      <c r="Z3520" s="5">
        <f>Table1[[#This Row],[Actual_Profit]]/Table1[[#This Row],[Actual_Sales]]</f>
        <v>9.0604026845637578E-2</v>
      </c>
      <c r="AA3520">
        <v>146</v>
      </c>
      <c r="AB3520" s="5">
        <f>IFERROR(Table1[[#This Row],[Expenses]]/Table1[[#This Row],[Actual_Sales]],0)</f>
        <v>0.48993288590604028</v>
      </c>
      <c r="AC3520">
        <v>113</v>
      </c>
      <c r="AD3520">
        <v>700</v>
      </c>
      <c r="AE3520" s="5">
        <f>IFERROR(Table1[[#This Row],[Inventory]]/Table1[[#This Row],[Actual_Sales]],0)</f>
        <v>2.348993288590604</v>
      </c>
    </row>
    <row r="3521" spans="1:31" x14ac:dyDescent="0.25">
      <c r="A3521">
        <v>493</v>
      </c>
      <c r="B3521">
        <v>775</v>
      </c>
      <c r="C3521">
        <v>8</v>
      </c>
      <c r="D3521" s="2">
        <v>40238</v>
      </c>
      <c r="E3521">
        <v>298</v>
      </c>
      <c r="F3521">
        <v>260</v>
      </c>
      <c r="G3521">
        <f>Table1[[#This Row],[Actual_Sales]]-Table1[[#This Row],[Budget_Sales]]</f>
        <v>38</v>
      </c>
      <c r="H3521" s="5">
        <f>IF(
Table1[[#This Row],[Budget_Sales]]=0,
"",
IF(
Table1[[#This Row],[Budget_Sales]]&gt;0,
(Table1[[#This Row],[Actual_Sales]]-Table1[[#This Row],[Budget_Sales]])/Table1[[#This Row],[Budget_Sales]],
(Table1[[#This Row],[Actual_Sales]]-Table1[[#This Row],[Budget_Sales]])/ABS(Table1[[#This Row],[Budget_Sales]])
)
)</f>
        <v>0.14615384615384616</v>
      </c>
      <c r="I3521" s="5" t="str">
        <f>IF(Table1[[#This Row],[Sales_Var]]&gt;=0,"Above Budget","Below Budget")</f>
        <v>Above Budget</v>
      </c>
      <c r="J3521">
        <f>Table1[[#This Row],[Actual_Sales]]-(Table1[[#This Row],[COGS]]+Table1[[#This Row],[Expenses]])</f>
        <v>27</v>
      </c>
      <c r="K3521">
        <v>50</v>
      </c>
      <c r="L3521">
        <f>Table1[[#This Row],[Actual_Profit]]-Table1[[#This Row],[Budget_Profit]]</f>
        <v>-23</v>
      </c>
      <c r="M3521" s="5">
        <f>IF(
Table1[[#This Row],[Budget_Profit]]=0,
"",
IF(
Table1[[#This Row],[Budget_Profit]]&gt;0,
(Table1[[#This Row],[Actual_Profit]]-Table1[[#This Row],[Budget_Profit]])/Table1[[#This Row],[Budget_Profit]],
(Table1[[#This Row],[Actual_Profit]]-Table1[[#This Row],[Budget_Profit]])/ABS(Table1[[#This Row],[Budget_Profit]])
)
)</f>
        <v>-0.46</v>
      </c>
      <c r="N3521" s="5" t="str">
        <f>IF(Table1[[#This Row],[Profit_Var]]&gt;=0, "Above Budget", "Below Budget")</f>
        <v>Below Budget</v>
      </c>
      <c r="O3521">
        <v>125</v>
      </c>
      <c r="P3521">
        <v>100</v>
      </c>
      <c r="Q3521">
        <f>Table1[[#This Row],[COGS]]-Table1[[#This Row],[Budget_COGS]]</f>
        <v>25</v>
      </c>
      <c r="R3521" s="5">
        <f>IF(
Table1[[#This Row],[Budget_COGS]]=0,
"",
IF(
Table1[[#This Row],[Budget_COGS]]&gt;0,
(Table1[[#This Row],[Budget_COGS]]-Table1[[#This Row],[COGS]]) / Table1[[#This Row],[Budget_COGS]],
(Table1[[#This Row],[Budget_COGS]]-Table1[[#This Row],[COGS]]) / ABS(Table1[[#This Row],[Budget_COGS]])
)
)</f>
        <v>-0.25</v>
      </c>
      <c r="S3521" s="5" t="str">
        <f>IF(Table1[[#This Row],[COGS _Var]]&gt;=0, "Above Budget", "Below Budget")</f>
        <v>Above Budget</v>
      </c>
      <c r="T3521">
        <f>Table1[[#This Row],[Actual_Sales]]-Table1[[#This Row],[COGS]]</f>
        <v>173</v>
      </c>
      <c r="U3521">
        <v>160</v>
      </c>
      <c r="V3521">
        <f>Table1[[#This Row],[Gross_Margin]]-Table1[[#This Row],[Budget_Margin]]</f>
        <v>13</v>
      </c>
      <c r="W3521" s="5">
        <f>IF(
Table1[[#This Row],[Budget_Margin]]=0,
"",
IF(
Table1[[#This Row],[Budget_Margin]]&gt;0,
(Table1[[#This Row],[Gross_Margin]]-Table1[[#This Row],[Budget_Margin]]) / Table1[[#This Row],[Budget_Margin]],
(Table1[[#This Row],[Gross_Margin]]-Table1[[#This Row],[Budget_Margin]]) / ABS(Table1[[#This Row],[Budget_Margin]])
)
)</f>
        <v>8.1250000000000003E-2</v>
      </c>
      <c r="X3521" s="5" t="str">
        <f>IF(Table1[[#This Row],[Margin_Var]]&gt;=0, "Above Budget", "Below Budget")</f>
        <v>Above Budget</v>
      </c>
      <c r="Y3521" s="5">
        <f>IFERROR(Table1[[#This Row],[Gross_Margin]]/Table1[[#This Row],[Actual_Sales]],0)</f>
        <v>0.58053691275167785</v>
      </c>
      <c r="Z3521" s="5">
        <f>Table1[[#This Row],[Actual_Profit]]/Table1[[#This Row],[Actual_Sales]]</f>
        <v>9.0604026845637578E-2</v>
      </c>
      <c r="AA3521">
        <v>146</v>
      </c>
      <c r="AB3521" s="5">
        <f>IFERROR(Table1[[#This Row],[Expenses]]/Table1[[#This Row],[Actual_Sales]],0)</f>
        <v>0.48993288590604028</v>
      </c>
      <c r="AC3521">
        <v>113</v>
      </c>
      <c r="AD3521">
        <v>700</v>
      </c>
      <c r="AE3521" s="5">
        <f>IFERROR(Table1[[#This Row],[Inventory]]/Table1[[#This Row],[Actual_Sales]],0)</f>
        <v>2.348993288590604</v>
      </c>
    </row>
    <row r="3522" spans="1:31" x14ac:dyDescent="0.25">
      <c r="A3522">
        <v>1918</v>
      </c>
      <c r="B3522">
        <v>818</v>
      </c>
      <c r="C3522">
        <v>5</v>
      </c>
      <c r="D3522" s="2">
        <v>40483</v>
      </c>
      <c r="E3522">
        <v>289</v>
      </c>
      <c r="F3522">
        <v>280</v>
      </c>
      <c r="G3522">
        <f>Table1[[#This Row],[Actual_Sales]]-Table1[[#This Row],[Budget_Sales]]</f>
        <v>9</v>
      </c>
      <c r="H3522" s="5">
        <f>IF(
Table1[[#This Row],[Budget_Sales]]=0,
"",
IF(
Table1[[#This Row],[Budget_Sales]]&gt;0,
(Table1[[#This Row],[Actual_Sales]]-Table1[[#This Row],[Budget_Sales]])/Table1[[#This Row],[Budget_Sales]],
(Table1[[#This Row],[Actual_Sales]]-Table1[[#This Row],[Budget_Sales]])/ABS(Table1[[#This Row],[Budget_Sales]])
)
)</f>
        <v>3.214285714285714E-2</v>
      </c>
      <c r="I3522" s="5" t="str">
        <f>IF(Table1[[#This Row],[Sales_Var]]&gt;=0,"Above Budget","Below Budget")</f>
        <v>Above Budget</v>
      </c>
      <c r="J3522">
        <f>Table1[[#This Row],[Actual_Sales]]-(Table1[[#This Row],[COGS]]+Table1[[#This Row],[Expenses]])</f>
        <v>26</v>
      </c>
      <c r="K3522">
        <v>40</v>
      </c>
      <c r="L3522">
        <f>Table1[[#This Row],[Actual_Profit]]-Table1[[#This Row],[Budget_Profit]]</f>
        <v>-14</v>
      </c>
      <c r="M3522" s="5">
        <f>IF(
Table1[[#This Row],[Budget_Profit]]=0,
"",
IF(
Table1[[#This Row],[Budget_Profit]]&gt;0,
(Table1[[#This Row],[Actual_Profit]]-Table1[[#This Row],[Budget_Profit]])/Table1[[#This Row],[Budget_Profit]],
(Table1[[#This Row],[Actual_Profit]]-Table1[[#This Row],[Budget_Profit]])/ABS(Table1[[#This Row],[Budget_Profit]])
)
)</f>
        <v>-0.35</v>
      </c>
      <c r="N3522" s="5" t="str">
        <f>IF(Table1[[#This Row],[Profit_Var]]&gt;=0, "Above Budget", "Below Budget")</f>
        <v>Below Budget</v>
      </c>
      <c r="O3522">
        <v>121</v>
      </c>
      <c r="P3522">
        <v>110</v>
      </c>
      <c r="Q3522">
        <f>Table1[[#This Row],[COGS]]-Table1[[#This Row],[Budget_COGS]]</f>
        <v>11</v>
      </c>
      <c r="R3522" s="5">
        <f>IF(
Table1[[#This Row],[Budget_COGS]]=0,
"",
IF(
Table1[[#This Row],[Budget_COGS]]&gt;0,
(Table1[[#This Row],[Budget_COGS]]-Table1[[#This Row],[COGS]]) / Table1[[#This Row],[Budget_COGS]],
(Table1[[#This Row],[Budget_COGS]]-Table1[[#This Row],[COGS]]) / ABS(Table1[[#This Row],[Budget_COGS]])
)
)</f>
        <v>-0.1</v>
      </c>
      <c r="S3522" s="5" t="str">
        <f>IF(Table1[[#This Row],[COGS _Var]]&gt;=0, "Above Budget", "Below Budget")</f>
        <v>Above Budget</v>
      </c>
      <c r="T3522">
        <f>Table1[[#This Row],[Actual_Sales]]-Table1[[#This Row],[COGS]]</f>
        <v>168</v>
      </c>
      <c r="U3522">
        <v>170</v>
      </c>
      <c r="V3522">
        <f>Table1[[#This Row],[Gross_Margin]]-Table1[[#This Row],[Budget_Margin]]</f>
        <v>-2</v>
      </c>
      <c r="W3522" s="5">
        <f>IF(
Table1[[#This Row],[Budget_Margin]]=0,
"",
IF(
Table1[[#This Row],[Budget_Margin]]&gt;0,
(Table1[[#This Row],[Gross_Margin]]-Table1[[#This Row],[Budget_Margin]]) / Table1[[#This Row],[Budget_Margin]],
(Table1[[#This Row],[Gross_Margin]]-Table1[[#This Row],[Budget_Margin]]) / ABS(Table1[[#This Row],[Budget_Margin]])
)
)</f>
        <v>-1.1764705882352941E-2</v>
      </c>
      <c r="X3522" s="5" t="str">
        <f>IF(Table1[[#This Row],[Margin_Var]]&gt;=0, "Above Budget", "Below Budget")</f>
        <v>Below Budget</v>
      </c>
      <c r="Y3522" s="5">
        <f>IFERROR(Table1[[#This Row],[Gross_Margin]]/Table1[[#This Row],[Actual_Sales]],0)</f>
        <v>0.58131487889273359</v>
      </c>
      <c r="Z3522" s="5">
        <f>Table1[[#This Row],[Actual_Profit]]/Table1[[#This Row],[Actual_Sales]]</f>
        <v>8.9965397923875437E-2</v>
      </c>
      <c r="AA3522">
        <v>142</v>
      </c>
      <c r="AB3522" s="5">
        <f>IFERROR(Table1[[#This Row],[Expenses]]/Table1[[#This Row],[Actual_Sales]],0)</f>
        <v>0.49134948096885811</v>
      </c>
      <c r="AC3522">
        <v>109</v>
      </c>
      <c r="AD3522">
        <v>912</v>
      </c>
      <c r="AE3522" s="5">
        <f>IFERROR(Table1[[#This Row],[Inventory]]/Table1[[#This Row],[Actual_Sales]],0)</f>
        <v>3.1557093425605536</v>
      </c>
    </row>
    <row r="3523" spans="1:31" x14ac:dyDescent="0.25">
      <c r="A3523">
        <v>1909</v>
      </c>
      <c r="B3523">
        <v>775</v>
      </c>
      <c r="C3523">
        <v>8</v>
      </c>
      <c r="D3523" s="2">
        <v>40483</v>
      </c>
      <c r="E3523">
        <v>289</v>
      </c>
      <c r="F3523">
        <v>260</v>
      </c>
      <c r="G3523">
        <f>Table1[[#This Row],[Actual_Sales]]-Table1[[#This Row],[Budget_Sales]]</f>
        <v>29</v>
      </c>
      <c r="H3523" s="5">
        <f>IF(
Table1[[#This Row],[Budget_Sales]]=0,
"",
IF(
Table1[[#This Row],[Budget_Sales]]&gt;0,
(Table1[[#This Row],[Actual_Sales]]-Table1[[#This Row],[Budget_Sales]])/Table1[[#This Row],[Budget_Sales]],
(Table1[[#This Row],[Actual_Sales]]-Table1[[#This Row],[Budget_Sales]])/ABS(Table1[[#This Row],[Budget_Sales]])
)
)</f>
        <v>0.11153846153846154</v>
      </c>
      <c r="I3523" s="5" t="str">
        <f>IF(Table1[[#This Row],[Sales_Var]]&gt;=0,"Above Budget","Below Budget")</f>
        <v>Above Budget</v>
      </c>
      <c r="J3523">
        <f>Table1[[#This Row],[Actual_Sales]]-(Table1[[#This Row],[COGS]]+Table1[[#This Row],[Expenses]])</f>
        <v>26</v>
      </c>
      <c r="K3523">
        <v>20</v>
      </c>
      <c r="L3523">
        <f>Table1[[#This Row],[Actual_Profit]]-Table1[[#This Row],[Budget_Profit]]</f>
        <v>6</v>
      </c>
      <c r="M3523" s="5">
        <f>IF(
Table1[[#This Row],[Budget_Profit]]=0,
"",
IF(
Table1[[#This Row],[Budget_Profit]]&gt;0,
(Table1[[#This Row],[Actual_Profit]]-Table1[[#This Row],[Budget_Profit]])/Table1[[#This Row],[Budget_Profit]],
(Table1[[#This Row],[Actual_Profit]]-Table1[[#This Row],[Budget_Profit]])/ABS(Table1[[#This Row],[Budget_Profit]])
)
)</f>
        <v>0.3</v>
      </c>
      <c r="N3523" s="5" t="str">
        <f>IF(Table1[[#This Row],[Profit_Var]]&gt;=0, "Above Budget", "Below Budget")</f>
        <v>Above Budget</v>
      </c>
      <c r="O3523">
        <v>121</v>
      </c>
      <c r="P3523">
        <v>110</v>
      </c>
      <c r="Q3523">
        <f>Table1[[#This Row],[COGS]]-Table1[[#This Row],[Budget_COGS]]</f>
        <v>11</v>
      </c>
      <c r="R3523" s="5">
        <f>IF(
Table1[[#This Row],[Budget_COGS]]=0,
"",
IF(
Table1[[#This Row],[Budget_COGS]]&gt;0,
(Table1[[#This Row],[Budget_COGS]]-Table1[[#This Row],[COGS]]) / Table1[[#This Row],[Budget_COGS]],
(Table1[[#This Row],[Budget_COGS]]-Table1[[#This Row],[COGS]]) / ABS(Table1[[#This Row],[Budget_COGS]])
)
)</f>
        <v>-0.1</v>
      </c>
      <c r="S3523" s="5" t="str">
        <f>IF(Table1[[#This Row],[COGS _Var]]&gt;=0, "Above Budget", "Below Budget")</f>
        <v>Above Budget</v>
      </c>
      <c r="T3523">
        <f>Table1[[#This Row],[Actual_Sales]]-Table1[[#This Row],[COGS]]</f>
        <v>168</v>
      </c>
      <c r="U3523">
        <v>150</v>
      </c>
      <c r="V3523">
        <f>Table1[[#This Row],[Gross_Margin]]-Table1[[#This Row],[Budget_Margin]]</f>
        <v>18</v>
      </c>
      <c r="W3523" s="5">
        <f>IF(
Table1[[#This Row],[Budget_Margin]]=0,
"",
IF(
Table1[[#This Row],[Budget_Margin]]&gt;0,
(Table1[[#This Row],[Gross_Margin]]-Table1[[#This Row],[Budget_Margin]]) / Table1[[#This Row],[Budget_Margin]],
(Table1[[#This Row],[Gross_Margin]]-Table1[[#This Row],[Budget_Margin]]) / ABS(Table1[[#This Row],[Budget_Margin]])
)
)</f>
        <v>0.12</v>
      </c>
      <c r="X3523" s="5" t="str">
        <f>IF(Table1[[#This Row],[Margin_Var]]&gt;=0, "Above Budget", "Below Budget")</f>
        <v>Above Budget</v>
      </c>
      <c r="Y3523" s="5">
        <f>IFERROR(Table1[[#This Row],[Gross_Margin]]/Table1[[#This Row],[Actual_Sales]],0)</f>
        <v>0.58131487889273359</v>
      </c>
      <c r="Z3523" s="5">
        <f>Table1[[#This Row],[Actual_Profit]]/Table1[[#This Row],[Actual_Sales]]</f>
        <v>8.9965397923875437E-2</v>
      </c>
      <c r="AA3523">
        <v>142</v>
      </c>
      <c r="AB3523" s="5">
        <f>IFERROR(Table1[[#This Row],[Expenses]]/Table1[[#This Row],[Actual_Sales]],0)</f>
        <v>0.49134948096885811</v>
      </c>
      <c r="AC3523">
        <v>109</v>
      </c>
      <c r="AD3523">
        <v>912</v>
      </c>
      <c r="AE3523" s="5">
        <f>IFERROR(Table1[[#This Row],[Inventory]]/Table1[[#This Row],[Actual_Sales]],0)</f>
        <v>3.1557093425605536</v>
      </c>
    </row>
    <row r="3524" spans="1:31" x14ac:dyDescent="0.25">
      <c r="A3524">
        <v>1578</v>
      </c>
      <c r="B3524">
        <v>951</v>
      </c>
      <c r="C3524">
        <v>5</v>
      </c>
      <c r="D3524" s="2">
        <v>40422</v>
      </c>
      <c r="E3524">
        <v>290</v>
      </c>
      <c r="F3524">
        <v>270</v>
      </c>
      <c r="G3524">
        <f>Table1[[#This Row],[Actual_Sales]]-Table1[[#This Row],[Budget_Sales]]</f>
        <v>20</v>
      </c>
      <c r="H3524" s="5">
        <f>IF(
Table1[[#This Row],[Budget_Sales]]=0,
"",
IF(
Table1[[#This Row],[Budget_Sales]]&gt;0,
(Table1[[#This Row],[Actual_Sales]]-Table1[[#This Row],[Budget_Sales]])/Table1[[#This Row],[Budget_Sales]],
(Table1[[#This Row],[Actual_Sales]]-Table1[[#This Row],[Budget_Sales]])/ABS(Table1[[#This Row],[Budget_Sales]])
)
)</f>
        <v>7.407407407407407E-2</v>
      </c>
      <c r="I3524" s="5" t="str">
        <f>IF(Table1[[#This Row],[Sales_Var]]&gt;=0,"Above Budget","Below Budget")</f>
        <v>Above Budget</v>
      </c>
      <c r="J3524">
        <f>Table1[[#This Row],[Actual_Sales]]-(Table1[[#This Row],[COGS]]+Table1[[#This Row],[Expenses]])</f>
        <v>26</v>
      </c>
      <c r="K3524">
        <v>30</v>
      </c>
      <c r="L3524">
        <f>Table1[[#This Row],[Actual_Profit]]-Table1[[#This Row],[Budget_Profit]]</f>
        <v>-4</v>
      </c>
      <c r="M3524" s="5">
        <f>IF(
Table1[[#This Row],[Budget_Profit]]=0,
"",
IF(
Table1[[#This Row],[Budget_Profit]]&gt;0,
(Table1[[#This Row],[Actual_Profit]]-Table1[[#This Row],[Budget_Profit]])/Table1[[#This Row],[Budget_Profit]],
(Table1[[#This Row],[Actual_Profit]]-Table1[[#This Row],[Budget_Profit]])/ABS(Table1[[#This Row],[Budget_Profit]])
)
)</f>
        <v>-0.13333333333333333</v>
      </c>
      <c r="N3524" s="5" t="str">
        <f>IF(Table1[[#This Row],[Profit_Var]]&gt;=0, "Above Budget", "Below Budget")</f>
        <v>Below Budget</v>
      </c>
      <c r="O3524">
        <v>121</v>
      </c>
      <c r="P3524">
        <v>110</v>
      </c>
      <c r="Q3524">
        <f>Table1[[#This Row],[COGS]]-Table1[[#This Row],[Budget_COGS]]</f>
        <v>11</v>
      </c>
      <c r="R3524" s="5">
        <f>IF(
Table1[[#This Row],[Budget_COGS]]=0,
"",
IF(
Table1[[#This Row],[Budget_COGS]]&gt;0,
(Table1[[#This Row],[Budget_COGS]]-Table1[[#This Row],[COGS]]) / Table1[[#This Row],[Budget_COGS]],
(Table1[[#This Row],[Budget_COGS]]-Table1[[#This Row],[COGS]]) / ABS(Table1[[#This Row],[Budget_COGS]])
)
)</f>
        <v>-0.1</v>
      </c>
      <c r="S3524" s="5" t="str">
        <f>IF(Table1[[#This Row],[COGS _Var]]&gt;=0, "Above Budget", "Below Budget")</f>
        <v>Above Budget</v>
      </c>
      <c r="T3524">
        <f>Table1[[#This Row],[Actual_Sales]]-Table1[[#This Row],[COGS]]</f>
        <v>169</v>
      </c>
      <c r="U3524">
        <v>160</v>
      </c>
      <c r="V3524">
        <f>Table1[[#This Row],[Gross_Margin]]-Table1[[#This Row],[Budget_Margin]]</f>
        <v>9</v>
      </c>
      <c r="W3524" s="5">
        <f>IF(
Table1[[#This Row],[Budget_Margin]]=0,
"",
IF(
Table1[[#This Row],[Budget_Margin]]&gt;0,
(Table1[[#This Row],[Gross_Margin]]-Table1[[#This Row],[Budget_Margin]]) / Table1[[#This Row],[Budget_Margin]],
(Table1[[#This Row],[Gross_Margin]]-Table1[[#This Row],[Budget_Margin]]) / ABS(Table1[[#This Row],[Budget_Margin]])
)
)</f>
        <v>5.6250000000000001E-2</v>
      </c>
      <c r="X3524" s="5" t="str">
        <f>IF(Table1[[#This Row],[Margin_Var]]&gt;=0, "Above Budget", "Below Budget")</f>
        <v>Above Budget</v>
      </c>
      <c r="Y3524" s="5">
        <f>IFERROR(Table1[[#This Row],[Gross_Margin]]/Table1[[#This Row],[Actual_Sales]],0)</f>
        <v>0.58275862068965523</v>
      </c>
      <c r="Z3524" s="5">
        <f>Table1[[#This Row],[Actual_Profit]]/Table1[[#This Row],[Actual_Sales]]</f>
        <v>8.9655172413793102E-2</v>
      </c>
      <c r="AA3524">
        <v>143</v>
      </c>
      <c r="AB3524" s="5">
        <f>IFERROR(Table1[[#This Row],[Expenses]]/Table1[[#This Row],[Actual_Sales]],0)</f>
        <v>0.49310344827586206</v>
      </c>
      <c r="AC3524">
        <v>110</v>
      </c>
      <c r="AD3524">
        <v>910</v>
      </c>
      <c r="AE3524" s="5">
        <f>IFERROR(Table1[[#This Row],[Inventory]]/Table1[[#This Row],[Actual_Sales]],0)</f>
        <v>3.1379310344827585</v>
      </c>
    </row>
    <row r="3525" spans="1:31" x14ac:dyDescent="0.25">
      <c r="A3525">
        <v>1531</v>
      </c>
      <c r="B3525">
        <v>702</v>
      </c>
      <c r="C3525">
        <v>8</v>
      </c>
      <c r="D3525" s="2">
        <v>40422</v>
      </c>
      <c r="E3525">
        <v>290</v>
      </c>
      <c r="F3525">
        <v>250</v>
      </c>
      <c r="G3525">
        <f>Table1[[#This Row],[Actual_Sales]]-Table1[[#This Row],[Budget_Sales]]</f>
        <v>40</v>
      </c>
      <c r="H3525" s="5">
        <f>IF(
Table1[[#This Row],[Budget_Sales]]=0,
"",
IF(
Table1[[#This Row],[Budget_Sales]]&gt;0,
(Table1[[#This Row],[Actual_Sales]]-Table1[[#This Row],[Budget_Sales]])/Table1[[#This Row],[Budget_Sales]],
(Table1[[#This Row],[Actual_Sales]]-Table1[[#This Row],[Budget_Sales]])/ABS(Table1[[#This Row],[Budget_Sales]])
)
)</f>
        <v>0.16</v>
      </c>
      <c r="I3525" s="5" t="str">
        <f>IF(Table1[[#This Row],[Sales_Var]]&gt;=0,"Above Budget","Below Budget")</f>
        <v>Above Budget</v>
      </c>
      <c r="J3525">
        <f>Table1[[#This Row],[Actual_Sales]]-(Table1[[#This Row],[COGS]]+Table1[[#This Row],[Expenses]])</f>
        <v>26</v>
      </c>
      <c r="K3525">
        <v>40</v>
      </c>
      <c r="L3525">
        <f>Table1[[#This Row],[Actual_Profit]]-Table1[[#This Row],[Budget_Profit]]</f>
        <v>-14</v>
      </c>
      <c r="M3525" s="5">
        <f>IF(
Table1[[#This Row],[Budget_Profit]]=0,
"",
IF(
Table1[[#This Row],[Budget_Profit]]&gt;0,
(Table1[[#This Row],[Actual_Profit]]-Table1[[#This Row],[Budget_Profit]])/Table1[[#This Row],[Budget_Profit]],
(Table1[[#This Row],[Actual_Profit]]-Table1[[#This Row],[Budget_Profit]])/ABS(Table1[[#This Row],[Budget_Profit]])
)
)</f>
        <v>-0.35</v>
      </c>
      <c r="N3525" s="5" t="str">
        <f>IF(Table1[[#This Row],[Profit_Var]]&gt;=0, "Above Budget", "Below Budget")</f>
        <v>Below Budget</v>
      </c>
      <c r="O3525">
        <v>121</v>
      </c>
      <c r="P3525">
        <v>100</v>
      </c>
      <c r="Q3525">
        <f>Table1[[#This Row],[COGS]]-Table1[[#This Row],[Budget_COGS]]</f>
        <v>21</v>
      </c>
      <c r="R3525" s="5">
        <f>IF(
Table1[[#This Row],[Budget_COGS]]=0,
"",
IF(
Table1[[#This Row],[Budget_COGS]]&gt;0,
(Table1[[#This Row],[Budget_COGS]]-Table1[[#This Row],[COGS]]) / Table1[[#This Row],[Budget_COGS]],
(Table1[[#This Row],[Budget_COGS]]-Table1[[#This Row],[COGS]]) / ABS(Table1[[#This Row],[Budget_COGS]])
)
)</f>
        <v>-0.21</v>
      </c>
      <c r="S3525" s="5" t="str">
        <f>IF(Table1[[#This Row],[COGS _Var]]&gt;=0, "Above Budget", "Below Budget")</f>
        <v>Above Budget</v>
      </c>
      <c r="T3525">
        <f>Table1[[#This Row],[Actual_Sales]]-Table1[[#This Row],[COGS]]</f>
        <v>169</v>
      </c>
      <c r="U3525">
        <v>150</v>
      </c>
      <c r="V3525">
        <f>Table1[[#This Row],[Gross_Margin]]-Table1[[#This Row],[Budget_Margin]]</f>
        <v>19</v>
      </c>
      <c r="W3525" s="5">
        <f>IF(
Table1[[#This Row],[Budget_Margin]]=0,
"",
IF(
Table1[[#This Row],[Budget_Margin]]&gt;0,
(Table1[[#This Row],[Gross_Margin]]-Table1[[#This Row],[Budget_Margin]]) / Table1[[#This Row],[Budget_Margin]],
(Table1[[#This Row],[Gross_Margin]]-Table1[[#This Row],[Budget_Margin]]) / ABS(Table1[[#This Row],[Budget_Margin]])
)
)</f>
        <v>0.12666666666666668</v>
      </c>
      <c r="X3525" s="5" t="str">
        <f>IF(Table1[[#This Row],[Margin_Var]]&gt;=0, "Above Budget", "Below Budget")</f>
        <v>Above Budget</v>
      </c>
      <c r="Y3525" s="5">
        <f>IFERROR(Table1[[#This Row],[Gross_Margin]]/Table1[[#This Row],[Actual_Sales]],0)</f>
        <v>0.58275862068965523</v>
      </c>
      <c r="Z3525" s="5">
        <f>Table1[[#This Row],[Actual_Profit]]/Table1[[#This Row],[Actual_Sales]]</f>
        <v>8.9655172413793102E-2</v>
      </c>
      <c r="AA3525">
        <v>143</v>
      </c>
      <c r="AB3525" s="5">
        <f>IFERROR(Table1[[#This Row],[Expenses]]/Table1[[#This Row],[Actual_Sales]],0)</f>
        <v>0.49310344827586206</v>
      </c>
      <c r="AC3525">
        <v>110</v>
      </c>
      <c r="AD3525">
        <v>910</v>
      </c>
      <c r="AE3525" s="5">
        <f>IFERROR(Table1[[#This Row],[Inventory]]/Table1[[#This Row],[Actual_Sales]],0)</f>
        <v>3.1379310344827585</v>
      </c>
    </row>
    <row r="3526" spans="1:31" x14ac:dyDescent="0.25">
      <c r="A3526">
        <v>330</v>
      </c>
      <c r="B3526">
        <v>916</v>
      </c>
      <c r="C3526">
        <v>5</v>
      </c>
      <c r="D3526" s="2">
        <v>40210</v>
      </c>
      <c r="E3526">
        <v>290</v>
      </c>
      <c r="F3526">
        <v>270</v>
      </c>
      <c r="G3526">
        <f>Table1[[#This Row],[Actual_Sales]]-Table1[[#This Row],[Budget_Sales]]</f>
        <v>20</v>
      </c>
      <c r="H3526" s="5">
        <f>IF(
Table1[[#This Row],[Budget_Sales]]=0,
"",
IF(
Table1[[#This Row],[Budget_Sales]]&gt;0,
(Table1[[#This Row],[Actual_Sales]]-Table1[[#This Row],[Budget_Sales]])/Table1[[#This Row],[Budget_Sales]],
(Table1[[#This Row],[Actual_Sales]]-Table1[[#This Row],[Budget_Sales]])/ABS(Table1[[#This Row],[Budget_Sales]])
)
)</f>
        <v>7.407407407407407E-2</v>
      </c>
      <c r="I3526" s="5" t="str">
        <f>IF(Table1[[#This Row],[Sales_Var]]&gt;=0,"Above Budget","Below Budget")</f>
        <v>Above Budget</v>
      </c>
      <c r="J3526">
        <f>Table1[[#This Row],[Actual_Sales]]-(Table1[[#This Row],[COGS]]+Table1[[#This Row],[Expenses]])</f>
        <v>26</v>
      </c>
      <c r="K3526">
        <v>30</v>
      </c>
      <c r="L3526">
        <f>Table1[[#This Row],[Actual_Profit]]-Table1[[#This Row],[Budget_Profit]]</f>
        <v>-4</v>
      </c>
      <c r="M3526" s="5">
        <f>IF(
Table1[[#This Row],[Budget_Profit]]=0,
"",
IF(
Table1[[#This Row],[Budget_Profit]]&gt;0,
(Table1[[#This Row],[Actual_Profit]]-Table1[[#This Row],[Budget_Profit]])/Table1[[#This Row],[Budget_Profit]],
(Table1[[#This Row],[Actual_Profit]]-Table1[[#This Row],[Budget_Profit]])/ABS(Table1[[#This Row],[Budget_Profit]])
)
)</f>
        <v>-0.13333333333333333</v>
      </c>
      <c r="N3526" s="5" t="str">
        <f>IF(Table1[[#This Row],[Profit_Var]]&gt;=0, "Above Budget", "Below Budget")</f>
        <v>Below Budget</v>
      </c>
      <c r="O3526">
        <v>121</v>
      </c>
      <c r="P3526">
        <v>110</v>
      </c>
      <c r="Q3526">
        <f>Table1[[#This Row],[COGS]]-Table1[[#This Row],[Budget_COGS]]</f>
        <v>11</v>
      </c>
      <c r="R3526" s="5">
        <f>IF(
Table1[[#This Row],[Budget_COGS]]=0,
"",
IF(
Table1[[#This Row],[Budget_COGS]]&gt;0,
(Table1[[#This Row],[Budget_COGS]]-Table1[[#This Row],[COGS]]) / Table1[[#This Row],[Budget_COGS]],
(Table1[[#This Row],[Budget_COGS]]-Table1[[#This Row],[COGS]]) / ABS(Table1[[#This Row],[Budget_COGS]])
)
)</f>
        <v>-0.1</v>
      </c>
      <c r="S3526" s="5" t="str">
        <f>IF(Table1[[#This Row],[COGS _Var]]&gt;=0, "Above Budget", "Below Budget")</f>
        <v>Above Budget</v>
      </c>
      <c r="T3526">
        <f>Table1[[#This Row],[Actual_Sales]]-Table1[[#This Row],[COGS]]</f>
        <v>169</v>
      </c>
      <c r="U3526">
        <v>160</v>
      </c>
      <c r="V3526">
        <f>Table1[[#This Row],[Gross_Margin]]-Table1[[#This Row],[Budget_Margin]]</f>
        <v>9</v>
      </c>
      <c r="W3526" s="5">
        <f>IF(
Table1[[#This Row],[Budget_Margin]]=0,
"",
IF(
Table1[[#This Row],[Budget_Margin]]&gt;0,
(Table1[[#This Row],[Gross_Margin]]-Table1[[#This Row],[Budget_Margin]]) / Table1[[#This Row],[Budget_Margin]],
(Table1[[#This Row],[Gross_Margin]]-Table1[[#This Row],[Budget_Margin]]) / ABS(Table1[[#This Row],[Budget_Margin]])
)
)</f>
        <v>5.6250000000000001E-2</v>
      </c>
      <c r="X3526" s="5" t="str">
        <f>IF(Table1[[#This Row],[Margin_Var]]&gt;=0, "Above Budget", "Below Budget")</f>
        <v>Above Budget</v>
      </c>
      <c r="Y3526" s="5">
        <f>IFERROR(Table1[[#This Row],[Gross_Margin]]/Table1[[#This Row],[Actual_Sales]],0)</f>
        <v>0.58275862068965523</v>
      </c>
      <c r="Z3526" s="5">
        <f>Table1[[#This Row],[Actual_Profit]]/Table1[[#This Row],[Actual_Sales]]</f>
        <v>8.9655172413793102E-2</v>
      </c>
      <c r="AA3526">
        <v>143</v>
      </c>
      <c r="AB3526" s="5">
        <f>IFERROR(Table1[[#This Row],[Expenses]]/Table1[[#This Row],[Actual_Sales]],0)</f>
        <v>0.49310344827586206</v>
      </c>
      <c r="AC3526">
        <v>110</v>
      </c>
      <c r="AD3526">
        <v>712</v>
      </c>
      <c r="AE3526" s="5">
        <f>IFERROR(Table1[[#This Row],[Inventory]]/Table1[[#This Row],[Actual_Sales]],0)</f>
        <v>2.4551724137931035</v>
      </c>
    </row>
    <row r="3527" spans="1:31" x14ac:dyDescent="0.25">
      <c r="A3527">
        <v>309</v>
      </c>
      <c r="B3527">
        <v>775</v>
      </c>
      <c r="C3527">
        <v>8</v>
      </c>
      <c r="D3527" s="2">
        <v>40210</v>
      </c>
      <c r="E3527">
        <v>290</v>
      </c>
      <c r="F3527">
        <v>250</v>
      </c>
      <c r="G3527">
        <f>Table1[[#This Row],[Actual_Sales]]-Table1[[#This Row],[Budget_Sales]]</f>
        <v>40</v>
      </c>
      <c r="H3527" s="5">
        <f>IF(
Table1[[#This Row],[Budget_Sales]]=0,
"",
IF(
Table1[[#This Row],[Budget_Sales]]&gt;0,
(Table1[[#This Row],[Actual_Sales]]-Table1[[#This Row],[Budget_Sales]])/Table1[[#This Row],[Budget_Sales]],
(Table1[[#This Row],[Actual_Sales]]-Table1[[#This Row],[Budget_Sales]])/ABS(Table1[[#This Row],[Budget_Sales]])
)
)</f>
        <v>0.16</v>
      </c>
      <c r="I3527" s="5" t="str">
        <f>IF(Table1[[#This Row],[Sales_Var]]&gt;=0,"Above Budget","Below Budget")</f>
        <v>Above Budget</v>
      </c>
      <c r="J3527">
        <f>Table1[[#This Row],[Actual_Sales]]-(Table1[[#This Row],[COGS]]+Table1[[#This Row],[Expenses]])</f>
        <v>26</v>
      </c>
      <c r="K3527">
        <v>40</v>
      </c>
      <c r="L3527">
        <f>Table1[[#This Row],[Actual_Profit]]-Table1[[#This Row],[Budget_Profit]]</f>
        <v>-14</v>
      </c>
      <c r="M3527" s="5">
        <f>IF(
Table1[[#This Row],[Budget_Profit]]=0,
"",
IF(
Table1[[#This Row],[Budget_Profit]]&gt;0,
(Table1[[#This Row],[Actual_Profit]]-Table1[[#This Row],[Budget_Profit]])/Table1[[#This Row],[Budget_Profit]],
(Table1[[#This Row],[Actual_Profit]]-Table1[[#This Row],[Budget_Profit]])/ABS(Table1[[#This Row],[Budget_Profit]])
)
)</f>
        <v>-0.35</v>
      </c>
      <c r="N3527" s="5" t="str">
        <f>IF(Table1[[#This Row],[Profit_Var]]&gt;=0, "Above Budget", "Below Budget")</f>
        <v>Below Budget</v>
      </c>
      <c r="O3527">
        <v>121</v>
      </c>
      <c r="P3527">
        <v>100</v>
      </c>
      <c r="Q3527">
        <f>Table1[[#This Row],[COGS]]-Table1[[#This Row],[Budget_COGS]]</f>
        <v>21</v>
      </c>
      <c r="R3527" s="5">
        <f>IF(
Table1[[#This Row],[Budget_COGS]]=0,
"",
IF(
Table1[[#This Row],[Budget_COGS]]&gt;0,
(Table1[[#This Row],[Budget_COGS]]-Table1[[#This Row],[COGS]]) / Table1[[#This Row],[Budget_COGS]],
(Table1[[#This Row],[Budget_COGS]]-Table1[[#This Row],[COGS]]) / ABS(Table1[[#This Row],[Budget_COGS]])
)
)</f>
        <v>-0.21</v>
      </c>
      <c r="S3527" s="5" t="str">
        <f>IF(Table1[[#This Row],[COGS _Var]]&gt;=0, "Above Budget", "Below Budget")</f>
        <v>Above Budget</v>
      </c>
      <c r="T3527">
        <f>Table1[[#This Row],[Actual_Sales]]-Table1[[#This Row],[COGS]]</f>
        <v>169</v>
      </c>
      <c r="U3527">
        <v>150</v>
      </c>
      <c r="V3527">
        <f>Table1[[#This Row],[Gross_Margin]]-Table1[[#This Row],[Budget_Margin]]</f>
        <v>19</v>
      </c>
      <c r="W3527" s="5">
        <f>IF(
Table1[[#This Row],[Budget_Margin]]=0,
"",
IF(
Table1[[#This Row],[Budget_Margin]]&gt;0,
(Table1[[#This Row],[Gross_Margin]]-Table1[[#This Row],[Budget_Margin]]) / Table1[[#This Row],[Budget_Margin]],
(Table1[[#This Row],[Gross_Margin]]-Table1[[#This Row],[Budget_Margin]]) / ABS(Table1[[#This Row],[Budget_Margin]])
)
)</f>
        <v>0.12666666666666668</v>
      </c>
      <c r="X3527" s="5" t="str">
        <f>IF(Table1[[#This Row],[Margin_Var]]&gt;=0, "Above Budget", "Below Budget")</f>
        <v>Above Budget</v>
      </c>
      <c r="Y3527" s="5">
        <f>IFERROR(Table1[[#This Row],[Gross_Margin]]/Table1[[#This Row],[Actual_Sales]],0)</f>
        <v>0.58275862068965523</v>
      </c>
      <c r="Z3527" s="5">
        <f>Table1[[#This Row],[Actual_Profit]]/Table1[[#This Row],[Actual_Sales]]</f>
        <v>8.9655172413793102E-2</v>
      </c>
      <c r="AA3527">
        <v>143</v>
      </c>
      <c r="AB3527" s="5">
        <f>IFERROR(Table1[[#This Row],[Expenses]]/Table1[[#This Row],[Actual_Sales]],0)</f>
        <v>0.49310344827586206</v>
      </c>
      <c r="AC3527">
        <v>110</v>
      </c>
      <c r="AD3527">
        <v>712</v>
      </c>
      <c r="AE3527" s="5">
        <f>IFERROR(Table1[[#This Row],[Inventory]]/Table1[[#This Row],[Actual_Sales]],0)</f>
        <v>2.4551724137931035</v>
      </c>
    </row>
    <row r="3528" spans="1:31" x14ac:dyDescent="0.25">
      <c r="A3528">
        <v>2187</v>
      </c>
      <c r="B3528">
        <v>503</v>
      </c>
      <c r="C3528">
        <v>1</v>
      </c>
      <c r="D3528" s="2">
        <v>40544</v>
      </c>
      <c r="E3528">
        <v>168</v>
      </c>
      <c r="F3528">
        <v>180</v>
      </c>
      <c r="G3528">
        <f>Table1[[#This Row],[Actual_Sales]]-Table1[[#This Row],[Budget_Sales]]</f>
        <v>-12</v>
      </c>
      <c r="H3528" s="5">
        <f>IF(
Table1[[#This Row],[Budget_Sales]]=0,
"",
IF(
Table1[[#This Row],[Budget_Sales]]&gt;0,
(Table1[[#This Row],[Actual_Sales]]-Table1[[#This Row],[Budget_Sales]])/Table1[[#This Row],[Budget_Sales]],
(Table1[[#This Row],[Actual_Sales]]-Table1[[#This Row],[Budget_Sales]])/ABS(Table1[[#This Row],[Budget_Sales]])
)
)</f>
        <v>-6.6666666666666666E-2</v>
      </c>
      <c r="I3528" s="5" t="str">
        <f>IF(Table1[[#This Row],[Sales_Var]]&gt;=0,"Above Budget","Below Budget")</f>
        <v>Below Budget</v>
      </c>
      <c r="J3528">
        <f>Table1[[#This Row],[Actual_Sales]]-(Table1[[#This Row],[COGS]]+Table1[[#This Row],[Expenses]])</f>
        <v>15</v>
      </c>
      <c r="K3528">
        <v>40</v>
      </c>
      <c r="L3528">
        <f>Table1[[#This Row],[Actual_Profit]]-Table1[[#This Row],[Budget_Profit]]</f>
        <v>-25</v>
      </c>
      <c r="M3528" s="5">
        <f>IF(
Table1[[#This Row],[Budget_Profit]]=0,
"",
IF(
Table1[[#This Row],[Budget_Profit]]&gt;0,
(Table1[[#This Row],[Actual_Profit]]-Table1[[#This Row],[Budget_Profit]])/Table1[[#This Row],[Budget_Profit]],
(Table1[[#This Row],[Actual_Profit]]-Table1[[#This Row],[Budget_Profit]])/ABS(Table1[[#This Row],[Budget_Profit]])
)
)</f>
        <v>-0.625</v>
      </c>
      <c r="N3528" s="5" t="str">
        <f>IF(Table1[[#This Row],[Profit_Var]]&gt;=0, "Above Budget", "Below Budget")</f>
        <v>Below Budget</v>
      </c>
      <c r="O3528">
        <v>63</v>
      </c>
      <c r="P3528">
        <v>70</v>
      </c>
      <c r="Q3528">
        <f>Table1[[#This Row],[COGS]]-Table1[[#This Row],[Budget_COGS]]</f>
        <v>-7</v>
      </c>
      <c r="R3528" s="5">
        <f>IF(
Table1[[#This Row],[Budget_COGS]]=0,
"",
IF(
Table1[[#This Row],[Budget_COGS]]&gt;0,
(Table1[[#This Row],[Budget_COGS]]-Table1[[#This Row],[COGS]]) / Table1[[#This Row],[Budget_COGS]],
(Table1[[#This Row],[Budget_COGS]]-Table1[[#This Row],[COGS]]) / ABS(Table1[[#This Row],[Budget_COGS]])
)
)</f>
        <v>0.1</v>
      </c>
      <c r="S3528" s="5" t="str">
        <f>IF(Table1[[#This Row],[COGS _Var]]&gt;=0, "Above Budget", "Below Budget")</f>
        <v>Below Budget</v>
      </c>
      <c r="T3528">
        <f>Table1[[#This Row],[Actual_Sales]]-Table1[[#This Row],[COGS]]</f>
        <v>105</v>
      </c>
      <c r="U3528">
        <v>110</v>
      </c>
      <c r="V3528">
        <f>Table1[[#This Row],[Gross_Margin]]-Table1[[#This Row],[Budget_Margin]]</f>
        <v>-5</v>
      </c>
      <c r="W3528" s="5">
        <f>IF(
Table1[[#This Row],[Budget_Margin]]=0,
"",
IF(
Table1[[#This Row],[Budget_Margin]]&gt;0,
(Table1[[#This Row],[Gross_Margin]]-Table1[[#This Row],[Budget_Margin]]) / Table1[[#This Row],[Budget_Margin]],
(Table1[[#This Row],[Gross_Margin]]-Table1[[#This Row],[Budget_Margin]]) / ABS(Table1[[#This Row],[Budget_Margin]])
)
)</f>
        <v>-4.5454545454545456E-2</v>
      </c>
      <c r="X3528" s="5" t="str">
        <f>IF(Table1[[#This Row],[Margin_Var]]&gt;=0, "Above Budget", "Below Budget")</f>
        <v>Below Budget</v>
      </c>
      <c r="Y3528" s="5">
        <f>IFERROR(Table1[[#This Row],[Gross_Margin]]/Table1[[#This Row],[Actual_Sales]],0)</f>
        <v>0.625</v>
      </c>
      <c r="Z3528" s="5">
        <f>Table1[[#This Row],[Actual_Profit]]/Table1[[#This Row],[Actual_Sales]]</f>
        <v>8.9285714285714288E-2</v>
      </c>
      <c r="AA3528">
        <v>90</v>
      </c>
      <c r="AB3528" s="5">
        <f>IFERROR(Table1[[#This Row],[Expenses]]/Table1[[#This Row],[Actual_Sales]],0)</f>
        <v>0.5357142857142857</v>
      </c>
      <c r="AC3528">
        <v>57</v>
      </c>
      <c r="AD3528">
        <v>435</v>
      </c>
      <c r="AE3528" s="5">
        <f>IFERROR(Table1[[#This Row],[Inventory]]/Table1[[#This Row],[Actual_Sales]],0)</f>
        <v>2.5892857142857144</v>
      </c>
    </row>
    <row r="3529" spans="1:31" x14ac:dyDescent="0.25">
      <c r="A3529">
        <v>1658</v>
      </c>
      <c r="B3529">
        <v>505</v>
      </c>
      <c r="C3529">
        <v>9</v>
      </c>
      <c r="D3529" s="2">
        <v>40452</v>
      </c>
      <c r="E3529">
        <v>68</v>
      </c>
      <c r="F3529">
        <v>50</v>
      </c>
      <c r="G3529">
        <f>Table1[[#This Row],[Actual_Sales]]-Table1[[#This Row],[Budget_Sales]]</f>
        <v>18</v>
      </c>
      <c r="H3529" s="5">
        <f>IF(
Table1[[#This Row],[Budget_Sales]]=0,
"",
IF(
Table1[[#This Row],[Budget_Sales]]&gt;0,
(Table1[[#This Row],[Actual_Sales]]-Table1[[#This Row],[Budget_Sales]])/Table1[[#This Row],[Budget_Sales]],
(Table1[[#This Row],[Actual_Sales]]-Table1[[#This Row],[Budget_Sales]])/ABS(Table1[[#This Row],[Budget_Sales]])
)
)</f>
        <v>0.36</v>
      </c>
      <c r="I3529" s="5" t="str">
        <f>IF(Table1[[#This Row],[Sales_Var]]&gt;=0,"Above Budget","Below Budget")</f>
        <v>Above Budget</v>
      </c>
      <c r="J3529">
        <f>Table1[[#This Row],[Actual_Sales]]-(Table1[[#This Row],[COGS]]+Table1[[#This Row],[Expenses]])</f>
        <v>6</v>
      </c>
      <c r="K3529">
        <v>30</v>
      </c>
      <c r="L3529">
        <f>Table1[[#This Row],[Actual_Profit]]-Table1[[#This Row],[Budget_Profit]]</f>
        <v>-24</v>
      </c>
      <c r="M3529" s="5">
        <f>IF(
Table1[[#This Row],[Budget_Profit]]=0,
"",
IF(
Table1[[#This Row],[Budget_Profit]]&gt;0,
(Table1[[#This Row],[Actual_Profit]]-Table1[[#This Row],[Budget_Profit]])/Table1[[#This Row],[Budget_Profit]],
(Table1[[#This Row],[Actual_Profit]]-Table1[[#This Row],[Budget_Profit]])/ABS(Table1[[#This Row],[Budget_Profit]])
)
)</f>
        <v>-0.8</v>
      </c>
      <c r="N3529" s="5" t="str">
        <f>IF(Table1[[#This Row],[Profit_Var]]&gt;=0, "Above Budget", "Below Budget")</f>
        <v>Below Budget</v>
      </c>
      <c r="O3529">
        <v>31</v>
      </c>
      <c r="P3529">
        <v>10</v>
      </c>
      <c r="Q3529">
        <f>Table1[[#This Row],[COGS]]-Table1[[#This Row],[Budget_COGS]]</f>
        <v>21</v>
      </c>
      <c r="R3529" s="5">
        <f>IF(
Table1[[#This Row],[Budget_COGS]]=0,
"",
IF(
Table1[[#This Row],[Budget_COGS]]&gt;0,
(Table1[[#This Row],[Budget_COGS]]-Table1[[#This Row],[COGS]]) / Table1[[#This Row],[Budget_COGS]],
(Table1[[#This Row],[Budget_COGS]]-Table1[[#This Row],[COGS]]) / ABS(Table1[[#This Row],[Budget_COGS]])
)
)</f>
        <v>-2.1</v>
      </c>
      <c r="S3529" s="5" t="str">
        <f>IF(Table1[[#This Row],[COGS _Var]]&gt;=0, "Above Budget", "Below Budget")</f>
        <v>Above Budget</v>
      </c>
      <c r="T3529">
        <f>Table1[[#This Row],[Actual_Sales]]-Table1[[#This Row],[COGS]]</f>
        <v>37</v>
      </c>
      <c r="U3529">
        <v>40</v>
      </c>
      <c r="V3529">
        <f>Table1[[#This Row],[Gross_Margin]]-Table1[[#This Row],[Budget_Margin]]</f>
        <v>-3</v>
      </c>
      <c r="W3529" s="5">
        <f>IF(
Table1[[#This Row],[Budget_Margin]]=0,
"",
IF(
Table1[[#This Row],[Budget_Margin]]&gt;0,
(Table1[[#This Row],[Gross_Margin]]-Table1[[#This Row],[Budget_Margin]]) / Table1[[#This Row],[Budget_Margin]],
(Table1[[#This Row],[Gross_Margin]]-Table1[[#This Row],[Budget_Margin]]) / ABS(Table1[[#This Row],[Budget_Margin]])
)
)</f>
        <v>-7.4999999999999997E-2</v>
      </c>
      <c r="X3529" s="5" t="str">
        <f>IF(Table1[[#This Row],[Margin_Var]]&gt;=0, "Above Budget", "Below Budget")</f>
        <v>Below Budget</v>
      </c>
      <c r="Y3529" s="5">
        <f>IFERROR(Table1[[#This Row],[Gross_Margin]]/Table1[[#This Row],[Actual_Sales]],0)</f>
        <v>0.54411764705882348</v>
      </c>
      <c r="Z3529" s="5">
        <f>Table1[[#This Row],[Actual_Profit]]/Table1[[#This Row],[Actual_Sales]]</f>
        <v>8.8235294117647065E-2</v>
      </c>
      <c r="AA3529">
        <v>31</v>
      </c>
      <c r="AB3529" s="5">
        <f>IFERROR(Table1[[#This Row],[Expenses]]/Table1[[#This Row],[Actual_Sales]],0)</f>
        <v>0.45588235294117646</v>
      </c>
      <c r="AC3529">
        <v>9</v>
      </c>
      <c r="AD3529">
        <v>1000</v>
      </c>
      <c r="AE3529" s="5">
        <f>IFERROR(Table1[[#This Row],[Inventory]]/Table1[[#This Row],[Actual_Sales]],0)</f>
        <v>14.705882352941176</v>
      </c>
    </row>
    <row r="3530" spans="1:31" x14ac:dyDescent="0.25">
      <c r="A3530">
        <v>852</v>
      </c>
      <c r="B3530">
        <v>775</v>
      </c>
      <c r="C3530">
        <v>3</v>
      </c>
      <c r="D3530" s="2">
        <v>40299</v>
      </c>
      <c r="E3530">
        <v>68</v>
      </c>
      <c r="F3530">
        <v>80</v>
      </c>
      <c r="G3530">
        <f>Table1[[#This Row],[Actual_Sales]]-Table1[[#This Row],[Budget_Sales]]</f>
        <v>-12</v>
      </c>
      <c r="H3530" s="5">
        <f>IF(
Table1[[#This Row],[Budget_Sales]]=0,
"",
IF(
Table1[[#This Row],[Budget_Sales]]&gt;0,
(Table1[[#This Row],[Actual_Sales]]-Table1[[#This Row],[Budget_Sales]])/Table1[[#This Row],[Budget_Sales]],
(Table1[[#This Row],[Actual_Sales]]-Table1[[#This Row],[Budget_Sales]])/ABS(Table1[[#This Row],[Budget_Sales]])
)
)</f>
        <v>-0.15</v>
      </c>
      <c r="I3530" s="5" t="str">
        <f>IF(Table1[[#This Row],[Sales_Var]]&gt;=0,"Above Budget","Below Budget")</f>
        <v>Below Budget</v>
      </c>
      <c r="J3530">
        <f>Table1[[#This Row],[Actual_Sales]]-(Table1[[#This Row],[COGS]]+Table1[[#This Row],[Expenses]])</f>
        <v>6</v>
      </c>
      <c r="K3530">
        <v>30</v>
      </c>
      <c r="L3530">
        <f>Table1[[#This Row],[Actual_Profit]]-Table1[[#This Row],[Budget_Profit]]</f>
        <v>-24</v>
      </c>
      <c r="M3530" s="5">
        <f>IF(
Table1[[#This Row],[Budget_Profit]]=0,
"",
IF(
Table1[[#This Row],[Budget_Profit]]&gt;0,
(Table1[[#This Row],[Actual_Profit]]-Table1[[#This Row],[Budget_Profit]])/Table1[[#This Row],[Budget_Profit]],
(Table1[[#This Row],[Actual_Profit]]-Table1[[#This Row],[Budget_Profit]])/ABS(Table1[[#This Row],[Budget_Profit]])
)
)</f>
        <v>-0.8</v>
      </c>
      <c r="N3530" s="5" t="str">
        <f>IF(Table1[[#This Row],[Profit_Var]]&gt;=0, "Above Budget", "Below Budget")</f>
        <v>Below Budget</v>
      </c>
      <c r="O3530">
        <v>31</v>
      </c>
      <c r="P3530">
        <v>30</v>
      </c>
      <c r="Q3530">
        <f>Table1[[#This Row],[COGS]]-Table1[[#This Row],[Budget_COGS]]</f>
        <v>1</v>
      </c>
      <c r="R3530" s="5">
        <f>IF(
Table1[[#This Row],[Budget_COGS]]=0,
"",
IF(
Table1[[#This Row],[Budget_COGS]]&gt;0,
(Table1[[#This Row],[Budget_COGS]]-Table1[[#This Row],[COGS]]) / Table1[[#This Row],[Budget_COGS]],
(Table1[[#This Row],[Budget_COGS]]-Table1[[#This Row],[COGS]]) / ABS(Table1[[#This Row],[Budget_COGS]])
)
)</f>
        <v>-3.3333333333333333E-2</v>
      </c>
      <c r="S3530" s="5" t="str">
        <f>IF(Table1[[#This Row],[COGS _Var]]&gt;=0, "Above Budget", "Below Budget")</f>
        <v>Above Budget</v>
      </c>
      <c r="T3530">
        <f>Table1[[#This Row],[Actual_Sales]]-Table1[[#This Row],[COGS]]</f>
        <v>37</v>
      </c>
      <c r="U3530">
        <v>50</v>
      </c>
      <c r="V3530">
        <f>Table1[[#This Row],[Gross_Margin]]-Table1[[#This Row],[Budget_Margin]]</f>
        <v>-13</v>
      </c>
      <c r="W3530" s="5">
        <f>IF(
Table1[[#This Row],[Budget_Margin]]=0,
"",
IF(
Table1[[#This Row],[Budget_Margin]]&gt;0,
(Table1[[#This Row],[Gross_Margin]]-Table1[[#This Row],[Budget_Margin]]) / Table1[[#This Row],[Budget_Margin]],
(Table1[[#This Row],[Gross_Margin]]-Table1[[#This Row],[Budget_Margin]]) / ABS(Table1[[#This Row],[Budget_Margin]])
)
)</f>
        <v>-0.26</v>
      </c>
      <c r="X3530" s="5" t="str">
        <f>IF(Table1[[#This Row],[Margin_Var]]&gt;=0, "Above Budget", "Below Budget")</f>
        <v>Below Budget</v>
      </c>
      <c r="Y3530" s="5">
        <f>IFERROR(Table1[[#This Row],[Gross_Margin]]/Table1[[#This Row],[Actual_Sales]],0)</f>
        <v>0.54411764705882348</v>
      </c>
      <c r="Z3530" s="5">
        <f>Table1[[#This Row],[Actual_Profit]]/Table1[[#This Row],[Actual_Sales]]</f>
        <v>8.8235294117647065E-2</v>
      </c>
      <c r="AA3530">
        <v>31</v>
      </c>
      <c r="AB3530" s="5">
        <f>IFERROR(Table1[[#This Row],[Expenses]]/Table1[[#This Row],[Actual_Sales]],0)</f>
        <v>0.45588235294117646</v>
      </c>
      <c r="AC3530">
        <v>9</v>
      </c>
      <c r="AD3530">
        <v>976</v>
      </c>
      <c r="AE3530" s="5">
        <f>IFERROR(Table1[[#This Row],[Inventory]]/Table1[[#This Row],[Actual_Sales]],0)</f>
        <v>14.352941176470589</v>
      </c>
    </row>
    <row r="3531" spans="1:31" x14ac:dyDescent="0.25">
      <c r="A3531">
        <v>1725</v>
      </c>
      <c r="B3531">
        <v>775</v>
      </c>
      <c r="C3531">
        <v>8</v>
      </c>
      <c r="D3531" s="2">
        <v>40452</v>
      </c>
      <c r="E3531">
        <v>298</v>
      </c>
      <c r="F3531">
        <v>240</v>
      </c>
      <c r="G3531">
        <f>Table1[[#This Row],[Actual_Sales]]-Table1[[#This Row],[Budget_Sales]]</f>
        <v>58</v>
      </c>
      <c r="H3531" s="5">
        <f>IF(
Table1[[#This Row],[Budget_Sales]]=0,
"",
IF(
Table1[[#This Row],[Budget_Sales]]&gt;0,
(Table1[[#This Row],[Actual_Sales]]-Table1[[#This Row],[Budget_Sales]])/Table1[[#This Row],[Budget_Sales]],
(Table1[[#This Row],[Actual_Sales]]-Table1[[#This Row],[Budget_Sales]])/ABS(Table1[[#This Row],[Budget_Sales]])
)
)</f>
        <v>0.24166666666666667</v>
      </c>
      <c r="I3531" s="5" t="str">
        <f>IF(Table1[[#This Row],[Sales_Var]]&gt;=0,"Above Budget","Below Budget")</f>
        <v>Above Budget</v>
      </c>
      <c r="J3531">
        <f>Table1[[#This Row],[Actual_Sales]]-(Table1[[#This Row],[COGS]]+Table1[[#This Row],[Expenses]])</f>
        <v>26</v>
      </c>
      <c r="K3531">
        <v>60</v>
      </c>
      <c r="L3531">
        <f>Table1[[#This Row],[Actual_Profit]]-Table1[[#This Row],[Budget_Profit]]</f>
        <v>-34</v>
      </c>
      <c r="M3531" s="5">
        <f>IF(
Table1[[#This Row],[Budget_Profit]]=0,
"",
IF(
Table1[[#This Row],[Budget_Profit]]&gt;0,
(Table1[[#This Row],[Actual_Profit]]-Table1[[#This Row],[Budget_Profit]])/Table1[[#This Row],[Budget_Profit]],
(Table1[[#This Row],[Actual_Profit]]-Table1[[#This Row],[Budget_Profit]])/ABS(Table1[[#This Row],[Budget_Profit]])
)
)</f>
        <v>-0.56666666666666665</v>
      </c>
      <c r="N3531" s="5" t="str">
        <f>IF(Table1[[#This Row],[Profit_Var]]&gt;=0, "Above Budget", "Below Budget")</f>
        <v>Below Budget</v>
      </c>
      <c r="O3531">
        <v>125</v>
      </c>
      <c r="P3531">
        <v>90</v>
      </c>
      <c r="Q3531">
        <f>Table1[[#This Row],[COGS]]-Table1[[#This Row],[Budget_COGS]]</f>
        <v>35</v>
      </c>
      <c r="R3531" s="5">
        <f>IF(
Table1[[#This Row],[Budget_COGS]]=0,
"",
IF(
Table1[[#This Row],[Budget_COGS]]&gt;0,
(Table1[[#This Row],[Budget_COGS]]-Table1[[#This Row],[COGS]]) / Table1[[#This Row],[Budget_COGS]],
(Table1[[#This Row],[Budget_COGS]]-Table1[[#This Row],[COGS]]) / ABS(Table1[[#This Row],[Budget_COGS]])
)
)</f>
        <v>-0.3888888888888889</v>
      </c>
      <c r="S3531" s="5" t="str">
        <f>IF(Table1[[#This Row],[COGS _Var]]&gt;=0, "Above Budget", "Below Budget")</f>
        <v>Above Budget</v>
      </c>
      <c r="T3531">
        <f>Table1[[#This Row],[Actual_Sales]]-Table1[[#This Row],[COGS]]</f>
        <v>173</v>
      </c>
      <c r="U3531">
        <v>150</v>
      </c>
      <c r="V3531">
        <f>Table1[[#This Row],[Gross_Margin]]-Table1[[#This Row],[Budget_Margin]]</f>
        <v>23</v>
      </c>
      <c r="W3531" s="5">
        <f>IF(
Table1[[#This Row],[Budget_Margin]]=0,
"",
IF(
Table1[[#This Row],[Budget_Margin]]&gt;0,
(Table1[[#This Row],[Gross_Margin]]-Table1[[#This Row],[Budget_Margin]]) / Table1[[#This Row],[Budget_Margin]],
(Table1[[#This Row],[Gross_Margin]]-Table1[[#This Row],[Budget_Margin]]) / ABS(Table1[[#This Row],[Budget_Margin]])
)
)</f>
        <v>0.15333333333333332</v>
      </c>
      <c r="X3531" s="5" t="str">
        <f>IF(Table1[[#This Row],[Margin_Var]]&gt;=0, "Above Budget", "Below Budget")</f>
        <v>Above Budget</v>
      </c>
      <c r="Y3531" s="5">
        <f>IFERROR(Table1[[#This Row],[Gross_Margin]]/Table1[[#This Row],[Actual_Sales]],0)</f>
        <v>0.58053691275167785</v>
      </c>
      <c r="Z3531" s="5">
        <f>Table1[[#This Row],[Actual_Profit]]/Table1[[#This Row],[Actual_Sales]]</f>
        <v>8.7248322147651006E-2</v>
      </c>
      <c r="AA3531">
        <v>147</v>
      </c>
      <c r="AB3531" s="5">
        <f>IFERROR(Table1[[#This Row],[Expenses]]/Table1[[#This Row],[Actual_Sales]],0)</f>
        <v>0.49328859060402686</v>
      </c>
      <c r="AC3531">
        <v>113</v>
      </c>
      <c r="AD3531">
        <v>898</v>
      </c>
      <c r="AE3531" s="5">
        <f>IFERROR(Table1[[#This Row],[Inventory]]/Table1[[#This Row],[Actual_Sales]],0)</f>
        <v>3.0134228187919465</v>
      </c>
    </row>
    <row r="3532" spans="1:31" x14ac:dyDescent="0.25">
      <c r="A3532">
        <v>681</v>
      </c>
      <c r="B3532">
        <v>805</v>
      </c>
      <c r="C3532">
        <v>5</v>
      </c>
      <c r="D3532" s="2">
        <v>40269</v>
      </c>
      <c r="E3532">
        <v>298</v>
      </c>
      <c r="F3532">
        <v>280</v>
      </c>
      <c r="G3532">
        <f>Table1[[#This Row],[Actual_Sales]]-Table1[[#This Row],[Budget_Sales]]</f>
        <v>18</v>
      </c>
      <c r="H3532" s="5">
        <f>IF(
Table1[[#This Row],[Budget_Sales]]=0,
"",
IF(
Table1[[#This Row],[Budget_Sales]]&gt;0,
(Table1[[#This Row],[Actual_Sales]]-Table1[[#This Row],[Budget_Sales]])/Table1[[#This Row],[Budget_Sales]],
(Table1[[#This Row],[Actual_Sales]]-Table1[[#This Row],[Budget_Sales]])/ABS(Table1[[#This Row],[Budget_Sales]])
)
)</f>
        <v>6.4285714285714279E-2</v>
      </c>
      <c r="I3532" s="5" t="str">
        <f>IF(Table1[[#This Row],[Sales_Var]]&gt;=0,"Above Budget","Below Budget")</f>
        <v>Above Budget</v>
      </c>
      <c r="J3532">
        <f>Table1[[#This Row],[Actual_Sales]]-(Table1[[#This Row],[COGS]]+Table1[[#This Row],[Expenses]])</f>
        <v>26</v>
      </c>
      <c r="K3532">
        <v>30</v>
      </c>
      <c r="L3532">
        <f>Table1[[#This Row],[Actual_Profit]]-Table1[[#This Row],[Budget_Profit]]</f>
        <v>-4</v>
      </c>
      <c r="M3532" s="5">
        <f>IF(
Table1[[#This Row],[Budget_Profit]]=0,
"",
IF(
Table1[[#This Row],[Budget_Profit]]&gt;0,
(Table1[[#This Row],[Actual_Profit]]-Table1[[#This Row],[Budget_Profit]])/Table1[[#This Row],[Budget_Profit]],
(Table1[[#This Row],[Actual_Profit]]-Table1[[#This Row],[Budget_Profit]])/ABS(Table1[[#This Row],[Budget_Profit]])
)
)</f>
        <v>-0.13333333333333333</v>
      </c>
      <c r="N3532" s="5" t="str">
        <f>IF(Table1[[#This Row],[Profit_Var]]&gt;=0, "Above Budget", "Below Budget")</f>
        <v>Below Budget</v>
      </c>
      <c r="O3532">
        <v>125</v>
      </c>
      <c r="P3532">
        <v>120</v>
      </c>
      <c r="Q3532">
        <f>Table1[[#This Row],[COGS]]-Table1[[#This Row],[Budget_COGS]]</f>
        <v>5</v>
      </c>
      <c r="R3532" s="5">
        <f>IF(
Table1[[#This Row],[Budget_COGS]]=0,
"",
IF(
Table1[[#This Row],[Budget_COGS]]&gt;0,
(Table1[[#This Row],[Budget_COGS]]-Table1[[#This Row],[COGS]]) / Table1[[#This Row],[Budget_COGS]],
(Table1[[#This Row],[Budget_COGS]]-Table1[[#This Row],[COGS]]) / ABS(Table1[[#This Row],[Budget_COGS]])
)
)</f>
        <v>-4.1666666666666664E-2</v>
      </c>
      <c r="S3532" s="5" t="str">
        <f>IF(Table1[[#This Row],[COGS _Var]]&gt;=0, "Above Budget", "Below Budget")</f>
        <v>Above Budget</v>
      </c>
      <c r="T3532">
        <f>Table1[[#This Row],[Actual_Sales]]-Table1[[#This Row],[COGS]]</f>
        <v>173</v>
      </c>
      <c r="U3532">
        <v>160</v>
      </c>
      <c r="V3532">
        <f>Table1[[#This Row],[Gross_Margin]]-Table1[[#This Row],[Budget_Margin]]</f>
        <v>13</v>
      </c>
      <c r="W3532" s="5">
        <f>IF(
Table1[[#This Row],[Budget_Margin]]=0,
"",
IF(
Table1[[#This Row],[Budget_Margin]]&gt;0,
(Table1[[#This Row],[Gross_Margin]]-Table1[[#This Row],[Budget_Margin]]) / Table1[[#This Row],[Budget_Margin]],
(Table1[[#This Row],[Gross_Margin]]-Table1[[#This Row],[Budget_Margin]]) / ABS(Table1[[#This Row],[Budget_Margin]])
)
)</f>
        <v>8.1250000000000003E-2</v>
      </c>
      <c r="X3532" s="5" t="str">
        <f>IF(Table1[[#This Row],[Margin_Var]]&gt;=0, "Above Budget", "Below Budget")</f>
        <v>Above Budget</v>
      </c>
      <c r="Y3532" s="5">
        <f>IFERROR(Table1[[#This Row],[Gross_Margin]]/Table1[[#This Row],[Actual_Sales]],0)</f>
        <v>0.58053691275167785</v>
      </c>
      <c r="Z3532" s="5">
        <f>Table1[[#This Row],[Actual_Profit]]/Table1[[#This Row],[Actual_Sales]]</f>
        <v>8.7248322147651006E-2</v>
      </c>
      <c r="AA3532">
        <v>147</v>
      </c>
      <c r="AB3532" s="5">
        <f>IFERROR(Table1[[#This Row],[Expenses]]/Table1[[#This Row],[Actual_Sales]],0)</f>
        <v>0.49328859060402686</v>
      </c>
      <c r="AC3532">
        <v>113</v>
      </c>
      <c r="AD3532">
        <v>729</v>
      </c>
      <c r="AE3532" s="5">
        <f>IFERROR(Table1[[#This Row],[Inventory]]/Table1[[#This Row],[Actual_Sales]],0)</f>
        <v>2.4463087248322148</v>
      </c>
    </row>
    <row r="3533" spans="1:31" x14ac:dyDescent="0.25">
      <c r="A3533">
        <v>3394</v>
      </c>
      <c r="B3533">
        <v>339</v>
      </c>
      <c r="C3533">
        <v>5</v>
      </c>
      <c r="D3533" s="2">
        <v>40756</v>
      </c>
      <c r="E3533">
        <v>104</v>
      </c>
      <c r="F3533">
        <v>100</v>
      </c>
      <c r="G3533">
        <f>Table1[[#This Row],[Actual_Sales]]-Table1[[#This Row],[Budget_Sales]]</f>
        <v>4</v>
      </c>
      <c r="H3533" s="5">
        <f>IF(
Table1[[#This Row],[Budget_Sales]]=0,
"",
IF(
Table1[[#This Row],[Budget_Sales]]&gt;0,
(Table1[[#This Row],[Actual_Sales]]-Table1[[#This Row],[Budget_Sales]])/Table1[[#This Row],[Budget_Sales]],
(Table1[[#This Row],[Actual_Sales]]-Table1[[#This Row],[Budget_Sales]])/ABS(Table1[[#This Row],[Budget_Sales]])
)
)</f>
        <v>0.04</v>
      </c>
      <c r="I3533" s="5" t="str">
        <f>IF(Table1[[#This Row],[Sales_Var]]&gt;=0,"Above Budget","Below Budget")</f>
        <v>Above Budget</v>
      </c>
      <c r="J3533">
        <f>Table1[[#This Row],[Actual_Sales]]-(Table1[[#This Row],[COGS]]+Table1[[#This Row],[Expenses]])</f>
        <v>9</v>
      </c>
      <c r="K3533">
        <v>20</v>
      </c>
      <c r="L3533">
        <f>Table1[[#This Row],[Actual_Profit]]-Table1[[#This Row],[Budget_Profit]]</f>
        <v>-11</v>
      </c>
      <c r="M3533" s="5">
        <f>IF(
Table1[[#This Row],[Budget_Profit]]=0,
"",
IF(
Table1[[#This Row],[Budget_Profit]]&gt;0,
(Table1[[#This Row],[Actual_Profit]]-Table1[[#This Row],[Budget_Profit]])/Table1[[#This Row],[Budget_Profit]],
(Table1[[#This Row],[Actual_Profit]]-Table1[[#This Row],[Budget_Profit]])/ABS(Table1[[#This Row],[Budget_Profit]])
)
)</f>
        <v>-0.55000000000000004</v>
      </c>
      <c r="N3533" s="5" t="str">
        <f>IF(Table1[[#This Row],[Profit_Var]]&gt;=0, "Above Budget", "Below Budget")</f>
        <v>Below Budget</v>
      </c>
      <c r="O3533">
        <v>37</v>
      </c>
      <c r="P3533">
        <v>30</v>
      </c>
      <c r="Q3533">
        <f>Table1[[#This Row],[COGS]]-Table1[[#This Row],[Budget_COGS]]</f>
        <v>7</v>
      </c>
      <c r="R3533" s="5">
        <f>IF(
Table1[[#This Row],[Budget_COGS]]=0,
"",
IF(
Table1[[#This Row],[Budget_COGS]]&gt;0,
(Table1[[#This Row],[Budget_COGS]]-Table1[[#This Row],[COGS]]) / Table1[[#This Row],[Budget_COGS]],
(Table1[[#This Row],[Budget_COGS]]-Table1[[#This Row],[COGS]]) / ABS(Table1[[#This Row],[Budget_COGS]])
)
)</f>
        <v>-0.23333333333333334</v>
      </c>
      <c r="S3533" s="5" t="str">
        <f>IF(Table1[[#This Row],[COGS _Var]]&gt;=0, "Above Budget", "Below Budget")</f>
        <v>Above Budget</v>
      </c>
      <c r="T3533">
        <f>Table1[[#This Row],[Actual_Sales]]-Table1[[#This Row],[COGS]]</f>
        <v>67</v>
      </c>
      <c r="U3533">
        <v>70</v>
      </c>
      <c r="V3533">
        <f>Table1[[#This Row],[Gross_Margin]]-Table1[[#This Row],[Budget_Margin]]</f>
        <v>-3</v>
      </c>
      <c r="W3533" s="5">
        <f>IF(
Table1[[#This Row],[Budget_Margin]]=0,
"",
IF(
Table1[[#This Row],[Budget_Margin]]&gt;0,
(Table1[[#This Row],[Gross_Margin]]-Table1[[#This Row],[Budget_Margin]]) / Table1[[#This Row],[Budget_Margin]],
(Table1[[#This Row],[Gross_Margin]]-Table1[[#This Row],[Budget_Margin]]) / ABS(Table1[[#This Row],[Budget_Margin]])
)
)</f>
        <v>-4.2857142857142858E-2</v>
      </c>
      <c r="X3533" s="5" t="str">
        <f>IF(Table1[[#This Row],[Margin_Var]]&gt;=0, "Above Budget", "Below Budget")</f>
        <v>Below Budget</v>
      </c>
      <c r="Y3533" s="5">
        <f>IFERROR(Table1[[#This Row],[Gross_Margin]]/Table1[[#This Row],[Actual_Sales]],0)</f>
        <v>0.64423076923076927</v>
      </c>
      <c r="Z3533" s="5">
        <f>Table1[[#This Row],[Actual_Profit]]/Table1[[#This Row],[Actual_Sales]]</f>
        <v>8.6538461538461536E-2</v>
      </c>
      <c r="AA3533">
        <v>58</v>
      </c>
      <c r="AB3533" s="5">
        <f>IFERROR(Table1[[#This Row],[Expenses]]/Table1[[#This Row],[Actual_Sales]],0)</f>
        <v>0.55769230769230771</v>
      </c>
      <c r="AC3533">
        <v>33</v>
      </c>
      <c r="AD3533">
        <v>540</v>
      </c>
      <c r="AE3533" s="5">
        <f>IFERROR(Table1[[#This Row],[Inventory]]/Table1[[#This Row],[Actual_Sales]],0)</f>
        <v>5.1923076923076925</v>
      </c>
    </row>
    <row r="3534" spans="1:31" x14ac:dyDescent="0.25">
      <c r="A3534">
        <v>716</v>
      </c>
      <c r="B3534">
        <v>209</v>
      </c>
      <c r="C3534">
        <v>5</v>
      </c>
      <c r="D3534" s="2">
        <v>40299</v>
      </c>
      <c r="E3534">
        <v>289</v>
      </c>
      <c r="F3534">
        <v>270</v>
      </c>
      <c r="G3534">
        <f>Table1[[#This Row],[Actual_Sales]]-Table1[[#This Row],[Budget_Sales]]</f>
        <v>19</v>
      </c>
      <c r="H3534" s="5">
        <f>IF(
Table1[[#This Row],[Budget_Sales]]=0,
"",
IF(
Table1[[#This Row],[Budget_Sales]]&gt;0,
(Table1[[#This Row],[Actual_Sales]]-Table1[[#This Row],[Budget_Sales]])/Table1[[#This Row],[Budget_Sales]],
(Table1[[#This Row],[Actual_Sales]]-Table1[[#This Row],[Budget_Sales]])/ABS(Table1[[#This Row],[Budget_Sales]])
)
)</f>
        <v>7.0370370370370375E-2</v>
      </c>
      <c r="I3534" s="5" t="str">
        <f>IF(Table1[[#This Row],[Sales_Var]]&gt;=0,"Above Budget","Below Budget")</f>
        <v>Above Budget</v>
      </c>
      <c r="J3534">
        <f>Table1[[#This Row],[Actual_Sales]]-(Table1[[#This Row],[COGS]]+Table1[[#This Row],[Expenses]])</f>
        <v>25</v>
      </c>
      <c r="K3534">
        <v>30</v>
      </c>
      <c r="L3534">
        <f>Table1[[#This Row],[Actual_Profit]]-Table1[[#This Row],[Budget_Profit]]</f>
        <v>-5</v>
      </c>
      <c r="M3534" s="5">
        <f>IF(
Table1[[#This Row],[Budget_Profit]]=0,
"",
IF(
Table1[[#This Row],[Budget_Profit]]&gt;0,
(Table1[[#This Row],[Actual_Profit]]-Table1[[#This Row],[Budget_Profit]])/Table1[[#This Row],[Budget_Profit]],
(Table1[[#This Row],[Actual_Profit]]-Table1[[#This Row],[Budget_Profit]])/ABS(Table1[[#This Row],[Budget_Profit]])
)
)</f>
        <v>-0.16666666666666666</v>
      </c>
      <c r="N3534" s="5" t="str">
        <f>IF(Table1[[#This Row],[Profit_Var]]&gt;=0, "Above Budget", "Below Budget")</f>
        <v>Below Budget</v>
      </c>
      <c r="O3534">
        <v>121</v>
      </c>
      <c r="P3534">
        <v>110</v>
      </c>
      <c r="Q3534">
        <f>Table1[[#This Row],[COGS]]-Table1[[#This Row],[Budget_COGS]]</f>
        <v>11</v>
      </c>
      <c r="R3534" s="5">
        <f>IF(
Table1[[#This Row],[Budget_COGS]]=0,
"",
IF(
Table1[[#This Row],[Budget_COGS]]&gt;0,
(Table1[[#This Row],[Budget_COGS]]-Table1[[#This Row],[COGS]]) / Table1[[#This Row],[Budget_COGS]],
(Table1[[#This Row],[Budget_COGS]]-Table1[[#This Row],[COGS]]) / ABS(Table1[[#This Row],[Budget_COGS]])
)
)</f>
        <v>-0.1</v>
      </c>
      <c r="S3534" s="5" t="str">
        <f>IF(Table1[[#This Row],[COGS _Var]]&gt;=0, "Above Budget", "Below Budget")</f>
        <v>Above Budget</v>
      </c>
      <c r="T3534">
        <f>Table1[[#This Row],[Actual_Sales]]-Table1[[#This Row],[COGS]]</f>
        <v>168</v>
      </c>
      <c r="U3534">
        <v>160</v>
      </c>
      <c r="V3534">
        <f>Table1[[#This Row],[Gross_Margin]]-Table1[[#This Row],[Budget_Margin]]</f>
        <v>8</v>
      </c>
      <c r="W3534" s="5">
        <f>IF(
Table1[[#This Row],[Budget_Margin]]=0,
"",
IF(
Table1[[#This Row],[Budget_Margin]]&gt;0,
(Table1[[#This Row],[Gross_Margin]]-Table1[[#This Row],[Budget_Margin]]) / Table1[[#This Row],[Budget_Margin]],
(Table1[[#This Row],[Gross_Margin]]-Table1[[#This Row],[Budget_Margin]]) / ABS(Table1[[#This Row],[Budget_Margin]])
)
)</f>
        <v>0.05</v>
      </c>
      <c r="X3534" s="5" t="str">
        <f>IF(Table1[[#This Row],[Margin_Var]]&gt;=0, "Above Budget", "Below Budget")</f>
        <v>Above Budget</v>
      </c>
      <c r="Y3534" s="5">
        <f>IFERROR(Table1[[#This Row],[Gross_Margin]]/Table1[[#This Row],[Actual_Sales]],0)</f>
        <v>0.58131487889273359</v>
      </c>
      <c r="Z3534" s="5">
        <f>Table1[[#This Row],[Actual_Profit]]/Table1[[#This Row],[Actual_Sales]]</f>
        <v>8.6505190311418678E-2</v>
      </c>
      <c r="AA3534">
        <v>143</v>
      </c>
      <c r="AB3534" s="5">
        <f>IFERROR(Table1[[#This Row],[Expenses]]/Table1[[#This Row],[Actual_Sales]],0)</f>
        <v>0.49480968858131485</v>
      </c>
      <c r="AC3534">
        <v>109</v>
      </c>
      <c r="AD3534">
        <v>788</v>
      </c>
      <c r="AE3534" s="5">
        <f>IFERROR(Table1[[#This Row],[Inventory]]/Table1[[#This Row],[Actual_Sales]],0)</f>
        <v>2.726643598615917</v>
      </c>
    </row>
    <row r="3535" spans="1:31" x14ac:dyDescent="0.25">
      <c r="A3535">
        <v>853</v>
      </c>
      <c r="B3535">
        <v>775</v>
      </c>
      <c r="C3535">
        <v>8</v>
      </c>
      <c r="D3535" s="2">
        <v>40299</v>
      </c>
      <c r="E3535">
        <v>289</v>
      </c>
      <c r="F3535">
        <v>250</v>
      </c>
      <c r="G3535">
        <f>Table1[[#This Row],[Actual_Sales]]-Table1[[#This Row],[Budget_Sales]]</f>
        <v>39</v>
      </c>
      <c r="H3535" s="5">
        <f>IF(
Table1[[#This Row],[Budget_Sales]]=0,
"",
IF(
Table1[[#This Row],[Budget_Sales]]&gt;0,
(Table1[[#This Row],[Actual_Sales]]-Table1[[#This Row],[Budget_Sales]])/Table1[[#This Row],[Budget_Sales]],
(Table1[[#This Row],[Actual_Sales]]-Table1[[#This Row],[Budget_Sales]])/ABS(Table1[[#This Row],[Budget_Sales]])
)
)</f>
        <v>0.156</v>
      </c>
      <c r="I3535" s="5" t="str">
        <f>IF(Table1[[#This Row],[Sales_Var]]&gt;=0,"Above Budget","Below Budget")</f>
        <v>Above Budget</v>
      </c>
      <c r="J3535">
        <f>Table1[[#This Row],[Actual_Sales]]-(Table1[[#This Row],[COGS]]+Table1[[#This Row],[Expenses]])</f>
        <v>25</v>
      </c>
      <c r="K3535">
        <v>40</v>
      </c>
      <c r="L3535">
        <f>Table1[[#This Row],[Actual_Profit]]-Table1[[#This Row],[Budget_Profit]]</f>
        <v>-15</v>
      </c>
      <c r="M3535" s="5">
        <f>IF(
Table1[[#This Row],[Budget_Profit]]=0,
"",
IF(
Table1[[#This Row],[Budget_Profit]]&gt;0,
(Table1[[#This Row],[Actual_Profit]]-Table1[[#This Row],[Budget_Profit]])/Table1[[#This Row],[Budget_Profit]],
(Table1[[#This Row],[Actual_Profit]]-Table1[[#This Row],[Budget_Profit]])/ABS(Table1[[#This Row],[Budget_Profit]])
)
)</f>
        <v>-0.375</v>
      </c>
      <c r="N3535" s="5" t="str">
        <f>IF(Table1[[#This Row],[Profit_Var]]&gt;=0, "Above Budget", "Below Budget")</f>
        <v>Below Budget</v>
      </c>
      <c r="O3535">
        <v>121</v>
      </c>
      <c r="P3535">
        <v>100</v>
      </c>
      <c r="Q3535">
        <f>Table1[[#This Row],[COGS]]-Table1[[#This Row],[Budget_COGS]]</f>
        <v>21</v>
      </c>
      <c r="R3535" s="5">
        <f>IF(
Table1[[#This Row],[Budget_COGS]]=0,
"",
IF(
Table1[[#This Row],[Budget_COGS]]&gt;0,
(Table1[[#This Row],[Budget_COGS]]-Table1[[#This Row],[COGS]]) / Table1[[#This Row],[Budget_COGS]],
(Table1[[#This Row],[Budget_COGS]]-Table1[[#This Row],[COGS]]) / ABS(Table1[[#This Row],[Budget_COGS]])
)
)</f>
        <v>-0.21</v>
      </c>
      <c r="S3535" s="5" t="str">
        <f>IF(Table1[[#This Row],[COGS _Var]]&gt;=0, "Above Budget", "Below Budget")</f>
        <v>Above Budget</v>
      </c>
      <c r="T3535">
        <f>Table1[[#This Row],[Actual_Sales]]-Table1[[#This Row],[COGS]]</f>
        <v>168</v>
      </c>
      <c r="U3535">
        <v>150</v>
      </c>
      <c r="V3535">
        <f>Table1[[#This Row],[Gross_Margin]]-Table1[[#This Row],[Budget_Margin]]</f>
        <v>18</v>
      </c>
      <c r="W3535" s="5">
        <f>IF(
Table1[[#This Row],[Budget_Margin]]=0,
"",
IF(
Table1[[#This Row],[Budget_Margin]]&gt;0,
(Table1[[#This Row],[Gross_Margin]]-Table1[[#This Row],[Budget_Margin]]) / Table1[[#This Row],[Budget_Margin]],
(Table1[[#This Row],[Gross_Margin]]-Table1[[#This Row],[Budget_Margin]]) / ABS(Table1[[#This Row],[Budget_Margin]])
)
)</f>
        <v>0.12</v>
      </c>
      <c r="X3535" s="5" t="str">
        <f>IF(Table1[[#This Row],[Margin_Var]]&gt;=0, "Above Budget", "Below Budget")</f>
        <v>Above Budget</v>
      </c>
      <c r="Y3535" s="5">
        <f>IFERROR(Table1[[#This Row],[Gross_Margin]]/Table1[[#This Row],[Actual_Sales]],0)</f>
        <v>0.58131487889273359</v>
      </c>
      <c r="Z3535" s="5">
        <f>Table1[[#This Row],[Actual_Profit]]/Table1[[#This Row],[Actual_Sales]]</f>
        <v>8.6505190311418678E-2</v>
      </c>
      <c r="AA3535">
        <v>143</v>
      </c>
      <c r="AB3535" s="5">
        <f>IFERROR(Table1[[#This Row],[Expenses]]/Table1[[#This Row],[Actual_Sales]],0)</f>
        <v>0.49480968858131485</v>
      </c>
      <c r="AC3535">
        <v>109</v>
      </c>
      <c r="AD3535">
        <v>788</v>
      </c>
      <c r="AE3535" s="5">
        <f>IFERROR(Table1[[#This Row],[Inventory]]/Table1[[#This Row],[Actual_Sales]],0)</f>
        <v>2.726643598615917</v>
      </c>
    </row>
    <row r="3536" spans="1:31" x14ac:dyDescent="0.25">
      <c r="A3536">
        <v>1496</v>
      </c>
      <c r="B3536">
        <v>563</v>
      </c>
      <c r="C3536">
        <v>3</v>
      </c>
      <c r="D3536" s="2">
        <v>40422</v>
      </c>
      <c r="E3536">
        <v>35</v>
      </c>
      <c r="F3536">
        <v>30</v>
      </c>
      <c r="G3536">
        <f>Table1[[#This Row],[Actual_Sales]]-Table1[[#This Row],[Budget_Sales]]</f>
        <v>5</v>
      </c>
      <c r="H3536" s="5">
        <f>IF(
Table1[[#This Row],[Budget_Sales]]=0,
"",
IF(
Table1[[#This Row],[Budget_Sales]]&gt;0,
(Table1[[#This Row],[Actual_Sales]]-Table1[[#This Row],[Budget_Sales]])/Table1[[#This Row],[Budget_Sales]],
(Table1[[#This Row],[Actual_Sales]]-Table1[[#This Row],[Budget_Sales]])/ABS(Table1[[#This Row],[Budget_Sales]])
)
)</f>
        <v>0.16666666666666666</v>
      </c>
      <c r="I3536" s="5" t="str">
        <f>IF(Table1[[#This Row],[Sales_Var]]&gt;=0,"Above Budget","Below Budget")</f>
        <v>Above Budget</v>
      </c>
      <c r="J3536">
        <f>Table1[[#This Row],[Actual_Sales]]-(Table1[[#This Row],[COGS]]+Table1[[#This Row],[Expenses]])</f>
        <v>3</v>
      </c>
      <c r="K3536">
        <v>10</v>
      </c>
      <c r="L3536">
        <f>Table1[[#This Row],[Actual_Profit]]-Table1[[#This Row],[Budget_Profit]]</f>
        <v>-7</v>
      </c>
      <c r="M3536" s="5">
        <f>IF(
Table1[[#This Row],[Budget_Profit]]=0,
"",
IF(
Table1[[#This Row],[Budget_Profit]]&gt;0,
(Table1[[#This Row],[Actual_Profit]]-Table1[[#This Row],[Budget_Profit]])/Table1[[#This Row],[Budget_Profit]],
(Table1[[#This Row],[Actual_Profit]]-Table1[[#This Row],[Budget_Profit]])/ABS(Table1[[#This Row],[Budget_Profit]])
)
)</f>
        <v>-0.7</v>
      </c>
      <c r="N3536" s="5" t="str">
        <f>IF(Table1[[#This Row],[Profit_Var]]&gt;=0, "Above Budget", "Below Budget")</f>
        <v>Below Budget</v>
      </c>
      <c r="O3536">
        <v>15</v>
      </c>
      <c r="P3536">
        <v>10</v>
      </c>
      <c r="Q3536">
        <f>Table1[[#This Row],[COGS]]-Table1[[#This Row],[Budget_COGS]]</f>
        <v>5</v>
      </c>
      <c r="R3536" s="5">
        <f>IF(
Table1[[#This Row],[Budget_COGS]]=0,
"",
IF(
Table1[[#This Row],[Budget_COGS]]&gt;0,
(Table1[[#This Row],[Budget_COGS]]-Table1[[#This Row],[COGS]]) / Table1[[#This Row],[Budget_COGS]],
(Table1[[#This Row],[Budget_COGS]]-Table1[[#This Row],[COGS]]) / ABS(Table1[[#This Row],[Budget_COGS]])
)
)</f>
        <v>-0.5</v>
      </c>
      <c r="S3536" s="5" t="str">
        <f>IF(Table1[[#This Row],[COGS _Var]]&gt;=0, "Above Budget", "Below Budget")</f>
        <v>Above Budget</v>
      </c>
      <c r="T3536">
        <f>Table1[[#This Row],[Actual_Sales]]-Table1[[#This Row],[COGS]]</f>
        <v>20</v>
      </c>
      <c r="U3536">
        <v>20</v>
      </c>
      <c r="V3536">
        <f>Table1[[#This Row],[Gross_Margin]]-Table1[[#This Row],[Budget_Margin]]</f>
        <v>0</v>
      </c>
      <c r="W3536" s="5">
        <f>IF(
Table1[[#This Row],[Budget_Margin]]=0,
"",
IF(
Table1[[#This Row],[Budget_Margin]]&gt;0,
(Table1[[#This Row],[Gross_Margin]]-Table1[[#This Row],[Budget_Margin]]) / Table1[[#This Row],[Budget_Margin]],
(Table1[[#This Row],[Gross_Margin]]-Table1[[#This Row],[Budget_Margin]]) / ABS(Table1[[#This Row],[Budget_Margin]])
)
)</f>
        <v>0</v>
      </c>
      <c r="X3536" s="5" t="str">
        <f>IF(Table1[[#This Row],[Margin_Var]]&gt;=0, "Above Budget", "Below Budget")</f>
        <v>Above Budget</v>
      </c>
      <c r="Y3536" s="5">
        <f>IFERROR(Table1[[#This Row],[Gross_Margin]]/Table1[[#This Row],[Actual_Sales]],0)</f>
        <v>0.5714285714285714</v>
      </c>
      <c r="Z3536" s="5">
        <f>Table1[[#This Row],[Actual_Profit]]/Table1[[#This Row],[Actual_Sales]]</f>
        <v>8.5714285714285715E-2</v>
      </c>
      <c r="AA3536">
        <v>17</v>
      </c>
      <c r="AB3536" s="5">
        <f>IFERROR(Table1[[#This Row],[Expenses]]/Table1[[#This Row],[Actual_Sales]],0)</f>
        <v>0.48571428571428571</v>
      </c>
      <c r="AC3536">
        <v>4</v>
      </c>
      <c r="AD3536">
        <v>600</v>
      </c>
      <c r="AE3536" s="5">
        <f>IFERROR(Table1[[#This Row],[Inventory]]/Table1[[#This Row],[Actual_Sales]],0)</f>
        <v>17.142857142857142</v>
      </c>
    </row>
    <row r="3537" spans="1:31" x14ac:dyDescent="0.25">
      <c r="A3537">
        <v>4178</v>
      </c>
      <c r="B3537">
        <v>603</v>
      </c>
      <c r="C3537">
        <v>9</v>
      </c>
      <c r="D3537" s="2">
        <v>40878</v>
      </c>
      <c r="E3537">
        <v>94</v>
      </c>
      <c r="F3537">
        <v>60</v>
      </c>
      <c r="G3537">
        <f>Table1[[#This Row],[Actual_Sales]]-Table1[[#This Row],[Budget_Sales]]</f>
        <v>34</v>
      </c>
      <c r="H3537" s="5">
        <f>IF(
Table1[[#This Row],[Budget_Sales]]=0,
"",
IF(
Table1[[#This Row],[Budget_Sales]]&gt;0,
(Table1[[#This Row],[Actual_Sales]]-Table1[[#This Row],[Budget_Sales]])/Table1[[#This Row],[Budget_Sales]],
(Table1[[#This Row],[Actual_Sales]]-Table1[[#This Row],[Budget_Sales]])/ABS(Table1[[#This Row],[Budget_Sales]])
)
)</f>
        <v>0.56666666666666665</v>
      </c>
      <c r="I3537" s="5" t="str">
        <f>IF(Table1[[#This Row],[Sales_Var]]&gt;=0,"Above Budget","Below Budget")</f>
        <v>Above Budget</v>
      </c>
      <c r="J3537">
        <f>Table1[[#This Row],[Actual_Sales]]-(Table1[[#This Row],[COGS]]+Table1[[#This Row],[Expenses]])</f>
        <v>8</v>
      </c>
      <c r="K3537">
        <v>10</v>
      </c>
      <c r="L3537">
        <f>Table1[[#This Row],[Actual_Profit]]-Table1[[#This Row],[Budget_Profit]]</f>
        <v>-2</v>
      </c>
      <c r="M3537" s="5">
        <f>IF(
Table1[[#This Row],[Budget_Profit]]=0,
"",
IF(
Table1[[#This Row],[Budget_Profit]]&gt;0,
(Table1[[#This Row],[Actual_Profit]]-Table1[[#This Row],[Budget_Profit]])/Table1[[#This Row],[Budget_Profit]],
(Table1[[#This Row],[Actual_Profit]]-Table1[[#This Row],[Budget_Profit]])/ABS(Table1[[#This Row],[Budget_Profit]])
)
)</f>
        <v>-0.2</v>
      </c>
      <c r="N3537" s="5" t="str">
        <f>IF(Table1[[#This Row],[Profit_Var]]&gt;=0, "Above Budget", "Below Budget")</f>
        <v>Below Budget</v>
      </c>
      <c r="O3537">
        <v>39</v>
      </c>
      <c r="P3537">
        <v>20</v>
      </c>
      <c r="Q3537">
        <f>Table1[[#This Row],[COGS]]-Table1[[#This Row],[Budget_COGS]]</f>
        <v>19</v>
      </c>
      <c r="R3537" s="5">
        <f>IF(
Table1[[#This Row],[Budget_COGS]]=0,
"",
IF(
Table1[[#This Row],[Budget_COGS]]&gt;0,
(Table1[[#This Row],[Budget_COGS]]-Table1[[#This Row],[COGS]]) / Table1[[#This Row],[Budget_COGS]],
(Table1[[#This Row],[Budget_COGS]]-Table1[[#This Row],[COGS]]) / ABS(Table1[[#This Row],[Budget_COGS]])
)
)</f>
        <v>-0.95</v>
      </c>
      <c r="S3537" s="5" t="str">
        <f>IF(Table1[[#This Row],[COGS _Var]]&gt;=0, "Above Budget", "Below Budget")</f>
        <v>Above Budget</v>
      </c>
      <c r="T3537">
        <f>Table1[[#This Row],[Actual_Sales]]-Table1[[#This Row],[COGS]]</f>
        <v>55</v>
      </c>
      <c r="U3537">
        <v>40</v>
      </c>
      <c r="V3537">
        <f>Table1[[#This Row],[Gross_Margin]]-Table1[[#This Row],[Budget_Margin]]</f>
        <v>15</v>
      </c>
      <c r="W3537" s="5">
        <f>IF(
Table1[[#This Row],[Budget_Margin]]=0,
"",
IF(
Table1[[#This Row],[Budget_Margin]]&gt;0,
(Table1[[#This Row],[Gross_Margin]]-Table1[[#This Row],[Budget_Margin]]) / Table1[[#This Row],[Budget_Margin]],
(Table1[[#This Row],[Gross_Margin]]-Table1[[#This Row],[Budget_Margin]]) / ABS(Table1[[#This Row],[Budget_Margin]])
)
)</f>
        <v>0.375</v>
      </c>
      <c r="X3537" s="5" t="str">
        <f>IF(Table1[[#This Row],[Margin_Var]]&gt;=0, "Above Budget", "Below Budget")</f>
        <v>Above Budget</v>
      </c>
      <c r="Y3537" s="5">
        <f>IFERROR(Table1[[#This Row],[Gross_Margin]]/Table1[[#This Row],[Actual_Sales]],0)</f>
        <v>0.58510638297872342</v>
      </c>
      <c r="Z3537" s="5">
        <f>Table1[[#This Row],[Actual_Profit]]/Table1[[#This Row],[Actual_Sales]]</f>
        <v>8.5106382978723402E-2</v>
      </c>
      <c r="AA3537">
        <v>47</v>
      </c>
      <c r="AB3537" s="5">
        <f>IFERROR(Table1[[#This Row],[Expenses]]/Table1[[#This Row],[Actual_Sales]],0)</f>
        <v>0.5</v>
      </c>
      <c r="AC3537">
        <v>14</v>
      </c>
      <c r="AD3537">
        <v>250</v>
      </c>
      <c r="AE3537" s="5">
        <f>IFERROR(Table1[[#This Row],[Inventory]]/Table1[[#This Row],[Actual_Sales]],0)</f>
        <v>2.6595744680851063</v>
      </c>
    </row>
    <row r="3538" spans="1:31" x14ac:dyDescent="0.25">
      <c r="A3538">
        <v>4190</v>
      </c>
      <c r="B3538">
        <v>660</v>
      </c>
      <c r="C3538">
        <v>13</v>
      </c>
      <c r="D3538" s="2">
        <v>40878</v>
      </c>
      <c r="E3538">
        <v>94</v>
      </c>
      <c r="F3538">
        <v>70</v>
      </c>
      <c r="G3538">
        <f>Table1[[#This Row],[Actual_Sales]]-Table1[[#This Row],[Budget_Sales]]</f>
        <v>24</v>
      </c>
      <c r="H3538" s="5">
        <f>IF(
Table1[[#This Row],[Budget_Sales]]=0,
"",
IF(
Table1[[#This Row],[Budget_Sales]]&gt;0,
(Table1[[#This Row],[Actual_Sales]]-Table1[[#This Row],[Budget_Sales]])/Table1[[#This Row],[Budget_Sales]],
(Table1[[#This Row],[Actual_Sales]]-Table1[[#This Row],[Budget_Sales]])/ABS(Table1[[#This Row],[Budget_Sales]])
)
)</f>
        <v>0.34285714285714286</v>
      </c>
      <c r="I3538" s="5" t="str">
        <f>IF(Table1[[#This Row],[Sales_Var]]&gt;=0,"Above Budget","Below Budget")</f>
        <v>Above Budget</v>
      </c>
      <c r="J3538">
        <f>Table1[[#This Row],[Actual_Sales]]-(Table1[[#This Row],[COGS]]+Table1[[#This Row],[Expenses]])</f>
        <v>8</v>
      </c>
      <c r="K3538">
        <v>0</v>
      </c>
      <c r="L3538">
        <f>Table1[[#This Row],[Actual_Profit]]-Table1[[#This Row],[Budget_Profit]]</f>
        <v>8</v>
      </c>
      <c r="M3538" s="5" t="str">
        <f>IF(
Table1[[#This Row],[Budget_Profit]]=0,
"",
IF(
Table1[[#This Row],[Budget_Profit]]&gt;0,
(Table1[[#This Row],[Actual_Profit]]-Table1[[#This Row],[Budget_Profit]])/Table1[[#This Row],[Budget_Profit]],
(Table1[[#This Row],[Actual_Profit]]-Table1[[#This Row],[Budget_Profit]])/ABS(Table1[[#This Row],[Budget_Profit]])
)
)</f>
        <v/>
      </c>
      <c r="N3538" s="5" t="str">
        <f>IF(Table1[[#This Row],[Profit_Var]]&gt;=0, "Above Budget", "Below Budget")</f>
        <v>Above Budget</v>
      </c>
      <c r="O3538">
        <v>39</v>
      </c>
      <c r="P3538">
        <v>30</v>
      </c>
      <c r="Q3538">
        <f>Table1[[#This Row],[COGS]]-Table1[[#This Row],[Budget_COGS]]</f>
        <v>9</v>
      </c>
      <c r="R3538" s="5">
        <f>IF(
Table1[[#This Row],[Budget_COGS]]=0,
"",
IF(
Table1[[#This Row],[Budget_COGS]]&gt;0,
(Table1[[#This Row],[Budget_COGS]]-Table1[[#This Row],[COGS]]) / Table1[[#This Row],[Budget_COGS]],
(Table1[[#This Row],[Budget_COGS]]-Table1[[#This Row],[COGS]]) / ABS(Table1[[#This Row],[Budget_COGS]])
)
)</f>
        <v>-0.3</v>
      </c>
      <c r="S3538" s="5" t="str">
        <f>IF(Table1[[#This Row],[COGS _Var]]&gt;=0, "Above Budget", "Below Budget")</f>
        <v>Above Budget</v>
      </c>
      <c r="T3538">
        <f>Table1[[#This Row],[Actual_Sales]]-Table1[[#This Row],[COGS]]</f>
        <v>55</v>
      </c>
      <c r="U3538">
        <v>40</v>
      </c>
      <c r="V3538">
        <f>Table1[[#This Row],[Gross_Margin]]-Table1[[#This Row],[Budget_Margin]]</f>
        <v>15</v>
      </c>
      <c r="W3538" s="5">
        <f>IF(
Table1[[#This Row],[Budget_Margin]]=0,
"",
IF(
Table1[[#This Row],[Budget_Margin]]&gt;0,
(Table1[[#This Row],[Gross_Margin]]-Table1[[#This Row],[Budget_Margin]]) / Table1[[#This Row],[Budget_Margin]],
(Table1[[#This Row],[Gross_Margin]]-Table1[[#This Row],[Budget_Margin]]) / ABS(Table1[[#This Row],[Budget_Margin]])
)
)</f>
        <v>0.375</v>
      </c>
      <c r="X3538" s="5" t="str">
        <f>IF(Table1[[#This Row],[Margin_Var]]&gt;=0, "Above Budget", "Below Budget")</f>
        <v>Above Budget</v>
      </c>
      <c r="Y3538" s="5">
        <f>IFERROR(Table1[[#This Row],[Gross_Margin]]/Table1[[#This Row],[Actual_Sales]],0)</f>
        <v>0.58510638297872342</v>
      </c>
      <c r="Z3538" s="5">
        <f>Table1[[#This Row],[Actual_Profit]]/Table1[[#This Row],[Actual_Sales]]</f>
        <v>8.5106382978723402E-2</v>
      </c>
      <c r="AA3538">
        <v>47</v>
      </c>
      <c r="AB3538" s="5">
        <f>IFERROR(Table1[[#This Row],[Expenses]]/Table1[[#This Row],[Actual_Sales]],0)</f>
        <v>0.5</v>
      </c>
      <c r="AC3538">
        <v>14</v>
      </c>
      <c r="AD3538">
        <v>250</v>
      </c>
      <c r="AE3538" s="5">
        <f>IFERROR(Table1[[#This Row],[Inventory]]/Table1[[#This Row],[Actual_Sales]],0)</f>
        <v>2.6595744680851063</v>
      </c>
    </row>
    <row r="3539" spans="1:31" x14ac:dyDescent="0.25">
      <c r="A3539">
        <v>1966</v>
      </c>
      <c r="B3539">
        <v>305</v>
      </c>
      <c r="C3539">
        <v>5</v>
      </c>
      <c r="D3539" s="2">
        <v>40513</v>
      </c>
      <c r="E3539">
        <v>250</v>
      </c>
      <c r="F3539">
        <v>240</v>
      </c>
      <c r="G3539">
        <f>Table1[[#This Row],[Actual_Sales]]-Table1[[#This Row],[Budget_Sales]]</f>
        <v>10</v>
      </c>
      <c r="H3539" s="5">
        <f>IF(
Table1[[#This Row],[Budget_Sales]]=0,
"",
IF(
Table1[[#This Row],[Budget_Sales]]&gt;0,
(Table1[[#This Row],[Actual_Sales]]-Table1[[#This Row],[Budget_Sales]])/Table1[[#This Row],[Budget_Sales]],
(Table1[[#This Row],[Actual_Sales]]-Table1[[#This Row],[Budget_Sales]])/ABS(Table1[[#This Row],[Budget_Sales]])
)
)</f>
        <v>4.1666666666666664E-2</v>
      </c>
      <c r="I3539" s="5" t="str">
        <f>IF(Table1[[#This Row],[Sales_Var]]&gt;=0,"Above Budget","Below Budget")</f>
        <v>Above Budget</v>
      </c>
      <c r="J3539">
        <f>Table1[[#This Row],[Actual_Sales]]-(Table1[[#This Row],[COGS]]+Table1[[#This Row],[Expenses]])</f>
        <v>21</v>
      </c>
      <c r="K3539">
        <v>30</v>
      </c>
      <c r="L3539">
        <f>Table1[[#This Row],[Actual_Profit]]-Table1[[#This Row],[Budget_Profit]]</f>
        <v>-9</v>
      </c>
      <c r="M3539" s="5">
        <f>IF(
Table1[[#This Row],[Budget_Profit]]=0,
"",
IF(
Table1[[#This Row],[Budget_Profit]]&gt;0,
(Table1[[#This Row],[Actual_Profit]]-Table1[[#This Row],[Budget_Profit]])/Table1[[#This Row],[Budget_Profit]],
(Table1[[#This Row],[Actual_Profit]]-Table1[[#This Row],[Budget_Profit]])/ABS(Table1[[#This Row],[Budget_Profit]])
)
)</f>
        <v>-0.3</v>
      </c>
      <c r="N3539" s="5" t="str">
        <f>IF(Table1[[#This Row],[Profit_Var]]&gt;=0, "Above Budget", "Below Budget")</f>
        <v>Below Budget</v>
      </c>
      <c r="O3539">
        <v>105</v>
      </c>
      <c r="P3539">
        <v>100</v>
      </c>
      <c r="Q3539">
        <f>Table1[[#This Row],[COGS]]-Table1[[#This Row],[Budget_COGS]]</f>
        <v>5</v>
      </c>
      <c r="R3539" s="5">
        <f>IF(
Table1[[#This Row],[Budget_COGS]]=0,
"",
IF(
Table1[[#This Row],[Budget_COGS]]&gt;0,
(Table1[[#This Row],[Budget_COGS]]-Table1[[#This Row],[COGS]]) / Table1[[#This Row],[Budget_COGS]],
(Table1[[#This Row],[Budget_COGS]]-Table1[[#This Row],[COGS]]) / ABS(Table1[[#This Row],[Budget_COGS]])
)
)</f>
        <v>-0.05</v>
      </c>
      <c r="S3539" s="5" t="str">
        <f>IF(Table1[[#This Row],[COGS _Var]]&gt;=0, "Above Budget", "Below Budget")</f>
        <v>Above Budget</v>
      </c>
      <c r="T3539">
        <f>Table1[[#This Row],[Actual_Sales]]-Table1[[#This Row],[COGS]]</f>
        <v>145</v>
      </c>
      <c r="U3539">
        <v>140</v>
      </c>
      <c r="V3539">
        <f>Table1[[#This Row],[Gross_Margin]]-Table1[[#This Row],[Budget_Margin]]</f>
        <v>5</v>
      </c>
      <c r="W3539" s="5">
        <f>IF(
Table1[[#This Row],[Budget_Margin]]=0,
"",
IF(
Table1[[#This Row],[Budget_Margin]]&gt;0,
(Table1[[#This Row],[Gross_Margin]]-Table1[[#This Row],[Budget_Margin]]) / Table1[[#This Row],[Budget_Margin]],
(Table1[[#This Row],[Gross_Margin]]-Table1[[#This Row],[Budget_Margin]]) / ABS(Table1[[#This Row],[Budget_Margin]])
)
)</f>
        <v>3.5714285714285712E-2</v>
      </c>
      <c r="X3539" s="5" t="str">
        <f>IF(Table1[[#This Row],[Margin_Var]]&gt;=0, "Above Budget", "Below Budget")</f>
        <v>Above Budget</v>
      </c>
      <c r="Y3539" s="5">
        <f>IFERROR(Table1[[#This Row],[Gross_Margin]]/Table1[[#This Row],[Actual_Sales]],0)</f>
        <v>0.57999999999999996</v>
      </c>
      <c r="Z3539" s="5">
        <f>Table1[[#This Row],[Actual_Profit]]/Table1[[#This Row],[Actual_Sales]]</f>
        <v>8.4000000000000005E-2</v>
      </c>
      <c r="AA3539">
        <v>124</v>
      </c>
      <c r="AB3539" s="5">
        <f>IFERROR(Table1[[#This Row],[Expenses]]/Table1[[#This Row],[Actual_Sales]],0)</f>
        <v>0.496</v>
      </c>
      <c r="AC3539">
        <v>95</v>
      </c>
      <c r="AD3539">
        <v>716</v>
      </c>
      <c r="AE3539" s="5">
        <f>IFERROR(Table1[[#This Row],[Inventory]]/Table1[[#This Row],[Actual_Sales]],0)</f>
        <v>2.8639999999999999</v>
      </c>
    </row>
    <row r="3540" spans="1:31" x14ac:dyDescent="0.25">
      <c r="A3540">
        <v>2201</v>
      </c>
      <c r="B3540">
        <v>513</v>
      </c>
      <c r="C3540">
        <v>3</v>
      </c>
      <c r="D3540" s="2">
        <v>40544</v>
      </c>
      <c r="E3540">
        <v>168</v>
      </c>
      <c r="F3540">
        <v>150</v>
      </c>
      <c r="G3540">
        <f>Table1[[#This Row],[Actual_Sales]]-Table1[[#This Row],[Budget_Sales]]</f>
        <v>18</v>
      </c>
      <c r="H3540" s="5">
        <f>IF(
Table1[[#This Row],[Budget_Sales]]=0,
"",
IF(
Table1[[#This Row],[Budget_Sales]]&gt;0,
(Table1[[#This Row],[Actual_Sales]]-Table1[[#This Row],[Budget_Sales]])/Table1[[#This Row],[Budget_Sales]],
(Table1[[#This Row],[Actual_Sales]]-Table1[[#This Row],[Budget_Sales]])/ABS(Table1[[#This Row],[Budget_Sales]])
)
)</f>
        <v>0.12</v>
      </c>
      <c r="I3540" s="5" t="str">
        <f>IF(Table1[[#This Row],[Sales_Var]]&gt;=0,"Above Budget","Below Budget")</f>
        <v>Above Budget</v>
      </c>
      <c r="J3540">
        <f>Table1[[#This Row],[Actual_Sales]]-(Table1[[#This Row],[COGS]]+Table1[[#This Row],[Expenses]])</f>
        <v>14</v>
      </c>
      <c r="K3540">
        <v>20</v>
      </c>
      <c r="L3540">
        <f>Table1[[#This Row],[Actual_Profit]]-Table1[[#This Row],[Budget_Profit]]</f>
        <v>-6</v>
      </c>
      <c r="M3540" s="5">
        <f>IF(
Table1[[#This Row],[Budget_Profit]]=0,
"",
IF(
Table1[[#This Row],[Budget_Profit]]&gt;0,
(Table1[[#This Row],[Actual_Profit]]-Table1[[#This Row],[Budget_Profit]])/Table1[[#This Row],[Budget_Profit]],
(Table1[[#This Row],[Actual_Profit]]-Table1[[#This Row],[Budget_Profit]])/ABS(Table1[[#This Row],[Budget_Profit]])
)
)</f>
        <v>-0.3</v>
      </c>
      <c r="N3540" s="5" t="str">
        <f>IF(Table1[[#This Row],[Profit_Var]]&gt;=0, "Above Budget", "Below Budget")</f>
        <v>Below Budget</v>
      </c>
      <c r="O3540">
        <v>63</v>
      </c>
      <c r="P3540">
        <v>60</v>
      </c>
      <c r="Q3540">
        <f>Table1[[#This Row],[COGS]]-Table1[[#This Row],[Budget_COGS]]</f>
        <v>3</v>
      </c>
      <c r="R3540" s="5">
        <f>IF(
Table1[[#This Row],[Budget_COGS]]=0,
"",
IF(
Table1[[#This Row],[Budget_COGS]]&gt;0,
(Table1[[#This Row],[Budget_COGS]]-Table1[[#This Row],[COGS]]) / Table1[[#This Row],[Budget_COGS]],
(Table1[[#This Row],[Budget_COGS]]-Table1[[#This Row],[COGS]]) / ABS(Table1[[#This Row],[Budget_COGS]])
)
)</f>
        <v>-0.05</v>
      </c>
      <c r="S3540" s="5" t="str">
        <f>IF(Table1[[#This Row],[COGS _Var]]&gt;=0, "Above Budget", "Below Budget")</f>
        <v>Above Budget</v>
      </c>
      <c r="T3540">
        <f>Table1[[#This Row],[Actual_Sales]]-Table1[[#This Row],[COGS]]</f>
        <v>105</v>
      </c>
      <c r="U3540">
        <v>90</v>
      </c>
      <c r="V3540">
        <f>Table1[[#This Row],[Gross_Margin]]-Table1[[#This Row],[Budget_Margin]]</f>
        <v>15</v>
      </c>
      <c r="W3540" s="5">
        <f>IF(
Table1[[#This Row],[Budget_Margin]]=0,
"",
IF(
Table1[[#This Row],[Budget_Margin]]&gt;0,
(Table1[[#This Row],[Gross_Margin]]-Table1[[#This Row],[Budget_Margin]]) / Table1[[#This Row],[Budget_Margin]],
(Table1[[#This Row],[Gross_Margin]]-Table1[[#This Row],[Budget_Margin]]) / ABS(Table1[[#This Row],[Budget_Margin]])
)
)</f>
        <v>0.16666666666666666</v>
      </c>
      <c r="X3540" s="5" t="str">
        <f>IF(Table1[[#This Row],[Margin_Var]]&gt;=0, "Above Budget", "Below Budget")</f>
        <v>Above Budget</v>
      </c>
      <c r="Y3540" s="5">
        <f>IFERROR(Table1[[#This Row],[Gross_Margin]]/Table1[[#This Row],[Actual_Sales]],0)</f>
        <v>0.625</v>
      </c>
      <c r="Z3540" s="5">
        <f>Table1[[#This Row],[Actual_Profit]]/Table1[[#This Row],[Actual_Sales]]</f>
        <v>8.3333333333333329E-2</v>
      </c>
      <c r="AA3540">
        <v>91</v>
      </c>
      <c r="AB3540" s="5">
        <f>IFERROR(Table1[[#This Row],[Expenses]]/Table1[[#This Row],[Actual_Sales]],0)</f>
        <v>0.54166666666666663</v>
      </c>
      <c r="AC3540">
        <v>57</v>
      </c>
      <c r="AD3540">
        <v>435</v>
      </c>
      <c r="AE3540" s="5">
        <f>IFERROR(Table1[[#This Row],[Inventory]]/Table1[[#This Row],[Actual_Sales]],0)</f>
        <v>2.5892857142857144</v>
      </c>
    </row>
    <row r="3541" spans="1:31" x14ac:dyDescent="0.25">
      <c r="A3541">
        <v>2264</v>
      </c>
      <c r="B3541">
        <v>720</v>
      </c>
      <c r="C3541">
        <v>9</v>
      </c>
      <c r="D3541" s="2">
        <v>40544</v>
      </c>
      <c r="E3541">
        <v>168</v>
      </c>
      <c r="F3541">
        <v>130</v>
      </c>
      <c r="G3541">
        <f>Table1[[#This Row],[Actual_Sales]]-Table1[[#This Row],[Budget_Sales]]</f>
        <v>38</v>
      </c>
      <c r="H3541" s="5">
        <f>IF(
Table1[[#This Row],[Budget_Sales]]=0,
"",
IF(
Table1[[#This Row],[Budget_Sales]]&gt;0,
(Table1[[#This Row],[Actual_Sales]]-Table1[[#This Row],[Budget_Sales]])/Table1[[#This Row],[Budget_Sales]],
(Table1[[#This Row],[Actual_Sales]]-Table1[[#This Row],[Budget_Sales]])/ABS(Table1[[#This Row],[Budget_Sales]])
)
)</f>
        <v>0.29230769230769232</v>
      </c>
      <c r="I3541" s="5" t="str">
        <f>IF(Table1[[#This Row],[Sales_Var]]&gt;=0,"Above Budget","Below Budget")</f>
        <v>Above Budget</v>
      </c>
      <c r="J3541">
        <f>Table1[[#This Row],[Actual_Sales]]-(Table1[[#This Row],[COGS]]+Table1[[#This Row],[Expenses]])</f>
        <v>14</v>
      </c>
      <c r="K3541">
        <v>20</v>
      </c>
      <c r="L3541">
        <f>Table1[[#This Row],[Actual_Profit]]-Table1[[#This Row],[Budget_Profit]]</f>
        <v>-6</v>
      </c>
      <c r="M3541" s="5">
        <f>IF(
Table1[[#This Row],[Budget_Profit]]=0,
"",
IF(
Table1[[#This Row],[Budget_Profit]]&gt;0,
(Table1[[#This Row],[Actual_Profit]]-Table1[[#This Row],[Budget_Profit]])/Table1[[#This Row],[Budget_Profit]],
(Table1[[#This Row],[Actual_Profit]]-Table1[[#This Row],[Budget_Profit]])/ABS(Table1[[#This Row],[Budget_Profit]])
)
)</f>
        <v>-0.3</v>
      </c>
      <c r="N3541" s="5" t="str">
        <f>IF(Table1[[#This Row],[Profit_Var]]&gt;=0, "Above Budget", "Below Budget")</f>
        <v>Below Budget</v>
      </c>
      <c r="O3541">
        <v>63</v>
      </c>
      <c r="P3541">
        <v>50</v>
      </c>
      <c r="Q3541">
        <f>Table1[[#This Row],[COGS]]-Table1[[#This Row],[Budget_COGS]]</f>
        <v>13</v>
      </c>
      <c r="R3541" s="5">
        <f>IF(
Table1[[#This Row],[Budget_COGS]]=0,
"",
IF(
Table1[[#This Row],[Budget_COGS]]&gt;0,
(Table1[[#This Row],[Budget_COGS]]-Table1[[#This Row],[COGS]]) / Table1[[#This Row],[Budget_COGS]],
(Table1[[#This Row],[Budget_COGS]]-Table1[[#This Row],[COGS]]) / ABS(Table1[[#This Row],[Budget_COGS]])
)
)</f>
        <v>-0.26</v>
      </c>
      <c r="S3541" s="5" t="str">
        <f>IF(Table1[[#This Row],[COGS _Var]]&gt;=0, "Above Budget", "Below Budget")</f>
        <v>Above Budget</v>
      </c>
      <c r="T3541">
        <f>Table1[[#This Row],[Actual_Sales]]-Table1[[#This Row],[COGS]]</f>
        <v>105</v>
      </c>
      <c r="U3541">
        <v>80</v>
      </c>
      <c r="V3541">
        <f>Table1[[#This Row],[Gross_Margin]]-Table1[[#This Row],[Budget_Margin]]</f>
        <v>25</v>
      </c>
      <c r="W3541" s="5">
        <f>IF(
Table1[[#This Row],[Budget_Margin]]=0,
"",
IF(
Table1[[#This Row],[Budget_Margin]]&gt;0,
(Table1[[#This Row],[Gross_Margin]]-Table1[[#This Row],[Budget_Margin]]) / Table1[[#This Row],[Budget_Margin]],
(Table1[[#This Row],[Gross_Margin]]-Table1[[#This Row],[Budget_Margin]]) / ABS(Table1[[#This Row],[Budget_Margin]])
)
)</f>
        <v>0.3125</v>
      </c>
      <c r="X3541" s="5" t="str">
        <f>IF(Table1[[#This Row],[Margin_Var]]&gt;=0, "Above Budget", "Below Budget")</f>
        <v>Above Budget</v>
      </c>
      <c r="Y3541" s="5">
        <f>IFERROR(Table1[[#This Row],[Gross_Margin]]/Table1[[#This Row],[Actual_Sales]],0)</f>
        <v>0.625</v>
      </c>
      <c r="Z3541" s="5">
        <f>Table1[[#This Row],[Actual_Profit]]/Table1[[#This Row],[Actual_Sales]]</f>
        <v>8.3333333333333329E-2</v>
      </c>
      <c r="AA3541">
        <v>91</v>
      </c>
      <c r="AB3541" s="5">
        <f>IFERROR(Table1[[#This Row],[Expenses]]/Table1[[#This Row],[Actual_Sales]],0)</f>
        <v>0.54166666666666663</v>
      </c>
      <c r="AC3541">
        <v>57</v>
      </c>
      <c r="AD3541">
        <v>435</v>
      </c>
      <c r="AE3541" s="5">
        <f>IFERROR(Table1[[#This Row],[Inventory]]/Table1[[#This Row],[Actual_Sales]],0)</f>
        <v>2.5892857142857144</v>
      </c>
    </row>
    <row r="3542" spans="1:31" x14ac:dyDescent="0.25">
      <c r="A3542">
        <v>1411</v>
      </c>
      <c r="B3542">
        <v>971</v>
      </c>
      <c r="C3542">
        <v>4</v>
      </c>
      <c r="D3542" s="2">
        <v>40391</v>
      </c>
      <c r="E3542">
        <v>109</v>
      </c>
      <c r="F3542">
        <v>100</v>
      </c>
      <c r="G3542">
        <f>Table1[[#This Row],[Actual_Sales]]-Table1[[#This Row],[Budget_Sales]]</f>
        <v>9</v>
      </c>
      <c r="H3542" s="5">
        <f>IF(
Table1[[#This Row],[Budget_Sales]]=0,
"",
IF(
Table1[[#This Row],[Budget_Sales]]&gt;0,
(Table1[[#This Row],[Actual_Sales]]-Table1[[#This Row],[Budget_Sales]])/Table1[[#This Row],[Budget_Sales]],
(Table1[[#This Row],[Actual_Sales]]-Table1[[#This Row],[Budget_Sales]])/ABS(Table1[[#This Row],[Budget_Sales]])
)
)</f>
        <v>0.09</v>
      </c>
      <c r="I3542" s="5" t="str">
        <f>IF(Table1[[#This Row],[Sales_Var]]&gt;=0,"Above Budget","Below Budget")</f>
        <v>Above Budget</v>
      </c>
      <c r="J3542">
        <f>Table1[[#This Row],[Actual_Sales]]-(Table1[[#This Row],[COGS]]+Table1[[#This Row],[Expenses]])</f>
        <v>9</v>
      </c>
      <c r="K3542">
        <v>20</v>
      </c>
      <c r="L3542">
        <f>Table1[[#This Row],[Actual_Profit]]-Table1[[#This Row],[Budget_Profit]]</f>
        <v>-11</v>
      </c>
      <c r="M3542" s="5">
        <f>IF(
Table1[[#This Row],[Budget_Profit]]=0,
"",
IF(
Table1[[#This Row],[Budget_Profit]]&gt;0,
(Table1[[#This Row],[Actual_Profit]]-Table1[[#This Row],[Budget_Profit]])/Table1[[#This Row],[Budget_Profit]],
(Table1[[#This Row],[Actual_Profit]]-Table1[[#This Row],[Budget_Profit]])/ABS(Table1[[#This Row],[Budget_Profit]])
)
)</f>
        <v>-0.55000000000000004</v>
      </c>
      <c r="N3542" s="5" t="str">
        <f>IF(Table1[[#This Row],[Profit_Var]]&gt;=0, "Above Budget", "Below Budget")</f>
        <v>Below Budget</v>
      </c>
      <c r="O3542">
        <v>49</v>
      </c>
      <c r="P3542">
        <v>40</v>
      </c>
      <c r="Q3542">
        <f>Table1[[#This Row],[COGS]]-Table1[[#This Row],[Budget_COGS]]</f>
        <v>9</v>
      </c>
      <c r="R3542" s="5">
        <f>IF(
Table1[[#This Row],[Budget_COGS]]=0,
"",
IF(
Table1[[#This Row],[Budget_COGS]]&gt;0,
(Table1[[#This Row],[Budget_COGS]]-Table1[[#This Row],[COGS]]) / Table1[[#This Row],[Budget_COGS]],
(Table1[[#This Row],[Budget_COGS]]-Table1[[#This Row],[COGS]]) / ABS(Table1[[#This Row],[Budget_COGS]])
)
)</f>
        <v>-0.22500000000000001</v>
      </c>
      <c r="S3542" s="5" t="str">
        <f>IF(Table1[[#This Row],[COGS _Var]]&gt;=0, "Above Budget", "Below Budget")</f>
        <v>Above Budget</v>
      </c>
      <c r="T3542">
        <f>Table1[[#This Row],[Actual_Sales]]-Table1[[#This Row],[COGS]]</f>
        <v>60</v>
      </c>
      <c r="U3542">
        <v>60</v>
      </c>
      <c r="V3542">
        <f>Table1[[#This Row],[Gross_Margin]]-Table1[[#This Row],[Budget_Margin]]</f>
        <v>0</v>
      </c>
      <c r="W3542" s="5">
        <f>IF(
Table1[[#This Row],[Budget_Margin]]=0,
"",
IF(
Table1[[#This Row],[Budget_Margin]]&gt;0,
(Table1[[#This Row],[Gross_Margin]]-Table1[[#This Row],[Budget_Margin]]) / Table1[[#This Row],[Budget_Margin]],
(Table1[[#This Row],[Gross_Margin]]-Table1[[#This Row],[Budget_Margin]]) / ABS(Table1[[#This Row],[Budget_Margin]])
)
)</f>
        <v>0</v>
      </c>
      <c r="X3542" s="5" t="str">
        <f>IF(Table1[[#This Row],[Margin_Var]]&gt;=0, "Above Budget", "Below Budget")</f>
        <v>Above Budget</v>
      </c>
      <c r="Y3542" s="5">
        <f>IFERROR(Table1[[#This Row],[Gross_Margin]]/Table1[[#This Row],[Actual_Sales]],0)</f>
        <v>0.55045871559633031</v>
      </c>
      <c r="Z3542" s="5">
        <f>Table1[[#This Row],[Actual_Profit]]/Table1[[#This Row],[Actual_Sales]]</f>
        <v>8.2568807339449546E-2</v>
      </c>
      <c r="AA3542">
        <v>51</v>
      </c>
      <c r="AB3542" s="5">
        <f>IFERROR(Table1[[#This Row],[Expenses]]/Table1[[#This Row],[Actual_Sales]],0)</f>
        <v>0.46788990825688076</v>
      </c>
      <c r="AC3542">
        <v>18</v>
      </c>
      <c r="AD3542">
        <v>414</v>
      </c>
      <c r="AE3542" s="5">
        <f>IFERROR(Table1[[#This Row],[Inventory]]/Table1[[#This Row],[Actual_Sales]],0)</f>
        <v>3.7981651376146788</v>
      </c>
    </row>
    <row r="3543" spans="1:31" x14ac:dyDescent="0.25">
      <c r="A3543">
        <v>1270</v>
      </c>
      <c r="B3543">
        <v>339</v>
      </c>
      <c r="C3543">
        <v>9</v>
      </c>
      <c r="D3543" s="2">
        <v>40391</v>
      </c>
      <c r="E3543">
        <v>109</v>
      </c>
      <c r="F3543">
        <v>80</v>
      </c>
      <c r="G3543">
        <f>Table1[[#This Row],[Actual_Sales]]-Table1[[#This Row],[Budget_Sales]]</f>
        <v>29</v>
      </c>
      <c r="H3543" s="5">
        <f>IF(
Table1[[#This Row],[Budget_Sales]]=0,
"",
IF(
Table1[[#This Row],[Budget_Sales]]&gt;0,
(Table1[[#This Row],[Actual_Sales]]-Table1[[#This Row],[Budget_Sales]])/Table1[[#This Row],[Budget_Sales]],
(Table1[[#This Row],[Actual_Sales]]-Table1[[#This Row],[Budget_Sales]])/ABS(Table1[[#This Row],[Budget_Sales]])
)
)</f>
        <v>0.36249999999999999</v>
      </c>
      <c r="I3543" s="5" t="str">
        <f>IF(Table1[[#This Row],[Sales_Var]]&gt;=0,"Above Budget","Below Budget")</f>
        <v>Above Budget</v>
      </c>
      <c r="J3543">
        <f>Table1[[#This Row],[Actual_Sales]]-(Table1[[#This Row],[COGS]]+Table1[[#This Row],[Expenses]])</f>
        <v>9</v>
      </c>
      <c r="K3543">
        <v>20</v>
      </c>
      <c r="L3543">
        <f>Table1[[#This Row],[Actual_Profit]]-Table1[[#This Row],[Budget_Profit]]</f>
        <v>-11</v>
      </c>
      <c r="M3543" s="5">
        <f>IF(
Table1[[#This Row],[Budget_Profit]]=0,
"",
IF(
Table1[[#This Row],[Budget_Profit]]&gt;0,
(Table1[[#This Row],[Actual_Profit]]-Table1[[#This Row],[Budget_Profit]])/Table1[[#This Row],[Budget_Profit]],
(Table1[[#This Row],[Actual_Profit]]-Table1[[#This Row],[Budget_Profit]])/ABS(Table1[[#This Row],[Budget_Profit]])
)
)</f>
        <v>-0.55000000000000004</v>
      </c>
      <c r="N3543" s="5" t="str">
        <f>IF(Table1[[#This Row],[Profit_Var]]&gt;=0, "Above Budget", "Below Budget")</f>
        <v>Below Budget</v>
      </c>
      <c r="O3543">
        <v>49</v>
      </c>
      <c r="P3543">
        <v>30</v>
      </c>
      <c r="Q3543">
        <f>Table1[[#This Row],[COGS]]-Table1[[#This Row],[Budget_COGS]]</f>
        <v>19</v>
      </c>
      <c r="R3543" s="5">
        <f>IF(
Table1[[#This Row],[Budget_COGS]]=0,
"",
IF(
Table1[[#This Row],[Budget_COGS]]&gt;0,
(Table1[[#This Row],[Budget_COGS]]-Table1[[#This Row],[COGS]]) / Table1[[#This Row],[Budget_COGS]],
(Table1[[#This Row],[Budget_COGS]]-Table1[[#This Row],[COGS]]) / ABS(Table1[[#This Row],[Budget_COGS]])
)
)</f>
        <v>-0.6333333333333333</v>
      </c>
      <c r="S3543" s="5" t="str">
        <f>IF(Table1[[#This Row],[COGS _Var]]&gt;=0, "Above Budget", "Below Budget")</f>
        <v>Above Budget</v>
      </c>
      <c r="T3543">
        <f>Table1[[#This Row],[Actual_Sales]]-Table1[[#This Row],[COGS]]</f>
        <v>60</v>
      </c>
      <c r="U3543">
        <v>50</v>
      </c>
      <c r="V3543">
        <f>Table1[[#This Row],[Gross_Margin]]-Table1[[#This Row],[Budget_Margin]]</f>
        <v>10</v>
      </c>
      <c r="W3543" s="5">
        <f>IF(
Table1[[#This Row],[Budget_Margin]]=0,
"",
IF(
Table1[[#This Row],[Budget_Margin]]&gt;0,
(Table1[[#This Row],[Gross_Margin]]-Table1[[#This Row],[Budget_Margin]]) / Table1[[#This Row],[Budget_Margin]],
(Table1[[#This Row],[Gross_Margin]]-Table1[[#This Row],[Budget_Margin]]) / ABS(Table1[[#This Row],[Budget_Margin]])
)
)</f>
        <v>0.2</v>
      </c>
      <c r="X3543" s="5" t="str">
        <f>IF(Table1[[#This Row],[Margin_Var]]&gt;=0, "Above Budget", "Below Budget")</f>
        <v>Above Budget</v>
      </c>
      <c r="Y3543" s="5">
        <f>IFERROR(Table1[[#This Row],[Gross_Margin]]/Table1[[#This Row],[Actual_Sales]],0)</f>
        <v>0.55045871559633031</v>
      </c>
      <c r="Z3543" s="5">
        <f>Table1[[#This Row],[Actual_Profit]]/Table1[[#This Row],[Actual_Sales]]</f>
        <v>8.2568807339449546E-2</v>
      </c>
      <c r="AA3543">
        <v>51</v>
      </c>
      <c r="AB3543" s="5">
        <f>IFERROR(Table1[[#This Row],[Expenses]]/Table1[[#This Row],[Actual_Sales]],0)</f>
        <v>0.46788990825688076</v>
      </c>
      <c r="AC3543">
        <v>18</v>
      </c>
      <c r="AD3543">
        <v>414</v>
      </c>
      <c r="AE3543" s="5">
        <f>IFERROR(Table1[[#This Row],[Inventory]]/Table1[[#This Row],[Actual_Sales]],0)</f>
        <v>3.7981651376146788</v>
      </c>
    </row>
    <row r="3544" spans="1:31" x14ac:dyDescent="0.25">
      <c r="A3544">
        <v>1367</v>
      </c>
      <c r="B3544">
        <v>720</v>
      </c>
      <c r="C3544">
        <v>11</v>
      </c>
      <c r="D3544" s="2">
        <v>40391</v>
      </c>
      <c r="E3544">
        <v>109</v>
      </c>
      <c r="F3544">
        <v>90</v>
      </c>
      <c r="G3544">
        <f>Table1[[#This Row],[Actual_Sales]]-Table1[[#This Row],[Budget_Sales]]</f>
        <v>19</v>
      </c>
      <c r="H3544" s="5">
        <f>IF(
Table1[[#This Row],[Budget_Sales]]=0,
"",
IF(
Table1[[#This Row],[Budget_Sales]]&gt;0,
(Table1[[#This Row],[Actual_Sales]]-Table1[[#This Row],[Budget_Sales]])/Table1[[#This Row],[Budget_Sales]],
(Table1[[#This Row],[Actual_Sales]]-Table1[[#This Row],[Budget_Sales]])/ABS(Table1[[#This Row],[Budget_Sales]])
)
)</f>
        <v>0.21111111111111111</v>
      </c>
      <c r="I3544" s="5" t="str">
        <f>IF(Table1[[#This Row],[Sales_Var]]&gt;=0,"Above Budget","Below Budget")</f>
        <v>Above Budget</v>
      </c>
      <c r="J3544">
        <f>Table1[[#This Row],[Actual_Sales]]-(Table1[[#This Row],[COGS]]+Table1[[#This Row],[Expenses]])</f>
        <v>9</v>
      </c>
      <c r="K3544">
        <v>10</v>
      </c>
      <c r="L3544">
        <f>Table1[[#This Row],[Actual_Profit]]-Table1[[#This Row],[Budget_Profit]]</f>
        <v>-1</v>
      </c>
      <c r="M3544" s="5">
        <f>IF(
Table1[[#This Row],[Budget_Profit]]=0,
"",
IF(
Table1[[#This Row],[Budget_Profit]]&gt;0,
(Table1[[#This Row],[Actual_Profit]]-Table1[[#This Row],[Budget_Profit]])/Table1[[#This Row],[Budget_Profit]],
(Table1[[#This Row],[Actual_Profit]]-Table1[[#This Row],[Budget_Profit]])/ABS(Table1[[#This Row],[Budget_Profit]])
)
)</f>
        <v>-0.1</v>
      </c>
      <c r="N3544" s="5" t="str">
        <f>IF(Table1[[#This Row],[Profit_Var]]&gt;=0, "Above Budget", "Below Budget")</f>
        <v>Below Budget</v>
      </c>
      <c r="O3544">
        <v>49</v>
      </c>
      <c r="P3544">
        <v>40</v>
      </c>
      <c r="Q3544">
        <f>Table1[[#This Row],[COGS]]-Table1[[#This Row],[Budget_COGS]]</f>
        <v>9</v>
      </c>
      <c r="R3544" s="5">
        <f>IF(
Table1[[#This Row],[Budget_COGS]]=0,
"",
IF(
Table1[[#This Row],[Budget_COGS]]&gt;0,
(Table1[[#This Row],[Budget_COGS]]-Table1[[#This Row],[COGS]]) / Table1[[#This Row],[Budget_COGS]],
(Table1[[#This Row],[Budget_COGS]]-Table1[[#This Row],[COGS]]) / ABS(Table1[[#This Row],[Budget_COGS]])
)
)</f>
        <v>-0.22500000000000001</v>
      </c>
      <c r="S3544" s="5" t="str">
        <f>IF(Table1[[#This Row],[COGS _Var]]&gt;=0, "Above Budget", "Below Budget")</f>
        <v>Above Budget</v>
      </c>
      <c r="T3544">
        <f>Table1[[#This Row],[Actual_Sales]]-Table1[[#This Row],[COGS]]</f>
        <v>60</v>
      </c>
      <c r="U3544">
        <v>50</v>
      </c>
      <c r="V3544">
        <f>Table1[[#This Row],[Gross_Margin]]-Table1[[#This Row],[Budget_Margin]]</f>
        <v>10</v>
      </c>
      <c r="W3544" s="5">
        <f>IF(
Table1[[#This Row],[Budget_Margin]]=0,
"",
IF(
Table1[[#This Row],[Budget_Margin]]&gt;0,
(Table1[[#This Row],[Gross_Margin]]-Table1[[#This Row],[Budget_Margin]]) / Table1[[#This Row],[Budget_Margin]],
(Table1[[#This Row],[Gross_Margin]]-Table1[[#This Row],[Budget_Margin]]) / ABS(Table1[[#This Row],[Budget_Margin]])
)
)</f>
        <v>0.2</v>
      </c>
      <c r="X3544" s="5" t="str">
        <f>IF(Table1[[#This Row],[Margin_Var]]&gt;=0, "Above Budget", "Below Budget")</f>
        <v>Above Budget</v>
      </c>
      <c r="Y3544" s="5">
        <f>IFERROR(Table1[[#This Row],[Gross_Margin]]/Table1[[#This Row],[Actual_Sales]],0)</f>
        <v>0.55045871559633031</v>
      </c>
      <c r="Z3544" s="5">
        <f>Table1[[#This Row],[Actual_Profit]]/Table1[[#This Row],[Actual_Sales]]</f>
        <v>8.2568807339449546E-2</v>
      </c>
      <c r="AA3544">
        <v>51</v>
      </c>
      <c r="AB3544" s="5">
        <f>IFERROR(Table1[[#This Row],[Expenses]]/Table1[[#This Row],[Actual_Sales]],0)</f>
        <v>0.46788990825688076</v>
      </c>
      <c r="AC3544">
        <v>18</v>
      </c>
      <c r="AD3544">
        <v>414</v>
      </c>
      <c r="AE3544" s="5">
        <f>IFERROR(Table1[[#This Row],[Inventory]]/Table1[[#This Row],[Actual_Sales]],0)</f>
        <v>3.7981651376146788</v>
      </c>
    </row>
    <row r="3545" spans="1:31" x14ac:dyDescent="0.25">
      <c r="A3545">
        <v>3687</v>
      </c>
      <c r="B3545">
        <v>775</v>
      </c>
      <c r="C3545">
        <v>2</v>
      </c>
      <c r="D3545" s="2">
        <v>40787</v>
      </c>
      <c r="E3545">
        <v>97</v>
      </c>
      <c r="F3545">
        <v>110</v>
      </c>
      <c r="G3545">
        <f>Table1[[#This Row],[Actual_Sales]]-Table1[[#This Row],[Budget_Sales]]</f>
        <v>-13</v>
      </c>
      <c r="H3545" s="5">
        <f>IF(
Table1[[#This Row],[Budget_Sales]]=0,
"",
IF(
Table1[[#This Row],[Budget_Sales]]&gt;0,
(Table1[[#This Row],[Actual_Sales]]-Table1[[#This Row],[Budget_Sales]])/Table1[[#This Row],[Budget_Sales]],
(Table1[[#This Row],[Actual_Sales]]-Table1[[#This Row],[Budget_Sales]])/ABS(Table1[[#This Row],[Budget_Sales]])
)
)</f>
        <v>-0.11818181818181818</v>
      </c>
      <c r="I3545" s="5" t="str">
        <f>IF(Table1[[#This Row],[Sales_Var]]&gt;=0,"Above Budget","Below Budget")</f>
        <v>Below Budget</v>
      </c>
      <c r="J3545">
        <f>Table1[[#This Row],[Actual_Sales]]-(Table1[[#This Row],[COGS]]+Table1[[#This Row],[Expenses]])</f>
        <v>8</v>
      </c>
      <c r="K3545">
        <v>20</v>
      </c>
      <c r="L3545">
        <f>Table1[[#This Row],[Actual_Profit]]-Table1[[#This Row],[Budget_Profit]]</f>
        <v>-12</v>
      </c>
      <c r="M3545" s="5">
        <f>IF(
Table1[[#This Row],[Budget_Profit]]=0,
"",
IF(
Table1[[#This Row],[Budget_Profit]]&gt;0,
(Table1[[#This Row],[Actual_Profit]]-Table1[[#This Row],[Budget_Profit]])/Table1[[#This Row],[Budget_Profit]],
(Table1[[#This Row],[Actual_Profit]]-Table1[[#This Row],[Budget_Profit]])/ABS(Table1[[#This Row],[Budget_Profit]])
)
)</f>
        <v>-0.6</v>
      </c>
      <c r="N3545" s="5" t="str">
        <f>IF(Table1[[#This Row],[Profit_Var]]&gt;=0, "Above Budget", "Below Budget")</f>
        <v>Below Budget</v>
      </c>
      <c r="O3545">
        <v>40</v>
      </c>
      <c r="P3545">
        <v>50</v>
      </c>
      <c r="Q3545">
        <f>Table1[[#This Row],[COGS]]-Table1[[#This Row],[Budget_COGS]]</f>
        <v>-10</v>
      </c>
      <c r="R3545" s="5">
        <f>IF(
Table1[[#This Row],[Budget_COGS]]=0,
"",
IF(
Table1[[#This Row],[Budget_COGS]]&gt;0,
(Table1[[#This Row],[Budget_COGS]]-Table1[[#This Row],[COGS]]) / Table1[[#This Row],[Budget_COGS]],
(Table1[[#This Row],[Budget_COGS]]-Table1[[#This Row],[COGS]]) / ABS(Table1[[#This Row],[Budget_COGS]])
)
)</f>
        <v>0.2</v>
      </c>
      <c r="S3545" s="5" t="str">
        <f>IF(Table1[[#This Row],[COGS _Var]]&gt;=0, "Above Budget", "Below Budget")</f>
        <v>Below Budget</v>
      </c>
      <c r="T3545">
        <f>Table1[[#This Row],[Actual_Sales]]-Table1[[#This Row],[COGS]]</f>
        <v>57</v>
      </c>
      <c r="U3545">
        <v>60</v>
      </c>
      <c r="V3545">
        <f>Table1[[#This Row],[Gross_Margin]]-Table1[[#This Row],[Budget_Margin]]</f>
        <v>-3</v>
      </c>
      <c r="W3545" s="5">
        <f>IF(
Table1[[#This Row],[Budget_Margin]]=0,
"",
IF(
Table1[[#This Row],[Budget_Margin]]&gt;0,
(Table1[[#This Row],[Gross_Margin]]-Table1[[#This Row],[Budget_Margin]]) / Table1[[#This Row],[Budget_Margin]],
(Table1[[#This Row],[Gross_Margin]]-Table1[[#This Row],[Budget_Margin]]) / ABS(Table1[[#This Row],[Budget_Margin]])
)
)</f>
        <v>-0.05</v>
      </c>
      <c r="X3545" s="5" t="str">
        <f>IF(Table1[[#This Row],[Margin_Var]]&gt;=0, "Above Budget", "Below Budget")</f>
        <v>Below Budget</v>
      </c>
      <c r="Y3545" s="5">
        <f>IFERROR(Table1[[#This Row],[Gross_Margin]]/Table1[[#This Row],[Actual_Sales]],0)</f>
        <v>0.58762886597938147</v>
      </c>
      <c r="Z3545" s="5">
        <f>Table1[[#This Row],[Actual_Profit]]/Table1[[#This Row],[Actual_Sales]]</f>
        <v>8.247422680412371E-2</v>
      </c>
      <c r="AA3545">
        <v>49</v>
      </c>
      <c r="AB3545" s="5">
        <f>IFERROR(Table1[[#This Row],[Expenses]]/Table1[[#This Row],[Actual_Sales]],0)</f>
        <v>0.50515463917525771</v>
      </c>
      <c r="AC3545">
        <v>15</v>
      </c>
      <c r="AD3545">
        <v>244</v>
      </c>
      <c r="AE3545" s="5">
        <f>IFERROR(Table1[[#This Row],[Inventory]]/Table1[[#This Row],[Actual_Sales]],0)</f>
        <v>2.5154639175257731</v>
      </c>
    </row>
    <row r="3546" spans="1:31" x14ac:dyDescent="0.25">
      <c r="A3546">
        <v>3638</v>
      </c>
      <c r="B3546">
        <v>603</v>
      </c>
      <c r="C3546">
        <v>9</v>
      </c>
      <c r="D3546" s="2">
        <v>40787</v>
      </c>
      <c r="E3546">
        <v>97</v>
      </c>
      <c r="F3546">
        <v>70</v>
      </c>
      <c r="G3546">
        <f>Table1[[#This Row],[Actual_Sales]]-Table1[[#This Row],[Budget_Sales]]</f>
        <v>27</v>
      </c>
      <c r="H3546" s="5">
        <f>IF(
Table1[[#This Row],[Budget_Sales]]=0,
"",
IF(
Table1[[#This Row],[Budget_Sales]]&gt;0,
(Table1[[#This Row],[Actual_Sales]]-Table1[[#This Row],[Budget_Sales]])/Table1[[#This Row],[Budget_Sales]],
(Table1[[#This Row],[Actual_Sales]]-Table1[[#This Row],[Budget_Sales]])/ABS(Table1[[#This Row],[Budget_Sales]])
)
)</f>
        <v>0.38571428571428573</v>
      </c>
      <c r="I3546" s="5" t="str">
        <f>IF(Table1[[#This Row],[Sales_Var]]&gt;=0,"Above Budget","Below Budget")</f>
        <v>Above Budget</v>
      </c>
      <c r="J3546">
        <f>Table1[[#This Row],[Actual_Sales]]-(Table1[[#This Row],[COGS]]+Table1[[#This Row],[Expenses]])</f>
        <v>8</v>
      </c>
      <c r="K3546">
        <v>10</v>
      </c>
      <c r="L3546">
        <f>Table1[[#This Row],[Actual_Profit]]-Table1[[#This Row],[Budget_Profit]]</f>
        <v>-2</v>
      </c>
      <c r="M3546" s="5">
        <f>IF(
Table1[[#This Row],[Budget_Profit]]=0,
"",
IF(
Table1[[#This Row],[Budget_Profit]]&gt;0,
(Table1[[#This Row],[Actual_Profit]]-Table1[[#This Row],[Budget_Profit]])/Table1[[#This Row],[Budget_Profit]],
(Table1[[#This Row],[Actual_Profit]]-Table1[[#This Row],[Budget_Profit]])/ABS(Table1[[#This Row],[Budget_Profit]])
)
)</f>
        <v>-0.2</v>
      </c>
      <c r="N3546" s="5" t="str">
        <f>IF(Table1[[#This Row],[Profit_Var]]&gt;=0, "Above Budget", "Below Budget")</f>
        <v>Below Budget</v>
      </c>
      <c r="O3546">
        <v>40</v>
      </c>
      <c r="P3546">
        <v>30</v>
      </c>
      <c r="Q3546">
        <f>Table1[[#This Row],[COGS]]-Table1[[#This Row],[Budget_COGS]]</f>
        <v>10</v>
      </c>
      <c r="R3546" s="5">
        <f>IF(
Table1[[#This Row],[Budget_COGS]]=0,
"",
IF(
Table1[[#This Row],[Budget_COGS]]&gt;0,
(Table1[[#This Row],[Budget_COGS]]-Table1[[#This Row],[COGS]]) / Table1[[#This Row],[Budget_COGS]],
(Table1[[#This Row],[Budget_COGS]]-Table1[[#This Row],[COGS]]) / ABS(Table1[[#This Row],[Budget_COGS]])
)
)</f>
        <v>-0.33333333333333331</v>
      </c>
      <c r="S3546" s="5" t="str">
        <f>IF(Table1[[#This Row],[COGS _Var]]&gt;=0, "Above Budget", "Below Budget")</f>
        <v>Above Budget</v>
      </c>
      <c r="T3546">
        <f>Table1[[#This Row],[Actual_Sales]]-Table1[[#This Row],[COGS]]</f>
        <v>57</v>
      </c>
      <c r="U3546">
        <v>40</v>
      </c>
      <c r="V3546">
        <f>Table1[[#This Row],[Gross_Margin]]-Table1[[#This Row],[Budget_Margin]]</f>
        <v>17</v>
      </c>
      <c r="W3546" s="5">
        <f>IF(
Table1[[#This Row],[Budget_Margin]]=0,
"",
IF(
Table1[[#This Row],[Budget_Margin]]&gt;0,
(Table1[[#This Row],[Gross_Margin]]-Table1[[#This Row],[Budget_Margin]]) / Table1[[#This Row],[Budget_Margin]],
(Table1[[#This Row],[Gross_Margin]]-Table1[[#This Row],[Budget_Margin]]) / ABS(Table1[[#This Row],[Budget_Margin]])
)
)</f>
        <v>0.42499999999999999</v>
      </c>
      <c r="X3546" s="5" t="str">
        <f>IF(Table1[[#This Row],[Margin_Var]]&gt;=0, "Above Budget", "Below Budget")</f>
        <v>Above Budget</v>
      </c>
      <c r="Y3546" s="5">
        <f>IFERROR(Table1[[#This Row],[Gross_Margin]]/Table1[[#This Row],[Actual_Sales]],0)</f>
        <v>0.58762886597938147</v>
      </c>
      <c r="Z3546" s="5">
        <f>Table1[[#This Row],[Actual_Profit]]/Table1[[#This Row],[Actual_Sales]]</f>
        <v>8.247422680412371E-2</v>
      </c>
      <c r="AA3546">
        <v>49</v>
      </c>
      <c r="AB3546" s="5">
        <f>IFERROR(Table1[[#This Row],[Expenses]]/Table1[[#This Row],[Actual_Sales]],0)</f>
        <v>0.50515463917525771</v>
      </c>
      <c r="AC3546">
        <v>15</v>
      </c>
      <c r="AD3546">
        <v>244</v>
      </c>
      <c r="AE3546" s="5">
        <f>IFERROR(Table1[[#This Row],[Inventory]]/Table1[[#This Row],[Actual_Sales]],0)</f>
        <v>2.5154639175257731</v>
      </c>
    </row>
    <row r="3547" spans="1:31" x14ac:dyDescent="0.25">
      <c r="A3547">
        <v>3563</v>
      </c>
      <c r="B3547">
        <v>314</v>
      </c>
      <c r="C3547">
        <v>13</v>
      </c>
      <c r="D3547" s="2">
        <v>40787</v>
      </c>
      <c r="E3547">
        <v>97</v>
      </c>
      <c r="F3547">
        <v>80</v>
      </c>
      <c r="G3547">
        <f>Table1[[#This Row],[Actual_Sales]]-Table1[[#This Row],[Budget_Sales]]</f>
        <v>17</v>
      </c>
      <c r="H3547" s="5">
        <f>IF(
Table1[[#This Row],[Budget_Sales]]=0,
"",
IF(
Table1[[#This Row],[Budget_Sales]]&gt;0,
(Table1[[#This Row],[Actual_Sales]]-Table1[[#This Row],[Budget_Sales]])/Table1[[#This Row],[Budget_Sales]],
(Table1[[#This Row],[Actual_Sales]]-Table1[[#This Row],[Budget_Sales]])/ABS(Table1[[#This Row],[Budget_Sales]])
)
)</f>
        <v>0.21249999999999999</v>
      </c>
      <c r="I3547" s="5" t="str">
        <f>IF(Table1[[#This Row],[Sales_Var]]&gt;=0,"Above Budget","Below Budget")</f>
        <v>Above Budget</v>
      </c>
      <c r="J3547">
        <f>Table1[[#This Row],[Actual_Sales]]-(Table1[[#This Row],[COGS]]+Table1[[#This Row],[Expenses]])</f>
        <v>8</v>
      </c>
      <c r="K3547">
        <v>10</v>
      </c>
      <c r="L3547">
        <f>Table1[[#This Row],[Actual_Profit]]-Table1[[#This Row],[Budget_Profit]]</f>
        <v>-2</v>
      </c>
      <c r="M3547" s="5">
        <f>IF(
Table1[[#This Row],[Budget_Profit]]=0,
"",
IF(
Table1[[#This Row],[Budget_Profit]]&gt;0,
(Table1[[#This Row],[Actual_Profit]]-Table1[[#This Row],[Budget_Profit]])/Table1[[#This Row],[Budget_Profit]],
(Table1[[#This Row],[Actual_Profit]]-Table1[[#This Row],[Budget_Profit]])/ABS(Table1[[#This Row],[Budget_Profit]])
)
)</f>
        <v>-0.2</v>
      </c>
      <c r="N3547" s="5" t="str">
        <f>IF(Table1[[#This Row],[Profit_Var]]&gt;=0, "Above Budget", "Below Budget")</f>
        <v>Below Budget</v>
      </c>
      <c r="O3547">
        <v>40</v>
      </c>
      <c r="P3547">
        <v>30</v>
      </c>
      <c r="Q3547">
        <f>Table1[[#This Row],[COGS]]-Table1[[#This Row],[Budget_COGS]]</f>
        <v>10</v>
      </c>
      <c r="R3547" s="5">
        <f>IF(
Table1[[#This Row],[Budget_COGS]]=0,
"",
IF(
Table1[[#This Row],[Budget_COGS]]&gt;0,
(Table1[[#This Row],[Budget_COGS]]-Table1[[#This Row],[COGS]]) / Table1[[#This Row],[Budget_COGS]],
(Table1[[#This Row],[Budget_COGS]]-Table1[[#This Row],[COGS]]) / ABS(Table1[[#This Row],[Budget_COGS]])
)
)</f>
        <v>-0.33333333333333331</v>
      </c>
      <c r="S3547" s="5" t="str">
        <f>IF(Table1[[#This Row],[COGS _Var]]&gt;=0, "Above Budget", "Below Budget")</f>
        <v>Above Budget</v>
      </c>
      <c r="T3547">
        <f>Table1[[#This Row],[Actual_Sales]]-Table1[[#This Row],[COGS]]</f>
        <v>57</v>
      </c>
      <c r="U3547">
        <v>50</v>
      </c>
      <c r="V3547">
        <f>Table1[[#This Row],[Gross_Margin]]-Table1[[#This Row],[Budget_Margin]]</f>
        <v>7</v>
      </c>
      <c r="W3547" s="5">
        <f>IF(
Table1[[#This Row],[Budget_Margin]]=0,
"",
IF(
Table1[[#This Row],[Budget_Margin]]&gt;0,
(Table1[[#This Row],[Gross_Margin]]-Table1[[#This Row],[Budget_Margin]]) / Table1[[#This Row],[Budget_Margin]],
(Table1[[#This Row],[Gross_Margin]]-Table1[[#This Row],[Budget_Margin]]) / ABS(Table1[[#This Row],[Budget_Margin]])
)
)</f>
        <v>0.14000000000000001</v>
      </c>
      <c r="X3547" s="5" t="str">
        <f>IF(Table1[[#This Row],[Margin_Var]]&gt;=0, "Above Budget", "Below Budget")</f>
        <v>Above Budget</v>
      </c>
      <c r="Y3547" s="5">
        <f>IFERROR(Table1[[#This Row],[Gross_Margin]]/Table1[[#This Row],[Actual_Sales]],0)</f>
        <v>0.58762886597938147</v>
      </c>
      <c r="Z3547" s="5">
        <f>Table1[[#This Row],[Actual_Profit]]/Table1[[#This Row],[Actual_Sales]]</f>
        <v>8.247422680412371E-2</v>
      </c>
      <c r="AA3547">
        <v>49</v>
      </c>
      <c r="AB3547" s="5">
        <f>IFERROR(Table1[[#This Row],[Expenses]]/Table1[[#This Row],[Actual_Sales]],0)</f>
        <v>0.50515463917525771</v>
      </c>
      <c r="AC3547">
        <v>15</v>
      </c>
      <c r="AD3547">
        <v>244</v>
      </c>
      <c r="AE3547" s="5">
        <f>IFERROR(Table1[[#This Row],[Inventory]]/Table1[[#This Row],[Actual_Sales]],0)</f>
        <v>2.5154639175257731</v>
      </c>
    </row>
    <row r="3548" spans="1:31" x14ac:dyDescent="0.25">
      <c r="A3548">
        <v>114</v>
      </c>
      <c r="B3548">
        <v>641</v>
      </c>
      <c r="C3548">
        <v>2</v>
      </c>
      <c r="D3548" s="2">
        <v>40179</v>
      </c>
      <c r="E3548">
        <v>62</v>
      </c>
      <c r="F3548">
        <v>60</v>
      </c>
      <c r="G3548">
        <f>Table1[[#This Row],[Actual_Sales]]-Table1[[#This Row],[Budget_Sales]]</f>
        <v>2</v>
      </c>
      <c r="H3548" s="5">
        <f>IF(
Table1[[#This Row],[Budget_Sales]]=0,
"",
IF(
Table1[[#This Row],[Budget_Sales]]&gt;0,
(Table1[[#This Row],[Actual_Sales]]-Table1[[#This Row],[Budget_Sales]])/Table1[[#This Row],[Budget_Sales]],
(Table1[[#This Row],[Actual_Sales]]-Table1[[#This Row],[Budget_Sales]])/ABS(Table1[[#This Row],[Budget_Sales]])
)
)</f>
        <v>3.3333333333333333E-2</v>
      </c>
      <c r="I3548" s="5" t="str">
        <f>IF(Table1[[#This Row],[Sales_Var]]&gt;=0,"Above Budget","Below Budget")</f>
        <v>Above Budget</v>
      </c>
      <c r="J3548">
        <f>Table1[[#This Row],[Actual_Sales]]-(Table1[[#This Row],[COGS]]+Table1[[#This Row],[Expenses]])</f>
        <v>5</v>
      </c>
      <c r="K3548">
        <v>20</v>
      </c>
      <c r="L3548">
        <f>Table1[[#This Row],[Actual_Profit]]-Table1[[#This Row],[Budget_Profit]]</f>
        <v>-15</v>
      </c>
      <c r="M3548" s="5">
        <f>IF(
Table1[[#This Row],[Budget_Profit]]=0,
"",
IF(
Table1[[#This Row],[Budget_Profit]]&gt;0,
(Table1[[#This Row],[Actual_Profit]]-Table1[[#This Row],[Budget_Profit]])/Table1[[#This Row],[Budget_Profit]],
(Table1[[#This Row],[Actual_Profit]]-Table1[[#This Row],[Budget_Profit]])/ABS(Table1[[#This Row],[Budget_Profit]])
)
)</f>
        <v>-0.75</v>
      </c>
      <c r="N3548" s="5" t="str">
        <f>IF(Table1[[#This Row],[Profit_Var]]&gt;=0, "Above Budget", "Below Budget")</f>
        <v>Below Budget</v>
      </c>
      <c r="O3548">
        <v>28</v>
      </c>
      <c r="P3548">
        <v>20</v>
      </c>
      <c r="Q3548">
        <f>Table1[[#This Row],[COGS]]-Table1[[#This Row],[Budget_COGS]]</f>
        <v>8</v>
      </c>
      <c r="R3548" s="5">
        <f>IF(
Table1[[#This Row],[Budget_COGS]]=0,
"",
IF(
Table1[[#This Row],[Budget_COGS]]&gt;0,
(Table1[[#This Row],[Budget_COGS]]-Table1[[#This Row],[COGS]]) / Table1[[#This Row],[Budget_COGS]],
(Table1[[#This Row],[Budget_COGS]]-Table1[[#This Row],[COGS]]) / ABS(Table1[[#This Row],[Budget_COGS]])
)
)</f>
        <v>-0.4</v>
      </c>
      <c r="S3548" s="5" t="str">
        <f>IF(Table1[[#This Row],[COGS _Var]]&gt;=0, "Above Budget", "Below Budget")</f>
        <v>Above Budget</v>
      </c>
      <c r="T3548">
        <f>Table1[[#This Row],[Actual_Sales]]-Table1[[#This Row],[COGS]]</f>
        <v>34</v>
      </c>
      <c r="U3548">
        <v>40</v>
      </c>
      <c r="V3548">
        <f>Table1[[#This Row],[Gross_Margin]]-Table1[[#This Row],[Budget_Margin]]</f>
        <v>-6</v>
      </c>
      <c r="W3548" s="5">
        <f>IF(
Table1[[#This Row],[Budget_Margin]]=0,
"",
IF(
Table1[[#This Row],[Budget_Margin]]&gt;0,
(Table1[[#This Row],[Gross_Margin]]-Table1[[#This Row],[Budget_Margin]]) / Table1[[#This Row],[Budget_Margin]],
(Table1[[#This Row],[Gross_Margin]]-Table1[[#This Row],[Budget_Margin]]) / ABS(Table1[[#This Row],[Budget_Margin]])
)
)</f>
        <v>-0.15</v>
      </c>
      <c r="X3548" s="5" t="str">
        <f>IF(Table1[[#This Row],[Margin_Var]]&gt;=0, "Above Budget", "Below Budget")</f>
        <v>Below Budget</v>
      </c>
      <c r="Y3548" s="5">
        <f>IFERROR(Table1[[#This Row],[Gross_Margin]]/Table1[[#This Row],[Actual_Sales]],0)</f>
        <v>0.54838709677419351</v>
      </c>
      <c r="Z3548" s="5">
        <f>Table1[[#This Row],[Actual_Profit]]/Table1[[#This Row],[Actual_Sales]]</f>
        <v>8.0645161290322578E-2</v>
      </c>
      <c r="AA3548">
        <v>29</v>
      </c>
      <c r="AB3548" s="5">
        <f>IFERROR(Table1[[#This Row],[Expenses]]/Table1[[#This Row],[Actual_Sales]],0)</f>
        <v>0.46774193548387094</v>
      </c>
      <c r="AC3548">
        <v>8</v>
      </c>
      <c r="AD3548">
        <v>965</v>
      </c>
      <c r="AE3548" s="5">
        <f>IFERROR(Table1[[#This Row],[Inventory]]/Table1[[#This Row],[Actual_Sales]],0)</f>
        <v>15.564516129032258</v>
      </c>
    </row>
    <row r="3549" spans="1:31" x14ac:dyDescent="0.25">
      <c r="A3549">
        <v>2070</v>
      </c>
      <c r="B3549">
        <v>715</v>
      </c>
      <c r="C3549">
        <v>2</v>
      </c>
      <c r="D3549" s="2">
        <v>40513</v>
      </c>
      <c r="E3549">
        <v>250</v>
      </c>
      <c r="F3549">
        <v>240</v>
      </c>
      <c r="G3549">
        <f>Table1[[#This Row],[Actual_Sales]]-Table1[[#This Row],[Budget_Sales]]</f>
        <v>10</v>
      </c>
      <c r="H3549" s="5">
        <f>IF(
Table1[[#This Row],[Budget_Sales]]=0,
"",
IF(
Table1[[#This Row],[Budget_Sales]]&gt;0,
(Table1[[#This Row],[Actual_Sales]]-Table1[[#This Row],[Budget_Sales]])/Table1[[#This Row],[Budget_Sales]],
(Table1[[#This Row],[Actual_Sales]]-Table1[[#This Row],[Budget_Sales]])/ABS(Table1[[#This Row],[Budget_Sales]])
)
)</f>
        <v>4.1666666666666664E-2</v>
      </c>
      <c r="I3549" s="5" t="str">
        <f>IF(Table1[[#This Row],[Sales_Var]]&gt;=0,"Above Budget","Below Budget")</f>
        <v>Above Budget</v>
      </c>
      <c r="J3549">
        <f>Table1[[#This Row],[Actual_Sales]]-(Table1[[#This Row],[COGS]]+Table1[[#This Row],[Expenses]])</f>
        <v>20</v>
      </c>
      <c r="K3549">
        <v>30</v>
      </c>
      <c r="L3549">
        <f>Table1[[#This Row],[Actual_Profit]]-Table1[[#This Row],[Budget_Profit]]</f>
        <v>-10</v>
      </c>
      <c r="M3549" s="5">
        <f>IF(
Table1[[#This Row],[Budget_Profit]]=0,
"",
IF(
Table1[[#This Row],[Budget_Profit]]&gt;0,
(Table1[[#This Row],[Actual_Profit]]-Table1[[#This Row],[Budget_Profit]])/Table1[[#This Row],[Budget_Profit]],
(Table1[[#This Row],[Actual_Profit]]-Table1[[#This Row],[Budget_Profit]])/ABS(Table1[[#This Row],[Budget_Profit]])
)
)</f>
        <v>-0.33333333333333331</v>
      </c>
      <c r="N3549" s="5" t="str">
        <f>IF(Table1[[#This Row],[Profit_Var]]&gt;=0, "Above Budget", "Below Budget")</f>
        <v>Below Budget</v>
      </c>
      <c r="O3549">
        <v>105</v>
      </c>
      <c r="P3549">
        <v>100</v>
      </c>
      <c r="Q3549">
        <f>Table1[[#This Row],[COGS]]-Table1[[#This Row],[Budget_COGS]]</f>
        <v>5</v>
      </c>
      <c r="R3549" s="5">
        <f>IF(
Table1[[#This Row],[Budget_COGS]]=0,
"",
IF(
Table1[[#This Row],[Budget_COGS]]&gt;0,
(Table1[[#This Row],[Budget_COGS]]-Table1[[#This Row],[COGS]]) / Table1[[#This Row],[Budget_COGS]],
(Table1[[#This Row],[Budget_COGS]]-Table1[[#This Row],[COGS]]) / ABS(Table1[[#This Row],[Budget_COGS]])
)
)</f>
        <v>-0.05</v>
      </c>
      <c r="S3549" s="5" t="str">
        <f>IF(Table1[[#This Row],[COGS _Var]]&gt;=0, "Above Budget", "Below Budget")</f>
        <v>Above Budget</v>
      </c>
      <c r="T3549">
        <f>Table1[[#This Row],[Actual_Sales]]-Table1[[#This Row],[COGS]]</f>
        <v>145</v>
      </c>
      <c r="U3549">
        <v>140</v>
      </c>
      <c r="V3549">
        <f>Table1[[#This Row],[Gross_Margin]]-Table1[[#This Row],[Budget_Margin]]</f>
        <v>5</v>
      </c>
      <c r="W3549" s="5">
        <f>IF(
Table1[[#This Row],[Budget_Margin]]=0,
"",
IF(
Table1[[#This Row],[Budget_Margin]]&gt;0,
(Table1[[#This Row],[Gross_Margin]]-Table1[[#This Row],[Budget_Margin]]) / Table1[[#This Row],[Budget_Margin]],
(Table1[[#This Row],[Gross_Margin]]-Table1[[#This Row],[Budget_Margin]]) / ABS(Table1[[#This Row],[Budget_Margin]])
)
)</f>
        <v>3.5714285714285712E-2</v>
      </c>
      <c r="X3549" s="5" t="str">
        <f>IF(Table1[[#This Row],[Margin_Var]]&gt;=0, "Above Budget", "Below Budget")</f>
        <v>Above Budget</v>
      </c>
      <c r="Y3549" s="5">
        <f>IFERROR(Table1[[#This Row],[Gross_Margin]]/Table1[[#This Row],[Actual_Sales]],0)</f>
        <v>0.57999999999999996</v>
      </c>
      <c r="Z3549" s="5">
        <f>Table1[[#This Row],[Actual_Profit]]/Table1[[#This Row],[Actual_Sales]]</f>
        <v>0.08</v>
      </c>
      <c r="AA3549">
        <v>125</v>
      </c>
      <c r="AB3549" s="5">
        <f>IFERROR(Table1[[#This Row],[Expenses]]/Table1[[#This Row],[Actual_Sales]],0)</f>
        <v>0.5</v>
      </c>
      <c r="AC3549">
        <v>95</v>
      </c>
      <c r="AD3549">
        <v>716</v>
      </c>
      <c r="AE3549" s="5">
        <f>IFERROR(Table1[[#This Row],[Inventory]]/Table1[[#This Row],[Actual_Sales]],0)</f>
        <v>2.8639999999999999</v>
      </c>
    </row>
    <row r="3550" spans="1:31" x14ac:dyDescent="0.25">
      <c r="A3550">
        <v>2016</v>
      </c>
      <c r="B3550">
        <v>509</v>
      </c>
      <c r="C3550">
        <v>3</v>
      </c>
      <c r="D3550" s="2">
        <v>40513</v>
      </c>
      <c r="E3550">
        <v>250</v>
      </c>
      <c r="F3550">
        <v>290</v>
      </c>
      <c r="G3550">
        <f>Table1[[#This Row],[Actual_Sales]]-Table1[[#This Row],[Budget_Sales]]</f>
        <v>-40</v>
      </c>
      <c r="H3550" s="5">
        <f>IF(
Table1[[#This Row],[Budget_Sales]]=0,
"",
IF(
Table1[[#This Row],[Budget_Sales]]&gt;0,
(Table1[[#This Row],[Actual_Sales]]-Table1[[#This Row],[Budget_Sales]])/Table1[[#This Row],[Budget_Sales]],
(Table1[[#This Row],[Actual_Sales]]-Table1[[#This Row],[Budget_Sales]])/ABS(Table1[[#This Row],[Budget_Sales]])
)
)</f>
        <v>-0.13793103448275862</v>
      </c>
      <c r="I3550" s="5" t="str">
        <f>IF(Table1[[#This Row],[Sales_Var]]&gt;=0,"Above Budget","Below Budget")</f>
        <v>Below Budget</v>
      </c>
      <c r="J3550">
        <f>Table1[[#This Row],[Actual_Sales]]-(Table1[[#This Row],[COGS]]+Table1[[#This Row],[Expenses]])</f>
        <v>20</v>
      </c>
      <c r="K3550">
        <v>50</v>
      </c>
      <c r="L3550">
        <f>Table1[[#This Row],[Actual_Profit]]-Table1[[#This Row],[Budget_Profit]]</f>
        <v>-30</v>
      </c>
      <c r="M3550" s="5">
        <f>IF(
Table1[[#This Row],[Budget_Profit]]=0,
"",
IF(
Table1[[#This Row],[Budget_Profit]]&gt;0,
(Table1[[#This Row],[Actual_Profit]]-Table1[[#This Row],[Budget_Profit]])/Table1[[#This Row],[Budget_Profit]],
(Table1[[#This Row],[Actual_Profit]]-Table1[[#This Row],[Budget_Profit]])/ABS(Table1[[#This Row],[Budget_Profit]])
)
)</f>
        <v>-0.6</v>
      </c>
      <c r="N3550" s="5" t="str">
        <f>IF(Table1[[#This Row],[Profit_Var]]&gt;=0, "Above Budget", "Below Budget")</f>
        <v>Below Budget</v>
      </c>
      <c r="O3550">
        <v>105</v>
      </c>
      <c r="P3550">
        <v>120</v>
      </c>
      <c r="Q3550">
        <f>Table1[[#This Row],[COGS]]-Table1[[#This Row],[Budget_COGS]]</f>
        <v>-15</v>
      </c>
      <c r="R3550" s="5">
        <f>IF(
Table1[[#This Row],[Budget_COGS]]=0,
"",
IF(
Table1[[#This Row],[Budget_COGS]]&gt;0,
(Table1[[#This Row],[Budget_COGS]]-Table1[[#This Row],[COGS]]) / Table1[[#This Row],[Budget_COGS]],
(Table1[[#This Row],[Budget_COGS]]-Table1[[#This Row],[COGS]]) / ABS(Table1[[#This Row],[Budget_COGS]])
)
)</f>
        <v>0.125</v>
      </c>
      <c r="S3550" s="5" t="str">
        <f>IF(Table1[[#This Row],[COGS _Var]]&gt;=0, "Above Budget", "Below Budget")</f>
        <v>Below Budget</v>
      </c>
      <c r="T3550">
        <f>Table1[[#This Row],[Actual_Sales]]-Table1[[#This Row],[COGS]]</f>
        <v>145</v>
      </c>
      <c r="U3550">
        <v>170</v>
      </c>
      <c r="V3550">
        <f>Table1[[#This Row],[Gross_Margin]]-Table1[[#This Row],[Budget_Margin]]</f>
        <v>-25</v>
      </c>
      <c r="W3550" s="5">
        <f>IF(
Table1[[#This Row],[Budget_Margin]]=0,
"",
IF(
Table1[[#This Row],[Budget_Margin]]&gt;0,
(Table1[[#This Row],[Gross_Margin]]-Table1[[#This Row],[Budget_Margin]]) / Table1[[#This Row],[Budget_Margin]],
(Table1[[#This Row],[Gross_Margin]]-Table1[[#This Row],[Budget_Margin]]) / ABS(Table1[[#This Row],[Budget_Margin]])
)
)</f>
        <v>-0.14705882352941177</v>
      </c>
      <c r="X3550" s="5" t="str">
        <f>IF(Table1[[#This Row],[Margin_Var]]&gt;=0, "Above Budget", "Below Budget")</f>
        <v>Below Budget</v>
      </c>
      <c r="Y3550" s="5">
        <f>IFERROR(Table1[[#This Row],[Gross_Margin]]/Table1[[#This Row],[Actual_Sales]],0)</f>
        <v>0.57999999999999996</v>
      </c>
      <c r="Z3550" s="5">
        <f>Table1[[#This Row],[Actual_Profit]]/Table1[[#This Row],[Actual_Sales]]</f>
        <v>0.08</v>
      </c>
      <c r="AA3550">
        <v>125</v>
      </c>
      <c r="AB3550" s="5">
        <f>IFERROR(Table1[[#This Row],[Expenses]]/Table1[[#This Row],[Actual_Sales]],0)</f>
        <v>0.5</v>
      </c>
      <c r="AC3550">
        <v>95</v>
      </c>
      <c r="AD3550">
        <v>716</v>
      </c>
      <c r="AE3550" s="5">
        <f>IFERROR(Table1[[#This Row],[Inventory]]/Table1[[#This Row],[Actual_Sales]],0)</f>
        <v>2.8639999999999999</v>
      </c>
    </row>
    <row r="3551" spans="1:31" x14ac:dyDescent="0.25">
      <c r="A3551">
        <v>2034</v>
      </c>
      <c r="B3551">
        <v>580</v>
      </c>
      <c r="C3551">
        <v>9</v>
      </c>
      <c r="D3551" s="2">
        <v>40513</v>
      </c>
      <c r="E3551">
        <v>250</v>
      </c>
      <c r="F3551">
        <v>230</v>
      </c>
      <c r="G3551">
        <f>Table1[[#This Row],[Actual_Sales]]-Table1[[#This Row],[Budget_Sales]]</f>
        <v>20</v>
      </c>
      <c r="H3551" s="5">
        <f>IF(
Table1[[#This Row],[Budget_Sales]]=0,
"",
IF(
Table1[[#This Row],[Budget_Sales]]&gt;0,
(Table1[[#This Row],[Actual_Sales]]-Table1[[#This Row],[Budget_Sales]])/Table1[[#This Row],[Budget_Sales]],
(Table1[[#This Row],[Actual_Sales]]-Table1[[#This Row],[Budget_Sales]])/ABS(Table1[[#This Row],[Budget_Sales]])
)
)</f>
        <v>8.6956521739130432E-2</v>
      </c>
      <c r="I3551" s="5" t="str">
        <f>IF(Table1[[#This Row],[Sales_Var]]&gt;=0,"Above Budget","Below Budget")</f>
        <v>Above Budget</v>
      </c>
      <c r="J3551">
        <f>Table1[[#This Row],[Actual_Sales]]-(Table1[[#This Row],[COGS]]+Table1[[#This Row],[Expenses]])</f>
        <v>20</v>
      </c>
      <c r="K3551">
        <v>30</v>
      </c>
      <c r="L3551">
        <f>Table1[[#This Row],[Actual_Profit]]-Table1[[#This Row],[Budget_Profit]]</f>
        <v>-10</v>
      </c>
      <c r="M3551" s="5">
        <f>IF(
Table1[[#This Row],[Budget_Profit]]=0,
"",
IF(
Table1[[#This Row],[Budget_Profit]]&gt;0,
(Table1[[#This Row],[Actual_Profit]]-Table1[[#This Row],[Budget_Profit]])/Table1[[#This Row],[Budget_Profit]],
(Table1[[#This Row],[Actual_Profit]]-Table1[[#This Row],[Budget_Profit]])/ABS(Table1[[#This Row],[Budget_Profit]])
)
)</f>
        <v>-0.33333333333333331</v>
      </c>
      <c r="N3551" s="5" t="str">
        <f>IF(Table1[[#This Row],[Profit_Var]]&gt;=0, "Above Budget", "Below Budget")</f>
        <v>Below Budget</v>
      </c>
      <c r="O3551">
        <v>105</v>
      </c>
      <c r="P3551">
        <v>90</v>
      </c>
      <c r="Q3551">
        <f>Table1[[#This Row],[COGS]]-Table1[[#This Row],[Budget_COGS]]</f>
        <v>15</v>
      </c>
      <c r="R3551" s="5">
        <f>IF(
Table1[[#This Row],[Budget_COGS]]=0,
"",
IF(
Table1[[#This Row],[Budget_COGS]]&gt;0,
(Table1[[#This Row],[Budget_COGS]]-Table1[[#This Row],[COGS]]) / Table1[[#This Row],[Budget_COGS]],
(Table1[[#This Row],[Budget_COGS]]-Table1[[#This Row],[COGS]]) / ABS(Table1[[#This Row],[Budget_COGS]])
)
)</f>
        <v>-0.16666666666666666</v>
      </c>
      <c r="S3551" s="5" t="str">
        <f>IF(Table1[[#This Row],[COGS _Var]]&gt;=0, "Above Budget", "Below Budget")</f>
        <v>Above Budget</v>
      </c>
      <c r="T3551">
        <f>Table1[[#This Row],[Actual_Sales]]-Table1[[#This Row],[COGS]]</f>
        <v>145</v>
      </c>
      <c r="U3551">
        <v>140</v>
      </c>
      <c r="V3551">
        <f>Table1[[#This Row],[Gross_Margin]]-Table1[[#This Row],[Budget_Margin]]</f>
        <v>5</v>
      </c>
      <c r="W3551" s="5">
        <f>IF(
Table1[[#This Row],[Budget_Margin]]=0,
"",
IF(
Table1[[#This Row],[Budget_Margin]]&gt;0,
(Table1[[#This Row],[Gross_Margin]]-Table1[[#This Row],[Budget_Margin]]) / Table1[[#This Row],[Budget_Margin]],
(Table1[[#This Row],[Gross_Margin]]-Table1[[#This Row],[Budget_Margin]]) / ABS(Table1[[#This Row],[Budget_Margin]])
)
)</f>
        <v>3.5714285714285712E-2</v>
      </c>
      <c r="X3551" s="5" t="str">
        <f>IF(Table1[[#This Row],[Margin_Var]]&gt;=0, "Above Budget", "Below Budget")</f>
        <v>Above Budget</v>
      </c>
      <c r="Y3551" s="5">
        <f>IFERROR(Table1[[#This Row],[Gross_Margin]]/Table1[[#This Row],[Actual_Sales]],0)</f>
        <v>0.57999999999999996</v>
      </c>
      <c r="Z3551" s="5">
        <f>Table1[[#This Row],[Actual_Profit]]/Table1[[#This Row],[Actual_Sales]]</f>
        <v>0.08</v>
      </c>
      <c r="AA3551">
        <v>125</v>
      </c>
      <c r="AB3551" s="5">
        <f>IFERROR(Table1[[#This Row],[Expenses]]/Table1[[#This Row],[Actual_Sales]],0)</f>
        <v>0.5</v>
      </c>
      <c r="AC3551">
        <v>95</v>
      </c>
      <c r="AD3551">
        <v>716</v>
      </c>
      <c r="AE3551" s="5">
        <f>IFERROR(Table1[[#This Row],[Inventory]]/Table1[[#This Row],[Actual_Sales]],0)</f>
        <v>2.8639999999999999</v>
      </c>
    </row>
    <row r="3552" spans="1:31" x14ac:dyDescent="0.25">
      <c r="A3552">
        <v>415</v>
      </c>
      <c r="B3552">
        <v>505</v>
      </c>
      <c r="C3552">
        <v>9</v>
      </c>
      <c r="D3552" s="2">
        <v>40238</v>
      </c>
      <c r="E3552">
        <v>63</v>
      </c>
      <c r="F3552">
        <v>60</v>
      </c>
      <c r="G3552">
        <f>Table1[[#This Row],[Actual_Sales]]-Table1[[#This Row],[Budget_Sales]]</f>
        <v>3</v>
      </c>
      <c r="H3552" s="5">
        <f>IF(
Table1[[#This Row],[Budget_Sales]]=0,
"",
IF(
Table1[[#This Row],[Budget_Sales]]&gt;0,
(Table1[[#This Row],[Actual_Sales]]-Table1[[#This Row],[Budget_Sales]])/Table1[[#This Row],[Budget_Sales]],
(Table1[[#This Row],[Actual_Sales]]-Table1[[#This Row],[Budget_Sales]])/ABS(Table1[[#This Row],[Budget_Sales]])
)
)</f>
        <v>0.05</v>
      </c>
      <c r="I3552" s="5" t="str">
        <f>IF(Table1[[#This Row],[Sales_Var]]&gt;=0,"Above Budget","Below Budget")</f>
        <v>Above Budget</v>
      </c>
      <c r="J3552">
        <f>Table1[[#This Row],[Actual_Sales]]-(Table1[[#This Row],[COGS]]+Table1[[#This Row],[Expenses]])</f>
        <v>5</v>
      </c>
      <c r="K3552">
        <v>20</v>
      </c>
      <c r="L3552">
        <f>Table1[[#This Row],[Actual_Profit]]-Table1[[#This Row],[Budget_Profit]]</f>
        <v>-15</v>
      </c>
      <c r="M3552" s="5">
        <f>IF(
Table1[[#This Row],[Budget_Profit]]=0,
"",
IF(
Table1[[#This Row],[Budget_Profit]]&gt;0,
(Table1[[#This Row],[Actual_Profit]]-Table1[[#This Row],[Budget_Profit]])/Table1[[#This Row],[Budget_Profit]],
(Table1[[#This Row],[Actual_Profit]]-Table1[[#This Row],[Budget_Profit]])/ABS(Table1[[#This Row],[Budget_Profit]])
)
)</f>
        <v>-0.75</v>
      </c>
      <c r="N3552" s="5" t="str">
        <f>IF(Table1[[#This Row],[Profit_Var]]&gt;=0, "Above Budget", "Below Budget")</f>
        <v>Below Budget</v>
      </c>
      <c r="O3552">
        <v>28</v>
      </c>
      <c r="P3552">
        <v>20</v>
      </c>
      <c r="Q3552">
        <f>Table1[[#This Row],[COGS]]-Table1[[#This Row],[Budget_COGS]]</f>
        <v>8</v>
      </c>
      <c r="R3552" s="5">
        <f>IF(
Table1[[#This Row],[Budget_COGS]]=0,
"",
IF(
Table1[[#This Row],[Budget_COGS]]&gt;0,
(Table1[[#This Row],[Budget_COGS]]-Table1[[#This Row],[COGS]]) / Table1[[#This Row],[Budget_COGS]],
(Table1[[#This Row],[Budget_COGS]]-Table1[[#This Row],[COGS]]) / ABS(Table1[[#This Row],[Budget_COGS]])
)
)</f>
        <v>-0.4</v>
      </c>
      <c r="S3552" s="5" t="str">
        <f>IF(Table1[[#This Row],[COGS _Var]]&gt;=0, "Above Budget", "Below Budget")</f>
        <v>Above Budget</v>
      </c>
      <c r="T3552">
        <f>Table1[[#This Row],[Actual_Sales]]-Table1[[#This Row],[COGS]]</f>
        <v>35</v>
      </c>
      <c r="U3552">
        <v>40</v>
      </c>
      <c r="V3552">
        <f>Table1[[#This Row],[Gross_Margin]]-Table1[[#This Row],[Budget_Margin]]</f>
        <v>-5</v>
      </c>
      <c r="W3552" s="5">
        <f>IF(
Table1[[#This Row],[Budget_Margin]]=0,
"",
IF(
Table1[[#This Row],[Budget_Margin]]&gt;0,
(Table1[[#This Row],[Gross_Margin]]-Table1[[#This Row],[Budget_Margin]]) / Table1[[#This Row],[Budget_Margin]],
(Table1[[#This Row],[Gross_Margin]]-Table1[[#This Row],[Budget_Margin]]) / ABS(Table1[[#This Row],[Budget_Margin]])
)
)</f>
        <v>-0.125</v>
      </c>
      <c r="X3552" s="5" t="str">
        <f>IF(Table1[[#This Row],[Margin_Var]]&gt;=0, "Above Budget", "Below Budget")</f>
        <v>Below Budget</v>
      </c>
      <c r="Y3552" s="5">
        <f>IFERROR(Table1[[#This Row],[Gross_Margin]]/Table1[[#This Row],[Actual_Sales]],0)</f>
        <v>0.55555555555555558</v>
      </c>
      <c r="Z3552" s="5">
        <f>Table1[[#This Row],[Actual_Profit]]/Table1[[#This Row],[Actual_Sales]]</f>
        <v>7.9365079365079361E-2</v>
      </c>
      <c r="AA3552">
        <v>30</v>
      </c>
      <c r="AB3552" s="5">
        <f>IFERROR(Table1[[#This Row],[Expenses]]/Table1[[#This Row],[Actual_Sales]],0)</f>
        <v>0.47619047619047616</v>
      </c>
      <c r="AC3552">
        <v>8</v>
      </c>
      <c r="AD3552">
        <v>958</v>
      </c>
      <c r="AE3552" s="5">
        <f>IFERROR(Table1[[#This Row],[Inventory]]/Table1[[#This Row],[Actual_Sales]],0)</f>
        <v>15.206349206349206</v>
      </c>
    </row>
    <row r="3553" spans="1:31" x14ac:dyDescent="0.25">
      <c r="A3553">
        <v>239</v>
      </c>
      <c r="B3553">
        <v>505</v>
      </c>
      <c r="C3553">
        <v>9</v>
      </c>
      <c r="D3553" s="2">
        <v>40210</v>
      </c>
      <c r="E3553">
        <v>63</v>
      </c>
      <c r="F3553">
        <v>60</v>
      </c>
      <c r="G3553">
        <f>Table1[[#This Row],[Actual_Sales]]-Table1[[#This Row],[Budget_Sales]]</f>
        <v>3</v>
      </c>
      <c r="H3553" s="5">
        <f>IF(
Table1[[#This Row],[Budget_Sales]]=0,
"",
IF(
Table1[[#This Row],[Budget_Sales]]&gt;0,
(Table1[[#This Row],[Actual_Sales]]-Table1[[#This Row],[Budget_Sales]])/Table1[[#This Row],[Budget_Sales]],
(Table1[[#This Row],[Actual_Sales]]-Table1[[#This Row],[Budget_Sales]])/ABS(Table1[[#This Row],[Budget_Sales]])
)
)</f>
        <v>0.05</v>
      </c>
      <c r="I3553" s="5" t="str">
        <f>IF(Table1[[#This Row],[Sales_Var]]&gt;=0,"Above Budget","Below Budget")</f>
        <v>Above Budget</v>
      </c>
      <c r="J3553">
        <f>Table1[[#This Row],[Actual_Sales]]-(Table1[[#This Row],[COGS]]+Table1[[#This Row],[Expenses]])</f>
        <v>5</v>
      </c>
      <c r="K3553">
        <v>20</v>
      </c>
      <c r="L3553">
        <f>Table1[[#This Row],[Actual_Profit]]-Table1[[#This Row],[Budget_Profit]]</f>
        <v>-15</v>
      </c>
      <c r="M3553" s="5">
        <f>IF(
Table1[[#This Row],[Budget_Profit]]=0,
"",
IF(
Table1[[#This Row],[Budget_Profit]]&gt;0,
(Table1[[#This Row],[Actual_Profit]]-Table1[[#This Row],[Budget_Profit]])/Table1[[#This Row],[Budget_Profit]],
(Table1[[#This Row],[Actual_Profit]]-Table1[[#This Row],[Budget_Profit]])/ABS(Table1[[#This Row],[Budget_Profit]])
)
)</f>
        <v>-0.75</v>
      </c>
      <c r="N3553" s="5" t="str">
        <f>IF(Table1[[#This Row],[Profit_Var]]&gt;=0, "Above Budget", "Below Budget")</f>
        <v>Below Budget</v>
      </c>
      <c r="O3553">
        <v>28</v>
      </c>
      <c r="P3553">
        <v>20</v>
      </c>
      <c r="Q3553">
        <f>Table1[[#This Row],[COGS]]-Table1[[#This Row],[Budget_COGS]]</f>
        <v>8</v>
      </c>
      <c r="R3553" s="5">
        <f>IF(
Table1[[#This Row],[Budget_COGS]]=0,
"",
IF(
Table1[[#This Row],[Budget_COGS]]&gt;0,
(Table1[[#This Row],[Budget_COGS]]-Table1[[#This Row],[COGS]]) / Table1[[#This Row],[Budget_COGS]],
(Table1[[#This Row],[Budget_COGS]]-Table1[[#This Row],[COGS]]) / ABS(Table1[[#This Row],[Budget_COGS]])
)
)</f>
        <v>-0.4</v>
      </c>
      <c r="S3553" s="5" t="str">
        <f>IF(Table1[[#This Row],[COGS _Var]]&gt;=0, "Above Budget", "Below Budget")</f>
        <v>Above Budget</v>
      </c>
      <c r="T3553">
        <f>Table1[[#This Row],[Actual_Sales]]-Table1[[#This Row],[COGS]]</f>
        <v>35</v>
      </c>
      <c r="U3553">
        <v>40</v>
      </c>
      <c r="V3553">
        <f>Table1[[#This Row],[Gross_Margin]]-Table1[[#This Row],[Budget_Margin]]</f>
        <v>-5</v>
      </c>
      <c r="W3553" s="5">
        <f>IF(
Table1[[#This Row],[Budget_Margin]]=0,
"",
IF(
Table1[[#This Row],[Budget_Margin]]&gt;0,
(Table1[[#This Row],[Gross_Margin]]-Table1[[#This Row],[Budget_Margin]]) / Table1[[#This Row],[Budget_Margin]],
(Table1[[#This Row],[Gross_Margin]]-Table1[[#This Row],[Budget_Margin]]) / ABS(Table1[[#This Row],[Budget_Margin]])
)
)</f>
        <v>-0.125</v>
      </c>
      <c r="X3553" s="5" t="str">
        <f>IF(Table1[[#This Row],[Margin_Var]]&gt;=0, "Above Budget", "Below Budget")</f>
        <v>Below Budget</v>
      </c>
      <c r="Y3553" s="5">
        <f>IFERROR(Table1[[#This Row],[Gross_Margin]]/Table1[[#This Row],[Actual_Sales]],0)</f>
        <v>0.55555555555555558</v>
      </c>
      <c r="Z3553" s="5">
        <f>Table1[[#This Row],[Actual_Profit]]/Table1[[#This Row],[Actual_Sales]]</f>
        <v>7.9365079365079361E-2</v>
      </c>
      <c r="AA3553">
        <v>30</v>
      </c>
      <c r="AB3553" s="5">
        <f>IFERROR(Table1[[#This Row],[Expenses]]/Table1[[#This Row],[Actual_Sales]],0)</f>
        <v>0.47619047619047616</v>
      </c>
      <c r="AC3553">
        <v>8</v>
      </c>
      <c r="AD3553">
        <v>961</v>
      </c>
      <c r="AE3553" s="5">
        <f>IFERROR(Table1[[#This Row],[Inventory]]/Table1[[#This Row],[Actual_Sales]],0)</f>
        <v>15.253968253968255</v>
      </c>
    </row>
    <row r="3554" spans="1:31" x14ac:dyDescent="0.25">
      <c r="A3554">
        <v>2302</v>
      </c>
      <c r="B3554">
        <v>203</v>
      </c>
      <c r="C3554">
        <v>5</v>
      </c>
      <c r="D3554" s="2">
        <v>40575</v>
      </c>
      <c r="E3554">
        <v>165</v>
      </c>
      <c r="F3554">
        <v>150</v>
      </c>
      <c r="G3554">
        <f>Table1[[#This Row],[Actual_Sales]]-Table1[[#This Row],[Budget_Sales]]</f>
        <v>15</v>
      </c>
      <c r="H3554" s="5">
        <f>IF(
Table1[[#This Row],[Budget_Sales]]=0,
"",
IF(
Table1[[#This Row],[Budget_Sales]]&gt;0,
(Table1[[#This Row],[Actual_Sales]]-Table1[[#This Row],[Budget_Sales]])/Table1[[#This Row],[Budget_Sales]],
(Table1[[#This Row],[Actual_Sales]]-Table1[[#This Row],[Budget_Sales]])/ABS(Table1[[#This Row],[Budget_Sales]])
)
)</f>
        <v>0.1</v>
      </c>
      <c r="I3554" s="5" t="str">
        <f>IF(Table1[[#This Row],[Sales_Var]]&gt;=0,"Above Budget","Below Budget")</f>
        <v>Above Budget</v>
      </c>
      <c r="J3554">
        <f>Table1[[#This Row],[Actual_Sales]]-(Table1[[#This Row],[COGS]]+Table1[[#This Row],[Expenses]])</f>
        <v>13</v>
      </c>
      <c r="K3554">
        <v>20</v>
      </c>
      <c r="L3554">
        <f>Table1[[#This Row],[Actual_Profit]]-Table1[[#This Row],[Budget_Profit]]</f>
        <v>-7</v>
      </c>
      <c r="M3554" s="5">
        <f>IF(
Table1[[#This Row],[Budget_Profit]]=0,
"",
IF(
Table1[[#This Row],[Budget_Profit]]&gt;0,
(Table1[[#This Row],[Actual_Profit]]-Table1[[#This Row],[Budget_Profit]])/Table1[[#This Row],[Budget_Profit]],
(Table1[[#This Row],[Actual_Profit]]-Table1[[#This Row],[Budget_Profit]])/ABS(Table1[[#This Row],[Budget_Profit]])
)
)</f>
        <v>-0.35</v>
      </c>
      <c r="N3554" s="5" t="str">
        <f>IF(Table1[[#This Row],[Profit_Var]]&gt;=0, "Above Budget", "Below Budget")</f>
        <v>Below Budget</v>
      </c>
      <c r="O3554">
        <v>65</v>
      </c>
      <c r="P3554">
        <v>60</v>
      </c>
      <c r="Q3554">
        <f>Table1[[#This Row],[COGS]]-Table1[[#This Row],[Budget_COGS]]</f>
        <v>5</v>
      </c>
      <c r="R3554" s="5">
        <f>IF(
Table1[[#This Row],[Budget_COGS]]=0,
"",
IF(
Table1[[#This Row],[Budget_COGS]]&gt;0,
(Table1[[#This Row],[Budget_COGS]]-Table1[[#This Row],[COGS]]) / Table1[[#This Row],[Budget_COGS]],
(Table1[[#This Row],[Budget_COGS]]-Table1[[#This Row],[COGS]]) / ABS(Table1[[#This Row],[Budget_COGS]])
)
)</f>
        <v>-8.3333333333333329E-2</v>
      </c>
      <c r="S3554" s="5" t="str">
        <f>IF(Table1[[#This Row],[COGS _Var]]&gt;=0, "Above Budget", "Below Budget")</f>
        <v>Above Budget</v>
      </c>
      <c r="T3554">
        <f>Table1[[#This Row],[Actual_Sales]]-Table1[[#This Row],[COGS]]</f>
        <v>100</v>
      </c>
      <c r="U3554">
        <v>90</v>
      </c>
      <c r="V3554">
        <f>Table1[[#This Row],[Gross_Margin]]-Table1[[#This Row],[Budget_Margin]]</f>
        <v>10</v>
      </c>
      <c r="W3554" s="5">
        <f>IF(
Table1[[#This Row],[Budget_Margin]]=0,
"",
IF(
Table1[[#This Row],[Budget_Margin]]&gt;0,
(Table1[[#This Row],[Gross_Margin]]-Table1[[#This Row],[Budget_Margin]]) / Table1[[#This Row],[Budget_Margin]],
(Table1[[#This Row],[Gross_Margin]]-Table1[[#This Row],[Budget_Margin]]) / ABS(Table1[[#This Row],[Budget_Margin]])
)
)</f>
        <v>0.1111111111111111</v>
      </c>
      <c r="X3554" s="5" t="str">
        <f>IF(Table1[[#This Row],[Margin_Var]]&gt;=0, "Above Budget", "Below Budget")</f>
        <v>Above Budget</v>
      </c>
      <c r="Y3554" s="5">
        <f>IFERROR(Table1[[#This Row],[Gross_Margin]]/Table1[[#This Row],[Actual_Sales]],0)</f>
        <v>0.60606060606060608</v>
      </c>
      <c r="Z3554" s="5">
        <f>Table1[[#This Row],[Actual_Profit]]/Table1[[#This Row],[Actual_Sales]]</f>
        <v>7.8787878787878782E-2</v>
      </c>
      <c r="AA3554">
        <v>87</v>
      </c>
      <c r="AB3554" s="5">
        <f>IFERROR(Table1[[#This Row],[Expenses]]/Table1[[#This Row],[Actual_Sales]],0)</f>
        <v>0.52727272727272723</v>
      </c>
      <c r="AC3554">
        <v>58</v>
      </c>
      <c r="AD3554">
        <v>513</v>
      </c>
      <c r="AE3554" s="5">
        <f>IFERROR(Table1[[#This Row],[Inventory]]/Table1[[#This Row],[Actual_Sales]],0)</f>
        <v>3.1090909090909089</v>
      </c>
    </row>
    <row r="3555" spans="1:31" x14ac:dyDescent="0.25">
      <c r="A3555">
        <v>2463</v>
      </c>
      <c r="B3555">
        <v>920</v>
      </c>
      <c r="C3555">
        <v>12</v>
      </c>
      <c r="D3555" s="2">
        <v>40575</v>
      </c>
      <c r="E3555">
        <v>165</v>
      </c>
      <c r="F3555">
        <v>130</v>
      </c>
      <c r="G3555">
        <f>Table1[[#This Row],[Actual_Sales]]-Table1[[#This Row],[Budget_Sales]]</f>
        <v>35</v>
      </c>
      <c r="H3555" s="5">
        <f>IF(
Table1[[#This Row],[Budget_Sales]]=0,
"",
IF(
Table1[[#This Row],[Budget_Sales]]&gt;0,
(Table1[[#This Row],[Actual_Sales]]-Table1[[#This Row],[Budget_Sales]])/Table1[[#This Row],[Budget_Sales]],
(Table1[[#This Row],[Actual_Sales]]-Table1[[#This Row],[Budget_Sales]])/ABS(Table1[[#This Row],[Budget_Sales]])
)
)</f>
        <v>0.26923076923076922</v>
      </c>
      <c r="I3555" s="5" t="str">
        <f>IF(Table1[[#This Row],[Sales_Var]]&gt;=0,"Above Budget","Below Budget")</f>
        <v>Above Budget</v>
      </c>
      <c r="J3555">
        <f>Table1[[#This Row],[Actual_Sales]]-(Table1[[#This Row],[COGS]]+Table1[[#This Row],[Expenses]])</f>
        <v>13</v>
      </c>
      <c r="K3555">
        <v>10</v>
      </c>
      <c r="L3555">
        <f>Table1[[#This Row],[Actual_Profit]]-Table1[[#This Row],[Budget_Profit]]</f>
        <v>3</v>
      </c>
      <c r="M3555" s="5">
        <f>IF(
Table1[[#This Row],[Budget_Profit]]=0,
"",
IF(
Table1[[#This Row],[Budget_Profit]]&gt;0,
(Table1[[#This Row],[Actual_Profit]]-Table1[[#This Row],[Budget_Profit]])/Table1[[#This Row],[Budget_Profit]],
(Table1[[#This Row],[Actual_Profit]]-Table1[[#This Row],[Budget_Profit]])/ABS(Table1[[#This Row],[Budget_Profit]])
)
)</f>
        <v>0.3</v>
      </c>
      <c r="N3555" s="5" t="str">
        <f>IF(Table1[[#This Row],[Profit_Var]]&gt;=0, "Above Budget", "Below Budget")</f>
        <v>Above Budget</v>
      </c>
      <c r="O3555">
        <v>65</v>
      </c>
      <c r="P3555">
        <v>50</v>
      </c>
      <c r="Q3555">
        <f>Table1[[#This Row],[COGS]]-Table1[[#This Row],[Budget_COGS]]</f>
        <v>15</v>
      </c>
      <c r="R3555" s="5">
        <f>IF(
Table1[[#This Row],[Budget_COGS]]=0,
"",
IF(
Table1[[#This Row],[Budget_COGS]]&gt;0,
(Table1[[#This Row],[Budget_COGS]]-Table1[[#This Row],[COGS]]) / Table1[[#This Row],[Budget_COGS]],
(Table1[[#This Row],[Budget_COGS]]-Table1[[#This Row],[COGS]]) / ABS(Table1[[#This Row],[Budget_COGS]])
)
)</f>
        <v>-0.3</v>
      </c>
      <c r="S3555" s="5" t="str">
        <f>IF(Table1[[#This Row],[COGS _Var]]&gt;=0, "Above Budget", "Below Budget")</f>
        <v>Above Budget</v>
      </c>
      <c r="T3555">
        <f>Table1[[#This Row],[Actual_Sales]]-Table1[[#This Row],[COGS]]</f>
        <v>100</v>
      </c>
      <c r="U3555">
        <v>80</v>
      </c>
      <c r="V3555">
        <f>Table1[[#This Row],[Gross_Margin]]-Table1[[#This Row],[Budget_Margin]]</f>
        <v>20</v>
      </c>
      <c r="W3555" s="5">
        <f>IF(
Table1[[#This Row],[Budget_Margin]]=0,
"",
IF(
Table1[[#This Row],[Budget_Margin]]&gt;0,
(Table1[[#This Row],[Gross_Margin]]-Table1[[#This Row],[Budget_Margin]]) / Table1[[#This Row],[Budget_Margin]],
(Table1[[#This Row],[Gross_Margin]]-Table1[[#This Row],[Budget_Margin]]) / ABS(Table1[[#This Row],[Budget_Margin]])
)
)</f>
        <v>0.25</v>
      </c>
      <c r="X3555" s="5" t="str">
        <f>IF(Table1[[#This Row],[Margin_Var]]&gt;=0, "Above Budget", "Below Budget")</f>
        <v>Above Budget</v>
      </c>
      <c r="Y3555" s="5">
        <f>IFERROR(Table1[[#This Row],[Gross_Margin]]/Table1[[#This Row],[Actual_Sales]],0)</f>
        <v>0.60606060606060608</v>
      </c>
      <c r="Z3555" s="5">
        <f>Table1[[#This Row],[Actual_Profit]]/Table1[[#This Row],[Actual_Sales]]</f>
        <v>7.8787878787878782E-2</v>
      </c>
      <c r="AA3555">
        <v>87</v>
      </c>
      <c r="AB3555" s="5">
        <f>IFERROR(Table1[[#This Row],[Expenses]]/Table1[[#This Row],[Actual_Sales]],0)</f>
        <v>0.52727272727272723</v>
      </c>
      <c r="AC3555">
        <v>58</v>
      </c>
      <c r="AD3555">
        <v>513</v>
      </c>
      <c r="AE3555" s="5">
        <f>IFERROR(Table1[[#This Row],[Inventory]]/Table1[[#This Row],[Actual_Sales]],0)</f>
        <v>3.1090909090909089</v>
      </c>
    </row>
    <row r="3556" spans="1:31" x14ac:dyDescent="0.25">
      <c r="A3556">
        <v>2342</v>
      </c>
      <c r="B3556">
        <v>425</v>
      </c>
      <c r="C3556">
        <v>13</v>
      </c>
      <c r="D3556" s="2">
        <v>40575</v>
      </c>
      <c r="E3556">
        <v>165</v>
      </c>
      <c r="F3556">
        <v>100</v>
      </c>
      <c r="G3556">
        <f>Table1[[#This Row],[Actual_Sales]]-Table1[[#This Row],[Budget_Sales]]</f>
        <v>65</v>
      </c>
      <c r="H3556" s="5">
        <f>IF(
Table1[[#This Row],[Budget_Sales]]=0,
"",
IF(
Table1[[#This Row],[Budget_Sales]]&gt;0,
(Table1[[#This Row],[Actual_Sales]]-Table1[[#This Row],[Budget_Sales]])/Table1[[#This Row],[Budget_Sales]],
(Table1[[#This Row],[Actual_Sales]]-Table1[[#This Row],[Budget_Sales]])/ABS(Table1[[#This Row],[Budget_Sales]])
)
)</f>
        <v>0.65</v>
      </c>
      <c r="I3556" s="5" t="str">
        <f>IF(Table1[[#This Row],[Sales_Var]]&gt;=0,"Above Budget","Below Budget")</f>
        <v>Above Budget</v>
      </c>
      <c r="J3556">
        <f>Table1[[#This Row],[Actual_Sales]]-(Table1[[#This Row],[COGS]]+Table1[[#This Row],[Expenses]])</f>
        <v>13</v>
      </c>
      <c r="K3556">
        <v>10</v>
      </c>
      <c r="L3556">
        <f>Table1[[#This Row],[Actual_Profit]]-Table1[[#This Row],[Budget_Profit]]</f>
        <v>3</v>
      </c>
      <c r="M3556" s="5">
        <f>IF(
Table1[[#This Row],[Budget_Profit]]=0,
"",
IF(
Table1[[#This Row],[Budget_Profit]]&gt;0,
(Table1[[#This Row],[Actual_Profit]]-Table1[[#This Row],[Budget_Profit]])/Table1[[#This Row],[Budget_Profit]],
(Table1[[#This Row],[Actual_Profit]]-Table1[[#This Row],[Budget_Profit]])/ABS(Table1[[#This Row],[Budget_Profit]])
)
)</f>
        <v>0.3</v>
      </c>
      <c r="N3556" s="5" t="str">
        <f>IF(Table1[[#This Row],[Profit_Var]]&gt;=0, "Above Budget", "Below Budget")</f>
        <v>Above Budget</v>
      </c>
      <c r="O3556">
        <v>65</v>
      </c>
      <c r="P3556">
        <v>40</v>
      </c>
      <c r="Q3556">
        <f>Table1[[#This Row],[COGS]]-Table1[[#This Row],[Budget_COGS]]</f>
        <v>25</v>
      </c>
      <c r="R3556" s="5">
        <f>IF(
Table1[[#This Row],[Budget_COGS]]=0,
"",
IF(
Table1[[#This Row],[Budget_COGS]]&gt;0,
(Table1[[#This Row],[Budget_COGS]]-Table1[[#This Row],[COGS]]) / Table1[[#This Row],[Budget_COGS]],
(Table1[[#This Row],[Budget_COGS]]-Table1[[#This Row],[COGS]]) / ABS(Table1[[#This Row],[Budget_COGS]])
)
)</f>
        <v>-0.625</v>
      </c>
      <c r="S3556" s="5" t="str">
        <f>IF(Table1[[#This Row],[COGS _Var]]&gt;=0, "Above Budget", "Below Budget")</f>
        <v>Above Budget</v>
      </c>
      <c r="T3556">
        <f>Table1[[#This Row],[Actual_Sales]]-Table1[[#This Row],[COGS]]</f>
        <v>100</v>
      </c>
      <c r="U3556">
        <v>60</v>
      </c>
      <c r="V3556">
        <f>Table1[[#This Row],[Gross_Margin]]-Table1[[#This Row],[Budget_Margin]]</f>
        <v>40</v>
      </c>
      <c r="W3556" s="5">
        <f>IF(
Table1[[#This Row],[Budget_Margin]]=0,
"",
IF(
Table1[[#This Row],[Budget_Margin]]&gt;0,
(Table1[[#This Row],[Gross_Margin]]-Table1[[#This Row],[Budget_Margin]]) / Table1[[#This Row],[Budget_Margin]],
(Table1[[#This Row],[Gross_Margin]]-Table1[[#This Row],[Budget_Margin]]) / ABS(Table1[[#This Row],[Budget_Margin]])
)
)</f>
        <v>0.66666666666666663</v>
      </c>
      <c r="X3556" s="5" t="str">
        <f>IF(Table1[[#This Row],[Margin_Var]]&gt;=0, "Above Budget", "Below Budget")</f>
        <v>Above Budget</v>
      </c>
      <c r="Y3556" s="5">
        <f>IFERROR(Table1[[#This Row],[Gross_Margin]]/Table1[[#This Row],[Actual_Sales]],0)</f>
        <v>0.60606060606060608</v>
      </c>
      <c r="Z3556" s="5">
        <f>Table1[[#This Row],[Actual_Profit]]/Table1[[#This Row],[Actual_Sales]]</f>
        <v>7.8787878787878782E-2</v>
      </c>
      <c r="AA3556">
        <v>87</v>
      </c>
      <c r="AB3556" s="5">
        <f>IFERROR(Table1[[#This Row],[Expenses]]/Table1[[#This Row],[Actual_Sales]],0)</f>
        <v>0.52727272727272723</v>
      </c>
      <c r="AC3556">
        <v>58</v>
      </c>
      <c r="AD3556">
        <v>513</v>
      </c>
      <c r="AE3556" s="5">
        <f>IFERROR(Table1[[#This Row],[Inventory]]/Table1[[#This Row],[Actual_Sales]],0)</f>
        <v>3.1090909090909089</v>
      </c>
    </row>
    <row r="3557" spans="1:31" x14ac:dyDescent="0.25">
      <c r="A3557">
        <v>1715</v>
      </c>
      <c r="B3557">
        <v>715</v>
      </c>
      <c r="C3557">
        <v>2</v>
      </c>
      <c r="D3557" s="2">
        <v>40452</v>
      </c>
      <c r="E3557">
        <v>230</v>
      </c>
      <c r="F3557">
        <v>230</v>
      </c>
      <c r="G3557">
        <f>Table1[[#This Row],[Actual_Sales]]-Table1[[#This Row],[Budget_Sales]]</f>
        <v>0</v>
      </c>
      <c r="H3557" s="5">
        <f>IF(
Table1[[#This Row],[Budget_Sales]]=0,
"",
IF(
Table1[[#This Row],[Budget_Sales]]&gt;0,
(Table1[[#This Row],[Actual_Sales]]-Table1[[#This Row],[Budget_Sales]])/Table1[[#This Row],[Budget_Sales]],
(Table1[[#This Row],[Actual_Sales]]-Table1[[#This Row],[Budget_Sales]])/ABS(Table1[[#This Row],[Budget_Sales]])
)
)</f>
        <v>0</v>
      </c>
      <c r="I3557" s="5" t="str">
        <f>IF(Table1[[#This Row],[Sales_Var]]&gt;=0,"Above Budget","Below Budget")</f>
        <v>Above Budget</v>
      </c>
      <c r="J3557">
        <f>Table1[[#This Row],[Actual_Sales]]-(Table1[[#This Row],[COGS]]+Table1[[#This Row],[Expenses]])</f>
        <v>18</v>
      </c>
      <c r="K3557">
        <v>60</v>
      </c>
      <c r="L3557">
        <f>Table1[[#This Row],[Actual_Profit]]-Table1[[#This Row],[Budget_Profit]]</f>
        <v>-42</v>
      </c>
      <c r="M3557" s="5">
        <f>IF(
Table1[[#This Row],[Budget_Profit]]=0,
"",
IF(
Table1[[#This Row],[Budget_Profit]]&gt;0,
(Table1[[#This Row],[Actual_Profit]]-Table1[[#This Row],[Budget_Profit]])/Table1[[#This Row],[Budget_Profit]],
(Table1[[#This Row],[Actual_Profit]]-Table1[[#This Row],[Budget_Profit]])/ABS(Table1[[#This Row],[Budget_Profit]])
)
)</f>
        <v>-0.7</v>
      </c>
      <c r="N3557" s="5" t="str">
        <f>IF(Table1[[#This Row],[Profit_Var]]&gt;=0, "Above Budget", "Below Budget")</f>
        <v>Below Budget</v>
      </c>
      <c r="O3557">
        <v>96</v>
      </c>
      <c r="P3557">
        <v>90</v>
      </c>
      <c r="Q3557">
        <f>Table1[[#This Row],[COGS]]-Table1[[#This Row],[Budget_COGS]]</f>
        <v>6</v>
      </c>
      <c r="R3557" s="5">
        <f>IF(
Table1[[#This Row],[Budget_COGS]]=0,
"",
IF(
Table1[[#This Row],[Budget_COGS]]&gt;0,
(Table1[[#This Row],[Budget_COGS]]-Table1[[#This Row],[COGS]]) / Table1[[#This Row],[Budget_COGS]],
(Table1[[#This Row],[Budget_COGS]]-Table1[[#This Row],[COGS]]) / ABS(Table1[[#This Row],[Budget_COGS]])
)
)</f>
        <v>-6.6666666666666666E-2</v>
      </c>
      <c r="S3557" s="5" t="str">
        <f>IF(Table1[[#This Row],[COGS _Var]]&gt;=0, "Above Budget", "Below Budget")</f>
        <v>Above Budget</v>
      </c>
      <c r="T3557">
        <f>Table1[[#This Row],[Actual_Sales]]-Table1[[#This Row],[COGS]]</f>
        <v>134</v>
      </c>
      <c r="U3557">
        <v>140</v>
      </c>
      <c r="V3557">
        <f>Table1[[#This Row],[Gross_Margin]]-Table1[[#This Row],[Budget_Margin]]</f>
        <v>-6</v>
      </c>
      <c r="W3557" s="5">
        <f>IF(
Table1[[#This Row],[Budget_Margin]]=0,
"",
IF(
Table1[[#This Row],[Budget_Margin]]&gt;0,
(Table1[[#This Row],[Gross_Margin]]-Table1[[#This Row],[Budget_Margin]]) / Table1[[#This Row],[Budget_Margin]],
(Table1[[#This Row],[Gross_Margin]]-Table1[[#This Row],[Budget_Margin]]) / ABS(Table1[[#This Row],[Budget_Margin]])
)
)</f>
        <v>-4.2857142857142858E-2</v>
      </c>
      <c r="X3557" s="5" t="str">
        <f>IF(Table1[[#This Row],[Margin_Var]]&gt;=0, "Above Budget", "Below Budget")</f>
        <v>Below Budget</v>
      </c>
      <c r="Y3557" s="5">
        <f>IFERROR(Table1[[#This Row],[Gross_Margin]]/Table1[[#This Row],[Actual_Sales]],0)</f>
        <v>0.58260869565217388</v>
      </c>
      <c r="Z3557" s="5">
        <f>Table1[[#This Row],[Actual_Profit]]/Table1[[#This Row],[Actual_Sales]]</f>
        <v>7.8260869565217397E-2</v>
      </c>
      <c r="AA3557">
        <v>116</v>
      </c>
      <c r="AB3557" s="5">
        <f>IFERROR(Table1[[#This Row],[Expenses]]/Table1[[#This Row],[Actual_Sales]],0)</f>
        <v>0.5043478260869565</v>
      </c>
      <c r="AC3557">
        <v>87</v>
      </c>
      <c r="AD3557">
        <v>683</v>
      </c>
      <c r="AE3557" s="5">
        <f>IFERROR(Table1[[#This Row],[Inventory]]/Table1[[#This Row],[Actual_Sales]],0)</f>
        <v>2.9695652173913043</v>
      </c>
    </row>
    <row r="3558" spans="1:31" x14ac:dyDescent="0.25">
      <c r="A3558">
        <v>1611</v>
      </c>
      <c r="B3558">
        <v>239</v>
      </c>
      <c r="C3558">
        <v>5</v>
      </c>
      <c r="D3558" s="2">
        <v>40452</v>
      </c>
      <c r="E3558">
        <v>230</v>
      </c>
      <c r="F3558">
        <v>210</v>
      </c>
      <c r="G3558">
        <f>Table1[[#This Row],[Actual_Sales]]-Table1[[#This Row],[Budget_Sales]]</f>
        <v>20</v>
      </c>
      <c r="H3558" s="5">
        <f>IF(
Table1[[#This Row],[Budget_Sales]]=0,
"",
IF(
Table1[[#This Row],[Budget_Sales]]&gt;0,
(Table1[[#This Row],[Actual_Sales]]-Table1[[#This Row],[Budget_Sales]])/Table1[[#This Row],[Budget_Sales]],
(Table1[[#This Row],[Actual_Sales]]-Table1[[#This Row],[Budget_Sales]])/ABS(Table1[[#This Row],[Budget_Sales]])
)
)</f>
        <v>9.5238095238095233E-2</v>
      </c>
      <c r="I3558" s="5" t="str">
        <f>IF(Table1[[#This Row],[Sales_Var]]&gt;=0,"Above Budget","Below Budget")</f>
        <v>Above Budget</v>
      </c>
      <c r="J3558">
        <f>Table1[[#This Row],[Actual_Sales]]-(Table1[[#This Row],[COGS]]+Table1[[#This Row],[Expenses]])</f>
        <v>18</v>
      </c>
      <c r="K3558">
        <v>50</v>
      </c>
      <c r="L3558">
        <f>Table1[[#This Row],[Actual_Profit]]-Table1[[#This Row],[Budget_Profit]]</f>
        <v>-32</v>
      </c>
      <c r="M3558" s="5">
        <f>IF(
Table1[[#This Row],[Budget_Profit]]=0,
"",
IF(
Table1[[#This Row],[Budget_Profit]]&gt;0,
(Table1[[#This Row],[Actual_Profit]]-Table1[[#This Row],[Budget_Profit]])/Table1[[#This Row],[Budget_Profit]],
(Table1[[#This Row],[Actual_Profit]]-Table1[[#This Row],[Budget_Profit]])/ABS(Table1[[#This Row],[Budget_Profit]])
)
)</f>
        <v>-0.64</v>
      </c>
      <c r="N3558" s="5" t="str">
        <f>IF(Table1[[#This Row],[Profit_Var]]&gt;=0, "Above Budget", "Below Budget")</f>
        <v>Below Budget</v>
      </c>
      <c r="O3558">
        <v>96</v>
      </c>
      <c r="P3558">
        <v>80</v>
      </c>
      <c r="Q3558">
        <f>Table1[[#This Row],[COGS]]-Table1[[#This Row],[Budget_COGS]]</f>
        <v>16</v>
      </c>
      <c r="R3558" s="5">
        <f>IF(
Table1[[#This Row],[Budget_COGS]]=0,
"",
IF(
Table1[[#This Row],[Budget_COGS]]&gt;0,
(Table1[[#This Row],[Budget_COGS]]-Table1[[#This Row],[COGS]]) / Table1[[#This Row],[Budget_COGS]],
(Table1[[#This Row],[Budget_COGS]]-Table1[[#This Row],[COGS]]) / ABS(Table1[[#This Row],[Budget_COGS]])
)
)</f>
        <v>-0.2</v>
      </c>
      <c r="S3558" s="5" t="str">
        <f>IF(Table1[[#This Row],[COGS _Var]]&gt;=0, "Above Budget", "Below Budget")</f>
        <v>Above Budget</v>
      </c>
      <c r="T3558">
        <f>Table1[[#This Row],[Actual_Sales]]-Table1[[#This Row],[COGS]]</f>
        <v>134</v>
      </c>
      <c r="U3558">
        <v>130</v>
      </c>
      <c r="V3558">
        <f>Table1[[#This Row],[Gross_Margin]]-Table1[[#This Row],[Budget_Margin]]</f>
        <v>4</v>
      </c>
      <c r="W3558" s="5">
        <f>IF(
Table1[[#This Row],[Budget_Margin]]=0,
"",
IF(
Table1[[#This Row],[Budget_Margin]]&gt;0,
(Table1[[#This Row],[Gross_Margin]]-Table1[[#This Row],[Budget_Margin]]) / Table1[[#This Row],[Budget_Margin]],
(Table1[[#This Row],[Gross_Margin]]-Table1[[#This Row],[Budget_Margin]]) / ABS(Table1[[#This Row],[Budget_Margin]])
)
)</f>
        <v>3.0769230769230771E-2</v>
      </c>
      <c r="X3558" s="5" t="str">
        <f>IF(Table1[[#This Row],[Margin_Var]]&gt;=0, "Above Budget", "Below Budget")</f>
        <v>Above Budget</v>
      </c>
      <c r="Y3558" s="5">
        <f>IFERROR(Table1[[#This Row],[Gross_Margin]]/Table1[[#This Row],[Actual_Sales]],0)</f>
        <v>0.58260869565217388</v>
      </c>
      <c r="Z3558" s="5">
        <f>Table1[[#This Row],[Actual_Profit]]/Table1[[#This Row],[Actual_Sales]]</f>
        <v>7.8260869565217397E-2</v>
      </c>
      <c r="AA3558">
        <v>116</v>
      </c>
      <c r="AB3558" s="5">
        <f>IFERROR(Table1[[#This Row],[Expenses]]/Table1[[#This Row],[Actual_Sales]],0)</f>
        <v>0.5043478260869565</v>
      </c>
      <c r="AC3558">
        <v>87</v>
      </c>
      <c r="AD3558">
        <v>683</v>
      </c>
      <c r="AE3558" s="5">
        <f>IFERROR(Table1[[#This Row],[Inventory]]/Table1[[#This Row],[Actual_Sales]],0)</f>
        <v>2.9695652173913043</v>
      </c>
    </row>
    <row r="3559" spans="1:31" x14ac:dyDescent="0.25">
      <c r="A3559">
        <v>1854</v>
      </c>
      <c r="B3559">
        <v>563</v>
      </c>
      <c r="C3559">
        <v>2</v>
      </c>
      <c r="D3559" s="2">
        <v>40483</v>
      </c>
      <c r="E3559">
        <v>64</v>
      </c>
      <c r="F3559">
        <v>60</v>
      </c>
      <c r="G3559">
        <f>Table1[[#This Row],[Actual_Sales]]-Table1[[#This Row],[Budget_Sales]]</f>
        <v>4</v>
      </c>
      <c r="H3559" s="5">
        <f>IF(
Table1[[#This Row],[Budget_Sales]]=0,
"",
IF(
Table1[[#This Row],[Budget_Sales]]&gt;0,
(Table1[[#This Row],[Actual_Sales]]-Table1[[#This Row],[Budget_Sales]])/Table1[[#This Row],[Budget_Sales]],
(Table1[[#This Row],[Actual_Sales]]-Table1[[#This Row],[Budget_Sales]])/ABS(Table1[[#This Row],[Budget_Sales]])
)
)</f>
        <v>6.6666666666666666E-2</v>
      </c>
      <c r="I3559" s="5" t="str">
        <f>IF(Table1[[#This Row],[Sales_Var]]&gt;=0,"Above Budget","Below Budget")</f>
        <v>Above Budget</v>
      </c>
      <c r="J3559">
        <f>Table1[[#This Row],[Actual_Sales]]-(Table1[[#This Row],[COGS]]+Table1[[#This Row],[Expenses]])</f>
        <v>5</v>
      </c>
      <c r="K3559">
        <v>20</v>
      </c>
      <c r="L3559">
        <f>Table1[[#This Row],[Actual_Profit]]-Table1[[#This Row],[Budget_Profit]]</f>
        <v>-15</v>
      </c>
      <c r="M3559" s="5">
        <f>IF(
Table1[[#This Row],[Budget_Profit]]=0,
"",
IF(
Table1[[#This Row],[Budget_Profit]]&gt;0,
(Table1[[#This Row],[Actual_Profit]]-Table1[[#This Row],[Budget_Profit]])/Table1[[#This Row],[Budget_Profit]],
(Table1[[#This Row],[Actual_Profit]]-Table1[[#This Row],[Budget_Profit]])/ABS(Table1[[#This Row],[Budget_Profit]])
)
)</f>
        <v>-0.75</v>
      </c>
      <c r="N3559" s="5" t="str">
        <f>IF(Table1[[#This Row],[Profit_Var]]&gt;=0, "Above Budget", "Below Budget")</f>
        <v>Below Budget</v>
      </c>
      <c r="O3559">
        <v>29</v>
      </c>
      <c r="P3559">
        <v>20</v>
      </c>
      <c r="Q3559">
        <f>Table1[[#This Row],[COGS]]-Table1[[#This Row],[Budget_COGS]]</f>
        <v>9</v>
      </c>
      <c r="R3559" s="5">
        <f>IF(
Table1[[#This Row],[Budget_COGS]]=0,
"",
IF(
Table1[[#This Row],[Budget_COGS]]&gt;0,
(Table1[[#This Row],[Budget_COGS]]-Table1[[#This Row],[COGS]]) / Table1[[#This Row],[Budget_COGS]],
(Table1[[#This Row],[Budget_COGS]]-Table1[[#This Row],[COGS]]) / ABS(Table1[[#This Row],[Budget_COGS]])
)
)</f>
        <v>-0.45</v>
      </c>
      <c r="S3559" s="5" t="str">
        <f>IF(Table1[[#This Row],[COGS _Var]]&gt;=0, "Above Budget", "Below Budget")</f>
        <v>Above Budget</v>
      </c>
      <c r="T3559">
        <f>Table1[[#This Row],[Actual_Sales]]-Table1[[#This Row],[COGS]]</f>
        <v>35</v>
      </c>
      <c r="U3559">
        <v>40</v>
      </c>
      <c r="V3559">
        <f>Table1[[#This Row],[Gross_Margin]]-Table1[[#This Row],[Budget_Margin]]</f>
        <v>-5</v>
      </c>
      <c r="W3559" s="5">
        <f>IF(
Table1[[#This Row],[Budget_Margin]]=0,
"",
IF(
Table1[[#This Row],[Budget_Margin]]&gt;0,
(Table1[[#This Row],[Gross_Margin]]-Table1[[#This Row],[Budget_Margin]]) / Table1[[#This Row],[Budget_Margin]],
(Table1[[#This Row],[Gross_Margin]]-Table1[[#This Row],[Budget_Margin]]) / ABS(Table1[[#This Row],[Budget_Margin]])
)
)</f>
        <v>-0.125</v>
      </c>
      <c r="X3559" s="5" t="str">
        <f>IF(Table1[[#This Row],[Margin_Var]]&gt;=0, "Above Budget", "Below Budget")</f>
        <v>Below Budget</v>
      </c>
      <c r="Y3559" s="5">
        <f>IFERROR(Table1[[#This Row],[Gross_Margin]]/Table1[[#This Row],[Actual_Sales]],0)</f>
        <v>0.546875</v>
      </c>
      <c r="Z3559" s="5">
        <f>Table1[[#This Row],[Actual_Profit]]/Table1[[#This Row],[Actual_Sales]]</f>
        <v>7.8125E-2</v>
      </c>
      <c r="AA3559">
        <v>30</v>
      </c>
      <c r="AB3559" s="5">
        <f>IFERROR(Table1[[#This Row],[Expenses]]/Table1[[#This Row],[Actual_Sales]],0)</f>
        <v>0.46875</v>
      </c>
      <c r="AC3559">
        <v>8</v>
      </c>
      <c r="AD3559">
        <v>1003</v>
      </c>
      <c r="AE3559" s="5">
        <f>IFERROR(Table1[[#This Row],[Inventory]]/Table1[[#This Row],[Actual_Sales]],0)</f>
        <v>15.671875</v>
      </c>
    </row>
    <row r="3560" spans="1:31" x14ac:dyDescent="0.25">
      <c r="A3560">
        <v>1907</v>
      </c>
      <c r="B3560">
        <v>775</v>
      </c>
      <c r="C3560">
        <v>3</v>
      </c>
      <c r="D3560" s="2">
        <v>40483</v>
      </c>
      <c r="E3560">
        <v>64</v>
      </c>
      <c r="F3560">
        <v>70</v>
      </c>
      <c r="G3560">
        <f>Table1[[#This Row],[Actual_Sales]]-Table1[[#This Row],[Budget_Sales]]</f>
        <v>-6</v>
      </c>
      <c r="H3560" s="5">
        <f>IF(
Table1[[#This Row],[Budget_Sales]]=0,
"",
IF(
Table1[[#This Row],[Budget_Sales]]&gt;0,
(Table1[[#This Row],[Actual_Sales]]-Table1[[#This Row],[Budget_Sales]])/Table1[[#This Row],[Budget_Sales]],
(Table1[[#This Row],[Actual_Sales]]-Table1[[#This Row],[Budget_Sales]])/ABS(Table1[[#This Row],[Budget_Sales]])
)
)</f>
        <v>-8.5714285714285715E-2</v>
      </c>
      <c r="I3560" s="5" t="str">
        <f>IF(Table1[[#This Row],[Sales_Var]]&gt;=0,"Above Budget","Below Budget")</f>
        <v>Below Budget</v>
      </c>
      <c r="J3560">
        <f>Table1[[#This Row],[Actual_Sales]]-(Table1[[#This Row],[COGS]]+Table1[[#This Row],[Expenses]])</f>
        <v>5</v>
      </c>
      <c r="K3560">
        <v>20</v>
      </c>
      <c r="L3560">
        <f>Table1[[#This Row],[Actual_Profit]]-Table1[[#This Row],[Budget_Profit]]</f>
        <v>-15</v>
      </c>
      <c r="M3560" s="5">
        <f>IF(
Table1[[#This Row],[Budget_Profit]]=0,
"",
IF(
Table1[[#This Row],[Budget_Profit]]&gt;0,
(Table1[[#This Row],[Actual_Profit]]-Table1[[#This Row],[Budget_Profit]])/Table1[[#This Row],[Budget_Profit]],
(Table1[[#This Row],[Actual_Profit]]-Table1[[#This Row],[Budget_Profit]])/ABS(Table1[[#This Row],[Budget_Profit]])
)
)</f>
        <v>-0.75</v>
      </c>
      <c r="N3560" s="5" t="str">
        <f>IF(Table1[[#This Row],[Profit_Var]]&gt;=0, "Above Budget", "Below Budget")</f>
        <v>Below Budget</v>
      </c>
      <c r="O3560">
        <v>29</v>
      </c>
      <c r="P3560">
        <v>30</v>
      </c>
      <c r="Q3560">
        <f>Table1[[#This Row],[COGS]]-Table1[[#This Row],[Budget_COGS]]</f>
        <v>-1</v>
      </c>
      <c r="R3560" s="5">
        <f>IF(
Table1[[#This Row],[Budget_COGS]]=0,
"",
IF(
Table1[[#This Row],[Budget_COGS]]&gt;0,
(Table1[[#This Row],[Budget_COGS]]-Table1[[#This Row],[COGS]]) / Table1[[#This Row],[Budget_COGS]],
(Table1[[#This Row],[Budget_COGS]]-Table1[[#This Row],[COGS]]) / ABS(Table1[[#This Row],[Budget_COGS]])
)
)</f>
        <v>3.3333333333333333E-2</v>
      </c>
      <c r="S3560" s="5" t="str">
        <f>IF(Table1[[#This Row],[COGS _Var]]&gt;=0, "Above Budget", "Below Budget")</f>
        <v>Below Budget</v>
      </c>
      <c r="T3560">
        <f>Table1[[#This Row],[Actual_Sales]]-Table1[[#This Row],[COGS]]</f>
        <v>35</v>
      </c>
      <c r="U3560">
        <v>40</v>
      </c>
      <c r="V3560">
        <f>Table1[[#This Row],[Gross_Margin]]-Table1[[#This Row],[Budget_Margin]]</f>
        <v>-5</v>
      </c>
      <c r="W3560" s="5">
        <f>IF(
Table1[[#This Row],[Budget_Margin]]=0,
"",
IF(
Table1[[#This Row],[Budget_Margin]]&gt;0,
(Table1[[#This Row],[Gross_Margin]]-Table1[[#This Row],[Budget_Margin]]) / Table1[[#This Row],[Budget_Margin]],
(Table1[[#This Row],[Gross_Margin]]-Table1[[#This Row],[Budget_Margin]]) / ABS(Table1[[#This Row],[Budget_Margin]])
)
)</f>
        <v>-0.125</v>
      </c>
      <c r="X3560" s="5" t="str">
        <f>IF(Table1[[#This Row],[Margin_Var]]&gt;=0, "Above Budget", "Below Budget")</f>
        <v>Below Budget</v>
      </c>
      <c r="Y3560" s="5">
        <f>IFERROR(Table1[[#This Row],[Gross_Margin]]/Table1[[#This Row],[Actual_Sales]],0)</f>
        <v>0.546875</v>
      </c>
      <c r="Z3560" s="5">
        <f>Table1[[#This Row],[Actual_Profit]]/Table1[[#This Row],[Actual_Sales]]</f>
        <v>7.8125E-2</v>
      </c>
      <c r="AA3560">
        <v>30</v>
      </c>
      <c r="AB3560" s="5">
        <f>IFERROR(Table1[[#This Row],[Expenses]]/Table1[[#This Row],[Actual_Sales]],0)</f>
        <v>0.46875</v>
      </c>
      <c r="AC3560">
        <v>8</v>
      </c>
      <c r="AD3560">
        <v>1003</v>
      </c>
      <c r="AE3560" s="5">
        <f>IFERROR(Table1[[#This Row],[Inventory]]/Table1[[#This Row],[Actual_Sales]],0)</f>
        <v>15.671875</v>
      </c>
    </row>
    <row r="3561" spans="1:31" x14ac:dyDescent="0.25">
      <c r="A3561">
        <v>1836</v>
      </c>
      <c r="B3561">
        <v>505</v>
      </c>
      <c r="C3561">
        <v>9</v>
      </c>
      <c r="D3561" s="2">
        <v>40483</v>
      </c>
      <c r="E3561">
        <v>64</v>
      </c>
      <c r="F3561">
        <v>50</v>
      </c>
      <c r="G3561">
        <f>Table1[[#This Row],[Actual_Sales]]-Table1[[#This Row],[Budget_Sales]]</f>
        <v>14</v>
      </c>
      <c r="H3561" s="5">
        <f>IF(
Table1[[#This Row],[Budget_Sales]]=0,
"",
IF(
Table1[[#This Row],[Budget_Sales]]&gt;0,
(Table1[[#This Row],[Actual_Sales]]-Table1[[#This Row],[Budget_Sales]])/Table1[[#This Row],[Budget_Sales]],
(Table1[[#This Row],[Actual_Sales]]-Table1[[#This Row],[Budget_Sales]])/ABS(Table1[[#This Row],[Budget_Sales]])
)
)</f>
        <v>0.28000000000000003</v>
      </c>
      <c r="I3561" s="5" t="str">
        <f>IF(Table1[[#This Row],[Sales_Var]]&gt;=0,"Above Budget","Below Budget")</f>
        <v>Above Budget</v>
      </c>
      <c r="J3561">
        <f>Table1[[#This Row],[Actual_Sales]]-(Table1[[#This Row],[COGS]]+Table1[[#This Row],[Expenses]])</f>
        <v>5</v>
      </c>
      <c r="K3561">
        <v>10</v>
      </c>
      <c r="L3561">
        <f>Table1[[#This Row],[Actual_Profit]]-Table1[[#This Row],[Budget_Profit]]</f>
        <v>-5</v>
      </c>
      <c r="M3561" s="5">
        <f>IF(
Table1[[#This Row],[Budget_Profit]]=0,
"",
IF(
Table1[[#This Row],[Budget_Profit]]&gt;0,
(Table1[[#This Row],[Actual_Profit]]-Table1[[#This Row],[Budget_Profit]])/Table1[[#This Row],[Budget_Profit]],
(Table1[[#This Row],[Actual_Profit]]-Table1[[#This Row],[Budget_Profit]])/ABS(Table1[[#This Row],[Budget_Profit]])
)
)</f>
        <v>-0.5</v>
      </c>
      <c r="N3561" s="5" t="str">
        <f>IF(Table1[[#This Row],[Profit_Var]]&gt;=0, "Above Budget", "Below Budget")</f>
        <v>Below Budget</v>
      </c>
      <c r="O3561">
        <v>29</v>
      </c>
      <c r="P3561">
        <v>20</v>
      </c>
      <c r="Q3561">
        <f>Table1[[#This Row],[COGS]]-Table1[[#This Row],[Budget_COGS]]</f>
        <v>9</v>
      </c>
      <c r="R3561" s="5">
        <f>IF(
Table1[[#This Row],[Budget_COGS]]=0,
"",
IF(
Table1[[#This Row],[Budget_COGS]]&gt;0,
(Table1[[#This Row],[Budget_COGS]]-Table1[[#This Row],[COGS]]) / Table1[[#This Row],[Budget_COGS]],
(Table1[[#This Row],[Budget_COGS]]-Table1[[#This Row],[COGS]]) / ABS(Table1[[#This Row],[Budget_COGS]])
)
)</f>
        <v>-0.45</v>
      </c>
      <c r="S3561" s="5" t="str">
        <f>IF(Table1[[#This Row],[COGS _Var]]&gt;=0, "Above Budget", "Below Budget")</f>
        <v>Above Budget</v>
      </c>
      <c r="T3561">
        <f>Table1[[#This Row],[Actual_Sales]]-Table1[[#This Row],[COGS]]</f>
        <v>35</v>
      </c>
      <c r="U3561">
        <v>30</v>
      </c>
      <c r="V3561">
        <f>Table1[[#This Row],[Gross_Margin]]-Table1[[#This Row],[Budget_Margin]]</f>
        <v>5</v>
      </c>
      <c r="W3561" s="5">
        <f>IF(
Table1[[#This Row],[Budget_Margin]]=0,
"",
IF(
Table1[[#This Row],[Budget_Margin]]&gt;0,
(Table1[[#This Row],[Gross_Margin]]-Table1[[#This Row],[Budget_Margin]]) / Table1[[#This Row],[Budget_Margin]],
(Table1[[#This Row],[Gross_Margin]]-Table1[[#This Row],[Budget_Margin]]) / ABS(Table1[[#This Row],[Budget_Margin]])
)
)</f>
        <v>0.16666666666666666</v>
      </c>
      <c r="X3561" s="5" t="str">
        <f>IF(Table1[[#This Row],[Margin_Var]]&gt;=0, "Above Budget", "Below Budget")</f>
        <v>Above Budget</v>
      </c>
      <c r="Y3561" s="5">
        <f>IFERROR(Table1[[#This Row],[Gross_Margin]]/Table1[[#This Row],[Actual_Sales]],0)</f>
        <v>0.546875</v>
      </c>
      <c r="Z3561" s="5">
        <f>Table1[[#This Row],[Actual_Profit]]/Table1[[#This Row],[Actual_Sales]]</f>
        <v>7.8125E-2</v>
      </c>
      <c r="AA3561">
        <v>30</v>
      </c>
      <c r="AB3561" s="5">
        <f>IFERROR(Table1[[#This Row],[Expenses]]/Table1[[#This Row],[Actual_Sales]],0)</f>
        <v>0.46875</v>
      </c>
      <c r="AC3561">
        <v>8</v>
      </c>
      <c r="AD3561">
        <v>1003</v>
      </c>
      <c r="AE3561" s="5">
        <f>IFERROR(Table1[[#This Row],[Inventory]]/Table1[[#This Row],[Actual_Sales]],0)</f>
        <v>15.671875</v>
      </c>
    </row>
    <row r="3562" spans="1:31" x14ac:dyDescent="0.25">
      <c r="A3562">
        <v>731</v>
      </c>
      <c r="B3562">
        <v>262</v>
      </c>
      <c r="C3562">
        <v>2</v>
      </c>
      <c r="D3562" s="2">
        <v>40299</v>
      </c>
      <c r="E3562">
        <v>221</v>
      </c>
      <c r="F3562">
        <v>230</v>
      </c>
      <c r="G3562">
        <f>Table1[[#This Row],[Actual_Sales]]-Table1[[#This Row],[Budget_Sales]]</f>
        <v>-9</v>
      </c>
      <c r="H3562" s="5">
        <f>IF(
Table1[[#This Row],[Budget_Sales]]=0,
"",
IF(
Table1[[#This Row],[Budget_Sales]]&gt;0,
(Table1[[#This Row],[Actual_Sales]]-Table1[[#This Row],[Budget_Sales]])/Table1[[#This Row],[Budget_Sales]],
(Table1[[#This Row],[Actual_Sales]]-Table1[[#This Row],[Budget_Sales]])/ABS(Table1[[#This Row],[Budget_Sales]])
)
)</f>
        <v>-3.9130434782608699E-2</v>
      </c>
      <c r="I3562" s="5" t="str">
        <f>IF(Table1[[#This Row],[Sales_Var]]&gt;=0,"Above Budget","Below Budget")</f>
        <v>Below Budget</v>
      </c>
      <c r="J3562">
        <f>Table1[[#This Row],[Actual_Sales]]-(Table1[[#This Row],[COGS]]+Table1[[#This Row],[Expenses]])</f>
        <v>17</v>
      </c>
      <c r="K3562">
        <v>40</v>
      </c>
      <c r="L3562">
        <f>Table1[[#This Row],[Actual_Profit]]-Table1[[#This Row],[Budget_Profit]]</f>
        <v>-23</v>
      </c>
      <c r="M3562" s="5">
        <f>IF(
Table1[[#This Row],[Budget_Profit]]=0,
"",
IF(
Table1[[#This Row],[Budget_Profit]]&gt;0,
(Table1[[#This Row],[Actual_Profit]]-Table1[[#This Row],[Budget_Profit]])/Table1[[#This Row],[Budget_Profit]],
(Table1[[#This Row],[Actual_Profit]]-Table1[[#This Row],[Budget_Profit]])/ABS(Table1[[#This Row],[Budget_Profit]])
)
)</f>
        <v>-0.57499999999999996</v>
      </c>
      <c r="N3562" s="5" t="str">
        <f>IF(Table1[[#This Row],[Profit_Var]]&gt;=0, "Above Budget", "Below Budget")</f>
        <v>Below Budget</v>
      </c>
      <c r="O3562">
        <v>92</v>
      </c>
      <c r="P3562">
        <v>90</v>
      </c>
      <c r="Q3562">
        <f>Table1[[#This Row],[COGS]]-Table1[[#This Row],[Budget_COGS]]</f>
        <v>2</v>
      </c>
      <c r="R3562" s="5">
        <f>IF(
Table1[[#This Row],[Budget_COGS]]=0,
"",
IF(
Table1[[#This Row],[Budget_COGS]]&gt;0,
(Table1[[#This Row],[Budget_COGS]]-Table1[[#This Row],[COGS]]) / Table1[[#This Row],[Budget_COGS]],
(Table1[[#This Row],[Budget_COGS]]-Table1[[#This Row],[COGS]]) / ABS(Table1[[#This Row],[Budget_COGS]])
)
)</f>
        <v>-2.2222222222222223E-2</v>
      </c>
      <c r="S3562" s="5" t="str">
        <f>IF(Table1[[#This Row],[COGS _Var]]&gt;=0, "Above Budget", "Below Budget")</f>
        <v>Above Budget</v>
      </c>
      <c r="T3562">
        <f>Table1[[#This Row],[Actual_Sales]]-Table1[[#This Row],[COGS]]</f>
        <v>129</v>
      </c>
      <c r="U3562">
        <v>140</v>
      </c>
      <c r="V3562">
        <f>Table1[[#This Row],[Gross_Margin]]-Table1[[#This Row],[Budget_Margin]]</f>
        <v>-11</v>
      </c>
      <c r="W3562" s="5">
        <f>IF(
Table1[[#This Row],[Budget_Margin]]=0,
"",
IF(
Table1[[#This Row],[Budget_Margin]]&gt;0,
(Table1[[#This Row],[Gross_Margin]]-Table1[[#This Row],[Budget_Margin]]) / Table1[[#This Row],[Budget_Margin]],
(Table1[[#This Row],[Gross_Margin]]-Table1[[#This Row],[Budget_Margin]]) / ABS(Table1[[#This Row],[Budget_Margin]])
)
)</f>
        <v>-7.857142857142857E-2</v>
      </c>
      <c r="X3562" s="5" t="str">
        <f>IF(Table1[[#This Row],[Margin_Var]]&gt;=0, "Above Budget", "Below Budget")</f>
        <v>Below Budget</v>
      </c>
      <c r="Y3562" s="5">
        <f>IFERROR(Table1[[#This Row],[Gross_Margin]]/Table1[[#This Row],[Actual_Sales]],0)</f>
        <v>0.58371040723981904</v>
      </c>
      <c r="Z3562" s="5">
        <f>Table1[[#This Row],[Actual_Profit]]/Table1[[#This Row],[Actual_Sales]]</f>
        <v>7.6923076923076927E-2</v>
      </c>
      <c r="AA3562">
        <v>112</v>
      </c>
      <c r="AB3562" s="5">
        <f>IFERROR(Table1[[#This Row],[Expenses]]/Table1[[#This Row],[Actual_Sales]],0)</f>
        <v>0.50678733031674206</v>
      </c>
      <c r="AC3562">
        <v>83</v>
      </c>
      <c r="AD3562">
        <v>599</v>
      </c>
      <c r="AE3562" s="5">
        <f>IFERROR(Table1[[#This Row],[Inventory]]/Table1[[#This Row],[Actual_Sales]],0)</f>
        <v>2.7104072398190047</v>
      </c>
    </row>
    <row r="3563" spans="1:31" x14ac:dyDescent="0.25">
      <c r="A3563">
        <v>857</v>
      </c>
      <c r="B3563">
        <v>786</v>
      </c>
      <c r="C3563">
        <v>5</v>
      </c>
      <c r="D3563" s="2">
        <v>40299</v>
      </c>
      <c r="E3563">
        <v>221</v>
      </c>
      <c r="F3563">
        <v>210</v>
      </c>
      <c r="G3563">
        <f>Table1[[#This Row],[Actual_Sales]]-Table1[[#This Row],[Budget_Sales]]</f>
        <v>11</v>
      </c>
      <c r="H3563" s="5">
        <f>IF(
Table1[[#This Row],[Budget_Sales]]=0,
"",
IF(
Table1[[#This Row],[Budget_Sales]]&gt;0,
(Table1[[#This Row],[Actual_Sales]]-Table1[[#This Row],[Budget_Sales]])/Table1[[#This Row],[Budget_Sales]],
(Table1[[#This Row],[Actual_Sales]]-Table1[[#This Row],[Budget_Sales]])/ABS(Table1[[#This Row],[Budget_Sales]])
)
)</f>
        <v>5.2380952380952382E-2</v>
      </c>
      <c r="I3563" s="5" t="str">
        <f>IF(Table1[[#This Row],[Sales_Var]]&gt;=0,"Above Budget","Below Budget")</f>
        <v>Above Budget</v>
      </c>
      <c r="J3563">
        <f>Table1[[#This Row],[Actual_Sales]]-(Table1[[#This Row],[COGS]]+Table1[[#This Row],[Expenses]])</f>
        <v>17</v>
      </c>
      <c r="K3563">
        <v>40</v>
      </c>
      <c r="L3563">
        <f>Table1[[#This Row],[Actual_Profit]]-Table1[[#This Row],[Budget_Profit]]</f>
        <v>-23</v>
      </c>
      <c r="M3563" s="5">
        <f>IF(
Table1[[#This Row],[Budget_Profit]]=0,
"",
IF(
Table1[[#This Row],[Budget_Profit]]&gt;0,
(Table1[[#This Row],[Actual_Profit]]-Table1[[#This Row],[Budget_Profit]])/Table1[[#This Row],[Budget_Profit]],
(Table1[[#This Row],[Actual_Profit]]-Table1[[#This Row],[Budget_Profit]])/ABS(Table1[[#This Row],[Budget_Profit]])
)
)</f>
        <v>-0.57499999999999996</v>
      </c>
      <c r="N3563" s="5" t="str">
        <f>IF(Table1[[#This Row],[Profit_Var]]&gt;=0, "Above Budget", "Below Budget")</f>
        <v>Below Budget</v>
      </c>
      <c r="O3563">
        <v>92</v>
      </c>
      <c r="P3563">
        <v>80</v>
      </c>
      <c r="Q3563">
        <f>Table1[[#This Row],[COGS]]-Table1[[#This Row],[Budget_COGS]]</f>
        <v>12</v>
      </c>
      <c r="R3563" s="5">
        <f>IF(
Table1[[#This Row],[Budget_COGS]]=0,
"",
IF(
Table1[[#This Row],[Budget_COGS]]&gt;0,
(Table1[[#This Row],[Budget_COGS]]-Table1[[#This Row],[COGS]]) / Table1[[#This Row],[Budget_COGS]],
(Table1[[#This Row],[Budget_COGS]]-Table1[[#This Row],[COGS]]) / ABS(Table1[[#This Row],[Budget_COGS]])
)
)</f>
        <v>-0.15</v>
      </c>
      <c r="S3563" s="5" t="str">
        <f>IF(Table1[[#This Row],[COGS _Var]]&gt;=0, "Above Budget", "Below Budget")</f>
        <v>Above Budget</v>
      </c>
      <c r="T3563">
        <f>Table1[[#This Row],[Actual_Sales]]-Table1[[#This Row],[COGS]]</f>
        <v>129</v>
      </c>
      <c r="U3563">
        <v>130</v>
      </c>
      <c r="V3563">
        <f>Table1[[#This Row],[Gross_Margin]]-Table1[[#This Row],[Budget_Margin]]</f>
        <v>-1</v>
      </c>
      <c r="W3563" s="5">
        <f>IF(
Table1[[#This Row],[Budget_Margin]]=0,
"",
IF(
Table1[[#This Row],[Budget_Margin]]&gt;0,
(Table1[[#This Row],[Gross_Margin]]-Table1[[#This Row],[Budget_Margin]]) / Table1[[#This Row],[Budget_Margin]],
(Table1[[#This Row],[Gross_Margin]]-Table1[[#This Row],[Budget_Margin]]) / ABS(Table1[[#This Row],[Budget_Margin]])
)
)</f>
        <v>-7.6923076923076927E-3</v>
      </c>
      <c r="X3563" s="5" t="str">
        <f>IF(Table1[[#This Row],[Margin_Var]]&gt;=0, "Above Budget", "Below Budget")</f>
        <v>Below Budget</v>
      </c>
      <c r="Y3563" s="5">
        <f>IFERROR(Table1[[#This Row],[Gross_Margin]]/Table1[[#This Row],[Actual_Sales]],0)</f>
        <v>0.58371040723981904</v>
      </c>
      <c r="Z3563" s="5">
        <f>Table1[[#This Row],[Actual_Profit]]/Table1[[#This Row],[Actual_Sales]]</f>
        <v>7.6923076923076927E-2</v>
      </c>
      <c r="AA3563">
        <v>112</v>
      </c>
      <c r="AB3563" s="5">
        <f>IFERROR(Table1[[#This Row],[Expenses]]/Table1[[#This Row],[Actual_Sales]],0)</f>
        <v>0.50678733031674206</v>
      </c>
      <c r="AC3563">
        <v>83</v>
      </c>
      <c r="AD3563">
        <v>599</v>
      </c>
      <c r="AE3563" s="5">
        <f>IFERROR(Table1[[#This Row],[Inventory]]/Table1[[#This Row],[Actual_Sales]],0)</f>
        <v>2.7104072398190047</v>
      </c>
    </row>
    <row r="3564" spans="1:31" x14ac:dyDescent="0.25">
      <c r="A3564">
        <v>872</v>
      </c>
      <c r="B3564">
        <v>918</v>
      </c>
      <c r="C3564">
        <v>9</v>
      </c>
      <c r="D3564" s="2">
        <v>40299</v>
      </c>
      <c r="E3564">
        <v>221</v>
      </c>
      <c r="F3564">
        <v>210</v>
      </c>
      <c r="G3564">
        <f>Table1[[#This Row],[Actual_Sales]]-Table1[[#This Row],[Budget_Sales]]</f>
        <v>11</v>
      </c>
      <c r="H3564" s="5">
        <f>IF(
Table1[[#This Row],[Budget_Sales]]=0,
"",
IF(
Table1[[#This Row],[Budget_Sales]]&gt;0,
(Table1[[#This Row],[Actual_Sales]]-Table1[[#This Row],[Budget_Sales]])/Table1[[#This Row],[Budget_Sales]],
(Table1[[#This Row],[Actual_Sales]]-Table1[[#This Row],[Budget_Sales]])/ABS(Table1[[#This Row],[Budget_Sales]])
)
)</f>
        <v>5.2380952380952382E-2</v>
      </c>
      <c r="I3564" s="5" t="str">
        <f>IF(Table1[[#This Row],[Sales_Var]]&gt;=0,"Above Budget","Below Budget")</f>
        <v>Above Budget</v>
      </c>
      <c r="J3564">
        <f>Table1[[#This Row],[Actual_Sales]]-(Table1[[#This Row],[COGS]]+Table1[[#This Row],[Expenses]])</f>
        <v>17</v>
      </c>
      <c r="K3564">
        <v>40</v>
      </c>
      <c r="L3564">
        <f>Table1[[#This Row],[Actual_Profit]]-Table1[[#This Row],[Budget_Profit]]</f>
        <v>-23</v>
      </c>
      <c r="M3564" s="5">
        <f>IF(
Table1[[#This Row],[Budget_Profit]]=0,
"",
IF(
Table1[[#This Row],[Budget_Profit]]&gt;0,
(Table1[[#This Row],[Actual_Profit]]-Table1[[#This Row],[Budget_Profit]])/Table1[[#This Row],[Budget_Profit]],
(Table1[[#This Row],[Actual_Profit]]-Table1[[#This Row],[Budget_Profit]])/ABS(Table1[[#This Row],[Budget_Profit]])
)
)</f>
        <v>-0.57499999999999996</v>
      </c>
      <c r="N3564" s="5" t="str">
        <f>IF(Table1[[#This Row],[Profit_Var]]&gt;=0, "Above Budget", "Below Budget")</f>
        <v>Below Budget</v>
      </c>
      <c r="O3564">
        <v>92</v>
      </c>
      <c r="P3564">
        <v>80</v>
      </c>
      <c r="Q3564">
        <f>Table1[[#This Row],[COGS]]-Table1[[#This Row],[Budget_COGS]]</f>
        <v>12</v>
      </c>
      <c r="R3564" s="5">
        <f>IF(
Table1[[#This Row],[Budget_COGS]]=0,
"",
IF(
Table1[[#This Row],[Budget_COGS]]&gt;0,
(Table1[[#This Row],[Budget_COGS]]-Table1[[#This Row],[COGS]]) / Table1[[#This Row],[Budget_COGS]],
(Table1[[#This Row],[Budget_COGS]]-Table1[[#This Row],[COGS]]) / ABS(Table1[[#This Row],[Budget_COGS]])
)
)</f>
        <v>-0.15</v>
      </c>
      <c r="S3564" s="5" t="str">
        <f>IF(Table1[[#This Row],[COGS _Var]]&gt;=0, "Above Budget", "Below Budget")</f>
        <v>Above Budget</v>
      </c>
      <c r="T3564">
        <f>Table1[[#This Row],[Actual_Sales]]-Table1[[#This Row],[COGS]]</f>
        <v>129</v>
      </c>
      <c r="U3564">
        <v>130</v>
      </c>
      <c r="V3564">
        <f>Table1[[#This Row],[Gross_Margin]]-Table1[[#This Row],[Budget_Margin]]</f>
        <v>-1</v>
      </c>
      <c r="W3564" s="5">
        <f>IF(
Table1[[#This Row],[Budget_Margin]]=0,
"",
IF(
Table1[[#This Row],[Budget_Margin]]&gt;0,
(Table1[[#This Row],[Gross_Margin]]-Table1[[#This Row],[Budget_Margin]]) / Table1[[#This Row],[Budget_Margin]],
(Table1[[#This Row],[Gross_Margin]]-Table1[[#This Row],[Budget_Margin]]) / ABS(Table1[[#This Row],[Budget_Margin]])
)
)</f>
        <v>-7.6923076923076927E-3</v>
      </c>
      <c r="X3564" s="5" t="str">
        <f>IF(Table1[[#This Row],[Margin_Var]]&gt;=0, "Above Budget", "Below Budget")</f>
        <v>Below Budget</v>
      </c>
      <c r="Y3564" s="5">
        <f>IFERROR(Table1[[#This Row],[Gross_Margin]]/Table1[[#This Row],[Actual_Sales]],0)</f>
        <v>0.58371040723981904</v>
      </c>
      <c r="Z3564" s="5">
        <f>Table1[[#This Row],[Actual_Profit]]/Table1[[#This Row],[Actual_Sales]]</f>
        <v>7.6923076923076927E-2</v>
      </c>
      <c r="AA3564">
        <v>112</v>
      </c>
      <c r="AB3564" s="5">
        <f>IFERROR(Table1[[#This Row],[Expenses]]/Table1[[#This Row],[Actual_Sales]],0)</f>
        <v>0.50678733031674206</v>
      </c>
      <c r="AC3564">
        <v>83</v>
      </c>
      <c r="AD3564">
        <v>599</v>
      </c>
      <c r="AE3564" s="5">
        <f>IFERROR(Table1[[#This Row],[Inventory]]/Table1[[#This Row],[Actual_Sales]],0)</f>
        <v>2.7104072398190047</v>
      </c>
    </row>
    <row r="3565" spans="1:31" x14ac:dyDescent="0.25">
      <c r="A3565">
        <v>3947</v>
      </c>
      <c r="B3565">
        <v>475</v>
      </c>
      <c r="C3565">
        <v>5</v>
      </c>
      <c r="D3565" s="2">
        <v>40848</v>
      </c>
      <c r="E3565">
        <v>157</v>
      </c>
      <c r="F3565">
        <v>140</v>
      </c>
      <c r="G3565">
        <f>Table1[[#This Row],[Actual_Sales]]-Table1[[#This Row],[Budget_Sales]]</f>
        <v>17</v>
      </c>
      <c r="H3565" s="5">
        <f>IF(
Table1[[#This Row],[Budget_Sales]]=0,
"",
IF(
Table1[[#This Row],[Budget_Sales]]&gt;0,
(Table1[[#This Row],[Actual_Sales]]-Table1[[#This Row],[Budget_Sales]])/Table1[[#This Row],[Budget_Sales]],
(Table1[[#This Row],[Actual_Sales]]-Table1[[#This Row],[Budget_Sales]])/ABS(Table1[[#This Row],[Budget_Sales]])
)
)</f>
        <v>0.12142857142857143</v>
      </c>
      <c r="I3565" s="5" t="str">
        <f>IF(Table1[[#This Row],[Sales_Var]]&gt;=0,"Above Budget","Below Budget")</f>
        <v>Above Budget</v>
      </c>
      <c r="J3565">
        <f>Table1[[#This Row],[Actual_Sales]]-(Table1[[#This Row],[COGS]]+Table1[[#This Row],[Expenses]])</f>
        <v>12</v>
      </c>
      <c r="K3565">
        <v>10</v>
      </c>
      <c r="L3565">
        <f>Table1[[#This Row],[Actual_Profit]]-Table1[[#This Row],[Budget_Profit]]</f>
        <v>2</v>
      </c>
      <c r="M3565" s="5">
        <f>IF(
Table1[[#This Row],[Budget_Profit]]=0,
"",
IF(
Table1[[#This Row],[Budget_Profit]]&gt;0,
(Table1[[#This Row],[Actual_Profit]]-Table1[[#This Row],[Budget_Profit]])/Table1[[#This Row],[Budget_Profit]],
(Table1[[#This Row],[Actual_Profit]]-Table1[[#This Row],[Budget_Profit]])/ABS(Table1[[#This Row],[Budget_Profit]])
)
)</f>
        <v>0.2</v>
      </c>
      <c r="N3565" s="5" t="str">
        <f>IF(Table1[[#This Row],[Profit_Var]]&gt;=0, "Above Budget", "Below Budget")</f>
        <v>Above Budget</v>
      </c>
      <c r="O3565">
        <v>61</v>
      </c>
      <c r="P3565">
        <v>60</v>
      </c>
      <c r="Q3565">
        <f>Table1[[#This Row],[COGS]]-Table1[[#This Row],[Budget_COGS]]</f>
        <v>1</v>
      </c>
      <c r="R3565" s="5">
        <f>IF(
Table1[[#This Row],[Budget_COGS]]=0,
"",
IF(
Table1[[#This Row],[Budget_COGS]]&gt;0,
(Table1[[#This Row],[Budget_COGS]]-Table1[[#This Row],[COGS]]) / Table1[[#This Row],[Budget_COGS]],
(Table1[[#This Row],[Budget_COGS]]-Table1[[#This Row],[COGS]]) / ABS(Table1[[#This Row],[Budget_COGS]])
)
)</f>
        <v>-1.6666666666666666E-2</v>
      </c>
      <c r="S3565" s="5" t="str">
        <f>IF(Table1[[#This Row],[COGS _Var]]&gt;=0, "Above Budget", "Below Budget")</f>
        <v>Above Budget</v>
      </c>
      <c r="T3565">
        <f>Table1[[#This Row],[Actual_Sales]]-Table1[[#This Row],[COGS]]</f>
        <v>96</v>
      </c>
      <c r="U3565">
        <v>80</v>
      </c>
      <c r="V3565">
        <f>Table1[[#This Row],[Gross_Margin]]-Table1[[#This Row],[Budget_Margin]]</f>
        <v>16</v>
      </c>
      <c r="W3565" s="5">
        <f>IF(
Table1[[#This Row],[Budget_Margin]]=0,
"",
IF(
Table1[[#This Row],[Budget_Margin]]&gt;0,
(Table1[[#This Row],[Gross_Margin]]-Table1[[#This Row],[Budget_Margin]]) / Table1[[#This Row],[Budget_Margin]],
(Table1[[#This Row],[Gross_Margin]]-Table1[[#This Row],[Budget_Margin]]) / ABS(Table1[[#This Row],[Budget_Margin]])
)
)</f>
        <v>0.2</v>
      </c>
      <c r="X3565" s="5" t="str">
        <f>IF(Table1[[#This Row],[Margin_Var]]&gt;=0, "Above Budget", "Below Budget")</f>
        <v>Above Budget</v>
      </c>
      <c r="Y3565" s="5">
        <f>IFERROR(Table1[[#This Row],[Gross_Margin]]/Table1[[#This Row],[Actual_Sales]],0)</f>
        <v>0.61146496815286622</v>
      </c>
      <c r="Z3565" s="5">
        <f>Table1[[#This Row],[Actual_Profit]]/Table1[[#This Row],[Actual_Sales]]</f>
        <v>7.6433121019108277E-2</v>
      </c>
      <c r="AA3565">
        <v>84</v>
      </c>
      <c r="AB3565" s="5">
        <f>IFERROR(Table1[[#This Row],[Expenses]]/Table1[[#This Row],[Actual_Sales]],0)</f>
        <v>0.53503184713375795</v>
      </c>
      <c r="AC3565">
        <v>55</v>
      </c>
      <c r="AD3565">
        <v>613</v>
      </c>
      <c r="AE3565" s="5">
        <f>IFERROR(Table1[[#This Row],[Inventory]]/Table1[[#This Row],[Actual_Sales]],0)</f>
        <v>3.9044585987261144</v>
      </c>
    </row>
    <row r="3566" spans="1:31" x14ac:dyDescent="0.25">
      <c r="A3566">
        <v>4014</v>
      </c>
      <c r="B3566">
        <v>715</v>
      </c>
      <c r="C3566">
        <v>12</v>
      </c>
      <c r="D3566" s="2">
        <v>40848</v>
      </c>
      <c r="E3566">
        <v>157</v>
      </c>
      <c r="F3566">
        <v>120</v>
      </c>
      <c r="G3566">
        <f>Table1[[#This Row],[Actual_Sales]]-Table1[[#This Row],[Budget_Sales]]</f>
        <v>37</v>
      </c>
      <c r="H3566" s="5">
        <f>IF(
Table1[[#This Row],[Budget_Sales]]=0,
"",
IF(
Table1[[#This Row],[Budget_Sales]]&gt;0,
(Table1[[#This Row],[Actual_Sales]]-Table1[[#This Row],[Budget_Sales]])/Table1[[#This Row],[Budget_Sales]],
(Table1[[#This Row],[Actual_Sales]]-Table1[[#This Row],[Budget_Sales]])/ABS(Table1[[#This Row],[Budget_Sales]])
)
)</f>
        <v>0.30833333333333335</v>
      </c>
      <c r="I3566" s="5" t="str">
        <f>IF(Table1[[#This Row],[Sales_Var]]&gt;=0,"Above Budget","Below Budget")</f>
        <v>Above Budget</v>
      </c>
      <c r="J3566">
        <f>Table1[[#This Row],[Actual_Sales]]-(Table1[[#This Row],[COGS]]+Table1[[#This Row],[Expenses]])</f>
        <v>12</v>
      </c>
      <c r="K3566">
        <v>0</v>
      </c>
      <c r="L3566">
        <f>Table1[[#This Row],[Actual_Profit]]-Table1[[#This Row],[Budget_Profit]]</f>
        <v>12</v>
      </c>
      <c r="M3566" s="5" t="str">
        <f>IF(
Table1[[#This Row],[Budget_Profit]]=0,
"",
IF(
Table1[[#This Row],[Budget_Profit]]&gt;0,
(Table1[[#This Row],[Actual_Profit]]-Table1[[#This Row],[Budget_Profit]])/Table1[[#This Row],[Budget_Profit]],
(Table1[[#This Row],[Actual_Profit]]-Table1[[#This Row],[Budget_Profit]])/ABS(Table1[[#This Row],[Budget_Profit]])
)
)</f>
        <v/>
      </c>
      <c r="N3566" s="5" t="str">
        <f>IF(Table1[[#This Row],[Profit_Var]]&gt;=0, "Above Budget", "Below Budget")</f>
        <v>Above Budget</v>
      </c>
      <c r="O3566">
        <v>61</v>
      </c>
      <c r="P3566">
        <v>50</v>
      </c>
      <c r="Q3566">
        <f>Table1[[#This Row],[COGS]]-Table1[[#This Row],[Budget_COGS]]</f>
        <v>11</v>
      </c>
      <c r="R3566" s="5">
        <f>IF(
Table1[[#This Row],[Budget_COGS]]=0,
"",
IF(
Table1[[#This Row],[Budget_COGS]]&gt;0,
(Table1[[#This Row],[Budget_COGS]]-Table1[[#This Row],[COGS]]) / Table1[[#This Row],[Budget_COGS]],
(Table1[[#This Row],[Budget_COGS]]-Table1[[#This Row],[COGS]]) / ABS(Table1[[#This Row],[Budget_COGS]])
)
)</f>
        <v>-0.22</v>
      </c>
      <c r="S3566" s="5" t="str">
        <f>IF(Table1[[#This Row],[COGS _Var]]&gt;=0, "Above Budget", "Below Budget")</f>
        <v>Above Budget</v>
      </c>
      <c r="T3566">
        <f>Table1[[#This Row],[Actual_Sales]]-Table1[[#This Row],[COGS]]</f>
        <v>96</v>
      </c>
      <c r="U3566">
        <v>70</v>
      </c>
      <c r="V3566">
        <f>Table1[[#This Row],[Gross_Margin]]-Table1[[#This Row],[Budget_Margin]]</f>
        <v>26</v>
      </c>
      <c r="W3566" s="5">
        <f>IF(
Table1[[#This Row],[Budget_Margin]]=0,
"",
IF(
Table1[[#This Row],[Budget_Margin]]&gt;0,
(Table1[[#This Row],[Gross_Margin]]-Table1[[#This Row],[Budget_Margin]]) / Table1[[#This Row],[Budget_Margin]],
(Table1[[#This Row],[Gross_Margin]]-Table1[[#This Row],[Budget_Margin]]) / ABS(Table1[[#This Row],[Budget_Margin]])
)
)</f>
        <v>0.37142857142857144</v>
      </c>
      <c r="X3566" s="5" t="str">
        <f>IF(Table1[[#This Row],[Margin_Var]]&gt;=0, "Above Budget", "Below Budget")</f>
        <v>Above Budget</v>
      </c>
      <c r="Y3566" s="5">
        <f>IFERROR(Table1[[#This Row],[Gross_Margin]]/Table1[[#This Row],[Actual_Sales]],0)</f>
        <v>0.61146496815286622</v>
      </c>
      <c r="Z3566" s="5">
        <f>Table1[[#This Row],[Actual_Profit]]/Table1[[#This Row],[Actual_Sales]]</f>
        <v>7.6433121019108277E-2</v>
      </c>
      <c r="AA3566">
        <v>84</v>
      </c>
      <c r="AB3566" s="5">
        <f>IFERROR(Table1[[#This Row],[Expenses]]/Table1[[#This Row],[Actual_Sales]],0)</f>
        <v>0.53503184713375795</v>
      </c>
      <c r="AC3566">
        <v>55</v>
      </c>
      <c r="AD3566">
        <v>613</v>
      </c>
      <c r="AE3566" s="5">
        <f>IFERROR(Table1[[#This Row],[Inventory]]/Table1[[#This Row],[Actual_Sales]],0)</f>
        <v>3.9044585987261144</v>
      </c>
    </row>
    <row r="3567" spans="1:31" x14ac:dyDescent="0.25">
      <c r="A3567">
        <v>1568</v>
      </c>
      <c r="B3567">
        <v>863</v>
      </c>
      <c r="C3567">
        <v>5</v>
      </c>
      <c r="D3567" s="2">
        <v>40422</v>
      </c>
      <c r="E3567">
        <v>223</v>
      </c>
      <c r="F3567">
        <v>210</v>
      </c>
      <c r="G3567">
        <f>Table1[[#This Row],[Actual_Sales]]-Table1[[#This Row],[Budget_Sales]]</f>
        <v>13</v>
      </c>
      <c r="H3567" s="5">
        <f>IF(
Table1[[#This Row],[Budget_Sales]]=0,
"",
IF(
Table1[[#This Row],[Budget_Sales]]&gt;0,
(Table1[[#This Row],[Actual_Sales]]-Table1[[#This Row],[Budget_Sales]])/Table1[[#This Row],[Budget_Sales]],
(Table1[[#This Row],[Actual_Sales]]-Table1[[#This Row],[Budget_Sales]])/ABS(Table1[[#This Row],[Budget_Sales]])
)
)</f>
        <v>6.1904761904761907E-2</v>
      </c>
      <c r="I3567" s="5" t="str">
        <f>IF(Table1[[#This Row],[Sales_Var]]&gt;=0,"Above Budget","Below Budget")</f>
        <v>Above Budget</v>
      </c>
      <c r="J3567">
        <f>Table1[[#This Row],[Actual_Sales]]-(Table1[[#This Row],[COGS]]+Table1[[#This Row],[Expenses]])</f>
        <v>17</v>
      </c>
      <c r="K3567">
        <v>40</v>
      </c>
      <c r="L3567">
        <f>Table1[[#This Row],[Actual_Profit]]-Table1[[#This Row],[Budget_Profit]]</f>
        <v>-23</v>
      </c>
      <c r="M3567" s="5">
        <f>IF(
Table1[[#This Row],[Budget_Profit]]=0,
"",
IF(
Table1[[#This Row],[Budget_Profit]]&gt;0,
(Table1[[#This Row],[Actual_Profit]]-Table1[[#This Row],[Budget_Profit]])/Table1[[#This Row],[Budget_Profit]],
(Table1[[#This Row],[Actual_Profit]]-Table1[[#This Row],[Budget_Profit]])/ABS(Table1[[#This Row],[Budget_Profit]])
)
)</f>
        <v>-0.57499999999999996</v>
      </c>
      <c r="N3567" s="5" t="str">
        <f>IF(Table1[[#This Row],[Profit_Var]]&gt;=0, "Above Budget", "Below Budget")</f>
        <v>Below Budget</v>
      </c>
      <c r="O3567">
        <v>93</v>
      </c>
      <c r="P3567">
        <v>80</v>
      </c>
      <c r="Q3567">
        <f>Table1[[#This Row],[COGS]]-Table1[[#This Row],[Budget_COGS]]</f>
        <v>13</v>
      </c>
      <c r="R3567" s="5">
        <f>IF(
Table1[[#This Row],[Budget_COGS]]=0,
"",
IF(
Table1[[#This Row],[Budget_COGS]]&gt;0,
(Table1[[#This Row],[Budget_COGS]]-Table1[[#This Row],[COGS]]) / Table1[[#This Row],[Budget_COGS]],
(Table1[[#This Row],[Budget_COGS]]-Table1[[#This Row],[COGS]]) / ABS(Table1[[#This Row],[Budget_COGS]])
)
)</f>
        <v>-0.16250000000000001</v>
      </c>
      <c r="S3567" s="5" t="str">
        <f>IF(Table1[[#This Row],[COGS _Var]]&gt;=0, "Above Budget", "Below Budget")</f>
        <v>Above Budget</v>
      </c>
      <c r="T3567">
        <f>Table1[[#This Row],[Actual_Sales]]-Table1[[#This Row],[COGS]]</f>
        <v>130</v>
      </c>
      <c r="U3567">
        <v>130</v>
      </c>
      <c r="V3567">
        <f>Table1[[#This Row],[Gross_Margin]]-Table1[[#This Row],[Budget_Margin]]</f>
        <v>0</v>
      </c>
      <c r="W3567" s="5">
        <f>IF(
Table1[[#This Row],[Budget_Margin]]=0,
"",
IF(
Table1[[#This Row],[Budget_Margin]]&gt;0,
(Table1[[#This Row],[Gross_Margin]]-Table1[[#This Row],[Budget_Margin]]) / Table1[[#This Row],[Budget_Margin]],
(Table1[[#This Row],[Gross_Margin]]-Table1[[#This Row],[Budget_Margin]]) / ABS(Table1[[#This Row],[Budget_Margin]])
)
)</f>
        <v>0</v>
      </c>
      <c r="X3567" s="5" t="str">
        <f>IF(Table1[[#This Row],[Margin_Var]]&gt;=0, "Above Budget", "Below Budget")</f>
        <v>Above Budget</v>
      </c>
      <c r="Y3567" s="5">
        <f>IFERROR(Table1[[#This Row],[Gross_Margin]]/Table1[[#This Row],[Actual_Sales]],0)</f>
        <v>0.5829596412556054</v>
      </c>
      <c r="Z3567" s="5">
        <f>Table1[[#This Row],[Actual_Profit]]/Table1[[#This Row],[Actual_Sales]]</f>
        <v>7.623318385650224E-2</v>
      </c>
      <c r="AA3567">
        <v>113</v>
      </c>
      <c r="AB3567" s="5">
        <f>IFERROR(Table1[[#This Row],[Expenses]]/Table1[[#This Row],[Actual_Sales]],0)</f>
        <v>0.50672645739910316</v>
      </c>
      <c r="AC3567">
        <v>84</v>
      </c>
      <c r="AD3567">
        <v>692</v>
      </c>
      <c r="AE3567" s="5">
        <f>IFERROR(Table1[[#This Row],[Inventory]]/Table1[[#This Row],[Actual_Sales]],0)</f>
        <v>3.1031390134529149</v>
      </c>
    </row>
    <row r="3568" spans="1:31" x14ac:dyDescent="0.25">
      <c r="A3568">
        <v>3566</v>
      </c>
      <c r="B3568">
        <v>318</v>
      </c>
      <c r="C3568">
        <v>4</v>
      </c>
      <c r="D3568" s="2">
        <v>40787</v>
      </c>
      <c r="E3568">
        <v>159</v>
      </c>
      <c r="F3568">
        <v>120</v>
      </c>
      <c r="G3568">
        <f>Table1[[#This Row],[Actual_Sales]]-Table1[[#This Row],[Budget_Sales]]</f>
        <v>39</v>
      </c>
      <c r="H3568" s="5">
        <f>IF(
Table1[[#This Row],[Budget_Sales]]=0,
"",
IF(
Table1[[#This Row],[Budget_Sales]]&gt;0,
(Table1[[#This Row],[Actual_Sales]]-Table1[[#This Row],[Budget_Sales]])/Table1[[#This Row],[Budget_Sales]],
(Table1[[#This Row],[Actual_Sales]]-Table1[[#This Row],[Budget_Sales]])/ABS(Table1[[#This Row],[Budget_Sales]])
)
)</f>
        <v>0.32500000000000001</v>
      </c>
      <c r="I3568" s="5" t="str">
        <f>IF(Table1[[#This Row],[Sales_Var]]&gt;=0,"Above Budget","Below Budget")</f>
        <v>Above Budget</v>
      </c>
      <c r="J3568">
        <f>Table1[[#This Row],[Actual_Sales]]-(Table1[[#This Row],[COGS]]+Table1[[#This Row],[Expenses]])</f>
        <v>12</v>
      </c>
      <c r="K3568">
        <v>0</v>
      </c>
      <c r="L3568">
        <f>Table1[[#This Row],[Actual_Profit]]-Table1[[#This Row],[Budget_Profit]]</f>
        <v>12</v>
      </c>
      <c r="M3568" s="5" t="str">
        <f>IF(
Table1[[#This Row],[Budget_Profit]]=0,
"",
IF(
Table1[[#This Row],[Budget_Profit]]&gt;0,
(Table1[[#This Row],[Actual_Profit]]-Table1[[#This Row],[Budget_Profit]])/Table1[[#This Row],[Budget_Profit]],
(Table1[[#This Row],[Actual_Profit]]-Table1[[#This Row],[Budget_Profit]])/ABS(Table1[[#This Row],[Budget_Profit]])
)
)</f>
        <v/>
      </c>
      <c r="N3568" s="5" t="str">
        <f>IF(Table1[[#This Row],[Profit_Var]]&gt;=0, "Above Budget", "Below Budget")</f>
        <v>Above Budget</v>
      </c>
      <c r="O3568">
        <v>62</v>
      </c>
      <c r="P3568">
        <v>50</v>
      </c>
      <c r="Q3568">
        <f>Table1[[#This Row],[COGS]]-Table1[[#This Row],[Budget_COGS]]</f>
        <v>12</v>
      </c>
      <c r="R3568" s="5">
        <f>IF(
Table1[[#This Row],[Budget_COGS]]=0,
"",
IF(
Table1[[#This Row],[Budget_COGS]]&gt;0,
(Table1[[#This Row],[Budget_COGS]]-Table1[[#This Row],[COGS]]) / Table1[[#This Row],[Budget_COGS]],
(Table1[[#This Row],[Budget_COGS]]-Table1[[#This Row],[COGS]]) / ABS(Table1[[#This Row],[Budget_COGS]])
)
)</f>
        <v>-0.24</v>
      </c>
      <c r="S3568" s="5" t="str">
        <f>IF(Table1[[#This Row],[COGS _Var]]&gt;=0, "Above Budget", "Below Budget")</f>
        <v>Above Budget</v>
      </c>
      <c r="T3568">
        <f>Table1[[#This Row],[Actual_Sales]]-Table1[[#This Row],[COGS]]</f>
        <v>97</v>
      </c>
      <c r="U3568">
        <v>70</v>
      </c>
      <c r="V3568">
        <f>Table1[[#This Row],[Gross_Margin]]-Table1[[#This Row],[Budget_Margin]]</f>
        <v>27</v>
      </c>
      <c r="W3568" s="5">
        <f>IF(
Table1[[#This Row],[Budget_Margin]]=0,
"",
IF(
Table1[[#This Row],[Budget_Margin]]&gt;0,
(Table1[[#This Row],[Gross_Margin]]-Table1[[#This Row],[Budget_Margin]]) / Table1[[#This Row],[Budget_Margin]],
(Table1[[#This Row],[Gross_Margin]]-Table1[[#This Row],[Budget_Margin]]) / ABS(Table1[[#This Row],[Budget_Margin]])
)
)</f>
        <v>0.38571428571428573</v>
      </c>
      <c r="X3568" s="5" t="str">
        <f>IF(Table1[[#This Row],[Margin_Var]]&gt;=0, "Above Budget", "Below Budget")</f>
        <v>Above Budget</v>
      </c>
      <c r="Y3568" s="5">
        <f>IFERROR(Table1[[#This Row],[Gross_Margin]]/Table1[[#This Row],[Actual_Sales]],0)</f>
        <v>0.61006289308176098</v>
      </c>
      <c r="Z3568" s="5">
        <f>Table1[[#This Row],[Actual_Profit]]/Table1[[#This Row],[Actual_Sales]]</f>
        <v>7.5471698113207544E-2</v>
      </c>
      <c r="AA3568">
        <v>85</v>
      </c>
      <c r="AB3568" s="5">
        <f>IFERROR(Table1[[#This Row],[Expenses]]/Table1[[#This Row],[Actual_Sales]],0)</f>
        <v>0.53459119496855345</v>
      </c>
      <c r="AC3568">
        <v>56</v>
      </c>
      <c r="AD3568">
        <v>-613</v>
      </c>
      <c r="AE3568" s="5">
        <f>IFERROR(Table1[[#This Row],[Inventory]]/Table1[[#This Row],[Actual_Sales]],0)</f>
        <v>-3.8553459119496853</v>
      </c>
    </row>
    <row r="3569" spans="1:31" x14ac:dyDescent="0.25">
      <c r="A3569">
        <v>3542</v>
      </c>
      <c r="B3569">
        <v>203</v>
      </c>
      <c r="C3569">
        <v>5</v>
      </c>
      <c r="D3569" s="2">
        <v>40787</v>
      </c>
      <c r="E3569">
        <v>159</v>
      </c>
      <c r="F3569">
        <v>140</v>
      </c>
      <c r="G3569">
        <f>Table1[[#This Row],[Actual_Sales]]-Table1[[#This Row],[Budget_Sales]]</f>
        <v>19</v>
      </c>
      <c r="H3569" s="5">
        <f>IF(
Table1[[#This Row],[Budget_Sales]]=0,
"",
IF(
Table1[[#This Row],[Budget_Sales]]&gt;0,
(Table1[[#This Row],[Actual_Sales]]-Table1[[#This Row],[Budget_Sales]])/Table1[[#This Row],[Budget_Sales]],
(Table1[[#This Row],[Actual_Sales]]-Table1[[#This Row],[Budget_Sales]])/ABS(Table1[[#This Row],[Budget_Sales]])
)
)</f>
        <v>0.1357142857142857</v>
      </c>
      <c r="I3569" s="5" t="str">
        <f>IF(Table1[[#This Row],[Sales_Var]]&gt;=0,"Above Budget","Below Budget")</f>
        <v>Above Budget</v>
      </c>
      <c r="J3569">
        <f>Table1[[#This Row],[Actual_Sales]]-(Table1[[#This Row],[COGS]]+Table1[[#This Row],[Expenses]])</f>
        <v>12</v>
      </c>
      <c r="K3569">
        <v>20</v>
      </c>
      <c r="L3569">
        <f>Table1[[#This Row],[Actual_Profit]]-Table1[[#This Row],[Budget_Profit]]</f>
        <v>-8</v>
      </c>
      <c r="M3569" s="5">
        <f>IF(
Table1[[#This Row],[Budget_Profit]]=0,
"",
IF(
Table1[[#This Row],[Budget_Profit]]&gt;0,
(Table1[[#This Row],[Actual_Profit]]-Table1[[#This Row],[Budget_Profit]])/Table1[[#This Row],[Budget_Profit]],
(Table1[[#This Row],[Actual_Profit]]-Table1[[#This Row],[Budget_Profit]])/ABS(Table1[[#This Row],[Budget_Profit]])
)
)</f>
        <v>-0.4</v>
      </c>
      <c r="N3569" s="5" t="str">
        <f>IF(Table1[[#This Row],[Profit_Var]]&gt;=0, "Above Budget", "Below Budget")</f>
        <v>Below Budget</v>
      </c>
      <c r="O3569">
        <v>62</v>
      </c>
      <c r="P3569">
        <v>50</v>
      </c>
      <c r="Q3569">
        <f>Table1[[#This Row],[COGS]]-Table1[[#This Row],[Budget_COGS]]</f>
        <v>12</v>
      </c>
      <c r="R3569" s="5">
        <f>IF(
Table1[[#This Row],[Budget_COGS]]=0,
"",
IF(
Table1[[#This Row],[Budget_COGS]]&gt;0,
(Table1[[#This Row],[Budget_COGS]]-Table1[[#This Row],[COGS]]) / Table1[[#This Row],[Budget_COGS]],
(Table1[[#This Row],[Budget_COGS]]-Table1[[#This Row],[COGS]]) / ABS(Table1[[#This Row],[Budget_COGS]])
)
)</f>
        <v>-0.24</v>
      </c>
      <c r="S3569" s="5" t="str">
        <f>IF(Table1[[#This Row],[COGS _Var]]&gt;=0, "Above Budget", "Below Budget")</f>
        <v>Above Budget</v>
      </c>
      <c r="T3569">
        <f>Table1[[#This Row],[Actual_Sales]]-Table1[[#This Row],[COGS]]</f>
        <v>97</v>
      </c>
      <c r="U3569">
        <v>90</v>
      </c>
      <c r="V3569">
        <f>Table1[[#This Row],[Gross_Margin]]-Table1[[#This Row],[Budget_Margin]]</f>
        <v>7</v>
      </c>
      <c r="W3569" s="5">
        <f>IF(
Table1[[#This Row],[Budget_Margin]]=0,
"",
IF(
Table1[[#This Row],[Budget_Margin]]&gt;0,
(Table1[[#This Row],[Gross_Margin]]-Table1[[#This Row],[Budget_Margin]]) / Table1[[#This Row],[Budget_Margin]],
(Table1[[#This Row],[Gross_Margin]]-Table1[[#This Row],[Budget_Margin]]) / ABS(Table1[[#This Row],[Budget_Margin]])
)
)</f>
        <v>7.7777777777777779E-2</v>
      </c>
      <c r="X3569" s="5" t="str">
        <f>IF(Table1[[#This Row],[Margin_Var]]&gt;=0, "Above Budget", "Below Budget")</f>
        <v>Above Budget</v>
      </c>
      <c r="Y3569" s="5">
        <f>IFERROR(Table1[[#This Row],[Gross_Margin]]/Table1[[#This Row],[Actual_Sales]],0)</f>
        <v>0.61006289308176098</v>
      </c>
      <c r="Z3569" s="5">
        <f>Table1[[#This Row],[Actual_Profit]]/Table1[[#This Row],[Actual_Sales]]</f>
        <v>7.5471698113207544E-2</v>
      </c>
      <c r="AA3569">
        <v>85</v>
      </c>
      <c r="AB3569" s="5">
        <f>IFERROR(Table1[[#This Row],[Expenses]]/Table1[[#This Row],[Actual_Sales]],0)</f>
        <v>0.53459119496855345</v>
      </c>
      <c r="AC3569">
        <v>56</v>
      </c>
      <c r="AD3569">
        <v>612</v>
      </c>
      <c r="AE3569" s="5">
        <f>IFERROR(Table1[[#This Row],[Inventory]]/Table1[[#This Row],[Actual_Sales]],0)</f>
        <v>3.8490566037735849</v>
      </c>
    </row>
    <row r="3570" spans="1:31" x14ac:dyDescent="0.25">
      <c r="A3570">
        <v>3666</v>
      </c>
      <c r="B3570">
        <v>715</v>
      </c>
      <c r="C3570">
        <v>12</v>
      </c>
      <c r="D3570" s="2">
        <v>40787</v>
      </c>
      <c r="E3570">
        <v>159</v>
      </c>
      <c r="F3570">
        <v>130</v>
      </c>
      <c r="G3570">
        <f>Table1[[#This Row],[Actual_Sales]]-Table1[[#This Row],[Budget_Sales]]</f>
        <v>29</v>
      </c>
      <c r="H3570" s="5">
        <f>IF(
Table1[[#This Row],[Budget_Sales]]=0,
"",
IF(
Table1[[#This Row],[Budget_Sales]]&gt;0,
(Table1[[#This Row],[Actual_Sales]]-Table1[[#This Row],[Budget_Sales]])/Table1[[#This Row],[Budget_Sales]],
(Table1[[#This Row],[Actual_Sales]]-Table1[[#This Row],[Budget_Sales]])/ABS(Table1[[#This Row],[Budget_Sales]])
)
)</f>
        <v>0.22307692307692309</v>
      </c>
      <c r="I3570" s="5" t="str">
        <f>IF(Table1[[#This Row],[Sales_Var]]&gt;=0,"Above Budget","Below Budget")</f>
        <v>Above Budget</v>
      </c>
      <c r="J3570">
        <f>Table1[[#This Row],[Actual_Sales]]-(Table1[[#This Row],[COGS]]+Table1[[#This Row],[Expenses]])</f>
        <v>12</v>
      </c>
      <c r="K3570">
        <v>10</v>
      </c>
      <c r="L3570">
        <f>Table1[[#This Row],[Actual_Profit]]-Table1[[#This Row],[Budget_Profit]]</f>
        <v>2</v>
      </c>
      <c r="M3570" s="5">
        <f>IF(
Table1[[#This Row],[Budget_Profit]]=0,
"",
IF(
Table1[[#This Row],[Budget_Profit]]&gt;0,
(Table1[[#This Row],[Actual_Profit]]-Table1[[#This Row],[Budget_Profit]])/Table1[[#This Row],[Budget_Profit]],
(Table1[[#This Row],[Actual_Profit]]-Table1[[#This Row],[Budget_Profit]])/ABS(Table1[[#This Row],[Budget_Profit]])
)
)</f>
        <v>0.2</v>
      </c>
      <c r="N3570" s="5" t="str">
        <f>IF(Table1[[#This Row],[Profit_Var]]&gt;=0, "Above Budget", "Below Budget")</f>
        <v>Above Budget</v>
      </c>
      <c r="O3570">
        <v>62</v>
      </c>
      <c r="P3570">
        <v>50</v>
      </c>
      <c r="Q3570">
        <f>Table1[[#This Row],[COGS]]-Table1[[#This Row],[Budget_COGS]]</f>
        <v>12</v>
      </c>
      <c r="R3570" s="5">
        <f>IF(
Table1[[#This Row],[Budget_COGS]]=0,
"",
IF(
Table1[[#This Row],[Budget_COGS]]&gt;0,
(Table1[[#This Row],[Budget_COGS]]-Table1[[#This Row],[COGS]]) / Table1[[#This Row],[Budget_COGS]],
(Table1[[#This Row],[Budget_COGS]]-Table1[[#This Row],[COGS]]) / ABS(Table1[[#This Row],[Budget_COGS]])
)
)</f>
        <v>-0.24</v>
      </c>
      <c r="S3570" s="5" t="str">
        <f>IF(Table1[[#This Row],[COGS _Var]]&gt;=0, "Above Budget", "Below Budget")</f>
        <v>Above Budget</v>
      </c>
      <c r="T3570">
        <f>Table1[[#This Row],[Actual_Sales]]-Table1[[#This Row],[COGS]]</f>
        <v>97</v>
      </c>
      <c r="U3570">
        <v>80</v>
      </c>
      <c r="V3570">
        <f>Table1[[#This Row],[Gross_Margin]]-Table1[[#This Row],[Budget_Margin]]</f>
        <v>17</v>
      </c>
      <c r="W3570" s="5">
        <f>IF(
Table1[[#This Row],[Budget_Margin]]=0,
"",
IF(
Table1[[#This Row],[Budget_Margin]]&gt;0,
(Table1[[#This Row],[Gross_Margin]]-Table1[[#This Row],[Budget_Margin]]) / Table1[[#This Row],[Budget_Margin]],
(Table1[[#This Row],[Gross_Margin]]-Table1[[#This Row],[Budget_Margin]]) / ABS(Table1[[#This Row],[Budget_Margin]])
)
)</f>
        <v>0.21249999999999999</v>
      </c>
      <c r="X3570" s="5" t="str">
        <f>IF(Table1[[#This Row],[Margin_Var]]&gt;=0, "Above Budget", "Below Budget")</f>
        <v>Above Budget</v>
      </c>
      <c r="Y3570" s="5">
        <f>IFERROR(Table1[[#This Row],[Gross_Margin]]/Table1[[#This Row],[Actual_Sales]],0)</f>
        <v>0.61006289308176098</v>
      </c>
      <c r="Z3570" s="5">
        <f>Table1[[#This Row],[Actual_Profit]]/Table1[[#This Row],[Actual_Sales]]</f>
        <v>7.5471698113207544E-2</v>
      </c>
      <c r="AA3570">
        <v>85</v>
      </c>
      <c r="AB3570" s="5">
        <f>IFERROR(Table1[[#This Row],[Expenses]]/Table1[[#This Row],[Actual_Sales]],0)</f>
        <v>0.53459119496855345</v>
      </c>
      <c r="AC3570">
        <v>56</v>
      </c>
      <c r="AD3570">
        <v>612</v>
      </c>
      <c r="AE3570" s="5">
        <f>IFERROR(Table1[[#This Row],[Inventory]]/Table1[[#This Row],[Actual_Sales]],0)</f>
        <v>3.8490566037735849</v>
      </c>
    </row>
    <row r="3571" spans="1:31" x14ac:dyDescent="0.25">
      <c r="A3571">
        <v>3545</v>
      </c>
      <c r="B3571">
        <v>206</v>
      </c>
      <c r="C3571">
        <v>13</v>
      </c>
      <c r="D3571" s="2">
        <v>40787</v>
      </c>
      <c r="E3571">
        <v>159</v>
      </c>
      <c r="F3571">
        <v>100</v>
      </c>
      <c r="G3571">
        <f>Table1[[#This Row],[Actual_Sales]]-Table1[[#This Row],[Budget_Sales]]</f>
        <v>59</v>
      </c>
      <c r="H3571" s="5">
        <f>IF(
Table1[[#This Row],[Budget_Sales]]=0,
"",
IF(
Table1[[#This Row],[Budget_Sales]]&gt;0,
(Table1[[#This Row],[Actual_Sales]]-Table1[[#This Row],[Budget_Sales]])/Table1[[#This Row],[Budget_Sales]],
(Table1[[#This Row],[Actual_Sales]]-Table1[[#This Row],[Budget_Sales]])/ABS(Table1[[#This Row],[Budget_Sales]])
)
)</f>
        <v>0.59</v>
      </c>
      <c r="I3571" s="5" t="str">
        <f>IF(Table1[[#This Row],[Sales_Var]]&gt;=0,"Above Budget","Below Budget")</f>
        <v>Above Budget</v>
      </c>
      <c r="J3571">
        <f>Table1[[#This Row],[Actual_Sales]]-(Table1[[#This Row],[COGS]]+Table1[[#This Row],[Expenses]])</f>
        <v>12</v>
      </c>
      <c r="K3571">
        <v>10</v>
      </c>
      <c r="L3571">
        <f>Table1[[#This Row],[Actual_Profit]]-Table1[[#This Row],[Budget_Profit]]</f>
        <v>2</v>
      </c>
      <c r="M3571" s="5">
        <f>IF(
Table1[[#This Row],[Budget_Profit]]=0,
"",
IF(
Table1[[#This Row],[Budget_Profit]]&gt;0,
(Table1[[#This Row],[Actual_Profit]]-Table1[[#This Row],[Budget_Profit]])/Table1[[#This Row],[Budget_Profit]],
(Table1[[#This Row],[Actual_Profit]]-Table1[[#This Row],[Budget_Profit]])/ABS(Table1[[#This Row],[Budget_Profit]])
)
)</f>
        <v>0.2</v>
      </c>
      <c r="N3571" s="5" t="str">
        <f>IF(Table1[[#This Row],[Profit_Var]]&gt;=0, "Above Budget", "Below Budget")</f>
        <v>Above Budget</v>
      </c>
      <c r="O3571">
        <v>62</v>
      </c>
      <c r="P3571">
        <v>40</v>
      </c>
      <c r="Q3571">
        <f>Table1[[#This Row],[COGS]]-Table1[[#This Row],[Budget_COGS]]</f>
        <v>22</v>
      </c>
      <c r="R3571" s="5">
        <f>IF(
Table1[[#This Row],[Budget_COGS]]=0,
"",
IF(
Table1[[#This Row],[Budget_COGS]]&gt;0,
(Table1[[#This Row],[Budget_COGS]]-Table1[[#This Row],[COGS]]) / Table1[[#This Row],[Budget_COGS]],
(Table1[[#This Row],[Budget_COGS]]-Table1[[#This Row],[COGS]]) / ABS(Table1[[#This Row],[Budget_COGS]])
)
)</f>
        <v>-0.55000000000000004</v>
      </c>
      <c r="S3571" s="5" t="str">
        <f>IF(Table1[[#This Row],[COGS _Var]]&gt;=0, "Above Budget", "Below Budget")</f>
        <v>Above Budget</v>
      </c>
      <c r="T3571">
        <f>Table1[[#This Row],[Actual_Sales]]-Table1[[#This Row],[COGS]]</f>
        <v>97</v>
      </c>
      <c r="U3571">
        <v>60</v>
      </c>
      <c r="V3571">
        <f>Table1[[#This Row],[Gross_Margin]]-Table1[[#This Row],[Budget_Margin]]</f>
        <v>37</v>
      </c>
      <c r="W3571" s="5">
        <f>IF(
Table1[[#This Row],[Budget_Margin]]=0,
"",
IF(
Table1[[#This Row],[Budget_Margin]]&gt;0,
(Table1[[#This Row],[Gross_Margin]]-Table1[[#This Row],[Budget_Margin]]) / Table1[[#This Row],[Budget_Margin]],
(Table1[[#This Row],[Gross_Margin]]-Table1[[#This Row],[Budget_Margin]]) / ABS(Table1[[#This Row],[Budget_Margin]])
)
)</f>
        <v>0.6166666666666667</v>
      </c>
      <c r="X3571" s="5" t="str">
        <f>IF(Table1[[#This Row],[Margin_Var]]&gt;=0, "Above Budget", "Below Budget")</f>
        <v>Above Budget</v>
      </c>
      <c r="Y3571" s="5">
        <f>IFERROR(Table1[[#This Row],[Gross_Margin]]/Table1[[#This Row],[Actual_Sales]],0)</f>
        <v>0.61006289308176098</v>
      </c>
      <c r="Z3571" s="5">
        <f>Table1[[#This Row],[Actual_Profit]]/Table1[[#This Row],[Actual_Sales]]</f>
        <v>7.5471698113207544E-2</v>
      </c>
      <c r="AA3571">
        <v>85</v>
      </c>
      <c r="AB3571" s="5">
        <f>IFERROR(Table1[[#This Row],[Expenses]]/Table1[[#This Row],[Actual_Sales]],0)</f>
        <v>0.53459119496855345</v>
      </c>
      <c r="AC3571">
        <v>56</v>
      </c>
      <c r="AD3571">
        <v>612</v>
      </c>
      <c r="AE3571" s="5">
        <f>IFERROR(Table1[[#This Row],[Inventory]]/Table1[[#This Row],[Actual_Sales]],0)</f>
        <v>3.8490566037735849</v>
      </c>
    </row>
    <row r="3572" spans="1:31" x14ac:dyDescent="0.25">
      <c r="A3572">
        <v>655</v>
      </c>
      <c r="B3572">
        <v>715</v>
      </c>
      <c r="C3572">
        <v>2</v>
      </c>
      <c r="D3572" s="2">
        <v>40269</v>
      </c>
      <c r="E3572">
        <v>227</v>
      </c>
      <c r="F3572">
        <v>230</v>
      </c>
      <c r="G3572">
        <f>Table1[[#This Row],[Actual_Sales]]-Table1[[#This Row],[Budget_Sales]]</f>
        <v>-3</v>
      </c>
      <c r="H3572" s="5">
        <f>IF(
Table1[[#This Row],[Budget_Sales]]=0,
"",
IF(
Table1[[#This Row],[Budget_Sales]]&gt;0,
(Table1[[#This Row],[Actual_Sales]]-Table1[[#This Row],[Budget_Sales]])/Table1[[#This Row],[Budget_Sales]],
(Table1[[#This Row],[Actual_Sales]]-Table1[[#This Row],[Budget_Sales]])/ABS(Table1[[#This Row],[Budget_Sales]])
)
)</f>
        <v>-1.3043478260869565E-2</v>
      </c>
      <c r="I3572" s="5" t="str">
        <f>IF(Table1[[#This Row],[Sales_Var]]&gt;=0,"Above Budget","Below Budget")</f>
        <v>Below Budget</v>
      </c>
      <c r="J3572">
        <f>Table1[[#This Row],[Actual_Sales]]-(Table1[[#This Row],[COGS]]+Table1[[#This Row],[Expenses]])</f>
        <v>17</v>
      </c>
      <c r="K3572">
        <v>30</v>
      </c>
      <c r="L3572">
        <f>Table1[[#This Row],[Actual_Profit]]-Table1[[#This Row],[Budget_Profit]]</f>
        <v>-13</v>
      </c>
      <c r="M3572" s="5">
        <f>IF(
Table1[[#This Row],[Budget_Profit]]=0,
"",
IF(
Table1[[#This Row],[Budget_Profit]]&gt;0,
(Table1[[#This Row],[Actual_Profit]]-Table1[[#This Row],[Budget_Profit]])/Table1[[#This Row],[Budget_Profit]],
(Table1[[#This Row],[Actual_Profit]]-Table1[[#This Row],[Budget_Profit]])/ABS(Table1[[#This Row],[Budget_Profit]])
)
)</f>
        <v>-0.43333333333333335</v>
      </c>
      <c r="N3572" s="5" t="str">
        <f>IF(Table1[[#This Row],[Profit_Var]]&gt;=0, "Above Budget", "Below Budget")</f>
        <v>Below Budget</v>
      </c>
      <c r="O3572">
        <v>95</v>
      </c>
      <c r="P3572">
        <v>100</v>
      </c>
      <c r="Q3572">
        <f>Table1[[#This Row],[COGS]]-Table1[[#This Row],[Budget_COGS]]</f>
        <v>-5</v>
      </c>
      <c r="R3572" s="5">
        <f>IF(
Table1[[#This Row],[Budget_COGS]]=0,
"",
IF(
Table1[[#This Row],[Budget_COGS]]&gt;0,
(Table1[[#This Row],[Budget_COGS]]-Table1[[#This Row],[COGS]]) / Table1[[#This Row],[Budget_COGS]],
(Table1[[#This Row],[Budget_COGS]]-Table1[[#This Row],[COGS]]) / ABS(Table1[[#This Row],[Budget_COGS]])
)
)</f>
        <v>0.05</v>
      </c>
      <c r="S3572" s="5" t="str">
        <f>IF(Table1[[#This Row],[COGS _Var]]&gt;=0, "Above Budget", "Below Budget")</f>
        <v>Below Budget</v>
      </c>
      <c r="T3572">
        <f>Table1[[#This Row],[Actual_Sales]]-Table1[[#This Row],[COGS]]</f>
        <v>132</v>
      </c>
      <c r="U3572">
        <v>130</v>
      </c>
      <c r="V3572">
        <f>Table1[[#This Row],[Gross_Margin]]-Table1[[#This Row],[Budget_Margin]]</f>
        <v>2</v>
      </c>
      <c r="W3572" s="5">
        <f>IF(
Table1[[#This Row],[Budget_Margin]]=0,
"",
IF(
Table1[[#This Row],[Budget_Margin]]&gt;0,
(Table1[[#This Row],[Gross_Margin]]-Table1[[#This Row],[Budget_Margin]]) / Table1[[#This Row],[Budget_Margin]],
(Table1[[#This Row],[Gross_Margin]]-Table1[[#This Row],[Budget_Margin]]) / ABS(Table1[[#This Row],[Budget_Margin]])
)
)</f>
        <v>1.5384615384615385E-2</v>
      </c>
      <c r="X3572" s="5" t="str">
        <f>IF(Table1[[#This Row],[Margin_Var]]&gt;=0, "Above Budget", "Below Budget")</f>
        <v>Above Budget</v>
      </c>
      <c r="Y3572" s="5">
        <f>IFERROR(Table1[[#This Row],[Gross_Margin]]/Table1[[#This Row],[Actual_Sales]],0)</f>
        <v>0.58149779735682816</v>
      </c>
      <c r="Z3572" s="5">
        <f>Table1[[#This Row],[Actual_Profit]]/Table1[[#This Row],[Actual_Sales]]</f>
        <v>7.4889867841409691E-2</v>
      </c>
      <c r="AA3572">
        <v>115</v>
      </c>
      <c r="AB3572" s="5">
        <f>IFERROR(Table1[[#This Row],[Expenses]]/Table1[[#This Row],[Actual_Sales]],0)</f>
        <v>0.50660792951541855</v>
      </c>
      <c r="AC3572">
        <v>86</v>
      </c>
      <c r="AD3572">
        <v>554</v>
      </c>
      <c r="AE3572" s="5">
        <f>IFERROR(Table1[[#This Row],[Inventory]]/Table1[[#This Row],[Actual_Sales]],0)</f>
        <v>2.4405286343612334</v>
      </c>
    </row>
    <row r="3573" spans="1:31" x14ac:dyDescent="0.25">
      <c r="A3573">
        <v>536</v>
      </c>
      <c r="B3573">
        <v>206</v>
      </c>
      <c r="C3573">
        <v>3</v>
      </c>
      <c r="D3573" s="2">
        <v>40269</v>
      </c>
      <c r="E3573">
        <v>227</v>
      </c>
      <c r="F3573">
        <v>280</v>
      </c>
      <c r="G3573">
        <f>Table1[[#This Row],[Actual_Sales]]-Table1[[#This Row],[Budget_Sales]]</f>
        <v>-53</v>
      </c>
      <c r="H3573" s="5">
        <f>IF(
Table1[[#This Row],[Budget_Sales]]=0,
"",
IF(
Table1[[#This Row],[Budget_Sales]]&gt;0,
(Table1[[#This Row],[Actual_Sales]]-Table1[[#This Row],[Budget_Sales]])/Table1[[#This Row],[Budget_Sales]],
(Table1[[#This Row],[Actual_Sales]]-Table1[[#This Row],[Budget_Sales]])/ABS(Table1[[#This Row],[Budget_Sales]])
)
)</f>
        <v>-0.18928571428571428</v>
      </c>
      <c r="I3573" s="5" t="str">
        <f>IF(Table1[[#This Row],[Sales_Var]]&gt;=0,"Above Budget","Below Budget")</f>
        <v>Below Budget</v>
      </c>
      <c r="J3573">
        <f>Table1[[#This Row],[Actual_Sales]]-(Table1[[#This Row],[COGS]]+Table1[[#This Row],[Expenses]])</f>
        <v>17</v>
      </c>
      <c r="K3573">
        <v>70</v>
      </c>
      <c r="L3573">
        <f>Table1[[#This Row],[Actual_Profit]]-Table1[[#This Row],[Budget_Profit]]</f>
        <v>-53</v>
      </c>
      <c r="M3573" s="5">
        <f>IF(
Table1[[#This Row],[Budget_Profit]]=0,
"",
IF(
Table1[[#This Row],[Budget_Profit]]&gt;0,
(Table1[[#This Row],[Actual_Profit]]-Table1[[#This Row],[Budget_Profit]])/Table1[[#This Row],[Budget_Profit]],
(Table1[[#This Row],[Actual_Profit]]-Table1[[#This Row],[Budget_Profit]])/ABS(Table1[[#This Row],[Budget_Profit]])
)
)</f>
        <v>-0.75714285714285712</v>
      </c>
      <c r="N3573" s="5" t="str">
        <f>IF(Table1[[#This Row],[Profit_Var]]&gt;=0, "Above Budget", "Below Budget")</f>
        <v>Below Budget</v>
      </c>
      <c r="O3573">
        <v>95</v>
      </c>
      <c r="P3573">
        <v>110</v>
      </c>
      <c r="Q3573">
        <f>Table1[[#This Row],[COGS]]-Table1[[#This Row],[Budget_COGS]]</f>
        <v>-15</v>
      </c>
      <c r="R3573" s="5">
        <f>IF(
Table1[[#This Row],[Budget_COGS]]=0,
"",
IF(
Table1[[#This Row],[Budget_COGS]]&gt;0,
(Table1[[#This Row],[Budget_COGS]]-Table1[[#This Row],[COGS]]) / Table1[[#This Row],[Budget_COGS]],
(Table1[[#This Row],[Budget_COGS]]-Table1[[#This Row],[COGS]]) / ABS(Table1[[#This Row],[Budget_COGS]])
)
)</f>
        <v>0.13636363636363635</v>
      </c>
      <c r="S3573" s="5" t="str">
        <f>IF(Table1[[#This Row],[COGS _Var]]&gt;=0, "Above Budget", "Below Budget")</f>
        <v>Below Budget</v>
      </c>
      <c r="T3573">
        <f>Table1[[#This Row],[Actual_Sales]]-Table1[[#This Row],[COGS]]</f>
        <v>132</v>
      </c>
      <c r="U3573">
        <v>170</v>
      </c>
      <c r="V3573">
        <f>Table1[[#This Row],[Gross_Margin]]-Table1[[#This Row],[Budget_Margin]]</f>
        <v>-38</v>
      </c>
      <c r="W3573" s="5">
        <f>IF(
Table1[[#This Row],[Budget_Margin]]=0,
"",
IF(
Table1[[#This Row],[Budget_Margin]]&gt;0,
(Table1[[#This Row],[Gross_Margin]]-Table1[[#This Row],[Budget_Margin]]) / Table1[[#This Row],[Budget_Margin]],
(Table1[[#This Row],[Gross_Margin]]-Table1[[#This Row],[Budget_Margin]]) / ABS(Table1[[#This Row],[Budget_Margin]])
)
)</f>
        <v>-0.22352941176470589</v>
      </c>
      <c r="X3573" s="5" t="str">
        <f>IF(Table1[[#This Row],[Margin_Var]]&gt;=0, "Above Budget", "Below Budget")</f>
        <v>Below Budget</v>
      </c>
      <c r="Y3573" s="5">
        <f>IFERROR(Table1[[#This Row],[Gross_Margin]]/Table1[[#This Row],[Actual_Sales]],0)</f>
        <v>0.58149779735682816</v>
      </c>
      <c r="Z3573" s="5">
        <f>Table1[[#This Row],[Actual_Profit]]/Table1[[#This Row],[Actual_Sales]]</f>
        <v>7.4889867841409691E-2</v>
      </c>
      <c r="AA3573">
        <v>115</v>
      </c>
      <c r="AB3573" s="5">
        <f>IFERROR(Table1[[#This Row],[Expenses]]/Table1[[#This Row],[Actual_Sales]],0)</f>
        <v>0.50660792951541855</v>
      </c>
      <c r="AC3573">
        <v>86</v>
      </c>
      <c r="AD3573">
        <v>554</v>
      </c>
      <c r="AE3573" s="5">
        <f>IFERROR(Table1[[#This Row],[Inventory]]/Table1[[#This Row],[Actual_Sales]],0)</f>
        <v>2.4405286343612334</v>
      </c>
    </row>
    <row r="3574" spans="1:31" x14ac:dyDescent="0.25">
      <c r="A3574">
        <v>677</v>
      </c>
      <c r="B3574">
        <v>786</v>
      </c>
      <c r="C3574">
        <v>5</v>
      </c>
      <c r="D3574" s="2">
        <v>40269</v>
      </c>
      <c r="E3574">
        <v>227</v>
      </c>
      <c r="F3574">
        <v>220</v>
      </c>
      <c r="G3574">
        <f>Table1[[#This Row],[Actual_Sales]]-Table1[[#This Row],[Budget_Sales]]</f>
        <v>7</v>
      </c>
      <c r="H3574" s="5">
        <f>IF(
Table1[[#This Row],[Budget_Sales]]=0,
"",
IF(
Table1[[#This Row],[Budget_Sales]]&gt;0,
(Table1[[#This Row],[Actual_Sales]]-Table1[[#This Row],[Budget_Sales]])/Table1[[#This Row],[Budget_Sales]],
(Table1[[#This Row],[Actual_Sales]]-Table1[[#This Row],[Budget_Sales]])/ABS(Table1[[#This Row],[Budget_Sales]])
)
)</f>
        <v>3.1818181818181815E-2</v>
      </c>
      <c r="I3574" s="5" t="str">
        <f>IF(Table1[[#This Row],[Sales_Var]]&gt;=0,"Above Budget","Below Budget")</f>
        <v>Above Budget</v>
      </c>
      <c r="J3574">
        <f>Table1[[#This Row],[Actual_Sales]]-(Table1[[#This Row],[COGS]]+Table1[[#This Row],[Expenses]])</f>
        <v>17</v>
      </c>
      <c r="K3574">
        <v>30</v>
      </c>
      <c r="L3574">
        <f>Table1[[#This Row],[Actual_Profit]]-Table1[[#This Row],[Budget_Profit]]</f>
        <v>-13</v>
      </c>
      <c r="M3574" s="5">
        <f>IF(
Table1[[#This Row],[Budget_Profit]]=0,
"",
IF(
Table1[[#This Row],[Budget_Profit]]&gt;0,
(Table1[[#This Row],[Actual_Profit]]-Table1[[#This Row],[Budget_Profit]])/Table1[[#This Row],[Budget_Profit]],
(Table1[[#This Row],[Actual_Profit]]-Table1[[#This Row],[Budget_Profit]])/ABS(Table1[[#This Row],[Budget_Profit]])
)
)</f>
        <v>-0.43333333333333335</v>
      </c>
      <c r="N3574" s="5" t="str">
        <f>IF(Table1[[#This Row],[Profit_Var]]&gt;=0, "Above Budget", "Below Budget")</f>
        <v>Below Budget</v>
      </c>
      <c r="O3574">
        <v>95</v>
      </c>
      <c r="P3574">
        <v>90</v>
      </c>
      <c r="Q3574">
        <f>Table1[[#This Row],[COGS]]-Table1[[#This Row],[Budget_COGS]]</f>
        <v>5</v>
      </c>
      <c r="R3574" s="5">
        <f>IF(
Table1[[#This Row],[Budget_COGS]]=0,
"",
IF(
Table1[[#This Row],[Budget_COGS]]&gt;0,
(Table1[[#This Row],[Budget_COGS]]-Table1[[#This Row],[COGS]]) / Table1[[#This Row],[Budget_COGS]],
(Table1[[#This Row],[Budget_COGS]]-Table1[[#This Row],[COGS]]) / ABS(Table1[[#This Row],[Budget_COGS]])
)
)</f>
        <v>-5.5555555555555552E-2</v>
      </c>
      <c r="S3574" s="5" t="str">
        <f>IF(Table1[[#This Row],[COGS _Var]]&gt;=0, "Above Budget", "Below Budget")</f>
        <v>Above Budget</v>
      </c>
      <c r="T3574">
        <f>Table1[[#This Row],[Actual_Sales]]-Table1[[#This Row],[COGS]]</f>
        <v>132</v>
      </c>
      <c r="U3574">
        <v>130</v>
      </c>
      <c r="V3574">
        <f>Table1[[#This Row],[Gross_Margin]]-Table1[[#This Row],[Budget_Margin]]</f>
        <v>2</v>
      </c>
      <c r="W3574" s="5">
        <f>IF(
Table1[[#This Row],[Budget_Margin]]=0,
"",
IF(
Table1[[#This Row],[Budget_Margin]]&gt;0,
(Table1[[#This Row],[Gross_Margin]]-Table1[[#This Row],[Budget_Margin]]) / Table1[[#This Row],[Budget_Margin]],
(Table1[[#This Row],[Gross_Margin]]-Table1[[#This Row],[Budget_Margin]]) / ABS(Table1[[#This Row],[Budget_Margin]])
)
)</f>
        <v>1.5384615384615385E-2</v>
      </c>
      <c r="X3574" s="5" t="str">
        <f>IF(Table1[[#This Row],[Margin_Var]]&gt;=0, "Above Budget", "Below Budget")</f>
        <v>Above Budget</v>
      </c>
      <c r="Y3574" s="5">
        <f>IFERROR(Table1[[#This Row],[Gross_Margin]]/Table1[[#This Row],[Actual_Sales]],0)</f>
        <v>0.58149779735682816</v>
      </c>
      <c r="Z3574" s="5">
        <f>Table1[[#This Row],[Actual_Profit]]/Table1[[#This Row],[Actual_Sales]]</f>
        <v>7.4889867841409691E-2</v>
      </c>
      <c r="AA3574">
        <v>115</v>
      </c>
      <c r="AB3574" s="5">
        <f>IFERROR(Table1[[#This Row],[Expenses]]/Table1[[#This Row],[Actual_Sales]],0)</f>
        <v>0.50660792951541855</v>
      </c>
      <c r="AC3574">
        <v>86</v>
      </c>
      <c r="AD3574">
        <v>554</v>
      </c>
      <c r="AE3574" s="5">
        <f>IFERROR(Table1[[#This Row],[Inventory]]/Table1[[#This Row],[Actual_Sales]],0)</f>
        <v>2.4405286343612334</v>
      </c>
    </row>
    <row r="3575" spans="1:31" x14ac:dyDescent="0.25">
      <c r="A3575">
        <v>375</v>
      </c>
      <c r="B3575">
        <v>262</v>
      </c>
      <c r="C3575">
        <v>2</v>
      </c>
      <c r="D3575" s="2">
        <v>40238</v>
      </c>
      <c r="E3575">
        <v>227</v>
      </c>
      <c r="F3575">
        <v>230</v>
      </c>
      <c r="G3575">
        <f>Table1[[#This Row],[Actual_Sales]]-Table1[[#This Row],[Budget_Sales]]</f>
        <v>-3</v>
      </c>
      <c r="H3575" s="5">
        <f>IF(
Table1[[#This Row],[Budget_Sales]]=0,
"",
IF(
Table1[[#This Row],[Budget_Sales]]&gt;0,
(Table1[[#This Row],[Actual_Sales]]-Table1[[#This Row],[Budget_Sales]])/Table1[[#This Row],[Budget_Sales]],
(Table1[[#This Row],[Actual_Sales]]-Table1[[#This Row],[Budget_Sales]])/ABS(Table1[[#This Row],[Budget_Sales]])
)
)</f>
        <v>-1.3043478260869565E-2</v>
      </c>
      <c r="I3575" s="5" t="str">
        <f>IF(Table1[[#This Row],[Sales_Var]]&gt;=0,"Above Budget","Below Budget")</f>
        <v>Below Budget</v>
      </c>
      <c r="J3575">
        <f>Table1[[#This Row],[Actual_Sales]]-(Table1[[#This Row],[COGS]]+Table1[[#This Row],[Expenses]])</f>
        <v>17</v>
      </c>
      <c r="K3575">
        <v>30</v>
      </c>
      <c r="L3575">
        <f>Table1[[#This Row],[Actual_Profit]]-Table1[[#This Row],[Budget_Profit]]</f>
        <v>-13</v>
      </c>
      <c r="M3575" s="5">
        <f>IF(
Table1[[#This Row],[Budget_Profit]]=0,
"",
IF(
Table1[[#This Row],[Budget_Profit]]&gt;0,
(Table1[[#This Row],[Actual_Profit]]-Table1[[#This Row],[Budget_Profit]])/Table1[[#This Row],[Budget_Profit]],
(Table1[[#This Row],[Actual_Profit]]-Table1[[#This Row],[Budget_Profit]])/ABS(Table1[[#This Row],[Budget_Profit]])
)
)</f>
        <v>-0.43333333333333335</v>
      </c>
      <c r="N3575" s="5" t="str">
        <f>IF(Table1[[#This Row],[Profit_Var]]&gt;=0, "Above Budget", "Below Budget")</f>
        <v>Below Budget</v>
      </c>
      <c r="O3575">
        <v>95</v>
      </c>
      <c r="P3575">
        <v>100</v>
      </c>
      <c r="Q3575">
        <f>Table1[[#This Row],[COGS]]-Table1[[#This Row],[Budget_COGS]]</f>
        <v>-5</v>
      </c>
      <c r="R3575" s="5">
        <f>IF(
Table1[[#This Row],[Budget_COGS]]=0,
"",
IF(
Table1[[#This Row],[Budget_COGS]]&gt;0,
(Table1[[#This Row],[Budget_COGS]]-Table1[[#This Row],[COGS]]) / Table1[[#This Row],[Budget_COGS]],
(Table1[[#This Row],[Budget_COGS]]-Table1[[#This Row],[COGS]]) / ABS(Table1[[#This Row],[Budget_COGS]])
)
)</f>
        <v>0.05</v>
      </c>
      <c r="S3575" s="5" t="str">
        <f>IF(Table1[[#This Row],[COGS _Var]]&gt;=0, "Above Budget", "Below Budget")</f>
        <v>Below Budget</v>
      </c>
      <c r="T3575">
        <f>Table1[[#This Row],[Actual_Sales]]-Table1[[#This Row],[COGS]]</f>
        <v>132</v>
      </c>
      <c r="U3575">
        <v>130</v>
      </c>
      <c r="V3575">
        <f>Table1[[#This Row],[Gross_Margin]]-Table1[[#This Row],[Budget_Margin]]</f>
        <v>2</v>
      </c>
      <c r="W3575" s="5">
        <f>IF(
Table1[[#This Row],[Budget_Margin]]=0,
"",
IF(
Table1[[#This Row],[Budget_Margin]]&gt;0,
(Table1[[#This Row],[Gross_Margin]]-Table1[[#This Row],[Budget_Margin]]) / Table1[[#This Row],[Budget_Margin]],
(Table1[[#This Row],[Gross_Margin]]-Table1[[#This Row],[Budget_Margin]]) / ABS(Table1[[#This Row],[Budget_Margin]])
)
)</f>
        <v>1.5384615384615385E-2</v>
      </c>
      <c r="X3575" s="5" t="str">
        <f>IF(Table1[[#This Row],[Margin_Var]]&gt;=0, "Above Budget", "Below Budget")</f>
        <v>Above Budget</v>
      </c>
      <c r="Y3575" s="5">
        <f>IFERROR(Table1[[#This Row],[Gross_Margin]]/Table1[[#This Row],[Actual_Sales]],0)</f>
        <v>0.58149779735682816</v>
      </c>
      <c r="Z3575" s="5">
        <f>Table1[[#This Row],[Actual_Profit]]/Table1[[#This Row],[Actual_Sales]]</f>
        <v>7.4889867841409691E-2</v>
      </c>
      <c r="AA3575">
        <v>115</v>
      </c>
      <c r="AB3575" s="5">
        <f>IFERROR(Table1[[#This Row],[Expenses]]/Table1[[#This Row],[Actual_Sales]],0)</f>
        <v>0.50660792951541855</v>
      </c>
      <c r="AC3575">
        <v>86</v>
      </c>
      <c r="AD3575">
        <v>532</v>
      </c>
      <c r="AE3575" s="5">
        <f>IFERROR(Table1[[#This Row],[Inventory]]/Table1[[#This Row],[Actual_Sales]],0)</f>
        <v>2.3436123348017621</v>
      </c>
    </row>
    <row r="3576" spans="1:31" x14ac:dyDescent="0.25">
      <c r="A3576">
        <v>518</v>
      </c>
      <c r="B3576">
        <v>941</v>
      </c>
      <c r="C3576">
        <v>5</v>
      </c>
      <c r="D3576" s="2">
        <v>40238</v>
      </c>
      <c r="E3576">
        <v>227</v>
      </c>
      <c r="F3576">
        <v>220</v>
      </c>
      <c r="G3576">
        <f>Table1[[#This Row],[Actual_Sales]]-Table1[[#This Row],[Budget_Sales]]</f>
        <v>7</v>
      </c>
      <c r="H3576" s="5">
        <f>IF(
Table1[[#This Row],[Budget_Sales]]=0,
"",
IF(
Table1[[#This Row],[Budget_Sales]]&gt;0,
(Table1[[#This Row],[Actual_Sales]]-Table1[[#This Row],[Budget_Sales]])/Table1[[#This Row],[Budget_Sales]],
(Table1[[#This Row],[Actual_Sales]]-Table1[[#This Row],[Budget_Sales]])/ABS(Table1[[#This Row],[Budget_Sales]])
)
)</f>
        <v>3.1818181818181815E-2</v>
      </c>
      <c r="I3576" s="5" t="str">
        <f>IF(Table1[[#This Row],[Sales_Var]]&gt;=0,"Above Budget","Below Budget")</f>
        <v>Above Budget</v>
      </c>
      <c r="J3576">
        <f>Table1[[#This Row],[Actual_Sales]]-(Table1[[#This Row],[COGS]]+Table1[[#This Row],[Expenses]])</f>
        <v>17</v>
      </c>
      <c r="K3576">
        <v>30</v>
      </c>
      <c r="L3576">
        <f>Table1[[#This Row],[Actual_Profit]]-Table1[[#This Row],[Budget_Profit]]</f>
        <v>-13</v>
      </c>
      <c r="M3576" s="5">
        <f>IF(
Table1[[#This Row],[Budget_Profit]]=0,
"",
IF(
Table1[[#This Row],[Budget_Profit]]&gt;0,
(Table1[[#This Row],[Actual_Profit]]-Table1[[#This Row],[Budget_Profit]])/Table1[[#This Row],[Budget_Profit]],
(Table1[[#This Row],[Actual_Profit]]-Table1[[#This Row],[Budget_Profit]])/ABS(Table1[[#This Row],[Budget_Profit]])
)
)</f>
        <v>-0.43333333333333335</v>
      </c>
      <c r="N3576" s="5" t="str">
        <f>IF(Table1[[#This Row],[Profit_Var]]&gt;=0, "Above Budget", "Below Budget")</f>
        <v>Below Budget</v>
      </c>
      <c r="O3576">
        <v>95</v>
      </c>
      <c r="P3576">
        <v>90</v>
      </c>
      <c r="Q3576">
        <f>Table1[[#This Row],[COGS]]-Table1[[#This Row],[Budget_COGS]]</f>
        <v>5</v>
      </c>
      <c r="R3576" s="5">
        <f>IF(
Table1[[#This Row],[Budget_COGS]]=0,
"",
IF(
Table1[[#This Row],[Budget_COGS]]&gt;0,
(Table1[[#This Row],[Budget_COGS]]-Table1[[#This Row],[COGS]]) / Table1[[#This Row],[Budget_COGS]],
(Table1[[#This Row],[Budget_COGS]]-Table1[[#This Row],[COGS]]) / ABS(Table1[[#This Row],[Budget_COGS]])
)
)</f>
        <v>-5.5555555555555552E-2</v>
      </c>
      <c r="S3576" s="5" t="str">
        <f>IF(Table1[[#This Row],[COGS _Var]]&gt;=0, "Above Budget", "Below Budget")</f>
        <v>Above Budget</v>
      </c>
      <c r="T3576">
        <f>Table1[[#This Row],[Actual_Sales]]-Table1[[#This Row],[COGS]]</f>
        <v>132</v>
      </c>
      <c r="U3576">
        <v>130</v>
      </c>
      <c r="V3576">
        <f>Table1[[#This Row],[Gross_Margin]]-Table1[[#This Row],[Budget_Margin]]</f>
        <v>2</v>
      </c>
      <c r="W3576" s="5">
        <f>IF(
Table1[[#This Row],[Budget_Margin]]=0,
"",
IF(
Table1[[#This Row],[Budget_Margin]]&gt;0,
(Table1[[#This Row],[Gross_Margin]]-Table1[[#This Row],[Budget_Margin]]) / Table1[[#This Row],[Budget_Margin]],
(Table1[[#This Row],[Gross_Margin]]-Table1[[#This Row],[Budget_Margin]]) / ABS(Table1[[#This Row],[Budget_Margin]])
)
)</f>
        <v>1.5384615384615385E-2</v>
      </c>
      <c r="X3576" s="5" t="str">
        <f>IF(Table1[[#This Row],[Margin_Var]]&gt;=0, "Above Budget", "Below Budget")</f>
        <v>Above Budget</v>
      </c>
      <c r="Y3576" s="5">
        <f>IFERROR(Table1[[#This Row],[Gross_Margin]]/Table1[[#This Row],[Actual_Sales]],0)</f>
        <v>0.58149779735682816</v>
      </c>
      <c r="Z3576" s="5">
        <f>Table1[[#This Row],[Actual_Profit]]/Table1[[#This Row],[Actual_Sales]]</f>
        <v>7.4889867841409691E-2</v>
      </c>
      <c r="AA3576">
        <v>115</v>
      </c>
      <c r="AB3576" s="5">
        <f>IFERROR(Table1[[#This Row],[Expenses]]/Table1[[#This Row],[Actual_Sales]],0)</f>
        <v>0.50660792951541855</v>
      </c>
      <c r="AC3576">
        <v>86</v>
      </c>
      <c r="AD3576">
        <v>532</v>
      </c>
      <c r="AE3576" s="5">
        <f>IFERROR(Table1[[#This Row],[Inventory]]/Table1[[#This Row],[Actual_Sales]],0)</f>
        <v>2.3436123348017621</v>
      </c>
    </row>
    <row r="3577" spans="1:31" x14ac:dyDescent="0.25">
      <c r="A3577">
        <v>392</v>
      </c>
      <c r="B3577">
        <v>405</v>
      </c>
      <c r="C3577">
        <v>9</v>
      </c>
      <c r="D3577" s="2">
        <v>40238</v>
      </c>
      <c r="E3577">
        <v>227</v>
      </c>
      <c r="F3577">
        <v>220</v>
      </c>
      <c r="G3577">
        <f>Table1[[#This Row],[Actual_Sales]]-Table1[[#This Row],[Budget_Sales]]</f>
        <v>7</v>
      </c>
      <c r="H3577" s="5">
        <f>IF(
Table1[[#This Row],[Budget_Sales]]=0,
"",
IF(
Table1[[#This Row],[Budget_Sales]]&gt;0,
(Table1[[#This Row],[Actual_Sales]]-Table1[[#This Row],[Budget_Sales]])/Table1[[#This Row],[Budget_Sales]],
(Table1[[#This Row],[Actual_Sales]]-Table1[[#This Row],[Budget_Sales]])/ABS(Table1[[#This Row],[Budget_Sales]])
)
)</f>
        <v>3.1818181818181815E-2</v>
      </c>
      <c r="I3577" s="5" t="str">
        <f>IF(Table1[[#This Row],[Sales_Var]]&gt;=0,"Above Budget","Below Budget")</f>
        <v>Above Budget</v>
      </c>
      <c r="J3577">
        <f>Table1[[#This Row],[Actual_Sales]]-(Table1[[#This Row],[COGS]]+Table1[[#This Row],[Expenses]])</f>
        <v>17</v>
      </c>
      <c r="K3577">
        <v>30</v>
      </c>
      <c r="L3577">
        <f>Table1[[#This Row],[Actual_Profit]]-Table1[[#This Row],[Budget_Profit]]</f>
        <v>-13</v>
      </c>
      <c r="M3577" s="5">
        <f>IF(
Table1[[#This Row],[Budget_Profit]]=0,
"",
IF(
Table1[[#This Row],[Budget_Profit]]&gt;0,
(Table1[[#This Row],[Actual_Profit]]-Table1[[#This Row],[Budget_Profit]])/Table1[[#This Row],[Budget_Profit]],
(Table1[[#This Row],[Actual_Profit]]-Table1[[#This Row],[Budget_Profit]])/ABS(Table1[[#This Row],[Budget_Profit]])
)
)</f>
        <v>-0.43333333333333335</v>
      </c>
      <c r="N3577" s="5" t="str">
        <f>IF(Table1[[#This Row],[Profit_Var]]&gt;=0, "Above Budget", "Below Budget")</f>
        <v>Below Budget</v>
      </c>
      <c r="O3577">
        <v>95</v>
      </c>
      <c r="P3577">
        <v>90</v>
      </c>
      <c r="Q3577">
        <f>Table1[[#This Row],[COGS]]-Table1[[#This Row],[Budget_COGS]]</f>
        <v>5</v>
      </c>
      <c r="R3577" s="5">
        <f>IF(
Table1[[#This Row],[Budget_COGS]]=0,
"",
IF(
Table1[[#This Row],[Budget_COGS]]&gt;0,
(Table1[[#This Row],[Budget_COGS]]-Table1[[#This Row],[COGS]]) / Table1[[#This Row],[Budget_COGS]],
(Table1[[#This Row],[Budget_COGS]]-Table1[[#This Row],[COGS]]) / ABS(Table1[[#This Row],[Budget_COGS]])
)
)</f>
        <v>-5.5555555555555552E-2</v>
      </c>
      <c r="S3577" s="5" t="str">
        <f>IF(Table1[[#This Row],[COGS _Var]]&gt;=0, "Above Budget", "Below Budget")</f>
        <v>Above Budget</v>
      </c>
      <c r="T3577">
        <f>Table1[[#This Row],[Actual_Sales]]-Table1[[#This Row],[COGS]]</f>
        <v>132</v>
      </c>
      <c r="U3577">
        <v>130</v>
      </c>
      <c r="V3577">
        <f>Table1[[#This Row],[Gross_Margin]]-Table1[[#This Row],[Budget_Margin]]</f>
        <v>2</v>
      </c>
      <c r="W3577" s="5">
        <f>IF(
Table1[[#This Row],[Budget_Margin]]=0,
"",
IF(
Table1[[#This Row],[Budget_Margin]]&gt;0,
(Table1[[#This Row],[Gross_Margin]]-Table1[[#This Row],[Budget_Margin]]) / Table1[[#This Row],[Budget_Margin]],
(Table1[[#This Row],[Gross_Margin]]-Table1[[#This Row],[Budget_Margin]]) / ABS(Table1[[#This Row],[Budget_Margin]])
)
)</f>
        <v>1.5384615384615385E-2</v>
      </c>
      <c r="X3577" s="5" t="str">
        <f>IF(Table1[[#This Row],[Margin_Var]]&gt;=0, "Above Budget", "Below Budget")</f>
        <v>Above Budget</v>
      </c>
      <c r="Y3577" s="5">
        <f>IFERROR(Table1[[#This Row],[Gross_Margin]]/Table1[[#This Row],[Actual_Sales]],0)</f>
        <v>0.58149779735682816</v>
      </c>
      <c r="Z3577" s="5">
        <f>Table1[[#This Row],[Actual_Profit]]/Table1[[#This Row],[Actual_Sales]]</f>
        <v>7.4889867841409691E-2</v>
      </c>
      <c r="AA3577">
        <v>115</v>
      </c>
      <c r="AB3577" s="5">
        <f>IFERROR(Table1[[#This Row],[Expenses]]/Table1[[#This Row],[Actual_Sales]],0)</f>
        <v>0.50660792951541855</v>
      </c>
      <c r="AC3577">
        <v>86</v>
      </c>
      <c r="AD3577">
        <v>532</v>
      </c>
      <c r="AE3577" s="5">
        <f>IFERROR(Table1[[#This Row],[Inventory]]/Table1[[#This Row],[Actual_Sales]],0)</f>
        <v>2.3436123348017621</v>
      </c>
    </row>
    <row r="3578" spans="1:31" x14ac:dyDescent="0.25">
      <c r="A3578">
        <v>4192</v>
      </c>
      <c r="B3578">
        <v>702</v>
      </c>
      <c r="C3578">
        <v>2</v>
      </c>
      <c r="D3578" s="2">
        <v>40878</v>
      </c>
      <c r="E3578">
        <v>94</v>
      </c>
      <c r="F3578">
        <v>100</v>
      </c>
      <c r="G3578">
        <f>Table1[[#This Row],[Actual_Sales]]-Table1[[#This Row],[Budget_Sales]]</f>
        <v>-6</v>
      </c>
      <c r="H3578" s="5">
        <f>IF(
Table1[[#This Row],[Budget_Sales]]=0,
"",
IF(
Table1[[#This Row],[Budget_Sales]]&gt;0,
(Table1[[#This Row],[Actual_Sales]]-Table1[[#This Row],[Budget_Sales]])/Table1[[#This Row],[Budget_Sales]],
(Table1[[#This Row],[Actual_Sales]]-Table1[[#This Row],[Budget_Sales]])/ABS(Table1[[#This Row],[Budget_Sales]])
)
)</f>
        <v>-0.06</v>
      </c>
      <c r="I3578" s="5" t="str">
        <f>IF(Table1[[#This Row],[Sales_Var]]&gt;=0,"Above Budget","Below Budget")</f>
        <v>Below Budget</v>
      </c>
      <c r="J3578">
        <f>Table1[[#This Row],[Actual_Sales]]-(Table1[[#This Row],[COGS]]+Table1[[#This Row],[Expenses]])</f>
        <v>7</v>
      </c>
      <c r="K3578">
        <v>20</v>
      </c>
      <c r="L3578">
        <f>Table1[[#This Row],[Actual_Profit]]-Table1[[#This Row],[Budget_Profit]]</f>
        <v>-13</v>
      </c>
      <c r="M3578" s="5">
        <f>IF(
Table1[[#This Row],[Budget_Profit]]=0,
"",
IF(
Table1[[#This Row],[Budget_Profit]]&gt;0,
(Table1[[#This Row],[Actual_Profit]]-Table1[[#This Row],[Budget_Profit]])/Table1[[#This Row],[Budget_Profit]],
(Table1[[#This Row],[Actual_Profit]]-Table1[[#This Row],[Budget_Profit]])/ABS(Table1[[#This Row],[Budget_Profit]])
)
)</f>
        <v>-0.65</v>
      </c>
      <c r="N3578" s="5" t="str">
        <f>IF(Table1[[#This Row],[Profit_Var]]&gt;=0, "Above Budget", "Below Budget")</f>
        <v>Below Budget</v>
      </c>
      <c r="O3578">
        <v>39</v>
      </c>
      <c r="P3578">
        <v>40</v>
      </c>
      <c r="Q3578">
        <f>Table1[[#This Row],[COGS]]-Table1[[#This Row],[Budget_COGS]]</f>
        <v>-1</v>
      </c>
      <c r="R3578" s="5">
        <f>IF(
Table1[[#This Row],[Budget_COGS]]=0,
"",
IF(
Table1[[#This Row],[Budget_COGS]]&gt;0,
(Table1[[#This Row],[Budget_COGS]]-Table1[[#This Row],[COGS]]) / Table1[[#This Row],[Budget_COGS]],
(Table1[[#This Row],[Budget_COGS]]-Table1[[#This Row],[COGS]]) / ABS(Table1[[#This Row],[Budget_COGS]])
)
)</f>
        <v>2.5000000000000001E-2</v>
      </c>
      <c r="S3578" s="5" t="str">
        <f>IF(Table1[[#This Row],[COGS _Var]]&gt;=0, "Above Budget", "Below Budget")</f>
        <v>Below Budget</v>
      </c>
      <c r="T3578">
        <f>Table1[[#This Row],[Actual_Sales]]-Table1[[#This Row],[COGS]]</f>
        <v>55</v>
      </c>
      <c r="U3578">
        <v>60</v>
      </c>
      <c r="V3578">
        <f>Table1[[#This Row],[Gross_Margin]]-Table1[[#This Row],[Budget_Margin]]</f>
        <v>-5</v>
      </c>
      <c r="W3578" s="5">
        <f>IF(
Table1[[#This Row],[Budget_Margin]]=0,
"",
IF(
Table1[[#This Row],[Budget_Margin]]&gt;0,
(Table1[[#This Row],[Gross_Margin]]-Table1[[#This Row],[Budget_Margin]]) / Table1[[#This Row],[Budget_Margin]],
(Table1[[#This Row],[Gross_Margin]]-Table1[[#This Row],[Budget_Margin]]) / ABS(Table1[[#This Row],[Budget_Margin]])
)
)</f>
        <v>-8.3333333333333329E-2</v>
      </c>
      <c r="X3578" s="5" t="str">
        <f>IF(Table1[[#This Row],[Margin_Var]]&gt;=0, "Above Budget", "Below Budget")</f>
        <v>Below Budget</v>
      </c>
      <c r="Y3578" s="5">
        <f>IFERROR(Table1[[#This Row],[Gross_Margin]]/Table1[[#This Row],[Actual_Sales]],0)</f>
        <v>0.58510638297872342</v>
      </c>
      <c r="Z3578" s="5">
        <f>Table1[[#This Row],[Actual_Profit]]/Table1[[#This Row],[Actual_Sales]]</f>
        <v>7.4468085106382975E-2</v>
      </c>
      <c r="AA3578">
        <v>48</v>
      </c>
      <c r="AB3578" s="5">
        <f>IFERROR(Table1[[#This Row],[Expenses]]/Table1[[#This Row],[Actual_Sales]],0)</f>
        <v>0.51063829787234039</v>
      </c>
      <c r="AC3578">
        <v>14</v>
      </c>
      <c r="AD3578">
        <v>250</v>
      </c>
      <c r="AE3578" s="5">
        <f>IFERROR(Table1[[#This Row],[Inventory]]/Table1[[#This Row],[Actual_Sales]],0)</f>
        <v>2.6595744680851063</v>
      </c>
    </row>
    <row r="3579" spans="1:31" x14ac:dyDescent="0.25">
      <c r="A3579">
        <v>2131</v>
      </c>
      <c r="B3579">
        <v>209</v>
      </c>
      <c r="C3579">
        <v>1</v>
      </c>
      <c r="D3579" s="2">
        <v>40544</v>
      </c>
      <c r="E3579">
        <v>162</v>
      </c>
      <c r="F3579">
        <v>180</v>
      </c>
      <c r="G3579">
        <f>Table1[[#This Row],[Actual_Sales]]-Table1[[#This Row],[Budget_Sales]]</f>
        <v>-18</v>
      </c>
      <c r="H3579" s="5">
        <f>IF(
Table1[[#This Row],[Budget_Sales]]=0,
"",
IF(
Table1[[#This Row],[Budget_Sales]]&gt;0,
(Table1[[#This Row],[Actual_Sales]]-Table1[[#This Row],[Budget_Sales]])/Table1[[#This Row],[Budget_Sales]],
(Table1[[#This Row],[Actual_Sales]]-Table1[[#This Row],[Budget_Sales]])/ABS(Table1[[#This Row],[Budget_Sales]])
)
)</f>
        <v>-0.1</v>
      </c>
      <c r="I3579" s="5" t="str">
        <f>IF(Table1[[#This Row],[Sales_Var]]&gt;=0,"Above Budget","Below Budget")</f>
        <v>Below Budget</v>
      </c>
      <c r="J3579">
        <f>Table1[[#This Row],[Actual_Sales]]-(Table1[[#This Row],[COGS]]+Table1[[#This Row],[Expenses]])</f>
        <v>12</v>
      </c>
      <c r="K3579">
        <v>30</v>
      </c>
      <c r="L3579">
        <f>Table1[[#This Row],[Actual_Profit]]-Table1[[#This Row],[Budget_Profit]]</f>
        <v>-18</v>
      </c>
      <c r="M3579" s="5">
        <f>IF(
Table1[[#This Row],[Budget_Profit]]=0,
"",
IF(
Table1[[#This Row],[Budget_Profit]]&gt;0,
(Table1[[#This Row],[Actual_Profit]]-Table1[[#This Row],[Budget_Profit]])/Table1[[#This Row],[Budget_Profit]],
(Table1[[#This Row],[Actual_Profit]]-Table1[[#This Row],[Budget_Profit]])/ABS(Table1[[#This Row],[Budget_Profit]])
)
)</f>
        <v>-0.6</v>
      </c>
      <c r="N3579" s="5" t="str">
        <f>IF(Table1[[#This Row],[Profit_Var]]&gt;=0, "Above Budget", "Below Budget")</f>
        <v>Below Budget</v>
      </c>
      <c r="O3579">
        <v>95</v>
      </c>
      <c r="P3579">
        <v>110</v>
      </c>
      <c r="Q3579">
        <f>Table1[[#This Row],[COGS]]-Table1[[#This Row],[Budget_COGS]]</f>
        <v>-15</v>
      </c>
      <c r="R3579" s="5">
        <f>IF(
Table1[[#This Row],[Budget_COGS]]=0,
"",
IF(
Table1[[#This Row],[Budget_COGS]]&gt;0,
(Table1[[#This Row],[Budget_COGS]]-Table1[[#This Row],[COGS]]) / Table1[[#This Row],[Budget_COGS]],
(Table1[[#This Row],[Budget_COGS]]-Table1[[#This Row],[COGS]]) / ABS(Table1[[#This Row],[Budget_COGS]])
)
)</f>
        <v>0.13636363636363635</v>
      </c>
      <c r="S3579" s="5" t="str">
        <f>IF(Table1[[#This Row],[COGS _Var]]&gt;=0, "Above Budget", "Below Budget")</f>
        <v>Below Budget</v>
      </c>
      <c r="T3579">
        <f>Table1[[#This Row],[Actual_Sales]]-Table1[[#This Row],[COGS]]</f>
        <v>67</v>
      </c>
      <c r="U3579">
        <v>70</v>
      </c>
      <c r="V3579">
        <f>Table1[[#This Row],[Gross_Margin]]-Table1[[#This Row],[Budget_Margin]]</f>
        <v>-3</v>
      </c>
      <c r="W3579" s="5">
        <f>IF(
Table1[[#This Row],[Budget_Margin]]=0,
"",
IF(
Table1[[#This Row],[Budget_Margin]]&gt;0,
(Table1[[#This Row],[Gross_Margin]]-Table1[[#This Row],[Budget_Margin]]) / Table1[[#This Row],[Budget_Margin]],
(Table1[[#This Row],[Gross_Margin]]-Table1[[#This Row],[Budget_Margin]]) / ABS(Table1[[#This Row],[Budget_Margin]])
)
)</f>
        <v>-4.2857142857142858E-2</v>
      </c>
      <c r="X3579" s="5" t="str">
        <f>IF(Table1[[#This Row],[Margin_Var]]&gt;=0, "Above Budget", "Below Budget")</f>
        <v>Below Budget</v>
      </c>
      <c r="Y3579" s="5">
        <f>IFERROR(Table1[[#This Row],[Gross_Margin]]/Table1[[#This Row],[Actual_Sales]],0)</f>
        <v>0.41358024691358025</v>
      </c>
      <c r="Z3579" s="5">
        <f>Table1[[#This Row],[Actual_Profit]]/Table1[[#This Row],[Actual_Sales]]</f>
        <v>7.407407407407407E-2</v>
      </c>
      <c r="AA3579">
        <v>55</v>
      </c>
      <c r="AB3579" s="5">
        <f>IFERROR(Table1[[#This Row],[Expenses]]/Table1[[#This Row],[Actual_Sales]],0)</f>
        <v>0.33950617283950618</v>
      </c>
      <c r="AC3579">
        <v>30</v>
      </c>
      <c r="AD3579">
        <v>608</v>
      </c>
      <c r="AE3579" s="5">
        <f>IFERROR(Table1[[#This Row],[Inventory]]/Table1[[#This Row],[Actual_Sales]],0)</f>
        <v>3.7530864197530862</v>
      </c>
    </row>
    <row r="3580" spans="1:31" x14ac:dyDescent="0.25">
      <c r="A3580">
        <v>1643</v>
      </c>
      <c r="B3580">
        <v>425</v>
      </c>
      <c r="C3580">
        <v>3</v>
      </c>
      <c r="D3580" s="2">
        <v>40452</v>
      </c>
      <c r="E3580">
        <v>230</v>
      </c>
      <c r="F3580">
        <v>330</v>
      </c>
      <c r="G3580">
        <f>Table1[[#This Row],[Actual_Sales]]-Table1[[#This Row],[Budget_Sales]]</f>
        <v>-100</v>
      </c>
      <c r="H3580" s="5">
        <f>IF(
Table1[[#This Row],[Budget_Sales]]=0,
"",
IF(
Table1[[#This Row],[Budget_Sales]]&gt;0,
(Table1[[#This Row],[Actual_Sales]]-Table1[[#This Row],[Budget_Sales]])/Table1[[#This Row],[Budget_Sales]],
(Table1[[#This Row],[Actual_Sales]]-Table1[[#This Row],[Budget_Sales]])/ABS(Table1[[#This Row],[Budget_Sales]])
)
)</f>
        <v>-0.30303030303030304</v>
      </c>
      <c r="I3580" s="5" t="str">
        <f>IF(Table1[[#This Row],[Sales_Var]]&gt;=0,"Above Budget","Below Budget")</f>
        <v>Below Budget</v>
      </c>
      <c r="J3580">
        <f>Table1[[#This Row],[Actual_Sales]]-(Table1[[#This Row],[COGS]]+Table1[[#This Row],[Expenses]])</f>
        <v>17</v>
      </c>
      <c r="K3580">
        <v>100</v>
      </c>
      <c r="L3580">
        <f>Table1[[#This Row],[Actual_Profit]]-Table1[[#This Row],[Budget_Profit]]</f>
        <v>-83</v>
      </c>
      <c r="M3580" s="5">
        <f>IF(
Table1[[#This Row],[Budget_Profit]]=0,
"",
IF(
Table1[[#This Row],[Budget_Profit]]&gt;0,
(Table1[[#This Row],[Actual_Profit]]-Table1[[#This Row],[Budget_Profit]])/Table1[[#This Row],[Budget_Profit]],
(Table1[[#This Row],[Actual_Profit]]-Table1[[#This Row],[Budget_Profit]])/ABS(Table1[[#This Row],[Budget_Profit]])
)
)</f>
        <v>-0.83</v>
      </c>
      <c r="N3580" s="5" t="str">
        <f>IF(Table1[[#This Row],[Profit_Var]]&gt;=0, "Above Budget", "Below Budget")</f>
        <v>Below Budget</v>
      </c>
      <c r="O3580">
        <v>96</v>
      </c>
      <c r="P3580">
        <v>140</v>
      </c>
      <c r="Q3580">
        <f>Table1[[#This Row],[COGS]]-Table1[[#This Row],[Budget_COGS]]</f>
        <v>-44</v>
      </c>
      <c r="R3580" s="5">
        <f>IF(
Table1[[#This Row],[Budget_COGS]]=0,
"",
IF(
Table1[[#This Row],[Budget_COGS]]&gt;0,
(Table1[[#This Row],[Budget_COGS]]-Table1[[#This Row],[COGS]]) / Table1[[#This Row],[Budget_COGS]],
(Table1[[#This Row],[Budget_COGS]]-Table1[[#This Row],[COGS]]) / ABS(Table1[[#This Row],[Budget_COGS]])
)
)</f>
        <v>0.31428571428571428</v>
      </c>
      <c r="S3580" s="5" t="str">
        <f>IF(Table1[[#This Row],[COGS _Var]]&gt;=0, "Above Budget", "Below Budget")</f>
        <v>Below Budget</v>
      </c>
      <c r="T3580">
        <f>Table1[[#This Row],[Actual_Sales]]-Table1[[#This Row],[COGS]]</f>
        <v>134</v>
      </c>
      <c r="U3580">
        <v>190</v>
      </c>
      <c r="V3580">
        <f>Table1[[#This Row],[Gross_Margin]]-Table1[[#This Row],[Budget_Margin]]</f>
        <v>-56</v>
      </c>
      <c r="W3580" s="5">
        <f>IF(
Table1[[#This Row],[Budget_Margin]]=0,
"",
IF(
Table1[[#This Row],[Budget_Margin]]&gt;0,
(Table1[[#This Row],[Gross_Margin]]-Table1[[#This Row],[Budget_Margin]]) / Table1[[#This Row],[Budget_Margin]],
(Table1[[#This Row],[Gross_Margin]]-Table1[[#This Row],[Budget_Margin]]) / ABS(Table1[[#This Row],[Budget_Margin]])
)
)</f>
        <v>-0.29473684210526313</v>
      </c>
      <c r="X3580" s="5" t="str">
        <f>IF(Table1[[#This Row],[Margin_Var]]&gt;=0, "Above Budget", "Below Budget")</f>
        <v>Below Budget</v>
      </c>
      <c r="Y3580" s="5">
        <f>IFERROR(Table1[[#This Row],[Gross_Margin]]/Table1[[#This Row],[Actual_Sales]],0)</f>
        <v>0.58260869565217388</v>
      </c>
      <c r="Z3580" s="5">
        <f>Table1[[#This Row],[Actual_Profit]]/Table1[[#This Row],[Actual_Sales]]</f>
        <v>7.3913043478260873E-2</v>
      </c>
      <c r="AA3580">
        <v>117</v>
      </c>
      <c r="AB3580" s="5">
        <f>IFERROR(Table1[[#This Row],[Expenses]]/Table1[[#This Row],[Actual_Sales]],0)</f>
        <v>0.50869565217391299</v>
      </c>
      <c r="AC3580">
        <v>87</v>
      </c>
      <c r="AD3580">
        <v>683</v>
      </c>
      <c r="AE3580" s="5">
        <f>IFERROR(Table1[[#This Row],[Inventory]]/Table1[[#This Row],[Actual_Sales]],0)</f>
        <v>2.9695652173913043</v>
      </c>
    </row>
    <row r="3581" spans="1:31" x14ac:dyDescent="0.25">
      <c r="A3581">
        <v>1636</v>
      </c>
      <c r="B3581">
        <v>405</v>
      </c>
      <c r="C3581">
        <v>9</v>
      </c>
      <c r="D3581" s="2">
        <v>40452</v>
      </c>
      <c r="E3581">
        <v>230</v>
      </c>
      <c r="F3581">
        <v>200</v>
      </c>
      <c r="G3581">
        <f>Table1[[#This Row],[Actual_Sales]]-Table1[[#This Row],[Budget_Sales]]</f>
        <v>30</v>
      </c>
      <c r="H3581" s="5">
        <f>IF(
Table1[[#This Row],[Budget_Sales]]=0,
"",
IF(
Table1[[#This Row],[Budget_Sales]]&gt;0,
(Table1[[#This Row],[Actual_Sales]]-Table1[[#This Row],[Budget_Sales]])/Table1[[#This Row],[Budget_Sales]],
(Table1[[#This Row],[Actual_Sales]]-Table1[[#This Row],[Budget_Sales]])/ABS(Table1[[#This Row],[Budget_Sales]])
)
)</f>
        <v>0.15</v>
      </c>
      <c r="I3581" s="5" t="str">
        <f>IF(Table1[[#This Row],[Sales_Var]]&gt;=0,"Above Budget","Below Budget")</f>
        <v>Above Budget</v>
      </c>
      <c r="J3581">
        <f>Table1[[#This Row],[Actual_Sales]]-(Table1[[#This Row],[COGS]]+Table1[[#This Row],[Expenses]])</f>
        <v>17</v>
      </c>
      <c r="K3581">
        <v>40</v>
      </c>
      <c r="L3581">
        <f>Table1[[#This Row],[Actual_Profit]]-Table1[[#This Row],[Budget_Profit]]</f>
        <v>-23</v>
      </c>
      <c r="M3581" s="5">
        <f>IF(
Table1[[#This Row],[Budget_Profit]]=0,
"",
IF(
Table1[[#This Row],[Budget_Profit]]&gt;0,
(Table1[[#This Row],[Actual_Profit]]-Table1[[#This Row],[Budget_Profit]])/Table1[[#This Row],[Budget_Profit]],
(Table1[[#This Row],[Actual_Profit]]-Table1[[#This Row],[Budget_Profit]])/ABS(Table1[[#This Row],[Budget_Profit]])
)
)</f>
        <v>-0.57499999999999996</v>
      </c>
      <c r="N3581" s="5" t="str">
        <f>IF(Table1[[#This Row],[Profit_Var]]&gt;=0, "Above Budget", "Below Budget")</f>
        <v>Below Budget</v>
      </c>
      <c r="O3581">
        <v>96</v>
      </c>
      <c r="P3581">
        <v>80</v>
      </c>
      <c r="Q3581">
        <f>Table1[[#This Row],[COGS]]-Table1[[#This Row],[Budget_COGS]]</f>
        <v>16</v>
      </c>
      <c r="R3581" s="5">
        <f>IF(
Table1[[#This Row],[Budget_COGS]]=0,
"",
IF(
Table1[[#This Row],[Budget_COGS]]&gt;0,
(Table1[[#This Row],[Budget_COGS]]-Table1[[#This Row],[COGS]]) / Table1[[#This Row],[Budget_COGS]],
(Table1[[#This Row],[Budget_COGS]]-Table1[[#This Row],[COGS]]) / ABS(Table1[[#This Row],[Budget_COGS]])
)
)</f>
        <v>-0.2</v>
      </c>
      <c r="S3581" s="5" t="str">
        <f>IF(Table1[[#This Row],[COGS _Var]]&gt;=0, "Above Budget", "Below Budget")</f>
        <v>Above Budget</v>
      </c>
      <c r="T3581">
        <f>Table1[[#This Row],[Actual_Sales]]-Table1[[#This Row],[COGS]]</f>
        <v>134</v>
      </c>
      <c r="U3581">
        <v>120</v>
      </c>
      <c r="V3581">
        <f>Table1[[#This Row],[Gross_Margin]]-Table1[[#This Row],[Budget_Margin]]</f>
        <v>14</v>
      </c>
      <c r="W3581" s="5">
        <f>IF(
Table1[[#This Row],[Budget_Margin]]=0,
"",
IF(
Table1[[#This Row],[Budget_Margin]]&gt;0,
(Table1[[#This Row],[Gross_Margin]]-Table1[[#This Row],[Budget_Margin]]) / Table1[[#This Row],[Budget_Margin]],
(Table1[[#This Row],[Gross_Margin]]-Table1[[#This Row],[Budget_Margin]]) / ABS(Table1[[#This Row],[Budget_Margin]])
)
)</f>
        <v>0.11666666666666667</v>
      </c>
      <c r="X3581" s="5" t="str">
        <f>IF(Table1[[#This Row],[Margin_Var]]&gt;=0, "Above Budget", "Below Budget")</f>
        <v>Above Budget</v>
      </c>
      <c r="Y3581" s="5">
        <f>IFERROR(Table1[[#This Row],[Gross_Margin]]/Table1[[#This Row],[Actual_Sales]],0)</f>
        <v>0.58260869565217388</v>
      </c>
      <c r="Z3581" s="5">
        <f>Table1[[#This Row],[Actual_Profit]]/Table1[[#This Row],[Actual_Sales]]</f>
        <v>7.3913043478260873E-2</v>
      </c>
      <c r="AA3581">
        <v>117</v>
      </c>
      <c r="AB3581" s="5">
        <f>IFERROR(Table1[[#This Row],[Expenses]]/Table1[[#This Row],[Actual_Sales]],0)</f>
        <v>0.50869565217391299</v>
      </c>
      <c r="AC3581">
        <v>87</v>
      </c>
      <c r="AD3581">
        <v>683</v>
      </c>
      <c r="AE3581" s="5">
        <f>IFERROR(Table1[[#This Row],[Inventory]]/Table1[[#This Row],[Actual_Sales]],0)</f>
        <v>2.9695652173913043</v>
      </c>
    </row>
    <row r="3582" spans="1:31" x14ac:dyDescent="0.25">
      <c r="A3582">
        <v>1403</v>
      </c>
      <c r="B3582">
        <v>937</v>
      </c>
      <c r="C3582">
        <v>6</v>
      </c>
      <c r="D3582" s="2">
        <v>40391</v>
      </c>
      <c r="E3582">
        <v>109</v>
      </c>
      <c r="F3582">
        <v>120</v>
      </c>
      <c r="G3582">
        <f>Table1[[#This Row],[Actual_Sales]]-Table1[[#This Row],[Budget_Sales]]</f>
        <v>-11</v>
      </c>
      <c r="H3582" s="5">
        <f>IF(
Table1[[#This Row],[Budget_Sales]]=0,
"",
IF(
Table1[[#This Row],[Budget_Sales]]&gt;0,
(Table1[[#This Row],[Actual_Sales]]-Table1[[#This Row],[Budget_Sales]])/Table1[[#This Row],[Budget_Sales]],
(Table1[[#This Row],[Actual_Sales]]-Table1[[#This Row],[Budget_Sales]])/ABS(Table1[[#This Row],[Budget_Sales]])
)
)</f>
        <v>-9.166666666666666E-2</v>
      </c>
      <c r="I3582" s="5" t="str">
        <f>IF(Table1[[#This Row],[Sales_Var]]&gt;=0,"Above Budget","Below Budget")</f>
        <v>Below Budget</v>
      </c>
      <c r="J3582">
        <f>Table1[[#This Row],[Actual_Sales]]-(Table1[[#This Row],[COGS]]+Table1[[#This Row],[Expenses]])</f>
        <v>8</v>
      </c>
      <c r="K3582">
        <v>20</v>
      </c>
      <c r="L3582">
        <f>Table1[[#This Row],[Actual_Profit]]-Table1[[#This Row],[Budget_Profit]]</f>
        <v>-12</v>
      </c>
      <c r="M3582" s="5">
        <f>IF(
Table1[[#This Row],[Budget_Profit]]=0,
"",
IF(
Table1[[#This Row],[Budget_Profit]]&gt;0,
(Table1[[#This Row],[Actual_Profit]]-Table1[[#This Row],[Budget_Profit]])/Table1[[#This Row],[Budget_Profit]],
(Table1[[#This Row],[Actual_Profit]]-Table1[[#This Row],[Budget_Profit]])/ABS(Table1[[#This Row],[Budget_Profit]])
)
)</f>
        <v>-0.6</v>
      </c>
      <c r="N3582" s="5" t="str">
        <f>IF(Table1[[#This Row],[Profit_Var]]&gt;=0, "Above Budget", "Below Budget")</f>
        <v>Below Budget</v>
      </c>
      <c r="O3582">
        <v>49</v>
      </c>
      <c r="P3582">
        <v>50</v>
      </c>
      <c r="Q3582">
        <f>Table1[[#This Row],[COGS]]-Table1[[#This Row],[Budget_COGS]]</f>
        <v>-1</v>
      </c>
      <c r="R3582" s="5">
        <f>IF(
Table1[[#This Row],[Budget_COGS]]=0,
"",
IF(
Table1[[#This Row],[Budget_COGS]]&gt;0,
(Table1[[#This Row],[Budget_COGS]]-Table1[[#This Row],[COGS]]) / Table1[[#This Row],[Budget_COGS]],
(Table1[[#This Row],[Budget_COGS]]-Table1[[#This Row],[COGS]]) / ABS(Table1[[#This Row],[Budget_COGS]])
)
)</f>
        <v>0.02</v>
      </c>
      <c r="S3582" s="5" t="str">
        <f>IF(Table1[[#This Row],[COGS _Var]]&gt;=0, "Above Budget", "Below Budget")</f>
        <v>Below Budget</v>
      </c>
      <c r="T3582">
        <f>Table1[[#This Row],[Actual_Sales]]-Table1[[#This Row],[COGS]]</f>
        <v>60</v>
      </c>
      <c r="U3582">
        <v>70</v>
      </c>
      <c r="V3582">
        <f>Table1[[#This Row],[Gross_Margin]]-Table1[[#This Row],[Budget_Margin]]</f>
        <v>-10</v>
      </c>
      <c r="W3582" s="5">
        <f>IF(
Table1[[#This Row],[Budget_Margin]]=0,
"",
IF(
Table1[[#This Row],[Budget_Margin]]&gt;0,
(Table1[[#This Row],[Gross_Margin]]-Table1[[#This Row],[Budget_Margin]]) / Table1[[#This Row],[Budget_Margin]],
(Table1[[#This Row],[Gross_Margin]]-Table1[[#This Row],[Budget_Margin]]) / ABS(Table1[[#This Row],[Budget_Margin]])
)
)</f>
        <v>-0.14285714285714285</v>
      </c>
      <c r="X3582" s="5" t="str">
        <f>IF(Table1[[#This Row],[Margin_Var]]&gt;=0, "Above Budget", "Below Budget")</f>
        <v>Below Budget</v>
      </c>
      <c r="Y3582" s="5">
        <f>IFERROR(Table1[[#This Row],[Gross_Margin]]/Table1[[#This Row],[Actual_Sales]],0)</f>
        <v>0.55045871559633031</v>
      </c>
      <c r="Z3582" s="5">
        <f>Table1[[#This Row],[Actual_Profit]]/Table1[[#This Row],[Actual_Sales]]</f>
        <v>7.3394495412844041E-2</v>
      </c>
      <c r="AA3582">
        <v>52</v>
      </c>
      <c r="AB3582" s="5">
        <f>IFERROR(Table1[[#This Row],[Expenses]]/Table1[[#This Row],[Actual_Sales]],0)</f>
        <v>0.47706422018348627</v>
      </c>
      <c r="AC3582">
        <v>18</v>
      </c>
      <c r="AD3582">
        <v>414</v>
      </c>
      <c r="AE3582" s="5">
        <f>IFERROR(Table1[[#This Row],[Inventory]]/Table1[[#This Row],[Actual_Sales]],0)</f>
        <v>3.7981651376146788</v>
      </c>
    </row>
    <row r="3583" spans="1:31" x14ac:dyDescent="0.25">
      <c r="A3583">
        <v>2321</v>
      </c>
      <c r="B3583">
        <v>318</v>
      </c>
      <c r="C3583">
        <v>4</v>
      </c>
      <c r="D3583" s="2">
        <v>40575</v>
      </c>
      <c r="E3583">
        <v>165</v>
      </c>
      <c r="F3583">
        <v>130</v>
      </c>
      <c r="G3583">
        <f>Table1[[#This Row],[Actual_Sales]]-Table1[[#This Row],[Budget_Sales]]</f>
        <v>35</v>
      </c>
      <c r="H3583" s="5">
        <f>IF(
Table1[[#This Row],[Budget_Sales]]=0,
"",
IF(
Table1[[#This Row],[Budget_Sales]]&gt;0,
(Table1[[#This Row],[Actual_Sales]]-Table1[[#This Row],[Budget_Sales]])/Table1[[#This Row],[Budget_Sales]],
(Table1[[#This Row],[Actual_Sales]]-Table1[[#This Row],[Budget_Sales]])/ABS(Table1[[#This Row],[Budget_Sales]])
)
)</f>
        <v>0.26923076923076922</v>
      </c>
      <c r="I3583" s="5" t="str">
        <f>IF(Table1[[#This Row],[Sales_Var]]&gt;=0,"Above Budget","Below Budget")</f>
        <v>Above Budget</v>
      </c>
      <c r="J3583">
        <f>Table1[[#This Row],[Actual_Sales]]-(Table1[[#This Row],[COGS]]+Table1[[#This Row],[Expenses]])</f>
        <v>12</v>
      </c>
      <c r="K3583">
        <v>10</v>
      </c>
      <c r="L3583">
        <f>Table1[[#This Row],[Actual_Profit]]-Table1[[#This Row],[Budget_Profit]]</f>
        <v>2</v>
      </c>
      <c r="M3583" s="5">
        <f>IF(
Table1[[#This Row],[Budget_Profit]]=0,
"",
IF(
Table1[[#This Row],[Budget_Profit]]&gt;0,
(Table1[[#This Row],[Actual_Profit]]-Table1[[#This Row],[Budget_Profit]])/Table1[[#This Row],[Budget_Profit]],
(Table1[[#This Row],[Actual_Profit]]-Table1[[#This Row],[Budget_Profit]])/ABS(Table1[[#This Row],[Budget_Profit]])
)
)</f>
        <v>0.2</v>
      </c>
      <c r="N3583" s="5" t="str">
        <f>IF(Table1[[#This Row],[Profit_Var]]&gt;=0, "Above Budget", "Below Budget")</f>
        <v>Above Budget</v>
      </c>
      <c r="O3583">
        <v>65</v>
      </c>
      <c r="P3583">
        <v>50</v>
      </c>
      <c r="Q3583">
        <f>Table1[[#This Row],[COGS]]-Table1[[#This Row],[Budget_COGS]]</f>
        <v>15</v>
      </c>
      <c r="R3583" s="5">
        <f>IF(
Table1[[#This Row],[Budget_COGS]]=0,
"",
IF(
Table1[[#This Row],[Budget_COGS]]&gt;0,
(Table1[[#This Row],[Budget_COGS]]-Table1[[#This Row],[COGS]]) / Table1[[#This Row],[Budget_COGS]],
(Table1[[#This Row],[Budget_COGS]]-Table1[[#This Row],[COGS]]) / ABS(Table1[[#This Row],[Budget_COGS]])
)
)</f>
        <v>-0.3</v>
      </c>
      <c r="S3583" s="5" t="str">
        <f>IF(Table1[[#This Row],[COGS _Var]]&gt;=0, "Above Budget", "Below Budget")</f>
        <v>Above Budget</v>
      </c>
      <c r="T3583">
        <f>Table1[[#This Row],[Actual_Sales]]-Table1[[#This Row],[COGS]]</f>
        <v>100</v>
      </c>
      <c r="U3583">
        <v>80</v>
      </c>
      <c r="V3583">
        <f>Table1[[#This Row],[Gross_Margin]]-Table1[[#This Row],[Budget_Margin]]</f>
        <v>20</v>
      </c>
      <c r="W3583" s="5">
        <f>IF(
Table1[[#This Row],[Budget_Margin]]=0,
"",
IF(
Table1[[#This Row],[Budget_Margin]]&gt;0,
(Table1[[#This Row],[Gross_Margin]]-Table1[[#This Row],[Budget_Margin]]) / Table1[[#This Row],[Budget_Margin]],
(Table1[[#This Row],[Gross_Margin]]-Table1[[#This Row],[Budget_Margin]]) / ABS(Table1[[#This Row],[Budget_Margin]])
)
)</f>
        <v>0.25</v>
      </c>
      <c r="X3583" s="5" t="str">
        <f>IF(Table1[[#This Row],[Margin_Var]]&gt;=0, "Above Budget", "Below Budget")</f>
        <v>Above Budget</v>
      </c>
      <c r="Y3583" s="5">
        <f>IFERROR(Table1[[#This Row],[Gross_Margin]]/Table1[[#This Row],[Actual_Sales]],0)</f>
        <v>0.60606060606060608</v>
      </c>
      <c r="Z3583" s="5">
        <f>Table1[[#This Row],[Actual_Profit]]/Table1[[#This Row],[Actual_Sales]]</f>
        <v>7.2727272727272724E-2</v>
      </c>
      <c r="AA3583">
        <v>88</v>
      </c>
      <c r="AB3583" s="5">
        <f>IFERROR(Table1[[#This Row],[Expenses]]/Table1[[#This Row],[Actual_Sales]],0)</f>
        <v>0.53333333333333333</v>
      </c>
      <c r="AC3583">
        <v>58</v>
      </c>
      <c r="AD3583">
        <v>342</v>
      </c>
      <c r="AE3583" s="5">
        <f>IFERROR(Table1[[#This Row],[Inventory]]/Table1[[#This Row],[Actual_Sales]],0)</f>
        <v>2.0727272727272728</v>
      </c>
    </row>
    <row r="3584" spans="1:31" x14ac:dyDescent="0.25">
      <c r="A3584">
        <v>193</v>
      </c>
      <c r="B3584">
        <v>305</v>
      </c>
      <c r="C3584">
        <v>5</v>
      </c>
      <c r="D3584" s="2">
        <v>40210</v>
      </c>
      <c r="E3584">
        <v>220</v>
      </c>
      <c r="F3584">
        <v>210</v>
      </c>
      <c r="G3584">
        <f>Table1[[#This Row],[Actual_Sales]]-Table1[[#This Row],[Budget_Sales]]</f>
        <v>10</v>
      </c>
      <c r="H3584" s="5">
        <f>IF(
Table1[[#This Row],[Budget_Sales]]=0,
"",
IF(
Table1[[#This Row],[Budget_Sales]]&gt;0,
(Table1[[#This Row],[Actual_Sales]]-Table1[[#This Row],[Budget_Sales]])/Table1[[#This Row],[Budget_Sales]],
(Table1[[#This Row],[Actual_Sales]]-Table1[[#This Row],[Budget_Sales]])/ABS(Table1[[#This Row],[Budget_Sales]])
)
)</f>
        <v>4.7619047619047616E-2</v>
      </c>
      <c r="I3584" s="5" t="str">
        <f>IF(Table1[[#This Row],[Sales_Var]]&gt;=0,"Above Budget","Below Budget")</f>
        <v>Above Budget</v>
      </c>
      <c r="J3584">
        <f>Table1[[#This Row],[Actual_Sales]]-(Table1[[#This Row],[COGS]]+Table1[[#This Row],[Expenses]])</f>
        <v>16</v>
      </c>
      <c r="K3584">
        <v>40</v>
      </c>
      <c r="L3584">
        <f>Table1[[#This Row],[Actual_Profit]]-Table1[[#This Row],[Budget_Profit]]</f>
        <v>-24</v>
      </c>
      <c r="M3584" s="5">
        <f>IF(
Table1[[#This Row],[Budget_Profit]]=0,
"",
IF(
Table1[[#This Row],[Budget_Profit]]&gt;0,
(Table1[[#This Row],[Actual_Profit]]-Table1[[#This Row],[Budget_Profit]])/Table1[[#This Row],[Budget_Profit]],
(Table1[[#This Row],[Actual_Profit]]-Table1[[#This Row],[Budget_Profit]])/ABS(Table1[[#This Row],[Budget_Profit]])
)
)</f>
        <v>-0.6</v>
      </c>
      <c r="N3584" s="5" t="str">
        <f>IF(Table1[[#This Row],[Profit_Var]]&gt;=0, "Above Budget", "Below Budget")</f>
        <v>Below Budget</v>
      </c>
      <c r="O3584">
        <v>92</v>
      </c>
      <c r="P3584">
        <v>80</v>
      </c>
      <c r="Q3584">
        <f>Table1[[#This Row],[COGS]]-Table1[[#This Row],[Budget_COGS]]</f>
        <v>12</v>
      </c>
      <c r="R3584" s="5">
        <f>IF(
Table1[[#This Row],[Budget_COGS]]=0,
"",
IF(
Table1[[#This Row],[Budget_COGS]]&gt;0,
(Table1[[#This Row],[Budget_COGS]]-Table1[[#This Row],[COGS]]) / Table1[[#This Row],[Budget_COGS]],
(Table1[[#This Row],[Budget_COGS]]-Table1[[#This Row],[COGS]]) / ABS(Table1[[#This Row],[Budget_COGS]])
)
)</f>
        <v>-0.15</v>
      </c>
      <c r="S3584" s="5" t="str">
        <f>IF(Table1[[#This Row],[COGS _Var]]&gt;=0, "Above Budget", "Below Budget")</f>
        <v>Above Budget</v>
      </c>
      <c r="T3584">
        <f>Table1[[#This Row],[Actual_Sales]]-Table1[[#This Row],[COGS]]</f>
        <v>128</v>
      </c>
      <c r="U3584">
        <v>130</v>
      </c>
      <c r="V3584">
        <f>Table1[[#This Row],[Gross_Margin]]-Table1[[#This Row],[Budget_Margin]]</f>
        <v>-2</v>
      </c>
      <c r="W3584" s="5">
        <f>IF(
Table1[[#This Row],[Budget_Margin]]=0,
"",
IF(
Table1[[#This Row],[Budget_Margin]]&gt;0,
(Table1[[#This Row],[Gross_Margin]]-Table1[[#This Row],[Budget_Margin]]) / Table1[[#This Row],[Budget_Margin]],
(Table1[[#This Row],[Gross_Margin]]-Table1[[#This Row],[Budget_Margin]]) / ABS(Table1[[#This Row],[Budget_Margin]])
)
)</f>
        <v>-1.5384615384615385E-2</v>
      </c>
      <c r="X3584" s="5" t="str">
        <f>IF(Table1[[#This Row],[Margin_Var]]&gt;=0, "Above Budget", "Below Budget")</f>
        <v>Below Budget</v>
      </c>
      <c r="Y3584" s="5">
        <f>IFERROR(Table1[[#This Row],[Gross_Margin]]/Table1[[#This Row],[Actual_Sales]],0)</f>
        <v>0.58181818181818179</v>
      </c>
      <c r="Z3584" s="5">
        <f>Table1[[#This Row],[Actual_Profit]]/Table1[[#This Row],[Actual_Sales]]</f>
        <v>7.2727272727272724E-2</v>
      </c>
      <c r="AA3584">
        <v>112</v>
      </c>
      <c r="AB3584" s="5">
        <f>IFERROR(Table1[[#This Row],[Expenses]]/Table1[[#This Row],[Actual_Sales]],0)</f>
        <v>0.50909090909090904</v>
      </c>
      <c r="AC3584">
        <v>83</v>
      </c>
      <c r="AD3584">
        <v>541</v>
      </c>
      <c r="AE3584" s="5">
        <f>IFERROR(Table1[[#This Row],[Inventory]]/Table1[[#This Row],[Actual_Sales]],0)</f>
        <v>2.459090909090909</v>
      </c>
    </row>
    <row r="3585" spans="1:31" x14ac:dyDescent="0.25">
      <c r="A3585">
        <v>724</v>
      </c>
      <c r="B3585">
        <v>253</v>
      </c>
      <c r="C3585">
        <v>3</v>
      </c>
      <c r="D3585" s="2">
        <v>40299</v>
      </c>
      <c r="E3585">
        <v>221</v>
      </c>
      <c r="F3585">
        <v>270</v>
      </c>
      <c r="G3585">
        <f>Table1[[#This Row],[Actual_Sales]]-Table1[[#This Row],[Budget_Sales]]</f>
        <v>-49</v>
      </c>
      <c r="H3585" s="5">
        <f>IF(
Table1[[#This Row],[Budget_Sales]]=0,
"",
IF(
Table1[[#This Row],[Budget_Sales]]&gt;0,
(Table1[[#This Row],[Actual_Sales]]-Table1[[#This Row],[Budget_Sales]])/Table1[[#This Row],[Budget_Sales]],
(Table1[[#This Row],[Actual_Sales]]-Table1[[#This Row],[Budget_Sales]])/ABS(Table1[[#This Row],[Budget_Sales]])
)
)</f>
        <v>-0.18148148148148149</v>
      </c>
      <c r="I3585" s="5" t="str">
        <f>IF(Table1[[#This Row],[Sales_Var]]&gt;=0,"Above Budget","Below Budget")</f>
        <v>Below Budget</v>
      </c>
      <c r="J3585">
        <f>Table1[[#This Row],[Actual_Sales]]-(Table1[[#This Row],[COGS]]+Table1[[#This Row],[Expenses]])</f>
        <v>16</v>
      </c>
      <c r="K3585">
        <v>60</v>
      </c>
      <c r="L3585">
        <f>Table1[[#This Row],[Actual_Profit]]-Table1[[#This Row],[Budget_Profit]]</f>
        <v>-44</v>
      </c>
      <c r="M3585" s="5">
        <f>IF(
Table1[[#This Row],[Budget_Profit]]=0,
"",
IF(
Table1[[#This Row],[Budget_Profit]]&gt;0,
(Table1[[#This Row],[Actual_Profit]]-Table1[[#This Row],[Budget_Profit]])/Table1[[#This Row],[Budget_Profit]],
(Table1[[#This Row],[Actual_Profit]]-Table1[[#This Row],[Budget_Profit]])/ABS(Table1[[#This Row],[Budget_Profit]])
)
)</f>
        <v>-0.73333333333333328</v>
      </c>
      <c r="N3585" s="5" t="str">
        <f>IF(Table1[[#This Row],[Profit_Var]]&gt;=0, "Above Budget", "Below Budget")</f>
        <v>Below Budget</v>
      </c>
      <c r="O3585">
        <v>92</v>
      </c>
      <c r="P3585">
        <v>110</v>
      </c>
      <c r="Q3585">
        <f>Table1[[#This Row],[COGS]]-Table1[[#This Row],[Budget_COGS]]</f>
        <v>-18</v>
      </c>
      <c r="R3585" s="5">
        <f>IF(
Table1[[#This Row],[Budget_COGS]]=0,
"",
IF(
Table1[[#This Row],[Budget_COGS]]&gt;0,
(Table1[[#This Row],[Budget_COGS]]-Table1[[#This Row],[COGS]]) / Table1[[#This Row],[Budget_COGS]],
(Table1[[#This Row],[Budget_COGS]]-Table1[[#This Row],[COGS]]) / ABS(Table1[[#This Row],[Budget_COGS]])
)
)</f>
        <v>0.16363636363636364</v>
      </c>
      <c r="S3585" s="5" t="str">
        <f>IF(Table1[[#This Row],[COGS _Var]]&gt;=0, "Above Budget", "Below Budget")</f>
        <v>Below Budget</v>
      </c>
      <c r="T3585">
        <f>Table1[[#This Row],[Actual_Sales]]-Table1[[#This Row],[COGS]]</f>
        <v>129</v>
      </c>
      <c r="U3585">
        <v>160</v>
      </c>
      <c r="V3585">
        <f>Table1[[#This Row],[Gross_Margin]]-Table1[[#This Row],[Budget_Margin]]</f>
        <v>-31</v>
      </c>
      <c r="W3585" s="5">
        <f>IF(
Table1[[#This Row],[Budget_Margin]]=0,
"",
IF(
Table1[[#This Row],[Budget_Margin]]&gt;0,
(Table1[[#This Row],[Gross_Margin]]-Table1[[#This Row],[Budget_Margin]]) / Table1[[#This Row],[Budget_Margin]],
(Table1[[#This Row],[Gross_Margin]]-Table1[[#This Row],[Budget_Margin]]) / ABS(Table1[[#This Row],[Budget_Margin]])
)
)</f>
        <v>-0.19375000000000001</v>
      </c>
      <c r="X3585" s="5" t="str">
        <f>IF(Table1[[#This Row],[Margin_Var]]&gt;=0, "Above Budget", "Below Budget")</f>
        <v>Below Budget</v>
      </c>
      <c r="Y3585" s="5">
        <f>IFERROR(Table1[[#This Row],[Gross_Margin]]/Table1[[#This Row],[Actual_Sales]],0)</f>
        <v>0.58371040723981904</v>
      </c>
      <c r="Z3585" s="5">
        <f>Table1[[#This Row],[Actual_Profit]]/Table1[[#This Row],[Actual_Sales]]</f>
        <v>7.2398190045248875E-2</v>
      </c>
      <c r="AA3585">
        <v>113</v>
      </c>
      <c r="AB3585" s="5">
        <f>IFERROR(Table1[[#This Row],[Expenses]]/Table1[[#This Row],[Actual_Sales]],0)</f>
        <v>0.5113122171945701</v>
      </c>
      <c r="AC3585">
        <v>83</v>
      </c>
      <c r="AD3585">
        <v>599</v>
      </c>
      <c r="AE3585" s="5">
        <f>IFERROR(Table1[[#This Row],[Inventory]]/Table1[[#This Row],[Actual_Sales]],0)</f>
        <v>2.7104072398190047</v>
      </c>
    </row>
    <row r="3586" spans="1:31" x14ac:dyDescent="0.25">
      <c r="A3586">
        <v>1457</v>
      </c>
      <c r="B3586">
        <v>414</v>
      </c>
      <c r="C3586">
        <v>2</v>
      </c>
      <c r="D3586" s="2">
        <v>40422</v>
      </c>
      <c r="E3586">
        <v>223</v>
      </c>
      <c r="F3586">
        <v>230</v>
      </c>
      <c r="G3586">
        <f>Table1[[#This Row],[Actual_Sales]]-Table1[[#This Row],[Budget_Sales]]</f>
        <v>-7</v>
      </c>
      <c r="H3586" s="5">
        <f>IF(
Table1[[#This Row],[Budget_Sales]]=0,
"",
IF(
Table1[[#This Row],[Budget_Sales]]&gt;0,
(Table1[[#This Row],[Actual_Sales]]-Table1[[#This Row],[Budget_Sales]])/Table1[[#This Row],[Budget_Sales]],
(Table1[[#This Row],[Actual_Sales]]-Table1[[#This Row],[Budget_Sales]])/ABS(Table1[[#This Row],[Budget_Sales]])
)
)</f>
        <v>-3.0434782608695653E-2</v>
      </c>
      <c r="I3586" s="5" t="str">
        <f>IF(Table1[[#This Row],[Sales_Var]]&gt;=0,"Above Budget","Below Budget")</f>
        <v>Below Budget</v>
      </c>
      <c r="J3586">
        <f>Table1[[#This Row],[Actual_Sales]]-(Table1[[#This Row],[COGS]]+Table1[[#This Row],[Expenses]])</f>
        <v>16</v>
      </c>
      <c r="K3586">
        <v>40</v>
      </c>
      <c r="L3586">
        <f>Table1[[#This Row],[Actual_Profit]]-Table1[[#This Row],[Budget_Profit]]</f>
        <v>-24</v>
      </c>
      <c r="M3586" s="5">
        <f>IF(
Table1[[#This Row],[Budget_Profit]]=0,
"",
IF(
Table1[[#This Row],[Budget_Profit]]&gt;0,
(Table1[[#This Row],[Actual_Profit]]-Table1[[#This Row],[Budget_Profit]])/Table1[[#This Row],[Budget_Profit]],
(Table1[[#This Row],[Actual_Profit]]-Table1[[#This Row],[Budget_Profit]])/ABS(Table1[[#This Row],[Budget_Profit]])
)
)</f>
        <v>-0.6</v>
      </c>
      <c r="N3586" s="5" t="str">
        <f>IF(Table1[[#This Row],[Profit_Var]]&gt;=0, "Above Budget", "Below Budget")</f>
        <v>Below Budget</v>
      </c>
      <c r="O3586">
        <v>93</v>
      </c>
      <c r="P3586">
        <v>90</v>
      </c>
      <c r="Q3586">
        <f>Table1[[#This Row],[COGS]]-Table1[[#This Row],[Budget_COGS]]</f>
        <v>3</v>
      </c>
      <c r="R3586" s="5">
        <f>IF(
Table1[[#This Row],[Budget_COGS]]=0,
"",
IF(
Table1[[#This Row],[Budget_COGS]]&gt;0,
(Table1[[#This Row],[Budget_COGS]]-Table1[[#This Row],[COGS]]) / Table1[[#This Row],[Budget_COGS]],
(Table1[[#This Row],[Budget_COGS]]-Table1[[#This Row],[COGS]]) / ABS(Table1[[#This Row],[Budget_COGS]])
)
)</f>
        <v>-3.3333333333333333E-2</v>
      </c>
      <c r="S3586" s="5" t="str">
        <f>IF(Table1[[#This Row],[COGS _Var]]&gt;=0, "Above Budget", "Below Budget")</f>
        <v>Above Budget</v>
      </c>
      <c r="T3586">
        <f>Table1[[#This Row],[Actual_Sales]]-Table1[[#This Row],[COGS]]</f>
        <v>130</v>
      </c>
      <c r="U3586">
        <v>140</v>
      </c>
      <c r="V3586">
        <f>Table1[[#This Row],[Gross_Margin]]-Table1[[#This Row],[Budget_Margin]]</f>
        <v>-10</v>
      </c>
      <c r="W3586" s="5">
        <f>IF(
Table1[[#This Row],[Budget_Margin]]=0,
"",
IF(
Table1[[#This Row],[Budget_Margin]]&gt;0,
(Table1[[#This Row],[Gross_Margin]]-Table1[[#This Row],[Budget_Margin]]) / Table1[[#This Row],[Budget_Margin]],
(Table1[[#This Row],[Gross_Margin]]-Table1[[#This Row],[Budget_Margin]]) / ABS(Table1[[#This Row],[Budget_Margin]])
)
)</f>
        <v>-7.1428571428571425E-2</v>
      </c>
      <c r="X3586" s="5" t="str">
        <f>IF(Table1[[#This Row],[Margin_Var]]&gt;=0, "Above Budget", "Below Budget")</f>
        <v>Below Budget</v>
      </c>
      <c r="Y3586" s="5">
        <f>IFERROR(Table1[[#This Row],[Gross_Margin]]/Table1[[#This Row],[Actual_Sales]],0)</f>
        <v>0.5829596412556054</v>
      </c>
      <c r="Z3586" s="5">
        <f>Table1[[#This Row],[Actual_Profit]]/Table1[[#This Row],[Actual_Sales]]</f>
        <v>7.1748878923766815E-2</v>
      </c>
      <c r="AA3586">
        <v>114</v>
      </c>
      <c r="AB3586" s="5">
        <f>IFERROR(Table1[[#This Row],[Expenses]]/Table1[[#This Row],[Actual_Sales]],0)</f>
        <v>0.5112107623318386</v>
      </c>
      <c r="AC3586">
        <v>84</v>
      </c>
      <c r="AD3586">
        <v>692</v>
      </c>
      <c r="AE3586" s="5">
        <f>IFERROR(Table1[[#This Row],[Inventory]]/Table1[[#This Row],[Actual_Sales]],0)</f>
        <v>3.1031390134529149</v>
      </c>
    </row>
    <row r="3587" spans="1:31" x14ac:dyDescent="0.25">
      <c r="A3587">
        <v>1451</v>
      </c>
      <c r="B3587">
        <v>360</v>
      </c>
      <c r="C3587">
        <v>3</v>
      </c>
      <c r="D3587" s="2">
        <v>40422</v>
      </c>
      <c r="E3587">
        <v>223</v>
      </c>
      <c r="F3587">
        <v>270</v>
      </c>
      <c r="G3587">
        <f>Table1[[#This Row],[Actual_Sales]]-Table1[[#This Row],[Budget_Sales]]</f>
        <v>-47</v>
      </c>
      <c r="H3587" s="5">
        <f>IF(
Table1[[#This Row],[Budget_Sales]]=0,
"",
IF(
Table1[[#This Row],[Budget_Sales]]&gt;0,
(Table1[[#This Row],[Actual_Sales]]-Table1[[#This Row],[Budget_Sales]])/Table1[[#This Row],[Budget_Sales]],
(Table1[[#This Row],[Actual_Sales]]-Table1[[#This Row],[Budget_Sales]])/ABS(Table1[[#This Row],[Budget_Sales]])
)
)</f>
        <v>-0.17407407407407408</v>
      </c>
      <c r="I3587" s="5" t="str">
        <f>IF(Table1[[#This Row],[Sales_Var]]&gt;=0,"Above Budget","Below Budget")</f>
        <v>Below Budget</v>
      </c>
      <c r="J3587">
        <f>Table1[[#This Row],[Actual_Sales]]-(Table1[[#This Row],[COGS]]+Table1[[#This Row],[Expenses]])</f>
        <v>16</v>
      </c>
      <c r="K3587">
        <v>60</v>
      </c>
      <c r="L3587">
        <f>Table1[[#This Row],[Actual_Profit]]-Table1[[#This Row],[Budget_Profit]]</f>
        <v>-44</v>
      </c>
      <c r="M3587" s="5">
        <f>IF(
Table1[[#This Row],[Budget_Profit]]=0,
"",
IF(
Table1[[#This Row],[Budget_Profit]]&gt;0,
(Table1[[#This Row],[Actual_Profit]]-Table1[[#This Row],[Budget_Profit]])/Table1[[#This Row],[Budget_Profit]],
(Table1[[#This Row],[Actual_Profit]]-Table1[[#This Row],[Budget_Profit]])/ABS(Table1[[#This Row],[Budget_Profit]])
)
)</f>
        <v>-0.73333333333333328</v>
      </c>
      <c r="N3587" s="5" t="str">
        <f>IF(Table1[[#This Row],[Profit_Var]]&gt;=0, "Above Budget", "Below Budget")</f>
        <v>Below Budget</v>
      </c>
      <c r="O3587">
        <v>93</v>
      </c>
      <c r="P3587">
        <v>110</v>
      </c>
      <c r="Q3587">
        <f>Table1[[#This Row],[COGS]]-Table1[[#This Row],[Budget_COGS]]</f>
        <v>-17</v>
      </c>
      <c r="R3587" s="5">
        <f>IF(
Table1[[#This Row],[Budget_COGS]]=0,
"",
IF(
Table1[[#This Row],[Budget_COGS]]&gt;0,
(Table1[[#This Row],[Budget_COGS]]-Table1[[#This Row],[COGS]]) / Table1[[#This Row],[Budget_COGS]],
(Table1[[#This Row],[Budget_COGS]]-Table1[[#This Row],[COGS]]) / ABS(Table1[[#This Row],[Budget_COGS]])
)
)</f>
        <v>0.15454545454545454</v>
      </c>
      <c r="S3587" s="5" t="str">
        <f>IF(Table1[[#This Row],[COGS _Var]]&gt;=0, "Above Budget", "Below Budget")</f>
        <v>Below Budget</v>
      </c>
      <c r="T3587">
        <f>Table1[[#This Row],[Actual_Sales]]-Table1[[#This Row],[COGS]]</f>
        <v>130</v>
      </c>
      <c r="U3587">
        <v>160</v>
      </c>
      <c r="V3587">
        <f>Table1[[#This Row],[Gross_Margin]]-Table1[[#This Row],[Budget_Margin]]</f>
        <v>-30</v>
      </c>
      <c r="W3587" s="5">
        <f>IF(
Table1[[#This Row],[Budget_Margin]]=0,
"",
IF(
Table1[[#This Row],[Budget_Margin]]&gt;0,
(Table1[[#This Row],[Gross_Margin]]-Table1[[#This Row],[Budget_Margin]]) / Table1[[#This Row],[Budget_Margin]],
(Table1[[#This Row],[Gross_Margin]]-Table1[[#This Row],[Budget_Margin]]) / ABS(Table1[[#This Row],[Budget_Margin]])
)
)</f>
        <v>-0.1875</v>
      </c>
      <c r="X3587" s="5" t="str">
        <f>IF(Table1[[#This Row],[Margin_Var]]&gt;=0, "Above Budget", "Below Budget")</f>
        <v>Below Budget</v>
      </c>
      <c r="Y3587" s="5">
        <f>IFERROR(Table1[[#This Row],[Gross_Margin]]/Table1[[#This Row],[Actual_Sales]],0)</f>
        <v>0.5829596412556054</v>
      </c>
      <c r="Z3587" s="5">
        <f>Table1[[#This Row],[Actual_Profit]]/Table1[[#This Row],[Actual_Sales]]</f>
        <v>7.1748878923766815E-2</v>
      </c>
      <c r="AA3587">
        <v>114</v>
      </c>
      <c r="AB3587" s="5">
        <f>IFERROR(Table1[[#This Row],[Expenses]]/Table1[[#This Row],[Actual_Sales]],0)</f>
        <v>0.5112107623318386</v>
      </c>
      <c r="AC3587">
        <v>84</v>
      </c>
      <c r="AD3587">
        <v>692</v>
      </c>
      <c r="AE3587" s="5">
        <f>IFERROR(Table1[[#This Row],[Inventory]]/Table1[[#This Row],[Actual_Sales]],0)</f>
        <v>3.1031390134529149</v>
      </c>
    </row>
    <row r="3588" spans="1:31" x14ac:dyDescent="0.25">
      <c r="A3588">
        <v>1504</v>
      </c>
      <c r="B3588">
        <v>580</v>
      </c>
      <c r="C3588">
        <v>9</v>
      </c>
      <c r="D3588" s="2">
        <v>40422</v>
      </c>
      <c r="E3588">
        <v>223</v>
      </c>
      <c r="F3588">
        <v>210</v>
      </c>
      <c r="G3588">
        <f>Table1[[#This Row],[Actual_Sales]]-Table1[[#This Row],[Budget_Sales]]</f>
        <v>13</v>
      </c>
      <c r="H3588" s="5">
        <f>IF(
Table1[[#This Row],[Budget_Sales]]=0,
"",
IF(
Table1[[#This Row],[Budget_Sales]]&gt;0,
(Table1[[#This Row],[Actual_Sales]]-Table1[[#This Row],[Budget_Sales]])/Table1[[#This Row],[Budget_Sales]],
(Table1[[#This Row],[Actual_Sales]]-Table1[[#This Row],[Budget_Sales]])/ABS(Table1[[#This Row],[Budget_Sales]])
)
)</f>
        <v>6.1904761904761907E-2</v>
      </c>
      <c r="I3588" s="5" t="str">
        <f>IF(Table1[[#This Row],[Sales_Var]]&gt;=0,"Above Budget","Below Budget")</f>
        <v>Above Budget</v>
      </c>
      <c r="J3588">
        <f>Table1[[#This Row],[Actual_Sales]]-(Table1[[#This Row],[COGS]]+Table1[[#This Row],[Expenses]])</f>
        <v>16</v>
      </c>
      <c r="K3588">
        <v>40</v>
      </c>
      <c r="L3588">
        <f>Table1[[#This Row],[Actual_Profit]]-Table1[[#This Row],[Budget_Profit]]</f>
        <v>-24</v>
      </c>
      <c r="M3588" s="5">
        <f>IF(
Table1[[#This Row],[Budget_Profit]]=0,
"",
IF(
Table1[[#This Row],[Budget_Profit]]&gt;0,
(Table1[[#This Row],[Actual_Profit]]-Table1[[#This Row],[Budget_Profit]])/Table1[[#This Row],[Budget_Profit]],
(Table1[[#This Row],[Actual_Profit]]-Table1[[#This Row],[Budget_Profit]])/ABS(Table1[[#This Row],[Budget_Profit]])
)
)</f>
        <v>-0.6</v>
      </c>
      <c r="N3588" s="5" t="str">
        <f>IF(Table1[[#This Row],[Profit_Var]]&gt;=0, "Above Budget", "Below Budget")</f>
        <v>Below Budget</v>
      </c>
      <c r="O3588">
        <v>93</v>
      </c>
      <c r="P3588">
        <v>80</v>
      </c>
      <c r="Q3588">
        <f>Table1[[#This Row],[COGS]]-Table1[[#This Row],[Budget_COGS]]</f>
        <v>13</v>
      </c>
      <c r="R3588" s="5">
        <f>IF(
Table1[[#This Row],[Budget_COGS]]=0,
"",
IF(
Table1[[#This Row],[Budget_COGS]]&gt;0,
(Table1[[#This Row],[Budget_COGS]]-Table1[[#This Row],[COGS]]) / Table1[[#This Row],[Budget_COGS]],
(Table1[[#This Row],[Budget_COGS]]-Table1[[#This Row],[COGS]]) / ABS(Table1[[#This Row],[Budget_COGS]])
)
)</f>
        <v>-0.16250000000000001</v>
      </c>
      <c r="S3588" s="5" t="str">
        <f>IF(Table1[[#This Row],[COGS _Var]]&gt;=0, "Above Budget", "Below Budget")</f>
        <v>Above Budget</v>
      </c>
      <c r="T3588">
        <f>Table1[[#This Row],[Actual_Sales]]-Table1[[#This Row],[COGS]]</f>
        <v>130</v>
      </c>
      <c r="U3588">
        <v>130</v>
      </c>
      <c r="V3588">
        <f>Table1[[#This Row],[Gross_Margin]]-Table1[[#This Row],[Budget_Margin]]</f>
        <v>0</v>
      </c>
      <c r="W3588" s="5">
        <f>IF(
Table1[[#This Row],[Budget_Margin]]=0,
"",
IF(
Table1[[#This Row],[Budget_Margin]]&gt;0,
(Table1[[#This Row],[Gross_Margin]]-Table1[[#This Row],[Budget_Margin]]) / Table1[[#This Row],[Budget_Margin]],
(Table1[[#This Row],[Gross_Margin]]-Table1[[#This Row],[Budget_Margin]]) / ABS(Table1[[#This Row],[Budget_Margin]])
)
)</f>
        <v>0</v>
      </c>
      <c r="X3588" s="5" t="str">
        <f>IF(Table1[[#This Row],[Margin_Var]]&gt;=0, "Above Budget", "Below Budget")</f>
        <v>Above Budget</v>
      </c>
      <c r="Y3588" s="5">
        <f>IFERROR(Table1[[#This Row],[Gross_Margin]]/Table1[[#This Row],[Actual_Sales]],0)</f>
        <v>0.5829596412556054</v>
      </c>
      <c r="Z3588" s="5">
        <f>Table1[[#This Row],[Actual_Profit]]/Table1[[#This Row],[Actual_Sales]]</f>
        <v>7.1748878923766815E-2</v>
      </c>
      <c r="AA3588">
        <v>114</v>
      </c>
      <c r="AB3588" s="5">
        <f>IFERROR(Table1[[#This Row],[Expenses]]/Table1[[#This Row],[Actual_Sales]],0)</f>
        <v>0.5112107623318386</v>
      </c>
      <c r="AC3588">
        <v>84</v>
      </c>
      <c r="AD3588">
        <v>692</v>
      </c>
      <c r="AE3588" s="5">
        <f>IFERROR(Table1[[#This Row],[Inventory]]/Table1[[#This Row],[Actual_Sales]],0)</f>
        <v>3.1031390134529149</v>
      </c>
    </row>
    <row r="3589" spans="1:31" x14ac:dyDescent="0.25">
      <c r="A3589">
        <v>1792</v>
      </c>
      <c r="B3589">
        <v>262</v>
      </c>
      <c r="C3589">
        <v>2</v>
      </c>
      <c r="D3589" s="2">
        <v>40483</v>
      </c>
      <c r="E3589">
        <v>224</v>
      </c>
      <c r="F3589">
        <v>220</v>
      </c>
      <c r="G3589">
        <f>Table1[[#This Row],[Actual_Sales]]-Table1[[#This Row],[Budget_Sales]]</f>
        <v>4</v>
      </c>
      <c r="H3589" s="5">
        <f>IF(
Table1[[#This Row],[Budget_Sales]]=0,
"",
IF(
Table1[[#This Row],[Budget_Sales]]&gt;0,
(Table1[[#This Row],[Actual_Sales]]-Table1[[#This Row],[Budget_Sales]])/Table1[[#This Row],[Budget_Sales]],
(Table1[[#This Row],[Actual_Sales]]-Table1[[#This Row],[Budget_Sales]])/ABS(Table1[[#This Row],[Budget_Sales]])
)
)</f>
        <v>1.8181818181818181E-2</v>
      </c>
      <c r="I3589" s="5" t="str">
        <f>IF(Table1[[#This Row],[Sales_Var]]&gt;=0,"Above Budget","Below Budget")</f>
        <v>Above Budget</v>
      </c>
      <c r="J3589">
        <f>Table1[[#This Row],[Actual_Sales]]-(Table1[[#This Row],[COGS]]+Table1[[#This Row],[Expenses]])</f>
        <v>16</v>
      </c>
      <c r="K3589">
        <v>30</v>
      </c>
      <c r="L3589">
        <f>Table1[[#This Row],[Actual_Profit]]-Table1[[#This Row],[Budget_Profit]]</f>
        <v>-14</v>
      </c>
      <c r="M3589" s="5">
        <f>IF(
Table1[[#This Row],[Budget_Profit]]=0,
"",
IF(
Table1[[#This Row],[Budget_Profit]]&gt;0,
(Table1[[#This Row],[Actual_Profit]]-Table1[[#This Row],[Budget_Profit]])/Table1[[#This Row],[Budget_Profit]],
(Table1[[#This Row],[Actual_Profit]]-Table1[[#This Row],[Budget_Profit]])/ABS(Table1[[#This Row],[Budget_Profit]])
)
)</f>
        <v>-0.46666666666666667</v>
      </c>
      <c r="N3589" s="5" t="str">
        <f>IF(Table1[[#This Row],[Profit_Var]]&gt;=0, "Above Budget", "Below Budget")</f>
        <v>Below Budget</v>
      </c>
      <c r="O3589">
        <v>94</v>
      </c>
      <c r="P3589">
        <v>90</v>
      </c>
      <c r="Q3589">
        <f>Table1[[#This Row],[COGS]]-Table1[[#This Row],[Budget_COGS]]</f>
        <v>4</v>
      </c>
      <c r="R3589" s="5">
        <f>IF(
Table1[[#This Row],[Budget_COGS]]=0,
"",
IF(
Table1[[#This Row],[Budget_COGS]]&gt;0,
(Table1[[#This Row],[Budget_COGS]]-Table1[[#This Row],[COGS]]) / Table1[[#This Row],[Budget_COGS]],
(Table1[[#This Row],[Budget_COGS]]-Table1[[#This Row],[COGS]]) / ABS(Table1[[#This Row],[Budget_COGS]])
)
)</f>
        <v>-4.4444444444444446E-2</v>
      </c>
      <c r="S3589" s="5" t="str">
        <f>IF(Table1[[#This Row],[COGS _Var]]&gt;=0, "Above Budget", "Below Budget")</f>
        <v>Above Budget</v>
      </c>
      <c r="T3589">
        <f>Table1[[#This Row],[Actual_Sales]]-Table1[[#This Row],[COGS]]</f>
        <v>130</v>
      </c>
      <c r="U3589">
        <v>130</v>
      </c>
      <c r="V3589">
        <f>Table1[[#This Row],[Gross_Margin]]-Table1[[#This Row],[Budget_Margin]]</f>
        <v>0</v>
      </c>
      <c r="W3589" s="5">
        <f>IF(
Table1[[#This Row],[Budget_Margin]]=0,
"",
IF(
Table1[[#This Row],[Budget_Margin]]&gt;0,
(Table1[[#This Row],[Gross_Margin]]-Table1[[#This Row],[Budget_Margin]]) / Table1[[#This Row],[Budget_Margin]],
(Table1[[#This Row],[Gross_Margin]]-Table1[[#This Row],[Budget_Margin]]) / ABS(Table1[[#This Row],[Budget_Margin]])
)
)</f>
        <v>0</v>
      </c>
      <c r="X3589" s="5" t="str">
        <f>IF(Table1[[#This Row],[Margin_Var]]&gt;=0, "Above Budget", "Below Budget")</f>
        <v>Above Budget</v>
      </c>
      <c r="Y3589" s="5">
        <f>IFERROR(Table1[[#This Row],[Gross_Margin]]/Table1[[#This Row],[Actual_Sales]],0)</f>
        <v>0.5803571428571429</v>
      </c>
      <c r="Z3589" s="5">
        <f>Table1[[#This Row],[Actual_Profit]]/Table1[[#This Row],[Actual_Sales]]</f>
        <v>7.1428571428571425E-2</v>
      </c>
      <c r="AA3589">
        <v>114</v>
      </c>
      <c r="AB3589" s="5">
        <f>IFERROR(Table1[[#This Row],[Expenses]]/Table1[[#This Row],[Actual_Sales]],0)</f>
        <v>0.5089285714285714</v>
      </c>
      <c r="AC3589">
        <v>85</v>
      </c>
      <c r="AD3589">
        <v>694</v>
      </c>
      <c r="AE3589" s="5">
        <f>IFERROR(Table1[[#This Row],[Inventory]]/Table1[[#This Row],[Actual_Sales]],0)</f>
        <v>3.0982142857142856</v>
      </c>
    </row>
    <row r="3590" spans="1:31" x14ac:dyDescent="0.25">
      <c r="A3590">
        <v>1787</v>
      </c>
      <c r="B3590">
        <v>253</v>
      </c>
      <c r="C3590">
        <v>3</v>
      </c>
      <c r="D3590" s="2">
        <v>40483</v>
      </c>
      <c r="E3590">
        <v>224</v>
      </c>
      <c r="F3590">
        <v>260</v>
      </c>
      <c r="G3590">
        <f>Table1[[#This Row],[Actual_Sales]]-Table1[[#This Row],[Budget_Sales]]</f>
        <v>-36</v>
      </c>
      <c r="H3590" s="5">
        <f>IF(
Table1[[#This Row],[Budget_Sales]]=0,
"",
IF(
Table1[[#This Row],[Budget_Sales]]&gt;0,
(Table1[[#This Row],[Actual_Sales]]-Table1[[#This Row],[Budget_Sales]])/Table1[[#This Row],[Budget_Sales]],
(Table1[[#This Row],[Actual_Sales]]-Table1[[#This Row],[Budget_Sales]])/ABS(Table1[[#This Row],[Budget_Sales]])
)
)</f>
        <v>-0.13846153846153847</v>
      </c>
      <c r="I3590" s="5" t="str">
        <f>IF(Table1[[#This Row],[Sales_Var]]&gt;=0,"Above Budget","Below Budget")</f>
        <v>Below Budget</v>
      </c>
      <c r="J3590">
        <f>Table1[[#This Row],[Actual_Sales]]-(Table1[[#This Row],[COGS]]+Table1[[#This Row],[Expenses]])</f>
        <v>16</v>
      </c>
      <c r="K3590">
        <v>40</v>
      </c>
      <c r="L3590">
        <f>Table1[[#This Row],[Actual_Profit]]-Table1[[#This Row],[Budget_Profit]]</f>
        <v>-24</v>
      </c>
      <c r="M3590" s="5">
        <f>IF(
Table1[[#This Row],[Budget_Profit]]=0,
"",
IF(
Table1[[#This Row],[Budget_Profit]]&gt;0,
(Table1[[#This Row],[Actual_Profit]]-Table1[[#This Row],[Budget_Profit]])/Table1[[#This Row],[Budget_Profit]],
(Table1[[#This Row],[Actual_Profit]]-Table1[[#This Row],[Budget_Profit]])/ABS(Table1[[#This Row],[Budget_Profit]])
)
)</f>
        <v>-0.6</v>
      </c>
      <c r="N3590" s="5" t="str">
        <f>IF(Table1[[#This Row],[Profit_Var]]&gt;=0, "Above Budget", "Below Budget")</f>
        <v>Below Budget</v>
      </c>
      <c r="O3590">
        <v>94</v>
      </c>
      <c r="P3590">
        <v>110</v>
      </c>
      <c r="Q3590">
        <f>Table1[[#This Row],[COGS]]-Table1[[#This Row],[Budget_COGS]]</f>
        <v>-16</v>
      </c>
      <c r="R3590" s="5">
        <f>IF(
Table1[[#This Row],[Budget_COGS]]=0,
"",
IF(
Table1[[#This Row],[Budget_COGS]]&gt;0,
(Table1[[#This Row],[Budget_COGS]]-Table1[[#This Row],[COGS]]) / Table1[[#This Row],[Budget_COGS]],
(Table1[[#This Row],[Budget_COGS]]-Table1[[#This Row],[COGS]]) / ABS(Table1[[#This Row],[Budget_COGS]])
)
)</f>
        <v>0.14545454545454545</v>
      </c>
      <c r="S3590" s="5" t="str">
        <f>IF(Table1[[#This Row],[COGS _Var]]&gt;=0, "Above Budget", "Below Budget")</f>
        <v>Below Budget</v>
      </c>
      <c r="T3590">
        <f>Table1[[#This Row],[Actual_Sales]]-Table1[[#This Row],[COGS]]</f>
        <v>130</v>
      </c>
      <c r="U3590">
        <v>150</v>
      </c>
      <c r="V3590">
        <f>Table1[[#This Row],[Gross_Margin]]-Table1[[#This Row],[Budget_Margin]]</f>
        <v>-20</v>
      </c>
      <c r="W3590" s="5">
        <f>IF(
Table1[[#This Row],[Budget_Margin]]=0,
"",
IF(
Table1[[#This Row],[Budget_Margin]]&gt;0,
(Table1[[#This Row],[Gross_Margin]]-Table1[[#This Row],[Budget_Margin]]) / Table1[[#This Row],[Budget_Margin]],
(Table1[[#This Row],[Gross_Margin]]-Table1[[#This Row],[Budget_Margin]]) / ABS(Table1[[#This Row],[Budget_Margin]])
)
)</f>
        <v>-0.13333333333333333</v>
      </c>
      <c r="X3590" s="5" t="str">
        <f>IF(Table1[[#This Row],[Margin_Var]]&gt;=0, "Above Budget", "Below Budget")</f>
        <v>Below Budget</v>
      </c>
      <c r="Y3590" s="5">
        <f>IFERROR(Table1[[#This Row],[Gross_Margin]]/Table1[[#This Row],[Actual_Sales]],0)</f>
        <v>0.5803571428571429</v>
      </c>
      <c r="Z3590" s="5">
        <f>Table1[[#This Row],[Actual_Profit]]/Table1[[#This Row],[Actual_Sales]]</f>
        <v>7.1428571428571425E-2</v>
      </c>
      <c r="AA3590">
        <v>114</v>
      </c>
      <c r="AB3590" s="5">
        <f>IFERROR(Table1[[#This Row],[Expenses]]/Table1[[#This Row],[Actual_Sales]],0)</f>
        <v>0.5089285714285714</v>
      </c>
      <c r="AC3590">
        <v>85</v>
      </c>
      <c r="AD3590">
        <v>694</v>
      </c>
      <c r="AE3590" s="5">
        <f>IFERROR(Table1[[#This Row],[Inventory]]/Table1[[#This Row],[Actual_Sales]],0)</f>
        <v>3.0982142857142856</v>
      </c>
    </row>
    <row r="3591" spans="1:31" x14ac:dyDescent="0.25">
      <c r="A3591">
        <v>574</v>
      </c>
      <c r="B3591">
        <v>405</v>
      </c>
      <c r="C3591">
        <v>9</v>
      </c>
      <c r="D3591" s="2">
        <v>40269</v>
      </c>
      <c r="E3591">
        <v>227</v>
      </c>
      <c r="F3591">
        <v>220</v>
      </c>
      <c r="G3591">
        <f>Table1[[#This Row],[Actual_Sales]]-Table1[[#This Row],[Budget_Sales]]</f>
        <v>7</v>
      </c>
      <c r="H3591" s="5">
        <f>IF(
Table1[[#This Row],[Budget_Sales]]=0,
"",
IF(
Table1[[#This Row],[Budget_Sales]]&gt;0,
(Table1[[#This Row],[Actual_Sales]]-Table1[[#This Row],[Budget_Sales]])/Table1[[#This Row],[Budget_Sales]],
(Table1[[#This Row],[Actual_Sales]]-Table1[[#This Row],[Budget_Sales]])/ABS(Table1[[#This Row],[Budget_Sales]])
)
)</f>
        <v>3.1818181818181815E-2</v>
      </c>
      <c r="I3591" s="5" t="str">
        <f>IF(Table1[[#This Row],[Sales_Var]]&gt;=0,"Above Budget","Below Budget")</f>
        <v>Above Budget</v>
      </c>
      <c r="J3591">
        <f>Table1[[#This Row],[Actual_Sales]]-(Table1[[#This Row],[COGS]]+Table1[[#This Row],[Expenses]])</f>
        <v>16</v>
      </c>
      <c r="K3591">
        <v>30</v>
      </c>
      <c r="L3591">
        <f>Table1[[#This Row],[Actual_Profit]]-Table1[[#This Row],[Budget_Profit]]</f>
        <v>-14</v>
      </c>
      <c r="M3591" s="5">
        <f>IF(
Table1[[#This Row],[Budget_Profit]]=0,
"",
IF(
Table1[[#This Row],[Budget_Profit]]&gt;0,
(Table1[[#This Row],[Actual_Profit]]-Table1[[#This Row],[Budget_Profit]])/Table1[[#This Row],[Budget_Profit]],
(Table1[[#This Row],[Actual_Profit]]-Table1[[#This Row],[Budget_Profit]])/ABS(Table1[[#This Row],[Budget_Profit]])
)
)</f>
        <v>-0.46666666666666667</v>
      </c>
      <c r="N3591" s="5" t="str">
        <f>IF(Table1[[#This Row],[Profit_Var]]&gt;=0, "Above Budget", "Below Budget")</f>
        <v>Below Budget</v>
      </c>
      <c r="O3591">
        <v>95</v>
      </c>
      <c r="P3591">
        <v>90</v>
      </c>
      <c r="Q3591">
        <f>Table1[[#This Row],[COGS]]-Table1[[#This Row],[Budget_COGS]]</f>
        <v>5</v>
      </c>
      <c r="R3591" s="5">
        <f>IF(
Table1[[#This Row],[Budget_COGS]]=0,
"",
IF(
Table1[[#This Row],[Budget_COGS]]&gt;0,
(Table1[[#This Row],[Budget_COGS]]-Table1[[#This Row],[COGS]]) / Table1[[#This Row],[Budget_COGS]],
(Table1[[#This Row],[Budget_COGS]]-Table1[[#This Row],[COGS]]) / ABS(Table1[[#This Row],[Budget_COGS]])
)
)</f>
        <v>-5.5555555555555552E-2</v>
      </c>
      <c r="S3591" s="5" t="str">
        <f>IF(Table1[[#This Row],[COGS _Var]]&gt;=0, "Above Budget", "Below Budget")</f>
        <v>Above Budget</v>
      </c>
      <c r="T3591">
        <f>Table1[[#This Row],[Actual_Sales]]-Table1[[#This Row],[COGS]]</f>
        <v>132</v>
      </c>
      <c r="U3591">
        <v>130</v>
      </c>
      <c r="V3591">
        <f>Table1[[#This Row],[Gross_Margin]]-Table1[[#This Row],[Budget_Margin]]</f>
        <v>2</v>
      </c>
      <c r="W3591" s="5">
        <f>IF(
Table1[[#This Row],[Budget_Margin]]=0,
"",
IF(
Table1[[#This Row],[Budget_Margin]]&gt;0,
(Table1[[#This Row],[Gross_Margin]]-Table1[[#This Row],[Budget_Margin]]) / Table1[[#This Row],[Budget_Margin]],
(Table1[[#This Row],[Gross_Margin]]-Table1[[#This Row],[Budget_Margin]]) / ABS(Table1[[#This Row],[Budget_Margin]])
)
)</f>
        <v>1.5384615384615385E-2</v>
      </c>
      <c r="X3591" s="5" t="str">
        <f>IF(Table1[[#This Row],[Margin_Var]]&gt;=0, "Above Budget", "Below Budget")</f>
        <v>Above Budget</v>
      </c>
      <c r="Y3591" s="5">
        <f>IFERROR(Table1[[#This Row],[Gross_Margin]]/Table1[[#This Row],[Actual_Sales]],0)</f>
        <v>0.58149779735682816</v>
      </c>
      <c r="Z3591" s="5">
        <f>Table1[[#This Row],[Actual_Profit]]/Table1[[#This Row],[Actual_Sales]]</f>
        <v>7.0484581497797363E-2</v>
      </c>
      <c r="AA3591">
        <v>116</v>
      </c>
      <c r="AB3591" s="5">
        <f>IFERROR(Table1[[#This Row],[Expenses]]/Table1[[#This Row],[Actual_Sales]],0)</f>
        <v>0.51101321585903081</v>
      </c>
      <c r="AC3591">
        <v>86</v>
      </c>
      <c r="AD3591">
        <v>554</v>
      </c>
      <c r="AE3591" s="5">
        <f>IFERROR(Table1[[#This Row],[Inventory]]/Table1[[#This Row],[Actual_Sales]],0)</f>
        <v>2.4405286343612334</v>
      </c>
    </row>
    <row r="3592" spans="1:31" x14ac:dyDescent="0.25">
      <c r="A3592">
        <v>360</v>
      </c>
      <c r="B3592">
        <v>206</v>
      </c>
      <c r="C3592">
        <v>3</v>
      </c>
      <c r="D3592" s="2">
        <v>40238</v>
      </c>
      <c r="E3592">
        <v>227</v>
      </c>
      <c r="F3592">
        <v>280</v>
      </c>
      <c r="G3592">
        <f>Table1[[#This Row],[Actual_Sales]]-Table1[[#This Row],[Budget_Sales]]</f>
        <v>-53</v>
      </c>
      <c r="H3592" s="5">
        <f>IF(
Table1[[#This Row],[Budget_Sales]]=0,
"",
IF(
Table1[[#This Row],[Budget_Sales]]&gt;0,
(Table1[[#This Row],[Actual_Sales]]-Table1[[#This Row],[Budget_Sales]])/Table1[[#This Row],[Budget_Sales]],
(Table1[[#This Row],[Actual_Sales]]-Table1[[#This Row],[Budget_Sales]])/ABS(Table1[[#This Row],[Budget_Sales]])
)
)</f>
        <v>-0.18928571428571428</v>
      </c>
      <c r="I3592" s="5" t="str">
        <f>IF(Table1[[#This Row],[Sales_Var]]&gt;=0,"Above Budget","Below Budget")</f>
        <v>Below Budget</v>
      </c>
      <c r="J3592">
        <f>Table1[[#This Row],[Actual_Sales]]-(Table1[[#This Row],[COGS]]+Table1[[#This Row],[Expenses]])</f>
        <v>16</v>
      </c>
      <c r="K3592">
        <v>70</v>
      </c>
      <c r="L3592">
        <f>Table1[[#This Row],[Actual_Profit]]-Table1[[#This Row],[Budget_Profit]]</f>
        <v>-54</v>
      </c>
      <c r="M3592" s="5">
        <f>IF(
Table1[[#This Row],[Budget_Profit]]=0,
"",
IF(
Table1[[#This Row],[Budget_Profit]]&gt;0,
(Table1[[#This Row],[Actual_Profit]]-Table1[[#This Row],[Budget_Profit]])/Table1[[#This Row],[Budget_Profit]],
(Table1[[#This Row],[Actual_Profit]]-Table1[[#This Row],[Budget_Profit]])/ABS(Table1[[#This Row],[Budget_Profit]])
)
)</f>
        <v>-0.77142857142857146</v>
      </c>
      <c r="N3592" s="5" t="str">
        <f>IF(Table1[[#This Row],[Profit_Var]]&gt;=0, "Above Budget", "Below Budget")</f>
        <v>Below Budget</v>
      </c>
      <c r="O3592">
        <v>95</v>
      </c>
      <c r="P3592">
        <v>110</v>
      </c>
      <c r="Q3592">
        <f>Table1[[#This Row],[COGS]]-Table1[[#This Row],[Budget_COGS]]</f>
        <v>-15</v>
      </c>
      <c r="R3592" s="5">
        <f>IF(
Table1[[#This Row],[Budget_COGS]]=0,
"",
IF(
Table1[[#This Row],[Budget_COGS]]&gt;0,
(Table1[[#This Row],[Budget_COGS]]-Table1[[#This Row],[COGS]]) / Table1[[#This Row],[Budget_COGS]],
(Table1[[#This Row],[Budget_COGS]]-Table1[[#This Row],[COGS]]) / ABS(Table1[[#This Row],[Budget_COGS]])
)
)</f>
        <v>0.13636363636363635</v>
      </c>
      <c r="S3592" s="5" t="str">
        <f>IF(Table1[[#This Row],[COGS _Var]]&gt;=0, "Above Budget", "Below Budget")</f>
        <v>Below Budget</v>
      </c>
      <c r="T3592">
        <f>Table1[[#This Row],[Actual_Sales]]-Table1[[#This Row],[COGS]]</f>
        <v>132</v>
      </c>
      <c r="U3592">
        <v>170</v>
      </c>
      <c r="V3592">
        <f>Table1[[#This Row],[Gross_Margin]]-Table1[[#This Row],[Budget_Margin]]</f>
        <v>-38</v>
      </c>
      <c r="W3592" s="5">
        <f>IF(
Table1[[#This Row],[Budget_Margin]]=0,
"",
IF(
Table1[[#This Row],[Budget_Margin]]&gt;0,
(Table1[[#This Row],[Gross_Margin]]-Table1[[#This Row],[Budget_Margin]]) / Table1[[#This Row],[Budget_Margin]],
(Table1[[#This Row],[Gross_Margin]]-Table1[[#This Row],[Budget_Margin]]) / ABS(Table1[[#This Row],[Budget_Margin]])
)
)</f>
        <v>-0.22352941176470589</v>
      </c>
      <c r="X3592" s="5" t="str">
        <f>IF(Table1[[#This Row],[Margin_Var]]&gt;=0, "Above Budget", "Below Budget")</f>
        <v>Below Budget</v>
      </c>
      <c r="Y3592" s="5">
        <f>IFERROR(Table1[[#This Row],[Gross_Margin]]/Table1[[#This Row],[Actual_Sales]],0)</f>
        <v>0.58149779735682816</v>
      </c>
      <c r="Z3592" s="5">
        <f>Table1[[#This Row],[Actual_Profit]]/Table1[[#This Row],[Actual_Sales]]</f>
        <v>7.0484581497797363E-2</v>
      </c>
      <c r="AA3592">
        <v>116</v>
      </c>
      <c r="AB3592" s="5">
        <f>IFERROR(Table1[[#This Row],[Expenses]]/Table1[[#This Row],[Actual_Sales]],0)</f>
        <v>0.51101321585903081</v>
      </c>
      <c r="AC3592">
        <v>86</v>
      </c>
      <c r="AD3592">
        <v>532</v>
      </c>
      <c r="AE3592" s="5">
        <f>IFERROR(Table1[[#This Row],[Inventory]]/Table1[[#This Row],[Actual_Sales]],0)</f>
        <v>2.3436123348017621</v>
      </c>
    </row>
    <row r="3593" spans="1:31" x14ac:dyDescent="0.25">
      <c r="A3593">
        <v>1412</v>
      </c>
      <c r="B3593">
        <v>971</v>
      </c>
      <c r="C3593">
        <v>2</v>
      </c>
      <c r="D3593" s="2">
        <v>40391</v>
      </c>
      <c r="E3593">
        <v>114</v>
      </c>
      <c r="F3593">
        <v>140</v>
      </c>
      <c r="G3593">
        <f>Table1[[#This Row],[Actual_Sales]]-Table1[[#This Row],[Budget_Sales]]</f>
        <v>-26</v>
      </c>
      <c r="H3593" s="5">
        <f>IF(
Table1[[#This Row],[Budget_Sales]]=0,
"",
IF(
Table1[[#This Row],[Budget_Sales]]&gt;0,
(Table1[[#This Row],[Actual_Sales]]-Table1[[#This Row],[Budget_Sales]])/Table1[[#This Row],[Budget_Sales]],
(Table1[[#This Row],[Actual_Sales]]-Table1[[#This Row],[Budget_Sales]])/ABS(Table1[[#This Row],[Budget_Sales]])
)
)</f>
        <v>-0.18571428571428572</v>
      </c>
      <c r="I3593" s="5" t="str">
        <f>IF(Table1[[#This Row],[Sales_Var]]&gt;=0,"Above Budget","Below Budget")</f>
        <v>Below Budget</v>
      </c>
      <c r="J3593">
        <f>Table1[[#This Row],[Actual_Sales]]-(Table1[[#This Row],[COGS]]+Table1[[#This Row],[Expenses]])</f>
        <v>8</v>
      </c>
      <c r="K3593">
        <v>40</v>
      </c>
      <c r="L3593">
        <f>Table1[[#This Row],[Actual_Profit]]-Table1[[#This Row],[Budget_Profit]]</f>
        <v>-32</v>
      </c>
      <c r="M3593" s="5">
        <f>IF(
Table1[[#This Row],[Budget_Profit]]=0,
"",
IF(
Table1[[#This Row],[Budget_Profit]]&gt;0,
(Table1[[#This Row],[Actual_Profit]]-Table1[[#This Row],[Budget_Profit]])/Table1[[#This Row],[Budget_Profit]],
(Table1[[#This Row],[Actual_Profit]]-Table1[[#This Row],[Budget_Profit]])/ABS(Table1[[#This Row],[Budget_Profit]])
)
)</f>
        <v>-0.8</v>
      </c>
      <c r="N3593" s="5" t="str">
        <f>IF(Table1[[#This Row],[Profit_Var]]&gt;=0, "Above Budget", "Below Budget")</f>
        <v>Below Budget</v>
      </c>
      <c r="O3593">
        <v>47</v>
      </c>
      <c r="P3593">
        <v>50</v>
      </c>
      <c r="Q3593">
        <f>Table1[[#This Row],[COGS]]-Table1[[#This Row],[Budget_COGS]]</f>
        <v>-3</v>
      </c>
      <c r="R3593" s="5">
        <f>IF(
Table1[[#This Row],[Budget_COGS]]=0,
"",
IF(
Table1[[#This Row],[Budget_COGS]]&gt;0,
(Table1[[#This Row],[Budget_COGS]]-Table1[[#This Row],[COGS]]) / Table1[[#This Row],[Budget_COGS]],
(Table1[[#This Row],[Budget_COGS]]-Table1[[#This Row],[COGS]]) / ABS(Table1[[#This Row],[Budget_COGS]])
)
)</f>
        <v>0.06</v>
      </c>
      <c r="S3593" s="5" t="str">
        <f>IF(Table1[[#This Row],[COGS _Var]]&gt;=0, "Above Budget", "Below Budget")</f>
        <v>Below Budget</v>
      </c>
      <c r="T3593">
        <f>Table1[[#This Row],[Actual_Sales]]-Table1[[#This Row],[COGS]]</f>
        <v>67</v>
      </c>
      <c r="U3593">
        <v>90</v>
      </c>
      <c r="V3593">
        <f>Table1[[#This Row],[Gross_Margin]]-Table1[[#This Row],[Budget_Margin]]</f>
        <v>-23</v>
      </c>
      <c r="W3593" s="5">
        <f>IF(
Table1[[#This Row],[Budget_Margin]]=0,
"",
IF(
Table1[[#This Row],[Budget_Margin]]&gt;0,
(Table1[[#This Row],[Gross_Margin]]-Table1[[#This Row],[Budget_Margin]]) / Table1[[#This Row],[Budget_Margin]],
(Table1[[#This Row],[Gross_Margin]]-Table1[[#This Row],[Budget_Margin]]) / ABS(Table1[[#This Row],[Budget_Margin]])
)
)</f>
        <v>-0.25555555555555554</v>
      </c>
      <c r="X3593" s="5" t="str">
        <f>IF(Table1[[#This Row],[Margin_Var]]&gt;=0, "Above Budget", "Below Budget")</f>
        <v>Below Budget</v>
      </c>
      <c r="Y3593" s="5">
        <f>IFERROR(Table1[[#This Row],[Gross_Margin]]/Table1[[#This Row],[Actual_Sales]],0)</f>
        <v>0.58771929824561409</v>
      </c>
      <c r="Z3593" s="5">
        <f>Table1[[#This Row],[Actual_Profit]]/Table1[[#This Row],[Actual_Sales]]</f>
        <v>7.0175438596491224E-2</v>
      </c>
      <c r="AA3593">
        <v>59</v>
      </c>
      <c r="AB3593" s="5">
        <f>IFERROR(Table1[[#This Row],[Expenses]]/Table1[[#This Row],[Actual_Sales]],0)</f>
        <v>0.51754385964912286</v>
      </c>
      <c r="AC3593">
        <v>15</v>
      </c>
      <c r="AD3593">
        <v>474</v>
      </c>
      <c r="AE3593" s="5">
        <f>IFERROR(Table1[[#This Row],[Inventory]]/Table1[[#This Row],[Actual_Sales]],0)</f>
        <v>4.1578947368421053</v>
      </c>
    </row>
    <row r="3594" spans="1:31" x14ac:dyDescent="0.25">
      <c r="A3594">
        <v>3920</v>
      </c>
      <c r="B3594">
        <v>318</v>
      </c>
      <c r="C3594">
        <v>4</v>
      </c>
      <c r="D3594" s="2">
        <v>40848</v>
      </c>
      <c r="E3594">
        <v>157</v>
      </c>
      <c r="F3594">
        <v>110</v>
      </c>
      <c r="G3594">
        <f>Table1[[#This Row],[Actual_Sales]]-Table1[[#This Row],[Budget_Sales]]</f>
        <v>47</v>
      </c>
      <c r="H3594" s="5">
        <f>IF(
Table1[[#This Row],[Budget_Sales]]=0,
"",
IF(
Table1[[#This Row],[Budget_Sales]]&gt;0,
(Table1[[#This Row],[Actual_Sales]]-Table1[[#This Row],[Budget_Sales]])/Table1[[#This Row],[Budget_Sales]],
(Table1[[#This Row],[Actual_Sales]]-Table1[[#This Row],[Budget_Sales]])/ABS(Table1[[#This Row],[Budget_Sales]])
)
)</f>
        <v>0.42727272727272725</v>
      </c>
      <c r="I3594" s="5" t="str">
        <f>IF(Table1[[#This Row],[Sales_Var]]&gt;=0,"Above Budget","Below Budget")</f>
        <v>Above Budget</v>
      </c>
      <c r="J3594">
        <f>Table1[[#This Row],[Actual_Sales]]-(Table1[[#This Row],[COGS]]+Table1[[#This Row],[Expenses]])</f>
        <v>11</v>
      </c>
      <c r="K3594">
        <v>10</v>
      </c>
      <c r="L3594">
        <f>Table1[[#This Row],[Actual_Profit]]-Table1[[#This Row],[Budget_Profit]]</f>
        <v>1</v>
      </c>
      <c r="M3594" s="5">
        <f>IF(
Table1[[#This Row],[Budget_Profit]]=0,
"",
IF(
Table1[[#This Row],[Budget_Profit]]&gt;0,
(Table1[[#This Row],[Actual_Profit]]-Table1[[#This Row],[Budget_Profit]])/Table1[[#This Row],[Budget_Profit]],
(Table1[[#This Row],[Actual_Profit]]-Table1[[#This Row],[Budget_Profit]])/ABS(Table1[[#This Row],[Budget_Profit]])
)
)</f>
        <v>0.1</v>
      </c>
      <c r="N3594" s="5" t="str">
        <f>IF(Table1[[#This Row],[Profit_Var]]&gt;=0, "Above Budget", "Below Budget")</f>
        <v>Above Budget</v>
      </c>
      <c r="O3594">
        <v>61</v>
      </c>
      <c r="P3594">
        <v>40</v>
      </c>
      <c r="Q3594">
        <f>Table1[[#This Row],[COGS]]-Table1[[#This Row],[Budget_COGS]]</f>
        <v>21</v>
      </c>
      <c r="R3594" s="5">
        <f>IF(
Table1[[#This Row],[Budget_COGS]]=0,
"",
IF(
Table1[[#This Row],[Budget_COGS]]&gt;0,
(Table1[[#This Row],[Budget_COGS]]-Table1[[#This Row],[COGS]]) / Table1[[#This Row],[Budget_COGS]],
(Table1[[#This Row],[Budget_COGS]]-Table1[[#This Row],[COGS]]) / ABS(Table1[[#This Row],[Budget_COGS]])
)
)</f>
        <v>-0.52500000000000002</v>
      </c>
      <c r="S3594" s="5" t="str">
        <f>IF(Table1[[#This Row],[COGS _Var]]&gt;=0, "Above Budget", "Below Budget")</f>
        <v>Above Budget</v>
      </c>
      <c r="T3594">
        <f>Table1[[#This Row],[Actual_Sales]]-Table1[[#This Row],[COGS]]</f>
        <v>96</v>
      </c>
      <c r="U3594">
        <v>70</v>
      </c>
      <c r="V3594">
        <f>Table1[[#This Row],[Gross_Margin]]-Table1[[#This Row],[Budget_Margin]]</f>
        <v>26</v>
      </c>
      <c r="W3594" s="5">
        <f>IF(
Table1[[#This Row],[Budget_Margin]]=0,
"",
IF(
Table1[[#This Row],[Budget_Margin]]&gt;0,
(Table1[[#This Row],[Gross_Margin]]-Table1[[#This Row],[Budget_Margin]]) / Table1[[#This Row],[Budget_Margin]],
(Table1[[#This Row],[Gross_Margin]]-Table1[[#This Row],[Budget_Margin]]) / ABS(Table1[[#This Row],[Budget_Margin]])
)
)</f>
        <v>0.37142857142857144</v>
      </c>
      <c r="X3594" s="5" t="str">
        <f>IF(Table1[[#This Row],[Margin_Var]]&gt;=0, "Above Budget", "Below Budget")</f>
        <v>Above Budget</v>
      </c>
      <c r="Y3594" s="5">
        <f>IFERROR(Table1[[#This Row],[Gross_Margin]]/Table1[[#This Row],[Actual_Sales]],0)</f>
        <v>0.61146496815286622</v>
      </c>
      <c r="Z3594" s="5">
        <f>Table1[[#This Row],[Actual_Profit]]/Table1[[#This Row],[Actual_Sales]]</f>
        <v>7.0063694267515922E-2</v>
      </c>
      <c r="AA3594">
        <v>85</v>
      </c>
      <c r="AB3594" s="5">
        <f>IFERROR(Table1[[#This Row],[Expenses]]/Table1[[#This Row],[Actual_Sales]],0)</f>
        <v>0.54140127388535031</v>
      </c>
      <c r="AC3594">
        <v>55</v>
      </c>
      <c r="AD3594">
        <v>-906</v>
      </c>
      <c r="AE3594" s="5">
        <f>IFERROR(Table1[[#This Row],[Inventory]]/Table1[[#This Row],[Actual_Sales]],0)</f>
        <v>-5.7707006369426752</v>
      </c>
    </row>
    <row r="3595" spans="1:31" x14ac:dyDescent="0.25">
      <c r="A3595">
        <v>3962</v>
      </c>
      <c r="B3595">
        <v>509</v>
      </c>
      <c r="C3595">
        <v>13</v>
      </c>
      <c r="D3595" s="2">
        <v>40848</v>
      </c>
      <c r="E3595">
        <v>157</v>
      </c>
      <c r="F3595">
        <v>100</v>
      </c>
      <c r="G3595">
        <f>Table1[[#This Row],[Actual_Sales]]-Table1[[#This Row],[Budget_Sales]]</f>
        <v>57</v>
      </c>
      <c r="H3595" s="5">
        <f>IF(
Table1[[#This Row],[Budget_Sales]]=0,
"",
IF(
Table1[[#This Row],[Budget_Sales]]&gt;0,
(Table1[[#This Row],[Actual_Sales]]-Table1[[#This Row],[Budget_Sales]])/Table1[[#This Row],[Budget_Sales]],
(Table1[[#This Row],[Actual_Sales]]-Table1[[#This Row],[Budget_Sales]])/ABS(Table1[[#This Row],[Budget_Sales]])
)
)</f>
        <v>0.56999999999999995</v>
      </c>
      <c r="I3595" s="5" t="str">
        <f>IF(Table1[[#This Row],[Sales_Var]]&gt;=0,"Above Budget","Below Budget")</f>
        <v>Above Budget</v>
      </c>
      <c r="J3595">
        <f>Table1[[#This Row],[Actual_Sales]]-(Table1[[#This Row],[COGS]]+Table1[[#This Row],[Expenses]])</f>
        <v>11</v>
      </c>
      <c r="K3595">
        <v>0</v>
      </c>
      <c r="L3595">
        <f>Table1[[#This Row],[Actual_Profit]]-Table1[[#This Row],[Budget_Profit]]</f>
        <v>11</v>
      </c>
      <c r="M3595" s="5" t="str">
        <f>IF(
Table1[[#This Row],[Budget_Profit]]=0,
"",
IF(
Table1[[#This Row],[Budget_Profit]]&gt;0,
(Table1[[#This Row],[Actual_Profit]]-Table1[[#This Row],[Budget_Profit]])/Table1[[#This Row],[Budget_Profit]],
(Table1[[#This Row],[Actual_Profit]]-Table1[[#This Row],[Budget_Profit]])/ABS(Table1[[#This Row],[Budget_Profit]])
)
)</f>
        <v/>
      </c>
      <c r="N3595" s="5" t="str">
        <f>IF(Table1[[#This Row],[Profit_Var]]&gt;=0, "Above Budget", "Below Budget")</f>
        <v>Above Budget</v>
      </c>
      <c r="O3595">
        <v>61</v>
      </c>
      <c r="P3595">
        <v>40</v>
      </c>
      <c r="Q3595">
        <f>Table1[[#This Row],[COGS]]-Table1[[#This Row],[Budget_COGS]]</f>
        <v>21</v>
      </c>
      <c r="R3595" s="5">
        <f>IF(
Table1[[#This Row],[Budget_COGS]]=0,
"",
IF(
Table1[[#This Row],[Budget_COGS]]&gt;0,
(Table1[[#This Row],[Budget_COGS]]-Table1[[#This Row],[COGS]]) / Table1[[#This Row],[Budget_COGS]],
(Table1[[#This Row],[Budget_COGS]]-Table1[[#This Row],[COGS]]) / ABS(Table1[[#This Row],[Budget_COGS]])
)
)</f>
        <v>-0.52500000000000002</v>
      </c>
      <c r="S3595" s="5" t="str">
        <f>IF(Table1[[#This Row],[COGS _Var]]&gt;=0, "Above Budget", "Below Budget")</f>
        <v>Above Budget</v>
      </c>
      <c r="T3595">
        <f>Table1[[#This Row],[Actual_Sales]]-Table1[[#This Row],[COGS]]</f>
        <v>96</v>
      </c>
      <c r="U3595">
        <v>60</v>
      </c>
      <c r="V3595">
        <f>Table1[[#This Row],[Gross_Margin]]-Table1[[#This Row],[Budget_Margin]]</f>
        <v>36</v>
      </c>
      <c r="W3595" s="5">
        <f>IF(
Table1[[#This Row],[Budget_Margin]]=0,
"",
IF(
Table1[[#This Row],[Budget_Margin]]&gt;0,
(Table1[[#This Row],[Gross_Margin]]-Table1[[#This Row],[Budget_Margin]]) / Table1[[#This Row],[Budget_Margin]],
(Table1[[#This Row],[Gross_Margin]]-Table1[[#This Row],[Budget_Margin]]) / ABS(Table1[[#This Row],[Budget_Margin]])
)
)</f>
        <v>0.6</v>
      </c>
      <c r="X3595" s="5" t="str">
        <f>IF(Table1[[#This Row],[Margin_Var]]&gt;=0, "Above Budget", "Below Budget")</f>
        <v>Above Budget</v>
      </c>
      <c r="Y3595" s="5">
        <f>IFERROR(Table1[[#This Row],[Gross_Margin]]/Table1[[#This Row],[Actual_Sales]],0)</f>
        <v>0.61146496815286622</v>
      </c>
      <c r="Z3595" s="5">
        <f>Table1[[#This Row],[Actual_Profit]]/Table1[[#This Row],[Actual_Sales]]</f>
        <v>7.0063694267515922E-2</v>
      </c>
      <c r="AA3595">
        <v>85</v>
      </c>
      <c r="AB3595" s="5">
        <f>IFERROR(Table1[[#This Row],[Expenses]]/Table1[[#This Row],[Actual_Sales]],0)</f>
        <v>0.54140127388535031</v>
      </c>
      <c r="AC3595">
        <v>55</v>
      </c>
      <c r="AD3595">
        <v>613</v>
      </c>
      <c r="AE3595" s="5">
        <f>IFERROR(Table1[[#This Row],[Inventory]]/Table1[[#This Row],[Actual_Sales]],0)</f>
        <v>3.9044585987261144</v>
      </c>
    </row>
    <row r="3596" spans="1:31" x14ac:dyDescent="0.25">
      <c r="A3596">
        <v>881</v>
      </c>
      <c r="B3596">
        <v>971</v>
      </c>
      <c r="C3596">
        <v>2</v>
      </c>
      <c r="D3596" s="2">
        <v>40299</v>
      </c>
      <c r="E3596">
        <v>116</v>
      </c>
      <c r="F3596">
        <v>140</v>
      </c>
      <c r="G3596">
        <f>Table1[[#This Row],[Actual_Sales]]-Table1[[#This Row],[Budget_Sales]]</f>
        <v>-24</v>
      </c>
      <c r="H3596" s="5">
        <f>IF(
Table1[[#This Row],[Budget_Sales]]=0,
"",
IF(
Table1[[#This Row],[Budget_Sales]]&gt;0,
(Table1[[#This Row],[Actual_Sales]]-Table1[[#This Row],[Budget_Sales]])/Table1[[#This Row],[Budget_Sales]],
(Table1[[#This Row],[Actual_Sales]]-Table1[[#This Row],[Budget_Sales]])/ABS(Table1[[#This Row],[Budget_Sales]])
)
)</f>
        <v>-0.17142857142857143</v>
      </c>
      <c r="I3596" s="5" t="str">
        <f>IF(Table1[[#This Row],[Sales_Var]]&gt;=0,"Above Budget","Below Budget")</f>
        <v>Below Budget</v>
      </c>
      <c r="J3596">
        <f>Table1[[#This Row],[Actual_Sales]]-(Table1[[#This Row],[COGS]]+Table1[[#This Row],[Expenses]])</f>
        <v>8</v>
      </c>
      <c r="K3596">
        <v>30</v>
      </c>
      <c r="L3596">
        <f>Table1[[#This Row],[Actual_Profit]]-Table1[[#This Row],[Budget_Profit]]</f>
        <v>-22</v>
      </c>
      <c r="M3596" s="5">
        <f>IF(
Table1[[#This Row],[Budget_Profit]]=0,
"",
IF(
Table1[[#This Row],[Budget_Profit]]&gt;0,
(Table1[[#This Row],[Actual_Profit]]-Table1[[#This Row],[Budget_Profit]])/Table1[[#This Row],[Budget_Profit]],
(Table1[[#This Row],[Actual_Profit]]-Table1[[#This Row],[Budget_Profit]])/ABS(Table1[[#This Row],[Budget_Profit]])
)
)</f>
        <v>-0.73333333333333328</v>
      </c>
      <c r="N3596" s="5" t="str">
        <f>IF(Table1[[#This Row],[Profit_Var]]&gt;=0, "Above Budget", "Below Budget")</f>
        <v>Below Budget</v>
      </c>
      <c r="O3596">
        <v>48</v>
      </c>
      <c r="P3596">
        <v>60</v>
      </c>
      <c r="Q3596">
        <f>Table1[[#This Row],[COGS]]-Table1[[#This Row],[Budget_COGS]]</f>
        <v>-12</v>
      </c>
      <c r="R3596" s="5">
        <f>IF(
Table1[[#This Row],[Budget_COGS]]=0,
"",
IF(
Table1[[#This Row],[Budget_COGS]]&gt;0,
(Table1[[#This Row],[Budget_COGS]]-Table1[[#This Row],[COGS]]) / Table1[[#This Row],[Budget_COGS]],
(Table1[[#This Row],[Budget_COGS]]-Table1[[#This Row],[COGS]]) / ABS(Table1[[#This Row],[Budget_COGS]])
)
)</f>
        <v>0.2</v>
      </c>
      <c r="S3596" s="5" t="str">
        <f>IF(Table1[[#This Row],[COGS _Var]]&gt;=0, "Above Budget", "Below Budget")</f>
        <v>Below Budget</v>
      </c>
      <c r="T3596">
        <f>Table1[[#This Row],[Actual_Sales]]-Table1[[#This Row],[COGS]]</f>
        <v>68</v>
      </c>
      <c r="U3596">
        <v>80</v>
      </c>
      <c r="V3596">
        <f>Table1[[#This Row],[Gross_Margin]]-Table1[[#This Row],[Budget_Margin]]</f>
        <v>-12</v>
      </c>
      <c r="W3596" s="5">
        <f>IF(
Table1[[#This Row],[Budget_Margin]]=0,
"",
IF(
Table1[[#This Row],[Budget_Margin]]&gt;0,
(Table1[[#This Row],[Gross_Margin]]-Table1[[#This Row],[Budget_Margin]]) / Table1[[#This Row],[Budget_Margin]],
(Table1[[#This Row],[Gross_Margin]]-Table1[[#This Row],[Budget_Margin]]) / ABS(Table1[[#This Row],[Budget_Margin]])
)
)</f>
        <v>-0.15</v>
      </c>
      <c r="X3596" s="5" t="str">
        <f>IF(Table1[[#This Row],[Margin_Var]]&gt;=0, "Above Budget", "Below Budget")</f>
        <v>Below Budget</v>
      </c>
      <c r="Y3596" s="5">
        <f>IFERROR(Table1[[#This Row],[Gross_Margin]]/Table1[[#This Row],[Actual_Sales]],0)</f>
        <v>0.58620689655172409</v>
      </c>
      <c r="Z3596" s="5">
        <f>Table1[[#This Row],[Actual_Profit]]/Table1[[#This Row],[Actual_Sales]]</f>
        <v>6.8965517241379309E-2</v>
      </c>
      <c r="AA3596">
        <v>60</v>
      </c>
      <c r="AB3596" s="5">
        <f>IFERROR(Table1[[#This Row],[Expenses]]/Table1[[#This Row],[Actual_Sales]],0)</f>
        <v>0.51724137931034486</v>
      </c>
      <c r="AC3596">
        <v>15</v>
      </c>
      <c r="AD3596">
        <v>422</v>
      </c>
      <c r="AE3596" s="5">
        <f>IFERROR(Table1[[#This Row],[Inventory]]/Table1[[#This Row],[Actual_Sales]],0)</f>
        <v>3.6379310344827585</v>
      </c>
    </row>
    <row r="3597" spans="1:31" x14ac:dyDescent="0.25">
      <c r="A3597">
        <v>2832</v>
      </c>
      <c r="B3597">
        <v>985</v>
      </c>
      <c r="C3597">
        <v>4</v>
      </c>
      <c r="D3597" s="2">
        <v>40634</v>
      </c>
      <c r="E3597">
        <v>160</v>
      </c>
      <c r="F3597">
        <v>120</v>
      </c>
      <c r="G3597">
        <f>Table1[[#This Row],[Actual_Sales]]-Table1[[#This Row],[Budget_Sales]]</f>
        <v>40</v>
      </c>
      <c r="H3597" s="5">
        <f>IF(
Table1[[#This Row],[Budget_Sales]]=0,
"",
IF(
Table1[[#This Row],[Budget_Sales]]&gt;0,
(Table1[[#This Row],[Actual_Sales]]-Table1[[#This Row],[Budget_Sales]])/Table1[[#This Row],[Budget_Sales]],
(Table1[[#This Row],[Actual_Sales]]-Table1[[#This Row],[Budget_Sales]])/ABS(Table1[[#This Row],[Budget_Sales]])
)
)</f>
        <v>0.33333333333333331</v>
      </c>
      <c r="I3597" s="5" t="str">
        <f>IF(Table1[[#This Row],[Sales_Var]]&gt;=0,"Above Budget","Below Budget")</f>
        <v>Above Budget</v>
      </c>
      <c r="J3597">
        <f>Table1[[#This Row],[Actual_Sales]]-(Table1[[#This Row],[COGS]]+Table1[[#This Row],[Expenses]])</f>
        <v>11</v>
      </c>
      <c r="K3597">
        <v>0</v>
      </c>
      <c r="L3597">
        <f>Table1[[#This Row],[Actual_Profit]]-Table1[[#This Row],[Budget_Profit]]</f>
        <v>11</v>
      </c>
      <c r="M3597" s="5" t="str">
        <f>IF(
Table1[[#This Row],[Budget_Profit]]=0,
"",
IF(
Table1[[#This Row],[Budget_Profit]]&gt;0,
(Table1[[#This Row],[Actual_Profit]]-Table1[[#This Row],[Budget_Profit]])/Table1[[#This Row],[Budget_Profit]],
(Table1[[#This Row],[Actual_Profit]]-Table1[[#This Row],[Budget_Profit]])/ABS(Table1[[#This Row],[Budget_Profit]])
)
)</f>
        <v/>
      </c>
      <c r="N3597" s="5" t="str">
        <f>IF(Table1[[#This Row],[Profit_Var]]&gt;=0, "Above Budget", "Below Budget")</f>
        <v>Above Budget</v>
      </c>
      <c r="O3597">
        <v>63</v>
      </c>
      <c r="P3597">
        <v>50</v>
      </c>
      <c r="Q3597">
        <f>Table1[[#This Row],[COGS]]-Table1[[#This Row],[Budget_COGS]]</f>
        <v>13</v>
      </c>
      <c r="R3597" s="5">
        <f>IF(
Table1[[#This Row],[Budget_COGS]]=0,
"",
IF(
Table1[[#This Row],[Budget_COGS]]&gt;0,
(Table1[[#This Row],[Budget_COGS]]-Table1[[#This Row],[COGS]]) / Table1[[#This Row],[Budget_COGS]],
(Table1[[#This Row],[Budget_COGS]]-Table1[[#This Row],[COGS]]) / ABS(Table1[[#This Row],[Budget_COGS]])
)
)</f>
        <v>-0.26</v>
      </c>
      <c r="S3597" s="5" t="str">
        <f>IF(Table1[[#This Row],[COGS _Var]]&gt;=0, "Above Budget", "Below Budget")</f>
        <v>Above Budget</v>
      </c>
      <c r="T3597">
        <f>Table1[[#This Row],[Actual_Sales]]-Table1[[#This Row],[COGS]]</f>
        <v>97</v>
      </c>
      <c r="U3597">
        <v>70</v>
      </c>
      <c r="V3597">
        <f>Table1[[#This Row],[Gross_Margin]]-Table1[[#This Row],[Budget_Margin]]</f>
        <v>27</v>
      </c>
      <c r="W3597" s="5">
        <f>IF(
Table1[[#This Row],[Budget_Margin]]=0,
"",
IF(
Table1[[#This Row],[Budget_Margin]]&gt;0,
(Table1[[#This Row],[Gross_Margin]]-Table1[[#This Row],[Budget_Margin]]) / Table1[[#This Row],[Budget_Margin]],
(Table1[[#This Row],[Gross_Margin]]-Table1[[#This Row],[Budget_Margin]]) / ABS(Table1[[#This Row],[Budget_Margin]])
)
)</f>
        <v>0.38571428571428573</v>
      </c>
      <c r="X3597" s="5" t="str">
        <f>IF(Table1[[#This Row],[Margin_Var]]&gt;=0, "Above Budget", "Below Budget")</f>
        <v>Above Budget</v>
      </c>
      <c r="Y3597" s="5">
        <f>IFERROR(Table1[[#This Row],[Gross_Margin]]/Table1[[#This Row],[Actual_Sales]],0)</f>
        <v>0.60624999999999996</v>
      </c>
      <c r="Z3597" s="5">
        <f>Table1[[#This Row],[Actual_Profit]]/Table1[[#This Row],[Actual_Sales]]</f>
        <v>6.8750000000000006E-2</v>
      </c>
      <c r="AA3597">
        <v>86</v>
      </c>
      <c r="AB3597" s="5">
        <f>IFERROR(Table1[[#This Row],[Expenses]]/Table1[[#This Row],[Actual_Sales]],0)</f>
        <v>0.53749999999999998</v>
      </c>
      <c r="AC3597">
        <v>57</v>
      </c>
      <c r="AD3597">
        <v>37</v>
      </c>
      <c r="AE3597" s="5">
        <f>IFERROR(Table1[[#This Row],[Inventory]]/Table1[[#This Row],[Actual_Sales]],0)</f>
        <v>0.23125000000000001</v>
      </c>
    </row>
    <row r="3598" spans="1:31" x14ac:dyDescent="0.25">
      <c r="A3598">
        <v>2760</v>
      </c>
      <c r="B3598">
        <v>608</v>
      </c>
      <c r="C3598">
        <v>12</v>
      </c>
      <c r="D3598" s="2">
        <v>40634</v>
      </c>
      <c r="E3598">
        <v>160</v>
      </c>
      <c r="F3598">
        <v>130</v>
      </c>
      <c r="G3598">
        <f>Table1[[#This Row],[Actual_Sales]]-Table1[[#This Row],[Budget_Sales]]</f>
        <v>30</v>
      </c>
      <c r="H3598" s="5">
        <f>IF(
Table1[[#This Row],[Budget_Sales]]=0,
"",
IF(
Table1[[#This Row],[Budget_Sales]]&gt;0,
(Table1[[#This Row],[Actual_Sales]]-Table1[[#This Row],[Budget_Sales]])/Table1[[#This Row],[Budget_Sales]],
(Table1[[#This Row],[Actual_Sales]]-Table1[[#This Row],[Budget_Sales]])/ABS(Table1[[#This Row],[Budget_Sales]])
)
)</f>
        <v>0.23076923076923078</v>
      </c>
      <c r="I3598" s="5" t="str">
        <f>IF(Table1[[#This Row],[Sales_Var]]&gt;=0,"Above Budget","Below Budget")</f>
        <v>Above Budget</v>
      </c>
      <c r="J3598">
        <f>Table1[[#This Row],[Actual_Sales]]-(Table1[[#This Row],[COGS]]+Table1[[#This Row],[Expenses]])</f>
        <v>11</v>
      </c>
      <c r="K3598">
        <v>10</v>
      </c>
      <c r="L3598">
        <f>Table1[[#This Row],[Actual_Profit]]-Table1[[#This Row],[Budget_Profit]]</f>
        <v>1</v>
      </c>
      <c r="M3598" s="5">
        <f>IF(
Table1[[#This Row],[Budget_Profit]]=0,
"",
IF(
Table1[[#This Row],[Budget_Profit]]&gt;0,
(Table1[[#This Row],[Actual_Profit]]-Table1[[#This Row],[Budget_Profit]])/Table1[[#This Row],[Budget_Profit]],
(Table1[[#This Row],[Actual_Profit]]-Table1[[#This Row],[Budget_Profit]])/ABS(Table1[[#This Row],[Budget_Profit]])
)
)</f>
        <v>0.1</v>
      </c>
      <c r="N3598" s="5" t="str">
        <f>IF(Table1[[#This Row],[Profit_Var]]&gt;=0, "Above Budget", "Below Budget")</f>
        <v>Above Budget</v>
      </c>
      <c r="O3598">
        <v>63</v>
      </c>
      <c r="P3598">
        <v>50</v>
      </c>
      <c r="Q3598">
        <f>Table1[[#This Row],[COGS]]-Table1[[#This Row],[Budget_COGS]]</f>
        <v>13</v>
      </c>
      <c r="R3598" s="5">
        <f>IF(
Table1[[#This Row],[Budget_COGS]]=0,
"",
IF(
Table1[[#This Row],[Budget_COGS]]&gt;0,
(Table1[[#This Row],[Budget_COGS]]-Table1[[#This Row],[COGS]]) / Table1[[#This Row],[Budget_COGS]],
(Table1[[#This Row],[Budget_COGS]]-Table1[[#This Row],[COGS]]) / ABS(Table1[[#This Row],[Budget_COGS]])
)
)</f>
        <v>-0.26</v>
      </c>
      <c r="S3598" s="5" t="str">
        <f>IF(Table1[[#This Row],[COGS _Var]]&gt;=0, "Above Budget", "Below Budget")</f>
        <v>Above Budget</v>
      </c>
      <c r="T3598">
        <f>Table1[[#This Row],[Actual_Sales]]-Table1[[#This Row],[COGS]]</f>
        <v>97</v>
      </c>
      <c r="U3598">
        <v>80</v>
      </c>
      <c r="V3598">
        <f>Table1[[#This Row],[Gross_Margin]]-Table1[[#This Row],[Budget_Margin]]</f>
        <v>17</v>
      </c>
      <c r="W3598" s="5">
        <f>IF(
Table1[[#This Row],[Budget_Margin]]=0,
"",
IF(
Table1[[#This Row],[Budget_Margin]]&gt;0,
(Table1[[#This Row],[Gross_Margin]]-Table1[[#This Row],[Budget_Margin]]) / Table1[[#This Row],[Budget_Margin]],
(Table1[[#This Row],[Gross_Margin]]-Table1[[#This Row],[Budget_Margin]]) / ABS(Table1[[#This Row],[Budget_Margin]])
)
)</f>
        <v>0.21249999999999999</v>
      </c>
      <c r="X3598" s="5" t="str">
        <f>IF(Table1[[#This Row],[Margin_Var]]&gt;=0, "Above Budget", "Below Budget")</f>
        <v>Above Budget</v>
      </c>
      <c r="Y3598" s="5">
        <f>IFERROR(Table1[[#This Row],[Gross_Margin]]/Table1[[#This Row],[Actual_Sales]],0)</f>
        <v>0.60624999999999996</v>
      </c>
      <c r="Z3598" s="5">
        <f>Table1[[#This Row],[Actual_Profit]]/Table1[[#This Row],[Actual_Sales]]</f>
        <v>6.8750000000000006E-2</v>
      </c>
      <c r="AA3598">
        <v>86</v>
      </c>
      <c r="AB3598" s="5">
        <f>IFERROR(Table1[[#This Row],[Expenses]]/Table1[[#This Row],[Actual_Sales]],0)</f>
        <v>0.53749999999999998</v>
      </c>
      <c r="AC3598">
        <v>57</v>
      </c>
      <c r="AD3598">
        <v>521</v>
      </c>
      <c r="AE3598" s="5">
        <f>IFERROR(Table1[[#This Row],[Inventory]]/Table1[[#This Row],[Actual_Sales]],0)</f>
        <v>3.2562500000000001</v>
      </c>
    </row>
    <row r="3599" spans="1:31" x14ac:dyDescent="0.25">
      <c r="A3599">
        <v>2485</v>
      </c>
      <c r="B3599">
        <v>225</v>
      </c>
      <c r="C3599">
        <v>4</v>
      </c>
      <c r="D3599" s="2">
        <v>40603</v>
      </c>
      <c r="E3599">
        <v>160</v>
      </c>
      <c r="F3599">
        <v>120</v>
      </c>
      <c r="G3599">
        <f>Table1[[#This Row],[Actual_Sales]]-Table1[[#This Row],[Budget_Sales]]</f>
        <v>40</v>
      </c>
      <c r="H3599" s="5">
        <f>IF(
Table1[[#This Row],[Budget_Sales]]=0,
"",
IF(
Table1[[#This Row],[Budget_Sales]]&gt;0,
(Table1[[#This Row],[Actual_Sales]]-Table1[[#This Row],[Budget_Sales]])/Table1[[#This Row],[Budget_Sales]],
(Table1[[#This Row],[Actual_Sales]]-Table1[[#This Row],[Budget_Sales]])/ABS(Table1[[#This Row],[Budget_Sales]])
)
)</f>
        <v>0.33333333333333331</v>
      </c>
      <c r="I3599" s="5" t="str">
        <f>IF(Table1[[#This Row],[Sales_Var]]&gt;=0,"Above Budget","Below Budget")</f>
        <v>Above Budget</v>
      </c>
      <c r="J3599">
        <f>Table1[[#This Row],[Actual_Sales]]-(Table1[[#This Row],[COGS]]+Table1[[#This Row],[Expenses]])</f>
        <v>11</v>
      </c>
      <c r="K3599">
        <v>0</v>
      </c>
      <c r="L3599">
        <f>Table1[[#This Row],[Actual_Profit]]-Table1[[#This Row],[Budget_Profit]]</f>
        <v>11</v>
      </c>
      <c r="M3599" s="5" t="str">
        <f>IF(
Table1[[#This Row],[Budget_Profit]]=0,
"",
IF(
Table1[[#This Row],[Budget_Profit]]&gt;0,
(Table1[[#This Row],[Actual_Profit]]-Table1[[#This Row],[Budget_Profit]])/Table1[[#This Row],[Budget_Profit]],
(Table1[[#This Row],[Actual_Profit]]-Table1[[#This Row],[Budget_Profit]])/ABS(Table1[[#This Row],[Budget_Profit]])
)
)</f>
        <v/>
      </c>
      <c r="N3599" s="5" t="str">
        <f>IF(Table1[[#This Row],[Profit_Var]]&gt;=0, "Above Budget", "Below Budget")</f>
        <v>Above Budget</v>
      </c>
      <c r="O3599">
        <v>63</v>
      </c>
      <c r="P3599">
        <v>50</v>
      </c>
      <c r="Q3599">
        <f>Table1[[#This Row],[COGS]]-Table1[[#This Row],[Budget_COGS]]</f>
        <v>13</v>
      </c>
      <c r="R3599" s="5">
        <f>IF(
Table1[[#This Row],[Budget_COGS]]=0,
"",
IF(
Table1[[#This Row],[Budget_COGS]]&gt;0,
(Table1[[#This Row],[Budget_COGS]]-Table1[[#This Row],[COGS]]) / Table1[[#This Row],[Budget_COGS]],
(Table1[[#This Row],[Budget_COGS]]-Table1[[#This Row],[COGS]]) / ABS(Table1[[#This Row],[Budget_COGS]])
)
)</f>
        <v>-0.26</v>
      </c>
      <c r="S3599" s="5" t="str">
        <f>IF(Table1[[#This Row],[COGS _Var]]&gt;=0, "Above Budget", "Below Budget")</f>
        <v>Above Budget</v>
      </c>
      <c r="T3599">
        <f>Table1[[#This Row],[Actual_Sales]]-Table1[[#This Row],[COGS]]</f>
        <v>97</v>
      </c>
      <c r="U3599">
        <v>70</v>
      </c>
      <c r="V3599">
        <f>Table1[[#This Row],[Gross_Margin]]-Table1[[#This Row],[Budget_Margin]]</f>
        <v>27</v>
      </c>
      <c r="W3599" s="5">
        <f>IF(
Table1[[#This Row],[Budget_Margin]]=0,
"",
IF(
Table1[[#This Row],[Budget_Margin]]&gt;0,
(Table1[[#This Row],[Gross_Margin]]-Table1[[#This Row],[Budget_Margin]]) / Table1[[#This Row],[Budget_Margin]],
(Table1[[#This Row],[Gross_Margin]]-Table1[[#This Row],[Budget_Margin]]) / ABS(Table1[[#This Row],[Budget_Margin]])
)
)</f>
        <v>0.38571428571428573</v>
      </c>
      <c r="X3599" s="5" t="str">
        <f>IF(Table1[[#This Row],[Margin_Var]]&gt;=0, "Above Budget", "Below Budget")</f>
        <v>Above Budget</v>
      </c>
      <c r="Y3599" s="5">
        <f>IFERROR(Table1[[#This Row],[Gross_Margin]]/Table1[[#This Row],[Actual_Sales]],0)</f>
        <v>0.60624999999999996</v>
      </c>
      <c r="Z3599" s="5">
        <f>Table1[[#This Row],[Actual_Profit]]/Table1[[#This Row],[Actual_Sales]]</f>
        <v>6.8750000000000006E-2</v>
      </c>
      <c r="AA3599">
        <v>86</v>
      </c>
      <c r="AB3599" s="5">
        <f>IFERROR(Table1[[#This Row],[Expenses]]/Table1[[#This Row],[Actual_Sales]],0)</f>
        <v>0.53749999999999998</v>
      </c>
      <c r="AC3599">
        <v>57</v>
      </c>
      <c r="AD3599">
        <v>187</v>
      </c>
      <c r="AE3599" s="5">
        <f>IFERROR(Table1[[#This Row],[Inventory]]/Table1[[#This Row],[Actual_Sales]],0)</f>
        <v>1.16875</v>
      </c>
    </row>
    <row r="3600" spans="1:31" x14ac:dyDescent="0.25">
      <c r="A3600">
        <v>2489</v>
      </c>
      <c r="B3600">
        <v>262</v>
      </c>
      <c r="C3600">
        <v>12</v>
      </c>
      <c r="D3600" s="2">
        <v>40603</v>
      </c>
      <c r="E3600">
        <v>160</v>
      </c>
      <c r="F3600">
        <v>130</v>
      </c>
      <c r="G3600">
        <f>Table1[[#This Row],[Actual_Sales]]-Table1[[#This Row],[Budget_Sales]]</f>
        <v>30</v>
      </c>
      <c r="H3600" s="5">
        <f>IF(
Table1[[#This Row],[Budget_Sales]]=0,
"",
IF(
Table1[[#This Row],[Budget_Sales]]&gt;0,
(Table1[[#This Row],[Actual_Sales]]-Table1[[#This Row],[Budget_Sales]])/Table1[[#This Row],[Budget_Sales]],
(Table1[[#This Row],[Actual_Sales]]-Table1[[#This Row],[Budget_Sales]])/ABS(Table1[[#This Row],[Budget_Sales]])
)
)</f>
        <v>0.23076923076923078</v>
      </c>
      <c r="I3600" s="5" t="str">
        <f>IF(Table1[[#This Row],[Sales_Var]]&gt;=0,"Above Budget","Below Budget")</f>
        <v>Above Budget</v>
      </c>
      <c r="J3600">
        <f>Table1[[#This Row],[Actual_Sales]]-(Table1[[#This Row],[COGS]]+Table1[[#This Row],[Expenses]])</f>
        <v>11</v>
      </c>
      <c r="K3600">
        <v>10</v>
      </c>
      <c r="L3600">
        <f>Table1[[#This Row],[Actual_Profit]]-Table1[[#This Row],[Budget_Profit]]</f>
        <v>1</v>
      </c>
      <c r="M3600" s="5">
        <f>IF(
Table1[[#This Row],[Budget_Profit]]=0,
"",
IF(
Table1[[#This Row],[Budget_Profit]]&gt;0,
(Table1[[#This Row],[Actual_Profit]]-Table1[[#This Row],[Budget_Profit]])/Table1[[#This Row],[Budget_Profit]],
(Table1[[#This Row],[Actual_Profit]]-Table1[[#This Row],[Budget_Profit]])/ABS(Table1[[#This Row],[Budget_Profit]])
)
)</f>
        <v>0.1</v>
      </c>
      <c r="N3600" s="5" t="str">
        <f>IF(Table1[[#This Row],[Profit_Var]]&gt;=0, "Above Budget", "Below Budget")</f>
        <v>Above Budget</v>
      </c>
      <c r="O3600">
        <v>63</v>
      </c>
      <c r="P3600">
        <v>50</v>
      </c>
      <c r="Q3600">
        <f>Table1[[#This Row],[COGS]]-Table1[[#This Row],[Budget_COGS]]</f>
        <v>13</v>
      </c>
      <c r="R3600" s="5">
        <f>IF(
Table1[[#This Row],[Budget_COGS]]=0,
"",
IF(
Table1[[#This Row],[Budget_COGS]]&gt;0,
(Table1[[#This Row],[Budget_COGS]]-Table1[[#This Row],[COGS]]) / Table1[[#This Row],[Budget_COGS]],
(Table1[[#This Row],[Budget_COGS]]-Table1[[#This Row],[COGS]]) / ABS(Table1[[#This Row],[Budget_COGS]])
)
)</f>
        <v>-0.26</v>
      </c>
      <c r="S3600" s="5" t="str">
        <f>IF(Table1[[#This Row],[COGS _Var]]&gt;=0, "Above Budget", "Below Budget")</f>
        <v>Above Budget</v>
      </c>
      <c r="T3600">
        <f>Table1[[#This Row],[Actual_Sales]]-Table1[[#This Row],[COGS]]</f>
        <v>97</v>
      </c>
      <c r="U3600">
        <v>80</v>
      </c>
      <c r="V3600">
        <f>Table1[[#This Row],[Gross_Margin]]-Table1[[#This Row],[Budget_Margin]]</f>
        <v>17</v>
      </c>
      <c r="W3600" s="5">
        <f>IF(
Table1[[#This Row],[Budget_Margin]]=0,
"",
IF(
Table1[[#This Row],[Budget_Margin]]&gt;0,
(Table1[[#This Row],[Gross_Margin]]-Table1[[#This Row],[Budget_Margin]]) / Table1[[#This Row],[Budget_Margin]],
(Table1[[#This Row],[Gross_Margin]]-Table1[[#This Row],[Budget_Margin]]) / ABS(Table1[[#This Row],[Budget_Margin]])
)
)</f>
        <v>0.21249999999999999</v>
      </c>
      <c r="X3600" s="5" t="str">
        <f>IF(Table1[[#This Row],[Margin_Var]]&gt;=0, "Above Budget", "Below Budget")</f>
        <v>Above Budget</v>
      </c>
      <c r="Y3600" s="5">
        <f>IFERROR(Table1[[#This Row],[Gross_Margin]]/Table1[[#This Row],[Actual_Sales]],0)</f>
        <v>0.60624999999999996</v>
      </c>
      <c r="Z3600" s="5">
        <f>Table1[[#This Row],[Actual_Profit]]/Table1[[#This Row],[Actual_Sales]]</f>
        <v>6.8750000000000006E-2</v>
      </c>
      <c r="AA3600">
        <v>86</v>
      </c>
      <c r="AB3600" s="5">
        <f>IFERROR(Table1[[#This Row],[Expenses]]/Table1[[#This Row],[Actual_Sales]],0)</f>
        <v>0.53749999999999998</v>
      </c>
      <c r="AC3600">
        <v>57</v>
      </c>
      <c r="AD3600">
        <v>506</v>
      </c>
      <c r="AE3600" s="5">
        <f>IFERROR(Table1[[#This Row],[Inventory]]/Table1[[#This Row],[Actual_Sales]],0)</f>
        <v>3.1625000000000001</v>
      </c>
    </row>
    <row r="3601" spans="1:31" x14ac:dyDescent="0.25">
      <c r="A3601">
        <v>1582</v>
      </c>
      <c r="B3601">
        <v>970</v>
      </c>
      <c r="C3601">
        <v>11</v>
      </c>
      <c r="D3601" s="2">
        <v>40422</v>
      </c>
      <c r="E3601">
        <v>102</v>
      </c>
      <c r="F3601">
        <v>80</v>
      </c>
      <c r="G3601">
        <f>Table1[[#This Row],[Actual_Sales]]-Table1[[#This Row],[Budget_Sales]]</f>
        <v>22</v>
      </c>
      <c r="H3601" s="5">
        <f>IF(
Table1[[#This Row],[Budget_Sales]]=0,
"",
IF(
Table1[[#This Row],[Budget_Sales]]&gt;0,
(Table1[[#This Row],[Actual_Sales]]-Table1[[#This Row],[Budget_Sales]])/Table1[[#This Row],[Budget_Sales]],
(Table1[[#This Row],[Actual_Sales]]-Table1[[#This Row],[Budget_Sales]])/ABS(Table1[[#This Row],[Budget_Sales]])
)
)</f>
        <v>0.27500000000000002</v>
      </c>
      <c r="I3601" s="5" t="str">
        <f>IF(Table1[[#This Row],[Sales_Var]]&gt;=0,"Above Budget","Below Budget")</f>
        <v>Above Budget</v>
      </c>
      <c r="J3601">
        <f>Table1[[#This Row],[Actual_Sales]]-(Table1[[#This Row],[COGS]]+Table1[[#This Row],[Expenses]])</f>
        <v>7</v>
      </c>
      <c r="K3601">
        <v>10</v>
      </c>
      <c r="L3601">
        <f>Table1[[#This Row],[Actual_Profit]]-Table1[[#This Row],[Budget_Profit]]</f>
        <v>-3</v>
      </c>
      <c r="M3601" s="5">
        <f>IF(
Table1[[#This Row],[Budget_Profit]]=0,
"",
IF(
Table1[[#This Row],[Budget_Profit]]&gt;0,
(Table1[[#This Row],[Actual_Profit]]-Table1[[#This Row],[Budget_Profit]])/Table1[[#This Row],[Budget_Profit]],
(Table1[[#This Row],[Actual_Profit]]-Table1[[#This Row],[Budget_Profit]])/ABS(Table1[[#This Row],[Budget_Profit]])
)
)</f>
        <v>-0.3</v>
      </c>
      <c r="N3601" s="5" t="str">
        <f>IF(Table1[[#This Row],[Profit_Var]]&gt;=0, "Above Budget", "Below Budget")</f>
        <v>Below Budget</v>
      </c>
      <c r="O3601">
        <v>45</v>
      </c>
      <c r="P3601">
        <v>30</v>
      </c>
      <c r="Q3601">
        <f>Table1[[#This Row],[COGS]]-Table1[[#This Row],[Budget_COGS]]</f>
        <v>15</v>
      </c>
      <c r="R3601" s="5">
        <f>IF(
Table1[[#This Row],[Budget_COGS]]=0,
"",
IF(
Table1[[#This Row],[Budget_COGS]]&gt;0,
(Table1[[#This Row],[Budget_COGS]]-Table1[[#This Row],[COGS]]) / Table1[[#This Row],[Budget_COGS]],
(Table1[[#This Row],[Budget_COGS]]-Table1[[#This Row],[COGS]]) / ABS(Table1[[#This Row],[Budget_COGS]])
)
)</f>
        <v>-0.5</v>
      </c>
      <c r="S3601" s="5" t="str">
        <f>IF(Table1[[#This Row],[COGS _Var]]&gt;=0, "Above Budget", "Below Budget")</f>
        <v>Above Budget</v>
      </c>
      <c r="T3601">
        <f>Table1[[#This Row],[Actual_Sales]]-Table1[[#This Row],[COGS]]</f>
        <v>57</v>
      </c>
      <c r="U3601">
        <v>50</v>
      </c>
      <c r="V3601">
        <f>Table1[[#This Row],[Gross_Margin]]-Table1[[#This Row],[Budget_Margin]]</f>
        <v>7</v>
      </c>
      <c r="W3601" s="5">
        <f>IF(
Table1[[#This Row],[Budget_Margin]]=0,
"",
IF(
Table1[[#This Row],[Budget_Margin]]&gt;0,
(Table1[[#This Row],[Gross_Margin]]-Table1[[#This Row],[Budget_Margin]]) / Table1[[#This Row],[Budget_Margin]],
(Table1[[#This Row],[Gross_Margin]]-Table1[[#This Row],[Budget_Margin]]) / ABS(Table1[[#This Row],[Budget_Margin]])
)
)</f>
        <v>0.14000000000000001</v>
      </c>
      <c r="X3601" s="5" t="str">
        <f>IF(Table1[[#This Row],[Margin_Var]]&gt;=0, "Above Budget", "Below Budget")</f>
        <v>Above Budget</v>
      </c>
      <c r="Y3601" s="5">
        <f>IFERROR(Table1[[#This Row],[Gross_Margin]]/Table1[[#This Row],[Actual_Sales]],0)</f>
        <v>0.55882352941176472</v>
      </c>
      <c r="Z3601" s="5">
        <f>Table1[[#This Row],[Actual_Profit]]/Table1[[#This Row],[Actual_Sales]]</f>
        <v>6.8627450980392163E-2</v>
      </c>
      <c r="AA3601">
        <v>50</v>
      </c>
      <c r="AB3601" s="5">
        <f>IFERROR(Table1[[#This Row],[Expenses]]/Table1[[#This Row],[Actual_Sales]],0)</f>
        <v>0.49019607843137253</v>
      </c>
      <c r="AC3601">
        <v>17</v>
      </c>
      <c r="AD3601">
        <v>409</v>
      </c>
      <c r="AE3601" s="5">
        <f>IFERROR(Table1[[#This Row],[Inventory]]/Table1[[#This Row],[Actual_Sales]],0)</f>
        <v>4.0098039215686274</v>
      </c>
    </row>
    <row r="3602" spans="1:31" x14ac:dyDescent="0.25">
      <c r="A3602">
        <v>336</v>
      </c>
      <c r="B3602">
        <v>920</v>
      </c>
      <c r="C3602">
        <v>2</v>
      </c>
      <c r="D3602" s="2">
        <v>40210</v>
      </c>
      <c r="E3602">
        <v>220</v>
      </c>
      <c r="F3602">
        <v>230</v>
      </c>
      <c r="G3602">
        <f>Table1[[#This Row],[Actual_Sales]]-Table1[[#This Row],[Budget_Sales]]</f>
        <v>-10</v>
      </c>
      <c r="H3602" s="5">
        <f>IF(
Table1[[#This Row],[Budget_Sales]]=0,
"",
IF(
Table1[[#This Row],[Budget_Sales]]&gt;0,
(Table1[[#This Row],[Actual_Sales]]-Table1[[#This Row],[Budget_Sales]])/Table1[[#This Row],[Budget_Sales]],
(Table1[[#This Row],[Actual_Sales]]-Table1[[#This Row],[Budget_Sales]])/ABS(Table1[[#This Row],[Budget_Sales]])
)
)</f>
        <v>-4.3478260869565216E-2</v>
      </c>
      <c r="I3602" s="5" t="str">
        <f>IF(Table1[[#This Row],[Sales_Var]]&gt;=0,"Above Budget","Below Budget")</f>
        <v>Below Budget</v>
      </c>
      <c r="J3602">
        <f>Table1[[#This Row],[Actual_Sales]]-(Table1[[#This Row],[COGS]]+Table1[[#This Row],[Expenses]])</f>
        <v>15</v>
      </c>
      <c r="K3602">
        <v>40</v>
      </c>
      <c r="L3602">
        <f>Table1[[#This Row],[Actual_Profit]]-Table1[[#This Row],[Budget_Profit]]</f>
        <v>-25</v>
      </c>
      <c r="M3602" s="5">
        <f>IF(
Table1[[#This Row],[Budget_Profit]]=0,
"",
IF(
Table1[[#This Row],[Budget_Profit]]&gt;0,
(Table1[[#This Row],[Actual_Profit]]-Table1[[#This Row],[Budget_Profit]])/Table1[[#This Row],[Budget_Profit]],
(Table1[[#This Row],[Actual_Profit]]-Table1[[#This Row],[Budget_Profit]])/ABS(Table1[[#This Row],[Budget_Profit]])
)
)</f>
        <v>-0.625</v>
      </c>
      <c r="N3602" s="5" t="str">
        <f>IF(Table1[[#This Row],[Profit_Var]]&gt;=0, "Above Budget", "Below Budget")</f>
        <v>Below Budget</v>
      </c>
      <c r="O3602">
        <v>92</v>
      </c>
      <c r="P3602">
        <v>90</v>
      </c>
      <c r="Q3602">
        <f>Table1[[#This Row],[COGS]]-Table1[[#This Row],[Budget_COGS]]</f>
        <v>2</v>
      </c>
      <c r="R3602" s="5">
        <f>IF(
Table1[[#This Row],[Budget_COGS]]=0,
"",
IF(
Table1[[#This Row],[Budget_COGS]]&gt;0,
(Table1[[#This Row],[Budget_COGS]]-Table1[[#This Row],[COGS]]) / Table1[[#This Row],[Budget_COGS]],
(Table1[[#This Row],[Budget_COGS]]-Table1[[#This Row],[COGS]]) / ABS(Table1[[#This Row],[Budget_COGS]])
)
)</f>
        <v>-2.2222222222222223E-2</v>
      </c>
      <c r="S3602" s="5" t="str">
        <f>IF(Table1[[#This Row],[COGS _Var]]&gt;=0, "Above Budget", "Below Budget")</f>
        <v>Above Budget</v>
      </c>
      <c r="T3602">
        <f>Table1[[#This Row],[Actual_Sales]]-Table1[[#This Row],[COGS]]</f>
        <v>128</v>
      </c>
      <c r="U3602">
        <v>140</v>
      </c>
      <c r="V3602">
        <f>Table1[[#This Row],[Gross_Margin]]-Table1[[#This Row],[Budget_Margin]]</f>
        <v>-12</v>
      </c>
      <c r="W3602" s="5">
        <f>IF(
Table1[[#This Row],[Budget_Margin]]=0,
"",
IF(
Table1[[#This Row],[Budget_Margin]]&gt;0,
(Table1[[#This Row],[Gross_Margin]]-Table1[[#This Row],[Budget_Margin]]) / Table1[[#This Row],[Budget_Margin]],
(Table1[[#This Row],[Gross_Margin]]-Table1[[#This Row],[Budget_Margin]]) / ABS(Table1[[#This Row],[Budget_Margin]])
)
)</f>
        <v>-8.5714285714285715E-2</v>
      </c>
      <c r="X3602" s="5" t="str">
        <f>IF(Table1[[#This Row],[Margin_Var]]&gt;=0, "Above Budget", "Below Budget")</f>
        <v>Below Budget</v>
      </c>
      <c r="Y3602" s="5">
        <f>IFERROR(Table1[[#This Row],[Gross_Margin]]/Table1[[#This Row],[Actual_Sales]],0)</f>
        <v>0.58181818181818179</v>
      </c>
      <c r="Z3602" s="5">
        <f>Table1[[#This Row],[Actual_Profit]]/Table1[[#This Row],[Actual_Sales]]</f>
        <v>6.8181818181818177E-2</v>
      </c>
      <c r="AA3602">
        <v>113</v>
      </c>
      <c r="AB3602" s="5">
        <f>IFERROR(Table1[[#This Row],[Expenses]]/Table1[[#This Row],[Actual_Sales]],0)</f>
        <v>0.51363636363636367</v>
      </c>
      <c r="AC3602">
        <v>83</v>
      </c>
      <c r="AD3602">
        <v>541</v>
      </c>
      <c r="AE3602" s="5">
        <f>IFERROR(Table1[[#This Row],[Inventory]]/Table1[[#This Row],[Actual_Sales]],0)</f>
        <v>2.459090909090909</v>
      </c>
    </row>
    <row r="3603" spans="1:31" x14ac:dyDescent="0.25">
      <c r="A3603">
        <v>180</v>
      </c>
      <c r="B3603">
        <v>206</v>
      </c>
      <c r="C3603">
        <v>3</v>
      </c>
      <c r="D3603" s="2">
        <v>40210</v>
      </c>
      <c r="E3603">
        <v>220</v>
      </c>
      <c r="F3603">
        <v>270</v>
      </c>
      <c r="G3603">
        <f>Table1[[#This Row],[Actual_Sales]]-Table1[[#This Row],[Budget_Sales]]</f>
        <v>-50</v>
      </c>
      <c r="H3603" s="5">
        <f>IF(
Table1[[#This Row],[Budget_Sales]]=0,
"",
IF(
Table1[[#This Row],[Budget_Sales]]&gt;0,
(Table1[[#This Row],[Actual_Sales]]-Table1[[#This Row],[Budget_Sales]])/Table1[[#This Row],[Budget_Sales]],
(Table1[[#This Row],[Actual_Sales]]-Table1[[#This Row],[Budget_Sales]])/ABS(Table1[[#This Row],[Budget_Sales]])
)
)</f>
        <v>-0.18518518518518517</v>
      </c>
      <c r="I3603" s="5" t="str">
        <f>IF(Table1[[#This Row],[Sales_Var]]&gt;=0,"Above Budget","Below Budget")</f>
        <v>Below Budget</v>
      </c>
      <c r="J3603">
        <f>Table1[[#This Row],[Actual_Sales]]-(Table1[[#This Row],[COGS]]+Table1[[#This Row],[Expenses]])</f>
        <v>15</v>
      </c>
      <c r="K3603">
        <v>60</v>
      </c>
      <c r="L3603">
        <f>Table1[[#This Row],[Actual_Profit]]-Table1[[#This Row],[Budget_Profit]]</f>
        <v>-45</v>
      </c>
      <c r="M3603" s="5">
        <f>IF(
Table1[[#This Row],[Budget_Profit]]=0,
"",
IF(
Table1[[#This Row],[Budget_Profit]]&gt;0,
(Table1[[#This Row],[Actual_Profit]]-Table1[[#This Row],[Budget_Profit]])/Table1[[#This Row],[Budget_Profit]],
(Table1[[#This Row],[Actual_Profit]]-Table1[[#This Row],[Budget_Profit]])/ABS(Table1[[#This Row],[Budget_Profit]])
)
)</f>
        <v>-0.75</v>
      </c>
      <c r="N3603" s="5" t="str">
        <f>IF(Table1[[#This Row],[Profit_Var]]&gt;=0, "Above Budget", "Below Budget")</f>
        <v>Below Budget</v>
      </c>
      <c r="O3603">
        <v>92</v>
      </c>
      <c r="P3603">
        <v>110</v>
      </c>
      <c r="Q3603">
        <f>Table1[[#This Row],[COGS]]-Table1[[#This Row],[Budget_COGS]]</f>
        <v>-18</v>
      </c>
      <c r="R3603" s="5">
        <f>IF(
Table1[[#This Row],[Budget_COGS]]=0,
"",
IF(
Table1[[#This Row],[Budget_COGS]]&gt;0,
(Table1[[#This Row],[Budget_COGS]]-Table1[[#This Row],[COGS]]) / Table1[[#This Row],[Budget_COGS]],
(Table1[[#This Row],[Budget_COGS]]-Table1[[#This Row],[COGS]]) / ABS(Table1[[#This Row],[Budget_COGS]])
)
)</f>
        <v>0.16363636363636364</v>
      </c>
      <c r="S3603" s="5" t="str">
        <f>IF(Table1[[#This Row],[COGS _Var]]&gt;=0, "Above Budget", "Below Budget")</f>
        <v>Below Budget</v>
      </c>
      <c r="T3603">
        <f>Table1[[#This Row],[Actual_Sales]]-Table1[[#This Row],[COGS]]</f>
        <v>128</v>
      </c>
      <c r="U3603">
        <v>160</v>
      </c>
      <c r="V3603">
        <f>Table1[[#This Row],[Gross_Margin]]-Table1[[#This Row],[Budget_Margin]]</f>
        <v>-32</v>
      </c>
      <c r="W3603" s="5">
        <f>IF(
Table1[[#This Row],[Budget_Margin]]=0,
"",
IF(
Table1[[#This Row],[Budget_Margin]]&gt;0,
(Table1[[#This Row],[Gross_Margin]]-Table1[[#This Row],[Budget_Margin]]) / Table1[[#This Row],[Budget_Margin]],
(Table1[[#This Row],[Gross_Margin]]-Table1[[#This Row],[Budget_Margin]]) / ABS(Table1[[#This Row],[Budget_Margin]])
)
)</f>
        <v>-0.2</v>
      </c>
      <c r="X3603" s="5" t="str">
        <f>IF(Table1[[#This Row],[Margin_Var]]&gt;=0, "Above Budget", "Below Budget")</f>
        <v>Below Budget</v>
      </c>
      <c r="Y3603" s="5">
        <f>IFERROR(Table1[[#This Row],[Gross_Margin]]/Table1[[#This Row],[Actual_Sales]],0)</f>
        <v>0.58181818181818179</v>
      </c>
      <c r="Z3603" s="5">
        <f>Table1[[#This Row],[Actual_Profit]]/Table1[[#This Row],[Actual_Sales]]</f>
        <v>6.8181818181818177E-2</v>
      </c>
      <c r="AA3603">
        <v>113</v>
      </c>
      <c r="AB3603" s="5">
        <f>IFERROR(Table1[[#This Row],[Expenses]]/Table1[[#This Row],[Actual_Sales]],0)</f>
        <v>0.51363636363636367</v>
      </c>
      <c r="AC3603">
        <v>83</v>
      </c>
      <c r="AD3603">
        <v>541</v>
      </c>
      <c r="AE3603" s="5">
        <f>IFERROR(Table1[[#This Row],[Inventory]]/Table1[[#This Row],[Actual_Sales]],0)</f>
        <v>2.459090909090909</v>
      </c>
    </row>
    <row r="3604" spans="1:31" x14ac:dyDescent="0.25">
      <c r="A3604">
        <v>210</v>
      </c>
      <c r="B3604">
        <v>405</v>
      </c>
      <c r="C3604">
        <v>9</v>
      </c>
      <c r="D3604" s="2">
        <v>40210</v>
      </c>
      <c r="E3604">
        <v>220</v>
      </c>
      <c r="F3604">
        <v>210</v>
      </c>
      <c r="G3604">
        <f>Table1[[#This Row],[Actual_Sales]]-Table1[[#This Row],[Budget_Sales]]</f>
        <v>10</v>
      </c>
      <c r="H3604" s="5">
        <f>IF(
Table1[[#This Row],[Budget_Sales]]=0,
"",
IF(
Table1[[#This Row],[Budget_Sales]]&gt;0,
(Table1[[#This Row],[Actual_Sales]]-Table1[[#This Row],[Budget_Sales]])/Table1[[#This Row],[Budget_Sales]],
(Table1[[#This Row],[Actual_Sales]]-Table1[[#This Row],[Budget_Sales]])/ABS(Table1[[#This Row],[Budget_Sales]])
)
)</f>
        <v>4.7619047619047616E-2</v>
      </c>
      <c r="I3604" s="5" t="str">
        <f>IF(Table1[[#This Row],[Sales_Var]]&gt;=0,"Above Budget","Below Budget")</f>
        <v>Above Budget</v>
      </c>
      <c r="J3604">
        <f>Table1[[#This Row],[Actual_Sales]]-(Table1[[#This Row],[COGS]]+Table1[[#This Row],[Expenses]])</f>
        <v>15</v>
      </c>
      <c r="K3604">
        <v>40</v>
      </c>
      <c r="L3604">
        <f>Table1[[#This Row],[Actual_Profit]]-Table1[[#This Row],[Budget_Profit]]</f>
        <v>-25</v>
      </c>
      <c r="M3604" s="5">
        <f>IF(
Table1[[#This Row],[Budget_Profit]]=0,
"",
IF(
Table1[[#This Row],[Budget_Profit]]&gt;0,
(Table1[[#This Row],[Actual_Profit]]-Table1[[#This Row],[Budget_Profit]])/Table1[[#This Row],[Budget_Profit]],
(Table1[[#This Row],[Actual_Profit]]-Table1[[#This Row],[Budget_Profit]])/ABS(Table1[[#This Row],[Budget_Profit]])
)
)</f>
        <v>-0.625</v>
      </c>
      <c r="N3604" s="5" t="str">
        <f>IF(Table1[[#This Row],[Profit_Var]]&gt;=0, "Above Budget", "Below Budget")</f>
        <v>Below Budget</v>
      </c>
      <c r="O3604">
        <v>92</v>
      </c>
      <c r="P3604">
        <v>80</v>
      </c>
      <c r="Q3604">
        <f>Table1[[#This Row],[COGS]]-Table1[[#This Row],[Budget_COGS]]</f>
        <v>12</v>
      </c>
      <c r="R3604" s="5">
        <f>IF(
Table1[[#This Row],[Budget_COGS]]=0,
"",
IF(
Table1[[#This Row],[Budget_COGS]]&gt;0,
(Table1[[#This Row],[Budget_COGS]]-Table1[[#This Row],[COGS]]) / Table1[[#This Row],[Budget_COGS]],
(Table1[[#This Row],[Budget_COGS]]-Table1[[#This Row],[COGS]]) / ABS(Table1[[#This Row],[Budget_COGS]])
)
)</f>
        <v>-0.15</v>
      </c>
      <c r="S3604" s="5" t="str">
        <f>IF(Table1[[#This Row],[COGS _Var]]&gt;=0, "Above Budget", "Below Budget")</f>
        <v>Above Budget</v>
      </c>
      <c r="T3604">
        <f>Table1[[#This Row],[Actual_Sales]]-Table1[[#This Row],[COGS]]</f>
        <v>128</v>
      </c>
      <c r="U3604">
        <v>130</v>
      </c>
      <c r="V3604">
        <f>Table1[[#This Row],[Gross_Margin]]-Table1[[#This Row],[Budget_Margin]]</f>
        <v>-2</v>
      </c>
      <c r="W3604" s="5">
        <f>IF(
Table1[[#This Row],[Budget_Margin]]=0,
"",
IF(
Table1[[#This Row],[Budget_Margin]]&gt;0,
(Table1[[#This Row],[Gross_Margin]]-Table1[[#This Row],[Budget_Margin]]) / Table1[[#This Row],[Budget_Margin]],
(Table1[[#This Row],[Gross_Margin]]-Table1[[#This Row],[Budget_Margin]]) / ABS(Table1[[#This Row],[Budget_Margin]])
)
)</f>
        <v>-1.5384615384615385E-2</v>
      </c>
      <c r="X3604" s="5" t="str">
        <f>IF(Table1[[#This Row],[Margin_Var]]&gt;=0, "Above Budget", "Below Budget")</f>
        <v>Below Budget</v>
      </c>
      <c r="Y3604" s="5">
        <f>IFERROR(Table1[[#This Row],[Gross_Margin]]/Table1[[#This Row],[Actual_Sales]],0)</f>
        <v>0.58181818181818179</v>
      </c>
      <c r="Z3604" s="5">
        <f>Table1[[#This Row],[Actual_Profit]]/Table1[[#This Row],[Actual_Sales]]</f>
        <v>6.8181818181818177E-2</v>
      </c>
      <c r="AA3604">
        <v>113</v>
      </c>
      <c r="AB3604" s="5">
        <f>IFERROR(Table1[[#This Row],[Expenses]]/Table1[[#This Row],[Actual_Sales]],0)</f>
        <v>0.51363636363636367</v>
      </c>
      <c r="AC3604">
        <v>83</v>
      </c>
      <c r="AD3604">
        <v>541</v>
      </c>
      <c r="AE3604" s="5">
        <f>IFERROR(Table1[[#This Row],[Inventory]]/Table1[[#This Row],[Actual_Sales]],0)</f>
        <v>2.459090909090909</v>
      </c>
    </row>
    <row r="3605" spans="1:31" x14ac:dyDescent="0.25">
      <c r="A3605">
        <v>156</v>
      </c>
      <c r="B3605">
        <v>818</v>
      </c>
      <c r="C3605">
        <v>5</v>
      </c>
      <c r="D3605" s="2">
        <v>40179</v>
      </c>
      <c r="E3605">
        <v>250</v>
      </c>
      <c r="F3605">
        <v>240</v>
      </c>
      <c r="G3605">
        <f>Table1[[#This Row],[Actual_Sales]]-Table1[[#This Row],[Budget_Sales]]</f>
        <v>10</v>
      </c>
      <c r="H3605" s="5">
        <f>IF(
Table1[[#This Row],[Budget_Sales]]=0,
"",
IF(
Table1[[#This Row],[Budget_Sales]]&gt;0,
(Table1[[#This Row],[Actual_Sales]]-Table1[[#This Row],[Budget_Sales]])/Table1[[#This Row],[Budget_Sales]],
(Table1[[#This Row],[Actual_Sales]]-Table1[[#This Row],[Budget_Sales]])/ABS(Table1[[#This Row],[Budget_Sales]])
)
)</f>
        <v>4.1666666666666664E-2</v>
      </c>
      <c r="I3605" s="5" t="str">
        <f>IF(Table1[[#This Row],[Sales_Var]]&gt;=0,"Above Budget","Below Budget")</f>
        <v>Above Budget</v>
      </c>
      <c r="J3605">
        <f>Table1[[#This Row],[Actual_Sales]]-(Table1[[#This Row],[COGS]]+Table1[[#This Row],[Expenses]])</f>
        <v>17</v>
      </c>
      <c r="K3605">
        <v>20</v>
      </c>
      <c r="L3605">
        <f>Table1[[#This Row],[Actual_Profit]]-Table1[[#This Row],[Budget_Profit]]</f>
        <v>-3</v>
      </c>
      <c r="M3605" s="5">
        <f>IF(
Table1[[#This Row],[Budget_Profit]]=0,
"",
IF(
Table1[[#This Row],[Budget_Profit]]&gt;0,
(Table1[[#This Row],[Actual_Profit]]-Table1[[#This Row],[Budget_Profit]])/Table1[[#This Row],[Budget_Profit]],
(Table1[[#This Row],[Actual_Profit]]-Table1[[#This Row],[Budget_Profit]])/ABS(Table1[[#This Row],[Budget_Profit]])
)
)</f>
        <v>-0.15</v>
      </c>
      <c r="N3605" s="5" t="str">
        <f>IF(Table1[[#This Row],[Profit_Var]]&gt;=0, "Above Budget", "Below Budget")</f>
        <v>Below Budget</v>
      </c>
      <c r="O3605">
        <v>105</v>
      </c>
      <c r="P3605">
        <v>100</v>
      </c>
      <c r="Q3605">
        <f>Table1[[#This Row],[COGS]]-Table1[[#This Row],[Budget_COGS]]</f>
        <v>5</v>
      </c>
      <c r="R3605" s="5">
        <f>IF(
Table1[[#This Row],[Budget_COGS]]=0,
"",
IF(
Table1[[#This Row],[Budget_COGS]]&gt;0,
(Table1[[#This Row],[Budget_COGS]]-Table1[[#This Row],[COGS]]) / Table1[[#This Row],[Budget_COGS]],
(Table1[[#This Row],[Budget_COGS]]-Table1[[#This Row],[COGS]]) / ABS(Table1[[#This Row],[Budget_COGS]])
)
)</f>
        <v>-0.05</v>
      </c>
      <c r="S3605" s="5" t="str">
        <f>IF(Table1[[#This Row],[COGS _Var]]&gt;=0, "Above Budget", "Below Budget")</f>
        <v>Above Budget</v>
      </c>
      <c r="T3605">
        <f>Table1[[#This Row],[Actual_Sales]]-Table1[[#This Row],[COGS]]</f>
        <v>145</v>
      </c>
      <c r="U3605">
        <v>140</v>
      </c>
      <c r="V3605">
        <f>Table1[[#This Row],[Gross_Margin]]-Table1[[#This Row],[Budget_Margin]]</f>
        <v>5</v>
      </c>
      <c r="W3605" s="5">
        <f>IF(
Table1[[#This Row],[Budget_Margin]]=0,
"",
IF(
Table1[[#This Row],[Budget_Margin]]&gt;0,
(Table1[[#This Row],[Gross_Margin]]-Table1[[#This Row],[Budget_Margin]]) / Table1[[#This Row],[Budget_Margin]],
(Table1[[#This Row],[Gross_Margin]]-Table1[[#This Row],[Budget_Margin]]) / ABS(Table1[[#This Row],[Budget_Margin]])
)
)</f>
        <v>3.5714285714285712E-2</v>
      </c>
      <c r="X3605" s="5" t="str">
        <f>IF(Table1[[#This Row],[Margin_Var]]&gt;=0, "Above Budget", "Below Budget")</f>
        <v>Above Budget</v>
      </c>
      <c r="Y3605" s="5">
        <f>IFERROR(Table1[[#This Row],[Gross_Margin]]/Table1[[#This Row],[Actual_Sales]],0)</f>
        <v>0.57999999999999996</v>
      </c>
      <c r="Z3605" s="5">
        <f>Table1[[#This Row],[Actual_Profit]]/Table1[[#This Row],[Actual_Sales]]</f>
        <v>6.8000000000000005E-2</v>
      </c>
      <c r="AA3605">
        <v>128</v>
      </c>
      <c r="AB3605" s="5">
        <f>IFERROR(Table1[[#This Row],[Expenses]]/Table1[[#This Row],[Actual_Sales]],0)</f>
        <v>0.51200000000000001</v>
      </c>
      <c r="AC3605">
        <v>95</v>
      </c>
      <c r="AD3605">
        <v>725</v>
      </c>
      <c r="AE3605" s="5">
        <f>IFERROR(Table1[[#This Row],[Inventory]]/Table1[[#This Row],[Actual_Sales]],0)</f>
        <v>2.9</v>
      </c>
    </row>
    <row r="3606" spans="1:31" x14ac:dyDescent="0.25">
      <c r="A3606">
        <v>2012</v>
      </c>
      <c r="B3606">
        <v>508</v>
      </c>
      <c r="C3606">
        <v>9</v>
      </c>
      <c r="D3606" s="2">
        <v>40513</v>
      </c>
      <c r="E3606">
        <v>103</v>
      </c>
      <c r="F3606">
        <v>70</v>
      </c>
      <c r="G3606">
        <f>Table1[[#This Row],[Actual_Sales]]-Table1[[#This Row],[Budget_Sales]]</f>
        <v>33</v>
      </c>
      <c r="H3606" s="5">
        <f>IF(
Table1[[#This Row],[Budget_Sales]]=0,
"",
IF(
Table1[[#This Row],[Budget_Sales]]&gt;0,
(Table1[[#This Row],[Actual_Sales]]-Table1[[#This Row],[Budget_Sales]])/Table1[[#This Row],[Budget_Sales]],
(Table1[[#This Row],[Actual_Sales]]-Table1[[#This Row],[Budget_Sales]])/ABS(Table1[[#This Row],[Budget_Sales]])
)
)</f>
        <v>0.47142857142857142</v>
      </c>
      <c r="I3606" s="5" t="str">
        <f>IF(Table1[[#This Row],[Sales_Var]]&gt;=0,"Above Budget","Below Budget")</f>
        <v>Above Budget</v>
      </c>
      <c r="J3606">
        <f>Table1[[#This Row],[Actual_Sales]]-(Table1[[#This Row],[COGS]]+Table1[[#This Row],[Expenses]])</f>
        <v>7</v>
      </c>
      <c r="K3606">
        <v>10</v>
      </c>
      <c r="L3606">
        <f>Table1[[#This Row],[Actual_Profit]]-Table1[[#This Row],[Budget_Profit]]</f>
        <v>-3</v>
      </c>
      <c r="M3606" s="5">
        <f>IF(
Table1[[#This Row],[Budget_Profit]]=0,
"",
IF(
Table1[[#This Row],[Budget_Profit]]&gt;0,
(Table1[[#This Row],[Actual_Profit]]-Table1[[#This Row],[Budget_Profit]])/Table1[[#This Row],[Budget_Profit]],
(Table1[[#This Row],[Actual_Profit]]-Table1[[#This Row],[Budget_Profit]])/ABS(Table1[[#This Row],[Budget_Profit]])
)
)</f>
        <v>-0.3</v>
      </c>
      <c r="N3606" s="5" t="str">
        <f>IF(Table1[[#This Row],[Profit_Var]]&gt;=0, "Above Budget", "Below Budget")</f>
        <v>Below Budget</v>
      </c>
      <c r="O3606">
        <v>46</v>
      </c>
      <c r="P3606">
        <v>30</v>
      </c>
      <c r="Q3606">
        <f>Table1[[#This Row],[COGS]]-Table1[[#This Row],[Budget_COGS]]</f>
        <v>16</v>
      </c>
      <c r="R3606" s="5">
        <f>IF(
Table1[[#This Row],[Budget_COGS]]=0,
"",
IF(
Table1[[#This Row],[Budget_COGS]]&gt;0,
(Table1[[#This Row],[Budget_COGS]]-Table1[[#This Row],[COGS]]) / Table1[[#This Row],[Budget_COGS]],
(Table1[[#This Row],[Budget_COGS]]-Table1[[#This Row],[COGS]]) / ABS(Table1[[#This Row],[Budget_COGS]])
)
)</f>
        <v>-0.53333333333333333</v>
      </c>
      <c r="S3606" s="5" t="str">
        <f>IF(Table1[[#This Row],[COGS _Var]]&gt;=0, "Above Budget", "Below Budget")</f>
        <v>Above Budget</v>
      </c>
      <c r="T3606">
        <f>Table1[[#This Row],[Actual_Sales]]-Table1[[#This Row],[COGS]]</f>
        <v>57</v>
      </c>
      <c r="U3606">
        <v>40</v>
      </c>
      <c r="V3606">
        <f>Table1[[#This Row],[Gross_Margin]]-Table1[[#This Row],[Budget_Margin]]</f>
        <v>17</v>
      </c>
      <c r="W3606" s="5">
        <f>IF(
Table1[[#This Row],[Budget_Margin]]=0,
"",
IF(
Table1[[#This Row],[Budget_Margin]]&gt;0,
(Table1[[#This Row],[Gross_Margin]]-Table1[[#This Row],[Budget_Margin]]) / Table1[[#This Row],[Budget_Margin]],
(Table1[[#This Row],[Gross_Margin]]-Table1[[#This Row],[Budget_Margin]]) / ABS(Table1[[#This Row],[Budget_Margin]])
)
)</f>
        <v>0.42499999999999999</v>
      </c>
      <c r="X3606" s="5" t="str">
        <f>IF(Table1[[#This Row],[Margin_Var]]&gt;=0, "Above Budget", "Below Budget")</f>
        <v>Above Budget</v>
      </c>
      <c r="Y3606" s="5">
        <f>IFERROR(Table1[[#This Row],[Gross_Margin]]/Table1[[#This Row],[Actual_Sales]],0)</f>
        <v>0.55339805825242716</v>
      </c>
      <c r="Z3606" s="5">
        <f>Table1[[#This Row],[Actual_Profit]]/Table1[[#This Row],[Actual_Sales]]</f>
        <v>6.7961165048543687E-2</v>
      </c>
      <c r="AA3606">
        <v>50</v>
      </c>
      <c r="AB3606" s="5">
        <f>IFERROR(Table1[[#This Row],[Expenses]]/Table1[[#This Row],[Actual_Sales]],0)</f>
        <v>0.4854368932038835</v>
      </c>
      <c r="AC3606">
        <v>17</v>
      </c>
      <c r="AD3606">
        <v>422</v>
      </c>
      <c r="AE3606" s="5">
        <f>IFERROR(Table1[[#This Row],[Inventory]]/Table1[[#This Row],[Actual_Sales]],0)</f>
        <v>4.0970873786407767</v>
      </c>
    </row>
    <row r="3607" spans="1:31" x14ac:dyDescent="0.25">
      <c r="A3607">
        <v>4163</v>
      </c>
      <c r="B3607">
        <v>541</v>
      </c>
      <c r="C3607">
        <v>2</v>
      </c>
      <c r="D3607" s="2">
        <v>40878</v>
      </c>
      <c r="E3607">
        <v>104</v>
      </c>
      <c r="F3607">
        <v>110</v>
      </c>
      <c r="G3607">
        <f>Table1[[#This Row],[Actual_Sales]]-Table1[[#This Row],[Budget_Sales]]</f>
        <v>-6</v>
      </c>
      <c r="H3607" s="5">
        <f>IF(
Table1[[#This Row],[Budget_Sales]]=0,
"",
IF(
Table1[[#This Row],[Budget_Sales]]&gt;0,
(Table1[[#This Row],[Actual_Sales]]-Table1[[#This Row],[Budget_Sales]])/Table1[[#This Row],[Budget_Sales]],
(Table1[[#This Row],[Actual_Sales]]-Table1[[#This Row],[Budget_Sales]])/ABS(Table1[[#This Row],[Budget_Sales]])
)
)</f>
        <v>-5.4545454545454543E-2</v>
      </c>
      <c r="I3607" s="5" t="str">
        <f>IF(Table1[[#This Row],[Sales_Var]]&gt;=0,"Above Budget","Below Budget")</f>
        <v>Below Budget</v>
      </c>
      <c r="J3607">
        <f>Table1[[#This Row],[Actual_Sales]]-(Table1[[#This Row],[COGS]]+Table1[[#This Row],[Expenses]])</f>
        <v>7</v>
      </c>
      <c r="K3607">
        <v>20</v>
      </c>
      <c r="L3607">
        <f>Table1[[#This Row],[Actual_Profit]]-Table1[[#This Row],[Budget_Profit]]</f>
        <v>-13</v>
      </c>
      <c r="M3607" s="5">
        <f>IF(
Table1[[#This Row],[Budget_Profit]]=0,
"",
IF(
Table1[[#This Row],[Budget_Profit]]&gt;0,
(Table1[[#This Row],[Actual_Profit]]-Table1[[#This Row],[Budget_Profit]])/Table1[[#This Row],[Budget_Profit]],
(Table1[[#This Row],[Actual_Profit]]-Table1[[#This Row],[Budget_Profit]])/ABS(Table1[[#This Row],[Budget_Profit]])
)
)</f>
        <v>-0.65</v>
      </c>
      <c r="N3607" s="5" t="str">
        <f>IF(Table1[[#This Row],[Profit_Var]]&gt;=0, "Above Budget", "Below Budget")</f>
        <v>Below Budget</v>
      </c>
      <c r="O3607">
        <v>41</v>
      </c>
      <c r="P3607">
        <v>40</v>
      </c>
      <c r="Q3607">
        <f>Table1[[#This Row],[COGS]]-Table1[[#This Row],[Budget_COGS]]</f>
        <v>1</v>
      </c>
      <c r="R3607" s="5">
        <f>IF(
Table1[[#This Row],[Budget_COGS]]=0,
"",
IF(
Table1[[#This Row],[Budget_COGS]]&gt;0,
(Table1[[#This Row],[Budget_COGS]]-Table1[[#This Row],[COGS]]) / Table1[[#This Row],[Budget_COGS]],
(Table1[[#This Row],[Budget_COGS]]-Table1[[#This Row],[COGS]]) / ABS(Table1[[#This Row],[Budget_COGS]])
)
)</f>
        <v>-2.5000000000000001E-2</v>
      </c>
      <c r="S3607" s="5" t="str">
        <f>IF(Table1[[#This Row],[COGS _Var]]&gt;=0, "Above Budget", "Below Budget")</f>
        <v>Above Budget</v>
      </c>
      <c r="T3607">
        <f>Table1[[#This Row],[Actual_Sales]]-Table1[[#This Row],[COGS]]</f>
        <v>63</v>
      </c>
      <c r="U3607">
        <v>70</v>
      </c>
      <c r="V3607">
        <f>Table1[[#This Row],[Gross_Margin]]-Table1[[#This Row],[Budget_Margin]]</f>
        <v>-7</v>
      </c>
      <c r="W3607" s="5">
        <f>IF(
Table1[[#This Row],[Budget_Margin]]=0,
"",
IF(
Table1[[#This Row],[Budget_Margin]]&gt;0,
(Table1[[#This Row],[Gross_Margin]]-Table1[[#This Row],[Budget_Margin]]) / Table1[[#This Row],[Budget_Margin]],
(Table1[[#This Row],[Gross_Margin]]-Table1[[#This Row],[Budget_Margin]]) / ABS(Table1[[#This Row],[Budget_Margin]])
)
)</f>
        <v>-0.1</v>
      </c>
      <c r="X3607" s="5" t="str">
        <f>IF(Table1[[#This Row],[Margin_Var]]&gt;=0, "Above Budget", "Below Budget")</f>
        <v>Below Budget</v>
      </c>
      <c r="Y3607" s="5">
        <f>IFERROR(Table1[[#This Row],[Gross_Margin]]/Table1[[#This Row],[Actual_Sales]],0)</f>
        <v>0.60576923076923073</v>
      </c>
      <c r="Z3607" s="5">
        <f>Table1[[#This Row],[Actual_Profit]]/Table1[[#This Row],[Actual_Sales]]</f>
        <v>6.7307692307692304E-2</v>
      </c>
      <c r="AA3607">
        <v>56</v>
      </c>
      <c r="AB3607" s="5">
        <f>IFERROR(Table1[[#This Row],[Expenses]]/Table1[[#This Row],[Actual_Sales]],0)</f>
        <v>0.53846153846153844</v>
      </c>
      <c r="AC3607">
        <v>13</v>
      </c>
      <c r="AD3607">
        <v>482</v>
      </c>
      <c r="AE3607" s="5">
        <f>IFERROR(Table1[[#This Row],[Inventory]]/Table1[[#This Row],[Actual_Sales]],0)</f>
        <v>4.634615384615385</v>
      </c>
    </row>
    <row r="3608" spans="1:31" x14ac:dyDescent="0.25">
      <c r="A3608">
        <v>595</v>
      </c>
      <c r="B3608">
        <v>503</v>
      </c>
      <c r="C3608">
        <v>2</v>
      </c>
      <c r="D3608" s="2">
        <v>40269</v>
      </c>
      <c r="E3608">
        <v>119</v>
      </c>
      <c r="F3608">
        <v>140</v>
      </c>
      <c r="G3608">
        <f>Table1[[#This Row],[Actual_Sales]]-Table1[[#This Row],[Budget_Sales]]</f>
        <v>-21</v>
      </c>
      <c r="H3608" s="5">
        <f>IF(
Table1[[#This Row],[Budget_Sales]]=0,
"",
IF(
Table1[[#This Row],[Budget_Sales]]&gt;0,
(Table1[[#This Row],[Actual_Sales]]-Table1[[#This Row],[Budget_Sales]])/Table1[[#This Row],[Budget_Sales]],
(Table1[[#This Row],[Actual_Sales]]-Table1[[#This Row],[Budget_Sales]])/ABS(Table1[[#This Row],[Budget_Sales]])
)
)</f>
        <v>-0.15</v>
      </c>
      <c r="I3608" s="5" t="str">
        <f>IF(Table1[[#This Row],[Sales_Var]]&gt;=0,"Above Budget","Below Budget")</f>
        <v>Below Budget</v>
      </c>
      <c r="J3608">
        <f>Table1[[#This Row],[Actual_Sales]]-(Table1[[#This Row],[COGS]]+Table1[[#This Row],[Expenses]])</f>
        <v>8</v>
      </c>
      <c r="K3608">
        <v>30</v>
      </c>
      <c r="L3608">
        <f>Table1[[#This Row],[Actual_Profit]]-Table1[[#This Row],[Budget_Profit]]</f>
        <v>-22</v>
      </c>
      <c r="M3608" s="5">
        <f>IF(
Table1[[#This Row],[Budget_Profit]]=0,
"",
IF(
Table1[[#This Row],[Budget_Profit]]&gt;0,
(Table1[[#This Row],[Actual_Profit]]-Table1[[#This Row],[Budget_Profit]])/Table1[[#This Row],[Budget_Profit]],
(Table1[[#This Row],[Actual_Profit]]-Table1[[#This Row],[Budget_Profit]])/ABS(Table1[[#This Row],[Budget_Profit]])
)
)</f>
        <v>-0.73333333333333328</v>
      </c>
      <c r="N3608" s="5" t="str">
        <f>IF(Table1[[#This Row],[Profit_Var]]&gt;=0, "Above Budget", "Below Budget")</f>
        <v>Below Budget</v>
      </c>
      <c r="O3608">
        <v>49</v>
      </c>
      <c r="P3608">
        <v>60</v>
      </c>
      <c r="Q3608">
        <f>Table1[[#This Row],[COGS]]-Table1[[#This Row],[Budget_COGS]]</f>
        <v>-11</v>
      </c>
      <c r="R3608" s="5">
        <f>IF(
Table1[[#This Row],[Budget_COGS]]=0,
"",
IF(
Table1[[#This Row],[Budget_COGS]]&gt;0,
(Table1[[#This Row],[Budget_COGS]]-Table1[[#This Row],[COGS]]) / Table1[[#This Row],[Budget_COGS]],
(Table1[[#This Row],[Budget_COGS]]-Table1[[#This Row],[COGS]]) / ABS(Table1[[#This Row],[Budget_COGS]])
)
)</f>
        <v>0.18333333333333332</v>
      </c>
      <c r="S3608" s="5" t="str">
        <f>IF(Table1[[#This Row],[COGS _Var]]&gt;=0, "Above Budget", "Below Budget")</f>
        <v>Below Budget</v>
      </c>
      <c r="T3608">
        <f>Table1[[#This Row],[Actual_Sales]]-Table1[[#This Row],[COGS]]</f>
        <v>70</v>
      </c>
      <c r="U3608">
        <v>80</v>
      </c>
      <c r="V3608">
        <f>Table1[[#This Row],[Gross_Margin]]-Table1[[#This Row],[Budget_Margin]]</f>
        <v>-10</v>
      </c>
      <c r="W3608" s="5">
        <f>IF(
Table1[[#This Row],[Budget_Margin]]=0,
"",
IF(
Table1[[#This Row],[Budget_Margin]]&gt;0,
(Table1[[#This Row],[Gross_Margin]]-Table1[[#This Row],[Budget_Margin]]) / Table1[[#This Row],[Budget_Margin]],
(Table1[[#This Row],[Gross_Margin]]-Table1[[#This Row],[Budget_Margin]]) / ABS(Table1[[#This Row],[Budget_Margin]])
)
)</f>
        <v>-0.125</v>
      </c>
      <c r="X3608" s="5" t="str">
        <f>IF(Table1[[#This Row],[Margin_Var]]&gt;=0, "Above Budget", "Below Budget")</f>
        <v>Below Budget</v>
      </c>
      <c r="Y3608" s="5">
        <f>IFERROR(Table1[[#This Row],[Gross_Margin]]/Table1[[#This Row],[Actual_Sales]],0)</f>
        <v>0.58823529411764708</v>
      </c>
      <c r="Z3608" s="5">
        <f>Table1[[#This Row],[Actual_Profit]]/Table1[[#This Row],[Actual_Sales]]</f>
        <v>6.7226890756302518E-2</v>
      </c>
      <c r="AA3608">
        <v>62</v>
      </c>
      <c r="AB3608" s="5">
        <f>IFERROR(Table1[[#This Row],[Expenses]]/Table1[[#This Row],[Actual_Sales]],0)</f>
        <v>0.52100840336134457</v>
      </c>
      <c r="AC3608">
        <v>16</v>
      </c>
      <c r="AD3608">
        <v>399</v>
      </c>
      <c r="AE3608" s="5">
        <f>IFERROR(Table1[[#This Row],[Inventory]]/Table1[[#This Row],[Actual_Sales]],0)</f>
        <v>3.3529411764705883</v>
      </c>
    </row>
    <row r="3609" spans="1:31" x14ac:dyDescent="0.25">
      <c r="A3609">
        <v>1900</v>
      </c>
      <c r="B3609">
        <v>754</v>
      </c>
      <c r="C3609">
        <v>5</v>
      </c>
      <c r="D3609" s="2">
        <v>40483</v>
      </c>
      <c r="E3609">
        <v>224</v>
      </c>
      <c r="F3609">
        <v>210</v>
      </c>
      <c r="G3609">
        <f>Table1[[#This Row],[Actual_Sales]]-Table1[[#This Row],[Budget_Sales]]</f>
        <v>14</v>
      </c>
      <c r="H3609" s="5">
        <f>IF(
Table1[[#This Row],[Budget_Sales]]=0,
"",
IF(
Table1[[#This Row],[Budget_Sales]]&gt;0,
(Table1[[#This Row],[Actual_Sales]]-Table1[[#This Row],[Budget_Sales]])/Table1[[#This Row],[Budget_Sales]],
(Table1[[#This Row],[Actual_Sales]]-Table1[[#This Row],[Budget_Sales]])/ABS(Table1[[#This Row],[Budget_Sales]])
)
)</f>
        <v>6.6666666666666666E-2</v>
      </c>
      <c r="I3609" s="5" t="str">
        <f>IF(Table1[[#This Row],[Sales_Var]]&gt;=0,"Above Budget","Below Budget")</f>
        <v>Above Budget</v>
      </c>
      <c r="J3609">
        <f>Table1[[#This Row],[Actual_Sales]]-(Table1[[#This Row],[COGS]]+Table1[[#This Row],[Expenses]])</f>
        <v>15</v>
      </c>
      <c r="K3609">
        <v>20</v>
      </c>
      <c r="L3609">
        <f>Table1[[#This Row],[Actual_Profit]]-Table1[[#This Row],[Budget_Profit]]</f>
        <v>-5</v>
      </c>
      <c r="M3609" s="5">
        <f>IF(
Table1[[#This Row],[Budget_Profit]]=0,
"",
IF(
Table1[[#This Row],[Budget_Profit]]&gt;0,
(Table1[[#This Row],[Actual_Profit]]-Table1[[#This Row],[Budget_Profit]])/Table1[[#This Row],[Budget_Profit]],
(Table1[[#This Row],[Actual_Profit]]-Table1[[#This Row],[Budget_Profit]])/ABS(Table1[[#This Row],[Budget_Profit]])
)
)</f>
        <v>-0.25</v>
      </c>
      <c r="N3609" s="5" t="str">
        <f>IF(Table1[[#This Row],[Profit_Var]]&gt;=0, "Above Budget", "Below Budget")</f>
        <v>Below Budget</v>
      </c>
      <c r="O3609">
        <v>94</v>
      </c>
      <c r="P3609">
        <v>90</v>
      </c>
      <c r="Q3609">
        <f>Table1[[#This Row],[COGS]]-Table1[[#This Row],[Budget_COGS]]</f>
        <v>4</v>
      </c>
      <c r="R3609" s="5">
        <f>IF(
Table1[[#This Row],[Budget_COGS]]=0,
"",
IF(
Table1[[#This Row],[Budget_COGS]]&gt;0,
(Table1[[#This Row],[Budget_COGS]]-Table1[[#This Row],[COGS]]) / Table1[[#This Row],[Budget_COGS]],
(Table1[[#This Row],[Budget_COGS]]-Table1[[#This Row],[COGS]]) / ABS(Table1[[#This Row],[Budget_COGS]])
)
)</f>
        <v>-4.4444444444444446E-2</v>
      </c>
      <c r="S3609" s="5" t="str">
        <f>IF(Table1[[#This Row],[COGS _Var]]&gt;=0, "Above Budget", "Below Budget")</f>
        <v>Above Budget</v>
      </c>
      <c r="T3609">
        <f>Table1[[#This Row],[Actual_Sales]]-Table1[[#This Row],[COGS]]</f>
        <v>130</v>
      </c>
      <c r="U3609">
        <v>120</v>
      </c>
      <c r="V3609">
        <f>Table1[[#This Row],[Gross_Margin]]-Table1[[#This Row],[Budget_Margin]]</f>
        <v>10</v>
      </c>
      <c r="W3609" s="5">
        <f>IF(
Table1[[#This Row],[Budget_Margin]]=0,
"",
IF(
Table1[[#This Row],[Budget_Margin]]&gt;0,
(Table1[[#This Row],[Gross_Margin]]-Table1[[#This Row],[Budget_Margin]]) / Table1[[#This Row],[Budget_Margin]],
(Table1[[#This Row],[Gross_Margin]]-Table1[[#This Row],[Budget_Margin]]) / ABS(Table1[[#This Row],[Budget_Margin]])
)
)</f>
        <v>8.3333333333333329E-2</v>
      </c>
      <c r="X3609" s="5" t="str">
        <f>IF(Table1[[#This Row],[Margin_Var]]&gt;=0, "Above Budget", "Below Budget")</f>
        <v>Above Budget</v>
      </c>
      <c r="Y3609" s="5">
        <f>IFERROR(Table1[[#This Row],[Gross_Margin]]/Table1[[#This Row],[Actual_Sales]],0)</f>
        <v>0.5803571428571429</v>
      </c>
      <c r="Z3609" s="5">
        <f>Table1[[#This Row],[Actual_Profit]]/Table1[[#This Row],[Actual_Sales]]</f>
        <v>6.6964285714285712E-2</v>
      </c>
      <c r="AA3609">
        <v>115</v>
      </c>
      <c r="AB3609" s="5">
        <f>IFERROR(Table1[[#This Row],[Expenses]]/Table1[[#This Row],[Actual_Sales]],0)</f>
        <v>0.5133928571428571</v>
      </c>
      <c r="AC3609">
        <v>85</v>
      </c>
      <c r="AD3609">
        <v>694</v>
      </c>
      <c r="AE3609" s="5">
        <f>IFERROR(Table1[[#This Row],[Inventory]]/Table1[[#This Row],[Actual_Sales]],0)</f>
        <v>3.0982142857142856</v>
      </c>
    </row>
    <row r="3610" spans="1:31" x14ac:dyDescent="0.25">
      <c r="A3610">
        <v>1860</v>
      </c>
      <c r="B3610">
        <v>580</v>
      </c>
      <c r="C3610">
        <v>9</v>
      </c>
      <c r="D3610" s="2">
        <v>40483</v>
      </c>
      <c r="E3610">
        <v>224</v>
      </c>
      <c r="F3610">
        <v>200</v>
      </c>
      <c r="G3610">
        <f>Table1[[#This Row],[Actual_Sales]]-Table1[[#This Row],[Budget_Sales]]</f>
        <v>24</v>
      </c>
      <c r="H3610" s="5">
        <f>IF(
Table1[[#This Row],[Budget_Sales]]=0,
"",
IF(
Table1[[#This Row],[Budget_Sales]]&gt;0,
(Table1[[#This Row],[Actual_Sales]]-Table1[[#This Row],[Budget_Sales]])/Table1[[#This Row],[Budget_Sales]],
(Table1[[#This Row],[Actual_Sales]]-Table1[[#This Row],[Budget_Sales]])/ABS(Table1[[#This Row],[Budget_Sales]])
)
)</f>
        <v>0.12</v>
      </c>
      <c r="I3610" s="5" t="str">
        <f>IF(Table1[[#This Row],[Sales_Var]]&gt;=0,"Above Budget","Below Budget")</f>
        <v>Above Budget</v>
      </c>
      <c r="J3610">
        <f>Table1[[#This Row],[Actual_Sales]]-(Table1[[#This Row],[COGS]]+Table1[[#This Row],[Expenses]])</f>
        <v>15</v>
      </c>
      <c r="K3610">
        <v>20</v>
      </c>
      <c r="L3610">
        <f>Table1[[#This Row],[Actual_Profit]]-Table1[[#This Row],[Budget_Profit]]</f>
        <v>-5</v>
      </c>
      <c r="M3610" s="5">
        <f>IF(
Table1[[#This Row],[Budget_Profit]]=0,
"",
IF(
Table1[[#This Row],[Budget_Profit]]&gt;0,
(Table1[[#This Row],[Actual_Profit]]-Table1[[#This Row],[Budget_Profit]])/Table1[[#This Row],[Budget_Profit]],
(Table1[[#This Row],[Actual_Profit]]-Table1[[#This Row],[Budget_Profit]])/ABS(Table1[[#This Row],[Budget_Profit]])
)
)</f>
        <v>-0.25</v>
      </c>
      <c r="N3610" s="5" t="str">
        <f>IF(Table1[[#This Row],[Profit_Var]]&gt;=0, "Above Budget", "Below Budget")</f>
        <v>Below Budget</v>
      </c>
      <c r="O3610">
        <v>94</v>
      </c>
      <c r="P3610">
        <v>80</v>
      </c>
      <c r="Q3610">
        <f>Table1[[#This Row],[COGS]]-Table1[[#This Row],[Budget_COGS]]</f>
        <v>14</v>
      </c>
      <c r="R3610" s="5">
        <f>IF(
Table1[[#This Row],[Budget_COGS]]=0,
"",
IF(
Table1[[#This Row],[Budget_COGS]]&gt;0,
(Table1[[#This Row],[Budget_COGS]]-Table1[[#This Row],[COGS]]) / Table1[[#This Row],[Budget_COGS]],
(Table1[[#This Row],[Budget_COGS]]-Table1[[#This Row],[COGS]]) / ABS(Table1[[#This Row],[Budget_COGS]])
)
)</f>
        <v>-0.17499999999999999</v>
      </c>
      <c r="S3610" s="5" t="str">
        <f>IF(Table1[[#This Row],[COGS _Var]]&gt;=0, "Above Budget", "Below Budget")</f>
        <v>Above Budget</v>
      </c>
      <c r="T3610">
        <f>Table1[[#This Row],[Actual_Sales]]-Table1[[#This Row],[COGS]]</f>
        <v>130</v>
      </c>
      <c r="U3610">
        <v>120</v>
      </c>
      <c r="V3610">
        <f>Table1[[#This Row],[Gross_Margin]]-Table1[[#This Row],[Budget_Margin]]</f>
        <v>10</v>
      </c>
      <c r="W3610" s="5">
        <f>IF(
Table1[[#This Row],[Budget_Margin]]=0,
"",
IF(
Table1[[#This Row],[Budget_Margin]]&gt;0,
(Table1[[#This Row],[Gross_Margin]]-Table1[[#This Row],[Budget_Margin]]) / Table1[[#This Row],[Budget_Margin]],
(Table1[[#This Row],[Gross_Margin]]-Table1[[#This Row],[Budget_Margin]]) / ABS(Table1[[#This Row],[Budget_Margin]])
)
)</f>
        <v>8.3333333333333329E-2</v>
      </c>
      <c r="X3610" s="5" t="str">
        <f>IF(Table1[[#This Row],[Margin_Var]]&gt;=0, "Above Budget", "Below Budget")</f>
        <v>Above Budget</v>
      </c>
      <c r="Y3610" s="5">
        <f>IFERROR(Table1[[#This Row],[Gross_Margin]]/Table1[[#This Row],[Actual_Sales]],0)</f>
        <v>0.5803571428571429</v>
      </c>
      <c r="Z3610" s="5">
        <f>Table1[[#This Row],[Actual_Profit]]/Table1[[#This Row],[Actual_Sales]]</f>
        <v>6.6964285714285712E-2</v>
      </c>
      <c r="AA3610">
        <v>115</v>
      </c>
      <c r="AB3610" s="5">
        <f>IFERROR(Table1[[#This Row],[Expenses]]/Table1[[#This Row],[Actual_Sales]],0)</f>
        <v>0.5133928571428571</v>
      </c>
      <c r="AC3610">
        <v>85</v>
      </c>
      <c r="AD3610">
        <v>694</v>
      </c>
      <c r="AE3610" s="5">
        <f>IFERROR(Table1[[#This Row],[Inventory]]/Table1[[#This Row],[Actual_Sales]],0)</f>
        <v>3.0982142857142856</v>
      </c>
    </row>
    <row r="3611" spans="1:31" x14ac:dyDescent="0.25">
      <c r="A3611">
        <v>670</v>
      </c>
      <c r="B3611">
        <v>775</v>
      </c>
      <c r="C3611">
        <v>3</v>
      </c>
      <c r="D3611" s="2">
        <v>40269</v>
      </c>
      <c r="E3611">
        <v>61</v>
      </c>
      <c r="F3611">
        <v>70</v>
      </c>
      <c r="G3611">
        <f>Table1[[#This Row],[Actual_Sales]]-Table1[[#This Row],[Budget_Sales]]</f>
        <v>-9</v>
      </c>
      <c r="H3611" s="5">
        <f>IF(
Table1[[#This Row],[Budget_Sales]]=0,
"",
IF(
Table1[[#This Row],[Budget_Sales]]&gt;0,
(Table1[[#This Row],[Actual_Sales]]-Table1[[#This Row],[Budget_Sales]])/Table1[[#This Row],[Budget_Sales]],
(Table1[[#This Row],[Actual_Sales]]-Table1[[#This Row],[Budget_Sales]])/ABS(Table1[[#This Row],[Budget_Sales]])
)
)</f>
        <v>-0.12857142857142856</v>
      </c>
      <c r="I3611" s="5" t="str">
        <f>IF(Table1[[#This Row],[Sales_Var]]&gt;=0,"Above Budget","Below Budget")</f>
        <v>Below Budget</v>
      </c>
      <c r="J3611">
        <f>Table1[[#This Row],[Actual_Sales]]-(Table1[[#This Row],[COGS]]+Table1[[#This Row],[Expenses]])</f>
        <v>4</v>
      </c>
      <c r="K3611">
        <v>20</v>
      </c>
      <c r="L3611">
        <f>Table1[[#This Row],[Actual_Profit]]-Table1[[#This Row],[Budget_Profit]]</f>
        <v>-16</v>
      </c>
      <c r="M3611" s="5">
        <f>IF(
Table1[[#This Row],[Budget_Profit]]=0,
"",
IF(
Table1[[#This Row],[Budget_Profit]]&gt;0,
(Table1[[#This Row],[Actual_Profit]]-Table1[[#This Row],[Budget_Profit]])/Table1[[#This Row],[Budget_Profit]],
(Table1[[#This Row],[Actual_Profit]]-Table1[[#This Row],[Budget_Profit]])/ABS(Table1[[#This Row],[Budget_Profit]])
)
)</f>
        <v>-0.8</v>
      </c>
      <c r="N3611" s="5" t="str">
        <f>IF(Table1[[#This Row],[Profit_Var]]&gt;=0, "Above Budget", "Below Budget")</f>
        <v>Below Budget</v>
      </c>
      <c r="O3611">
        <v>28</v>
      </c>
      <c r="P3611">
        <v>30</v>
      </c>
      <c r="Q3611">
        <f>Table1[[#This Row],[COGS]]-Table1[[#This Row],[Budget_COGS]]</f>
        <v>-2</v>
      </c>
      <c r="R3611" s="5">
        <f>IF(
Table1[[#This Row],[Budget_COGS]]=0,
"",
IF(
Table1[[#This Row],[Budget_COGS]]&gt;0,
(Table1[[#This Row],[Budget_COGS]]-Table1[[#This Row],[COGS]]) / Table1[[#This Row],[Budget_COGS]],
(Table1[[#This Row],[Budget_COGS]]-Table1[[#This Row],[COGS]]) / ABS(Table1[[#This Row],[Budget_COGS]])
)
)</f>
        <v>6.6666666666666666E-2</v>
      </c>
      <c r="S3611" s="5" t="str">
        <f>IF(Table1[[#This Row],[COGS _Var]]&gt;=0, "Above Budget", "Below Budget")</f>
        <v>Below Budget</v>
      </c>
      <c r="T3611">
        <f>Table1[[#This Row],[Actual_Sales]]-Table1[[#This Row],[COGS]]</f>
        <v>33</v>
      </c>
      <c r="U3611">
        <v>40</v>
      </c>
      <c r="V3611">
        <f>Table1[[#This Row],[Gross_Margin]]-Table1[[#This Row],[Budget_Margin]]</f>
        <v>-7</v>
      </c>
      <c r="W3611" s="5">
        <f>IF(
Table1[[#This Row],[Budget_Margin]]=0,
"",
IF(
Table1[[#This Row],[Budget_Margin]]&gt;0,
(Table1[[#This Row],[Gross_Margin]]-Table1[[#This Row],[Budget_Margin]]) / Table1[[#This Row],[Budget_Margin]],
(Table1[[#This Row],[Gross_Margin]]-Table1[[#This Row],[Budget_Margin]]) / ABS(Table1[[#This Row],[Budget_Margin]])
)
)</f>
        <v>-0.17499999999999999</v>
      </c>
      <c r="X3611" s="5" t="str">
        <f>IF(Table1[[#This Row],[Margin_Var]]&gt;=0, "Above Budget", "Below Budget")</f>
        <v>Below Budget</v>
      </c>
      <c r="Y3611" s="5">
        <f>IFERROR(Table1[[#This Row],[Gross_Margin]]/Table1[[#This Row],[Actual_Sales]],0)</f>
        <v>0.54098360655737709</v>
      </c>
      <c r="Z3611" s="5">
        <f>Table1[[#This Row],[Actual_Profit]]/Table1[[#This Row],[Actual_Sales]]</f>
        <v>6.5573770491803282E-2</v>
      </c>
      <c r="AA3611">
        <v>29</v>
      </c>
      <c r="AB3611" s="5">
        <f>IFERROR(Table1[[#This Row],[Expenses]]/Table1[[#This Row],[Actual_Sales]],0)</f>
        <v>0.47540983606557374</v>
      </c>
      <c r="AC3611">
        <v>8</v>
      </c>
      <c r="AD3611">
        <v>964</v>
      </c>
      <c r="AE3611" s="5">
        <f>IFERROR(Table1[[#This Row],[Inventory]]/Table1[[#This Row],[Actual_Sales]],0)</f>
        <v>15.803278688524591</v>
      </c>
    </row>
    <row r="3612" spans="1:31" x14ac:dyDescent="0.25">
      <c r="A3612">
        <v>3783</v>
      </c>
      <c r="B3612">
        <v>504</v>
      </c>
      <c r="C3612">
        <v>4</v>
      </c>
      <c r="D3612" s="2">
        <v>40817</v>
      </c>
      <c r="E3612">
        <v>153</v>
      </c>
      <c r="F3612">
        <v>90</v>
      </c>
      <c r="G3612">
        <f>Table1[[#This Row],[Actual_Sales]]-Table1[[#This Row],[Budget_Sales]]</f>
        <v>63</v>
      </c>
      <c r="H3612" s="5">
        <f>IF(
Table1[[#This Row],[Budget_Sales]]=0,
"",
IF(
Table1[[#This Row],[Budget_Sales]]&gt;0,
(Table1[[#This Row],[Actual_Sales]]-Table1[[#This Row],[Budget_Sales]])/Table1[[#This Row],[Budget_Sales]],
(Table1[[#This Row],[Actual_Sales]]-Table1[[#This Row],[Budget_Sales]])/ABS(Table1[[#This Row],[Budget_Sales]])
)
)</f>
        <v>0.7</v>
      </c>
      <c r="I3612" s="5" t="str">
        <f>IF(Table1[[#This Row],[Sales_Var]]&gt;=0,"Above Budget","Below Budget")</f>
        <v>Above Budget</v>
      </c>
      <c r="J3612">
        <f>Table1[[#This Row],[Actual_Sales]]-(Table1[[#This Row],[COGS]]+Table1[[#This Row],[Expenses]])</f>
        <v>10</v>
      </c>
      <c r="K3612">
        <v>10</v>
      </c>
      <c r="L3612">
        <f>Table1[[#This Row],[Actual_Profit]]-Table1[[#This Row],[Budget_Profit]]</f>
        <v>0</v>
      </c>
      <c r="M3612" s="5">
        <f>IF(
Table1[[#This Row],[Budget_Profit]]=0,
"",
IF(
Table1[[#This Row],[Budget_Profit]]&gt;0,
(Table1[[#This Row],[Actual_Profit]]-Table1[[#This Row],[Budget_Profit]])/Table1[[#This Row],[Budget_Profit]],
(Table1[[#This Row],[Actual_Profit]]-Table1[[#This Row],[Budget_Profit]])/ABS(Table1[[#This Row],[Budget_Profit]])
)
)</f>
        <v>0</v>
      </c>
      <c r="N3612" s="5" t="str">
        <f>IF(Table1[[#This Row],[Profit_Var]]&gt;=0, "Above Budget", "Below Budget")</f>
        <v>Above Budget</v>
      </c>
      <c r="O3612">
        <v>60</v>
      </c>
      <c r="P3612">
        <v>30</v>
      </c>
      <c r="Q3612">
        <f>Table1[[#This Row],[COGS]]-Table1[[#This Row],[Budget_COGS]]</f>
        <v>30</v>
      </c>
      <c r="R3612" s="5">
        <f>IF(
Table1[[#This Row],[Budget_COGS]]=0,
"",
IF(
Table1[[#This Row],[Budget_COGS]]&gt;0,
(Table1[[#This Row],[Budget_COGS]]-Table1[[#This Row],[COGS]]) / Table1[[#This Row],[Budget_COGS]],
(Table1[[#This Row],[Budget_COGS]]-Table1[[#This Row],[COGS]]) / ABS(Table1[[#This Row],[Budget_COGS]])
)
)</f>
        <v>-1</v>
      </c>
      <c r="S3612" s="5" t="str">
        <f>IF(Table1[[#This Row],[COGS _Var]]&gt;=0, "Above Budget", "Below Budget")</f>
        <v>Above Budget</v>
      </c>
      <c r="T3612">
        <f>Table1[[#This Row],[Actual_Sales]]-Table1[[#This Row],[COGS]]</f>
        <v>93</v>
      </c>
      <c r="U3612">
        <v>60</v>
      </c>
      <c r="V3612">
        <f>Table1[[#This Row],[Gross_Margin]]-Table1[[#This Row],[Budget_Margin]]</f>
        <v>33</v>
      </c>
      <c r="W3612" s="5">
        <f>IF(
Table1[[#This Row],[Budget_Margin]]=0,
"",
IF(
Table1[[#This Row],[Budget_Margin]]&gt;0,
(Table1[[#This Row],[Gross_Margin]]-Table1[[#This Row],[Budget_Margin]]) / Table1[[#This Row],[Budget_Margin]],
(Table1[[#This Row],[Gross_Margin]]-Table1[[#This Row],[Budget_Margin]]) / ABS(Table1[[#This Row],[Budget_Margin]])
)
)</f>
        <v>0.55000000000000004</v>
      </c>
      <c r="X3612" s="5" t="str">
        <f>IF(Table1[[#This Row],[Margin_Var]]&gt;=0, "Above Budget", "Below Budget")</f>
        <v>Above Budget</v>
      </c>
      <c r="Y3612" s="5">
        <f>IFERROR(Table1[[#This Row],[Gross_Margin]]/Table1[[#This Row],[Actual_Sales]],0)</f>
        <v>0.60784313725490191</v>
      </c>
      <c r="Z3612" s="5">
        <f>Table1[[#This Row],[Actual_Profit]]/Table1[[#This Row],[Actual_Sales]]</f>
        <v>6.535947712418301E-2</v>
      </c>
      <c r="AA3612">
        <v>83</v>
      </c>
      <c r="AB3612" s="5">
        <f>IFERROR(Table1[[#This Row],[Expenses]]/Table1[[#This Row],[Actual_Sales]],0)</f>
        <v>0.54248366013071891</v>
      </c>
      <c r="AC3612">
        <v>54</v>
      </c>
      <c r="AD3612">
        <v>-762</v>
      </c>
      <c r="AE3612" s="5">
        <f>IFERROR(Table1[[#This Row],[Inventory]]/Table1[[#This Row],[Actual_Sales]],0)</f>
        <v>-4.9803921568627452</v>
      </c>
    </row>
    <row r="3613" spans="1:31" x14ac:dyDescent="0.25">
      <c r="A3613">
        <v>3883</v>
      </c>
      <c r="B3613">
        <v>959</v>
      </c>
      <c r="C3613">
        <v>5</v>
      </c>
      <c r="D3613" s="2">
        <v>40817</v>
      </c>
      <c r="E3613">
        <v>153</v>
      </c>
      <c r="F3613">
        <v>130</v>
      </c>
      <c r="G3613">
        <f>Table1[[#This Row],[Actual_Sales]]-Table1[[#This Row],[Budget_Sales]]</f>
        <v>23</v>
      </c>
      <c r="H3613" s="5">
        <f>IF(
Table1[[#This Row],[Budget_Sales]]=0,
"",
IF(
Table1[[#This Row],[Budget_Sales]]&gt;0,
(Table1[[#This Row],[Actual_Sales]]-Table1[[#This Row],[Budget_Sales]])/Table1[[#This Row],[Budget_Sales]],
(Table1[[#This Row],[Actual_Sales]]-Table1[[#This Row],[Budget_Sales]])/ABS(Table1[[#This Row],[Budget_Sales]])
)
)</f>
        <v>0.17692307692307693</v>
      </c>
      <c r="I3613" s="5" t="str">
        <f>IF(Table1[[#This Row],[Sales_Var]]&gt;=0,"Above Budget","Below Budget")</f>
        <v>Above Budget</v>
      </c>
      <c r="J3613">
        <f>Table1[[#This Row],[Actual_Sales]]-(Table1[[#This Row],[COGS]]+Table1[[#This Row],[Expenses]])</f>
        <v>10</v>
      </c>
      <c r="K3613">
        <v>40</v>
      </c>
      <c r="L3613">
        <f>Table1[[#This Row],[Actual_Profit]]-Table1[[#This Row],[Budget_Profit]]</f>
        <v>-30</v>
      </c>
      <c r="M3613" s="5">
        <f>IF(
Table1[[#This Row],[Budget_Profit]]=0,
"",
IF(
Table1[[#This Row],[Budget_Profit]]&gt;0,
(Table1[[#This Row],[Actual_Profit]]-Table1[[#This Row],[Budget_Profit]])/Table1[[#This Row],[Budget_Profit]],
(Table1[[#This Row],[Actual_Profit]]-Table1[[#This Row],[Budget_Profit]])/ABS(Table1[[#This Row],[Budget_Profit]])
)
)</f>
        <v>-0.75</v>
      </c>
      <c r="N3613" s="5" t="str">
        <f>IF(Table1[[#This Row],[Profit_Var]]&gt;=0, "Above Budget", "Below Budget")</f>
        <v>Below Budget</v>
      </c>
      <c r="O3613">
        <v>60</v>
      </c>
      <c r="P3613">
        <v>40</v>
      </c>
      <c r="Q3613">
        <f>Table1[[#This Row],[COGS]]-Table1[[#This Row],[Budget_COGS]]</f>
        <v>20</v>
      </c>
      <c r="R3613" s="5">
        <f>IF(
Table1[[#This Row],[Budget_COGS]]=0,
"",
IF(
Table1[[#This Row],[Budget_COGS]]&gt;0,
(Table1[[#This Row],[Budget_COGS]]-Table1[[#This Row],[COGS]]) / Table1[[#This Row],[Budget_COGS]],
(Table1[[#This Row],[Budget_COGS]]-Table1[[#This Row],[COGS]]) / ABS(Table1[[#This Row],[Budget_COGS]])
)
)</f>
        <v>-0.5</v>
      </c>
      <c r="S3613" s="5" t="str">
        <f>IF(Table1[[#This Row],[COGS _Var]]&gt;=0, "Above Budget", "Below Budget")</f>
        <v>Above Budget</v>
      </c>
      <c r="T3613">
        <f>Table1[[#This Row],[Actual_Sales]]-Table1[[#This Row],[COGS]]</f>
        <v>93</v>
      </c>
      <c r="U3613">
        <v>90</v>
      </c>
      <c r="V3613">
        <f>Table1[[#This Row],[Gross_Margin]]-Table1[[#This Row],[Budget_Margin]]</f>
        <v>3</v>
      </c>
      <c r="W3613" s="5">
        <f>IF(
Table1[[#This Row],[Budget_Margin]]=0,
"",
IF(
Table1[[#This Row],[Budget_Margin]]&gt;0,
(Table1[[#This Row],[Gross_Margin]]-Table1[[#This Row],[Budget_Margin]]) / Table1[[#This Row],[Budget_Margin]],
(Table1[[#This Row],[Gross_Margin]]-Table1[[#This Row],[Budget_Margin]]) / ABS(Table1[[#This Row],[Budget_Margin]])
)
)</f>
        <v>3.3333333333333333E-2</v>
      </c>
      <c r="X3613" s="5" t="str">
        <f>IF(Table1[[#This Row],[Margin_Var]]&gt;=0, "Above Budget", "Below Budget")</f>
        <v>Above Budget</v>
      </c>
      <c r="Y3613" s="5">
        <f>IFERROR(Table1[[#This Row],[Gross_Margin]]/Table1[[#This Row],[Actual_Sales]],0)</f>
        <v>0.60784313725490191</v>
      </c>
      <c r="Z3613" s="5">
        <f>Table1[[#This Row],[Actual_Profit]]/Table1[[#This Row],[Actual_Sales]]</f>
        <v>6.535947712418301E-2</v>
      </c>
      <c r="AA3613">
        <v>83</v>
      </c>
      <c r="AB3613" s="5">
        <f>IFERROR(Table1[[#This Row],[Expenses]]/Table1[[#This Row],[Actual_Sales]],0)</f>
        <v>0.54248366013071891</v>
      </c>
      <c r="AC3613">
        <v>54</v>
      </c>
      <c r="AD3613">
        <v>606</v>
      </c>
      <c r="AE3613" s="5">
        <f>IFERROR(Table1[[#This Row],[Inventory]]/Table1[[#This Row],[Actual_Sales]],0)</f>
        <v>3.9607843137254903</v>
      </c>
    </row>
    <row r="3614" spans="1:31" x14ac:dyDescent="0.25">
      <c r="A3614">
        <v>147</v>
      </c>
      <c r="B3614">
        <v>775</v>
      </c>
      <c r="C3614">
        <v>3</v>
      </c>
      <c r="D3614" s="2">
        <v>40179</v>
      </c>
      <c r="E3614">
        <v>62</v>
      </c>
      <c r="F3614">
        <v>70</v>
      </c>
      <c r="G3614">
        <f>Table1[[#This Row],[Actual_Sales]]-Table1[[#This Row],[Budget_Sales]]</f>
        <v>-8</v>
      </c>
      <c r="H3614" s="5">
        <f>IF(
Table1[[#This Row],[Budget_Sales]]=0,
"",
IF(
Table1[[#This Row],[Budget_Sales]]&gt;0,
(Table1[[#This Row],[Actual_Sales]]-Table1[[#This Row],[Budget_Sales]])/Table1[[#This Row],[Budget_Sales]],
(Table1[[#This Row],[Actual_Sales]]-Table1[[#This Row],[Budget_Sales]])/ABS(Table1[[#This Row],[Budget_Sales]])
)
)</f>
        <v>-0.11428571428571428</v>
      </c>
      <c r="I3614" s="5" t="str">
        <f>IF(Table1[[#This Row],[Sales_Var]]&gt;=0,"Above Budget","Below Budget")</f>
        <v>Below Budget</v>
      </c>
      <c r="J3614">
        <f>Table1[[#This Row],[Actual_Sales]]-(Table1[[#This Row],[COGS]]+Table1[[#This Row],[Expenses]])</f>
        <v>4</v>
      </c>
      <c r="K3614">
        <v>20</v>
      </c>
      <c r="L3614">
        <f>Table1[[#This Row],[Actual_Profit]]-Table1[[#This Row],[Budget_Profit]]</f>
        <v>-16</v>
      </c>
      <c r="M3614" s="5">
        <f>IF(
Table1[[#This Row],[Budget_Profit]]=0,
"",
IF(
Table1[[#This Row],[Budget_Profit]]&gt;0,
(Table1[[#This Row],[Actual_Profit]]-Table1[[#This Row],[Budget_Profit]])/Table1[[#This Row],[Budget_Profit]],
(Table1[[#This Row],[Actual_Profit]]-Table1[[#This Row],[Budget_Profit]])/ABS(Table1[[#This Row],[Budget_Profit]])
)
)</f>
        <v>-0.8</v>
      </c>
      <c r="N3614" s="5" t="str">
        <f>IF(Table1[[#This Row],[Profit_Var]]&gt;=0, "Above Budget", "Below Budget")</f>
        <v>Below Budget</v>
      </c>
      <c r="O3614">
        <v>28</v>
      </c>
      <c r="P3614">
        <v>30</v>
      </c>
      <c r="Q3614">
        <f>Table1[[#This Row],[COGS]]-Table1[[#This Row],[Budget_COGS]]</f>
        <v>-2</v>
      </c>
      <c r="R3614" s="5">
        <f>IF(
Table1[[#This Row],[Budget_COGS]]=0,
"",
IF(
Table1[[#This Row],[Budget_COGS]]&gt;0,
(Table1[[#This Row],[Budget_COGS]]-Table1[[#This Row],[COGS]]) / Table1[[#This Row],[Budget_COGS]],
(Table1[[#This Row],[Budget_COGS]]-Table1[[#This Row],[COGS]]) / ABS(Table1[[#This Row],[Budget_COGS]])
)
)</f>
        <v>6.6666666666666666E-2</v>
      </c>
      <c r="S3614" s="5" t="str">
        <f>IF(Table1[[#This Row],[COGS _Var]]&gt;=0, "Above Budget", "Below Budget")</f>
        <v>Below Budget</v>
      </c>
      <c r="T3614">
        <f>Table1[[#This Row],[Actual_Sales]]-Table1[[#This Row],[COGS]]</f>
        <v>34</v>
      </c>
      <c r="U3614">
        <v>40</v>
      </c>
      <c r="V3614">
        <f>Table1[[#This Row],[Gross_Margin]]-Table1[[#This Row],[Budget_Margin]]</f>
        <v>-6</v>
      </c>
      <c r="W3614" s="5">
        <f>IF(
Table1[[#This Row],[Budget_Margin]]=0,
"",
IF(
Table1[[#This Row],[Budget_Margin]]&gt;0,
(Table1[[#This Row],[Gross_Margin]]-Table1[[#This Row],[Budget_Margin]]) / Table1[[#This Row],[Budget_Margin]],
(Table1[[#This Row],[Gross_Margin]]-Table1[[#This Row],[Budget_Margin]]) / ABS(Table1[[#This Row],[Budget_Margin]])
)
)</f>
        <v>-0.15</v>
      </c>
      <c r="X3614" s="5" t="str">
        <f>IF(Table1[[#This Row],[Margin_Var]]&gt;=0, "Above Budget", "Below Budget")</f>
        <v>Below Budget</v>
      </c>
      <c r="Y3614" s="5">
        <f>IFERROR(Table1[[#This Row],[Gross_Margin]]/Table1[[#This Row],[Actual_Sales]],0)</f>
        <v>0.54838709677419351</v>
      </c>
      <c r="Z3614" s="5">
        <f>Table1[[#This Row],[Actual_Profit]]/Table1[[#This Row],[Actual_Sales]]</f>
        <v>6.4516129032258063E-2</v>
      </c>
      <c r="AA3614">
        <v>30</v>
      </c>
      <c r="AB3614" s="5">
        <f>IFERROR(Table1[[#This Row],[Expenses]]/Table1[[#This Row],[Actual_Sales]],0)</f>
        <v>0.4838709677419355</v>
      </c>
      <c r="AC3614">
        <v>8</v>
      </c>
      <c r="AD3614">
        <v>965</v>
      </c>
      <c r="AE3614" s="5">
        <f>IFERROR(Table1[[#This Row],[Inventory]]/Table1[[#This Row],[Actual_Sales]],0)</f>
        <v>15.564516129032258</v>
      </c>
    </row>
    <row r="3615" spans="1:31" x14ac:dyDescent="0.25">
      <c r="A3615">
        <v>73</v>
      </c>
      <c r="B3615">
        <v>505</v>
      </c>
      <c r="C3615">
        <v>9</v>
      </c>
      <c r="D3615" s="2">
        <v>40179</v>
      </c>
      <c r="E3615">
        <v>62</v>
      </c>
      <c r="F3615">
        <v>60</v>
      </c>
      <c r="G3615">
        <f>Table1[[#This Row],[Actual_Sales]]-Table1[[#This Row],[Budget_Sales]]</f>
        <v>2</v>
      </c>
      <c r="H3615" s="5">
        <f>IF(
Table1[[#This Row],[Budget_Sales]]=0,
"",
IF(
Table1[[#This Row],[Budget_Sales]]&gt;0,
(Table1[[#This Row],[Actual_Sales]]-Table1[[#This Row],[Budget_Sales]])/Table1[[#This Row],[Budget_Sales]],
(Table1[[#This Row],[Actual_Sales]]-Table1[[#This Row],[Budget_Sales]])/ABS(Table1[[#This Row],[Budget_Sales]])
)
)</f>
        <v>3.3333333333333333E-2</v>
      </c>
      <c r="I3615" s="5" t="str">
        <f>IF(Table1[[#This Row],[Sales_Var]]&gt;=0,"Above Budget","Below Budget")</f>
        <v>Above Budget</v>
      </c>
      <c r="J3615">
        <f>Table1[[#This Row],[Actual_Sales]]-(Table1[[#This Row],[COGS]]+Table1[[#This Row],[Expenses]])</f>
        <v>4</v>
      </c>
      <c r="K3615">
        <v>20</v>
      </c>
      <c r="L3615">
        <f>Table1[[#This Row],[Actual_Profit]]-Table1[[#This Row],[Budget_Profit]]</f>
        <v>-16</v>
      </c>
      <c r="M3615" s="5">
        <f>IF(
Table1[[#This Row],[Budget_Profit]]=0,
"",
IF(
Table1[[#This Row],[Budget_Profit]]&gt;0,
(Table1[[#This Row],[Actual_Profit]]-Table1[[#This Row],[Budget_Profit]])/Table1[[#This Row],[Budget_Profit]],
(Table1[[#This Row],[Actual_Profit]]-Table1[[#This Row],[Budget_Profit]])/ABS(Table1[[#This Row],[Budget_Profit]])
)
)</f>
        <v>-0.8</v>
      </c>
      <c r="N3615" s="5" t="str">
        <f>IF(Table1[[#This Row],[Profit_Var]]&gt;=0, "Above Budget", "Below Budget")</f>
        <v>Below Budget</v>
      </c>
      <c r="O3615">
        <v>28</v>
      </c>
      <c r="P3615">
        <v>20</v>
      </c>
      <c r="Q3615">
        <f>Table1[[#This Row],[COGS]]-Table1[[#This Row],[Budget_COGS]]</f>
        <v>8</v>
      </c>
      <c r="R3615" s="5">
        <f>IF(
Table1[[#This Row],[Budget_COGS]]=0,
"",
IF(
Table1[[#This Row],[Budget_COGS]]&gt;0,
(Table1[[#This Row],[Budget_COGS]]-Table1[[#This Row],[COGS]]) / Table1[[#This Row],[Budget_COGS]],
(Table1[[#This Row],[Budget_COGS]]-Table1[[#This Row],[COGS]]) / ABS(Table1[[#This Row],[Budget_COGS]])
)
)</f>
        <v>-0.4</v>
      </c>
      <c r="S3615" s="5" t="str">
        <f>IF(Table1[[#This Row],[COGS _Var]]&gt;=0, "Above Budget", "Below Budget")</f>
        <v>Above Budget</v>
      </c>
      <c r="T3615">
        <f>Table1[[#This Row],[Actual_Sales]]-Table1[[#This Row],[COGS]]</f>
        <v>34</v>
      </c>
      <c r="U3615">
        <v>40</v>
      </c>
      <c r="V3615">
        <f>Table1[[#This Row],[Gross_Margin]]-Table1[[#This Row],[Budget_Margin]]</f>
        <v>-6</v>
      </c>
      <c r="W3615" s="5">
        <f>IF(
Table1[[#This Row],[Budget_Margin]]=0,
"",
IF(
Table1[[#This Row],[Budget_Margin]]&gt;0,
(Table1[[#This Row],[Gross_Margin]]-Table1[[#This Row],[Budget_Margin]]) / Table1[[#This Row],[Budget_Margin]],
(Table1[[#This Row],[Gross_Margin]]-Table1[[#This Row],[Budget_Margin]]) / ABS(Table1[[#This Row],[Budget_Margin]])
)
)</f>
        <v>-0.15</v>
      </c>
      <c r="X3615" s="5" t="str">
        <f>IF(Table1[[#This Row],[Margin_Var]]&gt;=0, "Above Budget", "Below Budget")</f>
        <v>Below Budget</v>
      </c>
      <c r="Y3615" s="5">
        <f>IFERROR(Table1[[#This Row],[Gross_Margin]]/Table1[[#This Row],[Actual_Sales]],0)</f>
        <v>0.54838709677419351</v>
      </c>
      <c r="Z3615" s="5">
        <f>Table1[[#This Row],[Actual_Profit]]/Table1[[#This Row],[Actual_Sales]]</f>
        <v>6.4516129032258063E-2</v>
      </c>
      <c r="AA3615">
        <v>30</v>
      </c>
      <c r="AB3615" s="5">
        <f>IFERROR(Table1[[#This Row],[Expenses]]/Table1[[#This Row],[Actual_Sales]],0)</f>
        <v>0.4838709677419355</v>
      </c>
      <c r="AC3615">
        <v>8</v>
      </c>
      <c r="AD3615">
        <v>965</v>
      </c>
      <c r="AE3615" s="5">
        <f>IFERROR(Table1[[#This Row],[Inventory]]/Table1[[#This Row],[Actual_Sales]],0)</f>
        <v>15.564516129032258</v>
      </c>
    </row>
    <row r="3616" spans="1:31" x14ac:dyDescent="0.25">
      <c r="A3616">
        <v>125</v>
      </c>
      <c r="B3616">
        <v>702</v>
      </c>
      <c r="C3616">
        <v>8</v>
      </c>
      <c r="D3616" s="2">
        <v>40179</v>
      </c>
      <c r="E3616">
        <v>250</v>
      </c>
      <c r="F3616">
        <v>220</v>
      </c>
      <c r="G3616">
        <f>Table1[[#This Row],[Actual_Sales]]-Table1[[#This Row],[Budget_Sales]]</f>
        <v>30</v>
      </c>
      <c r="H3616" s="5">
        <f>IF(
Table1[[#This Row],[Budget_Sales]]=0,
"",
IF(
Table1[[#This Row],[Budget_Sales]]&gt;0,
(Table1[[#This Row],[Actual_Sales]]-Table1[[#This Row],[Budget_Sales]])/Table1[[#This Row],[Budget_Sales]],
(Table1[[#This Row],[Actual_Sales]]-Table1[[#This Row],[Budget_Sales]])/ABS(Table1[[#This Row],[Budget_Sales]])
)
)</f>
        <v>0.13636363636363635</v>
      </c>
      <c r="I3616" s="5" t="str">
        <f>IF(Table1[[#This Row],[Sales_Var]]&gt;=0,"Above Budget","Below Budget")</f>
        <v>Above Budget</v>
      </c>
      <c r="J3616">
        <f>Table1[[#This Row],[Actual_Sales]]-(Table1[[#This Row],[COGS]]+Table1[[#This Row],[Expenses]])</f>
        <v>16</v>
      </c>
      <c r="K3616">
        <v>30</v>
      </c>
      <c r="L3616">
        <f>Table1[[#This Row],[Actual_Profit]]-Table1[[#This Row],[Budget_Profit]]</f>
        <v>-14</v>
      </c>
      <c r="M3616" s="5">
        <f>IF(
Table1[[#This Row],[Budget_Profit]]=0,
"",
IF(
Table1[[#This Row],[Budget_Profit]]&gt;0,
(Table1[[#This Row],[Actual_Profit]]-Table1[[#This Row],[Budget_Profit]])/Table1[[#This Row],[Budget_Profit]],
(Table1[[#This Row],[Actual_Profit]]-Table1[[#This Row],[Budget_Profit]])/ABS(Table1[[#This Row],[Budget_Profit]])
)
)</f>
        <v>-0.46666666666666667</v>
      </c>
      <c r="N3616" s="5" t="str">
        <f>IF(Table1[[#This Row],[Profit_Var]]&gt;=0, "Above Budget", "Below Budget")</f>
        <v>Below Budget</v>
      </c>
      <c r="O3616">
        <v>105</v>
      </c>
      <c r="P3616">
        <v>90</v>
      </c>
      <c r="Q3616">
        <f>Table1[[#This Row],[COGS]]-Table1[[#This Row],[Budget_COGS]]</f>
        <v>15</v>
      </c>
      <c r="R3616" s="5">
        <f>IF(
Table1[[#This Row],[Budget_COGS]]=0,
"",
IF(
Table1[[#This Row],[Budget_COGS]]&gt;0,
(Table1[[#This Row],[Budget_COGS]]-Table1[[#This Row],[COGS]]) / Table1[[#This Row],[Budget_COGS]],
(Table1[[#This Row],[Budget_COGS]]-Table1[[#This Row],[COGS]]) / ABS(Table1[[#This Row],[Budget_COGS]])
)
)</f>
        <v>-0.16666666666666666</v>
      </c>
      <c r="S3616" s="5" t="str">
        <f>IF(Table1[[#This Row],[COGS _Var]]&gt;=0, "Above Budget", "Below Budget")</f>
        <v>Above Budget</v>
      </c>
      <c r="T3616">
        <f>Table1[[#This Row],[Actual_Sales]]-Table1[[#This Row],[COGS]]</f>
        <v>145</v>
      </c>
      <c r="U3616">
        <v>130</v>
      </c>
      <c r="V3616">
        <f>Table1[[#This Row],[Gross_Margin]]-Table1[[#This Row],[Budget_Margin]]</f>
        <v>15</v>
      </c>
      <c r="W3616" s="5">
        <f>IF(
Table1[[#This Row],[Budget_Margin]]=0,
"",
IF(
Table1[[#This Row],[Budget_Margin]]&gt;0,
(Table1[[#This Row],[Gross_Margin]]-Table1[[#This Row],[Budget_Margin]]) / Table1[[#This Row],[Budget_Margin]],
(Table1[[#This Row],[Gross_Margin]]-Table1[[#This Row],[Budget_Margin]]) / ABS(Table1[[#This Row],[Budget_Margin]])
)
)</f>
        <v>0.11538461538461539</v>
      </c>
      <c r="X3616" s="5" t="str">
        <f>IF(Table1[[#This Row],[Margin_Var]]&gt;=0, "Above Budget", "Below Budget")</f>
        <v>Above Budget</v>
      </c>
      <c r="Y3616" s="5">
        <f>IFERROR(Table1[[#This Row],[Gross_Margin]]/Table1[[#This Row],[Actual_Sales]],0)</f>
        <v>0.57999999999999996</v>
      </c>
      <c r="Z3616" s="5">
        <f>Table1[[#This Row],[Actual_Profit]]/Table1[[#This Row],[Actual_Sales]]</f>
        <v>6.4000000000000001E-2</v>
      </c>
      <c r="AA3616">
        <v>129</v>
      </c>
      <c r="AB3616" s="5">
        <f>IFERROR(Table1[[#This Row],[Expenses]]/Table1[[#This Row],[Actual_Sales]],0)</f>
        <v>0.51600000000000001</v>
      </c>
      <c r="AC3616">
        <v>95</v>
      </c>
      <c r="AD3616">
        <v>725</v>
      </c>
      <c r="AE3616" s="5">
        <f>IFERROR(Table1[[#This Row],[Inventory]]/Table1[[#This Row],[Actual_Sales]],0)</f>
        <v>2.9</v>
      </c>
    </row>
    <row r="3617" spans="1:31" x14ac:dyDescent="0.25">
      <c r="A3617">
        <v>1237</v>
      </c>
      <c r="B3617">
        <v>978</v>
      </c>
      <c r="C3617">
        <v>5</v>
      </c>
      <c r="D3617" s="2">
        <v>40360</v>
      </c>
      <c r="E3617">
        <v>111</v>
      </c>
      <c r="F3617">
        <v>100</v>
      </c>
      <c r="G3617">
        <f>Table1[[#This Row],[Actual_Sales]]-Table1[[#This Row],[Budget_Sales]]</f>
        <v>11</v>
      </c>
      <c r="H3617" s="5">
        <f>IF(
Table1[[#This Row],[Budget_Sales]]=0,
"",
IF(
Table1[[#This Row],[Budget_Sales]]&gt;0,
(Table1[[#This Row],[Actual_Sales]]-Table1[[#This Row],[Budget_Sales]])/Table1[[#This Row],[Budget_Sales]],
(Table1[[#This Row],[Actual_Sales]]-Table1[[#This Row],[Budget_Sales]])/ABS(Table1[[#This Row],[Budget_Sales]])
)
)</f>
        <v>0.11</v>
      </c>
      <c r="I3617" s="5" t="str">
        <f>IF(Table1[[#This Row],[Sales_Var]]&gt;=0,"Above Budget","Below Budget")</f>
        <v>Above Budget</v>
      </c>
      <c r="J3617">
        <f>Table1[[#This Row],[Actual_Sales]]-(Table1[[#This Row],[COGS]]+Table1[[#This Row],[Expenses]])</f>
        <v>7</v>
      </c>
      <c r="K3617">
        <v>20</v>
      </c>
      <c r="L3617">
        <f>Table1[[#This Row],[Actual_Profit]]-Table1[[#This Row],[Budget_Profit]]</f>
        <v>-13</v>
      </c>
      <c r="M3617" s="5">
        <f>IF(
Table1[[#This Row],[Budget_Profit]]=0,
"",
IF(
Table1[[#This Row],[Budget_Profit]]&gt;0,
(Table1[[#This Row],[Actual_Profit]]-Table1[[#This Row],[Budget_Profit]])/Table1[[#This Row],[Budget_Profit]],
(Table1[[#This Row],[Actual_Profit]]-Table1[[#This Row],[Budget_Profit]])/ABS(Table1[[#This Row],[Budget_Profit]])
)
)</f>
        <v>-0.65</v>
      </c>
      <c r="N3617" s="5" t="str">
        <f>IF(Table1[[#This Row],[Profit_Var]]&gt;=0, "Above Budget", "Below Budget")</f>
        <v>Below Budget</v>
      </c>
      <c r="O3617">
        <v>39</v>
      </c>
      <c r="P3617">
        <v>30</v>
      </c>
      <c r="Q3617">
        <f>Table1[[#This Row],[COGS]]-Table1[[#This Row],[Budget_COGS]]</f>
        <v>9</v>
      </c>
      <c r="R3617" s="5">
        <f>IF(
Table1[[#This Row],[Budget_COGS]]=0,
"",
IF(
Table1[[#This Row],[Budget_COGS]]&gt;0,
(Table1[[#This Row],[Budget_COGS]]-Table1[[#This Row],[COGS]]) / Table1[[#This Row],[Budget_COGS]],
(Table1[[#This Row],[Budget_COGS]]-Table1[[#This Row],[COGS]]) / ABS(Table1[[#This Row],[Budget_COGS]])
)
)</f>
        <v>-0.3</v>
      </c>
      <c r="S3617" s="5" t="str">
        <f>IF(Table1[[#This Row],[COGS _Var]]&gt;=0, "Above Budget", "Below Budget")</f>
        <v>Above Budget</v>
      </c>
      <c r="T3617">
        <f>Table1[[#This Row],[Actual_Sales]]-Table1[[#This Row],[COGS]]</f>
        <v>72</v>
      </c>
      <c r="U3617">
        <v>70</v>
      </c>
      <c r="V3617">
        <f>Table1[[#This Row],[Gross_Margin]]-Table1[[#This Row],[Budget_Margin]]</f>
        <v>2</v>
      </c>
      <c r="W3617" s="5">
        <f>IF(
Table1[[#This Row],[Budget_Margin]]=0,
"",
IF(
Table1[[#This Row],[Budget_Margin]]&gt;0,
(Table1[[#This Row],[Gross_Margin]]-Table1[[#This Row],[Budget_Margin]]) / Table1[[#This Row],[Budget_Margin]],
(Table1[[#This Row],[Gross_Margin]]-Table1[[#This Row],[Budget_Margin]]) / ABS(Table1[[#This Row],[Budget_Margin]])
)
)</f>
        <v>2.8571428571428571E-2</v>
      </c>
      <c r="X3617" s="5" t="str">
        <f>IF(Table1[[#This Row],[Margin_Var]]&gt;=0, "Above Budget", "Below Budget")</f>
        <v>Above Budget</v>
      </c>
      <c r="Y3617" s="5">
        <f>IFERROR(Table1[[#This Row],[Gross_Margin]]/Table1[[#This Row],[Actual_Sales]],0)</f>
        <v>0.64864864864864868</v>
      </c>
      <c r="Z3617" s="5">
        <f>Table1[[#This Row],[Actual_Profit]]/Table1[[#This Row],[Actual_Sales]]</f>
        <v>6.3063063063063057E-2</v>
      </c>
      <c r="AA3617">
        <v>65</v>
      </c>
      <c r="AB3617" s="5">
        <f>IFERROR(Table1[[#This Row],[Expenses]]/Table1[[#This Row],[Actual_Sales]],0)</f>
        <v>0.5855855855855856</v>
      </c>
      <c r="AC3617">
        <v>36</v>
      </c>
      <c r="AD3617">
        <v>560</v>
      </c>
      <c r="AE3617" s="5">
        <f>IFERROR(Table1[[#This Row],[Inventory]]/Table1[[#This Row],[Actual_Sales]],0)</f>
        <v>5.045045045045045</v>
      </c>
    </row>
    <row r="3618" spans="1:31" x14ac:dyDescent="0.25">
      <c r="A3618">
        <v>3076</v>
      </c>
      <c r="B3618">
        <v>503</v>
      </c>
      <c r="C3618">
        <v>2</v>
      </c>
      <c r="D3618" s="2">
        <v>40695</v>
      </c>
      <c r="E3618">
        <v>111</v>
      </c>
      <c r="F3618">
        <v>140</v>
      </c>
      <c r="G3618">
        <f>Table1[[#This Row],[Actual_Sales]]-Table1[[#This Row],[Budget_Sales]]</f>
        <v>-29</v>
      </c>
      <c r="H3618" s="5">
        <f>IF(
Table1[[#This Row],[Budget_Sales]]=0,
"",
IF(
Table1[[#This Row],[Budget_Sales]]&gt;0,
(Table1[[#This Row],[Actual_Sales]]-Table1[[#This Row],[Budget_Sales]])/Table1[[#This Row],[Budget_Sales]],
(Table1[[#This Row],[Actual_Sales]]-Table1[[#This Row],[Budget_Sales]])/ABS(Table1[[#This Row],[Budget_Sales]])
)
)</f>
        <v>-0.20714285714285716</v>
      </c>
      <c r="I3618" s="5" t="str">
        <f>IF(Table1[[#This Row],[Sales_Var]]&gt;=0,"Above Budget","Below Budget")</f>
        <v>Below Budget</v>
      </c>
      <c r="J3618">
        <f>Table1[[#This Row],[Actual_Sales]]-(Table1[[#This Row],[COGS]]+Table1[[#This Row],[Expenses]])</f>
        <v>7</v>
      </c>
      <c r="K3618">
        <v>40</v>
      </c>
      <c r="L3618">
        <f>Table1[[#This Row],[Actual_Profit]]-Table1[[#This Row],[Budget_Profit]]</f>
        <v>-33</v>
      </c>
      <c r="M3618" s="5">
        <f>IF(
Table1[[#This Row],[Budget_Profit]]=0,
"",
IF(
Table1[[#This Row],[Budget_Profit]]&gt;0,
(Table1[[#This Row],[Actual_Profit]]-Table1[[#This Row],[Budget_Profit]])/Table1[[#This Row],[Budget_Profit]],
(Table1[[#This Row],[Actual_Profit]]-Table1[[#This Row],[Budget_Profit]])/ABS(Table1[[#This Row],[Budget_Profit]])
)
)</f>
        <v>-0.82499999999999996</v>
      </c>
      <c r="N3618" s="5" t="str">
        <f>IF(Table1[[#This Row],[Profit_Var]]&gt;=0, "Above Budget", "Below Budget")</f>
        <v>Below Budget</v>
      </c>
      <c r="O3618">
        <v>47</v>
      </c>
      <c r="P3618">
        <v>50</v>
      </c>
      <c r="Q3618">
        <f>Table1[[#This Row],[COGS]]-Table1[[#This Row],[Budget_COGS]]</f>
        <v>-3</v>
      </c>
      <c r="R3618" s="5">
        <f>IF(
Table1[[#This Row],[Budget_COGS]]=0,
"",
IF(
Table1[[#This Row],[Budget_COGS]]&gt;0,
(Table1[[#This Row],[Budget_COGS]]-Table1[[#This Row],[COGS]]) / Table1[[#This Row],[Budget_COGS]],
(Table1[[#This Row],[Budget_COGS]]-Table1[[#This Row],[COGS]]) / ABS(Table1[[#This Row],[Budget_COGS]])
)
)</f>
        <v>0.06</v>
      </c>
      <c r="S3618" s="5" t="str">
        <f>IF(Table1[[#This Row],[COGS _Var]]&gt;=0, "Above Budget", "Below Budget")</f>
        <v>Below Budget</v>
      </c>
      <c r="T3618">
        <f>Table1[[#This Row],[Actual_Sales]]-Table1[[#This Row],[COGS]]</f>
        <v>64</v>
      </c>
      <c r="U3618">
        <v>90</v>
      </c>
      <c r="V3618">
        <f>Table1[[#This Row],[Gross_Margin]]-Table1[[#This Row],[Budget_Margin]]</f>
        <v>-26</v>
      </c>
      <c r="W3618" s="5">
        <f>IF(
Table1[[#This Row],[Budget_Margin]]=0,
"",
IF(
Table1[[#This Row],[Budget_Margin]]&gt;0,
(Table1[[#This Row],[Gross_Margin]]-Table1[[#This Row],[Budget_Margin]]) / Table1[[#This Row],[Budget_Margin]],
(Table1[[#This Row],[Gross_Margin]]-Table1[[#This Row],[Budget_Margin]]) / ABS(Table1[[#This Row],[Budget_Margin]])
)
)</f>
        <v>-0.28888888888888886</v>
      </c>
      <c r="X3618" s="5" t="str">
        <f>IF(Table1[[#This Row],[Margin_Var]]&gt;=0, "Above Budget", "Below Budget")</f>
        <v>Below Budget</v>
      </c>
      <c r="Y3618" s="5">
        <f>IFERROR(Table1[[#This Row],[Gross_Margin]]/Table1[[#This Row],[Actual_Sales]],0)</f>
        <v>0.57657657657657657</v>
      </c>
      <c r="Z3618" s="5">
        <f>Table1[[#This Row],[Actual_Profit]]/Table1[[#This Row],[Actual_Sales]]</f>
        <v>6.3063063063063057E-2</v>
      </c>
      <c r="AA3618">
        <v>57</v>
      </c>
      <c r="AB3618" s="5">
        <f>IFERROR(Table1[[#This Row],[Expenses]]/Table1[[#This Row],[Actual_Sales]],0)</f>
        <v>0.51351351351351349</v>
      </c>
      <c r="AC3618">
        <v>15</v>
      </c>
      <c r="AD3618">
        <v>456</v>
      </c>
      <c r="AE3618" s="5">
        <f>IFERROR(Table1[[#This Row],[Inventory]]/Table1[[#This Row],[Actual_Sales]],0)</f>
        <v>4.1081081081081079</v>
      </c>
    </row>
    <row r="3619" spans="1:31" x14ac:dyDescent="0.25">
      <c r="A3619">
        <v>2656</v>
      </c>
      <c r="B3619">
        <v>203</v>
      </c>
      <c r="C3619">
        <v>5</v>
      </c>
      <c r="D3619" s="2">
        <v>40634</v>
      </c>
      <c r="E3619">
        <v>160</v>
      </c>
      <c r="F3619">
        <v>140</v>
      </c>
      <c r="G3619">
        <f>Table1[[#This Row],[Actual_Sales]]-Table1[[#This Row],[Budget_Sales]]</f>
        <v>20</v>
      </c>
      <c r="H3619" s="5">
        <f>IF(
Table1[[#This Row],[Budget_Sales]]=0,
"",
IF(
Table1[[#This Row],[Budget_Sales]]&gt;0,
(Table1[[#This Row],[Actual_Sales]]-Table1[[#This Row],[Budget_Sales]])/Table1[[#This Row],[Budget_Sales]],
(Table1[[#This Row],[Actual_Sales]]-Table1[[#This Row],[Budget_Sales]])/ABS(Table1[[#This Row],[Budget_Sales]])
)
)</f>
        <v>0.14285714285714285</v>
      </c>
      <c r="I3619" s="5" t="str">
        <f>IF(Table1[[#This Row],[Sales_Var]]&gt;=0,"Above Budget","Below Budget")</f>
        <v>Above Budget</v>
      </c>
      <c r="J3619">
        <f>Table1[[#This Row],[Actual_Sales]]-(Table1[[#This Row],[COGS]]+Table1[[#This Row],[Expenses]])</f>
        <v>10</v>
      </c>
      <c r="K3619">
        <v>10</v>
      </c>
      <c r="L3619">
        <f>Table1[[#This Row],[Actual_Profit]]-Table1[[#This Row],[Budget_Profit]]</f>
        <v>0</v>
      </c>
      <c r="M3619" s="5">
        <f>IF(
Table1[[#This Row],[Budget_Profit]]=0,
"",
IF(
Table1[[#This Row],[Budget_Profit]]&gt;0,
(Table1[[#This Row],[Actual_Profit]]-Table1[[#This Row],[Budget_Profit]])/Table1[[#This Row],[Budget_Profit]],
(Table1[[#This Row],[Actual_Profit]]-Table1[[#This Row],[Budget_Profit]])/ABS(Table1[[#This Row],[Budget_Profit]])
)
)</f>
        <v>0</v>
      </c>
      <c r="N3619" s="5" t="str">
        <f>IF(Table1[[#This Row],[Profit_Var]]&gt;=0, "Above Budget", "Below Budget")</f>
        <v>Above Budget</v>
      </c>
      <c r="O3619">
        <v>63</v>
      </c>
      <c r="P3619">
        <v>60</v>
      </c>
      <c r="Q3619">
        <f>Table1[[#This Row],[COGS]]-Table1[[#This Row],[Budget_COGS]]</f>
        <v>3</v>
      </c>
      <c r="R3619" s="5">
        <f>IF(
Table1[[#This Row],[Budget_COGS]]=0,
"",
IF(
Table1[[#This Row],[Budget_COGS]]&gt;0,
(Table1[[#This Row],[Budget_COGS]]-Table1[[#This Row],[COGS]]) / Table1[[#This Row],[Budget_COGS]],
(Table1[[#This Row],[Budget_COGS]]-Table1[[#This Row],[COGS]]) / ABS(Table1[[#This Row],[Budget_COGS]])
)
)</f>
        <v>-0.05</v>
      </c>
      <c r="S3619" s="5" t="str">
        <f>IF(Table1[[#This Row],[COGS _Var]]&gt;=0, "Above Budget", "Below Budget")</f>
        <v>Above Budget</v>
      </c>
      <c r="T3619">
        <f>Table1[[#This Row],[Actual_Sales]]-Table1[[#This Row],[COGS]]</f>
        <v>97</v>
      </c>
      <c r="U3619">
        <v>80</v>
      </c>
      <c r="V3619">
        <f>Table1[[#This Row],[Gross_Margin]]-Table1[[#This Row],[Budget_Margin]]</f>
        <v>17</v>
      </c>
      <c r="W3619" s="5">
        <f>IF(
Table1[[#This Row],[Budget_Margin]]=0,
"",
IF(
Table1[[#This Row],[Budget_Margin]]&gt;0,
(Table1[[#This Row],[Gross_Margin]]-Table1[[#This Row],[Budget_Margin]]) / Table1[[#This Row],[Budget_Margin]],
(Table1[[#This Row],[Gross_Margin]]-Table1[[#This Row],[Budget_Margin]]) / ABS(Table1[[#This Row],[Budget_Margin]])
)
)</f>
        <v>0.21249999999999999</v>
      </c>
      <c r="X3619" s="5" t="str">
        <f>IF(Table1[[#This Row],[Margin_Var]]&gt;=0, "Above Budget", "Below Budget")</f>
        <v>Above Budget</v>
      </c>
      <c r="Y3619" s="5">
        <f>IFERROR(Table1[[#This Row],[Gross_Margin]]/Table1[[#This Row],[Actual_Sales]],0)</f>
        <v>0.60624999999999996</v>
      </c>
      <c r="Z3619" s="5">
        <f>Table1[[#This Row],[Actual_Profit]]/Table1[[#This Row],[Actual_Sales]]</f>
        <v>6.25E-2</v>
      </c>
      <c r="AA3619">
        <v>87</v>
      </c>
      <c r="AB3619" s="5">
        <f>IFERROR(Table1[[#This Row],[Expenses]]/Table1[[#This Row],[Actual_Sales]],0)</f>
        <v>0.54374999999999996</v>
      </c>
      <c r="AC3619">
        <v>57</v>
      </c>
      <c r="AD3619">
        <v>521</v>
      </c>
      <c r="AE3619" s="5">
        <f>IFERROR(Table1[[#This Row],[Inventory]]/Table1[[#This Row],[Actual_Sales]],0)</f>
        <v>3.2562500000000001</v>
      </c>
    </row>
    <row r="3620" spans="1:31" x14ac:dyDescent="0.25">
      <c r="A3620">
        <v>2660</v>
      </c>
      <c r="B3620">
        <v>206</v>
      </c>
      <c r="C3620">
        <v>13</v>
      </c>
      <c r="D3620" s="2">
        <v>40634</v>
      </c>
      <c r="E3620">
        <v>160</v>
      </c>
      <c r="F3620">
        <v>100</v>
      </c>
      <c r="G3620">
        <f>Table1[[#This Row],[Actual_Sales]]-Table1[[#This Row],[Budget_Sales]]</f>
        <v>60</v>
      </c>
      <c r="H3620" s="5">
        <f>IF(
Table1[[#This Row],[Budget_Sales]]=0,
"",
IF(
Table1[[#This Row],[Budget_Sales]]&gt;0,
(Table1[[#This Row],[Actual_Sales]]-Table1[[#This Row],[Budget_Sales]])/Table1[[#This Row],[Budget_Sales]],
(Table1[[#This Row],[Actual_Sales]]-Table1[[#This Row],[Budget_Sales]])/ABS(Table1[[#This Row],[Budget_Sales]])
)
)</f>
        <v>0.6</v>
      </c>
      <c r="I3620" s="5" t="str">
        <f>IF(Table1[[#This Row],[Sales_Var]]&gt;=0,"Above Budget","Below Budget")</f>
        <v>Above Budget</v>
      </c>
      <c r="J3620">
        <f>Table1[[#This Row],[Actual_Sales]]-(Table1[[#This Row],[COGS]]+Table1[[#This Row],[Expenses]])</f>
        <v>10</v>
      </c>
      <c r="K3620">
        <v>10</v>
      </c>
      <c r="L3620">
        <f>Table1[[#This Row],[Actual_Profit]]-Table1[[#This Row],[Budget_Profit]]</f>
        <v>0</v>
      </c>
      <c r="M3620" s="5">
        <f>IF(
Table1[[#This Row],[Budget_Profit]]=0,
"",
IF(
Table1[[#This Row],[Budget_Profit]]&gt;0,
(Table1[[#This Row],[Actual_Profit]]-Table1[[#This Row],[Budget_Profit]])/Table1[[#This Row],[Budget_Profit]],
(Table1[[#This Row],[Actual_Profit]]-Table1[[#This Row],[Budget_Profit]])/ABS(Table1[[#This Row],[Budget_Profit]])
)
)</f>
        <v>0</v>
      </c>
      <c r="N3620" s="5" t="str">
        <f>IF(Table1[[#This Row],[Profit_Var]]&gt;=0, "Above Budget", "Below Budget")</f>
        <v>Above Budget</v>
      </c>
      <c r="O3620">
        <v>63</v>
      </c>
      <c r="P3620">
        <v>40</v>
      </c>
      <c r="Q3620">
        <f>Table1[[#This Row],[COGS]]-Table1[[#This Row],[Budget_COGS]]</f>
        <v>23</v>
      </c>
      <c r="R3620" s="5">
        <f>IF(
Table1[[#This Row],[Budget_COGS]]=0,
"",
IF(
Table1[[#This Row],[Budget_COGS]]&gt;0,
(Table1[[#This Row],[Budget_COGS]]-Table1[[#This Row],[COGS]]) / Table1[[#This Row],[Budget_COGS]],
(Table1[[#This Row],[Budget_COGS]]-Table1[[#This Row],[COGS]]) / ABS(Table1[[#This Row],[Budget_COGS]])
)
)</f>
        <v>-0.57499999999999996</v>
      </c>
      <c r="S3620" s="5" t="str">
        <f>IF(Table1[[#This Row],[COGS _Var]]&gt;=0, "Above Budget", "Below Budget")</f>
        <v>Above Budget</v>
      </c>
      <c r="T3620">
        <f>Table1[[#This Row],[Actual_Sales]]-Table1[[#This Row],[COGS]]</f>
        <v>97</v>
      </c>
      <c r="U3620">
        <v>60</v>
      </c>
      <c r="V3620">
        <f>Table1[[#This Row],[Gross_Margin]]-Table1[[#This Row],[Budget_Margin]]</f>
        <v>37</v>
      </c>
      <c r="W3620" s="5">
        <f>IF(
Table1[[#This Row],[Budget_Margin]]=0,
"",
IF(
Table1[[#This Row],[Budget_Margin]]&gt;0,
(Table1[[#This Row],[Gross_Margin]]-Table1[[#This Row],[Budget_Margin]]) / Table1[[#This Row],[Budget_Margin]],
(Table1[[#This Row],[Gross_Margin]]-Table1[[#This Row],[Budget_Margin]]) / ABS(Table1[[#This Row],[Budget_Margin]])
)
)</f>
        <v>0.6166666666666667</v>
      </c>
      <c r="X3620" s="5" t="str">
        <f>IF(Table1[[#This Row],[Margin_Var]]&gt;=0, "Above Budget", "Below Budget")</f>
        <v>Above Budget</v>
      </c>
      <c r="Y3620" s="5">
        <f>IFERROR(Table1[[#This Row],[Gross_Margin]]/Table1[[#This Row],[Actual_Sales]],0)</f>
        <v>0.60624999999999996</v>
      </c>
      <c r="Z3620" s="5">
        <f>Table1[[#This Row],[Actual_Profit]]/Table1[[#This Row],[Actual_Sales]]</f>
        <v>6.25E-2</v>
      </c>
      <c r="AA3620">
        <v>87</v>
      </c>
      <c r="AB3620" s="5">
        <f>IFERROR(Table1[[#This Row],[Expenses]]/Table1[[#This Row],[Actual_Sales]],0)</f>
        <v>0.54374999999999996</v>
      </c>
      <c r="AC3620">
        <v>57</v>
      </c>
      <c r="AD3620">
        <v>521</v>
      </c>
      <c r="AE3620" s="5">
        <f>IFERROR(Table1[[#This Row],[Inventory]]/Table1[[#This Row],[Actual_Sales]],0)</f>
        <v>3.2562500000000001</v>
      </c>
    </row>
    <row r="3621" spans="1:31" x14ac:dyDescent="0.25">
      <c r="A3621">
        <v>2480</v>
      </c>
      <c r="B3621">
        <v>203</v>
      </c>
      <c r="C3621">
        <v>5</v>
      </c>
      <c r="D3621" s="2">
        <v>40603</v>
      </c>
      <c r="E3621">
        <v>160</v>
      </c>
      <c r="F3621">
        <v>140</v>
      </c>
      <c r="G3621">
        <f>Table1[[#This Row],[Actual_Sales]]-Table1[[#This Row],[Budget_Sales]]</f>
        <v>20</v>
      </c>
      <c r="H3621" s="5">
        <f>IF(
Table1[[#This Row],[Budget_Sales]]=0,
"",
IF(
Table1[[#This Row],[Budget_Sales]]&gt;0,
(Table1[[#This Row],[Actual_Sales]]-Table1[[#This Row],[Budget_Sales]])/Table1[[#This Row],[Budget_Sales]],
(Table1[[#This Row],[Actual_Sales]]-Table1[[#This Row],[Budget_Sales]])/ABS(Table1[[#This Row],[Budget_Sales]])
)
)</f>
        <v>0.14285714285714285</v>
      </c>
      <c r="I3621" s="5" t="str">
        <f>IF(Table1[[#This Row],[Sales_Var]]&gt;=0,"Above Budget","Below Budget")</f>
        <v>Above Budget</v>
      </c>
      <c r="J3621">
        <f>Table1[[#This Row],[Actual_Sales]]-(Table1[[#This Row],[COGS]]+Table1[[#This Row],[Expenses]])</f>
        <v>10</v>
      </c>
      <c r="K3621">
        <v>10</v>
      </c>
      <c r="L3621">
        <f>Table1[[#This Row],[Actual_Profit]]-Table1[[#This Row],[Budget_Profit]]</f>
        <v>0</v>
      </c>
      <c r="M3621" s="5">
        <f>IF(
Table1[[#This Row],[Budget_Profit]]=0,
"",
IF(
Table1[[#This Row],[Budget_Profit]]&gt;0,
(Table1[[#This Row],[Actual_Profit]]-Table1[[#This Row],[Budget_Profit]])/Table1[[#This Row],[Budget_Profit]],
(Table1[[#This Row],[Actual_Profit]]-Table1[[#This Row],[Budget_Profit]])/ABS(Table1[[#This Row],[Budget_Profit]])
)
)</f>
        <v>0</v>
      </c>
      <c r="N3621" s="5" t="str">
        <f>IF(Table1[[#This Row],[Profit_Var]]&gt;=0, "Above Budget", "Below Budget")</f>
        <v>Above Budget</v>
      </c>
      <c r="O3621">
        <v>63</v>
      </c>
      <c r="P3621">
        <v>60</v>
      </c>
      <c r="Q3621">
        <f>Table1[[#This Row],[COGS]]-Table1[[#This Row],[Budget_COGS]]</f>
        <v>3</v>
      </c>
      <c r="R3621" s="5">
        <f>IF(
Table1[[#This Row],[Budget_COGS]]=0,
"",
IF(
Table1[[#This Row],[Budget_COGS]]&gt;0,
(Table1[[#This Row],[Budget_COGS]]-Table1[[#This Row],[COGS]]) / Table1[[#This Row],[Budget_COGS]],
(Table1[[#This Row],[Budget_COGS]]-Table1[[#This Row],[COGS]]) / ABS(Table1[[#This Row],[Budget_COGS]])
)
)</f>
        <v>-0.05</v>
      </c>
      <c r="S3621" s="5" t="str">
        <f>IF(Table1[[#This Row],[COGS _Var]]&gt;=0, "Above Budget", "Below Budget")</f>
        <v>Above Budget</v>
      </c>
      <c r="T3621">
        <f>Table1[[#This Row],[Actual_Sales]]-Table1[[#This Row],[COGS]]</f>
        <v>97</v>
      </c>
      <c r="U3621">
        <v>80</v>
      </c>
      <c r="V3621">
        <f>Table1[[#This Row],[Gross_Margin]]-Table1[[#This Row],[Budget_Margin]]</f>
        <v>17</v>
      </c>
      <c r="W3621" s="5">
        <f>IF(
Table1[[#This Row],[Budget_Margin]]=0,
"",
IF(
Table1[[#This Row],[Budget_Margin]]&gt;0,
(Table1[[#This Row],[Gross_Margin]]-Table1[[#This Row],[Budget_Margin]]) / Table1[[#This Row],[Budget_Margin]],
(Table1[[#This Row],[Gross_Margin]]-Table1[[#This Row],[Budget_Margin]]) / ABS(Table1[[#This Row],[Budget_Margin]])
)
)</f>
        <v>0.21249999999999999</v>
      </c>
      <c r="X3621" s="5" t="str">
        <f>IF(Table1[[#This Row],[Margin_Var]]&gt;=0, "Above Budget", "Below Budget")</f>
        <v>Above Budget</v>
      </c>
      <c r="Y3621" s="5">
        <f>IFERROR(Table1[[#This Row],[Gross_Margin]]/Table1[[#This Row],[Actual_Sales]],0)</f>
        <v>0.60624999999999996</v>
      </c>
      <c r="Z3621" s="5">
        <f>Table1[[#This Row],[Actual_Profit]]/Table1[[#This Row],[Actual_Sales]]</f>
        <v>6.25E-2</v>
      </c>
      <c r="AA3621">
        <v>87</v>
      </c>
      <c r="AB3621" s="5">
        <f>IFERROR(Table1[[#This Row],[Expenses]]/Table1[[#This Row],[Actual_Sales]],0)</f>
        <v>0.54374999999999996</v>
      </c>
      <c r="AC3621">
        <v>57</v>
      </c>
      <c r="AD3621">
        <v>506</v>
      </c>
      <c r="AE3621" s="5">
        <f>IFERROR(Table1[[#This Row],[Inventory]]/Table1[[#This Row],[Actual_Sales]],0)</f>
        <v>3.1625000000000001</v>
      </c>
    </row>
    <row r="3622" spans="1:31" x14ac:dyDescent="0.25">
      <c r="A3622">
        <v>2513</v>
      </c>
      <c r="B3622">
        <v>360</v>
      </c>
      <c r="C3622">
        <v>13</v>
      </c>
      <c r="D3622" s="2">
        <v>40603</v>
      </c>
      <c r="E3622">
        <v>160</v>
      </c>
      <c r="F3622">
        <v>100</v>
      </c>
      <c r="G3622">
        <f>Table1[[#This Row],[Actual_Sales]]-Table1[[#This Row],[Budget_Sales]]</f>
        <v>60</v>
      </c>
      <c r="H3622" s="5">
        <f>IF(
Table1[[#This Row],[Budget_Sales]]=0,
"",
IF(
Table1[[#This Row],[Budget_Sales]]&gt;0,
(Table1[[#This Row],[Actual_Sales]]-Table1[[#This Row],[Budget_Sales]])/Table1[[#This Row],[Budget_Sales]],
(Table1[[#This Row],[Actual_Sales]]-Table1[[#This Row],[Budget_Sales]])/ABS(Table1[[#This Row],[Budget_Sales]])
)
)</f>
        <v>0.6</v>
      </c>
      <c r="I3622" s="5" t="str">
        <f>IF(Table1[[#This Row],[Sales_Var]]&gt;=0,"Above Budget","Below Budget")</f>
        <v>Above Budget</v>
      </c>
      <c r="J3622">
        <f>Table1[[#This Row],[Actual_Sales]]-(Table1[[#This Row],[COGS]]+Table1[[#This Row],[Expenses]])</f>
        <v>10</v>
      </c>
      <c r="K3622">
        <v>10</v>
      </c>
      <c r="L3622">
        <f>Table1[[#This Row],[Actual_Profit]]-Table1[[#This Row],[Budget_Profit]]</f>
        <v>0</v>
      </c>
      <c r="M3622" s="5">
        <f>IF(
Table1[[#This Row],[Budget_Profit]]=0,
"",
IF(
Table1[[#This Row],[Budget_Profit]]&gt;0,
(Table1[[#This Row],[Actual_Profit]]-Table1[[#This Row],[Budget_Profit]])/Table1[[#This Row],[Budget_Profit]],
(Table1[[#This Row],[Actual_Profit]]-Table1[[#This Row],[Budget_Profit]])/ABS(Table1[[#This Row],[Budget_Profit]])
)
)</f>
        <v>0</v>
      </c>
      <c r="N3622" s="5" t="str">
        <f>IF(Table1[[#This Row],[Profit_Var]]&gt;=0, "Above Budget", "Below Budget")</f>
        <v>Above Budget</v>
      </c>
      <c r="O3622">
        <v>63</v>
      </c>
      <c r="P3622">
        <v>40</v>
      </c>
      <c r="Q3622">
        <f>Table1[[#This Row],[COGS]]-Table1[[#This Row],[Budget_COGS]]</f>
        <v>23</v>
      </c>
      <c r="R3622" s="5">
        <f>IF(
Table1[[#This Row],[Budget_COGS]]=0,
"",
IF(
Table1[[#This Row],[Budget_COGS]]&gt;0,
(Table1[[#This Row],[Budget_COGS]]-Table1[[#This Row],[COGS]]) / Table1[[#This Row],[Budget_COGS]],
(Table1[[#This Row],[Budget_COGS]]-Table1[[#This Row],[COGS]]) / ABS(Table1[[#This Row],[Budget_COGS]])
)
)</f>
        <v>-0.57499999999999996</v>
      </c>
      <c r="S3622" s="5" t="str">
        <f>IF(Table1[[#This Row],[COGS _Var]]&gt;=0, "Above Budget", "Below Budget")</f>
        <v>Above Budget</v>
      </c>
      <c r="T3622">
        <f>Table1[[#This Row],[Actual_Sales]]-Table1[[#This Row],[COGS]]</f>
        <v>97</v>
      </c>
      <c r="U3622">
        <v>60</v>
      </c>
      <c r="V3622">
        <f>Table1[[#This Row],[Gross_Margin]]-Table1[[#This Row],[Budget_Margin]]</f>
        <v>37</v>
      </c>
      <c r="W3622" s="5">
        <f>IF(
Table1[[#This Row],[Budget_Margin]]=0,
"",
IF(
Table1[[#This Row],[Budget_Margin]]&gt;0,
(Table1[[#This Row],[Gross_Margin]]-Table1[[#This Row],[Budget_Margin]]) / Table1[[#This Row],[Budget_Margin]],
(Table1[[#This Row],[Gross_Margin]]-Table1[[#This Row],[Budget_Margin]]) / ABS(Table1[[#This Row],[Budget_Margin]])
)
)</f>
        <v>0.6166666666666667</v>
      </c>
      <c r="X3622" s="5" t="str">
        <f>IF(Table1[[#This Row],[Margin_Var]]&gt;=0, "Above Budget", "Below Budget")</f>
        <v>Above Budget</v>
      </c>
      <c r="Y3622" s="5">
        <f>IFERROR(Table1[[#This Row],[Gross_Margin]]/Table1[[#This Row],[Actual_Sales]],0)</f>
        <v>0.60624999999999996</v>
      </c>
      <c r="Z3622" s="5">
        <f>Table1[[#This Row],[Actual_Profit]]/Table1[[#This Row],[Actual_Sales]]</f>
        <v>6.25E-2</v>
      </c>
      <c r="AA3622">
        <v>87</v>
      </c>
      <c r="AB3622" s="5">
        <f>IFERROR(Table1[[#This Row],[Expenses]]/Table1[[#This Row],[Actual_Sales]],0)</f>
        <v>0.54374999999999996</v>
      </c>
      <c r="AC3622">
        <v>57</v>
      </c>
      <c r="AD3622">
        <v>506</v>
      </c>
      <c r="AE3622" s="5">
        <f>IFERROR(Table1[[#This Row],[Inventory]]/Table1[[#This Row],[Actual_Sales]],0)</f>
        <v>3.1625000000000001</v>
      </c>
    </row>
    <row r="3623" spans="1:31" x14ac:dyDescent="0.25">
      <c r="A3623">
        <v>3469</v>
      </c>
      <c r="B3623">
        <v>641</v>
      </c>
      <c r="C3623">
        <v>3</v>
      </c>
      <c r="D3623" s="2">
        <v>40756</v>
      </c>
      <c r="E3623">
        <v>32</v>
      </c>
      <c r="F3623">
        <v>30</v>
      </c>
      <c r="G3623">
        <f>Table1[[#This Row],[Actual_Sales]]-Table1[[#This Row],[Budget_Sales]]</f>
        <v>2</v>
      </c>
      <c r="H3623" s="5">
        <f>IF(
Table1[[#This Row],[Budget_Sales]]=0,
"",
IF(
Table1[[#This Row],[Budget_Sales]]&gt;0,
(Table1[[#This Row],[Actual_Sales]]-Table1[[#This Row],[Budget_Sales]])/Table1[[#This Row],[Budget_Sales]],
(Table1[[#This Row],[Actual_Sales]]-Table1[[#This Row],[Budget_Sales]])/ABS(Table1[[#This Row],[Budget_Sales]])
)
)</f>
        <v>6.6666666666666666E-2</v>
      </c>
      <c r="I3623" s="5" t="str">
        <f>IF(Table1[[#This Row],[Sales_Var]]&gt;=0,"Above Budget","Below Budget")</f>
        <v>Above Budget</v>
      </c>
      <c r="J3623">
        <f>Table1[[#This Row],[Actual_Sales]]-(Table1[[#This Row],[COGS]]+Table1[[#This Row],[Expenses]])</f>
        <v>2</v>
      </c>
      <c r="K3623">
        <v>10</v>
      </c>
      <c r="L3623">
        <f>Table1[[#This Row],[Actual_Profit]]-Table1[[#This Row],[Budget_Profit]]</f>
        <v>-8</v>
      </c>
      <c r="M3623" s="5">
        <f>IF(
Table1[[#This Row],[Budget_Profit]]=0,
"",
IF(
Table1[[#This Row],[Budget_Profit]]&gt;0,
(Table1[[#This Row],[Actual_Profit]]-Table1[[#This Row],[Budget_Profit]])/Table1[[#This Row],[Budget_Profit]],
(Table1[[#This Row],[Actual_Profit]]-Table1[[#This Row],[Budget_Profit]])/ABS(Table1[[#This Row],[Budget_Profit]])
)
)</f>
        <v>-0.8</v>
      </c>
      <c r="N3623" s="5" t="str">
        <f>IF(Table1[[#This Row],[Profit_Var]]&gt;=0, "Above Budget", "Below Budget")</f>
        <v>Below Budget</v>
      </c>
      <c r="O3623">
        <v>14</v>
      </c>
      <c r="P3623">
        <v>10</v>
      </c>
      <c r="Q3623">
        <f>Table1[[#This Row],[COGS]]-Table1[[#This Row],[Budget_COGS]]</f>
        <v>4</v>
      </c>
      <c r="R3623" s="5">
        <f>IF(
Table1[[#This Row],[Budget_COGS]]=0,
"",
IF(
Table1[[#This Row],[Budget_COGS]]&gt;0,
(Table1[[#This Row],[Budget_COGS]]-Table1[[#This Row],[COGS]]) / Table1[[#This Row],[Budget_COGS]],
(Table1[[#This Row],[Budget_COGS]]-Table1[[#This Row],[COGS]]) / ABS(Table1[[#This Row],[Budget_COGS]])
)
)</f>
        <v>-0.4</v>
      </c>
      <c r="S3623" s="5" t="str">
        <f>IF(Table1[[#This Row],[COGS _Var]]&gt;=0, "Above Budget", "Below Budget")</f>
        <v>Above Budget</v>
      </c>
      <c r="T3623">
        <f>Table1[[#This Row],[Actual_Sales]]-Table1[[#This Row],[COGS]]</f>
        <v>18</v>
      </c>
      <c r="U3623">
        <v>20</v>
      </c>
      <c r="V3623">
        <f>Table1[[#This Row],[Gross_Margin]]-Table1[[#This Row],[Budget_Margin]]</f>
        <v>-2</v>
      </c>
      <c r="W3623" s="5">
        <f>IF(
Table1[[#This Row],[Budget_Margin]]=0,
"",
IF(
Table1[[#This Row],[Budget_Margin]]&gt;0,
(Table1[[#This Row],[Gross_Margin]]-Table1[[#This Row],[Budget_Margin]]) / Table1[[#This Row],[Budget_Margin]],
(Table1[[#This Row],[Gross_Margin]]-Table1[[#This Row],[Budget_Margin]]) / ABS(Table1[[#This Row],[Budget_Margin]])
)
)</f>
        <v>-0.1</v>
      </c>
      <c r="X3623" s="5" t="str">
        <f>IF(Table1[[#This Row],[Margin_Var]]&gt;=0, "Above Budget", "Below Budget")</f>
        <v>Below Budget</v>
      </c>
      <c r="Y3623" s="5">
        <f>IFERROR(Table1[[#This Row],[Gross_Margin]]/Table1[[#This Row],[Actual_Sales]],0)</f>
        <v>0.5625</v>
      </c>
      <c r="Z3623" s="5">
        <f>Table1[[#This Row],[Actual_Profit]]/Table1[[#This Row],[Actual_Sales]]</f>
        <v>6.25E-2</v>
      </c>
      <c r="AA3623">
        <v>16</v>
      </c>
      <c r="AB3623" s="5">
        <f>IFERROR(Table1[[#This Row],[Expenses]]/Table1[[#This Row],[Actual_Sales]],0)</f>
        <v>0.5</v>
      </c>
      <c r="AC3623">
        <v>4</v>
      </c>
      <c r="AD3623">
        <v>602</v>
      </c>
      <c r="AE3623" s="5">
        <f>IFERROR(Table1[[#This Row],[Inventory]]/Table1[[#This Row],[Actual_Sales]],0)</f>
        <v>18.8125</v>
      </c>
    </row>
    <row r="3624" spans="1:31" x14ac:dyDescent="0.25">
      <c r="A3624">
        <v>3733</v>
      </c>
      <c r="B3624">
        <v>262</v>
      </c>
      <c r="C3624">
        <v>12</v>
      </c>
      <c r="D3624" s="2">
        <v>40817</v>
      </c>
      <c r="E3624">
        <v>153</v>
      </c>
      <c r="F3624">
        <v>90</v>
      </c>
      <c r="G3624">
        <f>Table1[[#This Row],[Actual_Sales]]-Table1[[#This Row],[Budget_Sales]]</f>
        <v>63</v>
      </c>
      <c r="H3624" s="5">
        <f>IF(
Table1[[#This Row],[Budget_Sales]]=0,
"",
IF(
Table1[[#This Row],[Budget_Sales]]&gt;0,
(Table1[[#This Row],[Actual_Sales]]-Table1[[#This Row],[Budget_Sales]])/Table1[[#This Row],[Budget_Sales]],
(Table1[[#This Row],[Actual_Sales]]-Table1[[#This Row],[Budget_Sales]])/ABS(Table1[[#This Row],[Budget_Sales]])
)
)</f>
        <v>0.7</v>
      </c>
      <c r="I3624" s="5" t="str">
        <f>IF(Table1[[#This Row],[Sales_Var]]&gt;=0,"Above Budget","Below Budget")</f>
        <v>Above Budget</v>
      </c>
      <c r="J3624">
        <f>Table1[[#This Row],[Actual_Sales]]-(Table1[[#This Row],[COGS]]+Table1[[#This Row],[Expenses]])</f>
        <v>9</v>
      </c>
      <c r="K3624">
        <v>0</v>
      </c>
      <c r="L3624">
        <f>Table1[[#This Row],[Actual_Profit]]-Table1[[#This Row],[Budget_Profit]]</f>
        <v>9</v>
      </c>
      <c r="M3624" s="5" t="str">
        <f>IF(
Table1[[#This Row],[Budget_Profit]]=0,
"",
IF(
Table1[[#This Row],[Budget_Profit]]&gt;0,
(Table1[[#This Row],[Actual_Profit]]-Table1[[#This Row],[Budget_Profit]])/Table1[[#This Row],[Budget_Profit]],
(Table1[[#This Row],[Actual_Profit]]-Table1[[#This Row],[Budget_Profit]])/ABS(Table1[[#This Row],[Budget_Profit]])
)
)</f>
        <v/>
      </c>
      <c r="N3624" s="5" t="str">
        <f>IF(Table1[[#This Row],[Profit_Var]]&gt;=0, "Above Budget", "Below Budget")</f>
        <v>Above Budget</v>
      </c>
      <c r="O3624">
        <v>60</v>
      </c>
      <c r="P3624">
        <v>40</v>
      </c>
      <c r="Q3624">
        <f>Table1[[#This Row],[COGS]]-Table1[[#This Row],[Budget_COGS]]</f>
        <v>20</v>
      </c>
      <c r="R3624" s="5">
        <f>IF(
Table1[[#This Row],[Budget_COGS]]=0,
"",
IF(
Table1[[#This Row],[Budget_COGS]]&gt;0,
(Table1[[#This Row],[Budget_COGS]]-Table1[[#This Row],[COGS]]) / Table1[[#This Row],[Budget_COGS]],
(Table1[[#This Row],[Budget_COGS]]-Table1[[#This Row],[COGS]]) / ABS(Table1[[#This Row],[Budget_COGS]])
)
)</f>
        <v>-0.5</v>
      </c>
      <c r="S3624" s="5" t="str">
        <f>IF(Table1[[#This Row],[COGS _Var]]&gt;=0, "Above Budget", "Below Budget")</f>
        <v>Above Budget</v>
      </c>
      <c r="T3624">
        <f>Table1[[#This Row],[Actual_Sales]]-Table1[[#This Row],[COGS]]</f>
        <v>93</v>
      </c>
      <c r="U3624">
        <v>50</v>
      </c>
      <c r="V3624">
        <f>Table1[[#This Row],[Gross_Margin]]-Table1[[#This Row],[Budget_Margin]]</f>
        <v>43</v>
      </c>
      <c r="W3624" s="5">
        <f>IF(
Table1[[#This Row],[Budget_Margin]]=0,
"",
IF(
Table1[[#This Row],[Budget_Margin]]&gt;0,
(Table1[[#This Row],[Gross_Margin]]-Table1[[#This Row],[Budget_Margin]]) / Table1[[#This Row],[Budget_Margin]],
(Table1[[#This Row],[Gross_Margin]]-Table1[[#This Row],[Budget_Margin]]) / ABS(Table1[[#This Row],[Budget_Margin]])
)
)</f>
        <v>0.86</v>
      </c>
      <c r="X3624" s="5" t="str">
        <f>IF(Table1[[#This Row],[Margin_Var]]&gt;=0, "Above Budget", "Below Budget")</f>
        <v>Above Budget</v>
      </c>
      <c r="Y3624" s="5">
        <f>IFERROR(Table1[[#This Row],[Gross_Margin]]/Table1[[#This Row],[Actual_Sales]],0)</f>
        <v>0.60784313725490191</v>
      </c>
      <c r="Z3624" s="5">
        <f>Table1[[#This Row],[Actual_Profit]]/Table1[[#This Row],[Actual_Sales]]</f>
        <v>5.8823529411764705E-2</v>
      </c>
      <c r="AA3624">
        <v>84</v>
      </c>
      <c r="AB3624" s="5">
        <f>IFERROR(Table1[[#This Row],[Expenses]]/Table1[[#This Row],[Actual_Sales]],0)</f>
        <v>0.5490196078431373</v>
      </c>
      <c r="AC3624">
        <v>54</v>
      </c>
      <c r="AD3624">
        <v>606</v>
      </c>
      <c r="AE3624" s="5">
        <f>IFERROR(Table1[[#This Row],[Inventory]]/Table1[[#This Row],[Actual_Sales]],0)</f>
        <v>3.9607843137254903</v>
      </c>
    </row>
    <row r="3625" spans="1:31" x14ac:dyDescent="0.25">
      <c r="A3625">
        <v>3724</v>
      </c>
      <c r="B3625">
        <v>206</v>
      </c>
      <c r="C3625">
        <v>13</v>
      </c>
      <c r="D3625" s="2">
        <v>40817</v>
      </c>
      <c r="E3625">
        <v>153</v>
      </c>
      <c r="F3625">
        <v>60</v>
      </c>
      <c r="G3625">
        <f>Table1[[#This Row],[Actual_Sales]]-Table1[[#This Row],[Budget_Sales]]</f>
        <v>93</v>
      </c>
      <c r="H3625" s="5">
        <f>IF(
Table1[[#This Row],[Budget_Sales]]=0,
"",
IF(
Table1[[#This Row],[Budget_Sales]]&gt;0,
(Table1[[#This Row],[Actual_Sales]]-Table1[[#This Row],[Budget_Sales]])/Table1[[#This Row],[Budget_Sales]],
(Table1[[#This Row],[Actual_Sales]]-Table1[[#This Row],[Budget_Sales]])/ABS(Table1[[#This Row],[Budget_Sales]])
)
)</f>
        <v>1.55</v>
      </c>
      <c r="I3625" s="5" t="str">
        <f>IF(Table1[[#This Row],[Sales_Var]]&gt;=0,"Above Budget","Below Budget")</f>
        <v>Above Budget</v>
      </c>
      <c r="J3625">
        <f>Table1[[#This Row],[Actual_Sales]]-(Table1[[#This Row],[COGS]]+Table1[[#This Row],[Expenses]])</f>
        <v>9</v>
      </c>
      <c r="K3625">
        <v>10</v>
      </c>
      <c r="L3625">
        <f>Table1[[#This Row],[Actual_Profit]]-Table1[[#This Row],[Budget_Profit]]</f>
        <v>-1</v>
      </c>
      <c r="M3625" s="5">
        <f>IF(
Table1[[#This Row],[Budget_Profit]]=0,
"",
IF(
Table1[[#This Row],[Budget_Profit]]&gt;0,
(Table1[[#This Row],[Actual_Profit]]-Table1[[#This Row],[Budget_Profit]])/Table1[[#This Row],[Budget_Profit]],
(Table1[[#This Row],[Actual_Profit]]-Table1[[#This Row],[Budget_Profit]])/ABS(Table1[[#This Row],[Budget_Profit]])
)
)</f>
        <v>-0.1</v>
      </c>
      <c r="N3625" s="5" t="str">
        <f>IF(Table1[[#This Row],[Profit_Var]]&gt;=0, "Above Budget", "Below Budget")</f>
        <v>Below Budget</v>
      </c>
      <c r="O3625">
        <v>60</v>
      </c>
      <c r="P3625">
        <v>20</v>
      </c>
      <c r="Q3625">
        <f>Table1[[#This Row],[COGS]]-Table1[[#This Row],[Budget_COGS]]</f>
        <v>40</v>
      </c>
      <c r="R3625" s="5">
        <f>IF(
Table1[[#This Row],[Budget_COGS]]=0,
"",
IF(
Table1[[#This Row],[Budget_COGS]]&gt;0,
(Table1[[#This Row],[Budget_COGS]]-Table1[[#This Row],[COGS]]) / Table1[[#This Row],[Budget_COGS]],
(Table1[[#This Row],[Budget_COGS]]-Table1[[#This Row],[COGS]]) / ABS(Table1[[#This Row],[Budget_COGS]])
)
)</f>
        <v>-2</v>
      </c>
      <c r="S3625" s="5" t="str">
        <f>IF(Table1[[#This Row],[COGS _Var]]&gt;=0, "Above Budget", "Below Budget")</f>
        <v>Above Budget</v>
      </c>
      <c r="T3625">
        <f>Table1[[#This Row],[Actual_Sales]]-Table1[[#This Row],[COGS]]</f>
        <v>93</v>
      </c>
      <c r="U3625">
        <v>40</v>
      </c>
      <c r="V3625">
        <f>Table1[[#This Row],[Gross_Margin]]-Table1[[#This Row],[Budget_Margin]]</f>
        <v>53</v>
      </c>
      <c r="W3625" s="5">
        <f>IF(
Table1[[#This Row],[Budget_Margin]]=0,
"",
IF(
Table1[[#This Row],[Budget_Margin]]&gt;0,
(Table1[[#This Row],[Gross_Margin]]-Table1[[#This Row],[Budget_Margin]]) / Table1[[#This Row],[Budget_Margin]],
(Table1[[#This Row],[Gross_Margin]]-Table1[[#This Row],[Budget_Margin]]) / ABS(Table1[[#This Row],[Budget_Margin]])
)
)</f>
        <v>1.325</v>
      </c>
      <c r="X3625" s="5" t="str">
        <f>IF(Table1[[#This Row],[Margin_Var]]&gt;=0, "Above Budget", "Below Budget")</f>
        <v>Above Budget</v>
      </c>
      <c r="Y3625" s="5">
        <f>IFERROR(Table1[[#This Row],[Gross_Margin]]/Table1[[#This Row],[Actual_Sales]],0)</f>
        <v>0.60784313725490191</v>
      </c>
      <c r="Z3625" s="5">
        <f>Table1[[#This Row],[Actual_Profit]]/Table1[[#This Row],[Actual_Sales]]</f>
        <v>5.8823529411764705E-2</v>
      </c>
      <c r="AA3625">
        <v>84</v>
      </c>
      <c r="AB3625" s="5">
        <f>IFERROR(Table1[[#This Row],[Expenses]]/Table1[[#This Row],[Actual_Sales]],0)</f>
        <v>0.5490196078431373</v>
      </c>
      <c r="AC3625">
        <v>54</v>
      </c>
      <c r="AD3625">
        <v>606</v>
      </c>
      <c r="AE3625" s="5">
        <f>IFERROR(Table1[[#This Row],[Inventory]]/Table1[[#This Row],[Actual_Sales]],0)</f>
        <v>3.9607843137254903</v>
      </c>
    </row>
    <row r="3626" spans="1:31" x14ac:dyDescent="0.25">
      <c r="A3626">
        <v>1473</v>
      </c>
      <c r="B3626">
        <v>503</v>
      </c>
      <c r="C3626">
        <v>4</v>
      </c>
      <c r="D3626" s="2">
        <v>40422</v>
      </c>
      <c r="E3626">
        <v>102</v>
      </c>
      <c r="F3626">
        <v>90</v>
      </c>
      <c r="G3626">
        <f>Table1[[#This Row],[Actual_Sales]]-Table1[[#This Row],[Budget_Sales]]</f>
        <v>12</v>
      </c>
      <c r="H3626" s="5">
        <f>IF(
Table1[[#This Row],[Budget_Sales]]=0,
"",
IF(
Table1[[#This Row],[Budget_Sales]]&gt;0,
(Table1[[#This Row],[Actual_Sales]]-Table1[[#This Row],[Budget_Sales]])/Table1[[#This Row],[Budget_Sales]],
(Table1[[#This Row],[Actual_Sales]]-Table1[[#This Row],[Budget_Sales]])/ABS(Table1[[#This Row],[Budget_Sales]])
)
)</f>
        <v>0.13333333333333333</v>
      </c>
      <c r="I3626" s="5" t="str">
        <f>IF(Table1[[#This Row],[Sales_Var]]&gt;=0,"Above Budget","Below Budget")</f>
        <v>Above Budget</v>
      </c>
      <c r="J3626">
        <f>Table1[[#This Row],[Actual_Sales]]-(Table1[[#This Row],[COGS]]+Table1[[#This Row],[Expenses]])</f>
        <v>6</v>
      </c>
      <c r="K3626">
        <v>10</v>
      </c>
      <c r="L3626">
        <f>Table1[[#This Row],[Actual_Profit]]-Table1[[#This Row],[Budget_Profit]]</f>
        <v>-4</v>
      </c>
      <c r="M3626" s="5">
        <f>IF(
Table1[[#This Row],[Budget_Profit]]=0,
"",
IF(
Table1[[#This Row],[Budget_Profit]]&gt;0,
(Table1[[#This Row],[Actual_Profit]]-Table1[[#This Row],[Budget_Profit]])/Table1[[#This Row],[Budget_Profit]],
(Table1[[#This Row],[Actual_Profit]]-Table1[[#This Row],[Budget_Profit]])/ABS(Table1[[#This Row],[Budget_Profit]])
)
)</f>
        <v>-0.4</v>
      </c>
      <c r="N3626" s="5" t="str">
        <f>IF(Table1[[#This Row],[Profit_Var]]&gt;=0, "Above Budget", "Below Budget")</f>
        <v>Below Budget</v>
      </c>
      <c r="O3626">
        <v>45</v>
      </c>
      <c r="P3626">
        <v>40</v>
      </c>
      <c r="Q3626">
        <f>Table1[[#This Row],[COGS]]-Table1[[#This Row],[Budget_COGS]]</f>
        <v>5</v>
      </c>
      <c r="R3626" s="5">
        <f>IF(
Table1[[#This Row],[Budget_COGS]]=0,
"",
IF(
Table1[[#This Row],[Budget_COGS]]&gt;0,
(Table1[[#This Row],[Budget_COGS]]-Table1[[#This Row],[COGS]]) / Table1[[#This Row],[Budget_COGS]],
(Table1[[#This Row],[Budget_COGS]]-Table1[[#This Row],[COGS]]) / ABS(Table1[[#This Row],[Budget_COGS]])
)
)</f>
        <v>-0.125</v>
      </c>
      <c r="S3626" s="5" t="str">
        <f>IF(Table1[[#This Row],[COGS _Var]]&gt;=0, "Above Budget", "Below Budget")</f>
        <v>Above Budget</v>
      </c>
      <c r="T3626">
        <f>Table1[[#This Row],[Actual_Sales]]-Table1[[#This Row],[COGS]]</f>
        <v>57</v>
      </c>
      <c r="U3626">
        <v>50</v>
      </c>
      <c r="V3626">
        <f>Table1[[#This Row],[Gross_Margin]]-Table1[[#This Row],[Budget_Margin]]</f>
        <v>7</v>
      </c>
      <c r="W3626" s="5">
        <f>IF(
Table1[[#This Row],[Budget_Margin]]=0,
"",
IF(
Table1[[#This Row],[Budget_Margin]]&gt;0,
(Table1[[#This Row],[Gross_Margin]]-Table1[[#This Row],[Budget_Margin]]) / Table1[[#This Row],[Budget_Margin]],
(Table1[[#This Row],[Gross_Margin]]-Table1[[#This Row],[Budget_Margin]]) / ABS(Table1[[#This Row],[Budget_Margin]])
)
)</f>
        <v>0.14000000000000001</v>
      </c>
      <c r="X3626" s="5" t="str">
        <f>IF(Table1[[#This Row],[Margin_Var]]&gt;=0, "Above Budget", "Below Budget")</f>
        <v>Above Budget</v>
      </c>
      <c r="Y3626" s="5">
        <f>IFERROR(Table1[[#This Row],[Gross_Margin]]/Table1[[#This Row],[Actual_Sales]],0)</f>
        <v>0.55882352941176472</v>
      </c>
      <c r="Z3626" s="5">
        <f>Table1[[#This Row],[Actual_Profit]]/Table1[[#This Row],[Actual_Sales]]</f>
        <v>5.8823529411764705E-2</v>
      </c>
      <c r="AA3626">
        <v>51</v>
      </c>
      <c r="AB3626" s="5">
        <f>IFERROR(Table1[[#This Row],[Expenses]]/Table1[[#This Row],[Actual_Sales]],0)</f>
        <v>0.5</v>
      </c>
      <c r="AC3626">
        <v>17</v>
      </c>
      <c r="AD3626">
        <v>409</v>
      </c>
      <c r="AE3626" s="5">
        <f>IFERROR(Table1[[#This Row],[Inventory]]/Table1[[#This Row],[Actual_Sales]],0)</f>
        <v>4.0098039215686274</v>
      </c>
    </row>
    <row r="3627" spans="1:31" x14ac:dyDescent="0.25">
      <c r="A3627">
        <v>1498</v>
      </c>
      <c r="B3627">
        <v>567</v>
      </c>
      <c r="C3627">
        <v>6</v>
      </c>
      <c r="D3627" s="2">
        <v>40422</v>
      </c>
      <c r="E3627">
        <v>102</v>
      </c>
      <c r="F3627">
        <v>120</v>
      </c>
      <c r="G3627">
        <f>Table1[[#This Row],[Actual_Sales]]-Table1[[#This Row],[Budget_Sales]]</f>
        <v>-18</v>
      </c>
      <c r="H3627" s="5">
        <f>IF(
Table1[[#This Row],[Budget_Sales]]=0,
"",
IF(
Table1[[#This Row],[Budget_Sales]]&gt;0,
(Table1[[#This Row],[Actual_Sales]]-Table1[[#This Row],[Budget_Sales]])/Table1[[#This Row],[Budget_Sales]],
(Table1[[#This Row],[Actual_Sales]]-Table1[[#This Row],[Budget_Sales]])/ABS(Table1[[#This Row],[Budget_Sales]])
)
)</f>
        <v>-0.15</v>
      </c>
      <c r="I3627" s="5" t="str">
        <f>IF(Table1[[#This Row],[Sales_Var]]&gt;=0,"Above Budget","Below Budget")</f>
        <v>Below Budget</v>
      </c>
      <c r="J3627">
        <f>Table1[[#This Row],[Actual_Sales]]-(Table1[[#This Row],[COGS]]+Table1[[#This Row],[Expenses]])</f>
        <v>6</v>
      </c>
      <c r="K3627">
        <v>30</v>
      </c>
      <c r="L3627">
        <f>Table1[[#This Row],[Actual_Profit]]-Table1[[#This Row],[Budget_Profit]]</f>
        <v>-24</v>
      </c>
      <c r="M3627" s="5">
        <f>IF(
Table1[[#This Row],[Budget_Profit]]=0,
"",
IF(
Table1[[#This Row],[Budget_Profit]]&gt;0,
(Table1[[#This Row],[Actual_Profit]]-Table1[[#This Row],[Budget_Profit]])/Table1[[#This Row],[Budget_Profit]],
(Table1[[#This Row],[Actual_Profit]]-Table1[[#This Row],[Budget_Profit]])/ABS(Table1[[#This Row],[Budget_Profit]])
)
)</f>
        <v>-0.8</v>
      </c>
      <c r="N3627" s="5" t="str">
        <f>IF(Table1[[#This Row],[Profit_Var]]&gt;=0, "Above Budget", "Below Budget")</f>
        <v>Below Budget</v>
      </c>
      <c r="O3627">
        <v>45</v>
      </c>
      <c r="P3627">
        <v>50</v>
      </c>
      <c r="Q3627">
        <f>Table1[[#This Row],[COGS]]-Table1[[#This Row],[Budget_COGS]]</f>
        <v>-5</v>
      </c>
      <c r="R3627" s="5">
        <f>IF(
Table1[[#This Row],[Budget_COGS]]=0,
"",
IF(
Table1[[#This Row],[Budget_COGS]]&gt;0,
(Table1[[#This Row],[Budget_COGS]]-Table1[[#This Row],[COGS]]) / Table1[[#This Row],[Budget_COGS]],
(Table1[[#This Row],[Budget_COGS]]-Table1[[#This Row],[COGS]]) / ABS(Table1[[#This Row],[Budget_COGS]])
)
)</f>
        <v>0.1</v>
      </c>
      <c r="S3627" s="5" t="str">
        <f>IF(Table1[[#This Row],[COGS _Var]]&gt;=0, "Above Budget", "Below Budget")</f>
        <v>Below Budget</v>
      </c>
      <c r="T3627">
        <f>Table1[[#This Row],[Actual_Sales]]-Table1[[#This Row],[COGS]]</f>
        <v>57</v>
      </c>
      <c r="U3627">
        <v>70</v>
      </c>
      <c r="V3627">
        <f>Table1[[#This Row],[Gross_Margin]]-Table1[[#This Row],[Budget_Margin]]</f>
        <v>-13</v>
      </c>
      <c r="W3627" s="5">
        <f>IF(
Table1[[#This Row],[Budget_Margin]]=0,
"",
IF(
Table1[[#This Row],[Budget_Margin]]&gt;0,
(Table1[[#This Row],[Gross_Margin]]-Table1[[#This Row],[Budget_Margin]]) / Table1[[#This Row],[Budget_Margin]],
(Table1[[#This Row],[Gross_Margin]]-Table1[[#This Row],[Budget_Margin]]) / ABS(Table1[[#This Row],[Budget_Margin]])
)
)</f>
        <v>-0.18571428571428572</v>
      </c>
      <c r="X3627" s="5" t="str">
        <f>IF(Table1[[#This Row],[Margin_Var]]&gt;=0, "Above Budget", "Below Budget")</f>
        <v>Below Budget</v>
      </c>
      <c r="Y3627" s="5">
        <f>IFERROR(Table1[[#This Row],[Gross_Margin]]/Table1[[#This Row],[Actual_Sales]],0)</f>
        <v>0.55882352941176472</v>
      </c>
      <c r="Z3627" s="5">
        <f>Table1[[#This Row],[Actual_Profit]]/Table1[[#This Row],[Actual_Sales]]</f>
        <v>5.8823529411764705E-2</v>
      </c>
      <c r="AA3627">
        <v>51</v>
      </c>
      <c r="AB3627" s="5">
        <f>IFERROR(Table1[[#This Row],[Expenses]]/Table1[[#This Row],[Actual_Sales]],0)</f>
        <v>0.5</v>
      </c>
      <c r="AC3627">
        <v>17</v>
      </c>
      <c r="AD3627">
        <v>409</v>
      </c>
      <c r="AE3627" s="5">
        <f>IFERROR(Table1[[#This Row],[Inventory]]/Table1[[#This Row],[Actual_Sales]],0)</f>
        <v>4.0098039215686274</v>
      </c>
    </row>
    <row r="3628" spans="1:31" x14ac:dyDescent="0.25">
      <c r="A3628">
        <v>1563</v>
      </c>
      <c r="B3628">
        <v>857</v>
      </c>
      <c r="C3628">
        <v>9</v>
      </c>
      <c r="D3628" s="2">
        <v>40422</v>
      </c>
      <c r="E3628">
        <v>102</v>
      </c>
      <c r="F3628">
        <v>70</v>
      </c>
      <c r="G3628">
        <f>Table1[[#This Row],[Actual_Sales]]-Table1[[#This Row],[Budget_Sales]]</f>
        <v>32</v>
      </c>
      <c r="H3628" s="5">
        <f>IF(
Table1[[#This Row],[Budget_Sales]]=0,
"",
IF(
Table1[[#This Row],[Budget_Sales]]&gt;0,
(Table1[[#This Row],[Actual_Sales]]-Table1[[#This Row],[Budget_Sales]])/Table1[[#This Row],[Budget_Sales]],
(Table1[[#This Row],[Actual_Sales]]-Table1[[#This Row],[Budget_Sales]])/ABS(Table1[[#This Row],[Budget_Sales]])
)
)</f>
        <v>0.45714285714285713</v>
      </c>
      <c r="I3628" s="5" t="str">
        <f>IF(Table1[[#This Row],[Sales_Var]]&gt;=0,"Above Budget","Below Budget")</f>
        <v>Above Budget</v>
      </c>
      <c r="J3628">
        <f>Table1[[#This Row],[Actual_Sales]]-(Table1[[#This Row],[COGS]]+Table1[[#This Row],[Expenses]])</f>
        <v>6</v>
      </c>
      <c r="K3628">
        <v>10</v>
      </c>
      <c r="L3628">
        <f>Table1[[#This Row],[Actual_Profit]]-Table1[[#This Row],[Budget_Profit]]</f>
        <v>-4</v>
      </c>
      <c r="M3628" s="5">
        <f>IF(
Table1[[#This Row],[Budget_Profit]]=0,
"",
IF(
Table1[[#This Row],[Budget_Profit]]&gt;0,
(Table1[[#This Row],[Actual_Profit]]-Table1[[#This Row],[Budget_Profit]])/Table1[[#This Row],[Budget_Profit]],
(Table1[[#This Row],[Actual_Profit]]-Table1[[#This Row],[Budget_Profit]])/ABS(Table1[[#This Row],[Budget_Profit]])
)
)</f>
        <v>-0.4</v>
      </c>
      <c r="N3628" s="5" t="str">
        <f>IF(Table1[[#This Row],[Profit_Var]]&gt;=0, "Above Budget", "Below Budget")</f>
        <v>Below Budget</v>
      </c>
      <c r="O3628">
        <v>45</v>
      </c>
      <c r="P3628">
        <v>30</v>
      </c>
      <c r="Q3628">
        <f>Table1[[#This Row],[COGS]]-Table1[[#This Row],[Budget_COGS]]</f>
        <v>15</v>
      </c>
      <c r="R3628" s="5">
        <f>IF(
Table1[[#This Row],[Budget_COGS]]=0,
"",
IF(
Table1[[#This Row],[Budget_COGS]]&gt;0,
(Table1[[#This Row],[Budget_COGS]]-Table1[[#This Row],[COGS]]) / Table1[[#This Row],[Budget_COGS]],
(Table1[[#This Row],[Budget_COGS]]-Table1[[#This Row],[COGS]]) / ABS(Table1[[#This Row],[Budget_COGS]])
)
)</f>
        <v>-0.5</v>
      </c>
      <c r="S3628" s="5" t="str">
        <f>IF(Table1[[#This Row],[COGS _Var]]&gt;=0, "Above Budget", "Below Budget")</f>
        <v>Above Budget</v>
      </c>
      <c r="T3628">
        <f>Table1[[#This Row],[Actual_Sales]]-Table1[[#This Row],[COGS]]</f>
        <v>57</v>
      </c>
      <c r="U3628">
        <v>40</v>
      </c>
      <c r="V3628">
        <f>Table1[[#This Row],[Gross_Margin]]-Table1[[#This Row],[Budget_Margin]]</f>
        <v>17</v>
      </c>
      <c r="W3628" s="5">
        <f>IF(
Table1[[#This Row],[Budget_Margin]]=0,
"",
IF(
Table1[[#This Row],[Budget_Margin]]&gt;0,
(Table1[[#This Row],[Gross_Margin]]-Table1[[#This Row],[Budget_Margin]]) / Table1[[#This Row],[Budget_Margin]],
(Table1[[#This Row],[Gross_Margin]]-Table1[[#This Row],[Budget_Margin]]) / ABS(Table1[[#This Row],[Budget_Margin]])
)
)</f>
        <v>0.42499999999999999</v>
      </c>
      <c r="X3628" s="5" t="str">
        <f>IF(Table1[[#This Row],[Margin_Var]]&gt;=0, "Above Budget", "Below Budget")</f>
        <v>Above Budget</v>
      </c>
      <c r="Y3628" s="5">
        <f>IFERROR(Table1[[#This Row],[Gross_Margin]]/Table1[[#This Row],[Actual_Sales]],0)</f>
        <v>0.55882352941176472</v>
      </c>
      <c r="Z3628" s="5">
        <f>Table1[[#This Row],[Actual_Profit]]/Table1[[#This Row],[Actual_Sales]]</f>
        <v>5.8823529411764705E-2</v>
      </c>
      <c r="AA3628">
        <v>51</v>
      </c>
      <c r="AB3628" s="5">
        <f>IFERROR(Table1[[#This Row],[Expenses]]/Table1[[#This Row],[Actual_Sales]],0)</f>
        <v>0.5</v>
      </c>
      <c r="AC3628">
        <v>17</v>
      </c>
      <c r="AD3628">
        <v>409</v>
      </c>
      <c r="AE3628" s="5">
        <f>IFERROR(Table1[[#This Row],[Inventory]]/Table1[[#This Row],[Actual_Sales]],0)</f>
        <v>4.0098039215686274</v>
      </c>
    </row>
    <row r="3629" spans="1:31" x14ac:dyDescent="0.25">
      <c r="A3629">
        <v>2117</v>
      </c>
      <c r="B3629">
        <v>971</v>
      </c>
      <c r="C3629">
        <v>4</v>
      </c>
      <c r="D3629" s="2">
        <v>40513</v>
      </c>
      <c r="E3629">
        <v>103</v>
      </c>
      <c r="F3629">
        <v>90</v>
      </c>
      <c r="G3629">
        <f>Table1[[#This Row],[Actual_Sales]]-Table1[[#This Row],[Budget_Sales]]</f>
        <v>13</v>
      </c>
      <c r="H3629" s="5">
        <f>IF(
Table1[[#This Row],[Budget_Sales]]=0,
"",
IF(
Table1[[#This Row],[Budget_Sales]]&gt;0,
(Table1[[#This Row],[Actual_Sales]]-Table1[[#This Row],[Budget_Sales]])/Table1[[#This Row],[Budget_Sales]],
(Table1[[#This Row],[Actual_Sales]]-Table1[[#This Row],[Budget_Sales]])/ABS(Table1[[#This Row],[Budget_Sales]])
)
)</f>
        <v>0.14444444444444443</v>
      </c>
      <c r="I3629" s="5" t="str">
        <f>IF(Table1[[#This Row],[Sales_Var]]&gt;=0,"Above Budget","Below Budget")</f>
        <v>Above Budget</v>
      </c>
      <c r="J3629">
        <f>Table1[[#This Row],[Actual_Sales]]-(Table1[[#This Row],[COGS]]+Table1[[#This Row],[Expenses]])</f>
        <v>6</v>
      </c>
      <c r="K3629">
        <v>10</v>
      </c>
      <c r="L3629">
        <f>Table1[[#This Row],[Actual_Profit]]-Table1[[#This Row],[Budget_Profit]]</f>
        <v>-4</v>
      </c>
      <c r="M3629" s="5">
        <f>IF(
Table1[[#This Row],[Budget_Profit]]=0,
"",
IF(
Table1[[#This Row],[Budget_Profit]]&gt;0,
(Table1[[#This Row],[Actual_Profit]]-Table1[[#This Row],[Budget_Profit]])/Table1[[#This Row],[Budget_Profit]],
(Table1[[#This Row],[Actual_Profit]]-Table1[[#This Row],[Budget_Profit]])/ABS(Table1[[#This Row],[Budget_Profit]])
)
)</f>
        <v>-0.4</v>
      </c>
      <c r="N3629" s="5" t="str">
        <f>IF(Table1[[#This Row],[Profit_Var]]&gt;=0, "Above Budget", "Below Budget")</f>
        <v>Below Budget</v>
      </c>
      <c r="O3629">
        <v>46</v>
      </c>
      <c r="P3629">
        <v>40</v>
      </c>
      <c r="Q3629">
        <f>Table1[[#This Row],[COGS]]-Table1[[#This Row],[Budget_COGS]]</f>
        <v>6</v>
      </c>
      <c r="R3629" s="5">
        <f>IF(
Table1[[#This Row],[Budget_COGS]]=0,
"",
IF(
Table1[[#This Row],[Budget_COGS]]&gt;0,
(Table1[[#This Row],[Budget_COGS]]-Table1[[#This Row],[COGS]]) / Table1[[#This Row],[Budget_COGS]],
(Table1[[#This Row],[Budget_COGS]]-Table1[[#This Row],[COGS]]) / ABS(Table1[[#This Row],[Budget_COGS]])
)
)</f>
        <v>-0.15</v>
      </c>
      <c r="S3629" s="5" t="str">
        <f>IF(Table1[[#This Row],[COGS _Var]]&gt;=0, "Above Budget", "Below Budget")</f>
        <v>Above Budget</v>
      </c>
      <c r="T3629">
        <f>Table1[[#This Row],[Actual_Sales]]-Table1[[#This Row],[COGS]]</f>
        <v>57</v>
      </c>
      <c r="U3629">
        <v>50</v>
      </c>
      <c r="V3629">
        <f>Table1[[#This Row],[Gross_Margin]]-Table1[[#This Row],[Budget_Margin]]</f>
        <v>7</v>
      </c>
      <c r="W3629" s="5">
        <f>IF(
Table1[[#This Row],[Budget_Margin]]=0,
"",
IF(
Table1[[#This Row],[Budget_Margin]]&gt;0,
(Table1[[#This Row],[Gross_Margin]]-Table1[[#This Row],[Budget_Margin]]) / Table1[[#This Row],[Budget_Margin]],
(Table1[[#This Row],[Gross_Margin]]-Table1[[#This Row],[Budget_Margin]]) / ABS(Table1[[#This Row],[Budget_Margin]])
)
)</f>
        <v>0.14000000000000001</v>
      </c>
      <c r="X3629" s="5" t="str">
        <f>IF(Table1[[#This Row],[Margin_Var]]&gt;=0, "Above Budget", "Below Budget")</f>
        <v>Above Budget</v>
      </c>
      <c r="Y3629" s="5">
        <f>IFERROR(Table1[[#This Row],[Gross_Margin]]/Table1[[#This Row],[Actual_Sales]],0)</f>
        <v>0.55339805825242716</v>
      </c>
      <c r="Z3629" s="5">
        <f>Table1[[#This Row],[Actual_Profit]]/Table1[[#This Row],[Actual_Sales]]</f>
        <v>5.8252427184466021E-2</v>
      </c>
      <c r="AA3629">
        <v>51</v>
      </c>
      <c r="AB3629" s="5">
        <f>IFERROR(Table1[[#This Row],[Expenses]]/Table1[[#This Row],[Actual_Sales]],0)</f>
        <v>0.49514563106796117</v>
      </c>
      <c r="AC3629">
        <v>17</v>
      </c>
      <c r="AD3629">
        <v>422</v>
      </c>
      <c r="AE3629" s="5">
        <f>IFERROR(Table1[[#This Row],[Inventory]]/Table1[[#This Row],[Actual_Sales]],0)</f>
        <v>4.0970873786407767</v>
      </c>
    </row>
    <row r="3630" spans="1:31" x14ac:dyDescent="0.25">
      <c r="A3630">
        <v>2078</v>
      </c>
      <c r="B3630">
        <v>740</v>
      </c>
      <c r="C3630">
        <v>6</v>
      </c>
      <c r="D3630" s="2">
        <v>40513</v>
      </c>
      <c r="E3630">
        <v>103</v>
      </c>
      <c r="F3630">
        <v>130</v>
      </c>
      <c r="G3630">
        <f>Table1[[#This Row],[Actual_Sales]]-Table1[[#This Row],[Budget_Sales]]</f>
        <v>-27</v>
      </c>
      <c r="H3630" s="5">
        <f>IF(
Table1[[#This Row],[Budget_Sales]]=0,
"",
IF(
Table1[[#This Row],[Budget_Sales]]&gt;0,
(Table1[[#This Row],[Actual_Sales]]-Table1[[#This Row],[Budget_Sales]])/Table1[[#This Row],[Budget_Sales]],
(Table1[[#This Row],[Actual_Sales]]-Table1[[#This Row],[Budget_Sales]])/ABS(Table1[[#This Row],[Budget_Sales]])
)
)</f>
        <v>-0.2076923076923077</v>
      </c>
      <c r="I3630" s="5" t="str">
        <f>IF(Table1[[#This Row],[Sales_Var]]&gt;=0,"Above Budget","Below Budget")</f>
        <v>Below Budget</v>
      </c>
      <c r="J3630">
        <f>Table1[[#This Row],[Actual_Sales]]-(Table1[[#This Row],[COGS]]+Table1[[#This Row],[Expenses]])</f>
        <v>6</v>
      </c>
      <c r="K3630">
        <v>40</v>
      </c>
      <c r="L3630">
        <f>Table1[[#This Row],[Actual_Profit]]-Table1[[#This Row],[Budget_Profit]]</f>
        <v>-34</v>
      </c>
      <c r="M3630" s="5">
        <f>IF(
Table1[[#This Row],[Budget_Profit]]=0,
"",
IF(
Table1[[#This Row],[Budget_Profit]]&gt;0,
(Table1[[#This Row],[Actual_Profit]]-Table1[[#This Row],[Budget_Profit]])/Table1[[#This Row],[Budget_Profit]],
(Table1[[#This Row],[Actual_Profit]]-Table1[[#This Row],[Budget_Profit]])/ABS(Table1[[#This Row],[Budget_Profit]])
)
)</f>
        <v>-0.85</v>
      </c>
      <c r="N3630" s="5" t="str">
        <f>IF(Table1[[#This Row],[Profit_Var]]&gt;=0, "Above Budget", "Below Budget")</f>
        <v>Below Budget</v>
      </c>
      <c r="O3630">
        <v>46</v>
      </c>
      <c r="P3630">
        <v>50</v>
      </c>
      <c r="Q3630">
        <f>Table1[[#This Row],[COGS]]-Table1[[#This Row],[Budget_COGS]]</f>
        <v>-4</v>
      </c>
      <c r="R3630" s="5">
        <f>IF(
Table1[[#This Row],[Budget_COGS]]=0,
"",
IF(
Table1[[#This Row],[Budget_COGS]]&gt;0,
(Table1[[#This Row],[Budget_COGS]]-Table1[[#This Row],[COGS]]) / Table1[[#This Row],[Budget_COGS]],
(Table1[[#This Row],[Budget_COGS]]-Table1[[#This Row],[COGS]]) / ABS(Table1[[#This Row],[Budget_COGS]])
)
)</f>
        <v>0.08</v>
      </c>
      <c r="S3630" s="5" t="str">
        <f>IF(Table1[[#This Row],[COGS _Var]]&gt;=0, "Above Budget", "Below Budget")</f>
        <v>Below Budget</v>
      </c>
      <c r="T3630">
        <f>Table1[[#This Row],[Actual_Sales]]-Table1[[#This Row],[COGS]]</f>
        <v>57</v>
      </c>
      <c r="U3630">
        <v>80</v>
      </c>
      <c r="V3630">
        <f>Table1[[#This Row],[Gross_Margin]]-Table1[[#This Row],[Budget_Margin]]</f>
        <v>-23</v>
      </c>
      <c r="W3630" s="5">
        <f>IF(
Table1[[#This Row],[Budget_Margin]]=0,
"",
IF(
Table1[[#This Row],[Budget_Margin]]&gt;0,
(Table1[[#This Row],[Gross_Margin]]-Table1[[#This Row],[Budget_Margin]]) / Table1[[#This Row],[Budget_Margin]],
(Table1[[#This Row],[Gross_Margin]]-Table1[[#This Row],[Budget_Margin]]) / ABS(Table1[[#This Row],[Budget_Margin]])
)
)</f>
        <v>-0.28749999999999998</v>
      </c>
      <c r="X3630" s="5" t="str">
        <f>IF(Table1[[#This Row],[Margin_Var]]&gt;=0, "Above Budget", "Below Budget")</f>
        <v>Below Budget</v>
      </c>
      <c r="Y3630" s="5">
        <f>IFERROR(Table1[[#This Row],[Gross_Margin]]/Table1[[#This Row],[Actual_Sales]],0)</f>
        <v>0.55339805825242716</v>
      </c>
      <c r="Z3630" s="5">
        <f>Table1[[#This Row],[Actual_Profit]]/Table1[[#This Row],[Actual_Sales]]</f>
        <v>5.8252427184466021E-2</v>
      </c>
      <c r="AA3630">
        <v>51</v>
      </c>
      <c r="AB3630" s="5">
        <f>IFERROR(Table1[[#This Row],[Expenses]]/Table1[[#This Row],[Actual_Sales]],0)</f>
        <v>0.49514563106796117</v>
      </c>
      <c r="AC3630">
        <v>17</v>
      </c>
      <c r="AD3630">
        <v>422</v>
      </c>
      <c r="AE3630" s="5">
        <f>IFERROR(Table1[[#This Row],[Inventory]]/Table1[[#This Row],[Actual_Sales]],0)</f>
        <v>4.0970873786407767</v>
      </c>
    </row>
    <row r="3631" spans="1:31" x14ac:dyDescent="0.25">
      <c r="A3631">
        <v>1962</v>
      </c>
      <c r="B3631">
        <v>303</v>
      </c>
      <c r="C3631">
        <v>11</v>
      </c>
      <c r="D3631" s="2">
        <v>40513</v>
      </c>
      <c r="E3631">
        <v>103</v>
      </c>
      <c r="F3631">
        <v>80</v>
      </c>
      <c r="G3631">
        <f>Table1[[#This Row],[Actual_Sales]]-Table1[[#This Row],[Budget_Sales]]</f>
        <v>23</v>
      </c>
      <c r="H3631" s="5">
        <f>IF(
Table1[[#This Row],[Budget_Sales]]=0,
"",
IF(
Table1[[#This Row],[Budget_Sales]]&gt;0,
(Table1[[#This Row],[Actual_Sales]]-Table1[[#This Row],[Budget_Sales]])/Table1[[#This Row],[Budget_Sales]],
(Table1[[#This Row],[Actual_Sales]]-Table1[[#This Row],[Budget_Sales]])/ABS(Table1[[#This Row],[Budget_Sales]])
)
)</f>
        <v>0.28749999999999998</v>
      </c>
      <c r="I3631" s="5" t="str">
        <f>IF(Table1[[#This Row],[Sales_Var]]&gt;=0,"Above Budget","Below Budget")</f>
        <v>Above Budget</v>
      </c>
      <c r="J3631">
        <f>Table1[[#This Row],[Actual_Sales]]-(Table1[[#This Row],[COGS]]+Table1[[#This Row],[Expenses]])</f>
        <v>6</v>
      </c>
      <c r="K3631">
        <v>10</v>
      </c>
      <c r="L3631">
        <f>Table1[[#This Row],[Actual_Profit]]-Table1[[#This Row],[Budget_Profit]]</f>
        <v>-4</v>
      </c>
      <c r="M3631" s="5">
        <f>IF(
Table1[[#This Row],[Budget_Profit]]=0,
"",
IF(
Table1[[#This Row],[Budget_Profit]]&gt;0,
(Table1[[#This Row],[Actual_Profit]]-Table1[[#This Row],[Budget_Profit]])/Table1[[#This Row],[Budget_Profit]],
(Table1[[#This Row],[Actual_Profit]]-Table1[[#This Row],[Budget_Profit]])/ABS(Table1[[#This Row],[Budget_Profit]])
)
)</f>
        <v>-0.4</v>
      </c>
      <c r="N3631" s="5" t="str">
        <f>IF(Table1[[#This Row],[Profit_Var]]&gt;=0, "Above Budget", "Below Budget")</f>
        <v>Below Budget</v>
      </c>
      <c r="O3631">
        <v>46</v>
      </c>
      <c r="P3631">
        <v>30</v>
      </c>
      <c r="Q3631">
        <f>Table1[[#This Row],[COGS]]-Table1[[#This Row],[Budget_COGS]]</f>
        <v>16</v>
      </c>
      <c r="R3631" s="5">
        <f>IF(
Table1[[#This Row],[Budget_COGS]]=0,
"",
IF(
Table1[[#This Row],[Budget_COGS]]&gt;0,
(Table1[[#This Row],[Budget_COGS]]-Table1[[#This Row],[COGS]]) / Table1[[#This Row],[Budget_COGS]],
(Table1[[#This Row],[Budget_COGS]]-Table1[[#This Row],[COGS]]) / ABS(Table1[[#This Row],[Budget_COGS]])
)
)</f>
        <v>-0.53333333333333333</v>
      </c>
      <c r="S3631" s="5" t="str">
        <f>IF(Table1[[#This Row],[COGS _Var]]&gt;=0, "Above Budget", "Below Budget")</f>
        <v>Above Budget</v>
      </c>
      <c r="T3631">
        <f>Table1[[#This Row],[Actual_Sales]]-Table1[[#This Row],[COGS]]</f>
        <v>57</v>
      </c>
      <c r="U3631">
        <v>50</v>
      </c>
      <c r="V3631">
        <f>Table1[[#This Row],[Gross_Margin]]-Table1[[#This Row],[Budget_Margin]]</f>
        <v>7</v>
      </c>
      <c r="W3631" s="5">
        <f>IF(
Table1[[#This Row],[Budget_Margin]]=0,
"",
IF(
Table1[[#This Row],[Budget_Margin]]&gt;0,
(Table1[[#This Row],[Gross_Margin]]-Table1[[#This Row],[Budget_Margin]]) / Table1[[#This Row],[Budget_Margin]],
(Table1[[#This Row],[Gross_Margin]]-Table1[[#This Row],[Budget_Margin]]) / ABS(Table1[[#This Row],[Budget_Margin]])
)
)</f>
        <v>0.14000000000000001</v>
      </c>
      <c r="X3631" s="5" t="str">
        <f>IF(Table1[[#This Row],[Margin_Var]]&gt;=0, "Above Budget", "Below Budget")</f>
        <v>Above Budget</v>
      </c>
      <c r="Y3631" s="5">
        <f>IFERROR(Table1[[#This Row],[Gross_Margin]]/Table1[[#This Row],[Actual_Sales]],0)</f>
        <v>0.55339805825242716</v>
      </c>
      <c r="Z3631" s="5">
        <f>Table1[[#This Row],[Actual_Profit]]/Table1[[#This Row],[Actual_Sales]]</f>
        <v>5.8252427184466021E-2</v>
      </c>
      <c r="AA3631">
        <v>51</v>
      </c>
      <c r="AB3631" s="5">
        <f>IFERROR(Table1[[#This Row],[Expenses]]/Table1[[#This Row],[Actual_Sales]],0)</f>
        <v>0.49514563106796117</v>
      </c>
      <c r="AC3631">
        <v>17</v>
      </c>
      <c r="AD3631">
        <v>422</v>
      </c>
      <c r="AE3631" s="5">
        <f>IFERROR(Table1[[#This Row],[Inventory]]/Table1[[#This Row],[Actual_Sales]],0)</f>
        <v>4.0970873786407767</v>
      </c>
    </row>
    <row r="3632" spans="1:31" x14ac:dyDescent="0.25">
      <c r="A3632">
        <v>1269</v>
      </c>
      <c r="B3632">
        <v>339</v>
      </c>
      <c r="C3632">
        <v>5</v>
      </c>
      <c r="D3632" s="2">
        <v>40391</v>
      </c>
      <c r="E3632">
        <v>105</v>
      </c>
      <c r="F3632">
        <v>100</v>
      </c>
      <c r="G3632">
        <f>Table1[[#This Row],[Actual_Sales]]-Table1[[#This Row],[Budget_Sales]]</f>
        <v>5</v>
      </c>
      <c r="H3632" s="5">
        <f>IF(
Table1[[#This Row],[Budget_Sales]]=0,
"",
IF(
Table1[[#This Row],[Budget_Sales]]&gt;0,
(Table1[[#This Row],[Actual_Sales]]-Table1[[#This Row],[Budget_Sales]])/Table1[[#This Row],[Budget_Sales]],
(Table1[[#This Row],[Actual_Sales]]-Table1[[#This Row],[Budget_Sales]])/ABS(Table1[[#This Row],[Budget_Sales]])
)
)</f>
        <v>0.05</v>
      </c>
      <c r="I3632" s="5" t="str">
        <f>IF(Table1[[#This Row],[Sales_Var]]&gt;=0,"Above Budget","Below Budget")</f>
        <v>Above Budget</v>
      </c>
      <c r="J3632">
        <f>Table1[[#This Row],[Actual_Sales]]-(Table1[[#This Row],[COGS]]+Table1[[#This Row],[Expenses]])</f>
        <v>6</v>
      </c>
      <c r="K3632">
        <v>20</v>
      </c>
      <c r="L3632">
        <f>Table1[[#This Row],[Actual_Profit]]-Table1[[#This Row],[Budget_Profit]]</f>
        <v>-14</v>
      </c>
      <c r="M3632" s="5">
        <f>IF(
Table1[[#This Row],[Budget_Profit]]=0,
"",
IF(
Table1[[#This Row],[Budget_Profit]]&gt;0,
(Table1[[#This Row],[Actual_Profit]]-Table1[[#This Row],[Budget_Profit]])/Table1[[#This Row],[Budget_Profit]],
(Table1[[#This Row],[Actual_Profit]]-Table1[[#This Row],[Budget_Profit]])/ABS(Table1[[#This Row],[Budget_Profit]])
)
)</f>
        <v>-0.7</v>
      </c>
      <c r="N3632" s="5" t="str">
        <f>IF(Table1[[#This Row],[Profit_Var]]&gt;=0, "Above Budget", "Below Budget")</f>
        <v>Below Budget</v>
      </c>
      <c r="O3632">
        <v>37</v>
      </c>
      <c r="P3632">
        <v>30</v>
      </c>
      <c r="Q3632">
        <f>Table1[[#This Row],[COGS]]-Table1[[#This Row],[Budget_COGS]]</f>
        <v>7</v>
      </c>
      <c r="R3632" s="5">
        <f>IF(
Table1[[#This Row],[Budget_COGS]]=0,
"",
IF(
Table1[[#This Row],[Budget_COGS]]&gt;0,
(Table1[[#This Row],[Budget_COGS]]-Table1[[#This Row],[COGS]]) / Table1[[#This Row],[Budget_COGS]],
(Table1[[#This Row],[Budget_COGS]]-Table1[[#This Row],[COGS]]) / ABS(Table1[[#This Row],[Budget_COGS]])
)
)</f>
        <v>-0.23333333333333334</v>
      </c>
      <c r="S3632" s="5" t="str">
        <f>IF(Table1[[#This Row],[COGS _Var]]&gt;=0, "Above Budget", "Below Budget")</f>
        <v>Above Budget</v>
      </c>
      <c r="T3632">
        <f>Table1[[#This Row],[Actual_Sales]]-Table1[[#This Row],[COGS]]</f>
        <v>68</v>
      </c>
      <c r="U3632">
        <v>70</v>
      </c>
      <c r="V3632">
        <f>Table1[[#This Row],[Gross_Margin]]-Table1[[#This Row],[Budget_Margin]]</f>
        <v>-2</v>
      </c>
      <c r="W3632" s="5">
        <f>IF(
Table1[[#This Row],[Budget_Margin]]=0,
"",
IF(
Table1[[#This Row],[Budget_Margin]]&gt;0,
(Table1[[#This Row],[Gross_Margin]]-Table1[[#This Row],[Budget_Margin]]) / Table1[[#This Row],[Budget_Margin]],
(Table1[[#This Row],[Gross_Margin]]-Table1[[#This Row],[Budget_Margin]]) / ABS(Table1[[#This Row],[Budget_Margin]])
)
)</f>
        <v>-2.8571428571428571E-2</v>
      </c>
      <c r="X3632" s="5" t="str">
        <f>IF(Table1[[#This Row],[Margin_Var]]&gt;=0, "Above Budget", "Below Budget")</f>
        <v>Below Budget</v>
      </c>
      <c r="Y3632" s="5">
        <f>IFERROR(Table1[[#This Row],[Gross_Margin]]/Table1[[#This Row],[Actual_Sales]],0)</f>
        <v>0.64761904761904765</v>
      </c>
      <c r="Z3632" s="5">
        <f>Table1[[#This Row],[Actual_Profit]]/Table1[[#This Row],[Actual_Sales]]</f>
        <v>5.7142857142857141E-2</v>
      </c>
      <c r="AA3632">
        <v>62</v>
      </c>
      <c r="AB3632" s="5">
        <f>IFERROR(Table1[[#This Row],[Expenses]]/Table1[[#This Row],[Actual_Sales]],0)</f>
        <v>0.59047619047619049</v>
      </c>
      <c r="AC3632">
        <v>33</v>
      </c>
      <c r="AD3632">
        <v>540</v>
      </c>
      <c r="AE3632" s="5">
        <f>IFERROR(Table1[[#This Row],[Inventory]]/Table1[[#This Row],[Actual_Sales]],0)</f>
        <v>5.1428571428571432</v>
      </c>
    </row>
    <row r="3633" spans="1:31" x14ac:dyDescent="0.25">
      <c r="A3633">
        <v>95</v>
      </c>
      <c r="B3633">
        <v>580</v>
      </c>
      <c r="C3633">
        <v>9</v>
      </c>
      <c r="D3633" s="2">
        <v>40179</v>
      </c>
      <c r="E3633">
        <v>190</v>
      </c>
      <c r="F3633">
        <v>180</v>
      </c>
      <c r="G3633">
        <f>Table1[[#This Row],[Actual_Sales]]-Table1[[#This Row],[Budget_Sales]]</f>
        <v>10</v>
      </c>
      <c r="H3633" s="5">
        <f>IF(
Table1[[#This Row],[Budget_Sales]]=0,
"",
IF(
Table1[[#This Row],[Budget_Sales]]&gt;0,
(Table1[[#This Row],[Actual_Sales]]-Table1[[#This Row],[Budget_Sales]])/Table1[[#This Row],[Budget_Sales]],
(Table1[[#This Row],[Actual_Sales]]-Table1[[#This Row],[Budget_Sales]])/ABS(Table1[[#This Row],[Budget_Sales]])
)
)</f>
        <v>5.5555555555555552E-2</v>
      </c>
      <c r="I3633" s="5" t="str">
        <f>IF(Table1[[#This Row],[Sales_Var]]&gt;=0,"Above Budget","Below Budget")</f>
        <v>Above Budget</v>
      </c>
      <c r="J3633">
        <f>Table1[[#This Row],[Actual_Sales]]-(Table1[[#This Row],[COGS]]+Table1[[#This Row],[Expenses]])</f>
        <v>10</v>
      </c>
      <c r="K3633">
        <v>30</v>
      </c>
      <c r="L3633">
        <f>Table1[[#This Row],[Actual_Profit]]-Table1[[#This Row],[Budget_Profit]]</f>
        <v>-20</v>
      </c>
      <c r="M3633" s="5">
        <f>IF(
Table1[[#This Row],[Budget_Profit]]=0,
"",
IF(
Table1[[#This Row],[Budget_Profit]]&gt;0,
(Table1[[#This Row],[Actual_Profit]]-Table1[[#This Row],[Budget_Profit]])/Table1[[#This Row],[Budget_Profit]],
(Table1[[#This Row],[Actual_Profit]]-Table1[[#This Row],[Budget_Profit]])/ABS(Table1[[#This Row],[Budget_Profit]])
)
)</f>
        <v>-0.66666666666666663</v>
      </c>
      <c r="N3633" s="5" t="str">
        <f>IF(Table1[[#This Row],[Profit_Var]]&gt;=0, "Above Budget", "Below Budget")</f>
        <v>Below Budget</v>
      </c>
      <c r="O3633">
        <v>79</v>
      </c>
      <c r="P3633">
        <v>70</v>
      </c>
      <c r="Q3633">
        <f>Table1[[#This Row],[COGS]]-Table1[[#This Row],[Budget_COGS]]</f>
        <v>9</v>
      </c>
      <c r="R3633" s="5">
        <f>IF(
Table1[[#This Row],[Budget_COGS]]=0,
"",
IF(
Table1[[#This Row],[Budget_COGS]]&gt;0,
(Table1[[#This Row],[Budget_COGS]]-Table1[[#This Row],[COGS]]) / Table1[[#This Row],[Budget_COGS]],
(Table1[[#This Row],[Budget_COGS]]-Table1[[#This Row],[COGS]]) / ABS(Table1[[#This Row],[Budget_COGS]])
)
)</f>
        <v>-0.12857142857142856</v>
      </c>
      <c r="S3633" s="5" t="str">
        <f>IF(Table1[[#This Row],[COGS _Var]]&gt;=0, "Above Budget", "Below Budget")</f>
        <v>Above Budget</v>
      </c>
      <c r="T3633">
        <f>Table1[[#This Row],[Actual_Sales]]-Table1[[#This Row],[COGS]]</f>
        <v>111</v>
      </c>
      <c r="U3633">
        <v>110</v>
      </c>
      <c r="V3633">
        <f>Table1[[#This Row],[Gross_Margin]]-Table1[[#This Row],[Budget_Margin]]</f>
        <v>1</v>
      </c>
      <c r="W3633" s="5">
        <f>IF(
Table1[[#This Row],[Budget_Margin]]=0,
"",
IF(
Table1[[#This Row],[Budget_Margin]]&gt;0,
(Table1[[#This Row],[Gross_Margin]]-Table1[[#This Row],[Budget_Margin]]) / Table1[[#This Row],[Budget_Margin]],
(Table1[[#This Row],[Gross_Margin]]-Table1[[#This Row],[Budget_Margin]]) / ABS(Table1[[#This Row],[Budget_Margin]])
)
)</f>
        <v>9.0909090909090905E-3</v>
      </c>
      <c r="X3633" s="5" t="str">
        <f>IF(Table1[[#This Row],[Margin_Var]]&gt;=0, "Above Budget", "Below Budget")</f>
        <v>Above Budget</v>
      </c>
      <c r="Y3633" s="5">
        <f>IFERROR(Table1[[#This Row],[Gross_Margin]]/Table1[[#This Row],[Actual_Sales]],0)</f>
        <v>0.58421052631578951</v>
      </c>
      <c r="Z3633" s="5">
        <f>Table1[[#This Row],[Actual_Profit]]/Table1[[#This Row],[Actual_Sales]]</f>
        <v>5.2631578947368418E-2</v>
      </c>
      <c r="AA3633">
        <v>101</v>
      </c>
      <c r="AB3633" s="5">
        <f>IFERROR(Table1[[#This Row],[Expenses]]/Table1[[#This Row],[Actual_Sales]],0)</f>
        <v>0.53157894736842104</v>
      </c>
      <c r="AC3633">
        <v>72</v>
      </c>
      <c r="AD3633">
        <v>551</v>
      </c>
      <c r="AE3633" s="5">
        <f>IFERROR(Table1[[#This Row],[Inventory]]/Table1[[#This Row],[Actual_Sales]],0)</f>
        <v>2.9</v>
      </c>
    </row>
    <row r="3634" spans="1:31" x14ac:dyDescent="0.25">
      <c r="A3634">
        <v>3009</v>
      </c>
      <c r="B3634">
        <v>985</v>
      </c>
      <c r="C3634">
        <v>4</v>
      </c>
      <c r="D3634" s="2">
        <v>40664</v>
      </c>
      <c r="E3634">
        <v>153</v>
      </c>
      <c r="F3634">
        <v>130</v>
      </c>
      <c r="G3634">
        <f>Table1[[#This Row],[Actual_Sales]]-Table1[[#This Row],[Budget_Sales]]</f>
        <v>23</v>
      </c>
      <c r="H3634" s="5">
        <f>IF(
Table1[[#This Row],[Budget_Sales]]=0,
"",
IF(
Table1[[#This Row],[Budget_Sales]]&gt;0,
(Table1[[#This Row],[Actual_Sales]]-Table1[[#This Row],[Budget_Sales]])/Table1[[#This Row],[Budget_Sales]],
(Table1[[#This Row],[Actual_Sales]]-Table1[[#This Row],[Budget_Sales]])/ABS(Table1[[#This Row],[Budget_Sales]])
)
)</f>
        <v>0.17692307692307693</v>
      </c>
      <c r="I3634" s="5" t="str">
        <f>IF(Table1[[#This Row],[Sales_Var]]&gt;=0,"Above Budget","Below Budget")</f>
        <v>Above Budget</v>
      </c>
      <c r="J3634">
        <f>Table1[[#This Row],[Actual_Sales]]-(Table1[[#This Row],[COGS]]+Table1[[#This Row],[Expenses]])</f>
        <v>8</v>
      </c>
      <c r="K3634">
        <v>10</v>
      </c>
      <c r="L3634">
        <f>Table1[[#This Row],[Actual_Profit]]-Table1[[#This Row],[Budget_Profit]]</f>
        <v>-2</v>
      </c>
      <c r="M3634" s="5">
        <f>IF(
Table1[[#This Row],[Budget_Profit]]=0,
"",
IF(
Table1[[#This Row],[Budget_Profit]]&gt;0,
(Table1[[#This Row],[Actual_Profit]]-Table1[[#This Row],[Budget_Profit]])/Table1[[#This Row],[Budget_Profit]],
(Table1[[#This Row],[Actual_Profit]]-Table1[[#This Row],[Budget_Profit]])/ABS(Table1[[#This Row],[Budget_Profit]])
)
)</f>
        <v>-0.2</v>
      </c>
      <c r="N3634" s="5" t="str">
        <f>IF(Table1[[#This Row],[Profit_Var]]&gt;=0, "Above Budget", "Below Budget")</f>
        <v>Below Budget</v>
      </c>
      <c r="O3634">
        <v>64</v>
      </c>
      <c r="P3634">
        <v>50</v>
      </c>
      <c r="Q3634">
        <f>Table1[[#This Row],[COGS]]-Table1[[#This Row],[Budget_COGS]]</f>
        <v>14</v>
      </c>
      <c r="R3634" s="5">
        <f>IF(
Table1[[#This Row],[Budget_COGS]]=0,
"",
IF(
Table1[[#This Row],[Budget_COGS]]&gt;0,
(Table1[[#This Row],[Budget_COGS]]-Table1[[#This Row],[COGS]]) / Table1[[#This Row],[Budget_COGS]],
(Table1[[#This Row],[Budget_COGS]]-Table1[[#This Row],[COGS]]) / ABS(Table1[[#This Row],[Budget_COGS]])
)
)</f>
        <v>-0.28000000000000003</v>
      </c>
      <c r="S3634" s="5" t="str">
        <f>IF(Table1[[#This Row],[COGS _Var]]&gt;=0, "Above Budget", "Below Budget")</f>
        <v>Above Budget</v>
      </c>
      <c r="T3634">
        <f>Table1[[#This Row],[Actual_Sales]]-Table1[[#This Row],[COGS]]</f>
        <v>89</v>
      </c>
      <c r="U3634">
        <v>80</v>
      </c>
      <c r="V3634">
        <f>Table1[[#This Row],[Gross_Margin]]-Table1[[#This Row],[Budget_Margin]]</f>
        <v>9</v>
      </c>
      <c r="W3634" s="5">
        <f>IF(
Table1[[#This Row],[Budget_Margin]]=0,
"",
IF(
Table1[[#This Row],[Budget_Margin]]&gt;0,
(Table1[[#This Row],[Gross_Margin]]-Table1[[#This Row],[Budget_Margin]]) / Table1[[#This Row],[Budget_Margin]],
(Table1[[#This Row],[Gross_Margin]]-Table1[[#This Row],[Budget_Margin]]) / ABS(Table1[[#This Row],[Budget_Margin]])
)
)</f>
        <v>0.1125</v>
      </c>
      <c r="X3634" s="5" t="str">
        <f>IF(Table1[[#This Row],[Margin_Var]]&gt;=0, "Above Budget", "Below Budget")</f>
        <v>Above Budget</v>
      </c>
      <c r="Y3634" s="5">
        <f>IFERROR(Table1[[#This Row],[Gross_Margin]]/Table1[[#This Row],[Actual_Sales]],0)</f>
        <v>0.5816993464052288</v>
      </c>
      <c r="Z3634" s="5">
        <f>Table1[[#This Row],[Actual_Profit]]/Table1[[#This Row],[Actual_Sales]]</f>
        <v>5.2287581699346407E-2</v>
      </c>
      <c r="AA3634">
        <v>81</v>
      </c>
      <c r="AB3634" s="5">
        <f>IFERROR(Table1[[#This Row],[Expenses]]/Table1[[#This Row],[Actual_Sales]],0)</f>
        <v>0.52941176470588236</v>
      </c>
      <c r="AC3634">
        <v>58</v>
      </c>
      <c r="AD3634">
        <v>-113</v>
      </c>
      <c r="AE3634" s="5">
        <f>IFERROR(Table1[[#This Row],[Inventory]]/Table1[[#This Row],[Actual_Sales]],0)</f>
        <v>-0.73856209150326801</v>
      </c>
    </row>
    <row r="3635" spans="1:31" x14ac:dyDescent="0.25">
      <c r="A3635">
        <v>2834</v>
      </c>
      <c r="B3635">
        <v>203</v>
      </c>
      <c r="C3635">
        <v>5</v>
      </c>
      <c r="D3635" s="2">
        <v>40664</v>
      </c>
      <c r="E3635">
        <v>153</v>
      </c>
      <c r="F3635">
        <v>150</v>
      </c>
      <c r="G3635">
        <f>Table1[[#This Row],[Actual_Sales]]-Table1[[#This Row],[Budget_Sales]]</f>
        <v>3</v>
      </c>
      <c r="H3635" s="5">
        <f>IF(
Table1[[#This Row],[Budget_Sales]]=0,
"",
IF(
Table1[[#This Row],[Budget_Sales]]&gt;0,
(Table1[[#This Row],[Actual_Sales]]-Table1[[#This Row],[Budget_Sales]])/Table1[[#This Row],[Budget_Sales]],
(Table1[[#This Row],[Actual_Sales]]-Table1[[#This Row],[Budget_Sales]])/ABS(Table1[[#This Row],[Budget_Sales]])
)
)</f>
        <v>0.02</v>
      </c>
      <c r="I3635" s="5" t="str">
        <f>IF(Table1[[#This Row],[Sales_Var]]&gt;=0,"Above Budget","Below Budget")</f>
        <v>Above Budget</v>
      </c>
      <c r="J3635">
        <f>Table1[[#This Row],[Actual_Sales]]-(Table1[[#This Row],[COGS]]+Table1[[#This Row],[Expenses]])</f>
        <v>8</v>
      </c>
      <c r="K3635">
        <v>20</v>
      </c>
      <c r="L3635">
        <f>Table1[[#This Row],[Actual_Profit]]-Table1[[#This Row],[Budget_Profit]]</f>
        <v>-12</v>
      </c>
      <c r="M3635" s="5">
        <f>IF(
Table1[[#This Row],[Budget_Profit]]=0,
"",
IF(
Table1[[#This Row],[Budget_Profit]]&gt;0,
(Table1[[#This Row],[Actual_Profit]]-Table1[[#This Row],[Budget_Profit]])/Table1[[#This Row],[Budget_Profit]],
(Table1[[#This Row],[Actual_Profit]]-Table1[[#This Row],[Budget_Profit]])/ABS(Table1[[#This Row],[Budget_Profit]])
)
)</f>
        <v>-0.6</v>
      </c>
      <c r="N3635" s="5" t="str">
        <f>IF(Table1[[#This Row],[Profit_Var]]&gt;=0, "Above Budget", "Below Budget")</f>
        <v>Below Budget</v>
      </c>
      <c r="O3635">
        <v>64</v>
      </c>
      <c r="P3635">
        <v>60</v>
      </c>
      <c r="Q3635">
        <f>Table1[[#This Row],[COGS]]-Table1[[#This Row],[Budget_COGS]]</f>
        <v>4</v>
      </c>
      <c r="R3635" s="5">
        <f>IF(
Table1[[#This Row],[Budget_COGS]]=0,
"",
IF(
Table1[[#This Row],[Budget_COGS]]&gt;0,
(Table1[[#This Row],[Budget_COGS]]-Table1[[#This Row],[COGS]]) / Table1[[#This Row],[Budget_COGS]],
(Table1[[#This Row],[Budget_COGS]]-Table1[[#This Row],[COGS]]) / ABS(Table1[[#This Row],[Budget_COGS]])
)
)</f>
        <v>-6.6666666666666666E-2</v>
      </c>
      <c r="S3635" s="5" t="str">
        <f>IF(Table1[[#This Row],[COGS _Var]]&gt;=0, "Above Budget", "Below Budget")</f>
        <v>Above Budget</v>
      </c>
      <c r="T3635">
        <f>Table1[[#This Row],[Actual_Sales]]-Table1[[#This Row],[COGS]]</f>
        <v>89</v>
      </c>
      <c r="U3635">
        <v>90</v>
      </c>
      <c r="V3635">
        <f>Table1[[#This Row],[Gross_Margin]]-Table1[[#This Row],[Budget_Margin]]</f>
        <v>-1</v>
      </c>
      <c r="W3635" s="5">
        <f>IF(
Table1[[#This Row],[Budget_Margin]]=0,
"",
IF(
Table1[[#This Row],[Budget_Margin]]&gt;0,
(Table1[[#This Row],[Gross_Margin]]-Table1[[#This Row],[Budget_Margin]]) / Table1[[#This Row],[Budget_Margin]],
(Table1[[#This Row],[Gross_Margin]]-Table1[[#This Row],[Budget_Margin]]) / ABS(Table1[[#This Row],[Budget_Margin]])
)
)</f>
        <v>-1.1111111111111112E-2</v>
      </c>
      <c r="X3635" s="5" t="str">
        <f>IF(Table1[[#This Row],[Margin_Var]]&gt;=0, "Above Budget", "Below Budget")</f>
        <v>Below Budget</v>
      </c>
      <c r="Y3635" s="5">
        <f>IFERROR(Table1[[#This Row],[Gross_Margin]]/Table1[[#This Row],[Actual_Sales]],0)</f>
        <v>0.5816993464052288</v>
      </c>
      <c r="Z3635" s="5">
        <f>Table1[[#This Row],[Actual_Profit]]/Table1[[#This Row],[Actual_Sales]]</f>
        <v>5.2287581699346407E-2</v>
      </c>
      <c r="AA3635">
        <v>81</v>
      </c>
      <c r="AB3635" s="5">
        <f>IFERROR(Table1[[#This Row],[Expenses]]/Table1[[#This Row],[Actual_Sales]],0)</f>
        <v>0.52941176470588236</v>
      </c>
      <c r="AC3635">
        <v>58</v>
      </c>
      <c r="AD3635">
        <v>551</v>
      </c>
      <c r="AE3635" s="5">
        <f>IFERROR(Table1[[#This Row],[Inventory]]/Table1[[#This Row],[Actual_Sales]],0)</f>
        <v>3.6013071895424837</v>
      </c>
    </row>
    <row r="3636" spans="1:31" x14ac:dyDescent="0.25">
      <c r="A3636">
        <v>4073</v>
      </c>
      <c r="B3636">
        <v>203</v>
      </c>
      <c r="C3636">
        <v>5</v>
      </c>
      <c r="D3636" s="2">
        <v>40878</v>
      </c>
      <c r="E3636">
        <v>140</v>
      </c>
      <c r="F3636">
        <v>120</v>
      </c>
      <c r="G3636">
        <f>Table1[[#This Row],[Actual_Sales]]-Table1[[#This Row],[Budget_Sales]]</f>
        <v>20</v>
      </c>
      <c r="H3636" s="5">
        <f>IF(
Table1[[#This Row],[Budget_Sales]]=0,
"",
IF(
Table1[[#This Row],[Budget_Sales]]&gt;0,
(Table1[[#This Row],[Actual_Sales]]-Table1[[#This Row],[Budget_Sales]])/Table1[[#This Row],[Budget_Sales]],
(Table1[[#This Row],[Actual_Sales]]-Table1[[#This Row],[Budget_Sales]])/ABS(Table1[[#This Row],[Budget_Sales]])
)
)</f>
        <v>0.16666666666666666</v>
      </c>
      <c r="I3636" s="5" t="str">
        <f>IF(Table1[[#This Row],[Sales_Var]]&gt;=0,"Above Budget","Below Budget")</f>
        <v>Above Budget</v>
      </c>
      <c r="J3636">
        <f>Table1[[#This Row],[Actual_Sales]]-(Table1[[#This Row],[COGS]]+Table1[[#This Row],[Expenses]])</f>
        <v>7</v>
      </c>
      <c r="K3636">
        <v>10</v>
      </c>
      <c r="L3636">
        <f>Table1[[#This Row],[Actual_Profit]]-Table1[[#This Row],[Budget_Profit]]</f>
        <v>-3</v>
      </c>
      <c r="M3636" s="5">
        <f>IF(
Table1[[#This Row],[Budget_Profit]]=0,
"",
IF(
Table1[[#This Row],[Budget_Profit]]&gt;0,
(Table1[[#This Row],[Actual_Profit]]-Table1[[#This Row],[Budget_Profit]])/Table1[[#This Row],[Budget_Profit]],
(Table1[[#This Row],[Actual_Profit]]-Table1[[#This Row],[Budget_Profit]])/ABS(Table1[[#This Row],[Budget_Profit]])
)
)</f>
        <v>-0.3</v>
      </c>
      <c r="N3636" s="5" t="str">
        <f>IF(Table1[[#This Row],[Profit_Var]]&gt;=0, "Above Budget", "Below Budget")</f>
        <v>Below Budget</v>
      </c>
      <c r="O3636">
        <v>55</v>
      </c>
      <c r="P3636">
        <v>50</v>
      </c>
      <c r="Q3636">
        <f>Table1[[#This Row],[COGS]]-Table1[[#This Row],[Budget_COGS]]</f>
        <v>5</v>
      </c>
      <c r="R3636" s="5">
        <f>IF(
Table1[[#This Row],[Budget_COGS]]=0,
"",
IF(
Table1[[#This Row],[Budget_COGS]]&gt;0,
(Table1[[#This Row],[Budget_COGS]]-Table1[[#This Row],[COGS]]) / Table1[[#This Row],[Budget_COGS]],
(Table1[[#This Row],[Budget_COGS]]-Table1[[#This Row],[COGS]]) / ABS(Table1[[#This Row],[Budget_COGS]])
)
)</f>
        <v>-0.1</v>
      </c>
      <c r="S3636" s="5" t="str">
        <f>IF(Table1[[#This Row],[COGS _Var]]&gt;=0, "Above Budget", "Below Budget")</f>
        <v>Above Budget</v>
      </c>
      <c r="T3636">
        <f>Table1[[#This Row],[Actual_Sales]]-Table1[[#This Row],[COGS]]</f>
        <v>85</v>
      </c>
      <c r="U3636">
        <v>70</v>
      </c>
      <c r="V3636">
        <f>Table1[[#This Row],[Gross_Margin]]-Table1[[#This Row],[Budget_Margin]]</f>
        <v>15</v>
      </c>
      <c r="W3636" s="5">
        <f>IF(
Table1[[#This Row],[Budget_Margin]]=0,
"",
IF(
Table1[[#This Row],[Budget_Margin]]&gt;0,
(Table1[[#This Row],[Gross_Margin]]-Table1[[#This Row],[Budget_Margin]]) / Table1[[#This Row],[Budget_Margin]],
(Table1[[#This Row],[Gross_Margin]]-Table1[[#This Row],[Budget_Margin]]) / ABS(Table1[[#This Row],[Budget_Margin]])
)
)</f>
        <v>0.21428571428571427</v>
      </c>
      <c r="X3636" s="5" t="str">
        <f>IF(Table1[[#This Row],[Margin_Var]]&gt;=0, "Above Budget", "Below Budget")</f>
        <v>Above Budget</v>
      </c>
      <c r="Y3636" s="5">
        <f>IFERROR(Table1[[#This Row],[Gross_Margin]]/Table1[[#This Row],[Actual_Sales]],0)</f>
        <v>0.6071428571428571</v>
      </c>
      <c r="Z3636" s="5">
        <f>Table1[[#This Row],[Actual_Profit]]/Table1[[#This Row],[Actual_Sales]]</f>
        <v>0.05</v>
      </c>
      <c r="AA3636">
        <v>78</v>
      </c>
      <c r="AB3636" s="5">
        <f>IFERROR(Table1[[#This Row],[Expenses]]/Table1[[#This Row],[Actual_Sales]],0)</f>
        <v>0.55714285714285716</v>
      </c>
      <c r="AC3636">
        <v>49</v>
      </c>
      <c r="AD3636">
        <v>627</v>
      </c>
      <c r="AE3636" s="5">
        <f>IFERROR(Table1[[#This Row],[Inventory]]/Table1[[#This Row],[Actual_Sales]],0)</f>
        <v>4.4785714285714286</v>
      </c>
    </row>
    <row r="3637" spans="1:31" x14ac:dyDescent="0.25">
      <c r="A3637">
        <v>611</v>
      </c>
      <c r="B3637">
        <v>515</v>
      </c>
      <c r="C3637">
        <v>2</v>
      </c>
      <c r="D3637" s="2">
        <v>40269</v>
      </c>
      <c r="E3637">
        <v>61</v>
      </c>
      <c r="F3637">
        <v>60</v>
      </c>
      <c r="G3637">
        <f>Table1[[#This Row],[Actual_Sales]]-Table1[[#This Row],[Budget_Sales]]</f>
        <v>1</v>
      </c>
      <c r="H3637" s="5">
        <f>IF(
Table1[[#This Row],[Budget_Sales]]=0,
"",
IF(
Table1[[#This Row],[Budget_Sales]]&gt;0,
(Table1[[#This Row],[Actual_Sales]]-Table1[[#This Row],[Budget_Sales]])/Table1[[#This Row],[Budget_Sales]],
(Table1[[#This Row],[Actual_Sales]]-Table1[[#This Row],[Budget_Sales]])/ABS(Table1[[#This Row],[Budget_Sales]])
)
)</f>
        <v>1.6666666666666666E-2</v>
      </c>
      <c r="I3637" s="5" t="str">
        <f>IF(Table1[[#This Row],[Sales_Var]]&gt;=0,"Above Budget","Below Budget")</f>
        <v>Above Budget</v>
      </c>
      <c r="J3637">
        <f>Table1[[#This Row],[Actual_Sales]]-(Table1[[#This Row],[COGS]]+Table1[[#This Row],[Expenses]])</f>
        <v>3</v>
      </c>
      <c r="K3637">
        <v>20</v>
      </c>
      <c r="L3637">
        <f>Table1[[#This Row],[Actual_Profit]]-Table1[[#This Row],[Budget_Profit]]</f>
        <v>-17</v>
      </c>
      <c r="M3637" s="5">
        <f>IF(
Table1[[#This Row],[Budget_Profit]]=0,
"",
IF(
Table1[[#This Row],[Budget_Profit]]&gt;0,
(Table1[[#This Row],[Actual_Profit]]-Table1[[#This Row],[Budget_Profit]])/Table1[[#This Row],[Budget_Profit]],
(Table1[[#This Row],[Actual_Profit]]-Table1[[#This Row],[Budget_Profit]])/ABS(Table1[[#This Row],[Budget_Profit]])
)
)</f>
        <v>-0.85</v>
      </c>
      <c r="N3637" s="5" t="str">
        <f>IF(Table1[[#This Row],[Profit_Var]]&gt;=0, "Above Budget", "Below Budget")</f>
        <v>Below Budget</v>
      </c>
      <c r="O3637">
        <v>28</v>
      </c>
      <c r="P3637">
        <v>20</v>
      </c>
      <c r="Q3637">
        <f>Table1[[#This Row],[COGS]]-Table1[[#This Row],[Budget_COGS]]</f>
        <v>8</v>
      </c>
      <c r="R3637" s="5">
        <f>IF(
Table1[[#This Row],[Budget_COGS]]=0,
"",
IF(
Table1[[#This Row],[Budget_COGS]]&gt;0,
(Table1[[#This Row],[Budget_COGS]]-Table1[[#This Row],[COGS]]) / Table1[[#This Row],[Budget_COGS]],
(Table1[[#This Row],[Budget_COGS]]-Table1[[#This Row],[COGS]]) / ABS(Table1[[#This Row],[Budget_COGS]])
)
)</f>
        <v>-0.4</v>
      </c>
      <c r="S3637" s="5" t="str">
        <f>IF(Table1[[#This Row],[COGS _Var]]&gt;=0, "Above Budget", "Below Budget")</f>
        <v>Above Budget</v>
      </c>
      <c r="T3637">
        <f>Table1[[#This Row],[Actual_Sales]]-Table1[[#This Row],[COGS]]</f>
        <v>33</v>
      </c>
      <c r="U3637">
        <v>40</v>
      </c>
      <c r="V3637">
        <f>Table1[[#This Row],[Gross_Margin]]-Table1[[#This Row],[Budget_Margin]]</f>
        <v>-7</v>
      </c>
      <c r="W3637" s="5">
        <f>IF(
Table1[[#This Row],[Budget_Margin]]=0,
"",
IF(
Table1[[#This Row],[Budget_Margin]]&gt;0,
(Table1[[#This Row],[Gross_Margin]]-Table1[[#This Row],[Budget_Margin]]) / Table1[[#This Row],[Budget_Margin]],
(Table1[[#This Row],[Gross_Margin]]-Table1[[#This Row],[Budget_Margin]]) / ABS(Table1[[#This Row],[Budget_Margin]])
)
)</f>
        <v>-0.17499999999999999</v>
      </c>
      <c r="X3637" s="5" t="str">
        <f>IF(Table1[[#This Row],[Margin_Var]]&gt;=0, "Above Budget", "Below Budget")</f>
        <v>Below Budget</v>
      </c>
      <c r="Y3637" s="5">
        <f>IFERROR(Table1[[#This Row],[Gross_Margin]]/Table1[[#This Row],[Actual_Sales]],0)</f>
        <v>0.54098360655737709</v>
      </c>
      <c r="Z3637" s="5">
        <f>Table1[[#This Row],[Actual_Profit]]/Table1[[#This Row],[Actual_Sales]]</f>
        <v>4.9180327868852458E-2</v>
      </c>
      <c r="AA3637">
        <v>30</v>
      </c>
      <c r="AB3637" s="5">
        <f>IFERROR(Table1[[#This Row],[Expenses]]/Table1[[#This Row],[Actual_Sales]],0)</f>
        <v>0.49180327868852458</v>
      </c>
      <c r="AC3637">
        <v>8</v>
      </c>
      <c r="AD3637">
        <v>964</v>
      </c>
      <c r="AE3637" s="5">
        <f>IFERROR(Table1[[#This Row],[Inventory]]/Table1[[#This Row],[Actual_Sales]],0)</f>
        <v>15.803278688524591</v>
      </c>
    </row>
    <row r="3638" spans="1:31" x14ac:dyDescent="0.25">
      <c r="A3638">
        <v>599</v>
      </c>
      <c r="B3638">
        <v>505</v>
      </c>
      <c r="C3638">
        <v>9</v>
      </c>
      <c r="D3638" s="2">
        <v>40269</v>
      </c>
      <c r="E3638">
        <v>61</v>
      </c>
      <c r="F3638">
        <v>50</v>
      </c>
      <c r="G3638">
        <f>Table1[[#This Row],[Actual_Sales]]-Table1[[#This Row],[Budget_Sales]]</f>
        <v>11</v>
      </c>
      <c r="H3638" s="5">
        <f>IF(
Table1[[#This Row],[Budget_Sales]]=0,
"",
IF(
Table1[[#This Row],[Budget_Sales]]&gt;0,
(Table1[[#This Row],[Actual_Sales]]-Table1[[#This Row],[Budget_Sales]])/Table1[[#This Row],[Budget_Sales]],
(Table1[[#This Row],[Actual_Sales]]-Table1[[#This Row],[Budget_Sales]])/ABS(Table1[[#This Row],[Budget_Sales]])
)
)</f>
        <v>0.22</v>
      </c>
      <c r="I3638" s="5" t="str">
        <f>IF(Table1[[#This Row],[Sales_Var]]&gt;=0,"Above Budget","Below Budget")</f>
        <v>Above Budget</v>
      </c>
      <c r="J3638">
        <f>Table1[[#This Row],[Actual_Sales]]-(Table1[[#This Row],[COGS]]+Table1[[#This Row],[Expenses]])</f>
        <v>3</v>
      </c>
      <c r="K3638">
        <v>10</v>
      </c>
      <c r="L3638">
        <f>Table1[[#This Row],[Actual_Profit]]-Table1[[#This Row],[Budget_Profit]]</f>
        <v>-7</v>
      </c>
      <c r="M3638" s="5">
        <f>IF(
Table1[[#This Row],[Budget_Profit]]=0,
"",
IF(
Table1[[#This Row],[Budget_Profit]]&gt;0,
(Table1[[#This Row],[Actual_Profit]]-Table1[[#This Row],[Budget_Profit]])/Table1[[#This Row],[Budget_Profit]],
(Table1[[#This Row],[Actual_Profit]]-Table1[[#This Row],[Budget_Profit]])/ABS(Table1[[#This Row],[Budget_Profit]])
)
)</f>
        <v>-0.7</v>
      </c>
      <c r="N3638" s="5" t="str">
        <f>IF(Table1[[#This Row],[Profit_Var]]&gt;=0, "Above Budget", "Below Budget")</f>
        <v>Below Budget</v>
      </c>
      <c r="O3638">
        <v>28</v>
      </c>
      <c r="P3638">
        <v>20</v>
      </c>
      <c r="Q3638">
        <f>Table1[[#This Row],[COGS]]-Table1[[#This Row],[Budget_COGS]]</f>
        <v>8</v>
      </c>
      <c r="R3638" s="5">
        <f>IF(
Table1[[#This Row],[Budget_COGS]]=0,
"",
IF(
Table1[[#This Row],[Budget_COGS]]&gt;0,
(Table1[[#This Row],[Budget_COGS]]-Table1[[#This Row],[COGS]]) / Table1[[#This Row],[Budget_COGS]],
(Table1[[#This Row],[Budget_COGS]]-Table1[[#This Row],[COGS]]) / ABS(Table1[[#This Row],[Budget_COGS]])
)
)</f>
        <v>-0.4</v>
      </c>
      <c r="S3638" s="5" t="str">
        <f>IF(Table1[[#This Row],[COGS _Var]]&gt;=0, "Above Budget", "Below Budget")</f>
        <v>Above Budget</v>
      </c>
      <c r="T3638">
        <f>Table1[[#This Row],[Actual_Sales]]-Table1[[#This Row],[COGS]]</f>
        <v>33</v>
      </c>
      <c r="U3638">
        <v>30</v>
      </c>
      <c r="V3638">
        <f>Table1[[#This Row],[Gross_Margin]]-Table1[[#This Row],[Budget_Margin]]</f>
        <v>3</v>
      </c>
      <c r="W3638" s="5">
        <f>IF(
Table1[[#This Row],[Budget_Margin]]=0,
"",
IF(
Table1[[#This Row],[Budget_Margin]]&gt;0,
(Table1[[#This Row],[Gross_Margin]]-Table1[[#This Row],[Budget_Margin]]) / Table1[[#This Row],[Budget_Margin]],
(Table1[[#This Row],[Gross_Margin]]-Table1[[#This Row],[Budget_Margin]]) / ABS(Table1[[#This Row],[Budget_Margin]])
)
)</f>
        <v>0.1</v>
      </c>
      <c r="X3638" s="5" t="str">
        <f>IF(Table1[[#This Row],[Margin_Var]]&gt;=0, "Above Budget", "Below Budget")</f>
        <v>Above Budget</v>
      </c>
      <c r="Y3638" s="5">
        <f>IFERROR(Table1[[#This Row],[Gross_Margin]]/Table1[[#This Row],[Actual_Sales]],0)</f>
        <v>0.54098360655737709</v>
      </c>
      <c r="Z3638" s="5">
        <f>Table1[[#This Row],[Actual_Profit]]/Table1[[#This Row],[Actual_Sales]]</f>
        <v>4.9180327868852458E-2</v>
      </c>
      <c r="AA3638">
        <v>30</v>
      </c>
      <c r="AB3638" s="5">
        <f>IFERROR(Table1[[#This Row],[Expenses]]/Table1[[#This Row],[Actual_Sales]],0)</f>
        <v>0.49180327868852458</v>
      </c>
      <c r="AC3638">
        <v>8</v>
      </c>
      <c r="AD3638">
        <v>964</v>
      </c>
      <c r="AE3638" s="5">
        <f>IFERROR(Table1[[#This Row],[Inventory]]/Table1[[#This Row],[Actual_Sales]],0)</f>
        <v>15.803278688524591</v>
      </c>
    </row>
    <row r="3639" spans="1:31" x14ac:dyDescent="0.25">
      <c r="A3639">
        <v>17</v>
      </c>
      <c r="B3639">
        <v>262</v>
      </c>
      <c r="C3639">
        <v>2</v>
      </c>
      <c r="D3639" s="2">
        <v>40179</v>
      </c>
      <c r="E3639">
        <v>190</v>
      </c>
      <c r="F3639">
        <v>190</v>
      </c>
      <c r="G3639">
        <f>Table1[[#This Row],[Actual_Sales]]-Table1[[#This Row],[Budget_Sales]]</f>
        <v>0</v>
      </c>
      <c r="H3639" s="5">
        <f>IF(
Table1[[#This Row],[Budget_Sales]]=0,
"",
IF(
Table1[[#This Row],[Budget_Sales]]&gt;0,
(Table1[[#This Row],[Actual_Sales]]-Table1[[#This Row],[Budget_Sales]])/Table1[[#This Row],[Budget_Sales]],
(Table1[[#This Row],[Actual_Sales]]-Table1[[#This Row],[Budget_Sales]])/ABS(Table1[[#This Row],[Budget_Sales]])
)
)</f>
        <v>0</v>
      </c>
      <c r="I3639" s="5" t="str">
        <f>IF(Table1[[#This Row],[Sales_Var]]&gt;=0,"Above Budget","Below Budget")</f>
        <v>Above Budget</v>
      </c>
      <c r="J3639">
        <f>Table1[[#This Row],[Actual_Sales]]-(Table1[[#This Row],[COGS]]+Table1[[#This Row],[Expenses]])</f>
        <v>9</v>
      </c>
      <c r="K3639">
        <v>20</v>
      </c>
      <c r="L3639">
        <f>Table1[[#This Row],[Actual_Profit]]-Table1[[#This Row],[Budget_Profit]]</f>
        <v>-11</v>
      </c>
      <c r="M3639" s="5">
        <f>IF(
Table1[[#This Row],[Budget_Profit]]=0,
"",
IF(
Table1[[#This Row],[Budget_Profit]]&gt;0,
(Table1[[#This Row],[Actual_Profit]]-Table1[[#This Row],[Budget_Profit]])/Table1[[#This Row],[Budget_Profit]],
(Table1[[#This Row],[Actual_Profit]]-Table1[[#This Row],[Budget_Profit]])/ABS(Table1[[#This Row],[Budget_Profit]])
)
)</f>
        <v>-0.55000000000000004</v>
      </c>
      <c r="N3639" s="5" t="str">
        <f>IF(Table1[[#This Row],[Profit_Var]]&gt;=0, "Above Budget", "Below Budget")</f>
        <v>Below Budget</v>
      </c>
      <c r="O3639">
        <v>79</v>
      </c>
      <c r="P3639">
        <v>80</v>
      </c>
      <c r="Q3639">
        <f>Table1[[#This Row],[COGS]]-Table1[[#This Row],[Budget_COGS]]</f>
        <v>-1</v>
      </c>
      <c r="R3639" s="5">
        <f>IF(
Table1[[#This Row],[Budget_COGS]]=0,
"",
IF(
Table1[[#This Row],[Budget_COGS]]&gt;0,
(Table1[[#This Row],[Budget_COGS]]-Table1[[#This Row],[COGS]]) / Table1[[#This Row],[Budget_COGS]],
(Table1[[#This Row],[Budget_COGS]]-Table1[[#This Row],[COGS]]) / ABS(Table1[[#This Row],[Budget_COGS]])
)
)</f>
        <v>1.2500000000000001E-2</v>
      </c>
      <c r="S3639" s="5" t="str">
        <f>IF(Table1[[#This Row],[COGS _Var]]&gt;=0, "Above Budget", "Below Budget")</f>
        <v>Below Budget</v>
      </c>
      <c r="T3639">
        <f>Table1[[#This Row],[Actual_Sales]]-Table1[[#This Row],[COGS]]</f>
        <v>111</v>
      </c>
      <c r="U3639">
        <v>110</v>
      </c>
      <c r="V3639">
        <f>Table1[[#This Row],[Gross_Margin]]-Table1[[#This Row],[Budget_Margin]]</f>
        <v>1</v>
      </c>
      <c r="W3639" s="5">
        <f>IF(
Table1[[#This Row],[Budget_Margin]]=0,
"",
IF(
Table1[[#This Row],[Budget_Margin]]&gt;0,
(Table1[[#This Row],[Gross_Margin]]-Table1[[#This Row],[Budget_Margin]]) / Table1[[#This Row],[Budget_Margin]],
(Table1[[#This Row],[Gross_Margin]]-Table1[[#This Row],[Budget_Margin]]) / ABS(Table1[[#This Row],[Budget_Margin]])
)
)</f>
        <v>9.0909090909090905E-3</v>
      </c>
      <c r="X3639" s="5" t="str">
        <f>IF(Table1[[#This Row],[Margin_Var]]&gt;=0, "Above Budget", "Below Budget")</f>
        <v>Above Budget</v>
      </c>
      <c r="Y3639" s="5">
        <f>IFERROR(Table1[[#This Row],[Gross_Margin]]/Table1[[#This Row],[Actual_Sales]],0)</f>
        <v>0.58421052631578951</v>
      </c>
      <c r="Z3639" s="5">
        <f>Table1[[#This Row],[Actual_Profit]]/Table1[[#This Row],[Actual_Sales]]</f>
        <v>4.736842105263158E-2</v>
      </c>
      <c r="AA3639">
        <v>102</v>
      </c>
      <c r="AB3639" s="5">
        <f>IFERROR(Table1[[#This Row],[Expenses]]/Table1[[#This Row],[Actual_Sales]],0)</f>
        <v>0.5368421052631579</v>
      </c>
      <c r="AC3639">
        <v>72</v>
      </c>
      <c r="AD3639">
        <v>551</v>
      </c>
      <c r="AE3639" s="5">
        <f>IFERROR(Table1[[#This Row],[Inventory]]/Table1[[#This Row],[Actual_Sales]],0)</f>
        <v>2.9</v>
      </c>
    </row>
    <row r="3640" spans="1:31" x14ac:dyDescent="0.25">
      <c r="A3640">
        <v>80</v>
      </c>
      <c r="B3640">
        <v>509</v>
      </c>
      <c r="C3640">
        <v>3</v>
      </c>
      <c r="D3640" s="2">
        <v>40179</v>
      </c>
      <c r="E3640">
        <v>190</v>
      </c>
      <c r="F3640">
        <v>230</v>
      </c>
      <c r="G3640">
        <f>Table1[[#This Row],[Actual_Sales]]-Table1[[#This Row],[Budget_Sales]]</f>
        <v>-40</v>
      </c>
      <c r="H3640" s="5">
        <f>IF(
Table1[[#This Row],[Budget_Sales]]=0,
"",
IF(
Table1[[#This Row],[Budget_Sales]]&gt;0,
(Table1[[#This Row],[Actual_Sales]]-Table1[[#This Row],[Budget_Sales]])/Table1[[#This Row],[Budget_Sales]],
(Table1[[#This Row],[Actual_Sales]]-Table1[[#This Row],[Budget_Sales]])/ABS(Table1[[#This Row],[Budget_Sales]])
)
)</f>
        <v>-0.17391304347826086</v>
      </c>
      <c r="I3640" s="5" t="str">
        <f>IF(Table1[[#This Row],[Sales_Var]]&gt;=0,"Above Budget","Below Budget")</f>
        <v>Below Budget</v>
      </c>
      <c r="J3640">
        <f>Table1[[#This Row],[Actual_Sales]]-(Table1[[#This Row],[COGS]]+Table1[[#This Row],[Expenses]])</f>
        <v>9</v>
      </c>
      <c r="K3640">
        <v>60</v>
      </c>
      <c r="L3640">
        <f>Table1[[#This Row],[Actual_Profit]]-Table1[[#This Row],[Budget_Profit]]</f>
        <v>-51</v>
      </c>
      <c r="M3640" s="5">
        <f>IF(
Table1[[#This Row],[Budget_Profit]]=0,
"",
IF(
Table1[[#This Row],[Budget_Profit]]&gt;0,
(Table1[[#This Row],[Actual_Profit]]-Table1[[#This Row],[Budget_Profit]])/Table1[[#This Row],[Budget_Profit]],
(Table1[[#This Row],[Actual_Profit]]-Table1[[#This Row],[Budget_Profit]])/ABS(Table1[[#This Row],[Budget_Profit]])
)
)</f>
        <v>-0.85</v>
      </c>
      <c r="N3640" s="5" t="str">
        <f>IF(Table1[[#This Row],[Profit_Var]]&gt;=0, "Above Budget", "Below Budget")</f>
        <v>Below Budget</v>
      </c>
      <c r="O3640">
        <v>79</v>
      </c>
      <c r="P3640">
        <v>90</v>
      </c>
      <c r="Q3640">
        <f>Table1[[#This Row],[COGS]]-Table1[[#This Row],[Budget_COGS]]</f>
        <v>-11</v>
      </c>
      <c r="R3640" s="5">
        <f>IF(
Table1[[#This Row],[Budget_COGS]]=0,
"",
IF(
Table1[[#This Row],[Budget_COGS]]&gt;0,
(Table1[[#This Row],[Budget_COGS]]-Table1[[#This Row],[COGS]]) / Table1[[#This Row],[Budget_COGS]],
(Table1[[#This Row],[Budget_COGS]]-Table1[[#This Row],[COGS]]) / ABS(Table1[[#This Row],[Budget_COGS]])
)
)</f>
        <v>0.12222222222222222</v>
      </c>
      <c r="S3640" s="5" t="str">
        <f>IF(Table1[[#This Row],[COGS _Var]]&gt;=0, "Above Budget", "Below Budget")</f>
        <v>Below Budget</v>
      </c>
      <c r="T3640">
        <f>Table1[[#This Row],[Actual_Sales]]-Table1[[#This Row],[COGS]]</f>
        <v>111</v>
      </c>
      <c r="U3640">
        <v>140</v>
      </c>
      <c r="V3640">
        <f>Table1[[#This Row],[Gross_Margin]]-Table1[[#This Row],[Budget_Margin]]</f>
        <v>-29</v>
      </c>
      <c r="W3640" s="5">
        <f>IF(
Table1[[#This Row],[Budget_Margin]]=0,
"",
IF(
Table1[[#This Row],[Budget_Margin]]&gt;0,
(Table1[[#This Row],[Gross_Margin]]-Table1[[#This Row],[Budget_Margin]]) / Table1[[#This Row],[Budget_Margin]],
(Table1[[#This Row],[Gross_Margin]]-Table1[[#This Row],[Budget_Margin]]) / ABS(Table1[[#This Row],[Budget_Margin]])
)
)</f>
        <v>-0.20714285714285716</v>
      </c>
      <c r="X3640" s="5" t="str">
        <f>IF(Table1[[#This Row],[Margin_Var]]&gt;=0, "Above Budget", "Below Budget")</f>
        <v>Below Budget</v>
      </c>
      <c r="Y3640" s="5">
        <f>IFERROR(Table1[[#This Row],[Gross_Margin]]/Table1[[#This Row],[Actual_Sales]],0)</f>
        <v>0.58421052631578951</v>
      </c>
      <c r="Z3640" s="5">
        <f>Table1[[#This Row],[Actual_Profit]]/Table1[[#This Row],[Actual_Sales]]</f>
        <v>4.736842105263158E-2</v>
      </c>
      <c r="AA3640">
        <v>102</v>
      </c>
      <c r="AB3640" s="5">
        <f>IFERROR(Table1[[#This Row],[Expenses]]/Table1[[#This Row],[Actual_Sales]],0)</f>
        <v>0.5368421052631579</v>
      </c>
      <c r="AC3640">
        <v>72</v>
      </c>
      <c r="AD3640">
        <v>551</v>
      </c>
      <c r="AE3640" s="5">
        <f>IFERROR(Table1[[#This Row],[Inventory]]/Table1[[#This Row],[Actual_Sales]],0)</f>
        <v>2.9</v>
      </c>
    </row>
    <row r="3641" spans="1:31" x14ac:dyDescent="0.25">
      <c r="A3641">
        <v>10</v>
      </c>
      <c r="B3641">
        <v>239</v>
      </c>
      <c r="C3641">
        <v>5</v>
      </c>
      <c r="D3641" s="2">
        <v>40179</v>
      </c>
      <c r="E3641">
        <v>190</v>
      </c>
      <c r="F3641">
        <v>180</v>
      </c>
      <c r="G3641">
        <f>Table1[[#This Row],[Actual_Sales]]-Table1[[#This Row],[Budget_Sales]]</f>
        <v>10</v>
      </c>
      <c r="H3641" s="5">
        <f>IF(
Table1[[#This Row],[Budget_Sales]]=0,
"",
IF(
Table1[[#This Row],[Budget_Sales]]&gt;0,
(Table1[[#This Row],[Actual_Sales]]-Table1[[#This Row],[Budget_Sales]])/Table1[[#This Row],[Budget_Sales]],
(Table1[[#This Row],[Actual_Sales]]-Table1[[#This Row],[Budget_Sales]])/ABS(Table1[[#This Row],[Budget_Sales]])
)
)</f>
        <v>5.5555555555555552E-2</v>
      </c>
      <c r="I3641" s="5" t="str">
        <f>IF(Table1[[#This Row],[Sales_Var]]&gt;=0,"Above Budget","Below Budget")</f>
        <v>Above Budget</v>
      </c>
      <c r="J3641">
        <f>Table1[[#This Row],[Actual_Sales]]-(Table1[[#This Row],[COGS]]+Table1[[#This Row],[Expenses]])</f>
        <v>9</v>
      </c>
      <c r="K3641">
        <v>30</v>
      </c>
      <c r="L3641">
        <f>Table1[[#This Row],[Actual_Profit]]-Table1[[#This Row],[Budget_Profit]]</f>
        <v>-21</v>
      </c>
      <c r="M3641" s="5">
        <f>IF(
Table1[[#This Row],[Budget_Profit]]=0,
"",
IF(
Table1[[#This Row],[Budget_Profit]]&gt;0,
(Table1[[#This Row],[Actual_Profit]]-Table1[[#This Row],[Budget_Profit]])/Table1[[#This Row],[Budget_Profit]],
(Table1[[#This Row],[Actual_Profit]]-Table1[[#This Row],[Budget_Profit]])/ABS(Table1[[#This Row],[Budget_Profit]])
)
)</f>
        <v>-0.7</v>
      </c>
      <c r="N3641" s="5" t="str">
        <f>IF(Table1[[#This Row],[Profit_Var]]&gt;=0, "Above Budget", "Below Budget")</f>
        <v>Below Budget</v>
      </c>
      <c r="O3641">
        <v>79</v>
      </c>
      <c r="P3641">
        <v>70</v>
      </c>
      <c r="Q3641">
        <f>Table1[[#This Row],[COGS]]-Table1[[#This Row],[Budget_COGS]]</f>
        <v>9</v>
      </c>
      <c r="R3641" s="5">
        <f>IF(
Table1[[#This Row],[Budget_COGS]]=0,
"",
IF(
Table1[[#This Row],[Budget_COGS]]&gt;0,
(Table1[[#This Row],[Budget_COGS]]-Table1[[#This Row],[COGS]]) / Table1[[#This Row],[Budget_COGS]],
(Table1[[#This Row],[Budget_COGS]]-Table1[[#This Row],[COGS]]) / ABS(Table1[[#This Row],[Budget_COGS]])
)
)</f>
        <v>-0.12857142857142856</v>
      </c>
      <c r="S3641" s="5" t="str">
        <f>IF(Table1[[#This Row],[COGS _Var]]&gt;=0, "Above Budget", "Below Budget")</f>
        <v>Above Budget</v>
      </c>
      <c r="T3641">
        <f>Table1[[#This Row],[Actual_Sales]]-Table1[[#This Row],[COGS]]</f>
        <v>111</v>
      </c>
      <c r="U3641">
        <v>110</v>
      </c>
      <c r="V3641">
        <f>Table1[[#This Row],[Gross_Margin]]-Table1[[#This Row],[Budget_Margin]]</f>
        <v>1</v>
      </c>
      <c r="W3641" s="5">
        <f>IF(
Table1[[#This Row],[Budget_Margin]]=0,
"",
IF(
Table1[[#This Row],[Budget_Margin]]&gt;0,
(Table1[[#This Row],[Gross_Margin]]-Table1[[#This Row],[Budget_Margin]]) / Table1[[#This Row],[Budget_Margin]],
(Table1[[#This Row],[Gross_Margin]]-Table1[[#This Row],[Budget_Margin]]) / ABS(Table1[[#This Row],[Budget_Margin]])
)
)</f>
        <v>9.0909090909090905E-3</v>
      </c>
      <c r="X3641" s="5" t="str">
        <f>IF(Table1[[#This Row],[Margin_Var]]&gt;=0, "Above Budget", "Below Budget")</f>
        <v>Above Budget</v>
      </c>
      <c r="Y3641" s="5">
        <f>IFERROR(Table1[[#This Row],[Gross_Margin]]/Table1[[#This Row],[Actual_Sales]],0)</f>
        <v>0.58421052631578951</v>
      </c>
      <c r="Z3641" s="5">
        <f>Table1[[#This Row],[Actual_Profit]]/Table1[[#This Row],[Actual_Sales]]</f>
        <v>4.736842105263158E-2</v>
      </c>
      <c r="AA3641">
        <v>102</v>
      </c>
      <c r="AB3641" s="5">
        <f>IFERROR(Table1[[#This Row],[Expenses]]/Table1[[#This Row],[Actual_Sales]],0)</f>
        <v>0.5368421052631579</v>
      </c>
      <c r="AC3641">
        <v>72</v>
      </c>
      <c r="AD3641">
        <v>551</v>
      </c>
      <c r="AE3641" s="5">
        <f>IFERROR(Table1[[#This Row],[Inventory]]/Table1[[#This Row],[Actual_Sales]],0)</f>
        <v>2.9</v>
      </c>
    </row>
    <row r="3642" spans="1:31" x14ac:dyDescent="0.25">
      <c r="A3642">
        <v>2272</v>
      </c>
      <c r="B3642">
        <v>775</v>
      </c>
      <c r="C3642">
        <v>2</v>
      </c>
      <c r="D3642" s="2">
        <v>40544</v>
      </c>
      <c r="E3642">
        <v>85</v>
      </c>
      <c r="F3642">
        <v>90</v>
      </c>
      <c r="G3642">
        <f>Table1[[#This Row],[Actual_Sales]]-Table1[[#This Row],[Budget_Sales]]</f>
        <v>-5</v>
      </c>
      <c r="H3642" s="5">
        <f>IF(
Table1[[#This Row],[Budget_Sales]]=0,
"",
IF(
Table1[[#This Row],[Budget_Sales]]&gt;0,
(Table1[[#This Row],[Actual_Sales]]-Table1[[#This Row],[Budget_Sales]])/Table1[[#This Row],[Budget_Sales]],
(Table1[[#This Row],[Actual_Sales]]-Table1[[#This Row],[Budget_Sales]])/ABS(Table1[[#This Row],[Budget_Sales]])
)
)</f>
        <v>-5.5555555555555552E-2</v>
      </c>
      <c r="I3642" s="5" t="str">
        <f>IF(Table1[[#This Row],[Sales_Var]]&gt;=0,"Above Budget","Below Budget")</f>
        <v>Below Budget</v>
      </c>
      <c r="J3642">
        <f>Table1[[#This Row],[Actual_Sales]]-(Table1[[#This Row],[COGS]]+Table1[[#This Row],[Expenses]])</f>
        <v>4</v>
      </c>
      <c r="K3642">
        <v>10</v>
      </c>
      <c r="L3642">
        <f>Table1[[#This Row],[Actual_Profit]]-Table1[[#This Row],[Budget_Profit]]</f>
        <v>-6</v>
      </c>
      <c r="M3642" s="5">
        <f>IF(
Table1[[#This Row],[Budget_Profit]]=0,
"",
IF(
Table1[[#This Row],[Budget_Profit]]&gt;0,
(Table1[[#This Row],[Actual_Profit]]-Table1[[#This Row],[Budget_Profit]])/Table1[[#This Row],[Budget_Profit]],
(Table1[[#This Row],[Actual_Profit]]-Table1[[#This Row],[Budget_Profit]])/ABS(Table1[[#This Row],[Budget_Profit]])
)
)</f>
        <v>-0.6</v>
      </c>
      <c r="N3642" s="5" t="str">
        <f>IF(Table1[[#This Row],[Profit_Var]]&gt;=0, "Above Budget", "Below Budget")</f>
        <v>Below Budget</v>
      </c>
      <c r="O3642">
        <v>34</v>
      </c>
      <c r="P3642">
        <v>40</v>
      </c>
      <c r="Q3642">
        <f>Table1[[#This Row],[COGS]]-Table1[[#This Row],[Budget_COGS]]</f>
        <v>-6</v>
      </c>
      <c r="R3642" s="5">
        <f>IF(
Table1[[#This Row],[Budget_COGS]]=0,
"",
IF(
Table1[[#This Row],[Budget_COGS]]&gt;0,
(Table1[[#This Row],[Budget_COGS]]-Table1[[#This Row],[COGS]]) / Table1[[#This Row],[Budget_COGS]],
(Table1[[#This Row],[Budget_COGS]]-Table1[[#This Row],[COGS]]) / ABS(Table1[[#This Row],[Budget_COGS]])
)
)</f>
        <v>0.15</v>
      </c>
      <c r="S3642" s="5" t="str">
        <f>IF(Table1[[#This Row],[COGS _Var]]&gt;=0, "Above Budget", "Below Budget")</f>
        <v>Below Budget</v>
      </c>
      <c r="T3642">
        <f>Table1[[#This Row],[Actual_Sales]]-Table1[[#This Row],[COGS]]</f>
        <v>51</v>
      </c>
      <c r="U3642">
        <v>50</v>
      </c>
      <c r="V3642">
        <f>Table1[[#This Row],[Gross_Margin]]-Table1[[#This Row],[Budget_Margin]]</f>
        <v>1</v>
      </c>
      <c r="W3642" s="5">
        <f>IF(
Table1[[#This Row],[Budget_Margin]]=0,
"",
IF(
Table1[[#This Row],[Budget_Margin]]&gt;0,
(Table1[[#This Row],[Gross_Margin]]-Table1[[#This Row],[Budget_Margin]]) / Table1[[#This Row],[Budget_Margin]],
(Table1[[#This Row],[Gross_Margin]]-Table1[[#This Row],[Budget_Margin]]) / ABS(Table1[[#This Row],[Budget_Margin]])
)
)</f>
        <v>0.02</v>
      </c>
      <c r="X3642" s="5" t="str">
        <f>IF(Table1[[#This Row],[Margin_Var]]&gt;=0, "Above Budget", "Below Budget")</f>
        <v>Above Budget</v>
      </c>
      <c r="Y3642" s="5">
        <f>IFERROR(Table1[[#This Row],[Gross_Margin]]/Table1[[#This Row],[Actual_Sales]],0)</f>
        <v>0.6</v>
      </c>
      <c r="Z3642" s="5">
        <f>Table1[[#This Row],[Actual_Profit]]/Table1[[#This Row],[Actual_Sales]]</f>
        <v>4.7058823529411764E-2</v>
      </c>
      <c r="AA3642">
        <v>47</v>
      </c>
      <c r="AB3642" s="5">
        <f>IFERROR(Table1[[#This Row],[Expenses]]/Table1[[#This Row],[Actual_Sales]],0)</f>
        <v>0.55294117647058827</v>
      </c>
      <c r="AC3642">
        <v>12</v>
      </c>
      <c r="AD3642">
        <v>197</v>
      </c>
      <c r="AE3642" s="5">
        <f>IFERROR(Table1[[#This Row],[Inventory]]/Table1[[#This Row],[Actual_Sales]],0)</f>
        <v>2.3176470588235296</v>
      </c>
    </row>
    <row r="3643" spans="1:31" x14ac:dyDescent="0.25">
      <c r="A3643">
        <v>3432</v>
      </c>
      <c r="B3643">
        <v>505</v>
      </c>
      <c r="C3643">
        <v>5</v>
      </c>
      <c r="D3643" s="2">
        <v>40756</v>
      </c>
      <c r="E3643">
        <v>150</v>
      </c>
      <c r="F3643">
        <v>120</v>
      </c>
      <c r="G3643">
        <f>Table1[[#This Row],[Actual_Sales]]-Table1[[#This Row],[Budget_Sales]]</f>
        <v>30</v>
      </c>
      <c r="H3643" s="5">
        <f>IF(
Table1[[#This Row],[Budget_Sales]]=0,
"",
IF(
Table1[[#This Row],[Budget_Sales]]&gt;0,
(Table1[[#This Row],[Actual_Sales]]-Table1[[#This Row],[Budget_Sales]])/Table1[[#This Row],[Budget_Sales]],
(Table1[[#This Row],[Actual_Sales]]-Table1[[#This Row],[Budget_Sales]])/ABS(Table1[[#This Row],[Budget_Sales]])
)
)</f>
        <v>0.25</v>
      </c>
      <c r="I3643" s="5" t="str">
        <f>IF(Table1[[#This Row],[Sales_Var]]&gt;=0,"Above Budget","Below Budget")</f>
        <v>Above Budget</v>
      </c>
      <c r="J3643">
        <f>Table1[[#This Row],[Actual_Sales]]-(Table1[[#This Row],[COGS]]+Table1[[#This Row],[Expenses]])</f>
        <v>7</v>
      </c>
      <c r="K3643">
        <v>0</v>
      </c>
      <c r="L3643">
        <f>Table1[[#This Row],[Actual_Profit]]-Table1[[#This Row],[Budget_Profit]]</f>
        <v>7</v>
      </c>
      <c r="M3643" s="5" t="str">
        <f>IF(
Table1[[#This Row],[Budget_Profit]]=0,
"",
IF(
Table1[[#This Row],[Budget_Profit]]&gt;0,
(Table1[[#This Row],[Actual_Profit]]-Table1[[#This Row],[Budget_Profit]])/Table1[[#This Row],[Budget_Profit]],
(Table1[[#This Row],[Actual_Profit]]-Table1[[#This Row],[Budget_Profit]])/ABS(Table1[[#This Row],[Budget_Profit]])
)
)</f>
        <v/>
      </c>
      <c r="N3643" s="5" t="str">
        <f>IF(Table1[[#This Row],[Profit_Var]]&gt;=0, "Above Budget", "Below Budget")</f>
        <v>Above Budget</v>
      </c>
      <c r="O3643">
        <v>63</v>
      </c>
      <c r="P3643">
        <v>50</v>
      </c>
      <c r="Q3643">
        <f>Table1[[#This Row],[COGS]]-Table1[[#This Row],[Budget_COGS]]</f>
        <v>13</v>
      </c>
      <c r="R3643" s="5">
        <f>IF(
Table1[[#This Row],[Budget_COGS]]=0,
"",
IF(
Table1[[#This Row],[Budget_COGS]]&gt;0,
(Table1[[#This Row],[Budget_COGS]]-Table1[[#This Row],[COGS]]) / Table1[[#This Row],[Budget_COGS]],
(Table1[[#This Row],[Budget_COGS]]-Table1[[#This Row],[COGS]]) / ABS(Table1[[#This Row],[Budget_COGS]])
)
)</f>
        <v>-0.26</v>
      </c>
      <c r="S3643" s="5" t="str">
        <f>IF(Table1[[#This Row],[COGS _Var]]&gt;=0, "Above Budget", "Below Budget")</f>
        <v>Above Budget</v>
      </c>
      <c r="T3643">
        <f>Table1[[#This Row],[Actual_Sales]]-Table1[[#This Row],[COGS]]</f>
        <v>87</v>
      </c>
      <c r="U3643">
        <v>70</v>
      </c>
      <c r="V3643">
        <f>Table1[[#This Row],[Gross_Margin]]-Table1[[#This Row],[Budget_Margin]]</f>
        <v>17</v>
      </c>
      <c r="W3643" s="5">
        <f>IF(
Table1[[#This Row],[Budget_Margin]]=0,
"",
IF(
Table1[[#This Row],[Budget_Margin]]&gt;0,
(Table1[[#This Row],[Gross_Margin]]-Table1[[#This Row],[Budget_Margin]]) / Table1[[#This Row],[Budget_Margin]],
(Table1[[#This Row],[Gross_Margin]]-Table1[[#This Row],[Budget_Margin]]) / ABS(Table1[[#This Row],[Budget_Margin]])
)
)</f>
        <v>0.24285714285714285</v>
      </c>
      <c r="X3643" s="5" t="str">
        <f>IF(Table1[[#This Row],[Margin_Var]]&gt;=0, "Above Budget", "Below Budget")</f>
        <v>Above Budget</v>
      </c>
      <c r="Y3643" s="5">
        <f>IFERROR(Table1[[#This Row],[Gross_Margin]]/Table1[[#This Row],[Actual_Sales]],0)</f>
        <v>0.57999999999999996</v>
      </c>
      <c r="Z3643" s="5">
        <f>Table1[[#This Row],[Actual_Profit]]/Table1[[#This Row],[Actual_Sales]]</f>
        <v>4.6666666666666669E-2</v>
      </c>
      <c r="AA3643">
        <v>80</v>
      </c>
      <c r="AB3643" s="5">
        <f>IFERROR(Table1[[#This Row],[Expenses]]/Table1[[#This Row],[Actual_Sales]],0)</f>
        <v>0.53333333333333333</v>
      </c>
      <c r="AC3643">
        <v>57</v>
      </c>
      <c r="AD3643">
        <v>332</v>
      </c>
      <c r="AE3643" s="5">
        <f>IFERROR(Table1[[#This Row],[Inventory]]/Table1[[#This Row],[Actual_Sales]],0)</f>
        <v>2.2133333333333334</v>
      </c>
    </row>
    <row r="3644" spans="1:31" x14ac:dyDescent="0.25">
      <c r="A3644">
        <v>3468</v>
      </c>
      <c r="B3644">
        <v>636</v>
      </c>
      <c r="C3644">
        <v>8</v>
      </c>
      <c r="D3644" s="2">
        <v>40756</v>
      </c>
      <c r="E3644">
        <v>150</v>
      </c>
      <c r="F3644">
        <v>130</v>
      </c>
      <c r="G3644">
        <f>Table1[[#This Row],[Actual_Sales]]-Table1[[#This Row],[Budget_Sales]]</f>
        <v>20</v>
      </c>
      <c r="H3644" s="5">
        <f>IF(
Table1[[#This Row],[Budget_Sales]]=0,
"",
IF(
Table1[[#This Row],[Budget_Sales]]&gt;0,
(Table1[[#This Row],[Actual_Sales]]-Table1[[#This Row],[Budget_Sales]])/Table1[[#This Row],[Budget_Sales]],
(Table1[[#This Row],[Actual_Sales]]-Table1[[#This Row],[Budget_Sales]])/ABS(Table1[[#This Row],[Budget_Sales]])
)
)</f>
        <v>0.15384615384615385</v>
      </c>
      <c r="I3644" s="5" t="str">
        <f>IF(Table1[[#This Row],[Sales_Var]]&gt;=0,"Above Budget","Below Budget")</f>
        <v>Above Budget</v>
      </c>
      <c r="J3644">
        <f>Table1[[#This Row],[Actual_Sales]]-(Table1[[#This Row],[COGS]]+Table1[[#This Row],[Expenses]])</f>
        <v>7</v>
      </c>
      <c r="K3644">
        <v>20</v>
      </c>
      <c r="L3644">
        <f>Table1[[#This Row],[Actual_Profit]]-Table1[[#This Row],[Budget_Profit]]</f>
        <v>-13</v>
      </c>
      <c r="M3644" s="5">
        <f>IF(
Table1[[#This Row],[Budget_Profit]]=0,
"",
IF(
Table1[[#This Row],[Budget_Profit]]&gt;0,
(Table1[[#This Row],[Actual_Profit]]-Table1[[#This Row],[Budget_Profit]])/Table1[[#This Row],[Budget_Profit]],
(Table1[[#This Row],[Actual_Profit]]-Table1[[#This Row],[Budget_Profit]])/ABS(Table1[[#This Row],[Budget_Profit]])
)
)</f>
        <v>-0.65</v>
      </c>
      <c r="N3644" s="5" t="str">
        <f>IF(Table1[[#This Row],[Profit_Var]]&gt;=0, "Above Budget", "Below Budget")</f>
        <v>Below Budget</v>
      </c>
      <c r="O3644">
        <v>63</v>
      </c>
      <c r="P3644">
        <v>50</v>
      </c>
      <c r="Q3644">
        <f>Table1[[#This Row],[COGS]]-Table1[[#This Row],[Budget_COGS]]</f>
        <v>13</v>
      </c>
      <c r="R3644" s="5">
        <f>IF(
Table1[[#This Row],[Budget_COGS]]=0,
"",
IF(
Table1[[#This Row],[Budget_COGS]]&gt;0,
(Table1[[#This Row],[Budget_COGS]]-Table1[[#This Row],[COGS]]) / Table1[[#This Row],[Budget_COGS]],
(Table1[[#This Row],[Budget_COGS]]-Table1[[#This Row],[COGS]]) / ABS(Table1[[#This Row],[Budget_COGS]])
)
)</f>
        <v>-0.26</v>
      </c>
      <c r="S3644" s="5" t="str">
        <f>IF(Table1[[#This Row],[COGS _Var]]&gt;=0, "Above Budget", "Below Budget")</f>
        <v>Above Budget</v>
      </c>
      <c r="T3644">
        <f>Table1[[#This Row],[Actual_Sales]]-Table1[[#This Row],[COGS]]</f>
        <v>87</v>
      </c>
      <c r="U3644">
        <v>80</v>
      </c>
      <c r="V3644">
        <f>Table1[[#This Row],[Gross_Margin]]-Table1[[#This Row],[Budget_Margin]]</f>
        <v>7</v>
      </c>
      <c r="W3644" s="5">
        <f>IF(
Table1[[#This Row],[Budget_Margin]]=0,
"",
IF(
Table1[[#This Row],[Budget_Margin]]&gt;0,
(Table1[[#This Row],[Gross_Margin]]-Table1[[#This Row],[Budget_Margin]]) / Table1[[#This Row],[Budget_Margin]],
(Table1[[#This Row],[Gross_Margin]]-Table1[[#This Row],[Budget_Margin]]) / ABS(Table1[[#This Row],[Budget_Margin]])
)
)</f>
        <v>8.7499999999999994E-2</v>
      </c>
      <c r="X3644" s="5" t="str">
        <f>IF(Table1[[#This Row],[Margin_Var]]&gt;=0, "Above Budget", "Below Budget")</f>
        <v>Above Budget</v>
      </c>
      <c r="Y3644" s="5">
        <f>IFERROR(Table1[[#This Row],[Gross_Margin]]/Table1[[#This Row],[Actual_Sales]],0)</f>
        <v>0.57999999999999996</v>
      </c>
      <c r="Z3644" s="5">
        <f>Table1[[#This Row],[Actual_Profit]]/Table1[[#This Row],[Actual_Sales]]</f>
        <v>4.6666666666666669E-2</v>
      </c>
      <c r="AA3644">
        <v>80</v>
      </c>
      <c r="AB3644" s="5">
        <f>IFERROR(Table1[[#This Row],[Expenses]]/Table1[[#This Row],[Actual_Sales]],0)</f>
        <v>0.53333333333333333</v>
      </c>
      <c r="AC3644">
        <v>57</v>
      </c>
      <c r="AD3644">
        <v>332</v>
      </c>
      <c r="AE3644" s="5">
        <f>IFERROR(Table1[[#This Row],[Inventory]]/Table1[[#This Row],[Actual_Sales]],0)</f>
        <v>2.2133333333333334</v>
      </c>
    </row>
    <row r="3645" spans="1:31" x14ac:dyDescent="0.25">
      <c r="A3645">
        <v>3415</v>
      </c>
      <c r="B3645">
        <v>435</v>
      </c>
      <c r="C3645">
        <v>11</v>
      </c>
      <c r="D3645" s="2">
        <v>40756</v>
      </c>
      <c r="E3645">
        <v>150</v>
      </c>
      <c r="F3645">
        <v>100</v>
      </c>
      <c r="G3645">
        <f>Table1[[#This Row],[Actual_Sales]]-Table1[[#This Row],[Budget_Sales]]</f>
        <v>50</v>
      </c>
      <c r="H3645" s="5">
        <f>IF(
Table1[[#This Row],[Budget_Sales]]=0,
"",
IF(
Table1[[#This Row],[Budget_Sales]]&gt;0,
(Table1[[#This Row],[Actual_Sales]]-Table1[[#This Row],[Budget_Sales]])/Table1[[#This Row],[Budget_Sales]],
(Table1[[#This Row],[Actual_Sales]]-Table1[[#This Row],[Budget_Sales]])/ABS(Table1[[#This Row],[Budget_Sales]])
)
)</f>
        <v>0.5</v>
      </c>
      <c r="I3645" s="5" t="str">
        <f>IF(Table1[[#This Row],[Sales_Var]]&gt;=0,"Above Budget","Below Budget")</f>
        <v>Above Budget</v>
      </c>
      <c r="J3645">
        <f>Table1[[#This Row],[Actual_Sales]]-(Table1[[#This Row],[COGS]]+Table1[[#This Row],[Expenses]])</f>
        <v>7</v>
      </c>
      <c r="K3645">
        <v>10</v>
      </c>
      <c r="L3645">
        <f>Table1[[#This Row],[Actual_Profit]]-Table1[[#This Row],[Budget_Profit]]</f>
        <v>-3</v>
      </c>
      <c r="M3645" s="5">
        <f>IF(
Table1[[#This Row],[Budget_Profit]]=0,
"",
IF(
Table1[[#This Row],[Budget_Profit]]&gt;0,
(Table1[[#This Row],[Actual_Profit]]-Table1[[#This Row],[Budget_Profit]])/Table1[[#This Row],[Budget_Profit]],
(Table1[[#This Row],[Actual_Profit]]-Table1[[#This Row],[Budget_Profit]])/ABS(Table1[[#This Row],[Budget_Profit]])
)
)</f>
        <v>-0.3</v>
      </c>
      <c r="N3645" s="5" t="str">
        <f>IF(Table1[[#This Row],[Profit_Var]]&gt;=0, "Above Budget", "Below Budget")</f>
        <v>Below Budget</v>
      </c>
      <c r="O3645">
        <v>63</v>
      </c>
      <c r="P3645">
        <v>40</v>
      </c>
      <c r="Q3645">
        <f>Table1[[#This Row],[COGS]]-Table1[[#This Row],[Budget_COGS]]</f>
        <v>23</v>
      </c>
      <c r="R3645" s="5">
        <f>IF(
Table1[[#This Row],[Budget_COGS]]=0,
"",
IF(
Table1[[#This Row],[Budget_COGS]]&gt;0,
(Table1[[#This Row],[Budget_COGS]]-Table1[[#This Row],[COGS]]) / Table1[[#This Row],[Budget_COGS]],
(Table1[[#This Row],[Budget_COGS]]-Table1[[#This Row],[COGS]]) / ABS(Table1[[#This Row],[Budget_COGS]])
)
)</f>
        <v>-0.57499999999999996</v>
      </c>
      <c r="S3645" s="5" t="str">
        <f>IF(Table1[[#This Row],[COGS _Var]]&gt;=0, "Above Budget", "Below Budget")</f>
        <v>Above Budget</v>
      </c>
      <c r="T3645">
        <f>Table1[[#This Row],[Actual_Sales]]-Table1[[#This Row],[COGS]]</f>
        <v>87</v>
      </c>
      <c r="U3645">
        <v>60</v>
      </c>
      <c r="V3645">
        <f>Table1[[#This Row],[Gross_Margin]]-Table1[[#This Row],[Budget_Margin]]</f>
        <v>27</v>
      </c>
      <c r="W3645" s="5">
        <f>IF(
Table1[[#This Row],[Budget_Margin]]=0,
"",
IF(
Table1[[#This Row],[Budget_Margin]]&gt;0,
(Table1[[#This Row],[Gross_Margin]]-Table1[[#This Row],[Budget_Margin]]) / Table1[[#This Row],[Budget_Margin]],
(Table1[[#This Row],[Gross_Margin]]-Table1[[#This Row],[Budget_Margin]]) / ABS(Table1[[#This Row],[Budget_Margin]])
)
)</f>
        <v>0.45</v>
      </c>
      <c r="X3645" s="5" t="str">
        <f>IF(Table1[[#This Row],[Margin_Var]]&gt;=0, "Above Budget", "Below Budget")</f>
        <v>Above Budget</v>
      </c>
      <c r="Y3645" s="5">
        <f>IFERROR(Table1[[#This Row],[Gross_Margin]]/Table1[[#This Row],[Actual_Sales]],0)</f>
        <v>0.57999999999999996</v>
      </c>
      <c r="Z3645" s="5">
        <f>Table1[[#This Row],[Actual_Profit]]/Table1[[#This Row],[Actual_Sales]]</f>
        <v>4.6666666666666669E-2</v>
      </c>
      <c r="AA3645">
        <v>80</v>
      </c>
      <c r="AB3645" s="5">
        <f>IFERROR(Table1[[#This Row],[Expenses]]/Table1[[#This Row],[Actual_Sales]],0)</f>
        <v>0.53333333333333333</v>
      </c>
      <c r="AC3645">
        <v>57</v>
      </c>
      <c r="AD3645">
        <v>332</v>
      </c>
      <c r="AE3645" s="5">
        <f>IFERROR(Table1[[#This Row],[Inventory]]/Table1[[#This Row],[Actual_Sales]],0)</f>
        <v>2.2133333333333334</v>
      </c>
    </row>
    <row r="3646" spans="1:31" x14ac:dyDescent="0.25">
      <c r="A3646">
        <v>2933</v>
      </c>
      <c r="B3646">
        <v>608</v>
      </c>
      <c r="C3646">
        <v>12</v>
      </c>
      <c r="D3646" s="2">
        <v>40664</v>
      </c>
      <c r="E3646">
        <v>153</v>
      </c>
      <c r="F3646">
        <v>130</v>
      </c>
      <c r="G3646">
        <f>Table1[[#This Row],[Actual_Sales]]-Table1[[#This Row],[Budget_Sales]]</f>
        <v>23</v>
      </c>
      <c r="H3646" s="5">
        <f>IF(
Table1[[#This Row],[Budget_Sales]]=0,
"",
IF(
Table1[[#This Row],[Budget_Sales]]&gt;0,
(Table1[[#This Row],[Actual_Sales]]-Table1[[#This Row],[Budget_Sales]])/Table1[[#This Row],[Budget_Sales]],
(Table1[[#This Row],[Actual_Sales]]-Table1[[#This Row],[Budget_Sales]])/ABS(Table1[[#This Row],[Budget_Sales]])
)
)</f>
        <v>0.17692307692307693</v>
      </c>
      <c r="I3646" s="5" t="str">
        <f>IF(Table1[[#This Row],[Sales_Var]]&gt;=0,"Above Budget","Below Budget")</f>
        <v>Above Budget</v>
      </c>
      <c r="J3646">
        <f>Table1[[#This Row],[Actual_Sales]]-(Table1[[#This Row],[COGS]]+Table1[[#This Row],[Expenses]])</f>
        <v>7</v>
      </c>
      <c r="K3646">
        <v>10</v>
      </c>
      <c r="L3646">
        <f>Table1[[#This Row],[Actual_Profit]]-Table1[[#This Row],[Budget_Profit]]</f>
        <v>-3</v>
      </c>
      <c r="M3646" s="5">
        <f>IF(
Table1[[#This Row],[Budget_Profit]]=0,
"",
IF(
Table1[[#This Row],[Budget_Profit]]&gt;0,
(Table1[[#This Row],[Actual_Profit]]-Table1[[#This Row],[Budget_Profit]])/Table1[[#This Row],[Budget_Profit]],
(Table1[[#This Row],[Actual_Profit]]-Table1[[#This Row],[Budget_Profit]])/ABS(Table1[[#This Row],[Budget_Profit]])
)
)</f>
        <v>-0.3</v>
      </c>
      <c r="N3646" s="5" t="str">
        <f>IF(Table1[[#This Row],[Profit_Var]]&gt;=0, "Above Budget", "Below Budget")</f>
        <v>Below Budget</v>
      </c>
      <c r="O3646">
        <v>64</v>
      </c>
      <c r="P3646">
        <v>50</v>
      </c>
      <c r="Q3646">
        <f>Table1[[#This Row],[COGS]]-Table1[[#This Row],[Budget_COGS]]</f>
        <v>14</v>
      </c>
      <c r="R3646" s="5">
        <f>IF(
Table1[[#This Row],[Budget_COGS]]=0,
"",
IF(
Table1[[#This Row],[Budget_COGS]]&gt;0,
(Table1[[#This Row],[Budget_COGS]]-Table1[[#This Row],[COGS]]) / Table1[[#This Row],[Budget_COGS]],
(Table1[[#This Row],[Budget_COGS]]-Table1[[#This Row],[COGS]]) / ABS(Table1[[#This Row],[Budget_COGS]])
)
)</f>
        <v>-0.28000000000000003</v>
      </c>
      <c r="S3646" s="5" t="str">
        <f>IF(Table1[[#This Row],[COGS _Var]]&gt;=0, "Above Budget", "Below Budget")</f>
        <v>Above Budget</v>
      </c>
      <c r="T3646">
        <f>Table1[[#This Row],[Actual_Sales]]-Table1[[#This Row],[COGS]]</f>
        <v>89</v>
      </c>
      <c r="U3646">
        <v>80</v>
      </c>
      <c r="V3646">
        <f>Table1[[#This Row],[Gross_Margin]]-Table1[[#This Row],[Budget_Margin]]</f>
        <v>9</v>
      </c>
      <c r="W3646" s="5">
        <f>IF(
Table1[[#This Row],[Budget_Margin]]=0,
"",
IF(
Table1[[#This Row],[Budget_Margin]]&gt;0,
(Table1[[#This Row],[Gross_Margin]]-Table1[[#This Row],[Budget_Margin]]) / Table1[[#This Row],[Budget_Margin]],
(Table1[[#This Row],[Gross_Margin]]-Table1[[#This Row],[Budget_Margin]]) / ABS(Table1[[#This Row],[Budget_Margin]])
)
)</f>
        <v>0.1125</v>
      </c>
      <c r="X3646" s="5" t="str">
        <f>IF(Table1[[#This Row],[Margin_Var]]&gt;=0, "Above Budget", "Below Budget")</f>
        <v>Above Budget</v>
      </c>
      <c r="Y3646" s="5">
        <f>IFERROR(Table1[[#This Row],[Gross_Margin]]/Table1[[#This Row],[Actual_Sales]],0)</f>
        <v>0.5816993464052288</v>
      </c>
      <c r="Z3646" s="5">
        <f>Table1[[#This Row],[Actual_Profit]]/Table1[[#This Row],[Actual_Sales]]</f>
        <v>4.5751633986928102E-2</v>
      </c>
      <c r="AA3646">
        <v>82</v>
      </c>
      <c r="AB3646" s="5">
        <f>IFERROR(Table1[[#This Row],[Expenses]]/Table1[[#This Row],[Actual_Sales]],0)</f>
        <v>0.53594771241830064</v>
      </c>
      <c r="AC3646">
        <v>58</v>
      </c>
      <c r="AD3646">
        <v>551</v>
      </c>
      <c r="AE3646" s="5">
        <f>IFERROR(Table1[[#This Row],[Inventory]]/Table1[[#This Row],[Actual_Sales]],0)</f>
        <v>3.6013071895424837</v>
      </c>
    </row>
    <row r="3647" spans="1:31" x14ac:dyDescent="0.25">
      <c r="A3647">
        <v>2837</v>
      </c>
      <c r="B3647">
        <v>206</v>
      </c>
      <c r="C3647">
        <v>13</v>
      </c>
      <c r="D3647" s="2">
        <v>40664</v>
      </c>
      <c r="E3647">
        <v>153</v>
      </c>
      <c r="F3647">
        <v>100</v>
      </c>
      <c r="G3647">
        <f>Table1[[#This Row],[Actual_Sales]]-Table1[[#This Row],[Budget_Sales]]</f>
        <v>53</v>
      </c>
      <c r="H3647" s="5">
        <f>IF(
Table1[[#This Row],[Budget_Sales]]=0,
"",
IF(
Table1[[#This Row],[Budget_Sales]]&gt;0,
(Table1[[#This Row],[Actual_Sales]]-Table1[[#This Row],[Budget_Sales]])/Table1[[#This Row],[Budget_Sales]],
(Table1[[#This Row],[Actual_Sales]]-Table1[[#This Row],[Budget_Sales]])/ABS(Table1[[#This Row],[Budget_Sales]])
)
)</f>
        <v>0.53</v>
      </c>
      <c r="I3647" s="5" t="str">
        <f>IF(Table1[[#This Row],[Sales_Var]]&gt;=0,"Above Budget","Below Budget")</f>
        <v>Above Budget</v>
      </c>
      <c r="J3647">
        <f>Table1[[#This Row],[Actual_Sales]]-(Table1[[#This Row],[COGS]]+Table1[[#This Row],[Expenses]])</f>
        <v>7</v>
      </c>
      <c r="K3647">
        <v>10</v>
      </c>
      <c r="L3647">
        <f>Table1[[#This Row],[Actual_Profit]]-Table1[[#This Row],[Budget_Profit]]</f>
        <v>-3</v>
      </c>
      <c r="M3647" s="5">
        <f>IF(
Table1[[#This Row],[Budget_Profit]]=0,
"",
IF(
Table1[[#This Row],[Budget_Profit]]&gt;0,
(Table1[[#This Row],[Actual_Profit]]-Table1[[#This Row],[Budget_Profit]])/Table1[[#This Row],[Budget_Profit]],
(Table1[[#This Row],[Actual_Profit]]-Table1[[#This Row],[Budget_Profit]])/ABS(Table1[[#This Row],[Budget_Profit]])
)
)</f>
        <v>-0.3</v>
      </c>
      <c r="N3647" s="5" t="str">
        <f>IF(Table1[[#This Row],[Profit_Var]]&gt;=0, "Above Budget", "Below Budget")</f>
        <v>Below Budget</v>
      </c>
      <c r="O3647">
        <v>64</v>
      </c>
      <c r="P3647">
        <v>40</v>
      </c>
      <c r="Q3647">
        <f>Table1[[#This Row],[COGS]]-Table1[[#This Row],[Budget_COGS]]</f>
        <v>24</v>
      </c>
      <c r="R3647" s="5">
        <f>IF(
Table1[[#This Row],[Budget_COGS]]=0,
"",
IF(
Table1[[#This Row],[Budget_COGS]]&gt;0,
(Table1[[#This Row],[Budget_COGS]]-Table1[[#This Row],[COGS]]) / Table1[[#This Row],[Budget_COGS]],
(Table1[[#This Row],[Budget_COGS]]-Table1[[#This Row],[COGS]]) / ABS(Table1[[#This Row],[Budget_COGS]])
)
)</f>
        <v>-0.6</v>
      </c>
      <c r="S3647" s="5" t="str">
        <f>IF(Table1[[#This Row],[COGS _Var]]&gt;=0, "Above Budget", "Below Budget")</f>
        <v>Above Budget</v>
      </c>
      <c r="T3647">
        <f>Table1[[#This Row],[Actual_Sales]]-Table1[[#This Row],[COGS]]</f>
        <v>89</v>
      </c>
      <c r="U3647">
        <v>60</v>
      </c>
      <c r="V3647">
        <f>Table1[[#This Row],[Gross_Margin]]-Table1[[#This Row],[Budget_Margin]]</f>
        <v>29</v>
      </c>
      <c r="W3647" s="5">
        <f>IF(
Table1[[#This Row],[Budget_Margin]]=0,
"",
IF(
Table1[[#This Row],[Budget_Margin]]&gt;0,
(Table1[[#This Row],[Gross_Margin]]-Table1[[#This Row],[Budget_Margin]]) / Table1[[#This Row],[Budget_Margin]],
(Table1[[#This Row],[Gross_Margin]]-Table1[[#This Row],[Budget_Margin]]) / ABS(Table1[[#This Row],[Budget_Margin]])
)
)</f>
        <v>0.48333333333333334</v>
      </c>
      <c r="X3647" s="5" t="str">
        <f>IF(Table1[[#This Row],[Margin_Var]]&gt;=0, "Above Budget", "Below Budget")</f>
        <v>Above Budget</v>
      </c>
      <c r="Y3647" s="5">
        <f>IFERROR(Table1[[#This Row],[Gross_Margin]]/Table1[[#This Row],[Actual_Sales]],0)</f>
        <v>0.5816993464052288</v>
      </c>
      <c r="Z3647" s="5">
        <f>Table1[[#This Row],[Actual_Profit]]/Table1[[#This Row],[Actual_Sales]]</f>
        <v>4.5751633986928102E-2</v>
      </c>
      <c r="AA3647">
        <v>82</v>
      </c>
      <c r="AB3647" s="5">
        <f>IFERROR(Table1[[#This Row],[Expenses]]/Table1[[#This Row],[Actual_Sales]],0)</f>
        <v>0.53594771241830064</v>
      </c>
      <c r="AC3647">
        <v>58</v>
      </c>
      <c r="AD3647">
        <v>551</v>
      </c>
      <c r="AE3647" s="5">
        <f>IFERROR(Table1[[#This Row],[Inventory]]/Table1[[#This Row],[Actual_Sales]],0)</f>
        <v>3.6013071895424837</v>
      </c>
    </row>
    <row r="3648" spans="1:31" x14ac:dyDescent="0.25">
      <c r="A3648">
        <v>3711</v>
      </c>
      <c r="B3648">
        <v>970</v>
      </c>
      <c r="C3648">
        <v>9</v>
      </c>
      <c r="D3648" s="2">
        <v>40787</v>
      </c>
      <c r="E3648">
        <v>134</v>
      </c>
      <c r="F3648">
        <v>110</v>
      </c>
      <c r="G3648">
        <f>Table1[[#This Row],[Actual_Sales]]-Table1[[#This Row],[Budget_Sales]]</f>
        <v>24</v>
      </c>
      <c r="H3648" s="5">
        <f>IF(
Table1[[#This Row],[Budget_Sales]]=0,
"",
IF(
Table1[[#This Row],[Budget_Sales]]&gt;0,
(Table1[[#This Row],[Actual_Sales]]-Table1[[#This Row],[Budget_Sales]])/Table1[[#This Row],[Budget_Sales]],
(Table1[[#This Row],[Actual_Sales]]-Table1[[#This Row],[Budget_Sales]])/ABS(Table1[[#This Row],[Budget_Sales]])
)
)</f>
        <v>0.21818181818181817</v>
      </c>
      <c r="I3648" s="5" t="str">
        <f>IF(Table1[[#This Row],[Sales_Var]]&gt;=0,"Above Budget","Below Budget")</f>
        <v>Above Budget</v>
      </c>
      <c r="J3648">
        <f>Table1[[#This Row],[Actual_Sales]]-(Table1[[#This Row],[COGS]]+Table1[[#This Row],[Expenses]])</f>
        <v>6</v>
      </c>
      <c r="K3648">
        <v>20</v>
      </c>
      <c r="L3648">
        <f>Table1[[#This Row],[Actual_Profit]]-Table1[[#This Row],[Budget_Profit]]</f>
        <v>-14</v>
      </c>
      <c r="M3648" s="5">
        <f>IF(
Table1[[#This Row],[Budget_Profit]]=0,
"",
IF(
Table1[[#This Row],[Budget_Profit]]&gt;0,
(Table1[[#This Row],[Actual_Profit]]-Table1[[#This Row],[Budget_Profit]])/Table1[[#This Row],[Budget_Profit]],
(Table1[[#This Row],[Actual_Profit]]-Table1[[#This Row],[Budget_Profit]])/ABS(Table1[[#This Row],[Budget_Profit]])
)
)</f>
        <v>-0.7</v>
      </c>
      <c r="N3648" s="5" t="str">
        <f>IF(Table1[[#This Row],[Profit_Var]]&gt;=0, "Above Budget", "Below Budget")</f>
        <v>Below Budget</v>
      </c>
      <c r="O3648">
        <v>52</v>
      </c>
      <c r="P3648">
        <v>40</v>
      </c>
      <c r="Q3648">
        <f>Table1[[#This Row],[COGS]]-Table1[[#This Row],[Budget_COGS]]</f>
        <v>12</v>
      </c>
      <c r="R3648" s="5">
        <f>IF(
Table1[[#This Row],[Budget_COGS]]=0,
"",
IF(
Table1[[#This Row],[Budget_COGS]]&gt;0,
(Table1[[#This Row],[Budget_COGS]]-Table1[[#This Row],[COGS]]) / Table1[[#This Row],[Budget_COGS]],
(Table1[[#This Row],[Budget_COGS]]-Table1[[#This Row],[COGS]]) / ABS(Table1[[#This Row],[Budget_COGS]])
)
)</f>
        <v>-0.3</v>
      </c>
      <c r="S3648" s="5" t="str">
        <f>IF(Table1[[#This Row],[COGS _Var]]&gt;=0, "Above Budget", "Below Budget")</f>
        <v>Above Budget</v>
      </c>
      <c r="T3648">
        <f>Table1[[#This Row],[Actual_Sales]]-Table1[[#This Row],[COGS]]</f>
        <v>82</v>
      </c>
      <c r="U3648">
        <v>70</v>
      </c>
      <c r="V3648">
        <f>Table1[[#This Row],[Gross_Margin]]-Table1[[#This Row],[Budget_Margin]]</f>
        <v>12</v>
      </c>
      <c r="W3648" s="5">
        <f>IF(
Table1[[#This Row],[Budget_Margin]]=0,
"",
IF(
Table1[[#This Row],[Budget_Margin]]&gt;0,
(Table1[[#This Row],[Gross_Margin]]-Table1[[#This Row],[Budget_Margin]]) / Table1[[#This Row],[Budget_Margin]],
(Table1[[#This Row],[Gross_Margin]]-Table1[[#This Row],[Budget_Margin]]) / ABS(Table1[[#This Row],[Budget_Margin]])
)
)</f>
        <v>0.17142857142857143</v>
      </c>
      <c r="X3648" s="5" t="str">
        <f>IF(Table1[[#This Row],[Margin_Var]]&gt;=0, "Above Budget", "Below Budget")</f>
        <v>Above Budget</v>
      </c>
      <c r="Y3648" s="5">
        <f>IFERROR(Table1[[#This Row],[Gross_Margin]]/Table1[[#This Row],[Actual_Sales]],0)</f>
        <v>0.61194029850746268</v>
      </c>
      <c r="Z3648" s="5">
        <f>Table1[[#This Row],[Actual_Profit]]/Table1[[#This Row],[Actual_Sales]]</f>
        <v>4.4776119402985072E-2</v>
      </c>
      <c r="AA3648">
        <v>76</v>
      </c>
      <c r="AB3648" s="5">
        <f>IFERROR(Table1[[#This Row],[Expenses]]/Table1[[#This Row],[Actual_Sales]],0)</f>
        <v>0.56716417910447758</v>
      </c>
      <c r="AC3648">
        <v>47</v>
      </c>
      <c r="AD3648">
        <v>509</v>
      </c>
      <c r="AE3648" s="5">
        <f>IFERROR(Table1[[#This Row],[Inventory]]/Table1[[#This Row],[Actual_Sales]],0)</f>
        <v>3.7985074626865671</v>
      </c>
    </row>
    <row r="3649" spans="1:31" x14ac:dyDescent="0.25">
      <c r="A3649">
        <v>70</v>
      </c>
      <c r="B3649">
        <v>504</v>
      </c>
      <c r="C3649">
        <v>4</v>
      </c>
      <c r="D3649" s="2">
        <v>40179</v>
      </c>
      <c r="E3649">
        <v>180</v>
      </c>
      <c r="F3649">
        <v>150</v>
      </c>
      <c r="G3649">
        <f>Table1[[#This Row],[Actual_Sales]]-Table1[[#This Row],[Budget_Sales]]</f>
        <v>30</v>
      </c>
      <c r="H3649" s="5">
        <f>IF(
Table1[[#This Row],[Budget_Sales]]=0,
"",
IF(
Table1[[#This Row],[Budget_Sales]]&gt;0,
(Table1[[#This Row],[Actual_Sales]]-Table1[[#This Row],[Budget_Sales]])/Table1[[#This Row],[Budget_Sales]],
(Table1[[#This Row],[Actual_Sales]]-Table1[[#This Row],[Budget_Sales]])/ABS(Table1[[#This Row],[Budget_Sales]])
)
)</f>
        <v>0.2</v>
      </c>
      <c r="I3649" s="5" t="str">
        <f>IF(Table1[[#This Row],[Sales_Var]]&gt;=0,"Above Budget","Below Budget")</f>
        <v>Above Budget</v>
      </c>
      <c r="J3649">
        <f>Table1[[#This Row],[Actual_Sales]]-(Table1[[#This Row],[COGS]]+Table1[[#This Row],[Expenses]])</f>
        <v>8</v>
      </c>
      <c r="K3649">
        <v>10</v>
      </c>
      <c r="L3649">
        <f>Table1[[#This Row],[Actual_Profit]]-Table1[[#This Row],[Budget_Profit]]</f>
        <v>-2</v>
      </c>
      <c r="M3649" s="5">
        <f>IF(
Table1[[#This Row],[Budget_Profit]]=0,
"",
IF(
Table1[[#This Row],[Budget_Profit]]&gt;0,
(Table1[[#This Row],[Actual_Profit]]-Table1[[#This Row],[Budget_Profit]])/Table1[[#This Row],[Budget_Profit]],
(Table1[[#This Row],[Actual_Profit]]-Table1[[#This Row],[Budget_Profit]])/ABS(Table1[[#This Row],[Budget_Profit]])
)
)</f>
        <v>-0.2</v>
      </c>
      <c r="N3649" s="5" t="str">
        <f>IF(Table1[[#This Row],[Profit_Var]]&gt;=0, "Above Budget", "Below Budget")</f>
        <v>Below Budget</v>
      </c>
      <c r="O3649">
        <v>75</v>
      </c>
      <c r="P3649">
        <v>60</v>
      </c>
      <c r="Q3649">
        <f>Table1[[#This Row],[COGS]]-Table1[[#This Row],[Budget_COGS]]</f>
        <v>15</v>
      </c>
      <c r="R3649" s="5">
        <f>IF(
Table1[[#This Row],[Budget_COGS]]=0,
"",
IF(
Table1[[#This Row],[Budget_COGS]]&gt;0,
(Table1[[#This Row],[Budget_COGS]]-Table1[[#This Row],[COGS]]) / Table1[[#This Row],[Budget_COGS]],
(Table1[[#This Row],[Budget_COGS]]-Table1[[#This Row],[COGS]]) / ABS(Table1[[#This Row],[Budget_COGS]])
)
)</f>
        <v>-0.25</v>
      </c>
      <c r="S3649" s="5" t="str">
        <f>IF(Table1[[#This Row],[COGS _Var]]&gt;=0, "Above Budget", "Below Budget")</f>
        <v>Above Budget</v>
      </c>
      <c r="T3649">
        <f>Table1[[#This Row],[Actual_Sales]]-Table1[[#This Row],[COGS]]</f>
        <v>105</v>
      </c>
      <c r="U3649">
        <v>90</v>
      </c>
      <c r="V3649">
        <f>Table1[[#This Row],[Gross_Margin]]-Table1[[#This Row],[Budget_Margin]]</f>
        <v>15</v>
      </c>
      <c r="W3649" s="5">
        <f>IF(
Table1[[#This Row],[Budget_Margin]]=0,
"",
IF(
Table1[[#This Row],[Budget_Margin]]&gt;0,
(Table1[[#This Row],[Gross_Margin]]-Table1[[#This Row],[Budget_Margin]]) / Table1[[#This Row],[Budget_Margin]],
(Table1[[#This Row],[Gross_Margin]]-Table1[[#This Row],[Budget_Margin]]) / ABS(Table1[[#This Row],[Budget_Margin]])
)
)</f>
        <v>0.16666666666666666</v>
      </c>
      <c r="X3649" s="5" t="str">
        <f>IF(Table1[[#This Row],[Margin_Var]]&gt;=0, "Above Budget", "Below Budget")</f>
        <v>Above Budget</v>
      </c>
      <c r="Y3649" s="5">
        <f>IFERROR(Table1[[#This Row],[Gross_Margin]]/Table1[[#This Row],[Actual_Sales]],0)</f>
        <v>0.58333333333333337</v>
      </c>
      <c r="Z3649" s="5">
        <f>Table1[[#This Row],[Actual_Profit]]/Table1[[#This Row],[Actual_Sales]]</f>
        <v>4.4444444444444446E-2</v>
      </c>
      <c r="AA3649">
        <v>97</v>
      </c>
      <c r="AB3649" s="5">
        <f>IFERROR(Table1[[#This Row],[Expenses]]/Table1[[#This Row],[Actual_Sales]],0)</f>
        <v>0.53888888888888886</v>
      </c>
      <c r="AC3649">
        <v>68</v>
      </c>
      <c r="AD3649">
        <v>522</v>
      </c>
      <c r="AE3649" s="5">
        <f>IFERROR(Table1[[#This Row],[Inventory]]/Table1[[#This Row],[Actual_Sales]],0)</f>
        <v>2.9</v>
      </c>
    </row>
    <row r="3650" spans="1:31" x14ac:dyDescent="0.25">
      <c r="A3650">
        <v>41</v>
      </c>
      <c r="B3650">
        <v>360</v>
      </c>
      <c r="C3650">
        <v>13</v>
      </c>
      <c r="D3650" s="2">
        <v>40179</v>
      </c>
      <c r="E3650">
        <v>180</v>
      </c>
      <c r="F3650">
        <v>120</v>
      </c>
      <c r="G3650">
        <f>Table1[[#This Row],[Actual_Sales]]-Table1[[#This Row],[Budget_Sales]]</f>
        <v>60</v>
      </c>
      <c r="H3650" s="5">
        <f>IF(
Table1[[#This Row],[Budget_Sales]]=0,
"",
IF(
Table1[[#This Row],[Budget_Sales]]&gt;0,
(Table1[[#This Row],[Actual_Sales]]-Table1[[#This Row],[Budget_Sales]])/Table1[[#This Row],[Budget_Sales]],
(Table1[[#This Row],[Actual_Sales]]-Table1[[#This Row],[Budget_Sales]])/ABS(Table1[[#This Row],[Budget_Sales]])
)
)</f>
        <v>0.5</v>
      </c>
      <c r="I3650" s="5" t="str">
        <f>IF(Table1[[#This Row],[Sales_Var]]&gt;=0,"Above Budget","Below Budget")</f>
        <v>Above Budget</v>
      </c>
      <c r="J3650">
        <f>Table1[[#This Row],[Actual_Sales]]-(Table1[[#This Row],[COGS]]+Table1[[#This Row],[Expenses]])</f>
        <v>8</v>
      </c>
      <c r="K3650">
        <v>20</v>
      </c>
      <c r="L3650">
        <f>Table1[[#This Row],[Actual_Profit]]-Table1[[#This Row],[Budget_Profit]]</f>
        <v>-12</v>
      </c>
      <c r="M3650" s="5">
        <f>IF(
Table1[[#This Row],[Budget_Profit]]=0,
"",
IF(
Table1[[#This Row],[Budget_Profit]]&gt;0,
(Table1[[#This Row],[Actual_Profit]]-Table1[[#This Row],[Budget_Profit]])/Table1[[#This Row],[Budget_Profit]],
(Table1[[#This Row],[Actual_Profit]]-Table1[[#This Row],[Budget_Profit]])/ABS(Table1[[#This Row],[Budget_Profit]])
)
)</f>
        <v>-0.6</v>
      </c>
      <c r="N3650" s="5" t="str">
        <f>IF(Table1[[#This Row],[Profit_Var]]&gt;=0, "Above Budget", "Below Budget")</f>
        <v>Below Budget</v>
      </c>
      <c r="O3650">
        <v>75</v>
      </c>
      <c r="P3650">
        <v>40</v>
      </c>
      <c r="Q3650">
        <f>Table1[[#This Row],[COGS]]-Table1[[#This Row],[Budget_COGS]]</f>
        <v>35</v>
      </c>
      <c r="R3650" s="5">
        <f>IF(
Table1[[#This Row],[Budget_COGS]]=0,
"",
IF(
Table1[[#This Row],[Budget_COGS]]&gt;0,
(Table1[[#This Row],[Budget_COGS]]-Table1[[#This Row],[COGS]]) / Table1[[#This Row],[Budget_COGS]],
(Table1[[#This Row],[Budget_COGS]]-Table1[[#This Row],[COGS]]) / ABS(Table1[[#This Row],[Budget_COGS]])
)
)</f>
        <v>-0.875</v>
      </c>
      <c r="S3650" s="5" t="str">
        <f>IF(Table1[[#This Row],[COGS _Var]]&gt;=0, "Above Budget", "Below Budget")</f>
        <v>Above Budget</v>
      </c>
      <c r="T3650">
        <f>Table1[[#This Row],[Actual_Sales]]-Table1[[#This Row],[COGS]]</f>
        <v>105</v>
      </c>
      <c r="U3650">
        <v>80</v>
      </c>
      <c r="V3650">
        <f>Table1[[#This Row],[Gross_Margin]]-Table1[[#This Row],[Budget_Margin]]</f>
        <v>25</v>
      </c>
      <c r="W3650" s="5">
        <f>IF(
Table1[[#This Row],[Budget_Margin]]=0,
"",
IF(
Table1[[#This Row],[Budget_Margin]]&gt;0,
(Table1[[#This Row],[Gross_Margin]]-Table1[[#This Row],[Budget_Margin]]) / Table1[[#This Row],[Budget_Margin]],
(Table1[[#This Row],[Gross_Margin]]-Table1[[#This Row],[Budget_Margin]]) / ABS(Table1[[#This Row],[Budget_Margin]])
)
)</f>
        <v>0.3125</v>
      </c>
      <c r="X3650" s="5" t="str">
        <f>IF(Table1[[#This Row],[Margin_Var]]&gt;=0, "Above Budget", "Below Budget")</f>
        <v>Above Budget</v>
      </c>
      <c r="Y3650" s="5">
        <f>IFERROR(Table1[[#This Row],[Gross_Margin]]/Table1[[#This Row],[Actual_Sales]],0)</f>
        <v>0.58333333333333337</v>
      </c>
      <c r="Z3650" s="5">
        <f>Table1[[#This Row],[Actual_Profit]]/Table1[[#This Row],[Actual_Sales]]</f>
        <v>4.4444444444444446E-2</v>
      </c>
      <c r="AA3650">
        <v>97</v>
      </c>
      <c r="AB3650" s="5">
        <f>IFERROR(Table1[[#This Row],[Expenses]]/Table1[[#This Row],[Actual_Sales]],0)</f>
        <v>0.53888888888888886</v>
      </c>
      <c r="AC3650">
        <v>68</v>
      </c>
      <c r="AD3650">
        <v>522</v>
      </c>
      <c r="AE3650" s="5">
        <f>IFERROR(Table1[[#This Row],[Inventory]]/Table1[[#This Row],[Actual_Sales]],0)</f>
        <v>2.9</v>
      </c>
    </row>
    <row r="3651" spans="1:31" x14ac:dyDescent="0.25">
      <c r="A3651">
        <v>4080</v>
      </c>
      <c r="B3651">
        <v>225</v>
      </c>
      <c r="C3651">
        <v>4</v>
      </c>
      <c r="D3651" s="2">
        <v>40878</v>
      </c>
      <c r="E3651">
        <v>140</v>
      </c>
      <c r="F3651">
        <v>100</v>
      </c>
      <c r="G3651">
        <f>Table1[[#This Row],[Actual_Sales]]-Table1[[#This Row],[Budget_Sales]]</f>
        <v>40</v>
      </c>
      <c r="H3651" s="5">
        <f>IF(
Table1[[#This Row],[Budget_Sales]]=0,
"",
IF(
Table1[[#This Row],[Budget_Sales]]&gt;0,
(Table1[[#This Row],[Actual_Sales]]-Table1[[#This Row],[Budget_Sales]])/Table1[[#This Row],[Budget_Sales]],
(Table1[[#This Row],[Actual_Sales]]-Table1[[#This Row],[Budget_Sales]])/ABS(Table1[[#This Row],[Budget_Sales]])
)
)</f>
        <v>0.4</v>
      </c>
      <c r="I3651" s="5" t="str">
        <f>IF(Table1[[#This Row],[Sales_Var]]&gt;=0,"Above Budget","Below Budget")</f>
        <v>Above Budget</v>
      </c>
      <c r="J3651">
        <f>Table1[[#This Row],[Actual_Sales]]-(Table1[[#This Row],[COGS]]+Table1[[#This Row],[Expenses]])</f>
        <v>6</v>
      </c>
      <c r="K3651">
        <v>0</v>
      </c>
      <c r="L3651">
        <f>Table1[[#This Row],[Actual_Profit]]-Table1[[#This Row],[Budget_Profit]]</f>
        <v>6</v>
      </c>
      <c r="M3651" s="5" t="str">
        <f>IF(
Table1[[#This Row],[Budget_Profit]]=0,
"",
IF(
Table1[[#This Row],[Budget_Profit]]&gt;0,
(Table1[[#This Row],[Actual_Profit]]-Table1[[#This Row],[Budget_Profit]])/Table1[[#This Row],[Budget_Profit]],
(Table1[[#This Row],[Actual_Profit]]-Table1[[#This Row],[Budget_Profit]])/ABS(Table1[[#This Row],[Budget_Profit]])
)
)</f>
        <v/>
      </c>
      <c r="N3651" s="5" t="str">
        <f>IF(Table1[[#This Row],[Profit_Var]]&gt;=0, "Above Budget", "Below Budget")</f>
        <v>Above Budget</v>
      </c>
      <c r="O3651">
        <v>55</v>
      </c>
      <c r="P3651">
        <v>40</v>
      </c>
      <c r="Q3651">
        <f>Table1[[#This Row],[COGS]]-Table1[[#This Row],[Budget_COGS]]</f>
        <v>15</v>
      </c>
      <c r="R3651" s="5">
        <f>IF(
Table1[[#This Row],[Budget_COGS]]=0,
"",
IF(
Table1[[#This Row],[Budget_COGS]]&gt;0,
(Table1[[#This Row],[Budget_COGS]]-Table1[[#This Row],[COGS]]) / Table1[[#This Row],[Budget_COGS]],
(Table1[[#This Row],[Budget_COGS]]-Table1[[#This Row],[COGS]]) / ABS(Table1[[#This Row],[Budget_COGS]])
)
)</f>
        <v>-0.375</v>
      </c>
      <c r="S3651" s="5" t="str">
        <f>IF(Table1[[#This Row],[COGS _Var]]&gt;=0, "Above Budget", "Below Budget")</f>
        <v>Above Budget</v>
      </c>
      <c r="T3651">
        <f>Table1[[#This Row],[Actual_Sales]]-Table1[[#This Row],[COGS]]</f>
        <v>85</v>
      </c>
      <c r="U3651">
        <v>60</v>
      </c>
      <c r="V3651">
        <f>Table1[[#This Row],[Gross_Margin]]-Table1[[#This Row],[Budget_Margin]]</f>
        <v>25</v>
      </c>
      <c r="W3651" s="5">
        <f>IF(
Table1[[#This Row],[Budget_Margin]]=0,
"",
IF(
Table1[[#This Row],[Budget_Margin]]&gt;0,
(Table1[[#This Row],[Gross_Margin]]-Table1[[#This Row],[Budget_Margin]]) / Table1[[#This Row],[Budget_Margin]],
(Table1[[#This Row],[Gross_Margin]]-Table1[[#This Row],[Budget_Margin]]) / ABS(Table1[[#This Row],[Budget_Margin]])
)
)</f>
        <v>0.41666666666666669</v>
      </c>
      <c r="X3651" s="5" t="str">
        <f>IF(Table1[[#This Row],[Margin_Var]]&gt;=0, "Above Budget", "Below Budget")</f>
        <v>Above Budget</v>
      </c>
      <c r="Y3651" s="5">
        <f>IFERROR(Table1[[#This Row],[Gross_Margin]]/Table1[[#This Row],[Actual_Sales]],0)</f>
        <v>0.6071428571428571</v>
      </c>
      <c r="Z3651" s="5">
        <f>Table1[[#This Row],[Actual_Profit]]/Table1[[#This Row],[Actual_Sales]]</f>
        <v>4.2857142857142858E-2</v>
      </c>
      <c r="AA3651">
        <v>79</v>
      </c>
      <c r="AB3651" s="5">
        <f>IFERROR(Table1[[#This Row],[Expenses]]/Table1[[#This Row],[Actual_Sales]],0)</f>
        <v>0.56428571428571428</v>
      </c>
      <c r="AC3651">
        <v>49</v>
      </c>
      <c r="AD3651">
        <v>-1053</v>
      </c>
      <c r="AE3651" s="5">
        <f>IFERROR(Table1[[#This Row],[Inventory]]/Table1[[#This Row],[Actual_Sales]],0)</f>
        <v>-7.5214285714285714</v>
      </c>
    </row>
    <row r="3652" spans="1:31" x14ac:dyDescent="0.25">
      <c r="A3652">
        <v>4087</v>
      </c>
      <c r="B3652">
        <v>262</v>
      </c>
      <c r="C3652">
        <v>12</v>
      </c>
      <c r="D3652" s="2">
        <v>40878</v>
      </c>
      <c r="E3652">
        <v>140</v>
      </c>
      <c r="F3652">
        <v>100</v>
      </c>
      <c r="G3652">
        <f>Table1[[#This Row],[Actual_Sales]]-Table1[[#This Row],[Budget_Sales]]</f>
        <v>40</v>
      </c>
      <c r="H3652" s="5">
        <f>IF(
Table1[[#This Row],[Budget_Sales]]=0,
"",
IF(
Table1[[#This Row],[Budget_Sales]]&gt;0,
(Table1[[#This Row],[Actual_Sales]]-Table1[[#This Row],[Budget_Sales]])/Table1[[#This Row],[Budget_Sales]],
(Table1[[#This Row],[Actual_Sales]]-Table1[[#This Row],[Budget_Sales]])/ABS(Table1[[#This Row],[Budget_Sales]])
)
)</f>
        <v>0.4</v>
      </c>
      <c r="I3652" s="5" t="str">
        <f>IF(Table1[[#This Row],[Sales_Var]]&gt;=0,"Above Budget","Below Budget")</f>
        <v>Above Budget</v>
      </c>
      <c r="J3652">
        <f>Table1[[#This Row],[Actual_Sales]]-(Table1[[#This Row],[COGS]]+Table1[[#This Row],[Expenses]])</f>
        <v>6</v>
      </c>
      <c r="K3652">
        <v>0</v>
      </c>
      <c r="L3652">
        <f>Table1[[#This Row],[Actual_Profit]]-Table1[[#This Row],[Budget_Profit]]</f>
        <v>6</v>
      </c>
      <c r="M3652" s="5" t="str">
        <f>IF(
Table1[[#This Row],[Budget_Profit]]=0,
"",
IF(
Table1[[#This Row],[Budget_Profit]]&gt;0,
(Table1[[#This Row],[Actual_Profit]]-Table1[[#This Row],[Budget_Profit]])/Table1[[#This Row],[Budget_Profit]],
(Table1[[#This Row],[Actual_Profit]]-Table1[[#This Row],[Budget_Profit]])/ABS(Table1[[#This Row],[Budget_Profit]])
)
)</f>
        <v/>
      </c>
      <c r="N3652" s="5" t="str">
        <f>IF(Table1[[#This Row],[Profit_Var]]&gt;=0, "Above Budget", "Below Budget")</f>
        <v>Above Budget</v>
      </c>
      <c r="O3652">
        <v>55</v>
      </c>
      <c r="P3652">
        <v>40</v>
      </c>
      <c r="Q3652">
        <f>Table1[[#This Row],[COGS]]-Table1[[#This Row],[Budget_COGS]]</f>
        <v>15</v>
      </c>
      <c r="R3652" s="5">
        <f>IF(
Table1[[#This Row],[Budget_COGS]]=0,
"",
IF(
Table1[[#This Row],[Budget_COGS]]&gt;0,
(Table1[[#This Row],[Budget_COGS]]-Table1[[#This Row],[COGS]]) / Table1[[#This Row],[Budget_COGS]],
(Table1[[#This Row],[Budget_COGS]]-Table1[[#This Row],[COGS]]) / ABS(Table1[[#This Row],[Budget_COGS]])
)
)</f>
        <v>-0.375</v>
      </c>
      <c r="S3652" s="5" t="str">
        <f>IF(Table1[[#This Row],[COGS _Var]]&gt;=0, "Above Budget", "Below Budget")</f>
        <v>Above Budget</v>
      </c>
      <c r="T3652">
        <f>Table1[[#This Row],[Actual_Sales]]-Table1[[#This Row],[COGS]]</f>
        <v>85</v>
      </c>
      <c r="U3652">
        <v>60</v>
      </c>
      <c r="V3652">
        <f>Table1[[#This Row],[Gross_Margin]]-Table1[[#This Row],[Budget_Margin]]</f>
        <v>25</v>
      </c>
      <c r="W3652" s="5">
        <f>IF(
Table1[[#This Row],[Budget_Margin]]=0,
"",
IF(
Table1[[#This Row],[Budget_Margin]]&gt;0,
(Table1[[#This Row],[Gross_Margin]]-Table1[[#This Row],[Budget_Margin]]) / Table1[[#This Row],[Budget_Margin]],
(Table1[[#This Row],[Gross_Margin]]-Table1[[#This Row],[Budget_Margin]]) / ABS(Table1[[#This Row],[Budget_Margin]])
)
)</f>
        <v>0.41666666666666669</v>
      </c>
      <c r="X3652" s="5" t="str">
        <f>IF(Table1[[#This Row],[Margin_Var]]&gt;=0, "Above Budget", "Below Budget")</f>
        <v>Above Budget</v>
      </c>
      <c r="Y3652" s="5">
        <f>IFERROR(Table1[[#This Row],[Gross_Margin]]/Table1[[#This Row],[Actual_Sales]],0)</f>
        <v>0.6071428571428571</v>
      </c>
      <c r="Z3652" s="5">
        <f>Table1[[#This Row],[Actual_Profit]]/Table1[[#This Row],[Actual_Sales]]</f>
        <v>4.2857142857142858E-2</v>
      </c>
      <c r="AA3652">
        <v>79</v>
      </c>
      <c r="AB3652" s="5">
        <f>IFERROR(Table1[[#This Row],[Expenses]]/Table1[[#This Row],[Actual_Sales]],0)</f>
        <v>0.56428571428571428</v>
      </c>
      <c r="AC3652">
        <v>49</v>
      </c>
      <c r="AD3652">
        <v>627</v>
      </c>
      <c r="AE3652" s="5">
        <f>IFERROR(Table1[[#This Row],[Inventory]]/Table1[[#This Row],[Actual_Sales]],0)</f>
        <v>4.4785714285714286</v>
      </c>
    </row>
    <row r="3653" spans="1:31" x14ac:dyDescent="0.25">
      <c r="A3653">
        <v>4149</v>
      </c>
      <c r="B3653">
        <v>509</v>
      </c>
      <c r="C3653">
        <v>13</v>
      </c>
      <c r="D3653" s="2">
        <v>40878</v>
      </c>
      <c r="E3653">
        <v>140</v>
      </c>
      <c r="F3653">
        <v>90</v>
      </c>
      <c r="G3653">
        <f>Table1[[#This Row],[Actual_Sales]]-Table1[[#This Row],[Budget_Sales]]</f>
        <v>50</v>
      </c>
      <c r="H3653" s="5">
        <f>IF(
Table1[[#This Row],[Budget_Sales]]=0,
"",
IF(
Table1[[#This Row],[Budget_Sales]]&gt;0,
(Table1[[#This Row],[Actual_Sales]]-Table1[[#This Row],[Budget_Sales]])/Table1[[#This Row],[Budget_Sales]],
(Table1[[#This Row],[Actual_Sales]]-Table1[[#This Row],[Budget_Sales]])/ABS(Table1[[#This Row],[Budget_Sales]])
)
)</f>
        <v>0.55555555555555558</v>
      </c>
      <c r="I3653" s="5" t="str">
        <f>IF(Table1[[#This Row],[Sales_Var]]&gt;=0,"Above Budget","Below Budget")</f>
        <v>Above Budget</v>
      </c>
      <c r="J3653">
        <f>Table1[[#This Row],[Actual_Sales]]-(Table1[[#This Row],[COGS]]+Table1[[#This Row],[Expenses]])</f>
        <v>6</v>
      </c>
      <c r="K3653">
        <v>-10</v>
      </c>
      <c r="L3653">
        <f>Table1[[#This Row],[Actual_Profit]]-Table1[[#This Row],[Budget_Profit]]</f>
        <v>16</v>
      </c>
      <c r="M3653" s="5">
        <f>IF(
Table1[[#This Row],[Budget_Profit]]=0,
"",
IF(
Table1[[#This Row],[Budget_Profit]]&gt;0,
(Table1[[#This Row],[Actual_Profit]]-Table1[[#This Row],[Budget_Profit]])/Table1[[#This Row],[Budget_Profit]],
(Table1[[#This Row],[Actual_Profit]]-Table1[[#This Row],[Budget_Profit]])/ABS(Table1[[#This Row],[Budget_Profit]])
)
)</f>
        <v>1.6</v>
      </c>
      <c r="N3653" s="5" t="str">
        <f>IF(Table1[[#This Row],[Profit_Var]]&gt;=0, "Above Budget", "Below Budget")</f>
        <v>Above Budget</v>
      </c>
      <c r="O3653">
        <v>55</v>
      </c>
      <c r="P3653">
        <v>40</v>
      </c>
      <c r="Q3653">
        <f>Table1[[#This Row],[COGS]]-Table1[[#This Row],[Budget_COGS]]</f>
        <v>15</v>
      </c>
      <c r="R3653" s="5">
        <f>IF(
Table1[[#This Row],[Budget_COGS]]=0,
"",
IF(
Table1[[#This Row],[Budget_COGS]]&gt;0,
(Table1[[#This Row],[Budget_COGS]]-Table1[[#This Row],[COGS]]) / Table1[[#This Row],[Budget_COGS]],
(Table1[[#This Row],[Budget_COGS]]-Table1[[#This Row],[COGS]]) / ABS(Table1[[#This Row],[Budget_COGS]])
)
)</f>
        <v>-0.375</v>
      </c>
      <c r="S3653" s="5" t="str">
        <f>IF(Table1[[#This Row],[COGS _Var]]&gt;=0, "Above Budget", "Below Budget")</f>
        <v>Above Budget</v>
      </c>
      <c r="T3653">
        <f>Table1[[#This Row],[Actual_Sales]]-Table1[[#This Row],[COGS]]</f>
        <v>85</v>
      </c>
      <c r="U3653">
        <v>50</v>
      </c>
      <c r="V3653">
        <f>Table1[[#This Row],[Gross_Margin]]-Table1[[#This Row],[Budget_Margin]]</f>
        <v>35</v>
      </c>
      <c r="W3653" s="5">
        <f>IF(
Table1[[#This Row],[Budget_Margin]]=0,
"",
IF(
Table1[[#This Row],[Budget_Margin]]&gt;0,
(Table1[[#This Row],[Gross_Margin]]-Table1[[#This Row],[Budget_Margin]]) / Table1[[#This Row],[Budget_Margin]],
(Table1[[#This Row],[Gross_Margin]]-Table1[[#This Row],[Budget_Margin]]) / ABS(Table1[[#This Row],[Budget_Margin]])
)
)</f>
        <v>0.7</v>
      </c>
      <c r="X3653" s="5" t="str">
        <f>IF(Table1[[#This Row],[Margin_Var]]&gt;=0, "Above Budget", "Below Budget")</f>
        <v>Above Budget</v>
      </c>
      <c r="Y3653" s="5">
        <f>IFERROR(Table1[[#This Row],[Gross_Margin]]/Table1[[#This Row],[Actual_Sales]],0)</f>
        <v>0.6071428571428571</v>
      </c>
      <c r="Z3653" s="5">
        <f>Table1[[#This Row],[Actual_Profit]]/Table1[[#This Row],[Actual_Sales]]</f>
        <v>4.2857142857142858E-2</v>
      </c>
      <c r="AA3653">
        <v>79</v>
      </c>
      <c r="AB3653" s="5">
        <f>IFERROR(Table1[[#This Row],[Expenses]]/Table1[[#This Row],[Actual_Sales]],0)</f>
        <v>0.56428571428571428</v>
      </c>
      <c r="AC3653">
        <v>49</v>
      </c>
      <c r="AD3653">
        <v>627</v>
      </c>
      <c r="AE3653" s="5">
        <f>IFERROR(Table1[[#This Row],[Inventory]]/Table1[[#This Row],[Actual_Sales]],0)</f>
        <v>4.4785714285714286</v>
      </c>
    </row>
    <row r="3654" spans="1:31" x14ac:dyDescent="0.25">
      <c r="A3654">
        <v>3463</v>
      </c>
      <c r="B3654">
        <v>603</v>
      </c>
      <c r="C3654">
        <v>5</v>
      </c>
      <c r="D3654" s="2">
        <v>40756</v>
      </c>
      <c r="E3654">
        <v>150</v>
      </c>
      <c r="F3654">
        <v>140</v>
      </c>
      <c r="G3654">
        <f>Table1[[#This Row],[Actual_Sales]]-Table1[[#This Row],[Budget_Sales]]</f>
        <v>10</v>
      </c>
      <c r="H3654" s="5">
        <f>IF(
Table1[[#This Row],[Budget_Sales]]=0,
"",
IF(
Table1[[#This Row],[Budget_Sales]]&gt;0,
(Table1[[#This Row],[Actual_Sales]]-Table1[[#This Row],[Budget_Sales]])/Table1[[#This Row],[Budget_Sales]],
(Table1[[#This Row],[Actual_Sales]]-Table1[[#This Row],[Budget_Sales]])/ABS(Table1[[#This Row],[Budget_Sales]])
)
)</f>
        <v>7.1428571428571425E-2</v>
      </c>
      <c r="I3654" s="5" t="str">
        <f>IF(Table1[[#This Row],[Sales_Var]]&gt;=0,"Above Budget","Below Budget")</f>
        <v>Above Budget</v>
      </c>
      <c r="J3654">
        <f>Table1[[#This Row],[Actual_Sales]]-(Table1[[#This Row],[COGS]]+Table1[[#This Row],[Expenses]])</f>
        <v>6</v>
      </c>
      <c r="K3654">
        <v>10</v>
      </c>
      <c r="L3654">
        <f>Table1[[#This Row],[Actual_Profit]]-Table1[[#This Row],[Budget_Profit]]</f>
        <v>-4</v>
      </c>
      <c r="M3654" s="5">
        <f>IF(
Table1[[#This Row],[Budget_Profit]]=0,
"",
IF(
Table1[[#This Row],[Budget_Profit]]&gt;0,
(Table1[[#This Row],[Actual_Profit]]-Table1[[#This Row],[Budget_Profit]])/Table1[[#This Row],[Budget_Profit]],
(Table1[[#This Row],[Actual_Profit]]-Table1[[#This Row],[Budget_Profit]])/ABS(Table1[[#This Row],[Budget_Profit]])
)
)</f>
        <v>-0.4</v>
      </c>
      <c r="N3654" s="5" t="str">
        <f>IF(Table1[[#This Row],[Profit_Var]]&gt;=0, "Above Budget", "Below Budget")</f>
        <v>Below Budget</v>
      </c>
      <c r="O3654">
        <v>63</v>
      </c>
      <c r="P3654">
        <v>60</v>
      </c>
      <c r="Q3654">
        <f>Table1[[#This Row],[COGS]]-Table1[[#This Row],[Budget_COGS]]</f>
        <v>3</v>
      </c>
      <c r="R3654" s="5">
        <f>IF(
Table1[[#This Row],[Budget_COGS]]=0,
"",
IF(
Table1[[#This Row],[Budget_COGS]]&gt;0,
(Table1[[#This Row],[Budget_COGS]]-Table1[[#This Row],[COGS]]) / Table1[[#This Row],[Budget_COGS]],
(Table1[[#This Row],[Budget_COGS]]-Table1[[#This Row],[COGS]]) / ABS(Table1[[#This Row],[Budget_COGS]])
)
)</f>
        <v>-0.05</v>
      </c>
      <c r="S3654" s="5" t="str">
        <f>IF(Table1[[#This Row],[COGS _Var]]&gt;=0, "Above Budget", "Below Budget")</f>
        <v>Above Budget</v>
      </c>
      <c r="T3654">
        <f>Table1[[#This Row],[Actual_Sales]]-Table1[[#This Row],[COGS]]</f>
        <v>87</v>
      </c>
      <c r="U3654">
        <v>80</v>
      </c>
      <c r="V3654">
        <f>Table1[[#This Row],[Gross_Margin]]-Table1[[#This Row],[Budget_Margin]]</f>
        <v>7</v>
      </c>
      <c r="W3654" s="5">
        <f>IF(
Table1[[#This Row],[Budget_Margin]]=0,
"",
IF(
Table1[[#This Row],[Budget_Margin]]&gt;0,
(Table1[[#This Row],[Gross_Margin]]-Table1[[#This Row],[Budget_Margin]]) / Table1[[#This Row],[Budget_Margin]],
(Table1[[#This Row],[Gross_Margin]]-Table1[[#This Row],[Budget_Margin]]) / ABS(Table1[[#This Row],[Budget_Margin]])
)
)</f>
        <v>8.7499999999999994E-2</v>
      </c>
      <c r="X3654" s="5" t="str">
        <f>IF(Table1[[#This Row],[Margin_Var]]&gt;=0, "Above Budget", "Below Budget")</f>
        <v>Above Budget</v>
      </c>
      <c r="Y3654" s="5">
        <f>IFERROR(Table1[[#This Row],[Gross_Margin]]/Table1[[#This Row],[Actual_Sales]],0)</f>
        <v>0.57999999999999996</v>
      </c>
      <c r="Z3654" s="5">
        <f>Table1[[#This Row],[Actual_Profit]]/Table1[[#This Row],[Actual_Sales]]</f>
        <v>0.04</v>
      </c>
      <c r="AA3654">
        <v>81</v>
      </c>
      <c r="AB3654" s="5">
        <f>IFERROR(Table1[[#This Row],[Expenses]]/Table1[[#This Row],[Actual_Sales]],0)</f>
        <v>0.54</v>
      </c>
      <c r="AC3654">
        <v>57</v>
      </c>
      <c r="AD3654">
        <v>332</v>
      </c>
      <c r="AE3654" s="5">
        <f>IFERROR(Table1[[#This Row],[Inventory]]/Table1[[#This Row],[Actual_Sales]],0)</f>
        <v>2.2133333333333334</v>
      </c>
    </row>
    <row r="3655" spans="1:31" x14ac:dyDescent="0.25">
      <c r="A3655">
        <v>159</v>
      </c>
      <c r="B3655">
        <v>860</v>
      </c>
      <c r="C3655">
        <v>5</v>
      </c>
      <c r="D3655" s="2">
        <v>40179</v>
      </c>
      <c r="E3655">
        <v>180</v>
      </c>
      <c r="F3655">
        <v>170</v>
      </c>
      <c r="G3655">
        <f>Table1[[#This Row],[Actual_Sales]]-Table1[[#This Row],[Budget_Sales]]</f>
        <v>10</v>
      </c>
      <c r="H3655" s="5">
        <f>IF(
Table1[[#This Row],[Budget_Sales]]=0,
"",
IF(
Table1[[#This Row],[Budget_Sales]]&gt;0,
(Table1[[#This Row],[Actual_Sales]]-Table1[[#This Row],[Budget_Sales]])/Table1[[#This Row],[Budget_Sales]],
(Table1[[#This Row],[Actual_Sales]]-Table1[[#This Row],[Budget_Sales]])/ABS(Table1[[#This Row],[Budget_Sales]])
)
)</f>
        <v>5.8823529411764705E-2</v>
      </c>
      <c r="I3655" s="5" t="str">
        <f>IF(Table1[[#This Row],[Sales_Var]]&gt;=0,"Above Budget","Below Budget")</f>
        <v>Above Budget</v>
      </c>
      <c r="J3655">
        <f>Table1[[#This Row],[Actual_Sales]]-(Table1[[#This Row],[COGS]]+Table1[[#This Row],[Expenses]])</f>
        <v>7</v>
      </c>
      <c r="K3655">
        <v>20</v>
      </c>
      <c r="L3655">
        <f>Table1[[#This Row],[Actual_Profit]]-Table1[[#This Row],[Budget_Profit]]</f>
        <v>-13</v>
      </c>
      <c r="M3655" s="5">
        <f>IF(
Table1[[#This Row],[Budget_Profit]]=0,
"",
IF(
Table1[[#This Row],[Budget_Profit]]&gt;0,
(Table1[[#This Row],[Actual_Profit]]-Table1[[#This Row],[Budget_Profit]])/Table1[[#This Row],[Budget_Profit]],
(Table1[[#This Row],[Actual_Profit]]-Table1[[#This Row],[Budget_Profit]])/ABS(Table1[[#This Row],[Budget_Profit]])
)
)</f>
        <v>-0.65</v>
      </c>
      <c r="N3655" s="5" t="str">
        <f>IF(Table1[[#This Row],[Profit_Var]]&gt;=0, "Above Budget", "Below Budget")</f>
        <v>Below Budget</v>
      </c>
      <c r="O3655">
        <v>75</v>
      </c>
      <c r="P3655">
        <v>70</v>
      </c>
      <c r="Q3655">
        <f>Table1[[#This Row],[COGS]]-Table1[[#This Row],[Budget_COGS]]</f>
        <v>5</v>
      </c>
      <c r="R3655" s="5">
        <f>IF(
Table1[[#This Row],[Budget_COGS]]=0,
"",
IF(
Table1[[#This Row],[Budget_COGS]]&gt;0,
(Table1[[#This Row],[Budget_COGS]]-Table1[[#This Row],[COGS]]) / Table1[[#This Row],[Budget_COGS]],
(Table1[[#This Row],[Budget_COGS]]-Table1[[#This Row],[COGS]]) / ABS(Table1[[#This Row],[Budget_COGS]])
)
)</f>
        <v>-7.1428571428571425E-2</v>
      </c>
      <c r="S3655" s="5" t="str">
        <f>IF(Table1[[#This Row],[COGS _Var]]&gt;=0, "Above Budget", "Below Budget")</f>
        <v>Above Budget</v>
      </c>
      <c r="T3655">
        <f>Table1[[#This Row],[Actual_Sales]]-Table1[[#This Row],[COGS]]</f>
        <v>105</v>
      </c>
      <c r="U3655">
        <v>100</v>
      </c>
      <c r="V3655">
        <f>Table1[[#This Row],[Gross_Margin]]-Table1[[#This Row],[Budget_Margin]]</f>
        <v>5</v>
      </c>
      <c r="W3655" s="5">
        <f>IF(
Table1[[#This Row],[Budget_Margin]]=0,
"",
IF(
Table1[[#This Row],[Budget_Margin]]&gt;0,
(Table1[[#This Row],[Gross_Margin]]-Table1[[#This Row],[Budget_Margin]]) / Table1[[#This Row],[Budget_Margin]],
(Table1[[#This Row],[Gross_Margin]]-Table1[[#This Row],[Budget_Margin]]) / ABS(Table1[[#This Row],[Budget_Margin]])
)
)</f>
        <v>0.05</v>
      </c>
      <c r="X3655" s="5" t="str">
        <f>IF(Table1[[#This Row],[Margin_Var]]&gt;=0, "Above Budget", "Below Budget")</f>
        <v>Above Budget</v>
      </c>
      <c r="Y3655" s="5">
        <f>IFERROR(Table1[[#This Row],[Gross_Margin]]/Table1[[#This Row],[Actual_Sales]],0)</f>
        <v>0.58333333333333337</v>
      </c>
      <c r="Z3655" s="5">
        <f>Table1[[#This Row],[Actual_Profit]]/Table1[[#This Row],[Actual_Sales]]</f>
        <v>3.888888888888889E-2</v>
      </c>
      <c r="AA3655">
        <v>98</v>
      </c>
      <c r="AB3655" s="5">
        <f>IFERROR(Table1[[#This Row],[Expenses]]/Table1[[#This Row],[Actual_Sales]],0)</f>
        <v>0.5444444444444444</v>
      </c>
      <c r="AC3655">
        <v>68</v>
      </c>
      <c r="AD3655">
        <v>522</v>
      </c>
      <c r="AE3655" s="5">
        <f>IFERROR(Table1[[#This Row],[Inventory]]/Table1[[#This Row],[Actual_Sales]],0)</f>
        <v>2.9</v>
      </c>
    </row>
    <row r="3656" spans="1:31" x14ac:dyDescent="0.25">
      <c r="A3656">
        <v>16</v>
      </c>
      <c r="B3656">
        <v>262</v>
      </c>
      <c r="C3656">
        <v>12</v>
      </c>
      <c r="D3656" s="2">
        <v>40179</v>
      </c>
      <c r="E3656">
        <v>180</v>
      </c>
      <c r="F3656">
        <v>150</v>
      </c>
      <c r="G3656">
        <f>Table1[[#This Row],[Actual_Sales]]-Table1[[#This Row],[Budget_Sales]]</f>
        <v>30</v>
      </c>
      <c r="H3656" s="5">
        <f>IF(
Table1[[#This Row],[Budget_Sales]]=0,
"",
IF(
Table1[[#This Row],[Budget_Sales]]&gt;0,
(Table1[[#This Row],[Actual_Sales]]-Table1[[#This Row],[Budget_Sales]])/Table1[[#This Row],[Budget_Sales]],
(Table1[[#This Row],[Actual_Sales]]-Table1[[#This Row],[Budget_Sales]])/ABS(Table1[[#This Row],[Budget_Sales]])
)
)</f>
        <v>0.2</v>
      </c>
      <c r="I3656" s="5" t="str">
        <f>IF(Table1[[#This Row],[Sales_Var]]&gt;=0,"Above Budget","Below Budget")</f>
        <v>Above Budget</v>
      </c>
      <c r="J3656">
        <f>Table1[[#This Row],[Actual_Sales]]-(Table1[[#This Row],[COGS]]+Table1[[#This Row],[Expenses]])</f>
        <v>7</v>
      </c>
      <c r="K3656">
        <v>10</v>
      </c>
      <c r="L3656">
        <f>Table1[[#This Row],[Actual_Profit]]-Table1[[#This Row],[Budget_Profit]]</f>
        <v>-3</v>
      </c>
      <c r="M3656" s="5">
        <f>IF(
Table1[[#This Row],[Budget_Profit]]=0,
"",
IF(
Table1[[#This Row],[Budget_Profit]]&gt;0,
(Table1[[#This Row],[Actual_Profit]]-Table1[[#This Row],[Budget_Profit]])/Table1[[#This Row],[Budget_Profit]],
(Table1[[#This Row],[Actual_Profit]]-Table1[[#This Row],[Budget_Profit]])/ABS(Table1[[#This Row],[Budget_Profit]])
)
)</f>
        <v>-0.3</v>
      </c>
      <c r="N3656" s="5" t="str">
        <f>IF(Table1[[#This Row],[Profit_Var]]&gt;=0, "Above Budget", "Below Budget")</f>
        <v>Below Budget</v>
      </c>
      <c r="O3656">
        <v>75</v>
      </c>
      <c r="P3656">
        <v>60</v>
      </c>
      <c r="Q3656">
        <f>Table1[[#This Row],[COGS]]-Table1[[#This Row],[Budget_COGS]]</f>
        <v>15</v>
      </c>
      <c r="R3656" s="5">
        <f>IF(
Table1[[#This Row],[Budget_COGS]]=0,
"",
IF(
Table1[[#This Row],[Budget_COGS]]&gt;0,
(Table1[[#This Row],[Budget_COGS]]-Table1[[#This Row],[COGS]]) / Table1[[#This Row],[Budget_COGS]],
(Table1[[#This Row],[Budget_COGS]]-Table1[[#This Row],[COGS]]) / ABS(Table1[[#This Row],[Budget_COGS]])
)
)</f>
        <v>-0.25</v>
      </c>
      <c r="S3656" s="5" t="str">
        <f>IF(Table1[[#This Row],[COGS _Var]]&gt;=0, "Above Budget", "Below Budget")</f>
        <v>Above Budget</v>
      </c>
      <c r="T3656">
        <f>Table1[[#This Row],[Actual_Sales]]-Table1[[#This Row],[COGS]]</f>
        <v>105</v>
      </c>
      <c r="U3656">
        <v>90</v>
      </c>
      <c r="V3656">
        <f>Table1[[#This Row],[Gross_Margin]]-Table1[[#This Row],[Budget_Margin]]</f>
        <v>15</v>
      </c>
      <c r="W3656" s="5">
        <f>IF(
Table1[[#This Row],[Budget_Margin]]=0,
"",
IF(
Table1[[#This Row],[Budget_Margin]]&gt;0,
(Table1[[#This Row],[Gross_Margin]]-Table1[[#This Row],[Budget_Margin]]) / Table1[[#This Row],[Budget_Margin]],
(Table1[[#This Row],[Gross_Margin]]-Table1[[#This Row],[Budget_Margin]]) / ABS(Table1[[#This Row],[Budget_Margin]])
)
)</f>
        <v>0.16666666666666666</v>
      </c>
      <c r="X3656" s="5" t="str">
        <f>IF(Table1[[#This Row],[Margin_Var]]&gt;=0, "Above Budget", "Below Budget")</f>
        <v>Above Budget</v>
      </c>
      <c r="Y3656" s="5">
        <f>IFERROR(Table1[[#This Row],[Gross_Margin]]/Table1[[#This Row],[Actual_Sales]],0)</f>
        <v>0.58333333333333337</v>
      </c>
      <c r="Z3656" s="5">
        <f>Table1[[#This Row],[Actual_Profit]]/Table1[[#This Row],[Actual_Sales]]</f>
        <v>3.888888888888889E-2</v>
      </c>
      <c r="AA3656">
        <v>98</v>
      </c>
      <c r="AB3656" s="5">
        <f>IFERROR(Table1[[#This Row],[Expenses]]/Table1[[#This Row],[Actual_Sales]],0)</f>
        <v>0.5444444444444444</v>
      </c>
      <c r="AC3656">
        <v>68</v>
      </c>
      <c r="AD3656">
        <v>522</v>
      </c>
      <c r="AE3656" s="5">
        <f>IFERROR(Table1[[#This Row],[Inventory]]/Table1[[#This Row],[Actual_Sales]],0)</f>
        <v>2.9</v>
      </c>
    </row>
    <row r="3657" spans="1:31" x14ac:dyDescent="0.25">
      <c r="A3657">
        <v>4197</v>
      </c>
      <c r="B3657">
        <v>712</v>
      </c>
      <c r="C3657">
        <v>3</v>
      </c>
      <c r="D3657" s="2">
        <v>40878</v>
      </c>
      <c r="E3657">
        <v>26</v>
      </c>
      <c r="F3657">
        <v>20</v>
      </c>
      <c r="G3657">
        <f>Table1[[#This Row],[Actual_Sales]]-Table1[[#This Row],[Budget_Sales]]</f>
        <v>6</v>
      </c>
      <c r="H3657" s="5">
        <f>IF(
Table1[[#This Row],[Budget_Sales]]=0,
"",
IF(
Table1[[#This Row],[Budget_Sales]]&gt;0,
(Table1[[#This Row],[Actual_Sales]]-Table1[[#This Row],[Budget_Sales]])/Table1[[#This Row],[Budget_Sales]],
(Table1[[#This Row],[Actual_Sales]]-Table1[[#This Row],[Budget_Sales]])/ABS(Table1[[#This Row],[Budget_Sales]])
)
)</f>
        <v>0.3</v>
      </c>
      <c r="I3657" s="5" t="str">
        <f>IF(Table1[[#This Row],[Sales_Var]]&gt;=0,"Above Budget","Below Budget")</f>
        <v>Above Budget</v>
      </c>
      <c r="J3657">
        <f>Table1[[#This Row],[Actual_Sales]]-(Table1[[#This Row],[COGS]]+Table1[[#This Row],[Expenses]])</f>
        <v>1</v>
      </c>
      <c r="K3657">
        <v>10</v>
      </c>
      <c r="L3657">
        <f>Table1[[#This Row],[Actual_Profit]]-Table1[[#This Row],[Budget_Profit]]</f>
        <v>-9</v>
      </c>
      <c r="M3657" s="5">
        <f>IF(
Table1[[#This Row],[Budget_Profit]]=0,
"",
IF(
Table1[[#This Row],[Budget_Profit]]&gt;0,
(Table1[[#This Row],[Actual_Profit]]-Table1[[#This Row],[Budget_Profit]])/Table1[[#This Row],[Budget_Profit]],
(Table1[[#This Row],[Actual_Profit]]-Table1[[#This Row],[Budget_Profit]])/ABS(Table1[[#This Row],[Budget_Profit]])
)
)</f>
        <v>-0.9</v>
      </c>
      <c r="N3657" s="5" t="str">
        <f>IF(Table1[[#This Row],[Profit_Var]]&gt;=0, "Above Budget", "Below Budget")</f>
        <v>Below Budget</v>
      </c>
      <c r="O3657">
        <v>10</v>
      </c>
      <c r="P3657">
        <v>0</v>
      </c>
      <c r="Q3657">
        <f>Table1[[#This Row],[COGS]]-Table1[[#This Row],[Budget_COGS]]</f>
        <v>10</v>
      </c>
      <c r="R3657" s="5" t="str">
        <f>IF(
Table1[[#This Row],[Budget_COGS]]=0,
"",
IF(
Table1[[#This Row],[Budget_COGS]]&gt;0,
(Table1[[#This Row],[Budget_COGS]]-Table1[[#This Row],[COGS]]) / Table1[[#This Row],[Budget_COGS]],
(Table1[[#This Row],[Budget_COGS]]-Table1[[#This Row],[COGS]]) / ABS(Table1[[#This Row],[Budget_COGS]])
)
)</f>
        <v/>
      </c>
      <c r="S3657" s="5" t="str">
        <f>IF(Table1[[#This Row],[COGS _Var]]&gt;=0, "Above Budget", "Below Budget")</f>
        <v>Above Budget</v>
      </c>
      <c r="T3657">
        <f>Table1[[#This Row],[Actual_Sales]]-Table1[[#This Row],[COGS]]</f>
        <v>16</v>
      </c>
      <c r="U3657">
        <v>20</v>
      </c>
      <c r="V3657">
        <f>Table1[[#This Row],[Gross_Margin]]-Table1[[#This Row],[Budget_Margin]]</f>
        <v>-4</v>
      </c>
      <c r="W3657" s="5">
        <f>IF(
Table1[[#This Row],[Budget_Margin]]=0,
"",
IF(
Table1[[#This Row],[Budget_Margin]]&gt;0,
(Table1[[#This Row],[Gross_Margin]]-Table1[[#This Row],[Budget_Margin]]) / Table1[[#This Row],[Budget_Margin]],
(Table1[[#This Row],[Gross_Margin]]-Table1[[#This Row],[Budget_Margin]]) / ABS(Table1[[#This Row],[Budget_Margin]])
)
)</f>
        <v>-0.2</v>
      </c>
      <c r="X3657" s="5" t="str">
        <f>IF(Table1[[#This Row],[Margin_Var]]&gt;=0, "Above Budget", "Below Budget")</f>
        <v>Below Budget</v>
      </c>
      <c r="Y3657" s="5">
        <f>IFERROR(Table1[[#This Row],[Gross_Margin]]/Table1[[#This Row],[Actual_Sales]],0)</f>
        <v>0.61538461538461542</v>
      </c>
      <c r="Z3657" s="5">
        <f>Table1[[#This Row],[Actual_Profit]]/Table1[[#This Row],[Actual_Sales]]</f>
        <v>3.8461538461538464E-2</v>
      </c>
      <c r="AA3657">
        <v>15</v>
      </c>
      <c r="AB3657" s="5">
        <f>IFERROR(Table1[[#This Row],[Expenses]]/Table1[[#This Row],[Actual_Sales]],0)</f>
        <v>0.57692307692307687</v>
      </c>
      <c r="AC3657">
        <v>3</v>
      </c>
      <c r="AD3657">
        <v>594</v>
      </c>
      <c r="AE3657" s="5">
        <f>IFERROR(Table1[[#This Row],[Inventory]]/Table1[[#This Row],[Actual_Sales]],0)</f>
        <v>22.846153846153847</v>
      </c>
    </row>
    <row r="3658" spans="1:31" x14ac:dyDescent="0.25">
      <c r="A3658">
        <v>3994</v>
      </c>
      <c r="B3658">
        <v>614</v>
      </c>
      <c r="C3658">
        <v>3</v>
      </c>
      <c r="D3658" s="2">
        <v>40848</v>
      </c>
      <c r="E3658">
        <v>133</v>
      </c>
      <c r="F3658">
        <v>120</v>
      </c>
      <c r="G3658">
        <f>Table1[[#This Row],[Actual_Sales]]-Table1[[#This Row],[Budget_Sales]]</f>
        <v>13</v>
      </c>
      <c r="H3658" s="5">
        <f>IF(
Table1[[#This Row],[Budget_Sales]]=0,
"",
IF(
Table1[[#This Row],[Budget_Sales]]&gt;0,
(Table1[[#This Row],[Actual_Sales]]-Table1[[#This Row],[Budget_Sales]])/Table1[[#This Row],[Budget_Sales]],
(Table1[[#This Row],[Actual_Sales]]-Table1[[#This Row],[Budget_Sales]])/ABS(Table1[[#This Row],[Budget_Sales]])
)
)</f>
        <v>0.10833333333333334</v>
      </c>
      <c r="I3658" s="5" t="str">
        <f>IF(Table1[[#This Row],[Sales_Var]]&gt;=0,"Above Budget","Below Budget")</f>
        <v>Above Budget</v>
      </c>
      <c r="J3658">
        <f>Table1[[#This Row],[Actual_Sales]]-(Table1[[#This Row],[COGS]]+Table1[[#This Row],[Expenses]])</f>
        <v>5</v>
      </c>
      <c r="K3658">
        <v>10</v>
      </c>
      <c r="L3658">
        <f>Table1[[#This Row],[Actual_Profit]]-Table1[[#This Row],[Budget_Profit]]</f>
        <v>-5</v>
      </c>
      <c r="M3658" s="5">
        <f>IF(
Table1[[#This Row],[Budget_Profit]]=0,
"",
IF(
Table1[[#This Row],[Budget_Profit]]&gt;0,
(Table1[[#This Row],[Actual_Profit]]-Table1[[#This Row],[Budget_Profit]])/Table1[[#This Row],[Budget_Profit]],
(Table1[[#This Row],[Actual_Profit]]-Table1[[#This Row],[Budget_Profit]])/ABS(Table1[[#This Row],[Budget_Profit]])
)
)</f>
        <v>-0.5</v>
      </c>
      <c r="N3658" s="5" t="str">
        <f>IF(Table1[[#This Row],[Profit_Var]]&gt;=0, "Above Budget", "Below Budget")</f>
        <v>Below Budget</v>
      </c>
      <c r="O3658">
        <v>52</v>
      </c>
      <c r="P3658">
        <v>50</v>
      </c>
      <c r="Q3658">
        <f>Table1[[#This Row],[COGS]]-Table1[[#This Row],[Budget_COGS]]</f>
        <v>2</v>
      </c>
      <c r="R3658" s="5">
        <f>IF(
Table1[[#This Row],[Budget_COGS]]=0,
"",
IF(
Table1[[#This Row],[Budget_COGS]]&gt;0,
(Table1[[#This Row],[Budget_COGS]]-Table1[[#This Row],[COGS]]) / Table1[[#This Row],[Budget_COGS]],
(Table1[[#This Row],[Budget_COGS]]-Table1[[#This Row],[COGS]]) / ABS(Table1[[#This Row],[Budget_COGS]])
)
)</f>
        <v>-0.04</v>
      </c>
      <c r="S3658" s="5" t="str">
        <f>IF(Table1[[#This Row],[COGS _Var]]&gt;=0, "Above Budget", "Below Budget")</f>
        <v>Above Budget</v>
      </c>
      <c r="T3658">
        <f>Table1[[#This Row],[Actual_Sales]]-Table1[[#This Row],[COGS]]</f>
        <v>81</v>
      </c>
      <c r="U3658">
        <v>70</v>
      </c>
      <c r="V3658">
        <f>Table1[[#This Row],[Gross_Margin]]-Table1[[#This Row],[Budget_Margin]]</f>
        <v>11</v>
      </c>
      <c r="W3658" s="5">
        <f>IF(
Table1[[#This Row],[Budget_Margin]]=0,
"",
IF(
Table1[[#This Row],[Budget_Margin]]&gt;0,
(Table1[[#This Row],[Gross_Margin]]-Table1[[#This Row],[Budget_Margin]]) / Table1[[#This Row],[Budget_Margin]],
(Table1[[#This Row],[Gross_Margin]]-Table1[[#This Row],[Budget_Margin]]) / ABS(Table1[[#This Row],[Budget_Margin]])
)
)</f>
        <v>0.15714285714285714</v>
      </c>
      <c r="X3658" s="5" t="str">
        <f>IF(Table1[[#This Row],[Margin_Var]]&gt;=0, "Above Budget", "Below Budget")</f>
        <v>Above Budget</v>
      </c>
      <c r="Y3658" s="5">
        <f>IFERROR(Table1[[#This Row],[Gross_Margin]]/Table1[[#This Row],[Actual_Sales]],0)</f>
        <v>0.60902255639097747</v>
      </c>
      <c r="Z3658" s="5">
        <f>Table1[[#This Row],[Actual_Profit]]/Table1[[#This Row],[Actual_Sales]]</f>
        <v>3.7593984962406013E-2</v>
      </c>
      <c r="AA3658">
        <v>76</v>
      </c>
      <c r="AB3658" s="5">
        <f>IFERROR(Table1[[#This Row],[Expenses]]/Table1[[#This Row],[Actual_Sales]],0)</f>
        <v>0.5714285714285714</v>
      </c>
      <c r="AC3658">
        <v>47</v>
      </c>
      <c r="AD3658">
        <v>509</v>
      </c>
      <c r="AE3658" s="5">
        <f>IFERROR(Table1[[#This Row],[Inventory]]/Table1[[#This Row],[Actual_Sales]],0)</f>
        <v>3.8270676691729322</v>
      </c>
    </row>
    <row r="3659" spans="1:31" x14ac:dyDescent="0.25">
      <c r="A3659">
        <v>2720</v>
      </c>
      <c r="B3659">
        <v>503</v>
      </c>
      <c r="C3659">
        <v>1</v>
      </c>
      <c r="D3659" s="2">
        <v>40634</v>
      </c>
      <c r="E3659">
        <v>133</v>
      </c>
      <c r="F3659">
        <v>150</v>
      </c>
      <c r="G3659">
        <f>Table1[[#This Row],[Actual_Sales]]-Table1[[#This Row],[Budget_Sales]]</f>
        <v>-17</v>
      </c>
      <c r="H3659" s="5">
        <f>IF(
Table1[[#This Row],[Budget_Sales]]=0,
"",
IF(
Table1[[#This Row],[Budget_Sales]]&gt;0,
(Table1[[#This Row],[Actual_Sales]]-Table1[[#This Row],[Budget_Sales]])/Table1[[#This Row],[Budget_Sales]],
(Table1[[#This Row],[Actual_Sales]]-Table1[[#This Row],[Budget_Sales]])/ABS(Table1[[#This Row],[Budget_Sales]])
)
)</f>
        <v>-0.11333333333333333</v>
      </c>
      <c r="I3659" s="5" t="str">
        <f>IF(Table1[[#This Row],[Sales_Var]]&gt;=0,"Above Budget","Below Budget")</f>
        <v>Below Budget</v>
      </c>
      <c r="J3659">
        <f>Table1[[#This Row],[Actual_Sales]]-(Table1[[#This Row],[COGS]]+Table1[[#This Row],[Expenses]])</f>
        <v>5</v>
      </c>
      <c r="K3659">
        <v>30</v>
      </c>
      <c r="L3659">
        <f>Table1[[#This Row],[Actual_Profit]]-Table1[[#This Row],[Budget_Profit]]</f>
        <v>-25</v>
      </c>
      <c r="M3659" s="5">
        <f>IF(
Table1[[#This Row],[Budget_Profit]]=0,
"",
IF(
Table1[[#This Row],[Budget_Profit]]&gt;0,
(Table1[[#This Row],[Actual_Profit]]-Table1[[#This Row],[Budget_Profit]])/Table1[[#This Row],[Budget_Profit]],
(Table1[[#This Row],[Actual_Profit]]-Table1[[#This Row],[Budget_Profit]])/ABS(Table1[[#This Row],[Budget_Profit]])
)
)</f>
        <v>-0.83333333333333337</v>
      </c>
      <c r="N3659" s="5" t="str">
        <f>IF(Table1[[#This Row],[Profit_Var]]&gt;=0, "Above Budget", "Below Budget")</f>
        <v>Below Budget</v>
      </c>
      <c r="O3659">
        <v>52</v>
      </c>
      <c r="P3659">
        <v>60</v>
      </c>
      <c r="Q3659">
        <f>Table1[[#This Row],[COGS]]-Table1[[#This Row],[Budget_COGS]]</f>
        <v>-8</v>
      </c>
      <c r="R3659" s="5">
        <f>IF(
Table1[[#This Row],[Budget_COGS]]=0,
"",
IF(
Table1[[#This Row],[Budget_COGS]]&gt;0,
(Table1[[#This Row],[Budget_COGS]]-Table1[[#This Row],[COGS]]) / Table1[[#This Row],[Budget_COGS]],
(Table1[[#This Row],[Budget_COGS]]-Table1[[#This Row],[COGS]]) / ABS(Table1[[#This Row],[Budget_COGS]])
)
)</f>
        <v>0.13333333333333333</v>
      </c>
      <c r="S3659" s="5" t="str">
        <f>IF(Table1[[#This Row],[COGS _Var]]&gt;=0, "Above Budget", "Below Budget")</f>
        <v>Below Budget</v>
      </c>
      <c r="T3659">
        <f>Table1[[#This Row],[Actual_Sales]]-Table1[[#This Row],[COGS]]</f>
        <v>81</v>
      </c>
      <c r="U3659">
        <v>90</v>
      </c>
      <c r="V3659">
        <f>Table1[[#This Row],[Gross_Margin]]-Table1[[#This Row],[Budget_Margin]]</f>
        <v>-9</v>
      </c>
      <c r="W3659" s="5">
        <f>IF(
Table1[[#This Row],[Budget_Margin]]=0,
"",
IF(
Table1[[#This Row],[Budget_Margin]]&gt;0,
(Table1[[#This Row],[Gross_Margin]]-Table1[[#This Row],[Budget_Margin]]) / Table1[[#This Row],[Budget_Margin]],
(Table1[[#This Row],[Gross_Margin]]-Table1[[#This Row],[Budget_Margin]]) / ABS(Table1[[#This Row],[Budget_Margin]])
)
)</f>
        <v>-0.1</v>
      </c>
      <c r="X3659" s="5" t="str">
        <f>IF(Table1[[#This Row],[Margin_Var]]&gt;=0, "Above Budget", "Below Budget")</f>
        <v>Below Budget</v>
      </c>
      <c r="Y3659" s="5">
        <f>IFERROR(Table1[[#This Row],[Gross_Margin]]/Table1[[#This Row],[Actual_Sales]],0)</f>
        <v>0.60902255639097747</v>
      </c>
      <c r="Z3659" s="5">
        <f>Table1[[#This Row],[Actual_Profit]]/Table1[[#This Row],[Actual_Sales]]</f>
        <v>3.7593984962406013E-2</v>
      </c>
      <c r="AA3659">
        <v>76</v>
      </c>
      <c r="AB3659" s="5">
        <f>IFERROR(Table1[[#This Row],[Expenses]]/Table1[[#This Row],[Actual_Sales]],0)</f>
        <v>0.5714285714285714</v>
      </c>
      <c r="AC3659">
        <v>47</v>
      </c>
      <c r="AD3659">
        <v>433</v>
      </c>
      <c r="AE3659" s="5">
        <f>IFERROR(Table1[[#This Row],[Inventory]]/Table1[[#This Row],[Actual_Sales]],0)</f>
        <v>3.255639097744361</v>
      </c>
    </row>
    <row r="3660" spans="1:31" x14ac:dyDescent="0.25">
      <c r="A3660">
        <v>2734</v>
      </c>
      <c r="B3660">
        <v>513</v>
      </c>
      <c r="C3660">
        <v>3</v>
      </c>
      <c r="D3660" s="2">
        <v>40634</v>
      </c>
      <c r="E3660">
        <v>133</v>
      </c>
      <c r="F3660">
        <v>130</v>
      </c>
      <c r="G3660">
        <f>Table1[[#This Row],[Actual_Sales]]-Table1[[#This Row],[Budget_Sales]]</f>
        <v>3</v>
      </c>
      <c r="H3660" s="5">
        <f>IF(
Table1[[#This Row],[Budget_Sales]]=0,
"",
IF(
Table1[[#This Row],[Budget_Sales]]&gt;0,
(Table1[[#This Row],[Actual_Sales]]-Table1[[#This Row],[Budget_Sales]])/Table1[[#This Row],[Budget_Sales]],
(Table1[[#This Row],[Actual_Sales]]-Table1[[#This Row],[Budget_Sales]])/ABS(Table1[[#This Row],[Budget_Sales]])
)
)</f>
        <v>2.3076923076923078E-2</v>
      </c>
      <c r="I3660" s="5" t="str">
        <f>IF(Table1[[#This Row],[Sales_Var]]&gt;=0,"Above Budget","Below Budget")</f>
        <v>Above Budget</v>
      </c>
      <c r="J3660">
        <f>Table1[[#This Row],[Actual_Sales]]-(Table1[[#This Row],[COGS]]+Table1[[#This Row],[Expenses]])</f>
        <v>5</v>
      </c>
      <c r="K3660">
        <v>20</v>
      </c>
      <c r="L3660">
        <f>Table1[[#This Row],[Actual_Profit]]-Table1[[#This Row],[Budget_Profit]]</f>
        <v>-15</v>
      </c>
      <c r="M3660" s="5">
        <f>IF(
Table1[[#This Row],[Budget_Profit]]=0,
"",
IF(
Table1[[#This Row],[Budget_Profit]]&gt;0,
(Table1[[#This Row],[Actual_Profit]]-Table1[[#This Row],[Budget_Profit]])/Table1[[#This Row],[Budget_Profit]],
(Table1[[#This Row],[Actual_Profit]]-Table1[[#This Row],[Budget_Profit]])/ABS(Table1[[#This Row],[Budget_Profit]])
)
)</f>
        <v>-0.75</v>
      </c>
      <c r="N3660" s="5" t="str">
        <f>IF(Table1[[#This Row],[Profit_Var]]&gt;=0, "Above Budget", "Below Budget")</f>
        <v>Below Budget</v>
      </c>
      <c r="O3660">
        <v>52</v>
      </c>
      <c r="P3660">
        <v>50</v>
      </c>
      <c r="Q3660">
        <f>Table1[[#This Row],[COGS]]-Table1[[#This Row],[Budget_COGS]]</f>
        <v>2</v>
      </c>
      <c r="R3660" s="5">
        <f>IF(
Table1[[#This Row],[Budget_COGS]]=0,
"",
IF(
Table1[[#This Row],[Budget_COGS]]&gt;0,
(Table1[[#This Row],[Budget_COGS]]-Table1[[#This Row],[COGS]]) / Table1[[#This Row],[Budget_COGS]],
(Table1[[#This Row],[Budget_COGS]]-Table1[[#This Row],[COGS]]) / ABS(Table1[[#This Row],[Budget_COGS]])
)
)</f>
        <v>-0.04</v>
      </c>
      <c r="S3660" s="5" t="str">
        <f>IF(Table1[[#This Row],[COGS _Var]]&gt;=0, "Above Budget", "Below Budget")</f>
        <v>Above Budget</v>
      </c>
      <c r="T3660">
        <f>Table1[[#This Row],[Actual_Sales]]-Table1[[#This Row],[COGS]]</f>
        <v>81</v>
      </c>
      <c r="U3660">
        <v>80</v>
      </c>
      <c r="V3660">
        <f>Table1[[#This Row],[Gross_Margin]]-Table1[[#This Row],[Budget_Margin]]</f>
        <v>1</v>
      </c>
      <c r="W3660" s="5">
        <f>IF(
Table1[[#This Row],[Budget_Margin]]=0,
"",
IF(
Table1[[#This Row],[Budget_Margin]]&gt;0,
(Table1[[#This Row],[Gross_Margin]]-Table1[[#This Row],[Budget_Margin]]) / Table1[[#This Row],[Budget_Margin]],
(Table1[[#This Row],[Gross_Margin]]-Table1[[#This Row],[Budget_Margin]]) / ABS(Table1[[#This Row],[Budget_Margin]])
)
)</f>
        <v>1.2500000000000001E-2</v>
      </c>
      <c r="X3660" s="5" t="str">
        <f>IF(Table1[[#This Row],[Margin_Var]]&gt;=0, "Above Budget", "Below Budget")</f>
        <v>Above Budget</v>
      </c>
      <c r="Y3660" s="5">
        <f>IFERROR(Table1[[#This Row],[Gross_Margin]]/Table1[[#This Row],[Actual_Sales]],0)</f>
        <v>0.60902255639097747</v>
      </c>
      <c r="Z3660" s="5">
        <f>Table1[[#This Row],[Actual_Profit]]/Table1[[#This Row],[Actual_Sales]]</f>
        <v>3.7593984962406013E-2</v>
      </c>
      <c r="AA3660">
        <v>76</v>
      </c>
      <c r="AB3660" s="5">
        <f>IFERROR(Table1[[#This Row],[Expenses]]/Table1[[#This Row],[Actual_Sales]],0)</f>
        <v>0.5714285714285714</v>
      </c>
      <c r="AC3660">
        <v>47</v>
      </c>
      <c r="AD3660">
        <v>433</v>
      </c>
      <c r="AE3660" s="5">
        <f>IFERROR(Table1[[#This Row],[Inventory]]/Table1[[#This Row],[Actual_Sales]],0)</f>
        <v>3.255639097744361</v>
      </c>
    </row>
    <row r="3661" spans="1:31" x14ac:dyDescent="0.25">
      <c r="A3661">
        <v>2649</v>
      </c>
      <c r="B3661">
        <v>971</v>
      </c>
      <c r="C3661">
        <v>1</v>
      </c>
      <c r="D3661" s="2">
        <v>40603</v>
      </c>
      <c r="E3661">
        <v>133</v>
      </c>
      <c r="F3661">
        <v>150</v>
      </c>
      <c r="G3661">
        <f>Table1[[#This Row],[Actual_Sales]]-Table1[[#This Row],[Budget_Sales]]</f>
        <v>-17</v>
      </c>
      <c r="H3661" s="5">
        <f>IF(
Table1[[#This Row],[Budget_Sales]]=0,
"",
IF(
Table1[[#This Row],[Budget_Sales]]&gt;0,
(Table1[[#This Row],[Actual_Sales]]-Table1[[#This Row],[Budget_Sales]])/Table1[[#This Row],[Budget_Sales]],
(Table1[[#This Row],[Actual_Sales]]-Table1[[#This Row],[Budget_Sales]])/ABS(Table1[[#This Row],[Budget_Sales]])
)
)</f>
        <v>-0.11333333333333333</v>
      </c>
      <c r="I3661" s="5" t="str">
        <f>IF(Table1[[#This Row],[Sales_Var]]&gt;=0,"Above Budget","Below Budget")</f>
        <v>Below Budget</v>
      </c>
      <c r="J3661">
        <f>Table1[[#This Row],[Actual_Sales]]-(Table1[[#This Row],[COGS]]+Table1[[#This Row],[Expenses]])</f>
        <v>5</v>
      </c>
      <c r="K3661">
        <v>30</v>
      </c>
      <c r="L3661">
        <f>Table1[[#This Row],[Actual_Profit]]-Table1[[#This Row],[Budget_Profit]]</f>
        <v>-25</v>
      </c>
      <c r="M3661" s="5">
        <f>IF(
Table1[[#This Row],[Budget_Profit]]=0,
"",
IF(
Table1[[#This Row],[Budget_Profit]]&gt;0,
(Table1[[#This Row],[Actual_Profit]]-Table1[[#This Row],[Budget_Profit]])/Table1[[#This Row],[Budget_Profit]],
(Table1[[#This Row],[Actual_Profit]]-Table1[[#This Row],[Budget_Profit]])/ABS(Table1[[#This Row],[Budget_Profit]])
)
)</f>
        <v>-0.83333333333333337</v>
      </c>
      <c r="N3661" s="5" t="str">
        <f>IF(Table1[[#This Row],[Profit_Var]]&gt;=0, "Above Budget", "Below Budget")</f>
        <v>Below Budget</v>
      </c>
      <c r="O3661">
        <v>52</v>
      </c>
      <c r="P3661">
        <v>60</v>
      </c>
      <c r="Q3661">
        <f>Table1[[#This Row],[COGS]]-Table1[[#This Row],[Budget_COGS]]</f>
        <v>-8</v>
      </c>
      <c r="R3661" s="5">
        <f>IF(
Table1[[#This Row],[Budget_COGS]]=0,
"",
IF(
Table1[[#This Row],[Budget_COGS]]&gt;0,
(Table1[[#This Row],[Budget_COGS]]-Table1[[#This Row],[COGS]]) / Table1[[#This Row],[Budget_COGS]],
(Table1[[#This Row],[Budget_COGS]]-Table1[[#This Row],[COGS]]) / ABS(Table1[[#This Row],[Budget_COGS]])
)
)</f>
        <v>0.13333333333333333</v>
      </c>
      <c r="S3661" s="5" t="str">
        <f>IF(Table1[[#This Row],[COGS _Var]]&gt;=0, "Above Budget", "Below Budget")</f>
        <v>Below Budget</v>
      </c>
      <c r="T3661">
        <f>Table1[[#This Row],[Actual_Sales]]-Table1[[#This Row],[COGS]]</f>
        <v>81</v>
      </c>
      <c r="U3661">
        <v>90</v>
      </c>
      <c r="V3661">
        <f>Table1[[#This Row],[Gross_Margin]]-Table1[[#This Row],[Budget_Margin]]</f>
        <v>-9</v>
      </c>
      <c r="W3661" s="5">
        <f>IF(
Table1[[#This Row],[Budget_Margin]]=0,
"",
IF(
Table1[[#This Row],[Budget_Margin]]&gt;0,
(Table1[[#This Row],[Gross_Margin]]-Table1[[#This Row],[Budget_Margin]]) / Table1[[#This Row],[Budget_Margin]],
(Table1[[#This Row],[Gross_Margin]]-Table1[[#This Row],[Budget_Margin]]) / ABS(Table1[[#This Row],[Budget_Margin]])
)
)</f>
        <v>-0.1</v>
      </c>
      <c r="X3661" s="5" t="str">
        <f>IF(Table1[[#This Row],[Margin_Var]]&gt;=0, "Above Budget", "Below Budget")</f>
        <v>Below Budget</v>
      </c>
      <c r="Y3661" s="5">
        <f>IFERROR(Table1[[#This Row],[Gross_Margin]]/Table1[[#This Row],[Actual_Sales]],0)</f>
        <v>0.60902255639097747</v>
      </c>
      <c r="Z3661" s="5">
        <f>Table1[[#This Row],[Actual_Profit]]/Table1[[#This Row],[Actual_Sales]]</f>
        <v>3.7593984962406013E-2</v>
      </c>
      <c r="AA3661">
        <v>76</v>
      </c>
      <c r="AB3661" s="5">
        <f>IFERROR(Table1[[#This Row],[Expenses]]/Table1[[#This Row],[Actual_Sales]],0)</f>
        <v>0.5714285714285714</v>
      </c>
      <c r="AC3661">
        <v>47</v>
      </c>
      <c r="AD3661">
        <v>421</v>
      </c>
      <c r="AE3661" s="5">
        <f>IFERROR(Table1[[#This Row],[Inventory]]/Table1[[#This Row],[Actual_Sales]],0)</f>
        <v>3.1654135338345863</v>
      </c>
    </row>
    <row r="3662" spans="1:31" x14ac:dyDescent="0.25">
      <c r="A3662">
        <v>3599</v>
      </c>
      <c r="B3662">
        <v>503</v>
      </c>
      <c r="C3662">
        <v>1</v>
      </c>
      <c r="D3662" s="2">
        <v>40787</v>
      </c>
      <c r="E3662">
        <v>134</v>
      </c>
      <c r="F3662">
        <v>150</v>
      </c>
      <c r="G3662">
        <f>Table1[[#This Row],[Actual_Sales]]-Table1[[#This Row],[Budget_Sales]]</f>
        <v>-16</v>
      </c>
      <c r="H3662" s="5">
        <f>IF(
Table1[[#This Row],[Budget_Sales]]=0,
"",
IF(
Table1[[#This Row],[Budget_Sales]]&gt;0,
(Table1[[#This Row],[Actual_Sales]]-Table1[[#This Row],[Budget_Sales]])/Table1[[#This Row],[Budget_Sales]],
(Table1[[#This Row],[Actual_Sales]]-Table1[[#This Row],[Budget_Sales]])/ABS(Table1[[#This Row],[Budget_Sales]])
)
)</f>
        <v>-0.10666666666666667</v>
      </c>
      <c r="I3662" s="5" t="str">
        <f>IF(Table1[[#This Row],[Sales_Var]]&gt;=0,"Above Budget","Below Budget")</f>
        <v>Below Budget</v>
      </c>
      <c r="J3662">
        <f>Table1[[#This Row],[Actual_Sales]]-(Table1[[#This Row],[COGS]]+Table1[[#This Row],[Expenses]])</f>
        <v>5</v>
      </c>
      <c r="K3662">
        <v>30</v>
      </c>
      <c r="L3662">
        <f>Table1[[#This Row],[Actual_Profit]]-Table1[[#This Row],[Budget_Profit]]</f>
        <v>-25</v>
      </c>
      <c r="M3662" s="5">
        <f>IF(
Table1[[#This Row],[Budget_Profit]]=0,
"",
IF(
Table1[[#This Row],[Budget_Profit]]&gt;0,
(Table1[[#This Row],[Actual_Profit]]-Table1[[#This Row],[Budget_Profit]])/Table1[[#This Row],[Budget_Profit]],
(Table1[[#This Row],[Actual_Profit]]-Table1[[#This Row],[Budget_Profit]])/ABS(Table1[[#This Row],[Budget_Profit]])
)
)</f>
        <v>-0.83333333333333337</v>
      </c>
      <c r="N3662" s="5" t="str">
        <f>IF(Table1[[#This Row],[Profit_Var]]&gt;=0, "Above Budget", "Below Budget")</f>
        <v>Below Budget</v>
      </c>
      <c r="O3662">
        <v>52</v>
      </c>
      <c r="P3662">
        <v>60</v>
      </c>
      <c r="Q3662">
        <f>Table1[[#This Row],[COGS]]-Table1[[#This Row],[Budget_COGS]]</f>
        <v>-8</v>
      </c>
      <c r="R3662" s="5">
        <f>IF(
Table1[[#This Row],[Budget_COGS]]=0,
"",
IF(
Table1[[#This Row],[Budget_COGS]]&gt;0,
(Table1[[#This Row],[Budget_COGS]]-Table1[[#This Row],[COGS]]) / Table1[[#This Row],[Budget_COGS]],
(Table1[[#This Row],[Budget_COGS]]-Table1[[#This Row],[COGS]]) / ABS(Table1[[#This Row],[Budget_COGS]])
)
)</f>
        <v>0.13333333333333333</v>
      </c>
      <c r="S3662" s="5" t="str">
        <f>IF(Table1[[#This Row],[COGS _Var]]&gt;=0, "Above Budget", "Below Budget")</f>
        <v>Below Budget</v>
      </c>
      <c r="T3662">
        <f>Table1[[#This Row],[Actual_Sales]]-Table1[[#This Row],[COGS]]</f>
        <v>82</v>
      </c>
      <c r="U3662">
        <v>90</v>
      </c>
      <c r="V3662">
        <f>Table1[[#This Row],[Gross_Margin]]-Table1[[#This Row],[Budget_Margin]]</f>
        <v>-8</v>
      </c>
      <c r="W3662" s="5">
        <f>IF(
Table1[[#This Row],[Budget_Margin]]=0,
"",
IF(
Table1[[#This Row],[Budget_Margin]]&gt;0,
(Table1[[#This Row],[Gross_Margin]]-Table1[[#This Row],[Budget_Margin]]) / Table1[[#This Row],[Budget_Margin]],
(Table1[[#This Row],[Gross_Margin]]-Table1[[#This Row],[Budget_Margin]]) / ABS(Table1[[#This Row],[Budget_Margin]])
)
)</f>
        <v>-8.8888888888888892E-2</v>
      </c>
      <c r="X3662" s="5" t="str">
        <f>IF(Table1[[#This Row],[Margin_Var]]&gt;=0, "Above Budget", "Below Budget")</f>
        <v>Below Budget</v>
      </c>
      <c r="Y3662" s="5">
        <f>IFERROR(Table1[[#This Row],[Gross_Margin]]/Table1[[#This Row],[Actual_Sales]],0)</f>
        <v>0.61194029850746268</v>
      </c>
      <c r="Z3662" s="5">
        <f>Table1[[#This Row],[Actual_Profit]]/Table1[[#This Row],[Actual_Sales]]</f>
        <v>3.7313432835820892E-2</v>
      </c>
      <c r="AA3662">
        <v>77</v>
      </c>
      <c r="AB3662" s="5">
        <f>IFERROR(Table1[[#This Row],[Expenses]]/Table1[[#This Row],[Actual_Sales]],0)</f>
        <v>0.57462686567164178</v>
      </c>
      <c r="AC3662">
        <v>47</v>
      </c>
      <c r="AD3662">
        <v>509</v>
      </c>
      <c r="AE3662" s="5">
        <f>IFERROR(Table1[[#This Row],[Inventory]]/Table1[[#This Row],[Actual_Sales]],0)</f>
        <v>3.7985074626865671</v>
      </c>
    </row>
    <row r="3663" spans="1:31" x14ac:dyDescent="0.25">
      <c r="A3663">
        <v>3646</v>
      </c>
      <c r="B3663">
        <v>614</v>
      </c>
      <c r="C3663">
        <v>3</v>
      </c>
      <c r="D3663" s="2">
        <v>40787</v>
      </c>
      <c r="E3663">
        <v>134</v>
      </c>
      <c r="F3663">
        <v>130</v>
      </c>
      <c r="G3663">
        <f>Table1[[#This Row],[Actual_Sales]]-Table1[[#This Row],[Budget_Sales]]</f>
        <v>4</v>
      </c>
      <c r="H3663" s="5">
        <f>IF(
Table1[[#This Row],[Budget_Sales]]=0,
"",
IF(
Table1[[#This Row],[Budget_Sales]]&gt;0,
(Table1[[#This Row],[Actual_Sales]]-Table1[[#This Row],[Budget_Sales]])/Table1[[#This Row],[Budget_Sales]],
(Table1[[#This Row],[Actual_Sales]]-Table1[[#This Row],[Budget_Sales]])/ABS(Table1[[#This Row],[Budget_Sales]])
)
)</f>
        <v>3.0769230769230771E-2</v>
      </c>
      <c r="I3663" s="5" t="str">
        <f>IF(Table1[[#This Row],[Sales_Var]]&gt;=0,"Above Budget","Below Budget")</f>
        <v>Above Budget</v>
      </c>
      <c r="J3663">
        <f>Table1[[#This Row],[Actual_Sales]]-(Table1[[#This Row],[COGS]]+Table1[[#This Row],[Expenses]])</f>
        <v>5</v>
      </c>
      <c r="K3663">
        <v>20</v>
      </c>
      <c r="L3663">
        <f>Table1[[#This Row],[Actual_Profit]]-Table1[[#This Row],[Budget_Profit]]</f>
        <v>-15</v>
      </c>
      <c r="M3663" s="5">
        <f>IF(
Table1[[#This Row],[Budget_Profit]]=0,
"",
IF(
Table1[[#This Row],[Budget_Profit]]&gt;0,
(Table1[[#This Row],[Actual_Profit]]-Table1[[#This Row],[Budget_Profit]])/Table1[[#This Row],[Budget_Profit]],
(Table1[[#This Row],[Actual_Profit]]-Table1[[#This Row],[Budget_Profit]])/ABS(Table1[[#This Row],[Budget_Profit]])
)
)</f>
        <v>-0.75</v>
      </c>
      <c r="N3663" s="5" t="str">
        <f>IF(Table1[[#This Row],[Profit_Var]]&gt;=0, "Above Budget", "Below Budget")</f>
        <v>Below Budget</v>
      </c>
      <c r="O3663">
        <v>52</v>
      </c>
      <c r="P3663">
        <v>50</v>
      </c>
      <c r="Q3663">
        <f>Table1[[#This Row],[COGS]]-Table1[[#This Row],[Budget_COGS]]</f>
        <v>2</v>
      </c>
      <c r="R3663" s="5">
        <f>IF(
Table1[[#This Row],[Budget_COGS]]=0,
"",
IF(
Table1[[#This Row],[Budget_COGS]]&gt;0,
(Table1[[#This Row],[Budget_COGS]]-Table1[[#This Row],[COGS]]) / Table1[[#This Row],[Budget_COGS]],
(Table1[[#This Row],[Budget_COGS]]-Table1[[#This Row],[COGS]]) / ABS(Table1[[#This Row],[Budget_COGS]])
)
)</f>
        <v>-0.04</v>
      </c>
      <c r="S3663" s="5" t="str">
        <f>IF(Table1[[#This Row],[COGS _Var]]&gt;=0, "Above Budget", "Below Budget")</f>
        <v>Above Budget</v>
      </c>
      <c r="T3663">
        <f>Table1[[#This Row],[Actual_Sales]]-Table1[[#This Row],[COGS]]</f>
        <v>82</v>
      </c>
      <c r="U3663">
        <v>80</v>
      </c>
      <c r="V3663">
        <f>Table1[[#This Row],[Gross_Margin]]-Table1[[#This Row],[Budget_Margin]]</f>
        <v>2</v>
      </c>
      <c r="W3663" s="5">
        <f>IF(
Table1[[#This Row],[Budget_Margin]]=0,
"",
IF(
Table1[[#This Row],[Budget_Margin]]&gt;0,
(Table1[[#This Row],[Gross_Margin]]-Table1[[#This Row],[Budget_Margin]]) / Table1[[#This Row],[Budget_Margin]],
(Table1[[#This Row],[Gross_Margin]]-Table1[[#This Row],[Budget_Margin]]) / ABS(Table1[[#This Row],[Budget_Margin]])
)
)</f>
        <v>2.5000000000000001E-2</v>
      </c>
      <c r="X3663" s="5" t="str">
        <f>IF(Table1[[#This Row],[Margin_Var]]&gt;=0, "Above Budget", "Below Budget")</f>
        <v>Above Budget</v>
      </c>
      <c r="Y3663" s="5">
        <f>IFERROR(Table1[[#This Row],[Gross_Margin]]/Table1[[#This Row],[Actual_Sales]],0)</f>
        <v>0.61194029850746268</v>
      </c>
      <c r="Z3663" s="5">
        <f>Table1[[#This Row],[Actual_Profit]]/Table1[[#This Row],[Actual_Sales]]</f>
        <v>3.7313432835820892E-2</v>
      </c>
      <c r="AA3663">
        <v>77</v>
      </c>
      <c r="AB3663" s="5">
        <f>IFERROR(Table1[[#This Row],[Expenses]]/Table1[[#This Row],[Actual_Sales]],0)</f>
        <v>0.57462686567164178</v>
      </c>
      <c r="AC3663">
        <v>47</v>
      </c>
      <c r="AD3663">
        <v>509</v>
      </c>
      <c r="AE3663" s="5">
        <f>IFERROR(Table1[[#This Row],[Inventory]]/Table1[[#This Row],[Actual_Sales]],0)</f>
        <v>3.7985074626865671</v>
      </c>
    </row>
    <row r="3664" spans="1:31" x14ac:dyDescent="0.25">
      <c r="A3664">
        <v>3833</v>
      </c>
      <c r="B3664">
        <v>702</v>
      </c>
      <c r="C3664">
        <v>2</v>
      </c>
      <c r="D3664" s="2">
        <v>40817</v>
      </c>
      <c r="E3664">
        <v>82</v>
      </c>
      <c r="F3664">
        <v>100</v>
      </c>
      <c r="G3664">
        <f>Table1[[#This Row],[Actual_Sales]]-Table1[[#This Row],[Budget_Sales]]</f>
        <v>-18</v>
      </c>
      <c r="H3664" s="5">
        <f>IF(
Table1[[#This Row],[Budget_Sales]]=0,
"",
IF(
Table1[[#This Row],[Budget_Sales]]&gt;0,
(Table1[[#This Row],[Actual_Sales]]-Table1[[#This Row],[Budget_Sales]])/Table1[[#This Row],[Budget_Sales]],
(Table1[[#This Row],[Actual_Sales]]-Table1[[#This Row],[Budget_Sales]])/ABS(Table1[[#This Row],[Budget_Sales]])
)
)</f>
        <v>-0.18</v>
      </c>
      <c r="I3664" s="5" t="str">
        <f>IF(Table1[[#This Row],[Sales_Var]]&gt;=0,"Above Budget","Below Budget")</f>
        <v>Below Budget</v>
      </c>
      <c r="J3664">
        <f>Table1[[#This Row],[Actual_Sales]]-(Table1[[#This Row],[COGS]]+Table1[[#This Row],[Expenses]])</f>
        <v>3</v>
      </c>
      <c r="K3664">
        <v>30</v>
      </c>
      <c r="L3664">
        <f>Table1[[#This Row],[Actual_Profit]]-Table1[[#This Row],[Budget_Profit]]</f>
        <v>-27</v>
      </c>
      <c r="M3664" s="5">
        <f>IF(
Table1[[#This Row],[Budget_Profit]]=0,
"",
IF(
Table1[[#This Row],[Budget_Profit]]&gt;0,
(Table1[[#This Row],[Actual_Profit]]-Table1[[#This Row],[Budget_Profit]])/Table1[[#This Row],[Budget_Profit]],
(Table1[[#This Row],[Actual_Profit]]-Table1[[#This Row],[Budget_Profit]])/ABS(Table1[[#This Row],[Budget_Profit]])
)
)</f>
        <v>-0.9</v>
      </c>
      <c r="N3664" s="5" t="str">
        <f>IF(Table1[[#This Row],[Profit_Var]]&gt;=0, "Above Budget", "Below Budget")</f>
        <v>Below Budget</v>
      </c>
      <c r="O3664">
        <v>34</v>
      </c>
      <c r="P3664">
        <v>40</v>
      </c>
      <c r="Q3664">
        <f>Table1[[#This Row],[COGS]]-Table1[[#This Row],[Budget_COGS]]</f>
        <v>-6</v>
      </c>
      <c r="R3664" s="5">
        <f>IF(
Table1[[#This Row],[Budget_COGS]]=0,
"",
IF(
Table1[[#This Row],[Budget_COGS]]&gt;0,
(Table1[[#This Row],[Budget_COGS]]-Table1[[#This Row],[COGS]]) / Table1[[#This Row],[Budget_COGS]],
(Table1[[#This Row],[Budget_COGS]]-Table1[[#This Row],[COGS]]) / ABS(Table1[[#This Row],[Budget_COGS]])
)
)</f>
        <v>0.15</v>
      </c>
      <c r="S3664" s="5" t="str">
        <f>IF(Table1[[#This Row],[COGS _Var]]&gt;=0, "Above Budget", "Below Budget")</f>
        <v>Below Budget</v>
      </c>
      <c r="T3664">
        <f>Table1[[#This Row],[Actual_Sales]]-Table1[[#This Row],[COGS]]</f>
        <v>48</v>
      </c>
      <c r="U3664">
        <v>60</v>
      </c>
      <c r="V3664">
        <f>Table1[[#This Row],[Gross_Margin]]-Table1[[#This Row],[Budget_Margin]]</f>
        <v>-12</v>
      </c>
      <c r="W3664" s="5">
        <f>IF(
Table1[[#This Row],[Budget_Margin]]=0,
"",
IF(
Table1[[#This Row],[Budget_Margin]]&gt;0,
(Table1[[#This Row],[Gross_Margin]]-Table1[[#This Row],[Budget_Margin]]) / Table1[[#This Row],[Budget_Margin]],
(Table1[[#This Row],[Gross_Margin]]-Table1[[#This Row],[Budget_Margin]]) / ABS(Table1[[#This Row],[Budget_Margin]])
)
)</f>
        <v>-0.2</v>
      </c>
      <c r="X3664" s="5" t="str">
        <f>IF(Table1[[#This Row],[Margin_Var]]&gt;=0, "Above Budget", "Below Budget")</f>
        <v>Below Budget</v>
      </c>
      <c r="Y3664" s="5">
        <f>IFERROR(Table1[[#This Row],[Gross_Margin]]/Table1[[#This Row],[Actual_Sales]],0)</f>
        <v>0.58536585365853655</v>
      </c>
      <c r="Z3664" s="5">
        <f>Table1[[#This Row],[Actual_Profit]]/Table1[[#This Row],[Actual_Sales]]</f>
        <v>3.6585365853658534E-2</v>
      </c>
      <c r="AA3664">
        <v>45</v>
      </c>
      <c r="AB3664" s="5">
        <f>IFERROR(Table1[[#This Row],[Expenses]]/Table1[[#This Row],[Actual_Sales]],0)</f>
        <v>0.54878048780487809</v>
      </c>
      <c r="AC3664">
        <v>12</v>
      </c>
      <c r="AD3664">
        <v>240</v>
      </c>
      <c r="AE3664" s="5">
        <f>IFERROR(Table1[[#This Row],[Inventory]]/Table1[[#This Row],[Actual_Sales]],0)</f>
        <v>2.9268292682926829</v>
      </c>
    </row>
    <row r="3665" spans="1:31" x14ac:dyDescent="0.25">
      <c r="A3665">
        <v>2375</v>
      </c>
      <c r="B3665">
        <v>513</v>
      </c>
      <c r="C3665">
        <v>3</v>
      </c>
      <c r="D3665" s="2">
        <v>40575</v>
      </c>
      <c r="E3665">
        <v>137</v>
      </c>
      <c r="F3665">
        <v>130</v>
      </c>
      <c r="G3665">
        <f>Table1[[#This Row],[Actual_Sales]]-Table1[[#This Row],[Budget_Sales]]</f>
        <v>7</v>
      </c>
      <c r="H3665" s="5">
        <f>IF(
Table1[[#This Row],[Budget_Sales]]=0,
"",
IF(
Table1[[#This Row],[Budget_Sales]]&gt;0,
(Table1[[#This Row],[Actual_Sales]]-Table1[[#This Row],[Budget_Sales]])/Table1[[#This Row],[Budget_Sales]],
(Table1[[#This Row],[Actual_Sales]]-Table1[[#This Row],[Budget_Sales]])/ABS(Table1[[#This Row],[Budget_Sales]])
)
)</f>
        <v>5.3846153846153849E-2</v>
      </c>
      <c r="I3665" s="5" t="str">
        <f>IF(Table1[[#This Row],[Sales_Var]]&gt;=0,"Above Budget","Below Budget")</f>
        <v>Above Budget</v>
      </c>
      <c r="J3665">
        <f>Table1[[#This Row],[Actual_Sales]]-(Table1[[#This Row],[COGS]]+Table1[[#This Row],[Expenses]])</f>
        <v>5</v>
      </c>
      <c r="K3665">
        <v>20</v>
      </c>
      <c r="L3665">
        <f>Table1[[#This Row],[Actual_Profit]]-Table1[[#This Row],[Budget_Profit]]</f>
        <v>-15</v>
      </c>
      <c r="M3665" s="5">
        <f>IF(
Table1[[#This Row],[Budget_Profit]]=0,
"",
IF(
Table1[[#This Row],[Budget_Profit]]&gt;0,
(Table1[[#This Row],[Actual_Profit]]-Table1[[#This Row],[Budget_Profit]])/Table1[[#This Row],[Budget_Profit]],
(Table1[[#This Row],[Actual_Profit]]-Table1[[#This Row],[Budget_Profit]])/ABS(Table1[[#This Row],[Budget_Profit]])
)
)</f>
        <v>-0.75</v>
      </c>
      <c r="N3665" s="5" t="str">
        <f>IF(Table1[[#This Row],[Profit_Var]]&gt;=0, "Above Budget", "Below Budget")</f>
        <v>Below Budget</v>
      </c>
      <c r="O3665">
        <v>54</v>
      </c>
      <c r="P3665">
        <v>50</v>
      </c>
      <c r="Q3665">
        <f>Table1[[#This Row],[COGS]]-Table1[[#This Row],[Budget_COGS]]</f>
        <v>4</v>
      </c>
      <c r="R3665" s="5">
        <f>IF(
Table1[[#This Row],[Budget_COGS]]=0,
"",
IF(
Table1[[#This Row],[Budget_COGS]]&gt;0,
(Table1[[#This Row],[Budget_COGS]]-Table1[[#This Row],[COGS]]) / Table1[[#This Row],[Budget_COGS]],
(Table1[[#This Row],[Budget_COGS]]-Table1[[#This Row],[COGS]]) / ABS(Table1[[#This Row],[Budget_COGS]])
)
)</f>
        <v>-0.08</v>
      </c>
      <c r="S3665" s="5" t="str">
        <f>IF(Table1[[#This Row],[COGS _Var]]&gt;=0, "Above Budget", "Below Budget")</f>
        <v>Above Budget</v>
      </c>
      <c r="T3665">
        <f>Table1[[#This Row],[Actual_Sales]]-Table1[[#This Row],[COGS]]</f>
        <v>83</v>
      </c>
      <c r="U3665">
        <v>80</v>
      </c>
      <c r="V3665">
        <f>Table1[[#This Row],[Gross_Margin]]-Table1[[#This Row],[Budget_Margin]]</f>
        <v>3</v>
      </c>
      <c r="W3665" s="5">
        <f>IF(
Table1[[#This Row],[Budget_Margin]]=0,
"",
IF(
Table1[[#This Row],[Budget_Margin]]&gt;0,
(Table1[[#This Row],[Gross_Margin]]-Table1[[#This Row],[Budget_Margin]]) / Table1[[#This Row],[Budget_Margin]],
(Table1[[#This Row],[Gross_Margin]]-Table1[[#This Row],[Budget_Margin]]) / ABS(Table1[[#This Row],[Budget_Margin]])
)
)</f>
        <v>3.7499999999999999E-2</v>
      </c>
      <c r="X3665" s="5" t="str">
        <f>IF(Table1[[#This Row],[Margin_Var]]&gt;=0, "Above Budget", "Below Budget")</f>
        <v>Above Budget</v>
      </c>
      <c r="Y3665" s="5">
        <f>IFERROR(Table1[[#This Row],[Gross_Margin]]/Table1[[#This Row],[Actual_Sales]],0)</f>
        <v>0.6058394160583942</v>
      </c>
      <c r="Z3665" s="5">
        <f>Table1[[#This Row],[Actual_Profit]]/Table1[[#This Row],[Actual_Sales]]</f>
        <v>3.6496350364963501E-2</v>
      </c>
      <c r="AA3665">
        <v>78</v>
      </c>
      <c r="AB3665" s="5">
        <f>IFERROR(Table1[[#This Row],[Expenses]]/Table1[[#This Row],[Actual_Sales]],0)</f>
        <v>0.56934306569343063</v>
      </c>
      <c r="AC3665">
        <v>49</v>
      </c>
      <c r="AD3665">
        <v>427</v>
      </c>
      <c r="AE3665" s="5">
        <f>IFERROR(Table1[[#This Row],[Inventory]]/Table1[[#This Row],[Actual_Sales]],0)</f>
        <v>3.1167883211678831</v>
      </c>
    </row>
    <row r="3666" spans="1:31" x14ac:dyDescent="0.25">
      <c r="A3666">
        <v>2469</v>
      </c>
      <c r="B3666">
        <v>970</v>
      </c>
      <c r="C3666">
        <v>9</v>
      </c>
      <c r="D3666" s="2">
        <v>40575</v>
      </c>
      <c r="E3666">
        <v>137</v>
      </c>
      <c r="F3666">
        <v>110</v>
      </c>
      <c r="G3666">
        <f>Table1[[#This Row],[Actual_Sales]]-Table1[[#This Row],[Budget_Sales]]</f>
        <v>27</v>
      </c>
      <c r="H3666" s="5">
        <f>IF(
Table1[[#This Row],[Budget_Sales]]=0,
"",
IF(
Table1[[#This Row],[Budget_Sales]]&gt;0,
(Table1[[#This Row],[Actual_Sales]]-Table1[[#This Row],[Budget_Sales]])/Table1[[#This Row],[Budget_Sales]],
(Table1[[#This Row],[Actual_Sales]]-Table1[[#This Row],[Budget_Sales]])/ABS(Table1[[#This Row],[Budget_Sales]])
)
)</f>
        <v>0.24545454545454545</v>
      </c>
      <c r="I3666" s="5" t="str">
        <f>IF(Table1[[#This Row],[Sales_Var]]&gt;=0,"Above Budget","Below Budget")</f>
        <v>Above Budget</v>
      </c>
      <c r="J3666">
        <f>Table1[[#This Row],[Actual_Sales]]-(Table1[[#This Row],[COGS]]+Table1[[#This Row],[Expenses]])</f>
        <v>5</v>
      </c>
      <c r="K3666">
        <v>10</v>
      </c>
      <c r="L3666">
        <f>Table1[[#This Row],[Actual_Profit]]-Table1[[#This Row],[Budget_Profit]]</f>
        <v>-5</v>
      </c>
      <c r="M3666" s="5">
        <f>IF(
Table1[[#This Row],[Budget_Profit]]=0,
"",
IF(
Table1[[#This Row],[Budget_Profit]]&gt;0,
(Table1[[#This Row],[Actual_Profit]]-Table1[[#This Row],[Budget_Profit]])/Table1[[#This Row],[Budget_Profit]],
(Table1[[#This Row],[Actual_Profit]]-Table1[[#This Row],[Budget_Profit]])/ABS(Table1[[#This Row],[Budget_Profit]])
)
)</f>
        <v>-0.5</v>
      </c>
      <c r="N3666" s="5" t="str">
        <f>IF(Table1[[#This Row],[Profit_Var]]&gt;=0, "Above Budget", "Below Budget")</f>
        <v>Below Budget</v>
      </c>
      <c r="O3666">
        <v>54</v>
      </c>
      <c r="P3666">
        <v>40</v>
      </c>
      <c r="Q3666">
        <f>Table1[[#This Row],[COGS]]-Table1[[#This Row],[Budget_COGS]]</f>
        <v>14</v>
      </c>
      <c r="R3666" s="5">
        <f>IF(
Table1[[#This Row],[Budget_COGS]]=0,
"",
IF(
Table1[[#This Row],[Budget_COGS]]&gt;0,
(Table1[[#This Row],[Budget_COGS]]-Table1[[#This Row],[COGS]]) / Table1[[#This Row],[Budget_COGS]],
(Table1[[#This Row],[Budget_COGS]]-Table1[[#This Row],[COGS]]) / ABS(Table1[[#This Row],[Budget_COGS]])
)
)</f>
        <v>-0.35</v>
      </c>
      <c r="S3666" s="5" t="str">
        <f>IF(Table1[[#This Row],[COGS _Var]]&gt;=0, "Above Budget", "Below Budget")</f>
        <v>Above Budget</v>
      </c>
      <c r="T3666">
        <f>Table1[[#This Row],[Actual_Sales]]-Table1[[#This Row],[COGS]]</f>
        <v>83</v>
      </c>
      <c r="U3666">
        <v>70</v>
      </c>
      <c r="V3666">
        <f>Table1[[#This Row],[Gross_Margin]]-Table1[[#This Row],[Budget_Margin]]</f>
        <v>13</v>
      </c>
      <c r="W3666" s="5">
        <f>IF(
Table1[[#This Row],[Budget_Margin]]=0,
"",
IF(
Table1[[#This Row],[Budget_Margin]]&gt;0,
(Table1[[#This Row],[Gross_Margin]]-Table1[[#This Row],[Budget_Margin]]) / Table1[[#This Row],[Budget_Margin]],
(Table1[[#This Row],[Gross_Margin]]-Table1[[#This Row],[Budget_Margin]]) / ABS(Table1[[#This Row],[Budget_Margin]])
)
)</f>
        <v>0.18571428571428572</v>
      </c>
      <c r="X3666" s="5" t="str">
        <f>IF(Table1[[#This Row],[Margin_Var]]&gt;=0, "Above Budget", "Below Budget")</f>
        <v>Above Budget</v>
      </c>
      <c r="Y3666" s="5">
        <f>IFERROR(Table1[[#This Row],[Gross_Margin]]/Table1[[#This Row],[Actual_Sales]],0)</f>
        <v>0.6058394160583942</v>
      </c>
      <c r="Z3666" s="5">
        <f>Table1[[#This Row],[Actual_Profit]]/Table1[[#This Row],[Actual_Sales]]</f>
        <v>3.6496350364963501E-2</v>
      </c>
      <c r="AA3666">
        <v>78</v>
      </c>
      <c r="AB3666" s="5">
        <f>IFERROR(Table1[[#This Row],[Expenses]]/Table1[[#This Row],[Actual_Sales]],0)</f>
        <v>0.56934306569343063</v>
      </c>
      <c r="AC3666">
        <v>49</v>
      </c>
      <c r="AD3666">
        <v>427</v>
      </c>
      <c r="AE3666" s="5">
        <f>IFERROR(Table1[[#This Row],[Inventory]]/Table1[[#This Row],[Actual_Sales]],0)</f>
        <v>3.1167883211678831</v>
      </c>
    </row>
    <row r="3667" spans="1:31" x14ac:dyDescent="0.25">
      <c r="A3667">
        <v>2770</v>
      </c>
      <c r="B3667">
        <v>702</v>
      </c>
      <c r="C3667">
        <v>2</v>
      </c>
      <c r="D3667" s="2">
        <v>40634</v>
      </c>
      <c r="E3667">
        <v>84</v>
      </c>
      <c r="F3667">
        <v>90</v>
      </c>
      <c r="G3667">
        <f>Table1[[#This Row],[Actual_Sales]]-Table1[[#This Row],[Budget_Sales]]</f>
        <v>-6</v>
      </c>
      <c r="H3667" s="5">
        <f>IF(
Table1[[#This Row],[Budget_Sales]]=0,
"",
IF(
Table1[[#This Row],[Budget_Sales]]&gt;0,
(Table1[[#This Row],[Actual_Sales]]-Table1[[#This Row],[Budget_Sales]])/Table1[[#This Row],[Budget_Sales]],
(Table1[[#This Row],[Actual_Sales]]-Table1[[#This Row],[Budget_Sales]])/ABS(Table1[[#This Row],[Budget_Sales]])
)
)</f>
        <v>-6.6666666666666666E-2</v>
      </c>
      <c r="I3667" s="5" t="str">
        <f>IF(Table1[[#This Row],[Sales_Var]]&gt;=0,"Above Budget","Below Budget")</f>
        <v>Below Budget</v>
      </c>
      <c r="J3667">
        <f>Table1[[#This Row],[Actual_Sales]]-(Table1[[#This Row],[COGS]]+Table1[[#This Row],[Expenses]])</f>
        <v>3</v>
      </c>
      <c r="K3667">
        <v>10</v>
      </c>
      <c r="L3667">
        <f>Table1[[#This Row],[Actual_Profit]]-Table1[[#This Row],[Budget_Profit]]</f>
        <v>-7</v>
      </c>
      <c r="M3667" s="5">
        <f>IF(
Table1[[#This Row],[Budget_Profit]]=0,
"",
IF(
Table1[[#This Row],[Budget_Profit]]&gt;0,
(Table1[[#This Row],[Actual_Profit]]-Table1[[#This Row],[Budget_Profit]])/Table1[[#This Row],[Budget_Profit]],
(Table1[[#This Row],[Actual_Profit]]-Table1[[#This Row],[Budget_Profit]])/ABS(Table1[[#This Row],[Budget_Profit]])
)
)</f>
        <v>-0.7</v>
      </c>
      <c r="N3667" s="5" t="str">
        <f>IF(Table1[[#This Row],[Profit_Var]]&gt;=0, "Above Budget", "Below Budget")</f>
        <v>Below Budget</v>
      </c>
      <c r="O3667">
        <v>35</v>
      </c>
      <c r="P3667">
        <v>40</v>
      </c>
      <c r="Q3667">
        <f>Table1[[#This Row],[COGS]]-Table1[[#This Row],[Budget_COGS]]</f>
        <v>-5</v>
      </c>
      <c r="R3667" s="5">
        <f>IF(
Table1[[#This Row],[Budget_COGS]]=0,
"",
IF(
Table1[[#This Row],[Budget_COGS]]&gt;0,
(Table1[[#This Row],[Budget_COGS]]-Table1[[#This Row],[COGS]]) / Table1[[#This Row],[Budget_COGS]],
(Table1[[#This Row],[Budget_COGS]]-Table1[[#This Row],[COGS]]) / ABS(Table1[[#This Row],[Budget_COGS]])
)
)</f>
        <v>0.125</v>
      </c>
      <c r="S3667" s="5" t="str">
        <f>IF(Table1[[#This Row],[COGS _Var]]&gt;=0, "Above Budget", "Below Budget")</f>
        <v>Below Budget</v>
      </c>
      <c r="T3667">
        <f>Table1[[#This Row],[Actual_Sales]]-Table1[[#This Row],[COGS]]</f>
        <v>49</v>
      </c>
      <c r="U3667">
        <v>50</v>
      </c>
      <c r="V3667">
        <f>Table1[[#This Row],[Gross_Margin]]-Table1[[#This Row],[Budget_Margin]]</f>
        <v>-1</v>
      </c>
      <c r="W3667" s="5">
        <f>IF(
Table1[[#This Row],[Budget_Margin]]=0,
"",
IF(
Table1[[#This Row],[Budget_Margin]]&gt;0,
(Table1[[#This Row],[Gross_Margin]]-Table1[[#This Row],[Budget_Margin]]) / Table1[[#This Row],[Budget_Margin]],
(Table1[[#This Row],[Gross_Margin]]-Table1[[#This Row],[Budget_Margin]]) / ABS(Table1[[#This Row],[Budget_Margin]])
)
)</f>
        <v>-0.02</v>
      </c>
      <c r="X3667" s="5" t="str">
        <f>IF(Table1[[#This Row],[Margin_Var]]&gt;=0, "Above Budget", "Below Budget")</f>
        <v>Below Budget</v>
      </c>
      <c r="Y3667" s="5">
        <f>IFERROR(Table1[[#This Row],[Gross_Margin]]/Table1[[#This Row],[Actual_Sales]],0)</f>
        <v>0.58333333333333337</v>
      </c>
      <c r="Z3667" s="5">
        <f>Table1[[#This Row],[Actual_Profit]]/Table1[[#This Row],[Actual_Sales]]</f>
        <v>3.5714285714285712E-2</v>
      </c>
      <c r="AA3667">
        <v>46</v>
      </c>
      <c r="AB3667" s="5">
        <f>IFERROR(Table1[[#This Row],[Expenses]]/Table1[[#This Row],[Actual_Sales]],0)</f>
        <v>0.54761904761904767</v>
      </c>
      <c r="AC3667">
        <v>13</v>
      </c>
      <c r="AD3667">
        <v>197</v>
      </c>
      <c r="AE3667" s="5">
        <f>IFERROR(Table1[[#This Row],[Inventory]]/Table1[[#This Row],[Actual_Sales]],0)</f>
        <v>2.3452380952380953</v>
      </c>
    </row>
    <row r="3668" spans="1:31" x14ac:dyDescent="0.25">
      <c r="A3668">
        <v>2682</v>
      </c>
      <c r="B3668">
        <v>314</v>
      </c>
      <c r="C3668">
        <v>13</v>
      </c>
      <c r="D3668" s="2">
        <v>40634</v>
      </c>
      <c r="E3668">
        <v>84</v>
      </c>
      <c r="F3668">
        <v>60</v>
      </c>
      <c r="G3668">
        <f>Table1[[#This Row],[Actual_Sales]]-Table1[[#This Row],[Budget_Sales]]</f>
        <v>24</v>
      </c>
      <c r="H3668" s="5">
        <f>IF(
Table1[[#This Row],[Budget_Sales]]=0,
"",
IF(
Table1[[#This Row],[Budget_Sales]]&gt;0,
(Table1[[#This Row],[Actual_Sales]]-Table1[[#This Row],[Budget_Sales]])/Table1[[#This Row],[Budget_Sales]],
(Table1[[#This Row],[Actual_Sales]]-Table1[[#This Row],[Budget_Sales]])/ABS(Table1[[#This Row],[Budget_Sales]])
)
)</f>
        <v>0.4</v>
      </c>
      <c r="I3668" s="5" t="str">
        <f>IF(Table1[[#This Row],[Sales_Var]]&gt;=0,"Above Budget","Below Budget")</f>
        <v>Above Budget</v>
      </c>
      <c r="J3668">
        <f>Table1[[#This Row],[Actual_Sales]]-(Table1[[#This Row],[COGS]]+Table1[[#This Row],[Expenses]])</f>
        <v>3</v>
      </c>
      <c r="K3668">
        <v>-10</v>
      </c>
      <c r="L3668">
        <f>Table1[[#This Row],[Actual_Profit]]-Table1[[#This Row],[Budget_Profit]]</f>
        <v>13</v>
      </c>
      <c r="M3668" s="5">
        <f>IF(
Table1[[#This Row],[Budget_Profit]]=0,
"",
IF(
Table1[[#This Row],[Budget_Profit]]&gt;0,
(Table1[[#This Row],[Actual_Profit]]-Table1[[#This Row],[Budget_Profit]])/Table1[[#This Row],[Budget_Profit]],
(Table1[[#This Row],[Actual_Profit]]-Table1[[#This Row],[Budget_Profit]])/ABS(Table1[[#This Row],[Budget_Profit]])
)
)</f>
        <v>1.3</v>
      </c>
      <c r="N3668" s="5" t="str">
        <f>IF(Table1[[#This Row],[Profit_Var]]&gt;=0, "Above Budget", "Below Budget")</f>
        <v>Above Budget</v>
      </c>
      <c r="O3668">
        <v>35</v>
      </c>
      <c r="P3668">
        <v>30</v>
      </c>
      <c r="Q3668">
        <f>Table1[[#This Row],[COGS]]-Table1[[#This Row],[Budget_COGS]]</f>
        <v>5</v>
      </c>
      <c r="R3668" s="5">
        <f>IF(
Table1[[#This Row],[Budget_COGS]]=0,
"",
IF(
Table1[[#This Row],[Budget_COGS]]&gt;0,
(Table1[[#This Row],[Budget_COGS]]-Table1[[#This Row],[COGS]]) / Table1[[#This Row],[Budget_COGS]],
(Table1[[#This Row],[Budget_COGS]]-Table1[[#This Row],[COGS]]) / ABS(Table1[[#This Row],[Budget_COGS]])
)
)</f>
        <v>-0.16666666666666666</v>
      </c>
      <c r="S3668" s="5" t="str">
        <f>IF(Table1[[#This Row],[COGS _Var]]&gt;=0, "Above Budget", "Below Budget")</f>
        <v>Above Budget</v>
      </c>
      <c r="T3668">
        <f>Table1[[#This Row],[Actual_Sales]]-Table1[[#This Row],[COGS]]</f>
        <v>49</v>
      </c>
      <c r="U3668">
        <v>30</v>
      </c>
      <c r="V3668">
        <f>Table1[[#This Row],[Gross_Margin]]-Table1[[#This Row],[Budget_Margin]]</f>
        <v>19</v>
      </c>
      <c r="W3668" s="5">
        <f>IF(
Table1[[#This Row],[Budget_Margin]]=0,
"",
IF(
Table1[[#This Row],[Budget_Margin]]&gt;0,
(Table1[[#This Row],[Gross_Margin]]-Table1[[#This Row],[Budget_Margin]]) / Table1[[#This Row],[Budget_Margin]],
(Table1[[#This Row],[Gross_Margin]]-Table1[[#This Row],[Budget_Margin]]) / ABS(Table1[[#This Row],[Budget_Margin]])
)
)</f>
        <v>0.6333333333333333</v>
      </c>
      <c r="X3668" s="5" t="str">
        <f>IF(Table1[[#This Row],[Margin_Var]]&gt;=0, "Above Budget", "Below Budget")</f>
        <v>Above Budget</v>
      </c>
      <c r="Y3668" s="5">
        <f>IFERROR(Table1[[#This Row],[Gross_Margin]]/Table1[[#This Row],[Actual_Sales]],0)</f>
        <v>0.58333333333333337</v>
      </c>
      <c r="Z3668" s="5">
        <f>Table1[[#This Row],[Actual_Profit]]/Table1[[#This Row],[Actual_Sales]]</f>
        <v>3.5714285714285712E-2</v>
      </c>
      <c r="AA3668">
        <v>46</v>
      </c>
      <c r="AB3668" s="5">
        <f>IFERROR(Table1[[#This Row],[Expenses]]/Table1[[#This Row],[Actual_Sales]],0)</f>
        <v>0.54761904761904767</v>
      </c>
      <c r="AC3668">
        <v>13</v>
      </c>
      <c r="AD3668">
        <v>197</v>
      </c>
      <c r="AE3668" s="5">
        <f>IFERROR(Table1[[#This Row],[Inventory]]/Table1[[#This Row],[Actual_Sales]],0)</f>
        <v>2.3452380952380953</v>
      </c>
    </row>
    <row r="3669" spans="1:31" x14ac:dyDescent="0.25">
      <c r="A3669">
        <v>1062</v>
      </c>
      <c r="B3669">
        <v>971</v>
      </c>
      <c r="C3669">
        <v>2</v>
      </c>
      <c r="D3669" s="2">
        <v>40330</v>
      </c>
      <c r="E3669">
        <v>112</v>
      </c>
      <c r="F3669">
        <v>140</v>
      </c>
      <c r="G3669">
        <f>Table1[[#This Row],[Actual_Sales]]-Table1[[#This Row],[Budget_Sales]]</f>
        <v>-28</v>
      </c>
      <c r="H3669" s="5">
        <f>IF(
Table1[[#This Row],[Budget_Sales]]=0,
"",
IF(
Table1[[#This Row],[Budget_Sales]]&gt;0,
(Table1[[#This Row],[Actual_Sales]]-Table1[[#This Row],[Budget_Sales]])/Table1[[#This Row],[Budget_Sales]],
(Table1[[#This Row],[Actual_Sales]]-Table1[[#This Row],[Budget_Sales]])/ABS(Table1[[#This Row],[Budget_Sales]])
)
)</f>
        <v>-0.2</v>
      </c>
      <c r="I3669" s="5" t="str">
        <f>IF(Table1[[#This Row],[Sales_Var]]&gt;=0,"Above Budget","Below Budget")</f>
        <v>Below Budget</v>
      </c>
      <c r="J3669">
        <f>Table1[[#This Row],[Actual_Sales]]-(Table1[[#This Row],[COGS]]+Table1[[#This Row],[Expenses]])</f>
        <v>4</v>
      </c>
      <c r="K3669">
        <v>40</v>
      </c>
      <c r="L3669">
        <f>Table1[[#This Row],[Actual_Profit]]-Table1[[#This Row],[Budget_Profit]]</f>
        <v>-36</v>
      </c>
      <c r="M3669" s="5">
        <f>IF(
Table1[[#This Row],[Budget_Profit]]=0,
"",
IF(
Table1[[#This Row],[Budget_Profit]]&gt;0,
(Table1[[#This Row],[Actual_Profit]]-Table1[[#This Row],[Budget_Profit]])/Table1[[#This Row],[Budget_Profit]],
(Table1[[#This Row],[Actual_Profit]]-Table1[[#This Row],[Budget_Profit]])/ABS(Table1[[#This Row],[Budget_Profit]])
)
)</f>
        <v>-0.9</v>
      </c>
      <c r="N3669" s="5" t="str">
        <f>IF(Table1[[#This Row],[Profit_Var]]&gt;=0, "Above Budget", "Below Budget")</f>
        <v>Below Budget</v>
      </c>
      <c r="O3669">
        <v>47</v>
      </c>
      <c r="P3669">
        <v>50</v>
      </c>
      <c r="Q3669">
        <f>Table1[[#This Row],[COGS]]-Table1[[#This Row],[Budget_COGS]]</f>
        <v>-3</v>
      </c>
      <c r="R3669" s="5">
        <f>IF(
Table1[[#This Row],[Budget_COGS]]=0,
"",
IF(
Table1[[#This Row],[Budget_COGS]]&gt;0,
(Table1[[#This Row],[Budget_COGS]]-Table1[[#This Row],[COGS]]) / Table1[[#This Row],[Budget_COGS]],
(Table1[[#This Row],[Budget_COGS]]-Table1[[#This Row],[COGS]]) / ABS(Table1[[#This Row],[Budget_COGS]])
)
)</f>
        <v>0.06</v>
      </c>
      <c r="S3669" s="5" t="str">
        <f>IF(Table1[[#This Row],[COGS _Var]]&gt;=0, "Above Budget", "Below Budget")</f>
        <v>Below Budget</v>
      </c>
      <c r="T3669">
        <f>Table1[[#This Row],[Actual_Sales]]-Table1[[#This Row],[COGS]]</f>
        <v>65</v>
      </c>
      <c r="U3669">
        <v>90</v>
      </c>
      <c r="V3669">
        <f>Table1[[#This Row],[Gross_Margin]]-Table1[[#This Row],[Budget_Margin]]</f>
        <v>-25</v>
      </c>
      <c r="W3669" s="5">
        <f>IF(
Table1[[#This Row],[Budget_Margin]]=0,
"",
IF(
Table1[[#This Row],[Budget_Margin]]&gt;0,
(Table1[[#This Row],[Gross_Margin]]-Table1[[#This Row],[Budget_Margin]]) / Table1[[#This Row],[Budget_Margin]],
(Table1[[#This Row],[Gross_Margin]]-Table1[[#This Row],[Budget_Margin]]) / ABS(Table1[[#This Row],[Budget_Margin]])
)
)</f>
        <v>-0.27777777777777779</v>
      </c>
      <c r="X3669" s="5" t="str">
        <f>IF(Table1[[#This Row],[Margin_Var]]&gt;=0, "Above Budget", "Below Budget")</f>
        <v>Below Budget</v>
      </c>
      <c r="Y3669" s="5">
        <f>IFERROR(Table1[[#This Row],[Gross_Margin]]/Table1[[#This Row],[Actual_Sales]],0)</f>
        <v>0.5803571428571429</v>
      </c>
      <c r="Z3669" s="5">
        <f>Table1[[#This Row],[Actual_Profit]]/Table1[[#This Row],[Actual_Sales]]</f>
        <v>3.5714285714285712E-2</v>
      </c>
      <c r="AA3669">
        <v>61</v>
      </c>
      <c r="AB3669" s="5">
        <f>IFERROR(Table1[[#This Row],[Expenses]]/Table1[[#This Row],[Actual_Sales]],0)</f>
        <v>0.5446428571428571</v>
      </c>
      <c r="AC3669">
        <v>15</v>
      </c>
      <c r="AD3669">
        <v>456</v>
      </c>
      <c r="AE3669" s="5">
        <f>IFERROR(Table1[[#This Row],[Inventory]]/Table1[[#This Row],[Actual_Sales]],0)</f>
        <v>4.0714285714285712</v>
      </c>
    </row>
    <row r="3670" spans="1:31" x14ac:dyDescent="0.25">
      <c r="A3670">
        <v>3338</v>
      </c>
      <c r="B3670">
        <v>801</v>
      </c>
      <c r="C3670">
        <v>11</v>
      </c>
      <c r="D3670" s="2">
        <v>40725</v>
      </c>
      <c r="E3670">
        <v>140</v>
      </c>
      <c r="F3670">
        <v>90</v>
      </c>
      <c r="G3670">
        <f>Table1[[#This Row],[Actual_Sales]]-Table1[[#This Row],[Budget_Sales]]</f>
        <v>50</v>
      </c>
      <c r="H3670" s="5">
        <f>IF(
Table1[[#This Row],[Budget_Sales]]=0,
"",
IF(
Table1[[#This Row],[Budget_Sales]]&gt;0,
(Table1[[#This Row],[Actual_Sales]]-Table1[[#This Row],[Budget_Sales]])/Table1[[#This Row],[Budget_Sales]],
(Table1[[#This Row],[Actual_Sales]]-Table1[[#This Row],[Budget_Sales]])/ABS(Table1[[#This Row],[Budget_Sales]])
)
)</f>
        <v>0.55555555555555558</v>
      </c>
      <c r="I3670" s="5" t="str">
        <f>IF(Table1[[#This Row],[Sales_Var]]&gt;=0,"Above Budget","Below Budget")</f>
        <v>Above Budget</v>
      </c>
      <c r="J3670">
        <f>Table1[[#This Row],[Actual_Sales]]-(Table1[[#This Row],[COGS]]+Table1[[#This Row],[Expenses]])</f>
        <v>5</v>
      </c>
      <c r="K3670">
        <v>10</v>
      </c>
      <c r="L3670">
        <f>Table1[[#This Row],[Actual_Profit]]-Table1[[#This Row],[Budget_Profit]]</f>
        <v>-5</v>
      </c>
      <c r="M3670" s="5">
        <f>IF(
Table1[[#This Row],[Budget_Profit]]=0,
"",
IF(
Table1[[#This Row],[Budget_Profit]]&gt;0,
(Table1[[#This Row],[Actual_Profit]]-Table1[[#This Row],[Budget_Profit]])/Table1[[#This Row],[Budget_Profit]],
(Table1[[#This Row],[Actual_Profit]]-Table1[[#This Row],[Budget_Profit]])/ABS(Table1[[#This Row],[Budget_Profit]])
)
)</f>
        <v>-0.5</v>
      </c>
      <c r="N3670" s="5" t="str">
        <f>IF(Table1[[#This Row],[Profit_Var]]&gt;=0, "Above Budget", "Below Budget")</f>
        <v>Below Budget</v>
      </c>
      <c r="O3670">
        <v>59</v>
      </c>
      <c r="P3670">
        <v>30</v>
      </c>
      <c r="Q3670">
        <f>Table1[[#This Row],[COGS]]-Table1[[#This Row],[Budget_COGS]]</f>
        <v>29</v>
      </c>
      <c r="R3670" s="5">
        <f>IF(
Table1[[#This Row],[Budget_COGS]]=0,
"",
IF(
Table1[[#This Row],[Budget_COGS]]&gt;0,
(Table1[[#This Row],[Budget_COGS]]-Table1[[#This Row],[COGS]]) / Table1[[#This Row],[Budget_COGS]],
(Table1[[#This Row],[Budget_COGS]]-Table1[[#This Row],[COGS]]) / ABS(Table1[[#This Row],[Budget_COGS]])
)
)</f>
        <v>-0.96666666666666667</v>
      </c>
      <c r="S3670" s="5" t="str">
        <f>IF(Table1[[#This Row],[COGS _Var]]&gt;=0, "Above Budget", "Below Budget")</f>
        <v>Above Budget</v>
      </c>
      <c r="T3670">
        <f>Table1[[#This Row],[Actual_Sales]]-Table1[[#This Row],[COGS]]</f>
        <v>81</v>
      </c>
      <c r="U3670">
        <v>60</v>
      </c>
      <c r="V3670">
        <f>Table1[[#This Row],[Gross_Margin]]-Table1[[#This Row],[Budget_Margin]]</f>
        <v>21</v>
      </c>
      <c r="W3670" s="5">
        <f>IF(
Table1[[#This Row],[Budget_Margin]]=0,
"",
IF(
Table1[[#This Row],[Budget_Margin]]&gt;0,
(Table1[[#This Row],[Gross_Margin]]-Table1[[#This Row],[Budget_Margin]]) / Table1[[#This Row],[Budget_Margin]],
(Table1[[#This Row],[Gross_Margin]]-Table1[[#This Row],[Budget_Margin]]) / ABS(Table1[[#This Row],[Budget_Margin]])
)
)</f>
        <v>0.35</v>
      </c>
      <c r="X3670" s="5" t="str">
        <f>IF(Table1[[#This Row],[Margin_Var]]&gt;=0, "Above Budget", "Below Budget")</f>
        <v>Above Budget</v>
      </c>
      <c r="Y3670" s="5">
        <f>IFERROR(Table1[[#This Row],[Gross_Margin]]/Table1[[#This Row],[Actual_Sales]],0)</f>
        <v>0.57857142857142863</v>
      </c>
      <c r="Z3670" s="5">
        <f>Table1[[#This Row],[Actual_Profit]]/Table1[[#This Row],[Actual_Sales]]</f>
        <v>3.5714285714285712E-2</v>
      </c>
      <c r="AA3670">
        <v>76</v>
      </c>
      <c r="AB3670" s="5">
        <f>IFERROR(Table1[[#This Row],[Expenses]]/Table1[[#This Row],[Actual_Sales]],0)</f>
        <v>0.54285714285714282</v>
      </c>
      <c r="AC3670">
        <v>53</v>
      </c>
      <c r="AD3670">
        <v>338</v>
      </c>
      <c r="AE3670" s="5">
        <f>IFERROR(Table1[[#This Row],[Inventory]]/Table1[[#This Row],[Actual_Sales]],0)</f>
        <v>2.4142857142857141</v>
      </c>
    </row>
    <row r="3671" spans="1:31" x14ac:dyDescent="0.25">
      <c r="A3671">
        <v>2228</v>
      </c>
      <c r="B3671">
        <v>603</v>
      </c>
      <c r="C3671">
        <v>9</v>
      </c>
      <c r="D3671" s="2">
        <v>40544</v>
      </c>
      <c r="E3671">
        <v>85</v>
      </c>
      <c r="F3671">
        <v>50</v>
      </c>
      <c r="G3671">
        <f>Table1[[#This Row],[Actual_Sales]]-Table1[[#This Row],[Budget_Sales]]</f>
        <v>35</v>
      </c>
      <c r="H3671" s="5">
        <f>IF(
Table1[[#This Row],[Budget_Sales]]=0,
"",
IF(
Table1[[#This Row],[Budget_Sales]]&gt;0,
(Table1[[#This Row],[Actual_Sales]]-Table1[[#This Row],[Budget_Sales]])/Table1[[#This Row],[Budget_Sales]],
(Table1[[#This Row],[Actual_Sales]]-Table1[[#This Row],[Budget_Sales]])/ABS(Table1[[#This Row],[Budget_Sales]])
)
)</f>
        <v>0.7</v>
      </c>
      <c r="I3671" s="5" t="str">
        <f>IF(Table1[[#This Row],[Sales_Var]]&gt;=0,"Above Budget","Below Budget")</f>
        <v>Above Budget</v>
      </c>
      <c r="J3671">
        <f>Table1[[#This Row],[Actual_Sales]]-(Table1[[#This Row],[COGS]]+Table1[[#This Row],[Expenses]])</f>
        <v>3</v>
      </c>
      <c r="K3671">
        <v>0</v>
      </c>
      <c r="L3671">
        <f>Table1[[#This Row],[Actual_Profit]]-Table1[[#This Row],[Budget_Profit]]</f>
        <v>3</v>
      </c>
      <c r="M3671" s="5" t="str">
        <f>IF(
Table1[[#This Row],[Budget_Profit]]=0,
"",
IF(
Table1[[#This Row],[Budget_Profit]]&gt;0,
(Table1[[#This Row],[Actual_Profit]]-Table1[[#This Row],[Budget_Profit]])/Table1[[#This Row],[Budget_Profit]],
(Table1[[#This Row],[Actual_Profit]]-Table1[[#This Row],[Budget_Profit]])/ABS(Table1[[#This Row],[Budget_Profit]])
)
)</f>
        <v/>
      </c>
      <c r="N3671" s="5" t="str">
        <f>IF(Table1[[#This Row],[Profit_Var]]&gt;=0, "Above Budget", "Below Budget")</f>
        <v>Above Budget</v>
      </c>
      <c r="O3671">
        <v>34</v>
      </c>
      <c r="P3671">
        <v>20</v>
      </c>
      <c r="Q3671">
        <f>Table1[[#This Row],[COGS]]-Table1[[#This Row],[Budget_COGS]]</f>
        <v>14</v>
      </c>
      <c r="R3671" s="5">
        <f>IF(
Table1[[#This Row],[Budget_COGS]]=0,
"",
IF(
Table1[[#This Row],[Budget_COGS]]&gt;0,
(Table1[[#This Row],[Budget_COGS]]-Table1[[#This Row],[COGS]]) / Table1[[#This Row],[Budget_COGS]],
(Table1[[#This Row],[Budget_COGS]]-Table1[[#This Row],[COGS]]) / ABS(Table1[[#This Row],[Budget_COGS]])
)
)</f>
        <v>-0.7</v>
      </c>
      <c r="S3671" s="5" t="str">
        <f>IF(Table1[[#This Row],[COGS _Var]]&gt;=0, "Above Budget", "Below Budget")</f>
        <v>Above Budget</v>
      </c>
      <c r="T3671">
        <f>Table1[[#This Row],[Actual_Sales]]-Table1[[#This Row],[COGS]]</f>
        <v>51</v>
      </c>
      <c r="U3671">
        <v>30</v>
      </c>
      <c r="V3671">
        <f>Table1[[#This Row],[Gross_Margin]]-Table1[[#This Row],[Budget_Margin]]</f>
        <v>21</v>
      </c>
      <c r="W3671" s="5">
        <f>IF(
Table1[[#This Row],[Budget_Margin]]=0,
"",
IF(
Table1[[#This Row],[Budget_Margin]]&gt;0,
(Table1[[#This Row],[Gross_Margin]]-Table1[[#This Row],[Budget_Margin]]) / Table1[[#This Row],[Budget_Margin]],
(Table1[[#This Row],[Gross_Margin]]-Table1[[#This Row],[Budget_Margin]]) / ABS(Table1[[#This Row],[Budget_Margin]])
)
)</f>
        <v>0.7</v>
      </c>
      <c r="X3671" s="5" t="str">
        <f>IF(Table1[[#This Row],[Margin_Var]]&gt;=0, "Above Budget", "Below Budget")</f>
        <v>Above Budget</v>
      </c>
      <c r="Y3671" s="5">
        <f>IFERROR(Table1[[#This Row],[Gross_Margin]]/Table1[[#This Row],[Actual_Sales]],0)</f>
        <v>0.6</v>
      </c>
      <c r="Z3671" s="5">
        <f>Table1[[#This Row],[Actual_Profit]]/Table1[[#This Row],[Actual_Sales]]</f>
        <v>3.5294117647058823E-2</v>
      </c>
      <c r="AA3671">
        <v>48</v>
      </c>
      <c r="AB3671" s="5">
        <f>IFERROR(Table1[[#This Row],[Expenses]]/Table1[[#This Row],[Actual_Sales]],0)</f>
        <v>0.56470588235294117</v>
      </c>
      <c r="AC3671">
        <v>12</v>
      </c>
      <c r="AD3671">
        <v>197</v>
      </c>
      <c r="AE3671" s="5">
        <f>IFERROR(Table1[[#This Row],[Inventory]]/Table1[[#This Row],[Actual_Sales]],0)</f>
        <v>2.3176470588235296</v>
      </c>
    </row>
    <row r="3672" spans="1:31" x14ac:dyDescent="0.25">
      <c r="A3672">
        <v>2286</v>
      </c>
      <c r="B3672">
        <v>816</v>
      </c>
      <c r="C3672">
        <v>13</v>
      </c>
      <c r="D3672" s="2">
        <v>40544</v>
      </c>
      <c r="E3672">
        <v>85</v>
      </c>
      <c r="F3672">
        <v>60</v>
      </c>
      <c r="G3672">
        <f>Table1[[#This Row],[Actual_Sales]]-Table1[[#This Row],[Budget_Sales]]</f>
        <v>25</v>
      </c>
      <c r="H3672" s="5">
        <f>IF(
Table1[[#This Row],[Budget_Sales]]=0,
"",
IF(
Table1[[#This Row],[Budget_Sales]]&gt;0,
(Table1[[#This Row],[Actual_Sales]]-Table1[[#This Row],[Budget_Sales]])/Table1[[#This Row],[Budget_Sales]],
(Table1[[#This Row],[Actual_Sales]]-Table1[[#This Row],[Budget_Sales]])/ABS(Table1[[#This Row],[Budget_Sales]])
)
)</f>
        <v>0.41666666666666669</v>
      </c>
      <c r="I3672" s="5" t="str">
        <f>IF(Table1[[#This Row],[Sales_Var]]&gt;=0,"Above Budget","Below Budget")</f>
        <v>Above Budget</v>
      </c>
      <c r="J3672">
        <f>Table1[[#This Row],[Actual_Sales]]-(Table1[[#This Row],[COGS]]+Table1[[#This Row],[Expenses]])</f>
        <v>3</v>
      </c>
      <c r="K3672">
        <v>0</v>
      </c>
      <c r="L3672">
        <f>Table1[[#This Row],[Actual_Profit]]-Table1[[#This Row],[Budget_Profit]]</f>
        <v>3</v>
      </c>
      <c r="M3672" s="5" t="str">
        <f>IF(
Table1[[#This Row],[Budget_Profit]]=0,
"",
IF(
Table1[[#This Row],[Budget_Profit]]&gt;0,
(Table1[[#This Row],[Actual_Profit]]-Table1[[#This Row],[Budget_Profit]])/Table1[[#This Row],[Budget_Profit]],
(Table1[[#This Row],[Actual_Profit]]-Table1[[#This Row],[Budget_Profit]])/ABS(Table1[[#This Row],[Budget_Profit]])
)
)</f>
        <v/>
      </c>
      <c r="N3672" s="5" t="str">
        <f>IF(Table1[[#This Row],[Profit_Var]]&gt;=0, "Above Budget", "Below Budget")</f>
        <v>Above Budget</v>
      </c>
      <c r="O3672">
        <v>34</v>
      </c>
      <c r="P3672">
        <v>20</v>
      </c>
      <c r="Q3672">
        <f>Table1[[#This Row],[COGS]]-Table1[[#This Row],[Budget_COGS]]</f>
        <v>14</v>
      </c>
      <c r="R3672" s="5">
        <f>IF(
Table1[[#This Row],[Budget_COGS]]=0,
"",
IF(
Table1[[#This Row],[Budget_COGS]]&gt;0,
(Table1[[#This Row],[Budget_COGS]]-Table1[[#This Row],[COGS]]) / Table1[[#This Row],[Budget_COGS]],
(Table1[[#This Row],[Budget_COGS]]-Table1[[#This Row],[COGS]]) / ABS(Table1[[#This Row],[Budget_COGS]])
)
)</f>
        <v>-0.7</v>
      </c>
      <c r="S3672" s="5" t="str">
        <f>IF(Table1[[#This Row],[COGS _Var]]&gt;=0, "Above Budget", "Below Budget")</f>
        <v>Above Budget</v>
      </c>
      <c r="T3672">
        <f>Table1[[#This Row],[Actual_Sales]]-Table1[[#This Row],[COGS]]</f>
        <v>51</v>
      </c>
      <c r="U3672">
        <v>40</v>
      </c>
      <c r="V3672">
        <f>Table1[[#This Row],[Gross_Margin]]-Table1[[#This Row],[Budget_Margin]]</f>
        <v>11</v>
      </c>
      <c r="W3672" s="5">
        <f>IF(
Table1[[#This Row],[Budget_Margin]]=0,
"",
IF(
Table1[[#This Row],[Budget_Margin]]&gt;0,
(Table1[[#This Row],[Gross_Margin]]-Table1[[#This Row],[Budget_Margin]]) / Table1[[#This Row],[Budget_Margin]],
(Table1[[#This Row],[Gross_Margin]]-Table1[[#This Row],[Budget_Margin]]) / ABS(Table1[[#This Row],[Budget_Margin]])
)
)</f>
        <v>0.27500000000000002</v>
      </c>
      <c r="X3672" s="5" t="str">
        <f>IF(Table1[[#This Row],[Margin_Var]]&gt;=0, "Above Budget", "Below Budget")</f>
        <v>Above Budget</v>
      </c>
      <c r="Y3672" s="5">
        <f>IFERROR(Table1[[#This Row],[Gross_Margin]]/Table1[[#This Row],[Actual_Sales]],0)</f>
        <v>0.6</v>
      </c>
      <c r="Z3672" s="5">
        <f>Table1[[#This Row],[Actual_Profit]]/Table1[[#This Row],[Actual_Sales]]</f>
        <v>3.5294117647058823E-2</v>
      </c>
      <c r="AA3672">
        <v>48</v>
      </c>
      <c r="AB3672" s="5">
        <f>IFERROR(Table1[[#This Row],[Expenses]]/Table1[[#This Row],[Actual_Sales]],0)</f>
        <v>0.56470588235294117</v>
      </c>
      <c r="AC3672">
        <v>12</v>
      </c>
      <c r="AD3672">
        <v>197</v>
      </c>
      <c r="AE3672" s="5">
        <f>IFERROR(Table1[[#This Row],[Inventory]]/Table1[[#This Row],[Actual_Sales]],0)</f>
        <v>2.3176470588235296</v>
      </c>
    </row>
    <row r="3673" spans="1:31" x14ac:dyDescent="0.25">
      <c r="A3673">
        <v>3499</v>
      </c>
      <c r="B3673">
        <v>775</v>
      </c>
      <c r="C3673">
        <v>2</v>
      </c>
      <c r="D3673" s="2">
        <v>40756</v>
      </c>
      <c r="E3673">
        <v>85</v>
      </c>
      <c r="F3673">
        <v>100</v>
      </c>
      <c r="G3673">
        <f>Table1[[#This Row],[Actual_Sales]]-Table1[[#This Row],[Budget_Sales]]</f>
        <v>-15</v>
      </c>
      <c r="H3673" s="5">
        <f>IF(
Table1[[#This Row],[Budget_Sales]]=0,
"",
IF(
Table1[[#This Row],[Budget_Sales]]&gt;0,
(Table1[[#This Row],[Actual_Sales]]-Table1[[#This Row],[Budget_Sales]])/Table1[[#This Row],[Budget_Sales]],
(Table1[[#This Row],[Actual_Sales]]-Table1[[#This Row],[Budget_Sales]])/ABS(Table1[[#This Row],[Budget_Sales]])
)
)</f>
        <v>-0.15</v>
      </c>
      <c r="I3673" s="5" t="str">
        <f>IF(Table1[[#This Row],[Sales_Var]]&gt;=0,"Above Budget","Below Budget")</f>
        <v>Below Budget</v>
      </c>
      <c r="J3673">
        <f>Table1[[#This Row],[Actual_Sales]]-(Table1[[#This Row],[COGS]]+Table1[[#This Row],[Expenses]])</f>
        <v>3</v>
      </c>
      <c r="K3673">
        <v>20</v>
      </c>
      <c r="L3673">
        <f>Table1[[#This Row],[Actual_Profit]]-Table1[[#This Row],[Budget_Profit]]</f>
        <v>-17</v>
      </c>
      <c r="M3673" s="5">
        <f>IF(
Table1[[#This Row],[Budget_Profit]]=0,
"",
IF(
Table1[[#This Row],[Budget_Profit]]&gt;0,
(Table1[[#This Row],[Actual_Profit]]-Table1[[#This Row],[Budget_Profit]])/Table1[[#This Row],[Budget_Profit]],
(Table1[[#This Row],[Actual_Profit]]-Table1[[#This Row],[Budget_Profit]])/ABS(Table1[[#This Row],[Budget_Profit]])
)
)</f>
        <v>-0.85</v>
      </c>
      <c r="N3673" s="5" t="str">
        <f>IF(Table1[[#This Row],[Profit_Var]]&gt;=0, "Above Budget", "Below Budget")</f>
        <v>Below Budget</v>
      </c>
      <c r="O3673">
        <v>38</v>
      </c>
      <c r="P3673">
        <v>40</v>
      </c>
      <c r="Q3673">
        <f>Table1[[#This Row],[COGS]]-Table1[[#This Row],[Budget_COGS]]</f>
        <v>-2</v>
      </c>
      <c r="R3673" s="5">
        <f>IF(
Table1[[#This Row],[Budget_COGS]]=0,
"",
IF(
Table1[[#This Row],[Budget_COGS]]&gt;0,
(Table1[[#This Row],[Budget_COGS]]-Table1[[#This Row],[COGS]]) / Table1[[#This Row],[Budget_COGS]],
(Table1[[#This Row],[Budget_COGS]]-Table1[[#This Row],[COGS]]) / ABS(Table1[[#This Row],[Budget_COGS]])
)
)</f>
        <v>0.05</v>
      </c>
      <c r="S3673" s="5" t="str">
        <f>IF(Table1[[#This Row],[COGS _Var]]&gt;=0, "Above Budget", "Below Budget")</f>
        <v>Below Budget</v>
      </c>
      <c r="T3673">
        <f>Table1[[#This Row],[Actual_Sales]]-Table1[[#This Row],[COGS]]</f>
        <v>47</v>
      </c>
      <c r="U3673">
        <v>60</v>
      </c>
      <c r="V3673">
        <f>Table1[[#This Row],[Gross_Margin]]-Table1[[#This Row],[Budget_Margin]]</f>
        <v>-13</v>
      </c>
      <c r="W3673" s="5">
        <f>IF(
Table1[[#This Row],[Budget_Margin]]=0,
"",
IF(
Table1[[#This Row],[Budget_Margin]]&gt;0,
(Table1[[#This Row],[Gross_Margin]]-Table1[[#This Row],[Budget_Margin]]) / Table1[[#This Row],[Budget_Margin]],
(Table1[[#This Row],[Gross_Margin]]-Table1[[#This Row],[Budget_Margin]]) / ABS(Table1[[#This Row],[Budget_Margin]])
)
)</f>
        <v>-0.21666666666666667</v>
      </c>
      <c r="X3673" s="5" t="str">
        <f>IF(Table1[[#This Row],[Margin_Var]]&gt;=0, "Above Budget", "Below Budget")</f>
        <v>Below Budget</v>
      </c>
      <c r="Y3673" s="5">
        <f>IFERROR(Table1[[#This Row],[Gross_Margin]]/Table1[[#This Row],[Actual_Sales]],0)</f>
        <v>0.55294117647058827</v>
      </c>
      <c r="Z3673" s="5">
        <f>Table1[[#This Row],[Actual_Profit]]/Table1[[#This Row],[Actual_Sales]]</f>
        <v>3.5294117647058823E-2</v>
      </c>
      <c r="AA3673">
        <v>44</v>
      </c>
      <c r="AB3673" s="5">
        <f>IFERROR(Table1[[#This Row],[Expenses]]/Table1[[#This Row],[Actual_Sales]],0)</f>
        <v>0.51764705882352946</v>
      </c>
      <c r="AC3673">
        <v>14</v>
      </c>
      <c r="AD3673">
        <v>248</v>
      </c>
      <c r="AE3673" s="5">
        <f>IFERROR(Table1[[#This Row],[Inventory]]/Table1[[#This Row],[Actual_Sales]],0)</f>
        <v>2.9176470588235293</v>
      </c>
    </row>
    <row r="3674" spans="1:31" x14ac:dyDescent="0.25">
      <c r="A3674">
        <v>3461</v>
      </c>
      <c r="B3674">
        <v>603</v>
      </c>
      <c r="C3674">
        <v>9</v>
      </c>
      <c r="D3674" s="2">
        <v>40756</v>
      </c>
      <c r="E3674">
        <v>85</v>
      </c>
      <c r="F3674">
        <v>60</v>
      </c>
      <c r="G3674">
        <f>Table1[[#This Row],[Actual_Sales]]-Table1[[#This Row],[Budget_Sales]]</f>
        <v>25</v>
      </c>
      <c r="H3674" s="5">
        <f>IF(
Table1[[#This Row],[Budget_Sales]]=0,
"",
IF(
Table1[[#This Row],[Budget_Sales]]&gt;0,
(Table1[[#This Row],[Actual_Sales]]-Table1[[#This Row],[Budget_Sales]])/Table1[[#This Row],[Budget_Sales]],
(Table1[[#This Row],[Actual_Sales]]-Table1[[#This Row],[Budget_Sales]])/ABS(Table1[[#This Row],[Budget_Sales]])
)
)</f>
        <v>0.41666666666666669</v>
      </c>
      <c r="I3674" s="5" t="str">
        <f>IF(Table1[[#This Row],[Sales_Var]]&gt;=0,"Above Budget","Below Budget")</f>
        <v>Above Budget</v>
      </c>
      <c r="J3674">
        <f>Table1[[#This Row],[Actual_Sales]]-(Table1[[#This Row],[COGS]]+Table1[[#This Row],[Expenses]])</f>
        <v>3</v>
      </c>
      <c r="K3674">
        <v>10</v>
      </c>
      <c r="L3674">
        <f>Table1[[#This Row],[Actual_Profit]]-Table1[[#This Row],[Budget_Profit]]</f>
        <v>-7</v>
      </c>
      <c r="M3674" s="5">
        <f>IF(
Table1[[#This Row],[Budget_Profit]]=0,
"",
IF(
Table1[[#This Row],[Budget_Profit]]&gt;0,
(Table1[[#This Row],[Actual_Profit]]-Table1[[#This Row],[Budget_Profit]])/Table1[[#This Row],[Budget_Profit]],
(Table1[[#This Row],[Actual_Profit]]-Table1[[#This Row],[Budget_Profit]])/ABS(Table1[[#This Row],[Budget_Profit]])
)
)</f>
        <v>-0.7</v>
      </c>
      <c r="N3674" s="5" t="str">
        <f>IF(Table1[[#This Row],[Profit_Var]]&gt;=0, "Above Budget", "Below Budget")</f>
        <v>Below Budget</v>
      </c>
      <c r="O3674">
        <v>38</v>
      </c>
      <c r="P3674">
        <v>20</v>
      </c>
      <c r="Q3674">
        <f>Table1[[#This Row],[COGS]]-Table1[[#This Row],[Budget_COGS]]</f>
        <v>18</v>
      </c>
      <c r="R3674" s="5">
        <f>IF(
Table1[[#This Row],[Budget_COGS]]=0,
"",
IF(
Table1[[#This Row],[Budget_COGS]]&gt;0,
(Table1[[#This Row],[Budget_COGS]]-Table1[[#This Row],[COGS]]) / Table1[[#This Row],[Budget_COGS]],
(Table1[[#This Row],[Budget_COGS]]-Table1[[#This Row],[COGS]]) / ABS(Table1[[#This Row],[Budget_COGS]])
)
)</f>
        <v>-0.9</v>
      </c>
      <c r="S3674" s="5" t="str">
        <f>IF(Table1[[#This Row],[COGS _Var]]&gt;=0, "Above Budget", "Below Budget")</f>
        <v>Above Budget</v>
      </c>
      <c r="T3674">
        <f>Table1[[#This Row],[Actual_Sales]]-Table1[[#This Row],[COGS]]</f>
        <v>47</v>
      </c>
      <c r="U3674">
        <v>40</v>
      </c>
      <c r="V3674">
        <f>Table1[[#This Row],[Gross_Margin]]-Table1[[#This Row],[Budget_Margin]]</f>
        <v>7</v>
      </c>
      <c r="W3674" s="5">
        <f>IF(
Table1[[#This Row],[Budget_Margin]]=0,
"",
IF(
Table1[[#This Row],[Budget_Margin]]&gt;0,
(Table1[[#This Row],[Gross_Margin]]-Table1[[#This Row],[Budget_Margin]]) / Table1[[#This Row],[Budget_Margin]],
(Table1[[#This Row],[Gross_Margin]]-Table1[[#This Row],[Budget_Margin]]) / ABS(Table1[[#This Row],[Budget_Margin]])
)
)</f>
        <v>0.17499999999999999</v>
      </c>
      <c r="X3674" s="5" t="str">
        <f>IF(Table1[[#This Row],[Margin_Var]]&gt;=0, "Above Budget", "Below Budget")</f>
        <v>Above Budget</v>
      </c>
      <c r="Y3674" s="5">
        <f>IFERROR(Table1[[#This Row],[Gross_Margin]]/Table1[[#This Row],[Actual_Sales]],0)</f>
        <v>0.55294117647058827</v>
      </c>
      <c r="Z3674" s="5">
        <f>Table1[[#This Row],[Actual_Profit]]/Table1[[#This Row],[Actual_Sales]]</f>
        <v>3.5294117647058823E-2</v>
      </c>
      <c r="AA3674">
        <v>44</v>
      </c>
      <c r="AB3674" s="5">
        <f>IFERROR(Table1[[#This Row],[Expenses]]/Table1[[#This Row],[Actual_Sales]],0)</f>
        <v>0.51764705882352946</v>
      </c>
      <c r="AC3674">
        <v>14</v>
      </c>
      <c r="AD3674">
        <v>248</v>
      </c>
      <c r="AE3674" s="5">
        <f>IFERROR(Table1[[#This Row],[Inventory]]/Table1[[#This Row],[Actual_Sales]],0)</f>
        <v>2.9176470588235293</v>
      </c>
    </row>
    <row r="3675" spans="1:31" x14ac:dyDescent="0.25">
      <c r="A3675">
        <v>3452</v>
      </c>
      <c r="B3675">
        <v>573</v>
      </c>
      <c r="C3675">
        <v>13</v>
      </c>
      <c r="D3675" s="2">
        <v>40756</v>
      </c>
      <c r="E3675">
        <v>85</v>
      </c>
      <c r="F3675">
        <v>70</v>
      </c>
      <c r="G3675">
        <f>Table1[[#This Row],[Actual_Sales]]-Table1[[#This Row],[Budget_Sales]]</f>
        <v>15</v>
      </c>
      <c r="H3675" s="5">
        <f>IF(
Table1[[#This Row],[Budget_Sales]]=0,
"",
IF(
Table1[[#This Row],[Budget_Sales]]&gt;0,
(Table1[[#This Row],[Actual_Sales]]-Table1[[#This Row],[Budget_Sales]])/Table1[[#This Row],[Budget_Sales]],
(Table1[[#This Row],[Actual_Sales]]-Table1[[#This Row],[Budget_Sales]])/ABS(Table1[[#This Row],[Budget_Sales]])
)
)</f>
        <v>0.21428571428571427</v>
      </c>
      <c r="I3675" s="5" t="str">
        <f>IF(Table1[[#This Row],[Sales_Var]]&gt;=0,"Above Budget","Below Budget")</f>
        <v>Above Budget</v>
      </c>
      <c r="J3675">
        <f>Table1[[#This Row],[Actual_Sales]]-(Table1[[#This Row],[COGS]]+Table1[[#This Row],[Expenses]])</f>
        <v>3</v>
      </c>
      <c r="K3675">
        <v>0</v>
      </c>
      <c r="L3675">
        <f>Table1[[#This Row],[Actual_Profit]]-Table1[[#This Row],[Budget_Profit]]</f>
        <v>3</v>
      </c>
      <c r="M3675" s="5" t="str">
        <f>IF(
Table1[[#This Row],[Budget_Profit]]=0,
"",
IF(
Table1[[#This Row],[Budget_Profit]]&gt;0,
(Table1[[#This Row],[Actual_Profit]]-Table1[[#This Row],[Budget_Profit]])/Table1[[#This Row],[Budget_Profit]],
(Table1[[#This Row],[Actual_Profit]]-Table1[[#This Row],[Budget_Profit]])/ABS(Table1[[#This Row],[Budget_Profit]])
)
)</f>
        <v/>
      </c>
      <c r="N3675" s="5" t="str">
        <f>IF(Table1[[#This Row],[Profit_Var]]&gt;=0, "Above Budget", "Below Budget")</f>
        <v>Above Budget</v>
      </c>
      <c r="O3675">
        <v>38</v>
      </c>
      <c r="P3675">
        <v>30</v>
      </c>
      <c r="Q3675">
        <f>Table1[[#This Row],[COGS]]-Table1[[#This Row],[Budget_COGS]]</f>
        <v>8</v>
      </c>
      <c r="R3675" s="5">
        <f>IF(
Table1[[#This Row],[Budget_COGS]]=0,
"",
IF(
Table1[[#This Row],[Budget_COGS]]&gt;0,
(Table1[[#This Row],[Budget_COGS]]-Table1[[#This Row],[COGS]]) / Table1[[#This Row],[Budget_COGS]],
(Table1[[#This Row],[Budget_COGS]]-Table1[[#This Row],[COGS]]) / ABS(Table1[[#This Row],[Budget_COGS]])
)
)</f>
        <v>-0.26666666666666666</v>
      </c>
      <c r="S3675" s="5" t="str">
        <f>IF(Table1[[#This Row],[COGS _Var]]&gt;=0, "Above Budget", "Below Budget")</f>
        <v>Above Budget</v>
      </c>
      <c r="T3675">
        <f>Table1[[#This Row],[Actual_Sales]]-Table1[[#This Row],[COGS]]</f>
        <v>47</v>
      </c>
      <c r="U3675">
        <v>40</v>
      </c>
      <c r="V3675">
        <f>Table1[[#This Row],[Gross_Margin]]-Table1[[#This Row],[Budget_Margin]]</f>
        <v>7</v>
      </c>
      <c r="W3675" s="5">
        <f>IF(
Table1[[#This Row],[Budget_Margin]]=0,
"",
IF(
Table1[[#This Row],[Budget_Margin]]&gt;0,
(Table1[[#This Row],[Gross_Margin]]-Table1[[#This Row],[Budget_Margin]]) / Table1[[#This Row],[Budget_Margin]],
(Table1[[#This Row],[Gross_Margin]]-Table1[[#This Row],[Budget_Margin]]) / ABS(Table1[[#This Row],[Budget_Margin]])
)
)</f>
        <v>0.17499999999999999</v>
      </c>
      <c r="X3675" s="5" t="str">
        <f>IF(Table1[[#This Row],[Margin_Var]]&gt;=0, "Above Budget", "Below Budget")</f>
        <v>Above Budget</v>
      </c>
      <c r="Y3675" s="5">
        <f>IFERROR(Table1[[#This Row],[Gross_Margin]]/Table1[[#This Row],[Actual_Sales]],0)</f>
        <v>0.55294117647058827</v>
      </c>
      <c r="Z3675" s="5">
        <f>Table1[[#This Row],[Actual_Profit]]/Table1[[#This Row],[Actual_Sales]]</f>
        <v>3.5294117647058823E-2</v>
      </c>
      <c r="AA3675">
        <v>44</v>
      </c>
      <c r="AB3675" s="5">
        <f>IFERROR(Table1[[#This Row],[Expenses]]/Table1[[#This Row],[Actual_Sales]],0)</f>
        <v>0.51764705882352946</v>
      </c>
      <c r="AC3675">
        <v>14</v>
      </c>
      <c r="AD3675">
        <v>248</v>
      </c>
      <c r="AE3675" s="5">
        <f>IFERROR(Table1[[#This Row],[Inventory]]/Table1[[#This Row],[Actual_Sales]],0)</f>
        <v>2.9176470588235293</v>
      </c>
    </row>
    <row r="3676" spans="1:31" x14ac:dyDescent="0.25">
      <c r="A3676">
        <v>3260</v>
      </c>
      <c r="B3676">
        <v>505</v>
      </c>
      <c r="C3676">
        <v>4</v>
      </c>
      <c r="D3676" s="2">
        <v>40725</v>
      </c>
      <c r="E3676">
        <v>88</v>
      </c>
      <c r="F3676">
        <v>70</v>
      </c>
      <c r="G3676">
        <f>Table1[[#This Row],[Actual_Sales]]-Table1[[#This Row],[Budget_Sales]]</f>
        <v>18</v>
      </c>
      <c r="H3676" s="5">
        <f>IF(
Table1[[#This Row],[Budget_Sales]]=0,
"",
IF(
Table1[[#This Row],[Budget_Sales]]&gt;0,
(Table1[[#This Row],[Actual_Sales]]-Table1[[#This Row],[Budget_Sales]])/Table1[[#This Row],[Budget_Sales]],
(Table1[[#This Row],[Actual_Sales]]-Table1[[#This Row],[Budget_Sales]])/ABS(Table1[[#This Row],[Budget_Sales]])
)
)</f>
        <v>0.25714285714285712</v>
      </c>
      <c r="I3676" s="5" t="str">
        <f>IF(Table1[[#This Row],[Sales_Var]]&gt;=0,"Above Budget","Below Budget")</f>
        <v>Above Budget</v>
      </c>
      <c r="J3676">
        <f>Table1[[#This Row],[Actual_Sales]]-(Table1[[#This Row],[COGS]]+Table1[[#This Row],[Expenses]])</f>
        <v>3</v>
      </c>
      <c r="K3676">
        <v>10</v>
      </c>
      <c r="L3676">
        <f>Table1[[#This Row],[Actual_Profit]]-Table1[[#This Row],[Budget_Profit]]</f>
        <v>-7</v>
      </c>
      <c r="M3676" s="5">
        <f>IF(
Table1[[#This Row],[Budget_Profit]]=0,
"",
IF(
Table1[[#This Row],[Budget_Profit]]&gt;0,
(Table1[[#This Row],[Actual_Profit]]-Table1[[#This Row],[Budget_Profit]])/Table1[[#This Row],[Budget_Profit]],
(Table1[[#This Row],[Actual_Profit]]-Table1[[#This Row],[Budget_Profit]])/ABS(Table1[[#This Row],[Budget_Profit]])
)
)</f>
        <v>-0.7</v>
      </c>
      <c r="N3676" s="5" t="str">
        <f>IF(Table1[[#This Row],[Profit_Var]]&gt;=0, "Above Budget", "Below Budget")</f>
        <v>Below Budget</v>
      </c>
      <c r="O3676">
        <v>40</v>
      </c>
      <c r="P3676">
        <v>30</v>
      </c>
      <c r="Q3676">
        <f>Table1[[#This Row],[COGS]]-Table1[[#This Row],[Budget_COGS]]</f>
        <v>10</v>
      </c>
      <c r="R3676" s="5">
        <f>IF(
Table1[[#This Row],[Budget_COGS]]=0,
"",
IF(
Table1[[#This Row],[Budget_COGS]]&gt;0,
(Table1[[#This Row],[Budget_COGS]]-Table1[[#This Row],[COGS]]) / Table1[[#This Row],[Budget_COGS]],
(Table1[[#This Row],[Budget_COGS]]-Table1[[#This Row],[COGS]]) / ABS(Table1[[#This Row],[Budget_COGS]])
)
)</f>
        <v>-0.33333333333333331</v>
      </c>
      <c r="S3676" s="5" t="str">
        <f>IF(Table1[[#This Row],[COGS _Var]]&gt;=0, "Above Budget", "Below Budget")</f>
        <v>Above Budget</v>
      </c>
      <c r="T3676">
        <f>Table1[[#This Row],[Actual_Sales]]-Table1[[#This Row],[COGS]]</f>
        <v>48</v>
      </c>
      <c r="U3676">
        <v>40</v>
      </c>
      <c r="V3676">
        <f>Table1[[#This Row],[Gross_Margin]]-Table1[[#This Row],[Budget_Margin]]</f>
        <v>8</v>
      </c>
      <c r="W3676" s="5">
        <f>IF(
Table1[[#This Row],[Budget_Margin]]=0,
"",
IF(
Table1[[#This Row],[Budget_Margin]]&gt;0,
(Table1[[#This Row],[Gross_Margin]]-Table1[[#This Row],[Budget_Margin]]) / Table1[[#This Row],[Budget_Margin]],
(Table1[[#This Row],[Gross_Margin]]-Table1[[#This Row],[Budget_Margin]]) / ABS(Table1[[#This Row],[Budget_Margin]])
)
)</f>
        <v>0.2</v>
      </c>
      <c r="X3676" s="5" t="str">
        <f>IF(Table1[[#This Row],[Margin_Var]]&gt;=0, "Above Budget", "Below Budget")</f>
        <v>Above Budget</v>
      </c>
      <c r="Y3676" s="5">
        <f>IFERROR(Table1[[#This Row],[Gross_Margin]]/Table1[[#This Row],[Actual_Sales]],0)</f>
        <v>0.54545454545454541</v>
      </c>
      <c r="Z3676" s="5">
        <f>Table1[[#This Row],[Actual_Profit]]/Table1[[#This Row],[Actual_Sales]]</f>
        <v>3.4090909090909088E-2</v>
      </c>
      <c r="AA3676">
        <v>45</v>
      </c>
      <c r="AB3676" s="5">
        <f>IFERROR(Table1[[#This Row],[Expenses]]/Table1[[#This Row],[Actual_Sales]],0)</f>
        <v>0.51136363636363635</v>
      </c>
      <c r="AC3676">
        <v>15</v>
      </c>
      <c r="AD3676">
        <v>-258</v>
      </c>
      <c r="AE3676" s="5">
        <f>IFERROR(Table1[[#This Row],[Inventory]]/Table1[[#This Row],[Actual_Sales]],0)</f>
        <v>-2.9318181818181817</v>
      </c>
    </row>
    <row r="3677" spans="1:31" x14ac:dyDescent="0.25">
      <c r="A3677">
        <v>3343</v>
      </c>
      <c r="B3677">
        <v>816</v>
      </c>
      <c r="C3677">
        <v>12</v>
      </c>
      <c r="D3677" s="2">
        <v>40725</v>
      </c>
      <c r="E3677">
        <v>88</v>
      </c>
      <c r="F3677">
        <v>70</v>
      </c>
      <c r="G3677">
        <f>Table1[[#This Row],[Actual_Sales]]-Table1[[#This Row],[Budget_Sales]]</f>
        <v>18</v>
      </c>
      <c r="H3677" s="5">
        <f>IF(
Table1[[#This Row],[Budget_Sales]]=0,
"",
IF(
Table1[[#This Row],[Budget_Sales]]&gt;0,
(Table1[[#This Row],[Actual_Sales]]-Table1[[#This Row],[Budget_Sales]])/Table1[[#This Row],[Budget_Sales]],
(Table1[[#This Row],[Actual_Sales]]-Table1[[#This Row],[Budget_Sales]])/ABS(Table1[[#This Row],[Budget_Sales]])
)
)</f>
        <v>0.25714285714285712</v>
      </c>
      <c r="I3677" s="5" t="str">
        <f>IF(Table1[[#This Row],[Sales_Var]]&gt;=0,"Above Budget","Below Budget")</f>
        <v>Above Budget</v>
      </c>
      <c r="J3677">
        <f>Table1[[#This Row],[Actual_Sales]]-(Table1[[#This Row],[COGS]]+Table1[[#This Row],[Expenses]])</f>
        <v>3</v>
      </c>
      <c r="K3677">
        <v>0</v>
      </c>
      <c r="L3677">
        <f>Table1[[#This Row],[Actual_Profit]]-Table1[[#This Row],[Budget_Profit]]</f>
        <v>3</v>
      </c>
      <c r="M3677" s="5" t="str">
        <f>IF(
Table1[[#This Row],[Budget_Profit]]=0,
"",
IF(
Table1[[#This Row],[Budget_Profit]]&gt;0,
(Table1[[#This Row],[Actual_Profit]]-Table1[[#This Row],[Budget_Profit]])/Table1[[#This Row],[Budget_Profit]],
(Table1[[#This Row],[Actual_Profit]]-Table1[[#This Row],[Budget_Profit]])/ABS(Table1[[#This Row],[Budget_Profit]])
)
)</f>
        <v/>
      </c>
      <c r="N3677" s="5" t="str">
        <f>IF(Table1[[#This Row],[Profit_Var]]&gt;=0, "Above Budget", "Below Budget")</f>
        <v>Above Budget</v>
      </c>
      <c r="O3677">
        <v>40</v>
      </c>
      <c r="P3677">
        <v>30</v>
      </c>
      <c r="Q3677">
        <f>Table1[[#This Row],[COGS]]-Table1[[#This Row],[Budget_COGS]]</f>
        <v>10</v>
      </c>
      <c r="R3677" s="5">
        <f>IF(
Table1[[#This Row],[Budget_COGS]]=0,
"",
IF(
Table1[[#This Row],[Budget_COGS]]&gt;0,
(Table1[[#This Row],[Budget_COGS]]-Table1[[#This Row],[COGS]]) / Table1[[#This Row],[Budget_COGS]],
(Table1[[#This Row],[Budget_COGS]]-Table1[[#This Row],[COGS]]) / ABS(Table1[[#This Row],[Budget_COGS]])
)
)</f>
        <v>-0.33333333333333331</v>
      </c>
      <c r="S3677" s="5" t="str">
        <f>IF(Table1[[#This Row],[COGS _Var]]&gt;=0, "Above Budget", "Below Budget")</f>
        <v>Above Budget</v>
      </c>
      <c r="T3677">
        <f>Table1[[#This Row],[Actual_Sales]]-Table1[[#This Row],[COGS]]</f>
        <v>48</v>
      </c>
      <c r="U3677">
        <v>40</v>
      </c>
      <c r="V3677">
        <f>Table1[[#This Row],[Gross_Margin]]-Table1[[#This Row],[Budget_Margin]]</f>
        <v>8</v>
      </c>
      <c r="W3677" s="5">
        <f>IF(
Table1[[#This Row],[Budget_Margin]]=0,
"",
IF(
Table1[[#This Row],[Budget_Margin]]&gt;0,
(Table1[[#This Row],[Gross_Margin]]-Table1[[#This Row],[Budget_Margin]]) / Table1[[#This Row],[Budget_Margin]],
(Table1[[#This Row],[Gross_Margin]]-Table1[[#This Row],[Budget_Margin]]) / ABS(Table1[[#This Row],[Budget_Margin]])
)
)</f>
        <v>0.2</v>
      </c>
      <c r="X3677" s="5" t="str">
        <f>IF(Table1[[#This Row],[Margin_Var]]&gt;=0, "Above Budget", "Below Budget")</f>
        <v>Above Budget</v>
      </c>
      <c r="Y3677" s="5">
        <f>IFERROR(Table1[[#This Row],[Gross_Margin]]/Table1[[#This Row],[Actual_Sales]],0)</f>
        <v>0.54545454545454541</v>
      </c>
      <c r="Z3677" s="5">
        <f>Table1[[#This Row],[Actual_Profit]]/Table1[[#This Row],[Actual_Sales]]</f>
        <v>3.4090909090909088E-2</v>
      </c>
      <c r="AA3677">
        <v>45</v>
      </c>
      <c r="AB3677" s="5">
        <f>IFERROR(Table1[[#This Row],[Expenses]]/Table1[[#This Row],[Actual_Sales]],0)</f>
        <v>0.51136363636363635</v>
      </c>
      <c r="AC3677">
        <v>15</v>
      </c>
      <c r="AD3677">
        <v>219</v>
      </c>
      <c r="AE3677" s="5">
        <f>IFERROR(Table1[[#This Row],[Inventory]]/Table1[[#This Row],[Actual_Sales]],0)</f>
        <v>2.4886363636363638</v>
      </c>
    </row>
    <row r="3678" spans="1:31" x14ac:dyDescent="0.25">
      <c r="A3678">
        <v>3243</v>
      </c>
      <c r="B3678">
        <v>435</v>
      </c>
      <c r="C3678">
        <v>13</v>
      </c>
      <c r="D3678" s="2">
        <v>40725</v>
      </c>
      <c r="E3678">
        <v>88</v>
      </c>
      <c r="F3678">
        <v>60</v>
      </c>
      <c r="G3678">
        <f>Table1[[#This Row],[Actual_Sales]]-Table1[[#This Row],[Budget_Sales]]</f>
        <v>28</v>
      </c>
      <c r="H3678" s="5">
        <f>IF(
Table1[[#This Row],[Budget_Sales]]=0,
"",
IF(
Table1[[#This Row],[Budget_Sales]]&gt;0,
(Table1[[#This Row],[Actual_Sales]]-Table1[[#This Row],[Budget_Sales]])/Table1[[#This Row],[Budget_Sales]],
(Table1[[#This Row],[Actual_Sales]]-Table1[[#This Row],[Budget_Sales]])/ABS(Table1[[#This Row],[Budget_Sales]])
)
)</f>
        <v>0.46666666666666667</v>
      </c>
      <c r="I3678" s="5" t="str">
        <f>IF(Table1[[#This Row],[Sales_Var]]&gt;=0,"Above Budget","Below Budget")</f>
        <v>Above Budget</v>
      </c>
      <c r="J3678">
        <f>Table1[[#This Row],[Actual_Sales]]-(Table1[[#This Row],[COGS]]+Table1[[#This Row],[Expenses]])</f>
        <v>3</v>
      </c>
      <c r="K3678">
        <v>20</v>
      </c>
      <c r="L3678">
        <f>Table1[[#This Row],[Actual_Profit]]-Table1[[#This Row],[Budget_Profit]]</f>
        <v>-17</v>
      </c>
      <c r="M3678" s="5">
        <f>IF(
Table1[[#This Row],[Budget_Profit]]=0,
"",
IF(
Table1[[#This Row],[Budget_Profit]]&gt;0,
(Table1[[#This Row],[Actual_Profit]]-Table1[[#This Row],[Budget_Profit]])/Table1[[#This Row],[Budget_Profit]],
(Table1[[#This Row],[Actual_Profit]]-Table1[[#This Row],[Budget_Profit]])/ABS(Table1[[#This Row],[Budget_Profit]])
)
)</f>
        <v>-0.85</v>
      </c>
      <c r="N3678" s="5" t="str">
        <f>IF(Table1[[#This Row],[Profit_Var]]&gt;=0, "Above Budget", "Below Budget")</f>
        <v>Below Budget</v>
      </c>
      <c r="O3678">
        <v>40</v>
      </c>
      <c r="P3678">
        <v>20</v>
      </c>
      <c r="Q3678">
        <f>Table1[[#This Row],[COGS]]-Table1[[#This Row],[Budget_COGS]]</f>
        <v>20</v>
      </c>
      <c r="R3678" s="5">
        <f>IF(
Table1[[#This Row],[Budget_COGS]]=0,
"",
IF(
Table1[[#This Row],[Budget_COGS]]&gt;0,
(Table1[[#This Row],[Budget_COGS]]-Table1[[#This Row],[COGS]]) / Table1[[#This Row],[Budget_COGS]],
(Table1[[#This Row],[Budget_COGS]]-Table1[[#This Row],[COGS]]) / ABS(Table1[[#This Row],[Budget_COGS]])
)
)</f>
        <v>-1</v>
      </c>
      <c r="S3678" s="5" t="str">
        <f>IF(Table1[[#This Row],[COGS _Var]]&gt;=0, "Above Budget", "Below Budget")</f>
        <v>Above Budget</v>
      </c>
      <c r="T3678">
        <f>Table1[[#This Row],[Actual_Sales]]-Table1[[#This Row],[COGS]]</f>
        <v>48</v>
      </c>
      <c r="U3678">
        <v>40</v>
      </c>
      <c r="V3678">
        <f>Table1[[#This Row],[Gross_Margin]]-Table1[[#This Row],[Budget_Margin]]</f>
        <v>8</v>
      </c>
      <c r="W3678" s="5">
        <f>IF(
Table1[[#This Row],[Budget_Margin]]=0,
"",
IF(
Table1[[#This Row],[Budget_Margin]]&gt;0,
(Table1[[#This Row],[Gross_Margin]]-Table1[[#This Row],[Budget_Margin]]) / Table1[[#This Row],[Budget_Margin]],
(Table1[[#This Row],[Gross_Margin]]-Table1[[#This Row],[Budget_Margin]]) / ABS(Table1[[#This Row],[Budget_Margin]])
)
)</f>
        <v>0.2</v>
      </c>
      <c r="X3678" s="5" t="str">
        <f>IF(Table1[[#This Row],[Margin_Var]]&gt;=0, "Above Budget", "Below Budget")</f>
        <v>Above Budget</v>
      </c>
      <c r="Y3678" s="5">
        <f>IFERROR(Table1[[#This Row],[Gross_Margin]]/Table1[[#This Row],[Actual_Sales]],0)</f>
        <v>0.54545454545454541</v>
      </c>
      <c r="Z3678" s="5">
        <f>Table1[[#This Row],[Actual_Profit]]/Table1[[#This Row],[Actual_Sales]]</f>
        <v>3.4090909090909088E-2</v>
      </c>
      <c r="AA3678">
        <v>45</v>
      </c>
      <c r="AB3678" s="5">
        <f>IFERROR(Table1[[#This Row],[Expenses]]/Table1[[#This Row],[Actual_Sales]],0)</f>
        <v>0.51136363636363635</v>
      </c>
      <c r="AC3678">
        <v>15</v>
      </c>
      <c r="AD3678">
        <v>219</v>
      </c>
      <c r="AE3678" s="5">
        <f>IFERROR(Table1[[#This Row],[Inventory]]/Table1[[#This Row],[Actual_Sales]],0)</f>
        <v>2.4886363636363638</v>
      </c>
    </row>
    <row r="3679" spans="1:31" x14ac:dyDescent="0.25">
      <c r="A3679">
        <v>3271</v>
      </c>
      <c r="B3679">
        <v>541</v>
      </c>
      <c r="C3679">
        <v>2</v>
      </c>
      <c r="D3679" s="2">
        <v>40725</v>
      </c>
      <c r="E3679">
        <v>93</v>
      </c>
      <c r="F3679">
        <v>110</v>
      </c>
      <c r="G3679">
        <f>Table1[[#This Row],[Actual_Sales]]-Table1[[#This Row],[Budget_Sales]]</f>
        <v>-17</v>
      </c>
      <c r="H3679" s="5">
        <f>IF(
Table1[[#This Row],[Budget_Sales]]=0,
"",
IF(
Table1[[#This Row],[Budget_Sales]]&gt;0,
(Table1[[#This Row],[Actual_Sales]]-Table1[[#This Row],[Budget_Sales]])/Table1[[#This Row],[Budget_Sales]],
(Table1[[#This Row],[Actual_Sales]]-Table1[[#This Row],[Budget_Sales]])/ABS(Table1[[#This Row],[Budget_Sales]])
)
)</f>
        <v>-0.15454545454545454</v>
      </c>
      <c r="I3679" s="5" t="str">
        <f>IF(Table1[[#This Row],[Sales_Var]]&gt;=0,"Above Budget","Below Budget")</f>
        <v>Below Budget</v>
      </c>
      <c r="J3679">
        <f>Table1[[#This Row],[Actual_Sales]]-(Table1[[#This Row],[COGS]]+Table1[[#This Row],[Expenses]])</f>
        <v>3</v>
      </c>
      <c r="K3679">
        <v>20</v>
      </c>
      <c r="L3679">
        <f>Table1[[#This Row],[Actual_Profit]]-Table1[[#This Row],[Budget_Profit]]</f>
        <v>-17</v>
      </c>
      <c r="M3679" s="5">
        <f>IF(
Table1[[#This Row],[Budget_Profit]]=0,
"",
IF(
Table1[[#This Row],[Budget_Profit]]&gt;0,
(Table1[[#This Row],[Actual_Profit]]-Table1[[#This Row],[Budget_Profit]])/Table1[[#This Row],[Budget_Profit]],
(Table1[[#This Row],[Actual_Profit]]-Table1[[#This Row],[Budget_Profit]])/ABS(Table1[[#This Row],[Budget_Profit]])
)
)</f>
        <v>-0.85</v>
      </c>
      <c r="N3679" s="5" t="str">
        <f>IF(Table1[[#This Row],[Profit_Var]]&gt;=0, "Above Budget", "Below Budget")</f>
        <v>Below Budget</v>
      </c>
      <c r="O3679">
        <v>39</v>
      </c>
      <c r="P3679">
        <v>40</v>
      </c>
      <c r="Q3679">
        <f>Table1[[#This Row],[COGS]]-Table1[[#This Row],[Budget_COGS]]</f>
        <v>-1</v>
      </c>
      <c r="R3679" s="5">
        <f>IF(
Table1[[#This Row],[Budget_COGS]]=0,
"",
IF(
Table1[[#This Row],[Budget_COGS]]&gt;0,
(Table1[[#This Row],[Budget_COGS]]-Table1[[#This Row],[COGS]]) / Table1[[#This Row],[Budget_COGS]],
(Table1[[#This Row],[Budget_COGS]]-Table1[[#This Row],[COGS]]) / ABS(Table1[[#This Row],[Budget_COGS]])
)
)</f>
        <v>2.5000000000000001E-2</v>
      </c>
      <c r="S3679" s="5" t="str">
        <f>IF(Table1[[#This Row],[COGS _Var]]&gt;=0, "Above Budget", "Below Budget")</f>
        <v>Below Budget</v>
      </c>
      <c r="T3679">
        <f>Table1[[#This Row],[Actual_Sales]]-Table1[[#This Row],[COGS]]</f>
        <v>54</v>
      </c>
      <c r="U3679">
        <v>70</v>
      </c>
      <c r="V3679">
        <f>Table1[[#This Row],[Gross_Margin]]-Table1[[#This Row],[Budget_Margin]]</f>
        <v>-16</v>
      </c>
      <c r="W3679" s="5">
        <f>IF(
Table1[[#This Row],[Budget_Margin]]=0,
"",
IF(
Table1[[#This Row],[Budget_Margin]]&gt;0,
(Table1[[#This Row],[Gross_Margin]]-Table1[[#This Row],[Budget_Margin]]) / Table1[[#This Row],[Budget_Margin]],
(Table1[[#This Row],[Gross_Margin]]-Table1[[#This Row],[Budget_Margin]]) / ABS(Table1[[#This Row],[Budget_Margin]])
)
)</f>
        <v>-0.22857142857142856</v>
      </c>
      <c r="X3679" s="5" t="str">
        <f>IF(Table1[[#This Row],[Margin_Var]]&gt;=0, "Above Budget", "Below Budget")</f>
        <v>Below Budget</v>
      </c>
      <c r="Y3679" s="5">
        <f>IFERROR(Table1[[#This Row],[Gross_Margin]]/Table1[[#This Row],[Actual_Sales]],0)</f>
        <v>0.58064516129032262</v>
      </c>
      <c r="Z3679" s="5">
        <f>Table1[[#This Row],[Actual_Profit]]/Table1[[#This Row],[Actual_Sales]]</f>
        <v>3.2258064516129031E-2</v>
      </c>
      <c r="AA3679">
        <v>51</v>
      </c>
      <c r="AB3679" s="5">
        <f>IFERROR(Table1[[#This Row],[Expenses]]/Table1[[#This Row],[Actual_Sales]],0)</f>
        <v>0.54838709677419351</v>
      </c>
      <c r="AC3679">
        <v>12</v>
      </c>
      <c r="AD3679">
        <v>478</v>
      </c>
      <c r="AE3679" s="5">
        <f>IFERROR(Table1[[#This Row],[Inventory]]/Table1[[#This Row],[Actual_Sales]],0)</f>
        <v>5.139784946236559</v>
      </c>
    </row>
    <row r="3680" spans="1:31" x14ac:dyDescent="0.25">
      <c r="A3680">
        <v>4179</v>
      </c>
      <c r="B3680">
        <v>603</v>
      </c>
      <c r="C3680">
        <v>5</v>
      </c>
      <c r="D3680" s="2">
        <v>40878</v>
      </c>
      <c r="E3680">
        <v>126</v>
      </c>
      <c r="F3680">
        <v>110</v>
      </c>
      <c r="G3680">
        <f>Table1[[#This Row],[Actual_Sales]]-Table1[[#This Row],[Budget_Sales]]</f>
        <v>16</v>
      </c>
      <c r="H3680" s="5">
        <f>IF(
Table1[[#This Row],[Budget_Sales]]=0,
"",
IF(
Table1[[#This Row],[Budget_Sales]]&gt;0,
(Table1[[#This Row],[Actual_Sales]]-Table1[[#This Row],[Budget_Sales]])/Table1[[#This Row],[Budget_Sales]],
(Table1[[#This Row],[Actual_Sales]]-Table1[[#This Row],[Budget_Sales]])/ABS(Table1[[#This Row],[Budget_Sales]])
)
)</f>
        <v>0.14545454545454545</v>
      </c>
      <c r="I3680" s="5" t="str">
        <f>IF(Table1[[#This Row],[Sales_Var]]&gt;=0,"Above Budget","Below Budget")</f>
        <v>Above Budget</v>
      </c>
      <c r="J3680">
        <f>Table1[[#This Row],[Actual_Sales]]-(Table1[[#This Row],[COGS]]+Table1[[#This Row],[Expenses]])</f>
        <v>4</v>
      </c>
      <c r="K3680">
        <v>10</v>
      </c>
      <c r="L3680">
        <f>Table1[[#This Row],[Actual_Profit]]-Table1[[#This Row],[Budget_Profit]]</f>
        <v>-6</v>
      </c>
      <c r="M3680" s="5">
        <f>IF(
Table1[[#This Row],[Budget_Profit]]=0,
"",
IF(
Table1[[#This Row],[Budget_Profit]]&gt;0,
(Table1[[#This Row],[Actual_Profit]]-Table1[[#This Row],[Budget_Profit]])/Table1[[#This Row],[Budget_Profit]],
(Table1[[#This Row],[Actual_Profit]]-Table1[[#This Row],[Budget_Profit]])/ABS(Table1[[#This Row],[Budget_Profit]])
)
)</f>
        <v>-0.6</v>
      </c>
      <c r="N3680" s="5" t="str">
        <f>IF(Table1[[#This Row],[Profit_Var]]&gt;=0, "Above Budget", "Below Budget")</f>
        <v>Below Budget</v>
      </c>
      <c r="O3680">
        <v>49</v>
      </c>
      <c r="P3680">
        <v>40</v>
      </c>
      <c r="Q3680">
        <f>Table1[[#This Row],[COGS]]-Table1[[#This Row],[Budget_COGS]]</f>
        <v>9</v>
      </c>
      <c r="R3680" s="5">
        <f>IF(
Table1[[#This Row],[Budget_COGS]]=0,
"",
IF(
Table1[[#This Row],[Budget_COGS]]&gt;0,
(Table1[[#This Row],[Budget_COGS]]-Table1[[#This Row],[COGS]]) / Table1[[#This Row],[Budget_COGS]],
(Table1[[#This Row],[Budget_COGS]]-Table1[[#This Row],[COGS]]) / ABS(Table1[[#This Row],[Budget_COGS]])
)
)</f>
        <v>-0.22500000000000001</v>
      </c>
      <c r="S3680" s="5" t="str">
        <f>IF(Table1[[#This Row],[COGS _Var]]&gt;=0, "Above Budget", "Below Budget")</f>
        <v>Above Budget</v>
      </c>
      <c r="T3680">
        <f>Table1[[#This Row],[Actual_Sales]]-Table1[[#This Row],[COGS]]</f>
        <v>77</v>
      </c>
      <c r="U3680">
        <v>70</v>
      </c>
      <c r="V3680">
        <f>Table1[[#This Row],[Gross_Margin]]-Table1[[#This Row],[Budget_Margin]]</f>
        <v>7</v>
      </c>
      <c r="W3680" s="5">
        <f>IF(
Table1[[#This Row],[Budget_Margin]]=0,
"",
IF(
Table1[[#This Row],[Budget_Margin]]&gt;0,
(Table1[[#This Row],[Gross_Margin]]-Table1[[#This Row],[Budget_Margin]]) / Table1[[#This Row],[Budget_Margin]],
(Table1[[#This Row],[Gross_Margin]]-Table1[[#This Row],[Budget_Margin]]) / ABS(Table1[[#This Row],[Budget_Margin]])
)
)</f>
        <v>0.1</v>
      </c>
      <c r="X3680" s="5" t="str">
        <f>IF(Table1[[#This Row],[Margin_Var]]&gt;=0, "Above Budget", "Below Budget")</f>
        <v>Above Budget</v>
      </c>
      <c r="Y3680" s="5">
        <f>IFERROR(Table1[[#This Row],[Gross_Margin]]/Table1[[#This Row],[Actual_Sales]],0)</f>
        <v>0.61111111111111116</v>
      </c>
      <c r="Z3680" s="5">
        <f>Table1[[#This Row],[Actual_Profit]]/Table1[[#This Row],[Actual_Sales]]</f>
        <v>3.1746031746031744E-2</v>
      </c>
      <c r="AA3680">
        <v>73</v>
      </c>
      <c r="AB3680" s="5">
        <f>IFERROR(Table1[[#This Row],[Expenses]]/Table1[[#This Row],[Actual_Sales]],0)</f>
        <v>0.57936507936507942</v>
      </c>
      <c r="AC3680">
        <v>44</v>
      </c>
      <c r="AD3680">
        <v>335</v>
      </c>
      <c r="AE3680" s="5">
        <f>IFERROR(Table1[[#This Row],[Inventory]]/Table1[[#This Row],[Actual_Sales]],0)</f>
        <v>2.6587301587301586</v>
      </c>
    </row>
    <row r="3681" spans="1:31" x14ac:dyDescent="0.25">
      <c r="A3681">
        <v>4130</v>
      </c>
      <c r="B3681">
        <v>435</v>
      </c>
      <c r="C3681">
        <v>11</v>
      </c>
      <c r="D3681" s="2">
        <v>40878</v>
      </c>
      <c r="E3681">
        <v>126</v>
      </c>
      <c r="F3681">
        <v>80</v>
      </c>
      <c r="G3681">
        <f>Table1[[#This Row],[Actual_Sales]]-Table1[[#This Row],[Budget_Sales]]</f>
        <v>46</v>
      </c>
      <c r="H3681" s="5">
        <f>IF(
Table1[[#This Row],[Budget_Sales]]=0,
"",
IF(
Table1[[#This Row],[Budget_Sales]]&gt;0,
(Table1[[#This Row],[Actual_Sales]]-Table1[[#This Row],[Budget_Sales]])/Table1[[#This Row],[Budget_Sales]],
(Table1[[#This Row],[Actual_Sales]]-Table1[[#This Row],[Budget_Sales]])/ABS(Table1[[#This Row],[Budget_Sales]])
)
)</f>
        <v>0.57499999999999996</v>
      </c>
      <c r="I3681" s="5" t="str">
        <f>IF(Table1[[#This Row],[Sales_Var]]&gt;=0,"Above Budget","Below Budget")</f>
        <v>Above Budget</v>
      </c>
      <c r="J3681">
        <f>Table1[[#This Row],[Actual_Sales]]-(Table1[[#This Row],[COGS]]+Table1[[#This Row],[Expenses]])</f>
        <v>4</v>
      </c>
      <c r="K3681">
        <v>0</v>
      </c>
      <c r="L3681">
        <f>Table1[[#This Row],[Actual_Profit]]-Table1[[#This Row],[Budget_Profit]]</f>
        <v>4</v>
      </c>
      <c r="M3681" s="5" t="str">
        <f>IF(
Table1[[#This Row],[Budget_Profit]]=0,
"",
IF(
Table1[[#This Row],[Budget_Profit]]&gt;0,
(Table1[[#This Row],[Actual_Profit]]-Table1[[#This Row],[Budget_Profit]])/Table1[[#This Row],[Budget_Profit]],
(Table1[[#This Row],[Actual_Profit]]-Table1[[#This Row],[Budget_Profit]])/ABS(Table1[[#This Row],[Budget_Profit]])
)
)</f>
        <v/>
      </c>
      <c r="N3681" s="5" t="str">
        <f>IF(Table1[[#This Row],[Profit_Var]]&gt;=0, "Above Budget", "Below Budget")</f>
        <v>Above Budget</v>
      </c>
      <c r="O3681">
        <v>49</v>
      </c>
      <c r="P3681">
        <v>30</v>
      </c>
      <c r="Q3681">
        <f>Table1[[#This Row],[COGS]]-Table1[[#This Row],[Budget_COGS]]</f>
        <v>19</v>
      </c>
      <c r="R3681" s="5">
        <f>IF(
Table1[[#This Row],[Budget_COGS]]=0,
"",
IF(
Table1[[#This Row],[Budget_COGS]]&gt;0,
(Table1[[#This Row],[Budget_COGS]]-Table1[[#This Row],[COGS]]) / Table1[[#This Row],[Budget_COGS]],
(Table1[[#This Row],[Budget_COGS]]-Table1[[#This Row],[COGS]]) / ABS(Table1[[#This Row],[Budget_COGS]])
)
)</f>
        <v>-0.6333333333333333</v>
      </c>
      <c r="S3681" s="5" t="str">
        <f>IF(Table1[[#This Row],[COGS _Var]]&gt;=0, "Above Budget", "Below Budget")</f>
        <v>Above Budget</v>
      </c>
      <c r="T3681">
        <f>Table1[[#This Row],[Actual_Sales]]-Table1[[#This Row],[COGS]]</f>
        <v>77</v>
      </c>
      <c r="U3681">
        <v>50</v>
      </c>
      <c r="V3681">
        <f>Table1[[#This Row],[Gross_Margin]]-Table1[[#This Row],[Budget_Margin]]</f>
        <v>27</v>
      </c>
      <c r="W3681" s="5">
        <f>IF(
Table1[[#This Row],[Budget_Margin]]=0,
"",
IF(
Table1[[#This Row],[Budget_Margin]]&gt;0,
(Table1[[#This Row],[Gross_Margin]]-Table1[[#This Row],[Budget_Margin]]) / Table1[[#This Row],[Budget_Margin]],
(Table1[[#This Row],[Gross_Margin]]-Table1[[#This Row],[Budget_Margin]]) / ABS(Table1[[#This Row],[Budget_Margin]])
)
)</f>
        <v>0.54</v>
      </c>
      <c r="X3681" s="5" t="str">
        <f>IF(Table1[[#This Row],[Margin_Var]]&gt;=0, "Above Budget", "Below Budget")</f>
        <v>Above Budget</v>
      </c>
      <c r="Y3681" s="5">
        <f>IFERROR(Table1[[#This Row],[Gross_Margin]]/Table1[[#This Row],[Actual_Sales]],0)</f>
        <v>0.61111111111111116</v>
      </c>
      <c r="Z3681" s="5">
        <f>Table1[[#This Row],[Actual_Profit]]/Table1[[#This Row],[Actual_Sales]]</f>
        <v>3.1746031746031744E-2</v>
      </c>
      <c r="AA3681">
        <v>73</v>
      </c>
      <c r="AB3681" s="5">
        <f>IFERROR(Table1[[#This Row],[Expenses]]/Table1[[#This Row],[Actual_Sales]],0)</f>
        <v>0.57936507936507942</v>
      </c>
      <c r="AC3681">
        <v>44</v>
      </c>
      <c r="AD3681">
        <v>335</v>
      </c>
      <c r="AE3681" s="5">
        <f>IFERROR(Table1[[#This Row],[Inventory]]/Table1[[#This Row],[Actual_Sales]],0)</f>
        <v>2.6587301587301586</v>
      </c>
    </row>
    <row r="3682" spans="1:31" x14ac:dyDescent="0.25">
      <c r="A3682">
        <v>1340</v>
      </c>
      <c r="B3682">
        <v>641</v>
      </c>
      <c r="C3682">
        <v>3</v>
      </c>
      <c r="D3682" s="2">
        <v>40391</v>
      </c>
      <c r="E3682">
        <v>32</v>
      </c>
      <c r="F3682">
        <v>30</v>
      </c>
      <c r="G3682">
        <f>Table1[[#This Row],[Actual_Sales]]-Table1[[#This Row],[Budget_Sales]]</f>
        <v>2</v>
      </c>
      <c r="H3682" s="5">
        <f>IF(
Table1[[#This Row],[Budget_Sales]]=0,
"",
IF(
Table1[[#This Row],[Budget_Sales]]&gt;0,
(Table1[[#This Row],[Actual_Sales]]-Table1[[#This Row],[Budget_Sales]])/Table1[[#This Row],[Budget_Sales]],
(Table1[[#This Row],[Actual_Sales]]-Table1[[#This Row],[Budget_Sales]])/ABS(Table1[[#This Row],[Budget_Sales]])
)
)</f>
        <v>6.6666666666666666E-2</v>
      </c>
      <c r="I3682" s="5" t="str">
        <f>IF(Table1[[#This Row],[Sales_Var]]&gt;=0,"Above Budget","Below Budget")</f>
        <v>Above Budget</v>
      </c>
      <c r="J3682">
        <f>Table1[[#This Row],[Actual_Sales]]-(Table1[[#This Row],[COGS]]+Table1[[#This Row],[Expenses]])</f>
        <v>1</v>
      </c>
      <c r="K3682">
        <v>10</v>
      </c>
      <c r="L3682">
        <f>Table1[[#This Row],[Actual_Profit]]-Table1[[#This Row],[Budget_Profit]]</f>
        <v>-9</v>
      </c>
      <c r="M3682" s="5">
        <f>IF(
Table1[[#This Row],[Budget_Profit]]=0,
"",
IF(
Table1[[#This Row],[Budget_Profit]]&gt;0,
(Table1[[#This Row],[Actual_Profit]]-Table1[[#This Row],[Budget_Profit]])/Table1[[#This Row],[Budget_Profit]],
(Table1[[#This Row],[Actual_Profit]]-Table1[[#This Row],[Budget_Profit]])/ABS(Table1[[#This Row],[Budget_Profit]])
)
)</f>
        <v>-0.9</v>
      </c>
      <c r="N3682" s="5" t="str">
        <f>IF(Table1[[#This Row],[Profit_Var]]&gt;=0, "Above Budget", "Below Budget")</f>
        <v>Below Budget</v>
      </c>
      <c r="O3682">
        <v>14</v>
      </c>
      <c r="P3682">
        <v>10</v>
      </c>
      <c r="Q3682">
        <f>Table1[[#This Row],[COGS]]-Table1[[#This Row],[Budget_COGS]]</f>
        <v>4</v>
      </c>
      <c r="R3682" s="5">
        <f>IF(
Table1[[#This Row],[Budget_COGS]]=0,
"",
IF(
Table1[[#This Row],[Budget_COGS]]&gt;0,
(Table1[[#This Row],[Budget_COGS]]-Table1[[#This Row],[COGS]]) / Table1[[#This Row],[Budget_COGS]],
(Table1[[#This Row],[Budget_COGS]]-Table1[[#This Row],[COGS]]) / ABS(Table1[[#This Row],[Budget_COGS]])
)
)</f>
        <v>-0.4</v>
      </c>
      <c r="S3682" s="5" t="str">
        <f>IF(Table1[[#This Row],[COGS _Var]]&gt;=0, "Above Budget", "Below Budget")</f>
        <v>Above Budget</v>
      </c>
      <c r="T3682">
        <f>Table1[[#This Row],[Actual_Sales]]-Table1[[#This Row],[COGS]]</f>
        <v>18</v>
      </c>
      <c r="U3682">
        <v>20</v>
      </c>
      <c r="V3682">
        <f>Table1[[#This Row],[Gross_Margin]]-Table1[[#This Row],[Budget_Margin]]</f>
        <v>-2</v>
      </c>
      <c r="W3682" s="5">
        <f>IF(
Table1[[#This Row],[Budget_Margin]]=0,
"",
IF(
Table1[[#This Row],[Budget_Margin]]&gt;0,
(Table1[[#This Row],[Gross_Margin]]-Table1[[#This Row],[Budget_Margin]]) / Table1[[#This Row],[Budget_Margin]],
(Table1[[#This Row],[Gross_Margin]]-Table1[[#This Row],[Budget_Margin]]) / ABS(Table1[[#This Row],[Budget_Margin]])
)
)</f>
        <v>-0.1</v>
      </c>
      <c r="X3682" s="5" t="str">
        <f>IF(Table1[[#This Row],[Margin_Var]]&gt;=0, "Above Budget", "Below Budget")</f>
        <v>Below Budget</v>
      </c>
      <c r="Y3682" s="5">
        <f>IFERROR(Table1[[#This Row],[Gross_Margin]]/Table1[[#This Row],[Actual_Sales]],0)</f>
        <v>0.5625</v>
      </c>
      <c r="Z3682" s="5">
        <f>Table1[[#This Row],[Actual_Profit]]/Table1[[#This Row],[Actual_Sales]]</f>
        <v>3.125E-2</v>
      </c>
      <c r="AA3682">
        <v>17</v>
      </c>
      <c r="AB3682" s="5">
        <f>IFERROR(Table1[[#This Row],[Expenses]]/Table1[[#This Row],[Actual_Sales]],0)</f>
        <v>0.53125</v>
      </c>
      <c r="AC3682">
        <v>4</v>
      </c>
      <c r="AD3682">
        <v>602</v>
      </c>
      <c r="AE3682" s="5">
        <f>IFERROR(Table1[[#This Row],[Inventory]]/Table1[[#This Row],[Actual_Sales]],0)</f>
        <v>18.8125</v>
      </c>
    </row>
    <row r="3683" spans="1:31" x14ac:dyDescent="0.25">
      <c r="A3683">
        <v>4067</v>
      </c>
      <c r="B3683">
        <v>971</v>
      </c>
      <c r="C3683">
        <v>1</v>
      </c>
      <c r="D3683" s="2">
        <v>40848</v>
      </c>
      <c r="E3683">
        <v>133</v>
      </c>
      <c r="F3683">
        <v>140</v>
      </c>
      <c r="G3683">
        <f>Table1[[#This Row],[Actual_Sales]]-Table1[[#This Row],[Budget_Sales]]</f>
        <v>-7</v>
      </c>
      <c r="H3683" s="5">
        <f>IF(
Table1[[#This Row],[Budget_Sales]]=0,
"",
IF(
Table1[[#This Row],[Budget_Sales]]&gt;0,
(Table1[[#This Row],[Actual_Sales]]-Table1[[#This Row],[Budget_Sales]])/Table1[[#This Row],[Budget_Sales]],
(Table1[[#This Row],[Actual_Sales]]-Table1[[#This Row],[Budget_Sales]])/ABS(Table1[[#This Row],[Budget_Sales]])
)
)</f>
        <v>-0.05</v>
      </c>
      <c r="I3683" s="5" t="str">
        <f>IF(Table1[[#This Row],[Sales_Var]]&gt;=0,"Above Budget","Below Budget")</f>
        <v>Below Budget</v>
      </c>
      <c r="J3683">
        <f>Table1[[#This Row],[Actual_Sales]]-(Table1[[#This Row],[COGS]]+Table1[[#This Row],[Expenses]])</f>
        <v>4</v>
      </c>
      <c r="K3683">
        <v>10</v>
      </c>
      <c r="L3683">
        <f>Table1[[#This Row],[Actual_Profit]]-Table1[[#This Row],[Budget_Profit]]</f>
        <v>-6</v>
      </c>
      <c r="M3683" s="5">
        <f>IF(
Table1[[#This Row],[Budget_Profit]]=0,
"",
IF(
Table1[[#This Row],[Budget_Profit]]&gt;0,
(Table1[[#This Row],[Actual_Profit]]-Table1[[#This Row],[Budget_Profit]])/Table1[[#This Row],[Budget_Profit]],
(Table1[[#This Row],[Actual_Profit]]-Table1[[#This Row],[Budget_Profit]])/ABS(Table1[[#This Row],[Budget_Profit]])
)
)</f>
        <v>-0.6</v>
      </c>
      <c r="N3683" s="5" t="str">
        <f>IF(Table1[[#This Row],[Profit_Var]]&gt;=0, "Above Budget", "Below Budget")</f>
        <v>Below Budget</v>
      </c>
      <c r="O3683">
        <v>52</v>
      </c>
      <c r="P3683">
        <v>60</v>
      </c>
      <c r="Q3683">
        <f>Table1[[#This Row],[COGS]]-Table1[[#This Row],[Budget_COGS]]</f>
        <v>-8</v>
      </c>
      <c r="R3683" s="5">
        <f>IF(
Table1[[#This Row],[Budget_COGS]]=0,
"",
IF(
Table1[[#This Row],[Budget_COGS]]&gt;0,
(Table1[[#This Row],[Budget_COGS]]-Table1[[#This Row],[COGS]]) / Table1[[#This Row],[Budget_COGS]],
(Table1[[#This Row],[Budget_COGS]]-Table1[[#This Row],[COGS]]) / ABS(Table1[[#This Row],[Budget_COGS]])
)
)</f>
        <v>0.13333333333333333</v>
      </c>
      <c r="S3683" s="5" t="str">
        <f>IF(Table1[[#This Row],[COGS _Var]]&gt;=0, "Above Budget", "Below Budget")</f>
        <v>Below Budget</v>
      </c>
      <c r="T3683">
        <f>Table1[[#This Row],[Actual_Sales]]-Table1[[#This Row],[COGS]]</f>
        <v>81</v>
      </c>
      <c r="U3683">
        <v>80</v>
      </c>
      <c r="V3683">
        <f>Table1[[#This Row],[Gross_Margin]]-Table1[[#This Row],[Budget_Margin]]</f>
        <v>1</v>
      </c>
      <c r="W3683" s="5">
        <f>IF(
Table1[[#This Row],[Budget_Margin]]=0,
"",
IF(
Table1[[#This Row],[Budget_Margin]]&gt;0,
(Table1[[#This Row],[Gross_Margin]]-Table1[[#This Row],[Budget_Margin]]) / Table1[[#This Row],[Budget_Margin]],
(Table1[[#This Row],[Gross_Margin]]-Table1[[#This Row],[Budget_Margin]]) / ABS(Table1[[#This Row],[Budget_Margin]])
)
)</f>
        <v>1.2500000000000001E-2</v>
      </c>
      <c r="X3683" s="5" t="str">
        <f>IF(Table1[[#This Row],[Margin_Var]]&gt;=0, "Above Budget", "Below Budget")</f>
        <v>Above Budget</v>
      </c>
      <c r="Y3683" s="5">
        <f>IFERROR(Table1[[#This Row],[Gross_Margin]]/Table1[[#This Row],[Actual_Sales]],0)</f>
        <v>0.60902255639097747</v>
      </c>
      <c r="Z3683" s="5">
        <f>Table1[[#This Row],[Actual_Profit]]/Table1[[#This Row],[Actual_Sales]]</f>
        <v>3.007518796992481E-2</v>
      </c>
      <c r="AA3683">
        <v>77</v>
      </c>
      <c r="AB3683" s="5">
        <f>IFERROR(Table1[[#This Row],[Expenses]]/Table1[[#This Row],[Actual_Sales]],0)</f>
        <v>0.57894736842105265</v>
      </c>
      <c r="AC3683">
        <v>47</v>
      </c>
      <c r="AD3683">
        <v>509</v>
      </c>
      <c r="AE3683" s="5">
        <f>IFERROR(Table1[[#This Row],[Inventory]]/Table1[[#This Row],[Actual_Sales]],0)</f>
        <v>3.8270676691729322</v>
      </c>
    </row>
    <row r="3684" spans="1:31" x14ac:dyDescent="0.25">
      <c r="A3684">
        <v>4062</v>
      </c>
      <c r="B3684">
        <v>970</v>
      </c>
      <c r="C3684">
        <v>9</v>
      </c>
      <c r="D3684" s="2">
        <v>40848</v>
      </c>
      <c r="E3684">
        <v>133</v>
      </c>
      <c r="F3684">
        <v>110</v>
      </c>
      <c r="G3684">
        <f>Table1[[#This Row],[Actual_Sales]]-Table1[[#This Row],[Budget_Sales]]</f>
        <v>23</v>
      </c>
      <c r="H3684" s="5">
        <f>IF(
Table1[[#This Row],[Budget_Sales]]=0,
"",
IF(
Table1[[#This Row],[Budget_Sales]]&gt;0,
(Table1[[#This Row],[Actual_Sales]]-Table1[[#This Row],[Budget_Sales]])/Table1[[#This Row],[Budget_Sales]],
(Table1[[#This Row],[Actual_Sales]]-Table1[[#This Row],[Budget_Sales]])/ABS(Table1[[#This Row],[Budget_Sales]])
)
)</f>
        <v>0.20909090909090908</v>
      </c>
      <c r="I3684" s="5" t="str">
        <f>IF(Table1[[#This Row],[Sales_Var]]&gt;=0,"Above Budget","Below Budget")</f>
        <v>Above Budget</v>
      </c>
      <c r="J3684">
        <f>Table1[[#This Row],[Actual_Sales]]-(Table1[[#This Row],[COGS]]+Table1[[#This Row],[Expenses]])</f>
        <v>4</v>
      </c>
      <c r="K3684">
        <v>10</v>
      </c>
      <c r="L3684">
        <f>Table1[[#This Row],[Actual_Profit]]-Table1[[#This Row],[Budget_Profit]]</f>
        <v>-6</v>
      </c>
      <c r="M3684" s="5">
        <f>IF(
Table1[[#This Row],[Budget_Profit]]=0,
"",
IF(
Table1[[#This Row],[Budget_Profit]]&gt;0,
(Table1[[#This Row],[Actual_Profit]]-Table1[[#This Row],[Budget_Profit]])/Table1[[#This Row],[Budget_Profit]],
(Table1[[#This Row],[Actual_Profit]]-Table1[[#This Row],[Budget_Profit]])/ABS(Table1[[#This Row],[Budget_Profit]])
)
)</f>
        <v>-0.6</v>
      </c>
      <c r="N3684" s="5" t="str">
        <f>IF(Table1[[#This Row],[Profit_Var]]&gt;=0, "Above Budget", "Below Budget")</f>
        <v>Below Budget</v>
      </c>
      <c r="O3684">
        <v>52</v>
      </c>
      <c r="P3684">
        <v>40</v>
      </c>
      <c r="Q3684">
        <f>Table1[[#This Row],[COGS]]-Table1[[#This Row],[Budget_COGS]]</f>
        <v>12</v>
      </c>
      <c r="R3684" s="5">
        <f>IF(
Table1[[#This Row],[Budget_COGS]]=0,
"",
IF(
Table1[[#This Row],[Budget_COGS]]&gt;0,
(Table1[[#This Row],[Budget_COGS]]-Table1[[#This Row],[COGS]]) / Table1[[#This Row],[Budget_COGS]],
(Table1[[#This Row],[Budget_COGS]]-Table1[[#This Row],[COGS]]) / ABS(Table1[[#This Row],[Budget_COGS]])
)
)</f>
        <v>-0.3</v>
      </c>
      <c r="S3684" s="5" t="str">
        <f>IF(Table1[[#This Row],[COGS _Var]]&gt;=0, "Above Budget", "Below Budget")</f>
        <v>Above Budget</v>
      </c>
      <c r="T3684">
        <f>Table1[[#This Row],[Actual_Sales]]-Table1[[#This Row],[COGS]]</f>
        <v>81</v>
      </c>
      <c r="U3684">
        <v>70</v>
      </c>
      <c r="V3684">
        <f>Table1[[#This Row],[Gross_Margin]]-Table1[[#This Row],[Budget_Margin]]</f>
        <v>11</v>
      </c>
      <c r="W3684" s="5">
        <f>IF(
Table1[[#This Row],[Budget_Margin]]=0,
"",
IF(
Table1[[#This Row],[Budget_Margin]]&gt;0,
(Table1[[#This Row],[Gross_Margin]]-Table1[[#This Row],[Budget_Margin]]) / Table1[[#This Row],[Budget_Margin]],
(Table1[[#This Row],[Gross_Margin]]-Table1[[#This Row],[Budget_Margin]]) / ABS(Table1[[#This Row],[Budget_Margin]])
)
)</f>
        <v>0.15714285714285714</v>
      </c>
      <c r="X3684" s="5" t="str">
        <f>IF(Table1[[#This Row],[Margin_Var]]&gt;=0, "Above Budget", "Below Budget")</f>
        <v>Above Budget</v>
      </c>
      <c r="Y3684" s="5">
        <f>IFERROR(Table1[[#This Row],[Gross_Margin]]/Table1[[#This Row],[Actual_Sales]],0)</f>
        <v>0.60902255639097747</v>
      </c>
      <c r="Z3684" s="5">
        <f>Table1[[#This Row],[Actual_Profit]]/Table1[[#This Row],[Actual_Sales]]</f>
        <v>3.007518796992481E-2</v>
      </c>
      <c r="AA3684">
        <v>77</v>
      </c>
      <c r="AB3684" s="5">
        <f>IFERROR(Table1[[#This Row],[Expenses]]/Table1[[#This Row],[Actual_Sales]],0)</f>
        <v>0.57894736842105265</v>
      </c>
      <c r="AC3684">
        <v>47</v>
      </c>
      <c r="AD3684">
        <v>509</v>
      </c>
      <c r="AE3684" s="5">
        <f>IFERROR(Table1[[#This Row],[Inventory]]/Table1[[#This Row],[Actual_Sales]],0)</f>
        <v>3.8270676691729322</v>
      </c>
    </row>
    <row r="3685" spans="1:31" x14ac:dyDescent="0.25">
      <c r="A3685">
        <v>2782</v>
      </c>
      <c r="B3685">
        <v>720</v>
      </c>
      <c r="C3685">
        <v>9</v>
      </c>
      <c r="D3685" s="2">
        <v>40634</v>
      </c>
      <c r="E3685">
        <v>133</v>
      </c>
      <c r="F3685">
        <v>110</v>
      </c>
      <c r="G3685">
        <f>Table1[[#This Row],[Actual_Sales]]-Table1[[#This Row],[Budget_Sales]]</f>
        <v>23</v>
      </c>
      <c r="H3685" s="5">
        <f>IF(
Table1[[#This Row],[Budget_Sales]]=0,
"",
IF(
Table1[[#This Row],[Budget_Sales]]&gt;0,
(Table1[[#This Row],[Actual_Sales]]-Table1[[#This Row],[Budget_Sales]])/Table1[[#This Row],[Budget_Sales]],
(Table1[[#This Row],[Actual_Sales]]-Table1[[#This Row],[Budget_Sales]])/ABS(Table1[[#This Row],[Budget_Sales]])
)
)</f>
        <v>0.20909090909090908</v>
      </c>
      <c r="I3685" s="5" t="str">
        <f>IF(Table1[[#This Row],[Sales_Var]]&gt;=0,"Above Budget","Below Budget")</f>
        <v>Above Budget</v>
      </c>
      <c r="J3685">
        <f>Table1[[#This Row],[Actual_Sales]]-(Table1[[#This Row],[COGS]]+Table1[[#This Row],[Expenses]])</f>
        <v>4</v>
      </c>
      <c r="K3685">
        <v>20</v>
      </c>
      <c r="L3685">
        <f>Table1[[#This Row],[Actual_Profit]]-Table1[[#This Row],[Budget_Profit]]</f>
        <v>-16</v>
      </c>
      <c r="M3685" s="5">
        <f>IF(
Table1[[#This Row],[Budget_Profit]]=0,
"",
IF(
Table1[[#This Row],[Budget_Profit]]&gt;0,
(Table1[[#This Row],[Actual_Profit]]-Table1[[#This Row],[Budget_Profit]])/Table1[[#This Row],[Budget_Profit]],
(Table1[[#This Row],[Actual_Profit]]-Table1[[#This Row],[Budget_Profit]])/ABS(Table1[[#This Row],[Budget_Profit]])
)
)</f>
        <v>-0.8</v>
      </c>
      <c r="N3685" s="5" t="str">
        <f>IF(Table1[[#This Row],[Profit_Var]]&gt;=0, "Above Budget", "Below Budget")</f>
        <v>Below Budget</v>
      </c>
      <c r="O3685">
        <v>52</v>
      </c>
      <c r="P3685">
        <v>40</v>
      </c>
      <c r="Q3685">
        <f>Table1[[#This Row],[COGS]]-Table1[[#This Row],[Budget_COGS]]</f>
        <v>12</v>
      </c>
      <c r="R3685" s="5">
        <f>IF(
Table1[[#This Row],[Budget_COGS]]=0,
"",
IF(
Table1[[#This Row],[Budget_COGS]]&gt;0,
(Table1[[#This Row],[Budget_COGS]]-Table1[[#This Row],[COGS]]) / Table1[[#This Row],[Budget_COGS]],
(Table1[[#This Row],[Budget_COGS]]-Table1[[#This Row],[COGS]]) / ABS(Table1[[#This Row],[Budget_COGS]])
)
)</f>
        <v>-0.3</v>
      </c>
      <c r="S3685" s="5" t="str">
        <f>IF(Table1[[#This Row],[COGS _Var]]&gt;=0, "Above Budget", "Below Budget")</f>
        <v>Above Budget</v>
      </c>
      <c r="T3685">
        <f>Table1[[#This Row],[Actual_Sales]]-Table1[[#This Row],[COGS]]</f>
        <v>81</v>
      </c>
      <c r="U3685">
        <v>70</v>
      </c>
      <c r="V3685">
        <f>Table1[[#This Row],[Gross_Margin]]-Table1[[#This Row],[Budget_Margin]]</f>
        <v>11</v>
      </c>
      <c r="W3685" s="5">
        <f>IF(
Table1[[#This Row],[Budget_Margin]]=0,
"",
IF(
Table1[[#This Row],[Budget_Margin]]&gt;0,
(Table1[[#This Row],[Gross_Margin]]-Table1[[#This Row],[Budget_Margin]]) / Table1[[#This Row],[Budget_Margin]],
(Table1[[#This Row],[Gross_Margin]]-Table1[[#This Row],[Budget_Margin]]) / ABS(Table1[[#This Row],[Budget_Margin]])
)
)</f>
        <v>0.15714285714285714</v>
      </c>
      <c r="X3685" s="5" t="str">
        <f>IF(Table1[[#This Row],[Margin_Var]]&gt;=0, "Above Budget", "Below Budget")</f>
        <v>Above Budget</v>
      </c>
      <c r="Y3685" s="5">
        <f>IFERROR(Table1[[#This Row],[Gross_Margin]]/Table1[[#This Row],[Actual_Sales]],0)</f>
        <v>0.60902255639097747</v>
      </c>
      <c r="Z3685" s="5">
        <f>Table1[[#This Row],[Actual_Profit]]/Table1[[#This Row],[Actual_Sales]]</f>
        <v>3.007518796992481E-2</v>
      </c>
      <c r="AA3685">
        <v>77</v>
      </c>
      <c r="AB3685" s="5">
        <f>IFERROR(Table1[[#This Row],[Expenses]]/Table1[[#This Row],[Actual_Sales]],0)</f>
        <v>0.57894736842105265</v>
      </c>
      <c r="AC3685">
        <v>47</v>
      </c>
      <c r="AD3685">
        <v>433</v>
      </c>
      <c r="AE3685" s="5">
        <f>IFERROR(Table1[[#This Row],[Inventory]]/Table1[[#This Row],[Actual_Sales]],0)</f>
        <v>3.255639097744361</v>
      </c>
    </row>
    <row r="3686" spans="1:31" x14ac:dyDescent="0.25">
      <c r="A3686">
        <v>2535</v>
      </c>
      <c r="B3686">
        <v>440</v>
      </c>
      <c r="C3686">
        <v>3</v>
      </c>
      <c r="D3686" s="2">
        <v>40603</v>
      </c>
      <c r="E3686">
        <v>133</v>
      </c>
      <c r="F3686">
        <v>130</v>
      </c>
      <c r="G3686">
        <f>Table1[[#This Row],[Actual_Sales]]-Table1[[#This Row],[Budget_Sales]]</f>
        <v>3</v>
      </c>
      <c r="H3686" s="5">
        <f>IF(
Table1[[#This Row],[Budget_Sales]]=0,
"",
IF(
Table1[[#This Row],[Budget_Sales]]&gt;0,
(Table1[[#This Row],[Actual_Sales]]-Table1[[#This Row],[Budget_Sales]])/Table1[[#This Row],[Budget_Sales]],
(Table1[[#This Row],[Actual_Sales]]-Table1[[#This Row],[Budget_Sales]])/ABS(Table1[[#This Row],[Budget_Sales]])
)
)</f>
        <v>2.3076923076923078E-2</v>
      </c>
      <c r="I3686" s="5" t="str">
        <f>IF(Table1[[#This Row],[Sales_Var]]&gt;=0,"Above Budget","Below Budget")</f>
        <v>Above Budget</v>
      </c>
      <c r="J3686">
        <f>Table1[[#This Row],[Actual_Sales]]-(Table1[[#This Row],[COGS]]+Table1[[#This Row],[Expenses]])</f>
        <v>4</v>
      </c>
      <c r="K3686">
        <v>20</v>
      </c>
      <c r="L3686">
        <f>Table1[[#This Row],[Actual_Profit]]-Table1[[#This Row],[Budget_Profit]]</f>
        <v>-16</v>
      </c>
      <c r="M3686" s="5">
        <f>IF(
Table1[[#This Row],[Budget_Profit]]=0,
"",
IF(
Table1[[#This Row],[Budget_Profit]]&gt;0,
(Table1[[#This Row],[Actual_Profit]]-Table1[[#This Row],[Budget_Profit]])/Table1[[#This Row],[Budget_Profit]],
(Table1[[#This Row],[Actual_Profit]]-Table1[[#This Row],[Budget_Profit]])/ABS(Table1[[#This Row],[Budget_Profit]])
)
)</f>
        <v>-0.8</v>
      </c>
      <c r="N3686" s="5" t="str">
        <f>IF(Table1[[#This Row],[Profit_Var]]&gt;=0, "Above Budget", "Below Budget")</f>
        <v>Below Budget</v>
      </c>
      <c r="O3686">
        <v>52</v>
      </c>
      <c r="P3686">
        <v>50</v>
      </c>
      <c r="Q3686">
        <f>Table1[[#This Row],[COGS]]-Table1[[#This Row],[Budget_COGS]]</f>
        <v>2</v>
      </c>
      <c r="R3686" s="5">
        <f>IF(
Table1[[#This Row],[Budget_COGS]]=0,
"",
IF(
Table1[[#This Row],[Budget_COGS]]&gt;0,
(Table1[[#This Row],[Budget_COGS]]-Table1[[#This Row],[COGS]]) / Table1[[#This Row],[Budget_COGS]],
(Table1[[#This Row],[Budget_COGS]]-Table1[[#This Row],[COGS]]) / ABS(Table1[[#This Row],[Budget_COGS]])
)
)</f>
        <v>-0.04</v>
      </c>
      <c r="S3686" s="5" t="str">
        <f>IF(Table1[[#This Row],[COGS _Var]]&gt;=0, "Above Budget", "Below Budget")</f>
        <v>Above Budget</v>
      </c>
      <c r="T3686">
        <f>Table1[[#This Row],[Actual_Sales]]-Table1[[#This Row],[COGS]]</f>
        <v>81</v>
      </c>
      <c r="U3686">
        <v>80</v>
      </c>
      <c r="V3686">
        <f>Table1[[#This Row],[Gross_Margin]]-Table1[[#This Row],[Budget_Margin]]</f>
        <v>1</v>
      </c>
      <c r="W3686" s="5">
        <f>IF(
Table1[[#This Row],[Budget_Margin]]=0,
"",
IF(
Table1[[#This Row],[Budget_Margin]]&gt;0,
(Table1[[#This Row],[Gross_Margin]]-Table1[[#This Row],[Budget_Margin]]) / Table1[[#This Row],[Budget_Margin]],
(Table1[[#This Row],[Gross_Margin]]-Table1[[#This Row],[Budget_Margin]]) / ABS(Table1[[#This Row],[Budget_Margin]])
)
)</f>
        <v>1.2500000000000001E-2</v>
      </c>
      <c r="X3686" s="5" t="str">
        <f>IF(Table1[[#This Row],[Margin_Var]]&gt;=0, "Above Budget", "Below Budget")</f>
        <v>Above Budget</v>
      </c>
      <c r="Y3686" s="5">
        <f>IFERROR(Table1[[#This Row],[Gross_Margin]]/Table1[[#This Row],[Actual_Sales]],0)</f>
        <v>0.60902255639097747</v>
      </c>
      <c r="Z3686" s="5">
        <f>Table1[[#This Row],[Actual_Profit]]/Table1[[#This Row],[Actual_Sales]]</f>
        <v>3.007518796992481E-2</v>
      </c>
      <c r="AA3686">
        <v>77</v>
      </c>
      <c r="AB3686" s="5">
        <f>IFERROR(Table1[[#This Row],[Expenses]]/Table1[[#This Row],[Actual_Sales]],0)</f>
        <v>0.57894736842105265</v>
      </c>
      <c r="AC3686">
        <v>47</v>
      </c>
      <c r="AD3686">
        <v>421</v>
      </c>
      <c r="AE3686" s="5">
        <f>IFERROR(Table1[[#This Row],[Inventory]]/Table1[[#This Row],[Actual_Sales]],0)</f>
        <v>3.1654135338345863</v>
      </c>
    </row>
    <row r="3687" spans="1:31" x14ac:dyDescent="0.25">
      <c r="A3687">
        <v>2601</v>
      </c>
      <c r="B3687">
        <v>774</v>
      </c>
      <c r="C3687">
        <v>5</v>
      </c>
      <c r="D3687" s="2">
        <v>40603</v>
      </c>
      <c r="E3687">
        <v>133</v>
      </c>
      <c r="F3687">
        <v>120</v>
      </c>
      <c r="G3687">
        <f>Table1[[#This Row],[Actual_Sales]]-Table1[[#This Row],[Budget_Sales]]</f>
        <v>13</v>
      </c>
      <c r="H3687" s="5">
        <f>IF(
Table1[[#This Row],[Budget_Sales]]=0,
"",
IF(
Table1[[#This Row],[Budget_Sales]]&gt;0,
(Table1[[#This Row],[Actual_Sales]]-Table1[[#This Row],[Budget_Sales]])/Table1[[#This Row],[Budget_Sales]],
(Table1[[#This Row],[Actual_Sales]]-Table1[[#This Row],[Budget_Sales]])/ABS(Table1[[#This Row],[Budget_Sales]])
)
)</f>
        <v>0.10833333333333334</v>
      </c>
      <c r="I3687" s="5" t="str">
        <f>IF(Table1[[#This Row],[Sales_Var]]&gt;=0,"Above Budget","Below Budget")</f>
        <v>Above Budget</v>
      </c>
      <c r="J3687">
        <f>Table1[[#This Row],[Actual_Sales]]-(Table1[[#This Row],[COGS]]+Table1[[#This Row],[Expenses]])</f>
        <v>4</v>
      </c>
      <c r="K3687">
        <v>20</v>
      </c>
      <c r="L3687">
        <f>Table1[[#This Row],[Actual_Profit]]-Table1[[#This Row],[Budget_Profit]]</f>
        <v>-16</v>
      </c>
      <c r="M3687" s="5">
        <f>IF(
Table1[[#This Row],[Budget_Profit]]=0,
"",
IF(
Table1[[#This Row],[Budget_Profit]]&gt;0,
(Table1[[#This Row],[Actual_Profit]]-Table1[[#This Row],[Budget_Profit]])/Table1[[#This Row],[Budget_Profit]],
(Table1[[#This Row],[Actual_Profit]]-Table1[[#This Row],[Budget_Profit]])/ABS(Table1[[#This Row],[Budget_Profit]])
)
)</f>
        <v>-0.8</v>
      </c>
      <c r="N3687" s="5" t="str">
        <f>IF(Table1[[#This Row],[Profit_Var]]&gt;=0, "Above Budget", "Below Budget")</f>
        <v>Below Budget</v>
      </c>
      <c r="O3687">
        <v>52</v>
      </c>
      <c r="P3687">
        <v>40</v>
      </c>
      <c r="Q3687">
        <f>Table1[[#This Row],[COGS]]-Table1[[#This Row],[Budget_COGS]]</f>
        <v>12</v>
      </c>
      <c r="R3687" s="5">
        <f>IF(
Table1[[#This Row],[Budget_COGS]]=0,
"",
IF(
Table1[[#This Row],[Budget_COGS]]&gt;0,
(Table1[[#This Row],[Budget_COGS]]-Table1[[#This Row],[COGS]]) / Table1[[#This Row],[Budget_COGS]],
(Table1[[#This Row],[Budget_COGS]]-Table1[[#This Row],[COGS]]) / ABS(Table1[[#This Row],[Budget_COGS]])
)
)</f>
        <v>-0.3</v>
      </c>
      <c r="S3687" s="5" t="str">
        <f>IF(Table1[[#This Row],[COGS _Var]]&gt;=0, "Above Budget", "Below Budget")</f>
        <v>Above Budget</v>
      </c>
      <c r="T3687">
        <f>Table1[[#This Row],[Actual_Sales]]-Table1[[#This Row],[COGS]]</f>
        <v>81</v>
      </c>
      <c r="U3687">
        <v>80</v>
      </c>
      <c r="V3687">
        <f>Table1[[#This Row],[Gross_Margin]]-Table1[[#This Row],[Budget_Margin]]</f>
        <v>1</v>
      </c>
      <c r="W3687" s="5">
        <f>IF(
Table1[[#This Row],[Budget_Margin]]=0,
"",
IF(
Table1[[#This Row],[Budget_Margin]]&gt;0,
(Table1[[#This Row],[Gross_Margin]]-Table1[[#This Row],[Budget_Margin]]) / Table1[[#This Row],[Budget_Margin]],
(Table1[[#This Row],[Gross_Margin]]-Table1[[#This Row],[Budget_Margin]]) / ABS(Table1[[#This Row],[Budget_Margin]])
)
)</f>
        <v>1.2500000000000001E-2</v>
      </c>
      <c r="X3687" s="5" t="str">
        <f>IF(Table1[[#This Row],[Margin_Var]]&gt;=0, "Above Budget", "Below Budget")</f>
        <v>Above Budget</v>
      </c>
      <c r="Y3687" s="5">
        <f>IFERROR(Table1[[#This Row],[Gross_Margin]]/Table1[[#This Row],[Actual_Sales]],0)</f>
        <v>0.60902255639097747</v>
      </c>
      <c r="Z3687" s="5">
        <f>Table1[[#This Row],[Actual_Profit]]/Table1[[#This Row],[Actual_Sales]]</f>
        <v>3.007518796992481E-2</v>
      </c>
      <c r="AA3687">
        <v>77</v>
      </c>
      <c r="AB3687" s="5">
        <f>IFERROR(Table1[[#This Row],[Expenses]]/Table1[[#This Row],[Actual_Sales]],0)</f>
        <v>0.57894736842105265</v>
      </c>
      <c r="AC3687">
        <v>47</v>
      </c>
      <c r="AD3687">
        <v>446</v>
      </c>
      <c r="AE3687" s="5">
        <f>IFERROR(Table1[[#This Row],[Inventory]]/Table1[[#This Row],[Actual_Sales]],0)</f>
        <v>3.3533834586466167</v>
      </c>
    </row>
    <row r="3688" spans="1:31" x14ac:dyDescent="0.25">
      <c r="A3688">
        <v>2490</v>
      </c>
      <c r="B3688">
        <v>303</v>
      </c>
      <c r="C3688">
        <v>9</v>
      </c>
      <c r="D3688" s="2">
        <v>40603</v>
      </c>
      <c r="E3688">
        <v>133</v>
      </c>
      <c r="F3688">
        <v>110</v>
      </c>
      <c r="G3688">
        <f>Table1[[#This Row],[Actual_Sales]]-Table1[[#This Row],[Budget_Sales]]</f>
        <v>23</v>
      </c>
      <c r="H3688" s="5">
        <f>IF(
Table1[[#This Row],[Budget_Sales]]=0,
"",
IF(
Table1[[#This Row],[Budget_Sales]]&gt;0,
(Table1[[#This Row],[Actual_Sales]]-Table1[[#This Row],[Budget_Sales]])/Table1[[#This Row],[Budget_Sales]],
(Table1[[#This Row],[Actual_Sales]]-Table1[[#This Row],[Budget_Sales]])/ABS(Table1[[#This Row],[Budget_Sales]])
)
)</f>
        <v>0.20909090909090908</v>
      </c>
      <c r="I3688" s="5" t="str">
        <f>IF(Table1[[#This Row],[Sales_Var]]&gt;=0,"Above Budget","Below Budget")</f>
        <v>Above Budget</v>
      </c>
      <c r="J3688">
        <f>Table1[[#This Row],[Actual_Sales]]-(Table1[[#This Row],[COGS]]+Table1[[#This Row],[Expenses]])</f>
        <v>4</v>
      </c>
      <c r="K3688">
        <v>20</v>
      </c>
      <c r="L3688">
        <f>Table1[[#This Row],[Actual_Profit]]-Table1[[#This Row],[Budget_Profit]]</f>
        <v>-16</v>
      </c>
      <c r="M3688" s="5">
        <f>IF(
Table1[[#This Row],[Budget_Profit]]=0,
"",
IF(
Table1[[#This Row],[Budget_Profit]]&gt;0,
(Table1[[#This Row],[Actual_Profit]]-Table1[[#This Row],[Budget_Profit]])/Table1[[#This Row],[Budget_Profit]],
(Table1[[#This Row],[Actual_Profit]]-Table1[[#This Row],[Budget_Profit]])/ABS(Table1[[#This Row],[Budget_Profit]])
)
)</f>
        <v>-0.8</v>
      </c>
      <c r="N3688" s="5" t="str">
        <f>IF(Table1[[#This Row],[Profit_Var]]&gt;=0, "Above Budget", "Below Budget")</f>
        <v>Below Budget</v>
      </c>
      <c r="O3688">
        <v>52</v>
      </c>
      <c r="P3688">
        <v>40</v>
      </c>
      <c r="Q3688">
        <f>Table1[[#This Row],[COGS]]-Table1[[#This Row],[Budget_COGS]]</f>
        <v>12</v>
      </c>
      <c r="R3688" s="5">
        <f>IF(
Table1[[#This Row],[Budget_COGS]]=0,
"",
IF(
Table1[[#This Row],[Budget_COGS]]&gt;0,
(Table1[[#This Row],[Budget_COGS]]-Table1[[#This Row],[COGS]]) / Table1[[#This Row],[Budget_COGS]],
(Table1[[#This Row],[Budget_COGS]]-Table1[[#This Row],[COGS]]) / ABS(Table1[[#This Row],[Budget_COGS]])
)
)</f>
        <v>-0.3</v>
      </c>
      <c r="S3688" s="5" t="str">
        <f>IF(Table1[[#This Row],[COGS _Var]]&gt;=0, "Above Budget", "Below Budget")</f>
        <v>Above Budget</v>
      </c>
      <c r="T3688">
        <f>Table1[[#This Row],[Actual_Sales]]-Table1[[#This Row],[COGS]]</f>
        <v>81</v>
      </c>
      <c r="U3688">
        <v>70</v>
      </c>
      <c r="V3688">
        <f>Table1[[#This Row],[Gross_Margin]]-Table1[[#This Row],[Budget_Margin]]</f>
        <v>11</v>
      </c>
      <c r="W3688" s="5">
        <f>IF(
Table1[[#This Row],[Budget_Margin]]=0,
"",
IF(
Table1[[#This Row],[Budget_Margin]]&gt;0,
(Table1[[#This Row],[Gross_Margin]]-Table1[[#This Row],[Budget_Margin]]) / Table1[[#This Row],[Budget_Margin]],
(Table1[[#This Row],[Gross_Margin]]-Table1[[#This Row],[Budget_Margin]]) / ABS(Table1[[#This Row],[Budget_Margin]])
)
)</f>
        <v>0.15714285714285714</v>
      </c>
      <c r="X3688" s="5" t="str">
        <f>IF(Table1[[#This Row],[Margin_Var]]&gt;=0, "Above Budget", "Below Budget")</f>
        <v>Above Budget</v>
      </c>
      <c r="Y3688" s="5">
        <f>IFERROR(Table1[[#This Row],[Gross_Margin]]/Table1[[#This Row],[Actual_Sales]],0)</f>
        <v>0.60902255639097747</v>
      </c>
      <c r="Z3688" s="5">
        <f>Table1[[#This Row],[Actual_Profit]]/Table1[[#This Row],[Actual_Sales]]</f>
        <v>3.007518796992481E-2</v>
      </c>
      <c r="AA3688">
        <v>77</v>
      </c>
      <c r="AB3688" s="5">
        <f>IFERROR(Table1[[#This Row],[Expenses]]/Table1[[#This Row],[Actual_Sales]],0)</f>
        <v>0.57894736842105265</v>
      </c>
      <c r="AC3688">
        <v>47</v>
      </c>
      <c r="AD3688">
        <v>421</v>
      </c>
      <c r="AE3688" s="5">
        <f>IFERROR(Table1[[#This Row],[Inventory]]/Table1[[#This Row],[Actual_Sales]],0)</f>
        <v>3.1654135338345863</v>
      </c>
    </row>
    <row r="3689" spans="1:31" x14ac:dyDescent="0.25">
      <c r="A3689">
        <v>2437</v>
      </c>
      <c r="B3689">
        <v>774</v>
      </c>
      <c r="C3689">
        <v>5</v>
      </c>
      <c r="D3689" s="2">
        <v>40575</v>
      </c>
      <c r="E3689">
        <v>136</v>
      </c>
      <c r="F3689">
        <v>120</v>
      </c>
      <c r="G3689">
        <f>Table1[[#This Row],[Actual_Sales]]-Table1[[#This Row],[Budget_Sales]]</f>
        <v>16</v>
      </c>
      <c r="H3689" s="5">
        <f>IF(
Table1[[#This Row],[Budget_Sales]]=0,
"",
IF(
Table1[[#This Row],[Budget_Sales]]&gt;0,
(Table1[[#This Row],[Actual_Sales]]-Table1[[#This Row],[Budget_Sales]])/Table1[[#This Row],[Budget_Sales]],
(Table1[[#This Row],[Actual_Sales]]-Table1[[#This Row],[Budget_Sales]])/ABS(Table1[[#This Row],[Budget_Sales]])
)
)</f>
        <v>0.13333333333333333</v>
      </c>
      <c r="I3689" s="5" t="str">
        <f>IF(Table1[[#This Row],[Sales_Var]]&gt;=0,"Above Budget","Below Budget")</f>
        <v>Above Budget</v>
      </c>
      <c r="J3689">
        <f>Table1[[#This Row],[Actual_Sales]]-(Table1[[#This Row],[COGS]]+Table1[[#This Row],[Expenses]])</f>
        <v>4</v>
      </c>
      <c r="K3689">
        <v>10</v>
      </c>
      <c r="L3689">
        <f>Table1[[#This Row],[Actual_Profit]]-Table1[[#This Row],[Budget_Profit]]</f>
        <v>-6</v>
      </c>
      <c r="M3689" s="5">
        <f>IF(
Table1[[#This Row],[Budget_Profit]]=0,
"",
IF(
Table1[[#This Row],[Budget_Profit]]&gt;0,
(Table1[[#This Row],[Actual_Profit]]-Table1[[#This Row],[Budget_Profit]])/Table1[[#This Row],[Budget_Profit]],
(Table1[[#This Row],[Actual_Profit]]-Table1[[#This Row],[Budget_Profit]])/ABS(Table1[[#This Row],[Budget_Profit]])
)
)</f>
        <v>-0.6</v>
      </c>
      <c r="N3689" s="5" t="str">
        <f>IF(Table1[[#This Row],[Profit_Var]]&gt;=0, "Above Budget", "Below Budget")</f>
        <v>Below Budget</v>
      </c>
      <c r="O3689">
        <v>54</v>
      </c>
      <c r="P3689">
        <v>50</v>
      </c>
      <c r="Q3689">
        <f>Table1[[#This Row],[COGS]]-Table1[[#This Row],[Budget_COGS]]</f>
        <v>4</v>
      </c>
      <c r="R3689" s="5">
        <f>IF(
Table1[[#This Row],[Budget_COGS]]=0,
"",
IF(
Table1[[#This Row],[Budget_COGS]]&gt;0,
(Table1[[#This Row],[Budget_COGS]]-Table1[[#This Row],[COGS]]) / Table1[[#This Row],[Budget_COGS]],
(Table1[[#This Row],[Budget_COGS]]-Table1[[#This Row],[COGS]]) / ABS(Table1[[#This Row],[Budget_COGS]])
)
)</f>
        <v>-0.08</v>
      </c>
      <c r="S3689" s="5" t="str">
        <f>IF(Table1[[#This Row],[COGS _Var]]&gt;=0, "Above Budget", "Below Budget")</f>
        <v>Above Budget</v>
      </c>
      <c r="T3689">
        <f>Table1[[#This Row],[Actual_Sales]]-Table1[[#This Row],[COGS]]</f>
        <v>82</v>
      </c>
      <c r="U3689">
        <v>70</v>
      </c>
      <c r="V3689">
        <f>Table1[[#This Row],[Gross_Margin]]-Table1[[#This Row],[Budget_Margin]]</f>
        <v>12</v>
      </c>
      <c r="W3689" s="5">
        <f>IF(
Table1[[#This Row],[Budget_Margin]]=0,
"",
IF(
Table1[[#This Row],[Budget_Margin]]&gt;0,
(Table1[[#This Row],[Gross_Margin]]-Table1[[#This Row],[Budget_Margin]]) / Table1[[#This Row],[Budget_Margin]],
(Table1[[#This Row],[Gross_Margin]]-Table1[[#This Row],[Budget_Margin]]) / ABS(Table1[[#This Row],[Budget_Margin]])
)
)</f>
        <v>0.17142857142857143</v>
      </c>
      <c r="X3689" s="5" t="str">
        <f>IF(Table1[[#This Row],[Margin_Var]]&gt;=0, "Above Budget", "Below Budget")</f>
        <v>Above Budget</v>
      </c>
      <c r="Y3689" s="5">
        <f>IFERROR(Table1[[#This Row],[Gross_Margin]]/Table1[[#This Row],[Actual_Sales]],0)</f>
        <v>0.6029411764705882</v>
      </c>
      <c r="Z3689" s="5">
        <f>Table1[[#This Row],[Actual_Profit]]/Table1[[#This Row],[Actual_Sales]]</f>
        <v>2.9411764705882353E-2</v>
      </c>
      <c r="AA3689">
        <v>78</v>
      </c>
      <c r="AB3689" s="5">
        <f>IFERROR(Table1[[#This Row],[Expenses]]/Table1[[#This Row],[Actual_Sales]],0)</f>
        <v>0.57352941176470584</v>
      </c>
      <c r="AC3689">
        <v>49</v>
      </c>
      <c r="AD3689">
        <v>451</v>
      </c>
      <c r="AE3689" s="5">
        <f>IFERROR(Table1[[#This Row],[Inventory]]/Table1[[#This Row],[Actual_Sales]],0)</f>
        <v>3.3161764705882355</v>
      </c>
    </row>
    <row r="3690" spans="1:31" x14ac:dyDescent="0.25">
      <c r="A3690">
        <v>2380</v>
      </c>
      <c r="B3690">
        <v>541</v>
      </c>
      <c r="C3690">
        <v>1</v>
      </c>
      <c r="D3690" s="2">
        <v>40575</v>
      </c>
      <c r="E3690">
        <v>137</v>
      </c>
      <c r="F3690">
        <v>160</v>
      </c>
      <c r="G3690">
        <f>Table1[[#This Row],[Actual_Sales]]-Table1[[#This Row],[Budget_Sales]]</f>
        <v>-23</v>
      </c>
      <c r="H3690" s="5">
        <f>IF(
Table1[[#This Row],[Budget_Sales]]=0,
"",
IF(
Table1[[#This Row],[Budget_Sales]]&gt;0,
(Table1[[#This Row],[Actual_Sales]]-Table1[[#This Row],[Budget_Sales]])/Table1[[#This Row],[Budget_Sales]],
(Table1[[#This Row],[Actual_Sales]]-Table1[[#This Row],[Budget_Sales]])/ABS(Table1[[#This Row],[Budget_Sales]])
)
)</f>
        <v>-0.14374999999999999</v>
      </c>
      <c r="I3690" s="5" t="str">
        <f>IF(Table1[[#This Row],[Sales_Var]]&gt;=0,"Above Budget","Below Budget")</f>
        <v>Below Budget</v>
      </c>
      <c r="J3690">
        <f>Table1[[#This Row],[Actual_Sales]]-(Table1[[#This Row],[COGS]]+Table1[[#This Row],[Expenses]])</f>
        <v>4</v>
      </c>
      <c r="K3690">
        <v>40</v>
      </c>
      <c r="L3690">
        <f>Table1[[#This Row],[Actual_Profit]]-Table1[[#This Row],[Budget_Profit]]</f>
        <v>-36</v>
      </c>
      <c r="M3690" s="5">
        <f>IF(
Table1[[#This Row],[Budget_Profit]]=0,
"",
IF(
Table1[[#This Row],[Budget_Profit]]&gt;0,
(Table1[[#This Row],[Actual_Profit]]-Table1[[#This Row],[Budget_Profit]])/Table1[[#This Row],[Budget_Profit]],
(Table1[[#This Row],[Actual_Profit]]-Table1[[#This Row],[Budget_Profit]])/ABS(Table1[[#This Row],[Budget_Profit]])
)
)</f>
        <v>-0.9</v>
      </c>
      <c r="N3690" s="5" t="str">
        <f>IF(Table1[[#This Row],[Profit_Var]]&gt;=0, "Above Budget", "Below Budget")</f>
        <v>Below Budget</v>
      </c>
      <c r="O3690">
        <v>54</v>
      </c>
      <c r="P3690">
        <v>60</v>
      </c>
      <c r="Q3690">
        <f>Table1[[#This Row],[COGS]]-Table1[[#This Row],[Budget_COGS]]</f>
        <v>-6</v>
      </c>
      <c r="R3690" s="5">
        <f>IF(
Table1[[#This Row],[Budget_COGS]]=0,
"",
IF(
Table1[[#This Row],[Budget_COGS]]&gt;0,
(Table1[[#This Row],[Budget_COGS]]-Table1[[#This Row],[COGS]]) / Table1[[#This Row],[Budget_COGS]],
(Table1[[#This Row],[Budget_COGS]]-Table1[[#This Row],[COGS]]) / ABS(Table1[[#This Row],[Budget_COGS]])
)
)</f>
        <v>0.1</v>
      </c>
      <c r="S3690" s="5" t="str">
        <f>IF(Table1[[#This Row],[COGS _Var]]&gt;=0, "Above Budget", "Below Budget")</f>
        <v>Below Budget</v>
      </c>
      <c r="T3690">
        <f>Table1[[#This Row],[Actual_Sales]]-Table1[[#This Row],[COGS]]</f>
        <v>83</v>
      </c>
      <c r="U3690">
        <v>100</v>
      </c>
      <c r="V3690">
        <f>Table1[[#This Row],[Gross_Margin]]-Table1[[#This Row],[Budget_Margin]]</f>
        <v>-17</v>
      </c>
      <c r="W3690" s="5">
        <f>IF(
Table1[[#This Row],[Budget_Margin]]=0,
"",
IF(
Table1[[#This Row],[Budget_Margin]]&gt;0,
(Table1[[#This Row],[Gross_Margin]]-Table1[[#This Row],[Budget_Margin]]) / Table1[[#This Row],[Budget_Margin]],
(Table1[[#This Row],[Gross_Margin]]-Table1[[#This Row],[Budget_Margin]]) / ABS(Table1[[#This Row],[Budget_Margin]])
)
)</f>
        <v>-0.17</v>
      </c>
      <c r="X3690" s="5" t="str">
        <f>IF(Table1[[#This Row],[Margin_Var]]&gt;=0, "Above Budget", "Below Budget")</f>
        <v>Below Budget</v>
      </c>
      <c r="Y3690" s="5">
        <f>IFERROR(Table1[[#This Row],[Gross_Margin]]/Table1[[#This Row],[Actual_Sales]],0)</f>
        <v>0.6058394160583942</v>
      </c>
      <c r="Z3690" s="5">
        <f>Table1[[#This Row],[Actual_Profit]]/Table1[[#This Row],[Actual_Sales]]</f>
        <v>2.9197080291970802E-2</v>
      </c>
      <c r="AA3690">
        <v>79</v>
      </c>
      <c r="AB3690" s="5">
        <f>IFERROR(Table1[[#This Row],[Expenses]]/Table1[[#This Row],[Actual_Sales]],0)</f>
        <v>0.57664233576642332</v>
      </c>
      <c r="AC3690">
        <v>49</v>
      </c>
      <c r="AD3690">
        <v>427</v>
      </c>
      <c r="AE3690" s="5">
        <f>IFERROR(Table1[[#This Row],[Inventory]]/Table1[[#This Row],[Actual_Sales]],0)</f>
        <v>3.1167883211678831</v>
      </c>
    </row>
    <row r="3691" spans="1:31" x14ac:dyDescent="0.25">
      <c r="A3691">
        <v>3262</v>
      </c>
      <c r="B3691">
        <v>505</v>
      </c>
      <c r="C3691">
        <v>5</v>
      </c>
      <c r="D3691" s="2">
        <v>40725</v>
      </c>
      <c r="E3691">
        <v>140</v>
      </c>
      <c r="F3691">
        <v>120</v>
      </c>
      <c r="G3691">
        <f>Table1[[#This Row],[Actual_Sales]]-Table1[[#This Row],[Budget_Sales]]</f>
        <v>20</v>
      </c>
      <c r="H3691" s="5">
        <f>IF(
Table1[[#This Row],[Budget_Sales]]=0,
"",
IF(
Table1[[#This Row],[Budget_Sales]]&gt;0,
(Table1[[#This Row],[Actual_Sales]]-Table1[[#This Row],[Budget_Sales]])/Table1[[#This Row],[Budget_Sales]],
(Table1[[#This Row],[Actual_Sales]]-Table1[[#This Row],[Budget_Sales]])/ABS(Table1[[#This Row],[Budget_Sales]])
)
)</f>
        <v>0.16666666666666666</v>
      </c>
      <c r="I3691" s="5" t="str">
        <f>IF(Table1[[#This Row],[Sales_Var]]&gt;=0,"Above Budget","Below Budget")</f>
        <v>Above Budget</v>
      </c>
      <c r="J3691">
        <f>Table1[[#This Row],[Actual_Sales]]-(Table1[[#This Row],[COGS]]+Table1[[#This Row],[Expenses]])</f>
        <v>4</v>
      </c>
      <c r="K3691">
        <v>0</v>
      </c>
      <c r="L3691">
        <f>Table1[[#This Row],[Actual_Profit]]-Table1[[#This Row],[Budget_Profit]]</f>
        <v>4</v>
      </c>
      <c r="M3691" s="5" t="str">
        <f>IF(
Table1[[#This Row],[Budget_Profit]]=0,
"",
IF(
Table1[[#This Row],[Budget_Profit]]&gt;0,
(Table1[[#This Row],[Actual_Profit]]-Table1[[#This Row],[Budget_Profit]])/Table1[[#This Row],[Budget_Profit]],
(Table1[[#This Row],[Actual_Profit]]-Table1[[#This Row],[Budget_Profit]])/ABS(Table1[[#This Row],[Budget_Profit]])
)
)</f>
        <v/>
      </c>
      <c r="N3691" s="5" t="str">
        <f>IF(Table1[[#This Row],[Profit_Var]]&gt;=0, "Above Budget", "Below Budget")</f>
        <v>Above Budget</v>
      </c>
      <c r="O3691">
        <v>59</v>
      </c>
      <c r="P3691">
        <v>50</v>
      </c>
      <c r="Q3691">
        <f>Table1[[#This Row],[COGS]]-Table1[[#This Row],[Budget_COGS]]</f>
        <v>9</v>
      </c>
      <c r="R3691" s="5">
        <f>IF(
Table1[[#This Row],[Budget_COGS]]=0,
"",
IF(
Table1[[#This Row],[Budget_COGS]]&gt;0,
(Table1[[#This Row],[Budget_COGS]]-Table1[[#This Row],[COGS]]) / Table1[[#This Row],[Budget_COGS]],
(Table1[[#This Row],[Budget_COGS]]-Table1[[#This Row],[COGS]]) / ABS(Table1[[#This Row],[Budget_COGS]])
)
)</f>
        <v>-0.18</v>
      </c>
      <c r="S3691" s="5" t="str">
        <f>IF(Table1[[#This Row],[COGS _Var]]&gt;=0, "Above Budget", "Below Budget")</f>
        <v>Above Budget</v>
      </c>
      <c r="T3691">
        <f>Table1[[#This Row],[Actual_Sales]]-Table1[[#This Row],[COGS]]</f>
        <v>81</v>
      </c>
      <c r="U3691">
        <v>70</v>
      </c>
      <c r="V3691">
        <f>Table1[[#This Row],[Gross_Margin]]-Table1[[#This Row],[Budget_Margin]]</f>
        <v>11</v>
      </c>
      <c r="W3691" s="5">
        <f>IF(
Table1[[#This Row],[Budget_Margin]]=0,
"",
IF(
Table1[[#This Row],[Budget_Margin]]&gt;0,
(Table1[[#This Row],[Gross_Margin]]-Table1[[#This Row],[Budget_Margin]]) / Table1[[#This Row],[Budget_Margin]],
(Table1[[#This Row],[Gross_Margin]]-Table1[[#This Row],[Budget_Margin]]) / ABS(Table1[[#This Row],[Budget_Margin]])
)
)</f>
        <v>0.15714285714285714</v>
      </c>
      <c r="X3691" s="5" t="str">
        <f>IF(Table1[[#This Row],[Margin_Var]]&gt;=0, "Above Budget", "Below Budget")</f>
        <v>Above Budget</v>
      </c>
      <c r="Y3691" s="5">
        <f>IFERROR(Table1[[#This Row],[Gross_Margin]]/Table1[[#This Row],[Actual_Sales]],0)</f>
        <v>0.57857142857142863</v>
      </c>
      <c r="Z3691" s="5">
        <f>Table1[[#This Row],[Actual_Profit]]/Table1[[#This Row],[Actual_Sales]]</f>
        <v>2.8571428571428571E-2</v>
      </c>
      <c r="AA3691">
        <v>77</v>
      </c>
      <c r="AB3691" s="5">
        <f>IFERROR(Table1[[#This Row],[Expenses]]/Table1[[#This Row],[Actual_Sales]],0)</f>
        <v>0.55000000000000004</v>
      </c>
      <c r="AC3691">
        <v>53</v>
      </c>
      <c r="AD3691">
        <v>338</v>
      </c>
      <c r="AE3691" s="5">
        <f>IFERROR(Table1[[#This Row],[Inventory]]/Table1[[#This Row],[Actual_Sales]],0)</f>
        <v>2.4142857142857141</v>
      </c>
    </row>
    <row r="3692" spans="1:31" x14ac:dyDescent="0.25">
      <c r="A3692">
        <v>3285</v>
      </c>
      <c r="B3692">
        <v>603</v>
      </c>
      <c r="C3692">
        <v>5</v>
      </c>
      <c r="D3692" s="2">
        <v>40725</v>
      </c>
      <c r="E3692">
        <v>140</v>
      </c>
      <c r="F3692">
        <v>130</v>
      </c>
      <c r="G3692">
        <f>Table1[[#This Row],[Actual_Sales]]-Table1[[#This Row],[Budget_Sales]]</f>
        <v>10</v>
      </c>
      <c r="H3692" s="5">
        <f>IF(
Table1[[#This Row],[Budget_Sales]]=0,
"",
IF(
Table1[[#This Row],[Budget_Sales]]&gt;0,
(Table1[[#This Row],[Actual_Sales]]-Table1[[#This Row],[Budget_Sales]])/Table1[[#This Row],[Budget_Sales]],
(Table1[[#This Row],[Actual_Sales]]-Table1[[#This Row],[Budget_Sales]])/ABS(Table1[[#This Row],[Budget_Sales]])
)
)</f>
        <v>7.6923076923076927E-2</v>
      </c>
      <c r="I3692" s="5" t="str">
        <f>IF(Table1[[#This Row],[Sales_Var]]&gt;=0,"Above Budget","Below Budget")</f>
        <v>Above Budget</v>
      </c>
      <c r="J3692">
        <f>Table1[[#This Row],[Actual_Sales]]-(Table1[[#This Row],[COGS]]+Table1[[#This Row],[Expenses]])</f>
        <v>4</v>
      </c>
      <c r="K3692">
        <v>10</v>
      </c>
      <c r="L3692">
        <f>Table1[[#This Row],[Actual_Profit]]-Table1[[#This Row],[Budget_Profit]]</f>
        <v>-6</v>
      </c>
      <c r="M3692" s="5">
        <f>IF(
Table1[[#This Row],[Budget_Profit]]=0,
"",
IF(
Table1[[#This Row],[Budget_Profit]]&gt;0,
(Table1[[#This Row],[Actual_Profit]]-Table1[[#This Row],[Budget_Profit]])/Table1[[#This Row],[Budget_Profit]],
(Table1[[#This Row],[Actual_Profit]]-Table1[[#This Row],[Budget_Profit]])/ABS(Table1[[#This Row],[Budget_Profit]])
)
)</f>
        <v>-0.6</v>
      </c>
      <c r="N3692" s="5" t="str">
        <f>IF(Table1[[#This Row],[Profit_Var]]&gt;=0, "Above Budget", "Below Budget")</f>
        <v>Below Budget</v>
      </c>
      <c r="O3692">
        <v>59</v>
      </c>
      <c r="P3692">
        <v>50</v>
      </c>
      <c r="Q3692">
        <f>Table1[[#This Row],[COGS]]-Table1[[#This Row],[Budget_COGS]]</f>
        <v>9</v>
      </c>
      <c r="R3692" s="5">
        <f>IF(
Table1[[#This Row],[Budget_COGS]]=0,
"",
IF(
Table1[[#This Row],[Budget_COGS]]&gt;0,
(Table1[[#This Row],[Budget_COGS]]-Table1[[#This Row],[COGS]]) / Table1[[#This Row],[Budget_COGS]],
(Table1[[#This Row],[Budget_COGS]]-Table1[[#This Row],[COGS]]) / ABS(Table1[[#This Row],[Budget_COGS]])
)
)</f>
        <v>-0.18</v>
      </c>
      <c r="S3692" s="5" t="str">
        <f>IF(Table1[[#This Row],[COGS _Var]]&gt;=0, "Above Budget", "Below Budget")</f>
        <v>Above Budget</v>
      </c>
      <c r="T3692">
        <f>Table1[[#This Row],[Actual_Sales]]-Table1[[#This Row],[COGS]]</f>
        <v>81</v>
      </c>
      <c r="U3692">
        <v>80</v>
      </c>
      <c r="V3692">
        <f>Table1[[#This Row],[Gross_Margin]]-Table1[[#This Row],[Budget_Margin]]</f>
        <v>1</v>
      </c>
      <c r="W3692" s="5">
        <f>IF(
Table1[[#This Row],[Budget_Margin]]=0,
"",
IF(
Table1[[#This Row],[Budget_Margin]]&gt;0,
(Table1[[#This Row],[Gross_Margin]]-Table1[[#This Row],[Budget_Margin]]) / Table1[[#This Row],[Budget_Margin]],
(Table1[[#This Row],[Gross_Margin]]-Table1[[#This Row],[Budget_Margin]]) / ABS(Table1[[#This Row],[Budget_Margin]])
)
)</f>
        <v>1.2500000000000001E-2</v>
      </c>
      <c r="X3692" s="5" t="str">
        <f>IF(Table1[[#This Row],[Margin_Var]]&gt;=0, "Above Budget", "Below Budget")</f>
        <v>Above Budget</v>
      </c>
      <c r="Y3692" s="5">
        <f>IFERROR(Table1[[#This Row],[Gross_Margin]]/Table1[[#This Row],[Actual_Sales]],0)</f>
        <v>0.57857142857142863</v>
      </c>
      <c r="Z3692" s="5">
        <f>Table1[[#This Row],[Actual_Profit]]/Table1[[#This Row],[Actual_Sales]]</f>
        <v>2.8571428571428571E-2</v>
      </c>
      <c r="AA3692">
        <v>77</v>
      </c>
      <c r="AB3692" s="5">
        <f>IFERROR(Table1[[#This Row],[Expenses]]/Table1[[#This Row],[Actual_Sales]],0)</f>
        <v>0.55000000000000004</v>
      </c>
      <c r="AC3692">
        <v>53</v>
      </c>
      <c r="AD3692">
        <v>338</v>
      </c>
      <c r="AE3692" s="5">
        <f>IFERROR(Table1[[#This Row],[Inventory]]/Table1[[#This Row],[Actual_Sales]],0)</f>
        <v>2.4142857142857141</v>
      </c>
    </row>
    <row r="3693" spans="1:31" x14ac:dyDescent="0.25">
      <c r="A3693">
        <v>3295</v>
      </c>
      <c r="B3693">
        <v>636</v>
      </c>
      <c r="C3693">
        <v>8</v>
      </c>
      <c r="D3693" s="2">
        <v>40725</v>
      </c>
      <c r="E3693">
        <v>140</v>
      </c>
      <c r="F3693">
        <v>120</v>
      </c>
      <c r="G3693">
        <f>Table1[[#This Row],[Actual_Sales]]-Table1[[#This Row],[Budget_Sales]]</f>
        <v>20</v>
      </c>
      <c r="H3693" s="5">
        <f>IF(
Table1[[#This Row],[Budget_Sales]]=0,
"",
IF(
Table1[[#This Row],[Budget_Sales]]&gt;0,
(Table1[[#This Row],[Actual_Sales]]-Table1[[#This Row],[Budget_Sales]])/Table1[[#This Row],[Budget_Sales]],
(Table1[[#This Row],[Actual_Sales]]-Table1[[#This Row],[Budget_Sales]])/ABS(Table1[[#This Row],[Budget_Sales]])
)
)</f>
        <v>0.16666666666666666</v>
      </c>
      <c r="I3693" s="5" t="str">
        <f>IF(Table1[[#This Row],[Sales_Var]]&gt;=0,"Above Budget","Below Budget")</f>
        <v>Above Budget</v>
      </c>
      <c r="J3693">
        <f>Table1[[#This Row],[Actual_Sales]]-(Table1[[#This Row],[COGS]]+Table1[[#This Row],[Expenses]])</f>
        <v>4</v>
      </c>
      <c r="K3693">
        <v>10</v>
      </c>
      <c r="L3693">
        <f>Table1[[#This Row],[Actual_Profit]]-Table1[[#This Row],[Budget_Profit]]</f>
        <v>-6</v>
      </c>
      <c r="M3693" s="5">
        <f>IF(
Table1[[#This Row],[Budget_Profit]]=0,
"",
IF(
Table1[[#This Row],[Budget_Profit]]&gt;0,
(Table1[[#This Row],[Actual_Profit]]-Table1[[#This Row],[Budget_Profit]])/Table1[[#This Row],[Budget_Profit]],
(Table1[[#This Row],[Actual_Profit]]-Table1[[#This Row],[Budget_Profit]])/ABS(Table1[[#This Row],[Budget_Profit]])
)
)</f>
        <v>-0.6</v>
      </c>
      <c r="N3693" s="5" t="str">
        <f>IF(Table1[[#This Row],[Profit_Var]]&gt;=0, "Above Budget", "Below Budget")</f>
        <v>Below Budget</v>
      </c>
      <c r="O3693">
        <v>59</v>
      </c>
      <c r="P3693">
        <v>50</v>
      </c>
      <c r="Q3693">
        <f>Table1[[#This Row],[COGS]]-Table1[[#This Row],[Budget_COGS]]</f>
        <v>9</v>
      </c>
      <c r="R3693" s="5">
        <f>IF(
Table1[[#This Row],[Budget_COGS]]=0,
"",
IF(
Table1[[#This Row],[Budget_COGS]]&gt;0,
(Table1[[#This Row],[Budget_COGS]]-Table1[[#This Row],[COGS]]) / Table1[[#This Row],[Budget_COGS]],
(Table1[[#This Row],[Budget_COGS]]-Table1[[#This Row],[COGS]]) / ABS(Table1[[#This Row],[Budget_COGS]])
)
)</f>
        <v>-0.18</v>
      </c>
      <c r="S3693" s="5" t="str">
        <f>IF(Table1[[#This Row],[COGS _Var]]&gt;=0, "Above Budget", "Below Budget")</f>
        <v>Above Budget</v>
      </c>
      <c r="T3693">
        <f>Table1[[#This Row],[Actual_Sales]]-Table1[[#This Row],[COGS]]</f>
        <v>81</v>
      </c>
      <c r="U3693">
        <v>70</v>
      </c>
      <c r="V3693">
        <f>Table1[[#This Row],[Gross_Margin]]-Table1[[#This Row],[Budget_Margin]]</f>
        <v>11</v>
      </c>
      <c r="W3693" s="5">
        <f>IF(
Table1[[#This Row],[Budget_Margin]]=0,
"",
IF(
Table1[[#This Row],[Budget_Margin]]&gt;0,
(Table1[[#This Row],[Gross_Margin]]-Table1[[#This Row],[Budget_Margin]]) / Table1[[#This Row],[Budget_Margin]],
(Table1[[#This Row],[Gross_Margin]]-Table1[[#This Row],[Budget_Margin]]) / ABS(Table1[[#This Row],[Budget_Margin]])
)
)</f>
        <v>0.15714285714285714</v>
      </c>
      <c r="X3693" s="5" t="str">
        <f>IF(Table1[[#This Row],[Margin_Var]]&gt;=0, "Above Budget", "Below Budget")</f>
        <v>Above Budget</v>
      </c>
      <c r="Y3693" s="5">
        <f>IFERROR(Table1[[#This Row],[Gross_Margin]]/Table1[[#This Row],[Actual_Sales]],0)</f>
        <v>0.57857142857142863</v>
      </c>
      <c r="Z3693" s="5">
        <f>Table1[[#This Row],[Actual_Profit]]/Table1[[#This Row],[Actual_Sales]]</f>
        <v>2.8571428571428571E-2</v>
      </c>
      <c r="AA3693">
        <v>77</v>
      </c>
      <c r="AB3693" s="5">
        <f>IFERROR(Table1[[#This Row],[Expenses]]/Table1[[#This Row],[Actual_Sales]],0)</f>
        <v>0.55000000000000004</v>
      </c>
      <c r="AC3693">
        <v>53</v>
      </c>
      <c r="AD3693">
        <v>338</v>
      </c>
      <c r="AE3693" s="5">
        <f>IFERROR(Table1[[#This Row],[Inventory]]/Table1[[#This Row],[Actual_Sales]],0)</f>
        <v>2.4142857142857141</v>
      </c>
    </row>
    <row r="3694" spans="1:31" x14ac:dyDescent="0.25">
      <c r="A3694">
        <v>2547</v>
      </c>
      <c r="B3694">
        <v>505</v>
      </c>
      <c r="C3694">
        <v>4</v>
      </c>
      <c r="D3694" s="2">
        <v>40603</v>
      </c>
      <c r="E3694">
        <v>80</v>
      </c>
      <c r="F3694">
        <v>60</v>
      </c>
      <c r="G3694">
        <f>Table1[[#This Row],[Actual_Sales]]-Table1[[#This Row],[Budget_Sales]]</f>
        <v>20</v>
      </c>
      <c r="H3694" s="5">
        <f>IF(
Table1[[#This Row],[Budget_Sales]]=0,
"",
IF(
Table1[[#This Row],[Budget_Sales]]&gt;0,
(Table1[[#This Row],[Actual_Sales]]-Table1[[#This Row],[Budget_Sales]])/Table1[[#This Row],[Budget_Sales]],
(Table1[[#This Row],[Actual_Sales]]-Table1[[#This Row],[Budget_Sales]])/ABS(Table1[[#This Row],[Budget_Sales]])
)
)</f>
        <v>0.33333333333333331</v>
      </c>
      <c r="I3694" s="5" t="str">
        <f>IF(Table1[[#This Row],[Sales_Var]]&gt;=0,"Above Budget","Below Budget")</f>
        <v>Above Budget</v>
      </c>
      <c r="J3694">
        <f>Table1[[#This Row],[Actual_Sales]]-(Table1[[#This Row],[COGS]]+Table1[[#This Row],[Expenses]])</f>
        <v>2</v>
      </c>
      <c r="K3694">
        <v>10</v>
      </c>
      <c r="L3694">
        <f>Table1[[#This Row],[Actual_Profit]]-Table1[[#This Row],[Budget_Profit]]</f>
        <v>-8</v>
      </c>
      <c r="M3694" s="5">
        <f>IF(
Table1[[#This Row],[Budget_Profit]]=0,
"",
IF(
Table1[[#This Row],[Budget_Profit]]&gt;0,
(Table1[[#This Row],[Actual_Profit]]-Table1[[#This Row],[Budget_Profit]])/Table1[[#This Row],[Budget_Profit]],
(Table1[[#This Row],[Actual_Profit]]-Table1[[#This Row],[Budget_Profit]])/ABS(Table1[[#This Row],[Budget_Profit]])
)
)</f>
        <v>-0.8</v>
      </c>
      <c r="N3694" s="5" t="str">
        <f>IF(Table1[[#This Row],[Profit_Var]]&gt;=0, "Above Budget", "Below Budget")</f>
        <v>Below Budget</v>
      </c>
      <c r="O3694">
        <v>33</v>
      </c>
      <c r="P3694">
        <v>20</v>
      </c>
      <c r="Q3694">
        <f>Table1[[#This Row],[COGS]]-Table1[[#This Row],[Budget_COGS]]</f>
        <v>13</v>
      </c>
      <c r="R3694" s="5">
        <f>IF(
Table1[[#This Row],[Budget_COGS]]=0,
"",
IF(
Table1[[#This Row],[Budget_COGS]]&gt;0,
(Table1[[#This Row],[Budget_COGS]]-Table1[[#This Row],[COGS]]) / Table1[[#This Row],[Budget_COGS]],
(Table1[[#This Row],[Budget_COGS]]-Table1[[#This Row],[COGS]]) / ABS(Table1[[#This Row],[Budget_COGS]])
)
)</f>
        <v>-0.65</v>
      </c>
      <c r="S3694" s="5" t="str">
        <f>IF(Table1[[#This Row],[COGS _Var]]&gt;=0, "Above Budget", "Below Budget")</f>
        <v>Above Budget</v>
      </c>
      <c r="T3694">
        <f>Table1[[#This Row],[Actual_Sales]]-Table1[[#This Row],[COGS]]</f>
        <v>47</v>
      </c>
      <c r="U3694">
        <v>40</v>
      </c>
      <c r="V3694">
        <f>Table1[[#This Row],[Gross_Margin]]-Table1[[#This Row],[Budget_Margin]]</f>
        <v>7</v>
      </c>
      <c r="W3694" s="5">
        <f>IF(
Table1[[#This Row],[Budget_Margin]]=0,
"",
IF(
Table1[[#This Row],[Budget_Margin]]&gt;0,
(Table1[[#This Row],[Gross_Margin]]-Table1[[#This Row],[Budget_Margin]]) / Table1[[#This Row],[Budget_Margin]],
(Table1[[#This Row],[Gross_Margin]]-Table1[[#This Row],[Budget_Margin]]) / ABS(Table1[[#This Row],[Budget_Margin]])
)
)</f>
        <v>0.17499999999999999</v>
      </c>
      <c r="X3694" s="5" t="str">
        <f>IF(Table1[[#This Row],[Margin_Var]]&gt;=0, "Above Budget", "Below Budget")</f>
        <v>Above Budget</v>
      </c>
      <c r="Y3694" s="5">
        <f>IFERROR(Table1[[#This Row],[Gross_Margin]]/Table1[[#This Row],[Actual_Sales]],0)</f>
        <v>0.58750000000000002</v>
      </c>
      <c r="Z3694" s="5">
        <f>Table1[[#This Row],[Actual_Profit]]/Table1[[#This Row],[Actual_Sales]]</f>
        <v>2.5000000000000001E-2</v>
      </c>
      <c r="AA3694">
        <v>45</v>
      </c>
      <c r="AB3694" s="5">
        <f>IFERROR(Table1[[#This Row],[Expenses]]/Table1[[#This Row],[Actual_Sales]],0)</f>
        <v>0.5625</v>
      </c>
      <c r="AC3694">
        <v>12</v>
      </c>
      <c r="AD3694">
        <v>36</v>
      </c>
      <c r="AE3694" s="5">
        <f>IFERROR(Table1[[#This Row],[Inventory]]/Table1[[#This Row],[Actual_Sales]],0)</f>
        <v>0.45</v>
      </c>
    </row>
    <row r="3695" spans="1:31" x14ac:dyDescent="0.25">
      <c r="A3695">
        <v>2570</v>
      </c>
      <c r="B3695">
        <v>603</v>
      </c>
      <c r="C3695">
        <v>9</v>
      </c>
      <c r="D3695" s="2">
        <v>40603</v>
      </c>
      <c r="E3695">
        <v>80</v>
      </c>
      <c r="F3695">
        <v>50</v>
      </c>
      <c r="G3695">
        <f>Table1[[#This Row],[Actual_Sales]]-Table1[[#This Row],[Budget_Sales]]</f>
        <v>30</v>
      </c>
      <c r="H3695" s="5">
        <f>IF(
Table1[[#This Row],[Budget_Sales]]=0,
"",
IF(
Table1[[#This Row],[Budget_Sales]]&gt;0,
(Table1[[#This Row],[Actual_Sales]]-Table1[[#This Row],[Budget_Sales]])/Table1[[#This Row],[Budget_Sales]],
(Table1[[#This Row],[Actual_Sales]]-Table1[[#This Row],[Budget_Sales]])/ABS(Table1[[#This Row],[Budget_Sales]])
)
)</f>
        <v>0.6</v>
      </c>
      <c r="I3695" s="5" t="str">
        <f>IF(Table1[[#This Row],[Sales_Var]]&gt;=0,"Above Budget","Below Budget")</f>
        <v>Above Budget</v>
      </c>
      <c r="J3695">
        <f>Table1[[#This Row],[Actual_Sales]]-(Table1[[#This Row],[COGS]]+Table1[[#This Row],[Expenses]])</f>
        <v>2</v>
      </c>
      <c r="K3695">
        <v>0</v>
      </c>
      <c r="L3695">
        <f>Table1[[#This Row],[Actual_Profit]]-Table1[[#This Row],[Budget_Profit]]</f>
        <v>2</v>
      </c>
      <c r="M3695" s="5" t="str">
        <f>IF(
Table1[[#This Row],[Budget_Profit]]=0,
"",
IF(
Table1[[#This Row],[Budget_Profit]]&gt;0,
(Table1[[#This Row],[Actual_Profit]]-Table1[[#This Row],[Budget_Profit]])/Table1[[#This Row],[Budget_Profit]],
(Table1[[#This Row],[Actual_Profit]]-Table1[[#This Row],[Budget_Profit]])/ABS(Table1[[#This Row],[Budget_Profit]])
)
)</f>
        <v/>
      </c>
      <c r="N3695" s="5" t="str">
        <f>IF(Table1[[#This Row],[Profit_Var]]&gt;=0, "Above Budget", "Below Budget")</f>
        <v>Above Budget</v>
      </c>
      <c r="O3695">
        <v>33</v>
      </c>
      <c r="P3695">
        <v>20</v>
      </c>
      <c r="Q3695">
        <f>Table1[[#This Row],[COGS]]-Table1[[#This Row],[Budget_COGS]]</f>
        <v>13</v>
      </c>
      <c r="R3695" s="5">
        <f>IF(
Table1[[#This Row],[Budget_COGS]]=0,
"",
IF(
Table1[[#This Row],[Budget_COGS]]&gt;0,
(Table1[[#This Row],[Budget_COGS]]-Table1[[#This Row],[COGS]]) / Table1[[#This Row],[Budget_COGS]],
(Table1[[#This Row],[Budget_COGS]]-Table1[[#This Row],[COGS]]) / ABS(Table1[[#This Row],[Budget_COGS]])
)
)</f>
        <v>-0.65</v>
      </c>
      <c r="S3695" s="5" t="str">
        <f>IF(Table1[[#This Row],[COGS _Var]]&gt;=0, "Above Budget", "Below Budget")</f>
        <v>Above Budget</v>
      </c>
      <c r="T3695">
        <f>Table1[[#This Row],[Actual_Sales]]-Table1[[#This Row],[COGS]]</f>
        <v>47</v>
      </c>
      <c r="U3695">
        <v>30</v>
      </c>
      <c r="V3695">
        <f>Table1[[#This Row],[Gross_Margin]]-Table1[[#This Row],[Budget_Margin]]</f>
        <v>17</v>
      </c>
      <c r="W3695" s="5">
        <f>IF(
Table1[[#This Row],[Budget_Margin]]=0,
"",
IF(
Table1[[#This Row],[Budget_Margin]]&gt;0,
(Table1[[#This Row],[Gross_Margin]]-Table1[[#This Row],[Budget_Margin]]) / Table1[[#This Row],[Budget_Margin]],
(Table1[[#This Row],[Gross_Margin]]-Table1[[#This Row],[Budget_Margin]]) / ABS(Table1[[#This Row],[Budget_Margin]])
)
)</f>
        <v>0.56666666666666665</v>
      </c>
      <c r="X3695" s="5" t="str">
        <f>IF(Table1[[#This Row],[Margin_Var]]&gt;=0, "Above Budget", "Below Budget")</f>
        <v>Above Budget</v>
      </c>
      <c r="Y3695" s="5">
        <f>IFERROR(Table1[[#This Row],[Gross_Margin]]/Table1[[#This Row],[Actual_Sales]],0)</f>
        <v>0.58750000000000002</v>
      </c>
      <c r="Z3695" s="5">
        <f>Table1[[#This Row],[Actual_Profit]]/Table1[[#This Row],[Actual_Sales]]</f>
        <v>2.5000000000000001E-2</v>
      </c>
      <c r="AA3695">
        <v>45</v>
      </c>
      <c r="AB3695" s="5">
        <f>IFERROR(Table1[[#This Row],[Expenses]]/Table1[[#This Row],[Actual_Sales]],0)</f>
        <v>0.5625</v>
      </c>
      <c r="AC3695">
        <v>12</v>
      </c>
      <c r="AD3695">
        <v>190</v>
      </c>
      <c r="AE3695" s="5">
        <f>IFERROR(Table1[[#This Row],[Inventory]]/Table1[[#This Row],[Actual_Sales]],0)</f>
        <v>2.375</v>
      </c>
    </row>
    <row r="3696" spans="1:31" x14ac:dyDescent="0.25">
      <c r="A3696">
        <v>2582</v>
      </c>
      <c r="B3696">
        <v>660</v>
      </c>
      <c r="C3696">
        <v>12</v>
      </c>
      <c r="D3696" s="2">
        <v>40603</v>
      </c>
      <c r="E3696">
        <v>80</v>
      </c>
      <c r="F3696">
        <v>60</v>
      </c>
      <c r="G3696">
        <f>Table1[[#This Row],[Actual_Sales]]-Table1[[#This Row],[Budget_Sales]]</f>
        <v>20</v>
      </c>
      <c r="H3696" s="5">
        <f>IF(
Table1[[#This Row],[Budget_Sales]]=0,
"",
IF(
Table1[[#This Row],[Budget_Sales]]&gt;0,
(Table1[[#This Row],[Actual_Sales]]-Table1[[#This Row],[Budget_Sales]])/Table1[[#This Row],[Budget_Sales]],
(Table1[[#This Row],[Actual_Sales]]-Table1[[#This Row],[Budget_Sales]])/ABS(Table1[[#This Row],[Budget_Sales]])
)
)</f>
        <v>0.33333333333333331</v>
      </c>
      <c r="I3696" s="5" t="str">
        <f>IF(Table1[[#This Row],[Sales_Var]]&gt;=0,"Above Budget","Below Budget")</f>
        <v>Above Budget</v>
      </c>
      <c r="J3696">
        <f>Table1[[#This Row],[Actual_Sales]]-(Table1[[#This Row],[COGS]]+Table1[[#This Row],[Expenses]])</f>
        <v>2</v>
      </c>
      <c r="K3696">
        <v>0</v>
      </c>
      <c r="L3696">
        <f>Table1[[#This Row],[Actual_Profit]]-Table1[[#This Row],[Budget_Profit]]</f>
        <v>2</v>
      </c>
      <c r="M3696" s="5" t="str">
        <f>IF(
Table1[[#This Row],[Budget_Profit]]=0,
"",
IF(
Table1[[#This Row],[Budget_Profit]]&gt;0,
(Table1[[#This Row],[Actual_Profit]]-Table1[[#This Row],[Budget_Profit]])/Table1[[#This Row],[Budget_Profit]],
(Table1[[#This Row],[Actual_Profit]]-Table1[[#This Row],[Budget_Profit]])/ABS(Table1[[#This Row],[Budget_Profit]])
)
)</f>
        <v/>
      </c>
      <c r="N3696" s="5" t="str">
        <f>IF(Table1[[#This Row],[Profit_Var]]&gt;=0, "Above Budget", "Below Budget")</f>
        <v>Above Budget</v>
      </c>
      <c r="O3696">
        <v>33</v>
      </c>
      <c r="P3696">
        <v>20</v>
      </c>
      <c r="Q3696">
        <f>Table1[[#This Row],[COGS]]-Table1[[#This Row],[Budget_COGS]]</f>
        <v>13</v>
      </c>
      <c r="R3696" s="5">
        <f>IF(
Table1[[#This Row],[Budget_COGS]]=0,
"",
IF(
Table1[[#This Row],[Budget_COGS]]&gt;0,
(Table1[[#This Row],[Budget_COGS]]-Table1[[#This Row],[COGS]]) / Table1[[#This Row],[Budget_COGS]],
(Table1[[#This Row],[Budget_COGS]]-Table1[[#This Row],[COGS]]) / ABS(Table1[[#This Row],[Budget_COGS]])
)
)</f>
        <v>-0.65</v>
      </c>
      <c r="S3696" s="5" t="str">
        <f>IF(Table1[[#This Row],[COGS _Var]]&gt;=0, "Above Budget", "Below Budget")</f>
        <v>Above Budget</v>
      </c>
      <c r="T3696">
        <f>Table1[[#This Row],[Actual_Sales]]-Table1[[#This Row],[COGS]]</f>
        <v>47</v>
      </c>
      <c r="U3696">
        <v>40</v>
      </c>
      <c r="V3696">
        <f>Table1[[#This Row],[Gross_Margin]]-Table1[[#This Row],[Budget_Margin]]</f>
        <v>7</v>
      </c>
      <c r="W3696" s="5">
        <f>IF(
Table1[[#This Row],[Budget_Margin]]=0,
"",
IF(
Table1[[#This Row],[Budget_Margin]]&gt;0,
(Table1[[#This Row],[Gross_Margin]]-Table1[[#This Row],[Budget_Margin]]) / Table1[[#This Row],[Budget_Margin]],
(Table1[[#This Row],[Gross_Margin]]-Table1[[#This Row],[Budget_Margin]]) / ABS(Table1[[#This Row],[Budget_Margin]])
)
)</f>
        <v>0.17499999999999999</v>
      </c>
      <c r="X3696" s="5" t="str">
        <f>IF(Table1[[#This Row],[Margin_Var]]&gt;=0, "Above Budget", "Below Budget")</f>
        <v>Above Budget</v>
      </c>
      <c r="Y3696" s="5">
        <f>IFERROR(Table1[[#This Row],[Gross_Margin]]/Table1[[#This Row],[Actual_Sales]],0)</f>
        <v>0.58750000000000002</v>
      </c>
      <c r="Z3696" s="5">
        <f>Table1[[#This Row],[Actual_Profit]]/Table1[[#This Row],[Actual_Sales]]</f>
        <v>2.5000000000000001E-2</v>
      </c>
      <c r="AA3696">
        <v>45</v>
      </c>
      <c r="AB3696" s="5">
        <f>IFERROR(Table1[[#This Row],[Expenses]]/Table1[[#This Row],[Actual_Sales]],0)</f>
        <v>0.5625</v>
      </c>
      <c r="AC3696">
        <v>12</v>
      </c>
      <c r="AD3696">
        <v>162</v>
      </c>
      <c r="AE3696" s="5">
        <f>IFERROR(Table1[[#This Row],[Inventory]]/Table1[[#This Row],[Actual_Sales]],0)</f>
        <v>2.0249999999999999</v>
      </c>
    </row>
    <row r="3697" spans="1:31" x14ac:dyDescent="0.25">
      <c r="A3697">
        <v>3988</v>
      </c>
      <c r="B3697">
        <v>603</v>
      </c>
      <c r="C3697">
        <v>7</v>
      </c>
      <c r="D3697" s="2">
        <v>40848</v>
      </c>
      <c r="E3697">
        <v>81</v>
      </c>
      <c r="F3697">
        <v>70</v>
      </c>
      <c r="G3697">
        <f>Table1[[#This Row],[Actual_Sales]]-Table1[[#This Row],[Budget_Sales]]</f>
        <v>11</v>
      </c>
      <c r="H3697" s="5">
        <f>IF(
Table1[[#This Row],[Budget_Sales]]=0,
"",
IF(
Table1[[#This Row],[Budget_Sales]]&gt;0,
(Table1[[#This Row],[Actual_Sales]]-Table1[[#This Row],[Budget_Sales]])/Table1[[#This Row],[Budget_Sales]],
(Table1[[#This Row],[Actual_Sales]]-Table1[[#This Row],[Budget_Sales]])/ABS(Table1[[#This Row],[Budget_Sales]])
)
)</f>
        <v>0.15714285714285714</v>
      </c>
      <c r="I3697" s="5" t="str">
        <f>IF(Table1[[#This Row],[Sales_Var]]&gt;=0,"Above Budget","Below Budget")</f>
        <v>Above Budget</v>
      </c>
      <c r="J3697">
        <f>Table1[[#This Row],[Actual_Sales]]-(Table1[[#This Row],[COGS]]+Table1[[#This Row],[Expenses]])</f>
        <v>2</v>
      </c>
      <c r="K3697">
        <v>0</v>
      </c>
      <c r="L3697">
        <f>Table1[[#This Row],[Actual_Profit]]-Table1[[#This Row],[Budget_Profit]]</f>
        <v>2</v>
      </c>
      <c r="M3697" s="5" t="str">
        <f>IF(
Table1[[#This Row],[Budget_Profit]]=0,
"",
IF(
Table1[[#This Row],[Budget_Profit]]&gt;0,
(Table1[[#This Row],[Actual_Profit]]-Table1[[#This Row],[Budget_Profit]])/Table1[[#This Row],[Budget_Profit]],
(Table1[[#This Row],[Actual_Profit]]-Table1[[#This Row],[Budget_Profit]])/ABS(Table1[[#This Row],[Budget_Profit]])
)
)</f>
        <v/>
      </c>
      <c r="N3697" s="5" t="str">
        <f>IF(Table1[[#This Row],[Profit_Var]]&gt;=0, "Above Budget", "Below Budget")</f>
        <v>Above Budget</v>
      </c>
      <c r="O3697">
        <v>34</v>
      </c>
      <c r="P3697">
        <v>30</v>
      </c>
      <c r="Q3697">
        <f>Table1[[#This Row],[COGS]]-Table1[[#This Row],[Budget_COGS]]</f>
        <v>4</v>
      </c>
      <c r="R3697" s="5">
        <f>IF(
Table1[[#This Row],[Budget_COGS]]=0,
"",
IF(
Table1[[#This Row],[Budget_COGS]]&gt;0,
(Table1[[#This Row],[Budget_COGS]]-Table1[[#This Row],[COGS]]) / Table1[[#This Row],[Budget_COGS]],
(Table1[[#This Row],[Budget_COGS]]-Table1[[#This Row],[COGS]]) / ABS(Table1[[#This Row],[Budget_COGS]])
)
)</f>
        <v>-0.13333333333333333</v>
      </c>
      <c r="S3697" s="5" t="str">
        <f>IF(Table1[[#This Row],[COGS _Var]]&gt;=0, "Above Budget", "Below Budget")</f>
        <v>Above Budget</v>
      </c>
      <c r="T3697">
        <f>Table1[[#This Row],[Actual_Sales]]-Table1[[#This Row],[COGS]]</f>
        <v>47</v>
      </c>
      <c r="U3697">
        <v>40</v>
      </c>
      <c r="V3697">
        <f>Table1[[#This Row],[Gross_Margin]]-Table1[[#This Row],[Budget_Margin]]</f>
        <v>7</v>
      </c>
      <c r="W3697" s="5">
        <f>IF(
Table1[[#This Row],[Budget_Margin]]=0,
"",
IF(
Table1[[#This Row],[Budget_Margin]]&gt;0,
(Table1[[#This Row],[Gross_Margin]]-Table1[[#This Row],[Budget_Margin]]) / Table1[[#This Row],[Budget_Margin]],
(Table1[[#This Row],[Gross_Margin]]-Table1[[#This Row],[Budget_Margin]]) / ABS(Table1[[#This Row],[Budget_Margin]])
)
)</f>
        <v>0.17499999999999999</v>
      </c>
      <c r="X3697" s="5" t="str">
        <f>IF(Table1[[#This Row],[Margin_Var]]&gt;=0, "Above Budget", "Below Budget")</f>
        <v>Above Budget</v>
      </c>
      <c r="Y3697" s="5">
        <f>IFERROR(Table1[[#This Row],[Gross_Margin]]/Table1[[#This Row],[Actual_Sales]],0)</f>
        <v>0.58024691358024694</v>
      </c>
      <c r="Z3697" s="5">
        <f>Table1[[#This Row],[Actual_Profit]]/Table1[[#This Row],[Actual_Sales]]</f>
        <v>2.4691358024691357E-2</v>
      </c>
      <c r="AA3697">
        <v>45</v>
      </c>
      <c r="AB3697" s="5">
        <f>IFERROR(Table1[[#This Row],[Expenses]]/Table1[[#This Row],[Actual_Sales]],0)</f>
        <v>0.55555555555555558</v>
      </c>
      <c r="AC3697">
        <v>12</v>
      </c>
      <c r="AD3697">
        <v>211</v>
      </c>
      <c r="AE3697" s="5">
        <f>IFERROR(Table1[[#This Row],[Inventory]]/Table1[[#This Row],[Actual_Sales]],0)</f>
        <v>2.6049382716049383</v>
      </c>
    </row>
    <row r="3698" spans="1:31" x14ac:dyDescent="0.25">
      <c r="A3698">
        <v>3977</v>
      </c>
      <c r="B3698">
        <v>573</v>
      </c>
      <c r="C3698">
        <v>12</v>
      </c>
      <c r="D3698" s="2">
        <v>40848</v>
      </c>
      <c r="E3698">
        <v>81</v>
      </c>
      <c r="F3698">
        <v>60</v>
      </c>
      <c r="G3698">
        <f>Table1[[#This Row],[Actual_Sales]]-Table1[[#This Row],[Budget_Sales]]</f>
        <v>21</v>
      </c>
      <c r="H3698" s="5">
        <f>IF(
Table1[[#This Row],[Budget_Sales]]=0,
"",
IF(
Table1[[#This Row],[Budget_Sales]]&gt;0,
(Table1[[#This Row],[Actual_Sales]]-Table1[[#This Row],[Budget_Sales]])/Table1[[#This Row],[Budget_Sales]],
(Table1[[#This Row],[Actual_Sales]]-Table1[[#This Row],[Budget_Sales]])/ABS(Table1[[#This Row],[Budget_Sales]])
)
)</f>
        <v>0.35</v>
      </c>
      <c r="I3698" s="5" t="str">
        <f>IF(Table1[[#This Row],[Sales_Var]]&gt;=0,"Above Budget","Below Budget")</f>
        <v>Above Budget</v>
      </c>
      <c r="J3698">
        <f>Table1[[#This Row],[Actual_Sales]]-(Table1[[#This Row],[COGS]]+Table1[[#This Row],[Expenses]])</f>
        <v>2</v>
      </c>
      <c r="K3698">
        <v>0</v>
      </c>
      <c r="L3698">
        <f>Table1[[#This Row],[Actual_Profit]]-Table1[[#This Row],[Budget_Profit]]</f>
        <v>2</v>
      </c>
      <c r="M3698" s="5" t="str">
        <f>IF(
Table1[[#This Row],[Budget_Profit]]=0,
"",
IF(
Table1[[#This Row],[Budget_Profit]]&gt;0,
(Table1[[#This Row],[Actual_Profit]]-Table1[[#This Row],[Budget_Profit]])/Table1[[#This Row],[Budget_Profit]],
(Table1[[#This Row],[Actual_Profit]]-Table1[[#This Row],[Budget_Profit]])/ABS(Table1[[#This Row],[Budget_Profit]])
)
)</f>
        <v/>
      </c>
      <c r="N3698" s="5" t="str">
        <f>IF(Table1[[#This Row],[Profit_Var]]&gt;=0, "Above Budget", "Below Budget")</f>
        <v>Above Budget</v>
      </c>
      <c r="O3698">
        <v>34</v>
      </c>
      <c r="P3698">
        <v>20</v>
      </c>
      <c r="Q3698">
        <f>Table1[[#This Row],[COGS]]-Table1[[#This Row],[Budget_COGS]]</f>
        <v>14</v>
      </c>
      <c r="R3698" s="5">
        <f>IF(
Table1[[#This Row],[Budget_COGS]]=0,
"",
IF(
Table1[[#This Row],[Budget_COGS]]&gt;0,
(Table1[[#This Row],[Budget_COGS]]-Table1[[#This Row],[COGS]]) / Table1[[#This Row],[Budget_COGS]],
(Table1[[#This Row],[Budget_COGS]]-Table1[[#This Row],[COGS]]) / ABS(Table1[[#This Row],[Budget_COGS]])
)
)</f>
        <v>-0.7</v>
      </c>
      <c r="S3698" s="5" t="str">
        <f>IF(Table1[[#This Row],[COGS _Var]]&gt;=0, "Above Budget", "Below Budget")</f>
        <v>Above Budget</v>
      </c>
      <c r="T3698">
        <f>Table1[[#This Row],[Actual_Sales]]-Table1[[#This Row],[COGS]]</f>
        <v>47</v>
      </c>
      <c r="U3698">
        <v>40</v>
      </c>
      <c r="V3698">
        <f>Table1[[#This Row],[Gross_Margin]]-Table1[[#This Row],[Budget_Margin]]</f>
        <v>7</v>
      </c>
      <c r="W3698" s="5">
        <f>IF(
Table1[[#This Row],[Budget_Margin]]=0,
"",
IF(
Table1[[#This Row],[Budget_Margin]]&gt;0,
(Table1[[#This Row],[Gross_Margin]]-Table1[[#This Row],[Budget_Margin]]) / Table1[[#This Row],[Budget_Margin]],
(Table1[[#This Row],[Gross_Margin]]-Table1[[#This Row],[Budget_Margin]]) / ABS(Table1[[#This Row],[Budget_Margin]])
)
)</f>
        <v>0.17499999999999999</v>
      </c>
      <c r="X3698" s="5" t="str">
        <f>IF(Table1[[#This Row],[Margin_Var]]&gt;=0, "Above Budget", "Below Budget")</f>
        <v>Above Budget</v>
      </c>
      <c r="Y3698" s="5">
        <f>IFERROR(Table1[[#This Row],[Gross_Margin]]/Table1[[#This Row],[Actual_Sales]],0)</f>
        <v>0.58024691358024694</v>
      </c>
      <c r="Z3698" s="5">
        <f>Table1[[#This Row],[Actual_Profit]]/Table1[[#This Row],[Actual_Sales]]</f>
        <v>2.4691358024691357E-2</v>
      </c>
      <c r="AA3698">
        <v>45</v>
      </c>
      <c r="AB3698" s="5">
        <f>IFERROR(Table1[[#This Row],[Expenses]]/Table1[[#This Row],[Actual_Sales]],0)</f>
        <v>0.55555555555555558</v>
      </c>
      <c r="AC3698">
        <v>12</v>
      </c>
      <c r="AD3698">
        <v>211</v>
      </c>
      <c r="AE3698" s="5">
        <f>IFERROR(Table1[[#This Row],[Inventory]]/Table1[[#This Row],[Actual_Sales]],0)</f>
        <v>2.6049382716049383</v>
      </c>
    </row>
    <row r="3699" spans="1:31" x14ac:dyDescent="0.25">
      <c r="A3699">
        <v>3935</v>
      </c>
      <c r="B3699">
        <v>435</v>
      </c>
      <c r="C3699">
        <v>13</v>
      </c>
      <c r="D3699" s="2">
        <v>40848</v>
      </c>
      <c r="E3699">
        <v>81</v>
      </c>
      <c r="F3699">
        <v>50</v>
      </c>
      <c r="G3699">
        <f>Table1[[#This Row],[Actual_Sales]]-Table1[[#This Row],[Budget_Sales]]</f>
        <v>31</v>
      </c>
      <c r="H3699" s="5">
        <f>IF(
Table1[[#This Row],[Budget_Sales]]=0,
"",
IF(
Table1[[#This Row],[Budget_Sales]]&gt;0,
(Table1[[#This Row],[Actual_Sales]]-Table1[[#This Row],[Budget_Sales]])/Table1[[#This Row],[Budget_Sales]],
(Table1[[#This Row],[Actual_Sales]]-Table1[[#This Row],[Budget_Sales]])/ABS(Table1[[#This Row],[Budget_Sales]])
)
)</f>
        <v>0.62</v>
      </c>
      <c r="I3699" s="5" t="str">
        <f>IF(Table1[[#This Row],[Sales_Var]]&gt;=0,"Above Budget","Below Budget")</f>
        <v>Above Budget</v>
      </c>
      <c r="J3699">
        <f>Table1[[#This Row],[Actual_Sales]]-(Table1[[#This Row],[COGS]]+Table1[[#This Row],[Expenses]])</f>
        <v>2</v>
      </c>
      <c r="K3699">
        <v>0</v>
      </c>
      <c r="L3699">
        <f>Table1[[#This Row],[Actual_Profit]]-Table1[[#This Row],[Budget_Profit]]</f>
        <v>2</v>
      </c>
      <c r="M3699" s="5" t="str">
        <f>IF(
Table1[[#This Row],[Budget_Profit]]=0,
"",
IF(
Table1[[#This Row],[Budget_Profit]]&gt;0,
(Table1[[#This Row],[Actual_Profit]]-Table1[[#This Row],[Budget_Profit]])/Table1[[#This Row],[Budget_Profit]],
(Table1[[#This Row],[Actual_Profit]]-Table1[[#This Row],[Budget_Profit]])/ABS(Table1[[#This Row],[Budget_Profit]])
)
)</f>
        <v/>
      </c>
      <c r="N3699" s="5" t="str">
        <f>IF(Table1[[#This Row],[Profit_Var]]&gt;=0, "Above Budget", "Below Budget")</f>
        <v>Above Budget</v>
      </c>
      <c r="O3699">
        <v>34</v>
      </c>
      <c r="P3699">
        <v>20</v>
      </c>
      <c r="Q3699">
        <f>Table1[[#This Row],[COGS]]-Table1[[#This Row],[Budget_COGS]]</f>
        <v>14</v>
      </c>
      <c r="R3699" s="5">
        <f>IF(
Table1[[#This Row],[Budget_COGS]]=0,
"",
IF(
Table1[[#This Row],[Budget_COGS]]&gt;0,
(Table1[[#This Row],[Budget_COGS]]-Table1[[#This Row],[COGS]]) / Table1[[#This Row],[Budget_COGS]],
(Table1[[#This Row],[Budget_COGS]]-Table1[[#This Row],[COGS]]) / ABS(Table1[[#This Row],[Budget_COGS]])
)
)</f>
        <v>-0.7</v>
      </c>
      <c r="S3699" s="5" t="str">
        <f>IF(Table1[[#This Row],[COGS _Var]]&gt;=0, "Above Budget", "Below Budget")</f>
        <v>Above Budget</v>
      </c>
      <c r="T3699">
        <f>Table1[[#This Row],[Actual_Sales]]-Table1[[#This Row],[COGS]]</f>
        <v>47</v>
      </c>
      <c r="U3699">
        <v>30</v>
      </c>
      <c r="V3699">
        <f>Table1[[#This Row],[Gross_Margin]]-Table1[[#This Row],[Budget_Margin]]</f>
        <v>17</v>
      </c>
      <c r="W3699" s="5">
        <f>IF(
Table1[[#This Row],[Budget_Margin]]=0,
"",
IF(
Table1[[#This Row],[Budget_Margin]]&gt;0,
(Table1[[#This Row],[Gross_Margin]]-Table1[[#This Row],[Budget_Margin]]) / Table1[[#This Row],[Budget_Margin]],
(Table1[[#This Row],[Gross_Margin]]-Table1[[#This Row],[Budget_Margin]]) / ABS(Table1[[#This Row],[Budget_Margin]])
)
)</f>
        <v>0.56666666666666665</v>
      </c>
      <c r="X3699" s="5" t="str">
        <f>IF(Table1[[#This Row],[Margin_Var]]&gt;=0, "Above Budget", "Below Budget")</f>
        <v>Above Budget</v>
      </c>
      <c r="Y3699" s="5">
        <f>IFERROR(Table1[[#This Row],[Gross_Margin]]/Table1[[#This Row],[Actual_Sales]],0)</f>
        <v>0.58024691358024694</v>
      </c>
      <c r="Z3699" s="5">
        <f>Table1[[#This Row],[Actual_Profit]]/Table1[[#This Row],[Actual_Sales]]</f>
        <v>2.4691358024691357E-2</v>
      </c>
      <c r="AA3699">
        <v>45</v>
      </c>
      <c r="AB3699" s="5">
        <f>IFERROR(Table1[[#This Row],[Expenses]]/Table1[[#This Row],[Actual_Sales]],0)</f>
        <v>0.55555555555555558</v>
      </c>
      <c r="AC3699">
        <v>12</v>
      </c>
      <c r="AD3699">
        <v>211</v>
      </c>
      <c r="AE3699" s="5">
        <f>IFERROR(Table1[[#This Row],[Inventory]]/Table1[[#This Row],[Actual_Sales]],0)</f>
        <v>2.6049382716049383</v>
      </c>
    </row>
    <row r="3700" spans="1:31" x14ac:dyDescent="0.25">
      <c r="A3700">
        <v>3283</v>
      </c>
      <c r="B3700">
        <v>603</v>
      </c>
      <c r="C3700">
        <v>9</v>
      </c>
      <c r="D3700" s="2">
        <v>40725</v>
      </c>
      <c r="E3700">
        <v>81</v>
      </c>
      <c r="F3700">
        <v>60</v>
      </c>
      <c r="G3700">
        <f>Table1[[#This Row],[Actual_Sales]]-Table1[[#This Row],[Budget_Sales]]</f>
        <v>21</v>
      </c>
      <c r="H3700" s="5">
        <f>IF(
Table1[[#This Row],[Budget_Sales]]=0,
"",
IF(
Table1[[#This Row],[Budget_Sales]]&gt;0,
(Table1[[#This Row],[Actual_Sales]]-Table1[[#This Row],[Budget_Sales]])/Table1[[#This Row],[Budget_Sales]],
(Table1[[#This Row],[Actual_Sales]]-Table1[[#This Row],[Budget_Sales]])/ABS(Table1[[#This Row],[Budget_Sales]])
)
)</f>
        <v>0.35</v>
      </c>
      <c r="I3700" s="5" t="str">
        <f>IF(Table1[[#This Row],[Sales_Var]]&gt;=0,"Above Budget","Below Budget")</f>
        <v>Above Budget</v>
      </c>
      <c r="J3700">
        <f>Table1[[#This Row],[Actual_Sales]]-(Table1[[#This Row],[COGS]]+Table1[[#This Row],[Expenses]])</f>
        <v>2</v>
      </c>
      <c r="K3700">
        <v>10</v>
      </c>
      <c r="L3700">
        <f>Table1[[#This Row],[Actual_Profit]]-Table1[[#This Row],[Budget_Profit]]</f>
        <v>-8</v>
      </c>
      <c r="M3700" s="5">
        <f>IF(
Table1[[#This Row],[Budget_Profit]]=0,
"",
IF(
Table1[[#This Row],[Budget_Profit]]&gt;0,
(Table1[[#This Row],[Actual_Profit]]-Table1[[#This Row],[Budget_Profit]])/Table1[[#This Row],[Budget_Profit]],
(Table1[[#This Row],[Actual_Profit]]-Table1[[#This Row],[Budget_Profit]])/ABS(Table1[[#This Row],[Budget_Profit]])
)
)</f>
        <v>-0.8</v>
      </c>
      <c r="N3700" s="5" t="str">
        <f>IF(Table1[[#This Row],[Profit_Var]]&gt;=0, "Above Budget", "Below Budget")</f>
        <v>Below Budget</v>
      </c>
      <c r="O3700">
        <v>36</v>
      </c>
      <c r="P3700">
        <v>20</v>
      </c>
      <c r="Q3700">
        <f>Table1[[#This Row],[COGS]]-Table1[[#This Row],[Budget_COGS]]</f>
        <v>16</v>
      </c>
      <c r="R3700" s="5">
        <f>IF(
Table1[[#This Row],[Budget_COGS]]=0,
"",
IF(
Table1[[#This Row],[Budget_COGS]]&gt;0,
(Table1[[#This Row],[Budget_COGS]]-Table1[[#This Row],[COGS]]) / Table1[[#This Row],[Budget_COGS]],
(Table1[[#This Row],[Budget_COGS]]-Table1[[#This Row],[COGS]]) / ABS(Table1[[#This Row],[Budget_COGS]])
)
)</f>
        <v>-0.8</v>
      </c>
      <c r="S3700" s="5" t="str">
        <f>IF(Table1[[#This Row],[COGS _Var]]&gt;=0, "Above Budget", "Below Budget")</f>
        <v>Above Budget</v>
      </c>
      <c r="T3700">
        <f>Table1[[#This Row],[Actual_Sales]]-Table1[[#This Row],[COGS]]</f>
        <v>45</v>
      </c>
      <c r="U3700">
        <v>40</v>
      </c>
      <c r="V3700">
        <f>Table1[[#This Row],[Gross_Margin]]-Table1[[#This Row],[Budget_Margin]]</f>
        <v>5</v>
      </c>
      <c r="W3700" s="5">
        <f>IF(
Table1[[#This Row],[Budget_Margin]]=0,
"",
IF(
Table1[[#This Row],[Budget_Margin]]&gt;0,
(Table1[[#This Row],[Gross_Margin]]-Table1[[#This Row],[Budget_Margin]]) / Table1[[#This Row],[Budget_Margin]],
(Table1[[#This Row],[Gross_Margin]]-Table1[[#This Row],[Budget_Margin]]) / ABS(Table1[[#This Row],[Budget_Margin]])
)
)</f>
        <v>0.125</v>
      </c>
      <c r="X3700" s="5" t="str">
        <f>IF(Table1[[#This Row],[Margin_Var]]&gt;=0, "Above Budget", "Below Budget")</f>
        <v>Above Budget</v>
      </c>
      <c r="Y3700" s="5">
        <f>IFERROR(Table1[[#This Row],[Gross_Margin]]/Table1[[#This Row],[Actual_Sales]],0)</f>
        <v>0.55555555555555558</v>
      </c>
      <c r="Z3700" s="5">
        <f>Table1[[#This Row],[Actual_Profit]]/Table1[[#This Row],[Actual_Sales]]</f>
        <v>2.4691358024691357E-2</v>
      </c>
      <c r="AA3700">
        <v>43</v>
      </c>
      <c r="AB3700" s="5">
        <f>IFERROR(Table1[[#This Row],[Expenses]]/Table1[[#This Row],[Actual_Sales]],0)</f>
        <v>0.53086419753086422</v>
      </c>
      <c r="AC3700">
        <v>13</v>
      </c>
      <c r="AD3700">
        <v>252</v>
      </c>
      <c r="AE3700" s="5">
        <f>IFERROR(Table1[[#This Row],[Inventory]]/Table1[[#This Row],[Actual_Sales]],0)</f>
        <v>3.1111111111111112</v>
      </c>
    </row>
    <row r="3701" spans="1:31" x14ac:dyDescent="0.25">
      <c r="A3701">
        <v>3238</v>
      </c>
      <c r="B3701">
        <v>417</v>
      </c>
      <c r="C3701">
        <v>13</v>
      </c>
      <c r="D3701" s="2">
        <v>40725</v>
      </c>
      <c r="E3701">
        <v>81</v>
      </c>
      <c r="F3701">
        <v>70</v>
      </c>
      <c r="G3701">
        <f>Table1[[#This Row],[Actual_Sales]]-Table1[[#This Row],[Budget_Sales]]</f>
        <v>11</v>
      </c>
      <c r="H3701" s="5">
        <f>IF(
Table1[[#This Row],[Budget_Sales]]=0,
"",
IF(
Table1[[#This Row],[Budget_Sales]]&gt;0,
(Table1[[#This Row],[Actual_Sales]]-Table1[[#This Row],[Budget_Sales]])/Table1[[#This Row],[Budget_Sales]],
(Table1[[#This Row],[Actual_Sales]]-Table1[[#This Row],[Budget_Sales]])/ABS(Table1[[#This Row],[Budget_Sales]])
)
)</f>
        <v>0.15714285714285714</v>
      </c>
      <c r="I3701" s="5" t="str">
        <f>IF(Table1[[#This Row],[Sales_Var]]&gt;=0,"Above Budget","Below Budget")</f>
        <v>Above Budget</v>
      </c>
      <c r="J3701">
        <f>Table1[[#This Row],[Actual_Sales]]-(Table1[[#This Row],[COGS]]+Table1[[#This Row],[Expenses]])</f>
        <v>2</v>
      </c>
      <c r="K3701">
        <v>0</v>
      </c>
      <c r="L3701">
        <f>Table1[[#This Row],[Actual_Profit]]-Table1[[#This Row],[Budget_Profit]]</f>
        <v>2</v>
      </c>
      <c r="M3701" s="5" t="str">
        <f>IF(
Table1[[#This Row],[Budget_Profit]]=0,
"",
IF(
Table1[[#This Row],[Budget_Profit]]&gt;0,
(Table1[[#This Row],[Actual_Profit]]-Table1[[#This Row],[Budget_Profit]])/Table1[[#This Row],[Budget_Profit]],
(Table1[[#This Row],[Actual_Profit]]-Table1[[#This Row],[Budget_Profit]])/ABS(Table1[[#This Row],[Budget_Profit]])
)
)</f>
        <v/>
      </c>
      <c r="N3701" s="5" t="str">
        <f>IF(Table1[[#This Row],[Profit_Var]]&gt;=0, "Above Budget", "Below Budget")</f>
        <v>Above Budget</v>
      </c>
      <c r="O3701">
        <v>36</v>
      </c>
      <c r="P3701">
        <v>30</v>
      </c>
      <c r="Q3701">
        <f>Table1[[#This Row],[COGS]]-Table1[[#This Row],[Budget_COGS]]</f>
        <v>6</v>
      </c>
      <c r="R3701" s="5">
        <f>IF(
Table1[[#This Row],[Budget_COGS]]=0,
"",
IF(
Table1[[#This Row],[Budget_COGS]]&gt;0,
(Table1[[#This Row],[Budget_COGS]]-Table1[[#This Row],[COGS]]) / Table1[[#This Row],[Budget_COGS]],
(Table1[[#This Row],[Budget_COGS]]-Table1[[#This Row],[COGS]]) / ABS(Table1[[#This Row],[Budget_COGS]])
)
)</f>
        <v>-0.2</v>
      </c>
      <c r="S3701" s="5" t="str">
        <f>IF(Table1[[#This Row],[COGS _Var]]&gt;=0, "Above Budget", "Below Budget")</f>
        <v>Above Budget</v>
      </c>
      <c r="T3701">
        <f>Table1[[#This Row],[Actual_Sales]]-Table1[[#This Row],[COGS]]</f>
        <v>45</v>
      </c>
      <c r="U3701">
        <v>40</v>
      </c>
      <c r="V3701">
        <f>Table1[[#This Row],[Gross_Margin]]-Table1[[#This Row],[Budget_Margin]]</f>
        <v>5</v>
      </c>
      <c r="W3701" s="5">
        <f>IF(
Table1[[#This Row],[Budget_Margin]]=0,
"",
IF(
Table1[[#This Row],[Budget_Margin]]&gt;0,
(Table1[[#This Row],[Gross_Margin]]-Table1[[#This Row],[Budget_Margin]]) / Table1[[#This Row],[Budget_Margin]],
(Table1[[#This Row],[Gross_Margin]]-Table1[[#This Row],[Budget_Margin]]) / ABS(Table1[[#This Row],[Budget_Margin]])
)
)</f>
        <v>0.125</v>
      </c>
      <c r="X3701" s="5" t="str">
        <f>IF(Table1[[#This Row],[Margin_Var]]&gt;=0, "Above Budget", "Below Budget")</f>
        <v>Above Budget</v>
      </c>
      <c r="Y3701" s="5">
        <f>IFERROR(Table1[[#This Row],[Gross_Margin]]/Table1[[#This Row],[Actual_Sales]],0)</f>
        <v>0.55555555555555558</v>
      </c>
      <c r="Z3701" s="5">
        <f>Table1[[#This Row],[Actual_Profit]]/Table1[[#This Row],[Actual_Sales]]</f>
        <v>2.4691358024691357E-2</v>
      </c>
      <c r="AA3701">
        <v>43</v>
      </c>
      <c r="AB3701" s="5">
        <f>IFERROR(Table1[[#This Row],[Expenses]]/Table1[[#This Row],[Actual_Sales]],0)</f>
        <v>0.53086419753086422</v>
      </c>
      <c r="AC3701">
        <v>13</v>
      </c>
      <c r="AD3701">
        <v>252</v>
      </c>
      <c r="AE3701" s="5">
        <f>IFERROR(Table1[[#This Row],[Inventory]]/Table1[[#This Row],[Actual_Sales]],0)</f>
        <v>3.1111111111111112</v>
      </c>
    </row>
    <row r="3702" spans="1:31" x14ac:dyDescent="0.25">
      <c r="A3702">
        <v>3123</v>
      </c>
      <c r="B3702">
        <v>702</v>
      </c>
      <c r="C3702">
        <v>2</v>
      </c>
      <c r="D3702" s="2">
        <v>40695</v>
      </c>
      <c r="E3702">
        <v>81</v>
      </c>
      <c r="F3702">
        <v>100</v>
      </c>
      <c r="G3702">
        <f>Table1[[#This Row],[Actual_Sales]]-Table1[[#This Row],[Budget_Sales]]</f>
        <v>-19</v>
      </c>
      <c r="H3702" s="5">
        <f>IF(
Table1[[#This Row],[Budget_Sales]]=0,
"",
IF(
Table1[[#This Row],[Budget_Sales]]&gt;0,
(Table1[[#This Row],[Actual_Sales]]-Table1[[#This Row],[Budget_Sales]])/Table1[[#This Row],[Budget_Sales]],
(Table1[[#This Row],[Actual_Sales]]-Table1[[#This Row],[Budget_Sales]])/ABS(Table1[[#This Row],[Budget_Sales]])
)
)</f>
        <v>-0.19</v>
      </c>
      <c r="I3702" s="5" t="str">
        <f>IF(Table1[[#This Row],[Sales_Var]]&gt;=0,"Above Budget","Below Budget")</f>
        <v>Below Budget</v>
      </c>
      <c r="J3702">
        <f>Table1[[#This Row],[Actual_Sales]]-(Table1[[#This Row],[COGS]]+Table1[[#This Row],[Expenses]])</f>
        <v>2</v>
      </c>
      <c r="K3702">
        <v>20</v>
      </c>
      <c r="L3702">
        <f>Table1[[#This Row],[Actual_Profit]]-Table1[[#This Row],[Budget_Profit]]</f>
        <v>-18</v>
      </c>
      <c r="M3702" s="5">
        <f>IF(
Table1[[#This Row],[Budget_Profit]]=0,
"",
IF(
Table1[[#This Row],[Budget_Profit]]&gt;0,
(Table1[[#This Row],[Actual_Profit]]-Table1[[#This Row],[Budget_Profit]])/Table1[[#This Row],[Budget_Profit]],
(Table1[[#This Row],[Actual_Profit]]-Table1[[#This Row],[Budget_Profit]])/ABS(Table1[[#This Row],[Budget_Profit]])
)
)</f>
        <v>-0.9</v>
      </c>
      <c r="N3702" s="5" t="str">
        <f>IF(Table1[[#This Row],[Profit_Var]]&gt;=0, "Above Budget", "Below Budget")</f>
        <v>Below Budget</v>
      </c>
      <c r="O3702">
        <v>36</v>
      </c>
      <c r="P3702">
        <v>40</v>
      </c>
      <c r="Q3702">
        <f>Table1[[#This Row],[COGS]]-Table1[[#This Row],[Budget_COGS]]</f>
        <v>-4</v>
      </c>
      <c r="R3702" s="5">
        <f>IF(
Table1[[#This Row],[Budget_COGS]]=0,
"",
IF(
Table1[[#This Row],[Budget_COGS]]&gt;0,
(Table1[[#This Row],[Budget_COGS]]-Table1[[#This Row],[COGS]]) / Table1[[#This Row],[Budget_COGS]],
(Table1[[#This Row],[Budget_COGS]]-Table1[[#This Row],[COGS]]) / ABS(Table1[[#This Row],[Budget_COGS]])
)
)</f>
        <v>0.1</v>
      </c>
      <c r="S3702" s="5" t="str">
        <f>IF(Table1[[#This Row],[COGS _Var]]&gt;=0, "Above Budget", "Below Budget")</f>
        <v>Below Budget</v>
      </c>
      <c r="T3702">
        <f>Table1[[#This Row],[Actual_Sales]]-Table1[[#This Row],[COGS]]</f>
        <v>45</v>
      </c>
      <c r="U3702">
        <v>60</v>
      </c>
      <c r="V3702">
        <f>Table1[[#This Row],[Gross_Margin]]-Table1[[#This Row],[Budget_Margin]]</f>
        <v>-15</v>
      </c>
      <c r="W3702" s="5">
        <f>IF(
Table1[[#This Row],[Budget_Margin]]=0,
"",
IF(
Table1[[#This Row],[Budget_Margin]]&gt;0,
(Table1[[#This Row],[Gross_Margin]]-Table1[[#This Row],[Budget_Margin]]) / Table1[[#This Row],[Budget_Margin]],
(Table1[[#This Row],[Gross_Margin]]-Table1[[#This Row],[Budget_Margin]]) / ABS(Table1[[#This Row],[Budget_Margin]])
)
)</f>
        <v>-0.25</v>
      </c>
      <c r="X3702" s="5" t="str">
        <f>IF(Table1[[#This Row],[Margin_Var]]&gt;=0, "Above Budget", "Below Budget")</f>
        <v>Below Budget</v>
      </c>
      <c r="Y3702" s="5">
        <f>IFERROR(Table1[[#This Row],[Gross_Margin]]/Table1[[#This Row],[Actual_Sales]],0)</f>
        <v>0.55555555555555558</v>
      </c>
      <c r="Z3702" s="5">
        <f>Table1[[#This Row],[Actual_Profit]]/Table1[[#This Row],[Actual_Sales]]</f>
        <v>2.4691358024691357E-2</v>
      </c>
      <c r="AA3702">
        <v>43</v>
      </c>
      <c r="AB3702" s="5">
        <f>IFERROR(Table1[[#This Row],[Expenses]]/Table1[[#This Row],[Actual_Sales]],0)</f>
        <v>0.53086419753086422</v>
      </c>
      <c r="AC3702">
        <v>13</v>
      </c>
      <c r="AD3702">
        <v>236</v>
      </c>
      <c r="AE3702" s="5">
        <f>IFERROR(Table1[[#This Row],[Inventory]]/Table1[[#This Row],[Actual_Sales]],0)</f>
        <v>2.9135802469135803</v>
      </c>
    </row>
    <row r="3703" spans="1:31" x14ac:dyDescent="0.25">
      <c r="A3703">
        <v>3107</v>
      </c>
      <c r="B3703">
        <v>603</v>
      </c>
      <c r="C3703">
        <v>9</v>
      </c>
      <c r="D3703" s="2">
        <v>40695</v>
      </c>
      <c r="E3703">
        <v>81</v>
      </c>
      <c r="F3703">
        <v>60</v>
      </c>
      <c r="G3703">
        <f>Table1[[#This Row],[Actual_Sales]]-Table1[[#This Row],[Budget_Sales]]</f>
        <v>21</v>
      </c>
      <c r="H3703" s="5">
        <f>IF(
Table1[[#This Row],[Budget_Sales]]=0,
"",
IF(
Table1[[#This Row],[Budget_Sales]]&gt;0,
(Table1[[#This Row],[Actual_Sales]]-Table1[[#This Row],[Budget_Sales]])/Table1[[#This Row],[Budget_Sales]],
(Table1[[#This Row],[Actual_Sales]]-Table1[[#This Row],[Budget_Sales]])/ABS(Table1[[#This Row],[Budget_Sales]])
)
)</f>
        <v>0.35</v>
      </c>
      <c r="I3703" s="5" t="str">
        <f>IF(Table1[[#This Row],[Sales_Var]]&gt;=0,"Above Budget","Below Budget")</f>
        <v>Above Budget</v>
      </c>
      <c r="J3703">
        <f>Table1[[#This Row],[Actual_Sales]]-(Table1[[#This Row],[COGS]]+Table1[[#This Row],[Expenses]])</f>
        <v>2</v>
      </c>
      <c r="K3703">
        <v>10</v>
      </c>
      <c r="L3703">
        <f>Table1[[#This Row],[Actual_Profit]]-Table1[[#This Row],[Budget_Profit]]</f>
        <v>-8</v>
      </c>
      <c r="M3703" s="5">
        <f>IF(
Table1[[#This Row],[Budget_Profit]]=0,
"",
IF(
Table1[[#This Row],[Budget_Profit]]&gt;0,
(Table1[[#This Row],[Actual_Profit]]-Table1[[#This Row],[Budget_Profit]])/Table1[[#This Row],[Budget_Profit]],
(Table1[[#This Row],[Actual_Profit]]-Table1[[#This Row],[Budget_Profit]])/ABS(Table1[[#This Row],[Budget_Profit]])
)
)</f>
        <v>-0.8</v>
      </c>
      <c r="N3703" s="5" t="str">
        <f>IF(Table1[[#This Row],[Profit_Var]]&gt;=0, "Above Budget", "Below Budget")</f>
        <v>Below Budget</v>
      </c>
      <c r="O3703">
        <v>36</v>
      </c>
      <c r="P3703">
        <v>20</v>
      </c>
      <c r="Q3703">
        <f>Table1[[#This Row],[COGS]]-Table1[[#This Row],[Budget_COGS]]</f>
        <v>16</v>
      </c>
      <c r="R3703" s="5">
        <f>IF(
Table1[[#This Row],[Budget_COGS]]=0,
"",
IF(
Table1[[#This Row],[Budget_COGS]]&gt;0,
(Table1[[#This Row],[Budget_COGS]]-Table1[[#This Row],[COGS]]) / Table1[[#This Row],[Budget_COGS]],
(Table1[[#This Row],[Budget_COGS]]-Table1[[#This Row],[COGS]]) / ABS(Table1[[#This Row],[Budget_COGS]])
)
)</f>
        <v>-0.8</v>
      </c>
      <c r="S3703" s="5" t="str">
        <f>IF(Table1[[#This Row],[COGS _Var]]&gt;=0, "Above Budget", "Below Budget")</f>
        <v>Above Budget</v>
      </c>
      <c r="T3703">
        <f>Table1[[#This Row],[Actual_Sales]]-Table1[[#This Row],[COGS]]</f>
        <v>45</v>
      </c>
      <c r="U3703">
        <v>40</v>
      </c>
      <c r="V3703">
        <f>Table1[[#This Row],[Gross_Margin]]-Table1[[#This Row],[Budget_Margin]]</f>
        <v>5</v>
      </c>
      <c r="W3703" s="5">
        <f>IF(
Table1[[#This Row],[Budget_Margin]]=0,
"",
IF(
Table1[[#This Row],[Budget_Margin]]&gt;0,
(Table1[[#This Row],[Gross_Margin]]-Table1[[#This Row],[Budget_Margin]]) / Table1[[#This Row],[Budget_Margin]],
(Table1[[#This Row],[Gross_Margin]]-Table1[[#This Row],[Budget_Margin]]) / ABS(Table1[[#This Row],[Budget_Margin]])
)
)</f>
        <v>0.125</v>
      </c>
      <c r="X3703" s="5" t="str">
        <f>IF(Table1[[#This Row],[Margin_Var]]&gt;=0, "Above Budget", "Below Budget")</f>
        <v>Above Budget</v>
      </c>
      <c r="Y3703" s="5">
        <f>IFERROR(Table1[[#This Row],[Gross_Margin]]/Table1[[#This Row],[Actual_Sales]],0)</f>
        <v>0.55555555555555558</v>
      </c>
      <c r="Z3703" s="5">
        <f>Table1[[#This Row],[Actual_Profit]]/Table1[[#This Row],[Actual_Sales]]</f>
        <v>2.4691358024691357E-2</v>
      </c>
      <c r="AA3703">
        <v>43</v>
      </c>
      <c r="AB3703" s="5">
        <f>IFERROR(Table1[[#This Row],[Expenses]]/Table1[[#This Row],[Actual_Sales]],0)</f>
        <v>0.53086419753086422</v>
      </c>
      <c r="AC3703">
        <v>13</v>
      </c>
      <c r="AD3703">
        <v>236</v>
      </c>
      <c r="AE3703" s="5">
        <f>IFERROR(Table1[[#This Row],[Inventory]]/Table1[[#This Row],[Actual_Sales]],0)</f>
        <v>2.9135802469135803</v>
      </c>
    </row>
    <row r="3704" spans="1:31" x14ac:dyDescent="0.25">
      <c r="A3704">
        <v>3155</v>
      </c>
      <c r="B3704">
        <v>816</v>
      </c>
      <c r="C3704">
        <v>13</v>
      </c>
      <c r="D3704" s="2">
        <v>40695</v>
      </c>
      <c r="E3704">
        <v>81</v>
      </c>
      <c r="F3704">
        <v>70</v>
      </c>
      <c r="G3704">
        <f>Table1[[#This Row],[Actual_Sales]]-Table1[[#This Row],[Budget_Sales]]</f>
        <v>11</v>
      </c>
      <c r="H3704" s="5">
        <f>IF(
Table1[[#This Row],[Budget_Sales]]=0,
"",
IF(
Table1[[#This Row],[Budget_Sales]]&gt;0,
(Table1[[#This Row],[Actual_Sales]]-Table1[[#This Row],[Budget_Sales]])/Table1[[#This Row],[Budget_Sales]],
(Table1[[#This Row],[Actual_Sales]]-Table1[[#This Row],[Budget_Sales]])/ABS(Table1[[#This Row],[Budget_Sales]])
)
)</f>
        <v>0.15714285714285714</v>
      </c>
      <c r="I3704" s="5" t="str">
        <f>IF(Table1[[#This Row],[Sales_Var]]&gt;=0,"Above Budget","Below Budget")</f>
        <v>Above Budget</v>
      </c>
      <c r="J3704">
        <f>Table1[[#This Row],[Actual_Sales]]-(Table1[[#This Row],[COGS]]+Table1[[#This Row],[Expenses]])</f>
        <v>2</v>
      </c>
      <c r="K3704">
        <v>0</v>
      </c>
      <c r="L3704">
        <f>Table1[[#This Row],[Actual_Profit]]-Table1[[#This Row],[Budget_Profit]]</f>
        <v>2</v>
      </c>
      <c r="M3704" s="5" t="str">
        <f>IF(
Table1[[#This Row],[Budget_Profit]]=0,
"",
IF(
Table1[[#This Row],[Budget_Profit]]&gt;0,
(Table1[[#This Row],[Actual_Profit]]-Table1[[#This Row],[Budget_Profit]])/Table1[[#This Row],[Budget_Profit]],
(Table1[[#This Row],[Actual_Profit]]-Table1[[#This Row],[Budget_Profit]])/ABS(Table1[[#This Row],[Budget_Profit]])
)
)</f>
        <v/>
      </c>
      <c r="N3704" s="5" t="str">
        <f>IF(Table1[[#This Row],[Profit_Var]]&gt;=0, "Above Budget", "Below Budget")</f>
        <v>Above Budget</v>
      </c>
      <c r="O3704">
        <v>36</v>
      </c>
      <c r="P3704">
        <v>30</v>
      </c>
      <c r="Q3704">
        <f>Table1[[#This Row],[COGS]]-Table1[[#This Row],[Budget_COGS]]</f>
        <v>6</v>
      </c>
      <c r="R3704" s="5">
        <f>IF(
Table1[[#This Row],[Budget_COGS]]=0,
"",
IF(
Table1[[#This Row],[Budget_COGS]]&gt;0,
(Table1[[#This Row],[Budget_COGS]]-Table1[[#This Row],[COGS]]) / Table1[[#This Row],[Budget_COGS]],
(Table1[[#This Row],[Budget_COGS]]-Table1[[#This Row],[COGS]]) / ABS(Table1[[#This Row],[Budget_COGS]])
)
)</f>
        <v>-0.2</v>
      </c>
      <c r="S3704" s="5" t="str">
        <f>IF(Table1[[#This Row],[COGS _Var]]&gt;=0, "Above Budget", "Below Budget")</f>
        <v>Above Budget</v>
      </c>
      <c r="T3704">
        <f>Table1[[#This Row],[Actual_Sales]]-Table1[[#This Row],[COGS]]</f>
        <v>45</v>
      </c>
      <c r="U3704">
        <v>40</v>
      </c>
      <c r="V3704">
        <f>Table1[[#This Row],[Gross_Margin]]-Table1[[#This Row],[Budget_Margin]]</f>
        <v>5</v>
      </c>
      <c r="W3704" s="5">
        <f>IF(
Table1[[#This Row],[Budget_Margin]]=0,
"",
IF(
Table1[[#This Row],[Budget_Margin]]&gt;0,
(Table1[[#This Row],[Gross_Margin]]-Table1[[#This Row],[Budget_Margin]]) / Table1[[#This Row],[Budget_Margin]],
(Table1[[#This Row],[Gross_Margin]]-Table1[[#This Row],[Budget_Margin]]) / ABS(Table1[[#This Row],[Budget_Margin]])
)
)</f>
        <v>0.125</v>
      </c>
      <c r="X3704" s="5" t="str">
        <f>IF(Table1[[#This Row],[Margin_Var]]&gt;=0, "Above Budget", "Below Budget")</f>
        <v>Above Budget</v>
      </c>
      <c r="Y3704" s="5">
        <f>IFERROR(Table1[[#This Row],[Gross_Margin]]/Table1[[#This Row],[Actual_Sales]],0)</f>
        <v>0.55555555555555558</v>
      </c>
      <c r="Z3704" s="5">
        <f>Table1[[#This Row],[Actual_Profit]]/Table1[[#This Row],[Actual_Sales]]</f>
        <v>2.4691358024691357E-2</v>
      </c>
      <c r="AA3704">
        <v>43</v>
      </c>
      <c r="AB3704" s="5">
        <f>IFERROR(Table1[[#This Row],[Expenses]]/Table1[[#This Row],[Actual_Sales]],0)</f>
        <v>0.53086419753086422</v>
      </c>
      <c r="AC3704">
        <v>13</v>
      </c>
      <c r="AD3704">
        <v>236</v>
      </c>
      <c r="AE3704" s="5">
        <f>IFERROR(Table1[[#This Row],[Inventory]]/Table1[[#This Row],[Actual_Sales]],0)</f>
        <v>2.9135802469135803</v>
      </c>
    </row>
    <row r="3705" spans="1:31" x14ac:dyDescent="0.25">
      <c r="A3705">
        <v>3818</v>
      </c>
      <c r="B3705">
        <v>603</v>
      </c>
      <c r="C3705">
        <v>9</v>
      </c>
      <c r="D3705" s="2">
        <v>40817</v>
      </c>
      <c r="E3705">
        <v>82</v>
      </c>
      <c r="F3705">
        <v>40</v>
      </c>
      <c r="G3705">
        <f>Table1[[#This Row],[Actual_Sales]]-Table1[[#This Row],[Budget_Sales]]</f>
        <v>42</v>
      </c>
      <c r="H3705" s="5">
        <f>IF(
Table1[[#This Row],[Budget_Sales]]=0,
"",
IF(
Table1[[#This Row],[Budget_Sales]]&gt;0,
(Table1[[#This Row],[Actual_Sales]]-Table1[[#This Row],[Budget_Sales]])/Table1[[#This Row],[Budget_Sales]],
(Table1[[#This Row],[Actual_Sales]]-Table1[[#This Row],[Budget_Sales]])/ABS(Table1[[#This Row],[Budget_Sales]])
)
)</f>
        <v>1.05</v>
      </c>
      <c r="I3705" s="5" t="str">
        <f>IF(Table1[[#This Row],[Sales_Var]]&gt;=0,"Above Budget","Below Budget")</f>
        <v>Above Budget</v>
      </c>
      <c r="J3705">
        <f>Table1[[#This Row],[Actual_Sales]]-(Table1[[#This Row],[COGS]]+Table1[[#This Row],[Expenses]])</f>
        <v>2</v>
      </c>
      <c r="K3705">
        <v>20</v>
      </c>
      <c r="L3705">
        <f>Table1[[#This Row],[Actual_Profit]]-Table1[[#This Row],[Budget_Profit]]</f>
        <v>-18</v>
      </c>
      <c r="M3705" s="5">
        <f>IF(
Table1[[#This Row],[Budget_Profit]]=0,
"",
IF(
Table1[[#This Row],[Budget_Profit]]&gt;0,
(Table1[[#This Row],[Actual_Profit]]-Table1[[#This Row],[Budget_Profit]])/Table1[[#This Row],[Budget_Profit]],
(Table1[[#This Row],[Actual_Profit]]-Table1[[#This Row],[Budget_Profit]])/ABS(Table1[[#This Row],[Budget_Profit]])
)
)</f>
        <v>-0.9</v>
      </c>
      <c r="N3705" s="5" t="str">
        <f>IF(Table1[[#This Row],[Profit_Var]]&gt;=0, "Above Budget", "Below Budget")</f>
        <v>Below Budget</v>
      </c>
      <c r="O3705">
        <v>34</v>
      </c>
      <c r="P3705">
        <v>10</v>
      </c>
      <c r="Q3705">
        <f>Table1[[#This Row],[COGS]]-Table1[[#This Row],[Budget_COGS]]</f>
        <v>24</v>
      </c>
      <c r="R3705" s="5">
        <f>IF(
Table1[[#This Row],[Budget_COGS]]=0,
"",
IF(
Table1[[#This Row],[Budget_COGS]]&gt;0,
(Table1[[#This Row],[Budget_COGS]]-Table1[[#This Row],[COGS]]) / Table1[[#This Row],[Budget_COGS]],
(Table1[[#This Row],[Budget_COGS]]-Table1[[#This Row],[COGS]]) / ABS(Table1[[#This Row],[Budget_COGS]])
)
)</f>
        <v>-2.4</v>
      </c>
      <c r="S3705" s="5" t="str">
        <f>IF(Table1[[#This Row],[COGS _Var]]&gt;=0, "Above Budget", "Below Budget")</f>
        <v>Above Budget</v>
      </c>
      <c r="T3705">
        <f>Table1[[#This Row],[Actual_Sales]]-Table1[[#This Row],[COGS]]</f>
        <v>48</v>
      </c>
      <c r="U3705">
        <v>30</v>
      </c>
      <c r="V3705">
        <f>Table1[[#This Row],[Gross_Margin]]-Table1[[#This Row],[Budget_Margin]]</f>
        <v>18</v>
      </c>
      <c r="W3705" s="5">
        <f>IF(
Table1[[#This Row],[Budget_Margin]]=0,
"",
IF(
Table1[[#This Row],[Budget_Margin]]&gt;0,
(Table1[[#This Row],[Gross_Margin]]-Table1[[#This Row],[Budget_Margin]]) / Table1[[#This Row],[Budget_Margin]],
(Table1[[#This Row],[Gross_Margin]]-Table1[[#This Row],[Budget_Margin]]) / ABS(Table1[[#This Row],[Budget_Margin]])
)
)</f>
        <v>0.6</v>
      </c>
      <c r="X3705" s="5" t="str">
        <f>IF(Table1[[#This Row],[Margin_Var]]&gt;=0, "Above Budget", "Below Budget")</f>
        <v>Above Budget</v>
      </c>
      <c r="Y3705" s="5">
        <f>IFERROR(Table1[[#This Row],[Gross_Margin]]/Table1[[#This Row],[Actual_Sales]],0)</f>
        <v>0.58536585365853655</v>
      </c>
      <c r="Z3705" s="5">
        <f>Table1[[#This Row],[Actual_Profit]]/Table1[[#This Row],[Actual_Sales]]</f>
        <v>2.4390243902439025E-2</v>
      </c>
      <c r="AA3705">
        <v>46</v>
      </c>
      <c r="AB3705" s="5">
        <f>IFERROR(Table1[[#This Row],[Expenses]]/Table1[[#This Row],[Actual_Sales]],0)</f>
        <v>0.56097560975609762</v>
      </c>
      <c r="AC3705">
        <v>12</v>
      </c>
      <c r="AD3705">
        <v>240</v>
      </c>
      <c r="AE3705" s="5">
        <f>IFERROR(Table1[[#This Row],[Inventory]]/Table1[[#This Row],[Actual_Sales]],0)</f>
        <v>2.9268292682926829</v>
      </c>
    </row>
    <row r="3706" spans="1:31" x14ac:dyDescent="0.25">
      <c r="A3706">
        <v>3739</v>
      </c>
      <c r="B3706">
        <v>314</v>
      </c>
      <c r="C3706">
        <v>13</v>
      </c>
      <c r="D3706" s="2">
        <v>40817</v>
      </c>
      <c r="E3706">
        <v>82</v>
      </c>
      <c r="F3706">
        <v>40</v>
      </c>
      <c r="G3706">
        <f>Table1[[#This Row],[Actual_Sales]]-Table1[[#This Row],[Budget_Sales]]</f>
        <v>42</v>
      </c>
      <c r="H3706" s="5">
        <f>IF(
Table1[[#This Row],[Budget_Sales]]=0,
"",
IF(
Table1[[#This Row],[Budget_Sales]]&gt;0,
(Table1[[#This Row],[Actual_Sales]]-Table1[[#This Row],[Budget_Sales]])/Table1[[#This Row],[Budget_Sales]],
(Table1[[#This Row],[Actual_Sales]]-Table1[[#This Row],[Budget_Sales]])/ABS(Table1[[#This Row],[Budget_Sales]])
)
)</f>
        <v>1.05</v>
      </c>
      <c r="I3706" s="5" t="str">
        <f>IF(Table1[[#This Row],[Sales_Var]]&gt;=0,"Above Budget","Below Budget")</f>
        <v>Above Budget</v>
      </c>
      <c r="J3706">
        <f>Table1[[#This Row],[Actual_Sales]]-(Table1[[#This Row],[COGS]]+Table1[[#This Row],[Expenses]])</f>
        <v>2</v>
      </c>
      <c r="K3706">
        <v>10</v>
      </c>
      <c r="L3706">
        <f>Table1[[#This Row],[Actual_Profit]]-Table1[[#This Row],[Budget_Profit]]</f>
        <v>-8</v>
      </c>
      <c r="M3706" s="5">
        <f>IF(
Table1[[#This Row],[Budget_Profit]]=0,
"",
IF(
Table1[[#This Row],[Budget_Profit]]&gt;0,
(Table1[[#This Row],[Actual_Profit]]-Table1[[#This Row],[Budget_Profit]])/Table1[[#This Row],[Budget_Profit]],
(Table1[[#This Row],[Actual_Profit]]-Table1[[#This Row],[Budget_Profit]])/ABS(Table1[[#This Row],[Budget_Profit]])
)
)</f>
        <v>-0.8</v>
      </c>
      <c r="N3706" s="5" t="str">
        <f>IF(Table1[[#This Row],[Profit_Var]]&gt;=0, "Above Budget", "Below Budget")</f>
        <v>Below Budget</v>
      </c>
      <c r="O3706">
        <v>34</v>
      </c>
      <c r="P3706">
        <v>10</v>
      </c>
      <c r="Q3706">
        <f>Table1[[#This Row],[COGS]]-Table1[[#This Row],[Budget_COGS]]</f>
        <v>24</v>
      </c>
      <c r="R3706" s="5">
        <f>IF(
Table1[[#This Row],[Budget_COGS]]=0,
"",
IF(
Table1[[#This Row],[Budget_COGS]]&gt;0,
(Table1[[#This Row],[Budget_COGS]]-Table1[[#This Row],[COGS]]) / Table1[[#This Row],[Budget_COGS]],
(Table1[[#This Row],[Budget_COGS]]-Table1[[#This Row],[COGS]]) / ABS(Table1[[#This Row],[Budget_COGS]])
)
)</f>
        <v>-2.4</v>
      </c>
      <c r="S3706" s="5" t="str">
        <f>IF(Table1[[#This Row],[COGS _Var]]&gt;=0, "Above Budget", "Below Budget")</f>
        <v>Above Budget</v>
      </c>
      <c r="T3706">
        <f>Table1[[#This Row],[Actual_Sales]]-Table1[[#This Row],[COGS]]</f>
        <v>48</v>
      </c>
      <c r="U3706">
        <v>30</v>
      </c>
      <c r="V3706">
        <f>Table1[[#This Row],[Gross_Margin]]-Table1[[#This Row],[Budget_Margin]]</f>
        <v>18</v>
      </c>
      <c r="W3706" s="5">
        <f>IF(
Table1[[#This Row],[Budget_Margin]]=0,
"",
IF(
Table1[[#This Row],[Budget_Margin]]&gt;0,
(Table1[[#This Row],[Gross_Margin]]-Table1[[#This Row],[Budget_Margin]]) / Table1[[#This Row],[Budget_Margin]],
(Table1[[#This Row],[Gross_Margin]]-Table1[[#This Row],[Budget_Margin]]) / ABS(Table1[[#This Row],[Budget_Margin]])
)
)</f>
        <v>0.6</v>
      </c>
      <c r="X3706" s="5" t="str">
        <f>IF(Table1[[#This Row],[Margin_Var]]&gt;=0, "Above Budget", "Below Budget")</f>
        <v>Above Budget</v>
      </c>
      <c r="Y3706" s="5">
        <f>IFERROR(Table1[[#This Row],[Gross_Margin]]/Table1[[#This Row],[Actual_Sales]],0)</f>
        <v>0.58536585365853655</v>
      </c>
      <c r="Z3706" s="5">
        <f>Table1[[#This Row],[Actual_Profit]]/Table1[[#This Row],[Actual_Sales]]</f>
        <v>2.4390243902439025E-2</v>
      </c>
      <c r="AA3706">
        <v>46</v>
      </c>
      <c r="AB3706" s="5">
        <f>IFERROR(Table1[[#This Row],[Expenses]]/Table1[[#This Row],[Actual_Sales]],0)</f>
        <v>0.56097560975609762</v>
      </c>
      <c r="AC3706">
        <v>12</v>
      </c>
      <c r="AD3706">
        <v>240</v>
      </c>
      <c r="AE3706" s="5">
        <f>IFERROR(Table1[[#This Row],[Inventory]]/Table1[[#This Row],[Actual_Sales]],0)</f>
        <v>2.9268292682926829</v>
      </c>
    </row>
    <row r="3707" spans="1:31" x14ac:dyDescent="0.25">
      <c r="A3707">
        <v>4146</v>
      </c>
      <c r="B3707">
        <v>505</v>
      </c>
      <c r="C3707">
        <v>5</v>
      </c>
      <c r="D3707" s="2">
        <v>40878</v>
      </c>
      <c r="E3707">
        <v>126</v>
      </c>
      <c r="F3707">
        <v>90</v>
      </c>
      <c r="G3707">
        <f>Table1[[#This Row],[Actual_Sales]]-Table1[[#This Row],[Budget_Sales]]</f>
        <v>36</v>
      </c>
      <c r="H3707" s="5">
        <f>IF(
Table1[[#This Row],[Budget_Sales]]=0,
"",
IF(
Table1[[#This Row],[Budget_Sales]]&gt;0,
(Table1[[#This Row],[Actual_Sales]]-Table1[[#This Row],[Budget_Sales]])/Table1[[#This Row],[Budget_Sales]],
(Table1[[#This Row],[Actual_Sales]]-Table1[[#This Row],[Budget_Sales]])/ABS(Table1[[#This Row],[Budget_Sales]])
)
)</f>
        <v>0.4</v>
      </c>
      <c r="I3707" s="5" t="str">
        <f>IF(Table1[[#This Row],[Sales_Var]]&gt;=0,"Above Budget","Below Budget")</f>
        <v>Above Budget</v>
      </c>
      <c r="J3707">
        <f>Table1[[#This Row],[Actual_Sales]]-(Table1[[#This Row],[COGS]]+Table1[[#This Row],[Expenses]])</f>
        <v>3</v>
      </c>
      <c r="K3707">
        <v>10</v>
      </c>
      <c r="L3707">
        <f>Table1[[#This Row],[Actual_Profit]]-Table1[[#This Row],[Budget_Profit]]</f>
        <v>-7</v>
      </c>
      <c r="M3707" s="5">
        <f>IF(
Table1[[#This Row],[Budget_Profit]]=0,
"",
IF(
Table1[[#This Row],[Budget_Profit]]&gt;0,
(Table1[[#This Row],[Actual_Profit]]-Table1[[#This Row],[Budget_Profit]])/Table1[[#This Row],[Budget_Profit]],
(Table1[[#This Row],[Actual_Profit]]-Table1[[#This Row],[Budget_Profit]])/ABS(Table1[[#This Row],[Budget_Profit]])
)
)</f>
        <v>-0.7</v>
      </c>
      <c r="N3707" s="5" t="str">
        <f>IF(Table1[[#This Row],[Profit_Var]]&gt;=0, "Above Budget", "Below Budget")</f>
        <v>Below Budget</v>
      </c>
      <c r="O3707">
        <v>49</v>
      </c>
      <c r="P3707">
        <v>30</v>
      </c>
      <c r="Q3707">
        <f>Table1[[#This Row],[COGS]]-Table1[[#This Row],[Budget_COGS]]</f>
        <v>19</v>
      </c>
      <c r="R3707" s="5">
        <f>IF(
Table1[[#This Row],[Budget_COGS]]=0,
"",
IF(
Table1[[#This Row],[Budget_COGS]]&gt;0,
(Table1[[#This Row],[Budget_COGS]]-Table1[[#This Row],[COGS]]) / Table1[[#This Row],[Budget_COGS]],
(Table1[[#This Row],[Budget_COGS]]-Table1[[#This Row],[COGS]]) / ABS(Table1[[#This Row],[Budget_COGS]])
)
)</f>
        <v>-0.6333333333333333</v>
      </c>
      <c r="S3707" s="5" t="str">
        <f>IF(Table1[[#This Row],[COGS _Var]]&gt;=0, "Above Budget", "Below Budget")</f>
        <v>Above Budget</v>
      </c>
      <c r="T3707">
        <f>Table1[[#This Row],[Actual_Sales]]-Table1[[#This Row],[COGS]]</f>
        <v>77</v>
      </c>
      <c r="U3707">
        <v>60</v>
      </c>
      <c r="V3707">
        <f>Table1[[#This Row],[Gross_Margin]]-Table1[[#This Row],[Budget_Margin]]</f>
        <v>17</v>
      </c>
      <c r="W3707" s="5">
        <f>IF(
Table1[[#This Row],[Budget_Margin]]=0,
"",
IF(
Table1[[#This Row],[Budget_Margin]]&gt;0,
(Table1[[#This Row],[Gross_Margin]]-Table1[[#This Row],[Budget_Margin]]) / Table1[[#This Row],[Budget_Margin]],
(Table1[[#This Row],[Gross_Margin]]-Table1[[#This Row],[Budget_Margin]]) / ABS(Table1[[#This Row],[Budget_Margin]])
)
)</f>
        <v>0.28333333333333333</v>
      </c>
      <c r="X3707" s="5" t="str">
        <f>IF(Table1[[#This Row],[Margin_Var]]&gt;=0, "Above Budget", "Below Budget")</f>
        <v>Above Budget</v>
      </c>
      <c r="Y3707" s="5">
        <f>IFERROR(Table1[[#This Row],[Gross_Margin]]/Table1[[#This Row],[Actual_Sales]],0)</f>
        <v>0.61111111111111116</v>
      </c>
      <c r="Z3707" s="5">
        <f>Table1[[#This Row],[Actual_Profit]]/Table1[[#This Row],[Actual_Sales]]</f>
        <v>2.3809523809523808E-2</v>
      </c>
      <c r="AA3707">
        <v>74</v>
      </c>
      <c r="AB3707" s="5">
        <f>IFERROR(Table1[[#This Row],[Expenses]]/Table1[[#This Row],[Actual_Sales]],0)</f>
        <v>0.58730158730158732</v>
      </c>
      <c r="AC3707">
        <v>44</v>
      </c>
      <c r="AD3707">
        <v>335</v>
      </c>
      <c r="AE3707" s="5">
        <f>IFERROR(Table1[[#This Row],[Inventory]]/Table1[[#This Row],[Actual_Sales]],0)</f>
        <v>2.6587301587301586</v>
      </c>
    </row>
    <row r="3708" spans="1:31" x14ac:dyDescent="0.25">
      <c r="A3708">
        <v>4099</v>
      </c>
      <c r="B3708">
        <v>314</v>
      </c>
      <c r="C3708">
        <v>8</v>
      </c>
      <c r="D3708" s="2">
        <v>40878</v>
      </c>
      <c r="E3708">
        <v>126</v>
      </c>
      <c r="F3708">
        <v>100</v>
      </c>
      <c r="G3708">
        <f>Table1[[#This Row],[Actual_Sales]]-Table1[[#This Row],[Budget_Sales]]</f>
        <v>26</v>
      </c>
      <c r="H3708" s="5">
        <f>IF(
Table1[[#This Row],[Budget_Sales]]=0,
"",
IF(
Table1[[#This Row],[Budget_Sales]]&gt;0,
(Table1[[#This Row],[Actual_Sales]]-Table1[[#This Row],[Budget_Sales]])/Table1[[#This Row],[Budget_Sales]],
(Table1[[#This Row],[Actual_Sales]]-Table1[[#This Row],[Budget_Sales]])/ABS(Table1[[#This Row],[Budget_Sales]])
)
)</f>
        <v>0.26</v>
      </c>
      <c r="I3708" s="5" t="str">
        <f>IF(Table1[[#This Row],[Sales_Var]]&gt;=0,"Above Budget","Below Budget")</f>
        <v>Above Budget</v>
      </c>
      <c r="J3708">
        <f>Table1[[#This Row],[Actual_Sales]]-(Table1[[#This Row],[COGS]]+Table1[[#This Row],[Expenses]])</f>
        <v>3</v>
      </c>
      <c r="K3708">
        <v>0</v>
      </c>
      <c r="L3708">
        <f>Table1[[#This Row],[Actual_Profit]]-Table1[[#This Row],[Budget_Profit]]</f>
        <v>3</v>
      </c>
      <c r="M3708" s="5" t="str">
        <f>IF(
Table1[[#This Row],[Budget_Profit]]=0,
"",
IF(
Table1[[#This Row],[Budget_Profit]]&gt;0,
(Table1[[#This Row],[Actual_Profit]]-Table1[[#This Row],[Budget_Profit]])/Table1[[#This Row],[Budget_Profit]],
(Table1[[#This Row],[Actual_Profit]]-Table1[[#This Row],[Budget_Profit]])/ABS(Table1[[#This Row],[Budget_Profit]])
)
)</f>
        <v/>
      </c>
      <c r="N3708" s="5" t="str">
        <f>IF(Table1[[#This Row],[Profit_Var]]&gt;=0, "Above Budget", "Below Budget")</f>
        <v>Above Budget</v>
      </c>
      <c r="O3708">
        <v>49</v>
      </c>
      <c r="P3708">
        <v>40</v>
      </c>
      <c r="Q3708">
        <f>Table1[[#This Row],[COGS]]-Table1[[#This Row],[Budget_COGS]]</f>
        <v>9</v>
      </c>
      <c r="R3708" s="5">
        <f>IF(
Table1[[#This Row],[Budget_COGS]]=0,
"",
IF(
Table1[[#This Row],[Budget_COGS]]&gt;0,
(Table1[[#This Row],[Budget_COGS]]-Table1[[#This Row],[COGS]]) / Table1[[#This Row],[Budget_COGS]],
(Table1[[#This Row],[Budget_COGS]]-Table1[[#This Row],[COGS]]) / ABS(Table1[[#This Row],[Budget_COGS]])
)
)</f>
        <v>-0.22500000000000001</v>
      </c>
      <c r="S3708" s="5" t="str">
        <f>IF(Table1[[#This Row],[COGS _Var]]&gt;=0, "Above Budget", "Below Budget")</f>
        <v>Above Budget</v>
      </c>
      <c r="T3708">
        <f>Table1[[#This Row],[Actual_Sales]]-Table1[[#This Row],[COGS]]</f>
        <v>77</v>
      </c>
      <c r="U3708">
        <v>60</v>
      </c>
      <c r="V3708">
        <f>Table1[[#This Row],[Gross_Margin]]-Table1[[#This Row],[Budget_Margin]]</f>
        <v>17</v>
      </c>
      <c r="W3708" s="5">
        <f>IF(
Table1[[#This Row],[Budget_Margin]]=0,
"",
IF(
Table1[[#This Row],[Budget_Margin]]&gt;0,
(Table1[[#This Row],[Gross_Margin]]-Table1[[#This Row],[Budget_Margin]]) / Table1[[#This Row],[Budget_Margin]],
(Table1[[#This Row],[Gross_Margin]]-Table1[[#This Row],[Budget_Margin]]) / ABS(Table1[[#This Row],[Budget_Margin]])
)
)</f>
        <v>0.28333333333333333</v>
      </c>
      <c r="X3708" s="5" t="str">
        <f>IF(Table1[[#This Row],[Margin_Var]]&gt;=0, "Above Budget", "Below Budget")</f>
        <v>Above Budget</v>
      </c>
      <c r="Y3708" s="5">
        <f>IFERROR(Table1[[#This Row],[Gross_Margin]]/Table1[[#This Row],[Actual_Sales]],0)</f>
        <v>0.61111111111111116</v>
      </c>
      <c r="Z3708" s="5">
        <f>Table1[[#This Row],[Actual_Profit]]/Table1[[#This Row],[Actual_Sales]]</f>
        <v>2.3809523809523808E-2</v>
      </c>
      <c r="AA3708">
        <v>74</v>
      </c>
      <c r="AB3708" s="5">
        <f>IFERROR(Table1[[#This Row],[Expenses]]/Table1[[#This Row],[Actual_Sales]],0)</f>
        <v>0.58730158730158732</v>
      </c>
      <c r="AC3708">
        <v>44</v>
      </c>
      <c r="AD3708">
        <v>335</v>
      </c>
      <c r="AE3708" s="5">
        <f>IFERROR(Table1[[#This Row],[Inventory]]/Table1[[#This Row],[Actual_Sales]],0)</f>
        <v>2.6587301587301586</v>
      </c>
    </row>
    <row r="3709" spans="1:31" x14ac:dyDescent="0.25">
      <c r="A3709">
        <v>2756</v>
      </c>
      <c r="B3709">
        <v>603</v>
      </c>
      <c r="C3709">
        <v>9</v>
      </c>
      <c r="D3709" s="2">
        <v>40634</v>
      </c>
      <c r="E3709">
        <v>84</v>
      </c>
      <c r="F3709">
        <v>60</v>
      </c>
      <c r="G3709">
        <f>Table1[[#This Row],[Actual_Sales]]-Table1[[#This Row],[Budget_Sales]]</f>
        <v>24</v>
      </c>
      <c r="H3709" s="5">
        <f>IF(
Table1[[#This Row],[Budget_Sales]]=0,
"",
IF(
Table1[[#This Row],[Budget_Sales]]&gt;0,
(Table1[[#This Row],[Actual_Sales]]-Table1[[#This Row],[Budget_Sales]])/Table1[[#This Row],[Budget_Sales]],
(Table1[[#This Row],[Actual_Sales]]-Table1[[#This Row],[Budget_Sales]])/ABS(Table1[[#This Row],[Budget_Sales]])
)
)</f>
        <v>0.4</v>
      </c>
      <c r="I3709" s="5" t="str">
        <f>IF(Table1[[#This Row],[Sales_Var]]&gt;=0,"Above Budget","Below Budget")</f>
        <v>Above Budget</v>
      </c>
      <c r="J3709">
        <f>Table1[[#This Row],[Actual_Sales]]-(Table1[[#This Row],[COGS]]+Table1[[#This Row],[Expenses]])</f>
        <v>2</v>
      </c>
      <c r="K3709">
        <v>10</v>
      </c>
      <c r="L3709">
        <f>Table1[[#This Row],[Actual_Profit]]-Table1[[#This Row],[Budget_Profit]]</f>
        <v>-8</v>
      </c>
      <c r="M3709" s="5">
        <f>IF(
Table1[[#This Row],[Budget_Profit]]=0,
"",
IF(
Table1[[#This Row],[Budget_Profit]]&gt;0,
(Table1[[#This Row],[Actual_Profit]]-Table1[[#This Row],[Budget_Profit]])/Table1[[#This Row],[Budget_Profit]],
(Table1[[#This Row],[Actual_Profit]]-Table1[[#This Row],[Budget_Profit]])/ABS(Table1[[#This Row],[Budget_Profit]])
)
)</f>
        <v>-0.8</v>
      </c>
      <c r="N3709" s="5" t="str">
        <f>IF(Table1[[#This Row],[Profit_Var]]&gt;=0, "Above Budget", "Below Budget")</f>
        <v>Below Budget</v>
      </c>
      <c r="O3709">
        <v>35</v>
      </c>
      <c r="P3709">
        <v>20</v>
      </c>
      <c r="Q3709">
        <f>Table1[[#This Row],[COGS]]-Table1[[#This Row],[Budget_COGS]]</f>
        <v>15</v>
      </c>
      <c r="R3709" s="5">
        <f>IF(
Table1[[#This Row],[Budget_COGS]]=0,
"",
IF(
Table1[[#This Row],[Budget_COGS]]&gt;0,
(Table1[[#This Row],[Budget_COGS]]-Table1[[#This Row],[COGS]]) / Table1[[#This Row],[Budget_COGS]],
(Table1[[#This Row],[Budget_COGS]]-Table1[[#This Row],[COGS]]) / ABS(Table1[[#This Row],[Budget_COGS]])
)
)</f>
        <v>-0.75</v>
      </c>
      <c r="S3709" s="5" t="str">
        <f>IF(Table1[[#This Row],[COGS _Var]]&gt;=0, "Above Budget", "Below Budget")</f>
        <v>Above Budget</v>
      </c>
      <c r="T3709">
        <f>Table1[[#This Row],[Actual_Sales]]-Table1[[#This Row],[COGS]]</f>
        <v>49</v>
      </c>
      <c r="U3709">
        <v>40</v>
      </c>
      <c r="V3709">
        <f>Table1[[#This Row],[Gross_Margin]]-Table1[[#This Row],[Budget_Margin]]</f>
        <v>9</v>
      </c>
      <c r="W3709" s="5">
        <f>IF(
Table1[[#This Row],[Budget_Margin]]=0,
"",
IF(
Table1[[#This Row],[Budget_Margin]]&gt;0,
(Table1[[#This Row],[Gross_Margin]]-Table1[[#This Row],[Budget_Margin]]) / Table1[[#This Row],[Budget_Margin]],
(Table1[[#This Row],[Gross_Margin]]-Table1[[#This Row],[Budget_Margin]]) / ABS(Table1[[#This Row],[Budget_Margin]])
)
)</f>
        <v>0.22500000000000001</v>
      </c>
      <c r="X3709" s="5" t="str">
        <f>IF(Table1[[#This Row],[Margin_Var]]&gt;=0, "Above Budget", "Below Budget")</f>
        <v>Above Budget</v>
      </c>
      <c r="Y3709" s="5">
        <f>IFERROR(Table1[[#This Row],[Gross_Margin]]/Table1[[#This Row],[Actual_Sales]],0)</f>
        <v>0.58333333333333337</v>
      </c>
      <c r="Z3709" s="5">
        <f>Table1[[#This Row],[Actual_Profit]]/Table1[[#This Row],[Actual_Sales]]</f>
        <v>2.3809523809523808E-2</v>
      </c>
      <c r="AA3709">
        <v>47</v>
      </c>
      <c r="AB3709" s="5">
        <f>IFERROR(Table1[[#This Row],[Expenses]]/Table1[[#This Row],[Actual_Sales]],0)</f>
        <v>0.55952380952380953</v>
      </c>
      <c r="AC3709">
        <v>13</v>
      </c>
      <c r="AD3709">
        <v>197</v>
      </c>
      <c r="AE3709" s="5">
        <f>IFERROR(Table1[[#This Row],[Inventory]]/Table1[[#This Row],[Actual_Sales]],0)</f>
        <v>2.3452380952380953</v>
      </c>
    </row>
    <row r="3710" spans="1:31" x14ac:dyDescent="0.25">
      <c r="A3710">
        <v>3779</v>
      </c>
      <c r="B3710">
        <v>503</v>
      </c>
      <c r="C3710">
        <v>1</v>
      </c>
      <c r="D3710" s="2">
        <v>40817</v>
      </c>
      <c r="E3710">
        <v>130</v>
      </c>
      <c r="F3710">
        <v>170</v>
      </c>
      <c r="G3710">
        <f>Table1[[#This Row],[Actual_Sales]]-Table1[[#This Row],[Budget_Sales]]</f>
        <v>-40</v>
      </c>
      <c r="H3710" s="5">
        <f>IF(
Table1[[#This Row],[Budget_Sales]]=0,
"",
IF(
Table1[[#This Row],[Budget_Sales]]&gt;0,
(Table1[[#This Row],[Actual_Sales]]-Table1[[#This Row],[Budget_Sales]])/Table1[[#This Row],[Budget_Sales]],
(Table1[[#This Row],[Actual_Sales]]-Table1[[#This Row],[Budget_Sales]])/ABS(Table1[[#This Row],[Budget_Sales]])
)
)</f>
        <v>-0.23529411764705882</v>
      </c>
      <c r="I3710" s="5" t="str">
        <f>IF(Table1[[#This Row],[Sales_Var]]&gt;=0,"Above Budget","Below Budget")</f>
        <v>Below Budget</v>
      </c>
      <c r="J3710">
        <f>Table1[[#This Row],[Actual_Sales]]-(Table1[[#This Row],[COGS]]+Table1[[#This Row],[Expenses]])</f>
        <v>3</v>
      </c>
      <c r="K3710">
        <v>50</v>
      </c>
      <c r="L3710">
        <f>Table1[[#This Row],[Actual_Profit]]-Table1[[#This Row],[Budget_Profit]]</f>
        <v>-47</v>
      </c>
      <c r="M3710" s="5">
        <f>IF(
Table1[[#This Row],[Budget_Profit]]=0,
"",
IF(
Table1[[#This Row],[Budget_Profit]]&gt;0,
(Table1[[#This Row],[Actual_Profit]]-Table1[[#This Row],[Budget_Profit]])/Table1[[#This Row],[Budget_Profit]],
(Table1[[#This Row],[Actual_Profit]]-Table1[[#This Row],[Budget_Profit]])/ABS(Table1[[#This Row],[Budget_Profit]])
)
)</f>
        <v>-0.94</v>
      </c>
      <c r="N3710" s="5" t="str">
        <f>IF(Table1[[#This Row],[Profit_Var]]&gt;=0, "Above Budget", "Below Budget")</f>
        <v>Below Budget</v>
      </c>
      <c r="O3710">
        <v>51</v>
      </c>
      <c r="P3710">
        <v>70</v>
      </c>
      <c r="Q3710">
        <f>Table1[[#This Row],[COGS]]-Table1[[#This Row],[Budget_COGS]]</f>
        <v>-19</v>
      </c>
      <c r="R3710" s="5">
        <f>IF(
Table1[[#This Row],[Budget_COGS]]=0,
"",
IF(
Table1[[#This Row],[Budget_COGS]]&gt;0,
(Table1[[#This Row],[Budget_COGS]]-Table1[[#This Row],[COGS]]) / Table1[[#This Row],[Budget_COGS]],
(Table1[[#This Row],[Budget_COGS]]-Table1[[#This Row],[COGS]]) / ABS(Table1[[#This Row],[Budget_COGS]])
)
)</f>
        <v>0.27142857142857141</v>
      </c>
      <c r="S3710" s="5" t="str">
        <f>IF(Table1[[#This Row],[COGS _Var]]&gt;=0, "Above Budget", "Below Budget")</f>
        <v>Below Budget</v>
      </c>
      <c r="T3710">
        <f>Table1[[#This Row],[Actual_Sales]]-Table1[[#This Row],[COGS]]</f>
        <v>79</v>
      </c>
      <c r="U3710">
        <v>100</v>
      </c>
      <c r="V3710">
        <f>Table1[[#This Row],[Gross_Margin]]-Table1[[#This Row],[Budget_Margin]]</f>
        <v>-21</v>
      </c>
      <c r="W3710" s="5">
        <f>IF(
Table1[[#This Row],[Budget_Margin]]=0,
"",
IF(
Table1[[#This Row],[Budget_Margin]]&gt;0,
(Table1[[#This Row],[Gross_Margin]]-Table1[[#This Row],[Budget_Margin]]) / Table1[[#This Row],[Budget_Margin]],
(Table1[[#This Row],[Gross_Margin]]-Table1[[#This Row],[Budget_Margin]]) / ABS(Table1[[#This Row],[Budget_Margin]])
)
)</f>
        <v>-0.21</v>
      </c>
      <c r="X3710" s="5" t="str">
        <f>IF(Table1[[#This Row],[Margin_Var]]&gt;=0, "Above Budget", "Below Budget")</f>
        <v>Below Budget</v>
      </c>
      <c r="Y3710" s="5">
        <f>IFERROR(Table1[[#This Row],[Gross_Margin]]/Table1[[#This Row],[Actual_Sales]],0)</f>
        <v>0.60769230769230764</v>
      </c>
      <c r="Z3710" s="5">
        <f>Table1[[#This Row],[Actual_Profit]]/Table1[[#This Row],[Actual_Sales]]</f>
        <v>2.3076923076923078E-2</v>
      </c>
      <c r="AA3710">
        <v>76</v>
      </c>
      <c r="AB3710" s="5">
        <f>IFERROR(Table1[[#This Row],[Expenses]]/Table1[[#This Row],[Actual_Sales]],0)</f>
        <v>0.58461538461538465</v>
      </c>
      <c r="AC3710">
        <v>46</v>
      </c>
      <c r="AD3710">
        <v>503</v>
      </c>
      <c r="AE3710" s="5">
        <f>IFERROR(Table1[[#This Row],[Inventory]]/Table1[[#This Row],[Actual_Sales]],0)</f>
        <v>3.8692307692307693</v>
      </c>
    </row>
    <row r="3711" spans="1:31" x14ac:dyDescent="0.25">
      <c r="A3711">
        <v>3729</v>
      </c>
      <c r="B3711">
        <v>234</v>
      </c>
      <c r="C3711">
        <v>3</v>
      </c>
      <c r="D3711" s="2">
        <v>40817</v>
      </c>
      <c r="E3711">
        <v>130</v>
      </c>
      <c r="F3711">
        <v>110</v>
      </c>
      <c r="G3711">
        <f>Table1[[#This Row],[Actual_Sales]]-Table1[[#This Row],[Budget_Sales]]</f>
        <v>20</v>
      </c>
      <c r="H3711" s="5">
        <f>IF(
Table1[[#This Row],[Budget_Sales]]=0,
"",
IF(
Table1[[#This Row],[Budget_Sales]]&gt;0,
(Table1[[#This Row],[Actual_Sales]]-Table1[[#This Row],[Budget_Sales]])/Table1[[#This Row],[Budget_Sales]],
(Table1[[#This Row],[Actual_Sales]]-Table1[[#This Row],[Budget_Sales]])/ABS(Table1[[#This Row],[Budget_Sales]])
)
)</f>
        <v>0.18181818181818182</v>
      </c>
      <c r="I3711" s="5" t="str">
        <f>IF(Table1[[#This Row],[Sales_Var]]&gt;=0,"Above Budget","Below Budget")</f>
        <v>Above Budget</v>
      </c>
      <c r="J3711">
        <f>Table1[[#This Row],[Actual_Sales]]-(Table1[[#This Row],[COGS]]+Table1[[#This Row],[Expenses]])</f>
        <v>3</v>
      </c>
      <c r="K3711">
        <v>30</v>
      </c>
      <c r="L3711">
        <f>Table1[[#This Row],[Actual_Profit]]-Table1[[#This Row],[Budget_Profit]]</f>
        <v>-27</v>
      </c>
      <c r="M3711" s="5">
        <f>IF(
Table1[[#This Row],[Budget_Profit]]=0,
"",
IF(
Table1[[#This Row],[Budget_Profit]]&gt;0,
(Table1[[#This Row],[Actual_Profit]]-Table1[[#This Row],[Budget_Profit]])/Table1[[#This Row],[Budget_Profit]],
(Table1[[#This Row],[Actual_Profit]]-Table1[[#This Row],[Budget_Profit]])/ABS(Table1[[#This Row],[Budget_Profit]])
)
)</f>
        <v>-0.9</v>
      </c>
      <c r="N3711" s="5" t="str">
        <f>IF(Table1[[#This Row],[Profit_Var]]&gt;=0, "Above Budget", "Below Budget")</f>
        <v>Below Budget</v>
      </c>
      <c r="O3711">
        <v>51</v>
      </c>
      <c r="P3711">
        <v>40</v>
      </c>
      <c r="Q3711">
        <f>Table1[[#This Row],[COGS]]-Table1[[#This Row],[Budget_COGS]]</f>
        <v>11</v>
      </c>
      <c r="R3711" s="5">
        <f>IF(
Table1[[#This Row],[Budget_COGS]]=0,
"",
IF(
Table1[[#This Row],[Budget_COGS]]&gt;0,
(Table1[[#This Row],[Budget_COGS]]-Table1[[#This Row],[COGS]]) / Table1[[#This Row],[Budget_COGS]],
(Table1[[#This Row],[Budget_COGS]]-Table1[[#This Row],[COGS]]) / ABS(Table1[[#This Row],[Budget_COGS]])
)
)</f>
        <v>-0.27500000000000002</v>
      </c>
      <c r="S3711" s="5" t="str">
        <f>IF(Table1[[#This Row],[COGS _Var]]&gt;=0, "Above Budget", "Below Budget")</f>
        <v>Above Budget</v>
      </c>
      <c r="T3711">
        <f>Table1[[#This Row],[Actual_Sales]]-Table1[[#This Row],[COGS]]</f>
        <v>79</v>
      </c>
      <c r="U3711">
        <v>70</v>
      </c>
      <c r="V3711">
        <f>Table1[[#This Row],[Gross_Margin]]-Table1[[#This Row],[Budget_Margin]]</f>
        <v>9</v>
      </c>
      <c r="W3711" s="5">
        <f>IF(
Table1[[#This Row],[Budget_Margin]]=0,
"",
IF(
Table1[[#This Row],[Budget_Margin]]&gt;0,
(Table1[[#This Row],[Gross_Margin]]-Table1[[#This Row],[Budget_Margin]]) / Table1[[#This Row],[Budget_Margin]],
(Table1[[#This Row],[Gross_Margin]]-Table1[[#This Row],[Budget_Margin]]) / ABS(Table1[[#This Row],[Budget_Margin]])
)
)</f>
        <v>0.12857142857142856</v>
      </c>
      <c r="X3711" s="5" t="str">
        <f>IF(Table1[[#This Row],[Margin_Var]]&gt;=0, "Above Budget", "Below Budget")</f>
        <v>Above Budget</v>
      </c>
      <c r="Y3711" s="5">
        <f>IFERROR(Table1[[#This Row],[Gross_Margin]]/Table1[[#This Row],[Actual_Sales]],0)</f>
        <v>0.60769230769230764</v>
      </c>
      <c r="Z3711" s="5">
        <f>Table1[[#This Row],[Actual_Profit]]/Table1[[#This Row],[Actual_Sales]]</f>
        <v>2.3076923076923078E-2</v>
      </c>
      <c r="AA3711">
        <v>76</v>
      </c>
      <c r="AB3711" s="5">
        <f>IFERROR(Table1[[#This Row],[Expenses]]/Table1[[#This Row],[Actual_Sales]],0)</f>
        <v>0.58461538461538465</v>
      </c>
      <c r="AC3711">
        <v>46</v>
      </c>
      <c r="AD3711">
        <v>503</v>
      </c>
      <c r="AE3711" s="5">
        <f>IFERROR(Table1[[#This Row],[Inventory]]/Table1[[#This Row],[Actual_Sales]],0)</f>
        <v>3.8692307692307693</v>
      </c>
    </row>
    <row r="3712" spans="1:31" x14ac:dyDescent="0.25">
      <c r="A3712">
        <v>3843</v>
      </c>
      <c r="B3712">
        <v>720</v>
      </c>
      <c r="C3712">
        <v>9</v>
      </c>
      <c r="D3712" s="2">
        <v>40817</v>
      </c>
      <c r="E3712">
        <v>130</v>
      </c>
      <c r="F3712">
        <v>90</v>
      </c>
      <c r="G3712">
        <f>Table1[[#This Row],[Actual_Sales]]-Table1[[#This Row],[Budget_Sales]]</f>
        <v>40</v>
      </c>
      <c r="H3712" s="5">
        <f>IF(
Table1[[#This Row],[Budget_Sales]]=0,
"",
IF(
Table1[[#This Row],[Budget_Sales]]&gt;0,
(Table1[[#This Row],[Actual_Sales]]-Table1[[#This Row],[Budget_Sales]])/Table1[[#This Row],[Budget_Sales]],
(Table1[[#This Row],[Actual_Sales]]-Table1[[#This Row],[Budget_Sales]])/ABS(Table1[[#This Row],[Budget_Sales]])
)
)</f>
        <v>0.44444444444444442</v>
      </c>
      <c r="I3712" s="5" t="str">
        <f>IF(Table1[[#This Row],[Sales_Var]]&gt;=0,"Above Budget","Below Budget")</f>
        <v>Above Budget</v>
      </c>
      <c r="J3712">
        <f>Table1[[#This Row],[Actual_Sales]]-(Table1[[#This Row],[COGS]]+Table1[[#This Row],[Expenses]])</f>
        <v>3</v>
      </c>
      <c r="K3712">
        <v>30</v>
      </c>
      <c r="L3712">
        <f>Table1[[#This Row],[Actual_Profit]]-Table1[[#This Row],[Budget_Profit]]</f>
        <v>-27</v>
      </c>
      <c r="M3712" s="5">
        <f>IF(
Table1[[#This Row],[Budget_Profit]]=0,
"",
IF(
Table1[[#This Row],[Budget_Profit]]&gt;0,
(Table1[[#This Row],[Actual_Profit]]-Table1[[#This Row],[Budget_Profit]])/Table1[[#This Row],[Budget_Profit]],
(Table1[[#This Row],[Actual_Profit]]-Table1[[#This Row],[Budget_Profit]])/ABS(Table1[[#This Row],[Budget_Profit]])
)
)</f>
        <v>-0.9</v>
      </c>
      <c r="N3712" s="5" t="str">
        <f>IF(Table1[[#This Row],[Profit_Var]]&gt;=0, "Above Budget", "Below Budget")</f>
        <v>Below Budget</v>
      </c>
      <c r="O3712">
        <v>51</v>
      </c>
      <c r="P3712">
        <v>30</v>
      </c>
      <c r="Q3712">
        <f>Table1[[#This Row],[COGS]]-Table1[[#This Row],[Budget_COGS]]</f>
        <v>21</v>
      </c>
      <c r="R3712" s="5">
        <f>IF(
Table1[[#This Row],[Budget_COGS]]=0,
"",
IF(
Table1[[#This Row],[Budget_COGS]]&gt;0,
(Table1[[#This Row],[Budget_COGS]]-Table1[[#This Row],[COGS]]) / Table1[[#This Row],[Budget_COGS]],
(Table1[[#This Row],[Budget_COGS]]-Table1[[#This Row],[COGS]]) / ABS(Table1[[#This Row],[Budget_COGS]])
)
)</f>
        <v>-0.7</v>
      </c>
      <c r="S3712" s="5" t="str">
        <f>IF(Table1[[#This Row],[COGS _Var]]&gt;=0, "Above Budget", "Below Budget")</f>
        <v>Above Budget</v>
      </c>
      <c r="T3712">
        <f>Table1[[#This Row],[Actual_Sales]]-Table1[[#This Row],[COGS]]</f>
        <v>79</v>
      </c>
      <c r="U3712">
        <v>60</v>
      </c>
      <c r="V3712">
        <f>Table1[[#This Row],[Gross_Margin]]-Table1[[#This Row],[Budget_Margin]]</f>
        <v>19</v>
      </c>
      <c r="W3712" s="5">
        <f>IF(
Table1[[#This Row],[Budget_Margin]]=0,
"",
IF(
Table1[[#This Row],[Budget_Margin]]&gt;0,
(Table1[[#This Row],[Gross_Margin]]-Table1[[#This Row],[Budget_Margin]]) / Table1[[#This Row],[Budget_Margin]],
(Table1[[#This Row],[Gross_Margin]]-Table1[[#This Row],[Budget_Margin]]) / ABS(Table1[[#This Row],[Budget_Margin]])
)
)</f>
        <v>0.31666666666666665</v>
      </c>
      <c r="X3712" s="5" t="str">
        <f>IF(Table1[[#This Row],[Margin_Var]]&gt;=0, "Above Budget", "Below Budget")</f>
        <v>Above Budget</v>
      </c>
      <c r="Y3712" s="5">
        <f>IFERROR(Table1[[#This Row],[Gross_Margin]]/Table1[[#This Row],[Actual_Sales]],0)</f>
        <v>0.60769230769230764</v>
      </c>
      <c r="Z3712" s="5">
        <f>Table1[[#This Row],[Actual_Profit]]/Table1[[#This Row],[Actual_Sales]]</f>
        <v>2.3076923076923078E-2</v>
      </c>
      <c r="AA3712">
        <v>76</v>
      </c>
      <c r="AB3712" s="5">
        <f>IFERROR(Table1[[#This Row],[Expenses]]/Table1[[#This Row],[Actual_Sales]],0)</f>
        <v>0.58461538461538465</v>
      </c>
      <c r="AC3712">
        <v>46</v>
      </c>
      <c r="AD3712">
        <v>503</v>
      </c>
      <c r="AE3712" s="5">
        <f>IFERROR(Table1[[#This Row],[Inventory]]/Table1[[#This Row],[Actual_Sales]],0)</f>
        <v>3.8692307692307693</v>
      </c>
    </row>
    <row r="3713" spans="1:31" x14ac:dyDescent="0.25">
      <c r="A3713">
        <v>2038</v>
      </c>
      <c r="B3713">
        <v>603</v>
      </c>
      <c r="C3713">
        <v>9</v>
      </c>
      <c r="D3713" s="2">
        <v>40513</v>
      </c>
      <c r="E3713">
        <v>88</v>
      </c>
      <c r="F3713">
        <v>60</v>
      </c>
      <c r="G3713">
        <f>Table1[[#This Row],[Actual_Sales]]-Table1[[#This Row],[Budget_Sales]]</f>
        <v>28</v>
      </c>
      <c r="H3713" s="5">
        <f>IF(
Table1[[#This Row],[Budget_Sales]]=0,
"",
IF(
Table1[[#This Row],[Budget_Sales]]&gt;0,
(Table1[[#This Row],[Actual_Sales]]-Table1[[#This Row],[Budget_Sales]])/Table1[[#This Row],[Budget_Sales]],
(Table1[[#This Row],[Actual_Sales]]-Table1[[#This Row],[Budget_Sales]])/ABS(Table1[[#This Row],[Budget_Sales]])
)
)</f>
        <v>0.46666666666666667</v>
      </c>
      <c r="I3713" s="5" t="str">
        <f>IF(Table1[[#This Row],[Sales_Var]]&gt;=0,"Above Budget","Below Budget")</f>
        <v>Above Budget</v>
      </c>
      <c r="J3713">
        <f>Table1[[#This Row],[Actual_Sales]]-(Table1[[#This Row],[COGS]]+Table1[[#This Row],[Expenses]])</f>
        <v>2</v>
      </c>
      <c r="K3713">
        <v>10</v>
      </c>
      <c r="L3713">
        <f>Table1[[#This Row],[Actual_Profit]]-Table1[[#This Row],[Budget_Profit]]</f>
        <v>-8</v>
      </c>
      <c r="M3713" s="5">
        <f>IF(
Table1[[#This Row],[Budget_Profit]]=0,
"",
IF(
Table1[[#This Row],[Budget_Profit]]&gt;0,
(Table1[[#This Row],[Actual_Profit]]-Table1[[#This Row],[Budget_Profit]])/Table1[[#This Row],[Budget_Profit]],
(Table1[[#This Row],[Actual_Profit]]-Table1[[#This Row],[Budget_Profit]])/ABS(Table1[[#This Row],[Budget_Profit]])
)
)</f>
        <v>-0.8</v>
      </c>
      <c r="N3713" s="5" t="str">
        <f>IF(Table1[[#This Row],[Profit_Var]]&gt;=0, "Above Budget", "Below Budget")</f>
        <v>Below Budget</v>
      </c>
      <c r="O3713">
        <v>39</v>
      </c>
      <c r="P3713">
        <v>20</v>
      </c>
      <c r="Q3713">
        <f>Table1[[#This Row],[COGS]]-Table1[[#This Row],[Budget_COGS]]</f>
        <v>19</v>
      </c>
      <c r="R3713" s="5">
        <f>IF(
Table1[[#This Row],[Budget_COGS]]=0,
"",
IF(
Table1[[#This Row],[Budget_COGS]]&gt;0,
(Table1[[#This Row],[Budget_COGS]]-Table1[[#This Row],[COGS]]) / Table1[[#This Row],[Budget_COGS]],
(Table1[[#This Row],[Budget_COGS]]-Table1[[#This Row],[COGS]]) / ABS(Table1[[#This Row],[Budget_COGS]])
)
)</f>
        <v>-0.95</v>
      </c>
      <c r="S3713" s="5" t="str">
        <f>IF(Table1[[#This Row],[COGS _Var]]&gt;=0, "Above Budget", "Below Budget")</f>
        <v>Above Budget</v>
      </c>
      <c r="T3713">
        <f>Table1[[#This Row],[Actual_Sales]]-Table1[[#This Row],[COGS]]</f>
        <v>49</v>
      </c>
      <c r="U3713">
        <v>40</v>
      </c>
      <c r="V3713">
        <f>Table1[[#This Row],[Gross_Margin]]-Table1[[#This Row],[Budget_Margin]]</f>
        <v>9</v>
      </c>
      <c r="W3713" s="5">
        <f>IF(
Table1[[#This Row],[Budget_Margin]]=0,
"",
IF(
Table1[[#This Row],[Budget_Margin]]&gt;0,
(Table1[[#This Row],[Gross_Margin]]-Table1[[#This Row],[Budget_Margin]]) / Table1[[#This Row],[Budget_Margin]],
(Table1[[#This Row],[Gross_Margin]]-Table1[[#This Row],[Budget_Margin]]) / ABS(Table1[[#This Row],[Budget_Margin]])
)
)</f>
        <v>0.22500000000000001</v>
      </c>
      <c r="X3713" s="5" t="str">
        <f>IF(Table1[[#This Row],[Margin_Var]]&gt;=0, "Above Budget", "Below Budget")</f>
        <v>Above Budget</v>
      </c>
      <c r="Y3713" s="5">
        <f>IFERROR(Table1[[#This Row],[Gross_Margin]]/Table1[[#This Row],[Actual_Sales]],0)</f>
        <v>0.55681818181818177</v>
      </c>
      <c r="Z3713" s="5">
        <f>Table1[[#This Row],[Actual_Profit]]/Table1[[#This Row],[Actual_Sales]]</f>
        <v>2.2727272727272728E-2</v>
      </c>
      <c r="AA3713">
        <v>47</v>
      </c>
      <c r="AB3713" s="5">
        <f>IFERROR(Table1[[#This Row],[Expenses]]/Table1[[#This Row],[Actual_Sales]],0)</f>
        <v>0.53409090909090906</v>
      </c>
      <c r="AC3713">
        <v>14</v>
      </c>
      <c r="AD3713">
        <v>250</v>
      </c>
      <c r="AE3713" s="5">
        <f>IFERROR(Table1[[#This Row],[Inventory]]/Table1[[#This Row],[Actual_Sales]],0)</f>
        <v>2.8409090909090908</v>
      </c>
    </row>
    <row r="3714" spans="1:31" x14ac:dyDescent="0.25">
      <c r="A3714">
        <v>2051</v>
      </c>
      <c r="B3714">
        <v>636</v>
      </c>
      <c r="C3714">
        <v>13</v>
      </c>
      <c r="D3714" s="2">
        <v>40513</v>
      </c>
      <c r="E3714">
        <v>88</v>
      </c>
      <c r="F3714">
        <v>70</v>
      </c>
      <c r="G3714">
        <f>Table1[[#This Row],[Actual_Sales]]-Table1[[#This Row],[Budget_Sales]]</f>
        <v>18</v>
      </c>
      <c r="H3714" s="5">
        <f>IF(
Table1[[#This Row],[Budget_Sales]]=0,
"",
IF(
Table1[[#This Row],[Budget_Sales]]&gt;0,
(Table1[[#This Row],[Actual_Sales]]-Table1[[#This Row],[Budget_Sales]])/Table1[[#This Row],[Budget_Sales]],
(Table1[[#This Row],[Actual_Sales]]-Table1[[#This Row],[Budget_Sales]])/ABS(Table1[[#This Row],[Budget_Sales]])
)
)</f>
        <v>0.25714285714285712</v>
      </c>
      <c r="I3714" s="5" t="str">
        <f>IF(Table1[[#This Row],[Sales_Var]]&gt;=0,"Above Budget","Below Budget")</f>
        <v>Above Budget</v>
      </c>
      <c r="J3714">
        <f>Table1[[#This Row],[Actual_Sales]]-(Table1[[#This Row],[COGS]]+Table1[[#This Row],[Expenses]])</f>
        <v>2</v>
      </c>
      <c r="K3714">
        <v>0</v>
      </c>
      <c r="L3714">
        <f>Table1[[#This Row],[Actual_Profit]]-Table1[[#This Row],[Budget_Profit]]</f>
        <v>2</v>
      </c>
      <c r="M3714" s="5" t="str">
        <f>IF(
Table1[[#This Row],[Budget_Profit]]=0,
"",
IF(
Table1[[#This Row],[Budget_Profit]]&gt;0,
(Table1[[#This Row],[Actual_Profit]]-Table1[[#This Row],[Budget_Profit]])/Table1[[#This Row],[Budget_Profit]],
(Table1[[#This Row],[Actual_Profit]]-Table1[[#This Row],[Budget_Profit]])/ABS(Table1[[#This Row],[Budget_Profit]])
)
)</f>
        <v/>
      </c>
      <c r="N3714" s="5" t="str">
        <f>IF(Table1[[#This Row],[Profit_Var]]&gt;=0, "Above Budget", "Below Budget")</f>
        <v>Above Budget</v>
      </c>
      <c r="O3714">
        <v>39</v>
      </c>
      <c r="P3714">
        <v>30</v>
      </c>
      <c r="Q3714">
        <f>Table1[[#This Row],[COGS]]-Table1[[#This Row],[Budget_COGS]]</f>
        <v>9</v>
      </c>
      <c r="R3714" s="5">
        <f>IF(
Table1[[#This Row],[Budget_COGS]]=0,
"",
IF(
Table1[[#This Row],[Budget_COGS]]&gt;0,
(Table1[[#This Row],[Budget_COGS]]-Table1[[#This Row],[COGS]]) / Table1[[#This Row],[Budget_COGS]],
(Table1[[#This Row],[Budget_COGS]]-Table1[[#This Row],[COGS]]) / ABS(Table1[[#This Row],[Budget_COGS]])
)
)</f>
        <v>-0.3</v>
      </c>
      <c r="S3714" s="5" t="str">
        <f>IF(Table1[[#This Row],[COGS _Var]]&gt;=0, "Above Budget", "Below Budget")</f>
        <v>Above Budget</v>
      </c>
      <c r="T3714">
        <f>Table1[[#This Row],[Actual_Sales]]-Table1[[#This Row],[COGS]]</f>
        <v>49</v>
      </c>
      <c r="U3714">
        <v>40</v>
      </c>
      <c r="V3714">
        <f>Table1[[#This Row],[Gross_Margin]]-Table1[[#This Row],[Budget_Margin]]</f>
        <v>9</v>
      </c>
      <c r="W3714" s="5">
        <f>IF(
Table1[[#This Row],[Budget_Margin]]=0,
"",
IF(
Table1[[#This Row],[Budget_Margin]]&gt;0,
(Table1[[#This Row],[Gross_Margin]]-Table1[[#This Row],[Budget_Margin]]) / Table1[[#This Row],[Budget_Margin]],
(Table1[[#This Row],[Gross_Margin]]-Table1[[#This Row],[Budget_Margin]]) / ABS(Table1[[#This Row],[Budget_Margin]])
)
)</f>
        <v>0.22500000000000001</v>
      </c>
      <c r="X3714" s="5" t="str">
        <f>IF(Table1[[#This Row],[Margin_Var]]&gt;=0, "Above Budget", "Below Budget")</f>
        <v>Above Budget</v>
      </c>
      <c r="Y3714" s="5">
        <f>IFERROR(Table1[[#This Row],[Gross_Margin]]/Table1[[#This Row],[Actual_Sales]],0)</f>
        <v>0.55681818181818177</v>
      </c>
      <c r="Z3714" s="5">
        <f>Table1[[#This Row],[Actual_Profit]]/Table1[[#This Row],[Actual_Sales]]</f>
        <v>2.2727272727272728E-2</v>
      </c>
      <c r="AA3714">
        <v>47</v>
      </c>
      <c r="AB3714" s="5">
        <f>IFERROR(Table1[[#This Row],[Expenses]]/Table1[[#This Row],[Actual_Sales]],0)</f>
        <v>0.53409090909090906</v>
      </c>
      <c r="AC3714">
        <v>14</v>
      </c>
      <c r="AD3714">
        <v>250</v>
      </c>
      <c r="AE3714" s="5">
        <f>IFERROR(Table1[[#This Row],[Inventory]]/Table1[[#This Row],[Actual_Sales]],0)</f>
        <v>2.8409090909090908</v>
      </c>
    </row>
    <row r="3715" spans="1:31" x14ac:dyDescent="0.25">
      <c r="A3715">
        <v>3284</v>
      </c>
      <c r="B3715">
        <v>603</v>
      </c>
      <c r="C3715">
        <v>7</v>
      </c>
      <c r="D3715" s="2">
        <v>40725</v>
      </c>
      <c r="E3715">
        <v>88</v>
      </c>
      <c r="F3715">
        <v>80</v>
      </c>
      <c r="G3715">
        <f>Table1[[#This Row],[Actual_Sales]]-Table1[[#This Row],[Budget_Sales]]</f>
        <v>8</v>
      </c>
      <c r="H3715" s="5">
        <f>IF(
Table1[[#This Row],[Budget_Sales]]=0,
"",
IF(
Table1[[#This Row],[Budget_Sales]]&gt;0,
(Table1[[#This Row],[Actual_Sales]]-Table1[[#This Row],[Budget_Sales]])/Table1[[#This Row],[Budget_Sales]],
(Table1[[#This Row],[Actual_Sales]]-Table1[[#This Row],[Budget_Sales]])/ABS(Table1[[#This Row],[Budget_Sales]])
)
)</f>
        <v>0.1</v>
      </c>
      <c r="I3715" s="5" t="str">
        <f>IF(Table1[[#This Row],[Sales_Var]]&gt;=0,"Above Budget","Below Budget")</f>
        <v>Above Budget</v>
      </c>
      <c r="J3715">
        <f>Table1[[#This Row],[Actual_Sales]]-(Table1[[#This Row],[COGS]]+Table1[[#This Row],[Expenses]])</f>
        <v>2</v>
      </c>
      <c r="K3715">
        <v>10</v>
      </c>
      <c r="L3715">
        <f>Table1[[#This Row],[Actual_Profit]]-Table1[[#This Row],[Budget_Profit]]</f>
        <v>-8</v>
      </c>
      <c r="M3715" s="5">
        <f>IF(
Table1[[#This Row],[Budget_Profit]]=0,
"",
IF(
Table1[[#This Row],[Budget_Profit]]&gt;0,
(Table1[[#This Row],[Actual_Profit]]-Table1[[#This Row],[Budget_Profit]])/Table1[[#This Row],[Budget_Profit]],
(Table1[[#This Row],[Actual_Profit]]-Table1[[#This Row],[Budget_Profit]])/ABS(Table1[[#This Row],[Budget_Profit]])
)
)</f>
        <v>-0.8</v>
      </c>
      <c r="N3715" s="5" t="str">
        <f>IF(Table1[[#This Row],[Profit_Var]]&gt;=0, "Above Budget", "Below Budget")</f>
        <v>Below Budget</v>
      </c>
      <c r="O3715">
        <v>40</v>
      </c>
      <c r="P3715">
        <v>30</v>
      </c>
      <c r="Q3715">
        <f>Table1[[#This Row],[COGS]]-Table1[[#This Row],[Budget_COGS]]</f>
        <v>10</v>
      </c>
      <c r="R3715" s="5">
        <f>IF(
Table1[[#This Row],[Budget_COGS]]=0,
"",
IF(
Table1[[#This Row],[Budget_COGS]]&gt;0,
(Table1[[#This Row],[Budget_COGS]]-Table1[[#This Row],[COGS]]) / Table1[[#This Row],[Budget_COGS]],
(Table1[[#This Row],[Budget_COGS]]-Table1[[#This Row],[COGS]]) / ABS(Table1[[#This Row],[Budget_COGS]])
)
)</f>
        <v>-0.33333333333333331</v>
      </c>
      <c r="S3715" s="5" t="str">
        <f>IF(Table1[[#This Row],[COGS _Var]]&gt;=0, "Above Budget", "Below Budget")</f>
        <v>Above Budget</v>
      </c>
      <c r="T3715">
        <f>Table1[[#This Row],[Actual_Sales]]-Table1[[#This Row],[COGS]]</f>
        <v>48</v>
      </c>
      <c r="U3715">
        <v>50</v>
      </c>
      <c r="V3715">
        <f>Table1[[#This Row],[Gross_Margin]]-Table1[[#This Row],[Budget_Margin]]</f>
        <v>-2</v>
      </c>
      <c r="W3715" s="5">
        <f>IF(
Table1[[#This Row],[Budget_Margin]]=0,
"",
IF(
Table1[[#This Row],[Budget_Margin]]&gt;0,
(Table1[[#This Row],[Gross_Margin]]-Table1[[#This Row],[Budget_Margin]]) / Table1[[#This Row],[Budget_Margin]],
(Table1[[#This Row],[Gross_Margin]]-Table1[[#This Row],[Budget_Margin]]) / ABS(Table1[[#This Row],[Budget_Margin]])
)
)</f>
        <v>-0.04</v>
      </c>
      <c r="X3715" s="5" t="str">
        <f>IF(Table1[[#This Row],[Margin_Var]]&gt;=0, "Above Budget", "Below Budget")</f>
        <v>Below Budget</v>
      </c>
      <c r="Y3715" s="5">
        <f>IFERROR(Table1[[#This Row],[Gross_Margin]]/Table1[[#This Row],[Actual_Sales]],0)</f>
        <v>0.54545454545454541</v>
      </c>
      <c r="Z3715" s="5">
        <f>Table1[[#This Row],[Actual_Profit]]/Table1[[#This Row],[Actual_Sales]]</f>
        <v>2.2727272727272728E-2</v>
      </c>
      <c r="AA3715">
        <v>46</v>
      </c>
      <c r="AB3715" s="5">
        <f>IFERROR(Table1[[#This Row],[Expenses]]/Table1[[#This Row],[Actual_Sales]],0)</f>
        <v>0.52272727272727271</v>
      </c>
      <c r="AC3715">
        <v>15</v>
      </c>
      <c r="AD3715">
        <v>219</v>
      </c>
      <c r="AE3715" s="5">
        <f>IFERROR(Table1[[#This Row],[Inventory]]/Table1[[#This Row],[Actual_Sales]],0)</f>
        <v>2.4886363636363638</v>
      </c>
    </row>
    <row r="3716" spans="1:31" x14ac:dyDescent="0.25">
      <c r="A3716">
        <v>1530</v>
      </c>
      <c r="B3716">
        <v>702</v>
      </c>
      <c r="C3716">
        <v>2</v>
      </c>
      <c r="D3716" s="2">
        <v>40422</v>
      </c>
      <c r="E3716">
        <v>91</v>
      </c>
      <c r="F3716">
        <v>110</v>
      </c>
      <c r="G3716">
        <f>Table1[[#This Row],[Actual_Sales]]-Table1[[#This Row],[Budget_Sales]]</f>
        <v>-19</v>
      </c>
      <c r="H3716" s="5">
        <f>IF(
Table1[[#This Row],[Budget_Sales]]=0,
"",
IF(
Table1[[#This Row],[Budget_Sales]]&gt;0,
(Table1[[#This Row],[Actual_Sales]]-Table1[[#This Row],[Budget_Sales]])/Table1[[#This Row],[Budget_Sales]],
(Table1[[#This Row],[Actual_Sales]]-Table1[[#This Row],[Budget_Sales]])/ABS(Table1[[#This Row],[Budget_Sales]])
)
)</f>
        <v>-0.17272727272727273</v>
      </c>
      <c r="I3716" s="5" t="str">
        <f>IF(Table1[[#This Row],[Sales_Var]]&gt;=0,"Above Budget","Below Budget")</f>
        <v>Below Budget</v>
      </c>
      <c r="J3716">
        <f>Table1[[#This Row],[Actual_Sales]]-(Table1[[#This Row],[COGS]]+Table1[[#This Row],[Expenses]])</f>
        <v>2</v>
      </c>
      <c r="K3716">
        <v>20</v>
      </c>
      <c r="L3716">
        <f>Table1[[#This Row],[Actual_Profit]]-Table1[[#This Row],[Budget_Profit]]</f>
        <v>-18</v>
      </c>
      <c r="M3716" s="5">
        <f>IF(
Table1[[#This Row],[Budget_Profit]]=0,
"",
IF(
Table1[[#This Row],[Budget_Profit]]&gt;0,
(Table1[[#This Row],[Actual_Profit]]-Table1[[#This Row],[Budget_Profit]])/Table1[[#This Row],[Budget_Profit]],
(Table1[[#This Row],[Actual_Profit]]-Table1[[#This Row],[Budget_Profit]])/ABS(Table1[[#This Row],[Budget_Profit]])
)
)</f>
        <v>-0.9</v>
      </c>
      <c r="N3716" s="5" t="str">
        <f>IF(Table1[[#This Row],[Profit_Var]]&gt;=0, "Above Budget", "Below Budget")</f>
        <v>Below Budget</v>
      </c>
      <c r="O3716">
        <v>40</v>
      </c>
      <c r="P3716">
        <v>50</v>
      </c>
      <c r="Q3716">
        <f>Table1[[#This Row],[COGS]]-Table1[[#This Row],[Budget_COGS]]</f>
        <v>-10</v>
      </c>
      <c r="R3716" s="5">
        <f>IF(
Table1[[#This Row],[Budget_COGS]]=0,
"",
IF(
Table1[[#This Row],[Budget_COGS]]&gt;0,
(Table1[[#This Row],[Budget_COGS]]-Table1[[#This Row],[COGS]]) / Table1[[#This Row],[Budget_COGS]],
(Table1[[#This Row],[Budget_COGS]]-Table1[[#This Row],[COGS]]) / ABS(Table1[[#This Row],[Budget_COGS]])
)
)</f>
        <v>0.2</v>
      </c>
      <c r="S3716" s="5" t="str">
        <f>IF(Table1[[#This Row],[COGS _Var]]&gt;=0, "Above Budget", "Below Budget")</f>
        <v>Below Budget</v>
      </c>
      <c r="T3716">
        <f>Table1[[#This Row],[Actual_Sales]]-Table1[[#This Row],[COGS]]</f>
        <v>51</v>
      </c>
      <c r="U3716">
        <v>60</v>
      </c>
      <c r="V3716">
        <f>Table1[[#This Row],[Gross_Margin]]-Table1[[#This Row],[Budget_Margin]]</f>
        <v>-9</v>
      </c>
      <c r="W3716" s="5">
        <f>IF(
Table1[[#This Row],[Budget_Margin]]=0,
"",
IF(
Table1[[#This Row],[Budget_Margin]]&gt;0,
(Table1[[#This Row],[Gross_Margin]]-Table1[[#This Row],[Budget_Margin]]) / Table1[[#This Row],[Budget_Margin]],
(Table1[[#This Row],[Gross_Margin]]-Table1[[#This Row],[Budget_Margin]]) / ABS(Table1[[#This Row],[Budget_Margin]])
)
)</f>
        <v>-0.15</v>
      </c>
      <c r="X3716" s="5" t="str">
        <f>IF(Table1[[#This Row],[Margin_Var]]&gt;=0, "Above Budget", "Below Budget")</f>
        <v>Below Budget</v>
      </c>
      <c r="Y3716" s="5">
        <f>IFERROR(Table1[[#This Row],[Gross_Margin]]/Table1[[#This Row],[Actual_Sales]],0)</f>
        <v>0.56043956043956045</v>
      </c>
      <c r="Z3716" s="5">
        <f>Table1[[#This Row],[Actual_Profit]]/Table1[[#This Row],[Actual_Sales]]</f>
        <v>2.197802197802198E-2</v>
      </c>
      <c r="AA3716">
        <v>49</v>
      </c>
      <c r="AB3716" s="5">
        <f>IFERROR(Table1[[#This Row],[Expenses]]/Table1[[#This Row],[Actual_Sales]],0)</f>
        <v>0.53846153846153844</v>
      </c>
      <c r="AC3716">
        <v>15</v>
      </c>
      <c r="AD3716">
        <v>244</v>
      </c>
      <c r="AE3716" s="5">
        <f>IFERROR(Table1[[#This Row],[Inventory]]/Table1[[#This Row],[Actual_Sales]],0)</f>
        <v>2.6813186813186811</v>
      </c>
    </row>
    <row r="3717" spans="1:31" x14ac:dyDescent="0.25">
      <c r="A3717">
        <v>1511</v>
      </c>
      <c r="B3717">
        <v>603</v>
      </c>
      <c r="C3717">
        <v>9</v>
      </c>
      <c r="D3717" s="2">
        <v>40422</v>
      </c>
      <c r="E3717">
        <v>91</v>
      </c>
      <c r="F3717">
        <v>70</v>
      </c>
      <c r="G3717">
        <f>Table1[[#This Row],[Actual_Sales]]-Table1[[#This Row],[Budget_Sales]]</f>
        <v>21</v>
      </c>
      <c r="H3717" s="5">
        <f>IF(
Table1[[#This Row],[Budget_Sales]]=0,
"",
IF(
Table1[[#This Row],[Budget_Sales]]&gt;0,
(Table1[[#This Row],[Actual_Sales]]-Table1[[#This Row],[Budget_Sales]])/Table1[[#This Row],[Budget_Sales]],
(Table1[[#This Row],[Actual_Sales]]-Table1[[#This Row],[Budget_Sales]])/ABS(Table1[[#This Row],[Budget_Sales]])
)
)</f>
        <v>0.3</v>
      </c>
      <c r="I3717" s="5" t="str">
        <f>IF(Table1[[#This Row],[Sales_Var]]&gt;=0,"Above Budget","Below Budget")</f>
        <v>Above Budget</v>
      </c>
      <c r="J3717">
        <f>Table1[[#This Row],[Actual_Sales]]-(Table1[[#This Row],[COGS]]+Table1[[#This Row],[Expenses]])</f>
        <v>2</v>
      </c>
      <c r="K3717">
        <v>10</v>
      </c>
      <c r="L3717">
        <f>Table1[[#This Row],[Actual_Profit]]-Table1[[#This Row],[Budget_Profit]]</f>
        <v>-8</v>
      </c>
      <c r="M3717" s="5">
        <f>IF(
Table1[[#This Row],[Budget_Profit]]=0,
"",
IF(
Table1[[#This Row],[Budget_Profit]]&gt;0,
(Table1[[#This Row],[Actual_Profit]]-Table1[[#This Row],[Budget_Profit]])/Table1[[#This Row],[Budget_Profit]],
(Table1[[#This Row],[Actual_Profit]]-Table1[[#This Row],[Budget_Profit]])/ABS(Table1[[#This Row],[Budget_Profit]])
)
)</f>
        <v>-0.8</v>
      </c>
      <c r="N3717" s="5" t="str">
        <f>IF(Table1[[#This Row],[Profit_Var]]&gt;=0, "Above Budget", "Below Budget")</f>
        <v>Below Budget</v>
      </c>
      <c r="O3717">
        <v>40</v>
      </c>
      <c r="P3717">
        <v>30</v>
      </c>
      <c r="Q3717">
        <f>Table1[[#This Row],[COGS]]-Table1[[#This Row],[Budget_COGS]]</f>
        <v>10</v>
      </c>
      <c r="R3717" s="5">
        <f>IF(
Table1[[#This Row],[Budget_COGS]]=0,
"",
IF(
Table1[[#This Row],[Budget_COGS]]&gt;0,
(Table1[[#This Row],[Budget_COGS]]-Table1[[#This Row],[COGS]]) / Table1[[#This Row],[Budget_COGS]],
(Table1[[#This Row],[Budget_COGS]]-Table1[[#This Row],[COGS]]) / ABS(Table1[[#This Row],[Budget_COGS]])
)
)</f>
        <v>-0.33333333333333331</v>
      </c>
      <c r="S3717" s="5" t="str">
        <f>IF(Table1[[#This Row],[COGS _Var]]&gt;=0, "Above Budget", "Below Budget")</f>
        <v>Above Budget</v>
      </c>
      <c r="T3717">
        <f>Table1[[#This Row],[Actual_Sales]]-Table1[[#This Row],[COGS]]</f>
        <v>51</v>
      </c>
      <c r="U3717">
        <v>40</v>
      </c>
      <c r="V3717">
        <f>Table1[[#This Row],[Gross_Margin]]-Table1[[#This Row],[Budget_Margin]]</f>
        <v>11</v>
      </c>
      <c r="W3717" s="5">
        <f>IF(
Table1[[#This Row],[Budget_Margin]]=0,
"",
IF(
Table1[[#This Row],[Budget_Margin]]&gt;0,
(Table1[[#This Row],[Gross_Margin]]-Table1[[#This Row],[Budget_Margin]]) / Table1[[#This Row],[Budget_Margin]],
(Table1[[#This Row],[Gross_Margin]]-Table1[[#This Row],[Budget_Margin]]) / ABS(Table1[[#This Row],[Budget_Margin]])
)
)</f>
        <v>0.27500000000000002</v>
      </c>
      <c r="X3717" s="5" t="str">
        <f>IF(Table1[[#This Row],[Margin_Var]]&gt;=0, "Above Budget", "Below Budget")</f>
        <v>Above Budget</v>
      </c>
      <c r="Y3717" s="5">
        <f>IFERROR(Table1[[#This Row],[Gross_Margin]]/Table1[[#This Row],[Actual_Sales]],0)</f>
        <v>0.56043956043956045</v>
      </c>
      <c r="Z3717" s="5">
        <f>Table1[[#This Row],[Actual_Profit]]/Table1[[#This Row],[Actual_Sales]]</f>
        <v>2.197802197802198E-2</v>
      </c>
      <c r="AA3717">
        <v>49</v>
      </c>
      <c r="AB3717" s="5">
        <f>IFERROR(Table1[[#This Row],[Expenses]]/Table1[[#This Row],[Actual_Sales]],0)</f>
        <v>0.53846153846153844</v>
      </c>
      <c r="AC3717">
        <v>15</v>
      </c>
      <c r="AD3717">
        <v>244</v>
      </c>
      <c r="AE3717" s="5">
        <f>IFERROR(Table1[[#This Row],[Inventory]]/Table1[[#This Row],[Actual_Sales]],0)</f>
        <v>2.6813186813186811</v>
      </c>
    </row>
    <row r="3718" spans="1:31" x14ac:dyDescent="0.25">
      <c r="A3718">
        <v>1499</v>
      </c>
      <c r="B3718">
        <v>573</v>
      </c>
      <c r="C3718">
        <v>13</v>
      </c>
      <c r="D3718" s="2">
        <v>40422</v>
      </c>
      <c r="E3718">
        <v>91</v>
      </c>
      <c r="F3718">
        <v>80</v>
      </c>
      <c r="G3718">
        <f>Table1[[#This Row],[Actual_Sales]]-Table1[[#This Row],[Budget_Sales]]</f>
        <v>11</v>
      </c>
      <c r="H3718" s="5">
        <f>IF(
Table1[[#This Row],[Budget_Sales]]=0,
"",
IF(
Table1[[#This Row],[Budget_Sales]]&gt;0,
(Table1[[#This Row],[Actual_Sales]]-Table1[[#This Row],[Budget_Sales]])/Table1[[#This Row],[Budget_Sales]],
(Table1[[#This Row],[Actual_Sales]]-Table1[[#This Row],[Budget_Sales]])/ABS(Table1[[#This Row],[Budget_Sales]])
)
)</f>
        <v>0.13750000000000001</v>
      </c>
      <c r="I3718" s="5" t="str">
        <f>IF(Table1[[#This Row],[Sales_Var]]&gt;=0,"Above Budget","Below Budget")</f>
        <v>Above Budget</v>
      </c>
      <c r="J3718">
        <f>Table1[[#This Row],[Actual_Sales]]-(Table1[[#This Row],[COGS]]+Table1[[#This Row],[Expenses]])</f>
        <v>2</v>
      </c>
      <c r="K3718">
        <v>10</v>
      </c>
      <c r="L3718">
        <f>Table1[[#This Row],[Actual_Profit]]-Table1[[#This Row],[Budget_Profit]]</f>
        <v>-8</v>
      </c>
      <c r="M3718" s="5">
        <f>IF(
Table1[[#This Row],[Budget_Profit]]=0,
"",
IF(
Table1[[#This Row],[Budget_Profit]]&gt;0,
(Table1[[#This Row],[Actual_Profit]]-Table1[[#This Row],[Budget_Profit]])/Table1[[#This Row],[Budget_Profit]],
(Table1[[#This Row],[Actual_Profit]]-Table1[[#This Row],[Budget_Profit]])/ABS(Table1[[#This Row],[Budget_Profit]])
)
)</f>
        <v>-0.8</v>
      </c>
      <c r="N3718" s="5" t="str">
        <f>IF(Table1[[#This Row],[Profit_Var]]&gt;=0, "Above Budget", "Below Budget")</f>
        <v>Below Budget</v>
      </c>
      <c r="O3718">
        <v>40</v>
      </c>
      <c r="P3718">
        <v>30</v>
      </c>
      <c r="Q3718">
        <f>Table1[[#This Row],[COGS]]-Table1[[#This Row],[Budget_COGS]]</f>
        <v>10</v>
      </c>
      <c r="R3718" s="5">
        <f>IF(
Table1[[#This Row],[Budget_COGS]]=0,
"",
IF(
Table1[[#This Row],[Budget_COGS]]&gt;0,
(Table1[[#This Row],[Budget_COGS]]-Table1[[#This Row],[COGS]]) / Table1[[#This Row],[Budget_COGS]],
(Table1[[#This Row],[Budget_COGS]]-Table1[[#This Row],[COGS]]) / ABS(Table1[[#This Row],[Budget_COGS]])
)
)</f>
        <v>-0.33333333333333331</v>
      </c>
      <c r="S3718" s="5" t="str">
        <f>IF(Table1[[#This Row],[COGS _Var]]&gt;=0, "Above Budget", "Below Budget")</f>
        <v>Above Budget</v>
      </c>
      <c r="T3718">
        <f>Table1[[#This Row],[Actual_Sales]]-Table1[[#This Row],[COGS]]</f>
        <v>51</v>
      </c>
      <c r="U3718">
        <v>50</v>
      </c>
      <c r="V3718">
        <f>Table1[[#This Row],[Gross_Margin]]-Table1[[#This Row],[Budget_Margin]]</f>
        <v>1</v>
      </c>
      <c r="W3718" s="5">
        <f>IF(
Table1[[#This Row],[Budget_Margin]]=0,
"",
IF(
Table1[[#This Row],[Budget_Margin]]&gt;0,
(Table1[[#This Row],[Gross_Margin]]-Table1[[#This Row],[Budget_Margin]]) / Table1[[#This Row],[Budget_Margin]],
(Table1[[#This Row],[Gross_Margin]]-Table1[[#This Row],[Budget_Margin]]) / ABS(Table1[[#This Row],[Budget_Margin]])
)
)</f>
        <v>0.02</v>
      </c>
      <c r="X3718" s="5" t="str">
        <f>IF(Table1[[#This Row],[Margin_Var]]&gt;=0, "Above Budget", "Below Budget")</f>
        <v>Above Budget</v>
      </c>
      <c r="Y3718" s="5">
        <f>IFERROR(Table1[[#This Row],[Gross_Margin]]/Table1[[#This Row],[Actual_Sales]],0)</f>
        <v>0.56043956043956045</v>
      </c>
      <c r="Z3718" s="5">
        <f>Table1[[#This Row],[Actual_Profit]]/Table1[[#This Row],[Actual_Sales]]</f>
        <v>2.197802197802198E-2</v>
      </c>
      <c r="AA3718">
        <v>49</v>
      </c>
      <c r="AB3718" s="5">
        <f>IFERROR(Table1[[#This Row],[Expenses]]/Table1[[#This Row],[Actual_Sales]],0)</f>
        <v>0.53846153846153844</v>
      </c>
      <c r="AC3718">
        <v>15</v>
      </c>
      <c r="AD3718">
        <v>244</v>
      </c>
      <c r="AE3718" s="5">
        <f>IFERROR(Table1[[#This Row],[Inventory]]/Table1[[#This Row],[Actual_Sales]],0)</f>
        <v>2.6813186813186811</v>
      </c>
    </row>
    <row r="3719" spans="1:31" x14ac:dyDescent="0.25">
      <c r="A3719">
        <v>885</v>
      </c>
      <c r="B3719">
        <v>985</v>
      </c>
      <c r="C3719">
        <v>4</v>
      </c>
      <c r="D3719" s="2">
        <v>40299</v>
      </c>
      <c r="E3719">
        <v>154</v>
      </c>
      <c r="F3719">
        <v>130</v>
      </c>
      <c r="G3719">
        <f>Table1[[#This Row],[Actual_Sales]]-Table1[[#This Row],[Budget_Sales]]</f>
        <v>24</v>
      </c>
      <c r="H3719" s="5">
        <f>IF(
Table1[[#This Row],[Budget_Sales]]=0,
"",
IF(
Table1[[#This Row],[Budget_Sales]]&gt;0,
(Table1[[#This Row],[Actual_Sales]]-Table1[[#This Row],[Budget_Sales]])/Table1[[#This Row],[Budget_Sales]],
(Table1[[#This Row],[Actual_Sales]]-Table1[[#This Row],[Budget_Sales]])/ABS(Table1[[#This Row],[Budget_Sales]])
)
)</f>
        <v>0.18461538461538463</v>
      </c>
      <c r="I3719" s="5" t="str">
        <f>IF(Table1[[#This Row],[Sales_Var]]&gt;=0,"Above Budget","Below Budget")</f>
        <v>Above Budget</v>
      </c>
      <c r="J3719">
        <f>Table1[[#This Row],[Actual_Sales]]-(Table1[[#This Row],[COGS]]+Table1[[#This Row],[Expenses]])</f>
        <v>3</v>
      </c>
      <c r="K3719">
        <v>10</v>
      </c>
      <c r="L3719">
        <f>Table1[[#This Row],[Actual_Profit]]-Table1[[#This Row],[Budget_Profit]]</f>
        <v>-7</v>
      </c>
      <c r="M3719" s="5">
        <f>IF(
Table1[[#This Row],[Budget_Profit]]=0,
"",
IF(
Table1[[#This Row],[Budget_Profit]]&gt;0,
(Table1[[#This Row],[Actual_Profit]]-Table1[[#This Row],[Budget_Profit]])/Table1[[#This Row],[Budget_Profit]],
(Table1[[#This Row],[Actual_Profit]]-Table1[[#This Row],[Budget_Profit]])/ABS(Table1[[#This Row],[Budget_Profit]])
)
)</f>
        <v>-0.7</v>
      </c>
      <c r="N3719" s="5" t="str">
        <f>IF(Table1[[#This Row],[Profit_Var]]&gt;=0, "Above Budget", "Below Budget")</f>
        <v>Below Budget</v>
      </c>
      <c r="O3719">
        <v>64</v>
      </c>
      <c r="P3719">
        <v>50</v>
      </c>
      <c r="Q3719">
        <f>Table1[[#This Row],[COGS]]-Table1[[#This Row],[Budget_COGS]]</f>
        <v>14</v>
      </c>
      <c r="R3719" s="5">
        <f>IF(
Table1[[#This Row],[Budget_COGS]]=0,
"",
IF(
Table1[[#This Row],[Budget_COGS]]&gt;0,
(Table1[[#This Row],[Budget_COGS]]-Table1[[#This Row],[COGS]]) / Table1[[#This Row],[Budget_COGS]],
(Table1[[#This Row],[Budget_COGS]]-Table1[[#This Row],[COGS]]) / ABS(Table1[[#This Row],[Budget_COGS]])
)
)</f>
        <v>-0.28000000000000003</v>
      </c>
      <c r="S3719" s="5" t="str">
        <f>IF(Table1[[#This Row],[COGS _Var]]&gt;=0, "Above Budget", "Below Budget")</f>
        <v>Above Budget</v>
      </c>
      <c r="T3719">
        <f>Table1[[#This Row],[Actual_Sales]]-Table1[[#This Row],[COGS]]</f>
        <v>90</v>
      </c>
      <c r="U3719">
        <v>80</v>
      </c>
      <c r="V3719">
        <f>Table1[[#This Row],[Gross_Margin]]-Table1[[#This Row],[Budget_Margin]]</f>
        <v>10</v>
      </c>
      <c r="W3719" s="5">
        <f>IF(
Table1[[#This Row],[Budget_Margin]]=0,
"",
IF(
Table1[[#This Row],[Budget_Margin]]&gt;0,
(Table1[[#This Row],[Gross_Margin]]-Table1[[#This Row],[Budget_Margin]]) / Table1[[#This Row],[Budget_Margin]],
(Table1[[#This Row],[Gross_Margin]]-Table1[[#This Row],[Budget_Margin]]) / ABS(Table1[[#This Row],[Budget_Margin]])
)
)</f>
        <v>0.125</v>
      </c>
      <c r="X3719" s="5" t="str">
        <f>IF(Table1[[#This Row],[Margin_Var]]&gt;=0, "Above Budget", "Below Budget")</f>
        <v>Above Budget</v>
      </c>
      <c r="Y3719" s="5">
        <f>IFERROR(Table1[[#This Row],[Gross_Margin]]/Table1[[#This Row],[Actual_Sales]],0)</f>
        <v>0.58441558441558439</v>
      </c>
      <c r="Z3719" s="5">
        <f>Table1[[#This Row],[Actual_Profit]]/Table1[[#This Row],[Actual_Sales]]</f>
        <v>1.948051948051948E-2</v>
      </c>
      <c r="AA3719">
        <v>87</v>
      </c>
      <c r="AB3719" s="5">
        <f>IFERROR(Table1[[#This Row],[Expenses]]/Table1[[#This Row],[Actual_Sales]],0)</f>
        <v>0.56493506493506496</v>
      </c>
      <c r="AC3719">
        <v>58</v>
      </c>
      <c r="AD3719">
        <v>-113</v>
      </c>
      <c r="AE3719" s="5">
        <f>IFERROR(Table1[[#This Row],[Inventory]]/Table1[[#This Row],[Actual_Sales]],0)</f>
        <v>-0.73376623376623373</v>
      </c>
    </row>
    <row r="3720" spans="1:31" x14ac:dyDescent="0.25">
      <c r="A3720">
        <v>777</v>
      </c>
      <c r="B3720">
        <v>475</v>
      </c>
      <c r="C3720">
        <v>5</v>
      </c>
      <c r="D3720" s="2">
        <v>40299</v>
      </c>
      <c r="E3720">
        <v>154</v>
      </c>
      <c r="F3720">
        <v>150</v>
      </c>
      <c r="G3720">
        <f>Table1[[#This Row],[Actual_Sales]]-Table1[[#This Row],[Budget_Sales]]</f>
        <v>4</v>
      </c>
      <c r="H3720" s="5">
        <f>IF(
Table1[[#This Row],[Budget_Sales]]=0,
"",
IF(
Table1[[#This Row],[Budget_Sales]]&gt;0,
(Table1[[#This Row],[Actual_Sales]]-Table1[[#This Row],[Budget_Sales]])/Table1[[#This Row],[Budget_Sales]],
(Table1[[#This Row],[Actual_Sales]]-Table1[[#This Row],[Budget_Sales]])/ABS(Table1[[#This Row],[Budget_Sales]])
)
)</f>
        <v>2.6666666666666668E-2</v>
      </c>
      <c r="I3720" s="5" t="str">
        <f>IF(Table1[[#This Row],[Sales_Var]]&gt;=0,"Above Budget","Below Budget")</f>
        <v>Above Budget</v>
      </c>
      <c r="J3720">
        <f>Table1[[#This Row],[Actual_Sales]]-(Table1[[#This Row],[COGS]]+Table1[[#This Row],[Expenses]])</f>
        <v>3</v>
      </c>
      <c r="K3720">
        <v>20</v>
      </c>
      <c r="L3720">
        <f>Table1[[#This Row],[Actual_Profit]]-Table1[[#This Row],[Budget_Profit]]</f>
        <v>-17</v>
      </c>
      <c r="M3720" s="5">
        <f>IF(
Table1[[#This Row],[Budget_Profit]]=0,
"",
IF(
Table1[[#This Row],[Budget_Profit]]&gt;0,
(Table1[[#This Row],[Actual_Profit]]-Table1[[#This Row],[Budget_Profit]])/Table1[[#This Row],[Budget_Profit]],
(Table1[[#This Row],[Actual_Profit]]-Table1[[#This Row],[Budget_Profit]])/ABS(Table1[[#This Row],[Budget_Profit]])
)
)</f>
        <v>-0.85</v>
      </c>
      <c r="N3720" s="5" t="str">
        <f>IF(Table1[[#This Row],[Profit_Var]]&gt;=0, "Above Budget", "Below Budget")</f>
        <v>Below Budget</v>
      </c>
      <c r="O3720">
        <v>64</v>
      </c>
      <c r="P3720">
        <v>60</v>
      </c>
      <c r="Q3720">
        <f>Table1[[#This Row],[COGS]]-Table1[[#This Row],[Budget_COGS]]</f>
        <v>4</v>
      </c>
      <c r="R3720" s="5">
        <f>IF(
Table1[[#This Row],[Budget_COGS]]=0,
"",
IF(
Table1[[#This Row],[Budget_COGS]]&gt;0,
(Table1[[#This Row],[Budget_COGS]]-Table1[[#This Row],[COGS]]) / Table1[[#This Row],[Budget_COGS]],
(Table1[[#This Row],[Budget_COGS]]-Table1[[#This Row],[COGS]]) / ABS(Table1[[#This Row],[Budget_COGS]])
)
)</f>
        <v>-6.6666666666666666E-2</v>
      </c>
      <c r="S3720" s="5" t="str">
        <f>IF(Table1[[#This Row],[COGS _Var]]&gt;=0, "Above Budget", "Below Budget")</f>
        <v>Above Budget</v>
      </c>
      <c r="T3720">
        <f>Table1[[#This Row],[Actual_Sales]]-Table1[[#This Row],[COGS]]</f>
        <v>90</v>
      </c>
      <c r="U3720">
        <v>90</v>
      </c>
      <c r="V3720">
        <f>Table1[[#This Row],[Gross_Margin]]-Table1[[#This Row],[Budget_Margin]]</f>
        <v>0</v>
      </c>
      <c r="W3720" s="5">
        <f>IF(
Table1[[#This Row],[Budget_Margin]]=0,
"",
IF(
Table1[[#This Row],[Budget_Margin]]&gt;0,
(Table1[[#This Row],[Gross_Margin]]-Table1[[#This Row],[Budget_Margin]]) / Table1[[#This Row],[Budget_Margin]],
(Table1[[#This Row],[Gross_Margin]]-Table1[[#This Row],[Budget_Margin]]) / ABS(Table1[[#This Row],[Budget_Margin]])
)
)</f>
        <v>0</v>
      </c>
      <c r="X3720" s="5" t="str">
        <f>IF(Table1[[#This Row],[Margin_Var]]&gt;=0, "Above Budget", "Below Budget")</f>
        <v>Above Budget</v>
      </c>
      <c r="Y3720" s="5">
        <f>IFERROR(Table1[[#This Row],[Gross_Margin]]/Table1[[#This Row],[Actual_Sales]],0)</f>
        <v>0.58441558441558439</v>
      </c>
      <c r="Z3720" s="5">
        <f>Table1[[#This Row],[Actual_Profit]]/Table1[[#This Row],[Actual_Sales]]</f>
        <v>1.948051948051948E-2</v>
      </c>
      <c r="AA3720">
        <v>87</v>
      </c>
      <c r="AB3720" s="5">
        <f>IFERROR(Table1[[#This Row],[Expenses]]/Table1[[#This Row],[Actual_Sales]],0)</f>
        <v>0.56493506493506496</v>
      </c>
      <c r="AC3720">
        <v>58</v>
      </c>
      <c r="AD3720">
        <v>551</v>
      </c>
      <c r="AE3720" s="5">
        <f>IFERROR(Table1[[#This Row],[Inventory]]/Table1[[#This Row],[Actual_Sales]],0)</f>
        <v>3.5779220779220777</v>
      </c>
    </row>
    <row r="3721" spans="1:31" x14ac:dyDescent="0.25">
      <c r="A3721">
        <v>326</v>
      </c>
      <c r="B3721">
        <v>860</v>
      </c>
      <c r="C3721">
        <v>5</v>
      </c>
      <c r="D3721" s="2">
        <v>40210</v>
      </c>
      <c r="E3721">
        <v>155</v>
      </c>
      <c r="F3721">
        <v>150</v>
      </c>
      <c r="G3721">
        <f>Table1[[#This Row],[Actual_Sales]]-Table1[[#This Row],[Budget_Sales]]</f>
        <v>5</v>
      </c>
      <c r="H3721" s="5">
        <f>IF(
Table1[[#This Row],[Budget_Sales]]=0,
"",
IF(
Table1[[#This Row],[Budget_Sales]]&gt;0,
(Table1[[#This Row],[Actual_Sales]]-Table1[[#This Row],[Budget_Sales]])/Table1[[#This Row],[Budget_Sales]],
(Table1[[#This Row],[Actual_Sales]]-Table1[[#This Row],[Budget_Sales]])/ABS(Table1[[#This Row],[Budget_Sales]])
)
)</f>
        <v>3.3333333333333333E-2</v>
      </c>
      <c r="I3721" s="5" t="str">
        <f>IF(Table1[[#This Row],[Sales_Var]]&gt;=0,"Above Budget","Below Budget")</f>
        <v>Above Budget</v>
      </c>
      <c r="J3721">
        <f>Table1[[#This Row],[Actual_Sales]]-(Table1[[#This Row],[COGS]]+Table1[[#This Row],[Expenses]])</f>
        <v>3</v>
      </c>
      <c r="K3721">
        <v>20</v>
      </c>
      <c r="L3721">
        <f>Table1[[#This Row],[Actual_Profit]]-Table1[[#This Row],[Budget_Profit]]</f>
        <v>-17</v>
      </c>
      <c r="M3721" s="5">
        <f>IF(
Table1[[#This Row],[Budget_Profit]]=0,
"",
IF(
Table1[[#This Row],[Budget_Profit]]&gt;0,
(Table1[[#This Row],[Actual_Profit]]-Table1[[#This Row],[Budget_Profit]])/Table1[[#This Row],[Budget_Profit]],
(Table1[[#This Row],[Actual_Profit]]-Table1[[#This Row],[Budget_Profit]])/ABS(Table1[[#This Row],[Budget_Profit]])
)
)</f>
        <v>-0.85</v>
      </c>
      <c r="N3721" s="5" t="str">
        <f>IF(Table1[[#This Row],[Profit_Var]]&gt;=0, "Above Budget", "Below Budget")</f>
        <v>Below Budget</v>
      </c>
      <c r="O3721">
        <v>65</v>
      </c>
      <c r="P3721">
        <v>60</v>
      </c>
      <c r="Q3721">
        <f>Table1[[#This Row],[COGS]]-Table1[[#This Row],[Budget_COGS]]</f>
        <v>5</v>
      </c>
      <c r="R3721" s="5">
        <f>IF(
Table1[[#This Row],[Budget_COGS]]=0,
"",
IF(
Table1[[#This Row],[Budget_COGS]]&gt;0,
(Table1[[#This Row],[Budget_COGS]]-Table1[[#This Row],[COGS]]) / Table1[[#This Row],[Budget_COGS]],
(Table1[[#This Row],[Budget_COGS]]-Table1[[#This Row],[COGS]]) / ABS(Table1[[#This Row],[Budget_COGS]])
)
)</f>
        <v>-8.3333333333333329E-2</v>
      </c>
      <c r="S3721" s="5" t="str">
        <f>IF(Table1[[#This Row],[COGS _Var]]&gt;=0, "Above Budget", "Below Budget")</f>
        <v>Above Budget</v>
      </c>
      <c r="T3721">
        <f>Table1[[#This Row],[Actual_Sales]]-Table1[[#This Row],[COGS]]</f>
        <v>90</v>
      </c>
      <c r="U3721">
        <v>90</v>
      </c>
      <c r="V3721">
        <f>Table1[[#This Row],[Gross_Margin]]-Table1[[#This Row],[Budget_Margin]]</f>
        <v>0</v>
      </c>
      <c r="W3721" s="5">
        <f>IF(
Table1[[#This Row],[Budget_Margin]]=0,
"",
IF(
Table1[[#This Row],[Budget_Margin]]&gt;0,
(Table1[[#This Row],[Gross_Margin]]-Table1[[#This Row],[Budget_Margin]]) / Table1[[#This Row],[Budget_Margin]],
(Table1[[#This Row],[Gross_Margin]]-Table1[[#This Row],[Budget_Margin]]) / ABS(Table1[[#This Row],[Budget_Margin]])
)
)</f>
        <v>0</v>
      </c>
      <c r="X3721" s="5" t="str">
        <f>IF(Table1[[#This Row],[Margin_Var]]&gt;=0, "Above Budget", "Below Budget")</f>
        <v>Above Budget</v>
      </c>
      <c r="Y3721" s="5">
        <f>IFERROR(Table1[[#This Row],[Gross_Margin]]/Table1[[#This Row],[Actual_Sales]],0)</f>
        <v>0.58064516129032262</v>
      </c>
      <c r="Z3721" s="5">
        <f>Table1[[#This Row],[Actual_Profit]]/Table1[[#This Row],[Actual_Sales]]</f>
        <v>1.935483870967742E-2</v>
      </c>
      <c r="AA3721">
        <v>87</v>
      </c>
      <c r="AB3721" s="5">
        <f>IFERROR(Table1[[#This Row],[Expenses]]/Table1[[#This Row],[Actual_Sales]],0)</f>
        <v>0.56129032258064515</v>
      </c>
      <c r="AC3721">
        <v>58</v>
      </c>
      <c r="AD3721">
        <v>513</v>
      </c>
      <c r="AE3721" s="5">
        <f>IFERROR(Table1[[#This Row],[Inventory]]/Table1[[#This Row],[Actual_Sales]],0)</f>
        <v>3.3096774193548386</v>
      </c>
    </row>
    <row r="3722" spans="1:31" x14ac:dyDescent="0.25">
      <c r="A3722">
        <v>213</v>
      </c>
      <c r="B3722">
        <v>414</v>
      </c>
      <c r="C3722">
        <v>12</v>
      </c>
      <c r="D3722" s="2">
        <v>40210</v>
      </c>
      <c r="E3722">
        <v>155</v>
      </c>
      <c r="F3722">
        <v>130</v>
      </c>
      <c r="G3722">
        <f>Table1[[#This Row],[Actual_Sales]]-Table1[[#This Row],[Budget_Sales]]</f>
        <v>25</v>
      </c>
      <c r="H3722" s="5">
        <f>IF(
Table1[[#This Row],[Budget_Sales]]=0,
"",
IF(
Table1[[#This Row],[Budget_Sales]]&gt;0,
(Table1[[#This Row],[Actual_Sales]]-Table1[[#This Row],[Budget_Sales]])/Table1[[#This Row],[Budget_Sales]],
(Table1[[#This Row],[Actual_Sales]]-Table1[[#This Row],[Budget_Sales]])/ABS(Table1[[#This Row],[Budget_Sales]])
)
)</f>
        <v>0.19230769230769232</v>
      </c>
      <c r="I3722" s="5" t="str">
        <f>IF(Table1[[#This Row],[Sales_Var]]&gt;=0,"Above Budget","Below Budget")</f>
        <v>Above Budget</v>
      </c>
      <c r="J3722">
        <f>Table1[[#This Row],[Actual_Sales]]-(Table1[[#This Row],[COGS]]+Table1[[#This Row],[Expenses]])</f>
        <v>3</v>
      </c>
      <c r="K3722">
        <v>10</v>
      </c>
      <c r="L3722">
        <f>Table1[[#This Row],[Actual_Profit]]-Table1[[#This Row],[Budget_Profit]]</f>
        <v>-7</v>
      </c>
      <c r="M3722" s="5">
        <f>IF(
Table1[[#This Row],[Budget_Profit]]=0,
"",
IF(
Table1[[#This Row],[Budget_Profit]]&gt;0,
(Table1[[#This Row],[Actual_Profit]]-Table1[[#This Row],[Budget_Profit]])/Table1[[#This Row],[Budget_Profit]],
(Table1[[#This Row],[Actual_Profit]]-Table1[[#This Row],[Budget_Profit]])/ABS(Table1[[#This Row],[Budget_Profit]])
)
)</f>
        <v>-0.7</v>
      </c>
      <c r="N3722" s="5" t="str">
        <f>IF(Table1[[#This Row],[Profit_Var]]&gt;=0, "Above Budget", "Below Budget")</f>
        <v>Below Budget</v>
      </c>
      <c r="O3722">
        <v>65</v>
      </c>
      <c r="P3722">
        <v>50</v>
      </c>
      <c r="Q3722">
        <f>Table1[[#This Row],[COGS]]-Table1[[#This Row],[Budget_COGS]]</f>
        <v>15</v>
      </c>
      <c r="R3722" s="5">
        <f>IF(
Table1[[#This Row],[Budget_COGS]]=0,
"",
IF(
Table1[[#This Row],[Budget_COGS]]&gt;0,
(Table1[[#This Row],[Budget_COGS]]-Table1[[#This Row],[COGS]]) / Table1[[#This Row],[Budget_COGS]],
(Table1[[#This Row],[Budget_COGS]]-Table1[[#This Row],[COGS]]) / ABS(Table1[[#This Row],[Budget_COGS]])
)
)</f>
        <v>-0.3</v>
      </c>
      <c r="S3722" s="5" t="str">
        <f>IF(Table1[[#This Row],[COGS _Var]]&gt;=0, "Above Budget", "Below Budget")</f>
        <v>Above Budget</v>
      </c>
      <c r="T3722">
        <f>Table1[[#This Row],[Actual_Sales]]-Table1[[#This Row],[COGS]]</f>
        <v>90</v>
      </c>
      <c r="U3722">
        <v>80</v>
      </c>
      <c r="V3722">
        <f>Table1[[#This Row],[Gross_Margin]]-Table1[[#This Row],[Budget_Margin]]</f>
        <v>10</v>
      </c>
      <c r="W3722" s="5">
        <f>IF(
Table1[[#This Row],[Budget_Margin]]=0,
"",
IF(
Table1[[#This Row],[Budget_Margin]]&gt;0,
(Table1[[#This Row],[Gross_Margin]]-Table1[[#This Row],[Budget_Margin]]) / Table1[[#This Row],[Budget_Margin]],
(Table1[[#This Row],[Gross_Margin]]-Table1[[#This Row],[Budget_Margin]]) / ABS(Table1[[#This Row],[Budget_Margin]])
)
)</f>
        <v>0.125</v>
      </c>
      <c r="X3722" s="5" t="str">
        <f>IF(Table1[[#This Row],[Margin_Var]]&gt;=0, "Above Budget", "Below Budget")</f>
        <v>Above Budget</v>
      </c>
      <c r="Y3722" s="5">
        <f>IFERROR(Table1[[#This Row],[Gross_Margin]]/Table1[[#This Row],[Actual_Sales]],0)</f>
        <v>0.58064516129032262</v>
      </c>
      <c r="Z3722" s="5">
        <f>Table1[[#This Row],[Actual_Profit]]/Table1[[#This Row],[Actual_Sales]]</f>
        <v>1.935483870967742E-2</v>
      </c>
      <c r="AA3722">
        <v>87</v>
      </c>
      <c r="AB3722" s="5">
        <f>IFERROR(Table1[[#This Row],[Expenses]]/Table1[[#This Row],[Actual_Sales]],0)</f>
        <v>0.56129032258064515</v>
      </c>
      <c r="AC3722">
        <v>58</v>
      </c>
      <c r="AD3722">
        <v>513</v>
      </c>
      <c r="AE3722" s="5">
        <f>IFERROR(Table1[[#This Row],[Inventory]]/Table1[[#This Row],[Actual_Sales]],0)</f>
        <v>3.3096774193548386</v>
      </c>
    </row>
    <row r="3723" spans="1:31" x14ac:dyDescent="0.25">
      <c r="A3723">
        <v>186</v>
      </c>
      <c r="B3723">
        <v>253</v>
      </c>
      <c r="C3723">
        <v>13</v>
      </c>
      <c r="D3723" s="2">
        <v>40210</v>
      </c>
      <c r="E3723">
        <v>155</v>
      </c>
      <c r="F3723">
        <v>100</v>
      </c>
      <c r="G3723">
        <f>Table1[[#This Row],[Actual_Sales]]-Table1[[#This Row],[Budget_Sales]]</f>
        <v>55</v>
      </c>
      <c r="H3723" s="5">
        <f>IF(
Table1[[#This Row],[Budget_Sales]]=0,
"",
IF(
Table1[[#This Row],[Budget_Sales]]&gt;0,
(Table1[[#This Row],[Actual_Sales]]-Table1[[#This Row],[Budget_Sales]])/Table1[[#This Row],[Budget_Sales]],
(Table1[[#This Row],[Actual_Sales]]-Table1[[#This Row],[Budget_Sales]])/ABS(Table1[[#This Row],[Budget_Sales]])
)
)</f>
        <v>0.55000000000000004</v>
      </c>
      <c r="I3723" s="5" t="str">
        <f>IF(Table1[[#This Row],[Sales_Var]]&gt;=0,"Above Budget","Below Budget")</f>
        <v>Above Budget</v>
      </c>
      <c r="J3723">
        <f>Table1[[#This Row],[Actual_Sales]]-(Table1[[#This Row],[COGS]]+Table1[[#This Row],[Expenses]])</f>
        <v>3</v>
      </c>
      <c r="K3723">
        <v>10</v>
      </c>
      <c r="L3723">
        <f>Table1[[#This Row],[Actual_Profit]]-Table1[[#This Row],[Budget_Profit]]</f>
        <v>-7</v>
      </c>
      <c r="M3723" s="5">
        <f>IF(
Table1[[#This Row],[Budget_Profit]]=0,
"",
IF(
Table1[[#This Row],[Budget_Profit]]&gt;0,
(Table1[[#This Row],[Actual_Profit]]-Table1[[#This Row],[Budget_Profit]])/Table1[[#This Row],[Budget_Profit]],
(Table1[[#This Row],[Actual_Profit]]-Table1[[#This Row],[Budget_Profit]])/ABS(Table1[[#This Row],[Budget_Profit]])
)
)</f>
        <v>-0.7</v>
      </c>
      <c r="N3723" s="5" t="str">
        <f>IF(Table1[[#This Row],[Profit_Var]]&gt;=0, "Above Budget", "Below Budget")</f>
        <v>Below Budget</v>
      </c>
      <c r="O3723">
        <v>65</v>
      </c>
      <c r="P3723">
        <v>40</v>
      </c>
      <c r="Q3723">
        <f>Table1[[#This Row],[COGS]]-Table1[[#This Row],[Budget_COGS]]</f>
        <v>25</v>
      </c>
      <c r="R3723" s="5">
        <f>IF(
Table1[[#This Row],[Budget_COGS]]=0,
"",
IF(
Table1[[#This Row],[Budget_COGS]]&gt;0,
(Table1[[#This Row],[Budget_COGS]]-Table1[[#This Row],[COGS]]) / Table1[[#This Row],[Budget_COGS]],
(Table1[[#This Row],[Budget_COGS]]-Table1[[#This Row],[COGS]]) / ABS(Table1[[#This Row],[Budget_COGS]])
)
)</f>
        <v>-0.625</v>
      </c>
      <c r="S3723" s="5" t="str">
        <f>IF(Table1[[#This Row],[COGS _Var]]&gt;=0, "Above Budget", "Below Budget")</f>
        <v>Above Budget</v>
      </c>
      <c r="T3723">
        <f>Table1[[#This Row],[Actual_Sales]]-Table1[[#This Row],[COGS]]</f>
        <v>90</v>
      </c>
      <c r="U3723">
        <v>60</v>
      </c>
      <c r="V3723">
        <f>Table1[[#This Row],[Gross_Margin]]-Table1[[#This Row],[Budget_Margin]]</f>
        <v>30</v>
      </c>
      <c r="W3723" s="5">
        <f>IF(
Table1[[#This Row],[Budget_Margin]]=0,
"",
IF(
Table1[[#This Row],[Budget_Margin]]&gt;0,
(Table1[[#This Row],[Gross_Margin]]-Table1[[#This Row],[Budget_Margin]]) / Table1[[#This Row],[Budget_Margin]],
(Table1[[#This Row],[Gross_Margin]]-Table1[[#This Row],[Budget_Margin]]) / ABS(Table1[[#This Row],[Budget_Margin]])
)
)</f>
        <v>0.5</v>
      </c>
      <c r="X3723" s="5" t="str">
        <f>IF(Table1[[#This Row],[Margin_Var]]&gt;=0, "Above Budget", "Below Budget")</f>
        <v>Above Budget</v>
      </c>
      <c r="Y3723" s="5">
        <f>IFERROR(Table1[[#This Row],[Gross_Margin]]/Table1[[#This Row],[Actual_Sales]],0)</f>
        <v>0.58064516129032262</v>
      </c>
      <c r="Z3723" s="5">
        <f>Table1[[#This Row],[Actual_Profit]]/Table1[[#This Row],[Actual_Sales]]</f>
        <v>1.935483870967742E-2</v>
      </c>
      <c r="AA3723">
        <v>87</v>
      </c>
      <c r="AB3723" s="5">
        <f>IFERROR(Table1[[#This Row],[Expenses]]/Table1[[#This Row],[Actual_Sales]],0)</f>
        <v>0.56129032258064515</v>
      </c>
      <c r="AC3723">
        <v>58</v>
      </c>
      <c r="AD3723">
        <v>513</v>
      </c>
      <c r="AE3723" s="5">
        <f>IFERROR(Table1[[#This Row],[Inventory]]/Table1[[#This Row],[Actual_Sales]],0)</f>
        <v>3.3096774193548386</v>
      </c>
    </row>
    <row r="3724" spans="1:31" x14ac:dyDescent="0.25">
      <c r="A3724">
        <v>3160</v>
      </c>
      <c r="B3724">
        <v>860</v>
      </c>
      <c r="C3724">
        <v>5</v>
      </c>
      <c r="D3724" s="2">
        <v>40695</v>
      </c>
      <c r="E3724">
        <v>127</v>
      </c>
      <c r="F3724">
        <v>120</v>
      </c>
      <c r="G3724">
        <f>Table1[[#This Row],[Actual_Sales]]-Table1[[#This Row],[Budget_Sales]]</f>
        <v>7</v>
      </c>
      <c r="H3724" s="5">
        <f>IF(
Table1[[#This Row],[Budget_Sales]]=0,
"",
IF(
Table1[[#This Row],[Budget_Sales]]&gt;0,
(Table1[[#This Row],[Actual_Sales]]-Table1[[#This Row],[Budget_Sales]])/Table1[[#This Row],[Budget_Sales]],
(Table1[[#This Row],[Actual_Sales]]-Table1[[#This Row],[Budget_Sales]])/ABS(Table1[[#This Row],[Budget_Sales]])
)
)</f>
        <v>5.8333333333333334E-2</v>
      </c>
      <c r="I3724" s="5" t="str">
        <f>IF(Table1[[#This Row],[Sales_Var]]&gt;=0,"Above Budget","Below Budget")</f>
        <v>Above Budget</v>
      </c>
      <c r="J3724">
        <f>Table1[[#This Row],[Actual_Sales]]-(Table1[[#This Row],[COGS]]+Table1[[#This Row],[Expenses]])</f>
        <v>2</v>
      </c>
      <c r="K3724">
        <v>10</v>
      </c>
      <c r="L3724">
        <f>Table1[[#This Row],[Actual_Profit]]-Table1[[#This Row],[Budget_Profit]]</f>
        <v>-8</v>
      </c>
      <c r="M3724" s="5">
        <f>IF(
Table1[[#This Row],[Budget_Profit]]=0,
"",
IF(
Table1[[#This Row],[Budget_Profit]]&gt;0,
(Table1[[#This Row],[Actual_Profit]]-Table1[[#This Row],[Budget_Profit]])/Table1[[#This Row],[Budget_Profit]],
(Table1[[#This Row],[Actual_Profit]]-Table1[[#This Row],[Budget_Profit]])/ABS(Table1[[#This Row],[Budget_Profit]])
)
)</f>
        <v>-0.8</v>
      </c>
      <c r="N3724" s="5" t="str">
        <f>IF(Table1[[#This Row],[Profit_Var]]&gt;=0, "Above Budget", "Below Budget")</f>
        <v>Below Budget</v>
      </c>
      <c r="O3724">
        <v>53</v>
      </c>
      <c r="P3724">
        <v>50</v>
      </c>
      <c r="Q3724">
        <f>Table1[[#This Row],[COGS]]-Table1[[#This Row],[Budget_COGS]]</f>
        <v>3</v>
      </c>
      <c r="R3724" s="5">
        <f>IF(
Table1[[#This Row],[Budget_COGS]]=0,
"",
IF(
Table1[[#This Row],[Budget_COGS]]&gt;0,
(Table1[[#This Row],[Budget_COGS]]-Table1[[#This Row],[COGS]]) / Table1[[#This Row],[Budget_COGS]],
(Table1[[#This Row],[Budget_COGS]]-Table1[[#This Row],[COGS]]) / ABS(Table1[[#This Row],[Budget_COGS]])
)
)</f>
        <v>-0.06</v>
      </c>
      <c r="S3724" s="5" t="str">
        <f>IF(Table1[[#This Row],[COGS _Var]]&gt;=0, "Above Budget", "Below Budget")</f>
        <v>Above Budget</v>
      </c>
      <c r="T3724">
        <f>Table1[[#This Row],[Actual_Sales]]-Table1[[#This Row],[COGS]]</f>
        <v>74</v>
      </c>
      <c r="U3724">
        <v>70</v>
      </c>
      <c r="V3724">
        <f>Table1[[#This Row],[Gross_Margin]]-Table1[[#This Row],[Budget_Margin]]</f>
        <v>4</v>
      </c>
      <c r="W3724" s="5">
        <f>IF(
Table1[[#This Row],[Budget_Margin]]=0,
"",
IF(
Table1[[#This Row],[Budget_Margin]]&gt;0,
(Table1[[#This Row],[Gross_Margin]]-Table1[[#This Row],[Budget_Margin]]) / Table1[[#This Row],[Budget_Margin]],
(Table1[[#This Row],[Gross_Margin]]-Table1[[#This Row],[Budget_Margin]]) / ABS(Table1[[#This Row],[Budget_Margin]])
)
)</f>
        <v>5.7142857142857141E-2</v>
      </c>
      <c r="X3724" s="5" t="str">
        <f>IF(Table1[[#This Row],[Margin_Var]]&gt;=0, "Above Budget", "Below Budget")</f>
        <v>Above Budget</v>
      </c>
      <c r="Y3724" s="5">
        <f>IFERROR(Table1[[#This Row],[Gross_Margin]]/Table1[[#This Row],[Actual_Sales]],0)</f>
        <v>0.58267716535433067</v>
      </c>
      <c r="Z3724" s="5">
        <f>Table1[[#This Row],[Actual_Profit]]/Table1[[#This Row],[Actual_Sales]]</f>
        <v>1.5748031496062992E-2</v>
      </c>
      <c r="AA3724">
        <v>72</v>
      </c>
      <c r="AB3724" s="5">
        <f>IFERROR(Table1[[#This Row],[Expenses]]/Table1[[#This Row],[Actual_Sales]],0)</f>
        <v>0.56692913385826771</v>
      </c>
      <c r="AC3724">
        <v>48</v>
      </c>
      <c r="AD3724">
        <v>597</v>
      </c>
      <c r="AE3724" s="5">
        <f>IFERROR(Table1[[#This Row],[Inventory]]/Table1[[#This Row],[Actual_Sales]],0)</f>
        <v>4.7007874015748028</v>
      </c>
    </row>
    <row r="3725" spans="1:31" x14ac:dyDescent="0.25">
      <c r="A3725">
        <v>3055</v>
      </c>
      <c r="B3725">
        <v>414</v>
      </c>
      <c r="C3725">
        <v>12</v>
      </c>
      <c r="D3725" s="2">
        <v>40695</v>
      </c>
      <c r="E3725">
        <v>127</v>
      </c>
      <c r="F3725">
        <v>110</v>
      </c>
      <c r="G3725">
        <f>Table1[[#This Row],[Actual_Sales]]-Table1[[#This Row],[Budget_Sales]]</f>
        <v>17</v>
      </c>
      <c r="H3725" s="5">
        <f>IF(
Table1[[#This Row],[Budget_Sales]]=0,
"",
IF(
Table1[[#This Row],[Budget_Sales]]&gt;0,
(Table1[[#This Row],[Actual_Sales]]-Table1[[#This Row],[Budget_Sales]])/Table1[[#This Row],[Budget_Sales]],
(Table1[[#This Row],[Actual_Sales]]-Table1[[#This Row],[Budget_Sales]])/ABS(Table1[[#This Row],[Budget_Sales]])
)
)</f>
        <v>0.15454545454545454</v>
      </c>
      <c r="I3725" s="5" t="str">
        <f>IF(Table1[[#This Row],[Sales_Var]]&gt;=0,"Above Budget","Below Budget")</f>
        <v>Above Budget</v>
      </c>
      <c r="J3725">
        <f>Table1[[#This Row],[Actual_Sales]]-(Table1[[#This Row],[COGS]]+Table1[[#This Row],[Expenses]])</f>
        <v>2</v>
      </c>
      <c r="K3725">
        <v>10</v>
      </c>
      <c r="L3725">
        <f>Table1[[#This Row],[Actual_Profit]]-Table1[[#This Row],[Budget_Profit]]</f>
        <v>-8</v>
      </c>
      <c r="M3725" s="5">
        <f>IF(
Table1[[#This Row],[Budget_Profit]]=0,
"",
IF(
Table1[[#This Row],[Budget_Profit]]&gt;0,
(Table1[[#This Row],[Actual_Profit]]-Table1[[#This Row],[Budget_Profit]])/Table1[[#This Row],[Budget_Profit]],
(Table1[[#This Row],[Actual_Profit]]-Table1[[#This Row],[Budget_Profit]])/ABS(Table1[[#This Row],[Budget_Profit]])
)
)</f>
        <v>-0.8</v>
      </c>
      <c r="N3725" s="5" t="str">
        <f>IF(Table1[[#This Row],[Profit_Var]]&gt;=0, "Above Budget", "Below Budget")</f>
        <v>Below Budget</v>
      </c>
      <c r="O3725">
        <v>53</v>
      </c>
      <c r="P3725">
        <v>40</v>
      </c>
      <c r="Q3725">
        <f>Table1[[#This Row],[COGS]]-Table1[[#This Row],[Budget_COGS]]</f>
        <v>13</v>
      </c>
      <c r="R3725" s="5">
        <f>IF(
Table1[[#This Row],[Budget_COGS]]=0,
"",
IF(
Table1[[#This Row],[Budget_COGS]]&gt;0,
(Table1[[#This Row],[Budget_COGS]]-Table1[[#This Row],[COGS]]) / Table1[[#This Row],[Budget_COGS]],
(Table1[[#This Row],[Budget_COGS]]-Table1[[#This Row],[COGS]]) / ABS(Table1[[#This Row],[Budget_COGS]])
)
)</f>
        <v>-0.32500000000000001</v>
      </c>
      <c r="S3725" s="5" t="str">
        <f>IF(Table1[[#This Row],[COGS _Var]]&gt;=0, "Above Budget", "Below Budget")</f>
        <v>Above Budget</v>
      </c>
      <c r="T3725">
        <f>Table1[[#This Row],[Actual_Sales]]-Table1[[#This Row],[COGS]]</f>
        <v>74</v>
      </c>
      <c r="U3725">
        <v>70</v>
      </c>
      <c r="V3725">
        <f>Table1[[#This Row],[Gross_Margin]]-Table1[[#This Row],[Budget_Margin]]</f>
        <v>4</v>
      </c>
      <c r="W3725" s="5">
        <f>IF(
Table1[[#This Row],[Budget_Margin]]=0,
"",
IF(
Table1[[#This Row],[Budget_Margin]]&gt;0,
(Table1[[#This Row],[Gross_Margin]]-Table1[[#This Row],[Budget_Margin]]) / Table1[[#This Row],[Budget_Margin]],
(Table1[[#This Row],[Gross_Margin]]-Table1[[#This Row],[Budget_Margin]]) / ABS(Table1[[#This Row],[Budget_Margin]])
)
)</f>
        <v>5.7142857142857141E-2</v>
      </c>
      <c r="X3725" s="5" t="str">
        <f>IF(Table1[[#This Row],[Margin_Var]]&gt;=0, "Above Budget", "Below Budget")</f>
        <v>Above Budget</v>
      </c>
      <c r="Y3725" s="5">
        <f>IFERROR(Table1[[#This Row],[Gross_Margin]]/Table1[[#This Row],[Actual_Sales]],0)</f>
        <v>0.58267716535433067</v>
      </c>
      <c r="Z3725" s="5">
        <f>Table1[[#This Row],[Actual_Profit]]/Table1[[#This Row],[Actual_Sales]]</f>
        <v>1.5748031496062992E-2</v>
      </c>
      <c r="AA3725">
        <v>72</v>
      </c>
      <c r="AB3725" s="5">
        <f>IFERROR(Table1[[#This Row],[Expenses]]/Table1[[#This Row],[Actual_Sales]],0)</f>
        <v>0.56692913385826771</v>
      </c>
      <c r="AC3725">
        <v>48</v>
      </c>
      <c r="AD3725">
        <v>597</v>
      </c>
      <c r="AE3725" s="5">
        <f>IFERROR(Table1[[#This Row],[Inventory]]/Table1[[#This Row],[Actual_Sales]],0)</f>
        <v>4.7007874015748028</v>
      </c>
    </row>
    <row r="3726" spans="1:31" x14ac:dyDescent="0.25">
      <c r="A3726">
        <v>3006</v>
      </c>
      <c r="B3726">
        <v>971</v>
      </c>
      <c r="C3726">
        <v>1</v>
      </c>
      <c r="D3726" s="2">
        <v>40664</v>
      </c>
      <c r="E3726">
        <v>127</v>
      </c>
      <c r="F3726">
        <v>160</v>
      </c>
      <c r="G3726">
        <f>Table1[[#This Row],[Actual_Sales]]-Table1[[#This Row],[Budget_Sales]]</f>
        <v>-33</v>
      </c>
      <c r="H3726" s="5">
        <f>IF(
Table1[[#This Row],[Budget_Sales]]=0,
"",
IF(
Table1[[#This Row],[Budget_Sales]]&gt;0,
(Table1[[#This Row],[Actual_Sales]]-Table1[[#This Row],[Budget_Sales]])/Table1[[#This Row],[Budget_Sales]],
(Table1[[#This Row],[Actual_Sales]]-Table1[[#This Row],[Budget_Sales]])/ABS(Table1[[#This Row],[Budget_Sales]])
)
)</f>
        <v>-0.20624999999999999</v>
      </c>
      <c r="I3726" s="5" t="str">
        <f>IF(Table1[[#This Row],[Sales_Var]]&gt;=0,"Above Budget","Below Budget")</f>
        <v>Below Budget</v>
      </c>
      <c r="J3726">
        <f>Table1[[#This Row],[Actual_Sales]]-(Table1[[#This Row],[COGS]]+Table1[[#This Row],[Expenses]])</f>
        <v>2</v>
      </c>
      <c r="K3726">
        <v>40</v>
      </c>
      <c r="L3726">
        <f>Table1[[#This Row],[Actual_Profit]]-Table1[[#This Row],[Budget_Profit]]</f>
        <v>-38</v>
      </c>
      <c r="M3726" s="5">
        <f>IF(
Table1[[#This Row],[Budget_Profit]]=0,
"",
IF(
Table1[[#This Row],[Budget_Profit]]&gt;0,
(Table1[[#This Row],[Actual_Profit]]-Table1[[#This Row],[Budget_Profit]])/Table1[[#This Row],[Budget_Profit]],
(Table1[[#This Row],[Actual_Profit]]-Table1[[#This Row],[Budget_Profit]])/ABS(Table1[[#This Row],[Budget_Profit]])
)
)</f>
        <v>-0.95</v>
      </c>
      <c r="N3726" s="5" t="str">
        <f>IF(Table1[[#This Row],[Profit_Var]]&gt;=0, "Above Budget", "Below Budget")</f>
        <v>Below Budget</v>
      </c>
      <c r="O3726">
        <v>53</v>
      </c>
      <c r="P3726">
        <v>60</v>
      </c>
      <c r="Q3726">
        <f>Table1[[#This Row],[COGS]]-Table1[[#This Row],[Budget_COGS]]</f>
        <v>-7</v>
      </c>
      <c r="R3726" s="5">
        <f>IF(
Table1[[#This Row],[Budget_COGS]]=0,
"",
IF(
Table1[[#This Row],[Budget_COGS]]&gt;0,
(Table1[[#This Row],[Budget_COGS]]-Table1[[#This Row],[COGS]]) / Table1[[#This Row],[Budget_COGS]],
(Table1[[#This Row],[Budget_COGS]]-Table1[[#This Row],[COGS]]) / ABS(Table1[[#This Row],[Budget_COGS]])
)
)</f>
        <v>0.11666666666666667</v>
      </c>
      <c r="S3726" s="5" t="str">
        <f>IF(Table1[[#This Row],[COGS _Var]]&gt;=0, "Above Budget", "Below Budget")</f>
        <v>Below Budget</v>
      </c>
      <c r="T3726">
        <f>Table1[[#This Row],[Actual_Sales]]-Table1[[#This Row],[COGS]]</f>
        <v>74</v>
      </c>
      <c r="U3726">
        <v>100</v>
      </c>
      <c r="V3726">
        <f>Table1[[#This Row],[Gross_Margin]]-Table1[[#This Row],[Budget_Margin]]</f>
        <v>-26</v>
      </c>
      <c r="W3726" s="5">
        <f>IF(
Table1[[#This Row],[Budget_Margin]]=0,
"",
IF(
Table1[[#This Row],[Budget_Margin]]&gt;0,
(Table1[[#This Row],[Gross_Margin]]-Table1[[#This Row],[Budget_Margin]]) / Table1[[#This Row],[Budget_Margin]],
(Table1[[#This Row],[Gross_Margin]]-Table1[[#This Row],[Budget_Margin]]) / ABS(Table1[[#This Row],[Budget_Margin]])
)
)</f>
        <v>-0.26</v>
      </c>
      <c r="X3726" s="5" t="str">
        <f>IF(Table1[[#This Row],[Margin_Var]]&gt;=0, "Above Budget", "Below Budget")</f>
        <v>Below Budget</v>
      </c>
      <c r="Y3726" s="5">
        <f>IFERROR(Table1[[#This Row],[Gross_Margin]]/Table1[[#This Row],[Actual_Sales]],0)</f>
        <v>0.58267716535433067</v>
      </c>
      <c r="Z3726" s="5">
        <f>Table1[[#This Row],[Actual_Profit]]/Table1[[#This Row],[Actual_Sales]]</f>
        <v>1.5748031496062992E-2</v>
      </c>
      <c r="AA3726">
        <v>72</v>
      </c>
      <c r="AB3726" s="5">
        <f>IFERROR(Table1[[#This Row],[Expenses]]/Table1[[#This Row],[Actual_Sales]],0)</f>
        <v>0.56692913385826771</v>
      </c>
      <c r="AC3726">
        <v>48</v>
      </c>
      <c r="AD3726">
        <v>458</v>
      </c>
      <c r="AE3726" s="5">
        <f>IFERROR(Table1[[#This Row],[Inventory]]/Table1[[#This Row],[Actual_Sales]],0)</f>
        <v>3.606299212598425</v>
      </c>
    </row>
    <row r="3727" spans="1:31" x14ac:dyDescent="0.25">
      <c r="A3727">
        <v>2845</v>
      </c>
      <c r="B3727">
        <v>234</v>
      </c>
      <c r="C3727">
        <v>3</v>
      </c>
      <c r="D3727" s="2">
        <v>40664</v>
      </c>
      <c r="E3727">
        <v>127</v>
      </c>
      <c r="F3727">
        <v>130</v>
      </c>
      <c r="G3727">
        <f>Table1[[#This Row],[Actual_Sales]]-Table1[[#This Row],[Budget_Sales]]</f>
        <v>-3</v>
      </c>
      <c r="H3727" s="5">
        <f>IF(
Table1[[#This Row],[Budget_Sales]]=0,
"",
IF(
Table1[[#This Row],[Budget_Sales]]&gt;0,
(Table1[[#This Row],[Actual_Sales]]-Table1[[#This Row],[Budget_Sales]])/Table1[[#This Row],[Budget_Sales]],
(Table1[[#This Row],[Actual_Sales]]-Table1[[#This Row],[Budget_Sales]])/ABS(Table1[[#This Row],[Budget_Sales]])
)
)</f>
        <v>-2.3076923076923078E-2</v>
      </c>
      <c r="I3727" s="5" t="str">
        <f>IF(Table1[[#This Row],[Sales_Var]]&gt;=0,"Above Budget","Below Budget")</f>
        <v>Below Budget</v>
      </c>
      <c r="J3727">
        <f>Table1[[#This Row],[Actual_Sales]]-(Table1[[#This Row],[COGS]]+Table1[[#This Row],[Expenses]])</f>
        <v>2</v>
      </c>
      <c r="K3727">
        <v>20</v>
      </c>
      <c r="L3727">
        <f>Table1[[#This Row],[Actual_Profit]]-Table1[[#This Row],[Budget_Profit]]</f>
        <v>-18</v>
      </c>
      <c r="M3727" s="5">
        <f>IF(
Table1[[#This Row],[Budget_Profit]]=0,
"",
IF(
Table1[[#This Row],[Budget_Profit]]&gt;0,
(Table1[[#This Row],[Actual_Profit]]-Table1[[#This Row],[Budget_Profit]])/Table1[[#This Row],[Budget_Profit]],
(Table1[[#This Row],[Actual_Profit]]-Table1[[#This Row],[Budget_Profit]])/ABS(Table1[[#This Row],[Budget_Profit]])
)
)</f>
        <v>-0.9</v>
      </c>
      <c r="N3727" s="5" t="str">
        <f>IF(Table1[[#This Row],[Profit_Var]]&gt;=0, "Above Budget", "Below Budget")</f>
        <v>Below Budget</v>
      </c>
      <c r="O3727">
        <v>53</v>
      </c>
      <c r="P3727">
        <v>50</v>
      </c>
      <c r="Q3727">
        <f>Table1[[#This Row],[COGS]]-Table1[[#This Row],[Budget_COGS]]</f>
        <v>3</v>
      </c>
      <c r="R3727" s="5">
        <f>IF(
Table1[[#This Row],[Budget_COGS]]=0,
"",
IF(
Table1[[#This Row],[Budget_COGS]]&gt;0,
(Table1[[#This Row],[Budget_COGS]]-Table1[[#This Row],[COGS]]) / Table1[[#This Row],[Budget_COGS]],
(Table1[[#This Row],[Budget_COGS]]-Table1[[#This Row],[COGS]]) / ABS(Table1[[#This Row],[Budget_COGS]])
)
)</f>
        <v>-0.06</v>
      </c>
      <c r="S3727" s="5" t="str">
        <f>IF(Table1[[#This Row],[COGS _Var]]&gt;=0, "Above Budget", "Below Budget")</f>
        <v>Above Budget</v>
      </c>
      <c r="T3727">
        <f>Table1[[#This Row],[Actual_Sales]]-Table1[[#This Row],[COGS]]</f>
        <v>74</v>
      </c>
      <c r="U3727">
        <v>80</v>
      </c>
      <c r="V3727">
        <f>Table1[[#This Row],[Gross_Margin]]-Table1[[#This Row],[Budget_Margin]]</f>
        <v>-6</v>
      </c>
      <c r="W3727" s="5">
        <f>IF(
Table1[[#This Row],[Budget_Margin]]=0,
"",
IF(
Table1[[#This Row],[Budget_Margin]]&gt;0,
(Table1[[#This Row],[Gross_Margin]]-Table1[[#This Row],[Budget_Margin]]) / Table1[[#This Row],[Budget_Margin]],
(Table1[[#This Row],[Gross_Margin]]-Table1[[#This Row],[Budget_Margin]]) / ABS(Table1[[#This Row],[Budget_Margin]])
)
)</f>
        <v>-7.4999999999999997E-2</v>
      </c>
      <c r="X3727" s="5" t="str">
        <f>IF(Table1[[#This Row],[Margin_Var]]&gt;=0, "Above Budget", "Below Budget")</f>
        <v>Below Budget</v>
      </c>
      <c r="Y3727" s="5">
        <f>IFERROR(Table1[[#This Row],[Gross_Margin]]/Table1[[#This Row],[Actual_Sales]],0)</f>
        <v>0.58267716535433067</v>
      </c>
      <c r="Z3727" s="5">
        <f>Table1[[#This Row],[Actual_Profit]]/Table1[[#This Row],[Actual_Sales]]</f>
        <v>1.5748031496062992E-2</v>
      </c>
      <c r="AA3727">
        <v>72</v>
      </c>
      <c r="AB3727" s="5">
        <f>IFERROR(Table1[[#This Row],[Expenses]]/Table1[[#This Row],[Actual_Sales]],0)</f>
        <v>0.56692913385826771</v>
      </c>
      <c r="AC3727">
        <v>48</v>
      </c>
      <c r="AD3727">
        <v>458</v>
      </c>
      <c r="AE3727" s="5">
        <f>IFERROR(Table1[[#This Row],[Inventory]]/Table1[[#This Row],[Actual_Sales]],0)</f>
        <v>3.606299212598425</v>
      </c>
    </row>
    <row r="3728" spans="1:31" x14ac:dyDescent="0.25">
      <c r="A3728">
        <v>1772</v>
      </c>
      <c r="B3728">
        <v>203</v>
      </c>
      <c r="C3728">
        <v>5</v>
      </c>
      <c r="D3728" s="2">
        <v>40483</v>
      </c>
      <c r="E3728">
        <v>147</v>
      </c>
      <c r="F3728">
        <v>140</v>
      </c>
      <c r="G3728">
        <f>Table1[[#This Row],[Actual_Sales]]-Table1[[#This Row],[Budget_Sales]]</f>
        <v>7</v>
      </c>
      <c r="H3728" s="5">
        <f>IF(
Table1[[#This Row],[Budget_Sales]]=0,
"",
IF(
Table1[[#This Row],[Budget_Sales]]&gt;0,
(Table1[[#This Row],[Actual_Sales]]-Table1[[#This Row],[Budget_Sales]])/Table1[[#This Row],[Budget_Sales]],
(Table1[[#This Row],[Actual_Sales]]-Table1[[#This Row],[Budget_Sales]])/ABS(Table1[[#This Row],[Budget_Sales]])
)
)</f>
        <v>0.05</v>
      </c>
      <c r="I3728" s="5" t="str">
        <f>IF(Table1[[#This Row],[Sales_Var]]&gt;=0,"Above Budget","Below Budget")</f>
        <v>Above Budget</v>
      </c>
      <c r="J3728">
        <f>Table1[[#This Row],[Actual_Sales]]-(Table1[[#This Row],[COGS]]+Table1[[#This Row],[Expenses]])</f>
        <v>2</v>
      </c>
      <c r="K3728">
        <v>10</v>
      </c>
      <c r="L3728">
        <f>Table1[[#This Row],[Actual_Profit]]-Table1[[#This Row],[Budget_Profit]]</f>
        <v>-8</v>
      </c>
      <c r="M3728" s="5">
        <f>IF(
Table1[[#This Row],[Budget_Profit]]=0,
"",
IF(
Table1[[#This Row],[Budget_Profit]]&gt;0,
(Table1[[#This Row],[Actual_Profit]]-Table1[[#This Row],[Budget_Profit]])/Table1[[#This Row],[Budget_Profit]],
(Table1[[#This Row],[Actual_Profit]]-Table1[[#This Row],[Budget_Profit]])/ABS(Table1[[#This Row],[Budget_Profit]])
)
)</f>
        <v>-0.8</v>
      </c>
      <c r="N3728" s="5" t="str">
        <f>IF(Table1[[#This Row],[Profit_Var]]&gt;=0, "Above Budget", "Below Budget")</f>
        <v>Below Budget</v>
      </c>
      <c r="O3728">
        <v>61</v>
      </c>
      <c r="P3728">
        <v>60</v>
      </c>
      <c r="Q3728">
        <f>Table1[[#This Row],[COGS]]-Table1[[#This Row],[Budget_COGS]]</f>
        <v>1</v>
      </c>
      <c r="R3728" s="5">
        <f>IF(
Table1[[#This Row],[Budget_COGS]]=0,
"",
IF(
Table1[[#This Row],[Budget_COGS]]&gt;0,
(Table1[[#This Row],[Budget_COGS]]-Table1[[#This Row],[COGS]]) / Table1[[#This Row],[Budget_COGS]],
(Table1[[#This Row],[Budget_COGS]]-Table1[[#This Row],[COGS]]) / ABS(Table1[[#This Row],[Budget_COGS]])
)
)</f>
        <v>-1.6666666666666666E-2</v>
      </c>
      <c r="S3728" s="5" t="str">
        <f>IF(Table1[[#This Row],[COGS _Var]]&gt;=0, "Above Budget", "Below Budget")</f>
        <v>Above Budget</v>
      </c>
      <c r="T3728">
        <f>Table1[[#This Row],[Actual_Sales]]-Table1[[#This Row],[COGS]]</f>
        <v>86</v>
      </c>
      <c r="U3728">
        <v>80</v>
      </c>
      <c r="V3728">
        <f>Table1[[#This Row],[Gross_Margin]]-Table1[[#This Row],[Budget_Margin]]</f>
        <v>6</v>
      </c>
      <c r="W3728" s="5">
        <f>IF(
Table1[[#This Row],[Budget_Margin]]=0,
"",
IF(
Table1[[#This Row],[Budget_Margin]]&gt;0,
(Table1[[#This Row],[Gross_Margin]]-Table1[[#This Row],[Budget_Margin]]) / Table1[[#This Row],[Budget_Margin]],
(Table1[[#This Row],[Gross_Margin]]-Table1[[#This Row],[Budget_Margin]]) / ABS(Table1[[#This Row],[Budget_Margin]])
)
)</f>
        <v>7.4999999999999997E-2</v>
      </c>
      <c r="X3728" s="5" t="str">
        <f>IF(Table1[[#This Row],[Margin_Var]]&gt;=0, "Above Budget", "Below Budget")</f>
        <v>Above Budget</v>
      </c>
      <c r="Y3728" s="5">
        <f>IFERROR(Table1[[#This Row],[Gross_Margin]]/Table1[[#This Row],[Actual_Sales]],0)</f>
        <v>0.58503401360544216</v>
      </c>
      <c r="Z3728" s="5">
        <f>Table1[[#This Row],[Actual_Profit]]/Table1[[#This Row],[Actual_Sales]]</f>
        <v>1.3605442176870748E-2</v>
      </c>
      <c r="AA3728">
        <v>84</v>
      </c>
      <c r="AB3728" s="5">
        <f>IFERROR(Table1[[#This Row],[Expenses]]/Table1[[#This Row],[Actual_Sales]],0)</f>
        <v>0.5714285714285714</v>
      </c>
      <c r="AC3728">
        <v>55</v>
      </c>
      <c r="AD3728">
        <v>613</v>
      </c>
      <c r="AE3728" s="5">
        <f>IFERROR(Table1[[#This Row],[Inventory]]/Table1[[#This Row],[Actual_Sales]],0)</f>
        <v>4.1700680272108848</v>
      </c>
    </row>
    <row r="3729" spans="1:31" x14ac:dyDescent="0.25">
      <c r="A3729">
        <v>1893</v>
      </c>
      <c r="B3729">
        <v>715</v>
      </c>
      <c r="C3729">
        <v>12</v>
      </c>
      <c r="D3729" s="2">
        <v>40483</v>
      </c>
      <c r="E3729">
        <v>147</v>
      </c>
      <c r="F3729">
        <v>120</v>
      </c>
      <c r="G3729">
        <f>Table1[[#This Row],[Actual_Sales]]-Table1[[#This Row],[Budget_Sales]]</f>
        <v>27</v>
      </c>
      <c r="H3729" s="5">
        <f>IF(
Table1[[#This Row],[Budget_Sales]]=0,
"",
IF(
Table1[[#This Row],[Budget_Sales]]&gt;0,
(Table1[[#This Row],[Actual_Sales]]-Table1[[#This Row],[Budget_Sales]])/Table1[[#This Row],[Budget_Sales]],
(Table1[[#This Row],[Actual_Sales]]-Table1[[#This Row],[Budget_Sales]])/ABS(Table1[[#This Row],[Budget_Sales]])
)
)</f>
        <v>0.22500000000000001</v>
      </c>
      <c r="I3729" s="5" t="str">
        <f>IF(Table1[[#This Row],[Sales_Var]]&gt;=0,"Above Budget","Below Budget")</f>
        <v>Above Budget</v>
      </c>
      <c r="J3729">
        <f>Table1[[#This Row],[Actual_Sales]]-(Table1[[#This Row],[COGS]]+Table1[[#This Row],[Expenses]])</f>
        <v>2</v>
      </c>
      <c r="K3729">
        <v>0</v>
      </c>
      <c r="L3729">
        <f>Table1[[#This Row],[Actual_Profit]]-Table1[[#This Row],[Budget_Profit]]</f>
        <v>2</v>
      </c>
      <c r="M3729" s="5" t="str">
        <f>IF(
Table1[[#This Row],[Budget_Profit]]=0,
"",
IF(
Table1[[#This Row],[Budget_Profit]]&gt;0,
(Table1[[#This Row],[Actual_Profit]]-Table1[[#This Row],[Budget_Profit]])/Table1[[#This Row],[Budget_Profit]],
(Table1[[#This Row],[Actual_Profit]]-Table1[[#This Row],[Budget_Profit]])/ABS(Table1[[#This Row],[Budget_Profit]])
)
)</f>
        <v/>
      </c>
      <c r="N3729" s="5" t="str">
        <f>IF(Table1[[#This Row],[Profit_Var]]&gt;=0, "Above Budget", "Below Budget")</f>
        <v>Above Budget</v>
      </c>
      <c r="O3729">
        <v>61</v>
      </c>
      <c r="P3729">
        <v>50</v>
      </c>
      <c r="Q3729">
        <f>Table1[[#This Row],[COGS]]-Table1[[#This Row],[Budget_COGS]]</f>
        <v>11</v>
      </c>
      <c r="R3729" s="5">
        <f>IF(
Table1[[#This Row],[Budget_COGS]]=0,
"",
IF(
Table1[[#This Row],[Budget_COGS]]&gt;0,
(Table1[[#This Row],[Budget_COGS]]-Table1[[#This Row],[COGS]]) / Table1[[#This Row],[Budget_COGS]],
(Table1[[#This Row],[Budget_COGS]]-Table1[[#This Row],[COGS]]) / ABS(Table1[[#This Row],[Budget_COGS]])
)
)</f>
        <v>-0.22</v>
      </c>
      <c r="S3729" s="5" t="str">
        <f>IF(Table1[[#This Row],[COGS _Var]]&gt;=0, "Above Budget", "Below Budget")</f>
        <v>Above Budget</v>
      </c>
      <c r="T3729">
        <f>Table1[[#This Row],[Actual_Sales]]-Table1[[#This Row],[COGS]]</f>
        <v>86</v>
      </c>
      <c r="U3729">
        <v>70</v>
      </c>
      <c r="V3729">
        <f>Table1[[#This Row],[Gross_Margin]]-Table1[[#This Row],[Budget_Margin]]</f>
        <v>16</v>
      </c>
      <c r="W3729" s="5">
        <f>IF(
Table1[[#This Row],[Budget_Margin]]=0,
"",
IF(
Table1[[#This Row],[Budget_Margin]]&gt;0,
(Table1[[#This Row],[Gross_Margin]]-Table1[[#This Row],[Budget_Margin]]) / Table1[[#This Row],[Budget_Margin]],
(Table1[[#This Row],[Gross_Margin]]-Table1[[#This Row],[Budget_Margin]]) / ABS(Table1[[#This Row],[Budget_Margin]])
)
)</f>
        <v>0.22857142857142856</v>
      </c>
      <c r="X3729" s="5" t="str">
        <f>IF(Table1[[#This Row],[Margin_Var]]&gt;=0, "Above Budget", "Below Budget")</f>
        <v>Above Budget</v>
      </c>
      <c r="Y3729" s="5">
        <f>IFERROR(Table1[[#This Row],[Gross_Margin]]/Table1[[#This Row],[Actual_Sales]],0)</f>
        <v>0.58503401360544216</v>
      </c>
      <c r="Z3729" s="5">
        <f>Table1[[#This Row],[Actual_Profit]]/Table1[[#This Row],[Actual_Sales]]</f>
        <v>1.3605442176870748E-2</v>
      </c>
      <c r="AA3729">
        <v>84</v>
      </c>
      <c r="AB3729" s="5">
        <f>IFERROR(Table1[[#This Row],[Expenses]]/Table1[[#This Row],[Actual_Sales]],0)</f>
        <v>0.5714285714285714</v>
      </c>
      <c r="AC3729">
        <v>55</v>
      </c>
      <c r="AD3729">
        <v>613</v>
      </c>
      <c r="AE3729" s="5">
        <f>IFERROR(Table1[[#This Row],[Inventory]]/Table1[[#This Row],[Actual_Sales]],0)</f>
        <v>4.1700680272108848</v>
      </c>
    </row>
    <row r="3730" spans="1:31" x14ac:dyDescent="0.25">
      <c r="A3730">
        <v>1440</v>
      </c>
      <c r="B3730">
        <v>318</v>
      </c>
      <c r="C3730">
        <v>4</v>
      </c>
      <c r="D3730" s="2">
        <v>40422</v>
      </c>
      <c r="E3730">
        <v>149</v>
      </c>
      <c r="F3730">
        <v>120</v>
      </c>
      <c r="G3730">
        <f>Table1[[#This Row],[Actual_Sales]]-Table1[[#This Row],[Budget_Sales]]</f>
        <v>29</v>
      </c>
      <c r="H3730" s="5">
        <f>IF(
Table1[[#This Row],[Budget_Sales]]=0,
"",
IF(
Table1[[#This Row],[Budget_Sales]]&gt;0,
(Table1[[#This Row],[Actual_Sales]]-Table1[[#This Row],[Budget_Sales]])/Table1[[#This Row],[Budget_Sales]],
(Table1[[#This Row],[Actual_Sales]]-Table1[[#This Row],[Budget_Sales]])/ABS(Table1[[#This Row],[Budget_Sales]])
)
)</f>
        <v>0.24166666666666667</v>
      </c>
      <c r="I3730" s="5" t="str">
        <f>IF(Table1[[#This Row],[Sales_Var]]&gt;=0,"Above Budget","Below Budget")</f>
        <v>Above Budget</v>
      </c>
      <c r="J3730">
        <f>Table1[[#This Row],[Actual_Sales]]-(Table1[[#This Row],[COGS]]+Table1[[#This Row],[Expenses]])</f>
        <v>2</v>
      </c>
      <c r="K3730">
        <v>0</v>
      </c>
      <c r="L3730">
        <f>Table1[[#This Row],[Actual_Profit]]-Table1[[#This Row],[Budget_Profit]]</f>
        <v>2</v>
      </c>
      <c r="M3730" s="5" t="str">
        <f>IF(
Table1[[#This Row],[Budget_Profit]]=0,
"",
IF(
Table1[[#This Row],[Budget_Profit]]&gt;0,
(Table1[[#This Row],[Actual_Profit]]-Table1[[#This Row],[Budget_Profit]])/Table1[[#This Row],[Budget_Profit]],
(Table1[[#This Row],[Actual_Profit]]-Table1[[#This Row],[Budget_Profit]])/ABS(Table1[[#This Row],[Budget_Profit]])
)
)</f>
        <v/>
      </c>
      <c r="N3730" s="5" t="str">
        <f>IF(Table1[[#This Row],[Profit_Var]]&gt;=0, "Above Budget", "Below Budget")</f>
        <v>Above Budget</v>
      </c>
      <c r="O3730">
        <v>62</v>
      </c>
      <c r="P3730">
        <v>50</v>
      </c>
      <c r="Q3730">
        <f>Table1[[#This Row],[COGS]]-Table1[[#This Row],[Budget_COGS]]</f>
        <v>12</v>
      </c>
      <c r="R3730" s="5">
        <f>IF(
Table1[[#This Row],[Budget_COGS]]=0,
"",
IF(
Table1[[#This Row],[Budget_COGS]]&gt;0,
(Table1[[#This Row],[Budget_COGS]]-Table1[[#This Row],[COGS]]) / Table1[[#This Row],[Budget_COGS]],
(Table1[[#This Row],[Budget_COGS]]-Table1[[#This Row],[COGS]]) / ABS(Table1[[#This Row],[Budget_COGS]])
)
)</f>
        <v>-0.24</v>
      </c>
      <c r="S3730" s="5" t="str">
        <f>IF(Table1[[#This Row],[COGS _Var]]&gt;=0, "Above Budget", "Below Budget")</f>
        <v>Above Budget</v>
      </c>
      <c r="T3730">
        <f>Table1[[#This Row],[Actual_Sales]]-Table1[[#This Row],[COGS]]</f>
        <v>87</v>
      </c>
      <c r="U3730">
        <v>70</v>
      </c>
      <c r="V3730">
        <f>Table1[[#This Row],[Gross_Margin]]-Table1[[#This Row],[Budget_Margin]]</f>
        <v>17</v>
      </c>
      <c r="W3730" s="5">
        <f>IF(
Table1[[#This Row],[Budget_Margin]]=0,
"",
IF(
Table1[[#This Row],[Budget_Margin]]&gt;0,
(Table1[[#This Row],[Gross_Margin]]-Table1[[#This Row],[Budget_Margin]]) / Table1[[#This Row],[Budget_Margin]],
(Table1[[#This Row],[Gross_Margin]]-Table1[[#This Row],[Budget_Margin]]) / ABS(Table1[[#This Row],[Budget_Margin]])
)
)</f>
        <v>0.24285714285714285</v>
      </c>
      <c r="X3730" s="5" t="str">
        <f>IF(Table1[[#This Row],[Margin_Var]]&gt;=0, "Above Budget", "Below Budget")</f>
        <v>Above Budget</v>
      </c>
      <c r="Y3730" s="5">
        <f>IFERROR(Table1[[#This Row],[Gross_Margin]]/Table1[[#This Row],[Actual_Sales]],0)</f>
        <v>0.58389261744966447</v>
      </c>
      <c r="Z3730" s="5">
        <f>Table1[[#This Row],[Actual_Profit]]/Table1[[#This Row],[Actual_Sales]]</f>
        <v>1.3422818791946308E-2</v>
      </c>
      <c r="AA3730">
        <v>85</v>
      </c>
      <c r="AB3730" s="5">
        <f>IFERROR(Table1[[#This Row],[Expenses]]/Table1[[#This Row],[Actual_Sales]],0)</f>
        <v>0.57046979865771807</v>
      </c>
      <c r="AC3730">
        <v>56</v>
      </c>
      <c r="AD3730">
        <v>-613</v>
      </c>
      <c r="AE3730" s="5">
        <f>IFERROR(Table1[[#This Row],[Inventory]]/Table1[[#This Row],[Actual_Sales]],0)</f>
        <v>-4.1140939597315436</v>
      </c>
    </row>
    <row r="3731" spans="1:31" x14ac:dyDescent="0.25">
      <c r="A3731">
        <v>1580</v>
      </c>
      <c r="B3731">
        <v>959</v>
      </c>
      <c r="C3731">
        <v>5</v>
      </c>
      <c r="D3731" s="2">
        <v>40422</v>
      </c>
      <c r="E3731">
        <v>149</v>
      </c>
      <c r="F3731">
        <v>140</v>
      </c>
      <c r="G3731">
        <f>Table1[[#This Row],[Actual_Sales]]-Table1[[#This Row],[Budget_Sales]]</f>
        <v>9</v>
      </c>
      <c r="H3731" s="5">
        <f>IF(
Table1[[#This Row],[Budget_Sales]]=0,
"",
IF(
Table1[[#This Row],[Budget_Sales]]&gt;0,
(Table1[[#This Row],[Actual_Sales]]-Table1[[#This Row],[Budget_Sales]])/Table1[[#This Row],[Budget_Sales]],
(Table1[[#This Row],[Actual_Sales]]-Table1[[#This Row],[Budget_Sales]])/ABS(Table1[[#This Row],[Budget_Sales]])
)
)</f>
        <v>6.4285714285714279E-2</v>
      </c>
      <c r="I3731" s="5" t="str">
        <f>IF(Table1[[#This Row],[Sales_Var]]&gt;=0,"Above Budget","Below Budget")</f>
        <v>Above Budget</v>
      </c>
      <c r="J3731">
        <f>Table1[[#This Row],[Actual_Sales]]-(Table1[[#This Row],[COGS]]+Table1[[#This Row],[Expenses]])</f>
        <v>2</v>
      </c>
      <c r="K3731">
        <v>20</v>
      </c>
      <c r="L3731">
        <f>Table1[[#This Row],[Actual_Profit]]-Table1[[#This Row],[Budget_Profit]]</f>
        <v>-18</v>
      </c>
      <c r="M3731" s="5">
        <f>IF(
Table1[[#This Row],[Budget_Profit]]=0,
"",
IF(
Table1[[#This Row],[Budget_Profit]]&gt;0,
(Table1[[#This Row],[Actual_Profit]]-Table1[[#This Row],[Budget_Profit]])/Table1[[#This Row],[Budget_Profit]],
(Table1[[#This Row],[Actual_Profit]]-Table1[[#This Row],[Budget_Profit]])/ABS(Table1[[#This Row],[Budget_Profit]])
)
)</f>
        <v>-0.9</v>
      </c>
      <c r="N3731" s="5" t="str">
        <f>IF(Table1[[#This Row],[Profit_Var]]&gt;=0, "Above Budget", "Below Budget")</f>
        <v>Below Budget</v>
      </c>
      <c r="O3731">
        <v>62</v>
      </c>
      <c r="P3731">
        <v>50</v>
      </c>
      <c r="Q3731">
        <f>Table1[[#This Row],[COGS]]-Table1[[#This Row],[Budget_COGS]]</f>
        <v>12</v>
      </c>
      <c r="R3731" s="5">
        <f>IF(
Table1[[#This Row],[Budget_COGS]]=0,
"",
IF(
Table1[[#This Row],[Budget_COGS]]&gt;0,
(Table1[[#This Row],[Budget_COGS]]-Table1[[#This Row],[COGS]]) / Table1[[#This Row],[Budget_COGS]],
(Table1[[#This Row],[Budget_COGS]]-Table1[[#This Row],[COGS]]) / ABS(Table1[[#This Row],[Budget_COGS]])
)
)</f>
        <v>-0.24</v>
      </c>
      <c r="S3731" s="5" t="str">
        <f>IF(Table1[[#This Row],[COGS _Var]]&gt;=0, "Above Budget", "Below Budget")</f>
        <v>Above Budget</v>
      </c>
      <c r="T3731">
        <f>Table1[[#This Row],[Actual_Sales]]-Table1[[#This Row],[COGS]]</f>
        <v>87</v>
      </c>
      <c r="U3731">
        <v>90</v>
      </c>
      <c r="V3731">
        <f>Table1[[#This Row],[Gross_Margin]]-Table1[[#This Row],[Budget_Margin]]</f>
        <v>-3</v>
      </c>
      <c r="W3731" s="5">
        <f>IF(
Table1[[#This Row],[Budget_Margin]]=0,
"",
IF(
Table1[[#This Row],[Budget_Margin]]&gt;0,
(Table1[[#This Row],[Gross_Margin]]-Table1[[#This Row],[Budget_Margin]]) / Table1[[#This Row],[Budget_Margin]],
(Table1[[#This Row],[Gross_Margin]]-Table1[[#This Row],[Budget_Margin]]) / ABS(Table1[[#This Row],[Budget_Margin]])
)
)</f>
        <v>-3.3333333333333333E-2</v>
      </c>
      <c r="X3731" s="5" t="str">
        <f>IF(Table1[[#This Row],[Margin_Var]]&gt;=0, "Above Budget", "Below Budget")</f>
        <v>Below Budget</v>
      </c>
      <c r="Y3731" s="5">
        <f>IFERROR(Table1[[#This Row],[Gross_Margin]]/Table1[[#This Row],[Actual_Sales]],0)</f>
        <v>0.58389261744966447</v>
      </c>
      <c r="Z3731" s="5">
        <f>Table1[[#This Row],[Actual_Profit]]/Table1[[#This Row],[Actual_Sales]]</f>
        <v>1.3422818791946308E-2</v>
      </c>
      <c r="AA3731">
        <v>85</v>
      </c>
      <c r="AB3731" s="5">
        <f>IFERROR(Table1[[#This Row],[Expenses]]/Table1[[#This Row],[Actual_Sales]],0)</f>
        <v>0.57046979865771807</v>
      </c>
      <c r="AC3731">
        <v>56</v>
      </c>
      <c r="AD3731">
        <v>612</v>
      </c>
      <c r="AE3731" s="5">
        <f>IFERROR(Table1[[#This Row],[Inventory]]/Table1[[#This Row],[Actual_Sales]],0)</f>
        <v>4.1073825503355703</v>
      </c>
    </row>
    <row r="3732" spans="1:31" x14ac:dyDescent="0.25">
      <c r="A3732">
        <v>1542</v>
      </c>
      <c r="B3732">
        <v>715</v>
      </c>
      <c r="C3732">
        <v>12</v>
      </c>
      <c r="D3732" s="2">
        <v>40422</v>
      </c>
      <c r="E3732">
        <v>149</v>
      </c>
      <c r="F3732">
        <v>130</v>
      </c>
      <c r="G3732">
        <f>Table1[[#This Row],[Actual_Sales]]-Table1[[#This Row],[Budget_Sales]]</f>
        <v>19</v>
      </c>
      <c r="H3732" s="5">
        <f>IF(
Table1[[#This Row],[Budget_Sales]]=0,
"",
IF(
Table1[[#This Row],[Budget_Sales]]&gt;0,
(Table1[[#This Row],[Actual_Sales]]-Table1[[#This Row],[Budget_Sales]])/Table1[[#This Row],[Budget_Sales]],
(Table1[[#This Row],[Actual_Sales]]-Table1[[#This Row],[Budget_Sales]])/ABS(Table1[[#This Row],[Budget_Sales]])
)
)</f>
        <v>0.14615384615384616</v>
      </c>
      <c r="I3732" s="5" t="str">
        <f>IF(Table1[[#This Row],[Sales_Var]]&gt;=0,"Above Budget","Below Budget")</f>
        <v>Above Budget</v>
      </c>
      <c r="J3732">
        <f>Table1[[#This Row],[Actual_Sales]]-(Table1[[#This Row],[COGS]]+Table1[[#This Row],[Expenses]])</f>
        <v>2</v>
      </c>
      <c r="K3732">
        <v>10</v>
      </c>
      <c r="L3732">
        <f>Table1[[#This Row],[Actual_Profit]]-Table1[[#This Row],[Budget_Profit]]</f>
        <v>-8</v>
      </c>
      <c r="M3732" s="5">
        <f>IF(
Table1[[#This Row],[Budget_Profit]]=0,
"",
IF(
Table1[[#This Row],[Budget_Profit]]&gt;0,
(Table1[[#This Row],[Actual_Profit]]-Table1[[#This Row],[Budget_Profit]])/Table1[[#This Row],[Budget_Profit]],
(Table1[[#This Row],[Actual_Profit]]-Table1[[#This Row],[Budget_Profit]])/ABS(Table1[[#This Row],[Budget_Profit]])
)
)</f>
        <v>-0.8</v>
      </c>
      <c r="N3732" s="5" t="str">
        <f>IF(Table1[[#This Row],[Profit_Var]]&gt;=0, "Above Budget", "Below Budget")</f>
        <v>Below Budget</v>
      </c>
      <c r="O3732">
        <v>62</v>
      </c>
      <c r="P3732">
        <v>50</v>
      </c>
      <c r="Q3732">
        <f>Table1[[#This Row],[COGS]]-Table1[[#This Row],[Budget_COGS]]</f>
        <v>12</v>
      </c>
      <c r="R3732" s="5">
        <f>IF(
Table1[[#This Row],[Budget_COGS]]=0,
"",
IF(
Table1[[#This Row],[Budget_COGS]]&gt;0,
(Table1[[#This Row],[Budget_COGS]]-Table1[[#This Row],[COGS]]) / Table1[[#This Row],[Budget_COGS]],
(Table1[[#This Row],[Budget_COGS]]-Table1[[#This Row],[COGS]]) / ABS(Table1[[#This Row],[Budget_COGS]])
)
)</f>
        <v>-0.24</v>
      </c>
      <c r="S3732" s="5" t="str">
        <f>IF(Table1[[#This Row],[COGS _Var]]&gt;=0, "Above Budget", "Below Budget")</f>
        <v>Above Budget</v>
      </c>
      <c r="T3732">
        <f>Table1[[#This Row],[Actual_Sales]]-Table1[[#This Row],[COGS]]</f>
        <v>87</v>
      </c>
      <c r="U3732">
        <v>80</v>
      </c>
      <c r="V3732">
        <f>Table1[[#This Row],[Gross_Margin]]-Table1[[#This Row],[Budget_Margin]]</f>
        <v>7</v>
      </c>
      <c r="W3732" s="5">
        <f>IF(
Table1[[#This Row],[Budget_Margin]]=0,
"",
IF(
Table1[[#This Row],[Budget_Margin]]&gt;0,
(Table1[[#This Row],[Gross_Margin]]-Table1[[#This Row],[Budget_Margin]]) / Table1[[#This Row],[Budget_Margin]],
(Table1[[#This Row],[Gross_Margin]]-Table1[[#This Row],[Budget_Margin]]) / ABS(Table1[[#This Row],[Budget_Margin]])
)
)</f>
        <v>8.7499999999999994E-2</v>
      </c>
      <c r="X3732" s="5" t="str">
        <f>IF(Table1[[#This Row],[Margin_Var]]&gt;=0, "Above Budget", "Below Budget")</f>
        <v>Above Budget</v>
      </c>
      <c r="Y3732" s="5">
        <f>IFERROR(Table1[[#This Row],[Gross_Margin]]/Table1[[#This Row],[Actual_Sales]],0)</f>
        <v>0.58389261744966447</v>
      </c>
      <c r="Z3732" s="5">
        <f>Table1[[#This Row],[Actual_Profit]]/Table1[[#This Row],[Actual_Sales]]</f>
        <v>1.3422818791946308E-2</v>
      </c>
      <c r="AA3732">
        <v>85</v>
      </c>
      <c r="AB3732" s="5">
        <f>IFERROR(Table1[[#This Row],[Expenses]]/Table1[[#This Row],[Actual_Sales]],0)</f>
        <v>0.57046979865771807</v>
      </c>
      <c r="AC3732">
        <v>56</v>
      </c>
      <c r="AD3732">
        <v>612</v>
      </c>
      <c r="AE3732" s="5">
        <f>IFERROR(Table1[[#This Row],[Inventory]]/Table1[[#This Row],[Actual_Sales]],0)</f>
        <v>4.1073825503355703</v>
      </c>
    </row>
    <row r="3733" spans="1:31" x14ac:dyDescent="0.25">
      <c r="A3733">
        <v>1461</v>
      </c>
      <c r="B3733">
        <v>425</v>
      </c>
      <c r="C3733">
        <v>13</v>
      </c>
      <c r="D3733" s="2">
        <v>40422</v>
      </c>
      <c r="E3733">
        <v>149</v>
      </c>
      <c r="F3733">
        <v>100</v>
      </c>
      <c r="G3733">
        <f>Table1[[#This Row],[Actual_Sales]]-Table1[[#This Row],[Budget_Sales]]</f>
        <v>49</v>
      </c>
      <c r="H3733" s="5">
        <f>IF(
Table1[[#This Row],[Budget_Sales]]=0,
"",
IF(
Table1[[#This Row],[Budget_Sales]]&gt;0,
(Table1[[#This Row],[Actual_Sales]]-Table1[[#This Row],[Budget_Sales]])/Table1[[#This Row],[Budget_Sales]],
(Table1[[#This Row],[Actual_Sales]]-Table1[[#This Row],[Budget_Sales]])/ABS(Table1[[#This Row],[Budget_Sales]])
)
)</f>
        <v>0.49</v>
      </c>
      <c r="I3733" s="5" t="str">
        <f>IF(Table1[[#This Row],[Sales_Var]]&gt;=0,"Above Budget","Below Budget")</f>
        <v>Above Budget</v>
      </c>
      <c r="J3733">
        <f>Table1[[#This Row],[Actual_Sales]]-(Table1[[#This Row],[COGS]]+Table1[[#This Row],[Expenses]])</f>
        <v>2</v>
      </c>
      <c r="K3733">
        <v>10</v>
      </c>
      <c r="L3733">
        <f>Table1[[#This Row],[Actual_Profit]]-Table1[[#This Row],[Budget_Profit]]</f>
        <v>-8</v>
      </c>
      <c r="M3733" s="5">
        <f>IF(
Table1[[#This Row],[Budget_Profit]]=0,
"",
IF(
Table1[[#This Row],[Budget_Profit]]&gt;0,
(Table1[[#This Row],[Actual_Profit]]-Table1[[#This Row],[Budget_Profit]])/Table1[[#This Row],[Budget_Profit]],
(Table1[[#This Row],[Actual_Profit]]-Table1[[#This Row],[Budget_Profit]])/ABS(Table1[[#This Row],[Budget_Profit]])
)
)</f>
        <v>-0.8</v>
      </c>
      <c r="N3733" s="5" t="str">
        <f>IF(Table1[[#This Row],[Profit_Var]]&gt;=0, "Above Budget", "Below Budget")</f>
        <v>Below Budget</v>
      </c>
      <c r="O3733">
        <v>62</v>
      </c>
      <c r="P3733">
        <v>40</v>
      </c>
      <c r="Q3733">
        <f>Table1[[#This Row],[COGS]]-Table1[[#This Row],[Budget_COGS]]</f>
        <v>22</v>
      </c>
      <c r="R3733" s="5">
        <f>IF(
Table1[[#This Row],[Budget_COGS]]=0,
"",
IF(
Table1[[#This Row],[Budget_COGS]]&gt;0,
(Table1[[#This Row],[Budget_COGS]]-Table1[[#This Row],[COGS]]) / Table1[[#This Row],[Budget_COGS]],
(Table1[[#This Row],[Budget_COGS]]-Table1[[#This Row],[COGS]]) / ABS(Table1[[#This Row],[Budget_COGS]])
)
)</f>
        <v>-0.55000000000000004</v>
      </c>
      <c r="S3733" s="5" t="str">
        <f>IF(Table1[[#This Row],[COGS _Var]]&gt;=0, "Above Budget", "Below Budget")</f>
        <v>Above Budget</v>
      </c>
      <c r="T3733">
        <f>Table1[[#This Row],[Actual_Sales]]-Table1[[#This Row],[COGS]]</f>
        <v>87</v>
      </c>
      <c r="U3733">
        <v>60</v>
      </c>
      <c r="V3733">
        <f>Table1[[#This Row],[Gross_Margin]]-Table1[[#This Row],[Budget_Margin]]</f>
        <v>27</v>
      </c>
      <c r="W3733" s="5">
        <f>IF(
Table1[[#This Row],[Budget_Margin]]=0,
"",
IF(
Table1[[#This Row],[Budget_Margin]]&gt;0,
(Table1[[#This Row],[Gross_Margin]]-Table1[[#This Row],[Budget_Margin]]) / Table1[[#This Row],[Budget_Margin]],
(Table1[[#This Row],[Gross_Margin]]-Table1[[#This Row],[Budget_Margin]]) / ABS(Table1[[#This Row],[Budget_Margin]])
)
)</f>
        <v>0.45</v>
      </c>
      <c r="X3733" s="5" t="str">
        <f>IF(Table1[[#This Row],[Margin_Var]]&gt;=0, "Above Budget", "Below Budget")</f>
        <v>Above Budget</v>
      </c>
      <c r="Y3733" s="5">
        <f>IFERROR(Table1[[#This Row],[Gross_Margin]]/Table1[[#This Row],[Actual_Sales]],0)</f>
        <v>0.58389261744966447</v>
      </c>
      <c r="Z3733" s="5">
        <f>Table1[[#This Row],[Actual_Profit]]/Table1[[#This Row],[Actual_Sales]]</f>
        <v>1.3422818791946308E-2</v>
      </c>
      <c r="AA3733">
        <v>85</v>
      </c>
      <c r="AB3733" s="5">
        <f>IFERROR(Table1[[#This Row],[Expenses]]/Table1[[#This Row],[Actual_Sales]],0)</f>
        <v>0.57046979865771807</v>
      </c>
      <c r="AC3733">
        <v>56</v>
      </c>
      <c r="AD3733">
        <v>612</v>
      </c>
      <c r="AE3733" s="5">
        <f>IFERROR(Table1[[#This Row],[Inventory]]/Table1[[#This Row],[Actual_Sales]],0)</f>
        <v>4.1073825503355703</v>
      </c>
    </row>
    <row r="3734" spans="1:31" x14ac:dyDescent="0.25">
      <c r="A3734">
        <v>1302</v>
      </c>
      <c r="B3734">
        <v>505</v>
      </c>
      <c r="C3734">
        <v>5</v>
      </c>
      <c r="D3734" s="2">
        <v>40391</v>
      </c>
      <c r="E3734">
        <v>151</v>
      </c>
      <c r="F3734">
        <v>120</v>
      </c>
      <c r="G3734">
        <f>Table1[[#This Row],[Actual_Sales]]-Table1[[#This Row],[Budget_Sales]]</f>
        <v>31</v>
      </c>
      <c r="H3734" s="5">
        <f>IF(
Table1[[#This Row],[Budget_Sales]]=0,
"",
IF(
Table1[[#This Row],[Budget_Sales]]&gt;0,
(Table1[[#This Row],[Actual_Sales]]-Table1[[#This Row],[Budget_Sales]])/Table1[[#This Row],[Budget_Sales]],
(Table1[[#This Row],[Actual_Sales]]-Table1[[#This Row],[Budget_Sales]])/ABS(Table1[[#This Row],[Budget_Sales]])
)
)</f>
        <v>0.25833333333333336</v>
      </c>
      <c r="I3734" s="5" t="str">
        <f>IF(Table1[[#This Row],[Sales_Var]]&gt;=0,"Above Budget","Below Budget")</f>
        <v>Above Budget</v>
      </c>
      <c r="J3734">
        <f>Table1[[#This Row],[Actual_Sales]]-(Table1[[#This Row],[COGS]]+Table1[[#This Row],[Expenses]])</f>
        <v>2</v>
      </c>
      <c r="K3734">
        <v>0</v>
      </c>
      <c r="L3734">
        <f>Table1[[#This Row],[Actual_Profit]]-Table1[[#This Row],[Budget_Profit]]</f>
        <v>2</v>
      </c>
      <c r="M3734" s="5" t="str">
        <f>IF(
Table1[[#This Row],[Budget_Profit]]=0,
"",
IF(
Table1[[#This Row],[Budget_Profit]]&gt;0,
(Table1[[#This Row],[Actual_Profit]]-Table1[[#This Row],[Budget_Profit]])/Table1[[#This Row],[Budget_Profit]],
(Table1[[#This Row],[Actual_Profit]]-Table1[[#This Row],[Budget_Profit]])/ABS(Table1[[#This Row],[Budget_Profit]])
)
)</f>
        <v/>
      </c>
      <c r="N3734" s="5" t="str">
        <f>IF(Table1[[#This Row],[Profit_Var]]&gt;=0, "Above Budget", "Below Budget")</f>
        <v>Above Budget</v>
      </c>
      <c r="O3734">
        <v>63</v>
      </c>
      <c r="P3734">
        <v>50</v>
      </c>
      <c r="Q3734">
        <f>Table1[[#This Row],[COGS]]-Table1[[#This Row],[Budget_COGS]]</f>
        <v>13</v>
      </c>
      <c r="R3734" s="5">
        <f>IF(
Table1[[#This Row],[Budget_COGS]]=0,
"",
IF(
Table1[[#This Row],[Budget_COGS]]&gt;0,
(Table1[[#This Row],[Budget_COGS]]-Table1[[#This Row],[COGS]]) / Table1[[#This Row],[Budget_COGS]],
(Table1[[#This Row],[Budget_COGS]]-Table1[[#This Row],[COGS]]) / ABS(Table1[[#This Row],[Budget_COGS]])
)
)</f>
        <v>-0.26</v>
      </c>
      <c r="S3734" s="5" t="str">
        <f>IF(Table1[[#This Row],[COGS _Var]]&gt;=0, "Above Budget", "Below Budget")</f>
        <v>Above Budget</v>
      </c>
      <c r="T3734">
        <f>Table1[[#This Row],[Actual_Sales]]-Table1[[#This Row],[COGS]]</f>
        <v>88</v>
      </c>
      <c r="U3734">
        <v>70</v>
      </c>
      <c r="V3734">
        <f>Table1[[#This Row],[Gross_Margin]]-Table1[[#This Row],[Budget_Margin]]</f>
        <v>18</v>
      </c>
      <c r="W3734" s="5">
        <f>IF(
Table1[[#This Row],[Budget_Margin]]=0,
"",
IF(
Table1[[#This Row],[Budget_Margin]]&gt;0,
(Table1[[#This Row],[Gross_Margin]]-Table1[[#This Row],[Budget_Margin]]) / Table1[[#This Row],[Budget_Margin]],
(Table1[[#This Row],[Gross_Margin]]-Table1[[#This Row],[Budget_Margin]]) / ABS(Table1[[#This Row],[Budget_Margin]])
)
)</f>
        <v>0.25714285714285712</v>
      </c>
      <c r="X3734" s="5" t="str">
        <f>IF(Table1[[#This Row],[Margin_Var]]&gt;=0, "Above Budget", "Below Budget")</f>
        <v>Above Budget</v>
      </c>
      <c r="Y3734" s="5">
        <f>IFERROR(Table1[[#This Row],[Gross_Margin]]/Table1[[#This Row],[Actual_Sales]],0)</f>
        <v>0.58278145695364236</v>
      </c>
      <c r="Z3734" s="5">
        <f>Table1[[#This Row],[Actual_Profit]]/Table1[[#This Row],[Actual_Sales]]</f>
        <v>1.3245033112582781E-2</v>
      </c>
      <c r="AA3734">
        <v>86</v>
      </c>
      <c r="AB3734" s="5">
        <f>IFERROR(Table1[[#This Row],[Expenses]]/Table1[[#This Row],[Actual_Sales]],0)</f>
        <v>0.56953642384105962</v>
      </c>
      <c r="AC3734">
        <v>57</v>
      </c>
      <c r="AD3734">
        <v>332</v>
      </c>
      <c r="AE3734" s="5">
        <f>IFERROR(Table1[[#This Row],[Inventory]]/Table1[[#This Row],[Actual_Sales]],0)</f>
        <v>2.1986754966887418</v>
      </c>
    </row>
    <row r="3735" spans="1:31" x14ac:dyDescent="0.25">
      <c r="A3735">
        <v>1264</v>
      </c>
      <c r="B3735">
        <v>314</v>
      </c>
      <c r="C3735">
        <v>8</v>
      </c>
      <c r="D3735" s="2">
        <v>40391</v>
      </c>
      <c r="E3735">
        <v>151</v>
      </c>
      <c r="F3735">
        <v>130</v>
      </c>
      <c r="G3735">
        <f>Table1[[#This Row],[Actual_Sales]]-Table1[[#This Row],[Budget_Sales]]</f>
        <v>21</v>
      </c>
      <c r="H3735" s="5">
        <f>IF(
Table1[[#This Row],[Budget_Sales]]=0,
"",
IF(
Table1[[#This Row],[Budget_Sales]]&gt;0,
(Table1[[#This Row],[Actual_Sales]]-Table1[[#This Row],[Budget_Sales]])/Table1[[#This Row],[Budget_Sales]],
(Table1[[#This Row],[Actual_Sales]]-Table1[[#This Row],[Budget_Sales]])/ABS(Table1[[#This Row],[Budget_Sales]])
)
)</f>
        <v>0.16153846153846155</v>
      </c>
      <c r="I3735" s="5" t="str">
        <f>IF(Table1[[#This Row],[Sales_Var]]&gt;=0,"Above Budget","Below Budget")</f>
        <v>Above Budget</v>
      </c>
      <c r="J3735">
        <f>Table1[[#This Row],[Actual_Sales]]-(Table1[[#This Row],[COGS]]+Table1[[#This Row],[Expenses]])</f>
        <v>2</v>
      </c>
      <c r="K3735">
        <v>20</v>
      </c>
      <c r="L3735">
        <f>Table1[[#This Row],[Actual_Profit]]-Table1[[#This Row],[Budget_Profit]]</f>
        <v>-18</v>
      </c>
      <c r="M3735" s="5">
        <f>IF(
Table1[[#This Row],[Budget_Profit]]=0,
"",
IF(
Table1[[#This Row],[Budget_Profit]]&gt;0,
(Table1[[#This Row],[Actual_Profit]]-Table1[[#This Row],[Budget_Profit]])/Table1[[#This Row],[Budget_Profit]],
(Table1[[#This Row],[Actual_Profit]]-Table1[[#This Row],[Budget_Profit]])/ABS(Table1[[#This Row],[Budget_Profit]])
)
)</f>
        <v>-0.9</v>
      </c>
      <c r="N3735" s="5" t="str">
        <f>IF(Table1[[#This Row],[Profit_Var]]&gt;=0, "Above Budget", "Below Budget")</f>
        <v>Below Budget</v>
      </c>
      <c r="O3735">
        <v>63</v>
      </c>
      <c r="P3735">
        <v>50</v>
      </c>
      <c r="Q3735">
        <f>Table1[[#This Row],[COGS]]-Table1[[#This Row],[Budget_COGS]]</f>
        <v>13</v>
      </c>
      <c r="R3735" s="5">
        <f>IF(
Table1[[#This Row],[Budget_COGS]]=0,
"",
IF(
Table1[[#This Row],[Budget_COGS]]&gt;0,
(Table1[[#This Row],[Budget_COGS]]-Table1[[#This Row],[COGS]]) / Table1[[#This Row],[Budget_COGS]],
(Table1[[#This Row],[Budget_COGS]]-Table1[[#This Row],[COGS]]) / ABS(Table1[[#This Row],[Budget_COGS]])
)
)</f>
        <v>-0.26</v>
      </c>
      <c r="S3735" s="5" t="str">
        <f>IF(Table1[[#This Row],[COGS _Var]]&gt;=0, "Above Budget", "Below Budget")</f>
        <v>Above Budget</v>
      </c>
      <c r="T3735">
        <f>Table1[[#This Row],[Actual_Sales]]-Table1[[#This Row],[COGS]]</f>
        <v>88</v>
      </c>
      <c r="U3735">
        <v>80</v>
      </c>
      <c r="V3735">
        <f>Table1[[#This Row],[Gross_Margin]]-Table1[[#This Row],[Budget_Margin]]</f>
        <v>8</v>
      </c>
      <c r="W3735" s="5">
        <f>IF(
Table1[[#This Row],[Budget_Margin]]=0,
"",
IF(
Table1[[#This Row],[Budget_Margin]]&gt;0,
(Table1[[#This Row],[Gross_Margin]]-Table1[[#This Row],[Budget_Margin]]) / Table1[[#This Row],[Budget_Margin]],
(Table1[[#This Row],[Gross_Margin]]-Table1[[#This Row],[Budget_Margin]]) / ABS(Table1[[#This Row],[Budget_Margin]])
)
)</f>
        <v>0.1</v>
      </c>
      <c r="X3735" s="5" t="str">
        <f>IF(Table1[[#This Row],[Margin_Var]]&gt;=0, "Above Budget", "Below Budget")</f>
        <v>Above Budget</v>
      </c>
      <c r="Y3735" s="5">
        <f>IFERROR(Table1[[#This Row],[Gross_Margin]]/Table1[[#This Row],[Actual_Sales]],0)</f>
        <v>0.58278145695364236</v>
      </c>
      <c r="Z3735" s="5">
        <f>Table1[[#This Row],[Actual_Profit]]/Table1[[#This Row],[Actual_Sales]]</f>
        <v>1.3245033112582781E-2</v>
      </c>
      <c r="AA3735">
        <v>86</v>
      </c>
      <c r="AB3735" s="5">
        <f>IFERROR(Table1[[#This Row],[Expenses]]/Table1[[#This Row],[Actual_Sales]],0)</f>
        <v>0.56953642384105962</v>
      </c>
      <c r="AC3735">
        <v>57</v>
      </c>
      <c r="AD3735">
        <v>332</v>
      </c>
      <c r="AE3735" s="5">
        <f>IFERROR(Table1[[#This Row],[Inventory]]/Table1[[#This Row],[Actual_Sales]],0)</f>
        <v>2.1986754966887418</v>
      </c>
    </row>
    <row r="3736" spans="1:31" x14ac:dyDescent="0.25">
      <c r="A3736">
        <v>1380</v>
      </c>
      <c r="B3736">
        <v>801</v>
      </c>
      <c r="C3736">
        <v>11</v>
      </c>
      <c r="D3736" s="2">
        <v>40391</v>
      </c>
      <c r="E3736">
        <v>151</v>
      </c>
      <c r="F3736">
        <v>100</v>
      </c>
      <c r="G3736">
        <f>Table1[[#This Row],[Actual_Sales]]-Table1[[#This Row],[Budget_Sales]]</f>
        <v>51</v>
      </c>
      <c r="H3736" s="5">
        <f>IF(
Table1[[#This Row],[Budget_Sales]]=0,
"",
IF(
Table1[[#This Row],[Budget_Sales]]&gt;0,
(Table1[[#This Row],[Actual_Sales]]-Table1[[#This Row],[Budget_Sales]])/Table1[[#This Row],[Budget_Sales]],
(Table1[[#This Row],[Actual_Sales]]-Table1[[#This Row],[Budget_Sales]])/ABS(Table1[[#This Row],[Budget_Sales]])
)
)</f>
        <v>0.51</v>
      </c>
      <c r="I3736" s="5" t="str">
        <f>IF(Table1[[#This Row],[Sales_Var]]&gt;=0,"Above Budget","Below Budget")</f>
        <v>Above Budget</v>
      </c>
      <c r="J3736">
        <f>Table1[[#This Row],[Actual_Sales]]-(Table1[[#This Row],[COGS]]+Table1[[#This Row],[Expenses]])</f>
        <v>2</v>
      </c>
      <c r="K3736">
        <v>10</v>
      </c>
      <c r="L3736">
        <f>Table1[[#This Row],[Actual_Profit]]-Table1[[#This Row],[Budget_Profit]]</f>
        <v>-8</v>
      </c>
      <c r="M3736" s="5">
        <f>IF(
Table1[[#This Row],[Budget_Profit]]=0,
"",
IF(
Table1[[#This Row],[Budget_Profit]]&gt;0,
(Table1[[#This Row],[Actual_Profit]]-Table1[[#This Row],[Budget_Profit]])/Table1[[#This Row],[Budget_Profit]],
(Table1[[#This Row],[Actual_Profit]]-Table1[[#This Row],[Budget_Profit]])/ABS(Table1[[#This Row],[Budget_Profit]])
)
)</f>
        <v>-0.8</v>
      </c>
      <c r="N3736" s="5" t="str">
        <f>IF(Table1[[#This Row],[Profit_Var]]&gt;=0, "Above Budget", "Below Budget")</f>
        <v>Below Budget</v>
      </c>
      <c r="O3736">
        <v>63</v>
      </c>
      <c r="P3736">
        <v>40</v>
      </c>
      <c r="Q3736">
        <f>Table1[[#This Row],[COGS]]-Table1[[#This Row],[Budget_COGS]]</f>
        <v>23</v>
      </c>
      <c r="R3736" s="5">
        <f>IF(
Table1[[#This Row],[Budget_COGS]]=0,
"",
IF(
Table1[[#This Row],[Budget_COGS]]&gt;0,
(Table1[[#This Row],[Budget_COGS]]-Table1[[#This Row],[COGS]]) / Table1[[#This Row],[Budget_COGS]],
(Table1[[#This Row],[Budget_COGS]]-Table1[[#This Row],[COGS]]) / ABS(Table1[[#This Row],[Budget_COGS]])
)
)</f>
        <v>-0.57499999999999996</v>
      </c>
      <c r="S3736" s="5" t="str">
        <f>IF(Table1[[#This Row],[COGS _Var]]&gt;=0, "Above Budget", "Below Budget")</f>
        <v>Above Budget</v>
      </c>
      <c r="T3736">
        <f>Table1[[#This Row],[Actual_Sales]]-Table1[[#This Row],[COGS]]</f>
        <v>88</v>
      </c>
      <c r="U3736">
        <v>60</v>
      </c>
      <c r="V3736">
        <f>Table1[[#This Row],[Gross_Margin]]-Table1[[#This Row],[Budget_Margin]]</f>
        <v>28</v>
      </c>
      <c r="W3736" s="5">
        <f>IF(
Table1[[#This Row],[Budget_Margin]]=0,
"",
IF(
Table1[[#This Row],[Budget_Margin]]&gt;0,
(Table1[[#This Row],[Gross_Margin]]-Table1[[#This Row],[Budget_Margin]]) / Table1[[#This Row],[Budget_Margin]],
(Table1[[#This Row],[Gross_Margin]]-Table1[[#This Row],[Budget_Margin]]) / ABS(Table1[[#This Row],[Budget_Margin]])
)
)</f>
        <v>0.46666666666666667</v>
      </c>
      <c r="X3736" s="5" t="str">
        <f>IF(Table1[[#This Row],[Margin_Var]]&gt;=0, "Above Budget", "Below Budget")</f>
        <v>Above Budget</v>
      </c>
      <c r="Y3736" s="5">
        <f>IFERROR(Table1[[#This Row],[Gross_Margin]]/Table1[[#This Row],[Actual_Sales]],0)</f>
        <v>0.58278145695364236</v>
      </c>
      <c r="Z3736" s="5">
        <f>Table1[[#This Row],[Actual_Profit]]/Table1[[#This Row],[Actual_Sales]]</f>
        <v>1.3245033112582781E-2</v>
      </c>
      <c r="AA3736">
        <v>86</v>
      </c>
      <c r="AB3736" s="5">
        <f>IFERROR(Table1[[#This Row],[Expenses]]/Table1[[#This Row],[Actual_Sales]],0)</f>
        <v>0.56953642384105962</v>
      </c>
      <c r="AC3736">
        <v>57</v>
      </c>
      <c r="AD3736">
        <v>332</v>
      </c>
      <c r="AE3736" s="5">
        <f>IFERROR(Table1[[#This Row],[Inventory]]/Table1[[#This Row],[Actual_Sales]],0)</f>
        <v>2.1986754966887418</v>
      </c>
    </row>
    <row r="3737" spans="1:31" x14ac:dyDescent="0.25">
      <c r="A3737">
        <v>730</v>
      </c>
      <c r="B3737">
        <v>262</v>
      </c>
      <c r="C3737">
        <v>12</v>
      </c>
      <c r="D3737" s="2">
        <v>40299</v>
      </c>
      <c r="E3737">
        <v>154</v>
      </c>
      <c r="F3737">
        <v>130</v>
      </c>
      <c r="G3737">
        <f>Table1[[#This Row],[Actual_Sales]]-Table1[[#This Row],[Budget_Sales]]</f>
        <v>24</v>
      </c>
      <c r="H3737" s="5">
        <f>IF(
Table1[[#This Row],[Budget_Sales]]=0,
"",
IF(
Table1[[#This Row],[Budget_Sales]]&gt;0,
(Table1[[#This Row],[Actual_Sales]]-Table1[[#This Row],[Budget_Sales]])/Table1[[#This Row],[Budget_Sales]],
(Table1[[#This Row],[Actual_Sales]]-Table1[[#This Row],[Budget_Sales]])/ABS(Table1[[#This Row],[Budget_Sales]])
)
)</f>
        <v>0.18461538461538463</v>
      </c>
      <c r="I3737" s="5" t="str">
        <f>IF(Table1[[#This Row],[Sales_Var]]&gt;=0,"Above Budget","Below Budget")</f>
        <v>Above Budget</v>
      </c>
      <c r="J3737">
        <f>Table1[[#This Row],[Actual_Sales]]-(Table1[[#This Row],[COGS]]+Table1[[#This Row],[Expenses]])</f>
        <v>2</v>
      </c>
      <c r="K3737">
        <v>10</v>
      </c>
      <c r="L3737">
        <f>Table1[[#This Row],[Actual_Profit]]-Table1[[#This Row],[Budget_Profit]]</f>
        <v>-8</v>
      </c>
      <c r="M3737" s="5">
        <f>IF(
Table1[[#This Row],[Budget_Profit]]=0,
"",
IF(
Table1[[#This Row],[Budget_Profit]]&gt;0,
(Table1[[#This Row],[Actual_Profit]]-Table1[[#This Row],[Budget_Profit]])/Table1[[#This Row],[Budget_Profit]],
(Table1[[#This Row],[Actual_Profit]]-Table1[[#This Row],[Budget_Profit]])/ABS(Table1[[#This Row],[Budget_Profit]])
)
)</f>
        <v>-0.8</v>
      </c>
      <c r="N3737" s="5" t="str">
        <f>IF(Table1[[#This Row],[Profit_Var]]&gt;=0, "Above Budget", "Below Budget")</f>
        <v>Below Budget</v>
      </c>
      <c r="O3737">
        <v>64</v>
      </c>
      <c r="P3737">
        <v>50</v>
      </c>
      <c r="Q3737">
        <f>Table1[[#This Row],[COGS]]-Table1[[#This Row],[Budget_COGS]]</f>
        <v>14</v>
      </c>
      <c r="R3737" s="5">
        <f>IF(
Table1[[#This Row],[Budget_COGS]]=0,
"",
IF(
Table1[[#This Row],[Budget_COGS]]&gt;0,
(Table1[[#This Row],[Budget_COGS]]-Table1[[#This Row],[COGS]]) / Table1[[#This Row],[Budget_COGS]],
(Table1[[#This Row],[Budget_COGS]]-Table1[[#This Row],[COGS]]) / ABS(Table1[[#This Row],[Budget_COGS]])
)
)</f>
        <v>-0.28000000000000003</v>
      </c>
      <c r="S3737" s="5" t="str">
        <f>IF(Table1[[#This Row],[COGS _Var]]&gt;=0, "Above Budget", "Below Budget")</f>
        <v>Above Budget</v>
      </c>
      <c r="T3737">
        <f>Table1[[#This Row],[Actual_Sales]]-Table1[[#This Row],[COGS]]</f>
        <v>90</v>
      </c>
      <c r="U3737">
        <v>80</v>
      </c>
      <c r="V3737">
        <f>Table1[[#This Row],[Gross_Margin]]-Table1[[#This Row],[Budget_Margin]]</f>
        <v>10</v>
      </c>
      <c r="W3737" s="5">
        <f>IF(
Table1[[#This Row],[Budget_Margin]]=0,
"",
IF(
Table1[[#This Row],[Budget_Margin]]&gt;0,
(Table1[[#This Row],[Gross_Margin]]-Table1[[#This Row],[Budget_Margin]]) / Table1[[#This Row],[Budget_Margin]],
(Table1[[#This Row],[Gross_Margin]]-Table1[[#This Row],[Budget_Margin]]) / ABS(Table1[[#This Row],[Budget_Margin]])
)
)</f>
        <v>0.125</v>
      </c>
      <c r="X3737" s="5" t="str">
        <f>IF(Table1[[#This Row],[Margin_Var]]&gt;=0, "Above Budget", "Below Budget")</f>
        <v>Above Budget</v>
      </c>
      <c r="Y3737" s="5">
        <f>IFERROR(Table1[[#This Row],[Gross_Margin]]/Table1[[#This Row],[Actual_Sales]],0)</f>
        <v>0.58441558441558439</v>
      </c>
      <c r="Z3737" s="5">
        <f>Table1[[#This Row],[Actual_Profit]]/Table1[[#This Row],[Actual_Sales]]</f>
        <v>1.2987012987012988E-2</v>
      </c>
      <c r="AA3737">
        <v>88</v>
      </c>
      <c r="AB3737" s="5">
        <f>IFERROR(Table1[[#This Row],[Expenses]]/Table1[[#This Row],[Actual_Sales]],0)</f>
        <v>0.5714285714285714</v>
      </c>
      <c r="AC3737">
        <v>58</v>
      </c>
      <c r="AD3737">
        <v>551</v>
      </c>
      <c r="AE3737" s="5">
        <f>IFERROR(Table1[[#This Row],[Inventory]]/Table1[[#This Row],[Actual_Sales]],0)</f>
        <v>3.5779220779220777</v>
      </c>
    </row>
    <row r="3738" spans="1:31" x14ac:dyDescent="0.25">
      <c r="A3738">
        <v>760</v>
      </c>
      <c r="B3738">
        <v>425</v>
      </c>
      <c r="C3738">
        <v>13</v>
      </c>
      <c r="D3738" s="2">
        <v>40299</v>
      </c>
      <c r="E3738">
        <v>154</v>
      </c>
      <c r="F3738">
        <v>100</v>
      </c>
      <c r="G3738">
        <f>Table1[[#This Row],[Actual_Sales]]-Table1[[#This Row],[Budget_Sales]]</f>
        <v>54</v>
      </c>
      <c r="H3738" s="5">
        <f>IF(
Table1[[#This Row],[Budget_Sales]]=0,
"",
IF(
Table1[[#This Row],[Budget_Sales]]&gt;0,
(Table1[[#This Row],[Actual_Sales]]-Table1[[#This Row],[Budget_Sales]])/Table1[[#This Row],[Budget_Sales]],
(Table1[[#This Row],[Actual_Sales]]-Table1[[#This Row],[Budget_Sales]])/ABS(Table1[[#This Row],[Budget_Sales]])
)
)</f>
        <v>0.54</v>
      </c>
      <c r="I3738" s="5" t="str">
        <f>IF(Table1[[#This Row],[Sales_Var]]&gt;=0,"Above Budget","Below Budget")</f>
        <v>Above Budget</v>
      </c>
      <c r="J3738">
        <f>Table1[[#This Row],[Actual_Sales]]-(Table1[[#This Row],[COGS]]+Table1[[#This Row],[Expenses]])</f>
        <v>2</v>
      </c>
      <c r="K3738">
        <v>10</v>
      </c>
      <c r="L3738">
        <f>Table1[[#This Row],[Actual_Profit]]-Table1[[#This Row],[Budget_Profit]]</f>
        <v>-8</v>
      </c>
      <c r="M3738" s="5">
        <f>IF(
Table1[[#This Row],[Budget_Profit]]=0,
"",
IF(
Table1[[#This Row],[Budget_Profit]]&gt;0,
(Table1[[#This Row],[Actual_Profit]]-Table1[[#This Row],[Budget_Profit]])/Table1[[#This Row],[Budget_Profit]],
(Table1[[#This Row],[Actual_Profit]]-Table1[[#This Row],[Budget_Profit]])/ABS(Table1[[#This Row],[Budget_Profit]])
)
)</f>
        <v>-0.8</v>
      </c>
      <c r="N3738" s="5" t="str">
        <f>IF(Table1[[#This Row],[Profit_Var]]&gt;=0, "Above Budget", "Below Budget")</f>
        <v>Below Budget</v>
      </c>
      <c r="O3738">
        <v>64</v>
      </c>
      <c r="P3738">
        <v>40</v>
      </c>
      <c r="Q3738">
        <f>Table1[[#This Row],[COGS]]-Table1[[#This Row],[Budget_COGS]]</f>
        <v>24</v>
      </c>
      <c r="R3738" s="5">
        <f>IF(
Table1[[#This Row],[Budget_COGS]]=0,
"",
IF(
Table1[[#This Row],[Budget_COGS]]&gt;0,
(Table1[[#This Row],[Budget_COGS]]-Table1[[#This Row],[COGS]]) / Table1[[#This Row],[Budget_COGS]],
(Table1[[#This Row],[Budget_COGS]]-Table1[[#This Row],[COGS]]) / ABS(Table1[[#This Row],[Budget_COGS]])
)
)</f>
        <v>-0.6</v>
      </c>
      <c r="S3738" s="5" t="str">
        <f>IF(Table1[[#This Row],[COGS _Var]]&gt;=0, "Above Budget", "Below Budget")</f>
        <v>Above Budget</v>
      </c>
      <c r="T3738">
        <f>Table1[[#This Row],[Actual_Sales]]-Table1[[#This Row],[COGS]]</f>
        <v>90</v>
      </c>
      <c r="U3738">
        <v>60</v>
      </c>
      <c r="V3738">
        <f>Table1[[#This Row],[Gross_Margin]]-Table1[[#This Row],[Budget_Margin]]</f>
        <v>30</v>
      </c>
      <c r="W3738" s="5">
        <f>IF(
Table1[[#This Row],[Budget_Margin]]=0,
"",
IF(
Table1[[#This Row],[Budget_Margin]]&gt;0,
(Table1[[#This Row],[Gross_Margin]]-Table1[[#This Row],[Budget_Margin]]) / Table1[[#This Row],[Budget_Margin]],
(Table1[[#This Row],[Gross_Margin]]-Table1[[#This Row],[Budget_Margin]]) / ABS(Table1[[#This Row],[Budget_Margin]])
)
)</f>
        <v>0.5</v>
      </c>
      <c r="X3738" s="5" t="str">
        <f>IF(Table1[[#This Row],[Margin_Var]]&gt;=0, "Above Budget", "Below Budget")</f>
        <v>Above Budget</v>
      </c>
      <c r="Y3738" s="5">
        <f>IFERROR(Table1[[#This Row],[Gross_Margin]]/Table1[[#This Row],[Actual_Sales]],0)</f>
        <v>0.58441558441558439</v>
      </c>
      <c r="Z3738" s="5">
        <f>Table1[[#This Row],[Actual_Profit]]/Table1[[#This Row],[Actual_Sales]]</f>
        <v>1.2987012987012988E-2</v>
      </c>
      <c r="AA3738">
        <v>88</v>
      </c>
      <c r="AB3738" s="5">
        <f>IFERROR(Table1[[#This Row],[Expenses]]/Table1[[#This Row],[Actual_Sales]],0)</f>
        <v>0.5714285714285714</v>
      </c>
      <c r="AC3738">
        <v>58</v>
      </c>
      <c r="AD3738">
        <v>551</v>
      </c>
      <c r="AE3738" s="5">
        <f>IFERROR(Table1[[#This Row],[Inventory]]/Table1[[#This Row],[Actual_Sales]],0)</f>
        <v>3.5779220779220777</v>
      </c>
    </row>
    <row r="3739" spans="1:31" x14ac:dyDescent="0.25">
      <c r="A3739">
        <v>199</v>
      </c>
      <c r="B3739">
        <v>318</v>
      </c>
      <c r="C3739">
        <v>4</v>
      </c>
      <c r="D3739" s="2">
        <v>40210</v>
      </c>
      <c r="E3739">
        <v>155</v>
      </c>
      <c r="F3739">
        <v>130</v>
      </c>
      <c r="G3739">
        <f>Table1[[#This Row],[Actual_Sales]]-Table1[[#This Row],[Budget_Sales]]</f>
        <v>25</v>
      </c>
      <c r="H3739" s="5">
        <f>IF(
Table1[[#This Row],[Budget_Sales]]=0,
"",
IF(
Table1[[#This Row],[Budget_Sales]]&gt;0,
(Table1[[#This Row],[Actual_Sales]]-Table1[[#This Row],[Budget_Sales]])/Table1[[#This Row],[Budget_Sales]],
(Table1[[#This Row],[Actual_Sales]]-Table1[[#This Row],[Budget_Sales]])/ABS(Table1[[#This Row],[Budget_Sales]])
)
)</f>
        <v>0.19230769230769232</v>
      </c>
      <c r="I3739" s="5" t="str">
        <f>IF(Table1[[#This Row],[Sales_Var]]&gt;=0,"Above Budget","Below Budget")</f>
        <v>Above Budget</v>
      </c>
      <c r="J3739">
        <f>Table1[[#This Row],[Actual_Sales]]-(Table1[[#This Row],[COGS]]+Table1[[#This Row],[Expenses]])</f>
        <v>2</v>
      </c>
      <c r="K3739">
        <v>10</v>
      </c>
      <c r="L3739">
        <f>Table1[[#This Row],[Actual_Profit]]-Table1[[#This Row],[Budget_Profit]]</f>
        <v>-8</v>
      </c>
      <c r="M3739" s="5">
        <f>IF(
Table1[[#This Row],[Budget_Profit]]=0,
"",
IF(
Table1[[#This Row],[Budget_Profit]]&gt;0,
(Table1[[#This Row],[Actual_Profit]]-Table1[[#This Row],[Budget_Profit]])/Table1[[#This Row],[Budget_Profit]],
(Table1[[#This Row],[Actual_Profit]]-Table1[[#This Row],[Budget_Profit]])/ABS(Table1[[#This Row],[Budget_Profit]])
)
)</f>
        <v>-0.8</v>
      </c>
      <c r="N3739" s="5" t="str">
        <f>IF(Table1[[#This Row],[Profit_Var]]&gt;=0, "Above Budget", "Below Budget")</f>
        <v>Below Budget</v>
      </c>
      <c r="O3739">
        <v>65</v>
      </c>
      <c r="P3739">
        <v>50</v>
      </c>
      <c r="Q3739">
        <f>Table1[[#This Row],[COGS]]-Table1[[#This Row],[Budget_COGS]]</f>
        <v>15</v>
      </c>
      <c r="R3739" s="5">
        <f>IF(
Table1[[#This Row],[Budget_COGS]]=0,
"",
IF(
Table1[[#This Row],[Budget_COGS]]&gt;0,
(Table1[[#This Row],[Budget_COGS]]-Table1[[#This Row],[COGS]]) / Table1[[#This Row],[Budget_COGS]],
(Table1[[#This Row],[Budget_COGS]]-Table1[[#This Row],[COGS]]) / ABS(Table1[[#This Row],[Budget_COGS]])
)
)</f>
        <v>-0.3</v>
      </c>
      <c r="S3739" s="5" t="str">
        <f>IF(Table1[[#This Row],[COGS _Var]]&gt;=0, "Above Budget", "Below Budget")</f>
        <v>Above Budget</v>
      </c>
      <c r="T3739">
        <f>Table1[[#This Row],[Actual_Sales]]-Table1[[#This Row],[COGS]]</f>
        <v>90</v>
      </c>
      <c r="U3739">
        <v>80</v>
      </c>
      <c r="V3739">
        <f>Table1[[#This Row],[Gross_Margin]]-Table1[[#This Row],[Budget_Margin]]</f>
        <v>10</v>
      </c>
      <c r="W3739" s="5">
        <f>IF(
Table1[[#This Row],[Budget_Margin]]=0,
"",
IF(
Table1[[#This Row],[Budget_Margin]]&gt;0,
(Table1[[#This Row],[Gross_Margin]]-Table1[[#This Row],[Budget_Margin]]) / Table1[[#This Row],[Budget_Margin]],
(Table1[[#This Row],[Gross_Margin]]-Table1[[#This Row],[Budget_Margin]]) / ABS(Table1[[#This Row],[Budget_Margin]])
)
)</f>
        <v>0.125</v>
      </c>
      <c r="X3739" s="5" t="str">
        <f>IF(Table1[[#This Row],[Margin_Var]]&gt;=0, "Above Budget", "Below Budget")</f>
        <v>Above Budget</v>
      </c>
      <c r="Y3739" s="5">
        <f>IFERROR(Table1[[#This Row],[Gross_Margin]]/Table1[[#This Row],[Actual_Sales]],0)</f>
        <v>0.58064516129032262</v>
      </c>
      <c r="Z3739" s="5">
        <f>Table1[[#This Row],[Actual_Profit]]/Table1[[#This Row],[Actual_Sales]]</f>
        <v>1.2903225806451613E-2</v>
      </c>
      <c r="AA3739">
        <v>88</v>
      </c>
      <c r="AB3739" s="5">
        <f>IFERROR(Table1[[#This Row],[Expenses]]/Table1[[#This Row],[Actual_Sales]],0)</f>
        <v>0.56774193548387097</v>
      </c>
      <c r="AC3739">
        <v>58</v>
      </c>
      <c r="AD3739">
        <v>342</v>
      </c>
      <c r="AE3739" s="5">
        <f>IFERROR(Table1[[#This Row],[Inventory]]/Table1[[#This Row],[Actual_Sales]],0)</f>
        <v>2.2064516129032259</v>
      </c>
    </row>
    <row r="3740" spans="1:31" x14ac:dyDescent="0.25">
      <c r="A3740">
        <v>4030</v>
      </c>
      <c r="B3740">
        <v>775</v>
      </c>
      <c r="C3740">
        <v>2</v>
      </c>
      <c r="D3740" s="2">
        <v>40848</v>
      </c>
      <c r="E3740">
        <v>79</v>
      </c>
      <c r="F3740">
        <v>80</v>
      </c>
      <c r="G3740">
        <f>Table1[[#This Row],[Actual_Sales]]-Table1[[#This Row],[Budget_Sales]]</f>
        <v>-1</v>
      </c>
      <c r="H3740" s="5">
        <f>IF(
Table1[[#This Row],[Budget_Sales]]=0,
"",
IF(
Table1[[#This Row],[Budget_Sales]]&gt;0,
(Table1[[#This Row],[Actual_Sales]]-Table1[[#This Row],[Budget_Sales]])/Table1[[#This Row],[Budget_Sales]],
(Table1[[#This Row],[Actual_Sales]]-Table1[[#This Row],[Budget_Sales]])/ABS(Table1[[#This Row],[Budget_Sales]])
)
)</f>
        <v>-1.2500000000000001E-2</v>
      </c>
      <c r="I3740" s="5" t="str">
        <f>IF(Table1[[#This Row],[Sales_Var]]&gt;=0,"Above Budget","Below Budget")</f>
        <v>Below Budget</v>
      </c>
      <c r="J3740">
        <f>Table1[[#This Row],[Actual_Sales]]-(Table1[[#This Row],[COGS]]+Table1[[#This Row],[Expenses]])</f>
        <v>1</v>
      </c>
      <c r="K3740">
        <v>10</v>
      </c>
      <c r="L3740">
        <f>Table1[[#This Row],[Actual_Profit]]-Table1[[#This Row],[Budget_Profit]]</f>
        <v>-9</v>
      </c>
      <c r="M3740" s="5">
        <f>IF(
Table1[[#This Row],[Budget_Profit]]=0,
"",
IF(
Table1[[#This Row],[Budget_Profit]]&gt;0,
(Table1[[#This Row],[Actual_Profit]]-Table1[[#This Row],[Budget_Profit]])/Table1[[#This Row],[Budget_Profit]],
(Table1[[#This Row],[Actual_Profit]]-Table1[[#This Row],[Budget_Profit]])/ABS(Table1[[#This Row],[Budget_Profit]])
)
)</f>
        <v>-0.9</v>
      </c>
      <c r="N3740" s="5" t="str">
        <f>IF(Table1[[#This Row],[Profit_Var]]&gt;=0, "Above Budget", "Below Budget")</f>
        <v>Below Budget</v>
      </c>
      <c r="O3740">
        <v>33</v>
      </c>
      <c r="P3740">
        <v>30</v>
      </c>
      <c r="Q3740">
        <f>Table1[[#This Row],[COGS]]-Table1[[#This Row],[Budget_COGS]]</f>
        <v>3</v>
      </c>
      <c r="R3740" s="5">
        <f>IF(
Table1[[#This Row],[Budget_COGS]]=0,
"",
IF(
Table1[[#This Row],[Budget_COGS]]&gt;0,
(Table1[[#This Row],[Budget_COGS]]-Table1[[#This Row],[COGS]]) / Table1[[#This Row],[Budget_COGS]],
(Table1[[#This Row],[Budget_COGS]]-Table1[[#This Row],[COGS]]) / ABS(Table1[[#This Row],[Budget_COGS]])
)
)</f>
        <v>-0.1</v>
      </c>
      <c r="S3740" s="5" t="str">
        <f>IF(Table1[[#This Row],[COGS _Var]]&gt;=0, "Above Budget", "Below Budget")</f>
        <v>Above Budget</v>
      </c>
      <c r="T3740">
        <f>Table1[[#This Row],[Actual_Sales]]-Table1[[#This Row],[COGS]]</f>
        <v>46</v>
      </c>
      <c r="U3740">
        <v>50</v>
      </c>
      <c r="V3740">
        <f>Table1[[#This Row],[Gross_Margin]]-Table1[[#This Row],[Budget_Margin]]</f>
        <v>-4</v>
      </c>
      <c r="W3740" s="5">
        <f>IF(
Table1[[#This Row],[Budget_Margin]]=0,
"",
IF(
Table1[[#This Row],[Budget_Margin]]&gt;0,
(Table1[[#This Row],[Gross_Margin]]-Table1[[#This Row],[Budget_Margin]]) / Table1[[#This Row],[Budget_Margin]],
(Table1[[#This Row],[Gross_Margin]]-Table1[[#This Row],[Budget_Margin]]) / ABS(Table1[[#This Row],[Budget_Margin]])
)
)</f>
        <v>-0.08</v>
      </c>
      <c r="X3740" s="5" t="str">
        <f>IF(Table1[[#This Row],[Margin_Var]]&gt;=0, "Above Budget", "Below Budget")</f>
        <v>Below Budget</v>
      </c>
      <c r="Y3740" s="5">
        <f>IFERROR(Table1[[#This Row],[Gross_Margin]]/Table1[[#This Row],[Actual_Sales]],0)</f>
        <v>0.58227848101265822</v>
      </c>
      <c r="Z3740" s="5">
        <f>Table1[[#This Row],[Actual_Profit]]/Table1[[#This Row],[Actual_Sales]]</f>
        <v>1.2658227848101266E-2</v>
      </c>
      <c r="AA3740">
        <v>45</v>
      </c>
      <c r="AB3740" s="5">
        <f>IFERROR(Table1[[#This Row],[Expenses]]/Table1[[#This Row],[Actual_Sales]],0)</f>
        <v>0.569620253164557</v>
      </c>
      <c r="AC3740">
        <v>12</v>
      </c>
      <c r="AD3740">
        <v>243</v>
      </c>
      <c r="AE3740" s="5">
        <f>IFERROR(Table1[[#This Row],[Inventory]]/Table1[[#This Row],[Actual_Sales]],0)</f>
        <v>3.0759493670886076</v>
      </c>
    </row>
    <row r="3741" spans="1:31" x14ac:dyDescent="0.25">
      <c r="A3741">
        <v>3987</v>
      </c>
      <c r="B3741">
        <v>603</v>
      </c>
      <c r="C3741">
        <v>9</v>
      </c>
      <c r="D3741" s="2">
        <v>40848</v>
      </c>
      <c r="E3741">
        <v>79</v>
      </c>
      <c r="F3741">
        <v>50</v>
      </c>
      <c r="G3741">
        <f>Table1[[#This Row],[Actual_Sales]]-Table1[[#This Row],[Budget_Sales]]</f>
        <v>29</v>
      </c>
      <c r="H3741" s="5">
        <f>IF(
Table1[[#This Row],[Budget_Sales]]=0,
"",
IF(
Table1[[#This Row],[Budget_Sales]]&gt;0,
(Table1[[#This Row],[Actual_Sales]]-Table1[[#This Row],[Budget_Sales]])/Table1[[#This Row],[Budget_Sales]],
(Table1[[#This Row],[Actual_Sales]]-Table1[[#This Row],[Budget_Sales]])/ABS(Table1[[#This Row],[Budget_Sales]])
)
)</f>
        <v>0.57999999999999996</v>
      </c>
      <c r="I3741" s="5" t="str">
        <f>IF(Table1[[#This Row],[Sales_Var]]&gt;=0,"Above Budget","Below Budget")</f>
        <v>Above Budget</v>
      </c>
      <c r="J3741">
        <f>Table1[[#This Row],[Actual_Sales]]-(Table1[[#This Row],[COGS]]+Table1[[#This Row],[Expenses]])</f>
        <v>1</v>
      </c>
      <c r="K3741">
        <v>0</v>
      </c>
      <c r="L3741">
        <f>Table1[[#This Row],[Actual_Profit]]-Table1[[#This Row],[Budget_Profit]]</f>
        <v>1</v>
      </c>
      <c r="M3741" s="5" t="str">
        <f>IF(
Table1[[#This Row],[Budget_Profit]]=0,
"",
IF(
Table1[[#This Row],[Budget_Profit]]&gt;0,
(Table1[[#This Row],[Actual_Profit]]-Table1[[#This Row],[Budget_Profit]])/Table1[[#This Row],[Budget_Profit]],
(Table1[[#This Row],[Actual_Profit]]-Table1[[#This Row],[Budget_Profit]])/ABS(Table1[[#This Row],[Budget_Profit]])
)
)</f>
        <v/>
      </c>
      <c r="N3741" s="5" t="str">
        <f>IF(Table1[[#This Row],[Profit_Var]]&gt;=0, "Above Budget", "Below Budget")</f>
        <v>Above Budget</v>
      </c>
      <c r="O3741">
        <v>33</v>
      </c>
      <c r="P3741">
        <v>20</v>
      </c>
      <c r="Q3741">
        <f>Table1[[#This Row],[COGS]]-Table1[[#This Row],[Budget_COGS]]</f>
        <v>13</v>
      </c>
      <c r="R3741" s="5">
        <f>IF(
Table1[[#This Row],[Budget_COGS]]=0,
"",
IF(
Table1[[#This Row],[Budget_COGS]]&gt;0,
(Table1[[#This Row],[Budget_COGS]]-Table1[[#This Row],[COGS]]) / Table1[[#This Row],[Budget_COGS]],
(Table1[[#This Row],[Budget_COGS]]-Table1[[#This Row],[COGS]]) / ABS(Table1[[#This Row],[Budget_COGS]])
)
)</f>
        <v>-0.65</v>
      </c>
      <c r="S3741" s="5" t="str">
        <f>IF(Table1[[#This Row],[COGS _Var]]&gt;=0, "Above Budget", "Below Budget")</f>
        <v>Above Budget</v>
      </c>
      <c r="T3741">
        <f>Table1[[#This Row],[Actual_Sales]]-Table1[[#This Row],[COGS]]</f>
        <v>46</v>
      </c>
      <c r="U3741">
        <v>30</v>
      </c>
      <c r="V3741">
        <f>Table1[[#This Row],[Gross_Margin]]-Table1[[#This Row],[Budget_Margin]]</f>
        <v>16</v>
      </c>
      <c r="W3741" s="5">
        <f>IF(
Table1[[#This Row],[Budget_Margin]]=0,
"",
IF(
Table1[[#This Row],[Budget_Margin]]&gt;0,
(Table1[[#This Row],[Gross_Margin]]-Table1[[#This Row],[Budget_Margin]]) / Table1[[#This Row],[Budget_Margin]],
(Table1[[#This Row],[Gross_Margin]]-Table1[[#This Row],[Budget_Margin]]) / ABS(Table1[[#This Row],[Budget_Margin]])
)
)</f>
        <v>0.53333333333333333</v>
      </c>
      <c r="X3741" s="5" t="str">
        <f>IF(Table1[[#This Row],[Margin_Var]]&gt;=0, "Above Budget", "Below Budget")</f>
        <v>Above Budget</v>
      </c>
      <c r="Y3741" s="5">
        <f>IFERROR(Table1[[#This Row],[Gross_Margin]]/Table1[[#This Row],[Actual_Sales]],0)</f>
        <v>0.58227848101265822</v>
      </c>
      <c r="Z3741" s="5">
        <f>Table1[[#This Row],[Actual_Profit]]/Table1[[#This Row],[Actual_Sales]]</f>
        <v>1.2658227848101266E-2</v>
      </c>
      <c r="AA3741">
        <v>45</v>
      </c>
      <c r="AB3741" s="5">
        <f>IFERROR(Table1[[#This Row],[Expenses]]/Table1[[#This Row],[Actual_Sales]],0)</f>
        <v>0.569620253164557</v>
      </c>
      <c r="AC3741">
        <v>12</v>
      </c>
      <c r="AD3741">
        <v>243</v>
      </c>
      <c r="AE3741" s="5">
        <f>IFERROR(Table1[[#This Row],[Inventory]]/Table1[[#This Row],[Actual_Sales]],0)</f>
        <v>3.0759493670886076</v>
      </c>
    </row>
    <row r="3742" spans="1:31" x14ac:dyDescent="0.25">
      <c r="A3742">
        <v>3915</v>
      </c>
      <c r="B3742">
        <v>314</v>
      </c>
      <c r="C3742">
        <v>13</v>
      </c>
      <c r="D3742" s="2">
        <v>40848</v>
      </c>
      <c r="E3742">
        <v>79</v>
      </c>
      <c r="F3742">
        <v>60</v>
      </c>
      <c r="G3742">
        <f>Table1[[#This Row],[Actual_Sales]]-Table1[[#This Row],[Budget_Sales]]</f>
        <v>19</v>
      </c>
      <c r="H3742" s="5">
        <f>IF(
Table1[[#This Row],[Budget_Sales]]=0,
"",
IF(
Table1[[#This Row],[Budget_Sales]]&gt;0,
(Table1[[#This Row],[Actual_Sales]]-Table1[[#This Row],[Budget_Sales]])/Table1[[#This Row],[Budget_Sales]],
(Table1[[#This Row],[Actual_Sales]]-Table1[[#This Row],[Budget_Sales]])/ABS(Table1[[#This Row],[Budget_Sales]])
)
)</f>
        <v>0.31666666666666665</v>
      </c>
      <c r="I3742" s="5" t="str">
        <f>IF(Table1[[#This Row],[Sales_Var]]&gt;=0,"Above Budget","Below Budget")</f>
        <v>Above Budget</v>
      </c>
      <c r="J3742">
        <f>Table1[[#This Row],[Actual_Sales]]-(Table1[[#This Row],[COGS]]+Table1[[#This Row],[Expenses]])</f>
        <v>1</v>
      </c>
      <c r="K3742">
        <v>0</v>
      </c>
      <c r="L3742">
        <f>Table1[[#This Row],[Actual_Profit]]-Table1[[#This Row],[Budget_Profit]]</f>
        <v>1</v>
      </c>
      <c r="M3742" s="5" t="str">
        <f>IF(
Table1[[#This Row],[Budget_Profit]]=0,
"",
IF(
Table1[[#This Row],[Budget_Profit]]&gt;0,
(Table1[[#This Row],[Actual_Profit]]-Table1[[#This Row],[Budget_Profit]])/Table1[[#This Row],[Budget_Profit]],
(Table1[[#This Row],[Actual_Profit]]-Table1[[#This Row],[Budget_Profit]])/ABS(Table1[[#This Row],[Budget_Profit]])
)
)</f>
        <v/>
      </c>
      <c r="N3742" s="5" t="str">
        <f>IF(Table1[[#This Row],[Profit_Var]]&gt;=0, "Above Budget", "Below Budget")</f>
        <v>Above Budget</v>
      </c>
      <c r="O3742">
        <v>33</v>
      </c>
      <c r="P3742">
        <v>20</v>
      </c>
      <c r="Q3742">
        <f>Table1[[#This Row],[COGS]]-Table1[[#This Row],[Budget_COGS]]</f>
        <v>13</v>
      </c>
      <c r="R3742" s="5">
        <f>IF(
Table1[[#This Row],[Budget_COGS]]=0,
"",
IF(
Table1[[#This Row],[Budget_COGS]]&gt;0,
(Table1[[#This Row],[Budget_COGS]]-Table1[[#This Row],[COGS]]) / Table1[[#This Row],[Budget_COGS]],
(Table1[[#This Row],[Budget_COGS]]-Table1[[#This Row],[COGS]]) / ABS(Table1[[#This Row],[Budget_COGS]])
)
)</f>
        <v>-0.65</v>
      </c>
      <c r="S3742" s="5" t="str">
        <f>IF(Table1[[#This Row],[COGS _Var]]&gt;=0, "Above Budget", "Below Budget")</f>
        <v>Above Budget</v>
      </c>
      <c r="T3742">
        <f>Table1[[#This Row],[Actual_Sales]]-Table1[[#This Row],[COGS]]</f>
        <v>46</v>
      </c>
      <c r="U3742">
        <v>40</v>
      </c>
      <c r="V3742">
        <f>Table1[[#This Row],[Gross_Margin]]-Table1[[#This Row],[Budget_Margin]]</f>
        <v>6</v>
      </c>
      <c r="W3742" s="5">
        <f>IF(
Table1[[#This Row],[Budget_Margin]]=0,
"",
IF(
Table1[[#This Row],[Budget_Margin]]&gt;0,
(Table1[[#This Row],[Gross_Margin]]-Table1[[#This Row],[Budget_Margin]]) / Table1[[#This Row],[Budget_Margin]],
(Table1[[#This Row],[Gross_Margin]]-Table1[[#This Row],[Budget_Margin]]) / ABS(Table1[[#This Row],[Budget_Margin]])
)
)</f>
        <v>0.15</v>
      </c>
      <c r="X3742" s="5" t="str">
        <f>IF(Table1[[#This Row],[Margin_Var]]&gt;=0, "Above Budget", "Below Budget")</f>
        <v>Above Budget</v>
      </c>
      <c r="Y3742" s="5">
        <f>IFERROR(Table1[[#This Row],[Gross_Margin]]/Table1[[#This Row],[Actual_Sales]],0)</f>
        <v>0.58227848101265822</v>
      </c>
      <c r="Z3742" s="5">
        <f>Table1[[#This Row],[Actual_Profit]]/Table1[[#This Row],[Actual_Sales]]</f>
        <v>1.2658227848101266E-2</v>
      </c>
      <c r="AA3742">
        <v>45</v>
      </c>
      <c r="AB3742" s="5">
        <f>IFERROR(Table1[[#This Row],[Expenses]]/Table1[[#This Row],[Actual_Sales]],0)</f>
        <v>0.569620253164557</v>
      </c>
      <c r="AC3742">
        <v>12</v>
      </c>
      <c r="AD3742">
        <v>243</v>
      </c>
      <c r="AE3742" s="5">
        <f>IFERROR(Table1[[#This Row],[Inventory]]/Table1[[#This Row],[Actual_Sales]],0)</f>
        <v>3.0759493670886076</v>
      </c>
    </row>
    <row r="3743" spans="1:31" x14ac:dyDescent="0.25">
      <c r="A3743">
        <v>2399</v>
      </c>
      <c r="B3743">
        <v>603</v>
      </c>
      <c r="C3743">
        <v>9</v>
      </c>
      <c r="D3743" s="2">
        <v>40575</v>
      </c>
      <c r="E3743">
        <v>79</v>
      </c>
      <c r="F3743">
        <v>50</v>
      </c>
      <c r="G3743">
        <f>Table1[[#This Row],[Actual_Sales]]-Table1[[#This Row],[Budget_Sales]]</f>
        <v>29</v>
      </c>
      <c r="H3743" s="5">
        <f>IF(
Table1[[#This Row],[Budget_Sales]]=0,
"",
IF(
Table1[[#This Row],[Budget_Sales]]&gt;0,
(Table1[[#This Row],[Actual_Sales]]-Table1[[#This Row],[Budget_Sales]])/Table1[[#This Row],[Budget_Sales]],
(Table1[[#This Row],[Actual_Sales]]-Table1[[#This Row],[Budget_Sales]])/ABS(Table1[[#This Row],[Budget_Sales]])
)
)</f>
        <v>0.57999999999999996</v>
      </c>
      <c r="I3743" s="5" t="str">
        <f>IF(Table1[[#This Row],[Sales_Var]]&gt;=0,"Above Budget","Below Budget")</f>
        <v>Above Budget</v>
      </c>
      <c r="J3743">
        <f>Table1[[#This Row],[Actual_Sales]]-(Table1[[#This Row],[COGS]]+Table1[[#This Row],[Expenses]])</f>
        <v>1</v>
      </c>
      <c r="K3743">
        <v>0</v>
      </c>
      <c r="L3743">
        <f>Table1[[#This Row],[Actual_Profit]]-Table1[[#This Row],[Budget_Profit]]</f>
        <v>1</v>
      </c>
      <c r="M3743" s="5" t="str">
        <f>IF(
Table1[[#This Row],[Budget_Profit]]=0,
"",
IF(
Table1[[#This Row],[Budget_Profit]]&gt;0,
(Table1[[#This Row],[Actual_Profit]]-Table1[[#This Row],[Budget_Profit]])/Table1[[#This Row],[Budget_Profit]],
(Table1[[#This Row],[Actual_Profit]]-Table1[[#This Row],[Budget_Profit]])/ABS(Table1[[#This Row],[Budget_Profit]])
)
)</f>
        <v/>
      </c>
      <c r="N3743" s="5" t="str">
        <f>IF(Table1[[#This Row],[Profit_Var]]&gt;=0, "Above Budget", "Below Budget")</f>
        <v>Above Budget</v>
      </c>
      <c r="O3743">
        <v>33</v>
      </c>
      <c r="P3743">
        <v>20</v>
      </c>
      <c r="Q3743">
        <f>Table1[[#This Row],[COGS]]-Table1[[#This Row],[Budget_COGS]]</f>
        <v>13</v>
      </c>
      <c r="R3743" s="5">
        <f>IF(
Table1[[#This Row],[Budget_COGS]]=0,
"",
IF(
Table1[[#This Row],[Budget_COGS]]&gt;0,
(Table1[[#This Row],[Budget_COGS]]-Table1[[#This Row],[COGS]]) / Table1[[#This Row],[Budget_COGS]],
(Table1[[#This Row],[Budget_COGS]]-Table1[[#This Row],[COGS]]) / ABS(Table1[[#This Row],[Budget_COGS]])
)
)</f>
        <v>-0.65</v>
      </c>
      <c r="S3743" s="5" t="str">
        <f>IF(Table1[[#This Row],[COGS _Var]]&gt;=0, "Above Budget", "Below Budget")</f>
        <v>Above Budget</v>
      </c>
      <c r="T3743">
        <f>Table1[[#This Row],[Actual_Sales]]-Table1[[#This Row],[COGS]]</f>
        <v>46</v>
      </c>
      <c r="U3743">
        <v>30</v>
      </c>
      <c r="V3743">
        <f>Table1[[#This Row],[Gross_Margin]]-Table1[[#This Row],[Budget_Margin]]</f>
        <v>16</v>
      </c>
      <c r="W3743" s="5">
        <f>IF(
Table1[[#This Row],[Budget_Margin]]=0,
"",
IF(
Table1[[#This Row],[Budget_Margin]]&gt;0,
(Table1[[#This Row],[Gross_Margin]]-Table1[[#This Row],[Budget_Margin]]) / Table1[[#This Row],[Budget_Margin]],
(Table1[[#This Row],[Gross_Margin]]-Table1[[#This Row],[Budget_Margin]]) / ABS(Table1[[#This Row],[Budget_Margin]])
)
)</f>
        <v>0.53333333333333333</v>
      </c>
      <c r="X3743" s="5" t="str">
        <f>IF(Table1[[#This Row],[Margin_Var]]&gt;=0, "Above Budget", "Below Budget")</f>
        <v>Above Budget</v>
      </c>
      <c r="Y3743" s="5">
        <f>IFERROR(Table1[[#This Row],[Gross_Margin]]/Table1[[#This Row],[Actual_Sales]],0)</f>
        <v>0.58227848101265822</v>
      </c>
      <c r="Z3743" s="5">
        <f>Table1[[#This Row],[Actual_Profit]]/Table1[[#This Row],[Actual_Sales]]</f>
        <v>1.2658227848101266E-2</v>
      </c>
      <c r="AA3743">
        <v>45</v>
      </c>
      <c r="AB3743" s="5">
        <f>IFERROR(Table1[[#This Row],[Expenses]]/Table1[[#This Row],[Actual_Sales]],0)</f>
        <v>0.569620253164557</v>
      </c>
      <c r="AC3743">
        <v>12</v>
      </c>
      <c r="AD3743">
        <v>193</v>
      </c>
      <c r="AE3743" s="5">
        <f>IFERROR(Table1[[#This Row],[Inventory]]/Table1[[#This Row],[Actual_Sales]],0)</f>
        <v>2.4430379746835444</v>
      </c>
    </row>
    <row r="3744" spans="1:31" x14ac:dyDescent="0.25">
      <c r="A3744">
        <v>2387</v>
      </c>
      <c r="B3744">
        <v>573</v>
      </c>
      <c r="C3744">
        <v>13</v>
      </c>
      <c r="D3744" s="2">
        <v>40575</v>
      </c>
      <c r="E3744">
        <v>79</v>
      </c>
      <c r="F3744">
        <v>60</v>
      </c>
      <c r="G3744">
        <f>Table1[[#This Row],[Actual_Sales]]-Table1[[#This Row],[Budget_Sales]]</f>
        <v>19</v>
      </c>
      <c r="H3744" s="5">
        <f>IF(
Table1[[#This Row],[Budget_Sales]]=0,
"",
IF(
Table1[[#This Row],[Budget_Sales]]&gt;0,
(Table1[[#This Row],[Actual_Sales]]-Table1[[#This Row],[Budget_Sales]])/Table1[[#This Row],[Budget_Sales]],
(Table1[[#This Row],[Actual_Sales]]-Table1[[#This Row],[Budget_Sales]])/ABS(Table1[[#This Row],[Budget_Sales]])
)
)</f>
        <v>0.31666666666666665</v>
      </c>
      <c r="I3744" s="5" t="str">
        <f>IF(Table1[[#This Row],[Sales_Var]]&gt;=0,"Above Budget","Below Budget")</f>
        <v>Above Budget</v>
      </c>
      <c r="J3744">
        <f>Table1[[#This Row],[Actual_Sales]]-(Table1[[#This Row],[COGS]]+Table1[[#This Row],[Expenses]])</f>
        <v>1</v>
      </c>
      <c r="K3744">
        <v>0</v>
      </c>
      <c r="L3744">
        <f>Table1[[#This Row],[Actual_Profit]]-Table1[[#This Row],[Budget_Profit]]</f>
        <v>1</v>
      </c>
      <c r="M3744" s="5" t="str">
        <f>IF(
Table1[[#This Row],[Budget_Profit]]=0,
"",
IF(
Table1[[#This Row],[Budget_Profit]]&gt;0,
(Table1[[#This Row],[Actual_Profit]]-Table1[[#This Row],[Budget_Profit]])/Table1[[#This Row],[Budget_Profit]],
(Table1[[#This Row],[Actual_Profit]]-Table1[[#This Row],[Budget_Profit]])/ABS(Table1[[#This Row],[Budget_Profit]])
)
)</f>
        <v/>
      </c>
      <c r="N3744" s="5" t="str">
        <f>IF(Table1[[#This Row],[Profit_Var]]&gt;=0, "Above Budget", "Below Budget")</f>
        <v>Above Budget</v>
      </c>
      <c r="O3744">
        <v>33</v>
      </c>
      <c r="P3744">
        <v>20</v>
      </c>
      <c r="Q3744">
        <f>Table1[[#This Row],[COGS]]-Table1[[#This Row],[Budget_COGS]]</f>
        <v>13</v>
      </c>
      <c r="R3744" s="5">
        <f>IF(
Table1[[#This Row],[Budget_COGS]]=0,
"",
IF(
Table1[[#This Row],[Budget_COGS]]&gt;0,
(Table1[[#This Row],[Budget_COGS]]-Table1[[#This Row],[COGS]]) / Table1[[#This Row],[Budget_COGS]],
(Table1[[#This Row],[Budget_COGS]]-Table1[[#This Row],[COGS]]) / ABS(Table1[[#This Row],[Budget_COGS]])
)
)</f>
        <v>-0.65</v>
      </c>
      <c r="S3744" s="5" t="str">
        <f>IF(Table1[[#This Row],[COGS _Var]]&gt;=0, "Above Budget", "Below Budget")</f>
        <v>Above Budget</v>
      </c>
      <c r="T3744">
        <f>Table1[[#This Row],[Actual_Sales]]-Table1[[#This Row],[COGS]]</f>
        <v>46</v>
      </c>
      <c r="U3744">
        <v>40</v>
      </c>
      <c r="V3744">
        <f>Table1[[#This Row],[Gross_Margin]]-Table1[[#This Row],[Budget_Margin]]</f>
        <v>6</v>
      </c>
      <c r="W3744" s="5">
        <f>IF(
Table1[[#This Row],[Budget_Margin]]=0,
"",
IF(
Table1[[#This Row],[Budget_Margin]]&gt;0,
(Table1[[#This Row],[Gross_Margin]]-Table1[[#This Row],[Budget_Margin]]) / Table1[[#This Row],[Budget_Margin]],
(Table1[[#This Row],[Gross_Margin]]-Table1[[#This Row],[Budget_Margin]]) / ABS(Table1[[#This Row],[Budget_Margin]])
)
)</f>
        <v>0.15</v>
      </c>
      <c r="X3744" s="5" t="str">
        <f>IF(Table1[[#This Row],[Margin_Var]]&gt;=0, "Above Budget", "Below Budget")</f>
        <v>Above Budget</v>
      </c>
      <c r="Y3744" s="5">
        <f>IFERROR(Table1[[#This Row],[Gross_Margin]]/Table1[[#This Row],[Actual_Sales]],0)</f>
        <v>0.58227848101265822</v>
      </c>
      <c r="Z3744" s="5">
        <f>Table1[[#This Row],[Actual_Profit]]/Table1[[#This Row],[Actual_Sales]]</f>
        <v>1.2658227848101266E-2</v>
      </c>
      <c r="AA3744">
        <v>45</v>
      </c>
      <c r="AB3744" s="5">
        <f>IFERROR(Table1[[#This Row],[Expenses]]/Table1[[#This Row],[Actual_Sales]],0)</f>
        <v>0.569620253164557</v>
      </c>
      <c r="AC3744">
        <v>12</v>
      </c>
      <c r="AD3744">
        <v>193</v>
      </c>
      <c r="AE3744" s="5">
        <f>IFERROR(Table1[[#This Row],[Inventory]]/Table1[[#This Row],[Actual_Sales]],0)</f>
        <v>2.4430379746835444</v>
      </c>
    </row>
    <row r="3745" spans="1:31" x14ac:dyDescent="0.25">
      <c r="A3745">
        <v>2584</v>
      </c>
      <c r="B3745">
        <v>702</v>
      </c>
      <c r="C3745">
        <v>2</v>
      </c>
      <c r="D3745" s="2">
        <v>40603</v>
      </c>
      <c r="E3745">
        <v>80</v>
      </c>
      <c r="F3745">
        <v>90</v>
      </c>
      <c r="G3745">
        <f>Table1[[#This Row],[Actual_Sales]]-Table1[[#This Row],[Budget_Sales]]</f>
        <v>-10</v>
      </c>
      <c r="H3745" s="5">
        <f>IF(
Table1[[#This Row],[Budget_Sales]]=0,
"",
IF(
Table1[[#This Row],[Budget_Sales]]&gt;0,
(Table1[[#This Row],[Actual_Sales]]-Table1[[#This Row],[Budget_Sales]])/Table1[[#This Row],[Budget_Sales]],
(Table1[[#This Row],[Actual_Sales]]-Table1[[#This Row],[Budget_Sales]])/ABS(Table1[[#This Row],[Budget_Sales]])
)
)</f>
        <v>-0.1111111111111111</v>
      </c>
      <c r="I3745" s="5" t="str">
        <f>IF(Table1[[#This Row],[Sales_Var]]&gt;=0,"Above Budget","Below Budget")</f>
        <v>Below Budget</v>
      </c>
      <c r="J3745">
        <f>Table1[[#This Row],[Actual_Sales]]-(Table1[[#This Row],[COGS]]+Table1[[#This Row],[Expenses]])</f>
        <v>1</v>
      </c>
      <c r="K3745">
        <v>10</v>
      </c>
      <c r="L3745">
        <f>Table1[[#This Row],[Actual_Profit]]-Table1[[#This Row],[Budget_Profit]]</f>
        <v>-9</v>
      </c>
      <c r="M3745" s="5">
        <f>IF(
Table1[[#This Row],[Budget_Profit]]=0,
"",
IF(
Table1[[#This Row],[Budget_Profit]]&gt;0,
(Table1[[#This Row],[Actual_Profit]]-Table1[[#This Row],[Budget_Profit]])/Table1[[#This Row],[Budget_Profit]],
(Table1[[#This Row],[Actual_Profit]]-Table1[[#This Row],[Budget_Profit]])/ABS(Table1[[#This Row],[Budget_Profit]])
)
)</f>
        <v>-0.9</v>
      </c>
      <c r="N3745" s="5" t="str">
        <f>IF(Table1[[#This Row],[Profit_Var]]&gt;=0, "Above Budget", "Below Budget")</f>
        <v>Below Budget</v>
      </c>
      <c r="O3745">
        <v>33</v>
      </c>
      <c r="P3745">
        <v>40</v>
      </c>
      <c r="Q3745">
        <f>Table1[[#This Row],[COGS]]-Table1[[#This Row],[Budget_COGS]]</f>
        <v>-7</v>
      </c>
      <c r="R3745" s="5">
        <f>IF(
Table1[[#This Row],[Budget_COGS]]=0,
"",
IF(
Table1[[#This Row],[Budget_COGS]]&gt;0,
(Table1[[#This Row],[Budget_COGS]]-Table1[[#This Row],[COGS]]) / Table1[[#This Row],[Budget_COGS]],
(Table1[[#This Row],[Budget_COGS]]-Table1[[#This Row],[COGS]]) / ABS(Table1[[#This Row],[Budget_COGS]])
)
)</f>
        <v>0.17499999999999999</v>
      </c>
      <c r="S3745" s="5" t="str">
        <f>IF(Table1[[#This Row],[COGS _Var]]&gt;=0, "Above Budget", "Below Budget")</f>
        <v>Below Budget</v>
      </c>
      <c r="T3745">
        <f>Table1[[#This Row],[Actual_Sales]]-Table1[[#This Row],[COGS]]</f>
        <v>47</v>
      </c>
      <c r="U3745">
        <v>50</v>
      </c>
      <c r="V3745">
        <f>Table1[[#This Row],[Gross_Margin]]-Table1[[#This Row],[Budget_Margin]]</f>
        <v>-3</v>
      </c>
      <c r="W3745" s="5">
        <f>IF(
Table1[[#This Row],[Budget_Margin]]=0,
"",
IF(
Table1[[#This Row],[Budget_Margin]]&gt;0,
(Table1[[#This Row],[Gross_Margin]]-Table1[[#This Row],[Budget_Margin]]) / Table1[[#This Row],[Budget_Margin]],
(Table1[[#This Row],[Gross_Margin]]-Table1[[#This Row],[Budget_Margin]]) / ABS(Table1[[#This Row],[Budget_Margin]])
)
)</f>
        <v>-0.06</v>
      </c>
      <c r="X3745" s="5" t="str">
        <f>IF(Table1[[#This Row],[Margin_Var]]&gt;=0, "Above Budget", "Below Budget")</f>
        <v>Below Budget</v>
      </c>
      <c r="Y3745" s="5">
        <f>IFERROR(Table1[[#This Row],[Gross_Margin]]/Table1[[#This Row],[Actual_Sales]],0)</f>
        <v>0.58750000000000002</v>
      </c>
      <c r="Z3745" s="5">
        <f>Table1[[#This Row],[Actual_Profit]]/Table1[[#This Row],[Actual_Sales]]</f>
        <v>1.2500000000000001E-2</v>
      </c>
      <c r="AA3745">
        <v>46</v>
      </c>
      <c r="AB3745" s="5">
        <f>IFERROR(Table1[[#This Row],[Expenses]]/Table1[[#This Row],[Actual_Sales]],0)</f>
        <v>0.57499999999999996</v>
      </c>
      <c r="AC3745">
        <v>12</v>
      </c>
      <c r="AD3745">
        <v>190</v>
      </c>
      <c r="AE3745" s="5">
        <f>IFERROR(Table1[[#This Row],[Inventory]]/Table1[[#This Row],[Actual_Sales]],0)</f>
        <v>2.375</v>
      </c>
    </row>
    <row r="3746" spans="1:31" x14ac:dyDescent="0.25">
      <c r="A3746">
        <v>2569</v>
      </c>
      <c r="B3746">
        <v>603</v>
      </c>
      <c r="C3746">
        <v>7</v>
      </c>
      <c r="D3746" s="2">
        <v>40603</v>
      </c>
      <c r="E3746">
        <v>80</v>
      </c>
      <c r="F3746">
        <v>70</v>
      </c>
      <c r="G3746">
        <f>Table1[[#This Row],[Actual_Sales]]-Table1[[#This Row],[Budget_Sales]]</f>
        <v>10</v>
      </c>
      <c r="H3746" s="5">
        <f>IF(
Table1[[#This Row],[Budget_Sales]]=0,
"",
IF(
Table1[[#This Row],[Budget_Sales]]&gt;0,
(Table1[[#This Row],[Actual_Sales]]-Table1[[#This Row],[Budget_Sales]])/Table1[[#This Row],[Budget_Sales]],
(Table1[[#This Row],[Actual_Sales]]-Table1[[#This Row],[Budget_Sales]])/ABS(Table1[[#This Row],[Budget_Sales]])
)
)</f>
        <v>0.14285714285714285</v>
      </c>
      <c r="I3746" s="5" t="str">
        <f>IF(Table1[[#This Row],[Sales_Var]]&gt;=0,"Above Budget","Below Budget")</f>
        <v>Above Budget</v>
      </c>
      <c r="J3746">
        <f>Table1[[#This Row],[Actual_Sales]]-(Table1[[#This Row],[COGS]]+Table1[[#This Row],[Expenses]])</f>
        <v>1</v>
      </c>
      <c r="K3746">
        <v>0</v>
      </c>
      <c r="L3746">
        <f>Table1[[#This Row],[Actual_Profit]]-Table1[[#This Row],[Budget_Profit]]</f>
        <v>1</v>
      </c>
      <c r="M3746" s="5" t="str">
        <f>IF(
Table1[[#This Row],[Budget_Profit]]=0,
"",
IF(
Table1[[#This Row],[Budget_Profit]]&gt;0,
(Table1[[#This Row],[Actual_Profit]]-Table1[[#This Row],[Budget_Profit]])/Table1[[#This Row],[Budget_Profit]],
(Table1[[#This Row],[Actual_Profit]]-Table1[[#This Row],[Budget_Profit]])/ABS(Table1[[#This Row],[Budget_Profit]])
)
)</f>
        <v/>
      </c>
      <c r="N3746" s="5" t="str">
        <f>IF(Table1[[#This Row],[Profit_Var]]&gt;=0, "Above Budget", "Below Budget")</f>
        <v>Above Budget</v>
      </c>
      <c r="O3746">
        <v>33</v>
      </c>
      <c r="P3746">
        <v>30</v>
      </c>
      <c r="Q3746">
        <f>Table1[[#This Row],[COGS]]-Table1[[#This Row],[Budget_COGS]]</f>
        <v>3</v>
      </c>
      <c r="R3746" s="5">
        <f>IF(
Table1[[#This Row],[Budget_COGS]]=0,
"",
IF(
Table1[[#This Row],[Budget_COGS]]&gt;0,
(Table1[[#This Row],[Budget_COGS]]-Table1[[#This Row],[COGS]]) / Table1[[#This Row],[Budget_COGS]],
(Table1[[#This Row],[Budget_COGS]]-Table1[[#This Row],[COGS]]) / ABS(Table1[[#This Row],[Budget_COGS]])
)
)</f>
        <v>-0.1</v>
      </c>
      <c r="S3746" s="5" t="str">
        <f>IF(Table1[[#This Row],[COGS _Var]]&gt;=0, "Above Budget", "Below Budget")</f>
        <v>Above Budget</v>
      </c>
      <c r="T3746">
        <f>Table1[[#This Row],[Actual_Sales]]-Table1[[#This Row],[COGS]]</f>
        <v>47</v>
      </c>
      <c r="U3746">
        <v>40</v>
      </c>
      <c r="V3746">
        <f>Table1[[#This Row],[Gross_Margin]]-Table1[[#This Row],[Budget_Margin]]</f>
        <v>7</v>
      </c>
      <c r="W3746" s="5">
        <f>IF(
Table1[[#This Row],[Budget_Margin]]=0,
"",
IF(
Table1[[#This Row],[Budget_Margin]]&gt;0,
(Table1[[#This Row],[Gross_Margin]]-Table1[[#This Row],[Budget_Margin]]) / Table1[[#This Row],[Budget_Margin]],
(Table1[[#This Row],[Gross_Margin]]-Table1[[#This Row],[Budget_Margin]]) / ABS(Table1[[#This Row],[Budget_Margin]])
)
)</f>
        <v>0.17499999999999999</v>
      </c>
      <c r="X3746" s="5" t="str">
        <f>IF(Table1[[#This Row],[Margin_Var]]&gt;=0, "Above Budget", "Below Budget")</f>
        <v>Above Budget</v>
      </c>
      <c r="Y3746" s="5">
        <f>IFERROR(Table1[[#This Row],[Gross_Margin]]/Table1[[#This Row],[Actual_Sales]],0)</f>
        <v>0.58750000000000002</v>
      </c>
      <c r="Z3746" s="5">
        <f>Table1[[#This Row],[Actual_Profit]]/Table1[[#This Row],[Actual_Sales]]</f>
        <v>1.2500000000000001E-2</v>
      </c>
      <c r="AA3746">
        <v>46</v>
      </c>
      <c r="AB3746" s="5">
        <f>IFERROR(Table1[[#This Row],[Expenses]]/Table1[[#This Row],[Actual_Sales]],0)</f>
        <v>0.57499999999999996</v>
      </c>
      <c r="AC3746">
        <v>12</v>
      </c>
      <c r="AD3746">
        <v>162</v>
      </c>
      <c r="AE3746" s="5">
        <f>IFERROR(Table1[[#This Row],[Inventory]]/Table1[[#This Row],[Actual_Sales]],0)</f>
        <v>2.0249999999999999</v>
      </c>
    </row>
    <row r="3747" spans="1:31" x14ac:dyDescent="0.25">
      <c r="A3747">
        <v>2528</v>
      </c>
      <c r="B3747">
        <v>435</v>
      </c>
      <c r="C3747">
        <v>13</v>
      </c>
      <c r="D3747" s="2">
        <v>40603</v>
      </c>
      <c r="E3747">
        <v>80</v>
      </c>
      <c r="F3747">
        <v>50</v>
      </c>
      <c r="G3747">
        <f>Table1[[#This Row],[Actual_Sales]]-Table1[[#This Row],[Budget_Sales]]</f>
        <v>30</v>
      </c>
      <c r="H3747" s="5">
        <f>IF(
Table1[[#This Row],[Budget_Sales]]=0,
"",
IF(
Table1[[#This Row],[Budget_Sales]]&gt;0,
(Table1[[#This Row],[Actual_Sales]]-Table1[[#This Row],[Budget_Sales]])/Table1[[#This Row],[Budget_Sales]],
(Table1[[#This Row],[Actual_Sales]]-Table1[[#This Row],[Budget_Sales]])/ABS(Table1[[#This Row],[Budget_Sales]])
)
)</f>
        <v>0.6</v>
      </c>
      <c r="I3747" s="5" t="str">
        <f>IF(Table1[[#This Row],[Sales_Var]]&gt;=0,"Above Budget","Below Budget")</f>
        <v>Above Budget</v>
      </c>
      <c r="J3747">
        <f>Table1[[#This Row],[Actual_Sales]]-(Table1[[#This Row],[COGS]]+Table1[[#This Row],[Expenses]])</f>
        <v>1</v>
      </c>
      <c r="K3747">
        <v>10</v>
      </c>
      <c r="L3747">
        <f>Table1[[#This Row],[Actual_Profit]]-Table1[[#This Row],[Budget_Profit]]</f>
        <v>-9</v>
      </c>
      <c r="M3747" s="5">
        <f>IF(
Table1[[#This Row],[Budget_Profit]]=0,
"",
IF(
Table1[[#This Row],[Budget_Profit]]&gt;0,
(Table1[[#This Row],[Actual_Profit]]-Table1[[#This Row],[Budget_Profit]])/Table1[[#This Row],[Budget_Profit]],
(Table1[[#This Row],[Actual_Profit]]-Table1[[#This Row],[Budget_Profit]])/ABS(Table1[[#This Row],[Budget_Profit]])
)
)</f>
        <v>-0.9</v>
      </c>
      <c r="N3747" s="5" t="str">
        <f>IF(Table1[[#This Row],[Profit_Var]]&gt;=0, "Above Budget", "Below Budget")</f>
        <v>Below Budget</v>
      </c>
      <c r="O3747">
        <v>33</v>
      </c>
      <c r="P3747">
        <v>20</v>
      </c>
      <c r="Q3747">
        <f>Table1[[#This Row],[COGS]]-Table1[[#This Row],[Budget_COGS]]</f>
        <v>13</v>
      </c>
      <c r="R3747" s="5">
        <f>IF(
Table1[[#This Row],[Budget_COGS]]=0,
"",
IF(
Table1[[#This Row],[Budget_COGS]]&gt;0,
(Table1[[#This Row],[Budget_COGS]]-Table1[[#This Row],[COGS]]) / Table1[[#This Row],[Budget_COGS]],
(Table1[[#This Row],[Budget_COGS]]-Table1[[#This Row],[COGS]]) / ABS(Table1[[#This Row],[Budget_COGS]])
)
)</f>
        <v>-0.65</v>
      </c>
      <c r="S3747" s="5" t="str">
        <f>IF(Table1[[#This Row],[COGS _Var]]&gt;=0, "Above Budget", "Below Budget")</f>
        <v>Above Budget</v>
      </c>
      <c r="T3747">
        <f>Table1[[#This Row],[Actual_Sales]]-Table1[[#This Row],[COGS]]</f>
        <v>47</v>
      </c>
      <c r="U3747">
        <v>30</v>
      </c>
      <c r="V3747">
        <f>Table1[[#This Row],[Gross_Margin]]-Table1[[#This Row],[Budget_Margin]]</f>
        <v>17</v>
      </c>
      <c r="W3747" s="5">
        <f>IF(
Table1[[#This Row],[Budget_Margin]]=0,
"",
IF(
Table1[[#This Row],[Budget_Margin]]&gt;0,
(Table1[[#This Row],[Gross_Margin]]-Table1[[#This Row],[Budget_Margin]]) / Table1[[#This Row],[Budget_Margin]],
(Table1[[#This Row],[Gross_Margin]]-Table1[[#This Row],[Budget_Margin]]) / ABS(Table1[[#This Row],[Budget_Margin]])
)
)</f>
        <v>0.56666666666666665</v>
      </c>
      <c r="X3747" s="5" t="str">
        <f>IF(Table1[[#This Row],[Margin_Var]]&gt;=0, "Above Budget", "Below Budget")</f>
        <v>Above Budget</v>
      </c>
      <c r="Y3747" s="5">
        <f>IFERROR(Table1[[#This Row],[Gross_Margin]]/Table1[[#This Row],[Actual_Sales]],0)</f>
        <v>0.58750000000000002</v>
      </c>
      <c r="Z3747" s="5">
        <f>Table1[[#This Row],[Actual_Profit]]/Table1[[#This Row],[Actual_Sales]]</f>
        <v>1.2500000000000001E-2</v>
      </c>
      <c r="AA3747">
        <v>46</v>
      </c>
      <c r="AB3747" s="5">
        <f>IFERROR(Table1[[#This Row],[Expenses]]/Table1[[#This Row],[Actual_Sales]],0)</f>
        <v>0.57499999999999996</v>
      </c>
      <c r="AC3747">
        <v>12</v>
      </c>
      <c r="AD3747">
        <v>162</v>
      </c>
      <c r="AE3747" s="5">
        <f>IFERROR(Table1[[#This Row],[Inventory]]/Table1[[#This Row],[Actual_Sales]],0)</f>
        <v>2.0249999999999999</v>
      </c>
    </row>
    <row r="3748" spans="1:31" x14ac:dyDescent="0.25">
      <c r="A3748">
        <v>2579</v>
      </c>
      <c r="B3748">
        <v>636</v>
      </c>
      <c r="C3748">
        <v>13</v>
      </c>
      <c r="D3748" s="2">
        <v>40603</v>
      </c>
      <c r="E3748">
        <v>80</v>
      </c>
      <c r="F3748">
        <v>60</v>
      </c>
      <c r="G3748">
        <f>Table1[[#This Row],[Actual_Sales]]-Table1[[#This Row],[Budget_Sales]]</f>
        <v>20</v>
      </c>
      <c r="H3748" s="5">
        <f>IF(
Table1[[#This Row],[Budget_Sales]]=0,
"",
IF(
Table1[[#This Row],[Budget_Sales]]&gt;0,
(Table1[[#This Row],[Actual_Sales]]-Table1[[#This Row],[Budget_Sales]])/Table1[[#This Row],[Budget_Sales]],
(Table1[[#This Row],[Actual_Sales]]-Table1[[#This Row],[Budget_Sales]])/ABS(Table1[[#This Row],[Budget_Sales]])
)
)</f>
        <v>0.33333333333333331</v>
      </c>
      <c r="I3748" s="5" t="str">
        <f>IF(Table1[[#This Row],[Sales_Var]]&gt;=0,"Above Budget","Below Budget")</f>
        <v>Above Budget</v>
      </c>
      <c r="J3748">
        <f>Table1[[#This Row],[Actual_Sales]]-(Table1[[#This Row],[COGS]]+Table1[[#This Row],[Expenses]])</f>
        <v>1</v>
      </c>
      <c r="K3748">
        <v>0</v>
      </c>
      <c r="L3748">
        <f>Table1[[#This Row],[Actual_Profit]]-Table1[[#This Row],[Budget_Profit]]</f>
        <v>1</v>
      </c>
      <c r="M3748" s="5" t="str">
        <f>IF(
Table1[[#This Row],[Budget_Profit]]=0,
"",
IF(
Table1[[#This Row],[Budget_Profit]]&gt;0,
(Table1[[#This Row],[Actual_Profit]]-Table1[[#This Row],[Budget_Profit]])/Table1[[#This Row],[Budget_Profit]],
(Table1[[#This Row],[Actual_Profit]]-Table1[[#This Row],[Budget_Profit]])/ABS(Table1[[#This Row],[Budget_Profit]])
)
)</f>
        <v/>
      </c>
      <c r="N3748" s="5" t="str">
        <f>IF(Table1[[#This Row],[Profit_Var]]&gt;=0, "Above Budget", "Below Budget")</f>
        <v>Above Budget</v>
      </c>
      <c r="O3748">
        <v>33</v>
      </c>
      <c r="P3748">
        <v>20</v>
      </c>
      <c r="Q3748">
        <f>Table1[[#This Row],[COGS]]-Table1[[#This Row],[Budget_COGS]]</f>
        <v>13</v>
      </c>
      <c r="R3748" s="5">
        <f>IF(
Table1[[#This Row],[Budget_COGS]]=0,
"",
IF(
Table1[[#This Row],[Budget_COGS]]&gt;0,
(Table1[[#This Row],[Budget_COGS]]-Table1[[#This Row],[COGS]]) / Table1[[#This Row],[Budget_COGS]],
(Table1[[#This Row],[Budget_COGS]]-Table1[[#This Row],[COGS]]) / ABS(Table1[[#This Row],[Budget_COGS]])
)
)</f>
        <v>-0.65</v>
      </c>
      <c r="S3748" s="5" t="str">
        <f>IF(Table1[[#This Row],[COGS _Var]]&gt;=0, "Above Budget", "Below Budget")</f>
        <v>Above Budget</v>
      </c>
      <c r="T3748">
        <f>Table1[[#This Row],[Actual_Sales]]-Table1[[#This Row],[COGS]]</f>
        <v>47</v>
      </c>
      <c r="U3748">
        <v>40</v>
      </c>
      <c r="V3748">
        <f>Table1[[#This Row],[Gross_Margin]]-Table1[[#This Row],[Budget_Margin]]</f>
        <v>7</v>
      </c>
      <c r="W3748" s="5">
        <f>IF(
Table1[[#This Row],[Budget_Margin]]=0,
"",
IF(
Table1[[#This Row],[Budget_Margin]]&gt;0,
(Table1[[#This Row],[Gross_Margin]]-Table1[[#This Row],[Budget_Margin]]) / Table1[[#This Row],[Budget_Margin]],
(Table1[[#This Row],[Gross_Margin]]-Table1[[#This Row],[Budget_Margin]]) / ABS(Table1[[#This Row],[Budget_Margin]])
)
)</f>
        <v>0.17499999999999999</v>
      </c>
      <c r="X3748" s="5" t="str">
        <f>IF(Table1[[#This Row],[Margin_Var]]&gt;=0, "Above Budget", "Below Budget")</f>
        <v>Above Budget</v>
      </c>
      <c r="Y3748" s="5">
        <f>IFERROR(Table1[[#This Row],[Gross_Margin]]/Table1[[#This Row],[Actual_Sales]],0)</f>
        <v>0.58750000000000002</v>
      </c>
      <c r="Z3748" s="5">
        <f>Table1[[#This Row],[Actual_Profit]]/Table1[[#This Row],[Actual_Sales]]</f>
        <v>1.2500000000000001E-2</v>
      </c>
      <c r="AA3748">
        <v>46</v>
      </c>
      <c r="AB3748" s="5">
        <f>IFERROR(Table1[[#This Row],[Expenses]]/Table1[[#This Row],[Actual_Sales]],0)</f>
        <v>0.57499999999999996</v>
      </c>
      <c r="AC3748">
        <v>12</v>
      </c>
      <c r="AD3748">
        <v>190</v>
      </c>
      <c r="AE3748" s="5">
        <f>IFERROR(Table1[[#This Row],[Inventory]]/Table1[[#This Row],[Actual_Sales]],0)</f>
        <v>2.375</v>
      </c>
    </row>
    <row r="3749" spans="1:31" x14ac:dyDescent="0.25">
      <c r="A3749">
        <v>2949</v>
      </c>
      <c r="B3749">
        <v>702</v>
      </c>
      <c r="C3749">
        <v>2</v>
      </c>
      <c r="D3749" s="2">
        <v>40664</v>
      </c>
      <c r="E3749">
        <v>80</v>
      </c>
      <c r="F3749">
        <v>100</v>
      </c>
      <c r="G3749">
        <f>Table1[[#This Row],[Actual_Sales]]-Table1[[#This Row],[Budget_Sales]]</f>
        <v>-20</v>
      </c>
      <c r="H3749" s="5">
        <f>IF(
Table1[[#This Row],[Budget_Sales]]=0,
"",
IF(
Table1[[#This Row],[Budget_Sales]]&gt;0,
(Table1[[#This Row],[Actual_Sales]]-Table1[[#This Row],[Budget_Sales]])/Table1[[#This Row],[Budget_Sales]],
(Table1[[#This Row],[Actual_Sales]]-Table1[[#This Row],[Budget_Sales]])/ABS(Table1[[#This Row],[Budget_Sales]])
)
)</f>
        <v>-0.2</v>
      </c>
      <c r="I3749" s="5" t="str">
        <f>IF(Table1[[#This Row],[Sales_Var]]&gt;=0,"Above Budget","Below Budget")</f>
        <v>Below Budget</v>
      </c>
      <c r="J3749">
        <f>Table1[[#This Row],[Actual_Sales]]-(Table1[[#This Row],[COGS]]+Table1[[#This Row],[Expenses]])</f>
        <v>1</v>
      </c>
      <c r="K3749">
        <v>20</v>
      </c>
      <c r="L3749">
        <f>Table1[[#This Row],[Actual_Profit]]-Table1[[#This Row],[Budget_Profit]]</f>
        <v>-19</v>
      </c>
      <c r="M3749" s="5">
        <f>IF(
Table1[[#This Row],[Budget_Profit]]=0,
"",
IF(
Table1[[#This Row],[Budget_Profit]]&gt;0,
(Table1[[#This Row],[Actual_Profit]]-Table1[[#This Row],[Budget_Profit]])/Table1[[#This Row],[Budget_Profit]],
(Table1[[#This Row],[Actual_Profit]]-Table1[[#This Row],[Budget_Profit]])/ABS(Table1[[#This Row],[Budget_Profit]])
)
)</f>
        <v>-0.95</v>
      </c>
      <c r="N3749" s="5" t="str">
        <f>IF(Table1[[#This Row],[Profit_Var]]&gt;=0, "Above Budget", "Below Budget")</f>
        <v>Below Budget</v>
      </c>
      <c r="O3749">
        <v>36</v>
      </c>
      <c r="P3749">
        <v>40</v>
      </c>
      <c r="Q3749">
        <f>Table1[[#This Row],[COGS]]-Table1[[#This Row],[Budget_COGS]]</f>
        <v>-4</v>
      </c>
      <c r="R3749" s="5">
        <f>IF(
Table1[[#This Row],[Budget_COGS]]=0,
"",
IF(
Table1[[#This Row],[Budget_COGS]]&gt;0,
(Table1[[#This Row],[Budget_COGS]]-Table1[[#This Row],[COGS]]) / Table1[[#This Row],[Budget_COGS]],
(Table1[[#This Row],[Budget_COGS]]-Table1[[#This Row],[COGS]]) / ABS(Table1[[#This Row],[Budget_COGS]])
)
)</f>
        <v>0.1</v>
      </c>
      <c r="S3749" s="5" t="str">
        <f>IF(Table1[[#This Row],[COGS _Var]]&gt;=0, "Above Budget", "Below Budget")</f>
        <v>Below Budget</v>
      </c>
      <c r="T3749">
        <f>Table1[[#This Row],[Actual_Sales]]-Table1[[#This Row],[COGS]]</f>
        <v>44</v>
      </c>
      <c r="U3749">
        <v>60</v>
      </c>
      <c r="V3749">
        <f>Table1[[#This Row],[Gross_Margin]]-Table1[[#This Row],[Budget_Margin]]</f>
        <v>-16</v>
      </c>
      <c r="W3749" s="5">
        <f>IF(
Table1[[#This Row],[Budget_Margin]]=0,
"",
IF(
Table1[[#This Row],[Budget_Margin]]&gt;0,
(Table1[[#This Row],[Gross_Margin]]-Table1[[#This Row],[Budget_Margin]]) / Table1[[#This Row],[Budget_Margin]],
(Table1[[#This Row],[Gross_Margin]]-Table1[[#This Row],[Budget_Margin]]) / ABS(Table1[[#This Row],[Budget_Margin]])
)
)</f>
        <v>-0.26666666666666666</v>
      </c>
      <c r="X3749" s="5" t="str">
        <f>IF(Table1[[#This Row],[Margin_Var]]&gt;=0, "Above Budget", "Below Budget")</f>
        <v>Below Budget</v>
      </c>
      <c r="Y3749" s="5">
        <f>IFERROR(Table1[[#This Row],[Gross_Margin]]/Table1[[#This Row],[Actual_Sales]],0)</f>
        <v>0.55000000000000004</v>
      </c>
      <c r="Z3749" s="5">
        <f>Table1[[#This Row],[Actual_Profit]]/Table1[[#This Row],[Actual_Sales]]</f>
        <v>1.2500000000000001E-2</v>
      </c>
      <c r="AA3749">
        <v>43</v>
      </c>
      <c r="AB3749" s="5">
        <f>IFERROR(Table1[[#This Row],[Expenses]]/Table1[[#This Row],[Actual_Sales]],0)</f>
        <v>0.53749999999999998</v>
      </c>
      <c r="AC3749">
        <v>13</v>
      </c>
      <c r="AD3749">
        <v>212</v>
      </c>
      <c r="AE3749" s="5">
        <f>IFERROR(Table1[[#This Row],[Inventory]]/Table1[[#This Row],[Actual_Sales]],0)</f>
        <v>2.65</v>
      </c>
    </row>
    <row r="3750" spans="1:31" x14ac:dyDescent="0.25">
      <c r="A3750">
        <v>2927</v>
      </c>
      <c r="B3750">
        <v>603</v>
      </c>
      <c r="C3750">
        <v>9</v>
      </c>
      <c r="D3750" s="2">
        <v>40664</v>
      </c>
      <c r="E3750">
        <v>80</v>
      </c>
      <c r="F3750">
        <v>60</v>
      </c>
      <c r="G3750">
        <f>Table1[[#This Row],[Actual_Sales]]-Table1[[#This Row],[Budget_Sales]]</f>
        <v>20</v>
      </c>
      <c r="H3750" s="5">
        <f>IF(
Table1[[#This Row],[Budget_Sales]]=0,
"",
IF(
Table1[[#This Row],[Budget_Sales]]&gt;0,
(Table1[[#This Row],[Actual_Sales]]-Table1[[#This Row],[Budget_Sales]])/Table1[[#This Row],[Budget_Sales]],
(Table1[[#This Row],[Actual_Sales]]-Table1[[#This Row],[Budget_Sales]])/ABS(Table1[[#This Row],[Budget_Sales]])
)
)</f>
        <v>0.33333333333333331</v>
      </c>
      <c r="I3750" s="5" t="str">
        <f>IF(Table1[[#This Row],[Sales_Var]]&gt;=0,"Above Budget","Below Budget")</f>
        <v>Above Budget</v>
      </c>
      <c r="J3750">
        <f>Table1[[#This Row],[Actual_Sales]]-(Table1[[#This Row],[COGS]]+Table1[[#This Row],[Expenses]])</f>
        <v>1</v>
      </c>
      <c r="K3750">
        <v>10</v>
      </c>
      <c r="L3750">
        <f>Table1[[#This Row],[Actual_Profit]]-Table1[[#This Row],[Budget_Profit]]</f>
        <v>-9</v>
      </c>
      <c r="M3750" s="5">
        <f>IF(
Table1[[#This Row],[Budget_Profit]]=0,
"",
IF(
Table1[[#This Row],[Budget_Profit]]&gt;0,
(Table1[[#This Row],[Actual_Profit]]-Table1[[#This Row],[Budget_Profit]])/Table1[[#This Row],[Budget_Profit]],
(Table1[[#This Row],[Actual_Profit]]-Table1[[#This Row],[Budget_Profit]])/ABS(Table1[[#This Row],[Budget_Profit]])
)
)</f>
        <v>-0.9</v>
      </c>
      <c r="N3750" s="5" t="str">
        <f>IF(Table1[[#This Row],[Profit_Var]]&gt;=0, "Above Budget", "Below Budget")</f>
        <v>Below Budget</v>
      </c>
      <c r="O3750">
        <v>36</v>
      </c>
      <c r="P3750">
        <v>20</v>
      </c>
      <c r="Q3750">
        <f>Table1[[#This Row],[COGS]]-Table1[[#This Row],[Budget_COGS]]</f>
        <v>16</v>
      </c>
      <c r="R3750" s="5">
        <f>IF(
Table1[[#This Row],[Budget_COGS]]=0,
"",
IF(
Table1[[#This Row],[Budget_COGS]]&gt;0,
(Table1[[#This Row],[Budget_COGS]]-Table1[[#This Row],[COGS]]) / Table1[[#This Row],[Budget_COGS]],
(Table1[[#This Row],[Budget_COGS]]-Table1[[#This Row],[COGS]]) / ABS(Table1[[#This Row],[Budget_COGS]])
)
)</f>
        <v>-0.8</v>
      </c>
      <c r="S3750" s="5" t="str">
        <f>IF(Table1[[#This Row],[COGS _Var]]&gt;=0, "Above Budget", "Below Budget")</f>
        <v>Above Budget</v>
      </c>
      <c r="T3750">
        <f>Table1[[#This Row],[Actual_Sales]]-Table1[[#This Row],[COGS]]</f>
        <v>44</v>
      </c>
      <c r="U3750">
        <v>40</v>
      </c>
      <c r="V3750">
        <f>Table1[[#This Row],[Gross_Margin]]-Table1[[#This Row],[Budget_Margin]]</f>
        <v>4</v>
      </c>
      <c r="W3750" s="5">
        <f>IF(
Table1[[#This Row],[Budget_Margin]]=0,
"",
IF(
Table1[[#This Row],[Budget_Margin]]&gt;0,
(Table1[[#This Row],[Gross_Margin]]-Table1[[#This Row],[Budget_Margin]]) / Table1[[#This Row],[Budget_Margin]],
(Table1[[#This Row],[Gross_Margin]]-Table1[[#This Row],[Budget_Margin]]) / ABS(Table1[[#This Row],[Budget_Margin]])
)
)</f>
        <v>0.1</v>
      </c>
      <c r="X3750" s="5" t="str">
        <f>IF(Table1[[#This Row],[Margin_Var]]&gt;=0, "Above Budget", "Below Budget")</f>
        <v>Above Budget</v>
      </c>
      <c r="Y3750" s="5">
        <f>IFERROR(Table1[[#This Row],[Gross_Margin]]/Table1[[#This Row],[Actual_Sales]],0)</f>
        <v>0.55000000000000004</v>
      </c>
      <c r="Z3750" s="5">
        <f>Table1[[#This Row],[Actual_Profit]]/Table1[[#This Row],[Actual_Sales]]</f>
        <v>1.2500000000000001E-2</v>
      </c>
      <c r="AA3750">
        <v>43</v>
      </c>
      <c r="AB3750" s="5">
        <f>IFERROR(Table1[[#This Row],[Expenses]]/Table1[[#This Row],[Actual_Sales]],0)</f>
        <v>0.53749999999999998</v>
      </c>
      <c r="AC3750">
        <v>13</v>
      </c>
      <c r="AD3750">
        <v>212</v>
      </c>
      <c r="AE3750" s="5">
        <f>IFERROR(Table1[[#This Row],[Inventory]]/Table1[[#This Row],[Actual_Sales]],0)</f>
        <v>2.65</v>
      </c>
    </row>
    <row r="3751" spans="1:31" x14ac:dyDescent="0.25">
      <c r="A3751">
        <v>3956</v>
      </c>
      <c r="B3751">
        <v>505</v>
      </c>
      <c r="C3751">
        <v>4</v>
      </c>
      <c r="D3751" s="2">
        <v>40848</v>
      </c>
      <c r="E3751">
        <v>81</v>
      </c>
      <c r="F3751">
        <v>50</v>
      </c>
      <c r="G3751">
        <f>Table1[[#This Row],[Actual_Sales]]-Table1[[#This Row],[Budget_Sales]]</f>
        <v>31</v>
      </c>
      <c r="H3751" s="5">
        <f>IF(
Table1[[#This Row],[Budget_Sales]]=0,
"",
IF(
Table1[[#This Row],[Budget_Sales]]&gt;0,
(Table1[[#This Row],[Actual_Sales]]-Table1[[#This Row],[Budget_Sales]])/Table1[[#This Row],[Budget_Sales]],
(Table1[[#This Row],[Actual_Sales]]-Table1[[#This Row],[Budget_Sales]])/ABS(Table1[[#This Row],[Budget_Sales]])
)
)</f>
        <v>0.62</v>
      </c>
      <c r="I3751" s="5" t="str">
        <f>IF(Table1[[#This Row],[Sales_Var]]&gt;=0,"Above Budget","Below Budget")</f>
        <v>Above Budget</v>
      </c>
      <c r="J3751">
        <f>Table1[[#This Row],[Actual_Sales]]-(Table1[[#This Row],[COGS]]+Table1[[#This Row],[Expenses]])</f>
        <v>1</v>
      </c>
      <c r="K3751">
        <v>-10</v>
      </c>
      <c r="L3751">
        <f>Table1[[#This Row],[Actual_Profit]]-Table1[[#This Row],[Budget_Profit]]</f>
        <v>11</v>
      </c>
      <c r="M3751" s="5">
        <f>IF(
Table1[[#This Row],[Budget_Profit]]=0,
"",
IF(
Table1[[#This Row],[Budget_Profit]]&gt;0,
(Table1[[#This Row],[Actual_Profit]]-Table1[[#This Row],[Budget_Profit]])/Table1[[#This Row],[Budget_Profit]],
(Table1[[#This Row],[Actual_Profit]]-Table1[[#This Row],[Budget_Profit]])/ABS(Table1[[#This Row],[Budget_Profit]])
)
)</f>
        <v>1.1000000000000001</v>
      </c>
      <c r="N3751" s="5" t="str">
        <f>IF(Table1[[#This Row],[Profit_Var]]&gt;=0, "Above Budget", "Below Budget")</f>
        <v>Above Budget</v>
      </c>
      <c r="O3751">
        <v>34</v>
      </c>
      <c r="P3751">
        <v>20</v>
      </c>
      <c r="Q3751">
        <f>Table1[[#This Row],[COGS]]-Table1[[#This Row],[Budget_COGS]]</f>
        <v>14</v>
      </c>
      <c r="R3751" s="5">
        <f>IF(
Table1[[#This Row],[Budget_COGS]]=0,
"",
IF(
Table1[[#This Row],[Budget_COGS]]&gt;0,
(Table1[[#This Row],[Budget_COGS]]-Table1[[#This Row],[COGS]]) / Table1[[#This Row],[Budget_COGS]],
(Table1[[#This Row],[Budget_COGS]]-Table1[[#This Row],[COGS]]) / ABS(Table1[[#This Row],[Budget_COGS]])
)
)</f>
        <v>-0.7</v>
      </c>
      <c r="S3751" s="5" t="str">
        <f>IF(Table1[[#This Row],[COGS _Var]]&gt;=0, "Above Budget", "Below Budget")</f>
        <v>Above Budget</v>
      </c>
      <c r="T3751">
        <f>Table1[[#This Row],[Actual_Sales]]-Table1[[#This Row],[COGS]]</f>
        <v>47</v>
      </c>
      <c r="U3751">
        <v>30</v>
      </c>
      <c r="V3751">
        <f>Table1[[#This Row],[Gross_Margin]]-Table1[[#This Row],[Budget_Margin]]</f>
        <v>17</v>
      </c>
      <c r="W3751" s="5">
        <f>IF(
Table1[[#This Row],[Budget_Margin]]=0,
"",
IF(
Table1[[#This Row],[Budget_Margin]]&gt;0,
(Table1[[#This Row],[Gross_Margin]]-Table1[[#This Row],[Budget_Margin]]) / Table1[[#This Row],[Budget_Margin]],
(Table1[[#This Row],[Gross_Margin]]-Table1[[#This Row],[Budget_Margin]]) / ABS(Table1[[#This Row],[Budget_Margin]])
)
)</f>
        <v>0.56666666666666665</v>
      </c>
      <c r="X3751" s="5" t="str">
        <f>IF(Table1[[#This Row],[Margin_Var]]&gt;=0, "Above Budget", "Below Budget")</f>
        <v>Above Budget</v>
      </c>
      <c r="Y3751" s="5">
        <f>IFERROR(Table1[[#This Row],[Gross_Margin]]/Table1[[#This Row],[Actual_Sales]],0)</f>
        <v>0.58024691358024694</v>
      </c>
      <c r="Z3751" s="5">
        <f>Table1[[#This Row],[Actual_Profit]]/Table1[[#This Row],[Actual_Sales]]</f>
        <v>1.2345679012345678E-2</v>
      </c>
      <c r="AA3751">
        <v>46</v>
      </c>
      <c r="AB3751" s="5">
        <f>IFERROR(Table1[[#This Row],[Expenses]]/Table1[[#This Row],[Actual_Sales]],0)</f>
        <v>0.5679012345679012</v>
      </c>
      <c r="AC3751">
        <v>12</v>
      </c>
      <c r="AD3751">
        <v>-522</v>
      </c>
      <c r="AE3751" s="5">
        <f>IFERROR(Table1[[#This Row],[Inventory]]/Table1[[#This Row],[Actual_Sales]],0)</f>
        <v>-6.4444444444444446</v>
      </c>
    </row>
    <row r="3752" spans="1:31" x14ac:dyDescent="0.25">
      <c r="A3752">
        <v>3335</v>
      </c>
      <c r="B3752">
        <v>775</v>
      </c>
      <c r="C3752">
        <v>2</v>
      </c>
      <c r="D3752" s="2">
        <v>40725</v>
      </c>
      <c r="E3752">
        <v>81</v>
      </c>
      <c r="F3752">
        <v>100</v>
      </c>
      <c r="G3752">
        <f>Table1[[#This Row],[Actual_Sales]]-Table1[[#This Row],[Budget_Sales]]</f>
        <v>-19</v>
      </c>
      <c r="H3752" s="5">
        <f>IF(
Table1[[#This Row],[Budget_Sales]]=0,
"",
IF(
Table1[[#This Row],[Budget_Sales]]&gt;0,
(Table1[[#This Row],[Actual_Sales]]-Table1[[#This Row],[Budget_Sales]])/Table1[[#This Row],[Budget_Sales]],
(Table1[[#This Row],[Actual_Sales]]-Table1[[#This Row],[Budget_Sales]])/ABS(Table1[[#This Row],[Budget_Sales]])
)
)</f>
        <v>-0.19</v>
      </c>
      <c r="I3752" s="5" t="str">
        <f>IF(Table1[[#This Row],[Sales_Var]]&gt;=0,"Above Budget","Below Budget")</f>
        <v>Below Budget</v>
      </c>
      <c r="J3752">
        <f>Table1[[#This Row],[Actual_Sales]]-(Table1[[#This Row],[COGS]]+Table1[[#This Row],[Expenses]])</f>
        <v>1</v>
      </c>
      <c r="K3752">
        <v>20</v>
      </c>
      <c r="L3752">
        <f>Table1[[#This Row],[Actual_Profit]]-Table1[[#This Row],[Budget_Profit]]</f>
        <v>-19</v>
      </c>
      <c r="M3752" s="5">
        <f>IF(
Table1[[#This Row],[Budget_Profit]]=0,
"",
IF(
Table1[[#This Row],[Budget_Profit]]&gt;0,
(Table1[[#This Row],[Actual_Profit]]-Table1[[#This Row],[Budget_Profit]])/Table1[[#This Row],[Budget_Profit]],
(Table1[[#This Row],[Actual_Profit]]-Table1[[#This Row],[Budget_Profit]])/ABS(Table1[[#This Row],[Budget_Profit]])
)
)</f>
        <v>-0.95</v>
      </c>
      <c r="N3752" s="5" t="str">
        <f>IF(Table1[[#This Row],[Profit_Var]]&gt;=0, "Above Budget", "Below Budget")</f>
        <v>Below Budget</v>
      </c>
      <c r="O3752">
        <v>36</v>
      </c>
      <c r="P3752">
        <v>40</v>
      </c>
      <c r="Q3752">
        <f>Table1[[#This Row],[COGS]]-Table1[[#This Row],[Budget_COGS]]</f>
        <v>-4</v>
      </c>
      <c r="R3752" s="5">
        <f>IF(
Table1[[#This Row],[Budget_COGS]]=0,
"",
IF(
Table1[[#This Row],[Budget_COGS]]&gt;0,
(Table1[[#This Row],[Budget_COGS]]-Table1[[#This Row],[COGS]]) / Table1[[#This Row],[Budget_COGS]],
(Table1[[#This Row],[Budget_COGS]]-Table1[[#This Row],[COGS]]) / ABS(Table1[[#This Row],[Budget_COGS]])
)
)</f>
        <v>0.1</v>
      </c>
      <c r="S3752" s="5" t="str">
        <f>IF(Table1[[#This Row],[COGS _Var]]&gt;=0, "Above Budget", "Below Budget")</f>
        <v>Below Budget</v>
      </c>
      <c r="T3752">
        <f>Table1[[#This Row],[Actual_Sales]]-Table1[[#This Row],[COGS]]</f>
        <v>45</v>
      </c>
      <c r="U3752">
        <v>60</v>
      </c>
      <c r="V3752">
        <f>Table1[[#This Row],[Gross_Margin]]-Table1[[#This Row],[Budget_Margin]]</f>
        <v>-15</v>
      </c>
      <c r="W3752" s="5">
        <f>IF(
Table1[[#This Row],[Budget_Margin]]=0,
"",
IF(
Table1[[#This Row],[Budget_Margin]]&gt;0,
(Table1[[#This Row],[Gross_Margin]]-Table1[[#This Row],[Budget_Margin]]) / Table1[[#This Row],[Budget_Margin]],
(Table1[[#This Row],[Gross_Margin]]-Table1[[#This Row],[Budget_Margin]]) / ABS(Table1[[#This Row],[Budget_Margin]])
)
)</f>
        <v>-0.25</v>
      </c>
      <c r="X3752" s="5" t="str">
        <f>IF(Table1[[#This Row],[Margin_Var]]&gt;=0, "Above Budget", "Below Budget")</f>
        <v>Below Budget</v>
      </c>
      <c r="Y3752" s="5">
        <f>IFERROR(Table1[[#This Row],[Gross_Margin]]/Table1[[#This Row],[Actual_Sales]],0)</f>
        <v>0.55555555555555558</v>
      </c>
      <c r="Z3752" s="5">
        <f>Table1[[#This Row],[Actual_Profit]]/Table1[[#This Row],[Actual_Sales]]</f>
        <v>1.2345679012345678E-2</v>
      </c>
      <c r="AA3752">
        <v>44</v>
      </c>
      <c r="AB3752" s="5">
        <f>IFERROR(Table1[[#This Row],[Expenses]]/Table1[[#This Row],[Actual_Sales]],0)</f>
        <v>0.54320987654320985</v>
      </c>
      <c r="AC3752">
        <v>13</v>
      </c>
      <c r="AD3752">
        <v>252</v>
      </c>
      <c r="AE3752" s="5">
        <f>IFERROR(Table1[[#This Row],[Inventory]]/Table1[[#This Row],[Actual_Sales]],0)</f>
        <v>3.1111111111111112</v>
      </c>
    </row>
    <row r="3753" spans="1:31" x14ac:dyDescent="0.25">
      <c r="A3753">
        <v>1351</v>
      </c>
      <c r="B3753">
        <v>702</v>
      </c>
      <c r="C3753">
        <v>2</v>
      </c>
      <c r="D3753" s="2">
        <v>40391</v>
      </c>
      <c r="E3753">
        <v>86</v>
      </c>
      <c r="F3753">
        <v>100</v>
      </c>
      <c r="G3753">
        <f>Table1[[#This Row],[Actual_Sales]]-Table1[[#This Row],[Budget_Sales]]</f>
        <v>-14</v>
      </c>
      <c r="H3753" s="5">
        <f>IF(
Table1[[#This Row],[Budget_Sales]]=0,
"",
IF(
Table1[[#This Row],[Budget_Sales]]&gt;0,
(Table1[[#This Row],[Actual_Sales]]-Table1[[#This Row],[Budget_Sales]])/Table1[[#This Row],[Budget_Sales]],
(Table1[[#This Row],[Actual_Sales]]-Table1[[#This Row],[Budget_Sales]])/ABS(Table1[[#This Row],[Budget_Sales]])
)
)</f>
        <v>-0.14000000000000001</v>
      </c>
      <c r="I3753" s="5" t="str">
        <f>IF(Table1[[#This Row],[Sales_Var]]&gt;=0,"Above Budget","Below Budget")</f>
        <v>Below Budget</v>
      </c>
      <c r="J3753">
        <f>Table1[[#This Row],[Actual_Sales]]-(Table1[[#This Row],[COGS]]+Table1[[#This Row],[Expenses]])</f>
        <v>1</v>
      </c>
      <c r="K3753">
        <v>20</v>
      </c>
      <c r="L3753">
        <f>Table1[[#This Row],[Actual_Profit]]-Table1[[#This Row],[Budget_Profit]]</f>
        <v>-19</v>
      </c>
      <c r="M3753" s="5">
        <f>IF(
Table1[[#This Row],[Budget_Profit]]=0,
"",
IF(
Table1[[#This Row],[Budget_Profit]]&gt;0,
(Table1[[#This Row],[Actual_Profit]]-Table1[[#This Row],[Budget_Profit]])/Table1[[#This Row],[Budget_Profit]],
(Table1[[#This Row],[Actual_Profit]]-Table1[[#This Row],[Budget_Profit]])/ABS(Table1[[#This Row],[Budget_Profit]])
)
)</f>
        <v>-0.95</v>
      </c>
      <c r="N3753" s="5" t="str">
        <f>IF(Table1[[#This Row],[Profit_Var]]&gt;=0, "Above Budget", "Below Budget")</f>
        <v>Below Budget</v>
      </c>
      <c r="O3753">
        <v>38</v>
      </c>
      <c r="P3753">
        <v>40</v>
      </c>
      <c r="Q3753">
        <f>Table1[[#This Row],[COGS]]-Table1[[#This Row],[Budget_COGS]]</f>
        <v>-2</v>
      </c>
      <c r="R3753" s="5">
        <f>IF(
Table1[[#This Row],[Budget_COGS]]=0,
"",
IF(
Table1[[#This Row],[Budget_COGS]]&gt;0,
(Table1[[#This Row],[Budget_COGS]]-Table1[[#This Row],[COGS]]) / Table1[[#This Row],[Budget_COGS]],
(Table1[[#This Row],[Budget_COGS]]-Table1[[#This Row],[COGS]]) / ABS(Table1[[#This Row],[Budget_COGS]])
)
)</f>
        <v>0.05</v>
      </c>
      <c r="S3753" s="5" t="str">
        <f>IF(Table1[[#This Row],[COGS _Var]]&gt;=0, "Above Budget", "Below Budget")</f>
        <v>Below Budget</v>
      </c>
      <c r="T3753">
        <f>Table1[[#This Row],[Actual_Sales]]-Table1[[#This Row],[COGS]]</f>
        <v>48</v>
      </c>
      <c r="U3753">
        <v>60</v>
      </c>
      <c r="V3753">
        <f>Table1[[#This Row],[Gross_Margin]]-Table1[[#This Row],[Budget_Margin]]</f>
        <v>-12</v>
      </c>
      <c r="W3753" s="5">
        <f>IF(
Table1[[#This Row],[Budget_Margin]]=0,
"",
IF(
Table1[[#This Row],[Budget_Margin]]&gt;0,
(Table1[[#This Row],[Gross_Margin]]-Table1[[#This Row],[Budget_Margin]]) / Table1[[#This Row],[Budget_Margin]],
(Table1[[#This Row],[Gross_Margin]]-Table1[[#This Row],[Budget_Margin]]) / ABS(Table1[[#This Row],[Budget_Margin]])
)
)</f>
        <v>-0.2</v>
      </c>
      <c r="X3753" s="5" t="str">
        <f>IF(Table1[[#This Row],[Margin_Var]]&gt;=0, "Above Budget", "Below Budget")</f>
        <v>Below Budget</v>
      </c>
      <c r="Y3753" s="5">
        <f>IFERROR(Table1[[#This Row],[Gross_Margin]]/Table1[[#This Row],[Actual_Sales]],0)</f>
        <v>0.55813953488372092</v>
      </c>
      <c r="Z3753" s="5">
        <f>Table1[[#This Row],[Actual_Profit]]/Table1[[#This Row],[Actual_Sales]]</f>
        <v>1.1627906976744186E-2</v>
      </c>
      <c r="AA3753">
        <v>47</v>
      </c>
      <c r="AB3753" s="5">
        <f>IFERROR(Table1[[#This Row],[Expenses]]/Table1[[#This Row],[Actual_Sales]],0)</f>
        <v>0.54651162790697672</v>
      </c>
      <c r="AC3753">
        <v>14</v>
      </c>
      <c r="AD3753">
        <v>248</v>
      </c>
      <c r="AE3753" s="5">
        <f>IFERROR(Table1[[#This Row],[Inventory]]/Table1[[#This Row],[Actual_Sales]],0)</f>
        <v>2.8837209302325579</v>
      </c>
    </row>
    <row r="3754" spans="1:31" x14ac:dyDescent="0.25">
      <c r="A3754">
        <v>1328</v>
      </c>
      <c r="B3754">
        <v>603</v>
      </c>
      <c r="C3754">
        <v>9</v>
      </c>
      <c r="D3754" s="2">
        <v>40391</v>
      </c>
      <c r="E3754">
        <v>86</v>
      </c>
      <c r="F3754">
        <v>60</v>
      </c>
      <c r="G3754">
        <f>Table1[[#This Row],[Actual_Sales]]-Table1[[#This Row],[Budget_Sales]]</f>
        <v>26</v>
      </c>
      <c r="H3754" s="5">
        <f>IF(
Table1[[#This Row],[Budget_Sales]]=0,
"",
IF(
Table1[[#This Row],[Budget_Sales]]&gt;0,
(Table1[[#This Row],[Actual_Sales]]-Table1[[#This Row],[Budget_Sales]])/Table1[[#This Row],[Budget_Sales]],
(Table1[[#This Row],[Actual_Sales]]-Table1[[#This Row],[Budget_Sales]])/ABS(Table1[[#This Row],[Budget_Sales]])
)
)</f>
        <v>0.43333333333333335</v>
      </c>
      <c r="I3754" s="5" t="str">
        <f>IF(Table1[[#This Row],[Sales_Var]]&gt;=0,"Above Budget","Below Budget")</f>
        <v>Above Budget</v>
      </c>
      <c r="J3754">
        <f>Table1[[#This Row],[Actual_Sales]]-(Table1[[#This Row],[COGS]]+Table1[[#This Row],[Expenses]])</f>
        <v>1</v>
      </c>
      <c r="K3754">
        <v>10</v>
      </c>
      <c r="L3754">
        <f>Table1[[#This Row],[Actual_Profit]]-Table1[[#This Row],[Budget_Profit]]</f>
        <v>-9</v>
      </c>
      <c r="M3754" s="5">
        <f>IF(
Table1[[#This Row],[Budget_Profit]]=0,
"",
IF(
Table1[[#This Row],[Budget_Profit]]&gt;0,
(Table1[[#This Row],[Actual_Profit]]-Table1[[#This Row],[Budget_Profit]])/Table1[[#This Row],[Budget_Profit]],
(Table1[[#This Row],[Actual_Profit]]-Table1[[#This Row],[Budget_Profit]])/ABS(Table1[[#This Row],[Budget_Profit]])
)
)</f>
        <v>-0.9</v>
      </c>
      <c r="N3754" s="5" t="str">
        <f>IF(Table1[[#This Row],[Profit_Var]]&gt;=0, "Above Budget", "Below Budget")</f>
        <v>Below Budget</v>
      </c>
      <c r="O3754">
        <v>38</v>
      </c>
      <c r="P3754">
        <v>20</v>
      </c>
      <c r="Q3754">
        <f>Table1[[#This Row],[COGS]]-Table1[[#This Row],[Budget_COGS]]</f>
        <v>18</v>
      </c>
      <c r="R3754" s="5">
        <f>IF(
Table1[[#This Row],[Budget_COGS]]=0,
"",
IF(
Table1[[#This Row],[Budget_COGS]]&gt;0,
(Table1[[#This Row],[Budget_COGS]]-Table1[[#This Row],[COGS]]) / Table1[[#This Row],[Budget_COGS]],
(Table1[[#This Row],[Budget_COGS]]-Table1[[#This Row],[COGS]]) / ABS(Table1[[#This Row],[Budget_COGS]])
)
)</f>
        <v>-0.9</v>
      </c>
      <c r="S3754" s="5" t="str">
        <f>IF(Table1[[#This Row],[COGS _Var]]&gt;=0, "Above Budget", "Below Budget")</f>
        <v>Above Budget</v>
      </c>
      <c r="T3754">
        <f>Table1[[#This Row],[Actual_Sales]]-Table1[[#This Row],[COGS]]</f>
        <v>48</v>
      </c>
      <c r="U3754">
        <v>40</v>
      </c>
      <c r="V3754">
        <f>Table1[[#This Row],[Gross_Margin]]-Table1[[#This Row],[Budget_Margin]]</f>
        <v>8</v>
      </c>
      <c r="W3754" s="5">
        <f>IF(
Table1[[#This Row],[Budget_Margin]]=0,
"",
IF(
Table1[[#This Row],[Budget_Margin]]&gt;0,
(Table1[[#This Row],[Gross_Margin]]-Table1[[#This Row],[Budget_Margin]]) / Table1[[#This Row],[Budget_Margin]],
(Table1[[#This Row],[Gross_Margin]]-Table1[[#This Row],[Budget_Margin]]) / ABS(Table1[[#This Row],[Budget_Margin]])
)
)</f>
        <v>0.2</v>
      </c>
      <c r="X3754" s="5" t="str">
        <f>IF(Table1[[#This Row],[Margin_Var]]&gt;=0, "Above Budget", "Below Budget")</f>
        <v>Above Budget</v>
      </c>
      <c r="Y3754" s="5">
        <f>IFERROR(Table1[[#This Row],[Gross_Margin]]/Table1[[#This Row],[Actual_Sales]],0)</f>
        <v>0.55813953488372092</v>
      </c>
      <c r="Z3754" s="5">
        <f>Table1[[#This Row],[Actual_Profit]]/Table1[[#This Row],[Actual_Sales]]</f>
        <v>1.1627906976744186E-2</v>
      </c>
      <c r="AA3754">
        <v>47</v>
      </c>
      <c r="AB3754" s="5">
        <f>IFERROR(Table1[[#This Row],[Expenses]]/Table1[[#This Row],[Actual_Sales]],0)</f>
        <v>0.54651162790697672</v>
      </c>
      <c r="AC3754">
        <v>14</v>
      </c>
      <c r="AD3754">
        <v>248</v>
      </c>
      <c r="AE3754" s="5">
        <f>IFERROR(Table1[[#This Row],[Inventory]]/Table1[[#This Row],[Actual_Sales]],0)</f>
        <v>2.8837209302325579</v>
      </c>
    </row>
    <row r="3755" spans="1:31" x14ac:dyDescent="0.25">
      <c r="A3755">
        <v>1278</v>
      </c>
      <c r="B3755">
        <v>417</v>
      </c>
      <c r="C3755">
        <v>13</v>
      </c>
      <c r="D3755" s="2">
        <v>40391</v>
      </c>
      <c r="E3755">
        <v>86</v>
      </c>
      <c r="F3755">
        <v>70</v>
      </c>
      <c r="G3755">
        <f>Table1[[#This Row],[Actual_Sales]]-Table1[[#This Row],[Budget_Sales]]</f>
        <v>16</v>
      </c>
      <c r="H3755" s="5">
        <f>IF(
Table1[[#This Row],[Budget_Sales]]=0,
"",
IF(
Table1[[#This Row],[Budget_Sales]]&gt;0,
(Table1[[#This Row],[Actual_Sales]]-Table1[[#This Row],[Budget_Sales]])/Table1[[#This Row],[Budget_Sales]],
(Table1[[#This Row],[Actual_Sales]]-Table1[[#This Row],[Budget_Sales]])/ABS(Table1[[#This Row],[Budget_Sales]])
)
)</f>
        <v>0.22857142857142856</v>
      </c>
      <c r="I3755" s="5" t="str">
        <f>IF(Table1[[#This Row],[Sales_Var]]&gt;=0,"Above Budget","Below Budget")</f>
        <v>Above Budget</v>
      </c>
      <c r="J3755">
        <f>Table1[[#This Row],[Actual_Sales]]-(Table1[[#This Row],[COGS]]+Table1[[#This Row],[Expenses]])</f>
        <v>1</v>
      </c>
      <c r="K3755">
        <v>0</v>
      </c>
      <c r="L3755">
        <f>Table1[[#This Row],[Actual_Profit]]-Table1[[#This Row],[Budget_Profit]]</f>
        <v>1</v>
      </c>
      <c r="M3755" s="5" t="str">
        <f>IF(
Table1[[#This Row],[Budget_Profit]]=0,
"",
IF(
Table1[[#This Row],[Budget_Profit]]&gt;0,
(Table1[[#This Row],[Actual_Profit]]-Table1[[#This Row],[Budget_Profit]])/Table1[[#This Row],[Budget_Profit]],
(Table1[[#This Row],[Actual_Profit]]-Table1[[#This Row],[Budget_Profit]])/ABS(Table1[[#This Row],[Budget_Profit]])
)
)</f>
        <v/>
      </c>
      <c r="N3755" s="5" t="str">
        <f>IF(Table1[[#This Row],[Profit_Var]]&gt;=0, "Above Budget", "Below Budget")</f>
        <v>Above Budget</v>
      </c>
      <c r="O3755">
        <v>38</v>
      </c>
      <c r="P3755">
        <v>30</v>
      </c>
      <c r="Q3755">
        <f>Table1[[#This Row],[COGS]]-Table1[[#This Row],[Budget_COGS]]</f>
        <v>8</v>
      </c>
      <c r="R3755" s="5">
        <f>IF(
Table1[[#This Row],[Budget_COGS]]=0,
"",
IF(
Table1[[#This Row],[Budget_COGS]]&gt;0,
(Table1[[#This Row],[Budget_COGS]]-Table1[[#This Row],[COGS]]) / Table1[[#This Row],[Budget_COGS]],
(Table1[[#This Row],[Budget_COGS]]-Table1[[#This Row],[COGS]]) / ABS(Table1[[#This Row],[Budget_COGS]])
)
)</f>
        <v>-0.26666666666666666</v>
      </c>
      <c r="S3755" s="5" t="str">
        <f>IF(Table1[[#This Row],[COGS _Var]]&gt;=0, "Above Budget", "Below Budget")</f>
        <v>Above Budget</v>
      </c>
      <c r="T3755">
        <f>Table1[[#This Row],[Actual_Sales]]-Table1[[#This Row],[COGS]]</f>
        <v>48</v>
      </c>
      <c r="U3755">
        <v>40</v>
      </c>
      <c r="V3755">
        <f>Table1[[#This Row],[Gross_Margin]]-Table1[[#This Row],[Budget_Margin]]</f>
        <v>8</v>
      </c>
      <c r="W3755" s="5">
        <f>IF(
Table1[[#This Row],[Budget_Margin]]=0,
"",
IF(
Table1[[#This Row],[Budget_Margin]]&gt;0,
(Table1[[#This Row],[Gross_Margin]]-Table1[[#This Row],[Budget_Margin]]) / Table1[[#This Row],[Budget_Margin]],
(Table1[[#This Row],[Gross_Margin]]-Table1[[#This Row],[Budget_Margin]]) / ABS(Table1[[#This Row],[Budget_Margin]])
)
)</f>
        <v>0.2</v>
      </c>
      <c r="X3755" s="5" t="str">
        <f>IF(Table1[[#This Row],[Margin_Var]]&gt;=0, "Above Budget", "Below Budget")</f>
        <v>Above Budget</v>
      </c>
      <c r="Y3755" s="5">
        <f>IFERROR(Table1[[#This Row],[Gross_Margin]]/Table1[[#This Row],[Actual_Sales]],0)</f>
        <v>0.55813953488372092</v>
      </c>
      <c r="Z3755" s="5">
        <f>Table1[[#This Row],[Actual_Profit]]/Table1[[#This Row],[Actual_Sales]]</f>
        <v>1.1627906976744186E-2</v>
      </c>
      <c r="AA3755">
        <v>47</v>
      </c>
      <c r="AB3755" s="5">
        <f>IFERROR(Table1[[#This Row],[Expenses]]/Table1[[#This Row],[Actual_Sales]],0)</f>
        <v>0.54651162790697672</v>
      </c>
      <c r="AC3755">
        <v>14</v>
      </c>
      <c r="AD3755">
        <v>248</v>
      </c>
      <c r="AE3755" s="5">
        <f>IFERROR(Table1[[#This Row],[Inventory]]/Table1[[#This Row],[Actual_Sales]],0)</f>
        <v>2.8837209302325579</v>
      </c>
    </row>
    <row r="3756" spans="1:31" x14ac:dyDescent="0.25">
      <c r="A3756">
        <v>2086</v>
      </c>
      <c r="B3756">
        <v>775</v>
      </c>
      <c r="C3756">
        <v>2</v>
      </c>
      <c r="D3756" s="2">
        <v>40513</v>
      </c>
      <c r="E3756">
        <v>88</v>
      </c>
      <c r="F3756">
        <v>100</v>
      </c>
      <c r="G3756">
        <f>Table1[[#This Row],[Actual_Sales]]-Table1[[#This Row],[Budget_Sales]]</f>
        <v>-12</v>
      </c>
      <c r="H3756" s="5">
        <f>IF(
Table1[[#This Row],[Budget_Sales]]=0,
"",
IF(
Table1[[#This Row],[Budget_Sales]]&gt;0,
(Table1[[#This Row],[Actual_Sales]]-Table1[[#This Row],[Budget_Sales]])/Table1[[#This Row],[Budget_Sales]],
(Table1[[#This Row],[Actual_Sales]]-Table1[[#This Row],[Budget_Sales]])/ABS(Table1[[#This Row],[Budget_Sales]])
)
)</f>
        <v>-0.12</v>
      </c>
      <c r="I3756" s="5" t="str">
        <f>IF(Table1[[#This Row],[Sales_Var]]&gt;=0,"Above Budget","Below Budget")</f>
        <v>Below Budget</v>
      </c>
      <c r="J3756">
        <f>Table1[[#This Row],[Actual_Sales]]-(Table1[[#This Row],[COGS]]+Table1[[#This Row],[Expenses]])</f>
        <v>1</v>
      </c>
      <c r="K3756">
        <v>20</v>
      </c>
      <c r="L3756">
        <f>Table1[[#This Row],[Actual_Profit]]-Table1[[#This Row],[Budget_Profit]]</f>
        <v>-19</v>
      </c>
      <c r="M3756" s="5">
        <f>IF(
Table1[[#This Row],[Budget_Profit]]=0,
"",
IF(
Table1[[#This Row],[Budget_Profit]]&gt;0,
(Table1[[#This Row],[Actual_Profit]]-Table1[[#This Row],[Budget_Profit]])/Table1[[#This Row],[Budget_Profit]],
(Table1[[#This Row],[Actual_Profit]]-Table1[[#This Row],[Budget_Profit]])/ABS(Table1[[#This Row],[Budget_Profit]])
)
)</f>
        <v>-0.95</v>
      </c>
      <c r="N3756" s="5" t="str">
        <f>IF(Table1[[#This Row],[Profit_Var]]&gt;=0, "Above Budget", "Below Budget")</f>
        <v>Below Budget</v>
      </c>
      <c r="O3756">
        <v>39</v>
      </c>
      <c r="P3756">
        <v>40</v>
      </c>
      <c r="Q3756">
        <f>Table1[[#This Row],[COGS]]-Table1[[#This Row],[Budget_COGS]]</f>
        <v>-1</v>
      </c>
      <c r="R3756" s="5">
        <f>IF(
Table1[[#This Row],[Budget_COGS]]=0,
"",
IF(
Table1[[#This Row],[Budget_COGS]]&gt;0,
(Table1[[#This Row],[Budget_COGS]]-Table1[[#This Row],[COGS]]) / Table1[[#This Row],[Budget_COGS]],
(Table1[[#This Row],[Budget_COGS]]-Table1[[#This Row],[COGS]]) / ABS(Table1[[#This Row],[Budget_COGS]])
)
)</f>
        <v>2.5000000000000001E-2</v>
      </c>
      <c r="S3756" s="5" t="str">
        <f>IF(Table1[[#This Row],[COGS _Var]]&gt;=0, "Above Budget", "Below Budget")</f>
        <v>Below Budget</v>
      </c>
      <c r="T3756">
        <f>Table1[[#This Row],[Actual_Sales]]-Table1[[#This Row],[COGS]]</f>
        <v>49</v>
      </c>
      <c r="U3756">
        <v>60</v>
      </c>
      <c r="V3756">
        <f>Table1[[#This Row],[Gross_Margin]]-Table1[[#This Row],[Budget_Margin]]</f>
        <v>-11</v>
      </c>
      <c r="W3756" s="5">
        <f>IF(
Table1[[#This Row],[Budget_Margin]]=0,
"",
IF(
Table1[[#This Row],[Budget_Margin]]&gt;0,
(Table1[[#This Row],[Gross_Margin]]-Table1[[#This Row],[Budget_Margin]]) / Table1[[#This Row],[Budget_Margin]],
(Table1[[#This Row],[Gross_Margin]]-Table1[[#This Row],[Budget_Margin]]) / ABS(Table1[[#This Row],[Budget_Margin]])
)
)</f>
        <v>-0.18333333333333332</v>
      </c>
      <c r="X3756" s="5" t="str">
        <f>IF(Table1[[#This Row],[Margin_Var]]&gt;=0, "Above Budget", "Below Budget")</f>
        <v>Below Budget</v>
      </c>
      <c r="Y3756" s="5">
        <f>IFERROR(Table1[[#This Row],[Gross_Margin]]/Table1[[#This Row],[Actual_Sales]],0)</f>
        <v>0.55681818181818177</v>
      </c>
      <c r="Z3756" s="5">
        <f>Table1[[#This Row],[Actual_Profit]]/Table1[[#This Row],[Actual_Sales]]</f>
        <v>1.1363636363636364E-2</v>
      </c>
      <c r="AA3756">
        <v>48</v>
      </c>
      <c r="AB3756" s="5">
        <f>IFERROR(Table1[[#This Row],[Expenses]]/Table1[[#This Row],[Actual_Sales]],0)</f>
        <v>0.54545454545454541</v>
      </c>
      <c r="AC3756">
        <v>14</v>
      </c>
      <c r="AD3756">
        <v>250</v>
      </c>
      <c r="AE3756" s="5">
        <f>IFERROR(Table1[[#This Row],[Inventory]]/Table1[[#This Row],[Actual_Sales]],0)</f>
        <v>2.8409090909090908</v>
      </c>
    </row>
    <row r="3757" spans="1:31" x14ac:dyDescent="0.25">
      <c r="A3757">
        <v>1132</v>
      </c>
      <c r="B3757">
        <v>505</v>
      </c>
      <c r="C3757">
        <v>4</v>
      </c>
      <c r="D3757" s="2">
        <v>40360</v>
      </c>
      <c r="E3757">
        <v>89</v>
      </c>
      <c r="F3757">
        <v>70</v>
      </c>
      <c r="G3757">
        <f>Table1[[#This Row],[Actual_Sales]]-Table1[[#This Row],[Budget_Sales]]</f>
        <v>19</v>
      </c>
      <c r="H3757" s="5">
        <f>IF(
Table1[[#This Row],[Budget_Sales]]=0,
"",
IF(
Table1[[#This Row],[Budget_Sales]]&gt;0,
(Table1[[#This Row],[Actual_Sales]]-Table1[[#This Row],[Budget_Sales]])/Table1[[#This Row],[Budget_Sales]],
(Table1[[#This Row],[Actual_Sales]]-Table1[[#This Row],[Budget_Sales]])/ABS(Table1[[#This Row],[Budget_Sales]])
)
)</f>
        <v>0.27142857142857141</v>
      </c>
      <c r="I3757" s="5" t="str">
        <f>IF(Table1[[#This Row],[Sales_Var]]&gt;=0,"Above Budget","Below Budget")</f>
        <v>Above Budget</v>
      </c>
      <c r="J3757">
        <f>Table1[[#This Row],[Actual_Sales]]-(Table1[[#This Row],[COGS]]+Table1[[#This Row],[Expenses]])</f>
        <v>1</v>
      </c>
      <c r="K3757">
        <v>10</v>
      </c>
      <c r="L3757">
        <f>Table1[[#This Row],[Actual_Profit]]-Table1[[#This Row],[Budget_Profit]]</f>
        <v>-9</v>
      </c>
      <c r="M3757" s="5">
        <f>IF(
Table1[[#This Row],[Budget_Profit]]=0,
"",
IF(
Table1[[#This Row],[Budget_Profit]]&gt;0,
(Table1[[#This Row],[Actual_Profit]]-Table1[[#This Row],[Budget_Profit]])/Table1[[#This Row],[Budget_Profit]],
(Table1[[#This Row],[Actual_Profit]]-Table1[[#This Row],[Budget_Profit]])/ABS(Table1[[#This Row],[Budget_Profit]])
)
)</f>
        <v>-0.9</v>
      </c>
      <c r="N3757" s="5" t="str">
        <f>IF(Table1[[#This Row],[Profit_Var]]&gt;=0, "Above Budget", "Below Budget")</f>
        <v>Below Budget</v>
      </c>
      <c r="O3757">
        <v>40</v>
      </c>
      <c r="P3757">
        <v>30</v>
      </c>
      <c r="Q3757">
        <f>Table1[[#This Row],[COGS]]-Table1[[#This Row],[Budget_COGS]]</f>
        <v>10</v>
      </c>
      <c r="R3757" s="5">
        <f>IF(
Table1[[#This Row],[Budget_COGS]]=0,
"",
IF(
Table1[[#This Row],[Budget_COGS]]&gt;0,
(Table1[[#This Row],[Budget_COGS]]-Table1[[#This Row],[COGS]]) / Table1[[#This Row],[Budget_COGS]],
(Table1[[#This Row],[Budget_COGS]]-Table1[[#This Row],[COGS]]) / ABS(Table1[[#This Row],[Budget_COGS]])
)
)</f>
        <v>-0.33333333333333331</v>
      </c>
      <c r="S3757" s="5" t="str">
        <f>IF(Table1[[#This Row],[COGS _Var]]&gt;=0, "Above Budget", "Below Budget")</f>
        <v>Above Budget</v>
      </c>
      <c r="T3757">
        <f>Table1[[#This Row],[Actual_Sales]]-Table1[[#This Row],[COGS]]</f>
        <v>49</v>
      </c>
      <c r="U3757">
        <v>40</v>
      </c>
      <c r="V3757">
        <f>Table1[[#This Row],[Gross_Margin]]-Table1[[#This Row],[Budget_Margin]]</f>
        <v>9</v>
      </c>
      <c r="W3757" s="5">
        <f>IF(
Table1[[#This Row],[Budget_Margin]]=0,
"",
IF(
Table1[[#This Row],[Budget_Margin]]&gt;0,
(Table1[[#This Row],[Gross_Margin]]-Table1[[#This Row],[Budget_Margin]]) / Table1[[#This Row],[Budget_Margin]],
(Table1[[#This Row],[Gross_Margin]]-Table1[[#This Row],[Budget_Margin]]) / ABS(Table1[[#This Row],[Budget_Margin]])
)
)</f>
        <v>0.22500000000000001</v>
      </c>
      <c r="X3757" s="5" t="str">
        <f>IF(Table1[[#This Row],[Margin_Var]]&gt;=0, "Above Budget", "Below Budget")</f>
        <v>Above Budget</v>
      </c>
      <c r="Y3757" s="5">
        <f>IFERROR(Table1[[#This Row],[Gross_Margin]]/Table1[[#This Row],[Actual_Sales]],0)</f>
        <v>0.550561797752809</v>
      </c>
      <c r="Z3757" s="5">
        <f>Table1[[#This Row],[Actual_Profit]]/Table1[[#This Row],[Actual_Sales]]</f>
        <v>1.1235955056179775E-2</v>
      </c>
      <c r="AA3757">
        <v>48</v>
      </c>
      <c r="AB3757" s="5">
        <f>IFERROR(Table1[[#This Row],[Expenses]]/Table1[[#This Row],[Actual_Sales]],0)</f>
        <v>0.5393258426966292</v>
      </c>
      <c r="AC3757">
        <v>15</v>
      </c>
      <c r="AD3757">
        <v>-258</v>
      </c>
      <c r="AE3757" s="5">
        <f>IFERROR(Table1[[#This Row],[Inventory]]/Table1[[#This Row],[Actual_Sales]],0)</f>
        <v>-2.898876404494382</v>
      </c>
    </row>
    <row r="3758" spans="1:31" x14ac:dyDescent="0.25">
      <c r="A3758">
        <v>1206</v>
      </c>
      <c r="B3758">
        <v>816</v>
      </c>
      <c r="C3758">
        <v>12</v>
      </c>
      <c r="D3758" s="2">
        <v>40360</v>
      </c>
      <c r="E3758">
        <v>89</v>
      </c>
      <c r="F3758">
        <v>70</v>
      </c>
      <c r="G3758">
        <f>Table1[[#This Row],[Actual_Sales]]-Table1[[#This Row],[Budget_Sales]]</f>
        <v>19</v>
      </c>
      <c r="H3758" s="5">
        <f>IF(
Table1[[#This Row],[Budget_Sales]]=0,
"",
IF(
Table1[[#This Row],[Budget_Sales]]&gt;0,
(Table1[[#This Row],[Actual_Sales]]-Table1[[#This Row],[Budget_Sales]])/Table1[[#This Row],[Budget_Sales]],
(Table1[[#This Row],[Actual_Sales]]-Table1[[#This Row],[Budget_Sales]])/ABS(Table1[[#This Row],[Budget_Sales]])
)
)</f>
        <v>0.27142857142857141</v>
      </c>
      <c r="I3758" s="5" t="str">
        <f>IF(Table1[[#This Row],[Sales_Var]]&gt;=0,"Above Budget","Below Budget")</f>
        <v>Above Budget</v>
      </c>
      <c r="J3758">
        <f>Table1[[#This Row],[Actual_Sales]]-(Table1[[#This Row],[COGS]]+Table1[[#This Row],[Expenses]])</f>
        <v>1</v>
      </c>
      <c r="K3758">
        <v>0</v>
      </c>
      <c r="L3758">
        <f>Table1[[#This Row],[Actual_Profit]]-Table1[[#This Row],[Budget_Profit]]</f>
        <v>1</v>
      </c>
      <c r="M3758" s="5" t="str">
        <f>IF(
Table1[[#This Row],[Budget_Profit]]=0,
"",
IF(
Table1[[#This Row],[Budget_Profit]]&gt;0,
(Table1[[#This Row],[Actual_Profit]]-Table1[[#This Row],[Budget_Profit]])/Table1[[#This Row],[Budget_Profit]],
(Table1[[#This Row],[Actual_Profit]]-Table1[[#This Row],[Budget_Profit]])/ABS(Table1[[#This Row],[Budget_Profit]])
)
)</f>
        <v/>
      </c>
      <c r="N3758" s="5" t="str">
        <f>IF(Table1[[#This Row],[Profit_Var]]&gt;=0, "Above Budget", "Below Budget")</f>
        <v>Above Budget</v>
      </c>
      <c r="O3758">
        <v>40</v>
      </c>
      <c r="P3758">
        <v>30</v>
      </c>
      <c r="Q3758">
        <f>Table1[[#This Row],[COGS]]-Table1[[#This Row],[Budget_COGS]]</f>
        <v>10</v>
      </c>
      <c r="R3758" s="5">
        <f>IF(
Table1[[#This Row],[Budget_COGS]]=0,
"",
IF(
Table1[[#This Row],[Budget_COGS]]&gt;0,
(Table1[[#This Row],[Budget_COGS]]-Table1[[#This Row],[COGS]]) / Table1[[#This Row],[Budget_COGS]],
(Table1[[#This Row],[Budget_COGS]]-Table1[[#This Row],[COGS]]) / ABS(Table1[[#This Row],[Budget_COGS]])
)
)</f>
        <v>-0.33333333333333331</v>
      </c>
      <c r="S3758" s="5" t="str">
        <f>IF(Table1[[#This Row],[COGS _Var]]&gt;=0, "Above Budget", "Below Budget")</f>
        <v>Above Budget</v>
      </c>
      <c r="T3758">
        <f>Table1[[#This Row],[Actual_Sales]]-Table1[[#This Row],[COGS]]</f>
        <v>49</v>
      </c>
      <c r="U3758">
        <v>40</v>
      </c>
      <c r="V3758">
        <f>Table1[[#This Row],[Gross_Margin]]-Table1[[#This Row],[Budget_Margin]]</f>
        <v>9</v>
      </c>
      <c r="W3758" s="5">
        <f>IF(
Table1[[#This Row],[Budget_Margin]]=0,
"",
IF(
Table1[[#This Row],[Budget_Margin]]&gt;0,
(Table1[[#This Row],[Gross_Margin]]-Table1[[#This Row],[Budget_Margin]]) / Table1[[#This Row],[Budget_Margin]],
(Table1[[#This Row],[Gross_Margin]]-Table1[[#This Row],[Budget_Margin]]) / ABS(Table1[[#This Row],[Budget_Margin]])
)
)</f>
        <v>0.22500000000000001</v>
      </c>
      <c r="X3758" s="5" t="str">
        <f>IF(Table1[[#This Row],[Margin_Var]]&gt;=0, "Above Budget", "Below Budget")</f>
        <v>Above Budget</v>
      </c>
      <c r="Y3758" s="5">
        <f>IFERROR(Table1[[#This Row],[Gross_Margin]]/Table1[[#This Row],[Actual_Sales]],0)</f>
        <v>0.550561797752809</v>
      </c>
      <c r="Z3758" s="5">
        <f>Table1[[#This Row],[Actual_Profit]]/Table1[[#This Row],[Actual_Sales]]</f>
        <v>1.1235955056179775E-2</v>
      </c>
      <c r="AA3758">
        <v>48</v>
      </c>
      <c r="AB3758" s="5">
        <f>IFERROR(Table1[[#This Row],[Expenses]]/Table1[[#This Row],[Actual_Sales]],0)</f>
        <v>0.5393258426966292</v>
      </c>
      <c r="AC3758">
        <v>15</v>
      </c>
      <c r="AD3758">
        <v>219</v>
      </c>
      <c r="AE3758" s="5">
        <f>IFERROR(Table1[[#This Row],[Inventory]]/Table1[[#This Row],[Actual_Sales]],0)</f>
        <v>2.4606741573033708</v>
      </c>
    </row>
    <row r="3759" spans="1:31" x14ac:dyDescent="0.25">
      <c r="A3759">
        <v>1117</v>
      </c>
      <c r="B3759">
        <v>435</v>
      </c>
      <c r="C3759">
        <v>13</v>
      </c>
      <c r="D3759" s="2">
        <v>40360</v>
      </c>
      <c r="E3759">
        <v>89</v>
      </c>
      <c r="F3759">
        <v>60</v>
      </c>
      <c r="G3759">
        <f>Table1[[#This Row],[Actual_Sales]]-Table1[[#This Row],[Budget_Sales]]</f>
        <v>29</v>
      </c>
      <c r="H3759" s="5">
        <f>IF(
Table1[[#This Row],[Budget_Sales]]=0,
"",
IF(
Table1[[#This Row],[Budget_Sales]]&gt;0,
(Table1[[#This Row],[Actual_Sales]]-Table1[[#This Row],[Budget_Sales]])/Table1[[#This Row],[Budget_Sales]],
(Table1[[#This Row],[Actual_Sales]]-Table1[[#This Row],[Budget_Sales]])/ABS(Table1[[#This Row],[Budget_Sales]])
)
)</f>
        <v>0.48333333333333334</v>
      </c>
      <c r="I3759" s="5" t="str">
        <f>IF(Table1[[#This Row],[Sales_Var]]&gt;=0,"Above Budget","Below Budget")</f>
        <v>Above Budget</v>
      </c>
      <c r="J3759">
        <f>Table1[[#This Row],[Actual_Sales]]-(Table1[[#This Row],[COGS]]+Table1[[#This Row],[Expenses]])</f>
        <v>1</v>
      </c>
      <c r="K3759">
        <v>20</v>
      </c>
      <c r="L3759">
        <f>Table1[[#This Row],[Actual_Profit]]-Table1[[#This Row],[Budget_Profit]]</f>
        <v>-19</v>
      </c>
      <c r="M3759" s="5">
        <f>IF(
Table1[[#This Row],[Budget_Profit]]=0,
"",
IF(
Table1[[#This Row],[Budget_Profit]]&gt;0,
(Table1[[#This Row],[Actual_Profit]]-Table1[[#This Row],[Budget_Profit]])/Table1[[#This Row],[Budget_Profit]],
(Table1[[#This Row],[Actual_Profit]]-Table1[[#This Row],[Budget_Profit]])/ABS(Table1[[#This Row],[Budget_Profit]])
)
)</f>
        <v>-0.95</v>
      </c>
      <c r="N3759" s="5" t="str">
        <f>IF(Table1[[#This Row],[Profit_Var]]&gt;=0, "Above Budget", "Below Budget")</f>
        <v>Below Budget</v>
      </c>
      <c r="O3759">
        <v>40</v>
      </c>
      <c r="P3759">
        <v>20</v>
      </c>
      <c r="Q3759">
        <f>Table1[[#This Row],[COGS]]-Table1[[#This Row],[Budget_COGS]]</f>
        <v>20</v>
      </c>
      <c r="R3759" s="5">
        <f>IF(
Table1[[#This Row],[Budget_COGS]]=0,
"",
IF(
Table1[[#This Row],[Budget_COGS]]&gt;0,
(Table1[[#This Row],[Budget_COGS]]-Table1[[#This Row],[COGS]]) / Table1[[#This Row],[Budget_COGS]],
(Table1[[#This Row],[Budget_COGS]]-Table1[[#This Row],[COGS]]) / ABS(Table1[[#This Row],[Budget_COGS]])
)
)</f>
        <v>-1</v>
      </c>
      <c r="S3759" s="5" t="str">
        <f>IF(Table1[[#This Row],[COGS _Var]]&gt;=0, "Above Budget", "Below Budget")</f>
        <v>Above Budget</v>
      </c>
      <c r="T3759">
        <f>Table1[[#This Row],[Actual_Sales]]-Table1[[#This Row],[COGS]]</f>
        <v>49</v>
      </c>
      <c r="U3759">
        <v>40</v>
      </c>
      <c r="V3759">
        <f>Table1[[#This Row],[Gross_Margin]]-Table1[[#This Row],[Budget_Margin]]</f>
        <v>9</v>
      </c>
      <c r="W3759" s="5">
        <f>IF(
Table1[[#This Row],[Budget_Margin]]=0,
"",
IF(
Table1[[#This Row],[Budget_Margin]]&gt;0,
(Table1[[#This Row],[Gross_Margin]]-Table1[[#This Row],[Budget_Margin]]) / Table1[[#This Row],[Budget_Margin]],
(Table1[[#This Row],[Gross_Margin]]-Table1[[#This Row],[Budget_Margin]]) / ABS(Table1[[#This Row],[Budget_Margin]])
)
)</f>
        <v>0.22500000000000001</v>
      </c>
      <c r="X3759" s="5" t="str">
        <f>IF(Table1[[#This Row],[Margin_Var]]&gt;=0, "Above Budget", "Below Budget")</f>
        <v>Above Budget</v>
      </c>
      <c r="Y3759" s="5">
        <f>IFERROR(Table1[[#This Row],[Gross_Margin]]/Table1[[#This Row],[Actual_Sales]],0)</f>
        <v>0.550561797752809</v>
      </c>
      <c r="Z3759" s="5">
        <f>Table1[[#This Row],[Actual_Profit]]/Table1[[#This Row],[Actual_Sales]]</f>
        <v>1.1235955056179775E-2</v>
      </c>
      <c r="AA3759">
        <v>48</v>
      </c>
      <c r="AB3759" s="5">
        <f>IFERROR(Table1[[#This Row],[Expenses]]/Table1[[#This Row],[Actual_Sales]],0)</f>
        <v>0.5393258426966292</v>
      </c>
      <c r="AC3759">
        <v>15</v>
      </c>
      <c r="AD3759">
        <v>219</v>
      </c>
      <c r="AE3759" s="5">
        <f>IFERROR(Table1[[#This Row],[Inventory]]/Table1[[#This Row],[Actual_Sales]],0)</f>
        <v>2.4606741573033708</v>
      </c>
    </row>
    <row r="3760" spans="1:31" x14ac:dyDescent="0.25">
      <c r="A3760">
        <v>2000</v>
      </c>
      <c r="B3760">
        <v>503</v>
      </c>
      <c r="C3760">
        <v>2</v>
      </c>
      <c r="D3760" s="2">
        <v>40513</v>
      </c>
      <c r="E3760">
        <v>98</v>
      </c>
      <c r="F3760">
        <v>110</v>
      </c>
      <c r="G3760">
        <f>Table1[[#This Row],[Actual_Sales]]-Table1[[#This Row],[Budget_Sales]]</f>
        <v>-12</v>
      </c>
      <c r="H3760" s="5">
        <f>IF(
Table1[[#This Row],[Budget_Sales]]=0,
"",
IF(
Table1[[#This Row],[Budget_Sales]]&gt;0,
(Table1[[#This Row],[Actual_Sales]]-Table1[[#This Row],[Budget_Sales]])/Table1[[#This Row],[Budget_Sales]],
(Table1[[#This Row],[Actual_Sales]]-Table1[[#This Row],[Budget_Sales]])/ABS(Table1[[#This Row],[Budget_Sales]])
)
)</f>
        <v>-0.10909090909090909</v>
      </c>
      <c r="I3760" s="5" t="str">
        <f>IF(Table1[[#This Row],[Sales_Var]]&gt;=0,"Above Budget","Below Budget")</f>
        <v>Below Budget</v>
      </c>
      <c r="J3760">
        <f>Table1[[#This Row],[Actual_Sales]]-(Table1[[#This Row],[COGS]]+Table1[[#This Row],[Expenses]])</f>
        <v>1</v>
      </c>
      <c r="K3760">
        <v>20</v>
      </c>
      <c r="L3760">
        <f>Table1[[#This Row],[Actual_Profit]]-Table1[[#This Row],[Budget_Profit]]</f>
        <v>-19</v>
      </c>
      <c r="M3760" s="5">
        <f>IF(
Table1[[#This Row],[Budget_Profit]]=0,
"",
IF(
Table1[[#This Row],[Budget_Profit]]&gt;0,
(Table1[[#This Row],[Actual_Profit]]-Table1[[#This Row],[Budget_Profit]])/Table1[[#This Row],[Budget_Profit]],
(Table1[[#This Row],[Actual_Profit]]-Table1[[#This Row],[Budget_Profit]])/ABS(Table1[[#This Row],[Budget_Profit]])
)
)</f>
        <v>-0.95</v>
      </c>
      <c r="N3760" s="5" t="str">
        <f>IF(Table1[[#This Row],[Profit_Var]]&gt;=0, "Above Budget", "Below Budget")</f>
        <v>Below Budget</v>
      </c>
      <c r="O3760">
        <v>41</v>
      </c>
      <c r="P3760">
        <v>40</v>
      </c>
      <c r="Q3760">
        <f>Table1[[#This Row],[COGS]]-Table1[[#This Row],[Budget_COGS]]</f>
        <v>1</v>
      </c>
      <c r="R3760" s="5">
        <f>IF(
Table1[[#This Row],[Budget_COGS]]=0,
"",
IF(
Table1[[#This Row],[Budget_COGS]]&gt;0,
(Table1[[#This Row],[Budget_COGS]]-Table1[[#This Row],[COGS]]) / Table1[[#This Row],[Budget_COGS]],
(Table1[[#This Row],[Budget_COGS]]-Table1[[#This Row],[COGS]]) / ABS(Table1[[#This Row],[Budget_COGS]])
)
)</f>
        <v>-2.5000000000000001E-2</v>
      </c>
      <c r="S3760" s="5" t="str">
        <f>IF(Table1[[#This Row],[COGS _Var]]&gt;=0, "Above Budget", "Below Budget")</f>
        <v>Above Budget</v>
      </c>
      <c r="T3760">
        <f>Table1[[#This Row],[Actual_Sales]]-Table1[[#This Row],[COGS]]</f>
        <v>57</v>
      </c>
      <c r="U3760">
        <v>70</v>
      </c>
      <c r="V3760">
        <f>Table1[[#This Row],[Gross_Margin]]-Table1[[#This Row],[Budget_Margin]]</f>
        <v>-13</v>
      </c>
      <c r="W3760" s="5">
        <f>IF(
Table1[[#This Row],[Budget_Margin]]=0,
"",
IF(
Table1[[#This Row],[Budget_Margin]]&gt;0,
(Table1[[#This Row],[Gross_Margin]]-Table1[[#This Row],[Budget_Margin]]) / Table1[[#This Row],[Budget_Margin]],
(Table1[[#This Row],[Gross_Margin]]-Table1[[#This Row],[Budget_Margin]]) / ABS(Table1[[#This Row],[Budget_Margin]])
)
)</f>
        <v>-0.18571428571428572</v>
      </c>
      <c r="X3760" s="5" t="str">
        <f>IF(Table1[[#This Row],[Margin_Var]]&gt;=0, "Above Budget", "Below Budget")</f>
        <v>Below Budget</v>
      </c>
      <c r="Y3760" s="5">
        <f>IFERROR(Table1[[#This Row],[Gross_Margin]]/Table1[[#This Row],[Actual_Sales]],0)</f>
        <v>0.58163265306122447</v>
      </c>
      <c r="Z3760" s="5">
        <f>Table1[[#This Row],[Actual_Profit]]/Table1[[#This Row],[Actual_Sales]]</f>
        <v>1.020408163265306E-2</v>
      </c>
      <c r="AA3760">
        <v>56</v>
      </c>
      <c r="AB3760" s="5">
        <f>IFERROR(Table1[[#This Row],[Expenses]]/Table1[[#This Row],[Actual_Sales]],0)</f>
        <v>0.5714285714285714</v>
      </c>
      <c r="AC3760">
        <v>13</v>
      </c>
      <c r="AD3760">
        <v>482</v>
      </c>
      <c r="AE3760" s="5">
        <f>IFERROR(Table1[[#This Row],[Inventory]]/Table1[[#This Row],[Actual_Sales]],0)</f>
        <v>4.9183673469387754</v>
      </c>
    </row>
    <row r="3761" spans="1:31" x14ac:dyDescent="0.25">
      <c r="A3761">
        <v>3149</v>
      </c>
      <c r="B3761">
        <v>781</v>
      </c>
      <c r="C3761">
        <v>5</v>
      </c>
      <c r="D3761" s="2">
        <v>40695</v>
      </c>
      <c r="E3761">
        <v>110</v>
      </c>
      <c r="F3761">
        <v>100</v>
      </c>
      <c r="G3761">
        <f>Table1[[#This Row],[Actual_Sales]]-Table1[[#This Row],[Budget_Sales]]</f>
        <v>10</v>
      </c>
      <c r="H3761" s="5">
        <f>IF(
Table1[[#This Row],[Budget_Sales]]=0,
"",
IF(
Table1[[#This Row],[Budget_Sales]]&gt;0,
(Table1[[#This Row],[Actual_Sales]]-Table1[[#This Row],[Budget_Sales]])/Table1[[#This Row],[Budget_Sales]],
(Table1[[#This Row],[Actual_Sales]]-Table1[[#This Row],[Budget_Sales]])/ABS(Table1[[#This Row],[Budget_Sales]])
)
)</f>
        <v>0.1</v>
      </c>
      <c r="I3761" s="5" t="str">
        <f>IF(Table1[[#This Row],[Sales_Var]]&gt;=0,"Above Budget","Below Budget")</f>
        <v>Above Budget</v>
      </c>
      <c r="J3761">
        <f>Table1[[#This Row],[Actual_Sales]]-(Table1[[#This Row],[COGS]]+Table1[[#This Row],[Expenses]])</f>
        <v>1</v>
      </c>
      <c r="K3761">
        <v>10</v>
      </c>
      <c r="L3761">
        <f>Table1[[#This Row],[Actual_Profit]]-Table1[[#This Row],[Budget_Profit]]</f>
        <v>-9</v>
      </c>
      <c r="M3761" s="5">
        <f>IF(
Table1[[#This Row],[Budget_Profit]]=0,
"",
IF(
Table1[[#This Row],[Budget_Profit]]&gt;0,
(Table1[[#This Row],[Actual_Profit]]-Table1[[#This Row],[Budget_Profit]])/Table1[[#This Row],[Budget_Profit]],
(Table1[[#This Row],[Actual_Profit]]-Table1[[#This Row],[Budget_Profit]])/ABS(Table1[[#This Row],[Budget_Profit]])
)
)</f>
        <v>-0.9</v>
      </c>
      <c r="N3761" s="5" t="str">
        <f>IF(Table1[[#This Row],[Profit_Var]]&gt;=0, "Above Budget", "Below Budget")</f>
        <v>Below Budget</v>
      </c>
      <c r="O3761">
        <v>44</v>
      </c>
      <c r="P3761">
        <v>40</v>
      </c>
      <c r="Q3761">
        <f>Table1[[#This Row],[COGS]]-Table1[[#This Row],[Budget_COGS]]</f>
        <v>4</v>
      </c>
      <c r="R3761" s="5">
        <f>IF(
Table1[[#This Row],[Budget_COGS]]=0,
"",
IF(
Table1[[#This Row],[Budget_COGS]]&gt;0,
(Table1[[#This Row],[Budget_COGS]]-Table1[[#This Row],[COGS]]) / Table1[[#This Row],[Budget_COGS]],
(Table1[[#This Row],[Budget_COGS]]-Table1[[#This Row],[COGS]]) / ABS(Table1[[#This Row],[Budget_COGS]])
)
)</f>
        <v>-0.1</v>
      </c>
      <c r="S3761" s="5" t="str">
        <f>IF(Table1[[#This Row],[COGS _Var]]&gt;=0, "Above Budget", "Below Budget")</f>
        <v>Above Budget</v>
      </c>
      <c r="T3761">
        <f>Table1[[#This Row],[Actual_Sales]]-Table1[[#This Row],[COGS]]</f>
        <v>66</v>
      </c>
      <c r="U3761">
        <v>60</v>
      </c>
      <c r="V3761">
        <f>Table1[[#This Row],[Gross_Margin]]-Table1[[#This Row],[Budget_Margin]]</f>
        <v>6</v>
      </c>
      <c r="W3761" s="5">
        <f>IF(
Table1[[#This Row],[Budget_Margin]]=0,
"",
IF(
Table1[[#This Row],[Budget_Margin]]&gt;0,
(Table1[[#This Row],[Gross_Margin]]-Table1[[#This Row],[Budget_Margin]]) / Table1[[#This Row],[Budget_Margin]],
(Table1[[#This Row],[Gross_Margin]]-Table1[[#This Row],[Budget_Margin]]) / ABS(Table1[[#This Row],[Budget_Margin]])
)
)</f>
        <v>0.1</v>
      </c>
      <c r="X3761" s="5" t="str">
        <f>IF(Table1[[#This Row],[Margin_Var]]&gt;=0, "Above Budget", "Below Budget")</f>
        <v>Above Budget</v>
      </c>
      <c r="Y3761" s="5">
        <f>IFERROR(Table1[[#This Row],[Gross_Margin]]/Table1[[#This Row],[Actual_Sales]],0)</f>
        <v>0.6</v>
      </c>
      <c r="Z3761" s="5">
        <f>Table1[[#This Row],[Actual_Profit]]/Table1[[#This Row],[Actual_Sales]]</f>
        <v>9.0909090909090905E-3</v>
      </c>
      <c r="AA3761">
        <v>65</v>
      </c>
      <c r="AB3761" s="5">
        <f>IFERROR(Table1[[#This Row],[Expenses]]/Table1[[#This Row],[Actual_Sales]],0)</f>
        <v>0.59090909090909094</v>
      </c>
      <c r="AC3761">
        <v>40</v>
      </c>
      <c r="AD3761">
        <v>543</v>
      </c>
      <c r="AE3761" s="5">
        <f>IFERROR(Table1[[#This Row],[Inventory]]/Table1[[#This Row],[Actual_Sales]],0)</f>
        <v>4.9363636363636365</v>
      </c>
    </row>
    <row r="3762" spans="1:31" x14ac:dyDescent="0.25">
      <c r="A3762">
        <v>2729</v>
      </c>
      <c r="B3762">
        <v>505</v>
      </c>
      <c r="C3762">
        <v>5</v>
      </c>
      <c r="D3762" s="2">
        <v>40634</v>
      </c>
      <c r="E3762">
        <v>114</v>
      </c>
      <c r="F3762">
        <v>90</v>
      </c>
      <c r="G3762">
        <f>Table1[[#This Row],[Actual_Sales]]-Table1[[#This Row],[Budget_Sales]]</f>
        <v>24</v>
      </c>
      <c r="H3762" s="5">
        <f>IF(
Table1[[#This Row],[Budget_Sales]]=0,
"",
IF(
Table1[[#This Row],[Budget_Sales]]&gt;0,
(Table1[[#This Row],[Actual_Sales]]-Table1[[#This Row],[Budget_Sales]])/Table1[[#This Row],[Budget_Sales]],
(Table1[[#This Row],[Actual_Sales]]-Table1[[#This Row],[Budget_Sales]])/ABS(Table1[[#This Row],[Budget_Sales]])
)
)</f>
        <v>0.26666666666666666</v>
      </c>
      <c r="I3762" s="5" t="str">
        <f>IF(Table1[[#This Row],[Sales_Var]]&gt;=0,"Above Budget","Below Budget")</f>
        <v>Above Budget</v>
      </c>
      <c r="J3762">
        <f>Table1[[#This Row],[Actual_Sales]]-(Table1[[#This Row],[COGS]]+Table1[[#This Row],[Expenses]])</f>
        <v>1</v>
      </c>
      <c r="K3762">
        <v>10</v>
      </c>
      <c r="L3762">
        <f>Table1[[#This Row],[Actual_Profit]]-Table1[[#This Row],[Budget_Profit]]</f>
        <v>-9</v>
      </c>
      <c r="M3762" s="5">
        <f>IF(
Table1[[#This Row],[Budget_Profit]]=0,
"",
IF(
Table1[[#This Row],[Budget_Profit]]&gt;0,
(Table1[[#This Row],[Actual_Profit]]-Table1[[#This Row],[Budget_Profit]])/Table1[[#This Row],[Budget_Profit]],
(Table1[[#This Row],[Actual_Profit]]-Table1[[#This Row],[Budget_Profit]])/ABS(Table1[[#This Row],[Budget_Profit]])
)
)</f>
        <v>-0.9</v>
      </c>
      <c r="N3762" s="5" t="str">
        <f>IF(Table1[[#This Row],[Profit_Var]]&gt;=0, "Above Budget", "Below Budget")</f>
        <v>Below Budget</v>
      </c>
      <c r="O3762">
        <v>44</v>
      </c>
      <c r="P3762">
        <v>30</v>
      </c>
      <c r="Q3762">
        <f>Table1[[#This Row],[COGS]]-Table1[[#This Row],[Budget_COGS]]</f>
        <v>14</v>
      </c>
      <c r="R3762" s="5">
        <f>IF(
Table1[[#This Row],[Budget_COGS]]=0,
"",
IF(
Table1[[#This Row],[Budget_COGS]]&gt;0,
(Table1[[#This Row],[Budget_COGS]]-Table1[[#This Row],[COGS]]) / Table1[[#This Row],[Budget_COGS]],
(Table1[[#This Row],[Budget_COGS]]-Table1[[#This Row],[COGS]]) / ABS(Table1[[#This Row],[Budget_COGS]])
)
)</f>
        <v>-0.46666666666666667</v>
      </c>
      <c r="S3762" s="5" t="str">
        <f>IF(Table1[[#This Row],[COGS _Var]]&gt;=0, "Above Budget", "Below Budget")</f>
        <v>Above Budget</v>
      </c>
      <c r="T3762">
        <f>Table1[[#This Row],[Actual_Sales]]-Table1[[#This Row],[COGS]]</f>
        <v>70</v>
      </c>
      <c r="U3762">
        <v>60</v>
      </c>
      <c r="V3762">
        <f>Table1[[#This Row],[Gross_Margin]]-Table1[[#This Row],[Budget_Margin]]</f>
        <v>10</v>
      </c>
      <c r="W3762" s="5">
        <f>IF(
Table1[[#This Row],[Budget_Margin]]=0,
"",
IF(
Table1[[#This Row],[Budget_Margin]]&gt;0,
(Table1[[#This Row],[Gross_Margin]]-Table1[[#This Row],[Budget_Margin]]) / Table1[[#This Row],[Budget_Margin]],
(Table1[[#This Row],[Gross_Margin]]-Table1[[#This Row],[Budget_Margin]]) / ABS(Table1[[#This Row],[Budget_Margin]])
)
)</f>
        <v>0.16666666666666666</v>
      </c>
      <c r="X3762" s="5" t="str">
        <f>IF(Table1[[#This Row],[Margin_Var]]&gt;=0, "Above Budget", "Below Budget")</f>
        <v>Above Budget</v>
      </c>
      <c r="Y3762" s="5">
        <f>IFERROR(Table1[[#This Row],[Gross_Margin]]/Table1[[#This Row],[Actual_Sales]],0)</f>
        <v>0.61403508771929827</v>
      </c>
      <c r="Z3762" s="5">
        <f>Table1[[#This Row],[Actual_Profit]]/Table1[[#This Row],[Actual_Sales]]</f>
        <v>8.771929824561403E-3</v>
      </c>
      <c r="AA3762">
        <v>69</v>
      </c>
      <c r="AB3762" s="5">
        <f>IFERROR(Table1[[#This Row],[Expenses]]/Table1[[#This Row],[Actual_Sales]],0)</f>
        <v>0.60526315789473684</v>
      </c>
      <c r="AC3762">
        <v>40</v>
      </c>
      <c r="AD3762">
        <v>261</v>
      </c>
      <c r="AE3762" s="5">
        <f>IFERROR(Table1[[#This Row],[Inventory]]/Table1[[#This Row],[Actual_Sales]],0)</f>
        <v>2.2894736842105261</v>
      </c>
    </row>
    <row r="3763" spans="1:31" x14ac:dyDescent="0.25">
      <c r="A3763">
        <v>2757</v>
      </c>
      <c r="B3763">
        <v>603</v>
      </c>
      <c r="C3763">
        <v>5</v>
      </c>
      <c r="D3763" s="2">
        <v>40634</v>
      </c>
      <c r="E3763">
        <v>114</v>
      </c>
      <c r="F3763">
        <v>100</v>
      </c>
      <c r="G3763">
        <f>Table1[[#This Row],[Actual_Sales]]-Table1[[#This Row],[Budget_Sales]]</f>
        <v>14</v>
      </c>
      <c r="H3763" s="5">
        <f>IF(
Table1[[#This Row],[Budget_Sales]]=0,
"",
IF(
Table1[[#This Row],[Budget_Sales]]&gt;0,
(Table1[[#This Row],[Actual_Sales]]-Table1[[#This Row],[Budget_Sales]])/Table1[[#This Row],[Budget_Sales]],
(Table1[[#This Row],[Actual_Sales]]-Table1[[#This Row],[Budget_Sales]])/ABS(Table1[[#This Row],[Budget_Sales]])
)
)</f>
        <v>0.14000000000000001</v>
      </c>
      <c r="I3763" s="5" t="str">
        <f>IF(Table1[[#This Row],[Sales_Var]]&gt;=0,"Above Budget","Below Budget")</f>
        <v>Above Budget</v>
      </c>
      <c r="J3763">
        <f>Table1[[#This Row],[Actual_Sales]]-(Table1[[#This Row],[COGS]]+Table1[[#This Row],[Expenses]])</f>
        <v>1</v>
      </c>
      <c r="K3763">
        <v>10</v>
      </c>
      <c r="L3763">
        <f>Table1[[#This Row],[Actual_Profit]]-Table1[[#This Row],[Budget_Profit]]</f>
        <v>-9</v>
      </c>
      <c r="M3763" s="5">
        <f>IF(
Table1[[#This Row],[Budget_Profit]]=0,
"",
IF(
Table1[[#This Row],[Budget_Profit]]&gt;0,
(Table1[[#This Row],[Actual_Profit]]-Table1[[#This Row],[Budget_Profit]])/Table1[[#This Row],[Budget_Profit]],
(Table1[[#This Row],[Actual_Profit]]-Table1[[#This Row],[Budget_Profit]])/ABS(Table1[[#This Row],[Budget_Profit]])
)
)</f>
        <v>-0.9</v>
      </c>
      <c r="N3763" s="5" t="str">
        <f>IF(Table1[[#This Row],[Profit_Var]]&gt;=0, "Above Budget", "Below Budget")</f>
        <v>Below Budget</v>
      </c>
      <c r="O3763">
        <v>44</v>
      </c>
      <c r="P3763">
        <v>40</v>
      </c>
      <c r="Q3763">
        <f>Table1[[#This Row],[COGS]]-Table1[[#This Row],[Budget_COGS]]</f>
        <v>4</v>
      </c>
      <c r="R3763" s="5">
        <f>IF(
Table1[[#This Row],[Budget_COGS]]=0,
"",
IF(
Table1[[#This Row],[Budget_COGS]]&gt;0,
(Table1[[#This Row],[Budget_COGS]]-Table1[[#This Row],[COGS]]) / Table1[[#This Row],[Budget_COGS]],
(Table1[[#This Row],[Budget_COGS]]-Table1[[#This Row],[COGS]]) / ABS(Table1[[#This Row],[Budget_COGS]])
)
)</f>
        <v>-0.1</v>
      </c>
      <c r="S3763" s="5" t="str">
        <f>IF(Table1[[#This Row],[COGS _Var]]&gt;=0, "Above Budget", "Below Budget")</f>
        <v>Above Budget</v>
      </c>
      <c r="T3763">
        <f>Table1[[#This Row],[Actual_Sales]]-Table1[[#This Row],[COGS]]</f>
        <v>70</v>
      </c>
      <c r="U3763">
        <v>60</v>
      </c>
      <c r="V3763">
        <f>Table1[[#This Row],[Gross_Margin]]-Table1[[#This Row],[Budget_Margin]]</f>
        <v>10</v>
      </c>
      <c r="W3763" s="5">
        <f>IF(
Table1[[#This Row],[Budget_Margin]]=0,
"",
IF(
Table1[[#This Row],[Budget_Margin]]&gt;0,
(Table1[[#This Row],[Gross_Margin]]-Table1[[#This Row],[Budget_Margin]]) / Table1[[#This Row],[Budget_Margin]],
(Table1[[#This Row],[Gross_Margin]]-Table1[[#This Row],[Budget_Margin]]) / ABS(Table1[[#This Row],[Budget_Margin]])
)
)</f>
        <v>0.16666666666666666</v>
      </c>
      <c r="X3763" s="5" t="str">
        <f>IF(Table1[[#This Row],[Margin_Var]]&gt;=0, "Above Budget", "Below Budget")</f>
        <v>Above Budget</v>
      </c>
      <c r="Y3763" s="5">
        <f>IFERROR(Table1[[#This Row],[Gross_Margin]]/Table1[[#This Row],[Actual_Sales]],0)</f>
        <v>0.61403508771929827</v>
      </c>
      <c r="Z3763" s="5">
        <f>Table1[[#This Row],[Actual_Profit]]/Table1[[#This Row],[Actual_Sales]]</f>
        <v>8.771929824561403E-3</v>
      </c>
      <c r="AA3763">
        <v>69</v>
      </c>
      <c r="AB3763" s="5">
        <f>IFERROR(Table1[[#This Row],[Expenses]]/Table1[[#This Row],[Actual_Sales]],0)</f>
        <v>0.60526315789473684</v>
      </c>
      <c r="AC3763">
        <v>40</v>
      </c>
      <c r="AD3763">
        <v>261</v>
      </c>
      <c r="AE3763" s="5">
        <f>IFERROR(Table1[[#This Row],[Inventory]]/Table1[[#This Row],[Actual_Sales]],0)</f>
        <v>2.2894736842105261</v>
      </c>
    </row>
    <row r="3764" spans="1:31" x14ac:dyDescent="0.25">
      <c r="A3764">
        <v>2709</v>
      </c>
      <c r="B3764">
        <v>417</v>
      </c>
      <c r="C3764">
        <v>8</v>
      </c>
      <c r="D3764" s="2">
        <v>40634</v>
      </c>
      <c r="E3764">
        <v>114</v>
      </c>
      <c r="F3764">
        <v>90</v>
      </c>
      <c r="G3764">
        <f>Table1[[#This Row],[Actual_Sales]]-Table1[[#This Row],[Budget_Sales]]</f>
        <v>24</v>
      </c>
      <c r="H3764" s="5">
        <f>IF(
Table1[[#This Row],[Budget_Sales]]=0,
"",
IF(
Table1[[#This Row],[Budget_Sales]]&gt;0,
(Table1[[#This Row],[Actual_Sales]]-Table1[[#This Row],[Budget_Sales]])/Table1[[#This Row],[Budget_Sales]],
(Table1[[#This Row],[Actual_Sales]]-Table1[[#This Row],[Budget_Sales]])/ABS(Table1[[#This Row],[Budget_Sales]])
)
)</f>
        <v>0.26666666666666666</v>
      </c>
      <c r="I3764" s="5" t="str">
        <f>IF(Table1[[#This Row],[Sales_Var]]&gt;=0,"Above Budget","Below Budget")</f>
        <v>Above Budget</v>
      </c>
      <c r="J3764">
        <f>Table1[[#This Row],[Actual_Sales]]-(Table1[[#This Row],[COGS]]+Table1[[#This Row],[Expenses]])</f>
        <v>1</v>
      </c>
      <c r="K3764">
        <v>10</v>
      </c>
      <c r="L3764">
        <f>Table1[[#This Row],[Actual_Profit]]-Table1[[#This Row],[Budget_Profit]]</f>
        <v>-9</v>
      </c>
      <c r="M3764" s="5">
        <f>IF(
Table1[[#This Row],[Budget_Profit]]=0,
"",
IF(
Table1[[#This Row],[Budget_Profit]]&gt;0,
(Table1[[#This Row],[Actual_Profit]]-Table1[[#This Row],[Budget_Profit]])/Table1[[#This Row],[Budget_Profit]],
(Table1[[#This Row],[Actual_Profit]]-Table1[[#This Row],[Budget_Profit]])/ABS(Table1[[#This Row],[Budget_Profit]])
)
)</f>
        <v>-0.9</v>
      </c>
      <c r="N3764" s="5" t="str">
        <f>IF(Table1[[#This Row],[Profit_Var]]&gt;=0, "Above Budget", "Below Budget")</f>
        <v>Below Budget</v>
      </c>
      <c r="O3764">
        <v>44</v>
      </c>
      <c r="P3764">
        <v>30</v>
      </c>
      <c r="Q3764">
        <f>Table1[[#This Row],[COGS]]-Table1[[#This Row],[Budget_COGS]]</f>
        <v>14</v>
      </c>
      <c r="R3764" s="5">
        <f>IF(
Table1[[#This Row],[Budget_COGS]]=0,
"",
IF(
Table1[[#This Row],[Budget_COGS]]&gt;0,
(Table1[[#This Row],[Budget_COGS]]-Table1[[#This Row],[COGS]]) / Table1[[#This Row],[Budget_COGS]],
(Table1[[#This Row],[Budget_COGS]]-Table1[[#This Row],[COGS]]) / ABS(Table1[[#This Row],[Budget_COGS]])
)
)</f>
        <v>-0.46666666666666667</v>
      </c>
      <c r="S3764" s="5" t="str">
        <f>IF(Table1[[#This Row],[COGS _Var]]&gt;=0, "Above Budget", "Below Budget")</f>
        <v>Above Budget</v>
      </c>
      <c r="T3764">
        <f>Table1[[#This Row],[Actual_Sales]]-Table1[[#This Row],[COGS]]</f>
        <v>70</v>
      </c>
      <c r="U3764">
        <v>60</v>
      </c>
      <c r="V3764">
        <f>Table1[[#This Row],[Gross_Margin]]-Table1[[#This Row],[Budget_Margin]]</f>
        <v>10</v>
      </c>
      <c r="W3764" s="5">
        <f>IF(
Table1[[#This Row],[Budget_Margin]]=0,
"",
IF(
Table1[[#This Row],[Budget_Margin]]&gt;0,
(Table1[[#This Row],[Gross_Margin]]-Table1[[#This Row],[Budget_Margin]]) / Table1[[#This Row],[Budget_Margin]],
(Table1[[#This Row],[Gross_Margin]]-Table1[[#This Row],[Budget_Margin]]) / ABS(Table1[[#This Row],[Budget_Margin]])
)
)</f>
        <v>0.16666666666666666</v>
      </c>
      <c r="X3764" s="5" t="str">
        <f>IF(Table1[[#This Row],[Margin_Var]]&gt;=0, "Above Budget", "Below Budget")</f>
        <v>Above Budget</v>
      </c>
      <c r="Y3764" s="5">
        <f>IFERROR(Table1[[#This Row],[Gross_Margin]]/Table1[[#This Row],[Actual_Sales]],0)</f>
        <v>0.61403508771929827</v>
      </c>
      <c r="Z3764" s="5">
        <f>Table1[[#This Row],[Actual_Profit]]/Table1[[#This Row],[Actual_Sales]]</f>
        <v>8.771929824561403E-3</v>
      </c>
      <c r="AA3764">
        <v>69</v>
      </c>
      <c r="AB3764" s="5">
        <f>IFERROR(Table1[[#This Row],[Expenses]]/Table1[[#This Row],[Actual_Sales]],0)</f>
        <v>0.60526315789473684</v>
      </c>
      <c r="AC3764">
        <v>40</v>
      </c>
      <c r="AD3764">
        <v>261</v>
      </c>
      <c r="AE3764" s="5">
        <f>IFERROR(Table1[[#This Row],[Inventory]]/Table1[[#This Row],[Actual_Sales]],0)</f>
        <v>2.2894736842105261</v>
      </c>
    </row>
    <row r="3765" spans="1:31" x14ac:dyDescent="0.25">
      <c r="A3765">
        <v>2712</v>
      </c>
      <c r="B3765">
        <v>435</v>
      </c>
      <c r="C3765">
        <v>11</v>
      </c>
      <c r="D3765" s="2">
        <v>40634</v>
      </c>
      <c r="E3765">
        <v>114</v>
      </c>
      <c r="F3765">
        <v>70</v>
      </c>
      <c r="G3765">
        <f>Table1[[#This Row],[Actual_Sales]]-Table1[[#This Row],[Budget_Sales]]</f>
        <v>44</v>
      </c>
      <c r="H3765" s="5">
        <f>IF(
Table1[[#This Row],[Budget_Sales]]=0,
"",
IF(
Table1[[#This Row],[Budget_Sales]]&gt;0,
(Table1[[#This Row],[Actual_Sales]]-Table1[[#This Row],[Budget_Sales]])/Table1[[#This Row],[Budget_Sales]],
(Table1[[#This Row],[Actual_Sales]]-Table1[[#This Row],[Budget_Sales]])/ABS(Table1[[#This Row],[Budget_Sales]])
)
)</f>
        <v>0.62857142857142856</v>
      </c>
      <c r="I3765" s="5" t="str">
        <f>IF(Table1[[#This Row],[Sales_Var]]&gt;=0,"Above Budget","Below Budget")</f>
        <v>Above Budget</v>
      </c>
      <c r="J3765">
        <f>Table1[[#This Row],[Actual_Sales]]-(Table1[[#This Row],[COGS]]+Table1[[#This Row],[Expenses]])</f>
        <v>1</v>
      </c>
      <c r="K3765">
        <v>10</v>
      </c>
      <c r="L3765">
        <f>Table1[[#This Row],[Actual_Profit]]-Table1[[#This Row],[Budget_Profit]]</f>
        <v>-9</v>
      </c>
      <c r="M3765" s="5">
        <f>IF(
Table1[[#This Row],[Budget_Profit]]=0,
"",
IF(
Table1[[#This Row],[Budget_Profit]]&gt;0,
(Table1[[#This Row],[Actual_Profit]]-Table1[[#This Row],[Budget_Profit]])/Table1[[#This Row],[Budget_Profit]],
(Table1[[#This Row],[Actual_Profit]]-Table1[[#This Row],[Budget_Profit]])/ABS(Table1[[#This Row],[Budget_Profit]])
)
)</f>
        <v>-0.9</v>
      </c>
      <c r="N3765" s="5" t="str">
        <f>IF(Table1[[#This Row],[Profit_Var]]&gt;=0, "Above Budget", "Below Budget")</f>
        <v>Below Budget</v>
      </c>
      <c r="O3765">
        <v>44</v>
      </c>
      <c r="P3765">
        <v>20</v>
      </c>
      <c r="Q3765">
        <f>Table1[[#This Row],[COGS]]-Table1[[#This Row],[Budget_COGS]]</f>
        <v>24</v>
      </c>
      <c r="R3765" s="5">
        <f>IF(
Table1[[#This Row],[Budget_COGS]]=0,
"",
IF(
Table1[[#This Row],[Budget_COGS]]&gt;0,
(Table1[[#This Row],[Budget_COGS]]-Table1[[#This Row],[COGS]]) / Table1[[#This Row],[Budget_COGS]],
(Table1[[#This Row],[Budget_COGS]]-Table1[[#This Row],[COGS]]) / ABS(Table1[[#This Row],[Budget_COGS]])
)
)</f>
        <v>-1.2</v>
      </c>
      <c r="S3765" s="5" t="str">
        <f>IF(Table1[[#This Row],[COGS _Var]]&gt;=0, "Above Budget", "Below Budget")</f>
        <v>Above Budget</v>
      </c>
      <c r="T3765">
        <f>Table1[[#This Row],[Actual_Sales]]-Table1[[#This Row],[COGS]]</f>
        <v>70</v>
      </c>
      <c r="U3765">
        <v>50</v>
      </c>
      <c r="V3765">
        <f>Table1[[#This Row],[Gross_Margin]]-Table1[[#This Row],[Budget_Margin]]</f>
        <v>20</v>
      </c>
      <c r="W3765" s="5">
        <f>IF(
Table1[[#This Row],[Budget_Margin]]=0,
"",
IF(
Table1[[#This Row],[Budget_Margin]]&gt;0,
(Table1[[#This Row],[Gross_Margin]]-Table1[[#This Row],[Budget_Margin]]) / Table1[[#This Row],[Budget_Margin]],
(Table1[[#This Row],[Gross_Margin]]-Table1[[#This Row],[Budget_Margin]]) / ABS(Table1[[#This Row],[Budget_Margin]])
)
)</f>
        <v>0.4</v>
      </c>
      <c r="X3765" s="5" t="str">
        <f>IF(Table1[[#This Row],[Margin_Var]]&gt;=0, "Above Budget", "Below Budget")</f>
        <v>Above Budget</v>
      </c>
      <c r="Y3765" s="5">
        <f>IFERROR(Table1[[#This Row],[Gross_Margin]]/Table1[[#This Row],[Actual_Sales]],0)</f>
        <v>0.61403508771929827</v>
      </c>
      <c r="Z3765" s="5">
        <f>Table1[[#This Row],[Actual_Profit]]/Table1[[#This Row],[Actual_Sales]]</f>
        <v>8.771929824561403E-3</v>
      </c>
      <c r="AA3765">
        <v>69</v>
      </c>
      <c r="AB3765" s="5">
        <f>IFERROR(Table1[[#This Row],[Expenses]]/Table1[[#This Row],[Actual_Sales]],0)</f>
        <v>0.60526315789473684</v>
      </c>
      <c r="AC3765">
        <v>40</v>
      </c>
      <c r="AD3765">
        <v>261</v>
      </c>
      <c r="AE3765" s="5">
        <f>IFERROR(Table1[[#This Row],[Inventory]]/Table1[[#This Row],[Actual_Sales]],0)</f>
        <v>2.2894736842105261</v>
      </c>
    </row>
    <row r="3766" spans="1:31" x14ac:dyDescent="0.25">
      <c r="A3766">
        <v>2524</v>
      </c>
      <c r="B3766">
        <v>417</v>
      </c>
      <c r="C3766">
        <v>8</v>
      </c>
      <c r="D3766" s="2">
        <v>40603</v>
      </c>
      <c r="E3766">
        <v>114</v>
      </c>
      <c r="F3766">
        <v>90</v>
      </c>
      <c r="G3766">
        <f>Table1[[#This Row],[Actual_Sales]]-Table1[[#This Row],[Budget_Sales]]</f>
        <v>24</v>
      </c>
      <c r="H3766" s="5">
        <f>IF(
Table1[[#This Row],[Budget_Sales]]=0,
"",
IF(
Table1[[#This Row],[Budget_Sales]]&gt;0,
(Table1[[#This Row],[Actual_Sales]]-Table1[[#This Row],[Budget_Sales]])/Table1[[#This Row],[Budget_Sales]],
(Table1[[#This Row],[Actual_Sales]]-Table1[[#This Row],[Budget_Sales]])/ABS(Table1[[#This Row],[Budget_Sales]])
)
)</f>
        <v>0.26666666666666666</v>
      </c>
      <c r="I3766" s="5" t="str">
        <f>IF(Table1[[#This Row],[Sales_Var]]&gt;=0,"Above Budget","Below Budget")</f>
        <v>Above Budget</v>
      </c>
      <c r="J3766">
        <f>Table1[[#This Row],[Actual_Sales]]-(Table1[[#This Row],[COGS]]+Table1[[#This Row],[Expenses]])</f>
        <v>1</v>
      </c>
      <c r="K3766">
        <v>10</v>
      </c>
      <c r="L3766">
        <f>Table1[[#This Row],[Actual_Profit]]-Table1[[#This Row],[Budget_Profit]]</f>
        <v>-9</v>
      </c>
      <c r="M3766" s="5">
        <f>IF(
Table1[[#This Row],[Budget_Profit]]=0,
"",
IF(
Table1[[#This Row],[Budget_Profit]]&gt;0,
(Table1[[#This Row],[Actual_Profit]]-Table1[[#This Row],[Budget_Profit]])/Table1[[#This Row],[Budget_Profit]],
(Table1[[#This Row],[Actual_Profit]]-Table1[[#This Row],[Budget_Profit]])/ABS(Table1[[#This Row],[Budget_Profit]])
)
)</f>
        <v>-0.9</v>
      </c>
      <c r="N3766" s="5" t="str">
        <f>IF(Table1[[#This Row],[Profit_Var]]&gt;=0, "Above Budget", "Below Budget")</f>
        <v>Below Budget</v>
      </c>
      <c r="O3766">
        <v>44</v>
      </c>
      <c r="P3766">
        <v>30</v>
      </c>
      <c r="Q3766">
        <f>Table1[[#This Row],[COGS]]-Table1[[#This Row],[Budget_COGS]]</f>
        <v>14</v>
      </c>
      <c r="R3766" s="5">
        <f>IF(
Table1[[#This Row],[Budget_COGS]]=0,
"",
IF(
Table1[[#This Row],[Budget_COGS]]&gt;0,
(Table1[[#This Row],[Budget_COGS]]-Table1[[#This Row],[COGS]]) / Table1[[#This Row],[Budget_COGS]],
(Table1[[#This Row],[Budget_COGS]]-Table1[[#This Row],[COGS]]) / ABS(Table1[[#This Row],[Budget_COGS]])
)
)</f>
        <v>-0.46666666666666667</v>
      </c>
      <c r="S3766" s="5" t="str">
        <f>IF(Table1[[#This Row],[COGS _Var]]&gt;=0, "Above Budget", "Below Budget")</f>
        <v>Above Budget</v>
      </c>
      <c r="T3766">
        <f>Table1[[#This Row],[Actual_Sales]]-Table1[[#This Row],[COGS]]</f>
        <v>70</v>
      </c>
      <c r="U3766">
        <v>60</v>
      </c>
      <c r="V3766">
        <f>Table1[[#This Row],[Gross_Margin]]-Table1[[#This Row],[Budget_Margin]]</f>
        <v>10</v>
      </c>
      <c r="W3766" s="5">
        <f>IF(
Table1[[#This Row],[Budget_Margin]]=0,
"",
IF(
Table1[[#This Row],[Budget_Margin]]&gt;0,
(Table1[[#This Row],[Gross_Margin]]-Table1[[#This Row],[Budget_Margin]]) / Table1[[#This Row],[Budget_Margin]],
(Table1[[#This Row],[Gross_Margin]]-Table1[[#This Row],[Budget_Margin]]) / ABS(Table1[[#This Row],[Budget_Margin]])
)
)</f>
        <v>0.16666666666666666</v>
      </c>
      <c r="X3766" s="5" t="str">
        <f>IF(Table1[[#This Row],[Margin_Var]]&gt;=0, "Above Budget", "Below Budget")</f>
        <v>Above Budget</v>
      </c>
      <c r="Y3766" s="5">
        <f>IFERROR(Table1[[#This Row],[Gross_Margin]]/Table1[[#This Row],[Actual_Sales]],0)</f>
        <v>0.61403508771929827</v>
      </c>
      <c r="Z3766" s="5">
        <f>Table1[[#This Row],[Actual_Profit]]/Table1[[#This Row],[Actual_Sales]]</f>
        <v>8.771929824561403E-3</v>
      </c>
      <c r="AA3766">
        <v>69</v>
      </c>
      <c r="AB3766" s="5">
        <f>IFERROR(Table1[[#This Row],[Expenses]]/Table1[[#This Row],[Actual_Sales]],0)</f>
        <v>0.60526315789473684</v>
      </c>
      <c r="AC3766">
        <v>40</v>
      </c>
      <c r="AD3766">
        <v>251</v>
      </c>
      <c r="AE3766" s="5">
        <f>IFERROR(Table1[[#This Row],[Inventory]]/Table1[[#This Row],[Actual_Sales]],0)</f>
        <v>2.2017543859649122</v>
      </c>
    </row>
    <row r="3767" spans="1:31" x14ac:dyDescent="0.25">
      <c r="A3767">
        <v>3789</v>
      </c>
      <c r="B3767">
        <v>505</v>
      </c>
      <c r="C3767">
        <v>5</v>
      </c>
      <c r="D3767" s="2">
        <v>40817</v>
      </c>
      <c r="E3767">
        <v>116</v>
      </c>
      <c r="F3767">
        <v>60</v>
      </c>
      <c r="G3767">
        <f>Table1[[#This Row],[Actual_Sales]]-Table1[[#This Row],[Budget_Sales]]</f>
        <v>56</v>
      </c>
      <c r="H3767" s="5">
        <f>IF(
Table1[[#This Row],[Budget_Sales]]=0,
"",
IF(
Table1[[#This Row],[Budget_Sales]]&gt;0,
(Table1[[#This Row],[Actual_Sales]]-Table1[[#This Row],[Budget_Sales]])/Table1[[#This Row],[Budget_Sales]],
(Table1[[#This Row],[Actual_Sales]]-Table1[[#This Row],[Budget_Sales]])/ABS(Table1[[#This Row],[Budget_Sales]])
)
)</f>
        <v>0.93333333333333335</v>
      </c>
      <c r="I3767" s="5" t="str">
        <f>IF(Table1[[#This Row],[Sales_Var]]&gt;=0,"Above Budget","Below Budget")</f>
        <v>Above Budget</v>
      </c>
      <c r="J3767">
        <f>Table1[[#This Row],[Actual_Sales]]-(Table1[[#This Row],[COGS]]+Table1[[#This Row],[Expenses]])</f>
        <v>1</v>
      </c>
      <c r="K3767">
        <v>10</v>
      </c>
      <c r="L3767">
        <f>Table1[[#This Row],[Actual_Profit]]-Table1[[#This Row],[Budget_Profit]]</f>
        <v>-9</v>
      </c>
      <c r="M3767" s="5">
        <f>IF(
Table1[[#This Row],[Budget_Profit]]=0,
"",
IF(
Table1[[#This Row],[Budget_Profit]]&gt;0,
(Table1[[#This Row],[Actual_Profit]]-Table1[[#This Row],[Budget_Profit]])/Table1[[#This Row],[Budget_Profit]],
(Table1[[#This Row],[Actual_Profit]]-Table1[[#This Row],[Budget_Profit]])/ABS(Table1[[#This Row],[Budget_Profit]])
)
)</f>
        <v>-0.9</v>
      </c>
      <c r="N3767" s="5" t="str">
        <f>IF(Table1[[#This Row],[Profit_Var]]&gt;=0, "Above Budget", "Below Budget")</f>
        <v>Below Budget</v>
      </c>
      <c r="O3767">
        <v>45</v>
      </c>
      <c r="P3767">
        <v>20</v>
      </c>
      <c r="Q3767">
        <f>Table1[[#This Row],[COGS]]-Table1[[#This Row],[Budget_COGS]]</f>
        <v>25</v>
      </c>
      <c r="R3767" s="5">
        <f>IF(
Table1[[#This Row],[Budget_COGS]]=0,
"",
IF(
Table1[[#This Row],[Budget_COGS]]&gt;0,
(Table1[[#This Row],[Budget_COGS]]-Table1[[#This Row],[COGS]]) / Table1[[#This Row],[Budget_COGS]],
(Table1[[#This Row],[Budget_COGS]]-Table1[[#This Row],[COGS]]) / ABS(Table1[[#This Row],[Budget_COGS]])
)
)</f>
        <v>-1.25</v>
      </c>
      <c r="S3767" s="5" t="str">
        <f>IF(Table1[[#This Row],[COGS _Var]]&gt;=0, "Above Budget", "Below Budget")</f>
        <v>Above Budget</v>
      </c>
      <c r="T3767">
        <f>Table1[[#This Row],[Actual_Sales]]-Table1[[#This Row],[COGS]]</f>
        <v>71</v>
      </c>
      <c r="U3767">
        <v>40</v>
      </c>
      <c r="V3767">
        <f>Table1[[#This Row],[Gross_Margin]]-Table1[[#This Row],[Budget_Margin]]</f>
        <v>31</v>
      </c>
      <c r="W3767" s="5">
        <f>IF(
Table1[[#This Row],[Budget_Margin]]=0,
"",
IF(
Table1[[#This Row],[Budget_Margin]]&gt;0,
(Table1[[#This Row],[Gross_Margin]]-Table1[[#This Row],[Budget_Margin]]) / Table1[[#This Row],[Budget_Margin]],
(Table1[[#This Row],[Gross_Margin]]-Table1[[#This Row],[Budget_Margin]]) / ABS(Table1[[#This Row],[Budget_Margin]])
)
)</f>
        <v>0.77500000000000002</v>
      </c>
      <c r="X3767" s="5" t="str">
        <f>IF(Table1[[#This Row],[Margin_Var]]&gt;=0, "Above Budget", "Below Budget")</f>
        <v>Above Budget</v>
      </c>
      <c r="Y3767" s="5">
        <f>IFERROR(Table1[[#This Row],[Gross_Margin]]/Table1[[#This Row],[Actual_Sales]],0)</f>
        <v>0.61206896551724133</v>
      </c>
      <c r="Z3767" s="5">
        <f>Table1[[#This Row],[Actual_Profit]]/Table1[[#This Row],[Actual_Sales]]</f>
        <v>8.6206896551724137E-3</v>
      </c>
      <c r="AA3767">
        <v>70</v>
      </c>
      <c r="AB3767" s="5">
        <f>IFERROR(Table1[[#This Row],[Expenses]]/Table1[[#This Row],[Actual_Sales]],0)</f>
        <v>0.60344827586206895</v>
      </c>
      <c r="AC3767">
        <v>41</v>
      </c>
      <c r="AD3767">
        <v>320</v>
      </c>
      <c r="AE3767" s="5">
        <f>IFERROR(Table1[[#This Row],[Inventory]]/Table1[[#This Row],[Actual_Sales]],0)</f>
        <v>2.7586206896551726</v>
      </c>
    </row>
    <row r="3768" spans="1:31" x14ac:dyDescent="0.25">
      <c r="A3768">
        <v>3809</v>
      </c>
      <c r="B3768">
        <v>573</v>
      </c>
      <c r="C3768">
        <v>8</v>
      </c>
      <c r="D3768" s="2">
        <v>40817</v>
      </c>
      <c r="E3768">
        <v>116</v>
      </c>
      <c r="F3768">
        <v>80</v>
      </c>
      <c r="G3768">
        <f>Table1[[#This Row],[Actual_Sales]]-Table1[[#This Row],[Budget_Sales]]</f>
        <v>36</v>
      </c>
      <c r="H3768" s="5">
        <f>IF(
Table1[[#This Row],[Budget_Sales]]=0,
"",
IF(
Table1[[#This Row],[Budget_Sales]]&gt;0,
(Table1[[#This Row],[Actual_Sales]]-Table1[[#This Row],[Budget_Sales]])/Table1[[#This Row],[Budget_Sales]],
(Table1[[#This Row],[Actual_Sales]]-Table1[[#This Row],[Budget_Sales]])/ABS(Table1[[#This Row],[Budget_Sales]])
)
)</f>
        <v>0.45</v>
      </c>
      <c r="I3768" s="5" t="str">
        <f>IF(Table1[[#This Row],[Sales_Var]]&gt;=0,"Above Budget","Below Budget")</f>
        <v>Above Budget</v>
      </c>
      <c r="J3768">
        <f>Table1[[#This Row],[Actual_Sales]]-(Table1[[#This Row],[COGS]]+Table1[[#This Row],[Expenses]])</f>
        <v>1</v>
      </c>
      <c r="K3768">
        <v>30</v>
      </c>
      <c r="L3768">
        <f>Table1[[#This Row],[Actual_Profit]]-Table1[[#This Row],[Budget_Profit]]</f>
        <v>-29</v>
      </c>
      <c r="M3768" s="5">
        <f>IF(
Table1[[#This Row],[Budget_Profit]]=0,
"",
IF(
Table1[[#This Row],[Budget_Profit]]&gt;0,
(Table1[[#This Row],[Actual_Profit]]-Table1[[#This Row],[Budget_Profit]])/Table1[[#This Row],[Budget_Profit]],
(Table1[[#This Row],[Actual_Profit]]-Table1[[#This Row],[Budget_Profit]])/ABS(Table1[[#This Row],[Budget_Profit]])
)
)</f>
        <v>-0.96666666666666667</v>
      </c>
      <c r="N3768" s="5" t="str">
        <f>IF(Table1[[#This Row],[Profit_Var]]&gt;=0, "Above Budget", "Below Budget")</f>
        <v>Below Budget</v>
      </c>
      <c r="O3768">
        <v>45</v>
      </c>
      <c r="P3768">
        <v>20</v>
      </c>
      <c r="Q3768">
        <f>Table1[[#This Row],[COGS]]-Table1[[#This Row],[Budget_COGS]]</f>
        <v>25</v>
      </c>
      <c r="R3768" s="5">
        <f>IF(
Table1[[#This Row],[Budget_COGS]]=0,
"",
IF(
Table1[[#This Row],[Budget_COGS]]&gt;0,
(Table1[[#This Row],[Budget_COGS]]-Table1[[#This Row],[COGS]]) / Table1[[#This Row],[Budget_COGS]],
(Table1[[#This Row],[Budget_COGS]]-Table1[[#This Row],[COGS]]) / ABS(Table1[[#This Row],[Budget_COGS]])
)
)</f>
        <v>-1.25</v>
      </c>
      <c r="S3768" s="5" t="str">
        <f>IF(Table1[[#This Row],[COGS _Var]]&gt;=0, "Above Budget", "Below Budget")</f>
        <v>Above Budget</v>
      </c>
      <c r="T3768">
        <f>Table1[[#This Row],[Actual_Sales]]-Table1[[#This Row],[COGS]]</f>
        <v>71</v>
      </c>
      <c r="U3768">
        <v>60</v>
      </c>
      <c r="V3768">
        <f>Table1[[#This Row],[Gross_Margin]]-Table1[[#This Row],[Budget_Margin]]</f>
        <v>11</v>
      </c>
      <c r="W3768" s="5">
        <f>IF(
Table1[[#This Row],[Budget_Margin]]=0,
"",
IF(
Table1[[#This Row],[Budget_Margin]]&gt;0,
(Table1[[#This Row],[Gross_Margin]]-Table1[[#This Row],[Budget_Margin]]) / Table1[[#This Row],[Budget_Margin]],
(Table1[[#This Row],[Gross_Margin]]-Table1[[#This Row],[Budget_Margin]]) / ABS(Table1[[#This Row],[Budget_Margin]])
)
)</f>
        <v>0.18333333333333332</v>
      </c>
      <c r="X3768" s="5" t="str">
        <f>IF(Table1[[#This Row],[Margin_Var]]&gt;=0, "Above Budget", "Below Budget")</f>
        <v>Above Budget</v>
      </c>
      <c r="Y3768" s="5">
        <f>IFERROR(Table1[[#This Row],[Gross_Margin]]/Table1[[#This Row],[Actual_Sales]],0)</f>
        <v>0.61206896551724133</v>
      </c>
      <c r="Z3768" s="5">
        <f>Table1[[#This Row],[Actual_Profit]]/Table1[[#This Row],[Actual_Sales]]</f>
        <v>8.6206896551724137E-3</v>
      </c>
      <c r="AA3768">
        <v>70</v>
      </c>
      <c r="AB3768" s="5">
        <f>IFERROR(Table1[[#This Row],[Expenses]]/Table1[[#This Row],[Actual_Sales]],0)</f>
        <v>0.60344827586206895</v>
      </c>
      <c r="AC3768">
        <v>41</v>
      </c>
      <c r="AD3768">
        <v>320</v>
      </c>
      <c r="AE3768" s="5">
        <f>IFERROR(Table1[[#This Row],[Inventory]]/Table1[[#This Row],[Actual_Sales]],0)</f>
        <v>2.7586206896551726</v>
      </c>
    </row>
    <row r="3769" spans="1:31" x14ac:dyDescent="0.25">
      <c r="A3769">
        <v>3772</v>
      </c>
      <c r="B3769">
        <v>435</v>
      </c>
      <c r="C3769">
        <v>11</v>
      </c>
      <c r="D3769" s="2">
        <v>40817</v>
      </c>
      <c r="E3769">
        <v>116</v>
      </c>
      <c r="F3769">
        <v>50</v>
      </c>
      <c r="G3769">
        <f>Table1[[#This Row],[Actual_Sales]]-Table1[[#This Row],[Budget_Sales]]</f>
        <v>66</v>
      </c>
      <c r="H3769" s="5">
        <f>IF(
Table1[[#This Row],[Budget_Sales]]=0,
"",
IF(
Table1[[#This Row],[Budget_Sales]]&gt;0,
(Table1[[#This Row],[Actual_Sales]]-Table1[[#This Row],[Budget_Sales]])/Table1[[#This Row],[Budget_Sales]],
(Table1[[#This Row],[Actual_Sales]]-Table1[[#This Row],[Budget_Sales]])/ABS(Table1[[#This Row],[Budget_Sales]])
)
)</f>
        <v>1.32</v>
      </c>
      <c r="I3769" s="5" t="str">
        <f>IF(Table1[[#This Row],[Sales_Var]]&gt;=0,"Above Budget","Below Budget")</f>
        <v>Above Budget</v>
      </c>
      <c r="J3769">
        <f>Table1[[#This Row],[Actual_Sales]]-(Table1[[#This Row],[COGS]]+Table1[[#This Row],[Expenses]])</f>
        <v>1</v>
      </c>
      <c r="K3769">
        <v>20</v>
      </c>
      <c r="L3769">
        <f>Table1[[#This Row],[Actual_Profit]]-Table1[[#This Row],[Budget_Profit]]</f>
        <v>-19</v>
      </c>
      <c r="M3769" s="5">
        <f>IF(
Table1[[#This Row],[Budget_Profit]]=0,
"",
IF(
Table1[[#This Row],[Budget_Profit]]&gt;0,
(Table1[[#This Row],[Actual_Profit]]-Table1[[#This Row],[Budget_Profit]])/Table1[[#This Row],[Budget_Profit]],
(Table1[[#This Row],[Actual_Profit]]-Table1[[#This Row],[Budget_Profit]])/ABS(Table1[[#This Row],[Budget_Profit]])
)
)</f>
        <v>-0.95</v>
      </c>
      <c r="N3769" s="5" t="str">
        <f>IF(Table1[[#This Row],[Profit_Var]]&gt;=0, "Above Budget", "Below Budget")</f>
        <v>Below Budget</v>
      </c>
      <c r="O3769">
        <v>45</v>
      </c>
      <c r="P3769">
        <v>10</v>
      </c>
      <c r="Q3769">
        <f>Table1[[#This Row],[COGS]]-Table1[[#This Row],[Budget_COGS]]</f>
        <v>35</v>
      </c>
      <c r="R3769" s="5">
        <f>IF(
Table1[[#This Row],[Budget_COGS]]=0,
"",
IF(
Table1[[#This Row],[Budget_COGS]]&gt;0,
(Table1[[#This Row],[Budget_COGS]]-Table1[[#This Row],[COGS]]) / Table1[[#This Row],[Budget_COGS]],
(Table1[[#This Row],[Budget_COGS]]-Table1[[#This Row],[COGS]]) / ABS(Table1[[#This Row],[Budget_COGS]])
)
)</f>
        <v>-3.5</v>
      </c>
      <c r="S3769" s="5" t="str">
        <f>IF(Table1[[#This Row],[COGS _Var]]&gt;=0, "Above Budget", "Below Budget")</f>
        <v>Above Budget</v>
      </c>
      <c r="T3769">
        <f>Table1[[#This Row],[Actual_Sales]]-Table1[[#This Row],[COGS]]</f>
        <v>71</v>
      </c>
      <c r="U3769">
        <v>40</v>
      </c>
      <c r="V3769">
        <f>Table1[[#This Row],[Gross_Margin]]-Table1[[#This Row],[Budget_Margin]]</f>
        <v>31</v>
      </c>
      <c r="W3769" s="5">
        <f>IF(
Table1[[#This Row],[Budget_Margin]]=0,
"",
IF(
Table1[[#This Row],[Budget_Margin]]&gt;0,
(Table1[[#This Row],[Gross_Margin]]-Table1[[#This Row],[Budget_Margin]]) / Table1[[#This Row],[Budget_Margin]],
(Table1[[#This Row],[Gross_Margin]]-Table1[[#This Row],[Budget_Margin]]) / ABS(Table1[[#This Row],[Budget_Margin]])
)
)</f>
        <v>0.77500000000000002</v>
      </c>
      <c r="X3769" s="5" t="str">
        <f>IF(Table1[[#This Row],[Margin_Var]]&gt;=0, "Above Budget", "Below Budget")</f>
        <v>Above Budget</v>
      </c>
      <c r="Y3769" s="5">
        <f>IFERROR(Table1[[#This Row],[Gross_Margin]]/Table1[[#This Row],[Actual_Sales]],0)</f>
        <v>0.61206896551724133</v>
      </c>
      <c r="Z3769" s="5">
        <f>Table1[[#This Row],[Actual_Profit]]/Table1[[#This Row],[Actual_Sales]]</f>
        <v>8.6206896551724137E-3</v>
      </c>
      <c r="AA3769">
        <v>70</v>
      </c>
      <c r="AB3769" s="5">
        <f>IFERROR(Table1[[#This Row],[Expenses]]/Table1[[#This Row],[Actual_Sales]],0)</f>
        <v>0.60344827586206895</v>
      </c>
      <c r="AC3769">
        <v>41</v>
      </c>
      <c r="AD3769">
        <v>320</v>
      </c>
      <c r="AE3769" s="5">
        <f>IFERROR(Table1[[#This Row],[Inventory]]/Table1[[#This Row],[Actual_Sales]],0)</f>
        <v>2.7586206896551726</v>
      </c>
    </row>
    <row r="3770" spans="1:31" x14ac:dyDescent="0.25">
      <c r="A3770">
        <v>4152</v>
      </c>
      <c r="B3770">
        <v>513</v>
      </c>
      <c r="C3770">
        <v>3</v>
      </c>
      <c r="D3770" s="2">
        <v>40878</v>
      </c>
      <c r="E3770">
        <v>119</v>
      </c>
      <c r="F3770">
        <v>110</v>
      </c>
      <c r="G3770">
        <f>Table1[[#This Row],[Actual_Sales]]-Table1[[#This Row],[Budget_Sales]]</f>
        <v>9</v>
      </c>
      <c r="H3770" s="5">
        <f>IF(
Table1[[#This Row],[Budget_Sales]]=0,
"",
IF(
Table1[[#This Row],[Budget_Sales]]&gt;0,
(Table1[[#This Row],[Actual_Sales]]-Table1[[#This Row],[Budget_Sales]])/Table1[[#This Row],[Budget_Sales]],
(Table1[[#This Row],[Actual_Sales]]-Table1[[#This Row],[Budget_Sales]])/ABS(Table1[[#This Row],[Budget_Sales]])
)
)</f>
        <v>8.1818181818181818E-2</v>
      </c>
      <c r="I3770" s="5" t="str">
        <f>IF(Table1[[#This Row],[Sales_Var]]&gt;=0,"Above Budget","Below Budget")</f>
        <v>Above Budget</v>
      </c>
      <c r="J3770">
        <f>Table1[[#This Row],[Actual_Sales]]-(Table1[[#This Row],[COGS]]+Table1[[#This Row],[Expenses]])</f>
        <v>1</v>
      </c>
      <c r="K3770">
        <v>10</v>
      </c>
      <c r="L3770">
        <f>Table1[[#This Row],[Actual_Profit]]-Table1[[#This Row],[Budget_Profit]]</f>
        <v>-9</v>
      </c>
      <c r="M3770" s="5">
        <f>IF(
Table1[[#This Row],[Budget_Profit]]=0,
"",
IF(
Table1[[#This Row],[Budget_Profit]]&gt;0,
(Table1[[#This Row],[Actual_Profit]]-Table1[[#This Row],[Budget_Profit]])/Table1[[#This Row],[Budget_Profit]],
(Table1[[#This Row],[Actual_Profit]]-Table1[[#This Row],[Budget_Profit]])/ABS(Table1[[#This Row],[Budget_Profit]])
)
)</f>
        <v>-0.9</v>
      </c>
      <c r="N3770" s="5" t="str">
        <f>IF(Table1[[#This Row],[Profit_Var]]&gt;=0, "Above Budget", "Below Budget")</f>
        <v>Below Budget</v>
      </c>
      <c r="O3770">
        <v>47</v>
      </c>
      <c r="P3770">
        <v>40</v>
      </c>
      <c r="Q3770">
        <f>Table1[[#This Row],[COGS]]-Table1[[#This Row],[Budget_COGS]]</f>
        <v>7</v>
      </c>
      <c r="R3770" s="5">
        <f>IF(
Table1[[#This Row],[Budget_COGS]]=0,
"",
IF(
Table1[[#This Row],[Budget_COGS]]&gt;0,
(Table1[[#This Row],[Budget_COGS]]-Table1[[#This Row],[COGS]]) / Table1[[#This Row],[Budget_COGS]],
(Table1[[#This Row],[Budget_COGS]]-Table1[[#This Row],[COGS]]) / ABS(Table1[[#This Row],[Budget_COGS]])
)
)</f>
        <v>-0.17499999999999999</v>
      </c>
      <c r="S3770" s="5" t="str">
        <f>IF(Table1[[#This Row],[COGS _Var]]&gt;=0, "Above Budget", "Below Budget")</f>
        <v>Above Budget</v>
      </c>
      <c r="T3770">
        <f>Table1[[#This Row],[Actual_Sales]]-Table1[[#This Row],[COGS]]</f>
        <v>72</v>
      </c>
      <c r="U3770">
        <v>70</v>
      </c>
      <c r="V3770">
        <f>Table1[[#This Row],[Gross_Margin]]-Table1[[#This Row],[Budget_Margin]]</f>
        <v>2</v>
      </c>
      <c r="W3770" s="5">
        <f>IF(
Table1[[#This Row],[Budget_Margin]]=0,
"",
IF(
Table1[[#This Row],[Budget_Margin]]&gt;0,
(Table1[[#This Row],[Gross_Margin]]-Table1[[#This Row],[Budget_Margin]]) / Table1[[#This Row],[Budget_Margin]],
(Table1[[#This Row],[Gross_Margin]]-Table1[[#This Row],[Budget_Margin]]) / ABS(Table1[[#This Row],[Budget_Margin]])
)
)</f>
        <v>2.8571428571428571E-2</v>
      </c>
      <c r="X3770" s="5" t="str">
        <f>IF(Table1[[#This Row],[Margin_Var]]&gt;=0, "Above Budget", "Below Budget")</f>
        <v>Above Budget</v>
      </c>
      <c r="Y3770" s="5">
        <f>IFERROR(Table1[[#This Row],[Gross_Margin]]/Table1[[#This Row],[Actual_Sales]],0)</f>
        <v>0.60504201680672265</v>
      </c>
      <c r="Z3770" s="5">
        <f>Table1[[#This Row],[Actual_Profit]]/Table1[[#This Row],[Actual_Sales]]</f>
        <v>8.4033613445378148E-3</v>
      </c>
      <c r="AA3770">
        <v>71</v>
      </c>
      <c r="AB3770" s="5">
        <f>IFERROR(Table1[[#This Row],[Expenses]]/Table1[[#This Row],[Actual_Sales]],0)</f>
        <v>0.59663865546218486</v>
      </c>
      <c r="AC3770">
        <v>42</v>
      </c>
      <c r="AD3770">
        <v>521</v>
      </c>
      <c r="AE3770" s="5">
        <f>IFERROR(Table1[[#This Row],[Inventory]]/Table1[[#This Row],[Actual_Sales]],0)</f>
        <v>4.3781512605042021</v>
      </c>
    </row>
    <row r="3771" spans="1:31" x14ac:dyDescent="0.25">
      <c r="A3771">
        <v>4201</v>
      </c>
      <c r="B3771">
        <v>719</v>
      </c>
      <c r="C3771">
        <v>9</v>
      </c>
      <c r="D3771" s="2">
        <v>40878</v>
      </c>
      <c r="E3771">
        <v>119</v>
      </c>
      <c r="F3771">
        <v>100</v>
      </c>
      <c r="G3771">
        <f>Table1[[#This Row],[Actual_Sales]]-Table1[[#This Row],[Budget_Sales]]</f>
        <v>19</v>
      </c>
      <c r="H3771" s="5">
        <f>IF(
Table1[[#This Row],[Budget_Sales]]=0,
"",
IF(
Table1[[#This Row],[Budget_Sales]]&gt;0,
(Table1[[#This Row],[Actual_Sales]]-Table1[[#This Row],[Budget_Sales]])/Table1[[#This Row],[Budget_Sales]],
(Table1[[#This Row],[Actual_Sales]]-Table1[[#This Row],[Budget_Sales]])/ABS(Table1[[#This Row],[Budget_Sales]])
)
)</f>
        <v>0.19</v>
      </c>
      <c r="I3771" s="5" t="str">
        <f>IF(Table1[[#This Row],[Sales_Var]]&gt;=0,"Above Budget","Below Budget")</f>
        <v>Above Budget</v>
      </c>
      <c r="J3771">
        <f>Table1[[#This Row],[Actual_Sales]]-(Table1[[#This Row],[COGS]]+Table1[[#This Row],[Expenses]])</f>
        <v>1</v>
      </c>
      <c r="K3771">
        <v>0</v>
      </c>
      <c r="L3771">
        <f>Table1[[#This Row],[Actual_Profit]]-Table1[[#This Row],[Budget_Profit]]</f>
        <v>1</v>
      </c>
      <c r="M3771" s="5" t="str">
        <f>IF(
Table1[[#This Row],[Budget_Profit]]=0,
"",
IF(
Table1[[#This Row],[Budget_Profit]]&gt;0,
(Table1[[#This Row],[Actual_Profit]]-Table1[[#This Row],[Budget_Profit]])/Table1[[#This Row],[Budget_Profit]],
(Table1[[#This Row],[Actual_Profit]]-Table1[[#This Row],[Budget_Profit]])/ABS(Table1[[#This Row],[Budget_Profit]])
)
)</f>
        <v/>
      </c>
      <c r="N3771" s="5" t="str">
        <f>IF(Table1[[#This Row],[Profit_Var]]&gt;=0, "Above Budget", "Below Budget")</f>
        <v>Above Budget</v>
      </c>
      <c r="O3771">
        <v>47</v>
      </c>
      <c r="P3771">
        <v>40</v>
      </c>
      <c r="Q3771">
        <f>Table1[[#This Row],[COGS]]-Table1[[#This Row],[Budget_COGS]]</f>
        <v>7</v>
      </c>
      <c r="R3771" s="5">
        <f>IF(
Table1[[#This Row],[Budget_COGS]]=0,
"",
IF(
Table1[[#This Row],[Budget_COGS]]&gt;0,
(Table1[[#This Row],[Budget_COGS]]-Table1[[#This Row],[COGS]]) / Table1[[#This Row],[Budget_COGS]],
(Table1[[#This Row],[Budget_COGS]]-Table1[[#This Row],[COGS]]) / ABS(Table1[[#This Row],[Budget_COGS]])
)
)</f>
        <v>-0.17499999999999999</v>
      </c>
      <c r="S3771" s="5" t="str">
        <f>IF(Table1[[#This Row],[COGS _Var]]&gt;=0, "Above Budget", "Below Budget")</f>
        <v>Above Budget</v>
      </c>
      <c r="T3771">
        <f>Table1[[#This Row],[Actual_Sales]]-Table1[[#This Row],[COGS]]</f>
        <v>72</v>
      </c>
      <c r="U3771">
        <v>60</v>
      </c>
      <c r="V3771">
        <f>Table1[[#This Row],[Gross_Margin]]-Table1[[#This Row],[Budget_Margin]]</f>
        <v>12</v>
      </c>
      <c r="W3771" s="5">
        <f>IF(
Table1[[#This Row],[Budget_Margin]]=0,
"",
IF(
Table1[[#This Row],[Budget_Margin]]&gt;0,
(Table1[[#This Row],[Gross_Margin]]-Table1[[#This Row],[Budget_Margin]]) / Table1[[#This Row],[Budget_Margin]],
(Table1[[#This Row],[Gross_Margin]]-Table1[[#This Row],[Budget_Margin]]) / ABS(Table1[[#This Row],[Budget_Margin]])
)
)</f>
        <v>0.2</v>
      </c>
      <c r="X3771" s="5" t="str">
        <f>IF(Table1[[#This Row],[Margin_Var]]&gt;=0, "Above Budget", "Below Budget")</f>
        <v>Above Budget</v>
      </c>
      <c r="Y3771" s="5">
        <f>IFERROR(Table1[[#This Row],[Gross_Margin]]/Table1[[#This Row],[Actual_Sales]],0)</f>
        <v>0.60504201680672265</v>
      </c>
      <c r="Z3771" s="5">
        <f>Table1[[#This Row],[Actual_Profit]]/Table1[[#This Row],[Actual_Sales]]</f>
        <v>8.4033613445378148E-3</v>
      </c>
      <c r="AA3771">
        <v>71</v>
      </c>
      <c r="AB3771" s="5">
        <f>IFERROR(Table1[[#This Row],[Expenses]]/Table1[[#This Row],[Actual_Sales]],0)</f>
        <v>0.59663865546218486</v>
      </c>
      <c r="AC3771">
        <v>42</v>
      </c>
      <c r="AD3771">
        <v>521</v>
      </c>
      <c r="AE3771" s="5">
        <f>IFERROR(Table1[[#This Row],[Inventory]]/Table1[[#This Row],[Actual_Sales]],0)</f>
        <v>4.3781512605042021</v>
      </c>
    </row>
    <row r="3772" spans="1:31" x14ac:dyDescent="0.25">
      <c r="A3772">
        <v>3084</v>
      </c>
      <c r="B3772">
        <v>505</v>
      </c>
      <c r="C3772">
        <v>5</v>
      </c>
      <c r="D3772" s="2">
        <v>40695</v>
      </c>
      <c r="E3772">
        <v>124</v>
      </c>
      <c r="F3772">
        <v>100</v>
      </c>
      <c r="G3772">
        <f>Table1[[#This Row],[Actual_Sales]]-Table1[[#This Row],[Budget_Sales]]</f>
        <v>24</v>
      </c>
      <c r="H3772" s="5">
        <f>IF(
Table1[[#This Row],[Budget_Sales]]=0,
"",
IF(
Table1[[#This Row],[Budget_Sales]]&gt;0,
(Table1[[#This Row],[Actual_Sales]]-Table1[[#This Row],[Budget_Sales]])/Table1[[#This Row],[Budget_Sales]],
(Table1[[#This Row],[Actual_Sales]]-Table1[[#This Row],[Budget_Sales]])/ABS(Table1[[#This Row],[Budget_Sales]])
)
)</f>
        <v>0.24</v>
      </c>
      <c r="I3772" s="5" t="str">
        <f>IF(Table1[[#This Row],[Sales_Var]]&gt;=0,"Above Budget","Below Budget")</f>
        <v>Above Budget</v>
      </c>
      <c r="J3772">
        <f>Table1[[#This Row],[Actual_Sales]]-(Table1[[#This Row],[COGS]]+Table1[[#This Row],[Expenses]])</f>
        <v>1</v>
      </c>
      <c r="K3772">
        <v>0</v>
      </c>
      <c r="L3772">
        <f>Table1[[#This Row],[Actual_Profit]]-Table1[[#This Row],[Budget_Profit]]</f>
        <v>1</v>
      </c>
      <c r="M3772" s="5" t="str">
        <f>IF(
Table1[[#This Row],[Budget_Profit]]=0,
"",
IF(
Table1[[#This Row],[Budget_Profit]]&gt;0,
(Table1[[#This Row],[Actual_Profit]]-Table1[[#This Row],[Budget_Profit]])/Table1[[#This Row],[Budget_Profit]],
(Table1[[#This Row],[Actual_Profit]]-Table1[[#This Row],[Budget_Profit]])/ABS(Table1[[#This Row],[Budget_Profit]])
)
)</f>
        <v/>
      </c>
      <c r="N3772" s="5" t="str">
        <f>IF(Table1[[#This Row],[Profit_Var]]&gt;=0, "Above Budget", "Below Budget")</f>
        <v>Above Budget</v>
      </c>
      <c r="O3772">
        <v>52</v>
      </c>
      <c r="P3772">
        <v>40</v>
      </c>
      <c r="Q3772">
        <f>Table1[[#This Row],[COGS]]-Table1[[#This Row],[Budget_COGS]]</f>
        <v>12</v>
      </c>
      <c r="R3772" s="5">
        <f>IF(
Table1[[#This Row],[Budget_COGS]]=0,
"",
IF(
Table1[[#This Row],[Budget_COGS]]&gt;0,
(Table1[[#This Row],[Budget_COGS]]-Table1[[#This Row],[COGS]]) / Table1[[#This Row],[Budget_COGS]],
(Table1[[#This Row],[Budget_COGS]]-Table1[[#This Row],[COGS]]) / ABS(Table1[[#This Row],[Budget_COGS]])
)
)</f>
        <v>-0.3</v>
      </c>
      <c r="S3772" s="5" t="str">
        <f>IF(Table1[[#This Row],[COGS _Var]]&gt;=0, "Above Budget", "Below Budget")</f>
        <v>Above Budget</v>
      </c>
      <c r="T3772">
        <f>Table1[[#This Row],[Actual_Sales]]-Table1[[#This Row],[COGS]]</f>
        <v>72</v>
      </c>
      <c r="U3772">
        <v>60</v>
      </c>
      <c r="V3772">
        <f>Table1[[#This Row],[Gross_Margin]]-Table1[[#This Row],[Budget_Margin]]</f>
        <v>12</v>
      </c>
      <c r="W3772" s="5">
        <f>IF(
Table1[[#This Row],[Budget_Margin]]=0,
"",
IF(
Table1[[#This Row],[Budget_Margin]]&gt;0,
(Table1[[#This Row],[Gross_Margin]]-Table1[[#This Row],[Budget_Margin]]) / Table1[[#This Row],[Budget_Margin]],
(Table1[[#This Row],[Gross_Margin]]-Table1[[#This Row],[Budget_Margin]]) / ABS(Table1[[#This Row],[Budget_Margin]])
)
)</f>
        <v>0.2</v>
      </c>
      <c r="X3772" s="5" t="str">
        <f>IF(Table1[[#This Row],[Margin_Var]]&gt;=0, "Above Budget", "Below Budget")</f>
        <v>Above Budget</v>
      </c>
      <c r="Y3772" s="5">
        <f>IFERROR(Table1[[#This Row],[Gross_Margin]]/Table1[[#This Row],[Actual_Sales]],0)</f>
        <v>0.58064516129032262</v>
      </c>
      <c r="Z3772" s="5">
        <f>Table1[[#This Row],[Actual_Profit]]/Table1[[#This Row],[Actual_Sales]]</f>
        <v>8.0645161290322578E-3</v>
      </c>
      <c r="AA3772">
        <v>71</v>
      </c>
      <c r="AB3772" s="5">
        <f>IFERROR(Table1[[#This Row],[Expenses]]/Table1[[#This Row],[Actual_Sales]],0)</f>
        <v>0.57258064516129037</v>
      </c>
      <c r="AC3772">
        <v>47</v>
      </c>
      <c r="AD3772">
        <v>313</v>
      </c>
      <c r="AE3772" s="5">
        <f>IFERROR(Table1[[#This Row],[Inventory]]/Table1[[#This Row],[Actual_Sales]],0)</f>
        <v>2.524193548387097</v>
      </c>
    </row>
    <row r="3773" spans="1:31" x14ac:dyDescent="0.25">
      <c r="A3773">
        <v>3065</v>
      </c>
      <c r="B3773">
        <v>435</v>
      </c>
      <c r="C3773">
        <v>11</v>
      </c>
      <c r="D3773" s="2">
        <v>40695</v>
      </c>
      <c r="E3773">
        <v>124</v>
      </c>
      <c r="F3773">
        <v>80</v>
      </c>
      <c r="G3773">
        <f>Table1[[#This Row],[Actual_Sales]]-Table1[[#This Row],[Budget_Sales]]</f>
        <v>44</v>
      </c>
      <c r="H3773" s="5">
        <f>IF(
Table1[[#This Row],[Budget_Sales]]=0,
"",
IF(
Table1[[#This Row],[Budget_Sales]]&gt;0,
(Table1[[#This Row],[Actual_Sales]]-Table1[[#This Row],[Budget_Sales]])/Table1[[#This Row],[Budget_Sales]],
(Table1[[#This Row],[Actual_Sales]]-Table1[[#This Row],[Budget_Sales]])/ABS(Table1[[#This Row],[Budget_Sales]])
)
)</f>
        <v>0.55000000000000004</v>
      </c>
      <c r="I3773" s="5" t="str">
        <f>IF(Table1[[#This Row],[Sales_Var]]&gt;=0,"Above Budget","Below Budget")</f>
        <v>Above Budget</v>
      </c>
      <c r="J3773">
        <f>Table1[[#This Row],[Actual_Sales]]-(Table1[[#This Row],[COGS]]+Table1[[#This Row],[Expenses]])</f>
        <v>1</v>
      </c>
      <c r="K3773">
        <v>0</v>
      </c>
      <c r="L3773">
        <f>Table1[[#This Row],[Actual_Profit]]-Table1[[#This Row],[Budget_Profit]]</f>
        <v>1</v>
      </c>
      <c r="M3773" s="5" t="str">
        <f>IF(
Table1[[#This Row],[Budget_Profit]]=0,
"",
IF(
Table1[[#This Row],[Budget_Profit]]&gt;0,
(Table1[[#This Row],[Actual_Profit]]-Table1[[#This Row],[Budget_Profit]])/Table1[[#This Row],[Budget_Profit]],
(Table1[[#This Row],[Actual_Profit]]-Table1[[#This Row],[Budget_Profit]])/ABS(Table1[[#This Row],[Budget_Profit]])
)
)</f>
        <v/>
      </c>
      <c r="N3773" s="5" t="str">
        <f>IF(Table1[[#This Row],[Profit_Var]]&gt;=0, "Above Budget", "Below Budget")</f>
        <v>Above Budget</v>
      </c>
      <c r="O3773">
        <v>52</v>
      </c>
      <c r="P3773">
        <v>30</v>
      </c>
      <c r="Q3773">
        <f>Table1[[#This Row],[COGS]]-Table1[[#This Row],[Budget_COGS]]</f>
        <v>22</v>
      </c>
      <c r="R3773" s="5">
        <f>IF(
Table1[[#This Row],[Budget_COGS]]=0,
"",
IF(
Table1[[#This Row],[Budget_COGS]]&gt;0,
(Table1[[#This Row],[Budget_COGS]]-Table1[[#This Row],[COGS]]) / Table1[[#This Row],[Budget_COGS]],
(Table1[[#This Row],[Budget_COGS]]-Table1[[#This Row],[COGS]]) / ABS(Table1[[#This Row],[Budget_COGS]])
)
)</f>
        <v>-0.73333333333333328</v>
      </c>
      <c r="S3773" s="5" t="str">
        <f>IF(Table1[[#This Row],[COGS _Var]]&gt;=0, "Above Budget", "Below Budget")</f>
        <v>Above Budget</v>
      </c>
      <c r="T3773">
        <f>Table1[[#This Row],[Actual_Sales]]-Table1[[#This Row],[COGS]]</f>
        <v>72</v>
      </c>
      <c r="U3773">
        <v>50</v>
      </c>
      <c r="V3773">
        <f>Table1[[#This Row],[Gross_Margin]]-Table1[[#This Row],[Budget_Margin]]</f>
        <v>22</v>
      </c>
      <c r="W3773" s="5">
        <f>IF(
Table1[[#This Row],[Budget_Margin]]=0,
"",
IF(
Table1[[#This Row],[Budget_Margin]]&gt;0,
(Table1[[#This Row],[Gross_Margin]]-Table1[[#This Row],[Budget_Margin]]) / Table1[[#This Row],[Budget_Margin]],
(Table1[[#This Row],[Gross_Margin]]-Table1[[#This Row],[Budget_Margin]]) / ABS(Table1[[#This Row],[Budget_Margin]])
)
)</f>
        <v>0.44</v>
      </c>
      <c r="X3773" s="5" t="str">
        <f>IF(Table1[[#This Row],[Margin_Var]]&gt;=0, "Above Budget", "Below Budget")</f>
        <v>Above Budget</v>
      </c>
      <c r="Y3773" s="5">
        <f>IFERROR(Table1[[#This Row],[Gross_Margin]]/Table1[[#This Row],[Actual_Sales]],0)</f>
        <v>0.58064516129032262</v>
      </c>
      <c r="Z3773" s="5">
        <f>Table1[[#This Row],[Actual_Profit]]/Table1[[#This Row],[Actual_Sales]]</f>
        <v>8.0645161290322578E-3</v>
      </c>
      <c r="AA3773">
        <v>71</v>
      </c>
      <c r="AB3773" s="5">
        <f>IFERROR(Table1[[#This Row],[Expenses]]/Table1[[#This Row],[Actual_Sales]],0)</f>
        <v>0.57258064516129037</v>
      </c>
      <c r="AC3773">
        <v>47</v>
      </c>
      <c r="AD3773">
        <v>313</v>
      </c>
      <c r="AE3773" s="5">
        <f>IFERROR(Table1[[#This Row],[Inventory]]/Table1[[#This Row],[Actual_Sales]],0)</f>
        <v>2.524193548387097</v>
      </c>
    </row>
    <row r="3774" spans="1:31" x14ac:dyDescent="0.25">
      <c r="A3774">
        <v>3018</v>
      </c>
      <c r="B3774">
        <v>225</v>
      </c>
      <c r="C3774">
        <v>4</v>
      </c>
      <c r="D3774" s="2">
        <v>40695</v>
      </c>
      <c r="E3774">
        <v>127</v>
      </c>
      <c r="F3774">
        <v>110</v>
      </c>
      <c r="G3774">
        <f>Table1[[#This Row],[Actual_Sales]]-Table1[[#This Row],[Budget_Sales]]</f>
        <v>17</v>
      </c>
      <c r="H3774" s="5">
        <f>IF(
Table1[[#This Row],[Budget_Sales]]=0,
"",
IF(
Table1[[#This Row],[Budget_Sales]]&gt;0,
(Table1[[#This Row],[Actual_Sales]]-Table1[[#This Row],[Budget_Sales]])/Table1[[#This Row],[Budget_Sales]],
(Table1[[#This Row],[Actual_Sales]]-Table1[[#This Row],[Budget_Sales]])/ABS(Table1[[#This Row],[Budget_Sales]])
)
)</f>
        <v>0.15454545454545454</v>
      </c>
      <c r="I3774" s="5" t="str">
        <f>IF(Table1[[#This Row],[Sales_Var]]&gt;=0,"Above Budget","Below Budget")</f>
        <v>Above Budget</v>
      </c>
      <c r="J3774">
        <f>Table1[[#This Row],[Actual_Sales]]-(Table1[[#This Row],[COGS]]+Table1[[#This Row],[Expenses]])</f>
        <v>1</v>
      </c>
      <c r="K3774">
        <v>10</v>
      </c>
      <c r="L3774">
        <f>Table1[[#This Row],[Actual_Profit]]-Table1[[#This Row],[Budget_Profit]]</f>
        <v>-9</v>
      </c>
      <c r="M3774" s="5">
        <f>IF(
Table1[[#This Row],[Budget_Profit]]=0,
"",
IF(
Table1[[#This Row],[Budget_Profit]]&gt;0,
(Table1[[#This Row],[Actual_Profit]]-Table1[[#This Row],[Budget_Profit]])/Table1[[#This Row],[Budget_Profit]],
(Table1[[#This Row],[Actual_Profit]]-Table1[[#This Row],[Budget_Profit]])/ABS(Table1[[#This Row],[Budget_Profit]])
)
)</f>
        <v>-0.9</v>
      </c>
      <c r="N3774" s="5" t="str">
        <f>IF(Table1[[#This Row],[Profit_Var]]&gt;=0, "Above Budget", "Below Budget")</f>
        <v>Below Budget</v>
      </c>
      <c r="O3774">
        <v>53</v>
      </c>
      <c r="P3774">
        <v>40</v>
      </c>
      <c r="Q3774">
        <f>Table1[[#This Row],[COGS]]-Table1[[#This Row],[Budget_COGS]]</f>
        <v>13</v>
      </c>
      <c r="R3774" s="5">
        <f>IF(
Table1[[#This Row],[Budget_COGS]]=0,
"",
IF(
Table1[[#This Row],[Budget_COGS]]&gt;0,
(Table1[[#This Row],[Budget_COGS]]-Table1[[#This Row],[COGS]]) / Table1[[#This Row],[Budget_COGS]],
(Table1[[#This Row],[Budget_COGS]]-Table1[[#This Row],[COGS]]) / ABS(Table1[[#This Row],[Budget_COGS]])
)
)</f>
        <v>-0.32500000000000001</v>
      </c>
      <c r="S3774" s="5" t="str">
        <f>IF(Table1[[#This Row],[COGS _Var]]&gt;=0, "Above Budget", "Below Budget")</f>
        <v>Above Budget</v>
      </c>
      <c r="T3774">
        <f>Table1[[#This Row],[Actual_Sales]]-Table1[[#This Row],[COGS]]</f>
        <v>74</v>
      </c>
      <c r="U3774">
        <v>70</v>
      </c>
      <c r="V3774">
        <f>Table1[[#This Row],[Gross_Margin]]-Table1[[#This Row],[Budget_Margin]]</f>
        <v>4</v>
      </c>
      <c r="W3774" s="5">
        <f>IF(
Table1[[#This Row],[Budget_Margin]]=0,
"",
IF(
Table1[[#This Row],[Budget_Margin]]&gt;0,
(Table1[[#This Row],[Gross_Margin]]-Table1[[#This Row],[Budget_Margin]]) / Table1[[#This Row],[Budget_Margin]],
(Table1[[#This Row],[Gross_Margin]]-Table1[[#This Row],[Budget_Margin]]) / ABS(Table1[[#This Row],[Budget_Margin]])
)
)</f>
        <v>5.7142857142857141E-2</v>
      </c>
      <c r="X3774" s="5" t="str">
        <f>IF(Table1[[#This Row],[Margin_Var]]&gt;=0, "Above Budget", "Below Budget")</f>
        <v>Above Budget</v>
      </c>
      <c r="Y3774" s="5">
        <f>IFERROR(Table1[[#This Row],[Gross_Margin]]/Table1[[#This Row],[Actual_Sales]],0)</f>
        <v>0.58267716535433067</v>
      </c>
      <c r="Z3774" s="5">
        <f>Table1[[#This Row],[Actual_Profit]]/Table1[[#This Row],[Actual_Sales]]</f>
        <v>7.874015748031496E-3</v>
      </c>
      <c r="AA3774">
        <v>73</v>
      </c>
      <c r="AB3774" s="5">
        <f>IFERROR(Table1[[#This Row],[Expenses]]/Table1[[#This Row],[Actual_Sales]],0)</f>
        <v>0.57480314960629919</v>
      </c>
      <c r="AC3774">
        <v>48</v>
      </c>
      <c r="AD3774">
        <v>-267</v>
      </c>
      <c r="AE3774" s="5">
        <f>IFERROR(Table1[[#This Row],[Inventory]]/Table1[[#This Row],[Actual_Sales]],0)</f>
        <v>-2.1023622047244093</v>
      </c>
    </row>
    <row r="3775" spans="1:31" x14ac:dyDescent="0.25">
      <c r="A3775">
        <v>3088</v>
      </c>
      <c r="B3775">
        <v>509</v>
      </c>
      <c r="C3775">
        <v>13</v>
      </c>
      <c r="D3775" s="2">
        <v>40695</v>
      </c>
      <c r="E3775">
        <v>127</v>
      </c>
      <c r="F3775">
        <v>80</v>
      </c>
      <c r="G3775">
        <f>Table1[[#This Row],[Actual_Sales]]-Table1[[#This Row],[Budget_Sales]]</f>
        <v>47</v>
      </c>
      <c r="H3775" s="5">
        <f>IF(
Table1[[#This Row],[Budget_Sales]]=0,
"",
IF(
Table1[[#This Row],[Budget_Sales]]&gt;0,
(Table1[[#This Row],[Actual_Sales]]-Table1[[#This Row],[Budget_Sales]])/Table1[[#This Row],[Budget_Sales]],
(Table1[[#This Row],[Actual_Sales]]-Table1[[#This Row],[Budget_Sales]])/ABS(Table1[[#This Row],[Budget_Sales]])
)
)</f>
        <v>0.58750000000000002</v>
      </c>
      <c r="I3775" s="5" t="str">
        <f>IF(Table1[[#This Row],[Sales_Var]]&gt;=0,"Above Budget","Below Budget")</f>
        <v>Above Budget</v>
      </c>
      <c r="J3775">
        <f>Table1[[#This Row],[Actual_Sales]]-(Table1[[#This Row],[COGS]]+Table1[[#This Row],[Expenses]])</f>
        <v>1</v>
      </c>
      <c r="K3775">
        <v>0</v>
      </c>
      <c r="L3775">
        <f>Table1[[#This Row],[Actual_Profit]]-Table1[[#This Row],[Budget_Profit]]</f>
        <v>1</v>
      </c>
      <c r="M3775" s="5" t="str">
        <f>IF(
Table1[[#This Row],[Budget_Profit]]=0,
"",
IF(
Table1[[#This Row],[Budget_Profit]]&gt;0,
(Table1[[#This Row],[Actual_Profit]]-Table1[[#This Row],[Budget_Profit]])/Table1[[#This Row],[Budget_Profit]],
(Table1[[#This Row],[Actual_Profit]]-Table1[[#This Row],[Budget_Profit]])/ABS(Table1[[#This Row],[Budget_Profit]])
)
)</f>
        <v/>
      </c>
      <c r="N3775" s="5" t="str">
        <f>IF(Table1[[#This Row],[Profit_Var]]&gt;=0, "Above Budget", "Below Budget")</f>
        <v>Above Budget</v>
      </c>
      <c r="O3775">
        <v>53</v>
      </c>
      <c r="P3775">
        <v>30</v>
      </c>
      <c r="Q3775">
        <f>Table1[[#This Row],[COGS]]-Table1[[#This Row],[Budget_COGS]]</f>
        <v>23</v>
      </c>
      <c r="R3775" s="5">
        <f>IF(
Table1[[#This Row],[Budget_COGS]]=0,
"",
IF(
Table1[[#This Row],[Budget_COGS]]&gt;0,
(Table1[[#This Row],[Budget_COGS]]-Table1[[#This Row],[COGS]]) / Table1[[#This Row],[Budget_COGS]],
(Table1[[#This Row],[Budget_COGS]]-Table1[[#This Row],[COGS]]) / ABS(Table1[[#This Row],[Budget_COGS]])
)
)</f>
        <v>-0.76666666666666672</v>
      </c>
      <c r="S3775" s="5" t="str">
        <f>IF(Table1[[#This Row],[COGS _Var]]&gt;=0, "Above Budget", "Below Budget")</f>
        <v>Above Budget</v>
      </c>
      <c r="T3775">
        <f>Table1[[#This Row],[Actual_Sales]]-Table1[[#This Row],[COGS]]</f>
        <v>74</v>
      </c>
      <c r="U3775">
        <v>50</v>
      </c>
      <c r="V3775">
        <f>Table1[[#This Row],[Gross_Margin]]-Table1[[#This Row],[Budget_Margin]]</f>
        <v>24</v>
      </c>
      <c r="W3775" s="5">
        <f>IF(
Table1[[#This Row],[Budget_Margin]]=0,
"",
IF(
Table1[[#This Row],[Budget_Margin]]&gt;0,
(Table1[[#This Row],[Gross_Margin]]-Table1[[#This Row],[Budget_Margin]]) / Table1[[#This Row],[Budget_Margin]],
(Table1[[#This Row],[Gross_Margin]]-Table1[[#This Row],[Budget_Margin]]) / ABS(Table1[[#This Row],[Budget_Margin]])
)
)</f>
        <v>0.48</v>
      </c>
      <c r="X3775" s="5" t="str">
        <f>IF(Table1[[#This Row],[Margin_Var]]&gt;=0, "Above Budget", "Below Budget")</f>
        <v>Above Budget</v>
      </c>
      <c r="Y3775" s="5">
        <f>IFERROR(Table1[[#This Row],[Gross_Margin]]/Table1[[#This Row],[Actual_Sales]],0)</f>
        <v>0.58267716535433067</v>
      </c>
      <c r="Z3775" s="5">
        <f>Table1[[#This Row],[Actual_Profit]]/Table1[[#This Row],[Actual_Sales]]</f>
        <v>7.874015748031496E-3</v>
      </c>
      <c r="AA3775">
        <v>73</v>
      </c>
      <c r="AB3775" s="5">
        <f>IFERROR(Table1[[#This Row],[Expenses]]/Table1[[#This Row],[Actual_Sales]],0)</f>
        <v>0.57480314960629919</v>
      </c>
      <c r="AC3775">
        <v>48</v>
      </c>
      <c r="AD3775">
        <v>597</v>
      </c>
      <c r="AE3775" s="5">
        <f>IFERROR(Table1[[#This Row],[Inventory]]/Table1[[#This Row],[Actual_Sales]],0)</f>
        <v>4.7007874015748028</v>
      </c>
    </row>
    <row r="3776" spans="1:31" x14ac:dyDescent="0.25">
      <c r="A3776">
        <v>3001</v>
      </c>
      <c r="B3776">
        <v>970</v>
      </c>
      <c r="C3776">
        <v>9</v>
      </c>
      <c r="D3776" s="2">
        <v>40664</v>
      </c>
      <c r="E3776">
        <v>127</v>
      </c>
      <c r="F3776">
        <v>110</v>
      </c>
      <c r="G3776">
        <f>Table1[[#This Row],[Actual_Sales]]-Table1[[#This Row],[Budget_Sales]]</f>
        <v>17</v>
      </c>
      <c r="H3776" s="5">
        <f>IF(
Table1[[#This Row],[Budget_Sales]]=0,
"",
IF(
Table1[[#This Row],[Budget_Sales]]&gt;0,
(Table1[[#This Row],[Actual_Sales]]-Table1[[#This Row],[Budget_Sales]])/Table1[[#This Row],[Budget_Sales]],
(Table1[[#This Row],[Actual_Sales]]-Table1[[#This Row],[Budget_Sales]])/ABS(Table1[[#This Row],[Budget_Sales]])
)
)</f>
        <v>0.15454545454545454</v>
      </c>
      <c r="I3776" s="5" t="str">
        <f>IF(Table1[[#This Row],[Sales_Var]]&gt;=0,"Above Budget","Below Budget")</f>
        <v>Above Budget</v>
      </c>
      <c r="J3776">
        <f>Table1[[#This Row],[Actual_Sales]]-(Table1[[#This Row],[COGS]]+Table1[[#This Row],[Expenses]])</f>
        <v>1</v>
      </c>
      <c r="K3776">
        <v>10</v>
      </c>
      <c r="L3776">
        <f>Table1[[#This Row],[Actual_Profit]]-Table1[[#This Row],[Budget_Profit]]</f>
        <v>-9</v>
      </c>
      <c r="M3776" s="5">
        <f>IF(
Table1[[#This Row],[Budget_Profit]]=0,
"",
IF(
Table1[[#This Row],[Budget_Profit]]&gt;0,
(Table1[[#This Row],[Actual_Profit]]-Table1[[#This Row],[Budget_Profit]])/Table1[[#This Row],[Budget_Profit]],
(Table1[[#This Row],[Actual_Profit]]-Table1[[#This Row],[Budget_Profit]])/ABS(Table1[[#This Row],[Budget_Profit]])
)
)</f>
        <v>-0.9</v>
      </c>
      <c r="N3776" s="5" t="str">
        <f>IF(Table1[[#This Row],[Profit_Var]]&gt;=0, "Above Budget", "Below Budget")</f>
        <v>Below Budget</v>
      </c>
      <c r="O3776">
        <v>53</v>
      </c>
      <c r="P3776">
        <v>40</v>
      </c>
      <c r="Q3776">
        <f>Table1[[#This Row],[COGS]]-Table1[[#This Row],[Budget_COGS]]</f>
        <v>13</v>
      </c>
      <c r="R3776" s="5">
        <f>IF(
Table1[[#This Row],[Budget_COGS]]=0,
"",
IF(
Table1[[#This Row],[Budget_COGS]]&gt;0,
(Table1[[#This Row],[Budget_COGS]]-Table1[[#This Row],[COGS]]) / Table1[[#This Row],[Budget_COGS]],
(Table1[[#This Row],[Budget_COGS]]-Table1[[#This Row],[COGS]]) / ABS(Table1[[#This Row],[Budget_COGS]])
)
)</f>
        <v>-0.32500000000000001</v>
      </c>
      <c r="S3776" s="5" t="str">
        <f>IF(Table1[[#This Row],[COGS _Var]]&gt;=0, "Above Budget", "Below Budget")</f>
        <v>Above Budget</v>
      </c>
      <c r="T3776">
        <f>Table1[[#This Row],[Actual_Sales]]-Table1[[#This Row],[COGS]]</f>
        <v>74</v>
      </c>
      <c r="U3776">
        <v>70</v>
      </c>
      <c r="V3776">
        <f>Table1[[#This Row],[Gross_Margin]]-Table1[[#This Row],[Budget_Margin]]</f>
        <v>4</v>
      </c>
      <c r="W3776" s="5">
        <f>IF(
Table1[[#This Row],[Budget_Margin]]=0,
"",
IF(
Table1[[#This Row],[Budget_Margin]]&gt;0,
(Table1[[#This Row],[Gross_Margin]]-Table1[[#This Row],[Budget_Margin]]) / Table1[[#This Row],[Budget_Margin]],
(Table1[[#This Row],[Gross_Margin]]-Table1[[#This Row],[Budget_Margin]]) / ABS(Table1[[#This Row],[Budget_Margin]])
)
)</f>
        <v>5.7142857142857141E-2</v>
      </c>
      <c r="X3776" s="5" t="str">
        <f>IF(Table1[[#This Row],[Margin_Var]]&gt;=0, "Above Budget", "Below Budget")</f>
        <v>Above Budget</v>
      </c>
      <c r="Y3776" s="5">
        <f>IFERROR(Table1[[#This Row],[Gross_Margin]]/Table1[[#This Row],[Actual_Sales]],0)</f>
        <v>0.58267716535433067</v>
      </c>
      <c r="Z3776" s="5">
        <f>Table1[[#This Row],[Actual_Profit]]/Table1[[#This Row],[Actual_Sales]]</f>
        <v>7.874015748031496E-3</v>
      </c>
      <c r="AA3776">
        <v>73</v>
      </c>
      <c r="AB3776" s="5">
        <f>IFERROR(Table1[[#This Row],[Expenses]]/Table1[[#This Row],[Actual_Sales]],0)</f>
        <v>0.57480314960629919</v>
      </c>
      <c r="AC3776">
        <v>48</v>
      </c>
      <c r="AD3776">
        <v>458</v>
      </c>
      <c r="AE3776" s="5">
        <f>IFERROR(Table1[[#This Row],[Inventory]]/Table1[[#This Row],[Actual_Sales]],0)</f>
        <v>3.606299212598425</v>
      </c>
    </row>
    <row r="3777" spans="1:31" x14ac:dyDescent="0.25">
      <c r="A3777">
        <v>1628</v>
      </c>
      <c r="B3777">
        <v>318</v>
      </c>
      <c r="C3777">
        <v>4</v>
      </c>
      <c r="D3777" s="2">
        <v>40452</v>
      </c>
      <c r="E3777">
        <v>144</v>
      </c>
      <c r="F3777">
        <v>90</v>
      </c>
      <c r="G3777">
        <f>Table1[[#This Row],[Actual_Sales]]-Table1[[#This Row],[Budget_Sales]]</f>
        <v>54</v>
      </c>
      <c r="H3777" s="5">
        <f>IF(
Table1[[#This Row],[Budget_Sales]]=0,
"",
IF(
Table1[[#This Row],[Budget_Sales]]&gt;0,
(Table1[[#This Row],[Actual_Sales]]-Table1[[#This Row],[Budget_Sales]])/Table1[[#This Row],[Budget_Sales]],
(Table1[[#This Row],[Actual_Sales]]-Table1[[#This Row],[Budget_Sales]])/ABS(Table1[[#This Row],[Budget_Sales]])
)
)</f>
        <v>0.6</v>
      </c>
      <c r="I3777" s="5" t="str">
        <f>IF(Table1[[#This Row],[Sales_Var]]&gt;=0,"Above Budget","Below Budget")</f>
        <v>Above Budget</v>
      </c>
      <c r="J3777">
        <f>Table1[[#This Row],[Actual_Sales]]-(Table1[[#This Row],[COGS]]+Table1[[#This Row],[Expenses]])</f>
        <v>1</v>
      </c>
      <c r="K3777">
        <v>10</v>
      </c>
      <c r="L3777">
        <f>Table1[[#This Row],[Actual_Profit]]-Table1[[#This Row],[Budget_Profit]]</f>
        <v>-9</v>
      </c>
      <c r="M3777" s="5">
        <f>IF(
Table1[[#This Row],[Budget_Profit]]=0,
"",
IF(
Table1[[#This Row],[Budget_Profit]]&gt;0,
(Table1[[#This Row],[Actual_Profit]]-Table1[[#This Row],[Budget_Profit]])/Table1[[#This Row],[Budget_Profit]],
(Table1[[#This Row],[Actual_Profit]]-Table1[[#This Row],[Budget_Profit]])/ABS(Table1[[#This Row],[Budget_Profit]])
)
)</f>
        <v>-0.9</v>
      </c>
      <c r="N3777" s="5" t="str">
        <f>IF(Table1[[#This Row],[Profit_Var]]&gt;=0, "Above Budget", "Below Budget")</f>
        <v>Below Budget</v>
      </c>
      <c r="O3777">
        <v>60</v>
      </c>
      <c r="P3777">
        <v>30</v>
      </c>
      <c r="Q3777">
        <f>Table1[[#This Row],[COGS]]-Table1[[#This Row],[Budget_COGS]]</f>
        <v>30</v>
      </c>
      <c r="R3777" s="5">
        <f>IF(
Table1[[#This Row],[Budget_COGS]]=0,
"",
IF(
Table1[[#This Row],[Budget_COGS]]&gt;0,
(Table1[[#This Row],[Budget_COGS]]-Table1[[#This Row],[COGS]]) / Table1[[#This Row],[Budget_COGS]],
(Table1[[#This Row],[Budget_COGS]]-Table1[[#This Row],[COGS]]) / ABS(Table1[[#This Row],[Budget_COGS]])
)
)</f>
        <v>-1</v>
      </c>
      <c r="S3777" s="5" t="str">
        <f>IF(Table1[[#This Row],[COGS _Var]]&gt;=0, "Above Budget", "Below Budget")</f>
        <v>Above Budget</v>
      </c>
      <c r="T3777">
        <f>Table1[[#This Row],[Actual_Sales]]-Table1[[#This Row],[COGS]]</f>
        <v>84</v>
      </c>
      <c r="U3777">
        <v>60</v>
      </c>
      <c r="V3777">
        <f>Table1[[#This Row],[Gross_Margin]]-Table1[[#This Row],[Budget_Margin]]</f>
        <v>24</v>
      </c>
      <c r="W3777" s="5">
        <f>IF(
Table1[[#This Row],[Budget_Margin]]=0,
"",
IF(
Table1[[#This Row],[Budget_Margin]]&gt;0,
(Table1[[#This Row],[Gross_Margin]]-Table1[[#This Row],[Budget_Margin]]) / Table1[[#This Row],[Budget_Margin]],
(Table1[[#This Row],[Gross_Margin]]-Table1[[#This Row],[Budget_Margin]]) / ABS(Table1[[#This Row],[Budget_Margin]])
)
)</f>
        <v>0.4</v>
      </c>
      <c r="X3777" s="5" t="str">
        <f>IF(Table1[[#This Row],[Margin_Var]]&gt;=0, "Above Budget", "Below Budget")</f>
        <v>Above Budget</v>
      </c>
      <c r="Y3777" s="5">
        <f>IFERROR(Table1[[#This Row],[Gross_Margin]]/Table1[[#This Row],[Actual_Sales]],0)</f>
        <v>0.58333333333333337</v>
      </c>
      <c r="Z3777" s="5">
        <f>Table1[[#This Row],[Actual_Profit]]/Table1[[#This Row],[Actual_Sales]]</f>
        <v>6.9444444444444441E-3</v>
      </c>
      <c r="AA3777">
        <v>83</v>
      </c>
      <c r="AB3777" s="5">
        <f>IFERROR(Table1[[#This Row],[Expenses]]/Table1[[#This Row],[Actual_Sales]],0)</f>
        <v>0.57638888888888884</v>
      </c>
      <c r="AC3777">
        <v>54</v>
      </c>
      <c r="AD3777">
        <v>-762</v>
      </c>
      <c r="AE3777" s="5">
        <f>IFERROR(Table1[[#This Row],[Inventory]]/Table1[[#This Row],[Actual_Sales]],0)</f>
        <v>-5.291666666666667</v>
      </c>
    </row>
    <row r="3778" spans="1:31" x14ac:dyDescent="0.25">
      <c r="A3778">
        <v>1594</v>
      </c>
      <c r="B3778">
        <v>203</v>
      </c>
      <c r="C3778">
        <v>5</v>
      </c>
      <c r="D3778" s="2">
        <v>40452</v>
      </c>
      <c r="E3778">
        <v>144</v>
      </c>
      <c r="F3778">
        <v>130</v>
      </c>
      <c r="G3778">
        <f>Table1[[#This Row],[Actual_Sales]]-Table1[[#This Row],[Budget_Sales]]</f>
        <v>14</v>
      </c>
      <c r="H3778" s="5">
        <f>IF(
Table1[[#This Row],[Budget_Sales]]=0,
"",
IF(
Table1[[#This Row],[Budget_Sales]]&gt;0,
(Table1[[#This Row],[Actual_Sales]]-Table1[[#This Row],[Budget_Sales]])/Table1[[#This Row],[Budget_Sales]],
(Table1[[#This Row],[Actual_Sales]]-Table1[[#This Row],[Budget_Sales]])/ABS(Table1[[#This Row],[Budget_Sales]])
)
)</f>
        <v>0.1076923076923077</v>
      </c>
      <c r="I3778" s="5" t="str">
        <f>IF(Table1[[#This Row],[Sales_Var]]&gt;=0,"Above Budget","Below Budget")</f>
        <v>Above Budget</v>
      </c>
      <c r="J3778">
        <f>Table1[[#This Row],[Actual_Sales]]-(Table1[[#This Row],[COGS]]+Table1[[#This Row],[Expenses]])</f>
        <v>1</v>
      </c>
      <c r="K3778">
        <v>40</v>
      </c>
      <c r="L3778">
        <f>Table1[[#This Row],[Actual_Profit]]-Table1[[#This Row],[Budget_Profit]]</f>
        <v>-39</v>
      </c>
      <c r="M3778" s="5">
        <f>IF(
Table1[[#This Row],[Budget_Profit]]=0,
"",
IF(
Table1[[#This Row],[Budget_Profit]]&gt;0,
(Table1[[#This Row],[Actual_Profit]]-Table1[[#This Row],[Budget_Profit]])/Table1[[#This Row],[Budget_Profit]],
(Table1[[#This Row],[Actual_Profit]]-Table1[[#This Row],[Budget_Profit]])/ABS(Table1[[#This Row],[Budget_Profit]])
)
)</f>
        <v>-0.97499999999999998</v>
      </c>
      <c r="N3778" s="5" t="str">
        <f>IF(Table1[[#This Row],[Profit_Var]]&gt;=0, "Above Budget", "Below Budget")</f>
        <v>Below Budget</v>
      </c>
      <c r="O3778">
        <v>60</v>
      </c>
      <c r="P3778">
        <v>40</v>
      </c>
      <c r="Q3778">
        <f>Table1[[#This Row],[COGS]]-Table1[[#This Row],[Budget_COGS]]</f>
        <v>20</v>
      </c>
      <c r="R3778" s="5">
        <f>IF(
Table1[[#This Row],[Budget_COGS]]=0,
"",
IF(
Table1[[#This Row],[Budget_COGS]]&gt;0,
(Table1[[#This Row],[Budget_COGS]]-Table1[[#This Row],[COGS]]) / Table1[[#This Row],[Budget_COGS]],
(Table1[[#This Row],[Budget_COGS]]-Table1[[#This Row],[COGS]]) / ABS(Table1[[#This Row],[Budget_COGS]])
)
)</f>
        <v>-0.5</v>
      </c>
      <c r="S3778" s="5" t="str">
        <f>IF(Table1[[#This Row],[COGS _Var]]&gt;=0, "Above Budget", "Below Budget")</f>
        <v>Above Budget</v>
      </c>
      <c r="T3778">
        <f>Table1[[#This Row],[Actual_Sales]]-Table1[[#This Row],[COGS]]</f>
        <v>84</v>
      </c>
      <c r="U3778">
        <v>90</v>
      </c>
      <c r="V3778">
        <f>Table1[[#This Row],[Gross_Margin]]-Table1[[#This Row],[Budget_Margin]]</f>
        <v>-6</v>
      </c>
      <c r="W3778" s="5">
        <f>IF(
Table1[[#This Row],[Budget_Margin]]=0,
"",
IF(
Table1[[#This Row],[Budget_Margin]]&gt;0,
(Table1[[#This Row],[Gross_Margin]]-Table1[[#This Row],[Budget_Margin]]) / Table1[[#This Row],[Budget_Margin]],
(Table1[[#This Row],[Gross_Margin]]-Table1[[#This Row],[Budget_Margin]]) / ABS(Table1[[#This Row],[Budget_Margin]])
)
)</f>
        <v>-6.6666666666666666E-2</v>
      </c>
      <c r="X3778" s="5" t="str">
        <f>IF(Table1[[#This Row],[Margin_Var]]&gt;=0, "Above Budget", "Below Budget")</f>
        <v>Below Budget</v>
      </c>
      <c r="Y3778" s="5">
        <f>IFERROR(Table1[[#This Row],[Gross_Margin]]/Table1[[#This Row],[Actual_Sales]],0)</f>
        <v>0.58333333333333337</v>
      </c>
      <c r="Z3778" s="5">
        <f>Table1[[#This Row],[Actual_Profit]]/Table1[[#This Row],[Actual_Sales]]</f>
        <v>6.9444444444444441E-3</v>
      </c>
      <c r="AA3778">
        <v>83</v>
      </c>
      <c r="AB3778" s="5">
        <f>IFERROR(Table1[[#This Row],[Expenses]]/Table1[[#This Row],[Actual_Sales]],0)</f>
        <v>0.57638888888888884</v>
      </c>
      <c r="AC3778">
        <v>54</v>
      </c>
      <c r="AD3778">
        <v>606</v>
      </c>
      <c r="AE3778" s="5">
        <f>IFERROR(Table1[[#This Row],[Inventory]]/Table1[[#This Row],[Actual_Sales]],0)</f>
        <v>4.208333333333333</v>
      </c>
    </row>
    <row r="3779" spans="1:31" x14ac:dyDescent="0.25">
      <c r="A3779">
        <v>1834</v>
      </c>
      <c r="B3779">
        <v>504</v>
      </c>
      <c r="C3779">
        <v>4</v>
      </c>
      <c r="D3779" s="2">
        <v>40483</v>
      </c>
      <c r="E3779">
        <v>147</v>
      </c>
      <c r="F3779">
        <v>110</v>
      </c>
      <c r="G3779">
        <f>Table1[[#This Row],[Actual_Sales]]-Table1[[#This Row],[Budget_Sales]]</f>
        <v>37</v>
      </c>
      <c r="H3779" s="5">
        <f>IF(
Table1[[#This Row],[Budget_Sales]]=0,
"",
IF(
Table1[[#This Row],[Budget_Sales]]&gt;0,
(Table1[[#This Row],[Actual_Sales]]-Table1[[#This Row],[Budget_Sales]])/Table1[[#This Row],[Budget_Sales]],
(Table1[[#This Row],[Actual_Sales]]-Table1[[#This Row],[Budget_Sales]])/ABS(Table1[[#This Row],[Budget_Sales]])
)
)</f>
        <v>0.33636363636363636</v>
      </c>
      <c r="I3779" s="5" t="str">
        <f>IF(Table1[[#This Row],[Sales_Var]]&gt;=0,"Above Budget","Below Budget")</f>
        <v>Above Budget</v>
      </c>
      <c r="J3779">
        <f>Table1[[#This Row],[Actual_Sales]]-(Table1[[#This Row],[COGS]]+Table1[[#This Row],[Expenses]])</f>
        <v>1</v>
      </c>
      <c r="K3779">
        <v>10</v>
      </c>
      <c r="L3779">
        <f>Table1[[#This Row],[Actual_Profit]]-Table1[[#This Row],[Budget_Profit]]</f>
        <v>-9</v>
      </c>
      <c r="M3779" s="5">
        <f>IF(
Table1[[#This Row],[Budget_Profit]]=0,
"",
IF(
Table1[[#This Row],[Budget_Profit]]&gt;0,
(Table1[[#This Row],[Actual_Profit]]-Table1[[#This Row],[Budget_Profit]])/Table1[[#This Row],[Budget_Profit]],
(Table1[[#This Row],[Actual_Profit]]-Table1[[#This Row],[Budget_Profit]])/ABS(Table1[[#This Row],[Budget_Profit]])
)
)</f>
        <v>-0.9</v>
      </c>
      <c r="N3779" s="5" t="str">
        <f>IF(Table1[[#This Row],[Profit_Var]]&gt;=0, "Above Budget", "Below Budget")</f>
        <v>Below Budget</v>
      </c>
      <c r="O3779">
        <v>61</v>
      </c>
      <c r="P3779">
        <v>40</v>
      </c>
      <c r="Q3779">
        <f>Table1[[#This Row],[COGS]]-Table1[[#This Row],[Budget_COGS]]</f>
        <v>21</v>
      </c>
      <c r="R3779" s="5">
        <f>IF(
Table1[[#This Row],[Budget_COGS]]=0,
"",
IF(
Table1[[#This Row],[Budget_COGS]]&gt;0,
(Table1[[#This Row],[Budget_COGS]]-Table1[[#This Row],[COGS]]) / Table1[[#This Row],[Budget_COGS]],
(Table1[[#This Row],[Budget_COGS]]-Table1[[#This Row],[COGS]]) / ABS(Table1[[#This Row],[Budget_COGS]])
)
)</f>
        <v>-0.52500000000000002</v>
      </c>
      <c r="S3779" s="5" t="str">
        <f>IF(Table1[[#This Row],[COGS _Var]]&gt;=0, "Above Budget", "Below Budget")</f>
        <v>Above Budget</v>
      </c>
      <c r="T3779">
        <f>Table1[[#This Row],[Actual_Sales]]-Table1[[#This Row],[COGS]]</f>
        <v>86</v>
      </c>
      <c r="U3779">
        <v>70</v>
      </c>
      <c r="V3779">
        <f>Table1[[#This Row],[Gross_Margin]]-Table1[[#This Row],[Budget_Margin]]</f>
        <v>16</v>
      </c>
      <c r="W3779" s="5">
        <f>IF(
Table1[[#This Row],[Budget_Margin]]=0,
"",
IF(
Table1[[#This Row],[Budget_Margin]]&gt;0,
(Table1[[#This Row],[Gross_Margin]]-Table1[[#This Row],[Budget_Margin]]) / Table1[[#This Row],[Budget_Margin]],
(Table1[[#This Row],[Gross_Margin]]-Table1[[#This Row],[Budget_Margin]]) / ABS(Table1[[#This Row],[Budget_Margin]])
)
)</f>
        <v>0.22857142857142856</v>
      </c>
      <c r="X3779" s="5" t="str">
        <f>IF(Table1[[#This Row],[Margin_Var]]&gt;=0, "Above Budget", "Below Budget")</f>
        <v>Above Budget</v>
      </c>
      <c r="Y3779" s="5">
        <f>IFERROR(Table1[[#This Row],[Gross_Margin]]/Table1[[#This Row],[Actual_Sales]],0)</f>
        <v>0.58503401360544216</v>
      </c>
      <c r="Z3779" s="5">
        <f>Table1[[#This Row],[Actual_Profit]]/Table1[[#This Row],[Actual_Sales]]</f>
        <v>6.8027210884353739E-3</v>
      </c>
      <c r="AA3779">
        <v>85</v>
      </c>
      <c r="AB3779" s="5">
        <f>IFERROR(Table1[[#This Row],[Expenses]]/Table1[[#This Row],[Actual_Sales]],0)</f>
        <v>0.57823129251700678</v>
      </c>
      <c r="AC3779">
        <v>55</v>
      </c>
      <c r="AD3779">
        <v>-906</v>
      </c>
      <c r="AE3779" s="5">
        <f>IFERROR(Table1[[#This Row],[Inventory]]/Table1[[#This Row],[Actual_Sales]],0)</f>
        <v>-6.1632653061224492</v>
      </c>
    </row>
    <row r="3780" spans="1:31" x14ac:dyDescent="0.25">
      <c r="A3780">
        <v>1775</v>
      </c>
      <c r="B3780">
        <v>206</v>
      </c>
      <c r="C3780">
        <v>13</v>
      </c>
      <c r="D3780" s="2">
        <v>40483</v>
      </c>
      <c r="E3780">
        <v>147</v>
      </c>
      <c r="F3780">
        <v>100</v>
      </c>
      <c r="G3780">
        <f>Table1[[#This Row],[Actual_Sales]]-Table1[[#This Row],[Budget_Sales]]</f>
        <v>47</v>
      </c>
      <c r="H3780" s="5">
        <f>IF(
Table1[[#This Row],[Budget_Sales]]=0,
"",
IF(
Table1[[#This Row],[Budget_Sales]]&gt;0,
(Table1[[#This Row],[Actual_Sales]]-Table1[[#This Row],[Budget_Sales]])/Table1[[#This Row],[Budget_Sales]],
(Table1[[#This Row],[Actual_Sales]]-Table1[[#This Row],[Budget_Sales]])/ABS(Table1[[#This Row],[Budget_Sales]])
)
)</f>
        <v>0.47</v>
      </c>
      <c r="I3780" s="5" t="str">
        <f>IF(Table1[[#This Row],[Sales_Var]]&gt;=0,"Above Budget","Below Budget")</f>
        <v>Above Budget</v>
      </c>
      <c r="J3780">
        <f>Table1[[#This Row],[Actual_Sales]]-(Table1[[#This Row],[COGS]]+Table1[[#This Row],[Expenses]])</f>
        <v>1</v>
      </c>
      <c r="K3780">
        <v>0</v>
      </c>
      <c r="L3780">
        <f>Table1[[#This Row],[Actual_Profit]]-Table1[[#This Row],[Budget_Profit]]</f>
        <v>1</v>
      </c>
      <c r="M3780" s="5" t="str">
        <f>IF(
Table1[[#This Row],[Budget_Profit]]=0,
"",
IF(
Table1[[#This Row],[Budget_Profit]]&gt;0,
(Table1[[#This Row],[Actual_Profit]]-Table1[[#This Row],[Budget_Profit]])/Table1[[#This Row],[Budget_Profit]],
(Table1[[#This Row],[Actual_Profit]]-Table1[[#This Row],[Budget_Profit]])/ABS(Table1[[#This Row],[Budget_Profit]])
)
)</f>
        <v/>
      </c>
      <c r="N3780" s="5" t="str">
        <f>IF(Table1[[#This Row],[Profit_Var]]&gt;=0, "Above Budget", "Below Budget")</f>
        <v>Above Budget</v>
      </c>
      <c r="O3780">
        <v>61</v>
      </c>
      <c r="P3780">
        <v>40</v>
      </c>
      <c r="Q3780">
        <f>Table1[[#This Row],[COGS]]-Table1[[#This Row],[Budget_COGS]]</f>
        <v>21</v>
      </c>
      <c r="R3780" s="5">
        <f>IF(
Table1[[#This Row],[Budget_COGS]]=0,
"",
IF(
Table1[[#This Row],[Budget_COGS]]&gt;0,
(Table1[[#This Row],[Budget_COGS]]-Table1[[#This Row],[COGS]]) / Table1[[#This Row],[Budget_COGS]],
(Table1[[#This Row],[Budget_COGS]]-Table1[[#This Row],[COGS]]) / ABS(Table1[[#This Row],[Budget_COGS]])
)
)</f>
        <v>-0.52500000000000002</v>
      </c>
      <c r="S3780" s="5" t="str">
        <f>IF(Table1[[#This Row],[COGS _Var]]&gt;=0, "Above Budget", "Below Budget")</f>
        <v>Above Budget</v>
      </c>
      <c r="T3780">
        <f>Table1[[#This Row],[Actual_Sales]]-Table1[[#This Row],[COGS]]</f>
        <v>86</v>
      </c>
      <c r="U3780">
        <v>60</v>
      </c>
      <c r="V3780">
        <f>Table1[[#This Row],[Gross_Margin]]-Table1[[#This Row],[Budget_Margin]]</f>
        <v>26</v>
      </c>
      <c r="W3780" s="5">
        <f>IF(
Table1[[#This Row],[Budget_Margin]]=0,
"",
IF(
Table1[[#This Row],[Budget_Margin]]&gt;0,
(Table1[[#This Row],[Gross_Margin]]-Table1[[#This Row],[Budget_Margin]]) / Table1[[#This Row],[Budget_Margin]],
(Table1[[#This Row],[Gross_Margin]]-Table1[[#This Row],[Budget_Margin]]) / ABS(Table1[[#This Row],[Budget_Margin]])
)
)</f>
        <v>0.43333333333333335</v>
      </c>
      <c r="X3780" s="5" t="str">
        <f>IF(Table1[[#This Row],[Margin_Var]]&gt;=0, "Above Budget", "Below Budget")</f>
        <v>Above Budget</v>
      </c>
      <c r="Y3780" s="5">
        <f>IFERROR(Table1[[#This Row],[Gross_Margin]]/Table1[[#This Row],[Actual_Sales]],0)</f>
        <v>0.58503401360544216</v>
      </c>
      <c r="Z3780" s="5">
        <f>Table1[[#This Row],[Actual_Profit]]/Table1[[#This Row],[Actual_Sales]]</f>
        <v>6.8027210884353739E-3</v>
      </c>
      <c r="AA3780">
        <v>85</v>
      </c>
      <c r="AB3780" s="5">
        <f>IFERROR(Table1[[#This Row],[Expenses]]/Table1[[#This Row],[Actual_Sales]],0)</f>
        <v>0.57823129251700678</v>
      </c>
      <c r="AC3780">
        <v>55</v>
      </c>
      <c r="AD3780">
        <v>613</v>
      </c>
      <c r="AE3780" s="5">
        <f>IFERROR(Table1[[#This Row],[Inventory]]/Table1[[#This Row],[Actual_Sales]],0)</f>
        <v>4.1700680272108848</v>
      </c>
    </row>
    <row r="3781" spans="1:31" x14ac:dyDescent="0.25">
      <c r="A3781">
        <v>708</v>
      </c>
      <c r="B3781">
        <v>985</v>
      </c>
      <c r="C3781">
        <v>4</v>
      </c>
      <c r="D3781" s="2">
        <v>40269</v>
      </c>
      <c r="E3781">
        <v>150</v>
      </c>
      <c r="F3781">
        <v>120</v>
      </c>
      <c r="G3781">
        <f>Table1[[#This Row],[Actual_Sales]]-Table1[[#This Row],[Budget_Sales]]</f>
        <v>30</v>
      </c>
      <c r="H3781" s="5">
        <f>IF(
Table1[[#This Row],[Budget_Sales]]=0,
"",
IF(
Table1[[#This Row],[Budget_Sales]]&gt;0,
(Table1[[#This Row],[Actual_Sales]]-Table1[[#This Row],[Budget_Sales]])/Table1[[#This Row],[Budget_Sales]],
(Table1[[#This Row],[Actual_Sales]]-Table1[[#This Row],[Budget_Sales]])/ABS(Table1[[#This Row],[Budget_Sales]])
)
)</f>
        <v>0.25</v>
      </c>
      <c r="I3781" s="5" t="str">
        <f>IF(Table1[[#This Row],[Sales_Var]]&gt;=0,"Above Budget","Below Budget")</f>
        <v>Above Budget</v>
      </c>
      <c r="J3781">
        <f>Table1[[#This Row],[Actual_Sales]]-(Table1[[#This Row],[COGS]]+Table1[[#This Row],[Expenses]])</f>
        <v>1</v>
      </c>
      <c r="K3781">
        <v>0</v>
      </c>
      <c r="L3781">
        <f>Table1[[#This Row],[Actual_Profit]]-Table1[[#This Row],[Budget_Profit]]</f>
        <v>1</v>
      </c>
      <c r="M3781" s="5" t="str">
        <f>IF(
Table1[[#This Row],[Budget_Profit]]=0,
"",
IF(
Table1[[#This Row],[Budget_Profit]]&gt;0,
(Table1[[#This Row],[Actual_Profit]]-Table1[[#This Row],[Budget_Profit]])/Table1[[#This Row],[Budget_Profit]],
(Table1[[#This Row],[Actual_Profit]]-Table1[[#This Row],[Budget_Profit]])/ABS(Table1[[#This Row],[Budget_Profit]])
)
)</f>
        <v/>
      </c>
      <c r="N3781" s="5" t="str">
        <f>IF(Table1[[#This Row],[Profit_Var]]&gt;=0, "Above Budget", "Below Budget")</f>
        <v>Above Budget</v>
      </c>
      <c r="O3781">
        <v>63</v>
      </c>
      <c r="P3781">
        <v>50</v>
      </c>
      <c r="Q3781">
        <f>Table1[[#This Row],[COGS]]-Table1[[#This Row],[Budget_COGS]]</f>
        <v>13</v>
      </c>
      <c r="R3781" s="5">
        <f>IF(
Table1[[#This Row],[Budget_COGS]]=0,
"",
IF(
Table1[[#This Row],[Budget_COGS]]&gt;0,
(Table1[[#This Row],[Budget_COGS]]-Table1[[#This Row],[COGS]]) / Table1[[#This Row],[Budget_COGS]],
(Table1[[#This Row],[Budget_COGS]]-Table1[[#This Row],[COGS]]) / ABS(Table1[[#This Row],[Budget_COGS]])
)
)</f>
        <v>-0.26</v>
      </c>
      <c r="S3781" s="5" t="str">
        <f>IF(Table1[[#This Row],[COGS _Var]]&gt;=0, "Above Budget", "Below Budget")</f>
        <v>Above Budget</v>
      </c>
      <c r="T3781">
        <f>Table1[[#This Row],[Actual_Sales]]-Table1[[#This Row],[COGS]]</f>
        <v>87</v>
      </c>
      <c r="U3781">
        <v>70</v>
      </c>
      <c r="V3781">
        <f>Table1[[#This Row],[Gross_Margin]]-Table1[[#This Row],[Budget_Margin]]</f>
        <v>17</v>
      </c>
      <c r="W3781" s="5">
        <f>IF(
Table1[[#This Row],[Budget_Margin]]=0,
"",
IF(
Table1[[#This Row],[Budget_Margin]]&gt;0,
(Table1[[#This Row],[Gross_Margin]]-Table1[[#This Row],[Budget_Margin]]) / Table1[[#This Row],[Budget_Margin]],
(Table1[[#This Row],[Gross_Margin]]-Table1[[#This Row],[Budget_Margin]]) / ABS(Table1[[#This Row],[Budget_Margin]])
)
)</f>
        <v>0.24285714285714285</v>
      </c>
      <c r="X3781" s="5" t="str">
        <f>IF(Table1[[#This Row],[Margin_Var]]&gt;=0, "Above Budget", "Below Budget")</f>
        <v>Above Budget</v>
      </c>
      <c r="Y3781" s="5">
        <f>IFERROR(Table1[[#This Row],[Gross_Margin]]/Table1[[#This Row],[Actual_Sales]],0)</f>
        <v>0.57999999999999996</v>
      </c>
      <c r="Z3781" s="5">
        <f>Table1[[#This Row],[Actual_Profit]]/Table1[[#This Row],[Actual_Sales]]</f>
        <v>6.6666666666666671E-3</v>
      </c>
      <c r="AA3781">
        <v>86</v>
      </c>
      <c r="AB3781" s="5">
        <f>IFERROR(Table1[[#This Row],[Expenses]]/Table1[[#This Row],[Actual_Sales]],0)</f>
        <v>0.57333333333333336</v>
      </c>
      <c r="AC3781">
        <v>57</v>
      </c>
      <c r="AD3781">
        <v>37</v>
      </c>
      <c r="AE3781" s="5">
        <f>IFERROR(Table1[[#This Row],[Inventory]]/Table1[[#This Row],[Actual_Sales]],0)</f>
        <v>0.24666666666666667</v>
      </c>
    </row>
    <row r="3782" spans="1:31" x14ac:dyDescent="0.25">
      <c r="A3782">
        <v>576</v>
      </c>
      <c r="B3782">
        <v>414</v>
      </c>
      <c r="C3782">
        <v>12</v>
      </c>
      <c r="D3782" s="2">
        <v>40269</v>
      </c>
      <c r="E3782">
        <v>150</v>
      </c>
      <c r="F3782">
        <v>130</v>
      </c>
      <c r="G3782">
        <f>Table1[[#This Row],[Actual_Sales]]-Table1[[#This Row],[Budget_Sales]]</f>
        <v>20</v>
      </c>
      <c r="H3782" s="5">
        <f>IF(
Table1[[#This Row],[Budget_Sales]]=0,
"",
IF(
Table1[[#This Row],[Budget_Sales]]&gt;0,
(Table1[[#This Row],[Actual_Sales]]-Table1[[#This Row],[Budget_Sales]])/Table1[[#This Row],[Budget_Sales]],
(Table1[[#This Row],[Actual_Sales]]-Table1[[#This Row],[Budget_Sales]])/ABS(Table1[[#This Row],[Budget_Sales]])
)
)</f>
        <v>0.15384615384615385</v>
      </c>
      <c r="I3782" s="5" t="str">
        <f>IF(Table1[[#This Row],[Sales_Var]]&gt;=0,"Above Budget","Below Budget")</f>
        <v>Above Budget</v>
      </c>
      <c r="J3782">
        <f>Table1[[#This Row],[Actual_Sales]]-(Table1[[#This Row],[COGS]]+Table1[[#This Row],[Expenses]])</f>
        <v>1</v>
      </c>
      <c r="K3782">
        <v>10</v>
      </c>
      <c r="L3782">
        <f>Table1[[#This Row],[Actual_Profit]]-Table1[[#This Row],[Budget_Profit]]</f>
        <v>-9</v>
      </c>
      <c r="M3782" s="5">
        <f>IF(
Table1[[#This Row],[Budget_Profit]]=0,
"",
IF(
Table1[[#This Row],[Budget_Profit]]&gt;0,
(Table1[[#This Row],[Actual_Profit]]-Table1[[#This Row],[Budget_Profit]])/Table1[[#This Row],[Budget_Profit]],
(Table1[[#This Row],[Actual_Profit]]-Table1[[#This Row],[Budget_Profit]])/ABS(Table1[[#This Row],[Budget_Profit]])
)
)</f>
        <v>-0.9</v>
      </c>
      <c r="N3782" s="5" t="str">
        <f>IF(Table1[[#This Row],[Profit_Var]]&gt;=0, "Above Budget", "Below Budget")</f>
        <v>Below Budget</v>
      </c>
      <c r="O3782">
        <v>63</v>
      </c>
      <c r="P3782">
        <v>50</v>
      </c>
      <c r="Q3782">
        <f>Table1[[#This Row],[COGS]]-Table1[[#This Row],[Budget_COGS]]</f>
        <v>13</v>
      </c>
      <c r="R3782" s="5">
        <f>IF(
Table1[[#This Row],[Budget_COGS]]=0,
"",
IF(
Table1[[#This Row],[Budget_COGS]]&gt;0,
(Table1[[#This Row],[Budget_COGS]]-Table1[[#This Row],[COGS]]) / Table1[[#This Row],[Budget_COGS]],
(Table1[[#This Row],[Budget_COGS]]-Table1[[#This Row],[COGS]]) / ABS(Table1[[#This Row],[Budget_COGS]])
)
)</f>
        <v>-0.26</v>
      </c>
      <c r="S3782" s="5" t="str">
        <f>IF(Table1[[#This Row],[COGS _Var]]&gt;=0, "Above Budget", "Below Budget")</f>
        <v>Above Budget</v>
      </c>
      <c r="T3782">
        <f>Table1[[#This Row],[Actual_Sales]]-Table1[[#This Row],[COGS]]</f>
        <v>87</v>
      </c>
      <c r="U3782">
        <v>80</v>
      </c>
      <c r="V3782">
        <f>Table1[[#This Row],[Gross_Margin]]-Table1[[#This Row],[Budget_Margin]]</f>
        <v>7</v>
      </c>
      <c r="W3782" s="5">
        <f>IF(
Table1[[#This Row],[Budget_Margin]]=0,
"",
IF(
Table1[[#This Row],[Budget_Margin]]&gt;0,
(Table1[[#This Row],[Gross_Margin]]-Table1[[#This Row],[Budget_Margin]]) / Table1[[#This Row],[Budget_Margin]],
(Table1[[#This Row],[Gross_Margin]]-Table1[[#This Row],[Budget_Margin]]) / ABS(Table1[[#This Row],[Budget_Margin]])
)
)</f>
        <v>8.7499999999999994E-2</v>
      </c>
      <c r="X3782" s="5" t="str">
        <f>IF(Table1[[#This Row],[Margin_Var]]&gt;=0, "Above Budget", "Below Budget")</f>
        <v>Above Budget</v>
      </c>
      <c r="Y3782" s="5">
        <f>IFERROR(Table1[[#This Row],[Gross_Margin]]/Table1[[#This Row],[Actual_Sales]],0)</f>
        <v>0.57999999999999996</v>
      </c>
      <c r="Z3782" s="5">
        <f>Table1[[#This Row],[Actual_Profit]]/Table1[[#This Row],[Actual_Sales]]</f>
        <v>6.6666666666666671E-3</v>
      </c>
      <c r="AA3782">
        <v>86</v>
      </c>
      <c r="AB3782" s="5">
        <f>IFERROR(Table1[[#This Row],[Expenses]]/Table1[[#This Row],[Actual_Sales]],0)</f>
        <v>0.57333333333333336</v>
      </c>
      <c r="AC3782">
        <v>57</v>
      </c>
      <c r="AD3782">
        <v>521</v>
      </c>
      <c r="AE3782" s="5">
        <f>IFERROR(Table1[[#This Row],[Inventory]]/Table1[[#This Row],[Actual_Sales]],0)</f>
        <v>3.4733333333333332</v>
      </c>
    </row>
    <row r="3783" spans="1:31" x14ac:dyDescent="0.25">
      <c r="A3783">
        <v>381</v>
      </c>
      <c r="B3783">
        <v>318</v>
      </c>
      <c r="C3783">
        <v>4</v>
      </c>
      <c r="D3783" s="2">
        <v>40238</v>
      </c>
      <c r="E3783">
        <v>150</v>
      </c>
      <c r="F3783">
        <v>120</v>
      </c>
      <c r="G3783">
        <f>Table1[[#This Row],[Actual_Sales]]-Table1[[#This Row],[Budget_Sales]]</f>
        <v>30</v>
      </c>
      <c r="H3783" s="5">
        <f>IF(
Table1[[#This Row],[Budget_Sales]]=0,
"",
IF(
Table1[[#This Row],[Budget_Sales]]&gt;0,
(Table1[[#This Row],[Actual_Sales]]-Table1[[#This Row],[Budget_Sales]])/Table1[[#This Row],[Budget_Sales]],
(Table1[[#This Row],[Actual_Sales]]-Table1[[#This Row],[Budget_Sales]])/ABS(Table1[[#This Row],[Budget_Sales]])
)
)</f>
        <v>0.25</v>
      </c>
      <c r="I3783" s="5" t="str">
        <f>IF(Table1[[#This Row],[Sales_Var]]&gt;=0,"Above Budget","Below Budget")</f>
        <v>Above Budget</v>
      </c>
      <c r="J3783">
        <f>Table1[[#This Row],[Actual_Sales]]-(Table1[[#This Row],[COGS]]+Table1[[#This Row],[Expenses]])</f>
        <v>1</v>
      </c>
      <c r="K3783">
        <v>0</v>
      </c>
      <c r="L3783">
        <f>Table1[[#This Row],[Actual_Profit]]-Table1[[#This Row],[Budget_Profit]]</f>
        <v>1</v>
      </c>
      <c r="M3783" s="5" t="str">
        <f>IF(
Table1[[#This Row],[Budget_Profit]]=0,
"",
IF(
Table1[[#This Row],[Budget_Profit]]&gt;0,
(Table1[[#This Row],[Actual_Profit]]-Table1[[#This Row],[Budget_Profit]])/Table1[[#This Row],[Budget_Profit]],
(Table1[[#This Row],[Actual_Profit]]-Table1[[#This Row],[Budget_Profit]])/ABS(Table1[[#This Row],[Budget_Profit]])
)
)</f>
        <v/>
      </c>
      <c r="N3783" s="5" t="str">
        <f>IF(Table1[[#This Row],[Profit_Var]]&gt;=0, "Above Budget", "Below Budget")</f>
        <v>Above Budget</v>
      </c>
      <c r="O3783">
        <v>63</v>
      </c>
      <c r="P3783">
        <v>50</v>
      </c>
      <c r="Q3783">
        <f>Table1[[#This Row],[COGS]]-Table1[[#This Row],[Budget_COGS]]</f>
        <v>13</v>
      </c>
      <c r="R3783" s="5">
        <f>IF(
Table1[[#This Row],[Budget_COGS]]=0,
"",
IF(
Table1[[#This Row],[Budget_COGS]]&gt;0,
(Table1[[#This Row],[Budget_COGS]]-Table1[[#This Row],[COGS]]) / Table1[[#This Row],[Budget_COGS]],
(Table1[[#This Row],[Budget_COGS]]-Table1[[#This Row],[COGS]]) / ABS(Table1[[#This Row],[Budget_COGS]])
)
)</f>
        <v>-0.26</v>
      </c>
      <c r="S3783" s="5" t="str">
        <f>IF(Table1[[#This Row],[COGS _Var]]&gt;=0, "Above Budget", "Below Budget")</f>
        <v>Above Budget</v>
      </c>
      <c r="T3783">
        <f>Table1[[#This Row],[Actual_Sales]]-Table1[[#This Row],[COGS]]</f>
        <v>87</v>
      </c>
      <c r="U3783">
        <v>70</v>
      </c>
      <c r="V3783">
        <f>Table1[[#This Row],[Gross_Margin]]-Table1[[#This Row],[Budget_Margin]]</f>
        <v>17</v>
      </c>
      <c r="W3783" s="5">
        <f>IF(
Table1[[#This Row],[Budget_Margin]]=0,
"",
IF(
Table1[[#This Row],[Budget_Margin]]&gt;0,
(Table1[[#This Row],[Gross_Margin]]-Table1[[#This Row],[Budget_Margin]]) / Table1[[#This Row],[Budget_Margin]],
(Table1[[#This Row],[Gross_Margin]]-Table1[[#This Row],[Budget_Margin]]) / ABS(Table1[[#This Row],[Budget_Margin]])
)
)</f>
        <v>0.24285714285714285</v>
      </c>
      <c r="X3783" s="5" t="str">
        <f>IF(Table1[[#This Row],[Margin_Var]]&gt;=0, "Above Budget", "Below Budget")</f>
        <v>Above Budget</v>
      </c>
      <c r="Y3783" s="5">
        <f>IFERROR(Table1[[#This Row],[Gross_Margin]]/Table1[[#This Row],[Actual_Sales]],0)</f>
        <v>0.57999999999999996</v>
      </c>
      <c r="Z3783" s="5">
        <f>Table1[[#This Row],[Actual_Profit]]/Table1[[#This Row],[Actual_Sales]]</f>
        <v>6.6666666666666671E-3</v>
      </c>
      <c r="AA3783">
        <v>86</v>
      </c>
      <c r="AB3783" s="5">
        <f>IFERROR(Table1[[#This Row],[Expenses]]/Table1[[#This Row],[Actual_Sales]],0)</f>
        <v>0.57333333333333336</v>
      </c>
      <c r="AC3783">
        <v>57</v>
      </c>
      <c r="AD3783">
        <v>187</v>
      </c>
      <c r="AE3783" s="5">
        <f>IFERROR(Table1[[#This Row],[Inventory]]/Table1[[#This Row],[Actual_Sales]],0)</f>
        <v>1.2466666666666666</v>
      </c>
    </row>
    <row r="3784" spans="1:31" x14ac:dyDescent="0.25">
      <c r="A3784">
        <v>512</v>
      </c>
      <c r="B3784">
        <v>920</v>
      </c>
      <c r="C3784">
        <v>12</v>
      </c>
      <c r="D3784" s="2">
        <v>40238</v>
      </c>
      <c r="E3784">
        <v>150</v>
      </c>
      <c r="F3784">
        <v>130</v>
      </c>
      <c r="G3784">
        <f>Table1[[#This Row],[Actual_Sales]]-Table1[[#This Row],[Budget_Sales]]</f>
        <v>20</v>
      </c>
      <c r="H3784" s="5">
        <f>IF(
Table1[[#This Row],[Budget_Sales]]=0,
"",
IF(
Table1[[#This Row],[Budget_Sales]]&gt;0,
(Table1[[#This Row],[Actual_Sales]]-Table1[[#This Row],[Budget_Sales]])/Table1[[#This Row],[Budget_Sales]],
(Table1[[#This Row],[Actual_Sales]]-Table1[[#This Row],[Budget_Sales]])/ABS(Table1[[#This Row],[Budget_Sales]])
)
)</f>
        <v>0.15384615384615385</v>
      </c>
      <c r="I3784" s="5" t="str">
        <f>IF(Table1[[#This Row],[Sales_Var]]&gt;=0,"Above Budget","Below Budget")</f>
        <v>Above Budget</v>
      </c>
      <c r="J3784">
        <f>Table1[[#This Row],[Actual_Sales]]-(Table1[[#This Row],[COGS]]+Table1[[#This Row],[Expenses]])</f>
        <v>1</v>
      </c>
      <c r="K3784">
        <v>10</v>
      </c>
      <c r="L3784">
        <f>Table1[[#This Row],[Actual_Profit]]-Table1[[#This Row],[Budget_Profit]]</f>
        <v>-9</v>
      </c>
      <c r="M3784" s="5">
        <f>IF(
Table1[[#This Row],[Budget_Profit]]=0,
"",
IF(
Table1[[#This Row],[Budget_Profit]]&gt;0,
(Table1[[#This Row],[Actual_Profit]]-Table1[[#This Row],[Budget_Profit]])/Table1[[#This Row],[Budget_Profit]],
(Table1[[#This Row],[Actual_Profit]]-Table1[[#This Row],[Budget_Profit]])/ABS(Table1[[#This Row],[Budget_Profit]])
)
)</f>
        <v>-0.9</v>
      </c>
      <c r="N3784" s="5" t="str">
        <f>IF(Table1[[#This Row],[Profit_Var]]&gt;=0, "Above Budget", "Below Budget")</f>
        <v>Below Budget</v>
      </c>
      <c r="O3784">
        <v>63</v>
      </c>
      <c r="P3784">
        <v>50</v>
      </c>
      <c r="Q3784">
        <f>Table1[[#This Row],[COGS]]-Table1[[#This Row],[Budget_COGS]]</f>
        <v>13</v>
      </c>
      <c r="R3784" s="5">
        <f>IF(
Table1[[#This Row],[Budget_COGS]]=0,
"",
IF(
Table1[[#This Row],[Budget_COGS]]&gt;0,
(Table1[[#This Row],[Budget_COGS]]-Table1[[#This Row],[COGS]]) / Table1[[#This Row],[Budget_COGS]],
(Table1[[#This Row],[Budget_COGS]]-Table1[[#This Row],[COGS]]) / ABS(Table1[[#This Row],[Budget_COGS]])
)
)</f>
        <v>-0.26</v>
      </c>
      <c r="S3784" s="5" t="str">
        <f>IF(Table1[[#This Row],[COGS _Var]]&gt;=0, "Above Budget", "Below Budget")</f>
        <v>Above Budget</v>
      </c>
      <c r="T3784">
        <f>Table1[[#This Row],[Actual_Sales]]-Table1[[#This Row],[COGS]]</f>
        <v>87</v>
      </c>
      <c r="U3784">
        <v>80</v>
      </c>
      <c r="V3784">
        <f>Table1[[#This Row],[Gross_Margin]]-Table1[[#This Row],[Budget_Margin]]</f>
        <v>7</v>
      </c>
      <c r="W3784" s="5">
        <f>IF(
Table1[[#This Row],[Budget_Margin]]=0,
"",
IF(
Table1[[#This Row],[Budget_Margin]]&gt;0,
(Table1[[#This Row],[Gross_Margin]]-Table1[[#This Row],[Budget_Margin]]) / Table1[[#This Row],[Budget_Margin]],
(Table1[[#This Row],[Gross_Margin]]-Table1[[#This Row],[Budget_Margin]]) / ABS(Table1[[#This Row],[Budget_Margin]])
)
)</f>
        <v>8.7499999999999994E-2</v>
      </c>
      <c r="X3784" s="5" t="str">
        <f>IF(Table1[[#This Row],[Margin_Var]]&gt;=0, "Above Budget", "Below Budget")</f>
        <v>Above Budget</v>
      </c>
      <c r="Y3784" s="5">
        <f>IFERROR(Table1[[#This Row],[Gross_Margin]]/Table1[[#This Row],[Actual_Sales]],0)</f>
        <v>0.57999999999999996</v>
      </c>
      <c r="Z3784" s="5">
        <f>Table1[[#This Row],[Actual_Profit]]/Table1[[#This Row],[Actual_Sales]]</f>
        <v>6.6666666666666671E-3</v>
      </c>
      <c r="AA3784">
        <v>86</v>
      </c>
      <c r="AB3784" s="5">
        <f>IFERROR(Table1[[#This Row],[Expenses]]/Table1[[#This Row],[Actual_Sales]],0)</f>
        <v>0.57333333333333336</v>
      </c>
      <c r="AC3784">
        <v>57</v>
      </c>
      <c r="AD3784">
        <v>506</v>
      </c>
      <c r="AE3784" s="5">
        <f>IFERROR(Table1[[#This Row],[Inventory]]/Table1[[#This Row],[Actual_Sales]],0)</f>
        <v>3.3733333333333335</v>
      </c>
    </row>
    <row r="3785" spans="1:31" x14ac:dyDescent="0.25">
      <c r="A3785">
        <v>82</v>
      </c>
      <c r="B3785">
        <v>541</v>
      </c>
      <c r="C3785">
        <v>1</v>
      </c>
      <c r="D3785" s="2">
        <v>40179</v>
      </c>
      <c r="E3785">
        <v>150</v>
      </c>
      <c r="F3785">
        <v>180</v>
      </c>
      <c r="G3785">
        <f>Table1[[#This Row],[Actual_Sales]]-Table1[[#This Row],[Budget_Sales]]</f>
        <v>-30</v>
      </c>
      <c r="H3785" s="5">
        <f>IF(
Table1[[#This Row],[Budget_Sales]]=0,
"",
IF(
Table1[[#This Row],[Budget_Sales]]&gt;0,
(Table1[[#This Row],[Actual_Sales]]-Table1[[#This Row],[Budget_Sales]])/Table1[[#This Row],[Budget_Sales]],
(Table1[[#This Row],[Actual_Sales]]-Table1[[#This Row],[Budget_Sales]])/ABS(Table1[[#This Row],[Budget_Sales]])
)
)</f>
        <v>-0.16666666666666666</v>
      </c>
      <c r="I3785" s="5" t="str">
        <f>IF(Table1[[#This Row],[Sales_Var]]&gt;=0,"Above Budget","Below Budget")</f>
        <v>Below Budget</v>
      </c>
      <c r="J3785">
        <f>Table1[[#This Row],[Actual_Sales]]-(Table1[[#This Row],[COGS]]+Table1[[#This Row],[Expenses]])</f>
        <v>1</v>
      </c>
      <c r="K3785">
        <v>40</v>
      </c>
      <c r="L3785">
        <f>Table1[[#This Row],[Actual_Profit]]-Table1[[#This Row],[Budget_Profit]]</f>
        <v>-39</v>
      </c>
      <c r="M3785" s="5">
        <f>IF(
Table1[[#This Row],[Budget_Profit]]=0,
"",
IF(
Table1[[#This Row],[Budget_Profit]]&gt;0,
(Table1[[#This Row],[Actual_Profit]]-Table1[[#This Row],[Budget_Profit]])/Table1[[#This Row],[Budget_Profit]],
(Table1[[#This Row],[Actual_Profit]]-Table1[[#This Row],[Budget_Profit]])/ABS(Table1[[#This Row],[Budget_Profit]])
)
)</f>
        <v>-0.97499999999999998</v>
      </c>
      <c r="N3785" s="5" t="str">
        <f>IF(Table1[[#This Row],[Profit_Var]]&gt;=0, "Above Budget", "Below Budget")</f>
        <v>Below Budget</v>
      </c>
      <c r="O3785">
        <v>63</v>
      </c>
      <c r="P3785">
        <v>70</v>
      </c>
      <c r="Q3785">
        <f>Table1[[#This Row],[COGS]]-Table1[[#This Row],[Budget_COGS]]</f>
        <v>-7</v>
      </c>
      <c r="R3785" s="5">
        <f>IF(
Table1[[#This Row],[Budget_COGS]]=0,
"",
IF(
Table1[[#This Row],[Budget_COGS]]&gt;0,
(Table1[[#This Row],[Budget_COGS]]-Table1[[#This Row],[COGS]]) / Table1[[#This Row],[Budget_COGS]],
(Table1[[#This Row],[Budget_COGS]]-Table1[[#This Row],[COGS]]) / ABS(Table1[[#This Row],[Budget_COGS]])
)
)</f>
        <v>0.1</v>
      </c>
      <c r="S3785" s="5" t="str">
        <f>IF(Table1[[#This Row],[COGS _Var]]&gt;=0, "Above Budget", "Below Budget")</f>
        <v>Below Budget</v>
      </c>
      <c r="T3785">
        <f>Table1[[#This Row],[Actual_Sales]]-Table1[[#This Row],[COGS]]</f>
        <v>87</v>
      </c>
      <c r="U3785">
        <v>110</v>
      </c>
      <c r="V3785">
        <f>Table1[[#This Row],[Gross_Margin]]-Table1[[#This Row],[Budget_Margin]]</f>
        <v>-23</v>
      </c>
      <c r="W3785" s="5">
        <f>IF(
Table1[[#This Row],[Budget_Margin]]=0,
"",
IF(
Table1[[#This Row],[Budget_Margin]]&gt;0,
(Table1[[#This Row],[Gross_Margin]]-Table1[[#This Row],[Budget_Margin]]) / Table1[[#This Row],[Budget_Margin]],
(Table1[[#This Row],[Gross_Margin]]-Table1[[#This Row],[Budget_Margin]]) / ABS(Table1[[#This Row],[Budget_Margin]])
)
)</f>
        <v>-0.20909090909090908</v>
      </c>
      <c r="X3785" s="5" t="str">
        <f>IF(Table1[[#This Row],[Margin_Var]]&gt;=0, "Above Budget", "Below Budget")</f>
        <v>Below Budget</v>
      </c>
      <c r="Y3785" s="5">
        <f>IFERROR(Table1[[#This Row],[Gross_Margin]]/Table1[[#This Row],[Actual_Sales]],0)</f>
        <v>0.57999999999999996</v>
      </c>
      <c r="Z3785" s="5">
        <f>Table1[[#This Row],[Actual_Profit]]/Table1[[#This Row],[Actual_Sales]]</f>
        <v>6.6666666666666671E-3</v>
      </c>
      <c r="AA3785">
        <v>86</v>
      </c>
      <c r="AB3785" s="5">
        <f>IFERROR(Table1[[#This Row],[Expenses]]/Table1[[#This Row],[Actual_Sales]],0)</f>
        <v>0.57333333333333336</v>
      </c>
      <c r="AC3785">
        <v>57</v>
      </c>
      <c r="AD3785">
        <v>435</v>
      </c>
      <c r="AE3785" s="5">
        <f>IFERROR(Table1[[#This Row],[Inventory]]/Table1[[#This Row],[Actual_Sales]],0)</f>
        <v>2.9</v>
      </c>
    </row>
    <row r="3786" spans="1:31" x14ac:dyDescent="0.25">
      <c r="A3786">
        <v>1330</v>
      </c>
      <c r="B3786">
        <v>603</v>
      </c>
      <c r="C3786">
        <v>5</v>
      </c>
      <c r="D3786" s="2">
        <v>40391</v>
      </c>
      <c r="E3786">
        <v>151</v>
      </c>
      <c r="F3786">
        <v>140</v>
      </c>
      <c r="G3786">
        <f>Table1[[#This Row],[Actual_Sales]]-Table1[[#This Row],[Budget_Sales]]</f>
        <v>11</v>
      </c>
      <c r="H3786" s="5">
        <f>IF(
Table1[[#This Row],[Budget_Sales]]=0,
"",
IF(
Table1[[#This Row],[Budget_Sales]]&gt;0,
(Table1[[#This Row],[Actual_Sales]]-Table1[[#This Row],[Budget_Sales]])/Table1[[#This Row],[Budget_Sales]],
(Table1[[#This Row],[Actual_Sales]]-Table1[[#This Row],[Budget_Sales]])/ABS(Table1[[#This Row],[Budget_Sales]])
)
)</f>
        <v>7.857142857142857E-2</v>
      </c>
      <c r="I3786" s="5" t="str">
        <f>IF(Table1[[#This Row],[Sales_Var]]&gt;=0,"Above Budget","Below Budget")</f>
        <v>Above Budget</v>
      </c>
      <c r="J3786">
        <f>Table1[[#This Row],[Actual_Sales]]-(Table1[[#This Row],[COGS]]+Table1[[#This Row],[Expenses]])</f>
        <v>1</v>
      </c>
      <c r="K3786">
        <v>10</v>
      </c>
      <c r="L3786">
        <f>Table1[[#This Row],[Actual_Profit]]-Table1[[#This Row],[Budget_Profit]]</f>
        <v>-9</v>
      </c>
      <c r="M3786" s="5">
        <f>IF(
Table1[[#This Row],[Budget_Profit]]=0,
"",
IF(
Table1[[#This Row],[Budget_Profit]]&gt;0,
(Table1[[#This Row],[Actual_Profit]]-Table1[[#This Row],[Budget_Profit]])/Table1[[#This Row],[Budget_Profit]],
(Table1[[#This Row],[Actual_Profit]]-Table1[[#This Row],[Budget_Profit]])/ABS(Table1[[#This Row],[Budget_Profit]])
)
)</f>
        <v>-0.9</v>
      </c>
      <c r="N3786" s="5" t="str">
        <f>IF(Table1[[#This Row],[Profit_Var]]&gt;=0, "Above Budget", "Below Budget")</f>
        <v>Below Budget</v>
      </c>
      <c r="O3786">
        <v>63</v>
      </c>
      <c r="P3786">
        <v>60</v>
      </c>
      <c r="Q3786">
        <f>Table1[[#This Row],[COGS]]-Table1[[#This Row],[Budget_COGS]]</f>
        <v>3</v>
      </c>
      <c r="R3786" s="5">
        <f>IF(
Table1[[#This Row],[Budget_COGS]]=0,
"",
IF(
Table1[[#This Row],[Budget_COGS]]&gt;0,
(Table1[[#This Row],[Budget_COGS]]-Table1[[#This Row],[COGS]]) / Table1[[#This Row],[Budget_COGS]],
(Table1[[#This Row],[Budget_COGS]]-Table1[[#This Row],[COGS]]) / ABS(Table1[[#This Row],[Budget_COGS]])
)
)</f>
        <v>-0.05</v>
      </c>
      <c r="S3786" s="5" t="str">
        <f>IF(Table1[[#This Row],[COGS _Var]]&gt;=0, "Above Budget", "Below Budget")</f>
        <v>Above Budget</v>
      </c>
      <c r="T3786">
        <f>Table1[[#This Row],[Actual_Sales]]-Table1[[#This Row],[COGS]]</f>
        <v>88</v>
      </c>
      <c r="U3786">
        <v>80</v>
      </c>
      <c r="V3786">
        <f>Table1[[#This Row],[Gross_Margin]]-Table1[[#This Row],[Budget_Margin]]</f>
        <v>8</v>
      </c>
      <c r="W3786" s="5">
        <f>IF(
Table1[[#This Row],[Budget_Margin]]=0,
"",
IF(
Table1[[#This Row],[Budget_Margin]]&gt;0,
(Table1[[#This Row],[Gross_Margin]]-Table1[[#This Row],[Budget_Margin]]) / Table1[[#This Row],[Budget_Margin]],
(Table1[[#This Row],[Gross_Margin]]-Table1[[#This Row],[Budget_Margin]]) / ABS(Table1[[#This Row],[Budget_Margin]])
)
)</f>
        <v>0.1</v>
      </c>
      <c r="X3786" s="5" t="str">
        <f>IF(Table1[[#This Row],[Margin_Var]]&gt;=0, "Above Budget", "Below Budget")</f>
        <v>Above Budget</v>
      </c>
      <c r="Y3786" s="5">
        <f>IFERROR(Table1[[#This Row],[Gross_Margin]]/Table1[[#This Row],[Actual_Sales]],0)</f>
        <v>0.58278145695364236</v>
      </c>
      <c r="Z3786" s="5">
        <f>Table1[[#This Row],[Actual_Profit]]/Table1[[#This Row],[Actual_Sales]]</f>
        <v>6.6225165562913907E-3</v>
      </c>
      <c r="AA3786">
        <v>87</v>
      </c>
      <c r="AB3786" s="5">
        <f>IFERROR(Table1[[#This Row],[Expenses]]/Table1[[#This Row],[Actual_Sales]],0)</f>
        <v>0.57615894039735094</v>
      </c>
      <c r="AC3786">
        <v>57</v>
      </c>
      <c r="AD3786">
        <v>332</v>
      </c>
      <c r="AE3786" s="5">
        <f>IFERROR(Table1[[#This Row],[Inventory]]/Table1[[#This Row],[Actual_Sales]],0)</f>
        <v>2.1986754966887418</v>
      </c>
    </row>
    <row r="3787" spans="1:31" x14ac:dyDescent="0.25">
      <c r="A3787">
        <v>2550</v>
      </c>
      <c r="B3787">
        <v>505</v>
      </c>
      <c r="C3787">
        <v>5</v>
      </c>
      <c r="D3787" s="2">
        <v>40603</v>
      </c>
      <c r="E3787">
        <v>114</v>
      </c>
      <c r="F3787">
        <v>90</v>
      </c>
      <c r="G3787">
        <f>Table1[[#This Row],[Actual_Sales]]-Table1[[#This Row],[Budget_Sales]]</f>
        <v>24</v>
      </c>
      <c r="H3787" s="5">
        <f>IF(
Table1[[#This Row],[Budget_Sales]]=0,
"",
IF(
Table1[[#This Row],[Budget_Sales]]&gt;0,
(Table1[[#This Row],[Actual_Sales]]-Table1[[#This Row],[Budget_Sales]])/Table1[[#This Row],[Budget_Sales]],
(Table1[[#This Row],[Actual_Sales]]-Table1[[#This Row],[Budget_Sales]])/ABS(Table1[[#This Row],[Budget_Sales]])
)
)</f>
        <v>0.26666666666666666</v>
      </c>
      <c r="I3787" s="5" t="str">
        <f>IF(Table1[[#This Row],[Sales_Var]]&gt;=0,"Above Budget","Below Budget")</f>
        <v>Above Budget</v>
      </c>
      <c r="J3787">
        <f>Table1[[#This Row],[Actual_Sales]]-(Table1[[#This Row],[COGS]]+Table1[[#This Row],[Expenses]])</f>
        <v>0</v>
      </c>
      <c r="K3787">
        <v>10</v>
      </c>
      <c r="L3787">
        <f>Table1[[#This Row],[Actual_Profit]]-Table1[[#This Row],[Budget_Profit]]</f>
        <v>-10</v>
      </c>
      <c r="M3787" s="5">
        <f>IF(
Table1[[#This Row],[Budget_Profit]]=0,
"",
IF(
Table1[[#This Row],[Budget_Profit]]&gt;0,
(Table1[[#This Row],[Actual_Profit]]-Table1[[#This Row],[Budget_Profit]])/Table1[[#This Row],[Budget_Profit]],
(Table1[[#This Row],[Actual_Profit]]-Table1[[#This Row],[Budget_Profit]])/ABS(Table1[[#This Row],[Budget_Profit]])
)
)</f>
        <v>-1</v>
      </c>
      <c r="N3787" s="5" t="str">
        <f>IF(Table1[[#This Row],[Profit_Var]]&gt;=0, "Above Budget", "Below Budget")</f>
        <v>Below Budget</v>
      </c>
      <c r="O3787">
        <v>44</v>
      </c>
      <c r="P3787">
        <v>30</v>
      </c>
      <c r="Q3787">
        <f>Table1[[#This Row],[COGS]]-Table1[[#This Row],[Budget_COGS]]</f>
        <v>14</v>
      </c>
      <c r="R3787" s="5">
        <f>IF(
Table1[[#This Row],[Budget_COGS]]=0,
"",
IF(
Table1[[#This Row],[Budget_COGS]]&gt;0,
(Table1[[#This Row],[Budget_COGS]]-Table1[[#This Row],[COGS]]) / Table1[[#This Row],[Budget_COGS]],
(Table1[[#This Row],[Budget_COGS]]-Table1[[#This Row],[COGS]]) / ABS(Table1[[#This Row],[Budget_COGS]])
)
)</f>
        <v>-0.46666666666666667</v>
      </c>
      <c r="S3787" s="5" t="str">
        <f>IF(Table1[[#This Row],[COGS _Var]]&gt;=0, "Above Budget", "Below Budget")</f>
        <v>Above Budget</v>
      </c>
      <c r="T3787">
        <f>Table1[[#This Row],[Actual_Sales]]-Table1[[#This Row],[COGS]]</f>
        <v>70</v>
      </c>
      <c r="U3787">
        <v>60</v>
      </c>
      <c r="V3787">
        <f>Table1[[#This Row],[Gross_Margin]]-Table1[[#This Row],[Budget_Margin]]</f>
        <v>10</v>
      </c>
      <c r="W3787" s="5">
        <f>IF(
Table1[[#This Row],[Budget_Margin]]=0,
"",
IF(
Table1[[#This Row],[Budget_Margin]]&gt;0,
(Table1[[#This Row],[Gross_Margin]]-Table1[[#This Row],[Budget_Margin]]) / Table1[[#This Row],[Budget_Margin]],
(Table1[[#This Row],[Gross_Margin]]-Table1[[#This Row],[Budget_Margin]]) / ABS(Table1[[#This Row],[Budget_Margin]])
)
)</f>
        <v>0.16666666666666666</v>
      </c>
      <c r="X3787" s="5" t="str">
        <f>IF(Table1[[#This Row],[Margin_Var]]&gt;=0, "Above Budget", "Below Budget")</f>
        <v>Above Budget</v>
      </c>
      <c r="Y3787" s="5">
        <f>IFERROR(Table1[[#This Row],[Gross_Margin]]/Table1[[#This Row],[Actual_Sales]],0)</f>
        <v>0.61403508771929827</v>
      </c>
      <c r="Z3787" s="5">
        <f>Table1[[#This Row],[Actual_Profit]]/Table1[[#This Row],[Actual_Sales]]</f>
        <v>0</v>
      </c>
      <c r="AA3787">
        <v>70</v>
      </c>
      <c r="AB3787" s="5">
        <f>IFERROR(Table1[[#This Row],[Expenses]]/Table1[[#This Row],[Actual_Sales]],0)</f>
        <v>0.61403508771929827</v>
      </c>
      <c r="AC3787">
        <v>40</v>
      </c>
      <c r="AD3787">
        <v>251</v>
      </c>
      <c r="AE3787" s="5">
        <f>IFERROR(Table1[[#This Row],[Inventory]]/Table1[[#This Row],[Actual_Sales]],0)</f>
        <v>2.2017543859649122</v>
      </c>
    </row>
    <row r="3788" spans="1:31" x14ac:dyDescent="0.25">
      <c r="A3788">
        <v>2572</v>
      </c>
      <c r="B3788">
        <v>603</v>
      </c>
      <c r="C3788">
        <v>5</v>
      </c>
      <c r="D3788" s="2">
        <v>40603</v>
      </c>
      <c r="E3788">
        <v>114</v>
      </c>
      <c r="F3788">
        <v>100</v>
      </c>
      <c r="G3788">
        <f>Table1[[#This Row],[Actual_Sales]]-Table1[[#This Row],[Budget_Sales]]</f>
        <v>14</v>
      </c>
      <c r="H3788" s="5">
        <f>IF(
Table1[[#This Row],[Budget_Sales]]=0,
"",
IF(
Table1[[#This Row],[Budget_Sales]]&gt;0,
(Table1[[#This Row],[Actual_Sales]]-Table1[[#This Row],[Budget_Sales]])/Table1[[#This Row],[Budget_Sales]],
(Table1[[#This Row],[Actual_Sales]]-Table1[[#This Row],[Budget_Sales]])/ABS(Table1[[#This Row],[Budget_Sales]])
)
)</f>
        <v>0.14000000000000001</v>
      </c>
      <c r="I3788" s="5" t="str">
        <f>IF(Table1[[#This Row],[Sales_Var]]&gt;=0,"Above Budget","Below Budget")</f>
        <v>Above Budget</v>
      </c>
      <c r="J3788">
        <f>Table1[[#This Row],[Actual_Sales]]-(Table1[[#This Row],[COGS]]+Table1[[#This Row],[Expenses]])</f>
        <v>0</v>
      </c>
      <c r="K3788">
        <v>10</v>
      </c>
      <c r="L3788">
        <f>Table1[[#This Row],[Actual_Profit]]-Table1[[#This Row],[Budget_Profit]]</f>
        <v>-10</v>
      </c>
      <c r="M3788" s="5">
        <f>IF(
Table1[[#This Row],[Budget_Profit]]=0,
"",
IF(
Table1[[#This Row],[Budget_Profit]]&gt;0,
(Table1[[#This Row],[Actual_Profit]]-Table1[[#This Row],[Budget_Profit]])/Table1[[#This Row],[Budget_Profit]],
(Table1[[#This Row],[Actual_Profit]]-Table1[[#This Row],[Budget_Profit]])/ABS(Table1[[#This Row],[Budget_Profit]])
)
)</f>
        <v>-1</v>
      </c>
      <c r="N3788" s="5" t="str">
        <f>IF(Table1[[#This Row],[Profit_Var]]&gt;=0, "Above Budget", "Below Budget")</f>
        <v>Below Budget</v>
      </c>
      <c r="O3788">
        <v>44</v>
      </c>
      <c r="P3788">
        <v>40</v>
      </c>
      <c r="Q3788">
        <f>Table1[[#This Row],[COGS]]-Table1[[#This Row],[Budget_COGS]]</f>
        <v>4</v>
      </c>
      <c r="R3788" s="5">
        <f>IF(
Table1[[#This Row],[Budget_COGS]]=0,
"",
IF(
Table1[[#This Row],[Budget_COGS]]&gt;0,
(Table1[[#This Row],[Budget_COGS]]-Table1[[#This Row],[COGS]]) / Table1[[#This Row],[Budget_COGS]],
(Table1[[#This Row],[Budget_COGS]]-Table1[[#This Row],[COGS]]) / ABS(Table1[[#This Row],[Budget_COGS]])
)
)</f>
        <v>-0.1</v>
      </c>
      <c r="S3788" s="5" t="str">
        <f>IF(Table1[[#This Row],[COGS _Var]]&gt;=0, "Above Budget", "Below Budget")</f>
        <v>Above Budget</v>
      </c>
      <c r="T3788">
        <f>Table1[[#This Row],[Actual_Sales]]-Table1[[#This Row],[COGS]]</f>
        <v>70</v>
      </c>
      <c r="U3788">
        <v>60</v>
      </c>
      <c r="V3788">
        <f>Table1[[#This Row],[Gross_Margin]]-Table1[[#This Row],[Budget_Margin]]</f>
        <v>10</v>
      </c>
      <c r="W3788" s="5">
        <f>IF(
Table1[[#This Row],[Budget_Margin]]=0,
"",
IF(
Table1[[#This Row],[Budget_Margin]]&gt;0,
(Table1[[#This Row],[Gross_Margin]]-Table1[[#This Row],[Budget_Margin]]) / Table1[[#This Row],[Budget_Margin]],
(Table1[[#This Row],[Gross_Margin]]-Table1[[#This Row],[Budget_Margin]]) / ABS(Table1[[#This Row],[Budget_Margin]])
)
)</f>
        <v>0.16666666666666666</v>
      </c>
      <c r="X3788" s="5" t="str">
        <f>IF(Table1[[#This Row],[Margin_Var]]&gt;=0, "Above Budget", "Below Budget")</f>
        <v>Above Budget</v>
      </c>
      <c r="Y3788" s="5">
        <f>IFERROR(Table1[[#This Row],[Gross_Margin]]/Table1[[#This Row],[Actual_Sales]],0)</f>
        <v>0.61403508771929827</v>
      </c>
      <c r="Z3788" s="5">
        <f>Table1[[#This Row],[Actual_Profit]]/Table1[[#This Row],[Actual_Sales]]</f>
        <v>0</v>
      </c>
      <c r="AA3788">
        <v>70</v>
      </c>
      <c r="AB3788" s="5">
        <f>IFERROR(Table1[[#This Row],[Expenses]]/Table1[[#This Row],[Actual_Sales]],0)</f>
        <v>0.61403508771929827</v>
      </c>
      <c r="AC3788">
        <v>40</v>
      </c>
      <c r="AD3788">
        <v>251</v>
      </c>
      <c r="AE3788" s="5">
        <f>IFERROR(Table1[[#This Row],[Inventory]]/Table1[[#This Row],[Actual_Sales]],0)</f>
        <v>2.2017543859649122</v>
      </c>
    </row>
    <row r="3789" spans="1:31" x14ac:dyDescent="0.25">
      <c r="A3789">
        <v>2530</v>
      </c>
      <c r="B3789">
        <v>435</v>
      </c>
      <c r="C3789">
        <v>11</v>
      </c>
      <c r="D3789" s="2">
        <v>40603</v>
      </c>
      <c r="E3789">
        <v>114</v>
      </c>
      <c r="F3789">
        <v>70</v>
      </c>
      <c r="G3789">
        <f>Table1[[#This Row],[Actual_Sales]]-Table1[[#This Row],[Budget_Sales]]</f>
        <v>44</v>
      </c>
      <c r="H3789" s="5">
        <f>IF(
Table1[[#This Row],[Budget_Sales]]=0,
"",
IF(
Table1[[#This Row],[Budget_Sales]]&gt;0,
(Table1[[#This Row],[Actual_Sales]]-Table1[[#This Row],[Budget_Sales]])/Table1[[#This Row],[Budget_Sales]],
(Table1[[#This Row],[Actual_Sales]]-Table1[[#This Row],[Budget_Sales]])/ABS(Table1[[#This Row],[Budget_Sales]])
)
)</f>
        <v>0.62857142857142856</v>
      </c>
      <c r="I3789" s="5" t="str">
        <f>IF(Table1[[#This Row],[Sales_Var]]&gt;=0,"Above Budget","Below Budget")</f>
        <v>Above Budget</v>
      </c>
      <c r="J3789">
        <f>Table1[[#This Row],[Actual_Sales]]-(Table1[[#This Row],[COGS]]+Table1[[#This Row],[Expenses]])</f>
        <v>0</v>
      </c>
      <c r="K3789">
        <v>10</v>
      </c>
      <c r="L3789">
        <f>Table1[[#This Row],[Actual_Profit]]-Table1[[#This Row],[Budget_Profit]]</f>
        <v>-10</v>
      </c>
      <c r="M3789" s="5">
        <f>IF(
Table1[[#This Row],[Budget_Profit]]=0,
"",
IF(
Table1[[#This Row],[Budget_Profit]]&gt;0,
(Table1[[#This Row],[Actual_Profit]]-Table1[[#This Row],[Budget_Profit]])/Table1[[#This Row],[Budget_Profit]],
(Table1[[#This Row],[Actual_Profit]]-Table1[[#This Row],[Budget_Profit]])/ABS(Table1[[#This Row],[Budget_Profit]])
)
)</f>
        <v>-1</v>
      </c>
      <c r="N3789" s="5" t="str">
        <f>IF(Table1[[#This Row],[Profit_Var]]&gt;=0, "Above Budget", "Below Budget")</f>
        <v>Below Budget</v>
      </c>
      <c r="O3789">
        <v>44</v>
      </c>
      <c r="P3789">
        <v>20</v>
      </c>
      <c r="Q3789">
        <f>Table1[[#This Row],[COGS]]-Table1[[#This Row],[Budget_COGS]]</f>
        <v>24</v>
      </c>
      <c r="R3789" s="5">
        <f>IF(
Table1[[#This Row],[Budget_COGS]]=0,
"",
IF(
Table1[[#This Row],[Budget_COGS]]&gt;0,
(Table1[[#This Row],[Budget_COGS]]-Table1[[#This Row],[COGS]]) / Table1[[#This Row],[Budget_COGS]],
(Table1[[#This Row],[Budget_COGS]]-Table1[[#This Row],[COGS]]) / ABS(Table1[[#This Row],[Budget_COGS]])
)
)</f>
        <v>-1.2</v>
      </c>
      <c r="S3789" s="5" t="str">
        <f>IF(Table1[[#This Row],[COGS _Var]]&gt;=0, "Above Budget", "Below Budget")</f>
        <v>Above Budget</v>
      </c>
      <c r="T3789">
        <f>Table1[[#This Row],[Actual_Sales]]-Table1[[#This Row],[COGS]]</f>
        <v>70</v>
      </c>
      <c r="U3789">
        <v>50</v>
      </c>
      <c r="V3789">
        <f>Table1[[#This Row],[Gross_Margin]]-Table1[[#This Row],[Budget_Margin]]</f>
        <v>20</v>
      </c>
      <c r="W3789" s="5">
        <f>IF(
Table1[[#This Row],[Budget_Margin]]=0,
"",
IF(
Table1[[#This Row],[Budget_Margin]]&gt;0,
(Table1[[#This Row],[Gross_Margin]]-Table1[[#This Row],[Budget_Margin]]) / Table1[[#This Row],[Budget_Margin]],
(Table1[[#This Row],[Gross_Margin]]-Table1[[#This Row],[Budget_Margin]]) / ABS(Table1[[#This Row],[Budget_Margin]])
)
)</f>
        <v>0.4</v>
      </c>
      <c r="X3789" s="5" t="str">
        <f>IF(Table1[[#This Row],[Margin_Var]]&gt;=0, "Above Budget", "Below Budget")</f>
        <v>Above Budget</v>
      </c>
      <c r="Y3789" s="5">
        <f>IFERROR(Table1[[#This Row],[Gross_Margin]]/Table1[[#This Row],[Actual_Sales]],0)</f>
        <v>0.61403508771929827</v>
      </c>
      <c r="Z3789" s="5">
        <f>Table1[[#This Row],[Actual_Profit]]/Table1[[#This Row],[Actual_Sales]]</f>
        <v>0</v>
      </c>
      <c r="AA3789">
        <v>70</v>
      </c>
      <c r="AB3789" s="5">
        <f>IFERROR(Table1[[#This Row],[Expenses]]/Table1[[#This Row],[Actual_Sales]],0)</f>
        <v>0.61403508771929827</v>
      </c>
      <c r="AC3789">
        <v>40</v>
      </c>
      <c r="AD3789">
        <v>251</v>
      </c>
      <c r="AE3789" s="5">
        <f>IFERROR(Table1[[#This Row],[Inventory]]/Table1[[#This Row],[Actual_Sales]],0)</f>
        <v>2.2017543859649122</v>
      </c>
    </row>
    <row r="3790" spans="1:31" x14ac:dyDescent="0.25">
      <c r="A3790">
        <v>2369</v>
      </c>
      <c r="B3790">
        <v>505</v>
      </c>
      <c r="C3790">
        <v>5</v>
      </c>
      <c r="D3790" s="2">
        <v>40575</v>
      </c>
      <c r="E3790">
        <v>111</v>
      </c>
      <c r="F3790">
        <v>80</v>
      </c>
      <c r="G3790">
        <f>Table1[[#This Row],[Actual_Sales]]-Table1[[#This Row],[Budget_Sales]]</f>
        <v>31</v>
      </c>
      <c r="H3790" s="5">
        <f>IF(
Table1[[#This Row],[Budget_Sales]]=0,
"",
IF(
Table1[[#This Row],[Budget_Sales]]&gt;0,
(Table1[[#This Row],[Actual_Sales]]-Table1[[#This Row],[Budget_Sales]])/Table1[[#This Row],[Budget_Sales]],
(Table1[[#This Row],[Actual_Sales]]-Table1[[#This Row],[Budget_Sales]])/ABS(Table1[[#This Row],[Budget_Sales]])
)
)</f>
        <v>0.38750000000000001</v>
      </c>
      <c r="I3790" s="5" t="str">
        <f>IF(Table1[[#This Row],[Sales_Var]]&gt;=0,"Above Budget","Below Budget")</f>
        <v>Above Budget</v>
      </c>
      <c r="J3790">
        <f>Table1[[#This Row],[Actual_Sales]]-(Table1[[#This Row],[COGS]]+Table1[[#This Row],[Expenses]])</f>
        <v>0</v>
      </c>
      <c r="K3790">
        <v>0</v>
      </c>
      <c r="L3790">
        <f>Table1[[#This Row],[Actual_Profit]]-Table1[[#This Row],[Budget_Profit]]</f>
        <v>0</v>
      </c>
      <c r="M3790" s="5" t="str">
        <f>IF(
Table1[[#This Row],[Budget_Profit]]=0,
"",
IF(
Table1[[#This Row],[Budget_Profit]]&gt;0,
(Table1[[#This Row],[Actual_Profit]]-Table1[[#This Row],[Budget_Profit]])/Table1[[#This Row],[Budget_Profit]],
(Table1[[#This Row],[Actual_Profit]]-Table1[[#This Row],[Budget_Profit]])/ABS(Table1[[#This Row],[Budget_Profit]])
)
)</f>
        <v/>
      </c>
      <c r="N3790" s="5" t="str">
        <f>IF(Table1[[#This Row],[Profit_Var]]&gt;=0, "Above Budget", "Below Budget")</f>
        <v>Above Budget</v>
      </c>
      <c r="O3790">
        <v>43</v>
      </c>
      <c r="P3790">
        <v>30</v>
      </c>
      <c r="Q3790">
        <f>Table1[[#This Row],[COGS]]-Table1[[#This Row],[Budget_COGS]]</f>
        <v>13</v>
      </c>
      <c r="R3790" s="5">
        <f>IF(
Table1[[#This Row],[Budget_COGS]]=0,
"",
IF(
Table1[[#This Row],[Budget_COGS]]&gt;0,
(Table1[[#This Row],[Budget_COGS]]-Table1[[#This Row],[COGS]]) / Table1[[#This Row],[Budget_COGS]],
(Table1[[#This Row],[Budget_COGS]]-Table1[[#This Row],[COGS]]) / ABS(Table1[[#This Row],[Budget_COGS]])
)
)</f>
        <v>-0.43333333333333335</v>
      </c>
      <c r="S3790" s="5" t="str">
        <f>IF(Table1[[#This Row],[COGS _Var]]&gt;=0, "Above Budget", "Below Budget")</f>
        <v>Above Budget</v>
      </c>
      <c r="T3790">
        <f>Table1[[#This Row],[Actual_Sales]]-Table1[[#This Row],[COGS]]</f>
        <v>68</v>
      </c>
      <c r="U3790">
        <v>50</v>
      </c>
      <c r="V3790">
        <f>Table1[[#This Row],[Gross_Margin]]-Table1[[#This Row],[Budget_Margin]]</f>
        <v>18</v>
      </c>
      <c r="W3790" s="5">
        <f>IF(
Table1[[#This Row],[Budget_Margin]]=0,
"",
IF(
Table1[[#This Row],[Budget_Margin]]&gt;0,
(Table1[[#This Row],[Gross_Margin]]-Table1[[#This Row],[Budget_Margin]]) / Table1[[#This Row],[Budget_Margin]],
(Table1[[#This Row],[Gross_Margin]]-Table1[[#This Row],[Budget_Margin]]) / ABS(Table1[[#This Row],[Budget_Margin]])
)
)</f>
        <v>0.36</v>
      </c>
      <c r="X3790" s="5" t="str">
        <f>IF(Table1[[#This Row],[Margin_Var]]&gt;=0, "Above Budget", "Below Budget")</f>
        <v>Above Budget</v>
      </c>
      <c r="Y3790" s="5">
        <f>IFERROR(Table1[[#This Row],[Gross_Margin]]/Table1[[#This Row],[Actual_Sales]],0)</f>
        <v>0.61261261261261257</v>
      </c>
      <c r="Z3790" s="5">
        <f>Table1[[#This Row],[Actual_Profit]]/Table1[[#This Row],[Actual_Sales]]</f>
        <v>0</v>
      </c>
      <c r="AA3790">
        <v>68</v>
      </c>
      <c r="AB3790" s="5">
        <f>IFERROR(Table1[[#This Row],[Expenses]]/Table1[[#This Row],[Actual_Sales]],0)</f>
        <v>0.61261261261261257</v>
      </c>
      <c r="AC3790">
        <v>39</v>
      </c>
      <c r="AD3790">
        <v>256</v>
      </c>
      <c r="AE3790" s="5">
        <f>IFERROR(Table1[[#This Row],[Inventory]]/Table1[[#This Row],[Actual_Sales]],0)</f>
        <v>2.3063063063063063</v>
      </c>
    </row>
    <row r="3791" spans="1:31" x14ac:dyDescent="0.25">
      <c r="A3791">
        <v>2401</v>
      </c>
      <c r="B3791">
        <v>603</v>
      </c>
      <c r="C3791">
        <v>5</v>
      </c>
      <c r="D3791" s="2">
        <v>40575</v>
      </c>
      <c r="E3791">
        <v>111</v>
      </c>
      <c r="F3791">
        <v>100</v>
      </c>
      <c r="G3791">
        <f>Table1[[#This Row],[Actual_Sales]]-Table1[[#This Row],[Budget_Sales]]</f>
        <v>11</v>
      </c>
      <c r="H3791" s="5">
        <f>IF(
Table1[[#This Row],[Budget_Sales]]=0,
"",
IF(
Table1[[#This Row],[Budget_Sales]]&gt;0,
(Table1[[#This Row],[Actual_Sales]]-Table1[[#This Row],[Budget_Sales]])/Table1[[#This Row],[Budget_Sales]],
(Table1[[#This Row],[Actual_Sales]]-Table1[[#This Row],[Budget_Sales]])/ABS(Table1[[#This Row],[Budget_Sales]])
)
)</f>
        <v>0.11</v>
      </c>
      <c r="I3791" s="5" t="str">
        <f>IF(Table1[[#This Row],[Sales_Var]]&gt;=0,"Above Budget","Below Budget")</f>
        <v>Above Budget</v>
      </c>
      <c r="J3791">
        <f>Table1[[#This Row],[Actual_Sales]]-(Table1[[#This Row],[COGS]]+Table1[[#This Row],[Expenses]])</f>
        <v>0</v>
      </c>
      <c r="K3791">
        <v>10</v>
      </c>
      <c r="L3791">
        <f>Table1[[#This Row],[Actual_Profit]]-Table1[[#This Row],[Budget_Profit]]</f>
        <v>-10</v>
      </c>
      <c r="M3791" s="5">
        <f>IF(
Table1[[#This Row],[Budget_Profit]]=0,
"",
IF(
Table1[[#This Row],[Budget_Profit]]&gt;0,
(Table1[[#This Row],[Actual_Profit]]-Table1[[#This Row],[Budget_Profit]])/Table1[[#This Row],[Budget_Profit]],
(Table1[[#This Row],[Actual_Profit]]-Table1[[#This Row],[Budget_Profit]])/ABS(Table1[[#This Row],[Budget_Profit]])
)
)</f>
        <v>-1</v>
      </c>
      <c r="N3791" s="5" t="str">
        <f>IF(Table1[[#This Row],[Profit_Var]]&gt;=0, "Above Budget", "Below Budget")</f>
        <v>Below Budget</v>
      </c>
      <c r="O3791">
        <v>43</v>
      </c>
      <c r="P3791">
        <v>40</v>
      </c>
      <c r="Q3791">
        <f>Table1[[#This Row],[COGS]]-Table1[[#This Row],[Budget_COGS]]</f>
        <v>3</v>
      </c>
      <c r="R3791" s="5">
        <f>IF(
Table1[[#This Row],[Budget_COGS]]=0,
"",
IF(
Table1[[#This Row],[Budget_COGS]]&gt;0,
(Table1[[#This Row],[Budget_COGS]]-Table1[[#This Row],[COGS]]) / Table1[[#This Row],[Budget_COGS]],
(Table1[[#This Row],[Budget_COGS]]-Table1[[#This Row],[COGS]]) / ABS(Table1[[#This Row],[Budget_COGS]])
)
)</f>
        <v>-7.4999999999999997E-2</v>
      </c>
      <c r="S3791" s="5" t="str">
        <f>IF(Table1[[#This Row],[COGS _Var]]&gt;=0, "Above Budget", "Below Budget")</f>
        <v>Above Budget</v>
      </c>
      <c r="T3791">
        <f>Table1[[#This Row],[Actual_Sales]]-Table1[[#This Row],[COGS]]</f>
        <v>68</v>
      </c>
      <c r="U3791">
        <v>60</v>
      </c>
      <c r="V3791">
        <f>Table1[[#This Row],[Gross_Margin]]-Table1[[#This Row],[Budget_Margin]]</f>
        <v>8</v>
      </c>
      <c r="W3791" s="5">
        <f>IF(
Table1[[#This Row],[Budget_Margin]]=0,
"",
IF(
Table1[[#This Row],[Budget_Margin]]&gt;0,
(Table1[[#This Row],[Gross_Margin]]-Table1[[#This Row],[Budget_Margin]]) / Table1[[#This Row],[Budget_Margin]],
(Table1[[#This Row],[Gross_Margin]]-Table1[[#This Row],[Budget_Margin]]) / ABS(Table1[[#This Row],[Budget_Margin]])
)
)</f>
        <v>0.13333333333333333</v>
      </c>
      <c r="X3791" s="5" t="str">
        <f>IF(Table1[[#This Row],[Margin_Var]]&gt;=0, "Above Budget", "Below Budget")</f>
        <v>Above Budget</v>
      </c>
      <c r="Y3791" s="5">
        <f>IFERROR(Table1[[#This Row],[Gross_Margin]]/Table1[[#This Row],[Actual_Sales]],0)</f>
        <v>0.61261261261261257</v>
      </c>
      <c r="Z3791" s="5">
        <f>Table1[[#This Row],[Actual_Profit]]/Table1[[#This Row],[Actual_Sales]]</f>
        <v>0</v>
      </c>
      <c r="AA3791">
        <v>68</v>
      </c>
      <c r="AB3791" s="5">
        <f>IFERROR(Table1[[#This Row],[Expenses]]/Table1[[#This Row],[Actual_Sales]],0)</f>
        <v>0.61261261261261257</v>
      </c>
      <c r="AC3791">
        <v>39</v>
      </c>
      <c r="AD3791">
        <v>256</v>
      </c>
      <c r="AE3791" s="5">
        <f>IFERROR(Table1[[#This Row],[Inventory]]/Table1[[#This Row],[Actual_Sales]],0)</f>
        <v>2.3063063063063063</v>
      </c>
    </row>
    <row r="3792" spans="1:31" x14ac:dyDescent="0.25">
      <c r="A3792">
        <v>2447</v>
      </c>
      <c r="B3792">
        <v>801</v>
      </c>
      <c r="C3792">
        <v>11</v>
      </c>
      <c r="D3792" s="2">
        <v>40575</v>
      </c>
      <c r="E3792">
        <v>111</v>
      </c>
      <c r="F3792">
        <v>70</v>
      </c>
      <c r="G3792">
        <f>Table1[[#This Row],[Actual_Sales]]-Table1[[#This Row],[Budget_Sales]]</f>
        <v>41</v>
      </c>
      <c r="H3792" s="5">
        <f>IF(
Table1[[#This Row],[Budget_Sales]]=0,
"",
IF(
Table1[[#This Row],[Budget_Sales]]&gt;0,
(Table1[[#This Row],[Actual_Sales]]-Table1[[#This Row],[Budget_Sales]])/Table1[[#This Row],[Budget_Sales]],
(Table1[[#This Row],[Actual_Sales]]-Table1[[#This Row],[Budget_Sales]])/ABS(Table1[[#This Row],[Budget_Sales]])
)
)</f>
        <v>0.58571428571428574</v>
      </c>
      <c r="I3792" s="5" t="str">
        <f>IF(Table1[[#This Row],[Sales_Var]]&gt;=0,"Above Budget","Below Budget")</f>
        <v>Above Budget</v>
      </c>
      <c r="J3792">
        <f>Table1[[#This Row],[Actual_Sales]]-(Table1[[#This Row],[COGS]]+Table1[[#This Row],[Expenses]])</f>
        <v>0</v>
      </c>
      <c r="K3792">
        <v>10</v>
      </c>
      <c r="L3792">
        <f>Table1[[#This Row],[Actual_Profit]]-Table1[[#This Row],[Budget_Profit]]</f>
        <v>-10</v>
      </c>
      <c r="M3792" s="5">
        <f>IF(
Table1[[#This Row],[Budget_Profit]]=0,
"",
IF(
Table1[[#This Row],[Budget_Profit]]&gt;0,
(Table1[[#This Row],[Actual_Profit]]-Table1[[#This Row],[Budget_Profit]])/Table1[[#This Row],[Budget_Profit]],
(Table1[[#This Row],[Actual_Profit]]-Table1[[#This Row],[Budget_Profit]])/ABS(Table1[[#This Row],[Budget_Profit]])
)
)</f>
        <v>-1</v>
      </c>
      <c r="N3792" s="5" t="str">
        <f>IF(Table1[[#This Row],[Profit_Var]]&gt;=0, "Above Budget", "Below Budget")</f>
        <v>Below Budget</v>
      </c>
      <c r="O3792">
        <v>43</v>
      </c>
      <c r="P3792">
        <v>20</v>
      </c>
      <c r="Q3792">
        <f>Table1[[#This Row],[COGS]]-Table1[[#This Row],[Budget_COGS]]</f>
        <v>23</v>
      </c>
      <c r="R3792" s="5">
        <f>IF(
Table1[[#This Row],[Budget_COGS]]=0,
"",
IF(
Table1[[#This Row],[Budget_COGS]]&gt;0,
(Table1[[#This Row],[Budget_COGS]]-Table1[[#This Row],[COGS]]) / Table1[[#This Row],[Budget_COGS]],
(Table1[[#This Row],[Budget_COGS]]-Table1[[#This Row],[COGS]]) / ABS(Table1[[#This Row],[Budget_COGS]])
)
)</f>
        <v>-1.1499999999999999</v>
      </c>
      <c r="S3792" s="5" t="str">
        <f>IF(Table1[[#This Row],[COGS _Var]]&gt;=0, "Above Budget", "Below Budget")</f>
        <v>Above Budget</v>
      </c>
      <c r="T3792">
        <f>Table1[[#This Row],[Actual_Sales]]-Table1[[#This Row],[COGS]]</f>
        <v>68</v>
      </c>
      <c r="U3792">
        <v>50</v>
      </c>
      <c r="V3792">
        <f>Table1[[#This Row],[Gross_Margin]]-Table1[[#This Row],[Budget_Margin]]</f>
        <v>18</v>
      </c>
      <c r="W3792" s="5">
        <f>IF(
Table1[[#This Row],[Budget_Margin]]=0,
"",
IF(
Table1[[#This Row],[Budget_Margin]]&gt;0,
(Table1[[#This Row],[Gross_Margin]]-Table1[[#This Row],[Budget_Margin]]) / Table1[[#This Row],[Budget_Margin]],
(Table1[[#This Row],[Gross_Margin]]-Table1[[#This Row],[Budget_Margin]]) / ABS(Table1[[#This Row],[Budget_Margin]])
)
)</f>
        <v>0.36</v>
      </c>
      <c r="X3792" s="5" t="str">
        <f>IF(Table1[[#This Row],[Margin_Var]]&gt;=0, "Above Budget", "Below Budget")</f>
        <v>Above Budget</v>
      </c>
      <c r="Y3792" s="5">
        <f>IFERROR(Table1[[#This Row],[Gross_Margin]]/Table1[[#This Row],[Actual_Sales]],0)</f>
        <v>0.61261261261261257</v>
      </c>
      <c r="Z3792" s="5">
        <f>Table1[[#This Row],[Actual_Profit]]/Table1[[#This Row],[Actual_Sales]]</f>
        <v>0</v>
      </c>
      <c r="AA3792">
        <v>68</v>
      </c>
      <c r="AB3792" s="5">
        <f>IFERROR(Table1[[#This Row],[Expenses]]/Table1[[#This Row],[Actual_Sales]],0)</f>
        <v>0.61261261261261257</v>
      </c>
      <c r="AC3792">
        <v>39</v>
      </c>
      <c r="AD3792">
        <v>256</v>
      </c>
      <c r="AE3792" s="5">
        <f>IFERROR(Table1[[#This Row],[Inventory]]/Table1[[#This Row],[Actual_Sales]],0)</f>
        <v>2.3063063063063063</v>
      </c>
    </row>
    <row r="3793" spans="1:31" x14ac:dyDescent="0.25">
      <c r="A3793">
        <v>3819</v>
      </c>
      <c r="B3793">
        <v>603</v>
      </c>
      <c r="C3793">
        <v>5</v>
      </c>
      <c r="D3793" s="2">
        <v>40817</v>
      </c>
      <c r="E3793">
        <v>116</v>
      </c>
      <c r="F3793">
        <v>90</v>
      </c>
      <c r="G3793">
        <f>Table1[[#This Row],[Actual_Sales]]-Table1[[#This Row],[Budget_Sales]]</f>
        <v>26</v>
      </c>
      <c r="H3793" s="5">
        <f>IF(
Table1[[#This Row],[Budget_Sales]]=0,
"",
IF(
Table1[[#This Row],[Budget_Sales]]&gt;0,
(Table1[[#This Row],[Actual_Sales]]-Table1[[#This Row],[Budget_Sales]])/Table1[[#This Row],[Budget_Sales]],
(Table1[[#This Row],[Actual_Sales]]-Table1[[#This Row],[Budget_Sales]])/ABS(Table1[[#This Row],[Budget_Sales]])
)
)</f>
        <v>0.28888888888888886</v>
      </c>
      <c r="I3793" s="5" t="str">
        <f>IF(Table1[[#This Row],[Sales_Var]]&gt;=0,"Above Budget","Below Budget")</f>
        <v>Above Budget</v>
      </c>
      <c r="J3793">
        <f>Table1[[#This Row],[Actual_Sales]]-(Table1[[#This Row],[COGS]]+Table1[[#This Row],[Expenses]])</f>
        <v>0</v>
      </c>
      <c r="K3793">
        <v>30</v>
      </c>
      <c r="L3793">
        <f>Table1[[#This Row],[Actual_Profit]]-Table1[[#This Row],[Budget_Profit]]</f>
        <v>-30</v>
      </c>
      <c r="M3793" s="5">
        <f>IF(
Table1[[#This Row],[Budget_Profit]]=0,
"",
IF(
Table1[[#This Row],[Budget_Profit]]&gt;0,
(Table1[[#This Row],[Actual_Profit]]-Table1[[#This Row],[Budget_Profit]])/Table1[[#This Row],[Budget_Profit]],
(Table1[[#This Row],[Actual_Profit]]-Table1[[#This Row],[Budget_Profit]])/ABS(Table1[[#This Row],[Budget_Profit]])
)
)</f>
        <v>-1</v>
      </c>
      <c r="N3793" s="5" t="str">
        <f>IF(Table1[[#This Row],[Profit_Var]]&gt;=0, "Above Budget", "Below Budget")</f>
        <v>Below Budget</v>
      </c>
      <c r="O3793">
        <v>45</v>
      </c>
      <c r="P3793">
        <v>30</v>
      </c>
      <c r="Q3793">
        <f>Table1[[#This Row],[COGS]]-Table1[[#This Row],[Budget_COGS]]</f>
        <v>15</v>
      </c>
      <c r="R3793" s="5">
        <f>IF(
Table1[[#This Row],[Budget_COGS]]=0,
"",
IF(
Table1[[#This Row],[Budget_COGS]]&gt;0,
(Table1[[#This Row],[Budget_COGS]]-Table1[[#This Row],[COGS]]) / Table1[[#This Row],[Budget_COGS]],
(Table1[[#This Row],[Budget_COGS]]-Table1[[#This Row],[COGS]]) / ABS(Table1[[#This Row],[Budget_COGS]])
)
)</f>
        <v>-0.5</v>
      </c>
      <c r="S3793" s="5" t="str">
        <f>IF(Table1[[#This Row],[COGS _Var]]&gt;=0, "Above Budget", "Below Budget")</f>
        <v>Above Budget</v>
      </c>
      <c r="T3793">
        <f>Table1[[#This Row],[Actual_Sales]]-Table1[[#This Row],[COGS]]</f>
        <v>71</v>
      </c>
      <c r="U3793">
        <v>60</v>
      </c>
      <c r="V3793">
        <f>Table1[[#This Row],[Gross_Margin]]-Table1[[#This Row],[Budget_Margin]]</f>
        <v>11</v>
      </c>
      <c r="W3793" s="5">
        <f>IF(
Table1[[#This Row],[Budget_Margin]]=0,
"",
IF(
Table1[[#This Row],[Budget_Margin]]&gt;0,
(Table1[[#This Row],[Gross_Margin]]-Table1[[#This Row],[Budget_Margin]]) / Table1[[#This Row],[Budget_Margin]],
(Table1[[#This Row],[Gross_Margin]]-Table1[[#This Row],[Budget_Margin]]) / ABS(Table1[[#This Row],[Budget_Margin]])
)
)</f>
        <v>0.18333333333333332</v>
      </c>
      <c r="X3793" s="5" t="str">
        <f>IF(Table1[[#This Row],[Margin_Var]]&gt;=0, "Above Budget", "Below Budget")</f>
        <v>Above Budget</v>
      </c>
      <c r="Y3793" s="5">
        <f>IFERROR(Table1[[#This Row],[Gross_Margin]]/Table1[[#This Row],[Actual_Sales]],0)</f>
        <v>0.61206896551724133</v>
      </c>
      <c r="Z3793" s="5">
        <f>Table1[[#This Row],[Actual_Profit]]/Table1[[#This Row],[Actual_Sales]]</f>
        <v>0</v>
      </c>
      <c r="AA3793">
        <v>71</v>
      </c>
      <c r="AB3793" s="5">
        <f>IFERROR(Table1[[#This Row],[Expenses]]/Table1[[#This Row],[Actual_Sales]],0)</f>
        <v>0.61206896551724133</v>
      </c>
      <c r="AC3793">
        <v>41</v>
      </c>
      <c r="AD3793">
        <v>320</v>
      </c>
      <c r="AE3793" s="5">
        <f>IFERROR(Table1[[#This Row],[Inventory]]/Table1[[#This Row],[Actual_Sales]],0)</f>
        <v>2.7586206896551726</v>
      </c>
    </row>
    <row r="3794" spans="1:31" x14ac:dyDescent="0.25">
      <c r="A3794">
        <v>3958</v>
      </c>
      <c r="B3794">
        <v>505</v>
      </c>
      <c r="C3794">
        <v>5</v>
      </c>
      <c r="D3794" s="2">
        <v>40848</v>
      </c>
      <c r="E3794">
        <v>113</v>
      </c>
      <c r="F3794">
        <v>80</v>
      </c>
      <c r="G3794">
        <f>Table1[[#This Row],[Actual_Sales]]-Table1[[#This Row],[Budget_Sales]]</f>
        <v>33</v>
      </c>
      <c r="H3794" s="5">
        <f>IF(
Table1[[#This Row],[Budget_Sales]]=0,
"",
IF(
Table1[[#This Row],[Budget_Sales]]&gt;0,
(Table1[[#This Row],[Actual_Sales]]-Table1[[#This Row],[Budget_Sales]])/Table1[[#This Row],[Budget_Sales]],
(Table1[[#This Row],[Actual_Sales]]-Table1[[#This Row],[Budget_Sales]])/ABS(Table1[[#This Row],[Budget_Sales]])
)
)</f>
        <v>0.41249999999999998</v>
      </c>
      <c r="I3794" s="5" t="str">
        <f>IF(Table1[[#This Row],[Sales_Var]]&gt;=0,"Above Budget","Below Budget")</f>
        <v>Above Budget</v>
      </c>
      <c r="J3794">
        <f>Table1[[#This Row],[Actual_Sales]]-(Table1[[#This Row],[COGS]]+Table1[[#This Row],[Expenses]])</f>
        <v>0</v>
      </c>
      <c r="K3794">
        <v>0</v>
      </c>
      <c r="L3794">
        <f>Table1[[#This Row],[Actual_Profit]]-Table1[[#This Row],[Budget_Profit]]</f>
        <v>0</v>
      </c>
      <c r="M3794" s="5" t="str">
        <f>IF(
Table1[[#This Row],[Budget_Profit]]=0,
"",
IF(
Table1[[#This Row],[Budget_Profit]]&gt;0,
(Table1[[#This Row],[Actual_Profit]]-Table1[[#This Row],[Budget_Profit]])/Table1[[#This Row],[Budget_Profit]],
(Table1[[#This Row],[Actual_Profit]]-Table1[[#This Row],[Budget_Profit]])/ABS(Table1[[#This Row],[Budget_Profit]])
)
)</f>
        <v/>
      </c>
      <c r="N3794" s="5" t="str">
        <f>IF(Table1[[#This Row],[Profit_Var]]&gt;=0, "Above Budget", "Below Budget")</f>
        <v>Above Budget</v>
      </c>
      <c r="O3794">
        <v>44</v>
      </c>
      <c r="P3794">
        <v>30</v>
      </c>
      <c r="Q3794">
        <f>Table1[[#This Row],[COGS]]-Table1[[#This Row],[Budget_COGS]]</f>
        <v>14</v>
      </c>
      <c r="R3794" s="5">
        <f>IF(
Table1[[#This Row],[Budget_COGS]]=0,
"",
IF(
Table1[[#This Row],[Budget_COGS]]&gt;0,
(Table1[[#This Row],[Budget_COGS]]-Table1[[#This Row],[COGS]]) / Table1[[#This Row],[Budget_COGS]],
(Table1[[#This Row],[Budget_COGS]]-Table1[[#This Row],[COGS]]) / ABS(Table1[[#This Row],[Budget_COGS]])
)
)</f>
        <v>-0.46666666666666667</v>
      </c>
      <c r="S3794" s="5" t="str">
        <f>IF(Table1[[#This Row],[COGS _Var]]&gt;=0, "Above Budget", "Below Budget")</f>
        <v>Above Budget</v>
      </c>
      <c r="T3794">
        <f>Table1[[#This Row],[Actual_Sales]]-Table1[[#This Row],[COGS]]</f>
        <v>69</v>
      </c>
      <c r="U3794">
        <v>50</v>
      </c>
      <c r="V3794">
        <f>Table1[[#This Row],[Gross_Margin]]-Table1[[#This Row],[Budget_Margin]]</f>
        <v>19</v>
      </c>
      <c r="W3794" s="5">
        <f>IF(
Table1[[#This Row],[Budget_Margin]]=0,
"",
IF(
Table1[[#This Row],[Budget_Margin]]&gt;0,
(Table1[[#This Row],[Gross_Margin]]-Table1[[#This Row],[Budget_Margin]]) / Table1[[#This Row],[Budget_Margin]],
(Table1[[#This Row],[Gross_Margin]]-Table1[[#This Row],[Budget_Margin]]) / ABS(Table1[[#This Row],[Budget_Margin]])
)
)</f>
        <v>0.38</v>
      </c>
      <c r="X3794" s="5" t="str">
        <f>IF(Table1[[#This Row],[Margin_Var]]&gt;=0, "Above Budget", "Below Budget")</f>
        <v>Above Budget</v>
      </c>
      <c r="Y3794" s="5">
        <f>IFERROR(Table1[[#This Row],[Gross_Margin]]/Table1[[#This Row],[Actual_Sales]],0)</f>
        <v>0.61061946902654862</v>
      </c>
      <c r="Z3794" s="5">
        <f>Table1[[#This Row],[Actual_Profit]]/Table1[[#This Row],[Actual_Sales]]</f>
        <v>0</v>
      </c>
      <c r="AA3794">
        <v>69</v>
      </c>
      <c r="AB3794" s="5">
        <f>IFERROR(Table1[[#This Row],[Expenses]]/Table1[[#This Row],[Actual_Sales]],0)</f>
        <v>0.61061946902654862</v>
      </c>
      <c r="AC3794">
        <v>40</v>
      </c>
      <c r="AD3794">
        <v>325</v>
      </c>
      <c r="AE3794" s="5">
        <f>IFERROR(Table1[[#This Row],[Inventory]]/Table1[[#This Row],[Actual_Sales]],0)</f>
        <v>2.8761061946902653</v>
      </c>
    </row>
    <row r="3795" spans="1:31" x14ac:dyDescent="0.25">
      <c r="A3795">
        <v>3938</v>
      </c>
      <c r="B3795">
        <v>435</v>
      </c>
      <c r="C3795">
        <v>11</v>
      </c>
      <c r="D3795" s="2">
        <v>40848</v>
      </c>
      <c r="E3795">
        <v>113</v>
      </c>
      <c r="F3795">
        <v>70</v>
      </c>
      <c r="G3795">
        <f>Table1[[#This Row],[Actual_Sales]]-Table1[[#This Row],[Budget_Sales]]</f>
        <v>43</v>
      </c>
      <c r="H3795" s="5">
        <f>IF(
Table1[[#This Row],[Budget_Sales]]=0,
"",
IF(
Table1[[#This Row],[Budget_Sales]]&gt;0,
(Table1[[#This Row],[Actual_Sales]]-Table1[[#This Row],[Budget_Sales]])/Table1[[#This Row],[Budget_Sales]],
(Table1[[#This Row],[Actual_Sales]]-Table1[[#This Row],[Budget_Sales]])/ABS(Table1[[#This Row],[Budget_Sales]])
)
)</f>
        <v>0.61428571428571432</v>
      </c>
      <c r="I3795" s="5" t="str">
        <f>IF(Table1[[#This Row],[Sales_Var]]&gt;=0,"Above Budget","Below Budget")</f>
        <v>Above Budget</v>
      </c>
      <c r="J3795">
        <f>Table1[[#This Row],[Actual_Sales]]-(Table1[[#This Row],[COGS]]+Table1[[#This Row],[Expenses]])</f>
        <v>0</v>
      </c>
      <c r="K3795">
        <v>-10</v>
      </c>
      <c r="L3795">
        <f>Table1[[#This Row],[Actual_Profit]]-Table1[[#This Row],[Budget_Profit]]</f>
        <v>10</v>
      </c>
      <c r="M3795" s="5">
        <f>IF(
Table1[[#This Row],[Budget_Profit]]=0,
"",
IF(
Table1[[#This Row],[Budget_Profit]]&gt;0,
(Table1[[#This Row],[Actual_Profit]]-Table1[[#This Row],[Budget_Profit]])/Table1[[#This Row],[Budget_Profit]],
(Table1[[#This Row],[Actual_Profit]]-Table1[[#This Row],[Budget_Profit]])/ABS(Table1[[#This Row],[Budget_Profit]])
)
)</f>
        <v>1</v>
      </c>
      <c r="N3795" s="5" t="str">
        <f>IF(Table1[[#This Row],[Profit_Var]]&gt;=0, "Above Budget", "Below Budget")</f>
        <v>Above Budget</v>
      </c>
      <c r="O3795">
        <v>44</v>
      </c>
      <c r="P3795">
        <v>30</v>
      </c>
      <c r="Q3795">
        <f>Table1[[#This Row],[COGS]]-Table1[[#This Row],[Budget_COGS]]</f>
        <v>14</v>
      </c>
      <c r="R3795" s="5">
        <f>IF(
Table1[[#This Row],[Budget_COGS]]=0,
"",
IF(
Table1[[#This Row],[Budget_COGS]]&gt;0,
(Table1[[#This Row],[Budget_COGS]]-Table1[[#This Row],[COGS]]) / Table1[[#This Row],[Budget_COGS]],
(Table1[[#This Row],[Budget_COGS]]-Table1[[#This Row],[COGS]]) / ABS(Table1[[#This Row],[Budget_COGS]])
)
)</f>
        <v>-0.46666666666666667</v>
      </c>
      <c r="S3795" s="5" t="str">
        <f>IF(Table1[[#This Row],[COGS _Var]]&gt;=0, "Above Budget", "Below Budget")</f>
        <v>Above Budget</v>
      </c>
      <c r="T3795">
        <f>Table1[[#This Row],[Actual_Sales]]-Table1[[#This Row],[COGS]]</f>
        <v>69</v>
      </c>
      <c r="U3795">
        <v>40</v>
      </c>
      <c r="V3795">
        <f>Table1[[#This Row],[Gross_Margin]]-Table1[[#This Row],[Budget_Margin]]</f>
        <v>29</v>
      </c>
      <c r="W3795" s="5">
        <f>IF(
Table1[[#This Row],[Budget_Margin]]=0,
"",
IF(
Table1[[#This Row],[Budget_Margin]]&gt;0,
(Table1[[#This Row],[Gross_Margin]]-Table1[[#This Row],[Budget_Margin]]) / Table1[[#This Row],[Budget_Margin]],
(Table1[[#This Row],[Gross_Margin]]-Table1[[#This Row],[Budget_Margin]]) / ABS(Table1[[#This Row],[Budget_Margin]])
)
)</f>
        <v>0.72499999999999998</v>
      </c>
      <c r="X3795" s="5" t="str">
        <f>IF(Table1[[#This Row],[Margin_Var]]&gt;=0, "Above Budget", "Below Budget")</f>
        <v>Above Budget</v>
      </c>
      <c r="Y3795" s="5">
        <f>IFERROR(Table1[[#This Row],[Gross_Margin]]/Table1[[#This Row],[Actual_Sales]],0)</f>
        <v>0.61061946902654862</v>
      </c>
      <c r="Z3795" s="5">
        <f>Table1[[#This Row],[Actual_Profit]]/Table1[[#This Row],[Actual_Sales]]</f>
        <v>0</v>
      </c>
      <c r="AA3795">
        <v>69</v>
      </c>
      <c r="AB3795" s="5">
        <f>IFERROR(Table1[[#This Row],[Expenses]]/Table1[[#This Row],[Actual_Sales]],0)</f>
        <v>0.61061946902654862</v>
      </c>
      <c r="AC3795">
        <v>40</v>
      </c>
      <c r="AD3795">
        <v>325</v>
      </c>
      <c r="AE3795" s="5">
        <f>IFERROR(Table1[[#This Row],[Inventory]]/Table1[[#This Row],[Actual_Sales]],0)</f>
        <v>2.8761061946902653</v>
      </c>
    </row>
    <row r="3796" spans="1:31" x14ac:dyDescent="0.25">
      <c r="A3796">
        <v>3639</v>
      </c>
      <c r="B3796">
        <v>603</v>
      </c>
      <c r="C3796">
        <v>5</v>
      </c>
      <c r="D3796" s="2">
        <v>40787</v>
      </c>
      <c r="E3796">
        <v>113</v>
      </c>
      <c r="F3796">
        <v>100</v>
      </c>
      <c r="G3796">
        <f>Table1[[#This Row],[Actual_Sales]]-Table1[[#This Row],[Budget_Sales]]</f>
        <v>13</v>
      </c>
      <c r="H3796" s="5">
        <f>IF(
Table1[[#This Row],[Budget_Sales]]=0,
"",
IF(
Table1[[#This Row],[Budget_Sales]]&gt;0,
(Table1[[#This Row],[Actual_Sales]]-Table1[[#This Row],[Budget_Sales]])/Table1[[#This Row],[Budget_Sales]],
(Table1[[#This Row],[Actual_Sales]]-Table1[[#This Row],[Budget_Sales]])/ABS(Table1[[#This Row],[Budget_Sales]])
)
)</f>
        <v>0.13</v>
      </c>
      <c r="I3796" s="5" t="str">
        <f>IF(Table1[[#This Row],[Sales_Var]]&gt;=0,"Above Budget","Below Budget")</f>
        <v>Above Budget</v>
      </c>
      <c r="J3796">
        <f>Table1[[#This Row],[Actual_Sales]]-(Table1[[#This Row],[COGS]]+Table1[[#This Row],[Expenses]])</f>
        <v>0</v>
      </c>
      <c r="K3796">
        <v>10</v>
      </c>
      <c r="L3796">
        <f>Table1[[#This Row],[Actual_Profit]]-Table1[[#This Row],[Budget_Profit]]</f>
        <v>-10</v>
      </c>
      <c r="M3796" s="5">
        <f>IF(
Table1[[#This Row],[Budget_Profit]]=0,
"",
IF(
Table1[[#This Row],[Budget_Profit]]&gt;0,
(Table1[[#This Row],[Actual_Profit]]-Table1[[#This Row],[Budget_Profit]])/Table1[[#This Row],[Budget_Profit]],
(Table1[[#This Row],[Actual_Profit]]-Table1[[#This Row],[Budget_Profit]])/ABS(Table1[[#This Row],[Budget_Profit]])
)
)</f>
        <v>-1</v>
      </c>
      <c r="N3796" s="5" t="str">
        <f>IF(Table1[[#This Row],[Profit_Var]]&gt;=0, "Above Budget", "Below Budget")</f>
        <v>Below Budget</v>
      </c>
      <c r="O3796">
        <v>44</v>
      </c>
      <c r="P3796">
        <v>40</v>
      </c>
      <c r="Q3796">
        <f>Table1[[#This Row],[COGS]]-Table1[[#This Row],[Budget_COGS]]</f>
        <v>4</v>
      </c>
      <c r="R3796" s="5">
        <f>IF(
Table1[[#This Row],[Budget_COGS]]=0,
"",
IF(
Table1[[#This Row],[Budget_COGS]]&gt;0,
(Table1[[#This Row],[Budget_COGS]]-Table1[[#This Row],[COGS]]) / Table1[[#This Row],[Budget_COGS]],
(Table1[[#This Row],[Budget_COGS]]-Table1[[#This Row],[COGS]]) / ABS(Table1[[#This Row],[Budget_COGS]])
)
)</f>
        <v>-0.1</v>
      </c>
      <c r="S3796" s="5" t="str">
        <f>IF(Table1[[#This Row],[COGS _Var]]&gt;=0, "Above Budget", "Below Budget")</f>
        <v>Above Budget</v>
      </c>
      <c r="T3796">
        <f>Table1[[#This Row],[Actual_Sales]]-Table1[[#This Row],[COGS]]</f>
        <v>69</v>
      </c>
      <c r="U3796">
        <v>60</v>
      </c>
      <c r="V3796">
        <f>Table1[[#This Row],[Gross_Margin]]-Table1[[#This Row],[Budget_Margin]]</f>
        <v>9</v>
      </c>
      <c r="W3796" s="5">
        <f>IF(
Table1[[#This Row],[Budget_Margin]]=0,
"",
IF(
Table1[[#This Row],[Budget_Margin]]&gt;0,
(Table1[[#This Row],[Gross_Margin]]-Table1[[#This Row],[Budget_Margin]]) / Table1[[#This Row],[Budget_Margin]],
(Table1[[#This Row],[Gross_Margin]]-Table1[[#This Row],[Budget_Margin]]) / ABS(Table1[[#This Row],[Budget_Margin]])
)
)</f>
        <v>0.15</v>
      </c>
      <c r="X3796" s="5" t="str">
        <f>IF(Table1[[#This Row],[Margin_Var]]&gt;=0, "Above Budget", "Below Budget")</f>
        <v>Above Budget</v>
      </c>
      <c r="Y3796" s="5">
        <f>IFERROR(Table1[[#This Row],[Gross_Margin]]/Table1[[#This Row],[Actual_Sales]],0)</f>
        <v>0.61061946902654862</v>
      </c>
      <c r="Z3796" s="5">
        <f>Table1[[#This Row],[Actual_Profit]]/Table1[[#This Row],[Actual_Sales]]</f>
        <v>0</v>
      </c>
      <c r="AA3796">
        <v>69</v>
      </c>
      <c r="AB3796" s="5">
        <f>IFERROR(Table1[[#This Row],[Expenses]]/Table1[[#This Row],[Actual_Sales]],0)</f>
        <v>0.61061946902654862</v>
      </c>
      <c r="AC3796">
        <v>40</v>
      </c>
      <c r="AD3796">
        <v>325</v>
      </c>
      <c r="AE3796" s="5">
        <f>IFERROR(Table1[[#This Row],[Inventory]]/Table1[[#This Row],[Actual_Sales]],0)</f>
        <v>2.8761061946902653</v>
      </c>
    </row>
    <row r="3797" spans="1:31" x14ac:dyDescent="0.25">
      <c r="A3797">
        <v>3564</v>
      </c>
      <c r="B3797">
        <v>314</v>
      </c>
      <c r="C3797">
        <v>8</v>
      </c>
      <c r="D3797" s="2">
        <v>40787</v>
      </c>
      <c r="E3797">
        <v>113</v>
      </c>
      <c r="F3797">
        <v>90</v>
      </c>
      <c r="G3797">
        <f>Table1[[#This Row],[Actual_Sales]]-Table1[[#This Row],[Budget_Sales]]</f>
        <v>23</v>
      </c>
      <c r="H3797" s="5">
        <f>IF(
Table1[[#This Row],[Budget_Sales]]=0,
"",
IF(
Table1[[#This Row],[Budget_Sales]]&gt;0,
(Table1[[#This Row],[Actual_Sales]]-Table1[[#This Row],[Budget_Sales]])/Table1[[#This Row],[Budget_Sales]],
(Table1[[#This Row],[Actual_Sales]]-Table1[[#This Row],[Budget_Sales]])/ABS(Table1[[#This Row],[Budget_Sales]])
)
)</f>
        <v>0.25555555555555554</v>
      </c>
      <c r="I3797" s="5" t="str">
        <f>IF(Table1[[#This Row],[Sales_Var]]&gt;=0,"Above Budget","Below Budget")</f>
        <v>Above Budget</v>
      </c>
      <c r="J3797">
        <f>Table1[[#This Row],[Actual_Sales]]-(Table1[[#This Row],[COGS]]+Table1[[#This Row],[Expenses]])</f>
        <v>0</v>
      </c>
      <c r="K3797">
        <v>10</v>
      </c>
      <c r="L3797">
        <f>Table1[[#This Row],[Actual_Profit]]-Table1[[#This Row],[Budget_Profit]]</f>
        <v>-10</v>
      </c>
      <c r="M3797" s="5">
        <f>IF(
Table1[[#This Row],[Budget_Profit]]=0,
"",
IF(
Table1[[#This Row],[Budget_Profit]]&gt;0,
(Table1[[#This Row],[Actual_Profit]]-Table1[[#This Row],[Budget_Profit]])/Table1[[#This Row],[Budget_Profit]],
(Table1[[#This Row],[Actual_Profit]]-Table1[[#This Row],[Budget_Profit]])/ABS(Table1[[#This Row],[Budget_Profit]])
)
)</f>
        <v>-1</v>
      </c>
      <c r="N3797" s="5" t="str">
        <f>IF(Table1[[#This Row],[Profit_Var]]&gt;=0, "Above Budget", "Below Budget")</f>
        <v>Below Budget</v>
      </c>
      <c r="O3797">
        <v>44</v>
      </c>
      <c r="P3797">
        <v>30</v>
      </c>
      <c r="Q3797">
        <f>Table1[[#This Row],[COGS]]-Table1[[#This Row],[Budget_COGS]]</f>
        <v>14</v>
      </c>
      <c r="R3797" s="5">
        <f>IF(
Table1[[#This Row],[Budget_COGS]]=0,
"",
IF(
Table1[[#This Row],[Budget_COGS]]&gt;0,
(Table1[[#This Row],[Budget_COGS]]-Table1[[#This Row],[COGS]]) / Table1[[#This Row],[Budget_COGS]],
(Table1[[#This Row],[Budget_COGS]]-Table1[[#This Row],[COGS]]) / ABS(Table1[[#This Row],[Budget_COGS]])
)
)</f>
        <v>-0.46666666666666667</v>
      </c>
      <c r="S3797" s="5" t="str">
        <f>IF(Table1[[#This Row],[COGS _Var]]&gt;=0, "Above Budget", "Below Budget")</f>
        <v>Above Budget</v>
      </c>
      <c r="T3797">
        <f>Table1[[#This Row],[Actual_Sales]]-Table1[[#This Row],[COGS]]</f>
        <v>69</v>
      </c>
      <c r="U3797">
        <v>60</v>
      </c>
      <c r="V3797">
        <f>Table1[[#This Row],[Gross_Margin]]-Table1[[#This Row],[Budget_Margin]]</f>
        <v>9</v>
      </c>
      <c r="W3797" s="5">
        <f>IF(
Table1[[#This Row],[Budget_Margin]]=0,
"",
IF(
Table1[[#This Row],[Budget_Margin]]&gt;0,
(Table1[[#This Row],[Gross_Margin]]-Table1[[#This Row],[Budget_Margin]]) / Table1[[#This Row],[Budget_Margin]],
(Table1[[#This Row],[Gross_Margin]]-Table1[[#This Row],[Budget_Margin]]) / ABS(Table1[[#This Row],[Budget_Margin]])
)
)</f>
        <v>0.15</v>
      </c>
      <c r="X3797" s="5" t="str">
        <f>IF(Table1[[#This Row],[Margin_Var]]&gt;=0, "Above Budget", "Below Budget")</f>
        <v>Above Budget</v>
      </c>
      <c r="Y3797" s="5">
        <f>IFERROR(Table1[[#This Row],[Gross_Margin]]/Table1[[#This Row],[Actual_Sales]],0)</f>
        <v>0.61061946902654862</v>
      </c>
      <c r="Z3797" s="5">
        <f>Table1[[#This Row],[Actual_Profit]]/Table1[[#This Row],[Actual_Sales]]</f>
        <v>0</v>
      </c>
      <c r="AA3797">
        <v>69</v>
      </c>
      <c r="AB3797" s="5">
        <f>IFERROR(Table1[[#This Row],[Expenses]]/Table1[[#This Row],[Actual_Sales]],0)</f>
        <v>0.61061946902654862</v>
      </c>
      <c r="AC3797">
        <v>40</v>
      </c>
      <c r="AD3797">
        <v>325</v>
      </c>
      <c r="AE3797" s="5">
        <f>IFERROR(Table1[[#This Row],[Inventory]]/Table1[[#This Row],[Actual_Sales]],0)</f>
        <v>2.8761061946902653</v>
      </c>
    </row>
    <row r="3798" spans="1:31" x14ac:dyDescent="0.25">
      <c r="A3798">
        <v>3690</v>
      </c>
      <c r="B3798">
        <v>801</v>
      </c>
      <c r="C3798">
        <v>11</v>
      </c>
      <c r="D3798" s="2">
        <v>40787</v>
      </c>
      <c r="E3798">
        <v>113</v>
      </c>
      <c r="F3798">
        <v>70</v>
      </c>
      <c r="G3798">
        <f>Table1[[#This Row],[Actual_Sales]]-Table1[[#This Row],[Budget_Sales]]</f>
        <v>43</v>
      </c>
      <c r="H3798" s="5">
        <f>IF(
Table1[[#This Row],[Budget_Sales]]=0,
"",
IF(
Table1[[#This Row],[Budget_Sales]]&gt;0,
(Table1[[#This Row],[Actual_Sales]]-Table1[[#This Row],[Budget_Sales]])/Table1[[#This Row],[Budget_Sales]],
(Table1[[#This Row],[Actual_Sales]]-Table1[[#This Row],[Budget_Sales]])/ABS(Table1[[#This Row],[Budget_Sales]])
)
)</f>
        <v>0.61428571428571432</v>
      </c>
      <c r="I3798" s="5" t="str">
        <f>IF(Table1[[#This Row],[Sales_Var]]&gt;=0,"Above Budget","Below Budget")</f>
        <v>Above Budget</v>
      </c>
      <c r="J3798">
        <f>Table1[[#This Row],[Actual_Sales]]-(Table1[[#This Row],[COGS]]+Table1[[#This Row],[Expenses]])</f>
        <v>0</v>
      </c>
      <c r="K3798">
        <v>10</v>
      </c>
      <c r="L3798">
        <f>Table1[[#This Row],[Actual_Profit]]-Table1[[#This Row],[Budget_Profit]]</f>
        <v>-10</v>
      </c>
      <c r="M3798" s="5">
        <f>IF(
Table1[[#This Row],[Budget_Profit]]=0,
"",
IF(
Table1[[#This Row],[Budget_Profit]]&gt;0,
(Table1[[#This Row],[Actual_Profit]]-Table1[[#This Row],[Budget_Profit]])/Table1[[#This Row],[Budget_Profit]],
(Table1[[#This Row],[Actual_Profit]]-Table1[[#This Row],[Budget_Profit]])/ABS(Table1[[#This Row],[Budget_Profit]])
)
)</f>
        <v>-1</v>
      </c>
      <c r="N3798" s="5" t="str">
        <f>IF(Table1[[#This Row],[Profit_Var]]&gt;=0, "Above Budget", "Below Budget")</f>
        <v>Below Budget</v>
      </c>
      <c r="O3798">
        <v>44</v>
      </c>
      <c r="P3798">
        <v>20</v>
      </c>
      <c r="Q3798">
        <f>Table1[[#This Row],[COGS]]-Table1[[#This Row],[Budget_COGS]]</f>
        <v>24</v>
      </c>
      <c r="R3798" s="5">
        <f>IF(
Table1[[#This Row],[Budget_COGS]]=0,
"",
IF(
Table1[[#This Row],[Budget_COGS]]&gt;0,
(Table1[[#This Row],[Budget_COGS]]-Table1[[#This Row],[COGS]]) / Table1[[#This Row],[Budget_COGS]],
(Table1[[#This Row],[Budget_COGS]]-Table1[[#This Row],[COGS]]) / ABS(Table1[[#This Row],[Budget_COGS]])
)
)</f>
        <v>-1.2</v>
      </c>
      <c r="S3798" s="5" t="str">
        <f>IF(Table1[[#This Row],[COGS _Var]]&gt;=0, "Above Budget", "Below Budget")</f>
        <v>Above Budget</v>
      </c>
      <c r="T3798">
        <f>Table1[[#This Row],[Actual_Sales]]-Table1[[#This Row],[COGS]]</f>
        <v>69</v>
      </c>
      <c r="U3798">
        <v>50</v>
      </c>
      <c r="V3798">
        <f>Table1[[#This Row],[Gross_Margin]]-Table1[[#This Row],[Budget_Margin]]</f>
        <v>19</v>
      </c>
      <c r="W3798" s="5">
        <f>IF(
Table1[[#This Row],[Budget_Margin]]=0,
"",
IF(
Table1[[#This Row],[Budget_Margin]]&gt;0,
(Table1[[#This Row],[Gross_Margin]]-Table1[[#This Row],[Budget_Margin]]) / Table1[[#This Row],[Budget_Margin]],
(Table1[[#This Row],[Gross_Margin]]-Table1[[#This Row],[Budget_Margin]]) / ABS(Table1[[#This Row],[Budget_Margin]])
)
)</f>
        <v>0.38</v>
      </c>
      <c r="X3798" s="5" t="str">
        <f>IF(Table1[[#This Row],[Margin_Var]]&gt;=0, "Above Budget", "Below Budget")</f>
        <v>Above Budget</v>
      </c>
      <c r="Y3798" s="5">
        <f>IFERROR(Table1[[#This Row],[Gross_Margin]]/Table1[[#This Row],[Actual_Sales]],0)</f>
        <v>0.61061946902654862</v>
      </c>
      <c r="Z3798" s="5">
        <f>Table1[[#This Row],[Actual_Profit]]/Table1[[#This Row],[Actual_Sales]]</f>
        <v>0</v>
      </c>
      <c r="AA3798">
        <v>69</v>
      </c>
      <c r="AB3798" s="5">
        <f>IFERROR(Table1[[#This Row],[Expenses]]/Table1[[#This Row],[Actual_Sales]],0)</f>
        <v>0.61061946902654862</v>
      </c>
      <c r="AC3798">
        <v>40</v>
      </c>
      <c r="AD3798">
        <v>325</v>
      </c>
      <c r="AE3798" s="5">
        <f>IFERROR(Table1[[#This Row],[Inventory]]/Table1[[#This Row],[Actual_Sales]],0)</f>
        <v>2.8761061946902653</v>
      </c>
    </row>
    <row r="3799" spans="1:31" x14ac:dyDescent="0.25">
      <c r="A3799">
        <v>4165</v>
      </c>
      <c r="B3799">
        <v>541</v>
      </c>
      <c r="C3799">
        <v>1</v>
      </c>
      <c r="D3799" s="2">
        <v>40878</v>
      </c>
      <c r="E3799">
        <v>119</v>
      </c>
      <c r="F3799">
        <v>130</v>
      </c>
      <c r="G3799">
        <f>Table1[[#This Row],[Actual_Sales]]-Table1[[#This Row],[Budget_Sales]]</f>
        <v>-11</v>
      </c>
      <c r="H3799" s="5">
        <f>IF(
Table1[[#This Row],[Budget_Sales]]=0,
"",
IF(
Table1[[#This Row],[Budget_Sales]]&gt;0,
(Table1[[#This Row],[Actual_Sales]]-Table1[[#This Row],[Budget_Sales]])/Table1[[#This Row],[Budget_Sales]],
(Table1[[#This Row],[Actual_Sales]]-Table1[[#This Row],[Budget_Sales]])/ABS(Table1[[#This Row],[Budget_Sales]])
)
)</f>
        <v>-8.461538461538462E-2</v>
      </c>
      <c r="I3799" s="5" t="str">
        <f>IF(Table1[[#This Row],[Sales_Var]]&gt;=0,"Above Budget","Below Budget")</f>
        <v>Below Budget</v>
      </c>
      <c r="J3799">
        <f>Table1[[#This Row],[Actual_Sales]]-(Table1[[#This Row],[COGS]]+Table1[[#This Row],[Expenses]])</f>
        <v>0</v>
      </c>
      <c r="K3799">
        <v>20</v>
      </c>
      <c r="L3799">
        <f>Table1[[#This Row],[Actual_Profit]]-Table1[[#This Row],[Budget_Profit]]</f>
        <v>-20</v>
      </c>
      <c r="M3799" s="5">
        <f>IF(
Table1[[#This Row],[Budget_Profit]]=0,
"",
IF(
Table1[[#This Row],[Budget_Profit]]&gt;0,
(Table1[[#This Row],[Actual_Profit]]-Table1[[#This Row],[Budget_Profit]])/Table1[[#This Row],[Budget_Profit]],
(Table1[[#This Row],[Actual_Profit]]-Table1[[#This Row],[Budget_Profit]])/ABS(Table1[[#This Row],[Budget_Profit]])
)
)</f>
        <v>-1</v>
      </c>
      <c r="N3799" s="5" t="str">
        <f>IF(Table1[[#This Row],[Profit_Var]]&gt;=0, "Above Budget", "Below Budget")</f>
        <v>Below Budget</v>
      </c>
      <c r="O3799">
        <v>47</v>
      </c>
      <c r="P3799">
        <v>50</v>
      </c>
      <c r="Q3799">
        <f>Table1[[#This Row],[COGS]]-Table1[[#This Row],[Budget_COGS]]</f>
        <v>-3</v>
      </c>
      <c r="R3799" s="5">
        <f>IF(
Table1[[#This Row],[Budget_COGS]]=0,
"",
IF(
Table1[[#This Row],[Budget_COGS]]&gt;0,
(Table1[[#This Row],[Budget_COGS]]-Table1[[#This Row],[COGS]]) / Table1[[#This Row],[Budget_COGS]],
(Table1[[#This Row],[Budget_COGS]]-Table1[[#This Row],[COGS]]) / ABS(Table1[[#This Row],[Budget_COGS]])
)
)</f>
        <v>0.06</v>
      </c>
      <c r="S3799" s="5" t="str">
        <f>IF(Table1[[#This Row],[COGS _Var]]&gt;=0, "Above Budget", "Below Budget")</f>
        <v>Below Budget</v>
      </c>
      <c r="T3799">
        <f>Table1[[#This Row],[Actual_Sales]]-Table1[[#This Row],[COGS]]</f>
        <v>72</v>
      </c>
      <c r="U3799">
        <v>80</v>
      </c>
      <c r="V3799">
        <f>Table1[[#This Row],[Gross_Margin]]-Table1[[#This Row],[Budget_Margin]]</f>
        <v>-8</v>
      </c>
      <c r="W3799" s="5">
        <f>IF(
Table1[[#This Row],[Budget_Margin]]=0,
"",
IF(
Table1[[#This Row],[Budget_Margin]]&gt;0,
(Table1[[#This Row],[Gross_Margin]]-Table1[[#This Row],[Budget_Margin]]) / Table1[[#This Row],[Budget_Margin]],
(Table1[[#This Row],[Gross_Margin]]-Table1[[#This Row],[Budget_Margin]]) / ABS(Table1[[#This Row],[Budget_Margin]])
)
)</f>
        <v>-0.1</v>
      </c>
      <c r="X3799" s="5" t="str">
        <f>IF(Table1[[#This Row],[Margin_Var]]&gt;=0, "Above Budget", "Below Budget")</f>
        <v>Below Budget</v>
      </c>
      <c r="Y3799" s="5">
        <f>IFERROR(Table1[[#This Row],[Gross_Margin]]/Table1[[#This Row],[Actual_Sales]],0)</f>
        <v>0.60504201680672265</v>
      </c>
      <c r="Z3799" s="5">
        <f>Table1[[#This Row],[Actual_Profit]]/Table1[[#This Row],[Actual_Sales]]</f>
        <v>0</v>
      </c>
      <c r="AA3799">
        <v>72</v>
      </c>
      <c r="AB3799" s="5">
        <f>IFERROR(Table1[[#This Row],[Expenses]]/Table1[[#This Row],[Actual_Sales]],0)</f>
        <v>0.60504201680672265</v>
      </c>
      <c r="AC3799">
        <v>42</v>
      </c>
      <c r="AD3799">
        <v>521</v>
      </c>
      <c r="AE3799" s="5">
        <f>IFERROR(Table1[[#This Row],[Inventory]]/Table1[[#This Row],[Actual_Sales]],0)</f>
        <v>4.3781512605042021</v>
      </c>
    </row>
    <row r="3800" spans="1:31" x14ac:dyDescent="0.25">
      <c r="A3800">
        <v>3827</v>
      </c>
      <c r="B3800">
        <v>641</v>
      </c>
      <c r="C3800">
        <v>3</v>
      </c>
      <c r="D3800" s="2">
        <v>40817</v>
      </c>
      <c r="E3800">
        <v>25</v>
      </c>
      <c r="F3800">
        <v>10</v>
      </c>
      <c r="G3800">
        <f>Table1[[#This Row],[Actual_Sales]]-Table1[[#This Row],[Budget_Sales]]</f>
        <v>15</v>
      </c>
      <c r="H3800" s="5">
        <f>IF(
Table1[[#This Row],[Budget_Sales]]=0,
"",
IF(
Table1[[#This Row],[Budget_Sales]]&gt;0,
(Table1[[#This Row],[Actual_Sales]]-Table1[[#This Row],[Budget_Sales]])/Table1[[#This Row],[Budget_Sales]],
(Table1[[#This Row],[Actual_Sales]]-Table1[[#This Row],[Budget_Sales]])/ABS(Table1[[#This Row],[Budget_Sales]])
)
)</f>
        <v>1.5</v>
      </c>
      <c r="I3800" s="5" t="str">
        <f>IF(Table1[[#This Row],[Sales_Var]]&gt;=0,"Above Budget","Below Budget")</f>
        <v>Above Budget</v>
      </c>
      <c r="J3800">
        <f>Table1[[#This Row],[Actual_Sales]]-(Table1[[#This Row],[COGS]]+Table1[[#This Row],[Expenses]])</f>
        <v>0</v>
      </c>
      <c r="K3800">
        <v>10</v>
      </c>
      <c r="L3800">
        <f>Table1[[#This Row],[Actual_Profit]]-Table1[[#This Row],[Budget_Profit]]</f>
        <v>-10</v>
      </c>
      <c r="M3800" s="5">
        <f>IF(
Table1[[#This Row],[Budget_Profit]]=0,
"",
IF(
Table1[[#This Row],[Budget_Profit]]&gt;0,
(Table1[[#This Row],[Actual_Profit]]-Table1[[#This Row],[Budget_Profit]])/Table1[[#This Row],[Budget_Profit]],
(Table1[[#This Row],[Actual_Profit]]-Table1[[#This Row],[Budget_Profit]])/ABS(Table1[[#This Row],[Budget_Profit]])
)
)</f>
        <v>-1</v>
      </c>
      <c r="N3800" s="5" t="str">
        <f>IF(Table1[[#This Row],[Profit_Var]]&gt;=0, "Above Budget", "Below Budget")</f>
        <v>Below Budget</v>
      </c>
      <c r="O3800">
        <v>10</v>
      </c>
      <c r="P3800">
        <v>0</v>
      </c>
      <c r="Q3800">
        <f>Table1[[#This Row],[COGS]]-Table1[[#This Row],[Budget_COGS]]</f>
        <v>10</v>
      </c>
      <c r="R3800" s="5" t="str">
        <f>IF(
Table1[[#This Row],[Budget_COGS]]=0,
"",
IF(
Table1[[#This Row],[Budget_COGS]]&gt;0,
(Table1[[#This Row],[Budget_COGS]]-Table1[[#This Row],[COGS]]) / Table1[[#This Row],[Budget_COGS]],
(Table1[[#This Row],[Budget_COGS]]-Table1[[#This Row],[COGS]]) / ABS(Table1[[#This Row],[Budget_COGS]])
)
)</f>
        <v/>
      </c>
      <c r="S3800" s="5" t="str">
        <f>IF(Table1[[#This Row],[COGS _Var]]&gt;=0, "Above Budget", "Below Budget")</f>
        <v>Above Budget</v>
      </c>
      <c r="T3800">
        <f>Table1[[#This Row],[Actual_Sales]]-Table1[[#This Row],[COGS]]</f>
        <v>15</v>
      </c>
      <c r="U3800">
        <v>10</v>
      </c>
      <c r="V3800">
        <f>Table1[[#This Row],[Gross_Margin]]-Table1[[#This Row],[Budget_Margin]]</f>
        <v>5</v>
      </c>
      <c r="W3800" s="5">
        <f>IF(
Table1[[#This Row],[Budget_Margin]]=0,
"",
IF(
Table1[[#This Row],[Budget_Margin]]&gt;0,
(Table1[[#This Row],[Gross_Margin]]-Table1[[#This Row],[Budget_Margin]]) / Table1[[#This Row],[Budget_Margin]],
(Table1[[#This Row],[Gross_Margin]]-Table1[[#This Row],[Budget_Margin]]) / ABS(Table1[[#This Row],[Budget_Margin]])
)
)</f>
        <v>0.5</v>
      </c>
      <c r="X3800" s="5" t="str">
        <f>IF(Table1[[#This Row],[Margin_Var]]&gt;=0, "Above Budget", "Below Budget")</f>
        <v>Above Budget</v>
      </c>
      <c r="Y3800" s="5">
        <f>IFERROR(Table1[[#This Row],[Gross_Margin]]/Table1[[#This Row],[Actual_Sales]],0)</f>
        <v>0.6</v>
      </c>
      <c r="Z3800" s="5">
        <f>Table1[[#This Row],[Actual_Profit]]/Table1[[#This Row],[Actual_Sales]]</f>
        <v>0</v>
      </c>
      <c r="AA3800">
        <v>15</v>
      </c>
      <c r="AB3800" s="5">
        <f>IFERROR(Table1[[#This Row],[Expenses]]/Table1[[#This Row],[Actual_Sales]],0)</f>
        <v>0.6</v>
      </c>
      <c r="AC3800">
        <v>3</v>
      </c>
      <c r="AD3800">
        <v>598</v>
      </c>
      <c r="AE3800" s="5">
        <f>IFERROR(Table1[[#This Row],[Inventory]]/Table1[[#This Row],[Actual_Sales]],0)</f>
        <v>23.92</v>
      </c>
    </row>
    <row r="3801" spans="1:31" x14ac:dyDescent="0.25">
      <c r="A3801">
        <v>3925</v>
      </c>
      <c r="B3801">
        <v>339</v>
      </c>
      <c r="C3801">
        <v>5</v>
      </c>
      <c r="D3801" s="2">
        <v>40848</v>
      </c>
      <c r="E3801">
        <v>128</v>
      </c>
      <c r="F3801">
        <v>110</v>
      </c>
      <c r="G3801">
        <f>Table1[[#This Row],[Actual_Sales]]-Table1[[#This Row],[Budget_Sales]]</f>
        <v>18</v>
      </c>
      <c r="H3801" s="5">
        <f>IF(
Table1[[#This Row],[Budget_Sales]]=0,
"",
IF(
Table1[[#This Row],[Budget_Sales]]&gt;0,
(Table1[[#This Row],[Actual_Sales]]-Table1[[#This Row],[Budget_Sales]])/Table1[[#This Row],[Budget_Sales]],
(Table1[[#This Row],[Actual_Sales]]-Table1[[#This Row],[Budget_Sales]])/ABS(Table1[[#This Row],[Budget_Sales]])
)
)</f>
        <v>0.16363636363636364</v>
      </c>
      <c r="I3801" s="5" t="str">
        <f>IF(Table1[[#This Row],[Sales_Var]]&gt;=0,"Above Budget","Below Budget")</f>
        <v>Above Budget</v>
      </c>
      <c r="J3801">
        <f>Table1[[#This Row],[Actual_Sales]]-(Table1[[#This Row],[COGS]]+Table1[[#This Row],[Expenses]])</f>
        <v>0</v>
      </c>
      <c r="K3801">
        <v>0</v>
      </c>
      <c r="L3801">
        <f>Table1[[#This Row],[Actual_Profit]]-Table1[[#This Row],[Budget_Profit]]</f>
        <v>0</v>
      </c>
      <c r="M3801" s="5" t="str">
        <f>IF(
Table1[[#This Row],[Budget_Profit]]=0,
"",
IF(
Table1[[#This Row],[Budget_Profit]]&gt;0,
(Table1[[#This Row],[Actual_Profit]]-Table1[[#This Row],[Budget_Profit]])/Table1[[#This Row],[Budget_Profit]],
(Table1[[#This Row],[Actual_Profit]]-Table1[[#This Row],[Budget_Profit]])/ABS(Table1[[#This Row],[Budget_Profit]])
)
)</f>
        <v/>
      </c>
      <c r="N3801" s="5" t="str">
        <f>IF(Table1[[#This Row],[Profit_Var]]&gt;=0, "Above Budget", "Below Budget")</f>
        <v>Above Budget</v>
      </c>
      <c r="O3801">
        <v>52</v>
      </c>
      <c r="P3801">
        <v>50</v>
      </c>
      <c r="Q3801">
        <f>Table1[[#This Row],[COGS]]-Table1[[#This Row],[Budget_COGS]]</f>
        <v>2</v>
      </c>
      <c r="R3801" s="5">
        <f>IF(
Table1[[#This Row],[Budget_COGS]]=0,
"",
IF(
Table1[[#This Row],[Budget_COGS]]&gt;0,
(Table1[[#This Row],[Budget_COGS]]-Table1[[#This Row],[COGS]]) / Table1[[#This Row],[Budget_COGS]],
(Table1[[#This Row],[Budget_COGS]]-Table1[[#This Row],[COGS]]) / ABS(Table1[[#This Row],[Budget_COGS]])
)
)</f>
        <v>-0.04</v>
      </c>
      <c r="S3801" s="5" t="str">
        <f>IF(Table1[[#This Row],[COGS _Var]]&gt;=0, "Above Budget", "Below Budget")</f>
        <v>Above Budget</v>
      </c>
      <c r="T3801">
        <f>Table1[[#This Row],[Actual_Sales]]-Table1[[#This Row],[COGS]]</f>
        <v>76</v>
      </c>
      <c r="U3801">
        <v>60</v>
      </c>
      <c r="V3801">
        <f>Table1[[#This Row],[Gross_Margin]]-Table1[[#This Row],[Budget_Margin]]</f>
        <v>16</v>
      </c>
      <c r="W3801" s="5">
        <f>IF(
Table1[[#This Row],[Budget_Margin]]=0,
"",
IF(
Table1[[#This Row],[Budget_Margin]]&gt;0,
(Table1[[#This Row],[Gross_Margin]]-Table1[[#This Row],[Budget_Margin]]) / Table1[[#This Row],[Budget_Margin]],
(Table1[[#This Row],[Gross_Margin]]-Table1[[#This Row],[Budget_Margin]]) / ABS(Table1[[#This Row],[Budget_Margin]])
)
)</f>
        <v>0.26666666666666666</v>
      </c>
      <c r="X3801" s="5" t="str">
        <f>IF(Table1[[#This Row],[Margin_Var]]&gt;=0, "Above Budget", "Below Budget")</f>
        <v>Above Budget</v>
      </c>
      <c r="Y3801" s="5">
        <f>IFERROR(Table1[[#This Row],[Gross_Margin]]/Table1[[#This Row],[Actual_Sales]],0)</f>
        <v>0.59375</v>
      </c>
      <c r="Z3801" s="5">
        <f>Table1[[#This Row],[Actual_Profit]]/Table1[[#This Row],[Actual_Sales]]</f>
        <v>0</v>
      </c>
      <c r="AA3801">
        <v>76</v>
      </c>
      <c r="AB3801" s="5">
        <f>IFERROR(Table1[[#This Row],[Expenses]]/Table1[[#This Row],[Actual_Sales]],0)</f>
        <v>0.59375</v>
      </c>
      <c r="AC3801">
        <v>47</v>
      </c>
      <c r="AD3801">
        <v>554</v>
      </c>
      <c r="AE3801" s="5">
        <f>IFERROR(Table1[[#This Row],[Inventory]]/Table1[[#This Row],[Actual_Sales]],0)</f>
        <v>4.328125</v>
      </c>
    </row>
    <row r="3802" spans="1:31" x14ac:dyDescent="0.25">
      <c r="A3802">
        <v>1234</v>
      </c>
      <c r="B3802">
        <v>971</v>
      </c>
      <c r="C3802">
        <v>2</v>
      </c>
      <c r="D3802" s="2">
        <v>40360</v>
      </c>
      <c r="E3802">
        <v>94</v>
      </c>
      <c r="F3802">
        <v>110</v>
      </c>
      <c r="G3802">
        <f>Table1[[#This Row],[Actual_Sales]]-Table1[[#This Row],[Budget_Sales]]</f>
        <v>-16</v>
      </c>
      <c r="H3802" s="5">
        <f>IF(
Table1[[#This Row],[Budget_Sales]]=0,
"",
IF(
Table1[[#This Row],[Budget_Sales]]&gt;0,
(Table1[[#This Row],[Actual_Sales]]-Table1[[#This Row],[Budget_Sales]])/Table1[[#This Row],[Budget_Sales]],
(Table1[[#This Row],[Actual_Sales]]-Table1[[#This Row],[Budget_Sales]])/ABS(Table1[[#This Row],[Budget_Sales]])
)
)</f>
        <v>-0.14545454545454545</v>
      </c>
      <c r="I3802" s="5" t="str">
        <f>IF(Table1[[#This Row],[Sales_Var]]&gt;=0,"Above Budget","Below Budget")</f>
        <v>Below Budget</v>
      </c>
      <c r="J3802">
        <f>Table1[[#This Row],[Actual_Sales]]-(Table1[[#This Row],[COGS]]+Table1[[#This Row],[Expenses]])</f>
        <v>0</v>
      </c>
      <c r="K3802">
        <v>20</v>
      </c>
      <c r="L3802">
        <f>Table1[[#This Row],[Actual_Profit]]-Table1[[#This Row],[Budget_Profit]]</f>
        <v>-20</v>
      </c>
      <c r="M3802" s="5">
        <f>IF(
Table1[[#This Row],[Budget_Profit]]=0,
"",
IF(
Table1[[#This Row],[Budget_Profit]]&gt;0,
(Table1[[#This Row],[Actual_Profit]]-Table1[[#This Row],[Budget_Profit]])/Table1[[#This Row],[Budget_Profit]],
(Table1[[#This Row],[Actual_Profit]]-Table1[[#This Row],[Budget_Profit]])/ABS(Table1[[#This Row],[Budget_Profit]])
)
)</f>
        <v>-1</v>
      </c>
      <c r="N3802" s="5" t="str">
        <f>IF(Table1[[#This Row],[Profit_Var]]&gt;=0, "Above Budget", "Below Budget")</f>
        <v>Below Budget</v>
      </c>
      <c r="O3802">
        <v>39</v>
      </c>
      <c r="P3802">
        <v>40</v>
      </c>
      <c r="Q3802">
        <f>Table1[[#This Row],[COGS]]-Table1[[#This Row],[Budget_COGS]]</f>
        <v>-1</v>
      </c>
      <c r="R3802" s="5">
        <f>IF(
Table1[[#This Row],[Budget_COGS]]=0,
"",
IF(
Table1[[#This Row],[Budget_COGS]]&gt;0,
(Table1[[#This Row],[Budget_COGS]]-Table1[[#This Row],[COGS]]) / Table1[[#This Row],[Budget_COGS]],
(Table1[[#This Row],[Budget_COGS]]-Table1[[#This Row],[COGS]]) / ABS(Table1[[#This Row],[Budget_COGS]])
)
)</f>
        <v>2.5000000000000001E-2</v>
      </c>
      <c r="S3802" s="5" t="str">
        <f>IF(Table1[[#This Row],[COGS _Var]]&gt;=0, "Above Budget", "Below Budget")</f>
        <v>Below Budget</v>
      </c>
      <c r="T3802">
        <f>Table1[[#This Row],[Actual_Sales]]-Table1[[#This Row],[COGS]]</f>
        <v>55</v>
      </c>
      <c r="U3802">
        <v>70</v>
      </c>
      <c r="V3802">
        <f>Table1[[#This Row],[Gross_Margin]]-Table1[[#This Row],[Budget_Margin]]</f>
        <v>-15</v>
      </c>
      <c r="W3802" s="5">
        <f>IF(
Table1[[#This Row],[Budget_Margin]]=0,
"",
IF(
Table1[[#This Row],[Budget_Margin]]&gt;0,
(Table1[[#This Row],[Gross_Margin]]-Table1[[#This Row],[Budget_Margin]]) / Table1[[#This Row],[Budget_Margin]],
(Table1[[#This Row],[Gross_Margin]]-Table1[[#This Row],[Budget_Margin]]) / ABS(Table1[[#This Row],[Budget_Margin]])
)
)</f>
        <v>-0.21428571428571427</v>
      </c>
      <c r="X3802" s="5" t="str">
        <f>IF(Table1[[#This Row],[Margin_Var]]&gt;=0, "Above Budget", "Below Budget")</f>
        <v>Below Budget</v>
      </c>
      <c r="Y3802" s="5">
        <f>IFERROR(Table1[[#This Row],[Gross_Margin]]/Table1[[#This Row],[Actual_Sales]],0)</f>
        <v>0.58510638297872342</v>
      </c>
      <c r="Z3802" s="5">
        <f>Table1[[#This Row],[Actual_Profit]]/Table1[[#This Row],[Actual_Sales]]</f>
        <v>0</v>
      </c>
      <c r="AA3802">
        <v>55</v>
      </c>
      <c r="AB3802" s="5">
        <f>IFERROR(Table1[[#This Row],[Expenses]]/Table1[[#This Row],[Actual_Sales]],0)</f>
        <v>0.58510638297872342</v>
      </c>
      <c r="AC3802">
        <v>12</v>
      </c>
      <c r="AD3802">
        <v>478</v>
      </c>
      <c r="AE3802" s="5">
        <f>IFERROR(Table1[[#This Row],[Inventory]]/Table1[[#This Row],[Actual_Sales]],0)</f>
        <v>5.0851063829787231</v>
      </c>
    </row>
    <row r="3803" spans="1:31" x14ac:dyDescent="0.25">
      <c r="A3803">
        <v>1713</v>
      </c>
      <c r="B3803">
        <v>715</v>
      </c>
      <c r="C3803">
        <v>12</v>
      </c>
      <c r="D3803" s="2">
        <v>40452</v>
      </c>
      <c r="E3803">
        <v>144</v>
      </c>
      <c r="F3803">
        <v>90</v>
      </c>
      <c r="G3803">
        <f>Table1[[#This Row],[Actual_Sales]]-Table1[[#This Row],[Budget_Sales]]</f>
        <v>54</v>
      </c>
      <c r="H3803" s="5">
        <f>IF(
Table1[[#This Row],[Budget_Sales]]=0,
"",
IF(
Table1[[#This Row],[Budget_Sales]]&gt;0,
(Table1[[#This Row],[Actual_Sales]]-Table1[[#This Row],[Budget_Sales]])/Table1[[#This Row],[Budget_Sales]],
(Table1[[#This Row],[Actual_Sales]]-Table1[[#This Row],[Budget_Sales]])/ABS(Table1[[#This Row],[Budget_Sales]])
)
)</f>
        <v>0.6</v>
      </c>
      <c r="I3803" s="5" t="str">
        <f>IF(Table1[[#This Row],[Sales_Var]]&gt;=0,"Above Budget","Below Budget")</f>
        <v>Above Budget</v>
      </c>
      <c r="J3803">
        <f>Table1[[#This Row],[Actual_Sales]]-(Table1[[#This Row],[COGS]]+Table1[[#This Row],[Expenses]])</f>
        <v>0</v>
      </c>
      <c r="K3803">
        <v>0</v>
      </c>
      <c r="L3803">
        <f>Table1[[#This Row],[Actual_Profit]]-Table1[[#This Row],[Budget_Profit]]</f>
        <v>0</v>
      </c>
      <c r="M3803" s="5" t="str">
        <f>IF(
Table1[[#This Row],[Budget_Profit]]=0,
"",
IF(
Table1[[#This Row],[Budget_Profit]]&gt;0,
(Table1[[#This Row],[Actual_Profit]]-Table1[[#This Row],[Budget_Profit]])/Table1[[#This Row],[Budget_Profit]],
(Table1[[#This Row],[Actual_Profit]]-Table1[[#This Row],[Budget_Profit]])/ABS(Table1[[#This Row],[Budget_Profit]])
)
)</f>
        <v/>
      </c>
      <c r="N3803" s="5" t="str">
        <f>IF(Table1[[#This Row],[Profit_Var]]&gt;=0, "Above Budget", "Below Budget")</f>
        <v>Above Budget</v>
      </c>
      <c r="O3803">
        <v>60</v>
      </c>
      <c r="P3803">
        <v>40</v>
      </c>
      <c r="Q3803">
        <f>Table1[[#This Row],[COGS]]-Table1[[#This Row],[Budget_COGS]]</f>
        <v>20</v>
      </c>
      <c r="R3803" s="5">
        <f>IF(
Table1[[#This Row],[Budget_COGS]]=0,
"",
IF(
Table1[[#This Row],[Budget_COGS]]&gt;0,
(Table1[[#This Row],[Budget_COGS]]-Table1[[#This Row],[COGS]]) / Table1[[#This Row],[Budget_COGS]],
(Table1[[#This Row],[Budget_COGS]]-Table1[[#This Row],[COGS]]) / ABS(Table1[[#This Row],[Budget_COGS]])
)
)</f>
        <v>-0.5</v>
      </c>
      <c r="S3803" s="5" t="str">
        <f>IF(Table1[[#This Row],[COGS _Var]]&gt;=0, "Above Budget", "Below Budget")</f>
        <v>Above Budget</v>
      </c>
      <c r="T3803">
        <f>Table1[[#This Row],[Actual_Sales]]-Table1[[#This Row],[COGS]]</f>
        <v>84</v>
      </c>
      <c r="U3803">
        <v>50</v>
      </c>
      <c r="V3803">
        <f>Table1[[#This Row],[Gross_Margin]]-Table1[[#This Row],[Budget_Margin]]</f>
        <v>34</v>
      </c>
      <c r="W3803" s="5">
        <f>IF(
Table1[[#This Row],[Budget_Margin]]=0,
"",
IF(
Table1[[#This Row],[Budget_Margin]]&gt;0,
(Table1[[#This Row],[Gross_Margin]]-Table1[[#This Row],[Budget_Margin]]) / Table1[[#This Row],[Budget_Margin]],
(Table1[[#This Row],[Gross_Margin]]-Table1[[#This Row],[Budget_Margin]]) / ABS(Table1[[#This Row],[Budget_Margin]])
)
)</f>
        <v>0.68</v>
      </c>
      <c r="X3803" s="5" t="str">
        <f>IF(Table1[[#This Row],[Margin_Var]]&gt;=0, "Above Budget", "Below Budget")</f>
        <v>Above Budget</v>
      </c>
      <c r="Y3803" s="5">
        <f>IFERROR(Table1[[#This Row],[Gross_Margin]]/Table1[[#This Row],[Actual_Sales]],0)</f>
        <v>0.58333333333333337</v>
      </c>
      <c r="Z3803" s="5">
        <f>Table1[[#This Row],[Actual_Profit]]/Table1[[#This Row],[Actual_Sales]]</f>
        <v>0</v>
      </c>
      <c r="AA3803">
        <v>84</v>
      </c>
      <c r="AB3803" s="5">
        <f>IFERROR(Table1[[#This Row],[Expenses]]/Table1[[#This Row],[Actual_Sales]],0)</f>
        <v>0.58333333333333337</v>
      </c>
      <c r="AC3803">
        <v>54</v>
      </c>
      <c r="AD3803">
        <v>606</v>
      </c>
      <c r="AE3803" s="5">
        <f>IFERROR(Table1[[#This Row],[Inventory]]/Table1[[#This Row],[Actual_Sales]],0)</f>
        <v>4.208333333333333</v>
      </c>
    </row>
    <row r="3804" spans="1:31" x14ac:dyDescent="0.25">
      <c r="A3804">
        <v>1596</v>
      </c>
      <c r="B3804">
        <v>206</v>
      </c>
      <c r="C3804">
        <v>13</v>
      </c>
      <c r="D3804" s="2">
        <v>40452</v>
      </c>
      <c r="E3804">
        <v>144</v>
      </c>
      <c r="F3804">
        <v>60</v>
      </c>
      <c r="G3804">
        <f>Table1[[#This Row],[Actual_Sales]]-Table1[[#This Row],[Budget_Sales]]</f>
        <v>84</v>
      </c>
      <c r="H3804" s="5">
        <f>IF(
Table1[[#This Row],[Budget_Sales]]=0,
"",
IF(
Table1[[#This Row],[Budget_Sales]]&gt;0,
(Table1[[#This Row],[Actual_Sales]]-Table1[[#This Row],[Budget_Sales]])/Table1[[#This Row],[Budget_Sales]],
(Table1[[#This Row],[Actual_Sales]]-Table1[[#This Row],[Budget_Sales]])/ABS(Table1[[#This Row],[Budget_Sales]])
)
)</f>
        <v>1.4</v>
      </c>
      <c r="I3804" s="5" t="str">
        <f>IF(Table1[[#This Row],[Sales_Var]]&gt;=0,"Above Budget","Below Budget")</f>
        <v>Above Budget</v>
      </c>
      <c r="J3804">
        <f>Table1[[#This Row],[Actual_Sales]]-(Table1[[#This Row],[COGS]]+Table1[[#This Row],[Expenses]])</f>
        <v>0</v>
      </c>
      <c r="K3804">
        <v>10</v>
      </c>
      <c r="L3804">
        <f>Table1[[#This Row],[Actual_Profit]]-Table1[[#This Row],[Budget_Profit]]</f>
        <v>-10</v>
      </c>
      <c r="M3804" s="5">
        <f>IF(
Table1[[#This Row],[Budget_Profit]]=0,
"",
IF(
Table1[[#This Row],[Budget_Profit]]&gt;0,
(Table1[[#This Row],[Actual_Profit]]-Table1[[#This Row],[Budget_Profit]])/Table1[[#This Row],[Budget_Profit]],
(Table1[[#This Row],[Actual_Profit]]-Table1[[#This Row],[Budget_Profit]])/ABS(Table1[[#This Row],[Budget_Profit]])
)
)</f>
        <v>-1</v>
      </c>
      <c r="N3804" s="5" t="str">
        <f>IF(Table1[[#This Row],[Profit_Var]]&gt;=0, "Above Budget", "Below Budget")</f>
        <v>Below Budget</v>
      </c>
      <c r="O3804">
        <v>60</v>
      </c>
      <c r="P3804">
        <v>20</v>
      </c>
      <c r="Q3804">
        <f>Table1[[#This Row],[COGS]]-Table1[[#This Row],[Budget_COGS]]</f>
        <v>40</v>
      </c>
      <c r="R3804" s="5">
        <f>IF(
Table1[[#This Row],[Budget_COGS]]=0,
"",
IF(
Table1[[#This Row],[Budget_COGS]]&gt;0,
(Table1[[#This Row],[Budget_COGS]]-Table1[[#This Row],[COGS]]) / Table1[[#This Row],[Budget_COGS]],
(Table1[[#This Row],[Budget_COGS]]-Table1[[#This Row],[COGS]]) / ABS(Table1[[#This Row],[Budget_COGS]])
)
)</f>
        <v>-2</v>
      </c>
      <c r="S3804" s="5" t="str">
        <f>IF(Table1[[#This Row],[COGS _Var]]&gt;=0, "Above Budget", "Below Budget")</f>
        <v>Above Budget</v>
      </c>
      <c r="T3804">
        <f>Table1[[#This Row],[Actual_Sales]]-Table1[[#This Row],[COGS]]</f>
        <v>84</v>
      </c>
      <c r="U3804">
        <v>40</v>
      </c>
      <c r="V3804">
        <f>Table1[[#This Row],[Gross_Margin]]-Table1[[#This Row],[Budget_Margin]]</f>
        <v>44</v>
      </c>
      <c r="W3804" s="5">
        <f>IF(
Table1[[#This Row],[Budget_Margin]]=0,
"",
IF(
Table1[[#This Row],[Budget_Margin]]&gt;0,
(Table1[[#This Row],[Gross_Margin]]-Table1[[#This Row],[Budget_Margin]]) / Table1[[#This Row],[Budget_Margin]],
(Table1[[#This Row],[Gross_Margin]]-Table1[[#This Row],[Budget_Margin]]) / ABS(Table1[[#This Row],[Budget_Margin]])
)
)</f>
        <v>1.1000000000000001</v>
      </c>
      <c r="X3804" s="5" t="str">
        <f>IF(Table1[[#This Row],[Margin_Var]]&gt;=0, "Above Budget", "Below Budget")</f>
        <v>Above Budget</v>
      </c>
      <c r="Y3804" s="5">
        <f>IFERROR(Table1[[#This Row],[Gross_Margin]]/Table1[[#This Row],[Actual_Sales]],0)</f>
        <v>0.58333333333333337</v>
      </c>
      <c r="Z3804" s="5">
        <f>Table1[[#This Row],[Actual_Profit]]/Table1[[#This Row],[Actual_Sales]]</f>
        <v>0</v>
      </c>
      <c r="AA3804">
        <v>84</v>
      </c>
      <c r="AB3804" s="5">
        <f>IFERROR(Table1[[#This Row],[Expenses]]/Table1[[#This Row],[Actual_Sales]],0)</f>
        <v>0.58333333333333337</v>
      </c>
      <c r="AC3804">
        <v>54</v>
      </c>
      <c r="AD3804">
        <v>606</v>
      </c>
      <c r="AE3804" s="5">
        <f>IFERROR(Table1[[#This Row],[Inventory]]/Table1[[#This Row],[Actual_Sales]],0)</f>
        <v>4.208333333333333</v>
      </c>
    </row>
    <row r="3805" spans="1:31" x14ac:dyDescent="0.25">
      <c r="A3805">
        <v>2416</v>
      </c>
      <c r="B3805">
        <v>702</v>
      </c>
      <c r="C3805">
        <v>2</v>
      </c>
      <c r="D3805" s="2">
        <v>40575</v>
      </c>
      <c r="E3805">
        <v>79</v>
      </c>
      <c r="F3805">
        <v>90</v>
      </c>
      <c r="G3805">
        <f>Table1[[#This Row],[Actual_Sales]]-Table1[[#This Row],[Budget_Sales]]</f>
        <v>-11</v>
      </c>
      <c r="H3805" s="5">
        <f>IF(
Table1[[#This Row],[Budget_Sales]]=0,
"",
IF(
Table1[[#This Row],[Budget_Sales]]&gt;0,
(Table1[[#This Row],[Actual_Sales]]-Table1[[#This Row],[Budget_Sales]])/Table1[[#This Row],[Budget_Sales]],
(Table1[[#This Row],[Actual_Sales]]-Table1[[#This Row],[Budget_Sales]])/ABS(Table1[[#This Row],[Budget_Sales]])
)
)</f>
        <v>-0.12222222222222222</v>
      </c>
      <c r="I3805" s="5" t="str">
        <f>IF(Table1[[#This Row],[Sales_Var]]&gt;=0,"Above Budget","Below Budget")</f>
        <v>Below Budget</v>
      </c>
      <c r="J3805">
        <f>Table1[[#This Row],[Actual_Sales]]-(Table1[[#This Row],[COGS]]+Table1[[#This Row],[Expenses]])</f>
        <v>0</v>
      </c>
      <c r="K3805">
        <v>10</v>
      </c>
      <c r="L3805">
        <f>Table1[[#This Row],[Actual_Profit]]-Table1[[#This Row],[Budget_Profit]]</f>
        <v>-10</v>
      </c>
      <c r="M3805" s="5">
        <f>IF(
Table1[[#This Row],[Budget_Profit]]=0,
"",
IF(
Table1[[#This Row],[Budget_Profit]]&gt;0,
(Table1[[#This Row],[Actual_Profit]]-Table1[[#This Row],[Budget_Profit]])/Table1[[#This Row],[Budget_Profit]],
(Table1[[#This Row],[Actual_Profit]]-Table1[[#This Row],[Budget_Profit]])/ABS(Table1[[#This Row],[Budget_Profit]])
)
)</f>
        <v>-1</v>
      </c>
      <c r="N3805" s="5" t="str">
        <f>IF(Table1[[#This Row],[Profit_Var]]&gt;=0, "Above Budget", "Below Budget")</f>
        <v>Below Budget</v>
      </c>
      <c r="O3805">
        <v>33</v>
      </c>
      <c r="P3805">
        <v>40</v>
      </c>
      <c r="Q3805">
        <f>Table1[[#This Row],[COGS]]-Table1[[#This Row],[Budget_COGS]]</f>
        <v>-7</v>
      </c>
      <c r="R3805" s="5">
        <f>IF(
Table1[[#This Row],[Budget_COGS]]=0,
"",
IF(
Table1[[#This Row],[Budget_COGS]]&gt;0,
(Table1[[#This Row],[Budget_COGS]]-Table1[[#This Row],[COGS]]) / Table1[[#This Row],[Budget_COGS]],
(Table1[[#This Row],[Budget_COGS]]-Table1[[#This Row],[COGS]]) / ABS(Table1[[#This Row],[Budget_COGS]])
)
)</f>
        <v>0.17499999999999999</v>
      </c>
      <c r="S3805" s="5" t="str">
        <f>IF(Table1[[#This Row],[COGS _Var]]&gt;=0, "Above Budget", "Below Budget")</f>
        <v>Below Budget</v>
      </c>
      <c r="T3805">
        <f>Table1[[#This Row],[Actual_Sales]]-Table1[[#This Row],[COGS]]</f>
        <v>46</v>
      </c>
      <c r="U3805">
        <v>50</v>
      </c>
      <c r="V3805">
        <f>Table1[[#This Row],[Gross_Margin]]-Table1[[#This Row],[Budget_Margin]]</f>
        <v>-4</v>
      </c>
      <c r="W3805" s="5">
        <f>IF(
Table1[[#This Row],[Budget_Margin]]=0,
"",
IF(
Table1[[#This Row],[Budget_Margin]]&gt;0,
(Table1[[#This Row],[Gross_Margin]]-Table1[[#This Row],[Budget_Margin]]) / Table1[[#This Row],[Budget_Margin]],
(Table1[[#This Row],[Gross_Margin]]-Table1[[#This Row],[Budget_Margin]]) / ABS(Table1[[#This Row],[Budget_Margin]])
)
)</f>
        <v>-0.08</v>
      </c>
      <c r="X3805" s="5" t="str">
        <f>IF(Table1[[#This Row],[Margin_Var]]&gt;=0, "Above Budget", "Below Budget")</f>
        <v>Below Budget</v>
      </c>
      <c r="Y3805" s="5">
        <f>IFERROR(Table1[[#This Row],[Gross_Margin]]/Table1[[#This Row],[Actual_Sales]],0)</f>
        <v>0.58227848101265822</v>
      </c>
      <c r="Z3805" s="5">
        <f>Table1[[#This Row],[Actual_Profit]]/Table1[[#This Row],[Actual_Sales]]</f>
        <v>0</v>
      </c>
      <c r="AA3805">
        <v>46</v>
      </c>
      <c r="AB3805" s="5">
        <f>IFERROR(Table1[[#This Row],[Expenses]]/Table1[[#This Row],[Actual_Sales]],0)</f>
        <v>0.58227848101265822</v>
      </c>
      <c r="AC3805">
        <v>12</v>
      </c>
      <c r="AD3805">
        <v>193</v>
      </c>
      <c r="AE3805" s="5">
        <f>IFERROR(Table1[[#This Row],[Inventory]]/Table1[[#This Row],[Actual_Sales]],0)</f>
        <v>2.4430379746835444</v>
      </c>
    </row>
    <row r="3806" spans="1:31" x14ac:dyDescent="0.25">
      <c r="A3806">
        <v>1120</v>
      </c>
      <c r="B3806">
        <v>435</v>
      </c>
      <c r="C3806">
        <v>11</v>
      </c>
      <c r="D3806" s="2">
        <v>40360</v>
      </c>
      <c r="E3806">
        <v>141</v>
      </c>
      <c r="F3806">
        <v>90</v>
      </c>
      <c r="G3806">
        <f>Table1[[#This Row],[Actual_Sales]]-Table1[[#This Row],[Budget_Sales]]</f>
        <v>51</v>
      </c>
      <c r="H3806" s="5">
        <f>IF(
Table1[[#This Row],[Budget_Sales]]=0,
"",
IF(
Table1[[#This Row],[Budget_Sales]]&gt;0,
(Table1[[#This Row],[Actual_Sales]]-Table1[[#This Row],[Budget_Sales]])/Table1[[#This Row],[Budget_Sales]],
(Table1[[#This Row],[Actual_Sales]]-Table1[[#This Row],[Budget_Sales]])/ABS(Table1[[#This Row],[Budget_Sales]])
)
)</f>
        <v>0.56666666666666665</v>
      </c>
      <c r="I3806" s="5" t="str">
        <f>IF(Table1[[#This Row],[Sales_Var]]&gt;=0,"Above Budget","Below Budget")</f>
        <v>Above Budget</v>
      </c>
      <c r="J3806">
        <f>Table1[[#This Row],[Actual_Sales]]-(Table1[[#This Row],[COGS]]+Table1[[#This Row],[Expenses]])</f>
        <v>0</v>
      </c>
      <c r="K3806">
        <v>10</v>
      </c>
      <c r="L3806">
        <f>Table1[[#This Row],[Actual_Profit]]-Table1[[#This Row],[Budget_Profit]]</f>
        <v>-10</v>
      </c>
      <c r="M3806" s="5">
        <f>IF(
Table1[[#This Row],[Budget_Profit]]=0,
"",
IF(
Table1[[#This Row],[Budget_Profit]]&gt;0,
(Table1[[#This Row],[Actual_Profit]]-Table1[[#This Row],[Budget_Profit]])/Table1[[#This Row],[Budget_Profit]],
(Table1[[#This Row],[Actual_Profit]]-Table1[[#This Row],[Budget_Profit]])/ABS(Table1[[#This Row],[Budget_Profit]])
)
)</f>
        <v>-1</v>
      </c>
      <c r="N3806" s="5" t="str">
        <f>IF(Table1[[#This Row],[Profit_Var]]&gt;=0, "Above Budget", "Below Budget")</f>
        <v>Below Budget</v>
      </c>
      <c r="O3806">
        <v>59</v>
      </c>
      <c r="P3806">
        <v>30</v>
      </c>
      <c r="Q3806">
        <f>Table1[[#This Row],[COGS]]-Table1[[#This Row],[Budget_COGS]]</f>
        <v>29</v>
      </c>
      <c r="R3806" s="5">
        <f>IF(
Table1[[#This Row],[Budget_COGS]]=0,
"",
IF(
Table1[[#This Row],[Budget_COGS]]&gt;0,
(Table1[[#This Row],[Budget_COGS]]-Table1[[#This Row],[COGS]]) / Table1[[#This Row],[Budget_COGS]],
(Table1[[#This Row],[Budget_COGS]]-Table1[[#This Row],[COGS]]) / ABS(Table1[[#This Row],[Budget_COGS]])
)
)</f>
        <v>-0.96666666666666667</v>
      </c>
      <c r="S3806" s="5" t="str">
        <f>IF(Table1[[#This Row],[COGS _Var]]&gt;=0, "Above Budget", "Below Budget")</f>
        <v>Above Budget</v>
      </c>
      <c r="T3806">
        <f>Table1[[#This Row],[Actual_Sales]]-Table1[[#This Row],[COGS]]</f>
        <v>82</v>
      </c>
      <c r="U3806">
        <v>60</v>
      </c>
      <c r="V3806">
        <f>Table1[[#This Row],[Gross_Margin]]-Table1[[#This Row],[Budget_Margin]]</f>
        <v>22</v>
      </c>
      <c r="W3806" s="5">
        <f>IF(
Table1[[#This Row],[Budget_Margin]]=0,
"",
IF(
Table1[[#This Row],[Budget_Margin]]&gt;0,
(Table1[[#This Row],[Gross_Margin]]-Table1[[#This Row],[Budget_Margin]]) / Table1[[#This Row],[Budget_Margin]],
(Table1[[#This Row],[Gross_Margin]]-Table1[[#This Row],[Budget_Margin]]) / ABS(Table1[[#This Row],[Budget_Margin]])
)
)</f>
        <v>0.36666666666666664</v>
      </c>
      <c r="X3806" s="5" t="str">
        <f>IF(Table1[[#This Row],[Margin_Var]]&gt;=0, "Above Budget", "Below Budget")</f>
        <v>Above Budget</v>
      </c>
      <c r="Y3806" s="5">
        <f>IFERROR(Table1[[#This Row],[Gross_Margin]]/Table1[[#This Row],[Actual_Sales]],0)</f>
        <v>0.58156028368794321</v>
      </c>
      <c r="Z3806" s="5">
        <f>Table1[[#This Row],[Actual_Profit]]/Table1[[#This Row],[Actual_Sales]]</f>
        <v>0</v>
      </c>
      <c r="AA3806">
        <v>82</v>
      </c>
      <c r="AB3806" s="5">
        <f>IFERROR(Table1[[#This Row],[Expenses]]/Table1[[#This Row],[Actual_Sales]],0)</f>
        <v>0.58156028368794321</v>
      </c>
      <c r="AC3806">
        <v>53</v>
      </c>
      <c r="AD3806">
        <v>338</v>
      </c>
      <c r="AE3806" s="5">
        <f>IFERROR(Table1[[#This Row],[Inventory]]/Table1[[#This Row],[Actual_Sales]],0)</f>
        <v>2.397163120567376</v>
      </c>
    </row>
    <row r="3807" spans="1:31" x14ac:dyDescent="0.25">
      <c r="A3807">
        <v>3108</v>
      </c>
      <c r="B3807">
        <v>603</v>
      </c>
      <c r="C3807">
        <v>5</v>
      </c>
      <c r="D3807" s="2">
        <v>40695</v>
      </c>
      <c r="E3807">
        <v>124</v>
      </c>
      <c r="F3807">
        <v>120</v>
      </c>
      <c r="G3807">
        <f>Table1[[#This Row],[Actual_Sales]]-Table1[[#This Row],[Budget_Sales]]</f>
        <v>4</v>
      </c>
      <c r="H3807" s="5">
        <f>IF(
Table1[[#This Row],[Budget_Sales]]=0,
"",
IF(
Table1[[#This Row],[Budget_Sales]]&gt;0,
(Table1[[#This Row],[Actual_Sales]]-Table1[[#This Row],[Budget_Sales]])/Table1[[#This Row],[Budget_Sales]],
(Table1[[#This Row],[Actual_Sales]]-Table1[[#This Row],[Budget_Sales]])/ABS(Table1[[#This Row],[Budget_Sales]])
)
)</f>
        <v>3.3333333333333333E-2</v>
      </c>
      <c r="I3807" s="5" t="str">
        <f>IF(Table1[[#This Row],[Sales_Var]]&gt;=0,"Above Budget","Below Budget")</f>
        <v>Above Budget</v>
      </c>
      <c r="J3807">
        <f>Table1[[#This Row],[Actual_Sales]]-(Table1[[#This Row],[COGS]]+Table1[[#This Row],[Expenses]])</f>
        <v>0</v>
      </c>
      <c r="K3807">
        <v>20</v>
      </c>
      <c r="L3807">
        <f>Table1[[#This Row],[Actual_Profit]]-Table1[[#This Row],[Budget_Profit]]</f>
        <v>-20</v>
      </c>
      <c r="M3807" s="5">
        <f>IF(
Table1[[#This Row],[Budget_Profit]]=0,
"",
IF(
Table1[[#This Row],[Budget_Profit]]&gt;0,
(Table1[[#This Row],[Actual_Profit]]-Table1[[#This Row],[Budget_Profit]])/Table1[[#This Row],[Budget_Profit]],
(Table1[[#This Row],[Actual_Profit]]-Table1[[#This Row],[Budget_Profit]])/ABS(Table1[[#This Row],[Budget_Profit]])
)
)</f>
        <v>-1</v>
      </c>
      <c r="N3807" s="5" t="str">
        <f>IF(Table1[[#This Row],[Profit_Var]]&gt;=0, "Above Budget", "Below Budget")</f>
        <v>Below Budget</v>
      </c>
      <c r="O3807">
        <v>52</v>
      </c>
      <c r="P3807">
        <v>40</v>
      </c>
      <c r="Q3807">
        <f>Table1[[#This Row],[COGS]]-Table1[[#This Row],[Budget_COGS]]</f>
        <v>12</v>
      </c>
      <c r="R3807" s="5">
        <f>IF(
Table1[[#This Row],[Budget_COGS]]=0,
"",
IF(
Table1[[#This Row],[Budget_COGS]]&gt;0,
(Table1[[#This Row],[Budget_COGS]]-Table1[[#This Row],[COGS]]) / Table1[[#This Row],[Budget_COGS]],
(Table1[[#This Row],[Budget_COGS]]-Table1[[#This Row],[COGS]]) / ABS(Table1[[#This Row],[Budget_COGS]])
)
)</f>
        <v>-0.3</v>
      </c>
      <c r="S3807" s="5" t="str">
        <f>IF(Table1[[#This Row],[COGS _Var]]&gt;=0, "Above Budget", "Below Budget")</f>
        <v>Above Budget</v>
      </c>
      <c r="T3807">
        <f>Table1[[#This Row],[Actual_Sales]]-Table1[[#This Row],[COGS]]</f>
        <v>72</v>
      </c>
      <c r="U3807">
        <v>80</v>
      </c>
      <c r="V3807">
        <f>Table1[[#This Row],[Gross_Margin]]-Table1[[#This Row],[Budget_Margin]]</f>
        <v>-8</v>
      </c>
      <c r="W3807" s="5">
        <f>IF(
Table1[[#This Row],[Budget_Margin]]=0,
"",
IF(
Table1[[#This Row],[Budget_Margin]]&gt;0,
(Table1[[#This Row],[Gross_Margin]]-Table1[[#This Row],[Budget_Margin]]) / Table1[[#This Row],[Budget_Margin]],
(Table1[[#This Row],[Gross_Margin]]-Table1[[#This Row],[Budget_Margin]]) / ABS(Table1[[#This Row],[Budget_Margin]])
)
)</f>
        <v>-0.1</v>
      </c>
      <c r="X3807" s="5" t="str">
        <f>IF(Table1[[#This Row],[Margin_Var]]&gt;=0, "Above Budget", "Below Budget")</f>
        <v>Below Budget</v>
      </c>
      <c r="Y3807" s="5">
        <f>IFERROR(Table1[[#This Row],[Gross_Margin]]/Table1[[#This Row],[Actual_Sales]],0)</f>
        <v>0.58064516129032262</v>
      </c>
      <c r="Z3807" s="5">
        <f>Table1[[#This Row],[Actual_Profit]]/Table1[[#This Row],[Actual_Sales]]</f>
        <v>0</v>
      </c>
      <c r="AA3807">
        <v>72</v>
      </c>
      <c r="AB3807" s="5">
        <f>IFERROR(Table1[[#This Row],[Expenses]]/Table1[[#This Row],[Actual_Sales]],0)</f>
        <v>0.58064516129032262</v>
      </c>
      <c r="AC3807">
        <v>47</v>
      </c>
      <c r="AD3807">
        <v>313</v>
      </c>
      <c r="AE3807" s="5">
        <f>IFERROR(Table1[[#This Row],[Inventory]]/Table1[[#This Row],[Actual_Sales]],0)</f>
        <v>2.524193548387097</v>
      </c>
    </row>
    <row r="3808" spans="1:31" x14ac:dyDescent="0.25">
      <c r="A3808">
        <v>3157</v>
      </c>
      <c r="B3808">
        <v>816</v>
      </c>
      <c r="C3808">
        <v>8</v>
      </c>
      <c r="D3808" s="2">
        <v>40695</v>
      </c>
      <c r="E3808">
        <v>124</v>
      </c>
      <c r="F3808">
        <v>110</v>
      </c>
      <c r="G3808">
        <f>Table1[[#This Row],[Actual_Sales]]-Table1[[#This Row],[Budget_Sales]]</f>
        <v>14</v>
      </c>
      <c r="H3808" s="5">
        <f>IF(
Table1[[#This Row],[Budget_Sales]]=0,
"",
IF(
Table1[[#This Row],[Budget_Sales]]&gt;0,
(Table1[[#This Row],[Actual_Sales]]-Table1[[#This Row],[Budget_Sales]])/Table1[[#This Row],[Budget_Sales]],
(Table1[[#This Row],[Actual_Sales]]-Table1[[#This Row],[Budget_Sales]])/ABS(Table1[[#This Row],[Budget_Sales]])
)
)</f>
        <v>0.12727272727272726</v>
      </c>
      <c r="I3808" s="5" t="str">
        <f>IF(Table1[[#This Row],[Sales_Var]]&gt;=0,"Above Budget","Below Budget")</f>
        <v>Above Budget</v>
      </c>
      <c r="J3808">
        <f>Table1[[#This Row],[Actual_Sales]]-(Table1[[#This Row],[COGS]]+Table1[[#This Row],[Expenses]])</f>
        <v>0</v>
      </c>
      <c r="K3808">
        <v>20</v>
      </c>
      <c r="L3808">
        <f>Table1[[#This Row],[Actual_Profit]]-Table1[[#This Row],[Budget_Profit]]</f>
        <v>-20</v>
      </c>
      <c r="M3808" s="5">
        <f>IF(
Table1[[#This Row],[Budget_Profit]]=0,
"",
IF(
Table1[[#This Row],[Budget_Profit]]&gt;0,
(Table1[[#This Row],[Actual_Profit]]-Table1[[#This Row],[Budget_Profit]])/Table1[[#This Row],[Budget_Profit]],
(Table1[[#This Row],[Actual_Profit]]-Table1[[#This Row],[Budget_Profit]])/ABS(Table1[[#This Row],[Budget_Profit]])
)
)</f>
        <v>-1</v>
      </c>
      <c r="N3808" s="5" t="str">
        <f>IF(Table1[[#This Row],[Profit_Var]]&gt;=0, "Above Budget", "Below Budget")</f>
        <v>Below Budget</v>
      </c>
      <c r="O3808">
        <v>52</v>
      </c>
      <c r="P3808">
        <v>40</v>
      </c>
      <c r="Q3808">
        <f>Table1[[#This Row],[COGS]]-Table1[[#This Row],[Budget_COGS]]</f>
        <v>12</v>
      </c>
      <c r="R3808" s="5">
        <f>IF(
Table1[[#This Row],[Budget_COGS]]=0,
"",
IF(
Table1[[#This Row],[Budget_COGS]]&gt;0,
(Table1[[#This Row],[Budget_COGS]]-Table1[[#This Row],[COGS]]) / Table1[[#This Row],[Budget_COGS]],
(Table1[[#This Row],[Budget_COGS]]-Table1[[#This Row],[COGS]]) / ABS(Table1[[#This Row],[Budget_COGS]])
)
)</f>
        <v>-0.3</v>
      </c>
      <c r="S3808" s="5" t="str">
        <f>IF(Table1[[#This Row],[COGS _Var]]&gt;=0, "Above Budget", "Below Budget")</f>
        <v>Above Budget</v>
      </c>
      <c r="T3808">
        <f>Table1[[#This Row],[Actual_Sales]]-Table1[[#This Row],[COGS]]</f>
        <v>72</v>
      </c>
      <c r="U3808">
        <v>70</v>
      </c>
      <c r="V3808">
        <f>Table1[[#This Row],[Gross_Margin]]-Table1[[#This Row],[Budget_Margin]]</f>
        <v>2</v>
      </c>
      <c r="W3808" s="5">
        <f>IF(
Table1[[#This Row],[Budget_Margin]]=0,
"",
IF(
Table1[[#This Row],[Budget_Margin]]&gt;0,
(Table1[[#This Row],[Gross_Margin]]-Table1[[#This Row],[Budget_Margin]]) / Table1[[#This Row],[Budget_Margin]],
(Table1[[#This Row],[Gross_Margin]]-Table1[[#This Row],[Budget_Margin]]) / ABS(Table1[[#This Row],[Budget_Margin]])
)
)</f>
        <v>2.8571428571428571E-2</v>
      </c>
      <c r="X3808" s="5" t="str">
        <f>IF(Table1[[#This Row],[Margin_Var]]&gt;=0, "Above Budget", "Below Budget")</f>
        <v>Above Budget</v>
      </c>
      <c r="Y3808" s="5">
        <f>IFERROR(Table1[[#This Row],[Gross_Margin]]/Table1[[#This Row],[Actual_Sales]],0)</f>
        <v>0.58064516129032262</v>
      </c>
      <c r="Z3808" s="5">
        <f>Table1[[#This Row],[Actual_Profit]]/Table1[[#This Row],[Actual_Sales]]</f>
        <v>0</v>
      </c>
      <c r="AA3808">
        <v>72</v>
      </c>
      <c r="AB3808" s="5">
        <f>IFERROR(Table1[[#This Row],[Expenses]]/Table1[[#This Row],[Actual_Sales]],0)</f>
        <v>0.58064516129032262</v>
      </c>
      <c r="AC3808">
        <v>47</v>
      </c>
      <c r="AD3808">
        <v>313</v>
      </c>
      <c r="AE3808" s="5">
        <f>IFERROR(Table1[[#This Row],[Inventory]]/Table1[[#This Row],[Actual_Sales]],0)</f>
        <v>2.524193548387097</v>
      </c>
    </row>
    <row r="3809" spans="1:31" x14ac:dyDescent="0.25">
      <c r="A3809">
        <v>688</v>
      </c>
      <c r="B3809">
        <v>860</v>
      </c>
      <c r="C3809">
        <v>5</v>
      </c>
      <c r="D3809" s="2">
        <v>40269</v>
      </c>
      <c r="E3809">
        <v>150</v>
      </c>
      <c r="F3809">
        <v>140</v>
      </c>
      <c r="G3809">
        <f>Table1[[#This Row],[Actual_Sales]]-Table1[[#This Row],[Budget_Sales]]</f>
        <v>10</v>
      </c>
      <c r="H3809" s="5">
        <f>IF(
Table1[[#This Row],[Budget_Sales]]=0,
"",
IF(
Table1[[#This Row],[Budget_Sales]]&gt;0,
(Table1[[#This Row],[Actual_Sales]]-Table1[[#This Row],[Budget_Sales]])/Table1[[#This Row],[Budget_Sales]],
(Table1[[#This Row],[Actual_Sales]]-Table1[[#This Row],[Budget_Sales]])/ABS(Table1[[#This Row],[Budget_Sales]])
)
)</f>
        <v>7.1428571428571425E-2</v>
      </c>
      <c r="I3809" s="5" t="str">
        <f>IF(Table1[[#This Row],[Sales_Var]]&gt;=0,"Above Budget","Below Budget")</f>
        <v>Above Budget</v>
      </c>
      <c r="J3809">
        <f>Table1[[#This Row],[Actual_Sales]]-(Table1[[#This Row],[COGS]]+Table1[[#This Row],[Expenses]])</f>
        <v>0</v>
      </c>
      <c r="K3809">
        <v>10</v>
      </c>
      <c r="L3809">
        <f>Table1[[#This Row],[Actual_Profit]]-Table1[[#This Row],[Budget_Profit]]</f>
        <v>-10</v>
      </c>
      <c r="M3809" s="5">
        <f>IF(
Table1[[#This Row],[Budget_Profit]]=0,
"",
IF(
Table1[[#This Row],[Budget_Profit]]&gt;0,
(Table1[[#This Row],[Actual_Profit]]-Table1[[#This Row],[Budget_Profit]])/Table1[[#This Row],[Budget_Profit]],
(Table1[[#This Row],[Actual_Profit]]-Table1[[#This Row],[Budget_Profit]])/ABS(Table1[[#This Row],[Budget_Profit]])
)
)</f>
        <v>-1</v>
      </c>
      <c r="N3809" s="5" t="str">
        <f>IF(Table1[[#This Row],[Profit_Var]]&gt;=0, "Above Budget", "Below Budget")</f>
        <v>Below Budget</v>
      </c>
      <c r="O3809">
        <v>63</v>
      </c>
      <c r="P3809">
        <v>60</v>
      </c>
      <c r="Q3809">
        <f>Table1[[#This Row],[COGS]]-Table1[[#This Row],[Budget_COGS]]</f>
        <v>3</v>
      </c>
      <c r="R3809" s="5">
        <f>IF(
Table1[[#This Row],[Budget_COGS]]=0,
"",
IF(
Table1[[#This Row],[Budget_COGS]]&gt;0,
(Table1[[#This Row],[Budget_COGS]]-Table1[[#This Row],[COGS]]) / Table1[[#This Row],[Budget_COGS]],
(Table1[[#This Row],[Budget_COGS]]-Table1[[#This Row],[COGS]]) / ABS(Table1[[#This Row],[Budget_COGS]])
)
)</f>
        <v>-0.05</v>
      </c>
      <c r="S3809" s="5" t="str">
        <f>IF(Table1[[#This Row],[COGS _Var]]&gt;=0, "Above Budget", "Below Budget")</f>
        <v>Above Budget</v>
      </c>
      <c r="T3809">
        <f>Table1[[#This Row],[Actual_Sales]]-Table1[[#This Row],[COGS]]</f>
        <v>87</v>
      </c>
      <c r="U3809">
        <v>80</v>
      </c>
      <c r="V3809">
        <f>Table1[[#This Row],[Gross_Margin]]-Table1[[#This Row],[Budget_Margin]]</f>
        <v>7</v>
      </c>
      <c r="W3809" s="5">
        <f>IF(
Table1[[#This Row],[Budget_Margin]]=0,
"",
IF(
Table1[[#This Row],[Budget_Margin]]&gt;0,
(Table1[[#This Row],[Gross_Margin]]-Table1[[#This Row],[Budget_Margin]]) / Table1[[#This Row],[Budget_Margin]],
(Table1[[#This Row],[Gross_Margin]]-Table1[[#This Row],[Budget_Margin]]) / ABS(Table1[[#This Row],[Budget_Margin]])
)
)</f>
        <v>8.7499999999999994E-2</v>
      </c>
      <c r="X3809" s="5" t="str">
        <f>IF(Table1[[#This Row],[Margin_Var]]&gt;=0, "Above Budget", "Below Budget")</f>
        <v>Above Budget</v>
      </c>
      <c r="Y3809" s="5">
        <f>IFERROR(Table1[[#This Row],[Gross_Margin]]/Table1[[#This Row],[Actual_Sales]],0)</f>
        <v>0.57999999999999996</v>
      </c>
      <c r="Z3809" s="5">
        <f>Table1[[#This Row],[Actual_Profit]]/Table1[[#This Row],[Actual_Sales]]</f>
        <v>0</v>
      </c>
      <c r="AA3809">
        <v>87</v>
      </c>
      <c r="AB3809" s="5">
        <f>IFERROR(Table1[[#This Row],[Expenses]]/Table1[[#This Row],[Actual_Sales]],0)</f>
        <v>0.57999999999999996</v>
      </c>
      <c r="AC3809">
        <v>57</v>
      </c>
      <c r="AD3809">
        <v>521</v>
      </c>
      <c r="AE3809" s="5">
        <f>IFERROR(Table1[[#This Row],[Inventory]]/Table1[[#This Row],[Actual_Sales]],0)</f>
        <v>3.4733333333333332</v>
      </c>
    </row>
    <row r="3810" spans="1:31" x14ac:dyDescent="0.25">
      <c r="A3810">
        <v>550</v>
      </c>
      <c r="B3810">
        <v>253</v>
      </c>
      <c r="C3810">
        <v>13</v>
      </c>
      <c r="D3810" s="2">
        <v>40269</v>
      </c>
      <c r="E3810">
        <v>150</v>
      </c>
      <c r="F3810">
        <v>100</v>
      </c>
      <c r="G3810">
        <f>Table1[[#This Row],[Actual_Sales]]-Table1[[#This Row],[Budget_Sales]]</f>
        <v>50</v>
      </c>
      <c r="H3810" s="5">
        <f>IF(
Table1[[#This Row],[Budget_Sales]]=0,
"",
IF(
Table1[[#This Row],[Budget_Sales]]&gt;0,
(Table1[[#This Row],[Actual_Sales]]-Table1[[#This Row],[Budget_Sales]])/Table1[[#This Row],[Budget_Sales]],
(Table1[[#This Row],[Actual_Sales]]-Table1[[#This Row],[Budget_Sales]])/ABS(Table1[[#This Row],[Budget_Sales]])
)
)</f>
        <v>0.5</v>
      </c>
      <c r="I3810" s="5" t="str">
        <f>IF(Table1[[#This Row],[Sales_Var]]&gt;=0,"Above Budget","Below Budget")</f>
        <v>Above Budget</v>
      </c>
      <c r="J3810">
        <f>Table1[[#This Row],[Actual_Sales]]-(Table1[[#This Row],[COGS]]+Table1[[#This Row],[Expenses]])</f>
        <v>0</v>
      </c>
      <c r="K3810">
        <v>10</v>
      </c>
      <c r="L3810">
        <f>Table1[[#This Row],[Actual_Profit]]-Table1[[#This Row],[Budget_Profit]]</f>
        <v>-10</v>
      </c>
      <c r="M3810" s="5">
        <f>IF(
Table1[[#This Row],[Budget_Profit]]=0,
"",
IF(
Table1[[#This Row],[Budget_Profit]]&gt;0,
(Table1[[#This Row],[Actual_Profit]]-Table1[[#This Row],[Budget_Profit]])/Table1[[#This Row],[Budget_Profit]],
(Table1[[#This Row],[Actual_Profit]]-Table1[[#This Row],[Budget_Profit]])/ABS(Table1[[#This Row],[Budget_Profit]])
)
)</f>
        <v>-1</v>
      </c>
      <c r="N3810" s="5" t="str">
        <f>IF(Table1[[#This Row],[Profit_Var]]&gt;=0, "Above Budget", "Below Budget")</f>
        <v>Below Budget</v>
      </c>
      <c r="O3810">
        <v>63</v>
      </c>
      <c r="P3810">
        <v>40</v>
      </c>
      <c r="Q3810">
        <f>Table1[[#This Row],[COGS]]-Table1[[#This Row],[Budget_COGS]]</f>
        <v>23</v>
      </c>
      <c r="R3810" s="5">
        <f>IF(
Table1[[#This Row],[Budget_COGS]]=0,
"",
IF(
Table1[[#This Row],[Budget_COGS]]&gt;0,
(Table1[[#This Row],[Budget_COGS]]-Table1[[#This Row],[COGS]]) / Table1[[#This Row],[Budget_COGS]],
(Table1[[#This Row],[Budget_COGS]]-Table1[[#This Row],[COGS]]) / ABS(Table1[[#This Row],[Budget_COGS]])
)
)</f>
        <v>-0.57499999999999996</v>
      </c>
      <c r="S3810" s="5" t="str">
        <f>IF(Table1[[#This Row],[COGS _Var]]&gt;=0, "Above Budget", "Below Budget")</f>
        <v>Above Budget</v>
      </c>
      <c r="T3810">
        <f>Table1[[#This Row],[Actual_Sales]]-Table1[[#This Row],[COGS]]</f>
        <v>87</v>
      </c>
      <c r="U3810">
        <v>60</v>
      </c>
      <c r="V3810">
        <f>Table1[[#This Row],[Gross_Margin]]-Table1[[#This Row],[Budget_Margin]]</f>
        <v>27</v>
      </c>
      <c r="W3810" s="5">
        <f>IF(
Table1[[#This Row],[Budget_Margin]]=0,
"",
IF(
Table1[[#This Row],[Budget_Margin]]&gt;0,
(Table1[[#This Row],[Gross_Margin]]-Table1[[#This Row],[Budget_Margin]]) / Table1[[#This Row],[Budget_Margin]],
(Table1[[#This Row],[Gross_Margin]]-Table1[[#This Row],[Budget_Margin]]) / ABS(Table1[[#This Row],[Budget_Margin]])
)
)</f>
        <v>0.45</v>
      </c>
      <c r="X3810" s="5" t="str">
        <f>IF(Table1[[#This Row],[Margin_Var]]&gt;=0, "Above Budget", "Below Budget")</f>
        <v>Above Budget</v>
      </c>
      <c r="Y3810" s="5">
        <f>IFERROR(Table1[[#This Row],[Gross_Margin]]/Table1[[#This Row],[Actual_Sales]],0)</f>
        <v>0.57999999999999996</v>
      </c>
      <c r="Z3810" s="5">
        <f>Table1[[#This Row],[Actual_Profit]]/Table1[[#This Row],[Actual_Sales]]</f>
        <v>0</v>
      </c>
      <c r="AA3810">
        <v>87</v>
      </c>
      <c r="AB3810" s="5">
        <f>IFERROR(Table1[[#This Row],[Expenses]]/Table1[[#This Row],[Actual_Sales]],0)</f>
        <v>0.57999999999999996</v>
      </c>
      <c r="AC3810">
        <v>57</v>
      </c>
      <c r="AD3810">
        <v>521</v>
      </c>
      <c r="AE3810" s="5">
        <f>IFERROR(Table1[[#This Row],[Inventory]]/Table1[[#This Row],[Actual_Sales]],0)</f>
        <v>3.4733333333333332</v>
      </c>
    </row>
    <row r="3811" spans="1:31" x14ac:dyDescent="0.25">
      <c r="A3811">
        <v>505</v>
      </c>
      <c r="B3811">
        <v>860</v>
      </c>
      <c r="C3811">
        <v>5</v>
      </c>
      <c r="D3811" s="2">
        <v>40238</v>
      </c>
      <c r="E3811">
        <v>150</v>
      </c>
      <c r="F3811">
        <v>140</v>
      </c>
      <c r="G3811">
        <f>Table1[[#This Row],[Actual_Sales]]-Table1[[#This Row],[Budget_Sales]]</f>
        <v>10</v>
      </c>
      <c r="H3811" s="5">
        <f>IF(
Table1[[#This Row],[Budget_Sales]]=0,
"",
IF(
Table1[[#This Row],[Budget_Sales]]&gt;0,
(Table1[[#This Row],[Actual_Sales]]-Table1[[#This Row],[Budget_Sales]])/Table1[[#This Row],[Budget_Sales]],
(Table1[[#This Row],[Actual_Sales]]-Table1[[#This Row],[Budget_Sales]])/ABS(Table1[[#This Row],[Budget_Sales]])
)
)</f>
        <v>7.1428571428571425E-2</v>
      </c>
      <c r="I3811" s="5" t="str">
        <f>IF(Table1[[#This Row],[Sales_Var]]&gt;=0,"Above Budget","Below Budget")</f>
        <v>Above Budget</v>
      </c>
      <c r="J3811">
        <f>Table1[[#This Row],[Actual_Sales]]-(Table1[[#This Row],[COGS]]+Table1[[#This Row],[Expenses]])</f>
        <v>0</v>
      </c>
      <c r="K3811">
        <v>10</v>
      </c>
      <c r="L3811">
        <f>Table1[[#This Row],[Actual_Profit]]-Table1[[#This Row],[Budget_Profit]]</f>
        <v>-10</v>
      </c>
      <c r="M3811" s="5">
        <f>IF(
Table1[[#This Row],[Budget_Profit]]=0,
"",
IF(
Table1[[#This Row],[Budget_Profit]]&gt;0,
(Table1[[#This Row],[Actual_Profit]]-Table1[[#This Row],[Budget_Profit]])/Table1[[#This Row],[Budget_Profit]],
(Table1[[#This Row],[Actual_Profit]]-Table1[[#This Row],[Budget_Profit]])/ABS(Table1[[#This Row],[Budget_Profit]])
)
)</f>
        <v>-1</v>
      </c>
      <c r="N3811" s="5" t="str">
        <f>IF(Table1[[#This Row],[Profit_Var]]&gt;=0, "Above Budget", "Below Budget")</f>
        <v>Below Budget</v>
      </c>
      <c r="O3811">
        <v>63</v>
      </c>
      <c r="P3811">
        <v>60</v>
      </c>
      <c r="Q3811">
        <f>Table1[[#This Row],[COGS]]-Table1[[#This Row],[Budget_COGS]]</f>
        <v>3</v>
      </c>
      <c r="R3811" s="5">
        <f>IF(
Table1[[#This Row],[Budget_COGS]]=0,
"",
IF(
Table1[[#This Row],[Budget_COGS]]&gt;0,
(Table1[[#This Row],[Budget_COGS]]-Table1[[#This Row],[COGS]]) / Table1[[#This Row],[Budget_COGS]],
(Table1[[#This Row],[Budget_COGS]]-Table1[[#This Row],[COGS]]) / ABS(Table1[[#This Row],[Budget_COGS]])
)
)</f>
        <v>-0.05</v>
      </c>
      <c r="S3811" s="5" t="str">
        <f>IF(Table1[[#This Row],[COGS _Var]]&gt;=0, "Above Budget", "Below Budget")</f>
        <v>Above Budget</v>
      </c>
      <c r="T3811">
        <f>Table1[[#This Row],[Actual_Sales]]-Table1[[#This Row],[COGS]]</f>
        <v>87</v>
      </c>
      <c r="U3811">
        <v>80</v>
      </c>
      <c r="V3811">
        <f>Table1[[#This Row],[Gross_Margin]]-Table1[[#This Row],[Budget_Margin]]</f>
        <v>7</v>
      </c>
      <c r="W3811" s="5">
        <f>IF(
Table1[[#This Row],[Budget_Margin]]=0,
"",
IF(
Table1[[#This Row],[Budget_Margin]]&gt;0,
(Table1[[#This Row],[Gross_Margin]]-Table1[[#This Row],[Budget_Margin]]) / Table1[[#This Row],[Budget_Margin]],
(Table1[[#This Row],[Gross_Margin]]-Table1[[#This Row],[Budget_Margin]]) / ABS(Table1[[#This Row],[Budget_Margin]])
)
)</f>
        <v>8.7499999999999994E-2</v>
      </c>
      <c r="X3811" s="5" t="str">
        <f>IF(Table1[[#This Row],[Margin_Var]]&gt;=0, "Above Budget", "Below Budget")</f>
        <v>Above Budget</v>
      </c>
      <c r="Y3811" s="5">
        <f>IFERROR(Table1[[#This Row],[Gross_Margin]]/Table1[[#This Row],[Actual_Sales]],0)</f>
        <v>0.57999999999999996</v>
      </c>
      <c r="Z3811" s="5">
        <f>Table1[[#This Row],[Actual_Profit]]/Table1[[#This Row],[Actual_Sales]]</f>
        <v>0</v>
      </c>
      <c r="AA3811">
        <v>87</v>
      </c>
      <c r="AB3811" s="5">
        <f>IFERROR(Table1[[#This Row],[Expenses]]/Table1[[#This Row],[Actual_Sales]],0)</f>
        <v>0.57999999999999996</v>
      </c>
      <c r="AC3811">
        <v>57</v>
      </c>
      <c r="AD3811">
        <v>506</v>
      </c>
      <c r="AE3811" s="5">
        <f>IFERROR(Table1[[#This Row],[Inventory]]/Table1[[#This Row],[Actual_Sales]],0)</f>
        <v>3.3733333333333335</v>
      </c>
    </row>
    <row r="3812" spans="1:31" x14ac:dyDescent="0.25">
      <c r="A3812">
        <v>358</v>
      </c>
      <c r="B3812">
        <v>206</v>
      </c>
      <c r="C3812">
        <v>13</v>
      </c>
      <c r="D3812" s="2">
        <v>40238</v>
      </c>
      <c r="E3812">
        <v>150</v>
      </c>
      <c r="F3812">
        <v>100</v>
      </c>
      <c r="G3812">
        <f>Table1[[#This Row],[Actual_Sales]]-Table1[[#This Row],[Budget_Sales]]</f>
        <v>50</v>
      </c>
      <c r="H3812" s="5">
        <f>IF(
Table1[[#This Row],[Budget_Sales]]=0,
"",
IF(
Table1[[#This Row],[Budget_Sales]]&gt;0,
(Table1[[#This Row],[Actual_Sales]]-Table1[[#This Row],[Budget_Sales]])/Table1[[#This Row],[Budget_Sales]],
(Table1[[#This Row],[Actual_Sales]]-Table1[[#This Row],[Budget_Sales]])/ABS(Table1[[#This Row],[Budget_Sales]])
)
)</f>
        <v>0.5</v>
      </c>
      <c r="I3812" s="5" t="str">
        <f>IF(Table1[[#This Row],[Sales_Var]]&gt;=0,"Above Budget","Below Budget")</f>
        <v>Above Budget</v>
      </c>
      <c r="J3812">
        <f>Table1[[#This Row],[Actual_Sales]]-(Table1[[#This Row],[COGS]]+Table1[[#This Row],[Expenses]])</f>
        <v>0</v>
      </c>
      <c r="K3812">
        <v>10</v>
      </c>
      <c r="L3812">
        <f>Table1[[#This Row],[Actual_Profit]]-Table1[[#This Row],[Budget_Profit]]</f>
        <v>-10</v>
      </c>
      <c r="M3812" s="5">
        <f>IF(
Table1[[#This Row],[Budget_Profit]]=0,
"",
IF(
Table1[[#This Row],[Budget_Profit]]&gt;0,
(Table1[[#This Row],[Actual_Profit]]-Table1[[#This Row],[Budget_Profit]])/Table1[[#This Row],[Budget_Profit]],
(Table1[[#This Row],[Actual_Profit]]-Table1[[#This Row],[Budget_Profit]])/ABS(Table1[[#This Row],[Budget_Profit]])
)
)</f>
        <v>-1</v>
      </c>
      <c r="N3812" s="5" t="str">
        <f>IF(Table1[[#This Row],[Profit_Var]]&gt;=0, "Above Budget", "Below Budget")</f>
        <v>Below Budget</v>
      </c>
      <c r="O3812">
        <v>63</v>
      </c>
      <c r="P3812">
        <v>40</v>
      </c>
      <c r="Q3812">
        <f>Table1[[#This Row],[COGS]]-Table1[[#This Row],[Budget_COGS]]</f>
        <v>23</v>
      </c>
      <c r="R3812" s="5">
        <f>IF(
Table1[[#This Row],[Budget_COGS]]=0,
"",
IF(
Table1[[#This Row],[Budget_COGS]]&gt;0,
(Table1[[#This Row],[Budget_COGS]]-Table1[[#This Row],[COGS]]) / Table1[[#This Row],[Budget_COGS]],
(Table1[[#This Row],[Budget_COGS]]-Table1[[#This Row],[COGS]]) / ABS(Table1[[#This Row],[Budget_COGS]])
)
)</f>
        <v>-0.57499999999999996</v>
      </c>
      <c r="S3812" s="5" t="str">
        <f>IF(Table1[[#This Row],[COGS _Var]]&gt;=0, "Above Budget", "Below Budget")</f>
        <v>Above Budget</v>
      </c>
      <c r="T3812">
        <f>Table1[[#This Row],[Actual_Sales]]-Table1[[#This Row],[COGS]]</f>
        <v>87</v>
      </c>
      <c r="U3812">
        <v>60</v>
      </c>
      <c r="V3812">
        <f>Table1[[#This Row],[Gross_Margin]]-Table1[[#This Row],[Budget_Margin]]</f>
        <v>27</v>
      </c>
      <c r="W3812" s="5">
        <f>IF(
Table1[[#This Row],[Budget_Margin]]=0,
"",
IF(
Table1[[#This Row],[Budget_Margin]]&gt;0,
(Table1[[#This Row],[Gross_Margin]]-Table1[[#This Row],[Budget_Margin]]) / Table1[[#This Row],[Budget_Margin]],
(Table1[[#This Row],[Gross_Margin]]-Table1[[#This Row],[Budget_Margin]]) / ABS(Table1[[#This Row],[Budget_Margin]])
)
)</f>
        <v>0.45</v>
      </c>
      <c r="X3812" s="5" t="str">
        <f>IF(Table1[[#This Row],[Margin_Var]]&gt;=0, "Above Budget", "Below Budget")</f>
        <v>Above Budget</v>
      </c>
      <c r="Y3812" s="5">
        <f>IFERROR(Table1[[#This Row],[Gross_Margin]]/Table1[[#This Row],[Actual_Sales]],0)</f>
        <v>0.57999999999999996</v>
      </c>
      <c r="Z3812" s="5">
        <f>Table1[[#This Row],[Actual_Profit]]/Table1[[#This Row],[Actual_Sales]]</f>
        <v>0</v>
      </c>
      <c r="AA3812">
        <v>87</v>
      </c>
      <c r="AB3812" s="5">
        <f>IFERROR(Table1[[#This Row],[Expenses]]/Table1[[#This Row],[Actual_Sales]],0)</f>
        <v>0.57999999999999996</v>
      </c>
      <c r="AC3812">
        <v>57</v>
      </c>
      <c r="AD3812">
        <v>506</v>
      </c>
      <c r="AE3812" s="5">
        <f>IFERROR(Table1[[#This Row],[Inventory]]/Table1[[#This Row],[Actual_Sales]],0)</f>
        <v>3.3733333333333335</v>
      </c>
    </row>
    <row r="3813" spans="1:31" x14ac:dyDescent="0.25">
      <c r="A3813">
        <v>107</v>
      </c>
      <c r="B3813">
        <v>614</v>
      </c>
      <c r="C3813">
        <v>3</v>
      </c>
      <c r="D3813" s="2">
        <v>40179</v>
      </c>
      <c r="E3813">
        <v>150</v>
      </c>
      <c r="F3813">
        <v>150</v>
      </c>
      <c r="G3813">
        <f>Table1[[#This Row],[Actual_Sales]]-Table1[[#This Row],[Budget_Sales]]</f>
        <v>0</v>
      </c>
      <c r="H3813" s="5">
        <f>IF(
Table1[[#This Row],[Budget_Sales]]=0,
"",
IF(
Table1[[#This Row],[Budget_Sales]]&gt;0,
(Table1[[#This Row],[Actual_Sales]]-Table1[[#This Row],[Budget_Sales]])/Table1[[#This Row],[Budget_Sales]],
(Table1[[#This Row],[Actual_Sales]]-Table1[[#This Row],[Budget_Sales]])/ABS(Table1[[#This Row],[Budget_Sales]])
)
)</f>
        <v>0</v>
      </c>
      <c r="I3813" s="5" t="str">
        <f>IF(Table1[[#This Row],[Sales_Var]]&gt;=0,"Above Budget","Below Budget")</f>
        <v>Above Budget</v>
      </c>
      <c r="J3813">
        <f>Table1[[#This Row],[Actual_Sales]]-(Table1[[#This Row],[COGS]]+Table1[[#This Row],[Expenses]])</f>
        <v>0</v>
      </c>
      <c r="K3813">
        <v>20</v>
      </c>
      <c r="L3813">
        <f>Table1[[#This Row],[Actual_Profit]]-Table1[[#This Row],[Budget_Profit]]</f>
        <v>-20</v>
      </c>
      <c r="M3813" s="5">
        <f>IF(
Table1[[#This Row],[Budget_Profit]]=0,
"",
IF(
Table1[[#This Row],[Budget_Profit]]&gt;0,
(Table1[[#This Row],[Actual_Profit]]-Table1[[#This Row],[Budget_Profit]])/Table1[[#This Row],[Budget_Profit]],
(Table1[[#This Row],[Actual_Profit]]-Table1[[#This Row],[Budget_Profit]])/ABS(Table1[[#This Row],[Budget_Profit]])
)
)</f>
        <v>-1</v>
      </c>
      <c r="N3813" s="5" t="str">
        <f>IF(Table1[[#This Row],[Profit_Var]]&gt;=0, "Above Budget", "Below Budget")</f>
        <v>Below Budget</v>
      </c>
      <c r="O3813">
        <v>63</v>
      </c>
      <c r="P3813">
        <v>60</v>
      </c>
      <c r="Q3813">
        <f>Table1[[#This Row],[COGS]]-Table1[[#This Row],[Budget_COGS]]</f>
        <v>3</v>
      </c>
      <c r="R3813" s="5">
        <f>IF(
Table1[[#This Row],[Budget_COGS]]=0,
"",
IF(
Table1[[#This Row],[Budget_COGS]]&gt;0,
(Table1[[#This Row],[Budget_COGS]]-Table1[[#This Row],[COGS]]) / Table1[[#This Row],[Budget_COGS]],
(Table1[[#This Row],[Budget_COGS]]-Table1[[#This Row],[COGS]]) / ABS(Table1[[#This Row],[Budget_COGS]])
)
)</f>
        <v>-0.05</v>
      </c>
      <c r="S3813" s="5" t="str">
        <f>IF(Table1[[#This Row],[COGS _Var]]&gt;=0, "Above Budget", "Below Budget")</f>
        <v>Above Budget</v>
      </c>
      <c r="T3813">
        <f>Table1[[#This Row],[Actual_Sales]]-Table1[[#This Row],[COGS]]</f>
        <v>87</v>
      </c>
      <c r="U3813">
        <v>90</v>
      </c>
      <c r="V3813">
        <f>Table1[[#This Row],[Gross_Margin]]-Table1[[#This Row],[Budget_Margin]]</f>
        <v>-3</v>
      </c>
      <c r="W3813" s="5">
        <f>IF(
Table1[[#This Row],[Budget_Margin]]=0,
"",
IF(
Table1[[#This Row],[Budget_Margin]]&gt;0,
(Table1[[#This Row],[Gross_Margin]]-Table1[[#This Row],[Budget_Margin]]) / Table1[[#This Row],[Budget_Margin]],
(Table1[[#This Row],[Gross_Margin]]-Table1[[#This Row],[Budget_Margin]]) / ABS(Table1[[#This Row],[Budget_Margin]])
)
)</f>
        <v>-3.3333333333333333E-2</v>
      </c>
      <c r="X3813" s="5" t="str">
        <f>IF(Table1[[#This Row],[Margin_Var]]&gt;=0, "Above Budget", "Below Budget")</f>
        <v>Below Budget</v>
      </c>
      <c r="Y3813" s="5">
        <f>IFERROR(Table1[[#This Row],[Gross_Margin]]/Table1[[#This Row],[Actual_Sales]],0)</f>
        <v>0.57999999999999996</v>
      </c>
      <c r="Z3813" s="5">
        <f>Table1[[#This Row],[Actual_Profit]]/Table1[[#This Row],[Actual_Sales]]</f>
        <v>0</v>
      </c>
      <c r="AA3813">
        <v>87</v>
      </c>
      <c r="AB3813" s="5">
        <f>IFERROR(Table1[[#This Row],[Expenses]]/Table1[[#This Row],[Actual_Sales]],0)</f>
        <v>0.57999999999999996</v>
      </c>
      <c r="AC3813">
        <v>57</v>
      </c>
      <c r="AD3813">
        <v>435</v>
      </c>
      <c r="AE3813" s="5">
        <f>IFERROR(Table1[[#This Row],[Inventory]]/Table1[[#This Row],[Actual_Sales]],0)</f>
        <v>2.9</v>
      </c>
    </row>
    <row r="3814" spans="1:31" x14ac:dyDescent="0.25">
      <c r="A3814">
        <v>134</v>
      </c>
      <c r="B3814">
        <v>719</v>
      </c>
      <c r="C3814">
        <v>9</v>
      </c>
      <c r="D3814" s="2">
        <v>40179</v>
      </c>
      <c r="E3814">
        <v>150</v>
      </c>
      <c r="F3814">
        <v>130</v>
      </c>
      <c r="G3814">
        <f>Table1[[#This Row],[Actual_Sales]]-Table1[[#This Row],[Budget_Sales]]</f>
        <v>20</v>
      </c>
      <c r="H3814" s="5">
        <f>IF(
Table1[[#This Row],[Budget_Sales]]=0,
"",
IF(
Table1[[#This Row],[Budget_Sales]]&gt;0,
(Table1[[#This Row],[Actual_Sales]]-Table1[[#This Row],[Budget_Sales]])/Table1[[#This Row],[Budget_Sales]],
(Table1[[#This Row],[Actual_Sales]]-Table1[[#This Row],[Budget_Sales]])/ABS(Table1[[#This Row],[Budget_Sales]])
)
)</f>
        <v>0.15384615384615385</v>
      </c>
      <c r="I3814" s="5" t="str">
        <f>IF(Table1[[#This Row],[Sales_Var]]&gt;=0,"Above Budget","Below Budget")</f>
        <v>Above Budget</v>
      </c>
      <c r="J3814">
        <f>Table1[[#This Row],[Actual_Sales]]-(Table1[[#This Row],[COGS]]+Table1[[#This Row],[Expenses]])</f>
        <v>0</v>
      </c>
      <c r="K3814">
        <v>20</v>
      </c>
      <c r="L3814">
        <f>Table1[[#This Row],[Actual_Profit]]-Table1[[#This Row],[Budget_Profit]]</f>
        <v>-20</v>
      </c>
      <c r="M3814" s="5">
        <f>IF(
Table1[[#This Row],[Budget_Profit]]=0,
"",
IF(
Table1[[#This Row],[Budget_Profit]]&gt;0,
(Table1[[#This Row],[Actual_Profit]]-Table1[[#This Row],[Budget_Profit]])/Table1[[#This Row],[Budget_Profit]],
(Table1[[#This Row],[Actual_Profit]]-Table1[[#This Row],[Budget_Profit]])/ABS(Table1[[#This Row],[Budget_Profit]])
)
)</f>
        <v>-1</v>
      </c>
      <c r="N3814" s="5" t="str">
        <f>IF(Table1[[#This Row],[Profit_Var]]&gt;=0, "Above Budget", "Below Budget")</f>
        <v>Below Budget</v>
      </c>
      <c r="O3814">
        <v>63</v>
      </c>
      <c r="P3814">
        <v>50</v>
      </c>
      <c r="Q3814">
        <f>Table1[[#This Row],[COGS]]-Table1[[#This Row],[Budget_COGS]]</f>
        <v>13</v>
      </c>
      <c r="R3814" s="5">
        <f>IF(
Table1[[#This Row],[Budget_COGS]]=0,
"",
IF(
Table1[[#This Row],[Budget_COGS]]&gt;0,
(Table1[[#This Row],[Budget_COGS]]-Table1[[#This Row],[COGS]]) / Table1[[#This Row],[Budget_COGS]],
(Table1[[#This Row],[Budget_COGS]]-Table1[[#This Row],[COGS]]) / ABS(Table1[[#This Row],[Budget_COGS]])
)
)</f>
        <v>-0.26</v>
      </c>
      <c r="S3814" s="5" t="str">
        <f>IF(Table1[[#This Row],[COGS _Var]]&gt;=0, "Above Budget", "Below Budget")</f>
        <v>Above Budget</v>
      </c>
      <c r="T3814">
        <f>Table1[[#This Row],[Actual_Sales]]-Table1[[#This Row],[COGS]]</f>
        <v>87</v>
      </c>
      <c r="U3814">
        <v>80</v>
      </c>
      <c r="V3814">
        <f>Table1[[#This Row],[Gross_Margin]]-Table1[[#This Row],[Budget_Margin]]</f>
        <v>7</v>
      </c>
      <c r="W3814" s="5">
        <f>IF(
Table1[[#This Row],[Budget_Margin]]=0,
"",
IF(
Table1[[#This Row],[Budget_Margin]]&gt;0,
(Table1[[#This Row],[Gross_Margin]]-Table1[[#This Row],[Budget_Margin]]) / Table1[[#This Row],[Budget_Margin]],
(Table1[[#This Row],[Gross_Margin]]-Table1[[#This Row],[Budget_Margin]]) / ABS(Table1[[#This Row],[Budget_Margin]])
)
)</f>
        <v>8.7499999999999994E-2</v>
      </c>
      <c r="X3814" s="5" t="str">
        <f>IF(Table1[[#This Row],[Margin_Var]]&gt;=0, "Above Budget", "Below Budget")</f>
        <v>Above Budget</v>
      </c>
      <c r="Y3814" s="5">
        <f>IFERROR(Table1[[#This Row],[Gross_Margin]]/Table1[[#This Row],[Actual_Sales]],0)</f>
        <v>0.57999999999999996</v>
      </c>
      <c r="Z3814" s="5">
        <f>Table1[[#This Row],[Actual_Profit]]/Table1[[#This Row],[Actual_Sales]]</f>
        <v>0</v>
      </c>
      <c r="AA3814">
        <v>87</v>
      </c>
      <c r="AB3814" s="5">
        <f>IFERROR(Table1[[#This Row],[Expenses]]/Table1[[#This Row],[Actual_Sales]],0)</f>
        <v>0.57999999999999996</v>
      </c>
      <c r="AC3814">
        <v>57</v>
      </c>
      <c r="AD3814">
        <v>435</v>
      </c>
      <c r="AE3814" s="5">
        <f>IFERROR(Table1[[#This Row],[Inventory]]/Table1[[#This Row],[Actual_Sales]],0)</f>
        <v>2.9</v>
      </c>
    </row>
    <row r="3815" spans="1:31" x14ac:dyDescent="0.25">
      <c r="A3815">
        <v>1158</v>
      </c>
      <c r="B3815">
        <v>603</v>
      </c>
      <c r="C3815">
        <v>9</v>
      </c>
      <c r="D3815" s="2">
        <v>40360</v>
      </c>
      <c r="E3815">
        <v>82</v>
      </c>
      <c r="F3815">
        <v>60</v>
      </c>
      <c r="G3815">
        <f>Table1[[#This Row],[Actual_Sales]]-Table1[[#This Row],[Budget_Sales]]</f>
        <v>22</v>
      </c>
      <c r="H3815" s="5">
        <f>IF(
Table1[[#This Row],[Budget_Sales]]=0,
"",
IF(
Table1[[#This Row],[Budget_Sales]]&gt;0,
(Table1[[#This Row],[Actual_Sales]]-Table1[[#This Row],[Budget_Sales]])/Table1[[#This Row],[Budget_Sales]],
(Table1[[#This Row],[Actual_Sales]]-Table1[[#This Row],[Budget_Sales]])/ABS(Table1[[#This Row],[Budget_Sales]])
)
)</f>
        <v>0.36666666666666664</v>
      </c>
      <c r="I3815" s="5" t="str">
        <f>IF(Table1[[#This Row],[Sales_Var]]&gt;=0,"Above Budget","Below Budget")</f>
        <v>Above Budget</v>
      </c>
      <c r="J3815">
        <f>Table1[[#This Row],[Actual_Sales]]-(Table1[[#This Row],[COGS]]+Table1[[#This Row],[Expenses]])</f>
        <v>0</v>
      </c>
      <c r="K3815">
        <v>10</v>
      </c>
      <c r="L3815">
        <f>Table1[[#This Row],[Actual_Profit]]-Table1[[#This Row],[Budget_Profit]]</f>
        <v>-10</v>
      </c>
      <c r="M3815" s="5">
        <f>IF(
Table1[[#This Row],[Budget_Profit]]=0,
"",
IF(
Table1[[#This Row],[Budget_Profit]]&gt;0,
(Table1[[#This Row],[Actual_Profit]]-Table1[[#This Row],[Budget_Profit]])/Table1[[#This Row],[Budget_Profit]],
(Table1[[#This Row],[Actual_Profit]]-Table1[[#This Row],[Budget_Profit]])/ABS(Table1[[#This Row],[Budget_Profit]])
)
)</f>
        <v>-1</v>
      </c>
      <c r="N3815" s="5" t="str">
        <f>IF(Table1[[#This Row],[Profit_Var]]&gt;=0, "Above Budget", "Below Budget")</f>
        <v>Below Budget</v>
      </c>
      <c r="O3815">
        <v>36</v>
      </c>
      <c r="P3815">
        <v>20</v>
      </c>
      <c r="Q3815">
        <f>Table1[[#This Row],[COGS]]-Table1[[#This Row],[Budget_COGS]]</f>
        <v>16</v>
      </c>
      <c r="R3815" s="5">
        <f>IF(
Table1[[#This Row],[Budget_COGS]]=0,
"",
IF(
Table1[[#This Row],[Budget_COGS]]&gt;0,
(Table1[[#This Row],[Budget_COGS]]-Table1[[#This Row],[COGS]]) / Table1[[#This Row],[Budget_COGS]],
(Table1[[#This Row],[Budget_COGS]]-Table1[[#This Row],[COGS]]) / ABS(Table1[[#This Row],[Budget_COGS]])
)
)</f>
        <v>-0.8</v>
      </c>
      <c r="S3815" s="5" t="str">
        <f>IF(Table1[[#This Row],[COGS _Var]]&gt;=0, "Above Budget", "Below Budget")</f>
        <v>Above Budget</v>
      </c>
      <c r="T3815">
        <f>Table1[[#This Row],[Actual_Sales]]-Table1[[#This Row],[COGS]]</f>
        <v>46</v>
      </c>
      <c r="U3815">
        <v>40</v>
      </c>
      <c r="V3815">
        <f>Table1[[#This Row],[Gross_Margin]]-Table1[[#This Row],[Budget_Margin]]</f>
        <v>6</v>
      </c>
      <c r="W3815" s="5">
        <f>IF(
Table1[[#This Row],[Budget_Margin]]=0,
"",
IF(
Table1[[#This Row],[Budget_Margin]]&gt;0,
(Table1[[#This Row],[Gross_Margin]]-Table1[[#This Row],[Budget_Margin]]) / Table1[[#This Row],[Budget_Margin]],
(Table1[[#This Row],[Gross_Margin]]-Table1[[#This Row],[Budget_Margin]]) / ABS(Table1[[#This Row],[Budget_Margin]])
)
)</f>
        <v>0.15</v>
      </c>
      <c r="X3815" s="5" t="str">
        <f>IF(Table1[[#This Row],[Margin_Var]]&gt;=0, "Above Budget", "Below Budget")</f>
        <v>Above Budget</v>
      </c>
      <c r="Y3815" s="5">
        <f>IFERROR(Table1[[#This Row],[Gross_Margin]]/Table1[[#This Row],[Actual_Sales]],0)</f>
        <v>0.56097560975609762</v>
      </c>
      <c r="Z3815" s="5">
        <f>Table1[[#This Row],[Actual_Profit]]/Table1[[#This Row],[Actual_Sales]]</f>
        <v>0</v>
      </c>
      <c r="AA3815">
        <v>46</v>
      </c>
      <c r="AB3815" s="5">
        <f>IFERROR(Table1[[#This Row],[Expenses]]/Table1[[#This Row],[Actual_Sales]],0)</f>
        <v>0.56097560975609762</v>
      </c>
      <c r="AC3815">
        <v>13</v>
      </c>
      <c r="AD3815">
        <v>252</v>
      </c>
      <c r="AE3815" s="5">
        <f>IFERROR(Table1[[#This Row],[Inventory]]/Table1[[#This Row],[Actual_Sales]],0)</f>
        <v>3.0731707317073171</v>
      </c>
    </row>
    <row r="3816" spans="1:31" x14ac:dyDescent="0.25">
      <c r="A3816">
        <v>1205</v>
      </c>
      <c r="B3816">
        <v>816</v>
      </c>
      <c r="C3816">
        <v>13</v>
      </c>
      <c r="D3816" s="2">
        <v>40360</v>
      </c>
      <c r="E3816">
        <v>82</v>
      </c>
      <c r="F3816">
        <v>70</v>
      </c>
      <c r="G3816">
        <f>Table1[[#This Row],[Actual_Sales]]-Table1[[#This Row],[Budget_Sales]]</f>
        <v>12</v>
      </c>
      <c r="H3816" s="5">
        <f>IF(
Table1[[#This Row],[Budget_Sales]]=0,
"",
IF(
Table1[[#This Row],[Budget_Sales]]&gt;0,
(Table1[[#This Row],[Actual_Sales]]-Table1[[#This Row],[Budget_Sales]])/Table1[[#This Row],[Budget_Sales]],
(Table1[[#This Row],[Actual_Sales]]-Table1[[#This Row],[Budget_Sales]])/ABS(Table1[[#This Row],[Budget_Sales]])
)
)</f>
        <v>0.17142857142857143</v>
      </c>
      <c r="I3816" s="5" t="str">
        <f>IF(Table1[[#This Row],[Sales_Var]]&gt;=0,"Above Budget","Below Budget")</f>
        <v>Above Budget</v>
      </c>
      <c r="J3816">
        <f>Table1[[#This Row],[Actual_Sales]]-(Table1[[#This Row],[COGS]]+Table1[[#This Row],[Expenses]])</f>
        <v>0</v>
      </c>
      <c r="K3816">
        <v>0</v>
      </c>
      <c r="L3816">
        <f>Table1[[#This Row],[Actual_Profit]]-Table1[[#This Row],[Budget_Profit]]</f>
        <v>0</v>
      </c>
      <c r="M3816" s="5" t="str">
        <f>IF(
Table1[[#This Row],[Budget_Profit]]=0,
"",
IF(
Table1[[#This Row],[Budget_Profit]]&gt;0,
(Table1[[#This Row],[Actual_Profit]]-Table1[[#This Row],[Budget_Profit]])/Table1[[#This Row],[Budget_Profit]],
(Table1[[#This Row],[Actual_Profit]]-Table1[[#This Row],[Budget_Profit]])/ABS(Table1[[#This Row],[Budget_Profit]])
)
)</f>
        <v/>
      </c>
      <c r="N3816" s="5" t="str">
        <f>IF(Table1[[#This Row],[Profit_Var]]&gt;=0, "Above Budget", "Below Budget")</f>
        <v>Above Budget</v>
      </c>
      <c r="O3816">
        <v>36</v>
      </c>
      <c r="P3816">
        <v>30</v>
      </c>
      <c r="Q3816">
        <f>Table1[[#This Row],[COGS]]-Table1[[#This Row],[Budget_COGS]]</f>
        <v>6</v>
      </c>
      <c r="R3816" s="5">
        <f>IF(
Table1[[#This Row],[Budget_COGS]]=0,
"",
IF(
Table1[[#This Row],[Budget_COGS]]&gt;0,
(Table1[[#This Row],[Budget_COGS]]-Table1[[#This Row],[COGS]]) / Table1[[#This Row],[Budget_COGS]],
(Table1[[#This Row],[Budget_COGS]]-Table1[[#This Row],[COGS]]) / ABS(Table1[[#This Row],[Budget_COGS]])
)
)</f>
        <v>-0.2</v>
      </c>
      <c r="S3816" s="5" t="str">
        <f>IF(Table1[[#This Row],[COGS _Var]]&gt;=0, "Above Budget", "Below Budget")</f>
        <v>Above Budget</v>
      </c>
      <c r="T3816">
        <f>Table1[[#This Row],[Actual_Sales]]-Table1[[#This Row],[COGS]]</f>
        <v>46</v>
      </c>
      <c r="U3816">
        <v>40</v>
      </c>
      <c r="V3816">
        <f>Table1[[#This Row],[Gross_Margin]]-Table1[[#This Row],[Budget_Margin]]</f>
        <v>6</v>
      </c>
      <c r="W3816" s="5">
        <f>IF(
Table1[[#This Row],[Budget_Margin]]=0,
"",
IF(
Table1[[#This Row],[Budget_Margin]]&gt;0,
(Table1[[#This Row],[Gross_Margin]]-Table1[[#This Row],[Budget_Margin]]) / Table1[[#This Row],[Budget_Margin]],
(Table1[[#This Row],[Gross_Margin]]-Table1[[#This Row],[Budget_Margin]]) / ABS(Table1[[#This Row],[Budget_Margin]])
)
)</f>
        <v>0.15</v>
      </c>
      <c r="X3816" s="5" t="str">
        <f>IF(Table1[[#This Row],[Margin_Var]]&gt;=0, "Above Budget", "Below Budget")</f>
        <v>Above Budget</v>
      </c>
      <c r="Y3816" s="5">
        <f>IFERROR(Table1[[#This Row],[Gross_Margin]]/Table1[[#This Row],[Actual_Sales]],0)</f>
        <v>0.56097560975609762</v>
      </c>
      <c r="Z3816" s="5">
        <f>Table1[[#This Row],[Actual_Profit]]/Table1[[#This Row],[Actual_Sales]]</f>
        <v>0</v>
      </c>
      <c r="AA3816">
        <v>46</v>
      </c>
      <c r="AB3816" s="5">
        <f>IFERROR(Table1[[#This Row],[Expenses]]/Table1[[#This Row],[Actual_Sales]],0)</f>
        <v>0.56097560975609762</v>
      </c>
      <c r="AC3816">
        <v>13</v>
      </c>
      <c r="AD3816">
        <v>252</v>
      </c>
      <c r="AE3816" s="5">
        <f>IFERROR(Table1[[#This Row],[Inventory]]/Table1[[#This Row],[Actual_Sales]],0)</f>
        <v>3.0731707317073171</v>
      </c>
    </row>
    <row r="3817" spans="1:31" x14ac:dyDescent="0.25">
      <c r="A3817">
        <v>1004</v>
      </c>
      <c r="B3817">
        <v>702</v>
      </c>
      <c r="C3817">
        <v>2</v>
      </c>
      <c r="D3817" s="2">
        <v>40330</v>
      </c>
      <c r="E3817">
        <v>82</v>
      </c>
      <c r="F3817">
        <v>100</v>
      </c>
      <c r="G3817">
        <f>Table1[[#This Row],[Actual_Sales]]-Table1[[#This Row],[Budget_Sales]]</f>
        <v>-18</v>
      </c>
      <c r="H3817" s="5">
        <f>IF(
Table1[[#This Row],[Budget_Sales]]=0,
"",
IF(
Table1[[#This Row],[Budget_Sales]]&gt;0,
(Table1[[#This Row],[Actual_Sales]]-Table1[[#This Row],[Budget_Sales]])/Table1[[#This Row],[Budget_Sales]],
(Table1[[#This Row],[Actual_Sales]]-Table1[[#This Row],[Budget_Sales]])/ABS(Table1[[#This Row],[Budget_Sales]])
)
)</f>
        <v>-0.18</v>
      </c>
      <c r="I3817" s="5" t="str">
        <f>IF(Table1[[#This Row],[Sales_Var]]&gt;=0,"Above Budget","Below Budget")</f>
        <v>Below Budget</v>
      </c>
      <c r="J3817">
        <f>Table1[[#This Row],[Actual_Sales]]-(Table1[[#This Row],[COGS]]+Table1[[#This Row],[Expenses]])</f>
        <v>0</v>
      </c>
      <c r="K3817">
        <v>20</v>
      </c>
      <c r="L3817">
        <f>Table1[[#This Row],[Actual_Profit]]-Table1[[#This Row],[Budget_Profit]]</f>
        <v>-20</v>
      </c>
      <c r="M3817" s="5">
        <f>IF(
Table1[[#This Row],[Budget_Profit]]=0,
"",
IF(
Table1[[#This Row],[Budget_Profit]]&gt;0,
(Table1[[#This Row],[Actual_Profit]]-Table1[[#This Row],[Budget_Profit]])/Table1[[#This Row],[Budget_Profit]],
(Table1[[#This Row],[Actual_Profit]]-Table1[[#This Row],[Budget_Profit]])/ABS(Table1[[#This Row],[Budget_Profit]])
)
)</f>
        <v>-1</v>
      </c>
      <c r="N3817" s="5" t="str">
        <f>IF(Table1[[#This Row],[Profit_Var]]&gt;=0, "Above Budget", "Below Budget")</f>
        <v>Below Budget</v>
      </c>
      <c r="O3817">
        <v>36</v>
      </c>
      <c r="P3817">
        <v>40</v>
      </c>
      <c r="Q3817">
        <f>Table1[[#This Row],[COGS]]-Table1[[#This Row],[Budget_COGS]]</f>
        <v>-4</v>
      </c>
      <c r="R3817" s="5">
        <f>IF(
Table1[[#This Row],[Budget_COGS]]=0,
"",
IF(
Table1[[#This Row],[Budget_COGS]]&gt;0,
(Table1[[#This Row],[Budget_COGS]]-Table1[[#This Row],[COGS]]) / Table1[[#This Row],[Budget_COGS]],
(Table1[[#This Row],[Budget_COGS]]-Table1[[#This Row],[COGS]]) / ABS(Table1[[#This Row],[Budget_COGS]])
)
)</f>
        <v>0.1</v>
      </c>
      <c r="S3817" s="5" t="str">
        <f>IF(Table1[[#This Row],[COGS _Var]]&gt;=0, "Above Budget", "Below Budget")</f>
        <v>Below Budget</v>
      </c>
      <c r="T3817">
        <f>Table1[[#This Row],[Actual_Sales]]-Table1[[#This Row],[COGS]]</f>
        <v>46</v>
      </c>
      <c r="U3817">
        <v>60</v>
      </c>
      <c r="V3817">
        <f>Table1[[#This Row],[Gross_Margin]]-Table1[[#This Row],[Budget_Margin]]</f>
        <v>-14</v>
      </c>
      <c r="W3817" s="5">
        <f>IF(
Table1[[#This Row],[Budget_Margin]]=0,
"",
IF(
Table1[[#This Row],[Budget_Margin]]&gt;0,
(Table1[[#This Row],[Gross_Margin]]-Table1[[#This Row],[Budget_Margin]]) / Table1[[#This Row],[Budget_Margin]],
(Table1[[#This Row],[Gross_Margin]]-Table1[[#This Row],[Budget_Margin]]) / ABS(Table1[[#This Row],[Budget_Margin]])
)
)</f>
        <v>-0.23333333333333334</v>
      </c>
      <c r="X3817" s="5" t="str">
        <f>IF(Table1[[#This Row],[Margin_Var]]&gt;=0, "Above Budget", "Below Budget")</f>
        <v>Below Budget</v>
      </c>
      <c r="Y3817" s="5">
        <f>IFERROR(Table1[[#This Row],[Gross_Margin]]/Table1[[#This Row],[Actual_Sales]],0)</f>
        <v>0.56097560975609762</v>
      </c>
      <c r="Z3817" s="5">
        <f>Table1[[#This Row],[Actual_Profit]]/Table1[[#This Row],[Actual_Sales]]</f>
        <v>0</v>
      </c>
      <c r="AA3817">
        <v>46</v>
      </c>
      <c r="AB3817" s="5">
        <f>IFERROR(Table1[[#This Row],[Expenses]]/Table1[[#This Row],[Actual_Sales]],0)</f>
        <v>0.56097560975609762</v>
      </c>
      <c r="AC3817">
        <v>13</v>
      </c>
      <c r="AD3817">
        <v>236</v>
      </c>
      <c r="AE3817" s="5">
        <f>IFERROR(Table1[[#This Row],[Inventory]]/Table1[[#This Row],[Actual_Sales]],0)</f>
        <v>2.8780487804878048</v>
      </c>
    </row>
    <row r="3818" spans="1:31" x14ac:dyDescent="0.25">
      <c r="A3818">
        <v>979</v>
      </c>
      <c r="B3818">
        <v>603</v>
      </c>
      <c r="C3818">
        <v>9</v>
      </c>
      <c r="D3818" s="2">
        <v>40330</v>
      </c>
      <c r="E3818">
        <v>82</v>
      </c>
      <c r="F3818">
        <v>60</v>
      </c>
      <c r="G3818">
        <f>Table1[[#This Row],[Actual_Sales]]-Table1[[#This Row],[Budget_Sales]]</f>
        <v>22</v>
      </c>
      <c r="H3818" s="5">
        <f>IF(
Table1[[#This Row],[Budget_Sales]]=0,
"",
IF(
Table1[[#This Row],[Budget_Sales]]&gt;0,
(Table1[[#This Row],[Actual_Sales]]-Table1[[#This Row],[Budget_Sales]])/Table1[[#This Row],[Budget_Sales]],
(Table1[[#This Row],[Actual_Sales]]-Table1[[#This Row],[Budget_Sales]])/ABS(Table1[[#This Row],[Budget_Sales]])
)
)</f>
        <v>0.36666666666666664</v>
      </c>
      <c r="I3818" s="5" t="str">
        <f>IF(Table1[[#This Row],[Sales_Var]]&gt;=0,"Above Budget","Below Budget")</f>
        <v>Above Budget</v>
      </c>
      <c r="J3818">
        <f>Table1[[#This Row],[Actual_Sales]]-(Table1[[#This Row],[COGS]]+Table1[[#This Row],[Expenses]])</f>
        <v>0</v>
      </c>
      <c r="K3818">
        <v>10</v>
      </c>
      <c r="L3818">
        <f>Table1[[#This Row],[Actual_Profit]]-Table1[[#This Row],[Budget_Profit]]</f>
        <v>-10</v>
      </c>
      <c r="M3818" s="5">
        <f>IF(
Table1[[#This Row],[Budget_Profit]]=0,
"",
IF(
Table1[[#This Row],[Budget_Profit]]&gt;0,
(Table1[[#This Row],[Actual_Profit]]-Table1[[#This Row],[Budget_Profit]])/Table1[[#This Row],[Budget_Profit]],
(Table1[[#This Row],[Actual_Profit]]-Table1[[#This Row],[Budget_Profit]])/ABS(Table1[[#This Row],[Budget_Profit]])
)
)</f>
        <v>-1</v>
      </c>
      <c r="N3818" s="5" t="str">
        <f>IF(Table1[[#This Row],[Profit_Var]]&gt;=0, "Above Budget", "Below Budget")</f>
        <v>Below Budget</v>
      </c>
      <c r="O3818">
        <v>36</v>
      </c>
      <c r="P3818">
        <v>20</v>
      </c>
      <c r="Q3818">
        <f>Table1[[#This Row],[COGS]]-Table1[[#This Row],[Budget_COGS]]</f>
        <v>16</v>
      </c>
      <c r="R3818" s="5">
        <f>IF(
Table1[[#This Row],[Budget_COGS]]=0,
"",
IF(
Table1[[#This Row],[Budget_COGS]]&gt;0,
(Table1[[#This Row],[Budget_COGS]]-Table1[[#This Row],[COGS]]) / Table1[[#This Row],[Budget_COGS]],
(Table1[[#This Row],[Budget_COGS]]-Table1[[#This Row],[COGS]]) / ABS(Table1[[#This Row],[Budget_COGS]])
)
)</f>
        <v>-0.8</v>
      </c>
      <c r="S3818" s="5" t="str">
        <f>IF(Table1[[#This Row],[COGS _Var]]&gt;=0, "Above Budget", "Below Budget")</f>
        <v>Above Budget</v>
      </c>
      <c r="T3818">
        <f>Table1[[#This Row],[Actual_Sales]]-Table1[[#This Row],[COGS]]</f>
        <v>46</v>
      </c>
      <c r="U3818">
        <v>40</v>
      </c>
      <c r="V3818">
        <f>Table1[[#This Row],[Gross_Margin]]-Table1[[#This Row],[Budget_Margin]]</f>
        <v>6</v>
      </c>
      <c r="W3818" s="5">
        <f>IF(
Table1[[#This Row],[Budget_Margin]]=0,
"",
IF(
Table1[[#This Row],[Budget_Margin]]&gt;0,
(Table1[[#This Row],[Gross_Margin]]-Table1[[#This Row],[Budget_Margin]]) / Table1[[#This Row],[Budget_Margin]],
(Table1[[#This Row],[Gross_Margin]]-Table1[[#This Row],[Budget_Margin]]) / ABS(Table1[[#This Row],[Budget_Margin]])
)
)</f>
        <v>0.15</v>
      </c>
      <c r="X3818" s="5" t="str">
        <f>IF(Table1[[#This Row],[Margin_Var]]&gt;=0, "Above Budget", "Below Budget")</f>
        <v>Above Budget</v>
      </c>
      <c r="Y3818" s="5">
        <f>IFERROR(Table1[[#This Row],[Gross_Margin]]/Table1[[#This Row],[Actual_Sales]],0)</f>
        <v>0.56097560975609762</v>
      </c>
      <c r="Z3818" s="5">
        <f>Table1[[#This Row],[Actual_Profit]]/Table1[[#This Row],[Actual_Sales]]</f>
        <v>0</v>
      </c>
      <c r="AA3818">
        <v>46</v>
      </c>
      <c r="AB3818" s="5">
        <f>IFERROR(Table1[[#This Row],[Expenses]]/Table1[[#This Row],[Actual_Sales]],0)</f>
        <v>0.56097560975609762</v>
      </c>
      <c r="AC3818">
        <v>13</v>
      </c>
      <c r="AD3818">
        <v>236</v>
      </c>
      <c r="AE3818" s="5">
        <f>IFERROR(Table1[[#This Row],[Inventory]]/Table1[[#This Row],[Actual_Sales]],0)</f>
        <v>2.8780487804878048</v>
      </c>
    </row>
    <row r="3819" spans="1:31" x14ac:dyDescent="0.25">
      <c r="A3819">
        <v>972</v>
      </c>
      <c r="B3819">
        <v>573</v>
      </c>
      <c r="C3819">
        <v>13</v>
      </c>
      <c r="D3819" s="2">
        <v>40330</v>
      </c>
      <c r="E3819">
        <v>82</v>
      </c>
      <c r="F3819">
        <v>70</v>
      </c>
      <c r="G3819">
        <f>Table1[[#This Row],[Actual_Sales]]-Table1[[#This Row],[Budget_Sales]]</f>
        <v>12</v>
      </c>
      <c r="H3819" s="5">
        <f>IF(
Table1[[#This Row],[Budget_Sales]]=0,
"",
IF(
Table1[[#This Row],[Budget_Sales]]&gt;0,
(Table1[[#This Row],[Actual_Sales]]-Table1[[#This Row],[Budget_Sales]])/Table1[[#This Row],[Budget_Sales]],
(Table1[[#This Row],[Actual_Sales]]-Table1[[#This Row],[Budget_Sales]])/ABS(Table1[[#This Row],[Budget_Sales]])
)
)</f>
        <v>0.17142857142857143</v>
      </c>
      <c r="I3819" s="5" t="str">
        <f>IF(Table1[[#This Row],[Sales_Var]]&gt;=0,"Above Budget","Below Budget")</f>
        <v>Above Budget</v>
      </c>
      <c r="J3819">
        <f>Table1[[#This Row],[Actual_Sales]]-(Table1[[#This Row],[COGS]]+Table1[[#This Row],[Expenses]])</f>
        <v>0</v>
      </c>
      <c r="K3819">
        <v>0</v>
      </c>
      <c r="L3819">
        <f>Table1[[#This Row],[Actual_Profit]]-Table1[[#This Row],[Budget_Profit]]</f>
        <v>0</v>
      </c>
      <c r="M3819" s="5" t="str">
        <f>IF(
Table1[[#This Row],[Budget_Profit]]=0,
"",
IF(
Table1[[#This Row],[Budget_Profit]]&gt;0,
(Table1[[#This Row],[Actual_Profit]]-Table1[[#This Row],[Budget_Profit]])/Table1[[#This Row],[Budget_Profit]],
(Table1[[#This Row],[Actual_Profit]]-Table1[[#This Row],[Budget_Profit]])/ABS(Table1[[#This Row],[Budget_Profit]])
)
)</f>
        <v/>
      </c>
      <c r="N3819" s="5" t="str">
        <f>IF(Table1[[#This Row],[Profit_Var]]&gt;=0, "Above Budget", "Below Budget")</f>
        <v>Above Budget</v>
      </c>
      <c r="O3819">
        <v>36</v>
      </c>
      <c r="P3819">
        <v>30</v>
      </c>
      <c r="Q3819">
        <f>Table1[[#This Row],[COGS]]-Table1[[#This Row],[Budget_COGS]]</f>
        <v>6</v>
      </c>
      <c r="R3819" s="5">
        <f>IF(
Table1[[#This Row],[Budget_COGS]]=0,
"",
IF(
Table1[[#This Row],[Budget_COGS]]&gt;0,
(Table1[[#This Row],[Budget_COGS]]-Table1[[#This Row],[COGS]]) / Table1[[#This Row],[Budget_COGS]],
(Table1[[#This Row],[Budget_COGS]]-Table1[[#This Row],[COGS]]) / ABS(Table1[[#This Row],[Budget_COGS]])
)
)</f>
        <v>-0.2</v>
      </c>
      <c r="S3819" s="5" t="str">
        <f>IF(Table1[[#This Row],[COGS _Var]]&gt;=0, "Above Budget", "Below Budget")</f>
        <v>Above Budget</v>
      </c>
      <c r="T3819">
        <f>Table1[[#This Row],[Actual_Sales]]-Table1[[#This Row],[COGS]]</f>
        <v>46</v>
      </c>
      <c r="U3819">
        <v>40</v>
      </c>
      <c r="V3819">
        <f>Table1[[#This Row],[Gross_Margin]]-Table1[[#This Row],[Budget_Margin]]</f>
        <v>6</v>
      </c>
      <c r="W3819" s="5">
        <f>IF(
Table1[[#This Row],[Budget_Margin]]=0,
"",
IF(
Table1[[#This Row],[Budget_Margin]]&gt;0,
(Table1[[#This Row],[Gross_Margin]]-Table1[[#This Row],[Budget_Margin]]) / Table1[[#This Row],[Budget_Margin]],
(Table1[[#This Row],[Gross_Margin]]-Table1[[#This Row],[Budget_Margin]]) / ABS(Table1[[#This Row],[Budget_Margin]])
)
)</f>
        <v>0.15</v>
      </c>
      <c r="X3819" s="5" t="str">
        <f>IF(Table1[[#This Row],[Margin_Var]]&gt;=0, "Above Budget", "Below Budget")</f>
        <v>Above Budget</v>
      </c>
      <c r="Y3819" s="5">
        <f>IFERROR(Table1[[#This Row],[Gross_Margin]]/Table1[[#This Row],[Actual_Sales]],0)</f>
        <v>0.56097560975609762</v>
      </c>
      <c r="Z3819" s="5">
        <f>Table1[[#This Row],[Actual_Profit]]/Table1[[#This Row],[Actual_Sales]]</f>
        <v>0</v>
      </c>
      <c r="AA3819">
        <v>46</v>
      </c>
      <c r="AB3819" s="5">
        <f>IFERROR(Table1[[#This Row],[Expenses]]/Table1[[#This Row],[Actual_Sales]],0)</f>
        <v>0.56097560975609762</v>
      </c>
      <c r="AC3819">
        <v>13</v>
      </c>
      <c r="AD3819">
        <v>236</v>
      </c>
      <c r="AE3819" s="5">
        <f>IFERROR(Table1[[#This Row],[Inventory]]/Table1[[#This Row],[Actual_Sales]],0)</f>
        <v>2.8780487804878048</v>
      </c>
    </row>
    <row r="3820" spans="1:31" x14ac:dyDescent="0.25">
      <c r="A3820">
        <v>1159</v>
      </c>
      <c r="B3820">
        <v>603</v>
      </c>
      <c r="C3820">
        <v>7</v>
      </c>
      <c r="D3820" s="2">
        <v>40360</v>
      </c>
      <c r="E3820">
        <v>89</v>
      </c>
      <c r="F3820">
        <v>80</v>
      </c>
      <c r="G3820">
        <f>Table1[[#This Row],[Actual_Sales]]-Table1[[#This Row],[Budget_Sales]]</f>
        <v>9</v>
      </c>
      <c r="H3820" s="5">
        <f>IF(
Table1[[#This Row],[Budget_Sales]]=0,
"",
IF(
Table1[[#This Row],[Budget_Sales]]&gt;0,
(Table1[[#This Row],[Actual_Sales]]-Table1[[#This Row],[Budget_Sales]])/Table1[[#This Row],[Budget_Sales]],
(Table1[[#This Row],[Actual_Sales]]-Table1[[#This Row],[Budget_Sales]])/ABS(Table1[[#This Row],[Budget_Sales]])
)
)</f>
        <v>0.1125</v>
      </c>
      <c r="I3820" s="5" t="str">
        <f>IF(Table1[[#This Row],[Sales_Var]]&gt;=0,"Above Budget","Below Budget")</f>
        <v>Above Budget</v>
      </c>
      <c r="J3820">
        <f>Table1[[#This Row],[Actual_Sales]]-(Table1[[#This Row],[COGS]]+Table1[[#This Row],[Expenses]])</f>
        <v>0</v>
      </c>
      <c r="K3820">
        <v>10</v>
      </c>
      <c r="L3820">
        <f>Table1[[#This Row],[Actual_Profit]]-Table1[[#This Row],[Budget_Profit]]</f>
        <v>-10</v>
      </c>
      <c r="M3820" s="5">
        <f>IF(
Table1[[#This Row],[Budget_Profit]]=0,
"",
IF(
Table1[[#This Row],[Budget_Profit]]&gt;0,
(Table1[[#This Row],[Actual_Profit]]-Table1[[#This Row],[Budget_Profit]])/Table1[[#This Row],[Budget_Profit]],
(Table1[[#This Row],[Actual_Profit]]-Table1[[#This Row],[Budget_Profit]])/ABS(Table1[[#This Row],[Budget_Profit]])
)
)</f>
        <v>-1</v>
      </c>
      <c r="N3820" s="5" t="str">
        <f>IF(Table1[[#This Row],[Profit_Var]]&gt;=0, "Above Budget", "Below Budget")</f>
        <v>Below Budget</v>
      </c>
      <c r="O3820">
        <v>40</v>
      </c>
      <c r="P3820">
        <v>30</v>
      </c>
      <c r="Q3820">
        <f>Table1[[#This Row],[COGS]]-Table1[[#This Row],[Budget_COGS]]</f>
        <v>10</v>
      </c>
      <c r="R3820" s="5">
        <f>IF(
Table1[[#This Row],[Budget_COGS]]=0,
"",
IF(
Table1[[#This Row],[Budget_COGS]]&gt;0,
(Table1[[#This Row],[Budget_COGS]]-Table1[[#This Row],[COGS]]) / Table1[[#This Row],[Budget_COGS]],
(Table1[[#This Row],[Budget_COGS]]-Table1[[#This Row],[COGS]]) / ABS(Table1[[#This Row],[Budget_COGS]])
)
)</f>
        <v>-0.33333333333333331</v>
      </c>
      <c r="S3820" s="5" t="str">
        <f>IF(Table1[[#This Row],[COGS _Var]]&gt;=0, "Above Budget", "Below Budget")</f>
        <v>Above Budget</v>
      </c>
      <c r="T3820">
        <f>Table1[[#This Row],[Actual_Sales]]-Table1[[#This Row],[COGS]]</f>
        <v>49</v>
      </c>
      <c r="U3820">
        <v>50</v>
      </c>
      <c r="V3820">
        <f>Table1[[#This Row],[Gross_Margin]]-Table1[[#This Row],[Budget_Margin]]</f>
        <v>-1</v>
      </c>
      <c r="W3820" s="5">
        <f>IF(
Table1[[#This Row],[Budget_Margin]]=0,
"",
IF(
Table1[[#This Row],[Budget_Margin]]&gt;0,
(Table1[[#This Row],[Gross_Margin]]-Table1[[#This Row],[Budget_Margin]]) / Table1[[#This Row],[Budget_Margin]],
(Table1[[#This Row],[Gross_Margin]]-Table1[[#This Row],[Budget_Margin]]) / ABS(Table1[[#This Row],[Budget_Margin]])
)
)</f>
        <v>-0.02</v>
      </c>
      <c r="X3820" s="5" t="str">
        <f>IF(Table1[[#This Row],[Margin_Var]]&gt;=0, "Above Budget", "Below Budget")</f>
        <v>Below Budget</v>
      </c>
      <c r="Y3820" s="5">
        <f>IFERROR(Table1[[#This Row],[Gross_Margin]]/Table1[[#This Row],[Actual_Sales]],0)</f>
        <v>0.550561797752809</v>
      </c>
      <c r="Z3820" s="5">
        <f>Table1[[#This Row],[Actual_Profit]]/Table1[[#This Row],[Actual_Sales]]</f>
        <v>0</v>
      </c>
      <c r="AA3820">
        <v>49</v>
      </c>
      <c r="AB3820" s="5">
        <f>IFERROR(Table1[[#This Row],[Expenses]]/Table1[[#This Row],[Actual_Sales]],0)</f>
        <v>0.550561797752809</v>
      </c>
      <c r="AC3820">
        <v>15</v>
      </c>
      <c r="AD3820">
        <v>219</v>
      </c>
      <c r="AE3820" s="5">
        <f>IFERROR(Table1[[#This Row],[Inventory]]/Table1[[#This Row],[Actual_Sales]],0)</f>
        <v>2.4606741573033708</v>
      </c>
    </row>
    <row r="3821" spans="1:31" x14ac:dyDescent="0.25">
      <c r="A3821">
        <v>2858</v>
      </c>
      <c r="B3821">
        <v>314</v>
      </c>
      <c r="C3821">
        <v>13</v>
      </c>
      <c r="D3821" s="2">
        <v>40664</v>
      </c>
      <c r="E3821">
        <v>80</v>
      </c>
      <c r="F3821">
        <v>70</v>
      </c>
      <c r="G3821">
        <f>Table1[[#This Row],[Actual_Sales]]-Table1[[#This Row],[Budget_Sales]]</f>
        <v>10</v>
      </c>
      <c r="H3821" s="5">
        <f>IF(
Table1[[#This Row],[Budget_Sales]]=0,
"",
IF(
Table1[[#This Row],[Budget_Sales]]&gt;0,
(Table1[[#This Row],[Actual_Sales]]-Table1[[#This Row],[Budget_Sales]])/Table1[[#This Row],[Budget_Sales]],
(Table1[[#This Row],[Actual_Sales]]-Table1[[#This Row],[Budget_Sales]])/ABS(Table1[[#This Row],[Budget_Sales]])
)
)</f>
        <v>0.14285714285714285</v>
      </c>
      <c r="I3821" s="5" t="str">
        <f>IF(Table1[[#This Row],[Sales_Var]]&gt;=0,"Above Budget","Below Budget")</f>
        <v>Above Budget</v>
      </c>
      <c r="J3821">
        <f>Table1[[#This Row],[Actual_Sales]]-(Table1[[#This Row],[COGS]]+Table1[[#This Row],[Expenses]])</f>
        <v>0</v>
      </c>
      <c r="K3821">
        <v>0</v>
      </c>
      <c r="L3821">
        <f>Table1[[#This Row],[Actual_Profit]]-Table1[[#This Row],[Budget_Profit]]</f>
        <v>0</v>
      </c>
      <c r="M3821" s="5" t="str">
        <f>IF(
Table1[[#This Row],[Budget_Profit]]=0,
"",
IF(
Table1[[#This Row],[Budget_Profit]]&gt;0,
(Table1[[#This Row],[Actual_Profit]]-Table1[[#This Row],[Budget_Profit]])/Table1[[#This Row],[Budget_Profit]],
(Table1[[#This Row],[Actual_Profit]]-Table1[[#This Row],[Budget_Profit]])/ABS(Table1[[#This Row],[Budget_Profit]])
)
)</f>
        <v/>
      </c>
      <c r="N3821" s="5" t="str">
        <f>IF(Table1[[#This Row],[Profit_Var]]&gt;=0, "Above Budget", "Below Budget")</f>
        <v>Above Budget</v>
      </c>
      <c r="O3821">
        <v>36</v>
      </c>
      <c r="P3821">
        <v>30</v>
      </c>
      <c r="Q3821">
        <f>Table1[[#This Row],[COGS]]-Table1[[#This Row],[Budget_COGS]]</f>
        <v>6</v>
      </c>
      <c r="R3821" s="5">
        <f>IF(
Table1[[#This Row],[Budget_COGS]]=0,
"",
IF(
Table1[[#This Row],[Budget_COGS]]&gt;0,
(Table1[[#This Row],[Budget_COGS]]-Table1[[#This Row],[COGS]]) / Table1[[#This Row],[Budget_COGS]],
(Table1[[#This Row],[Budget_COGS]]-Table1[[#This Row],[COGS]]) / ABS(Table1[[#This Row],[Budget_COGS]])
)
)</f>
        <v>-0.2</v>
      </c>
      <c r="S3821" s="5" t="str">
        <f>IF(Table1[[#This Row],[COGS _Var]]&gt;=0, "Above Budget", "Below Budget")</f>
        <v>Above Budget</v>
      </c>
      <c r="T3821">
        <f>Table1[[#This Row],[Actual_Sales]]-Table1[[#This Row],[COGS]]</f>
        <v>44</v>
      </c>
      <c r="U3821">
        <v>40</v>
      </c>
      <c r="V3821">
        <f>Table1[[#This Row],[Gross_Margin]]-Table1[[#This Row],[Budget_Margin]]</f>
        <v>4</v>
      </c>
      <c r="W3821" s="5">
        <f>IF(
Table1[[#This Row],[Budget_Margin]]=0,
"",
IF(
Table1[[#This Row],[Budget_Margin]]&gt;0,
(Table1[[#This Row],[Gross_Margin]]-Table1[[#This Row],[Budget_Margin]]) / Table1[[#This Row],[Budget_Margin]],
(Table1[[#This Row],[Gross_Margin]]-Table1[[#This Row],[Budget_Margin]]) / ABS(Table1[[#This Row],[Budget_Margin]])
)
)</f>
        <v>0.1</v>
      </c>
      <c r="X3821" s="5" t="str">
        <f>IF(Table1[[#This Row],[Margin_Var]]&gt;=0, "Above Budget", "Below Budget")</f>
        <v>Above Budget</v>
      </c>
      <c r="Y3821" s="5">
        <f>IFERROR(Table1[[#This Row],[Gross_Margin]]/Table1[[#This Row],[Actual_Sales]],0)</f>
        <v>0.55000000000000004</v>
      </c>
      <c r="Z3821" s="5">
        <f>Table1[[#This Row],[Actual_Profit]]/Table1[[#This Row],[Actual_Sales]]</f>
        <v>0</v>
      </c>
      <c r="AA3821">
        <v>44</v>
      </c>
      <c r="AB3821" s="5">
        <f>IFERROR(Table1[[#This Row],[Expenses]]/Table1[[#This Row],[Actual_Sales]],0)</f>
        <v>0.55000000000000004</v>
      </c>
      <c r="AC3821">
        <v>13</v>
      </c>
      <c r="AD3821">
        <v>212</v>
      </c>
      <c r="AE3821" s="5">
        <f>IFERROR(Table1[[#This Row],[Inventory]]/Table1[[#This Row],[Actual_Sales]],0)</f>
        <v>2.65</v>
      </c>
    </row>
    <row r="3822" spans="1:31" x14ac:dyDescent="0.25">
      <c r="A3822">
        <v>3960</v>
      </c>
      <c r="B3822">
        <v>505</v>
      </c>
      <c r="C3822">
        <v>3</v>
      </c>
      <c r="D3822" s="2">
        <v>40848</v>
      </c>
      <c r="E3822">
        <v>130</v>
      </c>
      <c r="F3822">
        <v>140</v>
      </c>
      <c r="G3822">
        <f>Table1[[#This Row],[Actual_Sales]]-Table1[[#This Row],[Budget_Sales]]</f>
        <v>-10</v>
      </c>
      <c r="H3822" s="5">
        <f>IF(
Table1[[#This Row],[Budget_Sales]]=0,
"",
IF(
Table1[[#This Row],[Budget_Sales]]&gt;0,
(Table1[[#This Row],[Actual_Sales]]-Table1[[#This Row],[Budget_Sales]])/Table1[[#This Row],[Budget_Sales]],
(Table1[[#This Row],[Actual_Sales]]-Table1[[#This Row],[Budget_Sales]])/ABS(Table1[[#This Row],[Budget_Sales]])
)
)</f>
        <v>-7.1428571428571425E-2</v>
      </c>
      <c r="I3822" s="5" t="str">
        <f>IF(Table1[[#This Row],[Sales_Var]]&gt;=0,"Above Budget","Below Budget")</f>
        <v>Below Budget</v>
      </c>
      <c r="J3822">
        <f>Table1[[#This Row],[Actual_Sales]]-(Table1[[#This Row],[COGS]]+Table1[[#This Row],[Expenses]])</f>
        <v>0</v>
      </c>
      <c r="K3822">
        <v>10</v>
      </c>
      <c r="L3822">
        <f>Table1[[#This Row],[Actual_Profit]]-Table1[[#This Row],[Budget_Profit]]</f>
        <v>-10</v>
      </c>
      <c r="M3822" s="5">
        <f>IF(
Table1[[#This Row],[Budget_Profit]]=0,
"",
IF(
Table1[[#This Row],[Budget_Profit]]&gt;0,
(Table1[[#This Row],[Actual_Profit]]-Table1[[#This Row],[Budget_Profit]])/Table1[[#This Row],[Budget_Profit]],
(Table1[[#This Row],[Actual_Profit]]-Table1[[#This Row],[Budget_Profit]])/ABS(Table1[[#This Row],[Budget_Profit]])
)
)</f>
        <v>-1</v>
      </c>
      <c r="N3822" s="5" t="str">
        <f>IF(Table1[[#This Row],[Profit_Var]]&gt;=0, "Above Budget", "Below Budget")</f>
        <v>Below Budget</v>
      </c>
      <c r="O3822">
        <v>82</v>
      </c>
      <c r="P3822">
        <v>90</v>
      </c>
      <c r="Q3822">
        <f>Table1[[#This Row],[COGS]]-Table1[[#This Row],[Budget_COGS]]</f>
        <v>-8</v>
      </c>
      <c r="R3822" s="5">
        <f>IF(
Table1[[#This Row],[Budget_COGS]]=0,
"",
IF(
Table1[[#This Row],[Budget_COGS]]&gt;0,
(Table1[[#This Row],[Budget_COGS]]-Table1[[#This Row],[COGS]]) / Table1[[#This Row],[Budget_COGS]],
(Table1[[#This Row],[Budget_COGS]]-Table1[[#This Row],[COGS]]) / ABS(Table1[[#This Row],[Budget_COGS]])
)
)</f>
        <v>8.8888888888888892E-2</v>
      </c>
      <c r="S3822" s="5" t="str">
        <f>IF(Table1[[#This Row],[COGS _Var]]&gt;=0, "Above Budget", "Below Budget")</f>
        <v>Below Budget</v>
      </c>
      <c r="T3822">
        <f>Table1[[#This Row],[Actual_Sales]]-Table1[[#This Row],[COGS]]</f>
        <v>48</v>
      </c>
      <c r="U3822">
        <v>50</v>
      </c>
      <c r="V3822">
        <f>Table1[[#This Row],[Gross_Margin]]-Table1[[#This Row],[Budget_Margin]]</f>
        <v>-2</v>
      </c>
      <c r="W3822" s="5">
        <f>IF(
Table1[[#This Row],[Budget_Margin]]=0,
"",
IF(
Table1[[#This Row],[Budget_Margin]]&gt;0,
(Table1[[#This Row],[Gross_Margin]]-Table1[[#This Row],[Budget_Margin]]) / Table1[[#This Row],[Budget_Margin]],
(Table1[[#This Row],[Gross_Margin]]-Table1[[#This Row],[Budget_Margin]]) / ABS(Table1[[#This Row],[Budget_Margin]])
)
)</f>
        <v>-0.04</v>
      </c>
      <c r="X3822" s="5" t="str">
        <f>IF(Table1[[#This Row],[Margin_Var]]&gt;=0, "Above Budget", "Below Budget")</f>
        <v>Below Budget</v>
      </c>
      <c r="Y3822" s="5">
        <f>IFERROR(Table1[[#This Row],[Gross_Margin]]/Table1[[#This Row],[Actual_Sales]],0)</f>
        <v>0.36923076923076925</v>
      </c>
      <c r="Z3822" s="5">
        <f>Table1[[#This Row],[Actual_Profit]]/Table1[[#This Row],[Actual_Sales]]</f>
        <v>0</v>
      </c>
      <c r="AA3822">
        <v>48</v>
      </c>
      <c r="AB3822" s="5">
        <f>IFERROR(Table1[[#This Row],[Expenses]]/Table1[[#This Row],[Actual_Sales]],0)</f>
        <v>0.36923076923076925</v>
      </c>
      <c r="AC3822">
        <v>25</v>
      </c>
      <c r="AD3822">
        <v>1804</v>
      </c>
      <c r="AE3822" s="5">
        <f>IFERROR(Table1[[#This Row],[Inventory]]/Table1[[#This Row],[Actual_Sales]],0)</f>
        <v>13.876923076923077</v>
      </c>
    </row>
    <row r="3823" spans="1:31" x14ac:dyDescent="0.25">
      <c r="A3823">
        <v>3941</v>
      </c>
      <c r="B3823">
        <v>435</v>
      </c>
      <c r="C3823">
        <v>10</v>
      </c>
      <c r="D3823" s="2">
        <v>40848</v>
      </c>
      <c r="E3823">
        <v>130</v>
      </c>
      <c r="F3823">
        <v>110</v>
      </c>
      <c r="G3823">
        <f>Table1[[#This Row],[Actual_Sales]]-Table1[[#This Row],[Budget_Sales]]</f>
        <v>20</v>
      </c>
      <c r="H3823" s="5">
        <f>IF(
Table1[[#This Row],[Budget_Sales]]=0,
"",
IF(
Table1[[#This Row],[Budget_Sales]]&gt;0,
(Table1[[#This Row],[Actual_Sales]]-Table1[[#This Row],[Budget_Sales]])/Table1[[#This Row],[Budget_Sales]],
(Table1[[#This Row],[Actual_Sales]]-Table1[[#This Row],[Budget_Sales]])/ABS(Table1[[#This Row],[Budget_Sales]])
)
)</f>
        <v>0.18181818181818182</v>
      </c>
      <c r="I3823" s="5" t="str">
        <f>IF(Table1[[#This Row],[Sales_Var]]&gt;=0,"Above Budget","Below Budget")</f>
        <v>Above Budget</v>
      </c>
      <c r="J3823">
        <f>Table1[[#This Row],[Actual_Sales]]-(Table1[[#This Row],[COGS]]+Table1[[#This Row],[Expenses]])</f>
        <v>0</v>
      </c>
      <c r="K3823">
        <v>0</v>
      </c>
      <c r="L3823">
        <f>Table1[[#This Row],[Actual_Profit]]-Table1[[#This Row],[Budget_Profit]]</f>
        <v>0</v>
      </c>
      <c r="M3823" s="5" t="str">
        <f>IF(
Table1[[#This Row],[Budget_Profit]]=0,
"",
IF(
Table1[[#This Row],[Budget_Profit]]&gt;0,
(Table1[[#This Row],[Actual_Profit]]-Table1[[#This Row],[Budget_Profit]])/Table1[[#This Row],[Budget_Profit]],
(Table1[[#This Row],[Actual_Profit]]-Table1[[#This Row],[Budget_Profit]])/ABS(Table1[[#This Row],[Budget_Profit]])
)
)</f>
        <v/>
      </c>
      <c r="N3823" s="5" t="str">
        <f>IF(Table1[[#This Row],[Profit_Var]]&gt;=0, "Above Budget", "Below Budget")</f>
        <v>Above Budget</v>
      </c>
      <c r="O3823">
        <v>82</v>
      </c>
      <c r="P3823">
        <v>70</v>
      </c>
      <c r="Q3823">
        <f>Table1[[#This Row],[COGS]]-Table1[[#This Row],[Budget_COGS]]</f>
        <v>12</v>
      </c>
      <c r="R3823" s="5">
        <f>IF(
Table1[[#This Row],[Budget_COGS]]=0,
"",
IF(
Table1[[#This Row],[Budget_COGS]]&gt;0,
(Table1[[#This Row],[Budget_COGS]]-Table1[[#This Row],[COGS]]) / Table1[[#This Row],[Budget_COGS]],
(Table1[[#This Row],[Budget_COGS]]-Table1[[#This Row],[COGS]]) / ABS(Table1[[#This Row],[Budget_COGS]])
)
)</f>
        <v>-0.17142857142857143</v>
      </c>
      <c r="S3823" s="5" t="str">
        <f>IF(Table1[[#This Row],[COGS _Var]]&gt;=0, "Above Budget", "Below Budget")</f>
        <v>Above Budget</v>
      </c>
      <c r="T3823">
        <f>Table1[[#This Row],[Actual_Sales]]-Table1[[#This Row],[COGS]]</f>
        <v>48</v>
      </c>
      <c r="U3823">
        <v>40</v>
      </c>
      <c r="V3823">
        <f>Table1[[#This Row],[Gross_Margin]]-Table1[[#This Row],[Budget_Margin]]</f>
        <v>8</v>
      </c>
      <c r="W3823" s="5">
        <f>IF(
Table1[[#This Row],[Budget_Margin]]=0,
"",
IF(
Table1[[#This Row],[Budget_Margin]]&gt;0,
(Table1[[#This Row],[Gross_Margin]]-Table1[[#This Row],[Budget_Margin]]) / Table1[[#This Row],[Budget_Margin]],
(Table1[[#This Row],[Gross_Margin]]-Table1[[#This Row],[Budget_Margin]]) / ABS(Table1[[#This Row],[Budget_Margin]])
)
)</f>
        <v>0.2</v>
      </c>
      <c r="X3823" s="5" t="str">
        <f>IF(Table1[[#This Row],[Margin_Var]]&gt;=0, "Above Budget", "Below Budget")</f>
        <v>Above Budget</v>
      </c>
      <c r="Y3823" s="5">
        <f>IFERROR(Table1[[#This Row],[Gross_Margin]]/Table1[[#This Row],[Actual_Sales]],0)</f>
        <v>0.36923076923076925</v>
      </c>
      <c r="Z3823" s="5">
        <f>Table1[[#This Row],[Actual_Profit]]/Table1[[#This Row],[Actual_Sales]]</f>
        <v>0</v>
      </c>
      <c r="AA3823">
        <v>48</v>
      </c>
      <c r="AB3823" s="5">
        <f>IFERROR(Table1[[#This Row],[Expenses]]/Table1[[#This Row],[Actual_Sales]],0)</f>
        <v>0.36923076923076925</v>
      </c>
      <c r="AC3823">
        <v>25</v>
      </c>
      <c r="AD3823">
        <v>1804</v>
      </c>
      <c r="AE3823" s="5">
        <f>IFERROR(Table1[[#This Row],[Inventory]]/Table1[[#This Row],[Actual_Sales]],0)</f>
        <v>13.876923076923077</v>
      </c>
    </row>
    <row r="3824" spans="1:31" x14ac:dyDescent="0.25">
      <c r="A3824">
        <v>1134</v>
      </c>
      <c r="B3824">
        <v>505</v>
      </c>
      <c r="C3824">
        <v>5</v>
      </c>
      <c r="D3824" s="2">
        <v>40360</v>
      </c>
      <c r="E3824">
        <v>141</v>
      </c>
      <c r="F3824">
        <v>120</v>
      </c>
      <c r="G3824">
        <f>Table1[[#This Row],[Actual_Sales]]-Table1[[#This Row],[Budget_Sales]]</f>
        <v>21</v>
      </c>
      <c r="H3824" s="5">
        <f>IF(
Table1[[#This Row],[Budget_Sales]]=0,
"",
IF(
Table1[[#This Row],[Budget_Sales]]&gt;0,
(Table1[[#This Row],[Actual_Sales]]-Table1[[#This Row],[Budget_Sales]])/Table1[[#This Row],[Budget_Sales]],
(Table1[[#This Row],[Actual_Sales]]-Table1[[#This Row],[Budget_Sales]])/ABS(Table1[[#This Row],[Budget_Sales]])
)
)</f>
        <v>0.17499999999999999</v>
      </c>
      <c r="I3824" s="5" t="str">
        <f>IF(Table1[[#This Row],[Sales_Var]]&gt;=0,"Above Budget","Below Budget")</f>
        <v>Above Budget</v>
      </c>
      <c r="J3824">
        <f>Table1[[#This Row],[Actual_Sales]]-(Table1[[#This Row],[COGS]]+Table1[[#This Row],[Expenses]])</f>
        <v>-1</v>
      </c>
      <c r="K3824">
        <v>0</v>
      </c>
      <c r="L3824">
        <f>Table1[[#This Row],[Actual_Profit]]-Table1[[#This Row],[Budget_Profit]]</f>
        <v>-1</v>
      </c>
      <c r="M3824" s="5" t="str">
        <f>IF(
Table1[[#This Row],[Budget_Profit]]=0,
"",
IF(
Table1[[#This Row],[Budget_Profit]]&gt;0,
(Table1[[#This Row],[Actual_Profit]]-Table1[[#This Row],[Budget_Profit]])/Table1[[#This Row],[Budget_Profit]],
(Table1[[#This Row],[Actual_Profit]]-Table1[[#This Row],[Budget_Profit]])/ABS(Table1[[#This Row],[Budget_Profit]])
)
)</f>
        <v/>
      </c>
      <c r="N3824" s="5" t="str">
        <f>IF(Table1[[#This Row],[Profit_Var]]&gt;=0, "Above Budget", "Below Budget")</f>
        <v>Below Budget</v>
      </c>
      <c r="O3824">
        <v>59</v>
      </c>
      <c r="P3824">
        <v>50</v>
      </c>
      <c r="Q3824">
        <f>Table1[[#This Row],[COGS]]-Table1[[#This Row],[Budget_COGS]]</f>
        <v>9</v>
      </c>
      <c r="R3824" s="5">
        <f>IF(
Table1[[#This Row],[Budget_COGS]]=0,
"",
IF(
Table1[[#This Row],[Budget_COGS]]&gt;0,
(Table1[[#This Row],[Budget_COGS]]-Table1[[#This Row],[COGS]]) / Table1[[#This Row],[Budget_COGS]],
(Table1[[#This Row],[Budget_COGS]]-Table1[[#This Row],[COGS]]) / ABS(Table1[[#This Row],[Budget_COGS]])
)
)</f>
        <v>-0.18</v>
      </c>
      <c r="S3824" s="5" t="str">
        <f>IF(Table1[[#This Row],[COGS _Var]]&gt;=0, "Above Budget", "Below Budget")</f>
        <v>Above Budget</v>
      </c>
      <c r="T3824">
        <f>Table1[[#This Row],[Actual_Sales]]-Table1[[#This Row],[COGS]]</f>
        <v>82</v>
      </c>
      <c r="U3824">
        <v>70</v>
      </c>
      <c r="V3824">
        <f>Table1[[#This Row],[Gross_Margin]]-Table1[[#This Row],[Budget_Margin]]</f>
        <v>12</v>
      </c>
      <c r="W3824" s="5">
        <f>IF(
Table1[[#This Row],[Budget_Margin]]=0,
"",
IF(
Table1[[#This Row],[Budget_Margin]]&gt;0,
(Table1[[#This Row],[Gross_Margin]]-Table1[[#This Row],[Budget_Margin]]) / Table1[[#This Row],[Budget_Margin]],
(Table1[[#This Row],[Gross_Margin]]-Table1[[#This Row],[Budget_Margin]]) / ABS(Table1[[#This Row],[Budget_Margin]])
)
)</f>
        <v>0.17142857142857143</v>
      </c>
      <c r="X3824" s="5" t="str">
        <f>IF(Table1[[#This Row],[Margin_Var]]&gt;=0, "Above Budget", "Below Budget")</f>
        <v>Above Budget</v>
      </c>
      <c r="Y3824" s="5">
        <f>IFERROR(Table1[[#This Row],[Gross_Margin]]/Table1[[#This Row],[Actual_Sales]],0)</f>
        <v>0.58156028368794321</v>
      </c>
      <c r="Z3824" s="5">
        <f>Table1[[#This Row],[Actual_Profit]]/Table1[[#This Row],[Actual_Sales]]</f>
        <v>-7.0921985815602835E-3</v>
      </c>
      <c r="AA3824">
        <v>83</v>
      </c>
      <c r="AB3824" s="5">
        <f>IFERROR(Table1[[#This Row],[Expenses]]/Table1[[#This Row],[Actual_Sales]],0)</f>
        <v>0.58865248226950351</v>
      </c>
      <c r="AC3824">
        <v>53</v>
      </c>
      <c r="AD3824">
        <v>338</v>
      </c>
      <c r="AE3824" s="5">
        <f>IFERROR(Table1[[#This Row],[Inventory]]/Table1[[#This Row],[Actual_Sales]],0)</f>
        <v>2.397163120567376</v>
      </c>
    </row>
    <row r="3825" spans="1:31" x14ac:dyDescent="0.25">
      <c r="A3825">
        <v>1160</v>
      </c>
      <c r="B3825">
        <v>603</v>
      </c>
      <c r="C3825">
        <v>5</v>
      </c>
      <c r="D3825" s="2">
        <v>40360</v>
      </c>
      <c r="E3825">
        <v>141</v>
      </c>
      <c r="F3825">
        <v>130</v>
      </c>
      <c r="G3825">
        <f>Table1[[#This Row],[Actual_Sales]]-Table1[[#This Row],[Budget_Sales]]</f>
        <v>11</v>
      </c>
      <c r="H3825" s="5">
        <f>IF(
Table1[[#This Row],[Budget_Sales]]=0,
"",
IF(
Table1[[#This Row],[Budget_Sales]]&gt;0,
(Table1[[#This Row],[Actual_Sales]]-Table1[[#This Row],[Budget_Sales]])/Table1[[#This Row],[Budget_Sales]],
(Table1[[#This Row],[Actual_Sales]]-Table1[[#This Row],[Budget_Sales]])/ABS(Table1[[#This Row],[Budget_Sales]])
)
)</f>
        <v>8.461538461538462E-2</v>
      </c>
      <c r="I3825" s="5" t="str">
        <f>IF(Table1[[#This Row],[Sales_Var]]&gt;=0,"Above Budget","Below Budget")</f>
        <v>Above Budget</v>
      </c>
      <c r="J3825">
        <f>Table1[[#This Row],[Actual_Sales]]-(Table1[[#This Row],[COGS]]+Table1[[#This Row],[Expenses]])</f>
        <v>-1</v>
      </c>
      <c r="K3825">
        <v>10</v>
      </c>
      <c r="L3825">
        <f>Table1[[#This Row],[Actual_Profit]]-Table1[[#This Row],[Budget_Profit]]</f>
        <v>-11</v>
      </c>
      <c r="M3825" s="5">
        <f>IF(
Table1[[#This Row],[Budget_Profit]]=0,
"",
IF(
Table1[[#This Row],[Budget_Profit]]&gt;0,
(Table1[[#This Row],[Actual_Profit]]-Table1[[#This Row],[Budget_Profit]])/Table1[[#This Row],[Budget_Profit]],
(Table1[[#This Row],[Actual_Profit]]-Table1[[#This Row],[Budget_Profit]])/ABS(Table1[[#This Row],[Budget_Profit]])
)
)</f>
        <v>-1.1000000000000001</v>
      </c>
      <c r="N3825" s="5" t="str">
        <f>IF(Table1[[#This Row],[Profit_Var]]&gt;=0, "Above Budget", "Below Budget")</f>
        <v>Below Budget</v>
      </c>
      <c r="O3825">
        <v>59</v>
      </c>
      <c r="P3825">
        <v>50</v>
      </c>
      <c r="Q3825">
        <f>Table1[[#This Row],[COGS]]-Table1[[#This Row],[Budget_COGS]]</f>
        <v>9</v>
      </c>
      <c r="R3825" s="5">
        <f>IF(
Table1[[#This Row],[Budget_COGS]]=0,
"",
IF(
Table1[[#This Row],[Budget_COGS]]&gt;0,
(Table1[[#This Row],[Budget_COGS]]-Table1[[#This Row],[COGS]]) / Table1[[#This Row],[Budget_COGS]],
(Table1[[#This Row],[Budget_COGS]]-Table1[[#This Row],[COGS]]) / ABS(Table1[[#This Row],[Budget_COGS]])
)
)</f>
        <v>-0.18</v>
      </c>
      <c r="S3825" s="5" t="str">
        <f>IF(Table1[[#This Row],[COGS _Var]]&gt;=0, "Above Budget", "Below Budget")</f>
        <v>Above Budget</v>
      </c>
      <c r="T3825">
        <f>Table1[[#This Row],[Actual_Sales]]-Table1[[#This Row],[COGS]]</f>
        <v>82</v>
      </c>
      <c r="U3825">
        <v>80</v>
      </c>
      <c r="V3825">
        <f>Table1[[#This Row],[Gross_Margin]]-Table1[[#This Row],[Budget_Margin]]</f>
        <v>2</v>
      </c>
      <c r="W3825" s="5">
        <f>IF(
Table1[[#This Row],[Budget_Margin]]=0,
"",
IF(
Table1[[#This Row],[Budget_Margin]]&gt;0,
(Table1[[#This Row],[Gross_Margin]]-Table1[[#This Row],[Budget_Margin]]) / Table1[[#This Row],[Budget_Margin]],
(Table1[[#This Row],[Gross_Margin]]-Table1[[#This Row],[Budget_Margin]]) / ABS(Table1[[#This Row],[Budget_Margin]])
)
)</f>
        <v>2.5000000000000001E-2</v>
      </c>
      <c r="X3825" s="5" t="str">
        <f>IF(Table1[[#This Row],[Margin_Var]]&gt;=0, "Above Budget", "Below Budget")</f>
        <v>Above Budget</v>
      </c>
      <c r="Y3825" s="5">
        <f>IFERROR(Table1[[#This Row],[Gross_Margin]]/Table1[[#This Row],[Actual_Sales]],0)</f>
        <v>0.58156028368794321</v>
      </c>
      <c r="Z3825" s="5">
        <f>Table1[[#This Row],[Actual_Profit]]/Table1[[#This Row],[Actual_Sales]]</f>
        <v>-7.0921985815602835E-3</v>
      </c>
      <c r="AA3825">
        <v>83</v>
      </c>
      <c r="AB3825" s="5">
        <f>IFERROR(Table1[[#This Row],[Expenses]]/Table1[[#This Row],[Actual_Sales]],0)</f>
        <v>0.58865248226950351</v>
      </c>
      <c r="AC3825">
        <v>53</v>
      </c>
      <c r="AD3825">
        <v>338</v>
      </c>
      <c r="AE3825" s="5">
        <f>IFERROR(Table1[[#This Row],[Inventory]]/Table1[[#This Row],[Actual_Sales]],0)</f>
        <v>2.397163120567376</v>
      </c>
    </row>
    <row r="3826" spans="1:31" x14ac:dyDescent="0.25">
      <c r="A3826">
        <v>1207</v>
      </c>
      <c r="B3826">
        <v>816</v>
      </c>
      <c r="C3826">
        <v>8</v>
      </c>
      <c r="D3826" s="2">
        <v>40360</v>
      </c>
      <c r="E3826">
        <v>141</v>
      </c>
      <c r="F3826">
        <v>120</v>
      </c>
      <c r="G3826">
        <f>Table1[[#This Row],[Actual_Sales]]-Table1[[#This Row],[Budget_Sales]]</f>
        <v>21</v>
      </c>
      <c r="H3826" s="5">
        <f>IF(
Table1[[#This Row],[Budget_Sales]]=0,
"",
IF(
Table1[[#This Row],[Budget_Sales]]&gt;0,
(Table1[[#This Row],[Actual_Sales]]-Table1[[#This Row],[Budget_Sales]])/Table1[[#This Row],[Budget_Sales]],
(Table1[[#This Row],[Actual_Sales]]-Table1[[#This Row],[Budget_Sales]])/ABS(Table1[[#This Row],[Budget_Sales]])
)
)</f>
        <v>0.17499999999999999</v>
      </c>
      <c r="I3826" s="5" t="str">
        <f>IF(Table1[[#This Row],[Sales_Var]]&gt;=0,"Above Budget","Below Budget")</f>
        <v>Above Budget</v>
      </c>
      <c r="J3826">
        <f>Table1[[#This Row],[Actual_Sales]]-(Table1[[#This Row],[COGS]]+Table1[[#This Row],[Expenses]])</f>
        <v>-1</v>
      </c>
      <c r="K3826">
        <v>10</v>
      </c>
      <c r="L3826">
        <f>Table1[[#This Row],[Actual_Profit]]-Table1[[#This Row],[Budget_Profit]]</f>
        <v>-11</v>
      </c>
      <c r="M3826" s="5">
        <f>IF(
Table1[[#This Row],[Budget_Profit]]=0,
"",
IF(
Table1[[#This Row],[Budget_Profit]]&gt;0,
(Table1[[#This Row],[Actual_Profit]]-Table1[[#This Row],[Budget_Profit]])/Table1[[#This Row],[Budget_Profit]],
(Table1[[#This Row],[Actual_Profit]]-Table1[[#This Row],[Budget_Profit]])/ABS(Table1[[#This Row],[Budget_Profit]])
)
)</f>
        <v>-1.1000000000000001</v>
      </c>
      <c r="N3826" s="5" t="str">
        <f>IF(Table1[[#This Row],[Profit_Var]]&gt;=0, "Above Budget", "Below Budget")</f>
        <v>Below Budget</v>
      </c>
      <c r="O3826">
        <v>59</v>
      </c>
      <c r="P3826">
        <v>50</v>
      </c>
      <c r="Q3826">
        <f>Table1[[#This Row],[COGS]]-Table1[[#This Row],[Budget_COGS]]</f>
        <v>9</v>
      </c>
      <c r="R3826" s="5">
        <f>IF(
Table1[[#This Row],[Budget_COGS]]=0,
"",
IF(
Table1[[#This Row],[Budget_COGS]]&gt;0,
(Table1[[#This Row],[Budget_COGS]]-Table1[[#This Row],[COGS]]) / Table1[[#This Row],[Budget_COGS]],
(Table1[[#This Row],[Budget_COGS]]-Table1[[#This Row],[COGS]]) / ABS(Table1[[#This Row],[Budget_COGS]])
)
)</f>
        <v>-0.18</v>
      </c>
      <c r="S3826" s="5" t="str">
        <f>IF(Table1[[#This Row],[COGS _Var]]&gt;=0, "Above Budget", "Below Budget")</f>
        <v>Above Budget</v>
      </c>
      <c r="T3826">
        <f>Table1[[#This Row],[Actual_Sales]]-Table1[[#This Row],[COGS]]</f>
        <v>82</v>
      </c>
      <c r="U3826">
        <v>70</v>
      </c>
      <c r="V3826">
        <f>Table1[[#This Row],[Gross_Margin]]-Table1[[#This Row],[Budget_Margin]]</f>
        <v>12</v>
      </c>
      <c r="W3826" s="5">
        <f>IF(
Table1[[#This Row],[Budget_Margin]]=0,
"",
IF(
Table1[[#This Row],[Budget_Margin]]&gt;0,
(Table1[[#This Row],[Gross_Margin]]-Table1[[#This Row],[Budget_Margin]]) / Table1[[#This Row],[Budget_Margin]],
(Table1[[#This Row],[Gross_Margin]]-Table1[[#This Row],[Budget_Margin]]) / ABS(Table1[[#This Row],[Budget_Margin]])
)
)</f>
        <v>0.17142857142857143</v>
      </c>
      <c r="X3826" s="5" t="str">
        <f>IF(Table1[[#This Row],[Margin_Var]]&gt;=0, "Above Budget", "Below Budget")</f>
        <v>Above Budget</v>
      </c>
      <c r="Y3826" s="5">
        <f>IFERROR(Table1[[#This Row],[Gross_Margin]]/Table1[[#This Row],[Actual_Sales]],0)</f>
        <v>0.58156028368794321</v>
      </c>
      <c r="Z3826" s="5">
        <f>Table1[[#This Row],[Actual_Profit]]/Table1[[#This Row],[Actual_Sales]]</f>
        <v>-7.0921985815602835E-3</v>
      </c>
      <c r="AA3826">
        <v>83</v>
      </c>
      <c r="AB3826" s="5">
        <f>IFERROR(Table1[[#This Row],[Expenses]]/Table1[[#This Row],[Actual_Sales]],0)</f>
        <v>0.58865248226950351</v>
      </c>
      <c r="AC3826">
        <v>53</v>
      </c>
      <c r="AD3826">
        <v>338</v>
      </c>
      <c r="AE3826" s="5">
        <f>IFERROR(Table1[[#This Row],[Inventory]]/Table1[[#This Row],[Actual_Sales]],0)</f>
        <v>2.397163120567376</v>
      </c>
    </row>
    <row r="3827" spans="1:31" x14ac:dyDescent="0.25">
      <c r="A3827">
        <v>3917</v>
      </c>
      <c r="B3827">
        <v>314</v>
      </c>
      <c r="C3827">
        <v>9</v>
      </c>
      <c r="D3827" s="2">
        <v>40848</v>
      </c>
      <c r="E3827">
        <v>130</v>
      </c>
      <c r="F3827">
        <v>110</v>
      </c>
      <c r="G3827">
        <f>Table1[[#This Row],[Actual_Sales]]-Table1[[#This Row],[Budget_Sales]]</f>
        <v>20</v>
      </c>
      <c r="H3827" s="5">
        <f>IF(
Table1[[#This Row],[Budget_Sales]]=0,
"",
IF(
Table1[[#This Row],[Budget_Sales]]&gt;0,
(Table1[[#This Row],[Actual_Sales]]-Table1[[#This Row],[Budget_Sales]])/Table1[[#This Row],[Budget_Sales]],
(Table1[[#This Row],[Actual_Sales]]-Table1[[#This Row],[Budget_Sales]])/ABS(Table1[[#This Row],[Budget_Sales]])
)
)</f>
        <v>0.18181818181818182</v>
      </c>
      <c r="I3827" s="5" t="str">
        <f>IF(Table1[[#This Row],[Sales_Var]]&gt;=0,"Above Budget","Below Budget")</f>
        <v>Above Budget</v>
      </c>
      <c r="J3827">
        <f>Table1[[#This Row],[Actual_Sales]]-(Table1[[#This Row],[COGS]]+Table1[[#This Row],[Expenses]])</f>
        <v>-1</v>
      </c>
      <c r="K3827">
        <v>0</v>
      </c>
      <c r="L3827">
        <f>Table1[[#This Row],[Actual_Profit]]-Table1[[#This Row],[Budget_Profit]]</f>
        <v>-1</v>
      </c>
      <c r="M3827" s="5" t="str">
        <f>IF(
Table1[[#This Row],[Budget_Profit]]=0,
"",
IF(
Table1[[#This Row],[Budget_Profit]]&gt;0,
(Table1[[#This Row],[Actual_Profit]]-Table1[[#This Row],[Budget_Profit]])/Table1[[#This Row],[Budget_Profit]],
(Table1[[#This Row],[Actual_Profit]]-Table1[[#This Row],[Budget_Profit]])/ABS(Table1[[#This Row],[Budget_Profit]])
)
)</f>
        <v/>
      </c>
      <c r="N3827" s="5" t="str">
        <f>IF(Table1[[#This Row],[Profit_Var]]&gt;=0, "Above Budget", "Below Budget")</f>
        <v>Below Budget</v>
      </c>
      <c r="O3827">
        <v>82</v>
      </c>
      <c r="P3827">
        <v>70</v>
      </c>
      <c r="Q3827">
        <f>Table1[[#This Row],[COGS]]-Table1[[#This Row],[Budget_COGS]]</f>
        <v>12</v>
      </c>
      <c r="R3827" s="5">
        <f>IF(
Table1[[#This Row],[Budget_COGS]]=0,
"",
IF(
Table1[[#This Row],[Budget_COGS]]&gt;0,
(Table1[[#This Row],[Budget_COGS]]-Table1[[#This Row],[COGS]]) / Table1[[#This Row],[Budget_COGS]],
(Table1[[#This Row],[Budget_COGS]]-Table1[[#This Row],[COGS]]) / ABS(Table1[[#This Row],[Budget_COGS]])
)
)</f>
        <v>-0.17142857142857143</v>
      </c>
      <c r="S3827" s="5" t="str">
        <f>IF(Table1[[#This Row],[COGS _Var]]&gt;=0, "Above Budget", "Below Budget")</f>
        <v>Above Budget</v>
      </c>
      <c r="T3827">
        <f>Table1[[#This Row],[Actual_Sales]]-Table1[[#This Row],[COGS]]</f>
        <v>48</v>
      </c>
      <c r="U3827">
        <v>40</v>
      </c>
      <c r="V3827">
        <f>Table1[[#This Row],[Gross_Margin]]-Table1[[#This Row],[Budget_Margin]]</f>
        <v>8</v>
      </c>
      <c r="W3827" s="5">
        <f>IF(
Table1[[#This Row],[Budget_Margin]]=0,
"",
IF(
Table1[[#This Row],[Budget_Margin]]&gt;0,
(Table1[[#This Row],[Gross_Margin]]-Table1[[#This Row],[Budget_Margin]]) / Table1[[#This Row],[Budget_Margin]],
(Table1[[#This Row],[Gross_Margin]]-Table1[[#This Row],[Budget_Margin]]) / ABS(Table1[[#This Row],[Budget_Margin]])
)
)</f>
        <v>0.2</v>
      </c>
      <c r="X3827" s="5" t="str">
        <f>IF(Table1[[#This Row],[Margin_Var]]&gt;=0, "Above Budget", "Below Budget")</f>
        <v>Above Budget</v>
      </c>
      <c r="Y3827" s="5">
        <f>IFERROR(Table1[[#This Row],[Gross_Margin]]/Table1[[#This Row],[Actual_Sales]],0)</f>
        <v>0.36923076923076925</v>
      </c>
      <c r="Z3827" s="5">
        <f>Table1[[#This Row],[Actual_Profit]]/Table1[[#This Row],[Actual_Sales]]</f>
        <v>-7.6923076923076927E-3</v>
      </c>
      <c r="AA3827">
        <v>49</v>
      </c>
      <c r="AB3827" s="5">
        <f>IFERROR(Table1[[#This Row],[Expenses]]/Table1[[#This Row],[Actual_Sales]],0)</f>
        <v>0.37692307692307692</v>
      </c>
      <c r="AC3827">
        <v>25</v>
      </c>
      <c r="AD3827">
        <v>1804</v>
      </c>
      <c r="AE3827" s="5">
        <f>IFERROR(Table1[[#This Row],[Inventory]]/Table1[[#This Row],[Actual_Sales]],0)</f>
        <v>13.876923076923077</v>
      </c>
    </row>
    <row r="3828" spans="1:31" x14ac:dyDescent="0.25">
      <c r="A3828">
        <v>3989</v>
      </c>
      <c r="B3828">
        <v>603</v>
      </c>
      <c r="C3828">
        <v>5</v>
      </c>
      <c r="D3828" s="2">
        <v>40848</v>
      </c>
      <c r="E3828">
        <v>113</v>
      </c>
      <c r="F3828">
        <v>100</v>
      </c>
      <c r="G3828">
        <f>Table1[[#This Row],[Actual_Sales]]-Table1[[#This Row],[Budget_Sales]]</f>
        <v>13</v>
      </c>
      <c r="H3828" s="5">
        <f>IF(
Table1[[#This Row],[Budget_Sales]]=0,
"",
IF(
Table1[[#This Row],[Budget_Sales]]&gt;0,
(Table1[[#This Row],[Actual_Sales]]-Table1[[#This Row],[Budget_Sales]])/Table1[[#This Row],[Budget_Sales]],
(Table1[[#This Row],[Actual_Sales]]-Table1[[#This Row],[Budget_Sales]])/ABS(Table1[[#This Row],[Budget_Sales]])
)
)</f>
        <v>0.13</v>
      </c>
      <c r="I3828" s="5" t="str">
        <f>IF(Table1[[#This Row],[Sales_Var]]&gt;=0,"Above Budget","Below Budget")</f>
        <v>Above Budget</v>
      </c>
      <c r="J3828">
        <f>Table1[[#This Row],[Actual_Sales]]-(Table1[[#This Row],[COGS]]+Table1[[#This Row],[Expenses]])</f>
        <v>-1</v>
      </c>
      <c r="K3828">
        <v>10</v>
      </c>
      <c r="L3828">
        <f>Table1[[#This Row],[Actual_Profit]]-Table1[[#This Row],[Budget_Profit]]</f>
        <v>-11</v>
      </c>
      <c r="M3828" s="5">
        <f>IF(
Table1[[#This Row],[Budget_Profit]]=0,
"",
IF(
Table1[[#This Row],[Budget_Profit]]&gt;0,
(Table1[[#This Row],[Actual_Profit]]-Table1[[#This Row],[Budget_Profit]])/Table1[[#This Row],[Budget_Profit]],
(Table1[[#This Row],[Actual_Profit]]-Table1[[#This Row],[Budget_Profit]])/ABS(Table1[[#This Row],[Budget_Profit]])
)
)</f>
        <v>-1.1000000000000001</v>
      </c>
      <c r="N3828" s="5" t="str">
        <f>IF(Table1[[#This Row],[Profit_Var]]&gt;=0, "Above Budget", "Below Budget")</f>
        <v>Below Budget</v>
      </c>
      <c r="O3828">
        <v>44</v>
      </c>
      <c r="P3828">
        <v>40</v>
      </c>
      <c r="Q3828">
        <f>Table1[[#This Row],[COGS]]-Table1[[#This Row],[Budget_COGS]]</f>
        <v>4</v>
      </c>
      <c r="R3828" s="5">
        <f>IF(
Table1[[#This Row],[Budget_COGS]]=0,
"",
IF(
Table1[[#This Row],[Budget_COGS]]&gt;0,
(Table1[[#This Row],[Budget_COGS]]-Table1[[#This Row],[COGS]]) / Table1[[#This Row],[Budget_COGS]],
(Table1[[#This Row],[Budget_COGS]]-Table1[[#This Row],[COGS]]) / ABS(Table1[[#This Row],[Budget_COGS]])
)
)</f>
        <v>-0.1</v>
      </c>
      <c r="S3828" s="5" t="str">
        <f>IF(Table1[[#This Row],[COGS _Var]]&gt;=0, "Above Budget", "Below Budget")</f>
        <v>Above Budget</v>
      </c>
      <c r="T3828">
        <f>Table1[[#This Row],[Actual_Sales]]-Table1[[#This Row],[COGS]]</f>
        <v>69</v>
      </c>
      <c r="U3828">
        <v>60</v>
      </c>
      <c r="V3828">
        <f>Table1[[#This Row],[Gross_Margin]]-Table1[[#This Row],[Budget_Margin]]</f>
        <v>9</v>
      </c>
      <c r="W3828" s="5">
        <f>IF(
Table1[[#This Row],[Budget_Margin]]=0,
"",
IF(
Table1[[#This Row],[Budget_Margin]]&gt;0,
(Table1[[#This Row],[Gross_Margin]]-Table1[[#This Row],[Budget_Margin]]) / Table1[[#This Row],[Budget_Margin]],
(Table1[[#This Row],[Gross_Margin]]-Table1[[#This Row],[Budget_Margin]]) / ABS(Table1[[#This Row],[Budget_Margin]])
)
)</f>
        <v>0.15</v>
      </c>
      <c r="X3828" s="5" t="str">
        <f>IF(Table1[[#This Row],[Margin_Var]]&gt;=0, "Above Budget", "Below Budget")</f>
        <v>Above Budget</v>
      </c>
      <c r="Y3828" s="5">
        <f>IFERROR(Table1[[#This Row],[Gross_Margin]]/Table1[[#This Row],[Actual_Sales]],0)</f>
        <v>0.61061946902654862</v>
      </c>
      <c r="Z3828" s="5">
        <f>Table1[[#This Row],[Actual_Profit]]/Table1[[#This Row],[Actual_Sales]]</f>
        <v>-8.8495575221238937E-3</v>
      </c>
      <c r="AA3828">
        <v>70</v>
      </c>
      <c r="AB3828" s="5">
        <f>IFERROR(Table1[[#This Row],[Expenses]]/Table1[[#This Row],[Actual_Sales]],0)</f>
        <v>0.61946902654867253</v>
      </c>
      <c r="AC3828">
        <v>40</v>
      </c>
      <c r="AD3828">
        <v>325</v>
      </c>
      <c r="AE3828" s="5">
        <f>IFERROR(Table1[[#This Row],[Inventory]]/Table1[[#This Row],[Actual_Sales]],0)</f>
        <v>2.8761061946902653</v>
      </c>
    </row>
    <row r="3829" spans="1:31" x14ac:dyDescent="0.25">
      <c r="A3829">
        <v>3916</v>
      </c>
      <c r="B3829">
        <v>314</v>
      </c>
      <c r="C3829">
        <v>8</v>
      </c>
      <c r="D3829" s="2">
        <v>40848</v>
      </c>
      <c r="E3829">
        <v>113</v>
      </c>
      <c r="F3829">
        <v>90</v>
      </c>
      <c r="G3829">
        <f>Table1[[#This Row],[Actual_Sales]]-Table1[[#This Row],[Budget_Sales]]</f>
        <v>23</v>
      </c>
      <c r="H3829" s="5">
        <f>IF(
Table1[[#This Row],[Budget_Sales]]=0,
"",
IF(
Table1[[#This Row],[Budget_Sales]]&gt;0,
(Table1[[#This Row],[Actual_Sales]]-Table1[[#This Row],[Budget_Sales]])/Table1[[#This Row],[Budget_Sales]],
(Table1[[#This Row],[Actual_Sales]]-Table1[[#This Row],[Budget_Sales]])/ABS(Table1[[#This Row],[Budget_Sales]])
)
)</f>
        <v>0.25555555555555554</v>
      </c>
      <c r="I3829" s="5" t="str">
        <f>IF(Table1[[#This Row],[Sales_Var]]&gt;=0,"Above Budget","Below Budget")</f>
        <v>Above Budget</v>
      </c>
      <c r="J3829">
        <f>Table1[[#This Row],[Actual_Sales]]-(Table1[[#This Row],[COGS]]+Table1[[#This Row],[Expenses]])</f>
        <v>-1</v>
      </c>
      <c r="K3829">
        <v>0</v>
      </c>
      <c r="L3829">
        <f>Table1[[#This Row],[Actual_Profit]]-Table1[[#This Row],[Budget_Profit]]</f>
        <v>-1</v>
      </c>
      <c r="M3829" s="5" t="str">
        <f>IF(
Table1[[#This Row],[Budget_Profit]]=0,
"",
IF(
Table1[[#This Row],[Budget_Profit]]&gt;0,
(Table1[[#This Row],[Actual_Profit]]-Table1[[#This Row],[Budget_Profit]])/Table1[[#This Row],[Budget_Profit]],
(Table1[[#This Row],[Actual_Profit]]-Table1[[#This Row],[Budget_Profit]])/ABS(Table1[[#This Row],[Budget_Profit]])
)
)</f>
        <v/>
      </c>
      <c r="N3829" s="5" t="str">
        <f>IF(Table1[[#This Row],[Profit_Var]]&gt;=0, "Above Budget", "Below Budget")</f>
        <v>Below Budget</v>
      </c>
      <c r="O3829">
        <v>44</v>
      </c>
      <c r="P3829">
        <v>40</v>
      </c>
      <c r="Q3829">
        <f>Table1[[#This Row],[COGS]]-Table1[[#This Row],[Budget_COGS]]</f>
        <v>4</v>
      </c>
      <c r="R3829" s="5">
        <f>IF(
Table1[[#This Row],[Budget_COGS]]=0,
"",
IF(
Table1[[#This Row],[Budget_COGS]]&gt;0,
(Table1[[#This Row],[Budget_COGS]]-Table1[[#This Row],[COGS]]) / Table1[[#This Row],[Budget_COGS]],
(Table1[[#This Row],[Budget_COGS]]-Table1[[#This Row],[COGS]]) / ABS(Table1[[#This Row],[Budget_COGS]])
)
)</f>
        <v>-0.1</v>
      </c>
      <c r="S3829" s="5" t="str">
        <f>IF(Table1[[#This Row],[COGS _Var]]&gt;=0, "Above Budget", "Below Budget")</f>
        <v>Above Budget</v>
      </c>
      <c r="T3829">
        <f>Table1[[#This Row],[Actual_Sales]]-Table1[[#This Row],[COGS]]</f>
        <v>69</v>
      </c>
      <c r="U3829">
        <v>50</v>
      </c>
      <c r="V3829">
        <f>Table1[[#This Row],[Gross_Margin]]-Table1[[#This Row],[Budget_Margin]]</f>
        <v>19</v>
      </c>
      <c r="W3829" s="5">
        <f>IF(
Table1[[#This Row],[Budget_Margin]]=0,
"",
IF(
Table1[[#This Row],[Budget_Margin]]&gt;0,
(Table1[[#This Row],[Gross_Margin]]-Table1[[#This Row],[Budget_Margin]]) / Table1[[#This Row],[Budget_Margin]],
(Table1[[#This Row],[Gross_Margin]]-Table1[[#This Row],[Budget_Margin]]) / ABS(Table1[[#This Row],[Budget_Margin]])
)
)</f>
        <v>0.38</v>
      </c>
      <c r="X3829" s="5" t="str">
        <f>IF(Table1[[#This Row],[Margin_Var]]&gt;=0, "Above Budget", "Below Budget")</f>
        <v>Above Budget</v>
      </c>
      <c r="Y3829" s="5">
        <f>IFERROR(Table1[[#This Row],[Gross_Margin]]/Table1[[#This Row],[Actual_Sales]],0)</f>
        <v>0.61061946902654862</v>
      </c>
      <c r="Z3829" s="5">
        <f>Table1[[#This Row],[Actual_Profit]]/Table1[[#This Row],[Actual_Sales]]</f>
        <v>-8.8495575221238937E-3</v>
      </c>
      <c r="AA3829">
        <v>70</v>
      </c>
      <c r="AB3829" s="5">
        <f>IFERROR(Table1[[#This Row],[Expenses]]/Table1[[#This Row],[Actual_Sales]],0)</f>
        <v>0.61946902654867253</v>
      </c>
      <c r="AC3829">
        <v>40</v>
      </c>
      <c r="AD3829">
        <v>325</v>
      </c>
      <c r="AE3829" s="5">
        <f>IFERROR(Table1[[#This Row],[Inventory]]/Table1[[#This Row],[Actual_Sales]],0)</f>
        <v>2.8761061946902653</v>
      </c>
    </row>
    <row r="3830" spans="1:31" x14ac:dyDescent="0.25">
      <c r="A3830">
        <v>3606</v>
      </c>
      <c r="B3830">
        <v>505</v>
      </c>
      <c r="C3830">
        <v>5</v>
      </c>
      <c r="D3830" s="2">
        <v>40787</v>
      </c>
      <c r="E3830">
        <v>113</v>
      </c>
      <c r="F3830">
        <v>90</v>
      </c>
      <c r="G3830">
        <f>Table1[[#This Row],[Actual_Sales]]-Table1[[#This Row],[Budget_Sales]]</f>
        <v>23</v>
      </c>
      <c r="H3830" s="5">
        <f>IF(
Table1[[#This Row],[Budget_Sales]]=0,
"",
IF(
Table1[[#This Row],[Budget_Sales]]&gt;0,
(Table1[[#This Row],[Actual_Sales]]-Table1[[#This Row],[Budget_Sales]])/Table1[[#This Row],[Budget_Sales]],
(Table1[[#This Row],[Actual_Sales]]-Table1[[#This Row],[Budget_Sales]])/ABS(Table1[[#This Row],[Budget_Sales]])
)
)</f>
        <v>0.25555555555555554</v>
      </c>
      <c r="I3830" s="5" t="str">
        <f>IF(Table1[[#This Row],[Sales_Var]]&gt;=0,"Above Budget","Below Budget")</f>
        <v>Above Budget</v>
      </c>
      <c r="J3830">
        <f>Table1[[#This Row],[Actual_Sales]]-(Table1[[#This Row],[COGS]]+Table1[[#This Row],[Expenses]])</f>
        <v>-1</v>
      </c>
      <c r="K3830">
        <v>10</v>
      </c>
      <c r="L3830">
        <f>Table1[[#This Row],[Actual_Profit]]-Table1[[#This Row],[Budget_Profit]]</f>
        <v>-11</v>
      </c>
      <c r="M3830" s="5">
        <f>IF(
Table1[[#This Row],[Budget_Profit]]=0,
"",
IF(
Table1[[#This Row],[Budget_Profit]]&gt;0,
(Table1[[#This Row],[Actual_Profit]]-Table1[[#This Row],[Budget_Profit]])/Table1[[#This Row],[Budget_Profit]],
(Table1[[#This Row],[Actual_Profit]]-Table1[[#This Row],[Budget_Profit]])/ABS(Table1[[#This Row],[Budget_Profit]])
)
)</f>
        <v>-1.1000000000000001</v>
      </c>
      <c r="N3830" s="5" t="str">
        <f>IF(Table1[[#This Row],[Profit_Var]]&gt;=0, "Above Budget", "Below Budget")</f>
        <v>Below Budget</v>
      </c>
      <c r="O3830">
        <v>44</v>
      </c>
      <c r="P3830">
        <v>30</v>
      </c>
      <c r="Q3830">
        <f>Table1[[#This Row],[COGS]]-Table1[[#This Row],[Budget_COGS]]</f>
        <v>14</v>
      </c>
      <c r="R3830" s="5">
        <f>IF(
Table1[[#This Row],[Budget_COGS]]=0,
"",
IF(
Table1[[#This Row],[Budget_COGS]]&gt;0,
(Table1[[#This Row],[Budget_COGS]]-Table1[[#This Row],[COGS]]) / Table1[[#This Row],[Budget_COGS]],
(Table1[[#This Row],[Budget_COGS]]-Table1[[#This Row],[COGS]]) / ABS(Table1[[#This Row],[Budget_COGS]])
)
)</f>
        <v>-0.46666666666666667</v>
      </c>
      <c r="S3830" s="5" t="str">
        <f>IF(Table1[[#This Row],[COGS _Var]]&gt;=0, "Above Budget", "Below Budget")</f>
        <v>Above Budget</v>
      </c>
      <c r="T3830">
        <f>Table1[[#This Row],[Actual_Sales]]-Table1[[#This Row],[COGS]]</f>
        <v>69</v>
      </c>
      <c r="U3830">
        <v>60</v>
      </c>
      <c r="V3830">
        <f>Table1[[#This Row],[Gross_Margin]]-Table1[[#This Row],[Budget_Margin]]</f>
        <v>9</v>
      </c>
      <c r="W3830" s="5">
        <f>IF(
Table1[[#This Row],[Budget_Margin]]=0,
"",
IF(
Table1[[#This Row],[Budget_Margin]]&gt;0,
(Table1[[#This Row],[Gross_Margin]]-Table1[[#This Row],[Budget_Margin]]) / Table1[[#This Row],[Budget_Margin]],
(Table1[[#This Row],[Gross_Margin]]-Table1[[#This Row],[Budget_Margin]]) / ABS(Table1[[#This Row],[Budget_Margin]])
)
)</f>
        <v>0.15</v>
      </c>
      <c r="X3830" s="5" t="str">
        <f>IF(Table1[[#This Row],[Margin_Var]]&gt;=0, "Above Budget", "Below Budget")</f>
        <v>Above Budget</v>
      </c>
      <c r="Y3830" s="5">
        <f>IFERROR(Table1[[#This Row],[Gross_Margin]]/Table1[[#This Row],[Actual_Sales]],0)</f>
        <v>0.61061946902654862</v>
      </c>
      <c r="Z3830" s="5">
        <f>Table1[[#This Row],[Actual_Profit]]/Table1[[#This Row],[Actual_Sales]]</f>
        <v>-8.8495575221238937E-3</v>
      </c>
      <c r="AA3830">
        <v>70</v>
      </c>
      <c r="AB3830" s="5">
        <f>IFERROR(Table1[[#This Row],[Expenses]]/Table1[[#This Row],[Actual_Sales]],0)</f>
        <v>0.61946902654867253</v>
      </c>
      <c r="AC3830">
        <v>40</v>
      </c>
      <c r="AD3830">
        <v>325</v>
      </c>
      <c r="AE3830" s="5">
        <f>IFERROR(Table1[[#This Row],[Inventory]]/Table1[[#This Row],[Actual_Sales]],0)</f>
        <v>2.8761061946902653</v>
      </c>
    </row>
    <row r="3831" spans="1:31" x14ac:dyDescent="0.25">
      <c r="A3831">
        <v>3250</v>
      </c>
      <c r="B3831">
        <v>475</v>
      </c>
      <c r="C3831">
        <v>5</v>
      </c>
      <c r="D3831" s="2">
        <v>40725</v>
      </c>
      <c r="E3831">
        <v>112</v>
      </c>
      <c r="F3831">
        <v>110</v>
      </c>
      <c r="G3831">
        <f>Table1[[#This Row],[Actual_Sales]]-Table1[[#This Row],[Budget_Sales]]</f>
        <v>2</v>
      </c>
      <c r="H3831" s="5">
        <f>IF(
Table1[[#This Row],[Budget_Sales]]=0,
"",
IF(
Table1[[#This Row],[Budget_Sales]]&gt;0,
(Table1[[#This Row],[Actual_Sales]]-Table1[[#This Row],[Budget_Sales]])/Table1[[#This Row],[Budget_Sales]],
(Table1[[#This Row],[Actual_Sales]]-Table1[[#This Row],[Budget_Sales]])/ABS(Table1[[#This Row],[Budget_Sales]])
)
)</f>
        <v>1.8181818181818181E-2</v>
      </c>
      <c r="I3831" s="5" t="str">
        <f>IF(Table1[[#This Row],[Sales_Var]]&gt;=0,"Above Budget","Below Budget")</f>
        <v>Above Budget</v>
      </c>
      <c r="J3831">
        <f>Table1[[#This Row],[Actual_Sales]]-(Table1[[#This Row],[COGS]]+Table1[[#This Row],[Expenses]])</f>
        <v>-1</v>
      </c>
      <c r="K3831">
        <v>20</v>
      </c>
      <c r="L3831">
        <f>Table1[[#This Row],[Actual_Profit]]-Table1[[#This Row],[Budget_Profit]]</f>
        <v>-21</v>
      </c>
      <c r="M3831" s="5">
        <f>IF(
Table1[[#This Row],[Budget_Profit]]=0,
"",
IF(
Table1[[#This Row],[Budget_Profit]]&gt;0,
(Table1[[#This Row],[Actual_Profit]]-Table1[[#This Row],[Budget_Profit]])/Table1[[#This Row],[Budget_Profit]],
(Table1[[#This Row],[Actual_Profit]]-Table1[[#This Row],[Budget_Profit]])/ABS(Table1[[#This Row],[Budget_Profit]])
)
)</f>
        <v>-1.05</v>
      </c>
      <c r="N3831" s="5" t="str">
        <f>IF(Table1[[#This Row],[Profit_Var]]&gt;=0, "Above Budget", "Below Budget")</f>
        <v>Below Budget</v>
      </c>
      <c r="O3831">
        <v>47</v>
      </c>
      <c r="P3831">
        <v>40</v>
      </c>
      <c r="Q3831">
        <f>Table1[[#This Row],[COGS]]-Table1[[#This Row],[Budget_COGS]]</f>
        <v>7</v>
      </c>
      <c r="R3831" s="5">
        <f>IF(
Table1[[#This Row],[Budget_COGS]]=0,
"",
IF(
Table1[[#This Row],[Budget_COGS]]&gt;0,
(Table1[[#This Row],[Budget_COGS]]-Table1[[#This Row],[COGS]]) / Table1[[#This Row],[Budget_COGS]],
(Table1[[#This Row],[Budget_COGS]]-Table1[[#This Row],[COGS]]) / ABS(Table1[[#This Row],[Budget_COGS]])
)
)</f>
        <v>-0.17499999999999999</v>
      </c>
      <c r="S3831" s="5" t="str">
        <f>IF(Table1[[#This Row],[COGS _Var]]&gt;=0, "Above Budget", "Below Budget")</f>
        <v>Above Budget</v>
      </c>
      <c r="T3831">
        <f>Table1[[#This Row],[Actual_Sales]]-Table1[[#This Row],[COGS]]</f>
        <v>65</v>
      </c>
      <c r="U3831">
        <v>70</v>
      </c>
      <c r="V3831">
        <f>Table1[[#This Row],[Gross_Margin]]-Table1[[#This Row],[Budget_Margin]]</f>
        <v>-5</v>
      </c>
      <c r="W3831" s="5">
        <f>IF(
Table1[[#This Row],[Budget_Margin]]=0,
"",
IF(
Table1[[#This Row],[Budget_Margin]]&gt;0,
(Table1[[#This Row],[Gross_Margin]]-Table1[[#This Row],[Budget_Margin]]) / Table1[[#This Row],[Budget_Margin]],
(Table1[[#This Row],[Gross_Margin]]-Table1[[#This Row],[Budget_Margin]]) / ABS(Table1[[#This Row],[Budget_Margin]])
)
)</f>
        <v>-7.1428571428571425E-2</v>
      </c>
      <c r="X3831" s="5" t="str">
        <f>IF(Table1[[#This Row],[Margin_Var]]&gt;=0, "Above Budget", "Below Budget")</f>
        <v>Below Budget</v>
      </c>
      <c r="Y3831" s="5">
        <f>IFERROR(Table1[[#This Row],[Gross_Margin]]/Table1[[#This Row],[Actual_Sales]],0)</f>
        <v>0.5803571428571429</v>
      </c>
      <c r="Z3831" s="5">
        <f>Table1[[#This Row],[Actual_Profit]]/Table1[[#This Row],[Actual_Sales]]</f>
        <v>-8.9285714285714281E-3</v>
      </c>
      <c r="AA3831">
        <v>66</v>
      </c>
      <c r="AB3831" s="5">
        <f>IFERROR(Table1[[#This Row],[Expenses]]/Table1[[#This Row],[Actual_Sales]],0)</f>
        <v>0.5892857142857143</v>
      </c>
      <c r="AC3831">
        <v>42</v>
      </c>
      <c r="AD3831">
        <v>622</v>
      </c>
      <c r="AE3831" s="5">
        <f>IFERROR(Table1[[#This Row],[Inventory]]/Table1[[#This Row],[Actual_Sales]],0)</f>
        <v>5.5535714285714288</v>
      </c>
    </row>
    <row r="3832" spans="1:31" x14ac:dyDescent="0.25">
      <c r="A3832">
        <v>3229</v>
      </c>
      <c r="B3832">
        <v>360</v>
      </c>
      <c r="C3832">
        <v>13</v>
      </c>
      <c r="D3832" s="2">
        <v>40725</v>
      </c>
      <c r="E3832">
        <v>112</v>
      </c>
      <c r="F3832">
        <v>70</v>
      </c>
      <c r="G3832">
        <f>Table1[[#This Row],[Actual_Sales]]-Table1[[#This Row],[Budget_Sales]]</f>
        <v>42</v>
      </c>
      <c r="H3832" s="5">
        <f>IF(
Table1[[#This Row],[Budget_Sales]]=0,
"",
IF(
Table1[[#This Row],[Budget_Sales]]&gt;0,
(Table1[[#This Row],[Actual_Sales]]-Table1[[#This Row],[Budget_Sales]])/Table1[[#This Row],[Budget_Sales]],
(Table1[[#This Row],[Actual_Sales]]-Table1[[#This Row],[Budget_Sales]])/ABS(Table1[[#This Row],[Budget_Sales]])
)
)</f>
        <v>0.6</v>
      </c>
      <c r="I3832" s="5" t="str">
        <f>IF(Table1[[#This Row],[Sales_Var]]&gt;=0,"Above Budget","Below Budget")</f>
        <v>Above Budget</v>
      </c>
      <c r="J3832">
        <f>Table1[[#This Row],[Actual_Sales]]-(Table1[[#This Row],[COGS]]+Table1[[#This Row],[Expenses]])</f>
        <v>-1</v>
      </c>
      <c r="K3832">
        <v>0</v>
      </c>
      <c r="L3832">
        <f>Table1[[#This Row],[Actual_Profit]]-Table1[[#This Row],[Budget_Profit]]</f>
        <v>-1</v>
      </c>
      <c r="M3832" s="5" t="str">
        <f>IF(
Table1[[#This Row],[Budget_Profit]]=0,
"",
IF(
Table1[[#This Row],[Budget_Profit]]&gt;0,
(Table1[[#This Row],[Actual_Profit]]-Table1[[#This Row],[Budget_Profit]])/Table1[[#This Row],[Budget_Profit]],
(Table1[[#This Row],[Actual_Profit]]-Table1[[#This Row],[Budget_Profit]])/ABS(Table1[[#This Row],[Budget_Profit]])
)
)</f>
        <v/>
      </c>
      <c r="N3832" s="5" t="str">
        <f>IF(Table1[[#This Row],[Profit_Var]]&gt;=0, "Above Budget", "Below Budget")</f>
        <v>Below Budget</v>
      </c>
      <c r="O3832">
        <v>47</v>
      </c>
      <c r="P3832">
        <v>30</v>
      </c>
      <c r="Q3832">
        <f>Table1[[#This Row],[COGS]]-Table1[[#This Row],[Budget_COGS]]</f>
        <v>17</v>
      </c>
      <c r="R3832" s="5">
        <f>IF(
Table1[[#This Row],[Budget_COGS]]=0,
"",
IF(
Table1[[#This Row],[Budget_COGS]]&gt;0,
(Table1[[#This Row],[Budget_COGS]]-Table1[[#This Row],[COGS]]) / Table1[[#This Row],[Budget_COGS]],
(Table1[[#This Row],[Budget_COGS]]-Table1[[#This Row],[COGS]]) / ABS(Table1[[#This Row],[Budget_COGS]])
)
)</f>
        <v>-0.56666666666666665</v>
      </c>
      <c r="S3832" s="5" t="str">
        <f>IF(Table1[[#This Row],[COGS _Var]]&gt;=0, "Above Budget", "Below Budget")</f>
        <v>Above Budget</v>
      </c>
      <c r="T3832">
        <f>Table1[[#This Row],[Actual_Sales]]-Table1[[#This Row],[COGS]]</f>
        <v>65</v>
      </c>
      <c r="U3832">
        <v>40</v>
      </c>
      <c r="V3832">
        <f>Table1[[#This Row],[Gross_Margin]]-Table1[[#This Row],[Budget_Margin]]</f>
        <v>25</v>
      </c>
      <c r="W3832" s="5">
        <f>IF(
Table1[[#This Row],[Budget_Margin]]=0,
"",
IF(
Table1[[#This Row],[Budget_Margin]]&gt;0,
(Table1[[#This Row],[Gross_Margin]]-Table1[[#This Row],[Budget_Margin]]) / Table1[[#This Row],[Budget_Margin]],
(Table1[[#This Row],[Gross_Margin]]-Table1[[#This Row],[Budget_Margin]]) / ABS(Table1[[#This Row],[Budget_Margin]])
)
)</f>
        <v>0.625</v>
      </c>
      <c r="X3832" s="5" t="str">
        <f>IF(Table1[[#This Row],[Margin_Var]]&gt;=0, "Above Budget", "Below Budget")</f>
        <v>Above Budget</v>
      </c>
      <c r="Y3832" s="5">
        <f>IFERROR(Table1[[#This Row],[Gross_Margin]]/Table1[[#This Row],[Actual_Sales]],0)</f>
        <v>0.5803571428571429</v>
      </c>
      <c r="Z3832" s="5">
        <f>Table1[[#This Row],[Actual_Profit]]/Table1[[#This Row],[Actual_Sales]]</f>
        <v>-8.9285714285714281E-3</v>
      </c>
      <c r="AA3832">
        <v>66</v>
      </c>
      <c r="AB3832" s="5">
        <f>IFERROR(Table1[[#This Row],[Expenses]]/Table1[[#This Row],[Actual_Sales]],0)</f>
        <v>0.5892857142857143</v>
      </c>
      <c r="AC3832">
        <v>42</v>
      </c>
      <c r="AD3832">
        <v>622</v>
      </c>
      <c r="AE3832" s="5">
        <f>IFERROR(Table1[[#This Row],[Inventory]]/Table1[[#This Row],[Actual_Sales]],0)</f>
        <v>5.5535714285714288</v>
      </c>
    </row>
    <row r="3833" spans="1:31" x14ac:dyDescent="0.25">
      <c r="A3833">
        <v>2389</v>
      </c>
      <c r="B3833">
        <v>573</v>
      </c>
      <c r="C3833">
        <v>8</v>
      </c>
      <c r="D3833" s="2">
        <v>40575</v>
      </c>
      <c r="E3833">
        <v>111</v>
      </c>
      <c r="F3833">
        <v>90</v>
      </c>
      <c r="G3833">
        <f>Table1[[#This Row],[Actual_Sales]]-Table1[[#This Row],[Budget_Sales]]</f>
        <v>21</v>
      </c>
      <c r="H3833" s="5">
        <f>IF(
Table1[[#This Row],[Budget_Sales]]=0,
"",
IF(
Table1[[#This Row],[Budget_Sales]]&gt;0,
(Table1[[#This Row],[Actual_Sales]]-Table1[[#This Row],[Budget_Sales]])/Table1[[#This Row],[Budget_Sales]],
(Table1[[#This Row],[Actual_Sales]]-Table1[[#This Row],[Budget_Sales]])/ABS(Table1[[#This Row],[Budget_Sales]])
)
)</f>
        <v>0.23333333333333334</v>
      </c>
      <c r="I3833" s="5" t="str">
        <f>IF(Table1[[#This Row],[Sales_Var]]&gt;=0,"Above Budget","Below Budget")</f>
        <v>Above Budget</v>
      </c>
      <c r="J3833">
        <f>Table1[[#This Row],[Actual_Sales]]-(Table1[[#This Row],[COGS]]+Table1[[#This Row],[Expenses]])</f>
        <v>-1</v>
      </c>
      <c r="K3833">
        <v>10</v>
      </c>
      <c r="L3833">
        <f>Table1[[#This Row],[Actual_Profit]]-Table1[[#This Row],[Budget_Profit]]</f>
        <v>-11</v>
      </c>
      <c r="M3833" s="5">
        <f>IF(
Table1[[#This Row],[Budget_Profit]]=0,
"",
IF(
Table1[[#This Row],[Budget_Profit]]&gt;0,
(Table1[[#This Row],[Actual_Profit]]-Table1[[#This Row],[Budget_Profit]])/Table1[[#This Row],[Budget_Profit]],
(Table1[[#This Row],[Actual_Profit]]-Table1[[#This Row],[Budget_Profit]])/ABS(Table1[[#This Row],[Budget_Profit]])
)
)</f>
        <v>-1.1000000000000001</v>
      </c>
      <c r="N3833" s="5" t="str">
        <f>IF(Table1[[#This Row],[Profit_Var]]&gt;=0, "Above Budget", "Below Budget")</f>
        <v>Below Budget</v>
      </c>
      <c r="O3833">
        <v>43</v>
      </c>
      <c r="P3833">
        <v>30</v>
      </c>
      <c r="Q3833">
        <f>Table1[[#This Row],[COGS]]-Table1[[#This Row],[Budget_COGS]]</f>
        <v>13</v>
      </c>
      <c r="R3833" s="5">
        <f>IF(
Table1[[#This Row],[Budget_COGS]]=0,
"",
IF(
Table1[[#This Row],[Budget_COGS]]&gt;0,
(Table1[[#This Row],[Budget_COGS]]-Table1[[#This Row],[COGS]]) / Table1[[#This Row],[Budget_COGS]],
(Table1[[#This Row],[Budget_COGS]]-Table1[[#This Row],[COGS]]) / ABS(Table1[[#This Row],[Budget_COGS]])
)
)</f>
        <v>-0.43333333333333335</v>
      </c>
      <c r="S3833" s="5" t="str">
        <f>IF(Table1[[#This Row],[COGS _Var]]&gt;=0, "Above Budget", "Below Budget")</f>
        <v>Above Budget</v>
      </c>
      <c r="T3833">
        <f>Table1[[#This Row],[Actual_Sales]]-Table1[[#This Row],[COGS]]</f>
        <v>68</v>
      </c>
      <c r="U3833">
        <v>60</v>
      </c>
      <c r="V3833">
        <f>Table1[[#This Row],[Gross_Margin]]-Table1[[#This Row],[Budget_Margin]]</f>
        <v>8</v>
      </c>
      <c r="W3833" s="5">
        <f>IF(
Table1[[#This Row],[Budget_Margin]]=0,
"",
IF(
Table1[[#This Row],[Budget_Margin]]&gt;0,
(Table1[[#This Row],[Gross_Margin]]-Table1[[#This Row],[Budget_Margin]]) / Table1[[#This Row],[Budget_Margin]],
(Table1[[#This Row],[Gross_Margin]]-Table1[[#This Row],[Budget_Margin]]) / ABS(Table1[[#This Row],[Budget_Margin]])
)
)</f>
        <v>0.13333333333333333</v>
      </c>
      <c r="X3833" s="5" t="str">
        <f>IF(Table1[[#This Row],[Margin_Var]]&gt;=0, "Above Budget", "Below Budget")</f>
        <v>Above Budget</v>
      </c>
      <c r="Y3833" s="5">
        <f>IFERROR(Table1[[#This Row],[Gross_Margin]]/Table1[[#This Row],[Actual_Sales]],0)</f>
        <v>0.61261261261261257</v>
      </c>
      <c r="Z3833" s="5">
        <f>Table1[[#This Row],[Actual_Profit]]/Table1[[#This Row],[Actual_Sales]]</f>
        <v>-9.0090090090090089E-3</v>
      </c>
      <c r="AA3833">
        <v>69</v>
      </c>
      <c r="AB3833" s="5">
        <f>IFERROR(Table1[[#This Row],[Expenses]]/Table1[[#This Row],[Actual_Sales]],0)</f>
        <v>0.6216216216216216</v>
      </c>
      <c r="AC3833">
        <v>39</v>
      </c>
      <c r="AD3833">
        <v>256</v>
      </c>
      <c r="AE3833" s="5">
        <f>IFERROR(Table1[[#This Row],[Inventory]]/Table1[[#This Row],[Actual_Sales]],0)</f>
        <v>2.3063063063063063</v>
      </c>
    </row>
    <row r="3834" spans="1:31" x14ac:dyDescent="0.25">
      <c r="A3834">
        <v>1191</v>
      </c>
      <c r="B3834">
        <v>775</v>
      </c>
      <c r="C3834">
        <v>2</v>
      </c>
      <c r="D3834" s="2">
        <v>40360</v>
      </c>
      <c r="E3834">
        <v>82</v>
      </c>
      <c r="F3834">
        <v>100</v>
      </c>
      <c r="G3834">
        <f>Table1[[#This Row],[Actual_Sales]]-Table1[[#This Row],[Budget_Sales]]</f>
        <v>-18</v>
      </c>
      <c r="H3834" s="5">
        <f>IF(
Table1[[#This Row],[Budget_Sales]]=0,
"",
IF(
Table1[[#This Row],[Budget_Sales]]&gt;0,
(Table1[[#This Row],[Actual_Sales]]-Table1[[#This Row],[Budget_Sales]])/Table1[[#This Row],[Budget_Sales]],
(Table1[[#This Row],[Actual_Sales]]-Table1[[#This Row],[Budget_Sales]])/ABS(Table1[[#This Row],[Budget_Sales]])
)
)</f>
        <v>-0.18</v>
      </c>
      <c r="I3834" s="5" t="str">
        <f>IF(Table1[[#This Row],[Sales_Var]]&gt;=0,"Above Budget","Below Budget")</f>
        <v>Below Budget</v>
      </c>
      <c r="J3834">
        <f>Table1[[#This Row],[Actual_Sales]]-(Table1[[#This Row],[COGS]]+Table1[[#This Row],[Expenses]])</f>
        <v>-1</v>
      </c>
      <c r="K3834">
        <v>20</v>
      </c>
      <c r="L3834">
        <f>Table1[[#This Row],[Actual_Profit]]-Table1[[#This Row],[Budget_Profit]]</f>
        <v>-21</v>
      </c>
      <c r="M3834" s="5">
        <f>IF(
Table1[[#This Row],[Budget_Profit]]=0,
"",
IF(
Table1[[#This Row],[Budget_Profit]]&gt;0,
(Table1[[#This Row],[Actual_Profit]]-Table1[[#This Row],[Budget_Profit]])/Table1[[#This Row],[Budget_Profit]],
(Table1[[#This Row],[Actual_Profit]]-Table1[[#This Row],[Budget_Profit]])/ABS(Table1[[#This Row],[Budget_Profit]])
)
)</f>
        <v>-1.05</v>
      </c>
      <c r="N3834" s="5" t="str">
        <f>IF(Table1[[#This Row],[Profit_Var]]&gt;=0, "Above Budget", "Below Budget")</f>
        <v>Below Budget</v>
      </c>
      <c r="O3834">
        <v>36</v>
      </c>
      <c r="P3834">
        <v>40</v>
      </c>
      <c r="Q3834">
        <f>Table1[[#This Row],[COGS]]-Table1[[#This Row],[Budget_COGS]]</f>
        <v>-4</v>
      </c>
      <c r="R3834" s="5">
        <f>IF(
Table1[[#This Row],[Budget_COGS]]=0,
"",
IF(
Table1[[#This Row],[Budget_COGS]]&gt;0,
(Table1[[#This Row],[Budget_COGS]]-Table1[[#This Row],[COGS]]) / Table1[[#This Row],[Budget_COGS]],
(Table1[[#This Row],[Budget_COGS]]-Table1[[#This Row],[COGS]]) / ABS(Table1[[#This Row],[Budget_COGS]])
)
)</f>
        <v>0.1</v>
      </c>
      <c r="S3834" s="5" t="str">
        <f>IF(Table1[[#This Row],[COGS _Var]]&gt;=0, "Above Budget", "Below Budget")</f>
        <v>Below Budget</v>
      </c>
      <c r="T3834">
        <f>Table1[[#This Row],[Actual_Sales]]-Table1[[#This Row],[COGS]]</f>
        <v>46</v>
      </c>
      <c r="U3834">
        <v>60</v>
      </c>
      <c r="V3834">
        <f>Table1[[#This Row],[Gross_Margin]]-Table1[[#This Row],[Budget_Margin]]</f>
        <v>-14</v>
      </c>
      <c r="W3834" s="5">
        <f>IF(
Table1[[#This Row],[Budget_Margin]]=0,
"",
IF(
Table1[[#This Row],[Budget_Margin]]&gt;0,
(Table1[[#This Row],[Gross_Margin]]-Table1[[#This Row],[Budget_Margin]]) / Table1[[#This Row],[Budget_Margin]],
(Table1[[#This Row],[Gross_Margin]]-Table1[[#This Row],[Budget_Margin]]) / ABS(Table1[[#This Row],[Budget_Margin]])
)
)</f>
        <v>-0.23333333333333334</v>
      </c>
      <c r="X3834" s="5" t="str">
        <f>IF(Table1[[#This Row],[Margin_Var]]&gt;=0, "Above Budget", "Below Budget")</f>
        <v>Below Budget</v>
      </c>
      <c r="Y3834" s="5">
        <f>IFERROR(Table1[[#This Row],[Gross_Margin]]/Table1[[#This Row],[Actual_Sales]],0)</f>
        <v>0.56097560975609762</v>
      </c>
      <c r="Z3834" s="5">
        <f>Table1[[#This Row],[Actual_Profit]]/Table1[[#This Row],[Actual_Sales]]</f>
        <v>-1.2195121951219513E-2</v>
      </c>
      <c r="AA3834">
        <v>47</v>
      </c>
      <c r="AB3834" s="5">
        <f>IFERROR(Table1[[#This Row],[Expenses]]/Table1[[#This Row],[Actual_Sales]],0)</f>
        <v>0.57317073170731703</v>
      </c>
      <c r="AC3834">
        <v>13</v>
      </c>
      <c r="AD3834">
        <v>252</v>
      </c>
      <c r="AE3834" s="5">
        <f>IFERROR(Table1[[#This Row],[Inventory]]/Table1[[#This Row],[Actual_Sales]],0)</f>
        <v>3.0731707317073171</v>
      </c>
    </row>
    <row r="3835" spans="1:31" x14ac:dyDescent="0.25">
      <c r="A3835">
        <v>828</v>
      </c>
      <c r="B3835">
        <v>702</v>
      </c>
      <c r="C3835">
        <v>2</v>
      </c>
      <c r="D3835" s="2">
        <v>40299</v>
      </c>
      <c r="E3835">
        <v>81</v>
      </c>
      <c r="F3835">
        <v>100</v>
      </c>
      <c r="G3835">
        <f>Table1[[#This Row],[Actual_Sales]]-Table1[[#This Row],[Budget_Sales]]</f>
        <v>-19</v>
      </c>
      <c r="H3835" s="5">
        <f>IF(
Table1[[#This Row],[Budget_Sales]]=0,
"",
IF(
Table1[[#This Row],[Budget_Sales]]&gt;0,
(Table1[[#This Row],[Actual_Sales]]-Table1[[#This Row],[Budget_Sales]])/Table1[[#This Row],[Budget_Sales]],
(Table1[[#This Row],[Actual_Sales]]-Table1[[#This Row],[Budget_Sales]])/ABS(Table1[[#This Row],[Budget_Sales]])
)
)</f>
        <v>-0.19</v>
      </c>
      <c r="I3835" s="5" t="str">
        <f>IF(Table1[[#This Row],[Sales_Var]]&gt;=0,"Above Budget","Below Budget")</f>
        <v>Below Budget</v>
      </c>
      <c r="J3835">
        <f>Table1[[#This Row],[Actual_Sales]]-(Table1[[#This Row],[COGS]]+Table1[[#This Row],[Expenses]])</f>
        <v>-1</v>
      </c>
      <c r="K3835">
        <v>20</v>
      </c>
      <c r="L3835">
        <f>Table1[[#This Row],[Actual_Profit]]-Table1[[#This Row],[Budget_Profit]]</f>
        <v>-21</v>
      </c>
      <c r="M3835" s="5">
        <f>IF(
Table1[[#This Row],[Budget_Profit]]=0,
"",
IF(
Table1[[#This Row],[Budget_Profit]]&gt;0,
(Table1[[#This Row],[Actual_Profit]]-Table1[[#This Row],[Budget_Profit]])/Table1[[#This Row],[Budget_Profit]],
(Table1[[#This Row],[Actual_Profit]]-Table1[[#This Row],[Budget_Profit]])/ABS(Table1[[#This Row],[Budget_Profit]])
)
)</f>
        <v>-1.05</v>
      </c>
      <c r="N3835" s="5" t="str">
        <f>IF(Table1[[#This Row],[Profit_Var]]&gt;=0, "Above Budget", "Below Budget")</f>
        <v>Below Budget</v>
      </c>
      <c r="O3835">
        <v>36</v>
      </c>
      <c r="P3835">
        <v>40</v>
      </c>
      <c r="Q3835">
        <f>Table1[[#This Row],[COGS]]-Table1[[#This Row],[Budget_COGS]]</f>
        <v>-4</v>
      </c>
      <c r="R3835" s="5">
        <f>IF(
Table1[[#This Row],[Budget_COGS]]=0,
"",
IF(
Table1[[#This Row],[Budget_COGS]]&gt;0,
(Table1[[#This Row],[Budget_COGS]]-Table1[[#This Row],[COGS]]) / Table1[[#This Row],[Budget_COGS]],
(Table1[[#This Row],[Budget_COGS]]-Table1[[#This Row],[COGS]]) / ABS(Table1[[#This Row],[Budget_COGS]])
)
)</f>
        <v>0.1</v>
      </c>
      <c r="S3835" s="5" t="str">
        <f>IF(Table1[[#This Row],[COGS _Var]]&gt;=0, "Above Budget", "Below Budget")</f>
        <v>Below Budget</v>
      </c>
      <c r="T3835">
        <f>Table1[[#This Row],[Actual_Sales]]-Table1[[#This Row],[COGS]]</f>
        <v>45</v>
      </c>
      <c r="U3835">
        <v>60</v>
      </c>
      <c r="V3835">
        <f>Table1[[#This Row],[Gross_Margin]]-Table1[[#This Row],[Budget_Margin]]</f>
        <v>-15</v>
      </c>
      <c r="W3835" s="5">
        <f>IF(
Table1[[#This Row],[Budget_Margin]]=0,
"",
IF(
Table1[[#This Row],[Budget_Margin]]&gt;0,
(Table1[[#This Row],[Gross_Margin]]-Table1[[#This Row],[Budget_Margin]]) / Table1[[#This Row],[Budget_Margin]],
(Table1[[#This Row],[Gross_Margin]]-Table1[[#This Row],[Budget_Margin]]) / ABS(Table1[[#This Row],[Budget_Margin]])
)
)</f>
        <v>-0.25</v>
      </c>
      <c r="X3835" s="5" t="str">
        <f>IF(Table1[[#This Row],[Margin_Var]]&gt;=0, "Above Budget", "Below Budget")</f>
        <v>Below Budget</v>
      </c>
      <c r="Y3835" s="5">
        <f>IFERROR(Table1[[#This Row],[Gross_Margin]]/Table1[[#This Row],[Actual_Sales]],0)</f>
        <v>0.55555555555555558</v>
      </c>
      <c r="Z3835" s="5">
        <f>Table1[[#This Row],[Actual_Profit]]/Table1[[#This Row],[Actual_Sales]]</f>
        <v>-1.2345679012345678E-2</v>
      </c>
      <c r="AA3835">
        <v>46</v>
      </c>
      <c r="AB3835" s="5">
        <f>IFERROR(Table1[[#This Row],[Expenses]]/Table1[[#This Row],[Actual_Sales]],0)</f>
        <v>0.5679012345679012</v>
      </c>
      <c r="AC3835">
        <v>13</v>
      </c>
      <c r="AD3835">
        <v>212</v>
      </c>
      <c r="AE3835" s="5">
        <f>IFERROR(Table1[[#This Row],[Inventory]]/Table1[[#This Row],[Actual_Sales]],0)</f>
        <v>2.617283950617284</v>
      </c>
    </row>
    <row r="3836" spans="1:31" x14ac:dyDescent="0.25">
      <c r="A3836">
        <v>813</v>
      </c>
      <c r="B3836">
        <v>603</v>
      </c>
      <c r="C3836">
        <v>9</v>
      </c>
      <c r="D3836" s="2">
        <v>40299</v>
      </c>
      <c r="E3836">
        <v>81</v>
      </c>
      <c r="F3836">
        <v>60</v>
      </c>
      <c r="G3836">
        <f>Table1[[#This Row],[Actual_Sales]]-Table1[[#This Row],[Budget_Sales]]</f>
        <v>21</v>
      </c>
      <c r="H3836" s="5">
        <f>IF(
Table1[[#This Row],[Budget_Sales]]=0,
"",
IF(
Table1[[#This Row],[Budget_Sales]]&gt;0,
(Table1[[#This Row],[Actual_Sales]]-Table1[[#This Row],[Budget_Sales]])/Table1[[#This Row],[Budget_Sales]],
(Table1[[#This Row],[Actual_Sales]]-Table1[[#This Row],[Budget_Sales]])/ABS(Table1[[#This Row],[Budget_Sales]])
)
)</f>
        <v>0.35</v>
      </c>
      <c r="I3836" s="5" t="str">
        <f>IF(Table1[[#This Row],[Sales_Var]]&gt;=0,"Above Budget","Below Budget")</f>
        <v>Above Budget</v>
      </c>
      <c r="J3836">
        <f>Table1[[#This Row],[Actual_Sales]]-(Table1[[#This Row],[COGS]]+Table1[[#This Row],[Expenses]])</f>
        <v>-1</v>
      </c>
      <c r="K3836">
        <v>10</v>
      </c>
      <c r="L3836">
        <f>Table1[[#This Row],[Actual_Profit]]-Table1[[#This Row],[Budget_Profit]]</f>
        <v>-11</v>
      </c>
      <c r="M3836" s="5">
        <f>IF(
Table1[[#This Row],[Budget_Profit]]=0,
"",
IF(
Table1[[#This Row],[Budget_Profit]]&gt;0,
(Table1[[#This Row],[Actual_Profit]]-Table1[[#This Row],[Budget_Profit]])/Table1[[#This Row],[Budget_Profit]],
(Table1[[#This Row],[Actual_Profit]]-Table1[[#This Row],[Budget_Profit]])/ABS(Table1[[#This Row],[Budget_Profit]])
)
)</f>
        <v>-1.1000000000000001</v>
      </c>
      <c r="N3836" s="5" t="str">
        <f>IF(Table1[[#This Row],[Profit_Var]]&gt;=0, "Above Budget", "Below Budget")</f>
        <v>Below Budget</v>
      </c>
      <c r="O3836">
        <v>36</v>
      </c>
      <c r="P3836">
        <v>20</v>
      </c>
      <c r="Q3836">
        <f>Table1[[#This Row],[COGS]]-Table1[[#This Row],[Budget_COGS]]</f>
        <v>16</v>
      </c>
      <c r="R3836" s="5">
        <f>IF(
Table1[[#This Row],[Budget_COGS]]=0,
"",
IF(
Table1[[#This Row],[Budget_COGS]]&gt;0,
(Table1[[#This Row],[Budget_COGS]]-Table1[[#This Row],[COGS]]) / Table1[[#This Row],[Budget_COGS]],
(Table1[[#This Row],[Budget_COGS]]-Table1[[#This Row],[COGS]]) / ABS(Table1[[#This Row],[Budget_COGS]])
)
)</f>
        <v>-0.8</v>
      </c>
      <c r="S3836" s="5" t="str">
        <f>IF(Table1[[#This Row],[COGS _Var]]&gt;=0, "Above Budget", "Below Budget")</f>
        <v>Above Budget</v>
      </c>
      <c r="T3836">
        <f>Table1[[#This Row],[Actual_Sales]]-Table1[[#This Row],[COGS]]</f>
        <v>45</v>
      </c>
      <c r="U3836">
        <v>40</v>
      </c>
      <c r="V3836">
        <f>Table1[[#This Row],[Gross_Margin]]-Table1[[#This Row],[Budget_Margin]]</f>
        <v>5</v>
      </c>
      <c r="W3836" s="5">
        <f>IF(
Table1[[#This Row],[Budget_Margin]]=0,
"",
IF(
Table1[[#This Row],[Budget_Margin]]&gt;0,
(Table1[[#This Row],[Gross_Margin]]-Table1[[#This Row],[Budget_Margin]]) / Table1[[#This Row],[Budget_Margin]],
(Table1[[#This Row],[Gross_Margin]]-Table1[[#This Row],[Budget_Margin]]) / ABS(Table1[[#This Row],[Budget_Margin]])
)
)</f>
        <v>0.125</v>
      </c>
      <c r="X3836" s="5" t="str">
        <f>IF(Table1[[#This Row],[Margin_Var]]&gt;=0, "Above Budget", "Below Budget")</f>
        <v>Above Budget</v>
      </c>
      <c r="Y3836" s="5">
        <f>IFERROR(Table1[[#This Row],[Gross_Margin]]/Table1[[#This Row],[Actual_Sales]],0)</f>
        <v>0.55555555555555558</v>
      </c>
      <c r="Z3836" s="5">
        <f>Table1[[#This Row],[Actual_Profit]]/Table1[[#This Row],[Actual_Sales]]</f>
        <v>-1.2345679012345678E-2</v>
      </c>
      <c r="AA3836">
        <v>46</v>
      </c>
      <c r="AB3836" s="5">
        <f>IFERROR(Table1[[#This Row],[Expenses]]/Table1[[#This Row],[Actual_Sales]],0)</f>
        <v>0.5679012345679012</v>
      </c>
      <c r="AC3836">
        <v>13</v>
      </c>
      <c r="AD3836">
        <v>212</v>
      </c>
      <c r="AE3836" s="5">
        <f>IFERROR(Table1[[#This Row],[Inventory]]/Table1[[#This Row],[Actual_Sales]],0)</f>
        <v>2.617283950617284</v>
      </c>
    </row>
    <row r="3837" spans="1:31" x14ac:dyDescent="0.25">
      <c r="A3837">
        <v>3082</v>
      </c>
      <c r="B3837">
        <v>505</v>
      </c>
      <c r="C3837">
        <v>4</v>
      </c>
      <c r="D3837" s="2">
        <v>40695</v>
      </c>
      <c r="E3837">
        <v>77</v>
      </c>
      <c r="F3837">
        <v>60</v>
      </c>
      <c r="G3837">
        <f>Table1[[#This Row],[Actual_Sales]]-Table1[[#This Row],[Budget_Sales]]</f>
        <v>17</v>
      </c>
      <c r="H3837" s="5">
        <f>IF(
Table1[[#This Row],[Budget_Sales]]=0,
"",
IF(
Table1[[#This Row],[Budget_Sales]]&gt;0,
(Table1[[#This Row],[Actual_Sales]]-Table1[[#This Row],[Budget_Sales]])/Table1[[#This Row],[Budget_Sales]],
(Table1[[#This Row],[Actual_Sales]]-Table1[[#This Row],[Budget_Sales]])/ABS(Table1[[#This Row],[Budget_Sales]])
)
)</f>
        <v>0.28333333333333333</v>
      </c>
      <c r="I3837" s="5" t="str">
        <f>IF(Table1[[#This Row],[Sales_Var]]&gt;=0,"Above Budget","Below Budget")</f>
        <v>Above Budget</v>
      </c>
      <c r="J3837">
        <f>Table1[[#This Row],[Actual_Sales]]-(Table1[[#This Row],[COGS]]+Table1[[#This Row],[Expenses]])</f>
        <v>-1</v>
      </c>
      <c r="K3837">
        <v>0</v>
      </c>
      <c r="L3837">
        <f>Table1[[#This Row],[Actual_Profit]]-Table1[[#This Row],[Budget_Profit]]</f>
        <v>-1</v>
      </c>
      <c r="M3837" s="5" t="str">
        <f>IF(
Table1[[#This Row],[Budget_Profit]]=0,
"",
IF(
Table1[[#This Row],[Budget_Profit]]&gt;0,
(Table1[[#This Row],[Actual_Profit]]-Table1[[#This Row],[Budget_Profit]])/Table1[[#This Row],[Budget_Profit]],
(Table1[[#This Row],[Actual_Profit]]-Table1[[#This Row],[Budget_Profit]])/ABS(Table1[[#This Row],[Budget_Profit]])
)
)</f>
        <v/>
      </c>
      <c r="N3837" s="5" t="str">
        <f>IF(Table1[[#This Row],[Profit_Var]]&gt;=0, "Above Budget", "Below Budget")</f>
        <v>Below Budget</v>
      </c>
      <c r="O3837">
        <v>35</v>
      </c>
      <c r="P3837">
        <v>30</v>
      </c>
      <c r="Q3837">
        <f>Table1[[#This Row],[COGS]]-Table1[[#This Row],[Budget_COGS]]</f>
        <v>5</v>
      </c>
      <c r="R3837" s="5">
        <f>IF(
Table1[[#This Row],[Budget_COGS]]=0,
"",
IF(
Table1[[#This Row],[Budget_COGS]]&gt;0,
(Table1[[#This Row],[Budget_COGS]]-Table1[[#This Row],[COGS]]) / Table1[[#This Row],[Budget_COGS]],
(Table1[[#This Row],[Budget_COGS]]-Table1[[#This Row],[COGS]]) / ABS(Table1[[#This Row],[Budget_COGS]])
)
)</f>
        <v>-0.16666666666666666</v>
      </c>
      <c r="S3837" s="5" t="str">
        <f>IF(Table1[[#This Row],[COGS _Var]]&gt;=0, "Above Budget", "Below Budget")</f>
        <v>Above Budget</v>
      </c>
      <c r="T3837">
        <f>Table1[[#This Row],[Actual_Sales]]-Table1[[#This Row],[COGS]]</f>
        <v>42</v>
      </c>
      <c r="U3837">
        <v>30</v>
      </c>
      <c r="V3837">
        <f>Table1[[#This Row],[Gross_Margin]]-Table1[[#This Row],[Budget_Margin]]</f>
        <v>12</v>
      </c>
      <c r="W3837" s="5">
        <f>IF(
Table1[[#This Row],[Budget_Margin]]=0,
"",
IF(
Table1[[#This Row],[Budget_Margin]]&gt;0,
(Table1[[#This Row],[Gross_Margin]]-Table1[[#This Row],[Budget_Margin]]) / Table1[[#This Row],[Budget_Margin]],
(Table1[[#This Row],[Gross_Margin]]-Table1[[#This Row],[Budget_Margin]]) / ABS(Table1[[#This Row],[Budget_Margin]])
)
)</f>
        <v>0.4</v>
      </c>
      <c r="X3837" s="5" t="str">
        <f>IF(Table1[[#This Row],[Margin_Var]]&gt;=0, "Above Budget", "Below Budget")</f>
        <v>Above Budget</v>
      </c>
      <c r="Y3837" s="5">
        <f>IFERROR(Table1[[#This Row],[Gross_Margin]]/Table1[[#This Row],[Actual_Sales]],0)</f>
        <v>0.54545454545454541</v>
      </c>
      <c r="Z3837" s="5">
        <f>Table1[[#This Row],[Actual_Profit]]/Table1[[#This Row],[Actual_Sales]]</f>
        <v>-1.2987012987012988E-2</v>
      </c>
      <c r="AA3837">
        <v>43</v>
      </c>
      <c r="AB3837" s="5">
        <f>IFERROR(Table1[[#This Row],[Expenses]]/Table1[[#This Row],[Actual_Sales]],0)</f>
        <v>0.55844155844155841</v>
      </c>
      <c r="AC3837">
        <v>13</v>
      </c>
      <c r="AD3837">
        <v>-180</v>
      </c>
      <c r="AE3837" s="5">
        <f>IFERROR(Table1[[#This Row],[Inventory]]/Table1[[#This Row],[Actual_Sales]],0)</f>
        <v>-2.3376623376623376</v>
      </c>
    </row>
    <row r="3838" spans="1:31" x14ac:dyDescent="0.25">
      <c r="A3838">
        <v>3106</v>
      </c>
      <c r="B3838">
        <v>603</v>
      </c>
      <c r="C3838">
        <v>7</v>
      </c>
      <c r="D3838" s="2">
        <v>40695</v>
      </c>
      <c r="E3838">
        <v>77</v>
      </c>
      <c r="F3838">
        <v>70</v>
      </c>
      <c r="G3838">
        <f>Table1[[#This Row],[Actual_Sales]]-Table1[[#This Row],[Budget_Sales]]</f>
        <v>7</v>
      </c>
      <c r="H3838" s="5">
        <f>IF(
Table1[[#This Row],[Budget_Sales]]=0,
"",
IF(
Table1[[#This Row],[Budget_Sales]]&gt;0,
(Table1[[#This Row],[Actual_Sales]]-Table1[[#This Row],[Budget_Sales]])/Table1[[#This Row],[Budget_Sales]],
(Table1[[#This Row],[Actual_Sales]]-Table1[[#This Row],[Budget_Sales]])/ABS(Table1[[#This Row],[Budget_Sales]])
)
)</f>
        <v>0.1</v>
      </c>
      <c r="I3838" s="5" t="str">
        <f>IF(Table1[[#This Row],[Sales_Var]]&gt;=0,"Above Budget","Below Budget")</f>
        <v>Above Budget</v>
      </c>
      <c r="J3838">
        <f>Table1[[#This Row],[Actual_Sales]]-(Table1[[#This Row],[COGS]]+Table1[[#This Row],[Expenses]])</f>
        <v>-1</v>
      </c>
      <c r="K3838">
        <v>0</v>
      </c>
      <c r="L3838">
        <f>Table1[[#This Row],[Actual_Profit]]-Table1[[#This Row],[Budget_Profit]]</f>
        <v>-1</v>
      </c>
      <c r="M3838" s="5" t="str">
        <f>IF(
Table1[[#This Row],[Budget_Profit]]=0,
"",
IF(
Table1[[#This Row],[Budget_Profit]]&gt;0,
(Table1[[#This Row],[Actual_Profit]]-Table1[[#This Row],[Budget_Profit]])/Table1[[#This Row],[Budget_Profit]],
(Table1[[#This Row],[Actual_Profit]]-Table1[[#This Row],[Budget_Profit]])/ABS(Table1[[#This Row],[Budget_Profit]])
)
)</f>
        <v/>
      </c>
      <c r="N3838" s="5" t="str">
        <f>IF(Table1[[#This Row],[Profit_Var]]&gt;=0, "Above Budget", "Below Budget")</f>
        <v>Below Budget</v>
      </c>
      <c r="O3838">
        <v>35</v>
      </c>
      <c r="P3838">
        <v>30</v>
      </c>
      <c r="Q3838">
        <f>Table1[[#This Row],[COGS]]-Table1[[#This Row],[Budget_COGS]]</f>
        <v>5</v>
      </c>
      <c r="R3838" s="5">
        <f>IF(
Table1[[#This Row],[Budget_COGS]]=0,
"",
IF(
Table1[[#This Row],[Budget_COGS]]&gt;0,
(Table1[[#This Row],[Budget_COGS]]-Table1[[#This Row],[COGS]]) / Table1[[#This Row],[Budget_COGS]],
(Table1[[#This Row],[Budget_COGS]]-Table1[[#This Row],[COGS]]) / ABS(Table1[[#This Row],[Budget_COGS]])
)
)</f>
        <v>-0.16666666666666666</v>
      </c>
      <c r="S3838" s="5" t="str">
        <f>IF(Table1[[#This Row],[COGS _Var]]&gt;=0, "Above Budget", "Below Budget")</f>
        <v>Above Budget</v>
      </c>
      <c r="T3838">
        <f>Table1[[#This Row],[Actual_Sales]]-Table1[[#This Row],[COGS]]</f>
        <v>42</v>
      </c>
      <c r="U3838">
        <v>40</v>
      </c>
      <c r="V3838">
        <f>Table1[[#This Row],[Gross_Margin]]-Table1[[#This Row],[Budget_Margin]]</f>
        <v>2</v>
      </c>
      <c r="W3838" s="5">
        <f>IF(
Table1[[#This Row],[Budget_Margin]]=0,
"",
IF(
Table1[[#This Row],[Budget_Margin]]&gt;0,
(Table1[[#This Row],[Gross_Margin]]-Table1[[#This Row],[Budget_Margin]]) / Table1[[#This Row],[Budget_Margin]],
(Table1[[#This Row],[Gross_Margin]]-Table1[[#This Row],[Budget_Margin]]) / ABS(Table1[[#This Row],[Budget_Margin]])
)
)</f>
        <v>0.05</v>
      </c>
      <c r="X3838" s="5" t="str">
        <f>IF(Table1[[#This Row],[Margin_Var]]&gt;=0, "Above Budget", "Below Budget")</f>
        <v>Above Budget</v>
      </c>
      <c r="Y3838" s="5">
        <f>IFERROR(Table1[[#This Row],[Gross_Margin]]/Table1[[#This Row],[Actual_Sales]],0)</f>
        <v>0.54545454545454541</v>
      </c>
      <c r="Z3838" s="5">
        <f>Table1[[#This Row],[Actual_Profit]]/Table1[[#This Row],[Actual_Sales]]</f>
        <v>-1.2987012987012988E-2</v>
      </c>
      <c r="AA3838">
        <v>43</v>
      </c>
      <c r="AB3838" s="5">
        <f>IFERROR(Table1[[#This Row],[Expenses]]/Table1[[#This Row],[Actual_Sales]],0)</f>
        <v>0.55844155844155841</v>
      </c>
      <c r="AC3838">
        <v>13</v>
      </c>
      <c r="AD3838">
        <v>204</v>
      </c>
      <c r="AE3838" s="5">
        <f>IFERROR(Table1[[#This Row],[Inventory]]/Table1[[#This Row],[Actual_Sales]],0)</f>
        <v>2.6493506493506493</v>
      </c>
    </row>
    <row r="3839" spans="1:31" x14ac:dyDescent="0.25">
      <c r="A3839">
        <v>3118</v>
      </c>
      <c r="B3839">
        <v>660</v>
      </c>
      <c r="C3839">
        <v>12</v>
      </c>
      <c r="D3839" s="2">
        <v>40695</v>
      </c>
      <c r="E3839">
        <v>77</v>
      </c>
      <c r="F3839">
        <v>60</v>
      </c>
      <c r="G3839">
        <f>Table1[[#This Row],[Actual_Sales]]-Table1[[#This Row],[Budget_Sales]]</f>
        <v>17</v>
      </c>
      <c r="H3839" s="5">
        <f>IF(
Table1[[#This Row],[Budget_Sales]]=0,
"",
IF(
Table1[[#This Row],[Budget_Sales]]&gt;0,
(Table1[[#This Row],[Actual_Sales]]-Table1[[#This Row],[Budget_Sales]])/Table1[[#This Row],[Budget_Sales]],
(Table1[[#This Row],[Actual_Sales]]-Table1[[#This Row],[Budget_Sales]])/ABS(Table1[[#This Row],[Budget_Sales]])
)
)</f>
        <v>0.28333333333333333</v>
      </c>
      <c r="I3839" s="5" t="str">
        <f>IF(Table1[[#This Row],[Sales_Var]]&gt;=0,"Above Budget","Below Budget")</f>
        <v>Above Budget</v>
      </c>
      <c r="J3839">
        <f>Table1[[#This Row],[Actual_Sales]]-(Table1[[#This Row],[COGS]]+Table1[[#This Row],[Expenses]])</f>
        <v>-1</v>
      </c>
      <c r="K3839">
        <v>-10</v>
      </c>
      <c r="L3839">
        <f>Table1[[#This Row],[Actual_Profit]]-Table1[[#This Row],[Budget_Profit]]</f>
        <v>9</v>
      </c>
      <c r="M3839" s="5">
        <f>IF(
Table1[[#This Row],[Budget_Profit]]=0,
"",
IF(
Table1[[#This Row],[Budget_Profit]]&gt;0,
(Table1[[#This Row],[Actual_Profit]]-Table1[[#This Row],[Budget_Profit]])/Table1[[#This Row],[Budget_Profit]],
(Table1[[#This Row],[Actual_Profit]]-Table1[[#This Row],[Budget_Profit]])/ABS(Table1[[#This Row],[Budget_Profit]])
)
)</f>
        <v>0.9</v>
      </c>
      <c r="N3839" s="5" t="str">
        <f>IF(Table1[[#This Row],[Profit_Var]]&gt;=0, "Above Budget", "Below Budget")</f>
        <v>Above Budget</v>
      </c>
      <c r="O3839">
        <v>35</v>
      </c>
      <c r="P3839">
        <v>30</v>
      </c>
      <c r="Q3839">
        <f>Table1[[#This Row],[COGS]]-Table1[[#This Row],[Budget_COGS]]</f>
        <v>5</v>
      </c>
      <c r="R3839" s="5">
        <f>IF(
Table1[[#This Row],[Budget_COGS]]=0,
"",
IF(
Table1[[#This Row],[Budget_COGS]]&gt;0,
(Table1[[#This Row],[Budget_COGS]]-Table1[[#This Row],[COGS]]) / Table1[[#This Row],[Budget_COGS]],
(Table1[[#This Row],[Budget_COGS]]-Table1[[#This Row],[COGS]]) / ABS(Table1[[#This Row],[Budget_COGS]])
)
)</f>
        <v>-0.16666666666666666</v>
      </c>
      <c r="S3839" s="5" t="str">
        <f>IF(Table1[[#This Row],[COGS _Var]]&gt;=0, "Above Budget", "Below Budget")</f>
        <v>Above Budget</v>
      </c>
      <c r="T3839">
        <f>Table1[[#This Row],[Actual_Sales]]-Table1[[#This Row],[COGS]]</f>
        <v>42</v>
      </c>
      <c r="U3839">
        <v>30</v>
      </c>
      <c r="V3839">
        <f>Table1[[#This Row],[Gross_Margin]]-Table1[[#This Row],[Budget_Margin]]</f>
        <v>12</v>
      </c>
      <c r="W3839" s="5">
        <f>IF(
Table1[[#This Row],[Budget_Margin]]=0,
"",
IF(
Table1[[#This Row],[Budget_Margin]]&gt;0,
(Table1[[#This Row],[Gross_Margin]]-Table1[[#This Row],[Budget_Margin]]) / Table1[[#This Row],[Budget_Margin]],
(Table1[[#This Row],[Gross_Margin]]-Table1[[#This Row],[Budget_Margin]]) / ABS(Table1[[#This Row],[Budget_Margin]])
)
)</f>
        <v>0.4</v>
      </c>
      <c r="X3839" s="5" t="str">
        <f>IF(Table1[[#This Row],[Margin_Var]]&gt;=0, "Above Budget", "Below Budget")</f>
        <v>Above Budget</v>
      </c>
      <c r="Y3839" s="5">
        <f>IFERROR(Table1[[#This Row],[Gross_Margin]]/Table1[[#This Row],[Actual_Sales]],0)</f>
        <v>0.54545454545454541</v>
      </c>
      <c r="Z3839" s="5">
        <f>Table1[[#This Row],[Actual_Profit]]/Table1[[#This Row],[Actual_Sales]]</f>
        <v>-1.2987012987012988E-2</v>
      </c>
      <c r="AA3839">
        <v>43</v>
      </c>
      <c r="AB3839" s="5">
        <f>IFERROR(Table1[[#This Row],[Expenses]]/Table1[[#This Row],[Actual_Sales]],0)</f>
        <v>0.55844155844155841</v>
      </c>
      <c r="AC3839">
        <v>13</v>
      </c>
      <c r="AD3839">
        <v>204</v>
      </c>
      <c r="AE3839" s="5">
        <f>IFERROR(Table1[[#This Row],[Inventory]]/Table1[[#This Row],[Actual_Sales]],0)</f>
        <v>2.6493506493506493</v>
      </c>
    </row>
    <row r="3840" spans="1:31" x14ac:dyDescent="0.25">
      <c r="A3840">
        <v>3060</v>
      </c>
      <c r="B3840">
        <v>435</v>
      </c>
      <c r="C3840">
        <v>13</v>
      </c>
      <c r="D3840" s="2">
        <v>40695</v>
      </c>
      <c r="E3840">
        <v>77</v>
      </c>
      <c r="F3840">
        <v>50</v>
      </c>
      <c r="G3840">
        <f>Table1[[#This Row],[Actual_Sales]]-Table1[[#This Row],[Budget_Sales]]</f>
        <v>27</v>
      </c>
      <c r="H3840" s="5">
        <f>IF(
Table1[[#This Row],[Budget_Sales]]=0,
"",
IF(
Table1[[#This Row],[Budget_Sales]]&gt;0,
(Table1[[#This Row],[Actual_Sales]]-Table1[[#This Row],[Budget_Sales]])/Table1[[#This Row],[Budget_Sales]],
(Table1[[#This Row],[Actual_Sales]]-Table1[[#This Row],[Budget_Sales]])/ABS(Table1[[#This Row],[Budget_Sales]])
)
)</f>
        <v>0.54</v>
      </c>
      <c r="I3840" s="5" t="str">
        <f>IF(Table1[[#This Row],[Sales_Var]]&gt;=0,"Above Budget","Below Budget")</f>
        <v>Above Budget</v>
      </c>
      <c r="J3840">
        <f>Table1[[#This Row],[Actual_Sales]]-(Table1[[#This Row],[COGS]]+Table1[[#This Row],[Expenses]])</f>
        <v>-1</v>
      </c>
      <c r="K3840">
        <v>10</v>
      </c>
      <c r="L3840">
        <f>Table1[[#This Row],[Actual_Profit]]-Table1[[#This Row],[Budget_Profit]]</f>
        <v>-11</v>
      </c>
      <c r="M3840" s="5">
        <f>IF(
Table1[[#This Row],[Budget_Profit]]=0,
"",
IF(
Table1[[#This Row],[Budget_Profit]]&gt;0,
(Table1[[#This Row],[Actual_Profit]]-Table1[[#This Row],[Budget_Profit]])/Table1[[#This Row],[Budget_Profit]],
(Table1[[#This Row],[Actual_Profit]]-Table1[[#This Row],[Budget_Profit]])/ABS(Table1[[#This Row],[Budget_Profit]])
)
)</f>
        <v>-1.1000000000000001</v>
      </c>
      <c r="N3840" s="5" t="str">
        <f>IF(Table1[[#This Row],[Profit_Var]]&gt;=0, "Above Budget", "Below Budget")</f>
        <v>Below Budget</v>
      </c>
      <c r="O3840">
        <v>35</v>
      </c>
      <c r="P3840">
        <v>20</v>
      </c>
      <c r="Q3840">
        <f>Table1[[#This Row],[COGS]]-Table1[[#This Row],[Budget_COGS]]</f>
        <v>15</v>
      </c>
      <c r="R3840" s="5">
        <f>IF(
Table1[[#This Row],[Budget_COGS]]=0,
"",
IF(
Table1[[#This Row],[Budget_COGS]]&gt;0,
(Table1[[#This Row],[Budget_COGS]]-Table1[[#This Row],[COGS]]) / Table1[[#This Row],[Budget_COGS]],
(Table1[[#This Row],[Budget_COGS]]-Table1[[#This Row],[COGS]]) / ABS(Table1[[#This Row],[Budget_COGS]])
)
)</f>
        <v>-0.75</v>
      </c>
      <c r="S3840" s="5" t="str">
        <f>IF(Table1[[#This Row],[COGS _Var]]&gt;=0, "Above Budget", "Below Budget")</f>
        <v>Above Budget</v>
      </c>
      <c r="T3840">
        <f>Table1[[#This Row],[Actual_Sales]]-Table1[[#This Row],[COGS]]</f>
        <v>42</v>
      </c>
      <c r="U3840">
        <v>30</v>
      </c>
      <c r="V3840">
        <f>Table1[[#This Row],[Gross_Margin]]-Table1[[#This Row],[Budget_Margin]]</f>
        <v>12</v>
      </c>
      <c r="W3840" s="5">
        <f>IF(
Table1[[#This Row],[Budget_Margin]]=0,
"",
IF(
Table1[[#This Row],[Budget_Margin]]&gt;0,
(Table1[[#This Row],[Gross_Margin]]-Table1[[#This Row],[Budget_Margin]]) / Table1[[#This Row],[Budget_Margin]],
(Table1[[#This Row],[Gross_Margin]]-Table1[[#This Row],[Budget_Margin]]) / ABS(Table1[[#This Row],[Budget_Margin]])
)
)</f>
        <v>0.4</v>
      </c>
      <c r="X3840" s="5" t="str">
        <f>IF(Table1[[#This Row],[Margin_Var]]&gt;=0, "Above Budget", "Below Budget")</f>
        <v>Above Budget</v>
      </c>
      <c r="Y3840" s="5">
        <f>IFERROR(Table1[[#This Row],[Gross_Margin]]/Table1[[#This Row],[Actual_Sales]],0)</f>
        <v>0.54545454545454541</v>
      </c>
      <c r="Z3840" s="5">
        <f>Table1[[#This Row],[Actual_Profit]]/Table1[[#This Row],[Actual_Sales]]</f>
        <v>-1.2987012987012988E-2</v>
      </c>
      <c r="AA3840">
        <v>43</v>
      </c>
      <c r="AB3840" s="5">
        <f>IFERROR(Table1[[#This Row],[Expenses]]/Table1[[#This Row],[Actual_Sales]],0)</f>
        <v>0.55844155844155841</v>
      </c>
      <c r="AC3840">
        <v>13</v>
      </c>
      <c r="AD3840">
        <v>204</v>
      </c>
      <c r="AE3840" s="5">
        <f>IFERROR(Table1[[#This Row],[Inventory]]/Table1[[#This Row],[Actual_Sales]],0)</f>
        <v>2.6493506493506493</v>
      </c>
    </row>
    <row r="3841" spans="1:31" x14ac:dyDescent="0.25">
      <c r="A3841">
        <v>2926</v>
      </c>
      <c r="B3841">
        <v>603</v>
      </c>
      <c r="C3841">
        <v>7</v>
      </c>
      <c r="D3841" s="2">
        <v>40664</v>
      </c>
      <c r="E3841">
        <v>75</v>
      </c>
      <c r="F3841">
        <v>70</v>
      </c>
      <c r="G3841">
        <f>Table1[[#This Row],[Actual_Sales]]-Table1[[#This Row],[Budget_Sales]]</f>
        <v>5</v>
      </c>
      <c r="H3841" s="5">
        <f>IF(
Table1[[#This Row],[Budget_Sales]]=0,
"",
IF(
Table1[[#This Row],[Budget_Sales]]&gt;0,
(Table1[[#This Row],[Actual_Sales]]-Table1[[#This Row],[Budget_Sales]])/Table1[[#This Row],[Budget_Sales]],
(Table1[[#This Row],[Actual_Sales]]-Table1[[#This Row],[Budget_Sales]])/ABS(Table1[[#This Row],[Budget_Sales]])
)
)</f>
        <v>7.1428571428571425E-2</v>
      </c>
      <c r="I3841" s="5" t="str">
        <f>IF(Table1[[#This Row],[Sales_Var]]&gt;=0,"Above Budget","Below Budget")</f>
        <v>Above Budget</v>
      </c>
      <c r="J3841">
        <f>Table1[[#This Row],[Actual_Sales]]-(Table1[[#This Row],[COGS]]+Table1[[#This Row],[Expenses]])</f>
        <v>-1</v>
      </c>
      <c r="K3841">
        <v>0</v>
      </c>
      <c r="L3841">
        <f>Table1[[#This Row],[Actual_Profit]]-Table1[[#This Row],[Budget_Profit]]</f>
        <v>-1</v>
      </c>
      <c r="M3841" s="5" t="str">
        <f>IF(
Table1[[#This Row],[Budget_Profit]]=0,
"",
IF(
Table1[[#This Row],[Budget_Profit]]&gt;0,
(Table1[[#This Row],[Actual_Profit]]-Table1[[#This Row],[Budget_Profit]])/Table1[[#This Row],[Budget_Profit]],
(Table1[[#This Row],[Actual_Profit]]-Table1[[#This Row],[Budget_Profit]])/ABS(Table1[[#This Row],[Budget_Profit]])
)
)</f>
        <v/>
      </c>
      <c r="N3841" s="5" t="str">
        <f>IF(Table1[[#This Row],[Profit_Var]]&gt;=0, "Above Budget", "Below Budget")</f>
        <v>Below Budget</v>
      </c>
      <c r="O3841">
        <v>34</v>
      </c>
      <c r="P3841">
        <v>30</v>
      </c>
      <c r="Q3841">
        <f>Table1[[#This Row],[COGS]]-Table1[[#This Row],[Budget_COGS]]</f>
        <v>4</v>
      </c>
      <c r="R3841" s="5">
        <f>IF(
Table1[[#This Row],[Budget_COGS]]=0,
"",
IF(
Table1[[#This Row],[Budget_COGS]]&gt;0,
(Table1[[#This Row],[Budget_COGS]]-Table1[[#This Row],[COGS]]) / Table1[[#This Row],[Budget_COGS]],
(Table1[[#This Row],[Budget_COGS]]-Table1[[#This Row],[COGS]]) / ABS(Table1[[#This Row],[Budget_COGS]])
)
)</f>
        <v>-0.13333333333333333</v>
      </c>
      <c r="S3841" s="5" t="str">
        <f>IF(Table1[[#This Row],[COGS _Var]]&gt;=0, "Above Budget", "Below Budget")</f>
        <v>Above Budget</v>
      </c>
      <c r="T3841">
        <f>Table1[[#This Row],[Actual_Sales]]-Table1[[#This Row],[COGS]]</f>
        <v>41</v>
      </c>
      <c r="U3841">
        <v>40</v>
      </c>
      <c r="V3841">
        <f>Table1[[#This Row],[Gross_Margin]]-Table1[[#This Row],[Budget_Margin]]</f>
        <v>1</v>
      </c>
      <c r="W3841" s="5">
        <f>IF(
Table1[[#This Row],[Budget_Margin]]=0,
"",
IF(
Table1[[#This Row],[Budget_Margin]]&gt;0,
(Table1[[#This Row],[Gross_Margin]]-Table1[[#This Row],[Budget_Margin]]) / Table1[[#This Row],[Budget_Margin]],
(Table1[[#This Row],[Gross_Margin]]-Table1[[#This Row],[Budget_Margin]]) / ABS(Table1[[#This Row],[Budget_Margin]])
)
)</f>
        <v>2.5000000000000001E-2</v>
      </c>
      <c r="X3841" s="5" t="str">
        <f>IF(Table1[[#This Row],[Margin_Var]]&gt;=0, "Above Budget", "Below Budget")</f>
        <v>Above Budget</v>
      </c>
      <c r="Y3841" s="5">
        <f>IFERROR(Table1[[#This Row],[Gross_Margin]]/Table1[[#This Row],[Actual_Sales]],0)</f>
        <v>0.54666666666666663</v>
      </c>
      <c r="Z3841" s="5">
        <f>Table1[[#This Row],[Actual_Profit]]/Table1[[#This Row],[Actual_Sales]]</f>
        <v>-1.3333333333333334E-2</v>
      </c>
      <c r="AA3841">
        <v>42</v>
      </c>
      <c r="AB3841" s="5">
        <f>IFERROR(Table1[[#This Row],[Expenses]]/Table1[[#This Row],[Actual_Sales]],0)</f>
        <v>0.56000000000000005</v>
      </c>
      <c r="AC3841">
        <v>12</v>
      </c>
      <c r="AD3841">
        <v>182</v>
      </c>
      <c r="AE3841" s="5">
        <f>IFERROR(Table1[[#This Row],[Inventory]]/Table1[[#This Row],[Actual_Sales]],0)</f>
        <v>2.4266666666666667</v>
      </c>
    </row>
    <row r="3842" spans="1:31" x14ac:dyDescent="0.25">
      <c r="A3842">
        <v>2980</v>
      </c>
      <c r="B3842">
        <v>801</v>
      </c>
      <c r="C3842">
        <v>13</v>
      </c>
      <c r="D3842" s="2">
        <v>40664</v>
      </c>
      <c r="E3842">
        <v>75</v>
      </c>
      <c r="F3842">
        <v>50</v>
      </c>
      <c r="G3842">
        <f>Table1[[#This Row],[Actual_Sales]]-Table1[[#This Row],[Budget_Sales]]</f>
        <v>25</v>
      </c>
      <c r="H3842" s="5">
        <f>IF(
Table1[[#This Row],[Budget_Sales]]=0,
"",
IF(
Table1[[#This Row],[Budget_Sales]]&gt;0,
(Table1[[#This Row],[Actual_Sales]]-Table1[[#This Row],[Budget_Sales]])/Table1[[#This Row],[Budget_Sales]],
(Table1[[#This Row],[Actual_Sales]]-Table1[[#This Row],[Budget_Sales]])/ABS(Table1[[#This Row],[Budget_Sales]])
)
)</f>
        <v>0.5</v>
      </c>
      <c r="I3842" s="5" t="str">
        <f>IF(Table1[[#This Row],[Sales_Var]]&gt;=0,"Above Budget","Below Budget")</f>
        <v>Above Budget</v>
      </c>
      <c r="J3842">
        <f>Table1[[#This Row],[Actual_Sales]]-(Table1[[#This Row],[COGS]]+Table1[[#This Row],[Expenses]])</f>
        <v>-1</v>
      </c>
      <c r="K3842">
        <v>10</v>
      </c>
      <c r="L3842">
        <f>Table1[[#This Row],[Actual_Profit]]-Table1[[#This Row],[Budget_Profit]]</f>
        <v>-11</v>
      </c>
      <c r="M3842" s="5">
        <f>IF(
Table1[[#This Row],[Budget_Profit]]=0,
"",
IF(
Table1[[#This Row],[Budget_Profit]]&gt;0,
(Table1[[#This Row],[Actual_Profit]]-Table1[[#This Row],[Budget_Profit]])/Table1[[#This Row],[Budget_Profit]],
(Table1[[#This Row],[Actual_Profit]]-Table1[[#This Row],[Budget_Profit]])/ABS(Table1[[#This Row],[Budget_Profit]])
)
)</f>
        <v>-1.1000000000000001</v>
      </c>
      <c r="N3842" s="5" t="str">
        <f>IF(Table1[[#This Row],[Profit_Var]]&gt;=0, "Above Budget", "Below Budget")</f>
        <v>Below Budget</v>
      </c>
      <c r="O3842">
        <v>34</v>
      </c>
      <c r="P3842">
        <v>20</v>
      </c>
      <c r="Q3842">
        <f>Table1[[#This Row],[COGS]]-Table1[[#This Row],[Budget_COGS]]</f>
        <v>14</v>
      </c>
      <c r="R3842" s="5">
        <f>IF(
Table1[[#This Row],[Budget_COGS]]=0,
"",
IF(
Table1[[#This Row],[Budget_COGS]]&gt;0,
(Table1[[#This Row],[Budget_COGS]]-Table1[[#This Row],[COGS]]) / Table1[[#This Row],[Budget_COGS]],
(Table1[[#This Row],[Budget_COGS]]-Table1[[#This Row],[COGS]]) / ABS(Table1[[#This Row],[Budget_COGS]])
)
)</f>
        <v>-0.7</v>
      </c>
      <c r="S3842" s="5" t="str">
        <f>IF(Table1[[#This Row],[COGS _Var]]&gt;=0, "Above Budget", "Below Budget")</f>
        <v>Above Budget</v>
      </c>
      <c r="T3842">
        <f>Table1[[#This Row],[Actual_Sales]]-Table1[[#This Row],[COGS]]</f>
        <v>41</v>
      </c>
      <c r="U3842">
        <v>30</v>
      </c>
      <c r="V3842">
        <f>Table1[[#This Row],[Gross_Margin]]-Table1[[#This Row],[Budget_Margin]]</f>
        <v>11</v>
      </c>
      <c r="W3842" s="5">
        <f>IF(
Table1[[#This Row],[Budget_Margin]]=0,
"",
IF(
Table1[[#This Row],[Budget_Margin]]&gt;0,
(Table1[[#This Row],[Gross_Margin]]-Table1[[#This Row],[Budget_Margin]]) / Table1[[#This Row],[Budget_Margin]],
(Table1[[#This Row],[Gross_Margin]]-Table1[[#This Row],[Budget_Margin]]) / ABS(Table1[[#This Row],[Budget_Margin]])
)
)</f>
        <v>0.36666666666666664</v>
      </c>
      <c r="X3842" s="5" t="str">
        <f>IF(Table1[[#This Row],[Margin_Var]]&gt;=0, "Above Budget", "Below Budget")</f>
        <v>Above Budget</v>
      </c>
      <c r="Y3842" s="5">
        <f>IFERROR(Table1[[#This Row],[Gross_Margin]]/Table1[[#This Row],[Actual_Sales]],0)</f>
        <v>0.54666666666666663</v>
      </c>
      <c r="Z3842" s="5">
        <f>Table1[[#This Row],[Actual_Profit]]/Table1[[#This Row],[Actual_Sales]]</f>
        <v>-1.3333333333333334E-2</v>
      </c>
      <c r="AA3842">
        <v>42</v>
      </c>
      <c r="AB3842" s="5">
        <f>IFERROR(Table1[[#This Row],[Expenses]]/Table1[[#This Row],[Actual_Sales]],0)</f>
        <v>0.56000000000000005</v>
      </c>
      <c r="AC3842">
        <v>12</v>
      </c>
      <c r="AD3842">
        <v>182</v>
      </c>
      <c r="AE3842" s="5">
        <f>IFERROR(Table1[[#This Row],[Inventory]]/Table1[[#This Row],[Actual_Sales]],0)</f>
        <v>2.4266666666666667</v>
      </c>
    </row>
    <row r="3843" spans="1:31" x14ac:dyDescent="0.25">
      <c r="A3843">
        <v>162</v>
      </c>
      <c r="B3843">
        <v>916</v>
      </c>
      <c r="C3843">
        <v>1</v>
      </c>
      <c r="D3843" s="2">
        <v>40179</v>
      </c>
      <c r="E3843">
        <v>145</v>
      </c>
      <c r="F3843">
        <v>180</v>
      </c>
      <c r="G3843">
        <f>Table1[[#This Row],[Actual_Sales]]-Table1[[#This Row],[Budget_Sales]]</f>
        <v>-35</v>
      </c>
      <c r="H3843" s="5">
        <f>IF(
Table1[[#This Row],[Budget_Sales]]=0,
"",
IF(
Table1[[#This Row],[Budget_Sales]]&gt;0,
(Table1[[#This Row],[Actual_Sales]]-Table1[[#This Row],[Budget_Sales]])/Table1[[#This Row],[Budget_Sales]],
(Table1[[#This Row],[Actual_Sales]]-Table1[[#This Row],[Budget_Sales]])/ABS(Table1[[#This Row],[Budget_Sales]])
)
)</f>
        <v>-0.19444444444444445</v>
      </c>
      <c r="I3843" s="5" t="str">
        <f>IF(Table1[[#This Row],[Sales_Var]]&gt;=0,"Above Budget","Below Budget")</f>
        <v>Below Budget</v>
      </c>
      <c r="J3843">
        <f>Table1[[#This Row],[Actual_Sales]]-(Table1[[#This Row],[COGS]]+Table1[[#This Row],[Expenses]])</f>
        <v>-2</v>
      </c>
      <c r="K3843">
        <v>30</v>
      </c>
      <c r="L3843">
        <f>Table1[[#This Row],[Actual_Profit]]-Table1[[#This Row],[Budget_Profit]]</f>
        <v>-32</v>
      </c>
      <c r="M3843" s="5">
        <f>IF(
Table1[[#This Row],[Budget_Profit]]=0,
"",
IF(
Table1[[#This Row],[Budget_Profit]]&gt;0,
(Table1[[#This Row],[Actual_Profit]]-Table1[[#This Row],[Budget_Profit]])/Table1[[#This Row],[Budget_Profit]],
(Table1[[#This Row],[Actual_Profit]]-Table1[[#This Row],[Budget_Profit]])/ABS(Table1[[#This Row],[Budget_Profit]])
)
)</f>
        <v>-1.0666666666666667</v>
      </c>
      <c r="N3843" s="5" t="str">
        <f>IF(Table1[[#This Row],[Profit_Var]]&gt;=0, "Above Budget", "Below Budget")</f>
        <v>Below Budget</v>
      </c>
      <c r="O3843">
        <v>95</v>
      </c>
      <c r="P3843">
        <v>110</v>
      </c>
      <c r="Q3843">
        <f>Table1[[#This Row],[COGS]]-Table1[[#This Row],[Budget_COGS]]</f>
        <v>-15</v>
      </c>
      <c r="R3843" s="5">
        <f>IF(
Table1[[#This Row],[Budget_COGS]]=0,
"",
IF(
Table1[[#This Row],[Budget_COGS]]&gt;0,
(Table1[[#This Row],[Budget_COGS]]-Table1[[#This Row],[COGS]]) / Table1[[#This Row],[Budget_COGS]],
(Table1[[#This Row],[Budget_COGS]]-Table1[[#This Row],[COGS]]) / ABS(Table1[[#This Row],[Budget_COGS]])
)
)</f>
        <v>0.13636363636363635</v>
      </c>
      <c r="S3843" s="5" t="str">
        <f>IF(Table1[[#This Row],[COGS _Var]]&gt;=0, "Above Budget", "Below Budget")</f>
        <v>Below Budget</v>
      </c>
      <c r="T3843">
        <f>Table1[[#This Row],[Actual_Sales]]-Table1[[#This Row],[COGS]]</f>
        <v>50</v>
      </c>
      <c r="U3843">
        <v>70</v>
      </c>
      <c r="V3843">
        <f>Table1[[#This Row],[Gross_Margin]]-Table1[[#This Row],[Budget_Margin]]</f>
        <v>-20</v>
      </c>
      <c r="W3843" s="5">
        <f>IF(
Table1[[#This Row],[Budget_Margin]]=0,
"",
IF(
Table1[[#This Row],[Budget_Margin]]&gt;0,
(Table1[[#This Row],[Gross_Margin]]-Table1[[#This Row],[Budget_Margin]]) / Table1[[#This Row],[Budget_Margin]],
(Table1[[#This Row],[Gross_Margin]]-Table1[[#This Row],[Budget_Margin]]) / ABS(Table1[[#This Row],[Budget_Margin]])
)
)</f>
        <v>-0.2857142857142857</v>
      </c>
      <c r="X3843" s="5" t="str">
        <f>IF(Table1[[#This Row],[Margin_Var]]&gt;=0, "Above Budget", "Below Budget")</f>
        <v>Below Budget</v>
      </c>
      <c r="Y3843" s="5">
        <f>IFERROR(Table1[[#This Row],[Gross_Margin]]/Table1[[#This Row],[Actual_Sales]],0)</f>
        <v>0.34482758620689657</v>
      </c>
      <c r="Z3843" s="5">
        <f>Table1[[#This Row],[Actual_Profit]]/Table1[[#This Row],[Actual_Sales]]</f>
        <v>-1.3793103448275862E-2</v>
      </c>
      <c r="AA3843">
        <v>52</v>
      </c>
      <c r="AB3843" s="5">
        <f>IFERROR(Table1[[#This Row],[Expenses]]/Table1[[#This Row],[Actual_Sales]],0)</f>
        <v>0.35862068965517241</v>
      </c>
      <c r="AC3843">
        <v>30</v>
      </c>
      <c r="AD3843">
        <v>608</v>
      </c>
      <c r="AE3843" s="5">
        <f>IFERROR(Table1[[#This Row],[Inventory]]/Table1[[#This Row],[Actual_Sales]],0)</f>
        <v>4.1931034482758625</v>
      </c>
    </row>
    <row r="3844" spans="1:31" x14ac:dyDescent="0.25">
      <c r="A3844">
        <v>2731</v>
      </c>
      <c r="B3844">
        <v>505</v>
      </c>
      <c r="C3844">
        <v>3</v>
      </c>
      <c r="D3844" s="2">
        <v>40634</v>
      </c>
      <c r="E3844">
        <v>142</v>
      </c>
      <c r="F3844">
        <v>160</v>
      </c>
      <c r="G3844">
        <f>Table1[[#This Row],[Actual_Sales]]-Table1[[#This Row],[Budget_Sales]]</f>
        <v>-18</v>
      </c>
      <c r="H3844" s="5">
        <f>IF(
Table1[[#This Row],[Budget_Sales]]=0,
"",
IF(
Table1[[#This Row],[Budget_Sales]]&gt;0,
(Table1[[#This Row],[Actual_Sales]]-Table1[[#This Row],[Budget_Sales]])/Table1[[#This Row],[Budget_Sales]],
(Table1[[#This Row],[Actual_Sales]]-Table1[[#This Row],[Budget_Sales]])/ABS(Table1[[#This Row],[Budget_Sales]])
)
)</f>
        <v>-0.1125</v>
      </c>
      <c r="I3844" s="5" t="str">
        <f>IF(Table1[[#This Row],[Sales_Var]]&gt;=0,"Above Budget","Below Budget")</f>
        <v>Below Budget</v>
      </c>
      <c r="J3844">
        <f>Table1[[#This Row],[Actual_Sales]]-(Table1[[#This Row],[COGS]]+Table1[[#This Row],[Expenses]])</f>
        <v>-2</v>
      </c>
      <c r="K3844">
        <v>10</v>
      </c>
      <c r="L3844">
        <f>Table1[[#This Row],[Actual_Profit]]-Table1[[#This Row],[Budget_Profit]]</f>
        <v>-12</v>
      </c>
      <c r="M3844" s="5">
        <f>IF(
Table1[[#This Row],[Budget_Profit]]=0,
"",
IF(
Table1[[#This Row],[Budget_Profit]]&gt;0,
(Table1[[#This Row],[Actual_Profit]]-Table1[[#This Row],[Budget_Profit]])/Table1[[#This Row],[Budget_Profit]],
(Table1[[#This Row],[Actual_Profit]]-Table1[[#This Row],[Budget_Profit]])/ABS(Table1[[#This Row],[Budget_Profit]])
)
)</f>
        <v>-1.2</v>
      </c>
      <c r="N3844" s="5" t="str">
        <f>IF(Table1[[#This Row],[Profit_Var]]&gt;=0, "Above Budget", "Below Budget")</f>
        <v>Below Budget</v>
      </c>
      <c r="O3844">
        <v>93</v>
      </c>
      <c r="P3844">
        <v>110</v>
      </c>
      <c r="Q3844">
        <f>Table1[[#This Row],[COGS]]-Table1[[#This Row],[Budget_COGS]]</f>
        <v>-17</v>
      </c>
      <c r="R3844" s="5">
        <f>IF(
Table1[[#This Row],[Budget_COGS]]=0,
"",
IF(
Table1[[#This Row],[Budget_COGS]]&gt;0,
(Table1[[#This Row],[Budget_COGS]]-Table1[[#This Row],[COGS]]) / Table1[[#This Row],[Budget_COGS]],
(Table1[[#This Row],[Budget_COGS]]-Table1[[#This Row],[COGS]]) / ABS(Table1[[#This Row],[Budget_COGS]])
)
)</f>
        <v>0.15454545454545454</v>
      </c>
      <c r="S3844" s="5" t="str">
        <f>IF(Table1[[#This Row],[COGS _Var]]&gt;=0, "Above Budget", "Below Budget")</f>
        <v>Below Budget</v>
      </c>
      <c r="T3844">
        <f>Table1[[#This Row],[Actual_Sales]]-Table1[[#This Row],[COGS]]</f>
        <v>49</v>
      </c>
      <c r="U3844">
        <v>50</v>
      </c>
      <c r="V3844">
        <f>Table1[[#This Row],[Gross_Margin]]-Table1[[#This Row],[Budget_Margin]]</f>
        <v>-1</v>
      </c>
      <c r="W3844" s="5">
        <f>IF(
Table1[[#This Row],[Budget_Margin]]=0,
"",
IF(
Table1[[#This Row],[Budget_Margin]]&gt;0,
(Table1[[#This Row],[Gross_Margin]]-Table1[[#This Row],[Budget_Margin]]) / Table1[[#This Row],[Budget_Margin]],
(Table1[[#This Row],[Gross_Margin]]-Table1[[#This Row],[Budget_Margin]]) / ABS(Table1[[#This Row],[Budget_Margin]])
)
)</f>
        <v>-0.02</v>
      </c>
      <c r="X3844" s="5" t="str">
        <f>IF(Table1[[#This Row],[Margin_Var]]&gt;=0, "Above Budget", "Below Budget")</f>
        <v>Below Budget</v>
      </c>
      <c r="Y3844" s="5">
        <f>IFERROR(Table1[[#This Row],[Gross_Margin]]/Table1[[#This Row],[Actual_Sales]],0)</f>
        <v>0.34507042253521125</v>
      </c>
      <c r="Z3844" s="5">
        <f>Table1[[#This Row],[Actual_Profit]]/Table1[[#This Row],[Actual_Sales]]</f>
        <v>-1.4084507042253521E-2</v>
      </c>
      <c r="AA3844">
        <v>51</v>
      </c>
      <c r="AB3844" s="5">
        <f>IFERROR(Table1[[#This Row],[Expenses]]/Table1[[#This Row],[Actual_Sales]],0)</f>
        <v>0.35915492957746481</v>
      </c>
      <c r="AC3844">
        <v>28</v>
      </c>
      <c r="AD3844">
        <v>840</v>
      </c>
      <c r="AE3844" s="5">
        <f>IFERROR(Table1[[#This Row],[Inventory]]/Table1[[#This Row],[Actual_Sales]],0)</f>
        <v>5.915492957746479</v>
      </c>
    </row>
    <row r="3845" spans="1:31" x14ac:dyDescent="0.25">
      <c r="A3845">
        <v>2718</v>
      </c>
      <c r="B3845">
        <v>435</v>
      </c>
      <c r="C3845">
        <v>10</v>
      </c>
      <c r="D3845" s="2">
        <v>40634</v>
      </c>
      <c r="E3845">
        <v>142</v>
      </c>
      <c r="F3845">
        <v>110</v>
      </c>
      <c r="G3845">
        <f>Table1[[#This Row],[Actual_Sales]]-Table1[[#This Row],[Budget_Sales]]</f>
        <v>32</v>
      </c>
      <c r="H3845" s="5">
        <f>IF(
Table1[[#This Row],[Budget_Sales]]=0,
"",
IF(
Table1[[#This Row],[Budget_Sales]]&gt;0,
(Table1[[#This Row],[Actual_Sales]]-Table1[[#This Row],[Budget_Sales]])/Table1[[#This Row],[Budget_Sales]],
(Table1[[#This Row],[Actual_Sales]]-Table1[[#This Row],[Budget_Sales]])/ABS(Table1[[#This Row],[Budget_Sales]])
)
)</f>
        <v>0.29090909090909089</v>
      </c>
      <c r="I3845" s="5" t="str">
        <f>IF(Table1[[#This Row],[Sales_Var]]&gt;=0,"Above Budget","Below Budget")</f>
        <v>Above Budget</v>
      </c>
      <c r="J3845">
        <f>Table1[[#This Row],[Actual_Sales]]-(Table1[[#This Row],[COGS]]+Table1[[#This Row],[Expenses]])</f>
        <v>-2</v>
      </c>
      <c r="K3845">
        <v>0</v>
      </c>
      <c r="L3845">
        <f>Table1[[#This Row],[Actual_Profit]]-Table1[[#This Row],[Budget_Profit]]</f>
        <v>-2</v>
      </c>
      <c r="M3845" s="5" t="str">
        <f>IF(
Table1[[#This Row],[Budget_Profit]]=0,
"",
IF(
Table1[[#This Row],[Budget_Profit]]&gt;0,
(Table1[[#This Row],[Actual_Profit]]-Table1[[#This Row],[Budget_Profit]])/Table1[[#This Row],[Budget_Profit]],
(Table1[[#This Row],[Actual_Profit]]-Table1[[#This Row],[Budget_Profit]])/ABS(Table1[[#This Row],[Budget_Profit]])
)
)</f>
        <v/>
      </c>
      <c r="N3845" s="5" t="str">
        <f>IF(Table1[[#This Row],[Profit_Var]]&gt;=0, "Above Budget", "Below Budget")</f>
        <v>Below Budget</v>
      </c>
      <c r="O3845">
        <v>93</v>
      </c>
      <c r="P3845">
        <v>70</v>
      </c>
      <c r="Q3845">
        <f>Table1[[#This Row],[COGS]]-Table1[[#This Row],[Budget_COGS]]</f>
        <v>23</v>
      </c>
      <c r="R3845" s="5">
        <f>IF(
Table1[[#This Row],[Budget_COGS]]=0,
"",
IF(
Table1[[#This Row],[Budget_COGS]]&gt;0,
(Table1[[#This Row],[Budget_COGS]]-Table1[[#This Row],[COGS]]) / Table1[[#This Row],[Budget_COGS]],
(Table1[[#This Row],[Budget_COGS]]-Table1[[#This Row],[COGS]]) / ABS(Table1[[#This Row],[Budget_COGS]])
)
)</f>
        <v>-0.32857142857142857</v>
      </c>
      <c r="S3845" s="5" t="str">
        <f>IF(Table1[[#This Row],[COGS _Var]]&gt;=0, "Above Budget", "Below Budget")</f>
        <v>Above Budget</v>
      </c>
      <c r="T3845">
        <f>Table1[[#This Row],[Actual_Sales]]-Table1[[#This Row],[COGS]]</f>
        <v>49</v>
      </c>
      <c r="U3845">
        <v>40</v>
      </c>
      <c r="V3845">
        <f>Table1[[#This Row],[Gross_Margin]]-Table1[[#This Row],[Budget_Margin]]</f>
        <v>9</v>
      </c>
      <c r="W3845" s="5">
        <f>IF(
Table1[[#This Row],[Budget_Margin]]=0,
"",
IF(
Table1[[#This Row],[Budget_Margin]]&gt;0,
(Table1[[#This Row],[Gross_Margin]]-Table1[[#This Row],[Budget_Margin]]) / Table1[[#This Row],[Budget_Margin]],
(Table1[[#This Row],[Gross_Margin]]-Table1[[#This Row],[Budget_Margin]]) / ABS(Table1[[#This Row],[Budget_Margin]])
)
)</f>
        <v>0.22500000000000001</v>
      </c>
      <c r="X3845" s="5" t="str">
        <f>IF(Table1[[#This Row],[Margin_Var]]&gt;=0, "Above Budget", "Below Budget")</f>
        <v>Above Budget</v>
      </c>
      <c r="Y3845" s="5">
        <f>IFERROR(Table1[[#This Row],[Gross_Margin]]/Table1[[#This Row],[Actual_Sales]],0)</f>
        <v>0.34507042253521125</v>
      </c>
      <c r="Z3845" s="5">
        <f>Table1[[#This Row],[Actual_Profit]]/Table1[[#This Row],[Actual_Sales]]</f>
        <v>-1.4084507042253521E-2</v>
      </c>
      <c r="AA3845">
        <v>51</v>
      </c>
      <c r="AB3845" s="5">
        <f>IFERROR(Table1[[#This Row],[Expenses]]/Table1[[#This Row],[Actual_Sales]],0)</f>
        <v>0.35915492957746481</v>
      </c>
      <c r="AC3845">
        <v>28</v>
      </c>
      <c r="AD3845">
        <v>840</v>
      </c>
      <c r="AE3845" s="5">
        <f>IFERROR(Table1[[#This Row],[Inventory]]/Table1[[#This Row],[Actual_Sales]],0)</f>
        <v>5.915492957746479</v>
      </c>
    </row>
    <row r="3846" spans="1:31" x14ac:dyDescent="0.25">
      <c r="A3846">
        <v>1997</v>
      </c>
      <c r="B3846">
        <v>475</v>
      </c>
      <c r="C3846">
        <v>5</v>
      </c>
      <c r="D3846" s="2">
        <v>40513</v>
      </c>
      <c r="E3846">
        <v>131</v>
      </c>
      <c r="F3846">
        <v>120</v>
      </c>
      <c r="G3846">
        <f>Table1[[#This Row],[Actual_Sales]]-Table1[[#This Row],[Budget_Sales]]</f>
        <v>11</v>
      </c>
      <c r="H3846" s="5">
        <f>IF(
Table1[[#This Row],[Budget_Sales]]=0,
"",
IF(
Table1[[#This Row],[Budget_Sales]]&gt;0,
(Table1[[#This Row],[Actual_Sales]]-Table1[[#This Row],[Budget_Sales]])/Table1[[#This Row],[Budget_Sales]],
(Table1[[#This Row],[Actual_Sales]]-Table1[[#This Row],[Budget_Sales]])/ABS(Table1[[#This Row],[Budget_Sales]])
)
)</f>
        <v>9.166666666666666E-2</v>
      </c>
      <c r="I3846" s="5" t="str">
        <f>IF(Table1[[#This Row],[Sales_Var]]&gt;=0,"Above Budget","Below Budget")</f>
        <v>Above Budget</v>
      </c>
      <c r="J3846">
        <f>Table1[[#This Row],[Actual_Sales]]-(Table1[[#This Row],[COGS]]+Table1[[#This Row],[Expenses]])</f>
        <v>-2</v>
      </c>
      <c r="K3846">
        <v>10</v>
      </c>
      <c r="L3846">
        <f>Table1[[#This Row],[Actual_Profit]]-Table1[[#This Row],[Budget_Profit]]</f>
        <v>-12</v>
      </c>
      <c r="M3846" s="5">
        <f>IF(
Table1[[#This Row],[Budget_Profit]]=0,
"",
IF(
Table1[[#This Row],[Budget_Profit]]&gt;0,
(Table1[[#This Row],[Actual_Profit]]-Table1[[#This Row],[Budget_Profit]])/Table1[[#This Row],[Budget_Profit]],
(Table1[[#This Row],[Actual_Profit]]-Table1[[#This Row],[Budget_Profit]])/ABS(Table1[[#This Row],[Budget_Profit]])
)
)</f>
        <v>-1.2</v>
      </c>
      <c r="N3846" s="5" t="str">
        <f>IF(Table1[[#This Row],[Profit_Var]]&gt;=0, "Above Budget", "Below Budget")</f>
        <v>Below Budget</v>
      </c>
      <c r="O3846">
        <v>55</v>
      </c>
      <c r="P3846">
        <v>50</v>
      </c>
      <c r="Q3846">
        <f>Table1[[#This Row],[COGS]]-Table1[[#This Row],[Budget_COGS]]</f>
        <v>5</v>
      </c>
      <c r="R3846" s="5">
        <f>IF(
Table1[[#This Row],[Budget_COGS]]=0,
"",
IF(
Table1[[#This Row],[Budget_COGS]]&gt;0,
(Table1[[#This Row],[Budget_COGS]]-Table1[[#This Row],[COGS]]) / Table1[[#This Row],[Budget_COGS]],
(Table1[[#This Row],[Budget_COGS]]-Table1[[#This Row],[COGS]]) / ABS(Table1[[#This Row],[Budget_COGS]])
)
)</f>
        <v>-0.1</v>
      </c>
      <c r="S3846" s="5" t="str">
        <f>IF(Table1[[#This Row],[COGS _Var]]&gt;=0, "Above Budget", "Below Budget")</f>
        <v>Above Budget</v>
      </c>
      <c r="T3846">
        <f>Table1[[#This Row],[Actual_Sales]]-Table1[[#This Row],[COGS]]</f>
        <v>76</v>
      </c>
      <c r="U3846">
        <v>70</v>
      </c>
      <c r="V3846">
        <f>Table1[[#This Row],[Gross_Margin]]-Table1[[#This Row],[Budget_Margin]]</f>
        <v>6</v>
      </c>
      <c r="W3846" s="5">
        <f>IF(
Table1[[#This Row],[Budget_Margin]]=0,
"",
IF(
Table1[[#This Row],[Budget_Margin]]&gt;0,
(Table1[[#This Row],[Gross_Margin]]-Table1[[#This Row],[Budget_Margin]]) / Table1[[#This Row],[Budget_Margin]],
(Table1[[#This Row],[Gross_Margin]]-Table1[[#This Row],[Budget_Margin]]) / ABS(Table1[[#This Row],[Budget_Margin]])
)
)</f>
        <v>8.5714285714285715E-2</v>
      </c>
      <c r="X3846" s="5" t="str">
        <f>IF(Table1[[#This Row],[Margin_Var]]&gt;=0, "Above Budget", "Below Budget")</f>
        <v>Above Budget</v>
      </c>
      <c r="Y3846" s="5">
        <f>IFERROR(Table1[[#This Row],[Gross_Margin]]/Table1[[#This Row],[Actual_Sales]],0)</f>
        <v>0.58015267175572516</v>
      </c>
      <c r="Z3846" s="5">
        <f>Table1[[#This Row],[Actual_Profit]]/Table1[[#This Row],[Actual_Sales]]</f>
        <v>-1.5267175572519083E-2</v>
      </c>
      <c r="AA3846">
        <v>78</v>
      </c>
      <c r="AB3846" s="5">
        <f>IFERROR(Table1[[#This Row],[Expenses]]/Table1[[#This Row],[Actual_Sales]],0)</f>
        <v>0.59541984732824427</v>
      </c>
      <c r="AC3846">
        <v>49</v>
      </c>
      <c r="AD3846">
        <v>627</v>
      </c>
      <c r="AE3846" s="5">
        <f>IFERROR(Table1[[#This Row],[Inventory]]/Table1[[#This Row],[Actual_Sales]],0)</f>
        <v>4.7862595419847329</v>
      </c>
    </row>
    <row r="3847" spans="1:31" x14ac:dyDescent="0.25">
      <c r="A3847">
        <v>887</v>
      </c>
      <c r="B3847">
        <v>203</v>
      </c>
      <c r="C3847">
        <v>5</v>
      </c>
      <c r="D3847" s="2">
        <v>40330</v>
      </c>
      <c r="E3847">
        <v>128</v>
      </c>
      <c r="F3847">
        <v>120</v>
      </c>
      <c r="G3847">
        <f>Table1[[#This Row],[Actual_Sales]]-Table1[[#This Row],[Budget_Sales]]</f>
        <v>8</v>
      </c>
      <c r="H3847" s="5">
        <f>IF(
Table1[[#This Row],[Budget_Sales]]=0,
"",
IF(
Table1[[#This Row],[Budget_Sales]]&gt;0,
(Table1[[#This Row],[Actual_Sales]]-Table1[[#This Row],[Budget_Sales]])/Table1[[#This Row],[Budget_Sales]],
(Table1[[#This Row],[Actual_Sales]]-Table1[[#This Row],[Budget_Sales]])/ABS(Table1[[#This Row],[Budget_Sales]])
)
)</f>
        <v>6.6666666666666666E-2</v>
      </c>
      <c r="I3847" s="5" t="str">
        <f>IF(Table1[[#This Row],[Sales_Var]]&gt;=0,"Above Budget","Below Budget")</f>
        <v>Above Budget</v>
      </c>
      <c r="J3847">
        <f>Table1[[#This Row],[Actual_Sales]]-(Table1[[#This Row],[COGS]]+Table1[[#This Row],[Expenses]])</f>
        <v>-2</v>
      </c>
      <c r="K3847">
        <v>10</v>
      </c>
      <c r="L3847">
        <f>Table1[[#This Row],[Actual_Profit]]-Table1[[#This Row],[Budget_Profit]]</f>
        <v>-12</v>
      </c>
      <c r="M3847" s="5">
        <f>IF(
Table1[[#This Row],[Budget_Profit]]=0,
"",
IF(
Table1[[#This Row],[Budget_Profit]]&gt;0,
(Table1[[#This Row],[Actual_Profit]]-Table1[[#This Row],[Budget_Profit]])/Table1[[#This Row],[Budget_Profit]],
(Table1[[#This Row],[Actual_Profit]]-Table1[[#This Row],[Budget_Profit]])/ABS(Table1[[#This Row],[Budget_Profit]])
)
)</f>
        <v>-1.2</v>
      </c>
      <c r="N3847" s="5" t="str">
        <f>IF(Table1[[#This Row],[Profit_Var]]&gt;=0, "Above Budget", "Below Budget")</f>
        <v>Below Budget</v>
      </c>
      <c r="O3847">
        <v>53</v>
      </c>
      <c r="P3847">
        <v>50</v>
      </c>
      <c r="Q3847">
        <f>Table1[[#This Row],[COGS]]-Table1[[#This Row],[Budget_COGS]]</f>
        <v>3</v>
      </c>
      <c r="R3847" s="5">
        <f>IF(
Table1[[#This Row],[Budget_COGS]]=0,
"",
IF(
Table1[[#This Row],[Budget_COGS]]&gt;0,
(Table1[[#This Row],[Budget_COGS]]-Table1[[#This Row],[COGS]]) / Table1[[#This Row],[Budget_COGS]],
(Table1[[#This Row],[Budget_COGS]]-Table1[[#This Row],[COGS]]) / ABS(Table1[[#This Row],[Budget_COGS]])
)
)</f>
        <v>-0.06</v>
      </c>
      <c r="S3847" s="5" t="str">
        <f>IF(Table1[[#This Row],[COGS _Var]]&gt;=0, "Above Budget", "Below Budget")</f>
        <v>Above Budget</v>
      </c>
      <c r="T3847">
        <f>Table1[[#This Row],[Actual_Sales]]-Table1[[#This Row],[COGS]]</f>
        <v>75</v>
      </c>
      <c r="U3847">
        <v>70</v>
      </c>
      <c r="V3847">
        <f>Table1[[#This Row],[Gross_Margin]]-Table1[[#This Row],[Budget_Margin]]</f>
        <v>5</v>
      </c>
      <c r="W3847" s="5">
        <f>IF(
Table1[[#This Row],[Budget_Margin]]=0,
"",
IF(
Table1[[#This Row],[Budget_Margin]]&gt;0,
(Table1[[#This Row],[Gross_Margin]]-Table1[[#This Row],[Budget_Margin]]) / Table1[[#This Row],[Budget_Margin]],
(Table1[[#This Row],[Gross_Margin]]-Table1[[#This Row],[Budget_Margin]]) / ABS(Table1[[#This Row],[Budget_Margin]])
)
)</f>
        <v>7.1428571428571425E-2</v>
      </c>
      <c r="X3847" s="5" t="str">
        <f>IF(Table1[[#This Row],[Margin_Var]]&gt;=0, "Above Budget", "Below Budget")</f>
        <v>Above Budget</v>
      </c>
      <c r="Y3847" s="5">
        <f>IFERROR(Table1[[#This Row],[Gross_Margin]]/Table1[[#This Row],[Actual_Sales]],0)</f>
        <v>0.5859375</v>
      </c>
      <c r="Z3847" s="5">
        <f>Table1[[#This Row],[Actual_Profit]]/Table1[[#This Row],[Actual_Sales]]</f>
        <v>-1.5625E-2</v>
      </c>
      <c r="AA3847">
        <v>77</v>
      </c>
      <c r="AB3847" s="5">
        <f>IFERROR(Table1[[#This Row],[Expenses]]/Table1[[#This Row],[Actual_Sales]],0)</f>
        <v>0.6015625</v>
      </c>
      <c r="AC3847">
        <v>48</v>
      </c>
      <c r="AD3847">
        <v>597</v>
      </c>
      <c r="AE3847" s="5">
        <f>IFERROR(Table1[[#This Row],[Inventory]]/Table1[[#This Row],[Actual_Sales]],0)</f>
        <v>4.6640625</v>
      </c>
    </row>
    <row r="3848" spans="1:31" x14ac:dyDescent="0.25">
      <c r="A3848">
        <v>1013</v>
      </c>
      <c r="B3848">
        <v>715</v>
      </c>
      <c r="C3848">
        <v>12</v>
      </c>
      <c r="D3848" s="2">
        <v>40330</v>
      </c>
      <c r="E3848">
        <v>128</v>
      </c>
      <c r="F3848">
        <v>110</v>
      </c>
      <c r="G3848">
        <f>Table1[[#This Row],[Actual_Sales]]-Table1[[#This Row],[Budget_Sales]]</f>
        <v>18</v>
      </c>
      <c r="H3848" s="5">
        <f>IF(
Table1[[#This Row],[Budget_Sales]]=0,
"",
IF(
Table1[[#This Row],[Budget_Sales]]&gt;0,
(Table1[[#This Row],[Actual_Sales]]-Table1[[#This Row],[Budget_Sales]])/Table1[[#This Row],[Budget_Sales]],
(Table1[[#This Row],[Actual_Sales]]-Table1[[#This Row],[Budget_Sales]])/ABS(Table1[[#This Row],[Budget_Sales]])
)
)</f>
        <v>0.16363636363636364</v>
      </c>
      <c r="I3848" s="5" t="str">
        <f>IF(Table1[[#This Row],[Sales_Var]]&gt;=0,"Above Budget","Below Budget")</f>
        <v>Above Budget</v>
      </c>
      <c r="J3848">
        <f>Table1[[#This Row],[Actual_Sales]]-(Table1[[#This Row],[COGS]]+Table1[[#This Row],[Expenses]])</f>
        <v>-2</v>
      </c>
      <c r="K3848">
        <v>10</v>
      </c>
      <c r="L3848">
        <f>Table1[[#This Row],[Actual_Profit]]-Table1[[#This Row],[Budget_Profit]]</f>
        <v>-12</v>
      </c>
      <c r="M3848" s="5">
        <f>IF(
Table1[[#This Row],[Budget_Profit]]=0,
"",
IF(
Table1[[#This Row],[Budget_Profit]]&gt;0,
(Table1[[#This Row],[Actual_Profit]]-Table1[[#This Row],[Budget_Profit]])/Table1[[#This Row],[Budget_Profit]],
(Table1[[#This Row],[Actual_Profit]]-Table1[[#This Row],[Budget_Profit]])/ABS(Table1[[#This Row],[Budget_Profit]])
)
)</f>
        <v>-1.2</v>
      </c>
      <c r="N3848" s="5" t="str">
        <f>IF(Table1[[#This Row],[Profit_Var]]&gt;=0, "Above Budget", "Below Budget")</f>
        <v>Below Budget</v>
      </c>
      <c r="O3848">
        <v>53</v>
      </c>
      <c r="P3848">
        <v>40</v>
      </c>
      <c r="Q3848">
        <f>Table1[[#This Row],[COGS]]-Table1[[#This Row],[Budget_COGS]]</f>
        <v>13</v>
      </c>
      <c r="R3848" s="5">
        <f>IF(
Table1[[#This Row],[Budget_COGS]]=0,
"",
IF(
Table1[[#This Row],[Budget_COGS]]&gt;0,
(Table1[[#This Row],[Budget_COGS]]-Table1[[#This Row],[COGS]]) / Table1[[#This Row],[Budget_COGS]],
(Table1[[#This Row],[Budget_COGS]]-Table1[[#This Row],[COGS]]) / ABS(Table1[[#This Row],[Budget_COGS]])
)
)</f>
        <v>-0.32500000000000001</v>
      </c>
      <c r="S3848" s="5" t="str">
        <f>IF(Table1[[#This Row],[COGS _Var]]&gt;=0, "Above Budget", "Below Budget")</f>
        <v>Above Budget</v>
      </c>
      <c r="T3848">
        <f>Table1[[#This Row],[Actual_Sales]]-Table1[[#This Row],[COGS]]</f>
        <v>75</v>
      </c>
      <c r="U3848">
        <v>70</v>
      </c>
      <c r="V3848">
        <f>Table1[[#This Row],[Gross_Margin]]-Table1[[#This Row],[Budget_Margin]]</f>
        <v>5</v>
      </c>
      <c r="W3848" s="5">
        <f>IF(
Table1[[#This Row],[Budget_Margin]]=0,
"",
IF(
Table1[[#This Row],[Budget_Margin]]&gt;0,
(Table1[[#This Row],[Gross_Margin]]-Table1[[#This Row],[Budget_Margin]]) / Table1[[#This Row],[Budget_Margin]],
(Table1[[#This Row],[Gross_Margin]]-Table1[[#This Row],[Budget_Margin]]) / ABS(Table1[[#This Row],[Budget_Margin]])
)
)</f>
        <v>7.1428571428571425E-2</v>
      </c>
      <c r="X3848" s="5" t="str">
        <f>IF(Table1[[#This Row],[Margin_Var]]&gt;=0, "Above Budget", "Below Budget")</f>
        <v>Above Budget</v>
      </c>
      <c r="Y3848" s="5">
        <f>IFERROR(Table1[[#This Row],[Gross_Margin]]/Table1[[#This Row],[Actual_Sales]],0)</f>
        <v>0.5859375</v>
      </c>
      <c r="Z3848" s="5">
        <f>Table1[[#This Row],[Actual_Profit]]/Table1[[#This Row],[Actual_Sales]]</f>
        <v>-1.5625E-2</v>
      </c>
      <c r="AA3848">
        <v>77</v>
      </c>
      <c r="AB3848" s="5">
        <f>IFERROR(Table1[[#This Row],[Expenses]]/Table1[[#This Row],[Actual_Sales]],0)</f>
        <v>0.6015625</v>
      </c>
      <c r="AC3848">
        <v>48</v>
      </c>
      <c r="AD3848">
        <v>597</v>
      </c>
      <c r="AE3848" s="5">
        <f>IFERROR(Table1[[#This Row],[Inventory]]/Table1[[#This Row],[Actual_Sales]],0)</f>
        <v>4.6640625</v>
      </c>
    </row>
    <row r="3849" spans="1:31" x14ac:dyDescent="0.25">
      <c r="A3849">
        <v>780</v>
      </c>
      <c r="B3849">
        <v>503</v>
      </c>
      <c r="C3849">
        <v>1</v>
      </c>
      <c r="D3849" s="2">
        <v>40299</v>
      </c>
      <c r="E3849">
        <v>128</v>
      </c>
      <c r="F3849">
        <v>160</v>
      </c>
      <c r="G3849">
        <f>Table1[[#This Row],[Actual_Sales]]-Table1[[#This Row],[Budget_Sales]]</f>
        <v>-32</v>
      </c>
      <c r="H3849" s="5">
        <f>IF(
Table1[[#This Row],[Budget_Sales]]=0,
"",
IF(
Table1[[#This Row],[Budget_Sales]]&gt;0,
(Table1[[#This Row],[Actual_Sales]]-Table1[[#This Row],[Budget_Sales]])/Table1[[#This Row],[Budget_Sales]],
(Table1[[#This Row],[Actual_Sales]]-Table1[[#This Row],[Budget_Sales]])/ABS(Table1[[#This Row],[Budget_Sales]])
)
)</f>
        <v>-0.2</v>
      </c>
      <c r="I3849" s="5" t="str">
        <f>IF(Table1[[#This Row],[Sales_Var]]&gt;=0,"Above Budget","Below Budget")</f>
        <v>Below Budget</v>
      </c>
      <c r="J3849">
        <f>Table1[[#This Row],[Actual_Sales]]-(Table1[[#This Row],[COGS]]+Table1[[#This Row],[Expenses]])</f>
        <v>-2</v>
      </c>
      <c r="K3849">
        <v>40</v>
      </c>
      <c r="L3849">
        <f>Table1[[#This Row],[Actual_Profit]]-Table1[[#This Row],[Budget_Profit]]</f>
        <v>-42</v>
      </c>
      <c r="M3849" s="5">
        <f>IF(
Table1[[#This Row],[Budget_Profit]]=0,
"",
IF(
Table1[[#This Row],[Budget_Profit]]&gt;0,
(Table1[[#This Row],[Actual_Profit]]-Table1[[#This Row],[Budget_Profit]])/Table1[[#This Row],[Budget_Profit]],
(Table1[[#This Row],[Actual_Profit]]-Table1[[#This Row],[Budget_Profit]])/ABS(Table1[[#This Row],[Budget_Profit]])
)
)</f>
        <v>-1.05</v>
      </c>
      <c r="N3849" s="5" t="str">
        <f>IF(Table1[[#This Row],[Profit_Var]]&gt;=0, "Above Budget", "Below Budget")</f>
        <v>Below Budget</v>
      </c>
      <c r="O3849">
        <v>53</v>
      </c>
      <c r="P3849">
        <v>60</v>
      </c>
      <c r="Q3849">
        <f>Table1[[#This Row],[COGS]]-Table1[[#This Row],[Budget_COGS]]</f>
        <v>-7</v>
      </c>
      <c r="R3849" s="5">
        <f>IF(
Table1[[#This Row],[Budget_COGS]]=0,
"",
IF(
Table1[[#This Row],[Budget_COGS]]&gt;0,
(Table1[[#This Row],[Budget_COGS]]-Table1[[#This Row],[COGS]]) / Table1[[#This Row],[Budget_COGS]],
(Table1[[#This Row],[Budget_COGS]]-Table1[[#This Row],[COGS]]) / ABS(Table1[[#This Row],[Budget_COGS]])
)
)</f>
        <v>0.11666666666666667</v>
      </c>
      <c r="S3849" s="5" t="str">
        <f>IF(Table1[[#This Row],[COGS _Var]]&gt;=0, "Above Budget", "Below Budget")</f>
        <v>Below Budget</v>
      </c>
      <c r="T3849">
        <f>Table1[[#This Row],[Actual_Sales]]-Table1[[#This Row],[COGS]]</f>
        <v>75</v>
      </c>
      <c r="U3849">
        <v>100</v>
      </c>
      <c r="V3849">
        <f>Table1[[#This Row],[Gross_Margin]]-Table1[[#This Row],[Budget_Margin]]</f>
        <v>-25</v>
      </c>
      <c r="W3849" s="5">
        <f>IF(
Table1[[#This Row],[Budget_Margin]]=0,
"",
IF(
Table1[[#This Row],[Budget_Margin]]&gt;0,
(Table1[[#This Row],[Gross_Margin]]-Table1[[#This Row],[Budget_Margin]]) / Table1[[#This Row],[Budget_Margin]],
(Table1[[#This Row],[Gross_Margin]]-Table1[[#This Row],[Budget_Margin]]) / ABS(Table1[[#This Row],[Budget_Margin]])
)
)</f>
        <v>-0.25</v>
      </c>
      <c r="X3849" s="5" t="str">
        <f>IF(Table1[[#This Row],[Margin_Var]]&gt;=0, "Above Budget", "Below Budget")</f>
        <v>Below Budget</v>
      </c>
      <c r="Y3849" s="5">
        <f>IFERROR(Table1[[#This Row],[Gross_Margin]]/Table1[[#This Row],[Actual_Sales]],0)</f>
        <v>0.5859375</v>
      </c>
      <c r="Z3849" s="5">
        <f>Table1[[#This Row],[Actual_Profit]]/Table1[[#This Row],[Actual_Sales]]</f>
        <v>-1.5625E-2</v>
      </c>
      <c r="AA3849">
        <v>77</v>
      </c>
      <c r="AB3849" s="5">
        <f>IFERROR(Table1[[#This Row],[Expenses]]/Table1[[#This Row],[Actual_Sales]],0)</f>
        <v>0.6015625</v>
      </c>
      <c r="AC3849">
        <v>48</v>
      </c>
      <c r="AD3849">
        <v>458</v>
      </c>
      <c r="AE3849" s="5">
        <f>IFERROR(Table1[[#This Row],[Inventory]]/Table1[[#This Row],[Actual_Sales]],0)</f>
        <v>3.578125</v>
      </c>
    </row>
    <row r="3850" spans="1:31" x14ac:dyDescent="0.25">
      <c r="A3850">
        <v>774</v>
      </c>
      <c r="B3850">
        <v>440</v>
      </c>
      <c r="C3850">
        <v>3</v>
      </c>
      <c r="D3850" s="2">
        <v>40299</v>
      </c>
      <c r="E3850">
        <v>128</v>
      </c>
      <c r="F3850">
        <v>130</v>
      </c>
      <c r="G3850">
        <f>Table1[[#This Row],[Actual_Sales]]-Table1[[#This Row],[Budget_Sales]]</f>
        <v>-2</v>
      </c>
      <c r="H3850" s="5">
        <f>IF(
Table1[[#This Row],[Budget_Sales]]=0,
"",
IF(
Table1[[#This Row],[Budget_Sales]]&gt;0,
(Table1[[#This Row],[Actual_Sales]]-Table1[[#This Row],[Budget_Sales]])/Table1[[#This Row],[Budget_Sales]],
(Table1[[#This Row],[Actual_Sales]]-Table1[[#This Row],[Budget_Sales]])/ABS(Table1[[#This Row],[Budget_Sales]])
)
)</f>
        <v>-1.5384615384615385E-2</v>
      </c>
      <c r="I3850" s="5" t="str">
        <f>IF(Table1[[#This Row],[Sales_Var]]&gt;=0,"Above Budget","Below Budget")</f>
        <v>Below Budget</v>
      </c>
      <c r="J3850">
        <f>Table1[[#This Row],[Actual_Sales]]-(Table1[[#This Row],[COGS]]+Table1[[#This Row],[Expenses]])</f>
        <v>-2</v>
      </c>
      <c r="K3850">
        <v>20</v>
      </c>
      <c r="L3850">
        <f>Table1[[#This Row],[Actual_Profit]]-Table1[[#This Row],[Budget_Profit]]</f>
        <v>-22</v>
      </c>
      <c r="M3850" s="5">
        <f>IF(
Table1[[#This Row],[Budget_Profit]]=0,
"",
IF(
Table1[[#This Row],[Budget_Profit]]&gt;0,
(Table1[[#This Row],[Actual_Profit]]-Table1[[#This Row],[Budget_Profit]])/Table1[[#This Row],[Budget_Profit]],
(Table1[[#This Row],[Actual_Profit]]-Table1[[#This Row],[Budget_Profit]])/ABS(Table1[[#This Row],[Budget_Profit]])
)
)</f>
        <v>-1.1000000000000001</v>
      </c>
      <c r="N3850" s="5" t="str">
        <f>IF(Table1[[#This Row],[Profit_Var]]&gt;=0, "Above Budget", "Below Budget")</f>
        <v>Below Budget</v>
      </c>
      <c r="O3850">
        <v>53</v>
      </c>
      <c r="P3850">
        <v>50</v>
      </c>
      <c r="Q3850">
        <f>Table1[[#This Row],[COGS]]-Table1[[#This Row],[Budget_COGS]]</f>
        <v>3</v>
      </c>
      <c r="R3850" s="5">
        <f>IF(
Table1[[#This Row],[Budget_COGS]]=0,
"",
IF(
Table1[[#This Row],[Budget_COGS]]&gt;0,
(Table1[[#This Row],[Budget_COGS]]-Table1[[#This Row],[COGS]]) / Table1[[#This Row],[Budget_COGS]],
(Table1[[#This Row],[Budget_COGS]]-Table1[[#This Row],[COGS]]) / ABS(Table1[[#This Row],[Budget_COGS]])
)
)</f>
        <v>-0.06</v>
      </c>
      <c r="S3850" s="5" t="str">
        <f>IF(Table1[[#This Row],[COGS _Var]]&gt;=0, "Above Budget", "Below Budget")</f>
        <v>Above Budget</v>
      </c>
      <c r="T3850">
        <f>Table1[[#This Row],[Actual_Sales]]-Table1[[#This Row],[COGS]]</f>
        <v>75</v>
      </c>
      <c r="U3850">
        <v>80</v>
      </c>
      <c r="V3850">
        <f>Table1[[#This Row],[Gross_Margin]]-Table1[[#This Row],[Budget_Margin]]</f>
        <v>-5</v>
      </c>
      <c r="W3850" s="5">
        <f>IF(
Table1[[#This Row],[Budget_Margin]]=0,
"",
IF(
Table1[[#This Row],[Budget_Margin]]&gt;0,
(Table1[[#This Row],[Gross_Margin]]-Table1[[#This Row],[Budget_Margin]]) / Table1[[#This Row],[Budget_Margin]],
(Table1[[#This Row],[Gross_Margin]]-Table1[[#This Row],[Budget_Margin]]) / ABS(Table1[[#This Row],[Budget_Margin]])
)
)</f>
        <v>-6.25E-2</v>
      </c>
      <c r="X3850" s="5" t="str">
        <f>IF(Table1[[#This Row],[Margin_Var]]&gt;=0, "Above Budget", "Below Budget")</f>
        <v>Below Budget</v>
      </c>
      <c r="Y3850" s="5">
        <f>IFERROR(Table1[[#This Row],[Gross_Margin]]/Table1[[#This Row],[Actual_Sales]],0)</f>
        <v>0.5859375</v>
      </c>
      <c r="Z3850" s="5">
        <f>Table1[[#This Row],[Actual_Profit]]/Table1[[#This Row],[Actual_Sales]]</f>
        <v>-1.5625E-2</v>
      </c>
      <c r="AA3850">
        <v>77</v>
      </c>
      <c r="AB3850" s="5">
        <f>IFERROR(Table1[[#This Row],[Expenses]]/Table1[[#This Row],[Actual_Sales]],0)</f>
        <v>0.6015625</v>
      </c>
      <c r="AC3850">
        <v>48</v>
      </c>
      <c r="AD3850">
        <v>458</v>
      </c>
      <c r="AE3850" s="5">
        <f>IFERROR(Table1[[#This Row],[Inventory]]/Table1[[#This Row],[Actual_Sales]],0)</f>
        <v>3.578125</v>
      </c>
    </row>
    <row r="3851" spans="1:31" x14ac:dyDescent="0.25">
      <c r="A3851">
        <v>1583</v>
      </c>
      <c r="B3851">
        <v>970</v>
      </c>
      <c r="C3851">
        <v>9</v>
      </c>
      <c r="D3851" s="2">
        <v>40422</v>
      </c>
      <c r="E3851">
        <v>126</v>
      </c>
      <c r="F3851">
        <v>110</v>
      </c>
      <c r="G3851">
        <f>Table1[[#This Row],[Actual_Sales]]-Table1[[#This Row],[Budget_Sales]]</f>
        <v>16</v>
      </c>
      <c r="H3851" s="5">
        <f>IF(
Table1[[#This Row],[Budget_Sales]]=0,
"",
IF(
Table1[[#This Row],[Budget_Sales]]&gt;0,
(Table1[[#This Row],[Actual_Sales]]-Table1[[#This Row],[Budget_Sales]])/Table1[[#This Row],[Budget_Sales]],
(Table1[[#This Row],[Actual_Sales]]-Table1[[#This Row],[Budget_Sales]])/ABS(Table1[[#This Row],[Budget_Sales]])
)
)</f>
        <v>0.14545454545454545</v>
      </c>
      <c r="I3851" s="5" t="str">
        <f>IF(Table1[[#This Row],[Sales_Var]]&gt;=0,"Above Budget","Below Budget")</f>
        <v>Above Budget</v>
      </c>
      <c r="J3851">
        <f>Table1[[#This Row],[Actual_Sales]]-(Table1[[#This Row],[COGS]]+Table1[[#This Row],[Expenses]])</f>
        <v>-2</v>
      </c>
      <c r="K3851">
        <v>20</v>
      </c>
      <c r="L3851">
        <f>Table1[[#This Row],[Actual_Profit]]-Table1[[#This Row],[Budget_Profit]]</f>
        <v>-22</v>
      </c>
      <c r="M3851" s="5">
        <f>IF(
Table1[[#This Row],[Budget_Profit]]=0,
"",
IF(
Table1[[#This Row],[Budget_Profit]]&gt;0,
(Table1[[#This Row],[Actual_Profit]]-Table1[[#This Row],[Budget_Profit]])/Table1[[#This Row],[Budget_Profit]],
(Table1[[#This Row],[Actual_Profit]]-Table1[[#This Row],[Budget_Profit]])/ABS(Table1[[#This Row],[Budget_Profit]])
)
)</f>
        <v>-1.1000000000000001</v>
      </c>
      <c r="N3851" s="5" t="str">
        <f>IF(Table1[[#This Row],[Profit_Var]]&gt;=0, "Above Budget", "Below Budget")</f>
        <v>Below Budget</v>
      </c>
      <c r="O3851">
        <v>52</v>
      </c>
      <c r="P3851">
        <v>40</v>
      </c>
      <c r="Q3851">
        <f>Table1[[#This Row],[COGS]]-Table1[[#This Row],[Budget_COGS]]</f>
        <v>12</v>
      </c>
      <c r="R3851" s="5">
        <f>IF(
Table1[[#This Row],[Budget_COGS]]=0,
"",
IF(
Table1[[#This Row],[Budget_COGS]]&gt;0,
(Table1[[#This Row],[Budget_COGS]]-Table1[[#This Row],[COGS]]) / Table1[[#This Row],[Budget_COGS]],
(Table1[[#This Row],[Budget_COGS]]-Table1[[#This Row],[COGS]]) / ABS(Table1[[#This Row],[Budget_COGS]])
)
)</f>
        <v>-0.3</v>
      </c>
      <c r="S3851" s="5" t="str">
        <f>IF(Table1[[#This Row],[COGS _Var]]&gt;=0, "Above Budget", "Below Budget")</f>
        <v>Above Budget</v>
      </c>
      <c r="T3851">
        <f>Table1[[#This Row],[Actual_Sales]]-Table1[[#This Row],[COGS]]</f>
        <v>74</v>
      </c>
      <c r="U3851">
        <v>70</v>
      </c>
      <c r="V3851">
        <f>Table1[[#This Row],[Gross_Margin]]-Table1[[#This Row],[Budget_Margin]]</f>
        <v>4</v>
      </c>
      <c r="W3851" s="5">
        <f>IF(
Table1[[#This Row],[Budget_Margin]]=0,
"",
IF(
Table1[[#This Row],[Budget_Margin]]&gt;0,
(Table1[[#This Row],[Gross_Margin]]-Table1[[#This Row],[Budget_Margin]]) / Table1[[#This Row],[Budget_Margin]],
(Table1[[#This Row],[Gross_Margin]]-Table1[[#This Row],[Budget_Margin]]) / ABS(Table1[[#This Row],[Budget_Margin]])
)
)</f>
        <v>5.7142857142857141E-2</v>
      </c>
      <c r="X3851" s="5" t="str">
        <f>IF(Table1[[#This Row],[Margin_Var]]&gt;=0, "Above Budget", "Below Budget")</f>
        <v>Above Budget</v>
      </c>
      <c r="Y3851" s="5">
        <f>IFERROR(Table1[[#This Row],[Gross_Margin]]/Table1[[#This Row],[Actual_Sales]],0)</f>
        <v>0.58730158730158732</v>
      </c>
      <c r="Z3851" s="5">
        <f>Table1[[#This Row],[Actual_Profit]]/Table1[[#This Row],[Actual_Sales]]</f>
        <v>-1.5873015873015872E-2</v>
      </c>
      <c r="AA3851">
        <v>76</v>
      </c>
      <c r="AB3851" s="5">
        <f>IFERROR(Table1[[#This Row],[Expenses]]/Table1[[#This Row],[Actual_Sales]],0)</f>
        <v>0.60317460317460314</v>
      </c>
      <c r="AC3851">
        <v>47</v>
      </c>
      <c r="AD3851">
        <v>509</v>
      </c>
      <c r="AE3851" s="5">
        <f>IFERROR(Table1[[#This Row],[Inventory]]/Table1[[#This Row],[Actual_Sales]],0)</f>
        <v>4.0396825396825395</v>
      </c>
    </row>
    <row r="3852" spans="1:31" x14ac:dyDescent="0.25">
      <c r="A3852">
        <v>3195</v>
      </c>
      <c r="B3852">
        <v>225</v>
      </c>
      <c r="C3852">
        <v>4</v>
      </c>
      <c r="D3852" s="2">
        <v>40725</v>
      </c>
      <c r="E3852">
        <v>112</v>
      </c>
      <c r="F3852">
        <v>90</v>
      </c>
      <c r="G3852">
        <f>Table1[[#This Row],[Actual_Sales]]-Table1[[#This Row],[Budget_Sales]]</f>
        <v>22</v>
      </c>
      <c r="H3852" s="5">
        <f>IF(
Table1[[#This Row],[Budget_Sales]]=0,
"",
IF(
Table1[[#This Row],[Budget_Sales]]&gt;0,
(Table1[[#This Row],[Actual_Sales]]-Table1[[#This Row],[Budget_Sales]])/Table1[[#This Row],[Budget_Sales]],
(Table1[[#This Row],[Actual_Sales]]-Table1[[#This Row],[Budget_Sales]])/ABS(Table1[[#This Row],[Budget_Sales]])
)
)</f>
        <v>0.24444444444444444</v>
      </c>
      <c r="I3852" s="5" t="str">
        <f>IF(Table1[[#This Row],[Sales_Var]]&gt;=0,"Above Budget","Below Budget")</f>
        <v>Above Budget</v>
      </c>
      <c r="J3852">
        <f>Table1[[#This Row],[Actual_Sales]]-(Table1[[#This Row],[COGS]]+Table1[[#This Row],[Expenses]])</f>
        <v>-2</v>
      </c>
      <c r="K3852">
        <v>0</v>
      </c>
      <c r="L3852">
        <f>Table1[[#This Row],[Actual_Profit]]-Table1[[#This Row],[Budget_Profit]]</f>
        <v>-2</v>
      </c>
      <c r="M3852" s="5" t="str">
        <f>IF(
Table1[[#This Row],[Budget_Profit]]=0,
"",
IF(
Table1[[#This Row],[Budget_Profit]]&gt;0,
(Table1[[#This Row],[Actual_Profit]]-Table1[[#This Row],[Budget_Profit]])/Table1[[#This Row],[Budget_Profit]],
(Table1[[#This Row],[Actual_Profit]]-Table1[[#This Row],[Budget_Profit]])/ABS(Table1[[#This Row],[Budget_Profit]])
)
)</f>
        <v/>
      </c>
      <c r="N3852" s="5" t="str">
        <f>IF(Table1[[#This Row],[Profit_Var]]&gt;=0, "Above Budget", "Below Budget")</f>
        <v>Below Budget</v>
      </c>
      <c r="O3852">
        <v>47</v>
      </c>
      <c r="P3852">
        <v>40</v>
      </c>
      <c r="Q3852">
        <f>Table1[[#This Row],[COGS]]-Table1[[#This Row],[Budget_COGS]]</f>
        <v>7</v>
      </c>
      <c r="R3852" s="5">
        <f>IF(
Table1[[#This Row],[Budget_COGS]]=0,
"",
IF(
Table1[[#This Row],[Budget_COGS]]&gt;0,
(Table1[[#This Row],[Budget_COGS]]-Table1[[#This Row],[COGS]]) / Table1[[#This Row],[Budget_COGS]],
(Table1[[#This Row],[Budget_COGS]]-Table1[[#This Row],[COGS]]) / ABS(Table1[[#This Row],[Budget_COGS]])
)
)</f>
        <v>-0.17499999999999999</v>
      </c>
      <c r="S3852" s="5" t="str">
        <f>IF(Table1[[#This Row],[COGS _Var]]&gt;=0, "Above Budget", "Below Budget")</f>
        <v>Above Budget</v>
      </c>
      <c r="T3852">
        <f>Table1[[#This Row],[Actual_Sales]]-Table1[[#This Row],[COGS]]</f>
        <v>65</v>
      </c>
      <c r="U3852">
        <v>50</v>
      </c>
      <c r="V3852">
        <f>Table1[[#This Row],[Gross_Margin]]-Table1[[#This Row],[Budget_Margin]]</f>
        <v>15</v>
      </c>
      <c r="W3852" s="5">
        <f>IF(
Table1[[#This Row],[Budget_Margin]]=0,
"",
IF(
Table1[[#This Row],[Budget_Margin]]&gt;0,
(Table1[[#This Row],[Gross_Margin]]-Table1[[#This Row],[Budget_Margin]]) / Table1[[#This Row],[Budget_Margin]],
(Table1[[#This Row],[Gross_Margin]]-Table1[[#This Row],[Budget_Margin]]) / ABS(Table1[[#This Row],[Budget_Margin]])
)
)</f>
        <v>0.3</v>
      </c>
      <c r="X3852" s="5" t="str">
        <f>IF(Table1[[#This Row],[Margin_Var]]&gt;=0, "Above Budget", "Below Budget")</f>
        <v>Above Budget</v>
      </c>
      <c r="Y3852" s="5">
        <f>IFERROR(Table1[[#This Row],[Gross_Margin]]/Table1[[#This Row],[Actual_Sales]],0)</f>
        <v>0.5803571428571429</v>
      </c>
      <c r="Z3852" s="5">
        <f>Table1[[#This Row],[Actual_Profit]]/Table1[[#This Row],[Actual_Sales]]</f>
        <v>-1.7857142857142856E-2</v>
      </c>
      <c r="AA3852">
        <v>67</v>
      </c>
      <c r="AB3852" s="5">
        <f>IFERROR(Table1[[#This Row],[Expenses]]/Table1[[#This Row],[Actual_Sales]],0)</f>
        <v>0.5982142857142857</v>
      </c>
      <c r="AC3852">
        <v>42</v>
      </c>
      <c r="AD3852">
        <v>-395</v>
      </c>
      <c r="AE3852" s="5">
        <f>IFERROR(Table1[[#This Row],[Inventory]]/Table1[[#This Row],[Actual_Sales]],0)</f>
        <v>-3.5267857142857144</v>
      </c>
    </row>
    <row r="3853" spans="1:31" x14ac:dyDescent="0.25">
      <c r="A3853">
        <v>3315</v>
      </c>
      <c r="B3853">
        <v>715</v>
      </c>
      <c r="C3853">
        <v>12</v>
      </c>
      <c r="D3853" s="2">
        <v>40725</v>
      </c>
      <c r="E3853">
        <v>112</v>
      </c>
      <c r="F3853">
        <v>90</v>
      </c>
      <c r="G3853">
        <f>Table1[[#This Row],[Actual_Sales]]-Table1[[#This Row],[Budget_Sales]]</f>
        <v>22</v>
      </c>
      <c r="H3853" s="5">
        <f>IF(
Table1[[#This Row],[Budget_Sales]]=0,
"",
IF(
Table1[[#This Row],[Budget_Sales]]&gt;0,
(Table1[[#This Row],[Actual_Sales]]-Table1[[#This Row],[Budget_Sales]])/Table1[[#This Row],[Budget_Sales]],
(Table1[[#This Row],[Actual_Sales]]-Table1[[#This Row],[Budget_Sales]])/ABS(Table1[[#This Row],[Budget_Sales]])
)
)</f>
        <v>0.24444444444444444</v>
      </c>
      <c r="I3853" s="5" t="str">
        <f>IF(Table1[[#This Row],[Sales_Var]]&gt;=0,"Above Budget","Below Budget")</f>
        <v>Above Budget</v>
      </c>
      <c r="J3853">
        <f>Table1[[#This Row],[Actual_Sales]]-(Table1[[#This Row],[COGS]]+Table1[[#This Row],[Expenses]])</f>
        <v>-2</v>
      </c>
      <c r="K3853">
        <v>0</v>
      </c>
      <c r="L3853">
        <f>Table1[[#This Row],[Actual_Profit]]-Table1[[#This Row],[Budget_Profit]]</f>
        <v>-2</v>
      </c>
      <c r="M3853" s="5" t="str">
        <f>IF(
Table1[[#This Row],[Budget_Profit]]=0,
"",
IF(
Table1[[#This Row],[Budget_Profit]]&gt;0,
(Table1[[#This Row],[Actual_Profit]]-Table1[[#This Row],[Budget_Profit]])/Table1[[#This Row],[Budget_Profit]],
(Table1[[#This Row],[Actual_Profit]]-Table1[[#This Row],[Budget_Profit]])/ABS(Table1[[#This Row],[Budget_Profit]])
)
)</f>
        <v/>
      </c>
      <c r="N3853" s="5" t="str">
        <f>IF(Table1[[#This Row],[Profit_Var]]&gt;=0, "Above Budget", "Below Budget")</f>
        <v>Below Budget</v>
      </c>
      <c r="O3853">
        <v>47</v>
      </c>
      <c r="P3853">
        <v>40</v>
      </c>
      <c r="Q3853">
        <f>Table1[[#This Row],[COGS]]-Table1[[#This Row],[Budget_COGS]]</f>
        <v>7</v>
      </c>
      <c r="R3853" s="5">
        <f>IF(
Table1[[#This Row],[Budget_COGS]]=0,
"",
IF(
Table1[[#This Row],[Budget_COGS]]&gt;0,
(Table1[[#This Row],[Budget_COGS]]-Table1[[#This Row],[COGS]]) / Table1[[#This Row],[Budget_COGS]],
(Table1[[#This Row],[Budget_COGS]]-Table1[[#This Row],[COGS]]) / ABS(Table1[[#This Row],[Budget_COGS]])
)
)</f>
        <v>-0.17499999999999999</v>
      </c>
      <c r="S3853" s="5" t="str">
        <f>IF(Table1[[#This Row],[COGS _Var]]&gt;=0, "Above Budget", "Below Budget")</f>
        <v>Above Budget</v>
      </c>
      <c r="T3853">
        <f>Table1[[#This Row],[Actual_Sales]]-Table1[[#This Row],[COGS]]</f>
        <v>65</v>
      </c>
      <c r="U3853">
        <v>50</v>
      </c>
      <c r="V3853">
        <f>Table1[[#This Row],[Gross_Margin]]-Table1[[#This Row],[Budget_Margin]]</f>
        <v>15</v>
      </c>
      <c r="W3853" s="5">
        <f>IF(
Table1[[#This Row],[Budget_Margin]]=0,
"",
IF(
Table1[[#This Row],[Budget_Margin]]&gt;0,
(Table1[[#This Row],[Gross_Margin]]-Table1[[#This Row],[Budget_Margin]]) / Table1[[#This Row],[Budget_Margin]],
(Table1[[#This Row],[Gross_Margin]]-Table1[[#This Row],[Budget_Margin]]) / ABS(Table1[[#This Row],[Budget_Margin]])
)
)</f>
        <v>0.3</v>
      </c>
      <c r="X3853" s="5" t="str">
        <f>IF(Table1[[#This Row],[Margin_Var]]&gt;=0, "Above Budget", "Below Budget")</f>
        <v>Above Budget</v>
      </c>
      <c r="Y3853" s="5">
        <f>IFERROR(Table1[[#This Row],[Gross_Margin]]/Table1[[#This Row],[Actual_Sales]],0)</f>
        <v>0.5803571428571429</v>
      </c>
      <c r="Z3853" s="5">
        <f>Table1[[#This Row],[Actual_Profit]]/Table1[[#This Row],[Actual_Sales]]</f>
        <v>-1.7857142857142856E-2</v>
      </c>
      <c r="AA3853">
        <v>67</v>
      </c>
      <c r="AB3853" s="5">
        <f>IFERROR(Table1[[#This Row],[Expenses]]/Table1[[#This Row],[Actual_Sales]],0)</f>
        <v>0.5982142857142857</v>
      </c>
      <c r="AC3853">
        <v>42</v>
      </c>
      <c r="AD3853">
        <v>622</v>
      </c>
      <c r="AE3853" s="5">
        <f>IFERROR(Table1[[#This Row],[Inventory]]/Table1[[#This Row],[Actual_Sales]],0)</f>
        <v>5.5535714285714288</v>
      </c>
    </row>
    <row r="3854" spans="1:31" x14ac:dyDescent="0.25">
      <c r="A3854">
        <v>3075</v>
      </c>
      <c r="B3854">
        <v>503</v>
      </c>
      <c r="C3854">
        <v>1</v>
      </c>
      <c r="D3854" s="2">
        <v>40695</v>
      </c>
      <c r="E3854">
        <v>106</v>
      </c>
      <c r="F3854">
        <v>130</v>
      </c>
      <c r="G3854">
        <f>Table1[[#This Row],[Actual_Sales]]-Table1[[#This Row],[Budget_Sales]]</f>
        <v>-24</v>
      </c>
      <c r="H3854" s="5">
        <f>IF(
Table1[[#This Row],[Budget_Sales]]=0,
"",
IF(
Table1[[#This Row],[Budget_Sales]]&gt;0,
(Table1[[#This Row],[Actual_Sales]]-Table1[[#This Row],[Budget_Sales]])/Table1[[#This Row],[Budget_Sales]],
(Table1[[#This Row],[Actual_Sales]]-Table1[[#This Row],[Budget_Sales]])/ABS(Table1[[#This Row],[Budget_Sales]])
)
)</f>
        <v>-0.18461538461538463</v>
      </c>
      <c r="I3854" s="5" t="str">
        <f>IF(Table1[[#This Row],[Sales_Var]]&gt;=0,"Above Budget","Below Budget")</f>
        <v>Below Budget</v>
      </c>
      <c r="J3854">
        <f>Table1[[#This Row],[Actual_Sales]]-(Table1[[#This Row],[COGS]]+Table1[[#This Row],[Expenses]])</f>
        <v>-2</v>
      </c>
      <c r="K3854">
        <v>30</v>
      </c>
      <c r="L3854">
        <f>Table1[[#This Row],[Actual_Profit]]-Table1[[#This Row],[Budget_Profit]]</f>
        <v>-32</v>
      </c>
      <c r="M3854" s="5">
        <f>IF(
Table1[[#This Row],[Budget_Profit]]=0,
"",
IF(
Table1[[#This Row],[Budget_Profit]]&gt;0,
(Table1[[#This Row],[Actual_Profit]]-Table1[[#This Row],[Budget_Profit]])/Table1[[#This Row],[Budget_Profit]],
(Table1[[#This Row],[Actual_Profit]]-Table1[[#This Row],[Budget_Profit]])/ABS(Table1[[#This Row],[Budget_Profit]])
)
)</f>
        <v>-1.0666666666666667</v>
      </c>
      <c r="N3854" s="5" t="str">
        <f>IF(Table1[[#This Row],[Profit_Var]]&gt;=0, "Above Budget", "Below Budget")</f>
        <v>Below Budget</v>
      </c>
      <c r="O3854">
        <v>44</v>
      </c>
      <c r="P3854">
        <v>50</v>
      </c>
      <c r="Q3854">
        <f>Table1[[#This Row],[COGS]]-Table1[[#This Row],[Budget_COGS]]</f>
        <v>-6</v>
      </c>
      <c r="R3854" s="5">
        <f>IF(
Table1[[#This Row],[Budget_COGS]]=0,
"",
IF(
Table1[[#This Row],[Budget_COGS]]&gt;0,
(Table1[[#This Row],[Budget_COGS]]-Table1[[#This Row],[COGS]]) / Table1[[#This Row],[Budget_COGS]],
(Table1[[#This Row],[Budget_COGS]]-Table1[[#This Row],[COGS]]) / ABS(Table1[[#This Row],[Budget_COGS]])
)
)</f>
        <v>0.12</v>
      </c>
      <c r="S3854" s="5" t="str">
        <f>IF(Table1[[#This Row],[COGS _Var]]&gt;=0, "Above Budget", "Below Budget")</f>
        <v>Below Budget</v>
      </c>
      <c r="T3854">
        <f>Table1[[#This Row],[Actual_Sales]]-Table1[[#This Row],[COGS]]</f>
        <v>62</v>
      </c>
      <c r="U3854">
        <v>80</v>
      </c>
      <c r="V3854">
        <f>Table1[[#This Row],[Gross_Margin]]-Table1[[#This Row],[Budget_Margin]]</f>
        <v>-18</v>
      </c>
      <c r="W3854" s="5">
        <f>IF(
Table1[[#This Row],[Budget_Margin]]=0,
"",
IF(
Table1[[#This Row],[Budget_Margin]]&gt;0,
(Table1[[#This Row],[Gross_Margin]]-Table1[[#This Row],[Budget_Margin]]) / Table1[[#This Row],[Budget_Margin]],
(Table1[[#This Row],[Gross_Margin]]-Table1[[#This Row],[Budget_Margin]]) / ABS(Table1[[#This Row],[Budget_Margin]])
)
)</f>
        <v>-0.22500000000000001</v>
      </c>
      <c r="X3854" s="5" t="str">
        <f>IF(Table1[[#This Row],[Margin_Var]]&gt;=0, "Above Budget", "Below Budget")</f>
        <v>Below Budget</v>
      </c>
      <c r="Y3854" s="5">
        <f>IFERROR(Table1[[#This Row],[Gross_Margin]]/Table1[[#This Row],[Actual_Sales]],0)</f>
        <v>0.58490566037735847</v>
      </c>
      <c r="Z3854" s="5">
        <f>Table1[[#This Row],[Actual_Profit]]/Table1[[#This Row],[Actual_Sales]]</f>
        <v>-1.8867924528301886E-2</v>
      </c>
      <c r="AA3854">
        <v>64</v>
      </c>
      <c r="AB3854" s="5">
        <f>IFERROR(Table1[[#This Row],[Expenses]]/Table1[[#This Row],[Actual_Sales]],0)</f>
        <v>0.60377358490566035</v>
      </c>
      <c r="AC3854">
        <v>40</v>
      </c>
      <c r="AD3854">
        <v>496</v>
      </c>
      <c r="AE3854" s="5">
        <f>IFERROR(Table1[[#This Row],[Inventory]]/Table1[[#This Row],[Actual_Sales]],0)</f>
        <v>4.6792452830188678</v>
      </c>
    </row>
    <row r="3855" spans="1:31" x14ac:dyDescent="0.25">
      <c r="A3855">
        <v>3021</v>
      </c>
      <c r="B3855">
        <v>234</v>
      </c>
      <c r="C3855">
        <v>3</v>
      </c>
      <c r="D3855" s="2">
        <v>40695</v>
      </c>
      <c r="E3855">
        <v>106</v>
      </c>
      <c r="F3855">
        <v>110</v>
      </c>
      <c r="G3855">
        <f>Table1[[#This Row],[Actual_Sales]]-Table1[[#This Row],[Budget_Sales]]</f>
        <v>-4</v>
      </c>
      <c r="H3855" s="5">
        <f>IF(
Table1[[#This Row],[Budget_Sales]]=0,
"",
IF(
Table1[[#This Row],[Budget_Sales]]&gt;0,
(Table1[[#This Row],[Actual_Sales]]-Table1[[#This Row],[Budget_Sales]])/Table1[[#This Row],[Budget_Sales]],
(Table1[[#This Row],[Actual_Sales]]-Table1[[#This Row],[Budget_Sales]])/ABS(Table1[[#This Row],[Budget_Sales]])
)
)</f>
        <v>-3.6363636363636362E-2</v>
      </c>
      <c r="I3855" s="5" t="str">
        <f>IF(Table1[[#This Row],[Sales_Var]]&gt;=0,"Above Budget","Below Budget")</f>
        <v>Below Budget</v>
      </c>
      <c r="J3855">
        <f>Table1[[#This Row],[Actual_Sales]]-(Table1[[#This Row],[COGS]]+Table1[[#This Row],[Expenses]])</f>
        <v>-2</v>
      </c>
      <c r="K3855">
        <v>20</v>
      </c>
      <c r="L3855">
        <f>Table1[[#This Row],[Actual_Profit]]-Table1[[#This Row],[Budget_Profit]]</f>
        <v>-22</v>
      </c>
      <c r="M3855" s="5">
        <f>IF(
Table1[[#This Row],[Budget_Profit]]=0,
"",
IF(
Table1[[#This Row],[Budget_Profit]]&gt;0,
(Table1[[#This Row],[Actual_Profit]]-Table1[[#This Row],[Budget_Profit]])/Table1[[#This Row],[Budget_Profit]],
(Table1[[#This Row],[Actual_Profit]]-Table1[[#This Row],[Budget_Profit]])/ABS(Table1[[#This Row],[Budget_Profit]])
)
)</f>
        <v>-1.1000000000000001</v>
      </c>
      <c r="N3855" s="5" t="str">
        <f>IF(Table1[[#This Row],[Profit_Var]]&gt;=0, "Above Budget", "Below Budget")</f>
        <v>Below Budget</v>
      </c>
      <c r="O3855">
        <v>44</v>
      </c>
      <c r="P3855">
        <v>40</v>
      </c>
      <c r="Q3855">
        <f>Table1[[#This Row],[COGS]]-Table1[[#This Row],[Budget_COGS]]</f>
        <v>4</v>
      </c>
      <c r="R3855" s="5">
        <f>IF(
Table1[[#This Row],[Budget_COGS]]=0,
"",
IF(
Table1[[#This Row],[Budget_COGS]]&gt;0,
(Table1[[#This Row],[Budget_COGS]]-Table1[[#This Row],[COGS]]) / Table1[[#This Row],[Budget_COGS]],
(Table1[[#This Row],[Budget_COGS]]-Table1[[#This Row],[COGS]]) / ABS(Table1[[#This Row],[Budget_COGS]])
)
)</f>
        <v>-0.1</v>
      </c>
      <c r="S3855" s="5" t="str">
        <f>IF(Table1[[#This Row],[COGS _Var]]&gt;=0, "Above Budget", "Below Budget")</f>
        <v>Above Budget</v>
      </c>
      <c r="T3855">
        <f>Table1[[#This Row],[Actual_Sales]]-Table1[[#This Row],[COGS]]</f>
        <v>62</v>
      </c>
      <c r="U3855">
        <v>70</v>
      </c>
      <c r="V3855">
        <f>Table1[[#This Row],[Gross_Margin]]-Table1[[#This Row],[Budget_Margin]]</f>
        <v>-8</v>
      </c>
      <c r="W3855" s="5">
        <f>IF(
Table1[[#This Row],[Budget_Margin]]=0,
"",
IF(
Table1[[#This Row],[Budget_Margin]]&gt;0,
(Table1[[#This Row],[Gross_Margin]]-Table1[[#This Row],[Budget_Margin]]) / Table1[[#This Row],[Budget_Margin]],
(Table1[[#This Row],[Gross_Margin]]-Table1[[#This Row],[Budget_Margin]]) / ABS(Table1[[#This Row],[Budget_Margin]])
)
)</f>
        <v>-0.11428571428571428</v>
      </c>
      <c r="X3855" s="5" t="str">
        <f>IF(Table1[[#This Row],[Margin_Var]]&gt;=0, "Above Budget", "Below Budget")</f>
        <v>Below Budget</v>
      </c>
      <c r="Y3855" s="5">
        <f>IFERROR(Table1[[#This Row],[Gross_Margin]]/Table1[[#This Row],[Actual_Sales]],0)</f>
        <v>0.58490566037735847</v>
      </c>
      <c r="Z3855" s="5">
        <f>Table1[[#This Row],[Actual_Profit]]/Table1[[#This Row],[Actual_Sales]]</f>
        <v>-1.8867924528301886E-2</v>
      </c>
      <c r="AA3855">
        <v>64</v>
      </c>
      <c r="AB3855" s="5">
        <f>IFERROR(Table1[[#This Row],[Expenses]]/Table1[[#This Row],[Actual_Sales]],0)</f>
        <v>0.60377358490566035</v>
      </c>
      <c r="AC3855">
        <v>40</v>
      </c>
      <c r="AD3855">
        <v>496</v>
      </c>
      <c r="AE3855" s="5">
        <f>IFERROR(Table1[[#This Row],[Inventory]]/Table1[[#This Row],[Actual_Sales]],0)</f>
        <v>4.6792452830188678</v>
      </c>
    </row>
    <row r="3856" spans="1:31" x14ac:dyDescent="0.25">
      <c r="A3856">
        <v>2195</v>
      </c>
      <c r="B3856">
        <v>505</v>
      </c>
      <c r="C3856">
        <v>5</v>
      </c>
      <c r="D3856" s="2">
        <v>40544</v>
      </c>
      <c r="E3856">
        <v>101</v>
      </c>
      <c r="F3856">
        <v>70</v>
      </c>
      <c r="G3856">
        <f>Table1[[#This Row],[Actual_Sales]]-Table1[[#This Row],[Budget_Sales]]</f>
        <v>31</v>
      </c>
      <c r="H3856" s="5">
        <f>IF(
Table1[[#This Row],[Budget_Sales]]=0,
"",
IF(
Table1[[#This Row],[Budget_Sales]]&gt;0,
(Table1[[#This Row],[Actual_Sales]]-Table1[[#This Row],[Budget_Sales]])/Table1[[#This Row],[Budget_Sales]],
(Table1[[#This Row],[Actual_Sales]]-Table1[[#This Row],[Budget_Sales]])/ABS(Table1[[#This Row],[Budget_Sales]])
)
)</f>
        <v>0.44285714285714284</v>
      </c>
      <c r="I3856" s="5" t="str">
        <f>IF(Table1[[#This Row],[Sales_Var]]&gt;=0,"Above Budget","Below Budget")</f>
        <v>Above Budget</v>
      </c>
      <c r="J3856">
        <f>Table1[[#This Row],[Actual_Sales]]-(Table1[[#This Row],[COGS]]+Table1[[#This Row],[Expenses]])</f>
        <v>-2</v>
      </c>
      <c r="K3856">
        <v>-10</v>
      </c>
      <c r="L3856">
        <f>Table1[[#This Row],[Actual_Profit]]-Table1[[#This Row],[Budget_Profit]]</f>
        <v>8</v>
      </c>
      <c r="M3856" s="5">
        <f>IF(
Table1[[#This Row],[Budget_Profit]]=0,
"",
IF(
Table1[[#This Row],[Budget_Profit]]&gt;0,
(Table1[[#This Row],[Actual_Profit]]-Table1[[#This Row],[Budget_Profit]])/Table1[[#This Row],[Budget_Profit]],
(Table1[[#This Row],[Actual_Profit]]-Table1[[#This Row],[Budget_Profit]])/ABS(Table1[[#This Row],[Budget_Profit]])
)
)</f>
        <v>0.8</v>
      </c>
      <c r="N3856" s="5" t="str">
        <f>IF(Table1[[#This Row],[Profit_Var]]&gt;=0, "Above Budget", "Below Budget")</f>
        <v>Above Budget</v>
      </c>
      <c r="O3856">
        <v>37</v>
      </c>
      <c r="P3856">
        <v>30</v>
      </c>
      <c r="Q3856">
        <f>Table1[[#This Row],[COGS]]-Table1[[#This Row],[Budget_COGS]]</f>
        <v>7</v>
      </c>
      <c r="R3856" s="5">
        <f>IF(
Table1[[#This Row],[Budget_COGS]]=0,
"",
IF(
Table1[[#This Row],[Budget_COGS]]&gt;0,
(Table1[[#This Row],[Budget_COGS]]-Table1[[#This Row],[COGS]]) / Table1[[#This Row],[Budget_COGS]],
(Table1[[#This Row],[Budget_COGS]]-Table1[[#This Row],[COGS]]) / ABS(Table1[[#This Row],[Budget_COGS]])
)
)</f>
        <v>-0.23333333333333334</v>
      </c>
      <c r="S3856" s="5" t="str">
        <f>IF(Table1[[#This Row],[COGS _Var]]&gt;=0, "Above Budget", "Below Budget")</f>
        <v>Above Budget</v>
      </c>
      <c r="T3856">
        <f>Table1[[#This Row],[Actual_Sales]]-Table1[[#This Row],[COGS]]</f>
        <v>64</v>
      </c>
      <c r="U3856">
        <v>40</v>
      </c>
      <c r="V3856">
        <f>Table1[[#This Row],[Gross_Margin]]-Table1[[#This Row],[Budget_Margin]]</f>
        <v>24</v>
      </c>
      <c r="W3856" s="5">
        <f>IF(
Table1[[#This Row],[Budget_Margin]]=0,
"",
IF(
Table1[[#This Row],[Budget_Margin]]&gt;0,
(Table1[[#This Row],[Gross_Margin]]-Table1[[#This Row],[Budget_Margin]]) / Table1[[#This Row],[Budget_Margin]],
(Table1[[#This Row],[Gross_Margin]]-Table1[[#This Row],[Budget_Margin]]) / ABS(Table1[[#This Row],[Budget_Margin]])
)
)</f>
        <v>0.6</v>
      </c>
      <c r="X3856" s="5" t="str">
        <f>IF(Table1[[#This Row],[Margin_Var]]&gt;=0, "Above Budget", "Below Budget")</f>
        <v>Above Budget</v>
      </c>
      <c r="Y3856" s="5">
        <f>IFERROR(Table1[[#This Row],[Gross_Margin]]/Table1[[#This Row],[Actual_Sales]],0)</f>
        <v>0.63366336633663367</v>
      </c>
      <c r="Z3856" s="5">
        <f>Table1[[#This Row],[Actual_Profit]]/Table1[[#This Row],[Actual_Sales]]</f>
        <v>-1.9801980198019802E-2</v>
      </c>
      <c r="AA3856">
        <v>66</v>
      </c>
      <c r="AB3856" s="5">
        <f>IFERROR(Table1[[#This Row],[Expenses]]/Table1[[#This Row],[Actual_Sales]],0)</f>
        <v>0.65346534653465349</v>
      </c>
      <c r="AC3856">
        <v>34</v>
      </c>
      <c r="AD3856">
        <v>261</v>
      </c>
      <c r="AE3856" s="5">
        <f>IFERROR(Table1[[#This Row],[Inventory]]/Table1[[#This Row],[Actual_Sales]],0)</f>
        <v>2.5841584158415842</v>
      </c>
    </row>
    <row r="3857" spans="1:31" x14ac:dyDescent="0.25">
      <c r="A3857">
        <v>2229</v>
      </c>
      <c r="B3857">
        <v>603</v>
      </c>
      <c r="C3857">
        <v>5</v>
      </c>
      <c r="D3857" s="2">
        <v>40544</v>
      </c>
      <c r="E3857">
        <v>101</v>
      </c>
      <c r="F3857">
        <v>80</v>
      </c>
      <c r="G3857">
        <f>Table1[[#This Row],[Actual_Sales]]-Table1[[#This Row],[Budget_Sales]]</f>
        <v>21</v>
      </c>
      <c r="H3857" s="5">
        <f>IF(
Table1[[#This Row],[Budget_Sales]]=0,
"",
IF(
Table1[[#This Row],[Budget_Sales]]&gt;0,
(Table1[[#This Row],[Actual_Sales]]-Table1[[#This Row],[Budget_Sales]])/Table1[[#This Row],[Budget_Sales]],
(Table1[[#This Row],[Actual_Sales]]-Table1[[#This Row],[Budget_Sales]])/ABS(Table1[[#This Row],[Budget_Sales]])
)
)</f>
        <v>0.26250000000000001</v>
      </c>
      <c r="I3857" s="5" t="str">
        <f>IF(Table1[[#This Row],[Sales_Var]]&gt;=0,"Above Budget","Below Budget")</f>
        <v>Above Budget</v>
      </c>
      <c r="J3857">
        <f>Table1[[#This Row],[Actual_Sales]]-(Table1[[#This Row],[COGS]]+Table1[[#This Row],[Expenses]])</f>
        <v>-2</v>
      </c>
      <c r="K3857">
        <v>0</v>
      </c>
      <c r="L3857">
        <f>Table1[[#This Row],[Actual_Profit]]-Table1[[#This Row],[Budget_Profit]]</f>
        <v>-2</v>
      </c>
      <c r="M3857" s="5" t="str">
        <f>IF(
Table1[[#This Row],[Budget_Profit]]=0,
"",
IF(
Table1[[#This Row],[Budget_Profit]]&gt;0,
(Table1[[#This Row],[Actual_Profit]]-Table1[[#This Row],[Budget_Profit]])/Table1[[#This Row],[Budget_Profit]],
(Table1[[#This Row],[Actual_Profit]]-Table1[[#This Row],[Budget_Profit]])/ABS(Table1[[#This Row],[Budget_Profit]])
)
)</f>
        <v/>
      </c>
      <c r="N3857" s="5" t="str">
        <f>IF(Table1[[#This Row],[Profit_Var]]&gt;=0, "Above Budget", "Below Budget")</f>
        <v>Below Budget</v>
      </c>
      <c r="O3857">
        <v>37</v>
      </c>
      <c r="P3857">
        <v>30</v>
      </c>
      <c r="Q3857">
        <f>Table1[[#This Row],[COGS]]-Table1[[#This Row],[Budget_COGS]]</f>
        <v>7</v>
      </c>
      <c r="R3857" s="5">
        <f>IF(
Table1[[#This Row],[Budget_COGS]]=0,
"",
IF(
Table1[[#This Row],[Budget_COGS]]&gt;0,
(Table1[[#This Row],[Budget_COGS]]-Table1[[#This Row],[COGS]]) / Table1[[#This Row],[Budget_COGS]],
(Table1[[#This Row],[Budget_COGS]]-Table1[[#This Row],[COGS]]) / ABS(Table1[[#This Row],[Budget_COGS]])
)
)</f>
        <v>-0.23333333333333334</v>
      </c>
      <c r="S3857" s="5" t="str">
        <f>IF(Table1[[#This Row],[COGS _Var]]&gt;=0, "Above Budget", "Below Budget")</f>
        <v>Above Budget</v>
      </c>
      <c r="T3857">
        <f>Table1[[#This Row],[Actual_Sales]]-Table1[[#This Row],[COGS]]</f>
        <v>64</v>
      </c>
      <c r="U3857">
        <v>50</v>
      </c>
      <c r="V3857">
        <f>Table1[[#This Row],[Gross_Margin]]-Table1[[#This Row],[Budget_Margin]]</f>
        <v>14</v>
      </c>
      <c r="W3857" s="5">
        <f>IF(
Table1[[#This Row],[Budget_Margin]]=0,
"",
IF(
Table1[[#This Row],[Budget_Margin]]&gt;0,
(Table1[[#This Row],[Gross_Margin]]-Table1[[#This Row],[Budget_Margin]]) / Table1[[#This Row],[Budget_Margin]],
(Table1[[#This Row],[Gross_Margin]]-Table1[[#This Row],[Budget_Margin]]) / ABS(Table1[[#This Row],[Budget_Margin]])
)
)</f>
        <v>0.28000000000000003</v>
      </c>
      <c r="X3857" s="5" t="str">
        <f>IF(Table1[[#This Row],[Margin_Var]]&gt;=0, "Above Budget", "Below Budget")</f>
        <v>Above Budget</v>
      </c>
      <c r="Y3857" s="5">
        <f>IFERROR(Table1[[#This Row],[Gross_Margin]]/Table1[[#This Row],[Actual_Sales]],0)</f>
        <v>0.63366336633663367</v>
      </c>
      <c r="Z3857" s="5">
        <f>Table1[[#This Row],[Actual_Profit]]/Table1[[#This Row],[Actual_Sales]]</f>
        <v>-1.9801980198019802E-2</v>
      </c>
      <c r="AA3857">
        <v>66</v>
      </c>
      <c r="AB3857" s="5">
        <f>IFERROR(Table1[[#This Row],[Expenses]]/Table1[[#This Row],[Actual_Sales]],0)</f>
        <v>0.65346534653465349</v>
      </c>
      <c r="AC3857">
        <v>34</v>
      </c>
      <c r="AD3857">
        <v>261</v>
      </c>
      <c r="AE3857" s="5">
        <f>IFERROR(Table1[[#This Row],[Inventory]]/Table1[[#This Row],[Actual_Sales]],0)</f>
        <v>2.5841584158415842</v>
      </c>
    </row>
    <row r="3858" spans="1:31" x14ac:dyDescent="0.25">
      <c r="A3858">
        <v>2174</v>
      </c>
      <c r="B3858">
        <v>435</v>
      </c>
      <c r="C3858">
        <v>11</v>
      </c>
      <c r="D3858" s="2">
        <v>40544</v>
      </c>
      <c r="E3858">
        <v>101</v>
      </c>
      <c r="F3858">
        <v>60</v>
      </c>
      <c r="G3858">
        <f>Table1[[#This Row],[Actual_Sales]]-Table1[[#This Row],[Budget_Sales]]</f>
        <v>41</v>
      </c>
      <c r="H3858" s="5">
        <f>IF(
Table1[[#This Row],[Budget_Sales]]=0,
"",
IF(
Table1[[#This Row],[Budget_Sales]]&gt;0,
(Table1[[#This Row],[Actual_Sales]]-Table1[[#This Row],[Budget_Sales]])/Table1[[#This Row],[Budget_Sales]],
(Table1[[#This Row],[Actual_Sales]]-Table1[[#This Row],[Budget_Sales]])/ABS(Table1[[#This Row],[Budget_Sales]])
)
)</f>
        <v>0.68333333333333335</v>
      </c>
      <c r="I3858" s="5" t="str">
        <f>IF(Table1[[#This Row],[Sales_Var]]&gt;=0,"Above Budget","Below Budget")</f>
        <v>Above Budget</v>
      </c>
      <c r="J3858">
        <f>Table1[[#This Row],[Actual_Sales]]-(Table1[[#This Row],[COGS]]+Table1[[#This Row],[Expenses]])</f>
        <v>-2</v>
      </c>
      <c r="K3858">
        <v>0</v>
      </c>
      <c r="L3858">
        <f>Table1[[#This Row],[Actual_Profit]]-Table1[[#This Row],[Budget_Profit]]</f>
        <v>-2</v>
      </c>
      <c r="M3858" s="5" t="str">
        <f>IF(
Table1[[#This Row],[Budget_Profit]]=0,
"",
IF(
Table1[[#This Row],[Budget_Profit]]&gt;0,
(Table1[[#This Row],[Actual_Profit]]-Table1[[#This Row],[Budget_Profit]])/Table1[[#This Row],[Budget_Profit]],
(Table1[[#This Row],[Actual_Profit]]-Table1[[#This Row],[Budget_Profit]])/ABS(Table1[[#This Row],[Budget_Profit]])
)
)</f>
        <v/>
      </c>
      <c r="N3858" s="5" t="str">
        <f>IF(Table1[[#This Row],[Profit_Var]]&gt;=0, "Above Budget", "Below Budget")</f>
        <v>Below Budget</v>
      </c>
      <c r="O3858">
        <v>37</v>
      </c>
      <c r="P3858">
        <v>20</v>
      </c>
      <c r="Q3858">
        <f>Table1[[#This Row],[COGS]]-Table1[[#This Row],[Budget_COGS]]</f>
        <v>17</v>
      </c>
      <c r="R3858" s="5">
        <f>IF(
Table1[[#This Row],[Budget_COGS]]=0,
"",
IF(
Table1[[#This Row],[Budget_COGS]]&gt;0,
(Table1[[#This Row],[Budget_COGS]]-Table1[[#This Row],[COGS]]) / Table1[[#This Row],[Budget_COGS]],
(Table1[[#This Row],[Budget_COGS]]-Table1[[#This Row],[COGS]]) / ABS(Table1[[#This Row],[Budget_COGS]])
)
)</f>
        <v>-0.85</v>
      </c>
      <c r="S3858" s="5" t="str">
        <f>IF(Table1[[#This Row],[COGS _Var]]&gt;=0, "Above Budget", "Below Budget")</f>
        <v>Above Budget</v>
      </c>
      <c r="T3858">
        <f>Table1[[#This Row],[Actual_Sales]]-Table1[[#This Row],[COGS]]</f>
        <v>64</v>
      </c>
      <c r="U3858">
        <v>40</v>
      </c>
      <c r="V3858">
        <f>Table1[[#This Row],[Gross_Margin]]-Table1[[#This Row],[Budget_Margin]]</f>
        <v>24</v>
      </c>
      <c r="W3858" s="5">
        <f>IF(
Table1[[#This Row],[Budget_Margin]]=0,
"",
IF(
Table1[[#This Row],[Budget_Margin]]&gt;0,
(Table1[[#This Row],[Gross_Margin]]-Table1[[#This Row],[Budget_Margin]]) / Table1[[#This Row],[Budget_Margin]],
(Table1[[#This Row],[Gross_Margin]]-Table1[[#This Row],[Budget_Margin]]) / ABS(Table1[[#This Row],[Budget_Margin]])
)
)</f>
        <v>0.6</v>
      </c>
      <c r="X3858" s="5" t="str">
        <f>IF(Table1[[#This Row],[Margin_Var]]&gt;=0, "Above Budget", "Below Budget")</f>
        <v>Above Budget</v>
      </c>
      <c r="Y3858" s="5">
        <f>IFERROR(Table1[[#This Row],[Gross_Margin]]/Table1[[#This Row],[Actual_Sales]],0)</f>
        <v>0.63366336633663367</v>
      </c>
      <c r="Z3858" s="5">
        <f>Table1[[#This Row],[Actual_Profit]]/Table1[[#This Row],[Actual_Sales]]</f>
        <v>-1.9801980198019802E-2</v>
      </c>
      <c r="AA3858">
        <v>66</v>
      </c>
      <c r="AB3858" s="5">
        <f>IFERROR(Table1[[#This Row],[Expenses]]/Table1[[#This Row],[Actual_Sales]],0)</f>
        <v>0.65346534653465349</v>
      </c>
      <c r="AC3858">
        <v>34</v>
      </c>
      <c r="AD3858">
        <v>261</v>
      </c>
      <c r="AE3858" s="5">
        <f>IFERROR(Table1[[#This Row],[Inventory]]/Table1[[#This Row],[Actual_Sales]],0)</f>
        <v>2.5841584158415842</v>
      </c>
    </row>
    <row r="3859" spans="1:31" x14ac:dyDescent="0.25">
      <c r="A3859">
        <v>2765</v>
      </c>
      <c r="B3859">
        <v>636</v>
      </c>
      <c r="C3859">
        <v>9</v>
      </c>
      <c r="D3859" s="2">
        <v>40634</v>
      </c>
      <c r="E3859">
        <v>142</v>
      </c>
      <c r="F3859">
        <v>110</v>
      </c>
      <c r="G3859">
        <f>Table1[[#This Row],[Actual_Sales]]-Table1[[#This Row],[Budget_Sales]]</f>
        <v>32</v>
      </c>
      <c r="H3859" s="5">
        <f>IF(
Table1[[#This Row],[Budget_Sales]]=0,
"",
IF(
Table1[[#This Row],[Budget_Sales]]&gt;0,
(Table1[[#This Row],[Actual_Sales]]-Table1[[#This Row],[Budget_Sales]])/Table1[[#This Row],[Budget_Sales]],
(Table1[[#This Row],[Actual_Sales]]-Table1[[#This Row],[Budget_Sales]])/ABS(Table1[[#This Row],[Budget_Sales]])
)
)</f>
        <v>0.29090909090909089</v>
      </c>
      <c r="I3859" s="5" t="str">
        <f>IF(Table1[[#This Row],[Sales_Var]]&gt;=0,"Above Budget","Below Budget")</f>
        <v>Above Budget</v>
      </c>
      <c r="J3859">
        <f>Table1[[#This Row],[Actual_Sales]]-(Table1[[#This Row],[COGS]]+Table1[[#This Row],[Expenses]])</f>
        <v>-3</v>
      </c>
      <c r="K3859">
        <v>10</v>
      </c>
      <c r="L3859">
        <f>Table1[[#This Row],[Actual_Profit]]-Table1[[#This Row],[Budget_Profit]]</f>
        <v>-13</v>
      </c>
      <c r="M3859" s="5">
        <f>IF(
Table1[[#This Row],[Budget_Profit]]=0,
"",
IF(
Table1[[#This Row],[Budget_Profit]]&gt;0,
(Table1[[#This Row],[Actual_Profit]]-Table1[[#This Row],[Budget_Profit]])/Table1[[#This Row],[Budget_Profit]],
(Table1[[#This Row],[Actual_Profit]]-Table1[[#This Row],[Budget_Profit]])/ABS(Table1[[#This Row],[Budget_Profit]])
)
)</f>
        <v>-1.3</v>
      </c>
      <c r="N3859" s="5" t="str">
        <f>IF(Table1[[#This Row],[Profit_Var]]&gt;=0, "Above Budget", "Below Budget")</f>
        <v>Below Budget</v>
      </c>
      <c r="O3859">
        <v>93</v>
      </c>
      <c r="P3859">
        <v>70</v>
      </c>
      <c r="Q3859">
        <f>Table1[[#This Row],[COGS]]-Table1[[#This Row],[Budget_COGS]]</f>
        <v>23</v>
      </c>
      <c r="R3859" s="5">
        <f>IF(
Table1[[#This Row],[Budget_COGS]]=0,
"",
IF(
Table1[[#This Row],[Budget_COGS]]&gt;0,
(Table1[[#This Row],[Budget_COGS]]-Table1[[#This Row],[COGS]]) / Table1[[#This Row],[Budget_COGS]],
(Table1[[#This Row],[Budget_COGS]]-Table1[[#This Row],[COGS]]) / ABS(Table1[[#This Row],[Budget_COGS]])
)
)</f>
        <v>-0.32857142857142857</v>
      </c>
      <c r="S3859" s="5" t="str">
        <f>IF(Table1[[#This Row],[COGS _Var]]&gt;=0, "Above Budget", "Below Budget")</f>
        <v>Above Budget</v>
      </c>
      <c r="T3859">
        <f>Table1[[#This Row],[Actual_Sales]]-Table1[[#This Row],[COGS]]</f>
        <v>49</v>
      </c>
      <c r="U3859">
        <v>40</v>
      </c>
      <c r="V3859">
        <f>Table1[[#This Row],[Gross_Margin]]-Table1[[#This Row],[Budget_Margin]]</f>
        <v>9</v>
      </c>
      <c r="W3859" s="5">
        <f>IF(
Table1[[#This Row],[Budget_Margin]]=0,
"",
IF(
Table1[[#This Row],[Budget_Margin]]&gt;0,
(Table1[[#This Row],[Gross_Margin]]-Table1[[#This Row],[Budget_Margin]]) / Table1[[#This Row],[Budget_Margin]],
(Table1[[#This Row],[Gross_Margin]]-Table1[[#This Row],[Budget_Margin]]) / ABS(Table1[[#This Row],[Budget_Margin]])
)
)</f>
        <v>0.22500000000000001</v>
      </c>
      <c r="X3859" s="5" t="str">
        <f>IF(Table1[[#This Row],[Margin_Var]]&gt;=0, "Above Budget", "Below Budget")</f>
        <v>Above Budget</v>
      </c>
      <c r="Y3859" s="5">
        <f>IFERROR(Table1[[#This Row],[Gross_Margin]]/Table1[[#This Row],[Actual_Sales]],0)</f>
        <v>0.34507042253521125</v>
      </c>
      <c r="Z3859" s="5">
        <f>Table1[[#This Row],[Actual_Profit]]/Table1[[#This Row],[Actual_Sales]]</f>
        <v>-2.1126760563380281E-2</v>
      </c>
      <c r="AA3859">
        <v>52</v>
      </c>
      <c r="AB3859" s="5">
        <f>IFERROR(Table1[[#This Row],[Expenses]]/Table1[[#This Row],[Actual_Sales]],0)</f>
        <v>0.36619718309859156</v>
      </c>
      <c r="AC3859">
        <v>28</v>
      </c>
      <c r="AD3859">
        <v>840</v>
      </c>
      <c r="AE3859" s="5">
        <f>IFERROR(Table1[[#This Row],[Inventory]]/Table1[[#This Row],[Actual_Sales]],0)</f>
        <v>5.915492957746479</v>
      </c>
    </row>
    <row r="3860" spans="1:31" x14ac:dyDescent="0.25">
      <c r="A3860">
        <v>2123</v>
      </c>
      <c r="B3860">
        <v>985</v>
      </c>
      <c r="C3860">
        <v>4</v>
      </c>
      <c r="D3860" s="2">
        <v>40513</v>
      </c>
      <c r="E3860">
        <v>131</v>
      </c>
      <c r="F3860">
        <v>100</v>
      </c>
      <c r="G3860">
        <f>Table1[[#This Row],[Actual_Sales]]-Table1[[#This Row],[Budget_Sales]]</f>
        <v>31</v>
      </c>
      <c r="H3860" s="5">
        <f>IF(
Table1[[#This Row],[Budget_Sales]]=0,
"",
IF(
Table1[[#This Row],[Budget_Sales]]&gt;0,
(Table1[[#This Row],[Actual_Sales]]-Table1[[#This Row],[Budget_Sales]])/Table1[[#This Row],[Budget_Sales]],
(Table1[[#This Row],[Actual_Sales]]-Table1[[#This Row],[Budget_Sales]])/ABS(Table1[[#This Row],[Budget_Sales]])
)
)</f>
        <v>0.31</v>
      </c>
      <c r="I3860" s="5" t="str">
        <f>IF(Table1[[#This Row],[Sales_Var]]&gt;=0,"Above Budget","Below Budget")</f>
        <v>Above Budget</v>
      </c>
      <c r="J3860">
        <f>Table1[[#This Row],[Actual_Sales]]-(Table1[[#This Row],[COGS]]+Table1[[#This Row],[Expenses]])</f>
        <v>-3</v>
      </c>
      <c r="K3860">
        <v>0</v>
      </c>
      <c r="L3860">
        <f>Table1[[#This Row],[Actual_Profit]]-Table1[[#This Row],[Budget_Profit]]</f>
        <v>-3</v>
      </c>
      <c r="M3860" s="5" t="str">
        <f>IF(
Table1[[#This Row],[Budget_Profit]]=0,
"",
IF(
Table1[[#This Row],[Budget_Profit]]&gt;0,
(Table1[[#This Row],[Actual_Profit]]-Table1[[#This Row],[Budget_Profit]])/Table1[[#This Row],[Budget_Profit]],
(Table1[[#This Row],[Actual_Profit]]-Table1[[#This Row],[Budget_Profit]])/ABS(Table1[[#This Row],[Budget_Profit]])
)
)</f>
        <v/>
      </c>
      <c r="N3860" s="5" t="str">
        <f>IF(Table1[[#This Row],[Profit_Var]]&gt;=0, "Above Budget", "Below Budget")</f>
        <v>Below Budget</v>
      </c>
      <c r="O3860">
        <v>55</v>
      </c>
      <c r="P3860">
        <v>40</v>
      </c>
      <c r="Q3860">
        <f>Table1[[#This Row],[COGS]]-Table1[[#This Row],[Budget_COGS]]</f>
        <v>15</v>
      </c>
      <c r="R3860" s="5">
        <f>IF(
Table1[[#This Row],[Budget_COGS]]=0,
"",
IF(
Table1[[#This Row],[Budget_COGS]]&gt;0,
(Table1[[#This Row],[Budget_COGS]]-Table1[[#This Row],[COGS]]) / Table1[[#This Row],[Budget_COGS]],
(Table1[[#This Row],[Budget_COGS]]-Table1[[#This Row],[COGS]]) / ABS(Table1[[#This Row],[Budget_COGS]])
)
)</f>
        <v>-0.375</v>
      </c>
      <c r="S3860" s="5" t="str">
        <f>IF(Table1[[#This Row],[COGS _Var]]&gt;=0, "Above Budget", "Below Budget")</f>
        <v>Above Budget</v>
      </c>
      <c r="T3860">
        <f>Table1[[#This Row],[Actual_Sales]]-Table1[[#This Row],[COGS]]</f>
        <v>76</v>
      </c>
      <c r="U3860">
        <v>60</v>
      </c>
      <c r="V3860">
        <f>Table1[[#This Row],[Gross_Margin]]-Table1[[#This Row],[Budget_Margin]]</f>
        <v>16</v>
      </c>
      <c r="W3860" s="5">
        <f>IF(
Table1[[#This Row],[Budget_Margin]]=0,
"",
IF(
Table1[[#This Row],[Budget_Margin]]&gt;0,
(Table1[[#This Row],[Gross_Margin]]-Table1[[#This Row],[Budget_Margin]]) / Table1[[#This Row],[Budget_Margin]],
(Table1[[#This Row],[Gross_Margin]]-Table1[[#This Row],[Budget_Margin]]) / ABS(Table1[[#This Row],[Budget_Margin]])
)
)</f>
        <v>0.26666666666666666</v>
      </c>
      <c r="X3860" s="5" t="str">
        <f>IF(Table1[[#This Row],[Margin_Var]]&gt;=0, "Above Budget", "Below Budget")</f>
        <v>Above Budget</v>
      </c>
      <c r="Y3860" s="5">
        <f>IFERROR(Table1[[#This Row],[Gross_Margin]]/Table1[[#This Row],[Actual_Sales]],0)</f>
        <v>0.58015267175572516</v>
      </c>
      <c r="Z3860" s="5">
        <f>Table1[[#This Row],[Actual_Profit]]/Table1[[#This Row],[Actual_Sales]]</f>
        <v>-2.2900763358778626E-2</v>
      </c>
      <c r="AA3860">
        <v>79</v>
      </c>
      <c r="AB3860" s="5">
        <f>IFERROR(Table1[[#This Row],[Expenses]]/Table1[[#This Row],[Actual_Sales]],0)</f>
        <v>0.60305343511450382</v>
      </c>
      <c r="AC3860">
        <v>49</v>
      </c>
      <c r="AD3860">
        <v>-1053</v>
      </c>
      <c r="AE3860" s="5">
        <f>IFERROR(Table1[[#This Row],[Inventory]]/Table1[[#This Row],[Actual_Sales]],0)</f>
        <v>-8.0381679389312986</v>
      </c>
    </row>
    <row r="3861" spans="1:31" x14ac:dyDescent="0.25">
      <c r="A3861">
        <v>2106</v>
      </c>
      <c r="B3861">
        <v>920</v>
      </c>
      <c r="C3861">
        <v>12</v>
      </c>
      <c r="D3861" s="2">
        <v>40513</v>
      </c>
      <c r="E3861">
        <v>131</v>
      </c>
      <c r="F3861">
        <v>100</v>
      </c>
      <c r="G3861">
        <f>Table1[[#This Row],[Actual_Sales]]-Table1[[#This Row],[Budget_Sales]]</f>
        <v>31</v>
      </c>
      <c r="H3861" s="5">
        <f>IF(
Table1[[#This Row],[Budget_Sales]]=0,
"",
IF(
Table1[[#This Row],[Budget_Sales]]&gt;0,
(Table1[[#This Row],[Actual_Sales]]-Table1[[#This Row],[Budget_Sales]])/Table1[[#This Row],[Budget_Sales]],
(Table1[[#This Row],[Actual_Sales]]-Table1[[#This Row],[Budget_Sales]])/ABS(Table1[[#This Row],[Budget_Sales]])
)
)</f>
        <v>0.31</v>
      </c>
      <c r="I3861" s="5" t="str">
        <f>IF(Table1[[#This Row],[Sales_Var]]&gt;=0,"Above Budget","Below Budget")</f>
        <v>Above Budget</v>
      </c>
      <c r="J3861">
        <f>Table1[[#This Row],[Actual_Sales]]-(Table1[[#This Row],[COGS]]+Table1[[#This Row],[Expenses]])</f>
        <v>-3</v>
      </c>
      <c r="K3861">
        <v>0</v>
      </c>
      <c r="L3861">
        <f>Table1[[#This Row],[Actual_Profit]]-Table1[[#This Row],[Budget_Profit]]</f>
        <v>-3</v>
      </c>
      <c r="M3861" s="5" t="str">
        <f>IF(
Table1[[#This Row],[Budget_Profit]]=0,
"",
IF(
Table1[[#This Row],[Budget_Profit]]&gt;0,
(Table1[[#This Row],[Actual_Profit]]-Table1[[#This Row],[Budget_Profit]])/Table1[[#This Row],[Budget_Profit]],
(Table1[[#This Row],[Actual_Profit]]-Table1[[#This Row],[Budget_Profit]])/ABS(Table1[[#This Row],[Budget_Profit]])
)
)</f>
        <v/>
      </c>
      <c r="N3861" s="5" t="str">
        <f>IF(Table1[[#This Row],[Profit_Var]]&gt;=0, "Above Budget", "Below Budget")</f>
        <v>Below Budget</v>
      </c>
      <c r="O3861">
        <v>55</v>
      </c>
      <c r="P3861">
        <v>40</v>
      </c>
      <c r="Q3861">
        <f>Table1[[#This Row],[COGS]]-Table1[[#This Row],[Budget_COGS]]</f>
        <v>15</v>
      </c>
      <c r="R3861" s="5">
        <f>IF(
Table1[[#This Row],[Budget_COGS]]=0,
"",
IF(
Table1[[#This Row],[Budget_COGS]]&gt;0,
(Table1[[#This Row],[Budget_COGS]]-Table1[[#This Row],[COGS]]) / Table1[[#This Row],[Budget_COGS]],
(Table1[[#This Row],[Budget_COGS]]-Table1[[#This Row],[COGS]]) / ABS(Table1[[#This Row],[Budget_COGS]])
)
)</f>
        <v>-0.375</v>
      </c>
      <c r="S3861" s="5" t="str">
        <f>IF(Table1[[#This Row],[COGS _Var]]&gt;=0, "Above Budget", "Below Budget")</f>
        <v>Above Budget</v>
      </c>
      <c r="T3861">
        <f>Table1[[#This Row],[Actual_Sales]]-Table1[[#This Row],[COGS]]</f>
        <v>76</v>
      </c>
      <c r="U3861">
        <v>60</v>
      </c>
      <c r="V3861">
        <f>Table1[[#This Row],[Gross_Margin]]-Table1[[#This Row],[Budget_Margin]]</f>
        <v>16</v>
      </c>
      <c r="W3861" s="5">
        <f>IF(
Table1[[#This Row],[Budget_Margin]]=0,
"",
IF(
Table1[[#This Row],[Budget_Margin]]&gt;0,
(Table1[[#This Row],[Gross_Margin]]-Table1[[#This Row],[Budget_Margin]]) / Table1[[#This Row],[Budget_Margin]],
(Table1[[#This Row],[Gross_Margin]]-Table1[[#This Row],[Budget_Margin]]) / ABS(Table1[[#This Row],[Budget_Margin]])
)
)</f>
        <v>0.26666666666666666</v>
      </c>
      <c r="X3861" s="5" t="str">
        <f>IF(Table1[[#This Row],[Margin_Var]]&gt;=0, "Above Budget", "Below Budget")</f>
        <v>Above Budget</v>
      </c>
      <c r="Y3861" s="5">
        <f>IFERROR(Table1[[#This Row],[Gross_Margin]]/Table1[[#This Row],[Actual_Sales]],0)</f>
        <v>0.58015267175572516</v>
      </c>
      <c r="Z3861" s="5">
        <f>Table1[[#This Row],[Actual_Profit]]/Table1[[#This Row],[Actual_Sales]]</f>
        <v>-2.2900763358778626E-2</v>
      </c>
      <c r="AA3861">
        <v>79</v>
      </c>
      <c r="AB3861" s="5">
        <f>IFERROR(Table1[[#This Row],[Expenses]]/Table1[[#This Row],[Actual_Sales]],0)</f>
        <v>0.60305343511450382</v>
      </c>
      <c r="AC3861">
        <v>49</v>
      </c>
      <c r="AD3861">
        <v>627</v>
      </c>
      <c r="AE3861" s="5">
        <f>IFERROR(Table1[[#This Row],[Inventory]]/Table1[[#This Row],[Actual_Sales]],0)</f>
        <v>4.7862595419847329</v>
      </c>
    </row>
    <row r="3862" spans="1:31" x14ac:dyDescent="0.25">
      <c r="A3862">
        <v>1978</v>
      </c>
      <c r="B3862">
        <v>360</v>
      </c>
      <c r="C3862">
        <v>13</v>
      </c>
      <c r="D3862" s="2">
        <v>40513</v>
      </c>
      <c r="E3862">
        <v>131</v>
      </c>
      <c r="F3862">
        <v>90</v>
      </c>
      <c r="G3862">
        <f>Table1[[#This Row],[Actual_Sales]]-Table1[[#This Row],[Budget_Sales]]</f>
        <v>41</v>
      </c>
      <c r="H3862" s="5">
        <f>IF(
Table1[[#This Row],[Budget_Sales]]=0,
"",
IF(
Table1[[#This Row],[Budget_Sales]]&gt;0,
(Table1[[#This Row],[Actual_Sales]]-Table1[[#This Row],[Budget_Sales]])/Table1[[#This Row],[Budget_Sales]],
(Table1[[#This Row],[Actual_Sales]]-Table1[[#This Row],[Budget_Sales]])/ABS(Table1[[#This Row],[Budget_Sales]])
)
)</f>
        <v>0.45555555555555555</v>
      </c>
      <c r="I3862" s="5" t="str">
        <f>IF(Table1[[#This Row],[Sales_Var]]&gt;=0,"Above Budget","Below Budget")</f>
        <v>Above Budget</v>
      </c>
      <c r="J3862">
        <f>Table1[[#This Row],[Actual_Sales]]-(Table1[[#This Row],[COGS]]+Table1[[#This Row],[Expenses]])</f>
        <v>-3</v>
      </c>
      <c r="K3862">
        <v>-10</v>
      </c>
      <c r="L3862">
        <f>Table1[[#This Row],[Actual_Profit]]-Table1[[#This Row],[Budget_Profit]]</f>
        <v>7</v>
      </c>
      <c r="M3862" s="5">
        <f>IF(
Table1[[#This Row],[Budget_Profit]]=0,
"",
IF(
Table1[[#This Row],[Budget_Profit]]&gt;0,
(Table1[[#This Row],[Actual_Profit]]-Table1[[#This Row],[Budget_Profit]])/Table1[[#This Row],[Budget_Profit]],
(Table1[[#This Row],[Actual_Profit]]-Table1[[#This Row],[Budget_Profit]])/ABS(Table1[[#This Row],[Budget_Profit]])
)
)</f>
        <v>0.7</v>
      </c>
      <c r="N3862" s="5" t="str">
        <f>IF(Table1[[#This Row],[Profit_Var]]&gt;=0, "Above Budget", "Below Budget")</f>
        <v>Above Budget</v>
      </c>
      <c r="O3862">
        <v>55</v>
      </c>
      <c r="P3862">
        <v>40</v>
      </c>
      <c r="Q3862">
        <f>Table1[[#This Row],[COGS]]-Table1[[#This Row],[Budget_COGS]]</f>
        <v>15</v>
      </c>
      <c r="R3862" s="5">
        <f>IF(
Table1[[#This Row],[Budget_COGS]]=0,
"",
IF(
Table1[[#This Row],[Budget_COGS]]&gt;0,
(Table1[[#This Row],[Budget_COGS]]-Table1[[#This Row],[COGS]]) / Table1[[#This Row],[Budget_COGS]],
(Table1[[#This Row],[Budget_COGS]]-Table1[[#This Row],[COGS]]) / ABS(Table1[[#This Row],[Budget_COGS]])
)
)</f>
        <v>-0.375</v>
      </c>
      <c r="S3862" s="5" t="str">
        <f>IF(Table1[[#This Row],[COGS _Var]]&gt;=0, "Above Budget", "Below Budget")</f>
        <v>Above Budget</v>
      </c>
      <c r="T3862">
        <f>Table1[[#This Row],[Actual_Sales]]-Table1[[#This Row],[COGS]]</f>
        <v>76</v>
      </c>
      <c r="U3862">
        <v>50</v>
      </c>
      <c r="V3862">
        <f>Table1[[#This Row],[Gross_Margin]]-Table1[[#This Row],[Budget_Margin]]</f>
        <v>26</v>
      </c>
      <c r="W3862" s="5">
        <f>IF(
Table1[[#This Row],[Budget_Margin]]=0,
"",
IF(
Table1[[#This Row],[Budget_Margin]]&gt;0,
(Table1[[#This Row],[Gross_Margin]]-Table1[[#This Row],[Budget_Margin]]) / Table1[[#This Row],[Budget_Margin]],
(Table1[[#This Row],[Gross_Margin]]-Table1[[#This Row],[Budget_Margin]]) / ABS(Table1[[#This Row],[Budget_Margin]])
)
)</f>
        <v>0.52</v>
      </c>
      <c r="X3862" s="5" t="str">
        <f>IF(Table1[[#This Row],[Margin_Var]]&gt;=0, "Above Budget", "Below Budget")</f>
        <v>Above Budget</v>
      </c>
      <c r="Y3862" s="5">
        <f>IFERROR(Table1[[#This Row],[Gross_Margin]]/Table1[[#This Row],[Actual_Sales]],0)</f>
        <v>0.58015267175572516</v>
      </c>
      <c r="Z3862" s="5">
        <f>Table1[[#This Row],[Actual_Profit]]/Table1[[#This Row],[Actual_Sales]]</f>
        <v>-2.2900763358778626E-2</v>
      </c>
      <c r="AA3862">
        <v>79</v>
      </c>
      <c r="AB3862" s="5">
        <f>IFERROR(Table1[[#This Row],[Expenses]]/Table1[[#This Row],[Actual_Sales]],0)</f>
        <v>0.60305343511450382</v>
      </c>
      <c r="AC3862">
        <v>49</v>
      </c>
      <c r="AD3862">
        <v>627</v>
      </c>
      <c r="AE3862" s="5">
        <f>IFERROR(Table1[[#This Row],[Inventory]]/Table1[[#This Row],[Actual_Sales]],0)</f>
        <v>4.7862595419847329</v>
      </c>
    </row>
    <row r="3863" spans="1:31" x14ac:dyDescent="0.25">
      <c r="A3863">
        <v>276</v>
      </c>
      <c r="B3863">
        <v>614</v>
      </c>
      <c r="C3863">
        <v>3</v>
      </c>
      <c r="D3863" s="2">
        <v>40210</v>
      </c>
      <c r="E3863">
        <v>129</v>
      </c>
      <c r="F3863">
        <v>130</v>
      </c>
      <c r="G3863">
        <f>Table1[[#This Row],[Actual_Sales]]-Table1[[#This Row],[Budget_Sales]]</f>
        <v>-1</v>
      </c>
      <c r="H3863" s="5">
        <f>IF(
Table1[[#This Row],[Budget_Sales]]=0,
"",
IF(
Table1[[#This Row],[Budget_Sales]]&gt;0,
(Table1[[#This Row],[Actual_Sales]]-Table1[[#This Row],[Budget_Sales]])/Table1[[#This Row],[Budget_Sales]],
(Table1[[#This Row],[Actual_Sales]]-Table1[[#This Row],[Budget_Sales]])/ABS(Table1[[#This Row],[Budget_Sales]])
)
)</f>
        <v>-7.6923076923076927E-3</v>
      </c>
      <c r="I3863" s="5" t="str">
        <f>IF(Table1[[#This Row],[Sales_Var]]&gt;=0,"Above Budget","Below Budget")</f>
        <v>Below Budget</v>
      </c>
      <c r="J3863">
        <f>Table1[[#This Row],[Actual_Sales]]-(Table1[[#This Row],[COGS]]+Table1[[#This Row],[Expenses]])</f>
        <v>-3</v>
      </c>
      <c r="K3863">
        <v>20</v>
      </c>
      <c r="L3863">
        <f>Table1[[#This Row],[Actual_Profit]]-Table1[[#This Row],[Budget_Profit]]</f>
        <v>-23</v>
      </c>
      <c r="M3863" s="5">
        <f>IF(
Table1[[#This Row],[Budget_Profit]]=0,
"",
IF(
Table1[[#This Row],[Budget_Profit]]&gt;0,
(Table1[[#This Row],[Actual_Profit]]-Table1[[#This Row],[Budget_Profit]])/Table1[[#This Row],[Budget_Profit]],
(Table1[[#This Row],[Actual_Profit]]-Table1[[#This Row],[Budget_Profit]])/ABS(Table1[[#This Row],[Budget_Profit]])
)
)</f>
        <v>-1.1499999999999999</v>
      </c>
      <c r="N3863" s="5" t="str">
        <f>IF(Table1[[#This Row],[Profit_Var]]&gt;=0, "Above Budget", "Below Budget")</f>
        <v>Below Budget</v>
      </c>
      <c r="O3863">
        <v>54</v>
      </c>
      <c r="P3863">
        <v>50</v>
      </c>
      <c r="Q3863">
        <f>Table1[[#This Row],[COGS]]-Table1[[#This Row],[Budget_COGS]]</f>
        <v>4</v>
      </c>
      <c r="R3863" s="5">
        <f>IF(
Table1[[#This Row],[Budget_COGS]]=0,
"",
IF(
Table1[[#This Row],[Budget_COGS]]&gt;0,
(Table1[[#This Row],[Budget_COGS]]-Table1[[#This Row],[COGS]]) / Table1[[#This Row],[Budget_COGS]],
(Table1[[#This Row],[Budget_COGS]]-Table1[[#This Row],[COGS]]) / ABS(Table1[[#This Row],[Budget_COGS]])
)
)</f>
        <v>-0.08</v>
      </c>
      <c r="S3863" s="5" t="str">
        <f>IF(Table1[[#This Row],[COGS _Var]]&gt;=0, "Above Budget", "Below Budget")</f>
        <v>Above Budget</v>
      </c>
      <c r="T3863">
        <f>Table1[[#This Row],[Actual_Sales]]-Table1[[#This Row],[COGS]]</f>
        <v>75</v>
      </c>
      <c r="U3863">
        <v>80</v>
      </c>
      <c r="V3863">
        <f>Table1[[#This Row],[Gross_Margin]]-Table1[[#This Row],[Budget_Margin]]</f>
        <v>-5</v>
      </c>
      <c r="W3863" s="5">
        <f>IF(
Table1[[#This Row],[Budget_Margin]]=0,
"",
IF(
Table1[[#This Row],[Budget_Margin]]&gt;0,
(Table1[[#This Row],[Gross_Margin]]-Table1[[#This Row],[Budget_Margin]]) / Table1[[#This Row],[Budget_Margin]],
(Table1[[#This Row],[Gross_Margin]]-Table1[[#This Row],[Budget_Margin]]) / ABS(Table1[[#This Row],[Budget_Margin]])
)
)</f>
        <v>-6.25E-2</v>
      </c>
      <c r="X3863" s="5" t="str">
        <f>IF(Table1[[#This Row],[Margin_Var]]&gt;=0, "Above Budget", "Below Budget")</f>
        <v>Below Budget</v>
      </c>
      <c r="Y3863" s="5">
        <f>IFERROR(Table1[[#This Row],[Gross_Margin]]/Table1[[#This Row],[Actual_Sales]],0)</f>
        <v>0.58139534883720934</v>
      </c>
      <c r="Z3863" s="5">
        <f>Table1[[#This Row],[Actual_Profit]]/Table1[[#This Row],[Actual_Sales]]</f>
        <v>-2.3255813953488372E-2</v>
      </c>
      <c r="AA3863">
        <v>78</v>
      </c>
      <c r="AB3863" s="5">
        <f>IFERROR(Table1[[#This Row],[Expenses]]/Table1[[#This Row],[Actual_Sales]],0)</f>
        <v>0.60465116279069764</v>
      </c>
      <c r="AC3863">
        <v>49</v>
      </c>
      <c r="AD3863">
        <v>427</v>
      </c>
      <c r="AE3863" s="5">
        <f>IFERROR(Table1[[#This Row],[Inventory]]/Table1[[#This Row],[Actual_Sales]],0)</f>
        <v>3.3100775193798451</v>
      </c>
    </row>
    <row r="3864" spans="1:31" x14ac:dyDescent="0.25">
      <c r="A3864">
        <v>343</v>
      </c>
      <c r="B3864">
        <v>970</v>
      </c>
      <c r="C3864">
        <v>9</v>
      </c>
      <c r="D3864" s="2">
        <v>40210</v>
      </c>
      <c r="E3864">
        <v>129</v>
      </c>
      <c r="F3864">
        <v>110</v>
      </c>
      <c r="G3864">
        <f>Table1[[#This Row],[Actual_Sales]]-Table1[[#This Row],[Budget_Sales]]</f>
        <v>19</v>
      </c>
      <c r="H3864" s="5">
        <f>IF(
Table1[[#This Row],[Budget_Sales]]=0,
"",
IF(
Table1[[#This Row],[Budget_Sales]]&gt;0,
(Table1[[#This Row],[Actual_Sales]]-Table1[[#This Row],[Budget_Sales]])/Table1[[#This Row],[Budget_Sales]],
(Table1[[#This Row],[Actual_Sales]]-Table1[[#This Row],[Budget_Sales]])/ABS(Table1[[#This Row],[Budget_Sales]])
)
)</f>
        <v>0.17272727272727273</v>
      </c>
      <c r="I3864" s="5" t="str">
        <f>IF(Table1[[#This Row],[Sales_Var]]&gt;=0,"Above Budget","Below Budget")</f>
        <v>Above Budget</v>
      </c>
      <c r="J3864">
        <f>Table1[[#This Row],[Actual_Sales]]-(Table1[[#This Row],[COGS]]+Table1[[#This Row],[Expenses]])</f>
        <v>-3</v>
      </c>
      <c r="K3864">
        <v>10</v>
      </c>
      <c r="L3864">
        <f>Table1[[#This Row],[Actual_Profit]]-Table1[[#This Row],[Budget_Profit]]</f>
        <v>-13</v>
      </c>
      <c r="M3864" s="5">
        <f>IF(
Table1[[#This Row],[Budget_Profit]]=0,
"",
IF(
Table1[[#This Row],[Budget_Profit]]&gt;0,
(Table1[[#This Row],[Actual_Profit]]-Table1[[#This Row],[Budget_Profit]])/Table1[[#This Row],[Budget_Profit]],
(Table1[[#This Row],[Actual_Profit]]-Table1[[#This Row],[Budget_Profit]])/ABS(Table1[[#This Row],[Budget_Profit]])
)
)</f>
        <v>-1.3</v>
      </c>
      <c r="N3864" s="5" t="str">
        <f>IF(Table1[[#This Row],[Profit_Var]]&gt;=0, "Above Budget", "Below Budget")</f>
        <v>Below Budget</v>
      </c>
      <c r="O3864">
        <v>54</v>
      </c>
      <c r="P3864">
        <v>40</v>
      </c>
      <c r="Q3864">
        <f>Table1[[#This Row],[COGS]]-Table1[[#This Row],[Budget_COGS]]</f>
        <v>14</v>
      </c>
      <c r="R3864" s="5">
        <f>IF(
Table1[[#This Row],[Budget_COGS]]=0,
"",
IF(
Table1[[#This Row],[Budget_COGS]]&gt;0,
(Table1[[#This Row],[Budget_COGS]]-Table1[[#This Row],[COGS]]) / Table1[[#This Row],[Budget_COGS]],
(Table1[[#This Row],[Budget_COGS]]-Table1[[#This Row],[COGS]]) / ABS(Table1[[#This Row],[Budget_COGS]])
)
)</f>
        <v>-0.35</v>
      </c>
      <c r="S3864" s="5" t="str">
        <f>IF(Table1[[#This Row],[COGS _Var]]&gt;=0, "Above Budget", "Below Budget")</f>
        <v>Above Budget</v>
      </c>
      <c r="T3864">
        <f>Table1[[#This Row],[Actual_Sales]]-Table1[[#This Row],[COGS]]</f>
        <v>75</v>
      </c>
      <c r="U3864">
        <v>70</v>
      </c>
      <c r="V3864">
        <f>Table1[[#This Row],[Gross_Margin]]-Table1[[#This Row],[Budget_Margin]]</f>
        <v>5</v>
      </c>
      <c r="W3864" s="5">
        <f>IF(
Table1[[#This Row],[Budget_Margin]]=0,
"",
IF(
Table1[[#This Row],[Budget_Margin]]&gt;0,
(Table1[[#This Row],[Gross_Margin]]-Table1[[#This Row],[Budget_Margin]]) / Table1[[#This Row],[Budget_Margin]],
(Table1[[#This Row],[Gross_Margin]]-Table1[[#This Row],[Budget_Margin]]) / ABS(Table1[[#This Row],[Budget_Margin]])
)
)</f>
        <v>7.1428571428571425E-2</v>
      </c>
      <c r="X3864" s="5" t="str">
        <f>IF(Table1[[#This Row],[Margin_Var]]&gt;=0, "Above Budget", "Below Budget")</f>
        <v>Above Budget</v>
      </c>
      <c r="Y3864" s="5">
        <f>IFERROR(Table1[[#This Row],[Gross_Margin]]/Table1[[#This Row],[Actual_Sales]],0)</f>
        <v>0.58139534883720934</v>
      </c>
      <c r="Z3864" s="5">
        <f>Table1[[#This Row],[Actual_Profit]]/Table1[[#This Row],[Actual_Sales]]</f>
        <v>-2.3255813953488372E-2</v>
      </c>
      <c r="AA3864">
        <v>78</v>
      </c>
      <c r="AB3864" s="5">
        <f>IFERROR(Table1[[#This Row],[Expenses]]/Table1[[#This Row],[Actual_Sales]],0)</f>
        <v>0.60465116279069764</v>
      </c>
      <c r="AC3864">
        <v>49</v>
      </c>
      <c r="AD3864">
        <v>427</v>
      </c>
      <c r="AE3864" s="5">
        <f>IFERROR(Table1[[#This Row],[Inventory]]/Table1[[#This Row],[Actual_Sales]],0)</f>
        <v>3.3100775193798451</v>
      </c>
    </row>
    <row r="3865" spans="1:31" x14ac:dyDescent="0.25">
      <c r="A3865">
        <v>910</v>
      </c>
      <c r="B3865">
        <v>318</v>
      </c>
      <c r="C3865">
        <v>4</v>
      </c>
      <c r="D3865" s="2">
        <v>40330</v>
      </c>
      <c r="E3865">
        <v>128</v>
      </c>
      <c r="F3865">
        <v>110</v>
      </c>
      <c r="G3865">
        <f>Table1[[#This Row],[Actual_Sales]]-Table1[[#This Row],[Budget_Sales]]</f>
        <v>18</v>
      </c>
      <c r="H3865" s="5">
        <f>IF(
Table1[[#This Row],[Budget_Sales]]=0,
"",
IF(
Table1[[#This Row],[Budget_Sales]]&gt;0,
(Table1[[#This Row],[Actual_Sales]]-Table1[[#This Row],[Budget_Sales]])/Table1[[#This Row],[Budget_Sales]],
(Table1[[#This Row],[Actual_Sales]]-Table1[[#This Row],[Budget_Sales]])/ABS(Table1[[#This Row],[Budget_Sales]])
)
)</f>
        <v>0.16363636363636364</v>
      </c>
      <c r="I3865" s="5" t="str">
        <f>IF(Table1[[#This Row],[Sales_Var]]&gt;=0,"Above Budget","Below Budget")</f>
        <v>Above Budget</v>
      </c>
      <c r="J3865">
        <f>Table1[[#This Row],[Actual_Sales]]-(Table1[[#This Row],[COGS]]+Table1[[#This Row],[Expenses]])</f>
        <v>-3</v>
      </c>
      <c r="K3865">
        <v>10</v>
      </c>
      <c r="L3865">
        <f>Table1[[#This Row],[Actual_Profit]]-Table1[[#This Row],[Budget_Profit]]</f>
        <v>-13</v>
      </c>
      <c r="M3865" s="5">
        <f>IF(
Table1[[#This Row],[Budget_Profit]]=0,
"",
IF(
Table1[[#This Row],[Budget_Profit]]&gt;0,
(Table1[[#This Row],[Actual_Profit]]-Table1[[#This Row],[Budget_Profit]])/Table1[[#This Row],[Budget_Profit]],
(Table1[[#This Row],[Actual_Profit]]-Table1[[#This Row],[Budget_Profit]])/ABS(Table1[[#This Row],[Budget_Profit]])
)
)</f>
        <v>-1.3</v>
      </c>
      <c r="N3865" s="5" t="str">
        <f>IF(Table1[[#This Row],[Profit_Var]]&gt;=0, "Above Budget", "Below Budget")</f>
        <v>Below Budget</v>
      </c>
      <c r="O3865">
        <v>53</v>
      </c>
      <c r="P3865">
        <v>40</v>
      </c>
      <c r="Q3865">
        <f>Table1[[#This Row],[COGS]]-Table1[[#This Row],[Budget_COGS]]</f>
        <v>13</v>
      </c>
      <c r="R3865" s="5">
        <f>IF(
Table1[[#This Row],[Budget_COGS]]=0,
"",
IF(
Table1[[#This Row],[Budget_COGS]]&gt;0,
(Table1[[#This Row],[Budget_COGS]]-Table1[[#This Row],[COGS]]) / Table1[[#This Row],[Budget_COGS]],
(Table1[[#This Row],[Budget_COGS]]-Table1[[#This Row],[COGS]]) / ABS(Table1[[#This Row],[Budget_COGS]])
)
)</f>
        <v>-0.32500000000000001</v>
      </c>
      <c r="S3865" s="5" t="str">
        <f>IF(Table1[[#This Row],[COGS _Var]]&gt;=0, "Above Budget", "Below Budget")</f>
        <v>Above Budget</v>
      </c>
      <c r="T3865">
        <f>Table1[[#This Row],[Actual_Sales]]-Table1[[#This Row],[COGS]]</f>
        <v>75</v>
      </c>
      <c r="U3865">
        <v>70</v>
      </c>
      <c r="V3865">
        <f>Table1[[#This Row],[Gross_Margin]]-Table1[[#This Row],[Budget_Margin]]</f>
        <v>5</v>
      </c>
      <c r="W3865" s="5">
        <f>IF(
Table1[[#This Row],[Budget_Margin]]=0,
"",
IF(
Table1[[#This Row],[Budget_Margin]]&gt;0,
(Table1[[#This Row],[Gross_Margin]]-Table1[[#This Row],[Budget_Margin]]) / Table1[[#This Row],[Budget_Margin]],
(Table1[[#This Row],[Gross_Margin]]-Table1[[#This Row],[Budget_Margin]]) / ABS(Table1[[#This Row],[Budget_Margin]])
)
)</f>
        <v>7.1428571428571425E-2</v>
      </c>
      <c r="X3865" s="5" t="str">
        <f>IF(Table1[[#This Row],[Margin_Var]]&gt;=0, "Above Budget", "Below Budget")</f>
        <v>Above Budget</v>
      </c>
      <c r="Y3865" s="5">
        <f>IFERROR(Table1[[#This Row],[Gross_Margin]]/Table1[[#This Row],[Actual_Sales]],0)</f>
        <v>0.5859375</v>
      </c>
      <c r="Z3865" s="5">
        <f>Table1[[#This Row],[Actual_Profit]]/Table1[[#This Row],[Actual_Sales]]</f>
        <v>-2.34375E-2</v>
      </c>
      <c r="AA3865">
        <v>78</v>
      </c>
      <c r="AB3865" s="5">
        <f>IFERROR(Table1[[#This Row],[Expenses]]/Table1[[#This Row],[Actual_Sales]],0)</f>
        <v>0.609375</v>
      </c>
      <c r="AC3865">
        <v>48</v>
      </c>
      <c r="AD3865">
        <v>-267</v>
      </c>
      <c r="AE3865" s="5">
        <f>IFERROR(Table1[[#This Row],[Inventory]]/Table1[[#This Row],[Actual_Sales]],0)</f>
        <v>-2.0859375</v>
      </c>
    </row>
    <row r="3866" spans="1:31" x14ac:dyDescent="0.25">
      <c r="A3866">
        <v>920</v>
      </c>
      <c r="B3866">
        <v>360</v>
      </c>
      <c r="C3866">
        <v>13</v>
      </c>
      <c r="D3866" s="2">
        <v>40330</v>
      </c>
      <c r="E3866">
        <v>128</v>
      </c>
      <c r="F3866">
        <v>80</v>
      </c>
      <c r="G3866">
        <f>Table1[[#This Row],[Actual_Sales]]-Table1[[#This Row],[Budget_Sales]]</f>
        <v>48</v>
      </c>
      <c r="H3866" s="5">
        <f>IF(
Table1[[#This Row],[Budget_Sales]]=0,
"",
IF(
Table1[[#This Row],[Budget_Sales]]&gt;0,
(Table1[[#This Row],[Actual_Sales]]-Table1[[#This Row],[Budget_Sales]])/Table1[[#This Row],[Budget_Sales]],
(Table1[[#This Row],[Actual_Sales]]-Table1[[#This Row],[Budget_Sales]])/ABS(Table1[[#This Row],[Budget_Sales]])
)
)</f>
        <v>0.6</v>
      </c>
      <c r="I3866" s="5" t="str">
        <f>IF(Table1[[#This Row],[Sales_Var]]&gt;=0,"Above Budget","Below Budget")</f>
        <v>Above Budget</v>
      </c>
      <c r="J3866">
        <f>Table1[[#This Row],[Actual_Sales]]-(Table1[[#This Row],[COGS]]+Table1[[#This Row],[Expenses]])</f>
        <v>-3</v>
      </c>
      <c r="K3866">
        <v>0</v>
      </c>
      <c r="L3866">
        <f>Table1[[#This Row],[Actual_Profit]]-Table1[[#This Row],[Budget_Profit]]</f>
        <v>-3</v>
      </c>
      <c r="M3866" s="5" t="str">
        <f>IF(
Table1[[#This Row],[Budget_Profit]]=0,
"",
IF(
Table1[[#This Row],[Budget_Profit]]&gt;0,
(Table1[[#This Row],[Actual_Profit]]-Table1[[#This Row],[Budget_Profit]])/Table1[[#This Row],[Budget_Profit]],
(Table1[[#This Row],[Actual_Profit]]-Table1[[#This Row],[Budget_Profit]])/ABS(Table1[[#This Row],[Budget_Profit]])
)
)</f>
        <v/>
      </c>
      <c r="N3866" s="5" t="str">
        <f>IF(Table1[[#This Row],[Profit_Var]]&gt;=0, "Above Budget", "Below Budget")</f>
        <v>Below Budget</v>
      </c>
      <c r="O3866">
        <v>53</v>
      </c>
      <c r="P3866">
        <v>30</v>
      </c>
      <c r="Q3866">
        <f>Table1[[#This Row],[COGS]]-Table1[[#This Row],[Budget_COGS]]</f>
        <v>23</v>
      </c>
      <c r="R3866" s="5">
        <f>IF(
Table1[[#This Row],[Budget_COGS]]=0,
"",
IF(
Table1[[#This Row],[Budget_COGS]]&gt;0,
(Table1[[#This Row],[Budget_COGS]]-Table1[[#This Row],[COGS]]) / Table1[[#This Row],[Budget_COGS]],
(Table1[[#This Row],[Budget_COGS]]-Table1[[#This Row],[COGS]]) / ABS(Table1[[#This Row],[Budget_COGS]])
)
)</f>
        <v>-0.76666666666666672</v>
      </c>
      <c r="S3866" s="5" t="str">
        <f>IF(Table1[[#This Row],[COGS _Var]]&gt;=0, "Above Budget", "Below Budget")</f>
        <v>Above Budget</v>
      </c>
      <c r="T3866">
        <f>Table1[[#This Row],[Actual_Sales]]-Table1[[#This Row],[COGS]]</f>
        <v>75</v>
      </c>
      <c r="U3866">
        <v>50</v>
      </c>
      <c r="V3866">
        <f>Table1[[#This Row],[Gross_Margin]]-Table1[[#This Row],[Budget_Margin]]</f>
        <v>25</v>
      </c>
      <c r="W3866" s="5">
        <f>IF(
Table1[[#This Row],[Budget_Margin]]=0,
"",
IF(
Table1[[#This Row],[Budget_Margin]]&gt;0,
(Table1[[#This Row],[Gross_Margin]]-Table1[[#This Row],[Budget_Margin]]) / Table1[[#This Row],[Budget_Margin]],
(Table1[[#This Row],[Gross_Margin]]-Table1[[#This Row],[Budget_Margin]]) / ABS(Table1[[#This Row],[Budget_Margin]])
)
)</f>
        <v>0.5</v>
      </c>
      <c r="X3866" s="5" t="str">
        <f>IF(Table1[[#This Row],[Margin_Var]]&gt;=0, "Above Budget", "Below Budget")</f>
        <v>Above Budget</v>
      </c>
      <c r="Y3866" s="5">
        <f>IFERROR(Table1[[#This Row],[Gross_Margin]]/Table1[[#This Row],[Actual_Sales]],0)</f>
        <v>0.5859375</v>
      </c>
      <c r="Z3866" s="5">
        <f>Table1[[#This Row],[Actual_Profit]]/Table1[[#This Row],[Actual_Sales]]</f>
        <v>-2.34375E-2</v>
      </c>
      <c r="AA3866">
        <v>78</v>
      </c>
      <c r="AB3866" s="5">
        <f>IFERROR(Table1[[#This Row],[Expenses]]/Table1[[#This Row],[Actual_Sales]],0)</f>
        <v>0.609375</v>
      </c>
      <c r="AC3866">
        <v>48</v>
      </c>
      <c r="AD3866">
        <v>597</v>
      </c>
      <c r="AE3866" s="5">
        <f>IFERROR(Table1[[#This Row],[Inventory]]/Table1[[#This Row],[Actual_Sales]],0)</f>
        <v>4.6640625</v>
      </c>
    </row>
    <row r="3867" spans="1:31" x14ac:dyDescent="0.25">
      <c r="A3867">
        <v>840</v>
      </c>
      <c r="B3867">
        <v>720</v>
      </c>
      <c r="C3867">
        <v>9</v>
      </c>
      <c r="D3867" s="2">
        <v>40299</v>
      </c>
      <c r="E3867">
        <v>128</v>
      </c>
      <c r="F3867">
        <v>110</v>
      </c>
      <c r="G3867">
        <f>Table1[[#This Row],[Actual_Sales]]-Table1[[#This Row],[Budget_Sales]]</f>
        <v>18</v>
      </c>
      <c r="H3867" s="5">
        <f>IF(
Table1[[#This Row],[Budget_Sales]]=0,
"",
IF(
Table1[[#This Row],[Budget_Sales]]&gt;0,
(Table1[[#This Row],[Actual_Sales]]-Table1[[#This Row],[Budget_Sales]])/Table1[[#This Row],[Budget_Sales]],
(Table1[[#This Row],[Actual_Sales]]-Table1[[#This Row],[Budget_Sales]])/ABS(Table1[[#This Row],[Budget_Sales]])
)
)</f>
        <v>0.16363636363636364</v>
      </c>
      <c r="I3867" s="5" t="str">
        <f>IF(Table1[[#This Row],[Sales_Var]]&gt;=0,"Above Budget","Below Budget")</f>
        <v>Above Budget</v>
      </c>
      <c r="J3867">
        <f>Table1[[#This Row],[Actual_Sales]]-(Table1[[#This Row],[COGS]]+Table1[[#This Row],[Expenses]])</f>
        <v>-3</v>
      </c>
      <c r="K3867">
        <v>10</v>
      </c>
      <c r="L3867">
        <f>Table1[[#This Row],[Actual_Profit]]-Table1[[#This Row],[Budget_Profit]]</f>
        <v>-13</v>
      </c>
      <c r="M3867" s="5">
        <f>IF(
Table1[[#This Row],[Budget_Profit]]=0,
"",
IF(
Table1[[#This Row],[Budget_Profit]]&gt;0,
(Table1[[#This Row],[Actual_Profit]]-Table1[[#This Row],[Budget_Profit]])/Table1[[#This Row],[Budget_Profit]],
(Table1[[#This Row],[Actual_Profit]]-Table1[[#This Row],[Budget_Profit]])/ABS(Table1[[#This Row],[Budget_Profit]])
)
)</f>
        <v>-1.3</v>
      </c>
      <c r="N3867" s="5" t="str">
        <f>IF(Table1[[#This Row],[Profit_Var]]&gt;=0, "Above Budget", "Below Budget")</f>
        <v>Below Budget</v>
      </c>
      <c r="O3867">
        <v>53</v>
      </c>
      <c r="P3867">
        <v>40</v>
      </c>
      <c r="Q3867">
        <f>Table1[[#This Row],[COGS]]-Table1[[#This Row],[Budget_COGS]]</f>
        <v>13</v>
      </c>
      <c r="R3867" s="5">
        <f>IF(
Table1[[#This Row],[Budget_COGS]]=0,
"",
IF(
Table1[[#This Row],[Budget_COGS]]&gt;0,
(Table1[[#This Row],[Budget_COGS]]-Table1[[#This Row],[COGS]]) / Table1[[#This Row],[Budget_COGS]],
(Table1[[#This Row],[Budget_COGS]]-Table1[[#This Row],[COGS]]) / ABS(Table1[[#This Row],[Budget_COGS]])
)
)</f>
        <v>-0.32500000000000001</v>
      </c>
      <c r="S3867" s="5" t="str">
        <f>IF(Table1[[#This Row],[COGS _Var]]&gt;=0, "Above Budget", "Below Budget")</f>
        <v>Above Budget</v>
      </c>
      <c r="T3867">
        <f>Table1[[#This Row],[Actual_Sales]]-Table1[[#This Row],[COGS]]</f>
        <v>75</v>
      </c>
      <c r="U3867">
        <v>70</v>
      </c>
      <c r="V3867">
        <f>Table1[[#This Row],[Gross_Margin]]-Table1[[#This Row],[Budget_Margin]]</f>
        <v>5</v>
      </c>
      <c r="W3867" s="5">
        <f>IF(
Table1[[#This Row],[Budget_Margin]]=0,
"",
IF(
Table1[[#This Row],[Budget_Margin]]&gt;0,
(Table1[[#This Row],[Gross_Margin]]-Table1[[#This Row],[Budget_Margin]]) / Table1[[#This Row],[Budget_Margin]],
(Table1[[#This Row],[Gross_Margin]]-Table1[[#This Row],[Budget_Margin]]) / ABS(Table1[[#This Row],[Budget_Margin]])
)
)</f>
        <v>7.1428571428571425E-2</v>
      </c>
      <c r="X3867" s="5" t="str">
        <f>IF(Table1[[#This Row],[Margin_Var]]&gt;=0, "Above Budget", "Below Budget")</f>
        <v>Above Budget</v>
      </c>
      <c r="Y3867" s="5">
        <f>IFERROR(Table1[[#This Row],[Gross_Margin]]/Table1[[#This Row],[Actual_Sales]],0)</f>
        <v>0.5859375</v>
      </c>
      <c r="Z3867" s="5">
        <f>Table1[[#This Row],[Actual_Profit]]/Table1[[#This Row],[Actual_Sales]]</f>
        <v>-2.34375E-2</v>
      </c>
      <c r="AA3867">
        <v>78</v>
      </c>
      <c r="AB3867" s="5">
        <f>IFERROR(Table1[[#This Row],[Expenses]]/Table1[[#This Row],[Actual_Sales]],0)</f>
        <v>0.609375</v>
      </c>
      <c r="AC3867">
        <v>48</v>
      </c>
      <c r="AD3867">
        <v>458</v>
      </c>
      <c r="AE3867" s="5">
        <f>IFERROR(Table1[[#This Row],[Inventory]]/Table1[[#This Row],[Actual_Sales]],0)</f>
        <v>3.578125</v>
      </c>
    </row>
    <row r="3868" spans="1:31" x14ac:dyDescent="0.25">
      <c r="A3868">
        <v>1490</v>
      </c>
      <c r="B3868">
        <v>541</v>
      </c>
      <c r="C3868">
        <v>1</v>
      </c>
      <c r="D3868" s="2">
        <v>40422</v>
      </c>
      <c r="E3868">
        <v>126</v>
      </c>
      <c r="F3868">
        <v>150</v>
      </c>
      <c r="G3868">
        <f>Table1[[#This Row],[Actual_Sales]]-Table1[[#This Row],[Budget_Sales]]</f>
        <v>-24</v>
      </c>
      <c r="H3868" s="5">
        <f>IF(
Table1[[#This Row],[Budget_Sales]]=0,
"",
IF(
Table1[[#This Row],[Budget_Sales]]&gt;0,
(Table1[[#This Row],[Actual_Sales]]-Table1[[#This Row],[Budget_Sales]])/Table1[[#This Row],[Budget_Sales]],
(Table1[[#This Row],[Actual_Sales]]-Table1[[#This Row],[Budget_Sales]])/ABS(Table1[[#This Row],[Budget_Sales]])
)
)</f>
        <v>-0.16</v>
      </c>
      <c r="I3868" s="5" t="str">
        <f>IF(Table1[[#This Row],[Sales_Var]]&gt;=0,"Above Budget","Below Budget")</f>
        <v>Below Budget</v>
      </c>
      <c r="J3868">
        <f>Table1[[#This Row],[Actual_Sales]]-(Table1[[#This Row],[COGS]]+Table1[[#This Row],[Expenses]])</f>
        <v>-3</v>
      </c>
      <c r="K3868">
        <v>30</v>
      </c>
      <c r="L3868">
        <f>Table1[[#This Row],[Actual_Profit]]-Table1[[#This Row],[Budget_Profit]]</f>
        <v>-33</v>
      </c>
      <c r="M3868" s="5">
        <f>IF(
Table1[[#This Row],[Budget_Profit]]=0,
"",
IF(
Table1[[#This Row],[Budget_Profit]]&gt;0,
(Table1[[#This Row],[Actual_Profit]]-Table1[[#This Row],[Budget_Profit]])/Table1[[#This Row],[Budget_Profit]],
(Table1[[#This Row],[Actual_Profit]]-Table1[[#This Row],[Budget_Profit]])/ABS(Table1[[#This Row],[Budget_Profit]])
)
)</f>
        <v>-1.1000000000000001</v>
      </c>
      <c r="N3868" s="5" t="str">
        <f>IF(Table1[[#This Row],[Profit_Var]]&gt;=0, "Above Budget", "Below Budget")</f>
        <v>Below Budget</v>
      </c>
      <c r="O3868">
        <v>52</v>
      </c>
      <c r="P3868">
        <v>60</v>
      </c>
      <c r="Q3868">
        <f>Table1[[#This Row],[COGS]]-Table1[[#This Row],[Budget_COGS]]</f>
        <v>-8</v>
      </c>
      <c r="R3868" s="5">
        <f>IF(
Table1[[#This Row],[Budget_COGS]]=0,
"",
IF(
Table1[[#This Row],[Budget_COGS]]&gt;0,
(Table1[[#This Row],[Budget_COGS]]-Table1[[#This Row],[COGS]]) / Table1[[#This Row],[Budget_COGS]],
(Table1[[#This Row],[Budget_COGS]]-Table1[[#This Row],[COGS]]) / ABS(Table1[[#This Row],[Budget_COGS]])
)
)</f>
        <v>0.13333333333333333</v>
      </c>
      <c r="S3868" s="5" t="str">
        <f>IF(Table1[[#This Row],[COGS _Var]]&gt;=0, "Above Budget", "Below Budget")</f>
        <v>Below Budget</v>
      </c>
      <c r="T3868">
        <f>Table1[[#This Row],[Actual_Sales]]-Table1[[#This Row],[COGS]]</f>
        <v>74</v>
      </c>
      <c r="U3868">
        <v>90</v>
      </c>
      <c r="V3868">
        <f>Table1[[#This Row],[Gross_Margin]]-Table1[[#This Row],[Budget_Margin]]</f>
        <v>-16</v>
      </c>
      <c r="W3868" s="5">
        <f>IF(
Table1[[#This Row],[Budget_Margin]]=0,
"",
IF(
Table1[[#This Row],[Budget_Margin]]&gt;0,
(Table1[[#This Row],[Gross_Margin]]-Table1[[#This Row],[Budget_Margin]]) / Table1[[#This Row],[Budget_Margin]],
(Table1[[#This Row],[Gross_Margin]]-Table1[[#This Row],[Budget_Margin]]) / ABS(Table1[[#This Row],[Budget_Margin]])
)
)</f>
        <v>-0.17777777777777778</v>
      </c>
      <c r="X3868" s="5" t="str">
        <f>IF(Table1[[#This Row],[Margin_Var]]&gt;=0, "Above Budget", "Below Budget")</f>
        <v>Below Budget</v>
      </c>
      <c r="Y3868" s="5">
        <f>IFERROR(Table1[[#This Row],[Gross_Margin]]/Table1[[#This Row],[Actual_Sales]],0)</f>
        <v>0.58730158730158732</v>
      </c>
      <c r="Z3868" s="5">
        <f>Table1[[#This Row],[Actual_Profit]]/Table1[[#This Row],[Actual_Sales]]</f>
        <v>-2.3809523809523808E-2</v>
      </c>
      <c r="AA3868">
        <v>77</v>
      </c>
      <c r="AB3868" s="5">
        <f>IFERROR(Table1[[#This Row],[Expenses]]/Table1[[#This Row],[Actual_Sales]],0)</f>
        <v>0.61111111111111116</v>
      </c>
      <c r="AC3868">
        <v>47</v>
      </c>
      <c r="AD3868">
        <v>509</v>
      </c>
      <c r="AE3868" s="5">
        <f>IFERROR(Table1[[#This Row],[Inventory]]/Table1[[#This Row],[Actual_Sales]],0)</f>
        <v>4.0396825396825395</v>
      </c>
    </row>
    <row r="3869" spans="1:31" x14ac:dyDescent="0.25">
      <c r="A3869">
        <v>1425</v>
      </c>
      <c r="B3869">
        <v>234</v>
      </c>
      <c r="C3869">
        <v>3</v>
      </c>
      <c r="D3869" s="2">
        <v>40422</v>
      </c>
      <c r="E3869">
        <v>126</v>
      </c>
      <c r="F3869">
        <v>130</v>
      </c>
      <c r="G3869">
        <f>Table1[[#This Row],[Actual_Sales]]-Table1[[#This Row],[Budget_Sales]]</f>
        <v>-4</v>
      </c>
      <c r="H3869" s="5">
        <f>IF(
Table1[[#This Row],[Budget_Sales]]=0,
"",
IF(
Table1[[#This Row],[Budget_Sales]]&gt;0,
(Table1[[#This Row],[Actual_Sales]]-Table1[[#This Row],[Budget_Sales]])/Table1[[#This Row],[Budget_Sales]],
(Table1[[#This Row],[Actual_Sales]]-Table1[[#This Row],[Budget_Sales]])/ABS(Table1[[#This Row],[Budget_Sales]])
)
)</f>
        <v>-3.0769230769230771E-2</v>
      </c>
      <c r="I3869" s="5" t="str">
        <f>IF(Table1[[#This Row],[Sales_Var]]&gt;=0,"Above Budget","Below Budget")</f>
        <v>Below Budget</v>
      </c>
      <c r="J3869">
        <f>Table1[[#This Row],[Actual_Sales]]-(Table1[[#This Row],[COGS]]+Table1[[#This Row],[Expenses]])</f>
        <v>-3</v>
      </c>
      <c r="K3869">
        <v>20</v>
      </c>
      <c r="L3869">
        <f>Table1[[#This Row],[Actual_Profit]]-Table1[[#This Row],[Budget_Profit]]</f>
        <v>-23</v>
      </c>
      <c r="M3869" s="5">
        <f>IF(
Table1[[#This Row],[Budget_Profit]]=0,
"",
IF(
Table1[[#This Row],[Budget_Profit]]&gt;0,
(Table1[[#This Row],[Actual_Profit]]-Table1[[#This Row],[Budget_Profit]])/Table1[[#This Row],[Budget_Profit]],
(Table1[[#This Row],[Actual_Profit]]-Table1[[#This Row],[Budget_Profit]])/ABS(Table1[[#This Row],[Budget_Profit]])
)
)</f>
        <v>-1.1499999999999999</v>
      </c>
      <c r="N3869" s="5" t="str">
        <f>IF(Table1[[#This Row],[Profit_Var]]&gt;=0, "Above Budget", "Below Budget")</f>
        <v>Below Budget</v>
      </c>
      <c r="O3869">
        <v>52</v>
      </c>
      <c r="P3869">
        <v>50</v>
      </c>
      <c r="Q3869">
        <f>Table1[[#This Row],[COGS]]-Table1[[#This Row],[Budget_COGS]]</f>
        <v>2</v>
      </c>
      <c r="R3869" s="5">
        <f>IF(
Table1[[#This Row],[Budget_COGS]]=0,
"",
IF(
Table1[[#This Row],[Budget_COGS]]&gt;0,
(Table1[[#This Row],[Budget_COGS]]-Table1[[#This Row],[COGS]]) / Table1[[#This Row],[Budget_COGS]],
(Table1[[#This Row],[Budget_COGS]]-Table1[[#This Row],[COGS]]) / ABS(Table1[[#This Row],[Budget_COGS]])
)
)</f>
        <v>-0.04</v>
      </c>
      <c r="S3869" s="5" t="str">
        <f>IF(Table1[[#This Row],[COGS _Var]]&gt;=0, "Above Budget", "Below Budget")</f>
        <v>Above Budget</v>
      </c>
      <c r="T3869">
        <f>Table1[[#This Row],[Actual_Sales]]-Table1[[#This Row],[COGS]]</f>
        <v>74</v>
      </c>
      <c r="U3869">
        <v>80</v>
      </c>
      <c r="V3869">
        <f>Table1[[#This Row],[Gross_Margin]]-Table1[[#This Row],[Budget_Margin]]</f>
        <v>-6</v>
      </c>
      <c r="W3869" s="5">
        <f>IF(
Table1[[#This Row],[Budget_Margin]]=0,
"",
IF(
Table1[[#This Row],[Budget_Margin]]&gt;0,
(Table1[[#This Row],[Gross_Margin]]-Table1[[#This Row],[Budget_Margin]]) / Table1[[#This Row],[Budget_Margin]],
(Table1[[#This Row],[Gross_Margin]]-Table1[[#This Row],[Budget_Margin]]) / ABS(Table1[[#This Row],[Budget_Margin]])
)
)</f>
        <v>-7.4999999999999997E-2</v>
      </c>
      <c r="X3869" s="5" t="str">
        <f>IF(Table1[[#This Row],[Margin_Var]]&gt;=0, "Above Budget", "Below Budget")</f>
        <v>Below Budget</v>
      </c>
      <c r="Y3869" s="5">
        <f>IFERROR(Table1[[#This Row],[Gross_Margin]]/Table1[[#This Row],[Actual_Sales]],0)</f>
        <v>0.58730158730158732</v>
      </c>
      <c r="Z3869" s="5">
        <f>Table1[[#This Row],[Actual_Profit]]/Table1[[#This Row],[Actual_Sales]]</f>
        <v>-2.3809523809523808E-2</v>
      </c>
      <c r="AA3869">
        <v>77</v>
      </c>
      <c r="AB3869" s="5">
        <f>IFERROR(Table1[[#This Row],[Expenses]]/Table1[[#This Row],[Actual_Sales]],0)</f>
        <v>0.61111111111111116</v>
      </c>
      <c r="AC3869">
        <v>47</v>
      </c>
      <c r="AD3869">
        <v>509</v>
      </c>
      <c r="AE3869" s="5">
        <f>IFERROR(Table1[[#This Row],[Inventory]]/Table1[[#This Row],[Actual_Sales]],0)</f>
        <v>4.0396825396825395</v>
      </c>
    </row>
    <row r="3870" spans="1:31" x14ac:dyDescent="0.25">
      <c r="A3870">
        <v>1855</v>
      </c>
      <c r="B3870">
        <v>567</v>
      </c>
      <c r="C3870">
        <v>3</v>
      </c>
      <c r="D3870" s="2">
        <v>40483</v>
      </c>
      <c r="E3870">
        <v>125</v>
      </c>
      <c r="F3870">
        <v>120</v>
      </c>
      <c r="G3870">
        <f>Table1[[#This Row],[Actual_Sales]]-Table1[[#This Row],[Budget_Sales]]</f>
        <v>5</v>
      </c>
      <c r="H3870" s="5">
        <f>IF(
Table1[[#This Row],[Budget_Sales]]=0,
"",
IF(
Table1[[#This Row],[Budget_Sales]]&gt;0,
(Table1[[#This Row],[Actual_Sales]]-Table1[[#This Row],[Budget_Sales]])/Table1[[#This Row],[Budget_Sales]],
(Table1[[#This Row],[Actual_Sales]]-Table1[[#This Row],[Budget_Sales]])/ABS(Table1[[#This Row],[Budget_Sales]])
)
)</f>
        <v>4.1666666666666664E-2</v>
      </c>
      <c r="I3870" s="5" t="str">
        <f>IF(Table1[[#This Row],[Sales_Var]]&gt;=0,"Above Budget","Below Budget")</f>
        <v>Above Budget</v>
      </c>
      <c r="J3870">
        <f>Table1[[#This Row],[Actual_Sales]]-(Table1[[#This Row],[COGS]]+Table1[[#This Row],[Expenses]])</f>
        <v>-3</v>
      </c>
      <c r="K3870">
        <v>10</v>
      </c>
      <c r="L3870">
        <f>Table1[[#This Row],[Actual_Profit]]-Table1[[#This Row],[Budget_Profit]]</f>
        <v>-13</v>
      </c>
      <c r="M3870" s="5">
        <f>IF(
Table1[[#This Row],[Budget_Profit]]=0,
"",
IF(
Table1[[#This Row],[Budget_Profit]]&gt;0,
(Table1[[#This Row],[Actual_Profit]]-Table1[[#This Row],[Budget_Profit]])/Table1[[#This Row],[Budget_Profit]],
(Table1[[#This Row],[Actual_Profit]]-Table1[[#This Row],[Budget_Profit]])/ABS(Table1[[#This Row],[Budget_Profit]])
)
)</f>
        <v>-1.3</v>
      </c>
      <c r="N3870" s="5" t="str">
        <f>IF(Table1[[#This Row],[Profit_Var]]&gt;=0, "Above Budget", "Below Budget")</f>
        <v>Below Budget</v>
      </c>
      <c r="O3870">
        <v>52</v>
      </c>
      <c r="P3870">
        <v>50</v>
      </c>
      <c r="Q3870">
        <f>Table1[[#This Row],[COGS]]-Table1[[#This Row],[Budget_COGS]]</f>
        <v>2</v>
      </c>
      <c r="R3870" s="5">
        <f>IF(
Table1[[#This Row],[Budget_COGS]]=0,
"",
IF(
Table1[[#This Row],[Budget_COGS]]&gt;0,
(Table1[[#This Row],[Budget_COGS]]-Table1[[#This Row],[COGS]]) / Table1[[#This Row],[Budget_COGS]],
(Table1[[#This Row],[Budget_COGS]]-Table1[[#This Row],[COGS]]) / ABS(Table1[[#This Row],[Budget_COGS]])
)
)</f>
        <v>-0.04</v>
      </c>
      <c r="S3870" s="5" t="str">
        <f>IF(Table1[[#This Row],[COGS _Var]]&gt;=0, "Above Budget", "Below Budget")</f>
        <v>Above Budget</v>
      </c>
      <c r="T3870">
        <f>Table1[[#This Row],[Actual_Sales]]-Table1[[#This Row],[COGS]]</f>
        <v>73</v>
      </c>
      <c r="U3870">
        <v>70</v>
      </c>
      <c r="V3870">
        <f>Table1[[#This Row],[Gross_Margin]]-Table1[[#This Row],[Budget_Margin]]</f>
        <v>3</v>
      </c>
      <c r="W3870" s="5">
        <f>IF(
Table1[[#This Row],[Budget_Margin]]=0,
"",
IF(
Table1[[#This Row],[Budget_Margin]]&gt;0,
(Table1[[#This Row],[Gross_Margin]]-Table1[[#This Row],[Budget_Margin]]) / Table1[[#This Row],[Budget_Margin]],
(Table1[[#This Row],[Gross_Margin]]-Table1[[#This Row],[Budget_Margin]]) / ABS(Table1[[#This Row],[Budget_Margin]])
)
)</f>
        <v>4.2857142857142858E-2</v>
      </c>
      <c r="X3870" s="5" t="str">
        <f>IF(Table1[[#This Row],[Margin_Var]]&gt;=0, "Above Budget", "Below Budget")</f>
        <v>Above Budget</v>
      </c>
      <c r="Y3870" s="5">
        <f>IFERROR(Table1[[#This Row],[Gross_Margin]]/Table1[[#This Row],[Actual_Sales]],0)</f>
        <v>0.58399999999999996</v>
      </c>
      <c r="Z3870" s="5">
        <f>Table1[[#This Row],[Actual_Profit]]/Table1[[#This Row],[Actual_Sales]]</f>
        <v>-2.4E-2</v>
      </c>
      <c r="AA3870">
        <v>76</v>
      </c>
      <c r="AB3870" s="5">
        <f>IFERROR(Table1[[#This Row],[Expenses]]/Table1[[#This Row],[Actual_Sales]],0)</f>
        <v>0.60799999999999998</v>
      </c>
      <c r="AC3870">
        <v>47</v>
      </c>
      <c r="AD3870">
        <v>509</v>
      </c>
      <c r="AE3870" s="5">
        <f>IFERROR(Table1[[#This Row],[Inventory]]/Table1[[#This Row],[Actual_Sales]],0)</f>
        <v>4.0720000000000001</v>
      </c>
    </row>
    <row r="3871" spans="1:31" x14ac:dyDescent="0.25">
      <c r="A3871">
        <v>956</v>
      </c>
      <c r="B3871">
        <v>505</v>
      </c>
      <c r="C3871">
        <v>5</v>
      </c>
      <c r="D3871" s="2">
        <v>40330</v>
      </c>
      <c r="E3871">
        <v>125</v>
      </c>
      <c r="F3871">
        <v>100</v>
      </c>
      <c r="G3871">
        <f>Table1[[#This Row],[Actual_Sales]]-Table1[[#This Row],[Budget_Sales]]</f>
        <v>25</v>
      </c>
      <c r="H3871" s="5">
        <f>IF(
Table1[[#This Row],[Budget_Sales]]=0,
"",
IF(
Table1[[#This Row],[Budget_Sales]]&gt;0,
(Table1[[#This Row],[Actual_Sales]]-Table1[[#This Row],[Budget_Sales]])/Table1[[#This Row],[Budget_Sales]],
(Table1[[#This Row],[Actual_Sales]]-Table1[[#This Row],[Budget_Sales]])/ABS(Table1[[#This Row],[Budget_Sales]])
)
)</f>
        <v>0.25</v>
      </c>
      <c r="I3871" s="5" t="str">
        <f>IF(Table1[[#This Row],[Sales_Var]]&gt;=0,"Above Budget","Below Budget")</f>
        <v>Above Budget</v>
      </c>
      <c r="J3871">
        <f>Table1[[#This Row],[Actual_Sales]]-(Table1[[#This Row],[COGS]]+Table1[[#This Row],[Expenses]])</f>
        <v>-3</v>
      </c>
      <c r="K3871">
        <v>0</v>
      </c>
      <c r="L3871">
        <f>Table1[[#This Row],[Actual_Profit]]-Table1[[#This Row],[Budget_Profit]]</f>
        <v>-3</v>
      </c>
      <c r="M3871" s="5" t="str">
        <f>IF(
Table1[[#This Row],[Budget_Profit]]=0,
"",
IF(
Table1[[#This Row],[Budget_Profit]]&gt;0,
(Table1[[#This Row],[Actual_Profit]]-Table1[[#This Row],[Budget_Profit]])/Table1[[#This Row],[Budget_Profit]],
(Table1[[#This Row],[Actual_Profit]]-Table1[[#This Row],[Budget_Profit]])/ABS(Table1[[#This Row],[Budget_Profit]])
)
)</f>
        <v/>
      </c>
      <c r="N3871" s="5" t="str">
        <f>IF(Table1[[#This Row],[Profit_Var]]&gt;=0, "Above Budget", "Below Budget")</f>
        <v>Below Budget</v>
      </c>
      <c r="O3871">
        <v>52</v>
      </c>
      <c r="P3871">
        <v>40</v>
      </c>
      <c r="Q3871">
        <f>Table1[[#This Row],[COGS]]-Table1[[#This Row],[Budget_COGS]]</f>
        <v>12</v>
      </c>
      <c r="R3871" s="5">
        <f>IF(
Table1[[#This Row],[Budget_COGS]]=0,
"",
IF(
Table1[[#This Row],[Budget_COGS]]&gt;0,
(Table1[[#This Row],[Budget_COGS]]-Table1[[#This Row],[COGS]]) / Table1[[#This Row],[Budget_COGS]],
(Table1[[#This Row],[Budget_COGS]]-Table1[[#This Row],[COGS]]) / ABS(Table1[[#This Row],[Budget_COGS]])
)
)</f>
        <v>-0.3</v>
      </c>
      <c r="S3871" s="5" t="str">
        <f>IF(Table1[[#This Row],[COGS _Var]]&gt;=0, "Above Budget", "Below Budget")</f>
        <v>Above Budget</v>
      </c>
      <c r="T3871">
        <f>Table1[[#This Row],[Actual_Sales]]-Table1[[#This Row],[COGS]]</f>
        <v>73</v>
      </c>
      <c r="U3871">
        <v>60</v>
      </c>
      <c r="V3871">
        <f>Table1[[#This Row],[Gross_Margin]]-Table1[[#This Row],[Budget_Margin]]</f>
        <v>13</v>
      </c>
      <c r="W3871" s="5">
        <f>IF(
Table1[[#This Row],[Budget_Margin]]=0,
"",
IF(
Table1[[#This Row],[Budget_Margin]]&gt;0,
(Table1[[#This Row],[Gross_Margin]]-Table1[[#This Row],[Budget_Margin]]) / Table1[[#This Row],[Budget_Margin]],
(Table1[[#This Row],[Gross_Margin]]-Table1[[#This Row],[Budget_Margin]]) / ABS(Table1[[#This Row],[Budget_Margin]])
)
)</f>
        <v>0.21666666666666667</v>
      </c>
      <c r="X3871" s="5" t="str">
        <f>IF(Table1[[#This Row],[Margin_Var]]&gt;=0, "Above Budget", "Below Budget")</f>
        <v>Above Budget</v>
      </c>
      <c r="Y3871" s="5">
        <f>IFERROR(Table1[[#This Row],[Gross_Margin]]/Table1[[#This Row],[Actual_Sales]],0)</f>
        <v>0.58399999999999996</v>
      </c>
      <c r="Z3871" s="5">
        <f>Table1[[#This Row],[Actual_Profit]]/Table1[[#This Row],[Actual_Sales]]</f>
        <v>-2.4E-2</v>
      </c>
      <c r="AA3871">
        <v>76</v>
      </c>
      <c r="AB3871" s="5">
        <f>IFERROR(Table1[[#This Row],[Expenses]]/Table1[[#This Row],[Actual_Sales]],0)</f>
        <v>0.60799999999999998</v>
      </c>
      <c r="AC3871">
        <v>47</v>
      </c>
      <c r="AD3871">
        <v>313</v>
      </c>
      <c r="AE3871" s="5">
        <f>IFERROR(Table1[[#This Row],[Inventory]]/Table1[[#This Row],[Actual_Sales]],0)</f>
        <v>2.504</v>
      </c>
    </row>
    <row r="3872" spans="1:31" x14ac:dyDescent="0.25">
      <c r="A3872">
        <v>1037</v>
      </c>
      <c r="B3872">
        <v>801</v>
      </c>
      <c r="C3872">
        <v>11</v>
      </c>
      <c r="D3872" s="2">
        <v>40330</v>
      </c>
      <c r="E3872">
        <v>125</v>
      </c>
      <c r="F3872">
        <v>80</v>
      </c>
      <c r="G3872">
        <f>Table1[[#This Row],[Actual_Sales]]-Table1[[#This Row],[Budget_Sales]]</f>
        <v>45</v>
      </c>
      <c r="H3872" s="5">
        <f>IF(
Table1[[#This Row],[Budget_Sales]]=0,
"",
IF(
Table1[[#This Row],[Budget_Sales]]&gt;0,
(Table1[[#This Row],[Actual_Sales]]-Table1[[#This Row],[Budget_Sales]])/Table1[[#This Row],[Budget_Sales]],
(Table1[[#This Row],[Actual_Sales]]-Table1[[#This Row],[Budget_Sales]])/ABS(Table1[[#This Row],[Budget_Sales]])
)
)</f>
        <v>0.5625</v>
      </c>
      <c r="I3872" s="5" t="str">
        <f>IF(Table1[[#This Row],[Sales_Var]]&gt;=0,"Above Budget","Below Budget")</f>
        <v>Above Budget</v>
      </c>
      <c r="J3872">
        <f>Table1[[#This Row],[Actual_Sales]]-(Table1[[#This Row],[COGS]]+Table1[[#This Row],[Expenses]])</f>
        <v>-3</v>
      </c>
      <c r="K3872">
        <v>0</v>
      </c>
      <c r="L3872">
        <f>Table1[[#This Row],[Actual_Profit]]-Table1[[#This Row],[Budget_Profit]]</f>
        <v>-3</v>
      </c>
      <c r="M3872" s="5" t="str">
        <f>IF(
Table1[[#This Row],[Budget_Profit]]=0,
"",
IF(
Table1[[#This Row],[Budget_Profit]]&gt;0,
(Table1[[#This Row],[Actual_Profit]]-Table1[[#This Row],[Budget_Profit]])/Table1[[#This Row],[Budget_Profit]],
(Table1[[#This Row],[Actual_Profit]]-Table1[[#This Row],[Budget_Profit]])/ABS(Table1[[#This Row],[Budget_Profit]])
)
)</f>
        <v/>
      </c>
      <c r="N3872" s="5" t="str">
        <f>IF(Table1[[#This Row],[Profit_Var]]&gt;=0, "Above Budget", "Below Budget")</f>
        <v>Below Budget</v>
      </c>
      <c r="O3872">
        <v>52</v>
      </c>
      <c r="P3872">
        <v>30</v>
      </c>
      <c r="Q3872">
        <f>Table1[[#This Row],[COGS]]-Table1[[#This Row],[Budget_COGS]]</f>
        <v>22</v>
      </c>
      <c r="R3872" s="5">
        <f>IF(
Table1[[#This Row],[Budget_COGS]]=0,
"",
IF(
Table1[[#This Row],[Budget_COGS]]&gt;0,
(Table1[[#This Row],[Budget_COGS]]-Table1[[#This Row],[COGS]]) / Table1[[#This Row],[Budget_COGS]],
(Table1[[#This Row],[Budget_COGS]]-Table1[[#This Row],[COGS]]) / ABS(Table1[[#This Row],[Budget_COGS]])
)
)</f>
        <v>-0.73333333333333328</v>
      </c>
      <c r="S3872" s="5" t="str">
        <f>IF(Table1[[#This Row],[COGS _Var]]&gt;=0, "Above Budget", "Below Budget")</f>
        <v>Above Budget</v>
      </c>
      <c r="T3872">
        <f>Table1[[#This Row],[Actual_Sales]]-Table1[[#This Row],[COGS]]</f>
        <v>73</v>
      </c>
      <c r="U3872">
        <v>50</v>
      </c>
      <c r="V3872">
        <f>Table1[[#This Row],[Gross_Margin]]-Table1[[#This Row],[Budget_Margin]]</f>
        <v>23</v>
      </c>
      <c r="W3872" s="5">
        <f>IF(
Table1[[#This Row],[Budget_Margin]]=0,
"",
IF(
Table1[[#This Row],[Budget_Margin]]&gt;0,
(Table1[[#This Row],[Gross_Margin]]-Table1[[#This Row],[Budget_Margin]]) / Table1[[#This Row],[Budget_Margin]],
(Table1[[#This Row],[Gross_Margin]]-Table1[[#This Row],[Budget_Margin]]) / ABS(Table1[[#This Row],[Budget_Margin]])
)
)</f>
        <v>0.46</v>
      </c>
      <c r="X3872" s="5" t="str">
        <f>IF(Table1[[#This Row],[Margin_Var]]&gt;=0, "Above Budget", "Below Budget")</f>
        <v>Above Budget</v>
      </c>
      <c r="Y3872" s="5">
        <f>IFERROR(Table1[[#This Row],[Gross_Margin]]/Table1[[#This Row],[Actual_Sales]],0)</f>
        <v>0.58399999999999996</v>
      </c>
      <c r="Z3872" s="5">
        <f>Table1[[#This Row],[Actual_Profit]]/Table1[[#This Row],[Actual_Sales]]</f>
        <v>-2.4E-2</v>
      </c>
      <c r="AA3872">
        <v>76</v>
      </c>
      <c r="AB3872" s="5">
        <f>IFERROR(Table1[[#This Row],[Expenses]]/Table1[[#This Row],[Actual_Sales]],0)</f>
        <v>0.60799999999999998</v>
      </c>
      <c r="AC3872">
        <v>47</v>
      </c>
      <c r="AD3872">
        <v>313</v>
      </c>
      <c r="AE3872" s="5">
        <f>IFERROR(Table1[[#This Row],[Inventory]]/Table1[[#This Row],[Actual_Sales]],0)</f>
        <v>2.504</v>
      </c>
    </row>
    <row r="3873" spans="1:31" x14ac:dyDescent="0.25">
      <c r="A3873">
        <v>704</v>
      </c>
      <c r="B3873">
        <v>971</v>
      </c>
      <c r="C3873">
        <v>1</v>
      </c>
      <c r="D3873" s="2">
        <v>40269</v>
      </c>
      <c r="E3873">
        <v>125</v>
      </c>
      <c r="F3873">
        <v>150</v>
      </c>
      <c r="G3873">
        <f>Table1[[#This Row],[Actual_Sales]]-Table1[[#This Row],[Budget_Sales]]</f>
        <v>-25</v>
      </c>
      <c r="H3873" s="5">
        <f>IF(
Table1[[#This Row],[Budget_Sales]]=0,
"",
IF(
Table1[[#This Row],[Budget_Sales]]&gt;0,
(Table1[[#This Row],[Actual_Sales]]-Table1[[#This Row],[Budget_Sales]])/Table1[[#This Row],[Budget_Sales]],
(Table1[[#This Row],[Actual_Sales]]-Table1[[#This Row],[Budget_Sales]])/ABS(Table1[[#This Row],[Budget_Sales]])
)
)</f>
        <v>-0.16666666666666666</v>
      </c>
      <c r="I3873" s="5" t="str">
        <f>IF(Table1[[#This Row],[Sales_Var]]&gt;=0,"Above Budget","Below Budget")</f>
        <v>Below Budget</v>
      </c>
      <c r="J3873">
        <f>Table1[[#This Row],[Actual_Sales]]-(Table1[[#This Row],[COGS]]+Table1[[#This Row],[Expenses]])</f>
        <v>-3</v>
      </c>
      <c r="K3873">
        <v>30</v>
      </c>
      <c r="L3873">
        <f>Table1[[#This Row],[Actual_Profit]]-Table1[[#This Row],[Budget_Profit]]</f>
        <v>-33</v>
      </c>
      <c r="M3873" s="5">
        <f>IF(
Table1[[#This Row],[Budget_Profit]]=0,
"",
IF(
Table1[[#This Row],[Budget_Profit]]&gt;0,
(Table1[[#This Row],[Actual_Profit]]-Table1[[#This Row],[Budget_Profit]])/Table1[[#This Row],[Budget_Profit]],
(Table1[[#This Row],[Actual_Profit]]-Table1[[#This Row],[Budget_Profit]])/ABS(Table1[[#This Row],[Budget_Profit]])
)
)</f>
        <v>-1.1000000000000001</v>
      </c>
      <c r="N3873" s="5" t="str">
        <f>IF(Table1[[#This Row],[Profit_Var]]&gt;=0, "Above Budget", "Below Budget")</f>
        <v>Below Budget</v>
      </c>
      <c r="O3873">
        <v>52</v>
      </c>
      <c r="P3873">
        <v>60</v>
      </c>
      <c r="Q3873">
        <f>Table1[[#This Row],[COGS]]-Table1[[#This Row],[Budget_COGS]]</f>
        <v>-8</v>
      </c>
      <c r="R3873" s="5">
        <f>IF(
Table1[[#This Row],[Budget_COGS]]=0,
"",
IF(
Table1[[#This Row],[Budget_COGS]]&gt;0,
(Table1[[#This Row],[Budget_COGS]]-Table1[[#This Row],[COGS]]) / Table1[[#This Row],[Budget_COGS]],
(Table1[[#This Row],[Budget_COGS]]-Table1[[#This Row],[COGS]]) / ABS(Table1[[#This Row],[Budget_COGS]])
)
)</f>
        <v>0.13333333333333333</v>
      </c>
      <c r="S3873" s="5" t="str">
        <f>IF(Table1[[#This Row],[COGS _Var]]&gt;=0, "Above Budget", "Below Budget")</f>
        <v>Below Budget</v>
      </c>
      <c r="T3873">
        <f>Table1[[#This Row],[Actual_Sales]]-Table1[[#This Row],[COGS]]</f>
        <v>73</v>
      </c>
      <c r="U3873">
        <v>90</v>
      </c>
      <c r="V3873">
        <f>Table1[[#This Row],[Gross_Margin]]-Table1[[#This Row],[Budget_Margin]]</f>
        <v>-17</v>
      </c>
      <c r="W3873" s="5">
        <f>IF(
Table1[[#This Row],[Budget_Margin]]=0,
"",
IF(
Table1[[#This Row],[Budget_Margin]]&gt;0,
(Table1[[#This Row],[Gross_Margin]]-Table1[[#This Row],[Budget_Margin]]) / Table1[[#This Row],[Budget_Margin]],
(Table1[[#This Row],[Gross_Margin]]-Table1[[#This Row],[Budget_Margin]]) / ABS(Table1[[#This Row],[Budget_Margin]])
)
)</f>
        <v>-0.18888888888888888</v>
      </c>
      <c r="X3873" s="5" t="str">
        <f>IF(Table1[[#This Row],[Margin_Var]]&gt;=0, "Above Budget", "Below Budget")</f>
        <v>Below Budget</v>
      </c>
      <c r="Y3873" s="5">
        <f>IFERROR(Table1[[#This Row],[Gross_Margin]]/Table1[[#This Row],[Actual_Sales]],0)</f>
        <v>0.58399999999999996</v>
      </c>
      <c r="Z3873" s="5">
        <f>Table1[[#This Row],[Actual_Profit]]/Table1[[#This Row],[Actual_Sales]]</f>
        <v>-2.4E-2</v>
      </c>
      <c r="AA3873">
        <v>76</v>
      </c>
      <c r="AB3873" s="5">
        <f>IFERROR(Table1[[#This Row],[Expenses]]/Table1[[#This Row],[Actual_Sales]],0)</f>
        <v>0.60799999999999998</v>
      </c>
      <c r="AC3873">
        <v>47</v>
      </c>
      <c r="AD3873">
        <v>433</v>
      </c>
      <c r="AE3873" s="5">
        <f>IFERROR(Table1[[#This Row],[Inventory]]/Table1[[#This Row],[Actual_Sales]],0)</f>
        <v>3.464</v>
      </c>
    </row>
    <row r="3874" spans="1:31" x14ac:dyDescent="0.25">
      <c r="A3874">
        <v>609</v>
      </c>
      <c r="B3874">
        <v>513</v>
      </c>
      <c r="C3874">
        <v>3</v>
      </c>
      <c r="D3874" s="2">
        <v>40269</v>
      </c>
      <c r="E3874">
        <v>125</v>
      </c>
      <c r="F3874">
        <v>130</v>
      </c>
      <c r="G3874">
        <f>Table1[[#This Row],[Actual_Sales]]-Table1[[#This Row],[Budget_Sales]]</f>
        <v>-5</v>
      </c>
      <c r="H3874" s="5">
        <f>IF(
Table1[[#This Row],[Budget_Sales]]=0,
"",
IF(
Table1[[#This Row],[Budget_Sales]]&gt;0,
(Table1[[#This Row],[Actual_Sales]]-Table1[[#This Row],[Budget_Sales]])/Table1[[#This Row],[Budget_Sales]],
(Table1[[#This Row],[Actual_Sales]]-Table1[[#This Row],[Budget_Sales]])/ABS(Table1[[#This Row],[Budget_Sales]])
)
)</f>
        <v>-3.8461538461538464E-2</v>
      </c>
      <c r="I3874" s="5" t="str">
        <f>IF(Table1[[#This Row],[Sales_Var]]&gt;=0,"Above Budget","Below Budget")</f>
        <v>Below Budget</v>
      </c>
      <c r="J3874">
        <f>Table1[[#This Row],[Actual_Sales]]-(Table1[[#This Row],[COGS]]+Table1[[#This Row],[Expenses]])</f>
        <v>-3</v>
      </c>
      <c r="K3874">
        <v>20</v>
      </c>
      <c r="L3874">
        <f>Table1[[#This Row],[Actual_Profit]]-Table1[[#This Row],[Budget_Profit]]</f>
        <v>-23</v>
      </c>
      <c r="M3874" s="5">
        <f>IF(
Table1[[#This Row],[Budget_Profit]]=0,
"",
IF(
Table1[[#This Row],[Budget_Profit]]&gt;0,
(Table1[[#This Row],[Actual_Profit]]-Table1[[#This Row],[Budget_Profit]])/Table1[[#This Row],[Budget_Profit]],
(Table1[[#This Row],[Actual_Profit]]-Table1[[#This Row],[Budget_Profit]])/ABS(Table1[[#This Row],[Budget_Profit]])
)
)</f>
        <v>-1.1499999999999999</v>
      </c>
      <c r="N3874" s="5" t="str">
        <f>IF(Table1[[#This Row],[Profit_Var]]&gt;=0, "Above Budget", "Below Budget")</f>
        <v>Below Budget</v>
      </c>
      <c r="O3874">
        <v>52</v>
      </c>
      <c r="P3874">
        <v>50</v>
      </c>
      <c r="Q3874">
        <f>Table1[[#This Row],[COGS]]-Table1[[#This Row],[Budget_COGS]]</f>
        <v>2</v>
      </c>
      <c r="R3874" s="5">
        <f>IF(
Table1[[#This Row],[Budget_COGS]]=0,
"",
IF(
Table1[[#This Row],[Budget_COGS]]&gt;0,
(Table1[[#This Row],[Budget_COGS]]-Table1[[#This Row],[COGS]]) / Table1[[#This Row],[Budget_COGS]],
(Table1[[#This Row],[Budget_COGS]]-Table1[[#This Row],[COGS]]) / ABS(Table1[[#This Row],[Budget_COGS]])
)
)</f>
        <v>-0.04</v>
      </c>
      <c r="S3874" s="5" t="str">
        <f>IF(Table1[[#This Row],[COGS _Var]]&gt;=0, "Above Budget", "Below Budget")</f>
        <v>Above Budget</v>
      </c>
      <c r="T3874">
        <f>Table1[[#This Row],[Actual_Sales]]-Table1[[#This Row],[COGS]]</f>
        <v>73</v>
      </c>
      <c r="U3874">
        <v>80</v>
      </c>
      <c r="V3874">
        <f>Table1[[#This Row],[Gross_Margin]]-Table1[[#This Row],[Budget_Margin]]</f>
        <v>-7</v>
      </c>
      <c r="W3874" s="5">
        <f>IF(
Table1[[#This Row],[Budget_Margin]]=0,
"",
IF(
Table1[[#This Row],[Budget_Margin]]&gt;0,
(Table1[[#This Row],[Gross_Margin]]-Table1[[#This Row],[Budget_Margin]]) / Table1[[#This Row],[Budget_Margin]],
(Table1[[#This Row],[Gross_Margin]]-Table1[[#This Row],[Budget_Margin]]) / ABS(Table1[[#This Row],[Budget_Margin]])
)
)</f>
        <v>-8.7499999999999994E-2</v>
      </c>
      <c r="X3874" s="5" t="str">
        <f>IF(Table1[[#This Row],[Margin_Var]]&gt;=0, "Above Budget", "Below Budget")</f>
        <v>Below Budget</v>
      </c>
      <c r="Y3874" s="5">
        <f>IFERROR(Table1[[#This Row],[Gross_Margin]]/Table1[[#This Row],[Actual_Sales]],0)</f>
        <v>0.58399999999999996</v>
      </c>
      <c r="Z3874" s="5">
        <f>Table1[[#This Row],[Actual_Profit]]/Table1[[#This Row],[Actual_Sales]]</f>
        <v>-2.4E-2</v>
      </c>
      <c r="AA3874">
        <v>76</v>
      </c>
      <c r="AB3874" s="5">
        <f>IFERROR(Table1[[#This Row],[Expenses]]/Table1[[#This Row],[Actual_Sales]],0)</f>
        <v>0.60799999999999998</v>
      </c>
      <c r="AC3874">
        <v>47</v>
      </c>
      <c r="AD3874">
        <v>433</v>
      </c>
      <c r="AE3874" s="5">
        <f>IFERROR(Table1[[#This Row],[Inventory]]/Table1[[#This Row],[Actual_Sales]],0)</f>
        <v>3.464</v>
      </c>
    </row>
    <row r="3875" spans="1:31" x14ac:dyDescent="0.25">
      <c r="A3875">
        <v>410</v>
      </c>
      <c r="B3875">
        <v>503</v>
      </c>
      <c r="C3875">
        <v>1</v>
      </c>
      <c r="D3875" s="2">
        <v>40238</v>
      </c>
      <c r="E3875">
        <v>125</v>
      </c>
      <c r="F3875">
        <v>150</v>
      </c>
      <c r="G3875">
        <f>Table1[[#This Row],[Actual_Sales]]-Table1[[#This Row],[Budget_Sales]]</f>
        <v>-25</v>
      </c>
      <c r="H3875" s="5">
        <f>IF(
Table1[[#This Row],[Budget_Sales]]=0,
"",
IF(
Table1[[#This Row],[Budget_Sales]]&gt;0,
(Table1[[#This Row],[Actual_Sales]]-Table1[[#This Row],[Budget_Sales]])/Table1[[#This Row],[Budget_Sales]],
(Table1[[#This Row],[Actual_Sales]]-Table1[[#This Row],[Budget_Sales]])/ABS(Table1[[#This Row],[Budget_Sales]])
)
)</f>
        <v>-0.16666666666666666</v>
      </c>
      <c r="I3875" s="5" t="str">
        <f>IF(Table1[[#This Row],[Sales_Var]]&gt;=0,"Above Budget","Below Budget")</f>
        <v>Below Budget</v>
      </c>
      <c r="J3875">
        <f>Table1[[#This Row],[Actual_Sales]]-(Table1[[#This Row],[COGS]]+Table1[[#This Row],[Expenses]])</f>
        <v>-3</v>
      </c>
      <c r="K3875">
        <v>30</v>
      </c>
      <c r="L3875">
        <f>Table1[[#This Row],[Actual_Profit]]-Table1[[#This Row],[Budget_Profit]]</f>
        <v>-33</v>
      </c>
      <c r="M3875" s="5">
        <f>IF(
Table1[[#This Row],[Budget_Profit]]=0,
"",
IF(
Table1[[#This Row],[Budget_Profit]]&gt;0,
(Table1[[#This Row],[Actual_Profit]]-Table1[[#This Row],[Budget_Profit]])/Table1[[#This Row],[Budget_Profit]],
(Table1[[#This Row],[Actual_Profit]]-Table1[[#This Row],[Budget_Profit]])/ABS(Table1[[#This Row],[Budget_Profit]])
)
)</f>
        <v>-1.1000000000000001</v>
      </c>
      <c r="N3875" s="5" t="str">
        <f>IF(Table1[[#This Row],[Profit_Var]]&gt;=0, "Above Budget", "Below Budget")</f>
        <v>Below Budget</v>
      </c>
      <c r="O3875">
        <v>52</v>
      </c>
      <c r="P3875">
        <v>60</v>
      </c>
      <c r="Q3875">
        <f>Table1[[#This Row],[COGS]]-Table1[[#This Row],[Budget_COGS]]</f>
        <v>-8</v>
      </c>
      <c r="R3875" s="5">
        <f>IF(
Table1[[#This Row],[Budget_COGS]]=0,
"",
IF(
Table1[[#This Row],[Budget_COGS]]&gt;0,
(Table1[[#This Row],[Budget_COGS]]-Table1[[#This Row],[COGS]]) / Table1[[#This Row],[Budget_COGS]],
(Table1[[#This Row],[Budget_COGS]]-Table1[[#This Row],[COGS]]) / ABS(Table1[[#This Row],[Budget_COGS]])
)
)</f>
        <v>0.13333333333333333</v>
      </c>
      <c r="S3875" s="5" t="str">
        <f>IF(Table1[[#This Row],[COGS _Var]]&gt;=0, "Above Budget", "Below Budget")</f>
        <v>Below Budget</v>
      </c>
      <c r="T3875">
        <f>Table1[[#This Row],[Actual_Sales]]-Table1[[#This Row],[COGS]]</f>
        <v>73</v>
      </c>
      <c r="U3875">
        <v>90</v>
      </c>
      <c r="V3875">
        <f>Table1[[#This Row],[Gross_Margin]]-Table1[[#This Row],[Budget_Margin]]</f>
        <v>-17</v>
      </c>
      <c r="W3875" s="5">
        <f>IF(
Table1[[#This Row],[Budget_Margin]]=0,
"",
IF(
Table1[[#This Row],[Budget_Margin]]&gt;0,
(Table1[[#This Row],[Gross_Margin]]-Table1[[#This Row],[Budget_Margin]]) / Table1[[#This Row],[Budget_Margin]],
(Table1[[#This Row],[Gross_Margin]]-Table1[[#This Row],[Budget_Margin]]) / ABS(Table1[[#This Row],[Budget_Margin]])
)
)</f>
        <v>-0.18888888888888888</v>
      </c>
      <c r="X3875" s="5" t="str">
        <f>IF(Table1[[#This Row],[Margin_Var]]&gt;=0, "Above Budget", "Below Budget")</f>
        <v>Below Budget</v>
      </c>
      <c r="Y3875" s="5">
        <f>IFERROR(Table1[[#This Row],[Gross_Margin]]/Table1[[#This Row],[Actual_Sales]],0)</f>
        <v>0.58399999999999996</v>
      </c>
      <c r="Z3875" s="5">
        <f>Table1[[#This Row],[Actual_Profit]]/Table1[[#This Row],[Actual_Sales]]</f>
        <v>-2.4E-2</v>
      </c>
      <c r="AA3875">
        <v>76</v>
      </c>
      <c r="AB3875" s="5">
        <f>IFERROR(Table1[[#This Row],[Expenses]]/Table1[[#This Row],[Actual_Sales]],0)</f>
        <v>0.60799999999999998</v>
      </c>
      <c r="AC3875">
        <v>47</v>
      </c>
      <c r="AD3875">
        <v>421</v>
      </c>
      <c r="AE3875" s="5">
        <f>IFERROR(Table1[[#This Row],[Inventory]]/Table1[[#This Row],[Actual_Sales]],0)</f>
        <v>3.3679999999999999</v>
      </c>
    </row>
    <row r="3876" spans="1:31" x14ac:dyDescent="0.25">
      <c r="A3876">
        <v>3849</v>
      </c>
      <c r="B3876">
        <v>774</v>
      </c>
      <c r="C3876">
        <v>5</v>
      </c>
      <c r="D3876" s="2">
        <v>40817</v>
      </c>
      <c r="E3876">
        <v>124</v>
      </c>
      <c r="F3876">
        <v>100</v>
      </c>
      <c r="G3876">
        <f>Table1[[#This Row],[Actual_Sales]]-Table1[[#This Row],[Budget_Sales]]</f>
        <v>24</v>
      </c>
      <c r="H3876" s="5">
        <f>IF(
Table1[[#This Row],[Budget_Sales]]=0,
"",
IF(
Table1[[#This Row],[Budget_Sales]]&gt;0,
(Table1[[#This Row],[Actual_Sales]]-Table1[[#This Row],[Budget_Sales]])/Table1[[#This Row],[Budget_Sales]],
(Table1[[#This Row],[Actual_Sales]]-Table1[[#This Row],[Budget_Sales]])/ABS(Table1[[#This Row],[Budget_Sales]])
)
)</f>
        <v>0.24</v>
      </c>
      <c r="I3876" s="5" t="str">
        <f>IF(Table1[[#This Row],[Sales_Var]]&gt;=0,"Above Budget","Below Budget")</f>
        <v>Above Budget</v>
      </c>
      <c r="J3876">
        <f>Table1[[#This Row],[Actual_Sales]]-(Table1[[#This Row],[COGS]]+Table1[[#This Row],[Expenses]])</f>
        <v>-3</v>
      </c>
      <c r="K3876">
        <v>30</v>
      </c>
      <c r="L3876">
        <f>Table1[[#This Row],[Actual_Profit]]-Table1[[#This Row],[Budget_Profit]]</f>
        <v>-33</v>
      </c>
      <c r="M3876" s="5">
        <f>IF(
Table1[[#This Row],[Budget_Profit]]=0,
"",
IF(
Table1[[#This Row],[Budget_Profit]]&gt;0,
(Table1[[#This Row],[Actual_Profit]]-Table1[[#This Row],[Budget_Profit]])/Table1[[#This Row],[Budget_Profit]],
(Table1[[#This Row],[Actual_Profit]]-Table1[[#This Row],[Budget_Profit]])/ABS(Table1[[#This Row],[Budget_Profit]])
)
)</f>
        <v>-1.1000000000000001</v>
      </c>
      <c r="N3876" s="5" t="str">
        <f>IF(Table1[[#This Row],[Profit_Var]]&gt;=0, "Above Budget", "Below Budget")</f>
        <v>Below Budget</v>
      </c>
      <c r="O3876">
        <v>51</v>
      </c>
      <c r="P3876">
        <v>30</v>
      </c>
      <c r="Q3876">
        <f>Table1[[#This Row],[COGS]]-Table1[[#This Row],[Budget_COGS]]</f>
        <v>21</v>
      </c>
      <c r="R3876" s="5">
        <f>IF(
Table1[[#This Row],[Budget_COGS]]=0,
"",
IF(
Table1[[#This Row],[Budget_COGS]]&gt;0,
(Table1[[#This Row],[Budget_COGS]]-Table1[[#This Row],[COGS]]) / Table1[[#This Row],[Budget_COGS]],
(Table1[[#This Row],[Budget_COGS]]-Table1[[#This Row],[COGS]]) / ABS(Table1[[#This Row],[Budget_COGS]])
)
)</f>
        <v>-0.7</v>
      </c>
      <c r="S3876" s="5" t="str">
        <f>IF(Table1[[#This Row],[COGS _Var]]&gt;=0, "Above Budget", "Below Budget")</f>
        <v>Above Budget</v>
      </c>
      <c r="T3876">
        <f>Table1[[#This Row],[Actual_Sales]]-Table1[[#This Row],[COGS]]</f>
        <v>73</v>
      </c>
      <c r="U3876">
        <v>70</v>
      </c>
      <c r="V3876">
        <f>Table1[[#This Row],[Gross_Margin]]-Table1[[#This Row],[Budget_Margin]]</f>
        <v>3</v>
      </c>
      <c r="W3876" s="5">
        <f>IF(
Table1[[#This Row],[Budget_Margin]]=0,
"",
IF(
Table1[[#This Row],[Budget_Margin]]&gt;0,
(Table1[[#This Row],[Gross_Margin]]-Table1[[#This Row],[Budget_Margin]]) / Table1[[#This Row],[Budget_Margin]],
(Table1[[#This Row],[Gross_Margin]]-Table1[[#This Row],[Budget_Margin]]) / ABS(Table1[[#This Row],[Budget_Margin]])
)
)</f>
        <v>4.2857142857142858E-2</v>
      </c>
      <c r="X3876" s="5" t="str">
        <f>IF(Table1[[#This Row],[Margin_Var]]&gt;=0, "Above Budget", "Below Budget")</f>
        <v>Above Budget</v>
      </c>
      <c r="Y3876" s="5">
        <f>IFERROR(Table1[[#This Row],[Gross_Margin]]/Table1[[#This Row],[Actual_Sales]],0)</f>
        <v>0.58870967741935487</v>
      </c>
      <c r="Z3876" s="5">
        <f>Table1[[#This Row],[Actual_Profit]]/Table1[[#This Row],[Actual_Sales]]</f>
        <v>-2.4193548387096774E-2</v>
      </c>
      <c r="AA3876">
        <v>76</v>
      </c>
      <c r="AB3876" s="5">
        <f>IFERROR(Table1[[#This Row],[Expenses]]/Table1[[#This Row],[Actual_Sales]],0)</f>
        <v>0.61290322580645162</v>
      </c>
      <c r="AC3876">
        <v>46</v>
      </c>
      <c r="AD3876">
        <v>542</v>
      </c>
      <c r="AE3876" s="5">
        <f>IFERROR(Table1[[#This Row],[Inventory]]/Table1[[#This Row],[Actual_Sales]],0)</f>
        <v>4.370967741935484</v>
      </c>
    </row>
    <row r="3877" spans="1:31" x14ac:dyDescent="0.25">
      <c r="A3877">
        <v>806</v>
      </c>
      <c r="B3877">
        <v>573</v>
      </c>
      <c r="C3877">
        <v>13</v>
      </c>
      <c r="D3877" s="2">
        <v>40299</v>
      </c>
      <c r="E3877">
        <v>81</v>
      </c>
      <c r="F3877">
        <v>70</v>
      </c>
      <c r="G3877">
        <f>Table1[[#This Row],[Actual_Sales]]-Table1[[#This Row],[Budget_Sales]]</f>
        <v>11</v>
      </c>
      <c r="H3877" s="5">
        <f>IF(
Table1[[#This Row],[Budget_Sales]]=0,
"",
IF(
Table1[[#This Row],[Budget_Sales]]&gt;0,
(Table1[[#This Row],[Actual_Sales]]-Table1[[#This Row],[Budget_Sales]])/Table1[[#This Row],[Budget_Sales]],
(Table1[[#This Row],[Actual_Sales]]-Table1[[#This Row],[Budget_Sales]])/ABS(Table1[[#This Row],[Budget_Sales]])
)
)</f>
        <v>0.15714285714285714</v>
      </c>
      <c r="I3877" s="5" t="str">
        <f>IF(Table1[[#This Row],[Sales_Var]]&gt;=0,"Above Budget","Below Budget")</f>
        <v>Above Budget</v>
      </c>
      <c r="J3877">
        <f>Table1[[#This Row],[Actual_Sales]]-(Table1[[#This Row],[COGS]]+Table1[[#This Row],[Expenses]])</f>
        <v>-2</v>
      </c>
      <c r="K3877">
        <v>0</v>
      </c>
      <c r="L3877">
        <f>Table1[[#This Row],[Actual_Profit]]-Table1[[#This Row],[Budget_Profit]]</f>
        <v>-2</v>
      </c>
      <c r="M3877" s="5" t="str">
        <f>IF(
Table1[[#This Row],[Budget_Profit]]=0,
"",
IF(
Table1[[#This Row],[Budget_Profit]]&gt;0,
(Table1[[#This Row],[Actual_Profit]]-Table1[[#This Row],[Budget_Profit]])/Table1[[#This Row],[Budget_Profit]],
(Table1[[#This Row],[Actual_Profit]]-Table1[[#This Row],[Budget_Profit]])/ABS(Table1[[#This Row],[Budget_Profit]])
)
)</f>
        <v/>
      </c>
      <c r="N3877" s="5" t="str">
        <f>IF(Table1[[#This Row],[Profit_Var]]&gt;=0, "Above Budget", "Below Budget")</f>
        <v>Below Budget</v>
      </c>
      <c r="O3877">
        <v>36</v>
      </c>
      <c r="P3877">
        <v>30</v>
      </c>
      <c r="Q3877">
        <f>Table1[[#This Row],[COGS]]-Table1[[#This Row],[Budget_COGS]]</f>
        <v>6</v>
      </c>
      <c r="R3877" s="5">
        <f>IF(
Table1[[#This Row],[Budget_COGS]]=0,
"",
IF(
Table1[[#This Row],[Budget_COGS]]&gt;0,
(Table1[[#This Row],[Budget_COGS]]-Table1[[#This Row],[COGS]]) / Table1[[#This Row],[Budget_COGS]],
(Table1[[#This Row],[Budget_COGS]]-Table1[[#This Row],[COGS]]) / ABS(Table1[[#This Row],[Budget_COGS]])
)
)</f>
        <v>-0.2</v>
      </c>
      <c r="S3877" s="5" t="str">
        <f>IF(Table1[[#This Row],[COGS _Var]]&gt;=0, "Above Budget", "Below Budget")</f>
        <v>Above Budget</v>
      </c>
      <c r="T3877">
        <f>Table1[[#This Row],[Actual_Sales]]-Table1[[#This Row],[COGS]]</f>
        <v>45</v>
      </c>
      <c r="U3877">
        <v>40</v>
      </c>
      <c r="V3877">
        <f>Table1[[#This Row],[Gross_Margin]]-Table1[[#This Row],[Budget_Margin]]</f>
        <v>5</v>
      </c>
      <c r="W3877" s="5">
        <f>IF(
Table1[[#This Row],[Budget_Margin]]=0,
"",
IF(
Table1[[#This Row],[Budget_Margin]]&gt;0,
(Table1[[#This Row],[Gross_Margin]]-Table1[[#This Row],[Budget_Margin]]) / Table1[[#This Row],[Budget_Margin]],
(Table1[[#This Row],[Gross_Margin]]-Table1[[#This Row],[Budget_Margin]]) / ABS(Table1[[#This Row],[Budget_Margin]])
)
)</f>
        <v>0.125</v>
      </c>
      <c r="X3877" s="5" t="str">
        <f>IF(Table1[[#This Row],[Margin_Var]]&gt;=0, "Above Budget", "Below Budget")</f>
        <v>Above Budget</v>
      </c>
      <c r="Y3877" s="5">
        <f>IFERROR(Table1[[#This Row],[Gross_Margin]]/Table1[[#This Row],[Actual_Sales]],0)</f>
        <v>0.55555555555555558</v>
      </c>
      <c r="Z3877" s="5">
        <f>Table1[[#This Row],[Actual_Profit]]/Table1[[#This Row],[Actual_Sales]]</f>
        <v>-2.4691358024691357E-2</v>
      </c>
      <c r="AA3877">
        <v>47</v>
      </c>
      <c r="AB3877" s="5">
        <f>IFERROR(Table1[[#This Row],[Expenses]]/Table1[[#This Row],[Actual_Sales]],0)</f>
        <v>0.58024691358024694</v>
      </c>
      <c r="AC3877">
        <v>13</v>
      </c>
      <c r="AD3877">
        <v>212</v>
      </c>
      <c r="AE3877" s="5">
        <f>IFERROR(Table1[[#This Row],[Inventory]]/Table1[[#This Row],[Actual_Sales]],0)</f>
        <v>2.617283950617284</v>
      </c>
    </row>
    <row r="3878" spans="1:31" x14ac:dyDescent="0.25">
      <c r="A3878">
        <v>671</v>
      </c>
      <c r="B3878">
        <v>775</v>
      </c>
      <c r="C3878">
        <v>2</v>
      </c>
      <c r="D3878" s="2">
        <v>40269</v>
      </c>
      <c r="E3878">
        <v>79</v>
      </c>
      <c r="F3878">
        <v>90</v>
      </c>
      <c r="G3878">
        <f>Table1[[#This Row],[Actual_Sales]]-Table1[[#This Row],[Budget_Sales]]</f>
        <v>-11</v>
      </c>
      <c r="H3878" s="5">
        <f>IF(
Table1[[#This Row],[Budget_Sales]]=0,
"",
IF(
Table1[[#This Row],[Budget_Sales]]&gt;0,
(Table1[[#This Row],[Actual_Sales]]-Table1[[#This Row],[Budget_Sales]])/Table1[[#This Row],[Budget_Sales]],
(Table1[[#This Row],[Actual_Sales]]-Table1[[#This Row],[Budget_Sales]])/ABS(Table1[[#This Row],[Budget_Sales]])
)
)</f>
        <v>-0.12222222222222222</v>
      </c>
      <c r="I3878" s="5" t="str">
        <f>IF(Table1[[#This Row],[Sales_Var]]&gt;=0,"Above Budget","Below Budget")</f>
        <v>Below Budget</v>
      </c>
      <c r="J3878">
        <f>Table1[[#This Row],[Actual_Sales]]-(Table1[[#This Row],[COGS]]+Table1[[#This Row],[Expenses]])</f>
        <v>-2</v>
      </c>
      <c r="K3878">
        <v>10</v>
      </c>
      <c r="L3878">
        <f>Table1[[#This Row],[Actual_Profit]]-Table1[[#This Row],[Budget_Profit]]</f>
        <v>-12</v>
      </c>
      <c r="M3878" s="5">
        <f>IF(
Table1[[#This Row],[Budget_Profit]]=0,
"",
IF(
Table1[[#This Row],[Budget_Profit]]&gt;0,
(Table1[[#This Row],[Actual_Profit]]-Table1[[#This Row],[Budget_Profit]])/Table1[[#This Row],[Budget_Profit]],
(Table1[[#This Row],[Actual_Profit]]-Table1[[#This Row],[Budget_Profit]])/ABS(Table1[[#This Row],[Budget_Profit]])
)
)</f>
        <v>-1.2</v>
      </c>
      <c r="N3878" s="5" t="str">
        <f>IF(Table1[[#This Row],[Profit_Var]]&gt;=0, "Above Budget", "Below Budget")</f>
        <v>Below Budget</v>
      </c>
      <c r="O3878">
        <v>35</v>
      </c>
      <c r="P3878">
        <v>40</v>
      </c>
      <c r="Q3878">
        <f>Table1[[#This Row],[COGS]]-Table1[[#This Row],[Budget_COGS]]</f>
        <v>-5</v>
      </c>
      <c r="R3878" s="5">
        <f>IF(
Table1[[#This Row],[Budget_COGS]]=0,
"",
IF(
Table1[[#This Row],[Budget_COGS]]&gt;0,
(Table1[[#This Row],[Budget_COGS]]-Table1[[#This Row],[COGS]]) / Table1[[#This Row],[Budget_COGS]],
(Table1[[#This Row],[Budget_COGS]]-Table1[[#This Row],[COGS]]) / ABS(Table1[[#This Row],[Budget_COGS]])
)
)</f>
        <v>0.125</v>
      </c>
      <c r="S3878" s="5" t="str">
        <f>IF(Table1[[#This Row],[COGS _Var]]&gt;=0, "Above Budget", "Below Budget")</f>
        <v>Below Budget</v>
      </c>
      <c r="T3878">
        <f>Table1[[#This Row],[Actual_Sales]]-Table1[[#This Row],[COGS]]</f>
        <v>44</v>
      </c>
      <c r="U3878">
        <v>50</v>
      </c>
      <c r="V3878">
        <f>Table1[[#This Row],[Gross_Margin]]-Table1[[#This Row],[Budget_Margin]]</f>
        <v>-6</v>
      </c>
      <c r="W3878" s="5">
        <f>IF(
Table1[[#This Row],[Budget_Margin]]=0,
"",
IF(
Table1[[#This Row],[Budget_Margin]]&gt;0,
(Table1[[#This Row],[Gross_Margin]]-Table1[[#This Row],[Budget_Margin]]) / Table1[[#This Row],[Budget_Margin]],
(Table1[[#This Row],[Gross_Margin]]-Table1[[#This Row],[Budget_Margin]]) / ABS(Table1[[#This Row],[Budget_Margin]])
)
)</f>
        <v>-0.12</v>
      </c>
      <c r="X3878" s="5" t="str">
        <f>IF(Table1[[#This Row],[Margin_Var]]&gt;=0, "Above Budget", "Below Budget")</f>
        <v>Below Budget</v>
      </c>
      <c r="Y3878" s="5">
        <f>IFERROR(Table1[[#This Row],[Gross_Margin]]/Table1[[#This Row],[Actual_Sales]],0)</f>
        <v>0.55696202531645567</v>
      </c>
      <c r="Z3878" s="5">
        <f>Table1[[#This Row],[Actual_Profit]]/Table1[[#This Row],[Actual_Sales]]</f>
        <v>-2.5316455696202531E-2</v>
      </c>
      <c r="AA3878">
        <v>46</v>
      </c>
      <c r="AB3878" s="5">
        <f>IFERROR(Table1[[#This Row],[Expenses]]/Table1[[#This Row],[Actual_Sales]],0)</f>
        <v>0.58227848101265822</v>
      </c>
      <c r="AC3878">
        <v>13</v>
      </c>
      <c r="AD3878">
        <v>197</v>
      </c>
      <c r="AE3878" s="5">
        <f>IFERROR(Table1[[#This Row],[Inventory]]/Table1[[#This Row],[Actual_Sales]],0)</f>
        <v>2.4936708860759493</v>
      </c>
    </row>
    <row r="3879" spans="1:31" x14ac:dyDescent="0.25">
      <c r="A3879">
        <v>621</v>
      </c>
      <c r="B3879">
        <v>573</v>
      </c>
      <c r="C3879">
        <v>13</v>
      </c>
      <c r="D3879" s="2">
        <v>40269</v>
      </c>
      <c r="E3879">
        <v>79</v>
      </c>
      <c r="F3879">
        <v>60</v>
      </c>
      <c r="G3879">
        <f>Table1[[#This Row],[Actual_Sales]]-Table1[[#This Row],[Budget_Sales]]</f>
        <v>19</v>
      </c>
      <c r="H3879" s="5">
        <f>IF(
Table1[[#This Row],[Budget_Sales]]=0,
"",
IF(
Table1[[#This Row],[Budget_Sales]]&gt;0,
(Table1[[#This Row],[Actual_Sales]]-Table1[[#This Row],[Budget_Sales]])/Table1[[#This Row],[Budget_Sales]],
(Table1[[#This Row],[Actual_Sales]]-Table1[[#This Row],[Budget_Sales]])/ABS(Table1[[#This Row],[Budget_Sales]])
)
)</f>
        <v>0.31666666666666665</v>
      </c>
      <c r="I3879" s="5" t="str">
        <f>IF(Table1[[#This Row],[Sales_Var]]&gt;=0,"Above Budget","Below Budget")</f>
        <v>Above Budget</v>
      </c>
      <c r="J3879">
        <f>Table1[[#This Row],[Actual_Sales]]-(Table1[[#This Row],[COGS]]+Table1[[#This Row],[Expenses]])</f>
        <v>-2</v>
      </c>
      <c r="K3879">
        <v>-10</v>
      </c>
      <c r="L3879">
        <f>Table1[[#This Row],[Actual_Profit]]-Table1[[#This Row],[Budget_Profit]]</f>
        <v>8</v>
      </c>
      <c r="M3879" s="5">
        <f>IF(
Table1[[#This Row],[Budget_Profit]]=0,
"",
IF(
Table1[[#This Row],[Budget_Profit]]&gt;0,
(Table1[[#This Row],[Actual_Profit]]-Table1[[#This Row],[Budget_Profit]])/Table1[[#This Row],[Budget_Profit]],
(Table1[[#This Row],[Actual_Profit]]-Table1[[#This Row],[Budget_Profit]])/ABS(Table1[[#This Row],[Budget_Profit]])
)
)</f>
        <v>0.8</v>
      </c>
      <c r="N3879" s="5" t="str">
        <f>IF(Table1[[#This Row],[Profit_Var]]&gt;=0, "Above Budget", "Below Budget")</f>
        <v>Above Budget</v>
      </c>
      <c r="O3879">
        <v>35</v>
      </c>
      <c r="P3879">
        <v>30</v>
      </c>
      <c r="Q3879">
        <f>Table1[[#This Row],[COGS]]-Table1[[#This Row],[Budget_COGS]]</f>
        <v>5</v>
      </c>
      <c r="R3879" s="5">
        <f>IF(
Table1[[#This Row],[Budget_COGS]]=0,
"",
IF(
Table1[[#This Row],[Budget_COGS]]&gt;0,
(Table1[[#This Row],[Budget_COGS]]-Table1[[#This Row],[COGS]]) / Table1[[#This Row],[Budget_COGS]],
(Table1[[#This Row],[Budget_COGS]]-Table1[[#This Row],[COGS]]) / ABS(Table1[[#This Row],[Budget_COGS]])
)
)</f>
        <v>-0.16666666666666666</v>
      </c>
      <c r="S3879" s="5" t="str">
        <f>IF(Table1[[#This Row],[COGS _Var]]&gt;=0, "Above Budget", "Below Budget")</f>
        <v>Above Budget</v>
      </c>
      <c r="T3879">
        <f>Table1[[#This Row],[Actual_Sales]]-Table1[[#This Row],[COGS]]</f>
        <v>44</v>
      </c>
      <c r="U3879">
        <v>30</v>
      </c>
      <c r="V3879">
        <f>Table1[[#This Row],[Gross_Margin]]-Table1[[#This Row],[Budget_Margin]]</f>
        <v>14</v>
      </c>
      <c r="W3879" s="5">
        <f>IF(
Table1[[#This Row],[Budget_Margin]]=0,
"",
IF(
Table1[[#This Row],[Budget_Margin]]&gt;0,
(Table1[[#This Row],[Gross_Margin]]-Table1[[#This Row],[Budget_Margin]]) / Table1[[#This Row],[Budget_Margin]],
(Table1[[#This Row],[Gross_Margin]]-Table1[[#This Row],[Budget_Margin]]) / ABS(Table1[[#This Row],[Budget_Margin]])
)
)</f>
        <v>0.46666666666666667</v>
      </c>
      <c r="X3879" s="5" t="str">
        <f>IF(Table1[[#This Row],[Margin_Var]]&gt;=0, "Above Budget", "Below Budget")</f>
        <v>Above Budget</v>
      </c>
      <c r="Y3879" s="5">
        <f>IFERROR(Table1[[#This Row],[Gross_Margin]]/Table1[[#This Row],[Actual_Sales]],0)</f>
        <v>0.55696202531645567</v>
      </c>
      <c r="Z3879" s="5">
        <f>Table1[[#This Row],[Actual_Profit]]/Table1[[#This Row],[Actual_Sales]]</f>
        <v>-2.5316455696202531E-2</v>
      </c>
      <c r="AA3879">
        <v>46</v>
      </c>
      <c r="AB3879" s="5">
        <f>IFERROR(Table1[[#This Row],[Expenses]]/Table1[[#This Row],[Actual_Sales]],0)</f>
        <v>0.58227848101265822</v>
      </c>
      <c r="AC3879">
        <v>13</v>
      </c>
      <c r="AD3879">
        <v>197</v>
      </c>
      <c r="AE3879" s="5">
        <f>IFERROR(Table1[[#This Row],[Inventory]]/Table1[[#This Row],[Actual_Sales]],0)</f>
        <v>2.4936708860759493</v>
      </c>
    </row>
    <row r="3880" spans="1:31" x14ac:dyDescent="0.25">
      <c r="A3880">
        <v>1724</v>
      </c>
      <c r="B3880">
        <v>775</v>
      </c>
      <c r="C3880">
        <v>2</v>
      </c>
      <c r="D3880" s="2">
        <v>40452</v>
      </c>
      <c r="E3880">
        <v>77</v>
      </c>
      <c r="F3880">
        <v>100</v>
      </c>
      <c r="G3880">
        <f>Table1[[#This Row],[Actual_Sales]]-Table1[[#This Row],[Budget_Sales]]</f>
        <v>-23</v>
      </c>
      <c r="H3880" s="5">
        <f>IF(
Table1[[#This Row],[Budget_Sales]]=0,
"",
IF(
Table1[[#This Row],[Budget_Sales]]&gt;0,
(Table1[[#This Row],[Actual_Sales]]-Table1[[#This Row],[Budget_Sales]])/Table1[[#This Row],[Budget_Sales]],
(Table1[[#This Row],[Actual_Sales]]-Table1[[#This Row],[Budget_Sales]])/ABS(Table1[[#This Row],[Budget_Sales]])
)
)</f>
        <v>-0.23</v>
      </c>
      <c r="I3880" s="5" t="str">
        <f>IF(Table1[[#This Row],[Sales_Var]]&gt;=0,"Above Budget","Below Budget")</f>
        <v>Below Budget</v>
      </c>
      <c r="J3880">
        <f>Table1[[#This Row],[Actual_Sales]]-(Table1[[#This Row],[COGS]]+Table1[[#This Row],[Expenses]])</f>
        <v>-2</v>
      </c>
      <c r="K3880">
        <v>30</v>
      </c>
      <c r="L3880">
        <f>Table1[[#This Row],[Actual_Profit]]-Table1[[#This Row],[Budget_Profit]]</f>
        <v>-32</v>
      </c>
      <c r="M3880" s="5">
        <f>IF(
Table1[[#This Row],[Budget_Profit]]=0,
"",
IF(
Table1[[#This Row],[Budget_Profit]]&gt;0,
(Table1[[#This Row],[Actual_Profit]]-Table1[[#This Row],[Budget_Profit]])/Table1[[#This Row],[Budget_Profit]],
(Table1[[#This Row],[Actual_Profit]]-Table1[[#This Row],[Budget_Profit]])/ABS(Table1[[#This Row],[Budget_Profit]])
)
)</f>
        <v>-1.0666666666666667</v>
      </c>
      <c r="N3880" s="5" t="str">
        <f>IF(Table1[[#This Row],[Profit_Var]]&gt;=0, "Above Budget", "Below Budget")</f>
        <v>Below Budget</v>
      </c>
      <c r="O3880">
        <v>34</v>
      </c>
      <c r="P3880">
        <v>40</v>
      </c>
      <c r="Q3880">
        <f>Table1[[#This Row],[COGS]]-Table1[[#This Row],[Budget_COGS]]</f>
        <v>-6</v>
      </c>
      <c r="R3880" s="5">
        <f>IF(
Table1[[#This Row],[Budget_COGS]]=0,
"",
IF(
Table1[[#This Row],[Budget_COGS]]&gt;0,
(Table1[[#This Row],[Budget_COGS]]-Table1[[#This Row],[COGS]]) / Table1[[#This Row],[Budget_COGS]],
(Table1[[#This Row],[Budget_COGS]]-Table1[[#This Row],[COGS]]) / ABS(Table1[[#This Row],[Budget_COGS]])
)
)</f>
        <v>0.15</v>
      </c>
      <c r="S3880" s="5" t="str">
        <f>IF(Table1[[#This Row],[COGS _Var]]&gt;=0, "Above Budget", "Below Budget")</f>
        <v>Below Budget</v>
      </c>
      <c r="T3880">
        <f>Table1[[#This Row],[Actual_Sales]]-Table1[[#This Row],[COGS]]</f>
        <v>43</v>
      </c>
      <c r="U3880">
        <v>60</v>
      </c>
      <c r="V3880">
        <f>Table1[[#This Row],[Gross_Margin]]-Table1[[#This Row],[Budget_Margin]]</f>
        <v>-17</v>
      </c>
      <c r="W3880" s="5">
        <f>IF(
Table1[[#This Row],[Budget_Margin]]=0,
"",
IF(
Table1[[#This Row],[Budget_Margin]]&gt;0,
(Table1[[#This Row],[Gross_Margin]]-Table1[[#This Row],[Budget_Margin]]) / Table1[[#This Row],[Budget_Margin]],
(Table1[[#This Row],[Gross_Margin]]-Table1[[#This Row],[Budget_Margin]]) / ABS(Table1[[#This Row],[Budget_Margin]])
)
)</f>
        <v>-0.28333333333333333</v>
      </c>
      <c r="X3880" s="5" t="str">
        <f>IF(Table1[[#This Row],[Margin_Var]]&gt;=0, "Above Budget", "Below Budget")</f>
        <v>Below Budget</v>
      </c>
      <c r="Y3880" s="5">
        <f>IFERROR(Table1[[#This Row],[Gross_Margin]]/Table1[[#This Row],[Actual_Sales]],0)</f>
        <v>0.55844155844155841</v>
      </c>
      <c r="Z3880" s="5">
        <f>Table1[[#This Row],[Actual_Profit]]/Table1[[#This Row],[Actual_Sales]]</f>
        <v>-2.5974025974025976E-2</v>
      </c>
      <c r="AA3880">
        <v>45</v>
      </c>
      <c r="AB3880" s="5">
        <f>IFERROR(Table1[[#This Row],[Expenses]]/Table1[[#This Row],[Actual_Sales]],0)</f>
        <v>0.58441558441558439</v>
      </c>
      <c r="AC3880">
        <v>12</v>
      </c>
      <c r="AD3880">
        <v>240</v>
      </c>
      <c r="AE3880" s="5">
        <f>IFERROR(Table1[[#This Row],[Inventory]]/Table1[[#This Row],[Actual_Sales]],0)</f>
        <v>3.116883116883117</v>
      </c>
    </row>
    <row r="3881" spans="1:31" x14ac:dyDescent="0.25">
      <c r="A3881">
        <v>2897</v>
      </c>
      <c r="B3881">
        <v>505</v>
      </c>
      <c r="C3881">
        <v>4</v>
      </c>
      <c r="D3881" s="2">
        <v>40664</v>
      </c>
      <c r="E3881">
        <v>75</v>
      </c>
      <c r="F3881">
        <v>60</v>
      </c>
      <c r="G3881">
        <f>Table1[[#This Row],[Actual_Sales]]-Table1[[#This Row],[Budget_Sales]]</f>
        <v>15</v>
      </c>
      <c r="H3881" s="5">
        <f>IF(
Table1[[#This Row],[Budget_Sales]]=0,
"",
IF(
Table1[[#This Row],[Budget_Sales]]&gt;0,
(Table1[[#This Row],[Actual_Sales]]-Table1[[#This Row],[Budget_Sales]])/Table1[[#This Row],[Budget_Sales]],
(Table1[[#This Row],[Actual_Sales]]-Table1[[#This Row],[Budget_Sales]])/ABS(Table1[[#This Row],[Budget_Sales]])
)
)</f>
        <v>0.25</v>
      </c>
      <c r="I3881" s="5" t="str">
        <f>IF(Table1[[#This Row],[Sales_Var]]&gt;=0,"Above Budget","Below Budget")</f>
        <v>Above Budget</v>
      </c>
      <c r="J3881">
        <f>Table1[[#This Row],[Actual_Sales]]-(Table1[[#This Row],[COGS]]+Table1[[#This Row],[Expenses]])</f>
        <v>-2</v>
      </c>
      <c r="K3881">
        <v>10</v>
      </c>
      <c r="L3881">
        <f>Table1[[#This Row],[Actual_Profit]]-Table1[[#This Row],[Budget_Profit]]</f>
        <v>-12</v>
      </c>
      <c r="M3881" s="5">
        <f>IF(
Table1[[#This Row],[Budget_Profit]]=0,
"",
IF(
Table1[[#This Row],[Budget_Profit]]&gt;0,
(Table1[[#This Row],[Actual_Profit]]-Table1[[#This Row],[Budget_Profit]])/Table1[[#This Row],[Budget_Profit]],
(Table1[[#This Row],[Actual_Profit]]-Table1[[#This Row],[Budget_Profit]])/ABS(Table1[[#This Row],[Budget_Profit]])
)
)</f>
        <v>-1.2</v>
      </c>
      <c r="N3881" s="5" t="str">
        <f>IF(Table1[[#This Row],[Profit_Var]]&gt;=0, "Above Budget", "Below Budget")</f>
        <v>Below Budget</v>
      </c>
      <c r="O3881">
        <v>34</v>
      </c>
      <c r="P3881">
        <v>20</v>
      </c>
      <c r="Q3881">
        <f>Table1[[#This Row],[COGS]]-Table1[[#This Row],[Budget_COGS]]</f>
        <v>14</v>
      </c>
      <c r="R3881" s="5">
        <f>IF(
Table1[[#This Row],[Budget_COGS]]=0,
"",
IF(
Table1[[#This Row],[Budget_COGS]]&gt;0,
(Table1[[#This Row],[Budget_COGS]]-Table1[[#This Row],[COGS]]) / Table1[[#This Row],[Budget_COGS]],
(Table1[[#This Row],[Budget_COGS]]-Table1[[#This Row],[COGS]]) / ABS(Table1[[#This Row],[Budget_COGS]])
)
)</f>
        <v>-0.7</v>
      </c>
      <c r="S3881" s="5" t="str">
        <f>IF(Table1[[#This Row],[COGS _Var]]&gt;=0, "Above Budget", "Below Budget")</f>
        <v>Above Budget</v>
      </c>
      <c r="T3881">
        <f>Table1[[#This Row],[Actual_Sales]]-Table1[[#This Row],[COGS]]</f>
        <v>41</v>
      </c>
      <c r="U3881">
        <v>40</v>
      </c>
      <c r="V3881">
        <f>Table1[[#This Row],[Gross_Margin]]-Table1[[#This Row],[Budget_Margin]]</f>
        <v>1</v>
      </c>
      <c r="W3881" s="5">
        <f>IF(
Table1[[#This Row],[Budget_Margin]]=0,
"",
IF(
Table1[[#This Row],[Budget_Margin]]&gt;0,
(Table1[[#This Row],[Gross_Margin]]-Table1[[#This Row],[Budget_Margin]]) / Table1[[#This Row],[Budget_Margin]],
(Table1[[#This Row],[Gross_Margin]]-Table1[[#This Row],[Budget_Margin]]) / ABS(Table1[[#This Row],[Budget_Margin]])
)
)</f>
        <v>2.5000000000000001E-2</v>
      </c>
      <c r="X3881" s="5" t="str">
        <f>IF(Table1[[#This Row],[Margin_Var]]&gt;=0, "Above Budget", "Below Budget")</f>
        <v>Above Budget</v>
      </c>
      <c r="Y3881" s="5">
        <f>IFERROR(Table1[[#This Row],[Gross_Margin]]/Table1[[#This Row],[Actual_Sales]],0)</f>
        <v>0.54666666666666663</v>
      </c>
      <c r="Z3881" s="5">
        <f>Table1[[#This Row],[Actual_Profit]]/Table1[[#This Row],[Actual_Sales]]</f>
        <v>-2.6666666666666668E-2</v>
      </c>
      <c r="AA3881">
        <v>43</v>
      </c>
      <c r="AB3881" s="5">
        <f>IFERROR(Table1[[#This Row],[Expenses]]/Table1[[#This Row],[Actual_Sales]],0)</f>
        <v>0.57333333333333336</v>
      </c>
      <c r="AC3881">
        <v>12</v>
      </c>
      <c r="AD3881">
        <v>-104</v>
      </c>
      <c r="AE3881" s="5">
        <f>IFERROR(Table1[[#This Row],[Inventory]]/Table1[[#This Row],[Actual_Sales]],0)</f>
        <v>-1.3866666666666667</v>
      </c>
    </row>
    <row r="3882" spans="1:31" x14ac:dyDescent="0.25">
      <c r="A3882">
        <v>2874</v>
      </c>
      <c r="B3882">
        <v>417</v>
      </c>
      <c r="C3882">
        <v>12</v>
      </c>
      <c r="D3882" s="2">
        <v>40664</v>
      </c>
      <c r="E3882">
        <v>75</v>
      </c>
      <c r="F3882">
        <v>60</v>
      </c>
      <c r="G3882">
        <f>Table1[[#This Row],[Actual_Sales]]-Table1[[#This Row],[Budget_Sales]]</f>
        <v>15</v>
      </c>
      <c r="H3882" s="5">
        <f>IF(
Table1[[#This Row],[Budget_Sales]]=0,
"",
IF(
Table1[[#This Row],[Budget_Sales]]&gt;0,
(Table1[[#This Row],[Actual_Sales]]-Table1[[#This Row],[Budget_Sales]])/Table1[[#This Row],[Budget_Sales]],
(Table1[[#This Row],[Actual_Sales]]-Table1[[#This Row],[Budget_Sales]])/ABS(Table1[[#This Row],[Budget_Sales]])
)
)</f>
        <v>0.25</v>
      </c>
      <c r="I3882" s="5" t="str">
        <f>IF(Table1[[#This Row],[Sales_Var]]&gt;=0,"Above Budget","Below Budget")</f>
        <v>Above Budget</v>
      </c>
      <c r="J3882">
        <f>Table1[[#This Row],[Actual_Sales]]-(Table1[[#This Row],[COGS]]+Table1[[#This Row],[Expenses]])</f>
        <v>-2</v>
      </c>
      <c r="K3882">
        <v>0</v>
      </c>
      <c r="L3882">
        <f>Table1[[#This Row],[Actual_Profit]]-Table1[[#This Row],[Budget_Profit]]</f>
        <v>-2</v>
      </c>
      <c r="M3882" s="5" t="str">
        <f>IF(
Table1[[#This Row],[Budget_Profit]]=0,
"",
IF(
Table1[[#This Row],[Budget_Profit]]&gt;0,
(Table1[[#This Row],[Actual_Profit]]-Table1[[#This Row],[Budget_Profit]])/Table1[[#This Row],[Budget_Profit]],
(Table1[[#This Row],[Actual_Profit]]-Table1[[#This Row],[Budget_Profit]])/ABS(Table1[[#This Row],[Budget_Profit]])
)
)</f>
        <v/>
      </c>
      <c r="N3882" s="5" t="str">
        <f>IF(Table1[[#This Row],[Profit_Var]]&gt;=0, "Above Budget", "Below Budget")</f>
        <v>Below Budget</v>
      </c>
      <c r="O3882">
        <v>34</v>
      </c>
      <c r="P3882">
        <v>20</v>
      </c>
      <c r="Q3882">
        <f>Table1[[#This Row],[COGS]]-Table1[[#This Row],[Budget_COGS]]</f>
        <v>14</v>
      </c>
      <c r="R3882" s="5">
        <f>IF(
Table1[[#This Row],[Budget_COGS]]=0,
"",
IF(
Table1[[#This Row],[Budget_COGS]]&gt;0,
(Table1[[#This Row],[Budget_COGS]]-Table1[[#This Row],[COGS]]) / Table1[[#This Row],[Budget_COGS]],
(Table1[[#This Row],[Budget_COGS]]-Table1[[#This Row],[COGS]]) / ABS(Table1[[#This Row],[Budget_COGS]])
)
)</f>
        <v>-0.7</v>
      </c>
      <c r="S3882" s="5" t="str">
        <f>IF(Table1[[#This Row],[COGS _Var]]&gt;=0, "Above Budget", "Below Budget")</f>
        <v>Above Budget</v>
      </c>
      <c r="T3882">
        <f>Table1[[#This Row],[Actual_Sales]]-Table1[[#This Row],[COGS]]</f>
        <v>41</v>
      </c>
      <c r="U3882">
        <v>40</v>
      </c>
      <c r="V3882">
        <f>Table1[[#This Row],[Gross_Margin]]-Table1[[#This Row],[Budget_Margin]]</f>
        <v>1</v>
      </c>
      <c r="W3882" s="5">
        <f>IF(
Table1[[#This Row],[Budget_Margin]]=0,
"",
IF(
Table1[[#This Row],[Budget_Margin]]&gt;0,
(Table1[[#This Row],[Gross_Margin]]-Table1[[#This Row],[Budget_Margin]]) / Table1[[#This Row],[Budget_Margin]],
(Table1[[#This Row],[Gross_Margin]]-Table1[[#This Row],[Budget_Margin]]) / ABS(Table1[[#This Row],[Budget_Margin]])
)
)</f>
        <v>2.5000000000000001E-2</v>
      </c>
      <c r="X3882" s="5" t="str">
        <f>IF(Table1[[#This Row],[Margin_Var]]&gt;=0, "Above Budget", "Below Budget")</f>
        <v>Above Budget</v>
      </c>
      <c r="Y3882" s="5">
        <f>IFERROR(Table1[[#This Row],[Gross_Margin]]/Table1[[#This Row],[Actual_Sales]],0)</f>
        <v>0.54666666666666663</v>
      </c>
      <c r="Z3882" s="5">
        <f>Table1[[#This Row],[Actual_Profit]]/Table1[[#This Row],[Actual_Sales]]</f>
        <v>-2.6666666666666668E-2</v>
      </c>
      <c r="AA3882">
        <v>43</v>
      </c>
      <c r="AB3882" s="5">
        <f>IFERROR(Table1[[#This Row],[Expenses]]/Table1[[#This Row],[Actual_Sales]],0)</f>
        <v>0.57333333333333336</v>
      </c>
      <c r="AC3882">
        <v>12</v>
      </c>
      <c r="AD3882">
        <v>182</v>
      </c>
      <c r="AE3882" s="5">
        <f>IFERROR(Table1[[#This Row],[Inventory]]/Table1[[#This Row],[Actual_Sales]],0)</f>
        <v>2.4266666666666667</v>
      </c>
    </row>
    <row r="3883" spans="1:31" x14ac:dyDescent="0.25">
      <c r="A3883">
        <v>918</v>
      </c>
      <c r="B3883">
        <v>351</v>
      </c>
      <c r="C3883">
        <v>5</v>
      </c>
      <c r="D3883" s="2">
        <v>40330</v>
      </c>
      <c r="E3883">
        <v>111</v>
      </c>
      <c r="F3883">
        <v>100</v>
      </c>
      <c r="G3883">
        <f>Table1[[#This Row],[Actual_Sales]]-Table1[[#This Row],[Budget_Sales]]</f>
        <v>11</v>
      </c>
      <c r="H3883" s="5">
        <f>IF(
Table1[[#This Row],[Budget_Sales]]=0,
"",
IF(
Table1[[#This Row],[Budget_Sales]]&gt;0,
(Table1[[#This Row],[Actual_Sales]]-Table1[[#This Row],[Budget_Sales]])/Table1[[#This Row],[Budget_Sales]],
(Table1[[#This Row],[Actual_Sales]]-Table1[[#This Row],[Budget_Sales]])/ABS(Table1[[#This Row],[Budget_Sales]])
)
)</f>
        <v>0.11</v>
      </c>
      <c r="I3883" s="5" t="str">
        <f>IF(Table1[[#This Row],[Sales_Var]]&gt;=0,"Above Budget","Below Budget")</f>
        <v>Above Budget</v>
      </c>
      <c r="J3883">
        <f>Table1[[#This Row],[Actual_Sales]]-(Table1[[#This Row],[COGS]]+Table1[[#This Row],[Expenses]])</f>
        <v>-3</v>
      </c>
      <c r="K3883">
        <v>10</v>
      </c>
      <c r="L3883">
        <f>Table1[[#This Row],[Actual_Profit]]-Table1[[#This Row],[Budget_Profit]]</f>
        <v>-13</v>
      </c>
      <c r="M3883" s="5">
        <f>IF(
Table1[[#This Row],[Budget_Profit]]=0,
"",
IF(
Table1[[#This Row],[Budget_Profit]]&gt;0,
(Table1[[#This Row],[Actual_Profit]]-Table1[[#This Row],[Budget_Profit]])/Table1[[#This Row],[Budget_Profit]],
(Table1[[#This Row],[Actual_Profit]]-Table1[[#This Row],[Budget_Profit]])/ABS(Table1[[#This Row],[Budget_Profit]])
)
)</f>
        <v>-1.3</v>
      </c>
      <c r="N3883" s="5" t="str">
        <f>IF(Table1[[#This Row],[Profit_Var]]&gt;=0, "Above Budget", "Below Budget")</f>
        <v>Below Budget</v>
      </c>
      <c r="O3883">
        <v>44</v>
      </c>
      <c r="P3883">
        <v>40</v>
      </c>
      <c r="Q3883">
        <f>Table1[[#This Row],[COGS]]-Table1[[#This Row],[Budget_COGS]]</f>
        <v>4</v>
      </c>
      <c r="R3883" s="5">
        <f>IF(
Table1[[#This Row],[Budget_COGS]]=0,
"",
IF(
Table1[[#This Row],[Budget_COGS]]&gt;0,
(Table1[[#This Row],[Budget_COGS]]-Table1[[#This Row],[COGS]]) / Table1[[#This Row],[Budget_COGS]],
(Table1[[#This Row],[Budget_COGS]]-Table1[[#This Row],[COGS]]) / ABS(Table1[[#This Row],[Budget_COGS]])
)
)</f>
        <v>-0.1</v>
      </c>
      <c r="S3883" s="5" t="str">
        <f>IF(Table1[[#This Row],[COGS _Var]]&gt;=0, "Above Budget", "Below Budget")</f>
        <v>Above Budget</v>
      </c>
      <c r="T3883">
        <f>Table1[[#This Row],[Actual_Sales]]-Table1[[#This Row],[COGS]]</f>
        <v>67</v>
      </c>
      <c r="U3883">
        <v>60</v>
      </c>
      <c r="V3883">
        <f>Table1[[#This Row],[Gross_Margin]]-Table1[[#This Row],[Budget_Margin]]</f>
        <v>7</v>
      </c>
      <c r="W3883" s="5">
        <f>IF(
Table1[[#This Row],[Budget_Margin]]=0,
"",
IF(
Table1[[#This Row],[Budget_Margin]]&gt;0,
(Table1[[#This Row],[Gross_Margin]]-Table1[[#This Row],[Budget_Margin]]) / Table1[[#This Row],[Budget_Margin]],
(Table1[[#This Row],[Gross_Margin]]-Table1[[#This Row],[Budget_Margin]]) / ABS(Table1[[#This Row],[Budget_Margin]])
)
)</f>
        <v>0.11666666666666667</v>
      </c>
      <c r="X3883" s="5" t="str">
        <f>IF(Table1[[#This Row],[Margin_Var]]&gt;=0, "Above Budget", "Below Budget")</f>
        <v>Above Budget</v>
      </c>
      <c r="Y3883" s="5">
        <f>IFERROR(Table1[[#This Row],[Gross_Margin]]/Table1[[#This Row],[Actual_Sales]],0)</f>
        <v>0.60360360360360366</v>
      </c>
      <c r="Z3883" s="5">
        <f>Table1[[#This Row],[Actual_Profit]]/Table1[[#This Row],[Actual_Sales]]</f>
        <v>-2.7027027027027029E-2</v>
      </c>
      <c r="AA3883">
        <v>70</v>
      </c>
      <c r="AB3883" s="5">
        <f>IFERROR(Table1[[#This Row],[Expenses]]/Table1[[#This Row],[Actual_Sales]],0)</f>
        <v>0.63063063063063063</v>
      </c>
      <c r="AC3883">
        <v>40</v>
      </c>
      <c r="AD3883">
        <v>543</v>
      </c>
      <c r="AE3883" s="5">
        <f>IFERROR(Table1[[#This Row],[Inventory]]/Table1[[#This Row],[Actual_Sales]],0)</f>
        <v>4.8918918918918921</v>
      </c>
    </row>
    <row r="3884" spans="1:31" x14ac:dyDescent="0.25">
      <c r="A3884">
        <v>2193</v>
      </c>
      <c r="B3884">
        <v>505</v>
      </c>
      <c r="C3884">
        <v>4</v>
      </c>
      <c r="D3884" s="2">
        <v>40544</v>
      </c>
      <c r="E3884">
        <v>73</v>
      </c>
      <c r="F3884">
        <v>50</v>
      </c>
      <c r="G3884">
        <f>Table1[[#This Row],[Actual_Sales]]-Table1[[#This Row],[Budget_Sales]]</f>
        <v>23</v>
      </c>
      <c r="H3884" s="5">
        <f>IF(
Table1[[#This Row],[Budget_Sales]]=0,
"",
IF(
Table1[[#This Row],[Budget_Sales]]&gt;0,
(Table1[[#This Row],[Actual_Sales]]-Table1[[#This Row],[Budget_Sales]])/Table1[[#This Row],[Budget_Sales]],
(Table1[[#This Row],[Actual_Sales]]-Table1[[#This Row],[Budget_Sales]])/ABS(Table1[[#This Row],[Budget_Sales]])
)
)</f>
        <v>0.46</v>
      </c>
      <c r="I3884" s="5" t="str">
        <f>IF(Table1[[#This Row],[Sales_Var]]&gt;=0,"Above Budget","Below Budget")</f>
        <v>Above Budget</v>
      </c>
      <c r="J3884">
        <f>Table1[[#This Row],[Actual_Sales]]-(Table1[[#This Row],[COGS]]+Table1[[#This Row],[Expenses]])</f>
        <v>-2</v>
      </c>
      <c r="K3884">
        <v>0</v>
      </c>
      <c r="L3884">
        <f>Table1[[#This Row],[Actual_Profit]]-Table1[[#This Row],[Budget_Profit]]</f>
        <v>-2</v>
      </c>
      <c r="M3884" s="5" t="str">
        <f>IF(
Table1[[#This Row],[Budget_Profit]]=0,
"",
IF(
Table1[[#This Row],[Budget_Profit]]&gt;0,
(Table1[[#This Row],[Actual_Profit]]-Table1[[#This Row],[Budget_Profit]])/Table1[[#This Row],[Budget_Profit]],
(Table1[[#This Row],[Actual_Profit]]-Table1[[#This Row],[Budget_Profit]])/ABS(Table1[[#This Row],[Budget_Profit]])
)
)</f>
        <v/>
      </c>
      <c r="N3884" s="5" t="str">
        <f>IF(Table1[[#This Row],[Profit_Var]]&gt;=0, "Above Budget", "Below Budget")</f>
        <v>Below Budget</v>
      </c>
      <c r="O3884">
        <v>29</v>
      </c>
      <c r="P3884">
        <v>20</v>
      </c>
      <c r="Q3884">
        <f>Table1[[#This Row],[COGS]]-Table1[[#This Row],[Budget_COGS]]</f>
        <v>9</v>
      </c>
      <c r="R3884" s="5">
        <f>IF(
Table1[[#This Row],[Budget_COGS]]=0,
"",
IF(
Table1[[#This Row],[Budget_COGS]]&gt;0,
(Table1[[#This Row],[Budget_COGS]]-Table1[[#This Row],[COGS]]) / Table1[[#This Row],[Budget_COGS]],
(Table1[[#This Row],[Budget_COGS]]-Table1[[#This Row],[COGS]]) / ABS(Table1[[#This Row],[Budget_COGS]])
)
)</f>
        <v>-0.45</v>
      </c>
      <c r="S3884" s="5" t="str">
        <f>IF(Table1[[#This Row],[COGS _Var]]&gt;=0, "Above Budget", "Below Budget")</f>
        <v>Above Budget</v>
      </c>
      <c r="T3884">
        <f>Table1[[#This Row],[Actual_Sales]]-Table1[[#This Row],[COGS]]</f>
        <v>44</v>
      </c>
      <c r="U3884">
        <v>30</v>
      </c>
      <c r="V3884">
        <f>Table1[[#This Row],[Gross_Margin]]-Table1[[#This Row],[Budget_Margin]]</f>
        <v>14</v>
      </c>
      <c r="W3884" s="5">
        <f>IF(
Table1[[#This Row],[Budget_Margin]]=0,
"",
IF(
Table1[[#This Row],[Budget_Margin]]&gt;0,
(Table1[[#This Row],[Gross_Margin]]-Table1[[#This Row],[Budget_Margin]]) / Table1[[#This Row],[Budget_Margin]],
(Table1[[#This Row],[Gross_Margin]]-Table1[[#This Row],[Budget_Margin]]) / ABS(Table1[[#This Row],[Budget_Margin]])
)
)</f>
        <v>0.46666666666666667</v>
      </c>
      <c r="X3884" s="5" t="str">
        <f>IF(Table1[[#This Row],[Margin_Var]]&gt;=0, "Above Budget", "Below Budget")</f>
        <v>Above Budget</v>
      </c>
      <c r="Y3884" s="5">
        <f>IFERROR(Table1[[#This Row],[Gross_Margin]]/Table1[[#This Row],[Actual_Sales]],0)</f>
        <v>0.60273972602739723</v>
      </c>
      <c r="Z3884" s="5">
        <f>Table1[[#This Row],[Actual_Profit]]/Table1[[#This Row],[Actual_Sales]]</f>
        <v>-2.7397260273972601E-2</v>
      </c>
      <c r="AA3884">
        <v>46</v>
      </c>
      <c r="AB3884" s="5">
        <f>IFERROR(Table1[[#This Row],[Expenses]]/Table1[[#This Row],[Actual_Sales]],0)</f>
        <v>0.63013698630136983</v>
      </c>
      <c r="AC3884">
        <v>11</v>
      </c>
      <c r="AD3884">
        <v>169</v>
      </c>
      <c r="AE3884" s="5">
        <f>IFERROR(Table1[[#This Row],[Inventory]]/Table1[[#This Row],[Actual_Sales]],0)</f>
        <v>2.3150684931506849</v>
      </c>
    </row>
    <row r="3885" spans="1:31" x14ac:dyDescent="0.25">
      <c r="A3885">
        <v>2227</v>
      </c>
      <c r="B3885">
        <v>603</v>
      </c>
      <c r="C3885">
        <v>7</v>
      </c>
      <c r="D3885" s="2">
        <v>40544</v>
      </c>
      <c r="E3885">
        <v>73</v>
      </c>
      <c r="F3885">
        <v>60</v>
      </c>
      <c r="G3885">
        <f>Table1[[#This Row],[Actual_Sales]]-Table1[[#This Row],[Budget_Sales]]</f>
        <v>13</v>
      </c>
      <c r="H3885" s="5">
        <f>IF(
Table1[[#This Row],[Budget_Sales]]=0,
"",
IF(
Table1[[#This Row],[Budget_Sales]]&gt;0,
(Table1[[#This Row],[Actual_Sales]]-Table1[[#This Row],[Budget_Sales]])/Table1[[#This Row],[Budget_Sales]],
(Table1[[#This Row],[Actual_Sales]]-Table1[[#This Row],[Budget_Sales]])/ABS(Table1[[#This Row],[Budget_Sales]])
)
)</f>
        <v>0.21666666666666667</v>
      </c>
      <c r="I3885" s="5" t="str">
        <f>IF(Table1[[#This Row],[Sales_Var]]&gt;=0,"Above Budget","Below Budget")</f>
        <v>Above Budget</v>
      </c>
      <c r="J3885">
        <f>Table1[[#This Row],[Actual_Sales]]-(Table1[[#This Row],[COGS]]+Table1[[#This Row],[Expenses]])</f>
        <v>-2</v>
      </c>
      <c r="K3885">
        <v>0</v>
      </c>
      <c r="L3885">
        <f>Table1[[#This Row],[Actual_Profit]]-Table1[[#This Row],[Budget_Profit]]</f>
        <v>-2</v>
      </c>
      <c r="M3885" s="5" t="str">
        <f>IF(
Table1[[#This Row],[Budget_Profit]]=0,
"",
IF(
Table1[[#This Row],[Budget_Profit]]&gt;0,
(Table1[[#This Row],[Actual_Profit]]-Table1[[#This Row],[Budget_Profit]])/Table1[[#This Row],[Budget_Profit]],
(Table1[[#This Row],[Actual_Profit]]-Table1[[#This Row],[Budget_Profit]])/ABS(Table1[[#This Row],[Budget_Profit]])
)
)</f>
        <v/>
      </c>
      <c r="N3885" s="5" t="str">
        <f>IF(Table1[[#This Row],[Profit_Var]]&gt;=0, "Above Budget", "Below Budget")</f>
        <v>Below Budget</v>
      </c>
      <c r="O3885">
        <v>29</v>
      </c>
      <c r="P3885">
        <v>20</v>
      </c>
      <c r="Q3885">
        <f>Table1[[#This Row],[COGS]]-Table1[[#This Row],[Budget_COGS]]</f>
        <v>9</v>
      </c>
      <c r="R3885" s="5">
        <f>IF(
Table1[[#This Row],[Budget_COGS]]=0,
"",
IF(
Table1[[#This Row],[Budget_COGS]]&gt;0,
(Table1[[#This Row],[Budget_COGS]]-Table1[[#This Row],[COGS]]) / Table1[[#This Row],[Budget_COGS]],
(Table1[[#This Row],[Budget_COGS]]-Table1[[#This Row],[COGS]]) / ABS(Table1[[#This Row],[Budget_COGS]])
)
)</f>
        <v>-0.45</v>
      </c>
      <c r="S3885" s="5" t="str">
        <f>IF(Table1[[#This Row],[COGS _Var]]&gt;=0, "Above Budget", "Below Budget")</f>
        <v>Above Budget</v>
      </c>
      <c r="T3885">
        <f>Table1[[#This Row],[Actual_Sales]]-Table1[[#This Row],[COGS]]</f>
        <v>44</v>
      </c>
      <c r="U3885">
        <v>40</v>
      </c>
      <c r="V3885">
        <f>Table1[[#This Row],[Gross_Margin]]-Table1[[#This Row],[Budget_Margin]]</f>
        <v>4</v>
      </c>
      <c r="W3885" s="5">
        <f>IF(
Table1[[#This Row],[Budget_Margin]]=0,
"",
IF(
Table1[[#This Row],[Budget_Margin]]&gt;0,
(Table1[[#This Row],[Gross_Margin]]-Table1[[#This Row],[Budget_Margin]]) / Table1[[#This Row],[Budget_Margin]],
(Table1[[#This Row],[Gross_Margin]]-Table1[[#This Row],[Budget_Margin]]) / ABS(Table1[[#This Row],[Budget_Margin]])
)
)</f>
        <v>0.1</v>
      </c>
      <c r="X3885" s="5" t="str">
        <f>IF(Table1[[#This Row],[Margin_Var]]&gt;=0, "Above Budget", "Below Budget")</f>
        <v>Above Budget</v>
      </c>
      <c r="Y3885" s="5">
        <f>IFERROR(Table1[[#This Row],[Gross_Margin]]/Table1[[#This Row],[Actual_Sales]],0)</f>
        <v>0.60273972602739723</v>
      </c>
      <c r="Z3885" s="5">
        <f>Table1[[#This Row],[Actual_Profit]]/Table1[[#This Row],[Actual_Sales]]</f>
        <v>-2.7397260273972601E-2</v>
      </c>
      <c r="AA3885">
        <v>46</v>
      </c>
      <c r="AB3885" s="5">
        <f>IFERROR(Table1[[#This Row],[Expenses]]/Table1[[#This Row],[Actual_Sales]],0)</f>
        <v>0.63013698630136983</v>
      </c>
      <c r="AC3885">
        <v>11</v>
      </c>
      <c r="AD3885">
        <v>169</v>
      </c>
      <c r="AE3885" s="5">
        <f>IFERROR(Table1[[#This Row],[Inventory]]/Table1[[#This Row],[Actual_Sales]],0)</f>
        <v>2.3150684931506849</v>
      </c>
    </row>
    <row r="3886" spans="1:31" x14ac:dyDescent="0.25">
      <c r="A3886">
        <v>2398</v>
      </c>
      <c r="B3886">
        <v>603</v>
      </c>
      <c r="C3886">
        <v>7</v>
      </c>
      <c r="D3886" s="2">
        <v>40575</v>
      </c>
      <c r="E3886">
        <v>72</v>
      </c>
      <c r="F3886">
        <v>60</v>
      </c>
      <c r="G3886">
        <f>Table1[[#This Row],[Actual_Sales]]-Table1[[#This Row],[Budget_Sales]]</f>
        <v>12</v>
      </c>
      <c r="H3886" s="5">
        <f>IF(
Table1[[#This Row],[Budget_Sales]]=0,
"",
IF(
Table1[[#This Row],[Budget_Sales]]&gt;0,
(Table1[[#This Row],[Actual_Sales]]-Table1[[#This Row],[Budget_Sales]])/Table1[[#This Row],[Budget_Sales]],
(Table1[[#This Row],[Actual_Sales]]-Table1[[#This Row],[Budget_Sales]])/ABS(Table1[[#This Row],[Budget_Sales]])
)
)</f>
        <v>0.2</v>
      </c>
      <c r="I3886" s="5" t="str">
        <f>IF(Table1[[#This Row],[Sales_Var]]&gt;=0,"Above Budget","Below Budget")</f>
        <v>Above Budget</v>
      </c>
      <c r="J3886">
        <f>Table1[[#This Row],[Actual_Sales]]-(Table1[[#This Row],[COGS]]+Table1[[#This Row],[Expenses]])</f>
        <v>-2</v>
      </c>
      <c r="K3886">
        <v>0</v>
      </c>
      <c r="L3886">
        <f>Table1[[#This Row],[Actual_Profit]]-Table1[[#This Row],[Budget_Profit]]</f>
        <v>-2</v>
      </c>
      <c r="M3886" s="5" t="str">
        <f>IF(
Table1[[#This Row],[Budget_Profit]]=0,
"",
IF(
Table1[[#This Row],[Budget_Profit]]&gt;0,
(Table1[[#This Row],[Actual_Profit]]-Table1[[#This Row],[Budget_Profit]])/Table1[[#This Row],[Budget_Profit]],
(Table1[[#This Row],[Actual_Profit]]-Table1[[#This Row],[Budget_Profit]])/ABS(Table1[[#This Row],[Budget_Profit]])
)
)</f>
        <v/>
      </c>
      <c r="N3886" s="5" t="str">
        <f>IF(Table1[[#This Row],[Profit_Var]]&gt;=0, "Above Budget", "Below Budget")</f>
        <v>Below Budget</v>
      </c>
      <c r="O3886">
        <v>30</v>
      </c>
      <c r="P3886">
        <v>20</v>
      </c>
      <c r="Q3886">
        <f>Table1[[#This Row],[COGS]]-Table1[[#This Row],[Budget_COGS]]</f>
        <v>10</v>
      </c>
      <c r="R3886" s="5">
        <f>IF(
Table1[[#This Row],[Budget_COGS]]=0,
"",
IF(
Table1[[#This Row],[Budget_COGS]]&gt;0,
(Table1[[#This Row],[Budget_COGS]]-Table1[[#This Row],[COGS]]) / Table1[[#This Row],[Budget_COGS]],
(Table1[[#This Row],[Budget_COGS]]-Table1[[#This Row],[COGS]]) / ABS(Table1[[#This Row],[Budget_COGS]])
)
)</f>
        <v>-0.5</v>
      </c>
      <c r="S3886" s="5" t="str">
        <f>IF(Table1[[#This Row],[COGS _Var]]&gt;=0, "Above Budget", "Below Budget")</f>
        <v>Above Budget</v>
      </c>
      <c r="T3886">
        <f>Table1[[#This Row],[Actual_Sales]]-Table1[[#This Row],[COGS]]</f>
        <v>42</v>
      </c>
      <c r="U3886">
        <v>40</v>
      </c>
      <c r="V3886">
        <f>Table1[[#This Row],[Gross_Margin]]-Table1[[#This Row],[Budget_Margin]]</f>
        <v>2</v>
      </c>
      <c r="W3886" s="5">
        <f>IF(
Table1[[#This Row],[Budget_Margin]]=0,
"",
IF(
Table1[[#This Row],[Budget_Margin]]&gt;0,
(Table1[[#This Row],[Gross_Margin]]-Table1[[#This Row],[Budget_Margin]]) / Table1[[#This Row],[Budget_Margin]],
(Table1[[#This Row],[Gross_Margin]]-Table1[[#This Row],[Budget_Margin]]) / ABS(Table1[[#This Row],[Budget_Margin]])
)
)</f>
        <v>0.05</v>
      </c>
      <c r="X3886" s="5" t="str">
        <f>IF(Table1[[#This Row],[Margin_Var]]&gt;=0, "Above Budget", "Below Budget")</f>
        <v>Above Budget</v>
      </c>
      <c r="Y3886" s="5">
        <f>IFERROR(Table1[[#This Row],[Gross_Margin]]/Table1[[#This Row],[Actual_Sales]],0)</f>
        <v>0.58333333333333337</v>
      </c>
      <c r="Z3886" s="5">
        <f>Table1[[#This Row],[Actual_Profit]]/Table1[[#This Row],[Actual_Sales]]</f>
        <v>-2.7777777777777776E-2</v>
      </c>
      <c r="AA3886">
        <v>44</v>
      </c>
      <c r="AB3886" s="5">
        <f>IFERROR(Table1[[#This Row],[Expenses]]/Table1[[#This Row],[Actual_Sales]],0)</f>
        <v>0.61111111111111116</v>
      </c>
      <c r="AC3886">
        <v>11</v>
      </c>
      <c r="AD3886">
        <v>165</v>
      </c>
      <c r="AE3886" s="5">
        <f>IFERROR(Table1[[#This Row],[Inventory]]/Table1[[#This Row],[Actual_Sales]],0)</f>
        <v>2.2916666666666665</v>
      </c>
    </row>
    <row r="3887" spans="1:31" x14ac:dyDescent="0.25">
      <c r="A3887">
        <v>2345</v>
      </c>
      <c r="B3887">
        <v>435</v>
      </c>
      <c r="C3887">
        <v>13</v>
      </c>
      <c r="D3887" s="2">
        <v>40575</v>
      </c>
      <c r="E3887">
        <v>72</v>
      </c>
      <c r="F3887">
        <v>40</v>
      </c>
      <c r="G3887">
        <f>Table1[[#This Row],[Actual_Sales]]-Table1[[#This Row],[Budget_Sales]]</f>
        <v>32</v>
      </c>
      <c r="H3887" s="5">
        <f>IF(
Table1[[#This Row],[Budget_Sales]]=0,
"",
IF(
Table1[[#This Row],[Budget_Sales]]&gt;0,
(Table1[[#This Row],[Actual_Sales]]-Table1[[#This Row],[Budget_Sales]])/Table1[[#This Row],[Budget_Sales]],
(Table1[[#This Row],[Actual_Sales]]-Table1[[#This Row],[Budget_Sales]])/ABS(Table1[[#This Row],[Budget_Sales]])
)
)</f>
        <v>0.8</v>
      </c>
      <c r="I3887" s="5" t="str">
        <f>IF(Table1[[#This Row],[Sales_Var]]&gt;=0,"Above Budget","Below Budget")</f>
        <v>Above Budget</v>
      </c>
      <c r="J3887">
        <f>Table1[[#This Row],[Actual_Sales]]-(Table1[[#This Row],[COGS]]+Table1[[#This Row],[Expenses]])</f>
        <v>-2</v>
      </c>
      <c r="K3887">
        <v>10</v>
      </c>
      <c r="L3887">
        <f>Table1[[#This Row],[Actual_Profit]]-Table1[[#This Row],[Budget_Profit]]</f>
        <v>-12</v>
      </c>
      <c r="M3887" s="5">
        <f>IF(
Table1[[#This Row],[Budget_Profit]]=0,
"",
IF(
Table1[[#This Row],[Budget_Profit]]&gt;0,
(Table1[[#This Row],[Actual_Profit]]-Table1[[#This Row],[Budget_Profit]])/Table1[[#This Row],[Budget_Profit]],
(Table1[[#This Row],[Actual_Profit]]-Table1[[#This Row],[Budget_Profit]])/ABS(Table1[[#This Row],[Budget_Profit]])
)
)</f>
        <v>-1.2</v>
      </c>
      <c r="N3887" s="5" t="str">
        <f>IF(Table1[[#This Row],[Profit_Var]]&gt;=0, "Above Budget", "Below Budget")</f>
        <v>Below Budget</v>
      </c>
      <c r="O3887">
        <v>30</v>
      </c>
      <c r="P3887">
        <v>10</v>
      </c>
      <c r="Q3887">
        <f>Table1[[#This Row],[COGS]]-Table1[[#This Row],[Budget_COGS]]</f>
        <v>20</v>
      </c>
      <c r="R3887" s="5">
        <f>IF(
Table1[[#This Row],[Budget_COGS]]=0,
"",
IF(
Table1[[#This Row],[Budget_COGS]]&gt;0,
(Table1[[#This Row],[Budget_COGS]]-Table1[[#This Row],[COGS]]) / Table1[[#This Row],[Budget_COGS]],
(Table1[[#This Row],[Budget_COGS]]-Table1[[#This Row],[COGS]]) / ABS(Table1[[#This Row],[Budget_COGS]])
)
)</f>
        <v>-2</v>
      </c>
      <c r="S3887" s="5" t="str">
        <f>IF(Table1[[#This Row],[COGS _Var]]&gt;=0, "Above Budget", "Below Budget")</f>
        <v>Above Budget</v>
      </c>
      <c r="T3887">
        <f>Table1[[#This Row],[Actual_Sales]]-Table1[[#This Row],[COGS]]</f>
        <v>42</v>
      </c>
      <c r="U3887">
        <v>30</v>
      </c>
      <c r="V3887">
        <f>Table1[[#This Row],[Gross_Margin]]-Table1[[#This Row],[Budget_Margin]]</f>
        <v>12</v>
      </c>
      <c r="W3887" s="5">
        <f>IF(
Table1[[#This Row],[Budget_Margin]]=0,
"",
IF(
Table1[[#This Row],[Budget_Margin]]&gt;0,
(Table1[[#This Row],[Gross_Margin]]-Table1[[#This Row],[Budget_Margin]]) / Table1[[#This Row],[Budget_Margin]],
(Table1[[#This Row],[Gross_Margin]]-Table1[[#This Row],[Budget_Margin]]) / ABS(Table1[[#This Row],[Budget_Margin]])
)
)</f>
        <v>0.4</v>
      </c>
      <c r="X3887" s="5" t="str">
        <f>IF(Table1[[#This Row],[Margin_Var]]&gt;=0, "Above Budget", "Below Budget")</f>
        <v>Above Budget</v>
      </c>
      <c r="Y3887" s="5">
        <f>IFERROR(Table1[[#This Row],[Gross_Margin]]/Table1[[#This Row],[Actual_Sales]],0)</f>
        <v>0.58333333333333337</v>
      </c>
      <c r="Z3887" s="5">
        <f>Table1[[#This Row],[Actual_Profit]]/Table1[[#This Row],[Actual_Sales]]</f>
        <v>-2.7777777777777776E-2</v>
      </c>
      <c r="AA3887">
        <v>44</v>
      </c>
      <c r="AB3887" s="5">
        <f>IFERROR(Table1[[#This Row],[Expenses]]/Table1[[#This Row],[Actual_Sales]],0)</f>
        <v>0.61111111111111116</v>
      </c>
      <c r="AC3887">
        <v>11</v>
      </c>
      <c r="AD3887">
        <v>165</v>
      </c>
      <c r="AE3887" s="5">
        <f>IFERROR(Table1[[#This Row],[Inventory]]/Table1[[#This Row],[Actual_Sales]],0)</f>
        <v>2.2916666666666665</v>
      </c>
    </row>
    <row r="3888" spans="1:31" x14ac:dyDescent="0.25">
      <c r="A3888">
        <v>3031</v>
      </c>
      <c r="B3888">
        <v>303</v>
      </c>
      <c r="C3888">
        <v>9</v>
      </c>
      <c r="D3888" s="2">
        <v>40695</v>
      </c>
      <c r="E3888">
        <v>106</v>
      </c>
      <c r="F3888">
        <v>90</v>
      </c>
      <c r="G3888">
        <f>Table1[[#This Row],[Actual_Sales]]-Table1[[#This Row],[Budget_Sales]]</f>
        <v>16</v>
      </c>
      <c r="H3888" s="5">
        <f>IF(
Table1[[#This Row],[Budget_Sales]]=0,
"",
IF(
Table1[[#This Row],[Budget_Sales]]&gt;0,
(Table1[[#This Row],[Actual_Sales]]-Table1[[#This Row],[Budget_Sales]])/Table1[[#This Row],[Budget_Sales]],
(Table1[[#This Row],[Actual_Sales]]-Table1[[#This Row],[Budget_Sales]])/ABS(Table1[[#This Row],[Budget_Sales]])
)
)</f>
        <v>0.17777777777777778</v>
      </c>
      <c r="I3888" s="5" t="str">
        <f>IF(Table1[[#This Row],[Sales_Var]]&gt;=0,"Above Budget","Below Budget")</f>
        <v>Above Budget</v>
      </c>
      <c r="J3888">
        <f>Table1[[#This Row],[Actual_Sales]]-(Table1[[#This Row],[COGS]]+Table1[[#This Row],[Expenses]])</f>
        <v>-3</v>
      </c>
      <c r="K3888">
        <v>10</v>
      </c>
      <c r="L3888">
        <f>Table1[[#This Row],[Actual_Profit]]-Table1[[#This Row],[Budget_Profit]]</f>
        <v>-13</v>
      </c>
      <c r="M3888" s="5">
        <f>IF(
Table1[[#This Row],[Budget_Profit]]=0,
"",
IF(
Table1[[#This Row],[Budget_Profit]]&gt;0,
(Table1[[#This Row],[Actual_Profit]]-Table1[[#This Row],[Budget_Profit]])/Table1[[#This Row],[Budget_Profit]],
(Table1[[#This Row],[Actual_Profit]]-Table1[[#This Row],[Budget_Profit]])/ABS(Table1[[#This Row],[Budget_Profit]])
)
)</f>
        <v>-1.3</v>
      </c>
      <c r="N3888" s="5" t="str">
        <f>IF(Table1[[#This Row],[Profit_Var]]&gt;=0, "Above Budget", "Below Budget")</f>
        <v>Below Budget</v>
      </c>
      <c r="O3888">
        <v>44</v>
      </c>
      <c r="P3888">
        <v>30</v>
      </c>
      <c r="Q3888">
        <f>Table1[[#This Row],[COGS]]-Table1[[#This Row],[Budget_COGS]]</f>
        <v>14</v>
      </c>
      <c r="R3888" s="5">
        <f>IF(
Table1[[#This Row],[Budget_COGS]]=0,
"",
IF(
Table1[[#This Row],[Budget_COGS]]&gt;0,
(Table1[[#This Row],[Budget_COGS]]-Table1[[#This Row],[COGS]]) / Table1[[#This Row],[Budget_COGS]],
(Table1[[#This Row],[Budget_COGS]]-Table1[[#This Row],[COGS]]) / ABS(Table1[[#This Row],[Budget_COGS]])
)
)</f>
        <v>-0.46666666666666667</v>
      </c>
      <c r="S3888" s="5" t="str">
        <f>IF(Table1[[#This Row],[COGS _Var]]&gt;=0, "Above Budget", "Below Budget")</f>
        <v>Above Budget</v>
      </c>
      <c r="T3888">
        <f>Table1[[#This Row],[Actual_Sales]]-Table1[[#This Row],[COGS]]</f>
        <v>62</v>
      </c>
      <c r="U3888">
        <v>60</v>
      </c>
      <c r="V3888">
        <f>Table1[[#This Row],[Gross_Margin]]-Table1[[#This Row],[Budget_Margin]]</f>
        <v>2</v>
      </c>
      <c r="W3888" s="5">
        <f>IF(
Table1[[#This Row],[Budget_Margin]]=0,
"",
IF(
Table1[[#This Row],[Budget_Margin]]&gt;0,
(Table1[[#This Row],[Gross_Margin]]-Table1[[#This Row],[Budget_Margin]]) / Table1[[#This Row],[Budget_Margin]],
(Table1[[#This Row],[Gross_Margin]]-Table1[[#This Row],[Budget_Margin]]) / ABS(Table1[[#This Row],[Budget_Margin]])
)
)</f>
        <v>3.3333333333333333E-2</v>
      </c>
      <c r="X3888" s="5" t="str">
        <f>IF(Table1[[#This Row],[Margin_Var]]&gt;=0, "Above Budget", "Below Budget")</f>
        <v>Above Budget</v>
      </c>
      <c r="Y3888" s="5">
        <f>IFERROR(Table1[[#This Row],[Gross_Margin]]/Table1[[#This Row],[Actual_Sales]],0)</f>
        <v>0.58490566037735847</v>
      </c>
      <c r="Z3888" s="5">
        <f>Table1[[#This Row],[Actual_Profit]]/Table1[[#This Row],[Actual_Sales]]</f>
        <v>-2.8301886792452831E-2</v>
      </c>
      <c r="AA3888">
        <v>65</v>
      </c>
      <c r="AB3888" s="5">
        <f>IFERROR(Table1[[#This Row],[Expenses]]/Table1[[#This Row],[Actual_Sales]],0)</f>
        <v>0.6132075471698113</v>
      </c>
      <c r="AC3888">
        <v>40</v>
      </c>
      <c r="AD3888">
        <v>496</v>
      </c>
      <c r="AE3888" s="5">
        <f>IFERROR(Table1[[#This Row],[Inventory]]/Table1[[#This Row],[Actual_Sales]],0)</f>
        <v>4.6792452830188678</v>
      </c>
    </row>
    <row r="3889" spans="1:31" x14ac:dyDescent="0.25">
      <c r="A3889">
        <v>3393</v>
      </c>
      <c r="B3889">
        <v>337</v>
      </c>
      <c r="C3889">
        <v>4</v>
      </c>
      <c r="D3889" s="2">
        <v>40756</v>
      </c>
      <c r="E3889">
        <v>104</v>
      </c>
      <c r="F3889">
        <v>90</v>
      </c>
      <c r="G3889">
        <f>Table1[[#This Row],[Actual_Sales]]-Table1[[#This Row],[Budget_Sales]]</f>
        <v>14</v>
      </c>
      <c r="H3889" s="5">
        <f>IF(
Table1[[#This Row],[Budget_Sales]]=0,
"",
IF(
Table1[[#This Row],[Budget_Sales]]&gt;0,
(Table1[[#This Row],[Actual_Sales]]-Table1[[#This Row],[Budget_Sales]])/Table1[[#This Row],[Budget_Sales]],
(Table1[[#This Row],[Actual_Sales]]-Table1[[#This Row],[Budget_Sales]])/ABS(Table1[[#This Row],[Budget_Sales]])
)
)</f>
        <v>0.15555555555555556</v>
      </c>
      <c r="I3889" s="5" t="str">
        <f>IF(Table1[[#This Row],[Sales_Var]]&gt;=0,"Above Budget","Below Budget")</f>
        <v>Above Budget</v>
      </c>
      <c r="J3889">
        <f>Table1[[#This Row],[Actual_Sales]]-(Table1[[#This Row],[COGS]]+Table1[[#This Row],[Expenses]])</f>
        <v>-3</v>
      </c>
      <c r="K3889">
        <v>10</v>
      </c>
      <c r="L3889">
        <f>Table1[[#This Row],[Actual_Profit]]-Table1[[#This Row],[Budget_Profit]]</f>
        <v>-13</v>
      </c>
      <c r="M3889" s="5">
        <f>IF(
Table1[[#This Row],[Budget_Profit]]=0,
"",
IF(
Table1[[#This Row],[Budget_Profit]]&gt;0,
(Table1[[#This Row],[Actual_Profit]]-Table1[[#This Row],[Budget_Profit]])/Table1[[#This Row],[Budget_Profit]],
(Table1[[#This Row],[Actual_Profit]]-Table1[[#This Row],[Budget_Profit]])/ABS(Table1[[#This Row],[Budget_Profit]])
)
)</f>
        <v>-1.3</v>
      </c>
      <c r="N3889" s="5" t="str">
        <f>IF(Table1[[#This Row],[Profit_Var]]&gt;=0, "Above Budget", "Below Budget")</f>
        <v>Below Budget</v>
      </c>
      <c r="O3889">
        <v>44</v>
      </c>
      <c r="P3889">
        <v>30</v>
      </c>
      <c r="Q3889">
        <f>Table1[[#This Row],[COGS]]-Table1[[#This Row],[Budget_COGS]]</f>
        <v>14</v>
      </c>
      <c r="R3889" s="5">
        <f>IF(
Table1[[#This Row],[Budget_COGS]]=0,
"",
IF(
Table1[[#This Row],[Budget_COGS]]&gt;0,
(Table1[[#This Row],[Budget_COGS]]-Table1[[#This Row],[COGS]]) / Table1[[#This Row],[Budget_COGS]],
(Table1[[#This Row],[Budget_COGS]]-Table1[[#This Row],[COGS]]) / ABS(Table1[[#This Row],[Budget_COGS]])
)
)</f>
        <v>-0.46666666666666667</v>
      </c>
      <c r="S3889" s="5" t="str">
        <f>IF(Table1[[#This Row],[COGS _Var]]&gt;=0, "Above Budget", "Below Budget")</f>
        <v>Above Budget</v>
      </c>
      <c r="T3889">
        <f>Table1[[#This Row],[Actual_Sales]]-Table1[[#This Row],[COGS]]</f>
        <v>60</v>
      </c>
      <c r="U3889">
        <v>60</v>
      </c>
      <c r="V3889">
        <f>Table1[[#This Row],[Gross_Margin]]-Table1[[#This Row],[Budget_Margin]]</f>
        <v>0</v>
      </c>
      <c r="W3889" s="5">
        <f>IF(
Table1[[#This Row],[Budget_Margin]]=0,
"",
IF(
Table1[[#This Row],[Budget_Margin]]&gt;0,
(Table1[[#This Row],[Gross_Margin]]-Table1[[#This Row],[Budget_Margin]]) / Table1[[#This Row],[Budget_Margin]],
(Table1[[#This Row],[Gross_Margin]]-Table1[[#This Row],[Budget_Margin]]) / ABS(Table1[[#This Row],[Budget_Margin]])
)
)</f>
        <v>0</v>
      </c>
      <c r="X3889" s="5" t="str">
        <f>IF(Table1[[#This Row],[Margin_Var]]&gt;=0, "Above Budget", "Below Budget")</f>
        <v>Above Budget</v>
      </c>
      <c r="Y3889" s="5">
        <f>IFERROR(Table1[[#This Row],[Gross_Margin]]/Table1[[#This Row],[Actual_Sales]],0)</f>
        <v>0.57692307692307687</v>
      </c>
      <c r="Z3889" s="5">
        <f>Table1[[#This Row],[Actual_Profit]]/Table1[[#This Row],[Actual_Sales]]</f>
        <v>-2.8846153846153848E-2</v>
      </c>
      <c r="AA3889">
        <v>63</v>
      </c>
      <c r="AB3889" s="5">
        <f>IFERROR(Table1[[#This Row],[Expenses]]/Table1[[#This Row],[Actual_Sales]],0)</f>
        <v>0.60576923076923073</v>
      </c>
      <c r="AC3889">
        <v>39</v>
      </c>
      <c r="AD3889">
        <v>-508</v>
      </c>
      <c r="AE3889" s="5">
        <f>IFERROR(Table1[[#This Row],[Inventory]]/Table1[[#This Row],[Actual_Sales]],0)</f>
        <v>-4.884615384615385</v>
      </c>
    </row>
    <row r="3890" spans="1:31" x14ac:dyDescent="0.25">
      <c r="A3890">
        <v>3479</v>
      </c>
      <c r="B3890">
        <v>715</v>
      </c>
      <c r="C3890">
        <v>12</v>
      </c>
      <c r="D3890" s="2">
        <v>40756</v>
      </c>
      <c r="E3890">
        <v>104</v>
      </c>
      <c r="F3890">
        <v>90</v>
      </c>
      <c r="G3890">
        <f>Table1[[#This Row],[Actual_Sales]]-Table1[[#This Row],[Budget_Sales]]</f>
        <v>14</v>
      </c>
      <c r="H3890" s="5">
        <f>IF(
Table1[[#This Row],[Budget_Sales]]=0,
"",
IF(
Table1[[#This Row],[Budget_Sales]]&gt;0,
(Table1[[#This Row],[Actual_Sales]]-Table1[[#This Row],[Budget_Sales]])/Table1[[#This Row],[Budget_Sales]],
(Table1[[#This Row],[Actual_Sales]]-Table1[[#This Row],[Budget_Sales]])/ABS(Table1[[#This Row],[Budget_Sales]])
)
)</f>
        <v>0.15555555555555556</v>
      </c>
      <c r="I3890" s="5" t="str">
        <f>IF(Table1[[#This Row],[Sales_Var]]&gt;=0,"Above Budget","Below Budget")</f>
        <v>Above Budget</v>
      </c>
      <c r="J3890">
        <f>Table1[[#This Row],[Actual_Sales]]-(Table1[[#This Row],[COGS]]+Table1[[#This Row],[Expenses]])</f>
        <v>-3</v>
      </c>
      <c r="K3890">
        <v>10</v>
      </c>
      <c r="L3890">
        <f>Table1[[#This Row],[Actual_Profit]]-Table1[[#This Row],[Budget_Profit]]</f>
        <v>-13</v>
      </c>
      <c r="M3890" s="5">
        <f>IF(
Table1[[#This Row],[Budget_Profit]]=0,
"",
IF(
Table1[[#This Row],[Budget_Profit]]&gt;0,
(Table1[[#This Row],[Actual_Profit]]-Table1[[#This Row],[Budget_Profit]])/Table1[[#This Row],[Budget_Profit]],
(Table1[[#This Row],[Actual_Profit]]-Table1[[#This Row],[Budget_Profit]])/ABS(Table1[[#This Row],[Budget_Profit]])
)
)</f>
        <v>-1.3</v>
      </c>
      <c r="N3890" s="5" t="str">
        <f>IF(Table1[[#This Row],[Profit_Var]]&gt;=0, "Above Budget", "Below Budget")</f>
        <v>Below Budget</v>
      </c>
      <c r="O3890">
        <v>44</v>
      </c>
      <c r="P3890">
        <v>30</v>
      </c>
      <c r="Q3890">
        <f>Table1[[#This Row],[COGS]]-Table1[[#This Row],[Budget_COGS]]</f>
        <v>14</v>
      </c>
      <c r="R3890" s="5">
        <f>IF(
Table1[[#This Row],[Budget_COGS]]=0,
"",
IF(
Table1[[#This Row],[Budget_COGS]]&gt;0,
(Table1[[#This Row],[Budget_COGS]]-Table1[[#This Row],[COGS]]) / Table1[[#This Row],[Budget_COGS]],
(Table1[[#This Row],[Budget_COGS]]-Table1[[#This Row],[COGS]]) / ABS(Table1[[#This Row],[Budget_COGS]])
)
)</f>
        <v>-0.46666666666666667</v>
      </c>
      <c r="S3890" s="5" t="str">
        <f>IF(Table1[[#This Row],[COGS _Var]]&gt;=0, "Above Budget", "Below Budget")</f>
        <v>Above Budget</v>
      </c>
      <c r="T3890">
        <f>Table1[[#This Row],[Actual_Sales]]-Table1[[#This Row],[COGS]]</f>
        <v>60</v>
      </c>
      <c r="U3890">
        <v>60</v>
      </c>
      <c r="V3890">
        <f>Table1[[#This Row],[Gross_Margin]]-Table1[[#This Row],[Budget_Margin]]</f>
        <v>0</v>
      </c>
      <c r="W3890" s="5">
        <f>IF(
Table1[[#This Row],[Budget_Margin]]=0,
"",
IF(
Table1[[#This Row],[Budget_Margin]]&gt;0,
(Table1[[#This Row],[Gross_Margin]]-Table1[[#This Row],[Budget_Margin]]) / Table1[[#This Row],[Budget_Margin]],
(Table1[[#This Row],[Gross_Margin]]-Table1[[#This Row],[Budget_Margin]]) / ABS(Table1[[#This Row],[Budget_Margin]])
)
)</f>
        <v>0</v>
      </c>
      <c r="X3890" s="5" t="str">
        <f>IF(Table1[[#This Row],[Margin_Var]]&gt;=0, "Above Budget", "Below Budget")</f>
        <v>Above Budget</v>
      </c>
      <c r="Y3890" s="5">
        <f>IFERROR(Table1[[#This Row],[Gross_Margin]]/Table1[[#This Row],[Actual_Sales]],0)</f>
        <v>0.57692307692307687</v>
      </c>
      <c r="Z3890" s="5">
        <f>Table1[[#This Row],[Actual_Profit]]/Table1[[#This Row],[Actual_Sales]]</f>
        <v>-2.8846153846153848E-2</v>
      </c>
      <c r="AA3890">
        <v>63</v>
      </c>
      <c r="AB3890" s="5">
        <f>IFERROR(Table1[[#This Row],[Expenses]]/Table1[[#This Row],[Actual_Sales]],0)</f>
        <v>0.60576923076923073</v>
      </c>
      <c r="AC3890">
        <v>39</v>
      </c>
      <c r="AD3890">
        <v>617</v>
      </c>
      <c r="AE3890" s="5">
        <f>IFERROR(Table1[[#This Row],[Inventory]]/Table1[[#This Row],[Actual_Sales]],0)</f>
        <v>5.9326923076923075</v>
      </c>
    </row>
    <row r="3891" spans="1:31" x14ac:dyDescent="0.25">
      <c r="A3891">
        <v>2899</v>
      </c>
      <c r="B3891">
        <v>505</v>
      </c>
      <c r="C3891">
        <v>5</v>
      </c>
      <c r="D3891" s="2">
        <v>40664</v>
      </c>
      <c r="E3891">
        <v>103</v>
      </c>
      <c r="F3891">
        <v>80</v>
      </c>
      <c r="G3891">
        <f>Table1[[#This Row],[Actual_Sales]]-Table1[[#This Row],[Budget_Sales]]</f>
        <v>23</v>
      </c>
      <c r="H3891" s="5">
        <f>IF(
Table1[[#This Row],[Budget_Sales]]=0,
"",
IF(
Table1[[#This Row],[Budget_Sales]]&gt;0,
(Table1[[#This Row],[Actual_Sales]]-Table1[[#This Row],[Budget_Sales]])/Table1[[#This Row],[Budget_Sales]],
(Table1[[#This Row],[Actual_Sales]]-Table1[[#This Row],[Budget_Sales]])/ABS(Table1[[#This Row],[Budget_Sales]])
)
)</f>
        <v>0.28749999999999998</v>
      </c>
      <c r="I3891" s="5" t="str">
        <f>IF(Table1[[#This Row],[Sales_Var]]&gt;=0,"Above Budget","Below Budget")</f>
        <v>Above Budget</v>
      </c>
      <c r="J3891">
        <f>Table1[[#This Row],[Actual_Sales]]-(Table1[[#This Row],[COGS]]+Table1[[#This Row],[Expenses]])</f>
        <v>-3</v>
      </c>
      <c r="K3891">
        <v>0</v>
      </c>
      <c r="L3891">
        <f>Table1[[#This Row],[Actual_Profit]]-Table1[[#This Row],[Budget_Profit]]</f>
        <v>-3</v>
      </c>
      <c r="M3891" s="5" t="str">
        <f>IF(
Table1[[#This Row],[Budget_Profit]]=0,
"",
IF(
Table1[[#This Row],[Budget_Profit]]&gt;0,
(Table1[[#This Row],[Actual_Profit]]-Table1[[#This Row],[Budget_Profit]])/Table1[[#This Row],[Budget_Profit]],
(Table1[[#This Row],[Actual_Profit]]-Table1[[#This Row],[Budget_Profit]])/ABS(Table1[[#This Row],[Budget_Profit]])
)
)</f>
        <v/>
      </c>
      <c r="N3891" s="5" t="str">
        <f>IF(Table1[[#This Row],[Profit_Var]]&gt;=0, "Above Budget", "Below Budget")</f>
        <v>Below Budget</v>
      </c>
      <c r="O3891">
        <v>43</v>
      </c>
      <c r="P3891">
        <v>30</v>
      </c>
      <c r="Q3891">
        <f>Table1[[#This Row],[COGS]]-Table1[[#This Row],[Budget_COGS]]</f>
        <v>13</v>
      </c>
      <c r="R3891" s="5">
        <f>IF(
Table1[[#This Row],[Budget_COGS]]=0,
"",
IF(
Table1[[#This Row],[Budget_COGS]]&gt;0,
(Table1[[#This Row],[Budget_COGS]]-Table1[[#This Row],[COGS]]) / Table1[[#This Row],[Budget_COGS]],
(Table1[[#This Row],[Budget_COGS]]-Table1[[#This Row],[COGS]]) / ABS(Table1[[#This Row],[Budget_COGS]])
)
)</f>
        <v>-0.43333333333333335</v>
      </c>
      <c r="S3891" s="5" t="str">
        <f>IF(Table1[[#This Row],[COGS _Var]]&gt;=0, "Above Budget", "Below Budget")</f>
        <v>Above Budget</v>
      </c>
      <c r="T3891">
        <f>Table1[[#This Row],[Actual_Sales]]-Table1[[#This Row],[COGS]]</f>
        <v>60</v>
      </c>
      <c r="U3891">
        <v>50</v>
      </c>
      <c r="V3891">
        <f>Table1[[#This Row],[Gross_Margin]]-Table1[[#This Row],[Budget_Margin]]</f>
        <v>10</v>
      </c>
      <c r="W3891" s="5">
        <f>IF(
Table1[[#This Row],[Budget_Margin]]=0,
"",
IF(
Table1[[#This Row],[Budget_Margin]]&gt;0,
(Table1[[#This Row],[Gross_Margin]]-Table1[[#This Row],[Budget_Margin]]) / Table1[[#This Row],[Budget_Margin]],
(Table1[[#This Row],[Gross_Margin]]-Table1[[#This Row],[Budget_Margin]]) / ABS(Table1[[#This Row],[Budget_Margin]])
)
)</f>
        <v>0.2</v>
      </c>
      <c r="X3891" s="5" t="str">
        <f>IF(Table1[[#This Row],[Margin_Var]]&gt;=0, "Above Budget", "Below Budget")</f>
        <v>Above Budget</v>
      </c>
      <c r="Y3891" s="5">
        <f>IFERROR(Table1[[#This Row],[Gross_Margin]]/Table1[[#This Row],[Actual_Sales]],0)</f>
        <v>0.58252427184466016</v>
      </c>
      <c r="Z3891" s="5">
        <f>Table1[[#This Row],[Actual_Profit]]/Table1[[#This Row],[Actual_Sales]]</f>
        <v>-2.9126213592233011E-2</v>
      </c>
      <c r="AA3891">
        <v>63</v>
      </c>
      <c r="AB3891" s="5">
        <f>IFERROR(Table1[[#This Row],[Expenses]]/Table1[[#This Row],[Actual_Sales]],0)</f>
        <v>0.61165048543689315</v>
      </c>
      <c r="AC3891">
        <v>39</v>
      </c>
      <c r="AD3891">
        <v>282</v>
      </c>
      <c r="AE3891" s="5">
        <f>IFERROR(Table1[[#This Row],[Inventory]]/Table1[[#This Row],[Actual_Sales]],0)</f>
        <v>2.737864077669903</v>
      </c>
    </row>
    <row r="3892" spans="1:31" x14ac:dyDescent="0.25">
      <c r="A3892">
        <v>2928</v>
      </c>
      <c r="B3892">
        <v>603</v>
      </c>
      <c r="C3892">
        <v>5</v>
      </c>
      <c r="D3892" s="2">
        <v>40664</v>
      </c>
      <c r="E3892">
        <v>103</v>
      </c>
      <c r="F3892">
        <v>100</v>
      </c>
      <c r="G3892">
        <f>Table1[[#This Row],[Actual_Sales]]-Table1[[#This Row],[Budget_Sales]]</f>
        <v>3</v>
      </c>
      <c r="H3892" s="5">
        <f>IF(
Table1[[#This Row],[Budget_Sales]]=0,
"",
IF(
Table1[[#This Row],[Budget_Sales]]&gt;0,
(Table1[[#This Row],[Actual_Sales]]-Table1[[#This Row],[Budget_Sales]])/Table1[[#This Row],[Budget_Sales]],
(Table1[[#This Row],[Actual_Sales]]-Table1[[#This Row],[Budget_Sales]])/ABS(Table1[[#This Row],[Budget_Sales]])
)
)</f>
        <v>0.03</v>
      </c>
      <c r="I3892" s="5" t="str">
        <f>IF(Table1[[#This Row],[Sales_Var]]&gt;=0,"Above Budget","Below Budget")</f>
        <v>Above Budget</v>
      </c>
      <c r="J3892">
        <f>Table1[[#This Row],[Actual_Sales]]-(Table1[[#This Row],[COGS]]+Table1[[#This Row],[Expenses]])</f>
        <v>-3</v>
      </c>
      <c r="K3892">
        <v>10</v>
      </c>
      <c r="L3892">
        <f>Table1[[#This Row],[Actual_Profit]]-Table1[[#This Row],[Budget_Profit]]</f>
        <v>-13</v>
      </c>
      <c r="M3892" s="5">
        <f>IF(
Table1[[#This Row],[Budget_Profit]]=0,
"",
IF(
Table1[[#This Row],[Budget_Profit]]&gt;0,
(Table1[[#This Row],[Actual_Profit]]-Table1[[#This Row],[Budget_Profit]])/Table1[[#This Row],[Budget_Profit]],
(Table1[[#This Row],[Actual_Profit]]-Table1[[#This Row],[Budget_Profit]])/ABS(Table1[[#This Row],[Budget_Profit]])
)
)</f>
        <v>-1.3</v>
      </c>
      <c r="N3892" s="5" t="str">
        <f>IF(Table1[[#This Row],[Profit_Var]]&gt;=0, "Above Budget", "Below Budget")</f>
        <v>Below Budget</v>
      </c>
      <c r="O3892">
        <v>43</v>
      </c>
      <c r="P3892">
        <v>40</v>
      </c>
      <c r="Q3892">
        <f>Table1[[#This Row],[COGS]]-Table1[[#This Row],[Budget_COGS]]</f>
        <v>3</v>
      </c>
      <c r="R3892" s="5">
        <f>IF(
Table1[[#This Row],[Budget_COGS]]=0,
"",
IF(
Table1[[#This Row],[Budget_COGS]]&gt;0,
(Table1[[#This Row],[Budget_COGS]]-Table1[[#This Row],[COGS]]) / Table1[[#This Row],[Budget_COGS]],
(Table1[[#This Row],[Budget_COGS]]-Table1[[#This Row],[COGS]]) / ABS(Table1[[#This Row],[Budget_COGS]])
)
)</f>
        <v>-7.4999999999999997E-2</v>
      </c>
      <c r="S3892" s="5" t="str">
        <f>IF(Table1[[#This Row],[COGS _Var]]&gt;=0, "Above Budget", "Below Budget")</f>
        <v>Above Budget</v>
      </c>
      <c r="T3892">
        <f>Table1[[#This Row],[Actual_Sales]]-Table1[[#This Row],[COGS]]</f>
        <v>60</v>
      </c>
      <c r="U3892">
        <v>60</v>
      </c>
      <c r="V3892">
        <f>Table1[[#This Row],[Gross_Margin]]-Table1[[#This Row],[Budget_Margin]]</f>
        <v>0</v>
      </c>
      <c r="W3892" s="5">
        <f>IF(
Table1[[#This Row],[Budget_Margin]]=0,
"",
IF(
Table1[[#This Row],[Budget_Margin]]&gt;0,
(Table1[[#This Row],[Gross_Margin]]-Table1[[#This Row],[Budget_Margin]]) / Table1[[#This Row],[Budget_Margin]],
(Table1[[#This Row],[Gross_Margin]]-Table1[[#This Row],[Budget_Margin]]) / ABS(Table1[[#This Row],[Budget_Margin]])
)
)</f>
        <v>0</v>
      </c>
      <c r="X3892" s="5" t="str">
        <f>IF(Table1[[#This Row],[Margin_Var]]&gt;=0, "Above Budget", "Below Budget")</f>
        <v>Above Budget</v>
      </c>
      <c r="Y3892" s="5">
        <f>IFERROR(Table1[[#This Row],[Gross_Margin]]/Table1[[#This Row],[Actual_Sales]],0)</f>
        <v>0.58252427184466016</v>
      </c>
      <c r="Z3892" s="5">
        <f>Table1[[#This Row],[Actual_Profit]]/Table1[[#This Row],[Actual_Sales]]</f>
        <v>-2.9126213592233011E-2</v>
      </c>
      <c r="AA3892">
        <v>63</v>
      </c>
      <c r="AB3892" s="5">
        <f>IFERROR(Table1[[#This Row],[Expenses]]/Table1[[#This Row],[Actual_Sales]],0)</f>
        <v>0.61165048543689315</v>
      </c>
      <c r="AC3892">
        <v>39</v>
      </c>
      <c r="AD3892">
        <v>282</v>
      </c>
      <c r="AE3892" s="5">
        <f>IFERROR(Table1[[#This Row],[Inventory]]/Table1[[#This Row],[Actual_Sales]],0)</f>
        <v>2.737864077669903</v>
      </c>
    </row>
    <row r="3893" spans="1:31" x14ac:dyDescent="0.25">
      <c r="A3893">
        <v>2220</v>
      </c>
      <c r="B3893">
        <v>573</v>
      </c>
      <c r="C3893">
        <v>8</v>
      </c>
      <c r="D3893" s="2">
        <v>40544</v>
      </c>
      <c r="E3893">
        <v>101</v>
      </c>
      <c r="F3893">
        <v>70</v>
      </c>
      <c r="G3893">
        <f>Table1[[#This Row],[Actual_Sales]]-Table1[[#This Row],[Budget_Sales]]</f>
        <v>31</v>
      </c>
      <c r="H3893" s="5">
        <f>IF(
Table1[[#This Row],[Budget_Sales]]=0,
"",
IF(
Table1[[#This Row],[Budget_Sales]]&gt;0,
(Table1[[#This Row],[Actual_Sales]]-Table1[[#This Row],[Budget_Sales]])/Table1[[#This Row],[Budget_Sales]],
(Table1[[#This Row],[Actual_Sales]]-Table1[[#This Row],[Budget_Sales]])/ABS(Table1[[#This Row],[Budget_Sales]])
)
)</f>
        <v>0.44285714285714284</v>
      </c>
      <c r="I3893" s="5" t="str">
        <f>IF(Table1[[#This Row],[Sales_Var]]&gt;=0,"Above Budget","Below Budget")</f>
        <v>Above Budget</v>
      </c>
      <c r="J3893">
        <f>Table1[[#This Row],[Actual_Sales]]-(Table1[[#This Row],[COGS]]+Table1[[#This Row],[Expenses]])</f>
        <v>-3</v>
      </c>
      <c r="K3893">
        <v>0</v>
      </c>
      <c r="L3893">
        <f>Table1[[#This Row],[Actual_Profit]]-Table1[[#This Row],[Budget_Profit]]</f>
        <v>-3</v>
      </c>
      <c r="M3893" s="5" t="str">
        <f>IF(
Table1[[#This Row],[Budget_Profit]]=0,
"",
IF(
Table1[[#This Row],[Budget_Profit]]&gt;0,
(Table1[[#This Row],[Actual_Profit]]-Table1[[#This Row],[Budget_Profit]])/Table1[[#This Row],[Budget_Profit]],
(Table1[[#This Row],[Actual_Profit]]-Table1[[#This Row],[Budget_Profit]])/ABS(Table1[[#This Row],[Budget_Profit]])
)
)</f>
        <v/>
      </c>
      <c r="N3893" s="5" t="str">
        <f>IF(Table1[[#This Row],[Profit_Var]]&gt;=0, "Above Budget", "Below Budget")</f>
        <v>Below Budget</v>
      </c>
      <c r="O3893">
        <v>37</v>
      </c>
      <c r="P3893">
        <v>30</v>
      </c>
      <c r="Q3893">
        <f>Table1[[#This Row],[COGS]]-Table1[[#This Row],[Budget_COGS]]</f>
        <v>7</v>
      </c>
      <c r="R3893" s="5">
        <f>IF(
Table1[[#This Row],[Budget_COGS]]=0,
"",
IF(
Table1[[#This Row],[Budget_COGS]]&gt;0,
(Table1[[#This Row],[Budget_COGS]]-Table1[[#This Row],[COGS]]) / Table1[[#This Row],[Budget_COGS]],
(Table1[[#This Row],[Budget_COGS]]-Table1[[#This Row],[COGS]]) / ABS(Table1[[#This Row],[Budget_COGS]])
)
)</f>
        <v>-0.23333333333333334</v>
      </c>
      <c r="S3893" s="5" t="str">
        <f>IF(Table1[[#This Row],[COGS _Var]]&gt;=0, "Above Budget", "Below Budget")</f>
        <v>Above Budget</v>
      </c>
      <c r="T3893">
        <f>Table1[[#This Row],[Actual_Sales]]-Table1[[#This Row],[COGS]]</f>
        <v>64</v>
      </c>
      <c r="U3893">
        <v>40</v>
      </c>
      <c r="V3893">
        <f>Table1[[#This Row],[Gross_Margin]]-Table1[[#This Row],[Budget_Margin]]</f>
        <v>24</v>
      </c>
      <c r="W3893" s="5">
        <f>IF(
Table1[[#This Row],[Budget_Margin]]=0,
"",
IF(
Table1[[#This Row],[Budget_Margin]]&gt;0,
(Table1[[#This Row],[Gross_Margin]]-Table1[[#This Row],[Budget_Margin]]) / Table1[[#This Row],[Budget_Margin]],
(Table1[[#This Row],[Gross_Margin]]-Table1[[#This Row],[Budget_Margin]]) / ABS(Table1[[#This Row],[Budget_Margin]])
)
)</f>
        <v>0.6</v>
      </c>
      <c r="X3893" s="5" t="str">
        <f>IF(Table1[[#This Row],[Margin_Var]]&gt;=0, "Above Budget", "Below Budget")</f>
        <v>Above Budget</v>
      </c>
      <c r="Y3893" s="5">
        <f>IFERROR(Table1[[#This Row],[Gross_Margin]]/Table1[[#This Row],[Actual_Sales]],0)</f>
        <v>0.63366336633663367</v>
      </c>
      <c r="Z3893" s="5">
        <f>Table1[[#This Row],[Actual_Profit]]/Table1[[#This Row],[Actual_Sales]]</f>
        <v>-2.9702970297029702E-2</v>
      </c>
      <c r="AA3893">
        <v>67</v>
      </c>
      <c r="AB3893" s="5">
        <f>IFERROR(Table1[[#This Row],[Expenses]]/Table1[[#This Row],[Actual_Sales]],0)</f>
        <v>0.6633663366336634</v>
      </c>
      <c r="AC3893">
        <v>34</v>
      </c>
      <c r="AD3893">
        <v>261</v>
      </c>
      <c r="AE3893" s="5">
        <f>IFERROR(Table1[[#This Row],[Inventory]]/Table1[[#This Row],[Actual_Sales]],0)</f>
        <v>2.5841584158415842</v>
      </c>
    </row>
    <row r="3894" spans="1:31" x14ac:dyDescent="0.25">
      <c r="A3894">
        <v>348</v>
      </c>
      <c r="B3894">
        <v>971</v>
      </c>
      <c r="C3894">
        <v>1</v>
      </c>
      <c r="D3894" s="2">
        <v>40210</v>
      </c>
      <c r="E3894">
        <v>129</v>
      </c>
      <c r="F3894">
        <v>160</v>
      </c>
      <c r="G3894">
        <f>Table1[[#This Row],[Actual_Sales]]-Table1[[#This Row],[Budget_Sales]]</f>
        <v>-31</v>
      </c>
      <c r="H3894" s="5">
        <f>IF(
Table1[[#This Row],[Budget_Sales]]=0,
"",
IF(
Table1[[#This Row],[Budget_Sales]]&gt;0,
(Table1[[#This Row],[Actual_Sales]]-Table1[[#This Row],[Budget_Sales]])/Table1[[#This Row],[Budget_Sales]],
(Table1[[#This Row],[Actual_Sales]]-Table1[[#This Row],[Budget_Sales]])/ABS(Table1[[#This Row],[Budget_Sales]])
)
)</f>
        <v>-0.19375000000000001</v>
      </c>
      <c r="I3894" s="5" t="str">
        <f>IF(Table1[[#This Row],[Sales_Var]]&gt;=0,"Above Budget","Below Budget")</f>
        <v>Below Budget</v>
      </c>
      <c r="J3894">
        <f>Table1[[#This Row],[Actual_Sales]]-(Table1[[#This Row],[COGS]]+Table1[[#This Row],[Expenses]])</f>
        <v>-4</v>
      </c>
      <c r="K3894">
        <v>40</v>
      </c>
      <c r="L3894">
        <f>Table1[[#This Row],[Actual_Profit]]-Table1[[#This Row],[Budget_Profit]]</f>
        <v>-44</v>
      </c>
      <c r="M3894" s="5">
        <f>IF(
Table1[[#This Row],[Budget_Profit]]=0,
"",
IF(
Table1[[#This Row],[Budget_Profit]]&gt;0,
(Table1[[#This Row],[Actual_Profit]]-Table1[[#This Row],[Budget_Profit]])/Table1[[#This Row],[Budget_Profit]],
(Table1[[#This Row],[Actual_Profit]]-Table1[[#This Row],[Budget_Profit]])/ABS(Table1[[#This Row],[Budget_Profit]])
)
)</f>
        <v>-1.1000000000000001</v>
      </c>
      <c r="N3894" s="5" t="str">
        <f>IF(Table1[[#This Row],[Profit_Var]]&gt;=0, "Above Budget", "Below Budget")</f>
        <v>Below Budget</v>
      </c>
      <c r="O3894">
        <v>54</v>
      </c>
      <c r="P3894">
        <v>60</v>
      </c>
      <c r="Q3894">
        <f>Table1[[#This Row],[COGS]]-Table1[[#This Row],[Budget_COGS]]</f>
        <v>-6</v>
      </c>
      <c r="R3894" s="5">
        <f>IF(
Table1[[#This Row],[Budget_COGS]]=0,
"",
IF(
Table1[[#This Row],[Budget_COGS]]&gt;0,
(Table1[[#This Row],[Budget_COGS]]-Table1[[#This Row],[COGS]]) / Table1[[#This Row],[Budget_COGS]],
(Table1[[#This Row],[Budget_COGS]]-Table1[[#This Row],[COGS]]) / ABS(Table1[[#This Row],[Budget_COGS]])
)
)</f>
        <v>0.1</v>
      </c>
      <c r="S3894" s="5" t="str">
        <f>IF(Table1[[#This Row],[COGS _Var]]&gt;=0, "Above Budget", "Below Budget")</f>
        <v>Below Budget</v>
      </c>
      <c r="T3894">
        <f>Table1[[#This Row],[Actual_Sales]]-Table1[[#This Row],[COGS]]</f>
        <v>75</v>
      </c>
      <c r="U3894">
        <v>100</v>
      </c>
      <c r="V3894">
        <f>Table1[[#This Row],[Gross_Margin]]-Table1[[#This Row],[Budget_Margin]]</f>
        <v>-25</v>
      </c>
      <c r="W3894" s="5">
        <f>IF(
Table1[[#This Row],[Budget_Margin]]=0,
"",
IF(
Table1[[#This Row],[Budget_Margin]]&gt;0,
(Table1[[#This Row],[Gross_Margin]]-Table1[[#This Row],[Budget_Margin]]) / Table1[[#This Row],[Budget_Margin]],
(Table1[[#This Row],[Gross_Margin]]-Table1[[#This Row],[Budget_Margin]]) / ABS(Table1[[#This Row],[Budget_Margin]])
)
)</f>
        <v>-0.25</v>
      </c>
      <c r="X3894" s="5" t="str">
        <f>IF(Table1[[#This Row],[Margin_Var]]&gt;=0, "Above Budget", "Below Budget")</f>
        <v>Below Budget</v>
      </c>
      <c r="Y3894" s="5">
        <f>IFERROR(Table1[[#This Row],[Gross_Margin]]/Table1[[#This Row],[Actual_Sales]],0)</f>
        <v>0.58139534883720934</v>
      </c>
      <c r="Z3894" s="5">
        <f>Table1[[#This Row],[Actual_Profit]]/Table1[[#This Row],[Actual_Sales]]</f>
        <v>-3.1007751937984496E-2</v>
      </c>
      <c r="AA3894">
        <v>79</v>
      </c>
      <c r="AB3894" s="5">
        <f>IFERROR(Table1[[#This Row],[Expenses]]/Table1[[#This Row],[Actual_Sales]],0)</f>
        <v>0.61240310077519378</v>
      </c>
      <c r="AC3894">
        <v>49</v>
      </c>
      <c r="AD3894">
        <v>427</v>
      </c>
      <c r="AE3894" s="5">
        <f>IFERROR(Table1[[#This Row],[Inventory]]/Table1[[#This Row],[Actual_Sales]],0)</f>
        <v>3.3100775193798451</v>
      </c>
    </row>
    <row r="3895" spans="1:31" x14ac:dyDescent="0.25">
      <c r="A3895">
        <v>245</v>
      </c>
      <c r="B3895">
        <v>508</v>
      </c>
      <c r="C3895">
        <v>5</v>
      </c>
      <c r="D3895" s="2">
        <v>40210</v>
      </c>
      <c r="E3895">
        <v>128</v>
      </c>
      <c r="F3895">
        <v>120</v>
      </c>
      <c r="G3895">
        <f>Table1[[#This Row],[Actual_Sales]]-Table1[[#This Row],[Budget_Sales]]</f>
        <v>8</v>
      </c>
      <c r="H3895" s="5">
        <f>IF(
Table1[[#This Row],[Budget_Sales]]=0,
"",
IF(
Table1[[#This Row],[Budget_Sales]]&gt;0,
(Table1[[#This Row],[Actual_Sales]]-Table1[[#This Row],[Budget_Sales]])/Table1[[#This Row],[Budget_Sales]],
(Table1[[#This Row],[Actual_Sales]]-Table1[[#This Row],[Budget_Sales]])/ABS(Table1[[#This Row],[Budget_Sales]])
)
)</f>
        <v>6.6666666666666666E-2</v>
      </c>
      <c r="I3895" s="5" t="str">
        <f>IF(Table1[[#This Row],[Sales_Var]]&gt;=0,"Above Budget","Below Budget")</f>
        <v>Above Budget</v>
      </c>
      <c r="J3895">
        <f>Table1[[#This Row],[Actual_Sales]]-(Table1[[#This Row],[COGS]]+Table1[[#This Row],[Expenses]])</f>
        <v>-4</v>
      </c>
      <c r="K3895">
        <v>10</v>
      </c>
      <c r="L3895">
        <f>Table1[[#This Row],[Actual_Profit]]-Table1[[#This Row],[Budget_Profit]]</f>
        <v>-14</v>
      </c>
      <c r="M3895" s="5">
        <f>IF(
Table1[[#This Row],[Budget_Profit]]=0,
"",
IF(
Table1[[#This Row],[Budget_Profit]]&gt;0,
(Table1[[#This Row],[Actual_Profit]]-Table1[[#This Row],[Budget_Profit]])/Table1[[#This Row],[Budget_Profit]],
(Table1[[#This Row],[Actual_Profit]]-Table1[[#This Row],[Budget_Profit]])/ABS(Table1[[#This Row],[Budget_Profit]])
)
)</f>
        <v>-1.4</v>
      </c>
      <c r="N3895" s="5" t="str">
        <f>IF(Table1[[#This Row],[Profit_Var]]&gt;=0, "Above Budget", "Below Budget")</f>
        <v>Below Budget</v>
      </c>
      <c r="O3895">
        <v>54</v>
      </c>
      <c r="P3895">
        <v>50</v>
      </c>
      <c r="Q3895">
        <f>Table1[[#This Row],[COGS]]-Table1[[#This Row],[Budget_COGS]]</f>
        <v>4</v>
      </c>
      <c r="R3895" s="5">
        <f>IF(
Table1[[#This Row],[Budget_COGS]]=0,
"",
IF(
Table1[[#This Row],[Budget_COGS]]&gt;0,
(Table1[[#This Row],[Budget_COGS]]-Table1[[#This Row],[COGS]]) / Table1[[#This Row],[Budget_COGS]],
(Table1[[#This Row],[Budget_COGS]]-Table1[[#This Row],[COGS]]) / ABS(Table1[[#This Row],[Budget_COGS]])
)
)</f>
        <v>-0.08</v>
      </c>
      <c r="S3895" s="5" t="str">
        <f>IF(Table1[[#This Row],[COGS _Var]]&gt;=0, "Above Budget", "Below Budget")</f>
        <v>Above Budget</v>
      </c>
      <c r="T3895">
        <f>Table1[[#This Row],[Actual_Sales]]-Table1[[#This Row],[COGS]]</f>
        <v>74</v>
      </c>
      <c r="U3895">
        <v>70</v>
      </c>
      <c r="V3895">
        <f>Table1[[#This Row],[Gross_Margin]]-Table1[[#This Row],[Budget_Margin]]</f>
        <v>4</v>
      </c>
      <c r="W3895" s="5">
        <f>IF(
Table1[[#This Row],[Budget_Margin]]=0,
"",
IF(
Table1[[#This Row],[Budget_Margin]]&gt;0,
(Table1[[#This Row],[Gross_Margin]]-Table1[[#This Row],[Budget_Margin]]) / Table1[[#This Row],[Budget_Margin]],
(Table1[[#This Row],[Gross_Margin]]-Table1[[#This Row],[Budget_Margin]]) / ABS(Table1[[#This Row],[Budget_Margin]])
)
)</f>
        <v>5.7142857142857141E-2</v>
      </c>
      <c r="X3895" s="5" t="str">
        <f>IF(Table1[[#This Row],[Margin_Var]]&gt;=0, "Above Budget", "Below Budget")</f>
        <v>Above Budget</v>
      </c>
      <c r="Y3895" s="5">
        <f>IFERROR(Table1[[#This Row],[Gross_Margin]]/Table1[[#This Row],[Actual_Sales]],0)</f>
        <v>0.578125</v>
      </c>
      <c r="Z3895" s="5">
        <f>Table1[[#This Row],[Actual_Profit]]/Table1[[#This Row],[Actual_Sales]]</f>
        <v>-3.125E-2</v>
      </c>
      <c r="AA3895">
        <v>78</v>
      </c>
      <c r="AB3895" s="5">
        <f>IFERROR(Table1[[#This Row],[Expenses]]/Table1[[#This Row],[Actual_Sales]],0)</f>
        <v>0.609375</v>
      </c>
      <c r="AC3895">
        <v>49</v>
      </c>
      <c r="AD3895">
        <v>451</v>
      </c>
      <c r="AE3895" s="5">
        <f>IFERROR(Table1[[#This Row],[Inventory]]/Table1[[#This Row],[Actual_Sales]],0)</f>
        <v>3.5234375</v>
      </c>
    </row>
    <row r="3896" spans="1:31" x14ac:dyDescent="0.25">
      <c r="A3896">
        <v>2692</v>
      </c>
      <c r="B3896">
        <v>339</v>
      </c>
      <c r="C3896">
        <v>5</v>
      </c>
      <c r="D3896" s="2">
        <v>40634</v>
      </c>
      <c r="E3896">
        <v>125</v>
      </c>
      <c r="F3896">
        <v>110</v>
      </c>
      <c r="G3896">
        <f>Table1[[#This Row],[Actual_Sales]]-Table1[[#This Row],[Budget_Sales]]</f>
        <v>15</v>
      </c>
      <c r="H3896" s="5">
        <f>IF(
Table1[[#This Row],[Budget_Sales]]=0,
"",
IF(
Table1[[#This Row],[Budget_Sales]]&gt;0,
(Table1[[#This Row],[Actual_Sales]]-Table1[[#This Row],[Budget_Sales]])/Table1[[#This Row],[Budget_Sales]],
(Table1[[#This Row],[Actual_Sales]]-Table1[[#This Row],[Budget_Sales]])/ABS(Table1[[#This Row],[Budget_Sales]])
)
)</f>
        <v>0.13636363636363635</v>
      </c>
      <c r="I3896" s="5" t="str">
        <f>IF(Table1[[#This Row],[Sales_Var]]&gt;=0,"Above Budget","Below Budget")</f>
        <v>Above Budget</v>
      </c>
      <c r="J3896">
        <f>Table1[[#This Row],[Actual_Sales]]-(Table1[[#This Row],[COGS]]+Table1[[#This Row],[Expenses]])</f>
        <v>-4</v>
      </c>
      <c r="K3896">
        <v>10</v>
      </c>
      <c r="L3896">
        <f>Table1[[#This Row],[Actual_Profit]]-Table1[[#This Row],[Budget_Profit]]</f>
        <v>-14</v>
      </c>
      <c r="M3896" s="5">
        <f>IF(
Table1[[#This Row],[Budget_Profit]]=0,
"",
IF(
Table1[[#This Row],[Budget_Profit]]&gt;0,
(Table1[[#This Row],[Actual_Profit]]-Table1[[#This Row],[Budget_Profit]])/Table1[[#This Row],[Budget_Profit]],
(Table1[[#This Row],[Actual_Profit]]-Table1[[#This Row],[Budget_Profit]])/ABS(Table1[[#This Row],[Budget_Profit]])
)
)</f>
        <v>-1.4</v>
      </c>
      <c r="N3896" s="5" t="str">
        <f>IF(Table1[[#This Row],[Profit_Var]]&gt;=0, "Above Budget", "Below Budget")</f>
        <v>Below Budget</v>
      </c>
      <c r="O3896">
        <v>52</v>
      </c>
      <c r="P3896">
        <v>40</v>
      </c>
      <c r="Q3896">
        <f>Table1[[#This Row],[COGS]]-Table1[[#This Row],[Budget_COGS]]</f>
        <v>12</v>
      </c>
      <c r="R3896" s="5">
        <f>IF(
Table1[[#This Row],[Budget_COGS]]=0,
"",
IF(
Table1[[#This Row],[Budget_COGS]]&gt;0,
(Table1[[#This Row],[Budget_COGS]]-Table1[[#This Row],[COGS]]) / Table1[[#This Row],[Budget_COGS]],
(Table1[[#This Row],[Budget_COGS]]-Table1[[#This Row],[COGS]]) / ABS(Table1[[#This Row],[Budget_COGS]])
)
)</f>
        <v>-0.3</v>
      </c>
      <c r="S3896" s="5" t="str">
        <f>IF(Table1[[#This Row],[COGS _Var]]&gt;=0, "Above Budget", "Below Budget")</f>
        <v>Above Budget</v>
      </c>
      <c r="T3896">
        <f>Table1[[#This Row],[Actual_Sales]]-Table1[[#This Row],[COGS]]</f>
        <v>73</v>
      </c>
      <c r="U3896">
        <v>70</v>
      </c>
      <c r="V3896">
        <f>Table1[[#This Row],[Gross_Margin]]-Table1[[#This Row],[Budget_Margin]]</f>
        <v>3</v>
      </c>
      <c r="W3896" s="5">
        <f>IF(
Table1[[#This Row],[Budget_Margin]]=0,
"",
IF(
Table1[[#This Row],[Budget_Margin]]&gt;0,
(Table1[[#This Row],[Gross_Margin]]-Table1[[#This Row],[Budget_Margin]]) / Table1[[#This Row],[Budget_Margin]],
(Table1[[#This Row],[Gross_Margin]]-Table1[[#This Row],[Budget_Margin]]) / ABS(Table1[[#This Row],[Budget_Margin]])
)
)</f>
        <v>4.2857142857142858E-2</v>
      </c>
      <c r="X3896" s="5" t="str">
        <f>IF(Table1[[#This Row],[Margin_Var]]&gt;=0, "Above Budget", "Below Budget")</f>
        <v>Above Budget</v>
      </c>
      <c r="Y3896" s="5">
        <f>IFERROR(Table1[[#This Row],[Gross_Margin]]/Table1[[#This Row],[Actual_Sales]],0)</f>
        <v>0.58399999999999996</v>
      </c>
      <c r="Z3896" s="5">
        <f>Table1[[#This Row],[Actual_Profit]]/Table1[[#This Row],[Actual_Sales]]</f>
        <v>-3.2000000000000001E-2</v>
      </c>
      <c r="AA3896">
        <v>77</v>
      </c>
      <c r="AB3896" s="5">
        <f>IFERROR(Table1[[#This Row],[Expenses]]/Table1[[#This Row],[Actual_Sales]],0)</f>
        <v>0.61599999999999999</v>
      </c>
      <c r="AC3896">
        <v>47</v>
      </c>
      <c r="AD3896">
        <v>458</v>
      </c>
      <c r="AE3896" s="5">
        <f>IFERROR(Table1[[#This Row],[Inventory]]/Table1[[#This Row],[Actual_Sales]],0)</f>
        <v>3.6640000000000001</v>
      </c>
    </row>
    <row r="3897" spans="1:31" x14ac:dyDescent="0.25">
      <c r="A3897">
        <v>1848</v>
      </c>
      <c r="B3897">
        <v>541</v>
      </c>
      <c r="C3897">
        <v>1</v>
      </c>
      <c r="D3897" s="2">
        <v>40483</v>
      </c>
      <c r="E3897">
        <v>125</v>
      </c>
      <c r="F3897">
        <v>140</v>
      </c>
      <c r="G3897">
        <f>Table1[[#This Row],[Actual_Sales]]-Table1[[#This Row],[Budget_Sales]]</f>
        <v>-15</v>
      </c>
      <c r="H3897" s="5">
        <f>IF(
Table1[[#This Row],[Budget_Sales]]=0,
"",
IF(
Table1[[#This Row],[Budget_Sales]]&gt;0,
(Table1[[#This Row],[Actual_Sales]]-Table1[[#This Row],[Budget_Sales]])/Table1[[#This Row],[Budget_Sales]],
(Table1[[#This Row],[Actual_Sales]]-Table1[[#This Row],[Budget_Sales]])/ABS(Table1[[#This Row],[Budget_Sales]])
)
)</f>
        <v>-0.10714285714285714</v>
      </c>
      <c r="I3897" s="5" t="str">
        <f>IF(Table1[[#This Row],[Sales_Var]]&gt;=0,"Above Budget","Below Budget")</f>
        <v>Below Budget</v>
      </c>
      <c r="J3897">
        <f>Table1[[#This Row],[Actual_Sales]]-(Table1[[#This Row],[COGS]]+Table1[[#This Row],[Expenses]])</f>
        <v>-4</v>
      </c>
      <c r="K3897">
        <v>10</v>
      </c>
      <c r="L3897">
        <f>Table1[[#This Row],[Actual_Profit]]-Table1[[#This Row],[Budget_Profit]]</f>
        <v>-14</v>
      </c>
      <c r="M3897" s="5">
        <f>IF(
Table1[[#This Row],[Budget_Profit]]=0,
"",
IF(
Table1[[#This Row],[Budget_Profit]]&gt;0,
(Table1[[#This Row],[Actual_Profit]]-Table1[[#This Row],[Budget_Profit]])/Table1[[#This Row],[Budget_Profit]],
(Table1[[#This Row],[Actual_Profit]]-Table1[[#This Row],[Budget_Profit]])/ABS(Table1[[#This Row],[Budget_Profit]])
)
)</f>
        <v>-1.4</v>
      </c>
      <c r="N3897" s="5" t="str">
        <f>IF(Table1[[#This Row],[Profit_Var]]&gt;=0, "Above Budget", "Below Budget")</f>
        <v>Below Budget</v>
      </c>
      <c r="O3897">
        <v>52</v>
      </c>
      <c r="P3897">
        <v>60</v>
      </c>
      <c r="Q3897">
        <f>Table1[[#This Row],[COGS]]-Table1[[#This Row],[Budget_COGS]]</f>
        <v>-8</v>
      </c>
      <c r="R3897" s="5">
        <f>IF(
Table1[[#This Row],[Budget_COGS]]=0,
"",
IF(
Table1[[#This Row],[Budget_COGS]]&gt;0,
(Table1[[#This Row],[Budget_COGS]]-Table1[[#This Row],[COGS]]) / Table1[[#This Row],[Budget_COGS]],
(Table1[[#This Row],[Budget_COGS]]-Table1[[#This Row],[COGS]]) / ABS(Table1[[#This Row],[Budget_COGS]])
)
)</f>
        <v>0.13333333333333333</v>
      </c>
      <c r="S3897" s="5" t="str">
        <f>IF(Table1[[#This Row],[COGS _Var]]&gt;=0, "Above Budget", "Below Budget")</f>
        <v>Below Budget</v>
      </c>
      <c r="T3897">
        <f>Table1[[#This Row],[Actual_Sales]]-Table1[[#This Row],[COGS]]</f>
        <v>73</v>
      </c>
      <c r="U3897">
        <v>80</v>
      </c>
      <c r="V3897">
        <f>Table1[[#This Row],[Gross_Margin]]-Table1[[#This Row],[Budget_Margin]]</f>
        <v>-7</v>
      </c>
      <c r="W3897" s="5">
        <f>IF(
Table1[[#This Row],[Budget_Margin]]=0,
"",
IF(
Table1[[#This Row],[Budget_Margin]]&gt;0,
(Table1[[#This Row],[Gross_Margin]]-Table1[[#This Row],[Budget_Margin]]) / Table1[[#This Row],[Budget_Margin]],
(Table1[[#This Row],[Gross_Margin]]-Table1[[#This Row],[Budget_Margin]]) / ABS(Table1[[#This Row],[Budget_Margin]])
)
)</f>
        <v>-8.7499999999999994E-2</v>
      </c>
      <c r="X3897" s="5" t="str">
        <f>IF(Table1[[#This Row],[Margin_Var]]&gt;=0, "Above Budget", "Below Budget")</f>
        <v>Below Budget</v>
      </c>
      <c r="Y3897" s="5">
        <f>IFERROR(Table1[[#This Row],[Gross_Margin]]/Table1[[#This Row],[Actual_Sales]],0)</f>
        <v>0.58399999999999996</v>
      </c>
      <c r="Z3897" s="5">
        <f>Table1[[#This Row],[Actual_Profit]]/Table1[[#This Row],[Actual_Sales]]</f>
        <v>-3.2000000000000001E-2</v>
      </c>
      <c r="AA3897">
        <v>77</v>
      </c>
      <c r="AB3897" s="5">
        <f>IFERROR(Table1[[#This Row],[Expenses]]/Table1[[#This Row],[Actual_Sales]],0)</f>
        <v>0.61599999999999999</v>
      </c>
      <c r="AC3897">
        <v>47</v>
      </c>
      <c r="AD3897">
        <v>509</v>
      </c>
      <c r="AE3897" s="5">
        <f>IFERROR(Table1[[#This Row],[Inventory]]/Table1[[#This Row],[Actual_Sales]],0)</f>
        <v>4.0720000000000001</v>
      </c>
    </row>
    <row r="3898" spans="1:31" x14ac:dyDescent="0.25">
      <c r="A3898">
        <v>1794</v>
      </c>
      <c r="B3898">
        <v>303</v>
      </c>
      <c r="C3898">
        <v>9</v>
      </c>
      <c r="D3898" s="2">
        <v>40483</v>
      </c>
      <c r="E3898">
        <v>125</v>
      </c>
      <c r="F3898">
        <v>110</v>
      </c>
      <c r="G3898">
        <f>Table1[[#This Row],[Actual_Sales]]-Table1[[#This Row],[Budget_Sales]]</f>
        <v>15</v>
      </c>
      <c r="H3898" s="5">
        <f>IF(
Table1[[#This Row],[Budget_Sales]]=0,
"",
IF(
Table1[[#This Row],[Budget_Sales]]&gt;0,
(Table1[[#This Row],[Actual_Sales]]-Table1[[#This Row],[Budget_Sales]])/Table1[[#This Row],[Budget_Sales]],
(Table1[[#This Row],[Actual_Sales]]-Table1[[#This Row],[Budget_Sales]])/ABS(Table1[[#This Row],[Budget_Sales]])
)
)</f>
        <v>0.13636363636363635</v>
      </c>
      <c r="I3898" s="5" t="str">
        <f>IF(Table1[[#This Row],[Sales_Var]]&gt;=0,"Above Budget","Below Budget")</f>
        <v>Above Budget</v>
      </c>
      <c r="J3898">
        <f>Table1[[#This Row],[Actual_Sales]]-(Table1[[#This Row],[COGS]]+Table1[[#This Row],[Expenses]])</f>
        <v>-4</v>
      </c>
      <c r="K3898">
        <v>10</v>
      </c>
      <c r="L3898">
        <f>Table1[[#This Row],[Actual_Profit]]-Table1[[#This Row],[Budget_Profit]]</f>
        <v>-14</v>
      </c>
      <c r="M3898" s="5">
        <f>IF(
Table1[[#This Row],[Budget_Profit]]=0,
"",
IF(
Table1[[#This Row],[Budget_Profit]]&gt;0,
(Table1[[#This Row],[Actual_Profit]]-Table1[[#This Row],[Budget_Profit]])/Table1[[#This Row],[Budget_Profit]],
(Table1[[#This Row],[Actual_Profit]]-Table1[[#This Row],[Budget_Profit]])/ABS(Table1[[#This Row],[Budget_Profit]])
)
)</f>
        <v>-1.4</v>
      </c>
      <c r="N3898" s="5" t="str">
        <f>IF(Table1[[#This Row],[Profit_Var]]&gt;=0, "Above Budget", "Below Budget")</f>
        <v>Below Budget</v>
      </c>
      <c r="O3898">
        <v>52</v>
      </c>
      <c r="P3898">
        <v>40</v>
      </c>
      <c r="Q3898">
        <f>Table1[[#This Row],[COGS]]-Table1[[#This Row],[Budget_COGS]]</f>
        <v>12</v>
      </c>
      <c r="R3898" s="5">
        <f>IF(
Table1[[#This Row],[Budget_COGS]]=0,
"",
IF(
Table1[[#This Row],[Budget_COGS]]&gt;0,
(Table1[[#This Row],[Budget_COGS]]-Table1[[#This Row],[COGS]]) / Table1[[#This Row],[Budget_COGS]],
(Table1[[#This Row],[Budget_COGS]]-Table1[[#This Row],[COGS]]) / ABS(Table1[[#This Row],[Budget_COGS]])
)
)</f>
        <v>-0.3</v>
      </c>
      <c r="S3898" s="5" t="str">
        <f>IF(Table1[[#This Row],[COGS _Var]]&gt;=0, "Above Budget", "Below Budget")</f>
        <v>Above Budget</v>
      </c>
      <c r="T3898">
        <f>Table1[[#This Row],[Actual_Sales]]-Table1[[#This Row],[COGS]]</f>
        <v>73</v>
      </c>
      <c r="U3898">
        <v>70</v>
      </c>
      <c r="V3898">
        <f>Table1[[#This Row],[Gross_Margin]]-Table1[[#This Row],[Budget_Margin]]</f>
        <v>3</v>
      </c>
      <c r="W3898" s="5">
        <f>IF(
Table1[[#This Row],[Budget_Margin]]=0,
"",
IF(
Table1[[#This Row],[Budget_Margin]]&gt;0,
(Table1[[#This Row],[Gross_Margin]]-Table1[[#This Row],[Budget_Margin]]) / Table1[[#This Row],[Budget_Margin]],
(Table1[[#This Row],[Gross_Margin]]-Table1[[#This Row],[Budget_Margin]]) / ABS(Table1[[#This Row],[Budget_Margin]])
)
)</f>
        <v>4.2857142857142858E-2</v>
      </c>
      <c r="X3898" s="5" t="str">
        <f>IF(Table1[[#This Row],[Margin_Var]]&gt;=0, "Above Budget", "Below Budget")</f>
        <v>Above Budget</v>
      </c>
      <c r="Y3898" s="5">
        <f>IFERROR(Table1[[#This Row],[Gross_Margin]]/Table1[[#This Row],[Actual_Sales]],0)</f>
        <v>0.58399999999999996</v>
      </c>
      <c r="Z3898" s="5">
        <f>Table1[[#This Row],[Actual_Profit]]/Table1[[#This Row],[Actual_Sales]]</f>
        <v>-3.2000000000000001E-2</v>
      </c>
      <c r="AA3898">
        <v>77</v>
      </c>
      <c r="AB3898" s="5">
        <f>IFERROR(Table1[[#This Row],[Expenses]]/Table1[[#This Row],[Actual_Sales]],0)</f>
        <v>0.61599999999999999</v>
      </c>
      <c r="AC3898">
        <v>47</v>
      </c>
      <c r="AD3898">
        <v>509</v>
      </c>
      <c r="AE3898" s="5">
        <f>IFERROR(Table1[[#This Row],[Inventory]]/Table1[[#This Row],[Actual_Sales]],0)</f>
        <v>4.0720000000000001</v>
      </c>
    </row>
    <row r="3899" spans="1:31" x14ac:dyDescent="0.25">
      <c r="A3899">
        <v>980</v>
      </c>
      <c r="B3899">
        <v>603</v>
      </c>
      <c r="C3899">
        <v>5</v>
      </c>
      <c r="D3899" s="2">
        <v>40330</v>
      </c>
      <c r="E3899">
        <v>125</v>
      </c>
      <c r="F3899">
        <v>120</v>
      </c>
      <c r="G3899">
        <f>Table1[[#This Row],[Actual_Sales]]-Table1[[#This Row],[Budget_Sales]]</f>
        <v>5</v>
      </c>
      <c r="H3899" s="5">
        <f>IF(
Table1[[#This Row],[Budget_Sales]]=0,
"",
IF(
Table1[[#This Row],[Budget_Sales]]&gt;0,
(Table1[[#This Row],[Actual_Sales]]-Table1[[#This Row],[Budget_Sales]])/Table1[[#This Row],[Budget_Sales]],
(Table1[[#This Row],[Actual_Sales]]-Table1[[#This Row],[Budget_Sales]])/ABS(Table1[[#This Row],[Budget_Sales]])
)
)</f>
        <v>4.1666666666666664E-2</v>
      </c>
      <c r="I3899" s="5" t="str">
        <f>IF(Table1[[#This Row],[Sales_Var]]&gt;=0,"Above Budget","Below Budget")</f>
        <v>Above Budget</v>
      </c>
      <c r="J3899">
        <f>Table1[[#This Row],[Actual_Sales]]-(Table1[[#This Row],[COGS]]+Table1[[#This Row],[Expenses]])</f>
        <v>-4</v>
      </c>
      <c r="K3899">
        <v>20</v>
      </c>
      <c r="L3899">
        <f>Table1[[#This Row],[Actual_Profit]]-Table1[[#This Row],[Budget_Profit]]</f>
        <v>-24</v>
      </c>
      <c r="M3899" s="5">
        <f>IF(
Table1[[#This Row],[Budget_Profit]]=0,
"",
IF(
Table1[[#This Row],[Budget_Profit]]&gt;0,
(Table1[[#This Row],[Actual_Profit]]-Table1[[#This Row],[Budget_Profit]])/Table1[[#This Row],[Budget_Profit]],
(Table1[[#This Row],[Actual_Profit]]-Table1[[#This Row],[Budget_Profit]])/ABS(Table1[[#This Row],[Budget_Profit]])
)
)</f>
        <v>-1.2</v>
      </c>
      <c r="N3899" s="5" t="str">
        <f>IF(Table1[[#This Row],[Profit_Var]]&gt;=0, "Above Budget", "Below Budget")</f>
        <v>Below Budget</v>
      </c>
      <c r="O3899">
        <v>52</v>
      </c>
      <c r="P3899">
        <v>40</v>
      </c>
      <c r="Q3899">
        <f>Table1[[#This Row],[COGS]]-Table1[[#This Row],[Budget_COGS]]</f>
        <v>12</v>
      </c>
      <c r="R3899" s="5">
        <f>IF(
Table1[[#This Row],[Budget_COGS]]=0,
"",
IF(
Table1[[#This Row],[Budget_COGS]]&gt;0,
(Table1[[#This Row],[Budget_COGS]]-Table1[[#This Row],[COGS]]) / Table1[[#This Row],[Budget_COGS]],
(Table1[[#This Row],[Budget_COGS]]-Table1[[#This Row],[COGS]]) / ABS(Table1[[#This Row],[Budget_COGS]])
)
)</f>
        <v>-0.3</v>
      </c>
      <c r="S3899" s="5" t="str">
        <f>IF(Table1[[#This Row],[COGS _Var]]&gt;=0, "Above Budget", "Below Budget")</f>
        <v>Above Budget</v>
      </c>
      <c r="T3899">
        <f>Table1[[#This Row],[Actual_Sales]]-Table1[[#This Row],[COGS]]</f>
        <v>73</v>
      </c>
      <c r="U3899">
        <v>80</v>
      </c>
      <c r="V3899">
        <f>Table1[[#This Row],[Gross_Margin]]-Table1[[#This Row],[Budget_Margin]]</f>
        <v>-7</v>
      </c>
      <c r="W3899" s="5">
        <f>IF(
Table1[[#This Row],[Budget_Margin]]=0,
"",
IF(
Table1[[#This Row],[Budget_Margin]]&gt;0,
(Table1[[#This Row],[Gross_Margin]]-Table1[[#This Row],[Budget_Margin]]) / Table1[[#This Row],[Budget_Margin]],
(Table1[[#This Row],[Gross_Margin]]-Table1[[#This Row],[Budget_Margin]]) / ABS(Table1[[#This Row],[Budget_Margin]])
)
)</f>
        <v>-8.7499999999999994E-2</v>
      </c>
      <c r="X3899" s="5" t="str">
        <f>IF(Table1[[#This Row],[Margin_Var]]&gt;=0, "Above Budget", "Below Budget")</f>
        <v>Below Budget</v>
      </c>
      <c r="Y3899" s="5">
        <f>IFERROR(Table1[[#This Row],[Gross_Margin]]/Table1[[#This Row],[Actual_Sales]],0)</f>
        <v>0.58399999999999996</v>
      </c>
      <c r="Z3899" s="5">
        <f>Table1[[#This Row],[Actual_Profit]]/Table1[[#This Row],[Actual_Sales]]</f>
        <v>-3.2000000000000001E-2</v>
      </c>
      <c r="AA3899">
        <v>77</v>
      </c>
      <c r="AB3899" s="5">
        <f>IFERROR(Table1[[#This Row],[Expenses]]/Table1[[#This Row],[Actual_Sales]],0)</f>
        <v>0.61599999999999999</v>
      </c>
      <c r="AC3899">
        <v>47</v>
      </c>
      <c r="AD3899">
        <v>313</v>
      </c>
      <c r="AE3899" s="5">
        <f>IFERROR(Table1[[#This Row],[Inventory]]/Table1[[#This Row],[Actual_Sales]],0)</f>
        <v>2.504</v>
      </c>
    </row>
    <row r="3900" spans="1:31" x14ac:dyDescent="0.25">
      <c r="A3900">
        <v>999</v>
      </c>
      <c r="B3900">
        <v>660</v>
      </c>
      <c r="C3900">
        <v>8</v>
      </c>
      <c r="D3900" s="2">
        <v>40330</v>
      </c>
      <c r="E3900">
        <v>125</v>
      </c>
      <c r="F3900">
        <v>110</v>
      </c>
      <c r="G3900">
        <f>Table1[[#This Row],[Actual_Sales]]-Table1[[#This Row],[Budget_Sales]]</f>
        <v>15</v>
      </c>
      <c r="H3900" s="5">
        <f>IF(
Table1[[#This Row],[Budget_Sales]]=0,
"",
IF(
Table1[[#This Row],[Budget_Sales]]&gt;0,
(Table1[[#This Row],[Actual_Sales]]-Table1[[#This Row],[Budget_Sales]])/Table1[[#This Row],[Budget_Sales]],
(Table1[[#This Row],[Actual_Sales]]-Table1[[#This Row],[Budget_Sales]])/ABS(Table1[[#This Row],[Budget_Sales]])
)
)</f>
        <v>0.13636363636363635</v>
      </c>
      <c r="I3900" s="5" t="str">
        <f>IF(Table1[[#This Row],[Sales_Var]]&gt;=0,"Above Budget","Below Budget")</f>
        <v>Above Budget</v>
      </c>
      <c r="J3900">
        <f>Table1[[#This Row],[Actual_Sales]]-(Table1[[#This Row],[COGS]]+Table1[[#This Row],[Expenses]])</f>
        <v>-4</v>
      </c>
      <c r="K3900">
        <v>20</v>
      </c>
      <c r="L3900">
        <f>Table1[[#This Row],[Actual_Profit]]-Table1[[#This Row],[Budget_Profit]]</f>
        <v>-24</v>
      </c>
      <c r="M3900" s="5">
        <f>IF(
Table1[[#This Row],[Budget_Profit]]=0,
"",
IF(
Table1[[#This Row],[Budget_Profit]]&gt;0,
(Table1[[#This Row],[Actual_Profit]]-Table1[[#This Row],[Budget_Profit]])/Table1[[#This Row],[Budget_Profit]],
(Table1[[#This Row],[Actual_Profit]]-Table1[[#This Row],[Budget_Profit]])/ABS(Table1[[#This Row],[Budget_Profit]])
)
)</f>
        <v>-1.2</v>
      </c>
      <c r="N3900" s="5" t="str">
        <f>IF(Table1[[#This Row],[Profit_Var]]&gt;=0, "Above Budget", "Below Budget")</f>
        <v>Below Budget</v>
      </c>
      <c r="O3900">
        <v>52</v>
      </c>
      <c r="P3900">
        <v>40</v>
      </c>
      <c r="Q3900">
        <f>Table1[[#This Row],[COGS]]-Table1[[#This Row],[Budget_COGS]]</f>
        <v>12</v>
      </c>
      <c r="R3900" s="5">
        <f>IF(
Table1[[#This Row],[Budget_COGS]]=0,
"",
IF(
Table1[[#This Row],[Budget_COGS]]&gt;0,
(Table1[[#This Row],[Budget_COGS]]-Table1[[#This Row],[COGS]]) / Table1[[#This Row],[Budget_COGS]],
(Table1[[#This Row],[Budget_COGS]]-Table1[[#This Row],[COGS]]) / ABS(Table1[[#This Row],[Budget_COGS]])
)
)</f>
        <v>-0.3</v>
      </c>
      <c r="S3900" s="5" t="str">
        <f>IF(Table1[[#This Row],[COGS _Var]]&gt;=0, "Above Budget", "Below Budget")</f>
        <v>Above Budget</v>
      </c>
      <c r="T3900">
        <f>Table1[[#This Row],[Actual_Sales]]-Table1[[#This Row],[COGS]]</f>
        <v>73</v>
      </c>
      <c r="U3900">
        <v>70</v>
      </c>
      <c r="V3900">
        <f>Table1[[#This Row],[Gross_Margin]]-Table1[[#This Row],[Budget_Margin]]</f>
        <v>3</v>
      </c>
      <c r="W3900" s="5">
        <f>IF(
Table1[[#This Row],[Budget_Margin]]=0,
"",
IF(
Table1[[#This Row],[Budget_Margin]]&gt;0,
(Table1[[#This Row],[Gross_Margin]]-Table1[[#This Row],[Budget_Margin]]) / Table1[[#This Row],[Budget_Margin]],
(Table1[[#This Row],[Gross_Margin]]-Table1[[#This Row],[Budget_Margin]]) / ABS(Table1[[#This Row],[Budget_Margin]])
)
)</f>
        <v>4.2857142857142858E-2</v>
      </c>
      <c r="X3900" s="5" t="str">
        <f>IF(Table1[[#This Row],[Margin_Var]]&gt;=0, "Above Budget", "Below Budget")</f>
        <v>Above Budget</v>
      </c>
      <c r="Y3900" s="5">
        <f>IFERROR(Table1[[#This Row],[Gross_Margin]]/Table1[[#This Row],[Actual_Sales]],0)</f>
        <v>0.58399999999999996</v>
      </c>
      <c r="Z3900" s="5">
        <f>Table1[[#This Row],[Actual_Profit]]/Table1[[#This Row],[Actual_Sales]]</f>
        <v>-3.2000000000000001E-2</v>
      </c>
      <c r="AA3900">
        <v>77</v>
      </c>
      <c r="AB3900" s="5">
        <f>IFERROR(Table1[[#This Row],[Expenses]]/Table1[[#This Row],[Actual_Sales]],0)</f>
        <v>0.61599999999999999</v>
      </c>
      <c r="AC3900">
        <v>47</v>
      </c>
      <c r="AD3900">
        <v>313</v>
      </c>
      <c r="AE3900" s="5">
        <f>IFERROR(Table1[[#This Row],[Inventory]]/Table1[[#This Row],[Actual_Sales]],0)</f>
        <v>2.504</v>
      </c>
    </row>
    <row r="3901" spans="1:31" x14ac:dyDescent="0.25">
      <c r="A3901">
        <v>657</v>
      </c>
      <c r="B3901">
        <v>719</v>
      </c>
      <c r="C3901">
        <v>9</v>
      </c>
      <c r="D3901" s="2">
        <v>40269</v>
      </c>
      <c r="E3901">
        <v>125</v>
      </c>
      <c r="F3901">
        <v>110</v>
      </c>
      <c r="G3901">
        <f>Table1[[#This Row],[Actual_Sales]]-Table1[[#This Row],[Budget_Sales]]</f>
        <v>15</v>
      </c>
      <c r="H3901" s="5">
        <f>IF(
Table1[[#This Row],[Budget_Sales]]=0,
"",
IF(
Table1[[#This Row],[Budget_Sales]]&gt;0,
(Table1[[#This Row],[Actual_Sales]]-Table1[[#This Row],[Budget_Sales]])/Table1[[#This Row],[Budget_Sales]],
(Table1[[#This Row],[Actual_Sales]]-Table1[[#This Row],[Budget_Sales]])/ABS(Table1[[#This Row],[Budget_Sales]])
)
)</f>
        <v>0.13636363636363635</v>
      </c>
      <c r="I3901" s="5" t="str">
        <f>IF(Table1[[#This Row],[Sales_Var]]&gt;=0,"Above Budget","Below Budget")</f>
        <v>Above Budget</v>
      </c>
      <c r="J3901">
        <f>Table1[[#This Row],[Actual_Sales]]-(Table1[[#This Row],[COGS]]+Table1[[#This Row],[Expenses]])</f>
        <v>-4</v>
      </c>
      <c r="K3901">
        <v>20</v>
      </c>
      <c r="L3901">
        <f>Table1[[#This Row],[Actual_Profit]]-Table1[[#This Row],[Budget_Profit]]</f>
        <v>-24</v>
      </c>
      <c r="M3901" s="5">
        <f>IF(
Table1[[#This Row],[Budget_Profit]]=0,
"",
IF(
Table1[[#This Row],[Budget_Profit]]&gt;0,
(Table1[[#This Row],[Actual_Profit]]-Table1[[#This Row],[Budget_Profit]])/Table1[[#This Row],[Budget_Profit]],
(Table1[[#This Row],[Actual_Profit]]-Table1[[#This Row],[Budget_Profit]])/ABS(Table1[[#This Row],[Budget_Profit]])
)
)</f>
        <v>-1.2</v>
      </c>
      <c r="N3901" s="5" t="str">
        <f>IF(Table1[[#This Row],[Profit_Var]]&gt;=0, "Above Budget", "Below Budget")</f>
        <v>Below Budget</v>
      </c>
      <c r="O3901">
        <v>52</v>
      </c>
      <c r="P3901">
        <v>40</v>
      </c>
      <c r="Q3901">
        <f>Table1[[#This Row],[COGS]]-Table1[[#This Row],[Budget_COGS]]</f>
        <v>12</v>
      </c>
      <c r="R3901" s="5">
        <f>IF(
Table1[[#This Row],[Budget_COGS]]=0,
"",
IF(
Table1[[#This Row],[Budget_COGS]]&gt;0,
(Table1[[#This Row],[Budget_COGS]]-Table1[[#This Row],[COGS]]) / Table1[[#This Row],[Budget_COGS]],
(Table1[[#This Row],[Budget_COGS]]-Table1[[#This Row],[COGS]]) / ABS(Table1[[#This Row],[Budget_COGS]])
)
)</f>
        <v>-0.3</v>
      </c>
      <c r="S3901" s="5" t="str">
        <f>IF(Table1[[#This Row],[COGS _Var]]&gt;=0, "Above Budget", "Below Budget")</f>
        <v>Above Budget</v>
      </c>
      <c r="T3901">
        <f>Table1[[#This Row],[Actual_Sales]]-Table1[[#This Row],[COGS]]</f>
        <v>73</v>
      </c>
      <c r="U3901">
        <v>70</v>
      </c>
      <c r="V3901">
        <f>Table1[[#This Row],[Gross_Margin]]-Table1[[#This Row],[Budget_Margin]]</f>
        <v>3</v>
      </c>
      <c r="W3901" s="5">
        <f>IF(
Table1[[#This Row],[Budget_Margin]]=0,
"",
IF(
Table1[[#This Row],[Budget_Margin]]&gt;0,
(Table1[[#This Row],[Gross_Margin]]-Table1[[#This Row],[Budget_Margin]]) / Table1[[#This Row],[Budget_Margin]],
(Table1[[#This Row],[Gross_Margin]]-Table1[[#This Row],[Budget_Margin]]) / ABS(Table1[[#This Row],[Budget_Margin]])
)
)</f>
        <v>4.2857142857142858E-2</v>
      </c>
      <c r="X3901" s="5" t="str">
        <f>IF(Table1[[#This Row],[Margin_Var]]&gt;=0, "Above Budget", "Below Budget")</f>
        <v>Above Budget</v>
      </c>
      <c r="Y3901" s="5">
        <f>IFERROR(Table1[[#This Row],[Gross_Margin]]/Table1[[#This Row],[Actual_Sales]],0)</f>
        <v>0.58399999999999996</v>
      </c>
      <c r="Z3901" s="5">
        <f>Table1[[#This Row],[Actual_Profit]]/Table1[[#This Row],[Actual_Sales]]</f>
        <v>-3.2000000000000001E-2</v>
      </c>
      <c r="AA3901">
        <v>77</v>
      </c>
      <c r="AB3901" s="5">
        <f>IFERROR(Table1[[#This Row],[Expenses]]/Table1[[#This Row],[Actual_Sales]],0)</f>
        <v>0.61599999999999999</v>
      </c>
      <c r="AC3901">
        <v>47</v>
      </c>
      <c r="AD3901">
        <v>433</v>
      </c>
      <c r="AE3901" s="5">
        <f>IFERROR(Table1[[#This Row],[Inventory]]/Table1[[#This Row],[Actual_Sales]],0)</f>
        <v>3.464</v>
      </c>
    </row>
    <row r="3902" spans="1:31" x14ac:dyDescent="0.25">
      <c r="A3902">
        <v>424</v>
      </c>
      <c r="B3902">
        <v>513</v>
      </c>
      <c r="C3902">
        <v>3</v>
      </c>
      <c r="D3902" s="2">
        <v>40238</v>
      </c>
      <c r="E3902">
        <v>125</v>
      </c>
      <c r="F3902">
        <v>130</v>
      </c>
      <c r="G3902">
        <f>Table1[[#This Row],[Actual_Sales]]-Table1[[#This Row],[Budget_Sales]]</f>
        <v>-5</v>
      </c>
      <c r="H3902" s="5">
        <f>IF(
Table1[[#This Row],[Budget_Sales]]=0,
"",
IF(
Table1[[#This Row],[Budget_Sales]]&gt;0,
(Table1[[#This Row],[Actual_Sales]]-Table1[[#This Row],[Budget_Sales]])/Table1[[#This Row],[Budget_Sales]],
(Table1[[#This Row],[Actual_Sales]]-Table1[[#This Row],[Budget_Sales]])/ABS(Table1[[#This Row],[Budget_Sales]])
)
)</f>
        <v>-3.8461538461538464E-2</v>
      </c>
      <c r="I3902" s="5" t="str">
        <f>IF(Table1[[#This Row],[Sales_Var]]&gt;=0,"Above Budget","Below Budget")</f>
        <v>Below Budget</v>
      </c>
      <c r="J3902">
        <f>Table1[[#This Row],[Actual_Sales]]-(Table1[[#This Row],[COGS]]+Table1[[#This Row],[Expenses]])</f>
        <v>-4</v>
      </c>
      <c r="K3902">
        <v>20</v>
      </c>
      <c r="L3902">
        <f>Table1[[#This Row],[Actual_Profit]]-Table1[[#This Row],[Budget_Profit]]</f>
        <v>-24</v>
      </c>
      <c r="M3902" s="5">
        <f>IF(
Table1[[#This Row],[Budget_Profit]]=0,
"",
IF(
Table1[[#This Row],[Budget_Profit]]&gt;0,
(Table1[[#This Row],[Actual_Profit]]-Table1[[#This Row],[Budget_Profit]])/Table1[[#This Row],[Budget_Profit]],
(Table1[[#This Row],[Actual_Profit]]-Table1[[#This Row],[Budget_Profit]])/ABS(Table1[[#This Row],[Budget_Profit]])
)
)</f>
        <v>-1.2</v>
      </c>
      <c r="N3902" s="5" t="str">
        <f>IF(Table1[[#This Row],[Profit_Var]]&gt;=0, "Above Budget", "Below Budget")</f>
        <v>Below Budget</v>
      </c>
      <c r="O3902">
        <v>52</v>
      </c>
      <c r="P3902">
        <v>50</v>
      </c>
      <c r="Q3902">
        <f>Table1[[#This Row],[COGS]]-Table1[[#This Row],[Budget_COGS]]</f>
        <v>2</v>
      </c>
      <c r="R3902" s="5">
        <f>IF(
Table1[[#This Row],[Budget_COGS]]=0,
"",
IF(
Table1[[#This Row],[Budget_COGS]]&gt;0,
(Table1[[#This Row],[Budget_COGS]]-Table1[[#This Row],[COGS]]) / Table1[[#This Row],[Budget_COGS]],
(Table1[[#This Row],[Budget_COGS]]-Table1[[#This Row],[COGS]]) / ABS(Table1[[#This Row],[Budget_COGS]])
)
)</f>
        <v>-0.04</v>
      </c>
      <c r="S3902" s="5" t="str">
        <f>IF(Table1[[#This Row],[COGS _Var]]&gt;=0, "Above Budget", "Below Budget")</f>
        <v>Above Budget</v>
      </c>
      <c r="T3902">
        <f>Table1[[#This Row],[Actual_Sales]]-Table1[[#This Row],[COGS]]</f>
        <v>73</v>
      </c>
      <c r="U3902">
        <v>80</v>
      </c>
      <c r="V3902">
        <f>Table1[[#This Row],[Gross_Margin]]-Table1[[#This Row],[Budget_Margin]]</f>
        <v>-7</v>
      </c>
      <c r="W3902" s="5">
        <f>IF(
Table1[[#This Row],[Budget_Margin]]=0,
"",
IF(
Table1[[#This Row],[Budget_Margin]]&gt;0,
(Table1[[#This Row],[Gross_Margin]]-Table1[[#This Row],[Budget_Margin]]) / Table1[[#This Row],[Budget_Margin]],
(Table1[[#This Row],[Gross_Margin]]-Table1[[#This Row],[Budget_Margin]]) / ABS(Table1[[#This Row],[Budget_Margin]])
)
)</f>
        <v>-8.7499999999999994E-2</v>
      </c>
      <c r="X3902" s="5" t="str">
        <f>IF(Table1[[#This Row],[Margin_Var]]&gt;=0, "Above Budget", "Below Budget")</f>
        <v>Below Budget</v>
      </c>
      <c r="Y3902" s="5">
        <f>IFERROR(Table1[[#This Row],[Gross_Margin]]/Table1[[#This Row],[Actual_Sales]],0)</f>
        <v>0.58399999999999996</v>
      </c>
      <c r="Z3902" s="5">
        <f>Table1[[#This Row],[Actual_Profit]]/Table1[[#This Row],[Actual_Sales]]</f>
        <v>-3.2000000000000001E-2</v>
      </c>
      <c r="AA3902">
        <v>77</v>
      </c>
      <c r="AB3902" s="5">
        <f>IFERROR(Table1[[#This Row],[Expenses]]/Table1[[#This Row],[Actual_Sales]],0)</f>
        <v>0.61599999999999999</v>
      </c>
      <c r="AC3902">
        <v>47</v>
      </c>
      <c r="AD3902">
        <v>421</v>
      </c>
      <c r="AE3902" s="5">
        <f>IFERROR(Table1[[#This Row],[Inventory]]/Table1[[#This Row],[Actual_Sales]],0)</f>
        <v>3.3679999999999999</v>
      </c>
    </row>
    <row r="3903" spans="1:31" x14ac:dyDescent="0.25">
      <c r="A3903">
        <v>421</v>
      </c>
      <c r="B3903">
        <v>508</v>
      </c>
      <c r="C3903">
        <v>5</v>
      </c>
      <c r="D3903" s="2">
        <v>40238</v>
      </c>
      <c r="E3903">
        <v>125</v>
      </c>
      <c r="F3903">
        <v>120</v>
      </c>
      <c r="G3903">
        <f>Table1[[#This Row],[Actual_Sales]]-Table1[[#This Row],[Budget_Sales]]</f>
        <v>5</v>
      </c>
      <c r="H3903" s="5">
        <f>IF(
Table1[[#This Row],[Budget_Sales]]=0,
"",
IF(
Table1[[#This Row],[Budget_Sales]]&gt;0,
(Table1[[#This Row],[Actual_Sales]]-Table1[[#This Row],[Budget_Sales]])/Table1[[#This Row],[Budget_Sales]],
(Table1[[#This Row],[Actual_Sales]]-Table1[[#This Row],[Budget_Sales]])/ABS(Table1[[#This Row],[Budget_Sales]])
)
)</f>
        <v>4.1666666666666664E-2</v>
      </c>
      <c r="I3903" s="5" t="str">
        <f>IF(Table1[[#This Row],[Sales_Var]]&gt;=0,"Above Budget","Below Budget")</f>
        <v>Above Budget</v>
      </c>
      <c r="J3903">
        <f>Table1[[#This Row],[Actual_Sales]]-(Table1[[#This Row],[COGS]]+Table1[[#This Row],[Expenses]])</f>
        <v>-4</v>
      </c>
      <c r="K3903">
        <v>20</v>
      </c>
      <c r="L3903">
        <f>Table1[[#This Row],[Actual_Profit]]-Table1[[#This Row],[Budget_Profit]]</f>
        <v>-24</v>
      </c>
      <c r="M3903" s="5">
        <f>IF(
Table1[[#This Row],[Budget_Profit]]=0,
"",
IF(
Table1[[#This Row],[Budget_Profit]]&gt;0,
(Table1[[#This Row],[Actual_Profit]]-Table1[[#This Row],[Budget_Profit]])/Table1[[#This Row],[Budget_Profit]],
(Table1[[#This Row],[Actual_Profit]]-Table1[[#This Row],[Budget_Profit]])/ABS(Table1[[#This Row],[Budget_Profit]])
)
)</f>
        <v>-1.2</v>
      </c>
      <c r="N3903" s="5" t="str">
        <f>IF(Table1[[#This Row],[Profit_Var]]&gt;=0, "Above Budget", "Below Budget")</f>
        <v>Below Budget</v>
      </c>
      <c r="O3903">
        <v>52</v>
      </c>
      <c r="P3903">
        <v>40</v>
      </c>
      <c r="Q3903">
        <f>Table1[[#This Row],[COGS]]-Table1[[#This Row],[Budget_COGS]]</f>
        <v>12</v>
      </c>
      <c r="R3903" s="5">
        <f>IF(
Table1[[#This Row],[Budget_COGS]]=0,
"",
IF(
Table1[[#This Row],[Budget_COGS]]&gt;0,
(Table1[[#This Row],[Budget_COGS]]-Table1[[#This Row],[COGS]]) / Table1[[#This Row],[Budget_COGS]],
(Table1[[#This Row],[Budget_COGS]]-Table1[[#This Row],[COGS]]) / ABS(Table1[[#This Row],[Budget_COGS]])
)
)</f>
        <v>-0.3</v>
      </c>
      <c r="S3903" s="5" t="str">
        <f>IF(Table1[[#This Row],[COGS _Var]]&gt;=0, "Above Budget", "Below Budget")</f>
        <v>Above Budget</v>
      </c>
      <c r="T3903">
        <f>Table1[[#This Row],[Actual_Sales]]-Table1[[#This Row],[COGS]]</f>
        <v>73</v>
      </c>
      <c r="U3903">
        <v>80</v>
      </c>
      <c r="V3903">
        <f>Table1[[#This Row],[Gross_Margin]]-Table1[[#This Row],[Budget_Margin]]</f>
        <v>-7</v>
      </c>
      <c r="W3903" s="5">
        <f>IF(
Table1[[#This Row],[Budget_Margin]]=0,
"",
IF(
Table1[[#This Row],[Budget_Margin]]&gt;0,
(Table1[[#This Row],[Gross_Margin]]-Table1[[#This Row],[Budget_Margin]]) / Table1[[#This Row],[Budget_Margin]],
(Table1[[#This Row],[Gross_Margin]]-Table1[[#This Row],[Budget_Margin]]) / ABS(Table1[[#This Row],[Budget_Margin]])
)
)</f>
        <v>-8.7499999999999994E-2</v>
      </c>
      <c r="X3903" s="5" t="str">
        <f>IF(Table1[[#This Row],[Margin_Var]]&gt;=0, "Above Budget", "Below Budget")</f>
        <v>Below Budget</v>
      </c>
      <c r="Y3903" s="5">
        <f>IFERROR(Table1[[#This Row],[Gross_Margin]]/Table1[[#This Row],[Actual_Sales]],0)</f>
        <v>0.58399999999999996</v>
      </c>
      <c r="Z3903" s="5">
        <f>Table1[[#This Row],[Actual_Profit]]/Table1[[#This Row],[Actual_Sales]]</f>
        <v>-3.2000000000000001E-2</v>
      </c>
      <c r="AA3903">
        <v>77</v>
      </c>
      <c r="AB3903" s="5">
        <f>IFERROR(Table1[[#This Row],[Expenses]]/Table1[[#This Row],[Actual_Sales]],0)</f>
        <v>0.61599999999999999</v>
      </c>
      <c r="AC3903">
        <v>47</v>
      </c>
      <c r="AD3903">
        <v>446</v>
      </c>
      <c r="AE3903" s="5">
        <f>IFERROR(Table1[[#This Row],[Inventory]]/Table1[[#This Row],[Actual_Sales]],0)</f>
        <v>3.5680000000000001</v>
      </c>
    </row>
    <row r="3904" spans="1:31" x14ac:dyDescent="0.25">
      <c r="A3904">
        <v>521</v>
      </c>
      <c r="B3904">
        <v>970</v>
      </c>
      <c r="C3904">
        <v>9</v>
      </c>
      <c r="D3904" s="2">
        <v>40238</v>
      </c>
      <c r="E3904">
        <v>125</v>
      </c>
      <c r="F3904">
        <v>110</v>
      </c>
      <c r="G3904">
        <f>Table1[[#This Row],[Actual_Sales]]-Table1[[#This Row],[Budget_Sales]]</f>
        <v>15</v>
      </c>
      <c r="H3904" s="5">
        <f>IF(
Table1[[#This Row],[Budget_Sales]]=0,
"",
IF(
Table1[[#This Row],[Budget_Sales]]&gt;0,
(Table1[[#This Row],[Actual_Sales]]-Table1[[#This Row],[Budget_Sales]])/Table1[[#This Row],[Budget_Sales]],
(Table1[[#This Row],[Actual_Sales]]-Table1[[#This Row],[Budget_Sales]])/ABS(Table1[[#This Row],[Budget_Sales]])
)
)</f>
        <v>0.13636363636363635</v>
      </c>
      <c r="I3904" s="5" t="str">
        <f>IF(Table1[[#This Row],[Sales_Var]]&gt;=0,"Above Budget","Below Budget")</f>
        <v>Above Budget</v>
      </c>
      <c r="J3904">
        <f>Table1[[#This Row],[Actual_Sales]]-(Table1[[#This Row],[COGS]]+Table1[[#This Row],[Expenses]])</f>
        <v>-4</v>
      </c>
      <c r="K3904">
        <v>20</v>
      </c>
      <c r="L3904">
        <f>Table1[[#This Row],[Actual_Profit]]-Table1[[#This Row],[Budget_Profit]]</f>
        <v>-24</v>
      </c>
      <c r="M3904" s="5">
        <f>IF(
Table1[[#This Row],[Budget_Profit]]=0,
"",
IF(
Table1[[#This Row],[Budget_Profit]]&gt;0,
(Table1[[#This Row],[Actual_Profit]]-Table1[[#This Row],[Budget_Profit]])/Table1[[#This Row],[Budget_Profit]],
(Table1[[#This Row],[Actual_Profit]]-Table1[[#This Row],[Budget_Profit]])/ABS(Table1[[#This Row],[Budget_Profit]])
)
)</f>
        <v>-1.2</v>
      </c>
      <c r="N3904" s="5" t="str">
        <f>IF(Table1[[#This Row],[Profit_Var]]&gt;=0, "Above Budget", "Below Budget")</f>
        <v>Below Budget</v>
      </c>
      <c r="O3904">
        <v>52</v>
      </c>
      <c r="P3904">
        <v>40</v>
      </c>
      <c r="Q3904">
        <f>Table1[[#This Row],[COGS]]-Table1[[#This Row],[Budget_COGS]]</f>
        <v>12</v>
      </c>
      <c r="R3904" s="5">
        <f>IF(
Table1[[#This Row],[Budget_COGS]]=0,
"",
IF(
Table1[[#This Row],[Budget_COGS]]&gt;0,
(Table1[[#This Row],[Budget_COGS]]-Table1[[#This Row],[COGS]]) / Table1[[#This Row],[Budget_COGS]],
(Table1[[#This Row],[Budget_COGS]]-Table1[[#This Row],[COGS]]) / ABS(Table1[[#This Row],[Budget_COGS]])
)
)</f>
        <v>-0.3</v>
      </c>
      <c r="S3904" s="5" t="str">
        <f>IF(Table1[[#This Row],[COGS _Var]]&gt;=0, "Above Budget", "Below Budget")</f>
        <v>Above Budget</v>
      </c>
      <c r="T3904">
        <f>Table1[[#This Row],[Actual_Sales]]-Table1[[#This Row],[COGS]]</f>
        <v>73</v>
      </c>
      <c r="U3904">
        <v>70</v>
      </c>
      <c r="V3904">
        <f>Table1[[#This Row],[Gross_Margin]]-Table1[[#This Row],[Budget_Margin]]</f>
        <v>3</v>
      </c>
      <c r="W3904" s="5">
        <f>IF(
Table1[[#This Row],[Budget_Margin]]=0,
"",
IF(
Table1[[#This Row],[Budget_Margin]]&gt;0,
(Table1[[#This Row],[Gross_Margin]]-Table1[[#This Row],[Budget_Margin]]) / Table1[[#This Row],[Budget_Margin]],
(Table1[[#This Row],[Gross_Margin]]-Table1[[#This Row],[Budget_Margin]]) / ABS(Table1[[#This Row],[Budget_Margin]])
)
)</f>
        <v>4.2857142857142858E-2</v>
      </c>
      <c r="X3904" s="5" t="str">
        <f>IF(Table1[[#This Row],[Margin_Var]]&gt;=0, "Above Budget", "Below Budget")</f>
        <v>Above Budget</v>
      </c>
      <c r="Y3904" s="5">
        <f>IFERROR(Table1[[#This Row],[Gross_Margin]]/Table1[[#This Row],[Actual_Sales]],0)</f>
        <v>0.58399999999999996</v>
      </c>
      <c r="Z3904" s="5">
        <f>Table1[[#This Row],[Actual_Profit]]/Table1[[#This Row],[Actual_Sales]]</f>
        <v>-3.2000000000000001E-2</v>
      </c>
      <c r="AA3904">
        <v>77</v>
      </c>
      <c r="AB3904" s="5">
        <f>IFERROR(Table1[[#This Row],[Expenses]]/Table1[[#This Row],[Actual_Sales]],0)</f>
        <v>0.61599999999999999</v>
      </c>
      <c r="AC3904">
        <v>47</v>
      </c>
      <c r="AD3904">
        <v>421</v>
      </c>
      <c r="AE3904" s="5">
        <f>IFERROR(Table1[[#This Row],[Inventory]]/Table1[[#This Row],[Actual_Sales]],0)</f>
        <v>3.3679999999999999</v>
      </c>
    </row>
    <row r="3905" spans="1:31" x14ac:dyDescent="0.25">
      <c r="A3905">
        <v>2039</v>
      </c>
      <c r="B3905">
        <v>603</v>
      </c>
      <c r="C3905">
        <v>5</v>
      </c>
      <c r="D3905" s="2">
        <v>40513</v>
      </c>
      <c r="E3905">
        <v>118</v>
      </c>
      <c r="F3905">
        <v>110</v>
      </c>
      <c r="G3905">
        <f>Table1[[#This Row],[Actual_Sales]]-Table1[[#This Row],[Budget_Sales]]</f>
        <v>8</v>
      </c>
      <c r="H3905" s="5">
        <f>IF(
Table1[[#This Row],[Budget_Sales]]=0,
"",
IF(
Table1[[#This Row],[Budget_Sales]]&gt;0,
(Table1[[#This Row],[Actual_Sales]]-Table1[[#This Row],[Budget_Sales]])/Table1[[#This Row],[Budget_Sales]],
(Table1[[#This Row],[Actual_Sales]]-Table1[[#This Row],[Budget_Sales]])/ABS(Table1[[#This Row],[Budget_Sales]])
)
)</f>
        <v>7.2727272727272724E-2</v>
      </c>
      <c r="I3905" s="5" t="str">
        <f>IF(Table1[[#This Row],[Sales_Var]]&gt;=0,"Above Budget","Below Budget")</f>
        <v>Above Budget</v>
      </c>
      <c r="J3905">
        <f>Table1[[#This Row],[Actual_Sales]]-(Table1[[#This Row],[COGS]]+Table1[[#This Row],[Expenses]])</f>
        <v>-4</v>
      </c>
      <c r="K3905">
        <v>10</v>
      </c>
      <c r="L3905">
        <f>Table1[[#This Row],[Actual_Profit]]-Table1[[#This Row],[Budget_Profit]]</f>
        <v>-14</v>
      </c>
      <c r="M3905" s="5">
        <f>IF(
Table1[[#This Row],[Budget_Profit]]=0,
"",
IF(
Table1[[#This Row],[Budget_Profit]]&gt;0,
(Table1[[#This Row],[Actual_Profit]]-Table1[[#This Row],[Budget_Profit]])/Table1[[#This Row],[Budget_Profit]],
(Table1[[#This Row],[Actual_Profit]]-Table1[[#This Row],[Budget_Profit]])/ABS(Table1[[#This Row],[Budget_Profit]])
)
)</f>
        <v>-1.4</v>
      </c>
      <c r="N3905" s="5" t="str">
        <f>IF(Table1[[#This Row],[Profit_Var]]&gt;=0, "Above Budget", "Below Budget")</f>
        <v>Below Budget</v>
      </c>
      <c r="O3905">
        <v>49</v>
      </c>
      <c r="P3905">
        <v>40</v>
      </c>
      <c r="Q3905">
        <f>Table1[[#This Row],[COGS]]-Table1[[#This Row],[Budget_COGS]]</f>
        <v>9</v>
      </c>
      <c r="R3905" s="5">
        <f>IF(
Table1[[#This Row],[Budget_COGS]]=0,
"",
IF(
Table1[[#This Row],[Budget_COGS]]&gt;0,
(Table1[[#This Row],[Budget_COGS]]-Table1[[#This Row],[COGS]]) / Table1[[#This Row],[Budget_COGS]],
(Table1[[#This Row],[Budget_COGS]]-Table1[[#This Row],[COGS]]) / ABS(Table1[[#This Row],[Budget_COGS]])
)
)</f>
        <v>-0.22500000000000001</v>
      </c>
      <c r="S3905" s="5" t="str">
        <f>IF(Table1[[#This Row],[COGS _Var]]&gt;=0, "Above Budget", "Below Budget")</f>
        <v>Above Budget</v>
      </c>
      <c r="T3905">
        <f>Table1[[#This Row],[Actual_Sales]]-Table1[[#This Row],[COGS]]</f>
        <v>69</v>
      </c>
      <c r="U3905">
        <v>70</v>
      </c>
      <c r="V3905">
        <f>Table1[[#This Row],[Gross_Margin]]-Table1[[#This Row],[Budget_Margin]]</f>
        <v>-1</v>
      </c>
      <c r="W3905" s="5">
        <f>IF(
Table1[[#This Row],[Budget_Margin]]=0,
"",
IF(
Table1[[#This Row],[Budget_Margin]]&gt;0,
(Table1[[#This Row],[Gross_Margin]]-Table1[[#This Row],[Budget_Margin]]) / Table1[[#This Row],[Budget_Margin]],
(Table1[[#This Row],[Gross_Margin]]-Table1[[#This Row],[Budget_Margin]]) / ABS(Table1[[#This Row],[Budget_Margin]])
)
)</f>
        <v>-1.4285714285714285E-2</v>
      </c>
      <c r="X3905" s="5" t="str">
        <f>IF(Table1[[#This Row],[Margin_Var]]&gt;=0, "Above Budget", "Below Budget")</f>
        <v>Below Budget</v>
      </c>
      <c r="Y3905" s="5">
        <f>IFERROR(Table1[[#This Row],[Gross_Margin]]/Table1[[#This Row],[Actual_Sales]],0)</f>
        <v>0.5847457627118644</v>
      </c>
      <c r="Z3905" s="5">
        <f>Table1[[#This Row],[Actual_Profit]]/Table1[[#This Row],[Actual_Sales]]</f>
        <v>-3.3898305084745763E-2</v>
      </c>
      <c r="AA3905">
        <v>73</v>
      </c>
      <c r="AB3905" s="5">
        <f>IFERROR(Table1[[#This Row],[Expenses]]/Table1[[#This Row],[Actual_Sales]],0)</f>
        <v>0.61864406779661019</v>
      </c>
      <c r="AC3905">
        <v>44</v>
      </c>
      <c r="AD3905">
        <v>335</v>
      </c>
      <c r="AE3905" s="5">
        <f>IFERROR(Table1[[#This Row],[Inventory]]/Table1[[#This Row],[Actual_Sales]],0)</f>
        <v>2.8389830508474576</v>
      </c>
    </row>
    <row r="3906" spans="1:31" x14ac:dyDescent="0.25">
      <c r="A3906">
        <v>1989</v>
      </c>
      <c r="B3906">
        <v>435</v>
      </c>
      <c r="C3906">
        <v>11</v>
      </c>
      <c r="D3906" s="2">
        <v>40513</v>
      </c>
      <c r="E3906">
        <v>118</v>
      </c>
      <c r="F3906">
        <v>80</v>
      </c>
      <c r="G3906">
        <f>Table1[[#This Row],[Actual_Sales]]-Table1[[#This Row],[Budget_Sales]]</f>
        <v>38</v>
      </c>
      <c r="H3906" s="5">
        <f>IF(
Table1[[#This Row],[Budget_Sales]]=0,
"",
IF(
Table1[[#This Row],[Budget_Sales]]&gt;0,
(Table1[[#This Row],[Actual_Sales]]-Table1[[#This Row],[Budget_Sales]])/Table1[[#This Row],[Budget_Sales]],
(Table1[[#This Row],[Actual_Sales]]-Table1[[#This Row],[Budget_Sales]])/ABS(Table1[[#This Row],[Budget_Sales]])
)
)</f>
        <v>0.47499999999999998</v>
      </c>
      <c r="I3906" s="5" t="str">
        <f>IF(Table1[[#This Row],[Sales_Var]]&gt;=0,"Above Budget","Below Budget")</f>
        <v>Above Budget</v>
      </c>
      <c r="J3906">
        <f>Table1[[#This Row],[Actual_Sales]]-(Table1[[#This Row],[COGS]]+Table1[[#This Row],[Expenses]])</f>
        <v>-4</v>
      </c>
      <c r="K3906">
        <v>0</v>
      </c>
      <c r="L3906">
        <f>Table1[[#This Row],[Actual_Profit]]-Table1[[#This Row],[Budget_Profit]]</f>
        <v>-4</v>
      </c>
      <c r="M3906" s="5" t="str">
        <f>IF(
Table1[[#This Row],[Budget_Profit]]=0,
"",
IF(
Table1[[#This Row],[Budget_Profit]]&gt;0,
(Table1[[#This Row],[Actual_Profit]]-Table1[[#This Row],[Budget_Profit]])/Table1[[#This Row],[Budget_Profit]],
(Table1[[#This Row],[Actual_Profit]]-Table1[[#This Row],[Budget_Profit]])/ABS(Table1[[#This Row],[Budget_Profit]])
)
)</f>
        <v/>
      </c>
      <c r="N3906" s="5" t="str">
        <f>IF(Table1[[#This Row],[Profit_Var]]&gt;=0, "Above Budget", "Below Budget")</f>
        <v>Below Budget</v>
      </c>
      <c r="O3906">
        <v>49</v>
      </c>
      <c r="P3906">
        <v>30</v>
      </c>
      <c r="Q3906">
        <f>Table1[[#This Row],[COGS]]-Table1[[#This Row],[Budget_COGS]]</f>
        <v>19</v>
      </c>
      <c r="R3906" s="5">
        <f>IF(
Table1[[#This Row],[Budget_COGS]]=0,
"",
IF(
Table1[[#This Row],[Budget_COGS]]&gt;0,
(Table1[[#This Row],[Budget_COGS]]-Table1[[#This Row],[COGS]]) / Table1[[#This Row],[Budget_COGS]],
(Table1[[#This Row],[Budget_COGS]]-Table1[[#This Row],[COGS]]) / ABS(Table1[[#This Row],[Budget_COGS]])
)
)</f>
        <v>-0.6333333333333333</v>
      </c>
      <c r="S3906" s="5" t="str">
        <f>IF(Table1[[#This Row],[COGS _Var]]&gt;=0, "Above Budget", "Below Budget")</f>
        <v>Above Budget</v>
      </c>
      <c r="T3906">
        <f>Table1[[#This Row],[Actual_Sales]]-Table1[[#This Row],[COGS]]</f>
        <v>69</v>
      </c>
      <c r="U3906">
        <v>50</v>
      </c>
      <c r="V3906">
        <f>Table1[[#This Row],[Gross_Margin]]-Table1[[#This Row],[Budget_Margin]]</f>
        <v>19</v>
      </c>
      <c r="W3906" s="5">
        <f>IF(
Table1[[#This Row],[Budget_Margin]]=0,
"",
IF(
Table1[[#This Row],[Budget_Margin]]&gt;0,
(Table1[[#This Row],[Gross_Margin]]-Table1[[#This Row],[Budget_Margin]]) / Table1[[#This Row],[Budget_Margin]],
(Table1[[#This Row],[Gross_Margin]]-Table1[[#This Row],[Budget_Margin]]) / ABS(Table1[[#This Row],[Budget_Margin]])
)
)</f>
        <v>0.38</v>
      </c>
      <c r="X3906" s="5" t="str">
        <f>IF(Table1[[#This Row],[Margin_Var]]&gt;=0, "Above Budget", "Below Budget")</f>
        <v>Above Budget</v>
      </c>
      <c r="Y3906" s="5">
        <f>IFERROR(Table1[[#This Row],[Gross_Margin]]/Table1[[#This Row],[Actual_Sales]],0)</f>
        <v>0.5847457627118644</v>
      </c>
      <c r="Z3906" s="5">
        <f>Table1[[#This Row],[Actual_Profit]]/Table1[[#This Row],[Actual_Sales]]</f>
        <v>-3.3898305084745763E-2</v>
      </c>
      <c r="AA3906">
        <v>73</v>
      </c>
      <c r="AB3906" s="5">
        <f>IFERROR(Table1[[#This Row],[Expenses]]/Table1[[#This Row],[Actual_Sales]],0)</f>
        <v>0.61864406779661019</v>
      </c>
      <c r="AC3906">
        <v>44</v>
      </c>
      <c r="AD3906">
        <v>335</v>
      </c>
      <c r="AE3906" s="5">
        <f>IFERROR(Table1[[#This Row],[Inventory]]/Table1[[#This Row],[Actual_Sales]],0)</f>
        <v>2.8389830508474576</v>
      </c>
    </row>
    <row r="3907" spans="1:31" x14ac:dyDescent="0.25">
      <c r="A3907">
        <v>631</v>
      </c>
      <c r="B3907">
        <v>603</v>
      </c>
      <c r="C3907">
        <v>9</v>
      </c>
      <c r="D3907" s="2">
        <v>40269</v>
      </c>
      <c r="E3907">
        <v>79</v>
      </c>
      <c r="F3907">
        <v>60</v>
      </c>
      <c r="G3907">
        <f>Table1[[#This Row],[Actual_Sales]]-Table1[[#This Row],[Budget_Sales]]</f>
        <v>19</v>
      </c>
      <c r="H3907" s="5">
        <f>IF(
Table1[[#This Row],[Budget_Sales]]=0,
"",
IF(
Table1[[#This Row],[Budget_Sales]]&gt;0,
(Table1[[#This Row],[Actual_Sales]]-Table1[[#This Row],[Budget_Sales]])/Table1[[#This Row],[Budget_Sales]],
(Table1[[#This Row],[Actual_Sales]]-Table1[[#This Row],[Budget_Sales]])/ABS(Table1[[#This Row],[Budget_Sales]])
)
)</f>
        <v>0.31666666666666665</v>
      </c>
      <c r="I3907" s="5" t="str">
        <f>IF(Table1[[#This Row],[Sales_Var]]&gt;=0,"Above Budget","Below Budget")</f>
        <v>Above Budget</v>
      </c>
      <c r="J3907">
        <f>Table1[[#This Row],[Actual_Sales]]-(Table1[[#This Row],[COGS]]+Table1[[#This Row],[Expenses]])</f>
        <v>-3</v>
      </c>
      <c r="K3907">
        <v>10</v>
      </c>
      <c r="L3907">
        <f>Table1[[#This Row],[Actual_Profit]]-Table1[[#This Row],[Budget_Profit]]</f>
        <v>-13</v>
      </c>
      <c r="M3907" s="5">
        <f>IF(
Table1[[#This Row],[Budget_Profit]]=0,
"",
IF(
Table1[[#This Row],[Budget_Profit]]&gt;0,
(Table1[[#This Row],[Actual_Profit]]-Table1[[#This Row],[Budget_Profit]])/Table1[[#This Row],[Budget_Profit]],
(Table1[[#This Row],[Actual_Profit]]-Table1[[#This Row],[Budget_Profit]])/ABS(Table1[[#This Row],[Budget_Profit]])
)
)</f>
        <v>-1.3</v>
      </c>
      <c r="N3907" s="5" t="str">
        <f>IF(Table1[[#This Row],[Profit_Var]]&gt;=0, "Above Budget", "Below Budget")</f>
        <v>Below Budget</v>
      </c>
      <c r="O3907">
        <v>35</v>
      </c>
      <c r="P3907">
        <v>20</v>
      </c>
      <c r="Q3907">
        <f>Table1[[#This Row],[COGS]]-Table1[[#This Row],[Budget_COGS]]</f>
        <v>15</v>
      </c>
      <c r="R3907" s="5">
        <f>IF(
Table1[[#This Row],[Budget_COGS]]=0,
"",
IF(
Table1[[#This Row],[Budget_COGS]]&gt;0,
(Table1[[#This Row],[Budget_COGS]]-Table1[[#This Row],[COGS]]) / Table1[[#This Row],[Budget_COGS]],
(Table1[[#This Row],[Budget_COGS]]-Table1[[#This Row],[COGS]]) / ABS(Table1[[#This Row],[Budget_COGS]])
)
)</f>
        <v>-0.75</v>
      </c>
      <c r="S3907" s="5" t="str">
        <f>IF(Table1[[#This Row],[COGS _Var]]&gt;=0, "Above Budget", "Below Budget")</f>
        <v>Above Budget</v>
      </c>
      <c r="T3907">
        <f>Table1[[#This Row],[Actual_Sales]]-Table1[[#This Row],[COGS]]</f>
        <v>44</v>
      </c>
      <c r="U3907">
        <v>40</v>
      </c>
      <c r="V3907">
        <f>Table1[[#This Row],[Gross_Margin]]-Table1[[#This Row],[Budget_Margin]]</f>
        <v>4</v>
      </c>
      <c r="W3907" s="5">
        <f>IF(
Table1[[#This Row],[Budget_Margin]]=0,
"",
IF(
Table1[[#This Row],[Budget_Margin]]&gt;0,
(Table1[[#This Row],[Gross_Margin]]-Table1[[#This Row],[Budget_Margin]]) / Table1[[#This Row],[Budget_Margin]],
(Table1[[#This Row],[Gross_Margin]]-Table1[[#This Row],[Budget_Margin]]) / ABS(Table1[[#This Row],[Budget_Margin]])
)
)</f>
        <v>0.1</v>
      </c>
      <c r="X3907" s="5" t="str">
        <f>IF(Table1[[#This Row],[Margin_Var]]&gt;=0, "Above Budget", "Below Budget")</f>
        <v>Above Budget</v>
      </c>
      <c r="Y3907" s="5">
        <f>IFERROR(Table1[[#This Row],[Gross_Margin]]/Table1[[#This Row],[Actual_Sales]],0)</f>
        <v>0.55696202531645567</v>
      </c>
      <c r="Z3907" s="5">
        <f>Table1[[#This Row],[Actual_Profit]]/Table1[[#This Row],[Actual_Sales]]</f>
        <v>-3.7974683544303799E-2</v>
      </c>
      <c r="AA3907">
        <v>47</v>
      </c>
      <c r="AB3907" s="5">
        <f>IFERROR(Table1[[#This Row],[Expenses]]/Table1[[#This Row],[Actual_Sales]],0)</f>
        <v>0.59493670886075944</v>
      </c>
      <c r="AC3907">
        <v>13</v>
      </c>
      <c r="AD3907">
        <v>197</v>
      </c>
      <c r="AE3907" s="5">
        <f>IFERROR(Table1[[#This Row],[Inventory]]/Table1[[#This Row],[Actual_Sales]],0)</f>
        <v>2.4936708860759493</v>
      </c>
    </row>
    <row r="3908" spans="1:31" x14ac:dyDescent="0.25">
      <c r="A3908">
        <v>3420</v>
      </c>
      <c r="B3908">
        <v>475</v>
      </c>
      <c r="C3908">
        <v>5</v>
      </c>
      <c r="D3908" s="2">
        <v>40756</v>
      </c>
      <c r="E3908">
        <v>104</v>
      </c>
      <c r="F3908">
        <v>100</v>
      </c>
      <c r="G3908">
        <f>Table1[[#This Row],[Actual_Sales]]-Table1[[#This Row],[Budget_Sales]]</f>
        <v>4</v>
      </c>
      <c r="H3908" s="5">
        <f>IF(
Table1[[#This Row],[Budget_Sales]]=0,
"",
IF(
Table1[[#This Row],[Budget_Sales]]&gt;0,
(Table1[[#This Row],[Actual_Sales]]-Table1[[#This Row],[Budget_Sales]])/Table1[[#This Row],[Budget_Sales]],
(Table1[[#This Row],[Actual_Sales]]-Table1[[#This Row],[Budget_Sales]])/ABS(Table1[[#This Row],[Budget_Sales]])
)
)</f>
        <v>0.04</v>
      </c>
      <c r="I3908" s="5" t="str">
        <f>IF(Table1[[#This Row],[Sales_Var]]&gt;=0,"Above Budget","Below Budget")</f>
        <v>Above Budget</v>
      </c>
      <c r="J3908">
        <f>Table1[[#This Row],[Actual_Sales]]-(Table1[[#This Row],[COGS]]+Table1[[#This Row],[Expenses]])</f>
        <v>-4</v>
      </c>
      <c r="K3908">
        <v>10</v>
      </c>
      <c r="L3908">
        <f>Table1[[#This Row],[Actual_Profit]]-Table1[[#This Row],[Budget_Profit]]</f>
        <v>-14</v>
      </c>
      <c r="M3908" s="5">
        <f>IF(
Table1[[#This Row],[Budget_Profit]]=0,
"",
IF(
Table1[[#This Row],[Budget_Profit]]&gt;0,
(Table1[[#This Row],[Actual_Profit]]-Table1[[#This Row],[Budget_Profit]])/Table1[[#This Row],[Budget_Profit]],
(Table1[[#This Row],[Actual_Profit]]-Table1[[#This Row],[Budget_Profit]])/ABS(Table1[[#This Row],[Budget_Profit]])
)
)</f>
        <v>-1.4</v>
      </c>
      <c r="N3908" s="5" t="str">
        <f>IF(Table1[[#This Row],[Profit_Var]]&gt;=0, "Above Budget", "Below Budget")</f>
        <v>Below Budget</v>
      </c>
      <c r="O3908">
        <v>44</v>
      </c>
      <c r="P3908">
        <v>40</v>
      </c>
      <c r="Q3908">
        <f>Table1[[#This Row],[COGS]]-Table1[[#This Row],[Budget_COGS]]</f>
        <v>4</v>
      </c>
      <c r="R3908" s="5">
        <f>IF(
Table1[[#This Row],[Budget_COGS]]=0,
"",
IF(
Table1[[#This Row],[Budget_COGS]]&gt;0,
(Table1[[#This Row],[Budget_COGS]]-Table1[[#This Row],[COGS]]) / Table1[[#This Row],[Budget_COGS]],
(Table1[[#This Row],[Budget_COGS]]-Table1[[#This Row],[COGS]]) / ABS(Table1[[#This Row],[Budget_COGS]])
)
)</f>
        <v>-0.1</v>
      </c>
      <c r="S3908" s="5" t="str">
        <f>IF(Table1[[#This Row],[COGS _Var]]&gt;=0, "Above Budget", "Below Budget")</f>
        <v>Above Budget</v>
      </c>
      <c r="T3908">
        <f>Table1[[#This Row],[Actual_Sales]]-Table1[[#This Row],[COGS]]</f>
        <v>60</v>
      </c>
      <c r="U3908">
        <v>60</v>
      </c>
      <c r="V3908">
        <f>Table1[[#This Row],[Gross_Margin]]-Table1[[#This Row],[Budget_Margin]]</f>
        <v>0</v>
      </c>
      <c r="W3908" s="5">
        <f>IF(
Table1[[#This Row],[Budget_Margin]]=0,
"",
IF(
Table1[[#This Row],[Budget_Margin]]&gt;0,
(Table1[[#This Row],[Gross_Margin]]-Table1[[#This Row],[Budget_Margin]]) / Table1[[#This Row],[Budget_Margin]],
(Table1[[#This Row],[Gross_Margin]]-Table1[[#This Row],[Budget_Margin]]) / ABS(Table1[[#This Row],[Budget_Margin]])
)
)</f>
        <v>0</v>
      </c>
      <c r="X3908" s="5" t="str">
        <f>IF(Table1[[#This Row],[Margin_Var]]&gt;=0, "Above Budget", "Below Budget")</f>
        <v>Above Budget</v>
      </c>
      <c r="Y3908" s="5">
        <f>IFERROR(Table1[[#This Row],[Gross_Margin]]/Table1[[#This Row],[Actual_Sales]],0)</f>
        <v>0.57692307692307687</v>
      </c>
      <c r="Z3908" s="5">
        <f>Table1[[#This Row],[Actual_Profit]]/Table1[[#This Row],[Actual_Sales]]</f>
        <v>-3.8461538461538464E-2</v>
      </c>
      <c r="AA3908">
        <v>64</v>
      </c>
      <c r="AB3908" s="5">
        <f>IFERROR(Table1[[#This Row],[Expenses]]/Table1[[#This Row],[Actual_Sales]],0)</f>
        <v>0.61538461538461542</v>
      </c>
      <c r="AC3908">
        <v>39</v>
      </c>
      <c r="AD3908">
        <v>617</v>
      </c>
      <c r="AE3908" s="5">
        <f>IFERROR(Table1[[#This Row],[Inventory]]/Table1[[#This Row],[Actual_Sales]],0)</f>
        <v>5.9326923076923075</v>
      </c>
    </row>
    <row r="3909" spans="1:31" x14ac:dyDescent="0.25">
      <c r="A3909">
        <v>3378</v>
      </c>
      <c r="B3909">
        <v>253</v>
      </c>
      <c r="C3909">
        <v>13</v>
      </c>
      <c r="D3909" s="2">
        <v>40756</v>
      </c>
      <c r="E3909">
        <v>104</v>
      </c>
      <c r="F3909">
        <v>70</v>
      </c>
      <c r="G3909">
        <f>Table1[[#This Row],[Actual_Sales]]-Table1[[#This Row],[Budget_Sales]]</f>
        <v>34</v>
      </c>
      <c r="H3909" s="5">
        <f>IF(
Table1[[#This Row],[Budget_Sales]]=0,
"",
IF(
Table1[[#This Row],[Budget_Sales]]&gt;0,
(Table1[[#This Row],[Actual_Sales]]-Table1[[#This Row],[Budget_Sales]])/Table1[[#This Row],[Budget_Sales]],
(Table1[[#This Row],[Actual_Sales]]-Table1[[#This Row],[Budget_Sales]])/ABS(Table1[[#This Row],[Budget_Sales]])
)
)</f>
        <v>0.48571428571428571</v>
      </c>
      <c r="I3909" s="5" t="str">
        <f>IF(Table1[[#This Row],[Sales_Var]]&gt;=0,"Above Budget","Below Budget")</f>
        <v>Above Budget</v>
      </c>
      <c r="J3909">
        <f>Table1[[#This Row],[Actual_Sales]]-(Table1[[#This Row],[COGS]]+Table1[[#This Row],[Expenses]])</f>
        <v>-4</v>
      </c>
      <c r="K3909">
        <v>10</v>
      </c>
      <c r="L3909">
        <f>Table1[[#This Row],[Actual_Profit]]-Table1[[#This Row],[Budget_Profit]]</f>
        <v>-14</v>
      </c>
      <c r="M3909" s="5">
        <f>IF(
Table1[[#This Row],[Budget_Profit]]=0,
"",
IF(
Table1[[#This Row],[Budget_Profit]]&gt;0,
(Table1[[#This Row],[Actual_Profit]]-Table1[[#This Row],[Budget_Profit]])/Table1[[#This Row],[Budget_Profit]],
(Table1[[#This Row],[Actual_Profit]]-Table1[[#This Row],[Budget_Profit]])/ABS(Table1[[#This Row],[Budget_Profit]])
)
)</f>
        <v>-1.4</v>
      </c>
      <c r="N3909" s="5" t="str">
        <f>IF(Table1[[#This Row],[Profit_Var]]&gt;=0, "Above Budget", "Below Budget")</f>
        <v>Below Budget</v>
      </c>
      <c r="O3909">
        <v>44</v>
      </c>
      <c r="P3909">
        <v>20</v>
      </c>
      <c r="Q3909">
        <f>Table1[[#This Row],[COGS]]-Table1[[#This Row],[Budget_COGS]]</f>
        <v>24</v>
      </c>
      <c r="R3909" s="5">
        <f>IF(
Table1[[#This Row],[Budget_COGS]]=0,
"",
IF(
Table1[[#This Row],[Budget_COGS]]&gt;0,
(Table1[[#This Row],[Budget_COGS]]-Table1[[#This Row],[COGS]]) / Table1[[#This Row],[Budget_COGS]],
(Table1[[#This Row],[Budget_COGS]]-Table1[[#This Row],[COGS]]) / ABS(Table1[[#This Row],[Budget_COGS]])
)
)</f>
        <v>-1.2</v>
      </c>
      <c r="S3909" s="5" t="str">
        <f>IF(Table1[[#This Row],[COGS _Var]]&gt;=0, "Above Budget", "Below Budget")</f>
        <v>Above Budget</v>
      </c>
      <c r="T3909">
        <f>Table1[[#This Row],[Actual_Sales]]-Table1[[#This Row],[COGS]]</f>
        <v>60</v>
      </c>
      <c r="U3909">
        <v>50</v>
      </c>
      <c r="V3909">
        <f>Table1[[#This Row],[Gross_Margin]]-Table1[[#This Row],[Budget_Margin]]</f>
        <v>10</v>
      </c>
      <c r="W3909" s="5">
        <f>IF(
Table1[[#This Row],[Budget_Margin]]=0,
"",
IF(
Table1[[#This Row],[Budget_Margin]]&gt;0,
(Table1[[#This Row],[Gross_Margin]]-Table1[[#This Row],[Budget_Margin]]) / Table1[[#This Row],[Budget_Margin]],
(Table1[[#This Row],[Gross_Margin]]-Table1[[#This Row],[Budget_Margin]]) / ABS(Table1[[#This Row],[Budget_Margin]])
)
)</f>
        <v>0.2</v>
      </c>
      <c r="X3909" s="5" t="str">
        <f>IF(Table1[[#This Row],[Margin_Var]]&gt;=0, "Above Budget", "Below Budget")</f>
        <v>Above Budget</v>
      </c>
      <c r="Y3909" s="5">
        <f>IFERROR(Table1[[#This Row],[Gross_Margin]]/Table1[[#This Row],[Actual_Sales]],0)</f>
        <v>0.57692307692307687</v>
      </c>
      <c r="Z3909" s="5">
        <f>Table1[[#This Row],[Actual_Profit]]/Table1[[#This Row],[Actual_Sales]]</f>
        <v>-3.8461538461538464E-2</v>
      </c>
      <c r="AA3909">
        <v>64</v>
      </c>
      <c r="AB3909" s="5">
        <f>IFERROR(Table1[[#This Row],[Expenses]]/Table1[[#This Row],[Actual_Sales]],0)</f>
        <v>0.61538461538461542</v>
      </c>
      <c r="AC3909">
        <v>39</v>
      </c>
      <c r="AD3909">
        <v>617</v>
      </c>
      <c r="AE3909" s="5">
        <f>IFERROR(Table1[[#This Row],[Inventory]]/Table1[[#This Row],[Actual_Sales]],0)</f>
        <v>5.9326923076923075</v>
      </c>
    </row>
    <row r="3910" spans="1:31" x14ac:dyDescent="0.25">
      <c r="A3910">
        <v>954</v>
      </c>
      <c r="B3910">
        <v>505</v>
      </c>
      <c r="C3910">
        <v>4</v>
      </c>
      <c r="D3910" s="2">
        <v>40330</v>
      </c>
      <c r="E3910">
        <v>78</v>
      </c>
      <c r="F3910">
        <v>60</v>
      </c>
      <c r="G3910">
        <f>Table1[[#This Row],[Actual_Sales]]-Table1[[#This Row],[Budget_Sales]]</f>
        <v>18</v>
      </c>
      <c r="H3910" s="5">
        <f>IF(
Table1[[#This Row],[Budget_Sales]]=0,
"",
IF(
Table1[[#This Row],[Budget_Sales]]&gt;0,
(Table1[[#This Row],[Actual_Sales]]-Table1[[#This Row],[Budget_Sales]])/Table1[[#This Row],[Budget_Sales]],
(Table1[[#This Row],[Actual_Sales]]-Table1[[#This Row],[Budget_Sales]])/ABS(Table1[[#This Row],[Budget_Sales]])
)
)</f>
        <v>0.3</v>
      </c>
      <c r="I3910" s="5" t="str">
        <f>IF(Table1[[#This Row],[Sales_Var]]&gt;=0,"Above Budget","Below Budget")</f>
        <v>Above Budget</v>
      </c>
      <c r="J3910">
        <f>Table1[[#This Row],[Actual_Sales]]-(Table1[[#This Row],[COGS]]+Table1[[#This Row],[Expenses]])</f>
        <v>-3</v>
      </c>
      <c r="K3910">
        <v>0</v>
      </c>
      <c r="L3910">
        <f>Table1[[#This Row],[Actual_Profit]]-Table1[[#This Row],[Budget_Profit]]</f>
        <v>-3</v>
      </c>
      <c r="M3910" s="5" t="str">
        <f>IF(
Table1[[#This Row],[Budget_Profit]]=0,
"",
IF(
Table1[[#This Row],[Budget_Profit]]&gt;0,
(Table1[[#This Row],[Actual_Profit]]-Table1[[#This Row],[Budget_Profit]])/Table1[[#This Row],[Budget_Profit]],
(Table1[[#This Row],[Actual_Profit]]-Table1[[#This Row],[Budget_Profit]])/ABS(Table1[[#This Row],[Budget_Profit]])
)
)</f>
        <v/>
      </c>
      <c r="N3910" s="5" t="str">
        <f>IF(Table1[[#This Row],[Profit_Var]]&gt;=0, "Above Budget", "Below Budget")</f>
        <v>Below Budget</v>
      </c>
      <c r="O3910">
        <v>35</v>
      </c>
      <c r="P3910">
        <v>30</v>
      </c>
      <c r="Q3910">
        <f>Table1[[#This Row],[COGS]]-Table1[[#This Row],[Budget_COGS]]</f>
        <v>5</v>
      </c>
      <c r="R3910" s="5">
        <f>IF(
Table1[[#This Row],[Budget_COGS]]=0,
"",
IF(
Table1[[#This Row],[Budget_COGS]]&gt;0,
(Table1[[#This Row],[Budget_COGS]]-Table1[[#This Row],[COGS]]) / Table1[[#This Row],[Budget_COGS]],
(Table1[[#This Row],[Budget_COGS]]-Table1[[#This Row],[COGS]]) / ABS(Table1[[#This Row],[Budget_COGS]])
)
)</f>
        <v>-0.16666666666666666</v>
      </c>
      <c r="S3910" s="5" t="str">
        <f>IF(Table1[[#This Row],[COGS _Var]]&gt;=0, "Above Budget", "Below Budget")</f>
        <v>Above Budget</v>
      </c>
      <c r="T3910">
        <f>Table1[[#This Row],[Actual_Sales]]-Table1[[#This Row],[COGS]]</f>
        <v>43</v>
      </c>
      <c r="U3910">
        <v>30</v>
      </c>
      <c r="V3910">
        <f>Table1[[#This Row],[Gross_Margin]]-Table1[[#This Row],[Budget_Margin]]</f>
        <v>13</v>
      </c>
      <c r="W3910" s="5">
        <f>IF(
Table1[[#This Row],[Budget_Margin]]=0,
"",
IF(
Table1[[#This Row],[Budget_Margin]]&gt;0,
(Table1[[#This Row],[Gross_Margin]]-Table1[[#This Row],[Budget_Margin]]) / Table1[[#This Row],[Budget_Margin]],
(Table1[[#This Row],[Gross_Margin]]-Table1[[#This Row],[Budget_Margin]]) / ABS(Table1[[#This Row],[Budget_Margin]])
)
)</f>
        <v>0.43333333333333335</v>
      </c>
      <c r="X3910" s="5" t="str">
        <f>IF(Table1[[#This Row],[Margin_Var]]&gt;=0, "Above Budget", "Below Budget")</f>
        <v>Above Budget</v>
      </c>
      <c r="Y3910" s="5">
        <f>IFERROR(Table1[[#This Row],[Gross_Margin]]/Table1[[#This Row],[Actual_Sales]],0)</f>
        <v>0.55128205128205132</v>
      </c>
      <c r="Z3910" s="5">
        <f>Table1[[#This Row],[Actual_Profit]]/Table1[[#This Row],[Actual_Sales]]</f>
        <v>-3.8461538461538464E-2</v>
      </c>
      <c r="AA3910">
        <v>46</v>
      </c>
      <c r="AB3910" s="5">
        <f>IFERROR(Table1[[#This Row],[Expenses]]/Table1[[#This Row],[Actual_Sales]],0)</f>
        <v>0.58974358974358976</v>
      </c>
      <c r="AC3910">
        <v>13</v>
      </c>
      <c r="AD3910">
        <v>-180</v>
      </c>
      <c r="AE3910" s="5">
        <f>IFERROR(Table1[[#This Row],[Inventory]]/Table1[[#This Row],[Actual_Sales]],0)</f>
        <v>-2.3076923076923075</v>
      </c>
    </row>
    <row r="3911" spans="1:31" x14ac:dyDescent="0.25">
      <c r="A3911">
        <v>978</v>
      </c>
      <c r="B3911">
        <v>603</v>
      </c>
      <c r="C3911">
        <v>7</v>
      </c>
      <c r="D3911" s="2">
        <v>40330</v>
      </c>
      <c r="E3911">
        <v>78</v>
      </c>
      <c r="F3911">
        <v>70</v>
      </c>
      <c r="G3911">
        <f>Table1[[#This Row],[Actual_Sales]]-Table1[[#This Row],[Budget_Sales]]</f>
        <v>8</v>
      </c>
      <c r="H3911" s="5">
        <f>IF(
Table1[[#This Row],[Budget_Sales]]=0,
"",
IF(
Table1[[#This Row],[Budget_Sales]]&gt;0,
(Table1[[#This Row],[Actual_Sales]]-Table1[[#This Row],[Budget_Sales]])/Table1[[#This Row],[Budget_Sales]],
(Table1[[#This Row],[Actual_Sales]]-Table1[[#This Row],[Budget_Sales]])/ABS(Table1[[#This Row],[Budget_Sales]])
)
)</f>
        <v>0.11428571428571428</v>
      </c>
      <c r="I3911" s="5" t="str">
        <f>IF(Table1[[#This Row],[Sales_Var]]&gt;=0,"Above Budget","Below Budget")</f>
        <v>Above Budget</v>
      </c>
      <c r="J3911">
        <f>Table1[[#This Row],[Actual_Sales]]-(Table1[[#This Row],[COGS]]+Table1[[#This Row],[Expenses]])</f>
        <v>-3</v>
      </c>
      <c r="K3911">
        <v>0</v>
      </c>
      <c r="L3911">
        <f>Table1[[#This Row],[Actual_Profit]]-Table1[[#This Row],[Budget_Profit]]</f>
        <v>-3</v>
      </c>
      <c r="M3911" s="5" t="str">
        <f>IF(
Table1[[#This Row],[Budget_Profit]]=0,
"",
IF(
Table1[[#This Row],[Budget_Profit]]&gt;0,
(Table1[[#This Row],[Actual_Profit]]-Table1[[#This Row],[Budget_Profit]])/Table1[[#This Row],[Budget_Profit]],
(Table1[[#This Row],[Actual_Profit]]-Table1[[#This Row],[Budget_Profit]])/ABS(Table1[[#This Row],[Budget_Profit]])
)
)</f>
        <v/>
      </c>
      <c r="N3911" s="5" t="str">
        <f>IF(Table1[[#This Row],[Profit_Var]]&gt;=0, "Above Budget", "Below Budget")</f>
        <v>Below Budget</v>
      </c>
      <c r="O3911">
        <v>35</v>
      </c>
      <c r="P3911">
        <v>30</v>
      </c>
      <c r="Q3911">
        <f>Table1[[#This Row],[COGS]]-Table1[[#This Row],[Budget_COGS]]</f>
        <v>5</v>
      </c>
      <c r="R3911" s="5">
        <f>IF(
Table1[[#This Row],[Budget_COGS]]=0,
"",
IF(
Table1[[#This Row],[Budget_COGS]]&gt;0,
(Table1[[#This Row],[Budget_COGS]]-Table1[[#This Row],[COGS]]) / Table1[[#This Row],[Budget_COGS]],
(Table1[[#This Row],[Budget_COGS]]-Table1[[#This Row],[COGS]]) / ABS(Table1[[#This Row],[Budget_COGS]])
)
)</f>
        <v>-0.16666666666666666</v>
      </c>
      <c r="S3911" s="5" t="str">
        <f>IF(Table1[[#This Row],[COGS _Var]]&gt;=0, "Above Budget", "Below Budget")</f>
        <v>Above Budget</v>
      </c>
      <c r="T3911">
        <f>Table1[[#This Row],[Actual_Sales]]-Table1[[#This Row],[COGS]]</f>
        <v>43</v>
      </c>
      <c r="U3911">
        <v>40</v>
      </c>
      <c r="V3911">
        <f>Table1[[#This Row],[Gross_Margin]]-Table1[[#This Row],[Budget_Margin]]</f>
        <v>3</v>
      </c>
      <c r="W3911" s="5">
        <f>IF(
Table1[[#This Row],[Budget_Margin]]=0,
"",
IF(
Table1[[#This Row],[Budget_Margin]]&gt;0,
(Table1[[#This Row],[Gross_Margin]]-Table1[[#This Row],[Budget_Margin]]) / Table1[[#This Row],[Budget_Margin]],
(Table1[[#This Row],[Gross_Margin]]-Table1[[#This Row],[Budget_Margin]]) / ABS(Table1[[#This Row],[Budget_Margin]])
)
)</f>
        <v>7.4999999999999997E-2</v>
      </c>
      <c r="X3911" s="5" t="str">
        <f>IF(Table1[[#This Row],[Margin_Var]]&gt;=0, "Above Budget", "Below Budget")</f>
        <v>Above Budget</v>
      </c>
      <c r="Y3911" s="5">
        <f>IFERROR(Table1[[#This Row],[Gross_Margin]]/Table1[[#This Row],[Actual_Sales]],0)</f>
        <v>0.55128205128205132</v>
      </c>
      <c r="Z3911" s="5">
        <f>Table1[[#This Row],[Actual_Profit]]/Table1[[#This Row],[Actual_Sales]]</f>
        <v>-3.8461538461538464E-2</v>
      </c>
      <c r="AA3911">
        <v>46</v>
      </c>
      <c r="AB3911" s="5">
        <f>IFERROR(Table1[[#This Row],[Expenses]]/Table1[[#This Row],[Actual_Sales]],0)</f>
        <v>0.58974358974358976</v>
      </c>
      <c r="AC3911">
        <v>13</v>
      </c>
      <c r="AD3911">
        <v>204</v>
      </c>
      <c r="AE3911" s="5">
        <f>IFERROR(Table1[[#This Row],[Inventory]]/Table1[[#This Row],[Actual_Sales]],0)</f>
        <v>2.6153846153846154</v>
      </c>
    </row>
    <row r="3912" spans="1:31" x14ac:dyDescent="0.25">
      <c r="A3912">
        <v>971</v>
      </c>
      <c r="B3912">
        <v>573</v>
      </c>
      <c r="C3912">
        <v>12</v>
      </c>
      <c r="D3912" s="2">
        <v>40330</v>
      </c>
      <c r="E3912">
        <v>78</v>
      </c>
      <c r="F3912">
        <v>60</v>
      </c>
      <c r="G3912">
        <f>Table1[[#This Row],[Actual_Sales]]-Table1[[#This Row],[Budget_Sales]]</f>
        <v>18</v>
      </c>
      <c r="H3912" s="5">
        <f>IF(
Table1[[#This Row],[Budget_Sales]]=0,
"",
IF(
Table1[[#This Row],[Budget_Sales]]&gt;0,
(Table1[[#This Row],[Actual_Sales]]-Table1[[#This Row],[Budget_Sales]])/Table1[[#This Row],[Budget_Sales]],
(Table1[[#This Row],[Actual_Sales]]-Table1[[#This Row],[Budget_Sales]])/ABS(Table1[[#This Row],[Budget_Sales]])
)
)</f>
        <v>0.3</v>
      </c>
      <c r="I3912" s="5" t="str">
        <f>IF(Table1[[#This Row],[Sales_Var]]&gt;=0,"Above Budget","Below Budget")</f>
        <v>Above Budget</v>
      </c>
      <c r="J3912">
        <f>Table1[[#This Row],[Actual_Sales]]-(Table1[[#This Row],[COGS]]+Table1[[#This Row],[Expenses]])</f>
        <v>-3</v>
      </c>
      <c r="K3912">
        <v>-10</v>
      </c>
      <c r="L3912">
        <f>Table1[[#This Row],[Actual_Profit]]-Table1[[#This Row],[Budget_Profit]]</f>
        <v>7</v>
      </c>
      <c r="M3912" s="5">
        <f>IF(
Table1[[#This Row],[Budget_Profit]]=0,
"",
IF(
Table1[[#This Row],[Budget_Profit]]&gt;0,
(Table1[[#This Row],[Actual_Profit]]-Table1[[#This Row],[Budget_Profit]])/Table1[[#This Row],[Budget_Profit]],
(Table1[[#This Row],[Actual_Profit]]-Table1[[#This Row],[Budget_Profit]])/ABS(Table1[[#This Row],[Budget_Profit]])
)
)</f>
        <v>0.7</v>
      </c>
      <c r="N3912" s="5" t="str">
        <f>IF(Table1[[#This Row],[Profit_Var]]&gt;=0, "Above Budget", "Below Budget")</f>
        <v>Above Budget</v>
      </c>
      <c r="O3912">
        <v>35</v>
      </c>
      <c r="P3912">
        <v>30</v>
      </c>
      <c r="Q3912">
        <f>Table1[[#This Row],[COGS]]-Table1[[#This Row],[Budget_COGS]]</f>
        <v>5</v>
      </c>
      <c r="R3912" s="5">
        <f>IF(
Table1[[#This Row],[Budget_COGS]]=0,
"",
IF(
Table1[[#This Row],[Budget_COGS]]&gt;0,
(Table1[[#This Row],[Budget_COGS]]-Table1[[#This Row],[COGS]]) / Table1[[#This Row],[Budget_COGS]],
(Table1[[#This Row],[Budget_COGS]]-Table1[[#This Row],[COGS]]) / ABS(Table1[[#This Row],[Budget_COGS]])
)
)</f>
        <v>-0.16666666666666666</v>
      </c>
      <c r="S3912" s="5" t="str">
        <f>IF(Table1[[#This Row],[COGS _Var]]&gt;=0, "Above Budget", "Below Budget")</f>
        <v>Above Budget</v>
      </c>
      <c r="T3912">
        <f>Table1[[#This Row],[Actual_Sales]]-Table1[[#This Row],[COGS]]</f>
        <v>43</v>
      </c>
      <c r="U3912">
        <v>30</v>
      </c>
      <c r="V3912">
        <f>Table1[[#This Row],[Gross_Margin]]-Table1[[#This Row],[Budget_Margin]]</f>
        <v>13</v>
      </c>
      <c r="W3912" s="5">
        <f>IF(
Table1[[#This Row],[Budget_Margin]]=0,
"",
IF(
Table1[[#This Row],[Budget_Margin]]&gt;0,
(Table1[[#This Row],[Gross_Margin]]-Table1[[#This Row],[Budget_Margin]]) / Table1[[#This Row],[Budget_Margin]],
(Table1[[#This Row],[Gross_Margin]]-Table1[[#This Row],[Budget_Margin]]) / ABS(Table1[[#This Row],[Budget_Margin]])
)
)</f>
        <v>0.43333333333333335</v>
      </c>
      <c r="X3912" s="5" t="str">
        <f>IF(Table1[[#This Row],[Margin_Var]]&gt;=0, "Above Budget", "Below Budget")</f>
        <v>Above Budget</v>
      </c>
      <c r="Y3912" s="5">
        <f>IFERROR(Table1[[#This Row],[Gross_Margin]]/Table1[[#This Row],[Actual_Sales]],0)</f>
        <v>0.55128205128205132</v>
      </c>
      <c r="Z3912" s="5">
        <f>Table1[[#This Row],[Actual_Profit]]/Table1[[#This Row],[Actual_Sales]]</f>
        <v>-3.8461538461538464E-2</v>
      </c>
      <c r="AA3912">
        <v>46</v>
      </c>
      <c r="AB3912" s="5">
        <f>IFERROR(Table1[[#This Row],[Expenses]]/Table1[[#This Row],[Actual_Sales]],0)</f>
        <v>0.58974358974358976</v>
      </c>
      <c r="AC3912">
        <v>13</v>
      </c>
      <c r="AD3912">
        <v>204</v>
      </c>
      <c r="AE3912" s="5">
        <f>IFERROR(Table1[[#This Row],[Inventory]]/Table1[[#This Row],[Actual_Sales]],0)</f>
        <v>2.6153846153846154</v>
      </c>
    </row>
    <row r="3913" spans="1:31" x14ac:dyDescent="0.25">
      <c r="A3913">
        <v>933</v>
      </c>
      <c r="B3913">
        <v>435</v>
      </c>
      <c r="C3913">
        <v>13</v>
      </c>
      <c r="D3913" s="2">
        <v>40330</v>
      </c>
      <c r="E3913">
        <v>78</v>
      </c>
      <c r="F3913">
        <v>50</v>
      </c>
      <c r="G3913">
        <f>Table1[[#This Row],[Actual_Sales]]-Table1[[#This Row],[Budget_Sales]]</f>
        <v>28</v>
      </c>
      <c r="H3913" s="5">
        <f>IF(
Table1[[#This Row],[Budget_Sales]]=0,
"",
IF(
Table1[[#This Row],[Budget_Sales]]&gt;0,
(Table1[[#This Row],[Actual_Sales]]-Table1[[#This Row],[Budget_Sales]])/Table1[[#This Row],[Budget_Sales]],
(Table1[[#This Row],[Actual_Sales]]-Table1[[#This Row],[Budget_Sales]])/ABS(Table1[[#This Row],[Budget_Sales]])
)
)</f>
        <v>0.56000000000000005</v>
      </c>
      <c r="I3913" s="5" t="str">
        <f>IF(Table1[[#This Row],[Sales_Var]]&gt;=0,"Above Budget","Below Budget")</f>
        <v>Above Budget</v>
      </c>
      <c r="J3913">
        <f>Table1[[#This Row],[Actual_Sales]]-(Table1[[#This Row],[COGS]]+Table1[[#This Row],[Expenses]])</f>
        <v>-3</v>
      </c>
      <c r="K3913">
        <v>10</v>
      </c>
      <c r="L3913">
        <f>Table1[[#This Row],[Actual_Profit]]-Table1[[#This Row],[Budget_Profit]]</f>
        <v>-13</v>
      </c>
      <c r="M3913" s="5">
        <f>IF(
Table1[[#This Row],[Budget_Profit]]=0,
"",
IF(
Table1[[#This Row],[Budget_Profit]]&gt;0,
(Table1[[#This Row],[Actual_Profit]]-Table1[[#This Row],[Budget_Profit]])/Table1[[#This Row],[Budget_Profit]],
(Table1[[#This Row],[Actual_Profit]]-Table1[[#This Row],[Budget_Profit]])/ABS(Table1[[#This Row],[Budget_Profit]])
)
)</f>
        <v>-1.3</v>
      </c>
      <c r="N3913" s="5" t="str">
        <f>IF(Table1[[#This Row],[Profit_Var]]&gt;=0, "Above Budget", "Below Budget")</f>
        <v>Below Budget</v>
      </c>
      <c r="O3913">
        <v>35</v>
      </c>
      <c r="P3913">
        <v>20</v>
      </c>
      <c r="Q3913">
        <f>Table1[[#This Row],[COGS]]-Table1[[#This Row],[Budget_COGS]]</f>
        <v>15</v>
      </c>
      <c r="R3913" s="5">
        <f>IF(
Table1[[#This Row],[Budget_COGS]]=0,
"",
IF(
Table1[[#This Row],[Budget_COGS]]&gt;0,
(Table1[[#This Row],[Budget_COGS]]-Table1[[#This Row],[COGS]]) / Table1[[#This Row],[Budget_COGS]],
(Table1[[#This Row],[Budget_COGS]]-Table1[[#This Row],[COGS]]) / ABS(Table1[[#This Row],[Budget_COGS]])
)
)</f>
        <v>-0.75</v>
      </c>
      <c r="S3913" s="5" t="str">
        <f>IF(Table1[[#This Row],[COGS _Var]]&gt;=0, "Above Budget", "Below Budget")</f>
        <v>Above Budget</v>
      </c>
      <c r="T3913">
        <f>Table1[[#This Row],[Actual_Sales]]-Table1[[#This Row],[COGS]]</f>
        <v>43</v>
      </c>
      <c r="U3913">
        <v>30</v>
      </c>
      <c r="V3913">
        <f>Table1[[#This Row],[Gross_Margin]]-Table1[[#This Row],[Budget_Margin]]</f>
        <v>13</v>
      </c>
      <c r="W3913" s="5">
        <f>IF(
Table1[[#This Row],[Budget_Margin]]=0,
"",
IF(
Table1[[#This Row],[Budget_Margin]]&gt;0,
(Table1[[#This Row],[Gross_Margin]]-Table1[[#This Row],[Budget_Margin]]) / Table1[[#This Row],[Budget_Margin]],
(Table1[[#This Row],[Gross_Margin]]-Table1[[#This Row],[Budget_Margin]]) / ABS(Table1[[#This Row],[Budget_Margin]])
)
)</f>
        <v>0.43333333333333335</v>
      </c>
      <c r="X3913" s="5" t="str">
        <f>IF(Table1[[#This Row],[Margin_Var]]&gt;=0, "Above Budget", "Below Budget")</f>
        <v>Above Budget</v>
      </c>
      <c r="Y3913" s="5">
        <f>IFERROR(Table1[[#This Row],[Gross_Margin]]/Table1[[#This Row],[Actual_Sales]],0)</f>
        <v>0.55128205128205132</v>
      </c>
      <c r="Z3913" s="5">
        <f>Table1[[#This Row],[Actual_Profit]]/Table1[[#This Row],[Actual_Sales]]</f>
        <v>-3.8461538461538464E-2</v>
      </c>
      <c r="AA3913">
        <v>46</v>
      </c>
      <c r="AB3913" s="5">
        <f>IFERROR(Table1[[#This Row],[Expenses]]/Table1[[#This Row],[Actual_Sales]],0)</f>
        <v>0.58974358974358976</v>
      </c>
      <c r="AC3913">
        <v>13</v>
      </c>
      <c r="AD3913">
        <v>204</v>
      </c>
      <c r="AE3913" s="5">
        <f>IFERROR(Table1[[#This Row],[Inventory]]/Table1[[#This Row],[Actual_Sales]],0)</f>
        <v>2.6153846153846154</v>
      </c>
    </row>
    <row r="3914" spans="1:31" x14ac:dyDescent="0.25">
      <c r="A3914">
        <v>2859</v>
      </c>
      <c r="B3914">
        <v>314</v>
      </c>
      <c r="C3914">
        <v>8</v>
      </c>
      <c r="D3914" s="2">
        <v>40664</v>
      </c>
      <c r="E3914">
        <v>103</v>
      </c>
      <c r="F3914">
        <v>90</v>
      </c>
      <c r="G3914">
        <f>Table1[[#This Row],[Actual_Sales]]-Table1[[#This Row],[Budget_Sales]]</f>
        <v>13</v>
      </c>
      <c r="H3914" s="5">
        <f>IF(
Table1[[#This Row],[Budget_Sales]]=0,
"",
IF(
Table1[[#This Row],[Budget_Sales]]&gt;0,
(Table1[[#This Row],[Actual_Sales]]-Table1[[#This Row],[Budget_Sales]])/Table1[[#This Row],[Budget_Sales]],
(Table1[[#This Row],[Actual_Sales]]-Table1[[#This Row],[Budget_Sales]])/ABS(Table1[[#This Row],[Budget_Sales]])
)
)</f>
        <v>0.14444444444444443</v>
      </c>
      <c r="I3914" s="5" t="str">
        <f>IF(Table1[[#This Row],[Sales_Var]]&gt;=0,"Above Budget","Below Budget")</f>
        <v>Above Budget</v>
      </c>
      <c r="J3914">
        <f>Table1[[#This Row],[Actual_Sales]]-(Table1[[#This Row],[COGS]]+Table1[[#This Row],[Expenses]])</f>
        <v>-4</v>
      </c>
      <c r="K3914">
        <v>10</v>
      </c>
      <c r="L3914">
        <f>Table1[[#This Row],[Actual_Profit]]-Table1[[#This Row],[Budget_Profit]]</f>
        <v>-14</v>
      </c>
      <c r="M3914" s="5">
        <f>IF(
Table1[[#This Row],[Budget_Profit]]=0,
"",
IF(
Table1[[#This Row],[Budget_Profit]]&gt;0,
(Table1[[#This Row],[Actual_Profit]]-Table1[[#This Row],[Budget_Profit]])/Table1[[#This Row],[Budget_Profit]],
(Table1[[#This Row],[Actual_Profit]]-Table1[[#This Row],[Budget_Profit]])/ABS(Table1[[#This Row],[Budget_Profit]])
)
)</f>
        <v>-1.4</v>
      </c>
      <c r="N3914" s="5" t="str">
        <f>IF(Table1[[#This Row],[Profit_Var]]&gt;=0, "Above Budget", "Below Budget")</f>
        <v>Below Budget</v>
      </c>
      <c r="O3914">
        <v>43</v>
      </c>
      <c r="P3914">
        <v>30</v>
      </c>
      <c r="Q3914">
        <f>Table1[[#This Row],[COGS]]-Table1[[#This Row],[Budget_COGS]]</f>
        <v>13</v>
      </c>
      <c r="R3914" s="5">
        <f>IF(
Table1[[#This Row],[Budget_COGS]]=0,
"",
IF(
Table1[[#This Row],[Budget_COGS]]&gt;0,
(Table1[[#This Row],[Budget_COGS]]-Table1[[#This Row],[COGS]]) / Table1[[#This Row],[Budget_COGS]],
(Table1[[#This Row],[Budget_COGS]]-Table1[[#This Row],[COGS]]) / ABS(Table1[[#This Row],[Budget_COGS]])
)
)</f>
        <v>-0.43333333333333335</v>
      </c>
      <c r="S3914" s="5" t="str">
        <f>IF(Table1[[#This Row],[COGS _Var]]&gt;=0, "Above Budget", "Below Budget")</f>
        <v>Above Budget</v>
      </c>
      <c r="T3914">
        <f>Table1[[#This Row],[Actual_Sales]]-Table1[[#This Row],[COGS]]</f>
        <v>60</v>
      </c>
      <c r="U3914">
        <v>60</v>
      </c>
      <c r="V3914">
        <f>Table1[[#This Row],[Gross_Margin]]-Table1[[#This Row],[Budget_Margin]]</f>
        <v>0</v>
      </c>
      <c r="W3914" s="5">
        <f>IF(
Table1[[#This Row],[Budget_Margin]]=0,
"",
IF(
Table1[[#This Row],[Budget_Margin]]&gt;0,
(Table1[[#This Row],[Gross_Margin]]-Table1[[#This Row],[Budget_Margin]]) / Table1[[#This Row],[Budget_Margin]],
(Table1[[#This Row],[Gross_Margin]]-Table1[[#This Row],[Budget_Margin]]) / ABS(Table1[[#This Row],[Budget_Margin]])
)
)</f>
        <v>0</v>
      </c>
      <c r="X3914" s="5" t="str">
        <f>IF(Table1[[#This Row],[Margin_Var]]&gt;=0, "Above Budget", "Below Budget")</f>
        <v>Above Budget</v>
      </c>
      <c r="Y3914" s="5">
        <f>IFERROR(Table1[[#This Row],[Gross_Margin]]/Table1[[#This Row],[Actual_Sales]],0)</f>
        <v>0.58252427184466016</v>
      </c>
      <c r="Z3914" s="5">
        <f>Table1[[#This Row],[Actual_Profit]]/Table1[[#This Row],[Actual_Sales]]</f>
        <v>-3.8834951456310676E-2</v>
      </c>
      <c r="AA3914">
        <v>64</v>
      </c>
      <c r="AB3914" s="5">
        <f>IFERROR(Table1[[#This Row],[Expenses]]/Table1[[#This Row],[Actual_Sales]],0)</f>
        <v>0.62135922330097082</v>
      </c>
      <c r="AC3914">
        <v>39</v>
      </c>
      <c r="AD3914">
        <v>282</v>
      </c>
      <c r="AE3914" s="5">
        <f>IFERROR(Table1[[#This Row],[Inventory]]/Table1[[#This Row],[Actual_Sales]],0)</f>
        <v>2.737864077669903</v>
      </c>
    </row>
    <row r="3915" spans="1:31" x14ac:dyDescent="0.25">
      <c r="A3915">
        <v>2880</v>
      </c>
      <c r="B3915">
        <v>435</v>
      </c>
      <c r="C3915">
        <v>11</v>
      </c>
      <c r="D3915" s="2">
        <v>40664</v>
      </c>
      <c r="E3915">
        <v>103</v>
      </c>
      <c r="F3915">
        <v>70</v>
      </c>
      <c r="G3915">
        <f>Table1[[#This Row],[Actual_Sales]]-Table1[[#This Row],[Budget_Sales]]</f>
        <v>33</v>
      </c>
      <c r="H3915" s="5">
        <f>IF(
Table1[[#This Row],[Budget_Sales]]=0,
"",
IF(
Table1[[#This Row],[Budget_Sales]]&gt;0,
(Table1[[#This Row],[Actual_Sales]]-Table1[[#This Row],[Budget_Sales]])/Table1[[#This Row],[Budget_Sales]],
(Table1[[#This Row],[Actual_Sales]]-Table1[[#This Row],[Budget_Sales]])/ABS(Table1[[#This Row],[Budget_Sales]])
)
)</f>
        <v>0.47142857142857142</v>
      </c>
      <c r="I3915" s="5" t="str">
        <f>IF(Table1[[#This Row],[Sales_Var]]&gt;=0,"Above Budget","Below Budget")</f>
        <v>Above Budget</v>
      </c>
      <c r="J3915">
        <f>Table1[[#This Row],[Actual_Sales]]-(Table1[[#This Row],[COGS]]+Table1[[#This Row],[Expenses]])</f>
        <v>-4</v>
      </c>
      <c r="K3915">
        <v>10</v>
      </c>
      <c r="L3915">
        <f>Table1[[#This Row],[Actual_Profit]]-Table1[[#This Row],[Budget_Profit]]</f>
        <v>-14</v>
      </c>
      <c r="M3915" s="5">
        <f>IF(
Table1[[#This Row],[Budget_Profit]]=0,
"",
IF(
Table1[[#This Row],[Budget_Profit]]&gt;0,
(Table1[[#This Row],[Actual_Profit]]-Table1[[#This Row],[Budget_Profit]])/Table1[[#This Row],[Budget_Profit]],
(Table1[[#This Row],[Actual_Profit]]-Table1[[#This Row],[Budget_Profit]])/ABS(Table1[[#This Row],[Budget_Profit]])
)
)</f>
        <v>-1.4</v>
      </c>
      <c r="N3915" s="5" t="str">
        <f>IF(Table1[[#This Row],[Profit_Var]]&gt;=0, "Above Budget", "Below Budget")</f>
        <v>Below Budget</v>
      </c>
      <c r="O3915">
        <v>43</v>
      </c>
      <c r="P3915">
        <v>20</v>
      </c>
      <c r="Q3915">
        <f>Table1[[#This Row],[COGS]]-Table1[[#This Row],[Budget_COGS]]</f>
        <v>23</v>
      </c>
      <c r="R3915" s="5">
        <f>IF(
Table1[[#This Row],[Budget_COGS]]=0,
"",
IF(
Table1[[#This Row],[Budget_COGS]]&gt;0,
(Table1[[#This Row],[Budget_COGS]]-Table1[[#This Row],[COGS]]) / Table1[[#This Row],[Budget_COGS]],
(Table1[[#This Row],[Budget_COGS]]-Table1[[#This Row],[COGS]]) / ABS(Table1[[#This Row],[Budget_COGS]])
)
)</f>
        <v>-1.1499999999999999</v>
      </c>
      <c r="S3915" s="5" t="str">
        <f>IF(Table1[[#This Row],[COGS _Var]]&gt;=0, "Above Budget", "Below Budget")</f>
        <v>Above Budget</v>
      </c>
      <c r="T3915">
        <f>Table1[[#This Row],[Actual_Sales]]-Table1[[#This Row],[COGS]]</f>
        <v>60</v>
      </c>
      <c r="U3915">
        <v>50</v>
      </c>
      <c r="V3915">
        <f>Table1[[#This Row],[Gross_Margin]]-Table1[[#This Row],[Budget_Margin]]</f>
        <v>10</v>
      </c>
      <c r="W3915" s="5">
        <f>IF(
Table1[[#This Row],[Budget_Margin]]=0,
"",
IF(
Table1[[#This Row],[Budget_Margin]]&gt;0,
(Table1[[#This Row],[Gross_Margin]]-Table1[[#This Row],[Budget_Margin]]) / Table1[[#This Row],[Budget_Margin]],
(Table1[[#This Row],[Gross_Margin]]-Table1[[#This Row],[Budget_Margin]]) / ABS(Table1[[#This Row],[Budget_Margin]])
)
)</f>
        <v>0.2</v>
      </c>
      <c r="X3915" s="5" t="str">
        <f>IF(Table1[[#This Row],[Margin_Var]]&gt;=0, "Above Budget", "Below Budget")</f>
        <v>Above Budget</v>
      </c>
      <c r="Y3915" s="5">
        <f>IFERROR(Table1[[#This Row],[Gross_Margin]]/Table1[[#This Row],[Actual_Sales]],0)</f>
        <v>0.58252427184466016</v>
      </c>
      <c r="Z3915" s="5">
        <f>Table1[[#This Row],[Actual_Profit]]/Table1[[#This Row],[Actual_Sales]]</f>
        <v>-3.8834951456310676E-2</v>
      </c>
      <c r="AA3915">
        <v>64</v>
      </c>
      <c r="AB3915" s="5">
        <f>IFERROR(Table1[[#This Row],[Expenses]]/Table1[[#This Row],[Actual_Sales]],0)</f>
        <v>0.62135922330097082</v>
      </c>
      <c r="AC3915">
        <v>39</v>
      </c>
      <c r="AD3915">
        <v>282</v>
      </c>
      <c r="AE3915" s="5">
        <f>IFERROR(Table1[[#This Row],[Inventory]]/Table1[[#This Row],[Actual_Sales]],0)</f>
        <v>2.737864077669903</v>
      </c>
    </row>
    <row r="3916" spans="1:31" x14ac:dyDescent="0.25">
      <c r="A3916">
        <v>1684</v>
      </c>
      <c r="B3916">
        <v>603</v>
      </c>
      <c r="C3916">
        <v>9</v>
      </c>
      <c r="D3916" s="2">
        <v>40452</v>
      </c>
      <c r="E3916">
        <v>77</v>
      </c>
      <c r="F3916">
        <v>40</v>
      </c>
      <c r="G3916">
        <f>Table1[[#This Row],[Actual_Sales]]-Table1[[#This Row],[Budget_Sales]]</f>
        <v>37</v>
      </c>
      <c r="H3916" s="5">
        <f>IF(
Table1[[#This Row],[Budget_Sales]]=0,
"",
IF(
Table1[[#This Row],[Budget_Sales]]&gt;0,
(Table1[[#This Row],[Actual_Sales]]-Table1[[#This Row],[Budget_Sales]])/Table1[[#This Row],[Budget_Sales]],
(Table1[[#This Row],[Actual_Sales]]-Table1[[#This Row],[Budget_Sales]])/ABS(Table1[[#This Row],[Budget_Sales]])
)
)</f>
        <v>0.92500000000000004</v>
      </c>
      <c r="I3916" s="5" t="str">
        <f>IF(Table1[[#This Row],[Sales_Var]]&gt;=0,"Above Budget","Below Budget")</f>
        <v>Above Budget</v>
      </c>
      <c r="J3916">
        <f>Table1[[#This Row],[Actual_Sales]]-(Table1[[#This Row],[COGS]]+Table1[[#This Row],[Expenses]])</f>
        <v>-3</v>
      </c>
      <c r="K3916">
        <v>20</v>
      </c>
      <c r="L3916">
        <f>Table1[[#This Row],[Actual_Profit]]-Table1[[#This Row],[Budget_Profit]]</f>
        <v>-23</v>
      </c>
      <c r="M3916" s="5">
        <f>IF(
Table1[[#This Row],[Budget_Profit]]=0,
"",
IF(
Table1[[#This Row],[Budget_Profit]]&gt;0,
(Table1[[#This Row],[Actual_Profit]]-Table1[[#This Row],[Budget_Profit]])/Table1[[#This Row],[Budget_Profit]],
(Table1[[#This Row],[Actual_Profit]]-Table1[[#This Row],[Budget_Profit]])/ABS(Table1[[#This Row],[Budget_Profit]])
)
)</f>
        <v>-1.1499999999999999</v>
      </c>
      <c r="N3916" s="5" t="str">
        <f>IF(Table1[[#This Row],[Profit_Var]]&gt;=0, "Above Budget", "Below Budget")</f>
        <v>Below Budget</v>
      </c>
      <c r="O3916">
        <v>34</v>
      </c>
      <c r="P3916">
        <v>10</v>
      </c>
      <c r="Q3916">
        <f>Table1[[#This Row],[COGS]]-Table1[[#This Row],[Budget_COGS]]</f>
        <v>24</v>
      </c>
      <c r="R3916" s="5">
        <f>IF(
Table1[[#This Row],[Budget_COGS]]=0,
"",
IF(
Table1[[#This Row],[Budget_COGS]]&gt;0,
(Table1[[#This Row],[Budget_COGS]]-Table1[[#This Row],[COGS]]) / Table1[[#This Row],[Budget_COGS]],
(Table1[[#This Row],[Budget_COGS]]-Table1[[#This Row],[COGS]]) / ABS(Table1[[#This Row],[Budget_COGS]])
)
)</f>
        <v>-2.4</v>
      </c>
      <c r="S3916" s="5" t="str">
        <f>IF(Table1[[#This Row],[COGS _Var]]&gt;=0, "Above Budget", "Below Budget")</f>
        <v>Above Budget</v>
      </c>
      <c r="T3916">
        <f>Table1[[#This Row],[Actual_Sales]]-Table1[[#This Row],[COGS]]</f>
        <v>43</v>
      </c>
      <c r="U3916">
        <v>30</v>
      </c>
      <c r="V3916">
        <f>Table1[[#This Row],[Gross_Margin]]-Table1[[#This Row],[Budget_Margin]]</f>
        <v>13</v>
      </c>
      <c r="W3916" s="5">
        <f>IF(
Table1[[#This Row],[Budget_Margin]]=0,
"",
IF(
Table1[[#This Row],[Budget_Margin]]&gt;0,
(Table1[[#This Row],[Gross_Margin]]-Table1[[#This Row],[Budget_Margin]]) / Table1[[#This Row],[Budget_Margin]],
(Table1[[#This Row],[Gross_Margin]]-Table1[[#This Row],[Budget_Margin]]) / ABS(Table1[[#This Row],[Budget_Margin]])
)
)</f>
        <v>0.43333333333333335</v>
      </c>
      <c r="X3916" s="5" t="str">
        <f>IF(Table1[[#This Row],[Margin_Var]]&gt;=0, "Above Budget", "Below Budget")</f>
        <v>Above Budget</v>
      </c>
      <c r="Y3916" s="5">
        <f>IFERROR(Table1[[#This Row],[Gross_Margin]]/Table1[[#This Row],[Actual_Sales]],0)</f>
        <v>0.55844155844155841</v>
      </c>
      <c r="Z3916" s="5">
        <f>Table1[[#This Row],[Actual_Profit]]/Table1[[#This Row],[Actual_Sales]]</f>
        <v>-3.896103896103896E-2</v>
      </c>
      <c r="AA3916">
        <v>46</v>
      </c>
      <c r="AB3916" s="5">
        <f>IFERROR(Table1[[#This Row],[Expenses]]/Table1[[#This Row],[Actual_Sales]],0)</f>
        <v>0.59740259740259738</v>
      </c>
      <c r="AC3916">
        <v>12</v>
      </c>
      <c r="AD3916">
        <v>240</v>
      </c>
      <c r="AE3916" s="5">
        <f>IFERROR(Table1[[#This Row],[Inventory]]/Table1[[#This Row],[Actual_Sales]],0)</f>
        <v>3.116883116883117</v>
      </c>
    </row>
    <row r="3917" spans="1:31" x14ac:dyDescent="0.25">
      <c r="A3917">
        <v>1623</v>
      </c>
      <c r="B3917">
        <v>314</v>
      </c>
      <c r="C3917">
        <v>13</v>
      </c>
      <c r="D3917" s="2">
        <v>40452</v>
      </c>
      <c r="E3917">
        <v>77</v>
      </c>
      <c r="F3917">
        <v>40</v>
      </c>
      <c r="G3917">
        <f>Table1[[#This Row],[Actual_Sales]]-Table1[[#This Row],[Budget_Sales]]</f>
        <v>37</v>
      </c>
      <c r="H3917" s="5">
        <f>IF(
Table1[[#This Row],[Budget_Sales]]=0,
"",
IF(
Table1[[#This Row],[Budget_Sales]]&gt;0,
(Table1[[#This Row],[Actual_Sales]]-Table1[[#This Row],[Budget_Sales]])/Table1[[#This Row],[Budget_Sales]],
(Table1[[#This Row],[Actual_Sales]]-Table1[[#This Row],[Budget_Sales]])/ABS(Table1[[#This Row],[Budget_Sales]])
)
)</f>
        <v>0.92500000000000004</v>
      </c>
      <c r="I3917" s="5" t="str">
        <f>IF(Table1[[#This Row],[Sales_Var]]&gt;=0,"Above Budget","Below Budget")</f>
        <v>Above Budget</v>
      </c>
      <c r="J3917">
        <f>Table1[[#This Row],[Actual_Sales]]-(Table1[[#This Row],[COGS]]+Table1[[#This Row],[Expenses]])</f>
        <v>-3</v>
      </c>
      <c r="K3917">
        <v>10</v>
      </c>
      <c r="L3917">
        <f>Table1[[#This Row],[Actual_Profit]]-Table1[[#This Row],[Budget_Profit]]</f>
        <v>-13</v>
      </c>
      <c r="M3917" s="5">
        <f>IF(
Table1[[#This Row],[Budget_Profit]]=0,
"",
IF(
Table1[[#This Row],[Budget_Profit]]&gt;0,
(Table1[[#This Row],[Actual_Profit]]-Table1[[#This Row],[Budget_Profit]])/Table1[[#This Row],[Budget_Profit]],
(Table1[[#This Row],[Actual_Profit]]-Table1[[#This Row],[Budget_Profit]])/ABS(Table1[[#This Row],[Budget_Profit]])
)
)</f>
        <v>-1.3</v>
      </c>
      <c r="N3917" s="5" t="str">
        <f>IF(Table1[[#This Row],[Profit_Var]]&gt;=0, "Above Budget", "Below Budget")</f>
        <v>Below Budget</v>
      </c>
      <c r="O3917">
        <v>34</v>
      </c>
      <c r="P3917">
        <v>10</v>
      </c>
      <c r="Q3917">
        <f>Table1[[#This Row],[COGS]]-Table1[[#This Row],[Budget_COGS]]</f>
        <v>24</v>
      </c>
      <c r="R3917" s="5">
        <f>IF(
Table1[[#This Row],[Budget_COGS]]=0,
"",
IF(
Table1[[#This Row],[Budget_COGS]]&gt;0,
(Table1[[#This Row],[Budget_COGS]]-Table1[[#This Row],[COGS]]) / Table1[[#This Row],[Budget_COGS]],
(Table1[[#This Row],[Budget_COGS]]-Table1[[#This Row],[COGS]]) / ABS(Table1[[#This Row],[Budget_COGS]])
)
)</f>
        <v>-2.4</v>
      </c>
      <c r="S3917" s="5" t="str">
        <f>IF(Table1[[#This Row],[COGS _Var]]&gt;=0, "Above Budget", "Below Budget")</f>
        <v>Above Budget</v>
      </c>
      <c r="T3917">
        <f>Table1[[#This Row],[Actual_Sales]]-Table1[[#This Row],[COGS]]</f>
        <v>43</v>
      </c>
      <c r="U3917">
        <v>30</v>
      </c>
      <c r="V3917">
        <f>Table1[[#This Row],[Gross_Margin]]-Table1[[#This Row],[Budget_Margin]]</f>
        <v>13</v>
      </c>
      <c r="W3917" s="5">
        <f>IF(
Table1[[#This Row],[Budget_Margin]]=0,
"",
IF(
Table1[[#This Row],[Budget_Margin]]&gt;0,
(Table1[[#This Row],[Gross_Margin]]-Table1[[#This Row],[Budget_Margin]]) / Table1[[#This Row],[Budget_Margin]],
(Table1[[#This Row],[Gross_Margin]]-Table1[[#This Row],[Budget_Margin]]) / ABS(Table1[[#This Row],[Budget_Margin]])
)
)</f>
        <v>0.43333333333333335</v>
      </c>
      <c r="X3917" s="5" t="str">
        <f>IF(Table1[[#This Row],[Margin_Var]]&gt;=0, "Above Budget", "Below Budget")</f>
        <v>Above Budget</v>
      </c>
      <c r="Y3917" s="5">
        <f>IFERROR(Table1[[#This Row],[Gross_Margin]]/Table1[[#This Row],[Actual_Sales]],0)</f>
        <v>0.55844155844155841</v>
      </c>
      <c r="Z3917" s="5">
        <f>Table1[[#This Row],[Actual_Profit]]/Table1[[#This Row],[Actual_Sales]]</f>
        <v>-3.896103896103896E-2</v>
      </c>
      <c r="AA3917">
        <v>46</v>
      </c>
      <c r="AB3917" s="5">
        <f>IFERROR(Table1[[#This Row],[Expenses]]/Table1[[#This Row],[Actual_Sales]],0)</f>
        <v>0.59740259740259738</v>
      </c>
      <c r="AC3917">
        <v>12</v>
      </c>
      <c r="AD3917">
        <v>240</v>
      </c>
      <c r="AE3917" s="5">
        <f>IFERROR(Table1[[#This Row],[Inventory]]/Table1[[#This Row],[Actual_Sales]],0)</f>
        <v>3.116883116883117</v>
      </c>
    </row>
    <row r="3918" spans="1:31" x14ac:dyDescent="0.25">
      <c r="A3918">
        <v>1864</v>
      </c>
      <c r="B3918">
        <v>603</v>
      </c>
      <c r="C3918">
        <v>7</v>
      </c>
      <c r="D3918" s="2">
        <v>40483</v>
      </c>
      <c r="E3918">
        <v>76</v>
      </c>
      <c r="F3918">
        <v>70</v>
      </c>
      <c r="G3918">
        <f>Table1[[#This Row],[Actual_Sales]]-Table1[[#This Row],[Budget_Sales]]</f>
        <v>6</v>
      </c>
      <c r="H3918" s="5">
        <f>IF(
Table1[[#This Row],[Budget_Sales]]=0,
"",
IF(
Table1[[#This Row],[Budget_Sales]]&gt;0,
(Table1[[#This Row],[Actual_Sales]]-Table1[[#This Row],[Budget_Sales]])/Table1[[#This Row],[Budget_Sales]],
(Table1[[#This Row],[Actual_Sales]]-Table1[[#This Row],[Budget_Sales]])/ABS(Table1[[#This Row],[Budget_Sales]])
)
)</f>
        <v>8.5714285714285715E-2</v>
      </c>
      <c r="I3918" s="5" t="str">
        <f>IF(Table1[[#This Row],[Sales_Var]]&gt;=0,"Above Budget","Below Budget")</f>
        <v>Above Budget</v>
      </c>
      <c r="J3918">
        <f>Table1[[#This Row],[Actual_Sales]]-(Table1[[#This Row],[COGS]]+Table1[[#This Row],[Expenses]])</f>
        <v>-3</v>
      </c>
      <c r="K3918">
        <v>0</v>
      </c>
      <c r="L3918">
        <f>Table1[[#This Row],[Actual_Profit]]-Table1[[#This Row],[Budget_Profit]]</f>
        <v>-3</v>
      </c>
      <c r="M3918" s="5" t="str">
        <f>IF(
Table1[[#This Row],[Budget_Profit]]=0,
"",
IF(
Table1[[#This Row],[Budget_Profit]]&gt;0,
(Table1[[#This Row],[Actual_Profit]]-Table1[[#This Row],[Budget_Profit]])/Table1[[#This Row],[Budget_Profit]],
(Table1[[#This Row],[Actual_Profit]]-Table1[[#This Row],[Budget_Profit]])/ABS(Table1[[#This Row],[Budget_Profit]])
)
)</f>
        <v/>
      </c>
      <c r="N3918" s="5" t="str">
        <f>IF(Table1[[#This Row],[Profit_Var]]&gt;=0, "Above Budget", "Below Budget")</f>
        <v>Below Budget</v>
      </c>
      <c r="O3918">
        <v>34</v>
      </c>
      <c r="P3918">
        <v>30</v>
      </c>
      <c r="Q3918">
        <f>Table1[[#This Row],[COGS]]-Table1[[#This Row],[Budget_COGS]]</f>
        <v>4</v>
      </c>
      <c r="R3918" s="5">
        <f>IF(
Table1[[#This Row],[Budget_COGS]]=0,
"",
IF(
Table1[[#This Row],[Budget_COGS]]&gt;0,
(Table1[[#This Row],[Budget_COGS]]-Table1[[#This Row],[COGS]]) / Table1[[#This Row],[Budget_COGS]],
(Table1[[#This Row],[Budget_COGS]]-Table1[[#This Row],[COGS]]) / ABS(Table1[[#This Row],[Budget_COGS]])
)
)</f>
        <v>-0.13333333333333333</v>
      </c>
      <c r="S3918" s="5" t="str">
        <f>IF(Table1[[#This Row],[COGS _Var]]&gt;=0, "Above Budget", "Below Budget")</f>
        <v>Above Budget</v>
      </c>
      <c r="T3918">
        <f>Table1[[#This Row],[Actual_Sales]]-Table1[[#This Row],[COGS]]</f>
        <v>42</v>
      </c>
      <c r="U3918">
        <v>40</v>
      </c>
      <c r="V3918">
        <f>Table1[[#This Row],[Gross_Margin]]-Table1[[#This Row],[Budget_Margin]]</f>
        <v>2</v>
      </c>
      <c r="W3918" s="5">
        <f>IF(
Table1[[#This Row],[Budget_Margin]]=0,
"",
IF(
Table1[[#This Row],[Budget_Margin]]&gt;0,
(Table1[[#This Row],[Gross_Margin]]-Table1[[#This Row],[Budget_Margin]]) / Table1[[#This Row],[Budget_Margin]],
(Table1[[#This Row],[Gross_Margin]]-Table1[[#This Row],[Budget_Margin]]) / ABS(Table1[[#This Row],[Budget_Margin]])
)
)</f>
        <v>0.05</v>
      </c>
      <c r="X3918" s="5" t="str">
        <f>IF(Table1[[#This Row],[Margin_Var]]&gt;=0, "Above Budget", "Below Budget")</f>
        <v>Above Budget</v>
      </c>
      <c r="Y3918" s="5">
        <f>IFERROR(Table1[[#This Row],[Gross_Margin]]/Table1[[#This Row],[Actual_Sales]],0)</f>
        <v>0.55263157894736847</v>
      </c>
      <c r="Z3918" s="5">
        <f>Table1[[#This Row],[Actual_Profit]]/Table1[[#This Row],[Actual_Sales]]</f>
        <v>-3.9473684210526314E-2</v>
      </c>
      <c r="AA3918">
        <v>45</v>
      </c>
      <c r="AB3918" s="5">
        <f>IFERROR(Table1[[#This Row],[Expenses]]/Table1[[#This Row],[Actual_Sales]],0)</f>
        <v>0.59210526315789469</v>
      </c>
      <c r="AC3918">
        <v>12</v>
      </c>
      <c r="AD3918">
        <v>211</v>
      </c>
      <c r="AE3918" s="5">
        <f>IFERROR(Table1[[#This Row],[Inventory]]/Table1[[#This Row],[Actual_Sales]],0)</f>
        <v>2.7763157894736841</v>
      </c>
    </row>
    <row r="3919" spans="1:31" x14ac:dyDescent="0.25">
      <c r="A3919">
        <v>1875</v>
      </c>
      <c r="B3919">
        <v>636</v>
      </c>
      <c r="C3919">
        <v>12</v>
      </c>
      <c r="D3919" s="2">
        <v>40483</v>
      </c>
      <c r="E3919">
        <v>76</v>
      </c>
      <c r="F3919">
        <v>60</v>
      </c>
      <c r="G3919">
        <f>Table1[[#This Row],[Actual_Sales]]-Table1[[#This Row],[Budget_Sales]]</f>
        <v>16</v>
      </c>
      <c r="H3919" s="5">
        <f>IF(
Table1[[#This Row],[Budget_Sales]]=0,
"",
IF(
Table1[[#This Row],[Budget_Sales]]&gt;0,
(Table1[[#This Row],[Actual_Sales]]-Table1[[#This Row],[Budget_Sales]])/Table1[[#This Row],[Budget_Sales]],
(Table1[[#This Row],[Actual_Sales]]-Table1[[#This Row],[Budget_Sales]])/ABS(Table1[[#This Row],[Budget_Sales]])
)
)</f>
        <v>0.26666666666666666</v>
      </c>
      <c r="I3919" s="5" t="str">
        <f>IF(Table1[[#This Row],[Sales_Var]]&gt;=0,"Above Budget","Below Budget")</f>
        <v>Above Budget</v>
      </c>
      <c r="J3919">
        <f>Table1[[#This Row],[Actual_Sales]]-(Table1[[#This Row],[COGS]]+Table1[[#This Row],[Expenses]])</f>
        <v>-3</v>
      </c>
      <c r="K3919">
        <v>0</v>
      </c>
      <c r="L3919">
        <f>Table1[[#This Row],[Actual_Profit]]-Table1[[#This Row],[Budget_Profit]]</f>
        <v>-3</v>
      </c>
      <c r="M3919" s="5" t="str">
        <f>IF(
Table1[[#This Row],[Budget_Profit]]=0,
"",
IF(
Table1[[#This Row],[Budget_Profit]]&gt;0,
(Table1[[#This Row],[Actual_Profit]]-Table1[[#This Row],[Budget_Profit]])/Table1[[#This Row],[Budget_Profit]],
(Table1[[#This Row],[Actual_Profit]]-Table1[[#This Row],[Budget_Profit]])/ABS(Table1[[#This Row],[Budget_Profit]])
)
)</f>
        <v/>
      </c>
      <c r="N3919" s="5" t="str">
        <f>IF(Table1[[#This Row],[Profit_Var]]&gt;=0, "Above Budget", "Below Budget")</f>
        <v>Below Budget</v>
      </c>
      <c r="O3919">
        <v>34</v>
      </c>
      <c r="P3919">
        <v>20</v>
      </c>
      <c r="Q3919">
        <f>Table1[[#This Row],[COGS]]-Table1[[#This Row],[Budget_COGS]]</f>
        <v>14</v>
      </c>
      <c r="R3919" s="5">
        <f>IF(
Table1[[#This Row],[Budget_COGS]]=0,
"",
IF(
Table1[[#This Row],[Budget_COGS]]&gt;0,
(Table1[[#This Row],[Budget_COGS]]-Table1[[#This Row],[COGS]]) / Table1[[#This Row],[Budget_COGS]],
(Table1[[#This Row],[Budget_COGS]]-Table1[[#This Row],[COGS]]) / ABS(Table1[[#This Row],[Budget_COGS]])
)
)</f>
        <v>-0.7</v>
      </c>
      <c r="S3919" s="5" t="str">
        <f>IF(Table1[[#This Row],[COGS _Var]]&gt;=0, "Above Budget", "Below Budget")</f>
        <v>Above Budget</v>
      </c>
      <c r="T3919">
        <f>Table1[[#This Row],[Actual_Sales]]-Table1[[#This Row],[COGS]]</f>
        <v>42</v>
      </c>
      <c r="U3919">
        <v>40</v>
      </c>
      <c r="V3919">
        <f>Table1[[#This Row],[Gross_Margin]]-Table1[[#This Row],[Budget_Margin]]</f>
        <v>2</v>
      </c>
      <c r="W3919" s="5">
        <f>IF(
Table1[[#This Row],[Budget_Margin]]=0,
"",
IF(
Table1[[#This Row],[Budget_Margin]]&gt;0,
(Table1[[#This Row],[Gross_Margin]]-Table1[[#This Row],[Budget_Margin]]) / Table1[[#This Row],[Budget_Margin]],
(Table1[[#This Row],[Gross_Margin]]-Table1[[#This Row],[Budget_Margin]]) / ABS(Table1[[#This Row],[Budget_Margin]])
)
)</f>
        <v>0.05</v>
      </c>
      <c r="X3919" s="5" t="str">
        <f>IF(Table1[[#This Row],[Margin_Var]]&gt;=0, "Above Budget", "Below Budget")</f>
        <v>Above Budget</v>
      </c>
      <c r="Y3919" s="5">
        <f>IFERROR(Table1[[#This Row],[Gross_Margin]]/Table1[[#This Row],[Actual_Sales]],0)</f>
        <v>0.55263157894736847</v>
      </c>
      <c r="Z3919" s="5">
        <f>Table1[[#This Row],[Actual_Profit]]/Table1[[#This Row],[Actual_Sales]]</f>
        <v>-3.9473684210526314E-2</v>
      </c>
      <c r="AA3919">
        <v>45</v>
      </c>
      <c r="AB3919" s="5">
        <f>IFERROR(Table1[[#This Row],[Expenses]]/Table1[[#This Row],[Actual_Sales]],0)</f>
        <v>0.59210526315789469</v>
      </c>
      <c r="AC3919">
        <v>12</v>
      </c>
      <c r="AD3919">
        <v>211</v>
      </c>
      <c r="AE3919" s="5">
        <f>IFERROR(Table1[[#This Row],[Inventory]]/Table1[[#This Row],[Actual_Sales]],0)</f>
        <v>2.7763157894736841</v>
      </c>
    </row>
    <row r="3920" spans="1:31" x14ac:dyDescent="0.25">
      <c r="A3920">
        <v>1910</v>
      </c>
      <c r="B3920">
        <v>801</v>
      </c>
      <c r="C3920">
        <v>13</v>
      </c>
      <c r="D3920" s="2">
        <v>40483</v>
      </c>
      <c r="E3920">
        <v>76</v>
      </c>
      <c r="F3920">
        <v>50</v>
      </c>
      <c r="G3920">
        <f>Table1[[#This Row],[Actual_Sales]]-Table1[[#This Row],[Budget_Sales]]</f>
        <v>26</v>
      </c>
      <c r="H3920" s="5">
        <f>IF(
Table1[[#This Row],[Budget_Sales]]=0,
"",
IF(
Table1[[#This Row],[Budget_Sales]]&gt;0,
(Table1[[#This Row],[Actual_Sales]]-Table1[[#This Row],[Budget_Sales]])/Table1[[#This Row],[Budget_Sales]],
(Table1[[#This Row],[Actual_Sales]]-Table1[[#This Row],[Budget_Sales]])/ABS(Table1[[#This Row],[Budget_Sales]])
)
)</f>
        <v>0.52</v>
      </c>
      <c r="I3920" s="5" t="str">
        <f>IF(Table1[[#This Row],[Sales_Var]]&gt;=0,"Above Budget","Below Budget")</f>
        <v>Above Budget</v>
      </c>
      <c r="J3920">
        <f>Table1[[#This Row],[Actual_Sales]]-(Table1[[#This Row],[COGS]]+Table1[[#This Row],[Expenses]])</f>
        <v>-3</v>
      </c>
      <c r="K3920">
        <v>0</v>
      </c>
      <c r="L3920">
        <f>Table1[[#This Row],[Actual_Profit]]-Table1[[#This Row],[Budget_Profit]]</f>
        <v>-3</v>
      </c>
      <c r="M3920" s="5" t="str">
        <f>IF(
Table1[[#This Row],[Budget_Profit]]=0,
"",
IF(
Table1[[#This Row],[Budget_Profit]]&gt;0,
(Table1[[#This Row],[Actual_Profit]]-Table1[[#This Row],[Budget_Profit]])/Table1[[#This Row],[Budget_Profit]],
(Table1[[#This Row],[Actual_Profit]]-Table1[[#This Row],[Budget_Profit]])/ABS(Table1[[#This Row],[Budget_Profit]])
)
)</f>
        <v/>
      </c>
      <c r="N3920" s="5" t="str">
        <f>IF(Table1[[#This Row],[Profit_Var]]&gt;=0, "Above Budget", "Below Budget")</f>
        <v>Below Budget</v>
      </c>
      <c r="O3920">
        <v>34</v>
      </c>
      <c r="P3920">
        <v>20</v>
      </c>
      <c r="Q3920">
        <f>Table1[[#This Row],[COGS]]-Table1[[#This Row],[Budget_COGS]]</f>
        <v>14</v>
      </c>
      <c r="R3920" s="5">
        <f>IF(
Table1[[#This Row],[Budget_COGS]]=0,
"",
IF(
Table1[[#This Row],[Budget_COGS]]&gt;0,
(Table1[[#This Row],[Budget_COGS]]-Table1[[#This Row],[COGS]]) / Table1[[#This Row],[Budget_COGS]],
(Table1[[#This Row],[Budget_COGS]]-Table1[[#This Row],[COGS]]) / ABS(Table1[[#This Row],[Budget_COGS]])
)
)</f>
        <v>-0.7</v>
      </c>
      <c r="S3920" s="5" t="str">
        <f>IF(Table1[[#This Row],[COGS _Var]]&gt;=0, "Above Budget", "Below Budget")</f>
        <v>Above Budget</v>
      </c>
      <c r="T3920">
        <f>Table1[[#This Row],[Actual_Sales]]-Table1[[#This Row],[COGS]]</f>
        <v>42</v>
      </c>
      <c r="U3920">
        <v>30</v>
      </c>
      <c r="V3920">
        <f>Table1[[#This Row],[Gross_Margin]]-Table1[[#This Row],[Budget_Margin]]</f>
        <v>12</v>
      </c>
      <c r="W3920" s="5">
        <f>IF(
Table1[[#This Row],[Budget_Margin]]=0,
"",
IF(
Table1[[#This Row],[Budget_Margin]]&gt;0,
(Table1[[#This Row],[Gross_Margin]]-Table1[[#This Row],[Budget_Margin]]) / Table1[[#This Row],[Budget_Margin]],
(Table1[[#This Row],[Gross_Margin]]-Table1[[#This Row],[Budget_Margin]]) / ABS(Table1[[#This Row],[Budget_Margin]])
)
)</f>
        <v>0.4</v>
      </c>
      <c r="X3920" s="5" t="str">
        <f>IF(Table1[[#This Row],[Margin_Var]]&gt;=0, "Above Budget", "Below Budget")</f>
        <v>Above Budget</v>
      </c>
      <c r="Y3920" s="5">
        <f>IFERROR(Table1[[#This Row],[Gross_Margin]]/Table1[[#This Row],[Actual_Sales]],0)</f>
        <v>0.55263157894736847</v>
      </c>
      <c r="Z3920" s="5">
        <f>Table1[[#This Row],[Actual_Profit]]/Table1[[#This Row],[Actual_Sales]]</f>
        <v>-3.9473684210526314E-2</v>
      </c>
      <c r="AA3920">
        <v>45</v>
      </c>
      <c r="AB3920" s="5">
        <f>IFERROR(Table1[[#This Row],[Expenses]]/Table1[[#This Row],[Actual_Sales]],0)</f>
        <v>0.59210526315789469</v>
      </c>
      <c r="AC3920">
        <v>12</v>
      </c>
      <c r="AD3920">
        <v>211</v>
      </c>
      <c r="AE3920" s="5">
        <f>IFERROR(Table1[[#This Row],[Inventory]]/Table1[[#This Row],[Actual_Sales]],0)</f>
        <v>2.7763157894736841</v>
      </c>
    </row>
    <row r="3921" spans="1:31" x14ac:dyDescent="0.25">
      <c r="A3921">
        <v>812</v>
      </c>
      <c r="B3921">
        <v>603</v>
      </c>
      <c r="C3921">
        <v>7</v>
      </c>
      <c r="D3921" s="2">
        <v>40299</v>
      </c>
      <c r="E3921">
        <v>76</v>
      </c>
      <c r="F3921">
        <v>70</v>
      </c>
      <c r="G3921">
        <f>Table1[[#This Row],[Actual_Sales]]-Table1[[#This Row],[Budget_Sales]]</f>
        <v>6</v>
      </c>
      <c r="H3921" s="5">
        <f>IF(
Table1[[#This Row],[Budget_Sales]]=0,
"",
IF(
Table1[[#This Row],[Budget_Sales]]&gt;0,
(Table1[[#This Row],[Actual_Sales]]-Table1[[#This Row],[Budget_Sales]])/Table1[[#This Row],[Budget_Sales]],
(Table1[[#This Row],[Actual_Sales]]-Table1[[#This Row],[Budget_Sales]])/ABS(Table1[[#This Row],[Budget_Sales]])
)
)</f>
        <v>8.5714285714285715E-2</v>
      </c>
      <c r="I3921" s="5" t="str">
        <f>IF(Table1[[#This Row],[Sales_Var]]&gt;=0,"Above Budget","Below Budget")</f>
        <v>Above Budget</v>
      </c>
      <c r="J3921">
        <f>Table1[[#This Row],[Actual_Sales]]-(Table1[[#This Row],[COGS]]+Table1[[#This Row],[Expenses]])</f>
        <v>-3</v>
      </c>
      <c r="K3921">
        <v>0</v>
      </c>
      <c r="L3921">
        <f>Table1[[#This Row],[Actual_Profit]]-Table1[[#This Row],[Budget_Profit]]</f>
        <v>-3</v>
      </c>
      <c r="M3921" s="5" t="str">
        <f>IF(
Table1[[#This Row],[Budget_Profit]]=0,
"",
IF(
Table1[[#This Row],[Budget_Profit]]&gt;0,
(Table1[[#This Row],[Actual_Profit]]-Table1[[#This Row],[Budget_Profit]])/Table1[[#This Row],[Budget_Profit]],
(Table1[[#This Row],[Actual_Profit]]-Table1[[#This Row],[Budget_Profit]])/ABS(Table1[[#This Row],[Budget_Profit]])
)
)</f>
        <v/>
      </c>
      <c r="N3921" s="5" t="str">
        <f>IF(Table1[[#This Row],[Profit_Var]]&gt;=0, "Above Budget", "Below Budget")</f>
        <v>Below Budget</v>
      </c>
      <c r="O3921">
        <v>34</v>
      </c>
      <c r="P3921">
        <v>30</v>
      </c>
      <c r="Q3921">
        <f>Table1[[#This Row],[COGS]]-Table1[[#This Row],[Budget_COGS]]</f>
        <v>4</v>
      </c>
      <c r="R3921" s="5">
        <f>IF(
Table1[[#This Row],[Budget_COGS]]=0,
"",
IF(
Table1[[#This Row],[Budget_COGS]]&gt;0,
(Table1[[#This Row],[Budget_COGS]]-Table1[[#This Row],[COGS]]) / Table1[[#This Row],[Budget_COGS]],
(Table1[[#This Row],[Budget_COGS]]-Table1[[#This Row],[COGS]]) / ABS(Table1[[#This Row],[Budget_COGS]])
)
)</f>
        <v>-0.13333333333333333</v>
      </c>
      <c r="S3921" s="5" t="str">
        <f>IF(Table1[[#This Row],[COGS _Var]]&gt;=0, "Above Budget", "Below Budget")</f>
        <v>Above Budget</v>
      </c>
      <c r="T3921">
        <f>Table1[[#This Row],[Actual_Sales]]-Table1[[#This Row],[COGS]]</f>
        <v>42</v>
      </c>
      <c r="U3921">
        <v>40</v>
      </c>
      <c r="V3921">
        <f>Table1[[#This Row],[Gross_Margin]]-Table1[[#This Row],[Budget_Margin]]</f>
        <v>2</v>
      </c>
      <c r="W3921" s="5">
        <f>IF(
Table1[[#This Row],[Budget_Margin]]=0,
"",
IF(
Table1[[#This Row],[Budget_Margin]]&gt;0,
(Table1[[#This Row],[Gross_Margin]]-Table1[[#This Row],[Budget_Margin]]) / Table1[[#This Row],[Budget_Margin]],
(Table1[[#This Row],[Gross_Margin]]-Table1[[#This Row],[Budget_Margin]]) / ABS(Table1[[#This Row],[Budget_Margin]])
)
)</f>
        <v>0.05</v>
      </c>
      <c r="X3921" s="5" t="str">
        <f>IF(Table1[[#This Row],[Margin_Var]]&gt;=0, "Above Budget", "Below Budget")</f>
        <v>Above Budget</v>
      </c>
      <c r="Y3921" s="5">
        <f>IFERROR(Table1[[#This Row],[Gross_Margin]]/Table1[[#This Row],[Actual_Sales]],0)</f>
        <v>0.55263157894736847</v>
      </c>
      <c r="Z3921" s="5">
        <f>Table1[[#This Row],[Actual_Profit]]/Table1[[#This Row],[Actual_Sales]]</f>
        <v>-3.9473684210526314E-2</v>
      </c>
      <c r="AA3921">
        <v>45</v>
      </c>
      <c r="AB3921" s="5">
        <f>IFERROR(Table1[[#This Row],[Expenses]]/Table1[[#This Row],[Actual_Sales]],0)</f>
        <v>0.59210526315789469</v>
      </c>
      <c r="AC3921">
        <v>12</v>
      </c>
      <c r="AD3921">
        <v>182</v>
      </c>
      <c r="AE3921" s="5">
        <f>IFERROR(Table1[[#This Row],[Inventory]]/Table1[[#This Row],[Actual_Sales]],0)</f>
        <v>2.3947368421052633</v>
      </c>
    </row>
    <row r="3922" spans="1:31" x14ac:dyDescent="0.25">
      <c r="A3922">
        <v>858</v>
      </c>
      <c r="B3922">
        <v>801</v>
      </c>
      <c r="C3922">
        <v>13</v>
      </c>
      <c r="D3922" s="2">
        <v>40299</v>
      </c>
      <c r="E3922">
        <v>76</v>
      </c>
      <c r="F3922">
        <v>50</v>
      </c>
      <c r="G3922">
        <f>Table1[[#This Row],[Actual_Sales]]-Table1[[#This Row],[Budget_Sales]]</f>
        <v>26</v>
      </c>
      <c r="H3922" s="5">
        <f>IF(
Table1[[#This Row],[Budget_Sales]]=0,
"",
IF(
Table1[[#This Row],[Budget_Sales]]&gt;0,
(Table1[[#This Row],[Actual_Sales]]-Table1[[#This Row],[Budget_Sales]])/Table1[[#This Row],[Budget_Sales]],
(Table1[[#This Row],[Actual_Sales]]-Table1[[#This Row],[Budget_Sales]])/ABS(Table1[[#This Row],[Budget_Sales]])
)
)</f>
        <v>0.52</v>
      </c>
      <c r="I3922" s="5" t="str">
        <f>IF(Table1[[#This Row],[Sales_Var]]&gt;=0,"Above Budget","Below Budget")</f>
        <v>Above Budget</v>
      </c>
      <c r="J3922">
        <f>Table1[[#This Row],[Actual_Sales]]-(Table1[[#This Row],[COGS]]+Table1[[#This Row],[Expenses]])</f>
        <v>-3</v>
      </c>
      <c r="K3922">
        <v>10</v>
      </c>
      <c r="L3922">
        <f>Table1[[#This Row],[Actual_Profit]]-Table1[[#This Row],[Budget_Profit]]</f>
        <v>-13</v>
      </c>
      <c r="M3922" s="5">
        <f>IF(
Table1[[#This Row],[Budget_Profit]]=0,
"",
IF(
Table1[[#This Row],[Budget_Profit]]&gt;0,
(Table1[[#This Row],[Actual_Profit]]-Table1[[#This Row],[Budget_Profit]])/Table1[[#This Row],[Budget_Profit]],
(Table1[[#This Row],[Actual_Profit]]-Table1[[#This Row],[Budget_Profit]])/ABS(Table1[[#This Row],[Budget_Profit]])
)
)</f>
        <v>-1.3</v>
      </c>
      <c r="N3922" s="5" t="str">
        <f>IF(Table1[[#This Row],[Profit_Var]]&gt;=0, "Above Budget", "Below Budget")</f>
        <v>Below Budget</v>
      </c>
      <c r="O3922">
        <v>34</v>
      </c>
      <c r="P3922">
        <v>20</v>
      </c>
      <c r="Q3922">
        <f>Table1[[#This Row],[COGS]]-Table1[[#This Row],[Budget_COGS]]</f>
        <v>14</v>
      </c>
      <c r="R3922" s="5">
        <f>IF(
Table1[[#This Row],[Budget_COGS]]=0,
"",
IF(
Table1[[#This Row],[Budget_COGS]]&gt;0,
(Table1[[#This Row],[Budget_COGS]]-Table1[[#This Row],[COGS]]) / Table1[[#This Row],[Budget_COGS]],
(Table1[[#This Row],[Budget_COGS]]-Table1[[#This Row],[COGS]]) / ABS(Table1[[#This Row],[Budget_COGS]])
)
)</f>
        <v>-0.7</v>
      </c>
      <c r="S3922" s="5" t="str">
        <f>IF(Table1[[#This Row],[COGS _Var]]&gt;=0, "Above Budget", "Below Budget")</f>
        <v>Above Budget</v>
      </c>
      <c r="T3922">
        <f>Table1[[#This Row],[Actual_Sales]]-Table1[[#This Row],[COGS]]</f>
        <v>42</v>
      </c>
      <c r="U3922">
        <v>30</v>
      </c>
      <c r="V3922">
        <f>Table1[[#This Row],[Gross_Margin]]-Table1[[#This Row],[Budget_Margin]]</f>
        <v>12</v>
      </c>
      <c r="W3922" s="5">
        <f>IF(
Table1[[#This Row],[Budget_Margin]]=0,
"",
IF(
Table1[[#This Row],[Budget_Margin]]&gt;0,
(Table1[[#This Row],[Gross_Margin]]-Table1[[#This Row],[Budget_Margin]]) / Table1[[#This Row],[Budget_Margin]],
(Table1[[#This Row],[Gross_Margin]]-Table1[[#This Row],[Budget_Margin]]) / ABS(Table1[[#This Row],[Budget_Margin]])
)
)</f>
        <v>0.4</v>
      </c>
      <c r="X3922" s="5" t="str">
        <f>IF(Table1[[#This Row],[Margin_Var]]&gt;=0, "Above Budget", "Below Budget")</f>
        <v>Above Budget</v>
      </c>
      <c r="Y3922" s="5">
        <f>IFERROR(Table1[[#This Row],[Gross_Margin]]/Table1[[#This Row],[Actual_Sales]],0)</f>
        <v>0.55263157894736847</v>
      </c>
      <c r="Z3922" s="5">
        <f>Table1[[#This Row],[Actual_Profit]]/Table1[[#This Row],[Actual_Sales]]</f>
        <v>-3.9473684210526314E-2</v>
      </c>
      <c r="AA3922">
        <v>45</v>
      </c>
      <c r="AB3922" s="5">
        <f>IFERROR(Table1[[#This Row],[Expenses]]/Table1[[#This Row],[Actual_Sales]],0)</f>
        <v>0.59210526315789469</v>
      </c>
      <c r="AC3922">
        <v>12</v>
      </c>
      <c r="AD3922">
        <v>182</v>
      </c>
      <c r="AE3922" s="5">
        <f>IFERROR(Table1[[#This Row],[Inventory]]/Table1[[#This Row],[Actual_Sales]],0)</f>
        <v>2.3947368421052633</v>
      </c>
    </row>
    <row r="3923" spans="1:31" x14ac:dyDescent="0.25">
      <c r="A3923">
        <v>123</v>
      </c>
      <c r="B3923">
        <v>702</v>
      </c>
      <c r="C3923">
        <v>2</v>
      </c>
      <c r="D3923" s="2">
        <v>40179</v>
      </c>
      <c r="E3923">
        <v>76</v>
      </c>
      <c r="F3923">
        <v>90</v>
      </c>
      <c r="G3923">
        <f>Table1[[#This Row],[Actual_Sales]]-Table1[[#This Row],[Budget_Sales]]</f>
        <v>-14</v>
      </c>
      <c r="H3923" s="5">
        <f>IF(
Table1[[#This Row],[Budget_Sales]]=0,
"",
IF(
Table1[[#This Row],[Budget_Sales]]&gt;0,
(Table1[[#This Row],[Actual_Sales]]-Table1[[#This Row],[Budget_Sales]])/Table1[[#This Row],[Budget_Sales]],
(Table1[[#This Row],[Actual_Sales]]-Table1[[#This Row],[Budget_Sales]])/ABS(Table1[[#This Row],[Budget_Sales]])
)
)</f>
        <v>-0.15555555555555556</v>
      </c>
      <c r="I3923" s="5" t="str">
        <f>IF(Table1[[#This Row],[Sales_Var]]&gt;=0,"Above Budget","Below Budget")</f>
        <v>Below Budget</v>
      </c>
      <c r="J3923">
        <f>Table1[[#This Row],[Actual_Sales]]-(Table1[[#This Row],[COGS]]+Table1[[#This Row],[Expenses]])</f>
        <v>-3</v>
      </c>
      <c r="K3923">
        <v>10</v>
      </c>
      <c r="L3923">
        <f>Table1[[#This Row],[Actual_Profit]]-Table1[[#This Row],[Budget_Profit]]</f>
        <v>-13</v>
      </c>
      <c r="M3923" s="5">
        <f>IF(
Table1[[#This Row],[Budget_Profit]]=0,
"",
IF(
Table1[[#This Row],[Budget_Profit]]&gt;0,
(Table1[[#This Row],[Actual_Profit]]-Table1[[#This Row],[Budget_Profit]])/Table1[[#This Row],[Budget_Profit]],
(Table1[[#This Row],[Actual_Profit]]-Table1[[#This Row],[Budget_Profit]])/ABS(Table1[[#This Row],[Budget_Profit]])
)
)</f>
        <v>-1.3</v>
      </c>
      <c r="N3923" s="5" t="str">
        <f>IF(Table1[[#This Row],[Profit_Var]]&gt;=0, "Above Budget", "Below Budget")</f>
        <v>Below Budget</v>
      </c>
      <c r="O3923">
        <v>34</v>
      </c>
      <c r="P3923">
        <v>40</v>
      </c>
      <c r="Q3923">
        <f>Table1[[#This Row],[COGS]]-Table1[[#This Row],[Budget_COGS]]</f>
        <v>-6</v>
      </c>
      <c r="R3923" s="5">
        <f>IF(
Table1[[#This Row],[Budget_COGS]]=0,
"",
IF(
Table1[[#This Row],[Budget_COGS]]&gt;0,
(Table1[[#This Row],[Budget_COGS]]-Table1[[#This Row],[COGS]]) / Table1[[#This Row],[Budget_COGS]],
(Table1[[#This Row],[Budget_COGS]]-Table1[[#This Row],[COGS]]) / ABS(Table1[[#This Row],[Budget_COGS]])
)
)</f>
        <v>0.15</v>
      </c>
      <c r="S3923" s="5" t="str">
        <f>IF(Table1[[#This Row],[COGS _Var]]&gt;=0, "Above Budget", "Below Budget")</f>
        <v>Below Budget</v>
      </c>
      <c r="T3923">
        <f>Table1[[#This Row],[Actual_Sales]]-Table1[[#This Row],[COGS]]</f>
        <v>42</v>
      </c>
      <c r="U3923">
        <v>50</v>
      </c>
      <c r="V3923">
        <f>Table1[[#This Row],[Gross_Margin]]-Table1[[#This Row],[Budget_Margin]]</f>
        <v>-8</v>
      </c>
      <c r="W3923" s="5">
        <f>IF(
Table1[[#This Row],[Budget_Margin]]=0,
"",
IF(
Table1[[#This Row],[Budget_Margin]]&gt;0,
(Table1[[#This Row],[Gross_Margin]]-Table1[[#This Row],[Budget_Margin]]) / Table1[[#This Row],[Budget_Margin]],
(Table1[[#This Row],[Gross_Margin]]-Table1[[#This Row],[Budget_Margin]]) / ABS(Table1[[#This Row],[Budget_Margin]])
)
)</f>
        <v>-0.16</v>
      </c>
      <c r="X3923" s="5" t="str">
        <f>IF(Table1[[#This Row],[Margin_Var]]&gt;=0, "Above Budget", "Below Budget")</f>
        <v>Below Budget</v>
      </c>
      <c r="Y3923" s="5">
        <f>IFERROR(Table1[[#This Row],[Gross_Margin]]/Table1[[#This Row],[Actual_Sales]],0)</f>
        <v>0.55263157894736847</v>
      </c>
      <c r="Z3923" s="5">
        <f>Table1[[#This Row],[Actual_Profit]]/Table1[[#This Row],[Actual_Sales]]</f>
        <v>-3.9473684210526314E-2</v>
      </c>
      <c r="AA3923">
        <v>45</v>
      </c>
      <c r="AB3923" s="5">
        <f>IFERROR(Table1[[#This Row],[Expenses]]/Table1[[#This Row],[Actual_Sales]],0)</f>
        <v>0.59210526315789469</v>
      </c>
      <c r="AC3923">
        <v>12</v>
      </c>
      <c r="AD3923">
        <v>197</v>
      </c>
      <c r="AE3923" s="5">
        <f>IFERROR(Table1[[#This Row],[Inventory]]/Table1[[#This Row],[Actual_Sales]],0)</f>
        <v>2.5921052631578947</v>
      </c>
    </row>
    <row r="3924" spans="1:31" x14ac:dyDescent="0.25">
      <c r="A3924">
        <v>3921</v>
      </c>
      <c r="B3924">
        <v>319</v>
      </c>
      <c r="C3924">
        <v>3</v>
      </c>
      <c r="D3924" s="2">
        <v>40848</v>
      </c>
      <c r="E3924">
        <v>25</v>
      </c>
      <c r="F3924">
        <v>20</v>
      </c>
      <c r="G3924">
        <f>Table1[[#This Row],[Actual_Sales]]-Table1[[#This Row],[Budget_Sales]]</f>
        <v>5</v>
      </c>
      <c r="H3924" s="5">
        <f>IF(
Table1[[#This Row],[Budget_Sales]]=0,
"",
IF(
Table1[[#This Row],[Budget_Sales]]&gt;0,
(Table1[[#This Row],[Actual_Sales]]-Table1[[#This Row],[Budget_Sales]])/Table1[[#This Row],[Budget_Sales]],
(Table1[[#This Row],[Actual_Sales]]-Table1[[#This Row],[Budget_Sales]])/ABS(Table1[[#This Row],[Budget_Sales]])
)
)</f>
        <v>0.25</v>
      </c>
      <c r="I3924" s="5" t="str">
        <f>IF(Table1[[#This Row],[Sales_Var]]&gt;=0,"Above Budget","Below Budget")</f>
        <v>Above Budget</v>
      </c>
      <c r="J3924">
        <f>Table1[[#This Row],[Actual_Sales]]-(Table1[[#This Row],[COGS]]+Table1[[#This Row],[Expenses]])</f>
        <v>-1</v>
      </c>
      <c r="K3924">
        <v>10</v>
      </c>
      <c r="L3924">
        <f>Table1[[#This Row],[Actual_Profit]]-Table1[[#This Row],[Budget_Profit]]</f>
        <v>-11</v>
      </c>
      <c r="M3924" s="5">
        <f>IF(
Table1[[#This Row],[Budget_Profit]]=0,
"",
IF(
Table1[[#This Row],[Budget_Profit]]&gt;0,
(Table1[[#This Row],[Actual_Profit]]-Table1[[#This Row],[Budget_Profit]])/Table1[[#This Row],[Budget_Profit]],
(Table1[[#This Row],[Actual_Profit]]-Table1[[#This Row],[Budget_Profit]])/ABS(Table1[[#This Row],[Budget_Profit]])
)
)</f>
        <v>-1.1000000000000001</v>
      </c>
      <c r="N3924" s="5" t="str">
        <f>IF(Table1[[#This Row],[Profit_Var]]&gt;=0, "Above Budget", "Below Budget")</f>
        <v>Below Budget</v>
      </c>
      <c r="O3924">
        <v>10</v>
      </c>
      <c r="P3924">
        <v>0</v>
      </c>
      <c r="Q3924">
        <f>Table1[[#This Row],[COGS]]-Table1[[#This Row],[Budget_COGS]]</f>
        <v>10</v>
      </c>
      <c r="R3924" s="5" t="str">
        <f>IF(
Table1[[#This Row],[Budget_COGS]]=0,
"",
IF(
Table1[[#This Row],[Budget_COGS]]&gt;0,
(Table1[[#This Row],[Budget_COGS]]-Table1[[#This Row],[COGS]]) / Table1[[#This Row],[Budget_COGS]],
(Table1[[#This Row],[Budget_COGS]]-Table1[[#This Row],[COGS]]) / ABS(Table1[[#This Row],[Budget_COGS]])
)
)</f>
        <v/>
      </c>
      <c r="S3924" s="5" t="str">
        <f>IF(Table1[[#This Row],[COGS _Var]]&gt;=0, "Above Budget", "Below Budget")</f>
        <v>Above Budget</v>
      </c>
      <c r="T3924">
        <f>Table1[[#This Row],[Actual_Sales]]-Table1[[#This Row],[COGS]]</f>
        <v>15</v>
      </c>
      <c r="U3924">
        <v>20</v>
      </c>
      <c r="V3924">
        <f>Table1[[#This Row],[Gross_Margin]]-Table1[[#This Row],[Budget_Margin]]</f>
        <v>-5</v>
      </c>
      <c r="W3924" s="5">
        <f>IF(
Table1[[#This Row],[Budget_Margin]]=0,
"",
IF(
Table1[[#This Row],[Budget_Margin]]&gt;0,
(Table1[[#This Row],[Gross_Margin]]-Table1[[#This Row],[Budget_Margin]]) / Table1[[#This Row],[Budget_Margin]],
(Table1[[#This Row],[Gross_Margin]]-Table1[[#This Row],[Budget_Margin]]) / ABS(Table1[[#This Row],[Budget_Margin]])
)
)</f>
        <v>-0.25</v>
      </c>
      <c r="X3924" s="5" t="str">
        <f>IF(Table1[[#This Row],[Margin_Var]]&gt;=0, "Above Budget", "Below Budget")</f>
        <v>Below Budget</v>
      </c>
      <c r="Y3924" s="5">
        <f>IFERROR(Table1[[#This Row],[Gross_Margin]]/Table1[[#This Row],[Actual_Sales]],0)</f>
        <v>0.6</v>
      </c>
      <c r="Z3924" s="5">
        <f>Table1[[#This Row],[Actual_Profit]]/Table1[[#This Row],[Actual_Sales]]</f>
        <v>-0.04</v>
      </c>
      <c r="AA3924">
        <v>16</v>
      </c>
      <c r="AB3924" s="5">
        <f>IFERROR(Table1[[#This Row],[Expenses]]/Table1[[#This Row],[Actual_Sales]],0)</f>
        <v>0.64</v>
      </c>
      <c r="AC3924">
        <v>3</v>
      </c>
      <c r="AD3924">
        <v>596</v>
      </c>
      <c r="AE3924" s="5">
        <f>IFERROR(Table1[[#This Row],[Inventory]]/Table1[[#This Row],[Actual_Sales]],0)</f>
        <v>23.84</v>
      </c>
    </row>
    <row r="3925" spans="1:31" x14ac:dyDescent="0.25">
      <c r="A3925">
        <v>416</v>
      </c>
      <c r="B3925">
        <v>505</v>
      </c>
      <c r="C3925">
        <v>4</v>
      </c>
      <c r="D3925" s="2">
        <v>40238</v>
      </c>
      <c r="E3925">
        <v>75</v>
      </c>
      <c r="F3925">
        <v>60</v>
      </c>
      <c r="G3925">
        <f>Table1[[#This Row],[Actual_Sales]]-Table1[[#This Row],[Budget_Sales]]</f>
        <v>15</v>
      </c>
      <c r="H3925" s="5">
        <f>IF(
Table1[[#This Row],[Budget_Sales]]=0,
"",
IF(
Table1[[#This Row],[Budget_Sales]]&gt;0,
(Table1[[#This Row],[Actual_Sales]]-Table1[[#This Row],[Budget_Sales]])/Table1[[#This Row],[Budget_Sales]],
(Table1[[#This Row],[Actual_Sales]]-Table1[[#This Row],[Budget_Sales]])/ABS(Table1[[#This Row],[Budget_Sales]])
)
)</f>
        <v>0.25</v>
      </c>
      <c r="I3925" s="5" t="str">
        <f>IF(Table1[[#This Row],[Sales_Var]]&gt;=0,"Above Budget","Below Budget")</f>
        <v>Above Budget</v>
      </c>
      <c r="J3925">
        <f>Table1[[#This Row],[Actual_Sales]]-(Table1[[#This Row],[COGS]]+Table1[[#This Row],[Expenses]])</f>
        <v>-3</v>
      </c>
      <c r="K3925">
        <v>10</v>
      </c>
      <c r="L3925">
        <f>Table1[[#This Row],[Actual_Profit]]-Table1[[#This Row],[Budget_Profit]]</f>
        <v>-13</v>
      </c>
      <c r="M3925" s="5">
        <f>IF(
Table1[[#This Row],[Budget_Profit]]=0,
"",
IF(
Table1[[#This Row],[Budget_Profit]]&gt;0,
(Table1[[#This Row],[Actual_Profit]]-Table1[[#This Row],[Budget_Profit]])/Table1[[#This Row],[Budget_Profit]],
(Table1[[#This Row],[Actual_Profit]]-Table1[[#This Row],[Budget_Profit]])/ABS(Table1[[#This Row],[Budget_Profit]])
)
)</f>
        <v>-1.3</v>
      </c>
      <c r="N3925" s="5" t="str">
        <f>IF(Table1[[#This Row],[Profit_Var]]&gt;=0, "Above Budget", "Below Budget")</f>
        <v>Below Budget</v>
      </c>
      <c r="O3925">
        <v>33</v>
      </c>
      <c r="P3925">
        <v>20</v>
      </c>
      <c r="Q3925">
        <f>Table1[[#This Row],[COGS]]-Table1[[#This Row],[Budget_COGS]]</f>
        <v>13</v>
      </c>
      <c r="R3925" s="5">
        <f>IF(
Table1[[#This Row],[Budget_COGS]]=0,
"",
IF(
Table1[[#This Row],[Budget_COGS]]&gt;0,
(Table1[[#This Row],[Budget_COGS]]-Table1[[#This Row],[COGS]]) / Table1[[#This Row],[Budget_COGS]],
(Table1[[#This Row],[Budget_COGS]]-Table1[[#This Row],[COGS]]) / ABS(Table1[[#This Row],[Budget_COGS]])
)
)</f>
        <v>-0.65</v>
      </c>
      <c r="S3925" s="5" t="str">
        <f>IF(Table1[[#This Row],[COGS _Var]]&gt;=0, "Above Budget", "Below Budget")</f>
        <v>Above Budget</v>
      </c>
      <c r="T3925">
        <f>Table1[[#This Row],[Actual_Sales]]-Table1[[#This Row],[COGS]]</f>
        <v>42</v>
      </c>
      <c r="U3925">
        <v>40</v>
      </c>
      <c r="V3925">
        <f>Table1[[#This Row],[Gross_Margin]]-Table1[[#This Row],[Budget_Margin]]</f>
        <v>2</v>
      </c>
      <c r="W3925" s="5">
        <f>IF(
Table1[[#This Row],[Budget_Margin]]=0,
"",
IF(
Table1[[#This Row],[Budget_Margin]]&gt;0,
(Table1[[#This Row],[Gross_Margin]]-Table1[[#This Row],[Budget_Margin]]) / Table1[[#This Row],[Budget_Margin]],
(Table1[[#This Row],[Gross_Margin]]-Table1[[#This Row],[Budget_Margin]]) / ABS(Table1[[#This Row],[Budget_Margin]])
)
)</f>
        <v>0.05</v>
      </c>
      <c r="X3925" s="5" t="str">
        <f>IF(Table1[[#This Row],[Margin_Var]]&gt;=0, "Above Budget", "Below Budget")</f>
        <v>Above Budget</v>
      </c>
      <c r="Y3925" s="5">
        <f>IFERROR(Table1[[#This Row],[Gross_Margin]]/Table1[[#This Row],[Actual_Sales]],0)</f>
        <v>0.56000000000000005</v>
      </c>
      <c r="Z3925" s="5">
        <f>Table1[[#This Row],[Actual_Profit]]/Table1[[#This Row],[Actual_Sales]]</f>
        <v>-0.04</v>
      </c>
      <c r="AA3925">
        <v>45</v>
      </c>
      <c r="AB3925" s="5">
        <f>IFERROR(Table1[[#This Row],[Expenses]]/Table1[[#This Row],[Actual_Sales]],0)</f>
        <v>0.6</v>
      </c>
      <c r="AC3925">
        <v>12</v>
      </c>
      <c r="AD3925">
        <v>36</v>
      </c>
      <c r="AE3925" s="5">
        <f>IFERROR(Table1[[#This Row],[Inventory]]/Table1[[#This Row],[Actual_Sales]],0)</f>
        <v>0.48</v>
      </c>
    </row>
    <row r="3926" spans="1:31" x14ac:dyDescent="0.25">
      <c r="A3926">
        <v>449</v>
      </c>
      <c r="B3926">
        <v>603</v>
      </c>
      <c r="C3926">
        <v>9</v>
      </c>
      <c r="D3926" s="2">
        <v>40238</v>
      </c>
      <c r="E3926">
        <v>75</v>
      </c>
      <c r="F3926">
        <v>50</v>
      </c>
      <c r="G3926">
        <f>Table1[[#This Row],[Actual_Sales]]-Table1[[#This Row],[Budget_Sales]]</f>
        <v>25</v>
      </c>
      <c r="H3926" s="5">
        <f>IF(
Table1[[#This Row],[Budget_Sales]]=0,
"",
IF(
Table1[[#This Row],[Budget_Sales]]&gt;0,
(Table1[[#This Row],[Actual_Sales]]-Table1[[#This Row],[Budget_Sales]])/Table1[[#This Row],[Budget_Sales]],
(Table1[[#This Row],[Actual_Sales]]-Table1[[#This Row],[Budget_Sales]])/ABS(Table1[[#This Row],[Budget_Sales]])
)
)</f>
        <v>0.5</v>
      </c>
      <c r="I3926" s="5" t="str">
        <f>IF(Table1[[#This Row],[Sales_Var]]&gt;=0,"Above Budget","Below Budget")</f>
        <v>Above Budget</v>
      </c>
      <c r="J3926">
        <f>Table1[[#This Row],[Actual_Sales]]-(Table1[[#This Row],[COGS]]+Table1[[#This Row],[Expenses]])</f>
        <v>-3</v>
      </c>
      <c r="K3926">
        <v>0</v>
      </c>
      <c r="L3926">
        <f>Table1[[#This Row],[Actual_Profit]]-Table1[[#This Row],[Budget_Profit]]</f>
        <v>-3</v>
      </c>
      <c r="M3926" s="5" t="str">
        <f>IF(
Table1[[#This Row],[Budget_Profit]]=0,
"",
IF(
Table1[[#This Row],[Budget_Profit]]&gt;0,
(Table1[[#This Row],[Actual_Profit]]-Table1[[#This Row],[Budget_Profit]])/Table1[[#This Row],[Budget_Profit]],
(Table1[[#This Row],[Actual_Profit]]-Table1[[#This Row],[Budget_Profit]])/ABS(Table1[[#This Row],[Budget_Profit]])
)
)</f>
        <v/>
      </c>
      <c r="N3926" s="5" t="str">
        <f>IF(Table1[[#This Row],[Profit_Var]]&gt;=0, "Above Budget", "Below Budget")</f>
        <v>Below Budget</v>
      </c>
      <c r="O3926">
        <v>33</v>
      </c>
      <c r="P3926">
        <v>20</v>
      </c>
      <c r="Q3926">
        <f>Table1[[#This Row],[COGS]]-Table1[[#This Row],[Budget_COGS]]</f>
        <v>13</v>
      </c>
      <c r="R3926" s="5">
        <f>IF(
Table1[[#This Row],[Budget_COGS]]=0,
"",
IF(
Table1[[#This Row],[Budget_COGS]]&gt;0,
(Table1[[#This Row],[Budget_COGS]]-Table1[[#This Row],[COGS]]) / Table1[[#This Row],[Budget_COGS]],
(Table1[[#This Row],[Budget_COGS]]-Table1[[#This Row],[COGS]]) / ABS(Table1[[#This Row],[Budget_COGS]])
)
)</f>
        <v>-0.65</v>
      </c>
      <c r="S3926" s="5" t="str">
        <f>IF(Table1[[#This Row],[COGS _Var]]&gt;=0, "Above Budget", "Below Budget")</f>
        <v>Above Budget</v>
      </c>
      <c r="T3926">
        <f>Table1[[#This Row],[Actual_Sales]]-Table1[[#This Row],[COGS]]</f>
        <v>42</v>
      </c>
      <c r="U3926">
        <v>30</v>
      </c>
      <c r="V3926">
        <f>Table1[[#This Row],[Gross_Margin]]-Table1[[#This Row],[Budget_Margin]]</f>
        <v>12</v>
      </c>
      <c r="W3926" s="5">
        <f>IF(
Table1[[#This Row],[Budget_Margin]]=0,
"",
IF(
Table1[[#This Row],[Budget_Margin]]&gt;0,
(Table1[[#This Row],[Gross_Margin]]-Table1[[#This Row],[Budget_Margin]]) / Table1[[#This Row],[Budget_Margin]],
(Table1[[#This Row],[Gross_Margin]]-Table1[[#This Row],[Budget_Margin]]) / ABS(Table1[[#This Row],[Budget_Margin]])
)
)</f>
        <v>0.4</v>
      </c>
      <c r="X3926" s="5" t="str">
        <f>IF(Table1[[#This Row],[Margin_Var]]&gt;=0, "Above Budget", "Below Budget")</f>
        <v>Above Budget</v>
      </c>
      <c r="Y3926" s="5">
        <f>IFERROR(Table1[[#This Row],[Gross_Margin]]/Table1[[#This Row],[Actual_Sales]],0)</f>
        <v>0.56000000000000005</v>
      </c>
      <c r="Z3926" s="5">
        <f>Table1[[#This Row],[Actual_Profit]]/Table1[[#This Row],[Actual_Sales]]</f>
        <v>-0.04</v>
      </c>
      <c r="AA3926">
        <v>45</v>
      </c>
      <c r="AB3926" s="5">
        <f>IFERROR(Table1[[#This Row],[Expenses]]/Table1[[#This Row],[Actual_Sales]],0)</f>
        <v>0.6</v>
      </c>
      <c r="AC3926">
        <v>12</v>
      </c>
      <c r="AD3926">
        <v>190</v>
      </c>
      <c r="AE3926" s="5">
        <f>IFERROR(Table1[[#This Row],[Inventory]]/Table1[[#This Row],[Actual_Sales]],0)</f>
        <v>2.5333333333333332</v>
      </c>
    </row>
    <row r="3927" spans="1:31" x14ac:dyDescent="0.25">
      <c r="A3927">
        <v>397</v>
      </c>
      <c r="B3927">
        <v>417</v>
      </c>
      <c r="C3927">
        <v>12</v>
      </c>
      <c r="D3927" s="2">
        <v>40238</v>
      </c>
      <c r="E3927">
        <v>75</v>
      </c>
      <c r="F3927">
        <v>60</v>
      </c>
      <c r="G3927">
        <f>Table1[[#This Row],[Actual_Sales]]-Table1[[#This Row],[Budget_Sales]]</f>
        <v>15</v>
      </c>
      <c r="H3927" s="5">
        <f>IF(
Table1[[#This Row],[Budget_Sales]]=0,
"",
IF(
Table1[[#This Row],[Budget_Sales]]&gt;0,
(Table1[[#This Row],[Actual_Sales]]-Table1[[#This Row],[Budget_Sales]])/Table1[[#This Row],[Budget_Sales]],
(Table1[[#This Row],[Actual_Sales]]-Table1[[#This Row],[Budget_Sales]])/ABS(Table1[[#This Row],[Budget_Sales]])
)
)</f>
        <v>0.25</v>
      </c>
      <c r="I3927" s="5" t="str">
        <f>IF(Table1[[#This Row],[Sales_Var]]&gt;=0,"Above Budget","Below Budget")</f>
        <v>Above Budget</v>
      </c>
      <c r="J3927">
        <f>Table1[[#This Row],[Actual_Sales]]-(Table1[[#This Row],[COGS]]+Table1[[#This Row],[Expenses]])</f>
        <v>-3</v>
      </c>
      <c r="K3927">
        <v>0</v>
      </c>
      <c r="L3927">
        <f>Table1[[#This Row],[Actual_Profit]]-Table1[[#This Row],[Budget_Profit]]</f>
        <v>-3</v>
      </c>
      <c r="M3927" s="5" t="str">
        <f>IF(
Table1[[#This Row],[Budget_Profit]]=0,
"",
IF(
Table1[[#This Row],[Budget_Profit]]&gt;0,
(Table1[[#This Row],[Actual_Profit]]-Table1[[#This Row],[Budget_Profit]])/Table1[[#This Row],[Budget_Profit]],
(Table1[[#This Row],[Actual_Profit]]-Table1[[#This Row],[Budget_Profit]])/ABS(Table1[[#This Row],[Budget_Profit]])
)
)</f>
        <v/>
      </c>
      <c r="N3927" s="5" t="str">
        <f>IF(Table1[[#This Row],[Profit_Var]]&gt;=0, "Above Budget", "Below Budget")</f>
        <v>Below Budget</v>
      </c>
      <c r="O3927">
        <v>33</v>
      </c>
      <c r="P3927">
        <v>20</v>
      </c>
      <c r="Q3927">
        <f>Table1[[#This Row],[COGS]]-Table1[[#This Row],[Budget_COGS]]</f>
        <v>13</v>
      </c>
      <c r="R3927" s="5">
        <f>IF(
Table1[[#This Row],[Budget_COGS]]=0,
"",
IF(
Table1[[#This Row],[Budget_COGS]]&gt;0,
(Table1[[#This Row],[Budget_COGS]]-Table1[[#This Row],[COGS]]) / Table1[[#This Row],[Budget_COGS]],
(Table1[[#This Row],[Budget_COGS]]-Table1[[#This Row],[COGS]]) / ABS(Table1[[#This Row],[Budget_COGS]])
)
)</f>
        <v>-0.65</v>
      </c>
      <c r="S3927" s="5" t="str">
        <f>IF(Table1[[#This Row],[COGS _Var]]&gt;=0, "Above Budget", "Below Budget")</f>
        <v>Above Budget</v>
      </c>
      <c r="T3927">
        <f>Table1[[#This Row],[Actual_Sales]]-Table1[[#This Row],[COGS]]</f>
        <v>42</v>
      </c>
      <c r="U3927">
        <v>40</v>
      </c>
      <c r="V3927">
        <f>Table1[[#This Row],[Gross_Margin]]-Table1[[#This Row],[Budget_Margin]]</f>
        <v>2</v>
      </c>
      <c r="W3927" s="5">
        <f>IF(
Table1[[#This Row],[Budget_Margin]]=0,
"",
IF(
Table1[[#This Row],[Budget_Margin]]&gt;0,
(Table1[[#This Row],[Gross_Margin]]-Table1[[#This Row],[Budget_Margin]]) / Table1[[#This Row],[Budget_Margin]],
(Table1[[#This Row],[Gross_Margin]]-Table1[[#This Row],[Budget_Margin]]) / ABS(Table1[[#This Row],[Budget_Margin]])
)
)</f>
        <v>0.05</v>
      </c>
      <c r="X3927" s="5" t="str">
        <f>IF(Table1[[#This Row],[Margin_Var]]&gt;=0, "Above Budget", "Below Budget")</f>
        <v>Above Budget</v>
      </c>
      <c r="Y3927" s="5">
        <f>IFERROR(Table1[[#This Row],[Gross_Margin]]/Table1[[#This Row],[Actual_Sales]],0)</f>
        <v>0.56000000000000005</v>
      </c>
      <c r="Z3927" s="5">
        <f>Table1[[#This Row],[Actual_Profit]]/Table1[[#This Row],[Actual_Sales]]</f>
        <v>-0.04</v>
      </c>
      <c r="AA3927">
        <v>45</v>
      </c>
      <c r="AB3927" s="5">
        <f>IFERROR(Table1[[#This Row],[Expenses]]/Table1[[#This Row],[Actual_Sales]],0)</f>
        <v>0.6</v>
      </c>
      <c r="AC3927">
        <v>12</v>
      </c>
      <c r="AD3927">
        <v>162</v>
      </c>
      <c r="AE3927" s="5">
        <f>IFERROR(Table1[[#This Row],[Inventory]]/Table1[[#This Row],[Actual_Sales]],0)</f>
        <v>2.16</v>
      </c>
    </row>
    <row r="3928" spans="1:31" x14ac:dyDescent="0.25">
      <c r="A3928">
        <v>1764</v>
      </c>
      <c r="B3928">
        <v>971</v>
      </c>
      <c r="C3928">
        <v>1</v>
      </c>
      <c r="D3928" s="2">
        <v>40452</v>
      </c>
      <c r="E3928">
        <v>122</v>
      </c>
      <c r="F3928">
        <v>170</v>
      </c>
      <c r="G3928">
        <f>Table1[[#This Row],[Actual_Sales]]-Table1[[#This Row],[Budget_Sales]]</f>
        <v>-48</v>
      </c>
      <c r="H3928" s="5">
        <f>IF(
Table1[[#This Row],[Budget_Sales]]=0,
"",
IF(
Table1[[#This Row],[Budget_Sales]]&gt;0,
(Table1[[#This Row],[Actual_Sales]]-Table1[[#This Row],[Budget_Sales]])/Table1[[#This Row],[Budget_Sales]],
(Table1[[#This Row],[Actual_Sales]]-Table1[[#This Row],[Budget_Sales]])/ABS(Table1[[#This Row],[Budget_Sales]])
)
)</f>
        <v>-0.28235294117647058</v>
      </c>
      <c r="I3928" s="5" t="str">
        <f>IF(Table1[[#This Row],[Sales_Var]]&gt;=0,"Above Budget","Below Budget")</f>
        <v>Below Budget</v>
      </c>
      <c r="J3928">
        <f>Table1[[#This Row],[Actual_Sales]]-(Table1[[#This Row],[COGS]]+Table1[[#This Row],[Expenses]])</f>
        <v>-5</v>
      </c>
      <c r="K3928">
        <v>50</v>
      </c>
      <c r="L3928">
        <f>Table1[[#This Row],[Actual_Profit]]-Table1[[#This Row],[Budget_Profit]]</f>
        <v>-55</v>
      </c>
      <c r="M3928" s="5">
        <f>IF(
Table1[[#This Row],[Budget_Profit]]=0,
"",
IF(
Table1[[#This Row],[Budget_Profit]]&gt;0,
(Table1[[#This Row],[Actual_Profit]]-Table1[[#This Row],[Budget_Profit]])/Table1[[#This Row],[Budget_Profit]],
(Table1[[#This Row],[Actual_Profit]]-Table1[[#This Row],[Budget_Profit]])/ABS(Table1[[#This Row],[Budget_Profit]])
)
)</f>
        <v>-1.1000000000000001</v>
      </c>
      <c r="N3928" s="5" t="str">
        <f>IF(Table1[[#This Row],[Profit_Var]]&gt;=0, "Above Budget", "Below Budget")</f>
        <v>Below Budget</v>
      </c>
      <c r="O3928">
        <v>51</v>
      </c>
      <c r="P3928">
        <v>70</v>
      </c>
      <c r="Q3928">
        <f>Table1[[#This Row],[COGS]]-Table1[[#This Row],[Budget_COGS]]</f>
        <v>-19</v>
      </c>
      <c r="R3928" s="5">
        <f>IF(
Table1[[#This Row],[Budget_COGS]]=0,
"",
IF(
Table1[[#This Row],[Budget_COGS]]&gt;0,
(Table1[[#This Row],[Budget_COGS]]-Table1[[#This Row],[COGS]]) / Table1[[#This Row],[Budget_COGS]],
(Table1[[#This Row],[Budget_COGS]]-Table1[[#This Row],[COGS]]) / ABS(Table1[[#This Row],[Budget_COGS]])
)
)</f>
        <v>0.27142857142857141</v>
      </c>
      <c r="S3928" s="5" t="str">
        <f>IF(Table1[[#This Row],[COGS _Var]]&gt;=0, "Above Budget", "Below Budget")</f>
        <v>Below Budget</v>
      </c>
      <c r="T3928">
        <f>Table1[[#This Row],[Actual_Sales]]-Table1[[#This Row],[COGS]]</f>
        <v>71</v>
      </c>
      <c r="U3928">
        <v>100</v>
      </c>
      <c r="V3928">
        <f>Table1[[#This Row],[Gross_Margin]]-Table1[[#This Row],[Budget_Margin]]</f>
        <v>-29</v>
      </c>
      <c r="W3928" s="5">
        <f>IF(
Table1[[#This Row],[Budget_Margin]]=0,
"",
IF(
Table1[[#This Row],[Budget_Margin]]&gt;0,
(Table1[[#This Row],[Gross_Margin]]-Table1[[#This Row],[Budget_Margin]]) / Table1[[#This Row],[Budget_Margin]],
(Table1[[#This Row],[Gross_Margin]]-Table1[[#This Row],[Budget_Margin]]) / ABS(Table1[[#This Row],[Budget_Margin]])
)
)</f>
        <v>-0.28999999999999998</v>
      </c>
      <c r="X3928" s="5" t="str">
        <f>IF(Table1[[#This Row],[Margin_Var]]&gt;=0, "Above Budget", "Below Budget")</f>
        <v>Below Budget</v>
      </c>
      <c r="Y3928" s="5">
        <f>IFERROR(Table1[[#This Row],[Gross_Margin]]/Table1[[#This Row],[Actual_Sales]],0)</f>
        <v>0.58196721311475408</v>
      </c>
      <c r="Z3928" s="5">
        <f>Table1[[#This Row],[Actual_Profit]]/Table1[[#This Row],[Actual_Sales]]</f>
        <v>-4.0983606557377046E-2</v>
      </c>
      <c r="AA3928">
        <v>76</v>
      </c>
      <c r="AB3928" s="5">
        <f>IFERROR(Table1[[#This Row],[Expenses]]/Table1[[#This Row],[Actual_Sales]],0)</f>
        <v>0.62295081967213117</v>
      </c>
      <c r="AC3928">
        <v>46</v>
      </c>
      <c r="AD3928">
        <v>503</v>
      </c>
      <c r="AE3928" s="5">
        <f>IFERROR(Table1[[#This Row],[Inventory]]/Table1[[#This Row],[Actual_Sales]],0)</f>
        <v>4.1229508196721314</v>
      </c>
    </row>
    <row r="3929" spans="1:31" x14ac:dyDescent="0.25">
      <c r="A3929">
        <v>1604</v>
      </c>
      <c r="B3929">
        <v>216</v>
      </c>
      <c r="C3929">
        <v>3</v>
      </c>
      <c r="D3929" s="2">
        <v>40452</v>
      </c>
      <c r="E3929">
        <v>122</v>
      </c>
      <c r="F3929">
        <v>110</v>
      </c>
      <c r="G3929">
        <f>Table1[[#This Row],[Actual_Sales]]-Table1[[#This Row],[Budget_Sales]]</f>
        <v>12</v>
      </c>
      <c r="H3929" s="5">
        <f>IF(
Table1[[#This Row],[Budget_Sales]]=0,
"",
IF(
Table1[[#This Row],[Budget_Sales]]&gt;0,
(Table1[[#This Row],[Actual_Sales]]-Table1[[#This Row],[Budget_Sales]])/Table1[[#This Row],[Budget_Sales]],
(Table1[[#This Row],[Actual_Sales]]-Table1[[#This Row],[Budget_Sales]])/ABS(Table1[[#This Row],[Budget_Sales]])
)
)</f>
        <v>0.10909090909090909</v>
      </c>
      <c r="I3929" s="5" t="str">
        <f>IF(Table1[[#This Row],[Sales_Var]]&gt;=0,"Above Budget","Below Budget")</f>
        <v>Above Budget</v>
      </c>
      <c r="J3929">
        <f>Table1[[#This Row],[Actual_Sales]]-(Table1[[#This Row],[COGS]]+Table1[[#This Row],[Expenses]])</f>
        <v>-5</v>
      </c>
      <c r="K3929">
        <v>30</v>
      </c>
      <c r="L3929">
        <f>Table1[[#This Row],[Actual_Profit]]-Table1[[#This Row],[Budget_Profit]]</f>
        <v>-35</v>
      </c>
      <c r="M3929" s="5">
        <f>IF(
Table1[[#This Row],[Budget_Profit]]=0,
"",
IF(
Table1[[#This Row],[Budget_Profit]]&gt;0,
(Table1[[#This Row],[Actual_Profit]]-Table1[[#This Row],[Budget_Profit]])/Table1[[#This Row],[Budget_Profit]],
(Table1[[#This Row],[Actual_Profit]]-Table1[[#This Row],[Budget_Profit]])/ABS(Table1[[#This Row],[Budget_Profit]])
)
)</f>
        <v>-1.1666666666666667</v>
      </c>
      <c r="N3929" s="5" t="str">
        <f>IF(Table1[[#This Row],[Profit_Var]]&gt;=0, "Above Budget", "Below Budget")</f>
        <v>Below Budget</v>
      </c>
      <c r="O3929">
        <v>51</v>
      </c>
      <c r="P3929">
        <v>40</v>
      </c>
      <c r="Q3929">
        <f>Table1[[#This Row],[COGS]]-Table1[[#This Row],[Budget_COGS]]</f>
        <v>11</v>
      </c>
      <c r="R3929" s="5">
        <f>IF(
Table1[[#This Row],[Budget_COGS]]=0,
"",
IF(
Table1[[#This Row],[Budget_COGS]]&gt;0,
(Table1[[#This Row],[Budget_COGS]]-Table1[[#This Row],[COGS]]) / Table1[[#This Row],[Budget_COGS]],
(Table1[[#This Row],[Budget_COGS]]-Table1[[#This Row],[COGS]]) / ABS(Table1[[#This Row],[Budget_COGS]])
)
)</f>
        <v>-0.27500000000000002</v>
      </c>
      <c r="S3929" s="5" t="str">
        <f>IF(Table1[[#This Row],[COGS _Var]]&gt;=0, "Above Budget", "Below Budget")</f>
        <v>Above Budget</v>
      </c>
      <c r="T3929">
        <f>Table1[[#This Row],[Actual_Sales]]-Table1[[#This Row],[COGS]]</f>
        <v>71</v>
      </c>
      <c r="U3929">
        <v>70</v>
      </c>
      <c r="V3929">
        <f>Table1[[#This Row],[Gross_Margin]]-Table1[[#This Row],[Budget_Margin]]</f>
        <v>1</v>
      </c>
      <c r="W3929" s="5">
        <f>IF(
Table1[[#This Row],[Budget_Margin]]=0,
"",
IF(
Table1[[#This Row],[Budget_Margin]]&gt;0,
(Table1[[#This Row],[Gross_Margin]]-Table1[[#This Row],[Budget_Margin]]) / Table1[[#This Row],[Budget_Margin]],
(Table1[[#This Row],[Gross_Margin]]-Table1[[#This Row],[Budget_Margin]]) / ABS(Table1[[#This Row],[Budget_Margin]])
)
)</f>
        <v>1.4285714285714285E-2</v>
      </c>
      <c r="X3929" s="5" t="str">
        <f>IF(Table1[[#This Row],[Margin_Var]]&gt;=0, "Above Budget", "Below Budget")</f>
        <v>Above Budget</v>
      </c>
      <c r="Y3929" s="5">
        <f>IFERROR(Table1[[#This Row],[Gross_Margin]]/Table1[[#This Row],[Actual_Sales]],0)</f>
        <v>0.58196721311475408</v>
      </c>
      <c r="Z3929" s="5">
        <f>Table1[[#This Row],[Actual_Profit]]/Table1[[#This Row],[Actual_Sales]]</f>
        <v>-4.0983606557377046E-2</v>
      </c>
      <c r="AA3929">
        <v>76</v>
      </c>
      <c r="AB3929" s="5">
        <f>IFERROR(Table1[[#This Row],[Expenses]]/Table1[[#This Row],[Actual_Sales]],0)</f>
        <v>0.62295081967213117</v>
      </c>
      <c r="AC3929">
        <v>46</v>
      </c>
      <c r="AD3929">
        <v>503</v>
      </c>
      <c r="AE3929" s="5">
        <f>IFERROR(Table1[[#This Row],[Inventory]]/Table1[[#This Row],[Actual_Sales]],0)</f>
        <v>4.1229508196721314</v>
      </c>
    </row>
    <row r="3930" spans="1:31" x14ac:dyDescent="0.25">
      <c r="A3930">
        <v>1618</v>
      </c>
      <c r="B3930">
        <v>303</v>
      </c>
      <c r="C3930">
        <v>9</v>
      </c>
      <c r="D3930" s="2">
        <v>40452</v>
      </c>
      <c r="E3930">
        <v>122</v>
      </c>
      <c r="F3930">
        <v>90</v>
      </c>
      <c r="G3930">
        <f>Table1[[#This Row],[Actual_Sales]]-Table1[[#This Row],[Budget_Sales]]</f>
        <v>32</v>
      </c>
      <c r="H3930" s="5">
        <f>IF(
Table1[[#This Row],[Budget_Sales]]=0,
"",
IF(
Table1[[#This Row],[Budget_Sales]]&gt;0,
(Table1[[#This Row],[Actual_Sales]]-Table1[[#This Row],[Budget_Sales]])/Table1[[#This Row],[Budget_Sales]],
(Table1[[#This Row],[Actual_Sales]]-Table1[[#This Row],[Budget_Sales]])/ABS(Table1[[#This Row],[Budget_Sales]])
)
)</f>
        <v>0.35555555555555557</v>
      </c>
      <c r="I3930" s="5" t="str">
        <f>IF(Table1[[#This Row],[Sales_Var]]&gt;=0,"Above Budget","Below Budget")</f>
        <v>Above Budget</v>
      </c>
      <c r="J3930">
        <f>Table1[[#This Row],[Actual_Sales]]-(Table1[[#This Row],[COGS]]+Table1[[#This Row],[Expenses]])</f>
        <v>-5</v>
      </c>
      <c r="K3930">
        <v>30</v>
      </c>
      <c r="L3930">
        <f>Table1[[#This Row],[Actual_Profit]]-Table1[[#This Row],[Budget_Profit]]</f>
        <v>-35</v>
      </c>
      <c r="M3930" s="5">
        <f>IF(
Table1[[#This Row],[Budget_Profit]]=0,
"",
IF(
Table1[[#This Row],[Budget_Profit]]&gt;0,
(Table1[[#This Row],[Actual_Profit]]-Table1[[#This Row],[Budget_Profit]])/Table1[[#This Row],[Budget_Profit]],
(Table1[[#This Row],[Actual_Profit]]-Table1[[#This Row],[Budget_Profit]])/ABS(Table1[[#This Row],[Budget_Profit]])
)
)</f>
        <v>-1.1666666666666667</v>
      </c>
      <c r="N3930" s="5" t="str">
        <f>IF(Table1[[#This Row],[Profit_Var]]&gt;=0, "Above Budget", "Below Budget")</f>
        <v>Below Budget</v>
      </c>
      <c r="O3930">
        <v>51</v>
      </c>
      <c r="P3930">
        <v>30</v>
      </c>
      <c r="Q3930">
        <f>Table1[[#This Row],[COGS]]-Table1[[#This Row],[Budget_COGS]]</f>
        <v>21</v>
      </c>
      <c r="R3930" s="5">
        <f>IF(
Table1[[#This Row],[Budget_COGS]]=0,
"",
IF(
Table1[[#This Row],[Budget_COGS]]&gt;0,
(Table1[[#This Row],[Budget_COGS]]-Table1[[#This Row],[COGS]]) / Table1[[#This Row],[Budget_COGS]],
(Table1[[#This Row],[Budget_COGS]]-Table1[[#This Row],[COGS]]) / ABS(Table1[[#This Row],[Budget_COGS]])
)
)</f>
        <v>-0.7</v>
      </c>
      <c r="S3930" s="5" t="str">
        <f>IF(Table1[[#This Row],[COGS _Var]]&gt;=0, "Above Budget", "Below Budget")</f>
        <v>Above Budget</v>
      </c>
      <c r="T3930">
        <f>Table1[[#This Row],[Actual_Sales]]-Table1[[#This Row],[COGS]]</f>
        <v>71</v>
      </c>
      <c r="U3930">
        <v>60</v>
      </c>
      <c r="V3930">
        <f>Table1[[#This Row],[Gross_Margin]]-Table1[[#This Row],[Budget_Margin]]</f>
        <v>11</v>
      </c>
      <c r="W3930" s="5">
        <f>IF(
Table1[[#This Row],[Budget_Margin]]=0,
"",
IF(
Table1[[#This Row],[Budget_Margin]]&gt;0,
(Table1[[#This Row],[Gross_Margin]]-Table1[[#This Row],[Budget_Margin]]) / Table1[[#This Row],[Budget_Margin]],
(Table1[[#This Row],[Gross_Margin]]-Table1[[#This Row],[Budget_Margin]]) / ABS(Table1[[#This Row],[Budget_Margin]])
)
)</f>
        <v>0.18333333333333332</v>
      </c>
      <c r="X3930" s="5" t="str">
        <f>IF(Table1[[#This Row],[Margin_Var]]&gt;=0, "Above Budget", "Below Budget")</f>
        <v>Above Budget</v>
      </c>
      <c r="Y3930" s="5">
        <f>IFERROR(Table1[[#This Row],[Gross_Margin]]/Table1[[#This Row],[Actual_Sales]],0)</f>
        <v>0.58196721311475408</v>
      </c>
      <c r="Z3930" s="5">
        <f>Table1[[#This Row],[Actual_Profit]]/Table1[[#This Row],[Actual_Sales]]</f>
        <v>-4.0983606557377046E-2</v>
      </c>
      <c r="AA3930">
        <v>76</v>
      </c>
      <c r="AB3930" s="5">
        <f>IFERROR(Table1[[#This Row],[Expenses]]/Table1[[#This Row],[Actual_Sales]],0)</f>
        <v>0.62295081967213117</v>
      </c>
      <c r="AC3930">
        <v>46</v>
      </c>
      <c r="AD3930">
        <v>503</v>
      </c>
      <c r="AE3930" s="5">
        <f>IFERROR(Table1[[#This Row],[Inventory]]/Table1[[#This Row],[Actual_Sales]],0)</f>
        <v>4.1229508196721314</v>
      </c>
    </row>
    <row r="3931" spans="1:31" x14ac:dyDescent="0.25">
      <c r="A3931">
        <v>2247</v>
      </c>
      <c r="B3931">
        <v>660</v>
      </c>
      <c r="C3931">
        <v>12</v>
      </c>
      <c r="D3931" s="2">
        <v>40544</v>
      </c>
      <c r="E3931">
        <v>73</v>
      </c>
      <c r="F3931">
        <v>50</v>
      </c>
      <c r="G3931">
        <f>Table1[[#This Row],[Actual_Sales]]-Table1[[#This Row],[Budget_Sales]]</f>
        <v>23</v>
      </c>
      <c r="H3931" s="5">
        <f>IF(
Table1[[#This Row],[Budget_Sales]]=0,
"",
IF(
Table1[[#This Row],[Budget_Sales]]&gt;0,
(Table1[[#This Row],[Actual_Sales]]-Table1[[#This Row],[Budget_Sales]])/Table1[[#This Row],[Budget_Sales]],
(Table1[[#This Row],[Actual_Sales]]-Table1[[#This Row],[Budget_Sales]])/ABS(Table1[[#This Row],[Budget_Sales]])
)
)</f>
        <v>0.46</v>
      </c>
      <c r="I3931" s="5" t="str">
        <f>IF(Table1[[#This Row],[Sales_Var]]&gt;=0,"Above Budget","Below Budget")</f>
        <v>Above Budget</v>
      </c>
      <c r="J3931">
        <f>Table1[[#This Row],[Actual_Sales]]-(Table1[[#This Row],[COGS]]+Table1[[#This Row],[Expenses]])</f>
        <v>-3</v>
      </c>
      <c r="K3931">
        <v>-10</v>
      </c>
      <c r="L3931">
        <f>Table1[[#This Row],[Actual_Profit]]-Table1[[#This Row],[Budget_Profit]]</f>
        <v>7</v>
      </c>
      <c r="M3931" s="5">
        <f>IF(
Table1[[#This Row],[Budget_Profit]]=0,
"",
IF(
Table1[[#This Row],[Budget_Profit]]&gt;0,
(Table1[[#This Row],[Actual_Profit]]-Table1[[#This Row],[Budget_Profit]])/Table1[[#This Row],[Budget_Profit]],
(Table1[[#This Row],[Actual_Profit]]-Table1[[#This Row],[Budget_Profit]])/ABS(Table1[[#This Row],[Budget_Profit]])
)
)</f>
        <v>0.7</v>
      </c>
      <c r="N3931" s="5" t="str">
        <f>IF(Table1[[#This Row],[Profit_Var]]&gt;=0, "Above Budget", "Below Budget")</f>
        <v>Above Budget</v>
      </c>
      <c r="O3931">
        <v>29</v>
      </c>
      <c r="P3931">
        <v>20</v>
      </c>
      <c r="Q3931">
        <f>Table1[[#This Row],[COGS]]-Table1[[#This Row],[Budget_COGS]]</f>
        <v>9</v>
      </c>
      <c r="R3931" s="5">
        <f>IF(
Table1[[#This Row],[Budget_COGS]]=0,
"",
IF(
Table1[[#This Row],[Budget_COGS]]&gt;0,
(Table1[[#This Row],[Budget_COGS]]-Table1[[#This Row],[COGS]]) / Table1[[#This Row],[Budget_COGS]],
(Table1[[#This Row],[Budget_COGS]]-Table1[[#This Row],[COGS]]) / ABS(Table1[[#This Row],[Budget_COGS]])
)
)</f>
        <v>-0.45</v>
      </c>
      <c r="S3931" s="5" t="str">
        <f>IF(Table1[[#This Row],[COGS _Var]]&gt;=0, "Above Budget", "Below Budget")</f>
        <v>Above Budget</v>
      </c>
      <c r="T3931">
        <f>Table1[[#This Row],[Actual_Sales]]-Table1[[#This Row],[COGS]]</f>
        <v>44</v>
      </c>
      <c r="U3931">
        <v>30</v>
      </c>
      <c r="V3931">
        <f>Table1[[#This Row],[Gross_Margin]]-Table1[[#This Row],[Budget_Margin]]</f>
        <v>14</v>
      </c>
      <c r="W3931" s="5">
        <f>IF(
Table1[[#This Row],[Budget_Margin]]=0,
"",
IF(
Table1[[#This Row],[Budget_Margin]]&gt;0,
(Table1[[#This Row],[Gross_Margin]]-Table1[[#This Row],[Budget_Margin]]) / Table1[[#This Row],[Budget_Margin]],
(Table1[[#This Row],[Gross_Margin]]-Table1[[#This Row],[Budget_Margin]]) / ABS(Table1[[#This Row],[Budget_Margin]])
)
)</f>
        <v>0.46666666666666667</v>
      </c>
      <c r="X3931" s="5" t="str">
        <f>IF(Table1[[#This Row],[Margin_Var]]&gt;=0, "Above Budget", "Below Budget")</f>
        <v>Above Budget</v>
      </c>
      <c r="Y3931" s="5">
        <f>IFERROR(Table1[[#This Row],[Gross_Margin]]/Table1[[#This Row],[Actual_Sales]],0)</f>
        <v>0.60273972602739723</v>
      </c>
      <c r="Z3931" s="5">
        <f>Table1[[#This Row],[Actual_Profit]]/Table1[[#This Row],[Actual_Sales]]</f>
        <v>-4.1095890410958902E-2</v>
      </c>
      <c r="AA3931">
        <v>47</v>
      </c>
      <c r="AB3931" s="5">
        <f>IFERROR(Table1[[#This Row],[Expenses]]/Table1[[#This Row],[Actual_Sales]],0)</f>
        <v>0.64383561643835618</v>
      </c>
      <c r="AC3931">
        <v>11</v>
      </c>
      <c r="AD3931">
        <v>169</v>
      </c>
      <c r="AE3931" s="5">
        <f>IFERROR(Table1[[#This Row],[Inventory]]/Table1[[#This Row],[Actual_Sales]],0)</f>
        <v>2.3150684931506849</v>
      </c>
    </row>
    <row r="3932" spans="1:31" x14ac:dyDescent="0.25">
      <c r="A3932">
        <v>2173</v>
      </c>
      <c r="B3932">
        <v>435</v>
      </c>
      <c r="C3932">
        <v>13</v>
      </c>
      <c r="D3932" s="2">
        <v>40544</v>
      </c>
      <c r="E3932">
        <v>73</v>
      </c>
      <c r="F3932">
        <v>40</v>
      </c>
      <c r="G3932">
        <f>Table1[[#This Row],[Actual_Sales]]-Table1[[#This Row],[Budget_Sales]]</f>
        <v>33</v>
      </c>
      <c r="H3932" s="5">
        <f>IF(
Table1[[#This Row],[Budget_Sales]]=0,
"",
IF(
Table1[[#This Row],[Budget_Sales]]&gt;0,
(Table1[[#This Row],[Actual_Sales]]-Table1[[#This Row],[Budget_Sales]])/Table1[[#This Row],[Budget_Sales]],
(Table1[[#This Row],[Actual_Sales]]-Table1[[#This Row],[Budget_Sales]])/ABS(Table1[[#This Row],[Budget_Sales]])
)
)</f>
        <v>0.82499999999999996</v>
      </c>
      <c r="I3932" s="5" t="str">
        <f>IF(Table1[[#This Row],[Sales_Var]]&gt;=0,"Above Budget","Below Budget")</f>
        <v>Above Budget</v>
      </c>
      <c r="J3932">
        <f>Table1[[#This Row],[Actual_Sales]]-(Table1[[#This Row],[COGS]]+Table1[[#This Row],[Expenses]])</f>
        <v>-3</v>
      </c>
      <c r="K3932">
        <v>10</v>
      </c>
      <c r="L3932">
        <f>Table1[[#This Row],[Actual_Profit]]-Table1[[#This Row],[Budget_Profit]]</f>
        <v>-13</v>
      </c>
      <c r="M3932" s="5">
        <f>IF(
Table1[[#This Row],[Budget_Profit]]=0,
"",
IF(
Table1[[#This Row],[Budget_Profit]]&gt;0,
(Table1[[#This Row],[Actual_Profit]]-Table1[[#This Row],[Budget_Profit]])/Table1[[#This Row],[Budget_Profit]],
(Table1[[#This Row],[Actual_Profit]]-Table1[[#This Row],[Budget_Profit]])/ABS(Table1[[#This Row],[Budget_Profit]])
)
)</f>
        <v>-1.3</v>
      </c>
      <c r="N3932" s="5" t="str">
        <f>IF(Table1[[#This Row],[Profit_Var]]&gt;=0, "Above Budget", "Below Budget")</f>
        <v>Below Budget</v>
      </c>
      <c r="O3932">
        <v>29</v>
      </c>
      <c r="P3932">
        <v>10</v>
      </c>
      <c r="Q3932">
        <f>Table1[[#This Row],[COGS]]-Table1[[#This Row],[Budget_COGS]]</f>
        <v>19</v>
      </c>
      <c r="R3932" s="5">
        <f>IF(
Table1[[#This Row],[Budget_COGS]]=0,
"",
IF(
Table1[[#This Row],[Budget_COGS]]&gt;0,
(Table1[[#This Row],[Budget_COGS]]-Table1[[#This Row],[COGS]]) / Table1[[#This Row],[Budget_COGS]],
(Table1[[#This Row],[Budget_COGS]]-Table1[[#This Row],[COGS]]) / ABS(Table1[[#This Row],[Budget_COGS]])
)
)</f>
        <v>-1.9</v>
      </c>
      <c r="S3932" s="5" t="str">
        <f>IF(Table1[[#This Row],[COGS _Var]]&gt;=0, "Above Budget", "Below Budget")</f>
        <v>Above Budget</v>
      </c>
      <c r="T3932">
        <f>Table1[[#This Row],[Actual_Sales]]-Table1[[#This Row],[COGS]]</f>
        <v>44</v>
      </c>
      <c r="U3932">
        <v>30</v>
      </c>
      <c r="V3932">
        <f>Table1[[#This Row],[Gross_Margin]]-Table1[[#This Row],[Budget_Margin]]</f>
        <v>14</v>
      </c>
      <c r="W3932" s="5">
        <f>IF(
Table1[[#This Row],[Budget_Margin]]=0,
"",
IF(
Table1[[#This Row],[Budget_Margin]]&gt;0,
(Table1[[#This Row],[Gross_Margin]]-Table1[[#This Row],[Budget_Margin]]) / Table1[[#This Row],[Budget_Margin]],
(Table1[[#This Row],[Gross_Margin]]-Table1[[#This Row],[Budget_Margin]]) / ABS(Table1[[#This Row],[Budget_Margin]])
)
)</f>
        <v>0.46666666666666667</v>
      </c>
      <c r="X3932" s="5" t="str">
        <f>IF(Table1[[#This Row],[Margin_Var]]&gt;=0, "Above Budget", "Below Budget")</f>
        <v>Above Budget</v>
      </c>
      <c r="Y3932" s="5">
        <f>IFERROR(Table1[[#This Row],[Gross_Margin]]/Table1[[#This Row],[Actual_Sales]],0)</f>
        <v>0.60273972602739723</v>
      </c>
      <c r="Z3932" s="5">
        <f>Table1[[#This Row],[Actual_Profit]]/Table1[[#This Row],[Actual_Sales]]</f>
        <v>-4.1095890410958902E-2</v>
      </c>
      <c r="AA3932">
        <v>47</v>
      </c>
      <c r="AB3932" s="5">
        <f>IFERROR(Table1[[#This Row],[Expenses]]/Table1[[#This Row],[Actual_Sales]],0)</f>
        <v>0.64383561643835618</v>
      </c>
      <c r="AC3932">
        <v>11</v>
      </c>
      <c r="AD3932">
        <v>169</v>
      </c>
      <c r="AE3932" s="5">
        <f>IFERROR(Table1[[#This Row],[Inventory]]/Table1[[#This Row],[Actual_Sales]],0)</f>
        <v>2.3150684931506849</v>
      </c>
    </row>
    <row r="3933" spans="1:31" x14ac:dyDescent="0.25">
      <c r="A3933">
        <v>2366</v>
      </c>
      <c r="B3933">
        <v>505</v>
      </c>
      <c r="C3933">
        <v>4</v>
      </c>
      <c r="D3933" s="2">
        <v>40575</v>
      </c>
      <c r="E3933">
        <v>72</v>
      </c>
      <c r="F3933">
        <v>50</v>
      </c>
      <c r="G3933">
        <f>Table1[[#This Row],[Actual_Sales]]-Table1[[#This Row],[Budget_Sales]]</f>
        <v>22</v>
      </c>
      <c r="H3933" s="5">
        <f>IF(
Table1[[#This Row],[Budget_Sales]]=0,
"",
IF(
Table1[[#This Row],[Budget_Sales]]&gt;0,
(Table1[[#This Row],[Actual_Sales]]-Table1[[#This Row],[Budget_Sales]])/Table1[[#This Row],[Budget_Sales]],
(Table1[[#This Row],[Actual_Sales]]-Table1[[#This Row],[Budget_Sales]])/ABS(Table1[[#This Row],[Budget_Sales]])
)
)</f>
        <v>0.44</v>
      </c>
      <c r="I3933" s="5" t="str">
        <f>IF(Table1[[#This Row],[Sales_Var]]&gt;=0,"Above Budget","Below Budget")</f>
        <v>Above Budget</v>
      </c>
      <c r="J3933">
        <f>Table1[[#This Row],[Actual_Sales]]-(Table1[[#This Row],[COGS]]+Table1[[#This Row],[Expenses]])</f>
        <v>-3</v>
      </c>
      <c r="K3933">
        <v>0</v>
      </c>
      <c r="L3933">
        <f>Table1[[#This Row],[Actual_Profit]]-Table1[[#This Row],[Budget_Profit]]</f>
        <v>-3</v>
      </c>
      <c r="M3933" s="5" t="str">
        <f>IF(
Table1[[#This Row],[Budget_Profit]]=0,
"",
IF(
Table1[[#This Row],[Budget_Profit]]&gt;0,
(Table1[[#This Row],[Actual_Profit]]-Table1[[#This Row],[Budget_Profit]])/Table1[[#This Row],[Budget_Profit]],
(Table1[[#This Row],[Actual_Profit]]-Table1[[#This Row],[Budget_Profit]])/ABS(Table1[[#This Row],[Budget_Profit]])
)
)</f>
        <v/>
      </c>
      <c r="N3933" s="5" t="str">
        <f>IF(Table1[[#This Row],[Profit_Var]]&gt;=0, "Above Budget", "Below Budget")</f>
        <v>Below Budget</v>
      </c>
      <c r="O3933">
        <v>30</v>
      </c>
      <c r="P3933">
        <v>20</v>
      </c>
      <c r="Q3933">
        <f>Table1[[#This Row],[COGS]]-Table1[[#This Row],[Budget_COGS]]</f>
        <v>10</v>
      </c>
      <c r="R3933" s="5">
        <f>IF(
Table1[[#This Row],[Budget_COGS]]=0,
"",
IF(
Table1[[#This Row],[Budget_COGS]]&gt;0,
(Table1[[#This Row],[Budget_COGS]]-Table1[[#This Row],[COGS]]) / Table1[[#This Row],[Budget_COGS]],
(Table1[[#This Row],[Budget_COGS]]-Table1[[#This Row],[COGS]]) / ABS(Table1[[#This Row],[Budget_COGS]])
)
)</f>
        <v>-0.5</v>
      </c>
      <c r="S3933" s="5" t="str">
        <f>IF(Table1[[#This Row],[COGS _Var]]&gt;=0, "Above Budget", "Below Budget")</f>
        <v>Above Budget</v>
      </c>
      <c r="T3933">
        <f>Table1[[#This Row],[Actual_Sales]]-Table1[[#This Row],[COGS]]</f>
        <v>42</v>
      </c>
      <c r="U3933">
        <v>30</v>
      </c>
      <c r="V3933">
        <f>Table1[[#This Row],[Gross_Margin]]-Table1[[#This Row],[Budget_Margin]]</f>
        <v>12</v>
      </c>
      <c r="W3933" s="5">
        <f>IF(
Table1[[#This Row],[Budget_Margin]]=0,
"",
IF(
Table1[[#This Row],[Budget_Margin]]&gt;0,
(Table1[[#This Row],[Gross_Margin]]-Table1[[#This Row],[Budget_Margin]]) / Table1[[#This Row],[Budget_Margin]],
(Table1[[#This Row],[Gross_Margin]]-Table1[[#This Row],[Budget_Margin]]) / ABS(Table1[[#This Row],[Budget_Margin]])
)
)</f>
        <v>0.4</v>
      </c>
      <c r="X3933" s="5" t="str">
        <f>IF(Table1[[#This Row],[Margin_Var]]&gt;=0, "Above Budget", "Below Budget")</f>
        <v>Above Budget</v>
      </c>
      <c r="Y3933" s="5">
        <f>IFERROR(Table1[[#This Row],[Gross_Margin]]/Table1[[#This Row],[Actual_Sales]],0)</f>
        <v>0.58333333333333337</v>
      </c>
      <c r="Z3933" s="5">
        <f>Table1[[#This Row],[Actual_Profit]]/Table1[[#This Row],[Actual_Sales]]</f>
        <v>-4.1666666666666664E-2</v>
      </c>
      <c r="AA3933">
        <v>45</v>
      </c>
      <c r="AB3933" s="5">
        <f>IFERROR(Table1[[#This Row],[Expenses]]/Table1[[#This Row],[Actual_Sales]],0)</f>
        <v>0.625</v>
      </c>
      <c r="AC3933">
        <v>11</v>
      </c>
      <c r="AD3933">
        <v>104</v>
      </c>
      <c r="AE3933" s="5">
        <f>IFERROR(Table1[[#This Row],[Inventory]]/Table1[[#This Row],[Actual_Sales]],0)</f>
        <v>1.4444444444444444</v>
      </c>
    </row>
    <row r="3934" spans="1:31" x14ac:dyDescent="0.25">
      <c r="A3934">
        <v>2386</v>
      </c>
      <c r="B3934">
        <v>573</v>
      </c>
      <c r="C3934">
        <v>12</v>
      </c>
      <c r="D3934" s="2">
        <v>40575</v>
      </c>
      <c r="E3934">
        <v>72</v>
      </c>
      <c r="F3934">
        <v>50</v>
      </c>
      <c r="G3934">
        <f>Table1[[#This Row],[Actual_Sales]]-Table1[[#This Row],[Budget_Sales]]</f>
        <v>22</v>
      </c>
      <c r="H3934" s="5">
        <f>IF(
Table1[[#This Row],[Budget_Sales]]=0,
"",
IF(
Table1[[#This Row],[Budget_Sales]]&gt;0,
(Table1[[#This Row],[Actual_Sales]]-Table1[[#This Row],[Budget_Sales]])/Table1[[#This Row],[Budget_Sales]],
(Table1[[#This Row],[Actual_Sales]]-Table1[[#This Row],[Budget_Sales]])/ABS(Table1[[#This Row],[Budget_Sales]])
)
)</f>
        <v>0.44</v>
      </c>
      <c r="I3934" s="5" t="str">
        <f>IF(Table1[[#This Row],[Sales_Var]]&gt;=0,"Above Budget","Below Budget")</f>
        <v>Above Budget</v>
      </c>
      <c r="J3934">
        <f>Table1[[#This Row],[Actual_Sales]]-(Table1[[#This Row],[COGS]]+Table1[[#This Row],[Expenses]])</f>
        <v>-3</v>
      </c>
      <c r="K3934">
        <v>-10</v>
      </c>
      <c r="L3934">
        <f>Table1[[#This Row],[Actual_Profit]]-Table1[[#This Row],[Budget_Profit]]</f>
        <v>7</v>
      </c>
      <c r="M3934" s="5">
        <f>IF(
Table1[[#This Row],[Budget_Profit]]=0,
"",
IF(
Table1[[#This Row],[Budget_Profit]]&gt;0,
(Table1[[#This Row],[Actual_Profit]]-Table1[[#This Row],[Budget_Profit]])/Table1[[#This Row],[Budget_Profit]],
(Table1[[#This Row],[Actual_Profit]]-Table1[[#This Row],[Budget_Profit]])/ABS(Table1[[#This Row],[Budget_Profit]])
)
)</f>
        <v>0.7</v>
      </c>
      <c r="N3934" s="5" t="str">
        <f>IF(Table1[[#This Row],[Profit_Var]]&gt;=0, "Above Budget", "Below Budget")</f>
        <v>Above Budget</v>
      </c>
      <c r="O3934">
        <v>30</v>
      </c>
      <c r="P3934">
        <v>20</v>
      </c>
      <c r="Q3934">
        <f>Table1[[#This Row],[COGS]]-Table1[[#This Row],[Budget_COGS]]</f>
        <v>10</v>
      </c>
      <c r="R3934" s="5">
        <f>IF(
Table1[[#This Row],[Budget_COGS]]=0,
"",
IF(
Table1[[#This Row],[Budget_COGS]]&gt;0,
(Table1[[#This Row],[Budget_COGS]]-Table1[[#This Row],[COGS]]) / Table1[[#This Row],[Budget_COGS]],
(Table1[[#This Row],[Budget_COGS]]-Table1[[#This Row],[COGS]]) / ABS(Table1[[#This Row],[Budget_COGS]])
)
)</f>
        <v>-0.5</v>
      </c>
      <c r="S3934" s="5" t="str">
        <f>IF(Table1[[#This Row],[COGS _Var]]&gt;=0, "Above Budget", "Below Budget")</f>
        <v>Above Budget</v>
      </c>
      <c r="T3934">
        <f>Table1[[#This Row],[Actual_Sales]]-Table1[[#This Row],[COGS]]</f>
        <v>42</v>
      </c>
      <c r="U3934">
        <v>30</v>
      </c>
      <c r="V3934">
        <f>Table1[[#This Row],[Gross_Margin]]-Table1[[#This Row],[Budget_Margin]]</f>
        <v>12</v>
      </c>
      <c r="W3934" s="5">
        <f>IF(
Table1[[#This Row],[Budget_Margin]]=0,
"",
IF(
Table1[[#This Row],[Budget_Margin]]&gt;0,
(Table1[[#This Row],[Gross_Margin]]-Table1[[#This Row],[Budget_Margin]]) / Table1[[#This Row],[Budget_Margin]],
(Table1[[#This Row],[Gross_Margin]]-Table1[[#This Row],[Budget_Margin]]) / ABS(Table1[[#This Row],[Budget_Margin]])
)
)</f>
        <v>0.4</v>
      </c>
      <c r="X3934" s="5" t="str">
        <f>IF(Table1[[#This Row],[Margin_Var]]&gt;=0, "Above Budget", "Below Budget")</f>
        <v>Above Budget</v>
      </c>
      <c r="Y3934" s="5">
        <f>IFERROR(Table1[[#This Row],[Gross_Margin]]/Table1[[#This Row],[Actual_Sales]],0)</f>
        <v>0.58333333333333337</v>
      </c>
      <c r="Z3934" s="5">
        <f>Table1[[#This Row],[Actual_Profit]]/Table1[[#This Row],[Actual_Sales]]</f>
        <v>-4.1666666666666664E-2</v>
      </c>
      <c r="AA3934">
        <v>45</v>
      </c>
      <c r="AB3934" s="5">
        <f>IFERROR(Table1[[#This Row],[Expenses]]/Table1[[#This Row],[Actual_Sales]],0)</f>
        <v>0.625</v>
      </c>
      <c r="AC3934">
        <v>11</v>
      </c>
      <c r="AD3934">
        <v>165</v>
      </c>
      <c r="AE3934" s="5">
        <f>IFERROR(Table1[[#This Row],[Inventory]]/Table1[[#This Row],[Actual_Sales]],0)</f>
        <v>2.2916666666666665</v>
      </c>
    </row>
    <row r="3935" spans="1:31" x14ac:dyDescent="0.25">
      <c r="A3935">
        <v>1972</v>
      </c>
      <c r="B3935">
        <v>319</v>
      </c>
      <c r="C3935">
        <v>3</v>
      </c>
      <c r="D3935" s="2">
        <v>40513</v>
      </c>
      <c r="E3935">
        <v>24</v>
      </c>
      <c r="F3935">
        <v>20</v>
      </c>
      <c r="G3935">
        <f>Table1[[#This Row],[Actual_Sales]]-Table1[[#This Row],[Budget_Sales]]</f>
        <v>4</v>
      </c>
      <c r="H3935" s="5">
        <f>IF(
Table1[[#This Row],[Budget_Sales]]=0,
"",
IF(
Table1[[#This Row],[Budget_Sales]]&gt;0,
(Table1[[#This Row],[Actual_Sales]]-Table1[[#This Row],[Budget_Sales]])/Table1[[#This Row],[Budget_Sales]],
(Table1[[#This Row],[Actual_Sales]]-Table1[[#This Row],[Budget_Sales]])/ABS(Table1[[#This Row],[Budget_Sales]])
)
)</f>
        <v>0.2</v>
      </c>
      <c r="I3935" s="5" t="str">
        <f>IF(Table1[[#This Row],[Sales_Var]]&gt;=0,"Above Budget","Below Budget")</f>
        <v>Above Budget</v>
      </c>
      <c r="J3935">
        <f>Table1[[#This Row],[Actual_Sales]]-(Table1[[#This Row],[COGS]]+Table1[[#This Row],[Expenses]])</f>
        <v>-1</v>
      </c>
      <c r="K3935">
        <v>10</v>
      </c>
      <c r="L3935">
        <f>Table1[[#This Row],[Actual_Profit]]-Table1[[#This Row],[Budget_Profit]]</f>
        <v>-11</v>
      </c>
      <c r="M3935" s="5">
        <f>IF(
Table1[[#This Row],[Budget_Profit]]=0,
"",
IF(
Table1[[#This Row],[Budget_Profit]]&gt;0,
(Table1[[#This Row],[Actual_Profit]]-Table1[[#This Row],[Budget_Profit]])/Table1[[#This Row],[Budget_Profit]],
(Table1[[#This Row],[Actual_Profit]]-Table1[[#This Row],[Budget_Profit]])/ABS(Table1[[#This Row],[Budget_Profit]])
)
)</f>
        <v>-1.1000000000000001</v>
      </c>
      <c r="N3935" s="5" t="str">
        <f>IF(Table1[[#This Row],[Profit_Var]]&gt;=0, "Above Budget", "Below Budget")</f>
        <v>Below Budget</v>
      </c>
      <c r="O3935">
        <v>10</v>
      </c>
      <c r="P3935">
        <v>0</v>
      </c>
      <c r="Q3935">
        <f>Table1[[#This Row],[COGS]]-Table1[[#This Row],[Budget_COGS]]</f>
        <v>10</v>
      </c>
      <c r="R3935" s="5" t="str">
        <f>IF(
Table1[[#This Row],[Budget_COGS]]=0,
"",
IF(
Table1[[#This Row],[Budget_COGS]]&gt;0,
(Table1[[#This Row],[Budget_COGS]]-Table1[[#This Row],[COGS]]) / Table1[[#This Row],[Budget_COGS]],
(Table1[[#This Row],[Budget_COGS]]-Table1[[#This Row],[COGS]]) / ABS(Table1[[#This Row],[Budget_COGS]])
)
)</f>
        <v/>
      </c>
      <c r="S3935" s="5" t="str">
        <f>IF(Table1[[#This Row],[COGS _Var]]&gt;=0, "Above Budget", "Below Budget")</f>
        <v>Above Budget</v>
      </c>
      <c r="T3935">
        <f>Table1[[#This Row],[Actual_Sales]]-Table1[[#This Row],[COGS]]</f>
        <v>14</v>
      </c>
      <c r="U3935">
        <v>20</v>
      </c>
      <c r="V3935">
        <f>Table1[[#This Row],[Gross_Margin]]-Table1[[#This Row],[Budget_Margin]]</f>
        <v>-6</v>
      </c>
      <c r="W3935" s="5">
        <f>IF(
Table1[[#This Row],[Budget_Margin]]=0,
"",
IF(
Table1[[#This Row],[Budget_Margin]]&gt;0,
(Table1[[#This Row],[Gross_Margin]]-Table1[[#This Row],[Budget_Margin]]) / Table1[[#This Row],[Budget_Margin]],
(Table1[[#This Row],[Gross_Margin]]-Table1[[#This Row],[Budget_Margin]]) / ABS(Table1[[#This Row],[Budget_Margin]])
)
)</f>
        <v>-0.3</v>
      </c>
      <c r="X3935" s="5" t="str">
        <f>IF(Table1[[#This Row],[Margin_Var]]&gt;=0, "Above Budget", "Below Budget")</f>
        <v>Below Budget</v>
      </c>
      <c r="Y3935" s="5">
        <f>IFERROR(Table1[[#This Row],[Gross_Margin]]/Table1[[#This Row],[Actual_Sales]],0)</f>
        <v>0.58333333333333337</v>
      </c>
      <c r="Z3935" s="5">
        <f>Table1[[#This Row],[Actual_Profit]]/Table1[[#This Row],[Actual_Sales]]</f>
        <v>-4.1666666666666664E-2</v>
      </c>
      <c r="AA3935">
        <v>15</v>
      </c>
      <c r="AB3935" s="5">
        <f>IFERROR(Table1[[#This Row],[Expenses]]/Table1[[#This Row],[Actual_Sales]],0)</f>
        <v>0.625</v>
      </c>
      <c r="AC3935">
        <v>3</v>
      </c>
      <c r="AD3935">
        <v>594</v>
      </c>
      <c r="AE3935" s="5">
        <f>IFERROR(Table1[[#This Row],[Inventory]]/Table1[[#This Row],[Actual_Sales]],0)</f>
        <v>24.75</v>
      </c>
    </row>
    <row r="3936" spans="1:31" x14ac:dyDescent="0.25">
      <c r="A3936">
        <v>2009</v>
      </c>
      <c r="B3936">
        <v>505</v>
      </c>
      <c r="C3936">
        <v>5</v>
      </c>
      <c r="D3936" s="2">
        <v>40513</v>
      </c>
      <c r="E3936">
        <v>118</v>
      </c>
      <c r="F3936">
        <v>90</v>
      </c>
      <c r="G3936">
        <f>Table1[[#This Row],[Actual_Sales]]-Table1[[#This Row],[Budget_Sales]]</f>
        <v>28</v>
      </c>
      <c r="H3936" s="5">
        <f>IF(
Table1[[#This Row],[Budget_Sales]]=0,
"",
IF(
Table1[[#This Row],[Budget_Sales]]&gt;0,
(Table1[[#This Row],[Actual_Sales]]-Table1[[#This Row],[Budget_Sales]])/Table1[[#This Row],[Budget_Sales]],
(Table1[[#This Row],[Actual_Sales]]-Table1[[#This Row],[Budget_Sales]])/ABS(Table1[[#This Row],[Budget_Sales]])
)
)</f>
        <v>0.31111111111111112</v>
      </c>
      <c r="I3936" s="5" t="str">
        <f>IF(Table1[[#This Row],[Sales_Var]]&gt;=0,"Above Budget","Below Budget")</f>
        <v>Above Budget</v>
      </c>
      <c r="J3936">
        <f>Table1[[#This Row],[Actual_Sales]]-(Table1[[#This Row],[COGS]]+Table1[[#This Row],[Expenses]])</f>
        <v>-5</v>
      </c>
      <c r="K3936">
        <v>10</v>
      </c>
      <c r="L3936">
        <f>Table1[[#This Row],[Actual_Profit]]-Table1[[#This Row],[Budget_Profit]]</f>
        <v>-15</v>
      </c>
      <c r="M3936" s="5">
        <f>IF(
Table1[[#This Row],[Budget_Profit]]=0,
"",
IF(
Table1[[#This Row],[Budget_Profit]]&gt;0,
(Table1[[#This Row],[Actual_Profit]]-Table1[[#This Row],[Budget_Profit]])/Table1[[#This Row],[Budget_Profit]],
(Table1[[#This Row],[Actual_Profit]]-Table1[[#This Row],[Budget_Profit]])/ABS(Table1[[#This Row],[Budget_Profit]])
)
)</f>
        <v>-1.5</v>
      </c>
      <c r="N3936" s="5" t="str">
        <f>IF(Table1[[#This Row],[Profit_Var]]&gt;=0, "Above Budget", "Below Budget")</f>
        <v>Below Budget</v>
      </c>
      <c r="O3936">
        <v>49</v>
      </c>
      <c r="P3936">
        <v>30</v>
      </c>
      <c r="Q3936">
        <f>Table1[[#This Row],[COGS]]-Table1[[#This Row],[Budget_COGS]]</f>
        <v>19</v>
      </c>
      <c r="R3936" s="5">
        <f>IF(
Table1[[#This Row],[Budget_COGS]]=0,
"",
IF(
Table1[[#This Row],[Budget_COGS]]&gt;0,
(Table1[[#This Row],[Budget_COGS]]-Table1[[#This Row],[COGS]]) / Table1[[#This Row],[Budget_COGS]],
(Table1[[#This Row],[Budget_COGS]]-Table1[[#This Row],[COGS]]) / ABS(Table1[[#This Row],[Budget_COGS]])
)
)</f>
        <v>-0.6333333333333333</v>
      </c>
      <c r="S3936" s="5" t="str">
        <f>IF(Table1[[#This Row],[COGS _Var]]&gt;=0, "Above Budget", "Below Budget")</f>
        <v>Above Budget</v>
      </c>
      <c r="T3936">
        <f>Table1[[#This Row],[Actual_Sales]]-Table1[[#This Row],[COGS]]</f>
        <v>69</v>
      </c>
      <c r="U3936">
        <v>60</v>
      </c>
      <c r="V3936">
        <f>Table1[[#This Row],[Gross_Margin]]-Table1[[#This Row],[Budget_Margin]]</f>
        <v>9</v>
      </c>
      <c r="W3936" s="5">
        <f>IF(
Table1[[#This Row],[Budget_Margin]]=0,
"",
IF(
Table1[[#This Row],[Budget_Margin]]&gt;0,
(Table1[[#This Row],[Gross_Margin]]-Table1[[#This Row],[Budget_Margin]]) / Table1[[#This Row],[Budget_Margin]],
(Table1[[#This Row],[Gross_Margin]]-Table1[[#This Row],[Budget_Margin]]) / ABS(Table1[[#This Row],[Budget_Margin]])
)
)</f>
        <v>0.15</v>
      </c>
      <c r="X3936" s="5" t="str">
        <f>IF(Table1[[#This Row],[Margin_Var]]&gt;=0, "Above Budget", "Below Budget")</f>
        <v>Above Budget</v>
      </c>
      <c r="Y3936" s="5">
        <f>IFERROR(Table1[[#This Row],[Gross_Margin]]/Table1[[#This Row],[Actual_Sales]],0)</f>
        <v>0.5847457627118644</v>
      </c>
      <c r="Z3936" s="5">
        <f>Table1[[#This Row],[Actual_Profit]]/Table1[[#This Row],[Actual_Sales]]</f>
        <v>-4.2372881355932202E-2</v>
      </c>
      <c r="AA3936">
        <v>74</v>
      </c>
      <c r="AB3936" s="5">
        <f>IFERROR(Table1[[#This Row],[Expenses]]/Table1[[#This Row],[Actual_Sales]],0)</f>
        <v>0.6271186440677966</v>
      </c>
      <c r="AC3936">
        <v>44</v>
      </c>
      <c r="AD3936">
        <v>335</v>
      </c>
      <c r="AE3936" s="5">
        <f>IFERROR(Table1[[#This Row],[Inventory]]/Table1[[#This Row],[Actual_Sales]],0)</f>
        <v>2.8389830508474576</v>
      </c>
    </row>
    <row r="3937" spans="1:31" x14ac:dyDescent="0.25">
      <c r="A3937">
        <v>1984</v>
      </c>
      <c r="B3937">
        <v>417</v>
      </c>
      <c r="C3937">
        <v>8</v>
      </c>
      <c r="D3937" s="2">
        <v>40513</v>
      </c>
      <c r="E3937">
        <v>118</v>
      </c>
      <c r="F3937">
        <v>100</v>
      </c>
      <c r="G3937">
        <f>Table1[[#This Row],[Actual_Sales]]-Table1[[#This Row],[Budget_Sales]]</f>
        <v>18</v>
      </c>
      <c r="H3937" s="5">
        <f>IF(
Table1[[#This Row],[Budget_Sales]]=0,
"",
IF(
Table1[[#This Row],[Budget_Sales]]&gt;0,
(Table1[[#This Row],[Actual_Sales]]-Table1[[#This Row],[Budget_Sales]])/Table1[[#This Row],[Budget_Sales]],
(Table1[[#This Row],[Actual_Sales]]-Table1[[#This Row],[Budget_Sales]])/ABS(Table1[[#This Row],[Budget_Sales]])
)
)</f>
        <v>0.18</v>
      </c>
      <c r="I3937" s="5" t="str">
        <f>IF(Table1[[#This Row],[Sales_Var]]&gt;=0,"Above Budget","Below Budget")</f>
        <v>Above Budget</v>
      </c>
      <c r="J3937">
        <f>Table1[[#This Row],[Actual_Sales]]-(Table1[[#This Row],[COGS]]+Table1[[#This Row],[Expenses]])</f>
        <v>-5</v>
      </c>
      <c r="K3937">
        <v>0</v>
      </c>
      <c r="L3937">
        <f>Table1[[#This Row],[Actual_Profit]]-Table1[[#This Row],[Budget_Profit]]</f>
        <v>-5</v>
      </c>
      <c r="M3937" s="5" t="str">
        <f>IF(
Table1[[#This Row],[Budget_Profit]]=0,
"",
IF(
Table1[[#This Row],[Budget_Profit]]&gt;0,
(Table1[[#This Row],[Actual_Profit]]-Table1[[#This Row],[Budget_Profit]])/Table1[[#This Row],[Budget_Profit]],
(Table1[[#This Row],[Actual_Profit]]-Table1[[#This Row],[Budget_Profit]])/ABS(Table1[[#This Row],[Budget_Profit]])
)
)</f>
        <v/>
      </c>
      <c r="N3937" s="5" t="str">
        <f>IF(Table1[[#This Row],[Profit_Var]]&gt;=0, "Above Budget", "Below Budget")</f>
        <v>Below Budget</v>
      </c>
      <c r="O3937">
        <v>49</v>
      </c>
      <c r="P3937">
        <v>40</v>
      </c>
      <c r="Q3937">
        <f>Table1[[#This Row],[COGS]]-Table1[[#This Row],[Budget_COGS]]</f>
        <v>9</v>
      </c>
      <c r="R3937" s="5">
        <f>IF(
Table1[[#This Row],[Budget_COGS]]=0,
"",
IF(
Table1[[#This Row],[Budget_COGS]]&gt;0,
(Table1[[#This Row],[Budget_COGS]]-Table1[[#This Row],[COGS]]) / Table1[[#This Row],[Budget_COGS]],
(Table1[[#This Row],[Budget_COGS]]-Table1[[#This Row],[COGS]]) / ABS(Table1[[#This Row],[Budget_COGS]])
)
)</f>
        <v>-0.22500000000000001</v>
      </c>
      <c r="S3937" s="5" t="str">
        <f>IF(Table1[[#This Row],[COGS _Var]]&gt;=0, "Above Budget", "Below Budget")</f>
        <v>Above Budget</v>
      </c>
      <c r="T3937">
        <f>Table1[[#This Row],[Actual_Sales]]-Table1[[#This Row],[COGS]]</f>
        <v>69</v>
      </c>
      <c r="U3937">
        <v>60</v>
      </c>
      <c r="V3937">
        <f>Table1[[#This Row],[Gross_Margin]]-Table1[[#This Row],[Budget_Margin]]</f>
        <v>9</v>
      </c>
      <c r="W3937" s="5">
        <f>IF(
Table1[[#This Row],[Budget_Margin]]=0,
"",
IF(
Table1[[#This Row],[Budget_Margin]]&gt;0,
(Table1[[#This Row],[Gross_Margin]]-Table1[[#This Row],[Budget_Margin]]) / Table1[[#This Row],[Budget_Margin]],
(Table1[[#This Row],[Gross_Margin]]-Table1[[#This Row],[Budget_Margin]]) / ABS(Table1[[#This Row],[Budget_Margin]])
)
)</f>
        <v>0.15</v>
      </c>
      <c r="X3937" s="5" t="str">
        <f>IF(Table1[[#This Row],[Margin_Var]]&gt;=0, "Above Budget", "Below Budget")</f>
        <v>Above Budget</v>
      </c>
      <c r="Y3937" s="5">
        <f>IFERROR(Table1[[#This Row],[Gross_Margin]]/Table1[[#This Row],[Actual_Sales]],0)</f>
        <v>0.5847457627118644</v>
      </c>
      <c r="Z3937" s="5">
        <f>Table1[[#This Row],[Actual_Profit]]/Table1[[#This Row],[Actual_Sales]]</f>
        <v>-4.2372881355932202E-2</v>
      </c>
      <c r="AA3937">
        <v>74</v>
      </c>
      <c r="AB3937" s="5">
        <f>IFERROR(Table1[[#This Row],[Expenses]]/Table1[[#This Row],[Actual_Sales]],0)</f>
        <v>0.6271186440677966</v>
      </c>
      <c r="AC3937">
        <v>44</v>
      </c>
      <c r="AD3937">
        <v>335</v>
      </c>
      <c r="AE3937" s="5">
        <f>IFERROR(Table1[[#This Row],[Inventory]]/Table1[[#This Row],[Actual_Sales]],0)</f>
        <v>2.8389830508474576</v>
      </c>
    </row>
    <row r="3938" spans="1:31" x14ac:dyDescent="0.25">
      <c r="A3938">
        <v>1214</v>
      </c>
      <c r="B3938">
        <v>860</v>
      </c>
      <c r="C3938">
        <v>5</v>
      </c>
      <c r="D3938" s="2">
        <v>40360</v>
      </c>
      <c r="E3938">
        <v>113</v>
      </c>
      <c r="F3938">
        <v>110</v>
      </c>
      <c r="G3938">
        <f>Table1[[#This Row],[Actual_Sales]]-Table1[[#This Row],[Budget_Sales]]</f>
        <v>3</v>
      </c>
      <c r="H3938" s="5">
        <f>IF(
Table1[[#This Row],[Budget_Sales]]=0,
"",
IF(
Table1[[#This Row],[Budget_Sales]]&gt;0,
(Table1[[#This Row],[Actual_Sales]]-Table1[[#This Row],[Budget_Sales]])/Table1[[#This Row],[Budget_Sales]],
(Table1[[#This Row],[Actual_Sales]]-Table1[[#This Row],[Budget_Sales]])/ABS(Table1[[#This Row],[Budget_Sales]])
)
)</f>
        <v>2.7272727272727271E-2</v>
      </c>
      <c r="I3938" s="5" t="str">
        <f>IF(Table1[[#This Row],[Sales_Var]]&gt;=0,"Above Budget","Below Budget")</f>
        <v>Above Budget</v>
      </c>
      <c r="J3938">
        <f>Table1[[#This Row],[Actual_Sales]]-(Table1[[#This Row],[COGS]]+Table1[[#This Row],[Expenses]])</f>
        <v>-5</v>
      </c>
      <c r="K3938">
        <v>20</v>
      </c>
      <c r="L3938">
        <f>Table1[[#This Row],[Actual_Profit]]-Table1[[#This Row],[Budget_Profit]]</f>
        <v>-25</v>
      </c>
      <c r="M3938" s="5">
        <f>IF(
Table1[[#This Row],[Budget_Profit]]=0,
"",
IF(
Table1[[#This Row],[Budget_Profit]]&gt;0,
(Table1[[#This Row],[Actual_Profit]]-Table1[[#This Row],[Budget_Profit]])/Table1[[#This Row],[Budget_Profit]],
(Table1[[#This Row],[Actual_Profit]]-Table1[[#This Row],[Budget_Profit]])/ABS(Table1[[#This Row],[Budget_Profit]])
)
)</f>
        <v>-1.25</v>
      </c>
      <c r="N3938" s="5" t="str">
        <f>IF(Table1[[#This Row],[Profit_Var]]&gt;=0, "Above Budget", "Below Budget")</f>
        <v>Below Budget</v>
      </c>
      <c r="O3938">
        <v>47</v>
      </c>
      <c r="P3938">
        <v>40</v>
      </c>
      <c r="Q3938">
        <f>Table1[[#This Row],[COGS]]-Table1[[#This Row],[Budget_COGS]]</f>
        <v>7</v>
      </c>
      <c r="R3938" s="5">
        <f>IF(
Table1[[#This Row],[Budget_COGS]]=0,
"",
IF(
Table1[[#This Row],[Budget_COGS]]&gt;0,
(Table1[[#This Row],[Budget_COGS]]-Table1[[#This Row],[COGS]]) / Table1[[#This Row],[Budget_COGS]],
(Table1[[#This Row],[Budget_COGS]]-Table1[[#This Row],[COGS]]) / ABS(Table1[[#This Row],[Budget_COGS]])
)
)</f>
        <v>-0.17499999999999999</v>
      </c>
      <c r="S3938" s="5" t="str">
        <f>IF(Table1[[#This Row],[COGS _Var]]&gt;=0, "Above Budget", "Below Budget")</f>
        <v>Above Budget</v>
      </c>
      <c r="T3938">
        <f>Table1[[#This Row],[Actual_Sales]]-Table1[[#This Row],[COGS]]</f>
        <v>66</v>
      </c>
      <c r="U3938">
        <v>70</v>
      </c>
      <c r="V3938">
        <f>Table1[[#This Row],[Gross_Margin]]-Table1[[#This Row],[Budget_Margin]]</f>
        <v>-4</v>
      </c>
      <c r="W3938" s="5">
        <f>IF(
Table1[[#This Row],[Budget_Margin]]=0,
"",
IF(
Table1[[#This Row],[Budget_Margin]]&gt;0,
(Table1[[#This Row],[Gross_Margin]]-Table1[[#This Row],[Budget_Margin]]) / Table1[[#This Row],[Budget_Margin]],
(Table1[[#This Row],[Gross_Margin]]-Table1[[#This Row],[Budget_Margin]]) / ABS(Table1[[#This Row],[Budget_Margin]])
)
)</f>
        <v>-5.7142857142857141E-2</v>
      </c>
      <c r="X3938" s="5" t="str">
        <f>IF(Table1[[#This Row],[Margin_Var]]&gt;=0, "Above Budget", "Below Budget")</f>
        <v>Below Budget</v>
      </c>
      <c r="Y3938" s="5">
        <f>IFERROR(Table1[[#This Row],[Gross_Margin]]/Table1[[#This Row],[Actual_Sales]],0)</f>
        <v>0.58407079646017701</v>
      </c>
      <c r="Z3938" s="5">
        <f>Table1[[#This Row],[Actual_Profit]]/Table1[[#This Row],[Actual_Sales]]</f>
        <v>-4.4247787610619468E-2</v>
      </c>
      <c r="AA3938">
        <v>71</v>
      </c>
      <c r="AB3938" s="5">
        <f>IFERROR(Table1[[#This Row],[Expenses]]/Table1[[#This Row],[Actual_Sales]],0)</f>
        <v>0.62831858407079644</v>
      </c>
      <c r="AC3938">
        <v>42</v>
      </c>
      <c r="AD3938">
        <v>622</v>
      </c>
      <c r="AE3938" s="5">
        <f>IFERROR(Table1[[#This Row],[Inventory]]/Table1[[#This Row],[Actual_Sales]],0)</f>
        <v>5.5044247787610621</v>
      </c>
    </row>
    <row r="3939" spans="1:31" x14ac:dyDescent="0.25">
      <c r="A3939">
        <v>1076</v>
      </c>
      <c r="B3939">
        <v>253</v>
      </c>
      <c r="C3939">
        <v>13</v>
      </c>
      <c r="D3939" s="2">
        <v>40360</v>
      </c>
      <c r="E3939">
        <v>113</v>
      </c>
      <c r="F3939">
        <v>70</v>
      </c>
      <c r="G3939">
        <f>Table1[[#This Row],[Actual_Sales]]-Table1[[#This Row],[Budget_Sales]]</f>
        <v>43</v>
      </c>
      <c r="H3939" s="5">
        <f>IF(
Table1[[#This Row],[Budget_Sales]]=0,
"",
IF(
Table1[[#This Row],[Budget_Sales]]&gt;0,
(Table1[[#This Row],[Actual_Sales]]-Table1[[#This Row],[Budget_Sales]])/Table1[[#This Row],[Budget_Sales]],
(Table1[[#This Row],[Actual_Sales]]-Table1[[#This Row],[Budget_Sales]])/ABS(Table1[[#This Row],[Budget_Sales]])
)
)</f>
        <v>0.61428571428571432</v>
      </c>
      <c r="I3939" s="5" t="str">
        <f>IF(Table1[[#This Row],[Sales_Var]]&gt;=0,"Above Budget","Below Budget")</f>
        <v>Above Budget</v>
      </c>
      <c r="J3939">
        <f>Table1[[#This Row],[Actual_Sales]]-(Table1[[#This Row],[COGS]]+Table1[[#This Row],[Expenses]])</f>
        <v>-5</v>
      </c>
      <c r="K3939">
        <v>0</v>
      </c>
      <c r="L3939">
        <f>Table1[[#This Row],[Actual_Profit]]-Table1[[#This Row],[Budget_Profit]]</f>
        <v>-5</v>
      </c>
      <c r="M3939" s="5" t="str">
        <f>IF(
Table1[[#This Row],[Budget_Profit]]=0,
"",
IF(
Table1[[#This Row],[Budget_Profit]]&gt;0,
(Table1[[#This Row],[Actual_Profit]]-Table1[[#This Row],[Budget_Profit]])/Table1[[#This Row],[Budget_Profit]],
(Table1[[#This Row],[Actual_Profit]]-Table1[[#This Row],[Budget_Profit]])/ABS(Table1[[#This Row],[Budget_Profit]])
)
)</f>
        <v/>
      </c>
      <c r="N3939" s="5" t="str">
        <f>IF(Table1[[#This Row],[Profit_Var]]&gt;=0, "Above Budget", "Below Budget")</f>
        <v>Below Budget</v>
      </c>
      <c r="O3939">
        <v>47</v>
      </c>
      <c r="P3939">
        <v>30</v>
      </c>
      <c r="Q3939">
        <f>Table1[[#This Row],[COGS]]-Table1[[#This Row],[Budget_COGS]]</f>
        <v>17</v>
      </c>
      <c r="R3939" s="5">
        <f>IF(
Table1[[#This Row],[Budget_COGS]]=0,
"",
IF(
Table1[[#This Row],[Budget_COGS]]&gt;0,
(Table1[[#This Row],[Budget_COGS]]-Table1[[#This Row],[COGS]]) / Table1[[#This Row],[Budget_COGS]],
(Table1[[#This Row],[Budget_COGS]]-Table1[[#This Row],[COGS]]) / ABS(Table1[[#This Row],[Budget_COGS]])
)
)</f>
        <v>-0.56666666666666665</v>
      </c>
      <c r="S3939" s="5" t="str">
        <f>IF(Table1[[#This Row],[COGS _Var]]&gt;=0, "Above Budget", "Below Budget")</f>
        <v>Above Budget</v>
      </c>
      <c r="T3939">
        <f>Table1[[#This Row],[Actual_Sales]]-Table1[[#This Row],[COGS]]</f>
        <v>66</v>
      </c>
      <c r="U3939">
        <v>40</v>
      </c>
      <c r="V3939">
        <f>Table1[[#This Row],[Gross_Margin]]-Table1[[#This Row],[Budget_Margin]]</f>
        <v>26</v>
      </c>
      <c r="W3939" s="5">
        <f>IF(
Table1[[#This Row],[Budget_Margin]]=0,
"",
IF(
Table1[[#This Row],[Budget_Margin]]&gt;0,
(Table1[[#This Row],[Gross_Margin]]-Table1[[#This Row],[Budget_Margin]]) / Table1[[#This Row],[Budget_Margin]],
(Table1[[#This Row],[Gross_Margin]]-Table1[[#This Row],[Budget_Margin]]) / ABS(Table1[[#This Row],[Budget_Margin]])
)
)</f>
        <v>0.65</v>
      </c>
      <c r="X3939" s="5" t="str">
        <f>IF(Table1[[#This Row],[Margin_Var]]&gt;=0, "Above Budget", "Below Budget")</f>
        <v>Above Budget</v>
      </c>
      <c r="Y3939" s="5">
        <f>IFERROR(Table1[[#This Row],[Gross_Margin]]/Table1[[#This Row],[Actual_Sales]],0)</f>
        <v>0.58407079646017701</v>
      </c>
      <c r="Z3939" s="5">
        <f>Table1[[#This Row],[Actual_Profit]]/Table1[[#This Row],[Actual_Sales]]</f>
        <v>-4.4247787610619468E-2</v>
      </c>
      <c r="AA3939">
        <v>71</v>
      </c>
      <c r="AB3939" s="5">
        <f>IFERROR(Table1[[#This Row],[Expenses]]/Table1[[#This Row],[Actual_Sales]],0)</f>
        <v>0.62831858407079644</v>
      </c>
      <c r="AC3939">
        <v>42</v>
      </c>
      <c r="AD3939">
        <v>622</v>
      </c>
      <c r="AE3939" s="5">
        <f>IFERROR(Table1[[#This Row],[Inventory]]/Table1[[#This Row],[Actual_Sales]],0)</f>
        <v>5.5044247787610621</v>
      </c>
    </row>
    <row r="3940" spans="1:31" x14ac:dyDescent="0.25">
      <c r="A3940">
        <v>1837</v>
      </c>
      <c r="B3940">
        <v>505</v>
      </c>
      <c r="C3940">
        <v>4</v>
      </c>
      <c r="D3940" s="2">
        <v>40483</v>
      </c>
      <c r="E3940">
        <v>76</v>
      </c>
      <c r="F3940">
        <v>50</v>
      </c>
      <c r="G3940">
        <f>Table1[[#This Row],[Actual_Sales]]-Table1[[#This Row],[Budget_Sales]]</f>
        <v>26</v>
      </c>
      <c r="H3940" s="5">
        <f>IF(
Table1[[#This Row],[Budget_Sales]]=0,
"",
IF(
Table1[[#This Row],[Budget_Sales]]&gt;0,
(Table1[[#This Row],[Actual_Sales]]-Table1[[#This Row],[Budget_Sales]])/Table1[[#This Row],[Budget_Sales]],
(Table1[[#This Row],[Actual_Sales]]-Table1[[#This Row],[Budget_Sales]])/ABS(Table1[[#This Row],[Budget_Sales]])
)
)</f>
        <v>0.52</v>
      </c>
      <c r="I3940" s="5" t="str">
        <f>IF(Table1[[#This Row],[Sales_Var]]&gt;=0,"Above Budget","Below Budget")</f>
        <v>Above Budget</v>
      </c>
      <c r="J3940">
        <f>Table1[[#This Row],[Actual_Sales]]-(Table1[[#This Row],[COGS]]+Table1[[#This Row],[Expenses]])</f>
        <v>-4</v>
      </c>
      <c r="K3940">
        <v>-10</v>
      </c>
      <c r="L3940">
        <f>Table1[[#This Row],[Actual_Profit]]-Table1[[#This Row],[Budget_Profit]]</f>
        <v>6</v>
      </c>
      <c r="M3940" s="5">
        <f>IF(
Table1[[#This Row],[Budget_Profit]]=0,
"",
IF(
Table1[[#This Row],[Budget_Profit]]&gt;0,
(Table1[[#This Row],[Actual_Profit]]-Table1[[#This Row],[Budget_Profit]])/Table1[[#This Row],[Budget_Profit]],
(Table1[[#This Row],[Actual_Profit]]-Table1[[#This Row],[Budget_Profit]])/ABS(Table1[[#This Row],[Budget_Profit]])
)
)</f>
        <v>0.6</v>
      </c>
      <c r="N3940" s="5" t="str">
        <f>IF(Table1[[#This Row],[Profit_Var]]&gt;=0, "Above Budget", "Below Budget")</f>
        <v>Above Budget</v>
      </c>
      <c r="O3940">
        <v>34</v>
      </c>
      <c r="P3940">
        <v>20</v>
      </c>
      <c r="Q3940">
        <f>Table1[[#This Row],[COGS]]-Table1[[#This Row],[Budget_COGS]]</f>
        <v>14</v>
      </c>
      <c r="R3940" s="5">
        <f>IF(
Table1[[#This Row],[Budget_COGS]]=0,
"",
IF(
Table1[[#This Row],[Budget_COGS]]&gt;0,
(Table1[[#This Row],[Budget_COGS]]-Table1[[#This Row],[COGS]]) / Table1[[#This Row],[Budget_COGS]],
(Table1[[#This Row],[Budget_COGS]]-Table1[[#This Row],[COGS]]) / ABS(Table1[[#This Row],[Budget_COGS]])
)
)</f>
        <v>-0.7</v>
      </c>
      <c r="S3940" s="5" t="str">
        <f>IF(Table1[[#This Row],[COGS _Var]]&gt;=0, "Above Budget", "Below Budget")</f>
        <v>Above Budget</v>
      </c>
      <c r="T3940">
        <f>Table1[[#This Row],[Actual_Sales]]-Table1[[#This Row],[COGS]]</f>
        <v>42</v>
      </c>
      <c r="U3940">
        <v>30</v>
      </c>
      <c r="V3940">
        <f>Table1[[#This Row],[Gross_Margin]]-Table1[[#This Row],[Budget_Margin]]</f>
        <v>12</v>
      </c>
      <c r="W3940" s="5">
        <f>IF(
Table1[[#This Row],[Budget_Margin]]=0,
"",
IF(
Table1[[#This Row],[Budget_Margin]]&gt;0,
(Table1[[#This Row],[Gross_Margin]]-Table1[[#This Row],[Budget_Margin]]) / Table1[[#This Row],[Budget_Margin]],
(Table1[[#This Row],[Gross_Margin]]-Table1[[#This Row],[Budget_Margin]]) / ABS(Table1[[#This Row],[Budget_Margin]])
)
)</f>
        <v>0.4</v>
      </c>
      <c r="X3940" s="5" t="str">
        <f>IF(Table1[[#This Row],[Margin_Var]]&gt;=0, "Above Budget", "Below Budget")</f>
        <v>Above Budget</v>
      </c>
      <c r="Y3940" s="5">
        <f>IFERROR(Table1[[#This Row],[Gross_Margin]]/Table1[[#This Row],[Actual_Sales]],0)</f>
        <v>0.55263157894736847</v>
      </c>
      <c r="Z3940" s="5">
        <f>Table1[[#This Row],[Actual_Profit]]/Table1[[#This Row],[Actual_Sales]]</f>
        <v>-5.2631578947368418E-2</v>
      </c>
      <c r="AA3940">
        <v>46</v>
      </c>
      <c r="AB3940" s="5">
        <f>IFERROR(Table1[[#This Row],[Expenses]]/Table1[[#This Row],[Actual_Sales]],0)</f>
        <v>0.60526315789473684</v>
      </c>
      <c r="AC3940">
        <v>12</v>
      </c>
      <c r="AD3940">
        <v>-522</v>
      </c>
      <c r="AE3940" s="5">
        <f>IFERROR(Table1[[#This Row],[Inventory]]/Table1[[#This Row],[Actual_Sales]],0)</f>
        <v>-6.8684210526315788</v>
      </c>
    </row>
    <row r="3941" spans="1:31" x14ac:dyDescent="0.25">
      <c r="A3941">
        <v>784</v>
      </c>
      <c r="B3941">
        <v>505</v>
      </c>
      <c r="C3941">
        <v>4</v>
      </c>
      <c r="D3941" s="2">
        <v>40299</v>
      </c>
      <c r="E3941">
        <v>76</v>
      </c>
      <c r="F3941">
        <v>60</v>
      </c>
      <c r="G3941">
        <f>Table1[[#This Row],[Actual_Sales]]-Table1[[#This Row],[Budget_Sales]]</f>
        <v>16</v>
      </c>
      <c r="H3941" s="5">
        <f>IF(
Table1[[#This Row],[Budget_Sales]]=0,
"",
IF(
Table1[[#This Row],[Budget_Sales]]&gt;0,
(Table1[[#This Row],[Actual_Sales]]-Table1[[#This Row],[Budget_Sales]])/Table1[[#This Row],[Budget_Sales]],
(Table1[[#This Row],[Actual_Sales]]-Table1[[#This Row],[Budget_Sales]])/ABS(Table1[[#This Row],[Budget_Sales]])
)
)</f>
        <v>0.26666666666666666</v>
      </c>
      <c r="I3941" s="5" t="str">
        <f>IF(Table1[[#This Row],[Sales_Var]]&gt;=0,"Above Budget","Below Budget")</f>
        <v>Above Budget</v>
      </c>
      <c r="J3941">
        <f>Table1[[#This Row],[Actual_Sales]]-(Table1[[#This Row],[COGS]]+Table1[[#This Row],[Expenses]])</f>
        <v>-4</v>
      </c>
      <c r="K3941">
        <v>10</v>
      </c>
      <c r="L3941">
        <f>Table1[[#This Row],[Actual_Profit]]-Table1[[#This Row],[Budget_Profit]]</f>
        <v>-14</v>
      </c>
      <c r="M3941" s="5">
        <f>IF(
Table1[[#This Row],[Budget_Profit]]=0,
"",
IF(
Table1[[#This Row],[Budget_Profit]]&gt;0,
(Table1[[#This Row],[Actual_Profit]]-Table1[[#This Row],[Budget_Profit]])/Table1[[#This Row],[Budget_Profit]],
(Table1[[#This Row],[Actual_Profit]]-Table1[[#This Row],[Budget_Profit]])/ABS(Table1[[#This Row],[Budget_Profit]])
)
)</f>
        <v>-1.4</v>
      </c>
      <c r="N3941" s="5" t="str">
        <f>IF(Table1[[#This Row],[Profit_Var]]&gt;=0, "Above Budget", "Below Budget")</f>
        <v>Below Budget</v>
      </c>
      <c r="O3941">
        <v>34</v>
      </c>
      <c r="P3941">
        <v>20</v>
      </c>
      <c r="Q3941">
        <f>Table1[[#This Row],[COGS]]-Table1[[#This Row],[Budget_COGS]]</f>
        <v>14</v>
      </c>
      <c r="R3941" s="5">
        <f>IF(
Table1[[#This Row],[Budget_COGS]]=0,
"",
IF(
Table1[[#This Row],[Budget_COGS]]&gt;0,
(Table1[[#This Row],[Budget_COGS]]-Table1[[#This Row],[COGS]]) / Table1[[#This Row],[Budget_COGS]],
(Table1[[#This Row],[Budget_COGS]]-Table1[[#This Row],[COGS]]) / ABS(Table1[[#This Row],[Budget_COGS]])
)
)</f>
        <v>-0.7</v>
      </c>
      <c r="S3941" s="5" t="str">
        <f>IF(Table1[[#This Row],[COGS _Var]]&gt;=0, "Above Budget", "Below Budget")</f>
        <v>Above Budget</v>
      </c>
      <c r="T3941">
        <f>Table1[[#This Row],[Actual_Sales]]-Table1[[#This Row],[COGS]]</f>
        <v>42</v>
      </c>
      <c r="U3941">
        <v>40</v>
      </c>
      <c r="V3941">
        <f>Table1[[#This Row],[Gross_Margin]]-Table1[[#This Row],[Budget_Margin]]</f>
        <v>2</v>
      </c>
      <c r="W3941" s="5">
        <f>IF(
Table1[[#This Row],[Budget_Margin]]=0,
"",
IF(
Table1[[#This Row],[Budget_Margin]]&gt;0,
(Table1[[#This Row],[Gross_Margin]]-Table1[[#This Row],[Budget_Margin]]) / Table1[[#This Row],[Budget_Margin]],
(Table1[[#This Row],[Gross_Margin]]-Table1[[#This Row],[Budget_Margin]]) / ABS(Table1[[#This Row],[Budget_Margin]])
)
)</f>
        <v>0.05</v>
      </c>
      <c r="X3941" s="5" t="str">
        <f>IF(Table1[[#This Row],[Margin_Var]]&gt;=0, "Above Budget", "Below Budget")</f>
        <v>Above Budget</v>
      </c>
      <c r="Y3941" s="5">
        <f>IFERROR(Table1[[#This Row],[Gross_Margin]]/Table1[[#This Row],[Actual_Sales]],0)</f>
        <v>0.55263157894736847</v>
      </c>
      <c r="Z3941" s="5">
        <f>Table1[[#This Row],[Actual_Profit]]/Table1[[#This Row],[Actual_Sales]]</f>
        <v>-5.2631578947368418E-2</v>
      </c>
      <c r="AA3941">
        <v>46</v>
      </c>
      <c r="AB3941" s="5">
        <f>IFERROR(Table1[[#This Row],[Expenses]]/Table1[[#This Row],[Actual_Sales]],0)</f>
        <v>0.60526315789473684</v>
      </c>
      <c r="AC3941">
        <v>12</v>
      </c>
      <c r="AD3941">
        <v>-104</v>
      </c>
      <c r="AE3941" s="5">
        <f>IFERROR(Table1[[#This Row],[Inventory]]/Table1[[#This Row],[Actual_Sales]],0)</f>
        <v>-1.368421052631579</v>
      </c>
    </row>
    <row r="3942" spans="1:31" x14ac:dyDescent="0.25">
      <c r="A3942">
        <v>738</v>
      </c>
      <c r="B3942">
        <v>314</v>
      </c>
      <c r="C3942">
        <v>12</v>
      </c>
      <c r="D3942" s="2">
        <v>40299</v>
      </c>
      <c r="E3942">
        <v>76</v>
      </c>
      <c r="F3942">
        <v>60</v>
      </c>
      <c r="G3942">
        <f>Table1[[#This Row],[Actual_Sales]]-Table1[[#This Row],[Budget_Sales]]</f>
        <v>16</v>
      </c>
      <c r="H3942" s="5">
        <f>IF(
Table1[[#This Row],[Budget_Sales]]=0,
"",
IF(
Table1[[#This Row],[Budget_Sales]]&gt;0,
(Table1[[#This Row],[Actual_Sales]]-Table1[[#This Row],[Budget_Sales]])/Table1[[#This Row],[Budget_Sales]],
(Table1[[#This Row],[Actual_Sales]]-Table1[[#This Row],[Budget_Sales]])/ABS(Table1[[#This Row],[Budget_Sales]])
)
)</f>
        <v>0.26666666666666666</v>
      </c>
      <c r="I3942" s="5" t="str">
        <f>IF(Table1[[#This Row],[Sales_Var]]&gt;=0,"Above Budget","Below Budget")</f>
        <v>Above Budget</v>
      </c>
      <c r="J3942">
        <f>Table1[[#This Row],[Actual_Sales]]-(Table1[[#This Row],[COGS]]+Table1[[#This Row],[Expenses]])</f>
        <v>-4</v>
      </c>
      <c r="K3942">
        <v>0</v>
      </c>
      <c r="L3942">
        <f>Table1[[#This Row],[Actual_Profit]]-Table1[[#This Row],[Budget_Profit]]</f>
        <v>-4</v>
      </c>
      <c r="M3942" s="5" t="str">
        <f>IF(
Table1[[#This Row],[Budget_Profit]]=0,
"",
IF(
Table1[[#This Row],[Budget_Profit]]&gt;0,
(Table1[[#This Row],[Actual_Profit]]-Table1[[#This Row],[Budget_Profit]])/Table1[[#This Row],[Budget_Profit]],
(Table1[[#This Row],[Actual_Profit]]-Table1[[#This Row],[Budget_Profit]])/ABS(Table1[[#This Row],[Budget_Profit]])
)
)</f>
        <v/>
      </c>
      <c r="N3942" s="5" t="str">
        <f>IF(Table1[[#This Row],[Profit_Var]]&gt;=0, "Above Budget", "Below Budget")</f>
        <v>Below Budget</v>
      </c>
      <c r="O3942">
        <v>34</v>
      </c>
      <c r="P3942">
        <v>20</v>
      </c>
      <c r="Q3942">
        <f>Table1[[#This Row],[COGS]]-Table1[[#This Row],[Budget_COGS]]</f>
        <v>14</v>
      </c>
      <c r="R3942" s="5">
        <f>IF(
Table1[[#This Row],[Budget_COGS]]=0,
"",
IF(
Table1[[#This Row],[Budget_COGS]]&gt;0,
(Table1[[#This Row],[Budget_COGS]]-Table1[[#This Row],[COGS]]) / Table1[[#This Row],[Budget_COGS]],
(Table1[[#This Row],[Budget_COGS]]-Table1[[#This Row],[COGS]]) / ABS(Table1[[#This Row],[Budget_COGS]])
)
)</f>
        <v>-0.7</v>
      </c>
      <c r="S3942" s="5" t="str">
        <f>IF(Table1[[#This Row],[COGS _Var]]&gt;=0, "Above Budget", "Below Budget")</f>
        <v>Above Budget</v>
      </c>
      <c r="T3942">
        <f>Table1[[#This Row],[Actual_Sales]]-Table1[[#This Row],[COGS]]</f>
        <v>42</v>
      </c>
      <c r="U3942">
        <v>40</v>
      </c>
      <c r="V3942">
        <f>Table1[[#This Row],[Gross_Margin]]-Table1[[#This Row],[Budget_Margin]]</f>
        <v>2</v>
      </c>
      <c r="W3942" s="5">
        <f>IF(
Table1[[#This Row],[Budget_Margin]]=0,
"",
IF(
Table1[[#This Row],[Budget_Margin]]&gt;0,
(Table1[[#This Row],[Gross_Margin]]-Table1[[#This Row],[Budget_Margin]]) / Table1[[#This Row],[Budget_Margin]],
(Table1[[#This Row],[Gross_Margin]]-Table1[[#This Row],[Budget_Margin]]) / ABS(Table1[[#This Row],[Budget_Margin]])
)
)</f>
        <v>0.05</v>
      </c>
      <c r="X3942" s="5" t="str">
        <f>IF(Table1[[#This Row],[Margin_Var]]&gt;=0, "Above Budget", "Below Budget")</f>
        <v>Above Budget</v>
      </c>
      <c r="Y3942" s="5">
        <f>IFERROR(Table1[[#This Row],[Gross_Margin]]/Table1[[#This Row],[Actual_Sales]],0)</f>
        <v>0.55263157894736847</v>
      </c>
      <c r="Z3942" s="5">
        <f>Table1[[#This Row],[Actual_Profit]]/Table1[[#This Row],[Actual_Sales]]</f>
        <v>-5.2631578947368418E-2</v>
      </c>
      <c r="AA3942">
        <v>46</v>
      </c>
      <c r="AB3942" s="5">
        <f>IFERROR(Table1[[#This Row],[Expenses]]/Table1[[#This Row],[Actual_Sales]],0)</f>
        <v>0.60526315789473684</v>
      </c>
      <c r="AC3942">
        <v>12</v>
      </c>
      <c r="AD3942">
        <v>182</v>
      </c>
      <c r="AE3942" s="5">
        <f>IFERROR(Table1[[#This Row],[Inventory]]/Table1[[#This Row],[Actual_Sales]],0)</f>
        <v>2.3947368421052633</v>
      </c>
    </row>
    <row r="3943" spans="1:31" x14ac:dyDescent="0.25">
      <c r="A3943">
        <v>99</v>
      </c>
      <c r="B3943">
        <v>603</v>
      </c>
      <c r="C3943">
        <v>9</v>
      </c>
      <c r="D3943" s="2">
        <v>40179</v>
      </c>
      <c r="E3943">
        <v>76</v>
      </c>
      <c r="F3943">
        <v>50</v>
      </c>
      <c r="G3943">
        <f>Table1[[#This Row],[Actual_Sales]]-Table1[[#This Row],[Budget_Sales]]</f>
        <v>26</v>
      </c>
      <c r="H3943" s="5">
        <f>IF(
Table1[[#This Row],[Budget_Sales]]=0,
"",
IF(
Table1[[#This Row],[Budget_Sales]]&gt;0,
(Table1[[#This Row],[Actual_Sales]]-Table1[[#This Row],[Budget_Sales]])/Table1[[#This Row],[Budget_Sales]],
(Table1[[#This Row],[Actual_Sales]]-Table1[[#This Row],[Budget_Sales]])/ABS(Table1[[#This Row],[Budget_Sales]])
)
)</f>
        <v>0.52</v>
      </c>
      <c r="I3943" s="5" t="str">
        <f>IF(Table1[[#This Row],[Sales_Var]]&gt;=0,"Above Budget","Below Budget")</f>
        <v>Above Budget</v>
      </c>
      <c r="J3943">
        <f>Table1[[#This Row],[Actual_Sales]]-(Table1[[#This Row],[COGS]]+Table1[[#This Row],[Expenses]])</f>
        <v>-4</v>
      </c>
      <c r="K3943">
        <v>0</v>
      </c>
      <c r="L3943">
        <f>Table1[[#This Row],[Actual_Profit]]-Table1[[#This Row],[Budget_Profit]]</f>
        <v>-4</v>
      </c>
      <c r="M3943" s="5" t="str">
        <f>IF(
Table1[[#This Row],[Budget_Profit]]=0,
"",
IF(
Table1[[#This Row],[Budget_Profit]]&gt;0,
(Table1[[#This Row],[Actual_Profit]]-Table1[[#This Row],[Budget_Profit]])/Table1[[#This Row],[Budget_Profit]],
(Table1[[#This Row],[Actual_Profit]]-Table1[[#This Row],[Budget_Profit]])/ABS(Table1[[#This Row],[Budget_Profit]])
)
)</f>
        <v/>
      </c>
      <c r="N3943" s="5" t="str">
        <f>IF(Table1[[#This Row],[Profit_Var]]&gt;=0, "Above Budget", "Below Budget")</f>
        <v>Below Budget</v>
      </c>
      <c r="O3943">
        <v>34</v>
      </c>
      <c r="P3943">
        <v>20</v>
      </c>
      <c r="Q3943">
        <f>Table1[[#This Row],[COGS]]-Table1[[#This Row],[Budget_COGS]]</f>
        <v>14</v>
      </c>
      <c r="R3943" s="5">
        <f>IF(
Table1[[#This Row],[Budget_COGS]]=0,
"",
IF(
Table1[[#This Row],[Budget_COGS]]&gt;0,
(Table1[[#This Row],[Budget_COGS]]-Table1[[#This Row],[COGS]]) / Table1[[#This Row],[Budget_COGS]],
(Table1[[#This Row],[Budget_COGS]]-Table1[[#This Row],[COGS]]) / ABS(Table1[[#This Row],[Budget_COGS]])
)
)</f>
        <v>-0.7</v>
      </c>
      <c r="S3943" s="5" t="str">
        <f>IF(Table1[[#This Row],[COGS _Var]]&gt;=0, "Above Budget", "Below Budget")</f>
        <v>Above Budget</v>
      </c>
      <c r="T3943">
        <f>Table1[[#This Row],[Actual_Sales]]-Table1[[#This Row],[COGS]]</f>
        <v>42</v>
      </c>
      <c r="U3943">
        <v>30</v>
      </c>
      <c r="V3943">
        <f>Table1[[#This Row],[Gross_Margin]]-Table1[[#This Row],[Budget_Margin]]</f>
        <v>12</v>
      </c>
      <c r="W3943" s="5">
        <f>IF(
Table1[[#This Row],[Budget_Margin]]=0,
"",
IF(
Table1[[#This Row],[Budget_Margin]]&gt;0,
(Table1[[#This Row],[Gross_Margin]]-Table1[[#This Row],[Budget_Margin]]) / Table1[[#This Row],[Budget_Margin]],
(Table1[[#This Row],[Gross_Margin]]-Table1[[#This Row],[Budget_Margin]]) / ABS(Table1[[#This Row],[Budget_Margin]])
)
)</f>
        <v>0.4</v>
      </c>
      <c r="X3943" s="5" t="str">
        <f>IF(Table1[[#This Row],[Margin_Var]]&gt;=0, "Above Budget", "Below Budget")</f>
        <v>Above Budget</v>
      </c>
      <c r="Y3943" s="5">
        <f>IFERROR(Table1[[#This Row],[Gross_Margin]]/Table1[[#This Row],[Actual_Sales]],0)</f>
        <v>0.55263157894736847</v>
      </c>
      <c r="Z3943" s="5">
        <f>Table1[[#This Row],[Actual_Profit]]/Table1[[#This Row],[Actual_Sales]]</f>
        <v>-5.2631578947368418E-2</v>
      </c>
      <c r="AA3943">
        <v>46</v>
      </c>
      <c r="AB3943" s="5">
        <f>IFERROR(Table1[[#This Row],[Expenses]]/Table1[[#This Row],[Actual_Sales]],0)</f>
        <v>0.60526315789473684</v>
      </c>
      <c r="AC3943">
        <v>12</v>
      </c>
      <c r="AD3943">
        <v>197</v>
      </c>
      <c r="AE3943" s="5">
        <f>IFERROR(Table1[[#This Row],[Inventory]]/Table1[[#This Row],[Actual_Sales]],0)</f>
        <v>2.5921052631578947</v>
      </c>
    </row>
    <row r="3944" spans="1:31" x14ac:dyDescent="0.25">
      <c r="A3944">
        <v>49</v>
      </c>
      <c r="B3944">
        <v>417</v>
      </c>
      <c r="C3944">
        <v>13</v>
      </c>
      <c r="D3944" s="2">
        <v>40179</v>
      </c>
      <c r="E3944">
        <v>76</v>
      </c>
      <c r="F3944">
        <v>60</v>
      </c>
      <c r="G3944">
        <f>Table1[[#This Row],[Actual_Sales]]-Table1[[#This Row],[Budget_Sales]]</f>
        <v>16</v>
      </c>
      <c r="H3944" s="5">
        <f>IF(
Table1[[#This Row],[Budget_Sales]]=0,
"",
IF(
Table1[[#This Row],[Budget_Sales]]&gt;0,
(Table1[[#This Row],[Actual_Sales]]-Table1[[#This Row],[Budget_Sales]])/Table1[[#This Row],[Budget_Sales]],
(Table1[[#This Row],[Actual_Sales]]-Table1[[#This Row],[Budget_Sales]])/ABS(Table1[[#This Row],[Budget_Sales]])
)
)</f>
        <v>0.26666666666666666</v>
      </c>
      <c r="I3944" s="5" t="str">
        <f>IF(Table1[[#This Row],[Sales_Var]]&gt;=0,"Above Budget","Below Budget")</f>
        <v>Above Budget</v>
      </c>
      <c r="J3944">
        <f>Table1[[#This Row],[Actual_Sales]]-(Table1[[#This Row],[COGS]]+Table1[[#This Row],[Expenses]])</f>
        <v>-4</v>
      </c>
      <c r="K3944">
        <v>0</v>
      </c>
      <c r="L3944">
        <f>Table1[[#This Row],[Actual_Profit]]-Table1[[#This Row],[Budget_Profit]]</f>
        <v>-4</v>
      </c>
      <c r="M3944" s="5" t="str">
        <f>IF(
Table1[[#This Row],[Budget_Profit]]=0,
"",
IF(
Table1[[#This Row],[Budget_Profit]]&gt;0,
(Table1[[#This Row],[Actual_Profit]]-Table1[[#This Row],[Budget_Profit]])/Table1[[#This Row],[Budget_Profit]],
(Table1[[#This Row],[Actual_Profit]]-Table1[[#This Row],[Budget_Profit]])/ABS(Table1[[#This Row],[Budget_Profit]])
)
)</f>
        <v/>
      </c>
      <c r="N3944" s="5" t="str">
        <f>IF(Table1[[#This Row],[Profit_Var]]&gt;=0, "Above Budget", "Below Budget")</f>
        <v>Below Budget</v>
      </c>
      <c r="O3944">
        <v>34</v>
      </c>
      <c r="P3944">
        <v>20</v>
      </c>
      <c r="Q3944">
        <f>Table1[[#This Row],[COGS]]-Table1[[#This Row],[Budget_COGS]]</f>
        <v>14</v>
      </c>
      <c r="R3944" s="5">
        <f>IF(
Table1[[#This Row],[Budget_COGS]]=0,
"",
IF(
Table1[[#This Row],[Budget_COGS]]&gt;0,
(Table1[[#This Row],[Budget_COGS]]-Table1[[#This Row],[COGS]]) / Table1[[#This Row],[Budget_COGS]],
(Table1[[#This Row],[Budget_COGS]]-Table1[[#This Row],[COGS]]) / ABS(Table1[[#This Row],[Budget_COGS]])
)
)</f>
        <v>-0.7</v>
      </c>
      <c r="S3944" s="5" t="str">
        <f>IF(Table1[[#This Row],[COGS _Var]]&gt;=0, "Above Budget", "Below Budget")</f>
        <v>Above Budget</v>
      </c>
      <c r="T3944">
        <f>Table1[[#This Row],[Actual_Sales]]-Table1[[#This Row],[COGS]]</f>
        <v>42</v>
      </c>
      <c r="U3944">
        <v>40</v>
      </c>
      <c r="V3944">
        <f>Table1[[#This Row],[Gross_Margin]]-Table1[[#This Row],[Budget_Margin]]</f>
        <v>2</v>
      </c>
      <c r="W3944" s="5">
        <f>IF(
Table1[[#This Row],[Budget_Margin]]=0,
"",
IF(
Table1[[#This Row],[Budget_Margin]]&gt;0,
(Table1[[#This Row],[Gross_Margin]]-Table1[[#This Row],[Budget_Margin]]) / Table1[[#This Row],[Budget_Margin]],
(Table1[[#This Row],[Gross_Margin]]-Table1[[#This Row],[Budget_Margin]]) / ABS(Table1[[#This Row],[Budget_Margin]])
)
)</f>
        <v>0.05</v>
      </c>
      <c r="X3944" s="5" t="str">
        <f>IF(Table1[[#This Row],[Margin_Var]]&gt;=0, "Above Budget", "Below Budget")</f>
        <v>Above Budget</v>
      </c>
      <c r="Y3944" s="5">
        <f>IFERROR(Table1[[#This Row],[Gross_Margin]]/Table1[[#This Row],[Actual_Sales]],0)</f>
        <v>0.55263157894736847</v>
      </c>
      <c r="Z3944" s="5">
        <f>Table1[[#This Row],[Actual_Profit]]/Table1[[#This Row],[Actual_Sales]]</f>
        <v>-5.2631578947368418E-2</v>
      </c>
      <c r="AA3944">
        <v>46</v>
      </c>
      <c r="AB3944" s="5">
        <f>IFERROR(Table1[[#This Row],[Expenses]]/Table1[[#This Row],[Actual_Sales]],0)</f>
        <v>0.60526315789473684</v>
      </c>
      <c r="AC3944">
        <v>12</v>
      </c>
      <c r="AD3944">
        <v>197</v>
      </c>
      <c r="AE3944" s="5">
        <f>IFERROR(Table1[[#This Row],[Inventory]]/Table1[[#This Row],[Actual_Sales]],0)</f>
        <v>2.5921052631578947</v>
      </c>
    </row>
    <row r="3945" spans="1:31" x14ac:dyDescent="0.25">
      <c r="A3945">
        <v>1239</v>
      </c>
      <c r="B3945">
        <v>985</v>
      </c>
      <c r="C3945">
        <v>4</v>
      </c>
      <c r="D3945" s="2">
        <v>40360</v>
      </c>
      <c r="E3945">
        <v>113</v>
      </c>
      <c r="F3945">
        <v>90</v>
      </c>
      <c r="G3945">
        <f>Table1[[#This Row],[Actual_Sales]]-Table1[[#This Row],[Budget_Sales]]</f>
        <v>23</v>
      </c>
      <c r="H3945" s="5">
        <f>IF(
Table1[[#This Row],[Budget_Sales]]=0,
"",
IF(
Table1[[#This Row],[Budget_Sales]]&gt;0,
(Table1[[#This Row],[Actual_Sales]]-Table1[[#This Row],[Budget_Sales]])/Table1[[#This Row],[Budget_Sales]],
(Table1[[#This Row],[Actual_Sales]]-Table1[[#This Row],[Budget_Sales]])/ABS(Table1[[#This Row],[Budget_Sales]])
)
)</f>
        <v>0.25555555555555554</v>
      </c>
      <c r="I3945" s="5" t="str">
        <f>IF(Table1[[#This Row],[Sales_Var]]&gt;=0,"Above Budget","Below Budget")</f>
        <v>Above Budget</v>
      </c>
      <c r="J3945">
        <f>Table1[[#This Row],[Actual_Sales]]-(Table1[[#This Row],[COGS]]+Table1[[#This Row],[Expenses]])</f>
        <v>-6</v>
      </c>
      <c r="K3945">
        <v>0</v>
      </c>
      <c r="L3945">
        <f>Table1[[#This Row],[Actual_Profit]]-Table1[[#This Row],[Budget_Profit]]</f>
        <v>-6</v>
      </c>
      <c r="M3945" s="5" t="str">
        <f>IF(
Table1[[#This Row],[Budget_Profit]]=0,
"",
IF(
Table1[[#This Row],[Budget_Profit]]&gt;0,
(Table1[[#This Row],[Actual_Profit]]-Table1[[#This Row],[Budget_Profit]])/Table1[[#This Row],[Budget_Profit]],
(Table1[[#This Row],[Actual_Profit]]-Table1[[#This Row],[Budget_Profit]])/ABS(Table1[[#This Row],[Budget_Profit]])
)
)</f>
        <v/>
      </c>
      <c r="N3945" s="5" t="str">
        <f>IF(Table1[[#This Row],[Profit_Var]]&gt;=0, "Above Budget", "Below Budget")</f>
        <v>Below Budget</v>
      </c>
      <c r="O3945">
        <v>47</v>
      </c>
      <c r="P3945">
        <v>40</v>
      </c>
      <c r="Q3945">
        <f>Table1[[#This Row],[COGS]]-Table1[[#This Row],[Budget_COGS]]</f>
        <v>7</v>
      </c>
      <c r="R3945" s="5">
        <f>IF(
Table1[[#This Row],[Budget_COGS]]=0,
"",
IF(
Table1[[#This Row],[Budget_COGS]]&gt;0,
(Table1[[#This Row],[Budget_COGS]]-Table1[[#This Row],[COGS]]) / Table1[[#This Row],[Budget_COGS]],
(Table1[[#This Row],[Budget_COGS]]-Table1[[#This Row],[COGS]]) / ABS(Table1[[#This Row],[Budget_COGS]])
)
)</f>
        <v>-0.17499999999999999</v>
      </c>
      <c r="S3945" s="5" t="str">
        <f>IF(Table1[[#This Row],[COGS _Var]]&gt;=0, "Above Budget", "Below Budget")</f>
        <v>Above Budget</v>
      </c>
      <c r="T3945">
        <f>Table1[[#This Row],[Actual_Sales]]-Table1[[#This Row],[COGS]]</f>
        <v>66</v>
      </c>
      <c r="U3945">
        <v>50</v>
      </c>
      <c r="V3945">
        <f>Table1[[#This Row],[Gross_Margin]]-Table1[[#This Row],[Budget_Margin]]</f>
        <v>16</v>
      </c>
      <c r="W3945" s="5">
        <f>IF(
Table1[[#This Row],[Budget_Margin]]=0,
"",
IF(
Table1[[#This Row],[Budget_Margin]]&gt;0,
(Table1[[#This Row],[Gross_Margin]]-Table1[[#This Row],[Budget_Margin]]) / Table1[[#This Row],[Budget_Margin]],
(Table1[[#This Row],[Gross_Margin]]-Table1[[#This Row],[Budget_Margin]]) / ABS(Table1[[#This Row],[Budget_Margin]])
)
)</f>
        <v>0.32</v>
      </c>
      <c r="X3945" s="5" t="str">
        <f>IF(Table1[[#This Row],[Margin_Var]]&gt;=0, "Above Budget", "Below Budget")</f>
        <v>Above Budget</v>
      </c>
      <c r="Y3945" s="5">
        <f>IFERROR(Table1[[#This Row],[Gross_Margin]]/Table1[[#This Row],[Actual_Sales]],0)</f>
        <v>0.58407079646017701</v>
      </c>
      <c r="Z3945" s="5">
        <f>Table1[[#This Row],[Actual_Profit]]/Table1[[#This Row],[Actual_Sales]]</f>
        <v>-5.3097345132743362E-2</v>
      </c>
      <c r="AA3945">
        <v>72</v>
      </c>
      <c r="AB3945" s="5">
        <f>IFERROR(Table1[[#This Row],[Expenses]]/Table1[[#This Row],[Actual_Sales]],0)</f>
        <v>0.63716814159292035</v>
      </c>
      <c r="AC3945">
        <v>42</v>
      </c>
      <c r="AD3945">
        <v>-395</v>
      </c>
      <c r="AE3945" s="5">
        <f>IFERROR(Table1[[#This Row],[Inventory]]/Table1[[#This Row],[Actual_Sales]],0)</f>
        <v>-3.4955752212389379</v>
      </c>
    </row>
    <row r="3946" spans="1:31" x14ac:dyDescent="0.25">
      <c r="A3946">
        <v>1163</v>
      </c>
      <c r="B3946">
        <v>608</v>
      </c>
      <c r="C3946">
        <v>12</v>
      </c>
      <c r="D3946" s="2">
        <v>40360</v>
      </c>
      <c r="E3946">
        <v>113</v>
      </c>
      <c r="F3946">
        <v>90</v>
      </c>
      <c r="G3946">
        <f>Table1[[#This Row],[Actual_Sales]]-Table1[[#This Row],[Budget_Sales]]</f>
        <v>23</v>
      </c>
      <c r="H3946" s="5">
        <f>IF(
Table1[[#This Row],[Budget_Sales]]=0,
"",
IF(
Table1[[#This Row],[Budget_Sales]]&gt;0,
(Table1[[#This Row],[Actual_Sales]]-Table1[[#This Row],[Budget_Sales]])/Table1[[#This Row],[Budget_Sales]],
(Table1[[#This Row],[Actual_Sales]]-Table1[[#This Row],[Budget_Sales]])/ABS(Table1[[#This Row],[Budget_Sales]])
)
)</f>
        <v>0.25555555555555554</v>
      </c>
      <c r="I3946" s="5" t="str">
        <f>IF(Table1[[#This Row],[Sales_Var]]&gt;=0,"Above Budget","Below Budget")</f>
        <v>Above Budget</v>
      </c>
      <c r="J3946">
        <f>Table1[[#This Row],[Actual_Sales]]-(Table1[[#This Row],[COGS]]+Table1[[#This Row],[Expenses]])</f>
        <v>-6</v>
      </c>
      <c r="K3946">
        <v>0</v>
      </c>
      <c r="L3946">
        <f>Table1[[#This Row],[Actual_Profit]]-Table1[[#This Row],[Budget_Profit]]</f>
        <v>-6</v>
      </c>
      <c r="M3946" s="5" t="str">
        <f>IF(
Table1[[#This Row],[Budget_Profit]]=0,
"",
IF(
Table1[[#This Row],[Budget_Profit]]&gt;0,
(Table1[[#This Row],[Actual_Profit]]-Table1[[#This Row],[Budget_Profit]])/Table1[[#This Row],[Budget_Profit]],
(Table1[[#This Row],[Actual_Profit]]-Table1[[#This Row],[Budget_Profit]])/ABS(Table1[[#This Row],[Budget_Profit]])
)
)</f>
        <v/>
      </c>
      <c r="N3946" s="5" t="str">
        <f>IF(Table1[[#This Row],[Profit_Var]]&gt;=0, "Above Budget", "Below Budget")</f>
        <v>Below Budget</v>
      </c>
      <c r="O3946">
        <v>47</v>
      </c>
      <c r="P3946">
        <v>40</v>
      </c>
      <c r="Q3946">
        <f>Table1[[#This Row],[COGS]]-Table1[[#This Row],[Budget_COGS]]</f>
        <v>7</v>
      </c>
      <c r="R3946" s="5">
        <f>IF(
Table1[[#This Row],[Budget_COGS]]=0,
"",
IF(
Table1[[#This Row],[Budget_COGS]]&gt;0,
(Table1[[#This Row],[Budget_COGS]]-Table1[[#This Row],[COGS]]) / Table1[[#This Row],[Budget_COGS]],
(Table1[[#This Row],[Budget_COGS]]-Table1[[#This Row],[COGS]]) / ABS(Table1[[#This Row],[Budget_COGS]])
)
)</f>
        <v>-0.17499999999999999</v>
      </c>
      <c r="S3946" s="5" t="str">
        <f>IF(Table1[[#This Row],[COGS _Var]]&gt;=0, "Above Budget", "Below Budget")</f>
        <v>Above Budget</v>
      </c>
      <c r="T3946">
        <f>Table1[[#This Row],[Actual_Sales]]-Table1[[#This Row],[COGS]]</f>
        <v>66</v>
      </c>
      <c r="U3946">
        <v>50</v>
      </c>
      <c r="V3946">
        <f>Table1[[#This Row],[Gross_Margin]]-Table1[[#This Row],[Budget_Margin]]</f>
        <v>16</v>
      </c>
      <c r="W3946" s="5">
        <f>IF(
Table1[[#This Row],[Budget_Margin]]=0,
"",
IF(
Table1[[#This Row],[Budget_Margin]]&gt;0,
(Table1[[#This Row],[Gross_Margin]]-Table1[[#This Row],[Budget_Margin]]) / Table1[[#This Row],[Budget_Margin]],
(Table1[[#This Row],[Gross_Margin]]-Table1[[#This Row],[Budget_Margin]]) / ABS(Table1[[#This Row],[Budget_Margin]])
)
)</f>
        <v>0.32</v>
      </c>
      <c r="X3946" s="5" t="str">
        <f>IF(Table1[[#This Row],[Margin_Var]]&gt;=0, "Above Budget", "Below Budget")</f>
        <v>Above Budget</v>
      </c>
      <c r="Y3946" s="5">
        <f>IFERROR(Table1[[#This Row],[Gross_Margin]]/Table1[[#This Row],[Actual_Sales]],0)</f>
        <v>0.58407079646017701</v>
      </c>
      <c r="Z3946" s="5">
        <f>Table1[[#This Row],[Actual_Profit]]/Table1[[#This Row],[Actual_Sales]]</f>
        <v>-5.3097345132743362E-2</v>
      </c>
      <c r="AA3946">
        <v>72</v>
      </c>
      <c r="AB3946" s="5">
        <f>IFERROR(Table1[[#This Row],[Expenses]]/Table1[[#This Row],[Actual_Sales]],0)</f>
        <v>0.63716814159292035</v>
      </c>
      <c r="AC3946">
        <v>42</v>
      </c>
      <c r="AD3946">
        <v>622</v>
      </c>
      <c r="AE3946" s="5">
        <f>IFERROR(Table1[[#This Row],[Inventory]]/Table1[[#This Row],[Actual_Sales]],0)</f>
        <v>5.5044247787610621</v>
      </c>
    </row>
    <row r="3947" spans="1:31" x14ac:dyDescent="0.25">
      <c r="A3947">
        <v>3278</v>
      </c>
      <c r="B3947">
        <v>567</v>
      </c>
      <c r="C3947">
        <v>3</v>
      </c>
      <c r="D3947" s="2">
        <v>40725</v>
      </c>
      <c r="E3947">
        <v>94</v>
      </c>
      <c r="F3947">
        <v>90</v>
      </c>
      <c r="G3947">
        <f>Table1[[#This Row],[Actual_Sales]]-Table1[[#This Row],[Budget_Sales]]</f>
        <v>4</v>
      </c>
      <c r="H3947" s="5">
        <f>IF(
Table1[[#This Row],[Budget_Sales]]=0,
"",
IF(
Table1[[#This Row],[Budget_Sales]]&gt;0,
(Table1[[#This Row],[Actual_Sales]]-Table1[[#This Row],[Budget_Sales]])/Table1[[#This Row],[Budget_Sales]],
(Table1[[#This Row],[Actual_Sales]]-Table1[[#This Row],[Budget_Sales]])/ABS(Table1[[#This Row],[Budget_Sales]])
)
)</f>
        <v>4.4444444444444446E-2</v>
      </c>
      <c r="I3947" s="5" t="str">
        <f>IF(Table1[[#This Row],[Sales_Var]]&gt;=0,"Above Budget","Below Budget")</f>
        <v>Above Budget</v>
      </c>
      <c r="J3947">
        <f>Table1[[#This Row],[Actual_Sales]]-(Table1[[#This Row],[COGS]]+Table1[[#This Row],[Expenses]])</f>
        <v>-5</v>
      </c>
      <c r="K3947">
        <v>0</v>
      </c>
      <c r="L3947">
        <f>Table1[[#This Row],[Actual_Profit]]-Table1[[#This Row],[Budget_Profit]]</f>
        <v>-5</v>
      </c>
      <c r="M3947" s="5" t="str">
        <f>IF(
Table1[[#This Row],[Budget_Profit]]=0,
"",
IF(
Table1[[#This Row],[Budget_Profit]]&gt;0,
(Table1[[#This Row],[Actual_Profit]]-Table1[[#This Row],[Budget_Profit]])/Table1[[#This Row],[Budget_Profit]],
(Table1[[#This Row],[Actual_Profit]]-Table1[[#This Row],[Budget_Profit]])/ABS(Table1[[#This Row],[Budget_Profit]])
)
)</f>
        <v/>
      </c>
      <c r="N3947" s="5" t="str">
        <f>IF(Table1[[#This Row],[Profit_Var]]&gt;=0, "Above Budget", "Below Budget")</f>
        <v>Below Budget</v>
      </c>
      <c r="O3947">
        <v>39</v>
      </c>
      <c r="P3947">
        <v>40</v>
      </c>
      <c r="Q3947">
        <f>Table1[[#This Row],[COGS]]-Table1[[#This Row],[Budget_COGS]]</f>
        <v>-1</v>
      </c>
      <c r="R3947" s="5">
        <f>IF(
Table1[[#This Row],[Budget_COGS]]=0,
"",
IF(
Table1[[#This Row],[Budget_COGS]]&gt;0,
(Table1[[#This Row],[Budget_COGS]]-Table1[[#This Row],[COGS]]) / Table1[[#This Row],[Budget_COGS]],
(Table1[[#This Row],[Budget_COGS]]-Table1[[#This Row],[COGS]]) / ABS(Table1[[#This Row],[Budget_COGS]])
)
)</f>
        <v>2.5000000000000001E-2</v>
      </c>
      <c r="S3947" s="5" t="str">
        <f>IF(Table1[[#This Row],[COGS _Var]]&gt;=0, "Above Budget", "Below Budget")</f>
        <v>Below Budget</v>
      </c>
      <c r="T3947">
        <f>Table1[[#This Row],[Actual_Sales]]-Table1[[#This Row],[COGS]]</f>
        <v>55</v>
      </c>
      <c r="U3947">
        <v>50</v>
      </c>
      <c r="V3947">
        <f>Table1[[#This Row],[Gross_Margin]]-Table1[[#This Row],[Budget_Margin]]</f>
        <v>5</v>
      </c>
      <c r="W3947" s="5">
        <f>IF(
Table1[[#This Row],[Budget_Margin]]=0,
"",
IF(
Table1[[#This Row],[Budget_Margin]]&gt;0,
(Table1[[#This Row],[Gross_Margin]]-Table1[[#This Row],[Budget_Margin]]) / Table1[[#This Row],[Budget_Margin]],
(Table1[[#This Row],[Gross_Margin]]-Table1[[#This Row],[Budget_Margin]]) / ABS(Table1[[#This Row],[Budget_Margin]])
)
)</f>
        <v>0.1</v>
      </c>
      <c r="X3947" s="5" t="str">
        <f>IF(Table1[[#This Row],[Margin_Var]]&gt;=0, "Above Budget", "Below Budget")</f>
        <v>Above Budget</v>
      </c>
      <c r="Y3947" s="5">
        <f>IFERROR(Table1[[#This Row],[Gross_Margin]]/Table1[[#This Row],[Actual_Sales]],0)</f>
        <v>0.58510638297872342</v>
      </c>
      <c r="Z3947" s="5">
        <f>Table1[[#This Row],[Actual_Profit]]/Table1[[#This Row],[Actual_Sales]]</f>
        <v>-5.3191489361702128E-2</v>
      </c>
      <c r="AA3947">
        <v>60</v>
      </c>
      <c r="AB3947" s="5">
        <f>IFERROR(Table1[[#This Row],[Expenses]]/Table1[[#This Row],[Actual_Sales]],0)</f>
        <v>0.63829787234042556</v>
      </c>
      <c r="AC3947">
        <v>36</v>
      </c>
      <c r="AD3947">
        <v>517</v>
      </c>
      <c r="AE3947" s="5">
        <f>IFERROR(Table1[[#This Row],[Inventory]]/Table1[[#This Row],[Actual_Sales]],0)</f>
        <v>5.5</v>
      </c>
    </row>
    <row r="3948" spans="1:31" x14ac:dyDescent="0.25">
      <c r="A3948">
        <v>462</v>
      </c>
      <c r="B3948">
        <v>702</v>
      </c>
      <c r="C3948">
        <v>2</v>
      </c>
      <c r="D3948" s="2">
        <v>40238</v>
      </c>
      <c r="E3948">
        <v>75</v>
      </c>
      <c r="F3948">
        <v>90</v>
      </c>
      <c r="G3948">
        <f>Table1[[#This Row],[Actual_Sales]]-Table1[[#This Row],[Budget_Sales]]</f>
        <v>-15</v>
      </c>
      <c r="H3948" s="5">
        <f>IF(
Table1[[#This Row],[Budget_Sales]]=0,
"",
IF(
Table1[[#This Row],[Budget_Sales]]&gt;0,
(Table1[[#This Row],[Actual_Sales]]-Table1[[#This Row],[Budget_Sales]])/Table1[[#This Row],[Budget_Sales]],
(Table1[[#This Row],[Actual_Sales]]-Table1[[#This Row],[Budget_Sales]])/ABS(Table1[[#This Row],[Budget_Sales]])
)
)</f>
        <v>-0.16666666666666666</v>
      </c>
      <c r="I3948" s="5" t="str">
        <f>IF(Table1[[#This Row],[Sales_Var]]&gt;=0,"Above Budget","Below Budget")</f>
        <v>Below Budget</v>
      </c>
      <c r="J3948">
        <f>Table1[[#This Row],[Actual_Sales]]-(Table1[[#This Row],[COGS]]+Table1[[#This Row],[Expenses]])</f>
        <v>-4</v>
      </c>
      <c r="K3948">
        <v>10</v>
      </c>
      <c r="L3948">
        <f>Table1[[#This Row],[Actual_Profit]]-Table1[[#This Row],[Budget_Profit]]</f>
        <v>-14</v>
      </c>
      <c r="M3948" s="5">
        <f>IF(
Table1[[#This Row],[Budget_Profit]]=0,
"",
IF(
Table1[[#This Row],[Budget_Profit]]&gt;0,
(Table1[[#This Row],[Actual_Profit]]-Table1[[#This Row],[Budget_Profit]])/Table1[[#This Row],[Budget_Profit]],
(Table1[[#This Row],[Actual_Profit]]-Table1[[#This Row],[Budget_Profit]])/ABS(Table1[[#This Row],[Budget_Profit]])
)
)</f>
        <v>-1.4</v>
      </c>
      <c r="N3948" s="5" t="str">
        <f>IF(Table1[[#This Row],[Profit_Var]]&gt;=0, "Above Budget", "Below Budget")</f>
        <v>Below Budget</v>
      </c>
      <c r="O3948">
        <v>33</v>
      </c>
      <c r="P3948">
        <v>40</v>
      </c>
      <c r="Q3948">
        <f>Table1[[#This Row],[COGS]]-Table1[[#This Row],[Budget_COGS]]</f>
        <v>-7</v>
      </c>
      <c r="R3948" s="5">
        <f>IF(
Table1[[#This Row],[Budget_COGS]]=0,
"",
IF(
Table1[[#This Row],[Budget_COGS]]&gt;0,
(Table1[[#This Row],[Budget_COGS]]-Table1[[#This Row],[COGS]]) / Table1[[#This Row],[Budget_COGS]],
(Table1[[#This Row],[Budget_COGS]]-Table1[[#This Row],[COGS]]) / ABS(Table1[[#This Row],[Budget_COGS]])
)
)</f>
        <v>0.17499999999999999</v>
      </c>
      <c r="S3948" s="5" t="str">
        <f>IF(Table1[[#This Row],[COGS _Var]]&gt;=0, "Above Budget", "Below Budget")</f>
        <v>Below Budget</v>
      </c>
      <c r="T3948">
        <f>Table1[[#This Row],[Actual_Sales]]-Table1[[#This Row],[COGS]]</f>
        <v>42</v>
      </c>
      <c r="U3948">
        <v>50</v>
      </c>
      <c r="V3948">
        <f>Table1[[#This Row],[Gross_Margin]]-Table1[[#This Row],[Budget_Margin]]</f>
        <v>-8</v>
      </c>
      <c r="W3948" s="5">
        <f>IF(
Table1[[#This Row],[Budget_Margin]]=0,
"",
IF(
Table1[[#This Row],[Budget_Margin]]&gt;0,
(Table1[[#This Row],[Gross_Margin]]-Table1[[#This Row],[Budget_Margin]]) / Table1[[#This Row],[Budget_Margin]],
(Table1[[#This Row],[Gross_Margin]]-Table1[[#This Row],[Budget_Margin]]) / ABS(Table1[[#This Row],[Budget_Margin]])
)
)</f>
        <v>-0.16</v>
      </c>
      <c r="X3948" s="5" t="str">
        <f>IF(Table1[[#This Row],[Margin_Var]]&gt;=0, "Above Budget", "Below Budget")</f>
        <v>Below Budget</v>
      </c>
      <c r="Y3948" s="5">
        <f>IFERROR(Table1[[#This Row],[Gross_Margin]]/Table1[[#This Row],[Actual_Sales]],0)</f>
        <v>0.56000000000000005</v>
      </c>
      <c r="Z3948" s="5">
        <f>Table1[[#This Row],[Actual_Profit]]/Table1[[#This Row],[Actual_Sales]]</f>
        <v>-5.3333333333333337E-2</v>
      </c>
      <c r="AA3948">
        <v>46</v>
      </c>
      <c r="AB3948" s="5">
        <f>IFERROR(Table1[[#This Row],[Expenses]]/Table1[[#This Row],[Actual_Sales]],0)</f>
        <v>0.61333333333333329</v>
      </c>
      <c r="AC3948">
        <v>12</v>
      </c>
      <c r="AD3948">
        <v>190</v>
      </c>
      <c r="AE3948" s="5">
        <f>IFERROR(Table1[[#This Row],[Inventory]]/Table1[[#This Row],[Actual_Sales]],0)</f>
        <v>2.5333333333333332</v>
      </c>
    </row>
    <row r="3949" spans="1:31" x14ac:dyDescent="0.25">
      <c r="A3949">
        <v>448</v>
      </c>
      <c r="B3949">
        <v>603</v>
      </c>
      <c r="C3949">
        <v>7</v>
      </c>
      <c r="D3949" s="2">
        <v>40238</v>
      </c>
      <c r="E3949">
        <v>75</v>
      </c>
      <c r="F3949">
        <v>70</v>
      </c>
      <c r="G3949">
        <f>Table1[[#This Row],[Actual_Sales]]-Table1[[#This Row],[Budget_Sales]]</f>
        <v>5</v>
      </c>
      <c r="H3949" s="5">
        <f>IF(
Table1[[#This Row],[Budget_Sales]]=0,
"",
IF(
Table1[[#This Row],[Budget_Sales]]&gt;0,
(Table1[[#This Row],[Actual_Sales]]-Table1[[#This Row],[Budget_Sales]])/Table1[[#This Row],[Budget_Sales]],
(Table1[[#This Row],[Actual_Sales]]-Table1[[#This Row],[Budget_Sales]])/ABS(Table1[[#This Row],[Budget_Sales]])
)
)</f>
        <v>7.1428571428571425E-2</v>
      </c>
      <c r="I3949" s="5" t="str">
        <f>IF(Table1[[#This Row],[Sales_Var]]&gt;=0,"Above Budget","Below Budget")</f>
        <v>Above Budget</v>
      </c>
      <c r="J3949">
        <f>Table1[[#This Row],[Actual_Sales]]-(Table1[[#This Row],[COGS]]+Table1[[#This Row],[Expenses]])</f>
        <v>-4</v>
      </c>
      <c r="K3949">
        <v>0</v>
      </c>
      <c r="L3949">
        <f>Table1[[#This Row],[Actual_Profit]]-Table1[[#This Row],[Budget_Profit]]</f>
        <v>-4</v>
      </c>
      <c r="M3949" s="5" t="str">
        <f>IF(
Table1[[#This Row],[Budget_Profit]]=0,
"",
IF(
Table1[[#This Row],[Budget_Profit]]&gt;0,
(Table1[[#This Row],[Actual_Profit]]-Table1[[#This Row],[Budget_Profit]])/Table1[[#This Row],[Budget_Profit]],
(Table1[[#This Row],[Actual_Profit]]-Table1[[#This Row],[Budget_Profit]])/ABS(Table1[[#This Row],[Budget_Profit]])
)
)</f>
        <v/>
      </c>
      <c r="N3949" s="5" t="str">
        <f>IF(Table1[[#This Row],[Profit_Var]]&gt;=0, "Above Budget", "Below Budget")</f>
        <v>Below Budget</v>
      </c>
      <c r="O3949">
        <v>33</v>
      </c>
      <c r="P3949">
        <v>30</v>
      </c>
      <c r="Q3949">
        <f>Table1[[#This Row],[COGS]]-Table1[[#This Row],[Budget_COGS]]</f>
        <v>3</v>
      </c>
      <c r="R3949" s="5">
        <f>IF(
Table1[[#This Row],[Budget_COGS]]=0,
"",
IF(
Table1[[#This Row],[Budget_COGS]]&gt;0,
(Table1[[#This Row],[Budget_COGS]]-Table1[[#This Row],[COGS]]) / Table1[[#This Row],[Budget_COGS]],
(Table1[[#This Row],[Budget_COGS]]-Table1[[#This Row],[COGS]]) / ABS(Table1[[#This Row],[Budget_COGS]])
)
)</f>
        <v>-0.1</v>
      </c>
      <c r="S3949" s="5" t="str">
        <f>IF(Table1[[#This Row],[COGS _Var]]&gt;=0, "Above Budget", "Below Budget")</f>
        <v>Above Budget</v>
      </c>
      <c r="T3949">
        <f>Table1[[#This Row],[Actual_Sales]]-Table1[[#This Row],[COGS]]</f>
        <v>42</v>
      </c>
      <c r="U3949">
        <v>40</v>
      </c>
      <c r="V3949">
        <f>Table1[[#This Row],[Gross_Margin]]-Table1[[#This Row],[Budget_Margin]]</f>
        <v>2</v>
      </c>
      <c r="W3949" s="5">
        <f>IF(
Table1[[#This Row],[Budget_Margin]]=0,
"",
IF(
Table1[[#This Row],[Budget_Margin]]&gt;0,
(Table1[[#This Row],[Gross_Margin]]-Table1[[#This Row],[Budget_Margin]]) / Table1[[#This Row],[Budget_Margin]],
(Table1[[#This Row],[Gross_Margin]]-Table1[[#This Row],[Budget_Margin]]) / ABS(Table1[[#This Row],[Budget_Margin]])
)
)</f>
        <v>0.05</v>
      </c>
      <c r="X3949" s="5" t="str">
        <f>IF(Table1[[#This Row],[Margin_Var]]&gt;=0, "Above Budget", "Below Budget")</f>
        <v>Above Budget</v>
      </c>
      <c r="Y3949" s="5">
        <f>IFERROR(Table1[[#This Row],[Gross_Margin]]/Table1[[#This Row],[Actual_Sales]],0)</f>
        <v>0.56000000000000005</v>
      </c>
      <c r="Z3949" s="5">
        <f>Table1[[#This Row],[Actual_Profit]]/Table1[[#This Row],[Actual_Sales]]</f>
        <v>-5.3333333333333337E-2</v>
      </c>
      <c r="AA3949">
        <v>46</v>
      </c>
      <c r="AB3949" s="5">
        <f>IFERROR(Table1[[#This Row],[Expenses]]/Table1[[#This Row],[Actual_Sales]],0)</f>
        <v>0.61333333333333329</v>
      </c>
      <c r="AC3949">
        <v>12</v>
      </c>
      <c r="AD3949">
        <v>162</v>
      </c>
      <c r="AE3949" s="5">
        <f>IFERROR(Table1[[#This Row],[Inventory]]/Table1[[#This Row],[Actual_Sales]],0)</f>
        <v>2.16</v>
      </c>
    </row>
    <row r="3950" spans="1:31" x14ac:dyDescent="0.25">
      <c r="A3950">
        <v>400</v>
      </c>
      <c r="B3950">
        <v>435</v>
      </c>
      <c r="C3950">
        <v>13</v>
      </c>
      <c r="D3950" s="2">
        <v>40238</v>
      </c>
      <c r="E3950">
        <v>75</v>
      </c>
      <c r="F3950">
        <v>50</v>
      </c>
      <c r="G3950">
        <f>Table1[[#This Row],[Actual_Sales]]-Table1[[#This Row],[Budget_Sales]]</f>
        <v>25</v>
      </c>
      <c r="H3950" s="5">
        <f>IF(
Table1[[#This Row],[Budget_Sales]]=0,
"",
IF(
Table1[[#This Row],[Budget_Sales]]&gt;0,
(Table1[[#This Row],[Actual_Sales]]-Table1[[#This Row],[Budget_Sales]])/Table1[[#This Row],[Budget_Sales]],
(Table1[[#This Row],[Actual_Sales]]-Table1[[#This Row],[Budget_Sales]])/ABS(Table1[[#This Row],[Budget_Sales]])
)
)</f>
        <v>0.5</v>
      </c>
      <c r="I3950" s="5" t="str">
        <f>IF(Table1[[#This Row],[Sales_Var]]&gt;=0,"Above Budget","Below Budget")</f>
        <v>Above Budget</v>
      </c>
      <c r="J3950">
        <f>Table1[[#This Row],[Actual_Sales]]-(Table1[[#This Row],[COGS]]+Table1[[#This Row],[Expenses]])</f>
        <v>-4</v>
      </c>
      <c r="K3950">
        <v>10</v>
      </c>
      <c r="L3950">
        <f>Table1[[#This Row],[Actual_Profit]]-Table1[[#This Row],[Budget_Profit]]</f>
        <v>-14</v>
      </c>
      <c r="M3950" s="5">
        <f>IF(
Table1[[#This Row],[Budget_Profit]]=0,
"",
IF(
Table1[[#This Row],[Budget_Profit]]&gt;0,
(Table1[[#This Row],[Actual_Profit]]-Table1[[#This Row],[Budget_Profit]])/Table1[[#This Row],[Budget_Profit]],
(Table1[[#This Row],[Actual_Profit]]-Table1[[#This Row],[Budget_Profit]])/ABS(Table1[[#This Row],[Budget_Profit]])
)
)</f>
        <v>-1.4</v>
      </c>
      <c r="N3950" s="5" t="str">
        <f>IF(Table1[[#This Row],[Profit_Var]]&gt;=0, "Above Budget", "Below Budget")</f>
        <v>Below Budget</v>
      </c>
      <c r="O3950">
        <v>33</v>
      </c>
      <c r="P3950">
        <v>20</v>
      </c>
      <c r="Q3950">
        <f>Table1[[#This Row],[COGS]]-Table1[[#This Row],[Budget_COGS]]</f>
        <v>13</v>
      </c>
      <c r="R3950" s="5">
        <f>IF(
Table1[[#This Row],[Budget_COGS]]=0,
"",
IF(
Table1[[#This Row],[Budget_COGS]]&gt;0,
(Table1[[#This Row],[Budget_COGS]]-Table1[[#This Row],[COGS]]) / Table1[[#This Row],[Budget_COGS]],
(Table1[[#This Row],[Budget_COGS]]-Table1[[#This Row],[COGS]]) / ABS(Table1[[#This Row],[Budget_COGS]])
)
)</f>
        <v>-0.65</v>
      </c>
      <c r="S3950" s="5" t="str">
        <f>IF(Table1[[#This Row],[COGS _Var]]&gt;=0, "Above Budget", "Below Budget")</f>
        <v>Above Budget</v>
      </c>
      <c r="T3950">
        <f>Table1[[#This Row],[Actual_Sales]]-Table1[[#This Row],[COGS]]</f>
        <v>42</v>
      </c>
      <c r="U3950">
        <v>30</v>
      </c>
      <c r="V3950">
        <f>Table1[[#This Row],[Gross_Margin]]-Table1[[#This Row],[Budget_Margin]]</f>
        <v>12</v>
      </c>
      <c r="W3950" s="5">
        <f>IF(
Table1[[#This Row],[Budget_Margin]]=0,
"",
IF(
Table1[[#This Row],[Budget_Margin]]&gt;0,
(Table1[[#This Row],[Gross_Margin]]-Table1[[#This Row],[Budget_Margin]]) / Table1[[#This Row],[Budget_Margin]],
(Table1[[#This Row],[Gross_Margin]]-Table1[[#This Row],[Budget_Margin]]) / ABS(Table1[[#This Row],[Budget_Margin]])
)
)</f>
        <v>0.4</v>
      </c>
      <c r="X3950" s="5" t="str">
        <f>IF(Table1[[#This Row],[Margin_Var]]&gt;=0, "Above Budget", "Below Budget")</f>
        <v>Above Budget</v>
      </c>
      <c r="Y3950" s="5">
        <f>IFERROR(Table1[[#This Row],[Gross_Margin]]/Table1[[#This Row],[Actual_Sales]],0)</f>
        <v>0.56000000000000005</v>
      </c>
      <c r="Z3950" s="5">
        <f>Table1[[#This Row],[Actual_Profit]]/Table1[[#This Row],[Actual_Sales]]</f>
        <v>-5.3333333333333337E-2</v>
      </c>
      <c r="AA3950">
        <v>46</v>
      </c>
      <c r="AB3950" s="5">
        <f>IFERROR(Table1[[#This Row],[Expenses]]/Table1[[#This Row],[Actual_Sales]],0)</f>
        <v>0.61333333333333329</v>
      </c>
      <c r="AC3950">
        <v>12</v>
      </c>
      <c r="AD3950">
        <v>162</v>
      </c>
      <c r="AE3950" s="5">
        <f>IFERROR(Table1[[#This Row],[Inventory]]/Table1[[#This Row],[Actual_Sales]],0)</f>
        <v>2.16</v>
      </c>
    </row>
    <row r="3951" spans="1:31" x14ac:dyDescent="0.25">
      <c r="A3951">
        <v>440</v>
      </c>
      <c r="B3951">
        <v>573</v>
      </c>
      <c r="C3951">
        <v>13</v>
      </c>
      <c r="D3951" s="2">
        <v>40238</v>
      </c>
      <c r="E3951">
        <v>75</v>
      </c>
      <c r="F3951">
        <v>60</v>
      </c>
      <c r="G3951">
        <f>Table1[[#This Row],[Actual_Sales]]-Table1[[#This Row],[Budget_Sales]]</f>
        <v>15</v>
      </c>
      <c r="H3951" s="5">
        <f>IF(
Table1[[#This Row],[Budget_Sales]]=0,
"",
IF(
Table1[[#This Row],[Budget_Sales]]&gt;0,
(Table1[[#This Row],[Actual_Sales]]-Table1[[#This Row],[Budget_Sales]])/Table1[[#This Row],[Budget_Sales]],
(Table1[[#This Row],[Actual_Sales]]-Table1[[#This Row],[Budget_Sales]])/ABS(Table1[[#This Row],[Budget_Sales]])
)
)</f>
        <v>0.25</v>
      </c>
      <c r="I3951" s="5" t="str">
        <f>IF(Table1[[#This Row],[Sales_Var]]&gt;=0,"Above Budget","Below Budget")</f>
        <v>Above Budget</v>
      </c>
      <c r="J3951">
        <f>Table1[[#This Row],[Actual_Sales]]-(Table1[[#This Row],[COGS]]+Table1[[#This Row],[Expenses]])</f>
        <v>-4</v>
      </c>
      <c r="K3951">
        <v>0</v>
      </c>
      <c r="L3951">
        <f>Table1[[#This Row],[Actual_Profit]]-Table1[[#This Row],[Budget_Profit]]</f>
        <v>-4</v>
      </c>
      <c r="M3951" s="5" t="str">
        <f>IF(
Table1[[#This Row],[Budget_Profit]]=0,
"",
IF(
Table1[[#This Row],[Budget_Profit]]&gt;0,
(Table1[[#This Row],[Actual_Profit]]-Table1[[#This Row],[Budget_Profit]])/Table1[[#This Row],[Budget_Profit]],
(Table1[[#This Row],[Actual_Profit]]-Table1[[#This Row],[Budget_Profit]])/ABS(Table1[[#This Row],[Budget_Profit]])
)
)</f>
        <v/>
      </c>
      <c r="N3951" s="5" t="str">
        <f>IF(Table1[[#This Row],[Profit_Var]]&gt;=0, "Above Budget", "Below Budget")</f>
        <v>Below Budget</v>
      </c>
      <c r="O3951">
        <v>33</v>
      </c>
      <c r="P3951">
        <v>20</v>
      </c>
      <c r="Q3951">
        <f>Table1[[#This Row],[COGS]]-Table1[[#This Row],[Budget_COGS]]</f>
        <v>13</v>
      </c>
      <c r="R3951" s="5">
        <f>IF(
Table1[[#This Row],[Budget_COGS]]=0,
"",
IF(
Table1[[#This Row],[Budget_COGS]]&gt;0,
(Table1[[#This Row],[Budget_COGS]]-Table1[[#This Row],[COGS]]) / Table1[[#This Row],[Budget_COGS]],
(Table1[[#This Row],[Budget_COGS]]-Table1[[#This Row],[COGS]]) / ABS(Table1[[#This Row],[Budget_COGS]])
)
)</f>
        <v>-0.65</v>
      </c>
      <c r="S3951" s="5" t="str">
        <f>IF(Table1[[#This Row],[COGS _Var]]&gt;=0, "Above Budget", "Below Budget")</f>
        <v>Above Budget</v>
      </c>
      <c r="T3951">
        <f>Table1[[#This Row],[Actual_Sales]]-Table1[[#This Row],[COGS]]</f>
        <v>42</v>
      </c>
      <c r="U3951">
        <v>40</v>
      </c>
      <c r="V3951">
        <f>Table1[[#This Row],[Gross_Margin]]-Table1[[#This Row],[Budget_Margin]]</f>
        <v>2</v>
      </c>
      <c r="W3951" s="5">
        <f>IF(
Table1[[#This Row],[Budget_Margin]]=0,
"",
IF(
Table1[[#This Row],[Budget_Margin]]&gt;0,
(Table1[[#This Row],[Gross_Margin]]-Table1[[#This Row],[Budget_Margin]]) / Table1[[#This Row],[Budget_Margin]],
(Table1[[#This Row],[Gross_Margin]]-Table1[[#This Row],[Budget_Margin]]) / ABS(Table1[[#This Row],[Budget_Margin]])
)
)</f>
        <v>0.05</v>
      </c>
      <c r="X3951" s="5" t="str">
        <f>IF(Table1[[#This Row],[Margin_Var]]&gt;=0, "Above Budget", "Below Budget")</f>
        <v>Above Budget</v>
      </c>
      <c r="Y3951" s="5">
        <f>IFERROR(Table1[[#This Row],[Gross_Margin]]/Table1[[#This Row],[Actual_Sales]],0)</f>
        <v>0.56000000000000005</v>
      </c>
      <c r="Z3951" s="5">
        <f>Table1[[#This Row],[Actual_Profit]]/Table1[[#This Row],[Actual_Sales]]</f>
        <v>-5.3333333333333337E-2</v>
      </c>
      <c r="AA3951">
        <v>46</v>
      </c>
      <c r="AB3951" s="5">
        <f>IFERROR(Table1[[#This Row],[Expenses]]/Table1[[#This Row],[Actual_Sales]],0)</f>
        <v>0.61333333333333329</v>
      </c>
      <c r="AC3951">
        <v>12</v>
      </c>
      <c r="AD3951">
        <v>190</v>
      </c>
      <c r="AE3951" s="5">
        <f>IFERROR(Table1[[#This Row],[Inventory]]/Table1[[#This Row],[Actual_Sales]],0)</f>
        <v>2.5333333333333332</v>
      </c>
    </row>
    <row r="3952" spans="1:31" x14ac:dyDescent="0.25">
      <c r="A3952">
        <v>1985</v>
      </c>
      <c r="B3952">
        <v>419</v>
      </c>
      <c r="C3952">
        <v>3</v>
      </c>
      <c r="D3952" s="2">
        <v>40513</v>
      </c>
      <c r="E3952">
        <v>112</v>
      </c>
      <c r="F3952">
        <v>110</v>
      </c>
      <c r="G3952">
        <f>Table1[[#This Row],[Actual_Sales]]-Table1[[#This Row],[Budget_Sales]]</f>
        <v>2</v>
      </c>
      <c r="H3952" s="5">
        <f>IF(
Table1[[#This Row],[Budget_Sales]]=0,
"",
IF(
Table1[[#This Row],[Budget_Sales]]&gt;0,
(Table1[[#This Row],[Actual_Sales]]-Table1[[#This Row],[Budget_Sales]])/Table1[[#This Row],[Budget_Sales]],
(Table1[[#This Row],[Actual_Sales]]-Table1[[#This Row],[Budget_Sales]])/ABS(Table1[[#This Row],[Budget_Sales]])
)
)</f>
        <v>1.8181818181818181E-2</v>
      </c>
      <c r="I3952" s="5" t="str">
        <f>IF(Table1[[#This Row],[Sales_Var]]&gt;=0,"Above Budget","Below Budget")</f>
        <v>Above Budget</v>
      </c>
      <c r="J3952">
        <f>Table1[[#This Row],[Actual_Sales]]-(Table1[[#This Row],[COGS]]+Table1[[#This Row],[Expenses]])</f>
        <v>-6</v>
      </c>
      <c r="K3952">
        <v>10</v>
      </c>
      <c r="L3952">
        <f>Table1[[#This Row],[Actual_Profit]]-Table1[[#This Row],[Budget_Profit]]</f>
        <v>-16</v>
      </c>
      <c r="M3952" s="5">
        <f>IF(
Table1[[#This Row],[Budget_Profit]]=0,
"",
IF(
Table1[[#This Row],[Budget_Profit]]&gt;0,
(Table1[[#This Row],[Actual_Profit]]-Table1[[#This Row],[Budget_Profit]])/Table1[[#This Row],[Budget_Profit]],
(Table1[[#This Row],[Actual_Profit]]-Table1[[#This Row],[Budget_Profit]])/ABS(Table1[[#This Row],[Budget_Profit]])
)
)</f>
        <v>-1.6</v>
      </c>
      <c r="N3952" s="5" t="str">
        <f>IF(Table1[[#This Row],[Profit_Var]]&gt;=0, "Above Budget", "Below Budget")</f>
        <v>Below Budget</v>
      </c>
      <c r="O3952">
        <v>47</v>
      </c>
      <c r="P3952">
        <v>40</v>
      </c>
      <c r="Q3952">
        <f>Table1[[#This Row],[COGS]]-Table1[[#This Row],[Budget_COGS]]</f>
        <v>7</v>
      </c>
      <c r="R3952" s="5">
        <f>IF(
Table1[[#This Row],[Budget_COGS]]=0,
"",
IF(
Table1[[#This Row],[Budget_COGS]]&gt;0,
(Table1[[#This Row],[Budget_COGS]]-Table1[[#This Row],[COGS]]) / Table1[[#This Row],[Budget_COGS]],
(Table1[[#This Row],[Budget_COGS]]-Table1[[#This Row],[COGS]]) / ABS(Table1[[#This Row],[Budget_COGS]])
)
)</f>
        <v>-0.17499999999999999</v>
      </c>
      <c r="S3952" s="5" t="str">
        <f>IF(Table1[[#This Row],[COGS _Var]]&gt;=0, "Above Budget", "Below Budget")</f>
        <v>Above Budget</v>
      </c>
      <c r="T3952">
        <f>Table1[[#This Row],[Actual_Sales]]-Table1[[#This Row],[COGS]]</f>
        <v>65</v>
      </c>
      <c r="U3952">
        <v>70</v>
      </c>
      <c r="V3952">
        <f>Table1[[#This Row],[Gross_Margin]]-Table1[[#This Row],[Budget_Margin]]</f>
        <v>-5</v>
      </c>
      <c r="W3952" s="5">
        <f>IF(
Table1[[#This Row],[Budget_Margin]]=0,
"",
IF(
Table1[[#This Row],[Budget_Margin]]&gt;0,
(Table1[[#This Row],[Gross_Margin]]-Table1[[#This Row],[Budget_Margin]]) / Table1[[#This Row],[Budget_Margin]],
(Table1[[#This Row],[Gross_Margin]]-Table1[[#This Row],[Budget_Margin]]) / ABS(Table1[[#This Row],[Budget_Margin]])
)
)</f>
        <v>-7.1428571428571425E-2</v>
      </c>
      <c r="X3952" s="5" t="str">
        <f>IF(Table1[[#This Row],[Margin_Var]]&gt;=0, "Above Budget", "Below Budget")</f>
        <v>Below Budget</v>
      </c>
      <c r="Y3952" s="5">
        <f>IFERROR(Table1[[#This Row],[Gross_Margin]]/Table1[[#This Row],[Actual_Sales]],0)</f>
        <v>0.5803571428571429</v>
      </c>
      <c r="Z3952" s="5">
        <f>Table1[[#This Row],[Actual_Profit]]/Table1[[#This Row],[Actual_Sales]]</f>
        <v>-5.3571428571428568E-2</v>
      </c>
      <c r="AA3952">
        <v>71</v>
      </c>
      <c r="AB3952" s="5">
        <f>IFERROR(Table1[[#This Row],[Expenses]]/Table1[[#This Row],[Actual_Sales]],0)</f>
        <v>0.6339285714285714</v>
      </c>
      <c r="AC3952">
        <v>42</v>
      </c>
      <c r="AD3952">
        <v>521</v>
      </c>
      <c r="AE3952" s="5">
        <f>IFERROR(Table1[[#This Row],[Inventory]]/Table1[[#This Row],[Actual_Sales]],0)</f>
        <v>4.6517857142857144</v>
      </c>
    </row>
    <row r="3953" spans="1:31" x14ac:dyDescent="0.25">
      <c r="A3953">
        <v>2113</v>
      </c>
      <c r="B3953">
        <v>970</v>
      </c>
      <c r="C3953">
        <v>9</v>
      </c>
      <c r="D3953" s="2">
        <v>40513</v>
      </c>
      <c r="E3953">
        <v>112</v>
      </c>
      <c r="F3953">
        <v>100</v>
      </c>
      <c r="G3953">
        <f>Table1[[#This Row],[Actual_Sales]]-Table1[[#This Row],[Budget_Sales]]</f>
        <v>12</v>
      </c>
      <c r="H3953" s="5">
        <f>IF(
Table1[[#This Row],[Budget_Sales]]=0,
"",
IF(
Table1[[#This Row],[Budget_Sales]]&gt;0,
(Table1[[#This Row],[Actual_Sales]]-Table1[[#This Row],[Budget_Sales]])/Table1[[#This Row],[Budget_Sales]],
(Table1[[#This Row],[Actual_Sales]]-Table1[[#This Row],[Budget_Sales]])/ABS(Table1[[#This Row],[Budget_Sales]])
)
)</f>
        <v>0.12</v>
      </c>
      <c r="I3953" s="5" t="str">
        <f>IF(Table1[[#This Row],[Sales_Var]]&gt;=0,"Above Budget","Below Budget")</f>
        <v>Above Budget</v>
      </c>
      <c r="J3953">
        <f>Table1[[#This Row],[Actual_Sales]]-(Table1[[#This Row],[COGS]]+Table1[[#This Row],[Expenses]])</f>
        <v>-6</v>
      </c>
      <c r="K3953">
        <v>0</v>
      </c>
      <c r="L3953">
        <f>Table1[[#This Row],[Actual_Profit]]-Table1[[#This Row],[Budget_Profit]]</f>
        <v>-6</v>
      </c>
      <c r="M3953" s="5" t="str">
        <f>IF(
Table1[[#This Row],[Budget_Profit]]=0,
"",
IF(
Table1[[#This Row],[Budget_Profit]]&gt;0,
(Table1[[#This Row],[Actual_Profit]]-Table1[[#This Row],[Budget_Profit]])/Table1[[#This Row],[Budget_Profit]],
(Table1[[#This Row],[Actual_Profit]]-Table1[[#This Row],[Budget_Profit]])/ABS(Table1[[#This Row],[Budget_Profit]])
)
)</f>
        <v/>
      </c>
      <c r="N3953" s="5" t="str">
        <f>IF(Table1[[#This Row],[Profit_Var]]&gt;=0, "Above Budget", "Below Budget")</f>
        <v>Below Budget</v>
      </c>
      <c r="O3953">
        <v>47</v>
      </c>
      <c r="P3953">
        <v>40</v>
      </c>
      <c r="Q3953">
        <f>Table1[[#This Row],[COGS]]-Table1[[#This Row],[Budget_COGS]]</f>
        <v>7</v>
      </c>
      <c r="R3953" s="5">
        <f>IF(
Table1[[#This Row],[Budget_COGS]]=0,
"",
IF(
Table1[[#This Row],[Budget_COGS]]&gt;0,
(Table1[[#This Row],[Budget_COGS]]-Table1[[#This Row],[COGS]]) / Table1[[#This Row],[Budget_COGS]],
(Table1[[#This Row],[Budget_COGS]]-Table1[[#This Row],[COGS]]) / ABS(Table1[[#This Row],[Budget_COGS]])
)
)</f>
        <v>-0.17499999999999999</v>
      </c>
      <c r="S3953" s="5" t="str">
        <f>IF(Table1[[#This Row],[COGS _Var]]&gt;=0, "Above Budget", "Below Budget")</f>
        <v>Above Budget</v>
      </c>
      <c r="T3953">
        <f>Table1[[#This Row],[Actual_Sales]]-Table1[[#This Row],[COGS]]</f>
        <v>65</v>
      </c>
      <c r="U3953">
        <v>60</v>
      </c>
      <c r="V3953">
        <f>Table1[[#This Row],[Gross_Margin]]-Table1[[#This Row],[Budget_Margin]]</f>
        <v>5</v>
      </c>
      <c r="W3953" s="5">
        <f>IF(
Table1[[#This Row],[Budget_Margin]]=0,
"",
IF(
Table1[[#This Row],[Budget_Margin]]&gt;0,
(Table1[[#This Row],[Gross_Margin]]-Table1[[#This Row],[Budget_Margin]]) / Table1[[#This Row],[Budget_Margin]],
(Table1[[#This Row],[Gross_Margin]]-Table1[[#This Row],[Budget_Margin]]) / ABS(Table1[[#This Row],[Budget_Margin]])
)
)</f>
        <v>8.3333333333333329E-2</v>
      </c>
      <c r="X3953" s="5" t="str">
        <f>IF(Table1[[#This Row],[Margin_Var]]&gt;=0, "Above Budget", "Below Budget")</f>
        <v>Above Budget</v>
      </c>
      <c r="Y3953" s="5">
        <f>IFERROR(Table1[[#This Row],[Gross_Margin]]/Table1[[#This Row],[Actual_Sales]],0)</f>
        <v>0.5803571428571429</v>
      </c>
      <c r="Z3953" s="5">
        <f>Table1[[#This Row],[Actual_Profit]]/Table1[[#This Row],[Actual_Sales]]</f>
        <v>-5.3571428571428568E-2</v>
      </c>
      <c r="AA3953">
        <v>71</v>
      </c>
      <c r="AB3953" s="5">
        <f>IFERROR(Table1[[#This Row],[Expenses]]/Table1[[#This Row],[Actual_Sales]],0)</f>
        <v>0.6339285714285714</v>
      </c>
      <c r="AC3953">
        <v>42</v>
      </c>
      <c r="AD3953">
        <v>521</v>
      </c>
      <c r="AE3953" s="5">
        <f>IFERROR(Table1[[#This Row],[Inventory]]/Table1[[#This Row],[Actual_Sales]],0)</f>
        <v>4.6517857142857144</v>
      </c>
    </row>
    <row r="3954" spans="1:31" x14ac:dyDescent="0.25">
      <c r="A3954">
        <v>3264</v>
      </c>
      <c r="B3954">
        <v>505</v>
      </c>
      <c r="C3954">
        <v>3</v>
      </c>
      <c r="D3954" s="2">
        <v>40725</v>
      </c>
      <c r="E3954">
        <v>167</v>
      </c>
      <c r="F3954">
        <v>210</v>
      </c>
      <c r="G3954">
        <f>Table1[[#This Row],[Actual_Sales]]-Table1[[#This Row],[Budget_Sales]]</f>
        <v>-43</v>
      </c>
      <c r="H3954" s="5">
        <f>IF(
Table1[[#This Row],[Budget_Sales]]=0,
"",
IF(
Table1[[#This Row],[Budget_Sales]]&gt;0,
(Table1[[#This Row],[Actual_Sales]]-Table1[[#This Row],[Budget_Sales]])/Table1[[#This Row],[Budget_Sales]],
(Table1[[#This Row],[Actual_Sales]]-Table1[[#This Row],[Budget_Sales]])/ABS(Table1[[#This Row],[Budget_Sales]])
)
)</f>
        <v>-0.20476190476190476</v>
      </c>
      <c r="I3954" s="5" t="str">
        <f>IF(Table1[[#This Row],[Sales_Var]]&gt;=0,"Above Budget","Below Budget")</f>
        <v>Below Budget</v>
      </c>
      <c r="J3954">
        <f>Table1[[#This Row],[Actual_Sales]]-(Table1[[#This Row],[COGS]]+Table1[[#This Row],[Expenses]])</f>
        <v>-9</v>
      </c>
      <c r="K3954">
        <v>10</v>
      </c>
      <c r="L3954">
        <f>Table1[[#This Row],[Actual_Profit]]-Table1[[#This Row],[Budget_Profit]]</f>
        <v>-19</v>
      </c>
      <c r="M3954" s="5">
        <f>IF(
Table1[[#This Row],[Budget_Profit]]=0,
"",
IF(
Table1[[#This Row],[Budget_Profit]]&gt;0,
(Table1[[#This Row],[Actual_Profit]]-Table1[[#This Row],[Budget_Profit]])/Table1[[#This Row],[Budget_Profit]],
(Table1[[#This Row],[Actual_Profit]]-Table1[[#This Row],[Budget_Profit]])/ABS(Table1[[#This Row],[Budget_Profit]])
)
)</f>
        <v>-1.9</v>
      </c>
      <c r="N3954" s="5" t="str">
        <f>IF(Table1[[#This Row],[Profit_Var]]&gt;=0, "Above Budget", "Below Budget")</f>
        <v>Below Budget</v>
      </c>
      <c r="O3954">
        <v>120</v>
      </c>
      <c r="P3954">
        <v>150</v>
      </c>
      <c r="Q3954">
        <f>Table1[[#This Row],[COGS]]-Table1[[#This Row],[Budget_COGS]]</f>
        <v>-30</v>
      </c>
      <c r="R3954" s="5">
        <f>IF(
Table1[[#This Row],[Budget_COGS]]=0,
"",
IF(
Table1[[#This Row],[Budget_COGS]]&gt;0,
(Table1[[#This Row],[Budget_COGS]]-Table1[[#This Row],[COGS]]) / Table1[[#This Row],[Budget_COGS]],
(Table1[[#This Row],[Budget_COGS]]-Table1[[#This Row],[COGS]]) / ABS(Table1[[#This Row],[Budget_COGS]])
)
)</f>
        <v>0.2</v>
      </c>
      <c r="S3954" s="5" t="str">
        <f>IF(Table1[[#This Row],[COGS _Var]]&gt;=0, "Above Budget", "Below Budget")</f>
        <v>Below Budget</v>
      </c>
      <c r="T3954">
        <f>Table1[[#This Row],[Actual_Sales]]-Table1[[#This Row],[COGS]]</f>
        <v>47</v>
      </c>
      <c r="U3954">
        <v>60</v>
      </c>
      <c r="V3954">
        <f>Table1[[#This Row],[Gross_Margin]]-Table1[[#This Row],[Budget_Margin]]</f>
        <v>-13</v>
      </c>
      <c r="W3954" s="5">
        <f>IF(
Table1[[#This Row],[Budget_Margin]]=0,
"",
IF(
Table1[[#This Row],[Budget_Margin]]&gt;0,
(Table1[[#This Row],[Gross_Margin]]-Table1[[#This Row],[Budget_Margin]]) / Table1[[#This Row],[Budget_Margin]],
(Table1[[#This Row],[Gross_Margin]]-Table1[[#This Row],[Budget_Margin]]) / ABS(Table1[[#This Row],[Budget_Margin]])
)
)</f>
        <v>-0.21666666666666667</v>
      </c>
      <c r="X3954" s="5" t="str">
        <f>IF(Table1[[#This Row],[Margin_Var]]&gt;=0, "Above Budget", "Below Budget")</f>
        <v>Below Budget</v>
      </c>
      <c r="Y3954" s="5">
        <f>IFERROR(Table1[[#This Row],[Gross_Margin]]/Table1[[#This Row],[Actual_Sales]],0)</f>
        <v>0.28143712574850299</v>
      </c>
      <c r="Z3954" s="5">
        <f>Table1[[#This Row],[Actual_Profit]]/Table1[[#This Row],[Actual_Sales]]</f>
        <v>-5.3892215568862277E-2</v>
      </c>
      <c r="AA3954">
        <v>56</v>
      </c>
      <c r="AB3954" s="5">
        <f>IFERROR(Table1[[#This Row],[Expenses]]/Table1[[#This Row],[Actual_Sales]],0)</f>
        <v>0.33532934131736525</v>
      </c>
      <c r="AC3954">
        <v>37</v>
      </c>
      <c r="AD3954">
        <v>1334</v>
      </c>
      <c r="AE3954" s="5">
        <f>IFERROR(Table1[[#This Row],[Inventory]]/Table1[[#This Row],[Actual_Sales]],0)</f>
        <v>7.9880239520958085</v>
      </c>
    </row>
    <row r="3955" spans="1:31" x14ac:dyDescent="0.25">
      <c r="A3955">
        <v>1908</v>
      </c>
      <c r="B3955">
        <v>775</v>
      </c>
      <c r="C3955">
        <v>2</v>
      </c>
      <c r="D3955" s="2">
        <v>40483</v>
      </c>
      <c r="E3955">
        <v>74</v>
      </c>
      <c r="F3955">
        <v>80</v>
      </c>
      <c r="G3955">
        <f>Table1[[#This Row],[Actual_Sales]]-Table1[[#This Row],[Budget_Sales]]</f>
        <v>-6</v>
      </c>
      <c r="H3955" s="5">
        <f>IF(
Table1[[#This Row],[Budget_Sales]]=0,
"",
IF(
Table1[[#This Row],[Budget_Sales]]&gt;0,
(Table1[[#This Row],[Actual_Sales]]-Table1[[#This Row],[Budget_Sales]])/Table1[[#This Row],[Budget_Sales]],
(Table1[[#This Row],[Actual_Sales]]-Table1[[#This Row],[Budget_Sales]])/ABS(Table1[[#This Row],[Budget_Sales]])
)
)</f>
        <v>-7.4999999999999997E-2</v>
      </c>
      <c r="I3955" s="5" t="str">
        <f>IF(Table1[[#This Row],[Sales_Var]]&gt;=0,"Above Budget","Below Budget")</f>
        <v>Below Budget</v>
      </c>
      <c r="J3955">
        <f>Table1[[#This Row],[Actual_Sales]]-(Table1[[#This Row],[COGS]]+Table1[[#This Row],[Expenses]])</f>
        <v>-4</v>
      </c>
      <c r="K3955">
        <v>10</v>
      </c>
      <c r="L3955">
        <f>Table1[[#This Row],[Actual_Profit]]-Table1[[#This Row],[Budget_Profit]]</f>
        <v>-14</v>
      </c>
      <c r="M3955" s="5">
        <f>IF(
Table1[[#This Row],[Budget_Profit]]=0,
"",
IF(
Table1[[#This Row],[Budget_Profit]]&gt;0,
(Table1[[#This Row],[Actual_Profit]]-Table1[[#This Row],[Budget_Profit]])/Table1[[#This Row],[Budget_Profit]],
(Table1[[#This Row],[Actual_Profit]]-Table1[[#This Row],[Budget_Profit]])/ABS(Table1[[#This Row],[Budget_Profit]])
)
)</f>
        <v>-1.4</v>
      </c>
      <c r="N3955" s="5" t="str">
        <f>IF(Table1[[#This Row],[Profit_Var]]&gt;=0, "Above Budget", "Below Budget")</f>
        <v>Below Budget</v>
      </c>
      <c r="O3955">
        <v>33</v>
      </c>
      <c r="P3955">
        <v>30</v>
      </c>
      <c r="Q3955">
        <f>Table1[[#This Row],[COGS]]-Table1[[#This Row],[Budget_COGS]]</f>
        <v>3</v>
      </c>
      <c r="R3955" s="5">
        <f>IF(
Table1[[#This Row],[Budget_COGS]]=0,
"",
IF(
Table1[[#This Row],[Budget_COGS]]&gt;0,
(Table1[[#This Row],[Budget_COGS]]-Table1[[#This Row],[COGS]]) / Table1[[#This Row],[Budget_COGS]],
(Table1[[#This Row],[Budget_COGS]]-Table1[[#This Row],[COGS]]) / ABS(Table1[[#This Row],[Budget_COGS]])
)
)</f>
        <v>-0.1</v>
      </c>
      <c r="S3955" s="5" t="str">
        <f>IF(Table1[[#This Row],[COGS _Var]]&gt;=0, "Above Budget", "Below Budget")</f>
        <v>Above Budget</v>
      </c>
      <c r="T3955">
        <f>Table1[[#This Row],[Actual_Sales]]-Table1[[#This Row],[COGS]]</f>
        <v>41</v>
      </c>
      <c r="U3955">
        <v>50</v>
      </c>
      <c r="V3955">
        <f>Table1[[#This Row],[Gross_Margin]]-Table1[[#This Row],[Budget_Margin]]</f>
        <v>-9</v>
      </c>
      <c r="W3955" s="5">
        <f>IF(
Table1[[#This Row],[Budget_Margin]]=0,
"",
IF(
Table1[[#This Row],[Budget_Margin]]&gt;0,
(Table1[[#This Row],[Gross_Margin]]-Table1[[#This Row],[Budget_Margin]]) / Table1[[#This Row],[Budget_Margin]],
(Table1[[#This Row],[Gross_Margin]]-Table1[[#This Row],[Budget_Margin]]) / ABS(Table1[[#This Row],[Budget_Margin]])
)
)</f>
        <v>-0.18</v>
      </c>
      <c r="X3955" s="5" t="str">
        <f>IF(Table1[[#This Row],[Margin_Var]]&gt;=0, "Above Budget", "Below Budget")</f>
        <v>Below Budget</v>
      </c>
      <c r="Y3955" s="5">
        <f>IFERROR(Table1[[#This Row],[Gross_Margin]]/Table1[[#This Row],[Actual_Sales]],0)</f>
        <v>0.55405405405405406</v>
      </c>
      <c r="Z3955" s="5">
        <f>Table1[[#This Row],[Actual_Profit]]/Table1[[#This Row],[Actual_Sales]]</f>
        <v>-5.4054054054054057E-2</v>
      </c>
      <c r="AA3955">
        <v>45</v>
      </c>
      <c r="AB3955" s="5">
        <f>IFERROR(Table1[[#This Row],[Expenses]]/Table1[[#This Row],[Actual_Sales]],0)</f>
        <v>0.60810810810810811</v>
      </c>
      <c r="AC3955">
        <v>12</v>
      </c>
      <c r="AD3955">
        <v>243</v>
      </c>
      <c r="AE3955" s="5">
        <f>IFERROR(Table1[[#This Row],[Inventory]]/Table1[[#This Row],[Actual_Sales]],0)</f>
        <v>3.2837837837837838</v>
      </c>
    </row>
    <row r="3956" spans="1:31" x14ac:dyDescent="0.25">
      <c r="A3956">
        <v>1863</v>
      </c>
      <c r="B3956">
        <v>603</v>
      </c>
      <c r="C3956">
        <v>9</v>
      </c>
      <c r="D3956" s="2">
        <v>40483</v>
      </c>
      <c r="E3956">
        <v>74</v>
      </c>
      <c r="F3956">
        <v>50</v>
      </c>
      <c r="G3956">
        <f>Table1[[#This Row],[Actual_Sales]]-Table1[[#This Row],[Budget_Sales]]</f>
        <v>24</v>
      </c>
      <c r="H3956" s="5">
        <f>IF(
Table1[[#This Row],[Budget_Sales]]=0,
"",
IF(
Table1[[#This Row],[Budget_Sales]]&gt;0,
(Table1[[#This Row],[Actual_Sales]]-Table1[[#This Row],[Budget_Sales]])/Table1[[#This Row],[Budget_Sales]],
(Table1[[#This Row],[Actual_Sales]]-Table1[[#This Row],[Budget_Sales]])/ABS(Table1[[#This Row],[Budget_Sales]])
)
)</f>
        <v>0.48</v>
      </c>
      <c r="I3956" s="5" t="str">
        <f>IF(Table1[[#This Row],[Sales_Var]]&gt;=0,"Above Budget","Below Budget")</f>
        <v>Above Budget</v>
      </c>
      <c r="J3956">
        <f>Table1[[#This Row],[Actual_Sales]]-(Table1[[#This Row],[COGS]]+Table1[[#This Row],[Expenses]])</f>
        <v>-4</v>
      </c>
      <c r="K3956">
        <v>0</v>
      </c>
      <c r="L3956">
        <f>Table1[[#This Row],[Actual_Profit]]-Table1[[#This Row],[Budget_Profit]]</f>
        <v>-4</v>
      </c>
      <c r="M3956" s="5" t="str">
        <f>IF(
Table1[[#This Row],[Budget_Profit]]=0,
"",
IF(
Table1[[#This Row],[Budget_Profit]]&gt;0,
(Table1[[#This Row],[Actual_Profit]]-Table1[[#This Row],[Budget_Profit]])/Table1[[#This Row],[Budget_Profit]],
(Table1[[#This Row],[Actual_Profit]]-Table1[[#This Row],[Budget_Profit]])/ABS(Table1[[#This Row],[Budget_Profit]])
)
)</f>
        <v/>
      </c>
      <c r="N3956" s="5" t="str">
        <f>IF(Table1[[#This Row],[Profit_Var]]&gt;=0, "Above Budget", "Below Budget")</f>
        <v>Below Budget</v>
      </c>
      <c r="O3956">
        <v>33</v>
      </c>
      <c r="P3956">
        <v>20</v>
      </c>
      <c r="Q3956">
        <f>Table1[[#This Row],[COGS]]-Table1[[#This Row],[Budget_COGS]]</f>
        <v>13</v>
      </c>
      <c r="R3956" s="5">
        <f>IF(
Table1[[#This Row],[Budget_COGS]]=0,
"",
IF(
Table1[[#This Row],[Budget_COGS]]&gt;0,
(Table1[[#This Row],[Budget_COGS]]-Table1[[#This Row],[COGS]]) / Table1[[#This Row],[Budget_COGS]],
(Table1[[#This Row],[Budget_COGS]]-Table1[[#This Row],[COGS]]) / ABS(Table1[[#This Row],[Budget_COGS]])
)
)</f>
        <v>-0.65</v>
      </c>
      <c r="S3956" s="5" t="str">
        <f>IF(Table1[[#This Row],[COGS _Var]]&gt;=0, "Above Budget", "Below Budget")</f>
        <v>Above Budget</v>
      </c>
      <c r="T3956">
        <f>Table1[[#This Row],[Actual_Sales]]-Table1[[#This Row],[COGS]]</f>
        <v>41</v>
      </c>
      <c r="U3956">
        <v>30</v>
      </c>
      <c r="V3956">
        <f>Table1[[#This Row],[Gross_Margin]]-Table1[[#This Row],[Budget_Margin]]</f>
        <v>11</v>
      </c>
      <c r="W3956" s="5">
        <f>IF(
Table1[[#This Row],[Budget_Margin]]=0,
"",
IF(
Table1[[#This Row],[Budget_Margin]]&gt;0,
(Table1[[#This Row],[Gross_Margin]]-Table1[[#This Row],[Budget_Margin]]) / Table1[[#This Row],[Budget_Margin]],
(Table1[[#This Row],[Gross_Margin]]-Table1[[#This Row],[Budget_Margin]]) / ABS(Table1[[#This Row],[Budget_Margin]])
)
)</f>
        <v>0.36666666666666664</v>
      </c>
      <c r="X3956" s="5" t="str">
        <f>IF(Table1[[#This Row],[Margin_Var]]&gt;=0, "Above Budget", "Below Budget")</f>
        <v>Above Budget</v>
      </c>
      <c r="Y3956" s="5">
        <f>IFERROR(Table1[[#This Row],[Gross_Margin]]/Table1[[#This Row],[Actual_Sales]],0)</f>
        <v>0.55405405405405406</v>
      </c>
      <c r="Z3956" s="5">
        <f>Table1[[#This Row],[Actual_Profit]]/Table1[[#This Row],[Actual_Sales]]</f>
        <v>-5.4054054054054057E-2</v>
      </c>
      <c r="AA3956">
        <v>45</v>
      </c>
      <c r="AB3956" s="5">
        <f>IFERROR(Table1[[#This Row],[Expenses]]/Table1[[#This Row],[Actual_Sales]],0)</f>
        <v>0.60810810810810811</v>
      </c>
      <c r="AC3956">
        <v>12</v>
      </c>
      <c r="AD3956">
        <v>243</v>
      </c>
      <c r="AE3956" s="5">
        <f>IFERROR(Table1[[#This Row],[Inventory]]/Table1[[#This Row],[Actual_Sales]],0)</f>
        <v>3.2837837837837838</v>
      </c>
    </row>
    <row r="3957" spans="1:31" x14ac:dyDescent="0.25">
      <c r="A3957">
        <v>1797</v>
      </c>
      <c r="B3957">
        <v>314</v>
      </c>
      <c r="C3957">
        <v>13</v>
      </c>
      <c r="D3957" s="2">
        <v>40483</v>
      </c>
      <c r="E3957">
        <v>74</v>
      </c>
      <c r="F3957">
        <v>60</v>
      </c>
      <c r="G3957">
        <f>Table1[[#This Row],[Actual_Sales]]-Table1[[#This Row],[Budget_Sales]]</f>
        <v>14</v>
      </c>
      <c r="H3957" s="5">
        <f>IF(
Table1[[#This Row],[Budget_Sales]]=0,
"",
IF(
Table1[[#This Row],[Budget_Sales]]&gt;0,
(Table1[[#This Row],[Actual_Sales]]-Table1[[#This Row],[Budget_Sales]])/Table1[[#This Row],[Budget_Sales]],
(Table1[[#This Row],[Actual_Sales]]-Table1[[#This Row],[Budget_Sales]])/ABS(Table1[[#This Row],[Budget_Sales]])
)
)</f>
        <v>0.23333333333333334</v>
      </c>
      <c r="I3957" s="5" t="str">
        <f>IF(Table1[[#This Row],[Sales_Var]]&gt;=0,"Above Budget","Below Budget")</f>
        <v>Above Budget</v>
      </c>
      <c r="J3957">
        <f>Table1[[#This Row],[Actual_Sales]]-(Table1[[#This Row],[COGS]]+Table1[[#This Row],[Expenses]])</f>
        <v>-4</v>
      </c>
      <c r="K3957">
        <v>0</v>
      </c>
      <c r="L3957">
        <f>Table1[[#This Row],[Actual_Profit]]-Table1[[#This Row],[Budget_Profit]]</f>
        <v>-4</v>
      </c>
      <c r="M3957" s="5" t="str">
        <f>IF(
Table1[[#This Row],[Budget_Profit]]=0,
"",
IF(
Table1[[#This Row],[Budget_Profit]]&gt;0,
(Table1[[#This Row],[Actual_Profit]]-Table1[[#This Row],[Budget_Profit]])/Table1[[#This Row],[Budget_Profit]],
(Table1[[#This Row],[Actual_Profit]]-Table1[[#This Row],[Budget_Profit]])/ABS(Table1[[#This Row],[Budget_Profit]])
)
)</f>
        <v/>
      </c>
      <c r="N3957" s="5" t="str">
        <f>IF(Table1[[#This Row],[Profit_Var]]&gt;=0, "Above Budget", "Below Budget")</f>
        <v>Below Budget</v>
      </c>
      <c r="O3957">
        <v>33</v>
      </c>
      <c r="P3957">
        <v>20</v>
      </c>
      <c r="Q3957">
        <f>Table1[[#This Row],[COGS]]-Table1[[#This Row],[Budget_COGS]]</f>
        <v>13</v>
      </c>
      <c r="R3957" s="5">
        <f>IF(
Table1[[#This Row],[Budget_COGS]]=0,
"",
IF(
Table1[[#This Row],[Budget_COGS]]&gt;0,
(Table1[[#This Row],[Budget_COGS]]-Table1[[#This Row],[COGS]]) / Table1[[#This Row],[Budget_COGS]],
(Table1[[#This Row],[Budget_COGS]]-Table1[[#This Row],[COGS]]) / ABS(Table1[[#This Row],[Budget_COGS]])
)
)</f>
        <v>-0.65</v>
      </c>
      <c r="S3957" s="5" t="str">
        <f>IF(Table1[[#This Row],[COGS _Var]]&gt;=0, "Above Budget", "Below Budget")</f>
        <v>Above Budget</v>
      </c>
      <c r="T3957">
        <f>Table1[[#This Row],[Actual_Sales]]-Table1[[#This Row],[COGS]]</f>
        <v>41</v>
      </c>
      <c r="U3957">
        <v>40</v>
      </c>
      <c r="V3957">
        <f>Table1[[#This Row],[Gross_Margin]]-Table1[[#This Row],[Budget_Margin]]</f>
        <v>1</v>
      </c>
      <c r="W3957" s="5">
        <f>IF(
Table1[[#This Row],[Budget_Margin]]=0,
"",
IF(
Table1[[#This Row],[Budget_Margin]]&gt;0,
(Table1[[#This Row],[Gross_Margin]]-Table1[[#This Row],[Budget_Margin]]) / Table1[[#This Row],[Budget_Margin]],
(Table1[[#This Row],[Gross_Margin]]-Table1[[#This Row],[Budget_Margin]]) / ABS(Table1[[#This Row],[Budget_Margin]])
)
)</f>
        <v>2.5000000000000001E-2</v>
      </c>
      <c r="X3957" s="5" t="str">
        <f>IF(Table1[[#This Row],[Margin_Var]]&gt;=0, "Above Budget", "Below Budget")</f>
        <v>Above Budget</v>
      </c>
      <c r="Y3957" s="5">
        <f>IFERROR(Table1[[#This Row],[Gross_Margin]]/Table1[[#This Row],[Actual_Sales]],0)</f>
        <v>0.55405405405405406</v>
      </c>
      <c r="Z3957" s="5">
        <f>Table1[[#This Row],[Actual_Profit]]/Table1[[#This Row],[Actual_Sales]]</f>
        <v>-5.4054054054054057E-2</v>
      </c>
      <c r="AA3957">
        <v>45</v>
      </c>
      <c r="AB3957" s="5">
        <f>IFERROR(Table1[[#This Row],[Expenses]]/Table1[[#This Row],[Actual_Sales]],0)</f>
        <v>0.60810810810810811</v>
      </c>
      <c r="AC3957">
        <v>12</v>
      </c>
      <c r="AD3957">
        <v>243</v>
      </c>
      <c r="AE3957" s="5">
        <f>IFERROR(Table1[[#This Row],[Inventory]]/Table1[[#This Row],[Actual_Sales]],0)</f>
        <v>3.2837837837837838</v>
      </c>
    </row>
    <row r="3958" spans="1:31" x14ac:dyDescent="0.25">
      <c r="A3958">
        <v>271</v>
      </c>
      <c r="B3958">
        <v>603</v>
      </c>
      <c r="C3958">
        <v>9</v>
      </c>
      <c r="D3958" s="2">
        <v>40210</v>
      </c>
      <c r="E3958">
        <v>74</v>
      </c>
      <c r="F3958">
        <v>50</v>
      </c>
      <c r="G3958">
        <f>Table1[[#This Row],[Actual_Sales]]-Table1[[#This Row],[Budget_Sales]]</f>
        <v>24</v>
      </c>
      <c r="H3958" s="5">
        <f>IF(
Table1[[#This Row],[Budget_Sales]]=0,
"",
IF(
Table1[[#This Row],[Budget_Sales]]&gt;0,
(Table1[[#This Row],[Actual_Sales]]-Table1[[#This Row],[Budget_Sales]])/Table1[[#This Row],[Budget_Sales]],
(Table1[[#This Row],[Actual_Sales]]-Table1[[#This Row],[Budget_Sales]])/ABS(Table1[[#This Row],[Budget_Sales]])
)
)</f>
        <v>0.48</v>
      </c>
      <c r="I3958" s="5" t="str">
        <f>IF(Table1[[#This Row],[Sales_Var]]&gt;=0,"Above Budget","Below Budget")</f>
        <v>Above Budget</v>
      </c>
      <c r="J3958">
        <f>Table1[[#This Row],[Actual_Sales]]-(Table1[[#This Row],[COGS]]+Table1[[#This Row],[Expenses]])</f>
        <v>-4</v>
      </c>
      <c r="K3958">
        <v>0</v>
      </c>
      <c r="L3958">
        <f>Table1[[#This Row],[Actual_Profit]]-Table1[[#This Row],[Budget_Profit]]</f>
        <v>-4</v>
      </c>
      <c r="M3958" s="5" t="str">
        <f>IF(
Table1[[#This Row],[Budget_Profit]]=0,
"",
IF(
Table1[[#This Row],[Budget_Profit]]&gt;0,
(Table1[[#This Row],[Actual_Profit]]-Table1[[#This Row],[Budget_Profit]])/Table1[[#This Row],[Budget_Profit]],
(Table1[[#This Row],[Actual_Profit]]-Table1[[#This Row],[Budget_Profit]])/ABS(Table1[[#This Row],[Budget_Profit]])
)
)</f>
        <v/>
      </c>
      <c r="N3958" s="5" t="str">
        <f>IF(Table1[[#This Row],[Profit_Var]]&gt;=0, "Above Budget", "Below Budget")</f>
        <v>Below Budget</v>
      </c>
      <c r="O3958">
        <v>33</v>
      </c>
      <c r="P3958">
        <v>20</v>
      </c>
      <c r="Q3958">
        <f>Table1[[#This Row],[COGS]]-Table1[[#This Row],[Budget_COGS]]</f>
        <v>13</v>
      </c>
      <c r="R3958" s="5">
        <f>IF(
Table1[[#This Row],[Budget_COGS]]=0,
"",
IF(
Table1[[#This Row],[Budget_COGS]]&gt;0,
(Table1[[#This Row],[Budget_COGS]]-Table1[[#This Row],[COGS]]) / Table1[[#This Row],[Budget_COGS]],
(Table1[[#This Row],[Budget_COGS]]-Table1[[#This Row],[COGS]]) / ABS(Table1[[#This Row],[Budget_COGS]])
)
)</f>
        <v>-0.65</v>
      </c>
      <c r="S3958" s="5" t="str">
        <f>IF(Table1[[#This Row],[COGS _Var]]&gt;=0, "Above Budget", "Below Budget")</f>
        <v>Above Budget</v>
      </c>
      <c r="T3958">
        <f>Table1[[#This Row],[Actual_Sales]]-Table1[[#This Row],[COGS]]</f>
        <v>41</v>
      </c>
      <c r="U3958">
        <v>30</v>
      </c>
      <c r="V3958">
        <f>Table1[[#This Row],[Gross_Margin]]-Table1[[#This Row],[Budget_Margin]]</f>
        <v>11</v>
      </c>
      <c r="W3958" s="5">
        <f>IF(
Table1[[#This Row],[Budget_Margin]]=0,
"",
IF(
Table1[[#This Row],[Budget_Margin]]&gt;0,
(Table1[[#This Row],[Gross_Margin]]-Table1[[#This Row],[Budget_Margin]]) / Table1[[#This Row],[Budget_Margin]],
(Table1[[#This Row],[Gross_Margin]]-Table1[[#This Row],[Budget_Margin]]) / ABS(Table1[[#This Row],[Budget_Margin]])
)
)</f>
        <v>0.36666666666666664</v>
      </c>
      <c r="X3958" s="5" t="str">
        <f>IF(Table1[[#This Row],[Margin_Var]]&gt;=0, "Above Budget", "Below Budget")</f>
        <v>Above Budget</v>
      </c>
      <c r="Y3958" s="5">
        <f>IFERROR(Table1[[#This Row],[Gross_Margin]]/Table1[[#This Row],[Actual_Sales]],0)</f>
        <v>0.55405405405405406</v>
      </c>
      <c r="Z3958" s="5">
        <f>Table1[[#This Row],[Actual_Profit]]/Table1[[#This Row],[Actual_Sales]]</f>
        <v>-5.4054054054054057E-2</v>
      </c>
      <c r="AA3958">
        <v>45</v>
      </c>
      <c r="AB3958" s="5">
        <f>IFERROR(Table1[[#This Row],[Expenses]]/Table1[[#This Row],[Actual_Sales]],0)</f>
        <v>0.60810810810810811</v>
      </c>
      <c r="AC3958">
        <v>12</v>
      </c>
      <c r="AD3958">
        <v>193</v>
      </c>
      <c r="AE3958" s="5">
        <f>IFERROR(Table1[[#This Row],[Inventory]]/Table1[[#This Row],[Actual_Sales]],0)</f>
        <v>2.6081081081081079</v>
      </c>
    </row>
    <row r="3959" spans="1:31" x14ac:dyDescent="0.25">
      <c r="A3959">
        <v>263</v>
      </c>
      <c r="B3959">
        <v>573</v>
      </c>
      <c r="C3959">
        <v>13</v>
      </c>
      <c r="D3959" s="2">
        <v>40210</v>
      </c>
      <c r="E3959">
        <v>74</v>
      </c>
      <c r="F3959">
        <v>60</v>
      </c>
      <c r="G3959">
        <f>Table1[[#This Row],[Actual_Sales]]-Table1[[#This Row],[Budget_Sales]]</f>
        <v>14</v>
      </c>
      <c r="H3959" s="5">
        <f>IF(
Table1[[#This Row],[Budget_Sales]]=0,
"",
IF(
Table1[[#This Row],[Budget_Sales]]&gt;0,
(Table1[[#This Row],[Actual_Sales]]-Table1[[#This Row],[Budget_Sales]])/Table1[[#This Row],[Budget_Sales]],
(Table1[[#This Row],[Actual_Sales]]-Table1[[#This Row],[Budget_Sales]])/ABS(Table1[[#This Row],[Budget_Sales]])
)
)</f>
        <v>0.23333333333333334</v>
      </c>
      <c r="I3959" s="5" t="str">
        <f>IF(Table1[[#This Row],[Sales_Var]]&gt;=0,"Above Budget","Below Budget")</f>
        <v>Above Budget</v>
      </c>
      <c r="J3959">
        <f>Table1[[#This Row],[Actual_Sales]]-(Table1[[#This Row],[COGS]]+Table1[[#This Row],[Expenses]])</f>
        <v>-4</v>
      </c>
      <c r="K3959">
        <v>0</v>
      </c>
      <c r="L3959">
        <f>Table1[[#This Row],[Actual_Profit]]-Table1[[#This Row],[Budget_Profit]]</f>
        <v>-4</v>
      </c>
      <c r="M3959" s="5" t="str">
        <f>IF(
Table1[[#This Row],[Budget_Profit]]=0,
"",
IF(
Table1[[#This Row],[Budget_Profit]]&gt;0,
(Table1[[#This Row],[Actual_Profit]]-Table1[[#This Row],[Budget_Profit]])/Table1[[#This Row],[Budget_Profit]],
(Table1[[#This Row],[Actual_Profit]]-Table1[[#This Row],[Budget_Profit]])/ABS(Table1[[#This Row],[Budget_Profit]])
)
)</f>
        <v/>
      </c>
      <c r="N3959" s="5" t="str">
        <f>IF(Table1[[#This Row],[Profit_Var]]&gt;=0, "Above Budget", "Below Budget")</f>
        <v>Below Budget</v>
      </c>
      <c r="O3959">
        <v>33</v>
      </c>
      <c r="P3959">
        <v>20</v>
      </c>
      <c r="Q3959">
        <f>Table1[[#This Row],[COGS]]-Table1[[#This Row],[Budget_COGS]]</f>
        <v>13</v>
      </c>
      <c r="R3959" s="5">
        <f>IF(
Table1[[#This Row],[Budget_COGS]]=0,
"",
IF(
Table1[[#This Row],[Budget_COGS]]&gt;0,
(Table1[[#This Row],[Budget_COGS]]-Table1[[#This Row],[COGS]]) / Table1[[#This Row],[Budget_COGS]],
(Table1[[#This Row],[Budget_COGS]]-Table1[[#This Row],[COGS]]) / ABS(Table1[[#This Row],[Budget_COGS]])
)
)</f>
        <v>-0.65</v>
      </c>
      <c r="S3959" s="5" t="str">
        <f>IF(Table1[[#This Row],[COGS _Var]]&gt;=0, "Above Budget", "Below Budget")</f>
        <v>Above Budget</v>
      </c>
      <c r="T3959">
        <f>Table1[[#This Row],[Actual_Sales]]-Table1[[#This Row],[COGS]]</f>
        <v>41</v>
      </c>
      <c r="U3959">
        <v>40</v>
      </c>
      <c r="V3959">
        <f>Table1[[#This Row],[Gross_Margin]]-Table1[[#This Row],[Budget_Margin]]</f>
        <v>1</v>
      </c>
      <c r="W3959" s="5">
        <f>IF(
Table1[[#This Row],[Budget_Margin]]=0,
"",
IF(
Table1[[#This Row],[Budget_Margin]]&gt;0,
(Table1[[#This Row],[Gross_Margin]]-Table1[[#This Row],[Budget_Margin]]) / Table1[[#This Row],[Budget_Margin]],
(Table1[[#This Row],[Gross_Margin]]-Table1[[#This Row],[Budget_Margin]]) / ABS(Table1[[#This Row],[Budget_Margin]])
)
)</f>
        <v>2.5000000000000001E-2</v>
      </c>
      <c r="X3959" s="5" t="str">
        <f>IF(Table1[[#This Row],[Margin_Var]]&gt;=0, "Above Budget", "Below Budget")</f>
        <v>Above Budget</v>
      </c>
      <c r="Y3959" s="5">
        <f>IFERROR(Table1[[#This Row],[Gross_Margin]]/Table1[[#This Row],[Actual_Sales]],0)</f>
        <v>0.55405405405405406</v>
      </c>
      <c r="Z3959" s="5">
        <f>Table1[[#This Row],[Actual_Profit]]/Table1[[#This Row],[Actual_Sales]]</f>
        <v>-5.4054054054054057E-2</v>
      </c>
      <c r="AA3959">
        <v>45</v>
      </c>
      <c r="AB3959" s="5">
        <f>IFERROR(Table1[[#This Row],[Expenses]]/Table1[[#This Row],[Actual_Sales]],0)</f>
        <v>0.60810810810810811</v>
      </c>
      <c r="AC3959">
        <v>12</v>
      </c>
      <c r="AD3959">
        <v>193</v>
      </c>
      <c r="AE3959" s="5">
        <f>IFERROR(Table1[[#This Row],[Inventory]]/Table1[[#This Row],[Actual_Sales]],0)</f>
        <v>2.6081081081081079</v>
      </c>
    </row>
    <row r="3960" spans="1:31" x14ac:dyDescent="0.25">
      <c r="A3960">
        <v>1661</v>
      </c>
      <c r="B3960">
        <v>505</v>
      </c>
      <c r="C3960">
        <v>5</v>
      </c>
      <c r="D3960" s="2">
        <v>40452</v>
      </c>
      <c r="E3960">
        <v>109</v>
      </c>
      <c r="F3960">
        <v>60</v>
      </c>
      <c r="G3960">
        <f>Table1[[#This Row],[Actual_Sales]]-Table1[[#This Row],[Budget_Sales]]</f>
        <v>49</v>
      </c>
      <c r="H3960" s="5">
        <f>IF(
Table1[[#This Row],[Budget_Sales]]=0,
"",
IF(
Table1[[#This Row],[Budget_Sales]]&gt;0,
(Table1[[#This Row],[Actual_Sales]]-Table1[[#This Row],[Budget_Sales]])/Table1[[#This Row],[Budget_Sales]],
(Table1[[#This Row],[Actual_Sales]]-Table1[[#This Row],[Budget_Sales]])/ABS(Table1[[#This Row],[Budget_Sales]])
)
)</f>
        <v>0.81666666666666665</v>
      </c>
      <c r="I3960" s="5" t="str">
        <f>IF(Table1[[#This Row],[Sales_Var]]&gt;=0,"Above Budget","Below Budget")</f>
        <v>Above Budget</v>
      </c>
      <c r="J3960">
        <f>Table1[[#This Row],[Actual_Sales]]-(Table1[[#This Row],[COGS]]+Table1[[#This Row],[Expenses]])</f>
        <v>-6</v>
      </c>
      <c r="K3960">
        <v>10</v>
      </c>
      <c r="L3960">
        <f>Table1[[#This Row],[Actual_Profit]]-Table1[[#This Row],[Budget_Profit]]</f>
        <v>-16</v>
      </c>
      <c r="M3960" s="5">
        <f>IF(
Table1[[#This Row],[Budget_Profit]]=0,
"",
IF(
Table1[[#This Row],[Budget_Profit]]&gt;0,
(Table1[[#This Row],[Actual_Profit]]-Table1[[#This Row],[Budget_Profit]])/Table1[[#This Row],[Budget_Profit]],
(Table1[[#This Row],[Actual_Profit]]-Table1[[#This Row],[Budget_Profit]])/ABS(Table1[[#This Row],[Budget_Profit]])
)
)</f>
        <v>-1.6</v>
      </c>
      <c r="N3960" s="5" t="str">
        <f>IF(Table1[[#This Row],[Profit_Var]]&gt;=0, "Above Budget", "Below Budget")</f>
        <v>Below Budget</v>
      </c>
      <c r="O3960">
        <v>45</v>
      </c>
      <c r="P3960">
        <v>20</v>
      </c>
      <c r="Q3960">
        <f>Table1[[#This Row],[COGS]]-Table1[[#This Row],[Budget_COGS]]</f>
        <v>25</v>
      </c>
      <c r="R3960" s="5">
        <f>IF(
Table1[[#This Row],[Budget_COGS]]=0,
"",
IF(
Table1[[#This Row],[Budget_COGS]]&gt;0,
(Table1[[#This Row],[Budget_COGS]]-Table1[[#This Row],[COGS]]) / Table1[[#This Row],[Budget_COGS]],
(Table1[[#This Row],[Budget_COGS]]-Table1[[#This Row],[COGS]]) / ABS(Table1[[#This Row],[Budget_COGS]])
)
)</f>
        <v>-1.25</v>
      </c>
      <c r="S3960" s="5" t="str">
        <f>IF(Table1[[#This Row],[COGS _Var]]&gt;=0, "Above Budget", "Below Budget")</f>
        <v>Above Budget</v>
      </c>
      <c r="T3960">
        <f>Table1[[#This Row],[Actual_Sales]]-Table1[[#This Row],[COGS]]</f>
        <v>64</v>
      </c>
      <c r="U3960">
        <v>40</v>
      </c>
      <c r="V3960">
        <f>Table1[[#This Row],[Gross_Margin]]-Table1[[#This Row],[Budget_Margin]]</f>
        <v>24</v>
      </c>
      <c r="W3960" s="5">
        <f>IF(
Table1[[#This Row],[Budget_Margin]]=0,
"",
IF(
Table1[[#This Row],[Budget_Margin]]&gt;0,
(Table1[[#This Row],[Gross_Margin]]-Table1[[#This Row],[Budget_Margin]]) / Table1[[#This Row],[Budget_Margin]],
(Table1[[#This Row],[Gross_Margin]]-Table1[[#This Row],[Budget_Margin]]) / ABS(Table1[[#This Row],[Budget_Margin]])
)
)</f>
        <v>0.6</v>
      </c>
      <c r="X3960" s="5" t="str">
        <f>IF(Table1[[#This Row],[Margin_Var]]&gt;=0, "Above Budget", "Below Budget")</f>
        <v>Above Budget</v>
      </c>
      <c r="Y3960" s="5">
        <f>IFERROR(Table1[[#This Row],[Gross_Margin]]/Table1[[#This Row],[Actual_Sales]],0)</f>
        <v>0.58715596330275233</v>
      </c>
      <c r="Z3960" s="5">
        <f>Table1[[#This Row],[Actual_Profit]]/Table1[[#This Row],[Actual_Sales]]</f>
        <v>-5.5045871559633031E-2</v>
      </c>
      <c r="AA3960">
        <v>70</v>
      </c>
      <c r="AB3960" s="5">
        <f>IFERROR(Table1[[#This Row],[Expenses]]/Table1[[#This Row],[Actual_Sales]],0)</f>
        <v>0.64220183486238536</v>
      </c>
      <c r="AC3960">
        <v>41</v>
      </c>
      <c r="AD3960">
        <v>320</v>
      </c>
      <c r="AE3960" s="5">
        <f>IFERROR(Table1[[#This Row],[Inventory]]/Table1[[#This Row],[Actual_Sales]],0)</f>
        <v>2.9357798165137616</v>
      </c>
    </row>
    <row r="3961" spans="1:31" x14ac:dyDescent="0.25">
      <c r="A3961">
        <v>1679</v>
      </c>
      <c r="B3961">
        <v>573</v>
      </c>
      <c r="C3961">
        <v>8</v>
      </c>
      <c r="D3961" s="2">
        <v>40452</v>
      </c>
      <c r="E3961">
        <v>109</v>
      </c>
      <c r="F3961">
        <v>80</v>
      </c>
      <c r="G3961">
        <f>Table1[[#This Row],[Actual_Sales]]-Table1[[#This Row],[Budget_Sales]]</f>
        <v>29</v>
      </c>
      <c r="H3961" s="5">
        <f>IF(
Table1[[#This Row],[Budget_Sales]]=0,
"",
IF(
Table1[[#This Row],[Budget_Sales]]&gt;0,
(Table1[[#This Row],[Actual_Sales]]-Table1[[#This Row],[Budget_Sales]])/Table1[[#This Row],[Budget_Sales]],
(Table1[[#This Row],[Actual_Sales]]-Table1[[#This Row],[Budget_Sales]])/ABS(Table1[[#This Row],[Budget_Sales]])
)
)</f>
        <v>0.36249999999999999</v>
      </c>
      <c r="I3961" s="5" t="str">
        <f>IF(Table1[[#This Row],[Sales_Var]]&gt;=0,"Above Budget","Below Budget")</f>
        <v>Above Budget</v>
      </c>
      <c r="J3961">
        <f>Table1[[#This Row],[Actual_Sales]]-(Table1[[#This Row],[COGS]]+Table1[[#This Row],[Expenses]])</f>
        <v>-6</v>
      </c>
      <c r="K3961">
        <v>30</v>
      </c>
      <c r="L3961">
        <f>Table1[[#This Row],[Actual_Profit]]-Table1[[#This Row],[Budget_Profit]]</f>
        <v>-36</v>
      </c>
      <c r="M3961" s="5">
        <f>IF(
Table1[[#This Row],[Budget_Profit]]=0,
"",
IF(
Table1[[#This Row],[Budget_Profit]]&gt;0,
(Table1[[#This Row],[Actual_Profit]]-Table1[[#This Row],[Budget_Profit]])/Table1[[#This Row],[Budget_Profit]],
(Table1[[#This Row],[Actual_Profit]]-Table1[[#This Row],[Budget_Profit]])/ABS(Table1[[#This Row],[Budget_Profit]])
)
)</f>
        <v>-1.2</v>
      </c>
      <c r="N3961" s="5" t="str">
        <f>IF(Table1[[#This Row],[Profit_Var]]&gt;=0, "Above Budget", "Below Budget")</f>
        <v>Below Budget</v>
      </c>
      <c r="O3961">
        <v>45</v>
      </c>
      <c r="P3961">
        <v>20</v>
      </c>
      <c r="Q3961">
        <f>Table1[[#This Row],[COGS]]-Table1[[#This Row],[Budget_COGS]]</f>
        <v>25</v>
      </c>
      <c r="R3961" s="5">
        <f>IF(
Table1[[#This Row],[Budget_COGS]]=0,
"",
IF(
Table1[[#This Row],[Budget_COGS]]&gt;0,
(Table1[[#This Row],[Budget_COGS]]-Table1[[#This Row],[COGS]]) / Table1[[#This Row],[Budget_COGS]],
(Table1[[#This Row],[Budget_COGS]]-Table1[[#This Row],[COGS]]) / ABS(Table1[[#This Row],[Budget_COGS]])
)
)</f>
        <v>-1.25</v>
      </c>
      <c r="S3961" s="5" t="str">
        <f>IF(Table1[[#This Row],[COGS _Var]]&gt;=0, "Above Budget", "Below Budget")</f>
        <v>Above Budget</v>
      </c>
      <c r="T3961">
        <f>Table1[[#This Row],[Actual_Sales]]-Table1[[#This Row],[COGS]]</f>
        <v>64</v>
      </c>
      <c r="U3961">
        <v>60</v>
      </c>
      <c r="V3961">
        <f>Table1[[#This Row],[Gross_Margin]]-Table1[[#This Row],[Budget_Margin]]</f>
        <v>4</v>
      </c>
      <c r="W3961" s="5">
        <f>IF(
Table1[[#This Row],[Budget_Margin]]=0,
"",
IF(
Table1[[#This Row],[Budget_Margin]]&gt;0,
(Table1[[#This Row],[Gross_Margin]]-Table1[[#This Row],[Budget_Margin]]) / Table1[[#This Row],[Budget_Margin]],
(Table1[[#This Row],[Gross_Margin]]-Table1[[#This Row],[Budget_Margin]]) / ABS(Table1[[#This Row],[Budget_Margin]])
)
)</f>
        <v>6.6666666666666666E-2</v>
      </c>
      <c r="X3961" s="5" t="str">
        <f>IF(Table1[[#This Row],[Margin_Var]]&gt;=0, "Above Budget", "Below Budget")</f>
        <v>Above Budget</v>
      </c>
      <c r="Y3961" s="5">
        <f>IFERROR(Table1[[#This Row],[Gross_Margin]]/Table1[[#This Row],[Actual_Sales]],0)</f>
        <v>0.58715596330275233</v>
      </c>
      <c r="Z3961" s="5">
        <f>Table1[[#This Row],[Actual_Profit]]/Table1[[#This Row],[Actual_Sales]]</f>
        <v>-5.5045871559633031E-2</v>
      </c>
      <c r="AA3961">
        <v>70</v>
      </c>
      <c r="AB3961" s="5">
        <f>IFERROR(Table1[[#This Row],[Expenses]]/Table1[[#This Row],[Actual_Sales]],0)</f>
        <v>0.64220183486238536</v>
      </c>
      <c r="AC3961">
        <v>41</v>
      </c>
      <c r="AD3961">
        <v>320</v>
      </c>
      <c r="AE3961" s="5">
        <f>IFERROR(Table1[[#This Row],[Inventory]]/Table1[[#This Row],[Actual_Sales]],0)</f>
        <v>2.9357798165137616</v>
      </c>
    </row>
    <row r="3962" spans="1:31" x14ac:dyDescent="0.25">
      <c r="A3962">
        <v>1730</v>
      </c>
      <c r="B3962">
        <v>801</v>
      </c>
      <c r="C3962">
        <v>11</v>
      </c>
      <c r="D3962" s="2">
        <v>40452</v>
      </c>
      <c r="E3962">
        <v>109</v>
      </c>
      <c r="F3962">
        <v>50</v>
      </c>
      <c r="G3962">
        <f>Table1[[#This Row],[Actual_Sales]]-Table1[[#This Row],[Budget_Sales]]</f>
        <v>59</v>
      </c>
      <c r="H3962" s="5">
        <f>IF(
Table1[[#This Row],[Budget_Sales]]=0,
"",
IF(
Table1[[#This Row],[Budget_Sales]]&gt;0,
(Table1[[#This Row],[Actual_Sales]]-Table1[[#This Row],[Budget_Sales]])/Table1[[#This Row],[Budget_Sales]],
(Table1[[#This Row],[Actual_Sales]]-Table1[[#This Row],[Budget_Sales]])/ABS(Table1[[#This Row],[Budget_Sales]])
)
)</f>
        <v>1.18</v>
      </c>
      <c r="I3962" s="5" t="str">
        <f>IF(Table1[[#This Row],[Sales_Var]]&gt;=0,"Above Budget","Below Budget")</f>
        <v>Above Budget</v>
      </c>
      <c r="J3962">
        <f>Table1[[#This Row],[Actual_Sales]]-(Table1[[#This Row],[COGS]]+Table1[[#This Row],[Expenses]])</f>
        <v>-6</v>
      </c>
      <c r="K3962">
        <v>20</v>
      </c>
      <c r="L3962">
        <f>Table1[[#This Row],[Actual_Profit]]-Table1[[#This Row],[Budget_Profit]]</f>
        <v>-26</v>
      </c>
      <c r="M3962" s="5">
        <f>IF(
Table1[[#This Row],[Budget_Profit]]=0,
"",
IF(
Table1[[#This Row],[Budget_Profit]]&gt;0,
(Table1[[#This Row],[Actual_Profit]]-Table1[[#This Row],[Budget_Profit]])/Table1[[#This Row],[Budget_Profit]],
(Table1[[#This Row],[Actual_Profit]]-Table1[[#This Row],[Budget_Profit]])/ABS(Table1[[#This Row],[Budget_Profit]])
)
)</f>
        <v>-1.3</v>
      </c>
      <c r="N3962" s="5" t="str">
        <f>IF(Table1[[#This Row],[Profit_Var]]&gt;=0, "Above Budget", "Below Budget")</f>
        <v>Below Budget</v>
      </c>
      <c r="O3962">
        <v>45</v>
      </c>
      <c r="P3962">
        <v>10</v>
      </c>
      <c r="Q3962">
        <f>Table1[[#This Row],[COGS]]-Table1[[#This Row],[Budget_COGS]]</f>
        <v>35</v>
      </c>
      <c r="R3962" s="5">
        <f>IF(
Table1[[#This Row],[Budget_COGS]]=0,
"",
IF(
Table1[[#This Row],[Budget_COGS]]&gt;0,
(Table1[[#This Row],[Budget_COGS]]-Table1[[#This Row],[COGS]]) / Table1[[#This Row],[Budget_COGS]],
(Table1[[#This Row],[Budget_COGS]]-Table1[[#This Row],[COGS]]) / ABS(Table1[[#This Row],[Budget_COGS]])
)
)</f>
        <v>-3.5</v>
      </c>
      <c r="S3962" s="5" t="str">
        <f>IF(Table1[[#This Row],[COGS _Var]]&gt;=0, "Above Budget", "Below Budget")</f>
        <v>Above Budget</v>
      </c>
      <c r="T3962">
        <f>Table1[[#This Row],[Actual_Sales]]-Table1[[#This Row],[COGS]]</f>
        <v>64</v>
      </c>
      <c r="U3962">
        <v>40</v>
      </c>
      <c r="V3962">
        <f>Table1[[#This Row],[Gross_Margin]]-Table1[[#This Row],[Budget_Margin]]</f>
        <v>24</v>
      </c>
      <c r="W3962" s="5">
        <f>IF(
Table1[[#This Row],[Budget_Margin]]=0,
"",
IF(
Table1[[#This Row],[Budget_Margin]]&gt;0,
(Table1[[#This Row],[Gross_Margin]]-Table1[[#This Row],[Budget_Margin]]) / Table1[[#This Row],[Budget_Margin]],
(Table1[[#This Row],[Gross_Margin]]-Table1[[#This Row],[Budget_Margin]]) / ABS(Table1[[#This Row],[Budget_Margin]])
)
)</f>
        <v>0.6</v>
      </c>
      <c r="X3962" s="5" t="str">
        <f>IF(Table1[[#This Row],[Margin_Var]]&gt;=0, "Above Budget", "Below Budget")</f>
        <v>Above Budget</v>
      </c>
      <c r="Y3962" s="5">
        <f>IFERROR(Table1[[#This Row],[Gross_Margin]]/Table1[[#This Row],[Actual_Sales]],0)</f>
        <v>0.58715596330275233</v>
      </c>
      <c r="Z3962" s="5">
        <f>Table1[[#This Row],[Actual_Profit]]/Table1[[#This Row],[Actual_Sales]]</f>
        <v>-5.5045871559633031E-2</v>
      </c>
      <c r="AA3962">
        <v>70</v>
      </c>
      <c r="AB3962" s="5">
        <f>IFERROR(Table1[[#This Row],[Expenses]]/Table1[[#This Row],[Actual_Sales]],0)</f>
        <v>0.64220183486238536</v>
      </c>
      <c r="AC3962">
        <v>41</v>
      </c>
      <c r="AD3962">
        <v>320</v>
      </c>
      <c r="AE3962" s="5">
        <f>IFERROR(Table1[[#This Row],[Inventory]]/Table1[[#This Row],[Actual_Sales]],0)</f>
        <v>2.9357798165137616</v>
      </c>
    </row>
    <row r="3963" spans="1:31" x14ac:dyDescent="0.25">
      <c r="A3963">
        <v>966</v>
      </c>
      <c r="B3963">
        <v>541</v>
      </c>
      <c r="C3963">
        <v>1</v>
      </c>
      <c r="D3963" s="2">
        <v>40330</v>
      </c>
      <c r="E3963">
        <v>107</v>
      </c>
      <c r="F3963">
        <v>130</v>
      </c>
      <c r="G3963">
        <f>Table1[[#This Row],[Actual_Sales]]-Table1[[#This Row],[Budget_Sales]]</f>
        <v>-23</v>
      </c>
      <c r="H3963" s="5">
        <f>IF(
Table1[[#This Row],[Budget_Sales]]=0,
"",
IF(
Table1[[#This Row],[Budget_Sales]]&gt;0,
(Table1[[#This Row],[Actual_Sales]]-Table1[[#This Row],[Budget_Sales]])/Table1[[#This Row],[Budget_Sales]],
(Table1[[#This Row],[Actual_Sales]]-Table1[[#This Row],[Budget_Sales]])/ABS(Table1[[#This Row],[Budget_Sales]])
)
)</f>
        <v>-0.17692307692307693</v>
      </c>
      <c r="I3963" s="5" t="str">
        <f>IF(Table1[[#This Row],[Sales_Var]]&gt;=0,"Above Budget","Below Budget")</f>
        <v>Below Budget</v>
      </c>
      <c r="J3963">
        <f>Table1[[#This Row],[Actual_Sales]]-(Table1[[#This Row],[COGS]]+Table1[[#This Row],[Expenses]])</f>
        <v>-6</v>
      </c>
      <c r="K3963">
        <v>30</v>
      </c>
      <c r="L3963">
        <f>Table1[[#This Row],[Actual_Profit]]-Table1[[#This Row],[Budget_Profit]]</f>
        <v>-36</v>
      </c>
      <c r="M3963" s="5">
        <f>IF(
Table1[[#This Row],[Budget_Profit]]=0,
"",
IF(
Table1[[#This Row],[Budget_Profit]]&gt;0,
(Table1[[#This Row],[Actual_Profit]]-Table1[[#This Row],[Budget_Profit]])/Table1[[#This Row],[Budget_Profit]],
(Table1[[#This Row],[Actual_Profit]]-Table1[[#This Row],[Budget_Profit]])/ABS(Table1[[#This Row],[Budget_Profit]])
)
)</f>
        <v>-1.2</v>
      </c>
      <c r="N3963" s="5" t="str">
        <f>IF(Table1[[#This Row],[Profit_Var]]&gt;=0, "Above Budget", "Below Budget")</f>
        <v>Below Budget</v>
      </c>
      <c r="O3963">
        <v>44</v>
      </c>
      <c r="P3963">
        <v>50</v>
      </c>
      <c r="Q3963">
        <f>Table1[[#This Row],[COGS]]-Table1[[#This Row],[Budget_COGS]]</f>
        <v>-6</v>
      </c>
      <c r="R3963" s="5">
        <f>IF(
Table1[[#This Row],[Budget_COGS]]=0,
"",
IF(
Table1[[#This Row],[Budget_COGS]]&gt;0,
(Table1[[#This Row],[Budget_COGS]]-Table1[[#This Row],[COGS]]) / Table1[[#This Row],[Budget_COGS]],
(Table1[[#This Row],[Budget_COGS]]-Table1[[#This Row],[COGS]]) / ABS(Table1[[#This Row],[Budget_COGS]])
)
)</f>
        <v>0.12</v>
      </c>
      <c r="S3963" s="5" t="str">
        <f>IF(Table1[[#This Row],[COGS _Var]]&gt;=0, "Above Budget", "Below Budget")</f>
        <v>Below Budget</v>
      </c>
      <c r="T3963">
        <f>Table1[[#This Row],[Actual_Sales]]-Table1[[#This Row],[COGS]]</f>
        <v>63</v>
      </c>
      <c r="U3963">
        <v>80</v>
      </c>
      <c r="V3963">
        <f>Table1[[#This Row],[Gross_Margin]]-Table1[[#This Row],[Budget_Margin]]</f>
        <v>-17</v>
      </c>
      <c r="W3963" s="5">
        <f>IF(
Table1[[#This Row],[Budget_Margin]]=0,
"",
IF(
Table1[[#This Row],[Budget_Margin]]&gt;0,
(Table1[[#This Row],[Gross_Margin]]-Table1[[#This Row],[Budget_Margin]]) / Table1[[#This Row],[Budget_Margin]],
(Table1[[#This Row],[Gross_Margin]]-Table1[[#This Row],[Budget_Margin]]) / ABS(Table1[[#This Row],[Budget_Margin]])
)
)</f>
        <v>-0.21249999999999999</v>
      </c>
      <c r="X3963" s="5" t="str">
        <f>IF(Table1[[#This Row],[Margin_Var]]&gt;=0, "Above Budget", "Below Budget")</f>
        <v>Below Budget</v>
      </c>
      <c r="Y3963" s="5">
        <f>IFERROR(Table1[[#This Row],[Gross_Margin]]/Table1[[#This Row],[Actual_Sales]],0)</f>
        <v>0.58878504672897192</v>
      </c>
      <c r="Z3963" s="5">
        <f>Table1[[#This Row],[Actual_Profit]]/Table1[[#This Row],[Actual_Sales]]</f>
        <v>-5.6074766355140186E-2</v>
      </c>
      <c r="AA3963">
        <v>69</v>
      </c>
      <c r="AB3963" s="5">
        <f>IFERROR(Table1[[#This Row],[Expenses]]/Table1[[#This Row],[Actual_Sales]],0)</f>
        <v>0.64485981308411211</v>
      </c>
      <c r="AC3963">
        <v>40</v>
      </c>
      <c r="AD3963">
        <v>496</v>
      </c>
      <c r="AE3963" s="5">
        <f>IFERROR(Table1[[#This Row],[Inventory]]/Table1[[#This Row],[Actual_Sales]],0)</f>
        <v>4.6355140186915884</v>
      </c>
    </row>
    <row r="3964" spans="1:31" x14ac:dyDescent="0.25">
      <c r="A3964">
        <v>1055</v>
      </c>
      <c r="B3964">
        <v>937</v>
      </c>
      <c r="C3964">
        <v>3</v>
      </c>
      <c r="D3964" s="2">
        <v>40330</v>
      </c>
      <c r="E3964">
        <v>107</v>
      </c>
      <c r="F3964">
        <v>110</v>
      </c>
      <c r="G3964">
        <f>Table1[[#This Row],[Actual_Sales]]-Table1[[#This Row],[Budget_Sales]]</f>
        <v>-3</v>
      </c>
      <c r="H3964" s="5">
        <f>IF(
Table1[[#This Row],[Budget_Sales]]=0,
"",
IF(
Table1[[#This Row],[Budget_Sales]]&gt;0,
(Table1[[#This Row],[Actual_Sales]]-Table1[[#This Row],[Budget_Sales]])/Table1[[#This Row],[Budget_Sales]],
(Table1[[#This Row],[Actual_Sales]]-Table1[[#This Row],[Budget_Sales]])/ABS(Table1[[#This Row],[Budget_Sales]])
)
)</f>
        <v>-2.7272727272727271E-2</v>
      </c>
      <c r="I3964" s="5" t="str">
        <f>IF(Table1[[#This Row],[Sales_Var]]&gt;=0,"Above Budget","Below Budget")</f>
        <v>Below Budget</v>
      </c>
      <c r="J3964">
        <f>Table1[[#This Row],[Actual_Sales]]-(Table1[[#This Row],[COGS]]+Table1[[#This Row],[Expenses]])</f>
        <v>-6</v>
      </c>
      <c r="K3964">
        <v>20</v>
      </c>
      <c r="L3964">
        <f>Table1[[#This Row],[Actual_Profit]]-Table1[[#This Row],[Budget_Profit]]</f>
        <v>-26</v>
      </c>
      <c r="M3964" s="5">
        <f>IF(
Table1[[#This Row],[Budget_Profit]]=0,
"",
IF(
Table1[[#This Row],[Budget_Profit]]&gt;0,
(Table1[[#This Row],[Actual_Profit]]-Table1[[#This Row],[Budget_Profit]])/Table1[[#This Row],[Budget_Profit]],
(Table1[[#This Row],[Actual_Profit]]-Table1[[#This Row],[Budget_Profit]])/ABS(Table1[[#This Row],[Budget_Profit]])
)
)</f>
        <v>-1.3</v>
      </c>
      <c r="N3964" s="5" t="str">
        <f>IF(Table1[[#This Row],[Profit_Var]]&gt;=0, "Above Budget", "Below Budget")</f>
        <v>Below Budget</v>
      </c>
      <c r="O3964">
        <v>44</v>
      </c>
      <c r="P3964">
        <v>40</v>
      </c>
      <c r="Q3964">
        <f>Table1[[#This Row],[COGS]]-Table1[[#This Row],[Budget_COGS]]</f>
        <v>4</v>
      </c>
      <c r="R3964" s="5">
        <f>IF(
Table1[[#This Row],[Budget_COGS]]=0,
"",
IF(
Table1[[#This Row],[Budget_COGS]]&gt;0,
(Table1[[#This Row],[Budget_COGS]]-Table1[[#This Row],[COGS]]) / Table1[[#This Row],[Budget_COGS]],
(Table1[[#This Row],[Budget_COGS]]-Table1[[#This Row],[COGS]]) / ABS(Table1[[#This Row],[Budget_COGS]])
)
)</f>
        <v>-0.1</v>
      </c>
      <c r="S3964" s="5" t="str">
        <f>IF(Table1[[#This Row],[COGS _Var]]&gt;=0, "Above Budget", "Below Budget")</f>
        <v>Above Budget</v>
      </c>
      <c r="T3964">
        <f>Table1[[#This Row],[Actual_Sales]]-Table1[[#This Row],[COGS]]</f>
        <v>63</v>
      </c>
      <c r="U3964">
        <v>70</v>
      </c>
      <c r="V3964">
        <f>Table1[[#This Row],[Gross_Margin]]-Table1[[#This Row],[Budget_Margin]]</f>
        <v>-7</v>
      </c>
      <c r="W3964" s="5">
        <f>IF(
Table1[[#This Row],[Budget_Margin]]=0,
"",
IF(
Table1[[#This Row],[Budget_Margin]]&gt;0,
(Table1[[#This Row],[Gross_Margin]]-Table1[[#This Row],[Budget_Margin]]) / Table1[[#This Row],[Budget_Margin]],
(Table1[[#This Row],[Gross_Margin]]-Table1[[#This Row],[Budget_Margin]]) / ABS(Table1[[#This Row],[Budget_Margin]])
)
)</f>
        <v>-0.1</v>
      </c>
      <c r="X3964" s="5" t="str">
        <f>IF(Table1[[#This Row],[Margin_Var]]&gt;=0, "Above Budget", "Below Budget")</f>
        <v>Below Budget</v>
      </c>
      <c r="Y3964" s="5">
        <f>IFERROR(Table1[[#This Row],[Gross_Margin]]/Table1[[#This Row],[Actual_Sales]],0)</f>
        <v>0.58878504672897192</v>
      </c>
      <c r="Z3964" s="5">
        <f>Table1[[#This Row],[Actual_Profit]]/Table1[[#This Row],[Actual_Sales]]</f>
        <v>-5.6074766355140186E-2</v>
      </c>
      <c r="AA3964">
        <v>69</v>
      </c>
      <c r="AB3964" s="5">
        <f>IFERROR(Table1[[#This Row],[Expenses]]/Table1[[#This Row],[Actual_Sales]],0)</f>
        <v>0.64485981308411211</v>
      </c>
      <c r="AC3964">
        <v>40</v>
      </c>
      <c r="AD3964">
        <v>496</v>
      </c>
      <c r="AE3964" s="5">
        <f>IFERROR(Table1[[#This Row],[Inventory]]/Table1[[#This Row],[Actual_Sales]],0)</f>
        <v>4.6355140186915884</v>
      </c>
    </row>
    <row r="3965" spans="1:31" x14ac:dyDescent="0.25">
      <c r="A3965">
        <v>602</v>
      </c>
      <c r="B3965">
        <v>505</v>
      </c>
      <c r="C3965">
        <v>5</v>
      </c>
      <c r="D3965" s="2">
        <v>40269</v>
      </c>
      <c r="E3965">
        <v>107</v>
      </c>
      <c r="F3965">
        <v>90</v>
      </c>
      <c r="G3965">
        <f>Table1[[#This Row],[Actual_Sales]]-Table1[[#This Row],[Budget_Sales]]</f>
        <v>17</v>
      </c>
      <c r="H3965" s="5">
        <f>IF(
Table1[[#This Row],[Budget_Sales]]=0,
"",
IF(
Table1[[#This Row],[Budget_Sales]]&gt;0,
(Table1[[#This Row],[Actual_Sales]]-Table1[[#This Row],[Budget_Sales]])/Table1[[#This Row],[Budget_Sales]],
(Table1[[#This Row],[Actual_Sales]]-Table1[[#This Row],[Budget_Sales]])/ABS(Table1[[#This Row],[Budget_Sales]])
)
)</f>
        <v>0.18888888888888888</v>
      </c>
      <c r="I3965" s="5" t="str">
        <f>IF(Table1[[#This Row],[Sales_Var]]&gt;=0,"Above Budget","Below Budget")</f>
        <v>Above Budget</v>
      </c>
      <c r="J3965">
        <f>Table1[[#This Row],[Actual_Sales]]-(Table1[[#This Row],[COGS]]+Table1[[#This Row],[Expenses]])</f>
        <v>-6</v>
      </c>
      <c r="K3965">
        <v>10</v>
      </c>
      <c r="L3965">
        <f>Table1[[#This Row],[Actual_Profit]]-Table1[[#This Row],[Budget_Profit]]</f>
        <v>-16</v>
      </c>
      <c r="M3965" s="5">
        <f>IF(
Table1[[#This Row],[Budget_Profit]]=0,
"",
IF(
Table1[[#This Row],[Budget_Profit]]&gt;0,
(Table1[[#This Row],[Actual_Profit]]-Table1[[#This Row],[Budget_Profit]])/Table1[[#This Row],[Budget_Profit]],
(Table1[[#This Row],[Actual_Profit]]-Table1[[#This Row],[Budget_Profit]])/ABS(Table1[[#This Row],[Budget_Profit]])
)
)</f>
        <v>-1.6</v>
      </c>
      <c r="N3965" s="5" t="str">
        <f>IF(Table1[[#This Row],[Profit_Var]]&gt;=0, "Above Budget", "Below Budget")</f>
        <v>Below Budget</v>
      </c>
      <c r="O3965">
        <v>44</v>
      </c>
      <c r="P3965">
        <v>30</v>
      </c>
      <c r="Q3965">
        <f>Table1[[#This Row],[COGS]]-Table1[[#This Row],[Budget_COGS]]</f>
        <v>14</v>
      </c>
      <c r="R3965" s="5">
        <f>IF(
Table1[[#This Row],[Budget_COGS]]=0,
"",
IF(
Table1[[#This Row],[Budget_COGS]]&gt;0,
(Table1[[#This Row],[Budget_COGS]]-Table1[[#This Row],[COGS]]) / Table1[[#This Row],[Budget_COGS]],
(Table1[[#This Row],[Budget_COGS]]-Table1[[#This Row],[COGS]]) / ABS(Table1[[#This Row],[Budget_COGS]])
)
)</f>
        <v>-0.46666666666666667</v>
      </c>
      <c r="S3965" s="5" t="str">
        <f>IF(Table1[[#This Row],[COGS _Var]]&gt;=0, "Above Budget", "Below Budget")</f>
        <v>Above Budget</v>
      </c>
      <c r="T3965">
        <f>Table1[[#This Row],[Actual_Sales]]-Table1[[#This Row],[COGS]]</f>
        <v>63</v>
      </c>
      <c r="U3965">
        <v>60</v>
      </c>
      <c r="V3965">
        <f>Table1[[#This Row],[Gross_Margin]]-Table1[[#This Row],[Budget_Margin]]</f>
        <v>3</v>
      </c>
      <c r="W3965" s="5">
        <f>IF(
Table1[[#This Row],[Budget_Margin]]=0,
"",
IF(
Table1[[#This Row],[Budget_Margin]]&gt;0,
(Table1[[#This Row],[Gross_Margin]]-Table1[[#This Row],[Budget_Margin]]) / Table1[[#This Row],[Budget_Margin]],
(Table1[[#This Row],[Gross_Margin]]-Table1[[#This Row],[Budget_Margin]]) / ABS(Table1[[#This Row],[Budget_Margin]])
)
)</f>
        <v>0.05</v>
      </c>
      <c r="X3965" s="5" t="str">
        <f>IF(Table1[[#This Row],[Margin_Var]]&gt;=0, "Above Budget", "Below Budget")</f>
        <v>Above Budget</v>
      </c>
      <c r="Y3965" s="5">
        <f>IFERROR(Table1[[#This Row],[Gross_Margin]]/Table1[[#This Row],[Actual_Sales]],0)</f>
        <v>0.58878504672897192</v>
      </c>
      <c r="Z3965" s="5">
        <f>Table1[[#This Row],[Actual_Profit]]/Table1[[#This Row],[Actual_Sales]]</f>
        <v>-5.6074766355140186E-2</v>
      </c>
      <c r="AA3965">
        <v>69</v>
      </c>
      <c r="AB3965" s="5">
        <f>IFERROR(Table1[[#This Row],[Expenses]]/Table1[[#This Row],[Actual_Sales]],0)</f>
        <v>0.64485981308411211</v>
      </c>
      <c r="AC3965">
        <v>40</v>
      </c>
      <c r="AD3965">
        <v>261</v>
      </c>
      <c r="AE3965" s="5">
        <f>IFERROR(Table1[[#This Row],[Inventory]]/Table1[[#This Row],[Actual_Sales]],0)</f>
        <v>2.4392523364485981</v>
      </c>
    </row>
    <row r="3966" spans="1:31" x14ac:dyDescent="0.25">
      <c r="A3966">
        <v>632</v>
      </c>
      <c r="B3966">
        <v>603</v>
      </c>
      <c r="C3966">
        <v>5</v>
      </c>
      <c r="D3966" s="2">
        <v>40269</v>
      </c>
      <c r="E3966">
        <v>107</v>
      </c>
      <c r="F3966">
        <v>100</v>
      </c>
      <c r="G3966">
        <f>Table1[[#This Row],[Actual_Sales]]-Table1[[#This Row],[Budget_Sales]]</f>
        <v>7</v>
      </c>
      <c r="H3966" s="5">
        <f>IF(
Table1[[#This Row],[Budget_Sales]]=0,
"",
IF(
Table1[[#This Row],[Budget_Sales]]&gt;0,
(Table1[[#This Row],[Actual_Sales]]-Table1[[#This Row],[Budget_Sales]])/Table1[[#This Row],[Budget_Sales]],
(Table1[[#This Row],[Actual_Sales]]-Table1[[#This Row],[Budget_Sales]])/ABS(Table1[[#This Row],[Budget_Sales]])
)
)</f>
        <v>7.0000000000000007E-2</v>
      </c>
      <c r="I3966" s="5" t="str">
        <f>IF(Table1[[#This Row],[Sales_Var]]&gt;=0,"Above Budget","Below Budget")</f>
        <v>Above Budget</v>
      </c>
      <c r="J3966">
        <f>Table1[[#This Row],[Actual_Sales]]-(Table1[[#This Row],[COGS]]+Table1[[#This Row],[Expenses]])</f>
        <v>-6</v>
      </c>
      <c r="K3966">
        <v>10</v>
      </c>
      <c r="L3966">
        <f>Table1[[#This Row],[Actual_Profit]]-Table1[[#This Row],[Budget_Profit]]</f>
        <v>-16</v>
      </c>
      <c r="M3966" s="5">
        <f>IF(
Table1[[#This Row],[Budget_Profit]]=0,
"",
IF(
Table1[[#This Row],[Budget_Profit]]&gt;0,
(Table1[[#This Row],[Actual_Profit]]-Table1[[#This Row],[Budget_Profit]])/Table1[[#This Row],[Budget_Profit]],
(Table1[[#This Row],[Actual_Profit]]-Table1[[#This Row],[Budget_Profit]])/ABS(Table1[[#This Row],[Budget_Profit]])
)
)</f>
        <v>-1.6</v>
      </c>
      <c r="N3966" s="5" t="str">
        <f>IF(Table1[[#This Row],[Profit_Var]]&gt;=0, "Above Budget", "Below Budget")</f>
        <v>Below Budget</v>
      </c>
      <c r="O3966">
        <v>44</v>
      </c>
      <c r="P3966">
        <v>40</v>
      </c>
      <c r="Q3966">
        <f>Table1[[#This Row],[COGS]]-Table1[[#This Row],[Budget_COGS]]</f>
        <v>4</v>
      </c>
      <c r="R3966" s="5">
        <f>IF(
Table1[[#This Row],[Budget_COGS]]=0,
"",
IF(
Table1[[#This Row],[Budget_COGS]]&gt;0,
(Table1[[#This Row],[Budget_COGS]]-Table1[[#This Row],[COGS]]) / Table1[[#This Row],[Budget_COGS]],
(Table1[[#This Row],[Budget_COGS]]-Table1[[#This Row],[COGS]]) / ABS(Table1[[#This Row],[Budget_COGS]])
)
)</f>
        <v>-0.1</v>
      </c>
      <c r="S3966" s="5" t="str">
        <f>IF(Table1[[#This Row],[COGS _Var]]&gt;=0, "Above Budget", "Below Budget")</f>
        <v>Above Budget</v>
      </c>
      <c r="T3966">
        <f>Table1[[#This Row],[Actual_Sales]]-Table1[[#This Row],[COGS]]</f>
        <v>63</v>
      </c>
      <c r="U3966">
        <v>60</v>
      </c>
      <c r="V3966">
        <f>Table1[[#This Row],[Gross_Margin]]-Table1[[#This Row],[Budget_Margin]]</f>
        <v>3</v>
      </c>
      <c r="W3966" s="5">
        <f>IF(
Table1[[#This Row],[Budget_Margin]]=0,
"",
IF(
Table1[[#This Row],[Budget_Margin]]&gt;0,
(Table1[[#This Row],[Gross_Margin]]-Table1[[#This Row],[Budget_Margin]]) / Table1[[#This Row],[Budget_Margin]],
(Table1[[#This Row],[Gross_Margin]]-Table1[[#This Row],[Budget_Margin]]) / ABS(Table1[[#This Row],[Budget_Margin]])
)
)</f>
        <v>0.05</v>
      </c>
      <c r="X3966" s="5" t="str">
        <f>IF(Table1[[#This Row],[Margin_Var]]&gt;=0, "Above Budget", "Below Budget")</f>
        <v>Above Budget</v>
      </c>
      <c r="Y3966" s="5">
        <f>IFERROR(Table1[[#This Row],[Gross_Margin]]/Table1[[#This Row],[Actual_Sales]],0)</f>
        <v>0.58878504672897192</v>
      </c>
      <c r="Z3966" s="5">
        <f>Table1[[#This Row],[Actual_Profit]]/Table1[[#This Row],[Actual_Sales]]</f>
        <v>-5.6074766355140186E-2</v>
      </c>
      <c r="AA3966">
        <v>69</v>
      </c>
      <c r="AB3966" s="5">
        <f>IFERROR(Table1[[#This Row],[Expenses]]/Table1[[#This Row],[Actual_Sales]],0)</f>
        <v>0.64485981308411211</v>
      </c>
      <c r="AC3966">
        <v>40</v>
      </c>
      <c r="AD3966">
        <v>261</v>
      </c>
      <c r="AE3966" s="5">
        <f>IFERROR(Table1[[#This Row],[Inventory]]/Table1[[#This Row],[Actual_Sales]],0)</f>
        <v>2.4392523364485981</v>
      </c>
    </row>
    <row r="3967" spans="1:31" x14ac:dyDescent="0.25">
      <c r="A3967">
        <v>563</v>
      </c>
      <c r="B3967">
        <v>314</v>
      </c>
      <c r="C3967">
        <v>8</v>
      </c>
      <c r="D3967" s="2">
        <v>40269</v>
      </c>
      <c r="E3967">
        <v>107</v>
      </c>
      <c r="F3967">
        <v>90</v>
      </c>
      <c r="G3967">
        <f>Table1[[#This Row],[Actual_Sales]]-Table1[[#This Row],[Budget_Sales]]</f>
        <v>17</v>
      </c>
      <c r="H3967" s="5">
        <f>IF(
Table1[[#This Row],[Budget_Sales]]=0,
"",
IF(
Table1[[#This Row],[Budget_Sales]]&gt;0,
(Table1[[#This Row],[Actual_Sales]]-Table1[[#This Row],[Budget_Sales]])/Table1[[#This Row],[Budget_Sales]],
(Table1[[#This Row],[Actual_Sales]]-Table1[[#This Row],[Budget_Sales]])/ABS(Table1[[#This Row],[Budget_Sales]])
)
)</f>
        <v>0.18888888888888888</v>
      </c>
      <c r="I3967" s="5" t="str">
        <f>IF(Table1[[#This Row],[Sales_Var]]&gt;=0,"Above Budget","Below Budget")</f>
        <v>Above Budget</v>
      </c>
      <c r="J3967">
        <f>Table1[[#This Row],[Actual_Sales]]-(Table1[[#This Row],[COGS]]+Table1[[#This Row],[Expenses]])</f>
        <v>-6</v>
      </c>
      <c r="K3967">
        <v>10</v>
      </c>
      <c r="L3967">
        <f>Table1[[#This Row],[Actual_Profit]]-Table1[[#This Row],[Budget_Profit]]</f>
        <v>-16</v>
      </c>
      <c r="M3967" s="5">
        <f>IF(
Table1[[#This Row],[Budget_Profit]]=0,
"",
IF(
Table1[[#This Row],[Budget_Profit]]&gt;0,
(Table1[[#This Row],[Actual_Profit]]-Table1[[#This Row],[Budget_Profit]])/Table1[[#This Row],[Budget_Profit]],
(Table1[[#This Row],[Actual_Profit]]-Table1[[#This Row],[Budget_Profit]])/ABS(Table1[[#This Row],[Budget_Profit]])
)
)</f>
        <v>-1.6</v>
      </c>
      <c r="N3967" s="5" t="str">
        <f>IF(Table1[[#This Row],[Profit_Var]]&gt;=0, "Above Budget", "Below Budget")</f>
        <v>Below Budget</v>
      </c>
      <c r="O3967">
        <v>44</v>
      </c>
      <c r="P3967">
        <v>30</v>
      </c>
      <c r="Q3967">
        <f>Table1[[#This Row],[COGS]]-Table1[[#This Row],[Budget_COGS]]</f>
        <v>14</v>
      </c>
      <c r="R3967" s="5">
        <f>IF(
Table1[[#This Row],[Budget_COGS]]=0,
"",
IF(
Table1[[#This Row],[Budget_COGS]]&gt;0,
(Table1[[#This Row],[Budget_COGS]]-Table1[[#This Row],[COGS]]) / Table1[[#This Row],[Budget_COGS]],
(Table1[[#This Row],[Budget_COGS]]-Table1[[#This Row],[COGS]]) / ABS(Table1[[#This Row],[Budget_COGS]])
)
)</f>
        <v>-0.46666666666666667</v>
      </c>
      <c r="S3967" s="5" t="str">
        <f>IF(Table1[[#This Row],[COGS _Var]]&gt;=0, "Above Budget", "Below Budget")</f>
        <v>Above Budget</v>
      </c>
      <c r="T3967">
        <f>Table1[[#This Row],[Actual_Sales]]-Table1[[#This Row],[COGS]]</f>
        <v>63</v>
      </c>
      <c r="U3967">
        <v>60</v>
      </c>
      <c r="V3967">
        <f>Table1[[#This Row],[Gross_Margin]]-Table1[[#This Row],[Budget_Margin]]</f>
        <v>3</v>
      </c>
      <c r="W3967" s="5">
        <f>IF(
Table1[[#This Row],[Budget_Margin]]=0,
"",
IF(
Table1[[#This Row],[Budget_Margin]]&gt;0,
(Table1[[#This Row],[Gross_Margin]]-Table1[[#This Row],[Budget_Margin]]) / Table1[[#This Row],[Budget_Margin]],
(Table1[[#This Row],[Gross_Margin]]-Table1[[#This Row],[Budget_Margin]]) / ABS(Table1[[#This Row],[Budget_Margin]])
)
)</f>
        <v>0.05</v>
      </c>
      <c r="X3967" s="5" t="str">
        <f>IF(Table1[[#This Row],[Margin_Var]]&gt;=0, "Above Budget", "Below Budget")</f>
        <v>Above Budget</v>
      </c>
      <c r="Y3967" s="5">
        <f>IFERROR(Table1[[#This Row],[Gross_Margin]]/Table1[[#This Row],[Actual_Sales]],0)</f>
        <v>0.58878504672897192</v>
      </c>
      <c r="Z3967" s="5">
        <f>Table1[[#This Row],[Actual_Profit]]/Table1[[#This Row],[Actual_Sales]]</f>
        <v>-5.6074766355140186E-2</v>
      </c>
      <c r="AA3967">
        <v>69</v>
      </c>
      <c r="AB3967" s="5">
        <f>IFERROR(Table1[[#This Row],[Expenses]]/Table1[[#This Row],[Actual_Sales]],0)</f>
        <v>0.64485981308411211</v>
      </c>
      <c r="AC3967">
        <v>40</v>
      </c>
      <c r="AD3967">
        <v>261</v>
      </c>
      <c r="AE3967" s="5">
        <f>IFERROR(Table1[[#This Row],[Inventory]]/Table1[[#This Row],[Actual_Sales]],0)</f>
        <v>2.4392523364485981</v>
      </c>
    </row>
    <row r="3968" spans="1:31" x14ac:dyDescent="0.25">
      <c r="A3968">
        <v>582</v>
      </c>
      <c r="B3968">
        <v>435</v>
      </c>
      <c r="C3968">
        <v>11</v>
      </c>
      <c r="D3968" s="2">
        <v>40269</v>
      </c>
      <c r="E3968">
        <v>107</v>
      </c>
      <c r="F3968">
        <v>70</v>
      </c>
      <c r="G3968">
        <f>Table1[[#This Row],[Actual_Sales]]-Table1[[#This Row],[Budget_Sales]]</f>
        <v>37</v>
      </c>
      <c r="H3968" s="5">
        <f>IF(
Table1[[#This Row],[Budget_Sales]]=0,
"",
IF(
Table1[[#This Row],[Budget_Sales]]&gt;0,
(Table1[[#This Row],[Actual_Sales]]-Table1[[#This Row],[Budget_Sales]])/Table1[[#This Row],[Budget_Sales]],
(Table1[[#This Row],[Actual_Sales]]-Table1[[#This Row],[Budget_Sales]])/ABS(Table1[[#This Row],[Budget_Sales]])
)
)</f>
        <v>0.52857142857142858</v>
      </c>
      <c r="I3968" s="5" t="str">
        <f>IF(Table1[[#This Row],[Sales_Var]]&gt;=0,"Above Budget","Below Budget")</f>
        <v>Above Budget</v>
      </c>
      <c r="J3968">
        <f>Table1[[#This Row],[Actual_Sales]]-(Table1[[#This Row],[COGS]]+Table1[[#This Row],[Expenses]])</f>
        <v>-6</v>
      </c>
      <c r="K3968">
        <v>10</v>
      </c>
      <c r="L3968">
        <f>Table1[[#This Row],[Actual_Profit]]-Table1[[#This Row],[Budget_Profit]]</f>
        <v>-16</v>
      </c>
      <c r="M3968" s="5">
        <f>IF(
Table1[[#This Row],[Budget_Profit]]=0,
"",
IF(
Table1[[#This Row],[Budget_Profit]]&gt;0,
(Table1[[#This Row],[Actual_Profit]]-Table1[[#This Row],[Budget_Profit]])/Table1[[#This Row],[Budget_Profit]],
(Table1[[#This Row],[Actual_Profit]]-Table1[[#This Row],[Budget_Profit]])/ABS(Table1[[#This Row],[Budget_Profit]])
)
)</f>
        <v>-1.6</v>
      </c>
      <c r="N3968" s="5" t="str">
        <f>IF(Table1[[#This Row],[Profit_Var]]&gt;=0, "Above Budget", "Below Budget")</f>
        <v>Below Budget</v>
      </c>
      <c r="O3968">
        <v>44</v>
      </c>
      <c r="P3968">
        <v>20</v>
      </c>
      <c r="Q3968">
        <f>Table1[[#This Row],[COGS]]-Table1[[#This Row],[Budget_COGS]]</f>
        <v>24</v>
      </c>
      <c r="R3968" s="5">
        <f>IF(
Table1[[#This Row],[Budget_COGS]]=0,
"",
IF(
Table1[[#This Row],[Budget_COGS]]&gt;0,
(Table1[[#This Row],[Budget_COGS]]-Table1[[#This Row],[COGS]]) / Table1[[#This Row],[Budget_COGS]],
(Table1[[#This Row],[Budget_COGS]]-Table1[[#This Row],[COGS]]) / ABS(Table1[[#This Row],[Budget_COGS]])
)
)</f>
        <v>-1.2</v>
      </c>
      <c r="S3968" s="5" t="str">
        <f>IF(Table1[[#This Row],[COGS _Var]]&gt;=0, "Above Budget", "Below Budget")</f>
        <v>Above Budget</v>
      </c>
      <c r="T3968">
        <f>Table1[[#This Row],[Actual_Sales]]-Table1[[#This Row],[COGS]]</f>
        <v>63</v>
      </c>
      <c r="U3968">
        <v>50</v>
      </c>
      <c r="V3968">
        <f>Table1[[#This Row],[Gross_Margin]]-Table1[[#This Row],[Budget_Margin]]</f>
        <v>13</v>
      </c>
      <c r="W3968" s="5">
        <f>IF(
Table1[[#This Row],[Budget_Margin]]=0,
"",
IF(
Table1[[#This Row],[Budget_Margin]]&gt;0,
(Table1[[#This Row],[Gross_Margin]]-Table1[[#This Row],[Budget_Margin]]) / Table1[[#This Row],[Budget_Margin]],
(Table1[[#This Row],[Gross_Margin]]-Table1[[#This Row],[Budget_Margin]]) / ABS(Table1[[#This Row],[Budget_Margin]])
)
)</f>
        <v>0.26</v>
      </c>
      <c r="X3968" s="5" t="str">
        <f>IF(Table1[[#This Row],[Margin_Var]]&gt;=0, "Above Budget", "Below Budget")</f>
        <v>Above Budget</v>
      </c>
      <c r="Y3968" s="5">
        <f>IFERROR(Table1[[#This Row],[Gross_Margin]]/Table1[[#This Row],[Actual_Sales]],0)</f>
        <v>0.58878504672897192</v>
      </c>
      <c r="Z3968" s="5">
        <f>Table1[[#This Row],[Actual_Profit]]/Table1[[#This Row],[Actual_Sales]]</f>
        <v>-5.6074766355140186E-2</v>
      </c>
      <c r="AA3968">
        <v>69</v>
      </c>
      <c r="AB3968" s="5">
        <f>IFERROR(Table1[[#This Row],[Expenses]]/Table1[[#This Row],[Actual_Sales]],0)</f>
        <v>0.64485981308411211</v>
      </c>
      <c r="AC3968">
        <v>40</v>
      </c>
      <c r="AD3968">
        <v>261</v>
      </c>
      <c r="AE3968" s="5">
        <f>IFERROR(Table1[[#This Row],[Inventory]]/Table1[[#This Row],[Actual_Sales]],0)</f>
        <v>2.4392523364485981</v>
      </c>
    </row>
    <row r="3969" spans="1:31" x14ac:dyDescent="0.25">
      <c r="A3969">
        <v>501</v>
      </c>
      <c r="B3969">
        <v>816</v>
      </c>
      <c r="C3969">
        <v>8</v>
      </c>
      <c r="D3969" s="2">
        <v>40238</v>
      </c>
      <c r="E3969">
        <v>107</v>
      </c>
      <c r="F3969">
        <v>90</v>
      </c>
      <c r="G3969">
        <f>Table1[[#This Row],[Actual_Sales]]-Table1[[#This Row],[Budget_Sales]]</f>
        <v>17</v>
      </c>
      <c r="H3969" s="5">
        <f>IF(
Table1[[#This Row],[Budget_Sales]]=0,
"",
IF(
Table1[[#This Row],[Budget_Sales]]&gt;0,
(Table1[[#This Row],[Actual_Sales]]-Table1[[#This Row],[Budget_Sales]])/Table1[[#This Row],[Budget_Sales]],
(Table1[[#This Row],[Actual_Sales]]-Table1[[#This Row],[Budget_Sales]])/ABS(Table1[[#This Row],[Budget_Sales]])
)
)</f>
        <v>0.18888888888888888</v>
      </c>
      <c r="I3969" s="5" t="str">
        <f>IF(Table1[[#This Row],[Sales_Var]]&gt;=0,"Above Budget","Below Budget")</f>
        <v>Above Budget</v>
      </c>
      <c r="J3969">
        <f>Table1[[#This Row],[Actual_Sales]]-(Table1[[#This Row],[COGS]]+Table1[[#This Row],[Expenses]])</f>
        <v>-6</v>
      </c>
      <c r="K3969">
        <v>10</v>
      </c>
      <c r="L3969">
        <f>Table1[[#This Row],[Actual_Profit]]-Table1[[#This Row],[Budget_Profit]]</f>
        <v>-16</v>
      </c>
      <c r="M3969" s="5">
        <f>IF(
Table1[[#This Row],[Budget_Profit]]=0,
"",
IF(
Table1[[#This Row],[Budget_Profit]]&gt;0,
(Table1[[#This Row],[Actual_Profit]]-Table1[[#This Row],[Budget_Profit]])/Table1[[#This Row],[Budget_Profit]],
(Table1[[#This Row],[Actual_Profit]]-Table1[[#This Row],[Budget_Profit]])/ABS(Table1[[#This Row],[Budget_Profit]])
)
)</f>
        <v>-1.6</v>
      </c>
      <c r="N3969" s="5" t="str">
        <f>IF(Table1[[#This Row],[Profit_Var]]&gt;=0, "Above Budget", "Below Budget")</f>
        <v>Below Budget</v>
      </c>
      <c r="O3969">
        <v>44</v>
      </c>
      <c r="P3969">
        <v>30</v>
      </c>
      <c r="Q3969">
        <f>Table1[[#This Row],[COGS]]-Table1[[#This Row],[Budget_COGS]]</f>
        <v>14</v>
      </c>
      <c r="R3969" s="5">
        <f>IF(
Table1[[#This Row],[Budget_COGS]]=0,
"",
IF(
Table1[[#This Row],[Budget_COGS]]&gt;0,
(Table1[[#This Row],[Budget_COGS]]-Table1[[#This Row],[COGS]]) / Table1[[#This Row],[Budget_COGS]],
(Table1[[#This Row],[Budget_COGS]]-Table1[[#This Row],[COGS]]) / ABS(Table1[[#This Row],[Budget_COGS]])
)
)</f>
        <v>-0.46666666666666667</v>
      </c>
      <c r="S3969" s="5" t="str">
        <f>IF(Table1[[#This Row],[COGS _Var]]&gt;=0, "Above Budget", "Below Budget")</f>
        <v>Above Budget</v>
      </c>
      <c r="T3969">
        <f>Table1[[#This Row],[Actual_Sales]]-Table1[[#This Row],[COGS]]</f>
        <v>63</v>
      </c>
      <c r="U3969">
        <v>60</v>
      </c>
      <c r="V3969">
        <f>Table1[[#This Row],[Gross_Margin]]-Table1[[#This Row],[Budget_Margin]]</f>
        <v>3</v>
      </c>
      <c r="W3969" s="5">
        <f>IF(
Table1[[#This Row],[Budget_Margin]]=0,
"",
IF(
Table1[[#This Row],[Budget_Margin]]&gt;0,
(Table1[[#This Row],[Gross_Margin]]-Table1[[#This Row],[Budget_Margin]]) / Table1[[#This Row],[Budget_Margin]],
(Table1[[#This Row],[Gross_Margin]]-Table1[[#This Row],[Budget_Margin]]) / ABS(Table1[[#This Row],[Budget_Margin]])
)
)</f>
        <v>0.05</v>
      </c>
      <c r="X3969" s="5" t="str">
        <f>IF(Table1[[#This Row],[Margin_Var]]&gt;=0, "Above Budget", "Below Budget")</f>
        <v>Above Budget</v>
      </c>
      <c r="Y3969" s="5">
        <f>IFERROR(Table1[[#This Row],[Gross_Margin]]/Table1[[#This Row],[Actual_Sales]],0)</f>
        <v>0.58878504672897192</v>
      </c>
      <c r="Z3969" s="5">
        <f>Table1[[#This Row],[Actual_Profit]]/Table1[[#This Row],[Actual_Sales]]</f>
        <v>-5.6074766355140186E-2</v>
      </c>
      <c r="AA3969">
        <v>69</v>
      </c>
      <c r="AB3969" s="5">
        <f>IFERROR(Table1[[#This Row],[Expenses]]/Table1[[#This Row],[Actual_Sales]],0)</f>
        <v>0.64485981308411211</v>
      </c>
      <c r="AC3969">
        <v>40</v>
      </c>
      <c r="AD3969">
        <v>251</v>
      </c>
      <c r="AE3969" s="5">
        <f>IFERROR(Table1[[#This Row],[Inventory]]/Table1[[#This Row],[Actual_Sales]],0)</f>
        <v>2.3457943925233646</v>
      </c>
    </row>
    <row r="3970" spans="1:31" x14ac:dyDescent="0.25">
      <c r="A3970">
        <v>2796</v>
      </c>
      <c r="B3970">
        <v>801</v>
      </c>
      <c r="C3970">
        <v>13</v>
      </c>
      <c r="D3970" s="2">
        <v>40634</v>
      </c>
      <c r="E3970">
        <v>69</v>
      </c>
      <c r="F3970">
        <v>40</v>
      </c>
      <c r="G3970">
        <f>Table1[[#This Row],[Actual_Sales]]-Table1[[#This Row],[Budget_Sales]]</f>
        <v>29</v>
      </c>
      <c r="H3970" s="5">
        <f>IF(
Table1[[#This Row],[Budget_Sales]]=0,
"",
IF(
Table1[[#This Row],[Budget_Sales]]&gt;0,
(Table1[[#This Row],[Actual_Sales]]-Table1[[#This Row],[Budget_Sales]])/Table1[[#This Row],[Budget_Sales]],
(Table1[[#This Row],[Actual_Sales]]-Table1[[#This Row],[Budget_Sales]])/ABS(Table1[[#This Row],[Budget_Sales]])
)
)</f>
        <v>0.72499999999999998</v>
      </c>
      <c r="I3970" s="5" t="str">
        <f>IF(Table1[[#This Row],[Sales_Var]]&gt;=0,"Above Budget","Below Budget")</f>
        <v>Above Budget</v>
      </c>
      <c r="J3970">
        <f>Table1[[#This Row],[Actual_Sales]]-(Table1[[#This Row],[COGS]]+Table1[[#This Row],[Expenses]])</f>
        <v>-4</v>
      </c>
      <c r="K3970">
        <v>10</v>
      </c>
      <c r="L3970">
        <f>Table1[[#This Row],[Actual_Profit]]-Table1[[#This Row],[Budget_Profit]]</f>
        <v>-14</v>
      </c>
      <c r="M3970" s="5">
        <f>IF(
Table1[[#This Row],[Budget_Profit]]=0,
"",
IF(
Table1[[#This Row],[Budget_Profit]]&gt;0,
(Table1[[#This Row],[Actual_Profit]]-Table1[[#This Row],[Budget_Profit]])/Table1[[#This Row],[Budget_Profit]],
(Table1[[#This Row],[Actual_Profit]]-Table1[[#This Row],[Budget_Profit]])/ABS(Table1[[#This Row],[Budget_Profit]])
)
)</f>
        <v>-1.4</v>
      </c>
      <c r="N3970" s="5" t="str">
        <f>IF(Table1[[#This Row],[Profit_Var]]&gt;=0, "Above Budget", "Below Budget")</f>
        <v>Below Budget</v>
      </c>
      <c r="O3970">
        <v>29</v>
      </c>
      <c r="P3970">
        <v>10</v>
      </c>
      <c r="Q3970">
        <f>Table1[[#This Row],[COGS]]-Table1[[#This Row],[Budget_COGS]]</f>
        <v>19</v>
      </c>
      <c r="R3970" s="5">
        <f>IF(
Table1[[#This Row],[Budget_COGS]]=0,
"",
IF(
Table1[[#This Row],[Budget_COGS]]&gt;0,
(Table1[[#This Row],[Budget_COGS]]-Table1[[#This Row],[COGS]]) / Table1[[#This Row],[Budget_COGS]],
(Table1[[#This Row],[Budget_COGS]]-Table1[[#This Row],[COGS]]) / ABS(Table1[[#This Row],[Budget_COGS]])
)
)</f>
        <v>-1.9</v>
      </c>
      <c r="S3970" s="5" t="str">
        <f>IF(Table1[[#This Row],[COGS _Var]]&gt;=0, "Above Budget", "Below Budget")</f>
        <v>Above Budget</v>
      </c>
      <c r="T3970">
        <f>Table1[[#This Row],[Actual_Sales]]-Table1[[#This Row],[COGS]]</f>
        <v>40</v>
      </c>
      <c r="U3970">
        <v>30</v>
      </c>
      <c r="V3970">
        <f>Table1[[#This Row],[Gross_Margin]]-Table1[[#This Row],[Budget_Margin]]</f>
        <v>10</v>
      </c>
      <c r="W3970" s="5">
        <f>IF(
Table1[[#This Row],[Budget_Margin]]=0,
"",
IF(
Table1[[#This Row],[Budget_Margin]]&gt;0,
(Table1[[#This Row],[Gross_Margin]]-Table1[[#This Row],[Budget_Margin]]) / Table1[[#This Row],[Budget_Margin]],
(Table1[[#This Row],[Gross_Margin]]-Table1[[#This Row],[Budget_Margin]]) / ABS(Table1[[#This Row],[Budget_Margin]])
)
)</f>
        <v>0.33333333333333331</v>
      </c>
      <c r="X3970" s="5" t="str">
        <f>IF(Table1[[#This Row],[Margin_Var]]&gt;=0, "Above Budget", "Below Budget")</f>
        <v>Above Budget</v>
      </c>
      <c r="Y3970" s="5">
        <f>IFERROR(Table1[[#This Row],[Gross_Margin]]/Table1[[#This Row],[Actual_Sales]],0)</f>
        <v>0.57971014492753625</v>
      </c>
      <c r="Z3970" s="5">
        <f>Table1[[#This Row],[Actual_Profit]]/Table1[[#This Row],[Actual_Sales]]</f>
        <v>-5.7971014492753624E-2</v>
      </c>
      <c r="AA3970">
        <v>44</v>
      </c>
      <c r="AB3970" s="5">
        <f>IFERROR(Table1[[#This Row],[Expenses]]/Table1[[#This Row],[Actual_Sales]],0)</f>
        <v>0.6376811594202898</v>
      </c>
      <c r="AC3970">
        <v>11</v>
      </c>
      <c r="AD3970">
        <v>169</v>
      </c>
      <c r="AE3970" s="5">
        <f>IFERROR(Table1[[#This Row],[Inventory]]/Table1[[#This Row],[Actual_Sales]],0)</f>
        <v>2.4492753623188408</v>
      </c>
    </row>
    <row r="3971" spans="1:31" x14ac:dyDescent="0.25">
      <c r="A3971">
        <v>3299</v>
      </c>
      <c r="B3971">
        <v>660</v>
      </c>
      <c r="C3971">
        <v>9</v>
      </c>
      <c r="D3971" s="2">
        <v>40725</v>
      </c>
      <c r="E3971">
        <v>167</v>
      </c>
      <c r="F3971">
        <v>140</v>
      </c>
      <c r="G3971">
        <f>Table1[[#This Row],[Actual_Sales]]-Table1[[#This Row],[Budget_Sales]]</f>
        <v>27</v>
      </c>
      <c r="H3971" s="5">
        <f>IF(
Table1[[#This Row],[Budget_Sales]]=0,
"",
IF(
Table1[[#This Row],[Budget_Sales]]&gt;0,
(Table1[[#This Row],[Actual_Sales]]-Table1[[#This Row],[Budget_Sales]])/Table1[[#This Row],[Budget_Sales]],
(Table1[[#This Row],[Actual_Sales]]-Table1[[#This Row],[Budget_Sales]])/ABS(Table1[[#This Row],[Budget_Sales]])
)
)</f>
        <v>0.19285714285714287</v>
      </c>
      <c r="I3971" s="5" t="str">
        <f>IF(Table1[[#This Row],[Sales_Var]]&gt;=0,"Above Budget","Below Budget")</f>
        <v>Above Budget</v>
      </c>
      <c r="J3971">
        <f>Table1[[#This Row],[Actual_Sales]]-(Table1[[#This Row],[COGS]]+Table1[[#This Row],[Expenses]])</f>
        <v>-10</v>
      </c>
      <c r="K3971">
        <v>0</v>
      </c>
      <c r="L3971">
        <f>Table1[[#This Row],[Actual_Profit]]-Table1[[#This Row],[Budget_Profit]]</f>
        <v>-10</v>
      </c>
      <c r="M3971" s="5" t="str">
        <f>IF(
Table1[[#This Row],[Budget_Profit]]=0,
"",
IF(
Table1[[#This Row],[Budget_Profit]]&gt;0,
(Table1[[#This Row],[Actual_Profit]]-Table1[[#This Row],[Budget_Profit]])/Table1[[#This Row],[Budget_Profit]],
(Table1[[#This Row],[Actual_Profit]]-Table1[[#This Row],[Budget_Profit]])/ABS(Table1[[#This Row],[Budget_Profit]])
)
)</f>
        <v/>
      </c>
      <c r="N3971" s="5" t="str">
        <f>IF(Table1[[#This Row],[Profit_Var]]&gt;=0, "Above Budget", "Below Budget")</f>
        <v>Below Budget</v>
      </c>
      <c r="O3971">
        <v>120</v>
      </c>
      <c r="P3971">
        <v>100</v>
      </c>
      <c r="Q3971">
        <f>Table1[[#This Row],[COGS]]-Table1[[#This Row],[Budget_COGS]]</f>
        <v>20</v>
      </c>
      <c r="R3971" s="5">
        <f>IF(
Table1[[#This Row],[Budget_COGS]]=0,
"",
IF(
Table1[[#This Row],[Budget_COGS]]&gt;0,
(Table1[[#This Row],[Budget_COGS]]-Table1[[#This Row],[COGS]]) / Table1[[#This Row],[Budget_COGS]],
(Table1[[#This Row],[Budget_COGS]]-Table1[[#This Row],[COGS]]) / ABS(Table1[[#This Row],[Budget_COGS]])
)
)</f>
        <v>-0.2</v>
      </c>
      <c r="S3971" s="5" t="str">
        <f>IF(Table1[[#This Row],[COGS _Var]]&gt;=0, "Above Budget", "Below Budget")</f>
        <v>Above Budget</v>
      </c>
      <c r="T3971">
        <f>Table1[[#This Row],[Actual_Sales]]-Table1[[#This Row],[COGS]]</f>
        <v>47</v>
      </c>
      <c r="U3971">
        <v>40</v>
      </c>
      <c r="V3971">
        <f>Table1[[#This Row],[Gross_Margin]]-Table1[[#This Row],[Budget_Margin]]</f>
        <v>7</v>
      </c>
      <c r="W3971" s="5">
        <f>IF(
Table1[[#This Row],[Budget_Margin]]=0,
"",
IF(
Table1[[#This Row],[Budget_Margin]]&gt;0,
(Table1[[#This Row],[Gross_Margin]]-Table1[[#This Row],[Budget_Margin]]) / Table1[[#This Row],[Budget_Margin]],
(Table1[[#This Row],[Gross_Margin]]-Table1[[#This Row],[Budget_Margin]]) / ABS(Table1[[#This Row],[Budget_Margin]])
)
)</f>
        <v>0.17499999999999999</v>
      </c>
      <c r="X3971" s="5" t="str">
        <f>IF(Table1[[#This Row],[Margin_Var]]&gt;=0, "Above Budget", "Below Budget")</f>
        <v>Above Budget</v>
      </c>
      <c r="Y3971" s="5">
        <f>IFERROR(Table1[[#This Row],[Gross_Margin]]/Table1[[#This Row],[Actual_Sales]],0)</f>
        <v>0.28143712574850299</v>
      </c>
      <c r="Z3971" s="5">
        <f>Table1[[#This Row],[Actual_Profit]]/Table1[[#This Row],[Actual_Sales]]</f>
        <v>-5.9880239520958084E-2</v>
      </c>
      <c r="AA3971">
        <v>57</v>
      </c>
      <c r="AB3971" s="5">
        <f>IFERROR(Table1[[#This Row],[Expenses]]/Table1[[#This Row],[Actual_Sales]],0)</f>
        <v>0.3413173652694611</v>
      </c>
      <c r="AC3971">
        <v>37</v>
      </c>
      <c r="AD3971">
        <v>1334</v>
      </c>
      <c r="AE3971" s="5">
        <f>IFERROR(Table1[[#This Row],[Inventory]]/Table1[[#This Row],[Actual_Sales]],0)</f>
        <v>7.9880239520958085</v>
      </c>
    </row>
    <row r="3972" spans="1:31" x14ac:dyDescent="0.25">
      <c r="A3972">
        <v>3339</v>
      </c>
      <c r="B3972">
        <v>801</v>
      </c>
      <c r="C3972">
        <v>10</v>
      </c>
      <c r="D3972" s="2">
        <v>40725</v>
      </c>
      <c r="E3972">
        <v>167</v>
      </c>
      <c r="F3972">
        <v>140</v>
      </c>
      <c r="G3972">
        <f>Table1[[#This Row],[Actual_Sales]]-Table1[[#This Row],[Budget_Sales]]</f>
        <v>27</v>
      </c>
      <c r="H3972" s="5">
        <f>IF(
Table1[[#This Row],[Budget_Sales]]=0,
"",
IF(
Table1[[#This Row],[Budget_Sales]]&gt;0,
(Table1[[#This Row],[Actual_Sales]]-Table1[[#This Row],[Budget_Sales]])/Table1[[#This Row],[Budget_Sales]],
(Table1[[#This Row],[Actual_Sales]]-Table1[[#This Row],[Budget_Sales]])/ABS(Table1[[#This Row],[Budget_Sales]])
)
)</f>
        <v>0.19285714285714287</v>
      </c>
      <c r="I3972" s="5" t="str">
        <f>IF(Table1[[#This Row],[Sales_Var]]&gt;=0,"Above Budget","Below Budget")</f>
        <v>Above Budget</v>
      </c>
      <c r="J3972">
        <f>Table1[[#This Row],[Actual_Sales]]-(Table1[[#This Row],[COGS]]+Table1[[#This Row],[Expenses]])</f>
        <v>-10</v>
      </c>
      <c r="K3972">
        <v>-10</v>
      </c>
      <c r="L3972">
        <f>Table1[[#This Row],[Actual_Profit]]-Table1[[#This Row],[Budget_Profit]]</f>
        <v>0</v>
      </c>
      <c r="M3972" s="5">
        <f>IF(
Table1[[#This Row],[Budget_Profit]]=0,
"",
IF(
Table1[[#This Row],[Budget_Profit]]&gt;0,
(Table1[[#This Row],[Actual_Profit]]-Table1[[#This Row],[Budget_Profit]])/Table1[[#This Row],[Budget_Profit]],
(Table1[[#This Row],[Actual_Profit]]-Table1[[#This Row],[Budget_Profit]])/ABS(Table1[[#This Row],[Budget_Profit]])
)
)</f>
        <v>0</v>
      </c>
      <c r="N3972" s="5" t="str">
        <f>IF(Table1[[#This Row],[Profit_Var]]&gt;=0, "Above Budget", "Below Budget")</f>
        <v>Above Budget</v>
      </c>
      <c r="O3972">
        <v>120</v>
      </c>
      <c r="P3972">
        <v>100</v>
      </c>
      <c r="Q3972">
        <f>Table1[[#This Row],[COGS]]-Table1[[#This Row],[Budget_COGS]]</f>
        <v>20</v>
      </c>
      <c r="R3972" s="5">
        <f>IF(
Table1[[#This Row],[Budget_COGS]]=0,
"",
IF(
Table1[[#This Row],[Budget_COGS]]&gt;0,
(Table1[[#This Row],[Budget_COGS]]-Table1[[#This Row],[COGS]]) / Table1[[#This Row],[Budget_COGS]],
(Table1[[#This Row],[Budget_COGS]]-Table1[[#This Row],[COGS]]) / ABS(Table1[[#This Row],[Budget_COGS]])
)
)</f>
        <v>-0.2</v>
      </c>
      <c r="S3972" s="5" t="str">
        <f>IF(Table1[[#This Row],[COGS _Var]]&gt;=0, "Above Budget", "Below Budget")</f>
        <v>Above Budget</v>
      </c>
      <c r="T3972">
        <f>Table1[[#This Row],[Actual_Sales]]-Table1[[#This Row],[COGS]]</f>
        <v>47</v>
      </c>
      <c r="U3972">
        <v>40</v>
      </c>
      <c r="V3972">
        <f>Table1[[#This Row],[Gross_Margin]]-Table1[[#This Row],[Budget_Margin]]</f>
        <v>7</v>
      </c>
      <c r="W3972" s="5">
        <f>IF(
Table1[[#This Row],[Budget_Margin]]=0,
"",
IF(
Table1[[#This Row],[Budget_Margin]]&gt;0,
(Table1[[#This Row],[Gross_Margin]]-Table1[[#This Row],[Budget_Margin]]) / Table1[[#This Row],[Budget_Margin]],
(Table1[[#This Row],[Gross_Margin]]-Table1[[#This Row],[Budget_Margin]]) / ABS(Table1[[#This Row],[Budget_Margin]])
)
)</f>
        <v>0.17499999999999999</v>
      </c>
      <c r="X3972" s="5" t="str">
        <f>IF(Table1[[#This Row],[Margin_Var]]&gt;=0, "Above Budget", "Below Budget")</f>
        <v>Above Budget</v>
      </c>
      <c r="Y3972" s="5">
        <f>IFERROR(Table1[[#This Row],[Gross_Margin]]/Table1[[#This Row],[Actual_Sales]],0)</f>
        <v>0.28143712574850299</v>
      </c>
      <c r="Z3972" s="5">
        <f>Table1[[#This Row],[Actual_Profit]]/Table1[[#This Row],[Actual_Sales]]</f>
        <v>-5.9880239520958084E-2</v>
      </c>
      <c r="AA3972">
        <v>57</v>
      </c>
      <c r="AB3972" s="5">
        <f>IFERROR(Table1[[#This Row],[Expenses]]/Table1[[#This Row],[Actual_Sales]],0)</f>
        <v>0.3413173652694611</v>
      </c>
      <c r="AC3972">
        <v>37</v>
      </c>
      <c r="AD3972">
        <v>1334</v>
      </c>
      <c r="AE3972" s="5">
        <f>IFERROR(Table1[[#This Row],[Inventory]]/Table1[[#This Row],[Actual_Sales]],0)</f>
        <v>7.9880239520958085</v>
      </c>
    </row>
    <row r="3973" spans="1:31" x14ac:dyDescent="0.25">
      <c r="A3973">
        <v>2002</v>
      </c>
      <c r="B3973">
        <v>503</v>
      </c>
      <c r="C3973">
        <v>1</v>
      </c>
      <c r="D3973" s="2">
        <v>40513</v>
      </c>
      <c r="E3973">
        <v>112</v>
      </c>
      <c r="F3973">
        <v>130</v>
      </c>
      <c r="G3973">
        <f>Table1[[#This Row],[Actual_Sales]]-Table1[[#This Row],[Budget_Sales]]</f>
        <v>-18</v>
      </c>
      <c r="H3973" s="5">
        <f>IF(
Table1[[#This Row],[Budget_Sales]]=0,
"",
IF(
Table1[[#This Row],[Budget_Sales]]&gt;0,
(Table1[[#This Row],[Actual_Sales]]-Table1[[#This Row],[Budget_Sales]])/Table1[[#This Row],[Budget_Sales]],
(Table1[[#This Row],[Actual_Sales]]-Table1[[#This Row],[Budget_Sales]])/ABS(Table1[[#This Row],[Budget_Sales]])
)
)</f>
        <v>-0.13846153846153847</v>
      </c>
      <c r="I3973" s="5" t="str">
        <f>IF(Table1[[#This Row],[Sales_Var]]&gt;=0,"Above Budget","Below Budget")</f>
        <v>Below Budget</v>
      </c>
      <c r="J3973">
        <f>Table1[[#This Row],[Actual_Sales]]-(Table1[[#This Row],[COGS]]+Table1[[#This Row],[Expenses]])</f>
        <v>-7</v>
      </c>
      <c r="K3973">
        <v>20</v>
      </c>
      <c r="L3973">
        <f>Table1[[#This Row],[Actual_Profit]]-Table1[[#This Row],[Budget_Profit]]</f>
        <v>-27</v>
      </c>
      <c r="M3973" s="5">
        <f>IF(
Table1[[#This Row],[Budget_Profit]]=0,
"",
IF(
Table1[[#This Row],[Budget_Profit]]&gt;0,
(Table1[[#This Row],[Actual_Profit]]-Table1[[#This Row],[Budget_Profit]])/Table1[[#This Row],[Budget_Profit]],
(Table1[[#This Row],[Actual_Profit]]-Table1[[#This Row],[Budget_Profit]])/ABS(Table1[[#This Row],[Budget_Profit]])
)
)</f>
        <v>-1.35</v>
      </c>
      <c r="N3973" s="5" t="str">
        <f>IF(Table1[[#This Row],[Profit_Var]]&gt;=0, "Above Budget", "Below Budget")</f>
        <v>Below Budget</v>
      </c>
      <c r="O3973">
        <v>47</v>
      </c>
      <c r="P3973">
        <v>50</v>
      </c>
      <c r="Q3973">
        <f>Table1[[#This Row],[COGS]]-Table1[[#This Row],[Budget_COGS]]</f>
        <v>-3</v>
      </c>
      <c r="R3973" s="5">
        <f>IF(
Table1[[#This Row],[Budget_COGS]]=0,
"",
IF(
Table1[[#This Row],[Budget_COGS]]&gt;0,
(Table1[[#This Row],[Budget_COGS]]-Table1[[#This Row],[COGS]]) / Table1[[#This Row],[Budget_COGS]],
(Table1[[#This Row],[Budget_COGS]]-Table1[[#This Row],[COGS]]) / ABS(Table1[[#This Row],[Budget_COGS]])
)
)</f>
        <v>0.06</v>
      </c>
      <c r="S3973" s="5" t="str">
        <f>IF(Table1[[#This Row],[COGS _Var]]&gt;=0, "Above Budget", "Below Budget")</f>
        <v>Below Budget</v>
      </c>
      <c r="T3973">
        <f>Table1[[#This Row],[Actual_Sales]]-Table1[[#This Row],[COGS]]</f>
        <v>65</v>
      </c>
      <c r="U3973">
        <v>80</v>
      </c>
      <c r="V3973">
        <f>Table1[[#This Row],[Gross_Margin]]-Table1[[#This Row],[Budget_Margin]]</f>
        <v>-15</v>
      </c>
      <c r="W3973" s="5">
        <f>IF(
Table1[[#This Row],[Budget_Margin]]=0,
"",
IF(
Table1[[#This Row],[Budget_Margin]]&gt;0,
(Table1[[#This Row],[Gross_Margin]]-Table1[[#This Row],[Budget_Margin]]) / Table1[[#This Row],[Budget_Margin]],
(Table1[[#This Row],[Gross_Margin]]-Table1[[#This Row],[Budget_Margin]]) / ABS(Table1[[#This Row],[Budget_Margin]])
)
)</f>
        <v>-0.1875</v>
      </c>
      <c r="X3973" s="5" t="str">
        <f>IF(Table1[[#This Row],[Margin_Var]]&gt;=0, "Above Budget", "Below Budget")</f>
        <v>Below Budget</v>
      </c>
      <c r="Y3973" s="5">
        <f>IFERROR(Table1[[#This Row],[Gross_Margin]]/Table1[[#This Row],[Actual_Sales]],0)</f>
        <v>0.5803571428571429</v>
      </c>
      <c r="Z3973" s="5">
        <f>Table1[[#This Row],[Actual_Profit]]/Table1[[#This Row],[Actual_Sales]]</f>
        <v>-6.25E-2</v>
      </c>
      <c r="AA3973">
        <v>72</v>
      </c>
      <c r="AB3973" s="5">
        <f>IFERROR(Table1[[#This Row],[Expenses]]/Table1[[#This Row],[Actual_Sales]],0)</f>
        <v>0.6428571428571429</v>
      </c>
      <c r="AC3973">
        <v>42</v>
      </c>
      <c r="AD3973">
        <v>521</v>
      </c>
      <c r="AE3973" s="5">
        <f>IFERROR(Table1[[#This Row],[Inventory]]/Table1[[#This Row],[Actual_Sales]],0)</f>
        <v>4.6517857142857144</v>
      </c>
    </row>
    <row r="3974" spans="1:31" x14ac:dyDescent="0.25">
      <c r="A3974">
        <v>3254</v>
      </c>
      <c r="B3974">
        <v>503</v>
      </c>
      <c r="C3974">
        <v>1</v>
      </c>
      <c r="D3974" s="2">
        <v>40725</v>
      </c>
      <c r="E3974">
        <v>94</v>
      </c>
      <c r="F3974">
        <v>110</v>
      </c>
      <c r="G3974">
        <f>Table1[[#This Row],[Actual_Sales]]-Table1[[#This Row],[Budget_Sales]]</f>
        <v>-16</v>
      </c>
      <c r="H3974" s="5">
        <f>IF(
Table1[[#This Row],[Budget_Sales]]=0,
"",
IF(
Table1[[#This Row],[Budget_Sales]]&gt;0,
(Table1[[#This Row],[Actual_Sales]]-Table1[[#This Row],[Budget_Sales]])/Table1[[#This Row],[Budget_Sales]],
(Table1[[#This Row],[Actual_Sales]]-Table1[[#This Row],[Budget_Sales]])/ABS(Table1[[#This Row],[Budget_Sales]])
)
)</f>
        <v>-0.14545454545454545</v>
      </c>
      <c r="I3974" s="5" t="str">
        <f>IF(Table1[[#This Row],[Sales_Var]]&gt;=0,"Above Budget","Below Budget")</f>
        <v>Below Budget</v>
      </c>
      <c r="J3974">
        <f>Table1[[#This Row],[Actual_Sales]]-(Table1[[#This Row],[COGS]]+Table1[[#This Row],[Expenses]])</f>
        <v>-6</v>
      </c>
      <c r="K3974">
        <v>20</v>
      </c>
      <c r="L3974">
        <f>Table1[[#This Row],[Actual_Profit]]-Table1[[#This Row],[Budget_Profit]]</f>
        <v>-26</v>
      </c>
      <c r="M3974" s="5">
        <f>IF(
Table1[[#This Row],[Budget_Profit]]=0,
"",
IF(
Table1[[#This Row],[Budget_Profit]]&gt;0,
(Table1[[#This Row],[Actual_Profit]]-Table1[[#This Row],[Budget_Profit]])/Table1[[#This Row],[Budget_Profit]],
(Table1[[#This Row],[Actual_Profit]]-Table1[[#This Row],[Budget_Profit]])/ABS(Table1[[#This Row],[Budget_Profit]])
)
)</f>
        <v>-1.3</v>
      </c>
      <c r="N3974" s="5" t="str">
        <f>IF(Table1[[#This Row],[Profit_Var]]&gt;=0, "Above Budget", "Below Budget")</f>
        <v>Below Budget</v>
      </c>
      <c r="O3974">
        <v>39</v>
      </c>
      <c r="P3974">
        <v>40</v>
      </c>
      <c r="Q3974">
        <f>Table1[[#This Row],[COGS]]-Table1[[#This Row],[Budget_COGS]]</f>
        <v>-1</v>
      </c>
      <c r="R3974" s="5">
        <f>IF(
Table1[[#This Row],[Budget_COGS]]=0,
"",
IF(
Table1[[#This Row],[Budget_COGS]]&gt;0,
(Table1[[#This Row],[Budget_COGS]]-Table1[[#This Row],[COGS]]) / Table1[[#This Row],[Budget_COGS]],
(Table1[[#This Row],[Budget_COGS]]-Table1[[#This Row],[COGS]]) / ABS(Table1[[#This Row],[Budget_COGS]])
)
)</f>
        <v>2.5000000000000001E-2</v>
      </c>
      <c r="S3974" s="5" t="str">
        <f>IF(Table1[[#This Row],[COGS _Var]]&gt;=0, "Above Budget", "Below Budget")</f>
        <v>Below Budget</v>
      </c>
      <c r="T3974">
        <f>Table1[[#This Row],[Actual_Sales]]-Table1[[#This Row],[COGS]]</f>
        <v>55</v>
      </c>
      <c r="U3974">
        <v>70</v>
      </c>
      <c r="V3974">
        <f>Table1[[#This Row],[Gross_Margin]]-Table1[[#This Row],[Budget_Margin]]</f>
        <v>-15</v>
      </c>
      <c r="W3974" s="5">
        <f>IF(
Table1[[#This Row],[Budget_Margin]]=0,
"",
IF(
Table1[[#This Row],[Budget_Margin]]&gt;0,
(Table1[[#This Row],[Gross_Margin]]-Table1[[#This Row],[Budget_Margin]]) / Table1[[#This Row],[Budget_Margin]],
(Table1[[#This Row],[Gross_Margin]]-Table1[[#This Row],[Budget_Margin]]) / ABS(Table1[[#This Row],[Budget_Margin]])
)
)</f>
        <v>-0.21428571428571427</v>
      </c>
      <c r="X3974" s="5" t="str">
        <f>IF(Table1[[#This Row],[Margin_Var]]&gt;=0, "Above Budget", "Below Budget")</f>
        <v>Below Budget</v>
      </c>
      <c r="Y3974" s="5">
        <f>IFERROR(Table1[[#This Row],[Gross_Margin]]/Table1[[#This Row],[Actual_Sales]],0)</f>
        <v>0.58510638297872342</v>
      </c>
      <c r="Z3974" s="5">
        <f>Table1[[#This Row],[Actual_Profit]]/Table1[[#This Row],[Actual_Sales]]</f>
        <v>-6.3829787234042548E-2</v>
      </c>
      <c r="AA3974">
        <v>61</v>
      </c>
      <c r="AB3974" s="5">
        <f>IFERROR(Table1[[#This Row],[Expenses]]/Table1[[#This Row],[Actual_Sales]],0)</f>
        <v>0.64893617021276595</v>
      </c>
      <c r="AC3974">
        <v>36</v>
      </c>
      <c r="AD3974">
        <v>517</v>
      </c>
      <c r="AE3974" s="5">
        <f>IFERROR(Table1[[#This Row],[Inventory]]/Table1[[#This Row],[Actual_Sales]],0)</f>
        <v>5.5</v>
      </c>
    </row>
    <row r="3975" spans="1:31" x14ac:dyDescent="0.25">
      <c r="A3975">
        <v>3208</v>
      </c>
      <c r="B3975">
        <v>303</v>
      </c>
      <c r="C3975">
        <v>9</v>
      </c>
      <c r="D3975" s="2">
        <v>40725</v>
      </c>
      <c r="E3975">
        <v>94</v>
      </c>
      <c r="F3975">
        <v>80</v>
      </c>
      <c r="G3975">
        <f>Table1[[#This Row],[Actual_Sales]]-Table1[[#This Row],[Budget_Sales]]</f>
        <v>14</v>
      </c>
      <c r="H3975" s="5">
        <f>IF(
Table1[[#This Row],[Budget_Sales]]=0,
"",
IF(
Table1[[#This Row],[Budget_Sales]]&gt;0,
(Table1[[#This Row],[Actual_Sales]]-Table1[[#This Row],[Budget_Sales]])/Table1[[#This Row],[Budget_Sales]],
(Table1[[#This Row],[Actual_Sales]]-Table1[[#This Row],[Budget_Sales]])/ABS(Table1[[#This Row],[Budget_Sales]])
)
)</f>
        <v>0.17499999999999999</v>
      </c>
      <c r="I3975" s="5" t="str">
        <f>IF(Table1[[#This Row],[Sales_Var]]&gt;=0,"Above Budget","Below Budget")</f>
        <v>Above Budget</v>
      </c>
      <c r="J3975">
        <f>Table1[[#This Row],[Actual_Sales]]-(Table1[[#This Row],[COGS]]+Table1[[#This Row],[Expenses]])</f>
        <v>-6</v>
      </c>
      <c r="K3975">
        <v>0</v>
      </c>
      <c r="L3975">
        <f>Table1[[#This Row],[Actual_Profit]]-Table1[[#This Row],[Budget_Profit]]</f>
        <v>-6</v>
      </c>
      <c r="M3975" s="5" t="str">
        <f>IF(
Table1[[#This Row],[Budget_Profit]]=0,
"",
IF(
Table1[[#This Row],[Budget_Profit]]&gt;0,
(Table1[[#This Row],[Actual_Profit]]-Table1[[#This Row],[Budget_Profit]])/Table1[[#This Row],[Budget_Profit]],
(Table1[[#This Row],[Actual_Profit]]-Table1[[#This Row],[Budget_Profit]])/ABS(Table1[[#This Row],[Budget_Profit]])
)
)</f>
        <v/>
      </c>
      <c r="N3975" s="5" t="str">
        <f>IF(Table1[[#This Row],[Profit_Var]]&gt;=0, "Above Budget", "Below Budget")</f>
        <v>Below Budget</v>
      </c>
      <c r="O3975">
        <v>39</v>
      </c>
      <c r="P3975">
        <v>30</v>
      </c>
      <c r="Q3975">
        <f>Table1[[#This Row],[COGS]]-Table1[[#This Row],[Budget_COGS]]</f>
        <v>9</v>
      </c>
      <c r="R3975" s="5">
        <f>IF(
Table1[[#This Row],[Budget_COGS]]=0,
"",
IF(
Table1[[#This Row],[Budget_COGS]]&gt;0,
(Table1[[#This Row],[Budget_COGS]]-Table1[[#This Row],[COGS]]) / Table1[[#This Row],[Budget_COGS]],
(Table1[[#This Row],[Budget_COGS]]-Table1[[#This Row],[COGS]]) / ABS(Table1[[#This Row],[Budget_COGS]])
)
)</f>
        <v>-0.3</v>
      </c>
      <c r="S3975" s="5" t="str">
        <f>IF(Table1[[#This Row],[COGS _Var]]&gt;=0, "Above Budget", "Below Budget")</f>
        <v>Above Budget</v>
      </c>
      <c r="T3975">
        <f>Table1[[#This Row],[Actual_Sales]]-Table1[[#This Row],[COGS]]</f>
        <v>55</v>
      </c>
      <c r="U3975">
        <v>50</v>
      </c>
      <c r="V3975">
        <f>Table1[[#This Row],[Gross_Margin]]-Table1[[#This Row],[Budget_Margin]]</f>
        <v>5</v>
      </c>
      <c r="W3975" s="5">
        <f>IF(
Table1[[#This Row],[Budget_Margin]]=0,
"",
IF(
Table1[[#This Row],[Budget_Margin]]&gt;0,
(Table1[[#This Row],[Gross_Margin]]-Table1[[#This Row],[Budget_Margin]]) / Table1[[#This Row],[Budget_Margin]],
(Table1[[#This Row],[Gross_Margin]]-Table1[[#This Row],[Budget_Margin]]) / ABS(Table1[[#This Row],[Budget_Margin]])
)
)</f>
        <v>0.1</v>
      </c>
      <c r="X3975" s="5" t="str">
        <f>IF(Table1[[#This Row],[Margin_Var]]&gt;=0, "Above Budget", "Below Budget")</f>
        <v>Above Budget</v>
      </c>
      <c r="Y3975" s="5">
        <f>IFERROR(Table1[[#This Row],[Gross_Margin]]/Table1[[#This Row],[Actual_Sales]],0)</f>
        <v>0.58510638297872342</v>
      </c>
      <c r="Z3975" s="5">
        <f>Table1[[#This Row],[Actual_Profit]]/Table1[[#This Row],[Actual_Sales]]</f>
        <v>-6.3829787234042548E-2</v>
      </c>
      <c r="AA3975">
        <v>61</v>
      </c>
      <c r="AB3975" s="5">
        <f>IFERROR(Table1[[#This Row],[Expenses]]/Table1[[#This Row],[Actual_Sales]],0)</f>
        <v>0.64893617021276595</v>
      </c>
      <c r="AC3975">
        <v>36</v>
      </c>
      <c r="AD3975">
        <v>517</v>
      </c>
      <c r="AE3975" s="5">
        <f>IFERROR(Table1[[#This Row],[Inventory]]/Table1[[#This Row],[Actual_Sales]],0)</f>
        <v>5.5</v>
      </c>
    </row>
    <row r="3976" spans="1:31" x14ac:dyDescent="0.25">
      <c r="A3976">
        <v>1685</v>
      </c>
      <c r="B3976">
        <v>603</v>
      </c>
      <c r="C3976">
        <v>5</v>
      </c>
      <c r="D3976" s="2">
        <v>40452</v>
      </c>
      <c r="E3976">
        <v>109</v>
      </c>
      <c r="F3976">
        <v>90</v>
      </c>
      <c r="G3976">
        <f>Table1[[#This Row],[Actual_Sales]]-Table1[[#This Row],[Budget_Sales]]</f>
        <v>19</v>
      </c>
      <c r="H3976" s="5">
        <f>IF(
Table1[[#This Row],[Budget_Sales]]=0,
"",
IF(
Table1[[#This Row],[Budget_Sales]]&gt;0,
(Table1[[#This Row],[Actual_Sales]]-Table1[[#This Row],[Budget_Sales]])/Table1[[#This Row],[Budget_Sales]],
(Table1[[#This Row],[Actual_Sales]]-Table1[[#This Row],[Budget_Sales]])/ABS(Table1[[#This Row],[Budget_Sales]])
)
)</f>
        <v>0.21111111111111111</v>
      </c>
      <c r="I3976" s="5" t="str">
        <f>IF(Table1[[#This Row],[Sales_Var]]&gt;=0,"Above Budget","Below Budget")</f>
        <v>Above Budget</v>
      </c>
      <c r="J3976">
        <f>Table1[[#This Row],[Actual_Sales]]-(Table1[[#This Row],[COGS]]+Table1[[#This Row],[Expenses]])</f>
        <v>-7</v>
      </c>
      <c r="K3976">
        <v>30</v>
      </c>
      <c r="L3976">
        <f>Table1[[#This Row],[Actual_Profit]]-Table1[[#This Row],[Budget_Profit]]</f>
        <v>-37</v>
      </c>
      <c r="M3976" s="5">
        <f>IF(
Table1[[#This Row],[Budget_Profit]]=0,
"",
IF(
Table1[[#This Row],[Budget_Profit]]&gt;0,
(Table1[[#This Row],[Actual_Profit]]-Table1[[#This Row],[Budget_Profit]])/Table1[[#This Row],[Budget_Profit]],
(Table1[[#This Row],[Actual_Profit]]-Table1[[#This Row],[Budget_Profit]])/ABS(Table1[[#This Row],[Budget_Profit]])
)
)</f>
        <v>-1.2333333333333334</v>
      </c>
      <c r="N3976" s="5" t="str">
        <f>IF(Table1[[#This Row],[Profit_Var]]&gt;=0, "Above Budget", "Below Budget")</f>
        <v>Below Budget</v>
      </c>
      <c r="O3976">
        <v>45</v>
      </c>
      <c r="P3976">
        <v>30</v>
      </c>
      <c r="Q3976">
        <f>Table1[[#This Row],[COGS]]-Table1[[#This Row],[Budget_COGS]]</f>
        <v>15</v>
      </c>
      <c r="R3976" s="5">
        <f>IF(
Table1[[#This Row],[Budget_COGS]]=0,
"",
IF(
Table1[[#This Row],[Budget_COGS]]&gt;0,
(Table1[[#This Row],[Budget_COGS]]-Table1[[#This Row],[COGS]]) / Table1[[#This Row],[Budget_COGS]],
(Table1[[#This Row],[Budget_COGS]]-Table1[[#This Row],[COGS]]) / ABS(Table1[[#This Row],[Budget_COGS]])
)
)</f>
        <v>-0.5</v>
      </c>
      <c r="S3976" s="5" t="str">
        <f>IF(Table1[[#This Row],[COGS _Var]]&gt;=0, "Above Budget", "Below Budget")</f>
        <v>Above Budget</v>
      </c>
      <c r="T3976">
        <f>Table1[[#This Row],[Actual_Sales]]-Table1[[#This Row],[COGS]]</f>
        <v>64</v>
      </c>
      <c r="U3976">
        <v>60</v>
      </c>
      <c r="V3976">
        <f>Table1[[#This Row],[Gross_Margin]]-Table1[[#This Row],[Budget_Margin]]</f>
        <v>4</v>
      </c>
      <c r="W3976" s="5">
        <f>IF(
Table1[[#This Row],[Budget_Margin]]=0,
"",
IF(
Table1[[#This Row],[Budget_Margin]]&gt;0,
(Table1[[#This Row],[Gross_Margin]]-Table1[[#This Row],[Budget_Margin]]) / Table1[[#This Row],[Budget_Margin]],
(Table1[[#This Row],[Gross_Margin]]-Table1[[#This Row],[Budget_Margin]]) / ABS(Table1[[#This Row],[Budget_Margin]])
)
)</f>
        <v>6.6666666666666666E-2</v>
      </c>
      <c r="X3976" s="5" t="str">
        <f>IF(Table1[[#This Row],[Margin_Var]]&gt;=0, "Above Budget", "Below Budget")</f>
        <v>Above Budget</v>
      </c>
      <c r="Y3976" s="5">
        <f>IFERROR(Table1[[#This Row],[Gross_Margin]]/Table1[[#This Row],[Actual_Sales]],0)</f>
        <v>0.58715596330275233</v>
      </c>
      <c r="Z3976" s="5">
        <f>Table1[[#This Row],[Actual_Profit]]/Table1[[#This Row],[Actual_Sales]]</f>
        <v>-6.4220183486238536E-2</v>
      </c>
      <c r="AA3976">
        <v>71</v>
      </c>
      <c r="AB3976" s="5">
        <f>IFERROR(Table1[[#This Row],[Expenses]]/Table1[[#This Row],[Actual_Sales]],0)</f>
        <v>0.65137614678899081</v>
      </c>
      <c r="AC3976">
        <v>41</v>
      </c>
      <c r="AD3976">
        <v>320</v>
      </c>
      <c r="AE3976" s="5">
        <f>IFERROR(Table1[[#This Row],[Inventory]]/Table1[[#This Row],[Actual_Sales]],0)</f>
        <v>2.9357798165137616</v>
      </c>
    </row>
    <row r="3977" spans="1:31" x14ac:dyDescent="0.25">
      <c r="A3977">
        <v>1136</v>
      </c>
      <c r="B3977">
        <v>505</v>
      </c>
      <c r="C3977">
        <v>3</v>
      </c>
      <c r="D3977" s="2">
        <v>40360</v>
      </c>
      <c r="E3977">
        <v>169</v>
      </c>
      <c r="F3977">
        <v>210</v>
      </c>
      <c r="G3977">
        <f>Table1[[#This Row],[Actual_Sales]]-Table1[[#This Row],[Budget_Sales]]</f>
        <v>-41</v>
      </c>
      <c r="H3977" s="5">
        <f>IF(
Table1[[#This Row],[Budget_Sales]]=0,
"",
IF(
Table1[[#This Row],[Budget_Sales]]&gt;0,
(Table1[[#This Row],[Actual_Sales]]-Table1[[#This Row],[Budget_Sales]])/Table1[[#This Row],[Budget_Sales]],
(Table1[[#This Row],[Actual_Sales]]-Table1[[#This Row],[Budget_Sales]])/ABS(Table1[[#This Row],[Budget_Sales]])
)
)</f>
        <v>-0.19523809523809524</v>
      </c>
      <c r="I3977" s="5" t="str">
        <f>IF(Table1[[#This Row],[Sales_Var]]&gt;=0,"Above Budget","Below Budget")</f>
        <v>Below Budget</v>
      </c>
      <c r="J3977">
        <f>Table1[[#This Row],[Actual_Sales]]-(Table1[[#This Row],[COGS]]+Table1[[#This Row],[Expenses]])</f>
        <v>-11</v>
      </c>
      <c r="K3977">
        <v>10</v>
      </c>
      <c r="L3977">
        <f>Table1[[#This Row],[Actual_Profit]]-Table1[[#This Row],[Budget_Profit]]</f>
        <v>-21</v>
      </c>
      <c r="M3977" s="5">
        <f>IF(
Table1[[#This Row],[Budget_Profit]]=0,
"",
IF(
Table1[[#This Row],[Budget_Profit]]&gt;0,
(Table1[[#This Row],[Actual_Profit]]-Table1[[#This Row],[Budget_Profit]])/Table1[[#This Row],[Budget_Profit]],
(Table1[[#This Row],[Actual_Profit]]-Table1[[#This Row],[Budget_Profit]])/ABS(Table1[[#This Row],[Budget_Profit]])
)
)</f>
        <v>-2.1</v>
      </c>
      <c r="N3977" s="5" t="str">
        <f>IF(Table1[[#This Row],[Profit_Var]]&gt;=0, "Above Budget", "Below Budget")</f>
        <v>Below Budget</v>
      </c>
      <c r="O3977">
        <v>120</v>
      </c>
      <c r="P3977">
        <v>150</v>
      </c>
      <c r="Q3977">
        <f>Table1[[#This Row],[COGS]]-Table1[[#This Row],[Budget_COGS]]</f>
        <v>-30</v>
      </c>
      <c r="R3977" s="5">
        <f>IF(
Table1[[#This Row],[Budget_COGS]]=0,
"",
IF(
Table1[[#This Row],[Budget_COGS]]&gt;0,
(Table1[[#This Row],[Budget_COGS]]-Table1[[#This Row],[COGS]]) / Table1[[#This Row],[Budget_COGS]],
(Table1[[#This Row],[Budget_COGS]]-Table1[[#This Row],[COGS]]) / ABS(Table1[[#This Row],[Budget_COGS]])
)
)</f>
        <v>0.2</v>
      </c>
      <c r="S3977" s="5" t="str">
        <f>IF(Table1[[#This Row],[COGS _Var]]&gt;=0, "Above Budget", "Below Budget")</f>
        <v>Below Budget</v>
      </c>
      <c r="T3977">
        <f>Table1[[#This Row],[Actual_Sales]]-Table1[[#This Row],[COGS]]</f>
        <v>49</v>
      </c>
      <c r="U3977">
        <v>60</v>
      </c>
      <c r="V3977">
        <f>Table1[[#This Row],[Gross_Margin]]-Table1[[#This Row],[Budget_Margin]]</f>
        <v>-11</v>
      </c>
      <c r="W3977" s="5">
        <f>IF(
Table1[[#This Row],[Budget_Margin]]=0,
"",
IF(
Table1[[#This Row],[Budget_Margin]]&gt;0,
(Table1[[#This Row],[Gross_Margin]]-Table1[[#This Row],[Budget_Margin]]) / Table1[[#This Row],[Budget_Margin]],
(Table1[[#This Row],[Gross_Margin]]-Table1[[#This Row],[Budget_Margin]]) / ABS(Table1[[#This Row],[Budget_Margin]])
)
)</f>
        <v>-0.18333333333333332</v>
      </c>
      <c r="X3977" s="5" t="str">
        <f>IF(Table1[[#This Row],[Margin_Var]]&gt;=0, "Above Budget", "Below Budget")</f>
        <v>Below Budget</v>
      </c>
      <c r="Y3977" s="5">
        <f>IFERROR(Table1[[#This Row],[Gross_Margin]]/Table1[[#This Row],[Actual_Sales]],0)</f>
        <v>0.28994082840236685</v>
      </c>
      <c r="Z3977" s="5">
        <f>Table1[[#This Row],[Actual_Profit]]/Table1[[#This Row],[Actual_Sales]]</f>
        <v>-6.5088757396449703E-2</v>
      </c>
      <c r="AA3977">
        <v>60</v>
      </c>
      <c r="AB3977" s="5">
        <f>IFERROR(Table1[[#This Row],[Expenses]]/Table1[[#This Row],[Actual_Sales]],0)</f>
        <v>0.35502958579881655</v>
      </c>
      <c r="AC3977">
        <v>37</v>
      </c>
      <c r="AD3977">
        <v>1334</v>
      </c>
      <c r="AE3977" s="5">
        <f>IFERROR(Table1[[#This Row],[Inventory]]/Table1[[#This Row],[Actual_Sales]],0)</f>
        <v>7.8934911242603549</v>
      </c>
    </row>
    <row r="3978" spans="1:31" x14ac:dyDescent="0.25">
      <c r="A3978">
        <v>1023</v>
      </c>
      <c r="B3978">
        <v>720</v>
      </c>
      <c r="C3978">
        <v>9</v>
      </c>
      <c r="D3978" s="2">
        <v>40330</v>
      </c>
      <c r="E3978">
        <v>107</v>
      </c>
      <c r="F3978">
        <v>90</v>
      </c>
      <c r="G3978">
        <f>Table1[[#This Row],[Actual_Sales]]-Table1[[#This Row],[Budget_Sales]]</f>
        <v>17</v>
      </c>
      <c r="H3978" s="5">
        <f>IF(
Table1[[#This Row],[Budget_Sales]]=0,
"",
IF(
Table1[[#This Row],[Budget_Sales]]&gt;0,
(Table1[[#This Row],[Actual_Sales]]-Table1[[#This Row],[Budget_Sales]])/Table1[[#This Row],[Budget_Sales]],
(Table1[[#This Row],[Actual_Sales]]-Table1[[#This Row],[Budget_Sales]])/ABS(Table1[[#This Row],[Budget_Sales]])
)
)</f>
        <v>0.18888888888888888</v>
      </c>
      <c r="I3978" s="5" t="str">
        <f>IF(Table1[[#This Row],[Sales_Var]]&gt;=0,"Above Budget","Below Budget")</f>
        <v>Above Budget</v>
      </c>
      <c r="J3978">
        <f>Table1[[#This Row],[Actual_Sales]]-(Table1[[#This Row],[COGS]]+Table1[[#This Row],[Expenses]])</f>
        <v>-7</v>
      </c>
      <c r="K3978">
        <v>10</v>
      </c>
      <c r="L3978">
        <f>Table1[[#This Row],[Actual_Profit]]-Table1[[#This Row],[Budget_Profit]]</f>
        <v>-17</v>
      </c>
      <c r="M3978" s="5">
        <f>IF(
Table1[[#This Row],[Budget_Profit]]=0,
"",
IF(
Table1[[#This Row],[Budget_Profit]]&gt;0,
(Table1[[#This Row],[Actual_Profit]]-Table1[[#This Row],[Budget_Profit]])/Table1[[#This Row],[Budget_Profit]],
(Table1[[#This Row],[Actual_Profit]]-Table1[[#This Row],[Budget_Profit]])/ABS(Table1[[#This Row],[Budget_Profit]])
)
)</f>
        <v>-1.7</v>
      </c>
      <c r="N3978" s="5" t="str">
        <f>IF(Table1[[#This Row],[Profit_Var]]&gt;=0, "Above Budget", "Below Budget")</f>
        <v>Below Budget</v>
      </c>
      <c r="O3978">
        <v>44</v>
      </c>
      <c r="P3978">
        <v>30</v>
      </c>
      <c r="Q3978">
        <f>Table1[[#This Row],[COGS]]-Table1[[#This Row],[Budget_COGS]]</f>
        <v>14</v>
      </c>
      <c r="R3978" s="5">
        <f>IF(
Table1[[#This Row],[Budget_COGS]]=0,
"",
IF(
Table1[[#This Row],[Budget_COGS]]&gt;0,
(Table1[[#This Row],[Budget_COGS]]-Table1[[#This Row],[COGS]]) / Table1[[#This Row],[Budget_COGS]],
(Table1[[#This Row],[Budget_COGS]]-Table1[[#This Row],[COGS]]) / ABS(Table1[[#This Row],[Budget_COGS]])
)
)</f>
        <v>-0.46666666666666667</v>
      </c>
      <c r="S3978" s="5" t="str">
        <f>IF(Table1[[#This Row],[COGS _Var]]&gt;=0, "Above Budget", "Below Budget")</f>
        <v>Above Budget</v>
      </c>
      <c r="T3978">
        <f>Table1[[#This Row],[Actual_Sales]]-Table1[[#This Row],[COGS]]</f>
        <v>63</v>
      </c>
      <c r="U3978">
        <v>60</v>
      </c>
      <c r="V3978">
        <f>Table1[[#This Row],[Gross_Margin]]-Table1[[#This Row],[Budget_Margin]]</f>
        <v>3</v>
      </c>
      <c r="W3978" s="5">
        <f>IF(
Table1[[#This Row],[Budget_Margin]]=0,
"",
IF(
Table1[[#This Row],[Budget_Margin]]&gt;0,
(Table1[[#This Row],[Gross_Margin]]-Table1[[#This Row],[Budget_Margin]]) / Table1[[#This Row],[Budget_Margin]],
(Table1[[#This Row],[Gross_Margin]]-Table1[[#This Row],[Budget_Margin]]) / ABS(Table1[[#This Row],[Budget_Margin]])
)
)</f>
        <v>0.05</v>
      </c>
      <c r="X3978" s="5" t="str">
        <f>IF(Table1[[#This Row],[Margin_Var]]&gt;=0, "Above Budget", "Below Budget")</f>
        <v>Above Budget</v>
      </c>
      <c r="Y3978" s="5">
        <f>IFERROR(Table1[[#This Row],[Gross_Margin]]/Table1[[#This Row],[Actual_Sales]],0)</f>
        <v>0.58878504672897192</v>
      </c>
      <c r="Z3978" s="5">
        <f>Table1[[#This Row],[Actual_Profit]]/Table1[[#This Row],[Actual_Sales]]</f>
        <v>-6.5420560747663545E-2</v>
      </c>
      <c r="AA3978">
        <v>70</v>
      </c>
      <c r="AB3978" s="5">
        <f>IFERROR(Table1[[#This Row],[Expenses]]/Table1[[#This Row],[Actual_Sales]],0)</f>
        <v>0.65420560747663548</v>
      </c>
      <c r="AC3978">
        <v>40</v>
      </c>
      <c r="AD3978">
        <v>496</v>
      </c>
      <c r="AE3978" s="5">
        <f>IFERROR(Table1[[#This Row],[Inventory]]/Table1[[#This Row],[Actual_Sales]],0)</f>
        <v>4.6355140186915884</v>
      </c>
    </row>
    <row r="3979" spans="1:31" x14ac:dyDescent="0.25">
      <c r="A3979">
        <v>419</v>
      </c>
      <c r="B3979">
        <v>505</v>
      </c>
      <c r="C3979">
        <v>5</v>
      </c>
      <c r="D3979" s="2">
        <v>40238</v>
      </c>
      <c r="E3979">
        <v>107</v>
      </c>
      <c r="F3979">
        <v>90</v>
      </c>
      <c r="G3979">
        <f>Table1[[#This Row],[Actual_Sales]]-Table1[[#This Row],[Budget_Sales]]</f>
        <v>17</v>
      </c>
      <c r="H3979" s="5">
        <f>IF(
Table1[[#This Row],[Budget_Sales]]=0,
"",
IF(
Table1[[#This Row],[Budget_Sales]]&gt;0,
(Table1[[#This Row],[Actual_Sales]]-Table1[[#This Row],[Budget_Sales]])/Table1[[#This Row],[Budget_Sales]],
(Table1[[#This Row],[Actual_Sales]]-Table1[[#This Row],[Budget_Sales]])/ABS(Table1[[#This Row],[Budget_Sales]])
)
)</f>
        <v>0.18888888888888888</v>
      </c>
      <c r="I3979" s="5" t="str">
        <f>IF(Table1[[#This Row],[Sales_Var]]&gt;=0,"Above Budget","Below Budget")</f>
        <v>Above Budget</v>
      </c>
      <c r="J3979">
        <f>Table1[[#This Row],[Actual_Sales]]-(Table1[[#This Row],[COGS]]+Table1[[#This Row],[Expenses]])</f>
        <v>-7</v>
      </c>
      <c r="K3979">
        <v>10</v>
      </c>
      <c r="L3979">
        <f>Table1[[#This Row],[Actual_Profit]]-Table1[[#This Row],[Budget_Profit]]</f>
        <v>-17</v>
      </c>
      <c r="M3979" s="5">
        <f>IF(
Table1[[#This Row],[Budget_Profit]]=0,
"",
IF(
Table1[[#This Row],[Budget_Profit]]&gt;0,
(Table1[[#This Row],[Actual_Profit]]-Table1[[#This Row],[Budget_Profit]])/Table1[[#This Row],[Budget_Profit]],
(Table1[[#This Row],[Actual_Profit]]-Table1[[#This Row],[Budget_Profit]])/ABS(Table1[[#This Row],[Budget_Profit]])
)
)</f>
        <v>-1.7</v>
      </c>
      <c r="N3979" s="5" t="str">
        <f>IF(Table1[[#This Row],[Profit_Var]]&gt;=0, "Above Budget", "Below Budget")</f>
        <v>Below Budget</v>
      </c>
      <c r="O3979">
        <v>44</v>
      </c>
      <c r="P3979">
        <v>30</v>
      </c>
      <c r="Q3979">
        <f>Table1[[#This Row],[COGS]]-Table1[[#This Row],[Budget_COGS]]</f>
        <v>14</v>
      </c>
      <c r="R3979" s="5">
        <f>IF(
Table1[[#This Row],[Budget_COGS]]=0,
"",
IF(
Table1[[#This Row],[Budget_COGS]]&gt;0,
(Table1[[#This Row],[Budget_COGS]]-Table1[[#This Row],[COGS]]) / Table1[[#This Row],[Budget_COGS]],
(Table1[[#This Row],[Budget_COGS]]-Table1[[#This Row],[COGS]]) / ABS(Table1[[#This Row],[Budget_COGS]])
)
)</f>
        <v>-0.46666666666666667</v>
      </c>
      <c r="S3979" s="5" t="str">
        <f>IF(Table1[[#This Row],[COGS _Var]]&gt;=0, "Above Budget", "Below Budget")</f>
        <v>Above Budget</v>
      </c>
      <c r="T3979">
        <f>Table1[[#This Row],[Actual_Sales]]-Table1[[#This Row],[COGS]]</f>
        <v>63</v>
      </c>
      <c r="U3979">
        <v>60</v>
      </c>
      <c r="V3979">
        <f>Table1[[#This Row],[Gross_Margin]]-Table1[[#This Row],[Budget_Margin]]</f>
        <v>3</v>
      </c>
      <c r="W3979" s="5">
        <f>IF(
Table1[[#This Row],[Budget_Margin]]=0,
"",
IF(
Table1[[#This Row],[Budget_Margin]]&gt;0,
(Table1[[#This Row],[Gross_Margin]]-Table1[[#This Row],[Budget_Margin]]) / Table1[[#This Row],[Budget_Margin]],
(Table1[[#This Row],[Gross_Margin]]-Table1[[#This Row],[Budget_Margin]]) / ABS(Table1[[#This Row],[Budget_Margin]])
)
)</f>
        <v>0.05</v>
      </c>
      <c r="X3979" s="5" t="str">
        <f>IF(Table1[[#This Row],[Margin_Var]]&gt;=0, "Above Budget", "Below Budget")</f>
        <v>Above Budget</v>
      </c>
      <c r="Y3979" s="5">
        <f>IFERROR(Table1[[#This Row],[Gross_Margin]]/Table1[[#This Row],[Actual_Sales]],0)</f>
        <v>0.58878504672897192</v>
      </c>
      <c r="Z3979" s="5">
        <f>Table1[[#This Row],[Actual_Profit]]/Table1[[#This Row],[Actual_Sales]]</f>
        <v>-6.5420560747663545E-2</v>
      </c>
      <c r="AA3979">
        <v>70</v>
      </c>
      <c r="AB3979" s="5">
        <f>IFERROR(Table1[[#This Row],[Expenses]]/Table1[[#This Row],[Actual_Sales]],0)</f>
        <v>0.65420560747663548</v>
      </c>
      <c r="AC3979">
        <v>40</v>
      </c>
      <c r="AD3979">
        <v>251</v>
      </c>
      <c r="AE3979" s="5">
        <f>IFERROR(Table1[[#This Row],[Inventory]]/Table1[[#This Row],[Actual_Sales]],0)</f>
        <v>2.3457943925233646</v>
      </c>
    </row>
    <row r="3980" spans="1:31" x14ac:dyDescent="0.25">
      <c r="A3980">
        <v>451</v>
      </c>
      <c r="B3980">
        <v>603</v>
      </c>
      <c r="C3980">
        <v>5</v>
      </c>
      <c r="D3980" s="2">
        <v>40238</v>
      </c>
      <c r="E3980">
        <v>107</v>
      </c>
      <c r="F3980">
        <v>100</v>
      </c>
      <c r="G3980">
        <f>Table1[[#This Row],[Actual_Sales]]-Table1[[#This Row],[Budget_Sales]]</f>
        <v>7</v>
      </c>
      <c r="H3980" s="5">
        <f>IF(
Table1[[#This Row],[Budget_Sales]]=0,
"",
IF(
Table1[[#This Row],[Budget_Sales]]&gt;0,
(Table1[[#This Row],[Actual_Sales]]-Table1[[#This Row],[Budget_Sales]])/Table1[[#This Row],[Budget_Sales]],
(Table1[[#This Row],[Actual_Sales]]-Table1[[#This Row],[Budget_Sales]])/ABS(Table1[[#This Row],[Budget_Sales]])
)
)</f>
        <v>7.0000000000000007E-2</v>
      </c>
      <c r="I3980" s="5" t="str">
        <f>IF(Table1[[#This Row],[Sales_Var]]&gt;=0,"Above Budget","Below Budget")</f>
        <v>Above Budget</v>
      </c>
      <c r="J3980">
        <f>Table1[[#This Row],[Actual_Sales]]-(Table1[[#This Row],[COGS]]+Table1[[#This Row],[Expenses]])</f>
        <v>-7</v>
      </c>
      <c r="K3980">
        <v>10</v>
      </c>
      <c r="L3980">
        <f>Table1[[#This Row],[Actual_Profit]]-Table1[[#This Row],[Budget_Profit]]</f>
        <v>-17</v>
      </c>
      <c r="M3980" s="5">
        <f>IF(
Table1[[#This Row],[Budget_Profit]]=0,
"",
IF(
Table1[[#This Row],[Budget_Profit]]&gt;0,
(Table1[[#This Row],[Actual_Profit]]-Table1[[#This Row],[Budget_Profit]])/Table1[[#This Row],[Budget_Profit]],
(Table1[[#This Row],[Actual_Profit]]-Table1[[#This Row],[Budget_Profit]])/ABS(Table1[[#This Row],[Budget_Profit]])
)
)</f>
        <v>-1.7</v>
      </c>
      <c r="N3980" s="5" t="str">
        <f>IF(Table1[[#This Row],[Profit_Var]]&gt;=0, "Above Budget", "Below Budget")</f>
        <v>Below Budget</v>
      </c>
      <c r="O3980">
        <v>44</v>
      </c>
      <c r="P3980">
        <v>40</v>
      </c>
      <c r="Q3980">
        <f>Table1[[#This Row],[COGS]]-Table1[[#This Row],[Budget_COGS]]</f>
        <v>4</v>
      </c>
      <c r="R3980" s="5">
        <f>IF(
Table1[[#This Row],[Budget_COGS]]=0,
"",
IF(
Table1[[#This Row],[Budget_COGS]]&gt;0,
(Table1[[#This Row],[Budget_COGS]]-Table1[[#This Row],[COGS]]) / Table1[[#This Row],[Budget_COGS]],
(Table1[[#This Row],[Budget_COGS]]-Table1[[#This Row],[COGS]]) / ABS(Table1[[#This Row],[Budget_COGS]])
)
)</f>
        <v>-0.1</v>
      </c>
      <c r="S3980" s="5" t="str">
        <f>IF(Table1[[#This Row],[COGS _Var]]&gt;=0, "Above Budget", "Below Budget")</f>
        <v>Above Budget</v>
      </c>
      <c r="T3980">
        <f>Table1[[#This Row],[Actual_Sales]]-Table1[[#This Row],[COGS]]</f>
        <v>63</v>
      </c>
      <c r="U3980">
        <v>60</v>
      </c>
      <c r="V3980">
        <f>Table1[[#This Row],[Gross_Margin]]-Table1[[#This Row],[Budget_Margin]]</f>
        <v>3</v>
      </c>
      <c r="W3980" s="5">
        <f>IF(
Table1[[#This Row],[Budget_Margin]]=0,
"",
IF(
Table1[[#This Row],[Budget_Margin]]&gt;0,
(Table1[[#This Row],[Gross_Margin]]-Table1[[#This Row],[Budget_Margin]]) / Table1[[#This Row],[Budget_Margin]],
(Table1[[#This Row],[Gross_Margin]]-Table1[[#This Row],[Budget_Margin]]) / ABS(Table1[[#This Row],[Budget_Margin]])
)
)</f>
        <v>0.05</v>
      </c>
      <c r="X3980" s="5" t="str">
        <f>IF(Table1[[#This Row],[Margin_Var]]&gt;=0, "Above Budget", "Below Budget")</f>
        <v>Above Budget</v>
      </c>
      <c r="Y3980" s="5">
        <f>IFERROR(Table1[[#This Row],[Gross_Margin]]/Table1[[#This Row],[Actual_Sales]],0)</f>
        <v>0.58878504672897192</v>
      </c>
      <c r="Z3980" s="5">
        <f>Table1[[#This Row],[Actual_Profit]]/Table1[[#This Row],[Actual_Sales]]</f>
        <v>-6.5420560747663545E-2</v>
      </c>
      <c r="AA3980">
        <v>70</v>
      </c>
      <c r="AB3980" s="5">
        <f>IFERROR(Table1[[#This Row],[Expenses]]/Table1[[#This Row],[Actual_Sales]],0)</f>
        <v>0.65420560747663548</v>
      </c>
      <c r="AC3980">
        <v>40</v>
      </c>
      <c r="AD3980">
        <v>251</v>
      </c>
      <c r="AE3980" s="5">
        <f>IFERROR(Table1[[#This Row],[Inventory]]/Table1[[#This Row],[Actual_Sales]],0)</f>
        <v>2.3457943925233646</v>
      </c>
    </row>
    <row r="3981" spans="1:31" x14ac:dyDescent="0.25">
      <c r="A3981">
        <v>495</v>
      </c>
      <c r="B3981">
        <v>801</v>
      </c>
      <c r="C3981">
        <v>11</v>
      </c>
      <c r="D3981" s="2">
        <v>40238</v>
      </c>
      <c r="E3981">
        <v>107</v>
      </c>
      <c r="F3981">
        <v>70</v>
      </c>
      <c r="G3981">
        <f>Table1[[#This Row],[Actual_Sales]]-Table1[[#This Row],[Budget_Sales]]</f>
        <v>37</v>
      </c>
      <c r="H3981" s="5">
        <f>IF(
Table1[[#This Row],[Budget_Sales]]=0,
"",
IF(
Table1[[#This Row],[Budget_Sales]]&gt;0,
(Table1[[#This Row],[Actual_Sales]]-Table1[[#This Row],[Budget_Sales]])/Table1[[#This Row],[Budget_Sales]],
(Table1[[#This Row],[Actual_Sales]]-Table1[[#This Row],[Budget_Sales]])/ABS(Table1[[#This Row],[Budget_Sales]])
)
)</f>
        <v>0.52857142857142858</v>
      </c>
      <c r="I3981" s="5" t="str">
        <f>IF(Table1[[#This Row],[Sales_Var]]&gt;=0,"Above Budget","Below Budget")</f>
        <v>Above Budget</v>
      </c>
      <c r="J3981">
        <f>Table1[[#This Row],[Actual_Sales]]-(Table1[[#This Row],[COGS]]+Table1[[#This Row],[Expenses]])</f>
        <v>-7</v>
      </c>
      <c r="K3981">
        <v>10</v>
      </c>
      <c r="L3981">
        <f>Table1[[#This Row],[Actual_Profit]]-Table1[[#This Row],[Budget_Profit]]</f>
        <v>-17</v>
      </c>
      <c r="M3981" s="5">
        <f>IF(
Table1[[#This Row],[Budget_Profit]]=0,
"",
IF(
Table1[[#This Row],[Budget_Profit]]&gt;0,
(Table1[[#This Row],[Actual_Profit]]-Table1[[#This Row],[Budget_Profit]])/Table1[[#This Row],[Budget_Profit]],
(Table1[[#This Row],[Actual_Profit]]-Table1[[#This Row],[Budget_Profit]])/ABS(Table1[[#This Row],[Budget_Profit]])
)
)</f>
        <v>-1.7</v>
      </c>
      <c r="N3981" s="5" t="str">
        <f>IF(Table1[[#This Row],[Profit_Var]]&gt;=0, "Above Budget", "Below Budget")</f>
        <v>Below Budget</v>
      </c>
      <c r="O3981">
        <v>44</v>
      </c>
      <c r="P3981">
        <v>20</v>
      </c>
      <c r="Q3981">
        <f>Table1[[#This Row],[COGS]]-Table1[[#This Row],[Budget_COGS]]</f>
        <v>24</v>
      </c>
      <c r="R3981" s="5">
        <f>IF(
Table1[[#This Row],[Budget_COGS]]=0,
"",
IF(
Table1[[#This Row],[Budget_COGS]]&gt;0,
(Table1[[#This Row],[Budget_COGS]]-Table1[[#This Row],[COGS]]) / Table1[[#This Row],[Budget_COGS]],
(Table1[[#This Row],[Budget_COGS]]-Table1[[#This Row],[COGS]]) / ABS(Table1[[#This Row],[Budget_COGS]])
)
)</f>
        <v>-1.2</v>
      </c>
      <c r="S3981" s="5" t="str">
        <f>IF(Table1[[#This Row],[COGS _Var]]&gt;=0, "Above Budget", "Below Budget")</f>
        <v>Above Budget</v>
      </c>
      <c r="T3981">
        <f>Table1[[#This Row],[Actual_Sales]]-Table1[[#This Row],[COGS]]</f>
        <v>63</v>
      </c>
      <c r="U3981">
        <v>50</v>
      </c>
      <c r="V3981">
        <f>Table1[[#This Row],[Gross_Margin]]-Table1[[#This Row],[Budget_Margin]]</f>
        <v>13</v>
      </c>
      <c r="W3981" s="5">
        <f>IF(
Table1[[#This Row],[Budget_Margin]]=0,
"",
IF(
Table1[[#This Row],[Budget_Margin]]&gt;0,
(Table1[[#This Row],[Gross_Margin]]-Table1[[#This Row],[Budget_Margin]]) / Table1[[#This Row],[Budget_Margin]],
(Table1[[#This Row],[Gross_Margin]]-Table1[[#This Row],[Budget_Margin]]) / ABS(Table1[[#This Row],[Budget_Margin]])
)
)</f>
        <v>0.26</v>
      </c>
      <c r="X3981" s="5" t="str">
        <f>IF(Table1[[#This Row],[Margin_Var]]&gt;=0, "Above Budget", "Below Budget")</f>
        <v>Above Budget</v>
      </c>
      <c r="Y3981" s="5">
        <f>IFERROR(Table1[[#This Row],[Gross_Margin]]/Table1[[#This Row],[Actual_Sales]],0)</f>
        <v>0.58878504672897192</v>
      </c>
      <c r="Z3981" s="5">
        <f>Table1[[#This Row],[Actual_Profit]]/Table1[[#This Row],[Actual_Sales]]</f>
        <v>-6.5420560747663545E-2</v>
      </c>
      <c r="AA3981">
        <v>70</v>
      </c>
      <c r="AB3981" s="5">
        <f>IFERROR(Table1[[#This Row],[Expenses]]/Table1[[#This Row],[Actual_Sales]],0)</f>
        <v>0.65420560747663548</v>
      </c>
      <c r="AC3981">
        <v>40</v>
      </c>
      <c r="AD3981">
        <v>251</v>
      </c>
      <c r="AE3981" s="5">
        <f>IFERROR(Table1[[#This Row],[Inventory]]/Table1[[#This Row],[Actual_Sales]],0)</f>
        <v>2.3457943925233646</v>
      </c>
    </row>
    <row r="3982" spans="1:31" x14ac:dyDescent="0.25">
      <c r="A3982">
        <v>1841</v>
      </c>
      <c r="B3982">
        <v>505</v>
      </c>
      <c r="C3982">
        <v>3</v>
      </c>
      <c r="D3982" s="2">
        <v>40483</v>
      </c>
      <c r="E3982">
        <v>122</v>
      </c>
      <c r="F3982">
        <v>140</v>
      </c>
      <c r="G3982">
        <f>Table1[[#This Row],[Actual_Sales]]-Table1[[#This Row],[Budget_Sales]]</f>
        <v>-18</v>
      </c>
      <c r="H3982" s="5">
        <f>IF(
Table1[[#This Row],[Budget_Sales]]=0,
"",
IF(
Table1[[#This Row],[Budget_Sales]]&gt;0,
(Table1[[#This Row],[Actual_Sales]]-Table1[[#This Row],[Budget_Sales]])/Table1[[#This Row],[Budget_Sales]],
(Table1[[#This Row],[Actual_Sales]]-Table1[[#This Row],[Budget_Sales]])/ABS(Table1[[#This Row],[Budget_Sales]])
)
)</f>
        <v>-0.12857142857142856</v>
      </c>
      <c r="I3982" s="5" t="str">
        <f>IF(Table1[[#This Row],[Sales_Var]]&gt;=0,"Above Budget","Below Budget")</f>
        <v>Below Budget</v>
      </c>
      <c r="J3982">
        <f>Table1[[#This Row],[Actual_Sales]]-(Table1[[#This Row],[COGS]]+Table1[[#This Row],[Expenses]])</f>
        <v>-8</v>
      </c>
      <c r="K3982">
        <v>10</v>
      </c>
      <c r="L3982">
        <f>Table1[[#This Row],[Actual_Profit]]-Table1[[#This Row],[Budget_Profit]]</f>
        <v>-18</v>
      </c>
      <c r="M3982" s="5">
        <f>IF(
Table1[[#This Row],[Budget_Profit]]=0,
"",
IF(
Table1[[#This Row],[Budget_Profit]]&gt;0,
(Table1[[#This Row],[Actual_Profit]]-Table1[[#This Row],[Budget_Profit]])/Table1[[#This Row],[Budget_Profit]],
(Table1[[#This Row],[Actual_Profit]]-Table1[[#This Row],[Budget_Profit]])/ABS(Table1[[#This Row],[Budget_Profit]])
)
)</f>
        <v>-1.8</v>
      </c>
      <c r="N3982" s="5" t="str">
        <f>IF(Table1[[#This Row],[Profit_Var]]&gt;=0, "Above Budget", "Below Budget")</f>
        <v>Below Budget</v>
      </c>
      <c r="O3982">
        <v>82</v>
      </c>
      <c r="P3982">
        <v>90</v>
      </c>
      <c r="Q3982">
        <f>Table1[[#This Row],[COGS]]-Table1[[#This Row],[Budget_COGS]]</f>
        <v>-8</v>
      </c>
      <c r="R3982" s="5">
        <f>IF(
Table1[[#This Row],[Budget_COGS]]=0,
"",
IF(
Table1[[#This Row],[Budget_COGS]]&gt;0,
(Table1[[#This Row],[Budget_COGS]]-Table1[[#This Row],[COGS]]) / Table1[[#This Row],[Budget_COGS]],
(Table1[[#This Row],[Budget_COGS]]-Table1[[#This Row],[COGS]]) / ABS(Table1[[#This Row],[Budget_COGS]])
)
)</f>
        <v>8.8888888888888892E-2</v>
      </c>
      <c r="S3982" s="5" t="str">
        <f>IF(Table1[[#This Row],[COGS _Var]]&gt;=0, "Above Budget", "Below Budget")</f>
        <v>Below Budget</v>
      </c>
      <c r="T3982">
        <f>Table1[[#This Row],[Actual_Sales]]-Table1[[#This Row],[COGS]]</f>
        <v>40</v>
      </c>
      <c r="U3982">
        <v>50</v>
      </c>
      <c r="V3982">
        <f>Table1[[#This Row],[Gross_Margin]]-Table1[[#This Row],[Budget_Margin]]</f>
        <v>-10</v>
      </c>
      <c r="W3982" s="5">
        <f>IF(
Table1[[#This Row],[Budget_Margin]]=0,
"",
IF(
Table1[[#This Row],[Budget_Margin]]&gt;0,
(Table1[[#This Row],[Gross_Margin]]-Table1[[#This Row],[Budget_Margin]]) / Table1[[#This Row],[Budget_Margin]],
(Table1[[#This Row],[Gross_Margin]]-Table1[[#This Row],[Budget_Margin]]) / ABS(Table1[[#This Row],[Budget_Margin]])
)
)</f>
        <v>-0.2</v>
      </c>
      <c r="X3982" s="5" t="str">
        <f>IF(Table1[[#This Row],[Margin_Var]]&gt;=0, "Above Budget", "Below Budget")</f>
        <v>Below Budget</v>
      </c>
      <c r="Y3982" s="5">
        <f>IFERROR(Table1[[#This Row],[Gross_Margin]]/Table1[[#This Row],[Actual_Sales]],0)</f>
        <v>0.32786885245901637</v>
      </c>
      <c r="Z3982" s="5">
        <f>Table1[[#This Row],[Actual_Profit]]/Table1[[#This Row],[Actual_Sales]]</f>
        <v>-6.5573770491803282E-2</v>
      </c>
      <c r="AA3982">
        <v>48</v>
      </c>
      <c r="AB3982" s="5">
        <f>IFERROR(Table1[[#This Row],[Expenses]]/Table1[[#This Row],[Actual_Sales]],0)</f>
        <v>0.39344262295081966</v>
      </c>
      <c r="AC3982">
        <v>25</v>
      </c>
      <c r="AD3982">
        <v>1804</v>
      </c>
      <c r="AE3982" s="5">
        <f>IFERROR(Table1[[#This Row],[Inventory]]/Table1[[#This Row],[Actual_Sales]],0)</f>
        <v>14.78688524590164</v>
      </c>
    </row>
    <row r="3983" spans="1:31" x14ac:dyDescent="0.25">
      <c r="A3983">
        <v>1912</v>
      </c>
      <c r="B3983">
        <v>801</v>
      </c>
      <c r="C3983">
        <v>10</v>
      </c>
      <c r="D3983" s="2">
        <v>40483</v>
      </c>
      <c r="E3983">
        <v>122</v>
      </c>
      <c r="F3983">
        <v>110</v>
      </c>
      <c r="G3983">
        <f>Table1[[#This Row],[Actual_Sales]]-Table1[[#This Row],[Budget_Sales]]</f>
        <v>12</v>
      </c>
      <c r="H3983" s="5">
        <f>IF(
Table1[[#This Row],[Budget_Sales]]=0,
"",
IF(
Table1[[#This Row],[Budget_Sales]]&gt;0,
(Table1[[#This Row],[Actual_Sales]]-Table1[[#This Row],[Budget_Sales]])/Table1[[#This Row],[Budget_Sales]],
(Table1[[#This Row],[Actual_Sales]]-Table1[[#This Row],[Budget_Sales]])/ABS(Table1[[#This Row],[Budget_Sales]])
)
)</f>
        <v>0.10909090909090909</v>
      </c>
      <c r="I3983" s="5" t="str">
        <f>IF(Table1[[#This Row],[Sales_Var]]&gt;=0,"Above Budget","Below Budget")</f>
        <v>Above Budget</v>
      </c>
      <c r="J3983">
        <f>Table1[[#This Row],[Actual_Sales]]-(Table1[[#This Row],[COGS]]+Table1[[#This Row],[Expenses]])</f>
        <v>-8</v>
      </c>
      <c r="K3983">
        <v>0</v>
      </c>
      <c r="L3983">
        <f>Table1[[#This Row],[Actual_Profit]]-Table1[[#This Row],[Budget_Profit]]</f>
        <v>-8</v>
      </c>
      <c r="M3983" s="5" t="str">
        <f>IF(
Table1[[#This Row],[Budget_Profit]]=0,
"",
IF(
Table1[[#This Row],[Budget_Profit]]&gt;0,
(Table1[[#This Row],[Actual_Profit]]-Table1[[#This Row],[Budget_Profit]])/Table1[[#This Row],[Budget_Profit]],
(Table1[[#This Row],[Actual_Profit]]-Table1[[#This Row],[Budget_Profit]])/ABS(Table1[[#This Row],[Budget_Profit]])
)
)</f>
        <v/>
      </c>
      <c r="N3983" s="5" t="str">
        <f>IF(Table1[[#This Row],[Profit_Var]]&gt;=0, "Above Budget", "Below Budget")</f>
        <v>Below Budget</v>
      </c>
      <c r="O3983">
        <v>82</v>
      </c>
      <c r="P3983">
        <v>70</v>
      </c>
      <c r="Q3983">
        <f>Table1[[#This Row],[COGS]]-Table1[[#This Row],[Budget_COGS]]</f>
        <v>12</v>
      </c>
      <c r="R3983" s="5">
        <f>IF(
Table1[[#This Row],[Budget_COGS]]=0,
"",
IF(
Table1[[#This Row],[Budget_COGS]]&gt;0,
(Table1[[#This Row],[Budget_COGS]]-Table1[[#This Row],[COGS]]) / Table1[[#This Row],[Budget_COGS]],
(Table1[[#This Row],[Budget_COGS]]-Table1[[#This Row],[COGS]]) / ABS(Table1[[#This Row],[Budget_COGS]])
)
)</f>
        <v>-0.17142857142857143</v>
      </c>
      <c r="S3983" s="5" t="str">
        <f>IF(Table1[[#This Row],[COGS _Var]]&gt;=0, "Above Budget", "Below Budget")</f>
        <v>Above Budget</v>
      </c>
      <c r="T3983">
        <f>Table1[[#This Row],[Actual_Sales]]-Table1[[#This Row],[COGS]]</f>
        <v>40</v>
      </c>
      <c r="U3983">
        <v>40</v>
      </c>
      <c r="V3983">
        <f>Table1[[#This Row],[Gross_Margin]]-Table1[[#This Row],[Budget_Margin]]</f>
        <v>0</v>
      </c>
      <c r="W3983" s="5">
        <f>IF(
Table1[[#This Row],[Budget_Margin]]=0,
"",
IF(
Table1[[#This Row],[Budget_Margin]]&gt;0,
(Table1[[#This Row],[Gross_Margin]]-Table1[[#This Row],[Budget_Margin]]) / Table1[[#This Row],[Budget_Margin]],
(Table1[[#This Row],[Gross_Margin]]-Table1[[#This Row],[Budget_Margin]]) / ABS(Table1[[#This Row],[Budget_Margin]])
)
)</f>
        <v>0</v>
      </c>
      <c r="X3983" s="5" t="str">
        <f>IF(Table1[[#This Row],[Margin_Var]]&gt;=0, "Above Budget", "Below Budget")</f>
        <v>Above Budget</v>
      </c>
      <c r="Y3983" s="5">
        <f>IFERROR(Table1[[#This Row],[Gross_Margin]]/Table1[[#This Row],[Actual_Sales]],0)</f>
        <v>0.32786885245901637</v>
      </c>
      <c r="Z3983" s="5">
        <f>Table1[[#This Row],[Actual_Profit]]/Table1[[#This Row],[Actual_Sales]]</f>
        <v>-6.5573770491803282E-2</v>
      </c>
      <c r="AA3983">
        <v>48</v>
      </c>
      <c r="AB3983" s="5">
        <f>IFERROR(Table1[[#This Row],[Expenses]]/Table1[[#This Row],[Actual_Sales]],0)</f>
        <v>0.39344262295081966</v>
      </c>
      <c r="AC3983">
        <v>25</v>
      </c>
      <c r="AD3983">
        <v>1804</v>
      </c>
      <c r="AE3983" s="5">
        <f>IFERROR(Table1[[#This Row],[Inventory]]/Table1[[#This Row],[Actual_Sales]],0)</f>
        <v>14.78688524590164</v>
      </c>
    </row>
    <row r="3984" spans="1:31" x14ac:dyDescent="0.25">
      <c r="A3984">
        <v>1839</v>
      </c>
      <c r="B3984">
        <v>505</v>
      </c>
      <c r="C3984">
        <v>5</v>
      </c>
      <c r="D3984" s="2">
        <v>40483</v>
      </c>
      <c r="E3984">
        <v>106</v>
      </c>
      <c r="F3984">
        <v>80</v>
      </c>
      <c r="G3984">
        <f>Table1[[#This Row],[Actual_Sales]]-Table1[[#This Row],[Budget_Sales]]</f>
        <v>26</v>
      </c>
      <c r="H3984" s="5">
        <f>IF(
Table1[[#This Row],[Budget_Sales]]=0,
"",
IF(
Table1[[#This Row],[Budget_Sales]]&gt;0,
(Table1[[#This Row],[Actual_Sales]]-Table1[[#This Row],[Budget_Sales]])/Table1[[#This Row],[Budget_Sales]],
(Table1[[#This Row],[Actual_Sales]]-Table1[[#This Row],[Budget_Sales]])/ABS(Table1[[#This Row],[Budget_Sales]])
)
)</f>
        <v>0.32500000000000001</v>
      </c>
      <c r="I3984" s="5" t="str">
        <f>IF(Table1[[#This Row],[Sales_Var]]&gt;=0,"Above Budget","Below Budget")</f>
        <v>Above Budget</v>
      </c>
      <c r="J3984">
        <f>Table1[[#This Row],[Actual_Sales]]-(Table1[[#This Row],[COGS]]+Table1[[#This Row],[Expenses]])</f>
        <v>-7</v>
      </c>
      <c r="K3984">
        <v>0</v>
      </c>
      <c r="L3984">
        <f>Table1[[#This Row],[Actual_Profit]]-Table1[[#This Row],[Budget_Profit]]</f>
        <v>-7</v>
      </c>
      <c r="M3984" s="5" t="str">
        <f>IF(
Table1[[#This Row],[Budget_Profit]]=0,
"",
IF(
Table1[[#This Row],[Budget_Profit]]&gt;0,
(Table1[[#This Row],[Actual_Profit]]-Table1[[#This Row],[Budget_Profit]])/Table1[[#This Row],[Budget_Profit]],
(Table1[[#This Row],[Actual_Profit]]-Table1[[#This Row],[Budget_Profit]])/ABS(Table1[[#This Row],[Budget_Profit]])
)
)</f>
        <v/>
      </c>
      <c r="N3984" s="5" t="str">
        <f>IF(Table1[[#This Row],[Profit_Var]]&gt;=0, "Above Budget", "Below Budget")</f>
        <v>Below Budget</v>
      </c>
      <c r="O3984">
        <v>44</v>
      </c>
      <c r="P3984">
        <v>30</v>
      </c>
      <c r="Q3984">
        <f>Table1[[#This Row],[COGS]]-Table1[[#This Row],[Budget_COGS]]</f>
        <v>14</v>
      </c>
      <c r="R3984" s="5">
        <f>IF(
Table1[[#This Row],[Budget_COGS]]=0,
"",
IF(
Table1[[#This Row],[Budget_COGS]]&gt;0,
(Table1[[#This Row],[Budget_COGS]]-Table1[[#This Row],[COGS]]) / Table1[[#This Row],[Budget_COGS]],
(Table1[[#This Row],[Budget_COGS]]-Table1[[#This Row],[COGS]]) / ABS(Table1[[#This Row],[Budget_COGS]])
)
)</f>
        <v>-0.46666666666666667</v>
      </c>
      <c r="S3984" s="5" t="str">
        <f>IF(Table1[[#This Row],[COGS _Var]]&gt;=0, "Above Budget", "Below Budget")</f>
        <v>Above Budget</v>
      </c>
      <c r="T3984">
        <f>Table1[[#This Row],[Actual_Sales]]-Table1[[#This Row],[COGS]]</f>
        <v>62</v>
      </c>
      <c r="U3984">
        <v>50</v>
      </c>
      <c r="V3984">
        <f>Table1[[#This Row],[Gross_Margin]]-Table1[[#This Row],[Budget_Margin]]</f>
        <v>12</v>
      </c>
      <c r="W3984" s="5">
        <f>IF(
Table1[[#This Row],[Budget_Margin]]=0,
"",
IF(
Table1[[#This Row],[Budget_Margin]]&gt;0,
(Table1[[#This Row],[Gross_Margin]]-Table1[[#This Row],[Budget_Margin]]) / Table1[[#This Row],[Budget_Margin]],
(Table1[[#This Row],[Gross_Margin]]-Table1[[#This Row],[Budget_Margin]]) / ABS(Table1[[#This Row],[Budget_Margin]])
)
)</f>
        <v>0.24</v>
      </c>
      <c r="X3984" s="5" t="str">
        <f>IF(Table1[[#This Row],[Margin_Var]]&gt;=0, "Above Budget", "Below Budget")</f>
        <v>Above Budget</v>
      </c>
      <c r="Y3984" s="5">
        <f>IFERROR(Table1[[#This Row],[Gross_Margin]]/Table1[[#This Row],[Actual_Sales]],0)</f>
        <v>0.58490566037735847</v>
      </c>
      <c r="Z3984" s="5">
        <f>Table1[[#This Row],[Actual_Profit]]/Table1[[#This Row],[Actual_Sales]]</f>
        <v>-6.6037735849056603E-2</v>
      </c>
      <c r="AA3984">
        <v>69</v>
      </c>
      <c r="AB3984" s="5">
        <f>IFERROR(Table1[[#This Row],[Expenses]]/Table1[[#This Row],[Actual_Sales]],0)</f>
        <v>0.65094339622641506</v>
      </c>
      <c r="AC3984">
        <v>40</v>
      </c>
      <c r="AD3984">
        <v>325</v>
      </c>
      <c r="AE3984" s="5">
        <f>IFERROR(Table1[[#This Row],[Inventory]]/Table1[[#This Row],[Actual_Sales]],0)</f>
        <v>3.0660377358490565</v>
      </c>
    </row>
    <row r="3985" spans="1:31" x14ac:dyDescent="0.25">
      <c r="A3985">
        <v>1822</v>
      </c>
      <c r="B3985">
        <v>435</v>
      </c>
      <c r="C3985">
        <v>11</v>
      </c>
      <c r="D3985" s="2">
        <v>40483</v>
      </c>
      <c r="E3985">
        <v>106</v>
      </c>
      <c r="F3985">
        <v>70</v>
      </c>
      <c r="G3985">
        <f>Table1[[#This Row],[Actual_Sales]]-Table1[[#This Row],[Budget_Sales]]</f>
        <v>36</v>
      </c>
      <c r="H3985" s="5">
        <f>IF(
Table1[[#This Row],[Budget_Sales]]=0,
"",
IF(
Table1[[#This Row],[Budget_Sales]]&gt;0,
(Table1[[#This Row],[Actual_Sales]]-Table1[[#This Row],[Budget_Sales]])/Table1[[#This Row],[Budget_Sales]],
(Table1[[#This Row],[Actual_Sales]]-Table1[[#This Row],[Budget_Sales]])/ABS(Table1[[#This Row],[Budget_Sales]])
)
)</f>
        <v>0.51428571428571423</v>
      </c>
      <c r="I3985" s="5" t="str">
        <f>IF(Table1[[#This Row],[Sales_Var]]&gt;=0,"Above Budget","Below Budget")</f>
        <v>Above Budget</v>
      </c>
      <c r="J3985">
        <f>Table1[[#This Row],[Actual_Sales]]-(Table1[[#This Row],[COGS]]+Table1[[#This Row],[Expenses]])</f>
        <v>-7</v>
      </c>
      <c r="K3985">
        <v>-10</v>
      </c>
      <c r="L3985">
        <f>Table1[[#This Row],[Actual_Profit]]-Table1[[#This Row],[Budget_Profit]]</f>
        <v>3</v>
      </c>
      <c r="M3985" s="5">
        <f>IF(
Table1[[#This Row],[Budget_Profit]]=0,
"",
IF(
Table1[[#This Row],[Budget_Profit]]&gt;0,
(Table1[[#This Row],[Actual_Profit]]-Table1[[#This Row],[Budget_Profit]])/Table1[[#This Row],[Budget_Profit]],
(Table1[[#This Row],[Actual_Profit]]-Table1[[#This Row],[Budget_Profit]])/ABS(Table1[[#This Row],[Budget_Profit]])
)
)</f>
        <v>0.3</v>
      </c>
      <c r="N3985" s="5" t="str">
        <f>IF(Table1[[#This Row],[Profit_Var]]&gt;=0, "Above Budget", "Below Budget")</f>
        <v>Above Budget</v>
      </c>
      <c r="O3985">
        <v>44</v>
      </c>
      <c r="P3985">
        <v>30</v>
      </c>
      <c r="Q3985">
        <f>Table1[[#This Row],[COGS]]-Table1[[#This Row],[Budget_COGS]]</f>
        <v>14</v>
      </c>
      <c r="R3985" s="5">
        <f>IF(
Table1[[#This Row],[Budget_COGS]]=0,
"",
IF(
Table1[[#This Row],[Budget_COGS]]&gt;0,
(Table1[[#This Row],[Budget_COGS]]-Table1[[#This Row],[COGS]]) / Table1[[#This Row],[Budget_COGS]],
(Table1[[#This Row],[Budget_COGS]]-Table1[[#This Row],[COGS]]) / ABS(Table1[[#This Row],[Budget_COGS]])
)
)</f>
        <v>-0.46666666666666667</v>
      </c>
      <c r="S3985" s="5" t="str">
        <f>IF(Table1[[#This Row],[COGS _Var]]&gt;=0, "Above Budget", "Below Budget")</f>
        <v>Above Budget</v>
      </c>
      <c r="T3985">
        <f>Table1[[#This Row],[Actual_Sales]]-Table1[[#This Row],[COGS]]</f>
        <v>62</v>
      </c>
      <c r="U3985">
        <v>40</v>
      </c>
      <c r="V3985">
        <f>Table1[[#This Row],[Gross_Margin]]-Table1[[#This Row],[Budget_Margin]]</f>
        <v>22</v>
      </c>
      <c r="W3985" s="5">
        <f>IF(
Table1[[#This Row],[Budget_Margin]]=0,
"",
IF(
Table1[[#This Row],[Budget_Margin]]&gt;0,
(Table1[[#This Row],[Gross_Margin]]-Table1[[#This Row],[Budget_Margin]]) / Table1[[#This Row],[Budget_Margin]],
(Table1[[#This Row],[Gross_Margin]]-Table1[[#This Row],[Budget_Margin]]) / ABS(Table1[[#This Row],[Budget_Margin]])
)
)</f>
        <v>0.55000000000000004</v>
      </c>
      <c r="X3985" s="5" t="str">
        <f>IF(Table1[[#This Row],[Margin_Var]]&gt;=0, "Above Budget", "Below Budget")</f>
        <v>Above Budget</v>
      </c>
      <c r="Y3985" s="5">
        <f>IFERROR(Table1[[#This Row],[Gross_Margin]]/Table1[[#This Row],[Actual_Sales]],0)</f>
        <v>0.58490566037735847</v>
      </c>
      <c r="Z3985" s="5">
        <f>Table1[[#This Row],[Actual_Profit]]/Table1[[#This Row],[Actual_Sales]]</f>
        <v>-6.6037735849056603E-2</v>
      </c>
      <c r="AA3985">
        <v>69</v>
      </c>
      <c r="AB3985" s="5">
        <f>IFERROR(Table1[[#This Row],[Expenses]]/Table1[[#This Row],[Actual_Sales]],0)</f>
        <v>0.65094339622641506</v>
      </c>
      <c r="AC3985">
        <v>40</v>
      </c>
      <c r="AD3985">
        <v>325</v>
      </c>
      <c r="AE3985" s="5">
        <f>IFERROR(Table1[[#This Row],[Inventory]]/Table1[[#This Row],[Actual_Sales]],0)</f>
        <v>3.0660377358490565</v>
      </c>
    </row>
    <row r="3986" spans="1:31" x14ac:dyDescent="0.25">
      <c r="A3986">
        <v>1512</v>
      </c>
      <c r="B3986">
        <v>603</v>
      </c>
      <c r="C3986">
        <v>5</v>
      </c>
      <c r="D3986" s="2">
        <v>40422</v>
      </c>
      <c r="E3986">
        <v>106</v>
      </c>
      <c r="F3986">
        <v>100</v>
      </c>
      <c r="G3986">
        <f>Table1[[#This Row],[Actual_Sales]]-Table1[[#This Row],[Budget_Sales]]</f>
        <v>6</v>
      </c>
      <c r="H3986" s="5">
        <f>IF(
Table1[[#This Row],[Budget_Sales]]=0,
"",
IF(
Table1[[#This Row],[Budget_Sales]]&gt;0,
(Table1[[#This Row],[Actual_Sales]]-Table1[[#This Row],[Budget_Sales]])/Table1[[#This Row],[Budget_Sales]],
(Table1[[#This Row],[Actual_Sales]]-Table1[[#This Row],[Budget_Sales]])/ABS(Table1[[#This Row],[Budget_Sales]])
)
)</f>
        <v>0.06</v>
      </c>
      <c r="I3986" s="5" t="str">
        <f>IF(Table1[[#This Row],[Sales_Var]]&gt;=0,"Above Budget","Below Budget")</f>
        <v>Above Budget</v>
      </c>
      <c r="J3986">
        <f>Table1[[#This Row],[Actual_Sales]]-(Table1[[#This Row],[COGS]]+Table1[[#This Row],[Expenses]])</f>
        <v>-7</v>
      </c>
      <c r="K3986">
        <v>10</v>
      </c>
      <c r="L3986">
        <f>Table1[[#This Row],[Actual_Profit]]-Table1[[#This Row],[Budget_Profit]]</f>
        <v>-17</v>
      </c>
      <c r="M3986" s="5">
        <f>IF(
Table1[[#This Row],[Budget_Profit]]=0,
"",
IF(
Table1[[#This Row],[Budget_Profit]]&gt;0,
(Table1[[#This Row],[Actual_Profit]]-Table1[[#This Row],[Budget_Profit]])/Table1[[#This Row],[Budget_Profit]],
(Table1[[#This Row],[Actual_Profit]]-Table1[[#This Row],[Budget_Profit]])/ABS(Table1[[#This Row],[Budget_Profit]])
)
)</f>
        <v>-1.7</v>
      </c>
      <c r="N3986" s="5" t="str">
        <f>IF(Table1[[#This Row],[Profit_Var]]&gt;=0, "Above Budget", "Below Budget")</f>
        <v>Below Budget</v>
      </c>
      <c r="O3986">
        <v>44</v>
      </c>
      <c r="P3986">
        <v>40</v>
      </c>
      <c r="Q3986">
        <f>Table1[[#This Row],[COGS]]-Table1[[#This Row],[Budget_COGS]]</f>
        <v>4</v>
      </c>
      <c r="R3986" s="5">
        <f>IF(
Table1[[#This Row],[Budget_COGS]]=0,
"",
IF(
Table1[[#This Row],[Budget_COGS]]&gt;0,
(Table1[[#This Row],[Budget_COGS]]-Table1[[#This Row],[COGS]]) / Table1[[#This Row],[Budget_COGS]],
(Table1[[#This Row],[Budget_COGS]]-Table1[[#This Row],[COGS]]) / ABS(Table1[[#This Row],[Budget_COGS]])
)
)</f>
        <v>-0.1</v>
      </c>
      <c r="S3986" s="5" t="str">
        <f>IF(Table1[[#This Row],[COGS _Var]]&gt;=0, "Above Budget", "Below Budget")</f>
        <v>Above Budget</v>
      </c>
      <c r="T3986">
        <f>Table1[[#This Row],[Actual_Sales]]-Table1[[#This Row],[COGS]]</f>
        <v>62</v>
      </c>
      <c r="U3986">
        <v>60</v>
      </c>
      <c r="V3986">
        <f>Table1[[#This Row],[Gross_Margin]]-Table1[[#This Row],[Budget_Margin]]</f>
        <v>2</v>
      </c>
      <c r="W3986" s="5">
        <f>IF(
Table1[[#This Row],[Budget_Margin]]=0,
"",
IF(
Table1[[#This Row],[Budget_Margin]]&gt;0,
(Table1[[#This Row],[Gross_Margin]]-Table1[[#This Row],[Budget_Margin]]) / Table1[[#This Row],[Budget_Margin]],
(Table1[[#This Row],[Gross_Margin]]-Table1[[#This Row],[Budget_Margin]]) / ABS(Table1[[#This Row],[Budget_Margin]])
)
)</f>
        <v>3.3333333333333333E-2</v>
      </c>
      <c r="X3986" s="5" t="str">
        <f>IF(Table1[[#This Row],[Margin_Var]]&gt;=0, "Above Budget", "Below Budget")</f>
        <v>Above Budget</v>
      </c>
      <c r="Y3986" s="5">
        <f>IFERROR(Table1[[#This Row],[Gross_Margin]]/Table1[[#This Row],[Actual_Sales]],0)</f>
        <v>0.58490566037735847</v>
      </c>
      <c r="Z3986" s="5">
        <f>Table1[[#This Row],[Actual_Profit]]/Table1[[#This Row],[Actual_Sales]]</f>
        <v>-6.6037735849056603E-2</v>
      </c>
      <c r="AA3986">
        <v>69</v>
      </c>
      <c r="AB3986" s="5">
        <f>IFERROR(Table1[[#This Row],[Expenses]]/Table1[[#This Row],[Actual_Sales]],0)</f>
        <v>0.65094339622641506</v>
      </c>
      <c r="AC3986">
        <v>40</v>
      </c>
      <c r="AD3986">
        <v>325</v>
      </c>
      <c r="AE3986" s="5">
        <f>IFERROR(Table1[[#This Row],[Inventory]]/Table1[[#This Row],[Actual_Sales]],0)</f>
        <v>3.0660377358490565</v>
      </c>
    </row>
    <row r="3987" spans="1:31" x14ac:dyDescent="0.25">
      <c r="A3987">
        <v>1523</v>
      </c>
      <c r="B3987">
        <v>636</v>
      </c>
      <c r="C3987">
        <v>8</v>
      </c>
      <c r="D3987" s="2">
        <v>40422</v>
      </c>
      <c r="E3987">
        <v>106</v>
      </c>
      <c r="F3987">
        <v>90</v>
      </c>
      <c r="G3987">
        <f>Table1[[#This Row],[Actual_Sales]]-Table1[[#This Row],[Budget_Sales]]</f>
        <v>16</v>
      </c>
      <c r="H3987" s="5">
        <f>IF(
Table1[[#This Row],[Budget_Sales]]=0,
"",
IF(
Table1[[#This Row],[Budget_Sales]]&gt;0,
(Table1[[#This Row],[Actual_Sales]]-Table1[[#This Row],[Budget_Sales]])/Table1[[#This Row],[Budget_Sales]],
(Table1[[#This Row],[Actual_Sales]]-Table1[[#This Row],[Budget_Sales]])/ABS(Table1[[#This Row],[Budget_Sales]])
)
)</f>
        <v>0.17777777777777778</v>
      </c>
      <c r="I3987" s="5" t="str">
        <f>IF(Table1[[#This Row],[Sales_Var]]&gt;=0,"Above Budget","Below Budget")</f>
        <v>Above Budget</v>
      </c>
      <c r="J3987">
        <f>Table1[[#This Row],[Actual_Sales]]-(Table1[[#This Row],[COGS]]+Table1[[#This Row],[Expenses]])</f>
        <v>-7</v>
      </c>
      <c r="K3987">
        <v>10</v>
      </c>
      <c r="L3987">
        <f>Table1[[#This Row],[Actual_Profit]]-Table1[[#This Row],[Budget_Profit]]</f>
        <v>-17</v>
      </c>
      <c r="M3987" s="5">
        <f>IF(
Table1[[#This Row],[Budget_Profit]]=0,
"",
IF(
Table1[[#This Row],[Budget_Profit]]&gt;0,
(Table1[[#This Row],[Actual_Profit]]-Table1[[#This Row],[Budget_Profit]])/Table1[[#This Row],[Budget_Profit]],
(Table1[[#This Row],[Actual_Profit]]-Table1[[#This Row],[Budget_Profit]])/ABS(Table1[[#This Row],[Budget_Profit]])
)
)</f>
        <v>-1.7</v>
      </c>
      <c r="N3987" s="5" t="str">
        <f>IF(Table1[[#This Row],[Profit_Var]]&gt;=0, "Above Budget", "Below Budget")</f>
        <v>Below Budget</v>
      </c>
      <c r="O3987">
        <v>44</v>
      </c>
      <c r="P3987">
        <v>30</v>
      </c>
      <c r="Q3987">
        <f>Table1[[#This Row],[COGS]]-Table1[[#This Row],[Budget_COGS]]</f>
        <v>14</v>
      </c>
      <c r="R3987" s="5">
        <f>IF(
Table1[[#This Row],[Budget_COGS]]=0,
"",
IF(
Table1[[#This Row],[Budget_COGS]]&gt;0,
(Table1[[#This Row],[Budget_COGS]]-Table1[[#This Row],[COGS]]) / Table1[[#This Row],[Budget_COGS]],
(Table1[[#This Row],[Budget_COGS]]-Table1[[#This Row],[COGS]]) / ABS(Table1[[#This Row],[Budget_COGS]])
)
)</f>
        <v>-0.46666666666666667</v>
      </c>
      <c r="S3987" s="5" t="str">
        <f>IF(Table1[[#This Row],[COGS _Var]]&gt;=0, "Above Budget", "Below Budget")</f>
        <v>Above Budget</v>
      </c>
      <c r="T3987">
        <f>Table1[[#This Row],[Actual_Sales]]-Table1[[#This Row],[COGS]]</f>
        <v>62</v>
      </c>
      <c r="U3987">
        <v>60</v>
      </c>
      <c r="V3987">
        <f>Table1[[#This Row],[Gross_Margin]]-Table1[[#This Row],[Budget_Margin]]</f>
        <v>2</v>
      </c>
      <c r="W3987" s="5">
        <f>IF(
Table1[[#This Row],[Budget_Margin]]=0,
"",
IF(
Table1[[#This Row],[Budget_Margin]]&gt;0,
(Table1[[#This Row],[Gross_Margin]]-Table1[[#This Row],[Budget_Margin]]) / Table1[[#This Row],[Budget_Margin]],
(Table1[[#This Row],[Gross_Margin]]-Table1[[#This Row],[Budget_Margin]]) / ABS(Table1[[#This Row],[Budget_Margin]])
)
)</f>
        <v>3.3333333333333333E-2</v>
      </c>
      <c r="X3987" s="5" t="str">
        <f>IF(Table1[[#This Row],[Margin_Var]]&gt;=0, "Above Budget", "Below Budget")</f>
        <v>Above Budget</v>
      </c>
      <c r="Y3987" s="5">
        <f>IFERROR(Table1[[#This Row],[Gross_Margin]]/Table1[[#This Row],[Actual_Sales]],0)</f>
        <v>0.58490566037735847</v>
      </c>
      <c r="Z3987" s="5">
        <f>Table1[[#This Row],[Actual_Profit]]/Table1[[#This Row],[Actual_Sales]]</f>
        <v>-6.6037735849056603E-2</v>
      </c>
      <c r="AA3987">
        <v>69</v>
      </c>
      <c r="AB3987" s="5">
        <f>IFERROR(Table1[[#This Row],[Expenses]]/Table1[[#This Row],[Actual_Sales]],0)</f>
        <v>0.65094339622641506</v>
      </c>
      <c r="AC3987">
        <v>40</v>
      </c>
      <c r="AD3987">
        <v>325</v>
      </c>
      <c r="AE3987" s="5">
        <f>IFERROR(Table1[[#This Row],[Inventory]]/Table1[[#This Row],[Actual_Sales]],0)</f>
        <v>3.0660377358490565</v>
      </c>
    </row>
    <row r="3988" spans="1:31" x14ac:dyDescent="0.25">
      <c r="A3988">
        <v>1465</v>
      </c>
      <c r="B3988">
        <v>435</v>
      </c>
      <c r="C3988">
        <v>11</v>
      </c>
      <c r="D3988" s="2">
        <v>40422</v>
      </c>
      <c r="E3988">
        <v>106</v>
      </c>
      <c r="F3988">
        <v>70</v>
      </c>
      <c r="G3988">
        <f>Table1[[#This Row],[Actual_Sales]]-Table1[[#This Row],[Budget_Sales]]</f>
        <v>36</v>
      </c>
      <c r="H3988" s="5">
        <f>IF(
Table1[[#This Row],[Budget_Sales]]=0,
"",
IF(
Table1[[#This Row],[Budget_Sales]]&gt;0,
(Table1[[#This Row],[Actual_Sales]]-Table1[[#This Row],[Budget_Sales]])/Table1[[#This Row],[Budget_Sales]],
(Table1[[#This Row],[Actual_Sales]]-Table1[[#This Row],[Budget_Sales]])/ABS(Table1[[#This Row],[Budget_Sales]])
)
)</f>
        <v>0.51428571428571423</v>
      </c>
      <c r="I3988" s="5" t="str">
        <f>IF(Table1[[#This Row],[Sales_Var]]&gt;=0,"Above Budget","Below Budget")</f>
        <v>Above Budget</v>
      </c>
      <c r="J3988">
        <f>Table1[[#This Row],[Actual_Sales]]-(Table1[[#This Row],[COGS]]+Table1[[#This Row],[Expenses]])</f>
        <v>-7</v>
      </c>
      <c r="K3988">
        <v>10</v>
      </c>
      <c r="L3988">
        <f>Table1[[#This Row],[Actual_Profit]]-Table1[[#This Row],[Budget_Profit]]</f>
        <v>-17</v>
      </c>
      <c r="M3988" s="5">
        <f>IF(
Table1[[#This Row],[Budget_Profit]]=0,
"",
IF(
Table1[[#This Row],[Budget_Profit]]&gt;0,
(Table1[[#This Row],[Actual_Profit]]-Table1[[#This Row],[Budget_Profit]])/Table1[[#This Row],[Budget_Profit]],
(Table1[[#This Row],[Actual_Profit]]-Table1[[#This Row],[Budget_Profit]])/ABS(Table1[[#This Row],[Budget_Profit]])
)
)</f>
        <v>-1.7</v>
      </c>
      <c r="N3988" s="5" t="str">
        <f>IF(Table1[[#This Row],[Profit_Var]]&gt;=0, "Above Budget", "Below Budget")</f>
        <v>Below Budget</v>
      </c>
      <c r="O3988">
        <v>44</v>
      </c>
      <c r="P3988">
        <v>20</v>
      </c>
      <c r="Q3988">
        <f>Table1[[#This Row],[COGS]]-Table1[[#This Row],[Budget_COGS]]</f>
        <v>24</v>
      </c>
      <c r="R3988" s="5">
        <f>IF(
Table1[[#This Row],[Budget_COGS]]=0,
"",
IF(
Table1[[#This Row],[Budget_COGS]]&gt;0,
(Table1[[#This Row],[Budget_COGS]]-Table1[[#This Row],[COGS]]) / Table1[[#This Row],[Budget_COGS]],
(Table1[[#This Row],[Budget_COGS]]-Table1[[#This Row],[COGS]]) / ABS(Table1[[#This Row],[Budget_COGS]])
)
)</f>
        <v>-1.2</v>
      </c>
      <c r="S3988" s="5" t="str">
        <f>IF(Table1[[#This Row],[COGS _Var]]&gt;=0, "Above Budget", "Below Budget")</f>
        <v>Above Budget</v>
      </c>
      <c r="T3988">
        <f>Table1[[#This Row],[Actual_Sales]]-Table1[[#This Row],[COGS]]</f>
        <v>62</v>
      </c>
      <c r="U3988">
        <v>50</v>
      </c>
      <c r="V3988">
        <f>Table1[[#This Row],[Gross_Margin]]-Table1[[#This Row],[Budget_Margin]]</f>
        <v>12</v>
      </c>
      <c r="W3988" s="5">
        <f>IF(
Table1[[#This Row],[Budget_Margin]]=0,
"",
IF(
Table1[[#This Row],[Budget_Margin]]&gt;0,
(Table1[[#This Row],[Gross_Margin]]-Table1[[#This Row],[Budget_Margin]]) / Table1[[#This Row],[Budget_Margin]],
(Table1[[#This Row],[Gross_Margin]]-Table1[[#This Row],[Budget_Margin]]) / ABS(Table1[[#This Row],[Budget_Margin]])
)
)</f>
        <v>0.24</v>
      </c>
      <c r="X3988" s="5" t="str">
        <f>IF(Table1[[#This Row],[Margin_Var]]&gt;=0, "Above Budget", "Below Budget")</f>
        <v>Above Budget</v>
      </c>
      <c r="Y3988" s="5">
        <f>IFERROR(Table1[[#This Row],[Gross_Margin]]/Table1[[#This Row],[Actual_Sales]],0)</f>
        <v>0.58490566037735847</v>
      </c>
      <c r="Z3988" s="5">
        <f>Table1[[#This Row],[Actual_Profit]]/Table1[[#This Row],[Actual_Sales]]</f>
        <v>-6.6037735849056603E-2</v>
      </c>
      <c r="AA3988">
        <v>69</v>
      </c>
      <c r="AB3988" s="5">
        <f>IFERROR(Table1[[#This Row],[Expenses]]/Table1[[#This Row],[Actual_Sales]],0)</f>
        <v>0.65094339622641506</v>
      </c>
      <c r="AC3988">
        <v>40</v>
      </c>
      <c r="AD3988">
        <v>325</v>
      </c>
      <c r="AE3988" s="5">
        <f>IFERROR(Table1[[#This Row],[Inventory]]/Table1[[#This Row],[Actual_Sales]],0)</f>
        <v>3.0660377358490565</v>
      </c>
    </row>
    <row r="3989" spans="1:31" x14ac:dyDescent="0.25">
      <c r="A3989">
        <v>1415</v>
      </c>
      <c r="B3989">
        <v>985</v>
      </c>
      <c r="C3989">
        <v>4</v>
      </c>
      <c r="D3989" s="2">
        <v>40391</v>
      </c>
      <c r="E3989">
        <v>105</v>
      </c>
      <c r="F3989">
        <v>90</v>
      </c>
      <c r="G3989">
        <f>Table1[[#This Row],[Actual_Sales]]-Table1[[#This Row],[Budget_Sales]]</f>
        <v>15</v>
      </c>
      <c r="H3989" s="5">
        <f>IF(
Table1[[#This Row],[Budget_Sales]]=0,
"",
IF(
Table1[[#This Row],[Budget_Sales]]&gt;0,
(Table1[[#This Row],[Actual_Sales]]-Table1[[#This Row],[Budget_Sales]])/Table1[[#This Row],[Budget_Sales]],
(Table1[[#This Row],[Actual_Sales]]-Table1[[#This Row],[Budget_Sales]])/ABS(Table1[[#This Row],[Budget_Sales]])
)
)</f>
        <v>0.16666666666666666</v>
      </c>
      <c r="I3989" s="5" t="str">
        <f>IF(Table1[[#This Row],[Sales_Var]]&gt;=0,"Above Budget","Below Budget")</f>
        <v>Above Budget</v>
      </c>
      <c r="J3989">
        <f>Table1[[#This Row],[Actual_Sales]]-(Table1[[#This Row],[COGS]]+Table1[[#This Row],[Expenses]])</f>
        <v>-7</v>
      </c>
      <c r="K3989">
        <v>10</v>
      </c>
      <c r="L3989">
        <f>Table1[[#This Row],[Actual_Profit]]-Table1[[#This Row],[Budget_Profit]]</f>
        <v>-17</v>
      </c>
      <c r="M3989" s="5">
        <f>IF(
Table1[[#This Row],[Budget_Profit]]=0,
"",
IF(
Table1[[#This Row],[Budget_Profit]]&gt;0,
(Table1[[#This Row],[Actual_Profit]]-Table1[[#This Row],[Budget_Profit]])/Table1[[#This Row],[Budget_Profit]],
(Table1[[#This Row],[Actual_Profit]]-Table1[[#This Row],[Budget_Profit]])/ABS(Table1[[#This Row],[Budget_Profit]])
)
)</f>
        <v>-1.7</v>
      </c>
      <c r="N3989" s="5" t="str">
        <f>IF(Table1[[#This Row],[Profit_Var]]&gt;=0, "Above Budget", "Below Budget")</f>
        <v>Below Budget</v>
      </c>
      <c r="O3989">
        <v>44</v>
      </c>
      <c r="P3989">
        <v>30</v>
      </c>
      <c r="Q3989">
        <f>Table1[[#This Row],[COGS]]-Table1[[#This Row],[Budget_COGS]]</f>
        <v>14</v>
      </c>
      <c r="R3989" s="5">
        <f>IF(
Table1[[#This Row],[Budget_COGS]]=0,
"",
IF(
Table1[[#This Row],[Budget_COGS]]&gt;0,
(Table1[[#This Row],[Budget_COGS]]-Table1[[#This Row],[COGS]]) / Table1[[#This Row],[Budget_COGS]],
(Table1[[#This Row],[Budget_COGS]]-Table1[[#This Row],[COGS]]) / ABS(Table1[[#This Row],[Budget_COGS]])
)
)</f>
        <v>-0.46666666666666667</v>
      </c>
      <c r="S3989" s="5" t="str">
        <f>IF(Table1[[#This Row],[COGS _Var]]&gt;=0, "Above Budget", "Below Budget")</f>
        <v>Above Budget</v>
      </c>
      <c r="T3989">
        <f>Table1[[#This Row],[Actual_Sales]]-Table1[[#This Row],[COGS]]</f>
        <v>61</v>
      </c>
      <c r="U3989">
        <v>60</v>
      </c>
      <c r="V3989">
        <f>Table1[[#This Row],[Gross_Margin]]-Table1[[#This Row],[Budget_Margin]]</f>
        <v>1</v>
      </c>
      <c r="W3989" s="5">
        <f>IF(
Table1[[#This Row],[Budget_Margin]]=0,
"",
IF(
Table1[[#This Row],[Budget_Margin]]&gt;0,
(Table1[[#This Row],[Gross_Margin]]-Table1[[#This Row],[Budget_Margin]]) / Table1[[#This Row],[Budget_Margin]],
(Table1[[#This Row],[Gross_Margin]]-Table1[[#This Row],[Budget_Margin]]) / ABS(Table1[[#This Row],[Budget_Margin]])
)
)</f>
        <v>1.6666666666666666E-2</v>
      </c>
      <c r="X3989" s="5" t="str">
        <f>IF(Table1[[#This Row],[Margin_Var]]&gt;=0, "Above Budget", "Below Budget")</f>
        <v>Above Budget</v>
      </c>
      <c r="Y3989" s="5">
        <f>IFERROR(Table1[[#This Row],[Gross_Margin]]/Table1[[#This Row],[Actual_Sales]],0)</f>
        <v>0.580952380952381</v>
      </c>
      <c r="Z3989" s="5">
        <f>Table1[[#This Row],[Actual_Profit]]/Table1[[#This Row],[Actual_Sales]]</f>
        <v>-6.6666666666666666E-2</v>
      </c>
      <c r="AA3989">
        <v>68</v>
      </c>
      <c r="AB3989" s="5">
        <f>IFERROR(Table1[[#This Row],[Expenses]]/Table1[[#This Row],[Actual_Sales]],0)</f>
        <v>0.64761904761904765</v>
      </c>
      <c r="AC3989">
        <v>39</v>
      </c>
      <c r="AD3989">
        <v>-508</v>
      </c>
      <c r="AE3989" s="5">
        <f>IFERROR(Table1[[#This Row],[Inventory]]/Table1[[#This Row],[Actual_Sales]],0)</f>
        <v>-4.8380952380952378</v>
      </c>
    </row>
    <row r="3990" spans="1:31" x14ac:dyDescent="0.25">
      <c r="A3990">
        <v>1359</v>
      </c>
      <c r="B3990">
        <v>715</v>
      </c>
      <c r="C3990">
        <v>12</v>
      </c>
      <c r="D3990" s="2">
        <v>40391</v>
      </c>
      <c r="E3990">
        <v>105</v>
      </c>
      <c r="F3990">
        <v>90</v>
      </c>
      <c r="G3990">
        <f>Table1[[#This Row],[Actual_Sales]]-Table1[[#This Row],[Budget_Sales]]</f>
        <v>15</v>
      </c>
      <c r="H3990" s="5">
        <f>IF(
Table1[[#This Row],[Budget_Sales]]=0,
"",
IF(
Table1[[#This Row],[Budget_Sales]]&gt;0,
(Table1[[#This Row],[Actual_Sales]]-Table1[[#This Row],[Budget_Sales]])/Table1[[#This Row],[Budget_Sales]],
(Table1[[#This Row],[Actual_Sales]]-Table1[[#This Row],[Budget_Sales]])/ABS(Table1[[#This Row],[Budget_Sales]])
)
)</f>
        <v>0.16666666666666666</v>
      </c>
      <c r="I3990" s="5" t="str">
        <f>IF(Table1[[#This Row],[Sales_Var]]&gt;=0,"Above Budget","Below Budget")</f>
        <v>Above Budget</v>
      </c>
      <c r="J3990">
        <f>Table1[[#This Row],[Actual_Sales]]-(Table1[[#This Row],[COGS]]+Table1[[#This Row],[Expenses]])</f>
        <v>-7</v>
      </c>
      <c r="K3990">
        <v>10</v>
      </c>
      <c r="L3990">
        <f>Table1[[#This Row],[Actual_Profit]]-Table1[[#This Row],[Budget_Profit]]</f>
        <v>-17</v>
      </c>
      <c r="M3990" s="5">
        <f>IF(
Table1[[#This Row],[Budget_Profit]]=0,
"",
IF(
Table1[[#This Row],[Budget_Profit]]&gt;0,
(Table1[[#This Row],[Actual_Profit]]-Table1[[#This Row],[Budget_Profit]])/Table1[[#This Row],[Budget_Profit]],
(Table1[[#This Row],[Actual_Profit]]-Table1[[#This Row],[Budget_Profit]])/ABS(Table1[[#This Row],[Budget_Profit]])
)
)</f>
        <v>-1.7</v>
      </c>
      <c r="N3990" s="5" t="str">
        <f>IF(Table1[[#This Row],[Profit_Var]]&gt;=0, "Above Budget", "Below Budget")</f>
        <v>Below Budget</v>
      </c>
      <c r="O3990">
        <v>44</v>
      </c>
      <c r="P3990">
        <v>30</v>
      </c>
      <c r="Q3990">
        <f>Table1[[#This Row],[COGS]]-Table1[[#This Row],[Budget_COGS]]</f>
        <v>14</v>
      </c>
      <c r="R3990" s="5">
        <f>IF(
Table1[[#This Row],[Budget_COGS]]=0,
"",
IF(
Table1[[#This Row],[Budget_COGS]]&gt;0,
(Table1[[#This Row],[Budget_COGS]]-Table1[[#This Row],[COGS]]) / Table1[[#This Row],[Budget_COGS]],
(Table1[[#This Row],[Budget_COGS]]-Table1[[#This Row],[COGS]]) / ABS(Table1[[#This Row],[Budget_COGS]])
)
)</f>
        <v>-0.46666666666666667</v>
      </c>
      <c r="S3990" s="5" t="str">
        <f>IF(Table1[[#This Row],[COGS _Var]]&gt;=0, "Above Budget", "Below Budget")</f>
        <v>Above Budget</v>
      </c>
      <c r="T3990">
        <f>Table1[[#This Row],[Actual_Sales]]-Table1[[#This Row],[COGS]]</f>
        <v>61</v>
      </c>
      <c r="U3990">
        <v>60</v>
      </c>
      <c r="V3990">
        <f>Table1[[#This Row],[Gross_Margin]]-Table1[[#This Row],[Budget_Margin]]</f>
        <v>1</v>
      </c>
      <c r="W3990" s="5">
        <f>IF(
Table1[[#This Row],[Budget_Margin]]=0,
"",
IF(
Table1[[#This Row],[Budget_Margin]]&gt;0,
(Table1[[#This Row],[Gross_Margin]]-Table1[[#This Row],[Budget_Margin]]) / Table1[[#This Row],[Budget_Margin]],
(Table1[[#This Row],[Gross_Margin]]-Table1[[#This Row],[Budget_Margin]]) / ABS(Table1[[#This Row],[Budget_Margin]])
)
)</f>
        <v>1.6666666666666666E-2</v>
      </c>
      <c r="X3990" s="5" t="str">
        <f>IF(Table1[[#This Row],[Margin_Var]]&gt;=0, "Above Budget", "Below Budget")</f>
        <v>Above Budget</v>
      </c>
      <c r="Y3990" s="5">
        <f>IFERROR(Table1[[#This Row],[Gross_Margin]]/Table1[[#This Row],[Actual_Sales]],0)</f>
        <v>0.580952380952381</v>
      </c>
      <c r="Z3990" s="5">
        <f>Table1[[#This Row],[Actual_Profit]]/Table1[[#This Row],[Actual_Sales]]</f>
        <v>-6.6666666666666666E-2</v>
      </c>
      <c r="AA3990">
        <v>68</v>
      </c>
      <c r="AB3990" s="5">
        <f>IFERROR(Table1[[#This Row],[Expenses]]/Table1[[#This Row],[Actual_Sales]],0)</f>
        <v>0.64761904761904765</v>
      </c>
      <c r="AC3990">
        <v>39</v>
      </c>
      <c r="AD3990">
        <v>617</v>
      </c>
      <c r="AE3990" s="5">
        <f>IFERROR(Table1[[#This Row],[Inventory]]/Table1[[#This Row],[Actual_Sales]],0)</f>
        <v>5.8761904761904766</v>
      </c>
    </row>
    <row r="3991" spans="1:31" x14ac:dyDescent="0.25">
      <c r="A3991">
        <v>1903</v>
      </c>
      <c r="B3991">
        <v>774</v>
      </c>
      <c r="C3991">
        <v>5</v>
      </c>
      <c r="D3991" s="2">
        <v>40483</v>
      </c>
      <c r="E3991">
        <v>120</v>
      </c>
      <c r="F3991">
        <v>110</v>
      </c>
      <c r="G3991">
        <f>Table1[[#This Row],[Actual_Sales]]-Table1[[#This Row],[Budget_Sales]]</f>
        <v>10</v>
      </c>
      <c r="H3991" s="5">
        <f>IF(
Table1[[#This Row],[Budget_Sales]]=0,
"",
IF(
Table1[[#This Row],[Budget_Sales]]&gt;0,
(Table1[[#This Row],[Actual_Sales]]-Table1[[#This Row],[Budget_Sales]])/Table1[[#This Row],[Budget_Sales]],
(Table1[[#This Row],[Actual_Sales]]-Table1[[#This Row],[Budget_Sales]])/ABS(Table1[[#This Row],[Budget_Sales]])
)
)</f>
        <v>9.0909090909090912E-2</v>
      </c>
      <c r="I3991" s="5" t="str">
        <f>IF(Table1[[#This Row],[Sales_Var]]&gt;=0,"Above Budget","Below Budget")</f>
        <v>Above Budget</v>
      </c>
      <c r="J3991">
        <f>Table1[[#This Row],[Actual_Sales]]-(Table1[[#This Row],[COGS]]+Table1[[#This Row],[Expenses]])</f>
        <v>-8</v>
      </c>
      <c r="K3991">
        <v>0</v>
      </c>
      <c r="L3991">
        <f>Table1[[#This Row],[Actual_Profit]]-Table1[[#This Row],[Budget_Profit]]</f>
        <v>-8</v>
      </c>
      <c r="M3991" s="5" t="str">
        <f>IF(
Table1[[#This Row],[Budget_Profit]]=0,
"",
IF(
Table1[[#This Row],[Budget_Profit]]&gt;0,
(Table1[[#This Row],[Actual_Profit]]-Table1[[#This Row],[Budget_Profit]])/Table1[[#This Row],[Budget_Profit]],
(Table1[[#This Row],[Actual_Profit]]-Table1[[#This Row],[Budget_Profit]])/ABS(Table1[[#This Row],[Budget_Profit]])
)
)</f>
        <v/>
      </c>
      <c r="N3991" s="5" t="str">
        <f>IF(Table1[[#This Row],[Profit_Var]]&gt;=0, "Above Budget", "Below Budget")</f>
        <v>Below Budget</v>
      </c>
      <c r="O3991">
        <v>52</v>
      </c>
      <c r="P3991">
        <v>50</v>
      </c>
      <c r="Q3991">
        <f>Table1[[#This Row],[COGS]]-Table1[[#This Row],[Budget_COGS]]</f>
        <v>2</v>
      </c>
      <c r="R3991" s="5">
        <f>IF(
Table1[[#This Row],[Budget_COGS]]=0,
"",
IF(
Table1[[#This Row],[Budget_COGS]]&gt;0,
(Table1[[#This Row],[Budget_COGS]]-Table1[[#This Row],[COGS]]) / Table1[[#This Row],[Budget_COGS]],
(Table1[[#This Row],[Budget_COGS]]-Table1[[#This Row],[COGS]]) / ABS(Table1[[#This Row],[Budget_COGS]])
)
)</f>
        <v>-0.04</v>
      </c>
      <c r="S3991" s="5" t="str">
        <f>IF(Table1[[#This Row],[COGS _Var]]&gt;=0, "Above Budget", "Below Budget")</f>
        <v>Above Budget</v>
      </c>
      <c r="T3991">
        <f>Table1[[#This Row],[Actual_Sales]]-Table1[[#This Row],[COGS]]</f>
        <v>68</v>
      </c>
      <c r="U3991">
        <v>60</v>
      </c>
      <c r="V3991">
        <f>Table1[[#This Row],[Gross_Margin]]-Table1[[#This Row],[Budget_Margin]]</f>
        <v>8</v>
      </c>
      <c r="W3991" s="5">
        <f>IF(
Table1[[#This Row],[Budget_Margin]]=0,
"",
IF(
Table1[[#This Row],[Budget_Margin]]&gt;0,
(Table1[[#This Row],[Gross_Margin]]-Table1[[#This Row],[Budget_Margin]]) / Table1[[#This Row],[Budget_Margin]],
(Table1[[#This Row],[Gross_Margin]]-Table1[[#This Row],[Budget_Margin]]) / ABS(Table1[[#This Row],[Budget_Margin]])
)
)</f>
        <v>0.13333333333333333</v>
      </c>
      <c r="X3991" s="5" t="str">
        <f>IF(Table1[[#This Row],[Margin_Var]]&gt;=0, "Above Budget", "Below Budget")</f>
        <v>Above Budget</v>
      </c>
      <c r="Y3991" s="5">
        <f>IFERROR(Table1[[#This Row],[Gross_Margin]]/Table1[[#This Row],[Actual_Sales]],0)</f>
        <v>0.56666666666666665</v>
      </c>
      <c r="Z3991" s="5">
        <f>Table1[[#This Row],[Actual_Profit]]/Table1[[#This Row],[Actual_Sales]]</f>
        <v>-6.6666666666666666E-2</v>
      </c>
      <c r="AA3991">
        <v>76</v>
      </c>
      <c r="AB3991" s="5">
        <f>IFERROR(Table1[[#This Row],[Expenses]]/Table1[[#This Row],[Actual_Sales]],0)</f>
        <v>0.6333333333333333</v>
      </c>
      <c r="AC3991">
        <v>47</v>
      </c>
      <c r="AD3991">
        <v>554</v>
      </c>
      <c r="AE3991" s="5">
        <f>IFERROR(Table1[[#This Row],[Inventory]]/Table1[[#This Row],[Actual_Sales]],0)</f>
        <v>4.6166666666666663</v>
      </c>
    </row>
    <row r="3992" spans="1:31" x14ac:dyDescent="0.25">
      <c r="A3992">
        <v>786</v>
      </c>
      <c r="B3992">
        <v>505</v>
      </c>
      <c r="C3992">
        <v>5</v>
      </c>
      <c r="D3992" s="2">
        <v>40299</v>
      </c>
      <c r="E3992">
        <v>104</v>
      </c>
      <c r="F3992">
        <v>80</v>
      </c>
      <c r="G3992">
        <f>Table1[[#This Row],[Actual_Sales]]-Table1[[#This Row],[Budget_Sales]]</f>
        <v>24</v>
      </c>
      <c r="H3992" s="5">
        <f>IF(
Table1[[#This Row],[Budget_Sales]]=0,
"",
IF(
Table1[[#This Row],[Budget_Sales]]&gt;0,
(Table1[[#This Row],[Actual_Sales]]-Table1[[#This Row],[Budget_Sales]])/Table1[[#This Row],[Budget_Sales]],
(Table1[[#This Row],[Actual_Sales]]-Table1[[#This Row],[Budget_Sales]])/ABS(Table1[[#This Row],[Budget_Sales]])
)
)</f>
        <v>0.3</v>
      </c>
      <c r="I3992" s="5" t="str">
        <f>IF(Table1[[#This Row],[Sales_Var]]&gt;=0,"Above Budget","Below Budget")</f>
        <v>Above Budget</v>
      </c>
      <c r="J3992">
        <f>Table1[[#This Row],[Actual_Sales]]-(Table1[[#This Row],[COGS]]+Table1[[#This Row],[Expenses]])</f>
        <v>-7</v>
      </c>
      <c r="K3992">
        <v>0</v>
      </c>
      <c r="L3992">
        <f>Table1[[#This Row],[Actual_Profit]]-Table1[[#This Row],[Budget_Profit]]</f>
        <v>-7</v>
      </c>
      <c r="M3992" s="5" t="str">
        <f>IF(
Table1[[#This Row],[Budget_Profit]]=0,
"",
IF(
Table1[[#This Row],[Budget_Profit]]&gt;0,
(Table1[[#This Row],[Actual_Profit]]-Table1[[#This Row],[Budget_Profit]])/Table1[[#This Row],[Budget_Profit]],
(Table1[[#This Row],[Actual_Profit]]-Table1[[#This Row],[Budget_Profit]])/ABS(Table1[[#This Row],[Budget_Profit]])
)
)</f>
        <v/>
      </c>
      <c r="N3992" s="5" t="str">
        <f>IF(Table1[[#This Row],[Profit_Var]]&gt;=0, "Above Budget", "Below Budget")</f>
        <v>Below Budget</v>
      </c>
      <c r="O3992">
        <v>43</v>
      </c>
      <c r="P3992">
        <v>30</v>
      </c>
      <c r="Q3992">
        <f>Table1[[#This Row],[COGS]]-Table1[[#This Row],[Budget_COGS]]</f>
        <v>13</v>
      </c>
      <c r="R3992" s="5">
        <f>IF(
Table1[[#This Row],[Budget_COGS]]=0,
"",
IF(
Table1[[#This Row],[Budget_COGS]]&gt;0,
(Table1[[#This Row],[Budget_COGS]]-Table1[[#This Row],[COGS]]) / Table1[[#This Row],[Budget_COGS]],
(Table1[[#This Row],[Budget_COGS]]-Table1[[#This Row],[COGS]]) / ABS(Table1[[#This Row],[Budget_COGS]])
)
)</f>
        <v>-0.43333333333333335</v>
      </c>
      <c r="S3992" s="5" t="str">
        <f>IF(Table1[[#This Row],[COGS _Var]]&gt;=0, "Above Budget", "Below Budget")</f>
        <v>Above Budget</v>
      </c>
      <c r="T3992">
        <f>Table1[[#This Row],[Actual_Sales]]-Table1[[#This Row],[COGS]]</f>
        <v>61</v>
      </c>
      <c r="U3992">
        <v>50</v>
      </c>
      <c r="V3992">
        <f>Table1[[#This Row],[Gross_Margin]]-Table1[[#This Row],[Budget_Margin]]</f>
        <v>11</v>
      </c>
      <c r="W3992" s="5">
        <f>IF(
Table1[[#This Row],[Budget_Margin]]=0,
"",
IF(
Table1[[#This Row],[Budget_Margin]]&gt;0,
(Table1[[#This Row],[Gross_Margin]]-Table1[[#This Row],[Budget_Margin]]) / Table1[[#This Row],[Budget_Margin]],
(Table1[[#This Row],[Gross_Margin]]-Table1[[#This Row],[Budget_Margin]]) / ABS(Table1[[#This Row],[Budget_Margin]])
)
)</f>
        <v>0.22</v>
      </c>
      <c r="X3992" s="5" t="str">
        <f>IF(Table1[[#This Row],[Margin_Var]]&gt;=0, "Above Budget", "Below Budget")</f>
        <v>Above Budget</v>
      </c>
      <c r="Y3992" s="5">
        <f>IFERROR(Table1[[#This Row],[Gross_Margin]]/Table1[[#This Row],[Actual_Sales]],0)</f>
        <v>0.58653846153846156</v>
      </c>
      <c r="Z3992" s="5">
        <f>Table1[[#This Row],[Actual_Profit]]/Table1[[#This Row],[Actual_Sales]]</f>
        <v>-6.7307692307692304E-2</v>
      </c>
      <c r="AA3992">
        <v>68</v>
      </c>
      <c r="AB3992" s="5">
        <f>IFERROR(Table1[[#This Row],[Expenses]]/Table1[[#This Row],[Actual_Sales]],0)</f>
        <v>0.65384615384615385</v>
      </c>
      <c r="AC3992">
        <v>39</v>
      </c>
      <c r="AD3992">
        <v>282</v>
      </c>
      <c r="AE3992" s="5">
        <f>IFERROR(Table1[[#This Row],[Inventory]]/Table1[[#This Row],[Actual_Sales]],0)</f>
        <v>2.7115384615384617</v>
      </c>
    </row>
    <row r="3993" spans="1:31" x14ac:dyDescent="0.25">
      <c r="A3993">
        <v>814</v>
      </c>
      <c r="B3993">
        <v>603</v>
      </c>
      <c r="C3993">
        <v>5</v>
      </c>
      <c r="D3993" s="2">
        <v>40299</v>
      </c>
      <c r="E3993">
        <v>104</v>
      </c>
      <c r="F3993">
        <v>100</v>
      </c>
      <c r="G3993">
        <f>Table1[[#This Row],[Actual_Sales]]-Table1[[#This Row],[Budget_Sales]]</f>
        <v>4</v>
      </c>
      <c r="H3993" s="5">
        <f>IF(
Table1[[#This Row],[Budget_Sales]]=0,
"",
IF(
Table1[[#This Row],[Budget_Sales]]&gt;0,
(Table1[[#This Row],[Actual_Sales]]-Table1[[#This Row],[Budget_Sales]])/Table1[[#This Row],[Budget_Sales]],
(Table1[[#This Row],[Actual_Sales]]-Table1[[#This Row],[Budget_Sales]])/ABS(Table1[[#This Row],[Budget_Sales]])
)
)</f>
        <v>0.04</v>
      </c>
      <c r="I3993" s="5" t="str">
        <f>IF(Table1[[#This Row],[Sales_Var]]&gt;=0,"Above Budget","Below Budget")</f>
        <v>Above Budget</v>
      </c>
      <c r="J3993">
        <f>Table1[[#This Row],[Actual_Sales]]-(Table1[[#This Row],[COGS]]+Table1[[#This Row],[Expenses]])</f>
        <v>-7</v>
      </c>
      <c r="K3993">
        <v>10</v>
      </c>
      <c r="L3993">
        <f>Table1[[#This Row],[Actual_Profit]]-Table1[[#This Row],[Budget_Profit]]</f>
        <v>-17</v>
      </c>
      <c r="M3993" s="5">
        <f>IF(
Table1[[#This Row],[Budget_Profit]]=0,
"",
IF(
Table1[[#This Row],[Budget_Profit]]&gt;0,
(Table1[[#This Row],[Actual_Profit]]-Table1[[#This Row],[Budget_Profit]])/Table1[[#This Row],[Budget_Profit]],
(Table1[[#This Row],[Actual_Profit]]-Table1[[#This Row],[Budget_Profit]])/ABS(Table1[[#This Row],[Budget_Profit]])
)
)</f>
        <v>-1.7</v>
      </c>
      <c r="N3993" s="5" t="str">
        <f>IF(Table1[[#This Row],[Profit_Var]]&gt;=0, "Above Budget", "Below Budget")</f>
        <v>Below Budget</v>
      </c>
      <c r="O3993">
        <v>43</v>
      </c>
      <c r="P3993">
        <v>40</v>
      </c>
      <c r="Q3993">
        <f>Table1[[#This Row],[COGS]]-Table1[[#This Row],[Budget_COGS]]</f>
        <v>3</v>
      </c>
      <c r="R3993" s="5">
        <f>IF(
Table1[[#This Row],[Budget_COGS]]=0,
"",
IF(
Table1[[#This Row],[Budget_COGS]]&gt;0,
(Table1[[#This Row],[Budget_COGS]]-Table1[[#This Row],[COGS]]) / Table1[[#This Row],[Budget_COGS]],
(Table1[[#This Row],[Budget_COGS]]-Table1[[#This Row],[COGS]]) / ABS(Table1[[#This Row],[Budget_COGS]])
)
)</f>
        <v>-7.4999999999999997E-2</v>
      </c>
      <c r="S3993" s="5" t="str">
        <f>IF(Table1[[#This Row],[COGS _Var]]&gt;=0, "Above Budget", "Below Budget")</f>
        <v>Above Budget</v>
      </c>
      <c r="T3993">
        <f>Table1[[#This Row],[Actual_Sales]]-Table1[[#This Row],[COGS]]</f>
        <v>61</v>
      </c>
      <c r="U3993">
        <v>60</v>
      </c>
      <c r="V3993">
        <f>Table1[[#This Row],[Gross_Margin]]-Table1[[#This Row],[Budget_Margin]]</f>
        <v>1</v>
      </c>
      <c r="W3993" s="5">
        <f>IF(
Table1[[#This Row],[Budget_Margin]]=0,
"",
IF(
Table1[[#This Row],[Budget_Margin]]&gt;0,
(Table1[[#This Row],[Gross_Margin]]-Table1[[#This Row],[Budget_Margin]]) / Table1[[#This Row],[Budget_Margin]],
(Table1[[#This Row],[Gross_Margin]]-Table1[[#This Row],[Budget_Margin]]) / ABS(Table1[[#This Row],[Budget_Margin]])
)
)</f>
        <v>1.6666666666666666E-2</v>
      </c>
      <c r="X3993" s="5" t="str">
        <f>IF(Table1[[#This Row],[Margin_Var]]&gt;=0, "Above Budget", "Below Budget")</f>
        <v>Above Budget</v>
      </c>
      <c r="Y3993" s="5">
        <f>IFERROR(Table1[[#This Row],[Gross_Margin]]/Table1[[#This Row],[Actual_Sales]],0)</f>
        <v>0.58653846153846156</v>
      </c>
      <c r="Z3993" s="5">
        <f>Table1[[#This Row],[Actual_Profit]]/Table1[[#This Row],[Actual_Sales]]</f>
        <v>-6.7307692307692304E-2</v>
      </c>
      <c r="AA3993">
        <v>68</v>
      </c>
      <c r="AB3993" s="5">
        <f>IFERROR(Table1[[#This Row],[Expenses]]/Table1[[#This Row],[Actual_Sales]],0)</f>
        <v>0.65384615384615385</v>
      </c>
      <c r="AC3993">
        <v>39</v>
      </c>
      <c r="AD3993">
        <v>282</v>
      </c>
      <c r="AE3993" s="5">
        <f>IFERROR(Table1[[#This Row],[Inventory]]/Table1[[#This Row],[Actual_Sales]],0)</f>
        <v>2.7115384615384617</v>
      </c>
    </row>
    <row r="3994" spans="1:31" x14ac:dyDescent="0.25">
      <c r="A3994">
        <v>243</v>
      </c>
      <c r="B3994">
        <v>505</v>
      </c>
      <c r="C3994">
        <v>5</v>
      </c>
      <c r="D3994" s="2">
        <v>40210</v>
      </c>
      <c r="E3994">
        <v>104</v>
      </c>
      <c r="F3994">
        <v>80</v>
      </c>
      <c r="G3994">
        <f>Table1[[#This Row],[Actual_Sales]]-Table1[[#This Row],[Budget_Sales]]</f>
        <v>24</v>
      </c>
      <c r="H3994" s="5">
        <f>IF(
Table1[[#This Row],[Budget_Sales]]=0,
"",
IF(
Table1[[#This Row],[Budget_Sales]]&gt;0,
(Table1[[#This Row],[Actual_Sales]]-Table1[[#This Row],[Budget_Sales]])/Table1[[#This Row],[Budget_Sales]],
(Table1[[#This Row],[Actual_Sales]]-Table1[[#This Row],[Budget_Sales]])/ABS(Table1[[#This Row],[Budget_Sales]])
)
)</f>
        <v>0.3</v>
      </c>
      <c r="I3994" s="5" t="str">
        <f>IF(Table1[[#This Row],[Sales_Var]]&gt;=0,"Above Budget","Below Budget")</f>
        <v>Above Budget</v>
      </c>
      <c r="J3994">
        <f>Table1[[#This Row],[Actual_Sales]]-(Table1[[#This Row],[COGS]]+Table1[[#This Row],[Expenses]])</f>
        <v>-7</v>
      </c>
      <c r="K3994">
        <v>0</v>
      </c>
      <c r="L3994">
        <f>Table1[[#This Row],[Actual_Profit]]-Table1[[#This Row],[Budget_Profit]]</f>
        <v>-7</v>
      </c>
      <c r="M3994" s="5" t="str">
        <f>IF(
Table1[[#This Row],[Budget_Profit]]=0,
"",
IF(
Table1[[#This Row],[Budget_Profit]]&gt;0,
(Table1[[#This Row],[Actual_Profit]]-Table1[[#This Row],[Budget_Profit]])/Table1[[#This Row],[Budget_Profit]],
(Table1[[#This Row],[Actual_Profit]]-Table1[[#This Row],[Budget_Profit]])/ABS(Table1[[#This Row],[Budget_Profit]])
)
)</f>
        <v/>
      </c>
      <c r="N3994" s="5" t="str">
        <f>IF(Table1[[#This Row],[Profit_Var]]&gt;=0, "Above Budget", "Below Budget")</f>
        <v>Below Budget</v>
      </c>
      <c r="O3994">
        <v>43</v>
      </c>
      <c r="P3994">
        <v>30</v>
      </c>
      <c r="Q3994">
        <f>Table1[[#This Row],[COGS]]-Table1[[#This Row],[Budget_COGS]]</f>
        <v>13</v>
      </c>
      <c r="R3994" s="5">
        <f>IF(
Table1[[#This Row],[Budget_COGS]]=0,
"",
IF(
Table1[[#This Row],[Budget_COGS]]&gt;0,
(Table1[[#This Row],[Budget_COGS]]-Table1[[#This Row],[COGS]]) / Table1[[#This Row],[Budget_COGS]],
(Table1[[#This Row],[Budget_COGS]]-Table1[[#This Row],[COGS]]) / ABS(Table1[[#This Row],[Budget_COGS]])
)
)</f>
        <v>-0.43333333333333335</v>
      </c>
      <c r="S3994" s="5" t="str">
        <f>IF(Table1[[#This Row],[COGS _Var]]&gt;=0, "Above Budget", "Below Budget")</f>
        <v>Above Budget</v>
      </c>
      <c r="T3994">
        <f>Table1[[#This Row],[Actual_Sales]]-Table1[[#This Row],[COGS]]</f>
        <v>61</v>
      </c>
      <c r="U3994">
        <v>50</v>
      </c>
      <c r="V3994">
        <f>Table1[[#This Row],[Gross_Margin]]-Table1[[#This Row],[Budget_Margin]]</f>
        <v>11</v>
      </c>
      <c r="W3994" s="5">
        <f>IF(
Table1[[#This Row],[Budget_Margin]]=0,
"",
IF(
Table1[[#This Row],[Budget_Margin]]&gt;0,
(Table1[[#This Row],[Gross_Margin]]-Table1[[#This Row],[Budget_Margin]]) / Table1[[#This Row],[Budget_Margin]],
(Table1[[#This Row],[Gross_Margin]]-Table1[[#This Row],[Budget_Margin]]) / ABS(Table1[[#This Row],[Budget_Margin]])
)
)</f>
        <v>0.22</v>
      </c>
      <c r="X3994" s="5" t="str">
        <f>IF(Table1[[#This Row],[Margin_Var]]&gt;=0, "Above Budget", "Below Budget")</f>
        <v>Above Budget</v>
      </c>
      <c r="Y3994" s="5">
        <f>IFERROR(Table1[[#This Row],[Gross_Margin]]/Table1[[#This Row],[Actual_Sales]],0)</f>
        <v>0.58653846153846156</v>
      </c>
      <c r="Z3994" s="5">
        <f>Table1[[#This Row],[Actual_Profit]]/Table1[[#This Row],[Actual_Sales]]</f>
        <v>-6.7307692307692304E-2</v>
      </c>
      <c r="AA3994">
        <v>68</v>
      </c>
      <c r="AB3994" s="5">
        <f>IFERROR(Table1[[#This Row],[Expenses]]/Table1[[#This Row],[Actual_Sales]],0)</f>
        <v>0.65384615384615385</v>
      </c>
      <c r="AC3994">
        <v>39</v>
      </c>
      <c r="AD3994">
        <v>256</v>
      </c>
      <c r="AE3994" s="5">
        <f>IFERROR(Table1[[#This Row],[Inventory]]/Table1[[#This Row],[Actual_Sales]],0)</f>
        <v>2.4615384615384617</v>
      </c>
    </row>
    <row r="3995" spans="1:31" x14ac:dyDescent="0.25">
      <c r="A3995">
        <v>273</v>
      </c>
      <c r="B3995">
        <v>603</v>
      </c>
      <c r="C3995">
        <v>5</v>
      </c>
      <c r="D3995" s="2">
        <v>40210</v>
      </c>
      <c r="E3995">
        <v>104</v>
      </c>
      <c r="F3995">
        <v>100</v>
      </c>
      <c r="G3995">
        <f>Table1[[#This Row],[Actual_Sales]]-Table1[[#This Row],[Budget_Sales]]</f>
        <v>4</v>
      </c>
      <c r="H3995" s="5">
        <f>IF(
Table1[[#This Row],[Budget_Sales]]=0,
"",
IF(
Table1[[#This Row],[Budget_Sales]]&gt;0,
(Table1[[#This Row],[Actual_Sales]]-Table1[[#This Row],[Budget_Sales]])/Table1[[#This Row],[Budget_Sales]],
(Table1[[#This Row],[Actual_Sales]]-Table1[[#This Row],[Budget_Sales]])/ABS(Table1[[#This Row],[Budget_Sales]])
)
)</f>
        <v>0.04</v>
      </c>
      <c r="I3995" s="5" t="str">
        <f>IF(Table1[[#This Row],[Sales_Var]]&gt;=0,"Above Budget","Below Budget")</f>
        <v>Above Budget</v>
      </c>
      <c r="J3995">
        <f>Table1[[#This Row],[Actual_Sales]]-(Table1[[#This Row],[COGS]]+Table1[[#This Row],[Expenses]])</f>
        <v>-7</v>
      </c>
      <c r="K3995">
        <v>10</v>
      </c>
      <c r="L3995">
        <f>Table1[[#This Row],[Actual_Profit]]-Table1[[#This Row],[Budget_Profit]]</f>
        <v>-17</v>
      </c>
      <c r="M3995" s="5">
        <f>IF(
Table1[[#This Row],[Budget_Profit]]=0,
"",
IF(
Table1[[#This Row],[Budget_Profit]]&gt;0,
(Table1[[#This Row],[Actual_Profit]]-Table1[[#This Row],[Budget_Profit]])/Table1[[#This Row],[Budget_Profit]],
(Table1[[#This Row],[Actual_Profit]]-Table1[[#This Row],[Budget_Profit]])/ABS(Table1[[#This Row],[Budget_Profit]])
)
)</f>
        <v>-1.7</v>
      </c>
      <c r="N3995" s="5" t="str">
        <f>IF(Table1[[#This Row],[Profit_Var]]&gt;=0, "Above Budget", "Below Budget")</f>
        <v>Below Budget</v>
      </c>
      <c r="O3995">
        <v>43</v>
      </c>
      <c r="P3995">
        <v>40</v>
      </c>
      <c r="Q3995">
        <f>Table1[[#This Row],[COGS]]-Table1[[#This Row],[Budget_COGS]]</f>
        <v>3</v>
      </c>
      <c r="R3995" s="5">
        <f>IF(
Table1[[#This Row],[Budget_COGS]]=0,
"",
IF(
Table1[[#This Row],[Budget_COGS]]&gt;0,
(Table1[[#This Row],[Budget_COGS]]-Table1[[#This Row],[COGS]]) / Table1[[#This Row],[Budget_COGS]],
(Table1[[#This Row],[Budget_COGS]]-Table1[[#This Row],[COGS]]) / ABS(Table1[[#This Row],[Budget_COGS]])
)
)</f>
        <v>-7.4999999999999997E-2</v>
      </c>
      <c r="S3995" s="5" t="str">
        <f>IF(Table1[[#This Row],[COGS _Var]]&gt;=0, "Above Budget", "Below Budget")</f>
        <v>Above Budget</v>
      </c>
      <c r="T3995">
        <f>Table1[[#This Row],[Actual_Sales]]-Table1[[#This Row],[COGS]]</f>
        <v>61</v>
      </c>
      <c r="U3995">
        <v>60</v>
      </c>
      <c r="V3995">
        <f>Table1[[#This Row],[Gross_Margin]]-Table1[[#This Row],[Budget_Margin]]</f>
        <v>1</v>
      </c>
      <c r="W3995" s="5">
        <f>IF(
Table1[[#This Row],[Budget_Margin]]=0,
"",
IF(
Table1[[#This Row],[Budget_Margin]]&gt;0,
(Table1[[#This Row],[Gross_Margin]]-Table1[[#This Row],[Budget_Margin]]) / Table1[[#This Row],[Budget_Margin]],
(Table1[[#This Row],[Gross_Margin]]-Table1[[#This Row],[Budget_Margin]]) / ABS(Table1[[#This Row],[Budget_Margin]])
)
)</f>
        <v>1.6666666666666666E-2</v>
      </c>
      <c r="X3995" s="5" t="str">
        <f>IF(Table1[[#This Row],[Margin_Var]]&gt;=0, "Above Budget", "Below Budget")</f>
        <v>Above Budget</v>
      </c>
      <c r="Y3995" s="5">
        <f>IFERROR(Table1[[#This Row],[Gross_Margin]]/Table1[[#This Row],[Actual_Sales]],0)</f>
        <v>0.58653846153846156</v>
      </c>
      <c r="Z3995" s="5">
        <f>Table1[[#This Row],[Actual_Profit]]/Table1[[#This Row],[Actual_Sales]]</f>
        <v>-6.7307692307692304E-2</v>
      </c>
      <c r="AA3995">
        <v>68</v>
      </c>
      <c r="AB3995" s="5">
        <f>IFERROR(Table1[[#This Row],[Expenses]]/Table1[[#This Row],[Actual_Sales]],0)</f>
        <v>0.65384615384615385</v>
      </c>
      <c r="AC3995">
        <v>39</v>
      </c>
      <c r="AD3995">
        <v>256</v>
      </c>
      <c r="AE3995" s="5">
        <f>IFERROR(Table1[[#This Row],[Inventory]]/Table1[[#This Row],[Actual_Sales]],0)</f>
        <v>2.4615384615384617</v>
      </c>
    </row>
    <row r="3996" spans="1:31" x14ac:dyDescent="0.25">
      <c r="A3996">
        <v>224</v>
      </c>
      <c r="B3996">
        <v>435</v>
      </c>
      <c r="C3996">
        <v>11</v>
      </c>
      <c r="D3996" s="2">
        <v>40210</v>
      </c>
      <c r="E3996">
        <v>104</v>
      </c>
      <c r="F3996">
        <v>70</v>
      </c>
      <c r="G3996">
        <f>Table1[[#This Row],[Actual_Sales]]-Table1[[#This Row],[Budget_Sales]]</f>
        <v>34</v>
      </c>
      <c r="H3996" s="5">
        <f>IF(
Table1[[#This Row],[Budget_Sales]]=0,
"",
IF(
Table1[[#This Row],[Budget_Sales]]&gt;0,
(Table1[[#This Row],[Actual_Sales]]-Table1[[#This Row],[Budget_Sales]])/Table1[[#This Row],[Budget_Sales]],
(Table1[[#This Row],[Actual_Sales]]-Table1[[#This Row],[Budget_Sales]])/ABS(Table1[[#This Row],[Budget_Sales]])
)
)</f>
        <v>0.48571428571428571</v>
      </c>
      <c r="I3996" s="5" t="str">
        <f>IF(Table1[[#This Row],[Sales_Var]]&gt;=0,"Above Budget","Below Budget")</f>
        <v>Above Budget</v>
      </c>
      <c r="J3996">
        <f>Table1[[#This Row],[Actual_Sales]]-(Table1[[#This Row],[COGS]]+Table1[[#This Row],[Expenses]])</f>
        <v>-7</v>
      </c>
      <c r="K3996">
        <v>10</v>
      </c>
      <c r="L3996">
        <f>Table1[[#This Row],[Actual_Profit]]-Table1[[#This Row],[Budget_Profit]]</f>
        <v>-17</v>
      </c>
      <c r="M3996" s="5">
        <f>IF(
Table1[[#This Row],[Budget_Profit]]=0,
"",
IF(
Table1[[#This Row],[Budget_Profit]]&gt;0,
(Table1[[#This Row],[Actual_Profit]]-Table1[[#This Row],[Budget_Profit]])/Table1[[#This Row],[Budget_Profit]],
(Table1[[#This Row],[Actual_Profit]]-Table1[[#This Row],[Budget_Profit]])/ABS(Table1[[#This Row],[Budget_Profit]])
)
)</f>
        <v>-1.7</v>
      </c>
      <c r="N3996" s="5" t="str">
        <f>IF(Table1[[#This Row],[Profit_Var]]&gt;=0, "Above Budget", "Below Budget")</f>
        <v>Below Budget</v>
      </c>
      <c r="O3996">
        <v>43</v>
      </c>
      <c r="P3996">
        <v>20</v>
      </c>
      <c r="Q3996">
        <f>Table1[[#This Row],[COGS]]-Table1[[#This Row],[Budget_COGS]]</f>
        <v>23</v>
      </c>
      <c r="R3996" s="5">
        <f>IF(
Table1[[#This Row],[Budget_COGS]]=0,
"",
IF(
Table1[[#This Row],[Budget_COGS]]&gt;0,
(Table1[[#This Row],[Budget_COGS]]-Table1[[#This Row],[COGS]]) / Table1[[#This Row],[Budget_COGS]],
(Table1[[#This Row],[Budget_COGS]]-Table1[[#This Row],[COGS]]) / ABS(Table1[[#This Row],[Budget_COGS]])
)
)</f>
        <v>-1.1499999999999999</v>
      </c>
      <c r="S3996" s="5" t="str">
        <f>IF(Table1[[#This Row],[COGS _Var]]&gt;=0, "Above Budget", "Below Budget")</f>
        <v>Above Budget</v>
      </c>
      <c r="T3996">
        <f>Table1[[#This Row],[Actual_Sales]]-Table1[[#This Row],[COGS]]</f>
        <v>61</v>
      </c>
      <c r="U3996">
        <v>50</v>
      </c>
      <c r="V3996">
        <f>Table1[[#This Row],[Gross_Margin]]-Table1[[#This Row],[Budget_Margin]]</f>
        <v>11</v>
      </c>
      <c r="W3996" s="5">
        <f>IF(
Table1[[#This Row],[Budget_Margin]]=0,
"",
IF(
Table1[[#This Row],[Budget_Margin]]&gt;0,
(Table1[[#This Row],[Gross_Margin]]-Table1[[#This Row],[Budget_Margin]]) / Table1[[#This Row],[Budget_Margin]],
(Table1[[#This Row],[Gross_Margin]]-Table1[[#This Row],[Budget_Margin]]) / ABS(Table1[[#This Row],[Budget_Margin]])
)
)</f>
        <v>0.22</v>
      </c>
      <c r="X3996" s="5" t="str">
        <f>IF(Table1[[#This Row],[Margin_Var]]&gt;=0, "Above Budget", "Below Budget")</f>
        <v>Above Budget</v>
      </c>
      <c r="Y3996" s="5">
        <f>IFERROR(Table1[[#This Row],[Gross_Margin]]/Table1[[#This Row],[Actual_Sales]],0)</f>
        <v>0.58653846153846156</v>
      </c>
      <c r="Z3996" s="5">
        <f>Table1[[#This Row],[Actual_Profit]]/Table1[[#This Row],[Actual_Sales]]</f>
        <v>-6.7307692307692304E-2</v>
      </c>
      <c r="AA3996">
        <v>68</v>
      </c>
      <c r="AB3996" s="5">
        <f>IFERROR(Table1[[#This Row],[Expenses]]/Table1[[#This Row],[Actual_Sales]],0)</f>
        <v>0.65384615384615385</v>
      </c>
      <c r="AC3996">
        <v>39</v>
      </c>
      <c r="AD3996">
        <v>256</v>
      </c>
      <c r="AE3996" s="5">
        <f>IFERROR(Table1[[#This Row],[Inventory]]/Table1[[#This Row],[Actual_Sales]],0)</f>
        <v>2.4615384615384617</v>
      </c>
    </row>
    <row r="3997" spans="1:31" x14ac:dyDescent="0.25">
      <c r="A3997">
        <v>308</v>
      </c>
      <c r="B3997">
        <v>775</v>
      </c>
      <c r="C3997">
        <v>2</v>
      </c>
      <c r="D3997" s="2">
        <v>40210</v>
      </c>
      <c r="E3997">
        <v>74</v>
      </c>
      <c r="F3997">
        <v>90</v>
      </c>
      <c r="G3997">
        <f>Table1[[#This Row],[Actual_Sales]]-Table1[[#This Row],[Budget_Sales]]</f>
        <v>-16</v>
      </c>
      <c r="H3997" s="5">
        <f>IF(
Table1[[#This Row],[Budget_Sales]]=0,
"",
IF(
Table1[[#This Row],[Budget_Sales]]&gt;0,
(Table1[[#This Row],[Actual_Sales]]-Table1[[#This Row],[Budget_Sales]])/Table1[[#This Row],[Budget_Sales]],
(Table1[[#This Row],[Actual_Sales]]-Table1[[#This Row],[Budget_Sales]])/ABS(Table1[[#This Row],[Budget_Sales]])
)
)</f>
        <v>-0.17777777777777778</v>
      </c>
      <c r="I3997" s="5" t="str">
        <f>IF(Table1[[#This Row],[Sales_Var]]&gt;=0,"Above Budget","Below Budget")</f>
        <v>Below Budget</v>
      </c>
      <c r="J3997">
        <f>Table1[[#This Row],[Actual_Sales]]-(Table1[[#This Row],[COGS]]+Table1[[#This Row],[Expenses]])</f>
        <v>-5</v>
      </c>
      <c r="K3997">
        <v>10</v>
      </c>
      <c r="L3997">
        <f>Table1[[#This Row],[Actual_Profit]]-Table1[[#This Row],[Budget_Profit]]</f>
        <v>-15</v>
      </c>
      <c r="M3997" s="5">
        <f>IF(
Table1[[#This Row],[Budget_Profit]]=0,
"",
IF(
Table1[[#This Row],[Budget_Profit]]&gt;0,
(Table1[[#This Row],[Actual_Profit]]-Table1[[#This Row],[Budget_Profit]])/Table1[[#This Row],[Budget_Profit]],
(Table1[[#This Row],[Actual_Profit]]-Table1[[#This Row],[Budget_Profit]])/ABS(Table1[[#This Row],[Budget_Profit]])
)
)</f>
        <v>-1.5</v>
      </c>
      <c r="N3997" s="5" t="str">
        <f>IF(Table1[[#This Row],[Profit_Var]]&gt;=0, "Above Budget", "Below Budget")</f>
        <v>Below Budget</v>
      </c>
      <c r="O3997">
        <v>33</v>
      </c>
      <c r="P3997">
        <v>40</v>
      </c>
      <c r="Q3997">
        <f>Table1[[#This Row],[COGS]]-Table1[[#This Row],[Budget_COGS]]</f>
        <v>-7</v>
      </c>
      <c r="R3997" s="5">
        <f>IF(
Table1[[#This Row],[Budget_COGS]]=0,
"",
IF(
Table1[[#This Row],[Budget_COGS]]&gt;0,
(Table1[[#This Row],[Budget_COGS]]-Table1[[#This Row],[COGS]]) / Table1[[#This Row],[Budget_COGS]],
(Table1[[#This Row],[Budget_COGS]]-Table1[[#This Row],[COGS]]) / ABS(Table1[[#This Row],[Budget_COGS]])
)
)</f>
        <v>0.17499999999999999</v>
      </c>
      <c r="S3997" s="5" t="str">
        <f>IF(Table1[[#This Row],[COGS _Var]]&gt;=0, "Above Budget", "Below Budget")</f>
        <v>Below Budget</v>
      </c>
      <c r="T3997">
        <f>Table1[[#This Row],[Actual_Sales]]-Table1[[#This Row],[COGS]]</f>
        <v>41</v>
      </c>
      <c r="U3997">
        <v>50</v>
      </c>
      <c r="V3997">
        <f>Table1[[#This Row],[Gross_Margin]]-Table1[[#This Row],[Budget_Margin]]</f>
        <v>-9</v>
      </c>
      <c r="W3997" s="5">
        <f>IF(
Table1[[#This Row],[Budget_Margin]]=0,
"",
IF(
Table1[[#This Row],[Budget_Margin]]&gt;0,
(Table1[[#This Row],[Gross_Margin]]-Table1[[#This Row],[Budget_Margin]]) / Table1[[#This Row],[Budget_Margin]],
(Table1[[#This Row],[Gross_Margin]]-Table1[[#This Row],[Budget_Margin]]) / ABS(Table1[[#This Row],[Budget_Margin]])
)
)</f>
        <v>-0.18</v>
      </c>
      <c r="X3997" s="5" t="str">
        <f>IF(Table1[[#This Row],[Margin_Var]]&gt;=0, "Above Budget", "Below Budget")</f>
        <v>Below Budget</v>
      </c>
      <c r="Y3997" s="5">
        <f>IFERROR(Table1[[#This Row],[Gross_Margin]]/Table1[[#This Row],[Actual_Sales]],0)</f>
        <v>0.55405405405405406</v>
      </c>
      <c r="Z3997" s="5">
        <f>Table1[[#This Row],[Actual_Profit]]/Table1[[#This Row],[Actual_Sales]]</f>
        <v>-6.7567567567567571E-2</v>
      </c>
      <c r="AA3997">
        <v>46</v>
      </c>
      <c r="AB3997" s="5">
        <f>IFERROR(Table1[[#This Row],[Expenses]]/Table1[[#This Row],[Actual_Sales]],0)</f>
        <v>0.6216216216216216</v>
      </c>
      <c r="AC3997">
        <v>12</v>
      </c>
      <c r="AD3997">
        <v>193</v>
      </c>
      <c r="AE3997" s="5">
        <f>IFERROR(Table1[[#This Row],[Inventory]]/Table1[[#This Row],[Actual_Sales]],0)</f>
        <v>2.6081081081081079</v>
      </c>
    </row>
    <row r="3998" spans="1:31" x14ac:dyDescent="0.25">
      <c r="A3998">
        <v>1113</v>
      </c>
      <c r="B3998">
        <v>417</v>
      </c>
      <c r="C3998">
        <v>9</v>
      </c>
      <c r="D3998" s="2">
        <v>40360</v>
      </c>
      <c r="E3998">
        <v>169</v>
      </c>
      <c r="F3998">
        <v>140</v>
      </c>
      <c r="G3998">
        <f>Table1[[#This Row],[Actual_Sales]]-Table1[[#This Row],[Budget_Sales]]</f>
        <v>29</v>
      </c>
      <c r="H3998" s="5">
        <f>IF(
Table1[[#This Row],[Budget_Sales]]=0,
"",
IF(
Table1[[#This Row],[Budget_Sales]]&gt;0,
(Table1[[#This Row],[Actual_Sales]]-Table1[[#This Row],[Budget_Sales]])/Table1[[#This Row],[Budget_Sales]],
(Table1[[#This Row],[Actual_Sales]]-Table1[[#This Row],[Budget_Sales]])/ABS(Table1[[#This Row],[Budget_Sales]])
)
)</f>
        <v>0.20714285714285716</v>
      </c>
      <c r="I3998" s="5" t="str">
        <f>IF(Table1[[#This Row],[Sales_Var]]&gt;=0,"Above Budget","Below Budget")</f>
        <v>Above Budget</v>
      </c>
      <c r="J3998">
        <f>Table1[[#This Row],[Actual_Sales]]-(Table1[[#This Row],[COGS]]+Table1[[#This Row],[Expenses]])</f>
        <v>-12</v>
      </c>
      <c r="K3998">
        <v>0</v>
      </c>
      <c r="L3998">
        <f>Table1[[#This Row],[Actual_Profit]]-Table1[[#This Row],[Budget_Profit]]</f>
        <v>-12</v>
      </c>
      <c r="M3998" s="5" t="str">
        <f>IF(
Table1[[#This Row],[Budget_Profit]]=0,
"",
IF(
Table1[[#This Row],[Budget_Profit]]&gt;0,
(Table1[[#This Row],[Actual_Profit]]-Table1[[#This Row],[Budget_Profit]])/Table1[[#This Row],[Budget_Profit]],
(Table1[[#This Row],[Actual_Profit]]-Table1[[#This Row],[Budget_Profit]])/ABS(Table1[[#This Row],[Budget_Profit]])
)
)</f>
        <v/>
      </c>
      <c r="N3998" s="5" t="str">
        <f>IF(Table1[[#This Row],[Profit_Var]]&gt;=0, "Above Budget", "Below Budget")</f>
        <v>Below Budget</v>
      </c>
      <c r="O3998">
        <v>120</v>
      </c>
      <c r="P3998">
        <v>100</v>
      </c>
      <c r="Q3998">
        <f>Table1[[#This Row],[COGS]]-Table1[[#This Row],[Budget_COGS]]</f>
        <v>20</v>
      </c>
      <c r="R3998" s="5">
        <f>IF(
Table1[[#This Row],[Budget_COGS]]=0,
"",
IF(
Table1[[#This Row],[Budget_COGS]]&gt;0,
(Table1[[#This Row],[Budget_COGS]]-Table1[[#This Row],[COGS]]) / Table1[[#This Row],[Budget_COGS]],
(Table1[[#This Row],[Budget_COGS]]-Table1[[#This Row],[COGS]]) / ABS(Table1[[#This Row],[Budget_COGS]])
)
)</f>
        <v>-0.2</v>
      </c>
      <c r="S3998" s="5" t="str">
        <f>IF(Table1[[#This Row],[COGS _Var]]&gt;=0, "Above Budget", "Below Budget")</f>
        <v>Above Budget</v>
      </c>
      <c r="T3998">
        <f>Table1[[#This Row],[Actual_Sales]]-Table1[[#This Row],[COGS]]</f>
        <v>49</v>
      </c>
      <c r="U3998">
        <v>40</v>
      </c>
      <c r="V3998">
        <f>Table1[[#This Row],[Gross_Margin]]-Table1[[#This Row],[Budget_Margin]]</f>
        <v>9</v>
      </c>
      <c r="W3998" s="5">
        <f>IF(
Table1[[#This Row],[Budget_Margin]]=0,
"",
IF(
Table1[[#This Row],[Budget_Margin]]&gt;0,
(Table1[[#This Row],[Gross_Margin]]-Table1[[#This Row],[Budget_Margin]]) / Table1[[#This Row],[Budget_Margin]],
(Table1[[#This Row],[Gross_Margin]]-Table1[[#This Row],[Budget_Margin]]) / ABS(Table1[[#This Row],[Budget_Margin]])
)
)</f>
        <v>0.22500000000000001</v>
      </c>
      <c r="X3998" s="5" t="str">
        <f>IF(Table1[[#This Row],[Margin_Var]]&gt;=0, "Above Budget", "Below Budget")</f>
        <v>Above Budget</v>
      </c>
      <c r="Y3998" s="5">
        <f>IFERROR(Table1[[#This Row],[Gross_Margin]]/Table1[[#This Row],[Actual_Sales]],0)</f>
        <v>0.28994082840236685</v>
      </c>
      <c r="Z3998" s="5">
        <f>Table1[[#This Row],[Actual_Profit]]/Table1[[#This Row],[Actual_Sales]]</f>
        <v>-7.1005917159763315E-2</v>
      </c>
      <c r="AA3998">
        <v>61</v>
      </c>
      <c r="AB3998" s="5">
        <f>IFERROR(Table1[[#This Row],[Expenses]]/Table1[[#This Row],[Actual_Sales]],0)</f>
        <v>0.36094674556213019</v>
      </c>
      <c r="AC3998">
        <v>37</v>
      </c>
      <c r="AD3998">
        <v>1334</v>
      </c>
      <c r="AE3998" s="5">
        <f>IFERROR(Table1[[#This Row],[Inventory]]/Table1[[#This Row],[Actual_Sales]],0)</f>
        <v>7.8934911242603549</v>
      </c>
    </row>
    <row r="3999" spans="1:31" x14ac:dyDescent="0.25">
      <c r="A3999">
        <v>1200</v>
      </c>
      <c r="B3999">
        <v>801</v>
      </c>
      <c r="C3999">
        <v>10</v>
      </c>
      <c r="D3999" s="2">
        <v>40360</v>
      </c>
      <c r="E3999">
        <v>169</v>
      </c>
      <c r="F3999">
        <v>140</v>
      </c>
      <c r="G3999">
        <f>Table1[[#This Row],[Actual_Sales]]-Table1[[#This Row],[Budget_Sales]]</f>
        <v>29</v>
      </c>
      <c r="H3999" s="5">
        <f>IF(
Table1[[#This Row],[Budget_Sales]]=0,
"",
IF(
Table1[[#This Row],[Budget_Sales]]&gt;0,
(Table1[[#This Row],[Actual_Sales]]-Table1[[#This Row],[Budget_Sales]])/Table1[[#This Row],[Budget_Sales]],
(Table1[[#This Row],[Actual_Sales]]-Table1[[#This Row],[Budget_Sales]])/ABS(Table1[[#This Row],[Budget_Sales]])
)
)</f>
        <v>0.20714285714285716</v>
      </c>
      <c r="I3999" s="5" t="str">
        <f>IF(Table1[[#This Row],[Sales_Var]]&gt;=0,"Above Budget","Below Budget")</f>
        <v>Above Budget</v>
      </c>
      <c r="J3999">
        <f>Table1[[#This Row],[Actual_Sales]]-(Table1[[#This Row],[COGS]]+Table1[[#This Row],[Expenses]])</f>
        <v>-12</v>
      </c>
      <c r="K3999">
        <v>-10</v>
      </c>
      <c r="L3999">
        <f>Table1[[#This Row],[Actual_Profit]]-Table1[[#This Row],[Budget_Profit]]</f>
        <v>-2</v>
      </c>
      <c r="M3999" s="5">
        <f>IF(
Table1[[#This Row],[Budget_Profit]]=0,
"",
IF(
Table1[[#This Row],[Budget_Profit]]&gt;0,
(Table1[[#This Row],[Actual_Profit]]-Table1[[#This Row],[Budget_Profit]])/Table1[[#This Row],[Budget_Profit]],
(Table1[[#This Row],[Actual_Profit]]-Table1[[#This Row],[Budget_Profit]])/ABS(Table1[[#This Row],[Budget_Profit]])
)
)</f>
        <v>-0.2</v>
      </c>
      <c r="N3999" s="5" t="str">
        <f>IF(Table1[[#This Row],[Profit_Var]]&gt;=0, "Above Budget", "Below Budget")</f>
        <v>Below Budget</v>
      </c>
      <c r="O3999">
        <v>120</v>
      </c>
      <c r="P3999">
        <v>100</v>
      </c>
      <c r="Q3999">
        <f>Table1[[#This Row],[COGS]]-Table1[[#This Row],[Budget_COGS]]</f>
        <v>20</v>
      </c>
      <c r="R3999" s="5">
        <f>IF(
Table1[[#This Row],[Budget_COGS]]=0,
"",
IF(
Table1[[#This Row],[Budget_COGS]]&gt;0,
(Table1[[#This Row],[Budget_COGS]]-Table1[[#This Row],[COGS]]) / Table1[[#This Row],[Budget_COGS]],
(Table1[[#This Row],[Budget_COGS]]-Table1[[#This Row],[COGS]]) / ABS(Table1[[#This Row],[Budget_COGS]])
)
)</f>
        <v>-0.2</v>
      </c>
      <c r="S3999" s="5" t="str">
        <f>IF(Table1[[#This Row],[COGS _Var]]&gt;=0, "Above Budget", "Below Budget")</f>
        <v>Above Budget</v>
      </c>
      <c r="T3999">
        <f>Table1[[#This Row],[Actual_Sales]]-Table1[[#This Row],[COGS]]</f>
        <v>49</v>
      </c>
      <c r="U3999">
        <v>40</v>
      </c>
      <c r="V3999">
        <f>Table1[[#This Row],[Gross_Margin]]-Table1[[#This Row],[Budget_Margin]]</f>
        <v>9</v>
      </c>
      <c r="W3999" s="5">
        <f>IF(
Table1[[#This Row],[Budget_Margin]]=0,
"",
IF(
Table1[[#This Row],[Budget_Margin]]&gt;0,
(Table1[[#This Row],[Gross_Margin]]-Table1[[#This Row],[Budget_Margin]]) / Table1[[#This Row],[Budget_Margin]],
(Table1[[#This Row],[Gross_Margin]]-Table1[[#This Row],[Budget_Margin]]) / ABS(Table1[[#This Row],[Budget_Margin]])
)
)</f>
        <v>0.22500000000000001</v>
      </c>
      <c r="X3999" s="5" t="str">
        <f>IF(Table1[[#This Row],[Margin_Var]]&gt;=0, "Above Budget", "Below Budget")</f>
        <v>Above Budget</v>
      </c>
      <c r="Y3999" s="5">
        <f>IFERROR(Table1[[#This Row],[Gross_Margin]]/Table1[[#This Row],[Actual_Sales]],0)</f>
        <v>0.28994082840236685</v>
      </c>
      <c r="Z3999" s="5">
        <f>Table1[[#This Row],[Actual_Profit]]/Table1[[#This Row],[Actual_Sales]]</f>
        <v>-7.1005917159763315E-2</v>
      </c>
      <c r="AA3999">
        <v>61</v>
      </c>
      <c r="AB3999" s="5">
        <f>IFERROR(Table1[[#This Row],[Expenses]]/Table1[[#This Row],[Actual_Sales]],0)</f>
        <v>0.36094674556213019</v>
      </c>
      <c r="AC3999">
        <v>37</v>
      </c>
      <c r="AD3999">
        <v>1334</v>
      </c>
      <c r="AE3999" s="5">
        <f>IFERROR(Table1[[#This Row],[Inventory]]/Table1[[#This Row],[Actual_Sales]],0)</f>
        <v>7.8934911242603549</v>
      </c>
    </row>
    <row r="4000" spans="1:31" x14ac:dyDescent="0.25">
      <c r="A4000">
        <v>2727</v>
      </c>
      <c r="B4000">
        <v>505</v>
      </c>
      <c r="C4000">
        <v>4</v>
      </c>
      <c r="D4000" s="2">
        <v>40634</v>
      </c>
      <c r="E4000">
        <v>69</v>
      </c>
      <c r="F4000">
        <v>50</v>
      </c>
      <c r="G4000">
        <f>Table1[[#This Row],[Actual_Sales]]-Table1[[#This Row],[Budget_Sales]]</f>
        <v>19</v>
      </c>
      <c r="H4000" s="5">
        <f>IF(
Table1[[#This Row],[Budget_Sales]]=0,
"",
IF(
Table1[[#This Row],[Budget_Sales]]&gt;0,
(Table1[[#This Row],[Actual_Sales]]-Table1[[#This Row],[Budget_Sales]])/Table1[[#This Row],[Budget_Sales]],
(Table1[[#This Row],[Actual_Sales]]-Table1[[#This Row],[Budget_Sales]])/ABS(Table1[[#This Row],[Budget_Sales]])
)
)</f>
        <v>0.38</v>
      </c>
      <c r="I4000" s="5" t="str">
        <f>IF(Table1[[#This Row],[Sales_Var]]&gt;=0,"Above Budget","Below Budget")</f>
        <v>Above Budget</v>
      </c>
      <c r="J4000">
        <f>Table1[[#This Row],[Actual_Sales]]-(Table1[[#This Row],[COGS]]+Table1[[#This Row],[Expenses]])</f>
        <v>-5</v>
      </c>
      <c r="K4000">
        <v>0</v>
      </c>
      <c r="L4000">
        <f>Table1[[#This Row],[Actual_Profit]]-Table1[[#This Row],[Budget_Profit]]</f>
        <v>-5</v>
      </c>
      <c r="M4000" s="5" t="str">
        <f>IF(
Table1[[#This Row],[Budget_Profit]]=0,
"",
IF(
Table1[[#This Row],[Budget_Profit]]&gt;0,
(Table1[[#This Row],[Actual_Profit]]-Table1[[#This Row],[Budget_Profit]])/Table1[[#This Row],[Budget_Profit]],
(Table1[[#This Row],[Actual_Profit]]-Table1[[#This Row],[Budget_Profit]])/ABS(Table1[[#This Row],[Budget_Profit]])
)
)</f>
        <v/>
      </c>
      <c r="N4000" s="5" t="str">
        <f>IF(Table1[[#This Row],[Profit_Var]]&gt;=0, "Above Budget", "Below Budget")</f>
        <v>Below Budget</v>
      </c>
      <c r="O4000">
        <v>29</v>
      </c>
      <c r="P4000">
        <v>20</v>
      </c>
      <c r="Q4000">
        <f>Table1[[#This Row],[COGS]]-Table1[[#This Row],[Budget_COGS]]</f>
        <v>9</v>
      </c>
      <c r="R4000" s="5">
        <f>IF(
Table1[[#This Row],[Budget_COGS]]=0,
"",
IF(
Table1[[#This Row],[Budget_COGS]]&gt;0,
(Table1[[#This Row],[Budget_COGS]]-Table1[[#This Row],[COGS]]) / Table1[[#This Row],[Budget_COGS]],
(Table1[[#This Row],[Budget_COGS]]-Table1[[#This Row],[COGS]]) / ABS(Table1[[#This Row],[Budget_COGS]])
)
)</f>
        <v>-0.45</v>
      </c>
      <c r="S4000" s="5" t="str">
        <f>IF(Table1[[#This Row],[COGS _Var]]&gt;=0, "Above Budget", "Below Budget")</f>
        <v>Above Budget</v>
      </c>
      <c r="T4000">
        <f>Table1[[#This Row],[Actual_Sales]]-Table1[[#This Row],[COGS]]</f>
        <v>40</v>
      </c>
      <c r="U4000">
        <v>30</v>
      </c>
      <c r="V4000">
        <f>Table1[[#This Row],[Gross_Margin]]-Table1[[#This Row],[Budget_Margin]]</f>
        <v>10</v>
      </c>
      <c r="W4000" s="5">
        <f>IF(
Table1[[#This Row],[Budget_Margin]]=0,
"",
IF(
Table1[[#This Row],[Budget_Margin]]&gt;0,
(Table1[[#This Row],[Gross_Margin]]-Table1[[#This Row],[Budget_Margin]]) / Table1[[#This Row],[Budget_Margin]],
(Table1[[#This Row],[Gross_Margin]]-Table1[[#This Row],[Budget_Margin]]) / ABS(Table1[[#This Row],[Budget_Margin]])
)
)</f>
        <v>0.33333333333333331</v>
      </c>
      <c r="X4000" s="5" t="str">
        <f>IF(Table1[[#This Row],[Margin_Var]]&gt;=0, "Above Budget", "Below Budget")</f>
        <v>Above Budget</v>
      </c>
      <c r="Y4000" s="5">
        <f>IFERROR(Table1[[#This Row],[Gross_Margin]]/Table1[[#This Row],[Actual_Sales]],0)</f>
        <v>0.57971014492753625</v>
      </c>
      <c r="Z4000" s="5">
        <f>Table1[[#This Row],[Actual_Profit]]/Table1[[#This Row],[Actual_Sales]]</f>
        <v>-7.2463768115942032E-2</v>
      </c>
      <c r="AA4000">
        <v>45</v>
      </c>
      <c r="AB4000" s="5">
        <f>IFERROR(Table1[[#This Row],[Expenses]]/Table1[[#This Row],[Actual_Sales]],0)</f>
        <v>0.65217391304347827</v>
      </c>
      <c r="AC4000">
        <v>11</v>
      </c>
      <c r="AD4000">
        <v>-39</v>
      </c>
      <c r="AE4000" s="5">
        <f>IFERROR(Table1[[#This Row],[Inventory]]/Table1[[#This Row],[Actual_Sales]],0)</f>
        <v>-0.56521739130434778</v>
      </c>
    </row>
    <row r="4001" spans="1:31" x14ac:dyDescent="0.25">
      <c r="A4001">
        <v>2755</v>
      </c>
      <c r="B4001">
        <v>603</v>
      </c>
      <c r="C4001">
        <v>7</v>
      </c>
      <c r="D4001" s="2">
        <v>40634</v>
      </c>
      <c r="E4001">
        <v>69</v>
      </c>
      <c r="F4001">
        <v>60</v>
      </c>
      <c r="G4001">
        <f>Table1[[#This Row],[Actual_Sales]]-Table1[[#This Row],[Budget_Sales]]</f>
        <v>9</v>
      </c>
      <c r="H4001" s="5">
        <f>IF(
Table1[[#This Row],[Budget_Sales]]=0,
"",
IF(
Table1[[#This Row],[Budget_Sales]]&gt;0,
(Table1[[#This Row],[Actual_Sales]]-Table1[[#This Row],[Budget_Sales]])/Table1[[#This Row],[Budget_Sales]],
(Table1[[#This Row],[Actual_Sales]]-Table1[[#This Row],[Budget_Sales]])/ABS(Table1[[#This Row],[Budget_Sales]])
)
)</f>
        <v>0.15</v>
      </c>
      <c r="I4001" s="5" t="str">
        <f>IF(Table1[[#This Row],[Sales_Var]]&gt;=0,"Above Budget","Below Budget")</f>
        <v>Above Budget</v>
      </c>
      <c r="J4001">
        <f>Table1[[#This Row],[Actual_Sales]]-(Table1[[#This Row],[COGS]]+Table1[[#This Row],[Expenses]])</f>
        <v>-5</v>
      </c>
      <c r="K4001">
        <v>0</v>
      </c>
      <c r="L4001">
        <f>Table1[[#This Row],[Actual_Profit]]-Table1[[#This Row],[Budget_Profit]]</f>
        <v>-5</v>
      </c>
      <c r="M4001" s="5" t="str">
        <f>IF(
Table1[[#This Row],[Budget_Profit]]=0,
"",
IF(
Table1[[#This Row],[Budget_Profit]]&gt;0,
(Table1[[#This Row],[Actual_Profit]]-Table1[[#This Row],[Budget_Profit]])/Table1[[#This Row],[Budget_Profit]],
(Table1[[#This Row],[Actual_Profit]]-Table1[[#This Row],[Budget_Profit]])/ABS(Table1[[#This Row],[Budget_Profit]])
)
)</f>
        <v/>
      </c>
      <c r="N4001" s="5" t="str">
        <f>IF(Table1[[#This Row],[Profit_Var]]&gt;=0, "Above Budget", "Below Budget")</f>
        <v>Below Budget</v>
      </c>
      <c r="O4001">
        <v>29</v>
      </c>
      <c r="P4001">
        <v>20</v>
      </c>
      <c r="Q4001">
        <f>Table1[[#This Row],[COGS]]-Table1[[#This Row],[Budget_COGS]]</f>
        <v>9</v>
      </c>
      <c r="R4001" s="5">
        <f>IF(
Table1[[#This Row],[Budget_COGS]]=0,
"",
IF(
Table1[[#This Row],[Budget_COGS]]&gt;0,
(Table1[[#This Row],[Budget_COGS]]-Table1[[#This Row],[COGS]]) / Table1[[#This Row],[Budget_COGS]],
(Table1[[#This Row],[Budget_COGS]]-Table1[[#This Row],[COGS]]) / ABS(Table1[[#This Row],[Budget_COGS]])
)
)</f>
        <v>-0.45</v>
      </c>
      <c r="S4001" s="5" t="str">
        <f>IF(Table1[[#This Row],[COGS _Var]]&gt;=0, "Above Budget", "Below Budget")</f>
        <v>Above Budget</v>
      </c>
      <c r="T4001">
        <f>Table1[[#This Row],[Actual_Sales]]-Table1[[#This Row],[COGS]]</f>
        <v>40</v>
      </c>
      <c r="U4001">
        <v>40</v>
      </c>
      <c r="V4001">
        <f>Table1[[#This Row],[Gross_Margin]]-Table1[[#This Row],[Budget_Margin]]</f>
        <v>0</v>
      </c>
      <c r="W4001" s="5">
        <f>IF(
Table1[[#This Row],[Budget_Margin]]=0,
"",
IF(
Table1[[#This Row],[Budget_Margin]]&gt;0,
(Table1[[#This Row],[Gross_Margin]]-Table1[[#This Row],[Budget_Margin]]) / Table1[[#This Row],[Budget_Margin]],
(Table1[[#This Row],[Gross_Margin]]-Table1[[#This Row],[Budget_Margin]]) / ABS(Table1[[#This Row],[Budget_Margin]])
)
)</f>
        <v>0</v>
      </c>
      <c r="X4001" s="5" t="str">
        <f>IF(Table1[[#This Row],[Margin_Var]]&gt;=0, "Above Budget", "Below Budget")</f>
        <v>Above Budget</v>
      </c>
      <c r="Y4001" s="5">
        <f>IFERROR(Table1[[#This Row],[Gross_Margin]]/Table1[[#This Row],[Actual_Sales]],0)</f>
        <v>0.57971014492753625</v>
      </c>
      <c r="Z4001" s="5">
        <f>Table1[[#This Row],[Actual_Profit]]/Table1[[#This Row],[Actual_Sales]]</f>
        <v>-7.2463768115942032E-2</v>
      </c>
      <c r="AA4001">
        <v>45</v>
      </c>
      <c r="AB4001" s="5">
        <f>IFERROR(Table1[[#This Row],[Expenses]]/Table1[[#This Row],[Actual_Sales]],0)</f>
        <v>0.65217391304347827</v>
      </c>
      <c r="AC4001">
        <v>11</v>
      </c>
      <c r="AD4001">
        <v>169</v>
      </c>
      <c r="AE4001" s="5">
        <f>IFERROR(Table1[[#This Row],[Inventory]]/Table1[[#This Row],[Actual_Sales]],0)</f>
        <v>2.4492753623188408</v>
      </c>
    </row>
    <row r="4002" spans="1:31" x14ac:dyDescent="0.25">
      <c r="A4002">
        <v>2707</v>
      </c>
      <c r="B4002">
        <v>417</v>
      </c>
      <c r="C4002">
        <v>12</v>
      </c>
      <c r="D4002" s="2">
        <v>40634</v>
      </c>
      <c r="E4002">
        <v>69</v>
      </c>
      <c r="F4002">
        <v>50</v>
      </c>
      <c r="G4002">
        <f>Table1[[#This Row],[Actual_Sales]]-Table1[[#This Row],[Budget_Sales]]</f>
        <v>19</v>
      </c>
      <c r="H4002" s="5">
        <f>IF(
Table1[[#This Row],[Budget_Sales]]=0,
"",
IF(
Table1[[#This Row],[Budget_Sales]]&gt;0,
(Table1[[#This Row],[Actual_Sales]]-Table1[[#This Row],[Budget_Sales]])/Table1[[#This Row],[Budget_Sales]],
(Table1[[#This Row],[Actual_Sales]]-Table1[[#This Row],[Budget_Sales]])/ABS(Table1[[#This Row],[Budget_Sales]])
)
)</f>
        <v>0.38</v>
      </c>
      <c r="I4002" s="5" t="str">
        <f>IF(Table1[[#This Row],[Sales_Var]]&gt;=0,"Above Budget","Below Budget")</f>
        <v>Above Budget</v>
      </c>
      <c r="J4002">
        <f>Table1[[#This Row],[Actual_Sales]]-(Table1[[#This Row],[COGS]]+Table1[[#This Row],[Expenses]])</f>
        <v>-5</v>
      </c>
      <c r="K4002">
        <v>-10</v>
      </c>
      <c r="L4002">
        <f>Table1[[#This Row],[Actual_Profit]]-Table1[[#This Row],[Budget_Profit]]</f>
        <v>5</v>
      </c>
      <c r="M4002" s="5">
        <f>IF(
Table1[[#This Row],[Budget_Profit]]=0,
"",
IF(
Table1[[#This Row],[Budget_Profit]]&gt;0,
(Table1[[#This Row],[Actual_Profit]]-Table1[[#This Row],[Budget_Profit]])/Table1[[#This Row],[Budget_Profit]],
(Table1[[#This Row],[Actual_Profit]]-Table1[[#This Row],[Budget_Profit]])/ABS(Table1[[#This Row],[Budget_Profit]])
)
)</f>
        <v>0.5</v>
      </c>
      <c r="N4002" s="5" t="str">
        <f>IF(Table1[[#This Row],[Profit_Var]]&gt;=0, "Above Budget", "Below Budget")</f>
        <v>Above Budget</v>
      </c>
      <c r="O4002">
        <v>29</v>
      </c>
      <c r="P4002">
        <v>20</v>
      </c>
      <c r="Q4002">
        <f>Table1[[#This Row],[COGS]]-Table1[[#This Row],[Budget_COGS]]</f>
        <v>9</v>
      </c>
      <c r="R4002" s="5">
        <f>IF(
Table1[[#This Row],[Budget_COGS]]=0,
"",
IF(
Table1[[#This Row],[Budget_COGS]]&gt;0,
(Table1[[#This Row],[Budget_COGS]]-Table1[[#This Row],[COGS]]) / Table1[[#This Row],[Budget_COGS]],
(Table1[[#This Row],[Budget_COGS]]-Table1[[#This Row],[COGS]]) / ABS(Table1[[#This Row],[Budget_COGS]])
)
)</f>
        <v>-0.45</v>
      </c>
      <c r="S4002" s="5" t="str">
        <f>IF(Table1[[#This Row],[COGS _Var]]&gt;=0, "Above Budget", "Below Budget")</f>
        <v>Above Budget</v>
      </c>
      <c r="T4002">
        <f>Table1[[#This Row],[Actual_Sales]]-Table1[[#This Row],[COGS]]</f>
        <v>40</v>
      </c>
      <c r="U4002">
        <v>30</v>
      </c>
      <c r="V4002">
        <f>Table1[[#This Row],[Gross_Margin]]-Table1[[#This Row],[Budget_Margin]]</f>
        <v>10</v>
      </c>
      <c r="W4002" s="5">
        <f>IF(
Table1[[#This Row],[Budget_Margin]]=0,
"",
IF(
Table1[[#This Row],[Budget_Margin]]&gt;0,
(Table1[[#This Row],[Gross_Margin]]-Table1[[#This Row],[Budget_Margin]]) / Table1[[#This Row],[Budget_Margin]],
(Table1[[#This Row],[Gross_Margin]]-Table1[[#This Row],[Budget_Margin]]) / ABS(Table1[[#This Row],[Budget_Margin]])
)
)</f>
        <v>0.33333333333333331</v>
      </c>
      <c r="X4002" s="5" t="str">
        <f>IF(Table1[[#This Row],[Margin_Var]]&gt;=0, "Above Budget", "Below Budget")</f>
        <v>Above Budget</v>
      </c>
      <c r="Y4002" s="5">
        <f>IFERROR(Table1[[#This Row],[Gross_Margin]]/Table1[[#This Row],[Actual_Sales]],0)</f>
        <v>0.57971014492753625</v>
      </c>
      <c r="Z4002" s="5">
        <f>Table1[[#This Row],[Actual_Profit]]/Table1[[#This Row],[Actual_Sales]]</f>
        <v>-7.2463768115942032E-2</v>
      </c>
      <c r="AA4002">
        <v>45</v>
      </c>
      <c r="AB4002" s="5">
        <f>IFERROR(Table1[[#This Row],[Expenses]]/Table1[[#This Row],[Actual_Sales]],0)</f>
        <v>0.65217391304347827</v>
      </c>
      <c r="AC4002">
        <v>11</v>
      </c>
      <c r="AD4002">
        <v>169</v>
      </c>
      <c r="AE4002" s="5">
        <f>IFERROR(Table1[[#This Row],[Inventory]]/Table1[[#This Row],[Actual_Sales]],0)</f>
        <v>2.4492753623188408</v>
      </c>
    </row>
    <row r="4003" spans="1:31" x14ac:dyDescent="0.25">
      <c r="A4003">
        <v>1857</v>
      </c>
      <c r="B4003">
        <v>573</v>
      </c>
      <c r="C4003">
        <v>9</v>
      </c>
      <c r="D4003" s="2">
        <v>40483</v>
      </c>
      <c r="E4003">
        <v>122</v>
      </c>
      <c r="F4003">
        <v>110</v>
      </c>
      <c r="G4003">
        <f>Table1[[#This Row],[Actual_Sales]]-Table1[[#This Row],[Budget_Sales]]</f>
        <v>12</v>
      </c>
      <c r="H4003" s="5">
        <f>IF(
Table1[[#This Row],[Budget_Sales]]=0,
"",
IF(
Table1[[#This Row],[Budget_Sales]]&gt;0,
(Table1[[#This Row],[Actual_Sales]]-Table1[[#This Row],[Budget_Sales]])/Table1[[#This Row],[Budget_Sales]],
(Table1[[#This Row],[Actual_Sales]]-Table1[[#This Row],[Budget_Sales]])/ABS(Table1[[#This Row],[Budget_Sales]])
)
)</f>
        <v>0.10909090909090909</v>
      </c>
      <c r="I4003" s="5" t="str">
        <f>IF(Table1[[#This Row],[Sales_Var]]&gt;=0,"Above Budget","Below Budget")</f>
        <v>Above Budget</v>
      </c>
      <c r="J4003">
        <f>Table1[[#This Row],[Actual_Sales]]-(Table1[[#This Row],[COGS]]+Table1[[#This Row],[Expenses]])</f>
        <v>-9</v>
      </c>
      <c r="K4003">
        <v>0</v>
      </c>
      <c r="L4003">
        <f>Table1[[#This Row],[Actual_Profit]]-Table1[[#This Row],[Budget_Profit]]</f>
        <v>-9</v>
      </c>
      <c r="M4003" s="5" t="str">
        <f>IF(
Table1[[#This Row],[Budget_Profit]]=0,
"",
IF(
Table1[[#This Row],[Budget_Profit]]&gt;0,
(Table1[[#This Row],[Actual_Profit]]-Table1[[#This Row],[Budget_Profit]])/Table1[[#This Row],[Budget_Profit]],
(Table1[[#This Row],[Actual_Profit]]-Table1[[#This Row],[Budget_Profit]])/ABS(Table1[[#This Row],[Budget_Profit]])
)
)</f>
        <v/>
      </c>
      <c r="N4003" s="5" t="str">
        <f>IF(Table1[[#This Row],[Profit_Var]]&gt;=0, "Above Budget", "Below Budget")</f>
        <v>Below Budget</v>
      </c>
      <c r="O4003">
        <v>82</v>
      </c>
      <c r="P4003">
        <v>70</v>
      </c>
      <c r="Q4003">
        <f>Table1[[#This Row],[COGS]]-Table1[[#This Row],[Budget_COGS]]</f>
        <v>12</v>
      </c>
      <c r="R4003" s="5">
        <f>IF(
Table1[[#This Row],[Budget_COGS]]=0,
"",
IF(
Table1[[#This Row],[Budget_COGS]]&gt;0,
(Table1[[#This Row],[Budget_COGS]]-Table1[[#This Row],[COGS]]) / Table1[[#This Row],[Budget_COGS]],
(Table1[[#This Row],[Budget_COGS]]-Table1[[#This Row],[COGS]]) / ABS(Table1[[#This Row],[Budget_COGS]])
)
)</f>
        <v>-0.17142857142857143</v>
      </c>
      <c r="S4003" s="5" t="str">
        <f>IF(Table1[[#This Row],[COGS _Var]]&gt;=0, "Above Budget", "Below Budget")</f>
        <v>Above Budget</v>
      </c>
      <c r="T4003">
        <f>Table1[[#This Row],[Actual_Sales]]-Table1[[#This Row],[COGS]]</f>
        <v>40</v>
      </c>
      <c r="U4003">
        <v>40</v>
      </c>
      <c r="V4003">
        <f>Table1[[#This Row],[Gross_Margin]]-Table1[[#This Row],[Budget_Margin]]</f>
        <v>0</v>
      </c>
      <c r="W4003" s="5">
        <f>IF(
Table1[[#This Row],[Budget_Margin]]=0,
"",
IF(
Table1[[#This Row],[Budget_Margin]]&gt;0,
(Table1[[#This Row],[Gross_Margin]]-Table1[[#This Row],[Budget_Margin]]) / Table1[[#This Row],[Budget_Margin]],
(Table1[[#This Row],[Gross_Margin]]-Table1[[#This Row],[Budget_Margin]]) / ABS(Table1[[#This Row],[Budget_Margin]])
)
)</f>
        <v>0</v>
      </c>
      <c r="X4003" s="5" t="str">
        <f>IF(Table1[[#This Row],[Margin_Var]]&gt;=0, "Above Budget", "Below Budget")</f>
        <v>Above Budget</v>
      </c>
      <c r="Y4003" s="5">
        <f>IFERROR(Table1[[#This Row],[Gross_Margin]]/Table1[[#This Row],[Actual_Sales]],0)</f>
        <v>0.32786885245901637</v>
      </c>
      <c r="Z4003" s="5">
        <f>Table1[[#This Row],[Actual_Profit]]/Table1[[#This Row],[Actual_Sales]]</f>
        <v>-7.3770491803278687E-2</v>
      </c>
      <c r="AA4003">
        <v>49</v>
      </c>
      <c r="AB4003" s="5">
        <f>IFERROR(Table1[[#This Row],[Expenses]]/Table1[[#This Row],[Actual_Sales]],0)</f>
        <v>0.40163934426229508</v>
      </c>
      <c r="AC4003">
        <v>25</v>
      </c>
      <c r="AD4003">
        <v>1804</v>
      </c>
      <c r="AE4003" s="5">
        <f>IFERROR(Table1[[#This Row],[Inventory]]/Table1[[#This Row],[Actual_Sales]],0)</f>
        <v>14.78688524590164</v>
      </c>
    </row>
    <row r="4004" spans="1:31" x14ac:dyDescent="0.25">
      <c r="A4004">
        <v>1865</v>
      </c>
      <c r="B4004">
        <v>603</v>
      </c>
      <c r="C4004">
        <v>5</v>
      </c>
      <c r="D4004" s="2">
        <v>40483</v>
      </c>
      <c r="E4004">
        <v>106</v>
      </c>
      <c r="F4004">
        <v>100</v>
      </c>
      <c r="G4004">
        <f>Table1[[#This Row],[Actual_Sales]]-Table1[[#This Row],[Budget_Sales]]</f>
        <v>6</v>
      </c>
      <c r="H4004" s="5">
        <f>IF(
Table1[[#This Row],[Budget_Sales]]=0,
"",
IF(
Table1[[#This Row],[Budget_Sales]]&gt;0,
(Table1[[#This Row],[Actual_Sales]]-Table1[[#This Row],[Budget_Sales]])/Table1[[#This Row],[Budget_Sales]],
(Table1[[#This Row],[Actual_Sales]]-Table1[[#This Row],[Budget_Sales]])/ABS(Table1[[#This Row],[Budget_Sales]])
)
)</f>
        <v>0.06</v>
      </c>
      <c r="I4004" s="5" t="str">
        <f>IF(Table1[[#This Row],[Sales_Var]]&gt;=0,"Above Budget","Below Budget")</f>
        <v>Above Budget</v>
      </c>
      <c r="J4004">
        <f>Table1[[#This Row],[Actual_Sales]]-(Table1[[#This Row],[COGS]]+Table1[[#This Row],[Expenses]])</f>
        <v>-8</v>
      </c>
      <c r="K4004">
        <v>10</v>
      </c>
      <c r="L4004">
        <f>Table1[[#This Row],[Actual_Profit]]-Table1[[#This Row],[Budget_Profit]]</f>
        <v>-18</v>
      </c>
      <c r="M4004" s="5">
        <f>IF(
Table1[[#This Row],[Budget_Profit]]=0,
"",
IF(
Table1[[#This Row],[Budget_Profit]]&gt;0,
(Table1[[#This Row],[Actual_Profit]]-Table1[[#This Row],[Budget_Profit]])/Table1[[#This Row],[Budget_Profit]],
(Table1[[#This Row],[Actual_Profit]]-Table1[[#This Row],[Budget_Profit]])/ABS(Table1[[#This Row],[Budget_Profit]])
)
)</f>
        <v>-1.8</v>
      </c>
      <c r="N4004" s="5" t="str">
        <f>IF(Table1[[#This Row],[Profit_Var]]&gt;=0, "Above Budget", "Below Budget")</f>
        <v>Below Budget</v>
      </c>
      <c r="O4004">
        <v>44</v>
      </c>
      <c r="P4004">
        <v>40</v>
      </c>
      <c r="Q4004">
        <f>Table1[[#This Row],[COGS]]-Table1[[#This Row],[Budget_COGS]]</f>
        <v>4</v>
      </c>
      <c r="R4004" s="5">
        <f>IF(
Table1[[#This Row],[Budget_COGS]]=0,
"",
IF(
Table1[[#This Row],[Budget_COGS]]&gt;0,
(Table1[[#This Row],[Budget_COGS]]-Table1[[#This Row],[COGS]]) / Table1[[#This Row],[Budget_COGS]],
(Table1[[#This Row],[Budget_COGS]]-Table1[[#This Row],[COGS]]) / ABS(Table1[[#This Row],[Budget_COGS]])
)
)</f>
        <v>-0.1</v>
      </c>
      <c r="S4004" s="5" t="str">
        <f>IF(Table1[[#This Row],[COGS _Var]]&gt;=0, "Above Budget", "Below Budget")</f>
        <v>Above Budget</v>
      </c>
      <c r="T4004">
        <f>Table1[[#This Row],[Actual_Sales]]-Table1[[#This Row],[COGS]]</f>
        <v>62</v>
      </c>
      <c r="U4004">
        <v>60</v>
      </c>
      <c r="V4004">
        <f>Table1[[#This Row],[Gross_Margin]]-Table1[[#This Row],[Budget_Margin]]</f>
        <v>2</v>
      </c>
      <c r="W4004" s="5">
        <f>IF(
Table1[[#This Row],[Budget_Margin]]=0,
"",
IF(
Table1[[#This Row],[Budget_Margin]]&gt;0,
(Table1[[#This Row],[Gross_Margin]]-Table1[[#This Row],[Budget_Margin]]) / Table1[[#This Row],[Budget_Margin]],
(Table1[[#This Row],[Gross_Margin]]-Table1[[#This Row],[Budget_Margin]]) / ABS(Table1[[#This Row],[Budget_Margin]])
)
)</f>
        <v>3.3333333333333333E-2</v>
      </c>
      <c r="X4004" s="5" t="str">
        <f>IF(Table1[[#This Row],[Margin_Var]]&gt;=0, "Above Budget", "Below Budget")</f>
        <v>Above Budget</v>
      </c>
      <c r="Y4004" s="5">
        <f>IFERROR(Table1[[#This Row],[Gross_Margin]]/Table1[[#This Row],[Actual_Sales]],0)</f>
        <v>0.58490566037735847</v>
      </c>
      <c r="Z4004" s="5">
        <f>Table1[[#This Row],[Actual_Profit]]/Table1[[#This Row],[Actual_Sales]]</f>
        <v>-7.5471698113207544E-2</v>
      </c>
      <c r="AA4004">
        <v>70</v>
      </c>
      <c r="AB4004" s="5">
        <f>IFERROR(Table1[[#This Row],[Expenses]]/Table1[[#This Row],[Actual_Sales]],0)</f>
        <v>0.660377358490566</v>
      </c>
      <c r="AC4004">
        <v>40</v>
      </c>
      <c r="AD4004">
        <v>325</v>
      </c>
      <c r="AE4004" s="5">
        <f>IFERROR(Table1[[#This Row],[Inventory]]/Table1[[#This Row],[Actual_Sales]],0)</f>
        <v>3.0660377358490565</v>
      </c>
    </row>
    <row r="4005" spans="1:31" x14ac:dyDescent="0.25">
      <c r="A4005">
        <v>1856</v>
      </c>
      <c r="B4005">
        <v>573</v>
      </c>
      <c r="C4005">
        <v>8</v>
      </c>
      <c r="D4005" s="2">
        <v>40483</v>
      </c>
      <c r="E4005">
        <v>106</v>
      </c>
      <c r="F4005">
        <v>90</v>
      </c>
      <c r="G4005">
        <f>Table1[[#This Row],[Actual_Sales]]-Table1[[#This Row],[Budget_Sales]]</f>
        <v>16</v>
      </c>
      <c r="H4005" s="5">
        <f>IF(
Table1[[#This Row],[Budget_Sales]]=0,
"",
IF(
Table1[[#This Row],[Budget_Sales]]&gt;0,
(Table1[[#This Row],[Actual_Sales]]-Table1[[#This Row],[Budget_Sales]])/Table1[[#This Row],[Budget_Sales]],
(Table1[[#This Row],[Actual_Sales]]-Table1[[#This Row],[Budget_Sales]])/ABS(Table1[[#This Row],[Budget_Sales]])
)
)</f>
        <v>0.17777777777777778</v>
      </c>
      <c r="I4005" s="5" t="str">
        <f>IF(Table1[[#This Row],[Sales_Var]]&gt;=0,"Above Budget","Below Budget")</f>
        <v>Above Budget</v>
      </c>
      <c r="J4005">
        <f>Table1[[#This Row],[Actual_Sales]]-(Table1[[#This Row],[COGS]]+Table1[[#This Row],[Expenses]])</f>
        <v>-8</v>
      </c>
      <c r="K4005">
        <v>0</v>
      </c>
      <c r="L4005">
        <f>Table1[[#This Row],[Actual_Profit]]-Table1[[#This Row],[Budget_Profit]]</f>
        <v>-8</v>
      </c>
      <c r="M4005" s="5" t="str">
        <f>IF(
Table1[[#This Row],[Budget_Profit]]=0,
"",
IF(
Table1[[#This Row],[Budget_Profit]]&gt;0,
(Table1[[#This Row],[Actual_Profit]]-Table1[[#This Row],[Budget_Profit]])/Table1[[#This Row],[Budget_Profit]],
(Table1[[#This Row],[Actual_Profit]]-Table1[[#This Row],[Budget_Profit]])/ABS(Table1[[#This Row],[Budget_Profit]])
)
)</f>
        <v/>
      </c>
      <c r="N4005" s="5" t="str">
        <f>IF(Table1[[#This Row],[Profit_Var]]&gt;=0, "Above Budget", "Below Budget")</f>
        <v>Below Budget</v>
      </c>
      <c r="O4005">
        <v>44</v>
      </c>
      <c r="P4005">
        <v>40</v>
      </c>
      <c r="Q4005">
        <f>Table1[[#This Row],[COGS]]-Table1[[#This Row],[Budget_COGS]]</f>
        <v>4</v>
      </c>
      <c r="R4005" s="5">
        <f>IF(
Table1[[#This Row],[Budget_COGS]]=0,
"",
IF(
Table1[[#This Row],[Budget_COGS]]&gt;0,
(Table1[[#This Row],[Budget_COGS]]-Table1[[#This Row],[COGS]]) / Table1[[#This Row],[Budget_COGS]],
(Table1[[#This Row],[Budget_COGS]]-Table1[[#This Row],[COGS]]) / ABS(Table1[[#This Row],[Budget_COGS]])
)
)</f>
        <v>-0.1</v>
      </c>
      <c r="S4005" s="5" t="str">
        <f>IF(Table1[[#This Row],[COGS _Var]]&gt;=0, "Above Budget", "Below Budget")</f>
        <v>Above Budget</v>
      </c>
      <c r="T4005">
        <f>Table1[[#This Row],[Actual_Sales]]-Table1[[#This Row],[COGS]]</f>
        <v>62</v>
      </c>
      <c r="U4005">
        <v>50</v>
      </c>
      <c r="V4005">
        <f>Table1[[#This Row],[Gross_Margin]]-Table1[[#This Row],[Budget_Margin]]</f>
        <v>12</v>
      </c>
      <c r="W4005" s="5">
        <f>IF(
Table1[[#This Row],[Budget_Margin]]=0,
"",
IF(
Table1[[#This Row],[Budget_Margin]]&gt;0,
(Table1[[#This Row],[Gross_Margin]]-Table1[[#This Row],[Budget_Margin]]) / Table1[[#This Row],[Budget_Margin]],
(Table1[[#This Row],[Gross_Margin]]-Table1[[#This Row],[Budget_Margin]]) / ABS(Table1[[#This Row],[Budget_Margin]])
)
)</f>
        <v>0.24</v>
      </c>
      <c r="X4005" s="5" t="str">
        <f>IF(Table1[[#This Row],[Margin_Var]]&gt;=0, "Above Budget", "Below Budget")</f>
        <v>Above Budget</v>
      </c>
      <c r="Y4005" s="5">
        <f>IFERROR(Table1[[#This Row],[Gross_Margin]]/Table1[[#This Row],[Actual_Sales]],0)</f>
        <v>0.58490566037735847</v>
      </c>
      <c r="Z4005" s="5">
        <f>Table1[[#This Row],[Actual_Profit]]/Table1[[#This Row],[Actual_Sales]]</f>
        <v>-7.5471698113207544E-2</v>
      </c>
      <c r="AA4005">
        <v>70</v>
      </c>
      <c r="AB4005" s="5">
        <f>IFERROR(Table1[[#This Row],[Expenses]]/Table1[[#This Row],[Actual_Sales]],0)</f>
        <v>0.660377358490566</v>
      </c>
      <c r="AC4005">
        <v>40</v>
      </c>
      <c r="AD4005">
        <v>325</v>
      </c>
      <c r="AE4005" s="5">
        <f>IFERROR(Table1[[#This Row],[Inventory]]/Table1[[#This Row],[Actual_Sales]],0)</f>
        <v>3.0660377358490565</v>
      </c>
    </row>
    <row r="4006" spans="1:31" x14ac:dyDescent="0.25">
      <c r="A4006">
        <v>1479</v>
      </c>
      <c r="B4006">
        <v>505</v>
      </c>
      <c r="C4006">
        <v>5</v>
      </c>
      <c r="D4006" s="2">
        <v>40422</v>
      </c>
      <c r="E4006">
        <v>106</v>
      </c>
      <c r="F4006">
        <v>90</v>
      </c>
      <c r="G4006">
        <f>Table1[[#This Row],[Actual_Sales]]-Table1[[#This Row],[Budget_Sales]]</f>
        <v>16</v>
      </c>
      <c r="H4006" s="5">
        <f>IF(
Table1[[#This Row],[Budget_Sales]]=0,
"",
IF(
Table1[[#This Row],[Budget_Sales]]&gt;0,
(Table1[[#This Row],[Actual_Sales]]-Table1[[#This Row],[Budget_Sales]])/Table1[[#This Row],[Budget_Sales]],
(Table1[[#This Row],[Actual_Sales]]-Table1[[#This Row],[Budget_Sales]])/ABS(Table1[[#This Row],[Budget_Sales]])
)
)</f>
        <v>0.17777777777777778</v>
      </c>
      <c r="I4006" s="5" t="str">
        <f>IF(Table1[[#This Row],[Sales_Var]]&gt;=0,"Above Budget","Below Budget")</f>
        <v>Above Budget</v>
      </c>
      <c r="J4006">
        <f>Table1[[#This Row],[Actual_Sales]]-(Table1[[#This Row],[COGS]]+Table1[[#This Row],[Expenses]])</f>
        <v>-8</v>
      </c>
      <c r="K4006">
        <v>10</v>
      </c>
      <c r="L4006">
        <f>Table1[[#This Row],[Actual_Profit]]-Table1[[#This Row],[Budget_Profit]]</f>
        <v>-18</v>
      </c>
      <c r="M4006" s="5">
        <f>IF(
Table1[[#This Row],[Budget_Profit]]=0,
"",
IF(
Table1[[#This Row],[Budget_Profit]]&gt;0,
(Table1[[#This Row],[Actual_Profit]]-Table1[[#This Row],[Budget_Profit]])/Table1[[#This Row],[Budget_Profit]],
(Table1[[#This Row],[Actual_Profit]]-Table1[[#This Row],[Budget_Profit]])/ABS(Table1[[#This Row],[Budget_Profit]])
)
)</f>
        <v>-1.8</v>
      </c>
      <c r="N4006" s="5" t="str">
        <f>IF(Table1[[#This Row],[Profit_Var]]&gt;=0, "Above Budget", "Below Budget")</f>
        <v>Below Budget</v>
      </c>
      <c r="O4006">
        <v>44</v>
      </c>
      <c r="P4006">
        <v>30</v>
      </c>
      <c r="Q4006">
        <f>Table1[[#This Row],[COGS]]-Table1[[#This Row],[Budget_COGS]]</f>
        <v>14</v>
      </c>
      <c r="R4006" s="5">
        <f>IF(
Table1[[#This Row],[Budget_COGS]]=0,
"",
IF(
Table1[[#This Row],[Budget_COGS]]&gt;0,
(Table1[[#This Row],[Budget_COGS]]-Table1[[#This Row],[COGS]]) / Table1[[#This Row],[Budget_COGS]],
(Table1[[#This Row],[Budget_COGS]]-Table1[[#This Row],[COGS]]) / ABS(Table1[[#This Row],[Budget_COGS]])
)
)</f>
        <v>-0.46666666666666667</v>
      </c>
      <c r="S4006" s="5" t="str">
        <f>IF(Table1[[#This Row],[COGS _Var]]&gt;=0, "Above Budget", "Below Budget")</f>
        <v>Above Budget</v>
      </c>
      <c r="T4006">
        <f>Table1[[#This Row],[Actual_Sales]]-Table1[[#This Row],[COGS]]</f>
        <v>62</v>
      </c>
      <c r="U4006">
        <v>60</v>
      </c>
      <c r="V4006">
        <f>Table1[[#This Row],[Gross_Margin]]-Table1[[#This Row],[Budget_Margin]]</f>
        <v>2</v>
      </c>
      <c r="W4006" s="5">
        <f>IF(
Table1[[#This Row],[Budget_Margin]]=0,
"",
IF(
Table1[[#This Row],[Budget_Margin]]&gt;0,
(Table1[[#This Row],[Gross_Margin]]-Table1[[#This Row],[Budget_Margin]]) / Table1[[#This Row],[Budget_Margin]],
(Table1[[#This Row],[Gross_Margin]]-Table1[[#This Row],[Budget_Margin]]) / ABS(Table1[[#This Row],[Budget_Margin]])
)
)</f>
        <v>3.3333333333333333E-2</v>
      </c>
      <c r="X4006" s="5" t="str">
        <f>IF(Table1[[#This Row],[Margin_Var]]&gt;=0, "Above Budget", "Below Budget")</f>
        <v>Above Budget</v>
      </c>
      <c r="Y4006" s="5">
        <f>IFERROR(Table1[[#This Row],[Gross_Margin]]/Table1[[#This Row],[Actual_Sales]],0)</f>
        <v>0.58490566037735847</v>
      </c>
      <c r="Z4006" s="5">
        <f>Table1[[#This Row],[Actual_Profit]]/Table1[[#This Row],[Actual_Sales]]</f>
        <v>-7.5471698113207544E-2</v>
      </c>
      <c r="AA4006">
        <v>70</v>
      </c>
      <c r="AB4006" s="5">
        <f>IFERROR(Table1[[#This Row],[Expenses]]/Table1[[#This Row],[Actual_Sales]],0)</f>
        <v>0.660377358490566</v>
      </c>
      <c r="AC4006">
        <v>40</v>
      </c>
      <c r="AD4006">
        <v>325</v>
      </c>
      <c r="AE4006" s="5">
        <f>IFERROR(Table1[[#This Row],[Inventory]]/Table1[[#This Row],[Actual_Sales]],0)</f>
        <v>3.0660377358490565</v>
      </c>
    </row>
    <row r="4007" spans="1:31" x14ac:dyDescent="0.25">
      <c r="A4007">
        <v>1393</v>
      </c>
      <c r="B4007">
        <v>860</v>
      </c>
      <c r="C4007">
        <v>5</v>
      </c>
      <c r="D4007" s="2">
        <v>40391</v>
      </c>
      <c r="E4007">
        <v>105</v>
      </c>
      <c r="F4007">
        <v>100</v>
      </c>
      <c r="G4007">
        <f>Table1[[#This Row],[Actual_Sales]]-Table1[[#This Row],[Budget_Sales]]</f>
        <v>5</v>
      </c>
      <c r="H4007" s="5">
        <f>IF(
Table1[[#This Row],[Budget_Sales]]=0,
"",
IF(
Table1[[#This Row],[Budget_Sales]]&gt;0,
(Table1[[#This Row],[Actual_Sales]]-Table1[[#This Row],[Budget_Sales]])/Table1[[#This Row],[Budget_Sales]],
(Table1[[#This Row],[Actual_Sales]]-Table1[[#This Row],[Budget_Sales]])/ABS(Table1[[#This Row],[Budget_Sales]])
)
)</f>
        <v>0.05</v>
      </c>
      <c r="I4007" s="5" t="str">
        <f>IF(Table1[[#This Row],[Sales_Var]]&gt;=0,"Above Budget","Below Budget")</f>
        <v>Above Budget</v>
      </c>
      <c r="J4007">
        <f>Table1[[#This Row],[Actual_Sales]]-(Table1[[#This Row],[COGS]]+Table1[[#This Row],[Expenses]])</f>
        <v>-8</v>
      </c>
      <c r="K4007">
        <v>10</v>
      </c>
      <c r="L4007">
        <f>Table1[[#This Row],[Actual_Profit]]-Table1[[#This Row],[Budget_Profit]]</f>
        <v>-18</v>
      </c>
      <c r="M4007" s="5">
        <f>IF(
Table1[[#This Row],[Budget_Profit]]=0,
"",
IF(
Table1[[#This Row],[Budget_Profit]]&gt;0,
(Table1[[#This Row],[Actual_Profit]]-Table1[[#This Row],[Budget_Profit]])/Table1[[#This Row],[Budget_Profit]],
(Table1[[#This Row],[Actual_Profit]]-Table1[[#This Row],[Budget_Profit]])/ABS(Table1[[#This Row],[Budget_Profit]])
)
)</f>
        <v>-1.8</v>
      </c>
      <c r="N4007" s="5" t="str">
        <f>IF(Table1[[#This Row],[Profit_Var]]&gt;=0, "Above Budget", "Below Budget")</f>
        <v>Below Budget</v>
      </c>
      <c r="O4007">
        <v>44</v>
      </c>
      <c r="P4007">
        <v>40</v>
      </c>
      <c r="Q4007">
        <f>Table1[[#This Row],[COGS]]-Table1[[#This Row],[Budget_COGS]]</f>
        <v>4</v>
      </c>
      <c r="R4007" s="5">
        <f>IF(
Table1[[#This Row],[Budget_COGS]]=0,
"",
IF(
Table1[[#This Row],[Budget_COGS]]&gt;0,
(Table1[[#This Row],[Budget_COGS]]-Table1[[#This Row],[COGS]]) / Table1[[#This Row],[Budget_COGS]],
(Table1[[#This Row],[Budget_COGS]]-Table1[[#This Row],[COGS]]) / ABS(Table1[[#This Row],[Budget_COGS]])
)
)</f>
        <v>-0.1</v>
      </c>
      <c r="S4007" s="5" t="str">
        <f>IF(Table1[[#This Row],[COGS _Var]]&gt;=0, "Above Budget", "Below Budget")</f>
        <v>Above Budget</v>
      </c>
      <c r="T4007">
        <f>Table1[[#This Row],[Actual_Sales]]-Table1[[#This Row],[COGS]]</f>
        <v>61</v>
      </c>
      <c r="U4007">
        <v>60</v>
      </c>
      <c r="V4007">
        <f>Table1[[#This Row],[Gross_Margin]]-Table1[[#This Row],[Budget_Margin]]</f>
        <v>1</v>
      </c>
      <c r="W4007" s="5">
        <f>IF(
Table1[[#This Row],[Budget_Margin]]=0,
"",
IF(
Table1[[#This Row],[Budget_Margin]]&gt;0,
(Table1[[#This Row],[Gross_Margin]]-Table1[[#This Row],[Budget_Margin]]) / Table1[[#This Row],[Budget_Margin]],
(Table1[[#This Row],[Gross_Margin]]-Table1[[#This Row],[Budget_Margin]]) / ABS(Table1[[#This Row],[Budget_Margin]])
)
)</f>
        <v>1.6666666666666666E-2</v>
      </c>
      <c r="X4007" s="5" t="str">
        <f>IF(Table1[[#This Row],[Margin_Var]]&gt;=0, "Above Budget", "Below Budget")</f>
        <v>Above Budget</v>
      </c>
      <c r="Y4007" s="5">
        <f>IFERROR(Table1[[#This Row],[Gross_Margin]]/Table1[[#This Row],[Actual_Sales]],0)</f>
        <v>0.580952380952381</v>
      </c>
      <c r="Z4007" s="5">
        <f>Table1[[#This Row],[Actual_Profit]]/Table1[[#This Row],[Actual_Sales]]</f>
        <v>-7.6190476190476197E-2</v>
      </c>
      <c r="AA4007">
        <v>69</v>
      </c>
      <c r="AB4007" s="5">
        <f>IFERROR(Table1[[#This Row],[Expenses]]/Table1[[#This Row],[Actual_Sales]],0)</f>
        <v>0.65714285714285714</v>
      </c>
      <c r="AC4007">
        <v>39</v>
      </c>
      <c r="AD4007">
        <v>617</v>
      </c>
      <c r="AE4007" s="5">
        <f>IFERROR(Table1[[#This Row],[Inventory]]/Table1[[#This Row],[Actual_Sales]],0)</f>
        <v>5.8761904761904766</v>
      </c>
    </row>
    <row r="4008" spans="1:31" x14ac:dyDescent="0.25">
      <c r="A4008">
        <v>1244</v>
      </c>
      <c r="B4008">
        <v>206</v>
      </c>
      <c r="C4008">
        <v>13</v>
      </c>
      <c r="D4008" s="2">
        <v>40391</v>
      </c>
      <c r="E4008">
        <v>105</v>
      </c>
      <c r="F4008">
        <v>70</v>
      </c>
      <c r="G4008">
        <f>Table1[[#This Row],[Actual_Sales]]-Table1[[#This Row],[Budget_Sales]]</f>
        <v>35</v>
      </c>
      <c r="H4008" s="5">
        <f>IF(
Table1[[#This Row],[Budget_Sales]]=0,
"",
IF(
Table1[[#This Row],[Budget_Sales]]&gt;0,
(Table1[[#This Row],[Actual_Sales]]-Table1[[#This Row],[Budget_Sales]])/Table1[[#This Row],[Budget_Sales]],
(Table1[[#This Row],[Actual_Sales]]-Table1[[#This Row],[Budget_Sales]])/ABS(Table1[[#This Row],[Budget_Sales]])
)
)</f>
        <v>0.5</v>
      </c>
      <c r="I4008" s="5" t="str">
        <f>IF(Table1[[#This Row],[Sales_Var]]&gt;=0,"Above Budget","Below Budget")</f>
        <v>Above Budget</v>
      </c>
      <c r="J4008">
        <f>Table1[[#This Row],[Actual_Sales]]-(Table1[[#This Row],[COGS]]+Table1[[#This Row],[Expenses]])</f>
        <v>-8</v>
      </c>
      <c r="K4008">
        <v>10</v>
      </c>
      <c r="L4008">
        <f>Table1[[#This Row],[Actual_Profit]]-Table1[[#This Row],[Budget_Profit]]</f>
        <v>-18</v>
      </c>
      <c r="M4008" s="5">
        <f>IF(
Table1[[#This Row],[Budget_Profit]]=0,
"",
IF(
Table1[[#This Row],[Budget_Profit]]&gt;0,
(Table1[[#This Row],[Actual_Profit]]-Table1[[#This Row],[Budget_Profit]])/Table1[[#This Row],[Budget_Profit]],
(Table1[[#This Row],[Actual_Profit]]-Table1[[#This Row],[Budget_Profit]])/ABS(Table1[[#This Row],[Budget_Profit]])
)
)</f>
        <v>-1.8</v>
      </c>
      <c r="N4008" s="5" t="str">
        <f>IF(Table1[[#This Row],[Profit_Var]]&gt;=0, "Above Budget", "Below Budget")</f>
        <v>Below Budget</v>
      </c>
      <c r="O4008">
        <v>44</v>
      </c>
      <c r="P4008">
        <v>20</v>
      </c>
      <c r="Q4008">
        <f>Table1[[#This Row],[COGS]]-Table1[[#This Row],[Budget_COGS]]</f>
        <v>24</v>
      </c>
      <c r="R4008" s="5">
        <f>IF(
Table1[[#This Row],[Budget_COGS]]=0,
"",
IF(
Table1[[#This Row],[Budget_COGS]]&gt;0,
(Table1[[#This Row],[Budget_COGS]]-Table1[[#This Row],[COGS]]) / Table1[[#This Row],[Budget_COGS]],
(Table1[[#This Row],[Budget_COGS]]-Table1[[#This Row],[COGS]]) / ABS(Table1[[#This Row],[Budget_COGS]])
)
)</f>
        <v>-1.2</v>
      </c>
      <c r="S4008" s="5" t="str">
        <f>IF(Table1[[#This Row],[COGS _Var]]&gt;=0, "Above Budget", "Below Budget")</f>
        <v>Above Budget</v>
      </c>
      <c r="T4008">
        <f>Table1[[#This Row],[Actual_Sales]]-Table1[[#This Row],[COGS]]</f>
        <v>61</v>
      </c>
      <c r="U4008">
        <v>50</v>
      </c>
      <c r="V4008">
        <f>Table1[[#This Row],[Gross_Margin]]-Table1[[#This Row],[Budget_Margin]]</f>
        <v>11</v>
      </c>
      <c r="W4008" s="5">
        <f>IF(
Table1[[#This Row],[Budget_Margin]]=0,
"",
IF(
Table1[[#This Row],[Budget_Margin]]&gt;0,
(Table1[[#This Row],[Gross_Margin]]-Table1[[#This Row],[Budget_Margin]]) / Table1[[#This Row],[Budget_Margin]],
(Table1[[#This Row],[Gross_Margin]]-Table1[[#This Row],[Budget_Margin]]) / ABS(Table1[[#This Row],[Budget_Margin]])
)
)</f>
        <v>0.22</v>
      </c>
      <c r="X4008" s="5" t="str">
        <f>IF(Table1[[#This Row],[Margin_Var]]&gt;=0, "Above Budget", "Below Budget")</f>
        <v>Above Budget</v>
      </c>
      <c r="Y4008" s="5">
        <f>IFERROR(Table1[[#This Row],[Gross_Margin]]/Table1[[#This Row],[Actual_Sales]],0)</f>
        <v>0.580952380952381</v>
      </c>
      <c r="Z4008" s="5">
        <f>Table1[[#This Row],[Actual_Profit]]/Table1[[#This Row],[Actual_Sales]]</f>
        <v>-7.6190476190476197E-2</v>
      </c>
      <c r="AA4008">
        <v>69</v>
      </c>
      <c r="AB4008" s="5">
        <f>IFERROR(Table1[[#This Row],[Expenses]]/Table1[[#This Row],[Actual_Sales]],0)</f>
        <v>0.65714285714285714</v>
      </c>
      <c r="AC4008">
        <v>39</v>
      </c>
      <c r="AD4008">
        <v>617</v>
      </c>
      <c r="AE4008" s="5">
        <f>IFERROR(Table1[[#This Row],[Inventory]]/Table1[[#This Row],[Actual_Sales]],0)</f>
        <v>5.8761904761904766</v>
      </c>
    </row>
    <row r="4009" spans="1:31" x14ac:dyDescent="0.25">
      <c r="A4009">
        <v>758</v>
      </c>
      <c r="B4009">
        <v>417</v>
      </c>
      <c r="C4009">
        <v>8</v>
      </c>
      <c r="D4009" s="2">
        <v>40299</v>
      </c>
      <c r="E4009">
        <v>104</v>
      </c>
      <c r="F4009">
        <v>90</v>
      </c>
      <c r="G4009">
        <f>Table1[[#This Row],[Actual_Sales]]-Table1[[#This Row],[Budget_Sales]]</f>
        <v>14</v>
      </c>
      <c r="H4009" s="5">
        <f>IF(
Table1[[#This Row],[Budget_Sales]]=0,
"",
IF(
Table1[[#This Row],[Budget_Sales]]&gt;0,
(Table1[[#This Row],[Actual_Sales]]-Table1[[#This Row],[Budget_Sales]])/Table1[[#This Row],[Budget_Sales]],
(Table1[[#This Row],[Actual_Sales]]-Table1[[#This Row],[Budget_Sales]])/ABS(Table1[[#This Row],[Budget_Sales]])
)
)</f>
        <v>0.15555555555555556</v>
      </c>
      <c r="I4009" s="5" t="str">
        <f>IF(Table1[[#This Row],[Sales_Var]]&gt;=0,"Above Budget","Below Budget")</f>
        <v>Above Budget</v>
      </c>
      <c r="J4009">
        <f>Table1[[#This Row],[Actual_Sales]]-(Table1[[#This Row],[COGS]]+Table1[[#This Row],[Expenses]])</f>
        <v>-8</v>
      </c>
      <c r="K4009">
        <v>10</v>
      </c>
      <c r="L4009">
        <f>Table1[[#This Row],[Actual_Profit]]-Table1[[#This Row],[Budget_Profit]]</f>
        <v>-18</v>
      </c>
      <c r="M4009" s="5">
        <f>IF(
Table1[[#This Row],[Budget_Profit]]=0,
"",
IF(
Table1[[#This Row],[Budget_Profit]]&gt;0,
(Table1[[#This Row],[Actual_Profit]]-Table1[[#This Row],[Budget_Profit]])/Table1[[#This Row],[Budget_Profit]],
(Table1[[#This Row],[Actual_Profit]]-Table1[[#This Row],[Budget_Profit]])/ABS(Table1[[#This Row],[Budget_Profit]])
)
)</f>
        <v>-1.8</v>
      </c>
      <c r="N4009" s="5" t="str">
        <f>IF(Table1[[#This Row],[Profit_Var]]&gt;=0, "Above Budget", "Below Budget")</f>
        <v>Below Budget</v>
      </c>
      <c r="O4009">
        <v>43</v>
      </c>
      <c r="P4009">
        <v>30</v>
      </c>
      <c r="Q4009">
        <f>Table1[[#This Row],[COGS]]-Table1[[#This Row],[Budget_COGS]]</f>
        <v>13</v>
      </c>
      <c r="R4009" s="5">
        <f>IF(
Table1[[#This Row],[Budget_COGS]]=0,
"",
IF(
Table1[[#This Row],[Budget_COGS]]&gt;0,
(Table1[[#This Row],[Budget_COGS]]-Table1[[#This Row],[COGS]]) / Table1[[#This Row],[Budget_COGS]],
(Table1[[#This Row],[Budget_COGS]]-Table1[[#This Row],[COGS]]) / ABS(Table1[[#This Row],[Budget_COGS]])
)
)</f>
        <v>-0.43333333333333335</v>
      </c>
      <c r="S4009" s="5" t="str">
        <f>IF(Table1[[#This Row],[COGS _Var]]&gt;=0, "Above Budget", "Below Budget")</f>
        <v>Above Budget</v>
      </c>
      <c r="T4009">
        <f>Table1[[#This Row],[Actual_Sales]]-Table1[[#This Row],[COGS]]</f>
        <v>61</v>
      </c>
      <c r="U4009">
        <v>60</v>
      </c>
      <c r="V4009">
        <f>Table1[[#This Row],[Gross_Margin]]-Table1[[#This Row],[Budget_Margin]]</f>
        <v>1</v>
      </c>
      <c r="W4009" s="5">
        <f>IF(
Table1[[#This Row],[Budget_Margin]]=0,
"",
IF(
Table1[[#This Row],[Budget_Margin]]&gt;0,
(Table1[[#This Row],[Gross_Margin]]-Table1[[#This Row],[Budget_Margin]]) / Table1[[#This Row],[Budget_Margin]],
(Table1[[#This Row],[Gross_Margin]]-Table1[[#This Row],[Budget_Margin]]) / ABS(Table1[[#This Row],[Budget_Margin]])
)
)</f>
        <v>1.6666666666666666E-2</v>
      </c>
      <c r="X4009" s="5" t="str">
        <f>IF(Table1[[#This Row],[Margin_Var]]&gt;=0, "Above Budget", "Below Budget")</f>
        <v>Above Budget</v>
      </c>
      <c r="Y4009" s="5">
        <f>IFERROR(Table1[[#This Row],[Gross_Margin]]/Table1[[#This Row],[Actual_Sales]],0)</f>
        <v>0.58653846153846156</v>
      </c>
      <c r="Z4009" s="5">
        <f>Table1[[#This Row],[Actual_Profit]]/Table1[[#This Row],[Actual_Sales]]</f>
        <v>-7.6923076923076927E-2</v>
      </c>
      <c r="AA4009">
        <v>69</v>
      </c>
      <c r="AB4009" s="5">
        <f>IFERROR(Table1[[#This Row],[Expenses]]/Table1[[#This Row],[Actual_Sales]],0)</f>
        <v>0.66346153846153844</v>
      </c>
      <c r="AC4009">
        <v>39</v>
      </c>
      <c r="AD4009">
        <v>282</v>
      </c>
      <c r="AE4009" s="5">
        <f>IFERROR(Table1[[#This Row],[Inventory]]/Table1[[#This Row],[Actual_Sales]],0)</f>
        <v>2.7115384615384617</v>
      </c>
    </row>
    <row r="4010" spans="1:31" x14ac:dyDescent="0.25">
      <c r="A4010">
        <v>765</v>
      </c>
      <c r="B4010">
        <v>435</v>
      </c>
      <c r="C4010">
        <v>11</v>
      </c>
      <c r="D4010" s="2">
        <v>40299</v>
      </c>
      <c r="E4010">
        <v>104</v>
      </c>
      <c r="F4010">
        <v>70</v>
      </c>
      <c r="G4010">
        <f>Table1[[#This Row],[Actual_Sales]]-Table1[[#This Row],[Budget_Sales]]</f>
        <v>34</v>
      </c>
      <c r="H4010" s="5">
        <f>IF(
Table1[[#This Row],[Budget_Sales]]=0,
"",
IF(
Table1[[#This Row],[Budget_Sales]]&gt;0,
(Table1[[#This Row],[Actual_Sales]]-Table1[[#This Row],[Budget_Sales]])/Table1[[#This Row],[Budget_Sales]],
(Table1[[#This Row],[Actual_Sales]]-Table1[[#This Row],[Budget_Sales]])/ABS(Table1[[#This Row],[Budget_Sales]])
)
)</f>
        <v>0.48571428571428571</v>
      </c>
      <c r="I4010" s="5" t="str">
        <f>IF(Table1[[#This Row],[Sales_Var]]&gt;=0,"Above Budget","Below Budget")</f>
        <v>Above Budget</v>
      </c>
      <c r="J4010">
        <f>Table1[[#This Row],[Actual_Sales]]-(Table1[[#This Row],[COGS]]+Table1[[#This Row],[Expenses]])</f>
        <v>-8</v>
      </c>
      <c r="K4010">
        <v>10</v>
      </c>
      <c r="L4010">
        <f>Table1[[#This Row],[Actual_Profit]]-Table1[[#This Row],[Budget_Profit]]</f>
        <v>-18</v>
      </c>
      <c r="M4010" s="5">
        <f>IF(
Table1[[#This Row],[Budget_Profit]]=0,
"",
IF(
Table1[[#This Row],[Budget_Profit]]&gt;0,
(Table1[[#This Row],[Actual_Profit]]-Table1[[#This Row],[Budget_Profit]])/Table1[[#This Row],[Budget_Profit]],
(Table1[[#This Row],[Actual_Profit]]-Table1[[#This Row],[Budget_Profit]])/ABS(Table1[[#This Row],[Budget_Profit]])
)
)</f>
        <v>-1.8</v>
      </c>
      <c r="N4010" s="5" t="str">
        <f>IF(Table1[[#This Row],[Profit_Var]]&gt;=0, "Above Budget", "Below Budget")</f>
        <v>Below Budget</v>
      </c>
      <c r="O4010">
        <v>43</v>
      </c>
      <c r="P4010">
        <v>20</v>
      </c>
      <c r="Q4010">
        <f>Table1[[#This Row],[COGS]]-Table1[[#This Row],[Budget_COGS]]</f>
        <v>23</v>
      </c>
      <c r="R4010" s="5">
        <f>IF(
Table1[[#This Row],[Budget_COGS]]=0,
"",
IF(
Table1[[#This Row],[Budget_COGS]]&gt;0,
(Table1[[#This Row],[Budget_COGS]]-Table1[[#This Row],[COGS]]) / Table1[[#This Row],[Budget_COGS]],
(Table1[[#This Row],[Budget_COGS]]-Table1[[#This Row],[COGS]]) / ABS(Table1[[#This Row],[Budget_COGS]])
)
)</f>
        <v>-1.1499999999999999</v>
      </c>
      <c r="S4010" s="5" t="str">
        <f>IF(Table1[[#This Row],[COGS _Var]]&gt;=0, "Above Budget", "Below Budget")</f>
        <v>Above Budget</v>
      </c>
      <c r="T4010">
        <f>Table1[[#This Row],[Actual_Sales]]-Table1[[#This Row],[COGS]]</f>
        <v>61</v>
      </c>
      <c r="U4010">
        <v>50</v>
      </c>
      <c r="V4010">
        <f>Table1[[#This Row],[Gross_Margin]]-Table1[[#This Row],[Budget_Margin]]</f>
        <v>11</v>
      </c>
      <c r="W4010" s="5">
        <f>IF(
Table1[[#This Row],[Budget_Margin]]=0,
"",
IF(
Table1[[#This Row],[Budget_Margin]]&gt;0,
(Table1[[#This Row],[Gross_Margin]]-Table1[[#This Row],[Budget_Margin]]) / Table1[[#This Row],[Budget_Margin]],
(Table1[[#This Row],[Gross_Margin]]-Table1[[#This Row],[Budget_Margin]]) / ABS(Table1[[#This Row],[Budget_Margin]])
)
)</f>
        <v>0.22</v>
      </c>
      <c r="X4010" s="5" t="str">
        <f>IF(Table1[[#This Row],[Margin_Var]]&gt;=0, "Above Budget", "Below Budget")</f>
        <v>Above Budget</v>
      </c>
      <c r="Y4010" s="5">
        <f>IFERROR(Table1[[#This Row],[Gross_Margin]]/Table1[[#This Row],[Actual_Sales]],0)</f>
        <v>0.58653846153846156</v>
      </c>
      <c r="Z4010" s="5">
        <f>Table1[[#This Row],[Actual_Profit]]/Table1[[#This Row],[Actual_Sales]]</f>
        <v>-7.6923076923076927E-2</v>
      </c>
      <c r="AA4010">
        <v>69</v>
      </c>
      <c r="AB4010" s="5">
        <f>IFERROR(Table1[[#This Row],[Expenses]]/Table1[[#This Row],[Actual_Sales]],0)</f>
        <v>0.66346153846153844</v>
      </c>
      <c r="AC4010">
        <v>39</v>
      </c>
      <c r="AD4010">
        <v>282</v>
      </c>
      <c r="AE4010" s="5">
        <f>IFERROR(Table1[[#This Row],[Inventory]]/Table1[[#This Row],[Actual_Sales]],0)</f>
        <v>2.7115384615384617</v>
      </c>
    </row>
    <row r="4011" spans="1:31" x14ac:dyDescent="0.25">
      <c r="A4011">
        <v>282</v>
      </c>
      <c r="B4011">
        <v>636</v>
      </c>
      <c r="C4011">
        <v>8</v>
      </c>
      <c r="D4011" s="2">
        <v>40210</v>
      </c>
      <c r="E4011">
        <v>104</v>
      </c>
      <c r="F4011">
        <v>90</v>
      </c>
      <c r="G4011">
        <f>Table1[[#This Row],[Actual_Sales]]-Table1[[#This Row],[Budget_Sales]]</f>
        <v>14</v>
      </c>
      <c r="H4011" s="5">
        <f>IF(
Table1[[#This Row],[Budget_Sales]]=0,
"",
IF(
Table1[[#This Row],[Budget_Sales]]&gt;0,
(Table1[[#This Row],[Actual_Sales]]-Table1[[#This Row],[Budget_Sales]])/Table1[[#This Row],[Budget_Sales]],
(Table1[[#This Row],[Actual_Sales]]-Table1[[#This Row],[Budget_Sales]])/ABS(Table1[[#This Row],[Budget_Sales]])
)
)</f>
        <v>0.15555555555555556</v>
      </c>
      <c r="I4011" s="5" t="str">
        <f>IF(Table1[[#This Row],[Sales_Var]]&gt;=0,"Above Budget","Below Budget")</f>
        <v>Above Budget</v>
      </c>
      <c r="J4011">
        <f>Table1[[#This Row],[Actual_Sales]]-(Table1[[#This Row],[COGS]]+Table1[[#This Row],[Expenses]])</f>
        <v>-8</v>
      </c>
      <c r="K4011">
        <v>10</v>
      </c>
      <c r="L4011">
        <f>Table1[[#This Row],[Actual_Profit]]-Table1[[#This Row],[Budget_Profit]]</f>
        <v>-18</v>
      </c>
      <c r="M4011" s="5">
        <f>IF(
Table1[[#This Row],[Budget_Profit]]=0,
"",
IF(
Table1[[#This Row],[Budget_Profit]]&gt;0,
(Table1[[#This Row],[Actual_Profit]]-Table1[[#This Row],[Budget_Profit]])/Table1[[#This Row],[Budget_Profit]],
(Table1[[#This Row],[Actual_Profit]]-Table1[[#This Row],[Budget_Profit]])/ABS(Table1[[#This Row],[Budget_Profit]])
)
)</f>
        <v>-1.8</v>
      </c>
      <c r="N4011" s="5" t="str">
        <f>IF(Table1[[#This Row],[Profit_Var]]&gt;=0, "Above Budget", "Below Budget")</f>
        <v>Below Budget</v>
      </c>
      <c r="O4011">
        <v>43</v>
      </c>
      <c r="P4011">
        <v>30</v>
      </c>
      <c r="Q4011">
        <f>Table1[[#This Row],[COGS]]-Table1[[#This Row],[Budget_COGS]]</f>
        <v>13</v>
      </c>
      <c r="R4011" s="5">
        <f>IF(
Table1[[#This Row],[Budget_COGS]]=0,
"",
IF(
Table1[[#This Row],[Budget_COGS]]&gt;0,
(Table1[[#This Row],[Budget_COGS]]-Table1[[#This Row],[COGS]]) / Table1[[#This Row],[Budget_COGS]],
(Table1[[#This Row],[Budget_COGS]]-Table1[[#This Row],[COGS]]) / ABS(Table1[[#This Row],[Budget_COGS]])
)
)</f>
        <v>-0.43333333333333335</v>
      </c>
      <c r="S4011" s="5" t="str">
        <f>IF(Table1[[#This Row],[COGS _Var]]&gt;=0, "Above Budget", "Below Budget")</f>
        <v>Above Budget</v>
      </c>
      <c r="T4011">
        <f>Table1[[#This Row],[Actual_Sales]]-Table1[[#This Row],[COGS]]</f>
        <v>61</v>
      </c>
      <c r="U4011">
        <v>60</v>
      </c>
      <c r="V4011">
        <f>Table1[[#This Row],[Gross_Margin]]-Table1[[#This Row],[Budget_Margin]]</f>
        <v>1</v>
      </c>
      <c r="W4011" s="5">
        <f>IF(
Table1[[#This Row],[Budget_Margin]]=0,
"",
IF(
Table1[[#This Row],[Budget_Margin]]&gt;0,
(Table1[[#This Row],[Gross_Margin]]-Table1[[#This Row],[Budget_Margin]]) / Table1[[#This Row],[Budget_Margin]],
(Table1[[#This Row],[Gross_Margin]]-Table1[[#This Row],[Budget_Margin]]) / ABS(Table1[[#This Row],[Budget_Margin]])
)
)</f>
        <v>1.6666666666666666E-2</v>
      </c>
      <c r="X4011" s="5" t="str">
        <f>IF(Table1[[#This Row],[Margin_Var]]&gt;=0, "Above Budget", "Below Budget")</f>
        <v>Above Budget</v>
      </c>
      <c r="Y4011" s="5">
        <f>IFERROR(Table1[[#This Row],[Gross_Margin]]/Table1[[#This Row],[Actual_Sales]],0)</f>
        <v>0.58653846153846156</v>
      </c>
      <c r="Z4011" s="5">
        <f>Table1[[#This Row],[Actual_Profit]]/Table1[[#This Row],[Actual_Sales]]</f>
        <v>-7.6923076923076927E-2</v>
      </c>
      <c r="AA4011">
        <v>69</v>
      </c>
      <c r="AB4011" s="5">
        <f>IFERROR(Table1[[#This Row],[Expenses]]/Table1[[#This Row],[Actual_Sales]],0)</f>
        <v>0.66346153846153844</v>
      </c>
      <c r="AC4011">
        <v>39</v>
      </c>
      <c r="AD4011">
        <v>256</v>
      </c>
      <c r="AE4011" s="5">
        <f>IFERROR(Table1[[#This Row],[Inventory]]/Table1[[#This Row],[Actual_Sales]],0)</f>
        <v>2.4615384615384617</v>
      </c>
    </row>
    <row r="4012" spans="1:31" x14ac:dyDescent="0.25">
      <c r="A4012">
        <v>3484</v>
      </c>
      <c r="B4012">
        <v>719</v>
      </c>
      <c r="C4012">
        <v>9</v>
      </c>
      <c r="D4012" s="2">
        <v>40756</v>
      </c>
      <c r="E4012">
        <v>88</v>
      </c>
      <c r="F4012">
        <v>70</v>
      </c>
      <c r="G4012">
        <f>Table1[[#This Row],[Actual_Sales]]-Table1[[#This Row],[Budget_Sales]]</f>
        <v>18</v>
      </c>
      <c r="H4012" s="5">
        <f>IF(
Table1[[#This Row],[Budget_Sales]]=0,
"",
IF(
Table1[[#This Row],[Budget_Sales]]&gt;0,
(Table1[[#This Row],[Actual_Sales]]-Table1[[#This Row],[Budget_Sales]])/Table1[[#This Row],[Budget_Sales]],
(Table1[[#This Row],[Actual_Sales]]-Table1[[#This Row],[Budget_Sales]])/ABS(Table1[[#This Row],[Budget_Sales]])
)
)</f>
        <v>0.25714285714285712</v>
      </c>
      <c r="I4012" s="5" t="str">
        <f>IF(Table1[[#This Row],[Sales_Var]]&gt;=0,"Above Budget","Below Budget")</f>
        <v>Above Budget</v>
      </c>
      <c r="J4012">
        <f>Table1[[#This Row],[Actual_Sales]]-(Table1[[#This Row],[COGS]]+Table1[[#This Row],[Expenses]])</f>
        <v>-7</v>
      </c>
      <c r="K4012">
        <v>0</v>
      </c>
      <c r="L4012">
        <f>Table1[[#This Row],[Actual_Profit]]-Table1[[#This Row],[Budget_Profit]]</f>
        <v>-7</v>
      </c>
      <c r="M4012" s="5" t="str">
        <f>IF(
Table1[[#This Row],[Budget_Profit]]=0,
"",
IF(
Table1[[#This Row],[Budget_Profit]]&gt;0,
(Table1[[#This Row],[Actual_Profit]]-Table1[[#This Row],[Budget_Profit]])/Table1[[#This Row],[Budget_Profit]],
(Table1[[#This Row],[Actual_Profit]]-Table1[[#This Row],[Budget_Profit]])/ABS(Table1[[#This Row],[Budget_Profit]])
)
)</f>
        <v/>
      </c>
      <c r="N4012" s="5" t="str">
        <f>IF(Table1[[#This Row],[Profit_Var]]&gt;=0, "Above Budget", "Below Budget")</f>
        <v>Below Budget</v>
      </c>
      <c r="O4012">
        <v>37</v>
      </c>
      <c r="P4012">
        <v>30</v>
      </c>
      <c r="Q4012">
        <f>Table1[[#This Row],[COGS]]-Table1[[#This Row],[Budget_COGS]]</f>
        <v>7</v>
      </c>
      <c r="R4012" s="5">
        <f>IF(
Table1[[#This Row],[Budget_COGS]]=0,
"",
IF(
Table1[[#This Row],[Budget_COGS]]&gt;0,
(Table1[[#This Row],[Budget_COGS]]-Table1[[#This Row],[COGS]]) / Table1[[#This Row],[Budget_COGS]],
(Table1[[#This Row],[Budget_COGS]]-Table1[[#This Row],[COGS]]) / ABS(Table1[[#This Row],[Budget_COGS]])
)
)</f>
        <v>-0.23333333333333334</v>
      </c>
      <c r="S4012" s="5" t="str">
        <f>IF(Table1[[#This Row],[COGS _Var]]&gt;=0, "Above Budget", "Below Budget")</f>
        <v>Above Budget</v>
      </c>
      <c r="T4012">
        <f>Table1[[#This Row],[Actual_Sales]]-Table1[[#This Row],[COGS]]</f>
        <v>51</v>
      </c>
      <c r="U4012">
        <v>40</v>
      </c>
      <c r="V4012">
        <f>Table1[[#This Row],[Gross_Margin]]-Table1[[#This Row],[Budget_Margin]]</f>
        <v>11</v>
      </c>
      <c r="W4012" s="5">
        <f>IF(
Table1[[#This Row],[Budget_Margin]]=0,
"",
IF(
Table1[[#This Row],[Budget_Margin]]&gt;0,
(Table1[[#This Row],[Gross_Margin]]-Table1[[#This Row],[Budget_Margin]]) / Table1[[#This Row],[Budget_Margin]],
(Table1[[#This Row],[Gross_Margin]]-Table1[[#This Row],[Budget_Margin]]) / ABS(Table1[[#This Row],[Budget_Margin]])
)
)</f>
        <v>0.27500000000000002</v>
      </c>
      <c r="X4012" s="5" t="str">
        <f>IF(Table1[[#This Row],[Margin_Var]]&gt;=0, "Above Budget", "Below Budget")</f>
        <v>Above Budget</v>
      </c>
      <c r="Y4012" s="5">
        <f>IFERROR(Table1[[#This Row],[Gross_Margin]]/Table1[[#This Row],[Actual_Sales]],0)</f>
        <v>0.57954545454545459</v>
      </c>
      <c r="Z4012" s="5">
        <f>Table1[[#This Row],[Actual_Profit]]/Table1[[#This Row],[Actual_Sales]]</f>
        <v>-7.9545454545454544E-2</v>
      </c>
      <c r="AA4012">
        <v>58</v>
      </c>
      <c r="AB4012" s="5">
        <f>IFERROR(Table1[[#This Row],[Expenses]]/Table1[[#This Row],[Actual_Sales]],0)</f>
        <v>0.65909090909090906</v>
      </c>
      <c r="AC4012">
        <v>33</v>
      </c>
      <c r="AD4012">
        <v>513</v>
      </c>
      <c r="AE4012" s="5">
        <f>IFERROR(Table1[[#This Row],[Inventory]]/Table1[[#This Row],[Actual_Sales]],0)</f>
        <v>5.8295454545454541</v>
      </c>
    </row>
    <row r="4013" spans="1:31" x14ac:dyDescent="0.25">
      <c r="A4013">
        <v>604</v>
      </c>
      <c r="B4013">
        <v>505</v>
      </c>
      <c r="C4013">
        <v>3</v>
      </c>
      <c r="D4013" s="2">
        <v>40269</v>
      </c>
      <c r="E4013">
        <v>133</v>
      </c>
      <c r="F4013">
        <v>160</v>
      </c>
      <c r="G4013">
        <f>Table1[[#This Row],[Actual_Sales]]-Table1[[#This Row],[Budget_Sales]]</f>
        <v>-27</v>
      </c>
      <c r="H4013" s="5">
        <f>IF(
Table1[[#This Row],[Budget_Sales]]=0,
"",
IF(
Table1[[#This Row],[Budget_Sales]]&gt;0,
(Table1[[#This Row],[Actual_Sales]]-Table1[[#This Row],[Budget_Sales]])/Table1[[#This Row],[Budget_Sales]],
(Table1[[#This Row],[Actual_Sales]]-Table1[[#This Row],[Budget_Sales]])/ABS(Table1[[#This Row],[Budget_Sales]])
)
)</f>
        <v>-0.16875000000000001</v>
      </c>
      <c r="I4013" s="5" t="str">
        <f>IF(Table1[[#This Row],[Sales_Var]]&gt;=0,"Above Budget","Below Budget")</f>
        <v>Below Budget</v>
      </c>
      <c r="J4013">
        <f>Table1[[#This Row],[Actual_Sales]]-(Table1[[#This Row],[COGS]]+Table1[[#This Row],[Expenses]])</f>
        <v>-11</v>
      </c>
      <c r="K4013">
        <v>10</v>
      </c>
      <c r="L4013">
        <f>Table1[[#This Row],[Actual_Profit]]-Table1[[#This Row],[Budget_Profit]]</f>
        <v>-21</v>
      </c>
      <c r="M4013" s="5">
        <f>IF(
Table1[[#This Row],[Budget_Profit]]=0,
"",
IF(
Table1[[#This Row],[Budget_Profit]]&gt;0,
(Table1[[#This Row],[Actual_Profit]]-Table1[[#This Row],[Budget_Profit]])/Table1[[#This Row],[Budget_Profit]],
(Table1[[#This Row],[Actual_Profit]]-Table1[[#This Row],[Budget_Profit]])/ABS(Table1[[#This Row],[Budget_Profit]])
)
)</f>
        <v>-2.1</v>
      </c>
      <c r="N4013" s="5" t="str">
        <f>IF(Table1[[#This Row],[Profit_Var]]&gt;=0, "Above Budget", "Below Budget")</f>
        <v>Below Budget</v>
      </c>
      <c r="O4013">
        <v>93</v>
      </c>
      <c r="P4013">
        <v>110</v>
      </c>
      <c r="Q4013">
        <f>Table1[[#This Row],[COGS]]-Table1[[#This Row],[Budget_COGS]]</f>
        <v>-17</v>
      </c>
      <c r="R4013" s="5">
        <f>IF(
Table1[[#This Row],[Budget_COGS]]=0,
"",
IF(
Table1[[#This Row],[Budget_COGS]]&gt;0,
(Table1[[#This Row],[Budget_COGS]]-Table1[[#This Row],[COGS]]) / Table1[[#This Row],[Budget_COGS]],
(Table1[[#This Row],[Budget_COGS]]-Table1[[#This Row],[COGS]]) / ABS(Table1[[#This Row],[Budget_COGS]])
)
)</f>
        <v>0.15454545454545454</v>
      </c>
      <c r="S4013" s="5" t="str">
        <f>IF(Table1[[#This Row],[COGS _Var]]&gt;=0, "Above Budget", "Below Budget")</f>
        <v>Below Budget</v>
      </c>
      <c r="T4013">
        <f>Table1[[#This Row],[Actual_Sales]]-Table1[[#This Row],[COGS]]</f>
        <v>40</v>
      </c>
      <c r="U4013">
        <v>50</v>
      </c>
      <c r="V4013">
        <f>Table1[[#This Row],[Gross_Margin]]-Table1[[#This Row],[Budget_Margin]]</f>
        <v>-10</v>
      </c>
      <c r="W4013" s="5">
        <f>IF(
Table1[[#This Row],[Budget_Margin]]=0,
"",
IF(
Table1[[#This Row],[Budget_Margin]]&gt;0,
(Table1[[#This Row],[Gross_Margin]]-Table1[[#This Row],[Budget_Margin]]) / Table1[[#This Row],[Budget_Margin]],
(Table1[[#This Row],[Gross_Margin]]-Table1[[#This Row],[Budget_Margin]]) / ABS(Table1[[#This Row],[Budget_Margin]])
)
)</f>
        <v>-0.2</v>
      </c>
      <c r="X4013" s="5" t="str">
        <f>IF(Table1[[#This Row],[Margin_Var]]&gt;=0, "Above Budget", "Below Budget")</f>
        <v>Below Budget</v>
      </c>
      <c r="Y4013" s="5">
        <f>IFERROR(Table1[[#This Row],[Gross_Margin]]/Table1[[#This Row],[Actual_Sales]],0)</f>
        <v>0.3007518796992481</v>
      </c>
      <c r="Z4013" s="5">
        <f>Table1[[#This Row],[Actual_Profit]]/Table1[[#This Row],[Actual_Sales]]</f>
        <v>-8.2706766917293228E-2</v>
      </c>
      <c r="AA4013">
        <v>51</v>
      </c>
      <c r="AB4013" s="5">
        <f>IFERROR(Table1[[#This Row],[Expenses]]/Table1[[#This Row],[Actual_Sales]],0)</f>
        <v>0.38345864661654133</v>
      </c>
      <c r="AC4013">
        <v>28</v>
      </c>
      <c r="AD4013">
        <v>840</v>
      </c>
      <c r="AE4013" s="5">
        <f>IFERROR(Table1[[#This Row],[Inventory]]/Table1[[#This Row],[Actual_Sales]],0)</f>
        <v>6.3157894736842106</v>
      </c>
    </row>
    <row r="4014" spans="1:31" x14ac:dyDescent="0.25">
      <c r="A4014">
        <v>588</v>
      </c>
      <c r="B4014">
        <v>435</v>
      </c>
      <c r="C4014">
        <v>10</v>
      </c>
      <c r="D4014" s="2">
        <v>40269</v>
      </c>
      <c r="E4014">
        <v>133</v>
      </c>
      <c r="F4014">
        <v>110</v>
      </c>
      <c r="G4014">
        <f>Table1[[#This Row],[Actual_Sales]]-Table1[[#This Row],[Budget_Sales]]</f>
        <v>23</v>
      </c>
      <c r="H4014" s="5">
        <f>IF(
Table1[[#This Row],[Budget_Sales]]=0,
"",
IF(
Table1[[#This Row],[Budget_Sales]]&gt;0,
(Table1[[#This Row],[Actual_Sales]]-Table1[[#This Row],[Budget_Sales]])/Table1[[#This Row],[Budget_Sales]],
(Table1[[#This Row],[Actual_Sales]]-Table1[[#This Row],[Budget_Sales]])/ABS(Table1[[#This Row],[Budget_Sales]])
)
)</f>
        <v>0.20909090909090908</v>
      </c>
      <c r="I4014" s="5" t="str">
        <f>IF(Table1[[#This Row],[Sales_Var]]&gt;=0,"Above Budget","Below Budget")</f>
        <v>Above Budget</v>
      </c>
      <c r="J4014">
        <f>Table1[[#This Row],[Actual_Sales]]-(Table1[[#This Row],[COGS]]+Table1[[#This Row],[Expenses]])</f>
        <v>-11</v>
      </c>
      <c r="K4014">
        <v>0</v>
      </c>
      <c r="L4014">
        <f>Table1[[#This Row],[Actual_Profit]]-Table1[[#This Row],[Budget_Profit]]</f>
        <v>-11</v>
      </c>
      <c r="M4014" s="5" t="str">
        <f>IF(
Table1[[#This Row],[Budget_Profit]]=0,
"",
IF(
Table1[[#This Row],[Budget_Profit]]&gt;0,
(Table1[[#This Row],[Actual_Profit]]-Table1[[#This Row],[Budget_Profit]])/Table1[[#This Row],[Budget_Profit]],
(Table1[[#This Row],[Actual_Profit]]-Table1[[#This Row],[Budget_Profit]])/ABS(Table1[[#This Row],[Budget_Profit]])
)
)</f>
        <v/>
      </c>
      <c r="N4014" s="5" t="str">
        <f>IF(Table1[[#This Row],[Profit_Var]]&gt;=0, "Above Budget", "Below Budget")</f>
        <v>Below Budget</v>
      </c>
      <c r="O4014">
        <v>93</v>
      </c>
      <c r="P4014">
        <v>70</v>
      </c>
      <c r="Q4014">
        <f>Table1[[#This Row],[COGS]]-Table1[[#This Row],[Budget_COGS]]</f>
        <v>23</v>
      </c>
      <c r="R4014" s="5">
        <f>IF(
Table1[[#This Row],[Budget_COGS]]=0,
"",
IF(
Table1[[#This Row],[Budget_COGS]]&gt;0,
(Table1[[#This Row],[Budget_COGS]]-Table1[[#This Row],[COGS]]) / Table1[[#This Row],[Budget_COGS]],
(Table1[[#This Row],[Budget_COGS]]-Table1[[#This Row],[COGS]]) / ABS(Table1[[#This Row],[Budget_COGS]])
)
)</f>
        <v>-0.32857142857142857</v>
      </c>
      <c r="S4014" s="5" t="str">
        <f>IF(Table1[[#This Row],[COGS _Var]]&gt;=0, "Above Budget", "Below Budget")</f>
        <v>Above Budget</v>
      </c>
      <c r="T4014">
        <f>Table1[[#This Row],[Actual_Sales]]-Table1[[#This Row],[COGS]]</f>
        <v>40</v>
      </c>
      <c r="U4014">
        <v>40</v>
      </c>
      <c r="V4014">
        <f>Table1[[#This Row],[Gross_Margin]]-Table1[[#This Row],[Budget_Margin]]</f>
        <v>0</v>
      </c>
      <c r="W4014" s="5">
        <f>IF(
Table1[[#This Row],[Budget_Margin]]=0,
"",
IF(
Table1[[#This Row],[Budget_Margin]]&gt;0,
(Table1[[#This Row],[Gross_Margin]]-Table1[[#This Row],[Budget_Margin]]) / Table1[[#This Row],[Budget_Margin]],
(Table1[[#This Row],[Gross_Margin]]-Table1[[#This Row],[Budget_Margin]]) / ABS(Table1[[#This Row],[Budget_Margin]])
)
)</f>
        <v>0</v>
      </c>
      <c r="X4014" s="5" t="str">
        <f>IF(Table1[[#This Row],[Margin_Var]]&gt;=0, "Above Budget", "Below Budget")</f>
        <v>Above Budget</v>
      </c>
      <c r="Y4014" s="5">
        <f>IFERROR(Table1[[#This Row],[Gross_Margin]]/Table1[[#This Row],[Actual_Sales]],0)</f>
        <v>0.3007518796992481</v>
      </c>
      <c r="Z4014" s="5">
        <f>Table1[[#This Row],[Actual_Profit]]/Table1[[#This Row],[Actual_Sales]]</f>
        <v>-8.2706766917293228E-2</v>
      </c>
      <c r="AA4014">
        <v>51</v>
      </c>
      <c r="AB4014" s="5">
        <f>IFERROR(Table1[[#This Row],[Expenses]]/Table1[[#This Row],[Actual_Sales]],0)</f>
        <v>0.38345864661654133</v>
      </c>
      <c r="AC4014">
        <v>28</v>
      </c>
      <c r="AD4014">
        <v>840</v>
      </c>
      <c r="AE4014" s="5">
        <f>IFERROR(Table1[[#This Row],[Inventory]]/Table1[[#This Row],[Actual_Sales]],0)</f>
        <v>6.3157894736842106</v>
      </c>
    </row>
    <row r="4015" spans="1:31" x14ac:dyDescent="0.25">
      <c r="A4015">
        <v>2238</v>
      </c>
      <c r="B4015">
        <v>617</v>
      </c>
      <c r="C4015">
        <v>5</v>
      </c>
      <c r="D4015" s="2">
        <v>40544</v>
      </c>
      <c r="E4015">
        <v>141</v>
      </c>
      <c r="F4015">
        <v>120</v>
      </c>
      <c r="G4015">
        <f>Table1[[#This Row],[Actual_Sales]]-Table1[[#This Row],[Budget_Sales]]</f>
        <v>21</v>
      </c>
      <c r="H4015" s="5">
        <f>IF(
Table1[[#This Row],[Budget_Sales]]=0,
"",
IF(
Table1[[#This Row],[Budget_Sales]]&gt;0,
(Table1[[#This Row],[Actual_Sales]]-Table1[[#This Row],[Budget_Sales]])/Table1[[#This Row],[Budget_Sales]],
(Table1[[#This Row],[Actual_Sales]]-Table1[[#This Row],[Budget_Sales]])/ABS(Table1[[#This Row],[Budget_Sales]])
)
)</f>
        <v>0.17499999999999999</v>
      </c>
      <c r="I4015" s="5" t="str">
        <f>IF(Table1[[#This Row],[Sales_Var]]&gt;=0,"Above Budget","Below Budget")</f>
        <v>Above Budget</v>
      </c>
      <c r="J4015">
        <f>Table1[[#This Row],[Actual_Sales]]-(Table1[[#This Row],[COGS]]+Table1[[#This Row],[Expenses]])</f>
        <v>-12</v>
      </c>
      <c r="K4015">
        <v>-10</v>
      </c>
      <c r="L4015">
        <f>Table1[[#This Row],[Actual_Profit]]-Table1[[#This Row],[Budget_Profit]]</f>
        <v>-2</v>
      </c>
      <c r="M4015" s="5">
        <f>IF(
Table1[[#This Row],[Budget_Profit]]=0,
"",
IF(
Table1[[#This Row],[Budget_Profit]]&gt;0,
(Table1[[#This Row],[Actual_Profit]]-Table1[[#This Row],[Budget_Profit]])/Table1[[#This Row],[Budget_Profit]],
(Table1[[#This Row],[Actual_Profit]]-Table1[[#This Row],[Budget_Profit]])/ABS(Table1[[#This Row],[Budget_Profit]])
)
)</f>
        <v>-0.2</v>
      </c>
      <c r="N4015" s="5" t="str">
        <f>IF(Table1[[#This Row],[Profit_Var]]&gt;=0, "Above Budget", "Below Budget")</f>
        <v>Below Budget</v>
      </c>
      <c r="O4015">
        <v>63</v>
      </c>
      <c r="P4015">
        <v>60</v>
      </c>
      <c r="Q4015">
        <f>Table1[[#This Row],[COGS]]-Table1[[#This Row],[Budget_COGS]]</f>
        <v>3</v>
      </c>
      <c r="R4015" s="5">
        <f>IF(
Table1[[#This Row],[Budget_COGS]]=0,
"",
IF(
Table1[[#This Row],[Budget_COGS]]&gt;0,
(Table1[[#This Row],[Budget_COGS]]-Table1[[#This Row],[COGS]]) / Table1[[#This Row],[Budget_COGS]],
(Table1[[#This Row],[Budget_COGS]]-Table1[[#This Row],[COGS]]) / ABS(Table1[[#This Row],[Budget_COGS]])
)
)</f>
        <v>-0.05</v>
      </c>
      <c r="S4015" s="5" t="str">
        <f>IF(Table1[[#This Row],[COGS _Var]]&gt;=0, "Above Budget", "Below Budget")</f>
        <v>Above Budget</v>
      </c>
      <c r="T4015">
        <f>Table1[[#This Row],[Actual_Sales]]-Table1[[#This Row],[COGS]]</f>
        <v>78</v>
      </c>
      <c r="U4015">
        <v>60</v>
      </c>
      <c r="V4015">
        <f>Table1[[#This Row],[Gross_Margin]]-Table1[[#This Row],[Budget_Margin]]</f>
        <v>18</v>
      </c>
      <c r="W4015" s="5">
        <f>IF(
Table1[[#This Row],[Budget_Margin]]=0,
"",
IF(
Table1[[#This Row],[Budget_Margin]]&gt;0,
(Table1[[#This Row],[Gross_Margin]]-Table1[[#This Row],[Budget_Margin]]) / Table1[[#This Row],[Budget_Margin]],
(Table1[[#This Row],[Gross_Margin]]-Table1[[#This Row],[Budget_Margin]]) / ABS(Table1[[#This Row],[Budget_Margin]])
)
)</f>
        <v>0.3</v>
      </c>
      <c r="X4015" s="5" t="str">
        <f>IF(Table1[[#This Row],[Margin_Var]]&gt;=0, "Above Budget", "Below Budget")</f>
        <v>Above Budget</v>
      </c>
      <c r="Y4015" s="5">
        <f>IFERROR(Table1[[#This Row],[Gross_Margin]]/Table1[[#This Row],[Actual_Sales]],0)</f>
        <v>0.55319148936170215</v>
      </c>
      <c r="Z4015" s="5">
        <f>Table1[[#This Row],[Actual_Profit]]/Table1[[#This Row],[Actual_Sales]]</f>
        <v>-8.5106382978723402E-2</v>
      </c>
      <c r="AA4015">
        <v>90</v>
      </c>
      <c r="AB4015" s="5">
        <f>IFERROR(Table1[[#This Row],[Expenses]]/Table1[[#This Row],[Actual_Sales]],0)</f>
        <v>0.63829787234042556</v>
      </c>
      <c r="AC4015">
        <v>57</v>
      </c>
      <c r="AD4015">
        <v>435</v>
      </c>
      <c r="AE4015" s="5">
        <f>IFERROR(Table1[[#This Row],[Inventory]]/Table1[[#This Row],[Actual_Sales]],0)</f>
        <v>3.0851063829787235</v>
      </c>
    </row>
    <row r="4016" spans="1:31" x14ac:dyDescent="0.25">
      <c r="A4016">
        <v>1694</v>
      </c>
      <c r="B4016">
        <v>641</v>
      </c>
      <c r="C4016">
        <v>3</v>
      </c>
      <c r="D4016" s="2">
        <v>40452</v>
      </c>
      <c r="E4016">
        <v>23</v>
      </c>
      <c r="F4016">
        <v>10</v>
      </c>
      <c r="G4016">
        <f>Table1[[#This Row],[Actual_Sales]]-Table1[[#This Row],[Budget_Sales]]</f>
        <v>13</v>
      </c>
      <c r="H4016" s="5">
        <f>IF(
Table1[[#This Row],[Budget_Sales]]=0,
"",
IF(
Table1[[#This Row],[Budget_Sales]]&gt;0,
(Table1[[#This Row],[Actual_Sales]]-Table1[[#This Row],[Budget_Sales]])/Table1[[#This Row],[Budget_Sales]],
(Table1[[#This Row],[Actual_Sales]]-Table1[[#This Row],[Budget_Sales]])/ABS(Table1[[#This Row],[Budget_Sales]])
)
)</f>
        <v>1.3</v>
      </c>
      <c r="I4016" s="5" t="str">
        <f>IF(Table1[[#This Row],[Sales_Var]]&gt;=0,"Above Budget","Below Budget")</f>
        <v>Above Budget</v>
      </c>
      <c r="J4016">
        <f>Table1[[#This Row],[Actual_Sales]]-(Table1[[#This Row],[COGS]]+Table1[[#This Row],[Expenses]])</f>
        <v>-2</v>
      </c>
      <c r="K4016">
        <v>10</v>
      </c>
      <c r="L4016">
        <f>Table1[[#This Row],[Actual_Profit]]-Table1[[#This Row],[Budget_Profit]]</f>
        <v>-12</v>
      </c>
      <c r="M4016" s="5">
        <f>IF(
Table1[[#This Row],[Budget_Profit]]=0,
"",
IF(
Table1[[#This Row],[Budget_Profit]]&gt;0,
(Table1[[#This Row],[Actual_Profit]]-Table1[[#This Row],[Budget_Profit]])/Table1[[#This Row],[Budget_Profit]],
(Table1[[#This Row],[Actual_Profit]]-Table1[[#This Row],[Budget_Profit]])/ABS(Table1[[#This Row],[Budget_Profit]])
)
)</f>
        <v>-1.2</v>
      </c>
      <c r="N4016" s="5" t="str">
        <f>IF(Table1[[#This Row],[Profit_Var]]&gt;=0, "Above Budget", "Below Budget")</f>
        <v>Below Budget</v>
      </c>
      <c r="O4016">
        <v>10</v>
      </c>
      <c r="P4016">
        <v>0</v>
      </c>
      <c r="Q4016">
        <f>Table1[[#This Row],[COGS]]-Table1[[#This Row],[Budget_COGS]]</f>
        <v>10</v>
      </c>
      <c r="R4016" s="5" t="str">
        <f>IF(
Table1[[#This Row],[Budget_COGS]]=0,
"",
IF(
Table1[[#This Row],[Budget_COGS]]&gt;0,
(Table1[[#This Row],[Budget_COGS]]-Table1[[#This Row],[COGS]]) / Table1[[#This Row],[Budget_COGS]],
(Table1[[#This Row],[Budget_COGS]]-Table1[[#This Row],[COGS]]) / ABS(Table1[[#This Row],[Budget_COGS]])
)
)</f>
        <v/>
      </c>
      <c r="S4016" s="5" t="str">
        <f>IF(Table1[[#This Row],[COGS _Var]]&gt;=0, "Above Budget", "Below Budget")</f>
        <v>Above Budget</v>
      </c>
      <c r="T4016">
        <f>Table1[[#This Row],[Actual_Sales]]-Table1[[#This Row],[COGS]]</f>
        <v>13</v>
      </c>
      <c r="U4016">
        <v>10</v>
      </c>
      <c r="V4016">
        <f>Table1[[#This Row],[Gross_Margin]]-Table1[[#This Row],[Budget_Margin]]</f>
        <v>3</v>
      </c>
      <c r="W4016" s="5">
        <f>IF(
Table1[[#This Row],[Budget_Margin]]=0,
"",
IF(
Table1[[#This Row],[Budget_Margin]]&gt;0,
(Table1[[#This Row],[Gross_Margin]]-Table1[[#This Row],[Budget_Margin]]) / Table1[[#This Row],[Budget_Margin]],
(Table1[[#This Row],[Gross_Margin]]-Table1[[#This Row],[Budget_Margin]]) / ABS(Table1[[#This Row],[Budget_Margin]])
)
)</f>
        <v>0.3</v>
      </c>
      <c r="X4016" s="5" t="str">
        <f>IF(Table1[[#This Row],[Margin_Var]]&gt;=0, "Above Budget", "Below Budget")</f>
        <v>Above Budget</v>
      </c>
      <c r="Y4016" s="5">
        <f>IFERROR(Table1[[#This Row],[Gross_Margin]]/Table1[[#This Row],[Actual_Sales]],0)</f>
        <v>0.56521739130434778</v>
      </c>
      <c r="Z4016" s="5">
        <f>Table1[[#This Row],[Actual_Profit]]/Table1[[#This Row],[Actual_Sales]]</f>
        <v>-8.6956521739130432E-2</v>
      </c>
      <c r="AA4016">
        <v>15</v>
      </c>
      <c r="AB4016" s="5">
        <f>IFERROR(Table1[[#This Row],[Expenses]]/Table1[[#This Row],[Actual_Sales]],0)</f>
        <v>0.65217391304347827</v>
      </c>
      <c r="AC4016">
        <v>3</v>
      </c>
      <c r="AD4016">
        <v>598</v>
      </c>
      <c r="AE4016" s="5">
        <f>IFERROR(Table1[[#This Row],[Inventory]]/Table1[[#This Row],[Actual_Sales]],0)</f>
        <v>26</v>
      </c>
    </row>
    <row r="4017" spans="1:31" x14ac:dyDescent="0.25">
      <c r="A4017">
        <v>270</v>
      </c>
      <c r="B4017">
        <v>603</v>
      </c>
      <c r="C4017">
        <v>7</v>
      </c>
      <c r="D4017" s="2">
        <v>40210</v>
      </c>
      <c r="E4017">
        <v>68</v>
      </c>
      <c r="F4017">
        <v>60</v>
      </c>
      <c r="G4017">
        <f>Table1[[#This Row],[Actual_Sales]]-Table1[[#This Row],[Budget_Sales]]</f>
        <v>8</v>
      </c>
      <c r="H4017" s="5">
        <f>IF(
Table1[[#This Row],[Budget_Sales]]=0,
"",
IF(
Table1[[#This Row],[Budget_Sales]]&gt;0,
(Table1[[#This Row],[Actual_Sales]]-Table1[[#This Row],[Budget_Sales]])/Table1[[#This Row],[Budget_Sales]],
(Table1[[#This Row],[Actual_Sales]]-Table1[[#This Row],[Budget_Sales]])/ABS(Table1[[#This Row],[Budget_Sales]])
)
)</f>
        <v>0.13333333333333333</v>
      </c>
      <c r="I4017" s="5" t="str">
        <f>IF(Table1[[#This Row],[Sales_Var]]&gt;=0,"Above Budget","Below Budget")</f>
        <v>Above Budget</v>
      </c>
      <c r="J4017">
        <f>Table1[[#This Row],[Actual_Sales]]-(Table1[[#This Row],[COGS]]+Table1[[#This Row],[Expenses]])</f>
        <v>-6</v>
      </c>
      <c r="K4017">
        <v>0</v>
      </c>
      <c r="L4017">
        <f>Table1[[#This Row],[Actual_Profit]]-Table1[[#This Row],[Budget_Profit]]</f>
        <v>-6</v>
      </c>
      <c r="M4017" s="5" t="str">
        <f>IF(
Table1[[#This Row],[Budget_Profit]]=0,
"",
IF(
Table1[[#This Row],[Budget_Profit]]&gt;0,
(Table1[[#This Row],[Actual_Profit]]-Table1[[#This Row],[Budget_Profit]])/Table1[[#This Row],[Budget_Profit]],
(Table1[[#This Row],[Actual_Profit]]-Table1[[#This Row],[Budget_Profit]])/ABS(Table1[[#This Row],[Budget_Profit]])
)
)</f>
        <v/>
      </c>
      <c r="N4017" s="5" t="str">
        <f>IF(Table1[[#This Row],[Profit_Var]]&gt;=0, "Above Budget", "Below Budget")</f>
        <v>Below Budget</v>
      </c>
      <c r="O4017">
        <v>30</v>
      </c>
      <c r="P4017">
        <v>20</v>
      </c>
      <c r="Q4017">
        <f>Table1[[#This Row],[COGS]]-Table1[[#This Row],[Budget_COGS]]</f>
        <v>10</v>
      </c>
      <c r="R4017" s="5">
        <f>IF(
Table1[[#This Row],[Budget_COGS]]=0,
"",
IF(
Table1[[#This Row],[Budget_COGS]]&gt;0,
(Table1[[#This Row],[Budget_COGS]]-Table1[[#This Row],[COGS]]) / Table1[[#This Row],[Budget_COGS]],
(Table1[[#This Row],[Budget_COGS]]-Table1[[#This Row],[COGS]]) / ABS(Table1[[#This Row],[Budget_COGS]])
)
)</f>
        <v>-0.5</v>
      </c>
      <c r="S4017" s="5" t="str">
        <f>IF(Table1[[#This Row],[COGS _Var]]&gt;=0, "Above Budget", "Below Budget")</f>
        <v>Above Budget</v>
      </c>
      <c r="T4017">
        <f>Table1[[#This Row],[Actual_Sales]]-Table1[[#This Row],[COGS]]</f>
        <v>38</v>
      </c>
      <c r="U4017">
        <v>40</v>
      </c>
      <c r="V4017">
        <f>Table1[[#This Row],[Gross_Margin]]-Table1[[#This Row],[Budget_Margin]]</f>
        <v>-2</v>
      </c>
      <c r="W4017" s="5">
        <f>IF(
Table1[[#This Row],[Budget_Margin]]=0,
"",
IF(
Table1[[#This Row],[Budget_Margin]]&gt;0,
(Table1[[#This Row],[Gross_Margin]]-Table1[[#This Row],[Budget_Margin]]) / Table1[[#This Row],[Budget_Margin]],
(Table1[[#This Row],[Gross_Margin]]-Table1[[#This Row],[Budget_Margin]]) / ABS(Table1[[#This Row],[Budget_Margin]])
)
)</f>
        <v>-0.05</v>
      </c>
      <c r="X4017" s="5" t="str">
        <f>IF(Table1[[#This Row],[Margin_Var]]&gt;=0, "Above Budget", "Below Budget")</f>
        <v>Below Budget</v>
      </c>
      <c r="Y4017" s="5">
        <f>IFERROR(Table1[[#This Row],[Gross_Margin]]/Table1[[#This Row],[Actual_Sales]],0)</f>
        <v>0.55882352941176472</v>
      </c>
      <c r="Z4017" s="5">
        <f>Table1[[#This Row],[Actual_Profit]]/Table1[[#This Row],[Actual_Sales]]</f>
        <v>-8.8235294117647065E-2</v>
      </c>
      <c r="AA4017">
        <v>44</v>
      </c>
      <c r="AB4017" s="5">
        <f>IFERROR(Table1[[#This Row],[Expenses]]/Table1[[#This Row],[Actual_Sales]],0)</f>
        <v>0.6470588235294118</v>
      </c>
      <c r="AC4017">
        <v>11</v>
      </c>
      <c r="AD4017">
        <v>165</v>
      </c>
      <c r="AE4017" s="5">
        <f>IFERROR(Table1[[#This Row],[Inventory]]/Table1[[#This Row],[Actual_Sales]],0)</f>
        <v>2.4264705882352939</v>
      </c>
    </row>
    <row r="4018" spans="1:31" x14ac:dyDescent="0.25">
      <c r="A4018">
        <v>219</v>
      </c>
      <c r="B4018">
        <v>435</v>
      </c>
      <c r="C4018">
        <v>13</v>
      </c>
      <c r="D4018" s="2">
        <v>40210</v>
      </c>
      <c r="E4018">
        <v>68</v>
      </c>
      <c r="F4018">
        <v>40</v>
      </c>
      <c r="G4018">
        <f>Table1[[#This Row],[Actual_Sales]]-Table1[[#This Row],[Budget_Sales]]</f>
        <v>28</v>
      </c>
      <c r="H4018" s="5">
        <f>IF(
Table1[[#This Row],[Budget_Sales]]=0,
"",
IF(
Table1[[#This Row],[Budget_Sales]]&gt;0,
(Table1[[#This Row],[Actual_Sales]]-Table1[[#This Row],[Budget_Sales]])/Table1[[#This Row],[Budget_Sales]],
(Table1[[#This Row],[Actual_Sales]]-Table1[[#This Row],[Budget_Sales]])/ABS(Table1[[#This Row],[Budget_Sales]])
)
)</f>
        <v>0.7</v>
      </c>
      <c r="I4018" s="5" t="str">
        <f>IF(Table1[[#This Row],[Sales_Var]]&gt;=0,"Above Budget","Below Budget")</f>
        <v>Above Budget</v>
      </c>
      <c r="J4018">
        <f>Table1[[#This Row],[Actual_Sales]]-(Table1[[#This Row],[COGS]]+Table1[[#This Row],[Expenses]])</f>
        <v>-6</v>
      </c>
      <c r="K4018">
        <v>10</v>
      </c>
      <c r="L4018">
        <f>Table1[[#This Row],[Actual_Profit]]-Table1[[#This Row],[Budget_Profit]]</f>
        <v>-16</v>
      </c>
      <c r="M4018" s="5">
        <f>IF(
Table1[[#This Row],[Budget_Profit]]=0,
"",
IF(
Table1[[#This Row],[Budget_Profit]]&gt;0,
(Table1[[#This Row],[Actual_Profit]]-Table1[[#This Row],[Budget_Profit]])/Table1[[#This Row],[Budget_Profit]],
(Table1[[#This Row],[Actual_Profit]]-Table1[[#This Row],[Budget_Profit]])/ABS(Table1[[#This Row],[Budget_Profit]])
)
)</f>
        <v>-1.6</v>
      </c>
      <c r="N4018" s="5" t="str">
        <f>IF(Table1[[#This Row],[Profit_Var]]&gt;=0, "Above Budget", "Below Budget")</f>
        <v>Below Budget</v>
      </c>
      <c r="O4018">
        <v>30</v>
      </c>
      <c r="P4018">
        <v>10</v>
      </c>
      <c r="Q4018">
        <f>Table1[[#This Row],[COGS]]-Table1[[#This Row],[Budget_COGS]]</f>
        <v>20</v>
      </c>
      <c r="R4018" s="5">
        <f>IF(
Table1[[#This Row],[Budget_COGS]]=0,
"",
IF(
Table1[[#This Row],[Budget_COGS]]&gt;0,
(Table1[[#This Row],[Budget_COGS]]-Table1[[#This Row],[COGS]]) / Table1[[#This Row],[Budget_COGS]],
(Table1[[#This Row],[Budget_COGS]]-Table1[[#This Row],[COGS]]) / ABS(Table1[[#This Row],[Budget_COGS]])
)
)</f>
        <v>-2</v>
      </c>
      <c r="S4018" s="5" t="str">
        <f>IF(Table1[[#This Row],[COGS _Var]]&gt;=0, "Above Budget", "Below Budget")</f>
        <v>Above Budget</v>
      </c>
      <c r="T4018">
        <f>Table1[[#This Row],[Actual_Sales]]-Table1[[#This Row],[COGS]]</f>
        <v>38</v>
      </c>
      <c r="U4018">
        <v>30</v>
      </c>
      <c r="V4018">
        <f>Table1[[#This Row],[Gross_Margin]]-Table1[[#This Row],[Budget_Margin]]</f>
        <v>8</v>
      </c>
      <c r="W4018" s="5">
        <f>IF(
Table1[[#This Row],[Budget_Margin]]=0,
"",
IF(
Table1[[#This Row],[Budget_Margin]]&gt;0,
(Table1[[#This Row],[Gross_Margin]]-Table1[[#This Row],[Budget_Margin]]) / Table1[[#This Row],[Budget_Margin]],
(Table1[[#This Row],[Gross_Margin]]-Table1[[#This Row],[Budget_Margin]]) / ABS(Table1[[#This Row],[Budget_Margin]])
)
)</f>
        <v>0.26666666666666666</v>
      </c>
      <c r="X4018" s="5" t="str">
        <f>IF(Table1[[#This Row],[Margin_Var]]&gt;=0, "Above Budget", "Below Budget")</f>
        <v>Above Budget</v>
      </c>
      <c r="Y4018" s="5">
        <f>IFERROR(Table1[[#This Row],[Gross_Margin]]/Table1[[#This Row],[Actual_Sales]],0)</f>
        <v>0.55882352941176472</v>
      </c>
      <c r="Z4018" s="5">
        <f>Table1[[#This Row],[Actual_Profit]]/Table1[[#This Row],[Actual_Sales]]</f>
        <v>-8.8235294117647065E-2</v>
      </c>
      <c r="AA4018">
        <v>44</v>
      </c>
      <c r="AB4018" s="5">
        <f>IFERROR(Table1[[#This Row],[Expenses]]/Table1[[#This Row],[Actual_Sales]],0)</f>
        <v>0.6470588235294118</v>
      </c>
      <c r="AC4018">
        <v>11</v>
      </c>
      <c r="AD4018">
        <v>165</v>
      </c>
      <c r="AE4018" s="5">
        <f>IFERROR(Table1[[#This Row],[Inventory]]/Table1[[#This Row],[Actual_Sales]],0)</f>
        <v>2.4264705882352939</v>
      </c>
    </row>
    <row r="4019" spans="1:31" x14ac:dyDescent="0.25">
      <c r="A4019">
        <v>2901</v>
      </c>
      <c r="B4019">
        <v>505</v>
      </c>
      <c r="C4019">
        <v>3</v>
      </c>
      <c r="D4019" s="2">
        <v>40664</v>
      </c>
      <c r="E4019">
        <v>135</v>
      </c>
      <c r="F4019">
        <v>170</v>
      </c>
      <c r="G4019">
        <f>Table1[[#This Row],[Actual_Sales]]-Table1[[#This Row],[Budget_Sales]]</f>
        <v>-35</v>
      </c>
      <c r="H4019" s="5">
        <f>IF(
Table1[[#This Row],[Budget_Sales]]=0,
"",
IF(
Table1[[#This Row],[Budget_Sales]]&gt;0,
(Table1[[#This Row],[Actual_Sales]]-Table1[[#This Row],[Budget_Sales]])/Table1[[#This Row],[Budget_Sales]],
(Table1[[#This Row],[Actual_Sales]]-Table1[[#This Row],[Budget_Sales]])/ABS(Table1[[#This Row],[Budget_Sales]])
)
)</f>
        <v>-0.20588235294117646</v>
      </c>
      <c r="I4019" s="5" t="str">
        <f>IF(Table1[[#This Row],[Sales_Var]]&gt;=0,"Above Budget","Below Budget")</f>
        <v>Below Budget</v>
      </c>
      <c r="J4019">
        <f>Table1[[#This Row],[Actual_Sales]]-(Table1[[#This Row],[COGS]]+Table1[[#This Row],[Expenses]])</f>
        <v>-12</v>
      </c>
      <c r="K4019">
        <v>10</v>
      </c>
      <c r="L4019">
        <f>Table1[[#This Row],[Actual_Profit]]-Table1[[#This Row],[Budget_Profit]]</f>
        <v>-22</v>
      </c>
      <c r="M4019" s="5">
        <f>IF(
Table1[[#This Row],[Budget_Profit]]=0,
"",
IF(
Table1[[#This Row],[Budget_Profit]]&gt;0,
(Table1[[#This Row],[Actual_Profit]]-Table1[[#This Row],[Budget_Profit]])/Table1[[#This Row],[Budget_Profit]],
(Table1[[#This Row],[Actual_Profit]]-Table1[[#This Row],[Budget_Profit]])/ABS(Table1[[#This Row],[Budget_Profit]])
)
)</f>
        <v>-2.2000000000000002</v>
      </c>
      <c r="N4019" s="5" t="str">
        <f>IF(Table1[[#This Row],[Profit_Var]]&gt;=0, "Above Budget", "Below Budget")</f>
        <v>Below Budget</v>
      </c>
      <c r="O4019">
        <v>98</v>
      </c>
      <c r="P4019">
        <v>120</v>
      </c>
      <c r="Q4019">
        <f>Table1[[#This Row],[COGS]]-Table1[[#This Row],[Budget_COGS]]</f>
        <v>-22</v>
      </c>
      <c r="R4019" s="5">
        <f>IF(
Table1[[#This Row],[Budget_COGS]]=0,
"",
IF(
Table1[[#This Row],[Budget_COGS]]&gt;0,
(Table1[[#This Row],[Budget_COGS]]-Table1[[#This Row],[COGS]]) / Table1[[#This Row],[Budget_COGS]],
(Table1[[#This Row],[Budget_COGS]]-Table1[[#This Row],[COGS]]) / ABS(Table1[[#This Row],[Budget_COGS]])
)
)</f>
        <v>0.18333333333333332</v>
      </c>
      <c r="S4019" s="5" t="str">
        <f>IF(Table1[[#This Row],[COGS _Var]]&gt;=0, "Above Budget", "Below Budget")</f>
        <v>Below Budget</v>
      </c>
      <c r="T4019">
        <f>Table1[[#This Row],[Actual_Sales]]-Table1[[#This Row],[COGS]]</f>
        <v>37</v>
      </c>
      <c r="U4019">
        <v>50</v>
      </c>
      <c r="V4019">
        <f>Table1[[#This Row],[Gross_Margin]]-Table1[[#This Row],[Budget_Margin]]</f>
        <v>-13</v>
      </c>
      <c r="W4019" s="5">
        <f>IF(
Table1[[#This Row],[Budget_Margin]]=0,
"",
IF(
Table1[[#This Row],[Budget_Margin]]&gt;0,
(Table1[[#This Row],[Gross_Margin]]-Table1[[#This Row],[Budget_Margin]]) / Table1[[#This Row],[Budget_Margin]],
(Table1[[#This Row],[Gross_Margin]]-Table1[[#This Row],[Budget_Margin]]) / ABS(Table1[[#This Row],[Budget_Margin]])
)
)</f>
        <v>-0.26</v>
      </c>
      <c r="X4019" s="5" t="str">
        <f>IF(Table1[[#This Row],[Margin_Var]]&gt;=0, "Above Budget", "Below Budget")</f>
        <v>Below Budget</v>
      </c>
      <c r="Y4019" s="5">
        <f>IFERROR(Table1[[#This Row],[Gross_Margin]]/Table1[[#This Row],[Actual_Sales]],0)</f>
        <v>0.27407407407407408</v>
      </c>
      <c r="Z4019" s="5">
        <f>Table1[[#This Row],[Actual_Profit]]/Table1[[#This Row],[Actual_Sales]]</f>
        <v>-8.8888888888888892E-2</v>
      </c>
      <c r="AA4019">
        <v>49</v>
      </c>
      <c r="AB4019" s="5">
        <f>IFERROR(Table1[[#This Row],[Expenses]]/Table1[[#This Row],[Actual_Sales]],0)</f>
        <v>0.36296296296296299</v>
      </c>
      <c r="AC4019">
        <v>30</v>
      </c>
      <c r="AD4019">
        <v>973</v>
      </c>
      <c r="AE4019" s="5">
        <f>IFERROR(Table1[[#This Row],[Inventory]]/Table1[[#This Row],[Actual_Sales]],0)</f>
        <v>7.2074074074074073</v>
      </c>
    </row>
    <row r="4020" spans="1:31" x14ac:dyDescent="0.25">
      <c r="A4020">
        <v>2940</v>
      </c>
      <c r="B4020">
        <v>636</v>
      </c>
      <c r="C4020">
        <v>9</v>
      </c>
      <c r="D4020" s="2">
        <v>40664</v>
      </c>
      <c r="E4020">
        <v>135</v>
      </c>
      <c r="F4020">
        <v>110</v>
      </c>
      <c r="G4020">
        <f>Table1[[#This Row],[Actual_Sales]]-Table1[[#This Row],[Budget_Sales]]</f>
        <v>25</v>
      </c>
      <c r="H4020" s="5">
        <f>IF(
Table1[[#This Row],[Budget_Sales]]=0,
"",
IF(
Table1[[#This Row],[Budget_Sales]]&gt;0,
(Table1[[#This Row],[Actual_Sales]]-Table1[[#This Row],[Budget_Sales]])/Table1[[#This Row],[Budget_Sales]],
(Table1[[#This Row],[Actual_Sales]]-Table1[[#This Row],[Budget_Sales]])/ABS(Table1[[#This Row],[Budget_Sales]])
)
)</f>
        <v>0.22727272727272727</v>
      </c>
      <c r="I4020" s="5" t="str">
        <f>IF(Table1[[#This Row],[Sales_Var]]&gt;=0,"Above Budget","Below Budget")</f>
        <v>Above Budget</v>
      </c>
      <c r="J4020">
        <f>Table1[[#This Row],[Actual_Sales]]-(Table1[[#This Row],[COGS]]+Table1[[#This Row],[Expenses]])</f>
        <v>-12</v>
      </c>
      <c r="K4020">
        <v>0</v>
      </c>
      <c r="L4020">
        <f>Table1[[#This Row],[Actual_Profit]]-Table1[[#This Row],[Budget_Profit]]</f>
        <v>-12</v>
      </c>
      <c r="M4020" s="5" t="str">
        <f>IF(
Table1[[#This Row],[Budget_Profit]]=0,
"",
IF(
Table1[[#This Row],[Budget_Profit]]&gt;0,
(Table1[[#This Row],[Actual_Profit]]-Table1[[#This Row],[Budget_Profit]])/Table1[[#This Row],[Budget_Profit]],
(Table1[[#This Row],[Actual_Profit]]-Table1[[#This Row],[Budget_Profit]])/ABS(Table1[[#This Row],[Budget_Profit]])
)
)</f>
        <v/>
      </c>
      <c r="N4020" s="5" t="str">
        <f>IF(Table1[[#This Row],[Profit_Var]]&gt;=0, "Above Budget", "Below Budget")</f>
        <v>Below Budget</v>
      </c>
      <c r="O4020">
        <v>98</v>
      </c>
      <c r="P4020">
        <v>80</v>
      </c>
      <c r="Q4020">
        <f>Table1[[#This Row],[COGS]]-Table1[[#This Row],[Budget_COGS]]</f>
        <v>18</v>
      </c>
      <c r="R4020" s="5">
        <f>IF(
Table1[[#This Row],[Budget_COGS]]=0,
"",
IF(
Table1[[#This Row],[Budget_COGS]]&gt;0,
(Table1[[#This Row],[Budget_COGS]]-Table1[[#This Row],[COGS]]) / Table1[[#This Row],[Budget_COGS]],
(Table1[[#This Row],[Budget_COGS]]-Table1[[#This Row],[COGS]]) / ABS(Table1[[#This Row],[Budget_COGS]])
)
)</f>
        <v>-0.22500000000000001</v>
      </c>
      <c r="S4020" s="5" t="str">
        <f>IF(Table1[[#This Row],[COGS _Var]]&gt;=0, "Above Budget", "Below Budget")</f>
        <v>Above Budget</v>
      </c>
      <c r="T4020">
        <f>Table1[[#This Row],[Actual_Sales]]-Table1[[#This Row],[COGS]]</f>
        <v>37</v>
      </c>
      <c r="U4020">
        <v>30</v>
      </c>
      <c r="V4020">
        <f>Table1[[#This Row],[Gross_Margin]]-Table1[[#This Row],[Budget_Margin]]</f>
        <v>7</v>
      </c>
      <c r="W4020" s="5">
        <f>IF(
Table1[[#This Row],[Budget_Margin]]=0,
"",
IF(
Table1[[#This Row],[Budget_Margin]]&gt;0,
(Table1[[#This Row],[Gross_Margin]]-Table1[[#This Row],[Budget_Margin]]) / Table1[[#This Row],[Budget_Margin]],
(Table1[[#This Row],[Gross_Margin]]-Table1[[#This Row],[Budget_Margin]]) / ABS(Table1[[#This Row],[Budget_Margin]])
)
)</f>
        <v>0.23333333333333334</v>
      </c>
      <c r="X4020" s="5" t="str">
        <f>IF(Table1[[#This Row],[Margin_Var]]&gt;=0, "Above Budget", "Below Budget")</f>
        <v>Above Budget</v>
      </c>
      <c r="Y4020" s="5">
        <f>IFERROR(Table1[[#This Row],[Gross_Margin]]/Table1[[#This Row],[Actual_Sales]],0)</f>
        <v>0.27407407407407408</v>
      </c>
      <c r="Z4020" s="5">
        <f>Table1[[#This Row],[Actual_Profit]]/Table1[[#This Row],[Actual_Sales]]</f>
        <v>-8.8888888888888892E-2</v>
      </c>
      <c r="AA4020">
        <v>49</v>
      </c>
      <c r="AB4020" s="5">
        <f>IFERROR(Table1[[#This Row],[Expenses]]/Table1[[#This Row],[Actual_Sales]],0)</f>
        <v>0.36296296296296299</v>
      </c>
      <c r="AC4020">
        <v>30</v>
      </c>
      <c r="AD4020">
        <v>973</v>
      </c>
      <c r="AE4020" s="5">
        <f>IFERROR(Table1[[#This Row],[Inventory]]/Table1[[#This Row],[Actual_Sales]],0)</f>
        <v>7.2074074074074073</v>
      </c>
    </row>
    <row r="4021" spans="1:31" x14ac:dyDescent="0.25">
      <c r="A4021">
        <v>2981</v>
      </c>
      <c r="B4021">
        <v>801</v>
      </c>
      <c r="C4021">
        <v>10</v>
      </c>
      <c r="D4021" s="2">
        <v>40664</v>
      </c>
      <c r="E4021">
        <v>135</v>
      </c>
      <c r="F4021">
        <v>110</v>
      </c>
      <c r="G4021">
        <f>Table1[[#This Row],[Actual_Sales]]-Table1[[#This Row],[Budget_Sales]]</f>
        <v>25</v>
      </c>
      <c r="H4021" s="5">
        <f>IF(
Table1[[#This Row],[Budget_Sales]]=0,
"",
IF(
Table1[[#This Row],[Budget_Sales]]&gt;0,
(Table1[[#This Row],[Actual_Sales]]-Table1[[#This Row],[Budget_Sales]])/Table1[[#This Row],[Budget_Sales]],
(Table1[[#This Row],[Actual_Sales]]-Table1[[#This Row],[Budget_Sales]])/ABS(Table1[[#This Row],[Budget_Sales]])
)
)</f>
        <v>0.22727272727272727</v>
      </c>
      <c r="I4021" s="5" t="str">
        <f>IF(Table1[[#This Row],[Sales_Var]]&gt;=0,"Above Budget","Below Budget")</f>
        <v>Above Budget</v>
      </c>
      <c r="J4021">
        <f>Table1[[#This Row],[Actual_Sales]]-(Table1[[#This Row],[COGS]]+Table1[[#This Row],[Expenses]])</f>
        <v>-12</v>
      </c>
      <c r="K4021">
        <v>-10</v>
      </c>
      <c r="L4021">
        <f>Table1[[#This Row],[Actual_Profit]]-Table1[[#This Row],[Budget_Profit]]</f>
        <v>-2</v>
      </c>
      <c r="M4021" s="5">
        <f>IF(
Table1[[#This Row],[Budget_Profit]]=0,
"",
IF(
Table1[[#This Row],[Budget_Profit]]&gt;0,
(Table1[[#This Row],[Actual_Profit]]-Table1[[#This Row],[Budget_Profit]])/Table1[[#This Row],[Budget_Profit]],
(Table1[[#This Row],[Actual_Profit]]-Table1[[#This Row],[Budget_Profit]])/ABS(Table1[[#This Row],[Budget_Profit]])
)
)</f>
        <v>-0.2</v>
      </c>
      <c r="N4021" s="5" t="str">
        <f>IF(Table1[[#This Row],[Profit_Var]]&gt;=0, "Above Budget", "Below Budget")</f>
        <v>Below Budget</v>
      </c>
      <c r="O4021">
        <v>98</v>
      </c>
      <c r="P4021">
        <v>80</v>
      </c>
      <c r="Q4021">
        <f>Table1[[#This Row],[COGS]]-Table1[[#This Row],[Budget_COGS]]</f>
        <v>18</v>
      </c>
      <c r="R4021" s="5">
        <f>IF(
Table1[[#This Row],[Budget_COGS]]=0,
"",
IF(
Table1[[#This Row],[Budget_COGS]]&gt;0,
(Table1[[#This Row],[Budget_COGS]]-Table1[[#This Row],[COGS]]) / Table1[[#This Row],[Budget_COGS]],
(Table1[[#This Row],[Budget_COGS]]-Table1[[#This Row],[COGS]]) / ABS(Table1[[#This Row],[Budget_COGS]])
)
)</f>
        <v>-0.22500000000000001</v>
      </c>
      <c r="S4021" s="5" t="str">
        <f>IF(Table1[[#This Row],[COGS _Var]]&gt;=0, "Above Budget", "Below Budget")</f>
        <v>Above Budget</v>
      </c>
      <c r="T4021">
        <f>Table1[[#This Row],[Actual_Sales]]-Table1[[#This Row],[COGS]]</f>
        <v>37</v>
      </c>
      <c r="U4021">
        <v>30</v>
      </c>
      <c r="V4021">
        <f>Table1[[#This Row],[Gross_Margin]]-Table1[[#This Row],[Budget_Margin]]</f>
        <v>7</v>
      </c>
      <c r="W4021" s="5">
        <f>IF(
Table1[[#This Row],[Budget_Margin]]=0,
"",
IF(
Table1[[#This Row],[Budget_Margin]]&gt;0,
(Table1[[#This Row],[Gross_Margin]]-Table1[[#This Row],[Budget_Margin]]) / Table1[[#This Row],[Budget_Margin]],
(Table1[[#This Row],[Gross_Margin]]-Table1[[#This Row],[Budget_Margin]]) / ABS(Table1[[#This Row],[Budget_Margin]])
)
)</f>
        <v>0.23333333333333334</v>
      </c>
      <c r="X4021" s="5" t="str">
        <f>IF(Table1[[#This Row],[Margin_Var]]&gt;=0, "Above Budget", "Below Budget")</f>
        <v>Above Budget</v>
      </c>
      <c r="Y4021" s="5">
        <f>IFERROR(Table1[[#This Row],[Gross_Margin]]/Table1[[#This Row],[Actual_Sales]],0)</f>
        <v>0.27407407407407408</v>
      </c>
      <c r="Z4021" s="5">
        <f>Table1[[#This Row],[Actual_Profit]]/Table1[[#This Row],[Actual_Sales]]</f>
        <v>-8.8888888888888892E-2</v>
      </c>
      <c r="AA4021">
        <v>49</v>
      </c>
      <c r="AB4021" s="5">
        <f>IFERROR(Table1[[#This Row],[Expenses]]/Table1[[#This Row],[Actual_Sales]],0)</f>
        <v>0.36296296296296299</v>
      </c>
      <c r="AC4021">
        <v>30</v>
      </c>
      <c r="AD4021">
        <v>973</v>
      </c>
      <c r="AE4021" s="5">
        <f>IFERROR(Table1[[#This Row],[Inventory]]/Table1[[#This Row],[Actual_Sales]],0)</f>
        <v>7.2074074074074073</v>
      </c>
    </row>
    <row r="4022" spans="1:31" x14ac:dyDescent="0.25">
      <c r="A4022">
        <v>645</v>
      </c>
      <c r="B4022">
        <v>660</v>
      </c>
      <c r="C4022">
        <v>9</v>
      </c>
      <c r="D4022" s="2">
        <v>40269</v>
      </c>
      <c r="E4022">
        <v>133</v>
      </c>
      <c r="F4022">
        <v>110</v>
      </c>
      <c r="G4022">
        <f>Table1[[#This Row],[Actual_Sales]]-Table1[[#This Row],[Budget_Sales]]</f>
        <v>23</v>
      </c>
      <c r="H4022" s="5">
        <f>IF(
Table1[[#This Row],[Budget_Sales]]=0,
"",
IF(
Table1[[#This Row],[Budget_Sales]]&gt;0,
(Table1[[#This Row],[Actual_Sales]]-Table1[[#This Row],[Budget_Sales]])/Table1[[#This Row],[Budget_Sales]],
(Table1[[#This Row],[Actual_Sales]]-Table1[[#This Row],[Budget_Sales]])/ABS(Table1[[#This Row],[Budget_Sales]])
)
)</f>
        <v>0.20909090909090908</v>
      </c>
      <c r="I4022" s="5" t="str">
        <f>IF(Table1[[#This Row],[Sales_Var]]&gt;=0,"Above Budget","Below Budget")</f>
        <v>Above Budget</v>
      </c>
      <c r="J4022">
        <f>Table1[[#This Row],[Actual_Sales]]-(Table1[[#This Row],[COGS]]+Table1[[#This Row],[Expenses]])</f>
        <v>-12</v>
      </c>
      <c r="K4022">
        <v>10</v>
      </c>
      <c r="L4022">
        <f>Table1[[#This Row],[Actual_Profit]]-Table1[[#This Row],[Budget_Profit]]</f>
        <v>-22</v>
      </c>
      <c r="M4022" s="5">
        <f>IF(
Table1[[#This Row],[Budget_Profit]]=0,
"",
IF(
Table1[[#This Row],[Budget_Profit]]&gt;0,
(Table1[[#This Row],[Actual_Profit]]-Table1[[#This Row],[Budget_Profit]])/Table1[[#This Row],[Budget_Profit]],
(Table1[[#This Row],[Actual_Profit]]-Table1[[#This Row],[Budget_Profit]])/ABS(Table1[[#This Row],[Budget_Profit]])
)
)</f>
        <v>-2.2000000000000002</v>
      </c>
      <c r="N4022" s="5" t="str">
        <f>IF(Table1[[#This Row],[Profit_Var]]&gt;=0, "Above Budget", "Below Budget")</f>
        <v>Below Budget</v>
      </c>
      <c r="O4022">
        <v>93</v>
      </c>
      <c r="P4022">
        <v>70</v>
      </c>
      <c r="Q4022">
        <f>Table1[[#This Row],[COGS]]-Table1[[#This Row],[Budget_COGS]]</f>
        <v>23</v>
      </c>
      <c r="R4022" s="5">
        <f>IF(
Table1[[#This Row],[Budget_COGS]]=0,
"",
IF(
Table1[[#This Row],[Budget_COGS]]&gt;0,
(Table1[[#This Row],[Budget_COGS]]-Table1[[#This Row],[COGS]]) / Table1[[#This Row],[Budget_COGS]],
(Table1[[#This Row],[Budget_COGS]]-Table1[[#This Row],[COGS]]) / ABS(Table1[[#This Row],[Budget_COGS]])
)
)</f>
        <v>-0.32857142857142857</v>
      </c>
      <c r="S4022" s="5" t="str">
        <f>IF(Table1[[#This Row],[COGS _Var]]&gt;=0, "Above Budget", "Below Budget")</f>
        <v>Above Budget</v>
      </c>
      <c r="T4022">
        <f>Table1[[#This Row],[Actual_Sales]]-Table1[[#This Row],[COGS]]</f>
        <v>40</v>
      </c>
      <c r="U4022">
        <v>40</v>
      </c>
      <c r="V4022">
        <f>Table1[[#This Row],[Gross_Margin]]-Table1[[#This Row],[Budget_Margin]]</f>
        <v>0</v>
      </c>
      <c r="W4022" s="5">
        <f>IF(
Table1[[#This Row],[Budget_Margin]]=0,
"",
IF(
Table1[[#This Row],[Budget_Margin]]&gt;0,
(Table1[[#This Row],[Gross_Margin]]-Table1[[#This Row],[Budget_Margin]]) / Table1[[#This Row],[Budget_Margin]],
(Table1[[#This Row],[Gross_Margin]]-Table1[[#This Row],[Budget_Margin]]) / ABS(Table1[[#This Row],[Budget_Margin]])
)
)</f>
        <v>0</v>
      </c>
      <c r="X4022" s="5" t="str">
        <f>IF(Table1[[#This Row],[Margin_Var]]&gt;=0, "Above Budget", "Below Budget")</f>
        <v>Above Budget</v>
      </c>
      <c r="Y4022" s="5">
        <f>IFERROR(Table1[[#This Row],[Gross_Margin]]/Table1[[#This Row],[Actual_Sales]],0)</f>
        <v>0.3007518796992481</v>
      </c>
      <c r="Z4022" s="5">
        <f>Table1[[#This Row],[Actual_Profit]]/Table1[[#This Row],[Actual_Sales]]</f>
        <v>-9.0225563909774431E-2</v>
      </c>
      <c r="AA4022">
        <v>52</v>
      </c>
      <c r="AB4022" s="5">
        <f>IFERROR(Table1[[#This Row],[Expenses]]/Table1[[#This Row],[Actual_Sales]],0)</f>
        <v>0.39097744360902253</v>
      </c>
      <c r="AC4022">
        <v>28</v>
      </c>
      <c r="AD4022">
        <v>840</v>
      </c>
      <c r="AE4022" s="5">
        <f>IFERROR(Table1[[#This Row],[Inventory]]/Table1[[#This Row],[Actual_Sales]],0)</f>
        <v>6.3157894736842106</v>
      </c>
    </row>
    <row r="4023" spans="1:31" x14ac:dyDescent="0.25">
      <c r="A4023">
        <v>3536</v>
      </c>
      <c r="B4023">
        <v>971</v>
      </c>
      <c r="C4023">
        <v>1</v>
      </c>
      <c r="D4023" s="2">
        <v>40756</v>
      </c>
      <c r="E4023">
        <v>88</v>
      </c>
      <c r="F4023">
        <v>110</v>
      </c>
      <c r="G4023">
        <f>Table1[[#This Row],[Actual_Sales]]-Table1[[#This Row],[Budget_Sales]]</f>
        <v>-22</v>
      </c>
      <c r="H4023" s="5">
        <f>IF(
Table1[[#This Row],[Budget_Sales]]=0,
"",
IF(
Table1[[#This Row],[Budget_Sales]]&gt;0,
(Table1[[#This Row],[Actual_Sales]]-Table1[[#This Row],[Budget_Sales]])/Table1[[#This Row],[Budget_Sales]],
(Table1[[#This Row],[Actual_Sales]]-Table1[[#This Row],[Budget_Sales]])/ABS(Table1[[#This Row],[Budget_Sales]])
)
)</f>
        <v>-0.2</v>
      </c>
      <c r="I4023" s="5" t="str">
        <f>IF(Table1[[#This Row],[Sales_Var]]&gt;=0,"Above Budget","Below Budget")</f>
        <v>Below Budget</v>
      </c>
      <c r="J4023">
        <f>Table1[[#This Row],[Actual_Sales]]-(Table1[[#This Row],[COGS]]+Table1[[#This Row],[Expenses]])</f>
        <v>-8</v>
      </c>
      <c r="K4023">
        <v>20</v>
      </c>
      <c r="L4023">
        <f>Table1[[#This Row],[Actual_Profit]]-Table1[[#This Row],[Budget_Profit]]</f>
        <v>-28</v>
      </c>
      <c r="M4023" s="5">
        <f>IF(
Table1[[#This Row],[Budget_Profit]]=0,
"",
IF(
Table1[[#This Row],[Budget_Profit]]&gt;0,
(Table1[[#This Row],[Actual_Profit]]-Table1[[#This Row],[Budget_Profit]])/Table1[[#This Row],[Budget_Profit]],
(Table1[[#This Row],[Actual_Profit]]-Table1[[#This Row],[Budget_Profit]])/ABS(Table1[[#This Row],[Budget_Profit]])
)
)</f>
        <v>-1.4</v>
      </c>
      <c r="N4023" s="5" t="str">
        <f>IF(Table1[[#This Row],[Profit_Var]]&gt;=0, "Above Budget", "Below Budget")</f>
        <v>Below Budget</v>
      </c>
      <c r="O4023">
        <v>37</v>
      </c>
      <c r="P4023">
        <v>40</v>
      </c>
      <c r="Q4023">
        <f>Table1[[#This Row],[COGS]]-Table1[[#This Row],[Budget_COGS]]</f>
        <v>-3</v>
      </c>
      <c r="R4023" s="5">
        <f>IF(
Table1[[#This Row],[Budget_COGS]]=0,
"",
IF(
Table1[[#This Row],[Budget_COGS]]&gt;0,
(Table1[[#This Row],[Budget_COGS]]-Table1[[#This Row],[COGS]]) / Table1[[#This Row],[Budget_COGS]],
(Table1[[#This Row],[Budget_COGS]]-Table1[[#This Row],[COGS]]) / ABS(Table1[[#This Row],[Budget_COGS]])
)
)</f>
        <v>7.4999999999999997E-2</v>
      </c>
      <c r="S4023" s="5" t="str">
        <f>IF(Table1[[#This Row],[COGS _Var]]&gt;=0, "Above Budget", "Below Budget")</f>
        <v>Below Budget</v>
      </c>
      <c r="T4023">
        <f>Table1[[#This Row],[Actual_Sales]]-Table1[[#This Row],[COGS]]</f>
        <v>51</v>
      </c>
      <c r="U4023">
        <v>70</v>
      </c>
      <c r="V4023">
        <f>Table1[[#This Row],[Gross_Margin]]-Table1[[#This Row],[Budget_Margin]]</f>
        <v>-19</v>
      </c>
      <c r="W4023" s="5">
        <f>IF(
Table1[[#This Row],[Budget_Margin]]=0,
"",
IF(
Table1[[#This Row],[Budget_Margin]]&gt;0,
(Table1[[#This Row],[Gross_Margin]]-Table1[[#This Row],[Budget_Margin]]) / Table1[[#This Row],[Budget_Margin]],
(Table1[[#This Row],[Gross_Margin]]-Table1[[#This Row],[Budget_Margin]]) / ABS(Table1[[#This Row],[Budget_Margin]])
)
)</f>
        <v>-0.27142857142857141</v>
      </c>
      <c r="X4023" s="5" t="str">
        <f>IF(Table1[[#This Row],[Margin_Var]]&gt;=0, "Above Budget", "Below Budget")</f>
        <v>Below Budget</v>
      </c>
      <c r="Y4023" s="5">
        <f>IFERROR(Table1[[#This Row],[Gross_Margin]]/Table1[[#This Row],[Actual_Sales]],0)</f>
        <v>0.57954545454545459</v>
      </c>
      <c r="Z4023" s="5">
        <f>Table1[[#This Row],[Actual_Profit]]/Table1[[#This Row],[Actual_Sales]]</f>
        <v>-9.0909090909090912E-2</v>
      </c>
      <c r="AA4023">
        <v>59</v>
      </c>
      <c r="AB4023" s="5">
        <f>IFERROR(Table1[[#This Row],[Expenses]]/Table1[[#This Row],[Actual_Sales]],0)</f>
        <v>0.67045454545454541</v>
      </c>
      <c r="AC4023">
        <v>33</v>
      </c>
      <c r="AD4023">
        <v>513</v>
      </c>
      <c r="AE4023" s="5">
        <f>IFERROR(Table1[[#This Row],[Inventory]]/Table1[[#This Row],[Actual_Sales]],0)</f>
        <v>5.8295454545454541</v>
      </c>
    </row>
    <row r="4024" spans="1:31" x14ac:dyDescent="0.25">
      <c r="A4024">
        <v>3437</v>
      </c>
      <c r="B4024">
        <v>513</v>
      </c>
      <c r="C4024">
        <v>3</v>
      </c>
      <c r="D4024" s="2">
        <v>40756</v>
      </c>
      <c r="E4024">
        <v>88</v>
      </c>
      <c r="F4024">
        <v>90</v>
      </c>
      <c r="G4024">
        <f>Table1[[#This Row],[Actual_Sales]]-Table1[[#This Row],[Budget_Sales]]</f>
        <v>-2</v>
      </c>
      <c r="H4024" s="5">
        <f>IF(
Table1[[#This Row],[Budget_Sales]]=0,
"",
IF(
Table1[[#This Row],[Budget_Sales]]&gt;0,
(Table1[[#This Row],[Actual_Sales]]-Table1[[#This Row],[Budget_Sales]])/Table1[[#This Row],[Budget_Sales]],
(Table1[[#This Row],[Actual_Sales]]-Table1[[#This Row],[Budget_Sales]])/ABS(Table1[[#This Row],[Budget_Sales]])
)
)</f>
        <v>-2.2222222222222223E-2</v>
      </c>
      <c r="I4024" s="5" t="str">
        <f>IF(Table1[[#This Row],[Sales_Var]]&gt;=0,"Above Budget","Below Budget")</f>
        <v>Below Budget</v>
      </c>
      <c r="J4024">
        <f>Table1[[#This Row],[Actual_Sales]]-(Table1[[#This Row],[COGS]]+Table1[[#This Row],[Expenses]])</f>
        <v>-8</v>
      </c>
      <c r="K4024">
        <v>10</v>
      </c>
      <c r="L4024">
        <f>Table1[[#This Row],[Actual_Profit]]-Table1[[#This Row],[Budget_Profit]]</f>
        <v>-18</v>
      </c>
      <c r="M4024" s="5">
        <f>IF(
Table1[[#This Row],[Budget_Profit]]=0,
"",
IF(
Table1[[#This Row],[Budget_Profit]]&gt;0,
(Table1[[#This Row],[Actual_Profit]]-Table1[[#This Row],[Budget_Profit]])/Table1[[#This Row],[Budget_Profit]],
(Table1[[#This Row],[Actual_Profit]]-Table1[[#This Row],[Budget_Profit]])/ABS(Table1[[#This Row],[Budget_Profit]])
)
)</f>
        <v>-1.8</v>
      </c>
      <c r="N4024" s="5" t="str">
        <f>IF(Table1[[#This Row],[Profit_Var]]&gt;=0, "Above Budget", "Below Budget")</f>
        <v>Below Budget</v>
      </c>
      <c r="O4024">
        <v>37</v>
      </c>
      <c r="P4024">
        <v>30</v>
      </c>
      <c r="Q4024">
        <f>Table1[[#This Row],[COGS]]-Table1[[#This Row],[Budget_COGS]]</f>
        <v>7</v>
      </c>
      <c r="R4024" s="5">
        <f>IF(
Table1[[#This Row],[Budget_COGS]]=0,
"",
IF(
Table1[[#This Row],[Budget_COGS]]&gt;0,
(Table1[[#This Row],[Budget_COGS]]-Table1[[#This Row],[COGS]]) / Table1[[#This Row],[Budget_COGS]],
(Table1[[#This Row],[Budget_COGS]]-Table1[[#This Row],[COGS]]) / ABS(Table1[[#This Row],[Budget_COGS]])
)
)</f>
        <v>-0.23333333333333334</v>
      </c>
      <c r="S4024" s="5" t="str">
        <f>IF(Table1[[#This Row],[COGS _Var]]&gt;=0, "Above Budget", "Below Budget")</f>
        <v>Above Budget</v>
      </c>
      <c r="T4024">
        <f>Table1[[#This Row],[Actual_Sales]]-Table1[[#This Row],[COGS]]</f>
        <v>51</v>
      </c>
      <c r="U4024">
        <v>60</v>
      </c>
      <c r="V4024">
        <f>Table1[[#This Row],[Gross_Margin]]-Table1[[#This Row],[Budget_Margin]]</f>
        <v>-9</v>
      </c>
      <c r="W4024" s="5">
        <f>IF(
Table1[[#This Row],[Budget_Margin]]=0,
"",
IF(
Table1[[#This Row],[Budget_Margin]]&gt;0,
(Table1[[#This Row],[Gross_Margin]]-Table1[[#This Row],[Budget_Margin]]) / Table1[[#This Row],[Budget_Margin]],
(Table1[[#This Row],[Gross_Margin]]-Table1[[#This Row],[Budget_Margin]]) / ABS(Table1[[#This Row],[Budget_Margin]])
)
)</f>
        <v>-0.15</v>
      </c>
      <c r="X4024" s="5" t="str">
        <f>IF(Table1[[#This Row],[Margin_Var]]&gt;=0, "Above Budget", "Below Budget")</f>
        <v>Below Budget</v>
      </c>
      <c r="Y4024" s="5">
        <f>IFERROR(Table1[[#This Row],[Gross_Margin]]/Table1[[#This Row],[Actual_Sales]],0)</f>
        <v>0.57954545454545459</v>
      </c>
      <c r="Z4024" s="5">
        <f>Table1[[#This Row],[Actual_Profit]]/Table1[[#This Row],[Actual_Sales]]</f>
        <v>-9.0909090909090912E-2</v>
      </c>
      <c r="AA4024">
        <v>59</v>
      </c>
      <c r="AB4024" s="5">
        <f>IFERROR(Table1[[#This Row],[Expenses]]/Table1[[#This Row],[Actual_Sales]],0)</f>
        <v>0.67045454545454541</v>
      </c>
      <c r="AC4024">
        <v>33</v>
      </c>
      <c r="AD4024">
        <v>513</v>
      </c>
      <c r="AE4024" s="5">
        <f>IFERROR(Table1[[#This Row],[Inventory]]/Table1[[#This Row],[Actual_Sales]],0)</f>
        <v>5.8295454545454541</v>
      </c>
    </row>
    <row r="4025" spans="1:31" x14ac:dyDescent="0.25">
      <c r="A4025">
        <v>3428</v>
      </c>
      <c r="B4025">
        <v>505</v>
      </c>
      <c r="C4025">
        <v>4</v>
      </c>
      <c r="D4025" s="2">
        <v>40756</v>
      </c>
      <c r="E4025">
        <v>64</v>
      </c>
      <c r="F4025">
        <v>50</v>
      </c>
      <c r="G4025">
        <f>Table1[[#This Row],[Actual_Sales]]-Table1[[#This Row],[Budget_Sales]]</f>
        <v>14</v>
      </c>
      <c r="H4025" s="5">
        <f>IF(
Table1[[#This Row],[Budget_Sales]]=0,
"",
IF(
Table1[[#This Row],[Budget_Sales]]&gt;0,
(Table1[[#This Row],[Actual_Sales]]-Table1[[#This Row],[Budget_Sales]])/Table1[[#This Row],[Budget_Sales]],
(Table1[[#This Row],[Actual_Sales]]-Table1[[#This Row],[Budget_Sales]])/ABS(Table1[[#This Row],[Budget_Sales]])
)
)</f>
        <v>0.28000000000000003</v>
      </c>
      <c r="I4025" s="5" t="str">
        <f>IF(Table1[[#This Row],[Sales_Var]]&gt;=0,"Above Budget","Below Budget")</f>
        <v>Above Budget</v>
      </c>
      <c r="J4025">
        <f>Table1[[#This Row],[Actual_Sales]]-(Table1[[#This Row],[COGS]]+Table1[[#This Row],[Expenses]])</f>
        <v>-6</v>
      </c>
      <c r="K4025">
        <v>0</v>
      </c>
      <c r="L4025">
        <f>Table1[[#This Row],[Actual_Profit]]-Table1[[#This Row],[Budget_Profit]]</f>
        <v>-6</v>
      </c>
      <c r="M4025" s="5" t="str">
        <f>IF(
Table1[[#This Row],[Budget_Profit]]=0,
"",
IF(
Table1[[#This Row],[Budget_Profit]]&gt;0,
(Table1[[#This Row],[Actual_Profit]]-Table1[[#This Row],[Budget_Profit]])/Table1[[#This Row],[Budget_Profit]],
(Table1[[#This Row],[Actual_Profit]]-Table1[[#This Row],[Budget_Profit]])/ABS(Table1[[#This Row],[Budget_Profit]])
)
)</f>
        <v/>
      </c>
      <c r="N4025" s="5" t="str">
        <f>IF(Table1[[#This Row],[Profit_Var]]&gt;=0, "Above Budget", "Below Budget")</f>
        <v>Below Budget</v>
      </c>
      <c r="O4025">
        <v>29</v>
      </c>
      <c r="P4025">
        <v>20</v>
      </c>
      <c r="Q4025">
        <f>Table1[[#This Row],[COGS]]-Table1[[#This Row],[Budget_COGS]]</f>
        <v>9</v>
      </c>
      <c r="R4025" s="5">
        <f>IF(
Table1[[#This Row],[Budget_COGS]]=0,
"",
IF(
Table1[[#This Row],[Budget_COGS]]&gt;0,
(Table1[[#This Row],[Budget_COGS]]-Table1[[#This Row],[COGS]]) / Table1[[#This Row],[Budget_COGS]],
(Table1[[#This Row],[Budget_COGS]]-Table1[[#This Row],[COGS]]) / ABS(Table1[[#This Row],[Budget_COGS]])
)
)</f>
        <v>-0.45</v>
      </c>
      <c r="S4025" s="5" t="str">
        <f>IF(Table1[[#This Row],[COGS _Var]]&gt;=0, "Above Budget", "Below Budget")</f>
        <v>Above Budget</v>
      </c>
      <c r="T4025">
        <f>Table1[[#This Row],[Actual_Sales]]-Table1[[#This Row],[COGS]]</f>
        <v>35</v>
      </c>
      <c r="U4025">
        <v>30</v>
      </c>
      <c r="V4025">
        <f>Table1[[#This Row],[Gross_Margin]]-Table1[[#This Row],[Budget_Margin]]</f>
        <v>5</v>
      </c>
      <c r="W4025" s="5">
        <f>IF(
Table1[[#This Row],[Budget_Margin]]=0,
"",
IF(
Table1[[#This Row],[Budget_Margin]]&gt;0,
(Table1[[#This Row],[Gross_Margin]]-Table1[[#This Row],[Budget_Margin]]) / Table1[[#This Row],[Budget_Margin]],
(Table1[[#This Row],[Gross_Margin]]-Table1[[#This Row],[Budget_Margin]]) / ABS(Table1[[#This Row],[Budget_Margin]])
)
)</f>
        <v>0.16666666666666666</v>
      </c>
      <c r="X4025" s="5" t="str">
        <f>IF(Table1[[#This Row],[Margin_Var]]&gt;=0, "Above Budget", "Below Budget")</f>
        <v>Above Budget</v>
      </c>
      <c r="Y4025" s="5">
        <f>IFERROR(Table1[[#This Row],[Gross_Margin]]/Table1[[#This Row],[Actual_Sales]],0)</f>
        <v>0.546875</v>
      </c>
      <c r="Z4025" s="5">
        <f>Table1[[#This Row],[Actual_Profit]]/Table1[[#This Row],[Actual_Sales]]</f>
        <v>-9.375E-2</v>
      </c>
      <c r="AA4025">
        <v>41</v>
      </c>
      <c r="AB4025" s="5">
        <f>IFERROR(Table1[[#This Row],[Expenses]]/Table1[[#This Row],[Actual_Sales]],0)</f>
        <v>0.640625</v>
      </c>
      <c r="AC4025">
        <v>11</v>
      </c>
      <c r="AD4025">
        <v>-347</v>
      </c>
      <c r="AE4025" s="5">
        <f>IFERROR(Table1[[#This Row],[Inventory]]/Table1[[#This Row],[Actual_Sales]],0)</f>
        <v>-5.421875</v>
      </c>
    </row>
    <row r="4026" spans="1:31" x14ac:dyDescent="0.25">
      <c r="A4026">
        <v>1102</v>
      </c>
      <c r="B4026">
        <v>330</v>
      </c>
      <c r="C4026">
        <v>3</v>
      </c>
      <c r="D4026" s="2">
        <v>40360</v>
      </c>
      <c r="E4026">
        <v>95</v>
      </c>
      <c r="F4026">
        <v>90</v>
      </c>
      <c r="G4026">
        <f>Table1[[#This Row],[Actual_Sales]]-Table1[[#This Row],[Budget_Sales]]</f>
        <v>5</v>
      </c>
      <c r="H4026" s="5">
        <f>IF(
Table1[[#This Row],[Budget_Sales]]=0,
"",
IF(
Table1[[#This Row],[Budget_Sales]]&gt;0,
(Table1[[#This Row],[Actual_Sales]]-Table1[[#This Row],[Budget_Sales]])/Table1[[#This Row],[Budget_Sales]],
(Table1[[#This Row],[Actual_Sales]]-Table1[[#This Row],[Budget_Sales]])/ABS(Table1[[#This Row],[Budget_Sales]])
)
)</f>
        <v>5.5555555555555552E-2</v>
      </c>
      <c r="I4026" s="5" t="str">
        <f>IF(Table1[[#This Row],[Sales_Var]]&gt;=0,"Above Budget","Below Budget")</f>
        <v>Above Budget</v>
      </c>
      <c r="J4026">
        <f>Table1[[#This Row],[Actual_Sales]]-(Table1[[#This Row],[COGS]]+Table1[[#This Row],[Expenses]])</f>
        <v>-9</v>
      </c>
      <c r="K4026">
        <v>0</v>
      </c>
      <c r="L4026">
        <f>Table1[[#This Row],[Actual_Profit]]-Table1[[#This Row],[Budget_Profit]]</f>
        <v>-9</v>
      </c>
      <c r="M4026" s="5" t="str">
        <f>IF(
Table1[[#This Row],[Budget_Profit]]=0,
"",
IF(
Table1[[#This Row],[Budget_Profit]]&gt;0,
(Table1[[#This Row],[Actual_Profit]]-Table1[[#This Row],[Budget_Profit]])/Table1[[#This Row],[Budget_Profit]],
(Table1[[#This Row],[Actual_Profit]]-Table1[[#This Row],[Budget_Profit]])/ABS(Table1[[#This Row],[Budget_Profit]])
)
)</f>
        <v/>
      </c>
      <c r="N4026" s="5" t="str">
        <f>IF(Table1[[#This Row],[Profit_Var]]&gt;=0, "Above Budget", "Below Budget")</f>
        <v>Below Budget</v>
      </c>
      <c r="O4026">
        <v>39</v>
      </c>
      <c r="P4026">
        <v>40</v>
      </c>
      <c r="Q4026">
        <f>Table1[[#This Row],[COGS]]-Table1[[#This Row],[Budget_COGS]]</f>
        <v>-1</v>
      </c>
      <c r="R4026" s="5">
        <f>IF(
Table1[[#This Row],[Budget_COGS]]=0,
"",
IF(
Table1[[#This Row],[Budget_COGS]]&gt;0,
(Table1[[#This Row],[Budget_COGS]]-Table1[[#This Row],[COGS]]) / Table1[[#This Row],[Budget_COGS]],
(Table1[[#This Row],[Budget_COGS]]-Table1[[#This Row],[COGS]]) / ABS(Table1[[#This Row],[Budget_COGS]])
)
)</f>
        <v>2.5000000000000001E-2</v>
      </c>
      <c r="S4026" s="5" t="str">
        <f>IF(Table1[[#This Row],[COGS _Var]]&gt;=0, "Above Budget", "Below Budget")</f>
        <v>Below Budget</v>
      </c>
      <c r="T4026">
        <f>Table1[[#This Row],[Actual_Sales]]-Table1[[#This Row],[COGS]]</f>
        <v>56</v>
      </c>
      <c r="U4026">
        <v>50</v>
      </c>
      <c r="V4026">
        <f>Table1[[#This Row],[Gross_Margin]]-Table1[[#This Row],[Budget_Margin]]</f>
        <v>6</v>
      </c>
      <c r="W4026" s="5">
        <f>IF(
Table1[[#This Row],[Budget_Margin]]=0,
"",
IF(
Table1[[#This Row],[Budget_Margin]]&gt;0,
(Table1[[#This Row],[Gross_Margin]]-Table1[[#This Row],[Budget_Margin]]) / Table1[[#This Row],[Budget_Margin]],
(Table1[[#This Row],[Gross_Margin]]-Table1[[#This Row],[Budget_Margin]]) / ABS(Table1[[#This Row],[Budget_Margin]])
)
)</f>
        <v>0.12</v>
      </c>
      <c r="X4026" s="5" t="str">
        <f>IF(Table1[[#This Row],[Margin_Var]]&gt;=0, "Above Budget", "Below Budget")</f>
        <v>Above Budget</v>
      </c>
      <c r="Y4026" s="5">
        <f>IFERROR(Table1[[#This Row],[Gross_Margin]]/Table1[[#This Row],[Actual_Sales]],0)</f>
        <v>0.58947368421052626</v>
      </c>
      <c r="Z4026" s="5">
        <f>Table1[[#This Row],[Actual_Profit]]/Table1[[#This Row],[Actual_Sales]]</f>
        <v>-9.4736842105263161E-2</v>
      </c>
      <c r="AA4026">
        <v>65</v>
      </c>
      <c r="AB4026" s="5">
        <f>IFERROR(Table1[[#This Row],[Expenses]]/Table1[[#This Row],[Actual_Sales]],0)</f>
        <v>0.68421052631578949</v>
      </c>
      <c r="AC4026">
        <v>36</v>
      </c>
      <c r="AD4026">
        <v>517</v>
      </c>
      <c r="AE4026" s="5">
        <f>IFERROR(Table1[[#This Row],[Inventory]]/Table1[[#This Row],[Actual_Sales]],0)</f>
        <v>5.4421052631578943</v>
      </c>
    </row>
    <row r="4027" spans="1:31" x14ac:dyDescent="0.25">
      <c r="A4027">
        <v>1722</v>
      </c>
      <c r="B4027">
        <v>774</v>
      </c>
      <c r="C4027">
        <v>5</v>
      </c>
      <c r="D4027" s="2">
        <v>40452</v>
      </c>
      <c r="E4027">
        <v>116</v>
      </c>
      <c r="F4027">
        <v>100</v>
      </c>
      <c r="G4027">
        <f>Table1[[#This Row],[Actual_Sales]]-Table1[[#This Row],[Budget_Sales]]</f>
        <v>16</v>
      </c>
      <c r="H4027" s="5">
        <f>IF(
Table1[[#This Row],[Budget_Sales]]=0,
"",
IF(
Table1[[#This Row],[Budget_Sales]]&gt;0,
(Table1[[#This Row],[Actual_Sales]]-Table1[[#This Row],[Budget_Sales]])/Table1[[#This Row],[Budget_Sales]],
(Table1[[#This Row],[Actual_Sales]]-Table1[[#This Row],[Budget_Sales]])/ABS(Table1[[#This Row],[Budget_Sales]])
)
)</f>
        <v>0.16</v>
      </c>
      <c r="I4027" s="5" t="str">
        <f>IF(Table1[[#This Row],[Sales_Var]]&gt;=0,"Above Budget","Below Budget")</f>
        <v>Above Budget</v>
      </c>
      <c r="J4027">
        <f>Table1[[#This Row],[Actual_Sales]]-(Table1[[#This Row],[COGS]]+Table1[[#This Row],[Expenses]])</f>
        <v>-11</v>
      </c>
      <c r="K4027">
        <v>30</v>
      </c>
      <c r="L4027">
        <f>Table1[[#This Row],[Actual_Profit]]-Table1[[#This Row],[Budget_Profit]]</f>
        <v>-41</v>
      </c>
      <c r="M4027" s="5">
        <f>IF(
Table1[[#This Row],[Budget_Profit]]=0,
"",
IF(
Table1[[#This Row],[Budget_Profit]]&gt;0,
(Table1[[#This Row],[Actual_Profit]]-Table1[[#This Row],[Budget_Profit]])/Table1[[#This Row],[Budget_Profit]],
(Table1[[#This Row],[Actual_Profit]]-Table1[[#This Row],[Budget_Profit]])/ABS(Table1[[#This Row],[Budget_Profit]])
)
)</f>
        <v>-1.3666666666666667</v>
      </c>
      <c r="N4027" s="5" t="str">
        <f>IF(Table1[[#This Row],[Profit_Var]]&gt;=0, "Above Budget", "Below Budget")</f>
        <v>Below Budget</v>
      </c>
      <c r="O4027">
        <v>51</v>
      </c>
      <c r="P4027">
        <v>30</v>
      </c>
      <c r="Q4027">
        <f>Table1[[#This Row],[COGS]]-Table1[[#This Row],[Budget_COGS]]</f>
        <v>21</v>
      </c>
      <c r="R4027" s="5">
        <f>IF(
Table1[[#This Row],[Budget_COGS]]=0,
"",
IF(
Table1[[#This Row],[Budget_COGS]]&gt;0,
(Table1[[#This Row],[Budget_COGS]]-Table1[[#This Row],[COGS]]) / Table1[[#This Row],[Budget_COGS]],
(Table1[[#This Row],[Budget_COGS]]-Table1[[#This Row],[COGS]]) / ABS(Table1[[#This Row],[Budget_COGS]])
)
)</f>
        <v>-0.7</v>
      </c>
      <c r="S4027" s="5" t="str">
        <f>IF(Table1[[#This Row],[COGS _Var]]&gt;=0, "Above Budget", "Below Budget")</f>
        <v>Above Budget</v>
      </c>
      <c r="T4027">
        <f>Table1[[#This Row],[Actual_Sales]]-Table1[[#This Row],[COGS]]</f>
        <v>65</v>
      </c>
      <c r="U4027">
        <v>70</v>
      </c>
      <c r="V4027">
        <f>Table1[[#This Row],[Gross_Margin]]-Table1[[#This Row],[Budget_Margin]]</f>
        <v>-5</v>
      </c>
      <c r="W4027" s="5">
        <f>IF(
Table1[[#This Row],[Budget_Margin]]=0,
"",
IF(
Table1[[#This Row],[Budget_Margin]]&gt;0,
(Table1[[#This Row],[Gross_Margin]]-Table1[[#This Row],[Budget_Margin]]) / Table1[[#This Row],[Budget_Margin]],
(Table1[[#This Row],[Gross_Margin]]-Table1[[#This Row],[Budget_Margin]]) / ABS(Table1[[#This Row],[Budget_Margin]])
)
)</f>
        <v>-7.1428571428571425E-2</v>
      </c>
      <c r="X4027" s="5" t="str">
        <f>IF(Table1[[#This Row],[Margin_Var]]&gt;=0, "Above Budget", "Below Budget")</f>
        <v>Below Budget</v>
      </c>
      <c r="Y4027" s="5">
        <f>IFERROR(Table1[[#This Row],[Gross_Margin]]/Table1[[#This Row],[Actual_Sales]],0)</f>
        <v>0.56034482758620685</v>
      </c>
      <c r="Z4027" s="5">
        <f>Table1[[#This Row],[Actual_Profit]]/Table1[[#This Row],[Actual_Sales]]</f>
        <v>-9.4827586206896547E-2</v>
      </c>
      <c r="AA4027">
        <v>76</v>
      </c>
      <c r="AB4027" s="5">
        <f>IFERROR(Table1[[#This Row],[Expenses]]/Table1[[#This Row],[Actual_Sales]],0)</f>
        <v>0.65517241379310343</v>
      </c>
      <c r="AC4027">
        <v>46</v>
      </c>
      <c r="AD4027">
        <v>542</v>
      </c>
      <c r="AE4027" s="5">
        <f>IFERROR(Table1[[#This Row],[Inventory]]/Table1[[#This Row],[Actual_Sales]],0)</f>
        <v>4.6724137931034484</v>
      </c>
    </row>
    <row r="4028" spans="1:31" x14ac:dyDescent="0.25">
      <c r="A4028">
        <v>637</v>
      </c>
      <c r="B4028">
        <v>617</v>
      </c>
      <c r="C4028">
        <v>5</v>
      </c>
      <c r="D4028" s="2">
        <v>40269</v>
      </c>
      <c r="E4028">
        <v>117</v>
      </c>
      <c r="F4028">
        <v>110</v>
      </c>
      <c r="G4028">
        <f>Table1[[#This Row],[Actual_Sales]]-Table1[[#This Row],[Budget_Sales]]</f>
        <v>7</v>
      </c>
      <c r="H4028" s="5">
        <f>IF(
Table1[[#This Row],[Budget_Sales]]=0,
"",
IF(
Table1[[#This Row],[Budget_Sales]]&gt;0,
(Table1[[#This Row],[Actual_Sales]]-Table1[[#This Row],[Budget_Sales]])/Table1[[#This Row],[Budget_Sales]],
(Table1[[#This Row],[Actual_Sales]]-Table1[[#This Row],[Budget_Sales]])/ABS(Table1[[#This Row],[Budget_Sales]])
)
)</f>
        <v>6.363636363636363E-2</v>
      </c>
      <c r="I4028" s="5" t="str">
        <f>IF(Table1[[#This Row],[Sales_Var]]&gt;=0,"Above Budget","Below Budget")</f>
        <v>Above Budget</v>
      </c>
      <c r="J4028">
        <f>Table1[[#This Row],[Actual_Sales]]-(Table1[[#This Row],[COGS]]+Table1[[#This Row],[Expenses]])</f>
        <v>-12</v>
      </c>
      <c r="K4028">
        <v>10</v>
      </c>
      <c r="L4028">
        <f>Table1[[#This Row],[Actual_Profit]]-Table1[[#This Row],[Budget_Profit]]</f>
        <v>-22</v>
      </c>
      <c r="M4028" s="5">
        <f>IF(
Table1[[#This Row],[Budget_Profit]]=0,
"",
IF(
Table1[[#This Row],[Budget_Profit]]&gt;0,
(Table1[[#This Row],[Actual_Profit]]-Table1[[#This Row],[Budget_Profit]])/Table1[[#This Row],[Budget_Profit]],
(Table1[[#This Row],[Actual_Profit]]-Table1[[#This Row],[Budget_Profit]])/ABS(Table1[[#This Row],[Budget_Profit]])
)
)</f>
        <v>-2.2000000000000002</v>
      </c>
      <c r="N4028" s="5" t="str">
        <f>IF(Table1[[#This Row],[Profit_Var]]&gt;=0, "Above Budget", "Below Budget")</f>
        <v>Below Budget</v>
      </c>
      <c r="O4028">
        <v>52</v>
      </c>
      <c r="P4028">
        <v>40</v>
      </c>
      <c r="Q4028">
        <f>Table1[[#This Row],[COGS]]-Table1[[#This Row],[Budget_COGS]]</f>
        <v>12</v>
      </c>
      <c r="R4028" s="5">
        <f>IF(
Table1[[#This Row],[Budget_COGS]]=0,
"",
IF(
Table1[[#This Row],[Budget_COGS]]&gt;0,
(Table1[[#This Row],[Budget_COGS]]-Table1[[#This Row],[COGS]]) / Table1[[#This Row],[Budget_COGS]],
(Table1[[#This Row],[Budget_COGS]]-Table1[[#This Row],[COGS]]) / ABS(Table1[[#This Row],[Budget_COGS]])
)
)</f>
        <v>-0.3</v>
      </c>
      <c r="S4028" s="5" t="str">
        <f>IF(Table1[[#This Row],[COGS _Var]]&gt;=0, "Above Budget", "Below Budget")</f>
        <v>Above Budget</v>
      </c>
      <c r="T4028">
        <f>Table1[[#This Row],[Actual_Sales]]-Table1[[#This Row],[COGS]]</f>
        <v>65</v>
      </c>
      <c r="U4028">
        <v>70</v>
      </c>
      <c r="V4028">
        <f>Table1[[#This Row],[Gross_Margin]]-Table1[[#This Row],[Budget_Margin]]</f>
        <v>-5</v>
      </c>
      <c r="W4028" s="5">
        <f>IF(
Table1[[#This Row],[Budget_Margin]]=0,
"",
IF(
Table1[[#This Row],[Budget_Margin]]&gt;0,
(Table1[[#This Row],[Gross_Margin]]-Table1[[#This Row],[Budget_Margin]]) / Table1[[#This Row],[Budget_Margin]],
(Table1[[#This Row],[Gross_Margin]]-Table1[[#This Row],[Budget_Margin]]) / ABS(Table1[[#This Row],[Budget_Margin]])
)
)</f>
        <v>-7.1428571428571425E-2</v>
      </c>
      <c r="X4028" s="5" t="str">
        <f>IF(Table1[[#This Row],[Margin_Var]]&gt;=0, "Above Budget", "Below Budget")</f>
        <v>Below Budget</v>
      </c>
      <c r="Y4028" s="5">
        <f>IFERROR(Table1[[#This Row],[Gross_Margin]]/Table1[[#This Row],[Actual_Sales]],0)</f>
        <v>0.55555555555555558</v>
      </c>
      <c r="Z4028" s="5">
        <f>Table1[[#This Row],[Actual_Profit]]/Table1[[#This Row],[Actual_Sales]]</f>
        <v>-0.10256410256410256</v>
      </c>
      <c r="AA4028">
        <v>77</v>
      </c>
      <c r="AB4028" s="5">
        <f>IFERROR(Table1[[#This Row],[Expenses]]/Table1[[#This Row],[Actual_Sales]],0)</f>
        <v>0.65811965811965811</v>
      </c>
      <c r="AC4028">
        <v>47</v>
      </c>
      <c r="AD4028">
        <v>458</v>
      </c>
      <c r="AE4028" s="5">
        <f>IFERROR(Table1[[#This Row],[Inventory]]/Table1[[#This Row],[Actual_Sales]],0)</f>
        <v>3.9145299145299144</v>
      </c>
    </row>
    <row r="4029" spans="1:31" x14ac:dyDescent="0.25">
      <c r="A4029">
        <v>240</v>
      </c>
      <c r="B4029">
        <v>505</v>
      </c>
      <c r="C4029">
        <v>4</v>
      </c>
      <c r="D4029" s="2">
        <v>40210</v>
      </c>
      <c r="E4029">
        <v>68</v>
      </c>
      <c r="F4029">
        <v>50</v>
      </c>
      <c r="G4029">
        <f>Table1[[#This Row],[Actual_Sales]]-Table1[[#This Row],[Budget_Sales]]</f>
        <v>18</v>
      </c>
      <c r="H4029" s="5">
        <f>IF(
Table1[[#This Row],[Budget_Sales]]=0,
"",
IF(
Table1[[#This Row],[Budget_Sales]]&gt;0,
(Table1[[#This Row],[Actual_Sales]]-Table1[[#This Row],[Budget_Sales]])/Table1[[#This Row],[Budget_Sales]],
(Table1[[#This Row],[Actual_Sales]]-Table1[[#This Row],[Budget_Sales]])/ABS(Table1[[#This Row],[Budget_Sales]])
)
)</f>
        <v>0.36</v>
      </c>
      <c r="I4029" s="5" t="str">
        <f>IF(Table1[[#This Row],[Sales_Var]]&gt;=0,"Above Budget","Below Budget")</f>
        <v>Above Budget</v>
      </c>
      <c r="J4029">
        <f>Table1[[#This Row],[Actual_Sales]]-(Table1[[#This Row],[COGS]]+Table1[[#This Row],[Expenses]])</f>
        <v>-7</v>
      </c>
      <c r="K4029">
        <v>0</v>
      </c>
      <c r="L4029">
        <f>Table1[[#This Row],[Actual_Profit]]-Table1[[#This Row],[Budget_Profit]]</f>
        <v>-7</v>
      </c>
      <c r="M4029" s="5" t="str">
        <f>IF(
Table1[[#This Row],[Budget_Profit]]=0,
"",
IF(
Table1[[#This Row],[Budget_Profit]]&gt;0,
(Table1[[#This Row],[Actual_Profit]]-Table1[[#This Row],[Budget_Profit]])/Table1[[#This Row],[Budget_Profit]],
(Table1[[#This Row],[Actual_Profit]]-Table1[[#This Row],[Budget_Profit]])/ABS(Table1[[#This Row],[Budget_Profit]])
)
)</f>
        <v/>
      </c>
      <c r="N4029" s="5" t="str">
        <f>IF(Table1[[#This Row],[Profit_Var]]&gt;=0, "Above Budget", "Below Budget")</f>
        <v>Below Budget</v>
      </c>
      <c r="O4029">
        <v>30</v>
      </c>
      <c r="P4029">
        <v>20</v>
      </c>
      <c r="Q4029">
        <f>Table1[[#This Row],[COGS]]-Table1[[#This Row],[Budget_COGS]]</f>
        <v>10</v>
      </c>
      <c r="R4029" s="5">
        <f>IF(
Table1[[#This Row],[Budget_COGS]]=0,
"",
IF(
Table1[[#This Row],[Budget_COGS]]&gt;0,
(Table1[[#This Row],[Budget_COGS]]-Table1[[#This Row],[COGS]]) / Table1[[#This Row],[Budget_COGS]],
(Table1[[#This Row],[Budget_COGS]]-Table1[[#This Row],[COGS]]) / ABS(Table1[[#This Row],[Budget_COGS]])
)
)</f>
        <v>-0.5</v>
      </c>
      <c r="S4029" s="5" t="str">
        <f>IF(Table1[[#This Row],[COGS _Var]]&gt;=0, "Above Budget", "Below Budget")</f>
        <v>Above Budget</v>
      </c>
      <c r="T4029">
        <f>Table1[[#This Row],[Actual_Sales]]-Table1[[#This Row],[COGS]]</f>
        <v>38</v>
      </c>
      <c r="U4029">
        <v>30</v>
      </c>
      <c r="V4029">
        <f>Table1[[#This Row],[Gross_Margin]]-Table1[[#This Row],[Budget_Margin]]</f>
        <v>8</v>
      </c>
      <c r="W4029" s="5">
        <f>IF(
Table1[[#This Row],[Budget_Margin]]=0,
"",
IF(
Table1[[#This Row],[Budget_Margin]]&gt;0,
(Table1[[#This Row],[Gross_Margin]]-Table1[[#This Row],[Budget_Margin]]) / Table1[[#This Row],[Budget_Margin]],
(Table1[[#This Row],[Gross_Margin]]-Table1[[#This Row],[Budget_Margin]]) / ABS(Table1[[#This Row],[Budget_Margin]])
)
)</f>
        <v>0.26666666666666666</v>
      </c>
      <c r="X4029" s="5" t="str">
        <f>IF(Table1[[#This Row],[Margin_Var]]&gt;=0, "Above Budget", "Below Budget")</f>
        <v>Above Budget</v>
      </c>
      <c r="Y4029" s="5">
        <f>IFERROR(Table1[[#This Row],[Gross_Margin]]/Table1[[#This Row],[Actual_Sales]],0)</f>
        <v>0.55882352941176472</v>
      </c>
      <c r="Z4029" s="5">
        <f>Table1[[#This Row],[Actual_Profit]]/Table1[[#This Row],[Actual_Sales]]</f>
        <v>-0.10294117647058823</v>
      </c>
      <c r="AA4029">
        <v>45</v>
      </c>
      <c r="AB4029" s="5">
        <f>IFERROR(Table1[[#This Row],[Expenses]]/Table1[[#This Row],[Actual_Sales]],0)</f>
        <v>0.66176470588235292</v>
      </c>
      <c r="AC4029">
        <v>11</v>
      </c>
      <c r="AD4029">
        <v>104</v>
      </c>
      <c r="AE4029" s="5">
        <f>IFERROR(Table1[[#This Row],[Inventory]]/Table1[[#This Row],[Actual_Sales]],0)</f>
        <v>1.5294117647058822</v>
      </c>
    </row>
    <row r="4030" spans="1:31" x14ac:dyDescent="0.25">
      <c r="A4030">
        <v>197</v>
      </c>
      <c r="B4030">
        <v>314</v>
      </c>
      <c r="C4030">
        <v>12</v>
      </c>
      <c r="D4030" s="2">
        <v>40210</v>
      </c>
      <c r="E4030">
        <v>68</v>
      </c>
      <c r="F4030">
        <v>50</v>
      </c>
      <c r="G4030">
        <f>Table1[[#This Row],[Actual_Sales]]-Table1[[#This Row],[Budget_Sales]]</f>
        <v>18</v>
      </c>
      <c r="H4030" s="5">
        <f>IF(
Table1[[#This Row],[Budget_Sales]]=0,
"",
IF(
Table1[[#This Row],[Budget_Sales]]&gt;0,
(Table1[[#This Row],[Actual_Sales]]-Table1[[#This Row],[Budget_Sales]])/Table1[[#This Row],[Budget_Sales]],
(Table1[[#This Row],[Actual_Sales]]-Table1[[#This Row],[Budget_Sales]])/ABS(Table1[[#This Row],[Budget_Sales]])
)
)</f>
        <v>0.36</v>
      </c>
      <c r="I4030" s="5" t="str">
        <f>IF(Table1[[#This Row],[Sales_Var]]&gt;=0,"Above Budget","Below Budget")</f>
        <v>Above Budget</v>
      </c>
      <c r="J4030">
        <f>Table1[[#This Row],[Actual_Sales]]-(Table1[[#This Row],[COGS]]+Table1[[#This Row],[Expenses]])</f>
        <v>-7</v>
      </c>
      <c r="K4030">
        <v>-10</v>
      </c>
      <c r="L4030">
        <f>Table1[[#This Row],[Actual_Profit]]-Table1[[#This Row],[Budget_Profit]]</f>
        <v>3</v>
      </c>
      <c r="M4030" s="5">
        <f>IF(
Table1[[#This Row],[Budget_Profit]]=0,
"",
IF(
Table1[[#This Row],[Budget_Profit]]&gt;0,
(Table1[[#This Row],[Actual_Profit]]-Table1[[#This Row],[Budget_Profit]])/Table1[[#This Row],[Budget_Profit]],
(Table1[[#This Row],[Actual_Profit]]-Table1[[#This Row],[Budget_Profit]])/ABS(Table1[[#This Row],[Budget_Profit]])
)
)</f>
        <v>0.3</v>
      </c>
      <c r="N4030" s="5" t="str">
        <f>IF(Table1[[#This Row],[Profit_Var]]&gt;=0, "Above Budget", "Below Budget")</f>
        <v>Above Budget</v>
      </c>
      <c r="O4030">
        <v>30</v>
      </c>
      <c r="P4030">
        <v>20</v>
      </c>
      <c r="Q4030">
        <f>Table1[[#This Row],[COGS]]-Table1[[#This Row],[Budget_COGS]]</f>
        <v>10</v>
      </c>
      <c r="R4030" s="5">
        <f>IF(
Table1[[#This Row],[Budget_COGS]]=0,
"",
IF(
Table1[[#This Row],[Budget_COGS]]&gt;0,
(Table1[[#This Row],[Budget_COGS]]-Table1[[#This Row],[COGS]]) / Table1[[#This Row],[Budget_COGS]],
(Table1[[#This Row],[Budget_COGS]]-Table1[[#This Row],[COGS]]) / ABS(Table1[[#This Row],[Budget_COGS]])
)
)</f>
        <v>-0.5</v>
      </c>
      <c r="S4030" s="5" t="str">
        <f>IF(Table1[[#This Row],[COGS _Var]]&gt;=0, "Above Budget", "Below Budget")</f>
        <v>Above Budget</v>
      </c>
      <c r="T4030">
        <f>Table1[[#This Row],[Actual_Sales]]-Table1[[#This Row],[COGS]]</f>
        <v>38</v>
      </c>
      <c r="U4030">
        <v>30</v>
      </c>
      <c r="V4030">
        <f>Table1[[#This Row],[Gross_Margin]]-Table1[[#This Row],[Budget_Margin]]</f>
        <v>8</v>
      </c>
      <c r="W4030" s="5">
        <f>IF(
Table1[[#This Row],[Budget_Margin]]=0,
"",
IF(
Table1[[#This Row],[Budget_Margin]]&gt;0,
(Table1[[#This Row],[Gross_Margin]]-Table1[[#This Row],[Budget_Margin]]) / Table1[[#This Row],[Budget_Margin]],
(Table1[[#This Row],[Gross_Margin]]-Table1[[#This Row],[Budget_Margin]]) / ABS(Table1[[#This Row],[Budget_Margin]])
)
)</f>
        <v>0.26666666666666666</v>
      </c>
      <c r="X4030" s="5" t="str">
        <f>IF(Table1[[#This Row],[Margin_Var]]&gt;=0, "Above Budget", "Below Budget")</f>
        <v>Above Budget</v>
      </c>
      <c r="Y4030" s="5">
        <f>IFERROR(Table1[[#This Row],[Gross_Margin]]/Table1[[#This Row],[Actual_Sales]],0)</f>
        <v>0.55882352941176472</v>
      </c>
      <c r="Z4030" s="5">
        <f>Table1[[#This Row],[Actual_Profit]]/Table1[[#This Row],[Actual_Sales]]</f>
        <v>-0.10294117647058823</v>
      </c>
      <c r="AA4030">
        <v>45</v>
      </c>
      <c r="AB4030" s="5">
        <f>IFERROR(Table1[[#This Row],[Expenses]]/Table1[[#This Row],[Actual_Sales]],0)</f>
        <v>0.66176470588235292</v>
      </c>
      <c r="AC4030">
        <v>11</v>
      </c>
      <c r="AD4030">
        <v>165</v>
      </c>
      <c r="AE4030" s="5">
        <f>IFERROR(Table1[[#This Row],[Inventory]]/Table1[[#This Row],[Actual_Sales]],0)</f>
        <v>2.4264705882352939</v>
      </c>
    </row>
    <row r="4031" spans="1:31" x14ac:dyDescent="0.25">
      <c r="A4031">
        <v>1235</v>
      </c>
      <c r="B4031">
        <v>971</v>
      </c>
      <c r="C4031">
        <v>1</v>
      </c>
      <c r="D4031" s="2">
        <v>40360</v>
      </c>
      <c r="E4031">
        <v>95</v>
      </c>
      <c r="F4031">
        <v>110</v>
      </c>
      <c r="G4031">
        <f>Table1[[#This Row],[Actual_Sales]]-Table1[[#This Row],[Budget_Sales]]</f>
        <v>-15</v>
      </c>
      <c r="H4031" s="5">
        <f>IF(
Table1[[#This Row],[Budget_Sales]]=0,
"",
IF(
Table1[[#This Row],[Budget_Sales]]&gt;0,
(Table1[[#This Row],[Actual_Sales]]-Table1[[#This Row],[Budget_Sales]])/Table1[[#This Row],[Budget_Sales]],
(Table1[[#This Row],[Actual_Sales]]-Table1[[#This Row],[Budget_Sales]])/ABS(Table1[[#This Row],[Budget_Sales]])
)
)</f>
        <v>-0.13636363636363635</v>
      </c>
      <c r="I4031" s="5" t="str">
        <f>IF(Table1[[#This Row],[Sales_Var]]&gt;=0,"Above Budget","Below Budget")</f>
        <v>Below Budget</v>
      </c>
      <c r="J4031">
        <f>Table1[[#This Row],[Actual_Sales]]-(Table1[[#This Row],[COGS]]+Table1[[#This Row],[Expenses]])</f>
        <v>-10</v>
      </c>
      <c r="K4031">
        <v>20</v>
      </c>
      <c r="L4031">
        <f>Table1[[#This Row],[Actual_Profit]]-Table1[[#This Row],[Budget_Profit]]</f>
        <v>-30</v>
      </c>
      <c r="M4031" s="5">
        <f>IF(
Table1[[#This Row],[Budget_Profit]]=0,
"",
IF(
Table1[[#This Row],[Budget_Profit]]&gt;0,
(Table1[[#This Row],[Actual_Profit]]-Table1[[#This Row],[Budget_Profit]])/Table1[[#This Row],[Budget_Profit]],
(Table1[[#This Row],[Actual_Profit]]-Table1[[#This Row],[Budget_Profit]])/ABS(Table1[[#This Row],[Budget_Profit]])
)
)</f>
        <v>-1.5</v>
      </c>
      <c r="N4031" s="5" t="str">
        <f>IF(Table1[[#This Row],[Profit_Var]]&gt;=0, "Above Budget", "Below Budget")</f>
        <v>Below Budget</v>
      </c>
      <c r="O4031">
        <v>39</v>
      </c>
      <c r="P4031">
        <v>40</v>
      </c>
      <c r="Q4031">
        <f>Table1[[#This Row],[COGS]]-Table1[[#This Row],[Budget_COGS]]</f>
        <v>-1</v>
      </c>
      <c r="R4031" s="5">
        <f>IF(
Table1[[#This Row],[Budget_COGS]]=0,
"",
IF(
Table1[[#This Row],[Budget_COGS]]&gt;0,
(Table1[[#This Row],[Budget_COGS]]-Table1[[#This Row],[COGS]]) / Table1[[#This Row],[Budget_COGS]],
(Table1[[#This Row],[Budget_COGS]]-Table1[[#This Row],[COGS]]) / ABS(Table1[[#This Row],[Budget_COGS]])
)
)</f>
        <v>2.5000000000000001E-2</v>
      </c>
      <c r="S4031" s="5" t="str">
        <f>IF(Table1[[#This Row],[COGS _Var]]&gt;=0, "Above Budget", "Below Budget")</f>
        <v>Below Budget</v>
      </c>
      <c r="T4031">
        <f>Table1[[#This Row],[Actual_Sales]]-Table1[[#This Row],[COGS]]</f>
        <v>56</v>
      </c>
      <c r="U4031">
        <v>70</v>
      </c>
      <c r="V4031">
        <f>Table1[[#This Row],[Gross_Margin]]-Table1[[#This Row],[Budget_Margin]]</f>
        <v>-14</v>
      </c>
      <c r="W4031" s="5">
        <f>IF(
Table1[[#This Row],[Budget_Margin]]=0,
"",
IF(
Table1[[#This Row],[Budget_Margin]]&gt;0,
(Table1[[#This Row],[Gross_Margin]]-Table1[[#This Row],[Budget_Margin]]) / Table1[[#This Row],[Budget_Margin]],
(Table1[[#This Row],[Gross_Margin]]-Table1[[#This Row],[Budget_Margin]]) / ABS(Table1[[#This Row],[Budget_Margin]])
)
)</f>
        <v>-0.2</v>
      </c>
      <c r="X4031" s="5" t="str">
        <f>IF(Table1[[#This Row],[Margin_Var]]&gt;=0, "Above Budget", "Below Budget")</f>
        <v>Below Budget</v>
      </c>
      <c r="Y4031" s="5">
        <f>IFERROR(Table1[[#This Row],[Gross_Margin]]/Table1[[#This Row],[Actual_Sales]],0)</f>
        <v>0.58947368421052626</v>
      </c>
      <c r="Z4031" s="5">
        <f>Table1[[#This Row],[Actual_Profit]]/Table1[[#This Row],[Actual_Sales]]</f>
        <v>-0.10526315789473684</v>
      </c>
      <c r="AA4031">
        <v>66</v>
      </c>
      <c r="AB4031" s="5">
        <f>IFERROR(Table1[[#This Row],[Expenses]]/Table1[[#This Row],[Actual_Sales]],0)</f>
        <v>0.69473684210526321</v>
      </c>
      <c r="AC4031">
        <v>36</v>
      </c>
      <c r="AD4031">
        <v>517</v>
      </c>
      <c r="AE4031" s="5">
        <f>IFERROR(Table1[[#This Row],[Inventory]]/Table1[[#This Row],[Actual_Sales]],0)</f>
        <v>5.4421052631578943</v>
      </c>
    </row>
    <row r="4032" spans="1:31" x14ac:dyDescent="0.25">
      <c r="A4032">
        <v>1230</v>
      </c>
      <c r="B4032">
        <v>970</v>
      </c>
      <c r="C4032">
        <v>9</v>
      </c>
      <c r="D4032" s="2">
        <v>40360</v>
      </c>
      <c r="E4032">
        <v>95</v>
      </c>
      <c r="F4032">
        <v>80</v>
      </c>
      <c r="G4032">
        <f>Table1[[#This Row],[Actual_Sales]]-Table1[[#This Row],[Budget_Sales]]</f>
        <v>15</v>
      </c>
      <c r="H4032" s="5">
        <f>IF(
Table1[[#This Row],[Budget_Sales]]=0,
"",
IF(
Table1[[#This Row],[Budget_Sales]]&gt;0,
(Table1[[#This Row],[Actual_Sales]]-Table1[[#This Row],[Budget_Sales]])/Table1[[#This Row],[Budget_Sales]],
(Table1[[#This Row],[Actual_Sales]]-Table1[[#This Row],[Budget_Sales]])/ABS(Table1[[#This Row],[Budget_Sales]])
)
)</f>
        <v>0.1875</v>
      </c>
      <c r="I4032" s="5" t="str">
        <f>IF(Table1[[#This Row],[Sales_Var]]&gt;=0,"Above Budget","Below Budget")</f>
        <v>Above Budget</v>
      </c>
      <c r="J4032">
        <f>Table1[[#This Row],[Actual_Sales]]-(Table1[[#This Row],[COGS]]+Table1[[#This Row],[Expenses]])</f>
        <v>-10</v>
      </c>
      <c r="K4032">
        <v>0</v>
      </c>
      <c r="L4032">
        <f>Table1[[#This Row],[Actual_Profit]]-Table1[[#This Row],[Budget_Profit]]</f>
        <v>-10</v>
      </c>
      <c r="M4032" s="5" t="str">
        <f>IF(
Table1[[#This Row],[Budget_Profit]]=0,
"",
IF(
Table1[[#This Row],[Budget_Profit]]&gt;0,
(Table1[[#This Row],[Actual_Profit]]-Table1[[#This Row],[Budget_Profit]])/Table1[[#This Row],[Budget_Profit]],
(Table1[[#This Row],[Actual_Profit]]-Table1[[#This Row],[Budget_Profit]])/ABS(Table1[[#This Row],[Budget_Profit]])
)
)</f>
        <v/>
      </c>
      <c r="N4032" s="5" t="str">
        <f>IF(Table1[[#This Row],[Profit_Var]]&gt;=0, "Above Budget", "Below Budget")</f>
        <v>Below Budget</v>
      </c>
      <c r="O4032">
        <v>39</v>
      </c>
      <c r="P4032">
        <v>30</v>
      </c>
      <c r="Q4032">
        <f>Table1[[#This Row],[COGS]]-Table1[[#This Row],[Budget_COGS]]</f>
        <v>9</v>
      </c>
      <c r="R4032" s="5">
        <f>IF(
Table1[[#This Row],[Budget_COGS]]=0,
"",
IF(
Table1[[#This Row],[Budget_COGS]]&gt;0,
(Table1[[#This Row],[Budget_COGS]]-Table1[[#This Row],[COGS]]) / Table1[[#This Row],[Budget_COGS]],
(Table1[[#This Row],[Budget_COGS]]-Table1[[#This Row],[COGS]]) / ABS(Table1[[#This Row],[Budget_COGS]])
)
)</f>
        <v>-0.3</v>
      </c>
      <c r="S4032" s="5" t="str">
        <f>IF(Table1[[#This Row],[COGS _Var]]&gt;=0, "Above Budget", "Below Budget")</f>
        <v>Above Budget</v>
      </c>
      <c r="T4032">
        <f>Table1[[#This Row],[Actual_Sales]]-Table1[[#This Row],[COGS]]</f>
        <v>56</v>
      </c>
      <c r="U4032">
        <v>50</v>
      </c>
      <c r="V4032">
        <f>Table1[[#This Row],[Gross_Margin]]-Table1[[#This Row],[Budget_Margin]]</f>
        <v>6</v>
      </c>
      <c r="W4032" s="5">
        <f>IF(
Table1[[#This Row],[Budget_Margin]]=0,
"",
IF(
Table1[[#This Row],[Budget_Margin]]&gt;0,
(Table1[[#This Row],[Gross_Margin]]-Table1[[#This Row],[Budget_Margin]]) / Table1[[#This Row],[Budget_Margin]],
(Table1[[#This Row],[Gross_Margin]]-Table1[[#This Row],[Budget_Margin]]) / ABS(Table1[[#This Row],[Budget_Margin]])
)
)</f>
        <v>0.12</v>
      </c>
      <c r="X4032" s="5" t="str">
        <f>IF(Table1[[#This Row],[Margin_Var]]&gt;=0, "Above Budget", "Below Budget")</f>
        <v>Above Budget</v>
      </c>
      <c r="Y4032" s="5">
        <f>IFERROR(Table1[[#This Row],[Gross_Margin]]/Table1[[#This Row],[Actual_Sales]],0)</f>
        <v>0.58947368421052626</v>
      </c>
      <c r="Z4032" s="5">
        <f>Table1[[#This Row],[Actual_Profit]]/Table1[[#This Row],[Actual_Sales]]</f>
        <v>-0.10526315789473684</v>
      </c>
      <c r="AA4032">
        <v>66</v>
      </c>
      <c r="AB4032" s="5">
        <f>IFERROR(Table1[[#This Row],[Expenses]]/Table1[[#This Row],[Actual_Sales]],0)</f>
        <v>0.69473684210526321</v>
      </c>
      <c r="AC4032">
        <v>36</v>
      </c>
      <c r="AD4032">
        <v>517</v>
      </c>
      <c r="AE4032" s="5">
        <f>IFERROR(Table1[[#This Row],[Inventory]]/Table1[[#This Row],[Actual_Sales]],0)</f>
        <v>5.4421052631578943</v>
      </c>
    </row>
    <row r="4033" spans="1:31" x14ac:dyDescent="0.25">
      <c r="A4033">
        <v>2871</v>
      </c>
      <c r="B4033">
        <v>413</v>
      </c>
      <c r="C4033">
        <v>5</v>
      </c>
      <c r="D4033" s="2">
        <v>40664</v>
      </c>
      <c r="E4033">
        <v>113</v>
      </c>
      <c r="F4033">
        <v>110</v>
      </c>
      <c r="G4033">
        <f>Table1[[#This Row],[Actual_Sales]]-Table1[[#This Row],[Budget_Sales]]</f>
        <v>3</v>
      </c>
      <c r="H4033" s="5">
        <f>IF(
Table1[[#This Row],[Budget_Sales]]=0,
"",
IF(
Table1[[#This Row],[Budget_Sales]]&gt;0,
(Table1[[#This Row],[Actual_Sales]]-Table1[[#This Row],[Budget_Sales]])/Table1[[#This Row],[Budget_Sales]],
(Table1[[#This Row],[Actual_Sales]]-Table1[[#This Row],[Budget_Sales]])/ABS(Table1[[#This Row],[Budget_Sales]])
)
)</f>
        <v>2.7272727272727271E-2</v>
      </c>
      <c r="I4033" s="5" t="str">
        <f>IF(Table1[[#This Row],[Sales_Var]]&gt;=0,"Above Budget","Below Budget")</f>
        <v>Above Budget</v>
      </c>
      <c r="J4033">
        <f>Table1[[#This Row],[Actual_Sales]]-(Table1[[#This Row],[COGS]]+Table1[[#This Row],[Expenses]])</f>
        <v>-12</v>
      </c>
      <c r="K4033">
        <v>0</v>
      </c>
      <c r="L4033">
        <f>Table1[[#This Row],[Actual_Profit]]-Table1[[#This Row],[Budget_Profit]]</f>
        <v>-12</v>
      </c>
      <c r="M4033" s="5" t="str">
        <f>IF(
Table1[[#This Row],[Budget_Profit]]=0,
"",
IF(
Table1[[#This Row],[Budget_Profit]]&gt;0,
(Table1[[#This Row],[Actual_Profit]]-Table1[[#This Row],[Budget_Profit]])/Table1[[#This Row],[Budget_Profit]],
(Table1[[#This Row],[Actual_Profit]]-Table1[[#This Row],[Budget_Profit]])/ABS(Table1[[#This Row],[Budget_Profit]])
)
)</f>
        <v/>
      </c>
      <c r="N4033" s="5" t="str">
        <f>IF(Table1[[#This Row],[Profit_Var]]&gt;=0, "Above Budget", "Below Budget")</f>
        <v>Below Budget</v>
      </c>
      <c r="O4033">
        <v>53</v>
      </c>
      <c r="P4033">
        <v>50</v>
      </c>
      <c r="Q4033">
        <f>Table1[[#This Row],[COGS]]-Table1[[#This Row],[Budget_COGS]]</f>
        <v>3</v>
      </c>
      <c r="R4033" s="5">
        <f>IF(
Table1[[#This Row],[Budget_COGS]]=0,
"",
IF(
Table1[[#This Row],[Budget_COGS]]&gt;0,
(Table1[[#This Row],[Budget_COGS]]-Table1[[#This Row],[COGS]]) / Table1[[#This Row],[Budget_COGS]],
(Table1[[#This Row],[Budget_COGS]]-Table1[[#This Row],[COGS]]) / ABS(Table1[[#This Row],[Budget_COGS]])
)
)</f>
        <v>-0.06</v>
      </c>
      <c r="S4033" s="5" t="str">
        <f>IF(Table1[[#This Row],[COGS _Var]]&gt;=0, "Above Budget", "Below Budget")</f>
        <v>Above Budget</v>
      </c>
      <c r="T4033">
        <f>Table1[[#This Row],[Actual_Sales]]-Table1[[#This Row],[COGS]]</f>
        <v>60</v>
      </c>
      <c r="U4033">
        <v>60</v>
      </c>
      <c r="V4033">
        <f>Table1[[#This Row],[Gross_Margin]]-Table1[[#This Row],[Budget_Margin]]</f>
        <v>0</v>
      </c>
      <c r="W4033" s="5">
        <f>IF(
Table1[[#This Row],[Budget_Margin]]=0,
"",
IF(
Table1[[#This Row],[Budget_Margin]]&gt;0,
(Table1[[#This Row],[Gross_Margin]]-Table1[[#This Row],[Budget_Margin]]) / Table1[[#This Row],[Budget_Margin]],
(Table1[[#This Row],[Gross_Margin]]-Table1[[#This Row],[Budget_Margin]]) / ABS(Table1[[#This Row],[Budget_Margin]])
)
)</f>
        <v>0</v>
      </c>
      <c r="X4033" s="5" t="str">
        <f>IF(Table1[[#This Row],[Margin_Var]]&gt;=0, "Above Budget", "Below Budget")</f>
        <v>Above Budget</v>
      </c>
      <c r="Y4033" s="5">
        <f>IFERROR(Table1[[#This Row],[Gross_Margin]]/Table1[[#This Row],[Actual_Sales]],0)</f>
        <v>0.53097345132743368</v>
      </c>
      <c r="Z4033" s="5">
        <f>Table1[[#This Row],[Actual_Profit]]/Table1[[#This Row],[Actual_Sales]]</f>
        <v>-0.10619469026548672</v>
      </c>
      <c r="AA4033">
        <v>72</v>
      </c>
      <c r="AB4033" s="5">
        <f>IFERROR(Table1[[#This Row],[Expenses]]/Table1[[#This Row],[Actual_Sales]],0)</f>
        <v>0.63716814159292035</v>
      </c>
      <c r="AC4033">
        <v>48</v>
      </c>
      <c r="AD4033">
        <v>491</v>
      </c>
      <c r="AE4033" s="5">
        <f>IFERROR(Table1[[#This Row],[Inventory]]/Table1[[#This Row],[Actual_Sales]],0)</f>
        <v>4.3451327433628322</v>
      </c>
    </row>
    <row r="4034" spans="1:31" x14ac:dyDescent="0.25">
      <c r="A4034">
        <v>3460</v>
      </c>
      <c r="B4034">
        <v>603</v>
      </c>
      <c r="C4034">
        <v>7</v>
      </c>
      <c r="D4034" s="2">
        <v>40756</v>
      </c>
      <c r="E4034">
        <v>64</v>
      </c>
      <c r="F4034">
        <v>60</v>
      </c>
      <c r="G4034">
        <f>Table1[[#This Row],[Actual_Sales]]-Table1[[#This Row],[Budget_Sales]]</f>
        <v>4</v>
      </c>
      <c r="H4034" s="5">
        <f>IF(
Table1[[#This Row],[Budget_Sales]]=0,
"",
IF(
Table1[[#This Row],[Budget_Sales]]&gt;0,
(Table1[[#This Row],[Actual_Sales]]-Table1[[#This Row],[Budget_Sales]])/Table1[[#This Row],[Budget_Sales]],
(Table1[[#This Row],[Actual_Sales]]-Table1[[#This Row],[Budget_Sales]])/ABS(Table1[[#This Row],[Budget_Sales]])
)
)</f>
        <v>6.6666666666666666E-2</v>
      </c>
      <c r="I4034" s="5" t="str">
        <f>IF(Table1[[#This Row],[Sales_Var]]&gt;=0,"Above Budget","Below Budget")</f>
        <v>Above Budget</v>
      </c>
      <c r="J4034">
        <f>Table1[[#This Row],[Actual_Sales]]-(Table1[[#This Row],[COGS]]+Table1[[#This Row],[Expenses]])</f>
        <v>-7</v>
      </c>
      <c r="K4034">
        <v>0</v>
      </c>
      <c r="L4034">
        <f>Table1[[#This Row],[Actual_Profit]]-Table1[[#This Row],[Budget_Profit]]</f>
        <v>-7</v>
      </c>
      <c r="M4034" s="5" t="str">
        <f>IF(
Table1[[#This Row],[Budget_Profit]]=0,
"",
IF(
Table1[[#This Row],[Budget_Profit]]&gt;0,
(Table1[[#This Row],[Actual_Profit]]-Table1[[#This Row],[Budget_Profit]])/Table1[[#This Row],[Budget_Profit]],
(Table1[[#This Row],[Actual_Profit]]-Table1[[#This Row],[Budget_Profit]])/ABS(Table1[[#This Row],[Budget_Profit]])
)
)</f>
        <v/>
      </c>
      <c r="N4034" s="5" t="str">
        <f>IF(Table1[[#This Row],[Profit_Var]]&gt;=0, "Above Budget", "Below Budget")</f>
        <v>Below Budget</v>
      </c>
      <c r="O4034">
        <v>29</v>
      </c>
      <c r="P4034">
        <v>20</v>
      </c>
      <c r="Q4034">
        <f>Table1[[#This Row],[COGS]]-Table1[[#This Row],[Budget_COGS]]</f>
        <v>9</v>
      </c>
      <c r="R4034" s="5">
        <f>IF(
Table1[[#This Row],[Budget_COGS]]=0,
"",
IF(
Table1[[#This Row],[Budget_COGS]]&gt;0,
(Table1[[#This Row],[Budget_COGS]]-Table1[[#This Row],[COGS]]) / Table1[[#This Row],[Budget_COGS]],
(Table1[[#This Row],[Budget_COGS]]-Table1[[#This Row],[COGS]]) / ABS(Table1[[#This Row],[Budget_COGS]])
)
)</f>
        <v>-0.45</v>
      </c>
      <c r="S4034" s="5" t="str">
        <f>IF(Table1[[#This Row],[COGS _Var]]&gt;=0, "Above Budget", "Below Budget")</f>
        <v>Above Budget</v>
      </c>
      <c r="T4034">
        <f>Table1[[#This Row],[Actual_Sales]]-Table1[[#This Row],[COGS]]</f>
        <v>35</v>
      </c>
      <c r="U4034">
        <v>40</v>
      </c>
      <c r="V4034">
        <f>Table1[[#This Row],[Gross_Margin]]-Table1[[#This Row],[Budget_Margin]]</f>
        <v>-5</v>
      </c>
      <c r="W4034" s="5">
        <f>IF(
Table1[[#This Row],[Budget_Margin]]=0,
"",
IF(
Table1[[#This Row],[Budget_Margin]]&gt;0,
(Table1[[#This Row],[Gross_Margin]]-Table1[[#This Row],[Budget_Margin]]) / Table1[[#This Row],[Budget_Margin]],
(Table1[[#This Row],[Gross_Margin]]-Table1[[#This Row],[Budget_Margin]]) / ABS(Table1[[#This Row],[Budget_Margin]])
)
)</f>
        <v>-0.125</v>
      </c>
      <c r="X4034" s="5" t="str">
        <f>IF(Table1[[#This Row],[Margin_Var]]&gt;=0, "Above Budget", "Below Budget")</f>
        <v>Below Budget</v>
      </c>
      <c r="Y4034" s="5">
        <f>IFERROR(Table1[[#This Row],[Gross_Margin]]/Table1[[#This Row],[Actual_Sales]],0)</f>
        <v>0.546875</v>
      </c>
      <c r="Z4034" s="5">
        <f>Table1[[#This Row],[Actual_Profit]]/Table1[[#This Row],[Actual_Sales]]</f>
        <v>-0.109375</v>
      </c>
      <c r="AA4034">
        <v>42</v>
      </c>
      <c r="AB4034" s="5">
        <f>IFERROR(Table1[[#This Row],[Expenses]]/Table1[[#This Row],[Actual_Sales]],0)</f>
        <v>0.65625</v>
      </c>
      <c r="AC4034">
        <v>11</v>
      </c>
      <c r="AD4034">
        <v>215</v>
      </c>
      <c r="AE4034" s="5">
        <f>IFERROR(Table1[[#This Row],[Inventory]]/Table1[[#This Row],[Actual_Sales]],0)</f>
        <v>3.359375</v>
      </c>
    </row>
    <row r="4035" spans="1:31" x14ac:dyDescent="0.25">
      <c r="A4035">
        <v>3387</v>
      </c>
      <c r="B4035">
        <v>314</v>
      </c>
      <c r="C4035">
        <v>12</v>
      </c>
      <c r="D4035" s="2">
        <v>40756</v>
      </c>
      <c r="E4035">
        <v>64</v>
      </c>
      <c r="F4035">
        <v>50</v>
      </c>
      <c r="G4035">
        <f>Table1[[#This Row],[Actual_Sales]]-Table1[[#This Row],[Budget_Sales]]</f>
        <v>14</v>
      </c>
      <c r="H4035" s="5">
        <f>IF(
Table1[[#This Row],[Budget_Sales]]=0,
"",
IF(
Table1[[#This Row],[Budget_Sales]]&gt;0,
(Table1[[#This Row],[Actual_Sales]]-Table1[[#This Row],[Budget_Sales]])/Table1[[#This Row],[Budget_Sales]],
(Table1[[#This Row],[Actual_Sales]]-Table1[[#This Row],[Budget_Sales]])/ABS(Table1[[#This Row],[Budget_Sales]])
)
)</f>
        <v>0.28000000000000003</v>
      </c>
      <c r="I4035" s="5" t="str">
        <f>IF(Table1[[#This Row],[Sales_Var]]&gt;=0,"Above Budget","Below Budget")</f>
        <v>Above Budget</v>
      </c>
      <c r="J4035">
        <f>Table1[[#This Row],[Actual_Sales]]-(Table1[[#This Row],[COGS]]+Table1[[#This Row],[Expenses]])</f>
        <v>-7</v>
      </c>
      <c r="K4035">
        <v>-10</v>
      </c>
      <c r="L4035">
        <f>Table1[[#This Row],[Actual_Profit]]-Table1[[#This Row],[Budget_Profit]]</f>
        <v>3</v>
      </c>
      <c r="M4035" s="5">
        <f>IF(
Table1[[#This Row],[Budget_Profit]]=0,
"",
IF(
Table1[[#This Row],[Budget_Profit]]&gt;0,
(Table1[[#This Row],[Actual_Profit]]-Table1[[#This Row],[Budget_Profit]])/Table1[[#This Row],[Budget_Profit]],
(Table1[[#This Row],[Actual_Profit]]-Table1[[#This Row],[Budget_Profit]])/ABS(Table1[[#This Row],[Budget_Profit]])
)
)</f>
        <v>0.3</v>
      </c>
      <c r="N4035" s="5" t="str">
        <f>IF(Table1[[#This Row],[Profit_Var]]&gt;=0, "Above Budget", "Below Budget")</f>
        <v>Above Budget</v>
      </c>
      <c r="O4035">
        <v>29</v>
      </c>
      <c r="P4035">
        <v>20</v>
      </c>
      <c r="Q4035">
        <f>Table1[[#This Row],[COGS]]-Table1[[#This Row],[Budget_COGS]]</f>
        <v>9</v>
      </c>
      <c r="R4035" s="5">
        <f>IF(
Table1[[#This Row],[Budget_COGS]]=0,
"",
IF(
Table1[[#This Row],[Budget_COGS]]&gt;0,
(Table1[[#This Row],[Budget_COGS]]-Table1[[#This Row],[COGS]]) / Table1[[#This Row],[Budget_COGS]],
(Table1[[#This Row],[Budget_COGS]]-Table1[[#This Row],[COGS]]) / ABS(Table1[[#This Row],[Budget_COGS]])
)
)</f>
        <v>-0.45</v>
      </c>
      <c r="S4035" s="5" t="str">
        <f>IF(Table1[[#This Row],[COGS _Var]]&gt;=0, "Above Budget", "Below Budget")</f>
        <v>Above Budget</v>
      </c>
      <c r="T4035">
        <f>Table1[[#This Row],[Actual_Sales]]-Table1[[#This Row],[COGS]]</f>
        <v>35</v>
      </c>
      <c r="U4035">
        <v>30</v>
      </c>
      <c r="V4035">
        <f>Table1[[#This Row],[Gross_Margin]]-Table1[[#This Row],[Budget_Margin]]</f>
        <v>5</v>
      </c>
      <c r="W4035" s="5">
        <f>IF(
Table1[[#This Row],[Budget_Margin]]=0,
"",
IF(
Table1[[#This Row],[Budget_Margin]]&gt;0,
(Table1[[#This Row],[Gross_Margin]]-Table1[[#This Row],[Budget_Margin]]) / Table1[[#This Row],[Budget_Margin]],
(Table1[[#This Row],[Gross_Margin]]-Table1[[#This Row],[Budget_Margin]]) / ABS(Table1[[#This Row],[Budget_Margin]])
)
)</f>
        <v>0.16666666666666666</v>
      </c>
      <c r="X4035" s="5" t="str">
        <f>IF(Table1[[#This Row],[Margin_Var]]&gt;=0, "Above Budget", "Below Budget")</f>
        <v>Above Budget</v>
      </c>
      <c r="Y4035" s="5">
        <f>IFERROR(Table1[[#This Row],[Gross_Margin]]/Table1[[#This Row],[Actual_Sales]],0)</f>
        <v>0.546875</v>
      </c>
      <c r="Z4035" s="5">
        <f>Table1[[#This Row],[Actual_Profit]]/Table1[[#This Row],[Actual_Sales]]</f>
        <v>-0.109375</v>
      </c>
      <c r="AA4035">
        <v>42</v>
      </c>
      <c r="AB4035" s="5">
        <f>IFERROR(Table1[[#This Row],[Expenses]]/Table1[[#This Row],[Actual_Sales]],0)</f>
        <v>0.65625</v>
      </c>
      <c r="AC4035">
        <v>11</v>
      </c>
      <c r="AD4035">
        <v>215</v>
      </c>
      <c r="AE4035" s="5">
        <f>IFERROR(Table1[[#This Row],[Inventory]]/Table1[[#This Row],[Actual_Sales]],0)</f>
        <v>3.359375</v>
      </c>
    </row>
    <row r="4036" spans="1:31" x14ac:dyDescent="0.25">
      <c r="A4036">
        <v>3408</v>
      </c>
      <c r="B4036">
        <v>435</v>
      </c>
      <c r="C4036">
        <v>13</v>
      </c>
      <c r="D4036" s="2">
        <v>40756</v>
      </c>
      <c r="E4036">
        <v>64</v>
      </c>
      <c r="F4036">
        <v>40</v>
      </c>
      <c r="G4036">
        <f>Table1[[#This Row],[Actual_Sales]]-Table1[[#This Row],[Budget_Sales]]</f>
        <v>24</v>
      </c>
      <c r="H4036" s="5">
        <f>IF(
Table1[[#This Row],[Budget_Sales]]=0,
"",
IF(
Table1[[#This Row],[Budget_Sales]]&gt;0,
(Table1[[#This Row],[Actual_Sales]]-Table1[[#This Row],[Budget_Sales]])/Table1[[#This Row],[Budget_Sales]],
(Table1[[#This Row],[Actual_Sales]]-Table1[[#This Row],[Budget_Sales]])/ABS(Table1[[#This Row],[Budget_Sales]])
)
)</f>
        <v>0.6</v>
      </c>
      <c r="I4036" s="5" t="str">
        <f>IF(Table1[[#This Row],[Sales_Var]]&gt;=0,"Above Budget","Below Budget")</f>
        <v>Above Budget</v>
      </c>
      <c r="J4036">
        <f>Table1[[#This Row],[Actual_Sales]]-(Table1[[#This Row],[COGS]]+Table1[[#This Row],[Expenses]])</f>
        <v>-7</v>
      </c>
      <c r="K4036">
        <v>10</v>
      </c>
      <c r="L4036">
        <f>Table1[[#This Row],[Actual_Profit]]-Table1[[#This Row],[Budget_Profit]]</f>
        <v>-17</v>
      </c>
      <c r="M4036" s="5">
        <f>IF(
Table1[[#This Row],[Budget_Profit]]=0,
"",
IF(
Table1[[#This Row],[Budget_Profit]]&gt;0,
(Table1[[#This Row],[Actual_Profit]]-Table1[[#This Row],[Budget_Profit]])/Table1[[#This Row],[Budget_Profit]],
(Table1[[#This Row],[Actual_Profit]]-Table1[[#This Row],[Budget_Profit]])/ABS(Table1[[#This Row],[Budget_Profit]])
)
)</f>
        <v>-1.7</v>
      </c>
      <c r="N4036" s="5" t="str">
        <f>IF(Table1[[#This Row],[Profit_Var]]&gt;=0, "Above Budget", "Below Budget")</f>
        <v>Below Budget</v>
      </c>
      <c r="O4036">
        <v>29</v>
      </c>
      <c r="P4036">
        <v>10</v>
      </c>
      <c r="Q4036">
        <f>Table1[[#This Row],[COGS]]-Table1[[#This Row],[Budget_COGS]]</f>
        <v>19</v>
      </c>
      <c r="R4036" s="5">
        <f>IF(
Table1[[#This Row],[Budget_COGS]]=0,
"",
IF(
Table1[[#This Row],[Budget_COGS]]&gt;0,
(Table1[[#This Row],[Budget_COGS]]-Table1[[#This Row],[COGS]]) / Table1[[#This Row],[Budget_COGS]],
(Table1[[#This Row],[Budget_COGS]]-Table1[[#This Row],[COGS]]) / ABS(Table1[[#This Row],[Budget_COGS]])
)
)</f>
        <v>-1.9</v>
      </c>
      <c r="S4036" s="5" t="str">
        <f>IF(Table1[[#This Row],[COGS _Var]]&gt;=0, "Above Budget", "Below Budget")</f>
        <v>Above Budget</v>
      </c>
      <c r="T4036">
        <f>Table1[[#This Row],[Actual_Sales]]-Table1[[#This Row],[COGS]]</f>
        <v>35</v>
      </c>
      <c r="U4036">
        <v>30</v>
      </c>
      <c r="V4036">
        <f>Table1[[#This Row],[Gross_Margin]]-Table1[[#This Row],[Budget_Margin]]</f>
        <v>5</v>
      </c>
      <c r="W4036" s="5">
        <f>IF(
Table1[[#This Row],[Budget_Margin]]=0,
"",
IF(
Table1[[#This Row],[Budget_Margin]]&gt;0,
(Table1[[#This Row],[Gross_Margin]]-Table1[[#This Row],[Budget_Margin]]) / Table1[[#This Row],[Budget_Margin]],
(Table1[[#This Row],[Gross_Margin]]-Table1[[#This Row],[Budget_Margin]]) / ABS(Table1[[#This Row],[Budget_Margin]])
)
)</f>
        <v>0.16666666666666666</v>
      </c>
      <c r="X4036" s="5" t="str">
        <f>IF(Table1[[#This Row],[Margin_Var]]&gt;=0, "Above Budget", "Below Budget")</f>
        <v>Above Budget</v>
      </c>
      <c r="Y4036" s="5">
        <f>IFERROR(Table1[[#This Row],[Gross_Margin]]/Table1[[#This Row],[Actual_Sales]],0)</f>
        <v>0.546875</v>
      </c>
      <c r="Z4036" s="5">
        <f>Table1[[#This Row],[Actual_Profit]]/Table1[[#This Row],[Actual_Sales]]</f>
        <v>-0.109375</v>
      </c>
      <c r="AA4036">
        <v>42</v>
      </c>
      <c r="AB4036" s="5">
        <f>IFERROR(Table1[[#This Row],[Expenses]]/Table1[[#This Row],[Actual_Sales]],0)</f>
        <v>0.65625</v>
      </c>
      <c r="AC4036">
        <v>11</v>
      </c>
      <c r="AD4036">
        <v>215</v>
      </c>
      <c r="AE4036" s="5">
        <f>IFERROR(Table1[[#This Row],[Inventory]]/Table1[[#This Row],[Actual_Sales]],0)</f>
        <v>3.359375</v>
      </c>
    </row>
    <row r="4037" spans="1:31" x14ac:dyDescent="0.25">
      <c r="A4037">
        <v>788</v>
      </c>
      <c r="B4037">
        <v>505</v>
      </c>
      <c r="C4037">
        <v>3</v>
      </c>
      <c r="D4037" s="2">
        <v>40299</v>
      </c>
      <c r="E4037">
        <v>136</v>
      </c>
      <c r="F4037">
        <v>170</v>
      </c>
      <c r="G4037">
        <f>Table1[[#This Row],[Actual_Sales]]-Table1[[#This Row],[Budget_Sales]]</f>
        <v>-34</v>
      </c>
      <c r="H4037" s="5">
        <f>IF(
Table1[[#This Row],[Budget_Sales]]=0,
"",
IF(
Table1[[#This Row],[Budget_Sales]]&gt;0,
(Table1[[#This Row],[Actual_Sales]]-Table1[[#This Row],[Budget_Sales]])/Table1[[#This Row],[Budget_Sales]],
(Table1[[#This Row],[Actual_Sales]]-Table1[[#This Row],[Budget_Sales]])/ABS(Table1[[#This Row],[Budget_Sales]])
)
)</f>
        <v>-0.2</v>
      </c>
      <c r="I4037" s="5" t="str">
        <f>IF(Table1[[#This Row],[Sales_Var]]&gt;=0,"Above Budget","Below Budget")</f>
        <v>Below Budget</v>
      </c>
      <c r="J4037">
        <f>Table1[[#This Row],[Actual_Sales]]-(Table1[[#This Row],[COGS]]+Table1[[#This Row],[Expenses]])</f>
        <v>-15</v>
      </c>
      <c r="K4037">
        <v>10</v>
      </c>
      <c r="L4037">
        <f>Table1[[#This Row],[Actual_Profit]]-Table1[[#This Row],[Budget_Profit]]</f>
        <v>-25</v>
      </c>
      <c r="M4037" s="5">
        <f>IF(
Table1[[#This Row],[Budget_Profit]]=0,
"",
IF(
Table1[[#This Row],[Budget_Profit]]&gt;0,
(Table1[[#This Row],[Actual_Profit]]-Table1[[#This Row],[Budget_Profit]])/Table1[[#This Row],[Budget_Profit]],
(Table1[[#This Row],[Actual_Profit]]-Table1[[#This Row],[Budget_Profit]])/ABS(Table1[[#This Row],[Budget_Profit]])
)
)</f>
        <v>-2.5</v>
      </c>
      <c r="N4037" s="5" t="str">
        <f>IF(Table1[[#This Row],[Profit_Var]]&gt;=0, "Above Budget", "Below Budget")</f>
        <v>Below Budget</v>
      </c>
      <c r="O4037">
        <v>98</v>
      </c>
      <c r="P4037">
        <v>120</v>
      </c>
      <c r="Q4037">
        <f>Table1[[#This Row],[COGS]]-Table1[[#This Row],[Budget_COGS]]</f>
        <v>-22</v>
      </c>
      <c r="R4037" s="5">
        <f>IF(
Table1[[#This Row],[Budget_COGS]]=0,
"",
IF(
Table1[[#This Row],[Budget_COGS]]&gt;0,
(Table1[[#This Row],[Budget_COGS]]-Table1[[#This Row],[COGS]]) / Table1[[#This Row],[Budget_COGS]],
(Table1[[#This Row],[Budget_COGS]]-Table1[[#This Row],[COGS]]) / ABS(Table1[[#This Row],[Budget_COGS]])
)
)</f>
        <v>0.18333333333333332</v>
      </c>
      <c r="S4037" s="5" t="str">
        <f>IF(Table1[[#This Row],[COGS _Var]]&gt;=0, "Above Budget", "Below Budget")</f>
        <v>Below Budget</v>
      </c>
      <c r="T4037">
        <f>Table1[[#This Row],[Actual_Sales]]-Table1[[#This Row],[COGS]]</f>
        <v>38</v>
      </c>
      <c r="U4037">
        <v>50</v>
      </c>
      <c r="V4037">
        <f>Table1[[#This Row],[Gross_Margin]]-Table1[[#This Row],[Budget_Margin]]</f>
        <v>-12</v>
      </c>
      <c r="W4037" s="5">
        <f>IF(
Table1[[#This Row],[Budget_Margin]]=0,
"",
IF(
Table1[[#This Row],[Budget_Margin]]&gt;0,
(Table1[[#This Row],[Gross_Margin]]-Table1[[#This Row],[Budget_Margin]]) / Table1[[#This Row],[Budget_Margin]],
(Table1[[#This Row],[Gross_Margin]]-Table1[[#This Row],[Budget_Margin]]) / ABS(Table1[[#This Row],[Budget_Margin]])
)
)</f>
        <v>-0.24</v>
      </c>
      <c r="X4037" s="5" t="str">
        <f>IF(Table1[[#This Row],[Margin_Var]]&gt;=0, "Above Budget", "Below Budget")</f>
        <v>Below Budget</v>
      </c>
      <c r="Y4037" s="5">
        <f>IFERROR(Table1[[#This Row],[Gross_Margin]]/Table1[[#This Row],[Actual_Sales]],0)</f>
        <v>0.27941176470588236</v>
      </c>
      <c r="Z4037" s="5">
        <f>Table1[[#This Row],[Actual_Profit]]/Table1[[#This Row],[Actual_Sales]]</f>
        <v>-0.11029411764705882</v>
      </c>
      <c r="AA4037">
        <v>53</v>
      </c>
      <c r="AB4037" s="5">
        <f>IFERROR(Table1[[#This Row],[Expenses]]/Table1[[#This Row],[Actual_Sales]],0)</f>
        <v>0.38970588235294118</v>
      </c>
      <c r="AC4037">
        <v>30</v>
      </c>
      <c r="AD4037">
        <v>973</v>
      </c>
      <c r="AE4037" s="5">
        <f>IFERROR(Table1[[#This Row],[Inventory]]/Table1[[#This Row],[Actual_Sales]],0)</f>
        <v>7.1544117647058822</v>
      </c>
    </row>
    <row r="4038" spans="1:31" x14ac:dyDescent="0.25">
      <c r="A4038">
        <v>825</v>
      </c>
      <c r="B4038">
        <v>660</v>
      </c>
      <c r="C4038">
        <v>9</v>
      </c>
      <c r="D4038" s="2">
        <v>40299</v>
      </c>
      <c r="E4038">
        <v>136</v>
      </c>
      <c r="F4038">
        <v>110</v>
      </c>
      <c r="G4038">
        <f>Table1[[#This Row],[Actual_Sales]]-Table1[[#This Row],[Budget_Sales]]</f>
        <v>26</v>
      </c>
      <c r="H4038" s="5">
        <f>IF(
Table1[[#This Row],[Budget_Sales]]=0,
"",
IF(
Table1[[#This Row],[Budget_Sales]]&gt;0,
(Table1[[#This Row],[Actual_Sales]]-Table1[[#This Row],[Budget_Sales]])/Table1[[#This Row],[Budget_Sales]],
(Table1[[#This Row],[Actual_Sales]]-Table1[[#This Row],[Budget_Sales]])/ABS(Table1[[#This Row],[Budget_Sales]])
)
)</f>
        <v>0.23636363636363636</v>
      </c>
      <c r="I4038" s="5" t="str">
        <f>IF(Table1[[#This Row],[Sales_Var]]&gt;=0,"Above Budget","Below Budget")</f>
        <v>Above Budget</v>
      </c>
      <c r="J4038">
        <f>Table1[[#This Row],[Actual_Sales]]-(Table1[[#This Row],[COGS]]+Table1[[#This Row],[Expenses]])</f>
        <v>-15</v>
      </c>
      <c r="K4038">
        <v>0</v>
      </c>
      <c r="L4038">
        <f>Table1[[#This Row],[Actual_Profit]]-Table1[[#This Row],[Budget_Profit]]</f>
        <v>-15</v>
      </c>
      <c r="M4038" s="5" t="str">
        <f>IF(
Table1[[#This Row],[Budget_Profit]]=0,
"",
IF(
Table1[[#This Row],[Budget_Profit]]&gt;0,
(Table1[[#This Row],[Actual_Profit]]-Table1[[#This Row],[Budget_Profit]])/Table1[[#This Row],[Budget_Profit]],
(Table1[[#This Row],[Actual_Profit]]-Table1[[#This Row],[Budget_Profit]])/ABS(Table1[[#This Row],[Budget_Profit]])
)
)</f>
        <v/>
      </c>
      <c r="N4038" s="5" t="str">
        <f>IF(Table1[[#This Row],[Profit_Var]]&gt;=0, "Above Budget", "Below Budget")</f>
        <v>Below Budget</v>
      </c>
      <c r="O4038">
        <v>98</v>
      </c>
      <c r="P4038">
        <v>80</v>
      </c>
      <c r="Q4038">
        <f>Table1[[#This Row],[COGS]]-Table1[[#This Row],[Budget_COGS]]</f>
        <v>18</v>
      </c>
      <c r="R4038" s="5">
        <f>IF(
Table1[[#This Row],[Budget_COGS]]=0,
"",
IF(
Table1[[#This Row],[Budget_COGS]]&gt;0,
(Table1[[#This Row],[Budget_COGS]]-Table1[[#This Row],[COGS]]) / Table1[[#This Row],[Budget_COGS]],
(Table1[[#This Row],[Budget_COGS]]-Table1[[#This Row],[COGS]]) / ABS(Table1[[#This Row],[Budget_COGS]])
)
)</f>
        <v>-0.22500000000000001</v>
      </c>
      <c r="S4038" s="5" t="str">
        <f>IF(Table1[[#This Row],[COGS _Var]]&gt;=0, "Above Budget", "Below Budget")</f>
        <v>Above Budget</v>
      </c>
      <c r="T4038">
        <f>Table1[[#This Row],[Actual_Sales]]-Table1[[#This Row],[COGS]]</f>
        <v>38</v>
      </c>
      <c r="U4038">
        <v>30</v>
      </c>
      <c r="V4038">
        <f>Table1[[#This Row],[Gross_Margin]]-Table1[[#This Row],[Budget_Margin]]</f>
        <v>8</v>
      </c>
      <c r="W4038" s="5">
        <f>IF(
Table1[[#This Row],[Budget_Margin]]=0,
"",
IF(
Table1[[#This Row],[Budget_Margin]]&gt;0,
(Table1[[#This Row],[Gross_Margin]]-Table1[[#This Row],[Budget_Margin]]) / Table1[[#This Row],[Budget_Margin]],
(Table1[[#This Row],[Gross_Margin]]-Table1[[#This Row],[Budget_Margin]]) / ABS(Table1[[#This Row],[Budget_Margin]])
)
)</f>
        <v>0.26666666666666666</v>
      </c>
      <c r="X4038" s="5" t="str">
        <f>IF(Table1[[#This Row],[Margin_Var]]&gt;=0, "Above Budget", "Below Budget")</f>
        <v>Above Budget</v>
      </c>
      <c r="Y4038" s="5">
        <f>IFERROR(Table1[[#This Row],[Gross_Margin]]/Table1[[#This Row],[Actual_Sales]],0)</f>
        <v>0.27941176470588236</v>
      </c>
      <c r="Z4038" s="5">
        <f>Table1[[#This Row],[Actual_Profit]]/Table1[[#This Row],[Actual_Sales]]</f>
        <v>-0.11029411764705882</v>
      </c>
      <c r="AA4038">
        <v>53</v>
      </c>
      <c r="AB4038" s="5">
        <f>IFERROR(Table1[[#This Row],[Expenses]]/Table1[[#This Row],[Actual_Sales]],0)</f>
        <v>0.38970588235294118</v>
      </c>
      <c r="AC4038">
        <v>30</v>
      </c>
      <c r="AD4038">
        <v>973</v>
      </c>
      <c r="AE4038" s="5">
        <f>IFERROR(Table1[[#This Row],[Inventory]]/Table1[[#This Row],[Actual_Sales]],0)</f>
        <v>7.1544117647058822</v>
      </c>
    </row>
    <row r="4039" spans="1:31" x14ac:dyDescent="0.25">
      <c r="A4039">
        <v>771</v>
      </c>
      <c r="B4039">
        <v>435</v>
      </c>
      <c r="C4039">
        <v>10</v>
      </c>
      <c r="D4039" s="2">
        <v>40299</v>
      </c>
      <c r="E4039">
        <v>136</v>
      </c>
      <c r="F4039">
        <v>110</v>
      </c>
      <c r="G4039">
        <f>Table1[[#This Row],[Actual_Sales]]-Table1[[#This Row],[Budget_Sales]]</f>
        <v>26</v>
      </c>
      <c r="H4039" s="5">
        <f>IF(
Table1[[#This Row],[Budget_Sales]]=0,
"",
IF(
Table1[[#This Row],[Budget_Sales]]&gt;0,
(Table1[[#This Row],[Actual_Sales]]-Table1[[#This Row],[Budget_Sales]])/Table1[[#This Row],[Budget_Sales]],
(Table1[[#This Row],[Actual_Sales]]-Table1[[#This Row],[Budget_Sales]])/ABS(Table1[[#This Row],[Budget_Sales]])
)
)</f>
        <v>0.23636363636363636</v>
      </c>
      <c r="I4039" s="5" t="str">
        <f>IF(Table1[[#This Row],[Sales_Var]]&gt;=0,"Above Budget","Below Budget")</f>
        <v>Above Budget</v>
      </c>
      <c r="J4039">
        <f>Table1[[#This Row],[Actual_Sales]]-(Table1[[#This Row],[COGS]]+Table1[[#This Row],[Expenses]])</f>
        <v>-15</v>
      </c>
      <c r="K4039">
        <v>-10</v>
      </c>
      <c r="L4039">
        <f>Table1[[#This Row],[Actual_Profit]]-Table1[[#This Row],[Budget_Profit]]</f>
        <v>-5</v>
      </c>
      <c r="M4039" s="5">
        <f>IF(
Table1[[#This Row],[Budget_Profit]]=0,
"",
IF(
Table1[[#This Row],[Budget_Profit]]&gt;0,
(Table1[[#This Row],[Actual_Profit]]-Table1[[#This Row],[Budget_Profit]])/Table1[[#This Row],[Budget_Profit]],
(Table1[[#This Row],[Actual_Profit]]-Table1[[#This Row],[Budget_Profit]])/ABS(Table1[[#This Row],[Budget_Profit]])
)
)</f>
        <v>-0.5</v>
      </c>
      <c r="N4039" s="5" t="str">
        <f>IF(Table1[[#This Row],[Profit_Var]]&gt;=0, "Above Budget", "Below Budget")</f>
        <v>Below Budget</v>
      </c>
      <c r="O4039">
        <v>98</v>
      </c>
      <c r="P4039">
        <v>80</v>
      </c>
      <c r="Q4039">
        <f>Table1[[#This Row],[COGS]]-Table1[[#This Row],[Budget_COGS]]</f>
        <v>18</v>
      </c>
      <c r="R4039" s="5">
        <f>IF(
Table1[[#This Row],[Budget_COGS]]=0,
"",
IF(
Table1[[#This Row],[Budget_COGS]]&gt;0,
(Table1[[#This Row],[Budget_COGS]]-Table1[[#This Row],[COGS]]) / Table1[[#This Row],[Budget_COGS]],
(Table1[[#This Row],[Budget_COGS]]-Table1[[#This Row],[COGS]]) / ABS(Table1[[#This Row],[Budget_COGS]])
)
)</f>
        <v>-0.22500000000000001</v>
      </c>
      <c r="S4039" s="5" t="str">
        <f>IF(Table1[[#This Row],[COGS _Var]]&gt;=0, "Above Budget", "Below Budget")</f>
        <v>Above Budget</v>
      </c>
      <c r="T4039">
        <f>Table1[[#This Row],[Actual_Sales]]-Table1[[#This Row],[COGS]]</f>
        <v>38</v>
      </c>
      <c r="U4039">
        <v>30</v>
      </c>
      <c r="V4039">
        <f>Table1[[#This Row],[Gross_Margin]]-Table1[[#This Row],[Budget_Margin]]</f>
        <v>8</v>
      </c>
      <c r="W4039" s="5">
        <f>IF(
Table1[[#This Row],[Budget_Margin]]=0,
"",
IF(
Table1[[#This Row],[Budget_Margin]]&gt;0,
(Table1[[#This Row],[Gross_Margin]]-Table1[[#This Row],[Budget_Margin]]) / Table1[[#This Row],[Budget_Margin]],
(Table1[[#This Row],[Gross_Margin]]-Table1[[#This Row],[Budget_Margin]]) / ABS(Table1[[#This Row],[Budget_Margin]])
)
)</f>
        <v>0.26666666666666666</v>
      </c>
      <c r="X4039" s="5" t="str">
        <f>IF(Table1[[#This Row],[Margin_Var]]&gt;=0, "Above Budget", "Below Budget")</f>
        <v>Above Budget</v>
      </c>
      <c r="Y4039" s="5">
        <f>IFERROR(Table1[[#This Row],[Gross_Margin]]/Table1[[#This Row],[Actual_Sales]],0)</f>
        <v>0.27941176470588236</v>
      </c>
      <c r="Z4039" s="5">
        <f>Table1[[#This Row],[Actual_Profit]]/Table1[[#This Row],[Actual_Sales]]</f>
        <v>-0.11029411764705882</v>
      </c>
      <c r="AA4039">
        <v>53</v>
      </c>
      <c r="AB4039" s="5">
        <f>IFERROR(Table1[[#This Row],[Expenses]]/Table1[[#This Row],[Actual_Sales]],0)</f>
        <v>0.38970588235294118</v>
      </c>
      <c r="AC4039">
        <v>30</v>
      </c>
      <c r="AD4039">
        <v>973</v>
      </c>
      <c r="AE4039" s="5">
        <f>IFERROR(Table1[[#This Row],[Inventory]]/Table1[[#This Row],[Actual_Sales]],0)</f>
        <v>7.1544117647058822</v>
      </c>
    </row>
    <row r="4040" spans="1:31" x14ac:dyDescent="0.25">
      <c r="A4040">
        <v>76</v>
      </c>
      <c r="B4040">
        <v>505</v>
      </c>
      <c r="C4040">
        <v>5</v>
      </c>
      <c r="D4040" s="2">
        <v>40179</v>
      </c>
      <c r="E4040">
        <v>90</v>
      </c>
      <c r="F4040">
        <v>70</v>
      </c>
      <c r="G4040">
        <f>Table1[[#This Row],[Actual_Sales]]-Table1[[#This Row],[Budget_Sales]]</f>
        <v>20</v>
      </c>
      <c r="H4040" s="5">
        <f>IF(
Table1[[#This Row],[Budget_Sales]]=0,
"",
IF(
Table1[[#This Row],[Budget_Sales]]&gt;0,
(Table1[[#This Row],[Actual_Sales]]-Table1[[#This Row],[Budget_Sales]])/Table1[[#This Row],[Budget_Sales]],
(Table1[[#This Row],[Actual_Sales]]-Table1[[#This Row],[Budget_Sales]])/ABS(Table1[[#This Row],[Budget_Sales]])
)
)</f>
        <v>0.2857142857142857</v>
      </c>
      <c r="I4040" s="5" t="str">
        <f>IF(Table1[[#This Row],[Sales_Var]]&gt;=0,"Above Budget","Below Budget")</f>
        <v>Above Budget</v>
      </c>
      <c r="J4040">
        <f>Table1[[#This Row],[Actual_Sales]]-(Table1[[#This Row],[COGS]]+Table1[[#This Row],[Expenses]])</f>
        <v>-10</v>
      </c>
      <c r="K4040">
        <v>-10</v>
      </c>
      <c r="L4040">
        <f>Table1[[#This Row],[Actual_Profit]]-Table1[[#This Row],[Budget_Profit]]</f>
        <v>0</v>
      </c>
      <c r="M4040" s="5">
        <f>IF(
Table1[[#This Row],[Budget_Profit]]=0,
"",
IF(
Table1[[#This Row],[Budget_Profit]]&gt;0,
(Table1[[#This Row],[Actual_Profit]]-Table1[[#This Row],[Budget_Profit]])/Table1[[#This Row],[Budget_Profit]],
(Table1[[#This Row],[Actual_Profit]]-Table1[[#This Row],[Budget_Profit]])/ABS(Table1[[#This Row],[Budget_Profit]])
)
)</f>
        <v>0</v>
      </c>
      <c r="N4040" s="5" t="str">
        <f>IF(Table1[[#This Row],[Profit_Var]]&gt;=0, "Above Budget", "Below Budget")</f>
        <v>Above Budget</v>
      </c>
      <c r="O4040">
        <v>37</v>
      </c>
      <c r="P4040">
        <v>30</v>
      </c>
      <c r="Q4040">
        <f>Table1[[#This Row],[COGS]]-Table1[[#This Row],[Budget_COGS]]</f>
        <v>7</v>
      </c>
      <c r="R4040" s="5">
        <f>IF(
Table1[[#This Row],[Budget_COGS]]=0,
"",
IF(
Table1[[#This Row],[Budget_COGS]]&gt;0,
(Table1[[#This Row],[Budget_COGS]]-Table1[[#This Row],[COGS]]) / Table1[[#This Row],[Budget_COGS]],
(Table1[[#This Row],[Budget_COGS]]-Table1[[#This Row],[COGS]]) / ABS(Table1[[#This Row],[Budget_COGS]])
)
)</f>
        <v>-0.23333333333333334</v>
      </c>
      <c r="S4040" s="5" t="str">
        <f>IF(Table1[[#This Row],[COGS _Var]]&gt;=0, "Above Budget", "Below Budget")</f>
        <v>Above Budget</v>
      </c>
      <c r="T4040">
        <f>Table1[[#This Row],[Actual_Sales]]-Table1[[#This Row],[COGS]]</f>
        <v>53</v>
      </c>
      <c r="U4040">
        <v>40</v>
      </c>
      <c r="V4040">
        <f>Table1[[#This Row],[Gross_Margin]]-Table1[[#This Row],[Budget_Margin]]</f>
        <v>13</v>
      </c>
      <c r="W4040" s="5">
        <f>IF(
Table1[[#This Row],[Budget_Margin]]=0,
"",
IF(
Table1[[#This Row],[Budget_Margin]]&gt;0,
(Table1[[#This Row],[Gross_Margin]]-Table1[[#This Row],[Budget_Margin]]) / Table1[[#This Row],[Budget_Margin]],
(Table1[[#This Row],[Gross_Margin]]-Table1[[#This Row],[Budget_Margin]]) / ABS(Table1[[#This Row],[Budget_Margin]])
)
)</f>
        <v>0.32500000000000001</v>
      </c>
      <c r="X4040" s="5" t="str">
        <f>IF(Table1[[#This Row],[Margin_Var]]&gt;=0, "Above Budget", "Below Budget")</f>
        <v>Above Budget</v>
      </c>
      <c r="Y4040" s="5">
        <f>IFERROR(Table1[[#This Row],[Gross_Margin]]/Table1[[#This Row],[Actual_Sales]],0)</f>
        <v>0.58888888888888891</v>
      </c>
      <c r="Z4040" s="5">
        <f>Table1[[#This Row],[Actual_Profit]]/Table1[[#This Row],[Actual_Sales]]</f>
        <v>-0.1111111111111111</v>
      </c>
      <c r="AA4040">
        <v>63</v>
      </c>
      <c r="AB4040" s="5">
        <f>IFERROR(Table1[[#This Row],[Expenses]]/Table1[[#This Row],[Actual_Sales]],0)</f>
        <v>0.7</v>
      </c>
      <c r="AC4040">
        <v>34</v>
      </c>
      <c r="AD4040">
        <v>261</v>
      </c>
      <c r="AE4040" s="5">
        <f>IFERROR(Table1[[#This Row],[Inventory]]/Table1[[#This Row],[Actual_Sales]],0)</f>
        <v>2.9</v>
      </c>
    </row>
    <row r="4041" spans="1:31" x14ac:dyDescent="0.25">
      <c r="A4041">
        <v>100</v>
      </c>
      <c r="B4041">
        <v>603</v>
      </c>
      <c r="C4041">
        <v>5</v>
      </c>
      <c r="D4041" s="2">
        <v>40179</v>
      </c>
      <c r="E4041">
        <v>90</v>
      </c>
      <c r="F4041">
        <v>80</v>
      </c>
      <c r="G4041">
        <f>Table1[[#This Row],[Actual_Sales]]-Table1[[#This Row],[Budget_Sales]]</f>
        <v>10</v>
      </c>
      <c r="H4041" s="5">
        <f>IF(
Table1[[#This Row],[Budget_Sales]]=0,
"",
IF(
Table1[[#This Row],[Budget_Sales]]&gt;0,
(Table1[[#This Row],[Actual_Sales]]-Table1[[#This Row],[Budget_Sales]])/Table1[[#This Row],[Budget_Sales]],
(Table1[[#This Row],[Actual_Sales]]-Table1[[#This Row],[Budget_Sales]])/ABS(Table1[[#This Row],[Budget_Sales]])
)
)</f>
        <v>0.125</v>
      </c>
      <c r="I4041" s="5" t="str">
        <f>IF(Table1[[#This Row],[Sales_Var]]&gt;=0,"Above Budget","Below Budget")</f>
        <v>Above Budget</v>
      </c>
      <c r="J4041">
        <f>Table1[[#This Row],[Actual_Sales]]-(Table1[[#This Row],[COGS]]+Table1[[#This Row],[Expenses]])</f>
        <v>-10</v>
      </c>
      <c r="K4041">
        <v>0</v>
      </c>
      <c r="L4041">
        <f>Table1[[#This Row],[Actual_Profit]]-Table1[[#This Row],[Budget_Profit]]</f>
        <v>-10</v>
      </c>
      <c r="M4041" s="5" t="str">
        <f>IF(
Table1[[#This Row],[Budget_Profit]]=0,
"",
IF(
Table1[[#This Row],[Budget_Profit]]&gt;0,
(Table1[[#This Row],[Actual_Profit]]-Table1[[#This Row],[Budget_Profit]])/Table1[[#This Row],[Budget_Profit]],
(Table1[[#This Row],[Actual_Profit]]-Table1[[#This Row],[Budget_Profit]])/ABS(Table1[[#This Row],[Budget_Profit]])
)
)</f>
        <v/>
      </c>
      <c r="N4041" s="5" t="str">
        <f>IF(Table1[[#This Row],[Profit_Var]]&gt;=0, "Above Budget", "Below Budget")</f>
        <v>Below Budget</v>
      </c>
      <c r="O4041">
        <v>37</v>
      </c>
      <c r="P4041">
        <v>30</v>
      </c>
      <c r="Q4041">
        <f>Table1[[#This Row],[COGS]]-Table1[[#This Row],[Budget_COGS]]</f>
        <v>7</v>
      </c>
      <c r="R4041" s="5">
        <f>IF(
Table1[[#This Row],[Budget_COGS]]=0,
"",
IF(
Table1[[#This Row],[Budget_COGS]]&gt;0,
(Table1[[#This Row],[Budget_COGS]]-Table1[[#This Row],[COGS]]) / Table1[[#This Row],[Budget_COGS]],
(Table1[[#This Row],[Budget_COGS]]-Table1[[#This Row],[COGS]]) / ABS(Table1[[#This Row],[Budget_COGS]])
)
)</f>
        <v>-0.23333333333333334</v>
      </c>
      <c r="S4041" s="5" t="str">
        <f>IF(Table1[[#This Row],[COGS _Var]]&gt;=0, "Above Budget", "Below Budget")</f>
        <v>Above Budget</v>
      </c>
      <c r="T4041">
        <f>Table1[[#This Row],[Actual_Sales]]-Table1[[#This Row],[COGS]]</f>
        <v>53</v>
      </c>
      <c r="U4041">
        <v>50</v>
      </c>
      <c r="V4041">
        <f>Table1[[#This Row],[Gross_Margin]]-Table1[[#This Row],[Budget_Margin]]</f>
        <v>3</v>
      </c>
      <c r="W4041" s="5">
        <f>IF(
Table1[[#This Row],[Budget_Margin]]=0,
"",
IF(
Table1[[#This Row],[Budget_Margin]]&gt;0,
(Table1[[#This Row],[Gross_Margin]]-Table1[[#This Row],[Budget_Margin]]) / Table1[[#This Row],[Budget_Margin]],
(Table1[[#This Row],[Gross_Margin]]-Table1[[#This Row],[Budget_Margin]]) / ABS(Table1[[#This Row],[Budget_Margin]])
)
)</f>
        <v>0.06</v>
      </c>
      <c r="X4041" s="5" t="str">
        <f>IF(Table1[[#This Row],[Margin_Var]]&gt;=0, "Above Budget", "Below Budget")</f>
        <v>Above Budget</v>
      </c>
      <c r="Y4041" s="5">
        <f>IFERROR(Table1[[#This Row],[Gross_Margin]]/Table1[[#This Row],[Actual_Sales]],0)</f>
        <v>0.58888888888888891</v>
      </c>
      <c r="Z4041" s="5">
        <f>Table1[[#This Row],[Actual_Profit]]/Table1[[#This Row],[Actual_Sales]]</f>
        <v>-0.1111111111111111</v>
      </c>
      <c r="AA4041">
        <v>63</v>
      </c>
      <c r="AB4041" s="5">
        <f>IFERROR(Table1[[#This Row],[Expenses]]/Table1[[#This Row],[Actual_Sales]],0)</f>
        <v>0.7</v>
      </c>
      <c r="AC4041">
        <v>34</v>
      </c>
      <c r="AD4041">
        <v>261</v>
      </c>
      <c r="AE4041" s="5">
        <f>IFERROR(Table1[[#This Row],[Inventory]]/Table1[[#This Row],[Actual_Sales]],0)</f>
        <v>2.9</v>
      </c>
    </row>
    <row r="4042" spans="1:31" x14ac:dyDescent="0.25">
      <c r="A4042">
        <v>53</v>
      </c>
      <c r="B4042">
        <v>435</v>
      </c>
      <c r="C4042">
        <v>11</v>
      </c>
      <c r="D4042" s="2">
        <v>40179</v>
      </c>
      <c r="E4042">
        <v>90</v>
      </c>
      <c r="F4042">
        <v>60</v>
      </c>
      <c r="G4042">
        <f>Table1[[#This Row],[Actual_Sales]]-Table1[[#This Row],[Budget_Sales]]</f>
        <v>30</v>
      </c>
      <c r="H4042" s="5">
        <f>IF(
Table1[[#This Row],[Budget_Sales]]=0,
"",
IF(
Table1[[#This Row],[Budget_Sales]]&gt;0,
(Table1[[#This Row],[Actual_Sales]]-Table1[[#This Row],[Budget_Sales]])/Table1[[#This Row],[Budget_Sales]],
(Table1[[#This Row],[Actual_Sales]]-Table1[[#This Row],[Budget_Sales]])/ABS(Table1[[#This Row],[Budget_Sales]])
)
)</f>
        <v>0.5</v>
      </c>
      <c r="I4042" s="5" t="str">
        <f>IF(Table1[[#This Row],[Sales_Var]]&gt;=0,"Above Budget","Below Budget")</f>
        <v>Above Budget</v>
      </c>
      <c r="J4042">
        <f>Table1[[#This Row],[Actual_Sales]]-(Table1[[#This Row],[COGS]]+Table1[[#This Row],[Expenses]])</f>
        <v>-10</v>
      </c>
      <c r="K4042">
        <v>0</v>
      </c>
      <c r="L4042">
        <f>Table1[[#This Row],[Actual_Profit]]-Table1[[#This Row],[Budget_Profit]]</f>
        <v>-10</v>
      </c>
      <c r="M4042" s="5" t="str">
        <f>IF(
Table1[[#This Row],[Budget_Profit]]=0,
"",
IF(
Table1[[#This Row],[Budget_Profit]]&gt;0,
(Table1[[#This Row],[Actual_Profit]]-Table1[[#This Row],[Budget_Profit]])/Table1[[#This Row],[Budget_Profit]],
(Table1[[#This Row],[Actual_Profit]]-Table1[[#This Row],[Budget_Profit]])/ABS(Table1[[#This Row],[Budget_Profit]])
)
)</f>
        <v/>
      </c>
      <c r="N4042" s="5" t="str">
        <f>IF(Table1[[#This Row],[Profit_Var]]&gt;=0, "Above Budget", "Below Budget")</f>
        <v>Below Budget</v>
      </c>
      <c r="O4042">
        <v>37</v>
      </c>
      <c r="P4042">
        <v>20</v>
      </c>
      <c r="Q4042">
        <f>Table1[[#This Row],[COGS]]-Table1[[#This Row],[Budget_COGS]]</f>
        <v>17</v>
      </c>
      <c r="R4042" s="5">
        <f>IF(
Table1[[#This Row],[Budget_COGS]]=0,
"",
IF(
Table1[[#This Row],[Budget_COGS]]&gt;0,
(Table1[[#This Row],[Budget_COGS]]-Table1[[#This Row],[COGS]]) / Table1[[#This Row],[Budget_COGS]],
(Table1[[#This Row],[Budget_COGS]]-Table1[[#This Row],[COGS]]) / ABS(Table1[[#This Row],[Budget_COGS]])
)
)</f>
        <v>-0.85</v>
      </c>
      <c r="S4042" s="5" t="str">
        <f>IF(Table1[[#This Row],[COGS _Var]]&gt;=0, "Above Budget", "Below Budget")</f>
        <v>Above Budget</v>
      </c>
      <c r="T4042">
        <f>Table1[[#This Row],[Actual_Sales]]-Table1[[#This Row],[COGS]]</f>
        <v>53</v>
      </c>
      <c r="U4042">
        <v>40</v>
      </c>
      <c r="V4042">
        <f>Table1[[#This Row],[Gross_Margin]]-Table1[[#This Row],[Budget_Margin]]</f>
        <v>13</v>
      </c>
      <c r="W4042" s="5">
        <f>IF(
Table1[[#This Row],[Budget_Margin]]=0,
"",
IF(
Table1[[#This Row],[Budget_Margin]]&gt;0,
(Table1[[#This Row],[Gross_Margin]]-Table1[[#This Row],[Budget_Margin]]) / Table1[[#This Row],[Budget_Margin]],
(Table1[[#This Row],[Gross_Margin]]-Table1[[#This Row],[Budget_Margin]]) / ABS(Table1[[#This Row],[Budget_Margin]])
)
)</f>
        <v>0.32500000000000001</v>
      </c>
      <c r="X4042" s="5" t="str">
        <f>IF(Table1[[#This Row],[Margin_Var]]&gt;=0, "Above Budget", "Below Budget")</f>
        <v>Above Budget</v>
      </c>
      <c r="Y4042" s="5">
        <f>IFERROR(Table1[[#This Row],[Gross_Margin]]/Table1[[#This Row],[Actual_Sales]],0)</f>
        <v>0.58888888888888891</v>
      </c>
      <c r="Z4042" s="5">
        <f>Table1[[#This Row],[Actual_Profit]]/Table1[[#This Row],[Actual_Sales]]</f>
        <v>-0.1111111111111111</v>
      </c>
      <c r="AA4042">
        <v>63</v>
      </c>
      <c r="AB4042" s="5">
        <f>IFERROR(Table1[[#This Row],[Expenses]]/Table1[[#This Row],[Actual_Sales]],0)</f>
        <v>0.7</v>
      </c>
      <c r="AC4042">
        <v>34</v>
      </c>
      <c r="AD4042">
        <v>261</v>
      </c>
      <c r="AE4042" s="5">
        <f>IFERROR(Table1[[#This Row],[Inventory]]/Table1[[#This Row],[Actual_Sales]],0)</f>
        <v>2.9</v>
      </c>
    </row>
    <row r="4043" spans="1:31" x14ac:dyDescent="0.25">
      <c r="A4043">
        <v>1408</v>
      </c>
      <c r="B4043">
        <v>970</v>
      </c>
      <c r="C4043">
        <v>9</v>
      </c>
      <c r="D4043" s="2">
        <v>40391</v>
      </c>
      <c r="E4043">
        <v>89</v>
      </c>
      <c r="F4043">
        <v>70</v>
      </c>
      <c r="G4043">
        <f>Table1[[#This Row],[Actual_Sales]]-Table1[[#This Row],[Budget_Sales]]</f>
        <v>19</v>
      </c>
      <c r="H4043" s="5">
        <f>IF(
Table1[[#This Row],[Budget_Sales]]=0,
"",
IF(
Table1[[#This Row],[Budget_Sales]]&gt;0,
(Table1[[#This Row],[Actual_Sales]]-Table1[[#This Row],[Budget_Sales]])/Table1[[#This Row],[Budget_Sales]],
(Table1[[#This Row],[Actual_Sales]]-Table1[[#This Row],[Budget_Sales]])/ABS(Table1[[#This Row],[Budget_Sales]])
)
)</f>
        <v>0.27142857142857141</v>
      </c>
      <c r="I4043" s="5" t="str">
        <f>IF(Table1[[#This Row],[Sales_Var]]&gt;=0,"Above Budget","Below Budget")</f>
        <v>Above Budget</v>
      </c>
      <c r="J4043">
        <f>Table1[[#This Row],[Actual_Sales]]-(Table1[[#This Row],[COGS]]+Table1[[#This Row],[Expenses]])</f>
        <v>-10</v>
      </c>
      <c r="K4043">
        <v>0</v>
      </c>
      <c r="L4043">
        <f>Table1[[#This Row],[Actual_Profit]]-Table1[[#This Row],[Budget_Profit]]</f>
        <v>-10</v>
      </c>
      <c r="M4043" s="5" t="str">
        <f>IF(
Table1[[#This Row],[Budget_Profit]]=0,
"",
IF(
Table1[[#This Row],[Budget_Profit]]&gt;0,
(Table1[[#This Row],[Actual_Profit]]-Table1[[#This Row],[Budget_Profit]])/Table1[[#This Row],[Budget_Profit]],
(Table1[[#This Row],[Actual_Profit]]-Table1[[#This Row],[Budget_Profit]])/ABS(Table1[[#This Row],[Budget_Profit]])
)
)</f>
        <v/>
      </c>
      <c r="N4043" s="5" t="str">
        <f>IF(Table1[[#This Row],[Profit_Var]]&gt;=0, "Above Budget", "Below Budget")</f>
        <v>Below Budget</v>
      </c>
      <c r="O4043">
        <v>37</v>
      </c>
      <c r="P4043">
        <v>30</v>
      </c>
      <c r="Q4043">
        <f>Table1[[#This Row],[COGS]]-Table1[[#This Row],[Budget_COGS]]</f>
        <v>7</v>
      </c>
      <c r="R4043" s="5">
        <f>IF(
Table1[[#This Row],[Budget_COGS]]=0,
"",
IF(
Table1[[#This Row],[Budget_COGS]]&gt;0,
(Table1[[#This Row],[Budget_COGS]]-Table1[[#This Row],[COGS]]) / Table1[[#This Row],[Budget_COGS]],
(Table1[[#This Row],[Budget_COGS]]-Table1[[#This Row],[COGS]]) / ABS(Table1[[#This Row],[Budget_COGS]])
)
)</f>
        <v>-0.23333333333333334</v>
      </c>
      <c r="S4043" s="5" t="str">
        <f>IF(Table1[[#This Row],[COGS _Var]]&gt;=0, "Above Budget", "Below Budget")</f>
        <v>Above Budget</v>
      </c>
      <c r="T4043">
        <f>Table1[[#This Row],[Actual_Sales]]-Table1[[#This Row],[COGS]]</f>
        <v>52</v>
      </c>
      <c r="U4043">
        <v>40</v>
      </c>
      <c r="V4043">
        <f>Table1[[#This Row],[Gross_Margin]]-Table1[[#This Row],[Budget_Margin]]</f>
        <v>12</v>
      </c>
      <c r="W4043" s="5">
        <f>IF(
Table1[[#This Row],[Budget_Margin]]=0,
"",
IF(
Table1[[#This Row],[Budget_Margin]]&gt;0,
(Table1[[#This Row],[Gross_Margin]]-Table1[[#This Row],[Budget_Margin]]) / Table1[[#This Row],[Budget_Margin]],
(Table1[[#This Row],[Gross_Margin]]-Table1[[#This Row],[Budget_Margin]]) / ABS(Table1[[#This Row],[Budget_Margin]])
)
)</f>
        <v>0.3</v>
      </c>
      <c r="X4043" s="5" t="str">
        <f>IF(Table1[[#This Row],[Margin_Var]]&gt;=0, "Above Budget", "Below Budget")</f>
        <v>Above Budget</v>
      </c>
      <c r="Y4043" s="5">
        <f>IFERROR(Table1[[#This Row],[Gross_Margin]]/Table1[[#This Row],[Actual_Sales]],0)</f>
        <v>0.5842696629213483</v>
      </c>
      <c r="Z4043" s="5">
        <f>Table1[[#This Row],[Actual_Profit]]/Table1[[#This Row],[Actual_Sales]]</f>
        <v>-0.11235955056179775</v>
      </c>
      <c r="AA4043">
        <v>62</v>
      </c>
      <c r="AB4043" s="5">
        <f>IFERROR(Table1[[#This Row],[Expenses]]/Table1[[#This Row],[Actual_Sales]],0)</f>
        <v>0.6966292134831461</v>
      </c>
      <c r="AC4043">
        <v>33</v>
      </c>
      <c r="AD4043">
        <v>513</v>
      </c>
      <c r="AE4043" s="5">
        <f>IFERROR(Table1[[#This Row],[Inventory]]/Table1[[#This Row],[Actual_Sales]],0)</f>
        <v>5.7640449438202248</v>
      </c>
    </row>
    <row r="4044" spans="1:31" x14ac:dyDescent="0.25">
      <c r="A4044">
        <v>3807</v>
      </c>
      <c r="B4044">
        <v>573</v>
      </c>
      <c r="C4044">
        <v>12</v>
      </c>
      <c r="D4044" s="2">
        <v>40817</v>
      </c>
      <c r="E4044">
        <v>60</v>
      </c>
      <c r="F4044">
        <v>30</v>
      </c>
      <c r="G4044">
        <f>Table1[[#This Row],[Actual_Sales]]-Table1[[#This Row],[Budget_Sales]]</f>
        <v>30</v>
      </c>
      <c r="H4044" s="5">
        <f>IF(
Table1[[#This Row],[Budget_Sales]]=0,
"",
IF(
Table1[[#This Row],[Budget_Sales]]&gt;0,
(Table1[[#This Row],[Actual_Sales]]-Table1[[#This Row],[Budget_Sales]])/Table1[[#This Row],[Budget_Sales]],
(Table1[[#This Row],[Actual_Sales]]-Table1[[#This Row],[Budget_Sales]])/ABS(Table1[[#This Row],[Budget_Sales]])
)
)</f>
        <v>1</v>
      </c>
      <c r="I4044" s="5" t="str">
        <f>IF(Table1[[#This Row],[Sales_Var]]&gt;=0,"Above Budget","Below Budget")</f>
        <v>Above Budget</v>
      </c>
      <c r="J4044">
        <f>Table1[[#This Row],[Actual_Sales]]-(Table1[[#This Row],[COGS]]+Table1[[#This Row],[Expenses]])</f>
        <v>-7</v>
      </c>
      <c r="K4044">
        <v>0</v>
      </c>
      <c r="L4044">
        <f>Table1[[#This Row],[Actual_Profit]]-Table1[[#This Row],[Budget_Profit]]</f>
        <v>-7</v>
      </c>
      <c r="M4044" s="5" t="str">
        <f>IF(
Table1[[#This Row],[Budget_Profit]]=0,
"",
IF(
Table1[[#This Row],[Budget_Profit]]&gt;0,
(Table1[[#This Row],[Actual_Profit]]-Table1[[#This Row],[Budget_Profit]])/Table1[[#This Row],[Budget_Profit]],
(Table1[[#This Row],[Actual_Profit]]-Table1[[#This Row],[Budget_Profit]])/ABS(Table1[[#This Row],[Budget_Profit]])
)
)</f>
        <v/>
      </c>
      <c r="N4044" s="5" t="str">
        <f>IF(Table1[[#This Row],[Profit_Var]]&gt;=0, "Above Budget", "Below Budget")</f>
        <v>Below Budget</v>
      </c>
      <c r="O4044">
        <v>25</v>
      </c>
      <c r="P4044">
        <v>10</v>
      </c>
      <c r="Q4044">
        <f>Table1[[#This Row],[COGS]]-Table1[[#This Row],[Budget_COGS]]</f>
        <v>15</v>
      </c>
      <c r="R4044" s="5">
        <f>IF(
Table1[[#This Row],[Budget_COGS]]=0,
"",
IF(
Table1[[#This Row],[Budget_COGS]]&gt;0,
(Table1[[#This Row],[Budget_COGS]]-Table1[[#This Row],[COGS]]) / Table1[[#This Row],[Budget_COGS]],
(Table1[[#This Row],[Budget_COGS]]-Table1[[#This Row],[COGS]]) / ABS(Table1[[#This Row],[Budget_COGS]])
)
)</f>
        <v>-1.5</v>
      </c>
      <c r="S4044" s="5" t="str">
        <f>IF(Table1[[#This Row],[COGS _Var]]&gt;=0, "Above Budget", "Below Budget")</f>
        <v>Above Budget</v>
      </c>
      <c r="T4044">
        <f>Table1[[#This Row],[Actual_Sales]]-Table1[[#This Row],[COGS]]</f>
        <v>35</v>
      </c>
      <c r="U4044">
        <v>20</v>
      </c>
      <c r="V4044">
        <f>Table1[[#This Row],[Gross_Margin]]-Table1[[#This Row],[Budget_Margin]]</f>
        <v>15</v>
      </c>
      <c r="W4044" s="5">
        <f>IF(
Table1[[#This Row],[Budget_Margin]]=0,
"",
IF(
Table1[[#This Row],[Budget_Margin]]&gt;0,
(Table1[[#This Row],[Gross_Margin]]-Table1[[#This Row],[Budget_Margin]]) / Table1[[#This Row],[Budget_Margin]],
(Table1[[#This Row],[Gross_Margin]]-Table1[[#This Row],[Budget_Margin]]) / ABS(Table1[[#This Row],[Budget_Margin]])
)
)</f>
        <v>0.75</v>
      </c>
      <c r="X4044" s="5" t="str">
        <f>IF(Table1[[#This Row],[Margin_Var]]&gt;=0, "Above Budget", "Below Budget")</f>
        <v>Above Budget</v>
      </c>
      <c r="Y4044" s="5">
        <f>IFERROR(Table1[[#This Row],[Gross_Margin]]/Table1[[#This Row],[Actual_Sales]],0)</f>
        <v>0.58333333333333337</v>
      </c>
      <c r="Z4044" s="5">
        <f>Table1[[#This Row],[Actual_Profit]]/Table1[[#This Row],[Actual_Sales]]</f>
        <v>-0.11666666666666667</v>
      </c>
      <c r="AA4044">
        <v>42</v>
      </c>
      <c r="AB4044" s="5">
        <f>IFERROR(Table1[[#This Row],[Expenses]]/Table1[[#This Row],[Actual_Sales]],0)</f>
        <v>0.7</v>
      </c>
      <c r="AC4044">
        <v>9</v>
      </c>
      <c r="AD4044">
        <v>209</v>
      </c>
      <c r="AE4044" s="5">
        <f>IFERROR(Table1[[#This Row],[Inventory]]/Table1[[#This Row],[Actual_Sales]],0)</f>
        <v>3.4833333333333334</v>
      </c>
    </row>
    <row r="4045" spans="1:31" x14ac:dyDescent="0.25">
      <c r="A4045">
        <v>90</v>
      </c>
      <c r="B4045">
        <v>573</v>
      </c>
      <c r="C4045">
        <v>8</v>
      </c>
      <c r="D4045" s="2">
        <v>40179</v>
      </c>
      <c r="E4045">
        <v>90</v>
      </c>
      <c r="F4045">
        <v>70</v>
      </c>
      <c r="G4045">
        <f>Table1[[#This Row],[Actual_Sales]]-Table1[[#This Row],[Budget_Sales]]</f>
        <v>20</v>
      </c>
      <c r="H4045" s="5">
        <f>IF(
Table1[[#This Row],[Budget_Sales]]=0,
"",
IF(
Table1[[#This Row],[Budget_Sales]]&gt;0,
(Table1[[#This Row],[Actual_Sales]]-Table1[[#This Row],[Budget_Sales]])/Table1[[#This Row],[Budget_Sales]],
(Table1[[#This Row],[Actual_Sales]]-Table1[[#This Row],[Budget_Sales]])/ABS(Table1[[#This Row],[Budget_Sales]])
)
)</f>
        <v>0.2857142857142857</v>
      </c>
      <c r="I4045" s="5" t="str">
        <f>IF(Table1[[#This Row],[Sales_Var]]&gt;=0,"Above Budget","Below Budget")</f>
        <v>Above Budget</v>
      </c>
      <c r="J4045">
        <f>Table1[[#This Row],[Actual_Sales]]-(Table1[[#This Row],[COGS]]+Table1[[#This Row],[Expenses]])</f>
        <v>-11</v>
      </c>
      <c r="K4045">
        <v>0</v>
      </c>
      <c r="L4045">
        <f>Table1[[#This Row],[Actual_Profit]]-Table1[[#This Row],[Budget_Profit]]</f>
        <v>-11</v>
      </c>
      <c r="M4045" s="5" t="str">
        <f>IF(
Table1[[#This Row],[Budget_Profit]]=0,
"",
IF(
Table1[[#This Row],[Budget_Profit]]&gt;0,
(Table1[[#This Row],[Actual_Profit]]-Table1[[#This Row],[Budget_Profit]])/Table1[[#This Row],[Budget_Profit]],
(Table1[[#This Row],[Actual_Profit]]-Table1[[#This Row],[Budget_Profit]])/ABS(Table1[[#This Row],[Budget_Profit]])
)
)</f>
        <v/>
      </c>
      <c r="N4045" s="5" t="str">
        <f>IF(Table1[[#This Row],[Profit_Var]]&gt;=0, "Above Budget", "Below Budget")</f>
        <v>Below Budget</v>
      </c>
      <c r="O4045">
        <v>37</v>
      </c>
      <c r="P4045">
        <v>30</v>
      </c>
      <c r="Q4045">
        <f>Table1[[#This Row],[COGS]]-Table1[[#This Row],[Budget_COGS]]</f>
        <v>7</v>
      </c>
      <c r="R4045" s="5">
        <f>IF(
Table1[[#This Row],[Budget_COGS]]=0,
"",
IF(
Table1[[#This Row],[Budget_COGS]]&gt;0,
(Table1[[#This Row],[Budget_COGS]]-Table1[[#This Row],[COGS]]) / Table1[[#This Row],[Budget_COGS]],
(Table1[[#This Row],[Budget_COGS]]-Table1[[#This Row],[COGS]]) / ABS(Table1[[#This Row],[Budget_COGS]])
)
)</f>
        <v>-0.23333333333333334</v>
      </c>
      <c r="S4045" s="5" t="str">
        <f>IF(Table1[[#This Row],[COGS _Var]]&gt;=0, "Above Budget", "Below Budget")</f>
        <v>Above Budget</v>
      </c>
      <c r="T4045">
        <f>Table1[[#This Row],[Actual_Sales]]-Table1[[#This Row],[COGS]]</f>
        <v>53</v>
      </c>
      <c r="U4045">
        <v>40</v>
      </c>
      <c r="V4045">
        <f>Table1[[#This Row],[Gross_Margin]]-Table1[[#This Row],[Budget_Margin]]</f>
        <v>13</v>
      </c>
      <c r="W4045" s="5">
        <f>IF(
Table1[[#This Row],[Budget_Margin]]=0,
"",
IF(
Table1[[#This Row],[Budget_Margin]]&gt;0,
(Table1[[#This Row],[Gross_Margin]]-Table1[[#This Row],[Budget_Margin]]) / Table1[[#This Row],[Budget_Margin]],
(Table1[[#This Row],[Gross_Margin]]-Table1[[#This Row],[Budget_Margin]]) / ABS(Table1[[#This Row],[Budget_Margin]])
)
)</f>
        <v>0.32500000000000001</v>
      </c>
      <c r="X4045" s="5" t="str">
        <f>IF(Table1[[#This Row],[Margin_Var]]&gt;=0, "Above Budget", "Below Budget")</f>
        <v>Above Budget</v>
      </c>
      <c r="Y4045" s="5">
        <f>IFERROR(Table1[[#This Row],[Gross_Margin]]/Table1[[#This Row],[Actual_Sales]],0)</f>
        <v>0.58888888888888891</v>
      </c>
      <c r="Z4045" s="5">
        <f>Table1[[#This Row],[Actual_Profit]]/Table1[[#This Row],[Actual_Sales]]</f>
        <v>-0.12222222222222222</v>
      </c>
      <c r="AA4045">
        <v>64</v>
      </c>
      <c r="AB4045" s="5">
        <f>IFERROR(Table1[[#This Row],[Expenses]]/Table1[[#This Row],[Actual_Sales]],0)</f>
        <v>0.71111111111111114</v>
      </c>
      <c r="AC4045">
        <v>34</v>
      </c>
      <c r="AD4045">
        <v>261</v>
      </c>
      <c r="AE4045" s="5">
        <f>IFERROR(Table1[[#This Row],[Inventory]]/Table1[[#This Row],[Actual_Sales]],0)</f>
        <v>2.9</v>
      </c>
    </row>
    <row r="4046" spans="1:31" x14ac:dyDescent="0.25">
      <c r="A4046">
        <v>4246</v>
      </c>
      <c r="B4046">
        <v>978</v>
      </c>
      <c r="C4046">
        <v>5</v>
      </c>
      <c r="D4046" s="2">
        <v>40878</v>
      </c>
      <c r="E4046">
        <v>106</v>
      </c>
      <c r="F4046">
        <v>90</v>
      </c>
      <c r="G4046">
        <f>Table1[[#This Row],[Actual_Sales]]-Table1[[#This Row],[Budget_Sales]]</f>
        <v>16</v>
      </c>
      <c r="H4046" s="5">
        <f>IF(
Table1[[#This Row],[Budget_Sales]]=0,
"",
IF(
Table1[[#This Row],[Budget_Sales]]&gt;0,
(Table1[[#This Row],[Actual_Sales]]-Table1[[#This Row],[Budget_Sales]])/Table1[[#This Row],[Budget_Sales]],
(Table1[[#This Row],[Actual_Sales]]-Table1[[#This Row],[Budget_Sales]])/ABS(Table1[[#This Row],[Budget_Sales]])
)
)</f>
        <v>0.17777777777777778</v>
      </c>
      <c r="I4046" s="5" t="str">
        <f>IF(Table1[[#This Row],[Sales_Var]]&gt;=0,"Above Budget","Below Budget")</f>
        <v>Above Budget</v>
      </c>
      <c r="J4046">
        <f>Table1[[#This Row],[Actual_Sales]]-(Table1[[#This Row],[COGS]]+Table1[[#This Row],[Expenses]])</f>
        <v>-13</v>
      </c>
      <c r="K4046">
        <v>-10</v>
      </c>
      <c r="L4046">
        <f>Table1[[#This Row],[Actual_Profit]]-Table1[[#This Row],[Budget_Profit]]</f>
        <v>-3</v>
      </c>
      <c r="M4046" s="5">
        <f>IF(
Table1[[#This Row],[Budget_Profit]]=0,
"",
IF(
Table1[[#This Row],[Budget_Profit]]&gt;0,
(Table1[[#This Row],[Actual_Profit]]-Table1[[#This Row],[Budget_Profit]])/Table1[[#This Row],[Budget_Profit]],
(Table1[[#This Row],[Actual_Profit]]-Table1[[#This Row],[Budget_Profit]])/ABS(Table1[[#This Row],[Budget_Profit]])
)
)</f>
        <v>-0.3</v>
      </c>
      <c r="N4046" s="5" t="str">
        <f>IF(Table1[[#This Row],[Profit_Var]]&gt;=0, "Above Budget", "Below Budget")</f>
        <v>Below Budget</v>
      </c>
      <c r="O4046">
        <v>47</v>
      </c>
      <c r="P4046">
        <v>40</v>
      </c>
      <c r="Q4046">
        <f>Table1[[#This Row],[COGS]]-Table1[[#This Row],[Budget_COGS]]</f>
        <v>7</v>
      </c>
      <c r="R4046" s="5">
        <f>IF(
Table1[[#This Row],[Budget_COGS]]=0,
"",
IF(
Table1[[#This Row],[Budget_COGS]]&gt;0,
(Table1[[#This Row],[Budget_COGS]]-Table1[[#This Row],[COGS]]) / Table1[[#This Row],[Budget_COGS]],
(Table1[[#This Row],[Budget_COGS]]-Table1[[#This Row],[COGS]]) / ABS(Table1[[#This Row],[Budget_COGS]])
)
)</f>
        <v>-0.17499999999999999</v>
      </c>
      <c r="S4046" s="5" t="str">
        <f>IF(Table1[[#This Row],[COGS _Var]]&gt;=0, "Above Budget", "Below Budget")</f>
        <v>Above Budget</v>
      </c>
      <c r="T4046">
        <f>Table1[[#This Row],[Actual_Sales]]-Table1[[#This Row],[COGS]]</f>
        <v>59</v>
      </c>
      <c r="U4046">
        <v>50</v>
      </c>
      <c r="V4046">
        <f>Table1[[#This Row],[Gross_Margin]]-Table1[[#This Row],[Budget_Margin]]</f>
        <v>9</v>
      </c>
      <c r="W4046" s="5">
        <f>IF(
Table1[[#This Row],[Budget_Margin]]=0,
"",
IF(
Table1[[#This Row],[Budget_Margin]]&gt;0,
(Table1[[#This Row],[Gross_Margin]]-Table1[[#This Row],[Budget_Margin]]) / Table1[[#This Row],[Budget_Margin]],
(Table1[[#This Row],[Gross_Margin]]-Table1[[#This Row],[Budget_Margin]]) / ABS(Table1[[#This Row],[Budget_Margin]])
)
)</f>
        <v>0.18</v>
      </c>
      <c r="X4046" s="5" t="str">
        <f>IF(Table1[[#This Row],[Margin_Var]]&gt;=0, "Above Budget", "Below Budget")</f>
        <v>Above Budget</v>
      </c>
      <c r="Y4046" s="5">
        <f>IFERROR(Table1[[#This Row],[Gross_Margin]]/Table1[[#This Row],[Actual_Sales]],0)</f>
        <v>0.55660377358490565</v>
      </c>
      <c r="Z4046" s="5">
        <f>Table1[[#This Row],[Actual_Profit]]/Table1[[#This Row],[Actual_Sales]]</f>
        <v>-0.12264150943396226</v>
      </c>
      <c r="AA4046">
        <v>72</v>
      </c>
      <c r="AB4046" s="5">
        <f>IFERROR(Table1[[#This Row],[Expenses]]/Table1[[#This Row],[Actual_Sales]],0)</f>
        <v>0.67924528301886788</v>
      </c>
      <c r="AC4046">
        <v>42</v>
      </c>
      <c r="AD4046">
        <v>571</v>
      </c>
      <c r="AE4046" s="5">
        <f>IFERROR(Table1[[#This Row],[Inventory]]/Table1[[#This Row],[Actual_Sales]],0)</f>
        <v>5.3867924528301883</v>
      </c>
    </row>
    <row r="4047" spans="1:31" x14ac:dyDescent="0.25">
      <c r="A4047">
        <v>1298</v>
      </c>
      <c r="B4047">
        <v>505</v>
      </c>
      <c r="C4047">
        <v>4</v>
      </c>
      <c r="D4047" s="2">
        <v>40391</v>
      </c>
      <c r="E4047">
        <v>65</v>
      </c>
      <c r="F4047">
        <v>50</v>
      </c>
      <c r="G4047">
        <f>Table1[[#This Row],[Actual_Sales]]-Table1[[#This Row],[Budget_Sales]]</f>
        <v>15</v>
      </c>
      <c r="H4047" s="5">
        <f>IF(
Table1[[#This Row],[Budget_Sales]]=0,
"",
IF(
Table1[[#This Row],[Budget_Sales]]&gt;0,
(Table1[[#This Row],[Actual_Sales]]-Table1[[#This Row],[Budget_Sales]])/Table1[[#This Row],[Budget_Sales]],
(Table1[[#This Row],[Actual_Sales]]-Table1[[#This Row],[Budget_Sales]])/ABS(Table1[[#This Row],[Budget_Sales]])
)
)</f>
        <v>0.3</v>
      </c>
      <c r="I4047" s="5" t="str">
        <f>IF(Table1[[#This Row],[Sales_Var]]&gt;=0,"Above Budget","Below Budget")</f>
        <v>Above Budget</v>
      </c>
      <c r="J4047">
        <f>Table1[[#This Row],[Actual_Sales]]-(Table1[[#This Row],[COGS]]+Table1[[#This Row],[Expenses]])</f>
        <v>-8</v>
      </c>
      <c r="K4047">
        <v>0</v>
      </c>
      <c r="L4047">
        <f>Table1[[#This Row],[Actual_Profit]]-Table1[[#This Row],[Budget_Profit]]</f>
        <v>-8</v>
      </c>
      <c r="M4047" s="5" t="str">
        <f>IF(
Table1[[#This Row],[Budget_Profit]]=0,
"",
IF(
Table1[[#This Row],[Budget_Profit]]&gt;0,
(Table1[[#This Row],[Actual_Profit]]-Table1[[#This Row],[Budget_Profit]])/Table1[[#This Row],[Budget_Profit]],
(Table1[[#This Row],[Actual_Profit]]-Table1[[#This Row],[Budget_Profit]])/ABS(Table1[[#This Row],[Budget_Profit]])
)
)</f>
        <v/>
      </c>
      <c r="N4047" s="5" t="str">
        <f>IF(Table1[[#This Row],[Profit_Var]]&gt;=0, "Above Budget", "Below Budget")</f>
        <v>Below Budget</v>
      </c>
      <c r="O4047">
        <v>29</v>
      </c>
      <c r="P4047">
        <v>20</v>
      </c>
      <c r="Q4047">
        <f>Table1[[#This Row],[COGS]]-Table1[[#This Row],[Budget_COGS]]</f>
        <v>9</v>
      </c>
      <c r="R4047" s="5">
        <f>IF(
Table1[[#This Row],[Budget_COGS]]=0,
"",
IF(
Table1[[#This Row],[Budget_COGS]]&gt;0,
(Table1[[#This Row],[Budget_COGS]]-Table1[[#This Row],[COGS]]) / Table1[[#This Row],[Budget_COGS]],
(Table1[[#This Row],[Budget_COGS]]-Table1[[#This Row],[COGS]]) / ABS(Table1[[#This Row],[Budget_COGS]])
)
)</f>
        <v>-0.45</v>
      </c>
      <c r="S4047" s="5" t="str">
        <f>IF(Table1[[#This Row],[COGS _Var]]&gt;=0, "Above Budget", "Below Budget")</f>
        <v>Above Budget</v>
      </c>
      <c r="T4047">
        <f>Table1[[#This Row],[Actual_Sales]]-Table1[[#This Row],[COGS]]</f>
        <v>36</v>
      </c>
      <c r="U4047">
        <v>30</v>
      </c>
      <c r="V4047">
        <f>Table1[[#This Row],[Gross_Margin]]-Table1[[#This Row],[Budget_Margin]]</f>
        <v>6</v>
      </c>
      <c r="W4047" s="5">
        <f>IF(
Table1[[#This Row],[Budget_Margin]]=0,
"",
IF(
Table1[[#This Row],[Budget_Margin]]&gt;0,
(Table1[[#This Row],[Gross_Margin]]-Table1[[#This Row],[Budget_Margin]]) / Table1[[#This Row],[Budget_Margin]],
(Table1[[#This Row],[Gross_Margin]]-Table1[[#This Row],[Budget_Margin]]) / ABS(Table1[[#This Row],[Budget_Margin]])
)
)</f>
        <v>0.2</v>
      </c>
      <c r="X4047" s="5" t="str">
        <f>IF(Table1[[#This Row],[Margin_Var]]&gt;=0, "Above Budget", "Below Budget")</f>
        <v>Above Budget</v>
      </c>
      <c r="Y4047" s="5">
        <f>IFERROR(Table1[[#This Row],[Gross_Margin]]/Table1[[#This Row],[Actual_Sales]],0)</f>
        <v>0.55384615384615388</v>
      </c>
      <c r="Z4047" s="5">
        <f>Table1[[#This Row],[Actual_Profit]]/Table1[[#This Row],[Actual_Sales]]</f>
        <v>-0.12307692307692308</v>
      </c>
      <c r="AA4047">
        <v>44</v>
      </c>
      <c r="AB4047" s="5">
        <f>IFERROR(Table1[[#This Row],[Expenses]]/Table1[[#This Row],[Actual_Sales]],0)</f>
        <v>0.67692307692307696</v>
      </c>
      <c r="AC4047">
        <v>11</v>
      </c>
      <c r="AD4047">
        <v>-347</v>
      </c>
      <c r="AE4047" s="5">
        <f>IFERROR(Table1[[#This Row],[Inventory]]/Table1[[#This Row],[Actual_Sales]],0)</f>
        <v>-5.3384615384615381</v>
      </c>
    </row>
    <row r="4048" spans="1:31" x14ac:dyDescent="0.25">
      <c r="A4048">
        <v>580</v>
      </c>
      <c r="B4048">
        <v>435</v>
      </c>
      <c r="C4048">
        <v>13</v>
      </c>
      <c r="D4048" s="2">
        <v>40269</v>
      </c>
      <c r="E4048">
        <v>65</v>
      </c>
      <c r="F4048">
        <v>40</v>
      </c>
      <c r="G4048">
        <f>Table1[[#This Row],[Actual_Sales]]-Table1[[#This Row],[Budget_Sales]]</f>
        <v>25</v>
      </c>
      <c r="H4048" s="5">
        <f>IF(
Table1[[#This Row],[Budget_Sales]]=0,
"",
IF(
Table1[[#This Row],[Budget_Sales]]&gt;0,
(Table1[[#This Row],[Actual_Sales]]-Table1[[#This Row],[Budget_Sales]])/Table1[[#This Row],[Budget_Sales]],
(Table1[[#This Row],[Actual_Sales]]-Table1[[#This Row],[Budget_Sales]])/ABS(Table1[[#This Row],[Budget_Sales]])
)
)</f>
        <v>0.625</v>
      </c>
      <c r="I4048" s="5" t="str">
        <f>IF(Table1[[#This Row],[Sales_Var]]&gt;=0,"Above Budget","Below Budget")</f>
        <v>Above Budget</v>
      </c>
      <c r="J4048">
        <f>Table1[[#This Row],[Actual_Sales]]-(Table1[[#This Row],[COGS]]+Table1[[#This Row],[Expenses]])</f>
        <v>-8</v>
      </c>
      <c r="K4048">
        <v>10</v>
      </c>
      <c r="L4048">
        <f>Table1[[#This Row],[Actual_Profit]]-Table1[[#This Row],[Budget_Profit]]</f>
        <v>-18</v>
      </c>
      <c r="M4048" s="5">
        <f>IF(
Table1[[#This Row],[Budget_Profit]]=0,
"",
IF(
Table1[[#This Row],[Budget_Profit]]&gt;0,
(Table1[[#This Row],[Actual_Profit]]-Table1[[#This Row],[Budget_Profit]])/Table1[[#This Row],[Budget_Profit]],
(Table1[[#This Row],[Actual_Profit]]-Table1[[#This Row],[Budget_Profit]])/ABS(Table1[[#This Row],[Budget_Profit]])
)
)</f>
        <v>-1.8</v>
      </c>
      <c r="N4048" s="5" t="str">
        <f>IF(Table1[[#This Row],[Profit_Var]]&gt;=0, "Above Budget", "Below Budget")</f>
        <v>Below Budget</v>
      </c>
      <c r="O4048">
        <v>29</v>
      </c>
      <c r="P4048">
        <v>10</v>
      </c>
      <c r="Q4048">
        <f>Table1[[#This Row],[COGS]]-Table1[[#This Row],[Budget_COGS]]</f>
        <v>19</v>
      </c>
      <c r="R4048" s="5">
        <f>IF(
Table1[[#This Row],[Budget_COGS]]=0,
"",
IF(
Table1[[#This Row],[Budget_COGS]]&gt;0,
(Table1[[#This Row],[Budget_COGS]]-Table1[[#This Row],[COGS]]) / Table1[[#This Row],[Budget_COGS]],
(Table1[[#This Row],[Budget_COGS]]-Table1[[#This Row],[COGS]]) / ABS(Table1[[#This Row],[Budget_COGS]])
)
)</f>
        <v>-1.9</v>
      </c>
      <c r="S4048" s="5" t="str">
        <f>IF(Table1[[#This Row],[COGS _Var]]&gt;=0, "Above Budget", "Below Budget")</f>
        <v>Above Budget</v>
      </c>
      <c r="T4048">
        <f>Table1[[#This Row],[Actual_Sales]]-Table1[[#This Row],[COGS]]</f>
        <v>36</v>
      </c>
      <c r="U4048">
        <v>30</v>
      </c>
      <c r="V4048">
        <f>Table1[[#This Row],[Gross_Margin]]-Table1[[#This Row],[Budget_Margin]]</f>
        <v>6</v>
      </c>
      <c r="W4048" s="5">
        <f>IF(
Table1[[#This Row],[Budget_Margin]]=0,
"",
IF(
Table1[[#This Row],[Budget_Margin]]&gt;0,
(Table1[[#This Row],[Gross_Margin]]-Table1[[#This Row],[Budget_Margin]]) / Table1[[#This Row],[Budget_Margin]],
(Table1[[#This Row],[Gross_Margin]]-Table1[[#This Row],[Budget_Margin]]) / ABS(Table1[[#This Row],[Budget_Margin]])
)
)</f>
        <v>0.2</v>
      </c>
      <c r="X4048" s="5" t="str">
        <f>IF(Table1[[#This Row],[Margin_Var]]&gt;=0, "Above Budget", "Below Budget")</f>
        <v>Above Budget</v>
      </c>
      <c r="Y4048" s="5">
        <f>IFERROR(Table1[[#This Row],[Gross_Margin]]/Table1[[#This Row],[Actual_Sales]],0)</f>
        <v>0.55384615384615388</v>
      </c>
      <c r="Z4048" s="5">
        <f>Table1[[#This Row],[Actual_Profit]]/Table1[[#This Row],[Actual_Sales]]</f>
        <v>-0.12307692307692308</v>
      </c>
      <c r="AA4048">
        <v>44</v>
      </c>
      <c r="AB4048" s="5">
        <f>IFERROR(Table1[[#This Row],[Expenses]]/Table1[[#This Row],[Actual_Sales]],0)</f>
        <v>0.67692307692307696</v>
      </c>
      <c r="AC4048">
        <v>11</v>
      </c>
      <c r="AD4048">
        <v>169</v>
      </c>
      <c r="AE4048" s="5">
        <f>IFERROR(Table1[[#This Row],[Inventory]]/Table1[[#This Row],[Actual_Sales]],0)</f>
        <v>2.6</v>
      </c>
    </row>
    <row r="4049" spans="1:31" x14ac:dyDescent="0.25">
      <c r="A4049">
        <v>74</v>
      </c>
      <c r="B4049">
        <v>505</v>
      </c>
      <c r="C4049">
        <v>4</v>
      </c>
      <c r="D4049" s="2">
        <v>40179</v>
      </c>
      <c r="E4049">
        <v>65</v>
      </c>
      <c r="F4049">
        <v>50</v>
      </c>
      <c r="G4049">
        <f>Table1[[#This Row],[Actual_Sales]]-Table1[[#This Row],[Budget_Sales]]</f>
        <v>15</v>
      </c>
      <c r="H4049" s="5">
        <f>IF(
Table1[[#This Row],[Budget_Sales]]=0,
"",
IF(
Table1[[#This Row],[Budget_Sales]]&gt;0,
(Table1[[#This Row],[Actual_Sales]]-Table1[[#This Row],[Budget_Sales]])/Table1[[#This Row],[Budget_Sales]],
(Table1[[#This Row],[Actual_Sales]]-Table1[[#This Row],[Budget_Sales]])/ABS(Table1[[#This Row],[Budget_Sales]])
)
)</f>
        <v>0.3</v>
      </c>
      <c r="I4049" s="5" t="str">
        <f>IF(Table1[[#This Row],[Sales_Var]]&gt;=0,"Above Budget","Below Budget")</f>
        <v>Above Budget</v>
      </c>
      <c r="J4049">
        <f>Table1[[#This Row],[Actual_Sales]]-(Table1[[#This Row],[COGS]]+Table1[[#This Row],[Expenses]])</f>
        <v>-8</v>
      </c>
      <c r="K4049">
        <v>0</v>
      </c>
      <c r="L4049">
        <f>Table1[[#This Row],[Actual_Profit]]-Table1[[#This Row],[Budget_Profit]]</f>
        <v>-8</v>
      </c>
      <c r="M4049" s="5" t="str">
        <f>IF(
Table1[[#This Row],[Budget_Profit]]=0,
"",
IF(
Table1[[#This Row],[Budget_Profit]]&gt;0,
(Table1[[#This Row],[Actual_Profit]]-Table1[[#This Row],[Budget_Profit]])/Table1[[#This Row],[Budget_Profit]],
(Table1[[#This Row],[Actual_Profit]]-Table1[[#This Row],[Budget_Profit]])/ABS(Table1[[#This Row],[Budget_Profit]])
)
)</f>
        <v/>
      </c>
      <c r="N4049" s="5" t="str">
        <f>IF(Table1[[#This Row],[Profit_Var]]&gt;=0, "Above Budget", "Below Budget")</f>
        <v>Below Budget</v>
      </c>
      <c r="O4049">
        <v>29</v>
      </c>
      <c r="P4049">
        <v>20</v>
      </c>
      <c r="Q4049">
        <f>Table1[[#This Row],[COGS]]-Table1[[#This Row],[Budget_COGS]]</f>
        <v>9</v>
      </c>
      <c r="R4049" s="5">
        <f>IF(
Table1[[#This Row],[Budget_COGS]]=0,
"",
IF(
Table1[[#This Row],[Budget_COGS]]&gt;0,
(Table1[[#This Row],[Budget_COGS]]-Table1[[#This Row],[COGS]]) / Table1[[#This Row],[Budget_COGS]],
(Table1[[#This Row],[Budget_COGS]]-Table1[[#This Row],[COGS]]) / ABS(Table1[[#This Row],[Budget_COGS]])
)
)</f>
        <v>-0.45</v>
      </c>
      <c r="S4049" s="5" t="str">
        <f>IF(Table1[[#This Row],[COGS _Var]]&gt;=0, "Above Budget", "Below Budget")</f>
        <v>Above Budget</v>
      </c>
      <c r="T4049">
        <f>Table1[[#This Row],[Actual_Sales]]-Table1[[#This Row],[COGS]]</f>
        <v>36</v>
      </c>
      <c r="U4049">
        <v>30</v>
      </c>
      <c r="V4049">
        <f>Table1[[#This Row],[Gross_Margin]]-Table1[[#This Row],[Budget_Margin]]</f>
        <v>6</v>
      </c>
      <c r="W4049" s="5">
        <f>IF(
Table1[[#This Row],[Budget_Margin]]=0,
"",
IF(
Table1[[#This Row],[Budget_Margin]]&gt;0,
(Table1[[#This Row],[Gross_Margin]]-Table1[[#This Row],[Budget_Margin]]) / Table1[[#This Row],[Budget_Margin]],
(Table1[[#This Row],[Gross_Margin]]-Table1[[#This Row],[Budget_Margin]]) / ABS(Table1[[#This Row],[Budget_Margin]])
)
)</f>
        <v>0.2</v>
      </c>
      <c r="X4049" s="5" t="str">
        <f>IF(Table1[[#This Row],[Margin_Var]]&gt;=0, "Above Budget", "Below Budget")</f>
        <v>Above Budget</v>
      </c>
      <c r="Y4049" s="5">
        <f>IFERROR(Table1[[#This Row],[Gross_Margin]]/Table1[[#This Row],[Actual_Sales]],0)</f>
        <v>0.55384615384615388</v>
      </c>
      <c r="Z4049" s="5">
        <f>Table1[[#This Row],[Actual_Profit]]/Table1[[#This Row],[Actual_Sales]]</f>
        <v>-0.12307692307692308</v>
      </c>
      <c r="AA4049">
        <v>44</v>
      </c>
      <c r="AB4049" s="5">
        <f>IFERROR(Table1[[#This Row],[Expenses]]/Table1[[#This Row],[Actual_Sales]],0)</f>
        <v>0.67692307692307696</v>
      </c>
      <c r="AC4049">
        <v>11</v>
      </c>
      <c r="AD4049">
        <v>169</v>
      </c>
      <c r="AE4049" s="5">
        <f>IFERROR(Table1[[#This Row],[Inventory]]/Table1[[#This Row],[Actual_Sales]],0)</f>
        <v>2.6</v>
      </c>
    </row>
    <row r="4050" spans="1:31" x14ac:dyDescent="0.25">
      <c r="A4050">
        <v>98</v>
      </c>
      <c r="B4050">
        <v>603</v>
      </c>
      <c r="C4050">
        <v>7</v>
      </c>
      <c r="D4050" s="2">
        <v>40179</v>
      </c>
      <c r="E4050">
        <v>65</v>
      </c>
      <c r="F4050">
        <v>60</v>
      </c>
      <c r="G4050">
        <f>Table1[[#This Row],[Actual_Sales]]-Table1[[#This Row],[Budget_Sales]]</f>
        <v>5</v>
      </c>
      <c r="H4050" s="5">
        <f>IF(
Table1[[#This Row],[Budget_Sales]]=0,
"",
IF(
Table1[[#This Row],[Budget_Sales]]&gt;0,
(Table1[[#This Row],[Actual_Sales]]-Table1[[#This Row],[Budget_Sales]])/Table1[[#This Row],[Budget_Sales]],
(Table1[[#This Row],[Actual_Sales]]-Table1[[#This Row],[Budget_Sales]])/ABS(Table1[[#This Row],[Budget_Sales]])
)
)</f>
        <v>8.3333333333333329E-2</v>
      </c>
      <c r="I4050" s="5" t="str">
        <f>IF(Table1[[#This Row],[Sales_Var]]&gt;=0,"Above Budget","Below Budget")</f>
        <v>Above Budget</v>
      </c>
      <c r="J4050">
        <f>Table1[[#This Row],[Actual_Sales]]-(Table1[[#This Row],[COGS]]+Table1[[#This Row],[Expenses]])</f>
        <v>-8</v>
      </c>
      <c r="K4050">
        <v>0</v>
      </c>
      <c r="L4050">
        <f>Table1[[#This Row],[Actual_Profit]]-Table1[[#This Row],[Budget_Profit]]</f>
        <v>-8</v>
      </c>
      <c r="M4050" s="5" t="str">
        <f>IF(
Table1[[#This Row],[Budget_Profit]]=0,
"",
IF(
Table1[[#This Row],[Budget_Profit]]&gt;0,
(Table1[[#This Row],[Actual_Profit]]-Table1[[#This Row],[Budget_Profit]])/Table1[[#This Row],[Budget_Profit]],
(Table1[[#This Row],[Actual_Profit]]-Table1[[#This Row],[Budget_Profit]])/ABS(Table1[[#This Row],[Budget_Profit]])
)
)</f>
        <v/>
      </c>
      <c r="N4050" s="5" t="str">
        <f>IF(Table1[[#This Row],[Profit_Var]]&gt;=0, "Above Budget", "Below Budget")</f>
        <v>Below Budget</v>
      </c>
      <c r="O4050">
        <v>29</v>
      </c>
      <c r="P4050">
        <v>20</v>
      </c>
      <c r="Q4050">
        <f>Table1[[#This Row],[COGS]]-Table1[[#This Row],[Budget_COGS]]</f>
        <v>9</v>
      </c>
      <c r="R4050" s="5">
        <f>IF(
Table1[[#This Row],[Budget_COGS]]=0,
"",
IF(
Table1[[#This Row],[Budget_COGS]]&gt;0,
(Table1[[#This Row],[Budget_COGS]]-Table1[[#This Row],[COGS]]) / Table1[[#This Row],[Budget_COGS]],
(Table1[[#This Row],[Budget_COGS]]-Table1[[#This Row],[COGS]]) / ABS(Table1[[#This Row],[Budget_COGS]])
)
)</f>
        <v>-0.45</v>
      </c>
      <c r="S4050" s="5" t="str">
        <f>IF(Table1[[#This Row],[COGS _Var]]&gt;=0, "Above Budget", "Below Budget")</f>
        <v>Above Budget</v>
      </c>
      <c r="T4050">
        <f>Table1[[#This Row],[Actual_Sales]]-Table1[[#This Row],[COGS]]</f>
        <v>36</v>
      </c>
      <c r="U4050">
        <v>40</v>
      </c>
      <c r="V4050">
        <f>Table1[[#This Row],[Gross_Margin]]-Table1[[#This Row],[Budget_Margin]]</f>
        <v>-4</v>
      </c>
      <c r="W4050" s="5">
        <f>IF(
Table1[[#This Row],[Budget_Margin]]=0,
"",
IF(
Table1[[#This Row],[Budget_Margin]]&gt;0,
(Table1[[#This Row],[Gross_Margin]]-Table1[[#This Row],[Budget_Margin]]) / Table1[[#This Row],[Budget_Margin]],
(Table1[[#This Row],[Gross_Margin]]-Table1[[#This Row],[Budget_Margin]]) / ABS(Table1[[#This Row],[Budget_Margin]])
)
)</f>
        <v>-0.1</v>
      </c>
      <c r="X4050" s="5" t="str">
        <f>IF(Table1[[#This Row],[Margin_Var]]&gt;=0, "Above Budget", "Below Budget")</f>
        <v>Below Budget</v>
      </c>
      <c r="Y4050" s="5">
        <f>IFERROR(Table1[[#This Row],[Gross_Margin]]/Table1[[#This Row],[Actual_Sales]],0)</f>
        <v>0.55384615384615388</v>
      </c>
      <c r="Z4050" s="5">
        <f>Table1[[#This Row],[Actual_Profit]]/Table1[[#This Row],[Actual_Sales]]</f>
        <v>-0.12307692307692308</v>
      </c>
      <c r="AA4050">
        <v>44</v>
      </c>
      <c r="AB4050" s="5">
        <f>IFERROR(Table1[[#This Row],[Expenses]]/Table1[[#This Row],[Actual_Sales]],0)</f>
        <v>0.67692307692307696</v>
      </c>
      <c r="AC4050">
        <v>11</v>
      </c>
      <c r="AD4050">
        <v>169</v>
      </c>
      <c r="AE4050" s="5">
        <f>IFERROR(Table1[[#This Row],[Inventory]]/Table1[[#This Row],[Actual_Sales]],0)</f>
        <v>2.6</v>
      </c>
    </row>
    <row r="4051" spans="1:31" x14ac:dyDescent="0.25">
      <c r="A4051">
        <v>1316</v>
      </c>
      <c r="B4051">
        <v>541</v>
      </c>
      <c r="C4051">
        <v>1</v>
      </c>
      <c r="D4051" s="2">
        <v>40391</v>
      </c>
      <c r="E4051">
        <v>89</v>
      </c>
      <c r="F4051">
        <v>110</v>
      </c>
      <c r="G4051">
        <f>Table1[[#This Row],[Actual_Sales]]-Table1[[#This Row],[Budget_Sales]]</f>
        <v>-21</v>
      </c>
      <c r="H4051" s="5">
        <f>IF(
Table1[[#This Row],[Budget_Sales]]=0,
"",
IF(
Table1[[#This Row],[Budget_Sales]]&gt;0,
(Table1[[#This Row],[Actual_Sales]]-Table1[[#This Row],[Budget_Sales]])/Table1[[#This Row],[Budget_Sales]],
(Table1[[#This Row],[Actual_Sales]]-Table1[[#This Row],[Budget_Sales]])/ABS(Table1[[#This Row],[Budget_Sales]])
)
)</f>
        <v>-0.19090909090909092</v>
      </c>
      <c r="I4051" s="5" t="str">
        <f>IF(Table1[[#This Row],[Sales_Var]]&gt;=0,"Above Budget","Below Budget")</f>
        <v>Below Budget</v>
      </c>
      <c r="J4051">
        <f>Table1[[#This Row],[Actual_Sales]]-(Table1[[#This Row],[COGS]]+Table1[[#This Row],[Expenses]])</f>
        <v>-11</v>
      </c>
      <c r="K4051">
        <v>20</v>
      </c>
      <c r="L4051">
        <f>Table1[[#This Row],[Actual_Profit]]-Table1[[#This Row],[Budget_Profit]]</f>
        <v>-31</v>
      </c>
      <c r="M4051" s="5">
        <f>IF(
Table1[[#This Row],[Budget_Profit]]=0,
"",
IF(
Table1[[#This Row],[Budget_Profit]]&gt;0,
(Table1[[#This Row],[Actual_Profit]]-Table1[[#This Row],[Budget_Profit]])/Table1[[#This Row],[Budget_Profit]],
(Table1[[#This Row],[Actual_Profit]]-Table1[[#This Row],[Budget_Profit]])/ABS(Table1[[#This Row],[Budget_Profit]])
)
)</f>
        <v>-1.55</v>
      </c>
      <c r="N4051" s="5" t="str">
        <f>IF(Table1[[#This Row],[Profit_Var]]&gt;=0, "Above Budget", "Below Budget")</f>
        <v>Below Budget</v>
      </c>
      <c r="O4051">
        <v>37</v>
      </c>
      <c r="P4051">
        <v>40</v>
      </c>
      <c r="Q4051">
        <f>Table1[[#This Row],[COGS]]-Table1[[#This Row],[Budget_COGS]]</f>
        <v>-3</v>
      </c>
      <c r="R4051" s="5">
        <f>IF(
Table1[[#This Row],[Budget_COGS]]=0,
"",
IF(
Table1[[#This Row],[Budget_COGS]]&gt;0,
(Table1[[#This Row],[Budget_COGS]]-Table1[[#This Row],[COGS]]) / Table1[[#This Row],[Budget_COGS]],
(Table1[[#This Row],[Budget_COGS]]-Table1[[#This Row],[COGS]]) / ABS(Table1[[#This Row],[Budget_COGS]])
)
)</f>
        <v>7.4999999999999997E-2</v>
      </c>
      <c r="S4051" s="5" t="str">
        <f>IF(Table1[[#This Row],[COGS _Var]]&gt;=0, "Above Budget", "Below Budget")</f>
        <v>Below Budget</v>
      </c>
      <c r="T4051">
        <f>Table1[[#This Row],[Actual_Sales]]-Table1[[#This Row],[COGS]]</f>
        <v>52</v>
      </c>
      <c r="U4051">
        <v>70</v>
      </c>
      <c r="V4051">
        <f>Table1[[#This Row],[Gross_Margin]]-Table1[[#This Row],[Budget_Margin]]</f>
        <v>-18</v>
      </c>
      <c r="W4051" s="5">
        <f>IF(
Table1[[#This Row],[Budget_Margin]]=0,
"",
IF(
Table1[[#This Row],[Budget_Margin]]&gt;0,
(Table1[[#This Row],[Gross_Margin]]-Table1[[#This Row],[Budget_Margin]]) / Table1[[#This Row],[Budget_Margin]],
(Table1[[#This Row],[Gross_Margin]]-Table1[[#This Row],[Budget_Margin]]) / ABS(Table1[[#This Row],[Budget_Margin]])
)
)</f>
        <v>-0.25714285714285712</v>
      </c>
      <c r="X4051" s="5" t="str">
        <f>IF(Table1[[#This Row],[Margin_Var]]&gt;=0, "Above Budget", "Below Budget")</f>
        <v>Below Budget</v>
      </c>
      <c r="Y4051" s="5">
        <f>IFERROR(Table1[[#This Row],[Gross_Margin]]/Table1[[#This Row],[Actual_Sales]],0)</f>
        <v>0.5842696629213483</v>
      </c>
      <c r="Z4051" s="5">
        <f>Table1[[#This Row],[Actual_Profit]]/Table1[[#This Row],[Actual_Sales]]</f>
        <v>-0.12359550561797752</v>
      </c>
      <c r="AA4051">
        <v>63</v>
      </c>
      <c r="AB4051" s="5">
        <f>IFERROR(Table1[[#This Row],[Expenses]]/Table1[[#This Row],[Actual_Sales]],0)</f>
        <v>0.7078651685393258</v>
      </c>
      <c r="AC4051">
        <v>33</v>
      </c>
      <c r="AD4051">
        <v>513</v>
      </c>
      <c r="AE4051" s="5">
        <f>IFERROR(Table1[[#This Row],[Inventory]]/Table1[[#This Row],[Actual_Sales]],0)</f>
        <v>5.7640449438202248</v>
      </c>
    </row>
    <row r="4052" spans="1:31" x14ac:dyDescent="0.25">
      <c r="A4052">
        <v>1333</v>
      </c>
      <c r="B4052">
        <v>614</v>
      </c>
      <c r="C4052">
        <v>3</v>
      </c>
      <c r="D4052" s="2">
        <v>40391</v>
      </c>
      <c r="E4052">
        <v>89</v>
      </c>
      <c r="F4052">
        <v>90</v>
      </c>
      <c r="G4052">
        <f>Table1[[#This Row],[Actual_Sales]]-Table1[[#This Row],[Budget_Sales]]</f>
        <v>-1</v>
      </c>
      <c r="H4052" s="5">
        <f>IF(
Table1[[#This Row],[Budget_Sales]]=0,
"",
IF(
Table1[[#This Row],[Budget_Sales]]&gt;0,
(Table1[[#This Row],[Actual_Sales]]-Table1[[#This Row],[Budget_Sales]])/Table1[[#This Row],[Budget_Sales]],
(Table1[[#This Row],[Actual_Sales]]-Table1[[#This Row],[Budget_Sales]])/ABS(Table1[[#This Row],[Budget_Sales]])
)
)</f>
        <v>-1.1111111111111112E-2</v>
      </c>
      <c r="I4052" s="5" t="str">
        <f>IF(Table1[[#This Row],[Sales_Var]]&gt;=0,"Above Budget","Below Budget")</f>
        <v>Below Budget</v>
      </c>
      <c r="J4052">
        <f>Table1[[#This Row],[Actual_Sales]]-(Table1[[#This Row],[COGS]]+Table1[[#This Row],[Expenses]])</f>
        <v>-11</v>
      </c>
      <c r="K4052">
        <v>10</v>
      </c>
      <c r="L4052">
        <f>Table1[[#This Row],[Actual_Profit]]-Table1[[#This Row],[Budget_Profit]]</f>
        <v>-21</v>
      </c>
      <c r="M4052" s="5">
        <f>IF(
Table1[[#This Row],[Budget_Profit]]=0,
"",
IF(
Table1[[#This Row],[Budget_Profit]]&gt;0,
(Table1[[#This Row],[Actual_Profit]]-Table1[[#This Row],[Budget_Profit]])/Table1[[#This Row],[Budget_Profit]],
(Table1[[#This Row],[Actual_Profit]]-Table1[[#This Row],[Budget_Profit]])/ABS(Table1[[#This Row],[Budget_Profit]])
)
)</f>
        <v>-2.1</v>
      </c>
      <c r="N4052" s="5" t="str">
        <f>IF(Table1[[#This Row],[Profit_Var]]&gt;=0, "Above Budget", "Below Budget")</f>
        <v>Below Budget</v>
      </c>
      <c r="O4052">
        <v>37</v>
      </c>
      <c r="P4052">
        <v>30</v>
      </c>
      <c r="Q4052">
        <f>Table1[[#This Row],[COGS]]-Table1[[#This Row],[Budget_COGS]]</f>
        <v>7</v>
      </c>
      <c r="R4052" s="5">
        <f>IF(
Table1[[#This Row],[Budget_COGS]]=0,
"",
IF(
Table1[[#This Row],[Budget_COGS]]&gt;0,
(Table1[[#This Row],[Budget_COGS]]-Table1[[#This Row],[COGS]]) / Table1[[#This Row],[Budget_COGS]],
(Table1[[#This Row],[Budget_COGS]]-Table1[[#This Row],[COGS]]) / ABS(Table1[[#This Row],[Budget_COGS]])
)
)</f>
        <v>-0.23333333333333334</v>
      </c>
      <c r="S4052" s="5" t="str">
        <f>IF(Table1[[#This Row],[COGS _Var]]&gt;=0, "Above Budget", "Below Budget")</f>
        <v>Above Budget</v>
      </c>
      <c r="T4052">
        <f>Table1[[#This Row],[Actual_Sales]]-Table1[[#This Row],[COGS]]</f>
        <v>52</v>
      </c>
      <c r="U4052">
        <v>60</v>
      </c>
      <c r="V4052">
        <f>Table1[[#This Row],[Gross_Margin]]-Table1[[#This Row],[Budget_Margin]]</f>
        <v>-8</v>
      </c>
      <c r="W4052" s="5">
        <f>IF(
Table1[[#This Row],[Budget_Margin]]=0,
"",
IF(
Table1[[#This Row],[Budget_Margin]]&gt;0,
(Table1[[#This Row],[Gross_Margin]]-Table1[[#This Row],[Budget_Margin]]) / Table1[[#This Row],[Budget_Margin]],
(Table1[[#This Row],[Gross_Margin]]-Table1[[#This Row],[Budget_Margin]]) / ABS(Table1[[#This Row],[Budget_Margin]])
)
)</f>
        <v>-0.13333333333333333</v>
      </c>
      <c r="X4052" s="5" t="str">
        <f>IF(Table1[[#This Row],[Margin_Var]]&gt;=0, "Above Budget", "Below Budget")</f>
        <v>Below Budget</v>
      </c>
      <c r="Y4052" s="5">
        <f>IFERROR(Table1[[#This Row],[Gross_Margin]]/Table1[[#This Row],[Actual_Sales]],0)</f>
        <v>0.5842696629213483</v>
      </c>
      <c r="Z4052" s="5">
        <f>Table1[[#This Row],[Actual_Profit]]/Table1[[#This Row],[Actual_Sales]]</f>
        <v>-0.12359550561797752</v>
      </c>
      <c r="AA4052">
        <v>63</v>
      </c>
      <c r="AB4052" s="5">
        <f>IFERROR(Table1[[#This Row],[Expenses]]/Table1[[#This Row],[Actual_Sales]],0)</f>
        <v>0.7078651685393258</v>
      </c>
      <c r="AC4052">
        <v>33</v>
      </c>
      <c r="AD4052">
        <v>513</v>
      </c>
      <c r="AE4052" s="5">
        <f>IFERROR(Table1[[#This Row],[Inventory]]/Table1[[#This Row],[Actual_Sales]],0)</f>
        <v>5.7640449438202248</v>
      </c>
    </row>
    <row r="4053" spans="1:31" x14ac:dyDescent="0.25">
      <c r="A4053">
        <v>2405</v>
      </c>
      <c r="B4053">
        <v>626</v>
      </c>
      <c r="C4053">
        <v>1</v>
      </c>
      <c r="D4053" s="2">
        <v>40575</v>
      </c>
      <c r="E4053">
        <v>141</v>
      </c>
      <c r="F4053">
        <v>160</v>
      </c>
      <c r="G4053">
        <f>Table1[[#This Row],[Actual_Sales]]-Table1[[#This Row],[Budget_Sales]]</f>
        <v>-19</v>
      </c>
      <c r="H4053" s="5">
        <f>IF(
Table1[[#This Row],[Budget_Sales]]=0,
"",
IF(
Table1[[#This Row],[Budget_Sales]]&gt;0,
(Table1[[#This Row],[Actual_Sales]]-Table1[[#This Row],[Budget_Sales]])/Table1[[#This Row],[Budget_Sales]],
(Table1[[#This Row],[Actual_Sales]]-Table1[[#This Row],[Budget_Sales]])/ABS(Table1[[#This Row],[Budget_Sales]])
)
)</f>
        <v>-0.11874999999999999</v>
      </c>
      <c r="I4053" s="5" t="str">
        <f>IF(Table1[[#This Row],[Sales_Var]]&gt;=0,"Above Budget","Below Budget")</f>
        <v>Below Budget</v>
      </c>
      <c r="J4053">
        <f>Table1[[#This Row],[Actual_Sales]]-(Table1[[#This Row],[COGS]]+Table1[[#This Row],[Expenses]])</f>
        <v>-18</v>
      </c>
      <c r="K4053">
        <v>-20</v>
      </c>
      <c r="L4053">
        <f>Table1[[#This Row],[Actual_Profit]]-Table1[[#This Row],[Budget_Profit]]</f>
        <v>2</v>
      </c>
      <c r="M4053" s="5">
        <f>IF(
Table1[[#This Row],[Budget_Profit]]=0,
"",
IF(
Table1[[#This Row],[Budget_Profit]]&gt;0,
(Table1[[#This Row],[Actual_Profit]]-Table1[[#This Row],[Budget_Profit]])/Table1[[#This Row],[Budget_Profit]],
(Table1[[#This Row],[Actual_Profit]]-Table1[[#This Row],[Budget_Profit]])/ABS(Table1[[#This Row],[Budget_Profit]])
)
)</f>
        <v>0.1</v>
      </c>
      <c r="N4053" s="5" t="str">
        <f>IF(Table1[[#This Row],[Profit_Var]]&gt;=0, "Above Budget", "Below Budget")</f>
        <v>Above Budget</v>
      </c>
      <c r="O4053">
        <v>104</v>
      </c>
      <c r="P4053">
        <v>130</v>
      </c>
      <c r="Q4053">
        <f>Table1[[#This Row],[COGS]]-Table1[[#This Row],[Budget_COGS]]</f>
        <v>-26</v>
      </c>
      <c r="R4053" s="5">
        <f>IF(
Table1[[#This Row],[Budget_COGS]]=0,
"",
IF(
Table1[[#This Row],[Budget_COGS]]&gt;0,
(Table1[[#This Row],[Budget_COGS]]-Table1[[#This Row],[COGS]]) / Table1[[#This Row],[Budget_COGS]],
(Table1[[#This Row],[Budget_COGS]]-Table1[[#This Row],[COGS]]) / ABS(Table1[[#This Row],[Budget_COGS]])
)
)</f>
        <v>0.2</v>
      </c>
      <c r="S4053" s="5" t="str">
        <f>IF(Table1[[#This Row],[COGS _Var]]&gt;=0, "Above Budget", "Below Budget")</f>
        <v>Below Budget</v>
      </c>
      <c r="T4053">
        <f>Table1[[#This Row],[Actual_Sales]]-Table1[[#This Row],[COGS]]</f>
        <v>37</v>
      </c>
      <c r="U4053">
        <v>30</v>
      </c>
      <c r="V4053">
        <f>Table1[[#This Row],[Gross_Margin]]-Table1[[#This Row],[Budget_Margin]]</f>
        <v>7</v>
      </c>
      <c r="W4053" s="5">
        <f>IF(
Table1[[#This Row],[Budget_Margin]]=0,
"",
IF(
Table1[[#This Row],[Budget_Margin]]&gt;0,
(Table1[[#This Row],[Gross_Margin]]-Table1[[#This Row],[Budget_Margin]]) / Table1[[#This Row],[Budget_Margin]],
(Table1[[#This Row],[Gross_Margin]]-Table1[[#This Row],[Budget_Margin]]) / ABS(Table1[[#This Row],[Budget_Margin]])
)
)</f>
        <v>0.23333333333333334</v>
      </c>
      <c r="X4053" s="5" t="str">
        <f>IF(Table1[[#This Row],[Margin_Var]]&gt;=0, "Above Budget", "Below Budget")</f>
        <v>Above Budget</v>
      </c>
      <c r="Y4053" s="5">
        <f>IFERROR(Table1[[#This Row],[Gross_Margin]]/Table1[[#This Row],[Actual_Sales]],0)</f>
        <v>0.26241134751773049</v>
      </c>
      <c r="Z4053" s="5">
        <f>Table1[[#This Row],[Actual_Profit]]/Table1[[#This Row],[Actual_Sales]]</f>
        <v>-0.1276595744680851</v>
      </c>
      <c r="AA4053">
        <v>55</v>
      </c>
      <c r="AB4053" s="5">
        <f>IFERROR(Table1[[#This Row],[Expenses]]/Table1[[#This Row],[Actual_Sales]],0)</f>
        <v>0.39007092198581561</v>
      </c>
      <c r="AC4053">
        <v>33</v>
      </c>
      <c r="AD4053">
        <v>685</v>
      </c>
      <c r="AE4053" s="5">
        <f>IFERROR(Table1[[#This Row],[Inventory]]/Table1[[#This Row],[Actual_Sales]],0)</f>
        <v>4.8581560283687946</v>
      </c>
    </row>
    <row r="4054" spans="1:31" x14ac:dyDescent="0.25">
      <c r="A4054">
        <v>1876</v>
      </c>
      <c r="B4054">
        <v>641</v>
      </c>
      <c r="C4054">
        <v>3</v>
      </c>
      <c r="D4054" s="2">
        <v>40483</v>
      </c>
      <c r="E4054">
        <v>23</v>
      </c>
      <c r="F4054">
        <v>20</v>
      </c>
      <c r="G4054">
        <f>Table1[[#This Row],[Actual_Sales]]-Table1[[#This Row],[Budget_Sales]]</f>
        <v>3</v>
      </c>
      <c r="H4054" s="5">
        <f>IF(
Table1[[#This Row],[Budget_Sales]]=0,
"",
IF(
Table1[[#This Row],[Budget_Sales]]&gt;0,
(Table1[[#This Row],[Actual_Sales]]-Table1[[#This Row],[Budget_Sales]])/Table1[[#This Row],[Budget_Sales]],
(Table1[[#This Row],[Actual_Sales]]-Table1[[#This Row],[Budget_Sales]])/ABS(Table1[[#This Row],[Budget_Sales]])
)
)</f>
        <v>0.15</v>
      </c>
      <c r="I4054" s="5" t="str">
        <f>IF(Table1[[#This Row],[Sales_Var]]&gt;=0,"Above Budget","Below Budget")</f>
        <v>Above Budget</v>
      </c>
      <c r="J4054">
        <f>Table1[[#This Row],[Actual_Sales]]-(Table1[[#This Row],[COGS]]+Table1[[#This Row],[Expenses]])</f>
        <v>-3</v>
      </c>
      <c r="K4054">
        <v>10</v>
      </c>
      <c r="L4054">
        <f>Table1[[#This Row],[Actual_Profit]]-Table1[[#This Row],[Budget_Profit]]</f>
        <v>-13</v>
      </c>
      <c r="M4054" s="5">
        <f>IF(
Table1[[#This Row],[Budget_Profit]]=0,
"",
IF(
Table1[[#This Row],[Budget_Profit]]&gt;0,
(Table1[[#This Row],[Actual_Profit]]-Table1[[#This Row],[Budget_Profit]])/Table1[[#This Row],[Budget_Profit]],
(Table1[[#This Row],[Actual_Profit]]-Table1[[#This Row],[Budget_Profit]])/ABS(Table1[[#This Row],[Budget_Profit]])
)
)</f>
        <v>-1.3</v>
      </c>
      <c r="N4054" s="5" t="str">
        <f>IF(Table1[[#This Row],[Profit_Var]]&gt;=0, "Above Budget", "Below Budget")</f>
        <v>Below Budget</v>
      </c>
      <c r="O4054">
        <v>10</v>
      </c>
      <c r="P4054">
        <v>0</v>
      </c>
      <c r="Q4054">
        <f>Table1[[#This Row],[COGS]]-Table1[[#This Row],[Budget_COGS]]</f>
        <v>10</v>
      </c>
      <c r="R4054" s="5" t="str">
        <f>IF(
Table1[[#This Row],[Budget_COGS]]=0,
"",
IF(
Table1[[#This Row],[Budget_COGS]]&gt;0,
(Table1[[#This Row],[Budget_COGS]]-Table1[[#This Row],[COGS]]) / Table1[[#This Row],[Budget_COGS]],
(Table1[[#This Row],[Budget_COGS]]-Table1[[#This Row],[COGS]]) / ABS(Table1[[#This Row],[Budget_COGS]])
)
)</f>
        <v/>
      </c>
      <c r="S4054" s="5" t="str">
        <f>IF(Table1[[#This Row],[COGS _Var]]&gt;=0, "Above Budget", "Below Budget")</f>
        <v>Above Budget</v>
      </c>
      <c r="T4054">
        <f>Table1[[#This Row],[Actual_Sales]]-Table1[[#This Row],[COGS]]</f>
        <v>13</v>
      </c>
      <c r="U4054">
        <v>20</v>
      </c>
      <c r="V4054">
        <f>Table1[[#This Row],[Gross_Margin]]-Table1[[#This Row],[Budget_Margin]]</f>
        <v>-7</v>
      </c>
      <c r="W4054" s="5">
        <f>IF(
Table1[[#This Row],[Budget_Margin]]=0,
"",
IF(
Table1[[#This Row],[Budget_Margin]]&gt;0,
(Table1[[#This Row],[Gross_Margin]]-Table1[[#This Row],[Budget_Margin]]) / Table1[[#This Row],[Budget_Margin]],
(Table1[[#This Row],[Gross_Margin]]-Table1[[#This Row],[Budget_Margin]]) / ABS(Table1[[#This Row],[Budget_Margin]])
)
)</f>
        <v>-0.35</v>
      </c>
      <c r="X4054" s="5" t="str">
        <f>IF(Table1[[#This Row],[Margin_Var]]&gt;=0, "Above Budget", "Below Budget")</f>
        <v>Below Budget</v>
      </c>
      <c r="Y4054" s="5">
        <f>IFERROR(Table1[[#This Row],[Gross_Margin]]/Table1[[#This Row],[Actual_Sales]],0)</f>
        <v>0.56521739130434778</v>
      </c>
      <c r="Z4054" s="5">
        <f>Table1[[#This Row],[Actual_Profit]]/Table1[[#This Row],[Actual_Sales]]</f>
        <v>-0.13043478260869565</v>
      </c>
      <c r="AA4054">
        <v>16</v>
      </c>
      <c r="AB4054" s="5">
        <f>IFERROR(Table1[[#This Row],[Expenses]]/Table1[[#This Row],[Actual_Sales]],0)</f>
        <v>0.69565217391304346</v>
      </c>
      <c r="AC4054">
        <v>3</v>
      </c>
      <c r="AD4054">
        <v>596</v>
      </c>
      <c r="AE4054" s="5">
        <f>IFERROR(Table1[[#This Row],[Inventory]]/Table1[[#This Row],[Actual_Sales]],0)</f>
        <v>25.913043478260871</v>
      </c>
    </row>
    <row r="4055" spans="1:31" x14ac:dyDescent="0.25">
      <c r="A4055">
        <v>3785</v>
      </c>
      <c r="B4055">
        <v>505</v>
      </c>
      <c r="C4055">
        <v>4</v>
      </c>
      <c r="D4055" s="2">
        <v>40817</v>
      </c>
      <c r="E4055">
        <v>60</v>
      </c>
      <c r="F4055">
        <v>30</v>
      </c>
      <c r="G4055">
        <f>Table1[[#This Row],[Actual_Sales]]-Table1[[#This Row],[Budget_Sales]]</f>
        <v>30</v>
      </c>
      <c r="H4055" s="5">
        <f>IF(
Table1[[#This Row],[Budget_Sales]]=0,
"",
IF(
Table1[[#This Row],[Budget_Sales]]&gt;0,
(Table1[[#This Row],[Actual_Sales]]-Table1[[#This Row],[Budget_Sales]])/Table1[[#This Row],[Budget_Sales]],
(Table1[[#This Row],[Actual_Sales]]-Table1[[#This Row],[Budget_Sales]])/ABS(Table1[[#This Row],[Budget_Sales]])
)
)</f>
        <v>1</v>
      </c>
      <c r="I4055" s="5" t="str">
        <f>IF(Table1[[#This Row],[Sales_Var]]&gt;=0,"Above Budget","Below Budget")</f>
        <v>Above Budget</v>
      </c>
      <c r="J4055">
        <f>Table1[[#This Row],[Actual_Sales]]-(Table1[[#This Row],[COGS]]+Table1[[#This Row],[Expenses]])</f>
        <v>-8</v>
      </c>
      <c r="K4055">
        <v>10</v>
      </c>
      <c r="L4055">
        <f>Table1[[#This Row],[Actual_Profit]]-Table1[[#This Row],[Budget_Profit]]</f>
        <v>-18</v>
      </c>
      <c r="M4055" s="5">
        <f>IF(
Table1[[#This Row],[Budget_Profit]]=0,
"",
IF(
Table1[[#This Row],[Budget_Profit]]&gt;0,
(Table1[[#This Row],[Actual_Profit]]-Table1[[#This Row],[Budget_Profit]])/Table1[[#This Row],[Budget_Profit]],
(Table1[[#This Row],[Actual_Profit]]-Table1[[#This Row],[Budget_Profit]])/ABS(Table1[[#This Row],[Budget_Profit]])
)
)</f>
        <v>-1.8</v>
      </c>
      <c r="N4055" s="5" t="str">
        <f>IF(Table1[[#This Row],[Profit_Var]]&gt;=0, "Above Budget", "Below Budget")</f>
        <v>Below Budget</v>
      </c>
      <c r="O4055">
        <v>25</v>
      </c>
      <c r="P4055">
        <v>10</v>
      </c>
      <c r="Q4055">
        <f>Table1[[#This Row],[COGS]]-Table1[[#This Row],[Budget_COGS]]</f>
        <v>15</v>
      </c>
      <c r="R4055" s="5">
        <f>IF(
Table1[[#This Row],[Budget_COGS]]=0,
"",
IF(
Table1[[#This Row],[Budget_COGS]]&gt;0,
(Table1[[#This Row],[Budget_COGS]]-Table1[[#This Row],[COGS]]) / Table1[[#This Row],[Budget_COGS]],
(Table1[[#This Row],[Budget_COGS]]-Table1[[#This Row],[COGS]]) / ABS(Table1[[#This Row],[Budget_COGS]])
)
)</f>
        <v>-1.5</v>
      </c>
      <c r="S4055" s="5" t="str">
        <f>IF(Table1[[#This Row],[COGS _Var]]&gt;=0, "Above Budget", "Below Budget")</f>
        <v>Above Budget</v>
      </c>
      <c r="T4055">
        <f>Table1[[#This Row],[Actual_Sales]]-Table1[[#This Row],[COGS]]</f>
        <v>35</v>
      </c>
      <c r="U4055">
        <v>20</v>
      </c>
      <c r="V4055">
        <f>Table1[[#This Row],[Gross_Margin]]-Table1[[#This Row],[Budget_Margin]]</f>
        <v>15</v>
      </c>
      <c r="W4055" s="5">
        <f>IF(
Table1[[#This Row],[Budget_Margin]]=0,
"",
IF(
Table1[[#This Row],[Budget_Margin]]&gt;0,
(Table1[[#This Row],[Gross_Margin]]-Table1[[#This Row],[Budget_Margin]]) / Table1[[#This Row],[Budget_Margin]],
(Table1[[#This Row],[Gross_Margin]]-Table1[[#This Row],[Budget_Margin]]) / ABS(Table1[[#This Row],[Budget_Margin]])
)
)</f>
        <v>0.75</v>
      </c>
      <c r="X4055" s="5" t="str">
        <f>IF(Table1[[#This Row],[Margin_Var]]&gt;=0, "Above Budget", "Below Budget")</f>
        <v>Above Budget</v>
      </c>
      <c r="Y4055" s="5">
        <f>IFERROR(Table1[[#This Row],[Gross_Margin]]/Table1[[#This Row],[Actual_Sales]],0)</f>
        <v>0.58333333333333337</v>
      </c>
      <c r="Z4055" s="5">
        <f>Table1[[#This Row],[Actual_Profit]]/Table1[[#This Row],[Actual_Sales]]</f>
        <v>-0.13333333333333333</v>
      </c>
      <c r="AA4055">
        <v>43</v>
      </c>
      <c r="AB4055" s="5">
        <f>IFERROR(Table1[[#This Row],[Expenses]]/Table1[[#This Row],[Actual_Sales]],0)</f>
        <v>0.71666666666666667</v>
      </c>
      <c r="AC4055">
        <v>9</v>
      </c>
      <c r="AD4055">
        <v>-466</v>
      </c>
      <c r="AE4055" s="5">
        <f>IFERROR(Table1[[#This Row],[Inventory]]/Table1[[#This Row],[Actual_Sales]],0)</f>
        <v>-7.7666666666666666</v>
      </c>
    </row>
    <row r="4056" spans="1:31" x14ac:dyDescent="0.25">
      <c r="A4056">
        <v>3817</v>
      </c>
      <c r="B4056">
        <v>603</v>
      </c>
      <c r="C4056">
        <v>7</v>
      </c>
      <c r="D4056" s="2">
        <v>40817</v>
      </c>
      <c r="E4056">
        <v>60</v>
      </c>
      <c r="F4056">
        <v>40</v>
      </c>
      <c r="G4056">
        <f>Table1[[#This Row],[Actual_Sales]]-Table1[[#This Row],[Budget_Sales]]</f>
        <v>20</v>
      </c>
      <c r="H4056" s="5">
        <f>IF(
Table1[[#This Row],[Budget_Sales]]=0,
"",
IF(
Table1[[#This Row],[Budget_Sales]]&gt;0,
(Table1[[#This Row],[Actual_Sales]]-Table1[[#This Row],[Budget_Sales]])/Table1[[#This Row],[Budget_Sales]],
(Table1[[#This Row],[Actual_Sales]]-Table1[[#This Row],[Budget_Sales]])/ABS(Table1[[#This Row],[Budget_Sales]])
)
)</f>
        <v>0.5</v>
      </c>
      <c r="I4056" s="5" t="str">
        <f>IF(Table1[[#This Row],[Sales_Var]]&gt;=0,"Above Budget","Below Budget")</f>
        <v>Above Budget</v>
      </c>
      <c r="J4056">
        <f>Table1[[#This Row],[Actual_Sales]]-(Table1[[#This Row],[COGS]]+Table1[[#This Row],[Expenses]])</f>
        <v>-8</v>
      </c>
      <c r="K4056">
        <v>10</v>
      </c>
      <c r="L4056">
        <f>Table1[[#This Row],[Actual_Profit]]-Table1[[#This Row],[Budget_Profit]]</f>
        <v>-18</v>
      </c>
      <c r="M4056" s="5">
        <f>IF(
Table1[[#This Row],[Budget_Profit]]=0,
"",
IF(
Table1[[#This Row],[Budget_Profit]]&gt;0,
(Table1[[#This Row],[Actual_Profit]]-Table1[[#This Row],[Budget_Profit]])/Table1[[#This Row],[Budget_Profit]],
(Table1[[#This Row],[Actual_Profit]]-Table1[[#This Row],[Budget_Profit]])/ABS(Table1[[#This Row],[Budget_Profit]])
)
)</f>
        <v>-1.8</v>
      </c>
      <c r="N4056" s="5" t="str">
        <f>IF(Table1[[#This Row],[Profit_Var]]&gt;=0, "Above Budget", "Below Budget")</f>
        <v>Below Budget</v>
      </c>
      <c r="O4056">
        <v>25</v>
      </c>
      <c r="P4056">
        <v>10</v>
      </c>
      <c r="Q4056">
        <f>Table1[[#This Row],[COGS]]-Table1[[#This Row],[Budget_COGS]]</f>
        <v>15</v>
      </c>
      <c r="R4056" s="5">
        <f>IF(
Table1[[#This Row],[Budget_COGS]]=0,
"",
IF(
Table1[[#This Row],[Budget_COGS]]&gt;0,
(Table1[[#This Row],[Budget_COGS]]-Table1[[#This Row],[COGS]]) / Table1[[#This Row],[Budget_COGS]],
(Table1[[#This Row],[Budget_COGS]]-Table1[[#This Row],[COGS]]) / ABS(Table1[[#This Row],[Budget_COGS]])
)
)</f>
        <v>-1.5</v>
      </c>
      <c r="S4056" s="5" t="str">
        <f>IF(Table1[[#This Row],[COGS _Var]]&gt;=0, "Above Budget", "Below Budget")</f>
        <v>Above Budget</v>
      </c>
      <c r="T4056">
        <f>Table1[[#This Row],[Actual_Sales]]-Table1[[#This Row],[COGS]]</f>
        <v>35</v>
      </c>
      <c r="U4056">
        <v>30</v>
      </c>
      <c r="V4056">
        <f>Table1[[#This Row],[Gross_Margin]]-Table1[[#This Row],[Budget_Margin]]</f>
        <v>5</v>
      </c>
      <c r="W4056" s="5">
        <f>IF(
Table1[[#This Row],[Budget_Margin]]=0,
"",
IF(
Table1[[#This Row],[Budget_Margin]]&gt;0,
(Table1[[#This Row],[Gross_Margin]]-Table1[[#This Row],[Budget_Margin]]) / Table1[[#This Row],[Budget_Margin]],
(Table1[[#This Row],[Gross_Margin]]-Table1[[#This Row],[Budget_Margin]]) / ABS(Table1[[#This Row],[Budget_Margin]])
)
)</f>
        <v>0.16666666666666666</v>
      </c>
      <c r="X4056" s="5" t="str">
        <f>IF(Table1[[#This Row],[Margin_Var]]&gt;=0, "Above Budget", "Below Budget")</f>
        <v>Above Budget</v>
      </c>
      <c r="Y4056" s="5">
        <f>IFERROR(Table1[[#This Row],[Gross_Margin]]/Table1[[#This Row],[Actual_Sales]],0)</f>
        <v>0.58333333333333337</v>
      </c>
      <c r="Z4056" s="5">
        <f>Table1[[#This Row],[Actual_Profit]]/Table1[[#This Row],[Actual_Sales]]</f>
        <v>-0.13333333333333333</v>
      </c>
      <c r="AA4056">
        <v>43</v>
      </c>
      <c r="AB4056" s="5">
        <f>IFERROR(Table1[[#This Row],[Expenses]]/Table1[[#This Row],[Actual_Sales]],0)</f>
        <v>0.71666666666666667</v>
      </c>
      <c r="AC4056">
        <v>9</v>
      </c>
      <c r="AD4056">
        <v>209</v>
      </c>
      <c r="AE4056" s="5">
        <f>IFERROR(Table1[[#This Row],[Inventory]]/Table1[[#This Row],[Actual_Sales]],0)</f>
        <v>3.4833333333333334</v>
      </c>
    </row>
    <row r="4057" spans="1:31" x14ac:dyDescent="0.25">
      <c r="A4057">
        <v>3767</v>
      </c>
      <c r="B4057">
        <v>435</v>
      </c>
      <c r="C4057">
        <v>13</v>
      </c>
      <c r="D4057" s="2">
        <v>40817</v>
      </c>
      <c r="E4057">
        <v>60</v>
      </c>
      <c r="F4057">
        <v>20</v>
      </c>
      <c r="G4057">
        <f>Table1[[#This Row],[Actual_Sales]]-Table1[[#This Row],[Budget_Sales]]</f>
        <v>40</v>
      </c>
      <c r="H4057" s="5">
        <f>IF(
Table1[[#This Row],[Budget_Sales]]=0,
"",
IF(
Table1[[#This Row],[Budget_Sales]]&gt;0,
(Table1[[#This Row],[Actual_Sales]]-Table1[[#This Row],[Budget_Sales]])/Table1[[#This Row],[Budget_Sales]],
(Table1[[#This Row],[Actual_Sales]]-Table1[[#This Row],[Budget_Sales]])/ABS(Table1[[#This Row],[Budget_Sales]])
)
)</f>
        <v>2</v>
      </c>
      <c r="I4057" s="5" t="str">
        <f>IF(Table1[[#This Row],[Sales_Var]]&gt;=0,"Above Budget","Below Budget")</f>
        <v>Above Budget</v>
      </c>
      <c r="J4057">
        <f>Table1[[#This Row],[Actual_Sales]]-(Table1[[#This Row],[COGS]]+Table1[[#This Row],[Expenses]])</f>
        <v>-8</v>
      </c>
      <c r="K4057">
        <v>10</v>
      </c>
      <c r="L4057">
        <f>Table1[[#This Row],[Actual_Profit]]-Table1[[#This Row],[Budget_Profit]]</f>
        <v>-18</v>
      </c>
      <c r="M4057" s="5">
        <f>IF(
Table1[[#This Row],[Budget_Profit]]=0,
"",
IF(
Table1[[#This Row],[Budget_Profit]]&gt;0,
(Table1[[#This Row],[Actual_Profit]]-Table1[[#This Row],[Budget_Profit]])/Table1[[#This Row],[Budget_Profit]],
(Table1[[#This Row],[Actual_Profit]]-Table1[[#This Row],[Budget_Profit]])/ABS(Table1[[#This Row],[Budget_Profit]])
)
)</f>
        <v>-1.8</v>
      </c>
      <c r="N4057" s="5" t="str">
        <f>IF(Table1[[#This Row],[Profit_Var]]&gt;=0, "Above Budget", "Below Budget")</f>
        <v>Below Budget</v>
      </c>
      <c r="O4057">
        <v>25</v>
      </c>
      <c r="P4057">
        <v>0</v>
      </c>
      <c r="Q4057">
        <f>Table1[[#This Row],[COGS]]-Table1[[#This Row],[Budget_COGS]]</f>
        <v>25</v>
      </c>
      <c r="R4057" s="5" t="str">
        <f>IF(
Table1[[#This Row],[Budget_COGS]]=0,
"",
IF(
Table1[[#This Row],[Budget_COGS]]&gt;0,
(Table1[[#This Row],[Budget_COGS]]-Table1[[#This Row],[COGS]]) / Table1[[#This Row],[Budget_COGS]],
(Table1[[#This Row],[Budget_COGS]]-Table1[[#This Row],[COGS]]) / ABS(Table1[[#This Row],[Budget_COGS]])
)
)</f>
        <v/>
      </c>
      <c r="S4057" s="5" t="str">
        <f>IF(Table1[[#This Row],[COGS _Var]]&gt;=0, "Above Budget", "Below Budget")</f>
        <v>Above Budget</v>
      </c>
      <c r="T4057">
        <f>Table1[[#This Row],[Actual_Sales]]-Table1[[#This Row],[COGS]]</f>
        <v>35</v>
      </c>
      <c r="U4057">
        <v>20</v>
      </c>
      <c r="V4057">
        <f>Table1[[#This Row],[Gross_Margin]]-Table1[[#This Row],[Budget_Margin]]</f>
        <v>15</v>
      </c>
      <c r="W4057" s="5">
        <f>IF(
Table1[[#This Row],[Budget_Margin]]=0,
"",
IF(
Table1[[#This Row],[Budget_Margin]]&gt;0,
(Table1[[#This Row],[Gross_Margin]]-Table1[[#This Row],[Budget_Margin]]) / Table1[[#This Row],[Budget_Margin]],
(Table1[[#This Row],[Gross_Margin]]-Table1[[#This Row],[Budget_Margin]]) / ABS(Table1[[#This Row],[Budget_Margin]])
)
)</f>
        <v>0.75</v>
      </c>
      <c r="X4057" s="5" t="str">
        <f>IF(Table1[[#This Row],[Margin_Var]]&gt;=0, "Above Budget", "Below Budget")</f>
        <v>Above Budget</v>
      </c>
      <c r="Y4057" s="5">
        <f>IFERROR(Table1[[#This Row],[Gross_Margin]]/Table1[[#This Row],[Actual_Sales]],0)</f>
        <v>0.58333333333333337</v>
      </c>
      <c r="Z4057" s="5">
        <f>Table1[[#This Row],[Actual_Profit]]/Table1[[#This Row],[Actual_Sales]]</f>
        <v>-0.13333333333333333</v>
      </c>
      <c r="AA4057">
        <v>43</v>
      </c>
      <c r="AB4057" s="5">
        <f>IFERROR(Table1[[#This Row],[Expenses]]/Table1[[#This Row],[Actual_Sales]],0)</f>
        <v>0.71666666666666667</v>
      </c>
      <c r="AC4057">
        <v>9</v>
      </c>
      <c r="AD4057">
        <v>209</v>
      </c>
      <c r="AE4057" s="5">
        <f>IFERROR(Table1[[#This Row],[Inventory]]/Table1[[#This Row],[Actual_Sales]],0)</f>
        <v>3.4833333333333334</v>
      </c>
    </row>
    <row r="4058" spans="1:31" x14ac:dyDescent="0.25">
      <c r="A4058">
        <v>3603</v>
      </c>
      <c r="B4058">
        <v>505</v>
      </c>
      <c r="C4058">
        <v>4</v>
      </c>
      <c r="D4058" s="2">
        <v>40787</v>
      </c>
      <c r="E4058">
        <v>58</v>
      </c>
      <c r="F4058">
        <v>40</v>
      </c>
      <c r="G4058">
        <f>Table1[[#This Row],[Actual_Sales]]-Table1[[#This Row],[Budget_Sales]]</f>
        <v>18</v>
      </c>
      <c r="H4058" s="5">
        <f>IF(
Table1[[#This Row],[Budget_Sales]]=0,
"",
IF(
Table1[[#This Row],[Budget_Sales]]&gt;0,
(Table1[[#This Row],[Actual_Sales]]-Table1[[#This Row],[Budget_Sales]])/Table1[[#This Row],[Budget_Sales]],
(Table1[[#This Row],[Actual_Sales]]-Table1[[#This Row],[Budget_Sales]])/ABS(Table1[[#This Row],[Budget_Sales]])
)
)</f>
        <v>0.45</v>
      </c>
      <c r="I4058" s="5" t="str">
        <f>IF(Table1[[#This Row],[Sales_Var]]&gt;=0,"Above Budget","Below Budget")</f>
        <v>Above Budget</v>
      </c>
      <c r="J4058">
        <f>Table1[[#This Row],[Actual_Sales]]-(Table1[[#This Row],[COGS]]+Table1[[#This Row],[Expenses]])</f>
        <v>-8</v>
      </c>
      <c r="K4058">
        <v>0</v>
      </c>
      <c r="L4058">
        <f>Table1[[#This Row],[Actual_Profit]]-Table1[[#This Row],[Budget_Profit]]</f>
        <v>-8</v>
      </c>
      <c r="M4058" s="5" t="str">
        <f>IF(
Table1[[#This Row],[Budget_Profit]]=0,
"",
IF(
Table1[[#This Row],[Budget_Profit]]&gt;0,
(Table1[[#This Row],[Actual_Profit]]-Table1[[#This Row],[Budget_Profit]])/Table1[[#This Row],[Budget_Profit]],
(Table1[[#This Row],[Actual_Profit]]-Table1[[#This Row],[Budget_Profit]])/ABS(Table1[[#This Row],[Budget_Profit]])
)
)</f>
        <v/>
      </c>
      <c r="N4058" s="5" t="str">
        <f>IF(Table1[[#This Row],[Profit_Var]]&gt;=0, "Above Budget", "Below Budget")</f>
        <v>Below Budget</v>
      </c>
      <c r="O4058">
        <v>24</v>
      </c>
      <c r="P4058">
        <v>20</v>
      </c>
      <c r="Q4058">
        <f>Table1[[#This Row],[COGS]]-Table1[[#This Row],[Budget_COGS]]</f>
        <v>4</v>
      </c>
      <c r="R4058" s="5">
        <f>IF(
Table1[[#This Row],[Budget_COGS]]=0,
"",
IF(
Table1[[#This Row],[Budget_COGS]]&gt;0,
(Table1[[#This Row],[Budget_COGS]]-Table1[[#This Row],[COGS]]) / Table1[[#This Row],[Budget_COGS]],
(Table1[[#This Row],[Budget_COGS]]-Table1[[#This Row],[COGS]]) / ABS(Table1[[#This Row],[Budget_COGS]])
)
)</f>
        <v>-0.2</v>
      </c>
      <c r="S4058" s="5" t="str">
        <f>IF(Table1[[#This Row],[COGS _Var]]&gt;=0, "Above Budget", "Below Budget")</f>
        <v>Above Budget</v>
      </c>
      <c r="T4058">
        <f>Table1[[#This Row],[Actual_Sales]]-Table1[[#This Row],[COGS]]</f>
        <v>34</v>
      </c>
      <c r="U4058">
        <v>20</v>
      </c>
      <c r="V4058">
        <f>Table1[[#This Row],[Gross_Margin]]-Table1[[#This Row],[Budget_Margin]]</f>
        <v>14</v>
      </c>
      <c r="W4058" s="5">
        <f>IF(
Table1[[#This Row],[Budget_Margin]]=0,
"",
IF(
Table1[[#This Row],[Budget_Margin]]&gt;0,
(Table1[[#This Row],[Gross_Margin]]-Table1[[#This Row],[Budget_Margin]]) / Table1[[#This Row],[Budget_Margin]],
(Table1[[#This Row],[Gross_Margin]]-Table1[[#This Row],[Budget_Margin]]) / ABS(Table1[[#This Row],[Budget_Margin]])
)
)</f>
        <v>0.7</v>
      </c>
      <c r="X4058" s="5" t="str">
        <f>IF(Table1[[#This Row],[Margin_Var]]&gt;=0, "Above Budget", "Below Budget")</f>
        <v>Above Budget</v>
      </c>
      <c r="Y4058" s="5">
        <f>IFERROR(Table1[[#This Row],[Gross_Margin]]/Table1[[#This Row],[Actual_Sales]],0)</f>
        <v>0.58620689655172409</v>
      </c>
      <c r="Z4058" s="5">
        <f>Table1[[#This Row],[Actual_Profit]]/Table1[[#This Row],[Actual_Sales]]</f>
        <v>-0.13793103448275862</v>
      </c>
      <c r="AA4058">
        <v>42</v>
      </c>
      <c r="AB4058" s="5">
        <f>IFERROR(Table1[[#This Row],[Expenses]]/Table1[[#This Row],[Actual_Sales]],0)</f>
        <v>0.72413793103448276</v>
      </c>
      <c r="AC4058">
        <v>9</v>
      </c>
      <c r="AD4058">
        <v>-412</v>
      </c>
      <c r="AE4058" s="5">
        <f>IFERROR(Table1[[#This Row],[Inventory]]/Table1[[#This Row],[Actual_Sales]],0)</f>
        <v>-7.1034482758620694</v>
      </c>
    </row>
    <row r="4059" spans="1:31" x14ac:dyDescent="0.25">
      <c r="A4059">
        <v>3637</v>
      </c>
      <c r="B4059">
        <v>603</v>
      </c>
      <c r="C4059">
        <v>7</v>
      </c>
      <c r="D4059" s="2">
        <v>40787</v>
      </c>
      <c r="E4059">
        <v>58</v>
      </c>
      <c r="F4059">
        <v>50</v>
      </c>
      <c r="G4059">
        <f>Table1[[#This Row],[Actual_Sales]]-Table1[[#This Row],[Budget_Sales]]</f>
        <v>8</v>
      </c>
      <c r="H4059" s="5">
        <f>IF(
Table1[[#This Row],[Budget_Sales]]=0,
"",
IF(
Table1[[#This Row],[Budget_Sales]]&gt;0,
(Table1[[#This Row],[Actual_Sales]]-Table1[[#This Row],[Budget_Sales]])/Table1[[#This Row],[Budget_Sales]],
(Table1[[#This Row],[Actual_Sales]]-Table1[[#This Row],[Budget_Sales]])/ABS(Table1[[#This Row],[Budget_Sales]])
)
)</f>
        <v>0.16</v>
      </c>
      <c r="I4059" s="5" t="str">
        <f>IF(Table1[[#This Row],[Sales_Var]]&gt;=0,"Above Budget","Below Budget")</f>
        <v>Above Budget</v>
      </c>
      <c r="J4059">
        <f>Table1[[#This Row],[Actual_Sales]]-(Table1[[#This Row],[COGS]]+Table1[[#This Row],[Expenses]])</f>
        <v>-8</v>
      </c>
      <c r="K4059">
        <v>0</v>
      </c>
      <c r="L4059">
        <f>Table1[[#This Row],[Actual_Profit]]-Table1[[#This Row],[Budget_Profit]]</f>
        <v>-8</v>
      </c>
      <c r="M4059" s="5" t="str">
        <f>IF(
Table1[[#This Row],[Budget_Profit]]=0,
"",
IF(
Table1[[#This Row],[Budget_Profit]]&gt;0,
(Table1[[#This Row],[Actual_Profit]]-Table1[[#This Row],[Budget_Profit]])/Table1[[#This Row],[Budget_Profit]],
(Table1[[#This Row],[Actual_Profit]]-Table1[[#This Row],[Budget_Profit]])/ABS(Table1[[#This Row],[Budget_Profit]])
)
)</f>
        <v/>
      </c>
      <c r="N4059" s="5" t="str">
        <f>IF(Table1[[#This Row],[Profit_Var]]&gt;=0, "Above Budget", "Below Budget")</f>
        <v>Below Budget</v>
      </c>
      <c r="O4059">
        <v>24</v>
      </c>
      <c r="P4059">
        <v>20</v>
      </c>
      <c r="Q4059">
        <f>Table1[[#This Row],[COGS]]-Table1[[#This Row],[Budget_COGS]]</f>
        <v>4</v>
      </c>
      <c r="R4059" s="5">
        <f>IF(
Table1[[#This Row],[Budget_COGS]]=0,
"",
IF(
Table1[[#This Row],[Budget_COGS]]&gt;0,
(Table1[[#This Row],[Budget_COGS]]-Table1[[#This Row],[COGS]]) / Table1[[#This Row],[Budget_COGS]],
(Table1[[#This Row],[Budget_COGS]]-Table1[[#This Row],[COGS]]) / ABS(Table1[[#This Row],[Budget_COGS]])
)
)</f>
        <v>-0.2</v>
      </c>
      <c r="S4059" s="5" t="str">
        <f>IF(Table1[[#This Row],[COGS _Var]]&gt;=0, "Above Budget", "Below Budget")</f>
        <v>Above Budget</v>
      </c>
      <c r="T4059">
        <f>Table1[[#This Row],[Actual_Sales]]-Table1[[#This Row],[COGS]]</f>
        <v>34</v>
      </c>
      <c r="U4059">
        <v>30</v>
      </c>
      <c r="V4059">
        <f>Table1[[#This Row],[Gross_Margin]]-Table1[[#This Row],[Budget_Margin]]</f>
        <v>4</v>
      </c>
      <c r="W4059" s="5">
        <f>IF(
Table1[[#This Row],[Budget_Margin]]=0,
"",
IF(
Table1[[#This Row],[Budget_Margin]]&gt;0,
(Table1[[#This Row],[Gross_Margin]]-Table1[[#This Row],[Budget_Margin]]) / Table1[[#This Row],[Budget_Margin]],
(Table1[[#This Row],[Gross_Margin]]-Table1[[#This Row],[Budget_Margin]]) / ABS(Table1[[#This Row],[Budget_Margin]])
)
)</f>
        <v>0.13333333333333333</v>
      </c>
      <c r="X4059" s="5" t="str">
        <f>IF(Table1[[#This Row],[Margin_Var]]&gt;=0, "Above Budget", "Below Budget")</f>
        <v>Above Budget</v>
      </c>
      <c r="Y4059" s="5">
        <f>IFERROR(Table1[[#This Row],[Gross_Margin]]/Table1[[#This Row],[Actual_Sales]],0)</f>
        <v>0.58620689655172409</v>
      </c>
      <c r="Z4059" s="5">
        <f>Table1[[#This Row],[Actual_Profit]]/Table1[[#This Row],[Actual_Sales]]</f>
        <v>-0.13793103448275862</v>
      </c>
      <c r="AA4059">
        <v>42</v>
      </c>
      <c r="AB4059" s="5">
        <f>IFERROR(Table1[[#This Row],[Expenses]]/Table1[[#This Row],[Actual_Sales]],0)</f>
        <v>0.72413793103448276</v>
      </c>
      <c r="AC4059">
        <v>9</v>
      </c>
      <c r="AD4059">
        <v>212</v>
      </c>
      <c r="AE4059" s="5">
        <f>IFERROR(Table1[[#This Row],[Inventory]]/Table1[[#This Row],[Actual_Sales]],0)</f>
        <v>3.6551724137931036</v>
      </c>
    </row>
    <row r="4060" spans="1:31" x14ac:dyDescent="0.25">
      <c r="A4060">
        <v>3655</v>
      </c>
      <c r="B4060">
        <v>660</v>
      </c>
      <c r="C4060">
        <v>12</v>
      </c>
      <c r="D4060" s="2">
        <v>40787</v>
      </c>
      <c r="E4060">
        <v>58</v>
      </c>
      <c r="F4060">
        <v>40</v>
      </c>
      <c r="G4060">
        <f>Table1[[#This Row],[Actual_Sales]]-Table1[[#This Row],[Budget_Sales]]</f>
        <v>18</v>
      </c>
      <c r="H4060" s="5">
        <f>IF(
Table1[[#This Row],[Budget_Sales]]=0,
"",
IF(
Table1[[#This Row],[Budget_Sales]]&gt;0,
(Table1[[#This Row],[Actual_Sales]]-Table1[[#This Row],[Budget_Sales]])/Table1[[#This Row],[Budget_Sales]],
(Table1[[#This Row],[Actual_Sales]]-Table1[[#This Row],[Budget_Sales]])/ABS(Table1[[#This Row],[Budget_Sales]])
)
)</f>
        <v>0.45</v>
      </c>
      <c r="I4060" s="5" t="str">
        <f>IF(Table1[[#This Row],[Sales_Var]]&gt;=0,"Above Budget","Below Budget")</f>
        <v>Above Budget</v>
      </c>
      <c r="J4060">
        <f>Table1[[#This Row],[Actual_Sales]]-(Table1[[#This Row],[COGS]]+Table1[[#This Row],[Expenses]])</f>
        <v>-8</v>
      </c>
      <c r="K4060">
        <v>-10</v>
      </c>
      <c r="L4060">
        <f>Table1[[#This Row],[Actual_Profit]]-Table1[[#This Row],[Budget_Profit]]</f>
        <v>2</v>
      </c>
      <c r="M4060" s="5">
        <f>IF(
Table1[[#This Row],[Budget_Profit]]=0,
"",
IF(
Table1[[#This Row],[Budget_Profit]]&gt;0,
(Table1[[#This Row],[Actual_Profit]]-Table1[[#This Row],[Budget_Profit]])/Table1[[#This Row],[Budget_Profit]],
(Table1[[#This Row],[Actual_Profit]]-Table1[[#This Row],[Budget_Profit]])/ABS(Table1[[#This Row],[Budget_Profit]])
)
)</f>
        <v>0.2</v>
      </c>
      <c r="N4060" s="5" t="str">
        <f>IF(Table1[[#This Row],[Profit_Var]]&gt;=0, "Above Budget", "Below Budget")</f>
        <v>Above Budget</v>
      </c>
      <c r="O4060">
        <v>24</v>
      </c>
      <c r="P4060">
        <v>20</v>
      </c>
      <c r="Q4060">
        <f>Table1[[#This Row],[COGS]]-Table1[[#This Row],[Budget_COGS]]</f>
        <v>4</v>
      </c>
      <c r="R4060" s="5">
        <f>IF(
Table1[[#This Row],[Budget_COGS]]=0,
"",
IF(
Table1[[#This Row],[Budget_COGS]]&gt;0,
(Table1[[#This Row],[Budget_COGS]]-Table1[[#This Row],[COGS]]) / Table1[[#This Row],[Budget_COGS]],
(Table1[[#This Row],[Budget_COGS]]-Table1[[#This Row],[COGS]]) / ABS(Table1[[#This Row],[Budget_COGS]])
)
)</f>
        <v>-0.2</v>
      </c>
      <c r="S4060" s="5" t="str">
        <f>IF(Table1[[#This Row],[COGS _Var]]&gt;=0, "Above Budget", "Below Budget")</f>
        <v>Above Budget</v>
      </c>
      <c r="T4060">
        <f>Table1[[#This Row],[Actual_Sales]]-Table1[[#This Row],[COGS]]</f>
        <v>34</v>
      </c>
      <c r="U4060">
        <v>20</v>
      </c>
      <c r="V4060">
        <f>Table1[[#This Row],[Gross_Margin]]-Table1[[#This Row],[Budget_Margin]]</f>
        <v>14</v>
      </c>
      <c r="W4060" s="5">
        <f>IF(
Table1[[#This Row],[Budget_Margin]]=0,
"",
IF(
Table1[[#This Row],[Budget_Margin]]&gt;0,
(Table1[[#This Row],[Gross_Margin]]-Table1[[#This Row],[Budget_Margin]]) / Table1[[#This Row],[Budget_Margin]],
(Table1[[#This Row],[Gross_Margin]]-Table1[[#This Row],[Budget_Margin]]) / ABS(Table1[[#This Row],[Budget_Margin]])
)
)</f>
        <v>0.7</v>
      </c>
      <c r="X4060" s="5" t="str">
        <f>IF(Table1[[#This Row],[Margin_Var]]&gt;=0, "Above Budget", "Below Budget")</f>
        <v>Above Budget</v>
      </c>
      <c r="Y4060" s="5">
        <f>IFERROR(Table1[[#This Row],[Gross_Margin]]/Table1[[#This Row],[Actual_Sales]],0)</f>
        <v>0.58620689655172409</v>
      </c>
      <c r="Z4060" s="5">
        <f>Table1[[#This Row],[Actual_Profit]]/Table1[[#This Row],[Actual_Sales]]</f>
        <v>-0.13793103448275862</v>
      </c>
      <c r="AA4060">
        <v>42</v>
      </c>
      <c r="AB4060" s="5">
        <f>IFERROR(Table1[[#This Row],[Expenses]]/Table1[[#This Row],[Actual_Sales]],0)</f>
        <v>0.72413793103448276</v>
      </c>
      <c r="AC4060">
        <v>9</v>
      </c>
      <c r="AD4060">
        <v>212</v>
      </c>
      <c r="AE4060" s="5">
        <f>IFERROR(Table1[[#This Row],[Inventory]]/Table1[[#This Row],[Actual_Sales]],0)</f>
        <v>3.6551724137931036</v>
      </c>
    </row>
    <row r="4061" spans="1:31" x14ac:dyDescent="0.25">
      <c r="A4061">
        <v>1327</v>
      </c>
      <c r="B4061">
        <v>603</v>
      </c>
      <c r="C4061">
        <v>7</v>
      </c>
      <c r="D4061" s="2">
        <v>40391</v>
      </c>
      <c r="E4061">
        <v>65</v>
      </c>
      <c r="F4061">
        <v>60</v>
      </c>
      <c r="G4061">
        <f>Table1[[#This Row],[Actual_Sales]]-Table1[[#This Row],[Budget_Sales]]</f>
        <v>5</v>
      </c>
      <c r="H4061" s="5">
        <f>IF(
Table1[[#This Row],[Budget_Sales]]=0,
"",
IF(
Table1[[#This Row],[Budget_Sales]]&gt;0,
(Table1[[#This Row],[Actual_Sales]]-Table1[[#This Row],[Budget_Sales]])/Table1[[#This Row],[Budget_Sales]],
(Table1[[#This Row],[Actual_Sales]]-Table1[[#This Row],[Budget_Sales]])/ABS(Table1[[#This Row],[Budget_Sales]])
)
)</f>
        <v>8.3333333333333329E-2</v>
      </c>
      <c r="I4061" s="5" t="str">
        <f>IF(Table1[[#This Row],[Sales_Var]]&gt;=0,"Above Budget","Below Budget")</f>
        <v>Above Budget</v>
      </c>
      <c r="J4061">
        <f>Table1[[#This Row],[Actual_Sales]]-(Table1[[#This Row],[COGS]]+Table1[[#This Row],[Expenses]])</f>
        <v>-9</v>
      </c>
      <c r="K4061">
        <v>0</v>
      </c>
      <c r="L4061">
        <f>Table1[[#This Row],[Actual_Profit]]-Table1[[#This Row],[Budget_Profit]]</f>
        <v>-9</v>
      </c>
      <c r="M4061" s="5" t="str">
        <f>IF(
Table1[[#This Row],[Budget_Profit]]=0,
"",
IF(
Table1[[#This Row],[Budget_Profit]]&gt;0,
(Table1[[#This Row],[Actual_Profit]]-Table1[[#This Row],[Budget_Profit]])/Table1[[#This Row],[Budget_Profit]],
(Table1[[#This Row],[Actual_Profit]]-Table1[[#This Row],[Budget_Profit]])/ABS(Table1[[#This Row],[Budget_Profit]])
)
)</f>
        <v/>
      </c>
      <c r="N4061" s="5" t="str">
        <f>IF(Table1[[#This Row],[Profit_Var]]&gt;=0, "Above Budget", "Below Budget")</f>
        <v>Below Budget</v>
      </c>
      <c r="O4061">
        <v>29</v>
      </c>
      <c r="P4061">
        <v>20</v>
      </c>
      <c r="Q4061">
        <f>Table1[[#This Row],[COGS]]-Table1[[#This Row],[Budget_COGS]]</f>
        <v>9</v>
      </c>
      <c r="R4061" s="5">
        <f>IF(
Table1[[#This Row],[Budget_COGS]]=0,
"",
IF(
Table1[[#This Row],[Budget_COGS]]&gt;0,
(Table1[[#This Row],[Budget_COGS]]-Table1[[#This Row],[COGS]]) / Table1[[#This Row],[Budget_COGS]],
(Table1[[#This Row],[Budget_COGS]]-Table1[[#This Row],[COGS]]) / ABS(Table1[[#This Row],[Budget_COGS]])
)
)</f>
        <v>-0.45</v>
      </c>
      <c r="S4061" s="5" t="str">
        <f>IF(Table1[[#This Row],[COGS _Var]]&gt;=0, "Above Budget", "Below Budget")</f>
        <v>Above Budget</v>
      </c>
      <c r="T4061">
        <f>Table1[[#This Row],[Actual_Sales]]-Table1[[#This Row],[COGS]]</f>
        <v>36</v>
      </c>
      <c r="U4061">
        <v>40</v>
      </c>
      <c r="V4061">
        <f>Table1[[#This Row],[Gross_Margin]]-Table1[[#This Row],[Budget_Margin]]</f>
        <v>-4</v>
      </c>
      <c r="W4061" s="5">
        <f>IF(
Table1[[#This Row],[Budget_Margin]]=0,
"",
IF(
Table1[[#This Row],[Budget_Margin]]&gt;0,
(Table1[[#This Row],[Gross_Margin]]-Table1[[#This Row],[Budget_Margin]]) / Table1[[#This Row],[Budget_Margin]],
(Table1[[#This Row],[Gross_Margin]]-Table1[[#This Row],[Budget_Margin]]) / ABS(Table1[[#This Row],[Budget_Margin]])
)
)</f>
        <v>-0.1</v>
      </c>
      <c r="X4061" s="5" t="str">
        <f>IF(Table1[[#This Row],[Margin_Var]]&gt;=0, "Above Budget", "Below Budget")</f>
        <v>Below Budget</v>
      </c>
      <c r="Y4061" s="5">
        <f>IFERROR(Table1[[#This Row],[Gross_Margin]]/Table1[[#This Row],[Actual_Sales]],0)</f>
        <v>0.55384615384615388</v>
      </c>
      <c r="Z4061" s="5">
        <f>Table1[[#This Row],[Actual_Profit]]/Table1[[#This Row],[Actual_Sales]]</f>
        <v>-0.13846153846153847</v>
      </c>
      <c r="AA4061">
        <v>45</v>
      </c>
      <c r="AB4061" s="5">
        <f>IFERROR(Table1[[#This Row],[Expenses]]/Table1[[#This Row],[Actual_Sales]],0)</f>
        <v>0.69230769230769229</v>
      </c>
      <c r="AC4061">
        <v>11</v>
      </c>
      <c r="AD4061">
        <v>215</v>
      </c>
      <c r="AE4061" s="5">
        <f>IFERROR(Table1[[#This Row],[Inventory]]/Table1[[#This Row],[Actual_Sales]],0)</f>
        <v>3.3076923076923075</v>
      </c>
    </row>
    <row r="4062" spans="1:31" x14ac:dyDescent="0.25">
      <c r="A4062">
        <v>1346</v>
      </c>
      <c r="B4062">
        <v>660</v>
      </c>
      <c r="C4062">
        <v>12</v>
      </c>
      <c r="D4062" s="2">
        <v>40391</v>
      </c>
      <c r="E4062">
        <v>65</v>
      </c>
      <c r="F4062">
        <v>50</v>
      </c>
      <c r="G4062">
        <f>Table1[[#This Row],[Actual_Sales]]-Table1[[#This Row],[Budget_Sales]]</f>
        <v>15</v>
      </c>
      <c r="H4062" s="5">
        <f>IF(
Table1[[#This Row],[Budget_Sales]]=0,
"",
IF(
Table1[[#This Row],[Budget_Sales]]&gt;0,
(Table1[[#This Row],[Actual_Sales]]-Table1[[#This Row],[Budget_Sales]])/Table1[[#This Row],[Budget_Sales]],
(Table1[[#This Row],[Actual_Sales]]-Table1[[#This Row],[Budget_Sales]])/ABS(Table1[[#This Row],[Budget_Sales]])
)
)</f>
        <v>0.3</v>
      </c>
      <c r="I4062" s="5" t="str">
        <f>IF(Table1[[#This Row],[Sales_Var]]&gt;=0,"Above Budget","Below Budget")</f>
        <v>Above Budget</v>
      </c>
      <c r="J4062">
        <f>Table1[[#This Row],[Actual_Sales]]-(Table1[[#This Row],[COGS]]+Table1[[#This Row],[Expenses]])</f>
        <v>-9</v>
      </c>
      <c r="K4062">
        <v>-10</v>
      </c>
      <c r="L4062">
        <f>Table1[[#This Row],[Actual_Profit]]-Table1[[#This Row],[Budget_Profit]]</f>
        <v>1</v>
      </c>
      <c r="M4062" s="5">
        <f>IF(
Table1[[#This Row],[Budget_Profit]]=0,
"",
IF(
Table1[[#This Row],[Budget_Profit]]&gt;0,
(Table1[[#This Row],[Actual_Profit]]-Table1[[#This Row],[Budget_Profit]])/Table1[[#This Row],[Budget_Profit]],
(Table1[[#This Row],[Actual_Profit]]-Table1[[#This Row],[Budget_Profit]])/ABS(Table1[[#This Row],[Budget_Profit]])
)
)</f>
        <v>0.1</v>
      </c>
      <c r="N4062" s="5" t="str">
        <f>IF(Table1[[#This Row],[Profit_Var]]&gt;=0, "Above Budget", "Below Budget")</f>
        <v>Above Budget</v>
      </c>
      <c r="O4062">
        <v>29</v>
      </c>
      <c r="P4062">
        <v>20</v>
      </c>
      <c r="Q4062">
        <f>Table1[[#This Row],[COGS]]-Table1[[#This Row],[Budget_COGS]]</f>
        <v>9</v>
      </c>
      <c r="R4062" s="5">
        <f>IF(
Table1[[#This Row],[Budget_COGS]]=0,
"",
IF(
Table1[[#This Row],[Budget_COGS]]&gt;0,
(Table1[[#This Row],[Budget_COGS]]-Table1[[#This Row],[COGS]]) / Table1[[#This Row],[Budget_COGS]],
(Table1[[#This Row],[Budget_COGS]]-Table1[[#This Row],[COGS]]) / ABS(Table1[[#This Row],[Budget_COGS]])
)
)</f>
        <v>-0.45</v>
      </c>
      <c r="S4062" s="5" t="str">
        <f>IF(Table1[[#This Row],[COGS _Var]]&gt;=0, "Above Budget", "Below Budget")</f>
        <v>Above Budget</v>
      </c>
      <c r="T4062">
        <f>Table1[[#This Row],[Actual_Sales]]-Table1[[#This Row],[COGS]]</f>
        <v>36</v>
      </c>
      <c r="U4062">
        <v>30</v>
      </c>
      <c r="V4062">
        <f>Table1[[#This Row],[Gross_Margin]]-Table1[[#This Row],[Budget_Margin]]</f>
        <v>6</v>
      </c>
      <c r="W4062" s="5">
        <f>IF(
Table1[[#This Row],[Budget_Margin]]=0,
"",
IF(
Table1[[#This Row],[Budget_Margin]]&gt;0,
(Table1[[#This Row],[Gross_Margin]]-Table1[[#This Row],[Budget_Margin]]) / Table1[[#This Row],[Budget_Margin]],
(Table1[[#This Row],[Gross_Margin]]-Table1[[#This Row],[Budget_Margin]]) / ABS(Table1[[#This Row],[Budget_Margin]])
)
)</f>
        <v>0.2</v>
      </c>
      <c r="X4062" s="5" t="str">
        <f>IF(Table1[[#This Row],[Margin_Var]]&gt;=0, "Above Budget", "Below Budget")</f>
        <v>Above Budget</v>
      </c>
      <c r="Y4062" s="5">
        <f>IFERROR(Table1[[#This Row],[Gross_Margin]]/Table1[[#This Row],[Actual_Sales]],0)</f>
        <v>0.55384615384615388</v>
      </c>
      <c r="Z4062" s="5">
        <f>Table1[[#This Row],[Actual_Profit]]/Table1[[#This Row],[Actual_Sales]]</f>
        <v>-0.13846153846153847</v>
      </c>
      <c r="AA4062">
        <v>45</v>
      </c>
      <c r="AB4062" s="5">
        <f>IFERROR(Table1[[#This Row],[Expenses]]/Table1[[#This Row],[Actual_Sales]],0)</f>
        <v>0.69230769230769229</v>
      </c>
      <c r="AC4062">
        <v>11</v>
      </c>
      <c r="AD4062">
        <v>215</v>
      </c>
      <c r="AE4062" s="5">
        <f>IFERROR(Table1[[#This Row],[Inventory]]/Table1[[#This Row],[Actual_Sales]],0)</f>
        <v>3.3076923076923075</v>
      </c>
    </row>
    <row r="4063" spans="1:31" x14ac:dyDescent="0.25">
      <c r="A4063">
        <v>1283</v>
      </c>
      <c r="B4063">
        <v>435</v>
      </c>
      <c r="C4063">
        <v>13</v>
      </c>
      <c r="D4063" s="2">
        <v>40391</v>
      </c>
      <c r="E4063">
        <v>65</v>
      </c>
      <c r="F4063">
        <v>40</v>
      </c>
      <c r="G4063">
        <f>Table1[[#This Row],[Actual_Sales]]-Table1[[#This Row],[Budget_Sales]]</f>
        <v>25</v>
      </c>
      <c r="H4063" s="5">
        <f>IF(
Table1[[#This Row],[Budget_Sales]]=0,
"",
IF(
Table1[[#This Row],[Budget_Sales]]&gt;0,
(Table1[[#This Row],[Actual_Sales]]-Table1[[#This Row],[Budget_Sales]])/Table1[[#This Row],[Budget_Sales]],
(Table1[[#This Row],[Actual_Sales]]-Table1[[#This Row],[Budget_Sales]])/ABS(Table1[[#This Row],[Budget_Sales]])
)
)</f>
        <v>0.625</v>
      </c>
      <c r="I4063" s="5" t="str">
        <f>IF(Table1[[#This Row],[Sales_Var]]&gt;=0,"Above Budget","Below Budget")</f>
        <v>Above Budget</v>
      </c>
      <c r="J4063">
        <f>Table1[[#This Row],[Actual_Sales]]-(Table1[[#This Row],[COGS]]+Table1[[#This Row],[Expenses]])</f>
        <v>-9</v>
      </c>
      <c r="K4063">
        <v>10</v>
      </c>
      <c r="L4063">
        <f>Table1[[#This Row],[Actual_Profit]]-Table1[[#This Row],[Budget_Profit]]</f>
        <v>-19</v>
      </c>
      <c r="M4063" s="5">
        <f>IF(
Table1[[#This Row],[Budget_Profit]]=0,
"",
IF(
Table1[[#This Row],[Budget_Profit]]&gt;0,
(Table1[[#This Row],[Actual_Profit]]-Table1[[#This Row],[Budget_Profit]])/Table1[[#This Row],[Budget_Profit]],
(Table1[[#This Row],[Actual_Profit]]-Table1[[#This Row],[Budget_Profit]])/ABS(Table1[[#This Row],[Budget_Profit]])
)
)</f>
        <v>-1.9</v>
      </c>
      <c r="N4063" s="5" t="str">
        <f>IF(Table1[[#This Row],[Profit_Var]]&gt;=0, "Above Budget", "Below Budget")</f>
        <v>Below Budget</v>
      </c>
      <c r="O4063">
        <v>29</v>
      </c>
      <c r="P4063">
        <v>10</v>
      </c>
      <c r="Q4063">
        <f>Table1[[#This Row],[COGS]]-Table1[[#This Row],[Budget_COGS]]</f>
        <v>19</v>
      </c>
      <c r="R4063" s="5">
        <f>IF(
Table1[[#This Row],[Budget_COGS]]=0,
"",
IF(
Table1[[#This Row],[Budget_COGS]]&gt;0,
(Table1[[#This Row],[Budget_COGS]]-Table1[[#This Row],[COGS]]) / Table1[[#This Row],[Budget_COGS]],
(Table1[[#This Row],[Budget_COGS]]-Table1[[#This Row],[COGS]]) / ABS(Table1[[#This Row],[Budget_COGS]])
)
)</f>
        <v>-1.9</v>
      </c>
      <c r="S4063" s="5" t="str">
        <f>IF(Table1[[#This Row],[COGS _Var]]&gt;=0, "Above Budget", "Below Budget")</f>
        <v>Above Budget</v>
      </c>
      <c r="T4063">
        <f>Table1[[#This Row],[Actual_Sales]]-Table1[[#This Row],[COGS]]</f>
        <v>36</v>
      </c>
      <c r="U4063">
        <v>30</v>
      </c>
      <c r="V4063">
        <f>Table1[[#This Row],[Gross_Margin]]-Table1[[#This Row],[Budget_Margin]]</f>
        <v>6</v>
      </c>
      <c r="W4063" s="5">
        <f>IF(
Table1[[#This Row],[Budget_Margin]]=0,
"",
IF(
Table1[[#This Row],[Budget_Margin]]&gt;0,
(Table1[[#This Row],[Gross_Margin]]-Table1[[#This Row],[Budget_Margin]]) / Table1[[#This Row],[Budget_Margin]],
(Table1[[#This Row],[Gross_Margin]]-Table1[[#This Row],[Budget_Margin]]) / ABS(Table1[[#This Row],[Budget_Margin]])
)
)</f>
        <v>0.2</v>
      </c>
      <c r="X4063" s="5" t="str">
        <f>IF(Table1[[#This Row],[Margin_Var]]&gt;=0, "Above Budget", "Below Budget")</f>
        <v>Above Budget</v>
      </c>
      <c r="Y4063" s="5">
        <f>IFERROR(Table1[[#This Row],[Gross_Margin]]/Table1[[#This Row],[Actual_Sales]],0)</f>
        <v>0.55384615384615388</v>
      </c>
      <c r="Z4063" s="5">
        <f>Table1[[#This Row],[Actual_Profit]]/Table1[[#This Row],[Actual_Sales]]</f>
        <v>-0.13846153846153847</v>
      </c>
      <c r="AA4063">
        <v>45</v>
      </c>
      <c r="AB4063" s="5">
        <f>IFERROR(Table1[[#This Row],[Expenses]]/Table1[[#This Row],[Actual_Sales]],0)</f>
        <v>0.69230769230769229</v>
      </c>
      <c r="AC4063">
        <v>11</v>
      </c>
      <c r="AD4063">
        <v>215</v>
      </c>
      <c r="AE4063" s="5">
        <f>IFERROR(Table1[[#This Row],[Inventory]]/Table1[[#This Row],[Actual_Sales]],0)</f>
        <v>3.3076923076923075</v>
      </c>
    </row>
    <row r="4064" spans="1:31" x14ac:dyDescent="0.25">
      <c r="A4064">
        <v>600</v>
      </c>
      <c r="B4064">
        <v>505</v>
      </c>
      <c r="C4064">
        <v>4</v>
      </c>
      <c r="D4064" s="2">
        <v>40269</v>
      </c>
      <c r="E4064">
        <v>65</v>
      </c>
      <c r="F4064">
        <v>50</v>
      </c>
      <c r="G4064">
        <f>Table1[[#This Row],[Actual_Sales]]-Table1[[#This Row],[Budget_Sales]]</f>
        <v>15</v>
      </c>
      <c r="H4064" s="5">
        <f>IF(
Table1[[#This Row],[Budget_Sales]]=0,
"",
IF(
Table1[[#This Row],[Budget_Sales]]&gt;0,
(Table1[[#This Row],[Actual_Sales]]-Table1[[#This Row],[Budget_Sales]])/Table1[[#This Row],[Budget_Sales]],
(Table1[[#This Row],[Actual_Sales]]-Table1[[#This Row],[Budget_Sales]])/ABS(Table1[[#This Row],[Budget_Sales]])
)
)</f>
        <v>0.3</v>
      </c>
      <c r="I4064" s="5" t="str">
        <f>IF(Table1[[#This Row],[Sales_Var]]&gt;=0,"Above Budget","Below Budget")</f>
        <v>Above Budget</v>
      </c>
      <c r="J4064">
        <f>Table1[[#This Row],[Actual_Sales]]-(Table1[[#This Row],[COGS]]+Table1[[#This Row],[Expenses]])</f>
        <v>-9</v>
      </c>
      <c r="K4064">
        <v>0</v>
      </c>
      <c r="L4064">
        <f>Table1[[#This Row],[Actual_Profit]]-Table1[[#This Row],[Budget_Profit]]</f>
        <v>-9</v>
      </c>
      <c r="M4064" s="5" t="str">
        <f>IF(
Table1[[#This Row],[Budget_Profit]]=0,
"",
IF(
Table1[[#This Row],[Budget_Profit]]&gt;0,
(Table1[[#This Row],[Actual_Profit]]-Table1[[#This Row],[Budget_Profit]])/Table1[[#This Row],[Budget_Profit]],
(Table1[[#This Row],[Actual_Profit]]-Table1[[#This Row],[Budget_Profit]])/ABS(Table1[[#This Row],[Budget_Profit]])
)
)</f>
        <v/>
      </c>
      <c r="N4064" s="5" t="str">
        <f>IF(Table1[[#This Row],[Profit_Var]]&gt;=0, "Above Budget", "Below Budget")</f>
        <v>Below Budget</v>
      </c>
      <c r="O4064">
        <v>29</v>
      </c>
      <c r="P4064">
        <v>20</v>
      </c>
      <c r="Q4064">
        <f>Table1[[#This Row],[COGS]]-Table1[[#This Row],[Budget_COGS]]</f>
        <v>9</v>
      </c>
      <c r="R4064" s="5">
        <f>IF(
Table1[[#This Row],[Budget_COGS]]=0,
"",
IF(
Table1[[#This Row],[Budget_COGS]]&gt;0,
(Table1[[#This Row],[Budget_COGS]]-Table1[[#This Row],[COGS]]) / Table1[[#This Row],[Budget_COGS]],
(Table1[[#This Row],[Budget_COGS]]-Table1[[#This Row],[COGS]]) / ABS(Table1[[#This Row],[Budget_COGS]])
)
)</f>
        <v>-0.45</v>
      </c>
      <c r="S4064" s="5" t="str">
        <f>IF(Table1[[#This Row],[COGS _Var]]&gt;=0, "Above Budget", "Below Budget")</f>
        <v>Above Budget</v>
      </c>
      <c r="T4064">
        <f>Table1[[#This Row],[Actual_Sales]]-Table1[[#This Row],[COGS]]</f>
        <v>36</v>
      </c>
      <c r="U4064">
        <v>30</v>
      </c>
      <c r="V4064">
        <f>Table1[[#This Row],[Gross_Margin]]-Table1[[#This Row],[Budget_Margin]]</f>
        <v>6</v>
      </c>
      <c r="W4064" s="5">
        <f>IF(
Table1[[#This Row],[Budget_Margin]]=0,
"",
IF(
Table1[[#This Row],[Budget_Margin]]&gt;0,
(Table1[[#This Row],[Gross_Margin]]-Table1[[#This Row],[Budget_Margin]]) / Table1[[#This Row],[Budget_Margin]],
(Table1[[#This Row],[Gross_Margin]]-Table1[[#This Row],[Budget_Margin]]) / ABS(Table1[[#This Row],[Budget_Margin]])
)
)</f>
        <v>0.2</v>
      </c>
      <c r="X4064" s="5" t="str">
        <f>IF(Table1[[#This Row],[Margin_Var]]&gt;=0, "Above Budget", "Below Budget")</f>
        <v>Above Budget</v>
      </c>
      <c r="Y4064" s="5">
        <f>IFERROR(Table1[[#This Row],[Gross_Margin]]/Table1[[#This Row],[Actual_Sales]],0)</f>
        <v>0.55384615384615388</v>
      </c>
      <c r="Z4064" s="5">
        <f>Table1[[#This Row],[Actual_Profit]]/Table1[[#This Row],[Actual_Sales]]</f>
        <v>-0.13846153846153847</v>
      </c>
      <c r="AA4064">
        <v>45</v>
      </c>
      <c r="AB4064" s="5">
        <f>IFERROR(Table1[[#This Row],[Expenses]]/Table1[[#This Row],[Actual_Sales]],0)</f>
        <v>0.69230769230769229</v>
      </c>
      <c r="AC4064">
        <v>11</v>
      </c>
      <c r="AD4064">
        <v>-39</v>
      </c>
      <c r="AE4064" s="5">
        <f>IFERROR(Table1[[#This Row],[Inventory]]/Table1[[#This Row],[Actual_Sales]],0)</f>
        <v>-0.6</v>
      </c>
    </row>
    <row r="4065" spans="1:31" x14ac:dyDescent="0.25">
      <c r="A4065">
        <v>630</v>
      </c>
      <c r="B4065">
        <v>603</v>
      </c>
      <c r="C4065">
        <v>7</v>
      </c>
      <c r="D4065" s="2">
        <v>40269</v>
      </c>
      <c r="E4065">
        <v>65</v>
      </c>
      <c r="F4065">
        <v>60</v>
      </c>
      <c r="G4065">
        <f>Table1[[#This Row],[Actual_Sales]]-Table1[[#This Row],[Budget_Sales]]</f>
        <v>5</v>
      </c>
      <c r="H4065" s="5">
        <f>IF(
Table1[[#This Row],[Budget_Sales]]=0,
"",
IF(
Table1[[#This Row],[Budget_Sales]]&gt;0,
(Table1[[#This Row],[Actual_Sales]]-Table1[[#This Row],[Budget_Sales]])/Table1[[#This Row],[Budget_Sales]],
(Table1[[#This Row],[Actual_Sales]]-Table1[[#This Row],[Budget_Sales]])/ABS(Table1[[#This Row],[Budget_Sales]])
)
)</f>
        <v>8.3333333333333329E-2</v>
      </c>
      <c r="I4065" s="5" t="str">
        <f>IF(Table1[[#This Row],[Sales_Var]]&gt;=0,"Above Budget","Below Budget")</f>
        <v>Above Budget</v>
      </c>
      <c r="J4065">
        <f>Table1[[#This Row],[Actual_Sales]]-(Table1[[#This Row],[COGS]]+Table1[[#This Row],[Expenses]])</f>
        <v>-9</v>
      </c>
      <c r="K4065">
        <v>0</v>
      </c>
      <c r="L4065">
        <f>Table1[[#This Row],[Actual_Profit]]-Table1[[#This Row],[Budget_Profit]]</f>
        <v>-9</v>
      </c>
      <c r="M4065" s="5" t="str">
        <f>IF(
Table1[[#This Row],[Budget_Profit]]=0,
"",
IF(
Table1[[#This Row],[Budget_Profit]]&gt;0,
(Table1[[#This Row],[Actual_Profit]]-Table1[[#This Row],[Budget_Profit]])/Table1[[#This Row],[Budget_Profit]],
(Table1[[#This Row],[Actual_Profit]]-Table1[[#This Row],[Budget_Profit]])/ABS(Table1[[#This Row],[Budget_Profit]])
)
)</f>
        <v/>
      </c>
      <c r="N4065" s="5" t="str">
        <f>IF(Table1[[#This Row],[Profit_Var]]&gt;=0, "Above Budget", "Below Budget")</f>
        <v>Below Budget</v>
      </c>
      <c r="O4065">
        <v>29</v>
      </c>
      <c r="P4065">
        <v>20</v>
      </c>
      <c r="Q4065">
        <f>Table1[[#This Row],[COGS]]-Table1[[#This Row],[Budget_COGS]]</f>
        <v>9</v>
      </c>
      <c r="R4065" s="5">
        <f>IF(
Table1[[#This Row],[Budget_COGS]]=0,
"",
IF(
Table1[[#This Row],[Budget_COGS]]&gt;0,
(Table1[[#This Row],[Budget_COGS]]-Table1[[#This Row],[COGS]]) / Table1[[#This Row],[Budget_COGS]],
(Table1[[#This Row],[Budget_COGS]]-Table1[[#This Row],[COGS]]) / ABS(Table1[[#This Row],[Budget_COGS]])
)
)</f>
        <v>-0.45</v>
      </c>
      <c r="S4065" s="5" t="str">
        <f>IF(Table1[[#This Row],[COGS _Var]]&gt;=0, "Above Budget", "Below Budget")</f>
        <v>Above Budget</v>
      </c>
      <c r="T4065">
        <f>Table1[[#This Row],[Actual_Sales]]-Table1[[#This Row],[COGS]]</f>
        <v>36</v>
      </c>
      <c r="U4065">
        <v>40</v>
      </c>
      <c r="V4065">
        <f>Table1[[#This Row],[Gross_Margin]]-Table1[[#This Row],[Budget_Margin]]</f>
        <v>-4</v>
      </c>
      <c r="W4065" s="5">
        <f>IF(
Table1[[#This Row],[Budget_Margin]]=0,
"",
IF(
Table1[[#This Row],[Budget_Margin]]&gt;0,
(Table1[[#This Row],[Gross_Margin]]-Table1[[#This Row],[Budget_Margin]]) / Table1[[#This Row],[Budget_Margin]],
(Table1[[#This Row],[Gross_Margin]]-Table1[[#This Row],[Budget_Margin]]) / ABS(Table1[[#This Row],[Budget_Margin]])
)
)</f>
        <v>-0.1</v>
      </c>
      <c r="X4065" s="5" t="str">
        <f>IF(Table1[[#This Row],[Margin_Var]]&gt;=0, "Above Budget", "Below Budget")</f>
        <v>Below Budget</v>
      </c>
      <c r="Y4065" s="5">
        <f>IFERROR(Table1[[#This Row],[Gross_Margin]]/Table1[[#This Row],[Actual_Sales]],0)</f>
        <v>0.55384615384615388</v>
      </c>
      <c r="Z4065" s="5">
        <f>Table1[[#This Row],[Actual_Profit]]/Table1[[#This Row],[Actual_Sales]]</f>
        <v>-0.13846153846153847</v>
      </c>
      <c r="AA4065">
        <v>45</v>
      </c>
      <c r="AB4065" s="5">
        <f>IFERROR(Table1[[#This Row],[Expenses]]/Table1[[#This Row],[Actual_Sales]],0)</f>
        <v>0.69230769230769229</v>
      </c>
      <c r="AC4065">
        <v>11</v>
      </c>
      <c r="AD4065">
        <v>169</v>
      </c>
      <c r="AE4065" s="5">
        <f>IFERROR(Table1[[#This Row],[Inventory]]/Table1[[#This Row],[Actual_Sales]],0)</f>
        <v>2.6</v>
      </c>
    </row>
    <row r="4066" spans="1:31" x14ac:dyDescent="0.25">
      <c r="A4066">
        <v>562</v>
      </c>
      <c r="B4066">
        <v>314</v>
      </c>
      <c r="C4066">
        <v>12</v>
      </c>
      <c r="D4066" s="2">
        <v>40269</v>
      </c>
      <c r="E4066">
        <v>65</v>
      </c>
      <c r="F4066">
        <v>50</v>
      </c>
      <c r="G4066">
        <f>Table1[[#This Row],[Actual_Sales]]-Table1[[#This Row],[Budget_Sales]]</f>
        <v>15</v>
      </c>
      <c r="H4066" s="5">
        <f>IF(
Table1[[#This Row],[Budget_Sales]]=0,
"",
IF(
Table1[[#This Row],[Budget_Sales]]&gt;0,
(Table1[[#This Row],[Actual_Sales]]-Table1[[#This Row],[Budget_Sales]])/Table1[[#This Row],[Budget_Sales]],
(Table1[[#This Row],[Actual_Sales]]-Table1[[#This Row],[Budget_Sales]])/ABS(Table1[[#This Row],[Budget_Sales]])
)
)</f>
        <v>0.3</v>
      </c>
      <c r="I4066" s="5" t="str">
        <f>IF(Table1[[#This Row],[Sales_Var]]&gt;=0,"Above Budget","Below Budget")</f>
        <v>Above Budget</v>
      </c>
      <c r="J4066">
        <f>Table1[[#This Row],[Actual_Sales]]-(Table1[[#This Row],[COGS]]+Table1[[#This Row],[Expenses]])</f>
        <v>-9</v>
      </c>
      <c r="K4066">
        <v>-10</v>
      </c>
      <c r="L4066">
        <f>Table1[[#This Row],[Actual_Profit]]-Table1[[#This Row],[Budget_Profit]]</f>
        <v>1</v>
      </c>
      <c r="M4066" s="5">
        <f>IF(
Table1[[#This Row],[Budget_Profit]]=0,
"",
IF(
Table1[[#This Row],[Budget_Profit]]&gt;0,
(Table1[[#This Row],[Actual_Profit]]-Table1[[#This Row],[Budget_Profit]])/Table1[[#This Row],[Budget_Profit]],
(Table1[[#This Row],[Actual_Profit]]-Table1[[#This Row],[Budget_Profit]])/ABS(Table1[[#This Row],[Budget_Profit]])
)
)</f>
        <v>0.1</v>
      </c>
      <c r="N4066" s="5" t="str">
        <f>IF(Table1[[#This Row],[Profit_Var]]&gt;=0, "Above Budget", "Below Budget")</f>
        <v>Above Budget</v>
      </c>
      <c r="O4066">
        <v>29</v>
      </c>
      <c r="P4066">
        <v>20</v>
      </c>
      <c r="Q4066">
        <f>Table1[[#This Row],[COGS]]-Table1[[#This Row],[Budget_COGS]]</f>
        <v>9</v>
      </c>
      <c r="R4066" s="5">
        <f>IF(
Table1[[#This Row],[Budget_COGS]]=0,
"",
IF(
Table1[[#This Row],[Budget_COGS]]&gt;0,
(Table1[[#This Row],[Budget_COGS]]-Table1[[#This Row],[COGS]]) / Table1[[#This Row],[Budget_COGS]],
(Table1[[#This Row],[Budget_COGS]]-Table1[[#This Row],[COGS]]) / ABS(Table1[[#This Row],[Budget_COGS]])
)
)</f>
        <v>-0.45</v>
      </c>
      <c r="S4066" s="5" t="str">
        <f>IF(Table1[[#This Row],[COGS _Var]]&gt;=0, "Above Budget", "Below Budget")</f>
        <v>Above Budget</v>
      </c>
      <c r="T4066">
        <f>Table1[[#This Row],[Actual_Sales]]-Table1[[#This Row],[COGS]]</f>
        <v>36</v>
      </c>
      <c r="U4066">
        <v>30</v>
      </c>
      <c r="V4066">
        <f>Table1[[#This Row],[Gross_Margin]]-Table1[[#This Row],[Budget_Margin]]</f>
        <v>6</v>
      </c>
      <c r="W4066" s="5">
        <f>IF(
Table1[[#This Row],[Budget_Margin]]=0,
"",
IF(
Table1[[#This Row],[Budget_Margin]]&gt;0,
(Table1[[#This Row],[Gross_Margin]]-Table1[[#This Row],[Budget_Margin]]) / Table1[[#This Row],[Budget_Margin]],
(Table1[[#This Row],[Gross_Margin]]-Table1[[#This Row],[Budget_Margin]]) / ABS(Table1[[#This Row],[Budget_Margin]])
)
)</f>
        <v>0.2</v>
      </c>
      <c r="X4066" s="5" t="str">
        <f>IF(Table1[[#This Row],[Margin_Var]]&gt;=0, "Above Budget", "Below Budget")</f>
        <v>Above Budget</v>
      </c>
      <c r="Y4066" s="5">
        <f>IFERROR(Table1[[#This Row],[Gross_Margin]]/Table1[[#This Row],[Actual_Sales]],0)</f>
        <v>0.55384615384615388</v>
      </c>
      <c r="Z4066" s="5">
        <f>Table1[[#This Row],[Actual_Profit]]/Table1[[#This Row],[Actual_Sales]]</f>
        <v>-0.13846153846153847</v>
      </c>
      <c r="AA4066">
        <v>45</v>
      </c>
      <c r="AB4066" s="5">
        <f>IFERROR(Table1[[#This Row],[Expenses]]/Table1[[#This Row],[Actual_Sales]],0)</f>
        <v>0.69230769230769229</v>
      </c>
      <c r="AC4066">
        <v>11</v>
      </c>
      <c r="AD4066">
        <v>169</v>
      </c>
      <c r="AE4066" s="5">
        <f>IFERROR(Table1[[#This Row],[Inventory]]/Table1[[#This Row],[Actual_Sales]],0)</f>
        <v>2.6</v>
      </c>
    </row>
    <row r="4067" spans="1:31" x14ac:dyDescent="0.25">
      <c r="A4067">
        <v>89</v>
      </c>
      <c r="B4067">
        <v>573</v>
      </c>
      <c r="C4067">
        <v>12</v>
      </c>
      <c r="D4067" s="2">
        <v>40179</v>
      </c>
      <c r="E4067">
        <v>65</v>
      </c>
      <c r="F4067">
        <v>50</v>
      </c>
      <c r="G4067">
        <f>Table1[[#This Row],[Actual_Sales]]-Table1[[#This Row],[Budget_Sales]]</f>
        <v>15</v>
      </c>
      <c r="H4067" s="5">
        <f>IF(
Table1[[#This Row],[Budget_Sales]]=0,
"",
IF(
Table1[[#This Row],[Budget_Sales]]&gt;0,
(Table1[[#This Row],[Actual_Sales]]-Table1[[#This Row],[Budget_Sales]])/Table1[[#This Row],[Budget_Sales]],
(Table1[[#This Row],[Actual_Sales]]-Table1[[#This Row],[Budget_Sales]])/ABS(Table1[[#This Row],[Budget_Sales]])
)
)</f>
        <v>0.3</v>
      </c>
      <c r="I4067" s="5" t="str">
        <f>IF(Table1[[#This Row],[Sales_Var]]&gt;=0,"Above Budget","Below Budget")</f>
        <v>Above Budget</v>
      </c>
      <c r="J4067">
        <f>Table1[[#This Row],[Actual_Sales]]-(Table1[[#This Row],[COGS]]+Table1[[#This Row],[Expenses]])</f>
        <v>-9</v>
      </c>
      <c r="K4067">
        <v>-10</v>
      </c>
      <c r="L4067">
        <f>Table1[[#This Row],[Actual_Profit]]-Table1[[#This Row],[Budget_Profit]]</f>
        <v>1</v>
      </c>
      <c r="M4067" s="5">
        <f>IF(
Table1[[#This Row],[Budget_Profit]]=0,
"",
IF(
Table1[[#This Row],[Budget_Profit]]&gt;0,
(Table1[[#This Row],[Actual_Profit]]-Table1[[#This Row],[Budget_Profit]])/Table1[[#This Row],[Budget_Profit]],
(Table1[[#This Row],[Actual_Profit]]-Table1[[#This Row],[Budget_Profit]])/ABS(Table1[[#This Row],[Budget_Profit]])
)
)</f>
        <v>0.1</v>
      </c>
      <c r="N4067" s="5" t="str">
        <f>IF(Table1[[#This Row],[Profit_Var]]&gt;=0, "Above Budget", "Below Budget")</f>
        <v>Above Budget</v>
      </c>
      <c r="O4067">
        <v>29</v>
      </c>
      <c r="P4067">
        <v>20</v>
      </c>
      <c r="Q4067">
        <f>Table1[[#This Row],[COGS]]-Table1[[#This Row],[Budget_COGS]]</f>
        <v>9</v>
      </c>
      <c r="R4067" s="5">
        <f>IF(
Table1[[#This Row],[Budget_COGS]]=0,
"",
IF(
Table1[[#This Row],[Budget_COGS]]&gt;0,
(Table1[[#This Row],[Budget_COGS]]-Table1[[#This Row],[COGS]]) / Table1[[#This Row],[Budget_COGS]],
(Table1[[#This Row],[Budget_COGS]]-Table1[[#This Row],[COGS]]) / ABS(Table1[[#This Row],[Budget_COGS]])
)
)</f>
        <v>-0.45</v>
      </c>
      <c r="S4067" s="5" t="str">
        <f>IF(Table1[[#This Row],[COGS _Var]]&gt;=0, "Above Budget", "Below Budget")</f>
        <v>Above Budget</v>
      </c>
      <c r="T4067">
        <f>Table1[[#This Row],[Actual_Sales]]-Table1[[#This Row],[COGS]]</f>
        <v>36</v>
      </c>
      <c r="U4067">
        <v>30</v>
      </c>
      <c r="V4067">
        <f>Table1[[#This Row],[Gross_Margin]]-Table1[[#This Row],[Budget_Margin]]</f>
        <v>6</v>
      </c>
      <c r="W4067" s="5">
        <f>IF(
Table1[[#This Row],[Budget_Margin]]=0,
"",
IF(
Table1[[#This Row],[Budget_Margin]]&gt;0,
(Table1[[#This Row],[Gross_Margin]]-Table1[[#This Row],[Budget_Margin]]) / Table1[[#This Row],[Budget_Margin]],
(Table1[[#This Row],[Gross_Margin]]-Table1[[#This Row],[Budget_Margin]]) / ABS(Table1[[#This Row],[Budget_Margin]])
)
)</f>
        <v>0.2</v>
      </c>
      <c r="X4067" s="5" t="str">
        <f>IF(Table1[[#This Row],[Margin_Var]]&gt;=0, "Above Budget", "Below Budget")</f>
        <v>Above Budget</v>
      </c>
      <c r="Y4067" s="5">
        <f>IFERROR(Table1[[#This Row],[Gross_Margin]]/Table1[[#This Row],[Actual_Sales]],0)</f>
        <v>0.55384615384615388</v>
      </c>
      <c r="Z4067" s="5">
        <f>Table1[[#This Row],[Actual_Profit]]/Table1[[#This Row],[Actual_Sales]]</f>
        <v>-0.13846153846153847</v>
      </c>
      <c r="AA4067">
        <v>45</v>
      </c>
      <c r="AB4067" s="5">
        <f>IFERROR(Table1[[#This Row],[Expenses]]/Table1[[#This Row],[Actual_Sales]],0)</f>
        <v>0.69230769230769229</v>
      </c>
      <c r="AC4067">
        <v>11</v>
      </c>
      <c r="AD4067">
        <v>169</v>
      </c>
      <c r="AE4067" s="5">
        <f>IFERROR(Table1[[#This Row],[Inventory]]/Table1[[#This Row],[Actual_Sales]],0)</f>
        <v>2.6</v>
      </c>
    </row>
    <row r="4068" spans="1:31" x14ac:dyDescent="0.25">
      <c r="A4068">
        <v>51</v>
      </c>
      <c r="B4068">
        <v>435</v>
      </c>
      <c r="C4068">
        <v>13</v>
      </c>
      <c r="D4068" s="2">
        <v>40179</v>
      </c>
      <c r="E4068">
        <v>65</v>
      </c>
      <c r="F4068">
        <v>40</v>
      </c>
      <c r="G4068">
        <f>Table1[[#This Row],[Actual_Sales]]-Table1[[#This Row],[Budget_Sales]]</f>
        <v>25</v>
      </c>
      <c r="H4068" s="5">
        <f>IF(
Table1[[#This Row],[Budget_Sales]]=0,
"",
IF(
Table1[[#This Row],[Budget_Sales]]&gt;0,
(Table1[[#This Row],[Actual_Sales]]-Table1[[#This Row],[Budget_Sales]])/Table1[[#This Row],[Budget_Sales]],
(Table1[[#This Row],[Actual_Sales]]-Table1[[#This Row],[Budget_Sales]])/ABS(Table1[[#This Row],[Budget_Sales]])
)
)</f>
        <v>0.625</v>
      </c>
      <c r="I4068" s="5" t="str">
        <f>IF(Table1[[#This Row],[Sales_Var]]&gt;=0,"Above Budget","Below Budget")</f>
        <v>Above Budget</v>
      </c>
      <c r="J4068">
        <f>Table1[[#This Row],[Actual_Sales]]-(Table1[[#This Row],[COGS]]+Table1[[#This Row],[Expenses]])</f>
        <v>-9</v>
      </c>
      <c r="K4068">
        <v>10</v>
      </c>
      <c r="L4068">
        <f>Table1[[#This Row],[Actual_Profit]]-Table1[[#This Row],[Budget_Profit]]</f>
        <v>-19</v>
      </c>
      <c r="M4068" s="5">
        <f>IF(
Table1[[#This Row],[Budget_Profit]]=0,
"",
IF(
Table1[[#This Row],[Budget_Profit]]&gt;0,
(Table1[[#This Row],[Actual_Profit]]-Table1[[#This Row],[Budget_Profit]])/Table1[[#This Row],[Budget_Profit]],
(Table1[[#This Row],[Actual_Profit]]-Table1[[#This Row],[Budget_Profit]])/ABS(Table1[[#This Row],[Budget_Profit]])
)
)</f>
        <v>-1.9</v>
      </c>
      <c r="N4068" s="5" t="str">
        <f>IF(Table1[[#This Row],[Profit_Var]]&gt;=0, "Above Budget", "Below Budget")</f>
        <v>Below Budget</v>
      </c>
      <c r="O4068">
        <v>29</v>
      </c>
      <c r="P4068">
        <v>10</v>
      </c>
      <c r="Q4068">
        <f>Table1[[#This Row],[COGS]]-Table1[[#This Row],[Budget_COGS]]</f>
        <v>19</v>
      </c>
      <c r="R4068" s="5">
        <f>IF(
Table1[[#This Row],[Budget_COGS]]=0,
"",
IF(
Table1[[#This Row],[Budget_COGS]]&gt;0,
(Table1[[#This Row],[Budget_COGS]]-Table1[[#This Row],[COGS]]) / Table1[[#This Row],[Budget_COGS]],
(Table1[[#This Row],[Budget_COGS]]-Table1[[#This Row],[COGS]]) / ABS(Table1[[#This Row],[Budget_COGS]])
)
)</f>
        <v>-1.9</v>
      </c>
      <c r="S4068" s="5" t="str">
        <f>IF(Table1[[#This Row],[COGS _Var]]&gt;=0, "Above Budget", "Below Budget")</f>
        <v>Above Budget</v>
      </c>
      <c r="T4068">
        <f>Table1[[#This Row],[Actual_Sales]]-Table1[[#This Row],[COGS]]</f>
        <v>36</v>
      </c>
      <c r="U4068">
        <v>30</v>
      </c>
      <c r="V4068">
        <f>Table1[[#This Row],[Gross_Margin]]-Table1[[#This Row],[Budget_Margin]]</f>
        <v>6</v>
      </c>
      <c r="W4068" s="5">
        <f>IF(
Table1[[#This Row],[Budget_Margin]]=0,
"",
IF(
Table1[[#This Row],[Budget_Margin]]&gt;0,
(Table1[[#This Row],[Gross_Margin]]-Table1[[#This Row],[Budget_Margin]]) / Table1[[#This Row],[Budget_Margin]],
(Table1[[#This Row],[Gross_Margin]]-Table1[[#This Row],[Budget_Margin]]) / ABS(Table1[[#This Row],[Budget_Margin]])
)
)</f>
        <v>0.2</v>
      </c>
      <c r="X4068" s="5" t="str">
        <f>IF(Table1[[#This Row],[Margin_Var]]&gt;=0, "Above Budget", "Below Budget")</f>
        <v>Above Budget</v>
      </c>
      <c r="Y4068" s="5">
        <f>IFERROR(Table1[[#This Row],[Gross_Margin]]/Table1[[#This Row],[Actual_Sales]],0)</f>
        <v>0.55384615384615388</v>
      </c>
      <c r="Z4068" s="5">
        <f>Table1[[#This Row],[Actual_Profit]]/Table1[[#This Row],[Actual_Sales]]</f>
        <v>-0.13846153846153847</v>
      </c>
      <c r="AA4068">
        <v>45</v>
      </c>
      <c r="AB4068" s="5">
        <f>IFERROR(Table1[[#This Row],[Expenses]]/Table1[[#This Row],[Actual_Sales]],0)</f>
        <v>0.69230769230769229</v>
      </c>
      <c r="AC4068">
        <v>11</v>
      </c>
      <c r="AD4068">
        <v>169</v>
      </c>
      <c r="AE4068" s="5">
        <f>IFERROR(Table1[[#This Row],[Inventory]]/Table1[[#This Row],[Actual_Sales]],0)</f>
        <v>2.6</v>
      </c>
    </row>
    <row r="4069" spans="1:31" x14ac:dyDescent="0.25">
      <c r="A4069">
        <v>756</v>
      </c>
      <c r="B4069">
        <v>413</v>
      </c>
      <c r="C4069">
        <v>5</v>
      </c>
      <c r="D4069" s="2">
        <v>40299</v>
      </c>
      <c r="E4069">
        <v>114</v>
      </c>
      <c r="F4069">
        <v>110</v>
      </c>
      <c r="G4069">
        <f>Table1[[#This Row],[Actual_Sales]]-Table1[[#This Row],[Budget_Sales]]</f>
        <v>4</v>
      </c>
      <c r="H4069" s="5">
        <f>IF(
Table1[[#This Row],[Budget_Sales]]=0,
"",
IF(
Table1[[#This Row],[Budget_Sales]]&gt;0,
(Table1[[#This Row],[Actual_Sales]]-Table1[[#This Row],[Budget_Sales]])/Table1[[#This Row],[Budget_Sales]],
(Table1[[#This Row],[Actual_Sales]]-Table1[[#This Row],[Budget_Sales]])/ABS(Table1[[#This Row],[Budget_Sales]])
)
)</f>
        <v>3.6363636363636362E-2</v>
      </c>
      <c r="I4069" s="5" t="str">
        <f>IF(Table1[[#This Row],[Sales_Var]]&gt;=0,"Above Budget","Below Budget")</f>
        <v>Above Budget</v>
      </c>
      <c r="J4069">
        <f>Table1[[#This Row],[Actual_Sales]]-(Table1[[#This Row],[COGS]]+Table1[[#This Row],[Expenses]])</f>
        <v>-16</v>
      </c>
      <c r="K4069">
        <v>0</v>
      </c>
      <c r="L4069">
        <f>Table1[[#This Row],[Actual_Profit]]-Table1[[#This Row],[Budget_Profit]]</f>
        <v>-16</v>
      </c>
      <c r="M4069" s="5" t="str">
        <f>IF(
Table1[[#This Row],[Budget_Profit]]=0,
"",
IF(
Table1[[#This Row],[Budget_Profit]]&gt;0,
(Table1[[#This Row],[Actual_Profit]]-Table1[[#This Row],[Budget_Profit]])/Table1[[#This Row],[Budget_Profit]],
(Table1[[#This Row],[Actual_Profit]]-Table1[[#This Row],[Budget_Profit]])/ABS(Table1[[#This Row],[Budget_Profit]])
)
)</f>
        <v/>
      </c>
      <c r="N4069" s="5" t="str">
        <f>IF(Table1[[#This Row],[Profit_Var]]&gt;=0, "Above Budget", "Below Budget")</f>
        <v>Below Budget</v>
      </c>
      <c r="O4069">
        <v>53</v>
      </c>
      <c r="P4069">
        <v>50</v>
      </c>
      <c r="Q4069">
        <f>Table1[[#This Row],[COGS]]-Table1[[#This Row],[Budget_COGS]]</f>
        <v>3</v>
      </c>
      <c r="R4069" s="5">
        <f>IF(
Table1[[#This Row],[Budget_COGS]]=0,
"",
IF(
Table1[[#This Row],[Budget_COGS]]&gt;0,
(Table1[[#This Row],[Budget_COGS]]-Table1[[#This Row],[COGS]]) / Table1[[#This Row],[Budget_COGS]],
(Table1[[#This Row],[Budget_COGS]]-Table1[[#This Row],[COGS]]) / ABS(Table1[[#This Row],[Budget_COGS]])
)
)</f>
        <v>-0.06</v>
      </c>
      <c r="S4069" s="5" t="str">
        <f>IF(Table1[[#This Row],[COGS _Var]]&gt;=0, "Above Budget", "Below Budget")</f>
        <v>Above Budget</v>
      </c>
      <c r="T4069">
        <f>Table1[[#This Row],[Actual_Sales]]-Table1[[#This Row],[COGS]]</f>
        <v>61</v>
      </c>
      <c r="U4069">
        <v>60</v>
      </c>
      <c r="V4069">
        <f>Table1[[#This Row],[Gross_Margin]]-Table1[[#This Row],[Budget_Margin]]</f>
        <v>1</v>
      </c>
      <c r="W4069" s="5">
        <f>IF(
Table1[[#This Row],[Budget_Margin]]=0,
"",
IF(
Table1[[#This Row],[Budget_Margin]]&gt;0,
(Table1[[#This Row],[Gross_Margin]]-Table1[[#This Row],[Budget_Margin]]) / Table1[[#This Row],[Budget_Margin]],
(Table1[[#This Row],[Gross_Margin]]-Table1[[#This Row],[Budget_Margin]]) / ABS(Table1[[#This Row],[Budget_Margin]])
)
)</f>
        <v>1.6666666666666666E-2</v>
      </c>
      <c r="X4069" s="5" t="str">
        <f>IF(Table1[[#This Row],[Margin_Var]]&gt;=0, "Above Budget", "Below Budget")</f>
        <v>Above Budget</v>
      </c>
      <c r="Y4069" s="5">
        <f>IFERROR(Table1[[#This Row],[Gross_Margin]]/Table1[[#This Row],[Actual_Sales]],0)</f>
        <v>0.53508771929824561</v>
      </c>
      <c r="Z4069" s="5">
        <f>Table1[[#This Row],[Actual_Profit]]/Table1[[#This Row],[Actual_Sales]]</f>
        <v>-0.14035087719298245</v>
      </c>
      <c r="AA4069">
        <v>77</v>
      </c>
      <c r="AB4069" s="5">
        <f>IFERROR(Table1[[#This Row],[Expenses]]/Table1[[#This Row],[Actual_Sales]],0)</f>
        <v>0.67543859649122806</v>
      </c>
      <c r="AC4069">
        <v>48</v>
      </c>
      <c r="AD4069">
        <v>491</v>
      </c>
      <c r="AE4069" s="5">
        <f>IFERROR(Table1[[#This Row],[Inventory]]/Table1[[#This Row],[Actual_Sales]],0)</f>
        <v>4.307017543859649</v>
      </c>
    </row>
    <row r="4070" spans="1:31" x14ac:dyDescent="0.25">
      <c r="A4070">
        <v>3586</v>
      </c>
      <c r="B4070">
        <v>435</v>
      </c>
      <c r="C4070">
        <v>13</v>
      </c>
      <c r="D4070" s="2">
        <v>40787</v>
      </c>
      <c r="E4070">
        <v>58</v>
      </c>
      <c r="F4070">
        <v>30</v>
      </c>
      <c r="G4070">
        <f>Table1[[#This Row],[Actual_Sales]]-Table1[[#This Row],[Budget_Sales]]</f>
        <v>28</v>
      </c>
      <c r="H4070" s="5">
        <f>IF(
Table1[[#This Row],[Budget_Sales]]=0,
"",
IF(
Table1[[#This Row],[Budget_Sales]]&gt;0,
(Table1[[#This Row],[Actual_Sales]]-Table1[[#This Row],[Budget_Sales]])/Table1[[#This Row],[Budget_Sales]],
(Table1[[#This Row],[Actual_Sales]]-Table1[[#This Row],[Budget_Sales]])/ABS(Table1[[#This Row],[Budget_Sales]])
)
)</f>
        <v>0.93333333333333335</v>
      </c>
      <c r="I4070" s="5" t="str">
        <f>IF(Table1[[#This Row],[Sales_Var]]&gt;=0,"Above Budget","Below Budget")</f>
        <v>Above Budget</v>
      </c>
      <c r="J4070">
        <f>Table1[[#This Row],[Actual_Sales]]-(Table1[[#This Row],[COGS]]+Table1[[#This Row],[Expenses]])</f>
        <v>-9</v>
      </c>
      <c r="K4070">
        <v>0</v>
      </c>
      <c r="L4070">
        <f>Table1[[#This Row],[Actual_Profit]]-Table1[[#This Row],[Budget_Profit]]</f>
        <v>-9</v>
      </c>
      <c r="M4070" s="5" t="str">
        <f>IF(
Table1[[#This Row],[Budget_Profit]]=0,
"",
IF(
Table1[[#This Row],[Budget_Profit]]&gt;0,
(Table1[[#This Row],[Actual_Profit]]-Table1[[#This Row],[Budget_Profit]])/Table1[[#This Row],[Budget_Profit]],
(Table1[[#This Row],[Actual_Profit]]-Table1[[#This Row],[Budget_Profit]])/ABS(Table1[[#This Row],[Budget_Profit]])
)
)</f>
        <v/>
      </c>
      <c r="N4070" s="5" t="str">
        <f>IF(Table1[[#This Row],[Profit_Var]]&gt;=0, "Above Budget", "Below Budget")</f>
        <v>Below Budget</v>
      </c>
      <c r="O4070">
        <v>24</v>
      </c>
      <c r="P4070">
        <v>10</v>
      </c>
      <c r="Q4070">
        <f>Table1[[#This Row],[COGS]]-Table1[[#This Row],[Budget_COGS]]</f>
        <v>14</v>
      </c>
      <c r="R4070" s="5">
        <f>IF(
Table1[[#This Row],[Budget_COGS]]=0,
"",
IF(
Table1[[#This Row],[Budget_COGS]]&gt;0,
(Table1[[#This Row],[Budget_COGS]]-Table1[[#This Row],[COGS]]) / Table1[[#This Row],[Budget_COGS]],
(Table1[[#This Row],[Budget_COGS]]-Table1[[#This Row],[COGS]]) / ABS(Table1[[#This Row],[Budget_COGS]])
)
)</f>
        <v>-1.4</v>
      </c>
      <c r="S4070" s="5" t="str">
        <f>IF(Table1[[#This Row],[COGS _Var]]&gt;=0, "Above Budget", "Below Budget")</f>
        <v>Above Budget</v>
      </c>
      <c r="T4070">
        <f>Table1[[#This Row],[Actual_Sales]]-Table1[[#This Row],[COGS]]</f>
        <v>34</v>
      </c>
      <c r="U4070">
        <v>20</v>
      </c>
      <c r="V4070">
        <f>Table1[[#This Row],[Gross_Margin]]-Table1[[#This Row],[Budget_Margin]]</f>
        <v>14</v>
      </c>
      <c r="W4070" s="5">
        <f>IF(
Table1[[#This Row],[Budget_Margin]]=0,
"",
IF(
Table1[[#This Row],[Budget_Margin]]&gt;0,
(Table1[[#This Row],[Gross_Margin]]-Table1[[#This Row],[Budget_Margin]]) / Table1[[#This Row],[Budget_Margin]],
(Table1[[#This Row],[Gross_Margin]]-Table1[[#This Row],[Budget_Margin]]) / ABS(Table1[[#This Row],[Budget_Margin]])
)
)</f>
        <v>0.7</v>
      </c>
      <c r="X4070" s="5" t="str">
        <f>IF(Table1[[#This Row],[Margin_Var]]&gt;=0, "Above Budget", "Below Budget")</f>
        <v>Above Budget</v>
      </c>
      <c r="Y4070" s="5">
        <f>IFERROR(Table1[[#This Row],[Gross_Margin]]/Table1[[#This Row],[Actual_Sales]],0)</f>
        <v>0.58620689655172409</v>
      </c>
      <c r="Z4070" s="5">
        <f>Table1[[#This Row],[Actual_Profit]]/Table1[[#This Row],[Actual_Sales]]</f>
        <v>-0.15517241379310345</v>
      </c>
      <c r="AA4070">
        <v>43</v>
      </c>
      <c r="AB4070" s="5">
        <f>IFERROR(Table1[[#This Row],[Expenses]]/Table1[[#This Row],[Actual_Sales]],0)</f>
        <v>0.74137931034482762</v>
      </c>
      <c r="AC4070">
        <v>9</v>
      </c>
      <c r="AD4070">
        <v>212</v>
      </c>
      <c r="AE4070" s="5">
        <f>IFERROR(Table1[[#This Row],[Inventory]]/Table1[[#This Row],[Actual_Sales]],0)</f>
        <v>3.6551724137931036</v>
      </c>
    </row>
    <row r="4071" spans="1:31" x14ac:dyDescent="0.25">
      <c r="A4071">
        <v>3788</v>
      </c>
      <c r="B4071">
        <v>505</v>
      </c>
      <c r="C4071">
        <v>3</v>
      </c>
      <c r="D4071" s="2">
        <v>40817</v>
      </c>
      <c r="E4071">
        <v>116</v>
      </c>
      <c r="F4071">
        <v>150</v>
      </c>
      <c r="G4071">
        <f>Table1[[#This Row],[Actual_Sales]]-Table1[[#This Row],[Budget_Sales]]</f>
        <v>-34</v>
      </c>
      <c r="H4071" s="5">
        <f>IF(
Table1[[#This Row],[Budget_Sales]]=0,
"",
IF(
Table1[[#This Row],[Budget_Sales]]&gt;0,
(Table1[[#This Row],[Actual_Sales]]-Table1[[#This Row],[Budget_Sales]])/Table1[[#This Row],[Budget_Sales]],
(Table1[[#This Row],[Actual_Sales]]-Table1[[#This Row],[Budget_Sales]])/ABS(Table1[[#This Row],[Budget_Sales]])
)
)</f>
        <v>-0.22666666666666666</v>
      </c>
      <c r="I4071" s="5" t="str">
        <f>IF(Table1[[#This Row],[Sales_Var]]&gt;=0,"Above Budget","Below Budget")</f>
        <v>Below Budget</v>
      </c>
      <c r="J4071">
        <f>Table1[[#This Row],[Actual_Sales]]-(Table1[[#This Row],[COGS]]+Table1[[#This Row],[Expenses]])</f>
        <v>-19</v>
      </c>
      <c r="K4071">
        <v>10</v>
      </c>
      <c r="L4071">
        <f>Table1[[#This Row],[Actual_Profit]]-Table1[[#This Row],[Budget_Profit]]</f>
        <v>-29</v>
      </c>
      <c r="M4071" s="5">
        <f>IF(
Table1[[#This Row],[Budget_Profit]]=0,
"",
IF(
Table1[[#This Row],[Budget_Profit]]&gt;0,
(Table1[[#This Row],[Actual_Profit]]-Table1[[#This Row],[Budget_Profit]])/Table1[[#This Row],[Budget_Profit]],
(Table1[[#This Row],[Actual_Profit]]-Table1[[#This Row],[Budget_Profit]])/ABS(Table1[[#This Row],[Budget_Profit]])
)
)</f>
        <v>-2.9</v>
      </c>
      <c r="N4071" s="5" t="str">
        <f>IF(Table1[[#This Row],[Profit_Var]]&gt;=0, "Above Budget", "Below Budget")</f>
        <v>Below Budget</v>
      </c>
      <c r="O4071">
        <v>86</v>
      </c>
      <c r="P4071">
        <v>110</v>
      </c>
      <c r="Q4071">
        <f>Table1[[#This Row],[COGS]]-Table1[[#This Row],[Budget_COGS]]</f>
        <v>-24</v>
      </c>
      <c r="R4071" s="5">
        <f>IF(
Table1[[#This Row],[Budget_COGS]]=0,
"",
IF(
Table1[[#This Row],[Budget_COGS]]&gt;0,
(Table1[[#This Row],[Budget_COGS]]-Table1[[#This Row],[COGS]]) / Table1[[#This Row],[Budget_COGS]],
(Table1[[#This Row],[Budget_COGS]]-Table1[[#This Row],[COGS]]) / ABS(Table1[[#This Row],[Budget_COGS]])
)
)</f>
        <v>0.21818181818181817</v>
      </c>
      <c r="S4071" s="5" t="str">
        <f>IF(Table1[[#This Row],[COGS _Var]]&gt;=0, "Above Budget", "Below Budget")</f>
        <v>Below Budget</v>
      </c>
      <c r="T4071">
        <f>Table1[[#This Row],[Actual_Sales]]-Table1[[#This Row],[COGS]]</f>
        <v>30</v>
      </c>
      <c r="U4071">
        <v>40</v>
      </c>
      <c r="V4071">
        <f>Table1[[#This Row],[Gross_Margin]]-Table1[[#This Row],[Budget_Margin]]</f>
        <v>-10</v>
      </c>
      <c r="W4071" s="5">
        <f>IF(
Table1[[#This Row],[Budget_Margin]]=0,
"",
IF(
Table1[[#This Row],[Budget_Margin]]&gt;0,
(Table1[[#This Row],[Gross_Margin]]-Table1[[#This Row],[Budget_Margin]]) / Table1[[#This Row],[Budget_Margin]],
(Table1[[#This Row],[Gross_Margin]]-Table1[[#This Row],[Budget_Margin]]) / ABS(Table1[[#This Row],[Budget_Margin]])
)
)</f>
        <v>-0.25</v>
      </c>
      <c r="X4071" s="5" t="str">
        <f>IF(Table1[[#This Row],[Margin_Var]]&gt;=0, "Above Budget", "Below Budget")</f>
        <v>Below Budget</v>
      </c>
      <c r="Y4071" s="5">
        <f>IFERROR(Table1[[#This Row],[Gross_Margin]]/Table1[[#This Row],[Actual_Sales]],0)</f>
        <v>0.25862068965517243</v>
      </c>
      <c r="Z4071" s="5">
        <f>Table1[[#This Row],[Actual_Profit]]/Table1[[#This Row],[Actual_Sales]]</f>
        <v>-0.16379310344827586</v>
      </c>
      <c r="AA4071">
        <v>49</v>
      </c>
      <c r="AB4071" s="5">
        <f>IFERROR(Table1[[#This Row],[Expenses]]/Table1[[#This Row],[Actual_Sales]],0)</f>
        <v>0.42241379310344829</v>
      </c>
      <c r="AC4071">
        <v>26</v>
      </c>
      <c r="AD4071">
        <v>1698</v>
      </c>
      <c r="AE4071" s="5">
        <f>IFERROR(Table1[[#This Row],[Inventory]]/Table1[[#This Row],[Actual_Sales]],0)</f>
        <v>14.637931034482758</v>
      </c>
    </row>
    <row r="4072" spans="1:31" x14ac:dyDescent="0.25">
      <c r="A4072">
        <v>3758</v>
      </c>
      <c r="B4072">
        <v>417</v>
      </c>
      <c r="C4072">
        <v>9</v>
      </c>
      <c r="D4072" s="2">
        <v>40817</v>
      </c>
      <c r="E4072">
        <v>116</v>
      </c>
      <c r="F4072">
        <v>80</v>
      </c>
      <c r="G4072">
        <f>Table1[[#This Row],[Actual_Sales]]-Table1[[#This Row],[Budget_Sales]]</f>
        <v>36</v>
      </c>
      <c r="H4072" s="5">
        <f>IF(
Table1[[#This Row],[Budget_Sales]]=0,
"",
IF(
Table1[[#This Row],[Budget_Sales]]&gt;0,
(Table1[[#This Row],[Actual_Sales]]-Table1[[#This Row],[Budget_Sales]])/Table1[[#This Row],[Budget_Sales]],
(Table1[[#This Row],[Actual_Sales]]-Table1[[#This Row],[Budget_Sales]])/ABS(Table1[[#This Row],[Budget_Sales]])
)
)</f>
        <v>0.45</v>
      </c>
      <c r="I4072" s="5" t="str">
        <f>IF(Table1[[#This Row],[Sales_Var]]&gt;=0,"Above Budget","Below Budget")</f>
        <v>Above Budget</v>
      </c>
      <c r="J4072">
        <f>Table1[[#This Row],[Actual_Sales]]-(Table1[[#This Row],[COGS]]+Table1[[#This Row],[Expenses]])</f>
        <v>-19</v>
      </c>
      <c r="K4072">
        <v>10</v>
      </c>
      <c r="L4072">
        <f>Table1[[#This Row],[Actual_Profit]]-Table1[[#This Row],[Budget_Profit]]</f>
        <v>-29</v>
      </c>
      <c r="M4072" s="5">
        <f>IF(
Table1[[#This Row],[Budget_Profit]]=0,
"",
IF(
Table1[[#This Row],[Budget_Profit]]&gt;0,
(Table1[[#This Row],[Actual_Profit]]-Table1[[#This Row],[Budget_Profit]])/Table1[[#This Row],[Budget_Profit]],
(Table1[[#This Row],[Actual_Profit]]-Table1[[#This Row],[Budget_Profit]])/ABS(Table1[[#This Row],[Budget_Profit]])
)
)</f>
        <v>-2.9</v>
      </c>
      <c r="N4072" s="5" t="str">
        <f>IF(Table1[[#This Row],[Profit_Var]]&gt;=0, "Above Budget", "Below Budget")</f>
        <v>Below Budget</v>
      </c>
      <c r="O4072">
        <v>86</v>
      </c>
      <c r="P4072">
        <v>60</v>
      </c>
      <c r="Q4072">
        <f>Table1[[#This Row],[COGS]]-Table1[[#This Row],[Budget_COGS]]</f>
        <v>26</v>
      </c>
      <c r="R4072" s="5">
        <f>IF(
Table1[[#This Row],[Budget_COGS]]=0,
"",
IF(
Table1[[#This Row],[Budget_COGS]]&gt;0,
(Table1[[#This Row],[Budget_COGS]]-Table1[[#This Row],[COGS]]) / Table1[[#This Row],[Budget_COGS]],
(Table1[[#This Row],[Budget_COGS]]-Table1[[#This Row],[COGS]]) / ABS(Table1[[#This Row],[Budget_COGS]])
)
)</f>
        <v>-0.43333333333333335</v>
      </c>
      <c r="S4072" s="5" t="str">
        <f>IF(Table1[[#This Row],[COGS _Var]]&gt;=0, "Above Budget", "Below Budget")</f>
        <v>Above Budget</v>
      </c>
      <c r="T4072">
        <f>Table1[[#This Row],[Actual_Sales]]-Table1[[#This Row],[COGS]]</f>
        <v>30</v>
      </c>
      <c r="U4072">
        <v>20</v>
      </c>
      <c r="V4072">
        <f>Table1[[#This Row],[Gross_Margin]]-Table1[[#This Row],[Budget_Margin]]</f>
        <v>10</v>
      </c>
      <c r="W4072" s="5">
        <f>IF(
Table1[[#This Row],[Budget_Margin]]=0,
"",
IF(
Table1[[#This Row],[Budget_Margin]]&gt;0,
(Table1[[#This Row],[Gross_Margin]]-Table1[[#This Row],[Budget_Margin]]) / Table1[[#This Row],[Budget_Margin]],
(Table1[[#This Row],[Gross_Margin]]-Table1[[#This Row],[Budget_Margin]]) / ABS(Table1[[#This Row],[Budget_Margin]])
)
)</f>
        <v>0.5</v>
      </c>
      <c r="X4072" s="5" t="str">
        <f>IF(Table1[[#This Row],[Margin_Var]]&gt;=0, "Above Budget", "Below Budget")</f>
        <v>Above Budget</v>
      </c>
      <c r="Y4072" s="5">
        <f>IFERROR(Table1[[#This Row],[Gross_Margin]]/Table1[[#This Row],[Actual_Sales]],0)</f>
        <v>0.25862068965517243</v>
      </c>
      <c r="Z4072" s="5">
        <f>Table1[[#This Row],[Actual_Profit]]/Table1[[#This Row],[Actual_Sales]]</f>
        <v>-0.16379310344827586</v>
      </c>
      <c r="AA4072">
        <v>49</v>
      </c>
      <c r="AB4072" s="5">
        <f>IFERROR(Table1[[#This Row],[Expenses]]/Table1[[#This Row],[Actual_Sales]],0)</f>
        <v>0.42241379310344829</v>
      </c>
      <c r="AC4072">
        <v>26</v>
      </c>
      <c r="AD4072">
        <v>1698</v>
      </c>
      <c r="AE4072" s="5">
        <f>IFERROR(Table1[[#This Row],[Inventory]]/Table1[[#This Row],[Actual_Sales]],0)</f>
        <v>14.637931034482758</v>
      </c>
    </row>
    <row r="4073" spans="1:31" x14ac:dyDescent="0.25">
      <c r="A4073">
        <v>3771</v>
      </c>
      <c r="B4073">
        <v>435</v>
      </c>
      <c r="C4073">
        <v>10</v>
      </c>
      <c r="D4073" s="2">
        <v>40817</v>
      </c>
      <c r="E4073">
        <v>116</v>
      </c>
      <c r="F4073">
        <v>80</v>
      </c>
      <c r="G4073">
        <f>Table1[[#This Row],[Actual_Sales]]-Table1[[#This Row],[Budget_Sales]]</f>
        <v>36</v>
      </c>
      <c r="H4073" s="5">
        <f>IF(
Table1[[#This Row],[Budget_Sales]]=0,
"",
IF(
Table1[[#This Row],[Budget_Sales]]&gt;0,
(Table1[[#This Row],[Actual_Sales]]-Table1[[#This Row],[Budget_Sales]])/Table1[[#This Row],[Budget_Sales]],
(Table1[[#This Row],[Actual_Sales]]-Table1[[#This Row],[Budget_Sales]])/ABS(Table1[[#This Row],[Budget_Sales]])
)
)</f>
        <v>0.45</v>
      </c>
      <c r="I4073" s="5" t="str">
        <f>IF(Table1[[#This Row],[Sales_Var]]&gt;=0,"Above Budget","Below Budget")</f>
        <v>Above Budget</v>
      </c>
      <c r="J4073">
        <f>Table1[[#This Row],[Actual_Sales]]-(Table1[[#This Row],[COGS]]+Table1[[#This Row],[Expenses]])</f>
        <v>-20</v>
      </c>
      <c r="K4073">
        <v>0</v>
      </c>
      <c r="L4073">
        <f>Table1[[#This Row],[Actual_Profit]]-Table1[[#This Row],[Budget_Profit]]</f>
        <v>-20</v>
      </c>
      <c r="M4073" s="5" t="str">
        <f>IF(
Table1[[#This Row],[Budget_Profit]]=0,
"",
IF(
Table1[[#This Row],[Budget_Profit]]&gt;0,
(Table1[[#This Row],[Actual_Profit]]-Table1[[#This Row],[Budget_Profit]])/Table1[[#This Row],[Budget_Profit]],
(Table1[[#This Row],[Actual_Profit]]-Table1[[#This Row],[Budget_Profit]])/ABS(Table1[[#This Row],[Budget_Profit]])
)
)</f>
        <v/>
      </c>
      <c r="N4073" s="5" t="str">
        <f>IF(Table1[[#This Row],[Profit_Var]]&gt;=0, "Above Budget", "Below Budget")</f>
        <v>Below Budget</v>
      </c>
      <c r="O4073">
        <v>86</v>
      </c>
      <c r="P4073">
        <v>60</v>
      </c>
      <c r="Q4073">
        <f>Table1[[#This Row],[COGS]]-Table1[[#This Row],[Budget_COGS]]</f>
        <v>26</v>
      </c>
      <c r="R4073" s="5">
        <f>IF(
Table1[[#This Row],[Budget_COGS]]=0,
"",
IF(
Table1[[#This Row],[Budget_COGS]]&gt;0,
(Table1[[#This Row],[Budget_COGS]]-Table1[[#This Row],[COGS]]) / Table1[[#This Row],[Budget_COGS]],
(Table1[[#This Row],[Budget_COGS]]-Table1[[#This Row],[COGS]]) / ABS(Table1[[#This Row],[Budget_COGS]])
)
)</f>
        <v>-0.43333333333333335</v>
      </c>
      <c r="S4073" s="5" t="str">
        <f>IF(Table1[[#This Row],[COGS _Var]]&gt;=0, "Above Budget", "Below Budget")</f>
        <v>Above Budget</v>
      </c>
      <c r="T4073">
        <f>Table1[[#This Row],[Actual_Sales]]-Table1[[#This Row],[COGS]]</f>
        <v>30</v>
      </c>
      <c r="U4073">
        <v>20</v>
      </c>
      <c r="V4073">
        <f>Table1[[#This Row],[Gross_Margin]]-Table1[[#This Row],[Budget_Margin]]</f>
        <v>10</v>
      </c>
      <c r="W4073" s="5">
        <f>IF(
Table1[[#This Row],[Budget_Margin]]=0,
"",
IF(
Table1[[#This Row],[Budget_Margin]]&gt;0,
(Table1[[#This Row],[Gross_Margin]]-Table1[[#This Row],[Budget_Margin]]) / Table1[[#This Row],[Budget_Margin]],
(Table1[[#This Row],[Gross_Margin]]-Table1[[#This Row],[Budget_Margin]]) / ABS(Table1[[#This Row],[Budget_Margin]])
)
)</f>
        <v>0.5</v>
      </c>
      <c r="X4073" s="5" t="str">
        <f>IF(Table1[[#This Row],[Margin_Var]]&gt;=0, "Above Budget", "Below Budget")</f>
        <v>Above Budget</v>
      </c>
      <c r="Y4073" s="5">
        <f>IFERROR(Table1[[#This Row],[Gross_Margin]]/Table1[[#This Row],[Actual_Sales]],0)</f>
        <v>0.25862068965517243</v>
      </c>
      <c r="Z4073" s="5">
        <f>Table1[[#This Row],[Actual_Profit]]/Table1[[#This Row],[Actual_Sales]]</f>
        <v>-0.17241379310344829</v>
      </c>
      <c r="AA4073">
        <v>50</v>
      </c>
      <c r="AB4073" s="5">
        <f>IFERROR(Table1[[#This Row],[Expenses]]/Table1[[#This Row],[Actual_Sales]],0)</f>
        <v>0.43103448275862066</v>
      </c>
      <c r="AC4073">
        <v>26</v>
      </c>
      <c r="AD4073">
        <v>1698</v>
      </c>
      <c r="AE4073" s="5">
        <f>IFERROR(Table1[[#This Row],[Inventory]]/Table1[[#This Row],[Actual_Sales]],0)</f>
        <v>14.637931034482758</v>
      </c>
    </row>
    <row r="4074" spans="1:31" x14ac:dyDescent="0.25">
      <c r="A4074">
        <v>152</v>
      </c>
      <c r="B4074">
        <v>781</v>
      </c>
      <c r="C4074">
        <v>5</v>
      </c>
      <c r="D4074" s="2">
        <v>40179</v>
      </c>
      <c r="E4074">
        <v>126</v>
      </c>
      <c r="F4074">
        <v>120</v>
      </c>
      <c r="G4074">
        <f>Table1[[#This Row],[Actual_Sales]]-Table1[[#This Row],[Budget_Sales]]</f>
        <v>6</v>
      </c>
      <c r="H4074" s="5">
        <f>IF(
Table1[[#This Row],[Budget_Sales]]=0,
"",
IF(
Table1[[#This Row],[Budget_Sales]]&gt;0,
(Table1[[#This Row],[Actual_Sales]]-Table1[[#This Row],[Budget_Sales]])/Table1[[#This Row],[Budget_Sales]],
(Table1[[#This Row],[Actual_Sales]]-Table1[[#This Row],[Budget_Sales]])/ABS(Table1[[#This Row],[Budget_Sales]])
)
)</f>
        <v>0.05</v>
      </c>
      <c r="I4074" s="5" t="str">
        <f>IF(Table1[[#This Row],[Sales_Var]]&gt;=0,"Above Budget","Below Budget")</f>
        <v>Above Budget</v>
      </c>
      <c r="J4074">
        <f>Table1[[#This Row],[Actual_Sales]]-(Table1[[#This Row],[COGS]]+Table1[[#This Row],[Expenses]])</f>
        <v>-23</v>
      </c>
      <c r="K4074">
        <v>-10</v>
      </c>
      <c r="L4074">
        <f>Table1[[#This Row],[Actual_Profit]]-Table1[[#This Row],[Budget_Profit]]</f>
        <v>-13</v>
      </c>
      <c r="M4074" s="5">
        <f>IF(
Table1[[#This Row],[Budget_Profit]]=0,
"",
IF(
Table1[[#This Row],[Budget_Profit]]&gt;0,
(Table1[[#This Row],[Actual_Profit]]-Table1[[#This Row],[Budget_Profit]])/Table1[[#This Row],[Budget_Profit]],
(Table1[[#This Row],[Actual_Profit]]-Table1[[#This Row],[Budget_Profit]])/ABS(Table1[[#This Row],[Budget_Profit]])
)
)</f>
        <v>-1.3</v>
      </c>
      <c r="N4074" s="5" t="str">
        <f>IF(Table1[[#This Row],[Profit_Var]]&gt;=0, "Above Budget", "Below Budget")</f>
        <v>Below Budget</v>
      </c>
      <c r="O4074">
        <v>63</v>
      </c>
      <c r="P4074">
        <v>60</v>
      </c>
      <c r="Q4074">
        <f>Table1[[#This Row],[COGS]]-Table1[[#This Row],[Budget_COGS]]</f>
        <v>3</v>
      </c>
      <c r="R4074" s="5">
        <f>IF(
Table1[[#This Row],[Budget_COGS]]=0,
"",
IF(
Table1[[#This Row],[Budget_COGS]]&gt;0,
(Table1[[#This Row],[Budget_COGS]]-Table1[[#This Row],[COGS]]) / Table1[[#This Row],[Budget_COGS]],
(Table1[[#This Row],[Budget_COGS]]-Table1[[#This Row],[COGS]]) / ABS(Table1[[#This Row],[Budget_COGS]])
)
)</f>
        <v>-0.05</v>
      </c>
      <c r="S4074" s="5" t="str">
        <f>IF(Table1[[#This Row],[COGS _Var]]&gt;=0, "Above Budget", "Below Budget")</f>
        <v>Above Budget</v>
      </c>
      <c r="T4074">
        <f>Table1[[#This Row],[Actual_Sales]]-Table1[[#This Row],[COGS]]</f>
        <v>63</v>
      </c>
      <c r="U4074">
        <v>60</v>
      </c>
      <c r="V4074">
        <f>Table1[[#This Row],[Gross_Margin]]-Table1[[#This Row],[Budget_Margin]]</f>
        <v>3</v>
      </c>
      <c r="W4074" s="5">
        <f>IF(
Table1[[#This Row],[Budget_Margin]]=0,
"",
IF(
Table1[[#This Row],[Budget_Margin]]&gt;0,
(Table1[[#This Row],[Gross_Margin]]-Table1[[#This Row],[Budget_Margin]]) / Table1[[#This Row],[Budget_Margin]],
(Table1[[#This Row],[Gross_Margin]]-Table1[[#This Row],[Budget_Margin]]) / ABS(Table1[[#This Row],[Budget_Margin]])
)
)</f>
        <v>0.05</v>
      </c>
      <c r="X4074" s="5" t="str">
        <f>IF(Table1[[#This Row],[Margin_Var]]&gt;=0, "Above Budget", "Below Budget")</f>
        <v>Above Budget</v>
      </c>
      <c r="Y4074" s="5">
        <f>IFERROR(Table1[[#This Row],[Gross_Margin]]/Table1[[#This Row],[Actual_Sales]],0)</f>
        <v>0.5</v>
      </c>
      <c r="Z4074" s="5">
        <f>Table1[[#This Row],[Actual_Profit]]/Table1[[#This Row],[Actual_Sales]]</f>
        <v>-0.18253968253968253</v>
      </c>
      <c r="AA4074">
        <v>86</v>
      </c>
      <c r="AB4074" s="5">
        <f>IFERROR(Table1[[#This Row],[Expenses]]/Table1[[#This Row],[Actual_Sales]],0)</f>
        <v>0.68253968253968256</v>
      </c>
      <c r="AC4074">
        <v>57</v>
      </c>
      <c r="AD4074">
        <v>435</v>
      </c>
      <c r="AE4074" s="5">
        <f>IFERROR(Table1[[#This Row],[Inventory]]/Table1[[#This Row],[Actual_Sales]],0)</f>
        <v>3.4523809523809526</v>
      </c>
    </row>
    <row r="4075" spans="1:31" x14ac:dyDescent="0.25">
      <c r="A4075">
        <v>1641</v>
      </c>
      <c r="B4075">
        <v>417</v>
      </c>
      <c r="C4075">
        <v>12</v>
      </c>
      <c r="D4075" s="2">
        <v>40452</v>
      </c>
      <c r="E4075">
        <v>56</v>
      </c>
      <c r="F4075">
        <v>30</v>
      </c>
      <c r="G4075">
        <f>Table1[[#This Row],[Actual_Sales]]-Table1[[#This Row],[Budget_Sales]]</f>
        <v>26</v>
      </c>
      <c r="H4075" s="5">
        <f>IF(
Table1[[#This Row],[Budget_Sales]]=0,
"",
IF(
Table1[[#This Row],[Budget_Sales]]&gt;0,
(Table1[[#This Row],[Actual_Sales]]-Table1[[#This Row],[Budget_Sales]])/Table1[[#This Row],[Budget_Sales]],
(Table1[[#This Row],[Actual_Sales]]-Table1[[#This Row],[Budget_Sales]])/ABS(Table1[[#This Row],[Budget_Sales]])
)
)</f>
        <v>0.8666666666666667</v>
      </c>
      <c r="I4075" s="5" t="str">
        <f>IF(Table1[[#This Row],[Sales_Var]]&gt;=0,"Above Budget","Below Budget")</f>
        <v>Above Budget</v>
      </c>
      <c r="J4075">
        <f>Table1[[#This Row],[Actual_Sales]]-(Table1[[#This Row],[COGS]]+Table1[[#This Row],[Expenses]])</f>
        <v>-11</v>
      </c>
      <c r="K4075">
        <v>0</v>
      </c>
      <c r="L4075">
        <f>Table1[[#This Row],[Actual_Profit]]-Table1[[#This Row],[Budget_Profit]]</f>
        <v>-11</v>
      </c>
      <c r="M4075" s="5" t="str">
        <f>IF(
Table1[[#This Row],[Budget_Profit]]=0,
"",
IF(
Table1[[#This Row],[Budget_Profit]]&gt;0,
(Table1[[#This Row],[Actual_Profit]]-Table1[[#This Row],[Budget_Profit]])/Table1[[#This Row],[Budget_Profit]],
(Table1[[#This Row],[Actual_Profit]]-Table1[[#This Row],[Budget_Profit]])/ABS(Table1[[#This Row],[Budget_Profit]])
)
)</f>
        <v/>
      </c>
      <c r="N4075" s="5" t="str">
        <f>IF(Table1[[#This Row],[Profit_Var]]&gt;=0, "Above Budget", "Below Budget")</f>
        <v>Below Budget</v>
      </c>
      <c r="O4075">
        <v>25</v>
      </c>
      <c r="P4075">
        <v>10</v>
      </c>
      <c r="Q4075">
        <f>Table1[[#This Row],[COGS]]-Table1[[#This Row],[Budget_COGS]]</f>
        <v>15</v>
      </c>
      <c r="R4075" s="5">
        <f>IF(
Table1[[#This Row],[Budget_COGS]]=0,
"",
IF(
Table1[[#This Row],[Budget_COGS]]&gt;0,
(Table1[[#This Row],[Budget_COGS]]-Table1[[#This Row],[COGS]]) / Table1[[#This Row],[Budget_COGS]],
(Table1[[#This Row],[Budget_COGS]]-Table1[[#This Row],[COGS]]) / ABS(Table1[[#This Row],[Budget_COGS]])
)
)</f>
        <v>-1.5</v>
      </c>
      <c r="S4075" s="5" t="str">
        <f>IF(Table1[[#This Row],[COGS _Var]]&gt;=0, "Above Budget", "Below Budget")</f>
        <v>Above Budget</v>
      </c>
      <c r="T4075">
        <f>Table1[[#This Row],[Actual_Sales]]-Table1[[#This Row],[COGS]]</f>
        <v>31</v>
      </c>
      <c r="U4075">
        <v>20</v>
      </c>
      <c r="V4075">
        <f>Table1[[#This Row],[Gross_Margin]]-Table1[[#This Row],[Budget_Margin]]</f>
        <v>11</v>
      </c>
      <c r="W4075" s="5">
        <f>IF(
Table1[[#This Row],[Budget_Margin]]=0,
"",
IF(
Table1[[#This Row],[Budget_Margin]]&gt;0,
(Table1[[#This Row],[Gross_Margin]]-Table1[[#This Row],[Budget_Margin]]) / Table1[[#This Row],[Budget_Margin]],
(Table1[[#This Row],[Gross_Margin]]-Table1[[#This Row],[Budget_Margin]]) / ABS(Table1[[#This Row],[Budget_Margin]])
)
)</f>
        <v>0.55000000000000004</v>
      </c>
      <c r="X4075" s="5" t="str">
        <f>IF(Table1[[#This Row],[Margin_Var]]&gt;=0, "Above Budget", "Below Budget")</f>
        <v>Above Budget</v>
      </c>
      <c r="Y4075" s="5">
        <f>IFERROR(Table1[[#This Row],[Gross_Margin]]/Table1[[#This Row],[Actual_Sales]],0)</f>
        <v>0.5535714285714286</v>
      </c>
      <c r="Z4075" s="5">
        <f>Table1[[#This Row],[Actual_Profit]]/Table1[[#This Row],[Actual_Sales]]</f>
        <v>-0.19642857142857142</v>
      </c>
      <c r="AA4075">
        <v>42</v>
      </c>
      <c r="AB4075" s="5">
        <f>IFERROR(Table1[[#This Row],[Expenses]]/Table1[[#This Row],[Actual_Sales]],0)</f>
        <v>0.75</v>
      </c>
      <c r="AC4075">
        <v>9</v>
      </c>
      <c r="AD4075">
        <v>209</v>
      </c>
      <c r="AE4075" s="5">
        <f>IFERROR(Table1[[#This Row],[Inventory]]/Table1[[#This Row],[Actual_Sales]],0)</f>
        <v>3.7321428571428572</v>
      </c>
    </row>
    <row r="4076" spans="1:31" x14ac:dyDescent="0.25">
      <c r="A4076">
        <v>1975</v>
      </c>
      <c r="B4076">
        <v>339</v>
      </c>
      <c r="C4076">
        <v>5</v>
      </c>
      <c r="D4076" s="2">
        <v>40513</v>
      </c>
      <c r="E4076">
        <v>99</v>
      </c>
      <c r="F4076">
        <v>90</v>
      </c>
      <c r="G4076">
        <f>Table1[[#This Row],[Actual_Sales]]-Table1[[#This Row],[Budget_Sales]]</f>
        <v>9</v>
      </c>
      <c r="H4076" s="5">
        <f>IF(
Table1[[#This Row],[Budget_Sales]]=0,
"",
IF(
Table1[[#This Row],[Budget_Sales]]&gt;0,
(Table1[[#This Row],[Actual_Sales]]-Table1[[#This Row],[Budget_Sales]])/Table1[[#This Row],[Budget_Sales]],
(Table1[[#This Row],[Actual_Sales]]-Table1[[#This Row],[Budget_Sales]])/ABS(Table1[[#This Row],[Budget_Sales]])
)
)</f>
        <v>0.1</v>
      </c>
      <c r="I4076" s="5" t="str">
        <f>IF(Table1[[#This Row],[Sales_Var]]&gt;=0,"Above Budget","Below Budget")</f>
        <v>Above Budget</v>
      </c>
      <c r="J4076">
        <f>Table1[[#This Row],[Actual_Sales]]-(Table1[[#This Row],[COGS]]+Table1[[#This Row],[Expenses]])</f>
        <v>-20</v>
      </c>
      <c r="K4076">
        <v>-10</v>
      </c>
      <c r="L4076">
        <f>Table1[[#This Row],[Actual_Profit]]-Table1[[#This Row],[Budget_Profit]]</f>
        <v>-10</v>
      </c>
      <c r="M4076" s="5">
        <f>IF(
Table1[[#This Row],[Budget_Profit]]=0,
"",
IF(
Table1[[#This Row],[Budget_Profit]]&gt;0,
(Table1[[#This Row],[Actual_Profit]]-Table1[[#This Row],[Budget_Profit]])/Table1[[#This Row],[Budget_Profit]],
(Table1[[#This Row],[Actual_Profit]]-Table1[[#This Row],[Budget_Profit]])/ABS(Table1[[#This Row],[Budget_Profit]])
)
)</f>
        <v>-1</v>
      </c>
      <c r="N4076" s="5" t="str">
        <f>IF(Table1[[#This Row],[Profit_Var]]&gt;=0, "Above Budget", "Below Budget")</f>
        <v>Below Budget</v>
      </c>
      <c r="O4076">
        <v>47</v>
      </c>
      <c r="P4076">
        <v>40</v>
      </c>
      <c r="Q4076">
        <f>Table1[[#This Row],[COGS]]-Table1[[#This Row],[Budget_COGS]]</f>
        <v>7</v>
      </c>
      <c r="R4076" s="5">
        <f>IF(
Table1[[#This Row],[Budget_COGS]]=0,
"",
IF(
Table1[[#This Row],[Budget_COGS]]&gt;0,
(Table1[[#This Row],[Budget_COGS]]-Table1[[#This Row],[COGS]]) / Table1[[#This Row],[Budget_COGS]],
(Table1[[#This Row],[Budget_COGS]]-Table1[[#This Row],[COGS]]) / ABS(Table1[[#This Row],[Budget_COGS]])
)
)</f>
        <v>-0.17499999999999999</v>
      </c>
      <c r="S4076" s="5" t="str">
        <f>IF(Table1[[#This Row],[COGS _Var]]&gt;=0, "Above Budget", "Below Budget")</f>
        <v>Above Budget</v>
      </c>
      <c r="T4076">
        <f>Table1[[#This Row],[Actual_Sales]]-Table1[[#This Row],[COGS]]</f>
        <v>52</v>
      </c>
      <c r="U4076">
        <v>50</v>
      </c>
      <c r="V4076">
        <f>Table1[[#This Row],[Gross_Margin]]-Table1[[#This Row],[Budget_Margin]]</f>
        <v>2</v>
      </c>
      <c r="W4076" s="5">
        <f>IF(
Table1[[#This Row],[Budget_Margin]]=0,
"",
IF(
Table1[[#This Row],[Budget_Margin]]&gt;0,
(Table1[[#This Row],[Gross_Margin]]-Table1[[#This Row],[Budget_Margin]]) / Table1[[#This Row],[Budget_Margin]],
(Table1[[#This Row],[Gross_Margin]]-Table1[[#This Row],[Budget_Margin]]) / ABS(Table1[[#This Row],[Budget_Margin]])
)
)</f>
        <v>0.04</v>
      </c>
      <c r="X4076" s="5" t="str">
        <f>IF(Table1[[#This Row],[Margin_Var]]&gt;=0, "Above Budget", "Below Budget")</f>
        <v>Above Budget</v>
      </c>
      <c r="Y4076" s="5">
        <f>IFERROR(Table1[[#This Row],[Gross_Margin]]/Table1[[#This Row],[Actual_Sales]],0)</f>
        <v>0.5252525252525253</v>
      </c>
      <c r="Z4076" s="5">
        <f>Table1[[#This Row],[Actual_Profit]]/Table1[[#This Row],[Actual_Sales]]</f>
        <v>-0.20202020202020202</v>
      </c>
      <c r="AA4076">
        <v>72</v>
      </c>
      <c r="AB4076" s="5">
        <f>IFERROR(Table1[[#This Row],[Expenses]]/Table1[[#This Row],[Actual_Sales]],0)</f>
        <v>0.72727272727272729</v>
      </c>
      <c r="AC4076">
        <v>42</v>
      </c>
      <c r="AD4076">
        <v>571</v>
      </c>
      <c r="AE4076" s="5">
        <f>IFERROR(Table1[[#This Row],[Inventory]]/Table1[[#This Row],[Actual_Sales]],0)</f>
        <v>5.7676767676767673</v>
      </c>
    </row>
    <row r="4077" spans="1:31" x14ac:dyDescent="0.25">
      <c r="A4077">
        <v>329</v>
      </c>
      <c r="B4077">
        <v>909</v>
      </c>
      <c r="C4077">
        <v>1</v>
      </c>
      <c r="D4077" s="2">
        <v>40210</v>
      </c>
      <c r="E4077">
        <v>132</v>
      </c>
      <c r="F4077">
        <v>160</v>
      </c>
      <c r="G4077">
        <f>Table1[[#This Row],[Actual_Sales]]-Table1[[#This Row],[Budget_Sales]]</f>
        <v>-28</v>
      </c>
      <c r="H4077" s="5">
        <f>IF(
Table1[[#This Row],[Budget_Sales]]=0,
"",
IF(
Table1[[#This Row],[Budget_Sales]]&gt;0,
(Table1[[#This Row],[Actual_Sales]]-Table1[[#This Row],[Budget_Sales]])/Table1[[#This Row],[Budget_Sales]],
(Table1[[#This Row],[Actual_Sales]]-Table1[[#This Row],[Budget_Sales]])/ABS(Table1[[#This Row],[Budget_Sales]])
)
)</f>
        <v>-0.17499999999999999</v>
      </c>
      <c r="I4077" s="5" t="str">
        <f>IF(Table1[[#This Row],[Sales_Var]]&gt;=0,"Above Budget","Below Budget")</f>
        <v>Below Budget</v>
      </c>
      <c r="J4077">
        <f>Table1[[#This Row],[Actual_Sales]]-(Table1[[#This Row],[COGS]]+Table1[[#This Row],[Expenses]])</f>
        <v>-27</v>
      </c>
      <c r="K4077">
        <v>-20</v>
      </c>
      <c r="L4077">
        <f>Table1[[#This Row],[Actual_Profit]]-Table1[[#This Row],[Budget_Profit]]</f>
        <v>-7</v>
      </c>
      <c r="M4077" s="5">
        <f>IF(
Table1[[#This Row],[Budget_Profit]]=0,
"",
IF(
Table1[[#This Row],[Budget_Profit]]&gt;0,
(Table1[[#This Row],[Actual_Profit]]-Table1[[#This Row],[Budget_Profit]])/Table1[[#This Row],[Budget_Profit]],
(Table1[[#This Row],[Actual_Profit]]-Table1[[#This Row],[Budget_Profit]])/ABS(Table1[[#This Row],[Budget_Profit]])
)
)</f>
        <v>-0.35</v>
      </c>
      <c r="N4077" s="5" t="str">
        <f>IF(Table1[[#This Row],[Profit_Var]]&gt;=0, "Above Budget", "Below Budget")</f>
        <v>Below Budget</v>
      </c>
      <c r="O4077">
        <v>104</v>
      </c>
      <c r="P4077">
        <v>130</v>
      </c>
      <c r="Q4077">
        <f>Table1[[#This Row],[COGS]]-Table1[[#This Row],[Budget_COGS]]</f>
        <v>-26</v>
      </c>
      <c r="R4077" s="5">
        <f>IF(
Table1[[#This Row],[Budget_COGS]]=0,
"",
IF(
Table1[[#This Row],[Budget_COGS]]&gt;0,
(Table1[[#This Row],[Budget_COGS]]-Table1[[#This Row],[COGS]]) / Table1[[#This Row],[Budget_COGS]],
(Table1[[#This Row],[Budget_COGS]]-Table1[[#This Row],[COGS]]) / ABS(Table1[[#This Row],[Budget_COGS]])
)
)</f>
        <v>0.2</v>
      </c>
      <c r="S4077" s="5" t="str">
        <f>IF(Table1[[#This Row],[COGS _Var]]&gt;=0, "Above Budget", "Below Budget")</f>
        <v>Below Budget</v>
      </c>
      <c r="T4077">
        <f>Table1[[#This Row],[Actual_Sales]]-Table1[[#This Row],[COGS]]</f>
        <v>28</v>
      </c>
      <c r="U4077">
        <v>30</v>
      </c>
      <c r="V4077">
        <f>Table1[[#This Row],[Gross_Margin]]-Table1[[#This Row],[Budget_Margin]]</f>
        <v>-2</v>
      </c>
      <c r="W4077" s="5">
        <f>IF(
Table1[[#This Row],[Budget_Margin]]=0,
"",
IF(
Table1[[#This Row],[Budget_Margin]]&gt;0,
(Table1[[#This Row],[Gross_Margin]]-Table1[[#This Row],[Budget_Margin]]) / Table1[[#This Row],[Budget_Margin]],
(Table1[[#This Row],[Gross_Margin]]-Table1[[#This Row],[Budget_Margin]]) / ABS(Table1[[#This Row],[Budget_Margin]])
)
)</f>
        <v>-6.6666666666666666E-2</v>
      </c>
      <c r="X4077" s="5" t="str">
        <f>IF(Table1[[#This Row],[Margin_Var]]&gt;=0, "Above Budget", "Below Budget")</f>
        <v>Below Budget</v>
      </c>
      <c r="Y4077" s="5">
        <f>IFERROR(Table1[[#This Row],[Gross_Margin]]/Table1[[#This Row],[Actual_Sales]],0)</f>
        <v>0.21212121212121213</v>
      </c>
      <c r="Z4077" s="5">
        <f>Table1[[#This Row],[Actual_Profit]]/Table1[[#This Row],[Actual_Sales]]</f>
        <v>-0.20454545454545456</v>
      </c>
      <c r="AA4077">
        <v>55</v>
      </c>
      <c r="AB4077" s="5">
        <f>IFERROR(Table1[[#This Row],[Expenses]]/Table1[[#This Row],[Actual_Sales]],0)</f>
        <v>0.41666666666666669</v>
      </c>
      <c r="AC4077">
        <v>33</v>
      </c>
      <c r="AD4077">
        <v>685</v>
      </c>
      <c r="AE4077" s="5">
        <f>IFERROR(Table1[[#This Row],[Inventory]]/Table1[[#This Row],[Actual_Sales]],0)</f>
        <v>5.1893939393939394</v>
      </c>
    </row>
    <row r="4078" spans="1:31" x14ac:dyDescent="0.25">
      <c r="A4078">
        <v>1657</v>
      </c>
      <c r="B4078">
        <v>505</v>
      </c>
      <c r="C4078">
        <v>4</v>
      </c>
      <c r="D4078" s="2">
        <v>40452</v>
      </c>
      <c r="E4078">
        <v>56</v>
      </c>
      <c r="F4078">
        <v>30</v>
      </c>
      <c r="G4078">
        <f>Table1[[#This Row],[Actual_Sales]]-Table1[[#This Row],[Budget_Sales]]</f>
        <v>26</v>
      </c>
      <c r="H4078" s="5">
        <f>IF(
Table1[[#This Row],[Budget_Sales]]=0,
"",
IF(
Table1[[#This Row],[Budget_Sales]]&gt;0,
(Table1[[#This Row],[Actual_Sales]]-Table1[[#This Row],[Budget_Sales]])/Table1[[#This Row],[Budget_Sales]],
(Table1[[#This Row],[Actual_Sales]]-Table1[[#This Row],[Budget_Sales]])/ABS(Table1[[#This Row],[Budget_Sales]])
)
)</f>
        <v>0.8666666666666667</v>
      </c>
      <c r="I4078" s="5" t="str">
        <f>IF(Table1[[#This Row],[Sales_Var]]&gt;=0,"Above Budget","Below Budget")</f>
        <v>Above Budget</v>
      </c>
      <c r="J4078">
        <f>Table1[[#This Row],[Actual_Sales]]-(Table1[[#This Row],[COGS]]+Table1[[#This Row],[Expenses]])</f>
        <v>-12</v>
      </c>
      <c r="K4078">
        <v>10</v>
      </c>
      <c r="L4078">
        <f>Table1[[#This Row],[Actual_Profit]]-Table1[[#This Row],[Budget_Profit]]</f>
        <v>-22</v>
      </c>
      <c r="M4078" s="5">
        <f>IF(
Table1[[#This Row],[Budget_Profit]]=0,
"",
IF(
Table1[[#This Row],[Budget_Profit]]&gt;0,
(Table1[[#This Row],[Actual_Profit]]-Table1[[#This Row],[Budget_Profit]])/Table1[[#This Row],[Budget_Profit]],
(Table1[[#This Row],[Actual_Profit]]-Table1[[#This Row],[Budget_Profit]])/ABS(Table1[[#This Row],[Budget_Profit]])
)
)</f>
        <v>-2.2000000000000002</v>
      </c>
      <c r="N4078" s="5" t="str">
        <f>IF(Table1[[#This Row],[Profit_Var]]&gt;=0, "Above Budget", "Below Budget")</f>
        <v>Below Budget</v>
      </c>
      <c r="O4078">
        <v>25</v>
      </c>
      <c r="P4078">
        <v>10</v>
      </c>
      <c r="Q4078">
        <f>Table1[[#This Row],[COGS]]-Table1[[#This Row],[Budget_COGS]]</f>
        <v>15</v>
      </c>
      <c r="R4078" s="5">
        <f>IF(
Table1[[#This Row],[Budget_COGS]]=0,
"",
IF(
Table1[[#This Row],[Budget_COGS]]&gt;0,
(Table1[[#This Row],[Budget_COGS]]-Table1[[#This Row],[COGS]]) / Table1[[#This Row],[Budget_COGS]],
(Table1[[#This Row],[Budget_COGS]]-Table1[[#This Row],[COGS]]) / ABS(Table1[[#This Row],[Budget_COGS]])
)
)</f>
        <v>-1.5</v>
      </c>
      <c r="S4078" s="5" t="str">
        <f>IF(Table1[[#This Row],[COGS _Var]]&gt;=0, "Above Budget", "Below Budget")</f>
        <v>Above Budget</v>
      </c>
      <c r="T4078">
        <f>Table1[[#This Row],[Actual_Sales]]-Table1[[#This Row],[COGS]]</f>
        <v>31</v>
      </c>
      <c r="U4078">
        <v>20</v>
      </c>
      <c r="V4078">
        <f>Table1[[#This Row],[Gross_Margin]]-Table1[[#This Row],[Budget_Margin]]</f>
        <v>11</v>
      </c>
      <c r="W4078" s="5">
        <f>IF(
Table1[[#This Row],[Budget_Margin]]=0,
"",
IF(
Table1[[#This Row],[Budget_Margin]]&gt;0,
(Table1[[#This Row],[Gross_Margin]]-Table1[[#This Row],[Budget_Margin]]) / Table1[[#This Row],[Budget_Margin]],
(Table1[[#This Row],[Gross_Margin]]-Table1[[#This Row],[Budget_Margin]]) / ABS(Table1[[#This Row],[Budget_Margin]])
)
)</f>
        <v>0.55000000000000004</v>
      </c>
      <c r="X4078" s="5" t="str">
        <f>IF(Table1[[#This Row],[Margin_Var]]&gt;=0, "Above Budget", "Below Budget")</f>
        <v>Above Budget</v>
      </c>
      <c r="Y4078" s="5">
        <f>IFERROR(Table1[[#This Row],[Gross_Margin]]/Table1[[#This Row],[Actual_Sales]],0)</f>
        <v>0.5535714285714286</v>
      </c>
      <c r="Z4078" s="5">
        <f>Table1[[#This Row],[Actual_Profit]]/Table1[[#This Row],[Actual_Sales]]</f>
        <v>-0.21428571428571427</v>
      </c>
      <c r="AA4078">
        <v>43</v>
      </c>
      <c r="AB4078" s="5">
        <f>IFERROR(Table1[[#This Row],[Expenses]]/Table1[[#This Row],[Actual_Sales]],0)</f>
        <v>0.7678571428571429</v>
      </c>
      <c r="AC4078">
        <v>9</v>
      </c>
      <c r="AD4078">
        <v>-466</v>
      </c>
      <c r="AE4078" s="5">
        <f>IFERROR(Table1[[#This Row],[Inventory]]/Table1[[#This Row],[Actual_Sales]],0)</f>
        <v>-8.3214285714285712</v>
      </c>
    </row>
    <row r="4079" spans="1:31" x14ac:dyDescent="0.25">
      <c r="A4079">
        <v>1683</v>
      </c>
      <c r="B4079">
        <v>603</v>
      </c>
      <c r="C4079">
        <v>7</v>
      </c>
      <c r="D4079" s="2">
        <v>40452</v>
      </c>
      <c r="E4079">
        <v>56</v>
      </c>
      <c r="F4079">
        <v>40</v>
      </c>
      <c r="G4079">
        <f>Table1[[#This Row],[Actual_Sales]]-Table1[[#This Row],[Budget_Sales]]</f>
        <v>16</v>
      </c>
      <c r="H4079" s="5">
        <f>IF(
Table1[[#This Row],[Budget_Sales]]=0,
"",
IF(
Table1[[#This Row],[Budget_Sales]]&gt;0,
(Table1[[#This Row],[Actual_Sales]]-Table1[[#This Row],[Budget_Sales]])/Table1[[#This Row],[Budget_Sales]],
(Table1[[#This Row],[Actual_Sales]]-Table1[[#This Row],[Budget_Sales]])/ABS(Table1[[#This Row],[Budget_Sales]])
)
)</f>
        <v>0.4</v>
      </c>
      <c r="I4079" s="5" t="str">
        <f>IF(Table1[[#This Row],[Sales_Var]]&gt;=0,"Above Budget","Below Budget")</f>
        <v>Above Budget</v>
      </c>
      <c r="J4079">
        <f>Table1[[#This Row],[Actual_Sales]]-(Table1[[#This Row],[COGS]]+Table1[[#This Row],[Expenses]])</f>
        <v>-12</v>
      </c>
      <c r="K4079">
        <v>10</v>
      </c>
      <c r="L4079">
        <f>Table1[[#This Row],[Actual_Profit]]-Table1[[#This Row],[Budget_Profit]]</f>
        <v>-22</v>
      </c>
      <c r="M4079" s="5">
        <f>IF(
Table1[[#This Row],[Budget_Profit]]=0,
"",
IF(
Table1[[#This Row],[Budget_Profit]]&gt;0,
(Table1[[#This Row],[Actual_Profit]]-Table1[[#This Row],[Budget_Profit]])/Table1[[#This Row],[Budget_Profit]],
(Table1[[#This Row],[Actual_Profit]]-Table1[[#This Row],[Budget_Profit]])/ABS(Table1[[#This Row],[Budget_Profit]])
)
)</f>
        <v>-2.2000000000000002</v>
      </c>
      <c r="N4079" s="5" t="str">
        <f>IF(Table1[[#This Row],[Profit_Var]]&gt;=0, "Above Budget", "Below Budget")</f>
        <v>Below Budget</v>
      </c>
      <c r="O4079">
        <v>25</v>
      </c>
      <c r="P4079">
        <v>10</v>
      </c>
      <c r="Q4079">
        <f>Table1[[#This Row],[COGS]]-Table1[[#This Row],[Budget_COGS]]</f>
        <v>15</v>
      </c>
      <c r="R4079" s="5">
        <f>IF(
Table1[[#This Row],[Budget_COGS]]=0,
"",
IF(
Table1[[#This Row],[Budget_COGS]]&gt;0,
(Table1[[#This Row],[Budget_COGS]]-Table1[[#This Row],[COGS]]) / Table1[[#This Row],[Budget_COGS]],
(Table1[[#This Row],[Budget_COGS]]-Table1[[#This Row],[COGS]]) / ABS(Table1[[#This Row],[Budget_COGS]])
)
)</f>
        <v>-1.5</v>
      </c>
      <c r="S4079" s="5" t="str">
        <f>IF(Table1[[#This Row],[COGS _Var]]&gt;=0, "Above Budget", "Below Budget")</f>
        <v>Above Budget</v>
      </c>
      <c r="T4079">
        <f>Table1[[#This Row],[Actual_Sales]]-Table1[[#This Row],[COGS]]</f>
        <v>31</v>
      </c>
      <c r="U4079">
        <v>30</v>
      </c>
      <c r="V4079">
        <f>Table1[[#This Row],[Gross_Margin]]-Table1[[#This Row],[Budget_Margin]]</f>
        <v>1</v>
      </c>
      <c r="W4079" s="5">
        <f>IF(
Table1[[#This Row],[Budget_Margin]]=0,
"",
IF(
Table1[[#This Row],[Budget_Margin]]&gt;0,
(Table1[[#This Row],[Gross_Margin]]-Table1[[#This Row],[Budget_Margin]]) / Table1[[#This Row],[Budget_Margin]],
(Table1[[#This Row],[Gross_Margin]]-Table1[[#This Row],[Budget_Margin]]) / ABS(Table1[[#This Row],[Budget_Margin]])
)
)</f>
        <v>3.3333333333333333E-2</v>
      </c>
      <c r="X4079" s="5" t="str">
        <f>IF(Table1[[#This Row],[Margin_Var]]&gt;=0, "Above Budget", "Below Budget")</f>
        <v>Above Budget</v>
      </c>
      <c r="Y4079" s="5">
        <f>IFERROR(Table1[[#This Row],[Gross_Margin]]/Table1[[#This Row],[Actual_Sales]],0)</f>
        <v>0.5535714285714286</v>
      </c>
      <c r="Z4079" s="5">
        <f>Table1[[#This Row],[Actual_Profit]]/Table1[[#This Row],[Actual_Sales]]</f>
        <v>-0.21428571428571427</v>
      </c>
      <c r="AA4079">
        <v>43</v>
      </c>
      <c r="AB4079" s="5">
        <f>IFERROR(Table1[[#This Row],[Expenses]]/Table1[[#This Row],[Actual_Sales]],0)</f>
        <v>0.7678571428571429</v>
      </c>
      <c r="AC4079">
        <v>9</v>
      </c>
      <c r="AD4079">
        <v>209</v>
      </c>
      <c r="AE4079" s="5">
        <f>IFERROR(Table1[[#This Row],[Inventory]]/Table1[[#This Row],[Actual_Sales]],0)</f>
        <v>3.7321428571428572</v>
      </c>
    </row>
    <row r="4080" spans="1:31" x14ac:dyDescent="0.25">
      <c r="A4080">
        <v>1644</v>
      </c>
      <c r="B4080">
        <v>435</v>
      </c>
      <c r="C4080">
        <v>13</v>
      </c>
      <c r="D4080" s="2">
        <v>40452</v>
      </c>
      <c r="E4080">
        <v>56</v>
      </c>
      <c r="F4080">
        <v>20</v>
      </c>
      <c r="G4080">
        <f>Table1[[#This Row],[Actual_Sales]]-Table1[[#This Row],[Budget_Sales]]</f>
        <v>36</v>
      </c>
      <c r="H4080" s="5">
        <f>IF(
Table1[[#This Row],[Budget_Sales]]=0,
"",
IF(
Table1[[#This Row],[Budget_Sales]]&gt;0,
(Table1[[#This Row],[Actual_Sales]]-Table1[[#This Row],[Budget_Sales]])/Table1[[#This Row],[Budget_Sales]],
(Table1[[#This Row],[Actual_Sales]]-Table1[[#This Row],[Budget_Sales]])/ABS(Table1[[#This Row],[Budget_Sales]])
)
)</f>
        <v>1.8</v>
      </c>
      <c r="I4080" s="5" t="str">
        <f>IF(Table1[[#This Row],[Sales_Var]]&gt;=0,"Above Budget","Below Budget")</f>
        <v>Above Budget</v>
      </c>
      <c r="J4080">
        <f>Table1[[#This Row],[Actual_Sales]]-(Table1[[#This Row],[COGS]]+Table1[[#This Row],[Expenses]])</f>
        <v>-12</v>
      </c>
      <c r="K4080">
        <v>10</v>
      </c>
      <c r="L4080">
        <f>Table1[[#This Row],[Actual_Profit]]-Table1[[#This Row],[Budget_Profit]]</f>
        <v>-22</v>
      </c>
      <c r="M4080" s="5">
        <f>IF(
Table1[[#This Row],[Budget_Profit]]=0,
"",
IF(
Table1[[#This Row],[Budget_Profit]]&gt;0,
(Table1[[#This Row],[Actual_Profit]]-Table1[[#This Row],[Budget_Profit]])/Table1[[#This Row],[Budget_Profit]],
(Table1[[#This Row],[Actual_Profit]]-Table1[[#This Row],[Budget_Profit]])/ABS(Table1[[#This Row],[Budget_Profit]])
)
)</f>
        <v>-2.2000000000000002</v>
      </c>
      <c r="N4080" s="5" t="str">
        <f>IF(Table1[[#This Row],[Profit_Var]]&gt;=0, "Above Budget", "Below Budget")</f>
        <v>Below Budget</v>
      </c>
      <c r="O4080">
        <v>25</v>
      </c>
      <c r="P4080">
        <v>0</v>
      </c>
      <c r="Q4080">
        <f>Table1[[#This Row],[COGS]]-Table1[[#This Row],[Budget_COGS]]</f>
        <v>25</v>
      </c>
      <c r="R4080" s="5" t="str">
        <f>IF(
Table1[[#This Row],[Budget_COGS]]=0,
"",
IF(
Table1[[#This Row],[Budget_COGS]]&gt;0,
(Table1[[#This Row],[Budget_COGS]]-Table1[[#This Row],[COGS]]) / Table1[[#This Row],[Budget_COGS]],
(Table1[[#This Row],[Budget_COGS]]-Table1[[#This Row],[COGS]]) / ABS(Table1[[#This Row],[Budget_COGS]])
)
)</f>
        <v/>
      </c>
      <c r="S4080" s="5" t="str">
        <f>IF(Table1[[#This Row],[COGS _Var]]&gt;=0, "Above Budget", "Below Budget")</f>
        <v>Above Budget</v>
      </c>
      <c r="T4080">
        <f>Table1[[#This Row],[Actual_Sales]]-Table1[[#This Row],[COGS]]</f>
        <v>31</v>
      </c>
      <c r="U4080">
        <v>20</v>
      </c>
      <c r="V4080">
        <f>Table1[[#This Row],[Gross_Margin]]-Table1[[#This Row],[Budget_Margin]]</f>
        <v>11</v>
      </c>
      <c r="W4080" s="5">
        <f>IF(
Table1[[#This Row],[Budget_Margin]]=0,
"",
IF(
Table1[[#This Row],[Budget_Margin]]&gt;0,
(Table1[[#This Row],[Gross_Margin]]-Table1[[#This Row],[Budget_Margin]]) / Table1[[#This Row],[Budget_Margin]],
(Table1[[#This Row],[Gross_Margin]]-Table1[[#This Row],[Budget_Margin]]) / ABS(Table1[[#This Row],[Budget_Margin]])
)
)</f>
        <v>0.55000000000000004</v>
      </c>
      <c r="X4080" s="5" t="str">
        <f>IF(Table1[[#This Row],[Margin_Var]]&gt;=0, "Above Budget", "Below Budget")</f>
        <v>Above Budget</v>
      </c>
      <c r="Y4080" s="5">
        <f>IFERROR(Table1[[#This Row],[Gross_Margin]]/Table1[[#This Row],[Actual_Sales]],0)</f>
        <v>0.5535714285714286</v>
      </c>
      <c r="Z4080" s="5">
        <f>Table1[[#This Row],[Actual_Profit]]/Table1[[#This Row],[Actual_Sales]]</f>
        <v>-0.21428571428571427</v>
      </c>
      <c r="AA4080">
        <v>43</v>
      </c>
      <c r="AB4080" s="5">
        <f>IFERROR(Table1[[#This Row],[Expenses]]/Table1[[#This Row],[Actual_Sales]],0)</f>
        <v>0.7678571428571429</v>
      </c>
      <c r="AC4080">
        <v>9</v>
      </c>
      <c r="AD4080">
        <v>209</v>
      </c>
      <c r="AE4080" s="5">
        <f>IFERROR(Table1[[#This Row],[Inventory]]/Table1[[#This Row],[Actual_Sales]],0)</f>
        <v>3.7321428571428572</v>
      </c>
    </row>
    <row r="4081" spans="1:31" x14ac:dyDescent="0.25">
      <c r="A4081">
        <v>3038</v>
      </c>
      <c r="B4081">
        <v>314</v>
      </c>
      <c r="C4081">
        <v>9</v>
      </c>
      <c r="D4081" s="2">
        <v>40695</v>
      </c>
      <c r="E4081">
        <v>140</v>
      </c>
      <c r="F4081">
        <v>120</v>
      </c>
      <c r="G4081">
        <f>Table1[[#This Row],[Actual_Sales]]-Table1[[#This Row],[Budget_Sales]]</f>
        <v>20</v>
      </c>
      <c r="H4081" s="5">
        <f>IF(
Table1[[#This Row],[Budget_Sales]]=0,
"",
IF(
Table1[[#This Row],[Budget_Sales]]&gt;0,
(Table1[[#This Row],[Actual_Sales]]-Table1[[#This Row],[Budget_Sales]])/Table1[[#This Row],[Budget_Sales]],
(Table1[[#This Row],[Actual_Sales]]-Table1[[#This Row],[Budget_Sales]])/ABS(Table1[[#This Row],[Budget_Sales]])
)
)</f>
        <v>0.16666666666666666</v>
      </c>
      <c r="I4081" s="5" t="str">
        <f>IF(Table1[[#This Row],[Sales_Var]]&gt;=0,"Above Budget","Below Budget")</f>
        <v>Above Budget</v>
      </c>
      <c r="J4081">
        <f>Table1[[#This Row],[Actual_Sales]]-(Table1[[#This Row],[COGS]]+Table1[[#This Row],[Expenses]])</f>
        <v>-30</v>
      </c>
      <c r="K4081">
        <v>0</v>
      </c>
      <c r="L4081">
        <f>Table1[[#This Row],[Actual_Profit]]-Table1[[#This Row],[Budget_Profit]]</f>
        <v>-30</v>
      </c>
      <c r="M4081" s="5" t="str">
        <f>IF(
Table1[[#This Row],[Budget_Profit]]=0,
"",
IF(
Table1[[#This Row],[Budget_Profit]]&gt;0,
(Table1[[#This Row],[Actual_Profit]]-Table1[[#This Row],[Budget_Profit]])/Table1[[#This Row],[Budget_Profit]],
(Table1[[#This Row],[Actual_Profit]]-Table1[[#This Row],[Budget_Profit]])/ABS(Table1[[#This Row],[Budget_Profit]])
)
)</f>
        <v/>
      </c>
      <c r="N4081" s="5" t="str">
        <f>IF(Table1[[#This Row],[Profit_Var]]&gt;=0, "Above Budget", "Below Budget")</f>
        <v>Below Budget</v>
      </c>
      <c r="O4081">
        <v>116</v>
      </c>
      <c r="P4081">
        <v>90</v>
      </c>
      <c r="Q4081">
        <f>Table1[[#This Row],[COGS]]-Table1[[#This Row],[Budget_COGS]]</f>
        <v>26</v>
      </c>
      <c r="R4081" s="5">
        <f>IF(
Table1[[#This Row],[Budget_COGS]]=0,
"",
IF(
Table1[[#This Row],[Budget_COGS]]&gt;0,
(Table1[[#This Row],[Budget_COGS]]-Table1[[#This Row],[COGS]]) / Table1[[#This Row],[Budget_COGS]],
(Table1[[#This Row],[Budget_COGS]]-Table1[[#This Row],[COGS]]) / ABS(Table1[[#This Row],[Budget_COGS]])
)
)</f>
        <v>-0.28888888888888886</v>
      </c>
      <c r="S4081" s="5" t="str">
        <f>IF(Table1[[#This Row],[COGS _Var]]&gt;=0, "Above Budget", "Below Budget")</f>
        <v>Above Budget</v>
      </c>
      <c r="T4081">
        <f>Table1[[#This Row],[Actual_Sales]]-Table1[[#This Row],[COGS]]</f>
        <v>24</v>
      </c>
      <c r="U4081">
        <v>30</v>
      </c>
      <c r="V4081">
        <f>Table1[[#This Row],[Gross_Margin]]-Table1[[#This Row],[Budget_Margin]]</f>
        <v>-6</v>
      </c>
      <c r="W4081" s="5">
        <f>IF(
Table1[[#This Row],[Budget_Margin]]=0,
"",
IF(
Table1[[#This Row],[Budget_Margin]]&gt;0,
(Table1[[#This Row],[Gross_Margin]]-Table1[[#This Row],[Budget_Margin]]) / Table1[[#This Row],[Budget_Margin]],
(Table1[[#This Row],[Gross_Margin]]-Table1[[#This Row],[Budget_Margin]]) / ABS(Table1[[#This Row],[Budget_Margin]])
)
)</f>
        <v>-0.2</v>
      </c>
      <c r="X4081" s="5" t="str">
        <f>IF(Table1[[#This Row],[Margin_Var]]&gt;=0, "Above Budget", "Below Budget")</f>
        <v>Below Budget</v>
      </c>
      <c r="Y4081" s="5">
        <f>IFERROR(Table1[[#This Row],[Gross_Margin]]/Table1[[#This Row],[Actual_Sales]],0)</f>
        <v>0.17142857142857143</v>
      </c>
      <c r="Z4081" s="5">
        <f>Table1[[#This Row],[Actual_Profit]]/Table1[[#This Row],[Actual_Sales]]</f>
        <v>-0.21428571428571427</v>
      </c>
      <c r="AA4081">
        <v>54</v>
      </c>
      <c r="AB4081" s="5">
        <f>IFERROR(Table1[[#This Row],[Expenses]]/Table1[[#This Row],[Actual_Sales]],0)</f>
        <v>0.38571428571428573</v>
      </c>
      <c r="AC4081">
        <v>35</v>
      </c>
      <c r="AD4081">
        <v>1142</v>
      </c>
      <c r="AE4081" s="5">
        <f>IFERROR(Table1[[#This Row],[Inventory]]/Table1[[#This Row],[Actual_Sales]],0)</f>
        <v>8.1571428571428566</v>
      </c>
    </row>
    <row r="4082" spans="1:31" x14ac:dyDescent="0.25">
      <c r="A4082">
        <v>3067</v>
      </c>
      <c r="B4082">
        <v>435</v>
      </c>
      <c r="C4082">
        <v>10</v>
      </c>
      <c r="D4082" s="2">
        <v>40695</v>
      </c>
      <c r="E4082">
        <v>140</v>
      </c>
      <c r="F4082">
        <v>120</v>
      </c>
      <c r="G4082">
        <f>Table1[[#This Row],[Actual_Sales]]-Table1[[#This Row],[Budget_Sales]]</f>
        <v>20</v>
      </c>
      <c r="H4082" s="5">
        <f>IF(
Table1[[#This Row],[Budget_Sales]]=0,
"",
IF(
Table1[[#This Row],[Budget_Sales]]&gt;0,
(Table1[[#This Row],[Actual_Sales]]-Table1[[#This Row],[Budget_Sales]])/Table1[[#This Row],[Budget_Sales]],
(Table1[[#This Row],[Actual_Sales]]-Table1[[#This Row],[Budget_Sales]])/ABS(Table1[[#This Row],[Budget_Sales]])
)
)</f>
        <v>0.16666666666666666</v>
      </c>
      <c r="I4082" s="5" t="str">
        <f>IF(Table1[[#This Row],[Sales_Var]]&gt;=0,"Above Budget","Below Budget")</f>
        <v>Above Budget</v>
      </c>
      <c r="J4082">
        <f>Table1[[#This Row],[Actual_Sales]]-(Table1[[#This Row],[COGS]]+Table1[[#This Row],[Expenses]])</f>
        <v>-30</v>
      </c>
      <c r="K4082">
        <v>-10</v>
      </c>
      <c r="L4082">
        <f>Table1[[#This Row],[Actual_Profit]]-Table1[[#This Row],[Budget_Profit]]</f>
        <v>-20</v>
      </c>
      <c r="M4082" s="5">
        <f>IF(
Table1[[#This Row],[Budget_Profit]]=0,
"",
IF(
Table1[[#This Row],[Budget_Profit]]&gt;0,
(Table1[[#This Row],[Actual_Profit]]-Table1[[#This Row],[Budget_Profit]])/Table1[[#This Row],[Budget_Profit]],
(Table1[[#This Row],[Actual_Profit]]-Table1[[#This Row],[Budget_Profit]])/ABS(Table1[[#This Row],[Budget_Profit]])
)
)</f>
        <v>-2</v>
      </c>
      <c r="N4082" s="5" t="str">
        <f>IF(Table1[[#This Row],[Profit_Var]]&gt;=0, "Above Budget", "Below Budget")</f>
        <v>Below Budget</v>
      </c>
      <c r="O4082">
        <v>116</v>
      </c>
      <c r="P4082">
        <v>90</v>
      </c>
      <c r="Q4082">
        <f>Table1[[#This Row],[COGS]]-Table1[[#This Row],[Budget_COGS]]</f>
        <v>26</v>
      </c>
      <c r="R4082" s="5">
        <f>IF(
Table1[[#This Row],[Budget_COGS]]=0,
"",
IF(
Table1[[#This Row],[Budget_COGS]]&gt;0,
(Table1[[#This Row],[Budget_COGS]]-Table1[[#This Row],[COGS]]) / Table1[[#This Row],[Budget_COGS]],
(Table1[[#This Row],[Budget_COGS]]-Table1[[#This Row],[COGS]]) / ABS(Table1[[#This Row],[Budget_COGS]])
)
)</f>
        <v>-0.28888888888888886</v>
      </c>
      <c r="S4082" s="5" t="str">
        <f>IF(Table1[[#This Row],[COGS _Var]]&gt;=0, "Above Budget", "Below Budget")</f>
        <v>Above Budget</v>
      </c>
      <c r="T4082">
        <f>Table1[[#This Row],[Actual_Sales]]-Table1[[#This Row],[COGS]]</f>
        <v>24</v>
      </c>
      <c r="U4082">
        <v>30</v>
      </c>
      <c r="V4082">
        <f>Table1[[#This Row],[Gross_Margin]]-Table1[[#This Row],[Budget_Margin]]</f>
        <v>-6</v>
      </c>
      <c r="W4082" s="5">
        <f>IF(
Table1[[#This Row],[Budget_Margin]]=0,
"",
IF(
Table1[[#This Row],[Budget_Margin]]&gt;0,
(Table1[[#This Row],[Gross_Margin]]-Table1[[#This Row],[Budget_Margin]]) / Table1[[#This Row],[Budget_Margin]],
(Table1[[#This Row],[Gross_Margin]]-Table1[[#This Row],[Budget_Margin]]) / ABS(Table1[[#This Row],[Budget_Margin]])
)
)</f>
        <v>-0.2</v>
      </c>
      <c r="X4082" s="5" t="str">
        <f>IF(Table1[[#This Row],[Margin_Var]]&gt;=0, "Above Budget", "Below Budget")</f>
        <v>Below Budget</v>
      </c>
      <c r="Y4082" s="5">
        <f>IFERROR(Table1[[#This Row],[Gross_Margin]]/Table1[[#This Row],[Actual_Sales]],0)</f>
        <v>0.17142857142857143</v>
      </c>
      <c r="Z4082" s="5">
        <f>Table1[[#This Row],[Actual_Profit]]/Table1[[#This Row],[Actual_Sales]]</f>
        <v>-0.21428571428571427</v>
      </c>
      <c r="AA4082">
        <v>54</v>
      </c>
      <c r="AB4082" s="5">
        <f>IFERROR(Table1[[#This Row],[Expenses]]/Table1[[#This Row],[Actual_Sales]],0)</f>
        <v>0.38571428571428573</v>
      </c>
      <c r="AC4082">
        <v>35</v>
      </c>
      <c r="AD4082">
        <v>1142</v>
      </c>
      <c r="AE4082" s="5">
        <f>IFERROR(Table1[[#This Row],[Inventory]]/Table1[[#This Row],[Actual_Sales]],0)</f>
        <v>8.1571428571428566</v>
      </c>
    </row>
    <row r="4083" spans="1:31" x14ac:dyDescent="0.25">
      <c r="A4083">
        <v>2368</v>
      </c>
      <c r="B4083">
        <v>505</v>
      </c>
      <c r="C4083">
        <v>3</v>
      </c>
      <c r="D4083" s="2">
        <v>40575</v>
      </c>
      <c r="E4083">
        <v>109</v>
      </c>
      <c r="F4083">
        <v>120</v>
      </c>
      <c r="G4083">
        <f>Table1[[#This Row],[Actual_Sales]]-Table1[[#This Row],[Budget_Sales]]</f>
        <v>-11</v>
      </c>
      <c r="H4083" s="5">
        <f>IF(
Table1[[#This Row],[Budget_Sales]]=0,
"",
IF(
Table1[[#This Row],[Budget_Sales]]&gt;0,
(Table1[[#This Row],[Actual_Sales]]-Table1[[#This Row],[Budget_Sales]])/Table1[[#This Row],[Budget_Sales]],
(Table1[[#This Row],[Actual_Sales]]-Table1[[#This Row],[Budget_Sales]])/ABS(Table1[[#This Row],[Budget_Sales]])
)
)</f>
        <v>-9.166666666666666E-2</v>
      </c>
      <c r="I4083" s="5" t="str">
        <f>IF(Table1[[#This Row],[Sales_Var]]&gt;=0,"Above Budget","Below Budget")</f>
        <v>Below Budget</v>
      </c>
      <c r="J4083">
        <f>Table1[[#This Row],[Actual_Sales]]-(Table1[[#This Row],[COGS]]+Table1[[#This Row],[Expenses]])</f>
        <v>-24</v>
      </c>
      <c r="K4083">
        <v>-20</v>
      </c>
      <c r="L4083">
        <f>Table1[[#This Row],[Actual_Profit]]-Table1[[#This Row],[Budget_Profit]]</f>
        <v>-4</v>
      </c>
      <c r="M4083" s="5">
        <f>IF(
Table1[[#This Row],[Budget_Profit]]=0,
"",
IF(
Table1[[#This Row],[Budget_Profit]]&gt;0,
(Table1[[#This Row],[Actual_Profit]]-Table1[[#This Row],[Budget_Profit]])/Table1[[#This Row],[Budget_Profit]],
(Table1[[#This Row],[Actual_Profit]]-Table1[[#This Row],[Budget_Profit]])/ABS(Table1[[#This Row],[Budget_Profit]])
)
)</f>
        <v>-0.2</v>
      </c>
      <c r="N4083" s="5" t="str">
        <f>IF(Table1[[#This Row],[Profit_Var]]&gt;=0, "Above Budget", "Below Budget")</f>
        <v>Below Budget</v>
      </c>
      <c r="O4083">
        <v>84</v>
      </c>
      <c r="P4083">
        <v>100</v>
      </c>
      <c r="Q4083">
        <f>Table1[[#This Row],[COGS]]-Table1[[#This Row],[Budget_COGS]]</f>
        <v>-16</v>
      </c>
      <c r="R4083" s="5">
        <f>IF(
Table1[[#This Row],[Budget_COGS]]=0,
"",
IF(
Table1[[#This Row],[Budget_COGS]]&gt;0,
(Table1[[#This Row],[Budget_COGS]]-Table1[[#This Row],[COGS]]) / Table1[[#This Row],[Budget_COGS]],
(Table1[[#This Row],[Budget_COGS]]-Table1[[#This Row],[COGS]]) / ABS(Table1[[#This Row],[Budget_COGS]])
)
)</f>
        <v>0.16</v>
      </c>
      <c r="S4083" s="5" t="str">
        <f>IF(Table1[[#This Row],[COGS _Var]]&gt;=0, "Above Budget", "Below Budget")</f>
        <v>Below Budget</v>
      </c>
      <c r="T4083">
        <f>Table1[[#This Row],[Actual_Sales]]-Table1[[#This Row],[COGS]]</f>
        <v>25</v>
      </c>
      <c r="U4083">
        <v>20</v>
      </c>
      <c r="V4083">
        <f>Table1[[#This Row],[Gross_Margin]]-Table1[[#This Row],[Budget_Margin]]</f>
        <v>5</v>
      </c>
      <c r="W4083" s="5">
        <f>IF(
Table1[[#This Row],[Budget_Margin]]=0,
"",
IF(
Table1[[#This Row],[Budget_Margin]]&gt;0,
(Table1[[#This Row],[Gross_Margin]]-Table1[[#This Row],[Budget_Margin]]) / Table1[[#This Row],[Budget_Margin]],
(Table1[[#This Row],[Gross_Margin]]-Table1[[#This Row],[Budget_Margin]]) / ABS(Table1[[#This Row],[Budget_Margin]])
)
)</f>
        <v>0.25</v>
      </c>
      <c r="X4083" s="5" t="str">
        <f>IF(Table1[[#This Row],[Margin_Var]]&gt;=0, "Above Budget", "Below Budget")</f>
        <v>Above Budget</v>
      </c>
      <c r="Y4083" s="5">
        <f>IFERROR(Table1[[#This Row],[Gross_Margin]]/Table1[[#This Row],[Actual_Sales]],0)</f>
        <v>0.22935779816513763</v>
      </c>
      <c r="Z4083" s="5">
        <f>Table1[[#This Row],[Actual_Profit]]/Table1[[#This Row],[Actual_Sales]]</f>
        <v>-0.22018348623853212</v>
      </c>
      <c r="AA4083">
        <v>49</v>
      </c>
      <c r="AB4083" s="5">
        <f>IFERROR(Table1[[#This Row],[Expenses]]/Table1[[#This Row],[Actual_Sales]],0)</f>
        <v>0.44954128440366975</v>
      </c>
      <c r="AC4083">
        <v>26</v>
      </c>
      <c r="AD4083">
        <v>625</v>
      </c>
      <c r="AE4083" s="5">
        <f>IFERROR(Table1[[#This Row],[Inventory]]/Table1[[#This Row],[Actual_Sales]],0)</f>
        <v>5.7339449541284404</v>
      </c>
    </row>
    <row r="4084" spans="1:31" x14ac:dyDescent="0.25">
      <c r="A4084">
        <v>2347</v>
      </c>
      <c r="B4084">
        <v>435</v>
      </c>
      <c r="C4084">
        <v>10</v>
      </c>
      <c r="D4084" s="2">
        <v>40575</v>
      </c>
      <c r="E4084">
        <v>109</v>
      </c>
      <c r="F4084">
        <v>80</v>
      </c>
      <c r="G4084">
        <f>Table1[[#This Row],[Actual_Sales]]-Table1[[#This Row],[Budget_Sales]]</f>
        <v>29</v>
      </c>
      <c r="H4084" s="5">
        <f>IF(
Table1[[#This Row],[Budget_Sales]]=0,
"",
IF(
Table1[[#This Row],[Budget_Sales]]&gt;0,
(Table1[[#This Row],[Actual_Sales]]-Table1[[#This Row],[Budget_Sales]])/Table1[[#This Row],[Budget_Sales]],
(Table1[[#This Row],[Actual_Sales]]-Table1[[#This Row],[Budget_Sales]])/ABS(Table1[[#This Row],[Budget_Sales]])
)
)</f>
        <v>0.36249999999999999</v>
      </c>
      <c r="I4084" s="5" t="str">
        <f>IF(Table1[[#This Row],[Sales_Var]]&gt;=0,"Above Budget","Below Budget")</f>
        <v>Above Budget</v>
      </c>
      <c r="J4084">
        <f>Table1[[#This Row],[Actual_Sales]]-(Table1[[#This Row],[COGS]]+Table1[[#This Row],[Expenses]])</f>
        <v>-24</v>
      </c>
      <c r="K4084">
        <v>-30</v>
      </c>
      <c r="L4084">
        <f>Table1[[#This Row],[Actual_Profit]]-Table1[[#This Row],[Budget_Profit]]</f>
        <v>6</v>
      </c>
      <c r="M4084" s="5">
        <f>IF(
Table1[[#This Row],[Budget_Profit]]=0,
"",
IF(
Table1[[#This Row],[Budget_Profit]]&gt;0,
(Table1[[#This Row],[Actual_Profit]]-Table1[[#This Row],[Budget_Profit]])/Table1[[#This Row],[Budget_Profit]],
(Table1[[#This Row],[Actual_Profit]]-Table1[[#This Row],[Budget_Profit]])/ABS(Table1[[#This Row],[Budget_Profit]])
)
)</f>
        <v>0.2</v>
      </c>
      <c r="N4084" s="5" t="str">
        <f>IF(Table1[[#This Row],[Profit_Var]]&gt;=0, "Above Budget", "Below Budget")</f>
        <v>Above Budget</v>
      </c>
      <c r="O4084">
        <v>84</v>
      </c>
      <c r="P4084">
        <v>70</v>
      </c>
      <c r="Q4084">
        <f>Table1[[#This Row],[COGS]]-Table1[[#This Row],[Budget_COGS]]</f>
        <v>14</v>
      </c>
      <c r="R4084" s="5">
        <f>IF(
Table1[[#This Row],[Budget_COGS]]=0,
"",
IF(
Table1[[#This Row],[Budget_COGS]]&gt;0,
(Table1[[#This Row],[Budget_COGS]]-Table1[[#This Row],[COGS]]) / Table1[[#This Row],[Budget_COGS]],
(Table1[[#This Row],[Budget_COGS]]-Table1[[#This Row],[COGS]]) / ABS(Table1[[#This Row],[Budget_COGS]])
)
)</f>
        <v>-0.2</v>
      </c>
      <c r="S4084" s="5" t="str">
        <f>IF(Table1[[#This Row],[COGS _Var]]&gt;=0, "Above Budget", "Below Budget")</f>
        <v>Above Budget</v>
      </c>
      <c r="T4084">
        <f>Table1[[#This Row],[Actual_Sales]]-Table1[[#This Row],[COGS]]</f>
        <v>25</v>
      </c>
      <c r="U4084">
        <v>10</v>
      </c>
      <c r="V4084">
        <f>Table1[[#This Row],[Gross_Margin]]-Table1[[#This Row],[Budget_Margin]]</f>
        <v>15</v>
      </c>
      <c r="W4084" s="5">
        <f>IF(
Table1[[#This Row],[Budget_Margin]]=0,
"",
IF(
Table1[[#This Row],[Budget_Margin]]&gt;0,
(Table1[[#This Row],[Gross_Margin]]-Table1[[#This Row],[Budget_Margin]]) / Table1[[#This Row],[Budget_Margin]],
(Table1[[#This Row],[Gross_Margin]]-Table1[[#This Row],[Budget_Margin]]) / ABS(Table1[[#This Row],[Budget_Margin]])
)
)</f>
        <v>1.5</v>
      </c>
      <c r="X4084" s="5" t="str">
        <f>IF(Table1[[#This Row],[Margin_Var]]&gt;=0, "Above Budget", "Below Budget")</f>
        <v>Above Budget</v>
      </c>
      <c r="Y4084" s="5">
        <f>IFERROR(Table1[[#This Row],[Gross_Margin]]/Table1[[#This Row],[Actual_Sales]],0)</f>
        <v>0.22935779816513763</v>
      </c>
      <c r="Z4084" s="5">
        <f>Table1[[#This Row],[Actual_Profit]]/Table1[[#This Row],[Actual_Sales]]</f>
        <v>-0.22018348623853212</v>
      </c>
      <c r="AA4084">
        <v>49</v>
      </c>
      <c r="AB4084" s="5">
        <f>IFERROR(Table1[[#This Row],[Expenses]]/Table1[[#This Row],[Actual_Sales]],0)</f>
        <v>0.44954128440366975</v>
      </c>
      <c r="AC4084">
        <v>26</v>
      </c>
      <c r="AD4084">
        <v>625</v>
      </c>
      <c r="AE4084" s="5">
        <f>IFERROR(Table1[[#This Row],[Inventory]]/Table1[[#This Row],[Actual_Sales]],0)</f>
        <v>5.7339449541284404</v>
      </c>
    </row>
    <row r="4085" spans="1:31" x14ac:dyDescent="0.25">
      <c r="A4085">
        <v>2622</v>
      </c>
      <c r="B4085">
        <v>816</v>
      </c>
      <c r="C4085">
        <v>9</v>
      </c>
      <c r="D4085" s="2">
        <v>40603</v>
      </c>
      <c r="E4085">
        <v>113</v>
      </c>
      <c r="F4085">
        <v>90</v>
      </c>
      <c r="G4085">
        <f>Table1[[#This Row],[Actual_Sales]]-Table1[[#This Row],[Budget_Sales]]</f>
        <v>23</v>
      </c>
      <c r="H4085" s="5">
        <f>IF(
Table1[[#This Row],[Budget_Sales]]=0,
"",
IF(
Table1[[#This Row],[Budget_Sales]]&gt;0,
(Table1[[#This Row],[Actual_Sales]]-Table1[[#This Row],[Budget_Sales]])/Table1[[#This Row],[Budget_Sales]],
(Table1[[#This Row],[Actual_Sales]]-Table1[[#This Row],[Budget_Sales]])/ABS(Table1[[#This Row],[Budget_Sales]])
)
)</f>
        <v>0.25555555555555554</v>
      </c>
      <c r="I4085" s="5" t="str">
        <f>IF(Table1[[#This Row],[Sales_Var]]&gt;=0,"Above Budget","Below Budget")</f>
        <v>Above Budget</v>
      </c>
      <c r="J4085">
        <f>Table1[[#This Row],[Actual_Sales]]-(Table1[[#This Row],[COGS]]+Table1[[#This Row],[Expenses]])</f>
        <v>-25</v>
      </c>
      <c r="K4085">
        <v>-10</v>
      </c>
      <c r="L4085">
        <f>Table1[[#This Row],[Actual_Profit]]-Table1[[#This Row],[Budget_Profit]]</f>
        <v>-15</v>
      </c>
      <c r="M4085" s="5">
        <f>IF(
Table1[[#This Row],[Budget_Profit]]=0,
"",
IF(
Table1[[#This Row],[Budget_Profit]]&gt;0,
(Table1[[#This Row],[Actual_Profit]]-Table1[[#This Row],[Budget_Profit]])/Table1[[#This Row],[Budget_Profit]],
(Table1[[#This Row],[Actual_Profit]]-Table1[[#This Row],[Budget_Profit]])/ABS(Table1[[#This Row],[Budget_Profit]])
)
)</f>
        <v>-1.5</v>
      </c>
      <c r="N4085" s="5" t="str">
        <f>IF(Table1[[#This Row],[Profit_Var]]&gt;=0, "Above Budget", "Below Budget")</f>
        <v>Below Budget</v>
      </c>
      <c r="O4085">
        <v>88</v>
      </c>
      <c r="P4085">
        <v>70</v>
      </c>
      <c r="Q4085">
        <f>Table1[[#This Row],[COGS]]-Table1[[#This Row],[Budget_COGS]]</f>
        <v>18</v>
      </c>
      <c r="R4085" s="5">
        <f>IF(
Table1[[#This Row],[Budget_COGS]]=0,
"",
IF(
Table1[[#This Row],[Budget_COGS]]&gt;0,
(Table1[[#This Row],[Budget_COGS]]-Table1[[#This Row],[COGS]]) / Table1[[#This Row],[Budget_COGS]],
(Table1[[#This Row],[Budget_COGS]]-Table1[[#This Row],[COGS]]) / ABS(Table1[[#This Row],[Budget_COGS]])
)
)</f>
        <v>-0.25714285714285712</v>
      </c>
      <c r="S4085" s="5" t="str">
        <f>IF(Table1[[#This Row],[COGS _Var]]&gt;=0, "Above Budget", "Below Budget")</f>
        <v>Above Budget</v>
      </c>
      <c r="T4085">
        <f>Table1[[#This Row],[Actual_Sales]]-Table1[[#This Row],[COGS]]</f>
        <v>25</v>
      </c>
      <c r="U4085">
        <v>20</v>
      </c>
      <c r="V4085">
        <f>Table1[[#This Row],[Gross_Margin]]-Table1[[#This Row],[Budget_Margin]]</f>
        <v>5</v>
      </c>
      <c r="W4085" s="5">
        <f>IF(
Table1[[#This Row],[Budget_Margin]]=0,
"",
IF(
Table1[[#This Row],[Budget_Margin]]&gt;0,
(Table1[[#This Row],[Gross_Margin]]-Table1[[#This Row],[Budget_Margin]]) / Table1[[#This Row],[Budget_Margin]],
(Table1[[#This Row],[Gross_Margin]]-Table1[[#This Row],[Budget_Margin]]) / ABS(Table1[[#This Row],[Budget_Margin]])
)
)</f>
        <v>0.25</v>
      </c>
      <c r="X4085" s="5" t="str">
        <f>IF(Table1[[#This Row],[Margin_Var]]&gt;=0, "Above Budget", "Below Budget")</f>
        <v>Above Budget</v>
      </c>
      <c r="Y4085" s="5">
        <f>IFERROR(Table1[[#This Row],[Gross_Margin]]/Table1[[#This Row],[Actual_Sales]],0)</f>
        <v>0.22123893805309736</v>
      </c>
      <c r="Z4085" s="5">
        <f>Table1[[#This Row],[Actual_Profit]]/Table1[[#This Row],[Actual_Sales]]</f>
        <v>-0.22123893805309736</v>
      </c>
      <c r="AA4085">
        <v>50</v>
      </c>
      <c r="AB4085" s="5">
        <f>IFERROR(Table1[[#This Row],[Expenses]]/Table1[[#This Row],[Actual_Sales]],0)</f>
        <v>0.44247787610619471</v>
      </c>
      <c r="AC4085">
        <v>27</v>
      </c>
      <c r="AD4085">
        <v>715</v>
      </c>
      <c r="AE4085" s="5">
        <f>IFERROR(Table1[[#This Row],[Inventory]]/Table1[[#This Row],[Actual_Sales]],0)</f>
        <v>6.3274336283185839</v>
      </c>
    </row>
    <row r="4086" spans="1:31" x14ac:dyDescent="0.25">
      <c r="A4086">
        <v>2614</v>
      </c>
      <c r="B4086">
        <v>801</v>
      </c>
      <c r="C4086">
        <v>10</v>
      </c>
      <c r="D4086" s="2">
        <v>40603</v>
      </c>
      <c r="E4086">
        <v>113</v>
      </c>
      <c r="F4086">
        <v>90</v>
      </c>
      <c r="G4086">
        <f>Table1[[#This Row],[Actual_Sales]]-Table1[[#This Row],[Budget_Sales]]</f>
        <v>23</v>
      </c>
      <c r="H4086" s="5">
        <f>IF(
Table1[[#This Row],[Budget_Sales]]=0,
"",
IF(
Table1[[#This Row],[Budget_Sales]]&gt;0,
(Table1[[#This Row],[Actual_Sales]]-Table1[[#This Row],[Budget_Sales]])/Table1[[#This Row],[Budget_Sales]],
(Table1[[#This Row],[Actual_Sales]]-Table1[[#This Row],[Budget_Sales]])/ABS(Table1[[#This Row],[Budget_Sales]])
)
)</f>
        <v>0.25555555555555554</v>
      </c>
      <c r="I4086" s="5" t="str">
        <f>IF(Table1[[#This Row],[Sales_Var]]&gt;=0,"Above Budget","Below Budget")</f>
        <v>Above Budget</v>
      </c>
      <c r="J4086">
        <f>Table1[[#This Row],[Actual_Sales]]-(Table1[[#This Row],[COGS]]+Table1[[#This Row],[Expenses]])</f>
        <v>-25</v>
      </c>
      <c r="K4086">
        <v>-20</v>
      </c>
      <c r="L4086">
        <f>Table1[[#This Row],[Actual_Profit]]-Table1[[#This Row],[Budget_Profit]]</f>
        <v>-5</v>
      </c>
      <c r="M4086" s="5">
        <f>IF(
Table1[[#This Row],[Budget_Profit]]=0,
"",
IF(
Table1[[#This Row],[Budget_Profit]]&gt;0,
(Table1[[#This Row],[Actual_Profit]]-Table1[[#This Row],[Budget_Profit]])/Table1[[#This Row],[Budget_Profit]],
(Table1[[#This Row],[Actual_Profit]]-Table1[[#This Row],[Budget_Profit]])/ABS(Table1[[#This Row],[Budget_Profit]])
)
)</f>
        <v>-0.25</v>
      </c>
      <c r="N4086" s="5" t="str">
        <f>IF(Table1[[#This Row],[Profit_Var]]&gt;=0, "Above Budget", "Below Budget")</f>
        <v>Below Budget</v>
      </c>
      <c r="O4086">
        <v>88</v>
      </c>
      <c r="P4086">
        <v>70</v>
      </c>
      <c r="Q4086">
        <f>Table1[[#This Row],[COGS]]-Table1[[#This Row],[Budget_COGS]]</f>
        <v>18</v>
      </c>
      <c r="R4086" s="5">
        <f>IF(
Table1[[#This Row],[Budget_COGS]]=0,
"",
IF(
Table1[[#This Row],[Budget_COGS]]&gt;0,
(Table1[[#This Row],[Budget_COGS]]-Table1[[#This Row],[COGS]]) / Table1[[#This Row],[Budget_COGS]],
(Table1[[#This Row],[Budget_COGS]]-Table1[[#This Row],[COGS]]) / ABS(Table1[[#This Row],[Budget_COGS]])
)
)</f>
        <v>-0.25714285714285712</v>
      </c>
      <c r="S4086" s="5" t="str">
        <f>IF(Table1[[#This Row],[COGS _Var]]&gt;=0, "Above Budget", "Below Budget")</f>
        <v>Above Budget</v>
      </c>
      <c r="T4086">
        <f>Table1[[#This Row],[Actual_Sales]]-Table1[[#This Row],[COGS]]</f>
        <v>25</v>
      </c>
      <c r="U4086">
        <v>20</v>
      </c>
      <c r="V4086">
        <f>Table1[[#This Row],[Gross_Margin]]-Table1[[#This Row],[Budget_Margin]]</f>
        <v>5</v>
      </c>
      <c r="W4086" s="5">
        <f>IF(
Table1[[#This Row],[Budget_Margin]]=0,
"",
IF(
Table1[[#This Row],[Budget_Margin]]&gt;0,
(Table1[[#This Row],[Gross_Margin]]-Table1[[#This Row],[Budget_Margin]]) / Table1[[#This Row],[Budget_Margin]],
(Table1[[#This Row],[Gross_Margin]]-Table1[[#This Row],[Budget_Margin]]) / ABS(Table1[[#This Row],[Budget_Margin]])
)
)</f>
        <v>0.25</v>
      </c>
      <c r="X4086" s="5" t="str">
        <f>IF(Table1[[#This Row],[Margin_Var]]&gt;=0, "Above Budget", "Below Budget")</f>
        <v>Above Budget</v>
      </c>
      <c r="Y4086" s="5">
        <f>IFERROR(Table1[[#This Row],[Gross_Margin]]/Table1[[#This Row],[Actual_Sales]],0)</f>
        <v>0.22123893805309736</v>
      </c>
      <c r="Z4086" s="5">
        <f>Table1[[#This Row],[Actual_Profit]]/Table1[[#This Row],[Actual_Sales]]</f>
        <v>-0.22123893805309736</v>
      </c>
      <c r="AA4086">
        <v>50</v>
      </c>
      <c r="AB4086" s="5">
        <f>IFERROR(Table1[[#This Row],[Expenses]]/Table1[[#This Row],[Actual_Sales]],0)</f>
        <v>0.44247787610619471</v>
      </c>
      <c r="AC4086">
        <v>27</v>
      </c>
      <c r="AD4086">
        <v>715</v>
      </c>
      <c r="AE4086" s="5">
        <f>IFERROR(Table1[[#This Row],[Inventory]]/Table1[[#This Row],[Actual_Sales]],0)</f>
        <v>6.3274336283185839</v>
      </c>
    </row>
    <row r="4087" spans="1:31" x14ac:dyDescent="0.25">
      <c r="A4087">
        <v>3085</v>
      </c>
      <c r="B4087">
        <v>505</v>
      </c>
      <c r="C4087">
        <v>3</v>
      </c>
      <c r="D4087" s="2">
        <v>40695</v>
      </c>
      <c r="E4087">
        <v>140</v>
      </c>
      <c r="F4087">
        <v>170</v>
      </c>
      <c r="G4087">
        <f>Table1[[#This Row],[Actual_Sales]]-Table1[[#This Row],[Budget_Sales]]</f>
        <v>-30</v>
      </c>
      <c r="H4087" s="5">
        <f>IF(
Table1[[#This Row],[Budget_Sales]]=0,
"",
IF(
Table1[[#This Row],[Budget_Sales]]&gt;0,
(Table1[[#This Row],[Actual_Sales]]-Table1[[#This Row],[Budget_Sales]])/Table1[[#This Row],[Budget_Sales]],
(Table1[[#This Row],[Actual_Sales]]-Table1[[#This Row],[Budget_Sales]])/ABS(Table1[[#This Row],[Budget_Sales]])
)
)</f>
        <v>-0.17647058823529413</v>
      </c>
      <c r="I4087" s="5" t="str">
        <f>IF(Table1[[#This Row],[Sales_Var]]&gt;=0,"Above Budget","Below Budget")</f>
        <v>Below Budget</v>
      </c>
      <c r="J4087">
        <f>Table1[[#This Row],[Actual_Sales]]-(Table1[[#This Row],[COGS]]+Table1[[#This Row],[Expenses]])</f>
        <v>-31</v>
      </c>
      <c r="K4087">
        <v>-20</v>
      </c>
      <c r="L4087">
        <f>Table1[[#This Row],[Actual_Profit]]-Table1[[#This Row],[Budget_Profit]]</f>
        <v>-11</v>
      </c>
      <c r="M4087" s="5">
        <f>IF(
Table1[[#This Row],[Budget_Profit]]=0,
"",
IF(
Table1[[#This Row],[Budget_Profit]]&gt;0,
(Table1[[#This Row],[Actual_Profit]]-Table1[[#This Row],[Budget_Profit]])/Table1[[#This Row],[Budget_Profit]],
(Table1[[#This Row],[Actual_Profit]]-Table1[[#This Row],[Budget_Profit]])/ABS(Table1[[#This Row],[Budget_Profit]])
)
)</f>
        <v>-0.55000000000000004</v>
      </c>
      <c r="N4087" s="5" t="str">
        <f>IF(Table1[[#This Row],[Profit_Var]]&gt;=0, "Above Budget", "Below Budget")</f>
        <v>Below Budget</v>
      </c>
      <c r="O4087">
        <v>116</v>
      </c>
      <c r="P4087">
        <v>140</v>
      </c>
      <c r="Q4087">
        <f>Table1[[#This Row],[COGS]]-Table1[[#This Row],[Budget_COGS]]</f>
        <v>-24</v>
      </c>
      <c r="R4087" s="5">
        <f>IF(
Table1[[#This Row],[Budget_COGS]]=0,
"",
IF(
Table1[[#This Row],[Budget_COGS]]&gt;0,
(Table1[[#This Row],[Budget_COGS]]-Table1[[#This Row],[COGS]]) / Table1[[#This Row],[Budget_COGS]],
(Table1[[#This Row],[Budget_COGS]]-Table1[[#This Row],[COGS]]) / ABS(Table1[[#This Row],[Budget_COGS]])
)
)</f>
        <v>0.17142857142857143</v>
      </c>
      <c r="S4087" s="5" t="str">
        <f>IF(Table1[[#This Row],[COGS _Var]]&gt;=0, "Above Budget", "Below Budget")</f>
        <v>Below Budget</v>
      </c>
      <c r="T4087">
        <f>Table1[[#This Row],[Actual_Sales]]-Table1[[#This Row],[COGS]]</f>
        <v>24</v>
      </c>
      <c r="U4087">
        <v>30</v>
      </c>
      <c r="V4087">
        <f>Table1[[#This Row],[Gross_Margin]]-Table1[[#This Row],[Budget_Margin]]</f>
        <v>-6</v>
      </c>
      <c r="W4087" s="5">
        <f>IF(
Table1[[#This Row],[Budget_Margin]]=0,
"",
IF(
Table1[[#This Row],[Budget_Margin]]&gt;0,
(Table1[[#This Row],[Gross_Margin]]-Table1[[#This Row],[Budget_Margin]]) / Table1[[#This Row],[Budget_Margin]],
(Table1[[#This Row],[Gross_Margin]]-Table1[[#This Row],[Budget_Margin]]) / ABS(Table1[[#This Row],[Budget_Margin]])
)
)</f>
        <v>-0.2</v>
      </c>
      <c r="X4087" s="5" t="str">
        <f>IF(Table1[[#This Row],[Margin_Var]]&gt;=0, "Above Budget", "Below Budget")</f>
        <v>Below Budget</v>
      </c>
      <c r="Y4087" s="5">
        <f>IFERROR(Table1[[#This Row],[Gross_Margin]]/Table1[[#This Row],[Actual_Sales]],0)</f>
        <v>0.17142857142857143</v>
      </c>
      <c r="Z4087" s="5">
        <f>Table1[[#This Row],[Actual_Profit]]/Table1[[#This Row],[Actual_Sales]]</f>
        <v>-0.22142857142857142</v>
      </c>
      <c r="AA4087">
        <v>55</v>
      </c>
      <c r="AB4087" s="5">
        <f>IFERROR(Table1[[#This Row],[Expenses]]/Table1[[#This Row],[Actual_Sales]],0)</f>
        <v>0.39285714285714285</v>
      </c>
      <c r="AC4087">
        <v>35</v>
      </c>
      <c r="AD4087">
        <v>1142</v>
      </c>
      <c r="AE4087" s="5">
        <f>IFERROR(Table1[[#This Row],[Inventory]]/Table1[[#This Row],[Actual_Sales]],0)</f>
        <v>8.1571428571428566</v>
      </c>
    </row>
    <row r="4088" spans="1:31" x14ac:dyDescent="0.25">
      <c r="A4088">
        <v>1476</v>
      </c>
      <c r="B4088">
        <v>505</v>
      </c>
      <c r="C4088">
        <v>4</v>
      </c>
      <c r="D4088" s="2">
        <v>40422</v>
      </c>
      <c r="E4088">
        <v>54</v>
      </c>
      <c r="F4088">
        <v>40</v>
      </c>
      <c r="G4088">
        <f>Table1[[#This Row],[Actual_Sales]]-Table1[[#This Row],[Budget_Sales]]</f>
        <v>14</v>
      </c>
      <c r="H4088" s="5">
        <f>IF(
Table1[[#This Row],[Budget_Sales]]=0,
"",
IF(
Table1[[#This Row],[Budget_Sales]]&gt;0,
(Table1[[#This Row],[Actual_Sales]]-Table1[[#This Row],[Budget_Sales]])/Table1[[#This Row],[Budget_Sales]],
(Table1[[#This Row],[Actual_Sales]]-Table1[[#This Row],[Budget_Sales]])/ABS(Table1[[#This Row],[Budget_Sales]])
)
)</f>
        <v>0.35</v>
      </c>
      <c r="I4088" s="5" t="str">
        <f>IF(Table1[[#This Row],[Sales_Var]]&gt;=0,"Above Budget","Below Budget")</f>
        <v>Above Budget</v>
      </c>
      <c r="J4088">
        <f>Table1[[#This Row],[Actual_Sales]]-(Table1[[#This Row],[COGS]]+Table1[[#This Row],[Expenses]])</f>
        <v>-12</v>
      </c>
      <c r="K4088">
        <v>0</v>
      </c>
      <c r="L4088">
        <f>Table1[[#This Row],[Actual_Profit]]-Table1[[#This Row],[Budget_Profit]]</f>
        <v>-12</v>
      </c>
      <c r="M4088" s="5" t="str">
        <f>IF(
Table1[[#This Row],[Budget_Profit]]=0,
"",
IF(
Table1[[#This Row],[Budget_Profit]]&gt;0,
(Table1[[#This Row],[Actual_Profit]]-Table1[[#This Row],[Budget_Profit]])/Table1[[#This Row],[Budget_Profit]],
(Table1[[#This Row],[Actual_Profit]]-Table1[[#This Row],[Budget_Profit]])/ABS(Table1[[#This Row],[Budget_Profit]])
)
)</f>
        <v/>
      </c>
      <c r="N4088" s="5" t="str">
        <f>IF(Table1[[#This Row],[Profit_Var]]&gt;=0, "Above Budget", "Below Budget")</f>
        <v>Below Budget</v>
      </c>
      <c r="O4088">
        <v>24</v>
      </c>
      <c r="P4088">
        <v>20</v>
      </c>
      <c r="Q4088">
        <f>Table1[[#This Row],[COGS]]-Table1[[#This Row],[Budget_COGS]]</f>
        <v>4</v>
      </c>
      <c r="R4088" s="5">
        <f>IF(
Table1[[#This Row],[Budget_COGS]]=0,
"",
IF(
Table1[[#This Row],[Budget_COGS]]&gt;0,
(Table1[[#This Row],[Budget_COGS]]-Table1[[#This Row],[COGS]]) / Table1[[#This Row],[Budget_COGS]],
(Table1[[#This Row],[Budget_COGS]]-Table1[[#This Row],[COGS]]) / ABS(Table1[[#This Row],[Budget_COGS]])
)
)</f>
        <v>-0.2</v>
      </c>
      <c r="S4088" s="5" t="str">
        <f>IF(Table1[[#This Row],[COGS _Var]]&gt;=0, "Above Budget", "Below Budget")</f>
        <v>Above Budget</v>
      </c>
      <c r="T4088">
        <f>Table1[[#This Row],[Actual_Sales]]-Table1[[#This Row],[COGS]]</f>
        <v>30</v>
      </c>
      <c r="U4088">
        <v>20</v>
      </c>
      <c r="V4088">
        <f>Table1[[#This Row],[Gross_Margin]]-Table1[[#This Row],[Budget_Margin]]</f>
        <v>10</v>
      </c>
      <c r="W4088" s="5">
        <f>IF(
Table1[[#This Row],[Budget_Margin]]=0,
"",
IF(
Table1[[#This Row],[Budget_Margin]]&gt;0,
(Table1[[#This Row],[Gross_Margin]]-Table1[[#This Row],[Budget_Margin]]) / Table1[[#This Row],[Budget_Margin]],
(Table1[[#This Row],[Gross_Margin]]-Table1[[#This Row],[Budget_Margin]]) / ABS(Table1[[#This Row],[Budget_Margin]])
)
)</f>
        <v>0.5</v>
      </c>
      <c r="X4088" s="5" t="str">
        <f>IF(Table1[[#This Row],[Margin_Var]]&gt;=0, "Above Budget", "Below Budget")</f>
        <v>Above Budget</v>
      </c>
      <c r="Y4088" s="5">
        <f>IFERROR(Table1[[#This Row],[Gross_Margin]]/Table1[[#This Row],[Actual_Sales]],0)</f>
        <v>0.55555555555555558</v>
      </c>
      <c r="Z4088" s="5">
        <f>Table1[[#This Row],[Actual_Profit]]/Table1[[#This Row],[Actual_Sales]]</f>
        <v>-0.22222222222222221</v>
      </c>
      <c r="AA4088">
        <v>42</v>
      </c>
      <c r="AB4088" s="5">
        <f>IFERROR(Table1[[#This Row],[Expenses]]/Table1[[#This Row],[Actual_Sales]],0)</f>
        <v>0.77777777777777779</v>
      </c>
      <c r="AC4088">
        <v>9</v>
      </c>
      <c r="AD4088">
        <v>-412</v>
      </c>
      <c r="AE4088" s="5">
        <f>IFERROR(Table1[[#This Row],[Inventory]]/Table1[[#This Row],[Actual_Sales]],0)</f>
        <v>-7.6296296296296298</v>
      </c>
    </row>
    <row r="4089" spans="1:31" x14ac:dyDescent="0.25">
      <c r="A4089">
        <v>1510</v>
      </c>
      <c r="B4089">
        <v>603</v>
      </c>
      <c r="C4089">
        <v>7</v>
      </c>
      <c r="D4089" s="2">
        <v>40422</v>
      </c>
      <c r="E4089">
        <v>54</v>
      </c>
      <c r="F4089">
        <v>50</v>
      </c>
      <c r="G4089">
        <f>Table1[[#This Row],[Actual_Sales]]-Table1[[#This Row],[Budget_Sales]]</f>
        <v>4</v>
      </c>
      <c r="H4089" s="5">
        <f>IF(
Table1[[#This Row],[Budget_Sales]]=0,
"",
IF(
Table1[[#This Row],[Budget_Sales]]&gt;0,
(Table1[[#This Row],[Actual_Sales]]-Table1[[#This Row],[Budget_Sales]])/Table1[[#This Row],[Budget_Sales]],
(Table1[[#This Row],[Actual_Sales]]-Table1[[#This Row],[Budget_Sales]])/ABS(Table1[[#This Row],[Budget_Sales]])
)
)</f>
        <v>0.08</v>
      </c>
      <c r="I4089" s="5" t="str">
        <f>IF(Table1[[#This Row],[Sales_Var]]&gt;=0,"Above Budget","Below Budget")</f>
        <v>Above Budget</v>
      </c>
      <c r="J4089">
        <f>Table1[[#This Row],[Actual_Sales]]-(Table1[[#This Row],[COGS]]+Table1[[#This Row],[Expenses]])</f>
        <v>-12</v>
      </c>
      <c r="K4089">
        <v>0</v>
      </c>
      <c r="L4089">
        <f>Table1[[#This Row],[Actual_Profit]]-Table1[[#This Row],[Budget_Profit]]</f>
        <v>-12</v>
      </c>
      <c r="M4089" s="5" t="str">
        <f>IF(
Table1[[#This Row],[Budget_Profit]]=0,
"",
IF(
Table1[[#This Row],[Budget_Profit]]&gt;0,
(Table1[[#This Row],[Actual_Profit]]-Table1[[#This Row],[Budget_Profit]])/Table1[[#This Row],[Budget_Profit]],
(Table1[[#This Row],[Actual_Profit]]-Table1[[#This Row],[Budget_Profit]])/ABS(Table1[[#This Row],[Budget_Profit]])
)
)</f>
        <v/>
      </c>
      <c r="N4089" s="5" t="str">
        <f>IF(Table1[[#This Row],[Profit_Var]]&gt;=0, "Above Budget", "Below Budget")</f>
        <v>Below Budget</v>
      </c>
      <c r="O4089">
        <v>24</v>
      </c>
      <c r="P4089">
        <v>20</v>
      </c>
      <c r="Q4089">
        <f>Table1[[#This Row],[COGS]]-Table1[[#This Row],[Budget_COGS]]</f>
        <v>4</v>
      </c>
      <c r="R4089" s="5">
        <f>IF(
Table1[[#This Row],[Budget_COGS]]=0,
"",
IF(
Table1[[#This Row],[Budget_COGS]]&gt;0,
(Table1[[#This Row],[Budget_COGS]]-Table1[[#This Row],[COGS]]) / Table1[[#This Row],[Budget_COGS]],
(Table1[[#This Row],[Budget_COGS]]-Table1[[#This Row],[COGS]]) / ABS(Table1[[#This Row],[Budget_COGS]])
)
)</f>
        <v>-0.2</v>
      </c>
      <c r="S4089" s="5" t="str">
        <f>IF(Table1[[#This Row],[COGS _Var]]&gt;=0, "Above Budget", "Below Budget")</f>
        <v>Above Budget</v>
      </c>
      <c r="T4089">
        <f>Table1[[#This Row],[Actual_Sales]]-Table1[[#This Row],[COGS]]</f>
        <v>30</v>
      </c>
      <c r="U4089">
        <v>30</v>
      </c>
      <c r="V4089">
        <f>Table1[[#This Row],[Gross_Margin]]-Table1[[#This Row],[Budget_Margin]]</f>
        <v>0</v>
      </c>
      <c r="W4089" s="5">
        <f>IF(
Table1[[#This Row],[Budget_Margin]]=0,
"",
IF(
Table1[[#This Row],[Budget_Margin]]&gt;0,
(Table1[[#This Row],[Gross_Margin]]-Table1[[#This Row],[Budget_Margin]]) / Table1[[#This Row],[Budget_Margin]],
(Table1[[#This Row],[Gross_Margin]]-Table1[[#This Row],[Budget_Margin]]) / ABS(Table1[[#This Row],[Budget_Margin]])
)
)</f>
        <v>0</v>
      </c>
      <c r="X4089" s="5" t="str">
        <f>IF(Table1[[#This Row],[Margin_Var]]&gt;=0, "Above Budget", "Below Budget")</f>
        <v>Above Budget</v>
      </c>
      <c r="Y4089" s="5">
        <f>IFERROR(Table1[[#This Row],[Gross_Margin]]/Table1[[#This Row],[Actual_Sales]],0)</f>
        <v>0.55555555555555558</v>
      </c>
      <c r="Z4089" s="5">
        <f>Table1[[#This Row],[Actual_Profit]]/Table1[[#This Row],[Actual_Sales]]</f>
        <v>-0.22222222222222221</v>
      </c>
      <c r="AA4089">
        <v>42</v>
      </c>
      <c r="AB4089" s="5">
        <f>IFERROR(Table1[[#This Row],[Expenses]]/Table1[[#This Row],[Actual_Sales]],0)</f>
        <v>0.77777777777777779</v>
      </c>
      <c r="AC4089">
        <v>9</v>
      </c>
      <c r="AD4089">
        <v>212</v>
      </c>
      <c r="AE4089" s="5">
        <f>IFERROR(Table1[[#This Row],[Inventory]]/Table1[[#This Row],[Actual_Sales]],0)</f>
        <v>3.925925925925926</v>
      </c>
    </row>
    <row r="4090" spans="1:31" x14ac:dyDescent="0.25">
      <c r="A4090">
        <v>1435</v>
      </c>
      <c r="B4090">
        <v>314</v>
      </c>
      <c r="C4090">
        <v>12</v>
      </c>
      <c r="D4090" s="2">
        <v>40422</v>
      </c>
      <c r="E4090">
        <v>54</v>
      </c>
      <c r="F4090">
        <v>40</v>
      </c>
      <c r="G4090">
        <f>Table1[[#This Row],[Actual_Sales]]-Table1[[#This Row],[Budget_Sales]]</f>
        <v>14</v>
      </c>
      <c r="H4090" s="5">
        <f>IF(
Table1[[#This Row],[Budget_Sales]]=0,
"",
IF(
Table1[[#This Row],[Budget_Sales]]&gt;0,
(Table1[[#This Row],[Actual_Sales]]-Table1[[#This Row],[Budget_Sales]])/Table1[[#This Row],[Budget_Sales]],
(Table1[[#This Row],[Actual_Sales]]-Table1[[#This Row],[Budget_Sales]])/ABS(Table1[[#This Row],[Budget_Sales]])
)
)</f>
        <v>0.35</v>
      </c>
      <c r="I4090" s="5" t="str">
        <f>IF(Table1[[#This Row],[Sales_Var]]&gt;=0,"Above Budget","Below Budget")</f>
        <v>Above Budget</v>
      </c>
      <c r="J4090">
        <f>Table1[[#This Row],[Actual_Sales]]-(Table1[[#This Row],[COGS]]+Table1[[#This Row],[Expenses]])</f>
        <v>-12</v>
      </c>
      <c r="K4090">
        <v>-10</v>
      </c>
      <c r="L4090">
        <f>Table1[[#This Row],[Actual_Profit]]-Table1[[#This Row],[Budget_Profit]]</f>
        <v>-2</v>
      </c>
      <c r="M4090" s="5">
        <f>IF(
Table1[[#This Row],[Budget_Profit]]=0,
"",
IF(
Table1[[#This Row],[Budget_Profit]]&gt;0,
(Table1[[#This Row],[Actual_Profit]]-Table1[[#This Row],[Budget_Profit]])/Table1[[#This Row],[Budget_Profit]],
(Table1[[#This Row],[Actual_Profit]]-Table1[[#This Row],[Budget_Profit]])/ABS(Table1[[#This Row],[Budget_Profit]])
)
)</f>
        <v>-0.2</v>
      </c>
      <c r="N4090" s="5" t="str">
        <f>IF(Table1[[#This Row],[Profit_Var]]&gt;=0, "Above Budget", "Below Budget")</f>
        <v>Below Budget</v>
      </c>
      <c r="O4090">
        <v>24</v>
      </c>
      <c r="P4090">
        <v>20</v>
      </c>
      <c r="Q4090">
        <f>Table1[[#This Row],[COGS]]-Table1[[#This Row],[Budget_COGS]]</f>
        <v>4</v>
      </c>
      <c r="R4090" s="5">
        <f>IF(
Table1[[#This Row],[Budget_COGS]]=0,
"",
IF(
Table1[[#This Row],[Budget_COGS]]&gt;0,
(Table1[[#This Row],[Budget_COGS]]-Table1[[#This Row],[COGS]]) / Table1[[#This Row],[Budget_COGS]],
(Table1[[#This Row],[Budget_COGS]]-Table1[[#This Row],[COGS]]) / ABS(Table1[[#This Row],[Budget_COGS]])
)
)</f>
        <v>-0.2</v>
      </c>
      <c r="S4090" s="5" t="str">
        <f>IF(Table1[[#This Row],[COGS _Var]]&gt;=0, "Above Budget", "Below Budget")</f>
        <v>Above Budget</v>
      </c>
      <c r="T4090">
        <f>Table1[[#This Row],[Actual_Sales]]-Table1[[#This Row],[COGS]]</f>
        <v>30</v>
      </c>
      <c r="U4090">
        <v>20</v>
      </c>
      <c r="V4090">
        <f>Table1[[#This Row],[Gross_Margin]]-Table1[[#This Row],[Budget_Margin]]</f>
        <v>10</v>
      </c>
      <c r="W4090" s="5">
        <f>IF(
Table1[[#This Row],[Budget_Margin]]=0,
"",
IF(
Table1[[#This Row],[Budget_Margin]]&gt;0,
(Table1[[#This Row],[Gross_Margin]]-Table1[[#This Row],[Budget_Margin]]) / Table1[[#This Row],[Budget_Margin]],
(Table1[[#This Row],[Gross_Margin]]-Table1[[#This Row],[Budget_Margin]]) / ABS(Table1[[#This Row],[Budget_Margin]])
)
)</f>
        <v>0.5</v>
      </c>
      <c r="X4090" s="5" t="str">
        <f>IF(Table1[[#This Row],[Margin_Var]]&gt;=0, "Above Budget", "Below Budget")</f>
        <v>Above Budget</v>
      </c>
      <c r="Y4090" s="5">
        <f>IFERROR(Table1[[#This Row],[Gross_Margin]]/Table1[[#This Row],[Actual_Sales]],0)</f>
        <v>0.55555555555555558</v>
      </c>
      <c r="Z4090" s="5">
        <f>Table1[[#This Row],[Actual_Profit]]/Table1[[#This Row],[Actual_Sales]]</f>
        <v>-0.22222222222222221</v>
      </c>
      <c r="AA4090">
        <v>42</v>
      </c>
      <c r="AB4090" s="5">
        <f>IFERROR(Table1[[#This Row],[Expenses]]/Table1[[#This Row],[Actual_Sales]],0)</f>
        <v>0.77777777777777779</v>
      </c>
      <c r="AC4090">
        <v>9</v>
      </c>
      <c r="AD4090">
        <v>212</v>
      </c>
      <c r="AE4090" s="5">
        <f>IFERROR(Table1[[#This Row],[Inventory]]/Table1[[#This Row],[Actual_Sales]],0)</f>
        <v>3.925925925925926</v>
      </c>
    </row>
    <row r="4091" spans="1:31" x14ac:dyDescent="0.25">
      <c r="A4091">
        <v>2388</v>
      </c>
      <c r="B4091">
        <v>573</v>
      </c>
      <c r="C4091">
        <v>9</v>
      </c>
      <c r="D4091" s="2">
        <v>40575</v>
      </c>
      <c r="E4091">
        <v>109</v>
      </c>
      <c r="F4091">
        <v>80</v>
      </c>
      <c r="G4091">
        <f>Table1[[#This Row],[Actual_Sales]]-Table1[[#This Row],[Budget_Sales]]</f>
        <v>29</v>
      </c>
      <c r="H4091" s="5">
        <f>IF(
Table1[[#This Row],[Budget_Sales]]=0,
"",
IF(
Table1[[#This Row],[Budget_Sales]]&gt;0,
(Table1[[#This Row],[Actual_Sales]]-Table1[[#This Row],[Budget_Sales]])/Table1[[#This Row],[Budget_Sales]],
(Table1[[#This Row],[Actual_Sales]]-Table1[[#This Row],[Budget_Sales]])/ABS(Table1[[#This Row],[Budget_Sales]])
)
)</f>
        <v>0.36249999999999999</v>
      </c>
      <c r="I4091" s="5" t="str">
        <f>IF(Table1[[#This Row],[Sales_Var]]&gt;=0,"Above Budget","Below Budget")</f>
        <v>Above Budget</v>
      </c>
      <c r="J4091">
        <f>Table1[[#This Row],[Actual_Sales]]-(Table1[[#This Row],[COGS]]+Table1[[#This Row],[Expenses]])</f>
        <v>-25</v>
      </c>
      <c r="K4091">
        <v>-20</v>
      </c>
      <c r="L4091">
        <f>Table1[[#This Row],[Actual_Profit]]-Table1[[#This Row],[Budget_Profit]]</f>
        <v>-5</v>
      </c>
      <c r="M4091" s="5">
        <f>IF(
Table1[[#This Row],[Budget_Profit]]=0,
"",
IF(
Table1[[#This Row],[Budget_Profit]]&gt;0,
(Table1[[#This Row],[Actual_Profit]]-Table1[[#This Row],[Budget_Profit]])/Table1[[#This Row],[Budget_Profit]],
(Table1[[#This Row],[Actual_Profit]]-Table1[[#This Row],[Budget_Profit]])/ABS(Table1[[#This Row],[Budget_Profit]])
)
)</f>
        <v>-0.25</v>
      </c>
      <c r="N4091" s="5" t="str">
        <f>IF(Table1[[#This Row],[Profit_Var]]&gt;=0, "Above Budget", "Below Budget")</f>
        <v>Below Budget</v>
      </c>
      <c r="O4091">
        <v>84</v>
      </c>
      <c r="P4091">
        <v>70</v>
      </c>
      <c r="Q4091">
        <f>Table1[[#This Row],[COGS]]-Table1[[#This Row],[Budget_COGS]]</f>
        <v>14</v>
      </c>
      <c r="R4091" s="5">
        <f>IF(
Table1[[#This Row],[Budget_COGS]]=0,
"",
IF(
Table1[[#This Row],[Budget_COGS]]&gt;0,
(Table1[[#This Row],[Budget_COGS]]-Table1[[#This Row],[COGS]]) / Table1[[#This Row],[Budget_COGS]],
(Table1[[#This Row],[Budget_COGS]]-Table1[[#This Row],[COGS]]) / ABS(Table1[[#This Row],[Budget_COGS]])
)
)</f>
        <v>-0.2</v>
      </c>
      <c r="S4091" s="5" t="str">
        <f>IF(Table1[[#This Row],[COGS _Var]]&gt;=0, "Above Budget", "Below Budget")</f>
        <v>Above Budget</v>
      </c>
      <c r="T4091">
        <f>Table1[[#This Row],[Actual_Sales]]-Table1[[#This Row],[COGS]]</f>
        <v>25</v>
      </c>
      <c r="U4091">
        <v>10</v>
      </c>
      <c r="V4091">
        <f>Table1[[#This Row],[Gross_Margin]]-Table1[[#This Row],[Budget_Margin]]</f>
        <v>15</v>
      </c>
      <c r="W4091" s="5">
        <f>IF(
Table1[[#This Row],[Budget_Margin]]=0,
"",
IF(
Table1[[#This Row],[Budget_Margin]]&gt;0,
(Table1[[#This Row],[Gross_Margin]]-Table1[[#This Row],[Budget_Margin]]) / Table1[[#This Row],[Budget_Margin]],
(Table1[[#This Row],[Gross_Margin]]-Table1[[#This Row],[Budget_Margin]]) / ABS(Table1[[#This Row],[Budget_Margin]])
)
)</f>
        <v>1.5</v>
      </c>
      <c r="X4091" s="5" t="str">
        <f>IF(Table1[[#This Row],[Margin_Var]]&gt;=0, "Above Budget", "Below Budget")</f>
        <v>Above Budget</v>
      </c>
      <c r="Y4091" s="5">
        <f>IFERROR(Table1[[#This Row],[Gross_Margin]]/Table1[[#This Row],[Actual_Sales]],0)</f>
        <v>0.22935779816513763</v>
      </c>
      <c r="Z4091" s="5">
        <f>Table1[[#This Row],[Actual_Profit]]/Table1[[#This Row],[Actual_Sales]]</f>
        <v>-0.22935779816513763</v>
      </c>
      <c r="AA4091">
        <v>50</v>
      </c>
      <c r="AB4091" s="5">
        <f>IFERROR(Table1[[#This Row],[Expenses]]/Table1[[#This Row],[Actual_Sales]],0)</f>
        <v>0.45871559633027525</v>
      </c>
      <c r="AC4091">
        <v>26</v>
      </c>
      <c r="AD4091">
        <v>625</v>
      </c>
      <c r="AE4091" s="5">
        <f>IFERROR(Table1[[#This Row],[Inventory]]/Table1[[#This Row],[Actual_Sales]],0)</f>
        <v>5.7339449541284404</v>
      </c>
    </row>
    <row r="4092" spans="1:31" x14ac:dyDescent="0.25">
      <c r="A4092">
        <v>2549</v>
      </c>
      <c r="B4092">
        <v>505</v>
      </c>
      <c r="C4092">
        <v>3</v>
      </c>
      <c r="D4092" s="2">
        <v>40603</v>
      </c>
      <c r="E4092">
        <v>113</v>
      </c>
      <c r="F4092">
        <v>130</v>
      </c>
      <c r="G4092">
        <f>Table1[[#This Row],[Actual_Sales]]-Table1[[#This Row],[Budget_Sales]]</f>
        <v>-17</v>
      </c>
      <c r="H4092" s="5">
        <f>IF(
Table1[[#This Row],[Budget_Sales]]=0,
"",
IF(
Table1[[#This Row],[Budget_Sales]]&gt;0,
(Table1[[#This Row],[Actual_Sales]]-Table1[[#This Row],[Budget_Sales]])/Table1[[#This Row],[Budget_Sales]],
(Table1[[#This Row],[Actual_Sales]]-Table1[[#This Row],[Budget_Sales]])/ABS(Table1[[#This Row],[Budget_Sales]])
)
)</f>
        <v>-0.13076923076923078</v>
      </c>
      <c r="I4092" s="5" t="str">
        <f>IF(Table1[[#This Row],[Sales_Var]]&gt;=0,"Above Budget","Below Budget")</f>
        <v>Below Budget</v>
      </c>
      <c r="J4092">
        <f>Table1[[#This Row],[Actual_Sales]]-(Table1[[#This Row],[COGS]]+Table1[[#This Row],[Expenses]])</f>
        <v>-26</v>
      </c>
      <c r="K4092">
        <v>-20</v>
      </c>
      <c r="L4092">
        <f>Table1[[#This Row],[Actual_Profit]]-Table1[[#This Row],[Budget_Profit]]</f>
        <v>-6</v>
      </c>
      <c r="M4092" s="5">
        <f>IF(
Table1[[#This Row],[Budget_Profit]]=0,
"",
IF(
Table1[[#This Row],[Budget_Profit]]&gt;0,
(Table1[[#This Row],[Actual_Profit]]-Table1[[#This Row],[Budget_Profit]])/Table1[[#This Row],[Budget_Profit]],
(Table1[[#This Row],[Actual_Profit]]-Table1[[#This Row],[Budget_Profit]])/ABS(Table1[[#This Row],[Budget_Profit]])
)
)</f>
        <v>-0.3</v>
      </c>
      <c r="N4092" s="5" t="str">
        <f>IF(Table1[[#This Row],[Profit_Var]]&gt;=0, "Above Budget", "Below Budget")</f>
        <v>Below Budget</v>
      </c>
      <c r="O4092">
        <v>88</v>
      </c>
      <c r="P4092">
        <v>110</v>
      </c>
      <c r="Q4092">
        <f>Table1[[#This Row],[COGS]]-Table1[[#This Row],[Budget_COGS]]</f>
        <v>-22</v>
      </c>
      <c r="R4092" s="5">
        <f>IF(
Table1[[#This Row],[Budget_COGS]]=0,
"",
IF(
Table1[[#This Row],[Budget_COGS]]&gt;0,
(Table1[[#This Row],[Budget_COGS]]-Table1[[#This Row],[COGS]]) / Table1[[#This Row],[Budget_COGS]],
(Table1[[#This Row],[Budget_COGS]]-Table1[[#This Row],[COGS]]) / ABS(Table1[[#This Row],[Budget_COGS]])
)
)</f>
        <v>0.2</v>
      </c>
      <c r="S4092" s="5" t="str">
        <f>IF(Table1[[#This Row],[COGS _Var]]&gt;=0, "Above Budget", "Below Budget")</f>
        <v>Below Budget</v>
      </c>
      <c r="T4092">
        <f>Table1[[#This Row],[Actual_Sales]]-Table1[[#This Row],[COGS]]</f>
        <v>25</v>
      </c>
      <c r="U4092">
        <v>20</v>
      </c>
      <c r="V4092">
        <f>Table1[[#This Row],[Gross_Margin]]-Table1[[#This Row],[Budget_Margin]]</f>
        <v>5</v>
      </c>
      <c r="W4092" s="5">
        <f>IF(
Table1[[#This Row],[Budget_Margin]]=0,
"",
IF(
Table1[[#This Row],[Budget_Margin]]&gt;0,
(Table1[[#This Row],[Gross_Margin]]-Table1[[#This Row],[Budget_Margin]]) / Table1[[#This Row],[Budget_Margin]],
(Table1[[#This Row],[Gross_Margin]]-Table1[[#This Row],[Budget_Margin]]) / ABS(Table1[[#This Row],[Budget_Margin]])
)
)</f>
        <v>0.25</v>
      </c>
      <c r="X4092" s="5" t="str">
        <f>IF(Table1[[#This Row],[Margin_Var]]&gt;=0, "Above Budget", "Below Budget")</f>
        <v>Above Budget</v>
      </c>
      <c r="Y4092" s="5">
        <f>IFERROR(Table1[[#This Row],[Gross_Margin]]/Table1[[#This Row],[Actual_Sales]],0)</f>
        <v>0.22123893805309736</v>
      </c>
      <c r="Z4092" s="5">
        <f>Table1[[#This Row],[Actual_Profit]]/Table1[[#This Row],[Actual_Sales]]</f>
        <v>-0.23008849557522124</v>
      </c>
      <c r="AA4092">
        <v>51</v>
      </c>
      <c r="AB4092" s="5">
        <f>IFERROR(Table1[[#This Row],[Expenses]]/Table1[[#This Row],[Actual_Sales]],0)</f>
        <v>0.45132743362831856</v>
      </c>
      <c r="AC4092">
        <v>27</v>
      </c>
      <c r="AD4092">
        <v>715</v>
      </c>
      <c r="AE4092" s="5">
        <f>IFERROR(Table1[[#This Row],[Inventory]]/Table1[[#This Row],[Actual_Sales]],0)</f>
        <v>6.3274336283185839</v>
      </c>
    </row>
    <row r="4093" spans="1:31" x14ac:dyDescent="0.25">
      <c r="A4093">
        <v>993</v>
      </c>
      <c r="B4093">
        <v>636</v>
      </c>
      <c r="C4093">
        <v>9</v>
      </c>
      <c r="D4093" s="2">
        <v>40330</v>
      </c>
      <c r="E4093">
        <v>141</v>
      </c>
      <c r="F4093">
        <v>120</v>
      </c>
      <c r="G4093">
        <f>Table1[[#This Row],[Actual_Sales]]-Table1[[#This Row],[Budget_Sales]]</f>
        <v>21</v>
      </c>
      <c r="H4093" s="5">
        <f>IF(
Table1[[#This Row],[Budget_Sales]]=0,
"",
IF(
Table1[[#This Row],[Budget_Sales]]&gt;0,
(Table1[[#This Row],[Actual_Sales]]-Table1[[#This Row],[Budget_Sales]])/Table1[[#This Row],[Budget_Sales]],
(Table1[[#This Row],[Actual_Sales]]-Table1[[#This Row],[Budget_Sales]])/ABS(Table1[[#This Row],[Budget_Sales]])
)
)</f>
        <v>0.17499999999999999</v>
      </c>
      <c r="I4093" s="5" t="str">
        <f>IF(Table1[[#This Row],[Sales_Var]]&gt;=0,"Above Budget","Below Budget")</f>
        <v>Above Budget</v>
      </c>
      <c r="J4093">
        <f>Table1[[#This Row],[Actual_Sales]]-(Table1[[#This Row],[COGS]]+Table1[[#This Row],[Expenses]])</f>
        <v>-33</v>
      </c>
      <c r="K4093">
        <v>0</v>
      </c>
      <c r="L4093">
        <f>Table1[[#This Row],[Actual_Profit]]-Table1[[#This Row],[Budget_Profit]]</f>
        <v>-33</v>
      </c>
      <c r="M4093" s="5" t="str">
        <f>IF(
Table1[[#This Row],[Budget_Profit]]=0,
"",
IF(
Table1[[#This Row],[Budget_Profit]]&gt;0,
(Table1[[#This Row],[Actual_Profit]]-Table1[[#This Row],[Budget_Profit]])/Table1[[#This Row],[Budget_Profit]],
(Table1[[#This Row],[Actual_Profit]]-Table1[[#This Row],[Budget_Profit]])/ABS(Table1[[#This Row],[Budget_Profit]])
)
)</f>
        <v/>
      </c>
      <c r="N4093" s="5" t="str">
        <f>IF(Table1[[#This Row],[Profit_Var]]&gt;=0, "Above Budget", "Below Budget")</f>
        <v>Below Budget</v>
      </c>
      <c r="O4093">
        <v>116</v>
      </c>
      <c r="P4093">
        <v>90</v>
      </c>
      <c r="Q4093">
        <f>Table1[[#This Row],[COGS]]-Table1[[#This Row],[Budget_COGS]]</f>
        <v>26</v>
      </c>
      <c r="R4093" s="5">
        <f>IF(
Table1[[#This Row],[Budget_COGS]]=0,
"",
IF(
Table1[[#This Row],[Budget_COGS]]&gt;0,
(Table1[[#This Row],[Budget_COGS]]-Table1[[#This Row],[COGS]]) / Table1[[#This Row],[Budget_COGS]],
(Table1[[#This Row],[Budget_COGS]]-Table1[[#This Row],[COGS]]) / ABS(Table1[[#This Row],[Budget_COGS]])
)
)</f>
        <v>-0.28888888888888886</v>
      </c>
      <c r="S4093" s="5" t="str">
        <f>IF(Table1[[#This Row],[COGS _Var]]&gt;=0, "Above Budget", "Below Budget")</f>
        <v>Above Budget</v>
      </c>
      <c r="T4093">
        <f>Table1[[#This Row],[Actual_Sales]]-Table1[[#This Row],[COGS]]</f>
        <v>25</v>
      </c>
      <c r="U4093">
        <v>30</v>
      </c>
      <c r="V4093">
        <f>Table1[[#This Row],[Gross_Margin]]-Table1[[#This Row],[Budget_Margin]]</f>
        <v>-5</v>
      </c>
      <c r="W4093" s="5">
        <f>IF(
Table1[[#This Row],[Budget_Margin]]=0,
"",
IF(
Table1[[#This Row],[Budget_Margin]]&gt;0,
(Table1[[#This Row],[Gross_Margin]]-Table1[[#This Row],[Budget_Margin]]) / Table1[[#This Row],[Budget_Margin]],
(Table1[[#This Row],[Gross_Margin]]-Table1[[#This Row],[Budget_Margin]]) / ABS(Table1[[#This Row],[Budget_Margin]])
)
)</f>
        <v>-0.16666666666666666</v>
      </c>
      <c r="X4093" s="5" t="str">
        <f>IF(Table1[[#This Row],[Margin_Var]]&gt;=0, "Above Budget", "Below Budget")</f>
        <v>Below Budget</v>
      </c>
      <c r="Y4093" s="5">
        <f>IFERROR(Table1[[#This Row],[Gross_Margin]]/Table1[[#This Row],[Actual_Sales]],0)</f>
        <v>0.1773049645390071</v>
      </c>
      <c r="Z4093" s="5">
        <f>Table1[[#This Row],[Actual_Profit]]/Table1[[#This Row],[Actual_Sales]]</f>
        <v>-0.23404255319148937</v>
      </c>
      <c r="AA4093">
        <v>58</v>
      </c>
      <c r="AB4093" s="5">
        <f>IFERROR(Table1[[#This Row],[Expenses]]/Table1[[#This Row],[Actual_Sales]],0)</f>
        <v>0.41134751773049644</v>
      </c>
      <c r="AC4093">
        <v>35</v>
      </c>
      <c r="AD4093">
        <v>1142</v>
      </c>
      <c r="AE4093" s="5">
        <f>IFERROR(Table1[[#This Row],[Inventory]]/Table1[[#This Row],[Actual_Sales]],0)</f>
        <v>8.0992907801418443</v>
      </c>
    </row>
    <row r="4094" spans="1:31" x14ac:dyDescent="0.25">
      <c r="A4094">
        <v>938</v>
      </c>
      <c r="B4094">
        <v>435</v>
      </c>
      <c r="C4094">
        <v>10</v>
      </c>
      <c r="D4094" s="2">
        <v>40330</v>
      </c>
      <c r="E4094">
        <v>141</v>
      </c>
      <c r="F4094">
        <v>120</v>
      </c>
      <c r="G4094">
        <f>Table1[[#This Row],[Actual_Sales]]-Table1[[#This Row],[Budget_Sales]]</f>
        <v>21</v>
      </c>
      <c r="H4094" s="5">
        <f>IF(
Table1[[#This Row],[Budget_Sales]]=0,
"",
IF(
Table1[[#This Row],[Budget_Sales]]&gt;0,
(Table1[[#This Row],[Actual_Sales]]-Table1[[#This Row],[Budget_Sales]])/Table1[[#This Row],[Budget_Sales]],
(Table1[[#This Row],[Actual_Sales]]-Table1[[#This Row],[Budget_Sales]])/ABS(Table1[[#This Row],[Budget_Sales]])
)
)</f>
        <v>0.17499999999999999</v>
      </c>
      <c r="I4094" s="5" t="str">
        <f>IF(Table1[[#This Row],[Sales_Var]]&gt;=0,"Above Budget","Below Budget")</f>
        <v>Above Budget</v>
      </c>
      <c r="J4094">
        <f>Table1[[#This Row],[Actual_Sales]]-(Table1[[#This Row],[COGS]]+Table1[[#This Row],[Expenses]])</f>
        <v>-33</v>
      </c>
      <c r="K4094">
        <v>-10</v>
      </c>
      <c r="L4094">
        <f>Table1[[#This Row],[Actual_Profit]]-Table1[[#This Row],[Budget_Profit]]</f>
        <v>-23</v>
      </c>
      <c r="M4094" s="5">
        <f>IF(
Table1[[#This Row],[Budget_Profit]]=0,
"",
IF(
Table1[[#This Row],[Budget_Profit]]&gt;0,
(Table1[[#This Row],[Actual_Profit]]-Table1[[#This Row],[Budget_Profit]])/Table1[[#This Row],[Budget_Profit]],
(Table1[[#This Row],[Actual_Profit]]-Table1[[#This Row],[Budget_Profit]])/ABS(Table1[[#This Row],[Budget_Profit]])
)
)</f>
        <v>-2.2999999999999998</v>
      </c>
      <c r="N4094" s="5" t="str">
        <f>IF(Table1[[#This Row],[Profit_Var]]&gt;=0, "Above Budget", "Below Budget")</f>
        <v>Below Budget</v>
      </c>
      <c r="O4094">
        <v>116</v>
      </c>
      <c r="P4094">
        <v>90</v>
      </c>
      <c r="Q4094">
        <f>Table1[[#This Row],[COGS]]-Table1[[#This Row],[Budget_COGS]]</f>
        <v>26</v>
      </c>
      <c r="R4094" s="5">
        <f>IF(
Table1[[#This Row],[Budget_COGS]]=0,
"",
IF(
Table1[[#This Row],[Budget_COGS]]&gt;0,
(Table1[[#This Row],[Budget_COGS]]-Table1[[#This Row],[COGS]]) / Table1[[#This Row],[Budget_COGS]],
(Table1[[#This Row],[Budget_COGS]]-Table1[[#This Row],[COGS]]) / ABS(Table1[[#This Row],[Budget_COGS]])
)
)</f>
        <v>-0.28888888888888886</v>
      </c>
      <c r="S4094" s="5" t="str">
        <f>IF(Table1[[#This Row],[COGS _Var]]&gt;=0, "Above Budget", "Below Budget")</f>
        <v>Above Budget</v>
      </c>
      <c r="T4094">
        <f>Table1[[#This Row],[Actual_Sales]]-Table1[[#This Row],[COGS]]</f>
        <v>25</v>
      </c>
      <c r="U4094">
        <v>30</v>
      </c>
      <c r="V4094">
        <f>Table1[[#This Row],[Gross_Margin]]-Table1[[#This Row],[Budget_Margin]]</f>
        <v>-5</v>
      </c>
      <c r="W4094" s="5">
        <f>IF(
Table1[[#This Row],[Budget_Margin]]=0,
"",
IF(
Table1[[#This Row],[Budget_Margin]]&gt;0,
(Table1[[#This Row],[Gross_Margin]]-Table1[[#This Row],[Budget_Margin]]) / Table1[[#This Row],[Budget_Margin]],
(Table1[[#This Row],[Gross_Margin]]-Table1[[#This Row],[Budget_Margin]]) / ABS(Table1[[#This Row],[Budget_Margin]])
)
)</f>
        <v>-0.16666666666666666</v>
      </c>
      <c r="X4094" s="5" t="str">
        <f>IF(Table1[[#This Row],[Margin_Var]]&gt;=0, "Above Budget", "Below Budget")</f>
        <v>Below Budget</v>
      </c>
      <c r="Y4094" s="5">
        <f>IFERROR(Table1[[#This Row],[Gross_Margin]]/Table1[[#This Row],[Actual_Sales]],0)</f>
        <v>0.1773049645390071</v>
      </c>
      <c r="Z4094" s="5">
        <f>Table1[[#This Row],[Actual_Profit]]/Table1[[#This Row],[Actual_Sales]]</f>
        <v>-0.23404255319148937</v>
      </c>
      <c r="AA4094">
        <v>58</v>
      </c>
      <c r="AB4094" s="5">
        <f>IFERROR(Table1[[#This Row],[Expenses]]/Table1[[#This Row],[Actual_Sales]],0)</f>
        <v>0.41134751773049644</v>
      </c>
      <c r="AC4094">
        <v>35</v>
      </c>
      <c r="AD4094">
        <v>1142</v>
      </c>
      <c r="AE4094" s="5">
        <f>IFERROR(Table1[[#This Row],[Inventory]]/Table1[[#This Row],[Actual_Sales]],0)</f>
        <v>8.0992907801418443</v>
      </c>
    </row>
    <row r="4095" spans="1:31" x14ac:dyDescent="0.25">
      <c r="A4095">
        <v>1660</v>
      </c>
      <c r="B4095">
        <v>505</v>
      </c>
      <c r="C4095">
        <v>3</v>
      </c>
      <c r="D4095" s="2">
        <v>40452</v>
      </c>
      <c r="E4095">
        <v>109</v>
      </c>
      <c r="F4095">
        <v>150</v>
      </c>
      <c r="G4095">
        <f>Table1[[#This Row],[Actual_Sales]]-Table1[[#This Row],[Budget_Sales]]</f>
        <v>-41</v>
      </c>
      <c r="H4095" s="5">
        <f>IF(
Table1[[#This Row],[Budget_Sales]]=0,
"",
IF(
Table1[[#This Row],[Budget_Sales]]&gt;0,
(Table1[[#This Row],[Actual_Sales]]-Table1[[#This Row],[Budget_Sales]])/Table1[[#This Row],[Budget_Sales]],
(Table1[[#This Row],[Actual_Sales]]-Table1[[#This Row],[Budget_Sales]])/ABS(Table1[[#This Row],[Budget_Sales]])
)
)</f>
        <v>-0.27333333333333332</v>
      </c>
      <c r="I4095" s="5" t="str">
        <f>IF(Table1[[#This Row],[Sales_Var]]&gt;=0,"Above Budget","Below Budget")</f>
        <v>Below Budget</v>
      </c>
      <c r="J4095">
        <f>Table1[[#This Row],[Actual_Sales]]-(Table1[[#This Row],[COGS]]+Table1[[#This Row],[Expenses]])</f>
        <v>-26</v>
      </c>
      <c r="K4095">
        <v>10</v>
      </c>
      <c r="L4095">
        <f>Table1[[#This Row],[Actual_Profit]]-Table1[[#This Row],[Budget_Profit]]</f>
        <v>-36</v>
      </c>
      <c r="M4095" s="5">
        <f>IF(
Table1[[#This Row],[Budget_Profit]]=0,
"",
IF(
Table1[[#This Row],[Budget_Profit]]&gt;0,
(Table1[[#This Row],[Actual_Profit]]-Table1[[#This Row],[Budget_Profit]])/Table1[[#This Row],[Budget_Profit]],
(Table1[[#This Row],[Actual_Profit]]-Table1[[#This Row],[Budget_Profit]])/ABS(Table1[[#This Row],[Budget_Profit]])
)
)</f>
        <v>-3.6</v>
      </c>
      <c r="N4095" s="5" t="str">
        <f>IF(Table1[[#This Row],[Profit_Var]]&gt;=0, "Above Budget", "Below Budget")</f>
        <v>Below Budget</v>
      </c>
      <c r="O4095">
        <v>86</v>
      </c>
      <c r="P4095">
        <v>110</v>
      </c>
      <c r="Q4095">
        <f>Table1[[#This Row],[COGS]]-Table1[[#This Row],[Budget_COGS]]</f>
        <v>-24</v>
      </c>
      <c r="R4095" s="5">
        <f>IF(
Table1[[#This Row],[Budget_COGS]]=0,
"",
IF(
Table1[[#This Row],[Budget_COGS]]&gt;0,
(Table1[[#This Row],[Budget_COGS]]-Table1[[#This Row],[COGS]]) / Table1[[#This Row],[Budget_COGS]],
(Table1[[#This Row],[Budget_COGS]]-Table1[[#This Row],[COGS]]) / ABS(Table1[[#This Row],[Budget_COGS]])
)
)</f>
        <v>0.21818181818181817</v>
      </c>
      <c r="S4095" s="5" t="str">
        <f>IF(Table1[[#This Row],[COGS _Var]]&gt;=0, "Above Budget", "Below Budget")</f>
        <v>Below Budget</v>
      </c>
      <c r="T4095">
        <f>Table1[[#This Row],[Actual_Sales]]-Table1[[#This Row],[COGS]]</f>
        <v>23</v>
      </c>
      <c r="U4095">
        <v>40</v>
      </c>
      <c r="V4095">
        <f>Table1[[#This Row],[Gross_Margin]]-Table1[[#This Row],[Budget_Margin]]</f>
        <v>-17</v>
      </c>
      <c r="W4095" s="5">
        <f>IF(
Table1[[#This Row],[Budget_Margin]]=0,
"",
IF(
Table1[[#This Row],[Budget_Margin]]&gt;0,
(Table1[[#This Row],[Gross_Margin]]-Table1[[#This Row],[Budget_Margin]]) / Table1[[#This Row],[Budget_Margin]],
(Table1[[#This Row],[Gross_Margin]]-Table1[[#This Row],[Budget_Margin]]) / ABS(Table1[[#This Row],[Budget_Margin]])
)
)</f>
        <v>-0.42499999999999999</v>
      </c>
      <c r="X4095" s="5" t="str">
        <f>IF(Table1[[#This Row],[Margin_Var]]&gt;=0, "Above Budget", "Below Budget")</f>
        <v>Below Budget</v>
      </c>
      <c r="Y4095" s="5">
        <f>IFERROR(Table1[[#This Row],[Gross_Margin]]/Table1[[#This Row],[Actual_Sales]],0)</f>
        <v>0.21100917431192662</v>
      </c>
      <c r="Z4095" s="5">
        <f>Table1[[#This Row],[Actual_Profit]]/Table1[[#This Row],[Actual_Sales]]</f>
        <v>-0.23853211009174313</v>
      </c>
      <c r="AA4095">
        <v>49</v>
      </c>
      <c r="AB4095" s="5">
        <f>IFERROR(Table1[[#This Row],[Expenses]]/Table1[[#This Row],[Actual_Sales]],0)</f>
        <v>0.44954128440366975</v>
      </c>
      <c r="AC4095">
        <v>26</v>
      </c>
      <c r="AD4095">
        <v>1698</v>
      </c>
      <c r="AE4095" s="5">
        <f>IFERROR(Table1[[#This Row],[Inventory]]/Table1[[#This Row],[Actual_Sales]],0)</f>
        <v>15.577981651376147</v>
      </c>
    </row>
    <row r="4096" spans="1:31" x14ac:dyDescent="0.25">
      <c r="A4096">
        <v>1680</v>
      </c>
      <c r="B4096">
        <v>573</v>
      </c>
      <c r="C4096">
        <v>9</v>
      </c>
      <c r="D4096" s="2">
        <v>40452</v>
      </c>
      <c r="E4096">
        <v>109</v>
      </c>
      <c r="F4096">
        <v>80</v>
      </c>
      <c r="G4096">
        <f>Table1[[#This Row],[Actual_Sales]]-Table1[[#This Row],[Budget_Sales]]</f>
        <v>29</v>
      </c>
      <c r="H4096" s="5">
        <f>IF(
Table1[[#This Row],[Budget_Sales]]=0,
"",
IF(
Table1[[#This Row],[Budget_Sales]]&gt;0,
(Table1[[#This Row],[Actual_Sales]]-Table1[[#This Row],[Budget_Sales]])/Table1[[#This Row],[Budget_Sales]],
(Table1[[#This Row],[Actual_Sales]]-Table1[[#This Row],[Budget_Sales]])/ABS(Table1[[#This Row],[Budget_Sales]])
)
)</f>
        <v>0.36249999999999999</v>
      </c>
      <c r="I4096" s="5" t="str">
        <f>IF(Table1[[#This Row],[Sales_Var]]&gt;=0,"Above Budget","Below Budget")</f>
        <v>Above Budget</v>
      </c>
      <c r="J4096">
        <f>Table1[[#This Row],[Actual_Sales]]-(Table1[[#This Row],[COGS]]+Table1[[#This Row],[Expenses]])</f>
        <v>-26</v>
      </c>
      <c r="K4096">
        <v>10</v>
      </c>
      <c r="L4096">
        <f>Table1[[#This Row],[Actual_Profit]]-Table1[[#This Row],[Budget_Profit]]</f>
        <v>-36</v>
      </c>
      <c r="M4096" s="5">
        <f>IF(
Table1[[#This Row],[Budget_Profit]]=0,
"",
IF(
Table1[[#This Row],[Budget_Profit]]&gt;0,
(Table1[[#This Row],[Actual_Profit]]-Table1[[#This Row],[Budget_Profit]])/Table1[[#This Row],[Budget_Profit]],
(Table1[[#This Row],[Actual_Profit]]-Table1[[#This Row],[Budget_Profit]])/ABS(Table1[[#This Row],[Budget_Profit]])
)
)</f>
        <v>-3.6</v>
      </c>
      <c r="N4096" s="5" t="str">
        <f>IF(Table1[[#This Row],[Profit_Var]]&gt;=0, "Above Budget", "Below Budget")</f>
        <v>Below Budget</v>
      </c>
      <c r="O4096">
        <v>86</v>
      </c>
      <c r="P4096">
        <v>60</v>
      </c>
      <c r="Q4096">
        <f>Table1[[#This Row],[COGS]]-Table1[[#This Row],[Budget_COGS]]</f>
        <v>26</v>
      </c>
      <c r="R4096" s="5">
        <f>IF(
Table1[[#This Row],[Budget_COGS]]=0,
"",
IF(
Table1[[#This Row],[Budget_COGS]]&gt;0,
(Table1[[#This Row],[Budget_COGS]]-Table1[[#This Row],[COGS]]) / Table1[[#This Row],[Budget_COGS]],
(Table1[[#This Row],[Budget_COGS]]-Table1[[#This Row],[COGS]]) / ABS(Table1[[#This Row],[Budget_COGS]])
)
)</f>
        <v>-0.43333333333333335</v>
      </c>
      <c r="S4096" s="5" t="str">
        <f>IF(Table1[[#This Row],[COGS _Var]]&gt;=0, "Above Budget", "Below Budget")</f>
        <v>Above Budget</v>
      </c>
      <c r="T4096">
        <f>Table1[[#This Row],[Actual_Sales]]-Table1[[#This Row],[COGS]]</f>
        <v>23</v>
      </c>
      <c r="U4096">
        <v>20</v>
      </c>
      <c r="V4096">
        <f>Table1[[#This Row],[Gross_Margin]]-Table1[[#This Row],[Budget_Margin]]</f>
        <v>3</v>
      </c>
      <c r="W4096" s="5">
        <f>IF(
Table1[[#This Row],[Budget_Margin]]=0,
"",
IF(
Table1[[#This Row],[Budget_Margin]]&gt;0,
(Table1[[#This Row],[Gross_Margin]]-Table1[[#This Row],[Budget_Margin]]) / Table1[[#This Row],[Budget_Margin]],
(Table1[[#This Row],[Gross_Margin]]-Table1[[#This Row],[Budget_Margin]]) / ABS(Table1[[#This Row],[Budget_Margin]])
)
)</f>
        <v>0.15</v>
      </c>
      <c r="X4096" s="5" t="str">
        <f>IF(Table1[[#This Row],[Margin_Var]]&gt;=0, "Above Budget", "Below Budget")</f>
        <v>Above Budget</v>
      </c>
      <c r="Y4096" s="5">
        <f>IFERROR(Table1[[#This Row],[Gross_Margin]]/Table1[[#This Row],[Actual_Sales]],0)</f>
        <v>0.21100917431192662</v>
      </c>
      <c r="Z4096" s="5">
        <f>Table1[[#This Row],[Actual_Profit]]/Table1[[#This Row],[Actual_Sales]]</f>
        <v>-0.23853211009174313</v>
      </c>
      <c r="AA4096">
        <v>49</v>
      </c>
      <c r="AB4096" s="5">
        <f>IFERROR(Table1[[#This Row],[Expenses]]/Table1[[#This Row],[Actual_Sales]],0)</f>
        <v>0.44954128440366975</v>
      </c>
      <c r="AC4096">
        <v>26</v>
      </c>
      <c r="AD4096">
        <v>1698</v>
      </c>
      <c r="AE4096" s="5">
        <f>IFERROR(Table1[[#This Row],[Inventory]]/Table1[[#This Row],[Actual_Sales]],0)</f>
        <v>15.577981651376147</v>
      </c>
    </row>
    <row r="4097" spans="1:31" x14ac:dyDescent="0.25">
      <c r="A4097">
        <v>3702</v>
      </c>
      <c r="B4097">
        <v>857</v>
      </c>
      <c r="C4097">
        <v>5</v>
      </c>
      <c r="D4097" s="2">
        <v>40787</v>
      </c>
      <c r="E4097">
        <v>104</v>
      </c>
      <c r="F4097">
        <v>90</v>
      </c>
      <c r="G4097">
        <f>Table1[[#This Row],[Actual_Sales]]-Table1[[#This Row],[Budget_Sales]]</f>
        <v>14</v>
      </c>
      <c r="H4097" s="5">
        <f>IF(
Table1[[#This Row],[Budget_Sales]]=0,
"",
IF(
Table1[[#This Row],[Budget_Sales]]&gt;0,
(Table1[[#This Row],[Actual_Sales]]-Table1[[#This Row],[Budget_Sales]])/Table1[[#This Row],[Budget_Sales]],
(Table1[[#This Row],[Actual_Sales]]-Table1[[#This Row],[Budget_Sales]])/ABS(Table1[[#This Row],[Budget_Sales]])
)
)</f>
        <v>0.15555555555555556</v>
      </c>
      <c r="I4097" s="5" t="str">
        <f>IF(Table1[[#This Row],[Sales_Var]]&gt;=0,"Above Budget","Below Budget")</f>
        <v>Above Budget</v>
      </c>
      <c r="J4097">
        <f>Table1[[#This Row],[Actual_Sales]]-(Table1[[#This Row],[COGS]]+Table1[[#This Row],[Expenses]])</f>
        <v>-25</v>
      </c>
      <c r="K4097">
        <v>-10</v>
      </c>
      <c r="L4097">
        <f>Table1[[#This Row],[Actual_Profit]]-Table1[[#This Row],[Budget_Profit]]</f>
        <v>-15</v>
      </c>
      <c r="M4097" s="5">
        <f>IF(
Table1[[#This Row],[Budget_Profit]]=0,
"",
IF(
Table1[[#This Row],[Budget_Profit]]&gt;0,
(Table1[[#This Row],[Actual_Profit]]-Table1[[#This Row],[Budget_Profit]])/Table1[[#This Row],[Budget_Profit]],
(Table1[[#This Row],[Actual_Profit]]-Table1[[#This Row],[Budget_Profit]])/ABS(Table1[[#This Row],[Budget_Profit]])
)
)</f>
        <v>-1.5</v>
      </c>
      <c r="N4097" s="5" t="str">
        <f>IF(Table1[[#This Row],[Profit_Var]]&gt;=0, "Above Budget", "Below Budget")</f>
        <v>Below Budget</v>
      </c>
      <c r="O4097">
        <v>52</v>
      </c>
      <c r="P4097">
        <v>40</v>
      </c>
      <c r="Q4097">
        <f>Table1[[#This Row],[COGS]]-Table1[[#This Row],[Budget_COGS]]</f>
        <v>12</v>
      </c>
      <c r="R4097" s="5">
        <f>IF(
Table1[[#This Row],[Budget_COGS]]=0,
"",
IF(
Table1[[#This Row],[Budget_COGS]]&gt;0,
(Table1[[#This Row],[Budget_COGS]]-Table1[[#This Row],[COGS]]) / Table1[[#This Row],[Budget_COGS]],
(Table1[[#This Row],[Budget_COGS]]-Table1[[#This Row],[COGS]]) / ABS(Table1[[#This Row],[Budget_COGS]])
)
)</f>
        <v>-0.3</v>
      </c>
      <c r="S4097" s="5" t="str">
        <f>IF(Table1[[#This Row],[COGS _Var]]&gt;=0, "Above Budget", "Below Budget")</f>
        <v>Above Budget</v>
      </c>
      <c r="T4097">
        <f>Table1[[#This Row],[Actual_Sales]]-Table1[[#This Row],[COGS]]</f>
        <v>52</v>
      </c>
      <c r="U4097">
        <v>50</v>
      </c>
      <c r="V4097">
        <f>Table1[[#This Row],[Gross_Margin]]-Table1[[#This Row],[Budget_Margin]]</f>
        <v>2</v>
      </c>
      <c r="W4097" s="5">
        <f>IF(
Table1[[#This Row],[Budget_Margin]]=0,
"",
IF(
Table1[[#This Row],[Budget_Margin]]&gt;0,
(Table1[[#This Row],[Gross_Margin]]-Table1[[#This Row],[Budget_Margin]]) / Table1[[#This Row],[Budget_Margin]],
(Table1[[#This Row],[Gross_Margin]]-Table1[[#This Row],[Budget_Margin]]) / ABS(Table1[[#This Row],[Budget_Margin]])
)
)</f>
        <v>0.04</v>
      </c>
      <c r="X4097" s="5" t="str">
        <f>IF(Table1[[#This Row],[Margin_Var]]&gt;=0, "Above Budget", "Below Budget")</f>
        <v>Above Budget</v>
      </c>
      <c r="Y4097" s="5">
        <f>IFERROR(Table1[[#This Row],[Gross_Margin]]/Table1[[#This Row],[Actual_Sales]],0)</f>
        <v>0.5</v>
      </c>
      <c r="Z4097" s="5">
        <f>Table1[[#This Row],[Actual_Profit]]/Table1[[#This Row],[Actual_Sales]]</f>
        <v>-0.24038461538461539</v>
      </c>
      <c r="AA4097">
        <v>77</v>
      </c>
      <c r="AB4097" s="5">
        <f>IFERROR(Table1[[#This Row],[Expenses]]/Table1[[#This Row],[Actual_Sales]],0)</f>
        <v>0.74038461538461542</v>
      </c>
      <c r="AC4097">
        <v>47</v>
      </c>
      <c r="AD4097">
        <v>520</v>
      </c>
      <c r="AE4097" s="5">
        <f>IFERROR(Table1[[#This Row],[Inventory]]/Table1[[#This Row],[Actual_Sales]],0)</f>
        <v>5</v>
      </c>
    </row>
    <row r="4098" spans="1:31" x14ac:dyDescent="0.25">
      <c r="A4098">
        <v>1463</v>
      </c>
      <c r="B4098">
        <v>435</v>
      </c>
      <c r="C4098">
        <v>13</v>
      </c>
      <c r="D4098" s="2">
        <v>40422</v>
      </c>
      <c r="E4098">
        <v>54</v>
      </c>
      <c r="F4098">
        <v>30</v>
      </c>
      <c r="G4098">
        <f>Table1[[#This Row],[Actual_Sales]]-Table1[[#This Row],[Budget_Sales]]</f>
        <v>24</v>
      </c>
      <c r="H4098" s="5">
        <f>IF(
Table1[[#This Row],[Budget_Sales]]=0,
"",
IF(
Table1[[#This Row],[Budget_Sales]]&gt;0,
(Table1[[#This Row],[Actual_Sales]]-Table1[[#This Row],[Budget_Sales]])/Table1[[#This Row],[Budget_Sales]],
(Table1[[#This Row],[Actual_Sales]]-Table1[[#This Row],[Budget_Sales]])/ABS(Table1[[#This Row],[Budget_Sales]])
)
)</f>
        <v>0.8</v>
      </c>
      <c r="I4098" s="5" t="str">
        <f>IF(Table1[[#This Row],[Sales_Var]]&gt;=0,"Above Budget","Below Budget")</f>
        <v>Above Budget</v>
      </c>
      <c r="J4098">
        <f>Table1[[#This Row],[Actual_Sales]]-(Table1[[#This Row],[COGS]]+Table1[[#This Row],[Expenses]])</f>
        <v>-13</v>
      </c>
      <c r="K4098">
        <v>0</v>
      </c>
      <c r="L4098">
        <f>Table1[[#This Row],[Actual_Profit]]-Table1[[#This Row],[Budget_Profit]]</f>
        <v>-13</v>
      </c>
      <c r="M4098" s="5" t="str">
        <f>IF(
Table1[[#This Row],[Budget_Profit]]=0,
"",
IF(
Table1[[#This Row],[Budget_Profit]]&gt;0,
(Table1[[#This Row],[Actual_Profit]]-Table1[[#This Row],[Budget_Profit]])/Table1[[#This Row],[Budget_Profit]],
(Table1[[#This Row],[Actual_Profit]]-Table1[[#This Row],[Budget_Profit]])/ABS(Table1[[#This Row],[Budget_Profit]])
)
)</f>
        <v/>
      </c>
      <c r="N4098" s="5" t="str">
        <f>IF(Table1[[#This Row],[Profit_Var]]&gt;=0, "Above Budget", "Below Budget")</f>
        <v>Below Budget</v>
      </c>
      <c r="O4098">
        <v>24</v>
      </c>
      <c r="P4098">
        <v>10</v>
      </c>
      <c r="Q4098">
        <f>Table1[[#This Row],[COGS]]-Table1[[#This Row],[Budget_COGS]]</f>
        <v>14</v>
      </c>
      <c r="R4098" s="5">
        <f>IF(
Table1[[#This Row],[Budget_COGS]]=0,
"",
IF(
Table1[[#This Row],[Budget_COGS]]&gt;0,
(Table1[[#This Row],[Budget_COGS]]-Table1[[#This Row],[COGS]]) / Table1[[#This Row],[Budget_COGS]],
(Table1[[#This Row],[Budget_COGS]]-Table1[[#This Row],[COGS]]) / ABS(Table1[[#This Row],[Budget_COGS]])
)
)</f>
        <v>-1.4</v>
      </c>
      <c r="S4098" s="5" t="str">
        <f>IF(Table1[[#This Row],[COGS _Var]]&gt;=0, "Above Budget", "Below Budget")</f>
        <v>Above Budget</v>
      </c>
      <c r="T4098">
        <f>Table1[[#This Row],[Actual_Sales]]-Table1[[#This Row],[COGS]]</f>
        <v>30</v>
      </c>
      <c r="U4098">
        <v>20</v>
      </c>
      <c r="V4098">
        <f>Table1[[#This Row],[Gross_Margin]]-Table1[[#This Row],[Budget_Margin]]</f>
        <v>10</v>
      </c>
      <c r="W4098" s="5">
        <f>IF(
Table1[[#This Row],[Budget_Margin]]=0,
"",
IF(
Table1[[#This Row],[Budget_Margin]]&gt;0,
(Table1[[#This Row],[Gross_Margin]]-Table1[[#This Row],[Budget_Margin]]) / Table1[[#This Row],[Budget_Margin]],
(Table1[[#This Row],[Gross_Margin]]-Table1[[#This Row],[Budget_Margin]]) / ABS(Table1[[#This Row],[Budget_Margin]])
)
)</f>
        <v>0.5</v>
      </c>
      <c r="X4098" s="5" t="str">
        <f>IF(Table1[[#This Row],[Margin_Var]]&gt;=0, "Above Budget", "Below Budget")</f>
        <v>Above Budget</v>
      </c>
      <c r="Y4098" s="5">
        <f>IFERROR(Table1[[#This Row],[Gross_Margin]]/Table1[[#This Row],[Actual_Sales]],0)</f>
        <v>0.55555555555555558</v>
      </c>
      <c r="Z4098" s="5">
        <f>Table1[[#This Row],[Actual_Profit]]/Table1[[#This Row],[Actual_Sales]]</f>
        <v>-0.24074074074074073</v>
      </c>
      <c r="AA4098">
        <v>43</v>
      </c>
      <c r="AB4098" s="5">
        <f>IFERROR(Table1[[#This Row],[Expenses]]/Table1[[#This Row],[Actual_Sales]],0)</f>
        <v>0.79629629629629628</v>
      </c>
      <c r="AC4098">
        <v>9</v>
      </c>
      <c r="AD4098">
        <v>212</v>
      </c>
      <c r="AE4098" s="5">
        <f>IFERROR(Table1[[#This Row],[Inventory]]/Table1[[#This Row],[Actual_Sales]],0)</f>
        <v>3.925925925925926</v>
      </c>
    </row>
    <row r="4099" spans="1:31" x14ac:dyDescent="0.25">
      <c r="A4099">
        <v>957</v>
      </c>
      <c r="B4099">
        <v>505</v>
      </c>
      <c r="C4099">
        <v>3</v>
      </c>
      <c r="D4099" s="2">
        <v>40330</v>
      </c>
      <c r="E4099">
        <v>141</v>
      </c>
      <c r="F4099">
        <v>170</v>
      </c>
      <c r="G4099">
        <f>Table1[[#This Row],[Actual_Sales]]-Table1[[#This Row],[Budget_Sales]]</f>
        <v>-29</v>
      </c>
      <c r="H4099" s="5">
        <f>IF(
Table1[[#This Row],[Budget_Sales]]=0,
"",
IF(
Table1[[#This Row],[Budget_Sales]]&gt;0,
(Table1[[#This Row],[Actual_Sales]]-Table1[[#This Row],[Budget_Sales]])/Table1[[#This Row],[Budget_Sales]],
(Table1[[#This Row],[Actual_Sales]]-Table1[[#This Row],[Budget_Sales]])/ABS(Table1[[#This Row],[Budget_Sales]])
)
)</f>
        <v>-0.17058823529411765</v>
      </c>
      <c r="I4099" s="5" t="str">
        <f>IF(Table1[[#This Row],[Sales_Var]]&gt;=0,"Above Budget","Below Budget")</f>
        <v>Below Budget</v>
      </c>
      <c r="J4099">
        <f>Table1[[#This Row],[Actual_Sales]]-(Table1[[#This Row],[COGS]]+Table1[[#This Row],[Expenses]])</f>
        <v>-34</v>
      </c>
      <c r="K4099">
        <v>-20</v>
      </c>
      <c r="L4099">
        <f>Table1[[#This Row],[Actual_Profit]]-Table1[[#This Row],[Budget_Profit]]</f>
        <v>-14</v>
      </c>
      <c r="M4099" s="5">
        <f>IF(
Table1[[#This Row],[Budget_Profit]]=0,
"",
IF(
Table1[[#This Row],[Budget_Profit]]&gt;0,
(Table1[[#This Row],[Actual_Profit]]-Table1[[#This Row],[Budget_Profit]])/Table1[[#This Row],[Budget_Profit]],
(Table1[[#This Row],[Actual_Profit]]-Table1[[#This Row],[Budget_Profit]])/ABS(Table1[[#This Row],[Budget_Profit]])
)
)</f>
        <v>-0.7</v>
      </c>
      <c r="N4099" s="5" t="str">
        <f>IF(Table1[[#This Row],[Profit_Var]]&gt;=0, "Above Budget", "Below Budget")</f>
        <v>Below Budget</v>
      </c>
      <c r="O4099">
        <v>116</v>
      </c>
      <c r="P4099">
        <v>140</v>
      </c>
      <c r="Q4099">
        <f>Table1[[#This Row],[COGS]]-Table1[[#This Row],[Budget_COGS]]</f>
        <v>-24</v>
      </c>
      <c r="R4099" s="5">
        <f>IF(
Table1[[#This Row],[Budget_COGS]]=0,
"",
IF(
Table1[[#This Row],[Budget_COGS]]&gt;0,
(Table1[[#This Row],[Budget_COGS]]-Table1[[#This Row],[COGS]]) / Table1[[#This Row],[Budget_COGS]],
(Table1[[#This Row],[Budget_COGS]]-Table1[[#This Row],[COGS]]) / ABS(Table1[[#This Row],[Budget_COGS]])
)
)</f>
        <v>0.17142857142857143</v>
      </c>
      <c r="S4099" s="5" t="str">
        <f>IF(Table1[[#This Row],[COGS _Var]]&gt;=0, "Above Budget", "Below Budget")</f>
        <v>Below Budget</v>
      </c>
      <c r="T4099">
        <f>Table1[[#This Row],[Actual_Sales]]-Table1[[#This Row],[COGS]]</f>
        <v>25</v>
      </c>
      <c r="U4099">
        <v>30</v>
      </c>
      <c r="V4099">
        <f>Table1[[#This Row],[Gross_Margin]]-Table1[[#This Row],[Budget_Margin]]</f>
        <v>-5</v>
      </c>
      <c r="W4099" s="5">
        <f>IF(
Table1[[#This Row],[Budget_Margin]]=0,
"",
IF(
Table1[[#This Row],[Budget_Margin]]&gt;0,
(Table1[[#This Row],[Gross_Margin]]-Table1[[#This Row],[Budget_Margin]]) / Table1[[#This Row],[Budget_Margin]],
(Table1[[#This Row],[Gross_Margin]]-Table1[[#This Row],[Budget_Margin]]) / ABS(Table1[[#This Row],[Budget_Margin]])
)
)</f>
        <v>-0.16666666666666666</v>
      </c>
      <c r="X4099" s="5" t="str">
        <f>IF(Table1[[#This Row],[Margin_Var]]&gt;=0, "Above Budget", "Below Budget")</f>
        <v>Below Budget</v>
      </c>
      <c r="Y4099" s="5">
        <f>IFERROR(Table1[[#This Row],[Gross_Margin]]/Table1[[#This Row],[Actual_Sales]],0)</f>
        <v>0.1773049645390071</v>
      </c>
      <c r="Z4099" s="5">
        <f>Table1[[#This Row],[Actual_Profit]]/Table1[[#This Row],[Actual_Sales]]</f>
        <v>-0.24113475177304963</v>
      </c>
      <c r="AA4099">
        <v>59</v>
      </c>
      <c r="AB4099" s="5">
        <f>IFERROR(Table1[[#This Row],[Expenses]]/Table1[[#This Row],[Actual_Sales]],0)</f>
        <v>0.41843971631205673</v>
      </c>
      <c r="AC4099">
        <v>35</v>
      </c>
      <c r="AD4099">
        <v>1142</v>
      </c>
      <c r="AE4099" s="5">
        <f>IFERROR(Table1[[#This Row],[Inventory]]/Table1[[#This Row],[Actual_Sales]],0)</f>
        <v>8.0992907801418443</v>
      </c>
    </row>
    <row r="4100" spans="1:31" x14ac:dyDescent="0.25">
      <c r="A4100">
        <v>1647</v>
      </c>
      <c r="B4100">
        <v>435</v>
      </c>
      <c r="C4100">
        <v>10</v>
      </c>
      <c r="D4100" s="2">
        <v>40452</v>
      </c>
      <c r="E4100">
        <v>109</v>
      </c>
      <c r="F4100">
        <v>80</v>
      </c>
      <c r="G4100">
        <f>Table1[[#This Row],[Actual_Sales]]-Table1[[#This Row],[Budget_Sales]]</f>
        <v>29</v>
      </c>
      <c r="H4100" s="5">
        <f>IF(
Table1[[#This Row],[Budget_Sales]]=0,
"",
IF(
Table1[[#This Row],[Budget_Sales]]&gt;0,
(Table1[[#This Row],[Actual_Sales]]-Table1[[#This Row],[Budget_Sales]])/Table1[[#This Row],[Budget_Sales]],
(Table1[[#This Row],[Actual_Sales]]-Table1[[#This Row],[Budget_Sales]])/ABS(Table1[[#This Row],[Budget_Sales]])
)
)</f>
        <v>0.36249999999999999</v>
      </c>
      <c r="I4100" s="5" t="str">
        <f>IF(Table1[[#This Row],[Sales_Var]]&gt;=0,"Above Budget","Below Budget")</f>
        <v>Above Budget</v>
      </c>
      <c r="J4100">
        <f>Table1[[#This Row],[Actual_Sales]]-(Table1[[#This Row],[COGS]]+Table1[[#This Row],[Expenses]])</f>
        <v>-27</v>
      </c>
      <c r="K4100">
        <v>0</v>
      </c>
      <c r="L4100">
        <f>Table1[[#This Row],[Actual_Profit]]-Table1[[#This Row],[Budget_Profit]]</f>
        <v>-27</v>
      </c>
      <c r="M4100" s="5" t="str">
        <f>IF(
Table1[[#This Row],[Budget_Profit]]=0,
"",
IF(
Table1[[#This Row],[Budget_Profit]]&gt;0,
(Table1[[#This Row],[Actual_Profit]]-Table1[[#This Row],[Budget_Profit]])/Table1[[#This Row],[Budget_Profit]],
(Table1[[#This Row],[Actual_Profit]]-Table1[[#This Row],[Budget_Profit]])/ABS(Table1[[#This Row],[Budget_Profit]])
)
)</f>
        <v/>
      </c>
      <c r="N4100" s="5" t="str">
        <f>IF(Table1[[#This Row],[Profit_Var]]&gt;=0, "Above Budget", "Below Budget")</f>
        <v>Below Budget</v>
      </c>
      <c r="O4100">
        <v>86</v>
      </c>
      <c r="P4100">
        <v>60</v>
      </c>
      <c r="Q4100">
        <f>Table1[[#This Row],[COGS]]-Table1[[#This Row],[Budget_COGS]]</f>
        <v>26</v>
      </c>
      <c r="R4100" s="5">
        <f>IF(
Table1[[#This Row],[Budget_COGS]]=0,
"",
IF(
Table1[[#This Row],[Budget_COGS]]&gt;0,
(Table1[[#This Row],[Budget_COGS]]-Table1[[#This Row],[COGS]]) / Table1[[#This Row],[Budget_COGS]],
(Table1[[#This Row],[Budget_COGS]]-Table1[[#This Row],[COGS]]) / ABS(Table1[[#This Row],[Budget_COGS]])
)
)</f>
        <v>-0.43333333333333335</v>
      </c>
      <c r="S4100" s="5" t="str">
        <f>IF(Table1[[#This Row],[COGS _Var]]&gt;=0, "Above Budget", "Below Budget")</f>
        <v>Above Budget</v>
      </c>
      <c r="T4100">
        <f>Table1[[#This Row],[Actual_Sales]]-Table1[[#This Row],[COGS]]</f>
        <v>23</v>
      </c>
      <c r="U4100">
        <v>20</v>
      </c>
      <c r="V4100">
        <f>Table1[[#This Row],[Gross_Margin]]-Table1[[#This Row],[Budget_Margin]]</f>
        <v>3</v>
      </c>
      <c r="W4100" s="5">
        <f>IF(
Table1[[#This Row],[Budget_Margin]]=0,
"",
IF(
Table1[[#This Row],[Budget_Margin]]&gt;0,
(Table1[[#This Row],[Gross_Margin]]-Table1[[#This Row],[Budget_Margin]]) / Table1[[#This Row],[Budget_Margin]],
(Table1[[#This Row],[Gross_Margin]]-Table1[[#This Row],[Budget_Margin]]) / ABS(Table1[[#This Row],[Budget_Margin]])
)
)</f>
        <v>0.15</v>
      </c>
      <c r="X4100" s="5" t="str">
        <f>IF(Table1[[#This Row],[Margin_Var]]&gt;=0, "Above Budget", "Below Budget")</f>
        <v>Above Budget</v>
      </c>
      <c r="Y4100" s="5">
        <f>IFERROR(Table1[[#This Row],[Gross_Margin]]/Table1[[#This Row],[Actual_Sales]],0)</f>
        <v>0.21100917431192662</v>
      </c>
      <c r="Z4100" s="5">
        <f>Table1[[#This Row],[Actual_Profit]]/Table1[[#This Row],[Actual_Sales]]</f>
        <v>-0.24770642201834864</v>
      </c>
      <c r="AA4100">
        <v>50</v>
      </c>
      <c r="AB4100" s="5">
        <f>IFERROR(Table1[[#This Row],[Expenses]]/Table1[[#This Row],[Actual_Sales]],0)</f>
        <v>0.45871559633027525</v>
      </c>
      <c r="AC4100">
        <v>26</v>
      </c>
      <c r="AD4100">
        <v>1698</v>
      </c>
      <c r="AE4100" s="5">
        <f>IFERROR(Table1[[#This Row],[Inventory]]/Table1[[#This Row],[Actual_Sales]],0)</f>
        <v>15.577981651376147</v>
      </c>
    </row>
    <row r="4101" spans="1:31" x14ac:dyDescent="0.25">
      <c r="A4101">
        <v>2635</v>
      </c>
      <c r="B4101">
        <v>916</v>
      </c>
      <c r="C4101">
        <v>1</v>
      </c>
      <c r="D4101" s="2">
        <v>40603</v>
      </c>
      <c r="E4101">
        <v>133</v>
      </c>
      <c r="F4101">
        <v>150</v>
      </c>
      <c r="G4101">
        <f>Table1[[#This Row],[Actual_Sales]]-Table1[[#This Row],[Budget_Sales]]</f>
        <v>-17</v>
      </c>
      <c r="H4101" s="5">
        <f>IF(
Table1[[#This Row],[Budget_Sales]]=0,
"",
IF(
Table1[[#This Row],[Budget_Sales]]&gt;0,
(Table1[[#This Row],[Actual_Sales]]-Table1[[#This Row],[Budget_Sales]])/Table1[[#This Row],[Budget_Sales]],
(Table1[[#This Row],[Actual_Sales]]-Table1[[#This Row],[Budget_Sales]])/ABS(Table1[[#This Row],[Budget_Sales]])
)
)</f>
        <v>-0.11333333333333333</v>
      </c>
      <c r="I4101" s="5" t="str">
        <f>IF(Table1[[#This Row],[Sales_Var]]&gt;=0,"Above Budget","Below Budget")</f>
        <v>Below Budget</v>
      </c>
      <c r="J4101">
        <f>Table1[[#This Row],[Actual_Sales]]-(Table1[[#This Row],[COGS]]+Table1[[#This Row],[Expenses]])</f>
        <v>-33</v>
      </c>
      <c r="K4101">
        <v>-30</v>
      </c>
      <c r="L4101">
        <f>Table1[[#This Row],[Actual_Profit]]-Table1[[#This Row],[Budget_Profit]]</f>
        <v>-3</v>
      </c>
      <c r="M4101" s="5">
        <f>IF(
Table1[[#This Row],[Budget_Profit]]=0,
"",
IF(
Table1[[#This Row],[Budget_Profit]]&gt;0,
(Table1[[#This Row],[Actual_Profit]]-Table1[[#This Row],[Budget_Profit]])/Table1[[#This Row],[Budget_Profit]],
(Table1[[#This Row],[Actual_Profit]]-Table1[[#This Row],[Budget_Profit]])/ABS(Table1[[#This Row],[Budget_Profit]])
)
)</f>
        <v>-0.1</v>
      </c>
      <c r="N4101" s="5" t="str">
        <f>IF(Table1[[#This Row],[Profit_Var]]&gt;=0, "Above Budget", "Below Budget")</f>
        <v>Below Budget</v>
      </c>
      <c r="O4101">
        <v>109</v>
      </c>
      <c r="P4101">
        <v>130</v>
      </c>
      <c r="Q4101">
        <f>Table1[[#This Row],[COGS]]-Table1[[#This Row],[Budget_COGS]]</f>
        <v>-21</v>
      </c>
      <c r="R4101" s="5">
        <f>IF(
Table1[[#This Row],[Budget_COGS]]=0,
"",
IF(
Table1[[#This Row],[Budget_COGS]]&gt;0,
(Table1[[#This Row],[Budget_COGS]]-Table1[[#This Row],[COGS]]) / Table1[[#This Row],[Budget_COGS]],
(Table1[[#This Row],[Budget_COGS]]-Table1[[#This Row],[COGS]]) / ABS(Table1[[#This Row],[Budget_COGS]])
)
)</f>
        <v>0.16153846153846155</v>
      </c>
      <c r="S4101" s="5" t="str">
        <f>IF(Table1[[#This Row],[COGS _Var]]&gt;=0, "Above Budget", "Below Budget")</f>
        <v>Below Budget</v>
      </c>
      <c r="T4101">
        <f>Table1[[#This Row],[Actual_Sales]]-Table1[[#This Row],[COGS]]</f>
        <v>24</v>
      </c>
      <c r="U4101">
        <v>20</v>
      </c>
      <c r="V4101">
        <f>Table1[[#This Row],[Gross_Margin]]-Table1[[#This Row],[Budget_Margin]]</f>
        <v>4</v>
      </c>
      <c r="W4101" s="5">
        <f>IF(
Table1[[#This Row],[Budget_Margin]]=0,
"",
IF(
Table1[[#This Row],[Budget_Margin]]&gt;0,
(Table1[[#This Row],[Gross_Margin]]-Table1[[#This Row],[Budget_Margin]]) / Table1[[#This Row],[Budget_Margin]],
(Table1[[#This Row],[Gross_Margin]]-Table1[[#This Row],[Budget_Margin]]) / ABS(Table1[[#This Row],[Budget_Margin]])
)
)</f>
        <v>0.2</v>
      </c>
      <c r="X4101" s="5" t="str">
        <f>IF(Table1[[#This Row],[Margin_Var]]&gt;=0, "Above Budget", "Below Budget")</f>
        <v>Above Budget</v>
      </c>
      <c r="Y4101" s="5">
        <f>IFERROR(Table1[[#This Row],[Gross_Margin]]/Table1[[#This Row],[Actual_Sales]],0)</f>
        <v>0.18045112781954886</v>
      </c>
      <c r="Z4101" s="5">
        <f>Table1[[#This Row],[Actual_Profit]]/Table1[[#This Row],[Actual_Sales]]</f>
        <v>-0.24812030075187969</v>
      </c>
      <c r="AA4101">
        <v>57</v>
      </c>
      <c r="AB4101" s="5">
        <f>IFERROR(Table1[[#This Row],[Expenses]]/Table1[[#This Row],[Actual_Sales]],0)</f>
        <v>0.42857142857142855</v>
      </c>
      <c r="AC4101">
        <v>34</v>
      </c>
      <c r="AD4101">
        <v>796</v>
      </c>
      <c r="AE4101" s="5">
        <f>IFERROR(Table1[[#This Row],[Inventory]]/Table1[[#This Row],[Actual_Sales]],0)</f>
        <v>5.9849624060150379</v>
      </c>
    </row>
    <row r="4102" spans="1:31" x14ac:dyDescent="0.25">
      <c r="A4102">
        <v>4143</v>
      </c>
      <c r="B4102">
        <v>505</v>
      </c>
      <c r="C4102">
        <v>4</v>
      </c>
      <c r="D4102" s="2">
        <v>40878</v>
      </c>
      <c r="E4102">
        <v>48</v>
      </c>
      <c r="F4102">
        <v>30</v>
      </c>
      <c r="G4102">
        <f>Table1[[#This Row],[Actual_Sales]]-Table1[[#This Row],[Budget_Sales]]</f>
        <v>18</v>
      </c>
      <c r="H4102" s="5">
        <f>IF(
Table1[[#This Row],[Budget_Sales]]=0,
"",
IF(
Table1[[#This Row],[Budget_Sales]]&gt;0,
(Table1[[#This Row],[Actual_Sales]]-Table1[[#This Row],[Budget_Sales]])/Table1[[#This Row],[Budget_Sales]],
(Table1[[#This Row],[Actual_Sales]]-Table1[[#This Row],[Budget_Sales]])/ABS(Table1[[#This Row],[Budget_Sales]])
)
)</f>
        <v>0.6</v>
      </c>
      <c r="I4102" s="5" t="str">
        <f>IF(Table1[[#This Row],[Sales_Var]]&gt;=0,"Above Budget","Below Budget")</f>
        <v>Above Budget</v>
      </c>
      <c r="J4102">
        <f>Table1[[#This Row],[Actual_Sales]]-(Table1[[#This Row],[COGS]]+Table1[[#This Row],[Expenses]])</f>
        <v>-12</v>
      </c>
      <c r="K4102">
        <v>-10</v>
      </c>
      <c r="L4102">
        <f>Table1[[#This Row],[Actual_Profit]]-Table1[[#This Row],[Budget_Profit]]</f>
        <v>-2</v>
      </c>
      <c r="M4102" s="5">
        <f>IF(
Table1[[#This Row],[Budget_Profit]]=0,
"",
IF(
Table1[[#This Row],[Budget_Profit]]&gt;0,
(Table1[[#This Row],[Actual_Profit]]-Table1[[#This Row],[Budget_Profit]])/Table1[[#This Row],[Budget_Profit]],
(Table1[[#This Row],[Actual_Profit]]-Table1[[#This Row],[Budget_Profit]])/ABS(Table1[[#This Row],[Budget_Profit]])
)
)</f>
        <v>-0.2</v>
      </c>
      <c r="N4102" s="5" t="str">
        <f>IF(Table1[[#This Row],[Profit_Var]]&gt;=0, "Above Budget", "Below Budget")</f>
        <v>Below Budget</v>
      </c>
      <c r="O4102">
        <v>20</v>
      </c>
      <c r="P4102">
        <v>10</v>
      </c>
      <c r="Q4102">
        <f>Table1[[#This Row],[COGS]]-Table1[[#This Row],[Budget_COGS]]</f>
        <v>10</v>
      </c>
      <c r="R4102" s="5">
        <f>IF(
Table1[[#This Row],[Budget_COGS]]=0,
"",
IF(
Table1[[#This Row],[Budget_COGS]]&gt;0,
(Table1[[#This Row],[Budget_COGS]]-Table1[[#This Row],[COGS]]) / Table1[[#This Row],[Budget_COGS]],
(Table1[[#This Row],[Budget_COGS]]-Table1[[#This Row],[COGS]]) / ABS(Table1[[#This Row],[Budget_COGS]])
)
)</f>
        <v>-1</v>
      </c>
      <c r="S4102" s="5" t="str">
        <f>IF(Table1[[#This Row],[COGS _Var]]&gt;=0, "Above Budget", "Below Budget")</f>
        <v>Above Budget</v>
      </c>
      <c r="T4102">
        <f>Table1[[#This Row],[Actual_Sales]]-Table1[[#This Row],[COGS]]</f>
        <v>28</v>
      </c>
      <c r="U4102">
        <v>20</v>
      </c>
      <c r="V4102">
        <f>Table1[[#This Row],[Gross_Margin]]-Table1[[#This Row],[Budget_Margin]]</f>
        <v>8</v>
      </c>
      <c r="W4102" s="5">
        <f>IF(
Table1[[#This Row],[Budget_Margin]]=0,
"",
IF(
Table1[[#This Row],[Budget_Margin]]&gt;0,
(Table1[[#This Row],[Gross_Margin]]-Table1[[#This Row],[Budget_Margin]]) / Table1[[#This Row],[Budget_Margin]],
(Table1[[#This Row],[Gross_Margin]]-Table1[[#This Row],[Budget_Margin]]) / ABS(Table1[[#This Row],[Budget_Margin]])
)
)</f>
        <v>0.4</v>
      </c>
      <c r="X4102" s="5" t="str">
        <f>IF(Table1[[#This Row],[Margin_Var]]&gt;=0, "Above Budget", "Below Budget")</f>
        <v>Above Budget</v>
      </c>
      <c r="Y4102" s="5">
        <f>IFERROR(Table1[[#This Row],[Gross_Margin]]/Table1[[#This Row],[Actual_Sales]],0)</f>
        <v>0.58333333333333337</v>
      </c>
      <c r="Z4102" s="5">
        <f>Table1[[#This Row],[Actual_Profit]]/Table1[[#This Row],[Actual_Sales]]</f>
        <v>-0.25</v>
      </c>
      <c r="AA4102">
        <v>40</v>
      </c>
      <c r="AB4102" s="5">
        <f>IFERROR(Table1[[#This Row],[Expenses]]/Table1[[#This Row],[Actual_Sales]],0)</f>
        <v>0.83333333333333337</v>
      </c>
      <c r="AC4102">
        <v>7</v>
      </c>
      <c r="AD4102">
        <v>-598</v>
      </c>
      <c r="AE4102" s="5">
        <f>IFERROR(Table1[[#This Row],[Inventory]]/Table1[[#This Row],[Actual_Sales]],0)</f>
        <v>-12.458333333333334</v>
      </c>
    </row>
    <row r="4103" spans="1:31" x14ac:dyDescent="0.25">
      <c r="A4103">
        <v>4126</v>
      </c>
      <c r="B4103">
        <v>435</v>
      </c>
      <c r="C4103">
        <v>13</v>
      </c>
      <c r="D4103" s="2">
        <v>40878</v>
      </c>
      <c r="E4103">
        <v>48</v>
      </c>
      <c r="F4103">
        <v>30</v>
      </c>
      <c r="G4103">
        <f>Table1[[#This Row],[Actual_Sales]]-Table1[[#This Row],[Budget_Sales]]</f>
        <v>18</v>
      </c>
      <c r="H4103" s="5">
        <f>IF(
Table1[[#This Row],[Budget_Sales]]=0,
"",
IF(
Table1[[#This Row],[Budget_Sales]]&gt;0,
(Table1[[#This Row],[Actual_Sales]]-Table1[[#This Row],[Budget_Sales]])/Table1[[#This Row],[Budget_Sales]],
(Table1[[#This Row],[Actual_Sales]]-Table1[[#This Row],[Budget_Sales]])/ABS(Table1[[#This Row],[Budget_Sales]])
)
)</f>
        <v>0.6</v>
      </c>
      <c r="I4103" s="5" t="str">
        <f>IF(Table1[[#This Row],[Sales_Var]]&gt;=0,"Above Budget","Below Budget")</f>
        <v>Above Budget</v>
      </c>
      <c r="J4103">
        <f>Table1[[#This Row],[Actual_Sales]]-(Table1[[#This Row],[COGS]]+Table1[[#This Row],[Expenses]])</f>
        <v>-12</v>
      </c>
      <c r="K4103">
        <v>0</v>
      </c>
      <c r="L4103">
        <f>Table1[[#This Row],[Actual_Profit]]-Table1[[#This Row],[Budget_Profit]]</f>
        <v>-12</v>
      </c>
      <c r="M4103" s="5" t="str">
        <f>IF(
Table1[[#This Row],[Budget_Profit]]=0,
"",
IF(
Table1[[#This Row],[Budget_Profit]]&gt;0,
(Table1[[#This Row],[Actual_Profit]]-Table1[[#This Row],[Budget_Profit]])/Table1[[#This Row],[Budget_Profit]],
(Table1[[#This Row],[Actual_Profit]]-Table1[[#This Row],[Budget_Profit]])/ABS(Table1[[#This Row],[Budget_Profit]])
)
)</f>
        <v/>
      </c>
      <c r="N4103" s="5" t="str">
        <f>IF(Table1[[#This Row],[Profit_Var]]&gt;=0, "Above Budget", "Below Budget")</f>
        <v>Below Budget</v>
      </c>
      <c r="O4103">
        <v>20</v>
      </c>
      <c r="P4103">
        <v>10</v>
      </c>
      <c r="Q4103">
        <f>Table1[[#This Row],[COGS]]-Table1[[#This Row],[Budget_COGS]]</f>
        <v>10</v>
      </c>
      <c r="R4103" s="5">
        <f>IF(
Table1[[#This Row],[Budget_COGS]]=0,
"",
IF(
Table1[[#This Row],[Budget_COGS]]&gt;0,
(Table1[[#This Row],[Budget_COGS]]-Table1[[#This Row],[COGS]]) / Table1[[#This Row],[Budget_COGS]],
(Table1[[#This Row],[Budget_COGS]]-Table1[[#This Row],[COGS]]) / ABS(Table1[[#This Row],[Budget_COGS]])
)
)</f>
        <v>-1</v>
      </c>
      <c r="S4103" s="5" t="str">
        <f>IF(Table1[[#This Row],[COGS _Var]]&gt;=0, "Above Budget", "Below Budget")</f>
        <v>Above Budget</v>
      </c>
      <c r="T4103">
        <f>Table1[[#This Row],[Actual_Sales]]-Table1[[#This Row],[COGS]]</f>
        <v>28</v>
      </c>
      <c r="U4103">
        <v>20</v>
      </c>
      <c r="V4103">
        <f>Table1[[#This Row],[Gross_Margin]]-Table1[[#This Row],[Budget_Margin]]</f>
        <v>8</v>
      </c>
      <c r="W4103" s="5">
        <f>IF(
Table1[[#This Row],[Budget_Margin]]=0,
"",
IF(
Table1[[#This Row],[Budget_Margin]]&gt;0,
(Table1[[#This Row],[Gross_Margin]]-Table1[[#This Row],[Budget_Margin]]) / Table1[[#This Row],[Budget_Margin]],
(Table1[[#This Row],[Gross_Margin]]-Table1[[#This Row],[Budget_Margin]]) / ABS(Table1[[#This Row],[Budget_Margin]])
)
)</f>
        <v>0.4</v>
      </c>
      <c r="X4103" s="5" t="str">
        <f>IF(Table1[[#This Row],[Margin_Var]]&gt;=0, "Above Budget", "Below Budget")</f>
        <v>Above Budget</v>
      </c>
      <c r="Y4103" s="5">
        <f>IFERROR(Table1[[#This Row],[Gross_Margin]]/Table1[[#This Row],[Actual_Sales]],0)</f>
        <v>0.58333333333333337</v>
      </c>
      <c r="Z4103" s="5">
        <f>Table1[[#This Row],[Actual_Profit]]/Table1[[#This Row],[Actual_Sales]]</f>
        <v>-0.25</v>
      </c>
      <c r="AA4103">
        <v>40</v>
      </c>
      <c r="AB4103" s="5">
        <f>IFERROR(Table1[[#This Row],[Expenses]]/Table1[[#This Row],[Actual_Sales]],0)</f>
        <v>0.83333333333333337</v>
      </c>
      <c r="AC4103">
        <v>7</v>
      </c>
      <c r="AD4103">
        <v>218</v>
      </c>
      <c r="AE4103" s="5">
        <f>IFERROR(Table1[[#This Row],[Inventory]]/Table1[[#This Row],[Actual_Sales]],0)</f>
        <v>4.541666666666667</v>
      </c>
    </row>
    <row r="4104" spans="1:31" x14ac:dyDescent="0.25">
      <c r="A4104">
        <v>2196</v>
      </c>
      <c r="B4104">
        <v>505</v>
      </c>
      <c r="C4104">
        <v>3</v>
      </c>
      <c r="D4104" s="2">
        <v>40544</v>
      </c>
      <c r="E4104">
        <v>111</v>
      </c>
      <c r="F4104">
        <v>120</v>
      </c>
      <c r="G4104">
        <f>Table1[[#This Row],[Actual_Sales]]-Table1[[#This Row],[Budget_Sales]]</f>
        <v>-9</v>
      </c>
      <c r="H4104" s="5">
        <f>IF(
Table1[[#This Row],[Budget_Sales]]=0,
"",
IF(
Table1[[#This Row],[Budget_Sales]]&gt;0,
(Table1[[#This Row],[Actual_Sales]]-Table1[[#This Row],[Budget_Sales]])/Table1[[#This Row],[Budget_Sales]],
(Table1[[#This Row],[Actual_Sales]]-Table1[[#This Row],[Budget_Sales]])/ABS(Table1[[#This Row],[Budget_Sales]])
)
)</f>
        <v>-7.4999999999999997E-2</v>
      </c>
      <c r="I4104" s="5" t="str">
        <f>IF(Table1[[#This Row],[Sales_Var]]&gt;=0,"Above Budget","Below Budget")</f>
        <v>Below Budget</v>
      </c>
      <c r="J4104">
        <f>Table1[[#This Row],[Actual_Sales]]-(Table1[[#This Row],[COGS]]+Table1[[#This Row],[Expenses]])</f>
        <v>-29</v>
      </c>
      <c r="K4104">
        <v>-30</v>
      </c>
      <c r="L4104">
        <f>Table1[[#This Row],[Actual_Profit]]-Table1[[#This Row],[Budget_Profit]]</f>
        <v>1</v>
      </c>
      <c r="M4104" s="5">
        <f>IF(
Table1[[#This Row],[Budget_Profit]]=0,
"",
IF(
Table1[[#This Row],[Budget_Profit]]&gt;0,
(Table1[[#This Row],[Actual_Profit]]-Table1[[#This Row],[Budget_Profit]])/Table1[[#This Row],[Budget_Profit]],
(Table1[[#This Row],[Actual_Profit]]-Table1[[#This Row],[Budget_Profit]])/ABS(Table1[[#This Row],[Budget_Profit]])
)
)</f>
        <v>3.3333333333333333E-2</v>
      </c>
      <c r="N4104" s="5" t="str">
        <f>IF(Table1[[#This Row],[Profit_Var]]&gt;=0, "Above Budget", "Below Budget")</f>
        <v>Above Budget</v>
      </c>
      <c r="O4104">
        <v>88</v>
      </c>
      <c r="P4104">
        <v>110</v>
      </c>
      <c r="Q4104">
        <f>Table1[[#This Row],[COGS]]-Table1[[#This Row],[Budget_COGS]]</f>
        <v>-22</v>
      </c>
      <c r="R4104" s="5">
        <f>IF(
Table1[[#This Row],[Budget_COGS]]=0,
"",
IF(
Table1[[#This Row],[Budget_COGS]]&gt;0,
(Table1[[#This Row],[Budget_COGS]]-Table1[[#This Row],[COGS]]) / Table1[[#This Row],[Budget_COGS]],
(Table1[[#This Row],[Budget_COGS]]-Table1[[#This Row],[COGS]]) / ABS(Table1[[#This Row],[Budget_COGS]])
)
)</f>
        <v>0.2</v>
      </c>
      <c r="S4104" s="5" t="str">
        <f>IF(Table1[[#This Row],[COGS _Var]]&gt;=0, "Above Budget", "Below Budget")</f>
        <v>Below Budget</v>
      </c>
      <c r="T4104">
        <f>Table1[[#This Row],[Actual_Sales]]-Table1[[#This Row],[COGS]]</f>
        <v>23</v>
      </c>
      <c r="U4104">
        <v>10</v>
      </c>
      <c r="V4104">
        <f>Table1[[#This Row],[Gross_Margin]]-Table1[[#This Row],[Budget_Margin]]</f>
        <v>13</v>
      </c>
      <c r="W4104" s="5">
        <f>IF(
Table1[[#This Row],[Budget_Margin]]=0,
"",
IF(
Table1[[#This Row],[Budget_Margin]]&gt;0,
(Table1[[#This Row],[Gross_Margin]]-Table1[[#This Row],[Budget_Margin]]) / Table1[[#This Row],[Budget_Margin]],
(Table1[[#This Row],[Gross_Margin]]-Table1[[#This Row],[Budget_Margin]]) / ABS(Table1[[#This Row],[Budget_Margin]])
)
)</f>
        <v>1.3</v>
      </c>
      <c r="X4104" s="5" t="str">
        <f>IF(Table1[[#This Row],[Margin_Var]]&gt;=0, "Above Budget", "Below Budget")</f>
        <v>Above Budget</v>
      </c>
      <c r="Y4104" s="5">
        <f>IFERROR(Table1[[#This Row],[Gross_Margin]]/Table1[[#This Row],[Actual_Sales]],0)</f>
        <v>0.2072072072072072</v>
      </c>
      <c r="Z4104" s="5">
        <f>Table1[[#This Row],[Actual_Profit]]/Table1[[#This Row],[Actual_Sales]]</f>
        <v>-0.26126126126126126</v>
      </c>
      <c r="AA4104">
        <v>52</v>
      </c>
      <c r="AB4104" s="5">
        <f>IFERROR(Table1[[#This Row],[Expenses]]/Table1[[#This Row],[Actual_Sales]],0)</f>
        <v>0.46846846846846846</v>
      </c>
      <c r="AC4104">
        <v>27</v>
      </c>
      <c r="AD4104">
        <v>525</v>
      </c>
      <c r="AE4104" s="5">
        <f>IFERROR(Table1[[#This Row],[Inventory]]/Table1[[#This Row],[Actual_Sales]],0)</f>
        <v>4.7297297297297298</v>
      </c>
    </row>
    <row r="4105" spans="1:31" x14ac:dyDescent="0.25">
      <c r="A4105">
        <v>2150</v>
      </c>
      <c r="B4105">
        <v>314</v>
      </c>
      <c r="C4105">
        <v>9</v>
      </c>
      <c r="D4105" s="2">
        <v>40544</v>
      </c>
      <c r="E4105">
        <v>111</v>
      </c>
      <c r="F4105">
        <v>80</v>
      </c>
      <c r="G4105">
        <f>Table1[[#This Row],[Actual_Sales]]-Table1[[#This Row],[Budget_Sales]]</f>
        <v>31</v>
      </c>
      <c r="H4105" s="5">
        <f>IF(
Table1[[#This Row],[Budget_Sales]]=0,
"",
IF(
Table1[[#This Row],[Budget_Sales]]&gt;0,
(Table1[[#This Row],[Actual_Sales]]-Table1[[#This Row],[Budget_Sales]])/Table1[[#This Row],[Budget_Sales]],
(Table1[[#This Row],[Actual_Sales]]-Table1[[#This Row],[Budget_Sales]])/ABS(Table1[[#This Row],[Budget_Sales]])
)
)</f>
        <v>0.38750000000000001</v>
      </c>
      <c r="I4105" s="5" t="str">
        <f>IF(Table1[[#This Row],[Sales_Var]]&gt;=0,"Above Budget","Below Budget")</f>
        <v>Above Budget</v>
      </c>
      <c r="J4105">
        <f>Table1[[#This Row],[Actual_Sales]]-(Table1[[#This Row],[COGS]]+Table1[[#This Row],[Expenses]])</f>
        <v>-29</v>
      </c>
      <c r="K4105">
        <v>-20</v>
      </c>
      <c r="L4105">
        <f>Table1[[#This Row],[Actual_Profit]]-Table1[[#This Row],[Budget_Profit]]</f>
        <v>-9</v>
      </c>
      <c r="M4105" s="5">
        <f>IF(
Table1[[#This Row],[Budget_Profit]]=0,
"",
IF(
Table1[[#This Row],[Budget_Profit]]&gt;0,
(Table1[[#This Row],[Actual_Profit]]-Table1[[#This Row],[Budget_Profit]])/Table1[[#This Row],[Budget_Profit]],
(Table1[[#This Row],[Actual_Profit]]-Table1[[#This Row],[Budget_Profit]])/ABS(Table1[[#This Row],[Budget_Profit]])
)
)</f>
        <v>-0.45</v>
      </c>
      <c r="N4105" s="5" t="str">
        <f>IF(Table1[[#This Row],[Profit_Var]]&gt;=0, "Above Budget", "Below Budget")</f>
        <v>Below Budget</v>
      </c>
      <c r="O4105">
        <v>88</v>
      </c>
      <c r="P4105">
        <v>70</v>
      </c>
      <c r="Q4105">
        <f>Table1[[#This Row],[COGS]]-Table1[[#This Row],[Budget_COGS]]</f>
        <v>18</v>
      </c>
      <c r="R4105" s="5">
        <f>IF(
Table1[[#This Row],[Budget_COGS]]=0,
"",
IF(
Table1[[#This Row],[Budget_COGS]]&gt;0,
(Table1[[#This Row],[Budget_COGS]]-Table1[[#This Row],[COGS]]) / Table1[[#This Row],[Budget_COGS]],
(Table1[[#This Row],[Budget_COGS]]-Table1[[#This Row],[COGS]]) / ABS(Table1[[#This Row],[Budget_COGS]])
)
)</f>
        <v>-0.25714285714285712</v>
      </c>
      <c r="S4105" s="5" t="str">
        <f>IF(Table1[[#This Row],[COGS _Var]]&gt;=0, "Above Budget", "Below Budget")</f>
        <v>Above Budget</v>
      </c>
      <c r="T4105">
        <f>Table1[[#This Row],[Actual_Sales]]-Table1[[#This Row],[COGS]]</f>
        <v>23</v>
      </c>
      <c r="U4105">
        <v>10</v>
      </c>
      <c r="V4105">
        <f>Table1[[#This Row],[Gross_Margin]]-Table1[[#This Row],[Budget_Margin]]</f>
        <v>13</v>
      </c>
      <c r="W4105" s="5">
        <f>IF(
Table1[[#This Row],[Budget_Margin]]=0,
"",
IF(
Table1[[#This Row],[Budget_Margin]]&gt;0,
(Table1[[#This Row],[Gross_Margin]]-Table1[[#This Row],[Budget_Margin]]) / Table1[[#This Row],[Budget_Margin]],
(Table1[[#This Row],[Gross_Margin]]-Table1[[#This Row],[Budget_Margin]]) / ABS(Table1[[#This Row],[Budget_Margin]])
)
)</f>
        <v>1.3</v>
      </c>
      <c r="X4105" s="5" t="str">
        <f>IF(Table1[[#This Row],[Margin_Var]]&gt;=0, "Above Budget", "Below Budget")</f>
        <v>Above Budget</v>
      </c>
      <c r="Y4105" s="5">
        <f>IFERROR(Table1[[#This Row],[Gross_Margin]]/Table1[[#This Row],[Actual_Sales]],0)</f>
        <v>0.2072072072072072</v>
      </c>
      <c r="Z4105" s="5">
        <f>Table1[[#This Row],[Actual_Profit]]/Table1[[#This Row],[Actual_Sales]]</f>
        <v>-0.26126126126126126</v>
      </c>
      <c r="AA4105">
        <v>52</v>
      </c>
      <c r="AB4105" s="5">
        <f>IFERROR(Table1[[#This Row],[Expenses]]/Table1[[#This Row],[Actual_Sales]],0)</f>
        <v>0.46846846846846846</v>
      </c>
      <c r="AC4105">
        <v>27</v>
      </c>
      <c r="AD4105">
        <v>525</v>
      </c>
      <c r="AE4105" s="5">
        <f>IFERROR(Table1[[#This Row],[Inventory]]/Table1[[#This Row],[Actual_Sales]],0)</f>
        <v>4.7297297297297298</v>
      </c>
    </row>
    <row r="4106" spans="1:31" x14ac:dyDescent="0.25">
      <c r="A4106">
        <v>4177</v>
      </c>
      <c r="B4106">
        <v>603</v>
      </c>
      <c r="C4106">
        <v>7</v>
      </c>
      <c r="D4106" s="2">
        <v>40878</v>
      </c>
      <c r="E4106">
        <v>48</v>
      </c>
      <c r="F4106">
        <v>40</v>
      </c>
      <c r="G4106">
        <f>Table1[[#This Row],[Actual_Sales]]-Table1[[#This Row],[Budget_Sales]]</f>
        <v>8</v>
      </c>
      <c r="H4106" s="5">
        <f>IF(
Table1[[#This Row],[Budget_Sales]]=0,
"",
IF(
Table1[[#This Row],[Budget_Sales]]&gt;0,
(Table1[[#This Row],[Actual_Sales]]-Table1[[#This Row],[Budget_Sales]])/Table1[[#This Row],[Budget_Sales]],
(Table1[[#This Row],[Actual_Sales]]-Table1[[#This Row],[Budget_Sales]])/ABS(Table1[[#This Row],[Budget_Sales]])
)
)</f>
        <v>0.2</v>
      </c>
      <c r="I4106" s="5" t="str">
        <f>IF(Table1[[#This Row],[Sales_Var]]&gt;=0,"Above Budget","Below Budget")</f>
        <v>Above Budget</v>
      </c>
      <c r="J4106">
        <f>Table1[[#This Row],[Actual_Sales]]-(Table1[[#This Row],[COGS]]+Table1[[#This Row],[Expenses]])</f>
        <v>-13</v>
      </c>
      <c r="K4106">
        <v>0</v>
      </c>
      <c r="L4106">
        <f>Table1[[#This Row],[Actual_Profit]]-Table1[[#This Row],[Budget_Profit]]</f>
        <v>-13</v>
      </c>
      <c r="M4106" s="5" t="str">
        <f>IF(
Table1[[#This Row],[Budget_Profit]]=0,
"",
IF(
Table1[[#This Row],[Budget_Profit]]&gt;0,
(Table1[[#This Row],[Actual_Profit]]-Table1[[#This Row],[Budget_Profit]])/Table1[[#This Row],[Budget_Profit]],
(Table1[[#This Row],[Actual_Profit]]-Table1[[#This Row],[Budget_Profit]])/ABS(Table1[[#This Row],[Budget_Profit]])
)
)</f>
        <v/>
      </c>
      <c r="N4106" s="5" t="str">
        <f>IF(Table1[[#This Row],[Profit_Var]]&gt;=0, "Above Budget", "Below Budget")</f>
        <v>Below Budget</v>
      </c>
      <c r="O4106">
        <v>20</v>
      </c>
      <c r="P4106">
        <v>10</v>
      </c>
      <c r="Q4106">
        <f>Table1[[#This Row],[COGS]]-Table1[[#This Row],[Budget_COGS]]</f>
        <v>10</v>
      </c>
      <c r="R4106" s="5">
        <f>IF(
Table1[[#This Row],[Budget_COGS]]=0,
"",
IF(
Table1[[#This Row],[Budget_COGS]]&gt;0,
(Table1[[#This Row],[Budget_COGS]]-Table1[[#This Row],[COGS]]) / Table1[[#This Row],[Budget_COGS]],
(Table1[[#This Row],[Budget_COGS]]-Table1[[#This Row],[COGS]]) / ABS(Table1[[#This Row],[Budget_COGS]])
)
)</f>
        <v>-1</v>
      </c>
      <c r="S4106" s="5" t="str">
        <f>IF(Table1[[#This Row],[COGS _Var]]&gt;=0, "Above Budget", "Below Budget")</f>
        <v>Above Budget</v>
      </c>
      <c r="T4106">
        <f>Table1[[#This Row],[Actual_Sales]]-Table1[[#This Row],[COGS]]</f>
        <v>28</v>
      </c>
      <c r="U4106">
        <v>30</v>
      </c>
      <c r="V4106">
        <f>Table1[[#This Row],[Gross_Margin]]-Table1[[#This Row],[Budget_Margin]]</f>
        <v>-2</v>
      </c>
      <c r="W4106" s="5">
        <f>IF(
Table1[[#This Row],[Budget_Margin]]=0,
"",
IF(
Table1[[#This Row],[Budget_Margin]]&gt;0,
(Table1[[#This Row],[Gross_Margin]]-Table1[[#This Row],[Budget_Margin]]) / Table1[[#This Row],[Budget_Margin]],
(Table1[[#This Row],[Gross_Margin]]-Table1[[#This Row],[Budget_Margin]]) / ABS(Table1[[#This Row],[Budget_Margin]])
)
)</f>
        <v>-6.6666666666666666E-2</v>
      </c>
      <c r="X4106" s="5" t="str">
        <f>IF(Table1[[#This Row],[Margin_Var]]&gt;=0, "Above Budget", "Below Budget")</f>
        <v>Below Budget</v>
      </c>
      <c r="Y4106" s="5">
        <f>IFERROR(Table1[[#This Row],[Gross_Margin]]/Table1[[#This Row],[Actual_Sales]],0)</f>
        <v>0.58333333333333337</v>
      </c>
      <c r="Z4106" s="5">
        <f>Table1[[#This Row],[Actual_Profit]]/Table1[[#This Row],[Actual_Sales]]</f>
        <v>-0.27083333333333331</v>
      </c>
      <c r="AA4106">
        <v>41</v>
      </c>
      <c r="AB4106" s="5">
        <f>IFERROR(Table1[[#This Row],[Expenses]]/Table1[[#This Row],[Actual_Sales]],0)</f>
        <v>0.85416666666666663</v>
      </c>
      <c r="AC4106">
        <v>7</v>
      </c>
      <c r="AD4106">
        <v>218</v>
      </c>
      <c r="AE4106" s="5">
        <f>IFERROR(Table1[[#This Row],[Inventory]]/Table1[[#This Row],[Actual_Sales]],0)</f>
        <v>4.541666666666667</v>
      </c>
    </row>
    <row r="4107" spans="1:31" x14ac:dyDescent="0.25">
      <c r="A4107">
        <v>4218</v>
      </c>
      <c r="B4107">
        <v>816</v>
      </c>
      <c r="C4107">
        <v>12</v>
      </c>
      <c r="D4107" s="2">
        <v>40878</v>
      </c>
      <c r="E4107">
        <v>48</v>
      </c>
      <c r="F4107">
        <v>30</v>
      </c>
      <c r="G4107">
        <f>Table1[[#This Row],[Actual_Sales]]-Table1[[#This Row],[Budget_Sales]]</f>
        <v>18</v>
      </c>
      <c r="H4107" s="5">
        <f>IF(
Table1[[#This Row],[Budget_Sales]]=0,
"",
IF(
Table1[[#This Row],[Budget_Sales]]&gt;0,
(Table1[[#This Row],[Actual_Sales]]-Table1[[#This Row],[Budget_Sales]])/Table1[[#This Row],[Budget_Sales]],
(Table1[[#This Row],[Actual_Sales]]-Table1[[#This Row],[Budget_Sales]])/ABS(Table1[[#This Row],[Budget_Sales]])
)
)</f>
        <v>0.6</v>
      </c>
      <c r="I4107" s="5" t="str">
        <f>IF(Table1[[#This Row],[Sales_Var]]&gt;=0,"Above Budget","Below Budget")</f>
        <v>Above Budget</v>
      </c>
      <c r="J4107">
        <f>Table1[[#This Row],[Actual_Sales]]-(Table1[[#This Row],[COGS]]+Table1[[#This Row],[Expenses]])</f>
        <v>-13</v>
      </c>
      <c r="K4107">
        <v>-10</v>
      </c>
      <c r="L4107">
        <f>Table1[[#This Row],[Actual_Profit]]-Table1[[#This Row],[Budget_Profit]]</f>
        <v>-3</v>
      </c>
      <c r="M4107" s="5">
        <f>IF(
Table1[[#This Row],[Budget_Profit]]=0,
"",
IF(
Table1[[#This Row],[Budget_Profit]]&gt;0,
(Table1[[#This Row],[Actual_Profit]]-Table1[[#This Row],[Budget_Profit]])/Table1[[#This Row],[Budget_Profit]],
(Table1[[#This Row],[Actual_Profit]]-Table1[[#This Row],[Budget_Profit]])/ABS(Table1[[#This Row],[Budget_Profit]])
)
)</f>
        <v>-0.3</v>
      </c>
      <c r="N4107" s="5" t="str">
        <f>IF(Table1[[#This Row],[Profit_Var]]&gt;=0, "Above Budget", "Below Budget")</f>
        <v>Below Budget</v>
      </c>
      <c r="O4107">
        <v>20</v>
      </c>
      <c r="P4107">
        <v>10</v>
      </c>
      <c r="Q4107">
        <f>Table1[[#This Row],[COGS]]-Table1[[#This Row],[Budget_COGS]]</f>
        <v>10</v>
      </c>
      <c r="R4107" s="5">
        <f>IF(
Table1[[#This Row],[Budget_COGS]]=0,
"",
IF(
Table1[[#This Row],[Budget_COGS]]&gt;0,
(Table1[[#This Row],[Budget_COGS]]-Table1[[#This Row],[COGS]]) / Table1[[#This Row],[Budget_COGS]],
(Table1[[#This Row],[Budget_COGS]]-Table1[[#This Row],[COGS]]) / ABS(Table1[[#This Row],[Budget_COGS]])
)
)</f>
        <v>-1</v>
      </c>
      <c r="S4107" s="5" t="str">
        <f>IF(Table1[[#This Row],[COGS _Var]]&gt;=0, "Above Budget", "Below Budget")</f>
        <v>Above Budget</v>
      </c>
      <c r="T4107">
        <f>Table1[[#This Row],[Actual_Sales]]-Table1[[#This Row],[COGS]]</f>
        <v>28</v>
      </c>
      <c r="U4107">
        <v>20</v>
      </c>
      <c r="V4107">
        <f>Table1[[#This Row],[Gross_Margin]]-Table1[[#This Row],[Budget_Margin]]</f>
        <v>8</v>
      </c>
      <c r="W4107" s="5">
        <f>IF(
Table1[[#This Row],[Budget_Margin]]=0,
"",
IF(
Table1[[#This Row],[Budget_Margin]]&gt;0,
(Table1[[#This Row],[Gross_Margin]]-Table1[[#This Row],[Budget_Margin]]) / Table1[[#This Row],[Budget_Margin]],
(Table1[[#This Row],[Gross_Margin]]-Table1[[#This Row],[Budget_Margin]]) / ABS(Table1[[#This Row],[Budget_Margin]])
)
)</f>
        <v>0.4</v>
      </c>
      <c r="X4107" s="5" t="str">
        <f>IF(Table1[[#This Row],[Margin_Var]]&gt;=0, "Above Budget", "Below Budget")</f>
        <v>Above Budget</v>
      </c>
      <c r="Y4107" s="5">
        <f>IFERROR(Table1[[#This Row],[Gross_Margin]]/Table1[[#This Row],[Actual_Sales]],0)</f>
        <v>0.58333333333333337</v>
      </c>
      <c r="Z4107" s="5">
        <f>Table1[[#This Row],[Actual_Profit]]/Table1[[#This Row],[Actual_Sales]]</f>
        <v>-0.27083333333333331</v>
      </c>
      <c r="AA4107">
        <v>41</v>
      </c>
      <c r="AB4107" s="5">
        <f>IFERROR(Table1[[#This Row],[Expenses]]/Table1[[#This Row],[Actual_Sales]],0)</f>
        <v>0.85416666666666663</v>
      </c>
      <c r="AC4107">
        <v>7</v>
      </c>
      <c r="AD4107">
        <v>218</v>
      </c>
      <c r="AE4107" s="5">
        <f>IFERROR(Table1[[#This Row],[Inventory]]/Table1[[#This Row],[Actual_Sales]],0)</f>
        <v>4.541666666666667</v>
      </c>
    </row>
    <row r="4108" spans="1:31" x14ac:dyDescent="0.25">
      <c r="A4108">
        <v>3509</v>
      </c>
      <c r="B4108">
        <v>816</v>
      </c>
      <c r="C4108">
        <v>9</v>
      </c>
      <c r="D4108" s="2">
        <v>40756</v>
      </c>
      <c r="E4108">
        <v>138</v>
      </c>
      <c r="F4108">
        <v>120</v>
      </c>
      <c r="G4108">
        <f>Table1[[#This Row],[Actual_Sales]]-Table1[[#This Row],[Budget_Sales]]</f>
        <v>18</v>
      </c>
      <c r="H4108" s="5">
        <f>IF(
Table1[[#This Row],[Budget_Sales]]=0,
"",
IF(
Table1[[#This Row],[Budget_Sales]]&gt;0,
(Table1[[#This Row],[Actual_Sales]]-Table1[[#This Row],[Budget_Sales]])/Table1[[#This Row],[Budget_Sales]],
(Table1[[#This Row],[Actual_Sales]]-Table1[[#This Row],[Budget_Sales]])/ABS(Table1[[#This Row],[Budget_Sales]])
)
)</f>
        <v>0.15</v>
      </c>
      <c r="I4108" s="5" t="str">
        <f>IF(Table1[[#This Row],[Sales_Var]]&gt;=0,"Above Budget","Below Budget")</f>
        <v>Above Budget</v>
      </c>
      <c r="J4108">
        <f>Table1[[#This Row],[Actual_Sales]]-(Table1[[#This Row],[COGS]]+Table1[[#This Row],[Expenses]])</f>
        <v>-38</v>
      </c>
      <c r="K4108">
        <v>-20</v>
      </c>
      <c r="L4108">
        <f>Table1[[#This Row],[Actual_Profit]]-Table1[[#This Row],[Budget_Profit]]</f>
        <v>-18</v>
      </c>
      <c r="M4108" s="5">
        <f>IF(
Table1[[#This Row],[Budget_Profit]]=0,
"",
IF(
Table1[[#This Row],[Budget_Profit]]&gt;0,
(Table1[[#This Row],[Actual_Profit]]-Table1[[#This Row],[Budget_Profit]])/Table1[[#This Row],[Budget_Profit]],
(Table1[[#This Row],[Actual_Profit]]-Table1[[#This Row],[Budget_Profit]])/ABS(Table1[[#This Row],[Budget_Profit]])
)
)</f>
        <v>-0.9</v>
      </c>
      <c r="N4108" s="5" t="str">
        <f>IF(Table1[[#This Row],[Profit_Var]]&gt;=0, "Above Budget", "Below Budget")</f>
        <v>Below Budget</v>
      </c>
      <c r="O4108">
        <v>120</v>
      </c>
      <c r="P4108">
        <v>100</v>
      </c>
      <c r="Q4108">
        <f>Table1[[#This Row],[COGS]]-Table1[[#This Row],[Budget_COGS]]</f>
        <v>20</v>
      </c>
      <c r="R4108" s="5">
        <f>IF(
Table1[[#This Row],[Budget_COGS]]=0,
"",
IF(
Table1[[#This Row],[Budget_COGS]]&gt;0,
(Table1[[#This Row],[Budget_COGS]]-Table1[[#This Row],[COGS]]) / Table1[[#This Row],[Budget_COGS]],
(Table1[[#This Row],[Budget_COGS]]-Table1[[#This Row],[COGS]]) / ABS(Table1[[#This Row],[Budget_COGS]])
)
)</f>
        <v>-0.2</v>
      </c>
      <c r="S4108" s="5" t="str">
        <f>IF(Table1[[#This Row],[COGS _Var]]&gt;=0, "Above Budget", "Below Budget")</f>
        <v>Above Budget</v>
      </c>
      <c r="T4108">
        <f>Table1[[#This Row],[Actual_Sales]]-Table1[[#This Row],[COGS]]</f>
        <v>18</v>
      </c>
      <c r="U4108">
        <v>20</v>
      </c>
      <c r="V4108">
        <f>Table1[[#This Row],[Gross_Margin]]-Table1[[#This Row],[Budget_Margin]]</f>
        <v>-2</v>
      </c>
      <c r="W4108" s="5">
        <f>IF(
Table1[[#This Row],[Budget_Margin]]=0,
"",
IF(
Table1[[#This Row],[Budget_Margin]]&gt;0,
(Table1[[#This Row],[Gross_Margin]]-Table1[[#This Row],[Budget_Margin]]) / Table1[[#This Row],[Budget_Margin]],
(Table1[[#This Row],[Gross_Margin]]-Table1[[#This Row],[Budget_Margin]]) / ABS(Table1[[#This Row],[Budget_Margin]])
)
)</f>
        <v>-0.1</v>
      </c>
      <c r="X4108" s="5" t="str">
        <f>IF(Table1[[#This Row],[Margin_Var]]&gt;=0, "Above Budget", "Below Budget")</f>
        <v>Below Budget</v>
      </c>
      <c r="Y4108" s="5">
        <f>IFERROR(Table1[[#This Row],[Gross_Margin]]/Table1[[#This Row],[Actual_Sales]],0)</f>
        <v>0.13043478260869565</v>
      </c>
      <c r="Z4108" s="5">
        <f>Table1[[#This Row],[Actual_Profit]]/Table1[[#This Row],[Actual_Sales]]</f>
        <v>-0.27536231884057971</v>
      </c>
      <c r="AA4108">
        <v>56</v>
      </c>
      <c r="AB4108" s="5">
        <f>IFERROR(Table1[[#This Row],[Expenses]]/Table1[[#This Row],[Actual_Sales]],0)</f>
        <v>0.40579710144927539</v>
      </c>
      <c r="AC4108">
        <v>37</v>
      </c>
      <c r="AD4108">
        <v>1439</v>
      </c>
      <c r="AE4108" s="5">
        <f>IFERROR(Table1[[#This Row],[Inventory]]/Table1[[#This Row],[Actual_Sales]],0)</f>
        <v>10.427536231884059</v>
      </c>
    </row>
    <row r="4109" spans="1:31" x14ac:dyDescent="0.25">
      <c r="A4109">
        <v>3504</v>
      </c>
      <c r="B4109">
        <v>801</v>
      </c>
      <c r="C4109">
        <v>10</v>
      </c>
      <c r="D4109" s="2">
        <v>40756</v>
      </c>
      <c r="E4109">
        <v>138</v>
      </c>
      <c r="F4109">
        <v>120</v>
      </c>
      <c r="G4109">
        <f>Table1[[#This Row],[Actual_Sales]]-Table1[[#This Row],[Budget_Sales]]</f>
        <v>18</v>
      </c>
      <c r="H4109" s="5">
        <f>IF(
Table1[[#This Row],[Budget_Sales]]=0,
"",
IF(
Table1[[#This Row],[Budget_Sales]]&gt;0,
(Table1[[#This Row],[Actual_Sales]]-Table1[[#This Row],[Budget_Sales]])/Table1[[#This Row],[Budget_Sales]],
(Table1[[#This Row],[Actual_Sales]]-Table1[[#This Row],[Budget_Sales]])/ABS(Table1[[#This Row],[Budget_Sales]])
)
)</f>
        <v>0.15</v>
      </c>
      <c r="I4109" s="5" t="str">
        <f>IF(Table1[[#This Row],[Sales_Var]]&gt;=0,"Above Budget","Below Budget")</f>
        <v>Above Budget</v>
      </c>
      <c r="J4109">
        <f>Table1[[#This Row],[Actual_Sales]]-(Table1[[#This Row],[COGS]]+Table1[[#This Row],[Expenses]])</f>
        <v>-38</v>
      </c>
      <c r="K4109">
        <v>-30</v>
      </c>
      <c r="L4109">
        <f>Table1[[#This Row],[Actual_Profit]]-Table1[[#This Row],[Budget_Profit]]</f>
        <v>-8</v>
      </c>
      <c r="M4109" s="5">
        <f>IF(
Table1[[#This Row],[Budget_Profit]]=0,
"",
IF(
Table1[[#This Row],[Budget_Profit]]&gt;0,
(Table1[[#This Row],[Actual_Profit]]-Table1[[#This Row],[Budget_Profit]])/Table1[[#This Row],[Budget_Profit]],
(Table1[[#This Row],[Actual_Profit]]-Table1[[#This Row],[Budget_Profit]])/ABS(Table1[[#This Row],[Budget_Profit]])
)
)</f>
        <v>-0.26666666666666666</v>
      </c>
      <c r="N4109" s="5" t="str">
        <f>IF(Table1[[#This Row],[Profit_Var]]&gt;=0, "Above Budget", "Below Budget")</f>
        <v>Below Budget</v>
      </c>
      <c r="O4109">
        <v>120</v>
      </c>
      <c r="P4109">
        <v>100</v>
      </c>
      <c r="Q4109">
        <f>Table1[[#This Row],[COGS]]-Table1[[#This Row],[Budget_COGS]]</f>
        <v>20</v>
      </c>
      <c r="R4109" s="5">
        <f>IF(
Table1[[#This Row],[Budget_COGS]]=0,
"",
IF(
Table1[[#This Row],[Budget_COGS]]&gt;0,
(Table1[[#This Row],[Budget_COGS]]-Table1[[#This Row],[COGS]]) / Table1[[#This Row],[Budget_COGS]],
(Table1[[#This Row],[Budget_COGS]]-Table1[[#This Row],[COGS]]) / ABS(Table1[[#This Row],[Budget_COGS]])
)
)</f>
        <v>-0.2</v>
      </c>
      <c r="S4109" s="5" t="str">
        <f>IF(Table1[[#This Row],[COGS _Var]]&gt;=0, "Above Budget", "Below Budget")</f>
        <v>Above Budget</v>
      </c>
      <c r="T4109">
        <f>Table1[[#This Row],[Actual_Sales]]-Table1[[#This Row],[COGS]]</f>
        <v>18</v>
      </c>
      <c r="U4109">
        <v>20</v>
      </c>
      <c r="V4109">
        <f>Table1[[#This Row],[Gross_Margin]]-Table1[[#This Row],[Budget_Margin]]</f>
        <v>-2</v>
      </c>
      <c r="W4109" s="5">
        <f>IF(
Table1[[#This Row],[Budget_Margin]]=0,
"",
IF(
Table1[[#This Row],[Budget_Margin]]&gt;0,
(Table1[[#This Row],[Gross_Margin]]-Table1[[#This Row],[Budget_Margin]]) / Table1[[#This Row],[Budget_Margin]],
(Table1[[#This Row],[Gross_Margin]]-Table1[[#This Row],[Budget_Margin]]) / ABS(Table1[[#This Row],[Budget_Margin]])
)
)</f>
        <v>-0.1</v>
      </c>
      <c r="X4109" s="5" t="str">
        <f>IF(Table1[[#This Row],[Margin_Var]]&gt;=0, "Above Budget", "Below Budget")</f>
        <v>Below Budget</v>
      </c>
      <c r="Y4109" s="5">
        <f>IFERROR(Table1[[#This Row],[Gross_Margin]]/Table1[[#This Row],[Actual_Sales]],0)</f>
        <v>0.13043478260869565</v>
      </c>
      <c r="Z4109" s="5">
        <f>Table1[[#This Row],[Actual_Profit]]/Table1[[#This Row],[Actual_Sales]]</f>
        <v>-0.27536231884057971</v>
      </c>
      <c r="AA4109">
        <v>56</v>
      </c>
      <c r="AB4109" s="5">
        <f>IFERROR(Table1[[#This Row],[Expenses]]/Table1[[#This Row],[Actual_Sales]],0)</f>
        <v>0.40579710144927539</v>
      </c>
      <c r="AC4109">
        <v>37</v>
      </c>
      <c r="AD4109">
        <v>1439</v>
      </c>
      <c r="AE4109" s="5">
        <f>IFERROR(Table1[[#This Row],[Inventory]]/Table1[[#This Row],[Actual_Sales]],0)</f>
        <v>10.427536231884059</v>
      </c>
    </row>
    <row r="4110" spans="1:31" x14ac:dyDescent="0.25">
      <c r="A4110">
        <v>2176</v>
      </c>
      <c r="B4110">
        <v>435</v>
      </c>
      <c r="C4110">
        <v>10</v>
      </c>
      <c r="D4110" s="2">
        <v>40544</v>
      </c>
      <c r="E4110">
        <v>111</v>
      </c>
      <c r="F4110">
        <v>80</v>
      </c>
      <c r="G4110">
        <f>Table1[[#This Row],[Actual_Sales]]-Table1[[#This Row],[Budget_Sales]]</f>
        <v>31</v>
      </c>
      <c r="H4110" s="5">
        <f>IF(
Table1[[#This Row],[Budget_Sales]]=0,
"",
IF(
Table1[[#This Row],[Budget_Sales]]&gt;0,
(Table1[[#This Row],[Actual_Sales]]-Table1[[#This Row],[Budget_Sales]])/Table1[[#This Row],[Budget_Sales]],
(Table1[[#This Row],[Actual_Sales]]-Table1[[#This Row],[Budget_Sales]])/ABS(Table1[[#This Row],[Budget_Sales]])
)
)</f>
        <v>0.38750000000000001</v>
      </c>
      <c r="I4110" s="5" t="str">
        <f>IF(Table1[[#This Row],[Sales_Var]]&gt;=0,"Above Budget","Below Budget")</f>
        <v>Above Budget</v>
      </c>
      <c r="J4110">
        <f>Table1[[#This Row],[Actual_Sales]]-(Table1[[#This Row],[COGS]]+Table1[[#This Row],[Expenses]])</f>
        <v>-31</v>
      </c>
      <c r="K4110">
        <v>-30</v>
      </c>
      <c r="L4110">
        <f>Table1[[#This Row],[Actual_Profit]]-Table1[[#This Row],[Budget_Profit]]</f>
        <v>-1</v>
      </c>
      <c r="M4110" s="5">
        <f>IF(
Table1[[#This Row],[Budget_Profit]]=0,
"",
IF(
Table1[[#This Row],[Budget_Profit]]&gt;0,
(Table1[[#This Row],[Actual_Profit]]-Table1[[#This Row],[Budget_Profit]])/Table1[[#This Row],[Budget_Profit]],
(Table1[[#This Row],[Actual_Profit]]-Table1[[#This Row],[Budget_Profit]])/ABS(Table1[[#This Row],[Budget_Profit]])
)
)</f>
        <v>-3.3333333333333333E-2</v>
      </c>
      <c r="N4110" s="5" t="str">
        <f>IF(Table1[[#This Row],[Profit_Var]]&gt;=0, "Above Budget", "Below Budget")</f>
        <v>Below Budget</v>
      </c>
      <c r="O4110">
        <v>88</v>
      </c>
      <c r="P4110">
        <v>70</v>
      </c>
      <c r="Q4110">
        <f>Table1[[#This Row],[COGS]]-Table1[[#This Row],[Budget_COGS]]</f>
        <v>18</v>
      </c>
      <c r="R4110" s="5">
        <f>IF(
Table1[[#This Row],[Budget_COGS]]=0,
"",
IF(
Table1[[#This Row],[Budget_COGS]]&gt;0,
(Table1[[#This Row],[Budget_COGS]]-Table1[[#This Row],[COGS]]) / Table1[[#This Row],[Budget_COGS]],
(Table1[[#This Row],[Budget_COGS]]-Table1[[#This Row],[COGS]]) / ABS(Table1[[#This Row],[Budget_COGS]])
)
)</f>
        <v>-0.25714285714285712</v>
      </c>
      <c r="S4110" s="5" t="str">
        <f>IF(Table1[[#This Row],[COGS _Var]]&gt;=0, "Above Budget", "Below Budget")</f>
        <v>Above Budget</v>
      </c>
      <c r="T4110">
        <f>Table1[[#This Row],[Actual_Sales]]-Table1[[#This Row],[COGS]]</f>
        <v>23</v>
      </c>
      <c r="U4110">
        <v>10</v>
      </c>
      <c r="V4110">
        <f>Table1[[#This Row],[Gross_Margin]]-Table1[[#This Row],[Budget_Margin]]</f>
        <v>13</v>
      </c>
      <c r="W4110" s="5">
        <f>IF(
Table1[[#This Row],[Budget_Margin]]=0,
"",
IF(
Table1[[#This Row],[Budget_Margin]]&gt;0,
(Table1[[#This Row],[Gross_Margin]]-Table1[[#This Row],[Budget_Margin]]) / Table1[[#This Row],[Budget_Margin]],
(Table1[[#This Row],[Gross_Margin]]-Table1[[#This Row],[Budget_Margin]]) / ABS(Table1[[#This Row],[Budget_Margin]])
)
)</f>
        <v>1.3</v>
      </c>
      <c r="X4110" s="5" t="str">
        <f>IF(Table1[[#This Row],[Margin_Var]]&gt;=0, "Above Budget", "Below Budget")</f>
        <v>Above Budget</v>
      </c>
      <c r="Y4110" s="5">
        <f>IFERROR(Table1[[#This Row],[Gross_Margin]]/Table1[[#This Row],[Actual_Sales]],0)</f>
        <v>0.2072072072072072</v>
      </c>
      <c r="Z4110" s="5">
        <f>Table1[[#This Row],[Actual_Profit]]/Table1[[#This Row],[Actual_Sales]]</f>
        <v>-0.27927927927927926</v>
      </c>
      <c r="AA4110">
        <v>54</v>
      </c>
      <c r="AB4110" s="5">
        <f>IFERROR(Table1[[#This Row],[Expenses]]/Table1[[#This Row],[Actual_Sales]],0)</f>
        <v>0.48648648648648651</v>
      </c>
      <c r="AC4110">
        <v>27</v>
      </c>
      <c r="AD4110">
        <v>525</v>
      </c>
      <c r="AE4110" s="5">
        <f>IFERROR(Table1[[#This Row],[Inventory]]/Table1[[#This Row],[Actual_Sales]],0)</f>
        <v>4.7297297297297298</v>
      </c>
    </row>
    <row r="4111" spans="1:31" x14ac:dyDescent="0.25">
      <c r="A4111">
        <v>3431</v>
      </c>
      <c r="B4111">
        <v>505</v>
      </c>
      <c r="C4111">
        <v>3</v>
      </c>
      <c r="D4111" s="2">
        <v>40756</v>
      </c>
      <c r="E4111">
        <v>138</v>
      </c>
      <c r="F4111">
        <v>170</v>
      </c>
      <c r="G4111">
        <f>Table1[[#This Row],[Actual_Sales]]-Table1[[#This Row],[Budget_Sales]]</f>
        <v>-32</v>
      </c>
      <c r="H4111" s="5">
        <f>IF(
Table1[[#This Row],[Budget_Sales]]=0,
"",
IF(
Table1[[#This Row],[Budget_Sales]]&gt;0,
(Table1[[#This Row],[Actual_Sales]]-Table1[[#This Row],[Budget_Sales]])/Table1[[#This Row],[Budget_Sales]],
(Table1[[#This Row],[Actual_Sales]]-Table1[[#This Row],[Budget_Sales]])/ABS(Table1[[#This Row],[Budget_Sales]])
)
)</f>
        <v>-0.18823529411764706</v>
      </c>
      <c r="I4111" s="5" t="str">
        <f>IF(Table1[[#This Row],[Sales_Var]]&gt;=0,"Above Budget","Below Budget")</f>
        <v>Below Budget</v>
      </c>
      <c r="J4111">
        <f>Table1[[#This Row],[Actual_Sales]]-(Table1[[#This Row],[COGS]]+Table1[[#This Row],[Expenses]])</f>
        <v>-39</v>
      </c>
      <c r="K4111">
        <v>-30</v>
      </c>
      <c r="L4111">
        <f>Table1[[#This Row],[Actual_Profit]]-Table1[[#This Row],[Budget_Profit]]</f>
        <v>-9</v>
      </c>
      <c r="M4111" s="5">
        <f>IF(
Table1[[#This Row],[Budget_Profit]]=0,
"",
IF(
Table1[[#This Row],[Budget_Profit]]&gt;0,
(Table1[[#This Row],[Actual_Profit]]-Table1[[#This Row],[Budget_Profit]])/Table1[[#This Row],[Budget_Profit]],
(Table1[[#This Row],[Actual_Profit]]-Table1[[#This Row],[Budget_Profit]])/ABS(Table1[[#This Row],[Budget_Profit]])
)
)</f>
        <v>-0.3</v>
      </c>
      <c r="N4111" s="5" t="str">
        <f>IF(Table1[[#This Row],[Profit_Var]]&gt;=0, "Above Budget", "Below Budget")</f>
        <v>Below Budget</v>
      </c>
      <c r="O4111">
        <v>120</v>
      </c>
      <c r="P4111">
        <v>150</v>
      </c>
      <c r="Q4111">
        <f>Table1[[#This Row],[COGS]]-Table1[[#This Row],[Budget_COGS]]</f>
        <v>-30</v>
      </c>
      <c r="R4111" s="5">
        <f>IF(
Table1[[#This Row],[Budget_COGS]]=0,
"",
IF(
Table1[[#This Row],[Budget_COGS]]&gt;0,
(Table1[[#This Row],[Budget_COGS]]-Table1[[#This Row],[COGS]]) / Table1[[#This Row],[Budget_COGS]],
(Table1[[#This Row],[Budget_COGS]]-Table1[[#This Row],[COGS]]) / ABS(Table1[[#This Row],[Budget_COGS]])
)
)</f>
        <v>0.2</v>
      </c>
      <c r="S4111" s="5" t="str">
        <f>IF(Table1[[#This Row],[COGS _Var]]&gt;=0, "Above Budget", "Below Budget")</f>
        <v>Below Budget</v>
      </c>
      <c r="T4111">
        <f>Table1[[#This Row],[Actual_Sales]]-Table1[[#This Row],[COGS]]</f>
        <v>18</v>
      </c>
      <c r="U4111">
        <v>20</v>
      </c>
      <c r="V4111">
        <f>Table1[[#This Row],[Gross_Margin]]-Table1[[#This Row],[Budget_Margin]]</f>
        <v>-2</v>
      </c>
      <c r="W4111" s="5">
        <f>IF(
Table1[[#This Row],[Budget_Margin]]=0,
"",
IF(
Table1[[#This Row],[Budget_Margin]]&gt;0,
(Table1[[#This Row],[Gross_Margin]]-Table1[[#This Row],[Budget_Margin]]) / Table1[[#This Row],[Budget_Margin]],
(Table1[[#This Row],[Gross_Margin]]-Table1[[#This Row],[Budget_Margin]]) / ABS(Table1[[#This Row],[Budget_Margin]])
)
)</f>
        <v>-0.1</v>
      </c>
      <c r="X4111" s="5" t="str">
        <f>IF(Table1[[#This Row],[Margin_Var]]&gt;=0, "Above Budget", "Below Budget")</f>
        <v>Below Budget</v>
      </c>
      <c r="Y4111" s="5">
        <f>IFERROR(Table1[[#This Row],[Gross_Margin]]/Table1[[#This Row],[Actual_Sales]],0)</f>
        <v>0.13043478260869565</v>
      </c>
      <c r="Z4111" s="5">
        <f>Table1[[#This Row],[Actual_Profit]]/Table1[[#This Row],[Actual_Sales]]</f>
        <v>-0.28260869565217389</v>
      </c>
      <c r="AA4111">
        <v>57</v>
      </c>
      <c r="AB4111" s="5">
        <f>IFERROR(Table1[[#This Row],[Expenses]]/Table1[[#This Row],[Actual_Sales]],0)</f>
        <v>0.41304347826086957</v>
      </c>
      <c r="AC4111">
        <v>37</v>
      </c>
      <c r="AD4111">
        <v>1439</v>
      </c>
      <c r="AE4111" s="5">
        <f>IFERROR(Table1[[#This Row],[Inventory]]/Table1[[#This Row],[Actual_Sales]],0)</f>
        <v>10.427536231884059</v>
      </c>
    </row>
    <row r="4112" spans="1:31" x14ac:dyDescent="0.25">
      <c r="A4112">
        <v>3607</v>
      </c>
      <c r="B4112">
        <v>505</v>
      </c>
      <c r="C4112">
        <v>3</v>
      </c>
      <c r="D4112" s="2">
        <v>40787</v>
      </c>
      <c r="E4112">
        <v>123</v>
      </c>
      <c r="F4112">
        <v>140</v>
      </c>
      <c r="G4112">
        <f>Table1[[#This Row],[Actual_Sales]]-Table1[[#This Row],[Budget_Sales]]</f>
        <v>-17</v>
      </c>
      <c r="H4112" s="5">
        <f>IF(
Table1[[#This Row],[Budget_Sales]]=0,
"",
IF(
Table1[[#This Row],[Budget_Sales]]&gt;0,
(Table1[[#This Row],[Actual_Sales]]-Table1[[#This Row],[Budget_Sales]])/Table1[[#This Row],[Budget_Sales]],
(Table1[[#This Row],[Actual_Sales]]-Table1[[#This Row],[Budget_Sales]])/ABS(Table1[[#This Row],[Budget_Sales]])
)
)</f>
        <v>-0.12142857142857143</v>
      </c>
      <c r="I4112" s="5" t="str">
        <f>IF(Table1[[#This Row],[Sales_Var]]&gt;=0,"Above Budget","Below Budget")</f>
        <v>Below Budget</v>
      </c>
      <c r="J4112">
        <f>Table1[[#This Row],[Actual_Sales]]-(Table1[[#This Row],[COGS]]+Table1[[#This Row],[Expenses]])</f>
        <v>-36</v>
      </c>
      <c r="K4112">
        <v>-40</v>
      </c>
      <c r="L4112">
        <f>Table1[[#This Row],[Actual_Profit]]-Table1[[#This Row],[Budget_Profit]]</f>
        <v>4</v>
      </c>
      <c r="M4112" s="5">
        <f>IF(
Table1[[#This Row],[Budget_Profit]]=0,
"",
IF(
Table1[[#This Row],[Budget_Profit]]&gt;0,
(Table1[[#This Row],[Actual_Profit]]-Table1[[#This Row],[Budget_Profit]])/Table1[[#This Row],[Budget_Profit]],
(Table1[[#This Row],[Actual_Profit]]-Table1[[#This Row],[Budget_Profit]])/ABS(Table1[[#This Row],[Budget_Profit]])
)
)</f>
        <v>0.1</v>
      </c>
      <c r="N4112" s="5" t="str">
        <f>IF(Table1[[#This Row],[Profit_Var]]&gt;=0, "Above Budget", "Below Budget")</f>
        <v>Above Budget</v>
      </c>
      <c r="O4112">
        <v>104</v>
      </c>
      <c r="P4112">
        <v>130</v>
      </c>
      <c r="Q4112">
        <f>Table1[[#This Row],[COGS]]-Table1[[#This Row],[Budget_COGS]]</f>
        <v>-26</v>
      </c>
      <c r="R4112" s="5">
        <f>IF(
Table1[[#This Row],[Budget_COGS]]=0,
"",
IF(
Table1[[#This Row],[Budget_COGS]]&gt;0,
(Table1[[#This Row],[Budget_COGS]]-Table1[[#This Row],[COGS]]) / Table1[[#This Row],[Budget_COGS]],
(Table1[[#This Row],[Budget_COGS]]-Table1[[#This Row],[COGS]]) / ABS(Table1[[#This Row],[Budget_COGS]])
)
)</f>
        <v>0.2</v>
      </c>
      <c r="S4112" s="5" t="str">
        <f>IF(Table1[[#This Row],[COGS _Var]]&gt;=0, "Above Budget", "Below Budget")</f>
        <v>Below Budget</v>
      </c>
      <c r="T4112">
        <f>Table1[[#This Row],[Actual_Sales]]-Table1[[#This Row],[COGS]]</f>
        <v>19</v>
      </c>
      <c r="U4112">
        <v>10</v>
      </c>
      <c r="V4112">
        <f>Table1[[#This Row],[Gross_Margin]]-Table1[[#This Row],[Budget_Margin]]</f>
        <v>9</v>
      </c>
      <c r="W4112" s="5">
        <f>IF(
Table1[[#This Row],[Budget_Margin]]=0,
"",
IF(
Table1[[#This Row],[Budget_Margin]]&gt;0,
(Table1[[#This Row],[Gross_Margin]]-Table1[[#This Row],[Budget_Margin]]) / Table1[[#This Row],[Budget_Margin]],
(Table1[[#This Row],[Gross_Margin]]-Table1[[#This Row],[Budget_Margin]]) / ABS(Table1[[#This Row],[Budget_Margin]])
)
)</f>
        <v>0.9</v>
      </c>
      <c r="X4112" s="5" t="str">
        <f>IF(Table1[[#This Row],[Margin_Var]]&gt;=0, "Above Budget", "Below Budget")</f>
        <v>Above Budget</v>
      </c>
      <c r="Y4112" s="5">
        <f>IFERROR(Table1[[#This Row],[Gross_Margin]]/Table1[[#This Row],[Actual_Sales]],0)</f>
        <v>0.15447154471544716</v>
      </c>
      <c r="Z4112" s="5">
        <f>Table1[[#This Row],[Actual_Profit]]/Table1[[#This Row],[Actual_Sales]]</f>
        <v>-0.29268292682926828</v>
      </c>
      <c r="AA4112">
        <v>55</v>
      </c>
      <c r="AB4112" s="5">
        <f>IFERROR(Table1[[#This Row],[Expenses]]/Table1[[#This Row],[Actual_Sales]],0)</f>
        <v>0.44715447154471544</v>
      </c>
      <c r="AC4112">
        <v>32</v>
      </c>
      <c r="AD4112">
        <v>1574</v>
      </c>
      <c r="AE4112" s="5">
        <f>IFERROR(Table1[[#This Row],[Inventory]]/Table1[[#This Row],[Actual_Sales]],0)</f>
        <v>12.796747967479675</v>
      </c>
    </row>
    <row r="4113" spans="1:31" x14ac:dyDescent="0.25">
      <c r="A4113">
        <v>3629</v>
      </c>
      <c r="B4113">
        <v>573</v>
      </c>
      <c r="C4113">
        <v>9</v>
      </c>
      <c r="D4113" s="2">
        <v>40787</v>
      </c>
      <c r="E4113">
        <v>123</v>
      </c>
      <c r="F4113">
        <v>100</v>
      </c>
      <c r="G4113">
        <f>Table1[[#This Row],[Actual_Sales]]-Table1[[#This Row],[Budget_Sales]]</f>
        <v>23</v>
      </c>
      <c r="H4113" s="5">
        <f>IF(
Table1[[#This Row],[Budget_Sales]]=0,
"",
IF(
Table1[[#This Row],[Budget_Sales]]&gt;0,
(Table1[[#This Row],[Actual_Sales]]-Table1[[#This Row],[Budget_Sales]])/Table1[[#This Row],[Budget_Sales]],
(Table1[[#This Row],[Actual_Sales]]-Table1[[#This Row],[Budget_Sales]])/ABS(Table1[[#This Row],[Budget_Sales]])
)
)</f>
        <v>0.23</v>
      </c>
      <c r="I4113" s="5" t="str">
        <f>IF(Table1[[#This Row],[Sales_Var]]&gt;=0,"Above Budget","Below Budget")</f>
        <v>Above Budget</v>
      </c>
      <c r="J4113">
        <f>Table1[[#This Row],[Actual_Sales]]-(Table1[[#This Row],[COGS]]+Table1[[#This Row],[Expenses]])</f>
        <v>-36</v>
      </c>
      <c r="K4113">
        <v>-10</v>
      </c>
      <c r="L4113">
        <f>Table1[[#This Row],[Actual_Profit]]-Table1[[#This Row],[Budget_Profit]]</f>
        <v>-26</v>
      </c>
      <c r="M4113" s="5">
        <f>IF(
Table1[[#This Row],[Budget_Profit]]=0,
"",
IF(
Table1[[#This Row],[Budget_Profit]]&gt;0,
(Table1[[#This Row],[Actual_Profit]]-Table1[[#This Row],[Budget_Profit]])/Table1[[#This Row],[Budget_Profit]],
(Table1[[#This Row],[Actual_Profit]]-Table1[[#This Row],[Budget_Profit]])/ABS(Table1[[#This Row],[Budget_Profit]])
)
)</f>
        <v>-2.6</v>
      </c>
      <c r="N4113" s="5" t="str">
        <f>IF(Table1[[#This Row],[Profit_Var]]&gt;=0, "Above Budget", "Below Budget")</f>
        <v>Below Budget</v>
      </c>
      <c r="O4113">
        <v>104</v>
      </c>
      <c r="P4113">
        <v>80</v>
      </c>
      <c r="Q4113">
        <f>Table1[[#This Row],[COGS]]-Table1[[#This Row],[Budget_COGS]]</f>
        <v>24</v>
      </c>
      <c r="R4113" s="5">
        <f>IF(
Table1[[#This Row],[Budget_COGS]]=0,
"",
IF(
Table1[[#This Row],[Budget_COGS]]&gt;0,
(Table1[[#This Row],[Budget_COGS]]-Table1[[#This Row],[COGS]]) / Table1[[#This Row],[Budget_COGS]],
(Table1[[#This Row],[Budget_COGS]]-Table1[[#This Row],[COGS]]) / ABS(Table1[[#This Row],[Budget_COGS]])
)
)</f>
        <v>-0.3</v>
      </c>
      <c r="S4113" s="5" t="str">
        <f>IF(Table1[[#This Row],[COGS _Var]]&gt;=0, "Above Budget", "Below Budget")</f>
        <v>Above Budget</v>
      </c>
      <c r="T4113">
        <f>Table1[[#This Row],[Actual_Sales]]-Table1[[#This Row],[COGS]]</f>
        <v>19</v>
      </c>
      <c r="U4113">
        <v>20</v>
      </c>
      <c r="V4113">
        <f>Table1[[#This Row],[Gross_Margin]]-Table1[[#This Row],[Budget_Margin]]</f>
        <v>-1</v>
      </c>
      <c r="W4113" s="5">
        <f>IF(
Table1[[#This Row],[Budget_Margin]]=0,
"",
IF(
Table1[[#This Row],[Budget_Margin]]&gt;0,
(Table1[[#This Row],[Gross_Margin]]-Table1[[#This Row],[Budget_Margin]]) / Table1[[#This Row],[Budget_Margin]],
(Table1[[#This Row],[Gross_Margin]]-Table1[[#This Row],[Budget_Margin]]) / ABS(Table1[[#This Row],[Budget_Margin]])
)
)</f>
        <v>-0.05</v>
      </c>
      <c r="X4113" s="5" t="str">
        <f>IF(Table1[[#This Row],[Margin_Var]]&gt;=0, "Above Budget", "Below Budget")</f>
        <v>Below Budget</v>
      </c>
      <c r="Y4113" s="5">
        <f>IFERROR(Table1[[#This Row],[Gross_Margin]]/Table1[[#This Row],[Actual_Sales]],0)</f>
        <v>0.15447154471544716</v>
      </c>
      <c r="Z4113" s="5">
        <f>Table1[[#This Row],[Actual_Profit]]/Table1[[#This Row],[Actual_Sales]]</f>
        <v>-0.29268292682926828</v>
      </c>
      <c r="AA4113">
        <v>55</v>
      </c>
      <c r="AB4113" s="5">
        <f>IFERROR(Table1[[#This Row],[Expenses]]/Table1[[#This Row],[Actual_Sales]],0)</f>
        <v>0.44715447154471544</v>
      </c>
      <c r="AC4113">
        <v>32</v>
      </c>
      <c r="AD4113">
        <v>1574</v>
      </c>
      <c r="AE4113" s="5">
        <f>IFERROR(Table1[[#This Row],[Inventory]]/Table1[[#This Row],[Actual_Sales]],0)</f>
        <v>12.796747967479675</v>
      </c>
    </row>
    <row r="4114" spans="1:31" x14ac:dyDescent="0.25">
      <c r="A4114">
        <v>1322</v>
      </c>
      <c r="B4114">
        <v>573</v>
      </c>
      <c r="C4114">
        <v>9</v>
      </c>
      <c r="D4114" s="2">
        <v>40391</v>
      </c>
      <c r="E4114">
        <v>139</v>
      </c>
      <c r="F4114">
        <v>120</v>
      </c>
      <c r="G4114">
        <f>Table1[[#This Row],[Actual_Sales]]-Table1[[#This Row],[Budget_Sales]]</f>
        <v>19</v>
      </c>
      <c r="H4114" s="5">
        <f>IF(
Table1[[#This Row],[Budget_Sales]]=0,
"",
IF(
Table1[[#This Row],[Budget_Sales]]&gt;0,
(Table1[[#This Row],[Actual_Sales]]-Table1[[#This Row],[Budget_Sales]])/Table1[[#This Row],[Budget_Sales]],
(Table1[[#This Row],[Actual_Sales]]-Table1[[#This Row],[Budget_Sales]])/ABS(Table1[[#This Row],[Budget_Sales]])
)
)</f>
        <v>0.15833333333333333</v>
      </c>
      <c r="I4114" s="5" t="str">
        <f>IF(Table1[[#This Row],[Sales_Var]]&gt;=0,"Above Budget","Below Budget")</f>
        <v>Above Budget</v>
      </c>
      <c r="J4114">
        <f>Table1[[#This Row],[Actual_Sales]]-(Table1[[#This Row],[COGS]]+Table1[[#This Row],[Expenses]])</f>
        <v>-41</v>
      </c>
      <c r="K4114">
        <v>-20</v>
      </c>
      <c r="L4114">
        <f>Table1[[#This Row],[Actual_Profit]]-Table1[[#This Row],[Budget_Profit]]</f>
        <v>-21</v>
      </c>
      <c r="M4114" s="5">
        <f>IF(
Table1[[#This Row],[Budget_Profit]]=0,
"",
IF(
Table1[[#This Row],[Budget_Profit]]&gt;0,
(Table1[[#This Row],[Actual_Profit]]-Table1[[#This Row],[Budget_Profit]])/Table1[[#This Row],[Budget_Profit]],
(Table1[[#This Row],[Actual_Profit]]-Table1[[#This Row],[Budget_Profit]])/ABS(Table1[[#This Row],[Budget_Profit]])
)
)</f>
        <v>-1.05</v>
      </c>
      <c r="N4114" s="5" t="str">
        <f>IF(Table1[[#This Row],[Profit_Var]]&gt;=0, "Above Budget", "Below Budget")</f>
        <v>Below Budget</v>
      </c>
      <c r="O4114">
        <v>120</v>
      </c>
      <c r="P4114">
        <v>100</v>
      </c>
      <c r="Q4114">
        <f>Table1[[#This Row],[COGS]]-Table1[[#This Row],[Budget_COGS]]</f>
        <v>20</v>
      </c>
      <c r="R4114" s="5">
        <f>IF(
Table1[[#This Row],[Budget_COGS]]=0,
"",
IF(
Table1[[#This Row],[Budget_COGS]]&gt;0,
(Table1[[#This Row],[Budget_COGS]]-Table1[[#This Row],[COGS]]) / Table1[[#This Row],[Budget_COGS]],
(Table1[[#This Row],[Budget_COGS]]-Table1[[#This Row],[COGS]]) / ABS(Table1[[#This Row],[Budget_COGS]])
)
)</f>
        <v>-0.2</v>
      </c>
      <c r="S4114" s="5" t="str">
        <f>IF(Table1[[#This Row],[COGS _Var]]&gt;=0, "Above Budget", "Below Budget")</f>
        <v>Above Budget</v>
      </c>
      <c r="T4114">
        <f>Table1[[#This Row],[Actual_Sales]]-Table1[[#This Row],[COGS]]</f>
        <v>19</v>
      </c>
      <c r="U4114">
        <v>20</v>
      </c>
      <c r="V4114">
        <f>Table1[[#This Row],[Gross_Margin]]-Table1[[#This Row],[Budget_Margin]]</f>
        <v>-1</v>
      </c>
      <c r="W4114" s="5">
        <f>IF(
Table1[[#This Row],[Budget_Margin]]=0,
"",
IF(
Table1[[#This Row],[Budget_Margin]]&gt;0,
(Table1[[#This Row],[Gross_Margin]]-Table1[[#This Row],[Budget_Margin]]) / Table1[[#This Row],[Budget_Margin]],
(Table1[[#This Row],[Gross_Margin]]-Table1[[#This Row],[Budget_Margin]]) / ABS(Table1[[#This Row],[Budget_Margin]])
)
)</f>
        <v>-0.05</v>
      </c>
      <c r="X4114" s="5" t="str">
        <f>IF(Table1[[#This Row],[Margin_Var]]&gt;=0, "Above Budget", "Below Budget")</f>
        <v>Below Budget</v>
      </c>
      <c r="Y4114" s="5">
        <f>IFERROR(Table1[[#This Row],[Gross_Margin]]/Table1[[#This Row],[Actual_Sales]],0)</f>
        <v>0.1366906474820144</v>
      </c>
      <c r="Z4114" s="5">
        <f>Table1[[#This Row],[Actual_Profit]]/Table1[[#This Row],[Actual_Sales]]</f>
        <v>-0.29496402877697842</v>
      </c>
      <c r="AA4114">
        <v>60</v>
      </c>
      <c r="AB4114" s="5">
        <f>IFERROR(Table1[[#This Row],[Expenses]]/Table1[[#This Row],[Actual_Sales]],0)</f>
        <v>0.43165467625899279</v>
      </c>
      <c r="AC4114">
        <v>37</v>
      </c>
      <c r="AD4114">
        <v>1439</v>
      </c>
      <c r="AE4114" s="5">
        <f>IFERROR(Table1[[#This Row],[Inventory]]/Table1[[#This Row],[Actual_Sales]],0)</f>
        <v>10.352517985611511</v>
      </c>
    </row>
    <row r="4115" spans="1:31" x14ac:dyDescent="0.25">
      <c r="A4115">
        <v>1378</v>
      </c>
      <c r="B4115">
        <v>801</v>
      </c>
      <c r="C4115">
        <v>10</v>
      </c>
      <c r="D4115" s="2">
        <v>40391</v>
      </c>
      <c r="E4115">
        <v>139</v>
      </c>
      <c r="F4115">
        <v>120</v>
      </c>
      <c r="G4115">
        <f>Table1[[#This Row],[Actual_Sales]]-Table1[[#This Row],[Budget_Sales]]</f>
        <v>19</v>
      </c>
      <c r="H4115" s="5">
        <f>IF(
Table1[[#This Row],[Budget_Sales]]=0,
"",
IF(
Table1[[#This Row],[Budget_Sales]]&gt;0,
(Table1[[#This Row],[Actual_Sales]]-Table1[[#This Row],[Budget_Sales]])/Table1[[#This Row],[Budget_Sales]],
(Table1[[#This Row],[Actual_Sales]]-Table1[[#This Row],[Budget_Sales]])/ABS(Table1[[#This Row],[Budget_Sales]])
)
)</f>
        <v>0.15833333333333333</v>
      </c>
      <c r="I4115" s="5" t="str">
        <f>IF(Table1[[#This Row],[Sales_Var]]&gt;=0,"Above Budget","Below Budget")</f>
        <v>Above Budget</v>
      </c>
      <c r="J4115">
        <f>Table1[[#This Row],[Actual_Sales]]-(Table1[[#This Row],[COGS]]+Table1[[#This Row],[Expenses]])</f>
        <v>-41</v>
      </c>
      <c r="K4115">
        <v>-30</v>
      </c>
      <c r="L4115">
        <f>Table1[[#This Row],[Actual_Profit]]-Table1[[#This Row],[Budget_Profit]]</f>
        <v>-11</v>
      </c>
      <c r="M4115" s="5">
        <f>IF(
Table1[[#This Row],[Budget_Profit]]=0,
"",
IF(
Table1[[#This Row],[Budget_Profit]]&gt;0,
(Table1[[#This Row],[Actual_Profit]]-Table1[[#This Row],[Budget_Profit]])/Table1[[#This Row],[Budget_Profit]],
(Table1[[#This Row],[Actual_Profit]]-Table1[[#This Row],[Budget_Profit]])/ABS(Table1[[#This Row],[Budget_Profit]])
)
)</f>
        <v>-0.36666666666666664</v>
      </c>
      <c r="N4115" s="5" t="str">
        <f>IF(Table1[[#This Row],[Profit_Var]]&gt;=0, "Above Budget", "Below Budget")</f>
        <v>Below Budget</v>
      </c>
      <c r="O4115">
        <v>120</v>
      </c>
      <c r="P4115">
        <v>100</v>
      </c>
      <c r="Q4115">
        <f>Table1[[#This Row],[COGS]]-Table1[[#This Row],[Budget_COGS]]</f>
        <v>20</v>
      </c>
      <c r="R4115" s="5">
        <f>IF(
Table1[[#This Row],[Budget_COGS]]=0,
"",
IF(
Table1[[#This Row],[Budget_COGS]]&gt;0,
(Table1[[#This Row],[Budget_COGS]]-Table1[[#This Row],[COGS]]) / Table1[[#This Row],[Budget_COGS]],
(Table1[[#This Row],[Budget_COGS]]-Table1[[#This Row],[COGS]]) / ABS(Table1[[#This Row],[Budget_COGS]])
)
)</f>
        <v>-0.2</v>
      </c>
      <c r="S4115" s="5" t="str">
        <f>IF(Table1[[#This Row],[COGS _Var]]&gt;=0, "Above Budget", "Below Budget")</f>
        <v>Above Budget</v>
      </c>
      <c r="T4115">
        <f>Table1[[#This Row],[Actual_Sales]]-Table1[[#This Row],[COGS]]</f>
        <v>19</v>
      </c>
      <c r="U4115">
        <v>20</v>
      </c>
      <c r="V4115">
        <f>Table1[[#This Row],[Gross_Margin]]-Table1[[#This Row],[Budget_Margin]]</f>
        <v>-1</v>
      </c>
      <c r="W4115" s="5">
        <f>IF(
Table1[[#This Row],[Budget_Margin]]=0,
"",
IF(
Table1[[#This Row],[Budget_Margin]]&gt;0,
(Table1[[#This Row],[Gross_Margin]]-Table1[[#This Row],[Budget_Margin]]) / Table1[[#This Row],[Budget_Margin]],
(Table1[[#This Row],[Gross_Margin]]-Table1[[#This Row],[Budget_Margin]]) / ABS(Table1[[#This Row],[Budget_Margin]])
)
)</f>
        <v>-0.05</v>
      </c>
      <c r="X4115" s="5" t="str">
        <f>IF(Table1[[#This Row],[Margin_Var]]&gt;=0, "Above Budget", "Below Budget")</f>
        <v>Below Budget</v>
      </c>
      <c r="Y4115" s="5">
        <f>IFERROR(Table1[[#This Row],[Gross_Margin]]/Table1[[#This Row],[Actual_Sales]],0)</f>
        <v>0.1366906474820144</v>
      </c>
      <c r="Z4115" s="5">
        <f>Table1[[#This Row],[Actual_Profit]]/Table1[[#This Row],[Actual_Sales]]</f>
        <v>-0.29496402877697842</v>
      </c>
      <c r="AA4115">
        <v>60</v>
      </c>
      <c r="AB4115" s="5">
        <f>IFERROR(Table1[[#This Row],[Expenses]]/Table1[[#This Row],[Actual_Sales]],0)</f>
        <v>0.43165467625899279</v>
      </c>
      <c r="AC4115">
        <v>37</v>
      </c>
      <c r="AD4115">
        <v>1439</v>
      </c>
      <c r="AE4115" s="5">
        <f>IFERROR(Table1[[#This Row],[Inventory]]/Table1[[#This Row],[Actual_Sales]],0)</f>
        <v>10.352517985611511</v>
      </c>
    </row>
    <row r="4116" spans="1:31" x14ac:dyDescent="0.25">
      <c r="A4116">
        <v>3590</v>
      </c>
      <c r="B4116">
        <v>435</v>
      </c>
      <c r="C4116">
        <v>10</v>
      </c>
      <c r="D4116" s="2">
        <v>40787</v>
      </c>
      <c r="E4116">
        <v>123</v>
      </c>
      <c r="F4116">
        <v>100</v>
      </c>
      <c r="G4116">
        <f>Table1[[#This Row],[Actual_Sales]]-Table1[[#This Row],[Budget_Sales]]</f>
        <v>23</v>
      </c>
      <c r="H4116" s="5">
        <f>IF(
Table1[[#This Row],[Budget_Sales]]=0,
"",
IF(
Table1[[#This Row],[Budget_Sales]]&gt;0,
(Table1[[#This Row],[Actual_Sales]]-Table1[[#This Row],[Budget_Sales]])/Table1[[#This Row],[Budget_Sales]],
(Table1[[#This Row],[Actual_Sales]]-Table1[[#This Row],[Budget_Sales]])/ABS(Table1[[#This Row],[Budget_Sales]])
)
)</f>
        <v>0.23</v>
      </c>
      <c r="I4116" s="5" t="str">
        <f>IF(Table1[[#This Row],[Sales_Var]]&gt;=0,"Above Budget","Below Budget")</f>
        <v>Above Budget</v>
      </c>
      <c r="J4116">
        <f>Table1[[#This Row],[Actual_Sales]]-(Table1[[#This Row],[COGS]]+Table1[[#This Row],[Expenses]])</f>
        <v>-37</v>
      </c>
      <c r="K4116">
        <v>-20</v>
      </c>
      <c r="L4116">
        <f>Table1[[#This Row],[Actual_Profit]]-Table1[[#This Row],[Budget_Profit]]</f>
        <v>-17</v>
      </c>
      <c r="M4116" s="5">
        <f>IF(
Table1[[#This Row],[Budget_Profit]]=0,
"",
IF(
Table1[[#This Row],[Budget_Profit]]&gt;0,
(Table1[[#This Row],[Actual_Profit]]-Table1[[#This Row],[Budget_Profit]])/Table1[[#This Row],[Budget_Profit]],
(Table1[[#This Row],[Actual_Profit]]-Table1[[#This Row],[Budget_Profit]])/ABS(Table1[[#This Row],[Budget_Profit]])
)
)</f>
        <v>-0.85</v>
      </c>
      <c r="N4116" s="5" t="str">
        <f>IF(Table1[[#This Row],[Profit_Var]]&gt;=0, "Above Budget", "Below Budget")</f>
        <v>Below Budget</v>
      </c>
      <c r="O4116">
        <v>104</v>
      </c>
      <c r="P4116">
        <v>80</v>
      </c>
      <c r="Q4116">
        <f>Table1[[#This Row],[COGS]]-Table1[[#This Row],[Budget_COGS]]</f>
        <v>24</v>
      </c>
      <c r="R4116" s="5">
        <f>IF(
Table1[[#This Row],[Budget_COGS]]=0,
"",
IF(
Table1[[#This Row],[Budget_COGS]]&gt;0,
(Table1[[#This Row],[Budget_COGS]]-Table1[[#This Row],[COGS]]) / Table1[[#This Row],[Budget_COGS]],
(Table1[[#This Row],[Budget_COGS]]-Table1[[#This Row],[COGS]]) / ABS(Table1[[#This Row],[Budget_COGS]])
)
)</f>
        <v>-0.3</v>
      </c>
      <c r="S4116" s="5" t="str">
        <f>IF(Table1[[#This Row],[COGS _Var]]&gt;=0, "Above Budget", "Below Budget")</f>
        <v>Above Budget</v>
      </c>
      <c r="T4116">
        <f>Table1[[#This Row],[Actual_Sales]]-Table1[[#This Row],[COGS]]</f>
        <v>19</v>
      </c>
      <c r="U4116">
        <v>20</v>
      </c>
      <c r="V4116">
        <f>Table1[[#This Row],[Gross_Margin]]-Table1[[#This Row],[Budget_Margin]]</f>
        <v>-1</v>
      </c>
      <c r="W4116" s="5">
        <f>IF(
Table1[[#This Row],[Budget_Margin]]=0,
"",
IF(
Table1[[#This Row],[Budget_Margin]]&gt;0,
(Table1[[#This Row],[Gross_Margin]]-Table1[[#This Row],[Budget_Margin]]) / Table1[[#This Row],[Budget_Margin]],
(Table1[[#This Row],[Gross_Margin]]-Table1[[#This Row],[Budget_Margin]]) / ABS(Table1[[#This Row],[Budget_Margin]])
)
)</f>
        <v>-0.05</v>
      </c>
      <c r="X4116" s="5" t="str">
        <f>IF(Table1[[#This Row],[Margin_Var]]&gt;=0, "Above Budget", "Below Budget")</f>
        <v>Below Budget</v>
      </c>
      <c r="Y4116" s="5">
        <f>IFERROR(Table1[[#This Row],[Gross_Margin]]/Table1[[#This Row],[Actual_Sales]],0)</f>
        <v>0.15447154471544716</v>
      </c>
      <c r="Z4116" s="5">
        <f>Table1[[#This Row],[Actual_Profit]]/Table1[[#This Row],[Actual_Sales]]</f>
        <v>-0.30081300813008133</v>
      </c>
      <c r="AA4116">
        <v>56</v>
      </c>
      <c r="AB4116" s="5">
        <f>IFERROR(Table1[[#This Row],[Expenses]]/Table1[[#This Row],[Actual_Sales]],0)</f>
        <v>0.45528455284552843</v>
      </c>
      <c r="AC4116">
        <v>32</v>
      </c>
      <c r="AD4116">
        <v>1574</v>
      </c>
      <c r="AE4116" s="5">
        <f>IFERROR(Table1[[#This Row],[Inventory]]/Table1[[#This Row],[Actual_Sales]],0)</f>
        <v>12.796747967479675</v>
      </c>
    </row>
    <row r="4117" spans="1:31" x14ac:dyDescent="0.25">
      <c r="A4117">
        <v>456</v>
      </c>
      <c r="B4117">
        <v>636</v>
      </c>
      <c r="C4117">
        <v>9</v>
      </c>
      <c r="D4117" s="2">
        <v>40238</v>
      </c>
      <c r="E4117">
        <v>106</v>
      </c>
      <c r="F4117">
        <v>90</v>
      </c>
      <c r="G4117">
        <f>Table1[[#This Row],[Actual_Sales]]-Table1[[#This Row],[Budget_Sales]]</f>
        <v>16</v>
      </c>
      <c r="H4117" s="5">
        <f>IF(
Table1[[#This Row],[Budget_Sales]]=0,
"",
IF(
Table1[[#This Row],[Budget_Sales]]&gt;0,
(Table1[[#This Row],[Actual_Sales]]-Table1[[#This Row],[Budget_Sales]])/Table1[[#This Row],[Budget_Sales]],
(Table1[[#This Row],[Actual_Sales]]-Table1[[#This Row],[Budget_Sales]])/ABS(Table1[[#This Row],[Budget_Sales]])
)
)</f>
        <v>0.17777777777777778</v>
      </c>
      <c r="I4117" s="5" t="str">
        <f>IF(Table1[[#This Row],[Sales_Var]]&gt;=0,"Above Budget","Below Budget")</f>
        <v>Above Budget</v>
      </c>
      <c r="J4117">
        <f>Table1[[#This Row],[Actual_Sales]]-(Table1[[#This Row],[COGS]]+Table1[[#This Row],[Expenses]])</f>
        <v>-32</v>
      </c>
      <c r="K4117">
        <v>-10</v>
      </c>
      <c r="L4117">
        <f>Table1[[#This Row],[Actual_Profit]]-Table1[[#This Row],[Budget_Profit]]</f>
        <v>-22</v>
      </c>
      <c r="M4117" s="5">
        <f>IF(
Table1[[#This Row],[Budget_Profit]]=0,
"",
IF(
Table1[[#This Row],[Budget_Profit]]&gt;0,
(Table1[[#This Row],[Actual_Profit]]-Table1[[#This Row],[Budget_Profit]])/Table1[[#This Row],[Budget_Profit]],
(Table1[[#This Row],[Actual_Profit]]-Table1[[#This Row],[Budget_Profit]])/ABS(Table1[[#This Row],[Budget_Profit]])
)
)</f>
        <v>-2.2000000000000002</v>
      </c>
      <c r="N4117" s="5" t="str">
        <f>IF(Table1[[#This Row],[Profit_Var]]&gt;=0, "Above Budget", "Below Budget")</f>
        <v>Below Budget</v>
      </c>
      <c r="O4117">
        <v>88</v>
      </c>
      <c r="P4117">
        <v>70</v>
      </c>
      <c r="Q4117">
        <f>Table1[[#This Row],[COGS]]-Table1[[#This Row],[Budget_COGS]]</f>
        <v>18</v>
      </c>
      <c r="R4117" s="5">
        <f>IF(
Table1[[#This Row],[Budget_COGS]]=0,
"",
IF(
Table1[[#This Row],[Budget_COGS]]&gt;0,
(Table1[[#This Row],[Budget_COGS]]-Table1[[#This Row],[COGS]]) / Table1[[#This Row],[Budget_COGS]],
(Table1[[#This Row],[Budget_COGS]]-Table1[[#This Row],[COGS]]) / ABS(Table1[[#This Row],[Budget_COGS]])
)
)</f>
        <v>-0.25714285714285712</v>
      </c>
      <c r="S4117" s="5" t="str">
        <f>IF(Table1[[#This Row],[COGS _Var]]&gt;=0, "Above Budget", "Below Budget")</f>
        <v>Above Budget</v>
      </c>
      <c r="T4117">
        <f>Table1[[#This Row],[Actual_Sales]]-Table1[[#This Row],[COGS]]</f>
        <v>18</v>
      </c>
      <c r="U4117">
        <v>20</v>
      </c>
      <c r="V4117">
        <f>Table1[[#This Row],[Gross_Margin]]-Table1[[#This Row],[Budget_Margin]]</f>
        <v>-2</v>
      </c>
      <c r="W4117" s="5">
        <f>IF(
Table1[[#This Row],[Budget_Margin]]=0,
"",
IF(
Table1[[#This Row],[Budget_Margin]]&gt;0,
(Table1[[#This Row],[Gross_Margin]]-Table1[[#This Row],[Budget_Margin]]) / Table1[[#This Row],[Budget_Margin]],
(Table1[[#This Row],[Gross_Margin]]-Table1[[#This Row],[Budget_Margin]]) / ABS(Table1[[#This Row],[Budget_Margin]])
)
)</f>
        <v>-0.1</v>
      </c>
      <c r="X4117" s="5" t="str">
        <f>IF(Table1[[#This Row],[Margin_Var]]&gt;=0, "Above Budget", "Below Budget")</f>
        <v>Below Budget</v>
      </c>
      <c r="Y4117" s="5">
        <f>IFERROR(Table1[[#This Row],[Gross_Margin]]/Table1[[#This Row],[Actual_Sales]],0)</f>
        <v>0.16981132075471697</v>
      </c>
      <c r="Z4117" s="5">
        <f>Table1[[#This Row],[Actual_Profit]]/Table1[[#This Row],[Actual_Sales]]</f>
        <v>-0.30188679245283018</v>
      </c>
      <c r="AA4117">
        <v>50</v>
      </c>
      <c r="AB4117" s="5">
        <f>IFERROR(Table1[[#This Row],[Expenses]]/Table1[[#This Row],[Actual_Sales]],0)</f>
        <v>0.47169811320754718</v>
      </c>
      <c r="AC4117">
        <v>27</v>
      </c>
      <c r="AD4117">
        <v>715</v>
      </c>
      <c r="AE4117" s="5">
        <f>IFERROR(Table1[[#This Row],[Inventory]]/Table1[[#This Row],[Actual_Sales]],0)</f>
        <v>6.7452830188679247</v>
      </c>
    </row>
    <row r="4118" spans="1:31" x14ac:dyDescent="0.25">
      <c r="A4118">
        <v>494</v>
      </c>
      <c r="B4118">
        <v>801</v>
      </c>
      <c r="C4118">
        <v>10</v>
      </c>
      <c r="D4118" s="2">
        <v>40238</v>
      </c>
      <c r="E4118">
        <v>106</v>
      </c>
      <c r="F4118">
        <v>90</v>
      </c>
      <c r="G4118">
        <f>Table1[[#This Row],[Actual_Sales]]-Table1[[#This Row],[Budget_Sales]]</f>
        <v>16</v>
      </c>
      <c r="H4118" s="5">
        <f>IF(
Table1[[#This Row],[Budget_Sales]]=0,
"",
IF(
Table1[[#This Row],[Budget_Sales]]&gt;0,
(Table1[[#This Row],[Actual_Sales]]-Table1[[#This Row],[Budget_Sales]])/Table1[[#This Row],[Budget_Sales]],
(Table1[[#This Row],[Actual_Sales]]-Table1[[#This Row],[Budget_Sales]])/ABS(Table1[[#This Row],[Budget_Sales]])
)
)</f>
        <v>0.17777777777777778</v>
      </c>
      <c r="I4118" s="5" t="str">
        <f>IF(Table1[[#This Row],[Sales_Var]]&gt;=0,"Above Budget","Below Budget")</f>
        <v>Above Budget</v>
      </c>
      <c r="J4118">
        <f>Table1[[#This Row],[Actual_Sales]]-(Table1[[#This Row],[COGS]]+Table1[[#This Row],[Expenses]])</f>
        <v>-32</v>
      </c>
      <c r="K4118">
        <v>-20</v>
      </c>
      <c r="L4118">
        <f>Table1[[#This Row],[Actual_Profit]]-Table1[[#This Row],[Budget_Profit]]</f>
        <v>-12</v>
      </c>
      <c r="M4118" s="5">
        <f>IF(
Table1[[#This Row],[Budget_Profit]]=0,
"",
IF(
Table1[[#This Row],[Budget_Profit]]&gt;0,
(Table1[[#This Row],[Actual_Profit]]-Table1[[#This Row],[Budget_Profit]])/Table1[[#This Row],[Budget_Profit]],
(Table1[[#This Row],[Actual_Profit]]-Table1[[#This Row],[Budget_Profit]])/ABS(Table1[[#This Row],[Budget_Profit]])
)
)</f>
        <v>-0.6</v>
      </c>
      <c r="N4118" s="5" t="str">
        <f>IF(Table1[[#This Row],[Profit_Var]]&gt;=0, "Above Budget", "Below Budget")</f>
        <v>Below Budget</v>
      </c>
      <c r="O4118">
        <v>88</v>
      </c>
      <c r="P4118">
        <v>70</v>
      </c>
      <c r="Q4118">
        <f>Table1[[#This Row],[COGS]]-Table1[[#This Row],[Budget_COGS]]</f>
        <v>18</v>
      </c>
      <c r="R4118" s="5">
        <f>IF(
Table1[[#This Row],[Budget_COGS]]=0,
"",
IF(
Table1[[#This Row],[Budget_COGS]]&gt;0,
(Table1[[#This Row],[Budget_COGS]]-Table1[[#This Row],[COGS]]) / Table1[[#This Row],[Budget_COGS]],
(Table1[[#This Row],[Budget_COGS]]-Table1[[#This Row],[COGS]]) / ABS(Table1[[#This Row],[Budget_COGS]])
)
)</f>
        <v>-0.25714285714285712</v>
      </c>
      <c r="S4118" s="5" t="str">
        <f>IF(Table1[[#This Row],[COGS _Var]]&gt;=0, "Above Budget", "Below Budget")</f>
        <v>Above Budget</v>
      </c>
      <c r="T4118">
        <f>Table1[[#This Row],[Actual_Sales]]-Table1[[#This Row],[COGS]]</f>
        <v>18</v>
      </c>
      <c r="U4118">
        <v>20</v>
      </c>
      <c r="V4118">
        <f>Table1[[#This Row],[Gross_Margin]]-Table1[[#This Row],[Budget_Margin]]</f>
        <v>-2</v>
      </c>
      <c r="W4118" s="5">
        <f>IF(
Table1[[#This Row],[Budget_Margin]]=0,
"",
IF(
Table1[[#This Row],[Budget_Margin]]&gt;0,
(Table1[[#This Row],[Gross_Margin]]-Table1[[#This Row],[Budget_Margin]]) / Table1[[#This Row],[Budget_Margin]],
(Table1[[#This Row],[Gross_Margin]]-Table1[[#This Row],[Budget_Margin]]) / ABS(Table1[[#This Row],[Budget_Margin]])
)
)</f>
        <v>-0.1</v>
      </c>
      <c r="X4118" s="5" t="str">
        <f>IF(Table1[[#This Row],[Margin_Var]]&gt;=0, "Above Budget", "Below Budget")</f>
        <v>Below Budget</v>
      </c>
      <c r="Y4118" s="5">
        <f>IFERROR(Table1[[#This Row],[Gross_Margin]]/Table1[[#This Row],[Actual_Sales]],0)</f>
        <v>0.16981132075471697</v>
      </c>
      <c r="Z4118" s="5">
        <f>Table1[[#This Row],[Actual_Profit]]/Table1[[#This Row],[Actual_Sales]]</f>
        <v>-0.30188679245283018</v>
      </c>
      <c r="AA4118">
        <v>50</v>
      </c>
      <c r="AB4118" s="5">
        <f>IFERROR(Table1[[#This Row],[Expenses]]/Table1[[#This Row],[Actual_Sales]],0)</f>
        <v>0.47169811320754718</v>
      </c>
      <c r="AC4118">
        <v>27</v>
      </c>
      <c r="AD4118">
        <v>715</v>
      </c>
      <c r="AE4118" s="5">
        <f>IFERROR(Table1[[#This Row],[Inventory]]/Table1[[#This Row],[Actual_Sales]],0)</f>
        <v>6.7452830188679247</v>
      </c>
    </row>
    <row r="4119" spans="1:31" x14ac:dyDescent="0.25">
      <c r="A4119">
        <v>1301</v>
      </c>
      <c r="B4119">
        <v>505</v>
      </c>
      <c r="C4119">
        <v>3</v>
      </c>
      <c r="D4119" s="2">
        <v>40391</v>
      </c>
      <c r="E4119">
        <v>139</v>
      </c>
      <c r="F4119">
        <v>170</v>
      </c>
      <c r="G4119">
        <f>Table1[[#This Row],[Actual_Sales]]-Table1[[#This Row],[Budget_Sales]]</f>
        <v>-31</v>
      </c>
      <c r="H4119" s="5">
        <f>IF(
Table1[[#This Row],[Budget_Sales]]=0,
"",
IF(
Table1[[#This Row],[Budget_Sales]]&gt;0,
(Table1[[#This Row],[Actual_Sales]]-Table1[[#This Row],[Budget_Sales]])/Table1[[#This Row],[Budget_Sales]],
(Table1[[#This Row],[Actual_Sales]]-Table1[[#This Row],[Budget_Sales]])/ABS(Table1[[#This Row],[Budget_Sales]])
)
)</f>
        <v>-0.18235294117647058</v>
      </c>
      <c r="I4119" s="5" t="str">
        <f>IF(Table1[[#This Row],[Sales_Var]]&gt;=0,"Above Budget","Below Budget")</f>
        <v>Below Budget</v>
      </c>
      <c r="J4119">
        <f>Table1[[#This Row],[Actual_Sales]]-(Table1[[#This Row],[COGS]]+Table1[[#This Row],[Expenses]])</f>
        <v>-42</v>
      </c>
      <c r="K4119">
        <v>-30</v>
      </c>
      <c r="L4119">
        <f>Table1[[#This Row],[Actual_Profit]]-Table1[[#This Row],[Budget_Profit]]</f>
        <v>-12</v>
      </c>
      <c r="M4119" s="5">
        <f>IF(
Table1[[#This Row],[Budget_Profit]]=0,
"",
IF(
Table1[[#This Row],[Budget_Profit]]&gt;0,
(Table1[[#This Row],[Actual_Profit]]-Table1[[#This Row],[Budget_Profit]])/Table1[[#This Row],[Budget_Profit]],
(Table1[[#This Row],[Actual_Profit]]-Table1[[#This Row],[Budget_Profit]])/ABS(Table1[[#This Row],[Budget_Profit]])
)
)</f>
        <v>-0.4</v>
      </c>
      <c r="N4119" s="5" t="str">
        <f>IF(Table1[[#This Row],[Profit_Var]]&gt;=0, "Above Budget", "Below Budget")</f>
        <v>Below Budget</v>
      </c>
      <c r="O4119">
        <v>120</v>
      </c>
      <c r="P4119">
        <v>150</v>
      </c>
      <c r="Q4119">
        <f>Table1[[#This Row],[COGS]]-Table1[[#This Row],[Budget_COGS]]</f>
        <v>-30</v>
      </c>
      <c r="R4119" s="5">
        <f>IF(
Table1[[#This Row],[Budget_COGS]]=0,
"",
IF(
Table1[[#This Row],[Budget_COGS]]&gt;0,
(Table1[[#This Row],[Budget_COGS]]-Table1[[#This Row],[COGS]]) / Table1[[#This Row],[Budget_COGS]],
(Table1[[#This Row],[Budget_COGS]]-Table1[[#This Row],[COGS]]) / ABS(Table1[[#This Row],[Budget_COGS]])
)
)</f>
        <v>0.2</v>
      </c>
      <c r="S4119" s="5" t="str">
        <f>IF(Table1[[#This Row],[COGS _Var]]&gt;=0, "Above Budget", "Below Budget")</f>
        <v>Below Budget</v>
      </c>
      <c r="T4119">
        <f>Table1[[#This Row],[Actual_Sales]]-Table1[[#This Row],[COGS]]</f>
        <v>19</v>
      </c>
      <c r="U4119">
        <v>20</v>
      </c>
      <c r="V4119">
        <f>Table1[[#This Row],[Gross_Margin]]-Table1[[#This Row],[Budget_Margin]]</f>
        <v>-1</v>
      </c>
      <c r="W4119" s="5">
        <f>IF(
Table1[[#This Row],[Budget_Margin]]=0,
"",
IF(
Table1[[#This Row],[Budget_Margin]]&gt;0,
(Table1[[#This Row],[Gross_Margin]]-Table1[[#This Row],[Budget_Margin]]) / Table1[[#This Row],[Budget_Margin]],
(Table1[[#This Row],[Gross_Margin]]-Table1[[#This Row],[Budget_Margin]]) / ABS(Table1[[#This Row],[Budget_Margin]])
)
)</f>
        <v>-0.05</v>
      </c>
      <c r="X4119" s="5" t="str">
        <f>IF(Table1[[#This Row],[Margin_Var]]&gt;=0, "Above Budget", "Below Budget")</f>
        <v>Below Budget</v>
      </c>
      <c r="Y4119" s="5">
        <f>IFERROR(Table1[[#This Row],[Gross_Margin]]/Table1[[#This Row],[Actual_Sales]],0)</f>
        <v>0.1366906474820144</v>
      </c>
      <c r="Z4119" s="5">
        <f>Table1[[#This Row],[Actual_Profit]]/Table1[[#This Row],[Actual_Sales]]</f>
        <v>-0.30215827338129497</v>
      </c>
      <c r="AA4119">
        <v>61</v>
      </c>
      <c r="AB4119" s="5">
        <f>IFERROR(Table1[[#This Row],[Expenses]]/Table1[[#This Row],[Actual_Sales]],0)</f>
        <v>0.43884892086330934</v>
      </c>
      <c r="AC4119">
        <v>37</v>
      </c>
      <c r="AD4119">
        <v>1439</v>
      </c>
      <c r="AE4119" s="5">
        <f>IFERROR(Table1[[#This Row],[Inventory]]/Table1[[#This Row],[Actual_Sales]],0)</f>
        <v>10.352517985611511</v>
      </c>
    </row>
    <row r="4120" spans="1:31" x14ac:dyDescent="0.25">
      <c r="A4120">
        <v>242</v>
      </c>
      <c r="B4120">
        <v>505</v>
      </c>
      <c r="C4120">
        <v>3</v>
      </c>
      <c r="D4120" s="2">
        <v>40210</v>
      </c>
      <c r="E4120">
        <v>102</v>
      </c>
      <c r="F4120">
        <v>120</v>
      </c>
      <c r="G4120">
        <f>Table1[[#This Row],[Actual_Sales]]-Table1[[#This Row],[Budget_Sales]]</f>
        <v>-18</v>
      </c>
      <c r="H4120" s="5">
        <f>IF(
Table1[[#This Row],[Budget_Sales]]=0,
"",
IF(
Table1[[#This Row],[Budget_Sales]]&gt;0,
(Table1[[#This Row],[Actual_Sales]]-Table1[[#This Row],[Budget_Sales]])/Table1[[#This Row],[Budget_Sales]],
(Table1[[#This Row],[Actual_Sales]]-Table1[[#This Row],[Budget_Sales]])/ABS(Table1[[#This Row],[Budget_Sales]])
)
)</f>
        <v>-0.15</v>
      </c>
      <c r="I4120" s="5" t="str">
        <f>IF(Table1[[#This Row],[Sales_Var]]&gt;=0,"Above Budget","Below Budget")</f>
        <v>Below Budget</v>
      </c>
      <c r="J4120">
        <f>Table1[[#This Row],[Actual_Sales]]-(Table1[[#This Row],[COGS]]+Table1[[#This Row],[Expenses]])</f>
        <v>-31</v>
      </c>
      <c r="K4120">
        <v>-20</v>
      </c>
      <c r="L4120">
        <f>Table1[[#This Row],[Actual_Profit]]-Table1[[#This Row],[Budget_Profit]]</f>
        <v>-11</v>
      </c>
      <c r="M4120" s="5">
        <f>IF(
Table1[[#This Row],[Budget_Profit]]=0,
"",
IF(
Table1[[#This Row],[Budget_Profit]]&gt;0,
(Table1[[#This Row],[Actual_Profit]]-Table1[[#This Row],[Budget_Profit]])/Table1[[#This Row],[Budget_Profit]],
(Table1[[#This Row],[Actual_Profit]]-Table1[[#This Row],[Budget_Profit]])/ABS(Table1[[#This Row],[Budget_Profit]])
)
)</f>
        <v>-0.55000000000000004</v>
      </c>
      <c r="N4120" s="5" t="str">
        <f>IF(Table1[[#This Row],[Profit_Var]]&gt;=0, "Above Budget", "Below Budget")</f>
        <v>Below Budget</v>
      </c>
      <c r="O4120">
        <v>84</v>
      </c>
      <c r="P4120">
        <v>100</v>
      </c>
      <c r="Q4120">
        <f>Table1[[#This Row],[COGS]]-Table1[[#This Row],[Budget_COGS]]</f>
        <v>-16</v>
      </c>
      <c r="R4120" s="5">
        <f>IF(
Table1[[#This Row],[Budget_COGS]]=0,
"",
IF(
Table1[[#This Row],[Budget_COGS]]&gt;0,
(Table1[[#This Row],[Budget_COGS]]-Table1[[#This Row],[COGS]]) / Table1[[#This Row],[Budget_COGS]],
(Table1[[#This Row],[Budget_COGS]]-Table1[[#This Row],[COGS]]) / ABS(Table1[[#This Row],[Budget_COGS]])
)
)</f>
        <v>0.16</v>
      </c>
      <c r="S4120" s="5" t="str">
        <f>IF(Table1[[#This Row],[COGS _Var]]&gt;=0, "Above Budget", "Below Budget")</f>
        <v>Below Budget</v>
      </c>
      <c r="T4120">
        <f>Table1[[#This Row],[Actual_Sales]]-Table1[[#This Row],[COGS]]</f>
        <v>18</v>
      </c>
      <c r="U4120">
        <v>20</v>
      </c>
      <c r="V4120">
        <f>Table1[[#This Row],[Gross_Margin]]-Table1[[#This Row],[Budget_Margin]]</f>
        <v>-2</v>
      </c>
      <c r="W4120" s="5">
        <f>IF(
Table1[[#This Row],[Budget_Margin]]=0,
"",
IF(
Table1[[#This Row],[Budget_Margin]]&gt;0,
(Table1[[#This Row],[Gross_Margin]]-Table1[[#This Row],[Budget_Margin]]) / Table1[[#This Row],[Budget_Margin]],
(Table1[[#This Row],[Gross_Margin]]-Table1[[#This Row],[Budget_Margin]]) / ABS(Table1[[#This Row],[Budget_Margin]])
)
)</f>
        <v>-0.1</v>
      </c>
      <c r="X4120" s="5" t="str">
        <f>IF(Table1[[#This Row],[Margin_Var]]&gt;=0, "Above Budget", "Below Budget")</f>
        <v>Below Budget</v>
      </c>
      <c r="Y4120" s="5">
        <f>IFERROR(Table1[[#This Row],[Gross_Margin]]/Table1[[#This Row],[Actual_Sales]],0)</f>
        <v>0.17647058823529413</v>
      </c>
      <c r="Z4120" s="5">
        <f>Table1[[#This Row],[Actual_Profit]]/Table1[[#This Row],[Actual_Sales]]</f>
        <v>-0.30392156862745096</v>
      </c>
      <c r="AA4120">
        <v>49</v>
      </c>
      <c r="AB4120" s="5">
        <f>IFERROR(Table1[[#This Row],[Expenses]]/Table1[[#This Row],[Actual_Sales]],0)</f>
        <v>0.48039215686274511</v>
      </c>
      <c r="AC4120">
        <v>26</v>
      </c>
      <c r="AD4120">
        <v>625</v>
      </c>
      <c r="AE4120" s="5">
        <f>IFERROR(Table1[[#This Row],[Inventory]]/Table1[[#This Row],[Actual_Sales]],0)</f>
        <v>6.1274509803921573</v>
      </c>
    </row>
    <row r="4121" spans="1:31" x14ac:dyDescent="0.25">
      <c r="A4121">
        <v>222</v>
      </c>
      <c r="B4121">
        <v>435</v>
      </c>
      <c r="C4121">
        <v>10</v>
      </c>
      <c r="D4121" s="2">
        <v>40210</v>
      </c>
      <c r="E4121">
        <v>102</v>
      </c>
      <c r="F4121">
        <v>80</v>
      </c>
      <c r="G4121">
        <f>Table1[[#This Row],[Actual_Sales]]-Table1[[#This Row],[Budget_Sales]]</f>
        <v>22</v>
      </c>
      <c r="H4121" s="5">
        <f>IF(
Table1[[#This Row],[Budget_Sales]]=0,
"",
IF(
Table1[[#This Row],[Budget_Sales]]&gt;0,
(Table1[[#This Row],[Actual_Sales]]-Table1[[#This Row],[Budget_Sales]])/Table1[[#This Row],[Budget_Sales]],
(Table1[[#This Row],[Actual_Sales]]-Table1[[#This Row],[Budget_Sales]])/ABS(Table1[[#This Row],[Budget_Sales]])
)
)</f>
        <v>0.27500000000000002</v>
      </c>
      <c r="I4121" s="5" t="str">
        <f>IF(Table1[[#This Row],[Sales_Var]]&gt;=0,"Above Budget","Below Budget")</f>
        <v>Above Budget</v>
      </c>
      <c r="J4121">
        <f>Table1[[#This Row],[Actual_Sales]]-(Table1[[#This Row],[COGS]]+Table1[[#This Row],[Expenses]])</f>
        <v>-31</v>
      </c>
      <c r="K4121">
        <v>-30</v>
      </c>
      <c r="L4121">
        <f>Table1[[#This Row],[Actual_Profit]]-Table1[[#This Row],[Budget_Profit]]</f>
        <v>-1</v>
      </c>
      <c r="M4121" s="5">
        <f>IF(
Table1[[#This Row],[Budget_Profit]]=0,
"",
IF(
Table1[[#This Row],[Budget_Profit]]&gt;0,
(Table1[[#This Row],[Actual_Profit]]-Table1[[#This Row],[Budget_Profit]])/Table1[[#This Row],[Budget_Profit]],
(Table1[[#This Row],[Actual_Profit]]-Table1[[#This Row],[Budget_Profit]])/ABS(Table1[[#This Row],[Budget_Profit]])
)
)</f>
        <v>-3.3333333333333333E-2</v>
      </c>
      <c r="N4121" s="5" t="str">
        <f>IF(Table1[[#This Row],[Profit_Var]]&gt;=0, "Above Budget", "Below Budget")</f>
        <v>Below Budget</v>
      </c>
      <c r="O4121">
        <v>84</v>
      </c>
      <c r="P4121">
        <v>70</v>
      </c>
      <c r="Q4121">
        <f>Table1[[#This Row],[COGS]]-Table1[[#This Row],[Budget_COGS]]</f>
        <v>14</v>
      </c>
      <c r="R4121" s="5">
        <f>IF(
Table1[[#This Row],[Budget_COGS]]=0,
"",
IF(
Table1[[#This Row],[Budget_COGS]]&gt;0,
(Table1[[#This Row],[Budget_COGS]]-Table1[[#This Row],[COGS]]) / Table1[[#This Row],[Budget_COGS]],
(Table1[[#This Row],[Budget_COGS]]-Table1[[#This Row],[COGS]]) / ABS(Table1[[#This Row],[Budget_COGS]])
)
)</f>
        <v>-0.2</v>
      </c>
      <c r="S4121" s="5" t="str">
        <f>IF(Table1[[#This Row],[COGS _Var]]&gt;=0, "Above Budget", "Below Budget")</f>
        <v>Above Budget</v>
      </c>
      <c r="T4121">
        <f>Table1[[#This Row],[Actual_Sales]]-Table1[[#This Row],[COGS]]</f>
        <v>18</v>
      </c>
      <c r="U4121">
        <v>10</v>
      </c>
      <c r="V4121">
        <f>Table1[[#This Row],[Gross_Margin]]-Table1[[#This Row],[Budget_Margin]]</f>
        <v>8</v>
      </c>
      <c r="W4121" s="5">
        <f>IF(
Table1[[#This Row],[Budget_Margin]]=0,
"",
IF(
Table1[[#This Row],[Budget_Margin]]&gt;0,
(Table1[[#This Row],[Gross_Margin]]-Table1[[#This Row],[Budget_Margin]]) / Table1[[#This Row],[Budget_Margin]],
(Table1[[#This Row],[Gross_Margin]]-Table1[[#This Row],[Budget_Margin]]) / ABS(Table1[[#This Row],[Budget_Margin]])
)
)</f>
        <v>0.8</v>
      </c>
      <c r="X4121" s="5" t="str">
        <f>IF(Table1[[#This Row],[Margin_Var]]&gt;=0, "Above Budget", "Below Budget")</f>
        <v>Above Budget</v>
      </c>
      <c r="Y4121" s="5">
        <f>IFERROR(Table1[[#This Row],[Gross_Margin]]/Table1[[#This Row],[Actual_Sales]],0)</f>
        <v>0.17647058823529413</v>
      </c>
      <c r="Z4121" s="5">
        <f>Table1[[#This Row],[Actual_Profit]]/Table1[[#This Row],[Actual_Sales]]</f>
        <v>-0.30392156862745096</v>
      </c>
      <c r="AA4121">
        <v>49</v>
      </c>
      <c r="AB4121" s="5">
        <f>IFERROR(Table1[[#This Row],[Expenses]]/Table1[[#This Row],[Actual_Sales]],0)</f>
        <v>0.48039215686274511</v>
      </c>
      <c r="AC4121">
        <v>26</v>
      </c>
      <c r="AD4121">
        <v>625</v>
      </c>
      <c r="AE4121" s="5">
        <f>IFERROR(Table1[[#This Row],[Inventory]]/Table1[[#This Row],[Actual_Sales]],0)</f>
        <v>6.1274509803921573</v>
      </c>
    </row>
    <row r="4122" spans="1:31" x14ac:dyDescent="0.25">
      <c r="A4122">
        <v>418</v>
      </c>
      <c r="B4122">
        <v>505</v>
      </c>
      <c r="C4122">
        <v>3</v>
      </c>
      <c r="D4122" s="2">
        <v>40238</v>
      </c>
      <c r="E4122">
        <v>106</v>
      </c>
      <c r="F4122">
        <v>130</v>
      </c>
      <c r="G4122">
        <f>Table1[[#This Row],[Actual_Sales]]-Table1[[#This Row],[Budget_Sales]]</f>
        <v>-24</v>
      </c>
      <c r="H4122" s="5">
        <f>IF(
Table1[[#This Row],[Budget_Sales]]=0,
"",
IF(
Table1[[#This Row],[Budget_Sales]]&gt;0,
(Table1[[#This Row],[Actual_Sales]]-Table1[[#This Row],[Budget_Sales]])/Table1[[#This Row],[Budget_Sales]],
(Table1[[#This Row],[Actual_Sales]]-Table1[[#This Row],[Budget_Sales]])/ABS(Table1[[#This Row],[Budget_Sales]])
)
)</f>
        <v>-0.18461538461538463</v>
      </c>
      <c r="I4122" s="5" t="str">
        <f>IF(Table1[[#This Row],[Sales_Var]]&gt;=0,"Above Budget","Below Budget")</f>
        <v>Below Budget</v>
      </c>
      <c r="J4122">
        <f>Table1[[#This Row],[Actual_Sales]]-(Table1[[#This Row],[COGS]]+Table1[[#This Row],[Expenses]])</f>
        <v>-33</v>
      </c>
      <c r="K4122">
        <v>-20</v>
      </c>
      <c r="L4122">
        <f>Table1[[#This Row],[Actual_Profit]]-Table1[[#This Row],[Budget_Profit]]</f>
        <v>-13</v>
      </c>
      <c r="M4122" s="5">
        <f>IF(
Table1[[#This Row],[Budget_Profit]]=0,
"",
IF(
Table1[[#This Row],[Budget_Profit]]&gt;0,
(Table1[[#This Row],[Actual_Profit]]-Table1[[#This Row],[Budget_Profit]])/Table1[[#This Row],[Budget_Profit]],
(Table1[[#This Row],[Actual_Profit]]-Table1[[#This Row],[Budget_Profit]])/ABS(Table1[[#This Row],[Budget_Profit]])
)
)</f>
        <v>-0.65</v>
      </c>
      <c r="N4122" s="5" t="str">
        <f>IF(Table1[[#This Row],[Profit_Var]]&gt;=0, "Above Budget", "Below Budget")</f>
        <v>Below Budget</v>
      </c>
      <c r="O4122">
        <v>88</v>
      </c>
      <c r="P4122">
        <v>110</v>
      </c>
      <c r="Q4122">
        <f>Table1[[#This Row],[COGS]]-Table1[[#This Row],[Budget_COGS]]</f>
        <v>-22</v>
      </c>
      <c r="R4122" s="5">
        <f>IF(
Table1[[#This Row],[Budget_COGS]]=0,
"",
IF(
Table1[[#This Row],[Budget_COGS]]&gt;0,
(Table1[[#This Row],[Budget_COGS]]-Table1[[#This Row],[COGS]]) / Table1[[#This Row],[Budget_COGS]],
(Table1[[#This Row],[Budget_COGS]]-Table1[[#This Row],[COGS]]) / ABS(Table1[[#This Row],[Budget_COGS]])
)
)</f>
        <v>0.2</v>
      </c>
      <c r="S4122" s="5" t="str">
        <f>IF(Table1[[#This Row],[COGS _Var]]&gt;=0, "Above Budget", "Below Budget")</f>
        <v>Below Budget</v>
      </c>
      <c r="T4122">
        <f>Table1[[#This Row],[Actual_Sales]]-Table1[[#This Row],[COGS]]</f>
        <v>18</v>
      </c>
      <c r="U4122">
        <v>20</v>
      </c>
      <c r="V4122">
        <f>Table1[[#This Row],[Gross_Margin]]-Table1[[#This Row],[Budget_Margin]]</f>
        <v>-2</v>
      </c>
      <c r="W4122" s="5">
        <f>IF(
Table1[[#This Row],[Budget_Margin]]=0,
"",
IF(
Table1[[#This Row],[Budget_Margin]]&gt;0,
(Table1[[#This Row],[Gross_Margin]]-Table1[[#This Row],[Budget_Margin]]) / Table1[[#This Row],[Budget_Margin]],
(Table1[[#This Row],[Gross_Margin]]-Table1[[#This Row],[Budget_Margin]]) / ABS(Table1[[#This Row],[Budget_Margin]])
)
)</f>
        <v>-0.1</v>
      </c>
      <c r="X4122" s="5" t="str">
        <f>IF(Table1[[#This Row],[Margin_Var]]&gt;=0, "Above Budget", "Below Budget")</f>
        <v>Below Budget</v>
      </c>
      <c r="Y4122" s="5">
        <f>IFERROR(Table1[[#This Row],[Gross_Margin]]/Table1[[#This Row],[Actual_Sales]],0)</f>
        <v>0.16981132075471697</v>
      </c>
      <c r="Z4122" s="5">
        <f>Table1[[#This Row],[Actual_Profit]]/Table1[[#This Row],[Actual_Sales]]</f>
        <v>-0.31132075471698112</v>
      </c>
      <c r="AA4122">
        <v>51</v>
      </c>
      <c r="AB4122" s="5">
        <f>IFERROR(Table1[[#This Row],[Expenses]]/Table1[[#This Row],[Actual_Sales]],0)</f>
        <v>0.48113207547169812</v>
      </c>
      <c r="AC4122">
        <v>27</v>
      </c>
      <c r="AD4122">
        <v>715</v>
      </c>
      <c r="AE4122" s="5">
        <f>IFERROR(Table1[[#This Row],[Inventory]]/Table1[[#This Row],[Actual_Sales]],0)</f>
        <v>6.7452830188679247</v>
      </c>
    </row>
    <row r="4123" spans="1:31" x14ac:dyDescent="0.25">
      <c r="A4123">
        <v>216</v>
      </c>
      <c r="B4123">
        <v>417</v>
      </c>
      <c r="C4123">
        <v>9</v>
      </c>
      <c r="D4123" s="2">
        <v>40210</v>
      </c>
      <c r="E4123">
        <v>102</v>
      </c>
      <c r="F4123">
        <v>80</v>
      </c>
      <c r="G4123">
        <f>Table1[[#This Row],[Actual_Sales]]-Table1[[#This Row],[Budget_Sales]]</f>
        <v>22</v>
      </c>
      <c r="H4123" s="5">
        <f>IF(
Table1[[#This Row],[Budget_Sales]]=0,
"",
IF(
Table1[[#This Row],[Budget_Sales]]&gt;0,
(Table1[[#This Row],[Actual_Sales]]-Table1[[#This Row],[Budget_Sales]])/Table1[[#This Row],[Budget_Sales]],
(Table1[[#This Row],[Actual_Sales]]-Table1[[#This Row],[Budget_Sales]])/ABS(Table1[[#This Row],[Budget_Sales]])
)
)</f>
        <v>0.27500000000000002</v>
      </c>
      <c r="I4123" s="5" t="str">
        <f>IF(Table1[[#This Row],[Sales_Var]]&gt;=0,"Above Budget","Below Budget")</f>
        <v>Above Budget</v>
      </c>
      <c r="J4123">
        <f>Table1[[#This Row],[Actual_Sales]]-(Table1[[#This Row],[COGS]]+Table1[[#This Row],[Expenses]])</f>
        <v>-32</v>
      </c>
      <c r="K4123">
        <v>-20</v>
      </c>
      <c r="L4123">
        <f>Table1[[#This Row],[Actual_Profit]]-Table1[[#This Row],[Budget_Profit]]</f>
        <v>-12</v>
      </c>
      <c r="M4123" s="5">
        <f>IF(
Table1[[#This Row],[Budget_Profit]]=0,
"",
IF(
Table1[[#This Row],[Budget_Profit]]&gt;0,
(Table1[[#This Row],[Actual_Profit]]-Table1[[#This Row],[Budget_Profit]])/Table1[[#This Row],[Budget_Profit]],
(Table1[[#This Row],[Actual_Profit]]-Table1[[#This Row],[Budget_Profit]])/ABS(Table1[[#This Row],[Budget_Profit]])
)
)</f>
        <v>-0.6</v>
      </c>
      <c r="N4123" s="5" t="str">
        <f>IF(Table1[[#This Row],[Profit_Var]]&gt;=0, "Above Budget", "Below Budget")</f>
        <v>Below Budget</v>
      </c>
      <c r="O4123">
        <v>84</v>
      </c>
      <c r="P4123">
        <v>70</v>
      </c>
      <c r="Q4123">
        <f>Table1[[#This Row],[COGS]]-Table1[[#This Row],[Budget_COGS]]</f>
        <v>14</v>
      </c>
      <c r="R4123" s="5">
        <f>IF(
Table1[[#This Row],[Budget_COGS]]=0,
"",
IF(
Table1[[#This Row],[Budget_COGS]]&gt;0,
(Table1[[#This Row],[Budget_COGS]]-Table1[[#This Row],[COGS]]) / Table1[[#This Row],[Budget_COGS]],
(Table1[[#This Row],[Budget_COGS]]-Table1[[#This Row],[COGS]]) / ABS(Table1[[#This Row],[Budget_COGS]])
)
)</f>
        <v>-0.2</v>
      </c>
      <c r="S4123" s="5" t="str">
        <f>IF(Table1[[#This Row],[COGS _Var]]&gt;=0, "Above Budget", "Below Budget")</f>
        <v>Above Budget</v>
      </c>
      <c r="T4123">
        <f>Table1[[#This Row],[Actual_Sales]]-Table1[[#This Row],[COGS]]</f>
        <v>18</v>
      </c>
      <c r="U4123">
        <v>10</v>
      </c>
      <c r="V4123">
        <f>Table1[[#This Row],[Gross_Margin]]-Table1[[#This Row],[Budget_Margin]]</f>
        <v>8</v>
      </c>
      <c r="W4123" s="5">
        <f>IF(
Table1[[#This Row],[Budget_Margin]]=0,
"",
IF(
Table1[[#This Row],[Budget_Margin]]&gt;0,
(Table1[[#This Row],[Gross_Margin]]-Table1[[#This Row],[Budget_Margin]]) / Table1[[#This Row],[Budget_Margin]],
(Table1[[#This Row],[Gross_Margin]]-Table1[[#This Row],[Budget_Margin]]) / ABS(Table1[[#This Row],[Budget_Margin]])
)
)</f>
        <v>0.8</v>
      </c>
      <c r="X4123" s="5" t="str">
        <f>IF(Table1[[#This Row],[Margin_Var]]&gt;=0, "Above Budget", "Below Budget")</f>
        <v>Above Budget</v>
      </c>
      <c r="Y4123" s="5">
        <f>IFERROR(Table1[[#This Row],[Gross_Margin]]/Table1[[#This Row],[Actual_Sales]],0)</f>
        <v>0.17647058823529413</v>
      </c>
      <c r="Z4123" s="5">
        <f>Table1[[#This Row],[Actual_Profit]]/Table1[[#This Row],[Actual_Sales]]</f>
        <v>-0.31372549019607843</v>
      </c>
      <c r="AA4123">
        <v>50</v>
      </c>
      <c r="AB4123" s="5">
        <f>IFERROR(Table1[[#This Row],[Expenses]]/Table1[[#This Row],[Actual_Sales]],0)</f>
        <v>0.49019607843137253</v>
      </c>
      <c r="AC4123">
        <v>26</v>
      </c>
      <c r="AD4123">
        <v>625</v>
      </c>
      <c r="AE4123" s="5">
        <f>IFERROR(Table1[[#This Row],[Inventory]]/Table1[[#This Row],[Actual_Sales]],0)</f>
        <v>6.1274509803921573</v>
      </c>
    </row>
    <row r="4124" spans="1:31" x14ac:dyDescent="0.25">
      <c r="A4124">
        <v>1482</v>
      </c>
      <c r="B4124">
        <v>508</v>
      </c>
      <c r="C4124">
        <v>5</v>
      </c>
      <c r="D4124" s="2">
        <v>40422</v>
      </c>
      <c r="E4124">
        <v>98</v>
      </c>
      <c r="F4124">
        <v>90</v>
      </c>
      <c r="G4124">
        <f>Table1[[#This Row],[Actual_Sales]]-Table1[[#This Row],[Budget_Sales]]</f>
        <v>8</v>
      </c>
      <c r="H4124" s="5">
        <f>IF(
Table1[[#This Row],[Budget_Sales]]=0,
"",
IF(
Table1[[#This Row],[Budget_Sales]]&gt;0,
(Table1[[#This Row],[Actual_Sales]]-Table1[[#This Row],[Budget_Sales]])/Table1[[#This Row],[Budget_Sales]],
(Table1[[#This Row],[Actual_Sales]]-Table1[[#This Row],[Budget_Sales]])/ABS(Table1[[#This Row],[Budget_Sales]])
)
)</f>
        <v>8.8888888888888892E-2</v>
      </c>
      <c r="I4124" s="5" t="str">
        <f>IF(Table1[[#This Row],[Sales_Var]]&gt;=0,"Above Budget","Below Budget")</f>
        <v>Above Budget</v>
      </c>
      <c r="J4124">
        <f>Table1[[#This Row],[Actual_Sales]]-(Table1[[#This Row],[COGS]]+Table1[[#This Row],[Expenses]])</f>
        <v>-31</v>
      </c>
      <c r="K4124">
        <v>-10</v>
      </c>
      <c r="L4124">
        <f>Table1[[#This Row],[Actual_Profit]]-Table1[[#This Row],[Budget_Profit]]</f>
        <v>-21</v>
      </c>
      <c r="M4124" s="5">
        <f>IF(
Table1[[#This Row],[Budget_Profit]]=0,
"",
IF(
Table1[[#This Row],[Budget_Profit]]&gt;0,
(Table1[[#This Row],[Actual_Profit]]-Table1[[#This Row],[Budget_Profit]])/Table1[[#This Row],[Budget_Profit]],
(Table1[[#This Row],[Actual_Profit]]-Table1[[#This Row],[Budget_Profit]])/ABS(Table1[[#This Row],[Budget_Profit]])
)
)</f>
        <v>-2.1</v>
      </c>
      <c r="N4124" s="5" t="str">
        <f>IF(Table1[[#This Row],[Profit_Var]]&gt;=0, "Above Budget", "Below Budget")</f>
        <v>Below Budget</v>
      </c>
      <c r="O4124">
        <v>52</v>
      </c>
      <c r="P4124">
        <v>40</v>
      </c>
      <c r="Q4124">
        <f>Table1[[#This Row],[COGS]]-Table1[[#This Row],[Budget_COGS]]</f>
        <v>12</v>
      </c>
      <c r="R4124" s="5">
        <f>IF(
Table1[[#This Row],[Budget_COGS]]=0,
"",
IF(
Table1[[#This Row],[Budget_COGS]]&gt;0,
(Table1[[#This Row],[Budget_COGS]]-Table1[[#This Row],[COGS]]) / Table1[[#This Row],[Budget_COGS]],
(Table1[[#This Row],[Budget_COGS]]-Table1[[#This Row],[COGS]]) / ABS(Table1[[#This Row],[Budget_COGS]])
)
)</f>
        <v>-0.3</v>
      </c>
      <c r="S4124" s="5" t="str">
        <f>IF(Table1[[#This Row],[COGS _Var]]&gt;=0, "Above Budget", "Below Budget")</f>
        <v>Above Budget</v>
      </c>
      <c r="T4124">
        <f>Table1[[#This Row],[Actual_Sales]]-Table1[[#This Row],[COGS]]</f>
        <v>46</v>
      </c>
      <c r="U4124">
        <v>50</v>
      </c>
      <c r="V4124">
        <f>Table1[[#This Row],[Gross_Margin]]-Table1[[#This Row],[Budget_Margin]]</f>
        <v>-4</v>
      </c>
      <c r="W4124" s="5">
        <f>IF(
Table1[[#This Row],[Budget_Margin]]=0,
"",
IF(
Table1[[#This Row],[Budget_Margin]]&gt;0,
(Table1[[#This Row],[Gross_Margin]]-Table1[[#This Row],[Budget_Margin]]) / Table1[[#This Row],[Budget_Margin]],
(Table1[[#This Row],[Gross_Margin]]-Table1[[#This Row],[Budget_Margin]]) / ABS(Table1[[#This Row],[Budget_Margin]])
)
)</f>
        <v>-0.08</v>
      </c>
      <c r="X4124" s="5" t="str">
        <f>IF(Table1[[#This Row],[Margin_Var]]&gt;=0, "Above Budget", "Below Budget")</f>
        <v>Below Budget</v>
      </c>
      <c r="Y4124" s="5">
        <f>IFERROR(Table1[[#This Row],[Gross_Margin]]/Table1[[#This Row],[Actual_Sales]],0)</f>
        <v>0.46938775510204084</v>
      </c>
      <c r="Z4124" s="5">
        <f>Table1[[#This Row],[Actual_Profit]]/Table1[[#This Row],[Actual_Sales]]</f>
        <v>-0.31632653061224492</v>
      </c>
      <c r="AA4124">
        <v>77</v>
      </c>
      <c r="AB4124" s="5">
        <f>IFERROR(Table1[[#This Row],[Expenses]]/Table1[[#This Row],[Actual_Sales]],0)</f>
        <v>0.7857142857142857</v>
      </c>
      <c r="AC4124">
        <v>47</v>
      </c>
      <c r="AD4124">
        <v>520</v>
      </c>
      <c r="AE4124" s="5">
        <f>IFERROR(Table1[[#This Row],[Inventory]]/Table1[[#This Row],[Actual_Sales]],0)</f>
        <v>5.3061224489795915</v>
      </c>
    </row>
    <row r="4125" spans="1:31" x14ac:dyDescent="0.25">
      <c r="A4125">
        <v>513</v>
      </c>
      <c r="B4125">
        <v>925</v>
      </c>
      <c r="C4125">
        <v>1</v>
      </c>
      <c r="D4125" s="2">
        <v>40238</v>
      </c>
      <c r="E4125">
        <v>125</v>
      </c>
      <c r="F4125">
        <v>150</v>
      </c>
      <c r="G4125">
        <f>Table1[[#This Row],[Actual_Sales]]-Table1[[#This Row],[Budget_Sales]]</f>
        <v>-25</v>
      </c>
      <c r="H4125" s="5">
        <f>IF(
Table1[[#This Row],[Budget_Sales]]=0,
"",
IF(
Table1[[#This Row],[Budget_Sales]]&gt;0,
(Table1[[#This Row],[Actual_Sales]]-Table1[[#This Row],[Budget_Sales]])/Table1[[#This Row],[Budget_Sales]],
(Table1[[#This Row],[Actual_Sales]]-Table1[[#This Row],[Budget_Sales]])/ABS(Table1[[#This Row],[Budget_Sales]])
)
)</f>
        <v>-0.16666666666666666</v>
      </c>
      <c r="I4125" s="5" t="str">
        <f>IF(Table1[[#This Row],[Sales_Var]]&gt;=0,"Above Budget","Below Budget")</f>
        <v>Below Budget</v>
      </c>
      <c r="J4125">
        <f>Table1[[#This Row],[Actual_Sales]]-(Table1[[#This Row],[COGS]]+Table1[[#This Row],[Expenses]])</f>
        <v>-41</v>
      </c>
      <c r="K4125">
        <v>-30</v>
      </c>
      <c r="L4125">
        <f>Table1[[#This Row],[Actual_Profit]]-Table1[[#This Row],[Budget_Profit]]</f>
        <v>-11</v>
      </c>
      <c r="M4125" s="5">
        <f>IF(
Table1[[#This Row],[Budget_Profit]]=0,
"",
IF(
Table1[[#This Row],[Budget_Profit]]&gt;0,
(Table1[[#This Row],[Actual_Profit]]-Table1[[#This Row],[Budget_Profit]])/Table1[[#This Row],[Budget_Profit]],
(Table1[[#This Row],[Actual_Profit]]-Table1[[#This Row],[Budget_Profit]])/ABS(Table1[[#This Row],[Budget_Profit]])
)
)</f>
        <v>-0.36666666666666664</v>
      </c>
      <c r="N4125" s="5" t="str">
        <f>IF(Table1[[#This Row],[Profit_Var]]&gt;=0, "Above Budget", "Below Budget")</f>
        <v>Below Budget</v>
      </c>
      <c r="O4125">
        <v>109</v>
      </c>
      <c r="P4125">
        <v>130</v>
      </c>
      <c r="Q4125">
        <f>Table1[[#This Row],[COGS]]-Table1[[#This Row],[Budget_COGS]]</f>
        <v>-21</v>
      </c>
      <c r="R4125" s="5">
        <f>IF(
Table1[[#This Row],[Budget_COGS]]=0,
"",
IF(
Table1[[#This Row],[Budget_COGS]]&gt;0,
(Table1[[#This Row],[Budget_COGS]]-Table1[[#This Row],[COGS]]) / Table1[[#This Row],[Budget_COGS]],
(Table1[[#This Row],[Budget_COGS]]-Table1[[#This Row],[COGS]]) / ABS(Table1[[#This Row],[Budget_COGS]])
)
)</f>
        <v>0.16153846153846155</v>
      </c>
      <c r="S4125" s="5" t="str">
        <f>IF(Table1[[#This Row],[COGS _Var]]&gt;=0, "Above Budget", "Below Budget")</f>
        <v>Below Budget</v>
      </c>
      <c r="T4125">
        <f>Table1[[#This Row],[Actual_Sales]]-Table1[[#This Row],[COGS]]</f>
        <v>16</v>
      </c>
      <c r="U4125">
        <v>20</v>
      </c>
      <c r="V4125">
        <f>Table1[[#This Row],[Gross_Margin]]-Table1[[#This Row],[Budget_Margin]]</f>
        <v>-4</v>
      </c>
      <c r="W4125" s="5">
        <f>IF(
Table1[[#This Row],[Budget_Margin]]=0,
"",
IF(
Table1[[#This Row],[Budget_Margin]]&gt;0,
(Table1[[#This Row],[Gross_Margin]]-Table1[[#This Row],[Budget_Margin]]) / Table1[[#This Row],[Budget_Margin]],
(Table1[[#This Row],[Gross_Margin]]-Table1[[#This Row],[Budget_Margin]]) / ABS(Table1[[#This Row],[Budget_Margin]])
)
)</f>
        <v>-0.2</v>
      </c>
      <c r="X4125" s="5" t="str">
        <f>IF(Table1[[#This Row],[Margin_Var]]&gt;=0, "Above Budget", "Below Budget")</f>
        <v>Below Budget</v>
      </c>
      <c r="Y4125" s="5">
        <f>IFERROR(Table1[[#This Row],[Gross_Margin]]/Table1[[#This Row],[Actual_Sales]],0)</f>
        <v>0.128</v>
      </c>
      <c r="Z4125" s="5">
        <f>Table1[[#This Row],[Actual_Profit]]/Table1[[#This Row],[Actual_Sales]]</f>
        <v>-0.32800000000000001</v>
      </c>
      <c r="AA4125">
        <v>57</v>
      </c>
      <c r="AB4125" s="5">
        <f>IFERROR(Table1[[#This Row],[Expenses]]/Table1[[#This Row],[Actual_Sales]],0)</f>
        <v>0.45600000000000002</v>
      </c>
      <c r="AC4125">
        <v>34</v>
      </c>
      <c r="AD4125">
        <v>796</v>
      </c>
      <c r="AE4125" s="5">
        <f>IFERROR(Table1[[#This Row],[Inventory]]/Table1[[#This Row],[Actual_Sales]],0)</f>
        <v>6.3680000000000003</v>
      </c>
    </row>
    <row r="4126" spans="1:31" x14ac:dyDescent="0.25">
      <c r="A4126">
        <v>2006</v>
      </c>
      <c r="B4126">
        <v>505</v>
      </c>
      <c r="C4126">
        <v>4</v>
      </c>
      <c r="D4126" s="2">
        <v>40513</v>
      </c>
      <c r="E4126">
        <v>45</v>
      </c>
      <c r="F4126">
        <v>30</v>
      </c>
      <c r="G4126">
        <f>Table1[[#This Row],[Actual_Sales]]-Table1[[#This Row],[Budget_Sales]]</f>
        <v>15</v>
      </c>
      <c r="H4126" s="5">
        <f>IF(
Table1[[#This Row],[Budget_Sales]]=0,
"",
IF(
Table1[[#This Row],[Budget_Sales]]&gt;0,
(Table1[[#This Row],[Actual_Sales]]-Table1[[#This Row],[Budget_Sales]])/Table1[[#This Row],[Budget_Sales]],
(Table1[[#This Row],[Actual_Sales]]-Table1[[#This Row],[Budget_Sales]])/ABS(Table1[[#This Row],[Budget_Sales]])
)
)</f>
        <v>0.5</v>
      </c>
      <c r="I4126" s="5" t="str">
        <f>IF(Table1[[#This Row],[Sales_Var]]&gt;=0,"Above Budget","Below Budget")</f>
        <v>Above Budget</v>
      </c>
      <c r="J4126">
        <f>Table1[[#This Row],[Actual_Sales]]-(Table1[[#This Row],[COGS]]+Table1[[#This Row],[Expenses]])</f>
        <v>-15</v>
      </c>
      <c r="K4126">
        <v>-10</v>
      </c>
      <c r="L4126">
        <f>Table1[[#This Row],[Actual_Profit]]-Table1[[#This Row],[Budget_Profit]]</f>
        <v>-5</v>
      </c>
      <c r="M4126" s="5">
        <f>IF(
Table1[[#This Row],[Budget_Profit]]=0,
"",
IF(
Table1[[#This Row],[Budget_Profit]]&gt;0,
(Table1[[#This Row],[Actual_Profit]]-Table1[[#This Row],[Budget_Profit]])/Table1[[#This Row],[Budget_Profit]],
(Table1[[#This Row],[Actual_Profit]]-Table1[[#This Row],[Budget_Profit]])/ABS(Table1[[#This Row],[Budget_Profit]])
)
)</f>
        <v>-0.5</v>
      </c>
      <c r="N4126" s="5" t="str">
        <f>IF(Table1[[#This Row],[Profit_Var]]&gt;=0, "Above Budget", "Below Budget")</f>
        <v>Below Budget</v>
      </c>
      <c r="O4126">
        <v>20</v>
      </c>
      <c r="P4126">
        <v>10</v>
      </c>
      <c r="Q4126">
        <f>Table1[[#This Row],[COGS]]-Table1[[#This Row],[Budget_COGS]]</f>
        <v>10</v>
      </c>
      <c r="R4126" s="5">
        <f>IF(
Table1[[#This Row],[Budget_COGS]]=0,
"",
IF(
Table1[[#This Row],[Budget_COGS]]&gt;0,
(Table1[[#This Row],[Budget_COGS]]-Table1[[#This Row],[COGS]]) / Table1[[#This Row],[Budget_COGS]],
(Table1[[#This Row],[Budget_COGS]]-Table1[[#This Row],[COGS]]) / ABS(Table1[[#This Row],[Budget_COGS]])
)
)</f>
        <v>-1</v>
      </c>
      <c r="S4126" s="5" t="str">
        <f>IF(Table1[[#This Row],[COGS _Var]]&gt;=0, "Above Budget", "Below Budget")</f>
        <v>Above Budget</v>
      </c>
      <c r="T4126">
        <f>Table1[[#This Row],[Actual_Sales]]-Table1[[#This Row],[COGS]]</f>
        <v>25</v>
      </c>
      <c r="U4126">
        <v>20</v>
      </c>
      <c r="V4126">
        <f>Table1[[#This Row],[Gross_Margin]]-Table1[[#This Row],[Budget_Margin]]</f>
        <v>5</v>
      </c>
      <c r="W4126" s="5">
        <f>IF(
Table1[[#This Row],[Budget_Margin]]=0,
"",
IF(
Table1[[#This Row],[Budget_Margin]]&gt;0,
(Table1[[#This Row],[Gross_Margin]]-Table1[[#This Row],[Budget_Margin]]) / Table1[[#This Row],[Budget_Margin]],
(Table1[[#This Row],[Gross_Margin]]-Table1[[#This Row],[Budget_Margin]]) / ABS(Table1[[#This Row],[Budget_Margin]])
)
)</f>
        <v>0.25</v>
      </c>
      <c r="X4126" s="5" t="str">
        <f>IF(Table1[[#This Row],[Margin_Var]]&gt;=0, "Above Budget", "Below Budget")</f>
        <v>Above Budget</v>
      </c>
      <c r="Y4126" s="5">
        <f>IFERROR(Table1[[#This Row],[Gross_Margin]]/Table1[[#This Row],[Actual_Sales]],0)</f>
        <v>0.55555555555555558</v>
      </c>
      <c r="Z4126" s="5">
        <f>Table1[[#This Row],[Actual_Profit]]/Table1[[#This Row],[Actual_Sales]]</f>
        <v>-0.33333333333333331</v>
      </c>
      <c r="AA4126">
        <v>40</v>
      </c>
      <c r="AB4126" s="5">
        <f>IFERROR(Table1[[#This Row],[Expenses]]/Table1[[#This Row],[Actual_Sales]],0)</f>
        <v>0.88888888888888884</v>
      </c>
      <c r="AC4126">
        <v>7</v>
      </c>
      <c r="AD4126">
        <v>-598</v>
      </c>
      <c r="AE4126" s="5">
        <f>IFERROR(Table1[[#This Row],[Inventory]]/Table1[[#This Row],[Actual_Sales]],0)</f>
        <v>-13.28888888888889</v>
      </c>
    </row>
    <row r="4127" spans="1:31" x14ac:dyDescent="0.25">
      <c r="A4127">
        <v>1987</v>
      </c>
      <c r="B4127">
        <v>435</v>
      </c>
      <c r="C4127">
        <v>13</v>
      </c>
      <c r="D4127" s="2">
        <v>40513</v>
      </c>
      <c r="E4127">
        <v>45</v>
      </c>
      <c r="F4127">
        <v>30</v>
      </c>
      <c r="G4127">
        <f>Table1[[#This Row],[Actual_Sales]]-Table1[[#This Row],[Budget_Sales]]</f>
        <v>15</v>
      </c>
      <c r="H4127" s="5">
        <f>IF(
Table1[[#This Row],[Budget_Sales]]=0,
"",
IF(
Table1[[#This Row],[Budget_Sales]]&gt;0,
(Table1[[#This Row],[Actual_Sales]]-Table1[[#This Row],[Budget_Sales]])/Table1[[#This Row],[Budget_Sales]],
(Table1[[#This Row],[Actual_Sales]]-Table1[[#This Row],[Budget_Sales]])/ABS(Table1[[#This Row],[Budget_Sales]])
)
)</f>
        <v>0.5</v>
      </c>
      <c r="I4127" s="5" t="str">
        <f>IF(Table1[[#This Row],[Sales_Var]]&gt;=0,"Above Budget","Below Budget")</f>
        <v>Above Budget</v>
      </c>
      <c r="J4127">
        <f>Table1[[#This Row],[Actual_Sales]]-(Table1[[#This Row],[COGS]]+Table1[[#This Row],[Expenses]])</f>
        <v>-15</v>
      </c>
      <c r="K4127">
        <v>0</v>
      </c>
      <c r="L4127">
        <f>Table1[[#This Row],[Actual_Profit]]-Table1[[#This Row],[Budget_Profit]]</f>
        <v>-15</v>
      </c>
      <c r="M4127" s="5" t="str">
        <f>IF(
Table1[[#This Row],[Budget_Profit]]=0,
"",
IF(
Table1[[#This Row],[Budget_Profit]]&gt;0,
(Table1[[#This Row],[Actual_Profit]]-Table1[[#This Row],[Budget_Profit]])/Table1[[#This Row],[Budget_Profit]],
(Table1[[#This Row],[Actual_Profit]]-Table1[[#This Row],[Budget_Profit]])/ABS(Table1[[#This Row],[Budget_Profit]])
)
)</f>
        <v/>
      </c>
      <c r="N4127" s="5" t="str">
        <f>IF(Table1[[#This Row],[Profit_Var]]&gt;=0, "Above Budget", "Below Budget")</f>
        <v>Below Budget</v>
      </c>
      <c r="O4127">
        <v>20</v>
      </c>
      <c r="P4127">
        <v>10</v>
      </c>
      <c r="Q4127">
        <f>Table1[[#This Row],[COGS]]-Table1[[#This Row],[Budget_COGS]]</f>
        <v>10</v>
      </c>
      <c r="R4127" s="5">
        <f>IF(
Table1[[#This Row],[Budget_COGS]]=0,
"",
IF(
Table1[[#This Row],[Budget_COGS]]&gt;0,
(Table1[[#This Row],[Budget_COGS]]-Table1[[#This Row],[COGS]]) / Table1[[#This Row],[Budget_COGS]],
(Table1[[#This Row],[Budget_COGS]]-Table1[[#This Row],[COGS]]) / ABS(Table1[[#This Row],[Budget_COGS]])
)
)</f>
        <v>-1</v>
      </c>
      <c r="S4127" s="5" t="str">
        <f>IF(Table1[[#This Row],[COGS _Var]]&gt;=0, "Above Budget", "Below Budget")</f>
        <v>Above Budget</v>
      </c>
      <c r="T4127">
        <f>Table1[[#This Row],[Actual_Sales]]-Table1[[#This Row],[COGS]]</f>
        <v>25</v>
      </c>
      <c r="U4127">
        <v>20</v>
      </c>
      <c r="V4127">
        <f>Table1[[#This Row],[Gross_Margin]]-Table1[[#This Row],[Budget_Margin]]</f>
        <v>5</v>
      </c>
      <c r="W4127" s="5">
        <f>IF(
Table1[[#This Row],[Budget_Margin]]=0,
"",
IF(
Table1[[#This Row],[Budget_Margin]]&gt;0,
(Table1[[#This Row],[Gross_Margin]]-Table1[[#This Row],[Budget_Margin]]) / Table1[[#This Row],[Budget_Margin]],
(Table1[[#This Row],[Gross_Margin]]-Table1[[#This Row],[Budget_Margin]]) / ABS(Table1[[#This Row],[Budget_Margin]])
)
)</f>
        <v>0.25</v>
      </c>
      <c r="X4127" s="5" t="str">
        <f>IF(Table1[[#This Row],[Margin_Var]]&gt;=0, "Above Budget", "Below Budget")</f>
        <v>Above Budget</v>
      </c>
      <c r="Y4127" s="5">
        <f>IFERROR(Table1[[#This Row],[Gross_Margin]]/Table1[[#This Row],[Actual_Sales]],0)</f>
        <v>0.55555555555555558</v>
      </c>
      <c r="Z4127" s="5">
        <f>Table1[[#This Row],[Actual_Profit]]/Table1[[#This Row],[Actual_Sales]]</f>
        <v>-0.33333333333333331</v>
      </c>
      <c r="AA4127">
        <v>40</v>
      </c>
      <c r="AB4127" s="5">
        <f>IFERROR(Table1[[#This Row],[Expenses]]/Table1[[#This Row],[Actual_Sales]],0)</f>
        <v>0.88888888888888884</v>
      </c>
      <c r="AC4127">
        <v>7</v>
      </c>
      <c r="AD4127">
        <v>218</v>
      </c>
      <c r="AE4127" s="5">
        <f>IFERROR(Table1[[#This Row],[Inventory]]/Table1[[#This Row],[Actual_Sales]],0)</f>
        <v>4.8444444444444441</v>
      </c>
    </row>
    <row r="4128" spans="1:31" x14ac:dyDescent="0.25">
      <c r="A4128">
        <v>2037</v>
      </c>
      <c r="B4128">
        <v>603</v>
      </c>
      <c r="C4128">
        <v>7</v>
      </c>
      <c r="D4128" s="2">
        <v>40513</v>
      </c>
      <c r="E4128">
        <v>45</v>
      </c>
      <c r="F4128">
        <v>40</v>
      </c>
      <c r="G4128">
        <f>Table1[[#This Row],[Actual_Sales]]-Table1[[#This Row],[Budget_Sales]]</f>
        <v>5</v>
      </c>
      <c r="H4128" s="5">
        <f>IF(
Table1[[#This Row],[Budget_Sales]]=0,
"",
IF(
Table1[[#This Row],[Budget_Sales]]&gt;0,
(Table1[[#This Row],[Actual_Sales]]-Table1[[#This Row],[Budget_Sales]])/Table1[[#This Row],[Budget_Sales]],
(Table1[[#This Row],[Actual_Sales]]-Table1[[#This Row],[Budget_Sales]])/ABS(Table1[[#This Row],[Budget_Sales]])
)
)</f>
        <v>0.125</v>
      </c>
      <c r="I4128" s="5" t="str">
        <f>IF(Table1[[#This Row],[Sales_Var]]&gt;=0,"Above Budget","Below Budget")</f>
        <v>Above Budget</v>
      </c>
      <c r="J4128">
        <f>Table1[[#This Row],[Actual_Sales]]-(Table1[[#This Row],[COGS]]+Table1[[#This Row],[Expenses]])</f>
        <v>-16</v>
      </c>
      <c r="K4128">
        <v>0</v>
      </c>
      <c r="L4128">
        <f>Table1[[#This Row],[Actual_Profit]]-Table1[[#This Row],[Budget_Profit]]</f>
        <v>-16</v>
      </c>
      <c r="M4128" s="5" t="str">
        <f>IF(
Table1[[#This Row],[Budget_Profit]]=0,
"",
IF(
Table1[[#This Row],[Budget_Profit]]&gt;0,
(Table1[[#This Row],[Actual_Profit]]-Table1[[#This Row],[Budget_Profit]])/Table1[[#This Row],[Budget_Profit]],
(Table1[[#This Row],[Actual_Profit]]-Table1[[#This Row],[Budget_Profit]])/ABS(Table1[[#This Row],[Budget_Profit]])
)
)</f>
        <v/>
      </c>
      <c r="N4128" s="5" t="str">
        <f>IF(Table1[[#This Row],[Profit_Var]]&gt;=0, "Above Budget", "Below Budget")</f>
        <v>Below Budget</v>
      </c>
      <c r="O4128">
        <v>20</v>
      </c>
      <c r="P4128">
        <v>10</v>
      </c>
      <c r="Q4128">
        <f>Table1[[#This Row],[COGS]]-Table1[[#This Row],[Budget_COGS]]</f>
        <v>10</v>
      </c>
      <c r="R4128" s="5">
        <f>IF(
Table1[[#This Row],[Budget_COGS]]=0,
"",
IF(
Table1[[#This Row],[Budget_COGS]]&gt;0,
(Table1[[#This Row],[Budget_COGS]]-Table1[[#This Row],[COGS]]) / Table1[[#This Row],[Budget_COGS]],
(Table1[[#This Row],[Budget_COGS]]-Table1[[#This Row],[COGS]]) / ABS(Table1[[#This Row],[Budget_COGS]])
)
)</f>
        <v>-1</v>
      </c>
      <c r="S4128" s="5" t="str">
        <f>IF(Table1[[#This Row],[COGS _Var]]&gt;=0, "Above Budget", "Below Budget")</f>
        <v>Above Budget</v>
      </c>
      <c r="T4128">
        <f>Table1[[#This Row],[Actual_Sales]]-Table1[[#This Row],[COGS]]</f>
        <v>25</v>
      </c>
      <c r="U4128">
        <v>30</v>
      </c>
      <c r="V4128">
        <f>Table1[[#This Row],[Gross_Margin]]-Table1[[#This Row],[Budget_Margin]]</f>
        <v>-5</v>
      </c>
      <c r="W4128" s="5">
        <f>IF(
Table1[[#This Row],[Budget_Margin]]=0,
"",
IF(
Table1[[#This Row],[Budget_Margin]]&gt;0,
(Table1[[#This Row],[Gross_Margin]]-Table1[[#This Row],[Budget_Margin]]) / Table1[[#This Row],[Budget_Margin]],
(Table1[[#This Row],[Gross_Margin]]-Table1[[#This Row],[Budget_Margin]]) / ABS(Table1[[#This Row],[Budget_Margin]])
)
)</f>
        <v>-0.16666666666666666</v>
      </c>
      <c r="X4128" s="5" t="str">
        <f>IF(Table1[[#This Row],[Margin_Var]]&gt;=0, "Above Budget", "Below Budget")</f>
        <v>Below Budget</v>
      </c>
      <c r="Y4128" s="5">
        <f>IFERROR(Table1[[#This Row],[Gross_Margin]]/Table1[[#This Row],[Actual_Sales]],0)</f>
        <v>0.55555555555555558</v>
      </c>
      <c r="Z4128" s="5">
        <f>Table1[[#This Row],[Actual_Profit]]/Table1[[#This Row],[Actual_Sales]]</f>
        <v>-0.35555555555555557</v>
      </c>
      <c r="AA4128">
        <v>41</v>
      </c>
      <c r="AB4128" s="5">
        <f>IFERROR(Table1[[#This Row],[Expenses]]/Table1[[#This Row],[Actual_Sales]],0)</f>
        <v>0.91111111111111109</v>
      </c>
      <c r="AC4128">
        <v>7</v>
      </c>
      <c r="AD4128">
        <v>218</v>
      </c>
      <c r="AE4128" s="5">
        <f>IFERROR(Table1[[#This Row],[Inventory]]/Table1[[#This Row],[Actual_Sales]],0)</f>
        <v>4.8444444444444441</v>
      </c>
    </row>
    <row r="4129" spans="1:31" x14ac:dyDescent="0.25">
      <c r="A4129">
        <v>2028</v>
      </c>
      <c r="B4129">
        <v>573</v>
      </c>
      <c r="C4129">
        <v>12</v>
      </c>
      <c r="D4129" s="2">
        <v>40513</v>
      </c>
      <c r="E4129">
        <v>45</v>
      </c>
      <c r="F4129">
        <v>30</v>
      </c>
      <c r="G4129">
        <f>Table1[[#This Row],[Actual_Sales]]-Table1[[#This Row],[Budget_Sales]]</f>
        <v>15</v>
      </c>
      <c r="H4129" s="5">
        <f>IF(
Table1[[#This Row],[Budget_Sales]]=0,
"",
IF(
Table1[[#This Row],[Budget_Sales]]&gt;0,
(Table1[[#This Row],[Actual_Sales]]-Table1[[#This Row],[Budget_Sales]])/Table1[[#This Row],[Budget_Sales]],
(Table1[[#This Row],[Actual_Sales]]-Table1[[#This Row],[Budget_Sales]])/ABS(Table1[[#This Row],[Budget_Sales]])
)
)</f>
        <v>0.5</v>
      </c>
      <c r="I4129" s="5" t="str">
        <f>IF(Table1[[#This Row],[Sales_Var]]&gt;=0,"Above Budget","Below Budget")</f>
        <v>Above Budget</v>
      </c>
      <c r="J4129">
        <f>Table1[[#This Row],[Actual_Sales]]-(Table1[[#This Row],[COGS]]+Table1[[#This Row],[Expenses]])</f>
        <v>-16</v>
      </c>
      <c r="K4129">
        <v>-10</v>
      </c>
      <c r="L4129">
        <f>Table1[[#This Row],[Actual_Profit]]-Table1[[#This Row],[Budget_Profit]]</f>
        <v>-6</v>
      </c>
      <c r="M4129" s="5">
        <f>IF(
Table1[[#This Row],[Budget_Profit]]=0,
"",
IF(
Table1[[#This Row],[Budget_Profit]]&gt;0,
(Table1[[#This Row],[Actual_Profit]]-Table1[[#This Row],[Budget_Profit]])/Table1[[#This Row],[Budget_Profit]],
(Table1[[#This Row],[Actual_Profit]]-Table1[[#This Row],[Budget_Profit]])/ABS(Table1[[#This Row],[Budget_Profit]])
)
)</f>
        <v>-0.6</v>
      </c>
      <c r="N4129" s="5" t="str">
        <f>IF(Table1[[#This Row],[Profit_Var]]&gt;=0, "Above Budget", "Below Budget")</f>
        <v>Below Budget</v>
      </c>
      <c r="O4129">
        <v>20</v>
      </c>
      <c r="P4129">
        <v>10</v>
      </c>
      <c r="Q4129">
        <f>Table1[[#This Row],[COGS]]-Table1[[#This Row],[Budget_COGS]]</f>
        <v>10</v>
      </c>
      <c r="R4129" s="5">
        <f>IF(
Table1[[#This Row],[Budget_COGS]]=0,
"",
IF(
Table1[[#This Row],[Budget_COGS]]&gt;0,
(Table1[[#This Row],[Budget_COGS]]-Table1[[#This Row],[COGS]]) / Table1[[#This Row],[Budget_COGS]],
(Table1[[#This Row],[Budget_COGS]]-Table1[[#This Row],[COGS]]) / ABS(Table1[[#This Row],[Budget_COGS]])
)
)</f>
        <v>-1</v>
      </c>
      <c r="S4129" s="5" t="str">
        <f>IF(Table1[[#This Row],[COGS _Var]]&gt;=0, "Above Budget", "Below Budget")</f>
        <v>Above Budget</v>
      </c>
      <c r="T4129">
        <f>Table1[[#This Row],[Actual_Sales]]-Table1[[#This Row],[COGS]]</f>
        <v>25</v>
      </c>
      <c r="U4129">
        <v>20</v>
      </c>
      <c r="V4129">
        <f>Table1[[#This Row],[Gross_Margin]]-Table1[[#This Row],[Budget_Margin]]</f>
        <v>5</v>
      </c>
      <c r="W4129" s="5">
        <f>IF(
Table1[[#This Row],[Budget_Margin]]=0,
"",
IF(
Table1[[#This Row],[Budget_Margin]]&gt;0,
(Table1[[#This Row],[Gross_Margin]]-Table1[[#This Row],[Budget_Margin]]) / Table1[[#This Row],[Budget_Margin]],
(Table1[[#This Row],[Gross_Margin]]-Table1[[#This Row],[Budget_Margin]]) / ABS(Table1[[#This Row],[Budget_Margin]])
)
)</f>
        <v>0.25</v>
      </c>
      <c r="X4129" s="5" t="str">
        <f>IF(Table1[[#This Row],[Margin_Var]]&gt;=0, "Above Budget", "Below Budget")</f>
        <v>Above Budget</v>
      </c>
      <c r="Y4129" s="5">
        <f>IFERROR(Table1[[#This Row],[Gross_Margin]]/Table1[[#This Row],[Actual_Sales]],0)</f>
        <v>0.55555555555555558</v>
      </c>
      <c r="Z4129" s="5">
        <f>Table1[[#This Row],[Actual_Profit]]/Table1[[#This Row],[Actual_Sales]]</f>
        <v>-0.35555555555555557</v>
      </c>
      <c r="AA4129">
        <v>41</v>
      </c>
      <c r="AB4129" s="5">
        <f>IFERROR(Table1[[#This Row],[Expenses]]/Table1[[#This Row],[Actual_Sales]],0)</f>
        <v>0.91111111111111109</v>
      </c>
      <c r="AC4129">
        <v>7</v>
      </c>
      <c r="AD4129">
        <v>218</v>
      </c>
      <c r="AE4129" s="5">
        <f>IFERROR(Table1[[#This Row],[Inventory]]/Table1[[#This Row],[Actual_Sales]],0)</f>
        <v>4.8444444444444441</v>
      </c>
    </row>
    <row r="4130" spans="1:31" x14ac:dyDescent="0.25">
      <c r="A4130">
        <v>1480</v>
      </c>
      <c r="B4130">
        <v>505</v>
      </c>
      <c r="C4130">
        <v>3</v>
      </c>
      <c r="D4130" s="2">
        <v>40422</v>
      </c>
      <c r="E4130">
        <v>115</v>
      </c>
      <c r="F4130">
        <v>140</v>
      </c>
      <c r="G4130">
        <f>Table1[[#This Row],[Actual_Sales]]-Table1[[#This Row],[Budget_Sales]]</f>
        <v>-25</v>
      </c>
      <c r="H4130" s="5">
        <f>IF(
Table1[[#This Row],[Budget_Sales]]=0,
"",
IF(
Table1[[#This Row],[Budget_Sales]]&gt;0,
(Table1[[#This Row],[Actual_Sales]]-Table1[[#This Row],[Budget_Sales]])/Table1[[#This Row],[Budget_Sales]],
(Table1[[#This Row],[Actual_Sales]]-Table1[[#This Row],[Budget_Sales]])/ABS(Table1[[#This Row],[Budget_Sales]])
)
)</f>
        <v>-0.17857142857142858</v>
      </c>
      <c r="I4130" s="5" t="str">
        <f>IF(Table1[[#This Row],[Sales_Var]]&gt;=0,"Above Budget","Below Budget")</f>
        <v>Below Budget</v>
      </c>
      <c r="J4130">
        <f>Table1[[#This Row],[Actual_Sales]]-(Table1[[#This Row],[COGS]]+Table1[[#This Row],[Expenses]])</f>
        <v>-44</v>
      </c>
      <c r="K4130">
        <v>-40</v>
      </c>
      <c r="L4130">
        <f>Table1[[#This Row],[Actual_Profit]]-Table1[[#This Row],[Budget_Profit]]</f>
        <v>-4</v>
      </c>
      <c r="M4130" s="5">
        <f>IF(
Table1[[#This Row],[Budget_Profit]]=0,
"",
IF(
Table1[[#This Row],[Budget_Profit]]&gt;0,
(Table1[[#This Row],[Actual_Profit]]-Table1[[#This Row],[Budget_Profit]])/Table1[[#This Row],[Budget_Profit]],
(Table1[[#This Row],[Actual_Profit]]-Table1[[#This Row],[Budget_Profit]])/ABS(Table1[[#This Row],[Budget_Profit]])
)
)</f>
        <v>-0.1</v>
      </c>
      <c r="N4130" s="5" t="str">
        <f>IF(Table1[[#This Row],[Profit_Var]]&gt;=0, "Above Budget", "Below Budget")</f>
        <v>Below Budget</v>
      </c>
      <c r="O4130">
        <v>104</v>
      </c>
      <c r="P4130">
        <v>130</v>
      </c>
      <c r="Q4130">
        <f>Table1[[#This Row],[COGS]]-Table1[[#This Row],[Budget_COGS]]</f>
        <v>-26</v>
      </c>
      <c r="R4130" s="5">
        <f>IF(
Table1[[#This Row],[Budget_COGS]]=0,
"",
IF(
Table1[[#This Row],[Budget_COGS]]&gt;0,
(Table1[[#This Row],[Budget_COGS]]-Table1[[#This Row],[COGS]]) / Table1[[#This Row],[Budget_COGS]],
(Table1[[#This Row],[Budget_COGS]]-Table1[[#This Row],[COGS]]) / ABS(Table1[[#This Row],[Budget_COGS]])
)
)</f>
        <v>0.2</v>
      </c>
      <c r="S4130" s="5" t="str">
        <f>IF(Table1[[#This Row],[COGS _Var]]&gt;=0, "Above Budget", "Below Budget")</f>
        <v>Below Budget</v>
      </c>
      <c r="T4130">
        <f>Table1[[#This Row],[Actual_Sales]]-Table1[[#This Row],[COGS]]</f>
        <v>11</v>
      </c>
      <c r="U4130">
        <v>10</v>
      </c>
      <c r="V4130">
        <f>Table1[[#This Row],[Gross_Margin]]-Table1[[#This Row],[Budget_Margin]]</f>
        <v>1</v>
      </c>
      <c r="W4130" s="5">
        <f>IF(
Table1[[#This Row],[Budget_Margin]]=0,
"",
IF(
Table1[[#This Row],[Budget_Margin]]&gt;0,
(Table1[[#This Row],[Gross_Margin]]-Table1[[#This Row],[Budget_Margin]]) / Table1[[#This Row],[Budget_Margin]],
(Table1[[#This Row],[Gross_Margin]]-Table1[[#This Row],[Budget_Margin]]) / ABS(Table1[[#This Row],[Budget_Margin]])
)
)</f>
        <v>0.1</v>
      </c>
      <c r="X4130" s="5" t="str">
        <f>IF(Table1[[#This Row],[Margin_Var]]&gt;=0, "Above Budget", "Below Budget")</f>
        <v>Above Budget</v>
      </c>
      <c r="Y4130" s="5">
        <f>IFERROR(Table1[[#This Row],[Gross_Margin]]/Table1[[#This Row],[Actual_Sales]],0)</f>
        <v>9.5652173913043481E-2</v>
      </c>
      <c r="Z4130" s="5">
        <f>Table1[[#This Row],[Actual_Profit]]/Table1[[#This Row],[Actual_Sales]]</f>
        <v>-0.38260869565217392</v>
      </c>
      <c r="AA4130">
        <v>55</v>
      </c>
      <c r="AB4130" s="5">
        <f>IFERROR(Table1[[#This Row],[Expenses]]/Table1[[#This Row],[Actual_Sales]],0)</f>
        <v>0.47826086956521741</v>
      </c>
      <c r="AC4130">
        <v>32</v>
      </c>
      <c r="AD4130">
        <v>1574</v>
      </c>
      <c r="AE4130" s="5">
        <f>IFERROR(Table1[[#This Row],[Inventory]]/Table1[[#This Row],[Actual_Sales]],0)</f>
        <v>13.68695652173913</v>
      </c>
    </row>
    <row r="4131" spans="1:31" x14ac:dyDescent="0.25">
      <c r="A4131">
        <v>1526</v>
      </c>
      <c r="B4131">
        <v>660</v>
      </c>
      <c r="C4131">
        <v>9</v>
      </c>
      <c r="D4131" s="2">
        <v>40422</v>
      </c>
      <c r="E4131">
        <v>115</v>
      </c>
      <c r="F4131">
        <v>100</v>
      </c>
      <c r="G4131">
        <f>Table1[[#This Row],[Actual_Sales]]-Table1[[#This Row],[Budget_Sales]]</f>
        <v>15</v>
      </c>
      <c r="H4131" s="5">
        <f>IF(
Table1[[#This Row],[Budget_Sales]]=0,
"",
IF(
Table1[[#This Row],[Budget_Sales]]&gt;0,
(Table1[[#This Row],[Actual_Sales]]-Table1[[#This Row],[Budget_Sales]])/Table1[[#This Row],[Budget_Sales]],
(Table1[[#This Row],[Actual_Sales]]-Table1[[#This Row],[Budget_Sales]])/ABS(Table1[[#This Row],[Budget_Sales]])
)
)</f>
        <v>0.15</v>
      </c>
      <c r="I4131" s="5" t="str">
        <f>IF(Table1[[#This Row],[Sales_Var]]&gt;=0,"Above Budget","Below Budget")</f>
        <v>Above Budget</v>
      </c>
      <c r="J4131">
        <f>Table1[[#This Row],[Actual_Sales]]-(Table1[[#This Row],[COGS]]+Table1[[#This Row],[Expenses]])</f>
        <v>-44</v>
      </c>
      <c r="K4131">
        <v>-10</v>
      </c>
      <c r="L4131">
        <f>Table1[[#This Row],[Actual_Profit]]-Table1[[#This Row],[Budget_Profit]]</f>
        <v>-34</v>
      </c>
      <c r="M4131" s="5">
        <f>IF(
Table1[[#This Row],[Budget_Profit]]=0,
"",
IF(
Table1[[#This Row],[Budget_Profit]]&gt;0,
(Table1[[#This Row],[Actual_Profit]]-Table1[[#This Row],[Budget_Profit]])/Table1[[#This Row],[Budget_Profit]],
(Table1[[#This Row],[Actual_Profit]]-Table1[[#This Row],[Budget_Profit]])/ABS(Table1[[#This Row],[Budget_Profit]])
)
)</f>
        <v>-3.4</v>
      </c>
      <c r="N4131" s="5" t="str">
        <f>IF(Table1[[#This Row],[Profit_Var]]&gt;=0, "Above Budget", "Below Budget")</f>
        <v>Below Budget</v>
      </c>
      <c r="O4131">
        <v>104</v>
      </c>
      <c r="P4131">
        <v>80</v>
      </c>
      <c r="Q4131">
        <f>Table1[[#This Row],[COGS]]-Table1[[#This Row],[Budget_COGS]]</f>
        <v>24</v>
      </c>
      <c r="R4131" s="5">
        <f>IF(
Table1[[#This Row],[Budget_COGS]]=0,
"",
IF(
Table1[[#This Row],[Budget_COGS]]&gt;0,
(Table1[[#This Row],[Budget_COGS]]-Table1[[#This Row],[COGS]]) / Table1[[#This Row],[Budget_COGS]],
(Table1[[#This Row],[Budget_COGS]]-Table1[[#This Row],[COGS]]) / ABS(Table1[[#This Row],[Budget_COGS]])
)
)</f>
        <v>-0.3</v>
      </c>
      <c r="S4131" s="5" t="str">
        <f>IF(Table1[[#This Row],[COGS _Var]]&gt;=0, "Above Budget", "Below Budget")</f>
        <v>Above Budget</v>
      </c>
      <c r="T4131">
        <f>Table1[[#This Row],[Actual_Sales]]-Table1[[#This Row],[COGS]]</f>
        <v>11</v>
      </c>
      <c r="U4131">
        <v>20</v>
      </c>
      <c r="V4131">
        <f>Table1[[#This Row],[Gross_Margin]]-Table1[[#This Row],[Budget_Margin]]</f>
        <v>-9</v>
      </c>
      <c r="W4131" s="5">
        <f>IF(
Table1[[#This Row],[Budget_Margin]]=0,
"",
IF(
Table1[[#This Row],[Budget_Margin]]&gt;0,
(Table1[[#This Row],[Gross_Margin]]-Table1[[#This Row],[Budget_Margin]]) / Table1[[#This Row],[Budget_Margin]],
(Table1[[#This Row],[Gross_Margin]]-Table1[[#This Row],[Budget_Margin]]) / ABS(Table1[[#This Row],[Budget_Margin]])
)
)</f>
        <v>-0.45</v>
      </c>
      <c r="X4131" s="5" t="str">
        <f>IF(Table1[[#This Row],[Margin_Var]]&gt;=0, "Above Budget", "Below Budget")</f>
        <v>Below Budget</v>
      </c>
      <c r="Y4131" s="5">
        <f>IFERROR(Table1[[#This Row],[Gross_Margin]]/Table1[[#This Row],[Actual_Sales]],0)</f>
        <v>9.5652173913043481E-2</v>
      </c>
      <c r="Z4131" s="5">
        <f>Table1[[#This Row],[Actual_Profit]]/Table1[[#This Row],[Actual_Sales]]</f>
        <v>-0.38260869565217392</v>
      </c>
      <c r="AA4131">
        <v>55</v>
      </c>
      <c r="AB4131" s="5">
        <f>IFERROR(Table1[[#This Row],[Expenses]]/Table1[[#This Row],[Actual_Sales]],0)</f>
        <v>0.47826086956521741</v>
      </c>
      <c r="AC4131">
        <v>32</v>
      </c>
      <c r="AD4131">
        <v>1574</v>
      </c>
      <c r="AE4131" s="5">
        <f>IFERROR(Table1[[#This Row],[Inventory]]/Table1[[#This Row],[Actual_Sales]],0)</f>
        <v>13.68695652173913</v>
      </c>
    </row>
    <row r="4132" spans="1:31" x14ac:dyDescent="0.25">
      <c r="A4132">
        <v>4051</v>
      </c>
      <c r="B4132">
        <v>916</v>
      </c>
      <c r="C4132">
        <v>1</v>
      </c>
      <c r="D4132" s="2">
        <v>40848</v>
      </c>
      <c r="E4132">
        <v>124</v>
      </c>
      <c r="F4132">
        <v>130</v>
      </c>
      <c r="G4132">
        <f>Table1[[#This Row],[Actual_Sales]]-Table1[[#This Row],[Budget_Sales]]</f>
        <v>-6</v>
      </c>
      <c r="H4132" s="5">
        <f>IF(
Table1[[#This Row],[Budget_Sales]]=0,
"",
IF(
Table1[[#This Row],[Budget_Sales]]&gt;0,
(Table1[[#This Row],[Actual_Sales]]-Table1[[#This Row],[Budget_Sales]])/Table1[[#This Row],[Budget_Sales]],
(Table1[[#This Row],[Actual_Sales]]-Table1[[#This Row],[Budget_Sales]])/ABS(Table1[[#This Row],[Budget_Sales]])
)
)</f>
        <v>-4.6153846153846156E-2</v>
      </c>
      <c r="I4132" s="5" t="str">
        <f>IF(Table1[[#This Row],[Sales_Var]]&gt;=0,"Above Budget","Below Budget")</f>
        <v>Below Budget</v>
      </c>
      <c r="J4132">
        <f>Table1[[#This Row],[Actual_Sales]]-(Table1[[#This Row],[COGS]]+Table1[[#This Row],[Expenses]])</f>
        <v>-48</v>
      </c>
      <c r="K4132">
        <v>-50</v>
      </c>
      <c r="L4132">
        <f>Table1[[#This Row],[Actual_Profit]]-Table1[[#This Row],[Budget_Profit]]</f>
        <v>2</v>
      </c>
      <c r="M4132" s="5">
        <f>IF(
Table1[[#This Row],[Budget_Profit]]=0,
"",
IF(
Table1[[#This Row],[Budget_Profit]]&gt;0,
(Table1[[#This Row],[Actual_Profit]]-Table1[[#This Row],[Budget_Profit]])/Table1[[#This Row],[Budget_Profit]],
(Table1[[#This Row],[Actual_Profit]]-Table1[[#This Row],[Budget_Profit]])/ABS(Table1[[#This Row],[Budget_Profit]])
)
)</f>
        <v>0.04</v>
      </c>
      <c r="N4132" s="5" t="str">
        <f>IF(Table1[[#This Row],[Profit_Var]]&gt;=0, "Above Budget", "Below Budget")</f>
        <v>Above Budget</v>
      </c>
      <c r="O4132">
        <v>113</v>
      </c>
      <c r="P4132">
        <v>130</v>
      </c>
      <c r="Q4132">
        <f>Table1[[#This Row],[COGS]]-Table1[[#This Row],[Budget_COGS]]</f>
        <v>-17</v>
      </c>
      <c r="R4132" s="5">
        <f>IF(
Table1[[#This Row],[Budget_COGS]]=0,
"",
IF(
Table1[[#This Row],[Budget_COGS]]&gt;0,
(Table1[[#This Row],[Budget_COGS]]-Table1[[#This Row],[COGS]]) / Table1[[#This Row],[Budget_COGS]],
(Table1[[#This Row],[Budget_COGS]]-Table1[[#This Row],[COGS]]) / ABS(Table1[[#This Row],[Budget_COGS]])
)
)</f>
        <v>0.13076923076923078</v>
      </c>
      <c r="S4132" s="5" t="str">
        <f>IF(Table1[[#This Row],[COGS _Var]]&gt;=0, "Above Budget", "Below Budget")</f>
        <v>Below Budget</v>
      </c>
      <c r="T4132">
        <f>Table1[[#This Row],[Actual_Sales]]-Table1[[#This Row],[COGS]]</f>
        <v>11</v>
      </c>
      <c r="U4132">
        <v>0</v>
      </c>
      <c r="V4132">
        <f>Table1[[#This Row],[Gross_Margin]]-Table1[[#This Row],[Budget_Margin]]</f>
        <v>11</v>
      </c>
      <c r="W4132" s="5" t="str">
        <f>IF(
Table1[[#This Row],[Budget_Margin]]=0,
"",
IF(
Table1[[#This Row],[Budget_Margin]]&gt;0,
(Table1[[#This Row],[Gross_Margin]]-Table1[[#This Row],[Budget_Margin]]) / Table1[[#This Row],[Budget_Margin]],
(Table1[[#This Row],[Gross_Margin]]-Table1[[#This Row],[Budget_Margin]]) / ABS(Table1[[#This Row],[Budget_Margin]])
)
)</f>
        <v/>
      </c>
      <c r="X4132" s="5" t="str">
        <f>IF(Table1[[#This Row],[Margin_Var]]&gt;=0, "Above Budget", "Below Budget")</f>
        <v>Above Budget</v>
      </c>
      <c r="Y4132" s="5">
        <f>IFERROR(Table1[[#This Row],[Gross_Margin]]/Table1[[#This Row],[Actual_Sales]],0)</f>
        <v>8.8709677419354843E-2</v>
      </c>
      <c r="Z4132" s="5">
        <f>Table1[[#This Row],[Actual_Profit]]/Table1[[#This Row],[Actual_Sales]]</f>
        <v>-0.38709677419354838</v>
      </c>
      <c r="AA4132">
        <v>59</v>
      </c>
      <c r="AB4132" s="5">
        <f>IFERROR(Table1[[#This Row],[Expenses]]/Table1[[#This Row],[Actual_Sales]],0)</f>
        <v>0.47580645161290325</v>
      </c>
      <c r="AC4132">
        <v>36</v>
      </c>
      <c r="AD4132">
        <v>2758</v>
      </c>
      <c r="AE4132" s="5">
        <f>IFERROR(Table1[[#This Row],[Inventory]]/Table1[[#This Row],[Actual_Sales]],0)</f>
        <v>22.241935483870968</v>
      </c>
    </row>
    <row r="4133" spans="1:31" x14ac:dyDescent="0.25">
      <c r="A4133">
        <v>1555</v>
      </c>
      <c r="B4133">
        <v>801</v>
      </c>
      <c r="C4133">
        <v>10</v>
      </c>
      <c r="D4133" s="2">
        <v>40422</v>
      </c>
      <c r="E4133">
        <v>115</v>
      </c>
      <c r="F4133">
        <v>100</v>
      </c>
      <c r="G4133">
        <f>Table1[[#This Row],[Actual_Sales]]-Table1[[#This Row],[Budget_Sales]]</f>
        <v>15</v>
      </c>
      <c r="H4133" s="5">
        <f>IF(
Table1[[#This Row],[Budget_Sales]]=0,
"",
IF(
Table1[[#This Row],[Budget_Sales]]&gt;0,
(Table1[[#This Row],[Actual_Sales]]-Table1[[#This Row],[Budget_Sales]])/Table1[[#This Row],[Budget_Sales]],
(Table1[[#This Row],[Actual_Sales]]-Table1[[#This Row],[Budget_Sales]])/ABS(Table1[[#This Row],[Budget_Sales]])
)
)</f>
        <v>0.15</v>
      </c>
      <c r="I4133" s="5" t="str">
        <f>IF(Table1[[#This Row],[Sales_Var]]&gt;=0,"Above Budget","Below Budget")</f>
        <v>Above Budget</v>
      </c>
      <c r="J4133">
        <f>Table1[[#This Row],[Actual_Sales]]-(Table1[[#This Row],[COGS]]+Table1[[#This Row],[Expenses]])</f>
        <v>-45</v>
      </c>
      <c r="K4133">
        <v>-20</v>
      </c>
      <c r="L4133">
        <f>Table1[[#This Row],[Actual_Profit]]-Table1[[#This Row],[Budget_Profit]]</f>
        <v>-25</v>
      </c>
      <c r="M4133" s="5">
        <f>IF(
Table1[[#This Row],[Budget_Profit]]=0,
"",
IF(
Table1[[#This Row],[Budget_Profit]]&gt;0,
(Table1[[#This Row],[Actual_Profit]]-Table1[[#This Row],[Budget_Profit]])/Table1[[#This Row],[Budget_Profit]],
(Table1[[#This Row],[Actual_Profit]]-Table1[[#This Row],[Budget_Profit]])/ABS(Table1[[#This Row],[Budget_Profit]])
)
)</f>
        <v>-1.25</v>
      </c>
      <c r="N4133" s="5" t="str">
        <f>IF(Table1[[#This Row],[Profit_Var]]&gt;=0, "Above Budget", "Below Budget")</f>
        <v>Below Budget</v>
      </c>
      <c r="O4133">
        <v>104</v>
      </c>
      <c r="P4133">
        <v>80</v>
      </c>
      <c r="Q4133">
        <f>Table1[[#This Row],[COGS]]-Table1[[#This Row],[Budget_COGS]]</f>
        <v>24</v>
      </c>
      <c r="R4133" s="5">
        <f>IF(
Table1[[#This Row],[Budget_COGS]]=0,
"",
IF(
Table1[[#This Row],[Budget_COGS]]&gt;0,
(Table1[[#This Row],[Budget_COGS]]-Table1[[#This Row],[COGS]]) / Table1[[#This Row],[Budget_COGS]],
(Table1[[#This Row],[Budget_COGS]]-Table1[[#This Row],[COGS]]) / ABS(Table1[[#This Row],[Budget_COGS]])
)
)</f>
        <v>-0.3</v>
      </c>
      <c r="S4133" s="5" t="str">
        <f>IF(Table1[[#This Row],[COGS _Var]]&gt;=0, "Above Budget", "Below Budget")</f>
        <v>Above Budget</v>
      </c>
      <c r="T4133">
        <f>Table1[[#This Row],[Actual_Sales]]-Table1[[#This Row],[COGS]]</f>
        <v>11</v>
      </c>
      <c r="U4133">
        <v>20</v>
      </c>
      <c r="V4133">
        <f>Table1[[#This Row],[Gross_Margin]]-Table1[[#This Row],[Budget_Margin]]</f>
        <v>-9</v>
      </c>
      <c r="W4133" s="5">
        <f>IF(
Table1[[#This Row],[Budget_Margin]]=0,
"",
IF(
Table1[[#This Row],[Budget_Margin]]&gt;0,
(Table1[[#This Row],[Gross_Margin]]-Table1[[#This Row],[Budget_Margin]]) / Table1[[#This Row],[Budget_Margin]],
(Table1[[#This Row],[Gross_Margin]]-Table1[[#This Row],[Budget_Margin]]) / ABS(Table1[[#This Row],[Budget_Margin]])
)
)</f>
        <v>-0.45</v>
      </c>
      <c r="X4133" s="5" t="str">
        <f>IF(Table1[[#This Row],[Margin_Var]]&gt;=0, "Above Budget", "Below Budget")</f>
        <v>Below Budget</v>
      </c>
      <c r="Y4133" s="5">
        <f>IFERROR(Table1[[#This Row],[Gross_Margin]]/Table1[[#This Row],[Actual_Sales]],0)</f>
        <v>9.5652173913043481E-2</v>
      </c>
      <c r="Z4133" s="5">
        <f>Table1[[#This Row],[Actual_Profit]]/Table1[[#This Row],[Actual_Sales]]</f>
        <v>-0.39130434782608697</v>
      </c>
      <c r="AA4133">
        <v>56</v>
      </c>
      <c r="AB4133" s="5">
        <f>IFERROR(Table1[[#This Row],[Expenses]]/Table1[[#This Row],[Actual_Sales]],0)</f>
        <v>0.48695652173913045</v>
      </c>
      <c r="AC4133">
        <v>32</v>
      </c>
      <c r="AD4133">
        <v>1574</v>
      </c>
      <c r="AE4133" s="5">
        <f>IFERROR(Table1[[#This Row],[Inventory]]/Table1[[#This Row],[Actual_Sales]],0)</f>
        <v>13.68695652173913</v>
      </c>
    </row>
    <row r="4134" spans="1:31" x14ac:dyDescent="0.25">
      <c r="A4134">
        <v>77</v>
      </c>
      <c r="B4134">
        <v>505</v>
      </c>
      <c r="C4134">
        <v>3</v>
      </c>
      <c r="D4134" s="2">
        <v>40179</v>
      </c>
      <c r="E4134">
        <v>99</v>
      </c>
      <c r="F4134">
        <v>120</v>
      </c>
      <c r="G4134">
        <f>Table1[[#This Row],[Actual_Sales]]-Table1[[#This Row],[Budget_Sales]]</f>
        <v>-21</v>
      </c>
      <c r="H4134" s="5">
        <f>IF(
Table1[[#This Row],[Budget_Sales]]=0,
"",
IF(
Table1[[#This Row],[Budget_Sales]]&gt;0,
(Table1[[#This Row],[Actual_Sales]]-Table1[[#This Row],[Budget_Sales]])/Table1[[#This Row],[Budget_Sales]],
(Table1[[#This Row],[Actual_Sales]]-Table1[[#This Row],[Budget_Sales]])/ABS(Table1[[#This Row],[Budget_Sales]])
)
)</f>
        <v>-0.17499999999999999</v>
      </c>
      <c r="I4134" s="5" t="str">
        <f>IF(Table1[[#This Row],[Sales_Var]]&gt;=0,"Above Budget","Below Budget")</f>
        <v>Below Budget</v>
      </c>
      <c r="J4134">
        <f>Table1[[#This Row],[Actual_Sales]]-(Table1[[#This Row],[COGS]]+Table1[[#This Row],[Expenses]])</f>
        <v>-39</v>
      </c>
      <c r="K4134">
        <v>-30</v>
      </c>
      <c r="L4134">
        <f>Table1[[#This Row],[Actual_Profit]]-Table1[[#This Row],[Budget_Profit]]</f>
        <v>-9</v>
      </c>
      <c r="M4134" s="5">
        <f>IF(
Table1[[#This Row],[Budget_Profit]]=0,
"",
IF(
Table1[[#This Row],[Budget_Profit]]&gt;0,
(Table1[[#This Row],[Actual_Profit]]-Table1[[#This Row],[Budget_Profit]])/Table1[[#This Row],[Budget_Profit]],
(Table1[[#This Row],[Actual_Profit]]-Table1[[#This Row],[Budget_Profit]])/ABS(Table1[[#This Row],[Budget_Profit]])
)
)</f>
        <v>-0.3</v>
      </c>
      <c r="N4134" s="5" t="str">
        <f>IF(Table1[[#This Row],[Profit_Var]]&gt;=0, "Above Budget", "Below Budget")</f>
        <v>Below Budget</v>
      </c>
      <c r="O4134">
        <v>88</v>
      </c>
      <c r="P4134">
        <v>110</v>
      </c>
      <c r="Q4134">
        <f>Table1[[#This Row],[COGS]]-Table1[[#This Row],[Budget_COGS]]</f>
        <v>-22</v>
      </c>
      <c r="R4134" s="5">
        <f>IF(
Table1[[#This Row],[Budget_COGS]]=0,
"",
IF(
Table1[[#This Row],[Budget_COGS]]&gt;0,
(Table1[[#This Row],[Budget_COGS]]-Table1[[#This Row],[COGS]]) / Table1[[#This Row],[Budget_COGS]],
(Table1[[#This Row],[Budget_COGS]]-Table1[[#This Row],[COGS]]) / ABS(Table1[[#This Row],[Budget_COGS]])
)
)</f>
        <v>0.2</v>
      </c>
      <c r="S4134" s="5" t="str">
        <f>IF(Table1[[#This Row],[COGS _Var]]&gt;=0, "Above Budget", "Below Budget")</f>
        <v>Below Budget</v>
      </c>
      <c r="T4134">
        <f>Table1[[#This Row],[Actual_Sales]]-Table1[[#This Row],[COGS]]</f>
        <v>11</v>
      </c>
      <c r="U4134">
        <v>10</v>
      </c>
      <c r="V4134">
        <f>Table1[[#This Row],[Gross_Margin]]-Table1[[#This Row],[Budget_Margin]]</f>
        <v>1</v>
      </c>
      <c r="W4134" s="5">
        <f>IF(
Table1[[#This Row],[Budget_Margin]]=0,
"",
IF(
Table1[[#This Row],[Budget_Margin]]&gt;0,
(Table1[[#This Row],[Gross_Margin]]-Table1[[#This Row],[Budget_Margin]]) / Table1[[#This Row],[Budget_Margin]],
(Table1[[#This Row],[Gross_Margin]]-Table1[[#This Row],[Budget_Margin]]) / ABS(Table1[[#This Row],[Budget_Margin]])
)
)</f>
        <v>0.1</v>
      </c>
      <c r="X4134" s="5" t="str">
        <f>IF(Table1[[#This Row],[Margin_Var]]&gt;=0, "Above Budget", "Below Budget")</f>
        <v>Above Budget</v>
      </c>
      <c r="Y4134" s="5">
        <f>IFERROR(Table1[[#This Row],[Gross_Margin]]/Table1[[#This Row],[Actual_Sales]],0)</f>
        <v>0.1111111111111111</v>
      </c>
      <c r="Z4134" s="5">
        <f>Table1[[#This Row],[Actual_Profit]]/Table1[[#This Row],[Actual_Sales]]</f>
        <v>-0.39393939393939392</v>
      </c>
      <c r="AA4134">
        <v>50</v>
      </c>
      <c r="AB4134" s="5">
        <f>IFERROR(Table1[[#This Row],[Expenses]]/Table1[[#This Row],[Actual_Sales]],0)</f>
        <v>0.50505050505050508</v>
      </c>
      <c r="AC4134">
        <v>27</v>
      </c>
      <c r="AD4134">
        <v>525</v>
      </c>
      <c r="AE4134" s="5">
        <f>IFERROR(Table1[[#This Row],[Inventory]]/Table1[[#This Row],[Actual_Sales]],0)</f>
        <v>5.3030303030303028</v>
      </c>
    </row>
    <row r="4135" spans="1:31" x14ac:dyDescent="0.25">
      <c r="A4135">
        <v>27</v>
      </c>
      <c r="B4135">
        <v>314</v>
      </c>
      <c r="C4135">
        <v>9</v>
      </c>
      <c r="D4135" s="2">
        <v>40179</v>
      </c>
      <c r="E4135">
        <v>99</v>
      </c>
      <c r="F4135">
        <v>80</v>
      </c>
      <c r="G4135">
        <f>Table1[[#This Row],[Actual_Sales]]-Table1[[#This Row],[Budget_Sales]]</f>
        <v>19</v>
      </c>
      <c r="H4135" s="5">
        <f>IF(
Table1[[#This Row],[Budget_Sales]]=0,
"",
IF(
Table1[[#This Row],[Budget_Sales]]&gt;0,
(Table1[[#This Row],[Actual_Sales]]-Table1[[#This Row],[Budget_Sales]])/Table1[[#This Row],[Budget_Sales]],
(Table1[[#This Row],[Actual_Sales]]-Table1[[#This Row],[Budget_Sales]])/ABS(Table1[[#This Row],[Budget_Sales]])
)
)</f>
        <v>0.23749999999999999</v>
      </c>
      <c r="I4135" s="5" t="str">
        <f>IF(Table1[[#This Row],[Sales_Var]]&gt;=0,"Above Budget","Below Budget")</f>
        <v>Above Budget</v>
      </c>
      <c r="J4135">
        <f>Table1[[#This Row],[Actual_Sales]]-(Table1[[#This Row],[COGS]]+Table1[[#This Row],[Expenses]])</f>
        <v>-39</v>
      </c>
      <c r="K4135">
        <v>-20</v>
      </c>
      <c r="L4135">
        <f>Table1[[#This Row],[Actual_Profit]]-Table1[[#This Row],[Budget_Profit]]</f>
        <v>-19</v>
      </c>
      <c r="M4135" s="5">
        <f>IF(
Table1[[#This Row],[Budget_Profit]]=0,
"",
IF(
Table1[[#This Row],[Budget_Profit]]&gt;0,
(Table1[[#This Row],[Actual_Profit]]-Table1[[#This Row],[Budget_Profit]])/Table1[[#This Row],[Budget_Profit]],
(Table1[[#This Row],[Actual_Profit]]-Table1[[#This Row],[Budget_Profit]])/ABS(Table1[[#This Row],[Budget_Profit]])
)
)</f>
        <v>-0.95</v>
      </c>
      <c r="N4135" s="5" t="str">
        <f>IF(Table1[[#This Row],[Profit_Var]]&gt;=0, "Above Budget", "Below Budget")</f>
        <v>Below Budget</v>
      </c>
      <c r="O4135">
        <v>88</v>
      </c>
      <c r="P4135">
        <v>70</v>
      </c>
      <c r="Q4135">
        <f>Table1[[#This Row],[COGS]]-Table1[[#This Row],[Budget_COGS]]</f>
        <v>18</v>
      </c>
      <c r="R4135" s="5">
        <f>IF(
Table1[[#This Row],[Budget_COGS]]=0,
"",
IF(
Table1[[#This Row],[Budget_COGS]]&gt;0,
(Table1[[#This Row],[Budget_COGS]]-Table1[[#This Row],[COGS]]) / Table1[[#This Row],[Budget_COGS]],
(Table1[[#This Row],[Budget_COGS]]-Table1[[#This Row],[COGS]]) / ABS(Table1[[#This Row],[Budget_COGS]])
)
)</f>
        <v>-0.25714285714285712</v>
      </c>
      <c r="S4135" s="5" t="str">
        <f>IF(Table1[[#This Row],[COGS _Var]]&gt;=0, "Above Budget", "Below Budget")</f>
        <v>Above Budget</v>
      </c>
      <c r="T4135">
        <f>Table1[[#This Row],[Actual_Sales]]-Table1[[#This Row],[COGS]]</f>
        <v>11</v>
      </c>
      <c r="U4135">
        <v>10</v>
      </c>
      <c r="V4135">
        <f>Table1[[#This Row],[Gross_Margin]]-Table1[[#This Row],[Budget_Margin]]</f>
        <v>1</v>
      </c>
      <c r="W4135" s="5">
        <f>IF(
Table1[[#This Row],[Budget_Margin]]=0,
"",
IF(
Table1[[#This Row],[Budget_Margin]]&gt;0,
(Table1[[#This Row],[Gross_Margin]]-Table1[[#This Row],[Budget_Margin]]) / Table1[[#This Row],[Budget_Margin]],
(Table1[[#This Row],[Gross_Margin]]-Table1[[#This Row],[Budget_Margin]]) / ABS(Table1[[#This Row],[Budget_Margin]])
)
)</f>
        <v>0.1</v>
      </c>
      <c r="X4135" s="5" t="str">
        <f>IF(Table1[[#This Row],[Margin_Var]]&gt;=0, "Above Budget", "Below Budget")</f>
        <v>Above Budget</v>
      </c>
      <c r="Y4135" s="5">
        <f>IFERROR(Table1[[#This Row],[Gross_Margin]]/Table1[[#This Row],[Actual_Sales]],0)</f>
        <v>0.1111111111111111</v>
      </c>
      <c r="Z4135" s="5">
        <f>Table1[[#This Row],[Actual_Profit]]/Table1[[#This Row],[Actual_Sales]]</f>
        <v>-0.39393939393939392</v>
      </c>
      <c r="AA4135">
        <v>50</v>
      </c>
      <c r="AB4135" s="5">
        <f>IFERROR(Table1[[#This Row],[Expenses]]/Table1[[#This Row],[Actual_Sales]],0)</f>
        <v>0.50505050505050508</v>
      </c>
      <c r="AC4135">
        <v>27</v>
      </c>
      <c r="AD4135">
        <v>525</v>
      </c>
      <c r="AE4135" s="5">
        <f>IFERROR(Table1[[#This Row],[Inventory]]/Table1[[#This Row],[Actual_Sales]],0)</f>
        <v>5.3030303030303028</v>
      </c>
    </row>
    <row r="4136" spans="1:31" x14ac:dyDescent="0.25">
      <c r="A4136">
        <v>54</v>
      </c>
      <c r="B4136">
        <v>435</v>
      </c>
      <c r="C4136">
        <v>10</v>
      </c>
      <c r="D4136" s="2">
        <v>40179</v>
      </c>
      <c r="E4136">
        <v>99</v>
      </c>
      <c r="F4136">
        <v>80</v>
      </c>
      <c r="G4136">
        <f>Table1[[#This Row],[Actual_Sales]]-Table1[[#This Row],[Budget_Sales]]</f>
        <v>19</v>
      </c>
      <c r="H4136" s="5">
        <f>IF(
Table1[[#This Row],[Budget_Sales]]=0,
"",
IF(
Table1[[#This Row],[Budget_Sales]]&gt;0,
(Table1[[#This Row],[Actual_Sales]]-Table1[[#This Row],[Budget_Sales]])/Table1[[#This Row],[Budget_Sales]],
(Table1[[#This Row],[Actual_Sales]]-Table1[[#This Row],[Budget_Sales]])/ABS(Table1[[#This Row],[Budget_Sales]])
)
)</f>
        <v>0.23749999999999999</v>
      </c>
      <c r="I4136" s="5" t="str">
        <f>IF(Table1[[#This Row],[Sales_Var]]&gt;=0,"Above Budget","Below Budget")</f>
        <v>Above Budget</v>
      </c>
      <c r="J4136">
        <f>Table1[[#This Row],[Actual_Sales]]-(Table1[[#This Row],[COGS]]+Table1[[#This Row],[Expenses]])</f>
        <v>-40</v>
      </c>
      <c r="K4136">
        <v>-30</v>
      </c>
      <c r="L4136">
        <f>Table1[[#This Row],[Actual_Profit]]-Table1[[#This Row],[Budget_Profit]]</f>
        <v>-10</v>
      </c>
      <c r="M4136" s="5">
        <f>IF(
Table1[[#This Row],[Budget_Profit]]=0,
"",
IF(
Table1[[#This Row],[Budget_Profit]]&gt;0,
(Table1[[#This Row],[Actual_Profit]]-Table1[[#This Row],[Budget_Profit]])/Table1[[#This Row],[Budget_Profit]],
(Table1[[#This Row],[Actual_Profit]]-Table1[[#This Row],[Budget_Profit]])/ABS(Table1[[#This Row],[Budget_Profit]])
)
)</f>
        <v>-0.33333333333333331</v>
      </c>
      <c r="N4136" s="5" t="str">
        <f>IF(Table1[[#This Row],[Profit_Var]]&gt;=0, "Above Budget", "Below Budget")</f>
        <v>Below Budget</v>
      </c>
      <c r="O4136">
        <v>88</v>
      </c>
      <c r="P4136">
        <v>70</v>
      </c>
      <c r="Q4136">
        <f>Table1[[#This Row],[COGS]]-Table1[[#This Row],[Budget_COGS]]</f>
        <v>18</v>
      </c>
      <c r="R4136" s="5">
        <f>IF(
Table1[[#This Row],[Budget_COGS]]=0,
"",
IF(
Table1[[#This Row],[Budget_COGS]]&gt;0,
(Table1[[#This Row],[Budget_COGS]]-Table1[[#This Row],[COGS]]) / Table1[[#This Row],[Budget_COGS]],
(Table1[[#This Row],[Budget_COGS]]-Table1[[#This Row],[COGS]]) / ABS(Table1[[#This Row],[Budget_COGS]])
)
)</f>
        <v>-0.25714285714285712</v>
      </c>
      <c r="S4136" s="5" t="str">
        <f>IF(Table1[[#This Row],[COGS _Var]]&gt;=0, "Above Budget", "Below Budget")</f>
        <v>Above Budget</v>
      </c>
      <c r="T4136">
        <f>Table1[[#This Row],[Actual_Sales]]-Table1[[#This Row],[COGS]]</f>
        <v>11</v>
      </c>
      <c r="U4136">
        <v>10</v>
      </c>
      <c r="V4136">
        <f>Table1[[#This Row],[Gross_Margin]]-Table1[[#This Row],[Budget_Margin]]</f>
        <v>1</v>
      </c>
      <c r="W4136" s="5">
        <f>IF(
Table1[[#This Row],[Budget_Margin]]=0,
"",
IF(
Table1[[#This Row],[Budget_Margin]]&gt;0,
(Table1[[#This Row],[Gross_Margin]]-Table1[[#This Row],[Budget_Margin]]) / Table1[[#This Row],[Budget_Margin]],
(Table1[[#This Row],[Gross_Margin]]-Table1[[#This Row],[Budget_Margin]]) / ABS(Table1[[#This Row],[Budget_Margin]])
)
)</f>
        <v>0.1</v>
      </c>
      <c r="X4136" s="5" t="str">
        <f>IF(Table1[[#This Row],[Margin_Var]]&gt;=0, "Above Budget", "Below Budget")</f>
        <v>Above Budget</v>
      </c>
      <c r="Y4136" s="5">
        <f>IFERROR(Table1[[#This Row],[Gross_Margin]]/Table1[[#This Row],[Actual_Sales]],0)</f>
        <v>0.1111111111111111</v>
      </c>
      <c r="Z4136" s="5">
        <f>Table1[[#This Row],[Actual_Profit]]/Table1[[#This Row],[Actual_Sales]]</f>
        <v>-0.40404040404040403</v>
      </c>
      <c r="AA4136">
        <v>51</v>
      </c>
      <c r="AB4136" s="5">
        <f>IFERROR(Table1[[#This Row],[Expenses]]/Table1[[#This Row],[Actual_Sales]],0)</f>
        <v>0.51515151515151514</v>
      </c>
      <c r="AC4136">
        <v>27</v>
      </c>
      <c r="AD4136">
        <v>525</v>
      </c>
      <c r="AE4136" s="5">
        <f>IFERROR(Table1[[#This Row],[Inventory]]/Table1[[#This Row],[Actual_Sales]],0)</f>
        <v>5.3030303030303028</v>
      </c>
    </row>
    <row r="4137" spans="1:31" x14ac:dyDescent="0.25">
      <c r="A4137">
        <v>2779</v>
      </c>
      <c r="B4137">
        <v>718</v>
      </c>
      <c r="C4137">
        <v>10</v>
      </c>
      <c r="D4137" s="2">
        <v>40634</v>
      </c>
      <c r="E4137">
        <v>201</v>
      </c>
      <c r="F4137">
        <v>140</v>
      </c>
      <c r="G4137">
        <f>Table1[[#This Row],[Actual_Sales]]-Table1[[#This Row],[Budget_Sales]]</f>
        <v>61</v>
      </c>
      <c r="H4137" s="5">
        <f>IF(
Table1[[#This Row],[Budget_Sales]]=0,
"",
IF(
Table1[[#This Row],[Budget_Sales]]&gt;0,
(Table1[[#This Row],[Actual_Sales]]-Table1[[#This Row],[Budget_Sales]])/Table1[[#This Row],[Budget_Sales]],
(Table1[[#This Row],[Actual_Sales]]-Table1[[#This Row],[Budget_Sales]])/ABS(Table1[[#This Row],[Budget_Sales]])
)
)</f>
        <v>0.43571428571428572</v>
      </c>
      <c r="I4137" s="5" t="str">
        <f>IF(Table1[[#This Row],[Sales_Var]]&gt;=0,"Above Budget","Below Budget")</f>
        <v>Above Budget</v>
      </c>
      <c r="J4137">
        <f>Table1[[#This Row],[Actual_Sales]]-(Table1[[#This Row],[COGS]]+Table1[[#This Row],[Expenses]])</f>
        <v>-93</v>
      </c>
      <c r="K4137">
        <v>-70</v>
      </c>
      <c r="L4137">
        <f>Table1[[#This Row],[Actual_Profit]]-Table1[[#This Row],[Budget_Profit]]</f>
        <v>-23</v>
      </c>
      <c r="M4137" s="5">
        <f>IF(
Table1[[#This Row],[Budget_Profit]]=0,
"",
IF(
Table1[[#This Row],[Budget_Profit]]&gt;0,
(Table1[[#This Row],[Actual_Profit]]-Table1[[#This Row],[Budget_Profit]])/Table1[[#This Row],[Budget_Profit]],
(Table1[[#This Row],[Actual_Profit]]-Table1[[#This Row],[Budget_Profit]])/ABS(Table1[[#This Row],[Budget_Profit]])
)
)</f>
        <v>-0.32857142857142857</v>
      </c>
      <c r="N4137" s="5" t="str">
        <f>IF(Table1[[#This Row],[Profit_Var]]&gt;=0, "Above Budget", "Below Budget")</f>
        <v>Below Budget</v>
      </c>
      <c r="O4137">
        <v>209</v>
      </c>
      <c r="P4137">
        <v>150</v>
      </c>
      <c r="Q4137">
        <f>Table1[[#This Row],[COGS]]-Table1[[#This Row],[Budget_COGS]]</f>
        <v>59</v>
      </c>
      <c r="R4137" s="5">
        <f>IF(
Table1[[#This Row],[Budget_COGS]]=0,
"",
IF(
Table1[[#This Row],[Budget_COGS]]&gt;0,
(Table1[[#This Row],[Budget_COGS]]-Table1[[#This Row],[COGS]]) / Table1[[#This Row],[Budget_COGS]],
(Table1[[#This Row],[Budget_COGS]]-Table1[[#This Row],[COGS]]) / ABS(Table1[[#This Row],[Budget_COGS]])
)
)</f>
        <v>-0.39333333333333331</v>
      </c>
      <c r="S4137" s="5" t="str">
        <f>IF(Table1[[#This Row],[COGS _Var]]&gt;=0, "Above Budget", "Below Budget")</f>
        <v>Above Budget</v>
      </c>
      <c r="T4137">
        <f>Table1[[#This Row],[Actual_Sales]]-Table1[[#This Row],[COGS]]</f>
        <v>-8</v>
      </c>
      <c r="U4137">
        <v>-10</v>
      </c>
      <c r="V4137">
        <f>Table1[[#This Row],[Gross_Margin]]-Table1[[#This Row],[Budget_Margin]]</f>
        <v>2</v>
      </c>
      <c r="W4137" s="5">
        <f>IF(
Table1[[#This Row],[Budget_Margin]]=0,
"",
IF(
Table1[[#This Row],[Budget_Margin]]&gt;0,
(Table1[[#This Row],[Gross_Margin]]-Table1[[#This Row],[Budget_Margin]]) / Table1[[#This Row],[Budget_Margin]],
(Table1[[#This Row],[Gross_Margin]]-Table1[[#This Row],[Budget_Margin]]) / ABS(Table1[[#This Row],[Budget_Margin]])
)
)</f>
        <v>0.2</v>
      </c>
      <c r="X4137" s="5" t="str">
        <f>IF(Table1[[#This Row],[Margin_Var]]&gt;=0, "Above Budget", "Below Budget")</f>
        <v>Above Budget</v>
      </c>
      <c r="Y4137" s="5">
        <f>IFERROR(Table1[[#This Row],[Gross_Margin]]/Table1[[#This Row],[Actual_Sales]],0)</f>
        <v>-3.9800995024875621E-2</v>
      </c>
      <c r="Z4137" s="5">
        <f>Table1[[#This Row],[Actual_Profit]]/Table1[[#This Row],[Actual_Sales]]</f>
        <v>-0.46268656716417911</v>
      </c>
      <c r="AA4137">
        <v>85</v>
      </c>
      <c r="AB4137" s="5">
        <f>IFERROR(Table1[[#This Row],[Expenses]]/Table1[[#This Row],[Actual_Sales]],0)</f>
        <v>0.4228855721393035</v>
      </c>
      <c r="AC4137">
        <v>64</v>
      </c>
      <c r="AD4137">
        <v>1811</v>
      </c>
      <c r="AE4137" s="5">
        <f>IFERROR(Table1[[#This Row],[Inventory]]/Table1[[#This Row],[Actual_Sales]],0)</f>
        <v>9.0099502487562191</v>
      </c>
    </row>
    <row r="4138" spans="1:31" x14ac:dyDescent="0.25">
      <c r="A4138">
        <v>2206</v>
      </c>
      <c r="B4138">
        <v>516</v>
      </c>
      <c r="C4138">
        <v>10</v>
      </c>
      <c r="D4138" s="2">
        <v>40544</v>
      </c>
      <c r="E4138">
        <v>201</v>
      </c>
      <c r="F4138">
        <v>140</v>
      </c>
      <c r="G4138">
        <f>Table1[[#This Row],[Actual_Sales]]-Table1[[#This Row],[Budget_Sales]]</f>
        <v>61</v>
      </c>
      <c r="H4138" s="5">
        <f>IF(
Table1[[#This Row],[Budget_Sales]]=0,
"",
IF(
Table1[[#This Row],[Budget_Sales]]&gt;0,
(Table1[[#This Row],[Actual_Sales]]-Table1[[#This Row],[Budget_Sales]])/Table1[[#This Row],[Budget_Sales]],
(Table1[[#This Row],[Actual_Sales]]-Table1[[#This Row],[Budget_Sales]])/ABS(Table1[[#This Row],[Budget_Sales]])
)
)</f>
        <v>0.43571428571428572</v>
      </c>
      <c r="I4138" s="5" t="str">
        <f>IF(Table1[[#This Row],[Sales_Var]]&gt;=0,"Above Budget","Below Budget")</f>
        <v>Above Budget</v>
      </c>
      <c r="J4138">
        <f>Table1[[#This Row],[Actual_Sales]]-(Table1[[#This Row],[COGS]]+Table1[[#This Row],[Expenses]])</f>
        <v>-96</v>
      </c>
      <c r="K4138">
        <v>-70</v>
      </c>
      <c r="L4138">
        <f>Table1[[#This Row],[Actual_Profit]]-Table1[[#This Row],[Budget_Profit]]</f>
        <v>-26</v>
      </c>
      <c r="M4138" s="5">
        <f>IF(
Table1[[#This Row],[Budget_Profit]]=0,
"",
IF(
Table1[[#This Row],[Budget_Profit]]&gt;0,
(Table1[[#This Row],[Actual_Profit]]-Table1[[#This Row],[Budget_Profit]])/Table1[[#This Row],[Budget_Profit]],
(Table1[[#This Row],[Actual_Profit]]-Table1[[#This Row],[Budget_Profit]])/ABS(Table1[[#This Row],[Budget_Profit]])
)
)</f>
        <v>-0.37142857142857144</v>
      </c>
      <c r="N4138" s="5" t="str">
        <f>IF(Table1[[#This Row],[Profit_Var]]&gt;=0, "Above Budget", "Below Budget")</f>
        <v>Below Budget</v>
      </c>
      <c r="O4138">
        <v>207</v>
      </c>
      <c r="P4138">
        <v>150</v>
      </c>
      <c r="Q4138">
        <f>Table1[[#This Row],[COGS]]-Table1[[#This Row],[Budget_COGS]]</f>
        <v>57</v>
      </c>
      <c r="R4138" s="5">
        <f>IF(
Table1[[#This Row],[Budget_COGS]]=0,
"",
IF(
Table1[[#This Row],[Budget_COGS]]&gt;0,
(Table1[[#This Row],[Budget_COGS]]-Table1[[#This Row],[COGS]]) / Table1[[#This Row],[Budget_COGS]],
(Table1[[#This Row],[Budget_COGS]]-Table1[[#This Row],[COGS]]) / ABS(Table1[[#This Row],[Budget_COGS]])
)
)</f>
        <v>-0.38</v>
      </c>
      <c r="S4138" s="5" t="str">
        <f>IF(Table1[[#This Row],[COGS _Var]]&gt;=0, "Above Budget", "Below Budget")</f>
        <v>Above Budget</v>
      </c>
      <c r="T4138">
        <f>Table1[[#This Row],[Actual_Sales]]-Table1[[#This Row],[COGS]]</f>
        <v>-6</v>
      </c>
      <c r="U4138">
        <v>-10</v>
      </c>
      <c r="V4138">
        <f>Table1[[#This Row],[Gross_Margin]]-Table1[[#This Row],[Budget_Margin]]</f>
        <v>4</v>
      </c>
      <c r="W4138" s="5">
        <f>IF(
Table1[[#This Row],[Budget_Margin]]=0,
"",
IF(
Table1[[#This Row],[Budget_Margin]]&gt;0,
(Table1[[#This Row],[Gross_Margin]]-Table1[[#This Row],[Budget_Margin]]) / Table1[[#This Row],[Budget_Margin]],
(Table1[[#This Row],[Gross_Margin]]-Table1[[#This Row],[Budget_Margin]]) / ABS(Table1[[#This Row],[Budget_Margin]])
)
)</f>
        <v>0.4</v>
      </c>
      <c r="X4138" s="5" t="str">
        <f>IF(Table1[[#This Row],[Margin_Var]]&gt;=0, "Above Budget", "Below Budget")</f>
        <v>Above Budget</v>
      </c>
      <c r="Y4138" s="5">
        <f>IFERROR(Table1[[#This Row],[Gross_Margin]]/Table1[[#This Row],[Actual_Sales]],0)</f>
        <v>-2.9850746268656716E-2</v>
      </c>
      <c r="Z4138" s="5">
        <f>Table1[[#This Row],[Actual_Profit]]/Table1[[#This Row],[Actual_Sales]]</f>
        <v>-0.47761194029850745</v>
      </c>
      <c r="AA4138">
        <v>90</v>
      </c>
      <c r="AB4138" s="5">
        <f>IFERROR(Table1[[#This Row],[Expenses]]/Table1[[#This Row],[Actual_Sales]],0)</f>
        <v>0.44776119402985076</v>
      </c>
      <c r="AC4138">
        <v>64</v>
      </c>
      <c r="AD4138">
        <v>965</v>
      </c>
      <c r="AE4138" s="5">
        <f>IFERROR(Table1[[#This Row],[Inventory]]/Table1[[#This Row],[Actual_Sales]],0)</f>
        <v>4.8009950248756219</v>
      </c>
    </row>
    <row r="4139" spans="1:31" x14ac:dyDescent="0.25">
      <c r="A4139">
        <v>1871</v>
      </c>
      <c r="B4139">
        <v>619</v>
      </c>
      <c r="C4139">
        <v>1</v>
      </c>
      <c r="D4139" s="2">
        <v>40483</v>
      </c>
      <c r="E4139">
        <v>116</v>
      </c>
      <c r="F4139">
        <v>130</v>
      </c>
      <c r="G4139">
        <f>Table1[[#This Row],[Actual_Sales]]-Table1[[#This Row],[Budget_Sales]]</f>
        <v>-14</v>
      </c>
      <c r="H4139" s="5">
        <f>IF(
Table1[[#This Row],[Budget_Sales]]=0,
"",
IF(
Table1[[#This Row],[Budget_Sales]]&gt;0,
(Table1[[#This Row],[Actual_Sales]]-Table1[[#This Row],[Budget_Sales]])/Table1[[#This Row],[Budget_Sales]],
(Table1[[#This Row],[Actual_Sales]]-Table1[[#This Row],[Budget_Sales]])/ABS(Table1[[#This Row],[Budget_Sales]])
)
)</f>
        <v>-0.1076923076923077</v>
      </c>
      <c r="I4139" s="5" t="str">
        <f>IF(Table1[[#This Row],[Sales_Var]]&gt;=0,"Above Budget","Below Budget")</f>
        <v>Below Budget</v>
      </c>
      <c r="J4139">
        <f>Table1[[#This Row],[Actual_Sales]]-(Table1[[#This Row],[COGS]]+Table1[[#This Row],[Expenses]])</f>
        <v>-56</v>
      </c>
      <c r="K4139">
        <v>-50</v>
      </c>
      <c r="L4139">
        <f>Table1[[#This Row],[Actual_Profit]]-Table1[[#This Row],[Budget_Profit]]</f>
        <v>-6</v>
      </c>
      <c r="M4139" s="5">
        <f>IF(
Table1[[#This Row],[Budget_Profit]]=0,
"",
IF(
Table1[[#This Row],[Budget_Profit]]&gt;0,
(Table1[[#This Row],[Actual_Profit]]-Table1[[#This Row],[Budget_Profit]])/Table1[[#This Row],[Budget_Profit]],
(Table1[[#This Row],[Actual_Profit]]-Table1[[#This Row],[Budget_Profit]])/ABS(Table1[[#This Row],[Budget_Profit]])
)
)</f>
        <v>-0.12</v>
      </c>
      <c r="N4139" s="5" t="str">
        <f>IF(Table1[[#This Row],[Profit_Var]]&gt;=0, "Above Budget", "Below Budget")</f>
        <v>Below Budget</v>
      </c>
      <c r="O4139">
        <v>113</v>
      </c>
      <c r="P4139">
        <v>130</v>
      </c>
      <c r="Q4139">
        <f>Table1[[#This Row],[COGS]]-Table1[[#This Row],[Budget_COGS]]</f>
        <v>-17</v>
      </c>
      <c r="R4139" s="5">
        <f>IF(
Table1[[#This Row],[Budget_COGS]]=0,
"",
IF(
Table1[[#This Row],[Budget_COGS]]&gt;0,
(Table1[[#This Row],[Budget_COGS]]-Table1[[#This Row],[COGS]]) / Table1[[#This Row],[Budget_COGS]],
(Table1[[#This Row],[Budget_COGS]]-Table1[[#This Row],[COGS]]) / ABS(Table1[[#This Row],[Budget_COGS]])
)
)</f>
        <v>0.13076923076923078</v>
      </c>
      <c r="S4139" s="5" t="str">
        <f>IF(Table1[[#This Row],[COGS _Var]]&gt;=0, "Above Budget", "Below Budget")</f>
        <v>Below Budget</v>
      </c>
      <c r="T4139">
        <f>Table1[[#This Row],[Actual_Sales]]-Table1[[#This Row],[COGS]]</f>
        <v>3</v>
      </c>
      <c r="U4139">
        <v>0</v>
      </c>
      <c r="V4139">
        <f>Table1[[#This Row],[Gross_Margin]]-Table1[[#This Row],[Budget_Margin]]</f>
        <v>3</v>
      </c>
      <c r="W4139" s="5" t="str">
        <f>IF(
Table1[[#This Row],[Budget_Margin]]=0,
"",
IF(
Table1[[#This Row],[Budget_Margin]]&gt;0,
(Table1[[#This Row],[Gross_Margin]]-Table1[[#This Row],[Budget_Margin]]) / Table1[[#This Row],[Budget_Margin]],
(Table1[[#This Row],[Gross_Margin]]-Table1[[#This Row],[Budget_Margin]]) / ABS(Table1[[#This Row],[Budget_Margin]])
)
)</f>
        <v/>
      </c>
      <c r="X4139" s="5" t="str">
        <f>IF(Table1[[#This Row],[Margin_Var]]&gt;=0, "Above Budget", "Below Budget")</f>
        <v>Above Budget</v>
      </c>
      <c r="Y4139" s="5">
        <f>IFERROR(Table1[[#This Row],[Gross_Margin]]/Table1[[#This Row],[Actual_Sales]],0)</f>
        <v>2.5862068965517241E-2</v>
      </c>
      <c r="Z4139" s="5">
        <f>Table1[[#This Row],[Actual_Profit]]/Table1[[#This Row],[Actual_Sales]]</f>
        <v>-0.48275862068965519</v>
      </c>
      <c r="AA4139">
        <v>59</v>
      </c>
      <c r="AB4139" s="5">
        <f>IFERROR(Table1[[#This Row],[Expenses]]/Table1[[#This Row],[Actual_Sales]],0)</f>
        <v>0.50862068965517238</v>
      </c>
      <c r="AC4139">
        <v>36</v>
      </c>
      <c r="AD4139">
        <v>2758</v>
      </c>
      <c r="AE4139" s="5">
        <f>IFERROR(Table1[[#This Row],[Inventory]]/Table1[[#This Row],[Actual_Sales]],0)</f>
        <v>23.775862068965516</v>
      </c>
    </row>
    <row r="4140" spans="1:31" x14ac:dyDescent="0.25">
      <c r="A4140">
        <v>2508</v>
      </c>
      <c r="B4140">
        <v>347</v>
      </c>
      <c r="C4140">
        <v>10</v>
      </c>
      <c r="D4140" s="2">
        <v>40603</v>
      </c>
      <c r="E4140">
        <v>194</v>
      </c>
      <c r="F4140">
        <v>140</v>
      </c>
      <c r="G4140">
        <f>Table1[[#This Row],[Actual_Sales]]-Table1[[#This Row],[Budget_Sales]]</f>
        <v>54</v>
      </c>
      <c r="H4140" s="5">
        <f>IF(
Table1[[#This Row],[Budget_Sales]]=0,
"",
IF(
Table1[[#This Row],[Budget_Sales]]&gt;0,
(Table1[[#This Row],[Actual_Sales]]-Table1[[#This Row],[Budget_Sales]])/Table1[[#This Row],[Budget_Sales]],
(Table1[[#This Row],[Actual_Sales]]-Table1[[#This Row],[Budget_Sales]])/ABS(Table1[[#This Row],[Budget_Sales]])
)
)</f>
        <v>0.38571428571428573</v>
      </c>
      <c r="I4140" s="5" t="str">
        <f>IF(Table1[[#This Row],[Sales_Var]]&gt;=0,"Above Budget","Below Budget")</f>
        <v>Above Budget</v>
      </c>
      <c r="J4140">
        <f>Table1[[#This Row],[Actual_Sales]]-(Table1[[#This Row],[COGS]]+Table1[[#This Row],[Expenses]])</f>
        <v>-107</v>
      </c>
      <c r="K4140">
        <v>-80</v>
      </c>
      <c r="L4140">
        <f>Table1[[#This Row],[Actual_Profit]]-Table1[[#This Row],[Budget_Profit]]</f>
        <v>-27</v>
      </c>
      <c r="M4140" s="5">
        <f>IF(
Table1[[#This Row],[Budget_Profit]]=0,
"",
IF(
Table1[[#This Row],[Budget_Profit]]&gt;0,
(Table1[[#This Row],[Actual_Profit]]-Table1[[#This Row],[Budget_Profit]])/Table1[[#This Row],[Budget_Profit]],
(Table1[[#This Row],[Actual_Profit]]-Table1[[#This Row],[Budget_Profit]])/ABS(Table1[[#This Row],[Budget_Profit]])
)
)</f>
        <v>-0.33750000000000002</v>
      </c>
      <c r="N4140" s="5" t="str">
        <f>IF(Table1[[#This Row],[Profit_Var]]&gt;=0, "Above Budget", "Below Budget")</f>
        <v>Below Budget</v>
      </c>
      <c r="O4140">
        <v>214</v>
      </c>
      <c r="P4140">
        <v>160</v>
      </c>
      <c r="Q4140">
        <f>Table1[[#This Row],[COGS]]-Table1[[#This Row],[Budget_COGS]]</f>
        <v>54</v>
      </c>
      <c r="R4140" s="5">
        <f>IF(
Table1[[#This Row],[Budget_COGS]]=0,
"",
IF(
Table1[[#This Row],[Budget_COGS]]&gt;0,
(Table1[[#This Row],[Budget_COGS]]-Table1[[#This Row],[COGS]]) / Table1[[#This Row],[Budget_COGS]],
(Table1[[#This Row],[Budget_COGS]]-Table1[[#This Row],[COGS]]) / ABS(Table1[[#This Row],[Budget_COGS]])
)
)</f>
        <v>-0.33750000000000002</v>
      </c>
      <c r="S4140" s="5" t="str">
        <f>IF(Table1[[#This Row],[COGS _Var]]&gt;=0, "Above Budget", "Below Budget")</f>
        <v>Above Budget</v>
      </c>
      <c r="T4140">
        <f>Table1[[#This Row],[Actual_Sales]]-Table1[[#This Row],[COGS]]</f>
        <v>-20</v>
      </c>
      <c r="U4140">
        <v>-20</v>
      </c>
      <c r="V4140">
        <f>Table1[[#This Row],[Gross_Margin]]-Table1[[#This Row],[Budget_Margin]]</f>
        <v>0</v>
      </c>
      <c r="W4140" s="5">
        <f>IF(
Table1[[#This Row],[Budget_Margin]]=0,
"",
IF(
Table1[[#This Row],[Budget_Margin]]&gt;0,
(Table1[[#This Row],[Gross_Margin]]-Table1[[#This Row],[Budget_Margin]]) / Table1[[#This Row],[Budget_Margin]],
(Table1[[#This Row],[Gross_Margin]]-Table1[[#This Row],[Budget_Margin]]) / ABS(Table1[[#This Row],[Budget_Margin]])
)
)</f>
        <v>0</v>
      </c>
      <c r="X4140" s="5" t="str">
        <f>IF(Table1[[#This Row],[Margin_Var]]&gt;=0, "Above Budget", "Below Budget")</f>
        <v>Above Budget</v>
      </c>
      <c r="Y4140" s="5">
        <f>IFERROR(Table1[[#This Row],[Gross_Margin]]/Table1[[#This Row],[Actual_Sales]],0)</f>
        <v>-0.10309278350515463</v>
      </c>
      <c r="Z4140" s="5">
        <f>Table1[[#This Row],[Actual_Profit]]/Table1[[#This Row],[Actual_Sales]]</f>
        <v>-0.55154639175257736</v>
      </c>
      <c r="AA4140">
        <v>87</v>
      </c>
      <c r="AB4140" s="5">
        <f>IFERROR(Table1[[#This Row],[Expenses]]/Table1[[#This Row],[Actual_Sales]],0)</f>
        <v>0.4484536082474227</v>
      </c>
      <c r="AC4140">
        <v>66</v>
      </c>
      <c r="AD4140">
        <v>1480</v>
      </c>
      <c r="AE4140" s="5">
        <f>IFERROR(Table1[[#This Row],[Inventory]]/Table1[[#This Row],[Actual_Sales]],0)</f>
        <v>7.6288659793814437</v>
      </c>
    </row>
    <row r="4141" spans="1:31" x14ac:dyDescent="0.25">
      <c r="A4141">
        <v>656</v>
      </c>
      <c r="B4141">
        <v>718</v>
      </c>
      <c r="C4141">
        <v>10</v>
      </c>
      <c r="D4141" s="2">
        <v>40269</v>
      </c>
      <c r="E4141">
        <v>189</v>
      </c>
      <c r="F4141">
        <v>140</v>
      </c>
      <c r="G4141">
        <f>Table1[[#This Row],[Actual_Sales]]-Table1[[#This Row],[Budget_Sales]]</f>
        <v>49</v>
      </c>
      <c r="H4141" s="5">
        <f>IF(
Table1[[#This Row],[Budget_Sales]]=0,
"",
IF(
Table1[[#This Row],[Budget_Sales]]&gt;0,
(Table1[[#This Row],[Actual_Sales]]-Table1[[#This Row],[Budget_Sales]])/Table1[[#This Row],[Budget_Sales]],
(Table1[[#This Row],[Actual_Sales]]-Table1[[#This Row],[Budget_Sales]])/ABS(Table1[[#This Row],[Budget_Sales]])
)
)</f>
        <v>0.35</v>
      </c>
      <c r="I4141" s="5" t="str">
        <f>IF(Table1[[#This Row],[Sales_Var]]&gt;=0,"Above Budget","Below Budget")</f>
        <v>Above Budget</v>
      </c>
      <c r="J4141">
        <f>Table1[[#This Row],[Actual_Sales]]-(Table1[[#This Row],[COGS]]+Table1[[#This Row],[Expenses]])</f>
        <v>-105</v>
      </c>
      <c r="K4141">
        <v>-70</v>
      </c>
      <c r="L4141">
        <f>Table1[[#This Row],[Actual_Profit]]-Table1[[#This Row],[Budget_Profit]]</f>
        <v>-35</v>
      </c>
      <c r="M4141" s="5">
        <f>IF(
Table1[[#This Row],[Budget_Profit]]=0,
"",
IF(
Table1[[#This Row],[Budget_Profit]]&gt;0,
(Table1[[#This Row],[Actual_Profit]]-Table1[[#This Row],[Budget_Profit]])/Table1[[#This Row],[Budget_Profit]],
(Table1[[#This Row],[Actual_Profit]]-Table1[[#This Row],[Budget_Profit]])/ABS(Table1[[#This Row],[Budget_Profit]])
)
)</f>
        <v>-0.5</v>
      </c>
      <c r="N4141" s="5" t="str">
        <f>IF(Table1[[#This Row],[Profit_Var]]&gt;=0, "Above Budget", "Below Budget")</f>
        <v>Below Budget</v>
      </c>
      <c r="O4141">
        <v>209</v>
      </c>
      <c r="P4141">
        <v>150</v>
      </c>
      <c r="Q4141">
        <f>Table1[[#This Row],[COGS]]-Table1[[#This Row],[Budget_COGS]]</f>
        <v>59</v>
      </c>
      <c r="R4141" s="5">
        <f>IF(
Table1[[#This Row],[Budget_COGS]]=0,
"",
IF(
Table1[[#This Row],[Budget_COGS]]&gt;0,
(Table1[[#This Row],[Budget_COGS]]-Table1[[#This Row],[COGS]]) / Table1[[#This Row],[Budget_COGS]],
(Table1[[#This Row],[Budget_COGS]]-Table1[[#This Row],[COGS]]) / ABS(Table1[[#This Row],[Budget_COGS]])
)
)</f>
        <v>-0.39333333333333331</v>
      </c>
      <c r="S4141" s="5" t="str">
        <f>IF(Table1[[#This Row],[COGS _Var]]&gt;=0, "Above Budget", "Below Budget")</f>
        <v>Above Budget</v>
      </c>
      <c r="T4141">
        <f>Table1[[#This Row],[Actual_Sales]]-Table1[[#This Row],[COGS]]</f>
        <v>-20</v>
      </c>
      <c r="U4141">
        <v>-10</v>
      </c>
      <c r="V4141">
        <f>Table1[[#This Row],[Gross_Margin]]-Table1[[#This Row],[Budget_Margin]]</f>
        <v>-10</v>
      </c>
      <c r="W4141" s="5">
        <f>IF(
Table1[[#This Row],[Budget_Margin]]=0,
"",
IF(
Table1[[#This Row],[Budget_Margin]]&gt;0,
(Table1[[#This Row],[Gross_Margin]]-Table1[[#This Row],[Budget_Margin]]) / Table1[[#This Row],[Budget_Margin]],
(Table1[[#This Row],[Gross_Margin]]-Table1[[#This Row],[Budget_Margin]]) / ABS(Table1[[#This Row],[Budget_Margin]])
)
)</f>
        <v>-1</v>
      </c>
      <c r="X4141" s="5" t="str">
        <f>IF(Table1[[#This Row],[Margin_Var]]&gt;=0, "Above Budget", "Below Budget")</f>
        <v>Below Budget</v>
      </c>
      <c r="Y4141" s="5">
        <f>IFERROR(Table1[[#This Row],[Gross_Margin]]/Table1[[#This Row],[Actual_Sales]],0)</f>
        <v>-0.10582010582010581</v>
      </c>
      <c r="Z4141" s="5">
        <f>Table1[[#This Row],[Actual_Profit]]/Table1[[#This Row],[Actual_Sales]]</f>
        <v>-0.55555555555555558</v>
      </c>
      <c r="AA4141">
        <v>85</v>
      </c>
      <c r="AB4141" s="5">
        <f>IFERROR(Table1[[#This Row],[Expenses]]/Table1[[#This Row],[Actual_Sales]],0)</f>
        <v>0.44973544973544971</v>
      </c>
      <c r="AC4141">
        <v>64</v>
      </c>
      <c r="AD4141">
        <v>1811</v>
      </c>
      <c r="AE4141" s="5">
        <f>IFERROR(Table1[[#This Row],[Inventory]]/Table1[[#This Row],[Actual_Sales]],0)</f>
        <v>9.5820105820105823</v>
      </c>
    </row>
    <row r="4142" spans="1:31" x14ac:dyDescent="0.25">
      <c r="A4142">
        <v>2452</v>
      </c>
      <c r="B4142">
        <v>845</v>
      </c>
      <c r="C4142">
        <v>10</v>
      </c>
      <c r="D4142" s="2">
        <v>40575</v>
      </c>
      <c r="E4142">
        <v>192</v>
      </c>
      <c r="F4142">
        <v>140</v>
      </c>
      <c r="G4142">
        <f>Table1[[#This Row],[Actual_Sales]]-Table1[[#This Row],[Budget_Sales]]</f>
        <v>52</v>
      </c>
      <c r="H4142" s="5">
        <f>IF(
Table1[[#This Row],[Budget_Sales]]=0,
"",
IF(
Table1[[#This Row],[Budget_Sales]]&gt;0,
(Table1[[#This Row],[Actual_Sales]]-Table1[[#This Row],[Budget_Sales]])/Table1[[#This Row],[Budget_Sales]],
(Table1[[#This Row],[Actual_Sales]]-Table1[[#This Row],[Budget_Sales]])/ABS(Table1[[#This Row],[Budget_Sales]])
)
)</f>
        <v>0.37142857142857144</v>
      </c>
      <c r="I4142" s="5" t="str">
        <f>IF(Table1[[#This Row],[Sales_Var]]&gt;=0,"Above Budget","Below Budget")</f>
        <v>Above Budget</v>
      </c>
      <c r="J4142">
        <f>Table1[[#This Row],[Actual_Sales]]-(Table1[[#This Row],[COGS]]+Table1[[#This Row],[Expenses]])</f>
        <v>-108</v>
      </c>
      <c r="K4142">
        <v>-80</v>
      </c>
      <c r="L4142">
        <f>Table1[[#This Row],[Actual_Profit]]-Table1[[#This Row],[Budget_Profit]]</f>
        <v>-28</v>
      </c>
      <c r="M4142" s="5">
        <f>IF(
Table1[[#This Row],[Budget_Profit]]=0,
"",
IF(
Table1[[#This Row],[Budget_Profit]]&gt;0,
(Table1[[#This Row],[Actual_Profit]]-Table1[[#This Row],[Budget_Profit]])/Table1[[#This Row],[Budget_Profit]],
(Table1[[#This Row],[Actual_Profit]]-Table1[[#This Row],[Budget_Profit]])/ABS(Table1[[#This Row],[Budget_Profit]])
)
)</f>
        <v>-0.35</v>
      </c>
      <c r="N4142" s="5" t="str">
        <f>IF(Table1[[#This Row],[Profit_Var]]&gt;=0, "Above Budget", "Below Budget")</f>
        <v>Below Budget</v>
      </c>
      <c r="O4142">
        <v>213</v>
      </c>
      <c r="P4142">
        <v>160</v>
      </c>
      <c r="Q4142">
        <f>Table1[[#This Row],[COGS]]-Table1[[#This Row],[Budget_COGS]]</f>
        <v>53</v>
      </c>
      <c r="R4142" s="5">
        <f>IF(
Table1[[#This Row],[Budget_COGS]]=0,
"",
IF(
Table1[[#This Row],[Budget_COGS]]&gt;0,
(Table1[[#This Row],[Budget_COGS]]-Table1[[#This Row],[COGS]]) / Table1[[#This Row],[Budget_COGS]],
(Table1[[#This Row],[Budget_COGS]]-Table1[[#This Row],[COGS]]) / ABS(Table1[[#This Row],[Budget_COGS]])
)
)</f>
        <v>-0.33124999999999999</v>
      </c>
      <c r="S4142" s="5" t="str">
        <f>IF(Table1[[#This Row],[COGS _Var]]&gt;=0, "Above Budget", "Below Budget")</f>
        <v>Above Budget</v>
      </c>
      <c r="T4142">
        <f>Table1[[#This Row],[Actual_Sales]]-Table1[[#This Row],[COGS]]</f>
        <v>-21</v>
      </c>
      <c r="U4142">
        <v>-20</v>
      </c>
      <c r="V4142">
        <f>Table1[[#This Row],[Gross_Margin]]-Table1[[#This Row],[Budget_Margin]]</f>
        <v>-1</v>
      </c>
      <c r="W4142" s="5">
        <f>IF(
Table1[[#This Row],[Budget_Margin]]=0,
"",
IF(
Table1[[#This Row],[Budget_Margin]]&gt;0,
(Table1[[#This Row],[Gross_Margin]]-Table1[[#This Row],[Budget_Margin]]) / Table1[[#This Row],[Budget_Margin]],
(Table1[[#This Row],[Gross_Margin]]-Table1[[#This Row],[Budget_Margin]]) / ABS(Table1[[#This Row],[Budget_Margin]])
)
)</f>
        <v>-0.05</v>
      </c>
      <c r="X4142" s="5" t="str">
        <f>IF(Table1[[#This Row],[Margin_Var]]&gt;=0, "Above Budget", "Below Budget")</f>
        <v>Below Budget</v>
      </c>
      <c r="Y4142" s="5">
        <f>IFERROR(Table1[[#This Row],[Gross_Margin]]/Table1[[#This Row],[Actual_Sales]],0)</f>
        <v>-0.109375</v>
      </c>
      <c r="Z4142" s="5">
        <f>Table1[[#This Row],[Actual_Profit]]/Table1[[#This Row],[Actual_Sales]]</f>
        <v>-0.5625</v>
      </c>
      <c r="AA4142">
        <v>87</v>
      </c>
      <c r="AB4142" s="5">
        <f>IFERROR(Table1[[#This Row],[Expenses]]/Table1[[#This Row],[Actual_Sales]],0)</f>
        <v>0.453125</v>
      </c>
      <c r="AC4142">
        <v>66</v>
      </c>
      <c r="AD4142">
        <v>1214</v>
      </c>
      <c r="AE4142" s="5">
        <f>IFERROR(Table1[[#This Row],[Inventory]]/Table1[[#This Row],[Actual_Sales]],0)</f>
        <v>6.322916666666667</v>
      </c>
    </row>
    <row r="4143" spans="1:31" x14ac:dyDescent="0.25">
      <c r="A4143">
        <v>3872</v>
      </c>
      <c r="B4143">
        <v>909</v>
      </c>
      <c r="C4143">
        <v>1</v>
      </c>
      <c r="D4143" s="2">
        <v>40817</v>
      </c>
      <c r="E4143">
        <v>116</v>
      </c>
      <c r="F4143">
        <v>150</v>
      </c>
      <c r="G4143">
        <f>Table1[[#This Row],[Actual_Sales]]-Table1[[#This Row],[Budget_Sales]]</f>
        <v>-34</v>
      </c>
      <c r="H4143" s="5">
        <f>IF(
Table1[[#This Row],[Budget_Sales]]=0,
"",
IF(
Table1[[#This Row],[Budget_Sales]]&gt;0,
(Table1[[#This Row],[Actual_Sales]]-Table1[[#This Row],[Budget_Sales]])/Table1[[#This Row],[Budget_Sales]],
(Table1[[#This Row],[Actual_Sales]]-Table1[[#This Row],[Budget_Sales]])/ABS(Table1[[#This Row],[Budget_Sales]])
)
)</f>
        <v>-0.22666666666666666</v>
      </c>
      <c r="I4143" s="5" t="str">
        <f>IF(Table1[[#This Row],[Sales_Var]]&gt;=0,"Above Budget","Below Budget")</f>
        <v>Below Budget</v>
      </c>
      <c r="J4143">
        <f>Table1[[#This Row],[Actual_Sales]]-(Table1[[#This Row],[COGS]]+Table1[[#This Row],[Expenses]])</f>
        <v>-67</v>
      </c>
      <c r="K4143">
        <v>-60</v>
      </c>
      <c r="L4143">
        <f>Table1[[#This Row],[Actual_Profit]]-Table1[[#This Row],[Budget_Profit]]</f>
        <v>-7</v>
      </c>
      <c r="M4143" s="5">
        <f>IF(
Table1[[#This Row],[Budget_Profit]]=0,
"",
IF(
Table1[[#This Row],[Budget_Profit]]&gt;0,
(Table1[[#This Row],[Actual_Profit]]-Table1[[#This Row],[Budget_Profit]])/Table1[[#This Row],[Budget_Profit]],
(Table1[[#This Row],[Actual_Profit]]-Table1[[#This Row],[Budget_Profit]])/ABS(Table1[[#This Row],[Budget_Profit]])
)
)</f>
        <v>-0.11666666666666667</v>
      </c>
      <c r="N4143" s="5" t="str">
        <f>IF(Table1[[#This Row],[Profit_Var]]&gt;=0, "Above Budget", "Below Budget")</f>
        <v>Below Budget</v>
      </c>
      <c r="O4143">
        <v>122</v>
      </c>
      <c r="P4143">
        <v>170</v>
      </c>
      <c r="Q4143">
        <f>Table1[[#This Row],[COGS]]-Table1[[#This Row],[Budget_COGS]]</f>
        <v>-48</v>
      </c>
      <c r="R4143" s="5">
        <f>IF(
Table1[[#This Row],[Budget_COGS]]=0,
"",
IF(
Table1[[#This Row],[Budget_COGS]]&gt;0,
(Table1[[#This Row],[Budget_COGS]]-Table1[[#This Row],[COGS]]) / Table1[[#This Row],[Budget_COGS]],
(Table1[[#This Row],[Budget_COGS]]-Table1[[#This Row],[COGS]]) / ABS(Table1[[#This Row],[Budget_COGS]])
)
)</f>
        <v>0.28235294117647058</v>
      </c>
      <c r="S4143" s="5" t="str">
        <f>IF(Table1[[#This Row],[COGS _Var]]&gt;=0, "Above Budget", "Below Budget")</f>
        <v>Below Budget</v>
      </c>
      <c r="T4143">
        <f>Table1[[#This Row],[Actual_Sales]]-Table1[[#This Row],[COGS]]</f>
        <v>-6</v>
      </c>
      <c r="U4143">
        <v>-20</v>
      </c>
      <c r="V4143">
        <f>Table1[[#This Row],[Gross_Margin]]-Table1[[#This Row],[Budget_Margin]]</f>
        <v>14</v>
      </c>
      <c r="W4143" s="5">
        <f>IF(
Table1[[#This Row],[Budget_Margin]]=0,
"",
IF(
Table1[[#This Row],[Budget_Margin]]&gt;0,
(Table1[[#This Row],[Gross_Margin]]-Table1[[#This Row],[Budget_Margin]]) / Table1[[#This Row],[Budget_Margin]],
(Table1[[#This Row],[Gross_Margin]]-Table1[[#This Row],[Budget_Margin]]) / ABS(Table1[[#This Row],[Budget_Margin]])
)
)</f>
        <v>0.7</v>
      </c>
      <c r="X4143" s="5" t="str">
        <f>IF(Table1[[#This Row],[Margin_Var]]&gt;=0, "Above Budget", "Below Budget")</f>
        <v>Above Budget</v>
      </c>
      <c r="Y4143" s="5">
        <f>IFERROR(Table1[[#This Row],[Gross_Margin]]/Table1[[#This Row],[Actual_Sales]],0)</f>
        <v>-5.1724137931034482E-2</v>
      </c>
      <c r="Z4143" s="5">
        <f>Table1[[#This Row],[Actual_Profit]]/Table1[[#This Row],[Actual_Sales]]</f>
        <v>-0.57758620689655171</v>
      </c>
      <c r="AA4143">
        <v>61</v>
      </c>
      <c r="AB4143" s="5">
        <f>IFERROR(Table1[[#This Row],[Expenses]]/Table1[[#This Row],[Actual_Sales]],0)</f>
        <v>0.52586206896551724</v>
      </c>
      <c r="AC4143">
        <v>39</v>
      </c>
      <c r="AD4143">
        <v>2555</v>
      </c>
      <c r="AE4143" s="5">
        <f>IFERROR(Table1[[#This Row],[Inventory]]/Table1[[#This Row],[Actual_Sales]],0)</f>
        <v>22.025862068965516</v>
      </c>
    </row>
    <row r="4144" spans="1:31" x14ac:dyDescent="0.25">
      <c r="A4144">
        <v>3664</v>
      </c>
      <c r="B4144">
        <v>714</v>
      </c>
      <c r="C4144">
        <v>1</v>
      </c>
      <c r="D4144" s="2">
        <v>40787</v>
      </c>
      <c r="E4144">
        <v>116</v>
      </c>
      <c r="F4144">
        <v>130</v>
      </c>
      <c r="G4144">
        <f>Table1[[#This Row],[Actual_Sales]]-Table1[[#This Row],[Budget_Sales]]</f>
        <v>-14</v>
      </c>
      <c r="H4144" s="5">
        <f>IF(
Table1[[#This Row],[Budget_Sales]]=0,
"",
IF(
Table1[[#This Row],[Budget_Sales]]&gt;0,
(Table1[[#This Row],[Actual_Sales]]-Table1[[#This Row],[Budget_Sales]])/Table1[[#This Row],[Budget_Sales]],
(Table1[[#This Row],[Actual_Sales]]-Table1[[#This Row],[Budget_Sales]])/ABS(Table1[[#This Row],[Budget_Sales]])
)
)</f>
        <v>-0.1076923076923077</v>
      </c>
      <c r="I4144" s="5" t="str">
        <f>IF(Table1[[#This Row],[Sales_Var]]&gt;=0,"Above Budget","Below Budget")</f>
        <v>Below Budget</v>
      </c>
      <c r="J4144">
        <f>Table1[[#This Row],[Actual_Sales]]-(Table1[[#This Row],[COGS]]+Table1[[#This Row],[Expenses]])</f>
        <v>-67</v>
      </c>
      <c r="K4144">
        <v>-70</v>
      </c>
      <c r="L4144">
        <f>Table1[[#This Row],[Actual_Profit]]-Table1[[#This Row],[Budget_Profit]]</f>
        <v>3</v>
      </c>
      <c r="M4144" s="5">
        <f>IF(
Table1[[#This Row],[Budget_Profit]]=0,
"",
IF(
Table1[[#This Row],[Budget_Profit]]&gt;0,
(Table1[[#This Row],[Actual_Profit]]-Table1[[#This Row],[Budget_Profit]])/Table1[[#This Row],[Budget_Profit]],
(Table1[[#This Row],[Actual_Profit]]-Table1[[#This Row],[Budget_Profit]])/ABS(Table1[[#This Row],[Budget_Profit]])
)
)</f>
        <v>4.2857142857142858E-2</v>
      </c>
      <c r="N4144" s="5" t="str">
        <f>IF(Table1[[#This Row],[Profit_Var]]&gt;=0, "Above Budget", "Below Budget")</f>
        <v>Above Budget</v>
      </c>
      <c r="O4144">
        <v>122</v>
      </c>
      <c r="P4144">
        <v>150</v>
      </c>
      <c r="Q4144">
        <f>Table1[[#This Row],[COGS]]-Table1[[#This Row],[Budget_COGS]]</f>
        <v>-28</v>
      </c>
      <c r="R4144" s="5">
        <f>IF(
Table1[[#This Row],[Budget_COGS]]=0,
"",
IF(
Table1[[#This Row],[Budget_COGS]]&gt;0,
(Table1[[#This Row],[Budget_COGS]]-Table1[[#This Row],[COGS]]) / Table1[[#This Row],[Budget_COGS]],
(Table1[[#This Row],[Budget_COGS]]-Table1[[#This Row],[COGS]]) / ABS(Table1[[#This Row],[Budget_COGS]])
)
)</f>
        <v>0.18666666666666668</v>
      </c>
      <c r="S4144" s="5" t="str">
        <f>IF(Table1[[#This Row],[COGS _Var]]&gt;=0, "Above Budget", "Below Budget")</f>
        <v>Below Budget</v>
      </c>
      <c r="T4144">
        <f>Table1[[#This Row],[Actual_Sales]]-Table1[[#This Row],[COGS]]</f>
        <v>-6</v>
      </c>
      <c r="U4144">
        <v>-20</v>
      </c>
      <c r="V4144">
        <f>Table1[[#This Row],[Gross_Margin]]-Table1[[#This Row],[Budget_Margin]]</f>
        <v>14</v>
      </c>
      <c r="W4144" s="5">
        <f>IF(
Table1[[#This Row],[Budget_Margin]]=0,
"",
IF(
Table1[[#This Row],[Budget_Margin]]&gt;0,
(Table1[[#This Row],[Gross_Margin]]-Table1[[#This Row],[Budget_Margin]]) / Table1[[#This Row],[Budget_Margin]],
(Table1[[#This Row],[Gross_Margin]]-Table1[[#This Row],[Budget_Margin]]) / ABS(Table1[[#This Row],[Budget_Margin]])
)
)</f>
        <v>0.7</v>
      </c>
      <c r="X4144" s="5" t="str">
        <f>IF(Table1[[#This Row],[Margin_Var]]&gt;=0, "Above Budget", "Below Budget")</f>
        <v>Above Budget</v>
      </c>
      <c r="Y4144" s="5">
        <f>IFERROR(Table1[[#This Row],[Gross_Margin]]/Table1[[#This Row],[Actual_Sales]],0)</f>
        <v>-5.1724137931034482E-2</v>
      </c>
      <c r="Z4144" s="5">
        <f>Table1[[#This Row],[Actual_Profit]]/Table1[[#This Row],[Actual_Sales]]</f>
        <v>-0.57758620689655171</v>
      </c>
      <c r="AA4144">
        <v>61</v>
      </c>
      <c r="AB4144" s="5">
        <f>IFERROR(Table1[[#This Row],[Expenses]]/Table1[[#This Row],[Actual_Sales]],0)</f>
        <v>0.52586206896551724</v>
      </c>
      <c r="AC4144">
        <v>39</v>
      </c>
      <c r="AD4144">
        <v>2378</v>
      </c>
      <c r="AE4144" s="5">
        <f>IFERROR(Table1[[#This Row],[Inventory]]/Table1[[#This Row],[Actual_Sales]],0)</f>
        <v>20.5</v>
      </c>
    </row>
    <row r="4145" spans="1:31" x14ac:dyDescent="0.25">
      <c r="A4145">
        <v>2743</v>
      </c>
      <c r="B4145">
        <v>562</v>
      </c>
      <c r="C4145">
        <v>1</v>
      </c>
      <c r="D4145" s="2">
        <v>40634</v>
      </c>
      <c r="E4145">
        <v>117</v>
      </c>
      <c r="F4145">
        <v>130</v>
      </c>
      <c r="G4145">
        <f>Table1[[#This Row],[Actual_Sales]]-Table1[[#This Row],[Budget_Sales]]</f>
        <v>-13</v>
      </c>
      <c r="H4145" s="5">
        <f>IF(
Table1[[#This Row],[Budget_Sales]]=0,
"",
IF(
Table1[[#This Row],[Budget_Sales]]&gt;0,
(Table1[[#This Row],[Actual_Sales]]-Table1[[#This Row],[Budget_Sales]])/Table1[[#This Row],[Budget_Sales]],
(Table1[[#This Row],[Actual_Sales]]-Table1[[#This Row],[Budget_Sales]])/ABS(Table1[[#This Row],[Budget_Sales]])
)
)</f>
        <v>-0.1</v>
      </c>
      <c r="I4145" s="5" t="str">
        <f>IF(Table1[[#This Row],[Sales_Var]]&gt;=0,"Above Budget","Below Budget")</f>
        <v>Below Budget</v>
      </c>
      <c r="J4145">
        <f>Table1[[#This Row],[Actual_Sales]]-(Table1[[#This Row],[COGS]]+Table1[[#This Row],[Expenses]])</f>
        <v>-69</v>
      </c>
      <c r="K4145">
        <v>-70</v>
      </c>
      <c r="L4145">
        <f>Table1[[#This Row],[Actual_Profit]]-Table1[[#This Row],[Budget_Profit]]</f>
        <v>1</v>
      </c>
      <c r="M4145" s="5">
        <f>IF(
Table1[[#This Row],[Budget_Profit]]=0,
"",
IF(
Table1[[#This Row],[Budget_Profit]]&gt;0,
(Table1[[#This Row],[Actual_Profit]]-Table1[[#This Row],[Budget_Profit]])/Table1[[#This Row],[Budget_Profit]],
(Table1[[#This Row],[Actual_Profit]]-Table1[[#This Row],[Budget_Profit]])/ABS(Table1[[#This Row],[Budget_Profit]])
)
)</f>
        <v>1.4285714285714285E-2</v>
      </c>
      <c r="N4145" s="5" t="str">
        <f>IF(Table1[[#This Row],[Profit_Var]]&gt;=0, "Above Budget", "Below Budget")</f>
        <v>Above Budget</v>
      </c>
      <c r="O4145">
        <v>123</v>
      </c>
      <c r="P4145">
        <v>150</v>
      </c>
      <c r="Q4145">
        <f>Table1[[#This Row],[COGS]]-Table1[[#This Row],[Budget_COGS]]</f>
        <v>-27</v>
      </c>
      <c r="R4145" s="5">
        <f>IF(
Table1[[#This Row],[Budget_COGS]]=0,
"",
IF(
Table1[[#This Row],[Budget_COGS]]&gt;0,
(Table1[[#This Row],[Budget_COGS]]-Table1[[#This Row],[COGS]]) / Table1[[#This Row],[Budget_COGS]],
(Table1[[#This Row],[Budget_COGS]]-Table1[[#This Row],[COGS]]) / ABS(Table1[[#This Row],[Budget_COGS]])
)
)</f>
        <v>0.18</v>
      </c>
      <c r="S4145" s="5" t="str">
        <f>IF(Table1[[#This Row],[COGS _Var]]&gt;=0, "Above Budget", "Below Budget")</f>
        <v>Below Budget</v>
      </c>
      <c r="T4145">
        <f>Table1[[#This Row],[Actual_Sales]]-Table1[[#This Row],[COGS]]</f>
        <v>-6</v>
      </c>
      <c r="U4145">
        <v>-20</v>
      </c>
      <c r="V4145">
        <f>Table1[[#This Row],[Gross_Margin]]-Table1[[#This Row],[Budget_Margin]]</f>
        <v>14</v>
      </c>
      <c r="W4145" s="5">
        <f>IF(
Table1[[#This Row],[Budget_Margin]]=0,
"",
IF(
Table1[[#This Row],[Budget_Margin]]&gt;0,
(Table1[[#This Row],[Gross_Margin]]-Table1[[#This Row],[Budget_Margin]]) / Table1[[#This Row],[Budget_Margin]],
(Table1[[#This Row],[Gross_Margin]]-Table1[[#This Row],[Budget_Margin]]) / ABS(Table1[[#This Row],[Budget_Margin]])
)
)</f>
        <v>0.7</v>
      </c>
      <c r="X4145" s="5" t="str">
        <f>IF(Table1[[#This Row],[Margin_Var]]&gt;=0, "Above Budget", "Below Budget")</f>
        <v>Above Budget</v>
      </c>
      <c r="Y4145" s="5">
        <f>IFERROR(Table1[[#This Row],[Gross_Margin]]/Table1[[#This Row],[Actual_Sales]],0)</f>
        <v>-5.128205128205128E-2</v>
      </c>
      <c r="Z4145" s="5">
        <f>Table1[[#This Row],[Actual_Profit]]/Table1[[#This Row],[Actual_Sales]]</f>
        <v>-0.58974358974358976</v>
      </c>
      <c r="AA4145">
        <v>63</v>
      </c>
      <c r="AB4145" s="5">
        <f>IFERROR(Table1[[#This Row],[Expenses]]/Table1[[#This Row],[Actual_Sales]],0)</f>
        <v>0.53846153846153844</v>
      </c>
      <c r="AC4145">
        <v>39</v>
      </c>
      <c r="AD4145">
        <v>964</v>
      </c>
      <c r="AE4145" s="5">
        <f>IFERROR(Table1[[#This Row],[Inventory]]/Table1[[#This Row],[Actual_Sales]],0)</f>
        <v>8.2393162393162385</v>
      </c>
    </row>
    <row r="4146" spans="1:31" x14ac:dyDescent="0.25">
      <c r="A4146">
        <v>158</v>
      </c>
      <c r="B4146">
        <v>845</v>
      </c>
      <c r="C4146">
        <v>10</v>
      </c>
      <c r="D4146" s="2">
        <v>40179</v>
      </c>
      <c r="E4146">
        <v>180</v>
      </c>
      <c r="F4146">
        <v>140</v>
      </c>
      <c r="G4146">
        <f>Table1[[#This Row],[Actual_Sales]]-Table1[[#This Row],[Budget_Sales]]</f>
        <v>40</v>
      </c>
      <c r="H4146" s="5">
        <f>IF(
Table1[[#This Row],[Budget_Sales]]=0,
"",
IF(
Table1[[#This Row],[Budget_Sales]]&gt;0,
(Table1[[#This Row],[Actual_Sales]]-Table1[[#This Row],[Budget_Sales]])/Table1[[#This Row],[Budget_Sales]],
(Table1[[#This Row],[Actual_Sales]]-Table1[[#This Row],[Budget_Sales]])/ABS(Table1[[#This Row],[Budget_Sales]])
)
)</f>
        <v>0.2857142857142857</v>
      </c>
      <c r="I4146" s="5" t="str">
        <f>IF(Table1[[#This Row],[Sales_Var]]&gt;=0,"Above Budget","Below Budget")</f>
        <v>Above Budget</v>
      </c>
      <c r="J4146">
        <f>Table1[[#This Row],[Actual_Sales]]-(Table1[[#This Row],[COGS]]+Table1[[#This Row],[Expenses]])</f>
        <v>-113</v>
      </c>
      <c r="K4146">
        <v>-70</v>
      </c>
      <c r="L4146">
        <f>Table1[[#This Row],[Actual_Profit]]-Table1[[#This Row],[Budget_Profit]]</f>
        <v>-43</v>
      </c>
      <c r="M4146" s="5">
        <f>IF(
Table1[[#This Row],[Budget_Profit]]=0,
"",
IF(
Table1[[#This Row],[Budget_Profit]]&gt;0,
(Table1[[#This Row],[Actual_Profit]]-Table1[[#This Row],[Budget_Profit]])/Table1[[#This Row],[Budget_Profit]],
(Table1[[#This Row],[Actual_Profit]]-Table1[[#This Row],[Budget_Profit]])/ABS(Table1[[#This Row],[Budget_Profit]])
)
)</f>
        <v>-0.61428571428571432</v>
      </c>
      <c r="N4146" s="5" t="str">
        <f>IF(Table1[[#This Row],[Profit_Var]]&gt;=0, "Above Budget", "Below Budget")</f>
        <v>Below Budget</v>
      </c>
      <c r="O4146">
        <v>207</v>
      </c>
      <c r="P4146">
        <v>150</v>
      </c>
      <c r="Q4146">
        <f>Table1[[#This Row],[COGS]]-Table1[[#This Row],[Budget_COGS]]</f>
        <v>57</v>
      </c>
      <c r="R4146" s="5">
        <f>IF(
Table1[[#This Row],[Budget_COGS]]=0,
"",
IF(
Table1[[#This Row],[Budget_COGS]]&gt;0,
(Table1[[#This Row],[Budget_COGS]]-Table1[[#This Row],[COGS]]) / Table1[[#This Row],[Budget_COGS]],
(Table1[[#This Row],[Budget_COGS]]-Table1[[#This Row],[COGS]]) / ABS(Table1[[#This Row],[Budget_COGS]])
)
)</f>
        <v>-0.38</v>
      </c>
      <c r="S4146" s="5" t="str">
        <f>IF(Table1[[#This Row],[COGS _Var]]&gt;=0, "Above Budget", "Below Budget")</f>
        <v>Above Budget</v>
      </c>
      <c r="T4146">
        <f>Table1[[#This Row],[Actual_Sales]]-Table1[[#This Row],[COGS]]</f>
        <v>-27</v>
      </c>
      <c r="U4146">
        <v>-10</v>
      </c>
      <c r="V4146">
        <f>Table1[[#This Row],[Gross_Margin]]-Table1[[#This Row],[Budget_Margin]]</f>
        <v>-17</v>
      </c>
      <c r="W4146" s="5">
        <f>IF(
Table1[[#This Row],[Budget_Margin]]=0,
"",
IF(
Table1[[#This Row],[Budget_Margin]]&gt;0,
(Table1[[#This Row],[Gross_Margin]]-Table1[[#This Row],[Budget_Margin]]) / Table1[[#This Row],[Budget_Margin]],
(Table1[[#This Row],[Gross_Margin]]-Table1[[#This Row],[Budget_Margin]]) / ABS(Table1[[#This Row],[Budget_Margin]])
)
)</f>
        <v>-1.7</v>
      </c>
      <c r="X4146" s="5" t="str">
        <f>IF(Table1[[#This Row],[Margin_Var]]&gt;=0, "Above Budget", "Below Budget")</f>
        <v>Below Budget</v>
      </c>
      <c r="Y4146" s="5">
        <f>IFERROR(Table1[[#This Row],[Gross_Margin]]/Table1[[#This Row],[Actual_Sales]],0)</f>
        <v>-0.15</v>
      </c>
      <c r="Z4146" s="5">
        <f>Table1[[#This Row],[Actual_Profit]]/Table1[[#This Row],[Actual_Sales]]</f>
        <v>-0.62777777777777777</v>
      </c>
      <c r="AA4146">
        <v>86</v>
      </c>
      <c r="AB4146" s="5">
        <f>IFERROR(Table1[[#This Row],[Expenses]]/Table1[[#This Row],[Actual_Sales]],0)</f>
        <v>0.4777777777777778</v>
      </c>
      <c r="AC4146">
        <v>64</v>
      </c>
      <c r="AD4146">
        <v>965</v>
      </c>
      <c r="AE4146" s="5">
        <f>IFERROR(Table1[[#This Row],[Inventory]]/Table1[[#This Row],[Actual_Sales]],0)</f>
        <v>5.3611111111111107</v>
      </c>
    </row>
    <row r="4147" spans="1:31" x14ac:dyDescent="0.25">
      <c r="A4147">
        <v>2931</v>
      </c>
      <c r="B4147">
        <v>607</v>
      </c>
      <c r="C4147">
        <v>10</v>
      </c>
      <c r="D4147" s="2">
        <v>40664</v>
      </c>
      <c r="E4147">
        <v>196</v>
      </c>
      <c r="F4147">
        <v>150</v>
      </c>
      <c r="G4147">
        <f>Table1[[#This Row],[Actual_Sales]]-Table1[[#This Row],[Budget_Sales]]</f>
        <v>46</v>
      </c>
      <c r="H4147" s="5">
        <f>IF(
Table1[[#This Row],[Budget_Sales]]=0,
"",
IF(
Table1[[#This Row],[Budget_Sales]]&gt;0,
(Table1[[#This Row],[Actual_Sales]]-Table1[[#This Row],[Budget_Sales]])/Table1[[#This Row],[Budget_Sales]],
(Table1[[#This Row],[Actual_Sales]]-Table1[[#This Row],[Budget_Sales]])/ABS(Table1[[#This Row],[Budget_Sales]])
)
)</f>
        <v>0.30666666666666664</v>
      </c>
      <c r="I4147" s="5" t="str">
        <f>IF(Table1[[#This Row],[Sales_Var]]&gt;=0,"Above Budget","Below Budget")</f>
        <v>Above Budget</v>
      </c>
      <c r="J4147">
        <f>Table1[[#This Row],[Actual_Sales]]-(Table1[[#This Row],[COGS]]+Table1[[#This Row],[Expenses]])</f>
        <v>-126</v>
      </c>
      <c r="K4147">
        <v>-90</v>
      </c>
      <c r="L4147">
        <f>Table1[[#This Row],[Actual_Profit]]-Table1[[#This Row],[Budget_Profit]]</f>
        <v>-36</v>
      </c>
      <c r="M4147" s="5">
        <f>IF(
Table1[[#This Row],[Budget_Profit]]=0,
"",
IF(
Table1[[#This Row],[Budget_Profit]]&gt;0,
(Table1[[#This Row],[Actual_Profit]]-Table1[[#This Row],[Budget_Profit]])/Table1[[#This Row],[Budget_Profit]],
(Table1[[#This Row],[Actual_Profit]]-Table1[[#This Row],[Budget_Profit]])/ABS(Table1[[#This Row],[Budget_Profit]])
)
)</f>
        <v>-0.4</v>
      </c>
      <c r="N4147" s="5" t="str">
        <f>IF(Table1[[#This Row],[Profit_Var]]&gt;=0, "Above Budget", "Below Budget")</f>
        <v>Below Budget</v>
      </c>
      <c r="O4147">
        <v>235</v>
      </c>
      <c r="P4147">
        <v>170</v>
      </c>
      <c r="Q4147">
        <f>Table1[[#This Row],[COGS]]-Table1[[#This Row],[Budget_COGS]]</f>
        <v>65</v>
      </c>
      <c r="R4147" s="5">
        <f>IF(
Table1[[#This Row],[Budget_COGS]]=0,
"",
IF(
Table1[[#This Row],[Budget_COGS]]&gt;0,
(Table1[[#This Row],[Budget_COGS]]-Table1[[#This Row],[COGS]]) / Table1[[#This Row],[Budget_COGS]],
(Table1[[#This Row],[Budget_COGS]]-Table1[[#This Row],[COGS]]) / ABS(Table1[[#This Row],[Budget_COGS]])
)
)</f>
        <v>-0.38235294117647056</v>
      </c>
      <c r="S4147" s="5" t="str">
        <f>IF(Table1[[#This Row],[COGS _Var]]&gt;=0, "Above Budget", "Below Budget")</f>
        <v>Above Budget</v>
      </c>
      <c r="T4147">
        <f>Table1[[#This Row],[Actual_Sales]]-Table1[[#This Row],[COGS]]</f>
        <v>-39</v>
      </c>
      <c r="U4147">
        <v>-20</v>
      </c>
      <c r="V4147">
        <f>Table1[[#This Row],[Gross_Margin]]-Table1[[#This Row],[Budget_Margin]]</f>
        <v>-19</v>
      </c>
      <c r="W4147" s="5">
        <f>IF(
Table1[[#This Row],[Budget_Margin]]=0,
"",
IF(
Table1[[#This Row],[Budget_Margin]]&gt;0,
(Table1[[#This Row],[Gross_Margin]]-Table1[[#This Row],[Budget_Margin]]) / Table1[[#This Row],[Budget_Margin]],
(Table1[[#This Row],[Gross_Margin]]-Table1[[#This Row],[Budget_Margin]]) / ABS(Table1[[#This Row],[Budget_Margin]])
)
)</f>
        <v>-0.95</v>
      </c>
      <c r="X4147" s="5" t="str">
        <f>IF(Table1[[#This Row],[Margin_Var]]&gt;=0, "Above Budget", "Below Budget")</f>
        <v>Below Budget</v>
      </c>
      <c r="Y4147" s="5">
        <f>IFERROR(Table1[[#This Row],[Gross_Margin]]/Table1[[#This Row],[Actual_Sales]],0)</f>
        <v>-0.19897959183673469</v>
      </c>
      <c r="Z4147" s="5">
        <f>Table1[[#This Row],[Actual_Profit]]/Table1[[#This Row],[Actual_Sales]]</f>
        <v>-0.6428571428571429</v>
      </c>
      <c r="AA4147">
        <v>87</v>
      </c>
      <c r="AB4147" s="5">
        <f>IFERROR(Table1[[#This Row],[Expenses]]/Table1[[#This Row],[Actual_Sales]],0)</f>
        <v>0.44387755102040816</v>
      </c>
      <c r="AC4147">
        <v>72</v>
      </c>
      <c r="AD4147">
        <v>2169</v>
      </c>
      <c r="AE4147" s="5">
        <f>IFERROR(Table1[[#This Row],[Inventory]]/Table1[[#This Row],[Actual_Sales]],0)</f>
        <v>11.066326530612244</v>
      </c>
    </row>
    <row r="4148" spans="1:31" x14ac:dyDescent="0.25">
      <c r="A4148">
        <v>508</v>
      </c>
      <c r="B4148">
        <v>914</v>
      </c>
      <c r="C4148">
        <v>10</v>
      </c>
      <c r="D4148" s="2">
        <v>40238</v>
      </c>
      <c r="E4148">
        <v>182</v>
      </c>
      <c r="F4148">
        <v>140</v>
      </c>
      <c r="G4148">
        <f>Table1[[#This Row],[Actual_Sales]]-Table1[[#This Row],[Budget_Sales]]</f>
        <v>42</v>
      </c>
      <c r="H4148" s="5">
        <f>IF(
Table1[[#This Row],[Budget_Sales]]=0,
"",
IF(
Table1[[#This Row],[Budget_Sales]]&gt;0,
(Table1[[#This Row],[Actual_Sales]]-Table1[[#This Row],[Budget_Sales]])/Table1[[#This Row],[Budget_Sales]],
(Table1[[#This Row],[Actual_Sales]]-Table1[[#This Row],[Budget_Sales]])/ABS(Table1[[#This Row],[Budget_Sales]])
)
)</f>
        <v>0.3</v>
      </c>
      <c r="I4148" s="5" t="str">
        <f>IF(Table1[[#This Row],[Sales_Var]]&gt;=0,"Above Budget","Below Budget")</f>
        <v>Above Budget</v>
      </c>
      <c r="J4148">
        <f>Table1[[#This Row],[Actual_Sales]]-(Table1[[#This Row],[COGS]]+Table1[[#This Row],[Expenses]])</f>
        <v>-119</v>
      </c>
      <c r="K4148">
        <v>-80</v>
      </c>
      <c r="L4148">
        <f>Table1[[#This Row],[Actual_Profit]]-Table1[[#This Row],[Budget_Profit]]</f>
        <v>-39</v>
      </c>
      <c r="M4148" s="5">
        <f>IF(
Table1[[#This Row],[Budget_Profit]]=0,
"",
IF(
Table1[[#This Row],[Budget_Profit]]&gt;0,
(Table1[[#This Row],[Actual_Profit]]-Table1[[#This Row],[Budget_Profit]])/Table1[[#This Row],[Budget_Profit]],
(Table1[[#This Row],[Actual_Profit]]-Table1[[#This Row],[Budget_Profit]])/ABS(Table1[[#This Row],[Budget_Profit]])
)
)</f>
        <v>-0.48749999999999999</v>
      </c>
      <c r="N4148" s="5" t="str">
        <f>IF(Table1[[#This Row],[Profit_Var]]&gt;=0, "Above Budget", "Below Budget")</f>
        <v>Below Budget</v>
      </c>
      <c r="O4148">
        <v>214</v>
      </c>
      <c r="P4148">
        <v>160</v>
      </c>
      <c r="Q4148">
        <f>Table1[[#This Row],[COGS]]-Table1[[#This Row],[Budget_COGS]]</f>
        <v>54</v>
      </c>
      <c r="R4148" s="5">
        <f>IF(
Table1[[#This Row],[Budget_COGS]]=0,
"",
IF(
Table1[[#This Row],[Budget_COGS]]&gt;0,
(Table1[[#This Row],[Budget_COGS]]-Table1[[#This Row],[COGS]]) / Table1[[#This Row],[Budget_COGS]],
(Table1[[#This Row],[Budget_COGS]]-Table1[[#This Row],[COGS]]) / ABS(Table1[[#This Row],[Budget_COGS]])
)
)</f>
        <v>-0.33750000000000002</v>
      </c>
      <c r="S4148" s="5" t="str">
        <f>IF(Table1[[#This Row],[COGS _Var]]&gt;=0, "Above Budget", "Below Budget")</f>
        <v>Above Budget</v>
      </c>
      <c r="T4148">
        <f>Table1[[#This Row],[Actual_Sales]]-Table1[[#This Row],[COGS]]</f>
        <v>-32</v>
      </c>
      <c r="U4148">
        <v>-20</v>
      </c>
      <c r="V4148">
        <f>Table1[[#This Row],[Gross_Margin]]-Table1[[#This Row],[Budget_Margin]]</f>
        <v>-12</v>
      </c>
      <c r="W4148" s="5">
        <f>IF(
Table1[[#This Row],[Budget_Margin]]=0,
"",
IF(
Table1[[#This Row],[Budget_Margin]]&gt;0,
(Table1[[#This Row],[Gross_Margin]]-Table1[[#This Row],[Budget_Margin]]) / Table1[[#This Row],[Budget_Margin]],
(Table1[[#This Row],[Gross_Margin]]-Table1[[#This Row],[Budget_Margin]]) / ABS(Table1[[#This Row],[Budget_Margin]])
)
)</f>
        <v>-0.6</v>
      </c>
      <c r="X4148" s="5" t="str">
        <f>IF(Table1[[#This Row],[Margin_Var]]&gt;=0, "Above Budget", "Below Budget")</f>
        <v>Below Budget</v>
      </c>
      <c r="Y4148" s="5">
        <f>IFERROR(Table1[[#This Row],[Gross_Margin]]/Table1[[#This Row],[Actual_Sales]],0)</f>
        <v>-0.17582417582417584</v>
      </c>
      <c r="Z4148" s="5">
        <f>Table1[[#This Row],[Actual_Profit]]/Table1[[#This Row],[Actual_Sales]]</f>
        <v>-0.65384615384615385</v>
      </c>
      <c r="AA4148">
        <v>87</v>
      </c>
      <c r="AB4148" s="5">
        <f>IFERROR(Table1[[#This Row],[Expenses]]/Table1[[#This Row],[Actual_Sales]],0)</f>
        <v>0.47802197802197804</v>
      </c>
      <c r="AC4148">
        <v>66</v>
      </c>
      <c r="AD4148">
        <v>1480</v>
      </c>
      <c r="AE4148" s="5">
        <f>IFERROR(Table1[[#This Row],[Inventory]]/Table1[[#This Row],[Actual_Sales]],0)</f>
        <v>8.1318681318681314</v>
      </c>
    </row>
    <row r="4149" spans="1:31" x14ac:dyDescent="0.25">
      <c r="A4149">
        <v>740</v>
      </c>
      <c r="B4149">
        <v>315</v>
      </c>
      <c r="C4149">
        <v>10</v>
      </c>
      <c r="D4149" s="2">
        <v>40299</v>
      </c>
      <c r="E4149">
        <v>198</v>
      </c>
      <c r="F4149">
        <v>150</v>
      </c>
      <c r="G4149">
        <f>Table1[[#This Row],[Actual_Sales]]-Table1[[#This Row],[Budget_Sales]]</f>
        <v>48</v>
      </c>
      <c r="H4149" s="5">
        <f>IF(
Table1[[#This Row],[Budget_Sales]]=0,
"",
IF(
Table1[[#This Row],[Budget_Sales]]&gt;0,
(Table1[[#This Row],[Actual_Sales]]-Table1[[#This Row],[Budget_Sales]])/Table1[[#This Row],[Budget_Sales]],
(Table1[[#This Row],[Actual_Sales]]-Table1[[#This Row],[Budget_Sales]])/ABS(Table1[[#This Row],[Budget_Sales]])
)
)</f>
        <v>0.32</v>
      </c>
      <c r="I4149" s="5" t="str">
        <f>IF(Table1[[#This Row],[Sales_Var]]&gt;=0,"Above Budget","Below Budget")</f>
        <v>Above Budget</v>
      </c>
      <c r="J4149">
        <f>Table1[[#This Row],[Actual_Sales]]-(Table1[[#This Row],[COGS]]+Table1[[#This Row],[Expenses]])</f>
        <v>-131</v>
      </c>
      <c r="K4149">
        <v>-90</v>
      </c>
      <c r="L4149">
        <f>Table1[[#This Row],[Actual_Profit]]-Table1[[#This Row],[Budget_Profit]]</f>
        <v>-41</v>
      </c>
      <c r="M4149" s="5">
        <f>IF(
Table1[[#This Row],[Budget_Profit]]=0,
"",
IF(
Table1[[#This Row],[Budget_Profit]]&gt;0,
(Table1[[#This Row],[Actual_Profit]]-Table1[[#This Row],[Budget_Profit]])/Table1[[#This Row],[Budget_Profit]],
(Table1[[#This Row],[Actual_Profit]]-Table1[[#This Row],[Budget_Profit]])/ABS(Table1[[#This Row],[Budget_Profit]])
)
)</f>
        <v>-0.45555555555555555</v>
      </c>
      <c r="N4149" s="5" t="str">
        <f>IF(Table1[[#This Row],[Profit_Var]]&gt;=0, "Above Budget", "Below Budget")</f>
        <v>Below Budget</v>
      </c>
      <c r="O4149">
        <v>235</v>
      </c>
      <c r="P4149">
        <v>170</v>
      </c>
      <c r="Q4149">
        <f>Table1[[#This Row],[COGS]]-Table1[[#This Row],[Budget_COGS]]</f>
        <v>65</v>
      </c>
      <c r="R4149" s="5">
        <f>IF(
Table1[[#This Row],[Budget_COGS]]=0,
"",
IF(
Table1[[#This Row],[Budget_COGS]]&gt;0,
(Table1[[#This Row],[Budget_COGS]]-Table1[[#This Row],[COGS]]) / Table1[[#This Row],[Budget_COGS]],
(Table1[[#This Row],[Budget_COGS]]-Table1[[#This Row],[COGS]]) / ABS(Table1[[#This Row],[Budget_COGS]])
)
)</f>
        <v>-0.38235294117647056</v>
      </c>
      <c r="S4149" s="5" t="str">
        <f>IF(Table1[[#This Row],[COGS _Var]]&gt;=0, "Above Budget", "Below Budget")</f>
        <v>Above Budget</v>
      </c>
      <c r="T4149">
        <f>Table1[[#This Row],[Actual_Sales]]-Table1[[#This Row],[COGS]]</f>
        <v>-37</v>
      </c>
      <c r="U4149">
        <v>-20</v>
      </c>
      <c r="V4149">
        <f>Table1[[#This Row],[Gross_Margin]]-Table1[[#This Row],[Budget_Margin]]</f>
        <v>-17</v>
      </c>
      <c r="W4149" s="5">
        <f>IF(
Table1[[#This Row],[Budget_Margin]]=0,
"",
IF(
Table1[[#This Row],[Budget_Margin]]&gt;0,
(Table1[[#This Row],[Gross_Margin]]-Table1[[#This Row],[Budget_Margin]]) / Table1[[#This Row],[Budget_Margin]],
(Table1[[#This Row],[Gross_Margin]]-Table1[[#This Row],[Budget_Margin]]) / ABS(Table1[[#This Row],[Budget_Margin]])
)
)</f>
        <v>-0.85</v>
      </c>
      <c r="X4149" s="5" t="str">
        <f>IF(Table1[[#This Row],[Margin_Var]]&gt;=0, "Above Budget", "Below Budget")</f>
        <v>Below Budget</v>
      </c>
      <c r="Y4149" s="5">
        <f>IFERROR(Table1[[#This Row],[Gross_Margin]]/Table1[[#This Row],[Actual_Sales]],0)</f>
        <v>-0.18686868686868688</v>
      </c>
      <c r="Z4149" s="5">
        <f>Table1[[#This Row],[Actual_Profit]]/Table1[[#This Row],[Actual_Sales]]</f>
        <v>-0.66161616161616166</v>
      </c>
      <c r="AA4149">
        <v>94</v>
      </c>
      <c r="AB4149" s="5">
        <f>IFERROR(Table1[[#This Row],[Expenses]]/Table1[[#This Row],[Actual_Sales]],0)</f>
        <v>0.47474747474747475</v>
      </c>
      <c r="AC4149">
        <v>72</v>
      </c>
      <c r="AD4149">
        <v>2169</v>
      </c>
      <c r="AE4149" s="5">
        <f>IFERROR(Table1[[#This Row],[Inventory]]/Table1[[#This Row],[Actual_Sales]],0)</f>
        <v>10.954545454545455</v>
      </c>
    </row>
    <row r="4150" spans="1:31" x14ac:dyDescent="0.25">
      <c r="A4150">
        <v>4232</v>
      </c>
      <c r="B4150">
        <v>951</v>
      </c>
      <c r="C4150">
        <v>3</v>
      </c>
      <c r="D4150" s="2">
        <v>40878</v>
      </c>
      <c r="E4150">
        <v>205</v>
      </c>
      <c r="F4150">
        <v>220</v>
      </c>
      <c r="G4150">
        <f>Table1[[#This Row],[Actual_Sales]]-Table1[[#This Row],[Budget_Sales]]</f>
        <v>-15</v>
      </c>
      <c r="H4150" s="5">
        <f>IF(
Table1[[#This Row],[Budget_Sales]]=0,
"",
IF(
Table1[[#This Row],[Budget_Sales]]&gt;0,
(Table1[[#This Row],[Actual_Sales]]-Table1[[#This Row],[Budget_Sales]])/Table1[[#This Row],[Budget_Sales]],
(Table1[[#This Row],[Actual_Sales]]-Table1[[#This Row],[Budget_Sales]])/ABS(Table1[[#This Row],[Budget_Sales]])
)
)</f>
        <v>-6.8181818181818177E-2</v>
      </c>
      <c r="I4150" s="5" t="str">
        <f>IF(Table1[[#This Row],[Sales_Var]]&gt;=0,"Above Budget","Below Budget")</f>
        <v>Below Budget</v>
      </c>
      <c r="J4150">
        <f>Table1[[#This Row],[Actual_Sales]]-(Table1[[#This Row],[COGS]]+Table1[[#This Row],[Expenses]])</f>
        <v>-136</v>
      </c>
      <c r="K4150">
        <v>-150</v>
      </c>
      <c r="L4150">
        <f>Table1[[#This Row],[Actual_Profit]]-Table1[[#This Row],[Budget_Profit]]</f>
        <v>14</v>
      </c>
      <c r="M4150" s="5">
        <f>IF(
Table1[[#This Row],[Budget_Profit]]=0,
"",
IF(
Table1[[#This Row],[Budget_Profit]]&gt;0,
(Table1[[#This Row],[Actual_Profit]]-Table1[[#This Row],[Budget_Profit]])/Table1[[#This Row],[Budget_Profit]],
(Table1[[#This Row],[Actual_Profit]]-Table1[[#This Row],[Budget_Profit]])/ABS(Table1[[#This Row],[Budget_Profit]])
)
)</f>
        <v>9.3333333333333338E-2</v>
      </c>
      <c r="N4150" s="5" t="str">
        <f>IF(Table1[[#This Row],[Profit_Var]]&gt;=0, "Above Budget", "Below Budget")</f>
        <v>Above Budget</v>
      </c>
      <c r="O4150">
        <v>224</v>
      </c>
      <c r="P4150">
        <v>260</v>
      </c>
      <c r="Q4150">
        <f>Table1[[#This Row],[COGS]]-Table1[[#This Row],[Budget_COGS]]</f>
        <v>-36</v>
      </c>
      <c r="R4150" s="5">
        <f>IF(
Table1[[#This Row],[Budget_COGS]]=0,
"",
IF(
Table1[[#This Row],[Budget_COGS]]&gt;0,
(Table1[[#This Row],[Budget_COGS]]-Table1[[#This Row],[COGS]]) / Table1[[#This Row],[Budget_COGS]],
(Table1[[#This Row],[Budget_COGS]]-Table1[[#This Row],[COGS]]) / ABS(Table1[[#This Row],[Budget_COGS]])
)
)</f>
        <v>0.13846153846153847</v>
      </c>
      <c r="S4150" s="5" t="str">
        <f>IF(Table1[[#This Row],[COGS _Var]]&gt;=0, "Above Budget", "Below Budget")</f>
        <v>Below Budget</v>
      </c>
      <c r="T4150">
        <f>Table1[[#This Row],[Actual_Sales]]-Table1[[#This Row],[COGS]]</f>
        <v>-19</v>
      </c>
      <c r="U4150">
        <v>-40</v>
      </c>
      <c r="V4150">
        <f>Table1[[#This Row],[Gross_Margin]]-Table1[[#This Row],[Budget_Margin]]</f>
        <v>21</v>
      </c>
      <c r="W4150" s="5">
        <f>IF(
Table1[[#This Row],[Budget_Margin]]=0,
"",
IF(
Table1[[#This Row],[Budget_Margin]]&gt;0,
(Table1[[#This Row],[Gross_Margin]]-Table1[[#This Row],[Budget_Margin]]) / Table1[[#This Row],[Budget_Margin]],
(Table1[[#This Row],[Gross_Margin]]-Table1[[#This Row],[Budget_Margin]]) / ABS(Table1[[#This Row],[Budget_Margin]])
)
)</f>
        <v>0.52500000000000002</v>
      </c>
      <c r="X4150" s="5" t="str">
        <f>IF(Table1[[#This Row],[Margin_Var]]&gt;=0, "Above Budget", "Below Budget")</f>
        <v>Above Budget</v>
      </c>
      <c r="Y4150" s="5">
        <f>IFERROR(Table1[[#This Row],[Gross_Margin]]/Table1[[#This Row],[Actual_Sales]],0)</f>
        <v>-9.2682926829268292E-2</v>
      </c>
      <c r="Z4150" s="5">
        <f>Table1[[#This Row],[Actual_Profit]]/Table1[[#This Row],[Actual_Sales]]</f>
        <v>-0.6634146341463415</v>
      </c>
      <c r="AA4150">
        <v>117</v>
      </c>
      <c r="AB4150" s="5">
        <f>IFERROR(Table1[[#This Row],[Expenses]]/Table1[[#This Row],[Actual_Sales]],0)</f>
        <v>0.57073170731707312</v>
      </c>
      <c r="AC4150">
        <v>73</v>
      </c>
      <c r="AD4150">
        <v>4216</v>
      </c>
      <c r="AE4150" s="5">
        <f>IFERROR(Table1[[#This Row],[Inventory]]/Table1[[#This Row],[Actual_Sales]],0)</f>
        <v>20.565853658536586</v>
      </c>
    </row>
    <row r="4151" spans="1:31" x14ac:dyDescent="0.25">
      <c r="A4151">
        <v>275</v>
      </c>
      <c r="B4151">
        <v>607</v>
      </c>
      <c r="C4151">
        <v>10</v>
      </c>
      <c r="D4151" s="2">
        <v>40210</v>
      </c>
      <c r="E4151">
        <v>180</v>
      </c>
      <c r="F4151">
        <v>140</v>
      </c>
      <c r="G4151">
        <f>Table1[[#This Row],[Actual_Sales]]-Table1[[#This Row],[Budget_Sales]]</f>
        <v>40</v>
      </c>
      <c r="H4151" s="5">
        <f>IF(
Table1[[#This Row],[Budget_Sales]]=0,
"",
IF(
Table1[[#This Row],[Budget_Sales]]&gt;0,
(Table1[[#This Row],[Actual_Sales]]-Table1[[#This Row],[Budget_Sales]])/Table1[[#This Row],[Budget_Sales]],
(Table1[[#This Row],[Actual_Sales]]-Table1[[#This Row],[Budget_Sales]])/ABS(Table1[[#This Row],[Budget_Sales]])
)
)</f>
        <v>0.2857142857142857</v>
      </c>
      <c r="I4151" s="5" t="str">
        <f>IF(Table1[[#This Row],[Sales_Var]]&gt;=0,"Above Budget","Below Budget")</f>
        <v>Above Budget</v>
      </c>
      <c r="J4151">
        <f>Table1[[#This Row],[Actual_Sales]]-(Table1[[#This Row],[COGS]]+Table1[[#This Row],[Expenses]])</f>
        <v>-120</v>
      </c>
      <c r="K4151">
        <v>-80</v>
      </c>
      <c r="L4151">
        <f>Table1[[#This Row],[Actual_Profit]]-Table1[[#This Row],[Budget_Profit]]</f>
        <v>-40</v>
      </c>
      <c r="M4151" s="5">
        <f>IF(
Table1[[#This Row],[Budget_Profit]]=0,
"",
IF(
Table1[[#This Row],[Budget_Profit]]&gt;0,
(Table1[[#This Row],[Actual_Profit]]-Table1[[#This Row],[Budget_Profit]])/Table1[[#This Row],[Budget_Profit]],
(Table1[[#This Row],[Actual_Profit]]-Table1[[#This Row],[Budget_Profit]])/ABS(Table1[[#This Row],[Budget_Profit]])
)
)</f>
        <v>-0.5</v>
      </c>
      <c r="N4151" s="5" t="str">
        <f>IF(Table1[[#This Row],[Profit_Var]]&gt;=0, "Above Budget", "Below Budget")</f>
        <v>Below Budget</v>
      </c>
      <c r="O4151">
        <v>213</v>
      </c>
      <c r="P4151">
        <v>160</v>
      </c>
      <c r="Q4151">
        <f>Table1[[#This Row],[COGS]]-Table1[[#This Row],[Budget_COGS]]</f>
        <v>53</v>
      </c>
      <c r="R4151" s="5">
        <f>IF(
Table1[[#This Row],[Budget_COGS]]=0,
"",
IF(
Table1[[#This Row],[Budget_COGS]]&gt;0,
(Table1[[#This Row],[Budget_COGS]]-Table1[[#This Row],[COGS]]) / Table1[[#This Row],[Budget_COGS]],
(Table1[[#This Row],[Budget_COGS]]-Table1[[#This Row],[COGS]]) / ABS(Table1[[#This Row],[Budget_COGS]])
)
)</f>
        <v>-0.33124999999999999</v>
      </c>
      <c r="S4151" s="5" t="str">
        <f>IF(Table1[[#This Row],[COGS _Var]]&gt;=0, "Above Budget", "Below Budget")</f>
        <v>Above Budget</v>
      </c>
      <c r="T4151">
        <f>Table1[[#This Row],[Actual_Sales]]-Table1[[#This Row],[COGS]]</f>
        <v>-33</v>
      </c>
      <c r="U4151">
        <v>-20</v>
      </c>
      <c r="V4151">
        <f>Table1[[#This Row],[Gross_Margin]]-Table1[[#This Row],[Budget_Margin]]</f>
        <v>-13</v>
      </c>
      <c r="W4151" s="5">
        <f>IF(
Table1[[#This Row],[Budget_Margin]]=0,
"",
IF(
Table1[[#This Row],[Budget_Margin]]&gt;0,
(Table1[[#This Row],[Gross_Margin]]-Table1[[#This Row],[Budget_Margin]]) / Table1[[#This Row],[Budget_Margin]],
(Table1[[#This Row],[Gross_Margin]]-Table1[[#This Row],[Budget_Margin]]) / ABS(Table1[[#This Row],[Budget_Margin]])
)
)</f>
        <v>-0.65</v>
      </c>
      <c r="X4151" s="5" t="str">
        <f>IF(Table1[[#This Row],[Margin_Var]]&gt;=0, "Above Budget", "Below Budget")</f>
        <v>Below Budget</v>
      </c>
      <c r="Y4151" s="5">
        <f>IFERROR(Table1[[#This Row],[Gross_Margin]]/Table1[[#This Row],[Actual_Sales]],0)</f>
        <v>-0.18333333333333332</v>
      </c>
      <c r="Z4151" s="5">
        <f>Table1[[#This Row],[Actual_Profit]]/Table1[[#This Row],[Actual_Sales]]</f>
        <v>-0.66666666666666663</v>
      </c>
      <c r="AA4151">
        <v>87</v>
      </c>
      <c r="AB4151" s="5">
        <f>IFERROR(Table1[[#This Row],[Expenses]]/Table1[[#This Row],[Actual_Sales]],0)</f>
        <v>0.48333333333333334</v>
      </c>
      <c r="AC4151">
        <v>66</v>
      </c>
      <c r="AD4151">
        <v>1214</v>
      </c>
      <c r="AE4151" s="5">
        <f>IFERROR(Table1[[#This Row],[Inventory]]/Table1[[#This Row],[Actual_Sales]],0)</f>
        <v>6.7444444444444445</v>
      </c>
    </row>
    <row r="4152" spans="1:31" x14ac:dyDescent="0.25">
      <c r="A4152">
        <v>1738</v>
      </c>
      <c r="B4152">
        <v>818</v>
      </c>
      <c r="C4152">
        <v>1</v>
      </c>
      <c r="D4152" s="2">
        <v>40452</v>
      </c>
      <c r="E4152">
        <v>109</v>
      </c>
      <c r="F4152">
        <v>150</v>
      </c>
      <c r="G4152">
        <f>Table1[[#This Row],[Actual_Sales]]-Table1[[#This Row],[Budget_Sales]]</f>
        <v>-41</v>
      </c>
      <c r="H4152" s="5">
        <f>IF(
Table1[[#This Row],[Budget_Sales]]=0,
"",
IF(
Table1[[#This Row],[Budget_Sales]]&gt;0,
(Table1[[#This Row],[Actual_Sales]]-Table1[[#This Row],[Budget_Sales]])/Table1[[#This Row],[Budget_Sales]],
(Table1[[#This Row],[Actual_Sales]]-Table1[[#This Row],[Budget_Sales]])/ABS(Table1[[#This Row],[Budget_Sales]])
)
)</f>
        <v>-0.27333333333333332</v>
      </c>
      <c r="I4152" s="5" t="str">
        <f>IF(Table1[[#This Row],[Sales_Var]]&gt;=0,"Above Budget","Below Budget")</f>
        <v>Below Budget</v>
      </c>
      <c r="J4152">
        <f>Table1[[#This Row],[Actual_Sales]]-(Table1[[#This Row],[COGS]]+Table1[[#This Row],[Expenses]])</f>
        <v>-74</v>
      </c>
      <c r="K4152">
        <v>-60</v>
      </c>
      <c r="L4152">
        <f>Table1[[#This Row],[Actual_Profit]]-Table1[[#This Row],[Budget_Profit]]</f>
        <v>-14</v>
      </c>
      <c r="M4152" s="5">
        <f>IF(
Table1[[#This Row],[Budget_Profit]]=0,
"",
IF(
Table1[[#This Row],[Budget_Profit]]&gt;0,
(Table1[[#This Row],[Actual_Profit]]-Table1[[#This Row],[Budget_Profit]])/Table1[[#This Row],[Budget_Profit]],
(Table1[[#This Row],[Actual_Profit]]-Table1[[#This Row],[Budget_Profit]])/ABS(Table1[[#This Row],[Budget_Profit]])
)
)</f>
        <v>-0.23333333333333334</v>
      </c>
      <c r="N4152" s="5" t="str">
        <f>IF(Table1[[#This Row],[Profit_Var]]&gt;=0, "Above Budget", "Below Budget")</f>
        <v>Below Budget</v>
      </c>
      <c r="O4152">
        <v>122</v>
      </c>
      <c r="P4152">
        <v>170</v>
      </c>
      <c r="Q4152">
        <f>Table1[[#This Row],[COGS]]-Table1[[#This Row],[Budget_COGS]]</f>
        <v>-48</v>
      </c>
      <c r="R4152" s="5">
        <f>IF(
Table1[[#This Row],[Budget_COGS]]=0,
"",
IF(
Table1[[#This Row],[Budget_COGS]]&gt;0,
(Table1[[#This Row],[Budget_COGS]]-Table1[[#This Row],[COGS]]) / Table1[[#This Row],[Budget_COGS]],
(Table1[[#This Row],[Budget_COGS]]-Table1[[#This Row],[COGS]]) / ABS(Table1[[#This Row],[Budget_COGS]])
)
)</f>
        <v>0.28235294117647058</v>
      </c>
      <c r="S4152" s="5" t="str">
        <f>IF(Table1[[#This Row],[COGS _Var]]&gt;=0, "Above Budget", "Below Budget")</f>
        <v>Below Budget</v>
      </c>
      <c r="T4152">
        <f>Table1[[#This Row],[Actual_Sales]]-Table1[[#This Row],[COGS]]</f>
        <v>-13</v>
      </c>
      <c r="U4152">
        <v>-20</v>
      </c>
      <c r="V4152">
        <f>Table1[[#This Row],[Gross_Margin]]-Table1[[#This Row],[Budget_Margin]]</f>
        <v>7</v>
      </c>
      <c r="W4152" s="5">
        <f>IF(
Table1[[#This Row],[Budget_Margin]]=0,
"",
IF(
Table1[[#This Row],[Budget_Margin]]&gt;0,
(Table1[[#This Row],[Gross_Margin]]-Table1[[#This Row],[Budget_Margin]]) / Table1[[#This Row],[Budget_Margin]],
(Table1[[#This Row],[Gross_Margin]]-Table1[[#This Row],[Budget_Margin]]) / ABS(Table1[[#This Row],[Budget_Margin]])
)
)</f>
        <v>0.35</v>
      </c>
      <c r="X4152" s="5" t="str">
        <f>IF(Table1[[#This Row],[Margin_Var]]&gt;=0, "Above Budget", "Below Budget")</f>
        <v>Above Budget</v>
      </c>
      <c r="Y4152" s="5">
        <f>IFERROR(Table1[[#This Row],[Gross_Margin]]/Table1[[#This Row],[Actual_Sales]],0)</f>
        <v>-0.11926605504587157</v>
      </c>
      <c r="Z4152" s="5">
        <f>Table1[[#This Row],[Actual_Profit]]/Table1[[#This Row],[Actual_Sales]]</f>
        <v>-0.67889908256880738</v>
      </c>
      <c r="AA4152">
        <v>61</v>
      </c>
      <c r="AB4152" s="5">
        <f>IFERROR(Table1[[#This Row],[Expenses]]/Table1[[#This Row],[Actual_Sales]],0)</f>
        <v>0.55963302752293576</v>
      </c>
      <c r="AC4152">
        <v>39</v>
      </c>
      <c r="AD4152">
        <v>2555</v>
      </c>
      <c r="AE4152" s="5">
        <f>IFERROR(Table1[[#This Row],[Inventory]]/Table1[[#This Row],[Actual_Sales]],0)</f>
        <v>23.440366972477065</v>
      </c>
    </row>
    <row r="4153" spans="1:31" x14ac:dyDescent="0.25">
      <c r="A4153">
        <v>1540</v>
      </c>
      <c r="B4153">
        <v>714</v>
      </c>
      <c r="C4153">
        <v>1</v>
      </c>
      <c r="D4153" s="2">
        <v>40422</v>
      </c>
      <c r="E4153">
        <v>109</v>
      </c>
      <c r="F4153">
        <v>130</v>
      </c>
      <c r="G4153">
        <f>Table1[[#This Row],[Actual_Sales]]-Table1[[#This Row],[Budget_Sales]]</f>
        <v>-21</v>
      </c>
      <c r="H4153" s="5">
        <f>IF(
Table1[[#This Row],[Budget_Sales]]=0,
"",
IF(
Table1[[#This Row],[Budget_Sales]]&gt;0,
(Table1[[#This Row],[Actual_Sales]]-Table1[[#This Row],[Budget_Sales]])/Table1[[#This Row],[Budget_Sales]],
(Table1[[#This Row],[Actual_Sales]]-Table1[[#This Row],[Budget_Sales]])/ABS(Table1[[#This Row],[Budget_Sales]])
)
)</f>
        <v>-0.16153846153846155</v>
      </c>
      <c r="I4153" s="5" t="str">
        <f>IF(Table1[[#This Row],[Sales_Var]]&gt;=0,"Above Budget","Below Budget")</f>
        <v>Below Budget</v>
      </c>
      <c r="J4153">
        <f>Table1[[#This Row],[Actual_Sales]]-(Table1[[#This Row],[COGS]]+Table1[[#This Row],[Expenses]])</f>
        <v>-74</v>
      </c>
      <c r="K4153">
        <v>-70</v>
      </c>
      <c r="L4153">
        <f>Table1[[#This Row],[Actual_Profit]]-Table1[[#This Row],[Budget_Profit]]</f>
        <v>-4</v>
      </c>
      <c r="M4153" s="5">
        <f>IF(
Table1[[#This Row],[Budget_Profit]]=0,
"",
IF(
Table1[[#This Row],[Budget_Profit]]&gt;0,
(Table1[[#This Row],[Actual_Profit]]-Table1[[#This Row],[Budget_Profit]])/Table1[[#This Row],[Budget_Profit]],
(Table1[[#This Row],[Actual_Profit]]-Table1[[#This Row],[Budget_Profit]])/ABS(Table1[[#This Row],[Budget_Profit]])
)
)</f>
        <v>-5.7142857142857141E-2</v>
      </c>
      <c r="N4153" s="5" t="str">
        <f>IF(Table1[[#This Row],[Profit_Var]]&gt;=0, "Above Budget", "Below Budget")</f>
        <v>Below Budget</v>
      </c>
      <c r="O4153">
        <v>122</v>
      </c>
      <c r="P4153">
        <v>150</v>
      </c>
      <c r="Q4153">
        <f>Table1[[#This Row],[COGS]]-Table1[[#This Row],[Budget_COGS]]</f>
        <v>-28</v>
      </c>
      <c r="R4153" s="5">
        <f>IF(
Table1[[#This Row],[Budget_COGS]]=0,
"",
IF(
Table1[[#This Row],[Budget_COGS]]&gt;0,
(Table1[[#This Row],[Budget_COGS]]-Table1[[#This Row],[COGS]]) / Table1[[#This Row],[Budget_COGS]],
(Table1[[#This Row],[Budget_COGS]]-Table1[[#This Row],[COGS]]) / ABS(Table1[[#This Row],[Budget_COGS]])
)
)</f>
        <v>0.18666666666666668</v>
      </c>
      <c r="S4153" s="5" t="str">
        <f>IF(Table1[[#This Row],[COGS _Var]]&gt;=0, "Above Budget", "Below Budget")</f>
        <v>Below Budget</v>
      </c>
      <c r="T4153">
        <f>Table1[[#This Row],[Actual_Sales]]-Table1[[#This Row],[COGS]]</f>
        <v>-13</v>
      </c>
      <c r="U4153">
        <v>-20</v>
      </c>
      <c r="V4153">
        <f>Table1[[#This Row],[Gross_Margin]]-Table1[[#This Row],[Budget_Margin]]</f>
        <v>7</v>
      </c>
      <c r="W4153" s="5">
        <f>IF(
Table1[[#This Row],[Budget_Margin]]=0,
"",
IF(
Table1[[#This Row],[Budget_Margin]]&gt;0,
(Table1[[#This Row],[Gross_Margin]]-Table1[[#This Row],[Budget_Margin]]) / Table1[[#This Row],[Budget_Margin]],
(Table1[[#This Row],[Gross_Margin]]-Table1[[#This Row],[Budget_Margin]]) / ABS(Table1[[#This Row],[Budget_Margin]])
)
)</f>
        <v>0.35</v>
      </c>
      <c r="X4153" s="5" t="str">
        <f>IF(Table1[[#This Row],[Margin_Var]]&gt;=0, "Above Budget", "Below Budget")</f>
        <v>Above Budget</v>
      </c>
      <c r="Y4153" s="5">
        <f>IFERROR(Table1[[#This Row],[Gross_Margin]]/Table1[[#This Row],[Actual_Sales]],0)</f>
        <v>-0.11926605504587157</v>
      </c>
      <c r="Z4153" s="5">
        <f>Table1[[#This Row],[Actual_Profit]]/Table1[[#This Row],[Actual_Sales]]</f>
        <v>-0.67889908256880738</v>
      </c>
      <c r="AA4153">
        <v>61</v>
      </c>
      <c r="AB4153" s="5">
        <f>IFERROR(Table1[[#This Row],[Expenses]]/Table1[[#This Row],[Actual_Sales]],0)</f>
        <v>0.55963302752293576</v>
      </c>
      <c r="AC4153">
        <v>39</v>
      </c>
      <c r="AD4153">
        <v>2378</v>
      </c>
      <c r="AE4153" s="5">
        <f>IFERROR(Table1[[#This Row],[Inventory]]/Table1[[#This Row],[Actual_Sales]],0)</f>
        <v>21.816513761467888</v>
      </c>
    </row>
    <row r="4154" spans="1:31" x14ac:dyDescent="0.25">
      <c r="A4154">
        <v>684</v>
      </c>
      <c r="B4154">
        <v>818</v>
      </c>
      <c r="C4154">
        <v>1</v>
      </c>
      <c r="D4154" s="2">
        <v>40269</v>
      </c>
      <c r="E4154">
        <v>110</v>
      </c>
      <c r="F4154">
        <v>130</v>
      </c>
      <c r="G4154">
        <f>Table1[[#This Row],[Actual_Sales]]-Table1[[#This Row],[Budget_Sales]]</f>
        <v>-20</v>
      </c>
      <c r="H4154" s="5">
        <f>IF(
Table1[[#This Row],[Budget_Sales]]=0,
"",
IF(
Table1[[#This Row],[Budget_Sales]]&gt;0,
(Table1[[#This Row],[Actual_Sales]]-Table1[[#This Row],[Budget_Sales]])/Table1[[#This Row],[Budget_Sales]],
(Table1[[#This Row],[Actual_Sales]]-Table1[[#This Row],[Budget_Sales]])/ABS(Table1[[#This Row],[Budget_Sales]])
)
)</f>
        <v>-0.15384615384615385</v>
      </c>
      <c r="I4154" s="5" t="str">
        <f>IF(Table1[[#This Row],[Sales_Var]]&gt;=0,"Above Budget","Below Budget")</f>
        <v>Below Budget</v>
      </c>
      <c r="J4154">
        <f>Table1[[#This Row],[Actual_Sales]]-(Table1[[#This Row],[COGS]]+Table1[[#This Row],[Expenses]])</f>
        <v>-76</v>
      </c>
      <c r="K4154">
        <v>-70</v>
      </c>
      <c r="L4154">
        <f>Table1[[#This Row],[Actual_Profit]]-Table1[[#This Row],[Budget_Profit]]</f>
        <v>-6</v>
      </c>
      <c r="M4154" s="5">
        <f>IF(
Table1[[#This Row],[Budget_Profit]]=0,
"",
IF(
Table1[[#This Row],[Budget_Profit]]&gt;0,
(Table1[[#This Row],[Actual_Profit]]-Table1[[#This Row],[Budget_Profit]])/Table1[[#This Row],[Budget_Profit]],
(Table1[[#This Row],[Actual_Profit]]-Table1[[#This Row],[Budget_Profit]])/ABS(Table1[[#This Row],[Budget_Profit]])
)
)</f>
        <v>-8.5714285714285715E-2</v>
      </c>
      <c r="N4154" s="5" t="str">
        <f>IF(Table1[[#This Row],[Profit_Var]]&gt;=0, "Above Budget", "Below Budget")</f>
        <v>Below Budget</v>
      </c>
      <c r="O4154">
        <v>123</v>
      </c>
      <c r="P4154">
        <v>150</v>
      </c>
      <c r="Q4154">
        <f>Table1[[#This Row],[COGS]]-Table1[[#This Row],[Budget_COGS]]</f>
        <v>-27</v>
      </c>
      <c r="R4154" s="5">
        <f>IF(
Table1[[#This Row],[Budget_COGS]]=0,
"",
IF(
Table1[[#This Row],[Budget_COGS]]&gt;0,
(Table1[[#This Row],[Budget_COGS]]-Table1[[#This Row],[COGS]]) / Table1[[#This Row],[Budget_COGS]],
(Table1[[#This Row],[Budget_COGS]]-Table1[[#This Row],[COGS]]) / ABS(Table1[[#This Row],[Budget_COGS]])
)
)</f>
        <v>0.18</v>
      </c>
      <c r="S4154" s="5" t="str">
        <f>IF(Table1[[#This Row],[COGS _Var]]&gt;=0, "Above Budget", "Below Budget")</f>
        <v>Below Budget</v>
      </c>
      <c r="T4154">
        <f>Table1[[#This Row],[Actual_Sales]]-Table1[[#This Row],[COGS]]</f>
        <v>-13</v>
      </c>
      <c r="U4154">
        <v>-20</v>
      </c>
      <c r="V4154">
        <f>Table1[[#This Row],[Gross_Margin]]-Table1[[#This Row],[Budget_Margin]]</f>
        <v>7</v>
      </c>
      <c r="W4154" s="5">
        <f>IF(
Table1[[#This Row],[Budget_Margin]]=0,
"",
IF(
Table1[[#This Row],[Budget_Margin]]&gt;0,
(Table1[[#This Row],[Gross_Margin]]-Table1[[#This Row],[Budget_Margin]]) / Table1[[#This Row],[Budget_Margin]],
(Table1[[#This Row],[Gross_Margin]]-Table1[[#This Row],[Budget_Margin]]) / ABS(Table1[[#This Row],[Budget_Margin]])
)
)</f>
        <v>0.35</v>
      </c>
      <c r="X4154" s="5" t="str">
        <f>IF(Table1[[#This Row],[Margin_Var]]&gt;=0, "Above Budget", "Below Budget")</f>
        <v>Above Budget</v>
      </c>
      <c r="Y4154" s="5">
        <f>IFERROR(Table1[[#This Row],[Gross_Margin]]/Table1[[#This Row],[Actual_Sales]],0)</f>
        <v>-0.11818181818181818</v>
      </c>
      <c r="Z4154" s="5">
        <f>Table1[[#This Row],[Actual_Profit]]/Table1[[#This Row],[Actual_Sales]]</f>
        <v>-0.69090909090909092</v>
      </c>
      <c r="AA4154">
        <v>63</v>
      </c>
      <c r="AB4154" s="5">
        <f>IFERROR(Table1[[#This Row],[Expenses]]/Table1[[#This Row],[Actual_Sales]],0)</f>
        <v>0.57272727272727275</v>
      </c>
      <c r="AC4154">
        <v>39</v>
      </c>
      <c r="AD4154">
        <v>964</v>
      </c>
      <c r="AE4154" s="5">
        <f>IFERROR(Table1[[#This Row],[Inventory]]/Table1[[#This Row],[Actual_Sales]],0)</f>
        <v>8.7636363636363637</v>
      </c>
    </row>
    <row r="4155" spans="1:31" x14ac:dyDescent="0.25">
      <c r="A4155">
        <v>3163</v>
      </c>
      <c r="B4155">
        <v>914</v>
      </c>
      <c r="C4155">
        <v>10</v>
      </c>
      <c r="D4155" s="2">
        <v>40695</v>
      </c>
      <c r="E4155">
        <v>196</v>
      </c>
      <c r="F4155">
        <v>150</v>
      </c>
      <c r="G4155">
        <f>Table1[[#This Row],[Actual_Sales]]-Table1[[#This Row],[Budget_Sales]]</f>
        <v>46</v>
      </c>
      <c r="H4155" s="5">
        <f>IF(
Table1[[#This Row],[Budget_Sales]]=0,
"",
IF(
Table1[[#This Row],[Budget_Sales]]&gt;0,
(Table1[[#This Row],[Actual_Sales]]-Table1[[#This Row],[Budget_Sales]])/Table1[[#This Row],[Budget_Sales]],
(Table1[[#This Row],[Actual_Sales]]-Table1[[#This Row],[Budget_Sales]])/ABS(Table1[[#This Row],[Budget_Sales]])
)
)</f>
        <v>0.30666666666666664</v>
      </c>
      <c r="I4155" s="5" t="str">
        <f>IF(Table1[[#This Row],[Sales_Var]]&gt;=0,"Above Budget","Below Budget")</f>
        <v>Above Budget</v>
      </c>
      <c r="J4155">
        <f>Table1[[#This Row],[Actual_Sales]]-(Table1[[#This Row],[COGS]]+Table1[[#This Row],[Expenses]])</f>
        <v>-138</v>
      </c>
      <c r="K4155">
        <v>-100</v>
      </c>
      <c r="L4155">
        <f>Table1[[#This Row],[Actual_Profit]]-Table1[[#This Row],[Budget_Profit]]</f>
        <v>-38</v>
      </c>
      <c r="M4155" s="5">
        <f>IF(
Table1[[#This Row],[Budget_Profit]]=0,
"",
IF(
Table1[[#This Row],[Budget_Profit]]&gt;0,
(Table1[[#This Row],[Actual_Profit]]-Table1[[#This Row],[Budget_Profit]])/Table1[[#This Row],[Budget_Profit]],
(Table1[[#This Row],[Actual_Profit]]-Table1[[#This Row],[Budget_Profit]])/ABS(Table1[[#This Row],[Budget_Profit]])
)
)</f>
        <v>-0.38</v>
      </c>
      <c r="N4155" s="5" t="str">
        <f>IF(Table1[[#This Row],[Profit_Var]]&gt;=0, "Above Budget", "Below Budget")</f>
        <v>Below Budget</v>
      </c>
      <c r="O4155">
        <v>244</v>
      </c>
      <c r="P4155">
        <v>180</v>
      </c>
      <c r="Q4155">
        <f>Table1[[#This Row],[COGS]]-Table1[[#This Row],[Budget_COGS]]</f>
        <v>64</v>
      </c>
      <c r="R4155" s="5">
        <f>IF(
Table1[[#This Row],[Budget_COGS]]=0,
"",
IF(
Table1[[#This Row],[Budget_COGS]]&gt;0,
(Table1[[#This Row],[Budget_COGS]]-Table1[[#This Row],[COGS]]) / Table1[[#This Row],[Budget_COGS]],
(Table1[[#This Row],[Budget_COGS]]-Table1[[#This Row],[COGS]]) / ABS(Table1[[#This Row],[Budget_COGS]])
)
)</f>
        <v>-0.35555555555555557</v>
      </c>
      <c r="S4155" s="5" t="str">
        <f>IF(Table1[[#This Row],[COGS _Var]]&gt;=0, "Above Budget", "Below Budget")</f>
        <v>Above Budget</v>
      </c>
      <c r="T4155">
        <f>Table1[[#This Row],[Actual_Sales]]-Table1[[#This Row],[COGS]]</f>
        <v>-48</v>
      </c>
      <c r="U4155">
        <v>-30</v>
      </c>
      <c r="V4155">
        <f>Table1[[#This Row],[Gross_Margin]]-Table1[[#This Row],[Budget_Margin]]</f>
        <v>-18</v>
      </c>
      <c r="W4155" s="5">
        <f>IF(
Table1[[#This Row],[Budget_Margin]]=0,
"",
IF(
Table1[[#This Row],[Budget_Margin]]&gt;0,
(Table1[[#This Row],[Gross_Margin]]-Table1[[#This Row],[Budget_Margin]]) / Table1[[#This Row],[Budget_Margin]],
(Table1[[#This Row],[Gross_Margin]]-Table1[[#This Row],[Budget_Margin]]) / ABS(Table1[[#This Row],[Budget_Margin]])
)
)</f>
        <v>-0.6</v>
      </c>
      <c r="X4155" s="5" t="str">
        <f>IF(Table1[[#This Row],[Margin_Var]]&gt;=0, "Above Budget", "Below Budget")</f>
        <v>Below Budget</v>
      </c>
      <c r="Y4155" s="5">
        <f>IFERROR(Table1[[#This Row],[Gross_Margin]]/Table1[[#This Row],[Actual_Sales]],0)</f>
        <v>-0.24489795918367346</v>
      </c>
      <c r="Z4155" s="5">
        <f>Table1[[#This Row],[Actual_Profit]]/Table1[[#This Row],[Actual_Sales]]</f>
        <v>-0.70408163265306123</v>
      </c>
      <c r="AA4155">
        <v>90</v>
      </c>
      <c r="AB4155" s="5">
        <f>IFERROR(Table1[[#This Row],[Expenses]]/Table1[[#This Row],[Actual_Sales]],0)</f>
        <v>0.45918367346938777</v>
      </c>
      <c r="AC4155">
        <v>75</v>
      </c>
      <c r="AD4155">
        <v>2636</v>
      </c>
      <c r="AE4155" s="5">
        <f>IFERROR(Table1[[#This Row],[Inventory]]/Table1[[#This Row],[Actual_Sales]],0)</f>
        <v>13.448979591836734</v>
      </c>
    </row>
    <row r="4156" spans="1:31" x14ac:dyDescent="0.25">
      <c r="A4156">
        <v>1015</v>
      </c>
      <c r="B4156">
        <v>716</v>
      </c>
      <c r="C4156">
        <v>10</v>
      </c>
      <c r="D4156" s="2">
        <v>40330</v>
      </c>
      <c r="E4156">
        <v>198</v>
      </c>
      <c r="F4156">
        <v>150</v>
      </c>
      <c r="G4156">
        <f>Table1[[#This Row],[Actual_Sales]]-Table1[[#This Row],[Budget_Sales]]</f>
        <v>48</v>
      </c>
      <c r="H4156" s="5">
        <f>IF(
Table1[[#This Row],[Budget_Sales]]=0,
"",
IF(
Table1[[#This Row],[Budget_Sales]]&gt;0,
(Table1[[#This Row],[Actual_Sales]]-Table1[[#This Row],[Budget_Sales]])/Table1[[#This Row],[Budget_Sales]],
(Table1[[#This Row],[Actual_Sales]]-Table1[[#This Row],[Budget_Sales]])/ABS(Table1[[#This Row],[Budget_Sales]])
)
)</f>
        <v>0.32</v>
      </c>
      <c r="I4156" s="5" t="str">
        <f>IF(Table1[[#This Row],[Sales_Var]]&gt;=0,"Above Budget","Below Budget")</f>
        <v>Above Budget</v>
      </c>
      <c r="J4156">
        <f>Table1[[#This Row],[Actual_Sales]]-(Table1[[#This Row],[COGS]]+Table1[[#This Row],[Expenses]])</f>
        <v>-143</v>
      </c>
      <c r="K4156">
        <v>-100</v>
      </c>
      <c r="L4156">
        <f>Table1[[#This Row],[Actual_Profit]]-Table1[[#This Row],[Budget_Profit]]</f>
        <v>-43</v>
      </c>
      <c r="M4156" s="5">
        <f>IF(
Table1[[#This Row],[Budget_Profit]]=0,
"",
IF(
Table1[[#This Row],[Budget_Profit]]&gt;0,
(Table1[[#This Row],[Actual_Profit]]-Table1[[#This Row],[Budget_Profit]])/Table1[[#This Row],[Budget_Profit]],
(Table1[[#This Row],[Actual_Profit]]-Table1[[#This Row],[Budget_Profit]])/ABS(Table1[[#This Row],[Budget_Profit]])
)
)</f>
        <v>-0.43</v>
      </c>
      <c r="N4156" s="5" t="str">
        <f>IF(Table1[[#This Row],[Profit_Var]]&gt;=0, "Above Budget", "Below Budget")</f>
        <v>Below Budget</v>
      </c>
      <c r="O4156">
        <v>244</v>
      </c>
      <c r="P4156">
        <v>180</v>
      </c>
      <c r="Q4156">
        <f>Table1[[#This Row],[COGS]]-Table1[[#This Row],[Budget_COGS]]</f>
        <v>64</v>
      </c>
      <c r="R4156" s="5">
        <f>IF(
Table1[[#This Row],[Budget_COGS]]=0,
"",
IF(
Table1[[#This Row],[Budget_COGS]]&gt;0,
(Table1[[#This Row],[Budget_COGS]]-Table1[[#This Row],[COGS]]) / Table1[[#This Row],[Budget_COGS]],
(Table1[[#This Row],[Budget_COGS]]-Table1[[#This Row],[COGS]]) / ABS(Table1[[#This Row],[Budget_COGS]])
)
)</f>
        <v>-0.35555555555555557</v>
      </c>
      <c r="S4156" s="5" t="str">
        <f>IF(Table1[[#This Row],[COGS _Var]]&gt;=0, "Above Budget", "Below Budget")</f>
        <v>Above Budget</v>
      </c>
      <c r="T4156">
        <f>Table1[[#This Row],[Actual_Sales]]-Table1[[#This Row],[COGS]]</f>
        <v>-46</v>
      </c>
      <c r="U4156">
        <v>-30</v>
      </c>
      <c r="V4156">
        <f>Table1[[#This Row],[Gross_Margin]]-Table1[[#This Row],[Budget_Margin]]</f>
        <v>-16</v>
      </c>
      <c r="W4156" s="5">
        <f>IF(
Table1[[#This Row],[Budget_Margin]]=0,
"",
IF(
Table1[[#This Row],[Budget_Margin]]&gt;0,
(Table1[[#This Row],[Gross_Margin]]-Table1[[#This Row],[Budget_Margin]]) / Table1[[#This Row],[Budget_Margin]],
(Table1[[#This Row],[Gross_Margin]]-Table1[[#This Row],[Budget_Margin]]) / ABS(Table1[[#This Row],[Budget_Margin]])
)
)</f>
        <v>-0.53333333333333333</v>
      </c>
      <c r="X4156" s="5" t="str">
        <f>IF(Table1[[#This Row],[Margin_Var]]&gt;=0, "Above Budget", "Below Budget")</f>
        <v>Below Budget</v>
      </c>
      <c r="Y4156" s="5">
        <f>IFERROR(Table1[[#This Row],[Gross_Margin]]/Table1[[#This Row],[Actual_Sales]],0)</f>
        <v>-0.23232323232323232</v>
      </c>
      <c r="Z4156" s="5">
        <f>Table1[[#This Row],[Actual_Profit]]/Table1[[#This Row],[Actual_Sales]]</f>
        <v>-0.72222222222222221</v>
      </c>
      <c r="AA4156">
        <v>97</v>
      </c>
      <c r="AB4156" s="5">
        <f>IFERROR(Table1[[#This Row],[Expenses]]/Table1[[#This Row],[Actual_Sales]],0)</f>
        <v>0.48989898989898989</v>
      </c>
      <c r="AC4156">
        <v>75</v>
      </c>
      <c r="AD4156">
        <v>2636</v>
      </c>
      <c r="AE4156" s="5">
        <f>IFERROR(Table1[[#This Row],[Inventory]]/Table1[[#This Row],[Actual_Sales]],0)</f>
        <v>13.313131313131313</v>
      </c>
    </row>
    <row r="4157" spans="1:31" x14ac:dyDescent="0.25">
      <c r="A4157">
        <v>4077</v>
      </c>
      <c r="B4157">
        <v>209</v>
      </c>
      <c r="C4157">
        <v>1</v>
      </c>
      <c r="D4157" s="2">
        <v>40878</v>
      </c>
      <c r="E4157">
        <v>109</v>
      </c>
      <c r="F4157">
        <v>120</v>
      </c>
      <c r="G4157">
        <f>Table1[[#This Row],[Actual_Sales]]-Table1[[#This Row],[Budget_Sales]]</f>
        <v>-11</v>
      </c>
      <c r="H4157" s="5">
        <f>IF(
Table1[[#This Row],[Budget_Sales]]=0,
"",
IF(
Table1[[#This Row],[Budget_Sales]]&gt;0,
(Table1[[#This Row],[Actual_Sales]]-Table1[[#This Row],[Budget_Sales]])/Table1[[#This Row],[Budget_Sales]],
(Table1[[#This Row],[Actual_Sales]]-Table1[[#This Row],[Budget_Sales]])/ABS(Table1[[#This Row],[Budget_Sales]])
)
)</f>
        <v>-9.166666666666666E-2</v>
      </c>
      <c r="I4157" s="5" t="str">
        <f>IF(Table1[[#This Row],[Sales_Var]]&gt;=0,"Above Budget","Below Budget")</f>
        <v>Below Budget</v>
      </c>
      <c r="J4157">
        <f>Table1[[#This Row],[Actual_Sales]]-(Table1[[#This Row],[COGS]]+Table1[[#This Row],[Expenses]])</f>
        <v>-81</v>
      </c>
      <c r="K4157">
        <v>-90</v>
      </c>
      <c r="L4157">
        <f>Table1[[#This Row],[Actual_Profit]]-Table1[[#This Row],[Budget_Profit]]</f>
        <v>9</v>
      </c>
      <c r="M4157" s="5">
        <f>IF(
Table1[[#This Row],[Budget_Profit]]=0,
"",
IF(
Table1[[#This Row],[Budget_Profit]]&gt;0,
(Table1[[#This Row],[Actual_Profit]]-Table1[[#This Row],[Budget_Profit]])/Table1[[#This Row],[Budget_Profit]],
(Table1[[#This Row],[Actual_Profit]]-Table1[[#This Row],[Budget_Profit]])/ABS(Table1[[#This Row],[Budget_Profit]])
)
)</f>
        <v>0.1</v>
      </c>
      <c r="N4157" s="5" t="str">
        <f>IF(Table1[[#This Row],[Profit_Var]]&gt;=0, "Above Budget", "Below Budget")</f>
        <v>Above Budget</v>
      </c>
      <c r="O4157">
        <v>127</v>
      </c>
      <c r="P4157">
        <v>150</v>
      </c>
      <c r="Q4157">
        <f>Table1[[#This Row],[COGS]]-Table1[[#This Row],[Budget_COGS]]</f>
        <v>-23</v>
      </c>
      <c r="R4157" s="5">
        <f>IF(
Table1[[#This Row],[Budget_COGS]]=0,
"",
IF(
Table1[[#This Row],[Budget_COGS]]&gt;0,
(Table1[[#This Row],[Budget_COGS]]-Table1[[#This Row],[COGS]]) / Table1[[#This Row],[Budget_COGS]],
(Table1[[#This Row],[Budget_COGS]]-Table1[[#This Row],[COGS]]) / ABS(Table1[[#This Row],[Budget_COGS]])
)
)</f>
        <v>0.15333333333333332</v>
      </c>
      <c r="S4157" s="5" t="str">
        <f>IF(Table1[[#This Row],[COGS _Var]]&gt;=0, "Above Budget", "Below Budget")</f>
        <v>Below Budget</v>
      </c>
      <c r="T4157">
        <f>Table1[[#This Row],[Actual_Sales]]-Table1[[#This Row],[COGS]]</f>
        <v>-18</v>
      </c>
      <c r="U4157">
        <v>-30</v>
      </c>
      <c r="V4157">
        <f>Table1[[#This Row],[Gross_Margin]]-Table1[[#This Row],[Budget_Margin]]</f>
        <v>12</v>
      </c>
      <c r="W4157" s="5">
        <f>IF(
Table1[[#This Row],[Budget_Margin]]=0,
"",
IF(
Table1[[#This Row],[Budget_Margin]]&gt;0,
(Table1[[#This Row],[Gross_Margin]]-Table1[[#This Row],[Budget_Margin]]) / Table1[[#This Row],[Budget_Margin]],
(Table1[[#This Row],[Gross_Margin]]-Table1[[#This Row],[Budget_Margin]]) / ABS(Table1[[#This Row],[Budget_Margin]])
)
)</f>
        <v>0.4</v>
      </c>
      <c r="X4157" s="5" t="str">
        <f>IF(Table1[[#This Row],[Margin_Var]]&gt;=0, "Above Budget", "Below Budget")</f>
        <v>Above Budget</v>
      </c>
      <c r="Y4157" s="5">
        <f>IFERROR(Table1[[#This Row],[Gross_Margin]]/Table1[[#This Row],[Actual_Sales]],0)</f>
        <v>-0.16513761467889909</v>
      </c>
      <c r="Z4157" s="5">
        <f>Table1[[#This Row],[Actual_Profit]]/Table1[[#This Row],[Actual_Sales]]</f>
        <v>-0.74311926605504586</v>
      </c>
      <c r="AA4157">
        <v>63</v>
      </c>
      <c r="AB4157" s="5">
        <f>IFERROR(Table1[[#This Row],[Expenses]]/Table1[[#This Row],[Actual_Sales]],0)</f>
        <v>0.57798165137614677</v>
      </c>
      <c r="AC4157">
        <v>40</v>
      </c>
      <c r="AD4157">
        <v>2947</v>
      </c>
      <c r="AE4157" s="5">
        <f>IFERROR(Table1[[#This Row],[Inventory]]/Table1[[#This Row],[Actual_Sales]],0)</f>
        <v>27.036697247706421</v>
      </c>
    </row>
    <row r="4158" spans="1:31" x14ac:dyDescent="0.25">
      <c r="A4158">
        <v>3997</v>
      </c>
      <c r="B4158">
        <v>626</v>
      </c>
      <c r="C4158">
        <v>3</v>
      </c>
      <c r="D4158" s="2">
        <v>40848</v>
      </c>
      <c r="E4158">
        <v>156</v>
      </c>
      <c r="F4158">
        <v>170</v>
      </c>
      <c r="G4158">
        <f>Table1[[#This Row],[Actual_Sales]]-Table1[[#This Row],[Budget_Sales]]</f>
        <v>-14</v>
      </c>
      <c r="H4158" s="5">
        <f>IF(
Table1[[#This Row],[Budget_Sales]]=0,
"",
IF(
Table1[[#This Row],[Budget_Sales]]&gt;0,
(Table1[[#This Row],[Actual_Sales]]-Table1[[#This Row],[Budget_Sales]])/Table1[[#This Row],[Budget_Sales]],
(Table1[[#This Row],[Actual_Sales]]-Table1[[#This Row],[Budget_Sales]])/ABS(Table1[[#This Row],[Budget_Sales]])
)
)</f>
        <v>-8.2352941176470587E-2</v>
      </c>
      <c r="I4158" s="5" t="str">
        <f>IF(Table1[[#This Row],[Sales_Var]]&gt;=0,"Above Budget","Below Budget")</f>
        <v>Below Budget</v>
      </c>
      <c r="J4158">
        <f>Table1[[#This Row],[Actual_Sales]]-(Table1[[#This Row],[COGS]]+Table1[[#This Row],[Expenses]])</f>
        <v>-117</v>
      </c>
      <c r="K4158">
        <v>-130</v>
      </c>
      <c r="L4158">
        <f>Table1[[#This Row],[Actual_Profit]]-Table1[[#This Row],[Budget_Profit]]</f>
        <v>13</v>
      </c>
      <c r="M4158" s="5">
        <f>IF(
Table1[[#This Row],[Budget_Profit]]=0,
"",
IF(
Table1[[#This Row],[Budget_Profit]]&gt;0,
(Table1[[#This Row],[Actual_Profit]]-Table1[[#This Row],[Budget_Profit]])/Table1[[#This Row],[Budget_Profit]],
(Table1[[#This Row],[Actual_Profit]]-Table1[[#This Row],[Budget_Profit]])/ABS(Table1[[#This Row],[Budget_Profit]])
)
)</f>
        <v>0.1</v>
      </c>
      <c r="N4158" s="5" t="str">
        <f>IF(Table1[[#This Row],[Profit_Var]]&gt;=0, "Above Budget", "Below Budget")</f>
        <v>Above Budget</v>
      </c>
      <c r="O4158">
        <v>173</v>
      </c>
      <c r="P4158">
        <v>200</v>
      </c>
      <c r="Q4158">
        <f>Table1[[#This Row],[COGS]]-Table1[[#This Row],[Budget_COGS]]</f>
        <v>-27</v>
      </c>
      <c r="R4158" s="5">
        <f>IF(
Table1[[#This Row],[Budget_COGS]]=0,
"",
IF(
Table1[[#This Row],[Budget_COGS]]&gt;0,
(Table1[[#This Row],[Budget_COGS]]-Table1[[#This Row],[COGS]]) / Table1[[#This Row],[Budget_COGS]],
(Table1[[#This Row],[Budget_COGS]]-Table1[[#This Row],[COGS]]) / ABS(Table1[[#This Row],[Budget_COGS]])
)
)</f>
        <v>0.13500000000000001</v>
      </c>
      <c r="S4158" s="5" t="str">
        <f>IF(Table1[[#This Row],[COGS _Var]]&gt;=0, "Above Budget", "Below Budget")</f>
        <v>Below Budget</v>
      </c>
      <c r="T4158">
        <f>Table1[[#This Row],[Actual_Sales]]-Table1[[#This Row],[COGS]]</f>
        <v>-17</v>
      </c>
      <c r="U4158">
        <v>-30</v>
      </c>
      <c r="V4158">
        <f>Table1[[#This Row],[Gross_Margin]]-Table1[[#This Row],[Budget_Margin]]</f>
        <v>13</v>
      </c>
      <c r="W4158" s="5">
        <f>IF(
Table1[[#This Row],[Budget_Margin]]=0,
"",
IF(
Table1[[#This Row],[Budget_Margin]]&gt;0,
(Table1[[#This Row],[Gross_Margin]]-Table1[[#This Row],[Budget_Margin]]) / Table1[[#This Row],[Budget_Margin]],
(Table1[[#This Row],[Gross_Margin]]-Table1[[#This Row],[Budget_Margin]]) / ABS(Table1[[#This Row],[Budget_Margin]])
)
)</f>
        <v>0.43333333333333335</v>
      </c>
      <c r="X4158" s="5" t="str">
        <f>IF(Table1[[#This Row],[Margin_Var]]&gt;=0, "Above Budget", "Below Budget")</f>
        <v>Above Budget</v>
      </c>
      <c r="Y4158" s="5">
        <f>IFERROR(Table1[[#This Row],[Gross_Margin]]/Table1[[#This Row],[Actual_Sales]],0)</f>
        <v>-0.10897435897435898</v>
      </c>
      <c r="Z4158" s="5">
        <f>Table1[[#This Row],[Actual_Profit]]/Table1[[#This Row],[Actual_Sales]]</f>
        <v>-0.75</v>
      </c>
      <c r="AA4158">
        <v>100</v>
      </c>
      <c r="AB4158" s="5">
        <f>IFERROR(Table1[[#This Row],[Expenses]]/Table1[[#This Row],[Actual_Sales]],0)</f>
        <v>0.64102564102564108</v>
      </c>
      <c r="AC4158">
        <v>57</v>
      </c>
      <c r="AD4158">
        <v>3909</v>
      </c>
      <c r="AE4158" s="5">
        <f>IFERROR(Table1[[#This Row],[Inventory]]/Table1[[#This Row],[Actual_Sales]],0)</f>
        <v>25.057692307692307</v>
      </c>
    </row>
    <row r="4159" spans="1:31" x14ac:dyDescent="0.25">
      <c r="A4159">
        <v>3349</v>
      </c>
      <c r="B4159">
        <v>909</v>
      </c>
      <c r="C4159">
        <v>3</v>
      </c>
      <c r="D4159" s="2">
        <v>40725</v>
      </c>
      <c r="E4159">
        <v>200</v>
      </c>
      <c r="F4159">
        <v>250</v>
      </c>
      <c r="G4159">
        <f>Table1[[#This Row],[Actual_Sales]]-Table1[[#This Row],[Budget_Sales]]</f>
        <v>-50</v>
      </c>
      <c r="H4159" s="5">
        <f>IF(
Table1[[#This Row],[Budget_Sales]]=0,
"",
IF(
Table1[[#This Row],[Budget_Sales]]&gt;0,
(Table1[[#This Row],[Actual_Sales]]-Table1[[#This Row],[Budget_Sales]])/Table1[[#This Row],[Budget_Sales]],
(Table1[[#This Row],[Actual_Sales]]-Table1[[#This Row],[Budget_Sales]])/ABS(Table1[[#This Row],[Budget_Sales]])
)
)</f>
        <v>-0.2</v>
      </c>
      <c r="I4159" s="5" t="str">
        <f>IF(Table1[[#This Row],[Sales_Var]]&gt;=0,"Above Budget","Below Budget")</f>
        <v>Below Budget</v>
      </c>
      <c r="J4159">
        <f>Table1[[#This Row],[Actual_Sales]]-(Table1[[#This Row],[COGS]]+Table1[[#This Row],[Expenses]])</f>
        <v>-151</v>
      </c>
      <c r="K4159">
        <v>-150</v>
      </c>
      <c r="L4159">
        <f>Table1[[#This Row],[Actual_Profit]]-Table1[[#This Row],[Budget_Profit]]</f>
        <v>-1</v>
      </c>
      <c r="M4159" s="5">
        <f>IF(
Table1[[#This Row],[Budget_Profit]]=0,
"",
IF(
Table1[[#This Row],[Budget_Profit]]&gt;0,
(Table1[[#This Row],[Actual_Profit]]-Table1[[#This Row],[Budget_Profit]])/Table1[[#This Row],[Budget_Profit]],
(Table1[[#This Row],[Actual_Profit]]-Table1[[#This Row],[Budget_Profit]])/ABS(Table1[[#This Row],[Budget_Profit]])
)
)</f>
        <v>-6.6666666666666671E-3</v>
      </c>
      <c r="N4159" s="5" t="str">
        <f>IF(Table1[[#This Row],[Profit_Var]]&gt;=0, "Above Budget", "Below Budget")</f>
        <v>Below Budget</v>
      </c>
      <c r="O4159">
        <v>238</v>
      </c>
      <c r="P4159">
        <v>290</v>
      </c>
      <c r="Q4159">
        <f>Table1[[#This Row],[COGS]]-Table1[[#This Row],[Budget_COGS]]</f>
        <v>-52</v>
      </c>
      <c r="R4159" s="5">
        <f>IF(
Table1[[#This Row],[Budget_COGS]]=0,
"",
IF(
Table1[[#This Row],[Budget_COGS]]&gt;0,
(Table1[[#This Row],[Budget_COGS]]-Table1[[#This Row],[COGS]]) / Table1[[#This Row],[Budget_COGS]],
(Table1[[#This Row],[Budget_COGS]]-Table1[[#This Row],[COGS]]) / ABS(Table1[[#This Row],[Budget_COGS]])
)
)</f>
        <v>0.1793103448275862</v>
      </c>
      <c r="S4159" s="5" t="str">
        <f>IF(Table1[[#This Row],[COGS _Var]]&gt;=0, "Above Budget", "Below Budget")</f>
        <v>Below Budget</v>
      </c>
      <c r="T4159">
        <f>Table1[[#This Row],[Actual_Sales]]-Table1[[#This Row],[COGS]]</f>
        <v>-38</v>
      </c>
      <c r="U4159">
        <v>-40</v>
      </c>
      <c r="V4159">
        <f>Table1[[#This Row],[Gross_Margin]]-Table1[[#This Row],[Budget_Margin]]</f>
        <v>2</v>
      </c>
      <c r="W4159" s="5">
        <f>IF(
Table1[[#This Row],[Budget_Margin]]=0,
"",
IF(
Table1[[#This Row],[Budget_Margin]]&gt;0,
(Table1[[#This Row],[Gross_Margin]]-Table1[[#This Row],[Budget_Margin]]) / Table1[[#This Row],[Budget_Margin]],
(Table1[[#This Row],[Gross_Margin]]-Table1[[#This Row],[Budget_Margin]]) / ABS(Table1[[#This Row],[Budget_Margin]])
)
)</f>
        <v>0.05</v>
      </c>
      <c r="X4159" s="5" t="str">
        <f>IF(Table1[[#This Row],[Margin_Var]]&gt;=0, "Above Budget", "Below Budget")</f>
        <v>Above Budget</v>
      </c>
      <c r="Y4159" s="5">
        <f>IFERROR(Table1[[#This Row],[Gross_Margin]]/Table1[[#This Row],[Actual_Sales]],0)</f>
        <v>-0.19</v>
      </c>
      <c r="Z4159" s="5">
        <f>Table1[[#This Row],[Actual_Profit]]/Table1[[#This Row],[Actual_Sales]]</f>
        <v>-0.755</v>
      </c>
      <c r="AA4159">
        <v>113</v>
      </c>
      <c r="AB4159" s="5">
        <f>IFERROR(Table1[[#This Row],[Expenses]]/Table1[[#This Row],[Actual_Sales]],0)</f>
        <v>0.56499999999999995</v>
      </c>
      <c r="AC4159">
        <v>78</v>
      </c>
      <c r="AD4159">
        <v>2797</v>
      </c>
      <c r="AE4159" s="5">
        <f>IFERROR(Table1[[#This Row],[Inventory]]/Table1[[#This Row],[Actual_Sales]],0)</f>
        <v>13.984999999999999</v>
      </c>
    </row>
    <row r="4160" spans="1:31" x14ac:dyDescent="0.25">
      <c r="A4160">
        <v>3697</v>
      </c>
      <c r="B4160">
        <v>818</v>
      </c>
      <c r="C4160">
        <v>3</v>
      </c>
      <c r="D4160" s="2">
        <v>40787</v>
      </c>
      <c r="E4160">
        <v>147</v>
      </c>
      <c r="F4160">
        <v>170</v>
      </c>
      <c r="G4160">
        <f>Table1[[#This Row],[Actual_Sales]]-Table1[[#This Row],[Budget_Sales]]</f>
        <v>-23</v>
      </c>
      <c r="H4160" s="5">
        <f>IF(
Table1[[#This Row],[Budget_Sales]]=0,
"",
IF(
Table1[[#This Row],[Budget_Sales]]&gt;0,
(Table1[[#This Row],[Actual_Sales]]-Table1[[#This Row],[Budget_Sales]])/Table1[[#This Row],[Budget_Sales]],
(Table1[[#This Row],[Actual_Sales]]-Table1[[#This Row],[Budget_Sales]])/ABS(Table1[[#This Row],[Budget_Sales]])
)
)</f>
        <v>-0.13529411764705881</v>
      </c>
      <c r="I4160" s="5" t="str">
        <f>IF(Table1[[#This Row],[Sales_Var]]&gt;=0,"Above Budget","Below Budget")</f>
        <v>Below Budget</v>
      </c>
      <c r="J4160">
        <f>Table1[[#This Row],[Actual_Sales]]-(Table1[[#This Row],[COGS]]+Table1[[#This Row],[Expenses]])</f>
        <v>-111</v>
      </c>
      <c r="K4160">
        <v>-120</v>
      </c>
      <c r="L4160">
        <f>Table1[[#This Row],[Actual_Profit]]-Table1[[#This Row],[Budget_Profit]]</f>
        <v>9</v>
      </c>
      <c r="M4160" s="5">
        <f>IF(
Table1[[#This Row],[Budget_Profit]]=0,
"",
IF(
Table1[[#This Row],[Budget_Profit]]&gt;0,
(Table1[[#This Row],[Actual_Profit]]-Table1[[#This Row],[Budget_Profit]])/Table1[[#This Row],[Budget_Profit]],
(Table1[[#This Row],[Actual_Profit]]-Table1[[#This Row],[Budget_Profit]])/ABS(Table1[[#This Row],[Budget_Profit]])
)
)</f>
        <v>7.4999999999999997E-2</v>
      </c>
      <c r="N4160" s="5" t="str">
        <f>IF(Table1[[#This Row],[Profit_Var]]&gt;=0, "Above Budget", "Below Budget")</f>
        <v>Above Budget</v>
      </c>
      <c r="O4160">
        <v>162</v>
      </c>
      <c r="P4160">
        <v>200</v>
      </c>
      <c r="Q4160">
        <f>Table1[[#This Row],[COGS]]-Table1[[#This Row],[Budget_COGS]]</f>
        <v>-38</v>
      </c>
      <c r="R4160" s="5">
        <f>IF(
Table1[[#This Row],[Budget_COGS]]=0,
"",
IF(
Table1[[#This Row],[Budget_COGS]]&gt;0,
(Table1[[#This Row],[Budget_COGS]]-Table1[[#This Row],[COGS]]) / Table1[[#This Row],[Budget_COGS]],
(Table1[[#This Row],[Budget_COGS]]-Table1[[#This Row],[COGS]]) / ABS(Table1[[#This Row],[Budget_COGS]])
)
)</f>
        <v>0.19</v>
      </c>
      <c r="S4160" s="5" t="str">
        <f>IF(Table1[[#This Row],[COGS _Var]]&gt;=0, "Above Budget", "Below Budget")</f>
        <v>Below Budget</v>
      </c>
      <c r="T4160">
        <f>Table1[[#This Row],[Actual_Sales]]-Table1[[#This Row],[COGS]]</f>
        <v>-15</v>
      </c>
      <c r="U4160">
        <v>-30</v>
      </c>
      <c r="V4160">
        <f>Table1[[#This Row],[Gross_Margin]]-Table1[[#This Row],[Budget_Margin]]</f>
        <v>15</v>
      </c>
      <c r="W4160" s="5">
        <f>IF(
Table1[[#This Row],[Budget_Margin]]=0,
"",
IF(
Table1[[#This Row],[Budget_Margin]]&gt;0,
(Table1[[#This Row],[Gross_Margin]]-Table1[[#This Row],[Budget_Margin]]) / Table1[[#This Row],[Budget_Margin]],
(Table1[[#This Row],[Gross_Margin]]-Table1[[#This Row],[Budget_Margin]]) / ABS(Table1[[#This Row],[Budget_Margin]])
)
)</f>
        <v>0.5</v>
      </c>
      <c r="X4160" s="5" t="str">
        <f>IF(Table1[[#This Row],[Margin_Var]]&gt;=0, "Above Budget", "Below Budget")</f>
        <v>Above Budget</v>
      </c>
      <c r="Y4160" s="5">
        <f>IFERROR(Table1[[#This Row],[Gross_Margin]]/Table1[[#This Row],[Actual_Sales]],0)</f>
        <v>-0.10204081632653061</v>
      </c>
      <c r="Z4160" s="5">
        <f>Table1[[#This Row],[Actual_Profit]]/Table1[[#This Row],[Actual_Sales]]</f>
        <v>-0.75510204081632648</v>
      </c>
      <c r="AA4160">
        <v>96</v>
      </c>
      <c r="AB4160" s="5">
        <f>IFERROR(Table1[[#This Row],[Expenses]]/Table1[[#This Row],[Actual_Sales]],0)</f>
        <v>0.65306122448979587</v>
      </c>
      <c r="AC4160">
        <v>53</v>
      </c>
      <c r="AD4160">
        <v>3421</v>
      </c>
      <c r="AE4160" s="5">
        <f>IFERROR(Table1[[#This Row],[Inventory]]/Table1[[#This Row],[Actual_Sales]],0)</f>
        <v>23.272108843537413</v>
      </c>
    </row>
    <row r="4161" spans="1:31" x14ac:dyDescent="0.25">
      <c r="A4161">
        <v>2982</v>
      </c>
      <c r="B4161">
        <v>805</v>
      </c>
      <c r="C4161">
        <v>1</v>
      </c>
      <c r="D4161" s="2">
        <v>40664</v>
      </c>
      <c r="E4161">
        <v>105</v>
      </c>
      <c r="F4161">
        <v>130</v>
      </c>
      <c r="G4161">
        <f>Table1[[#This Row],[Actual_Sales]]-Table1[[#This Row],[Budget_Sales]]</f>
        <v>-25</v>
      </c>
      <c r="H4161" s="5">
        <f>IF(
Table1[[#This Row],[Budget_Sales]]=0,
"",
IF(
Table1[[#This Row],[Budget_Sales]]&gt;0,
(Table1[[#This Row],[Actual_Sales]]-Table1[[#This Row],[Budget_Sales]])/Table1[[#This Row],[Budget_Sales]],
(Table1[[#This Row],[Actual_Sales]]-Table1[[#This Row],[Budget_Sales]])/ABS(Table1[[#This Row],[Budget_Sales]])
)
)</f>
        <v>-0.19230769230769232</v>
      </c>
      <c r="I4161" s="5" t="str">
        <f>IF(Table1[[#This Row],[Sales_Var]]&gt;=0,"Above Budget","Below Budget")</f>
        <v>Below Budget</v>
      </c>
      <c r="J4161">
        <f>Table1[[#This Row],[Actual_Sales]]-(Table1[[#This Row],[COGS]]+Table1[[#This Row],[Expenses]])</f>
        <v>-81</v>
      </c>
      <c r="K4161">
        <v>-80</v>
      </c>
      <c r="L4161">
        <f>Table1[[#This Row],[Actual_Profit]]-Table1[[#This Row],[Budget_Profit]]</f>
        <v>-1</v>
      </c>
      <c r="M4161" s="5">
        <f>IF(
Table1[[#This Row],[Budget_Profit]]=0,
"",
IF(
Table1[[#This Row],[Budget_Profit]]&gt;0,
(Table1[[#This Row],[Actual_Profit]]-Table1[[#This Row],[Budget_Profit]])/Table1[[#This Row],[Budget_Profit]],
(Table1[[#This Row],[Actual_Profit]]-Table1[[#This Row],[Budget_Profit]])/ABS(Table1[[#This Row],[Budget_Profit]])
)
)</f>
        <v>-1.2500000000000001E-2</v>
      </c>
      <c r="N4161" s="5" t="str">
        <f>IF(Table1[[#This Row],[Profit_Var]]&gt;=0, "Above Budget", "Below Budget")</f>
        <v>Below Budget</v>
      </c>
      <c r="O4161">
        <v>127</v>
      </c>
      <c r="P4161">
        <v>160</v>
      </c>
      <c r="Q4161">
        <f>Table1[[#This Row],[COGS]]-Table1[[#This Row],[Budget_COGS]]</f>
        <v>-33</v>
      </c>
      <c r="R4161" s="5">
        <f>IF(
Table1[[#This Row],[Budget_COGS]]=0,
"",
IF(
Table1[[#This Row],[Budget_COGS]]&gt;0,
(Table1[[#This Row],[Budget_COGS]]-Table1[[#This Row],[COGS]]) / Table1[[#This Row],[Budget_COGS]],
(Table1[[#This Row],[Budget_COGS]]-Table1[[#This Row],[COGS]]) / ABS(Table1[[#This Row],[Budget_COGS]])
)
)</f>
        <v>0.20624999999999999</v>
      </c>
      <c r="S4161" s="5" t="str">
        <f>IF(Table1[[#This Row],[COGS _Var]]&gt;=0, "Above Budget", "Below Budget")</f>
        <v>Below Budget</v>
      </c>
      <c r="T4161">
        <f>Table1[[#This Row],[Actual_Sales]]-Table1[[#This Row],[COGS]]</f>
        <v>-22</v>
      </c>
      <c r="U4161">
        <v>-30</v>
      </c>
      <c r="V4161">
        <f>Table1[[#This Row],[Gross_Margin]]-Table1[[#This Row],[Budget_Margin]]</f>
        <v>8</v>
      </c>
      <c r="W4161" s="5">
        <f>IF(
Table1[[#This Row],[Budget_Margin]]=0,
"",
IF(
Table1[[#This Row],[Budget_Margin]]&gt;0,
(Table1[[#This Row],[Gross_Margin]]-Table1[[#This Row],[Budget_Margin]]) / Table1[[#This Row],[Budget_Margin]],
(Table1[[#This Row],[Gross_Margin]]-Table1[[#This Row],[Budget_Margin]]) / ABS(Table1[[#This Row],[Budget_Margin]])
)
)</f>
        <v>0.26666666666666666</v>
      </c>
      <c r="X4161" s="5" t="str">
        <f>IF(Table1[[#This Row],[Margin_Var]]&gt;=0, "Above Budget", "Below Budget")</f>
        <v>Above Budget</v>
      </c>
      <c r="Y4161" s="5">
        <f>IFERROR(Table1[[#This Row],[Gross_Margin]]/Table1[[#This Row],[Actual_Sales]],0)</f>
        <v>-0.20952380952380953</v>
      </c>
      <c r="Z4161" s="5">
        <f>Table1[[#This Row],[Actual_Profit]]/Table1[[#This Row],[Actual_Sales]]</f>
        <v>-0.77142857142857146</v>
      </c>
      <c r="AA4161">
        <v>59</v>
      </c>
      <c r="AB4161" s="5">
        <f>IFERROR(Table1[[#This Row],[Expenses]]/Table1[[#This Row],[Actual_Sales]],0)</f>
        <v>0.56190476190476191</v>
      </c>
      <c r="AC4161">
        <v>40</v>
      </c>
      <c r="AD4161">
        <v>1215</v>
      </c>
      <c r="AE4161" s="5">
        <f>IFERROR(Table1[[#This Row],[Inventory]]/Table1[[#This Row],[Actual_Sales]],0)</f>
        <v>11.571428571428571</v>
      </c>
    </row>
    <row r="4162" spans="1:31" x14ac:dyDescent="0.25">
      <c r="A4162">
        <v>2803</v>
      </c>
      <c r="B4162">
        <v>818</v>
      </c>
      <c r="C4162">
        <v>3</v>
      </c>
      <c r="D4162" s="2">
        <v>40634</v>
      </c>
      <c r="E4162">
        <v>169</v>
      </c>
      <c r="F4162">
        <v>190</v>
      </c>
      <c r="G4162">
        <f>Table1[[#This Row],[Actual_Sales]]-Table1[[#This Row],[Budget_Sales]]</f>
        <v>-21</v>
      </c>
      <c r="H4162" s="5">
        <f>IF(
Table1[[#This Row],[Budget_Sales]]=0,
"",
IF(
Table1[[#This Row],[Budget_Sales]]&gt;0,
(Table1[[#This Row],[Actual_Sales]]-Table1[[#This Row],[Budget_Sales]])/Table1[[#This Row],[Budget_Sales]],
(Table1[[#This Row],[Actual_Sales]]-Table1[[#This Row],[Budget_Sales]])/ABS(Table1[[#This Row],[Budget_Sales]])
)
)</f>
        <v>-0.11052631578947368</v>
      </c>
      <c r="I4162" s="5" t="str">
        <f>IF(Table1[[#This Row],[Sales_Var]]&gt;=0,"Above Budget","Below Budget")</f>
        <v>Below Budget</v>
      </c>
      <c r="J4162">
        <f>Table1[[#This Row],[Actual_Sales]]-(Table1[[#This Row],[COGS]]+Table1[[#This Row],[Expenses]])</f>
        <v>-131</v>
      </c>
      <c r="K4162">
        <v>-150</v>
      </c>
      <c r="L4162">
        <f>Table1[[#This Row],[Actual_Profit]]-Table1[[#This Row],[Budget_Profit]]</f>
        <v>19</v>
      </c>
      <c r="M4162" s="5">
        <f>IF(
Table1[[#This Row],[Budget_Profit]]=0,
"",
IF(
Table1[[#This Row],[Budget_Profit]]&gt;0,
(Table1[[#This Row],[Actual_Profit]]-Table1[[#This Row],[Budget_Profit]])/Table1[[#This Row],[Budget_Profit]],
(Table1[[#This Row],[Actual_Profit]]-Table1[[#This Row],[Budget_Profit]])/ABS(Table1[[#This Row],[Budget_Profit]])
)
)</f>
        <v>0.12666666666666668</v>
      </c>
      <c r="N4162" s="5" t="str">
        <f>IF(Table1[[#This Row],[Profit_Var]]&gt;=0, "Above Budget", "Below Budget")</f>
        <v>Above Budget</v>
      </c>
      <c r="O4162">
        <v>191</v>
      </c>
      <c r="P4162">
        <v>240</v>
      </c>
      <c r="Q4162">
        <f>Table1[[#This Row],[COGS]]-Table1[[#This Row],[Budget_COGS]]</f>
        <v>-49</v>
      </c>
      <c r="R4162" s="5">
        <f>IF(
Table1[[#This Row],[Budget_COGS]]=0,
"",
IF(
Table1[[#This Row],[Budget_COGS]]&gt;0,
(Table1[[#This Row],[Budget_COGS]]-Table1[[#This Row],[COGS]]) / Table1[[#This Row],[Budget_COGS]],
(Table1[[#This Row],[Budget_COGS]]-Table1[[#This Row],[COGS]]) / ABS(Table1[[#This Row],[Budget_COGS]])
)
)</f>
        <v>0.20416666666666666</v>
      </c>
      <c r="S4162" s="5" t="str">
        <f>IF(Table1[[#This Row],[COGS _Var]]&gt;=0, "Above Budget", "Below Budget")</f>
        <v>Below Budget</v>
      </c>
      <c r="T4162">
        <f>Table1[[#This Row],[Actual_Sales]]-Table1[[#This Row],[COGS]]</f>
        <v>-22</v>
      </c>
      <c r="U4162">
        <v>-50</v>
      </c>
      <c r="V4162">
        <f>Table1[[#This Row],[Gross_Margin]]-Table1[[#This Row],[Budget_Margin]]</f>
        <v>28</v>
      </c>
      <c r="W4162" s="5">
        <f>IF(
Table1[[#This Row],[Budget_Margin]]=0,
"",
IF(
Table1[[#This Row],[Budget_Margin]]&gt;0,
(Table1[[#This Row],[Gross_Margin]]-Table1[[#This Row],[Budget_Margin]]) / Table1[[#This Row],[Budget_Margin]],
(Table1[[#This Row],[Gross_Margin]]-Table1[[#This Row],[Budget_Margin]]) / ABS(Table1[[#This Row],[Budget_Margin]])
)
)</f>
        <v>0.56000000000000005</v>
      </c>
      <c r="X4162" s="5" t="str">
        <f>IF(Table1[[#This Row],[Margin_Var]]&gt;=0, "Above Budget", "Below Budget")</f>
        <v>Above Budget</v>
      </c>
      <c r="Y4162" s="5">
        <f>IFERROR(Table1[[#This Row],[Gross_Margin]]/Table1[[#This Row],[Actual_Sales]],0)</f>
        <v>-0.13017751479289941</v>
      </c>
      <c r="Z4162" s="5">
        <f>Table1[[#This Row],[Actual_Profit]]/Table1[[#This Row],[Actual_Sales]]</f>
        <v>-0.7751479289940828</v>
      </c>
      <c r="AA4162">
        <v>109</v>
      </c>
      <c r="AB4162" s="5">
        <f>IFERROR(Table1[[#This Row],[Expenses]]/Table1[[#This Row],[Actual_Sales]],0)</f>
        <v>0.6449704142011834</v>
      </c>
      <c r="AC4162">
        <v>63</v>
      </c>
      <c r="AD4162">
        <v>1564</v>
      </c>
      <c r="AE4162" s="5">
        <f>IFERROR(Table1[[#This Row],[Inventory]]/Table1[[#This Row],[Actual_Sales]],0)</f>
        <v>9.2544378698224854</v>
      </c>
    </row>
    <row r="4163" spans="1:31" x14ac:dyDescent="0.25">
      <c r="A4163">
        <v>2065</v>
      </c>
      <c r="B4163">
        <v>714</v>
      </c>
      <c r="C4163">
        <v>3</v>
      </c>
      <c r="D4163" s="2">
        <v>40513</v>
      </c>
      <c r="E4163">
        <v>192</v>
      </c>
      <c r="F4163">
        <v>220</v>
      </c>
      <c r="G4163">
        <f>Table1[[#This Row],[Actual_Sales]]-Table1[[#This Row],[Budget_Sales]]</f>
        <v>-28</v>
      </c>
      <c r="H4163" s="5">
        <f>IF(
Table1[[#This Row],[Budget_Sales]]=0,
"",
IF(
Table1[[#This Row],[Budget_Sales]]&gt;0,
(Table1[[#This Row],[Actual_Sales]]-Table1[[#This Row],[Budget_Sales]])/Table1[[#This Row],[Budget_Sales]],
(Table1[[#This Row],[Actual_Sales]]-Table1[[#This Row],[Budget_Sales]])/ABS(Table1[[#This Row],[Budget_Sales]])
)
)</f>
        <v>-0.12727272727272726</v>
      </c>
      <c r="I4163" s="5" t="str">
        <f>IF(Table1[[#This Row],[Sales_Var]]&gt;=0,"Above Budget","Below Budget")</f>
        <v>Below Budget</v>
      </c>
      <c r="J4163">
        <f>Table1[[#This Row],[Actual_Sales]]-(Table1[[#This Row],[COGS]]+Table1[[#This Row],[Expenses]])</f>
        <v>-149</v>
      </c>
      <c r="K4163">
        <v>-150</v>
      </c>
      <c r="L4163">
        <f>Table1[[#This Row],[Actual_Profit]]-Table1[[#This Row],[Budget_Profit]]</f>
        <v>1</v>
      </c>
      <c r="M4163" s="5">
        <f>IF(
Table1[[#This Row],[Budget_Profit]]=0,
"",
IF(
Table1[[#This Row],[Budget_Profit]]&gt;0,
(Table1[[#This Row],[Actual_Profit]]-Table1[[#This Row],[Budget_Profit]])/Table1[[#This Row],[Budget_Profit]],
(Table1[[#This Row],[Actual_Profit]]-Table1[[#This Row],[Budget_Profit]])/ABS(Table1[[#This Row],[Budget_Profit]])
)
)</f>
        <v>6.6666666666666671E-3</v>
      </c>
      <c r="N4163" s="5" t="str">
        <f>IF(Table1[[#This Row],[Profit_Var]]&gt;=0, "Above Budget", "Below Budget")</f>
        <v>Above Budget</v>
      </c>
      <c r="O4163">
        <v>224</v>
      </c>
      <c r="P4163">
        <v>260</v>
      </c>
      <c r="Q4163">
        <f>Table1[[#This Row],[COGS]]-Table1[[#This Row],[Budget_COGS]]</f>
        <v>-36</v>
      </c>
      <c r="R4163" s="5">
        <f>IF(
Table1[[#This Row],[Budget_COGS]]=0,
"",
IF(
Table1[[#This Row],[Budget_COGS]]&gt;0,
(Table1[[#This Row],[Budget_COGS]]-Table1[[#This Row],[COGS]]) / Table1[[#This Row],[Budget_COGS]],
(Table1[[#This Row],[Budget_COGS]]-Table1[[#This Row],[COGS]]) / ABS(Table1[[#This Row],[Budget_COGS]])
)
)</f>
        <v>0.13846153846153847</v>
      </c>
      <c r="S4163" s="5" t="str">
        <f>IF(Table1[[#This Row],[COGS _Var]]&gt;=0, "Above Budget", "Below Budget")</f>
        <v>Below Budget</v>
      </c>
      <c r="T4163">
        <f>Table1[[#This Row],[Actual_Sales]]-Table1[[#This Row],[COGS]]</f>
        <v>-32</v>
      </c>
      <c r="U4163">
        <v>-40</v>
      </c>
      <c r="V4163">
        <f>Table1[[#This Row],[Gross_Margin]]-Table1[[#This Row],[Budget_Margin]]</f>
        <v>8</v>
      </c>
      <c r="W4163" s="5">
        <f>IF(
Table1[[#This Row],[Budget_Margin]]=0,
"",
IF(
Table1[[#This Row],[Budget_Margin]]&gt;0,
(Table1[[#This Row],[Gross_Margin]]-Table1[[#This Row],[Budget_Margin]]) / Table1[[#This Row],[Budget_Margin]],
(Table1[[#This Row],[Gross_Margin]]-Table1[[#This Row],[Budget_Margin]]) / ABS(Table1[[#This Row],[Budget_Margin]])
)
)</f>
        <v>0.2</v>
      </c>
      <c r="X4163" s="5" t="str">
        <f>IF(Table1[[#This Row],[Margin_Var]]&gt;=0, "Above Budget", "Below Budget")</f>
        <v>Above Budget</v>
      </c>
      <c r="Y4163" s="5">
        <f>IFERROR(Table1[[#This Row],[Gross_Margin]]/Table1[[#This Row],[Actual_Sales]],0)</f>
        <v>-0.16666666666666666</v>
      </c>
      <c r="Z4163" s="5">
        <f>Table1[[#This Row],[Actual_Profit]]/Table1[[#This Row],[Actual_Sales]]</f>
        <v>-0.77604166666666663</v>
      </c>
      <c r="AA4163">
        <v>117</v>
      </c>
      <c r="AB4163" s="5">
        <f>IFERROR(Table1[[#This Row],[Expenses]]/Table1[[#This Row],[Actual_Sales]],0)</f>
        <v>0.609375</v>
      </c>
      <c r="AC4163">
        <v>73</v>
      </c>
      <c r="AD4163">
        <v>4216</v>
      </c>
      <c r="AE4163" s="5">
        <f>IFERROR(Table1[[#This Row],[Inventory]]/Table1[[#This Row],[Actual_Sales]],0)</f>
        <v>21.958333333333332</v>
      </c>
    </row>
    <row r="4164" spans="1:31" x14ac:dyDescent="0.25">
      <c r="A4164">
        <v>3829</v>
      </c>
      <c r="B4164">
        <v>650</v>
      </c>
      <c r="C4164">
        <v>3</v>
      </c>
      <c r="D4164" s="2">
        <v>40817</v>
      </c>
      <c r="E4164">
        <v>139</v>
      </c>
      <c r="F4164">
        <v>190</v>
      </c>
      <c r="G4164">
        <f>Table1[[#This Row],[Actual_Sales]]-Table1[[#This Row],[Budget_Sales]]</f>
        <v>-51</v>
      </c>
      <c r="H4164" s="5">
        <f>IF(
Table1[[#This Row],[Budget_Sales]]=0,
"",
IF(
Table1[[#This Row],[Budget_Sales]]&gt;0,
(Table1[[#This Row],[Actual_Sales]]-Table1[[#This Row],[Budget_Sales]])/Table1[[#This Row],[Budget_Sales]],
(Table1[[#This Row],[Actual_Sales]]-Table1[[#This Row],[Budget_Sales]])/ABS(Table1[[#This Row],[Budget_Sales]])
)
)</f>
        <v>-0.26842105263157895</v>
      </c>
      <c r="I4164" s="5" t="str">
        <f>IF(Table1[[#This Row],[Sales_Var]]&gt;=0,"Above Budget","Below Budget")</f>
        <v>Below Budget</v>
      </c>
      <c r="J4164">
        <f>Table1[[#This Row],[Actual_Sales]]-(Table1[[#This Row],[COGS]]+Table1[[#This Row],[Expenses]])</f>
        <v>-108</v>
      </c>
      <c r="K4164">
        <v>-100</v>
      </c>
      <c r="L4164">
        <f>Table1[[#This Row],[Actual_Profit]]-Table1[[#This Row],[Budget_Profit]]</f>
        <v>-8</v>
      </c>
      <c r="M4164" s="5">
        <f>IF(
Table1[[#This Row],[Budget_Profit]]=0,
"",
IF(
Table1[[#This Row],[Budget_Profit]]&gt;0,
(Table1[[#This Row],[Actual_Profit]]-Table1[[#This Row],[Budget_Profit]])/Table1[[#This Row],[Budget_Profit]],
(Table1[[#This Row],[Actual_Profit]]-Table1[[#This Row],[Budget_Profit]])/ABS(Table1[[#This Row],[Budget_Profit]])
)
)</f>
        <v>-0.08</v>
      </c>
      <c r="N4164" s="5" t="str">
        <f>IF(Table1[[#This Row],[Profit_Var]]&gt;=0, "Above Budget", "Below Budget")</f>
        <v>Below Budget</v>
      </c>
      <c r="O4164">
        <v>154</v>
      </c>
      <c r="P4164">
        <v>220</v>
      </c>
      <c r="Q4164">
        <f>Table1[[#This Row],[COGS]]-Table1[[#This Row],[Budget_COGS]]</f>
        <v>-66</v>
      </c>
      <c r="R4164" s="5">
        <f>IF(
Table1[[#This Row],[Budget_COGS]]=0,
"",
IF(
Table1[[#This Row],[Budget_COGS]]&gt;0,
(Table1[[#This Row],[Budget_COGS]]-Table1[[#This Row],[COGS]]) / Table1[[#This Row],[Budget_COGS]],
(Table1[[#This Row],[Budget_COGS]]-Table1[[#This Row],[COGS]]) / ABS(Table1[[#This Row],[Budget_COGS]])
)
)</f>
        <v>0.3</v>
      </c>
      <c r="S4164" s="5" t="str">
        <f>IF(Table1[[#This Row],[COGS _Var]]&gt;=0, "Above Budget", "Below Budget")</f>
        <v>Below Budget</v>
      </c>
      <c r="T4164">
        <f>Table1[[#This Row],[Actual_Sales]]-Table1[[#This Row],[COGS]]</f>
        <v>-15</v>
      </c>
      <c r="U4164">
        <v>-30</v>
      </c>
      <c r="V4164">
        <f>Table1[[#This Row],[Gross_Margin]]-Table1[[#This Row],[Budget_Margin]]</f>
        <v>15</v>
      </c>
      <c r="W4164" s="5">
        <f>IF(
Table1[[#This Row],[Budget_Margin]]=0,
"",
IF(
Table1[[#This Row],[Budget_Margin]]&gt;0,
(Table1[[#This Row],[Gross_Margin]]-Table1[[#This Row],[Budget_Margin]]) / Table1[[#This Row],[Budget_Margin]],
(Table1[[#This Row],[Gross_Margin]]-Table1[[#This Row],[Budget_Margin]]) / ABS(Table1[[#This Row],[Budget_Margin]])
)
)</f>
        <v>0.5</v>
      </c>
      <c r="X4164" s="5" t="str">
        <f>IF(Table1[[#This Row],[Margin_Var]]&gt;=0, "Above Budget", "Below Budget")</f>
        <v>Above Budget</v>
      </c>
      <c r="Y4164" s="5">
        <f>IFERROR(Table1[[#This Row],[Gross_Margin]]/Table1[[#This Row],[Actual_Sales]],0)</f>
        <v>-0.1079136690647482</v>
      </c>
      <c r="Z4164" s="5">
        <f>Table1[[#This Row],[Actual_Profit]]/Table1[[#This Row],[Actual_Sales]]</f>
        <v>-0.7769784172661871</v>
      </c>
      <c r="AA4164">
        <v>93</v>
      </c>
      <c r="AB4164" s="5">
        <f>IFERROR(Table1[[#This Row],[Expenses]]/Table1[[#This Row],[Actual_Sales]],0)</f>
        <v>0.6690647482014388</v>
      </c>
      <c r="AC4164">
        <v>50</v>
      </c>
      <c r="AD4164">
        <v>3654</v>
      </c>
      <c r="AE4164" s="5">
        <f>IFERROR(Table1[[#This Row],[Inventory]]/Table1[[#This Row],[Actual_Sales]],0)</f>
        <v>26.287769784172664</v>
      </c>
    </row>
    <row r="4165" spans="1:31" x14ac:dyDescent="0.25">
      <c r="A4165">
        <v>1178</v>
      </c>
      <c r="B4165">
        <v>707</v>
      </c>
      <c r="C4165">
        <v>3</v>
      </c>
      <c r="D4165" s="2">
        <v>40360</v>
      </c>
      <c r="E4165">
        <v>202</v>
      </c>
      <c r="F4165">
        <v>250</v>
      </c>
      <c r="G4165">
        <f>Table1[[#This Row],[Actual_Sales]]-Table1[[#This Row],[Budget_Sales]]</f>
        <v>-48</v>
      </c>
      <c r="H4165" s="5">
        <f>IF(
Table1[[#This Row],[Budget_Sales]]=0,
"",
IF(
Table1[[#This Row],[Budget_Sales]]&gt;0,
(Table1[[#This Row],[Actual_Sales]]-Table1[[#This Row],[Budget_Sales]])/Table1[[#This Row],[Budget_Sales]],
(Table1[[#This Row],[Actual_Sales]]-Table1[[#This Row],[Budget_Sales]])/ABS(Table1[[#This Row],[Budget_Sales]])
)
)</f>
        <v>-0.192</v>
      </c>
      <c r="I4165" s="5" t="str">
        <f>IF(Table1[[#This Row],[Sales_Var]]&gt;=0,"Above Budget","Below Budget")</f>
        <v>Below Budget</v>
      </c>
      <c r="J4165">
        <f>Table1[[#This Row],[Actual_Sales]]-(Table1[[#This Row],[COGS]]+Table1[[#This Row],[Expenses]])</f>
        <v>-157</v>
      </c>
      <c r="K4165">
        <v>-150</v>
      </c>
      <c r="L4165">
        <f>Table1[[#This Row],[Actual_Profit]]-Table1[[#This Row],[Budget_Profit]]</f>
        <v>-7</v>
      </c>
      <c r="M4165" s="5">
        <f>IF(
Table1[[#This Row],[Budget_Profit]]=0,
"",
IF(
Table1[[#This Row],[Budget_Profit]]&gt;0,
(Table1[[#This Row],[Actual_Profit]]-Table1[[#This Row],[Budget_Profit]])/Table1[[#This Row],[Budget_Profit]],
(Table1[[#This Row],[Actual_Profit]]-Table1[[#This Row],[Budget_Profit]])/ABS(Table1[[#This Row],[Budget_Profit]])
)
)</f>
        <v>-4.6666666666666669E-2</v>
      </c>
      <c r="N4165" s="5" t="str">
        <f>IF(Table1[[#This Row],[Profit_Var]]&gt;=0, "Above Budget", "Below Budget")</f>
        <v>Below Budget</v>
      </c>
      <c r="O4165">
        <v>238</v>
      </c>
      <c r="P4165">
        <v>290</v>
      </c>
      <c r="Q4165">
        <f>Table1[[#This Row],[COGS]]-Table1[[#This Row],[Budget_COGS]]</f>
        <v>-52</v>
      </c>
      <c r="R4165" s="5">
        <f>IF(
Table1[[#This Row],[Budget_COGS]]=0,
"",
IF(
Table1[[#This Row],[Budget_COGS]]&gt;0,
(Table1[[#This Row],[Budget_COGS]]-Table1[[#This Row],[COGS]]) / Table1[[#This Row],[Budget_COGS]],
(Table1[[#This Row],[Budget_COGS]]-Table1[[#This Row],[COGS]]) / ABS(Table1[[#This Row],[Budget_COGS]])
)
)</f>
        <v>0.1793103448275862</v>
      </c>
      <c r="S4165" s="5" t="str">
        <f>IF(Table1[[#This Row],[COGS _Var]]&gt;=0, "Above Budget", "Below Budget")</f>
        <v>Below Budget</v>
      </c>
      <c r="T4165">
        <f>Table1[[#This Row],[Actual_Sales]]-Table1[[#This Row],[COGS]]</f>
        <v>-36</v>
      </c>
      <c r="U4165">
        <v>-40</v>
      </c>
      <c r="V4165">
        <f>Table1[[#This Row],[Gross_Margin]]-Table1[[#This Row],[Budget_Margin]]</f>
        <v>4</v>
      </c>
      <c r="W4165" s="5">
        <f>IF(
Table1[[#This Row],[Budget_Margin]]=0,
"",
IF(
Table1[[#This Row],[Budget_Margin]]&gt;0,
(Table1[[#This Row],[Gross_Margin]]-Table1[[#This Row],[Budget_Margin]]) / Table1[[#This Row],[Budget_Margin]],
(Table1[[#This Row],[Gross_Margin]]-Table1[[#This Row],[Budget_Margin]]) / ABS(Table1[[#This Row],[Budget_Margin]])
)
)</f>
        <v>0.1</v>
      </c>
      <c r="X4165" s="5" t="str">
        <f>IF(Table1[[#This Row],[Margin_Var]]&gt;=0, "Above Budget", "Below Budget")</f>
        <v>Above Budget</v>
      </c>
      <c r="Y4165" s="5">
        <f>IFERROR(Table1[[#This Row],[Gross_Margin]]/Table1[[#This Row],[Actual_Sales]],0)</f>
        <v>-0.17821782178217821</v>
      </c>
      <c r="Z4165" s="5">
        <f>Table1[[#This Row],[Actual_Profit]]/Table1[[#This Row],[Actual_Sales]]</f>
        <v>-0.77722772277227725</v>
      </c>
      <c r="AA4165">
        <v>121</v>
      </c>
      <c r="AB4165" s="5">
        <f>IFERROR(Table1[[#This Row],[Expenses]]/Table1[[#This Row],[Actual_Sales]],0)</f>
        <v>0.59900990099009899</v>
      </c>
      <c r="AC4165">
        <v>78</v>
      </c>
      <c r="AD4165">
        <v>2797</v>
      </c>
      <c r="AE4165" s="5">
        <f>IFERROR(Table1[[#This Row],[Inventory]]/Table1[[#This Row],[Actual_Sales]],0)</f>
        <v>13.846534653465346</v>
      </c>
    </row>
    <row r="4166" spans="1:31" x14ac:dyDescent="0.25">
      <c r="A4166">
        <v>715</v>
      </c>
      <c r="B4166">
        <v>209</v>
      </c>
      <c r="C4166">
        <v>1</v>
      </c>
      <c r="D4166" s="2">
        <v>40299</v>
      </c>
      <c r="E4166">
        <v>106</v>
      </c>
      <c r="F4166">
        <v>130</v>
      </c>
      <c r="G4166">
        <f>Table1[[#This Row],[Actual_Sales]]-Table1[[#This Row],[Budget_Sales]]</f>
        <v>-24</v>
      </c>
      <c r="H4166" s="5">
        <f>IF(
Table1[[#This Row],[Budget_Sales]]=0,
"",
IF(
Table1[[#This Row],[Budget_Sales]]&gt;0,
(Table1[[#This Row],[Actual_Sales]]-Table1[[#This Row],[Budget_Sales]])/Table1[[#This Row],[Budget_Sales]],
(Table1[[#This Row],[Actual_Sales]]-Table1[[#This Row],[Budget_Sales]])/ABS(Table1[[#This Row],[Budget_Sales]])
)
)</f>
        <v>-0.18461538461538463</v>
      </c>
      <c r="I4166" s="5" t="str">
        <f>IF(Table1[[#This Row],[Sales_Var]]&gt;=0,"Above Budget","Below Budget")</f>
        <v>Below Budget</v>
      </c>
      <c r="J4166">
        <f>Table1[[#This Row],[Actual_Sales]]-(Table1[[#This Row],[COGS]]+Table1[[#This Row],[Expenses]])</f>
        <v>-84</v>
      </c>
      <c r="K4166">
        <v>-80</v>
      </c>
      <c r="L4166">
        <f>Table1[[#This Row],[Actual_Profit]]-Table1[[#This Row],[Budget_Profit]]</f>
        <v>-4</v>
      </c>
      <c r="M4166" s="5">
        <f>IF(
Table1[[#This Row],[Budget_Profit]]=0,
"",
IF(
Table1[[#This Row],[Budget_Profit]]&gt;0,
(Table1[[#This Row],[Actual_Profit]]-Table1[[#This Row],[Budget_Profit]])/Table1[[#This Row],[Budget_Profit]],
(Table1[[#This Row],[Actual_Profit]]-Table1[[#This Row],[Budget_Profit]])/ABS(Table1[[#This Row],[Budget_Profit]])
)
)</f>
        <v>-0.05</v>
      </c>
      <c r="N4166" s="5" t="str">
        <f>IF(Table1[[#This Row],[Profit_Var]]&gt;=0, "Above Budget", "Below Budget")</f>
        <v>Below Budget</v>
      </c>
      <c r="O4166">
        <v>127</v>
      </c>
      <c r="P4166">
        <v>160</v>
      </c>
      <c r="Q4166">
        <f>Table1[[#This Row],[COGS]]-Table1[[#This Row],[Budget_COGS]]</f>
        <v>-33</v>
      </c>
      <c r="R4166" s="5">
        <f>IF(
Table1[[#This Row],[Budget_COGS]]=0,
"",
IF(
Table1[[#This Row],[Budget_COGS]]&gt;0,
(Table1[[#This Row],[Budget_COGS]]-Table1[[#This Row],[COGS]]) / Table1[[#This Row],[Budget_COGS]],
(Table1[[#This Row],[Budget_COGS]]-Table1[[#This Row],[COGS]]) / ABS(Table1[[#This Row],[Budget_COGS]])
)
)</f>
        <v>0.20624999999999999</v>
      </c>
      <c r="S4166" s="5" t="str">
        <f>IF(Table1[[#This Row],[COGS _Var]]&gt;=0, "Above Budget", "Below Budget")</f>
        <v>Below Budget</v>
      </c>
      <c r="T4166">
        <f>Table1[[#This Row],[Actual_Sales]]-Table1[[#This Row],[COGS]]</f>
        <v>-21</v>
      </c>
      <c r="U4166">
        <v>-30</v>
      </c>
      <c r="V4166">
        <f>Table1[[#This Row],[Gross_Margin]]-Table1[[#This Row],[Budget_Margin]]</f>
        <v>9</v>
      </c>
      <c r="W4166" s="5">
        <f>IF(
Table1[[#This Row],[Budget_Margin]]=0,
"",
IF(
Table1[[#This Row],[Budget_Margin]]&gt;0,
(Table1[[#This Row],[Gross_Margin]]-Table1[[#This Row],[Budget_Margin]]) / Table1[[#This Row],[Budget_Margin]],
(Table1[[#This Row],[Gross_Margin]]-Table1[[#This Row],[Budget_Margin]]) / ABS(Table1[[#This Row],[Budget_Margin]])
)
)</f>
        <v>0.3</v>
      </c>
      <c r="X4166" s="5" t="str">
        <f>IF(Table1[[#This Row],[Margin_Var]]&gt;=0, "Above Budget", "Below Budget")</f>
        <v>Above Budget</v>
      </c>
      <c r="Y4166" s="5">
        <f>IFERROR(Table1[[#This Row],[Gross_Margin]]/Table1[[#This Row],[Actual_Sales]],0)</f>
        <v>-0.19811320754716982</v>
      </c>
      <c r="Z4166" s="5">
        <f>Table1[[#This Row],[Actual_Profit]]/Table1[[#This Row],[Actual_Sales]]</f>
        <v>-0.79245283018867929</v>
      </c>
      <c r="AA4166">
        <v>63</v>
      </c>
      <c r="AB4166" s="5">
        <f>IFERROR(Table1[[#This Row],[Expenses]]/Table1[[#This Row],[Actual_Sales]],0)</f>
        <v>0.59433962264150941</v>
      </c>
      <c r="AC4166">
        <v>40</v>
      </c>
      <c r="AD4166">
        <v>1215</v>
      </c>
      <c r="AE4166" s="5">
        <f>IFERROR(Table1[[#This Row],[Inventory]]/Table1[[#This Row],[Actual_Sales]],0)</f>
        <v>11.462264150943396</v>
      </c>
    </row>
    <row r="4167" spans="1:31" x14ac:dyDescent="0.25">
      <c r="A4167">
        <v>3442</v>
      </c>
      <c r="B4167">
        <v>530</v>
      </c>
      <c r="C4167">
        <v>3</v>
      </c>
      <c r="D4167" s="2">
        <v>40756</v>
      </c>
      <c r="E4167">
        <v>165</v>
      </c>
      <c r="F4167">
        <v>200</v>
      </c>
      <c r="G4167">
        <f>Table1[[#This Row],[Actual_Sales]]-Table1[[#This Row],[Budget_Sales]]</f>
        <v>-35</v>
      </c>
      <c r="H4167" s="5">
        <f>IF(
Table1[[#This Row],[Budget_Sales]]=0,
"",
IF(
Table1[[#This Row],[Budget_Sales]]&gt;0,
(Table1[[#This Row],[Actual_Sales]]-Table1[[#This Row],[Budget_Sales]])/Table1[[#This Row],[Budget_Sales]],
(Table1[[#This Row],[Actual_Sales]]-Table1[[#This Row],[Budget_Sales]])/ABS(Table1[[#This Row],[Budget_Sales]])
)
)</f>
        <v>-0.17499999999999999</v>
      </c>
      <c r="I4167" s="5" t="str">
        <f>IF(Table1[[#This Row],[Sales_Var]]&gt;=0,"Above Budget","Below Budget")</f>
        <v>Below Budget</v>
      </c>
      <c r="J4167">
        <f>Table1[[#This Row],[Actual_Sales]]-(Table1[[#This Row],[COGS]]+Table1[[#This Row],[Expenses]])</f>
        <v>-131</v>
      </c>
      <c r="K4167">
        <v>-140</v>
      </c>
      <c r="L4167">
        <f>Table1[[#This Row],[Actual_Profit]]-Table1[[#This Row],[Budget_Profit]]</f>
        <v>9</v>
      </c>
      <c r="M4167" s="5">
        <f>IF(
Table1[[#This Row],[Budget_Profit]]=0,
"",
IF(
Table1[[#This Row],[Budget_Profit]]&gt;0,
(Table1[[#This Row],[Actual_Profit]]-Table1[[#This Row],[Budget_Profit]])/Table1[[#This Row],[Budget_Profit]],
(Table1[[#This Row],[Actual_Profit]]-Table1[[#This Row],[Budget_Profit]])/ABS(Table1[[#This Row],[Budget_Profit]])
)
)</f>
        <v>6.4285714285714279E-2</v>
      </c>
      <c r="N4167" s="5" t="str">
        <f>IF(Table1[[#This Row],[Profit_Var]]&gt;=0, "Above Budget", "Below Budget")</f>
        <v>Above Budget</v>
      </c>
      <c r="O4167">
        <v>196</v>
      </c>
      <c r="P4167">
        <v>240</v>
      </c>
      <c r="Q4167">
        <f>Table1[[#This Row],[COGS]]-Table1[[#This Row],[Budget_COGS]]</f>
        <v>-44</v>
      </c>
      <c r="R4167" s="5">
        <f>IF(
Table1[[#This Row],[Budget_COGS]]=0,
"",
IF(
Table1[[#This Row],[Budget_COGS]]&gt;0,
(Table1[[#This Row],[Budget_COGS]]-Table1[[#This Row],[COGS]]) / Table1[[#This Row],[Budget_COGS]],
(Table1[[#This Row],[Budget_COGS]]-Table1[[#This Row],[COGS]]) / ABS(Table1[[#This Row],[Budget_COGS]])
)
)</f>
        <v>0.18333333333333332</v>
      </c>
      <c r="S4167" s="5" t="str">
        <f>IF(Table1[[#This Row],[COGS _Var]]&gt;=0, "Above Budget", "Below Budget")</f>
        <v>Below Budget</v>
      </c>
      <c r="T4167">
        <f>Table1[[#This Row],[Actual_Sales]]-Table1[[#This Row],[COGS]]</f>
        <v>-31</v>
      </c>
      <c r="U4167">
        <v>-40</v>
      </c>
      <c r="V4167">
        <f>Table1[[#This Row],[Gross_Margin]]-Table1[[#This Row],[Budget_Margin]]</f>
        <v>9</v>
      </c>
      <c r="W4167" s="5">
        <f>IF(
Table1[[#This Row],[Budget_Margin]]=0,
"",
IF(
Table1[[#This Row],[Budget_Margin]]&gt;0,
(Table1[[#This Row],[Gross_Margin]]-Table1[[#This Row],[Budget_Margin]]) / Table1[[#This Row],[Budget_Margin]],
(Table1[[#This Row],[Gross_Margin]]-Table1[[#This Row],[Budget_Margin]]) / ABS(Table1[[#This Row],[Budget_Margin]])
)
)</f>
        <v>0.22500000000000001</v>
      </c>
      <c r="X4167" s="5" t="str">
        <f>IF(Table1[[#This Row],[Margin_Var]]&gt;=0, "Above Budget", "Below Budget")</f>
        <v>Above Budget</v>
      </c>
      <c r="Y4167" s="5">
        <f>IFERROR(Table1[[#This Row],[Gross_Margin]]/Table1[[#This Row],[Actual_Sales]],0)</f>
        <v>-0.18787878787878787</v>
      </c>
      <c r="Z4167" s="5">
        <f>Table1[[#This Row],[Actual_Profit]]/Table1[[#This Row],[Actual_Sales]]</f>
        <v>-0.79393939393939394</v>
      </c>
      <c r="AA4167">
        <v>100</v>
      </c>
      <c r="AB4167" s="5">
        <f>IFERROR(Table1[[#This Row],[Expenses]]/Table1[[#This Row],[Actual_Sales]],0)</f>
        <v>0.60606060606060608</v>
      </c>
      <c r="AC4167">
        <v>64</v>
      </c>
      <c r="AD4167">
        <v>3139</v>
      </c>
      <c r="AE4167" s="5">
        <f>IFERROR(Table1[[#This Row],[Inventory]]/Table1[[#This Row],[Actual_Sales]],0)</f>
        <v>19.024242424242424</v>
      </c>
    </row>
    <row r="4168" spans="1:31" x14ac:dyDescent="0.25">
      <c r="A4168">
        <v>3350</v>
      </c>
      <c r="B4168">
        <v>914</v>
      </c>
      <c r="C4168">
        <v>10</v>
      </c>
      <c r="D4168" s="2">
        <v>40725</v>
      </c>
      <c r="E4168">
        <v>196</v>
      </c>
      <c r="F4168">
        <v>150</v>
      </c>
      <c r="G4168">
        <f>Table1[[#This Row],[Actual_Sales]]-Table1[[#This Row],[Budget_Sales]]</f>
        <v>46</v>
      </c>
      <c r="H4168" s="5">
        <f>IF(
Table1[[#This Row],[Budget_Sales]]=0,
"",
IF(
Table1[[#This Row],[Budget_Sales]]&gt;0,
(Table1[[#This Row],[Actual_Sales]]-Table1[[#This Row],[Budget_Sales]])/Table1[[#This Row],[Budget_Sales]],
(Table1[[#This Row],[Actual_Sales]]-Table1[[#This Row],[Budget_Sales]])/ABS(Table1[[#This Row],[Budget_Sales]])
)
)</f>
        <v>0.30666666666666664</v>
      </c>
      <c r="I4168" s="5" t="str">
        <f>IF(Table1[[#This Row],[Sales_Var]]&gt;=0,"Above Budget","Below Budget")</f>
        <v>Above Budget</v>
      </c>
      <c r="J4168">
        <f>Table1[[#This Row],[Actual_Sales]]-(Table1[[#This Row],[COGS]]+Table1[[#This Row],[Expenses]])</f>
        <v>-159</v>
      </c>
      <c r="K4168">
        <v>-110</v>
      </c>
      <c r="L4168">
        <f>Table1[[#This Row],[Actual_Profit]]-Table1[[#This Row],[Budget_Profit]]</f>
        <v>-49</v>
      </c>
      <c r="M4168" s="5">
        <f>IF(
Table1[[#This Row],[Budget_Profit]]=0,
"",
IF(
Table1[[#This Row],[Budget_Profit]]&gt;0,
(Table1[[#This Row],[Actual_Profit]]-Table1[[#This Row],[Budget_Profit]])/Table1[[#This Row],[Budget_Profit]],
(Table1[[#This Row],[Actual_Profit]]-Table1[[#This Row],[Budget_Profit]])/ABS(Table1[[#This Row],[Budget_Profit]])
)
)</f>
        <v>-0.44545454545454544</v>
      </c>
      <c r="N4168" s="5" t="str">
        <f>IF(Table1[[#This Row],[Profit_Var]]&gt;=0, "Above Budget", "Below Budget")</f>
        <v>Below Budget</v>
      </c>
      <c r="O4168">
        <v>260</v>
      </c>
      <c r="P4168">
        <v>190</v>
      </c>
      <c r="Q4168">
        <f>Table1[[#This Row],[COGS]]-Table1[[#This Row],[Budget_COGS]]</f>
        <v>70</v>
      </c>
      <c r="R4168" s="5">
        <f>IF(
Table1[[#This Row],[Budget_COGS]]=0,
"",
IF(
Table1[[#This Row],[Budget_COGS]]&gt;0,
(Table1[[#This Row],[Budget_COGS]]-Table1[[#This Row],[COGS]]) / Table1[[#This Row],[Budget_COGS]],
(Table1[[#This Row],[Budget_COGS]]-Table1[[#This Row],[COGS]]) / ABS(Table1[[#This Row],[Budget_COGS]])
)
)</f>
        <v>-0.36842105263157893</v>
      </c>
      <c r="S4168" s="5" t="str">
        <f>IF(Table1[[#This Row],[COGS _Var]]&gt;=0, "Above Budget", "Below Budget")</f>
        <v>Above Budget</v>
      </c>
      <c r="T4168">
        <f>Table1[[#This Row],[Actual_Sales]]-Table1[[#This Row],[COGS]]</f>
        <v>-64</v>
      </c>
      <c r="U4168">
        <v>-40</v>
      </c>
      <c r="V4168">
        <f>Table1[[#This Row],[Gross_Margin]]-Table1[[#This Row],[Budget_Margin]]</f>
        <v>-24</v>
      </c>
      <c r="W4168" s="5">
        <f>IF(
Table1[[#This Row],[Budget_Margin]]=0,
"",
IF(
Table1[[#This Row],[Budget_Margin]]&gt;0,
(Table1[[#This Row],[Gross_Margin]]-Table1[[#This Row],[Budget_Margin]]) / Table1[[#This Row],[Budget_Margin]],
(Table1[[#This Row],[Gross_Margin]]-Table1[[#This Row],[Budget_Margin]]) / ABS(Table1[[#This Row],[Budget_Margin]])
)
)</f>
        <v>-0.6</v>
      </c>
      <c r="X4168" s="5" t="str">
        <f>IF(Table1[[#This Row],[Margin_Var]]&gt;=0, "Above Budget", "Below Budget")</f>
        <v>Below Budget</v>
      </c>
      <c r="Y4168" s="5">
        <f>IFERROR(Table1[[#This Row],[Gross_Margin]]/Table1[[#This Row],[Actual_Sales]],0)</f>
        <v>-0.32653061224489793</v>
      </c>
      <c r="Z4168" s="5">
        <f>Table1[[#This Row],[Actual_Profit]]/Table1[[#This Row],[Actual_Sales]]</f>
        <v>-0.81122448979591832</v>
      </c>
      <c r="AA4168">
        <v>95</v>
      </c>
      <c r="AB4168" s="5">
        <f>IFERROR(Table1[[#This Row],[Expenses]]/Table1[[#This Row],[Actual_Sales]],0)</f>
        <v>0.48469387755102039</v>
      </c>
      <c r="AC4168">
        <v>80</v>
      </c>
      <c r="AD4168">
        <v>3076</v>
      </c>
      <c r="AE4168" s="5">
        <f>IFERROR(Table1[[#This Row],[Inventory]]/Table1[[#This Row],[Actual_Sales]],0)</f>
        <v>15.693877551020408</v>
      </c>
    </row>
    <row r="4169" spans="1:31" x14ac:dyDescent="0.25">
      <c r="A4169">
        <v>3170</v>
      </c>
      <c r="B4169">
        <v>925</v>
      </c>
      <c r="C4169">
        <v>3</v>
      </c>
      <c r="D4169" s="2">
        <v>40695</v>
      </c>
      <c r="E4169">
        <v>167</v>
      </c>
      <c r="F4169">
        <v>210</v>
      </c>
      <c r="G4169">
        <f>Table1[[#This Row],[Actual_Sales]]-Table1[[#This Row],[Budget_Sales]]</f>
        <v>-43</v>
      </c>
      <c r="H4169" s="5">
        <f>IF(
Table1[[#This Row],[Budget_Sales]]=0,
"",
IF(
Table1[[#This Row],[Budget_Sales]]&gt;0,
(Table1[[#This Row],[Actual_Sales]]-Table1[[#This Row],[Budget_Sales]])/Table1[[#This Row],[Budget_Sales]],
(Table1[[#This Row],[Actual_Sales]]-Table1[[#This Row],[Budget_Sales]])/ABS(Table1[[#This Row],[Budget_Sales]])
)
)</f>
        <v>-0.20476190476190476</v>
      </c>
      <c r="I4169" s="5" t="str">
        <f>IF(Table1[[#This Row],[Sales_Var]]&gt;=0,"Above Budget","Below Budget")</f>
        <v>Below Budget</v>
      </c>
      <c r="J4169">
        <f>Table1[[#This Row],[Actual_Sales]]-(Table1[[#This Row],[COGS]]+Table1[[#This Row],[Expenses]])</f>
        <v>-136</v>
      </c>
      <c r="K4169">
        <v>-140</v>
      </c>
      <c r="L4169">
        <f>Table1[[#This Row],[Actual_Profit]]-Table1[[#This Row],[Budget_Profit]]</f>
        <v>4</v>
      </c>
      <c r="M4169" s="5">
        <f>IF(
Table1[[#This Row],[Budget_Profit]]=0,
"",
IF(
Table1[[#This Row],[Budget_Profit]]&gt;0,
(Table1[[#This Row],[Actual_Profit]]-Table1[[#This Row],[Budget_Profit]])/Table1[[#This Row],[Budget_Profit]],
(Table1[[#This Row],[Actual_Profit]]-Table1[[#This Row],[Budget_Profit]])/ABS(Table1[[#This Row],[Budget_Profit]])
)
)</f>
        <v>2.8571428571428571E-2</v>
      </c>
      <c r="N4169" s="5" t="str">
        <f>IF(Table1[[#This Row],[Profit_Var]]&gt;=0, "Above Budget", "Below Budget")</f>
        <v>Above Budget</v>
      </c>
      <c r="O4169">
        <v>200</v>
      </c>
      <c r="P4169">
        <v>250</v>
      </c>
      <c r="Q4169">
        <f>Table1[[#This Row],[COGS]]-Table1[[#This Row],[Budget_COGS]]</f>
        <v>-50</v>
      </c>
      <c r="R4169" s="5">
        <f>IF(
Table1[[#This Row],[Budget_COGS]]=0,
"",
IF(
Table1[[#This Row],[Budget_COGS]]&gt;0,
(Table1[[#This Row],[Budget_COGS]]-Table1[[#This Row],[COGS]]) / Table1[[#This Row],[Budget_COGS]],
(Table1[[#This Row],[Budget_COGS]]-Table1[[#This Row],[COGS]]) / ABS(Table1[[#This Row],[Budget_COGS]])
)
)</f>
        <v>0.2</v>
      </c>
      <c r="S4169" s="5" t="str">
        <f>IF(Table1[[#This Row],[COGS _Var]]&gt;=0, "Above Budget", "Below Budget")</f>
        <v>Below Budget</v>
      </c>
      <c r="T4169">
        <f>Table1[[#This Row],[Actual_Sales]]-Table1[[#This Row],[COGS]]</f>
        <v>-33</v>
      </c>
      <c r="U4169">
        <v>-40</v>
      </c>
      <c r="V4169">
        <f>Table1[[#This Row],[Gross_Margin]]-Table1[[#This Row],[Budget_Margin]]</f>
        <v>7</v>
      </c>
      <c r="W4169" s="5">
        <f>IF(
Table1[[#This Row],[Budget_Margin]]=0,
"",
IF(
Table1[[#This Row],[Budget_Margin]]&gt;0,
(Table1[[#This Row],[Gross_Margin]]-Table1[[#This Row],[Budget_Margin]]) / Table1[[#This Row],[Budget_Margin]],
(Table1[[#This Row],[Gross_Margin]]-Table1[[#This Row],[Budget_Margin]]) / ABS(Table1[[#This Row],[Budget_Margin]])
)
)</f>
        <v>0.17499999999999999</v>
      </c>
      <c r="X4169" s="5" t="str">
        <f>IF(Table1[[#This Row],[Margin_Var]]&gt;=0, "Above Budget", "Below Budget")</f>
        <v>Above Budget</v>
      </c>
      <c r="Y4169" s="5">
        <f>IFERROR(Table1[[#This Row],[Gross_Margin]]/Table1[[#This Row],[Actual_Sales]],0)</f>
        <v>-0.19760479041916168</v>
      </c>
      <c r="Z4169" s="5">
        <f>Table1[[#This Row],[Actual_Profit]]/Table1[[#This Row],[Actual_Sales]]</f>
        <v>-0.81437125748502992</v>
      </c>
      <c r="AA4169">
        <v>103</v>
      </c>
      <c r="AB4169" s="5">
        <f>IFERROR(Table1[[#This Row],[Expenses]]/Table1[[#This Row],[Actual_Sales]],0)</f>
        <v>0.61676646706586824</v>
      </c>
      <c r="AC4169">
        <v>66</v>
      </c>
      <c r="AD4169">
        <v>2393</v>
      </c>
      <c r="AE4169" s="5">
        <f>IFERROR(Table1[[#This Row],[Inventory]]/Table1[[#This Row],[Actual_Sales]],0)</f>
        <v>14.32934131736527</v>
      </c>
    </row>
    <row r="4170" spans="1:31" x14ac:dyDescent="0.25">
      <c r="A4170">
        <v>2148</v>
      </c>
      <c r="B4170">
        <v>310</v>
      </c>
      <c r="C4170">
        <v>3</v>
      </c>
      <c r="D4170" s="2">
        <v>40544</v>
      </c>
      <c r="E4170">
        <v>132</v>
      </c>
      <c r="F4170">
        <v>140</v>
      </c>
      <c r="G4170">
        <f>Table1[[#This Row],[Actual_Sales]]-Table1[[#This Row],[Budget_Sales]]</f>
        <v>-8</v>
      </c>
      <c r="H4170" s="5">
        <f>IF(
Table1[[#This Row],[Budget_Sales]]=0,
"",
IF(
Table1[[#This Row],[Budget_Sales]]&gt;0,
(Table1[[#This Row],[Actual_Sales]]-Table1[[#This Row],[Budget_Sales]])/Table1[[#This Row],[Budget_Sales]],
(Table1[[#This Row],[Actual_Sales]]-Table1[[#This Row],[Budget_Sales]])/ABS(Table1[[#This Row],[Budget_Sales]])
)
)</f>
        <v>-5.7142857142857141E-2</v>
      </c>
      <c r="I4170" s="5" t="str">
        <f>IF(Table1[[#This Row],[Sales_Var]]&gt;=0,"Above Budget","Below Budget")</f>
        <v>Below Budget</v>
      </c>
      <c r="J4170">
        <f>Table1[[#This Row],[Actual_Sales]]-(Table1[[#This Row],[COGS]]+Table1[[#This Row],[Expenses]])</f>
        <v>-108</v>
      </c>
      <c r="K4170">
        <v>-120</v>
      </c>
      <c r="L4170">
        <f>Table1[[#This Row],[Actual_Profit]]-Table1[[#This Row],[Budget_Profit]]</f>
        <v>12</v>
      </c>
      <c r="M4170" s="5">
        <f>IF(
Table1[[#This Row],[Budget_Profit]]=0,
"",
IF(
Table1[[#This Row],[Budget_Profit]]&gt;0,
(Table1[[#This Row],[Actual_Profit]]-Table1[[#This Row],[Budget_Profit]])/Table1[[#This Row],[Budget_Profit]],
(Table1[[#This Row],[Actual_Profit]]-Table1[[#This Row],[Budget_Profit]])/ABS(Table1[[#This Row],[Budget_Profit]])
)
)</f>
        <v>0.1</v>
      </c>
      <c r="N4170" s="5" t="str">
        <f>IF(Table1[[#This Row],[Profit_Var]]&gt;=0, "Above Budget", "Below Budget")</f>
        <v>Above Budget</v>
      </c>
      <c r="O4170">
        <v>144</v>
      </c>
      <c r="P4170">
        <v>180</v>
      </c>
      <c r="Q4170">
        <f>Table1[[#This Row],[COGS]]-Table1[[#This Row],[Budget_COGS]]</f>
        <v>-36</v>
      </c>
      <c r="R4170" s="5">
        <f>IF(
Table1[[#This Row],[Budget_COGS]]=0,
"",
IF(
Table1[[#This Row],[Budget_COGS]]&gt;0,
(Table1[[#This Row],[Budget_COGS]]-Table1[[#This Row],[COGS]]) / Table1[[#This Row],[Budget_COGS]],
(Table1[[#This Row],[Budget_COGS]]-Table1[[#This Row],[COGS]]) / ABS(Table1[[#This Row],[Budget_COGS]])
)
)</f>
        <v>0.2</v>
      </c>
      <c r="S4170" s="5" t="str">
        <f>IF(Table1[[#This Row],[COGS _Var]]&gt;=0, "Above Budget", "Below Budget")</f>
        <v>Below Budget</v>
      </c>
      <c r="T4170">
        <f>Table1[[#This Row],[Actual_Sales]]-Table1[[#This Row],[COGS]]</f>
        <v>-12</v>
      </c>
      <c r="U4170">
        <v>-40</v>
      </c>
      <c r="V4170">
        <f>Table1[[#This Row],[Gross_Margin]]-Table1[[#This Row],[Budget_Margin]]</f>
        <v>28</v>
      </c>
      <c r="W4170" s="5">
        <f>IF(
Table1[[#This Row],[Budget_Margin]]=0,
"",
IF(
Table1[[#This Row],[Budget_Margin]]&gt;0,
(Table1[[#This Row],[Gross_Margin]]-Table1[[#This Row],[Budget_Margin]]) / Table1[[#This Row],[Budget_Margin]],
(Table1[[#This Row],[Gross_Margin]]-Table1[[#This Row],[Budget_Margin]]) / ABS(Table1[[#This Row],[Budget_Margin]])
)
)</f>
        <v>0.7</v>
      </c>
      <c r="X4170" s="5" t="str">
        <f>IF(Table1[[#This Row],[Margin_Var]]&gt;=0, "Above Budget", "Below Budget")</f>
        <v>Above Budget</v>
      </c>
      <c r="Y4170" s="5">
        <f>IFERROR(Table1[[#This Row],[Gross_Margin]]/Table1[[#This Row],[Actual_Sales]],0)</f>
        <v>-9.0909090909090912E-2</v>
      </c>
      <c r="Z4170" s="5">
        <f>Table1[[#This Row],[Actual_Profit]]/Table1[[#This Row],[Actual_Sales]]</f>
        <v>-0.81818181818181823</v>
      </c>
      <c r="AA4170">
        <v>96</v>
      </c>
      <c r="AB4170" s="5">
        <f>IFERROR(Table1[[#This Row],[Expenses]]/Table1[[#This Row],[Actual_Sales]],0)</f>
        <v>0.72727272727272729</v>
      </c>
      <c r="AC4170">
        <v>47</v>
      </c>
      <c r="AD4170">
        <v>862</v>
      </c>
      <c r="AE4170" s="5">
        <f>IFERROR(Table1[[#This Row],[Inventory]]/Table1[[#This Row],[Actual_Sales]],0)</f>
        <v>6.5303030303030303</v>
      </c>
    </row>
    <row r="4171" spans="1:31" x14ac:dyDescent="0.25">
      <c r="A4171">
        <v>1335</v>
      </c>
      <c r="B4171">
        <v>626</v>
      </c>
      <c r="C4171">
        <v>3</v>
      </c>
      <c r="D4171" s="2">
        <v>40391</v>
      </c>
      <c r="E4171">
        <v>166</v>
      </c>
      <c r="F4171">
        <v>200</v>
      </c>
      <c r="G4171">
        <f>Table1[[#This Row],[Actual_Sales]]-Table1[[#This Row],[Budget_Sales]]</f>
        <v>-34</v>
      </c>
      <c r="H4171" s="5">
        <f>IF(
Table1[[#This Row],[Budget_Sales]]=0,
"",
IF(
Table1[[#This Row],[Budget_Sales]]&gt;0,
(Table1[[#This Row],[Actual_Sales]]-Table1[[#This Row],[Budget_Sales]])/Table1[[#This Row],[Budget_Sales]],
(Table1[[#This Row],[Actual_Sales]]-Table1[[#This Row],[Budget_Sales]])/ABS(Table1[[#This Row],[Budget_Sales]])
)
)</f>
        <v>-0.17</v>
      </c>
      <c r="I4171" s="5" t="str">
        <f>IF(Table1[[#This Row],[Sales_Var]]&gt;=0,"Above Budget","Below Budget")</f>
        <v>Below Budget</v>
      </c>
      <c r="J4171">
        <f>Table1[[#This Row],[Actual_Sales]]-(Table1[[#This Row],[COGS]]+Table1[[#This Row],[Expenses]])</f>
        <v>-137</v>
      </c>
      <c r="K4171">
        <v>-140</v>
      </c>
      <c r="L4171">
        <f>Table1[[#This Row],[Actual_Profit]]-Table1[[#This Row],[Budget_Profit]]</f>
        <v>3</v>
      </c>
      <c r="M4171" s="5">
        <f>IF(
Table1[[#This Row],[Budget_Profit]]=0,
"",
IF(
Table1[[#This Row],[Budget_Profit]]&gt;0,
(Table1[[#This Row],[Actual_Profit]]-Table1[[#This Row],[Budget_Profit]])/Table1[[#This Row],[Budget_Profit]],
(Table1[[#This Row],[Actual_Profit]]-Table1[[#This Row],[Budget_Profit]])/ABS(Table1[[#This Row],[Budget_Profit]])
)
)</f>
        <v>2.1428571428571429E-2</v>
      </c>
      <c r="N4171" s="5" t="str">
        <f>IF(Table1[[#This Row],[Profit_Var]]&gt;=0, "Above Budget", "Below Budget")</f>
        <v>Above Budget</v>
      </c>
      <c r="O4171">
        <v>196</v>
      </c>
      <c r="P4171">
        <v>240</v>
      </c>
      <c r="Q4171">
        <f>Table1[[#This Row],[COGS]]-Table1[[#This Row],[Budget_COGS]]</f>
        <v>-44</v>
      </c>
      <c r="R4171" s="5">
        <f>IF(
Table1[[#This Row],[Budget_COGS]]=0,
"",
IF(
Table1[[#This Row],[Budget_COGS]]&gt;0,
(Table1[[#This Row],[Budget_COGS]]-Table1[[#This Row],[COGS]]) / Table1[[#This Row],[Budget_COGS]],
(Table1[[#This Row],[Budget_COGS]]-Table1[[#This Row],[COGS]]) / ABS(Table1[[#This Row],[Budget_COGS]])
)
)</f>
        <v>0.18333333333333332</v>
      </c>
      <c r="S4171" s="5" t="str">
        <f>IF(Table1[[#This Row],[COGS _Var]]&gt;=0, "Above Budget", "Below Budget")</f>
        <v>Below Budget</v>
      </c>
      <c r="T4171">
        <f>Table1[[#This Row],[Actual_Sales]]-Table1[[#This Row],[COGS]]</f>
        <v>-30</v>
      </c>
      <c r="U4171">
        <v>-40</v>
      </c>
      <c r="V4171">
        <f>Table1[[#This Row],[Gross_Margin]]-Table1[[#This Row],[Budget_Margin]]</f>
        <v>10</v>
      </c>
      <c r="W4171" s="5">
        <f>IF(
Table1[[#This Row],[Budget_Margin]]=0,
"",
IF(
Table1[[#This Row],[Budget_Margin]]&gt;0,
(Table1[[#This Row],[Gross_Margin]]-Table1[[#This Row],[Budget_Margin]]) / Table1[[#This Row],[Budget_Margin]],
(Table1[[#This Row],[Gross_Margin]]-Table1[[#This Row],[Budget_Margin]]) / ABS(Table1[[#This Row],[Budget_Margin]])
)
)</f>
        <v>0.25</v>
      </c>
      <c r="X4171" s="5" t="str">
        <f>IF(Table1[[#This Row],[Margin_Var]]&gt;=0, "Above Budget", "Below Budget")</f>
        <v>Above Budget</v>
      </c>
      <c r="Y4171" s="5">
        <f>IFERROR(Table1[[#This Row],[Gross_Margin]]/Table1[[#This Row],[Actual_Sales]],0)</f>
        <v>-0.18072289156626506</v>
      </c>
      <c r="Z4171" s="5">
        <f>Table1[[#This Row],[Actual_Profit]]/Table1[[#This Row],[Actual_Sales]]</f>
        <v>-0.82530120481927716</v>
      </c>
      <c r="AA4171">
        <v>107</v>
      </c>
      <c r="AB4171" s="5">
        <f>IFERROR(Table1[[#This Row],[Expenses]]/Table1[[#This Row],[Actual_Sales]],0)</f>
        <v>0.64457831325301207</v>
      </c>
      <c r="AC4171">
        <v>64</v>
      </c>
      <c r="AD4171">
        <v>3139</v>
      </c>
      <c r="AE4171" s="5">
        <f>IFERROR(Table1[[#This Row],[Inventory]]/Table1[[#This Row],[Actual_Sales]],0)</f>
        <v>18.909638554216869</v>
      </c>
    </row>
    <row r="4172" spans="1:31" x14ac:dyDescent="0.25">
      <c r="A4172">
        <v>1182</v>
      </c>
      <c r="B4172">
        <v>716</v>
      </c>
      <c r="C4172">
        <v>10</v>
      </c>
      <c r="D4172" s="2">
        <v>40360</v>
      </c>
      <c r="E4172">
        <v>198</v>
      </c>
      <c r="F4172">
        <v>150</v>
      </c>
      <c r="G4172">
        <f>Table1[[#This Row],[Actual_Sales]]-Table1[[#This Row],[Budget_Sales]]</f>
        <v>48</v>
      </c>
      <c r="H4172" s="5">
        <f>IF(
Table1[[#This Row],[Budget_Sales]]=0,
"",
IF(
Table1[[#This Row],[Budget_Sales]]&gt;0,
(Table1[[#This Row],[Actual_Sales]]-Table1[[#This Row],[Budget_Sales]])/Table1[[#This Row],[Budget_Sales]],
(Table1[[#This Row],[Actual_Sales]]-Table1[[#This Row],[Budget_Sales]])/ABS(Table1[[#This Row],[Budget_Sales]])
)
)</f>
        <v>0.32</v>
      </c>
      <c r="I4172" s="5" t="str">
        <f>IF(Table1[[#This Row],[Sales_Var]]&gt;=0,"Above Budget","Below Budget")</f>
        <v>Above Budget</v>
      </c>
      <c r="J4172">
        <f>Table1[[#This Row],[Actual_Sales]]-(Table1[[#This Row],[COGS]]+Table1[[#This Row],[Expenses]])</f>
        <v>-164</v>
      </c>
      <c r="K4172">
        <v>-110</v>
      </c>
      <c r="L4172">
        <f>Table1[[#This Row],[Actual_Profit]]-Table1[[#This Row],[Budget_Profit]]</f>
        <v>-54</v>
      </c>
      <c r="M4172" s="5">
        <f>IF(
Table1[[#This Row],[Budget_Profit]]=0,
"",
IF(
Table1[[#This Row],[Budget_Profit]]&gt;0,
(Table1[[#This Row],[Actual_Profit]]-Table1[[#This Row],[Budget_Profit]])/Table1[[#This Row],[Budget_Profit]],
(Table1[[#This Row],[Actual_Profit]]-Table1[[#This Row],[Budget_Profit]])/ABS(Table1[[#This Row],[Budget_Profit]])
)
)</f>
        <v>-0.49090909090909091</v>
      </c>
      <c r="N4172" s="5" t="str">
        <f>IF(Table1[[#This Row],[Profit_Var]]&gt;=0, "Above Budget", "Below Budget")</f>
        <v>Below Budget</v>
      </c>
      <c r="O4172">
        <v>260</v>
      </c>
      <c r="P4172">
        <v>190</v>
      </c>
      <c r="Q4172">
        <f>Table1[[#This Row],[COGS]]-Table1[[#This Row],[Budget_COGS]]</f>
        <v>70</v>
      </c>
      <c r="R4172" s="5">
        <f>IF(
Table1[[#This Row],[Budget_COGS]]=0,
"",
IF(
Table1[[#This Row],[Budget_COGS]]&gt;0,
(Table1[[#This Row],[Budget_COGS]]-Table1[[#This Row],[COGS]]) / Table1[[#This Row],[Budget_COGS]],
(Table1[[#This Row],[Budget_COGS]]-Table1[[#This Row],[COGS]]) / ABS(Table1[[#This Row],[Budget_COGS]])
)
)</f>
        <v>-0.36842105263157893</v>
      </c>
      <c r="S4172" s="5" t="str">
        <f>IF(Table1[[#This Row],[COGS _Var]]&gt;=0, "Above Budget", "Below Budget")</f>
        <v>Above Budget</v>
      </c>
      <c r="T4172">
        <f>Table1[[#This Row],[Actual_Sales]]-Table1[[#This Row],[COGS]]</f>
        <v>-62</v>
      </c>
      <c r="U4172">
        <v>-40</v>
      </c>
      <c r="V4172">
        <f>Table1[[#This Row],[Gross_Margin]]-Table1[[#This Row],[Budget_Margin]]</f>
        <v>-22</v>
      </c>
      <c r="W4172" s="5">
        <f>IF(
Table1[[#This Row],[Budget_Margin]]=0,
"",
IF(
Table1[[#This Row],[Budget_Margin]]&gt;0,
(Table1[[#This Row],[Gross_Margin]]-Table1[[#This Row],[Budget_Margin]]) / Table1[[#This Row],[Budget_Margin]],
(Table1[[#This Row],[Gross_Margin]]-Table1[[#This Row],[Budget_Margin]]) / ABS(Table1[[#This Row],[Budget_Margin]])
)
)</f>
        <v>-0.55000000000000004</v>
      </c>
      <c r="X4172" s="5" t="str">
        <f>IF(Table1[[#This Row],[Margin_Var]]&gt;=0, "Above Budget", "Below Budget")</f>
        <v>Below Budget</v>
      </c>
      <c r="Y4172" s="5">
        <f>IFERROR(Table1[[#This Row],[Gross_Margin]]/Table1[[#This Row],[Actual_Sales]],0)</f>
        <v>-0.31313131313131315</v>
      </c>
      <c r="Z4172" s="5">
        <f>Table1[[#This Row],[Actual_Profit]]/Table1[[#This Row],[Actual_Sales]]</f>
        <v>-0.82828282828282829</v>
      </c>
      <c r="AA4172">
        <v>102</v>
      </c>
      <c r="AB4172" s="5">
        <f>IFERROR(Table1[[#This Row],[Expenses]]/Table1[[#This Row],[Actual_Sales]],0)</f>
        <v>0.51515151515151514</v>
      </c>
      <c r="AC4172">
        <v>80</v>
      </c>
      <c r="AD4172">
        <v>3076</v>
      </c>
      <c r="AE4172" s="5">
        <f>IFERROR(Table1[[#This Row],[Inventory]]/Table1[[#This Row],[Actual_Sales]],0)</f>
        <v>15.535353535353535</v>
      </c>
    </row>
    <row r="4173" spans="1:31" x14ac:dyDescent="0.25">
      <c r="A4173">
        <v>2998</v>
      </c>
      <c r="B4173">
        <v>925</v>
      </c>
      <c r="C4173">
        <v>3</v>
      </c>
      <c r="D4173" s="2">
        <v>40664</v>
      </c>
      <c r="E4173">
        <v>162</v>
      </c>
      <c r="F4173">
        <v>200</v>
      </c>
      <c r="G4173">
        <f>Table1[[#This Row],[Actual_Sales]]-Table1[[#This Row],[Budget_Sales]]</f>
        <v>-38</v>
      </c>
      <c r="H4173" s="5">
        <f>IF(
Table1[[#This Row],[Budget_Sales]]=0,
"",
IF(
Table1[[#This Row],[Budget_Sales]]&gt;0,
(Table1[[#This Row],[Actual_Sales]]-Table1[[#This Row],[Budget_Sales]])/Table1[[#This Row],[Budget_Sales]],
(Table1[[#This Row],[Actual_Sales]]-Table1[[#This Row],[Budget_Sales]])/ABS(Table1[[#This Row],[Budget_Sales]])
)
)</f>
        <v>-0.19</v>
      </c>
      <c r="I4173" s="5" t="str">
        <f>IF(Table1[[#This Row],[Sales_Var]]&gt;=0,"Above Budget","Below Budget")</f>
        <v>Below Budget</v>
      </c>
      <c r="J4173">
        <f>Table1[[#This Row],[Actual_Sales]]-(Table1[[#This Row],[COGS]]+Table1[[#This Row],[Expenses]])</f>
        <v>-135</v>
      </c>
      <c r="K4173">
        <v>-140</v>
      </c>
      <c r="L4173">
        <f>Table1[[#This Row],[Actual_Profit]]-Table1[[#This Row],[Budget_Profit]]</f>
        <v>5</v>
      </c>
      <c r="M4173" s="5">
        <f>IF(
Table1[[#This Row],[Budget_Profit]]=0,
"",
IF(
Table1[[#This Row],[Budget_Profit]]&gt;0,
(Table1[[#This Row],[Actual_Profit]]-Table1[[#This Row],[Budget_Profit]])/Table1[[#This Row],[Budget_Profit]],
(Table1[[#This Row],[Actual_Profit]]-Table1[[#This Row],[Budget_Profit]])/ABS(Table1[[#This Row],[Budget_Profit]])
)
)</f>
        <v>3.5714285714285712E-2</v>
      </c>
      <c r="N4173" s="5" t="str">
        <f>IF(Table1[[#This Row],[Profit_Var]]&gt;=0, "Above Budget", "Below Budget")</f>
        <v>Above Budget</v>
      </c>
      <c r="O4173">
        <v>195</v>
      </c>
      <c r="P4173">
        <v>240</v>
      </c>
      <c r="Q4173">
        <f>Table1[[#This Row],[COGS]]-Table1[[#This Row],[Budget_COGS]]</f>
        <v>-45</v>
      </c>
      <c r="R4173" s="5">
        <f>IF(
Table1[[#This Row],[Budget_COGS]]=0,
"",
IF(
Table1[[#This Row],[Budget_COGS]]&gt;0,
(Table1[[#This Row],[Budget_COGS]]-Table1[[#This Row],[COGS]]) / Table1[[#This Row],[Budget_COGS]],
(Table1[[#This Row],[Budget_COGS]]-Table1[[#This Row],[COGS]]) / ABS(Table1[[#This Row],[Budget_COGS]])
)
)</f>
        <v>0.1875</v>
      </c>
      <c r="S4173" s="5" t="str">
        <f>IF(Table1[[#This Row],[COGS _Var]]&gt;=0, "Above Budget", "Below Budget")</f>
        <v>Below Budget</v>
      </c>
      <c r="T4173">
        <f>Table1[[#This Row],[Actual_Sales]]-Table1[[#This Row],[COGS]]</f>
        <v>-33</v>
      </c>
      <c r="U4173">
        <v>-40</v>
      </c>
      <c r="V4173">
        <f>Table1[[#This Row],[Gross_Margin]]-Table1[[#This Row],[Budget_Margin]]</f>
        <v>7</v>
      </c>
      <c r="W4173" s="5">
        <f>IF(
Table1[[#This Row],[Budget_Margin]]=0,
"",
IF(
Table1[[#This Row],[Budget_Margin]]&gt;0,
(Table1[[#This Row],[Gross_Margin]]-Table1[[#This Row],[Budget_Margin]]) / Table1[[#This Row],[Budget_Margin]],
(Table1[[#This Row],[Gross_Margin]]-Table1[[#This Row],[Budget_Margin]]) / ABS(Table1[[#This Row],[Budget_Margin]])
)
)</f>
        <v>0.17499999999999999</v>
      </c>
      <c r="X4173" s="5" t="str">
        <f>IF(Table1[[#This Row],[Margin_Var]]&gt;=0, "Above Budget", "Below Budget")</f>
        <v>Above Budget</v>
      </c>
      <c r="Y4173" s="5">
        <f>IFERROR(Table1[[#This Row],[Gross_Margin]]/Table1[[#This Row],[Actual_Sales]],0)</f>
        <v>-0.20370370370370369</v>
      </c>
      <c r="Z4173" s="5">
        <f>Table1[[#This Row],[Actual_Profit]]/Table1[[#This Row],[Actual_Sales]]</f>
        <v>-0.83333333333333337</v>
      </c>
      <c r="AA4173">
        <v>102</v>
      </c>
      <c r="AB4173" s="5">
        <f>IFERROR(Table1[[#This Row],[Expenses]]/Table1[[#This Row],[Actual_Sales]],0)</f>
        <v>0.62962962962962965</v>
      </c>
      <c r="AC4173">
        <v>64</v>
      </c>
      <c r="AD4173">
        <v>1952</v>
      </c>
      <c r="AE4173" s="5">
        <f>IFERROR(Table1[[#This Row],[Inventory]]/Table1[[#This Row],[Actual_Sales]],0)</f>
        <v>12.049382716049383</v>
      </c>
    </row>
    <row r="4174" spans="1:31" x14ac:dyDescent="0.25">
      <c r="A4174">
        <v>2519</v>
      </c>
      <c r="B4174">
        <v>408</v>
      </c>
      <c r="C4174">
        <v>3</v>
      </c>
      <c r="D4174" s="2">
        <v>40603</v>
      </c>
      <c r="E4174">
        <v>135</v>
      </c>
      <c r="F4174">
        <v>150</v>
      </c>
      <c r="G4174">
        <f>Table1[[#This Row],[Actual_Sales]]-Table1[[#This Row],[Budget_Sales]]</f>
        <v>-15</v>
      </c>
      <c r="H4174" s="5">
        <f>IF(
Table1[[#This Row],[Budget_Sales]]=0,
"",
IF(
Table1[[#This Row],[Budget_Sales]]&gt;0,
(Table1[[#This Row],[Actual_Sales]]-Table1[[#This Row],[Budget_Sales]])/Table1[[#This Row],[Budget_Sales]],
(Table1[[#This Row],[Actual_Sales]]-Table1[[#This Row],[Budget_Sales]])/ABS(Table1[[#This Row],[Budget_Sales]])
)
)</f>
        <v>-0.1</v>
      </c>
      <c r="I4174" s="5" t="str">
        <f>IF(Table1[[#This Row],[Sales_Var]]&gt;=0,"Above Budget","Below Budget")</f>
        <v>Below Budget</v>
      </c>
      <c r="J4174">
        <f>Table1[[#This Row],[Actual_Sales]]-(Table1[[#This Row],[COGS]]+Table1[[#This Row],[Expenses]])</f>
        <v>-113</v>
      </c>
      <c r="K4174">
        <v>-120</v>
      </c>
      <c r="L4174">
        <f>Table1[[#This Row],[Actual_Profit]]-Table1[[#This Row],[Budget_Profit]]</f>
        <v>7</v>
      </c>
      <c r="M4174" s="5">
        <f>IF(
Table1[[#This Row],[Budget_Profit]]=0,
"",
IF(
Table1[[#This Row],[Budget_Profit]]&gt;0,
(Table1[[#This Row],[Actual_Profit]]-Table1[[#This Row],[Budget_Profit]])/Table1[[#This Row],[Budget_Profit]],
(Table1[[#This Row],[Actual_Profit]]-Table1[[#This Row],[Budget_Profit]])/ABS(Table1[[#This Row],[Budget_Profit]])
)
)</f>
        <v>5.8333333333333334E-2</v>
      </c>
      <c r="N4174" s="5" t="str">
        <f>IF(Table1[[#This Row],[Profit_Var]]&gt;=0, "Above Budget", "Below Budget")</f>
        <v>Above Budget</v>
      </c>
      <c r="O4174">
        <v>154</v>
      </c>
      <c r="P4174">
        <v>190</v>
      </c>
      <c r="Q4174">
        <f>Table1[[#This Row],[COGS]]-Table1[[#This Row],[Budget_COGS]]</f>
        <v>-36</v>
      </c>
      <c r="R4174" s="5">
        <f>IF(
Table1[[#This Row],[Budget_COGS]]=0,
"",
IF(
Table1[[#This Row],[Budget_COGS]]&gt;0,
(Table1[[#This Row],[Budget_COGS]]-Table1[[#This Row],[COGS]]) / Table1[[#This Row],[Budget_COGS]],
(Table1[[#This Row],[Budget_COGS]]-Table1[[#This Row],[COGS]]) / ABS(Table1[[#This Row],[Budget_COGS]])
)
)</f>
        <v>0.18947368421052632</v>
      </c>
      <c r="S4174" s="5" t="str">
        <f>IF(Table1[[#This Row],[COGS _Var]]&gt;=0, "Above Budget", "Below Budget")</f>
        <v>Below Budget</v>
      </c>
      <c r="T4174">
        <f>Table1[[#This Row],[Actual_Sales]]-Table1[[#This Row],[COGS]]</f>
        <v>-19</v>
      </c>
      <c r="U4174">
        <v>-40</v>
      </c>
      <c r="V4174">
        <f>Table1[[#This Row],[Gross_Margin]]-Table1[[#This Row],[Budget_Margin]]</f>
        <v>21</v>
      </c>
      <c r="W4174" s="5">
        <f>IF(
Table1[[#This Row],[Budget_Margin]]=0,
"",
IF(
Table1[[#This Row],[Budget_Margin]]&gt;0,
(Table1[[#This Row],[Gross_Margin]]-Table1[[#This Row],[Budget_Margin]]) / Table1[[#This Row],[Budget_Margin]],
(Table1[[#This Row],[Gross_Margin]]-Table1[[#This Row],[Budget_Margin]]) / ABS(Table1[[#This Row],[Budget_Margin]])
)
)</f>
        <v>0.52500000000000002</v>
      </c>
      <c r="X4174" s="5" t="str">
        <f>IF(Table1[[#This Row],[Margin_Var]]&gt;=0, "Above Budget", "Below Budget")</f>
        <v>Above Budget</v>
      </c>
      <c r="Y4174" s="5">
        <f>IFERROR(Table1[[#This Row],[Gross_Margin]]/Table1[[#This Row],[Actual_Sales]],0)</f>
        <v>-0.14074074074074075</v>
      </c>
      <c r="Z4174" s="5">
        <f>Table1[[#This Row],[Actual_Profit]]/Table1[[#This Row],[Actual_Sales]]</f>
        <v>-0.83703703703703702</v>
      </c>
      <c r="AA4174">
        <v>94</v>
      </c>
      <c r="AB4174" s="5">
        <f>IFERROR(Table1[[#This Row],[Expenses]]/Table1[[#This Row],[Actual_Sales]],0)</f>
        <v>0.6962962962962963</v>
      </c>
      <c r="AC4174">
        <v>50</v>
      </c>
      <c r="AD4174">
        <v>1288</v>
      </c>
      <c r="AE4174" s="5">
        <f>IFERROR(Table1[[#This Row],[Inventory]]/Table1[[#This Row],[Actual_Sales]],0)</f>
        <v>9.5407407407407412</v>
      </c>
    </row>
    <row r="4175" spans="1:31" x14ac:dyDescent="0.25">
      <c r="A4175">
        <v>2464</v>
      </c>
      <c r="B4175">
        <v>925</v>
      </c>
      <c r="C4175">
        <v>3</v>
      </c>
      <c r="D4175" s="2">
        <v>40575</v>
      </c>
      <c r="E4175">
        <v>130</v>
      </c>
      <c r="F4175">
        <v>150</v>
      </c>
      <c r="G4175">
        <f>Table1[[#This Row],[Actual_Sales]]-Table1[[#This Row],[Budget_Sales]]</f>
        <v>-20</v>
      </c>
      <c r="H4175" s="5">
        <f>IF(
Table1[[#This Row],[Budget_Sales]]=0,
"",
IF(
Table1[[#This Row],[Budget_Sales]]&gt;0,
(Table1[[#This Row],[Actual_Sales]]-Table1[[#This Row],[Budget_Sales]])/Table1[[#This Row],[Budget_Sales]],
(Table1[[#This Row],[Actual_Sales]]-Table1[[#This Row],[Budget_Sales]])/ABS(Table1[[#This Row],[Budget_Sales]])
)
)</f>
        <v>-0.13333333333333333</v>
      </c>
      <c r="I4175" s="5" t="str">
        <f>IF(Table1[[#This Row],[Sales_Var]]&gt;=0,"Above Budget","Below Budget")</f>
        <v>Below Budget</v>
      </c>
      <c r="J4175">
        <f>Table1[[#This Row],[Actual_Sales]]-(Table1[[#This Row],[COGS]]+Table1[[#This Row],[Expenses]])</f>
        <v>-109</v>
      </c>
      <c r="K4175">
        <v>-110</v>
      </c>
      <c r="L4175">
        <f>Table1[[#This Row],[Actual_Profit]]-Table1[[#This Row],[Budget_Profit]]</f>
        <v>1</v>
      </c>
      <c r="M4175" s="5">
        <f>IF(
Table1[[#This Row],[Budget_Profit]]=0,
"",
IF(
Table1[[#This Row],[Budget_Profit]]&gt;0,
(Table1[[#This Row],[Actual_Profit]]-Table1[[#This Row],[Budget_Profit]])/Table1[[#This Row],[Budget_Profit]],
(Table1[[#This Row],[Actual_Profit]]-Table1[[#This Row],[Budget_Profit]])/ABS(Table1[[#This Row],[Budget_Profit]])
)
)</f>
        <v>9.0909090909090905E-3</v>
      </c>
      <c r="N4175" s="5" t="str">
        <f>IF(Table1[[#This Row],[Profit_Var]]&gt;=0, "Above Budget", "Below Budget")</f>
        <v>Above Budget</v>
      </c>
      <c r="O4175">
        <v>148</v>
      </c>
      <c r="P4175">
        <v>180</v>
      </c>
      <c r="Q4175">
        <f>Table1[[#This Row],[COGS]]-Table1[[#This Row],[Budget_COGS]]</f>
        <v>-32</v>
      </c>
      <c r="R4175" s="5">
        <f>IF(
Table1[[#This Row],[Budget_COGS]]=0,
"",
IF(
Table1[[#This Row],[Budget_COGS]]&gt;0,
(Table1[[#This Row],[Budget_COGS]]-Table1[[#This Row],[COGS]]) / Table1[[#This Row],[Budget_COGS]],
(Table1[[#This Row],[Budget_COGS]]-Table1[[#This Row],[COGS]]) / ABS(Table1[[#This Row],[Budget_COGS]])
)
)</f>
        <v>0.17777777777777778</v>
      </c>
      <c r="S4175" s="5" t="str">
        <f>IF(Table1[[#This Row],[COGS _Var]]&gt;=0, "Above Budget", "Below Budget")</f>
        <v>Below Budget</v>
      </c>
      <c r="T4175">
        <f>Table1[[#This Row],[Actual_Sales]]-Table1[[#This Row],[COGS]]</f>
        <v>-18</v>
      </c>
      <c r="U4175">
        <v>-30</v>
      </c>
      <c r="V4175">
        <f>Table1[[#This Row],[Gross_Margin]]-Table1[[#This Row],[Budget_Margin]]</f>
        <v>12</v>
      </c>
      <c r="W4175" s="5">
        <f>IF(
Table1[[#This Row],[Budget_Margin]]=0,
"",
IF(
Table1[[#This Row],[Budget_Margin]]&gt;0,
(Table1[[#This Row],[Gross_Margin]]-Table1[[#This Row],[Budget_Margin]]) / Table1[[#This Row],[Budget_Margin]],
(Table1[[#This Row],[Gross_Margin]]-Table1[[#This Row],[Budget_Margin]]) / ABS(Table1[[#This Row],[Budget_Margin]])
)
)</f>
        <v>0.4</v>
      </c>
      <c r="X4175" s="5" t="str">
        <f>IF(Table1[[#This Row],[Margin_Var]]&gt;=0, "Above Budget", "Below Budget")</f>
        <v>Above Budget</v>
      </c>
      <c r="Y4175" s="5">
        <f>IFERROR(Table1[[#This Row],[Gross_Margin]]/Table1[[#This Row],[Actual_Sales]],0)</f>
        <v>-0.13846153846153847</v>
      </c>
      <c r="Z4175" s="5">
        <f>Table1[[#This Row],[Actual_Profit]]/Table1[[#This Row],[Actual_Sales]]</f>
        <v>-0.83846153846153848</v>
      </c>
      <c r="AA4175">
        <v>91</v>
      </c>
      <c r="AB4175" s="5">
        <f>IFERROR(Table1[[#This Row],[Expenses]]/Table1[[#This Row],[Actual_Sales]],0)</f>
        <v>0.7</v>
      </c>
      <c r="AC4175">
        <v>48</v>
      </c>
      <c r="AD4175">
        <v>1071</v>
      </c>
      <c r="AE4175" s="5">
        <f>IFERROR(Table1[[#This Row],[Inventory]]/Table1[[#This Row],[Actual_Sales]],0)</f>
        <v>8.2384615384615376</v>
      </c>
    </row>
    <row r="4176" spans="1:31" x14ac:dyDescent="0.25">
      <c r="A4176">
        <v>927</v>
      </c>
      <c r="B4176">
        <v>415</v>
      </c>
      <c r="C4176">
        <v>3</v>
      </c>
      <c r="D4176" s="2">
        <v>40330</v>
      </c>
      <c r="E4176">
        <v>169</v>
      </c>
      <c r="F4176">
        <v>210</v>
      </c>
      <c r="G4176">
        <f>Table1[[#This Row],[Actual_Sales]]-Table1[[#This Row],[Budget_Sales]]</f>
        <v>-41</v>
      </c>
      <c r="H4176" s="5">
        <f>IF(
Table1[[#This Row],[Budget_Sales]]=0,
"",
IF(
Table1[[#This Row],[Budget_Sales]]&gt;0,
(Table1[[#This Row],[Actual_Sales]]-Table1[[#This Row],[Budget_Sales]])/Table1[[#This Row],[Budget_Sales]],
(Table1[[#This Row],[Actual_Sales]]-Table1[[#This Row],[Budget_Sales]])/ABS(Table1[[#This Row],[Budget_Sales]])
)
)</f>
        <v>-0.19523809523809524</v>
      </c>
      <c r="I4176" s="5" t="str">
        <f>IF(Table1[[#This Row],[Sales_Var]]&gt;=0,"Above Budget","Below Budget")</f>
        <v>Below Budget</v>
      </c>
      <c r="J4176">
        <f>Table1[[#This Row],[Actual_Sales]]-(Table1[[#This Row],[COGS]]+Table1[[#This Row],[Expenses]])</f>
        <v>-142</v>
      </c>
      <c r="K4176">
        <v>-140</v>
      </c>
      <c r="L4176">
        <f>Table1[[#This Row],[Actual_Profit]]-Table1[[#This Row],[Budget_Profit]]</f>
        <v>-2</v>
      </c>
      <c r="M4176" s="5">
        <f>IF(
Table1[[#This Row],[Budget_Profit]]=0,
"",
IF(
Table1[[#This Row],[Budget_Profit]]&gt;0,
(Table1[[#This Row],[Actual_Profit]]-Table1[[#This Row],[Budget_Profit]])/Table1[[#This Row],[Budget_Profit]],
(Table1[[#This Row],[Actual_Profit]]-Table1[[#This Row],[Budget_Profit]])/ABS(Table1[[#This Row],[Budget_Profit]])
)
)</f>
        <v>-1.4285714285714285E-2</v>
      </c>
      <c r="N4176" s="5" t="str">
        <f>IF(Table1[[#This Row],[Profit_Var]]&gt;=0, "Above Budget", "Below Budget")</f>
        <v>Below Budget</v>
      </c>
      <c r="O4176">
        <v>200</v>
      </c>
      <c r="P4176">
        <v>250</v>
      </c>
      <c r="Q4176">
        <f>Table1[[#This Row],[COGS]]-Table1[[#This Row],[Budget_COGS]]</f>
        <v>-50</v>
      </c>
      <c r="R4176" s="5">
        <f>IF(
Table1[[#This Row],[Budget_COGS]]=0,
"",
IF(
Table1[[#This Row],[Budget_COGS]]&gt;0,
(Table1[[#This Row],[Budget_COGS]]-Table1[[#This Row],[COGS]]) / Table1[[#This Row],[Budget_COGS]],
(Table1[[#This Row],[Budget_COGS]]-Table1[[#This Row],[COGS]]) / ABS(Table1[[#This Row],[Budget_COGS]])
)
)</f>
        <v>0.2</v>
      </c>
      <c r="S4176" s="5" t="str">
        <f>IF(Table1[[#This Row],[COGS _Var]]&gt;=0, "Above Budget", "Below Budget")</f>
        <v>Below Budget</v>
      </c>
      <c r="T4176">
        <f>Table1[[#This Row],[Actual_Sales]]-Table1[[#This Row],[COGS]]</f>
        <v>-31</v>
      </c>
      <c r="U4176">
        <v>-40</v>
      </c>
      <c r="V4176">
        <f>Table1[[#This Row],[Gross_Margin]]-Table1[[#This Row],[Budget_Margin]]</f>
        <v>9</v>
      </c>
      <c r="W4176" s="5">
        <f>IF(
Table1[[#This Row],[Budget_Margin]]=0,
"",
IF(
Table1[[#This Row],[Budget_Margin]]&gt;0,
(Table1[[#This Row],[Gross_Margin]]-Table1[[#This Row],[Budget_Margin]]) / Table1[[#This Row],[Budget_Margin]],
(Table1[[#This Row],[Gross_Margin]]-Table1[[#This Row],[Budget_Margin]]) / ABS(Table1[[#This Row],[Budget_Margin]])
)
)</f>
        <v>0.22500000000000001</v>
      </c>
      <c r="X4176" s="5" t="str">
        <f>IF(Table1[[#This Row],[Margin_Var]]&gt;=0, "Above Budget", "Below Budget")</f>
        <v>Above Budget</v>
      </c>
      <c r="Y4176" s="5">
        <f>IFERROR(Table1[[#This Row],[Gross_Margin]]/Table1[[#This Row],[Actual_Sales]],0)</f>
        <v>-0.18343195266272189</v>
      </c>
      <c r="Z4176" s="5">
        <f>Table1[[#This Row],[Actual_Profit]]/Table1[[#This Row],[Actual_Sales]]</f>
        <v>-0.84023668639053251</v>
      </c>
      <c r="AA4176">
        <v>111</v>
      </c>
      <c r="AB4176" s="5">
        <f>IFERROR(Table1[[#This Row],[Expenses]]/Table1[[#This Row],[Actual_Sales]],0)</f>
        <v>0.65680473372781067</v>
      </c>
      <c r="AC4176">
        <v>66</v>
      </c>
      <c r="AD4176">
        <v>2393</v>
      </c>
      <c r="AE4176" s="5">
        <f>IFERROR(Table1[[#This Row],[Inventory]]/Table1[[#This Row],[Actual_Sales]],0)</f>
        <v>14.159763313609467</v>
      </c>
    </row>
    <row r="4177" spans="1:31" x14ac:dyDescent="0.25">
      <c r="A4177">
        <v>3969</v>
      </c>
      <c r="B4177">
        <v>518</v>
      </c>
      <c r="C4177">
        <v>10</v>
      </c>
      <c r="D4177" s="2">
        <v>40848</v>
      </c>
      <c r="E4177">
        <v>171</v>
      </c>
      <c r="F4177">
        <v>110</v>
      </c>
      <c r="G4177">
        <f>Table1[[#This Row],[Actual_Sales]]-Table1[[#This Row],[Budget_Sales]]</f>
        <v>61</v>
      </c>
      <c r="H4177" s="5">
        <f>IF(
Table1[[#This Row],[Budget_Sales]]=0,
"",
IF(
Table1[[#This Row],[Budget_Sales]]&gt;0,
(Table1[[#This Row],[Actual_Sales]]-Table1[[#This Row],[Budget_Sales]])/Table1[[#This Row],[Budget_Sales]],
(Table1[[#This Row],[Actual_Sales]]-Table1[[#This Row],[Budget_Sales]])/ABS(Table1[[#This Row],[Budget_Sales]])
)
)</f>
        <v>0.55454545454545456</v>
      </c>
      <c r="I4177" s="5" t="str">
        <f>IF(Table1[[#This Row],[Sales_Var]]&gt;=0,"Above Budget","Below Budget")</f>
        <v>Above Budget</v>
      </c>
      <c r="J4177">
        <f>Table1[[#This Row],[Actual_Sales]]-(Table1[[#This Row],[COGS]]+Table1[[#This Row],[Expenses]])</f>
        <v>-145</v>
      </c>
      <c r="K4177">
        <v>-120</v>
      </c>
      <c r="L4177">
        <f>Table1[[#This Row],[Actual_Profit]]-Table1[[#This Row],[Budget_Profit]]</f>
        <v>-25</v>
      </c>
      <c r="M4177" s="5">
        <f>IF(
Table1[[#This Row],[Budget_Profit]]=0,
"",
IF(
Table1[[#This Row],[Budget_Profit]]&gt;0,
(Table1[[#This Row],[Actual_Profit]]-Table1[[#This Row],[Budget_Profit]])/Table1[[#This Row],[Budget_Profit]],
(Table1[[#This Row],[Actual_Profit]]-Table1[[#This Row],[Budget_Profit]])/ABS(Table1[[#This Row],[Budget_Profit]])
)
)</f>
        <v>-0.20833333333333334</v>
      </c>
      <c r="N4177" s="5" t="str">
        <f>IF(Table1[[#This Row],[Profit_Var]]&gt;=0, "Above Budget", "Below Budget")</f>
        <v>Below Budget</v>
      </c>
      <c r="O4177">
        <v>225</v>
      </c>
      <c r="P4177">
        <v>160</v>
      </c>
      <c r="Q4177">
        <f>Table1[[#This Row],[COGS]]-Table1[[#This Row],[Budget_COGS]]</f>
        <v>65</v>
      </c>
      <c r="R4177" s="5">
        <f>IF(
Table1[[#This Row],[Budget_COGS]]=0,
"",
IF(
Table1[[#This Row],[Budget_COGS]]&gt;0,
(Table1[[#This Row],[Budget_COGS]]-Table1[[#This Row],[COGS]]) / Table1[[#This Row],[Budget_COGS]],
(Table1[[#This Row],[Budget_COGS]]-Table1[[#This Row],[COGS]]) / ABS(Table1[[#This Row],[Budget_COGS]])
)
)</f>
        <v>-0.40625</v>
      </c>
      <c r="S4177" s="5" t="str">
        <f>IF(Table1[[#This Row],[COGS _Var]]&gt;=0, "Above Budget", "Below Budget")</f>
        <v>Above Budget</v>
      </c>
      <c r="T4177">
        <f>Table1[[#This Row],[Actual_Sales]]-Table1[[#This Row],[COGS]]</f>
        <v>-54</v>
      </c>
      <c r="U4177">
        <v>-50</v>
      </c>
      <c r="V4177">
        <f>Table1[[#This Row],[Gross_Margin]]-Table1[[#This Row],[Budget_Margin]]</f>
        <v>-4</v>
      </c>
      <c r="W4177" s="5">
        <f>IF(
Table1[[#This Row],[Budget_Margin]]=0,
"",
IF(
Table1[[#This Row],[Budget_Margin]]&gt;0,
(Table1[[#This Row],[Gross_Margin]]-Table1[[#This Row],[Budget_Margin]]) / Table1[[#This Row],[Budget_Margin]],
(Table1[[#This Row],[Gross_Margin]]-Table1[[#This Row],[Budget_Margin]]) / ABS(Table1[[#This Row],[Budget_Margin]])
)
)</f>
        <v>-0.08</v>
      </c>
      <c r="X4177" s="5" t="str">
        <f>IF(Table1[[#This Row],[Margin_Var]]&gt;=0, "Above Budget", "Below Budget")</f>
        <v>Below Budget</v>
      </c>
      <c r="Y4177" s="5">
        <f>IFERROR(Table1[[#This Row],[Gross_Margin]]/Table1[[#This Row],[Actual_Sales]],0)</f>
        <v>-0.31578947368421051</v>
      </c>
      <c r="Z4177" s="5">
        <f>Table1[[#This Row],[Actual_Profit]]/Table1[[#This Row],[Actual_Sales]]</f>
        <v>-0.84795321637426901</v>
      </c>
      <c r="AA4177">
        <v>91</v>
      </c>
      <c r="AB4177" s="5">
        <f>IFERROR(Table1[[#This Row],[Expenses]]/Table1[[#This Row],[Actual_Sales]],0)</f>
        <v>0.53216374269005851</v>
      </c>
      <c r="AC4177">
        <v>69</v>
      </c>
      <c r="AD4177">
        <v>4742</v>
      </c>
      <c r="AE4177" s="5">
        <f>IFERROR(Table1[[#This Row],[Inventory]]/Table1[[#This Row],[Actual_Sales]],0)</f>
        <v>27.730994152046783</v>
      </c>
    </row>
    <row r="4178" spans="1:31" x14ac:dyDescent="0.25">
      <c r="A4178">
        <v>2108</v>
      </c>
      <c r="B4178">
        <v>951</v>
      </c>
      <c r="C4178">
        <v>1</v>
      </c>
      <c r="D4178" s="2">
        <v>40513</v>
      </c>
      <c r="E4178">
        <v>102</v>
      </c>
      <c r="F4178">
        <v>120</v>
      </c>
      <c r="G4178">
        <f>Table1[[#This Row],[Actual_Sales]]-Table1[[#This Row],[Budget_Sales]]</f>
        <v>-18</v>
      </c>
      <c r="H4178" s="5">
        <f>IF(
Table1[[#This Row],[Budget_Sales]]=0,
"",
IF(
Table1[[#This Row],[Budget_Sales]]&gt;0,
(Table1[[#This Row],[Actual_Sales]]-Table1[[#This Row],[Budget_Sales]])/Table1[[#This Row],[Budget_Sales]],
(Table1[[#This Row],[Actual_Sales]]-Table1[[#This Row],[Budget_Sales]])/ABS(Table1[[#This Row],[Budget_Sales]])
)
)</f>
        <v>-0.15</v>
      </c>
      <c r="I4178" s="5" t="str">
        <f>IF(Table1[[#This Row],[Sales_Var]]&gt;=0,"Above Budget","Below Budget")</f>
        <v>Below Budget</v>
      </c>
      <c r="J4178">
        <f>Table1[[#This Row],[Actual_Sales]]-(Table1[[#This Row],[COGS]]+Table1[[#This Row],[Expenses]])</f>
        <v>-88</v>
      </c>
      <c r="K4178">
        <v>-90</v>
      </c>
      <c r="L4178">
        <f>Table1[[#This Row],[Actual_Profit]]-Table1[[#This Row],[Budget_Profit]]</f>
        <v>2</v>
      </c>
      <c r="M4178" s="5">
        <f>IF(
Table1[[#This Row],[Budget_Profit]]=0,
"",
IF(
Table1[[#This Row],[Budget_Profit]]&gt;0,
(Table1[[#This Row],[Actual_Profit]]-Table1[[#This Row],[Budget_Profit]])/Table1[[#This Row],[Budget_Profit]],
(Table1[[#This Row],[Actual_Profit]]-Table1[[#This Row],[Budget_Profit]])/ABS(Table1[[#This Row],[Budget_Profit]])
)
)</f>
        <v>2.2222222222222223E-2</v>
      </c>
      <c r="N4178" s="5" t="str">
        <f>IF(Table1[[#This Row],[Profit_Var]]&gt;=0, "Above Budget", "Below Budget")</f>
        <v>Above Budget</v>
      </c>
      <c r="O4178">
        <v>127</v>
      </c>
      <c r="P4178">
        <v>150</v>
      </c>
      <c r="Q4178">
        <f>Table1[[#This Row],[COGS]]-Table1[[#This Row],[Budget_COGS]]</f>
        <v>-23</v>
      </c>
      <c r="R4178" s="5">
        <f>IF(
Table1[[#This Row],[Budget_COGS]]=0,
"",
IF(
Table1[[#This Row],[Budget_COGS]]&gt;0,
(Table1[[#This Row],[Budget_COGS]]-Table1[[#This Row],[COGS]]) / Table1[[#This Row],[Budget_COGS]],
(Table1[[#This Row],[Budget_COGS]]-Table1[[#This Row],[COGS]]) / ABS(Table1[[#This Row],[Budget_COGS]])
)
)</f>
        <v>0.15333333333333332</v>
      </c>
      <c r="S4178" s="5" t="str">
        <f>IF(Table1[[#This Row],[COGS _Var]]&gt;=0, "Above Budget", "Below Budget")</f>
        <v>Below Budget</v>
      </c>
      <c r="T4178">
        <f>Table1[[#This Row],[Actual_Sales]]-Table1[[#This Row],[COGS]]</f>
        <v>-25</v>
      </c>
      <c r="U4178">
        <v>-30</v>
      </c>
      <c r="V4178">
        <f>Table1[[#This Row],[Gross_Margin]]-Table1[[#This Row],[Budget_Margin]]</f>
        <v>5</v>
      </c>
      <c r="W4178" s="5">
        <f>IF(
Table1[[#This Row],[Budget_Margin]]=0,
"",
IF(
Table1[[#This Row],[Budget_Margin]]&gt;0,
(Table1[[#This Row],[Gross_Margin]]-Table1[[#This Row],[Budget_Margin]]) / Table1[[#This Row],[Budget_Margin]],
(Table1[[#This Row],[Gross_Margin]]-Table1[[#This Row],[Budget_Margin]]) / ABS(Table1[[#This Row],[Budget_Margin]])
)
)</f>
        <v>0.16666666666666666</v>
      </c>
      <c r="X4178" s="5" t="str">
        <f>IF(Table1[[#This Row],[Margin_Var]]&gt;=0, "Above Budget", "Below Budget")</f>
        <v>Above Budget</v>
      </c>
      <c r="Y4178" s="5">
        <f>IFERROR(Table1[[#This Row],[Gross_Margin]]/Table1[[#This Row],[Actual_Sales]],0)</f>
        <v>-0.24509803921568626</v>
      </c>
      <c r="Z4178" s="5">
        <f>Table1[[#This Row],[Actual_Profit]]/Table1[[#This Row],[Actual_Sales]]</f>
        <v>-0.86274509803921573</v>
      </c>
      <c r="AA4178">
        <v>63</v>
      </c>
      <c r="AB4178" s="5">
        <f>IFERROR(Table1[[#This Row],[Expenses]]/Table1[[#This Row],[Actual_Sales]],0)</f>
        <v>0.61764705882352944</v>
      </c>
      <c r="AC4178">
        <v>40</v>
      </c>
      <c r="AD4178">
        <v>2947</v>
      </c>
      <c r="AE4178" s="5">
        <f>IFERROR(Table1[[#This Row],[Inventory]]/Table1[[#This Row],[Actual_Sales]],0)</f>
        <v>28.892156862745097</v>
      </c>
    </row>
    <row r="4179" spans="1:31" x14ac:dyDescent="0.25">
      <c r="A4179">
        <v>1570</v>
      </c>
      <c r="B4179">
        <v>909</v>
      </c>
      <c r="C4179">
        <v>3</v>
      </c>
      <c r="D4179" s="2">
        <v>40422</v>
      </c>
      <c r="E4179">
        <v>138</v>
      </c>
      <c r="F4179">
        <v>170</v>
      </c>
      <c r="G4179">
        <f>Table1[[#This Row],[Actual_Sales]]-Table1[[#This Row],[Budget_Sales]]</f>
        <v>-32</v>
      </c>
      <c r="H4179" s="5">
        <f>IF(
Table1[[#This Row],[Budget_Sales]]=0,
"",
IF(
Table1[[#This Row],[Budget_Sales]]&gt;0,
(Table1[[#This Row],[Actual_Sales]]-Table1[[#This Row],[Budget_Sales]])/Table1[[#This Row],[Budget_Sales]],
(Table1[[#This Row],[Actual_Sales]]-Table1[[#This Row],[Budget_Sales]])/ABS(Table1[[#This Row],[Budget_Sales]])
)
)</f>
        <v>-0.18823529411764706</v>
      </c>
      <c r="I4179" s="5" t="str">
        <f>IF(Table1[[#This Row],[Sales_Var]]&gt;=0,"Above Budget","Below Budget")</f>
        <v>Below Budget</v>
      </c>
      <c r="J4179">
        <f>Table1[[#This Row],[Actual_Sales]]-(Table1[[#This Row],[COGS]]+Table1[[#This Row],[Expenses]])</f>
        <v>-120</v>
      </c>
      <c r="K4179">
        <v>-120</v>
      </c>
      <c r="L4179">
        <f>Table1[[#This Row],[Actual_Profit]]-Table1[[#This Row],[Budget_Profit]]</f>
        <v>0</v>
      </c>
      <c r="M4179" s="5">
        <f>IF(
Table1[[#This Row],[Budget_Profit]]=0,
"",
IF(
Table1[[#This Row],[Budget_Profit]]&gt;0,
(Table1[[#This Row],[Actual_Profit]]-Table1[[#This Row],[Budget_Profit]])/Table1[[#This Row],[Budget_Profit]],
(Table1[[#This Row],[Actual_Profit]]-Table1[[#This Row],[Budget_Profit]])/ABS(Table1[[#This Row],[Budget_Profit]])
)
)</f>
        <v>0</v>
      </c>
      <c r="N4179" s="5" t="str">
        <f>IF(Table1[[#This Row],[Profit_Var]]&gt;=0, "Above Budget", "Below Budget")</f>
        <v>Above Budget</v>
      </c>
      <c r="O4179">
        <v>162</v>
      </c>
      <c r="P4179">
        <v>200</v>
      </c>
      <c r="Q4179">
        <f>Table1[[#This Row],[COGS]]-Table1[[#This Row],[Budget_COGS]]</f>
        <v>-38</v>
      </c>
      <c r="R4179" s="5">
        <f>IF(
Table1[[#This Row],[Budget_COGS]]=0,
"",
IF(
Table1[[#This Row],[Budget_COGS]]&gt;0,
(Table1[[#This Row],[Budget_COGS]]-Table1[[#This Row],[COGS]]) / Table1[[#This Row],[Budget_COGS]],
(Table1[[#This Row],[Budget_COGS]]-Table1[[#This Row],[COGS]]) / ABS(Table1[[#This Row],[Budget_COGS]])
)
)</f>
        <v>0.19</v>
      </c>
      <c r="S4179" s="5" t="str">
        <f>IF(Table1[[#This Row],[COGS _Var]]&gt;=0, "Above Budget", "Below Budget")</f>
        <v>Below Budget</v>
      </c>
      <c r="T4179">
        <f>Table1[[#This Row],[Actual_Sales]]-Table1[[#This Row],[COGS]]</f>
        <v>-24</v>
      </c>
      <c r="U4179">
        <v>-30</v>
      </c>
      <c r="V4179">
        <f>Table1[[#This Row],[Gross_Margin]]-Table1[[#This Row],[Budget_Margin]]</f>
        <v>6</v>
      </c>
      <c r="W4179" s="5">
        <f>IF(
Table1[[#This Row],[Budget_Margin]]=0,
"",
IF(
Table1[[#This Row],[Budget_Margin]]&gt;0,
(Table1[[#This Row],[Gross_Margin]]-Table1[[#This Row],[Budget_Margin]]) / Table1[[#This Row],[Budget_Margin]],
(Table1[[#This Row],[Gross_Margin]]-Table1[[#This Row],[Budget_Margin]]) / ABS(Table1[[#This Row],[Budget_Margin]])
)
)</f>
        <v>0.2</v>
      </c>
      <c r="X4179" s="5" t="str">
        <f>IF(Table1[[#This Row],[Margin_Var]]&gt;=0, "Above Budget", "Below Budget")</f>
        <v>Above Budget</v>
      </c>
      <c r="Y4179" s="5">
        <f>IFERROR(Table1[[#This Row],[Gross_Margin]]/Table1[[#This Row],[Actual_Sales]],0)</f>
        <v>-0.17391304347826086</v>
      </c>
      <c r="Z4179" s="5">
        <f>Table1[[#This Row],[Actual_Profit]]/Table1[[#This Row],[Actual_Sales]]</f>
        <v>-0.86956521739130432</v>
      </c>
      <c r="AA4179">
        <v>96</v>
      </c>
      <c r="AB4179" s="5">
        <f>IFERROR(Table1[[#This Row],[Expenses]]/Table1[[#This Row],[Actual_Sales]],0)</f>
        <v>0.69565217391304346</v>
      </c>
      <c r="AC4179">
        <v>53</v>
      </c>
      <c r="AD4179">
        <v>3421</v>
      </c>
      <c r="AE4179" s="5">
        <f>IFERROR(Table1[[#This Row],[Inventory]]/Table1[[#This Row],[Actual_Sales]],0)</f>
        <v>24.789855072463769</v>
      </c>
    </row>
    <row r="4180" spans="1:31" x14ac:dyDescent="0.25">
      <c r="A4180">
        <v>1923</v>
      </c>
      <c r="B4180">
        <v>909</v>
      </c>
      <c r="C4180">
        <v>3</v>
      </c>
      <c r="D4180" s="2">
        <v>40483</v>
      </c>
      <c r="E4180">
        <v>146</v>
      </c>
      <c r="F4180">
        <v>170</v>
      </c>
      <c r="G4180">
        <f>Table1[[#This Row],[Actual_Sales]]-Table1[[#This Row],[Budget_Sales]]</f>
        <v>-24</v>
      </c>
      <c r="H4180" s="5">
        <f>IF(
Table1[[#This Row],[Budget_Sales]]=0,
"",
IF(
Table1[[#This Row],[Budget_Sales]]&gt;0,
(Table1[[#This Row],[Actual_Sales]]-Table1[[#This Row],[Budget_Sales]])/Table1[[#This Row],[Budget_Sales]],
(Table1[[#This Row],[Actual_Sales]]-Table1[[#This Row],[Budget_Sales]])/ABS(Table1[[#This Row],[Budget_Sales]])
)
)</f>
        <v>-0.14117647058823529</v>
      </c>
      <c r="I4180" s="5" t="str">
        <f>IF(Table1[[#This Row],[Sales_Var]]&gt;=0,"Above Budget","Below Budget")</f>
        <v>Below Budget</v>
      </c>
      <c r="J4180">
        <f>Table1[[#This Row],[Actual_Sales]]-(Table1[[#This Row],[COGS]]+Table1[[#This Row],[Expenses]])</f>
        <v>-127</v>
      </c>
      <c r="K4180">
        <v>-130</v>
      </c>
      <c r="L4180">
        <f>Table1[[#This Row],[Actual_Profit]]-Table1[[#This Row],[Budget_Profit]]</f>
        <v>3</v>
      </c>
      <c r="M4180" s="5">
        <f>IF(
Table1[[#This Row],[Budget_Profit]]=0,
"",
IF(
Table1[[#This Row],[Budget_Profit]]&gt;0,
(Table1[[#This Row],[Actual_Profit]]-Table1[[#This Row],[Budget_Profit]])/Table1[[#This Row],[Budget_Profit]],
(Table1[[#This Row],[Actual_Profit]]-Table1[[#This Row],[Budget_Profit]])/ABS(Table1[[#This Row],[Budget_Profit]])
)
)</f>
        <v>2.3076923076923078E-2</v>
      </c>
      <c r="N4180" s="5" t="str">
        <f>IF(Table1[[#This Row],[Profit_Var]]&gt;=0, "Above Budget", "Below Budget")</f>
        <v>Above Budget</v>
      </c>
      <c r="O4180">
        <v>173</v>
      </c>
      <c r="P4180">
        <v>200</v>
      </c>
      <c r="Q4180">
        <f>Table1[[#This Row],[COGS]]-Table1[[#This Row],[Budget_COGS]]</f>
        <v>-27</v>
      </c>
      <c r="R4180" s="5">
        <f>IF(
Table1[[#This Row],[Budget_COGS]]=0,
"",
IF(
Table1[[#This Row],[Budget_COGS]]&gt;0,
(Table1[[#This Row],[Budget_COGS]]-Table1[[#This Row],[COGS]]) / Table1[[#This Row],[Budget_COGS]],
(Table1[[#This Row],[Budget_COGS]]-Table1[[#This Row],[COGS]]) / ABS(Table1[[#This Row],[Budget_COGS]])
)
)</f>
        <v>0.13500000000000001</v>
      </c>
      <c r="S4180" s="5" t="str">
        <f>IF(Table1[[#This Row],[COGS _Var]]&gt;=0, "Above Budget", "Below Budget")</f>
        <v>Below Budget</v>
      </c>
      <c r="T4180">
        <f>Table1[[#This Row],[Actual_Sales]]-Table1[[#This Row],[COGS]]</f>
        <v>-27</v>
      </c>
      <c r="U4180">
        <v>-30</v>
      </c>
      <c r="V4180">
        <f>Table1[[#This Row],[Gross_Margin]]-Table1[[#This Row],[Budget_Margin]]</f>
        <v>3</v>
      </c>
      <c r="W4180" s="5">
        <f>IF(
Table1[[#This Row],[Budget_Margin]]=0,
"",
IF(
Table1[[#This Row],[Budget_Margin]]&gt;0,
(Table1[[#This Row],[Gross_Margin]]-Table1[[#This Row],[Budget_Margin]]) / Table1[[#This Row],[Budget_Margin]],
(Table1[[#This Row],[Gross_Margin]]-Table1[[#This Row],[Budget_Margin]]) / ABS(Table1[[#This Row],[Budget_Margin]])
)
)</f>
        <v>0.1</v>
      </c>
      <c r="X4180" s="5" t="str">
        <f>IF(Table1[[#This Row],[Margin_Var]]&gt;=0, "Above Budget", "Below Budget")</f>
        <v>Above Budget</v>
      </c>
      <c r="Y4180" s="5">
        <f>IFERROR(Table1[[#This Row],[Gross_Margin]]/Table1[[#This Row],[Actual_Sales]],0)</f>
        <v>-0.18493150684931506</v>
      </c>
      <c r="Z4180" s="5">
        <f>Table1[[#This Row],[Actual_Profit]]/Table1[[#This Row],[Actual_Sales]]</f>
        <v>-0.86986301369863017</v>
      </c>
      <c r="AA4180">
        <v>100</v>
      </c>
      <c r="AB4180" s="5">
        <f>IFERROR(Table1[[#This Row],[Expenses]]/Table1[[#This Row],[Actual_Sales]],0)</f>
        <v>0.68493150684931503</v>
      </c>
      <c r="AC4180">
        <v>57</v>
      </c>
      <c r="AD4180">
        <v>3909</v>
      </c>
      <c r="AE4180" s="5">
        <f>IFERROR(Table1[[#This Row],[Inventory]]/Table1[[#This Row],[Actual_Sales]],0)</f>
        <v>26.773972602739725</v>
      </c>
    </row>
    <row r="4181" spans="1:31" x14ac:dyDescent="0.25">
      <c r="A4181">
        <v>833</v>
      </c>
      <c r="B4181">
        <v>714</v>
      </c>
      <c r="C4181">
        <v>3</v>
      </c>
      <c r="D4181" s="2">
        <v>40299</v>
      </c>
      <c r="E4181">
        <v>163</v>
      </c>
      <c r="F4181">
        <v>200</v>
      </c>
      <c r="G4181">
        <f>Table1[[#This Row],[Actual_Sales]]-Table1[[#This Row],[Budget_Sales]]</f>
        <v>-37</v>
      </c>
      <c r="H4181" s="5">
        <f>IF(
Table1[[#This Row],[Budget_Sales]]=0,
"",
IF(
Table1[[#This Row],[Budget_Sales]]&gt;0,
(Table1[[#This Row],[Actual_Sales]]-Table1[[#This Row],[Budget_Sales]])/Table1[[#This Row],[Budget_Sales]],
(Table1[[#This Row],[Actual_Sales]]-Table1[[#This Row],[Budget_Sales]])/ABS(Table1[[#This Row],[Budget_Sales]])
)
)</f>
        <v>-0.185</v>
      </c>
      <c r="I4181" s="5" t="str">
        <f>IF(Table1[[#This Row],[Sales_Var]]&gt;=0,"Above Budget","Below Budget")</f>
        <v>Below Budget</v>
      </c>
      <c r="J4181">
        <f>Table1[[#This Row],[Actual_Sales]]-(Table1[[#This Row],[COGS]]+Table1[[#This Row],[Expenses]])</f>
        <v>-142</v>
      </c>
      <c r="K4181">
        <v>-140</v>
      </c>
      <c r="L4181">
        <f>Table1[[#This Row],[Actual_Profit]]-Table1[[#This Row],[Budget_Profit]]</f>
        <v>-2</v>
      </c>
      <c r="M4181" s="5">
        <f>IF(
Table1[[#This Row],[Budget_Profit]]=0,
"",
IF(
Table1[[#This Row],[Budget_Profit]]&gt;0,
(Table1[[#This Row],[Actual_Profit]]-Table1[[#This Row],[Budget_Profit]])/Table1[[#This Row],[Budget_Profit]],
(Table1[[#This Row],[Actual_Profit]]-Table1[[#This Row],[Budget_Profit]])/ABS(Table1[[#This Row],[Budget_Profit]])
)
)</f>
        <v>-1.4285714285714285E-2</v>
      </c>
      <c r="N4181" s="5" t="str">
        <f>IF(Table1[[#This Row],[Profit_Var]]&gt;=0, "Above Budget", "Below Budget")</f>
        <v>Below Budget</v>
      </c>
      <c r="O4181">
        <v>195</v>
      </c>
      <c r="P4181">
        <v>240</v>
      </c>
      <c r="Q4181">
        <f>Table1[[#This Row],[COGS]]-Table1[[#This Row],[Budget_COGS]]</f>
        <v>-45</v>
      </c>
      <c r="R4181" s="5">
        <f>IF(
Table1[[#This Row],[Budget_COGS]]=0,
"",
IF(
Table1[[#This Row],[Budget_COGS]]&gt;0,
(Table1[[#This Row],[Budget_COGS]]-Table1[[#This Row],[COGS]]) / Table1[[#This Row],[Budget_COGS]],
(Table1[[#This Row],[Budget_COGS]]-Table1[[#This Row],[COGS]]) / ABS(Table1[[#This Row],[Budget_COGS]])
)
)</f>
        <v>0.1875</v>
      </c>
      <c r="S4181" s="5" t="str">
        <f>IF(Table1[[#This Row],[COGS _Var]]&gt;=0, "Above Budget", "Below Budget")</f>
        <v>Below Budget</v>
      </c>
      <c r="T4181">
        <f>Table1[[#This Row],[Actual_Sales]]-Table1[[#This Row],[COGS]]</f>
        <v>-32</v>
      </c>
      <c r="U4181">
        <v>-40</v>
      </c>
      <c r="V4181">
        <f>Table1[[#This Row],[Gross_Margin]]-Table1[[#This Row],[Budget_Margin]]</f>
        <v>8</v>
      </c>
      <c r="W4181" s="5">
        <f>IF(
Table1[[#This Row],[Budget_Margin]]=0,
"",
IF(
Table1[[#This Row],[Budget_Margin]]&gt;0,
(Table1[[#This Row],[Gross_Margin]]-Table1[[#This Row],[Budget_Margin]]) / Table1[[#This Row],[Budget_Margin]],
(Table1[[#This Row],[Gross_Margin]]-Table1[[#This Row],[Budget_Margin]]) / ABS(Table1[[#This Row],[Budget_Margin]])
)
)</f>
        <v>0.2</v>
      </c>
      <c r="X4181" s="5" t="str">
        <f>IF(Table1[[#This Row],[Margin_Var]]&gt;=0, "Above Budget", "Below Budget")</f>
        <v>Above Budget</v>
      </c>
      <c r="Y4181" s="5">
        <f>IFERROR(Table1[[#This Row],[Gross_Margin]]/Table1[[#This Row],[Actual_Sales]],0)</f>
        <v>-0.19631901840490798</v>
      </c>
      <c r="Z4181" s="5">
        <f>Table1[[#This Row],[Actual_Profit]]/Table1[[#This Row],[Actual_Sales]]</f>
        <v>-0.87116564417177911</v>
      </c>
      <c r="AA4181">
        <v>110</v>
      </c>
      <c r="AB4181" s="5">
        <f>IFERROR(Table1[[#This Row],[Expenses]]/Table1[[#This Row],[Actual_Sales]],0)</f>
        <v>0.67484662576687116</v>
      </c>
      <c r="AC4181">
        <v>64</v>
      </c>
      <c r="AD4181">
        <v>1952</v>
      </c>
      <c r="AE4181" s="5">
        <f>IFERROR(Table1[[#This Row],[Inventory]]/Table1[[#This Row],[Actual_Sales]],0)</f>
        <v>11.975460122699387</v>
      </c>
    </row>
    <row r="4182" spans="1:31" x14ac:dyDescent="0.25">
      <c r="A4182">
        <v>694</v>
      </c>
      <c r="B4182">
        <v>916</v>
      </c>
      <c r="C4182">
        <v>3</v>
      </c>
      <c r="D4182" s="2">
        <v>40269</v>
      </c>
      <c r="E4182">
        <v>159</v>
      </c>
      <c r="F4182">
        <v>190</v>
      </c>
      <c r="G4182">
        <f>Table1[[#This Row],[Actual_Sales]]-Table1[[#This Row],[Budget_Sales]]</f>
        <v>-31</v>
      </c>
      <c r="H4182" s="5">
        <f>IF(
Table1[[#This Row],[Budget_Sales]]=0,
"",
IF(
Table1[[#This Row],[Budget_Sales]]&gt;0,
(Table1[[#This Row],[Actual_Sales]]-Table1[[#This Row],[Budget_Sales]])/Table1[[#This Row],[Budget_Sales]],
(Table1[[#This Row],[Actual_Sales]]-Table1[[#This Row],[Budget_Sales]])/ABS(Table1[[#This Row],[Budget_Sales]])
)
)</f>
        <v>-0.16315789473684211</v>
      </c>
      <c r="I4182" s="5" t="str">
        <f>IF(Table1[[#This Row],[Sales_Var]]&gt;=0,"Above Budget","Below Budget")</f>
        <v>Below Budget</v>
      </c>
      <c r="J4182">
        <f>Table1[[#This Row],[Actual_Sales]]-(Table1[[#This Row],[COGS]]+Table1[[#This Row],[Expenses]])</f>
        <v>-141</v>
      </c>
      <c r="K4182">
        <v>-150</v>
      </c>
      <c r="L4182">
        <f>Table1[[#This Row],[Actual_Profit]]-Table1[[#This Row],[Budget_Profit]]</f>
        <v>9</v>
      </c>
      <c r="M4182" s="5">
        <f>IF(
Table1[[#This Row],[Budget_Profit]]=0,
"",
IF(
Table1[[#This Row],[Budget_Profit]]&gt;0,
(Table1[[#This Row],[Actual_Profit]]-Table1[[#This Row],[Budget_Profit]])/Table1[[#This Row],[Budget_Profit]],
(Table1[[#This Row],[Actual_Profit]]-Table1[[#This Row],[Budget_Profit]])/ABS(Table1[[#This Row],[Budget_Profit]])
)
)</f>
        <v>0.06</v>
      </c>
      <c r="N4182" s="5" t="str">
        <f>IF(Table1[[#This Row],[Profit_Var]]&gt;=0, "Above Budget", "Below Budget")</f>
        <v>Above Budget</v>
      </c>
      <c r="O4182">
        <v>191</v>
      </c>
      <c r="P4182">
        <v>240</v>
      </c>
      <c r="Q4182">
        <f>Table1[[#This Row],[COGS]]-Table1[[#This Row],[Budget_COGS]]</f>
        <v>-49</v>
      </c>
      <c r="R4182" s="5">
        <f>IF(
Table1[[#This Row],[Budget_COGS]]=0,
"",
IF(
Table1[[#This Row],[Budget_COGS]]&gt;0,
(Table1[[#This Row],[Budget_COGS]]-Table1[[#This Row],[COGS]]) / Table1[[#This Row],[Budget_COGS]],
(Table1[[#This Row],[Budget_COGS]]-Table1[[#This Row],[COGS]]) / ABS(Table1[[#This Row],[Budget_COGS]])
)
)</f>
        <v>0.20416666666666666</v>
      </c>
      <c r="S4182" s="5" t="str">
        <f>IF(Table1[[#This Row],[COGS _Var]]&gt;=0, "Above Budget", "Below Budget")</f>
        <v>Below Budget</v>
      </c>
      <c r="T4182">
        <f>Table1[[#This Row],[Actual_Sales]]-Table1[[#This Row],[COGS]]</f>
        <v>-32</v>
      </c>
      <c r="U4182">
        <v>-50</v>
      </c>
      <c r="V4182">
        <f>Table1[[#This Row],[Gross_Margin]]-Table1[[#This Row],[Budget_Margin]]</f>
        <v>18</v>
      </c>
      <c r="W4182" s="5">
        <f>IF(
Table1[[#This Row],[Budget_Margin]]=0,
"",
IF(
Table1[[#This Row],[Budget_Margin]]&gt;0,
(Table1[[#This Row],[Gross_Margin]]-Table1[[#This Row],[Budget_Margin]]) / Table1[[#This Row],[Budget_Margin]],
(Table1[[#This Row],[Gross_Margin]]-Table1[[#This Row],[Budget_Margin]]) / ABS(Table1[[#This Row],[Budget_Margin]])
)
)</f>
        <v>0.36</v>
      </c>
      <c r="X4182" s="5" t="str">
        <f>IF(Table1[[#This Row],[Margin_Var]]&gt;=0, "Above Budget", "Below Budget")</f>
        <v>Above Budget</v>
      </c>
      <c r="Y4182" s="5">
        <f>IFERROR(Table1[[#This Row],[Gross_Margin]]/Table1[[#This Row],[Actual_Sales]],0)</f>
        <v>-0.20125786163522014</v>
      </c>
      <c r="Z4182" s="5">
        <f>Table1[[#This Row],[Actual_Profit]]/Table1[[#This Row],[Actual_Sales]]</f>
        <v>-0.8867924528301887</v>
      </c>
      <c r="AA4182">
        <v>109</v>
      </c>
      <c r="AB4182" s="5">
        <f>IFERROR(Table1[[#This Row],[Expenses]]/Table1[[#This Row],[Actual_Sales]],0)</f>
        <v>0.68553459119496851</v>
      </c>
      <c r="AC4182">
        <v>63</v>
      </c>
      <c r="AD4182">
        <v>1564</v>
      </c>
      <c r="AE4182" s="5">
        <f>IFERROR(Table1[[#This Row],[Inventory]]/Table1[[#This Row],[Actual_Sales]],0)</f>
        <v>9.8364779874213841</v>
      </c>
    </row>
    <row r="4183" spans="1:31" x14ac:dyDescent="0.25">
      <c r="A4183">
        <v>1757</v>
      </c>
      <c r="B4183">
        <v>951</v>
      </c>
      <c r="C4183">
        <v>3</v>
      </c>
      <c r="D4183" s="2">
        <v>40452</v>
      </c>
      <c r="E4183">
        <v>130</v>
      </c>
      <c r="F4183">
        <v>190</v>
      </c>
      <c r="G4183">
        <f>Table1[[#This Row],[Actual_Sales]]-Table1[[#This Row],[Budget_Sales]]</f>
        <v>-60</v>
      </c>
      <c r="H4183" s="5">
        <f>IF(
Table1[[#This Row],[Budget_Sales]]=0,
"",
IF(
Table1[[#This Row],[Budget_Sales]]&gt;0,
(Table1[[#This Row],[Actual_Sales]]-Table1[[#This Row],[Budget_Sales]])/Table1[[#This Row],[Budget_Sales]],
(Table1[[#This Row],[Actual_Sales]]-Table1[[#This Row],[Budget_Sales]])/ABS(Table1[[#This Row],[Budget_Sales]])
)
)</f>
        <v>-0.31578947368421051</v>
      </c>
      <c r="I4183" s="5" t="str">
        <f>IF(Table1[[#This Row],[Sales_Var]]&gt;=0,"Above Budget","Below Budget")</f>
        <v>Below Budget</v>
      </c>
      <c r="J4183">
        <f>Table1[[#This Row],[Actual_Sales]]-(Table1[[#This Row],[COGS]]+Table1[[#This Row],[Expenses]])</f>
        <v>-117</v>
      </c>
      <c r="K4183">
        <v>-100</v>
      </c>
      <c r="L4183">
        <f>Table1[[#This Row],[Actual_Profit]]-Table1[[#This Row],[Budget_Profit]]</f>
        <v>-17</v>
      </c>
      <c r="M4183" s="5">
        <f>IF(
Table1[[#This Row],[Budget_Profit]]=0,
"",
IF(
Table1[[#This Row],[Budget_Profit]]&gt;0,
(Table1[[#This Row],[Actual_Profit]]-Table1[[#This Row],[Budget_Profit]])/Table1[[#This Row],[Budget_Profit]],
(Table1[[#This Row],[Actual_Profit]]-Table1[[#This Row],[Budget_Profit]])/ABS(Table1[[#This Row],[Budget_Profit]])
)
)</f>
        <v>-0.17</v>
      </c>
      <c r="N4183" s="5" t="str">
        <f>IF(Table1[[#This Row],[Profit_Var]]&gt;=0, "Above Budget", "Below Budget")</f>
        <v>Below Budget</v>
      </c>
      <c r="O4183">
        <v>154</v>
      </c>
      <c r="P4183">
        <v>220</v>
      </c>
      <c r="Q4183">
        <f>Table1[[#This Row],[COGS]]-Table1[[#This Row],[Budget_COGS]]</f>
        <v>-66</v>
      </c>
      <c r="R4183" s="5">
        <f>IF(
Table1[[#This Row],[Budget_COGS]]=0,
"",
IF(
Table1[[#This Row],[Budget_COGS]]&gt;0,
(Table1[[#This Row],[Budget_COGS]]-Table1[[#This Row],[COGS]]) / Table1[[#This Row],[Budget_COGS]],
(Table1[[#This Row],[Budget_COGS]]-Table1[[#This Row],[COGS]]) / ABS(Table1[[#This Row],[Budget_COGS]])
)
)</f>
        <v>0.3</v>
      </c>
      <c r="S4183" s="5" t="str">
        <f>IF(Table1[[#This Row],[COGS _Var]]&gt;=0, "Above Budget", "Below Budget")</f>
        <v>Below Budget</v>
      </c>
      <c r="T4183">
        <f>Table1[[#This Row],[Actual_Sales]]-Table1[[#This Row],[COGS]]</f>
        <v>-24</v>
      </c>
      <c r="U4183">
        <v>-30</v>
      </c>
      <c r="V4183">
        <f>Table1[[#This Row],[Gross_Margin]]-Table1[[#This Row],[Budget_Margin]]</f>
        <v>6</v>
      </c>
      <c r="W4183" s="5">
        <f>IF(
Table1[[#This Row],[Budget_Margin]]=0,
"",
IF(
Table1[[#This Row],[Budget_Margin]]&gt;0,
(Table1[[#This Row],[Gross_Margin]]-Table1[[#This Row],[Budget_Margin]]) / Table1[[#This Row],[Budget_Margin]],
(Table1[[#This Row],[Gross_Margin]]-Table1[[#This Row],[Budget_Margin]]) / ABS(Table1[[#This Row],[Budget_Margin]])
)
)</f>
        <v>0.2</v>
      </c>
      <c r="X4183" s="5" t="str">
        <f>IF(Table1[[#This Row],[Margin_Var]]&gt;=0, "Above Budget", "Below Budget")</f>
        <v>Above Budget</v>
      </c>
      <c r="Y4183" s="5">
        <f>IFERROR(Table1[[#This Row],[Gross_Margin]]/Table1[[#This Row],[Actual_Sales]],0)</f>
        <v>-0.18461538461538463</v>
      </c>
      <c r="Z4183" s="5">
        <f>Table1[[#This Row],[Actual_Profit]]/Table1[[#This Row],[Actual_Sales]]</f>
        <v>-0.9</v>
      </c>
      <c r="AA4183">
        <v>93</v>
      </c>
      <c r="AB4183" s="5">
        <f>IFERROR(Table1[[#This Row],[Expenses]]/Table1[[#This Row],[Actual_Sales]],0)</f>
        <v>0.7153846153846154</v>
      </c>
      <c r="AC4183">
        <v>50</v>
      </c>
      <c r="AD4183">
        <v>3654</v>
      </c>
      <c r="AE4183" s="5">
        <f>IFERROR(Table1[[#This Row],[Inventory]]/Table1[[#This Row],[Actual_Sales]],0)</f>
        <v>28.107692307692307</v>
      </c>
    </row>
    <row r="4184" spans="1:31" x14ac:dyDescent="0.25">
      <c r="A4184">
        <v>3825</v>
      </c>
      <c r="B4184">
        <v>631</v>
      </c>
      <c r="C4184">
        <v>10</v>
      </c>
      <c r="D4184" s="2">
        <v>40817</v>
      </c>
      <c r="E4184">
        <v>175</v>
      </c>
      <c r="F4184">
        <v>80</v>
      </c>
      <c r="G4184">
        <f>Table1[[#This Row],[Actual_Sales]]-Table1[[#This Row],[Budget_Sales]]</f>
        <v>95</v>
      </c>
      <c r="H4184" s="5">
        <f>IF(
Table1[[#This Row],[Budget_Sales]]=0,
"",
IF(
Table1[[#This Row],[Budget_Sales]]&gt;0,
(Table1[[#This Row],[Actual_Sales]]-Table1[[#This Row],[Budget_Sales]])/Table1[[#This Row],[Budget_Sales]],
(Table1[[#This Row],[Actual_Sales]]-Table1[[#This Row],[Budget_Sales]])/ABS(Table1[[#This Row],[Budget_Sales]])
)
)</f>
        <v>1.1875</v>
      </c>
      <c r="I4184" s="5" t="str">
        <f>IF(Table1[[#This Row],[Sales_Var]]&gt;=0,"Above Budget","Below Budget")</f>
        <v>Above Budget</v>
      </c>
      <c r="J4184">
        <f>Table1[[#This Row],[Actual_Sales]]-(Table1[[#This Row],[COGS]]+Table1[[#This Row],[Expenses]])</f>
        <v>-159</v>
      </c>
      <c r="K4184">
        <v>-100</v>
      </c>
      <c r="L4184">
        <f>Table1[[#This Row],[Actual_Profit]]-Table1[[#This Row],[Budget_Profit]]</f>
        <v>-59</v>
      </c>
      <c r="M4184" s="5">
        <f>IF(
Table1[[#This Row],[Budget_Profit]]=0,
"",
IF(
Table1[[#This Row],[Budget_Profit]]&gt;0,
(Table1[[#This Row],[Actual_Profit]]-Table1[[#This Row],[Budget_Profit]])/Table1[[#This Row],[Budget_Profit]],
(Table1[[#This Row],[Actual_Profit]]-Table1[[#This Row],[Budget_Profit]])/ABS(Table1[[#This Row],[Budget_Profit]])
)
)</f>
        <v>-0.59</v>
      </c>
      <c r="N4184" s="5" t="str">
        <f>IF(Table1[[#This Row],[Profit_Var]]&gt;=0, "Above Budget", "Below Budget")</f>
        <v>Below Budget</v>
      </c>
      <c r="O4184">
        <v>239</v>
      </c>
      <c r="P4184">
        <v>130</v>
      </c>
      <c r="Q4184">
        <f>Table1[[#This Row],[COGS]]-Table1[[#This Row],[Budget_COGS]]</f>
        <v>109</v>
      </c>
      <c r="R4184" s="5">
        <f>IF(
Table1[[#This Row],[Budget_COGS]]=0,
"",
IF(
Table1[[#This Row],[Budget_COGS]]&gt;0,
(Table1[[#This Row],[Budget_COGS]]-Table1[[#This Row],[COGS]]) / Table1[[#This Row],[Budget_COGS]],
(Table1[[#This Row],[Budget_COGS]]-Table1[[#This Row],[COGS]]) / ABS(Table1[[#This Row],[Budget_COGS]])
)
)</f>
        <v>-0.83846153846153848</v>
      </c>
      <c r="S4184" s="5" t="str">
        <f>IF(Table1[[#This Row],[COGS _Var]]&gt;=0, "Above Budget", "Below Budget")</f>
        <v>Above Budget</v>
      </c>
      <c r="T4184">
        <f>Table1[[#This Row],[Actual_Sales]]-Table1[[#This Row],[COGS]]</f>
        <v>-64</v>
      </c>
      <c r="U4184">
        <v>-50</v>
      </c>
      <c r="V4184">
        <f>Table1[[#This Row],[Gross_Margin]]-Table1[[#This Row],[Budget_Margin]]</f>
        <v>-14</v>
      </c>
      <c r="W4184" s="5">
        <f>IF(
Table1[[#This Row],[Budget_Margin]]=0,
"",
IF(
Table1[[#This Row],[Budget_Margin]]&gt;0,
(Table1[[#This Row],[Gross_Margin]]-Table1[[#This Row],[Budget_Margin]]) / Table1[[#This Row],[Budget_Margin]],
(Table1[[#This Row],[Gross_Margin]]-Table1[[#This Row],[Budget_Margin]]) / ABS(Table1[[#This Row],[Budget_Margin]])
)
)</f>
        <v>-0.28000000000000003</v>
      </c>
      <c r="X4184" s="5" t="str">
        <f>IF(Table1[[#This Row],[Margin_Var]]&gt;=0, "Above Budget", "Below Budget")</f>
        <v>Below Budget</v>
      </c>
      <c r="Y4184" s="5">
        <f>IFERROR(Table1[[#This Row],[Gross_Margin]]/Table1[[#This Row],[Actual_Sales]],0)</f>
        <v>-0.36571428571428571</v>
      </c>
      <c r="Z4184" s="5">
        <f>Table1[[#This Row],[Actual_Profit]]/Table1[[#This Row],[Actual_Sales]]</f>
        <v>-0.90857142857142859</v>
      </c>
      <c r="AA4184">
        <v>95</v>
      </c>
      <c r="AB4184" s="5">
        <f>IFERROR(Table1[[#This Row],[Expenses]]/Table1[[#This Row],[Actual_Sales]],0)</f>
        <v>0.54285714285714282</v>
      </c>
      <c r="AC4184">
        <v>74</v>
      </c>
      <c r="AD4184">
        <v>4360</v>
      </c>
      <c r="AE4184" s="5">
        <f>IFERROR(Table1[[#This Row],[Inventory]]/Table1[[#This Row],[Actual_Sales]],0)</f>
        <v>24.914285714285715</v>
      </c>
    </row>
    <row r="4185" spans="1:31" x14ac:dyDescent="0.25">
      <c r="A4185">
        <v>459</v>
      </c>
      <c r="B4185">
        <v>650</v>
      </c>
      <c r="C4185">
        <v>3</v>
      </c>
      <c r="D4185" s="2">
        <v>40238</v>
      </c>
      <c r="E4185">
        <v>127</v>
      </c>
      <c r="F4185">
        <v>150</v>
      </c>
      <c r="G4185">
        <f>Table1[[#This Row],[Actual_Sales]]-Table1[[#This Row],[Budget_Sales]]</f>
        <v>-23</v>
      </c>
      <c r="H4185" s="5">
        <f>IF(
Table1[[#This Row],[Budget_Sales]]=0,
"",
IF(
Table1[[#This Row],[Budget_Sales]]&gt;0,
(Table1[[#This Row],[Actual_Sales]]-Table1[[#This Row],[Budget_Sales]])/Table1[[#This Row],[Budget_Sales]],
(Table1[[#This Row],[Actual_Sales]]-Table1[[#This Row],[Budget_Sales]])/ABS(Table1[[#This Row],[Budget_Sales]])
)
)</f>
        <v>-0.15333333333333332</v>
      </c>
      <c r="I4185" s="5" t="str">
        <f>IF(Table1[[#This Row],[Sales_Var]]&gt;=0,"Above Budget","Below Budget")</f>
        <v>Below Budget</v>
      </c>
      <c r="J4185">
        <f>Table1[[#This Row],[Actual_Sales]]-(Table1[[#This Row],[COGS]]+Table1[[#This Row],[Expenses]])</f>
        <v>-121</v>
      </c>
      <c r="K4185">
        <v>-120</v>
      </c>
      <c r="L4185">
        <f>Table1[[#This Row],[Actual_Profit]]-Table1[[#This Row],[Budget_Profit]]</f>
        <v>-1</v>
      </c>
      <c r="M4185" s="5">
        <f>IF(
Table1[[#This Row],[Budget_Profit]]=0,
"",
IF(
Table1[[#This Row],[Budget_Profit]]&gt;0,
(Table1[[#This Row],[Actual_Profit]]-Table1[[#This Row],[Budget_Profit]])/Table1[[#This Row],[Budget_Profit]],
(Table1[[#This Row],[Actual_Profit]]-Table1[[#This Row],[Budget_Profit]])/ABS(Table1[[#This Row],[Budget_Profit]])
)
)</f>
        <v>-8.3333333333333332E-3</v>
      </c>
      <c r="N4185" s="5" t="str">
        <f>IF(Table1[[#This Row],[Profit_Var]]&gt;=0, "Above Budget", "Below Budget")</f>
        <v>Below Budget</v>
      </c>
      <c r="O4185">
        <v>154</v>
      </c>
      <c r="P4185">
        <v>190</v>
      </c>
      <c r="Q4185">
        <f>Table1[[#This Row],[COGS]]-Table1[[#This Row],[Budget_COGS]]</f>
        <v>-36</v>
      </c>
      <c r="R4185" s="5">
        <f>IF(
Table1[[#This Row],[Budget_COGS]]=0,
"",
IF(
Table1[[#This Row],[Budget_COGS]]&gt;0,
(Table1[[#This Row],[Budget_COGS]]-Table1[[#This Row],[COGS]]) / Table1[[#This Row],[Budget_COGS]],
(Table1[[#This Row],[Budget_COGS]]-Table1[[#This Row],[COGS]]) / ABS(Table1[[#This Row],[Budget_COGS]])
)
)</f>
        <v>0.18947368421052632</v>
      </c>
      <c r="S4185" s="5" t="str">
        <f>IF(Table1[[#This Row],[COGS _Var]]&gt;=0, "Above Budget", "Below Budget")</f>
        <v>Below Budget</v>
      </c>
      <c r="T4185">
        <f>Table1[[#This Row],[Actual_Sales]]-Table1[[#This Row],[COGS]]</f>
        <v>-27</v>
      </c>
      <c r="U4185">
        <v>-40</v>
      </c>
      <c r="V4185">
        <f>Table1[[#This Row],[Gross_Margin]]-Table1[[#This Row],[Budget_Margin]]</f>
        <v>13</v>
      </c>
      <c r="W4185" s="5">
        <f>IF(
Table1[[#This Row],[Budget_Margin]]=0,
"",
IF(
Table1[[#This Row],[Budget_Margin]]&gt;0,
(Table1[[#This Row],[Gross_Margin]]-Table1[[#This Row],[Budget_Margin]]) / Table1[[#This Row],[Budget_Margin]],
(Table1[[#This Row],[Gross_Margin]]-Table1[[#This Row],[Budget_Margin]]) / ABS(Table1[[#This Row],[Budget_Margin]])
)
)</f>
        <v>0.32500000000000001</v>
      </c>
      <c r="X4185" s="5" t="str">
        <f>IF(Table1[[#This Row],[Margin_Var]]&gt;=0, "Above Budget", "Below Budget")</f>
        <v>Above Budget</v>
      </c>
      <c r="Y4185" s="5">
        <f>IFERROR(Table1[[#This Row],[Gross_Margin]]/Table1[[#This Row],[Actual_Sales]],0)</f>
        <v>-0.2125984251968504</v>
      </c>
      <c r="Z4185" s="5">
        <f>Table1[[#This Row],[Actual_Profit]]/Table1[[#This Row],[Actual_Sales]]</f>
        <v>-0.952755905511811</v>
      </c>
      <c r="AA4185">
        <v>94</v>
      </c>
      <c r="AB4185" s="5">
        <f>IFERROR(Table1[[#This Row],[Expenses]]/Table1[[#This Row],[Actual_Sales]],0)</f>
        <v>0.74015748031496065</v>
      </c>
      <c r="AC4185">
        <v>50</v>
      </c>
      <c r="AD4185">
        <v>1288</v>
      </c>
      <c r="AE4185" s="5">
        <f>IFERROR(Table1[[#This Row],[Inventory]]/Table1[[#This Row],[Actual_Sales]],0)</f>
        <v>10.141732283464567</v>
      </c>
    </row>
    <row r="4186" spans="1:31" x14ac:dyDescent="0.25">
      <c r="A4186">
        <v>318</v>
      </c>
      <c r="B4186">
        <v>818</v>
      </c>
      <c r="C4186">
        <v>3</v>
      </c>
      <c r="D4186" s="2">
        <v>40210</v>
      </c>
      <c r="E4186">
        <v>122</v>
      </c>
      <c r="F4186">
        <v>150</v>
      </c>
      <c r="G4186">
        <f>Table1[[#This Row],[Actual_Sales]]-Table1[[#This Row],[Budget_Sales]]</f>
        <v>-28</v>
      </c>
      <c r="H4186" s="5">
        <f>IF(
Table1[[#This Row],[Budget_Sales]]=0,
"",
IF(
Table1[[#This Row],[Budget_Sales]]&gt;0,
(Table1[[#This Row],[Actual_Sales]]-Table1[[#This Row],[Budget_Sales]])/Table1[[#This Row],[Budget_Sales]],
(Table1[[#This Row],[Actual_Sales]]-Table1[[#This Row],[Budget_Sales]])/ABS(Table1[[#This Row],[Budget_Sales]])
)
)</f>
        <v>-0.18666666666666668</v>
      </c>
      <c r="I4186" s="5" t="str">
        <f>IF(Table1[[#This Row],[Sales_Var]]&gt;=0,"Above Budget","Below Budget")</f>
        <v>Below Budget</v>
      </c>
      <c r="J4186">
        <f>Table1[[#This Row],[Actual_Sales]]-(Table1[[#This Row],[COGS]]+Table1[[#This Row],[Expenses]])</f>
        <v>-117</v>
      </c>
      <c r="K4186">
        <v>-110</v>
      </c>
      <c r="L4186">
        <f>Table1[[#This Row],[Actual_Profit]]-Table1[[#This Row],[Budget_Profit]]</f>
        <v>-7</v>
      </c>
      <c r="M4186" s="5">
        <f>IF(
Table1[[#This Row],[Budget_Profit]]=0,
"",
IF(
Table1[[#This Row],[Budget_Profit]]&gt;0,
(Table1[[#This Row],[Actual_Profit]]-Table1[[#This Row],[Budget_Profit]])/Table1[[#This Row],[Budget_Profit]],
(Table1[[#This Row],[Actual_Profit]]-Table1[[#This Row],[Budget_Profit]])/ABS(Table1[[#This Row],[Budget_Profit]])
)
)</f>
        <v>-6.363636363636363E-2</v>
      </c>
      <c r="N4186" s="5" t="str">
        <f>IF(Table1[[#This Row],[Profit_Var]]&gt;=0, "Above Budget", "Below Budget")</f>
        <v>Below Budget</v>
      </c>
      <c r="O4186">
        <v>148</v>
      </c>
      <c r="P4186">
        <v>180</v>
      </c>
      <c r="Q4186">
        <f>Table1[[#This Row],[COGS]]-Table1[[#This Row],[Budget_COGS]]</f>
        <v>-32</v>
      </c>
      <c r="R4186" s="5">
        <f>IF(
Table1[[#This Row],[Budget_COGS]]=0,
"",
IF(
Table1[[#This Row],[Budget_COGS]]&gt;0,
(Table1[[#This Row],[Budget_COGS]]-Table1[[#This Row],[COGS]]) / Table1[[#This Row],[Budget_COGS]],
(Table1[[#This Row],[Budget_COGS]]-Table1[[#This Row],[COGS]]) / ABS(Table1[[#This Row],[Budget_COGS]])
)
)</f>
        <v>0.17777777777777778</v>
      </c>
      <c r="S4186" s="5" t="str">
        <f>IF(Table1[[#This Row],[COGS _Var]]&gt;=0, "Above Budget", "Below Budget")</f>
        <v>Below Budget</v>
      </c>
      <c r="T4186">
        <f>Table1[[#This Row],[Actual_Sales]]-Table1[[#This Row],[COGS]]</f>
        <v>-26</v>
      </c>
      <c r="U4186">
        <v>-30</v>
      </c>
      <c r="V4186">
        <f>Table1[[#This Row],[Gross_Margin]]-Table1[[#This Row],[Budget_Margin]]</f>
        <v>4</v>
      </c>
      <c r="W4186" s="5">
        <f>IF(
Table1[[#This Row],[Budget_Margin]]=0,
"",
IF(
Table1[[#This Row],[Budget_Margin]]&gt;0,
(Table1[[#This Row],[Gross_Margin]]-Table1[[#This Row],[Budget_Margin]]) / Table1[[#This Row],[Budget_Margin]],
(Table1[[#This Row],[Gross_Margin]]-Table1[[#This Row],[Budget_Margin]]) / ABS(Table1[[#This Row],[Budget_Margin]])
)
)</f>
        <v>0.13333333333333333</v>
      </c>
      <c r="X4186" s="5" t="str">
        <f>IF(Table1[[#This Row],[Margin_Var]]&gt;=0, "Above Budget", "Below Budget")</f>
        <v>Above Budget</v>
      </c>
      <c r="Y4186" s="5">
        <f>IFERROR(Table1[[#This Row],[Gross_Margin]]/Table1[[#This Row],[Actual_Sales]],0)</f>
        <v>-0.21311475409836064</v>
      </c>
      <c r="Z4186" s="5">
        <f>Table1[[#This Row],[Actual_Profit]]/Table1[[#This Row],[Actual_Sales]]</f>
        <v>-0.95901639344262291</v>
      </c>
      <c r="AA4186">
        <v>91</v>
      </c>
      <c r="AB4186" s="5">
        <f>IFERROR(Table1[[#This Row],[Expenses]]/Table1[[#This Row],[Actual_Sales]],0)</f>
        <v>0.74590163934426235</v>
      </c>
      <c r="AC4186">
        <v>48</v>
      </c>
      <c r="AD4186">
        <v>1071</v>
      </c>
      <c r="AE4186" s="5">
        <f>IFERROR(Table1[[#This Row],[Inventory]]/Table1[[#This Row],[Actual_Sales]],0)</f>
        <v>8.778688524590164</v>
      </c>
    </row>
    <row r="4187" spans="1:31" x14ac:dyDescent="0.25">
      <c r="A4187">
        <v>1924</v>
      </c>
      <c r="B4187">
        <v>914</v>
      </c>
      <c r="C4187">
        <v>10</v>
      </c>
      <c r="D4187" s="2">
        <v>40483</v>
      </c>
      <c r="E4187">
        <v>160</v>
      </c>
      <c r="F4187">
        <v>110</v>
      </c>
      <c r="G4187">
        <f>Table1[[#This Row],[Actual_Sales]]-Table1[[#This Row],[Budget_Sales]]</f>
        <v>50</v>
      </c>
      <c r="H4187" s="5">
        <f>IF(
Table1[[#This Row],[Budget_Sales]]=0,
"",
IF(
Table1[[#This Row],[Budget_Sales]]&gt;0,
(Table1[[#This Row],[Actual_Sales]]-Table1[[#This Row],[Budget_Sales]])/Table1[[#This Row],[Budget_Sales]],
(Table1[[#This Row],[Actual_Sales]]-Table1[[#This Row],[Budget_Sales]])/ABS(Table1[[#This Row],[Budget_Sales]])
)
)</f>
        <v>0.45454545454545453</v>
      </c>
      <c r="I4187" s="5" t="str">
        <f>IF(Table1[[#This Row],[Sales_Var]]&gt;=0,"Above Budget","Below Budget")</f>
        <v>Above Budget</v>
      </c>
      <c r="J4187">
        <f>Table1[[#This Row],[Actual_Sales]]-(Table1[[#This Row],[COGS]]+Table1[[#This Row],[Expenses]])</f>
        <v>-156</v>
      </c>
      <c r="K4187">
        <v>-120</v>
      </c>
      <c r="L4187">
        <f>Table1[[#This Row],[Actual_Profit]]-Table1[[#This Row],[Budget_Profit]]</f>
        <v>-36</v>
      </c>
      <c r="M4187" s="5">
        <f>IF(
Table1[[#This Row],[Budget_Profit]]=0,
"",
IF(
Table1[[#This Row],[Budget_Profit]]&gt;0,
(Table1[[#This Row],[Actual_Profit]]-Table1[[#This Row],[Budget_Profit]])/Table1[[#This Row],[Budget_Profit]],
(Table1[[#This Row],[Actual_Profit]]-Table1[[#This Row],[Budget_Profit]])/ABS(Table1[[#This Row],[Budget_Profit]])
)
)</f>
        <v>-0.3</v>
      </c>
      <c r="N4187" s="5" t="str">
        <f>IF(Table1[[#This Row],[Profit_Var]]&gt;=0, "Above Budget", "Below Budget")</f>
        <v>Below Budget</v>
      </c>
      <c r="O4187">
        <v>225</v>
      </c>
      <c r="P4187">
        <v>160</v>
      </c>
      <c r="Q4187">
        <f>Table1[[#This Row],[COGS]]-Table1[[#This Row],[Budget_COGS]]</f>
        <v>65</v>
      </c>
      <c r="R4187" s="5">
        <f>IF(
Table1[[#This Row],[Budget_COGS]]=0,
"",
IF(
Table1[[#This Row],[Budget_COGS]]&gt;0,
(Table1[[#This Row],[Budget_COGS]]-Table1[[#This Row],[COGS]]) / Table1[[#This Row],[Budget_COGS]],
(Table1[[#This Row],[Budget_COGS]]-Table1[[#This Row],[COGS]]) / ABS(Table1[[#This Row],[Budget_COGS]])
)
)</f>
        <v>-0.40625</v>
      </c>
      <c r="S4187" s="5" t="str">
        <f>IF(Table1[[#This Row],[COGS _Var]]&gt;=0, "Above Budget", "Below Budget")</f>
        <v>Above Budget</v>
      </c>
      <c r="T4187">
        <f>Table1[[#This Row],[Actual_Sales]]-Table1[[#This Row],[COGS]]</f>
        <v>-65</v>
      </c>
      <c r="U4187">
        <v>-50</v>
      </c>
      <c r="V4187">
        <f>Table1[[#This Row],[Gross_Margin]]-Table1[[#This Row],[Budget_Margin]]</f>
        <v>-15</v>
      </c>
      <c r="W4187" s="5">
        <f>IF(
Table1[[#This Row],[Budget_Margin]]=0,
"",
IF(
Table1[[#This Row],[Budget_Margin]]&gt;0,
(Table1[[#This Row],[Gross_Margin]]-Table1[[#This Row],[Budget_Margin]]) / Table1[[#This Row],[Budget_Margin]],
(Table1[[#This Row],[Gross_Margin]]-Table1[[#This Row],[Budget_Margin]]) / ABS(Table1[[#This Row],[Budget_Margin]])
)
)</f>
        <v>-0.3</v>
      </c>
      <c r="X4187" s="5" t="str">
        <f>IF(Table1[[#This Row],[Margin_Var]]&gt;=0, "Above Budget", "Below Budget")</f>
        <v>Below Budget</v>
      </c>
      <c r="Y4187" s="5">
        <f>IFERROR(Table1[[#This Row],[Gross_Margin]]/Table1[[#This Row],[Actual_Sales]],0)</f>
        <v>-0.40625</v>
      </c>
      <c r="Z4187" s="5">
        <f>Table1[[#This Row],[Actual_Profit]]/Table1[[#This Row],[Actual_Sales]]</f>
        <v>-0.97499999999999998</v>
      </c>
      <c r="AA4187">
        <v>91</v>
      </c>
      <c r="AB4187" s="5">
        <f>IFERROR(Table1[[#This Row],[Expenses]]/Table1[[#This Row],[Actual_Sales]],0)</f>
        <v>0.56874999999999998</v>
      </c>
      <c r="AC4187">
        <v>69</v>
      </c>
      <c r="AD4187">
        <v>4742</v>
      </c>
      <c r="AE4187" s="5">
        <f>IFERROR(Table1[[#This Row],[Inventory]]/Table1[[#This Row],[Actual_Sales]],0)</f>
        <v>29.637499999999999</v>
      </c>
    </row>
    <row r="4188" spans="1:31" x14ac:dyDescent="0.25">
      <c r="A4188">
        <v>117</v>
      </c>
      <c r="B4188">
        <v>650</v>
      </c>
      <c r="C4188">
        <v>3</v>
      </c>
      <c r="D4188" s="2">
        <v>40179</v>
      </c>
      <c r="E4188">
        <v>118</v>
      </c>
      <c r="F4188">
        <v>140</v>
      </c>
      <c r="G4188">
        <f>Table1[[#This Row],[Actual_Sales]]-Table1[[#This Row],[Budget_Sales]]</f>
        <v>-22</v>
      </c>
      <c r="H4188" s="5">
        <f>IF(
Table1[[#This Row],[Budget_Sales]]=0,
"",
IF(
Table1[[#This Row],[Budget_Sales]]&gt;0,
(Table1[[#This Row],[Actual_Sales]]-Table1[[#This Row],[Budget_Sales]])/Table1[[#This Row],[Budget_Sales]],
(Table1[[#This Row],[Actual_Sales]]-Table1[[#This Row],[Budget_Sales]])/ABS(Table1[[#This Row],[Budget_Sales]])
)
)</f>
        <v>-0.15714285714285714</v>
      </c>
      <c r="I4188" s="5" t="str">
        <f>IF(Table1[[#This Row],[Sales_Var]]&gt;=0,"Above Budget","Below Budget")</f>
        <v>Below Budget</v>
      </c>
      <c r="J4188">
        <f>Table1[[#This Row],[Actual_Sales]]-(Table1[[#This Row],[COGS]]+Table1[[#This Row],[Expenses]])</f>
        <v>-117</v>
      </c>
      <c r="K4188">
        <v>-120</v>
      </c>
      <c r="L4188">
        <f>Table1[[#This Row],[Actual_Profit]]-Table1[[#This Row],[Budget_Profit]]</f>
        <v>3</v>
      </c>
      <c r="M4188" s="5">
        <f>IF(
Table1[[#This Row],[Budget_Profit]]=0,
"",
IF(
Table1[[#This Row],[Budget_Profit]]&gt;0,
(Table1[[#This Row],[Actual_Profit]]-Table1[[#This Row],[Budget_Profit]])/Table1[[#This Row],[Budget_Profit]],
(Table1[[#This Row],[Actual_Profit]]-Table1[[#This Row],[Budget_Profit]])/ABS(Table1[[#This Row],[Budget_Profit]])
)
)</f>
        <v>2.5000000000000001E-2</v>
      </c>
      <c r="N4188" s="5" t="str">
        <f>IF(Table1[[#This Row],[Profit_Var]]&gt;=0, "Above Budget", "Below Budget")</f>
        <v>Above Budget</v>
      </c>
      <c r="O4188">
        <v>144</v>
      </c>
      <c r="P4188">
        <v>180</v>
      </c>
      <c r="Q4188">
        <f>Table1[[#This Row],[COGS]]-Table1[[#This Row],[Budget_COGS]]</f>
        <v>-36</v>
      </c>
      <c r="R4188" s="5">
        <f>IF(
Table1[[#This Row],[Budget_COGS]]=0,
"",
IF(
Table1[[#This Row],[Budget_COGS]]&gt;0,
(Table1[[#This Row],[Budget_COGS]]-Table1[[#This Row],[COGS]]) / Table1[[#This Row],[Budget_COGS]],
(Table1[[#This Row],[Budget_COGS]]-Table1[[#This Row],[COGS]]) / ABS(Table1[[#This Row],[Budget_COGS]])
)
)</f>
        <v>0.2</v>
      </c>
      <c r="S4188" s="5" t="str">
        <f>IF(Table1[[#This Row],[COGS _Var]]&gt;=0, "Above Budget", "Below Budget")</f>
        <v>Below Budget</v>
      </c>
      <c r="T4188">
        <f>Table1[[#This Row],[Actual_Sales]]-Table1[[#This Row],[COGS]]</f>
        <v>-26</v>
      </c>
      <c r="U4188">
        <v>-40</v>
      </c>
      <c r="V4188">
        <f>Table1[[#This Row],[Gross_Margin]]-Table1[[#This Row],[Budget_Margin]]</f>
        <v>14</v>
      </c>
      <c r="W4188" s="5">
        <f>IF(
Table1[[#This Row],[Budget_Margin]]=0,
"",
IF(
Table1[[#This Row],[Budget_Margin]]&gt;0,
(Table1[[#This Row],[Gross_Margin]]-Table1[[#This Row],[Budget_Margin]]) / Table1[[#This Row],[Budget_Margin]],
(Table1[[#This Row],[Gross_Margin]]-Table1[[#This Row],[Budget_Margin]]) / ABS(Table1[[#This Row],[Budget_Margin]])
)
)</f>
        <v>0.35</v>
      </c>
      <c r="X4188" s="5" t="str">
        <f>IF(Table1[[#This Row],[Margin_Var]]&gt;=0, "Above Budget", "Below Budget")</f>
        <v>Above Budget</v>
      </c>
      <c r="Y4188" s="5">
        <f>IFERROR(Table1[[#This Row],[Gross_Margin]]/Table1[[#This Row],[Actual_Sales]],0)</f>
        <v>-0.22033898305084745</v>
      </c>
      <c r="Z4188" s="5">
        <f>Table1[[#This Row],[Actual_Profit]]/Table1[[#This Row],[Actual_Sales]]</f>
        <v>-0.99152542372881358</v>
      </c>
      <c r="AA4188">
        <v>91</v>
      </c>
      <c r="AB4188" s="5">
        <f>IFERROR(Table1[[#This Row],[Expenses]]/Table1[[#This Row],[Actual_Sales]],0)</f>
        <v>0.77118644067796616</v>
      </c>
      <c r="AC4188">
        <v>47</v>
      </c>
      <c r="AD4188">
        <v>862</v>
      </c>
      <c r="AE4188" s="5">
        <f>IFERROR(Table1[[#This Row],[Inventory]]/Table1[[#This Row],[Actual_Sales]],0)</f>
        <v>7.3050847457627119</v>
      </c>
    </row>
    <row r="4189" spans="1:31" x14ac:dyDescent="0.25">
      <c r="A4189">
        <v>1625</v>
      </c>
      <c r="B4189">
        <v>315</v>
      </c>
      <c r="C4189">
        <v>10</v>
      </c>
      <c r="D4189" s="2">
        <v>40452</v>
      </c>
      <c r="E4189">
        <v>164</v>
      </c>
      <c r="F4189">
        <v>80</v>
      </c>
      <c r="G4189">
        <f>Table1[[#This Row],[Actual_Sales]]-Table1[[#This Row],[Budget_Sales]]</f>
        <v>84</v>
      </c>
      <c r="H4189" s="5">
        <f>IF(
Table1[[#This Row],[Budget_Sales]]=0,
"",
IF(
Table1[[#This Row],[Budget_Sales]]&gt;0,
(Table1[[#This Row],[Actual_Sales]]-Table1[[#This Row],[Budget_Sales]])/Table1[[#This Row],[Budget_Sales]],
(Table1[[#This Row],[Actual_Sales]]-Table1[[#This Row],[Budget_Sales]])/ABS(Table1[[#This Row],[Budget_Sales]])
)
)</f>
        <v>1.05</v>
      </c>
      <c r="I4189" s="5" t="str">
        <f>IF(Table1[[#This Row],[Sales_Var]]&gt;=0,"Above Budget","Below Budget")</f>
        <v>Above Budget</v>
      </c>
      <c r="J4189">
        <f>Table1[[#This Row],[Actual_Sales]]-(Table1[[#This Row],[COGS]]+Table1[[#This Row],[Expenses]])</f>
        <v>-170</v>
      </c>
      <c r="K4189">
        <v>-100</v>
      </c>
      <c r="L4189">
        <f>Table1[[#This Row],[Actual_Profit]]-Table1[[#This Row],[Budget_Profit]]</f>
        <v>-70</v>
      </c>
      <c r="M4189" s="5">
        <f>IF(
Table1[[#This Row],[Budget_Profit]]=0,
"",
IF(
Table1[[#This Row],[Budget_Profit]]&gt;0,
(Table1[[#This Row],[Actual_Profit]]-Table1[[#This Row],[Budget_Profit]])/Table1[[#This Row],[Budget_Profit]],
(Table1[[#This Row],[Actual_Profit]]-Table1[[#This Row],[Budget_Profit]])/ABS(Table1[[#This Row],[Budget_Profit]])
)
)</f>
        <v>-0.7</v>
      </c>
      <c r="N4189" s="5" t="str">
        <f>IF(Table1[[#This Row],[Profit_Var]]&gt;=0, "Above Budget", "Below Budget")</f>
        <v>Below Budget</v>
      </c>
      <c r="O4189">
        <v>239</v>
      </c>
      <c r="P4189">
        <v>130</v>
      </c>
      <c r="Q4189">
        <f>Table1[[#This Row],[COGS]]-Table1[[#This Row],[Budget_COGS]]</f>
        <v>109</v>
      </c>
      <c r="R4189" s="5">
        <f>IF(
Table1[[#This Row],[Budget_COGS]]=0,
"",
IF(
Table1[[#This Row],[Budget_COGS]]&gt;0,
(Table1[[#This Row],[Budget_COGS]]-Table1[[#This Row],[COGS]]) / Table1[[#This Row],[Budget_COGS]],
(Table1[[#This Row],[Budget_COGS]]-Table1[[#This Row],[COGS]]) / ABS(Table1[[#This Row],[Budget_COGS]])
)
)</f>
        <v>-0.83846153846153848</v>
      </c>
      <c r="S4189" s="5" t="str">
        <f>IF(Table1[[#This Row],[COGS _Var]]&gt;=0, "Above Budget", "Below Budget")</f>
        <v>Above Budget</v>
      </c>
      <c r="T4189">
        <f>Table1[[#This Row],[Actual_Sales]]-Table1[[#This Row],[COGS]]</f>
        <v>-75</v>
      </c>
      <c r="U4189">
        <v>-50</v>
      </c>
      <c r="V4189">
        <f>Table1[[#This Row],[Gross_Margin]]-Table1[[#This Row],[Budget_Margin]]</f>
        <v>-25</v>
      </c>
      <c r="W4189" s="5">
        <f>IF(
Table1[[#This Row],[Budget_Margin]]=0,
"",
IF(
Table1[[#This Row],[Budget_Margin]]&gt;0,
(Table1[[#This Row],[Gross_Margin]]-Table1[[#This Row],[Budget_Margin]]) / Table1[[#This Row],[Budget_Margin]],
(Table1[[#This Row],[Gross_Margin]]-Table1[[#This Row],[Budget_Margin]]) / ABS(Table1[[#This Row],[Budget_Margin]])
)
)</f>
        <v>-0.5</v>
      </c>
      <c r="X4189" s="5" t="str">
        <f>IF(Table1[[#This Row],[Margin_Var]]&gt;=0, "Above Budget", "Below Budget")</f>
        <v>Below Budget</v>
      </c>
      <c r="Y4189" s="5">
        <f>IFERROR(Table1[[#This Row],[Gross_Margin]]/Table1[[#This Row],[Actual_Sales]],0)</f>
        <v>-0.45731707317073172</v>
      </c>
      <c r="Z4189" s="5">
        <f>Table1[[#This Row],[Actual_Profit]]/Table1[[#This Row],[Actual_Sales]]</f>
        <v>-1.0365853658536586</v>
      </c>
      <c r="AA4189">
        <v>95</v>
      </c>
      <c r="AB4189" s="5">
        <f>IFERROR(Table1[[#This Row],[Expenses]]/Table1[[#This Row],[Actual_Sales]],0)</f>
        <v>0.57926829268292679</v>
      </c>
      <c r="AC4189">
        <v>74</v>
      </c>
      <c r="AD4189">
        <v>4360</v>
      </c>
      <c r="AE4189" s="5">
        <f>IFERROR(Table1[[#This Row],[Inventory]]/Table1[[#This Row],[Actual_Sales]],0)</f>
        <v>26.585365853658537</v>
      </c>
    </row>
    <row r="4190" spans="1:31" x14ac:dyDescent="0.25">
      <c r="A4190">
        <v>4199</v>
      </c>
      <c r="B4190">
        <v>716</v>
      </c>
      <c r="C4190">
        <v>10</v>
      </c>
      <c r="D4190" s="2">
        <v>40878</v>
      </c>
      <c r="E4190">
        <v>158</v>
      </c>
      <c r="F4190">
        <v>100</v>
      </c>
      <c r="G4190">
        <f>Table1[[#This Row],[Actual_Sales]]-Table1[[#This Row],[Budget_Sales]]</f>
        <v>58</v>
      </c>
      <c r="H4190" s="5">
        <f>IF(
Table1[[#This Row],[Budget_Sales]]=0,
"",
IF(
Table1[[#This Row],[Budget_Sales]]&gt;0,
(Table1[[#This Row],[Actual_Sales]]-Table1[[#This Row],[Budget_Sales]])/Table1[[#This Row],[Budget_Sales]],
(Table1[[#This Row],[Actual_Sales]]-Table1[[#This Row],[Budget_Sales]])/ABS(Table1[[#This Row],[Budget_Sales]])
)
)</f>
        <v>0.57999999999999996</v>
      </c>
      <c r="I4190" s="5" t="str">
        <f>IF(Table1[[#This Row],[Sales_Var]]&gt;=0,"Above Budget","Below Budget")</f>
        <v>Above Budget</v>
      </c>
      <c r="J4190">
        <f>Table1[[#This Row],[Actual_Sales]]-(Table1[[#This Row],[COGS]]+Table1[[#This Row],[Expenses]])</f>
        <v>-179</v>
      </c>
      <c r="K4190">
        <v>-150</v>
      </c>
      <c r="L4190">
        <f>Table1[[#This Row],[Actual_Profit]]-Table1[[#This Row],[Budget_Profit]]</f>
        <v>-29</v>
      </c>
      <c r="M4190" s="5">
        <f>IF(
Table1[[#This Row],[Budget_Profit]]=0,
"",
IF(
Table1[[#This Row],[Budget_Profit]]&gt;0,
(Table1[[#This Row],[Actual_Profit]]-Table1[[#This Row],[Budget_Profit]])/Table1[[#This Row],[Budget_Profit]],
(Table1[[#This Row],[Actual_Profit]]-Table1[[#This Row],[Budget_Profit]])/ABS(Table1[[#This Row],[Budget_Profit]])
)
)</f>
        <v>-0.19333333333333333</v>
      </c>
      <c r="N4190" s="5" t="str">
        <f>IF(Table1[[#This Row],[Profit_Var]]&gt;=0, "Above Budget", "Below Budget")</f>
        <v>Below Budget</v>
      </c>
      <c r="O4190">
        <v>241</v>
      </c>
      <c r="P4190">
        <v>180</v>
      </c>
      <c r="Q4190">
        <f>Table1[[#This Row],[COGS]]-Table1[[#This Row],[Budget_COGS]]</f>
        <v>61</v>
      </c>
      <c r="R4190" s="5">
        <f>IF(
Table1[[#This Row],[Budget_COGS]]=0,
"",
IF(
Table1[[#This Row],[Budget_COGS]]&gt;0,
(Table1[[#This Row],[Budget_COGS]]-Table1[[#This Row],[COGS]]) / Table1[[#This Row],[Budget_COGS]],
(Table1[[#This Row],[Budget_COGS]]-Table1[[#This Row],[COGS]]) / ABS(Table1[[#This Row],[Budget_COGS]])
)
)</f>
        <v>-0.33888888888888891</v>
      </c>
      <c r="S4190" s="5" t="str">
        <f>IF(Table1[[#This Row],[COGS _Var]]&gt;=0, "Above Budget", "Below Budget")</f>
        <v>Above Budget</v>
      </c>
      <c r="T4190">
        <f>Table1[[#This Row],[Actual_Sales]]-Table1[[#This Row],[COGS]]</f>
        <v>-83</v>
      </c>
      <c r="U4190">
        <v>-80</v>
      </c>
      <c r="V4190">
        <f>Table1[[#This Row],[Gross_Margin]]-Table1[[#This Row],[Budget_Margin]]</f>
        <v>-3</v>
      </c>
      <c r="W4190" s="5">
        <f>IF(
Table1[[#This Row],[Budget_Margin]]=0,
"",
IF(
Table1[[#This Row],[Budget_Margin]]&gt;0,
(Table1[[#This Row],[Gross_Margin]]-Table1[[#This Row],[Budget_Margin]]) / Table1[[#This Row],[Budget_Margin]],
(Table1[[#This Row],[Gross_Margin]]-Table1[[#This Row],[Budget_Margin]]) / ABS(Table1[[#This Row],[Budget_Margin]])
)
)</f>
        <v>-3.7499999999999999E-2</v>
      </c>
      <c r="X4190" s="5" t="str">
        <f>IF(Table1[[#This Row],[Margin_Var]]&gt;=0, "Above Budget", "Below Budget")</f>
        <v>Below Budget</v>
      </c>
      <c r="Y4190" s="5">
        <f>IFERROR(Table1[[#This Row],[Gross_Margin]]/Table1[[#This Row],[Actual_Sales]],0)</f>
        <v>-0.52531645569620256</v>
      </c>
      <c r="Z4190" s="5">
        <f>Table1[[#This Row],[Actual_Profit]]/Table1[[#This Row],[Actual_Sales]]</f>
        <v>-1.1329113924050633</v>
      </c>
      <c r="AA4190">
        <v>96</v>
      </c>
      <c r="AB4190" s="5">
        <f>IFERROR(Table1[[#This Row],[Expenses]]/Table1[[#This Row],[Actual_Sales]],0)</f>
        <v>0.60759493670886078</v>
      </c>
      <c r="AC4190">
        <v>74</v>
      </c>
      <c r="AD4190">
        <v>5121</v>
      </c>
      <c r="AE4190" s="5">
        <f>IFERROR(Table1[[#This Row],[Inventory]]/Table1[[#This Row],[Actual_Sales]],0)</f>
        <v>32.411392405063289</v>
      </c>
    </row>
    <row r="4191" spans="1:31" x14ac:dyDescent="0.25">
      <c r="A4191">
        <v>3116</v>
      </c>
      <c r="B4191">
        <v>650</v>
      </c>
      <c r="C4191">
        <v>1</v>
      </c>
      <c r="D4191" s="2">
        <v>40695</v>
      </c>
      <c r="E4191">
        <v>95</v>
      </c>
      <c r="F4191">
        <v>120</v>
      </c>
      <c r="G4191">
        <f>Table1[[#This Row],[Actual_Sales]]-Table1[[#This Row],[Budget_Sales]]</f>
        <v>-25</v>
      </c>
      <c r="H4191" s="5">
        <f>IF(
Table1[[#This Row],[Budget_Sales]]=0,
"",
IF(
Table1[[#This Row],[Budget_Sales]]&gt;0,
(Table1[[#This Row],[Actual_Sales]]-Table1[[#This Row],[Budget_Sales]])/Table1[[#This Row],[Budget_Sales]],
(Table1[[#This Row],[Actual_Sales]]-Table1[[#This Row],[Budget_Sales]])/ABS(Table1[[#This Row],[Budget_Sales]])
)
)</f>
        <v>-0.20833333333333334</v>
      </c>
      <c r="I4191" s="5" t="str">
        <f>IF(Table1[[#This Row],[Sales_Var]]&gt;=0,"Above Budget","Below Budget")</f>
        <v>Below Budget</v>
      </c>
      <c r="J4191">
        <f>Table1[[#This Row],[Actual_Sales]]-(Table1[[#This Row],[COGS]]+Table1[[#This Row],[Expenses]])</f>
        <v>-109</v>
      </c>
      <c r="K4191">
        <v>-110</v>
      </c>
      <c r="L4191">
        <f>Table1[[#This Row],[Actual_Profit]]-Table1[[#This Row],[Budget_Profit]]</f>
        <v>1</v>
      </c>
      <c r="M4191" s="5">
        <f>IF(
Table1[[#This Row],[Budget_Profit]]=0,
"",
IF(
Table1[[#This Row],[Budget_Profit]]&gt;0,
(Table1[[#This Row],[Actual_Profit]]-Table1[[#This Row],[Budget_Profit]])/Table1[[#This Row],[Budget_Profit]],
(Table1[[#This Row],[Actual_Profit]]-Table1[[#This Row],[Budget_Profit]])/ABS(Table1[[#This Row],[Budget_Profit]])
)
)</f>
        <v>9.0909090909090905E-3</v>
      </c>
      <c r="N4191" s="5" t="str">
        <f>IF(Table1[[#This Row],[Profit_Var]]&gt;=0, "Above Budget", "Below Budget")</f>
        <v>Above Budget</v>
      </c>
      <c r="O4191">
        <v>141</v>
      </c>
      <c r="P4191">
        <v>170</v>
      </c>
      <c r="Q4191">
        <f>Table1[[#This Row],[COGS]]-Table1[[#This Row],[Budget_COGS]]</f>
        <v>-29</v>
      </c>
      <c r="R4191" s="5">
        <f>IF(
Table1[[#This Row],[Budget_COGS]]=0,
"",
IF(
Table1[[#This Row],[Budget_COGS]]&gt;0,
(Table1[[#This Row],[Budget_COGS]]-Table1[[#This Row],[COGS]]) / Table1[[#This Row],[Budget_COGS]],
(Table1[[#This Row],[Budget_COGS]]-Table1[[#This Row],[COGS]]) / ABS(Table1[[#This Row],[Budget_COGS]])
)
)</f>
        <v>0.17058823529411765</v>
      </c>
      <c r="S4191" s="5" t="str">
        <f>IF(Table1[[#This Row],[COGS _Var]]&gt;=0, "Above Budget", "Below Budget")</f>
        <v>Below Budget</v>
      </c>
      <c r="T4191">
        <f>Table1[[#This Row],[Actual_Sales]]-Table1[[#This Row],[COGS]]</f>
        <v>-46</v>
      </c>
      <c r="U4191">
        <v>-50</v>
      </c>
      <c r="V4191">
        <f>Table1[[#This Row],[Gross_Margin]]-Table1[[#This Row],[Budget_Margin]]</f>
        <v>4</v>
      </c>
      <c r="W4191" s="5">
        <f>IF(
Table1[[#This Row],[Budget_Margin]]=0,
"",
IF(
Table1[[#This Row],[Budget_Margin]]&gt;0,
(Table1[[#This Row],[Gross_Margin]]-Table1[[#This Row],[Budget_Margin]]) / Table1[[#This Row],[Budget_Margin]],
(Table1[[#This Row],[Gross_Margin]]-Table1[[#This Row],[Budget_Margin]]) / ABS(Table1[[#This Row],[Budget_Margin]])
)
)</f>
        <v>0.08</v>
      </c>
      <c r="X4191" s="5" t="str">
        <f>IF(Table1[[#This Row],[Margin_Var]]&gt;=0, "Above Budget", "Below Budget")</f>
        <v>Above Budget</v>
      </c>
      <c r="Y4191" s="5">
        <f>IFERROR(Table1[[#This Row],[Gross_Margin]]/Table1[[#This Row],[Actual_Sales]],0)</f>
        <v>-0.48421052631578948</v>
      </c>
      <c r="Z4191" s="5">
        <f>Table1[[#This Row],[Actual_Profit]]/Table1[[#This Row],[Actual_Sales]]</f>
        <v>-1.1473684210526316</v>
      </c>
      <c r="AA4191">
        <v>63</v>
      </c>
      <c r="AB4191" s="5">
        <f>IFERROR(Table1[[#This Row],[Expenses]]/Table1[[#This Row],[Actual_Sales]],0)</f>
        <v>0.66315789473684206</v>
      </c>
      <c r="AC4191">
        <v>45</v>
      </c>
      <c r="AD4191">
        <v>1514</v>
      </c>
      <c r="AE4191" s="5">
        <f>IFERROR(Table1[[#This Row],[Inventory]]/Table1[[#This Row],[Actual_Sales]],0)</f>
        <v>15.936842105263159</v>
      </c>
    </row>
    <row r="4192" spans="1:31" x14ac:dyDescent="0.25">
      <c r="A4192">
        <v>1007</v>
      </c>
      <c r="B4192">
        <v>707</v>
      </c>
      <c r="C4192">
        <v>1</v>
      </c>
      <c r="D4192" s="2">
        <v>40330</v>
      </c>
      <c r="E4192">
        <v>96</v>
      </c>
      <c r="F4192">
        <v>120</v>
      </c>
      <c r="G4192">
        <f>Table1[[#This Row],[Actual_Sales]]-Table1[[#This Row],[Budget_Sales]]</f>
        <v>-24</v>
      </c>
      <c r="H4192" s="5">
        <f>IF(
Table1[[#This Row],[Budget_Sales]]=0,
"",
IF(
Table1[[#This Row],[Budget_Sales]]&gt;0,
(Table1[[#This Row],[Actual_Sales]]-Table1[[#This Row],[Budget_Sales]])/Table1[[#This Row],[Budget_Sales]],
(Table1[[#This Row],[Actual_Sales]]-Table1[[#This Row],[Budget_Sales]])/ABS(Table1[[#This Row],[Budget_Sales]])
)
)</f>
        <v>-0.2</v>
      </c>
      <c r="I4192" s="5" t="str">
        <f>IF(Table1[[#This Row],[Sales_Var]]&gt;=0,"Above Budget","Below Budget")</f>
        <v>Below Budget</v>
      </c>
      <c r="J4192">
        <f>Table1[[#This Row],[Actual_Sales]]-(Table1[[#This Row],[COGS]]+Table1[[#This Row],[Expenses]])</f>
        <v>-113</v>
      </c>
      <c r="K4192">
        <v>-110</v>
      </c>
      <c r="L4192">
        <f>Table1[[#This Row],[Actual_Profit]]-Table1[[#This Row],[Budget_Profit]]</f>
        <v>-3</v>
      </c>
      <c r="M4192" s="5">
        <f>IF(
Table1[[#This Row],[Budget_Profit]]=0,
"",
IF(
Table1[[#This Row],[Budget_Profit]]&gt;0,
(Table1[[#This Row],[Actual_Profit]]-Table1[[#This Row],[Budget_Profit]])/Table1[[#This Row],[Budget_Profit]],
(Table1[[#This Row],[Actual_Profit]]-Table1[[#This Row],[Budget_Profit]])/ABS(Table1[[#This Row],[Budget_Profit]])
)
)</f>
        <v>-2.7272727272727271E-2</v>
      </c>
      <c r="N4192" s="5" t="str">
        <f>IF(Table1[[#This Row],[Profit_Var]]&gt;=0, "Above Budget", "Below Budget")</f>
        <v>Below Budget</v>
      </c>
      <c r="O4192">
        <v>141</v>
      </c>
      <c r="P4192">
        <v>170</v>
      </c>
      <c r="Q4192">
        <f>Table1[[#This Row],[COGS]]-Table1[[#This Row],[Budget_COGS]]</f>
        <v>-29</v>
      </c>
      <c r="R4192" s="5">
        <f>IF(
Table1[[#This Row],[Budget_COGS]]=0,
"",
IF(
Table1[[#This Row],[Budget_COGS]]&gt;0,
(Table1[[#This Row],[Budget_COGS]]-Table1[[#This Row],[COGS]]) / Table1[[#This Row],[Budget_COGS]],
(Table1[[#This Row],[Budget_COGS]]-Table1[[#This Row],[COGS]]) / ABS(Table1[[#This Row],[Budget_COGS]])
)
)</f>
        <v>0.17058823529411765</v>
      </c>
      <c r="S4192" s="5" t="str">
        <f>IF(Table1[[#This Row],[COGS _Var]]&gt;=0, "Above Budget", "Below Budget")</f>
        <v>Below Budget</v>
      </c>
      <c r="T4192">
        <f>Table1[[#This Row],[Actual_Sales]]-Table1[[#This Row],[COGS]]</f>
        <v>-45</v>
      </c>
      <c r="U4192">
        <v>-50</v>
      </c>
      <c r="V4192">
        <f>Table1[[#This Row],[Gross_Margin]]-Table1[[#This Row],[Budget_Margin]]</f>
        <v>5</v>
      </c>
      <c r="W4192" s="5">
        <f>IF(
Table1[[#This Row],[Budget_Margin]]=0,
"",
IF(
Table1[[#This Row],[Budget_Margin]]&gt;0,
(Table1[[#This Row],[Gross_Margin]]-Table1[[#This Row],[Budget_Margin]]) / Table1[[#This Row],[Budget_Margin]],
(Table1[[#This Row],[Gross_Margin]]-Table1[[#This Row],[Budget_Margin]]) / ABS(Table1[[#This Row],[Budget_Margin]])
)
)</f>
        <v>0.1</v>
      </c>
      <c r="X4192" s="5" t="str">
        <f>IF(Table1[[#This Row],[Margin_Var]]&gt;=0, "Above Budget", "Below Budget")</f>
        <v>Above Budget</v>
      </c>
      <c r="Y4192" s="5">
        <f>IFERROR(Table1[[#This Row],[Gross_Margin]]/Table1[[#This Row],[Actual_Sales]],0)</f>
        <v>-0.46875</v>
      </c>
      <c r="Z4192" s="5">
        <f>Table1[[#This Row],[Actual_Profit]]/Table1[[#This Row],[Actual_Sales]]</f>
        <v>-1.1770833333333333</v>
      </c>
      <c r="AA4192">
        <v>68</v>
      </c>
      <c r="AB4192" s="5">
        <f>IFERROR(Table1[[#This Row],[Expenses]]/Table1[[#This Row],[Actual_Sales]],0)</f>
        <v>0.70833333333333337</v>
      </c>
      <c r="AC4192">
        <v>45</v>
      </c>
      <c r="AD4192">
        <v>1514</v>
      </c>
      <c r="AE4192" s="5">
        <f>IFERROR(Table1[[#This Row],[Inventory]]/Table1[[#This Row],[Actual_Sales]],0)</f>
        <v>15.770833333333334</v>
      </c>
    </row>
    <row r="4193" spans="1:31" x14ac:dyDescent="0.25">
      <c r="A4193">
        <v>2071</v>
      </c>
      <c r="B4193">
        <v>716</v>
      </c>
      <c r="C4193">
        <v>10</v>
      </c>
      <c r="D4193" s="2">
        <v>40513</v>
      </c>
      <c r="E4193">
        <v>148</v>
      </c>
      <c r="F4193">
        <v>100</v>
      </c>
      <c r="G4193">
        <f>Table1[[#This Row],[Actual_Sales]]-Table1[[#This Row],[Budget_Sales]]</f>
        <v>48</v>
      </c>
      <c r="H4193" s="5">
        <f>IF(
Table1[[#This Row],[Budget_Sales]]=0,
"",
IF(
Table1[[#This Row],[Budget_Sales]]&gt;0,
(Table1[[#This Row],[Actual_Sales]]-Table1[[#This Row],[Budget_Sales]])/Table1[[#This Row],[Budget_Sales]],
(Table1[[#This Row],[Actual_Sales]]-Table1[[#This Row],[Budget_Sales]])/ABS(Table1[[#This Row],[Budget_Sales]])
)
)</f>
        <v>0.48</v>
      </c>
      <c r="I4193" s="5" t="str">
        <f>IF(Table1[[#This Row],[Sales_Var]]&gt;=0,"Above Budget","Below Budget")</f>
        <v>Above Budget</v>
      </c>
      <c r="J4193">
        <f>Table1[[#This Row],[Actual_Sales]]-(Table1[[#This Row],[COGS]]+Table1[[#This Row],[Expenses]])</f>
        <v>-189</v>
      </c>
      <c r="K4193">
        <v>-150</v>
      </c>
      <c r="L4193">
        <f>Table1[[#This Row],[Actual_Profit]]-Table1[[#This Row],[Budget_Profit]]</f>
        <v>-39</v>
      </c>
      <c r="M4193" s="5">
        <f>IF(
Table1[[#This Row],[Budget_Profit]]=0,
"",
IF(
Table1[[#This Row],[Budget_Profit]]&gt;0,
(Table1[[#This Row],[Actual_Profit]]-Table1[[#This Row],[Budget_Profit]])/Table1[[#This Row],[Budget_Profit]],
(Table1[[#This Row],[Actual_Profit]]-Table1[[#This Row],[Budget_Profit]])/ABS(Table1[[#This Row],[Budget_Profit]])
)
)</f>
        <v>-0.26</v>
      </c>
      <c r="N4193" s="5" t="str">
        <f>IF(Table1[[#This Row],[Profit_Var]]&gt;=0, "Above Budget", "Below Budget")</f>
        <v>Below Budget</v>
      </c>
      <c r="O4193">
        <v>241</v>
      </c>
      <c r="P4193">
        <v>180</v>
      </c>
      <c r="Q4193">
        <f>Table1[[#This Row],[COGS]]-Table1[[#This Row],[Budget_COGS]]</f>
        <v>61</v>
      </c>
      <c r="R4193" s="5">
        <f>IF(
Table1[[#This Row],[Budget_COGS]]=0,
"",
IF(
Table1[[#This Row],[Budget_COGS]]&gt;0,
(Table1[[#This Row],[Budget_COGS]]-Table1[[#This Row],[COGS]]) / Table1[[#This Row],[Budget_COGS]],
(Table1[[#This Row],[Budget_COGS]]-Table1[[#This Row],[COGS]]) / ABS(Table1[[#This Row],[Budget_COGS]])
)
)</f>
        <v>-0.33888888888888891</v>
      </c>
      <c r="S4193" s="5" t="str">
        <f>IF(Table1[[#This Row],[COGS _Var]]&gt;=0, "Above Budget", "Below Budget")</f>
        <v>Above Budget</v>
      </c>
      <c r="T4193">
        <f>Table1[[#This Row],[Actual_Sales]]-Table1[[#This Row],[COGS]]</f>
        <v>-93</v>
      </c>
      <c r="U4193">
        <v>-80</v>
      </c>
      <c r="V4193">
        <f>Table1[[#This Row],[Gross_Margin]]-Table1[[#This Row],[Budget_Margin]]</f>
        <v>-13</v>
      </c>
      <c r="W4193" s="5">
        <f>IF(
Table1[[#This Row],[Budget_Margin]]=0,
"",
IF(
Table1[[#This Row],[Budget_Margin]]&gt;0,
(Table1[[#This Row],[Gross_Margin]]-Table1[[#This Row],[Budget_Margin]]) / Table1[[#This Row],[Budget_Margin]],
(Table1[[#This Row],[Gross_Margin]]-Table1[[#This Row],[Budget_Margin]]) / ABS(Table1[[#This Row],[Budget_Margin]])
)
)</f>
        <v>-0.16250000000000001</v>
      </c>
      <c r="X4193" s="5" t="str">
        <f>IF(Table1[[#This Row],[Margin_Var]]&gt;=0, "Above Budget", "Below Budget")</f>
        <v>Below Budget</v>
      </c>
      <c r="Y4193" s="5">
        <f>IFERROR(Table1[[#This Row],[Gross_Margin]]/Table1[[#This Row],[Actual_Sales]],0)</f>
        <v>-0.6283783783783784</v>
      </c>
      <c r="Z4193" s="5">
        <f>Table1[[#This Row],[Actual_Profit]]/Table1[[#This Row],[Actual_Sales]]</f>
        <v>-1.277027027027027</v>
      </c>
      <c r="AA4193">
        <v>96</v>
      </c>
      <c r="AB4193" s="5">
        <f>IFERROR(Table1[[#This Row],[Expenses]]/Table1[[#This Row],[Actual_Sales]],0)</f>
        <v>0.64864864864864868</v>
      </c>
      <c r="AC4193">
        <v>74</v>
      </c>
      <c r="AD4193">
        <v>5121</v>
      </c>
      <c r="AE4193" s="5">
        <f>IFERROR(Table1[[#This Row],[Inventory]]/Table1[[#This Row],[Actual_Sales]],0)</f>
        <v>34.601351351351354</v>
      </c>
    </row>
    <row r="4194" spans="1:31" x14ac:dyDescent="0.25">
      <c r="A4194">
        <v>3300</v>
      </c>
      <c r="B4194">
        <v>661</v>
      </c>
      <c r="C4194">
        <v>1</v>
      </c>
      <c r="D4194" s="2">
        <v>40725</v>
      </c>
      <c r="E4194">
        <v>86</v>
      </c>
      <c r="F4194">
        <v>100</v>
      </c>
      <c r="G4194">
        <f>Table1[[#This Row],[Actual_Sales]]-Table1[[#This Row],[Budget_Sales]]</f>
        <v>-14</v>
      </c>
      <c r="H4194" s="5">
        <f>IF(
Table1[[#This Row],[Budget_Sales]]=0,
"",
IF(
Table1[[#This Row],[Budget_Sales]]&gt;0,
(Table1[[#This Row],[Actual_Sales]]-Table1[[#This Row],[Budget_Sales]])/Table1[[#This Row],[Budget_Sales]],
(Table1[[#This Row],[Actual_Sales]]-Table1[[#This Row],[Budget_Sales]])/ABS(Table1[[#This Row],[Budget_Sales]])
)
)</f>
        <v>-0.14000000000000001</v>
      </c>
      <c r="I4194" s="5" t="str">
        <f>IF(Table1[[#This Row],[Sales_Var]]&gt;=0,"Above Budget","Below Budget")</f>
        <v>Below Budget</v>
      </c>
      <c r="J4194">
        <f>Table1[[#This Row],[Actual_Sales]]-(Table1[[#This Row],[COGS]]+Table1[[#This Row],[Expenses]])</f>
        <v>-134</v>
      </c>
      <c r="K4194">
        <v>-150</v>
      </c>
      <c r="L4194">
        <f>Table1[[#This Row],[Actual_Profit]]-Table1[[#This Row],[Budget_Profit]]</f>
        <v>16</v>
      </c>
      <c r="M4194" s="5">
        <f>IF(
Table1[[#This Row],[Budget_Profit]]=0,
"",
IF(
Table1[[#This Row],[Budget_Profit]]&gt;0,
(Table1[[#This Row],[Actual_Profit]]-Table1[[#This Row],[Budget_Profit]])/Table1[[#This Row],[Budget_Profit]],
(Table1[[#This Row],[Actual_Profit]]-Table1[[#This Row],[Budget_Profit]])/ABS(Table1[[#This Row],[Budget_Profit]])
)
)</f>
        <v>0.10666666666666667</v>
      </c>
      <c r="N4194" s="5" t="str">
        <f>IF(Table1[[#This Row],[Profit_Var]]&gt;=0, "Above Budget", "Below Budget")</f>
        <v>Above Budget</v>
      </c>
      <c r="O4194">
        <v>154</v>
      </c>
      <c r="P4194">
        <v>190</v>
      </c>
      <c r="Q4194">
        <f>Table1[[#This Row],[COGS]]-Table1[[#This Row],[Budget_COGS]]</f>
        <v>-36</v>
      </c>
      <c r="R4194" s="5">
        <f>IF(
Table1[[#This Row],[Budget_COGS]]=0,
"",
IF(
Table1[[#This Row],[Budget_COGS]]&gt;0,
(Table1[[#This Row],[Budget_COGS]]-Table1[[#This Row],[COGS]]) / Table1[[#This Row],[Budget_COGS]],
(Table1[[#This Row],[Budget_COGS]]-Table1[[#This Row],[COGS]]) / ABS(Table1[[#This Row],[Budget_COGS]])
)
)</f>
        <v>0.18947368421052632</v>
      </c>
      <c r="S4194" s="5" t="str">
        <f>IF(Table1[[#This Row],[COGS _Var]]&gt;=0, "Above Budget", "Below Budget")</f>
        <v>Below Budget</v>
      </c>
      <c r="T4194">
        <f>Table1[[#This Row],[Actual_Sales]]-Table1[[#This Row],[COGS]]</f>
        <v>-68</v>
      </c>
      <c r="U4194">
        <v>-90</v>
      </c>
      <c r="V4194">
        <f>Table1[[#This Row],[Gross_Margin]]-Table1[[#This Row],[Budget_Margin]]</f>
        <v>22</v>
      </c>
      <c r="W4194" s="5">
        <f>IF(
Table1[[#This Row],[Budget_Margin]]=0,
"",
IF(
Table1[[#This Row],[Budget_Margin]]&gt;0,
(Table1[[#This Row],[Gross_Margin]]-Table1[[#This Row],[Budget_Margin]]) / Table1[[#This Row],[Budget_Margin]],
(Table1[[#This Row],[Gross_Margin]]-Table1[[#This Row],[Budget_Margin]]) / ABS(Table1[[#This Row],[Budget_Margin]])
)
)</f>
        <v>0.24444444444444444</v>
      </c>
      <c r="X4194" s="5" t="str">
        <f>IF(Table1[[#This Row],[Margin_Var]]&gt;=0, "Above Budget", "Below Budget")</f>
        <v>Above Budget</v>
      </c>
      <c r="Y4194" s="5">
        <f>IFERROR(Table1[[#This Row],[Gross_Margin]]/Table1[[#This Row],[Actual_Sales]],0)</f>
        <v>-0.79069767441860461</v>
      </c>
      <c r="Z4194" s="5">
        <f>Table1[[#This Row],[Actual_Profit]]/Table1[[#This Row],[Actual_Sales]]</f>
        <v>-1.558139534883721</v>
      </c>
      <c r="AA4194">
        <v>66</v>
      </c>
      <c r="AB4194" s="5">
        <f>IFERROR(Table1[[#This Row],[Expenses]]/Table1[[#This Row],[Actual_Sales]],0)</f>
        <v>0.76744186046511631</v>
      </c>
      <c r="AC4194">
        <v>49</v>
      </c>
      <c r="AD4194">
        <v>1832</v>
      </c>
      <c r="AE4194" s="5">
        <f>IFERROR(Table1[[#This Row],[Inventory]]/Table1[[#This Row],[Actual_Sales]],0)</f>
        <v>21.302325581395348</v>
      </c>
    </row>
    <row r="4195" spans="1:31" x14ac:dyDescent="0.25">
      <c r="A4195">
        <v>3517</v>
      </c>
      <c r="B4195">
        <v>858</v>
      </c>
      <c r="C4195">
        <v>1</v>
      </c>
      <c r="D4195" s="2">
        <v>40756</v>
      </c>
      <c r="E4195">
        <v>86</v>
      </c>
      <c r="F4195">
        <v>100</v>
      </c>
      <c r="G4195">
        <f>Table1[[#This Row],[Actual_Sales]]-Table1[[#This Row],[Budget_Sales]]</f>
        <v>-14</v>
      </c>
      <c r="H4195" s="5">
        <f>IF(
Table1[[#This Row],[Budget_Sales]]=0,
"",
IF(
Table1[[#This Row],[Budget_Sales]]&gt;0,
(Table1[[#This Row],[Actual_Sales]]-Table1[[#This Row],[Budget_Sales]])/Table1[[#This Row],[Budget_Sales]],
(Table1[[#This Row],[Actual_Sales]]-Table1[[#This Row],[Budget_Sales]])/ABS(Table1[[#This Row],[Budget_Sales]])
)
)</f>
        <v>-0.14000000000000001</v>
      </c>
      <c r="I4195" s="5" t="str">
        <f>IF(Table1[[#This Row],[Sales_Var]]&gt;=0,"Above Budget","Below Budget")</f>
        <v>Below Budget</v>
      </c>
      <c r="J4195">
        <f>Table1[[#This Row],[Actual_Sales]]-(Table1[[#This Row],[COGS]]+Table1[[#This Row],[Expenses]])</f>
        <v>-135</v>
      </c>
      <c r="K4195">
        <v>-150</v>
      </c>
      <c r="L4195">
        <f>Table1[[#This Row],[Actual_Profit]]-Table1[[#This Row],[Budget_Profit]]</f>
        <v>15</v>
      </c>
      <c r="M4195" s="5">
        <f>IF(
Table1[[#This Row],[Budget_Profit]]=0,
"",
IF(
Table1[[#This Row],[Budget_Profit]]&gt;0,
(Table1[[#This Row],[Actual_Profit]]-Table1[[#This Row],[Budget_Profit]])/Table1[[#This Row],[Budget_Profit]],
(Table1[[#This Row],[Actual_Profit]]-Table1[[#This Row],[Budget_Profit]])/ABS(Table1[[#This Row],[Budget_Profit]])
)
)</f>
        <v>0.1</v>
      </c>
      <c r="N4195" s="5" t="str">
        <f>IF(Table1[[#This Row],[Profit_Var]]&gt;=0, "Above Budget", "Below Budget")</f>
        <v>Above Budget</v>
      </c>
      <c r="O4195">
        <v>154</v>
      </c>
      <c r="P4195">
        <v>190</v>
      </c>
      <c r="Q4195">
        <f>Table1[[#This Row],[COGS]]-Table1[[#This Row],[Budget_COGS]]</f>
        <v>-36</v>
      </c>
      <c r="R4195" s="5">
        <f>IF(
Table1[[#This Row],[Budget_COGS]]=0,
"",
IF(
Table1[[#This Row],[Budget_COGS]]&gt;0,
(Table1[[#This Row],[Budget_COGS]]-Table1[[#This Row],[COGS]]) / Table1[[#This Row],[Budget_COGS]],
(Table1[[#This Row],[Budget_COGS]]-Table1[[#This Row],[COGS]]) / ABS(Table1[[#This Row],[Budget_COGS]])
)
)</f>
        <v>0.18947368421052632</v>
      </c>
      <c r="S4195" s="5" t="str">
        <f>IF(Table1[[#This Row],[COGS _Var]]&gt;=0, "Above Budget", "Below Budget")</f>
        <v>Below Budget</v>
      </c>
      <c r="T4195">
        <f>Table1[[#This Row],[Actual_Sales]]-Table1[[#This Row],[COGS]]</f>
        <v>-68</v>
      </c>
      <c r="U4195">
        <v>-90</v>
      </c>
      <c r="V4195">
        <f>Table1[[#This Row],[Gross_Margin]]-Table1[[#This Row],[Budget_Margin]]</f>
        <v>22</v>
      </c>
      <c r="W4195" s="5">
        <f>IF(
Table1[[#This Row],[Budget_Margin]]=0,
"",
IF(
Table1[[#This Row],[Budget_Margin]]&gt;0,
(Table1[[#This Row],[Gross_Margin]]-Table1[[#This Row],[Budget_Margin]]) / Table1[[#This Row],[Budget_Margin]],
(Table1[[#This Row],[Gross_Margin]]-Table1[[#This Row],[Budget_Margin]]) / ABS(Table1[[#This Row],[Budget_Margin]])
)
)</f>
        <v>0.24444444444444444</v>
      </c>
      <c r="X4195" s="5" t="str">
        <f>IF(Table1[[#This Row],[Margin_Var]]&gt;=0, "Above Budget", "Below Budget")</f>
        <v>Above Budget</v>
      </c>
      <c r="Y4195" s="5">
        <f>IFERROR(Table1[[#This Row],[Gross_Margin]]/Table1[[#This Row],[Actual_Sales]],0)</f>
        <v>-0.79069767441860461</v>
      </c>
      <c r="Z4195" s="5">
        <f>Table1[[#This Row],[Actual_Profit]]/Table1[[#This Row],[Actual_Sales]]</f>
        <v>-1.569767441860465</v>
      </c>
      <c r="AA4195">
        <v>67</v>
      </c>
      <c r="AB4195" s="5">
        <f>IFERROR(Table1[[#This Row],[Expenses]]/Table1[[#This Row],[Actual_Sales]],0)</f>
        <v>0.77906976744186052</v>
      </c>
      <c r="AC4195">
        <v>49</v>
      </c>
      <c r="AD4195">
        <v>2105</v>
      </c>
      <c r="AE4195" s="5">
        <f>IFERROR(Table1[[#This Row],[Inventory]]/Table1[[#This Row],[Actual_Sales]],0)</f>
        <v>24.476744186046513</v>
      </c>
    </row>
    <row r="4196" spans="1:31" x14ac:dyDescent="0.25">
      <c r="A4196">
        <v>1068</v>
      </c>
      <c r="B4196">
        <v>209</v>
      </c>
      <c r="C4196">
        <v>1</v>
      </c>
      <c r="D4196" s="2">
        <v>40360</v>
      </c>
      <c r="E4196">
        <v>87</v>
      </c>
      <c r="F4196">
        <v>100</v>
      </c>
      <c r="G4196">
        <f>Table1[[#This Row],[Actual_Sales]]-Table1[[#This Row],[Budget_Sales]]</f>
        <v>-13</v>
      </c>
      <c r="H4196" s="5">
        <f>IF(
Table1[[#This Row],[Budget_Sales]]=0,
"",
IF(
Table1[[#This Row],[Budget_Sales]]&gt;0,
(Table1[[#This Row],[Actual_Sales]]-Table1[[#This Row],[Budget_Sales]])/Table1[[#This Row],[Budget_Sales]],
(Table1[[#This Row],[Actual_Sales]]-Table1[[#This Row],[Budget_Sales]])/ABS(Table1[[#This Row],[Budget_Sales]])
)
)</f>
        <v>-0.13</v>
      </c>
      <c r="I4196" s="5" t="str">
        <f>IF(Table1[[#This Row],[Sales_Var]]&gt;=0,"Above Budget","Below Budget")</f>
        <v>Below Budget</v>
      </c>
      <c r="J4196">
        <f>Table1[[#This Row],[Actual_Sales]]-(Table1[[#This Row],[COGS]]+Table1[[#This Row],[Expenses]])</f>
        <v>-138</v>
      </c>
      <c r="K4196">
        <v>-150</v>
      </c>
      <c r="L4196">
        <f>Table1[[#This Row],[Actual_Profit]]-Table1[[#This Row],[Budget_Profit]]</f>
        <v>12</v>
      </c>
      <c r="M4196" s="5">
        <f>IF(
Table1[[#This Row],[Budget_Profit]]=0,
"",
IF(
Table1[[#This Row],[Budget_Profit]]&gt;0,
(Table1[[#This Row],[Actual_Profit]]-Table1[[#This Row],[Budget_Profit]])/Table1[[#This Row],[Budget_Profit]],
(Table1[[#This Row],[Actual_Profit]]-Table1[[#This Row],[Budget_Profit]])/ABS(Table1[[#This Row],[Budget_Profit]])
)
)</f>
        <v>0.08</v>
      </c>
      <c r="N4196" s="5" t="str">
        <f>IF(Table1[[#This Row],[Profit_Var]]&gt;=0, "Above Budget", "Below Budget")</f>
        <v>Above Budget</v>
      </c>
      <c r="O4196">
        <v>154</v>
      </c>
      <c r="P4196">
        <v>190</v>
      </c>
      <c r="Q4196">
        <f>Table1[[#This Row],[COGS]]-Table1[[#This Row],[Budget_COGS]]</f>
        <v>-36</v>
      </c>
      <c r="R4196" s="5">
        <f>IF(
Table1[[#This Row],[Budget_COGS]]=0,
"",
IF(
Table1[[#This Row],[Budget_COGS]]&gt;0,
(Table1[[#This Row],[Budget_COGS]]-Table1[[#This Row],[COGS]]) / Table1[[#This Row],[Budget_COGS]],
(Table1[[#This Row],[Budget_COGS]]-Table1[[#This Row],[COGS]]) / ABS(Table1[[#This Row],[Budget_COGS]])
)
)</f>
        <v>0.18947368421052632</v>
      </c>
      <c r="S4196" s="5" t="str">
        <f>IF(Table1[[#This Row],[COGS _Var]]&gt;=0, "Above Budget", "Below Budget")</f>
        <v>Below Budget</v>
      </c>
      <c r="T4196">
        <f>Table1[[#This Row],[Actual_Sales]]-Table1[[#This Row],[COGS]]</f>
        <v>-67</v>
      </c>
      <c r="U4196">
        <v>-90</v>
      </c>
      <c r="V4196">
        <f>Table1[[#This Row],[Gross_Margin]]-Table1[[#This Row],[Budget_Margin]]</f>
        <v>23</v>
      </c>
      <c r="W4196" s="5">
        <f>IF(
Table1[[#This Row],[Budget_Margin]]=0,
"",
IF(
Table1[[#This Row],[Budget_Margin]]&gt;0,
(Table1[[#This Row],[Gross_Margin]]-Table1[[#This Row],[Budget_Margin]]) / Table1[[#This Row],[Budget_Margin]],
(Table1[[#This Row],[Gross_Margin]]-Table1[[#This Row],[Budget_Margin]]) / ABS(Table1[[#This Row],[Budget_Margin]])
)
)</f>
        <v>0.25555555555555554</v>
      </c>
      <c r="X4196" s="5" t="str">
        <f>IF(Table1[[#This Row],[Margin_Var]]&gt;=0, "Above Budget", "Below Budget")</f>
        <v>Above Budget</v>
      </c>
      <c r="Y4196" s="5">
        <f>IFERROR(Table1[[#This Row],[Gross_Margin]]/Table1[[#This Row],[Actual_Sales]],0)</f>
        <v>-0.77011494252873558</v>
      </c>
      <c r="Z4196" s="5">
        <f>Table1[[#This Row],[Actual_Profit]]/Table1[[#This Row],[Actual_Sales]]</f>
        <v>-1.5862068965517242</v>
      </c>
      <c r="AA4196">
        <v>71</v>
      </c>
      <c r="AB4196" s="5">
        <f>IFERROR(Table1[[#This Row],[Expenses]]/Table1[[#This Row],[Actual_Sales]],0)</f>
        <v>0.81609195402298851</v>
      </c>
      <c r="AC4196">
        <v>49</v>
      </c>
      <c r="AD4196">
        <v>1832</v>
      </c>
      <c r="AE4196" s="5">
        <f>IFERROR(Table1[[#This Row],[Inventory]]/Table1[[#This Row],[Actual_Sales]],0)</f>
        <v>21.057471264367816</v>
      </c>
    </row>
    <row r="4197" spans="1:31" x14ac:dyDescent="0.25">
      <c r="A4197">
        <v>1319</v>
      </c>
      <c r="B4197">
        <v>562</v>
      </c>
      <c r="C4197">
        <v>1</v>
      </c>
      <c r="D4197" s="2">
        <v>40391</v>
      </c>
      <c r="E4197">
        <v>87</v>
      </c>
      <c r="F4197">
        <v>100</v>
      </c>
      <c r="G4197">
        <f>Table1[[#This Row],[Actual_Sales]]-Table1[[#This Row],[Budget_Sales]]</f>
        <v>-13</v>
      </c>
      <c r="H4197" s="5">
        <f>IF(
Table1[[#This Row],[Budget_Sales]]=0,
"",
IF(
Table1[[#This Row],[Budget_Sales]]&gt;0,
(Table1[[#This Row],[Actual_Sales]]-Table1[[#This Row],[Budget_Sales]])/Table1[[#This Row],[Budget_Sales]],
(Table1[[#This Row],[Actual_Sales]]-Table1[[#This Row],[Budget_Sales]])/ABS(Table1[[#This Row],[Budget_Sales]])
)
)</f>
        <v>-0.13</v>
      </c>
      <c r="I4197" s="5" t="str">
        <f>IF(Table1[[#This Row],[Sales_Var]]&gt;=0,"Above Budget","Below Budget")</f>
        <v>Below Budget</v>
      </c>
      <c r="J4197">
        <f>Table1[[#This Row],[Actual_Sales]]-(Table1[[#This Row],[COGS]]+Table1[[#This Row],[Expenses]])</f>
        <v>-139</v>
      </c>
      <c r="K4197">
        <v>-150</v>
      </c>
      <c r="L4197">
        <f>Table1[[#This Row],[Actual_Profit]]-Table1[[#This Row],[Budget_Profit]]</f>
        <v>11</v>
      </c>
      <c r="M4197" s="5">
        <f>IF(
Table1[[#This Row],[Budget_Profit]]=0,
"",
IF(
Table1[[#This Row],[Budget_Profit]]&gt;0,
(Table1[[#This Row],[Actual_Profit]]-Table1[[#This Row],[Budget_Profit]])/Table1[[#This Row],[Budget_Profit]],
(Table1[[#This Row],[Actual_Profit]]-Table1[[#This Row],[Budget_Profit]])/ABS(Table1[[#This Row],[Budget_Profit]])
)
)</f>
        <v>7.3333333333333334E-2</v>
      </c>
      <c r="N4197" s="5" t="str">
        <f>IF(Table1[[#This Row],[Profit_Var]]&gt;=0, "Above Budget", "Below Budget")</f>
        <v>Above Budget</v>
      </c>
      <c r="O4197">
        <v>154</v>
      </c>
      <c r="P4197">
        <v>190</v>
      </c>
      <c r="Q4197">
        <f>Table1[[#This Row],[COGS]]-Table1[[#This Row],[Budget_COGS]]</f>
        <v>-36</v>
      </c>
      <c r="R4197" s="5">
        <f>IF(
Table1[[#This Row],[Budget_COGS]]=0,
"",
IF(
Table1[[#This Row],[Budget_COGS]]&gt;0,
(Table1[[#This Row],[Budget_COGS]]-Table1[[#This Row],[COGS]]) / Table1[[#This Row],[Budget_COGS]],
(Table1[[#This Row],[Budget_COGS]]-Table1[[#This Row],[COGS]]) / ABS(Table1[[#This Row],[Budget_COGS]])
)
)</f>
        <v>0.18947368421052632</v>
      </c>
      <c r="S4197" s="5" t="str">
        <f>IF(Table1[[#This Row],[COGS _Var]]&gt;=0, "Above Budget", "Below Budget")</f>
        <v>Below Budget</v>
      </c>
      <c r="T4197">
        <f>Table1[[#This Row],[Actual_Sales]]-Table1[[#This Row],[COGS]]</f>
        <v>-67</v>
      </c>
      <c r="U4197">
        <v>-90</v>
      </c>
      <c r="V4197">
        <f>Table1[[#This Row],[Gross_Margin]]-Table1[[#This Row],[Budget_Margin]]</f>
        <v>23</v>
      </c>
      <c r="W4197" s="5">
        <f>IF(
Table1[[#This Row],[Budget_Margin]]=0,
"",
IF(
Table1[[#This Row],[Budget_Margin]]&gt;0,
(Table1[[#This Row],[Gross_Margin]]-Table1[[#This Row],[Budget_Margin]]) / Table1[[#This Row],[Budget_Margin]],
(Table1[[#This Row],[Gross_Margin]]-Table1[[#This Row],[Budget_Margin]]) / ABS(Table1[[#This Row],[Budget_Margin]])
)
)</f>
        <v>0.25555555555555554</v>
      </c>
      <c r="X4197" s="5" t="str">
        <f>IF(Table1[[#This Row],[Margin_Var]]&gt;=0, "Above Budget", "Below Budget")</f>
        <v>Above Budget</v>
      </c>
      <c r="Y4197" s="5">
        <f>IFERROR(Table1[[#This Row],[Gross_Margin]]/Table1[[#This Row],[Actual_Sales]],0)</f>
        <v>-0.77011494252873558</v>
      </c>
      <c r="Z4197" s="5">
        <f>Table1[[#This Row],[Actual_Profit]]/Table1[[#This Row],[Actual_Sales]]</f>
        <v>-1.5977011494252873</v>
      </c>
      <c r="AA4197">
        <v>72</v>
      </c>
      <c r="AB4197" s="5">
        <f>IFERROR(Table1[[#This Row],[Expenses]]/Table1[[#This Row],[Actual_Sales]],0)</f>
        <v>0.82758620689655171</v>
      </c>
      <c r="AC4197">
        <v>49</v>
      </c>
      <c r="AD4197">
        <v>2105</v>
      </c>
      <c r="AE4197" s="5">
        <f>IFERROR(Table1[[#This Row],[Inventory]]/Table1[[#This Row],[Actual_Sales]],0)</f>
        <v>24.195402298850574</v>
      </c>
    </row>
    <row r="4198" spans="1:31" x14ac:dyDescent="0.25">
      <c r="A4198">
        <v>3698</v>
      </c>
      <c r="B4198">
        <v>845</v>
      </c>
      <c r="C4198">
        <v>10</v>
      </c>
      <c r="D4198" s="2">
        <v>40787</v>
      </c>
      <c r="E4198">
        <v>119</v>
      </c>
      <c r="F4198">
        <v>80</v>
      </c>
      <c r="G4198">
        <f>Table1[[#This Row],[Actual_Sales]]-Table1[[#This Row],[Budget_Sales]]</f>
        <v>39</v>
      </c>
      <c r="H4198" s="5">
        <f>IF(
Table1[[#This Row],[Budget_Sales]]=0,
"",
IF(
Table1[[#This Row],[Budget_Sales]]&gt;0,
(Table1[[#This Row],[Actual_Sales]]-Table1[[#This Row],[Budget_Sales]])/Table1[[#This Row],[Budget_Sales]],
(Table1[[#This Row],[Actual_Sales]]-Table1[[#This Row],[Budget_Sales]])/ABS(Table1[[#This Row],[Budget_Sales]])
)
)</f>
        <v>0.48749999999999999</v>
      </c>
      <c r="I4198" s="5" t="str">
        <f>IF(Table1[[#This Row],[Sales_Var]]&gt;=0,"Above Budget","Below Budget")</f>
        <v>Above Budget</v>
      </c>
      <c r="J4198">
        <f>Table1[[#This Row],[Actual_Sales]]-(Table1[[#This Row],[COGS]]+Table1[[#This Row],[Expenses]])</f>
        <v>-231</v>
      </c>
      <c r="K4198">
        <v>-180</v>
      </c>
      <c r="L4198">
        <f>Table1[[#This Row],[Actual_Profit]]-Table1[[#This Row],[Budget_Profit]]</f>
        <v>-51</v>
      </c>
      <c r="M4198" s="5">
        <f>IF(
Table1[[#This Row],[Budget_Profit]]=0,
"",
IF(
Table1[[#This Row],[Budget_Profit]]&gt;0,
(Table1[[#This Row],[Actual_Profit]]-Table1[[#This Row],[Budget_Profit]])/Table1[[#This Row],[Budget_Profit]],
(Table1[[#This Row],[Actual_Profit]]-Table1[[#This Row],[Budget_Profit]])/ABS(Table1[[#This Row],[Budget_Profit]])
)
)</f>
        <v>-0.28333333333333333</v>
      </c>
      <c r="N4198" s="5" t="str">
        <f>IF(Table1[[#This Row],[Profit_Var]]&gt;=0, "Above Budget", "Below Budget")</f>
        <v>Below Budget</v>
      </c>
      <c r="O4198">
        <v>251</v>
      </c>
      <c r="P4198">
        <v>190</v>
      </c>
      <c r="Q4198">
        <f>Table1[[#This Row],[COGS]]-Table1[[#This Row],[Budget_COGS]]</f>
        <v>61</v>
      </c>
      <c r="R4198" s="5">
        <f>IF(
Table1[[#This Row],[Budget_COGS]]=0,
"",
IF(
Table1[[#This Row],[Budget_COGS]]&gt;0,
(Table1[[#This Row],[Budget_COGS]]-Table1[[#This Row],[COGS]]) / Table1[[#This Row],[Budget_COGS]],
(Table1[[#This Row],[Budget_COGS]]-Table1[[#This Row],[COGS]]) / ABS(Table1[[#This Row],[Budget_COGS]])
)
)</f>
        <v>-0.32105263157894737</v>
      </c>
      <c r="S4198" s="5" t="str">
        <f>IF(Table1[[#This Row],[COGS _Var]]&gt;=0, "Above Budget", "Below Budget")</f>
        <v>Above Budget</v>
      </c>
      <c r="T4198">
        <f>Table1[[#This Row],[Actual_Sales]]-Table1[[#This Row],[COGS]]</f>
        <v>-132</v>
      </c>
      <c r="U4198">
        <v>-110</v>
      </c>
      <c r="V4198">
        <f>Table1[[#This Row],[Gross_Margin]]-Table1[[#This Row],[Budget_Margin]]</f>
        <v>-22</v>
      </c>
      <c r="W4198" s="5">
        <f>IF(
Table1[[#This Row],[Budget_Margin]]=0,
"",
IF(
Table1[[#This Row],[Budget_Margin]]&gt;0,
(Table1[[#This Row],[Gross_Margin]]-Table1[[#This Row],[Budget_Margin]]) / Table1[[#This Row],[Budget_Margin]],
(Table1[[#This Row],[Gross_Margin]]-Table1[[#This Row],[Budget_Margin]]) / ABS(Table1[[#This Row],[Budget_Margin]])
)
)</f>
        <v>-0.2</v>
      </c>
      <c r="X4198" s="5" t="str">
        <f>IF(Table1[[#This Row],[Margin_Var]]&gt;=0, "Above Budget", "Below Budget")</f>
        <v>Below Budget</v>
      </c>
      <c r="Y4198" s="5">
        <f>IFERROR(Table1[[#This Row],[Gross_Margin]]/Table1[[#This Row],[Actual_Sales]],0)</f>
        <v>-1.1092436974789917</v>
      </c>
      <c r="Z4198" s="5">
        <f>Table1[[#This Row],[Actual_Profit]]/Table1[[#This Row],[Actual_Sales]]</f>
        <v>-1.9411764705882353</v>
      </c>
      <c r="AA4198">
        <v>99</v>
      </c>
      <c r="AB4198" s="5">
        <f>IFERROR(Table1[[#This Row],[Expenses]]/Table1[[#This Row],[Actual_Sales]],0)</f>
        <v>0.83193277310924374</v>
      </c>
      <c r="AC4198">
        <v>77</v>
      </c>
      <c r="AD4198">
        <v>3948</v>
      </c>
      <c r="AE4198" s="5">
        <f>IFERROR(Table1[[#This Row],[Inventory]]/Table1[[#This Row],[Actual_Sales]],0)</f>
        <v>33.176470588235297</v>
      </c>
    </row>
    <row r="4199" spans="1:31" x14ac:dyDescent="0.25">
      <c r="A4199">
        <v>1421</v>
      </c>
      <c r="B4199">
        <v>212</v>
      </c>
      <c r="C4199">
        <v>10</v>
      </c>
      <c r="D4199" s="2">
        <v>40422</v>
      </c>
      <c r="E4199">
        <v>112</v>
      </c>
      <c r="F4199">
        <v>80</v>
      </c>
      <c r="G4199">
        <f>Table1[[#This Row],[Actual_Sales]]-Table1[[#This Row],[Budget_Sales]]</f>
        <v>32</v>
      </c>
      <c r="H4199" s="5">
        <f>IF(
Table1[[#This Row],[Budget_Sales]]=0,
"",
IF(
Table1[[#This Row],[Budget_Sales]]&gt;0,
(Table1[[#This Row],[Actual_Sales]]-Table1[[#This Row],[Budget_Sales]])/Table1[[#This Row],[Budget_Sales]],
(Table1[[#This Row],[Actual_Sales]]-Table1[[#This Row],[Budget_Sales]])/ABS(Table1[[#This Row],[Budget_Sales]])
)
)</f>
        <v>0.4</v>
      </c>
      <c r="I4199" s="5" t="str">
        <f>IF(Table1[[#This Row],[Sales_Var]]&gt;=0,"Above Budget","Below Budget")</f>
        <v>Above Budget</v>
      </c>
      <c r="J4199">
        <f>Table1[[#This Row],[Actual_Sales]]-(Table1[[#This Row],[COGS]]+Table1[[#This Row],[Expenses]])</f>
        <v>-238</v>
      </c>
      <c r="K4199">
        <v>-180</v>
      </c>
      <c r="L4199">
        <f>Table1[[#This Row],[Actual_Profit]]-Table1[[#This Row],[Budget_Profit]]</f>
        <v>-58</v>
      </c>
      <c r="M4199" s="5">
        <f>IF(
Table1[[#This Row],[Budget_Profit]]=0,
"",
IF(
Table1[[#This Row],[Budget_Profit]]&gt;0,
(Table1[[#This Row],[Actual_Profit]]-Table1[[#This Row],[Budget_Profit]])/Table1[[#This Row],[Budget_Profit]],
(Table1[[#This Row],[Actual_Profit]]-Table1[[#This Row],[Budget_Profit]])/ABS(Table1[[#This Row],[Budget_Profit]])
)
)</f>
        <v>-0.32222222222222224</v>
      </c>
      <c r="N4199" s="5" t="str">
        <f>IF(Table1[[#This Row],[Profit_Var]]&gt;=0, "Above Budget", "Below Budget")</f>
        <v>Below Budget</v>
      </c>
      <c r="O4199">
        <v>251</v>
      </c>
      <c r="P4199">
        <v>190</v>
      </c>
      <c r="Q4199">
        <f>Table1[[#This Row],[COGS]]-Table1[[#This Row],[Budget_COGS]]</f>
        <v>61</v>
      </c>
      <c r="R4199" s="5">
        <f>IF(
Table1[[#This Row],[Budget_COGS]]=0,
"",
IF(
Table1[[#This Row],[Budget_COGS]]&gt;0,
(Table1[[#This Row],[Budget_COGS]]-Table1[[#This Row],[COGS]]) / Table1[[#This Row],[Budget_COGS]],
(Table1[[#This Row],[Budget_COGS]]-Table1[[#This Row],[COGS]]) / ABS(Table1[[#This Row],[Budget_COGS]])
)
)</f>
        <v>-0.32105263157894737</v>
      </c>
      <c r="S4199" s="5" t="str">
        <f>IF(Table1[[#This Row],[COGS _Var]]&gt;=0, "Above Budget", "Below Budget")</f>
        <v>Above Budget</v>
      </c>
      <c r="T4199">
        <f>Table1[[#This Row],[Actual_Sales]]-Table1[[#This Row],[COGS]]</f>
        <v>-139</v>
      </c>
      <c r="U4199">
        <v>-110</v>
      </c>
      <c r="V4199">
        <f>Table1[[#This Row],[Gross_Margin]]-Table1[[#This Row],[Budget_Margin]]</f>
        <v>-29</v>
      </c>
      <c r="W4199" s="5">
        <f>IF(
Table1[[#This Row],[Budget_Margin]]=0,
"",
IF(
Table1[[#This Row],[Budget_Margin]]&gt;0,
(Table1[[#This Row],[Gross_Margin]]-Table1[[#This Row],[Budget_Margin]]) / Table1[[#This Row],[Budget_Margin]],
(Table1[[#This Row],[Gross_Margin]]-Table1[[#This Row],[Budget_Margin]]) / ABS(Table1[[#This Row],[Budget_Margin]])
)
)</f>
        <v>-0.26363636363636361</v>
      </c>
      <c r="X4199" s="5" t="str">
        <f>IF(Table1[[#This Row],[Margin_Var]]&gt;=0, "Above Budget", "Below Budget")</f>
        <v>Below Budget</v>
      </c>
      <c r="Y4199" s="5">
        <f>IFERROR(Table1[[#This Row],[Gross_Margin]]/Table1[[#This Row],[Actual_Sales]],0)</f>
        <v>-1.2410714285714286</v>
      </c>
      <c r="Z4199" s="5">
        <f>Table1[[#This Row],[Actual_Profit]]/Table1[[#This Row],[Actual_Sales]]</f>
        <v>-2.125</v>
      </c>
      <c r="AA4199">
        <v>99</v>
      </c>
      <c r="AB4199" s="5">
        <f>IFERROR(Table1[[#This Row],[Expenses]]/Table1[[#This Row],[Actual_Sales]],0)</f>
        <v>0.8839285714285714</v>
      </c>
      <c r="AC4199">
        <v>77</v>
      </c>
      <c r="AD4199">
        <v>3948</v>
      </c>
      <c r="AE4199" s="5">
        <f>IFERROR(Table1[[#This Row],[Inventory]]/Table1[[#This Row],[Actual_Sales]],0)</f>
        <v>35.25</v>
      </c>
    </row>
    <row r="4200" spans="1:31" x14ac:dyDescent="0.25">
      <c r="A4200">
        <v>3483</v>
      </c>
      <c r="B4200">
        <v>718</v>
      </c>
      <c r="C4200">
        <v>10</v>
      </c>
      <c r="D4200" s="2">
        <v>40756</v>
      </c>
      <c r="E4200">
        <v>123</v>
      </c>
      <c r="F4200">
        <v>90</v>
      </c>
      <c r="G4200">
        <f>Table1[[#This Row],[Actual_Sales]]-Table1[[#This Row],[Budget_Sales]]</f>
        <v>33</v>
      </c>
      <c r="H4200" s="5">
        <f>IF(
Table1[[#This Row],[Budget_Sales]]=0,
"",
IF(
Table1[[#This Row],[Budget_Sales]]&gt;0,
(Table1[[#This Row],[Actual_Sales]]-Table1[[#This Row],[Budget_Sales]])/Table1[[#This Row],[Budget_Sales]],
(Table1[[#This Row],[Actual_Sales]]-Table1[[#This Row],[Budget_Sales]])/ABS(Table1[[#This Row],[Budget_Sales]])
)
)</f>
        <v>0.36666666666666664</v>
      </c>
      <c r="I4200" s="5" t="str">
        <f>IF(Table1[[#This Row],[Sales_Var]]&gt;=0,"Above Budget","Below Budget")</f>
        <v>Above Budget</v>
      </c>
      <c r="J4200">
        <f>Table1[[#This Row],[Actual_Sales]]-(Table1[[#This Row],[COGS]]+Table1[[#This Row],[Expenses]])</f>
        <v>-297</v>
      </c>
      <c r="K4200">
        <v>-230</v>
      </c>
      <c r="L4200">
        <f>Table1[[#This Row],[Actual_Profit]]-Table1[[#This Row],[Budget_Profit]]</f>
        <v>-67</v>
      </c>
      <c r="M4200" s="5">
        <f>IF(
Table1[[#This Row],[Budget_Profit]]=0,
"",
IF(
Table1[[#This Row],[Budget_Profit]]&gt;0,
(Table1[[#This Row],[Actual_Profit]]-Table1[[#This Row],[Budget_Profit]])/Table1[[#This Row],[Budget_Profit]],
(Table1[[#This Row],[Actual_Profit]]-Table1[[#This Row],[Budget_Profit]])/ABS(Table1[[#This Row],[Budget_Profit]])
)
)</f>
        <v>-0.29130434782608694</v>
      </c>
      <c r="N4200" s="5" t="str">
        <f>IF(Table1[[#This Row],[Profit_Var]]&gt;=0, "Above Budget", "Below Budget")</f>
        <v>Below Budget</v>
      </c>
      <c r="O4200">
        <v>311</v>
      </c>
      <c r="P4200">
        <v>230</v>
      </c>
      <c r="Q4200">
        <f>Table1[[#This Row],[COGS]]-Table1[[#This Row],[Budget_COGS]]</f>
        <v>81</v>
      </c>
      <c r="R4200" s="5">
        <f>IF(
Table1[[#This Row],[Budget_COGS]]=0,
"",
IF(
Table1[[#This Row],[Budget_COGS]]&gt;0,
(Table1[[#This Row],[Budget_COGS]]-Table1[[#This Row],[COGS]]) / Table1[[#This Row],[Budget_COGS]],
(Table1[[#This Row],[Budget_COGS]]-Table1[[#This Row],[COGS]]) / ABS(Table1[[#This Row],[Budget_COGS]])
)
)</f>
        <v>-0.35217391304347828</v>
      </c>
      <c r="S4200" s="5" t="str">
        <f>IF(Table1[[#This Row],[COGS _Var]]&gt;=0, "Above Budget", "Below Budget")</f>
        <v>Above Budget</v>
      </c>
      <c r="T4200">
        <f>Table1[[#This Row],[Actual_Sales]]-Table1[[#This Row],[COGS]]</f>
        <v>-188</v>
      </c>
      <c r="U4200">
        <v>-140</v>
      </c>
      <c r="V4200">
        <f>Table1[[#This Row],[Gross_Margin]]-Table1[[#This Row],[Budget_Margin]]</f>
        <v>-48</v>
      </c>
      <c r="W4200" s="5">
        <f>IF(
Table1[[#This Row],[Budget_Margin]]=0,
"",
IF(
Table1[[#This Row],[Budget_Margin]]&gt;0,
(Table1[[#This Row],[Gross_Margin]]-Table1[[#This Row],[Budget_Margin]]) / Table1[[#This Row],[Budget_Margin]],
(Table1[[#This Row],[Gross_Margin]]-Table1[[#This Row],[Budget_Margin]]) / ABS(Table1[[#This Row],[Budget_Margin]])
)
)</f>
        <v>-0.34285714285714286</v>
      </c>
      <c r="X4200" s="5" t="str">
        <f>IF(Table1[[#This Row],[Margin_Var]]&gt;=0, "Above Budget", "Below Budget")</f>
        <v>Below Budget</v>
      </c>
      <c r="Y4200" s="5">
        <f>IFERROR(Table1[[#This Row],[Gross_Margin]]/Table1[[#This Row],[Actual_Sales]],0)</f>
        <v>-1.5284552845528456</v>
      </c>
      <c r="Z4200" s="5">
        <f>Table1[[#This Row],[Actual_Profit]]/Table1[[#This Row],[Actual_Sales]]</f>
        <v>-2.4146341463414633</v>
      </c>
      <c r="AA4200">
        <v>109</v>
      </c>
      <c r="AB4200" s="5">
        <f>IFERROR(Table1[[#This Row],[Expenses]]/Table1[[#This Row],[Actual_Sales]],0)</f>
        <v>0.88617886178861793</v>
      </c>
      <c r="AC4200">
        <v>96</v>
      </c>
      <c r="AD4200">
        <v>3422</v>
      </c>
      <c r="AE4200" s="5">
        <f>IFERROR(Table1[[#This Row],[Inventory]]/Table1[[#This Row],[Actual_Sales]],0)</f>
        <v>27.821138211382113</v>
      </c>
    </row>
    <row r="4201" spans="1:31" x14ac:dyDescent="0.25">
      <c r="A4201">
        <v>1362</v>
      </c>
      <c r="B4201">
        <v>718</v>
      </c>
      <c r="C4201">
        <v>10</v>
      </c>
      <c r="D4201" s="2">
        <v>40391</v>
      </c>
      <c r="E4201">
        <v>124</v>
      </c>
      <c r="F4201">
        <v>90</v>
      </c>
      <c r="G4201">
        <f>Table1[[#This Row],[Actual_Sales]]-Table1[[#This Row],[Budget_Sales]]</f>
        <v>34</v>
      </c>
      <c r="H4201" s="5">
        <f>IF(
Table1[[#This Row],[Budget_Sales]]=0,
"",
IF(
Table1[[#This Row],[Budget_Sales]]&gt;0,
(Table1[[#This Row],[Actual_Sales]]-Table1[[#This Row],[Budget_Sales]])/Table1[[#This Row],[Budget_Sales]],
(Table1[[#This Row],[Actual_Sales]]-Table1[[#This Row],[Budget_Sales]])/ABS(Table1[[#This Row],[Budget_Sales]])
)
)</f>
        <v>0.37777777777777777</v>
      </c>
      <c r="I4201" s="5" t="str">
        <f>IF(Table1[[#This Row],[Sales_Var]]&gt;=0,"Above Budget","Below Budget")</f>
        <v>Above Budget</v>
      </c>
      <c r="J4201">
        <f>Table1[[#This Row],[Actual_Sales]]-(Table1[[#This Row],[COGS]]+Table1[[#This Row],[Expenses]])</f>
        <v>-304</v>
      </c>
      <c r="K4201">
        <v>-230</v>
      </c>
      <c r="L4201">
        <f>Table1[[#This Row],[Actual_Profit]]-Table1[[#This Row],[Budget_Profit]]</f>
        <v>-74</v>
      </c>
      <c r="M4201" s="5">
        <f>IF(
Table1[[#This Row],[Budget_Profit]]=0,
"",
IF(
Table1[[#This Row],[Budget_Profit]]&gt;0,
(Table1[[#This Row],[Actual_Profit]]-Table1[[#This Row],[Budget_Profit]])/Table1[[#This Row],[Budget_Profit]],
(Table1[[#This Row],[Actual_Profit]]-Table1[[#This Row],[Budget_Profit]])/ABS(Table1[[#This Row],[Budget_Profit]])
)
)</f>
        <v>-0.32173913043478258</v>
      </c>
      <c r="N4201" s="5" t="str">
        <f>IF(Table1[[#This Row],[Profit_Var]]&gt;=0, "Above Budget", "Below Budget")</f>
        <v>Below Budget</v>
      </c>
      <c r="O4201">
        <v>311</v>
      </c>
      <c r="P4201">
        <v>230</v>
      </c>
      <c r="Q4201">
        <f>Table1[[#This Row],[COGS]]-Table1[[#This Row],[Budget_COGS]]</f>
        <v>81</v>
      </c>
      <c r="R4201" s="5">
        <f>IF(
Table1[[#This Row],[Budget_COGS]]=0,
"",
IF(
Table1[[#This Row],[Budget_COGS]]&gt;0,
(Table1[[#This Row],[Budget_COGS]]-Table1[[#This Row],[COGS]]) / Table1[[#This Row],[Budget_COGS]],
(Table1[[#This Row],[Budget_COGS]]-Table1[[#This Row],[COGS]]) / ABS(Table1[[#This Row],[Budget_COGS]])
)
)</f>
        <v>-0.35217391304347828</v>
      </c>
      <c r="S4201" s="5" t="str">
        <f>IF(Table1[[#This Row],[COGS _Var]]&gt;=0, "Above Budget", "Below Budget")</f>
        <v>Above Budget</v>
      </c>
      <c r="T4201">
        <f>Table1[[#This Row],[Actual_Sales]]-Table1[[#This Row],[COGS]]</f>
        <v>-187</v>
      </c>
      <c r="U4201">
        <v>-140</v>
      </c>
      <c r="V4201">
        <f>Table1[[#This Row],[Gross_Margin]]-Table1[[#This Row],[Budget_Margin]]</f>
        <v>-47</v>
      </c>
      <c r="W4201" s="5">
        <f>IF(
Table1[[#This Row],[Budget_Margin]]=0,
"",
IF(
Table1[[#This Row],[Budget_Margin]]&gt;0,
(Table1[[#This Row],[Gross_Margin]]-Table1[[#This Row],[Budget_Margin]]) / Table1[[#This Row],[Budget_Margin]],
(Table1[[#This Row],[Gross_Margin]]-Table1[[#This Row],[Budget_Margin]]) / ABS(Table1[[#This Row],[Budget_Margin]])
)
)</f>
        <v>-0.33571428571428569</v>
      </c>
      <c r="X4201" s="5" t="str">
        <f>IF(Table1[[#This Row],[Margin_Var]]&gt;=0, "Above Budget", "Below Budget")</f>
        <v>Below Budget</v>
      </c>
      <c r="Y4201" s="5">
        <f>IFERROR(Table1[[#This Row],[Gross_Margin]]/Table1[[#This Row],[Actual_Sales]],0)</f>
        <v>-1.5080645161290323</v>
      </c>
      <c r="Z4201" s="5">
        <f>Table1[[#This Row],[Actual_Profit]]/Table1[[#This Row],[Actual_Sales]]</f>
        <v>-2.4516129032258065</v>
      </c>
      <c r="AA4201">
        <v>117</v>
      </c>
      <c r="AB4201" s="5">
        <f>IFERROR(Table1[[#This Row],[Expenses]]/Table1[[#This Row],[Actual_Sales]],0)</f>
        <v>0.94354838709677424</v>
      </c>
      <c r="AC4201">
        <v>96</v>
      </c>
      <c r="AD4201">
        <v>3422</v>
      </c>
      <c r="AE4201" s="5">
        <f>IFERROR(Table1[[#This Row],[Inventory]]/Table1[[#This Row],[Actual_Sales]],0)</f>
        <v>27.596774193548388</v>
      </c>
    </row>
    <row r="4202" spans="1:31" x14ac:dyDescent="0.25">
      <c r="A4202">
        <v>2205</v>
      </c>
      <c r="B4202">
        <v>516</v>
      </c>
      <c r="C4202">
        <v>5</v>
      </c>
      <c r="D4202" s="2">
        <v>40544</v>
      </c>
      <c r="E4202">
        <v>68</v>
      </c>
      <c r="F4202">
        <v>50</v>
      </c>
      <c r="G4202">
        <f>Table1[[#This Row],[Actual_Sales]]-Table1[[#This Row],[Budget_Sales]]</f>
        <v>18</v>
      </c>
      <c r="H4202" s="5">
        <f>IF(
Table1[[#This Row],[Budget_Sales]]=0,
"",
IF(
Table1[[#This Row],[Budget_Sales]]&gt;0,
(Table1[[#This Row],[Actual_Sales]]-Table1[[#This Row],[Budget_Sales]])/Table1[[#This Row],[Budget_Sales]],
(Table1[[#This Row],[Actual_Sales]]-Table1[[#This Row],[Budget_Sales]])/ABS(Table1[[#This Row],[Budget_Sales]])
)
)</f>
        <v>0.36</v>
      </c>
      <c r="I4202" s="5" t="str">
        <f>IF(Table1[[#This Row],[Sales_Var]]&gt;=0,"Above Budget","Below Budget")</f>
        <v>Above Budget</v>
      </c>
      <c r="J4202">
        <f>Table1[[#This Row],[Actual_Sales]]-(Table1[[#This Row],[COGS]]+Table1[[#This Row],[Expenses]])</f>
        <v>-171</v>
      </c>
      <c r="K4202">
        <v>-170</v>
      </c>
      <c r="L4202">
        <f>Table1[[#This Row],[Actual_Profit]]-Table1[[#This Row],[Budget_Profit]]</f>
        <v>-1</v>
      </c>
      <c r="M4202" s="5">
        <f>IF(
Table1[[#This Row],[Budget_Profit]]=0,
"",
IF(
Table1[[#This Row],[Budget_Profit]]&gt;0,
(Table1[[#This Row],[Actual_Profit]]-Table1[[#This Row],[Budget_Profit]])/Table1[[#This Row],[Budget_Profit]],
(Table1[[#This Row],[Actual_Profit]]-Table1[[#This Row],[Budget_Profit]])/ABS(Table1[[#This Row],[Budget_Profit]])
)
)</f>
        <v>-5.8823529411764705E-3</v>
      </c>
      <c r="N4202" s="5" t="str">
        <f>IF(Table1[[#This Row],[Profit_Var]]&gt;=0, "Above Budget", "Below Budget")</f>
        <v>Below Budget</v>
      </c>
      <c r="O4202">
        <v>105</v>
      </c>
      <c r="P4202">
        <v>100</v>
      </c>
      <c r="Q4202">
        <f>Table1[[#This Row],[COGS]]-Table1[[#This Row],[Budget_COGS]]</f>
        <v>5</v>
      </c>
      <c r="R4202" s="5">
        <f>IF(
Table1[[#This Row],[Budget_COGS]]=0,
"",
IF(
Table1[[#This Row],[Budget_COGS]]&gt;0,
(Table1[[#This Row],[Budget_COGS]]-Table1[[#This Row],[COGS]]) / Table1[[#This Row],[Budget_COGS]],
(Table1[[#This Row],[Budget_COGS]]-Table1[[#This Row],[COGS]]) / ABS(Table1[[#This Row],[Budget_COGS]])
)
)</f>
        <v>-0.05</v>
      </c>
      <c r="S4202" s="5" t="str">
        <f>IF(Table1[[#This Row],[COGS _Var]]&gt;=0, "Above Budget", "Below Budget")</f>
        <v>Above Budget</v>
      </c>
      <c r="T4202">
        <f>Table1[[#This Row],[Actual_Sales]]-Table1[[#This Row],[COGS]]</f>
        <v>-37</v>
      </c>
      <c r="U4202">
        <v>-50</v>
      </c>
      <c r="V4202">
        <f>Table1[[#This Row],[Gross_Margin]]-Table1[[#This Row],[Budget_Margin]]</f>
        <v>13</v>
      </c>
      <c r="W4202" s="5">
        <f>IF(
Table1[[#This Row],[Budget_Margin]]=0,
"",
IF(
Table1[[#This Row],[Budget_Margin]]&gt;0,
(Table1[[#This Row],[Gross_Margin]]-Table1[[#This Row],[Budget_Margin]]) / Table1[[#This Row],[Budget_Margin]],
(Table1[[#This Row],[Gross_Margin]]-Table1[[#This Row],[Budget_Margin]]) / ABS(Table1[[#This Row],[Budget_Margin]])
)
)</f>
        <v>0.26</v>
      </c>
      <c r="X4202" s="5" t="str">
        <f>IF(Table1[[#This Row],[Margin_Var]]&gt;=0, "Above Budget", "Below Budget")</f>
        <v>Above Budget</v>
      </c>
      <c r="Y4202" s="5">
        <f>IFERROR(Table1[[#This Row],[Gross_Margin]]/Table1[[#This Row],[Actual_Sales]],0)</f>
        <v>-0.54411764705882348</v>
      </c>
      <c r="Z4202" s="5">
        <f>Table1[[#This Row],[Actual_Profit]]/Table1[[#This Row],[Actual_Sales]]</f>
        <v>-2.5147058823529411</v>
      </c>
      <c r="AA4202">
        <v>134</v>
      </c>
      <c r="AB4202" s="5">
        <f>IFERROR(Table1[[#This Row],[Expenses]]/Table1[[#This Row],[Actual_Sales]],0)</f>
        <v>1.9705882352941178</v>
      </c>
      <c r="AC4202">
        <v>95</v>
      </c>
      <c r="AD4202">
        <v>725</v>
      </c>
      <c r="AE4202" s="5">
        <f>IFERROR(Table1[[#This Row],[Inventory]]/Table1[[#This Row],[Actual_Sales]],0)</f>
        <v>10.661764705882353</v>
      </c>
    </row>
    <row r="4203" spans="1:31" x14ac:dyDescent="0.25">
      <c r="A4203">
        <v>3873</v>
      </c>
      <c r="B4203">
        <v>914</v>
      </c>
      <c r="C4203">
        <v>5</v>
      </c>
      <c r="D4203" s="2">
        <v>40817</v>
      </c>
      <c r="E4203">
        <v>74</v>
      </c>
      <c r="F4203">
        <v>50</v>
      </c>
      <c r="G4203">
        <f>Table1[[#This Row],[Actual_Sales]]-Table1[[#This Row],[Budget_Sales]]</f>
        <v>24</v>
      </c>
      <c r="H4203" s="5">
        <f>IF(
Table1[[#This Row],[Budget_Sales]]=0,
"",
IF(
Table1[[#This Row],[Budget_Sales]]&gt;0,
(Table1[[#This Row],[Actual_Sales]]-Table1[[#This Row],[Budget_Sales]])/Table1[[#This Row],[Budget_Sales]],
(Table1[[#This Row],[Actual_Sales]]-Table1[[#This Row],[Budget_Sales]])/ABS(Table1[[#This Row],[Budget_Sales]])
)
)</f>
        <v>0.48</v>
      </c>
      <c r="I4203" s="5" t="str">
        <f>IF(Table1[[#This Row],[Sales_Var]]&gt;=0,"Above Budget","Below Budget")</f>
        <v>Above Budget</v>
      </c>
      <c r="J4203">
        <f>Table1[[#This Row],[Actual_Sales]]-(Table1[[#This Row],[COGS]]+Table1[[#This Row],[Expenses]])</f>
        <v>-197</v>
      </c>
      <c r="K4203">
        <v>-170</v>
      </c>
      <c r="L4203">
        <f>Table1[[#This Row],[Actual_Profit]]-Table1[[#This Row],[Budget_Profit]]</f>
        <v>-27</v>
      </c>
      <c r="M4203" s="5">
        <f>IF(
Table1[[#This Row],[Budget_Profit]]=0,
"",
IF(
Table1[[#This Row],[Budget_Profit]]&gt;0,
(Table1[[#This Row],[Actual_Profit]]-Table1[[#This Row],[Budget_Profit]])/Table1[[#This Row],[Budget_Profit]],
(Table1[[#This Row],[Actual_Profit]]-Table1[[#This Row],[Budget_Profit]])/ABS(Table1[[#This Row],[Budget_Profit]])
)
)</f>
        <v>-0.1588235294117647</v>
      </c>
      <c r="N4203" s="5" t="str">
        <f>IF(Table1[[#This Row],[Profit_Var]]&gt;=0, "Above Budget", "Below Budget")</f>
        <v>Below Budget</v>
      </c>
      <c r="O4203">
        <v>125</v>
      </c>
      <c r="P4203">
        <v>110</v>
      </c>
      <c r="Q4203">
        <f>Table1[[#This Row],[COGS]]-Table1[[#This Row],[Budget_COGS]]</f>
        <v>15</v>
      </c>
      <c r="R4203" s="5">
        <f>IF(
Table1[[#This Row],[Budget_COGS]]=0,
"",
IF(
Table1[[#This Row],[Budget_COGS]]&gt;0,
(Table1[[#This Row],[Budget_COGS]]-Table1[[#This Row],[COGS]]) / Table1[[#This Row],[Budget_COGS]],
(Table1[[#This Row],[Budget_COGS]]-Table1[[#This Row],[COGS]]) / ABS(Table1[[#This Row],[Budget_COGS]])
)
)</f>
        <v>-0.13636363636363635</v>
      </c>
      <c r="S4203" s="5" t="str">
        <f>IF(Table1[[#This Row],[COGS _Var]]&gt;=0, "Above Budget", "Below Budget")</f>
        <v>Above Budget</v>
      </c>
      <c r="T4203">
        <f>Table1[[#This Row],[Actual_Sales]]-Table1[[#This Row],[COGS]]</f>
        <v>-51</v>
      </c>
      <c r="U4203">
        <v>-60</v>
      </c>
      <c r="V4203">
        <f>Table1[[#This Row],[Gross_Margin]]-Table1[[#This Row],[Budget_Margin]]</f>
        <v>9</v>
      </c>
      <c r="W4203" s="5">
        <f>IF(
Table1[[#This Row],[Budget_Margin]]=0,
"",
IF(
Table1[[#This Row],[Budget_Margin]]&gt;0,
(Table1[[#This Row],[Gross_Margin]]-Table1[[#This Row],[Budget_Margin]]) / Table1[[#This Row],[Budget_Margin]],
(Table1[[#This Row],[Gross_Margin]]-Table1[[#This Row],[Budget_Margin]]) / ABS(Table1[[#This Row],[Budget_Margin]])
)
)</f>
        <v>0.15</v>
      </c>
      <c r="X4203" s="5" t="str">
        <f>IF(Table1[[#This Row],[Margin_Var]]&gt;=0, "Above Budget", "Below Budget")</f>
        <v>Above Budget</v>
      </c>
      <c r="Y4203" s="5">
        <f>IFERROR(Table1[[#This Row],[Gross_Margin]]/Table1[[#This Row],[Actual_Sales]],0)</f>
        <v>-0.68918918918918914</v>
      </c>
      <c r="Z4203" s="5">
        <f>Table1[[#This Row],[Actual_Profit]]/Table1[[#This Row],[Actual_Sales]]</f>
        <v>-2.6621621621621623</v>
      </c>
      <c r="AA4203">
        <v>146</v>
      </c>
      <c r="AB4203" s="5">
        <f>IFERROR(Table1[[#This Row],[Expenses]]/Table1[[#This Row],[Actual_Sales]],0)</f>
        <v>1.972972972972973</v>
      </c>
      <c r="AC4203">
        <v>113</v>
      </c>
      <c r="AD4203">
        <v>3142</v>
      </c>
      <c r="AE4203" s="5">
        <f>IFERROR(Table1[[#This Row],[Inventory]]/Table1[[#This Row],[Actual_Sales]],0)</f>
        <v>42.45945945945946</v>
      </c>
    </row>
    <row r="4204" spans="1:31" x14ac:dyDescent="0.25">
      <c r="A4204">
        <v>3616</v>
      </c>
      <c r="B4204">
        <v>518</v>
      </c>
      <c r="C4204">
        <v>5</v>
      </c>
      <c r="D4204" s="2">
        <v>40787</v>
      </c>
      <c r="E4204">
        <v>72</v>
      </c>
      <c r="F4204">
        <v>60</v>
      </c>
      <c r="G4204">
        <f>Table1[[#This Row],[Actual_Sales]]-Table1[[#This Row],[Budget_Sales]]</f>
        <v>12</v>
      </c>
      <c r="H4204" s="5">
        <f>IF(
Table1[[#This Row],[Budget_Sales]]=0,
"",
IF(
Table1[[#This Row],[Budget_Sales]]&gt;0,
(Table1[[#This Row],[Actual_Sales]]-Table1[[#This Row],[Budget_Sales]])/Table1[[#This Row],[Budget_Sales]],
(Table1[[#This Row],[Actual_Sales]]-Table1[[#This Row],[Budget_Sales]])/ABS(Table1[[#This Row],[Budget_Sales]])
)
)</f>
        <v>0.2</v>
      </c>
      <c r="I4204" s="5" t="str">
        <f>IF(Table1[[#This Row],[Sales_Var]]&gt;=0,"Above Budget","Below Budget")</f>
        <v>Above Budget</v>
      </c>
      <c r="J4204">
        <f>Table1[[#This Row],[Actual_Sales]]-(Table1[[#This Row],[COGS]]+Table1[[#This Row],[Expenses]])</f>
        <v>-193</v>
      </c>
      <c r="K4204">
        <v>-180</v>
      </c>
      <c r="L4204">
        <f>Table1[[#This Row],[Actual_Profit]]-Table1[[#This Row],[Budget_Profit]]</f>
        <v>-13</v>
      </c>
      <c r="M4204" s="5">
        <f>IF(
Table1[[#This Row],[Budget_Profit]]=0,
"",
IF(
Table1[[#This Row],[Budget_Profit]]&gt;0,
(Table1[[#This Row],[Actual_Profit]]-Table1[[#This Row],[Budget_Profit]])/Table1[[#This Row],[Budget_Profit]],
(Table1[[#This Row],[Actual_Profit]]-Table1[[#This Row],[Budget_Profit]])/ABS(Table1[[#This Row],[Budget_Profit]])
)
)</f>
        <v>-7.2222222222222215E-2</v>
      </c>
      <c r="N4204" s="5" t="str">
        <f>IF(Table1[[#This Row],[Profit_Var]]&gt;=0, "Above Budget", "Below Budget")</f>
        <v>Below Budget</v>
      </c>
      <c r="O4204">
        <v>121</v>
      </c>
      <c r="P4204">
        <v>110</v>
      </c>
      <c r="Q4204">
        <f>Table1[[#This Row],[COGS]]-Table1[[#This Row],[Budget_COGS]]</f>
        <v>11</v>
      </c>
      <c r="R4204" s="5">
        <f>IF(
Table1[[#This Row],[Budget_COGS]]=0,
"",
IF(
Table1[[#This Row],[Budget_COGS]]&gt;0,
(Table1[[#This Row],[Budget_COGS]]-Table1[[#This Row],[COGS]]) / Table1[[#This Row],[Budget_COGS]],
(Table1[[#This Row],[Budget_COGS]]-Table1[[#This Row],[COGS]]) / ABS(Table1[[#This Row],[Budget_COGS]])
)
)</f>
        <v>-0.1</v>
      </c>
      <c r="S4204" s="5" t="str">
        <f>IF(Table1[[#This Row],[COGS _Var]]&gt;=0, "Above Budget", "Below Budget")</f>
        <v>Above Budget</v>
      </c>
      <c r="T4204">
        <f>Table1[[#This Row],[Actual_Sales]]-Table1[[#This Row],[COGS]]</f>
        <v>-49</v>
      </c>
      <c r="U4204">
        <v>-50</v>
      </c>
      <c r="V4204">
        <f>Table1[[#This Row],[Gross_Margin]]-Table1[[#This Row],[Budget_Margin]]</f>
        <v>1</v>
      </c>
      <c r="W4204" s="5">
        <f>IF(
Table1[[#This Row],[Budget_Margin]]=0,
"",
IF(
Table1[[#This Row],[Budget_Margin]]&gt;0,
(Table1[[#This Row],[Gross_Margin]]-Table1[[#This Row],[Budget_Margin]]) / Table1[[#This Row],[Budget_Margin]],
(Table1[[#This Row],[Gross_Margin]]-Table1[[#This Row],[Budget_Margin]]) / ABS(Table1[[#This Row],[Budget_Margin]])
)
)</f>
        <v>0.02</v>
      </c>
      <c r="X4204" s="5" t="str">
        <f>IF(Table1[[#This Row],[Margin_Var]]&gt;=0, "Above Budget", "Below Budget")</f>
        <v>Above Budget</v>
      </c>
      <c r="Y4204" s="5">
        <f>IFERROR(Table1[[#This Row],[Gross_Margin]]/Table1[[#This Row],[Actual_Sales]],0)</f>
        <v>-0.68055555555555558</v>
      </c>
      <c r="Z4204" s="5">
        <f>Table1[[#This Row],[Actual_Profit]]/Table1[[#This Row],[Actual_Sales]]</f>
        <v>-2.6805555555555554</v>
      </c>
      <c r="AA4204">
        <v>144</v>
      </c>
      <c r="AB4204" s="5">
        <f>IFERROR(Table1[[#This Row],[Expenses]]/Table1[[#This Row],[Actual_Sales]],0)</f>
        <v>2</v>
      </c>
      <c r="AC4204">
        <v>110</v>
      </c>
      <c r="AD4204">
        <v>2932</v>
      </c>
      <c r="AE4204" s="5">
        <f>IFERROR(Table1[[#This Row],[Inventory]]/Table1[[#This Row],[Actual_Sales]],0)</f>
        <v>40.722222222222221</v>
      </c>
    </row>
    <row r="4205" spans="1:31" x14ac:dyDescent="0.25">
      <c r="A4205">
        <v>2941</v>
      </c>
      <c r="B4205">
        <v>646</v>
      </c>
      <c r="C4205">
        <v>5</v>
      </c>
      <c r="D4205" s="2">
        <v>40664</v>
      </c>
      <c r="E4205">
        <v>68</v>
      </c>
      <c r="F4205">
        <v>60</v>
      </c>
      <c r="G4205">
        <f>Table1[[#This Row],[Actual_Sales]]-Table1[[#This Row],[Budget_Sales]]</f>
        <v>8</v>
      </c>
      <c r="H4205" s="5">
        <f>IF(
Table1[[#This Row],[Budget_Sales]]=0,
"",
IF(
Table1[[#This Row],[Budget_Sales]]&gt;0,
(Table1[[#This Row],[Actual_Sales]]-Table1[[#This Row],[Budget_Sales]])/Table1[[#This Row],[Budget_Sales]],
(Table1[[#This Row],[Actual_Sales]]-Table1[[#This Row],[Budget_Sales]])/ABS(Table1[[#This Row],[Budget_Sales]])
)
)</f>
        <v>0.13333333333333333</v>
      </c>
      <c r="I4205" s="5" t="str">
        <f>IF(Table1[[#This Row],[Sales_Var]]&gt;=0,"Above Budget","Below Budget")</f>
        <v>Above Budget</v>
      </c>
      <c r="J4205">
        <f>Table1[[#This Row],[Actual_Sales]]-(Table1[[#This Row],[COGS]]+Table1[[#This Row],[Expenses]])</f>
        <v>-186</v>
      </c>
      <c r="K4205">
        <v>-180</v>
      </c>
      <c r="L4205">
        <f>Table1[[#This Row],[Actual_Profit]]-Table1[[#This Row],[Budget_Profit]]</f>
        <v>-6</v>
      </c>
      <c r="M4205" s="5">
        <f>IF(
Table1[[#This Row],[Budget_Profit]]=0,
"",
IF(
Table1[[#This Row],[Budget_Profit]]&gt;0,
(Table1[[#This Row],[Actual_Profit]]-Table1[[#This Row],[Budget_Profit]])/Table1[[#This Row],[Budget_Profit]],
(Table1[[#This Row],[Actual_Profit]]-Table1[[#This Row],[Budget_Profit]])/ABS(Table1[[#This Row],[Budget_Profit]])
)
)</f>
        <v>-3.3333333333333333E-2</v>
      </c>
      <c r="N4205" s="5" t="str">
        <f>IF(Table1[[#This Row],[Profit_Var]]&gt;=0, "Above Budget", "Below Budget")</f>
        <v>Below Budget</v>
      </c>
      <c r="O4205">
        <v>121</v>
      </c>
      <c r="P4205">
        <v>110</v>
      </c>
      <c r="Q4205">
        <f>Table1[[#This Row],[COGS]]-Table1[[#This Row],[Budget_COGS]]</f>
        <v>11</v>
      </c>
      <c r="R4205" s="5">
        <f>IF(
Table1[[#This Row],[Budget_COGS]]=0,
"",
IF(
Table1[[#This Row],[Budget_COGS]]&gt;0,
(Table1[[#This Row],[Budget_COGS]]-Table1[[#This Row],[COGS]]) / Table1[[#This Row],[Budget_COGS]],
(Table1[[#This Row],[Budget_COGS]]-Table1[[#This Row],[COGS]]) / ABS(Table1[[#This Row],[Budget_COGS]])
)
)</f>
        <v>-0.1</v>
      </c>
      <c r="S4205" s="5" t="str">
        <f>IF(Table1[[#This Row],[COGS _Var]]&gt;=0, "Above Budget", "Below Budget")</f>
        <v>Above Budget</v>
      </c>
      <c r="T4205">
        <f>Table1[[#This Row],[Actual_Sales]]-Table1[[#This Row],[COGS]]</f>
        <v>-53</v>
      </c>
      <c r="U4205">
        <v>-50</v>
      </c>
      <c r="V4205">
        <f>Table1[[#This Row],[Gross_Margin]]-Table1[[#This Row],[Budget_Margin]]</f>
        <v>-3</v>
      </c>
      <c r="W4205" s="5">
        <f>IF(
Table1[[#This Row],[Budget_Margin]]=0,
"",
IF(
Table1[[#This Row],[Budget_Margin]]&gt;0,
(Table1[[#This Row],[Gross_Margin]]-Table1[[#This Row],[Budget_Margin]]) / Table1[[#This Row],[Budget_Margin]],
(Table1[[#This Row],[Gross_Margin]]-Table1[[#This Row],[Budget_Margin]]) / ABS(Table1[[#This Row],[Budget_Margin]])
)
)</f>
        <v>-0.06</v>
      </c>
      <c r="X4205" s="5" t="str">
        <f>IF(Table1[[#This Row],[Margin_Var]]&gt;=0, "Above Budget", "Below Budget")</f>
        <v>Below Budget</v>
      </c>
      <c r="Y4205" s="5">
        <f>IFERROR(Table1[[#This Row],[Gross_Margin]]/Table1[[#This Row],[Actual_Sales]],0)</f>
        <v>-0.77941176470588236</v>
      </c>
      <c r="Z4205" s="5">
        <f>Table1[[#This Row],[Actual_Profit]]/Table1[[#This Row],[Actual_Sales]]</f>
        <v>-2.7352941176470589</v>
      </c>
      <c r="AA4205">
        <v>133</v>
      </c>
      <c r="AB4205" s="5">
        <f>IFERROR(Table1[[#This Row],[Expenses]]/Table1[[#This Row],[Actual_Sales]],0)</f>
        <v>1.9558823529411764</v>
      </c>
      <c r="AC4205">
        <v>109</v>
      </c>
      <c r="AD4205">
        <v>1673</v>
      </c>
      <c r="AE4205" s="5">
        <f>IFERROR(Table1[[#This Row],[Inventory]]/Table1[[#This Row],[Actual_Sales]],0)</f>
        <v>24.602941176470587</v>
      </c>
    </row>
    <row r="4206" spans="1:31" x14ac:dyDescent="0.25">
      <c r="A4206">
        <v>28</v>
      </c>
      <c r="B4206">
        <v>315</v>
      </c>
      <c r="C4206">
        <v>5</v>
      </c>
      <c r="D4206" s="2">
        <v>40179</v>
      </c>
      <c r="E4206">
        <v>61</v>
      </c>
      <c r="F4206">
        <v>50</v>
      </c>
      <c r="G4206">
        <f>Table1[[#This Row],[Actual_Sales]]-Table1[[#This Row],[Budget_Sales]]</f>
        <v>11</v>
      </c>
      <c r="H4206" s="5">
        <f>IF(
Table1[[#This Row],[Budget_Sales]]=0,
"",
IF(
Table1[[#This Row],[Budget_Sales]]&gt;0,
(Table1[[#This Row],[Actual_Sales]]-Table1[[#This Row],[Budget_Sales]])/Table1[[#This Row],[Budget_Sales]],
(Table1[[#This Row],[Actual_Sales]]-Table1[[#This Row],[Budget_Sales]])/ABS(Table1[[#This Row],[Budget_Sales]])
)
)</f>
        <v>0.22</v>
      </c>
      <c r="I4206" s="5" t="str">
        <f>IF(Table1[[#This Row],[Sales_Var]]&gt;=0,"Above Budget","Below Budget")</f>
        <v>Above Budget</v>
      </c>
      <c r="J4206">
        <f>Table1[[#This Row],[Actual_Sales]]-(Table1[[#This Row],[COGS]]+Table1[[#This Row],[Expenses]])</f>
        <v>-172</v>
      </c>
      <c r="K4206">
        <v>-170</v>
      </c>
      <c r="L4206">
        <f>Table1[[#This Row],[Actual_Profit]]-Table1[[#This Row],[Budget_Profit]]</f>
        <v>-2</v>
      </c>
      <c r="M4206" s="5">
        <f>IF(
Table1[[#This Row],[Budget_Profit]]=0,
"",
IF(
Table1[[#This Row],[Budget_Profit]]&gt;0,
(Table1[[#This Row],[Actual_Profit]]-Table1[[#This Row],[Budget_Profit]])/Table1[[#This Row],[Budget_Profit]],
(Table1[[#This Row],[Actual_Profit]]-Table1[[#This Row],[Budget_Profit]])/ABS(Table1[[#This Row],[Budget_Profit]])
)
)</f>
        <v>-1.1764705882352941E-2</v>
      </c>
      <c r="N4206" s="5" t="str">
        <f>IF(Table1[[#This Row],[Profit_Var]]&gt;=0, "Above Budget", "Below Budget")</f>
        <v>Below Budget</v>
      </c>
      <c r="O4206">
        <v>105</v>
      </c>
      <c r="P4206">
        <v>100</v>
      </c>
      <c r="Q4206">
        <f>Table1[[#This Row],[COGS]]-Table1[[#This Row],[Budget_COGS]]</f>
        <v>5</v>
      </c>
      <c r="R4206" s="5">
        <f>IF(
Table1[[#This Row],[Budget_COGS]]=0,
"",
IF(
Table1[[#This Row],[Budget_COGS]]&gt;0,
(Table1[[#This Row],[Budget_COGS]]-Table1[[#This Row],[COGS]]) / Table1[[#This Row],[Budget_COGS]],
(Table1[[#This Row],[Budget_COGS]]-Table1[[#This Row],[COGS]]) / ABS(Table1[[#This Row],[Budget_COGS]])
)
)</f>
        <v>-0.05</v>
      </c>
      <c r="S4206" s="5" t="str">
        <f>IF(Table1[[#This Row],[COGS _Var]]&gt;=0, "Above Budget", "Below Budget")</f>
        <v>Above Budget</v>
      </c>
      <c r="T4206">
        <f>Table1[[#This Row],[Actual_Sales]]-Table1[[#This Row],[COGS]]</f>
        <v>-44</v>
      </c>
      <c r="U4206">
        <v>-50</v>
      </c>
      <c r="V4206">
        <f>Table1[[#This Row],[Gross_Margin]]-Table1[[#This Row],[Budget_Margin]]</f>
        <v>6</v>
      </c>
      <c r="W4206" s="5">
        <f>IF(
Table1[[#This Row],[Budget_Margin]]=0,
"",
IF(
Table1[[#This Row],[Budget_Margin]]&gt;0,
(Table1[[#This Row],[Gross_Margin]]-Table1[[#This Row],[Budget_Margin]]) / Table1[[#This Row],[Budget_Margin]],
(Table1[[#This Row],[Gross_Margin]]-Table1[[#This Row],[Budget_Margin]]) / ABS(Table1[[#This Row],[Budget_Margin]])
)
)</f>
        <v>0.12</v>
      </c>
      <c r="X4206" s="5" t="str">
        <f>IF(Table1[[#This Row],[Margin_Var]]&gt;=0, "Above Budget", "Below Budget")</f>
        <v>Above Budget</v>
      </c>
      <c r="Y4206" s="5">
        <f>IFERROR(Table1[[#This Row],[Gross_Margin]]/Table1[[#This Row],[Actual_Sales]],0)</f>
        <v>-0.72131147540983609</v>
      </c>
      <c r="Z4206" s="5">
        <f>Table1[[#This Row],[Actual_Profit]]/Table1[[#This Row],[Actual_Sales]]</f>
        <v>-2.819672131147541</v>
      </c>
      <c r="AA4206">
        <v>128</v>
      </c>
      <c r="AB4206" s="5">
        <f>IFERROR(Table1[[#This Row],[Expenses]]/Table1[[#This Row],[Actual_Sales]],0)</f>
        <v>2.098360655737705</v>
      </c>
      <c r="AC4206">
        <v>95</v>
      </c>
      <c r="AD4206">
        <v>725</v>
      </c>
      <c r="AE4206" s="5">
        <f>IFERROR(Table1[[#This Row],[Inventory]]/Table1[[#This Row],[Actual_Sales]],0)</f>
        <v>11.885245901639344</v>
      </c>
    </row>
    <row r="4207" spans="1:31" x14ac:dyDescent="0.25">
      <c r="A4207">
        <v>823</v>
      </c>
      <c r="B4207">
        <v>646</v>
      </c>
      <c r="C4207">
        <v>5</v>
      </c>
      <c r="D4207" s="2">
        <v>40299</v>
      </c>
      <c r="E4207">
        <v>69</v>
      </c>
      <c r="F4207">
        <v>60</v>
      </c>
      <c r="G4207">
        <f>Table1[[#This Row],[Actual_Sales]]-Table1[[#This Row],[Budget_Sales]]</f>
        <v>9</v>
      </c>
      <c r="H4207" s="5">
        <f>IF(
Table1[[#This Row],[Budget_Sales]]=0,
"",
IF(
Table1[[#This Row],[Budget_Sales]]&gt;0,
(Table1[[#This Row],[Actual_Sales]]-Table1[[#This Row],[Budget_Sales]])/Table1[[#This Row],[Budget_Sales]],
(Table1[[#This Row],[Actual_Sales]]-Table1[[#This Row],[Budget_Sales]])/ABS(Table1[[#This Row],[Budget_Sales]])
)
)</f>
        <v>0.15</v>
      </c>
      <c r="I4207" s="5" t="str">
        <f>IF(Table1[[#This Row],[Sales_Var]]&gt;=0,"Above Budget","Below Budget")</f>
        <v>Above Budget</v>
      </c>
      <c r="J4207">
        <f>Table1[[#This Row],[Actual_Sales]]-(Table1[[#This Row],[COGS]]+Table1[[#This Row],[Expenses]])</f>
        <v>-195</v>
      </c>
      <c r="K4207">
        <v>-180</v>
      </c>
      <c r="L4207">
        <f>Table1[[#This Row],[Actual_Profit]]-Table1[[#This Row],[Budget_Profit]]</f>
        <v>-15</v>
      </c>
      <c r="M4207" s="5">
        <f>IF(
Table1[[#This Row],[Budget_Profit]]=0,
"",
IF(
Table1[[#This Row],[Budget_Profit]]&gt;0,
(Table1[[#This Row],[Actual_Profit]]-Table1[[#This Row],[Budget_Profit]])/Table1[[#This Row],[Budget_Profit]],
(Table1[[#This Row],[Actual_Profit]]-Table1[[#This Row],[Budget_Profit]])/ABS(Table1[[#This Row],[Budget_Profit]])
)
)</f>
        <v>-8.3333333333333329E-2</v>
      </c>
      <c r="N4207" s="5" t="str">
        <f>IF(Table1[[#This Row],[Profit_Var]]&gt;=0, "Above Budget", "Below Budget")</f>
        <v>Below Budget</v>
      </c>
      <c r="O4207">
        <v>121</v>
      </c>
      <c r="P4207">
        <v>110</v>
      </c>
      <c r="Q4207">
        <f>Table1[[#This Row],[COGS]]-Table1[[#This Row],[Budget_COGS]]</f>
        <v>11</v>
      </c>
      <c r="R4207" s="5">
        <f>IF(
Table1[[#This Row],[Budget_COGS]]=0,
"",
IF(
Table1[[#This Row],[Budget_COGS]]&gt;0,
(Table1[[#This Row],[Budget_COGS]]-Table1[[#This Row],[COGS]]) / Table1[[#This Row],[Budget_COGS]],
(Table1[[#This Row],[Budget_COGS]]-Table1[[#This Row],[COGS]]) / ABS(Table1[[#This Row],[Budget_COGS]])
)
)</f>
        <v>-0.1</v>
      </c>
      <c r="S4207" s="5" t="str">
        <f>IF(Table1[[#This Row],[COGS _Var]]&gt;=0, "Above Budget", "Below Budget")</f>
        <v>Above Budget</v>
      </c>
      <c r="T4207">
        <f>Table1[[#This Row],[Actual_Sales]]-Table1[[#This Row],[COGS]]</f>
        <v>-52</v>
      </c>
      <c r="U4207">
        <v>-50</v>
      </c>
      <c r="V4207">
        <f>Table1[[#This Row],[Gross_Margin]]-Table1[[#This Row],[Budget_Margin]]</f>
        <v>-2</v>
      </c>
      <c r="W4207" s="5">
        <f>IF(
Table1[[#This Row],[Budget_Margin]]=0,
"",
IF(
Table1[[#This Row],[Budget_Margin]]&gt;0,
(Table1[[#This Row],[Gross_Margin]]-Table1[[#This Row],[Budget_Margin]]) / Table1[[#This Row],[Budget_Margin]],
(Table1[[#This Row],[Gross_Margin]]-Table1[[#This Row],[Budget_Margin]]) / ABS(Table1[[#This Row],[Budget_Margin]])
)
)</f>
        <v>-0.04</v>
      </c>
      <c r="X4207" s="5" t="str">
        <f>IF(Table1[[#This Row],[Margin_Var]]&gt;=0, "Above Budget", "Below Budget")</f>
        <v>Below Budget</v>
      </c>
      <c r="Y4207" s="5">
        <f>IFERROR(Table1[[#This Row],[Gross_Margin]]/Table1[[#This Row],[Actual_Sales]],0)</f>
        <v>-0.75362318840579712</v>
      </c>
      <c r="Z4207" s="5">
        <f>Table1[[#This Row],[Actual_Profit]]/Table1[[#This Row],[Actual_Sales]]</f>
        <v>-2.8260869565217392</v>
      </c>
      <c r="AA4207">
        <v>143</v>
      </c>
      <c r="AB4207" s="5">
        <f>IFERROR(Table1[[#This Row],[Expenses]]/Table1[[#This Row],[Actual_Sales]],0)</f>
        <v>2.0724637681159419</v>
      </c>
      <c r="AC4207">
        <v>109</v>
      </c>
      <c r="AD4207">
        <v>1673</v>
      </c>
      <c r="AE4207" s="5">
        <f>IFERROR(Table1[[#This Row],[Inventory]]/Table1[[#This Row],[Actual_Sales]],0)</f>
        <v>24.246376811594203</v>
      </c>
    </row>
    <row r="4208" spans="1:31" x14ac:dyDescent="0.25">
      <c r="A4208">
        <v>2665</v>
      </c>
      <c r="B4208">
        <v>212</v>
      </c>
      <c r="C4208">
        <v>5</v>
      </c>
      <c r="D4208" s="2">
        <v>40634</v>
      </c>
      <c r="E4208">
        <v>70</v>
      </c>
      <c r="F4208">
        <v>60</v>
      </c>
      <c r="G4208">
        <f>Table1[[#This Row],[Actual_Sales]]-Table1[[#This Row],[Budget_Sales]]</f>
        <v>10</v>
      </c>
      <c r="H4208" s="5">
        <f>IF(
Table1[[#This Row],[Budget_Sales]]=0,
"",
IF(
Table1[[#This Row],[Budget_Sales]]&gt;0,
(Table1[[#This Row],[Actual_Sales]]-Table1[[#This Row],[Budget_Sales]])/Table1[[#This Row],[Budget_Sales]],
(Table1[[#This Row],[Actual_Sales]]-Table1[[#This Row],[Budget_Sales]])/ABS(Table1[[#This Row],[Budget_Sales]])
)
)</f>
        <v>0.16666666666666666</v>
      </c>
      <c r="I4208" s="5" t="str">
        <f>IF(Table1[[#This Row],[Sales_Var]]&gt;=0,"Above Budget","Below Budget")</f>
        <v>Above Budget</v>
      </c>
      <c r="J4208">
        <f>Table1[[#This Row],[Actual_Sales]]-(Table1[[#This Row],[COGS]]+Table1[[#This Row],[Expenses]])</f>
        <v>-201</v>
      </c>
      <c r="K4208">
        <v>-190</v>
      </c>
      <c r="L4208">
        <f>Table1[[#This Row],[Actual_Profit]]-Table1[[#This Row],[Budget_Profit]]</f>
        <v>-11</v>
      </c>
      <c r="M4208" s="5">
        <f>IF(
Table1[[#This Row],[Budget_Profit]]=0,
"",
IF(
Table1[[#This Row],[Budget_Profit]]&gt;0,
(Table1[[#This Row],[Actual_Profit]]-Table1[[#This Row],[Budget_Profit]])/Table1[[#This Row],[Budget_Profit]],
(Table1[[#This Row],[Actual_Profit]]-Table1[[#This Row],[Budget_Profit]])/ABS(Table1[[#This Row],[Budget_Profit]])
)
)</f>
        <v>-5.7894736842105263E-2</v>
      </c>
      <c r="N4208" s="5" t="str">
        <f>IF(Table1[[#This Row],[Profit_Var]]&gt;=0, "Above Budget", "Below Budget")</f>
        <v>Below Budget</v>
      </c>
      <c r="O4208">
        <v>125</v>
      </c>
      <c r="P4208">
        <v>120</v>
      </c>
      <c r="Q4208">
        <f>Table1[[#This Row],[COGS]]-Table1[[#This Row],[Budget_COGS]]</f>
        <v>5</v>
      </c>
      <c r="R4208" s="5">
        <f>IF(
Table1[[#This Row],[Budget_COGS]]=0,
"",
IF(
Table1[[#This Row],[Budget_COGS]]&gt;0,
(Table1[[#This Row],[Budget_COGS]]-Table1[[#This Row],[COGS]]) / Table1[[#This Row],[Budget_COGS]],
(Table1[[#This Row],[Budget_COGS]]-Table1[[#This Row],[COGS]]) / ABS(Table1[[#This Row],[Budget_COGS]])
)
)</f>
        <v>-4.1666666666666664E-2</v>
      </c>
      <c r="S4208" s="5" t="str">
        <f>IF(Table1[[#This Row],[COGS _Var]]&gt;=0, "Above Budget", "Below Budget")</f>
        <v>Above Budget</v>
      </c>
      <c r="T4208">
        <f>Table1[[#This Row],[Actual_Sales]]-Table1[[#This Row],[COGS]]</f>
        <v>-55</v>
      </c>
      <c r="U4208">
        <v>-60</v>
      </c>
      <c r="V4208">
        <f>Table1[[#This Row],[Gross_Margin]]-Table1[[#This Row],[Budget_Margin]]</f>
        <v>5</v>
      </c>
      <c r="W4208" s="5">
        <f>IF(
Table1[[#This Row],[Budget_Margin]]=0,
"",
IF(
Table1[[#This Row],[Budget_Margin]]&gt;0,
(Table1[[#This Row],[Gross_Margin]]-Table1[[#This Row],[Budget_Margin]]) / Table1[[#This Row],[Budget_Margin]],
(Table1[[#This Row],[Gross_Margin]]-Table1[[#This Row],[Budget_Margin]]) / ABS(Table1[[#This Row],[Budget_Margin]])
)
)</f>
        <v>8.3333333333333329E-2</v>
      </c>
      <c r="X4208" s="5" t="str">
        <f>IF(Table1[[#This Row],[Margin_Var]]&gt;=0, "Above Budget", "Below Budget")</f>
        <v>Above Budget</v>
      </c>
      <c r="Y4208" s="5">
        <f>IFERROR(Table1[[#This Row],[Gross_Margin]]/Table1[[#This Row],[Actual_Sales]],0)</f>
        <v>-0.7857142857142857</v>
      </c>
      <c r="Z4208" s="5">
        <f>Table1[[#This Row],[Actual_Profit]]/Table1[[#This Row],[Actual_Sales]]</f>
        <v>-2.8714285714285714</v>
      </c>
      <c r="AA4208">
        <v>146</v>
      </c>
      <c r="AB4208" s="5">
        <f>IFERROR(Table1[[#This Row],[Expenses]]/Table1[[#This Row],[Actual_Sales]],0)</f>
        <v>2.0857142857142859</v>
      </c>
      <c r="AC4208">
        <v>113</v>
      </c>
      <c r="AD4208">
        <v>1382</v>
      </c>
      <c r="AE4208" s="5">
        <f>IFERROR(Table1[[#This Row],[Inventory]]/Table1[[#This Row],[Actual_Sales]],0)</f>
        <v>19.742857142857144</v>
      </c>
    </row>
    <row r="4209" spans="1:31" x14ac:dyDescent="0.25">
      <c r="A4209">
        <v>1507</v>
      </c>
      <c r="B4209">
        <v>585</v>
      </c>
      <c r="C4209">
        <v>5</v>
      </c>
      <c r="D4209" s="2">
        <v>40422</v>
      </c>
      <c r="E4209">
        <v>68</v>
      </c>
      <c r="F4209">
        <v>60</v>
      </c>
      <c r="G4209">
        <f>Table1[[#This Row],[Actual_Sales]]-Table1[[#This Row],[Budget_Sales]]</f>
        <v>8</v>
      </c>
      <c r="H4209" s="5">
        <f>IF(
Table1[[#This Row],[Budget_Sales]]=0,
"",
IF(
Table1[[#This Row],[Budget_Sales]]&gt;0,
(Table1[[#This Row],[Actual_Sales]]-Table1[[#This Row],[Budget_Sales]])/Table1[[#This Row],[Budget_Sales]],
(Table1[[#This Row],[Actual_Sales]]-Table1[[#This Row],[Budget_Sales]])/ABS(Table1[[#This Row],[Budget_Sales]])
)
)</f>
        <v>0.13333333333333333</v>
      </c>
      <c r="I4209" s="5" t="str">
        <f>IF(Table1[[#This Row],[Sales_Var]]&gt;=0,"Above Budget","Below Budget")</f>
        <v>Above Budget</v>
      </c>
      <c r="J4209">
        <f>Table1[[#This Row],[Actual_Sales]]-(Table1[[#This Row],[COGS]]+Table1[[#This Row],[Expenses]])</f>
        <v>-197</v>
      </c>
      <c r="K4209">
        <v>-180</v>
      </c>
      <c r="L4209">
        <f>Table1[[#This Row],[Actual_Profit]]-Table1[[#This Row],[Budget_Profit]]</f>
        <v>-17</v>
      </c>
      <c r="M4209" s="5">
        <f>IF(
Table1[[#This Row],[Budget_Profit]]=0,
"",
IF(
Table1[[#This Row],[Budget_Profit]]&gt;0,
(Table1[[#This Row],[Actual_Profit]]-Table1[[#This Row],[Budget_Profit]])/Table1[[#This Row],[Budget_Profit]],
(Table1[[#This Row],[Actual_Profit]]-Table1[[#This Row],[Budget_Profit]])/ABS(Table1[[#This Row],[Budget_Profit]])
)
)</f>
        <v>-9.4444444444444442E-2</v>
      </c>
      <c r="N4209" s="5" t="str">
        <f>IF(Table1[[#This Row],[Profit_Var]]&gt;=0, "Above Budget", "Below Budget")</f>
        <v>Below Budget</v>
      </c>
      <c r="O4209">
        <v>121</v>
      </c>
      <c r="P4209">
        <v>110</v>
      </c>
      <c r="Q4209">
        <f>Table1[[#This Row],[COGS]]-Table1[[#This Row],[Budget_COGS]]</f>
        <v>11</v>
      </c>
      <c r="R4209" s="5">
        <f>IF(
Table1[[#This Row],[Budget_COGS]]=0,
"",
IF(
Table1[[#This Row],[Budget_COGS]]&gt;0,
(Table1[[#This Row],[Budget_COGS]]-Table1[[#This Row],[COGS]]) / Table1[[#This Row],[Budget_COGS]],
(Table1[[#This Row],[Budget_COGS]]-Table1[[#This Row],[COGS]]) / ABS(Table1[[#This Row],[Budget_COGS]])
)
)</f>
        <v>-0.1</v>
      </c>
      <c r="S4209" s="5" t="str">
        <f>IF(Table1[[#This Row],[COGS _Var]]&gt;=0, "Above Budget", "Below Budget")</f>
        <v>Above Budget</v>
      </c>
      <c r="T4209">
        <f>Table1[[#This Row],[Actual_Sales]]-Table1[[#This Row],[COGS]]</f>
        <v>-53</v>
      </c>
      <c r="U4209">
        <v>-50</v>
      </c>
      <c r="V4209">
        <f>Table1[[#This Row],[Gross_Margin]]-Table1[[#This Row],[Budget_Margin]]</f>
        <v>-3</v>
      </c>
      <c r="W4209" s="5">
        <f>IF(
Table1[[#This Row],[Budget_Margin]]=0,
"",
IF(
Table1[[#This Row],[Budget_Margin]]&gt;0,
(Table1[[#This Row],[Gross_Margin]]-Table1[[#This Row],[Budget_Margin]]) / Table1[[#This Row],[Budget_Margin]],
(Table1[[#This Row],[Gross_Margin]]-Table1[[#This Row],[Budget_Margin]]) / ABS(Table1[[#This Row],[Budget_Margin]])
)
)</f>
        <v>-0.06</v>
      </c>
      <c r="X4209" s="5" t="str">
        <f>IF(Table1[[#This Row],[Margin_Var]]&gt;=0, "Above Budget", "Below Budget")</f>
        <v>Below Budget</v>
      </c>
      <c r="Y4209" s="5">
        <f>IFERROR(Table1[[#This Row],[Gross_Margin]]/Table1[[#This Row],[Actual_Sales]],0)</f>
        <v>-0.77941176470588236</v>
      </c>
      <c r="Z4209" s="5">
        <f>Table1[[#This Row],[Actual_Profit]]/Table1[[#This Row],[Actual_Sales]]</f>
        <v>-2.8970588235294117</v>
      </c>
      <c r="AA4209">
        <v>144</v>
      </c>
      <c r="AB4209" s="5">
        <f>IFERROR(Table1[[#This Row],[Expenses]]/Table1[[#This Row],[Actual_Sales]],0)</f>
        <v>2.1176470588235294</v>
      </c>
      <c r="AC4209">
        <v>110</v>
      </c>
      <c r="AD4209">
        <v>2932</v>
      </c>
      <c r="AE4209" s="5">
        <f>IFERROR(Table1[[#This Row],[Inventory]]/Table1[[#This Row],[Actual_Sales]],0)</f>
        <v>43.117647058823529</v>
      </c>
    </row>
    <row r="4210" spans="1:31" x14ac:dyDescent="0.25">
      <c r="A4210">
        <v>1740</v>
      </c>
      <c r="B4210">
        <v>845</v>
      </c>
      <c r="C4210">
        <v>5</v>
      </c>
      <c r="D4210" s="2">
        <v>40452</v>
      </c>
      <c r="E4210">
        <v>69</v>
      </c>
      <c r="F4210">
        <v>50</v>
      </c>
      <c r="G4210">
        <f>Table1[[#This Row],[Actual_Sales]]-Table1[[#This Row],[Budget_Sales]]</f>
        <v>19</v>
      </c>
      <c r="H4210" s="5">
        <f>IF(
Table1[[#This Row],[Budget_Sales]]=0,
"",
IF(
Table1[[#This Row],[Budget_Sales]]&gt;0,
(Table1[[#This Row],[Actual_Sales]]-Table1[[#This Row],[Budget_Sales]])/Table1[[#This Row],[Budget_Sales]],
(Table1[[#This Row],[Actual_Sales]]-Table1[[#This Row],[Budget_Sales]])/ABS(Table1[[#This Row],[Budget_Sales]])
)
)</f>
        <v>0.38</v>
      </c>
      <c r="I4210" s="5" t="str">
        <f>IF(Table1[[#This Row],[Sales_Var]]&gt;=0,"Above Budget","Below Budget")</f>
        <v>Above Budget</v>
      </c>
      <c r="J4210">
        <f>Table1[[#This Row],[Actual_Sales]]-(Table1[[#This Row],[COGS]]+Table1[[#This Row],[Expenses]])</f>
        <v>-202</v>
      </c>
      <c r="K4210">
        <v>-170</v>
      </c>
      <c r="L4210">
        <f>Table1[[#This Row],[Actual_Profit]]-Table1[[#This Row],[Budget_Profit]]</f>
        <v>-32</v>
      </c>
      <c r="M4210" s="5">
        <f>IF(
Table1[[#This Row],[Budget_Profit]]=0,
"",
IF(
Table1[[#This Row],[Budget_Profit]]&gt;0,
(Table1[[#This Row],[Actual_Profit]]-Table1[[#This Row],[Budget_Profit]])/Table1[[#This Row],[Budget_Profit]],
(Table1[[#This Row],[Actual_Profit]]-Table1[[#This Row],[Budget_Profit]])/ABS(Table1[[#This Row],[Budget_Profit]])
)
)</f>
        <v>-0.18823529411764706</v>
      </c>
      <c r="N4210" s="5" t="str">
        <f>IF(Table1[[#This Row],[Profit_Var]]&gt;=0, "Above Budget", "Below Budget")</f>
        <v>Below Budget</v>
      </c>
      <c r="O4210">
        <v>125</v>
      </c>
      <c r="P4210">
        <v>110</v>
      </c>
      <c r="Q4210">
        <f>Table1[[#This Row],[COGS]]-Table1[[#This Row],[Budget_COGS]]</f>
        <v>15</v>
      </c>
      <c r="R4210" s="5">
        <f>IF(
Table1[[#This Row],[Budget_COGS]]=0,
"",
IF(
Table1[[#This Row],[Budget_COGS]]&gt;0,
(Table1[[#This Row],[Budget_COGS]]-Table1[[#This Row],[COGS]]) / Table1[[#This Row],[Budget_COGS]],
(Table1[[#This Row],[Budget_COGS]]-Table1[[#This Row],[COGS]]) / ABS(Table1[[#This Row],[Budget_COGS]])
)
)</f>
        <v>-0.13636363636363635</v>
      </c>
      <c r="S4210" s="5" t="str">
        <f>IF(Table1[[#This Row],[COGS _Var]]&gt;=0, "Above Budget", "Below Budget")</f>
        <v>Above Budget</v>
      </c>
      <c r="T4210">
        <f>Table1[[#This Row],[Actual_Sales]]-Table1[[#This Row],[COGS]]</f>
        <v>-56</v>
      </c>
      <c r="U4210">
        <v>-60</v>
      </c>
      <c r="V4210">
        <f>Table1[[#This Row],[Gross_Margin]]-Table1[[#This Row],[Budget_Margin]]</f>
        <v>4</v>
      </c>
      <c r="W4210" s="5">
        <f>IF(
Table1[[#This Row],[Budget_Margin]]=0,
"",
IF(
Table1[[#This Row],[Budget_Margin]]&gt;0,
(Table1[[#This Row],[Gross_Margin]]-Table1[[#This Row],[Budget_Margin]]) / Table1[[#This Row],[Budget_Margin]],
(Table1[[#This Row],[Gross_Margin]]-Table1[[#This Row],[Budget_Margin]]) / ABS(Table1[[#This Row],[Budget_Margin]])
)
)</f>
        <v>6.6666666666666666E-2</v>
      </c>
      <c r="X4210" s="5" t="str">
        <f>IF(Table1[[#This Row],[Margin_Var]]&gt;=0, "Above Budget", "Below Budget")</f>
        <v>Above Budget</v>
      </c>
      <c r="Y4210" s="5">
        <f>IFERROR(Table1[[#This Row],[Gross_Margin]]/Table1[[#This Row],[Actual_Sales]],0)</f>
        <v>-0.81159420289855078</v>
      </c>
      <c r="Z4210" s="5">
        <f>Table1[[#This Row],[Actual_Profit]]/Table1[[#This Row],[Actual_Sales]]</f>
        <v>-2.9275362318840581</v>
      </c>
      <c r="AA4210">
        <v>146</v>
      </c>
      <c r="AB4210" s="5">
        <f>IFERROR(Table1[[#This Row],[Expenses]]/Table1[[#This Row],[Actual_Sales]],0)</f>
        <v>2.1159420289855073</v>
      </c>
      <c r="AC4210">
        <v>113</v>
      </c>
      <c r="AD4210">
        <v>3142</v>
      </c>
      <c r="AE4210" s="5">
        <f>IFERROR(Table1[[#This Row],[Inventory]]/Table1[[#This Row],[Actual_Sales]],0)</f>
        <v>45.536231884057969</v>
      </c>
    </row>
    <row r="4211" spans="1:31" x14ac:dyDescent="0.25">
      <c r="A4211">
        <v>2625</v>
      </c>
      <c r="B4211">
        <v>845</v>
      </c>
      <c r="C4211">
        <v>5</v>
      </c>
      <c r="D4211" s="2">
        <v>40603</v>
      </c>
      <c r="E4211">
        <v>67</v>
      </c>
      <c r="F4211">
        <v>60</v>
      </c>
      <c r="G4211">
        <f>Table1[[#This Row],[Actual_Sales]]-Table1[[#This Row],[Budget_Sales]]</f>
        <v>7</v>
      </c>
      <c r="H4211" s="5">
        <f>IF(
Table1[[#This Row],[Budget_Sales]]=0,
"",
IF(
Table1[[#This Row],[Budget_Sales]]&gt;0,
(Table1[[#This Row],[Actual_Sales]]-Table1[[#This Row],[Budget_Sales]])/Table1[[#This Row],[Budget_Sales]],
(Table1[[#This Row],[Actual_Sales]]-Table1[[#This Row],[Budget_Sales]])/ABS(Table1[[#This Row],[Budget_Sales]])
)
)</f>
        <v>0.11666666666666667</v>
      </c>
      <c r="I4211" s="5" t="str">
        <f>IF(Table1[[#This Row],[Sales_Var]]&gt;=0,"Above Budget","Below Budget")</f>
        <v>Above Budget</v>
      </c>
      <c r="J4211">
        <f>Table1[[#This Row],[Actual_Sales]]-(Table1[[#This Row],[COGS]]+Table1[[#This Row],[Expenses]])</f>
        <v>-204</v>
      </c>
      <c r="K4211">
        <v>-190</v>
      </c>
      <c r="L4211">
        <f>Table1[[#This Row],[Actual_Profit]]-Table1[[#This Row],[Budget_Profit]]</f>
        <v>-14</v>
      </c>
      <c r="M4211" s="5">
        <f>IF(
Table1[[#This Row],[Budget_Profit]]=0,
"",
IF(
Table1[[#This Row],[Budget_Profit]]&gt;0,
(Table1[[#This Row],[Actual_Profit]]-Table1[[#This Row],[Budget_Profit]])/Table1[[#This Row],[Budget_Profit]],
(Table1[[#This Row],[Actual_Profit]]-Table1[[#This Row],[Budget_Profit]])/ABS(Table1[[#This Row],[Budget_Profit]])
)
)</f>
        <v>-7.3684210526315783E-2</v>
      </c>
      <c r="N4211" s="5" t="str">
        <f>IF(Table1[[#This Row],[Profit_Var]]&gt;=0, "Above Budget", "Below Budget")</f>
        <v>Below Budget</v>
      </c>
      <c r="O4211">
        <v>125</v>
      </c>
      <c r="P4211">
        <v>120</v>
      </c>
      <c r="Q4211">
        <f>Table1[[#This Row],[COGS]]-Table1[[#This Row],[Budget_COGS]]</f>
        <v>5</v>
      </c>
      <c r="R4211" s="5">
        <f>IF(
Table1[[#This Row],[Budget_COGS]]=0,
"",
IF(
Table1[[#This Row],[Budget_COGS]]&gt;0,
(Table1[[#This Row],[Budget_COGS]]-Table1[[#This Row],[COGS]]) / Table1[[#This Row],[Budget_COGS]],
(Table1[[#This Row],[Budget_COGS]]-Table1[[#This Row],[COGS]]) / ABS(Table1[[#This Row],[Budget_COGS]])
)
)</f>
        <v>-4.1666666666666664E-2</v>
      </c>
      <c r="S4211" s="5" t="str">
        <f>IF(Table1[[#This Row],[COGS _Var]]&gt;=0, "Above Budget", "Below Budget")</f>
        <v>Above Budget</v>
      </c>
      <c r="T4211">
        <f>Table1[[#This Row],[Actual_Sales]]-Table1[[#This Row],[COGS]]</f>
        <v>-58</v>
      </c>
      <c r="U4211">
        <v>-60</v>
      </c>
      <c r="V4211">
        <f>Table1[[#This Row],[Gross_Margin]]-Table1[[#This Row],[Budget_Margin]]</f>
        <v>2</v>
      </c>
      <c r="W4211" s="5">
        <f>IF(
Table1[[#This Row],[Budget_Margin]]=0,
"",
IF(
Table1[[#This Row],[Budget_Margin]]&gt;0,
(Table1[[#This Row],[Gross_Margin]]-Table1[[#This Row],[Budget_Margin]]) / Table1[[#This Row],[Budget_Margin]],
(Table1[[#This Row],[Gross_Margin]]-Table1[[#This Row],[Budget_Margin]]) / ABS(Table1[[#This Row],[Budget_Margin]])
)
)</f>
        <v>3.3333333333333333E-2</v>
      </c>
      <c r="X4211" s="5" t="str">
        <f>IF(Table1[[#This Row],[Margin_Var]]&gt;=0, "Above Budget", "Below Budget")</f>
        <v>Above Budget</v>
      </c>
      <c r="Y4211" s="5">
        <f>IFERROR(Table1[[#This Row],[Gross_Margin]]/Table1[[#This Row],[Actual_Sales]],0)</f>
        <v>-0.86567164179104472</v>
      </c>
      <c r="Z4211" s="5">
        <f>Table1[[#This Row],[Actual_Profit]]/Table1[[#This Row],[Actual_Sales]]</f>
        <v>-3.044776119402985</v>
      </c>
      <c r="AA4211">
        <v>146</v>
      </c>
      <c r="AB4211" s="5">
        <f>IFERROR(Table1[[#This Row],[Expenses]]/Table1[[#This Row],[Actual_Sales]],0)</f>
        <v>2.1791044776119404</v>
      </c>
      <c r="AC4211">
        <v>113</v>
      </c>
      <c r="AD4211">
        <v>1118</v>
      </c>
      <c r="AE4211" s="5">
        <f>IFERROR(Table1[[#This Row],[Inventory]]/Table1[[#This Row],[Actual_Sales]],0)</f>
        <v>16.686567164179106</v>
      </c>
    </row>
    <row r="4212" spans="1:31" x14ac:dyDescent="0.25">
      <c r="A4212">
        <v>4047</v>
      </c>
      <c r="B4212">
        <v>914</v>
      </c>
      <c r="C4212">
        <v>5</v>
      </c>
      <c r="D4212" s="2">
        <v>40848</v>
      </c>
      <c r="E4212">
        <v>65</v>
      </c>
      <c r="F4212">
        <v>50</v>
      </c>
      <c r="G4212">
        <f>Table1[[#This Row],[Actual_Sales]]-Table1[[#This Row],[Budget_Sales]]</f>
        <v>15</v>
      </c>
      <c r="H4212" s="5">
        <f>IF(
Table1[[#This Row],[Budget_Sales]]=0,
"",
IF(
Table1[[#This Row],[Budget_Sales]]&gt;0,
(Table1[[#This Row],[Actual_Sales]]-Table1[[#This Row],[Budget_Sales]])/Table1[[#This Row],[Budget_Sales]],
(Table1[[#This Row],[Actual_Sales]]-Table1[[#This Row],[Budget_Sales]])/ABS(Table1[[#This Row],[Budget_Sales]])
)
)</f>
        <v>0.3</v>
      </c>
      <c r="I4212" s="5" t="str">
        <f>IF(Table1[[#This Row],[Sales_Var]]&gt;=0,"Above Budget","Below Budget")</f>
        <v>Above Budget</v>
      </c>
      <c r="J4212">
        <f>Table1[[#This Row],[Actual_Sales]]-(Table1[[#This Row],[COGS]]+Table1[[#This Row],[Expenses]])</f>
        <v>-198</v>
      </c>
      <c r="K4212">
        <v>-190</v>
      </c>
      <c r="L4212">
        <f>Table1[[#This Row],[Actual_Profit]]-Table1[[#This Row],[Budget_Profit]]</f>
        <v>-8</v>
      </c>
      <c r="M4212" s="5">
        <f>IF(
Table1[[#This Row],[Budget_Profit]]=0,
"",
IF(
Table1[[#This Row],[Budget_Profit]]&gt;0,
(Table1[[#This Row],[Actual_Profit]]-Table1[[#This Row],[Budget_Profit]])/Table1[[#This Row],[Budget_Profit]],
(Table1[[#This Row],[Actual_Profit]]-Table1[[#This Row],[Budget_Profit]])/ABS(Table1[[#This Row],[Budget_Profit]])
)
)</f>
        <v>-4.2105263157894736E-2</v>
      </c>
      <c r="N4212" s="5" t="str">
        <f>IF(Table1[[#This Row],[Profit_Var]]&gt;=0, "Above Budget", "Below Budget")</f>
        <v>Below Budget</v>
      </c>
      <c r="O4212">
        <v>121</v>
      </c>
      <c r="P4212">
        <v>110</v>
      </c>
      <c r="Q4212">
        <f>Table1[[#This Row],[COGS]]-Table1[[#This Row],[Budget_COGS]]</f>
        <v>11</v>
      </c>
      <c r="R4212" s="5">
        <f>IF(
Table1[[#This Row],[Budget_COGS]]=0,
"",
IF(
Table1[[#This Row],[Budget_COGS]]&gt;0,
(Table1[[#This Row],[Budget_COGS]]-Table1[[#This Row],[COGS]]) / Table1[[#This Row],[Budget_COGS]],
(Table1[[#This Row],[Budget_COGS]]-Table1[[#This Row],[COGS]]) / ABS(Table1[[#This Row],[Budget_COGS]])
)
)</f>
        <v>-0.1</v>
      </c>
      <c r="S4212" s="5" t="str">
        <f>IF(Table1[[#This Row],[COGS _Var]]&gt;=0, "Above Budget", "Below Budget")</f>
        <v>Above Budget</v>
      </c>
      <c r="T4212">
        <f>Table1[[#This Row],[Actual_Sales]]-Table1[[#This Row],[COGS]]</f>
        <v>-56</v>
      </c>
      <c r="U4212">
        <v>-60</v>
      </c>
      <c r="V4212">
        <f>Table1[[#This Row],[Gross_Margin]]-Table1[[#This Row],[Budget_Margin]]</f>
        <v>4</v>
      </c>
      <c r="W4212" s="5">
        <f>IF(
Table1[[#This Row],[Budget_Margin]]=0,
"",
IF(
Table1[[#This Row],[Budget_Margin]]&gt;0,
(Table1[[#This Row],[Gross_Margin]]-Table1[[#This Row],[Budget_Margin]]) / Table1[[#This Row],[Budget_Margin]],
(Table1[[#This Row],[Gross_Margin]]-Table1[[#This Row],[Budget_Margin]]) / ABS(Table1[[#This Row],[Budget_Margin]])
)
)</f>
        <v>6.6666666666666666E-2</v>
      </c>
      <c r="X4212" s="5" t="str">
        <f>IF(Table1[[#This Row],[Margin_Var]]&gt;=0, "Above Budget", "Below Budget")</f>
        <v>Above Budget</v>
      </c>
      <c r="Y4212" s="5">
        <f>IFERROR(Table1[[#This Row],[Gross_Margin]]/Table1[[#This Row],[Actual_Sales]],0)</f>
        <v>-0.86153846153846159</v>
      </c>
      <c r="Z4212" s="5">
        <f>Table1[[#This Row],[Actual_Profit]]/Table1[[#This Row],[Actual_Sales]]</f>
        <v>-3.046153846153846</v>
      </c>
      <c r="AA4212">
        <v>142</v>
      </c>
      <c r="AB4212" s="5">
        <f>IFERROR(Table1[[#This Row],[Expenses]]/Table1[[#This Row],[Actual_Sales]],0)</f>
        <v>2.1846153846153844</v>
      </c>
      <c r="AC4212">
        <v>109</v>
      </c>
      <c r="AD4212">
        <v>3385</v>
      </c>
      <c r="AE4212" s="5">
        <f>IFERROR(Table1[[#This Row],[Inventory]]/Table1[[#This Row],[Actual_Sales]],0)</f>
        <v>52.07692307692308</v>
      </c>
    </row>
    <row r="4213" spans="1:31" x14ac:dyDescent="0.25">
      <c r="A4213">
        <v>2395</v>
      </c>
      <c r="B4213">
        <v>585</v>
      </c>
      <c r="C4213">
        <v>5</v>
      </c>
      <c r="D4213" s="2">
        <v>40575</v>
      </c>
      <c r="E4213">
        <v>65</v>
      </c>
      <c r="F4213">
        <v>50</v>
      </c>
      <c r="G4213">
        <f>Table1[[#This Row],[Actual_Sales]]-Table1[[#This Row],[Budget_Sales]]</f>
        <v>15</v>
      </c>
      <c r="H4213" s="5">
        <f>IF(
Table1[[#This Row],[Budget_Sales]]=0,
"",
IF(
Table1[[#This Row],[Budget_Sales]]&gt;0,
(Table1[[#This Row],[Actual_Sales]]-Table1[[#This Row],[Budget_Sales]])/Table1[[#This Row],[Budget_Sales]],
(Table1[[#This Row],[Actual_Sales]]-Table1[[#This Row],[Budget_Sales]])/ABS(Table1[[#This Row],[Budget_Sales]])
)
)</f>
        <v>0.3</v>
      </c>
      <c r="I4213" s="5" t="str">
        <f>IF(Table1[[#This Row],[Sales_Var]]&gt;=0,"Above Budget","Below Budget")</f>
        <v>Above Budget</v>
      </c>
      <c r="J4213">
        <f>Table1[[#This Row],[Actual_Sales]]-(Table1[[#This Row],[COGS]]+Table1[[#This Row],[Expenses]])</f>
        <v>-199</v>
      </c>
      <c r="K4213">
        <v>-190</v>
      </c>
      <c r="L4213">
        <f>Table1[[#This Row],[Actual_Profit]]-Table1[[#This Row],[Budget_Profit]]</f>
        <v>-9</v>
      </c>
      <c r="M4213" s="5">
        <f>IF(
Table1[[#This Row],[Budget_Profit]]=0,
"",
IF(
Table1[[#This Row],[Budget_Profit]]&gt;0,
(Table1[[#This Row],[Actual_Profit]]-Table1[[#This Row],[Budget_Profit]])/Table1[[#This Row],[Budget_Profit]],
(Table1[[#This Row],[Actual_Profit]]-Table1[[#This Row],[Budget_Profit]])/ABS(Table1[[#This Row],[Budget_Profit]])
)
)</f>
        <v>-4.736842105263158E-2</v>
      </c>
      <c r="N4213" s="5" t="str">
        <f>IF(Table1[[#This Row],[Profit_Var]]&gt;=0, "Above Budget", "Below Budget")</f>
        <v>Below Budget</v>
      </c>
      <c r="O4213">
        <v>121</v>
      </c>
      <c r="P4213">
        <v>110</v>
      </c>
      <c r="Q4213">
        <f>Table1[[#This Row],[COGS]]-Table1[[#This Row],[Budget_COGS]]</f>
        <v>11</v>
      </c>
      <c r="R4213" s="5">
        <f>IF(
Table1[[#This Row],[Budget_COGS]]=0,
"",
IF(
Table1[[#This Row],[Budget_COGS]]&gt;0,
(Table1[[#This Row],[Budget_COGS]]-Table1[[#This Row],[COGS]]) / Table1[[#This Row],[Budget_COGS]],
(Table1[[#This Row],[Budget_COGS]]-Table1[[#This Row],[COGS]]) / ABS(Table1[[#This Row],[Budget_COGS]])
)
)</f>
        <v>-0.1</v>
      </c>
      <c r="S4213" s="5" t="str">
        <f>IF(Table1[[#This Row],[COGS _Var]]&gt;=0, "Above Budget", "Below Budget")</f>
        <v>Above Budget</v>
      </c>
      <c r="T4213">
        <f>Table1[[#This Row],[Actual_Sales]]-Table1[[#This Row],[COGS]]</f>
        <v>-56</v>
      </c>
      <c r="U4213">
        <v>-60</v>
      </c>
      <c r="V4213">
        <f>Table1[[#This Row],[Gross_Margin]]-Table1[[#This Row],[Budget_Margin]]</f>
        <v>4</v>
      </c>
      <c r="W4213" s="5">
        <f>IF(
Table1[[#This Row],[Budget_Margin]]=0,
"",
IF(
Table1[[#This Row],[Budget_Margin]]&gt;0,
(Table1[[#This Row],[Gross_Margin]]-Table1[[#This Row],[Budget_Margin]]) / Table1[[#This Row],[Budget_Margin]],
(Table1[[#This Row],[Gross_Margin]]-Table1[[#This Row],[Budget_Margin]]) / ABS(Table1[[#This Row],[Budget_Margin]])
)
)</f>
        <v>6.6666666666666666E-2</v>
      </c>
      <c r="X4213" s="5" t="str">
        <f>IF(Table1[[#This Row],[Margin_Var]]&gt;=0, "Above Budget", "Below Budget")</f>
        <v>Above Budget</v>
      </c>
      <c r="Y4213" s="5">
        <f>IFERROR(Table1[[#This Row],[Gross_Margin]]/Table1[[#This Row],[Actual_Sales]],0)</f>
        <v>-0.86153846153846159</v>
      </c>
      <c r="Z4213" s="5">
        <f>Table1[[#This Row],[Actual_Profit]]/Table1[[#This Row],[Actual_Sales]]</f>
        <v>-3.0615384615384613</v>
      </c>
      <c r="AA4213">
        <v>143</v>
      </c>
      <c r="AB4213" s="5">
        <f>IFERROR(Table1[[#This Row],[Expenses]]/Table1[[#This Row],[Actual_Sales]],0)</f>
        <v>2.2000000000000002</v>
      </c>
      <c r="AC4213">
        <v>110</v>
      </c>
      <c r="AD4213">
        <v>901</v>
      </c>
      <c r="AE4213" s="5">
        <f>IFERROR(Table1[[#This Row],[Inventory]]/Table1[[#This Row],[Actual_Sales]],0)</f>
        <v>13.861538461538462</v>
      </c>
    </row>
    <row r="4214" spans="1:31" x14ac:dyDescent="0.25">
      <c r="A4214">
        <v>693</v>
      </c>
      <c r="B4214">
        <v>914</v>
      </c>
      <c r="C4214">
        <v>5</v>
      </c>
      <c r="D4214" s="2">
        <v>40269</v>
      </c>
      <c r="E4214">
        <v>66</v>
      </c>
      <c r="F4214">
        <v>60</v>
      </c>
      <c r="G4214">
        <f>Table1[[#This Row],[Actual_Sales]]-Table1[[#This Row],[Budget_Sales]]</f>
        <v>6</v>
      </c>
      <c r="H4214" s="5">
        <f>IF(
Table1[[#This Row],[Budget_Sales]]=0,
"",
IF(
Table1[[#This Row],[Budget_Sales]]&gt;0,
(Table1[[#This Row],[Actual_Sales]]-Table1[[#This Row],[Budget_Sales]])/Table1[[#This Row],[Budget_Sales]],
(Table1[[#This Row],[Actual_Sales]]-Table1[[#This Row],[Budget_Sales]])/ABS(Table1[[#This Row],[Budget_Sales]])
)
)</f>
        <v>0.1</v>
      </c>
      <c r="I4214" s="5" t="str">
        <f>IF(Table1[[#This Row],[Sales_Var]]&gt;=0,"Above Budget","Below Budget")</f>
        <v>Above Budget</v>
      </c>
      <c r="J4214">
        <f>Table1[[#This Row],[Actual_Sales]]-(Table1[[#This Row],[COGS]]+Table1[[#This Row],[Expenses]])</f>
        <v>-205</v>
      </c>
      <c r="K4214">
        <v>-190</v>
      </c>
      <c r="L4214">
        <f>Table1[[#This Row],[Actual_Profit]]-Table1[[#This Row],[Budget_Profit]]</f>
        <v>-15</v>
      </c>
      <c r="M4214" s="5">
        <f>IF(
Table1[[#This Row],[Budget_Profit]]=0,
"",
IF(
Table1[[#This Row],[Budget_Profit]]&gt;0,
(Table1[[#This Row],[Actual_Profit]]-Table1[[#This Row],[Budget_Profit]])/Table1[[#This Row],[Budget_Profit]],
(Table1[[#This Row],[Actual_Profit]]-Table1[[#This Row],[Budget_Profit]])/ABS(Table1[[#This Row],[Budget_Profit]])
)
)</f>
        <v>-7.8947368421052627E-2</v>
      </c>
      <c r="N4214" s="5" t="str">
        <f>IF(Table1[[#This Row],[Profit_Var]]&gt;=0, "Above Budget", "Below Budget")</f>
        <v>Below Budget</v>
      </c>
      <c r="O4214">
        <v>125</v>
      </c>
      <c r="P4214">
        <v>120</v>
      </c>
      <c r="Q4214">
        <f>Table1[[#This Row],[COGS]]-Table1[[#This Row],[Budget_COGS]]</f>
        <v>5</v>
      </c>
      <c r="R4214" s="5">
        <f>IF(
Table1[[#This Row],[Budget_COGS]]=0,
"",
IF(
Table1[[#This Row],[Budget_COGS]]&gt;0,
(Table1[[#This Row],[Budget_COGS]]-Table1[[#This Row],[COGS]]) / Table1[[#This Row],[Budget_COGS]],
(Table1[[#This Row],[Budget_COGS]]-Table1[[#This Row],[COGS]]) / ABS(Table1[[#This Row],[Budget_COGS]])
)
)</f>
        <v>-4.1666666666666664E-2</v>
      </c>
      <c r="S4214" s="5" t="str">
        <f>IF(Table1[[#This Row],[COGS _Var]]&gt;=0, "Above Budget", "Below Budget")</f>
        <v>Above Budget</v>
      </c>
      <c r="T4214">
        <f>Table1[[#This Row],[Actual_Sales]]-Table1[[#This Row],[COGS]]</f>
        <v>-59</v>
      </c>
      <c r="U4214">
        <v>-60</v>
      </c>
      <c r="V4214">
        <f>Table1[[#This Row],[Gross_Margin]]-Table1[[#This Row],[Budget_Margin]]</f>
        <v>1</v>
      </c>
      <c r="W4214" s="5">
        <f>IF(
Table1[[#This Row],[Budget_Margin]]=0,
"",
IF(
Table1[[#This Row],[Budget_Margin]]&gt;0,
(Table1[[#This Row],[Gross_Margin]]-Table1[[#This Row],[Budget_Margin]]) / Table1[[#This Row],[Budget_Margin]],
(Table1[[#This Row],[Gross_Margin]]-Table1[[#This Row],[Budget_Margin]]) / ABS(Table1[[#This Row],[Budget_Margin]])
)
)</f>
        <v>1.6666666666666666E-2</v>
      </c>
      <c r="X4214" s="5" t="str">
        <f>IF(Table1[[#This Row],[Margin_Var]]&gt;=0, "Above Budget", "Below Budget")</f>
        <v>Above Budget</v>
      </c>
      <c r="Y4214" s="5">
        <f>IFERROR(Table1[[#This Row],[Gross_Margin]]/Table1[[#This Row],[Actual_Sales]],0)</f>
        <v>-0.89393939393939392</v>
      </c>
      <c r="Z4214" s="5">
        <f>Table1[[#This Row],[Actual_Profit]]/Table1[[#This Row],[Actual_Sales]]</f>
        <v>-3.106060606060606</v>
      </c>
      <c r="AA4214">
        <v>146</v>
      </c>
      <c r="AB4214" s="5">
        <f>IFERROR(Table1[[#This Row],[Expenses]]/Table1[[#This Row],[Actual_Sales]],0)</f>
        <v>2.2121212121212119</v>
      </c>
      <c r="AC4214">
        <v>113</v>
      </c>
      <c r="AD4214">
        <v>1382</v>
      </c>
      <c r="AE4214" s="5">
        <f>IFERROR(Table1[[#This Row],[Inventory]]/Table1[[#This Row],[Actual_Sales]],0)</f>
        <v>20.939393939393938</v>
      </c>
    </row>
    <row r="4215" spans="1:31" x14ac:dyDescent="0.25">
      <c r="A4215">
        <v>4220</v>
      </c>
      <c r="B4215">
        <v>845</v>
      </c>
      <c r="C4215">
        <v>5</v>
      </c>
      <c r="D4215" s="2">
        <v>40878</v>
      </c>
      <c r="E4215">
        <v>70</v>
      </c>
      <c r="F4215">
        <v>60</v>
      </c>
      <c r="G4215">
        <f>Table1[[#This Row],[Actual_Sales]]-Table1[[#This Row],[Budget_Sales]]</f>
        <v>10</v>
      </c>
      <c r="H4215" s="5">
        <f>IF(
Table1[[#This Row],[Budget_Sales]]=0,
"",
IF(
Table1[[#This Row],[Budget_Sales]]&gt;0,
(Table1[[#This Row],[Actual_Sales]]-Table1[[#This Row],[Budget_Sales]])/Table1[[#This Row],[Budget_Sales]],
(Table1[[#This Row],[Actual_Sales]]-Table1[[#This Row],[Budget_Sales]])/ABS(Table1[[#This Row],[Budget_Sales]])
)
)</f>
        <v>0.16666666666666666</v>
      </c>
      <c r="I4215" s="5" t="str">
        <f>IF(Table1[[#This Row],[Sales_Var]]&gt;=0,"Above Budget","Below Budget")</f>
        <v>Above Budget</v>
      </c>
      <c r="J4215">
        <f>Table1[[#This Row],[Actual_Sales]]-(Table1[[#This Row],[COGS]]+Table1[[#This Row],[Expenses]])</f>
        <v>-220</v>
      </c>
      <c r="K4215">
        <v>-210</v>
      </c>
      <c r="L4215">
        <f>Table1[[#This Row],[Actual_Profit]]-Table1[[#This Row],[Budget_Profit]]</f>
        <v>-10</v>
      </c>
      <c r="M4215" s="5">
        <f>IF(
Table1[[#This Row],[Budget_Profit]]=0,
"",
IF(
Table1[[#This Row],[Budget_Profit]]&gt;0,
(Table1[[#This Row],[Actual_Profit]]-Table1[[#This Row],[Budget_Profit]])/Table1[[#This Row],[Budget_Profit]],
(Table1[[#This Row],[Actual_Profit]]-Table1[[#This Row],[Budget_Profit]])/ABS(Table1[[#This Row],[Budget_Profit]])
)
)</f>
        <v>-4.7619047619047616E-2</v>
      </c>
      <c r="N4215" s="5" t="str">
        <f>IF(Table1[[#This Row],[Profit_Var]]&gt;=0, "Above Budget", "Below Budget")</f>
        <v>Below Budget</v>
      </c>
      <c r="O4215">
        <v>135</v>
      </c>
      <c r="P4215">
        <v>130</v>
      </c>
      <c r="Q4215">
        <f>Table1[[#This Row],[COGS]]-Table1[[#This Row],[Budget_COGS]]</f>
        <v>5</v>
      </c>
      <c r="R4215" s="5">
        <f>IF(
Table1[[#This Row],[Budget_COGS]]=0,
"",
IF(
Table1[[#This Row],[Budget_COGS]]&gt;0,
(Table1[[#This Row],[Budget_COGS]]-Table1[[#This Row],[COGS]]) / Table1[[#This Row],[Budget_COGS]],
(Table1[[#This Row],[Budget_COGS]]-Table1[[#This Row],[COGS]]) / ABS(Table1[[#This Row],[Budget_COGS]])
)
)</f>
        <v>-3.8461538461538464E-2</v>
      </c>
      <c r="S4215" s="5" t="str">
        <f>IF(Table1[[#This Row],[COGS _Var]]&gt;=0, "Above Budget", "Below Budget")</f>
        <v>Above Budget</v>
      </c>
      <c r="T4215">
        <f>Table1[[#This Row],[Actual_Sales]]-Table1[[#This Row],[COGS]]</f>
        <v>-65</v>
      </c>
      <c r="U4215">
        <v>-70</v>
      </c>
      <c r="V4215">
        <f>Table1[[#This Row],[Gross_Margin]]-Table1[[#This Row],[Budget_Margin]]</f>
        <v>5</v>
      </c>
      <c r="W4215" s="5">
        <f>IF(
Table1[[#This Row],[Budget_Margin]]=0,
"",
IF(
Table1[[#This Row],[Budget_Margin]]&gt;0,
(Table1[[#This Row],[Gross_Margin]]-Table1[[#This Row],[Budget_Margin]]) / Table1[[#This Row],[Budget_Margin]],
(Table1[[#This Row],[Gross_Margin]]-Table1[[#This Row],[Budget_Margin]]) / ABS(Table1[[#This Row],[Budget_Margin]])
)
)</f>
        <v>7.1428571428571425E-2</v>
      </c>
      <c r="X4215" s="5" t="str">
        <f>IF(Table1[[#This Row],[Margin_Var]]&gt;=0, "Above Budget", "Below Budget")</f>
        <v>Above Budget</v>
      </c>
      <c r="Y4215" s="5">
        <f>IFERROR(Table1[[#This Row],[Gross_Margin]]/Table1[[#This Row],[Actual_Sales]],0)</f>
        <v>-0.9285714285714286</v>
      </c>
      <c r="Z4215" s="5">
        <f>Table1[[#This Row],[Actual_Profit]]/Table1[[#This Row],[Actual_Sales]]</f>
        <v>-3.1428571428571428</v>
      </c>
      <c r="AA4215">
        <v>155</v>
      </c>
      <c r="AB4215" s="5">
        <f>IFERROR(Table1[[#This Row],[Expenses]]/Table1[[#This Row],[Actual_Sales]],0)</f>
        <v>2.2142857142857144</v>
      </c>
      <c r="AC4215">
        <v>122</v>
      </c>
      <c r="AD4215">
        <v>3641</v>
      </c>
      <c r="AE4215" s="5">
        <f>IFERROR(Table1[[#This Row],[Inventory]]/Table1[[#This Row],[Actual_Sales]],0)</f>
        <v>52.014285714285712</v>
      </c>
    </row>
    <row r="4216" spans="1:31" x14ac:dyDescent="0.25">
      <c r="A4216">
        <v>3158</v>
      </c>
      <c r="B4216">
        <v>845</v>
      </c>
      <c r="C4216">
        <v>5</v>
      </c>
      <c r="D4216" s="2">
        <v>40695</v>
      </c>
      <c r="E4216">
        <v>71</v>
      </c>
      <c r="F4216">
        <v>70</v>
      </c>
      <c r="G4216">
        <f>Table1[[#This Row],[Actual_Sales]]-Table1[[#This Row],[Budget_Sales]]</f>
        <v>1</v>
      </c>
      <c r="H4216" s="5">
        <f>IF(
Table1[[#This Row],[Budget_Sales]]=0,
"",
IF(
Table1[[#This Row],[Budget_Sales]]&gt;0,
(Table1[[#This Row],[Actual_Sales]]-Table1[[#This Row],[Budget_Sales]])/Table1[[#This Row],[Budget_Sales]],
(Table1[[#This Row],[Actual_Sales]]-Table1[[#This Row],[Budget_Sales]])/ABS(Table1[[#This Row],[Budget_Sales]])
)
)</f>
        <v>1.4285714285714285E-2</v>
      </c>
      <c r="I4216" s="5" t="str">
        <f>IF(Table1[[#This Row],[Sales_Var]]&gt;=0,"Above Budget","Below Budget")</f>
        <v>Above Budget</v>
      </c>
      <c r="J4216">
        <f>Table1[[#This Row],[Actual_Sales]]-(Table1[[#This Row],[COGS]]+Table1[[#This Row],[Expenses]])</f>
        <v>-226</v>
      </c>
      <c r="K4216">
        <v>-210</v>
      </c>
      <c r="L4216">
        <f>Table1[[#This Row],[Actual_Profit]]-Table1[[#This Row],[Budget_Profit]]</f>
        <v>-16</v>
      </c>
      <c r="M4216" s="5">
        <f>IF(
Table1[[#This Row],[Budget_Profit]]=0,
"",
IF(
Table1[[#This Row],[Budget_Profit]]&gt;0,
(Table1[[#This Row],[Actual_Profit]]-Table1[[#This Row],[Budget_Profit]])/Table1[[#This Row],[Budget_Profit]],
(Table1[[#This Row],[Actual_Profit]]-Table1[[#This Row],[Budget_Profit]])/ABS(Table1[[#This Row],[Budget_Profit]])
)
)</f>
        <v>-7.6190476190476197E-2</v>
      </c>
      <c r="N4216" s="5" t="str">
        <f>IF(Table1[[#This Row],[Profit_Var]]&gt;=0, "Above Budget", "Below Budget")</f>
        <v>Below Budget</v>
      </c>
      <c r="O4216">
        <v>144</v>
      </c>
      <c r="P4216">
        <v>130</v>
      </c>
      <c r="Q4216">
        <f>Table1[[#This Row],[COGS]]-Table1[[#This Row],[Budget_COGS]]</f>
        <v>14</v>
      </c>
      <c r="R4216" s="5">
        <f>IF(
Table1[[#This Row],[Budget_COGS]]=0,
"",
IF(
Table1[[#This Row],[Budget_COGS]]&gt;0,
(Table1[[#This Row],[Budget_COGS]]-Table1[[#This Row],[COGS]]) / Table1[[#This Row],[Budget_COGS]],
(Table1[[#This Row],[Budget_COGS]]-Table1[[#This Row],[COGS]]) / ABS(Table1[[#This Row],[Budget_COGS]])
)
)</f>
        <v>-0.1076923076923077</v>
      </c>
      <c r="S4216" s="5" t="str">
        <f>IF(Table1[[#This Row],[COGS _Var]]&gt;=0, "Above Budget", "Below Budget")</f>
        <v>Above Budget</v>
      </c>
      <c r="T4216">
        <f>Table1[[#This Row],[Actual_Sales]]-Table1[[#This Row],[COGS]]</f>
        <v>-73</v>
      </c>
      <c r="U4216">
        <v>-60</v>
      </c>
      <c r="V4216">
        <f>Table1[[#This Row],[Gross_Margin]]-Table1[[#This Row],[Budget_Margin]]</f>
        <v>-13</v>
      </c>
      <c r="W4216" s="5">
        <f>IF(
Table1[[#This Row],[Budget_Margin]]=0,
"",
IF(
Table1[[#This Row],[Budget_Margin]]&gt;0,
(Table1[[#This Row],[Gross_Margin]]-Table1[[#This Row],[Budget_Margin]]) / Table1[[#This Row],[Budget_Margin]],
(Table1[[#This Row],[Gross_Margin]]-Table1[[#This Row],[Budget_Margin]]) / ABS(Table1[[#This Row],[Budget_Margin]])
)
)</f>
        <v>-0.21666666666666667</v>
      </c>
      <c r="X4216" s="5" t="str">
        <f>IF(Table1[[#This Row],[Margin_Var]]&gt;=0, "Above Budget", "Below Budget")</f>
        <v>Below Budget</v>
      </c>
      <c r="Y4216" s="5">
        <f>IFERROR(Table1[[#This Row],[Gross_Margin]]/Table1[[#This Row],[Actual_Sales]],0)</f>
        <v>-1.028169014084507</v>
      </c>
      <c r="Z4216" s="5">
        <f>Table1[[#This Row],[Actual_Profit]]/Table1[[#This Row],[Actual_Sales]]</f>
        <v>-3.183098591549296</v>
      </c>
      <c r="AA4216">
        <v>153</v>
      </c>
      <c r="AB4216" s="5">
        <f>IFERROR(Table1[[#This Row],[Expenses]]/Table1[[#This Row],[Actual_Sales]],0)</f>
        <v>2.1549295774647885</v>
      </c>
      <c r="AC4216">
        <v>131</v>
      </c>
      <c r="AD4216">
        <v>1979</v>
      </c>
      <c r="AE4216" s="5">
        <f>IFERROR(Table1[[#This Row],[Inventory]]/Table1[[#This Row],[Actual_Sales]],0)</f>
        <v>27.87323943661972</v>
      </c>
    </row>
    <row r="4217" spans="1:31" x14ac:dyDescent="0.25">
      <c r="A4217">
        <v>1045</v>
      </c>
      <c r="B4217">
        <v>914</v>
      </c>
      <c r="C4217">
        <v>5</v>
      </c>
      <c r="D4217" s="2">
        <v>40330</v>
      </c>
      <c r="E4217">
        <v>72</v>
      </c>
      <c r="F4217">
        <v>70</v>
      </c>
      <c r="G4217">
        <f>Table1[[#This Row],[Actual_Sales]]-Table1[[#This Row],[Budget_Sales]]</f>
        <v>2</v>
      </c>
      <c r="H4217" s="5">
        <f>IF(
Table1[[#This Row],[Budget_Sales]]=0,
"",
IF(
Table1[[#This Row],[Budget_Sales]]&gt;0,
(Table1[[#This Row],[Actual_Sales]]-Table1[[#This Row],[Budget_Sales]])/Table1[[#This Row],[Budget_Sales]],
(Table1[[#This Row],[Actual_Sales]]-Table1[[#This Row],[Budget_Sales]])/ABS(Table1[[#This Row],[Budget_Sales]])
)
)</f>
        <v>2.8571428571428571E-2</v>
      </c>
      <c r="I4217" s="5" t="str">
        <f>IF(Table1[[#This Row],[Sales_Var]]&gt;=0,"Above Budget","Below Budget")</f>
        <v>Above Budget</v>
      </c>
      <c r="J4217">
        <f>Table1[[#This Row],[Actual_Sales]]-(Table1[[#This Row],[COGS]]+Table1[[#This Row],[Expenses]])</f>
        <v>-236</v>
      </c>
      <c r="K4217">
        <v>-210</v>
      </c>
      <c r="L4217">
        <f>Table1[[#This Row],[Actual_Profit]]-Table1[[#This Row],[Budget_Profit]]</f>
        <v>-26</v>
      </c>
      <c r="M4217" s="5">
        <f>IF(
Table1[[#This Row],[Budget_Profit]]=0,
"",
IF(
Table1[[#This Row],[Budget_Profit]]&gt;0,
(Table1[[#This Row],[Actual_Profit]]-Table1[[#This Row],[Budget_Profit]])/Table1[[#This Row],[Budget_Profit]],
(Table1[[#This Row],[Actual_Profit]]-Table1[[#This Row],[Budget_Profit]])/ABS(Table1[[#This Row],[Budget_Profit]])
)
)</f>
        <v>-0.12380952380952381</v>
      </c>
      <c r="N4217" s="5" t="str">
        <f>IF(Table1[[#This Row],[Profit_Var]]&gt;=0, "Above Budget", "Below Budget")</f>
        <v>Below Budget</v>
      </c>
      <c r="O4217">
        <v>144</v>
      </c>
      <c r="P4217">
        <v>130</v>
      </c>
      <c r="Q4217">
        <f>Table1[[#This Row],[COGS]]-Table1[[#This Row],[Budget_COGS]]</f>
        <v>14</v>
      </c>
      <c r="R4217" s="5">
        <f>IF(
Table1[[#This Row],[Budget_COGS]]=0,
"",
IF(
Table1[[#This Row],[Budget_COGS]]&gt;0,
(Table1[[#This Row],[Budget_COGS]]-Table1[[#This Row],[COGS]]) / Table1[[#This Row],[Budget_COGS]],
(Table1[[#This Row],[Budget_COGS]]-Table1[[#This Row],[COGS]]) / ABS(Table1[[#This Row],[Budget_COGS]])
)
)</f>
        <v>-0.1076923076923077</v>
      </c>
      <c r="S4217" s="5" t="str">
        <f>IF(Table1[[#This Row],[COGS _Var]]&gt;=0, "Above Budget", "Below Budget")</f>
        <v>Above Budget</v>
      </c>
      <c r="T4217">
        <f>Table1[[#This Row],[Actual_Sales]]-Table1[[#This Row],[COGS]]</f>
        <v>-72</v>
      </c>
      <c r="U4217">
        <v>-60</v>
      </c>
      <c r="V4217">
        <f>Table1[[#This Row],[Gross_Margin]]-Table1[[#This Row],[Budget_Margin]]</f>
        <v>-12</v>
      </c>
      <c r="W4217" s="5">
        <f>IF(
Table1[[#This Row],[Budget_Margin]]=0,
"",
IF(
Table1[[#This Row],[Budget_Margin]]&gt;0,
(Table1[[#This Row],[Gross_Margin]]-Table1[[#This Row],[Budget_Margin]]) / Table1[[#This Row],[Budget_Margin]],
(Table1[[#This Row],[Gross_Margin]]-Table1[[#This Row],[Budget_Margin]]) / ABS(Table1[[#This Row],[Budget_Margin]])
)
)</f>
        <v>-0.2</v>
      </c>
      <c r="X4217" s="5" t="str">
        <f>IF(Table1[[#This Row],[Margin_Var]]&gt;=0, "Above Budget", "Below Budget")</f>
        <v>Below Budget</v>
      </c>
      <c r="Y4217" s="5">
        <f>IFERROR(Table1[[#This Row],[Gross_Margin]]/Table1[[#This Row],[Actual_Sales]],0)</f>
        <v>-1</v>
      </c>
      <c r="Z4217" s="5">
        <f>Table1[[#This Row],[Actual_Profit]]/Table1[[#This Row],[Actual_Sales]]</f>
        <v>-3.2777777777777777</v>
      </c>
      <c r="AA4217">
        <v>164</v>
      </c>
      <c r="AB4217" s="5">
        <f>IFERROR(Table1[[#This Row],[Expenses]]/Table1[[#This Row],[Actual_Sales]],0)</f>
        <v>2.2777777777777777</v>
      </c>
      <c r="AC4217">
        <v>131</v>
      </c>
      <c r="AD4217">
        <v>1979</v>
      </c>
      <c r="AE4217" s="5">
        <f>IFERROR(Table1[[#This Row],[Inventory]]/Table1[[#This Row],[Actual_Sales]],0)</f>
        <v>27.486111111111111</v>
      </c>
    </row>
    <row r="4218" spans="1:31" x14ac:dyDescent="0.25">
      <c r="A4218">
        <v>453</v>
      </c>
      <c r="B4218">
        <v>607</v>
      </c>
      <c r="C4218">
        <v>5</v>
      </c>
      <c r="D4218" s="2">
        <v>40238</v>
      </c>
      <c r="E4218">
        <v>63</v>
      </c>
      <c r="F4218">
        <v>60</v>
      </c>
      <c r="G4218">
        <f>Table1[[#This Row],[Actual_Sales]]-Table1[[#This Row],[Budget_Sales]]</f>
        <v>3</v>
      </c>
      <c r="H4218" s="5">
        <f>IF(
Table1[[#This Row],[Budget_Sales]]=0,
"",
IF(
Table1[[#This Row],[Budget_Sales]]&gt;0,
(Table1[[#This Row],[Actual_Sales]]-Table1[[#This Row],[Budget_Sales]])/Table1[[#This Row],[Budget_Sales]],
(Table1[[#This Row],[Actual_Sales]]-Table1[[#This Row],[Budget_Sales]])/ABS(Table1[[#This Row],[Budget_Sales]])
)
)</f>
        <v>0.05</v>
      </c>
      <c r="I4218" s="5" t="str">
        <f>IF(Table1[[#This Row],[Sales_Var]]&gt;=0,"Above Budget","Below Budget")</f>
        <v>Above Budget</v>
      </c>
      <c r="J4218">
        <f>Table1[[#This Row],[Actual_Sales]]-(Table1[[#This Row],[COGS]]+Table1[[#This Row],[Expenses]])</f>
        <v>-208</v>
      </c>
      <c r="K4218">
        <v>-190</v>
      </c>
      <c r="L4218">
        <f>Table1[[#This Row],[Actual_Profit]]-Table1[[#This Row],[Budget_Profit]]</f>
        <v>-18</v>
      </c>
      <c r="M4218" s="5">
        <f>IF(
Table1[[#This Row],[Budget_Profit]]=0,
"",
IF(
Table1[[#This Row],[Budget_Profit]]&gt;0,
(Table1[[#This Row],[Actual_Profit]]-Table1[[#This Row],[Budget_Profit]])/Table1[[#This Row],[Budget_Profit]],
(Table1[[#This Row],[Actual_Profit]]-Table1[[#This Row],[Budget_Profit]])/ABS(Table1[[#This Row],[Budget_Profit]])
)
)</f>
        <v>-9.4736842105263161E-2</v>
      </c>
      <c r="N4218" s="5" t="str">
        <f>IF(Table1[[#This Row],[Profit_Var]]&gt;=0, "Above Budget", "Below Budget")</f>
        <v>Below Budget</v>
      </c>
      <c r="O4218">
        <v>125</v>
      </c>
      <c r="P4218">
        <v>120</v>
      </c>
      <c r="Q4218">
        <f>Table1[[#This Row],[COGS]]-Table1[[#This Row],[Budget_COGS]]</f>
        <v>5</v>
      </c>
      <c r="R4218" s="5">
        <f>IF(
Table1[[#This Row],[Budget_COGS]]=0,
"",
IF(
Table1[[#This Row],[Budget_COGS]]&gt;0,
(Table1[[#This Row],[Budget_COGS]]-Table1[[#This Row],[COGS]]) / Table1[[#This Row],[Budget_COGS]],
(Table1[[#This Row],[Budget_COGS]]-Table1[[#This Row],[COGS]]) / ABS(Table1[[#This Row],[Budget_COGS]])
)
)</f>
        <v>-4.1666666666666664E-2</v>
      </c>
      <c r="S4218" s="5" t="str">
        <f>IF(Table1[[#This Row],[COGS _Var]]&gt;=0, "Above Budget", "Below Budget")</f>
        <v>Above Budget</v>
      </c>
      <c r="T4218">
        <f>Table1[[#This Row],[Actual_Sales]]-Table1[[#This Row],[COGS]]</f>
        <v>-62</v>
      </c>
      <c r="U4218">
        <v>-60</v>
      </c>
      <c r="V4218">
        <f>Table1[[#This Row],[Gross_Margin]]-Table1[[#This Row],[Budget_Margin]]</f>
        <v>-2</v>
      </c>
      <c r="W4218" s="5">
        <f>IF(
Table1[[#This Row],[Budget_Margin]]=0,
"",
IF(
Table1[[#This Row],[Budget_Margin]]&gt;0,
(Table1[[#This Row],[Gross_Margin]]-Table1[[#This Row],[Budget_Margin]]) / Table1[[#This Row],[Budget_Margin]],
(Table1[[#This Row],[Gross_Margin]]-Table1[[#This Row],[Budget_Margin]]) / ABS(Table1[[#This Row],[Budget_Margin]])
)
)</f>
        <v>-3.3333333333333333E-2</v>
      </c>
      <c r="X4218" s="5" t="str">
        <f>IF(Table1[[#This Row],[Margin_Var]]&gt;=0, "Above Budget", "Below Budget")</f>
        <v>Below Budget</v>
      </c>
      <c r="Y4218" s="5">
        <f>IFERROR(Table1[[#This Row],[Gross_Margin]]/Table1[[#This Row],[Actual_Sales]],0)</f>
        <v>-0.98412698412698407</v>
      </c>
      <c r="Z4218" s="5">
        <f>Table1[[#This Row],[Actual_Profit]]/Table1[[#This Row],[Actual_Sales]]</f>
        <v>-3.3015873015873014</v>
      </c>
      <c r="AA4218">
        <v>146</v>
      </c>
      <c r="AB4218" s="5">
        <f>IFERROR(Table1[[#This Row],[Expenses]]/Table1[[#This Row],[Actual_Sales]],0)</f>
        <v>2.3174603174603177</v>
      </c>
      <c r="AC4218">
        <v>113</v>
      </c>
      <c r="AD4218">
        <v>1118</v>
      </c>
      <c r="AE4218" s="5">
        <f>IFERROR(Table1[[#This Row],[Inventory]]/Table1[[#This Row],[Actual_Sales]],0)</f>
        <v>17.746031746031747</v>
      </c>
    </row>
    <row r="4219" spans="1:31" x14ac:dyDescent="0.25">
      <c r="A4219">
        <v>1808</v>
      </c>
      <c r="B4219">
        <v>347</v>
      </c>
      <c r="C4219">
        <v>5</v>
      </c>
      <c r="D4219" s="2">
        <v>40483</v>
      </c>
      <c r="E4219">
        <v>61</v>
      </c>
      <c r="F4219">
        <v>50</v>
      </c>
      <c r="G4219">
        <f>Table1[[#This Row],[Actual_Sales]]-Table1[[#This Row],[Budget_Sales]]</f>
        <v>11</v>
      </c>
      <c r="H4219" s="5">
        <f>IF(
Table1[[#This Row],[Budget_Sales]]=0,
"",
IF(
Table1[[#This Row],[Budget_Sales]]&gt;0,
(Table1[[#This Row],[Actual_Sales]]-Table1[[#This Row],[Budget_Sales]])/Table1[[#This Row],[Budget_Sales]],
(Table1[[#This Row],[Actual_Sales]]-Table1[[#This Row],[Budget_Sales]])/ABS(Table1[[#This Row],[Budget_Sales]])
)
)</f>
        <v>0.22</v>
      </c>
      <c r="I4219" s="5" t="str">
        <f>IF(Table1[[#This Row],[Sales_Var]]&gt;=0,"Above Budget","Below Budget")</f>
        <v>Above Budget</v>
      </c>
      <c r="J4219">
        <f>Table1[[#This Row],[Actual_Sales]]-(Table1[[#This Row],[COGS]]+Table1[[#This Row],[Expenses]])</f>
        <v>-202</v>
      </c>
      <c r="K4219">
        <v>-190</v>
      </c>
      <c r="L4219">
        <f>Table1[[#This Row],[Actual_Profit]]-Table1[[#This Row],[Budget_Profit]]</f>
        <v>-12</v>
      </c>
      <c r="M4219" s="5">
        <f>IF(
Table1[[#This Row],[Budget_Profit]]=0,
"",
IF(
Table1[[#This Row],[Budget_Profit]]&gt;0,
(Table1[[#This Row],[Actual_Profit]]-Table1[[#This Row],[Budget_Profit]])/Table1[[#This Row],[Budget_Profit]],
(Table1[[#This Row],[Actual_Profit]]-Table1[[#This Row],[Budget_Profit]])/ABS(Table1[[#This Row],[Budget_Profit]])
)
)</f>
        <v>-6.3157894736842107E-2</v>
      </c>
      <c r="N4219" s="5" t="str">
        <f>IF(Table1[[#This Row],[Profit_Var]]&gt;=0, "Above Budget", "Below Budget")</f>
        <v>Below Budget</v>
      </c>
      <c r="O4219">
        <v>121</v>
      </c>
      <c r="P4219">
        <v>110</v>
      </c>
      <c r="Q4219">
        <f>Table1[[#This Row],[COGS]]-Table1[[#This Row],[Budget_COGS]]</f>
        <v>11</v>
      </c>
      <c r="R4219" s="5">
        <f>IF(
Table1[[#This Row],[Budget_COGS]]=0,
"",
IF(
Table1[[#This Row],[Budget_COGS]]&gt;0,
(Table1[[#This Row],[Budget_COGS]]-Table1[[#This Row],[COGS]]) / Table1[[#This Row],[Budget_COGS]],
(Table1[[#This Row],[Budget_COGS]]-Table1[[#This Row],[COGS]]) / ABS(Table1[[#This Row],[Budget_COGS]])
)
)</f>
        <v>-0.1</v>
      </c>
      <c r="S4219" s="5" t="str">
        <f>IF(Table1[[#This Row],[COGS _Var]]&gt;=0, "Above Budget", "Below Budget")</f>
        <v>Above Budget</v>
      </c>
      <c r="T4219">
        <f>Table1[[#This Row],[Actual_Sales]]-Table1[[#This Row],[COGS]]</f>
        <v>-60</v>
      </c>
      <c r="U4219">
        <v>-60</v>
      </c>
      <c r="V4219">
        <f>Table1[[#This Row],[Gross_Margin]]-Table1[[#This Row],[Budget_Margin]]</f>
        <v>0</v>
      </c>
      <c r="W4219" s="5">
        <f>IF(
Table1[[#This Row],[Budget_Margin]]=0,
"",
IF(
Table1[[#This Row],[Budget_Margin]]&gt;0,
(Table1[[#This Row],[Gross_Margin]]-Table1[[#This Row],[Budget_Margin]]) / Table1[[#This Row],[Budget_Margin]],
(Table1[[#This Row],[Gross_Margin]]-Table1[[#This Row],[Budget_Margin]]) / ABS(Table1[[#This Row],[Budget_Margin]])
)
)</f>
        <v>0</v>
      </c>
      <c r="X4219" s="5" t="str">
        <f>IF(Table1[[#This Row],[Margin_Var]]&gt;=0, "Above Budget", "Below Budget")</f>
        <v>Above Budget</v>
      </c>
      <c r="Y4219" s="5">
        <f>IFERROR(Table1[[#This Row],[Gross_Margin]]/Table1[[#This Row],[Actual_Sales]],0)</f>
        <v>-0.98360655737704916</v>
      </c>
      <c r="Z4219" s="5">
        <f>Table1[[#This Row],[Actual_Profit]]/Table1[[#This Row],[Actual_Sales]]</f>
        <v>-3.3114754098360657</v>
      </c>
      <c r="AA4219">
        <v>142</v>
      </c>
      <c r="AB4219" s="5">
        <f>IFERROR(Table1[[#This Row],[Expenses]]/Table1[[#This Row],[Actual_Sales]],0)</f>
        <v>2.3278688524590163</v>
      </c>
      <c r="AC4219">
        <v>109</v>
      </c>
      <c r="AD4219">
        <v>3385</v>
      </c>
      <c r="AE4219" s="5">
        <f>IFERROR(Table1[[#This Row],[Inventory]]/Table1[[#This Row],[Actual_Sales]],0)</f>
        <v>55.491803278688522</v>
      </c>
    </row>
    <row r="4220" spans="1:31" x14ac:dyDescent="0.25">
      <c r="A4220">
        <v>266</v>
      </c>
      <c r="B4220">
        <v>585</v>
      </c>
      <c r="C4220">
        <v>5</v>
      </c>
      <c r="D4220" s="2">
        <v>40210</v>
      </c>
      <c r="E4220">
        <v>61</v>
      </c>
      <c r="F4220">
        <v>50</v>
      </c>
      <c r="G4220">
        <f>Table1[[#This Row],[Actual_Sales]]-Table1[[#This Row],[Budget_Sales]]</f>
        <v>11</v>
      </c>
      <c r="H4220" s="5">
        <f>IF(
Table1[[#This Row],[Budget_Sales]]=0,
"",
IF(
Table1[[#This Row],[Budget_Sales]]&gt;0,
(Table1[[#This Row],[Actual_Sales]]-Table1[[#This Row],[Budget_Sales]])/Table1[[#This Row],[Budget_Sales]],
(Table1[[#This Row],[Actual_Sales]]-Table1[[#This Row],[Budget_Sales]])/ABS(Table1[[#This Row],[Budget_Sales]])
)
)</f>
        <v>0.22</v>
      </c>
      <c r="I4220" s="5" t="str">
        <f>IF(Table1[[#This Row],[Sales_Var]]&gt;=0,"Above Budget","Below Budget")</f>
        <v>Above Budget</v>
      </c>
      <c r="J4220">
        <f>Table1[[#This Row],[Actual_Sales]]-(Table1[[#This Row],[COGS]]+Table1[[#This Row],[Expenses]])</f>
        <v>-203</v>
      </c>
      <c r="K4220">
        <v>-190</v>
      </c>
      <c r="L4220">
        <f>Table1[[#This Row],[Actual_Profit]]-Table1[[#This Row],[Budget_Profit]]</f>
        <v>-13</v>
      </c>
      <c r="M4220" s="5">
        <f>IF(
Table1[[#This Row],[Budget_Profit]]=0,
"",
IF(
Table1[[#This Row],[Budget_Profit]]&gt;0,
(Table1[[#This Row],[Actual_Profit]]-Table1[[#This Row],[Budget_Profit]])/Table1[[#This Row],[Budget_Profit]],
(Table1[[#This Row],[Actual_Profit]]-Table1[[#This Row],[Budget_Profit]])/ABS(Table1[[#This Row],[Budget_Profit]])
)
)</f>
        <v>-6.8421052631578952E-2</v>
      </c>
      <c r="N4220" s="5" t="str">
        <f>IF(Table1[[#This Row],[Profit_Var]]&gt;=0, "Above Budget", "Below Budget")</f>
        <v>Below Budget</v>
      </c>
      <c r="O4220">
        <v>121</v>
      </c>
      <c r="P4220">
        <v>110</v>
      </c>
      <c r="Q4220">
        <f>Table1[[#This Row],[COGS]]-Table1[[#This Row],[Budget_COGS]]</f>
        <v>11</v>
      </c>
      <c r="R4220" s="5">
        <f>IF(
Table1[[#This Row],[Budget_COGS]]=0,
"",
IF(
Table1[[#This Row],[Budget_COGS]]&gt;0,
(Table1[[#This Row],[Budget_COGS]]-Table1[[#This Row],[COGS]]) / Table1[[#This Row],[Budget_COGS]],
(Table1[[#This Row],[Budget_COGS]]-Table1[[#This Row],[COGS]]) / ABS(Table1[[#This Row],[Budget_COGS]])
)
)</f>
        <v>-0.1</v>
      </c>
      <c r="S4220" s="5" t="str">
        <f>IF(Table1[[#This Row],[COGS _Var]]&gt;=0, "Above Budget", "Below Budget")</f>
        <v>Above Budget</v>
      </c>
      <c r="T4220">
        <f>Table1[[#This Row],[Actual_Sales]]-Table1[[#This Row],[COGS]]</f>
        <v>-60</v>
      </c>
      <c r="U4220">
        <v>-60</v>
      </c>
      <c r="V4220">
        <f>Table1[[#This Row],[Gross_Margin]]-Table1[[#This Row],[Budget_Margin]]</f>
        <v>0</v>
      </c>
      <c r="W4220" s="5">
        <f>IF(
Table1[[#This Row],[Budget_Margin]]=0,
"",
IF(
Table1[[#This Row],[Budget_Margin]]&gt;0,
(Table1[[#This Row],[Gross_Margin]]-Table1[[#This Row],[Budget_Margin]]) / Table1[[#This Row],[Budget_Margin]],
(Table1[[#This Row],[Gross_Margin]]-Table1[[#This Row],[Budget_Margin]]) / ABS(Table1[[#This Row],[Budget_Margin]])
)
)</f>
        <v>0</v>
      </c>
      <c r="X4220" s="5" t="str">
        <f>IF(Table1[[#This Row],[Margin_Var]]&gt;=0, "Above Budget", "Below Budget")</f>
        <v>Above Budget</v>
      </c>
      <c r="Y4220" s="5">
        <f>IFERROR(Table1[[#This Row],[Gross_Margin]]/Table1[[#This Row],[Actual_Sales]],0)</f>
        <v>-0.98360655737704916</v>
      </c>
      <c r="Z4220" s="5">
        <f>Table1[[#This Row],[Actual_Profit]]/Table1[[#This Row],[Actual_Sales]]</f>
        <v>-3.3278688524590163</v>
      </c>
      <c r="AA4220">
        <v>143</v>
      </c>
      <c r="AB4220" s="5">
        <f>IFERROR(Table1[[#This Row],[Expenses]]/Table1[[#This Row],[Actual_Sales]],0)</f>
        <v>2.3442622950819674</v>
      </c>
      <c r="AC4220">
        <v>110</v>
      </c>
      <c r="AD4220">
        <v>901</v>
      </c>
      <c r="AE4220" s="5">
        <f>IFERROR(Table1[[#This Row],[Inventory]]/Table1[[#This Row],[Actual_Sales]],0)</f>
        <v>14.770491803278688</v>
      </c>
    </row>
    <row r="4221" spans="1:31" x14ac:dyDescent="0.25">
      <c r="A4221">
        <v>3225</v>
      </c>
      <c r="B4221">
        <v>347</v>
      </c>
      <c r="C4221">
        <v>5</v>
      </c>
      <c r="D4221" s="2">
        <v>40725</v>
      </c>
      <c r="E4221">
        <v>76</v>
      </c>
      <c r="F4221">
        <v>70</v>
      </c>
      <c r="G4221">
        <f>Table1[[#This Row],[Actual_Sales]]-Table1[[#This Row],[Budget_Sales]]</f>
        <v>6</v>
      </c>
      <c r="H4221" s="5">
        <f>IF(
Table1[[#This Row],[Budget_Sales]]=0,
"",
IF(
Table1[[#This Row],[Budget_Sales]]&gt;0,
(Table1[[#This Row],[Actual_Sales]]-Table1[[#This Row],[Budget_Sales]])/Table1[[#This Row],[Budget_Sales]],
(Table1[[#This Row],[Actual_Sales]]-Table1[[#This Row],[Budget_Sales]])/ABS(Table1[[#This Row],[Budget_Sales]])
)
)</f>
        <v>8.5714285714285715E-2</v>
      </c>
      <c r="I4221" s="5" t="str">
        <f>IF(Table1[[#This Row],[Sales_Var]]&gt;=0,"Above Budget","Below Budget")</f>
        <v>Above Budget</v>
      </c>
      <c r="J4221">
        <f>Table1[[#This Row],[Actual_Sales]]-(Table1[[#This Row],[COGS]]+Table1[[#This Row],[Expenses]])</f>
        <v>-254</v>
      </c>
      <c r="K4221">
        <v>-240</v>
      </c>
      <c r="L4221">
        <f>Table1[[#This Row],[Actual_Profit]]-Table1[[#This Row],[Budget_Profit]]</f>
        <v>-14</v>
      </c>
      <c r="M4221" s="5">
        <f>IF(
Table1[[#This Row],[Budget_Profit]]=0,
"",
IF(
Table1[[#This Row],[Budget_Profit]]&gt;0,
(Table1[[#This Row],[Actual_Profit]]-Table1[[#This Row],[Budget_Profit]])/Table1[[#This Row],[Budget_Profit]],
(Table1[[#This Row],[Actual_Profit]]-Table1[[#This Row],[Budget_Profit]])/ABS(Table1[[#This Row],[Budget_Profit]])
)
)</f>
        <v>-5.8333333333333334E-2</v>
      </c>
      <c r="N4221" s="5" t="str">
        <f>IF(Table1[[#This Row],[Profit_Var]]&gt;=0, "Above Budget", "Below Budget")</f>
        <v>Below Budget</v>
      </c>
      <c r="O4221">
        <v>162</v>
      </c>
      <c r="P4221">
        <v>150</v>
      </c>
      <c r="Q4221">
        <f>Table1[[#This Row],[COGS]]-Table1[[#This Row],[Budget_COGS]]</f>
        <v>12</v>
      </c>
      <c r="R4221" s="5">
        <f>IF(
Table1[[#This Row],[Budget_COGS]]=0,
"",
IF(
Table1[[#This Row],[Budget_COGS]]&gt;0,
(Table1[[#This Row],[Budget_COGS]]-Table1[[#This Row],[COGS]]) / Table1[[#This Row],[Budget_COGS]],
(Table1[[#This Row],[Budget_COGS]]-Table1[[#This Row],[COGS]]) / ABS(Table1[[#This Row],[Budget_COGS]])
)
)</f>
        <v>-0.08</v>
      </c>
      <c r="S4221" s="5" t="str">
        <f>IF(Table1[[#This Row],[COGS _Var]]&gt;=0, "Above Budget", "Below Budget")</f>
        <v>Above Budget</v>
      </c>
      <c r="T4221">
        <f>Table1[[#This Row],[Actual_Sales]]-Table1[[#This Row],[COGS]]</f>
        <v>-86</v>
      </c>
      <c r="U4221">
        <v>-80</v>
      </c>
      <c r="V4221">
        <f>Table1[[#This Row],[Gross_Margin]]-Table1[[#This Row],[Budget_Margin]]</f>
        <v>-6</v>
      </c>
      <c r="W4221" s="5">
        <f>IF(
Table1[[#This Row],[Budget_Margin]]=0,
"",
IF(
Table1[[#This Row],[Budget_Margin]]&gt;0,
(Table1[[#This Row],[Gross_Margin]]-Table1[[#This Row],[Budget_Margin]]) / Table1[[#This Row],[Budget_Margin]],
(Table1[[#This Row],[Gross_Margin]]-Table1[[#This Row],[Budget_Margin]]) / ABS(Table1[[#This Row],[Budget_Margin]])
)
)</f>
        <v>-7.4999999999999997E-2</v>
      </c>
      <c r="X4221" s="5" t="str">
        <f>IF(Table1[[#This Row],[Margin_Var]]&gt;=0, "Above Budget", "Below Budget")</f>
        <v>Below Budget</v>
      </c>
      <c r="Y4221" s="5">
        <f>IFERROR(Table1[[#This Row],[Gross_Margin]]/Table1[[#This Row],[Actual_Sales]],0)</f>
        <v>-1.131578947368421</v>
      </c>
      <c r="Z4221" s="5">
        <f>Table1[[#This Row],[Actual_Profit]]/Table1[[#This Row],[Actual_Sales]]</f>
        <v>-3.3421052631578947</v>
      </c>
      <c r="AA4221">
        <v>168</v>
      </c>
      <c r="AB4221" s="5">
        <f>IFERROR(Table1[[#This Row],[Expenses]]/Table1[[#This Row],[Actual_Sales]],0)</f>
        <v>2.2105263157894739</v>
      </c>
      <c r="AC4221">
        <v>147</v>
      </c>
      <c r="AD4221">
        <v>2321</v>
      </c>
      <c r="AE4221" s="5">
        <f>IFERROR(Table1[[#This Row],[Inventory]]/Table1[[#This Row],[Actual_Sales]],0)</f>
        <v>30.539473684210527</v>
      </c>
    </row>
    <row r="4222" spans="1:31" x14ac:dyDescent="0.25">
      <c r="A4222">
        <v>1950</v>
      </c>
      <c r="B4222">
        <v>212</v>
      </c>
      <c r="C4222">
        <v>5</v>
      </c>
      <c r="D4222" s="2">
        <v>40513</v>
      </c>
      <c r="E4222">
        <v>66</v>
      </c>
      <c r="F4222">
        <v>60</v>
      </c>
      <c r="G4222">
        <f>Table1[[#This Row],[Actual_Sales]]-Table1[[#This Row],[Budget_Sales]]</f>
        <v>6</v>
      </c>
      <c r="H4222" s="5">
        <f>IF(
Table1[[#This Row],[Budget_Sales]]=0,
"",
IF(
Table1[[#This Row],[Budget_Sales]]&gt;0,
(Table1[[#This Row],[Actual_Sales]]-Table1[[#This Row],[Budget_Sales]])/Table1[[#This Row],[Budget_Sales]],
(Table1[[#This Row],[Actual_Sales]]-Table1[[#This Row],[Budget_Sales]])/ABS(Table1[[#This Row],[Budget_Sales]])
)
)</f>
        <v>0.1</v>
      </c>
      <c r="I4222" s="5" t="str">
        <f>IF(Table1[[#This Row],[Sales_Var]]&gt;=0,"Above Budget","Below Budget")</f>
        <v>Above Budget</v>
      </c>
      <c r="J4222">
        <f>Table1[[#This Row],[Actual_Sales]]-(Table1[[#This Row],[COGS]]+Table1[[#This Row],[Expenses]])</f>
        <v>-224</v>
      </c>
      <c r="K4222">
        <v>-210</v>
      </c>
      <c r="L4222">
        <f>Table1[[#This Row],[Actual_Profit]]-Table1[[#This Row],[Budget_Profit]]</f>
        <v>-14</v>
      </c>
      <c r="M4222" s="5">
        <f>IF(
Table1[[#This Row],[Budget_Profit]]=0,
"",
IF(
Table1[[#This Row],[Budget_Profit]]&gt;0,
(Table1[[#This Row],[Actual_Profit]]-Table1[[#This Row],[Budget_Profit]])/Table1[[#This Row],[Budget_Profit]],
(Table1[[#This Row],[Actual_Profit]]-Table1[[#This Row],[Budget_Profit]])/ABS(Table1[[#This Row],[Budget_Profit]])
)
)</f>
        <v>-6.6666666666666666E-2</v>
      </c>
      <c r="N4222" s="5" t="str">
        <f>IF(Table1[[#This Row],[Profit_Var]]&gt;=0, "Above Budget", "Below Budget")</f>
        <v>Below Budget</v>
      </c>
      <c r="O4222">
        <v>135</v>
      </c>
      <c r="P4222">
        <v>130</v>
      </c>
      <c r="Q4222">
        <f>Table1[[#This Row],[COGS]]-Table1[[#This Row],[Budget_COGS]]</f>
        <v>5</v>
      </c>
      <c r="R4222" s="5">
        <f>IF(
Table1[[#This Row],[Budget_COGS]]=0,
"",
IF(
Table1[[#This Row],[Budget_COGS]]&gt;0,
(Table1[[#This Row],[Budget_COGS]]-Table1[[#This Row],[COGS]]) / Table1[[#This Row],[Budget_COGS]],
(Table1[[#This Row],[Budget_COGS]]-Table1[[#This Row],[COGS]]) / ABS(Table1[[#This Row],[Budget_COGS]])
)
)</f>
        <v>-3.8461538461538464E-2</v>
      </c>
      <c r="S4222" s="5" t="str">
        <f>IF(Table1[[#This Row],[COGS _Var]]&gt;=0, "Above Budget", "Below Budget")</f>
        <v>Above Budget</v>
      </c>
      <c r="T4222">
        <f>Table1[[#This Row],[Actual_Sales]]-Table1[[#This Row],[COGS]]</f>
        <v>-69</v>
      </c>
      <c r="U4222">
        <v>-70</v>
      </c>
      <c r="V4222">
        <f>Table1[[#This Row],[Gross_Margin]]-Table1[[#This Row],[Budget_Margin]]</f>
        <v>1</v>
      </c>
      <c r="W4222" s="5">
        <f>IF(
Table1[[#This Row],[Budget_Margin]]=0,
"",
IF(
Table1[[#This Row],[Budget_Margin]]&gt;0,
(Table1[[#This Row],[Gross_Margin]]-Table1[[#This Row],[Budget_Margin]]) / Table1[[#This Row],[Budget_Margin]],
(Table1[[#This Row],[Gross_Margin]]-Table1[[#This Row],[Budget_Margin]]) / ABS(Table1[[#This Row],[Budget_Margin]])
)
)</f>
        <v>1.4285714285714285E-2</v>
      </c>
      <c r="X4222" s="5" t="str">
        <f>IF(Table1[[#This Row],[Margin_Var]]&gt;=0, "Above Budget", "Below Budget")</f>
        <v>Above Budget</v>
      </c>
      <c r="Y4222" s="5">
        <f>IFERROR(Table1[[#This Row],[Gross_Margin]]/Table1[[#This Row],[Actual_Sales]],0)</f>
        <v>-1.0454545454545454</v>
      </c>
      <c r="Z4222" s="5">
        <f>Table1[[#This Row],[Actual_Profit]]/Table1[[#This Row],[Actual_Sales]]</f>
        <v>-3.393939393939394</v>
      </c>
      <c r="AA4222">
        <v>155</v>
      </c>
      <c r="AB4222" s="5">
        <f>IFERROR(Table1[[#This Row],[Expenses]]/Table1[[#This Row],[Actual_Sales]],0)</f>
        <v>2.3484848484848486</v>
      </c>
      <c r="AC4222">
        <v>122</v>
      </c>
      <c r="AD4222">
        <v>3641</v>
      </c>
      <c r="AE4222" s="5">
        <f>IFERROR(Table1[[#This Row],[Inventory]]/Table1[[#This Row],[Actual_Sales]],0)</f>
        <v>55.166666666666664</v>
      </c>
    </row>
    <row r="4223" spans="1:31" x14ac:dyDescent="0.25">
      <c r="A4223">
        <v>1104</v>
      </c>
      <c r="B4223">
        <v>347</v>
      </c>
      <c r="C4223">
        <v>5</v>
      </c>
      <c r="D4223" s="2">
        <v>40360</v>
      </c>
      <c r="E4223">
        <v>77</v>
      </c>
      <c r="F4223">
        <v>70</v>
      </c>
      <c r="G4223">
        <f>Table1[[#This Row],[Actual_Sales]]-Table1[[#This Row],[Budget_Sales]]</f>
        <v>7</v>
      </c>
      <c r="H4223" s="5">
        <f>IF(
Table1[[#This Row],[Budget_Sales]]=0,
"",
IF(
Table1[[#This Row],[Budget_Sales]]&gt;0,
(Table1[[#This Row],[Actual_Sales]]-Table1[[#This Row],[Budget_Sales]])/Table1[[#This Row],[Budget_Sales]],
(Table1[[#This Row],[Actual_Sales]]-Table1[[#This Row],[Budget_Sales]])/ABS(Table1[[#This Row],[Budget_Sales]])
)
)</f>
        <v>0.1</v>
      </c>
      <c r="I4223" s="5" t="str">
        <f>IF(Table1[[#This Row],[Sales_Var]]&gt;=0,"Above Budget","Below Budget")</f>
        <v>Above Budget</v>
      </c>
      <c r="J4223">
        <f>Table1[[#This Row],[Actual_Sales]]-(Table1[[#This Row],[COGS]]+Table1[[#This Row],[Expenses]])</f>
        <v>-266</v>
      </c>
      <c r="K4223">
        <v>-240</v>
      </c>
      <c r="L4223">
        <f>Table1[[#This Row],[Actual_Profit]]-Table1[[#This Row],[Budget_Profit]]</f>
        <v>-26</v>
      </c>
      <c r="M4223" s="5">
        <f>IF(
Table1[[#This Row],[Budget_Profit]]=0,
"",
IF(
Table1[[#This Row],[Budget_Profit]]&gt;0,
(Table1[[#This Row],[Actual_Profit]]-Table1[[#This Row],[Budget_Profit]])/Table1[[#This Row],[Budget_Profit]],
(Table1[[#This Row],[Actual_Profit]]-Table1[[#This Row],[Budget_Profit]])/ABS(Table1[[#This Row],[Budget_Profit]])
)
)</f>
        <v>-0.10833333333333334</v>
      </c>
      <c r="N4223" s="5" t="str">
        <f>IF(Table1[[#This Row],[Profit_Var]]&gt;=0, "Above Budget", "Below Budget")</f>
        <v>Below Budget</v>
      </c>
      <c r="O4223">
        <v>162</v>
      </c>
      <c r="P4223">
        <v>150</v>
      </c>
      <c r="Q4223">
        <f>Table1[[#This Row],[COGS]]-Table1[[#This Row],[Budget_COGS]]</f>
        <v>12</v>
      </c>
      <c r="R4223" s="5">
        <f>IF(
Table1[[#This Row],[Budget_COGS]]=0,
"",
IF(
Table1[[#This Row],[Budget_COGS]]&gt;0,
(Table1[[#This Row],[Budget_COGS]]-Table1[[#This Row],[COGS]]) / Table1[[#This Row],[Budget_COGS]],
(Table1[[#This Row],[Budget_COGS]]-Table1[[#This Row],[COGS]]) / ABS(Table1[[#This Row],[Budget_COGS]])
)
)</f>
        <v>-0.08</v>
      </c>
      <c r="S4223" s="5" t="str">
        <f>IF(Table1[[#This Row],[COGS _Var]]&gt;=0, "Above Budget", "Below Budget")</f>
        <v>Above Budget</v>
      </c>
      <c r="T4223">
        <f>Table1[[#This Row],[Actual_Sales]]-Table1[[#This Row],[COGS]]</f>
        <v>-85</v>
      </c>
      <c r="U4223">
        <v>-80</v>
      </c>
      <c r="V4223">
        <f>Table1[[#This Row],[Gross_Margin]]-Table1[[#This Row],[Budget_Margin]]</f>
        <v>-5</v>
      </c>
      <c r="W4223" s="5">
        <f>IF(
Table1[[#This Row],[Budget_Margin]]=0,
"",
IF(
Table1[[#This Row],[Budget_Margin]]&gt;0,
(Table1[[#This Row],[Gross_Margin]]-Table1[[#This Row],[Budget_Margin]]) / Table1[[#This Row],[Budget_Margin]],
(Table1[[#This Row],[Gross_Margin]]-Table1[[#This Row],[Budget_Margin]]) / ABS(Table1[[#This Row],[Budget_Margin]])
)
)</f>
        <v>-6.25E-2</v>
      </c>
      <c r="X4223" s="5" t="str">
        <f>IF(Table1[[#This Row],[Margin_Var]]&gt;=0, "Above Budget", "Below Budget")</f>
        <v>Below Budget</v>
      </c>
      <c r="Y4223" s="5">
        <f>IFERROR(Table1[[#This Row],[Gross_Margin]]/Table1[[#This Row],[Actual_Sales]],0)</f>
        <v>-1.1038961038961039</v>
      </c>
      <c r="Z4223" s="5">
        <f>Table1[[#This Row],[Actual_Profit]]/Table1[[#This Row],[Actual_Sales]]</f>
        <v>-3.4545454545454546</v>
      </c>
      <c r="AA4223">
        <v>181</v>
      </c>
      <c r="AB4223" s="5">
        <f>IFERROR(Table1[[#This Row],[Expenses]]/Table1[[#This Row],[Actual_Sales]],0)</f>
        <v>2.3506493506493507</v>
      </c>
      <c r="AC4223">
        <v>147</v>
      </c>
      <c r="AD4223">
        <v>2321</v>
      </c>
      <c r="AE4223" s="5">
        <f>IFERROR(Table1[[#This Row],[Inventory]]/Table1[[#This Row],[Actual_Sales]],0)</f>
        <v>30.142857142857142</v>
      </c>
    </row>
    <row r="4224" spans="1:31" x14ac:dyDescent="0.25">
      <c r="A4224">
        <v>3370</v>
      </c>
      <c r="B4224">
        <v>212</v>
      </c>
      <c r="C4224">
        <v>5</v>
      </c>
      <c r="D4224" s="2">
        <v>40756</v>
      </c>
      <c r="E4224">
        <v>77</v>
      </c>
      <c r="F4224">
        <v>70</v>
      </c>
      <c r="G4224">
        <f>Table1[[#This Row],[Actual_Sales]]-Table1[[#This Row],[Budget_Sales]]</f>
        <v>7</v>
      </c>
      <c r="H4224" s="5">
        <f>IF(
Table1[[#This Row],[Budget_Sales]]=0,
"",
IF(
Table1[[#This Row],[Budget_Sales]]&gt;0,
(Table1[[#This Row],[Actual_Sales]]-Table1[[#This Row],[Budget_Sales]])/Table1[[#This Row],[Budget_Sales]],
(Table1[[#This Row],[Actual_Sales]]-Table1[[#This Row],[Budget_Sales]])/ABS(Table1[[#This Row],[Budget_Sales]])
)
)</f>
        <v>0.1</v>
      </c>
      <c r="I4224" s="5" t="str">
        <f>IF(Table1[[#This Row],[Sales_Var]]&gt;=0,"Above Budget","Below Budget")</f>
        <v>Above Budget</v>
      </c>
      <c r="J4224">
        <f>Table1[[#This Row],[Actual_Sales]]-(Table1[[#This Row],[COGS]]+Table1[[#This Row],[Expenses]])</f>
        <v>-272</v>
      </c>
      <c r="K4224">
        <v>-260</v>
      </c>
      <c r="L4224">
        <f>Table1[[#This Row],[Actual_Profit]]-Table1[[#This Row],[Budget_Profit]]</f>
        <v>-12</v>
      </c>
      <c r="M4224" s="5">
        <f>IF(
Table1[[#This Row],[Budget_Profit]]=0,
"",
IF(
Table1[[#This Row],[Budget_Profit]]&gt;0,
(Table1[[#This Row],[Actual_Profit]]-Table1[[#This Row],[Budget_Profit]])/Table1[[#This Row],[Budget_Profit]],
(Table1[[#This Row],[Actual_Profit]]-Table1[[#This Row],[Budget_Profit]])/ABS(Table1[[#This Row],[Budget_Profit]])
)
)</f>
        <v>-4.6153846153846156E-2</v>
      </c>
      <c r="N4224" s="5" t="str">
        <f>IF(Table1[[#This Row],[Profit_Var]]&gt;=0, "Above Budget", "Below Budget")</f>
        <v>Below Budget</v>
      </c>
      <c r="O4224">
        <v>173</v>
      </c>
      <c r="P4224">
        <v>160</v>
      </c>
      <c r="Q4224">
        <f>Table1[[#This Row],[COGS]]-Table1[[#This Row],[Budget_COGS]]</f>
        <v>13</v>
      </c>
      <c r="R4224" s="5">
        <f>IF(
Table1[[#This Row],[Budget_COGS]]=0,
"",
IF(
Table1[[#This Row],[Budget_COGS]]&gt;0,
(Table1[[#This Row],[Budget_COGS]]-Table1[[#This Row],[COGS]]) / Table1[[#This Row],[Budget_COGS]],
(Table1[[#This Row],[Budget_COGS]]-Table1[[#This Row],[COGS]]) / ABS(Table1[[#This Row],[Budget_COGS]])
)
)</f>
        <v>-8.1250000000000003E-2</v>
      </c>
      <c r="S4224" s="5" t="str">
        <f>IF(Table1[[#This Row],[COGS _Var]]&gt;=0, "Above Budget", "Below Budget")</f>
        <v>Above Budget</v>
      </c>
      <c r="T4224">
        <f>Table1[[#This Row],[Actual_Sales]]-Table1[[#This Row],[COGS]]</f>
        <v>-96</v>
      </c>
      <c r="U4224">
        <v>-90</v>
      </c>
      <c r="V4224">
        <f>Table1[[#This Row],[Gross_Margin]]-Table1[[#This Row],[Budget_Margin]]</f>
        <v>-6</v>
      </c>
      <c r="W4224" s="5">
        <f>IF(
Table1[[#This Row],[Budget_Margin]]=0,
"",
IF(
Table1[[#This Row],[Budget_Margin]]&gt;0,
(Table1[[#This Row],[Gross_Margin]]-Table1[[#This Row],[Budget_Margin]]) / Table1[[#This Row],[Budget_Margin]],
(Table1[[#This Row],[Gross_Margin]]-Table1[[#This Row],[Budget_Margin]]) / ABS(Table1[[#This Row],[Budget_Margin]])
)
)</f>
        <v>-6.6666666666666666E-2</v>
      </c>
      <c r="X4224" s="5" t="str">
        <f>IF(Table1[[#This Row],[Margin_Var]]&gt;=0, "Above Budget", "Below Budget")</f>
        <v>Below Budget</v>
      </c>
      <c r="Y4224" s="5">
        <f>IFERROR(Table1[[#This Row],[Gross_Margin]]/Table1[[#This Row],[Actual_Sales]],0)</f>
        <v>-1.2467532467532467</v>
      </c>
      <c r="Z4224" s="5">
        <f>Table1[[#This Row],[Actual_Profit]]/Table1[[#This Row],[Actual_Sales]]</f>
        <v>-3.5324675324675323</v>
      </c>
      <c r="AA4224">
        <v>176</v>
      </c>
      <c r="AB4224" s="5">
        <f>IFERROR(Table1[[#This Row],[Expenses]]/Table1[[#This Row],[Actual_Sales]],0)</f>
        <v>2.2857142857142856</v>
      </c>
      <c r="AC4224">
        <v>156</v>
      </c>
      <c r="AD4224">
        <v>2615</v>
      </c>
      <c r="AE4224" s="5">
        <f>IFERROR(Table1[[#This Row],[Inventory]]/Table1[[#This Row],[Actual_Sales]],0)</f>
        <v>33.961038961038959</v>
      </c>
    </row>
    <row r="4225" spans="1:31" x14ac:dyDescent="0.25">
      <c r="A4225">
        <v>1313</v>
      </c>
      <c r="B4225">
        <v>518</v>
      </c>
      <c r="C4225">
        <v>5</v>
      </c>
      <c r="D4225" s="2">
        <v>40391</v>
      </c>
      <c r="E4225">
        <v>78</v>
      </c>
      <c r="F4225">
        <v>70</v>
      </c>
      <c r="G4225">
        <f>Table1[[#This Row],[Actual_Sales]]-Table1[[#This Row],[Budget_Sales]]</f>
        <v>8</v>
      </c>
      <c r="H4225" s="5">
        <f>IF(
Table1[[#This Row],[Budget_Sales]]=0,
"",
IF(
Table1[[#This Row],[Budget_Sales]]&gt;0,
(Table1[[#This Row],[Actual_Sales]]-Table1[[#This Row],[Budget_Sales]])/Table1[[#This Row],[Budget_Sales]],
(Table1[[#This Row],[Actual_Sales]]-Table1[[#This Row],[Budget_Sales]])/ABS(Table1[[#This Row],[Budget_Sales]])
)
)</f>
        <v>0.11428571428571428</v>
      </c>
      <c r="I4225" s="5" t="str">
        <f>IF(Table1[[#This Row],[Sales_Var]]&gt;=0,"Above Budget","Below Budget")</f>
        <v>Above Budget</v>
      </c>
      <c r="J4225">
        <f>Table1[[#This Row],[Actual_Sales]]-(Table1[[#This Row],[COGS]]+Table1[[#This Row],[Expenses]])</f>
        <v>-284</v>
      </c>
      <c r="K4225">
        <v>-260</v>
      </c>
      <c r="L4225">
        <f>Table1[[#This Row],[Actual_Profit]]-Table1[[#This Row],[Budget_Profit]]</f>
        <v>-24</v>
      </c>
      <c r="M4225" s="5">
        <f>IF(
Table1[[#This Row],[Budget_Profit]]=0,
"",
IF(
Table1[[#This Row],[Budget_Profit]]&gt;0,
(Table1[[#This Row],[Actual_Profit]]-Table1[[#This Row],[Budget_Profit]])/Table1[[#This Row],[Budget_Profit]],
(Table1[[#This Row],[Actual_Profit]]-Table1[[#This Row],[Budget_Profit]])/ABS(Table1[[#This Row],[Budget_Profit]])
)
)</f>
        <v>-9.2307692307692313E-2</v>
      </c>
      <c r="N4225" s="5" t="str">
        <f>IF(Table1[[#This Row],[Profit_Var]]&gt;=0, "Above Budget", "Below Budget")</f>
        <v>Below Budget</v>
      </c>
      <c r="O4225">
        <v>173</v>
      </c>
      <c r="P4225">
        <v>160</v>
      </c>
      <c r="Q4225">
        <f>Table1[[#This Row],[COGS]]-Table1[[#This Row],[Budget_COGS]]</f>
        <v>13</v>
      </c>
      <c r="R4225" s="5">
        <f>IF(
Table1[[#This Row],[Budget_COGS]]=0,
"",
IF(
Table1[[#This Row],[Budget_COGS]]&gt;0,
(Table1[[#This Row],[Budget_COGS]]-Table1[[#This Row],[COGS]]) / Table1[[#This Row],[Budget_COGS]],
(Table1[[#This Row],[Budget_COGS]]-Table1[[#This Row],[COGS]]) / ABS(Table1[[#This Row],[Budget_COGS]])
)
)</f>
        <v>-8.1250000000000003E-2</v>
      </c>
      <c r="S4225" s="5" t="str">
        <f>IF(Table1[[#This Row],[COGS _Var]]&gt;=0, "Above Budget", "Below Budget")</f>
        <v>Above Budget</v>
      </c>
      <c r="T4225">
        <f>Table1[[#This Row],[Actual_Sales]]-Table1[[#This Row],[COGS]]</f>
        <v>-95</v>
      </c>
      <c r="U4225">
        <v>-90</v>
      </c>
      <c r="V4225">
        <f>Table1[[#This Row],[Gross_Margin]]-Table1[[#This Row],[Budget_Margin]]</f>
        <v>-5</v>
      </c>
      <c r="W4225" s="5">
        <f>IF(
Table1[[#This Row],[Budget_Margin]]=0,
"",
IF(
Table1[[#This Row],[Budget_Margin]]&gt;0,
(Table1[[#This Row],[Gross_Margin]]-Table1[[#This Row],[Budget_Margin]]) / Table1[[#This Row],[Budget_Margin]],
(Table1[[#This Row],[Gross_Margin]]-Table1[[#This Row],[Budget_Margin]]) / ABS(Table1[[#This Row],[Budget_Margin]])
)
)</f>
        <v>-5.5555555555555552E-2</v>
      </c>
      <c r="X4225" s="5" t="str">
        <f>IF(Table1[[#This Row],[Margin_Var]]&gt;=0, "Above Budget", "Below Budget")</f>
        <v>Below Budget</v>
      </c>
      <c r="Y4225" s="5">
        <f>IFERROR(Table1[[#This Row],[Gross_Margin]]/Table1[[#This Row],[Actual_Sales]],0)</f>
        <v>-1.2179487179487178</v>
      </c>
      <c r="Z4225" s="5">
        <f>Table1[[#This Row],[Actual_Profit]]/Table1[[#This Row],[Actual_Sales]]</f>
        <v>-3.641025641025641</v>
      </c>
      <c r="AA4225">
        <v>189</v>
      </c>
      <c r="AB4225" s="5">
        <f>IFERROR(Table1[[#This Row],[Expenses]]/Table1[[#This Row],[Actual_Sales]],0)</f>
        <v>2.4230769230769229</v>
      </c>
      <c r="AC4225">
        <v>156</v>
      </c>
      <c r="AD4225">
        <v>2615</v>
      </c>
      <c r="AE4225" s="5">
        <f>IFERROR(Table1[[#This Row],[Inventory]]/Table1[[#This Row],[Actual_Sales]],0)</f>
        <v>33.525641025641029</v>
      </c>
    </row>
    <row r="4226" spans="1:31" x14ac:dyDescent="0.25">
      <c r="A4226">
        <v>3143</v>
      </c>
      <c r="B4226">
        <v>775</v>
      </c>
      <c r="C4226">
        <v>13</v>
      </c>
      <c r="D4226" s="2">
        <v>40695</v>
      </c>
      <c r="E4226">
        <v>37</v>
      </c>
      <c r="F4226">
        <v>0</v>
      </c>
      <c r="G4226">
        <f>Table1[[#This Row],[Actual_Sales]]-Table1[[#This Row],[Budget_Sales]]</f>
        <v>37</v>
      </c>
      <c r="H4226" s="5" t="str">
        <f>IF(
Table1[[#This Row],[Budget_Sales]]=0,
"",
IF(
Table1[[#This Row],[Budget_Sales]]&gt;0,
(Table1[[#This Row],[Actual_Sales]]-Table1[[#This Row],[Budget_Sales]])/Table1[[#This Row],[Budget_Sales]],
(Table1[[#This Row],[Actual_Sales]]-Table1[[#This Row],[Budget_Sales]])/ABS(Table1[[#This Row],[Budget_Sales]])
)
)</f>
        <v/>
      </c>
      <c r="I4226" s="5" t="str">
        <f>IF(Table1[[#This Row],[Sales_Var]]&gt;=0,"Above Budget","Below Budget")</f>
        <v>Above Budget</v>
      </c>
      <c r="J4226">
        <f>Table1[[#This Row],[Actual_Sales]]-(Table1[[#This Row],[COGS]]+Table1[[#This Row],[Expenses]])</f>
        <v>-360</v>
      </c>
      <c r="K4226">
        <v>-250</v>
      </c>
      <c r="L4226">
        <f>Table1[[#This Row],[Actual_Profit]]-Table1[[#This Row],[Budget_Profit]]</f>
        <v>-110</v>
      </c>
      <c r="M4226" s="5">
        <f>IF(
Table1[[#This Row],[Budget_Profit]]=0,
"",
IF(
Table1[[#This Row],[Budget_Profit]]&gt;0,
(Table1[[#This Row],[Actual_Profit]]-Table1[[#This Row],[Budget_Profit]])/Table1[[#This Row],[Budget_Profit]],
(Table1[[#This Row],[Actual_Profit]]-Table1[[#This Row],[Budget_Profit]])/ABS(Table1[[#This Row],[Budget_Profit]])
)
)</f>
        <v>-0.44</v>
      </c>
      <c r="N4226" s="5" t="str">
        <f>IF(Table1[[#This Row],[Profit_Var]]&gt;=0, "Above Budget", "Below Budget")</f>
        <v>Below Budget</v>
      </c>
      <c r="O4226">
        <v>271</v>
      </c>
      <c r="P4226">
        <v>170</v>
      </c>
      <c r="Q4226">
        <f>Table1[[#This Row],[COGS]]-Table1[[#This Row],[Budget_COGS]]</f>
        <v>101</v>
      </c>
      <c r="R4226" s="5">
        <f>IF(
Table1[[#This Row],[Budget_COGS]]=0,
"",
IF(
Table1[[#This Row],[Budget_COGS]]&gt;0,
(Table1[[#This Row],[Budget_COGS]]-Table1[[#This Row],[COGS]]) / Table1[[#This Row],[Budget_COGS]],
(Table1[[#This Row],[Budget_COGS]]-Table1[[#This Row],[COGS]]) / ABS(Table1[[#This Row],[Budget_COGS]])
)
)</f>
        <v>-0.59411764705882353</v>
      </c>
      <c r="S4226" s="5" t="str">
        <f>IF(Table1[[#This Row],[COGS _Var]]&gt;=0, "Above Budget", "Below Budget")</f>
        <v>Above Budget</v>
      </c>
      <c r="T4226">
        <f>Table1[[#This Row],[Actual_Sales]]-Table1[[#This Row],[COGS]]</f>
        <v>-234</v>
      </c>
      <c r="U4226">
        <v>-170</v>
      </c>
      <c r="V4226">
        <f>Table1[[#This Row],[Gross_Margin]]-Table1[[#This Row],[Budget_Margin]]</f>
        <v>-64</v>
      </c>
      <c r="W4226" s="5">
        <f>IF(
Table1[[#This Row],[Budget_Margin]]=0,
"",
IF(
Table1[[#This Row],[Budget_Margin]]&gt;0,
(Table1[[#This Row],[Gross_Margin]]-Table1[[#This Row],[Budget_Margin]]) / Table1[[#This Row],[Budget_Margin]],
(Table1[[#This Row],[Gross_Margin]]-Table1[[#This Row],[Budget_Margin]]) / ABS(Table1[[#This Row],[Budget_Margin]])
)
)</f>
        <v>-0.37647058823529411</v>
      </c>
      <c r="X4226" s="5" t="str">
        <f>IF(Table1[[#This Row],[Margin_Var]]&gt;=0, "Above Budget", "Below Budget")</f>
        <v>Below Budget</v>
      </c>
      <c r="Y4226" s="5">
        <f>IFERROR(Table1[[#This Row],[Gross_Margin]]/Table1[[#This Row],[Actual_Sales]],0)</f>
        <v>-6.3243243243243246</v>
      </c>
      <c r="Z4226" s="5">
        <f>Table1[[#This Row],[Actual_Profit]]/Table1[[#This Row],[Actual_Sales]]</f>
        <v>-9.7297297297297298</v>
      </c>
      <c r="AA4226">
        <v>126</v>
      </c>
      <c r="AB4226" s="5">
        <f>IFERROR(Table1[[#This Row],[Expenses]]/Table1[[#This Row],[Actual_Sales]],0)</f>
        <v>3.4054054054054053</v>
      </c>
      <c r="AC4226">
        <v>102</v>
      </c>
      <c r="AD4226">
        <v>4507</v>
      </c>
      <c r="AE4226" s="5">
        <f>IFERROR(Table1[[#This Row],[Inventory]]/Table1[[#This Row],[Actual_Sales]],0)</f>
        <v>121.81081081081081</v>
      </c>
    </row>
    <row r="4227" spans="1:31" x14ac:dyDescent="0.25">
      <c r="A4227">
        <v>4026</v>
      </c>
      <c r="B4227">
        <v>775</v>
      </c>
      <c r="C4227">
        <v>13</v>
      </c>
      <c r="D4227" s="2">
        <v>40848</v>
      </c>
      <c r="E4227">
        <v>34</v>
      </c>
      <c r="F4227">
        <v>0</v>
      </c>
      <c r="G4227">
        <f>Table1[[#This Row],[Actual_Sales]]-Table1[[#This Row],[Budget_Sales]]</f>
        <v>34</v>
      </c>
      <c r="H4227" s="5" t="str">
        <f>IF(
Table1[[#This Row],[Budget_Sales]]=0,
"",
IF(
Table1[[#This Row],[Budget_Sales]]&gt;0,
(Table1[[#This Row],[Actual_Sales]]-Table1[[#This Row],[Budget_Sales]])/Table1[[#This Row],[Budget_Sales]],
(Table1[[#This Row],[Actual_Sales]]-Table1[[#This Row],[Budget_Sales]])/ABS(Table1[[#This Row],[Budget_Sales]])
)
)</f>
        <v/>
      </c>
      <c r="I4227" s="5" t="str">
        <f>IF(Table1[[#This Row],[Sales_Var]]&gt;=0,"Above Budget","Below Budget")</f>
        <v>Above Budget</v>
      </c>
      <c r="J4227">
        <f>Table1[[#This Row],[Actual_Sales]]-(Table1[[#This Row],[COGS]]+Table1[[#This Row],[Expenses]])</f>
        <v>-338</v>
      </c>
      <c r="K4227">
        <v>-280</v>
      </c>
      <c r="L4227">
        <f>Table1[[#This Row],[Actual_Profit]]-Table1[[#This Row],[Budget_Profit]]</f>
        <v>-58</v>
      </c>
      <c r="M4227" s="5">
        <f>IF(
Table1[[#This Row],[Budget_Profit]]=0,
"",
IF(
Table1[[#This Row],[Budget_Profit]]&gt;0,
(Table1[[#This Row],[Actual_Profit]]-Table1[[#This Row],[Budget_Profit]])/Table1[[#This Row],[Budget_Profit]],
(Table1[[#This Row],[Actual_Profit]]-Table1[[#This Row],[Budget_Profit]])/ABS(Table1[[#This Row],[Budget_Profit]])
)
)</f>
        <v>-0.20714285714285716</v>
      </c>
      <c r="N4227" s="5" t="str">
        <f>IF(Table1[[#This Row],[Profit_Var]]&gt;=0, "Above Budget", "Below Budget")</f>
        <v>Below Budget</v>
      </c>
      <c r="O4227">
        <v>245</v>
      </c>
      <c r="P4227">
        <v>180</v>
      </c>
      <c r="Q4227">
        <f>Table1[[#This Row],[COGS]]-Table1[[#This Row],[Budget_COGS]]</f>
        <v>65</v>
      </c>
      <c r="R4227" s="5">
        <f>IF(
Table1[[#This Row],[Budget_COGS]]=0,
"",
IF(
Table1[[#This Row],[Budget_COGS]]&gt;0,
(Table1[[#This Row],[Budget_COGS]]-Table1[[#This Row],[COGS]]) / Table1[[#This Row],[Budget_COGS]],
(Table1[[#This Row],[Budget_COGS]]-Table1[[#This Row],[COGS]]) / ABS(Table1[[#This Row],[Budget_COGS]])
)
)</f>
        <v>-0.3611111111111111</v>
      </c>
      <c r="S4227" s="5" t="str">
        <f>IF(Table1[[#This Row],[COGS _Var]]&gt;=0, "Above Budget", "Below Budget")</f>
        <v>Above Budget</v>
      </c>
      <c r="T4227">
        <f>Table1[[#This Row],[Actual_Sales]]-Table1[[#This Row],[COGS]]</f>
        <v>-211</v>
      </c>
      <c r="U4227">
        <v>-180</v>
      </c>
      <c r="V4227">
        <f>Table1[[#This Row],[Gross_Margin]]-Table1[[#This Row],[Budget_Margin]]</f>
        <v>-31</v>
      </c>
      <c r="W4227" s="5">
        <f>IF(
Table1[[#This Row],[Budget_Margin]]=0,
"",
IF(
Table1[[#This Row],[Budget_Margin]]&gt;0,
(Table1[[#This Row],[Gross_Margin]]-Table1[[#This Row],[Budget_Margin]]) / Table1[[#This Row],[Budget_Margin]],
(Table1[[#This Row],[Gross_Margin]]-Table1[[#This Row],[Budget_Margin]]) / ABS(Table1[[#This Row],[Budget_Margin]])
)
)</f>
        <v>-0.17222222222222222</v>
      </c>
      <c r="X4227" s="5" t="str">
        <f>IF(Table1[[#This Row],[Margin_Var]]&gt;=0, "Above Budget", "Below Budget")</f>
        <v>Below Budget</v>
      </c>
      <c r="Y4227" s="5">
        <f>IFERROR(Table1[[#This Row],[Gross_Margin]]/Table1[[#This Row],[Actual_Sales]],0)</f>
        <v>-6.2058823529411766</v>
      </c>
      <c r="Z4227" s="5">
        <f>Table1[[#This Row],[Actual_Profit]]/Table1[[#This Row],[Actual_Sales]]</f>
        <v>-9.9411764705882355</v>
      </c>
      <c r="AA4227">
        <v>127</v>
      </c>
      <c r="AB4227" s="5">
        <f>IFERROR(Table1[[#This Row],[Expenses]]/Table1[[#This Row],[Actual_Sales]],0)</f>
        <v>3.7352941176470589</v>
      </c>
      <c r="AC4227">
        <v>93</v>
      </c>
      <c r="AD4227">
        <v>7653</v>
      </c>
      <c r="AE4227" s="5">
        <f>IFERROR(Table1[[#This Row],[Inventory]]/Table1[[#This Row],[Actual_Sales]],0)</f>
        <v>225.08823529411765</v>
      </c>
    </row>
    <row r="4228" spans="1:31" x14ac:dyDescent="0.25">
      <c r="A4228">
        <v>2604</v>
      </c>
      <c r="B4228">
        <v>775</v>
      </c>
      <c r="C4228">
        <v>13</v>
      </c>
      <c r="D4228" s="2">
        <v>40603</v>
      </c>
      <c r="E4228">
        <v>34</v>
      </c>
      <c r="F4228">
        <v>0</v>
      </c>
      <c r="G4228">
        <f>Table1[[#This Row],[Actual_Sales]]-Table1[[#This Row],[Budget_Sales]]</f>
        <v>34</v>
      </c>
      <c r="H4228" s="5" t="str">
        <f>IF(
Table1[[#This Row],[Budget_Sales]]=0,
"",
IF(
Table1[[#This Row],[Budget_Sales]]&gt;0,
(Table1[[#This Row],[Actual_Sales]]-Table1[[#This Row],[Budget_Sales]])/Table1[[#This Row],[Budget_Sales]],
(Table1[[#This Row],[Actual_Sales]]-Table1[[#This Row],[Budget_Sales]])/ABS(Table1[[#This Row],[Budget_Sales]])
)
)</f>
        <v/>
      </c>
      <c r="I4228" s="5" t="str">
        <f>IF(Table1[[#This Row],[Sales_Var]]&gt;=0,"Above Budget","Below Budget")</f>
        <v>Above Budget</v>
      </c>
      <c r="J4228">
        <f>Table1[[#This Row],[Actual_Sales]]-(Table1[[#This Row],[COGS]]+Table1[[#This Row],[Expenses]])</f>
        <v>-338</v>
      </c>
      <c r="K4228">
        <v>-240</v>
      </c>
      <c r="L4228">
        <f>Table1[[#This Row],[Actual_Profit]]-Table1[[#This Row],[Budget_Profit]]</f>
        <v>-98</v>
      </c>
      <c r="M4228" s="5">
        <f>IF(
Table1[[#This Row],[Budget_Profit]]=0,
"",
IF(
Table1[[#This Row],[Budget_Profit]]&gt;0,
(Table1[[#This Row],[Actual_Profit]]-Table1[[#This Row],[Budget_Profit]])/Table1[[#This Row],[Budget_Profit]],
(Table1[[#This Row],[Actual_Profit]]-Table1[[#This Row],[Budget_Profit]])/ABS(Table1[[#This Row],[Budget_Profit]])
)
)</f>
        <v>-0.40833333333333333</v>
      </c>
      <c r="N4228" s="5" t="str">
        <f>IF(Table1[[#This Row],[Profit_Var]]&gt;=0, "Above Budget", "Below Budget")</f>
        <v>Below Budget</v>
      </c>
      <c r="O4228">
        <v>245</v>
      </c>
      <c r="P4228">
        <v>160</v>
      </c>
      <c r="Q4228">
        <f>Table1[[#This Row],[COGS]]-Table1[[#This Row],[Budget_COGS]]</f>
        <v>85</v>
      </c>
      <c r="R4228" s="5">
        <f>IF(
Table1[[#This Row],[Budget_COGS]]=0,
"",
IF(
Table1[[#This Row],[Budget_COGS]]&gt;0,
(Table1[[#This Row],[Budget_COGS]]-Table1[[#This Row],[COGS]]) / Table1[[#This Row],[Budget_COGS]],
(Table1[[#This Row],[Budget_COGS]]-Table1[[#This Row],[COGS]]) / ABS(Table1[[#This Row],[Budget_COGS]])
)
)</f>
        <v>-0.53125</v>
      </c>
      <c r="S4228" s="5" t="str">
        <f>IF(Table1[[#This Row],[COGS _Var]]&gt;=0, "Above Budget", "Below Budget")</f>
        <v>Above Budget</v>
      </c>
      <c r="T4228">
        <f>Table1[[#This Row],[Actual_Sales]]-Table1[[#This Row],[COGS]]</f>
        <v>-211</v>
      </c>
      <c r="U4228">
        <v>-160</v>
      </c>
      <c r="V4228">
        <f>Table1[[#This Row],[Gross_Margin]]-Table1[[#This Row],[Budget_Margin]]</f>
        <v>-51</v>
      </c>
      <c r="W4228" s="5">
        <f>IF(
Table1[[#This Row],[Budget_Margin]]=0,
"",
IF(
Table1[[#This Row],[Budget_Margin]]&gt;0,
(Table1[[#This Row],[Gross_Margin]]-Table1[[#This Row],[Budget_Margin]]) / Table1[[#This Row],[Budget_Margin]],
(Table1[[#This Row],[Gross_Margin]]-Table1[[#This Row],[Budget_Margin]]) / ABS(Table1[[#This Row],[Budget_Margin]])
)
)</f>
        <v>-0.31874999999999998</v>
      </c>
      <c r="X4228" s="5" t="str">
        <f>IF(Table1[[#This Row],[Margin_Var]]&gt;=0, "Above Budget", "Below Budget")</f>
        <v>Below Budget</v>
      </c>
      <c r="Y4228" s="5">
        <f>IFERROR(Table1[[#This Row],[Gross_Margin]]/Table1[[#This Row],[Actual_Sales]],0)</f>
        <v>-6.2058823529411766</v>
      </c>
      <c r="Z4228" s="5">
        <f>Table1[[#This Row],[Actual_Profit]]/Table1[[#This Row],[Actual_Sales]]</f>
        <v>-9.9411764705882355</v>
      </c>
      <c r="AA4228">
        <v>127</v>
      </c>
      <c r="AB4228" s="5">
        <f>IFERROR(Table1[[#This Row],[Expenses]]/Table1[[#This Row],[Actual_Sales]],0)</f>
        <v>3.7352941176470589</v>
      </c>
      <c r="AC4228">
        <v>93</v>
      </c>
      <c r="AD4228">
        <v>2449</v>
      </c>
      <c r="AE4228" s="5">
        <f>IFERROR(Table1[[#This Row],[Inventory]]/Table1[[#This Row],[Actual_Sales]],0)</f>
        <v>72.029411764705884</v>
      </c>
    </row>
    <row r="4229" spans="1:31" x14ac:dyDescent="0.25">
      <c r="A4229">
        <v>1002</v>
      </c>
      <c r="B4229">
        <v>702</v>
      </c>
      <c r="C4229">
        <v>13</v>
      </c>
      <c r="D4229" s="2">
        <v>40330</v>
      </c>
      <c r="E4229">
        <v>37</v>
      </c>
      <c r="F4229">
        <v>0</v>
      </c>
      <c r="G4229">
        <f>Table1[[#This Row],[Actual_Sales]]-Table1[[#This Row],[Budget_Sales]]</f>
        <v>37</v>
      </c>
      <c r="H4229" s="5" t="str">
        <f>IF(
Table1[[#This Row],[Budget_Sales]]=0,
"",
IF(
Table1[[#This Row],[Budget_Sales]]&gt;0,
(Table1[[#This Row],[Actual_Sales]]-Table1[[#This Row],[Budget_Sales]])/Table1[[#This Row],[Budget_Sales]],
(Table1[[#This Row],[Actual_Sales]]-Table1[[#This Row],[Budget_Sales]])/ABS(Table1[[#This Row],[Budget_Sales]])
)
)</f>
        <v/>
      </c>
      <c r="I4229" s="5" t="str">
        <f>IF(Table1[[#This Row],[Sales_Var]]&gt;=0,"Above Budget","Below Budget")</f>
        <v>Above Budget</v>
      </c>
      <c r="J4229">
        <f>Table1[[#This Row],[Actual_Sales]]-(Table1[[#This Row],[COGS]]+Table1[[#This Row],[Expenses]])</f>
        <v>-369</v>
      </c>
      <c r="K4229">
        <v>-250</v>
      </c>
      <c r="L4229">
        <f>Table1[[#This Row],[Actual_Profit]]-Table1[[#This Row],[Budget_Profit]]</f>
        <v>-119</v>
      </c>
      <c r="M4229" s="5">
        <f>IF(
Table1[[#This Row],[Budget_Profit]]=0,
"",
IF(
Table1[[#This Row],[Budget_Profit]]&gt;0,
(Table1[[#This Row],[Actual_Profit]]-Table1[[#This Row],[Budget_Profit]])/Table1[[#This Row],[Budget_Profit]],
(Table1[[#This Row],[Actual_Profit]]-Table1[[#This Row],[Budget_Profit]])/ABS(Table1[[#This Row],[Budget_Profit]])
)
)</f>
        <v>-0.47599999999999998</v>
      </c>
      <c r="N4229" s="5" t="str">
        <f>IF(Table1[[#This Row],[Profit_Var]]&gt;=0, "Above Budget", "Below Budget")</f>
        <v>Below Budget</v>
      </c>
      <c r="O4229">
        <v>271</v>
      </c>
      <c r="P4229">
        <v>170</v>
      </c>
      <c r="Q4229">
        <f>Table1[[#This Row],[COGS]]-Table1[[#This Row],[Budget_COGS]]</f>
        <v>101</v>
      </c>
      <c r="R4229" s="5">
        <f>IF(
Table1[[#This Row],[Budget_COGS]]=0,
"",
IF(
Table1[[#This Row],[Budget_COGS]]&gt;0,
(Table1[[#This Row],[Budget_COGS]]-Table1[[#This Row],[COGS]]) / Table1[[#This Row],[Budget_COGS]],
(Table1[[#This Row],[Budget_COGS]]-Table1[[#This Row],[COGS]]) / ABS(Table1[[#This Row],[Budget_COGS]])
)
)</f>
        <v>-0.59411764705882353</v>
      </c>
      <c r="S4229" s="5" t="str">
        <f>IF(Table1[[#This Row],[COGS _Var]]&gt;=0, "Above Budget", "Below Budget")</f>
        <v>Above Budget</v>
      </c>
      <c r="T4229">
        <f>Table1[[#This Row],[Actual_Sales]]-Table1[[#This Row],[COGS]]</f>
        <v>-234</v>
      </c>
      <c r="U4229">
        <v>-170</v>
      </c>
      <c r="V4229">
        <f>Table1[[#This Row],[Gross_Margin]]-Table1[[#This Row],[Budget_Margin]]</f>
        <v>-64</v>
      </c>
      <c r="W4229" s="5">
        <f>IF(
Table1[[#This Row],[Budget_Margin]]=0,
"",
IF(
Table1[[#This Row],[Budget_Margin]]&gt;0,
(Table1[[#This Row],[Gross_Margin]]-Table1[[#This Row],[Budget_Margin]]) / Table1[[#This Row],[Budget_Margin]],
(Table1[[#This Row],[Gross_Margin]]-Table1[[#This Row],[Budget_Margin]]) / ABS(Table1[[#This Row],[Budget_Margin]])
)
)</f>
        <v>-0.37647058823529411</v>
      </c>
      <c r="X4229" s="5" t="str">
        <f>IF(Table1[[#This Row],[Margin_Var]]&gt;=0, "Above Budget", "Below Budget")</f>
        <v>Below Budget</v>
      </c>
      <c r="Y4229" s="5">
        <f>IFERROR(Table1[[#This Row],[Gross_Margin]]/Table1[[#This Row],[Actual_Sales]],0)</f>
        <v>-6.3243243243243246</v>
      </c>
      <c r="Z4229" s="5">
        <f>Table1[[#This Row],[Actual_Profit]]/Table1[[#This Row],[Actual_Sales]]</f>
        <v>-9.9729729729729737</v>
      </c>
      <c r="AA4229">
        <v>135</v>
      </c>
      <c r="AB4229" s="5">
        <f>IFERROR(Table1[[#This Row],[Expenses]]/Table1[[#This Row],[Actual_Sales]],0)</f>
        <v>3.6486486486486487</v>
      </c>
      <c r="AC4229">
        <v>102</v>
      </c>
      <c r="AD4229">
        <v>4507</v>
      </c>
      <c r="AE4229" s="5">
        <f>IFERROR(Table1[[#This Row],[Inventory]]/Table1[[#This Row],[Actual_Sales]],0)</f>
        <v>121.81081081081081</v>
      </c>
    </row>
    <row r="4230" spans="1:31" x14ac:dyDescent="0.25">
      <c r="A4230">
        <v>1880</v>
      </c>
      <c r="B4230">
        <v>702</v>
      </c>
      <c r="C4230">
        <v>13</v>
      </c>
      <c r="D4230" s="2">
        <v>40483</v>
      </c>
      <c r="E4230">
        <v>32</v>
      </c>
      <c r="F4230">
        <v>0</v>
      </c>
      <c r="G4230">
        <f>Table1[[#This Row],[Actual_Sales]]-Table1[[#This Row],[Budget_Sales]]</f>
        <v>32</v>
      </c>
      <c r="H4230" s="5" t="str">
        <f>IF(
Table1[[#This Row],[Budget_Sales]]=0,
"",
IF(
Table1[[#This Row],[Budget_Sales]]&gt;0,
(Table1[[#This Row],[Actual_Sales]]-Table1[[#This Row],[Budget_Sales]])/Table1[[#This Row],[Budget_Sales]],
(Table1[[#This Row],[Actual_Sales]]-Table1[[#This Row],[Budget_Sales]])/ABS(Table1[[#This Row],[Budget_Sales]])
)
)</f>
        <v/>
      </c>
      <c r="I4230" s="5" t="str">
        <f>IF(Table1[[#This Row],[Sales_Var]]&gt;=0,"Above Budget","Below Budget")</f>
        <v>Above Budget</v>
      </c>
      <c r="J4230">
        <f>Table1[[#This Row],[Actual_Sales]]-(Table1[[#This Row],[COGS]]+Table1[[#This Row],[Expenses]])</f>
        <v>-340</v>
      </c>
      <c r="K4230">
        <v>-280</v>
      </c>
      <c r="L4230">
        <f>Table1[[#This Row],[Actual_Profit]]-Table1[[#This Row],[Budget_Profit]]</f>
        <v>-60</v>
      </c>
      <c r="M4230" s="5">
        <f>IF(
Table1[[#This Row],[Budget_Profit]]=0,
"",
IF(
Table1[[#This Row],[Budget_Profit]]&gt;0,
(Table1[[#This Row],[Actual_Profit]]-Table1[[#This Row],[Budget_Profit]])/Table1[[#This Row],[Budget_Profit]],
(Table1[[#This Row],[Actual_Profit]]-Table1[[#This Row],[Budget_Profit]])/ABS(Table1[[#This Row],[Budget_Profit]])
)
)</f>
        <v>-0.21428571428571427</v>
      </c>
      <c r="N4230" s="5" t="str">
        <f>IF(Table1[[#This Row],[Profit_Var]]&gt;=0, "Above Budget", "Below Budget")</f>
        <v>Below Budget</v>
      </c>
      <c r="O4230">
        <v>245</v>
      </c>
      <c r="P4230">
        <v>180</v>
      </c>
      <c r="Q4230">
        <f>Table1[[#This Row],[COGS]]-Table1[[#This Row],[Budget_COGS]]</f>
        <v>65</v>
      </c>
      <c r="R4230" s="5">
        <f>IF(
Table1[[#This Row],[Budget_COGS]]=0,
"",
IF(
Table1[[#This Row],[Budget_COGS]]&gt;0,
(Table1[[#This Row],[Budget_COGS]]-Table1[[#This Row],[COGS]]) / Table1[[#This Row],[Budget_COGS]],
(Table1[[#This Row],[Budget_COGS]]-Table1[[#This Row],[COGS]]) / ABS(Table1[[#This Row],[Budget_COGS]])
)
)</f>
        <v>-0.3611111111111111</v>
      </c>
      <c r="S4230" s="5" t="str">
        <f>IF(Table1[[#This Row],[COGS _Var]]&gt;=0, "Above Budget", "Below Budget")</f>
        <v>Above Budget</v>
      </c>
      <c r="T4230">
        <f>Table1[[#This Row],[Actual_Sales]]-Table1[[#This Row],[COGS]]</f>
        <v>-213</v>
      </c>
      <c r="U4230">
        <v>-180</v>
      </c>
      <c r="V4230">
        <f>Table1[[#This Row],[Gross_Margin]]-Table1[[#This Row],[Budget_Margin]]</f>
        <v>-33</v>
      </c>
      <c r="W4230" s="5">
        <f>IF(
Table1[[#This Row],[Budget_Margin]]=0,
"",
IF(
Table1[[#This Row],[Budget_Margin]]&gt;0,
(Table1[[#This Row],[Gross_Margin]]-Table1[[#This Row],[Budget_Margin]]) / Table1[[#This Row],[Budget_Margin]],
(Table1[[#This Row],[Gross_Margin]]-Table1[[#This Row],[Budget_Margin]]) / ABS(Table1[[#This Row],[Budget_Margin]])
)
)</f>
        <v>-0.18333333333333332</v>
      </c>
      <c r="X4230" s="5" t="str">
        <f>IF(Table1[[#This Row],[Margin_Var]]&gt;=0, "Above Budget", "Below Budget")</f>
        <v>Below Budget</v>
      </c>
      <c r="Y4230" s="5">
        <f>IFERROR(Table1[[#This Row],[Gross_Margin]]/Table1[[#This Row],[Actual_Sales]],0)</f>
        <v>-6.65625</v>
      </c>
      <c r="Z4230" s="5">
        <f>Table1[[#This Row],[Actual_Profit]]/Table1[[#This Row],[Actual_Sales]]</f>
        <v>-10.625</v>
      </c>
      <c r="AA4230">
        <v>127</v>
      </c>
      <c r="AB4230" s="5">
        <f>IFERROR(Table1[[#This Row],[Expenses]]/Table1[[#This Row],[Actual_Sales]],0)</f>
        <v>3.96875</v>
      </c>
      <c r="AC4230">
        <v>93</v>
      </c>
      <c r="AD4230">
        <v>7653</v>
      </c>
      <c r="AE4230" s="5">
        <f>IFERROR(Table1[[#This Row],[Inventory]]/Table1[[#This Row],[Actual_Sales]],0)</f>
        <v>239.15625</v>
      </c>
    </row>
    <row r="4231" spans="1:31" x14ac:dyDescent="0.25">
      <c r="A4231">
        <v>489</v>
      </c>
      <c r="B4231">
        <v>775</v>
      </c>
      <c r="C4231">
        <v>13</v>
      </c>
      <c r="D4231" s="2">
        <v>40238</v>
      </c>
      <c r="E4231">
        <v>32</v>
      </c>
      <c r="F4231">
        <v>0</v>
      </c>
      <c r="G4231">
        <f>Table1[[#This Row],[Actual_Sales]]-Table1[[#This Row],[Budget_Sales]]</f>
        <v>32</v>
      </c>
      <c r="H4231" s="5" t="str">
        <f>IF(
Table1[[#This Row],[Budget_Sales]]=0,
"",
IF(
Table1[[#This Row],[Budget_Sales]]&gt;0,
(Table1[[#This Row],[Actual_Sales]]-Table1[[#This Row],[Budget_Sales]])/Table1[[#This Row],[Budget_Sales]],
(Table1[[#This Row],[Actual_Sales]]-Table1[[#This Row],[Budget_Sales]])/ABS(Table1[[#This Row],[Budget_Sales]])
)
)</f>
        <v/>
      </c>
      <c r="I4231" s="5" t="str">
        <f>IF(Table1[[#This Row],[Sales_Var]]&gt;=0,"Above Budget","Below Budget")</f>
        <v>Above Budget</v>
      </c>
      <c r="J4231">
        <f>Table1[[#This Row],[Actual_Sales]]-(Table1[[#This Row],[COGS]]+Table1[[#This Row],[Expenses]])</f>
        <v>-340</v>
      </c>
      <c r="K4231">
        <v>-240</v>
      </c>
      <c r="L4231">
        <f>Table1[[#This Row],[Actual_Profit]]-Table1[[#This Row],[Budget_Profit]]</f>
        <v>-100</v>
      </c>
      <c r="M4231" s="5">
        <f>IF(
Table1[[#This Row],[Budget_Profit]]=0,
"",
IF(
Table1[[#This Row],[Budget_Profit]]&gt;0,
(Table1[[#This Row],[Actual_Profit]]-Table1[[#This Row],[Budget_Profit]])/Table1[[#This Row],[Budget_Profit]],
(Table1[[#This Row],[Actual_Profit]]-Table1[[#This Row],[Budget_Profit]])/ABS(Table1[[#This Row],[Budget_Profit]])
)
)</f>
        <v>-0.41666666666666669</v>
      </c>
      <c r="N4231" s="5" t="str">
        <f>IF(Table1[[#This Row],[Profit_Var]]&gt;=0, "Above Budget", "Below Budget")</f>
        <v>Below Budget</v>
      </c>
      <c r="O4231">
        <v>245</v>
      </c>
      <c r="P4231">
        <v>160</v>
      </c>
      <c r="Q4231">
        <f>Table1[[#This Row],[COGS]]-Table1[[#This Row],[Budget_COGS]]</f>
        <v>85</v>
      </c>
      <c r="R4231" s="5">
        <f>IF(
Table1[[#This Row],[Budget_COGS]]=0,
"",
IF(
Table1[[#This Row],[Budget_COGS]]&gt;0,
(Table1[[#This Row],[Budget_COGS]]-Table1[[#This Row],[COGS]]) / Table1[[#This Row],[Budget_COGS]],
(Table1[[#This Row],[Budget_COGS]]-Table1[[#This Row],[COGS]]) / ABS(Table1[[#This Row],[Budget_COGS]])
)
)</f>
        <v>-0.53125</v>
      </c>
      <c r="S4231" s="5" t="str">
        <f>IF(Table1[[#This Row],[COGS _Var]]&gt;=0, "Above Budget", "Below Budget")</f>
        <v>Above Budget</v>
      </c>
      <c r="T4231">
        <f>Table1[[#This Row],[Actual_Sales]]-Table1[[#This Row],[COGS]]</f>
        <v>-213</v>
      </c>
      <c r="U4231">
        <v>-160</v>
      </c>
      <c r="V4231">
        <f>Table1[[#This Row],[Gross_Margin]]-Table1[[#This Row],[Budget_Margin]]</f>
        <v>-53</v>
      </c>
      <c r="W4231" s="5">
        <f>IF(
Table1[[#This Row],[Budget_Margin]]=0,
"",
IF(
Table1[[#This Row],[Budget_Margin]]&gt;0,
(Table1[[#This Row],[Gross_Margin]]-Table1[[#This Row],[Budget_Margin]]) / Table1[[#This Row],[Budget_Margin]],
(Table1[[#This Row],[Gross_Margin]]-Table1[[#This Row],[Budget_Margin]]) / ABS(Table1[[#This Row],[Budget_Margin]])
)
)</f>
        <v>-0.33124999999999999</v>
      </c>
      <c r="X4231" s="5" t="str">
        <f>IF(Table1[[#This Row],[Margin_Var]]&gt;=0, "Above Budget", "Below Budget")</f>
        <v>Below Budget</v>
      </c>
      <c r="Y4231" s="5">
        <f>IFERROR(Table1[[#This Row],[Gross_Margin]]/Table1[[#This Row],[Actual_Sales]],0)</f>
        <v>-6.65625</v>
      </c>
      <c r="Z4231" s="5">
        <f>Table1[[#This Row],[Actual_Profit]]/Table1[[#This Row],[Actual_Sales]]</f>
        <v>-10.625</v>
      </c>
      <c r="AA4231">
        <v>127</v>
      </c>
      <c r="AB4231" s="5">
        <f>IFERROR(Table1[[#This Row],[Expenses]]/Table1[[#This Row],[Actual_Sales]],0)</f>
        <v>3.96875</v>
      </c>
      <c r="AC4231">
        <v>93</v>
      </c>
      <c r="AD4231">
        <v>2449</v>
      </c>
      <c r="AE4231" s="5">
        <f>IFERROR(Table1[[#This Row],[Inventory]]/Table1[[#This Row],[Actual_Sales]],0)</f>
        <v>76.53125</v>
      </c>
    </row>
    <row r="4232" spans="1:31" x14ac:dyDescent="0.25">
      <c r="A4232">
        <v>4209</v>
      </c>
      <c r="B4232">
        <v>775</v>
      </c>
      <c r="C4232">
        <v>13</v>
      </c>
      <c r="D4232" s="2">
        <v>40878</v>
      </c>
      <c r="E4232">
        <v>33</v>
      </c>
      <c r="F4232">
        <v>0</v>
      </c>
      <c r="G4232">
        <f>Table1[[#This Row],[Actual_Sales]]-Table1[[#This Row],[Budget_Sales]]</f>
        <v>33</v>
      </c>
      <c r="H4232" s="5" t="str">
        <f>IF(
Table1[[#This Row],[Budget_Sales]]=0,
"",
IF(
Table1[[#This Row],[Budget_Sales]]&gt;0,
(Table1[[#This Row],[Actual_Sales]]-Table1[[#This Row],[Budget_Sales]])/Table1[[#This Row],[Budget_Sales]],
(Table1[[#This Row],[Actual_Sales]]-Table1[[#This Row],[Budget_Sales]])/ABS(Table1[[#This Row],[Budget_Sales]])
)
)</f>
        <v/>
      </c>
      <c r="I4232" s="5" t="str">
        <f>IF(Table1[[#This Row],[Sales_Var]]&gt;=0,"Above Budget","Below Budget")</f>
        <v>Above Budget</v>
      </c>
      <c r="J4232">
        <f>Table1[[#This Row],[Actual_Sales]]-(Table1[[#This Row],[COGS]]+Table1[[#This Row],[Expenses]])</f>
        <v>-406</v>
      </c>
      <c r="K4232">
        <v>-320</v>
      </c>
      <c r="L4232">
        <f>Table1[[#This Row],[Actual_Profit]]-Table1[[#This Row],[Budget_Profit]]</f>
        <v>-86</v>
      </c>
      <c r="M4232" s="5">
        <f>IF(
Table1[[#This Row],[Budget_Profit]]=0,
"",
IF(
Table1[[#This Row],[Budget_Profit]]&gt;0,
(Table1[[#This Row],[Actual_Profit]]-Table1[[#This Row],[Budget_Profit]])/Table1[[#This Row],[Budget_Profit]],
(Table1[[#This Row],[Actual_Profit]]-Table1[[#This Row],[Budget_Profit]])/ABS(Table1[[#This Row],[Budget_Profit]])
)
)</f>
        <v>-0.26874999999999999</v>
      </c>
      <c r="N4232" s="5" t="str">
        <f>IF(Table1[[#This Row],[Profit_Var]]&gt;=0, "Above Budget", "Below Budget")</f>
        <v>Below Budget</v>
      </c>
      <c r="O4232">
        <v>294</v>
      </c>
      <c r="P4232">
        <v>210</v>
      </c>
      <c r="Q4232">
        <f>Table1[[#This Row],[COGS]]-Table1[[#This Row],[Budget_COGS]]</f>
        <v>84</v>
      </c>
      <c r="R4232" s="5">
        <f>IF(
Table1[[#This Row],[Budget_COGS]]=0,
"",
IF(
Table1[[#This Row],[Budget_COGS]]&gt;0,
(Table1[[#This Row],[Budget_COGS]]-Table1[[#This Row],[COGS]]) / Table1[[#This Row],[Budget_COGS]],
(Table1[[#This Row],[Budget_COGS]]-Table1[[#This Row],[COGS]]) / ABS(Table1[[#This Row],[Budget_COGS]])
)
)</f>
        <v>-0.4</v>
      </c>
      <c r="S4232" s="5" t="str">
        <f>IF(Table1[[#This Row],[COGS _Var]]&gt;=0, "Above Budget", "Below Budget")</f>
        <v>Above Budget</v>
      </c>
      <c r="T4232">
        <f>Table1[[#This Row],[Actual_Sales]]-Table1[[#This Row],[COGS]]</f>
        <v>-261</v>
      </c>
      <c r="U4232">
        <v>-210</v>
      </c>
      <c r="V4232">
        <f>Table1[[#This Row],[Gross_Margin]]-Table1[[#This Row],[Budget_Margin]]</f>
        <v>-51</v>
      </c>
      <c r="W4232" s="5">
        <f>IF(
Table1[[#This Row],[Budget_Margin]]=0,
"",
IF(
Table1[[#This Row],[Budget_Margin]]&gt;0,
(Table1[[#This Row],[Gross_Margin]]-Table1[[#This Row],[Budget_Margin]]) / Table1[[#This Row],[Budget_Margin]],
(Table1[[#This Row],[Gross_Margin]]-Table1[[#This Row],[Budget_Margin]]) / ABS(Table1[[#This Row],[Budget_Margin]])
)
)</f>
        <v>-0.24285714285714285</v>
      </c>
      <c r="X4232" s="5" t="str">
        <f>IF(Table1[[#This Row],[Margin_Var]]&gt;=0, "Above Budget", "Below Budget")</f>
        <v>Below Budget</v>
      </c>
      <c r="Y4232" s="5">
        <f>IFERROR(Table1[[#This Row],[Gross_Margin]]/Table1[[#This Row],[Actual_Sales]],0)</f>
        <v>-7.9090909090909092</v>
      </c>
      <c r="Z4232" s="5">
        <f>Table1[[#This Row],[Actual_Profit]]/Table1[[#This Row],[Actual_Sales]]</f>
        <v>-12.303030303030303</v>
      </c>
      <c r="AA4232">
        <v>145</v>
      </c>
      <c r="AB4232" s="5">
        <f>IFERROR(Table1[[#This Row],[Expenses]]/Table1[[#This Row],[Actual_Sales]],0)</f>
        <v>4.3939393939393936</v>
      </c>
      <c r="AC4232">
        <v>111</v>
      </c>
      <c r="AD4232">
        <v>8252</v>
      </c>
      <c r="AE4232" s="5">
        <f>IFERROR(Table1[[#This Row],[Inventory]]/Table1[[#This Row],[Actual_Sales]],0)</f>
        <v>250.06060606060606</v>
      </c>
    </row>
    <row r="4233" spans="1:31" x14ac:dyDescent="0.25">
      <c r="A4233">
        <v>2767</v>
      </c>
      <c r="B4233">
        <v>702</v>
      </c>
      <c r="C4233">
        <v>13</v>
      </c>
      <c r="D4233" s="2">
        <v>40634</v>
      </c>
      <c r="E4233">
        <v>28</v>
      </c>
      <c r="F4233">
        <v>0</v>
      </c>
      <c r="G4233">
        <f>Table1[[#This Row],[Actual_Sales]]-Table1[[#This Row],[Budget_Sales]]</f>
        <v>28</v>
      </c>
      <c r="H4233" s="5" t="str">
        <f>IF(
Table1[[#This Row],[Budget_Sales]]=0,
"",
IF(
Table1[[#This Row],[Budget_Sales]]&gt;0,
(Table1[[#This Row],[Actual_Sales]]-Table1[[#This Row],[Budget_Sales]])/Table1[[#This Row],[Budget_Sales]],
(Table1[[#This Row],[Actual_Sales]]-Table1[[#This Row],[Budget_Sales]])/ABS(Table1[[#This Row],[Budget_Sales]])
)
)</f>
        <v/>
      </c>
      <c r="I4233" s="5" t="str">
        <f>IF(Table1[[#This Row],[Sales_Var]]&gt;=0,"Above Budget","Below Budget")</f>
        <v>Above Budget</v>
      </c>
      <c r="J4233">
        <f>Table1[[#This Row],[Actual_Sales]]-(Table1[[#This Row],[COGS]]+Table1[[#This Row],[Expenses]])</f>
        <v>-363</v>
      </c>
      <c r="K4233">
        <v>-250</v>
      </c>
      <c r="L4233">
        <f>Table1[[#This Row],[Actual_Profit]]-Table1[[#This Row],[Budget_Profit]]</f>
        <v>-113</v>
      </c>
      <c r="M4233" s="5">
        <f>IF(
Table1[[#This Row],[Budget_Profit]]=0,
"",
IF(
Table1[[#This Row],[Budget_Profit]]&gt;0,
(Table1[[#This Row],[Actual_Profit]]-Table1[[#This Row],[Budget_Profit]])/Table1[[#This Row],[Budget_Profit]],
(Table1[[#This Row],[Actual_Profit]]-Table1[[#This Row],[Budget_Profit]])/ABS(Table1[[#This Row],[Budget_Profit]])
)
)</f>
        <v>-0.45200000000000001</v>
      </c>
      <c r="N4233" s="5" t="str">
        <f>IF(Table1[[#This Row],[Profit_Var]]&gt;=0, "Above Budget", "Below Budget")</f>
        <v>Below Budget</v>
      </c>
      <c r="O4233">
        <v>260</v>
      </c>
      <c r="P4233">
        <v>170</v>
      </c>
      <c r="Q4233">
        <f>Table1[[#This Row],[COGS]]-Table1[[#This Row],[Budget_COGS]]</f>
        <v>90</v>
      </c>
      <c r="R4233" s="5">
        <f>IF(
Table1[[#This Row],[Budget_COGS]]=0,
"",
IF(
Table1[[#This Row],[Budget_COGS]]&gt;0,
(Table1[[#This Row],[Budget_COGS]]-Table1[[#This Row],[COGS]]) / Table1[[#This Row],[Budget_COGS]],
(Table1[[#This Row],[Budget_COGS]]-Table1[[#This Row],[COGS]]) / ABS(Table1[[#This Row],[Budget_COGS]])
)
)</f>
        <v>-0.52941176470588236</v>
      </c>
      <c r="S4233" s="5" t="str">
        <f>IF(Table1[[#This Row],[COGS _Var]]&gt;=0, "Above Budget", "Below Budget")</f>
        <v>Above Budget</v>
      </c>
      <c r="T4233">
        <f>Table1[[#This Row],[Actual_Sales]]-Table1[[#This Row],[COGS]]</f>
        <v>-232</v>
      </c>
      <c r="U4233">
        <v>-170</v>
      </c>
      <c r="V4233">
        <f>Table1[[#This Row],[Gross_Margin]]-Table1[[#This Row],[Budget_Margin]]</f>
        <v>-62</v>
      </c>
      <c r="W4233" s="5">
        <f>IF(
Table1[[#This Row],[Budget_Margin]]=0,
"",
IF(
Table1[[#This Row],[Budget_Margin]]&gt;0,
(Table1[[#This Row],[Gross_Margin]]-Table1[[#This Row],[Budget_Margin]]) / Table1[[#This Row],[Budget_Margin]],
(Table1[[#This Row],[Gross_Margin]]-Table1[[#This Row],[Budget_Margin]]) / ABS(Table1[[#This Row],[Budget_Margin]])
)
)</f>
        <v>-0.36470588235294116</v>
      </c>
      <c r="X4233" s="5" t="str">
        <f>IF(Table1[[#This Row],[Margin_Var]]&gt;=0, "Above Budget", "Below Budget")</f>
        <v>Below Budget</v>
      </c>
      <c r="Y4233" s="5">
        <f>IFERROR(Table1[[#This Row],[Gross_Margin]]/Table1[[#This Row],[Actual_Sales]],0)</f>
        <v>-8.2857142857142865</v>
      </c>
      <c r="Z4233" s="5">
        <f>Table1[[#This Row],[Actual_Profit]]/Table1[[#This Row],[Actual_Sales]]</f>
        <v>-12.964285714285714</v>
      </c>
      <c r="AA4233">
        <v>131</v>
      </c>
      <c r="AB4233" s="5">
        <f>IFERROR(Table1[[#This Row],[Expenses]]/Table1[[#This Row],[Actual_Sales]],0)</f>
        <v>4.6785714285714288</v>
      </c>
      <c r="AC4233">
        <v>98</v>
      </c>
      <c r="AD4233">
        <v>3049</v>
      </c>
      <c r="AE4233" s="5">
        <f>IFERROR(Table1[[#This Row],[Inventory]]/Table1[[#This Row],[Actual_Sales]],0)</f>
        <v>108.89285714285714</v>
      </c>
    </row>
    <row r="4234" spans="1:31" x14ac:dyDescent="0.25">
      <c r="A4234">
        <v>2084</v>
      </c>
      <c r="B4234">
        <v>775</v>
      </c>
      <c r="C4234">
        <v>13</v>
      </c>
      <c r="D4234" s="2">
        <v>40513</v>
      </c>
      <c r="E4234">
        <v>31</v>
      </c>
      <c r="F4234">
        <v>0</v>
      </c>
      <c r="G4234">
        <f>Table1[[#This Row],[Actual_Sales]]-Table1[[#This Row],[Budget_Sales]]</f>
        <v>31</v>
      </c>
      <c r="H4234" s="5" t="str">
        <f>IF(
Table1[[#This Row],[Budget_Sales]]=0,
"",
IF(
Table1[[#This Row],[Budget_Sales]]&gt;0,
(Table1[[#This Row],[Actual_Sales]]-Table1[[#This Row],[Budget_Sales]])/Table1[[#This Row],[Budget_Sales]],
(Table1[[#This Row],[Actual_Sales]]-Table1[[#This Row],[Budget_Sales]])/ABS(Table1[[#This Row],[Budget_Sales]])
)
)</f>
        <v/>
      </c>
      <c r="I4234" s="5" t="str">
        <f>IF(Table1[[#This Row],[Sales_Var]]&gt;=0,"Above Budget","Below Budget")</f>
        <v>Above Budget</v>
      </c>
      <c r="J4234">
        <f>Table1[[#This Row],[Actual_Sales]]-(Table1[[#This Row],[COGS]]+Table1[[#This Row],[Expenses]])</f>
        <v>-408</v>
      </c>
      <c r="K4234">
        <v>-320</v>
      </c>
      <c r="L4234">
        <f>Table1[[#This Row],[Actual_Profit]]-Table1[[#This Row],[Budget_Profit]]</f>
        <v>-88</v>
      </c>
      <c r="M4234" s="5">
        <f>IF(
Table1[[#This Row],[Budget_Profit]]=0,
"",
IF(
Table1[[#This Row],[Budget_Profit]]&gt;0,
(Table1[[#This Row],[Actual_Profit]]-Table1[[#This Row],[Budget_Profit]])/Table1[[#This Row],[Budget_Profit]],
(Table1[[#This Row],[Actual_Profit]]-Table1[[#This Row],[Budget_Profit]])/ABS(Table1[[#This Row],[Budget_Profit]])
)
)</f>
        <v>-0.27500000000000002</v>
      </c>
      <c r="N4234" s="5" t="str">
        <f>IF(Table1[[#This Row],[Profit_Var]]&gt;=0, "Above Budget", "Below Budget")</f>
        <v>Below Budget</v>
      </c>
      <c r="O4234">
        <v>294</v>
      </c>
      <c r="P4234">
        <v>210</v>
      </c>
      <c r="Q4234">
        <f>Table1[[#This Row],[COGS]]-Table1[[#This Row],[Budget_COGS]]</f>
        <v>84</v>
      </c>
      <c r="R4234" s="5">
        <f>IF(
Table1[[#This Row],[Budget_COGS]]=0,
"",
IF(
Table1[[#This Row],[Budget_COGS]]&gt;0,
(Table1[[#This Row],[Budget_COGS]]-Table1[[#This Row],[COGS]]) / Table1[[#This Row],[Budget_COGS]],
(Table1[[#This Row],[Budget_COGS]]-Table1[[#This Row],[COGS]]) / ABS(Table1[[#This Row],[Budget_COGS]])
)
)</f>
        <v>-0.4</v>
      </c>
      <c r="S4234" s="5" t="str">
        <f>IF(Table1[[#This Row],[COGS _Var]]&gt;=0, "Above Budget", "Below Budget")</f>
        <v>Above Budget</v>
      </c>
      <c r="T4234">
        <f>Table1[[#This Row],[Actual_Sales]]-Table1[[#This Row],[COGS]]</f>
        <v>-263</v>
      </c>
      <c r="U4234">
        <v>-210</v>
      </c>
      <c r="V4234">
        <f>Table1[[#This Row],[Gross_Margin]]-Table1[[#This Row],[Budget_Margin]]</f>
        <v>-53</v>
      </c>
      <c r="W4234" s="5">
        <f>IF(
Table1[[#This Row],[Budget_Margin]]=0,
"",
IF(
Table1[[#This Row],[Budget_Margin]]&gt;0,
(Table1[[#This Row],[Gross_Margin]]-Table1[[#This Row],[Budget_Margin]]) / Table1[[#This Row],[Budget_Margin]],
(Table1[[#This Row],[Gross_Margin]]-Table1[[#This Row],[Budget_Margin]]) / ABS(Table1[[#This Row],[Budget_Margin]])
)
)</f>
        <v>-0.25238095238095237</v>
      </c>
      <c r="X4234" s="5" t="str">
        <f>IF(Table1[[#This Row],[Margin_Var]]&gt;=0, "Above Budget", "Below Budget")</f>
        <v>Below Budget</v>
      </c>
      <c r="Y4234" s="5">
        <f>IFERROR(Table1[[#This Row],[Gross_Margin]]/Table1[[#This Row],[Actual_Sales]],0)</f>
        <v>-8.4838709677419359</v>
      </c>
      <c r="Z4234" s="5">
        <f>Table1[[#This Row],[Actual_Profit]]/Table1[[#This Row],[Actual_Sales]]</f>
        <v>-13.161290322580646</v>
      </c>
      <c r="AA4234">
        <v>145</v>
      </c>
      <c r="AB4234" s="5">
        <f>IFERROR(Table1[[#This Row],[Expenses]]/Table1[[#This Row],[Actual_Sales]],0)</f>
        <v>4.67741935483871</v>
      </c>
      <c r="AC4234">
        <v>111</v>
      </c>
      <c r="AD4234">
        <v>8252</v>
      </c>
      <c r="AE4234" s="5">
        <f>IFERROR(Table1[[#This Row],[Inventory]]/Table1[[#This Row],[Actual_Sales]],0)</f>
        <v>266.19354838709677</v>
      </c>
    </row>
    <row r="4235" spans="1:31" x14ac:dyDescent="0.25">
      <c r="A4235">
        <v>2439</v>
      </c>
      <c r="B4235">
        <v>775</v>
      </c>
      <c r="C4235">
        <v>13</v>
      </c>
      <c r="D4235" s="2">
        <v>40575</v>
      </c>
      <c r="E4235">
        <v>25</v>
      </c>
      <c r="F4235">
        <v>0</v>
      </c>
      <c r="G4235">
        <f>Table1[[#This Row],[Actual_Sales]]-Table1[[#This Row],[Budget_Sales]]</f>
        <v>25</v>
      </c>
      <c r="H4235" s="5" t="str">
        <f>IF(
Table1[[#This Row],[Budget_Sales]]=0,
"",
IF(
Table1[[#This Row],[Budget_Sales]]&gt;0,
(Table1[[#This Row],[Actual_Sales]]-Table1[[#This Row],[Budget_Sales]])/Table1[[#This Row],[Budget_Sales]],
(Table1[[#This Row],[Actual_Sales]]-Table1[[#This Row],[Budget_Sales]])/ABS(Table1[[#This Row],[Budget_Sales]])
)
)</f>
        <v/>
      </c>
      <c r="I4235" s="5" t="str">
        <f>IF(Table1[[#This Row],[Sales_Var]]&gt;=0,"Above Budget","Below Budget")</f>
        <v>Above Budget</v>
      </c>
      <c r="J4235">
        <f>Table1[[#This Row],[Actual_Sales]]-(Table1[[#This Row],[COGS]]+Table1[[#This Row],[Expenses]])</f>
        <v>-340</v>
      </c>
      <c r="K4235">
        <v>-220</v>
      </c>
      <c r="L4235">
        <f>Table1[[#This Row],[Actual_Profit]]-Table1[[#This Row],[Budget_Profit]]</f>
        <v>-120</v>
      </c>
      <c r="M4235" s="5">
        <f>IF(
Table1[[#This Row],[Budget_Profit]]=0,
"",
IF(
Table1[[#This Row],[Budget_Profit]]&gt;0,
(Table1[[#This Row],[Actual_Profit]]-Table1[[#This Row],[Budget_Profit]])/Table1[[#This Row],[Budget_Profit]],
(Table1[[#This Row],[Actual_Profit]]-Table1[[#This Row],[Budget_Profit]])/ABS(Table1[[#This Row],[Budget_Profit]])
)
)</f>
        <v>-0.54545454545454541</v>
      </c>
      <c r="N4235" s="5" t="str">
        <f>IF(Table1[[#This Row],[Profit_Var]]&gt;=0, "Above Budget", "Below Budget")</f>
        <v>Below Budget</v>
      </c>
      <c r="O4235">
        <v>240</v>
      </c>
      <c r="P4235">
        <v>150</v>
      </c>
      <c r="Q4235">
        <f>Table1[[#This Row],[COGS]]-Table1[[#This Row],[Budget_COGS]]</f>
        <v>90</v>
      </c>
      <c r="R4235" s="5">
        <f>IF(
Table1[[#This Row],[Budget_COGS]]=0,
"",
IF(
Table1[[#This Row],[Budget_COGS]]&gt;0,
(Table1[[#This Row],[Budget_COGS]]-Table1[[#This Row],[COGS]]) / Table1[[#This Row],[Budget_COGS]],
(Table1[[#This Row],[Budget_COGS]]-Table1[[#This Row],[COGS]]) / ABS(Table1[[#This Row],[Budget_COGS]])
)
)</f>
        <v>-0.6</v>
      </c>
      <c r="S4235" s="5" t="str">
        <f>IF(Table1[[#This Row],[COGS _Var]]&gt;=0, "Above Budget", "Below Budget")</f>
        <v>Above Budget</v>
      </c>
      <c r="T4235">
        <f>Table1[[#This Row],[Actual_Sales]]-Table1[[#This Row],[COGS]]</f>
        <v>-215</v>
      </c>
      <c r="U4235">
        <v>-150</v>
      </c>
      <c r="V4235">
        <f>Table1[[#This Row],[Gross_Margin]]-Table1[[#This Row],[Budget_Margin]]</f>
        <v>-65</v>
      </c>
      <c r="W4235" s="5">
        <f>IF(
Table1[[#This Row],[Budget_Margin]]=0,
"",
IF(
Table1[[#This Row],[Budget_Margin]]&gt;0,
(Table1[[#This Row],[Gross_Margin]]-Table1[[#This Row],[Budget_Margin]]) / Table1[[#This Row],[Budget_Margin]],
(Table1[[#This Row],[Gross_Margin]]-Table1[[#This Row],[Budget_Margin]]) / ABS(Table1[[#This Row],[Budget_Margin]])
)
)</f>
        <v>-0.43333333333333335</v>
      </c>
      <c r="X4235" s="5" t="str">
        <f>IF(Table1[[#This Row],[Margin_Var]]&gt;=0, "Above Budget", "Below Budget")</f>
        <v>Below Budget</v>
      </c>
      <c r="Y4235" s="5">
        <f>IFERROR(Table1[[#This Row],[Gross_Margin]]/Table1[[#This Row],[Actual_Sales]],0)</f>
        <v>-8.6</v>
      </c>
      <c r="Z4235" s="5">
        <f>Table1[[#This Row],[Actual_Profit]]/Table1[[#This Row],[Actual_Sales]]</f>
        <v>-13.6</v>
      </c>
      <c r="AA4235">
        <v>125</v>
      </c>
      <c r="AB4235" s="5">
        <f>IFERROR(Table1[[#This Row],[Expenses]]/Table1[[#This Row],[Actual_Sales]],0)</f>
        <v>5</v>
      </c>
      <c r="AC4235">
        <v>91</v>
      </c>
      <c r="AD4235">
        <v>1937</v>
      </c>
      <c r="AE4235" s="5">
        <f>IFERROR(Table1[[#This Row],[Inventory]]/Table1[[#This Row],[Actual_Sales]],0)</f>
        <v>77.48</v>
      </c>
    </row>
    <row r="4236" spans="1:31" x14ac:dyDescent="0.25">
      <c r="A4236">
        <v>3332</v>
      </c>
      <c r="B4236">
        <v>775</v>
      </c>
      <c r="C4236">
        <v>13</v>
      </c>
      <c r="D4236" s="2">
        <v>40725</v>
      </c>
      <c r="E4236">
        <v>27</v>
      </c>
      <c r="F4236">
        <v>0</v>
      </c>
      <c r="G4236">
        <f>Table1[[#This Row],[Actual_Sales]]-Table1[[#This Row],[Budget_Sales]]</f>
        <v>27</v>
      </c>
      <c r="H4236" s="5" t="str">
        <f>IF(
Table1[[#This Row],[Budget_Sales]]=0,
"",
IF(
Table1[[#This Row],[Budget_Sales]]&gt;0,
(Table1[[#This Row],[Actual_Sales]]-Table1[[#This Row],[Budget_Sales]])/Table1[[#This Row],[Budget_Sales]],
(Table1[[#This Row],[Actual_Sales]]-Table1[[#This Row],[Budget_Sales]])/ABS(Table1[[#This Row],[Budget_Sales]])
)
)</f>
        <v/>
      </c>
      <c r="I4236" s="5" t="str">
        <f>IF(Table1[[#This Row],[Sales_Var]]&gt;=0,"Above Budget","Below Budget")</f>
        <v>Above Budget</v>
      </c>
      <c r="J4236">
        <f>Table1[[#This Row],[Actual_Sales]]-(Table1[[#This Row],[COGS]]+Table1[[#This Row],[Expenses]])</f>
        <v>-369</v>
      </c>
      <c r="K4236">
        <v>-250</v>
      </c>
      <c r="L4236">
        <f>Table1[[#This Row],[Actual_Profit]]-Table1[[#This Row],[Budget_Profit]]</f>
        <v>-119</v>
      </c>
      <c r="M4236" s="5">
        <f>IF(
Table1[[#This Row],[Budget_Profit]]=0,
"",
IF(
Table1[[#This Row],[Budget_Profit]]&gt;0,
(Table1[[#This Row],[Actual_Profit]]-Table1[[#This Row],[Budget_Profit]])/Table1[[#This Row],[Budget_Profit]],
(Table1[[#This Row],[Actual_Profit]]-Table1[[#This Row],[Budget_Profit]])/ABS(Table1[[#This Row],[Budget_Profit]])
)
)</f>
        <v>-0.47599999999999998</v>
      </c>
      <c r="N4236" s="5" t="str">
        <f>IF(Table1[[#This Row],[Profit_Var]]&gt;=0, "Above Budget", "Below Budget")</f>
        <v>Below Budget</v>
      </c>
      <c r="O4236">
        <v>270</v>
      </c>
      <c r="P4236">
        <v>170</v>
      </c>
      <c r="Q4236">
        <f>Table1[[#This Row],[COGS]]-Table1[[#This Row],[Budget_COGS]]</f>
        <v>100</v>
      </c>
      <c r="R4236" s="5">
        <f>IF(
Table1[[#This Row],[Budget_COGS]]=0,
"",
IF(
Table1[[#This Row],[Budget_COGS]]&gt;0,
(Table1[[#This Row],[Budget_COGS]]-Table1[[#This Row],[COGS]]) / Table1[[#This Row],[Budget_COGS]],
(Table1[[#This Row],[Budget_COGS]]-Table1[[#This Row],[COGS]]) / ABS(Table1[[#This Row],[Budget_COGS]])
)
)</f>
        <v>-0.58823529411764708</v>
      </c>
      <c r="S4236" s="5" t="str">
        <f>IF(Table1[[#This Row],[COGS _Var]]&gt;=0, "Above Budget", "Below Budget")</f>
        <v>Above Budget</v>
      </c>
      <c r="T4236">
        <f>Table1[[#This Row],[Actual_Sales]]-Table1[[#This Row],[COGS]]</f>
        <v>-243</v>
      </c>
      <c r="U4236">
        <v>-170</v>
      </c>
      <c r="V4236">
        <f>Table1[[#This Row],[Gross_Margin]]-Table1[[#This Row],[Budget_Margin]]</f>
        <v>-73</v>
      </c>
      <c r="W4236" s="5">
        <f>IF(
Table1[[#This Row],[Budget_Margin]]=0,
"",
IF(
Table1[[#This Row],[Budget_Margin]]&gt;0,
(Table1[[#This Row],[Gross_Margin]]-Table1[[#This Row],[Budget_Margin]]) / Table1[[#This Row],[Budget_Margin]],
(Table1[[#This Row],[Gross_Margin]]-Table1[[#This Row],[Budget_Margin]]) / ABS(Table1[[#This Row],[Budget_Margin]])
)
)</f>
        <v>-0.42941176470588233</v>
      </c>
      <c r="X4236" s="5" t="str">
        <f>IF(Table1[[#This Row],[Margin_Var]]&gt;=0, "Above Budget", "Below Budget")</f>
        <v>Below Budget</v>
      </c>
      <c r="Y4236" s="5">
        <f>IFERROR(Table1[[#This Row],[Gross_Margin]]/Table1[[#This Row],[Actual_Sales]],0)</f>
        <v>-9</v>
      </c>
      <c r="Z4236" s="5">
        <f>Table1[[#This Row],[Actual_Profit]]/Table1[[#This Row],[Actual_Sales]]</f>
        <v>-13.666666666666666</v>
      </c>
      <c r="AA4236">
        <v>126</v>
      </c>
      <c r="AB4236" s="5">
        <f>IFERROR(Table1[[#This Row],[Expenses]]/Table1[[#This Row],[Actual_Sales]],0)</f>
        <v>4.666666666666667</v>
      </c>
      <c r="AC4236">
        <v>102</v>
      </c>
      <c r="AD4236">
        <v>5230</v>
      </c>
      <c r="AE4236" s="5">
        <f>IFERROR(Table1[[#This Row],[Inventory]]/Table1[[#This Row],[Actual_Sales]],0)</f>
        <v>193.7037037037037</v>
      </c>
    </row>
    <row r="4237" spans="1:31" x14ac:dyDescent="0.25">
      <c r="A4237">
        <v>1174</v>
      </c>
      <c r="B4237">
        <v>702</v>
      </c>
      <c r="C4237">
        <v>13</v>
      </c>
      <c r="D4237" s="2">
        <v>40360</v>
      </c>
      <c r="E4237">
        <v>27</v>
      </c>
      <c r="F4237">
        <v>0</v>
      </c>
      <c r="G4237">
        <f>Table1[[#This Row],[Actual_Sales]]-Table1[[#This Row],[Budget_Sales]]</f>
        <v>27</v>
      </c>
      <c r="H4237" s="5" t="str">
        <f>IF(
Table1[[#This Row],[Budget_Sales]]=0,
"",
IF(
Table1[[#This Row],[Budget_Sales]]&gt;0,
(Table1[[#This Row],[Actual_Sales]]-Table1[[#This Row],[Budget_Sales]])/Table1[[#This Row],[Budget_Sales]],
(Table1[[#This Row],[Actual_Sales]]-Table1[[#This Row],[Budget_Sales]])/ABS(Table1[[#This Row],[Budget_Sales]])
)
)</f>
        <v/>
      </c>
      <c r="I4237" s="5" t="str">
        <f>IF(Table1[[#This Row],[Sales_Var]]&gt;=0,"Above Budget","Below Budget")</f>
        <v>Above Budget</v>
      </c>
      <c r="J4237">
        <f>Table1[[#This Row],[Actual_Sales]]-(Table1[[#This Row],[COGS]]+Table1[[#This Row],[Expenses]])</f>
        <v>-378</v>
      </c>
      <c r="K4237">
        <v>-250</v>
      </c>
      <c r="L4237">
        <f>Table1[[#This Row],[Actual_Profit]]-Table1[[#This Row],[Budget_Profit]]</f>
        <v>-128</v>
      </c>
      <c r="M4237" s="5">
        <f>IF(
Table1[[#This Row],[Budget_Profit]]=0,
"",
IF(
Table1[[#This Row],[Budget_Profit]]&gt;0,
(Table1[[#This Row],[Actual_Profit]]-Table1[[#This Row],[Budget_Profit]])/Table1[[#This Row],[Budget_Profit]],
(Table1[[#This Row],[Actual_Profit]]-Table1[[#This Row],[Budget_Profit]])/ABS(Table1[[#This Row],[Budget_Profit]])
)
)</f>
        <v>-0.51200000000000001</v>
      </c>
      <c r="N4237" s="5" t="str">
        <f>IF(Table1[[#This Row],[Profit_Var]]&gt;=0, "Above Budget", "Below Budget")</f>
        <v>Below Budget</v>
      </c>
      <c r="O4237">
        <v>270</v>
      </c>
      <c r="P4237">
        <v>170</v>
      </c>
      <c r="Q4237">
        <f>Table1[[#This Row],[COGS]]-Table1[[#This Row],[Budget_COGS]]</f>
        <v>100</v>
      </c>
      <c r="R4237" s="5">
        <f>IF(
Table1[[#This Row],[Budget_COGS]]=0,
"",
IF(
Table1[[#This Row],[Budget_COGS]]&gt;0,
(Table1[[#This Row],[Budget_COGS]]-Table1[[#This Row],[COGS]]) / Table1[[#This Row],[Budget_COGS]],
(Table1[[#This Row],[Budget_COGS]]-Table1[[#This Row],[COGS]]) / ABS(Table1[[#This Row],[Budget_COGS]])
)
)</f>
        <v>-0.58823529411764708</v>
      </c>
      <c r="S4237" s="5" t="str">
        <f>IF(Table1[[#This Row],[COGS _Var]]&gt;=0, "Above Budget", "Below Budget")</f>
        <v>Above Budget</v>
      </c>
      <c r="T4237">
        <f>Table1[[#This Row],[Actual_Sales]]-Table1[[#This Row],[COGS]]</f>
        <v>-243</v>
      </c>
      <c r="U4237">
        <v>-170</v>
      </c>
      <c r="V4237">
        <f>Table1[[#This Row],[Gross_Margin]]-Table1[[#This Row],[Budget_Margin]]</f>
        <v>-73</v>
      </c>
      <c r="W4237" s="5">
        <f>IF(
Table1[[#This Row],[Budget_Margin]]=0,
"",
IF(
Table1[[#This Row],[Budget_Margin]]&gt;0,
(Table1[[#This Row],[Gross_Margin]]-Table1[[#This Row],[Budget_Margin]]) / Table1[[#This Row],[Budget_Margin]],
(Table1[[#This Row],[Gross_Margin]]-Table1[[#This Row],[Budget_Margin]]) / ABS(Table1[[#This Row],[Budget_Margin]])
)
)</f>
        <v>-0.42941176470588233</v>
      </c>
      <c r="X4237" s="5" t="str">
        <f>IF(Table1[[#This Row],[Margin_Var]]&gt;=0, "Above Budget", "Below Budget")</f>
        <v>Below Budget</v>
      </c>
      <c r="Y4237" s="5">
        <f>IFERROR(Table1[[#This Row],[Gross_Margin]]/Table1[[#This Row],[Actual_Sales]],0)</f>
        <v>-9</v>
      </c>
      <c r="Z4237" s="5">
        <f>Table1[[#This Row],[Actual_Profit]]/Table1[[#This Row],[Actual_Sales]]</f>
        <v>-14</v>
      </c>
      <c r="AA4237">
        <v>135</v>
      </c>
      <c r="AB4237" s="5">
        <f>IFERROR(Table1[[#This Row],[Expenses]]/Table1[[#This Row],[Actual_Sales]],0)</f>
        <v>5</v>
      </c>
      <c r="AC4237">
        <v>102</v>
      </c>
      <c r="AD4237">
        <v>5230</v>
      </c>
      <c r="AE4237" s="5">
        <f>IFERROR(Table1[[#This Row],[Inventory]]/Table1[[#This Row],[Actual_Sales]],0)</f>
        <v>193.7037037037037</v>
      </c>
    </row>
    <row r="4238" spans="1:31" x14ac:dyDescent="0.25">
      <c r="A4238">
        <v>647</v>
      </c>
      <c r="B4238">
        <v>702</v>
      </c>
      <c r="C4238">
        <v>13</v>
      </c>
      <c r="D4238" s="2">
        <v>40269</v>
      </c>
      <c r="E4238">
        <v>26</v>
      </c>
      <c r="F4238">
        <v>0</v>
      </c>
      <c r="G4238">
        <f>Table1[[#This Row],[Actual_Sales]]-Table1[[#This Row],[Budget_Sales]]</f>
        <v>26</v>
      </c>
      <c r="H4238" s="5" t="str">
        <f>IF(
Table1[[#This Row],[Budget_Sales]]=0,
"",
IF(
Table1[[#This Row],[Budget_Sales]]&gt;0,
(Table1[[#This Row],[Actual_Sales]]-Table1[[#This Row],[Budget_Sales]])/Table1[[#This Row],[Budget_Sales]],
(Table1[[#This Row],[Actual_Sales]]-Table1[[#This Row],[Budget_Sales]])/ABS(Table1[[#This Row],[Budget_Sales]])
)
)</f>
        <v/>
      </c>
      <c r="I4238" s="5" t="str">
        <f>IF(Table1[[#This Row],[Sales_Var]]&gt;=0,"Above Budget","Below Budget")</f>
        <v>Above Budget</v>
      </c>
      <c r="J4238">
        <f>Table1[[#This Row],[Actual_Sales]]-(Table1[[#This Row],[COGS]]+Table1[[#This Row],[Expenses]])</f>
        <v>-365</v>
      </c>
      <c r="K4238">
        <v>-250</v>
      </c>
      <c r="L4238">
        <f>Table1[[#This Row],[Actual_Profit]]-Table1[[#This Row],[Budget_Profit]]</f>
        <v>-115</v>
      </c>
      <c r="M4238" s="5">
        <f>IF(
Table1[[#This Row],[Budget_Profit]]=0,
"",
IF(
Table1[[#This Row],[Budget_Profit]]&gt;0,
(Table1[[#This Row],[Actual_Profit]]-Table1[[#This Row],[Budget_Profit]])/Table1[[#This Row],[Budget_Profit]],
(Table1[[#This Row],[Actual_Profit]]-Table1[[#This Row],[Budget_Profit]])/ABS(Table1[[#This Row],[Budget_Profit]])
)
)</f>
        <v>-0.46</v>
      </c>
      <c r="N4238" s="5" t="str">
        <f>IF(Table1[[#This Row],[Profit_Var]]&gt;=0, "Above Budget", "Below Budget")</f>
        <v>Below Budget</v>
      </c>
      <c r="O4238">
        <v>260</v>
      </c>
      <c r="P4238">
        <v>170</v>
      </c>
      <c r="Q4238">
        <f>Table1[[#This Row],[COGS]]-Table1[[#This Row],[Budget_COGS]]</f>
        <v>90</v>
      </c>
      <c r="R4238" s="5">
        <f>IF(
Table1[[#This Row],[Budget_COGS]]=0,
"",
IF(
Table1[[#This Row],[Budget_COGS]]&gt;0,
(Table1[[#This Row],[Budget_COGS]]-Table1[[#This Row],[COGS]]) / Table1[[#This Row],[Budget_COGS]],
(Table1[[#This Row],[Budget_COGS]]-Table1[[#This Row],[COGS]]) / ABS(Table1[[#This Row],[Budget_COGS]])
)
)</f>
        <v>-0.52941176470588236</v>
      </c>
      <c r="S4238" s="5" t="str">
        <f>IF(Table1[[#This Row],[COGS _Var]]&gt;=0, "Above Budget", "Below Budget")</f>
        <v>Above Budget</v>
      </c>
      <c r="T4238">
        <f>Table1[[#This Row],[Actual_Sales]]-Table1[[#This Row],[COGS]]</f>
        <v>-234</v>
      </c>
      <c r="U4238">
        <v>-170</v>
      </c>
      <c r="V4238">
        <f>Table1[[#This Row],[Gross_Margin]]-Table1[[#This Row],[Budget_Margin]]</f>
        <v>-64</v>
      </c>
      <c r="W4238" s="5">
        <f>IF(
Table1[[#This Row],[Budget_Margin]]=0,
"",
IF(
Table1[[#This Row],[Budget_Margin]]&gt;0,
(Table1[[#This Row],[Gross_Margin]]-Table1[[#This Row],[Budget_Margin]]) / Table1[[#This Row],[Budget_Margin]],
(Table1[[#This Row],[Gross_Margin]]-Table1[[#This Row],[Budget_Margin]]) / ABS(Table1[[#This Row],[Budget_Margin]])
)
)</f>
        <v>-0.37647058823529411</v>
      </c>
      <c r="X4238" s="5" t="str">
        <f>IF(Table1[[#This Row],[Margin_Var]]&gt;=0, "Above Budget", "Below Budget")</f>
        <v>Below Budget</v>
      </c>
      <c r="Y4238" s="5">
        <f>IFERROR(Table1[[#This Row],[Gross_Margin]]/Table1[[#This Row],[Actual_Sales]],0)</f>
        <v>-9</v>
      </c>
      <c r="Z4238" s="5">
        <f>Table1[[#This Row],[Actual_Profit]]/Table1[[#This Row],[Actual_Sales]]</f>
        <v>-14.038461538461538</v>
      </c>
      <c r="AA4238">
        <v>131</v>
      </c>
      <c r="AB4238" s="5">
        <f>IFERROR(Table1[[#This Row],[Expenses]]/Table1[[#This Row],[Actual_Sales]],0)</f>
        <v>5.0384615384615383</v>
      </c>
      <c r="AC4238">
        <v>98</v>
      </c>
      <c r="AD4238">
        <v>3049</v>
      </c>
      <c r="AE4238" s="5">
        <f>IFERROR(Table1[[#This Row],[Inventory]]/Table1[[#This Row],[Actual_Sales]],0)</f>
        <v>117.26923076923077</v>
      </c>
    </row>
    <row r="4239" spans="1:31" x14ac:dyDescent="0.25">
      <c r="A4239">
        <v>283</v>
      </c>
      <c r="B4239">
        <v>702</v>
      </c>
      <c r="C4239">
        <v>13</v>
      </c>
      <c r="D4239" s="2">
        <v>40210</v>
      </c>
      <c r="E4239">
        <v>23</v>
      </c>
      <c r="F4239">
        <v>0</v>
      </c>
      <c r="G4239">
        <f>Table1[[#This Row],[Actual_Sales]]-Table1[[#This Row],[Budget_Sales]]</f>
        <v>23</v>
      </c>
      <c r="H4239" s="5" t="str">
        <f>IF(
Table1[[#This Row],[Budget_Sales]]=0,
"",
IF(
Table1[[#This Row],[Budget_Sales]]&gt;0,
(Table1[[#This Row],[Actual_Sales]]-Table1[[#This Row],[Budget_Sales]])/Table1[[#This Row],[Budget_Sales]],
(Table1[[#This Row],[Actual_Sales]]-Table1[[#This Row],[Budget_Sales]])/ABS(Table1[[#This Row],[Budget_Sales]])
)
)</f>
        <v/>
      </c>
      <c r="I4239" s="5" t="str">
        <f>IF(Table1[[#This Row],[Sales_Var]]&gt;=0,"Above Budget","Below Budget")</f>
        <v>Above Budget</v>
      </c>
      <c r="J4239">
        <f>Table1[[#This Row],[Actual_Sales]]-(Table1[[#This Row],[COGS]]+Table1[[#This Row],[Expenses]])</f>
        <v>-342</v>
      </c>
      <c r="K4239">
        <v>-220</v>
      </c>
      <c r="L4239">
        <f>Table1[[#This Row],[Actual_Profit]]-Table1[[#This Row],[Budget_Profit]]</f>
        <v>-122</v>
      </c>
      <c r="M4239" s="5">
        <f>IF(
Table1[[#This Row],[Budget_Profit]]=0,
"",
IF(
Table1[[#This Row],[Budget_Profit]]&gt;0,
(Table1[[#This Row],[Actual_Profit]]-Table1[[#This Row],[Budget_Profit]])/Table1[[#This Row],[Budget_Profit]],
(Table1[[#This Row],[Actual_Profit]]-Table1[[#This Row],[Budget_Profit]])/ABS(Table1[[#This Row],[Budget_Profit]])
)
)</f>
        <v>-0.55454545454545456</v>
      </c>
      <c r="N4239" s="5" t="str">
        <f>IF(Table1[[#This Row],[Profit_Var]]&gt;=0, "Above Budget", "Below Budget")</f>
        <v>Below Budget</v>
      </c>
      <c r="O4239">
        <v>240</v>
      </c>
      <c r="P4239">
        <v>150</v>
      </c>
      <c r="Q4239">
        <f>Table1[[#This Row],[COGS]]-Table1[[#This Row],[Budget_COGS]]</f>
        <v>90</v>
      </c>
      <c r="R4239" s="5">
        <f>IF(
Table1[[#This Row],[Budget_COGS]]=0,
"",
IF(
Table1[[#This Row],[Budget_COGS]]&gt;0,
(Table1[[#This Row],[Budget_COGS]]-Table1[[#This Row],[COGS]]) / Table1[[#This Row],[Budget_COGS]],
(Table1[[#This Row],[Budget_COGS]]-Table1[[#This Row],[COGS]]) / ABS(Table1[[#This Row],[Budget_COGS]])
)
)</f>
        <v>-0.6</v>
      </c>
      <c r="S4239" s="5" t="str">
        <f>IF(Table1[[#This Row],[COGS _Var]]&gt;=0, "Above Budget", "Below Budget")</f>
        <v>Above Budget</v>
      </c>
      <c r="T4239">
        <f>Table1[[#This Row],[Actual_Sales]]-Table1[[#This Row],[COGS]]</f>
        <v>-217</v>
      </c>
      <c r="U4239">
        <v>-150</v>
      </c>
      <c r="V4239">
        <f>Table1[[#This Row],[Gross_Margin]]-Table1[[#This Row],[Budget_Margin]]</f>
        <v>-67</v>
      </c>
      <c r="W4239" s="5">
        <f>IF(
Table1[[#This Row],[Budget_Margin]]=0,
"",
IF(
Table1[[#This Row],[Budget_Margin]]&gt;0,
(Table1[[#This Row],[Gross_Margin]]-Table1[[#This Row],[Budget_Margin]]) / Table1[[#This Row],[Budget_Margin]],
(Table1[[#This Row],[Gross_Margin]]-Table1[[#This Row],[Budget_Margin]]) / ABS(Table1[[#This Row],[Budget_Margin]])
)
)</f>
        <v>-0.44666666666666666</v>
      </c>
      <c r="X4239" s="5" t="str">
        <f>IF(Table1[[#This Row],[Margin_Var]]&gt;=0, "Above Budget", "Below Budget")</f>
        <v>Below Budget</v>
      </c>
      <c r="Y4239" s="5">
        <f>IFERROR(Table1[[#This Row],[Gross_Margin]]/Table1[[#This Row],[Actual_Sales]],0)</f>
        <v>-9.4347826086956523</v>
      </c>
      <c r="Z4239" s="5">
        <f>Table1[[#This Row],[Actual_Profit]]/Table1[[#This Row],[Actual_Sales]]</f>
        <v>-14.869565217391305</v>
      </c>
      <c r="AA4239">
        <v>125</v>
      </c>
      <c r="AB4239" s="5">
        <f>IFERROR(Table1[[#This Row],[Expenses]]/Table1[[#This Row],[Actual_Sales]],0)</f>
        <v>5.4347826086956523</v>
      </c>
      <c r="AC4239">
        <v>91</v>
      </c>
      <c r="AD4239">
        <v>1937</v>
      </c>
      <c r="AE4239" s="5">
        <f>IFERROR(Table1[[#This Row],[Inventory]]/Table1[[#This Row],[Actual_Sales]],0)</f>
        <v>84.217391304347828</v>
      </c>
    </row>
    <row r="4240" spans="1:31" x14ac:dyDescent="0.25">
      <c r="A4240">
        <v>3831</v>
      </c>
      <c r="B4240">
        <v>702</v>
      </c>
      <c r="C4240">
        <v>13</v>
      </c>
      <c r="D4240" s="2">
        <v>40817</v>
      </c>
      <c r="E4240">
        <v>22</v>
      </c>
      <c r="F4240">
        <v>0</v>
      </c>
      <c r="G4240">
        <f>Table1[[#This Row],[Actual_Sales]]-Table1[[#This Row],[Budget_Sales]]</f>
        <v>22</v>
      </c>
      <c r="H4240" s="5" t="str">
        <f>IF(
Table1[[#This Row],[Budget_Sales]]=0,
"",
IF(
Table1[[#This Row],[Budget_Sales]]&gt;0,
(Table1[[#This Row],[Actual_Sales]]-Table1[[#This Row],[Budget_Sales]])/Table1[[#This Row],[Budget_Sales]],
(Table1[[#This Row],[Actual_Sales]]-Table1[[#This Row],[Budget_Sales]])/ABS(Table1[[#This Row],[Budget_Sales]])
)
)</f>
        <v/>
      </c>
      <c r="I4240" s="5" t="str">
        <f>IF(Table1[[#This Row],[Sales_Var]]&gt;=0,"Above Budget","Below Budget")</f>
        <v>Above Budget</v>
      </c>
      <c r="J4240">
        <f>Table1[[#This Row],[Actual_Sales]]-(Table1[[#This Row],[COGS]]+Table1[[#This Row],[Expenses]])</f>
        <v>-362</v>
      </c>
      <c r="K4240">
        <v>-170</v>
      </c>
      <c r="L4240">
        <f>Table1[[#This Row],[Actual_Profit]]-Table1[[#This Row],[Budget_Profit]]</f>
        <v>-192</v>
      </c>
      <c r="M4240" s="5">
        <f>IF(
Table1[[#This Row],[Budget_Profit]]=0,
"",
IF(
Table1[[#This Row],[Budget_Profit]]&gt;0,
(Table1[[#This Row],[Actual_Profit]]-Table1[[#This Row],[Budget_Profit]])/Table1[[#This Row],[Budget_Profit]],
(Table1[[#This Row],[Actual_Profit]]-Table1[[#This Row],[Budget_Profit]])/ABS(Table1[[#This Row],[Budget_Profit]])
)
)</f>
        <v>-1.1294117647058823</v>
      </c>
      <c r="N4240" s="5" t="str">
        <f>IF(Table1[[#This Row],[Profit_Var]]&gt;=0, "Above Budget", "Below Budget")</f>
        <v>Below Budget</v>
      </c>
      <c r="O4240">
        <v>255</v>
      </c>
      <c r="P4240">
        <v>110</v>
      </c>
      <c r="Q4240">
        <f>Table1[[#This Row],[COGS]]-Table1[[#This Row],[Budget_COGS]]</f>
        <v>145</v>
      </c>
      <c r="R4240" s="5">
        <f>IF(
Table1[[#This Row],[Budget_COGS]]=0,
"",
IF(
Table1[[#This Row],[Budget_COGS]]&gt;0,
(Table1[[#This Row],[Budget_COGS]]-Table1[[#This Row],[COGS]]) / Table1[[#This Row],[Budget_COGS]],
(Table1[[#This Row],[Budget_COGS]]-Table1[[#This Row],[COGS]]) / ABS(Table1[[#This Row],[Budget_COGS]])
)
)</f>
        <v>-1.3181818181818181</v>
      </c>
      <c r="S4240" s="5" t="str">
        <f>IF(Table1[[#This Row],[COGS _Var]]&gt;=0, "Above Budget", "Below Budget")</f>
        <v>Above Budget</v>
      </c>
      <c r="T4240">
        <f>Table1[[#This Row],[Actual_Sales]]-Table1[[#This Row],[COGS]]</f>
        <v>-233</v>
      </c>
      <c r="U4240">
        <v>-110</v>
      </c>
      <c r="V4240">
        <f>Table1[[#This Row],[Gross_Margin]]-Table1[[#This Row],[Budget_Margin]]</f>
        <v>-123</v>
      </c>
      <c r="W4240" s="5">
        <f>IF(
Table1[[#This Row],[Budget_Margin]]=0,
"",
IF(
Table1[[#This Row],[Budget_Margin]]&gt;0,
(Table1[[#This Row],[Gross_Margin]]-Table1[[#This Row],[Budget_Margin]]) / Table1[[#This Row],[Budget_Margin]],
(Table1[[#This Row],[Gross_Margin]]-Table1[[#This Row],[Budget_Margin]]) / ABS(Table1[[#This Row],[Budget_Margin]])
)
)</f>
        <v>-1.1181818181818182</v>
      </c>
      <c r="X4240" s="5" t="str">
        <f>IF(Table1[[#This Row],[Margin_Var]]&gt;=0, "Above Budget", "Below Budget")</f>
        <v>Below Budget</v>
      </c>
      <c r="Y4240" s="5">
        <f>IFERROR(Table1[[#This Row],[Gross_Margin]]/Table1[[#This Row],[Actual_Sales]],0)</f>
        <v>-10.590909090909092</v>
      </c>
      <c r="Z4240" s="5">
        <f>Table1[[#This Row],[Actual_Profit]]/Table1[[#This Row],[Actual_Sales]]</f>
        <v>-16.454545454545453</v>
      </c>
      <c r="AA4240">
        <v>129</v>
      </c>
      <c r="AB4240" s="5">
        <f>IFERROR(Table1[[#This Row],[Expenses]]/Table1[[#This Row],[Actual_Sales]],0)</f>
        <v>5.8636363636363633</v>
      </c>
      <c r="AC4240">
        <v>96</v>
      </c>
      <c r="AD4240">
        <v>7058</v>
      </c>
      <c r="AE4240" s="5">
        <f>IFERROR(Table1[[#This Row],[Inventory]]/Table1[[#This Row],[Actual_Sales]],0)</f>
        <v>320.81818181818181</v>
      </c>
    </row>
    <row r="4241" spans="1:31" x14ac:dyDescent="0.25">
      <c r="A4241">
        <v>1699</v>
      </c>
      <c r="B4241">
        <v>702</v>
      </c>
      <c r="C4241">
        <v>13</v>
      </c>
      <c r="D4241" s="2">
        <v>40452</v>
      </c>
      <c r="E4241">
        <v>21</v>
      </c>
      <c r="F4241">
        <v>0</v>
      </c>
      <c r="G4241">
        <f>Table1[[#This Row],[Actual_Sales]]-Table1[[#This Row],[Budget_Sales]]</f>
        <v>21</v>
      </c>
      <c r="H4241" s="5" t="str">
        <f>IF(
Table1[[#This Row],[Budget_Sales]]=0,
"",
IF(
Table1[[#This Row],[Budget_Sales]]&gt;0,
(Table1[[#This Row],[Actual_Sales]]-Table1[[#This Row],[Budget_Sales]])/Table1[[#This Row],[Budget_Sales]],
(Table1[[#This Row],[Actual_Sales]]-Table1[[#This Row],[Budget_Sales]])/ABS(Table1[[#This Row],[Budget_Sales]])
)
)</f>
        <v/>
      </c>
      <c r="I4241" s="5" t="str">
        <f>IF(Table1[[#This Row],[Sales_Var]]&gt;=0,"Above Budget","Below Budget")</f>
        <v>Above Budget</v>
      </c>
      <c r="J4241">
        <f>Table1[[#This Row],[Actual_Sales]]-(Table1[[#This Row],[COGS]]+Table1[[#This Row],[Expenses]])</f>
        <v>-363</v>
      </c>
      <c r="K4241">
        <v>-170</v>
      </c>
      <c r="L4241">
        <f>Table1[[#This Row],[Actual_Profit]]-Table1[[#This Row],[Budget_Profit]]</f>
        <v>-193</v>
      </c>
      <c r="M4241" s="5">
        <f>IF(
Table1[[#This Row],[Budget_Profit]]=0,
"",
IF(
Table1[[#This Row],[Budget_Profit]]&gt;0,
(Table1[[#This Row],[Actual_Profit]]-Table1[[#This Row],[Budget_Profit]])/Table1[[#This Row],[Budget_Profit]],
(Table1[[#This Row],[Actual_Profit]]-Table1[[#This Row],[Budget_Profit]])/ABS(Table1[[#This Row],[Budget_Profit]])
)
)</f>
        <v>-1.1352941176470588</v>
      </c>
      <c r="N4241" s="5" t="str">
        <f>IF(Table1[[#This Row],[Profit_Var]]&gt;=0, "Above Budget", "Below Budget")</f>
        <v>Below Budget</v>
      </c>
      <c r="O4241">
        <v>255</v>
      </c>
      <c r="P4241">
        <v>110</v>
      </c>
      <c r="Q4241">
        <f>Table1[[#This Row],[COGS]]-Table1[[#This Row],[Budget_COGS]]</f>
        <v>145</v>
      </c>
      <c r="R4241" s="5">
        <f>IF(
Table1[[#This Row],[Budget_COGS]]=0,
"",
IF(
Table1[[#This Row],[Budget_COGS]]&gt;0,
(Table1[[#This Row],[Budget_COGS]]-Table1[[#This Row],[COGS]]) / Table1[[#This Row],[Budget_COGS]],
(Table1[[#This Row],[Budget_COGS]]-Table1[[#This Row],[COGS]]) / ABS(Table1[[#This Row],[Budget_COGS]])
)
)</f>
        <v>-1.3181818181818181</v>
      </c>
      <c r="S4241" s="5" t="str">
        <f>IF(Table1[[#This Row],[COGS _Var]]&gt;=0, "Above Budget", "Below Budget")</f>
        <v>Above Budget</v>
      </c>
      <c r="T4241">
        <f>Table1[[#This Row],[Actual_Sales]]-Table1[[#This Row],[COGS]]</f>
        <v>-234</v>
      </c>
      <c r="U4241">
        <v>-110</v>
      </c>
      <c r="V4241">
        <f>Table1[[#This Row],[Gross_Margin]]-Table1[[#This Row],[Budget_Margin]]</f>
        <v>-124</v>
      </c>
      <c r="W4241" s="5">
        <f>IF(
Table1[[#This Row],[Budget_Margin]]=0,
"",
IF(
Table1[[#This Row],[Budget_Margin]]&gt;0,
(Table1[[#This Row],[Gross_Margin]]-Table1[[#This Row],[Budget_Margin]]) / Table1[[#This Row],[Budget_Margin]],
(Table1[[#This Row],[Gross_Margin]]-Table1[[#This Row],[Budget_Margin]]) / ABS(Table1[[#This Row],[Budget_Margin]])
)
)</f>
        <v>-1.1272727272727272</v>
      </c>
      <c r="X4241" s="5" t="str">
        <f>IF(Table1[[#This Row],[Margin_Var]]&gt;=0, "Above Budget", "Below Budget")</f>
        <v>Below Budget</v>
      </c>
      <c r="Y4241" s="5">
        <f>IFERROR(Table1[[#This Row],[Gross_Margin]]/Table1[[#This Row],[Actual_Sales]],0)</f>
        <v>-11.142857142857142</v>
      </c>
      <c r="Z4241" s="5">
        <f>Table1[[#This Row],[Actual_Profit]]/Table1[[#This Row],[Actual_Sales]]</f>
        <v>-17.285714285714285</v>
      </c>
      <c r="AA4241">
        <v>129</v>
      </c>
      <c r="AB4241" s="5">
        <f>IFERROR(Table1[[#This Row],[Expenses]]/Table1[[#This Row],[Actual_Sales]],0)</f>
        <v>6.1428571428571432</v>
      </c>
      <c r="AC4241">
        <v>96</v>
      </c>
      <c r="AD4241">
        <v>7058</v>
      </c>
      <c r="AE4241" s="5">
        <f>IFERROR(Table1[[#This Row],[Inventory]]/Table1[[#This Row],[Actual_Sales]],0)</f>
        <v>336.09523809523807</v>
      </c>
    </row>
    <row r="4242" spans="1:31" x14ac:dyDescent="0.25">
      <c r="A4242">
        <v>3496</v>
      </c>
      <c r="B4242">
        <v>775</v>
      </c>
      <c r="C4242">
        <v>13</v>
      </c>
      <c r="D4242" s="2">
        <v>40756</v>
      </c>
      <c r="E4242">
        <v>21</v>
      </c>
      <c r="F4242">
        <v>0</v>
      </c>
      <c r="G4242">
        <f>Table1[[#This Row],[Actual_Sales]]-Table1[[#This Row],[Budget_Sales]]</f>
        <v>21</v>
      </c>
      <c r="H4242" s="5" t="str">
        <f>IF(
Table1[[#This Row],[Budget_Sales]]=0,
"",
IF(
Table1[[#This Row],[Budget_Sales]]&gt;0,
(Table1[[#This Row],[Actual_Sales]]-Table1[[#This Row],[Budget_Sales]])/Table1[[#This Row],[Budget_Sales]],
(Table1[[#This Row],[Actual_Sales]]-Table1[[#This Row],[Budget_Sales]])/ABS(Table1[[#This Row],[Budget_Sales]])
)
)</f>
        <v/>
      </c>
      <c r="I4242" s="5" t="str">
        <f>IF(Table1[[#This Row],[Sales_Var]]&gt;=0,"Above Budget","Below Budget")</f>
        <v>Above Budget</v>
      </c>
      <c r="J4242">
        <f>Table1[[#This Row],[Actual_Sales]]-(Table1[[#This Row],[COGS]]+Table1[[#This Row],[Expenses]])</f>
        <v>-394</v>
      </c>
      <c r="K4242">
        <v>-260</v>
      </c>
      <c r="L4242">
        <f>Table1[[#This Row],[Actual_Profit]]-Table1[[#This Row],[Budget_Profit]]</f>
        <v>-134</v>
      </c>
      <c r="M4242" s="5">
        <f>IF(
Table1[[#This Row],[Budget_Profit]]=0,
"",
IF(
Table1[[#This Row],[Budget_Profit]]&gt;0,
(Table1[[#This Row],[Actual_Profit]]-Table1[[#This Row],[Budget_Profit]])/Table1[[#This Row],[Budget_Profit]],
(Table1[[#This Row],[Actual_Profit]]-Table1[[#This Row],[Budget_Profit]])/ABS(Table1[[#This Row],[Budget_Profit]])
)
)</f>
        <v>-0.51538461538461533</v>
      </c>
      <c r="N4242" s="5" t="str">
        <f>IF(Table1[[#This Row],[Profit_Var]]&gt;=0, "Above Budget", "Below Budget")</f>
        <v>Below Budget</v>
      </c>
      <c r="O4242">
        <v>284</v>
      </c>
      <c r="P4242">
        <v>180</v>
      </c>
      <c r="Q4242">
        <f>Table1[[#This Row],[COGS]]-Table1[[#This Row],[Budget_COGS]]</f>
        <v>104</v>
      </c>
      <c r="R4242" s="5">
        <f>IF(
Table1[[#This Row],[Budget_COGS]]=0,
"",
IF(
Table1[[#This Row],[Budget_COGS]]&gt;0,
(Table1[[#This Row],[Budget_COGS]]-Table1[[#This Row],[COGS]]) / Table1[[#This Row],[Budget_COGS]],
(Table1[[#This Row],[Budget_COGS]]-Table1[[#This Row],[COGS]]) / ABS(Table1[[#This Row],[Budget_COGS]])
)
)</f>
        <v>-0.57777777777777772</v>
      </c>
      <c r="S4242" s="5" t="str">
        <f>IF(Table1[[#This Row],[COGS _Var]]&gt;=0, "Above Budget", "Below Budget")</f>
        <v>Above Budget</v>
      </c>
      <c r="T4242">
        <f>Table1[[#This Row],[Actual_Sales]]-Table1[[#This Row],[COGS]]</f>
        <v>-263</v>
      </c>
      <c r="U4242">
        <v>-180</v>
      </c>
      <c r="V4242">
        <f>Table1[[#This Row],[Gross_Margin]]-Table1[[#This Row],[Budget_Margin]]</f>
        <v>-83</v>
      </c>
      <c r="W4242" s="5">
        <f>IF(
Table1[[#This Row],[Budget_Margin]]=0,
"",
IF(
Table1[[#This Row],[Budget_Margin]]&gt;0,
(Table1[[#This Row],[Gross_Margin]]-Table1[[#This Row],[Budget_Margin]]) / Table1[[#This Row],[Budget_Margin]],
(Table1[[#This Row],[Gross_Margin]]-Table1[[#This Row],[Budget_Margin]]) / ABS(Table1[[#This Row],[Budget_Margin]])
)
)</f>
        <v>-0.46111111111111114</v>
      </c>
      <c r="X4242" s="5" t="str">
        <f>IF(Table1[[#This Row],[Margin_Var]]&gt;=0, "Above Budget", "Below Budget")</f>
        <v>Below Budget</v>
      </c>
      <c r="Y4242" s="5">
        <f>IFERROR(Table1[[#This Row],[Gross_Margin]]/Table1[[#This Row],[Actual_Sales]],0)</f>
        <v>-12.523809523809524</v>
      </c>
      <c r="Z4242" s="5">
        <f>Table1[[#This Row],[Actual_Profit]]/Table1[[#This Row],[Actual_Sales]]</f>
        <v>-18.761904761904763</v>
      </c>
      <c r="AA4242">
        <v>131</v>
      </c>
      <c r="AB4242" s="5">
        <f>IFERROR(Table1[[#This Row],[Expenses]]/Table1[[#This Row],[Actual_Sales]],0)</f>
        <v>6.2380952380952381</v>
      </c>
      <c r="AC4242">
        <v>107</v>
      </c>
      <c r="AD4242">
        <v>5807</v>
      </c>
      <c r="AE4242" s="5">
        <f>IFERROR(Table1[[#This Row],[Inventory]]/Table1[[#This Row],[Actual_Sales]],0)</f>
        <v>276.52380952380952</v>
      </c>
    </row>
    <row r="4243" spans="1:31" x14ac:dyDescent="0.25">
      <c r="A4243">
        <v>2270</v>
      </c>
      <c r="B4243">
        <v>775</v>
      </c>
      <c r="C4243">
        <v>13</v>
      </c>
      <c r="D4243" s="2">
        <v>40544</v>
      </c>
      <c r="E4243">
        <v>19</v>
      </c>
      <c r="F4243">
        <v>0</v>
      </c>
      <c r="G4243">
        <f>Table1[[#This Row],[Actual_Sales]]-Table1[[#This Row],[Budget_Sales]]</f>
        <v>19</v>
      </c>
      <c r="H4243" s="5" t="str">
        <f>IF(
Table1[[#This Row],[Budget_Sales]]=0,
"",
IF(
Table1[[#This Row],[Budget_Sales]]&gt;0,
(Table1[[#This Row],[Actual_Sales]]-Table1[[#This Row],[Budget_Sales]])/Table1[[#This Row],[Budget_Sales]],
(Table1[[#This Row],[Actual_Sales]]-Table1[[#This Row],[Budget_Sales]])/ABS(Table1[[#This Row],[Budget_Sales]])
)
)</f>
        <v/>
      </c>
      <c r="I4243" s="5" t="str">
        <f>IF(Table1[[#This Row],[Sales_Var]]&gt;=0,"Above Budget","Below Budget")</f>
        <v>Above Budget</v>
      </c>
      <c r="J4243">
        <f>Table1[[#This Row],[Actual_Sales]]-(Table1[[#This Row],[COGS]]+Table1[[#This Row],[Expenses]])</f>
        <v>-358</v>
      </c>
      <c r="K4243">
        <v>-240</v>
      </c>
      <c r="L4243">
        <f>Table1[[#This Row],[Actual_Profit]]-Table1[[#This Row],[Budget_Profit]]</f>
        <v>-118</v>
      </c>
      <c r="M4243" s="5">
        <f>IF(
Table1[[#This Row],[Budget_Profit]]=0,
"",
IF(
Table1[[#This Row],[Budget_Profit]]&gt;0,
(Table1[[#This Row],[Actual_Profit]]-Table1[[#This Row],[Budget_Profit]])/Table1[[#This Row],[Budget_Profit]],
(Table1[[#This Row],[Actual_Profit]]-Table1[[#This Row],[Budget_Profit]])/ABS(Table1[[#This Row],[Budget_Profit]])
)
)</f>
        <v>-0.49166666666666664</v>
      </c>
      <c r="N4243" s="5" t="str">
        <f>IF(Table1[[#This Row],[Profit_Var]]&gt;=0, "Above Budget", "Below Budget")</f>
        <v>Below Budget</v>
      </c>
      <c r="O4243">
        <v>245</v>
      </c>
      <c r="P4243">
        <v>160</v>
      </c>
      <c r="Q4243">
        <f>Table1[[#This Row],[COGS]]-Table1[[#This Row],[Budget_COGS]]</f>
        <v>85</v>
      </c>
      <c r="R4243" s="5">
        <f>IF(
Table1[[#This Row],[Budget_COGS]]=0,
"",
IF(
Table1[[#This Row],[Budget_COGS]]&gt;0,
(Table1[[#This Row],[Budget_COGS]]-Table1[[#This Row],[COGS]]) / Table1[[#This Row],[Budget_COGS]],
(Table1[[#This Row],[Budget_COGS]]-Table1[[#This Row],[COGS]]) / ABS(Table1[[#This Row],[Budget_COGS]])
)
)</f>
        <v>-0.53125</v>
      </c>
      <c r="S4243" s="5" t="str">
        <f>IF(Table1[[#This Row],[COGS _Var]]&gt;=0, "Above Budget", "Below Budget")</f>
        <v>Above Budget</v>
      </c>
      <c r="T4243">
        <f>Table1[[#This Row],[Actual_Sales]]-Table1[[#This Row],[COGS]]</f>
        <v>-226</v>
      </c>
      <c r="U4243">
        <v>-160</v>
      </c>
      <c r="V4243">
        <f>Table1[[#This Row],[Gross_Margin]]-Table1[[#This Row],[Budget_Margin]]</f>
        <v>-66</v>
      </c>
      <c r="W4243" s="5">
        <f>IF(
Table1[[#This Row],[Budget_Margin]]=0,
"",
IF(
Table1[[#This Row],[Budget_Margin]]&gt;0,
(Table1[[#This Row],[Gross_Margin]]-Table1[[#This Row],[Budget_Margin]]) / Table1[[#This Row],[Budget_Margin]],
(Table1[[#This Row],[Gross_Margin]]-Table1[[#This Row],[Budget_Margin]]) / ABS(Table1[[#This Row],[Budget_Margin]])
)
)</f>
        <v>-0.41249999999999998</v>
      </c>
      <c r="X4243" s="5" t="str">
        <f>IF(Table1[[#This Row],[Margin_Var]]&gt;=0, "Above Budget", "Below Budget")</f>
        <v>Below Budget</v>
      </c>
      <c r="Y4243" s="5">
        <f>IFERROR(Table1[[#This Row],[Gross_Margin]]/Table1[[#This Row],[Actual_Sales]],0)</f>
        <v>-11.894736842105264</v>
      </c>
      <c r="Z4243" s="5">
        <f>Table1[[#This Row],[Actual_Profit]]/Table1[[#This Row],[Actual_Sales]]</f>
        <v>-18.842105263157894</v>
      </c>
      <c r="AA4243">
        <v>132</v>
      </c>
      <c r="AB4243" s="5">
        <f>IFERROR(Table1[[#This Row],[Expenses]]/Table1[[#This Row],[Actual_Sales]],0)</f>
        <v>6.9473684210526319</v>
      </c>
      <c r="AC4243">
        <v>93</v>
      </c>
      <c r="AD4243">
        <v>1419</v>
      </c>
      <c r="AE4243" s="5">
        <f>IFERROR(Table1[[#This Row],[Inventory]]/Table1[[#This Row],[Actual_Sales]],0)</f>
        <v>74.684210526315795</v>
      </c>
    </row>
    <row r="4244" spans="1:31" x14ac:dyDescent="0.25">
      <c r="A4244">
        <v>1371</v>
      </c>
      <c r="B4244">
        <v>775</v>
      </c>
      <c r="C4244">
        <v>13</v>
      </c>
      <c r="D4244" s="2">
        <v>40391</v>
      </c>
      <c r="E4244">
        <v>21</v>
      </c>
      <c r="F4244">
        <v>0</v>
      </c>
      <c r="G4244">
        <f>Table1[[#This Row],[Actual_Sales]]-Table1[[#This Row],[Budget_Sales]]</f>
        <v>21</v>
      </c>
      <c r="H4244" s="5" t="str">
        <f>IF(
Table1[[#This Row],[Budget_Sales]]=0,
"",
IF(
Table1[[#This Row],[Budget_Sales]]&gt;0,
(Table1[[#This Row],[Actual_Sales]]-Table1[[#This Row],[Budget_Sales]])/Table1[[#This Row],[Budget_Sales]],
(Table1[[#This Row],[Actual_Sales]]-Table1[[#This Row],[Budget_Sales]])/ABS(Table1[[#This Row],[Budget_Sales]])
)
)</f>
        <v/>
      </c>
      <c r="I4244" s="5" t="str">
        <f>IF(Table1[[#This Row],[Sales_Var]]&gt;=0,"Above Budget","Below Budget")</f>
        <v>Above Budget</v>
      </c>
      <c r="J4244">
        <f>Table1[[#This Row],[Actual_Sales]]-(Table1[[#This Row],[COGS]]+Table1[[#This Row],[Expenses]])</f>
        <v>-404</v>
      </c>
      <c r="K4244">
        <v>-260</v>
      </c>
      <c r="L4244">
        <f>Table1[[#This Row],[Actual_Profit]]-Table1[[#This Row],[Budget_Profit]]</f>
        <v>-144</v>
      </c>
      <c r="M4244" s="5">
        <f>IF(
Table1[[#This Row],[Budget_Profit]]=0,
"",
IF(
Table1[[#This Row],[Budget_Profit]]&gt;0,
(Table1[[#This Row],[Actual_Profit]]-Table1[[#This Row],[Budget_Profit]])/Table1[[#This Row],[Budget_Profit]],
(Table1[[#This Row],[Actual_Profit]]-Table1[[#This Row],[Budget_Profit]])/ABS(Table1[[#This Row],[Budget_Profit]])
)
)</f>
        <v>-0.55384615384615388</v>
      </c>
      <c r="N4244" s="5" t="str">
        <f>IF(Table1[[#This Row],[Profit_Var]]&gt;=0, "Above Budget", "Below Budget")</f>
        <v>Below Budget</v>
      </c>
      <c r="O4244">
        <v>284</v>
      </c>
      <c r="P4244">
        <v>180</v>
      </c>
      <c r="Q4244">
        <f>Table1[[#This Row],[COGS]]-Table1[[#This Row],[Budget_COGS]]</f>
        <v>104</v>
      </c>
      <c r="R4244" s="5">
        <f>IF(
Table1[[#This Row],[Budget_COGS]]=0,
"",
IF(
Table1[[#This Row],[Budget_COGS]]&gt;0,
(Table1[[#This Row],[Budget_COGS]]-Table1[[#This Row],[COGS]]) / Table1[[#This Row],[Budget_COGS]],
(Table1[[#This Row],[Budget_COGS]]-Table1[[#This Row],[COGS]]) / ABS(Table1[[#This Row],[Budget_COGS]])
)
)</f>
        <v>-0.57777777777777772</v>
      </c>
      <c r="S4244" s="5" t="str">
        <f>IF(Table1[[#This Row],[COGS _Var]]&gt;=0, "Above Budget", "Below Budget")</f>
        <v>Above Budget</v>
      </c>
      <c r="T4244">
        <f>Table1[[#This Row],[Actual_Sales]]-Table1[[#This Row],[COGS]]</f>
        <v>-263</v>
      </c>
      <c r="U4244">
        <v>-180</v>
      </c>
      <c r="V4244">
        <f>Table1[[#This Row],[Gross_Margin]]-Table1[[#This Row],[Budget_Margin]]</f>
        <v>-83</v>
      </c>
      <c r="W4244" s="5">
        <f>IF(
Table1[[#This Row],[Budget_Margin]]=0,
"",
IF(
Table1[[#This Row],[Budget_Margin]]&gt;0,
(Table1[[#This Row],[Gross_Margin]]-Table1[[#This Row],[Budget_Margin]]) / Table1[[#This Row],[Budget_Margin]],
(Table1[[#This Row],[Gross_Margin]]-Table1[[#This Row],[Budget_Margin]]) / ABS(Table1[[#This Row],[Budget_Margin]])
)
)</f>
        <v>-0.46111111111111114</v>
      </c>
      <c r="X4244" s="5" t="str">
        <f>IF(Table1[[#This Row],[Margin_Var]]&gt;=0, "Above Budget", "Below Budget")</f>
        <v>Below Budget</v>
      </c>
      <c r="Y4244" s="5">
        <f>IFERROR(Table1[[#This Row],[Gross_Margin]]/Table1[[#This Row],[Actual_Sales]],0)</f>
        <v>-12.523809523809524</v>
      </c>
      <c r="Z4244" s="5">
        <f>Table1[[#This Row],[Actual_Profit]]/Table1[[#This Row],[Actual_Sales]]</f>
        <v>-19.238095238095237</v>
      </c>
      <c r="AA4244">
        <v>141</v>
      </c>
      <c r="AB4244" s="5">
        <f>IFERROR(Table1[[#This Row],[Expenses]]/Table1[[#This Row],[Actual_Sales]],0)</f>
        <v>6.7142857142857144</v>
      </c>
      <c r="AC4244">
        <v>107</v>
      </c>
      <c r="AD4244">
        <v>5807</v>
      </c>
      <c r="AE4244" s="5">
        <f>IFERROR(Table1[[#This Row],[Inventory]]/Table1[[#This Row],[Actual_Sales]],0)</f>
        <v>276.52380952380952</v>
      </c>
    </row>
    <row r="4245" spans="1:31" x14ac:dyDescent="0.25">
      <c r="A4245">
        <v>2947</v>
      </c>
      <c r="B4245">
        <v>702</v>
      </c>
      <c r="C4245">
        <v>13</v>
      </c>
      <c r="D4245" s="2">
        <v>40664</v>
      </c>
      <c r="E4245">
        <v>18</v>
      </c>
      <c r="F4245">
        <v>0</v>
      </c>
      <c r="G4245">
        <f>Table1[[#This Row],[Actual_Sales]]-Table1[[#This Row],[Budget_Sales]]</f>
        <v>18</v>
      </c>
      <c r="H4245" s="5" t="str">
        <f>IF(
Table1[[#This Row],[Budget_Sales]]=0,
"",
IF(
Table1[[#This Row],[Budget_Sales]]&gt;0,
(Table1[[#This Row],[Actual_Sales]]-Table1[[#This Row],[Budget_Sales]])/Table1[[#This Row],[Budget_Sales]],
(Table1[[#This Row],[Actual_Sales]]-Table1[[#This Row],[Budget_Sales]])/ABS(Table1[[#This Row],[Budget_Sales]])
)
)</f>
        <v/>
      </c>
      <c r="I4245" s="5" t="str">
        <f>IF(Table1[[#This Row],[Sales_Var]]&gt;=0,"Above Budget","Below Budget")</f>
        <v>Above Budget</v>
      </c>
      <c r="J4245">
        <f>Table1[[#This Row],[Actual_Sales]]-(Table1[[#This Row],[COGS]]+Table1[[#This Row],[Expenses]])</f>
        <v>-371</v>
      </c>
      <c r="K4245">
        <v>-250</v>
      </c>
      <c r="L4245">
        <f>Table1[[#This Row],[Actual_Profit]]-Table1[[#This Row],[Budget_Profit]]</f>
        <v>-121</v>
      </c>
      <c r="M4245" s="5">
        <f>IF(
Table1[[#This Row],[Budget_Profit]]=0,
"",
IF(
Table1[[#This Row],[Budget_Profit]]&gt;0,
(Table1[[#This Row],[Actual_Profit]]-Table1[[#This Row],[Budget_Profit]])/Table1[[#This Row],[Budget_Profit]],
(Table1[[#This Row],[Actual_Profit]]-Table1[[#This Row],[Budget_Profit]])/ABS(Table1[[#This Row],[Budget_Profit]])
)
)</f>
        <v>-0.48399999999999999</v>
      </c>
      <c r="N4245" s="5" t="str">
        <f>IF(Table1[[#This Row],[Profit_Var]]&gt;=0, "Above Budget", "Below Budget")</f>
        <v>Below Budget</v>
      </c>
      <c r="O4245">
        <v>265</v>
      </c>
      <c r="P4245">
        <v>170</v>
      </c>
      <c r="Q4245">
        <f>Table1[[#This Row],[COGS]]-Table1[[#This Row],[Budget_COGS]]</f>
        <v>95</v>
      </c>
      <c r="R4245" s="5">
        <f>IF(
Table1[[#This Row],[Budget_COGS]]=0,
"",
IF(
Table1[[#This Row],[Budget_COGS]]&gt;0,
(Table1[[#This Row],[Budget_COGS]]-Table1[[#This Row],[COGS]]) / Table1[[#This Row],[Budget_COGS]],
(Table1[[#This Row],[Budget_COGS]]-Table1[[#This Row],[COGS]]) / ABS(Table1[[#This Row],[Budget_COGS]])
)
)</f>
        <v>-0.55882352941176472</v>
      </c>
      <c r="S4245" s="5" t="str">
        <f>IF(Table1[[#This Row],[COGS _Var]]&gt;=0, "Above Budget", "Below Budget")</f>
        <v>Above Budget</v>
      </c>
      <c r="T4245">
        <f>Table1[[#This Row],[Actual_Sales]]-Table1[[#This Row],[COGS]]</f>
        <v>-247</v>
      </c>
      <c r="U4245">
        <v>-170</v>
      </c>
      <c r="V4245">
        <f>Table1[[#This Row],[Gross_Margin]]-Table1[[#This Row],[Budget_Margin]]</f>
        <v>-77</v>
      </c>
      <c r="W4245" s="5">
        <f>IF(
Table1[[#This Row],[Budget_Margin]]=0,
"",
IF(
Table1[[#This Row],[Budget_Margin]]&gt;0,
(Table1[[#This Row],[Gross_Margin]]-Table1[[#This Row],[Budget_Margin]]) / Table1[[#This Row],[Budget_Margin]],
(Table1[[#This Row],[Gross_Margin]]-Table1[[#This Row],[Budget_Margin]]) / ABS(Table1[[#This Row],[Budget_Margin]])
)
)</f>
        <v>-0.45294117647058824</v>
      </c>
      <c r="X4245" s="5" t="str">
        <f>IF(Table1[[#This Row],[Margin_Var]]&gt;=0, "Above Budget", "Below Budget")</f>
        <v>Below Budget</v>
      </c>
      <c r="Y4245" s="5">
        <f>IFERROR(Table1[[#This Row],[Gross_Margin]]/Table1[[#This Row],[Actual_Sales]],0)</f>
        <v>-13.722222222222221</v>
      </c>
      <c r="Z4245" s="5">
        <f>Table1[[#This Row],[Actual_Profit]]/Table1[[#This Row],[Actual_Sales]]</f>
        <v>-20.611111111111111</v>
      </c>
      <c r="AA4245">
        <v>124</v>
      </c>
      <c r="AB4245" s="5">
        <f>IFERROR(Table1[[#This Row],[Expenses]]/Table1[[#This Row],[Actual_Sales]],0)</f>
        <v>6.8888888888888893</v>
      </c>
      <c r="AC4245">
        <v>100</v>
      </c>
      <c r="AD4245">
        <v>3742</v>
      </c>
      <c r="AE4245" s="5">
        <f>IFERROR(Table1[[#This Row],[Inventory]]/Table1[[#This Row],[Actual_Sales]],0)</f>
        <v>207.88888888888889</v>
      </c>
    </row>
    <row r="4246" spans="1:31" x14ac:dyDescent="0.25">
      <c r="A4246">
        <v>121</v>
      </c>
      <c r="B4246">
        <v>702</v>
      </c>
      <c r="C4246">
        <v>13</v>
      </c>
      <c r="D4246" s="2">
        <v>40179</v>
      </c>
      <c r="E4246">
        <v>17</v>
      </c>
      <c r="F4246">
        <v>0</v>
      </c>
      <c r="G4246">
        <f>Table1[[#This Row],[Actual_Sales]]-Table1[[#This Row],[Budget_Sales]]</f>
        <v>17</v>
      </c>
      <c r="H4246" s="5" t="str">
        <f>IF(
Table1[[#This Row],[Budget_Sales]]=0,
"",
IF(
Table1[[#This Row],[Budget_Sales]]&gt;0,
(Table1[[#This Row],[Actual_Sales]]-Table1[[#This Row],[Budget_Sales]])/Table1[[#This Row],[Budget_Sales]],
(Table1[[#This Row],[Actual_Sales]]-Table1[[#This Row],[Budget_Sales]])/ABS(Table1[[#This Row],[Budget_Sales]])
)
)</f>
        <v/>
      </c>
      <c r="I4246" s="5" t="str">
        <f>IF(Table1[[#This Row],[Sales_Var]]&gt;=0,"Above Budget","Below Budget")</f>
        <v>Above Budget</v>
      </c>
      <c r="J4246">
        <f>Table1[[#This Row],[Actual_Sales]]-(Table1[[#This Row],[COGS]]+Table1[[#This Row],[Expenses]])</f>
        <v>-354</v>
      </c>
      <c r="K4246">
        <v>-240</v>
      </c>
      <c r="L4246">
        <f>Table1[[#This Row],[Actual_Profit]]-Table1[[#This Row],[Budget_Profit]]</f>
        <v>-114</v>
      </c>
      <c r="M4246" s="5">
        <f>IF(
Table1[[#This Row],[Budget_Profit]]=0,
"",
IF(
Table1[[#This Row],[Budget_Profit]]&gt;0,
(Table1[[#This Row],[Actual_Profit]]-Table1[[#This Row],[Budget_Profit]])/Table1[[#This Row],[Budget_Profit]],
(Table1[[#This Row],[Actual_Profit]]-Table1[[#This Row],[Budget_Profit]])/ABS(Table1[[#This Row],[Budget_Profit]])
)
)</f>
        <v>-0.47499999999999998</v>
      </c>
      <c r="N4246" s="5" t="str">
        <f>IF(Table1[[#This Row],[Profit_Var]]&gt;=0, "Above Budget", "Below Budget")</f>
        <v>Below Budget</v>
      </c>
      <c r="O4246">
        <v>245</v>
      </c>
      <c r="P4246">
        <v>160</v>
      </c>
      <c r="Q4246">
        <f>Table1[[#This Row],[COGS]]-Table1[[#This Row],[Budget_COGS]]</f>
        <v>85</v>
      </c>
      <c r="R4246" s="5">
        <f>IF(
Table1[[#This Row],[Budget_COGS]]=0,
"",
IF(
Table1[[#This Row],[Budget_COGS]]&gt;0,
(Table1[[#This Row],[Budget_COGS]]-Table1[[#This Row],[COGS]]) / Table1[[#This Row],[Budget_COGS]],
(Table1[[#This Row],[Budget_COGS]]-Table1[[#This Row],[COGS]]) / ABS(Table1[[#This Row],[Budget_COGS]])
)
)</f>
        <v>-0.53125</v>
      </c>
      <c r="S4246" s="5" t="str">
        <f>IF(Table1[[#This Row],[COGS _Var]]&gt;=0, "Above Budget", "Below Budget")</f>
        <v>Above Budget</v>
      </c>
      <c r="T4246">
        <f>Table1[[#This Row],[Actual_Sales]]-Table1[[#This Row],[COGS]]</f>
        <v>-228</v>
      </c>
      <c r="U4246">
        <v>-160</v>
      </c>
      <c r="V4246">
        <f>Table1[[#This Row],[Gross_Margin]]-Table1[[#This Row],[Budget_Margin]]</f>
        <v>-68</v>
      </c>
      <c r="W4246" s="5">
        <f>IF(
Table1[[#This Row],[Budget_Margin]]=0,
"",
IF(
Table1[[#This Row],[Budget_Margin]]&gt;0,
(Table1[[#This Row],[Gross_Margin]]-Table1[[#This Row],[Budget_Margin]]) / Table1[[#This Row],[Budget_Margin]],
(Table1[[#This Row],[Gross_Margin]]-Table1[[#This Row],[Budget_Margin]]) / ABS(Table1[[#This Row],[Budget_Margin]])
)
)</f>
        <v>-0.42499999999999999</v>
      </c>
      <c r="X4246" s="5" t="str">
        <f>IF(Table1[[#This Row],[Margin_Var]]&gt;=0, "Above Budget", "Below Budget")</f>
        <v>Below Budget</v>
      </c>
      <c r="Y4246" s="5">
        <f>IFERROR(Table1[[#This Row],[Gross_Margin]]/Table1[[#This Row],[Actual_Sales]],0)</f>
        <v>-13.411764705882353</v>
      </c>
      <c r="Z4246" s="5">
        <f>Table1[[#This Row],[Actual_Profit]]/Table1[[#This Row],[Actual_Sales]]</f>
        <v>-20.823529411764707</v>
      </c>
      <c r="AA4246">
        <v>126</v>
      </c>
      <c r="AB4246" s="5">
        <f>IFERROR(Table1[[#This Row],[Expenses]]/Table1[[#This Row],[Actual_Sales]],0)</f>
        <v>7.4117647058823533</v>
      </c>
      <c r="AC4246">
        <v>93</v>
      </c>
      <c r="AD4246">
        <v>1419</v>
      </c>
      <c r="AE4246" s="5">
        <f>IFERROR(Table1[[#This Row],[Inventory]]/Table1[[#This Row],[Actual_Sales]],0)</f>
        <v>83.470588235294116</v>
      </c>
    </row>
    <row r="4247" spans="1:31" x14ac:dyDescent="0.25">
      <c r="A4247">
        <v>827</v>
      </c>
      <c r="B4247">
        <v>702</v>
      </c>
      <c r="C4247">
        <v>13</v>
      </c>
      <c r="D4247" s="2">
        <v>40299</v>
      </c>
      <c r="E4247">
        <v>18</v>
      </c>
      <c r="F4247">
        <v>0</v>
      </c>
      <c r="G4247">
        <f>Table1[[#This Row],[Actual_Sales]]-Table1[[#This Row],[Budget_Sales]]</f>
        <v>18</v>
      </c>
      <c r="H4247" s="5" t="str">
        <f>IF(
Table1[[#This Row],[Budget_Sales]]=0,
"",
IF(
Table1[[#This Row],[Budget_Sales]]&gt;0,
(Table1[[#This Row],[Actual_Sales]]-Table1[[#This Row],[Budget_Sales]])/Table1[[#This Row],[Budget_Sales]],
(Table1[[#This Row],[Actual_Sales]]-Table1[[#This Row],[Budget_Sales]])/ABS(Table1[[#This Row],[Budget_Sales]])
)
)</f>
        <v/>
      </c>
      <c r="I4247" s="5" t="str">
        <f>IF(Table1[[#This Row],[Sales_Var]]&gt;=0,"Above Budget","Below Budget")</f>
        <v>Above Budget</v>
      </c>
      <c r="J4247">
        <f>Table1[[#This Row],[Actual_Sales]]-(Table1[[#This Row],[COGS]]+Table1[[#This Row],[Expenses]])</f>
        <v>-380</v>
      </c>
      <c r="K4247">
        <v>-250</v>
      </c>
      <c r="L4247">
        <f>Table1[[#This Row],[Actual_Profit]]-Table1[[#This Row],[Budget_Profit]]</f>
        <v>-130</v>
      </c>
      <c r="M4247" s="5">
        <f>IF(
Table1[[#This Row],[Budget_Profit]]=0,
"",
IF(
Table1[[#This Row],[Budget_Profit]]&gt;0,
(Table1[[#This Row],[Actual_Profit]]-Table1[[#This Row],[Budget_Profit]])/Table1[[#This Row],[Budget_Profit]],
(Table1[[#This Row],[Actual_Profit]]-Table1[[#This Row],[Budget_Profit]])/ABS(Table1[[#This Row],[Budget_Profit]])
)
)</f>
        <v>-0.52</v>
      </c>
      <c r="N4247" s="5" t="str">
        <f>IF(Table1[[#This Row],[Profit_Var]]&gt;=0, "Above Budget", "Below Budget")</f>
        <v>Below Budget</v>
      </c>
      <c r="O4247">
        <v>265</v>
      </c>
      <c r="P4247">
        <v>170</v>
      </c>
      <c r="Q4247">
        <f>Table1[[#This Row],[COGS]]-Table1[[#This Row],[Budget_COGS]]</f>
        <v>95</v>
      </c>
      <c r="R4247" s="5">
        <f>IF(
Table1[[#This Row],[Budget_COGS]]=0,
"",
IF(
Table1[[#This Row],[Budget_COGS]]&gt;0,
(Table1[[#This Row],[Budget_COGS]]-Table1[[#This Row],[COGS]]) / Table1[[#This Row],[Budget_COGS]],
(Table1[[#This Row],[Budget_COGS]]-Table1[[#This Row],[COGS]]) / ABS(Table1[[#This Row],[Budget_COGS]])
)
)</f>
        <v>-0.55882352941176472</v>
      </c>
      <c r="S4247" s="5" t="str">
        <f>IF(Table1[[#This Row],[COGS _Var]]&gt;=0, "Above Budget", "Below Budget")</f>
        <v>Above Budget</v>
      </c>
      <c r="T4247">
        <f>Table1[[#This Row],[Actual_Sales]]-Table1[[#This Row],[COGS]]</f>
        <v>-247</v>
      </c>
      <c r="U4247">
        <v>-170</v>
      </c>
      <c r="V4247">
        <f>Table1[[#This Row],[Gross_Margin]]-Table1[[#This Row],[Budget_Margin]]</f>
        <v>-77</v>
      </c>
      <c r="W4247" s="5">
        <f>IF(
Table1[[#This Row],[Budget_Margin]]=0,
"",
IF(
Table1[[#This Row],[Budget_Margin]]&gt;0,
(Table1[[#This Row],[Gross_Margin]]-Table1[[#This Row],[Budget_Margin]]) / Table1[[#This Row],[Budget_Margin]],
(Table1[[#This Row],[Gross_Margin]]-Table1[[#This Row],[Budget_Margin]]) / ABS(Table1[[#This Row],[Budget_Margin]])
)
)</f>
        <v>-0.45294117647058824</v>
      </c>
      <c r="X4247" s="5" t="str">
        <f>IF(Table1[[#This Row],[Margin_Var]]&gt;=0, "Above Budget", "Below Budget")</f>
        <v>Below Budget</v>
      </c>
      <c r="Y4247" s="5">
        <f>IFERROR(Table1[[#This Row],[Gross_Margin]]/Table1[[#This Row],[Actual_Sales]],0)</f>
        <v>-13.722222222222221</v>
      </c>
      <c r="Z4247" s="5">
        <f>Table1[[#This Row],[Actual_Profit]]/Table1[[#This Row],[Actual_Sales]]</f>
        <v>-21.111111111111111</v>
      </c>
      <c r="AA4247">
        <v>133</v>
      </c>
      <c r="AB4247" s="5">
        <f>IFERROR(Table1[[#This Row],[Expenses]]/Table1[[#This Row],[Actual_Sales]],0)</f>
        <v>7.3888888888888893</v>
      </c>
      <c r="AC4247">
        <v>100</v>
      </c>
      <c r="AD4247">
        <v>3742</v>
      </c>
      <c r="AE4247" s="5">
        <f>IFERROR(Table1[[#This Row],[Inventory]]/Table1[[#This Row],[Actual_Sales]],0)</f>
        <v>207.88888888888889</v>
      </c>
    </row>
    <row r="4248" spans="1:31" x14ac:dyDescent="0.25">
      <c r="A4248">
        <v>3684</v>
      </c>
      <c r="B4248">
        <v>775</v>
      </c>
      <c r="C4248">
        <v>13</v>
      </c>
      <c r="D4248" s="2">
        <v>40787</v>
      </c>
      <c r="E4248">
        <v>20</v>
      </c>
      <c r="F4248">
        <v>0</v>
      </c>
      <c r="G4248">
        <f>Table1[[#This Row],[Actual_Sales]]-Table1[[#This Row],[Budget_Sales]]</f>
        <v>20</v>
      </c>
      <c r="H4248" s="5" t="str">
        <f>IF(
Table1[[#This Row],[Budget_Sales]]=0,
"",
IF(
Table1[[#This Row],[Budget_Sales]]&gt;0,
(Table1[[#This Row],[Actual_Sales]]-Table1[[#This Row],[Budget_Sales]])/Table1[[#This Row],[Budget_Sales]],
(Table1[[#This Row],[Actual_Sales]]-Table1[[#This Row],[Budget_Sales]])/ABS(Table1[[#This Row],[Budget_Sales]])
)
)</f>
        <v/>
      </c>
      <c r="I4248" s="5" t="str">
        <f>IF(Table1[[#This Row],[Sales_Var]]&gt;=0,"Above Budget","Below Budget")</f>
        <v>Above Budget</v>
      </c>
      <c r="J4248">
        <f>Table1[[#This Row],[Actual_Sales]]-(Table1[[#This Row],[COGS]]+Table1[[#This Row],[Expenses]])</f>
        <v>-429</v>
      </c>
      <c r="K4248">
        <v>-280</v>
      </c>
      <c r="L4248">
        <f>Table1[[#This Row],[Actual_Profit]]-Table1[[#This Row],[Budget_Profit]]</f>
        <v>-149</v>
      </c>
      <c r="M4248" s="5">
        <f>IF(
Table1[[#This Row],[Budget_Profit]]=0,
"",
IF(
Table1[[#This Row],[Budget_Profit]]&gt;0,
(Table1[[#This Row],[Actual_Profit]]-Table1[[#This Row],[Budget_Profit]])/Table1[[#This Row],[Budget_Profit]],
(Table1[[#This Row],[Actual_Profit]]-Table1[[#This Row],[Budget_Profit]])/ABS(Table1[[#This Row],[Budget_Profit]])
)
)</f>
        <v>-0.53214285714285714</v>
      </c>
      <c r="N4248" s="5" t="str">
        <f>IF(Table1[[#This Row],[Profit_Var]]&gt;=0, "Above Budget", "Below Budget")</f>
        <v>Below Budget</v>
      </c>
      <c r="O4248">
        <v>302</v>
      </c>
      <c r="P4248">
        <v>190</v>
      </c>
      <c r="Q4248">
        <f>Table1[[#This Row],[COGS]]-Table1[[#This Row],[Budget_COGS]]</f>
        <v>112</v>
      </c>
      <c r="R4248" s="5">
        <f>IF(
Table1[[#This Row],[Budget_COGS]]=0,
"",
IF(
Table1[[#This Row],[Budget_COGS]]&gt;0,
(Table1[[#This Row],[Budget_COGS]]-Table1[[#This Row],[COGS]]) / Table1[[#This Row],[Budget_COGS]],
(Table1[[#This Row],[Budget_COGS]]-Table1[[#This Row],[COGS]]) / ABS(Table1[[#This Row],[Budget_COGS]])
)
)</f>
        <v>-0.58947368421052626</v>
      </c>
      <c r="S4248" s="5" t="str">
        <f>IF(Table1[[#This Row],[COGS _Var]]&gt;=0, "Above Budget", "Below Budget")</f>
        <v>Above Budget</v>
      </c>
      <c r="T4248">
        <f>Table1[[#This Row],[Actual_Sales]]-Table1[[#This Row],[COGS]]</f>
        <v>-282</v>
      </c>
      <c r="U4248">
        <v>-190</v>
      </c>
      <c r="V4248">
        <f>Table1[[#This Row],[Gross_Margin]]-Table1[[#This Row],[Budget_Margin]]</f>
        <v>-92</v>
      </c>
      <c r="W4248" s="5">
        <f>IF(
Table1[[#This Row],[Budget_Margin]]=0,
"",
IF(
Table1[[#This Row],[Budget_Margin]]&gt;0,
(Table1[[#This Row],[Gross_Margin]]-Table1[[#This Row],[Budget_Margin]]) / Table1[[#This Row],[Budget_Margin]],
(Table1[[#This Row],[Gross_Margin]]-Table1[[#This Row],[Budget_Margin]]) / ABS(Table1[[#This Row],[Budget_Margin]])
)
)</f>
        <v>-0.48421052631578948</v>
      </c>
      <c r="X4248" s="5" t="str">
        <f>IF(Table1[[#This Row],[Margin_Var]]&gt;=0, "Above Budget", "Below Budget")</f>
        <v>Below Budget</v>
      </c>
      <c r="Y4248" s="5">
        <f>IFERROR(Table1[[#This Row],[Gross_Margin]]/Table1[[#This Row],[Actual_Sales]],0)</f>
        <v>-14.1</v>
      </c>
      <c r="Z4248" s="5">
        <f>Table1[[#This Row],[Actual_Profit]]/Table1[[#This Row],[Actual_Sales]]</f>
        <v>-21.45</v>
      </c>
      <c r="AA4248">
        <v>147</v>
      </c>
      <c r="AB4248" s="5">
        <f>IFERROR(Table1[[#This Row],[Expenses]]/Table1[[#This Row],[Actual_Sales]],0)</f>
        <v>7.35</v>
      </c>
      <c r="AC4248">
        <v>114</v>
      </c>
      <c r="AD4248">
        <v>6413</v>
      </c>
      <c r="AE4248" s="5">
        <f>IFERROR(Table1[[#This Row],[Inventory]]/Table1[[#This Row],[Actual_Sales]],0)</f>
        <v>320.64999999999998</v>
      </c>
    </row>
    <row r="4249" spans="1:31" x14ac:dyDescent="0.25">
      <c r="A4249">
        <v>1550</v>
      </c>
      <c r="B4249">
        <v>775</v>
      </c>
      <c r="C4249">
        <v>13</v>
      </c>
      <c r="D4249" s="2">
        <v>40422</v>
      </c>
      <c r="E4249">
        <v>19</v>
      </c>
      <c r="F4249">
        <v>0</v>
      </c>
      <c r="G4249">
        <f>Table1[[#This Row],[Actual_Sales]]-Table1[[#This Row],[Budget_Sales]]</f>
        <v>19</v>
      </c>
      <c r="H4249" s="5" t="str">
        <f>IF(
Table1[[#This Row],[Budget_Sales]]=0,
"",
IF(
Table1[[#This Row],[Budget_Sales]]&gt;0,
(Table1[[#This Row],[Actual_Sales]]-Table1[[#This Row],[Budget_Sales]])/Table1[[#This Row],[Budget_Sales]],
(Table1[[#This Row],[Actual_Sales]]-Table1[[#This Row],[Budget_Sales]])/ABS(Table1[[#This Row],[Budget_Sales]])
)
)</f>
        <v/>
      </c>
      <c r="I4249" s="5" t="str">
        <f>IF(Table1[[#This Row],[Sales_Var]]&gt;=0,"Above Budget","Below Budget")</f>
        <v>Above Budget</v>
      </c>
      <c r="J4249">
        <f>Table1[[#This Row],[Actual_Sales]]-(Table1[[#This Row],[COGS]]+Table1[[#This Row],[Expenses]])</f>
        <v>-430</v>
      </c>
      <c r="K4249">
        <v>-280</v>
      </c>
      <c r="L4249">
        <f>Table1[[#This Row],[Actual_Profit]]-Table1[[#This Row],[Budget_Profit]]</f>
        <v>-150</v>
      </c>
      <c r="M4249" s="5">
        <f>IF(
Table1[[#This Row],[Budget_Profit]]=0,
"",
IF(
Table1[[#This Row],[Budget_Profit]]&gt;0,
(Table1[[#This Row],[Actual_Profit]]-Table1[[#This Row],[Budget_Profit]])/Table1[[#This Row],[Budget_Profit]],
(Table1[[#This Row],[Actual_Profit]]-Table1[[#This Row],[Budget_Profit]])/ABS(Table1[[#This Row],[Budget_Profit]])
)
)</f>
        <v>-0.5357142857142857</v>
      </c>
      <c r="N4249" s="5" t="str">
        <f>IF(Table1[[#This Row],[Profit_Var]]&gt;=0, "Above Budget", "Below Budget")</f>
        <v>Below Budget</v>
      </c>
      <c r="O4249">
        <v>302</v>
      </c>
      <c r="P4249">
        <v>190</v>
      </c>
      <c r="Q4249">
        <f>Table1[[#This Row],[COGS]]-Table1[[#This Row],[Budget_COGS]]</f>
        <v>112</v>
      </c>
      <c r="R4249" s="5">
        <f>IF(
Table1[[#This Row],[Budget_COGS]]=0,
"",
IF(
Table1[[#This Row],[Budget_COGS]]&gt;0,
(Table1[[#This Row],[Budget_COGS]]-Table1[[#This Row],[COGS]]) / Table1[[#This Row],[Budget_COGS]],
(Table1[[#This Row],[Budget_COGS]]-Table1[[#This Row],[COGS]]) / ABS(Table1[[#This Row],[Budget_COGS]])
)
)</f>
        <v>-0.58947368421052626</v>
      </c>
      <c r="S4249" s="5" t="str">
        <f>IF(Table1[[#This Row],[COGS _Var]]&gt;=0, "Above Budget", "Below Budget")</f>
        <v>Above Budget</v>
      </c>
      <c r="T4249">
        <f>Table1[[#This Row],[Actual_Sales]]-Table1[[#This Row],[COGS]]</f>
        <v>-283</v>
      </c>
      <c r="U4249">
        <v>-190</v>
      </c>
      <c r="V4249">
        <f>Table1[[#This Row],[Gross_Margin]]-Table1[[#This Row],[Budget_Margin]]</f>
        <v>-93</v>
      </c>
      <c r="W4249" s="5">
        <f>IF(
Table1[[#This Row],[Budget_Margin]]=0,
"",
IF(
Table1[[#This Row],[Budget_Margin]]&gt;0,
(Table1[[#This Row],[Gross_Margin]]-Table1[[#This Row],[Budget_Margin]]) / Table1[[#This Row],[Budget_Margin]],
(Table1[[#This Row],[Gross_Margin]]-Table1[[#This Row],[Budget_Margin]]) / ABS(Table1[[#This Row],[Budget_Margin]])
)
)</f>
        <v>-0.48947368421052634</v>
      </c>
      <c r="X4249" s="5" t="str">
        <f>IF(Table1[[#This Row],[Margin_Var]]&gt;=0, "Above Budget", "Below Budget")</f>
        <v>Below Budget</v>
      </c>
      <c r="Y4249" s="5">
        <f>IFERROR(Table1[[#This Row],[Gross_Margin]]/Table1[[#This Row],[Actual_Sales]],0)</f>
        <v>-14.894736842105264</v>
      </c>
      <c r="Z4249" s="5">
        <f>Table1[[#This Row],[Actual_Profit]]/Table1[[#This Row],[Actual_Sales]]</f>
        <v>-22.631578947368421</v>
      </c>
      <c r="AA4249">
        <v>147</v>
      </c>
      <c r="AB4249" s="5">
        <f>IFERROR(Table1[[#This Row],[Expenses]]/Table1[[#This Row],[Actual_Sales]],0)</f>
        <v>7.7368421052631575</v>
      </c>
      <c r="AC4249">
        <v>114</v>
      </c>
      <c r="AD4249">
        <v>6413</v>
      </c>
      <c r="AE4249" s="5">
        <f>IFERROR(Table1[[#This Row],[Inventory]]/Table1[[#This Row],[Actual_Sales]],0)</f>
        <v>337.5263157894737</v>
      </c>
    </row>
  </sheetData>
  <phoneticPr fontId="18" type="noConversion"/>
  <conditionalFormatting sqref="I1:I1048576">
    <cfRule type="cellIs" dxfId="28" priority="10" operator="equal">
      <formula>"Below Budget"</formula>
    </cfRule>
    <cfRule type="cellIs" dxfId="27" priority="11" operator="equal">
      <formula>"Above Budget"</formula>
    </cfRule>
  </conditionalFormatting>
  <conditionalFormatting sqref="I2:I4249 N2:N4249 S2:S4249 W2:Z4249 H2:H1048576 T4250:T1048576">
    <cfRule type="cellIs" dxfId="26" priority="12" operator="lessThan">
      <formula>0</formula>
    </cfRule>
    <cfRule type="cellIs" dxfId="25" priority="13" operator="greaterThan">
      <formula>0</formula>
    </cfRule>
  </conditionalFormatting>
  <conditionalFormatting sqref="N1:N1048576">
    <cfRule type="cellIs" dxfId="24" priority="8" operator="equal">
      <formula>"Below Budget"</formula>
    </cfRule>
  </conditionalFormatting>
  <conditionalFormatting sqref="N3">
    <cfRule type="cellIs" dxfId="23" priority="9" operator="equal">
      <formula>"Below Budget"</formula>
    </cfRule>
  </conditionalFormatting>
  <conditionalFormatting sqref="S1:S1048576">
    <cfRule type="cellIs" dxfId="22" priority="7" operator="equal">
      <formula>"Above Budget"</formula>
    </cfRule>
  </conditionalFormatting>
  <conditionalFormatting sqref="X1:X1048576">
    <cfRule type="cellIs" dxfId="21" priority="4" operator="equal">
      <formula>"Below Budget"</formula>
    </cfRule>
  </conditionalFormatting>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BC759-2213-48A5-B7AA-27ABAA025DCB}">
  <dimension ref="A1:D14"/>
  <sheetViews>
    <sheetView workbookViewId="0">
      <selection activeCell="C20" sqref="C20"/>
    </sheetView>
  </sheetViews>
  <sheetFormatPr defaultRowHeight="15" x14ac:dyDescent="0.25"/>
  <cols>
    <col min="1" max="1" width="11.85546875" customWidth="1"/>
    <col min="2" max="2" width="14.85546875" customWidth="1"/>
    <col min="3" max="3" width="10.140625" customWidth="1"/>
  </cols>
  <sheetData>
    <row r="1" spans="1:4" x14ac:dyDescent="0.25">
      <c r="A1" t="s">
        <v>90</v>
      </c>
      <c r="B1" t="s">
        <v>91</v>
      </c>
      <c r="C1" t="s">
        <v>18</v>
      </c>
      <c r="D1" t="s">
        <v>92</v>
      </c>
    </row>
    <row r="2" spans="1:4" x14ac:dyDescent="0.25">
      <c r="A2">
        <v>1</v>
      </c>
      <c r="B2" t="s">
        <v>23</v>
      </c>
      <c r="C2" t="s">
        <v>44</v>
      </c>
      <c r="D2" t="s">
        <v>25</v>
      </c>
    </row>
    <row r="3" spans="1:4" x14ac:dyDescent="0.25">
      <c r="A3">
        <v>2</v>
      </c>
      <c r="B3" t="s">
        <v>23</v>
      </c>
      <c r="C3" t="s">
        <v>24</v>
      </c>
      <c r="D3" t="s">
        <v>25</v>
      </c>
    </row>
    <row r="4" spans="1:4" x14ac:dyDescent="0.25">
      <c r="A4">
        <v>3</v>
      </c>
      <c r="B4" t="s">
        <v>23</v>
      </c>
      <c r="C4" t="s">
        <v>38</v>
      </c>
      <c r="D4" t="s">
        <v>31</v>
      </c>
    </row>
    <row r="5" spans="1:4" x14ac:dyDescent="0.25">
      <c r="A5">
        <v>4</v>
      </c>
      <c r="B5" t="s">
        <v>28</v>
      </c>
      <c r="C5" t="s">
        <v>41</v>
      </c>
      <c r="D5" t="s">
        <v>25</v>
      </c>
    </row>
    <row r="6" spans="1:4" x14ac:dyDescent="0.25">
      <c r="A6">
        <v>5</v>
      </c>
      <c r="B6" t="s">
        <v>28</v>
      </c>
      <c r="C6" t="s">
        <v>29</v>
      </c>
      <c r="D6" t="s">
        <v>25</v>
      </c>
    </row>
    <row r="7" spans="1:4" x14ac:dyDescent="0.25">
      <c r="A7">
        <v>6</v>
      </c>
      <c r="B7" t="s">
        <v>28</v>
      </c>
      <c r="C7" t="s">
        <v>30</v>
      </c>
      <c r="D7" t="s">
        <v>31</v>
      </c>
    </row>
    <row r="8" spans="1:4" x14ac:dyDescent="0.25">
      <c r="A8">
        <v>7</v>
      </c>
      <c r="B8" t="s">
        <v>28</v>
      </c>
      <c r="C8" t="s">
        <v>48</v>
      </c>
      <c r="D8" t="s">
        <v>25</v>
      </c>
    </row>
    <row r="9" spans="1:4" x14ac:dyDescent="0.25">
      <c r="A9">
        <v>8</v>
      </c>
      <c r="B9" t="s">
        <v>32</v>
      </c>
      <c r="C9" t="s">
        <v>39</v>
      </c>
      <c r="D9" t="s">
        <v>31</v>
      </c>
    </row>
    <row r="10" spans="1:4" x14ac:dyDescent="0.25">
      <c r="A10">
        <v>9</v>
      </c>
      <c r="B10" t="s">
        <v>32</v>
      </c>
      <c r="C10" t="s">
        <v>33</v>
      </c>
      <c r="D10" t="s">
        <v>31</v>
      </c>
    </row>
    <row r="11" spans="1:4" x14ac:dyDescent="0.25">
      <c r="A11">
        <v>10</v>
      </c>
      <c r="B11" t="s">
        <v>32</v>
      </c>
      <c r="C11" t="s">
        <v>34</v>
      </c>
      <c r="D11" t="s">
        <v>31</v>
      </c>
    </row>
    <row r="12" spans="1:4" x14ac:dyDescent="0.25">
      <c r="A12">
        <v>11</v>
      </c>
      <c r="B12" t="s">
        <v>26</v>
      </c>
      <c r="C12" t="s">
        <v>35</v>
      </c>
      <c r="D12" t="s">
        <v>25</v>
      </c>
    </row>
    <row r="13" spans="1:4" x14ac:dyDescent="0.25">
      <c r="A13">
        <v>12</v>
      </c>
      <c r="B13" t="s">
        <v>26</v>
      </c>
      <c r="C13" t="s">
        <v>40</v>
      </c>
      <c r="D13" t="s">
        <v>25</v>
      </c>
    </row>
    <row r="14" spans="1:4" x14ac:dyDescent="0.25">
      <c r="A14">
        <v>13</v>
      </c>
      <c r="B14" t="s">
        <v>26</v>
      </c>
      <c r="C14" t="s">
        <v>27</v>
      </c>
      <c r="D14" t="s">
        <v>25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43E0C-76FF-4542-AAC6-18788CA039C1}">
  <dimension ref="A1:D157"/>
  <sheetViews>
    <sheetView workbookViewId="0">
      <selection activeCell="B1" sqref="B1"/>
    </sheetView>
  </sheetViews>
  <sheetFormatPr defaultRowHeight="15" x14ac:dyDescent="0.25"/>
  <cols>
    <col min="1" max="1" width="12.42578125" customWidth="1"/>
    <col min="3" max="3" width="9.28515625" customWidth="1"/>
    <col min="4" max="4" width="13.42578125" customWidth="1"/>
  </cols>
  <sheetData>
    <row r="1" spans="1:4" x14ac:dyDescent="0.25">
      <c r="A1" t="s">
        <v>93</v>
      </c>
      <c r="B1" t="s">
        <v>1</v>
      </c>
      <c r="C1" t="s">
        <v>2</v>
      </c>
      <c r="D1" t="s">
        <v>94</v>
      </c>
    </row>
    <row r="2" spans="1:4" x14ac:dyDescent="0.25">
      <c r="A2">
        <v>209</v>
      </c>
      <c r="B2" t="s">
        <v>42</v>
      </c>
      <c r="C2" t="s">
        <v>37</v>
      </c>
      <c r="D2" t="s">
        <v>43</v>
      </c>
    </row>
    <row r="3" spans="1:4" x14ac:dyDescent="0.25">
      <c r="A3">
        <v>213</v>
      </c>
      <c r="B3" t="s">
        <v>42</v>
      </c>
      <c r="C3" t="s">
        <v>37</v>
      </c>
      <c r="D3" t="s">
        <v>43</v>
      </c>
    </row>
    <row r="4" spans="1:4" x14ac:dyDescent="0.25">
      <c r="A4">
        <v>310</v>
      </c>
      <c r="B4" t="s">
        <v>42</v>
      </c>
      <c r="C4" t="s">
        <v>37</v>
      </c>
      <c r="D4" t="s">
        <v>43</v>
      </c>
    </row>
    <row r="5" spans="1:4" x14ac:dyDescent="0.25">
      <c r="A5">
        <v>323</v>
      </c>
      <c r="B5" t="s">
        <v>42</v>
      </c>
      <c r="C5" t="s">
        <v>37</v>
      </c>
      <c r="D5" t="s">
        <v>43</v>
      </c>
    </row>
    <row r="6" spans="1:4" x14ac:dyDescent="0.25">
      <c r="A6">
        <v>408</v>
      </c>
      <c r="B6" t="s">
        <v>42</v>
      </c>
      <c r="C6" t="s">
        <v>37</v>
      </c>
      <c r="D6" t="s">
        <v>43</v>
      </c>
    </row>
    <row r="7" spans="1:4" x14ac:dyDescent="0.25">
      <c r="A7">
        <v>415</v>
      </c>
      <c r="B7" t="s">
        <v>42</v>
      </c>
      <c r="C7" t="s">
        <v>37</v>
      </c>
      <c r="D7" t="s">
        <v>43</v>
      </c>
    </row>
    <row r="8" spans="1:4" x14ac:dyDescent="0.25">
      <c r="A8">
        <v>510</v>
      </c>
      <c r="B8" t="s">
        <v>42</v>
      </c>
      <c r="C8" t="s">
        <v>37</v>
      </c>
      <c r="D8" t="s">
        <v>43</v>
      </c>
    </row>
    <row r="9" spans="1:4" x14ac:dyDescent="0.25">
      <c r="A9">
        <v>530</v>
      </c>
      <c r="B9" t="s">
        <v>42</v>
      </c>
      <c r="C9" t="s">
        <v>37</v>
      </c>
      <c r="D9" t="s">
        <v>43</v>
      </c>
    </row>
    <row r="10" spans="1:4" x14ac:dyDescent="0.25">
      <c r="A10">
        <v>559</v>
      </c>
      <c r="B10" t="s">
        <v>42</v>
      </c>
      <c r="C10" t="s">
        <v>37</v>
      </c>
      <c r="D10" t="s">
        <v>43</v>
      </c>
    </row>
    <row r="11" spans="1:4" x14ac:dyDescent="0.25">
      <c r="A11">
        <v>562</v>
      </c>
      <c r="B11" t="s">
        <v>42</v>
      </c>
      <c r="C11" t="s">
        <v>37</v>
      </c>
      <c r="D11" t="s">
        <v>43</v>
      </c>
    </row>
    <row r="12" spans="1:4" x14ac:dyDescent="0.25">
      <c r="A12">
        <v>619</v>
      </c>
      <c r="B12" t="s">
        <v>42</v>
      </c>
      <c r="C12" t="s">
        <v>37</v>
      </c>
      <c r="D12" t="s">
        <v>43</v>
      </c>
    </row>
    <row r="13" spans="1:4" x14ac:dyDescent="0.25">
      <c r="A13">
        <v>626</v>
      </c>
      <c r="B13" t="s">
        <v>42</v>
      </c>
      <c r="C13" t="s">
        <v>37</v>
      </c>
      <c r="D13" t="s">
        <v>43</v>
      </c>
    </row>
    <row r="14" spans="1:4" x14ac:dyDescent="0.25">
      <c r="A14">
        <v>650</v>
      </c>
      <c r="B14" t="s">
        <v>42</v>
      </c>
      <c r="C14" t="s">
        <v>37</v>
      </c>
      <c r="D14" t="s">
        <v>43</v>
      </c>
    </row>
    <row r="15" spans="1:4" x14ac:dyDescent="0.25">
      <c r="A15">
        <v>661</v>
      </c>
      <c r="B15" t="s">
        <v>42</v>
      </c>
      <c r="C15" t="s">
        <v>37</v>
      </c>
      <c r="D15" t="s">
        <v>43</v>
      </c>
    </row>
    <row r="16" spans="1:4" x14ac:dyDescent="0.25">
      <c r="A16">
        <v>707</v>
      </c>
      <c r="B16" t="s">
        <v>42</v>
      </c>
      <c r="C16" t="s">
        <v>37</v>
      </c>
      <c r="D16" t="s">
        <v>43</v>
      </c>
    </row>
    <row r="17" spans="1:4" x14ac:dyDescent="0.25">
      <c r="A17">
        <v>714</v>
      </c>
      <c r="B17" t="s">
        <v>42</v>
      </c>
      <c r="C17" t="s">
        <v>37</v>
      </c>
      <c r="D17" t="s">
        <v>43</v>
      </c>
    </row>
    <row r="18" spans="1:4" x14ac:dyDescent="0.25">
      <c r="A18">
        <v>760</v>
      </c>
      <c r="B18" t="s">
        <v>42</v>
      </c>
      <c r="C18" t="s">
        <v>37</v>
      </c>
      <c r="D18" t="s">
        <v>43</v>
      </c>
    </row>
    <row r="19" spans="1:4" x14ac:dyDescent="0.25">
      <c r="A19">
        <v>805</v>
      </c>
      <c r="B19" t="s">
        <v>42</v>
      </c>
      <c r="C19" t="s">
        <v>37</v>
      </c>
      <c r="D19" t="s">
        <v>43</v>
      </c>
    </row>
    <row r="20" spans="1:4" x14ac:dyDescent="0.25">
      <c r="A20">
        <v>818</v>
      </c>
      <c r="B20" t="s">
        <v>42</v>
      </c>
      <c r="C20" t="s">
        <v>37</v>
      </c>
      <c r="D20" t="s">
        <v>43</v>
      </c>
    </row>
    <row r="21" spans="1:4" x14ac:dyDescent="0.25">
      <c r="A21">
        <v>831</v>
      </c>
      <c r="B21" t="s">
        <v>42</v>
      </c>
      <c r="C21" t="s">
        <v>37</v>
      </c>
      <c r="D21" t="s">
        <v>43</v>
      </c>
    </row>
    <row r="22" spans="1:4" x14ac:dyDescent="0.25">
      <c r="A22">
        <v>858</v>
      </c>
      <c r="B22" t="s">
        <v>42</v>
      </c>
      <c r="C22" t="s">
        <v>37</v>
      </c>
      <c r="D22" t="s">
        <v>43</v>
      </c>
    </row>
    <row r="23" spans="1:4" x14ac:dyDescent="0.25">
      <c r="A23">
        <v>909</v>
      </c>
      <c r="B23" t="s">
        <v>42</v>
      </c>
      <c r="C23" t="s">
        <v>37</v>
      </c>
      <c r="D23" t="s">
        <v>43</v>
      </c>
    </row>
    <row r="24" spans="1:4" x14ac:dyDescent="0.25">
      <c r="A24">
        <v>916</v>
      </c>
      <c r="B24" t="s">
        <v>42</v>
      </c>
      <c r="C24" t="s">
        <v>37</v>
      </c>
      <c r="D24" t="s">
        <v>43</v>
      </c>
    </row>
    <row r="25" spans="1:4" x14ac:dyDescent="0.25">
      <c r="A25">
        <v>925</v>
      </c>
      <c r="B25" t="s">
        <v>42</v>
      </c>
      <c r="C25" t="s">
        <v>37</v>
      </c>
      <c r="D25" t="s">
        <v>43</v>
      </c>
    </row>
    <row r="26" spans="1:4" x14ac:dyDescent="0.25">
      <c r="A26">
        <v>949</v>
      </c>
      <c r="B26" t="s">
        <v>42</v>
      </c>
      <c r="C26" t="s">
        <v>37</v>
      </c>
      <c r="D26" t="s">
        <v>43</v>
      </c>
    </row>
    <row r="27" spans="1:4" x14ac:dyDescent="0.25">
      <c r="A27">
        <v>951</v>
      </c>
      <c r="B27" t="s">
        <v>42</v>
      </c>
      <c r="C27" t="s">
        <v>37</v>
      </c>
      <c r="D27" t="s">
        <v>43</v>
      </c>
    </row>
    <row r="28" spans="1:4" x14ac:dyDescent="0.25">
      <c r="A28">
        <v>303</v>
      </c>
      <c r="B28" t="s">
        <v>55</v>
      </c>
      <c r="C28" t="s">
        <v>50</v>
      </c>
      <c r="D28" t="s">
        <v>43</v>
      </c>
    </row>
    <row r="29" spans="1:4" x14ac:dyDescent="0.25">
      <c r="A29">
        <v>719</v>
      </c>
      <c r="B29" t="s">
        <v>55</v>
      </c>
      <c r="C29" t="s">
        <v>50</v>
      </c>
      <c r="D29" t="s">
        <v>43</v>
      </c>
    </row>
    <row r="30" spans="1:4" x14ac:dyDescent="0.25">
      <c r="A30">
        <v>720</v>
      </c>
      <c r="B30" t="s">
        <v>55</v>
      </c>
      <c r="C30" t="s">
        <v>50</v>
      </c>
      <c r="D30" t="s">
        <v>43</v>
      </c>
    </row>
    <row r="31" spans="1:4" x14ac:dyDescent="0.25">
      <c r="A31">
        <v>970</v>
      </c>
      <c r="B31" t="s">
        <v>55</v>
      </c>
      <c r="C31" t="s">
        <v>50</v>
      </c>
      <c r="D31" t="s">
        <v>43</v>
      </c>
    </row>
    <row r="32" spans="1:4" x14ac:dyDescent="0.25">
      <c r="A32">
        <v>203</v>
      </c>
      <c r="B32" t="s">
        <v>20</v>
      </c>
      <c r="C32" t="s">
        <v>21</v>
      </c>
      <c r="D32" t="s">
        <v>22</v>
      </c>
    </row>
    <row r="33" spans="1:4" x14ac:dyDescent="0.25">
      <c r="A33">
        <v>475</v>
      </c>
      <c r="B33" t="s">
        <v>20</v>
      </c>
      <c r="C33" t="s">
        <v>21</v>
      </c>
      <c r="D33" t="s">
        <v>22</v>
      </c>
    </row>
    <row r="34" spans="1:4" x14ac:dyDescent="0.25">
      <c r="A34">
        <v>860</v>
      </c>
      <c r="B34" t="s">
        <v>20</v>
      </c>
      <c r="C34" t="s">
        <v>21</v>
      </c>
      <c r="D34" t="s">
        <v>22</v>
      </c>
    </row>
    <row r="35" spans="1:4" x14ac:dyDescent="0.25">
      <c r="A35">
        <v>959</v>
      </c>
      <c r="B35" t="s">
        <v>20</v>
      </c>
      <c r="C35" t="s">
        <v>21</v>
      </c>
      <c r="D35" t="s">
        <v>22</v>
      </c>
    </row>
    <row r="36" spans="1:4" x14ac:dyDescent="0.25">
      <c r="A36">
        <v>239</v>
      </c>
      <c r="B36" t="s">
        <v>53</v>
      </c>
      <c r="C36" t="s">
        <v>21</v>
      </c>
      <c r="D36" t="s">
        <v>43</v>
      </c>
    </row>
    <row r="37" spans="1:4" x14ac:dyDescent="0.25">
      <c r="A37">
        <v>305</v>
      </c>
      <c r="B37" t="s">
        <v>53</v>
      </c>
      <c r="C37" t="s">
        <v>21</v>
      </c>
      <c r="D37" t="s">
        <v>43</v>
      </c>
    </row>
    <row r="38" spans="1:4" x14ac:dyDescent="0.25">
      <c r="A38">
        <v>321</v>
      </c>
      <c r="B38" t="s">
        <v>53</v>
      </c>
      <c r="C38" t="s">
        <v>21</v>
      </c>
      <c r="D38" t="s">
        <v>43</v>
      </c>
    </row>
    <row r="39" spans="1:4" x14ac:dyDescent="0.25">
      <c r="A39">
        <v>352</v>
      </c>
      <c r="B39" t="s">
        <v>53</v>
      </c>
      <c r="C39" t="s">
        <v>21</v>
      </c>
      <c r="D39" t="s">
        <v>43</v>
      </c>
    </row>
    <row r="40" spans="1:4" x14ac:dyDescent="0.25">
      <c r="A40">
        <v>386</v>
      </c>
      <c r="B40" t="s">
        <v>53</v>
      </c>
      <c r="C40" t="s">
        <v>21</v>
      </c>
      <c r="D40" t="s">
        <v>43</v>
      </c>
    </row>
    <row r="41" spans="1:4" x14ac:dyDescent="0.25">
      <c r="A41">
        <v>407</v>
      </c>
      <c r="B41" t="s">
        <v>53</v>
      </c>
      <c r="C41" t="s">
        <v>21</v>
      </c>
      <c r="D41" t="s">
        <v>43</v>
      </c>
    </row>
    <row r="42" spans="1:4" x14ac:dyDescent="0.25">
      <c r="A42">
        <v>561</v>
      </c>
      <c r="B42" t="s">
        <v>53</v>
      </c>
      <c r="C42" t="s">
        <v>21</v>
      </c>
      <c r="D42" t="s">
        <v>43</v>
      </c>
    </row>
    <row r="43" spans="1:4" x14ac:dyDescent="0.25">
      <c r="A43">
        <v>727</v>
      </c>
      <c r="B43" t="s">
        <v>53</v>
      </c>
      <c r="C43" t="s">
        <v>21</v>
      </c>
      <c r="D43" t="s">
        <v>43</v>
      </c>
    </row>
    <row r="44" spans="1:4" x14ac:dyDescent="0.25">
      <c r="A44">
        <v>754</v>
      </c>
      <c r="B44" t="s">
        <v>53</v>
      </c>
      <c r="C44" t="s">
        <v>21</v>
      </c>
      <c r="D44" t="s">
        <v>43</v>
      </c>
    </row>
    <row r="45" spans="1:4" x14ac:dyDescent="0.25">
      <c r="A45">
        <v>772</v>
      </c>
      <c r="B45" t="s">
        <v>53</v>
      </c>
      <c r="C45" t="s">
        <v>21</v>
      </c>
      <c r="D45" t="s">
        <v>43</v>
      </c>
    </row>
    <row r="46" spans="1:4" x14ac:dyDescent="0.25">
      <c r="A46">
        <v>786</v>
      </c>
      <c r="B46" t="s">
        <v>53</v>
      </c>
      <c r="C46" t="s">
        <v>21</v>
      </c>
      <c r="D46" t="s">
        <v>43</v>
      </c>
    </row>
    <row r="47" spans="1:4" x14ac:dyDescent="0.25">
      <c r="A47">
        <v>813</v>
      </c>
      <c r="B47" t="s">
        <v>53</v>
      </c>
      <c r="C47" t="s">
        <v>21</v>
      </c>
      <c r="D47" t="s">
        <v>43</v>
      </c>
    </row>
    <row r="48" spans="1:4" x14ac:dyDescent="0.25">
      <c r="A48">
        <v>850</v>
      </c>
      <c r="B48" t="s">
        <v>53</v>
      </c>
      <c r="C48" t="s">
        <v>21</v>
      </c>
      <c r="D48" t="s">
        <v>43</v>
      </c>
    </row>
    <row r="49" spans="1:4" x14ac:dyDescent="0.25">
      <c r="A49">
        <v>863</v>
      </c>
      <c r="B49" t="s">
        <v>53</v>
      </c>
      <c r="C49" t="s">
        <v>21</v>
      </c>
      <c r="D49" t="s">
        <v>43</v>
      </c>
    </row>
    <row r="50" spans="1:4" x14ac:dyDescent="0.25">
      <c r="A50">
        <v>904</v>
      </c>
      <c r="B50" t="s">
        <v>53</v>
      </c>
      <c r="C50" t="s">
        <v>21</v>
      </c>
      <c r="D50" t="s">
        <v>43</v>
      </c>
    </row>
    <row r="51" spans="1:4" x14ac:dyDescent="0.25">
      <c r="A51">
        <v>941</v>
      </c>
      <c r="B51" t="s">
        <v>53</v>
      </c>
      <c r="C51" t="s">
        <v>21</v>
      </c>
      <c r="D51" t="s">
        <v>43</v>
      </c>
    </row>
    <row r="52" spans="1:4" x14ac:dyDescent="0.25">
      <c r="A52">
        <v>954</v>
      </c>
      <c r="B52" t="s">
        <v>53</v>
      </c>
      <c r="C52" t="s">
        <v>21</v>
      </c>
      <c r="D52" t="s">
        <v>43</v>
      </c>
    </row>
    <row r="53" spans="1:4" x14ac:dyDescent="0.25">
      <c r="A53">
        <v>217</v>
      </c>
      <c r="B53" t="s">
        <v>51</v>
      </c>
      <c r="C53" t="s">
        <v>50</v>
      </c>
      <c r="D53" t="s">
        <v>43</v>
      </c>
    </row>
    <row r="54" spans="1:4" x14ac:dyDescent="0.25">
      <c r="A54">
        <v>224</v>
      </c>
      <c r="B54" t="s">
        <v>51</v>
      </c>
      <c r="C54" t="s">
        <v>50</v>
      </c>
      <c r="D54" t="s">
        <v>43</v>
      </c>
    </row>
    <row r="55" spans="1:4" x14ac:dyDescent="0.25">
      <c r="A55">
        <v>309</v>
      </c>
      <c r="B55" t="s">
        <v>51</v>
      </c>
      <c r="C55" t="s">
        <v>50</v>
      </c>
      <c r="D55" t="s">
        <v>43</v>
      </c>
    </row>
    <row r="56" spans="1:4" x14ac:dyDescent="0.25">
      <c r="A56">
        <v>312</v>
      </c>
      <c r="B56" t="s">
        <v>51</v>
      </c>
      <c r="C56" t="s">
        <v>50</v>
      </c>
      <c r="D56" t="s">
        <v>43</v>
      </c>
    </row>
    <row r="57" spans="1:4" x14ac:dyDescent="0.25">
      <c r="A57">
        <v>618</v>
      </c>
      <c r="B57" t="s">
        <v>51</v>
      </c>
      <c r="C57" t="s">
        <v>50</v>
      </c>
      <c r="D57" t="s">
        <v>43</v>
      </c>
    </row>
    <row r="58" spans="1:4" x14ac:dyDescent="0.25">
      <c r="A58">
        <v>630</v>
      </c>
      <c r="B58" t="s">
        <v>51</v>
      </c>
      <c r="C58" t="s">
        <v>50</v>
      </c>
      <c r="D58" t="s">
        <v>43</v>
      </c>
    </row>
    <row r="59" spans="1:4" x14ac:dyDescent="0.25">
      <c r="A59">
        <v>708</v>
      </c>
      <c r="B59" t="s">
        <v>51</v>
      </c>
      <c r="C59" t="s">
        <v>50</v>
      </c>
      <c r="D59" t="s">
        <v>43</v>
      </c>
    </row>
    <row r="60" spans="1:4" x14ac:dyDescent="0.25">
      <c r="A60">
        <v>773</v>
      </c>
      <c r="B60" t="s">
        <v>51</v>
      </c>
      <c r="C60" t="s">
        <v>50</v>
      </c>
      <c r="D60" t="s">
        <v>43</v>
      </c>
    </row>
    <row r="61" spans="1:4" x14ac:dyDescent="0.25">
      <c r="A61">
        <v>815</v>
      </c>
      <c r="B61" t="s">
        <v>51</v>
      </c>
      <c r="C61" t="s">
        <v>50</v>
      </c>
      <c r="D61" t="s">
        <v>43</v>
      </c>
    </row>
    <row r="62" spans="1:4" x14ac:dyDescent="0.25">
      <c r="A62">
        <v>847</v>
      </c>
      <c r="B62" t="s">
        <v>51</v>
      </c>
      <c r="C62" t="s">
        <v>50</v>
      </c>
      <c r="D62" t="s">
        <v>43</v>
      </c>
    </row>
    <row r="63" spans="1:4" x14ac:dyDescent="0.25">
      <c r="A63">
        <v>319</v>
      </c>
      <c r="B63" t="s">
        <v>57</v>
      </c>
      <c r="C63" t="s">
        <v>50</v>
      </c>
      <c r="D63" t="s">
        <v>22</v>
      </c>
    </row>
    <row r="64" spans="1:4" x14ac:dyDescent="0.25">
      <c r="A64">
        <v>515</v>
      </c>
      <c r="B64" t="s">
        <v>57</v>
      </c>
      <c r="C64" t="s">
        <v>50</v>
      </c>
      <c r="D64" t="s">
        <v>22</v>
      </c>
    </row>
    <row r="65" spans="1:4" x14ac:dyDescent="0.25">
      <c r="A65">
        <v>563</v>
      </c>
      <c r="B65" t="s">
        <v>57</v>
      </c>
      <c r="C65" t="s">
        <v>50</v>
      </c>
      <c r="D65" t="s">
        <v>22</v>
      </c>
    </row>
    <row r="66" spans="1:4" x14ac:dyDescent="0.25">
      <c r="A66">
        <v>641</v>
      </c>
      <c r="B66" t="s">
        <v>57</v>
      </c>
      <c r="C66" t="s">
        <v>50</v>
      </c>
      <c r="D66" t="s">
        <v>22</v>
      </c>
    </row>
    <row r="67" spans="1:4" x14ac:dyDescent="0.25">
      <c r="A67">
        <v>712</v>
      </c>
      <c r="B67" t="s">
        <v>57</v>
      </c>
      <c r="C67" t="s">
        <v>50</v>
      </c>
      <c r="D67" t="s">
        <v>22</v>
      </c>
    </row>
    <row r="68" spans="1:4" x14ac:dyDescent="0.25">
      <c r="A68">
        <v>225</v>
      </c>
      <c r="B68" t="s">
        <v>52</v>
      </c>
      <c r="C68" t="s">
        <v>46</v>
      </c>
      <c r="D68" t="s">
        <v>22</v>
      </c>
    </row>
    <row r="69" spans="1:4" x14ac:dyDescent="0.25">
      <c r="A69">
        <v>318</v>
      </c>
      <c r="B69" t="s">
        <v>52</v>
      </c>
      <c r="C69" t="s">
        <v>46</v>
      </c>
      <c r="D69" t="s">
        <v>22</v>
      </c>
    </row>
    <row r="70" spans="1:4" x14ac:dyDescent="0.25">
      <c r="A70">
        <v>337</v>
      </c>
      <c r="B70" t="s">
        <v>52</v>
      </c>
      <c r="C70" t="s">
        <v>46</v>
      </c>
      <c r="D70" t="s">
        <v>22</v>
      </c>
    </row>
    <row r="71" spans="1:4" x14ac:dyDescent="0.25">
      <c r="A71">
        <v>504</v>
      </c>
      <c r="B71" t="s">
        <v>52</v>
      </c>
      <c r="C71" t="s">
        <v>46</v>
      </c>
      <c r="D71" t="s">
        <v>22</v>
      </c>
    </row>
    <row r="72" spans="1:4" x14ac:dyDescent="0.25">
      <c r="A72">
        <v>985</v>
      </c>
      <c r="B72" t="s">
        <v>52</v>
      </c>
      <c r="C72" t="s">
        <v>46</v>
      </c>
      <c r="D72" t="s">
        <v>22</v>
      </c>
    </row>
    <row r="73" spans="1:4" x14ac:dyDescent="0.25">
      <c r="A73">
        <v>339</v>
      </c>
      <c r="B73" t="s">
        <v>58</v>
      </c>
      <c r="C73" t="s">
        <v>21</v>
      </c>
      <c r="D73" t="s">
        <v>43</v>
      </c>
    </row>
    <row r="74" spans="1:4" x14ac:dyDescent="0.25">
      <c r="A74">
        <v>351</v>
      </c>
      <c r="B74" t="s">
        <v>58</v>
      </c>
      <c r="C74" t="s">
        <v>21</v>
      </c>
      <c r="D74" t="s">
        <v>43</v>
      </c>
    </row>
    <row r="75" spans="1:4" x14ac:dyDescent="0.25">
      <c r="A75">
        <v>413</v>
      </c>
      <c r="B75" t="s">
        <v>58</v>
      </c>
      <c r="C75" t="s">
        <v>21</v>
      </c>
      <c r="D75" t="s">
        <v>43</v>
      </c>
    </row>
    <row r="76" spans="1:4" x14ac:dyDescent="0.25">
      <c r="A76">
        <v>508</v>
      </c>
      <c r="B76" t="s">
        <v>58</v>
      </c>
      <c r="C76" t="s">
        <v>21</v>
      </c>
      <c r="D76" t="s">
        <v>43</v>
      </c>
    </row>
    <row r="77" spans="1:4" x14ac:dyDescent="0.25">
      <c r="A77">
        <v>617</v>
      </c>
      <c r="B77" t="s">
        <v>58</v>
      </c>
      <c r="C77" t="s">
        <v>21</v>
      </c>
      <c r="D77" t="s">
        <v>43</v>
      </c>
    </row>
    <row r="78" spans="1:4" x14ac:dyDescent="0.25">
      <c r="A78">
        <v>774</v>
      </c>
      <c r="B78" t="s">
        <v>58</v>
      </c>
      <c r="C78" t="s">
        <v>21</v>
      </c>
      <c r="D78" t="s">
        <v>43</v>
      </c>
    </row>
    <row r="79" spans="1:4" x14ac:dyDescent="0.25">
      <c r="A79">
        <v>781</v>
      </c>
      <c r="B79" t="s">
        <v>58</v>
      </c>
      <c r="C79" t="s">
        <v>21</v>
      </c>
      <c r="D79" t="s">
        <v>43</v>
      </c>
    </row>
    <row r="80" spans="1:4" x14ac:dyDescent="0.25">
      <c r="A80">
        <v>857</v>
      </c>
      <c r="B80" t="s">
        <v>58</v>
      </c>
      <c r="C80" t="s">
        <v>21</v>
      </c>
      <c r="D80" t="s">
        <v>43</v>
      </c>
    </row>
    <row r="81" spans="1:4" x14ac:dyDescent="0.25">
      <c r="A81">
        <v>978</v>
      </c>
      <c r="B81" t="s">
        <v>58</v>
      </c>
      <c r="C81" t="s">
        <v>21</v>
      </c>
      <c r="D81" t="s">
        <v>43</v>
      </c>
    </row>
    <row r="82" spans="1:4" x14ac:dyDescent="0.25">
      <c r="A82">
        <v>314</v>
      </c>
      <c r="B82" t="s">
        <v>56</v>
      </c>
      <c r="C82" t="s">
        <v>50</v>
      </c>
      <c r="D82" t="s">
        <v>22</v>
      </c>
    </row>
    <row r="83" spans="1:4" x14ac:dyDescent="0.25">
      <c r="A83">
        <v>417</v>
      </c>
      <c r="B83" t="s">
        <v>56</v>
      </c>
      <c r="C83" t="s">
        <v>50</v>
      </c>
      <c r="D83" t="s">
        <v>22</v>
      </c>
    </row>
    <row r="84" spans="1:4" x14ac:dyDescent="0.25">
      <c r="A84">
        <v>573</v>
      </c>
      <c r="B84" t="s">
        <v>56</v>
      </c>
      <c r="C84" t="s">
        <v>50</v>
      </c>
      <c r="D84" t="s">
        <v>22</v>
      </c>
    </row>
    <row r="85" spans="1:4" x14ac:dyDescent="0.25">
      <c r="A85">
        <v>636</v>
      </c>
      <c r="B85" t="s">
        <v>56</v>
      </c>
      <c r="C85" t="s">
        <v>50</v>
      </c>
      <c r="D85" t="s">
        <v>22</v>
      </c>
    </row>
    <row r="86" spans="1:4" x14ac:dyDescent="0.25">
      <c r="A86">
        <v>660</v>
      </c>
      <c r="B86" t="s">
        <v>56</v>
      </c>
      <c r="C86" t="s">
        <v>50</v>
      </c>
      <c r="D86" t="s">
        <v>22</v>
      </c>
    </row>
    <row r="87" spans="1:4" x14ac:dyDescent="0.25">
      <c r="A87">
        <v>816</v>
      </c>
      <c r="B87" t="s">
        <v>56</v>
      </c>
      <c r="C87" t="s">
        <v>50</v>
      </c>
      <c r="D87" t="s">
        <v>22</v>
      </c>
    </row>
    <row r="88" spans="1:4" x14ac:dyDescent="0.25">
      <c r="A88">
        <v>702</v>
      </c>
      <c r="B88" t="s">
        <v>64</v>
      </c>
      <c r="C88" t="s">
        <v>37</v>
      </c>
      <c r="D88" t="s">
        <v>22</v>
      </c>
    </row>
    <row r="89" spans="1:4" x14ac:dyDescent="0.25">
      <c r="A89">
        <v>775</v>
      </c>
      <c r="B89" t="s">
        <v>64</v>
      </c>
      <c r="C89" t="s">
        <v>37</v>
      </c>
      <c r="D89" t="s">
        <v>22</v>
      </c>
    </row>
    <row r="90" spans="1:4" x14ac:dyDescent="0.25">
      <c r="A90">
        <v>603</v>
      </c>
      <c r="B90" t="s">
        <v>63</v>
      </c>
      <c r="C90" t="s">
        <v>21</v>
      </c>
      <c r="D90" t="s">
        <v>22</v>
      </c>
    </row>
    <row r="91" spans="1:4" x14ac:dyDescent="0.25">
      <c r="A91">
        <v>505</v>
      </c>
      <c r="B91" t="s">
        <v>62</v>
      </c>
      <c r="C91" t="s">
        <v>46</v>
      </c>
      <c r="D91" t="s">
        <v>22</v>
      </c>
    </row>
    <row r="92" spans="1:4" x14ac:dyDescent="0.25">
      <c r="A92">
        <v>212</v>
      </c>
      <c r="B92" t="s">
        <v>47</v>
      </c>
      <c r="C92" t="s">
        <v>21</v>
      </c>
      <c r="D92" t="s">
        <v>43</v>
      </c>
    </row>
    <row r="93" spans="1:4" x14ac:dyDescent="0.25">
      <c r="A93">
        <v>315</v>
      </c>
      <c r="B93" t="s">
        <v>47</v>
      </c>
      <c r="C93" t="s">
        <v>21</v>
      </c>
      <c r="D93" t="s">
        <v>43</v>
      </c>
    </row>
    <row r="94" spans="1:4" x14ac:dyDescent="0.25">
      <c r="A94">
        <v>347</v>
      </c>
      <c r="B94" t="s">
        <v>47</v>
      </c>
      <c r="C94" t="s">
        <v>21</v>
      </c>
      <c r="D94" t="s">
        <v>43</v>
      </c>
    </row>
    <row r="95" spans="1:4" x14ac:dyDescent="0.25">
      <c r="A95">
        <v>516</v>
      </c>
      <c r="B95" t="s">
        <v>47</v>
      </c>
      <c r="C95" t="s">
        <v>21</v>
      </c>
      <c r="D95" t="s">
        <v>43</v>
      </c>
    </row>
    <row r="96" spans="1:4" x14ac:dyDescent="0.25">
      <c r="A96">
        <v>518</v>
      </c>
      <c r="B96" t="s">
        <v>47</v>
      </c>
      <c r="C96" t="s">
        <v>21</v>
      </c>
      <c r="D96" t="s">
        <v>43</v>
      </c>
    </row>
    <row r="97" spans="1:4" x14ac:dyDescent="0.25">
      <c r="A97">
        <v>585</v>
      </c>
      <c r="B97" t="s">
        <v>47</v>
      </c>
      <c r="C97" t="s">
        <v>21</v>
      </c>
      <c r="D97" t="s">
        <v>43</v>
      </c>
    </row>
    <row r="98" spans="1:4" x14ac:dyDescent="0.25">
      <c r="A98">
        <v>607</v>
      </c>
      <c r="B98" t="s">
        <v>47</v>
      </c>
      <c r="C98" t="s">
        <v>21</v>
      </c>
      <c r="D98" t="s">
        <v>43</v>
      </c>
    </row>
    <row r="99" spans="1:4" x14ac:dyDescent="0.25">
      <c r="A99">
        <v>631</v>
      </c>
      <c r="B99" t="s">
        <v>47</v>
      </c>
      <c r="C99" t="s">
        <v>21</v>
      </c>
      <c r="D99" t="s">
        <v>43</v>
      </c>
    </row>
    <row r="100" spans="1:4" x14ac:dyDescent="0.25">
      <c r="A100">
        <v>646</v>
      </c>
      <c r="B100" t="s">
        <v>47</v>
      </c>
      <c r="C100" t="s">
        <v>21</v>
      </c>
      <c r="D100" t="s">
        <v>43</v>
      </c>
    </row>
    <row r="101" spans="1:4" x14ac:dyDescent="0.25">
      <c r="A101">
        <v>716</v>
      </c>
      <c r="B101" t="s">
        <v>47</v>
      </c>
      <c r="C101" t="s">
        <v>21</v>
      </c>
      <c r="D101" t="s">
        <v>43</v>
      </c>
    </row>
    <row r="102" spans="1:4" x14ac:dyDescent="0.25">
      <c r="A102">
        <v>718</v>
      </c>
      <c r="B102" t="s">
        <v>47</v>
      </c>
      <c r="C102" t="s">
        <v>21</v>
      </c>
      <c r="D102" t="s">
        <v>43</v>
      </c>
    </row>
    <row r="103" spans="1:4" x14ac:dyDescent="0.25">
      <c r="A103">
        <v>845</v>
      </c>
      <c r="B103" t="s">
        <v>47</v>
      </c>
      <c r="C103" t="s">
        <v>21</v>
      </c>
      <c r="D103" t="s">
        <v>43</v>
      </c>
    </row>
    <row r="104" spans="1:4" x14ac:dyDescent="0.25">
      <c r="A104">
        <v>914</v>
      </c>
      <c r="B104" t="s">
        <v>47</v>
      </c>
      <c r="C104" t="s">
        <v>21</v>
      </c>
      <c r="D104" t="s">
        <v>43</v>
      </c>
    </row>
    <row r="105" spans="1:4" x14ac:dyDescent="0.25">
      <c r="A105">
        <v>917</v>
      </c>
      <c r="B105" t="s">
        <v>47</v>
      </c>
      <c r="C105" t="s">
        <v>21</v>
      </c>
      <c r="D105" t="s">
        <v>43</v>
      </c>
    </row>
    <row r="106" spans="1:4" x14ac:dyDescent="0.25">
      <c r="A106">
        <v>216</v>
      </c>
      <c r="B106" t="s">
        <v>49</v>
      </c>
      <c r="C106" t="s">
        <v>50</v>
      </c>
      <c r="D106" t="s">
        <v>43</v>
      </c>
    </row>
    <row r="107" spans="1:4" x14ac:dyDescent="0.25">
      <c r="A107">
        <v>234</v>
      </c>
      <c r="B107" t="s">
        <v>49</v>
      </c>
      <c r="C107" t="s">
        <v>50</v>
      </c>
      <c r="D107" t="s">
        <v>43</v>
      </c>
    </row>
    <row r="108" spans="1:4" x14ac:dyDescent="0.25">
      <c r="A108">
        <v>330</v>
      </c>
      <c r="B108" t="s">
        <v>49</v>
      </c>
      <c r="C108" t="s">
        <v>50</v>
      </c>
      <c r="D108" t="s">
        <v>43</v>
      </c>
    </row>
    <row r="109" spans="1:4" x14ac:dyDescent="0.25">
      <c r="A109">
        <v>419</v>
      </c>
      <c r="B109" t="s">
        <v>49</v>
      </c>
      <c r="C109" t="s">
        <v>50</v>
      </c>
      <c r="D109" t="s">
        <v>43</v>
      </c>
    </row>
    <row r="110" spans="1:4" x14ac:dyDescent="0.25">
      <c r="A110">
        <v>440</v>
      </c>
      <c r="B110" t="s">
        <v>49</v>
      </c>
      <c r="C110" t="s">
        <v>50</v>
      </c>
      <c r="D110" t="s">
        <v>43</v>
      </c>
    </row>
    <row r="111" spans="1:4" x14ac:dyDescent="0.25">
      <c r="A111">
        <v>513</v>
      </c>
      <c r="B111" t="s">
        <v>49</v>
      </c>
      <c r="C111" t="s">
        <v>50</v>
      </c>
      <c r="D111" t="s">
        <v>43</v>
      </c>
    </row>
    <row r="112" spans="1:4" x14ac:dyDescent="0.25">
      <c r="A112">
        <v>567</v>
      </c>
      <c r="B112" t="s">
        <v>49</v>
      </c>
      <c r="C112" t="s">
        <v>50</v>
      </c>
      <c r="D112" t="s">
        <v>43</v>
      </c>
    </row>
    <row r="113" spans="1:4" x14ac:dyDescent="0.25">
      <c r="A113">
        <v>614</v>
      </c>
      <c r="B113" t="s">
        <v>49</v>
      </c>
      <c r="C113" t="s">
        <v>50</v>
      </c>
      <c r="D113" t="s">
        <v>43</v>
      </c>
    </row>
    <row r="114" spans="1:4" x14ac:dyDescent="0.25">
      <c r="A114">
        <v>740</v>
      </c>
      <c r="B114" t="s">
        <v>49</v>
      </c>
      <c r="C114" t="s">
        <v>50</v>
      </c>
      <c r="D114" t="s">
        <v>43</v>
      </c>
    </row>
    <row r="115" spans="1:4" x14ac:dyDescent="0.25">
      <c r="A115">
        <v>937</v>
      </c>
      <c r="B115" t="s">
        <v>49</v>
      </c>
      <c r="C115" t="s">
        <v>50</v>
      </c>
      <c r="D115" t="s">
        <v>43</v>
      </c>
    </row>
    <row r="116" spans="1:4" x14ac:dyDescent="0.25">
      <c r="A116">
        <v>405</v>
      </c>
      <c r="B116" t="s">
        <v>59</v>
      </c>
      <c r="C116" t="s">
        <v>46</v>
      </c>
      <c r="D116" t="s">
        <v>22</v>
      </c>
    </row>
    <row r="117" spans="1:4" x14ac:dyDescent="0.25">
      <c r="A117">
        <v>580</v>
      </c>
      <c r="B117" t="s">
        <v>59</v>
      </c>
      <c r="C117" t="s">
        <v>46</v>
      </c>
      <c r="D117" t="s">
        <v>22</v>
      </c>
    </row>
    <row r="118" spans="1:4" x14ac:dyDescent="0.25">
      <c r="A118">
        <v>918</v>
      </c>
      <c r="B118" t="s">
        <v>59</v>
      </c>
      <c r="C118" t="s">
        <v>46</v>
      </c>
      <c r="D118" t="s">
        <v>22</v>
      </c>
    </row>
    <row r="119" spans="1:4" x14ac:dyDescent="0.25">
      <c r="A119">
        <v>503</v>
      </c>
      <c r="B119" t="s">
        <v>61</v>
      </c>
      <c r="C119" t="s">
        <v>37</v>
      </c>
      <c r="D119" t="s">
        <v>22</v>
      </c>
    </row>
    <row r="120" spans="1:4" x14ac:dyDescent="0.25">
      <c r="A120">
        <v>541</v>
      </c>
      <c r="B120" t="s">
        <v>61</v>
      </c>
      <c r="C120" t="s">
        <v>37</v>
      </c>
      <c r="D120" t="s">
        <v>22</v>
      </c>
    </row>
    <row r="121" spans="1:4" x14ac:dyDescent="0.25">
      <c r="A121">
        <v>971</v>
      </c>
      <c r="B121" t="s">
        <v>61</v>
      </c>
      <c r="C121" t="s">
        <v>37</v>
      </c>
      <c r="D121" t="s">
        <v>22</v>
      </c>
    </row>
    <row r="122" spans="1:4" x14ac:dyDescent="0.25">
      <c r="A122">
        <v>210</v>
      </c>
      <c r="B122" t="s">
        <v>45</v>
      </c>
      <c r="C122" t="s">
        <v>46</v>
      </c>
      <c r="D122" t="s">
        <v>43</v>
      </c>
    </row>
    <row r="123" spans="1:4" x14ac:dyDescent="0.25">
      <c r="A123">
        <v>214</v>
      </c>
      <c r="B123" t="s">
        <v>45</v>
      </c>
      <c r="C123" t="s">
        <v>46</v>
      </c>
      <c r="D123" t="s">
        <v>43</v>
      </c>
    </row>
    <row r="124" spans="1:4" x14ac:dyDescent="0.25">
      <c r="A124">
        <v>254</v>
      </c>
      <c r="B124" t="s">
        <v>45</v>
      </c>
      <c r="C124" t="s">
        <v>46</v>
      </c>
      <c r="D124" t="s">
        <v>43</v>
      </c>
    </row>
    <row r="125" spans="1:4" x14ac:dyDescent="0.25">
      <c r="A125">
        <v>281</v>
      </c>
      <c r="B125" t="s">
        <v>45</v>
      </c>
      <c r="C125" t="s">
        <v>46</v>
      </c>
      <c r="D125" t="s">
        <v>43</v>
      </c>
    </row>
    <row r="126" spans="1:4" x14ac:dyDescent="0.25">
      <c r="A126">
        <v>325</v>
      </c>
      <c r="B126" t="s">
        <v>45</v>
      </c>
      <c r="C126" t="s">
        <v>46</v>
      </c>
      <c r="D126" t="s">
        <v>43</v>
      </c>
    </row>
    <row r="127" spans="1:4" x14ac:dyDescent="0.25">
      <c r="A127">
        <v>361</v>
      </c>
      <c r="B127" t="s">
        <v>45</v>
      </c>
      <c r="C127" t="s">
        <v>46</v>
      </c>
      <c r="D127" t="s">
        <v>43</v>
      </c>
    </row>
    <row r="128" spans="1:4" x14ac:dyDescent="0.25">
      <c r="A128">
        <v>409</v>
      </c>
      <c r="B128" t="s">
        <v>45</v>
      </c>
      <c r="C128" t="s">
        <v>46</v>
      </c>
      <c r="D128" t="s">
        <v>43</v>
      </c>
    </row>
    <row r="129" spans="1:4" x14ac:dyDescent="0.25">
      <c r="A129">
        <v>430</v>
      </c>
      <c r="B129" t="s">
        <v>45</v>
      </c>
      <c r="C129" t="s">
        <v>46</v>
      </c>
      <c r="D129" t="s">
        <v>43</v>
      </c>
    </row>
    <row r="130" spans="1:4" x14ac:dyDescent="0.25">
      <c r="A130">
        <v>432</v>
      </c>
      <c r="B130" t="s">
        <v>45</v>
      </c>
      <c r="C130" t="s">
        <v>46</v>
      </c>
      <c r="D130" t="s">
        <v>43</v>
      </c>
    </row>
    <row r="131" spans="1:4" x14ac:dyDescent="0.25">
      <c r="A131">
        <v>469</v>
      </c>
      <c r="B131" t="s">
        <v>45</v>
      </c>
      <c r="C131" t="s">
        <v>46</v>
      </c>
      <c r="D131" t="s">
        <v>43</v>
      </c>
    </row>
    <row r="132" spans="1:4" x14ac:dyDescent="0.25">
      <c r="A132">
        <v>512</v>
      </c>
      <c r="B132" t="s">
        <v>45</v>
      </c>
      <c r="C132" t="s">
        <v>46</v>
      </c>
      <c r="D132" t="s">
        <v>43</v>
      </c>
    </row>
    <row r="133" spans="1:4" x14ac:dyDescent="0.25">
      <c r="A133">
        <v>682</v>
      </c>
      <c r="B133" t="s">
        <v>45</v>
      </c>
      <c r="C133" t="s">
        <v>46</v>
      </c>
      <c r="D133" t="s">
        <v>43</v>
      </c>
    </row>
    <row r="134" spans="1:4" x14ac:dyDescent="0.25">
      <c r="A134">
        <v>713</v>
      </c>
      <c r="B134" t="s">
        <v>45</v>
      </c>
      <c r="C134" t="s">
        <v>46</v>
      </c>
      <c r="D134" t="s">
        <v>43</v>
      </c>
    </row>
    <row r="135" spans="1:4" x14ac:dyDescent="0.25">
      <c r="A135">
        <v>806</v>
      </c>
      <c r="B135" t="s">
        <v>45</v>
      </c>
      <c r="C135" t="s">
        <v>46</v>
      </c>
      <c r="D135" t="s">
        <v>43</v>
      </c>
    </row>
    <row r="136" spans="1:4" x14ac:dyDescent="0.25">
      <c r="A136">
        <v>817</v>
      </c>
      <c r="B136" t="s">
        <v>45</v>
      </c>
      <c r="C136" t="s">
        <v>46</v>
      </c>
      <c r="D136" t="s">
        <v>43</v>
      </c>
    </row>
    <row r="137" spans="1:4" x14ac:dyDescent="0.25">
      <c r="A137">
        <v>830</v>
      </c>
      <c r="B137" t="s">
        <v>45</v>
      </c>
      <c r="C137" t="s">
        <v>46</v>
      </c>
      <c r="D137" t="s">
        <v>43</v>
      </c>
    </row>
    <row r="138" spans="1:4" x14ac:dyDescent="0.25">
      <c r="A138">
        <v>832</v>
      </c>
      <c r="B138" t="s">
        <v>45</v>
      </c>
      <c r="C138" t="s">
        <v>46</v>
      </c>
      <c r="D138" t="s">
        <v>43</v>
      </c>
    </row>
    <row r="139" spans="1:4" x14ac:dyDescent="0.25">
      <c r="A139">
        <v>903</v>
      </c>
      <c r="B139" t="s">
        <v>45</v>
      </c>
      <c r="C139" t="s">
        <v>46</v>
      </c>
      <c r="D139" t="s">
        <v>43</v>
      </c>
    </row>
    <row r="140" spans="1:4" x14ac:dyDescent="0.25">
      <c r="A140">
        <v>915</v>
      </c>
      <c r="B140" t="s">
        <v>45</v>
      </c>
      <c r="C140" t="s">
        <v>46</v>
      </c>
      <c r="D140" t="s">
        <v>43</v>
      </c>
    </row>
    <row r="141" spans="1:4" x14ac:dyDescent="0.25">
      <c r="A141">
        <v>936</v>
      </c>
      <c r="B141" t="s">
        <v>45</v>
      </c>
      <c r="C141" t="s">
        <v>46</v>
      </c>
      <c r="D141" t="s">
        <v>43</v>
      </c>
    </row>
    <row r="142" spans="1:4" x14ac:dyDescent="0.25">
      <c r="A142">
        <v>940</v>
      </c>
      <c r="B142" t="s">
        <v>45</v>
      </c>
      <c r="C142" t="s">
        <v>46</v>
      </c>
      <c r="D142" t="s">
        <v>43</v>
      </c>
    </row>
    <row r="143" spans="1:4" x14ac:dyDescent="0.25">
      <c r="A143">
        <v>956</v>
      </c>
      <c r="B143" t="s">
        <v>45</v>
      </c>
      <c r="C143" t="s">
        <v>46</v>
      </c>
      <c r="D143" t="s">
        <v>43</v>
      </c>
    </row>
    <row r="144" spans="1:4" x14ac:dyDescent="0.25">
      <c r="A144">
        <v>972</v>
      </c>
      <c r="B144" t="s">
        <v>45</v>
      </c>
      <c r="C144" t="s">
        <v>46</v>
      </c>
      <c r="D144" t="s">
        <v>43</v>
      </c>
    </row>
    <row r="145" spans="1:4" x14ac:dyDescent="0.25">
      <c r="A145">
        <v>979</v>
      </c>
      <c r="B145" t="s">
        <v>45</v>
      </c>
      <c r="C145" t="s">
        <v>46</v>
      </c>
      <c r="D145" t="s">
        <v>43</v>
      </c>
    </row>
    <row r="146" spans="1:4" x14ac:dyDescent="0.25">
      <c r="A146">
        <v>435</v>
      </c>
      <c r="B146" t="s">
        <v>60</v>
      </c>
      <c r="C146" t="s">
        <v>37</v>
      </c>
      <c r="D146" t="s">
        <v>22</v>
      </c>
    </row>
    <row r="147" spans="1:4" x14ac:dyDescent="0.25">
      <c r="A147">
        <v>801</v>
      </c>
      <c r="B147" t="s">
        <v>60</v>
      </c>
      <c r="C147" t="s">
        <v>37</v>
      </c>
      <c r="D147" t="s">
        <v>22</v>
      </c>
    </row>
    <row r="148" spans="1:4" x14ac:dyDescent="0.25">
      <c r="A148">
        <v>206</v>
      </c>
      <c r="B148" t="s">
        <v>36</v>
      </c>
      <c r="C148" t="s">
        <v>37</v>
      </c>
      <c r="D148" t="s">
        <v>22</v>
      </c>
    </row>
    <row r="149" spans="1:4" x14ac:dyDescent="0.25">
      <c r="A149">
        <v>253</v>
      </c>
      <c r="B149" t="s">
        <v>36</v>
      </c>
      <c r="C149" t="s">
        <v>37</v>
      </c>
      <c r="D149" t="s">
        <v>22</v>
      </c>
    </row>
    <row r="150" spans="1:4" x14ac:dyDescent="0.25">
      <c r="A150">
        <v>360</v>
      </c>
      <c r="B150" t="s">
        <v>36</v>
      </c>
      <c r="C150" t="s">
        <v>37</v>
      </c>
      <c r="D150" t="s">
        <v>22</v>
      </c>
    </row>
    <row r="151" spans="1:4" x14ac:dyDescent="0.25">
      <c r="A151">
        <v>425</v>
      </c>
      <c r="B151" t="s">
        <v>36</v>
      </c>
      <c r="C151" t="s">
        <v>37</v>
      </c>
      <c r="D151" t="s">
        <v>22</v>
      </c>
    </row>
    <row r="152" spans="1:4" x14ac:dyDescent="0.25">
      <c r="A152">
        <v>509</v>
      </c>
      <c r="B152" t="s">
        <v>36</v>
      </c>
      <c r="C152" t="s">
        <v>37</v>
      </c>
      <c r="D152" t="s">
        <v>22</v>
      </c>
    </row>
    <row r="153" spans="1:4" x14ac:dyDescent="0.25">
      <c r="A153">
        <v>262</v>
      </c>
      <c r="B153" t="s">
        <v>54</v>
      </c>
      <c r="C153" t="s">
        <v>50</v>
      </c>
      <c r="D153" t="s">
        <v>22</v>
      </c>
    </row>
    <row r="154" spans="1:4" x14ac:dyDescent="0.25">
      <c r="A154">
        <v>414</v>
      </c>
      <c r="B154" t="s">
        <v>54</v>
      </c>
      <c r="C154" t="s">
        <v>50</v>
      </c>
      <c r="D154" t="s">
        <v>22</v>
      </c>
    </row>
    <row r="155" spans="1:4" x14ac:dyDescent="0.25">
      <c r="A155">
        <v>608</v>
      </c>
      <c r="B155" t="s">
        <v>54</v>
      </c>
      <c r="C155" t="s">
        <v>50</v>
      </c>
      <c r="D155" t="s">
        <v>22</v>
      </c>
    </row>
    <row r="156" spans="1:4" x14ac:dyDescent="0.25">
      <c r="A156">
        <v>715</v>
      </c>
      <c r="B156" t="s">
        <v>54</v>
      </c>
      <c r="C156" t="s">
        <v>50</v>
      </c>
      <c r="D156" t="s">
        <v>22</v>
      </c>
    </row>
    <row r="157" spans="1:4" x14ac:dyDescent="0.25">
      <c r="A157">
        <v>920</v>
      </c>
      <c r="B157" t="s">
        <v>54</v>
      </c>
      <c r="C157" t="s">
        <v>50</v>
      </c>
      <c r="D157" t="s">
        <v>22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CF354-05B6-4970-B573-D9CD3B378A21}">
  <dimension ref="A1:T4249"/>
  <sheetViews>
    <sheetView topLeftCell="A2" workbookViewId="0">
      <selection activeCell="F2" sqref="F2:F4249"/>
    </sheetView>
  </sheetViews>
  <sheetFormatPr defaultRowHeight="15" x14ac:dyDescent="0.25"/>
  <cols>
    <col min="1" max="1" width="12.42578125" customWidth="1"/>
    <col min="3" max="3" width="9.28515625" customWidth="1"/>
    <col min="4" max="4" width="13.42578125" customWidth="1"/>
    <col min="9" max="9" width="16.7109375" customWidth="1"/>
    <col min="10" max="10" width="12" customWidth="1"/>
    <col min="11" max="11" width="11.7109375" customWidth="1"/>
    <col min="12" max="12" width="14.85546875" customWidth="1"/>
    <col min="13" max="13" width="15.28515625" customWidth="1"/>
    <col min="14" max="14" width="15.85546875" customWidth="1"/>
    <col min="15" max="15" width="14.7109375" customWidth="1"/>
    <col min="16" max="16" width="11.85546875" customWidth="1"/>
    <col min="18" max="18" width="14.85546875" customWidth="1"/>
    <col min="19" max="19" width="10.140625" customWidth="1"/>
    <col min="22" max="22" width="11.28515625"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v>203</v>
      </c>
      <c r="B2" t="s">
        <v>20</v>
      </c>
      <c r="C2" t="s">
        <v>21</v>
      </c>
      <c r="D2" t="s">
        <v>22</v>
      </c>
      <c r="E2">
        <v>107</v>
      </c>
      <c r="F2">
        <v>176</v>
      </c>
      <c r="G2">
        <v>292</v>
      </c>
      <c r="H2">
        <v>116</v>
      </c>
      <c r="I2">
        <v>69</v>
      </c>
      <c r="J2">
        <v>38</v>
      </c>
      <c r="K2">
        <v>962</v>
      </c>
      <c r="L2">
        <v>110</v>
      </c>
      <c r="M2">
        <v>110</v>
      </c>
      <c r="N2">
        <v>160</v>
      </c>
      <c r="O2">
        <v>270</v>
      </c>
      <c r="P2">
        <v>2</v>
      </c>
      <c r="Q2" s="1">
        <v>40269</v>
      </c>
      <c r="R2" t="s">
        <v>23</v>
      </c>
      <c r="S2" t="s">
        <v>24</v>
      </c>
      <c r="T2" t="s">
        <v>25</v>
      </c>
    </row>
    <row r="3" spans="1:20" x14ac:dyDescent="0.25">
      <c r="A3">
        <v>203</v>
      </c>
      <c r="B3" t="s">
        <v>20</v>
      </c>
      <c r="C3" t="s">
        <v>21</v>
      </c>
      <c r="D3" t="s">
        <v>22</v>
      </c>
      <c r="E3">
        <v>75</v>
      </c>
      <c r="F3">
        <v>135</v>
      </c>
      <c r="G3">
        <v>225</v>
      </c>
      <c r="H3">
        <v>90</v>
      </c>
      <c r="I3">
        <v>60</v>
      </c>
      <c r="J3">
        <v>29</v>
      </c>
      <c r="K3">
        <v>1148</v>
      </c>
      <c r="L3">
        <v>90</v>
      </c>
      <c r="M3">
        <v>80</v>
      </c>
      <c r="N3">
        <v>130</v>
      </c>
      <c r="O3">
        <v>210</v>
      </c>
      <c r="P3">
        <v>2</v>
      </c>
      <c r="Q3" s="1">
        <v>40360</v>
      </c>
      <c r="R3" t="s">
        <v>23</v>
      </c>
      <c r="S3" t="s">
        <v>24</v>
      </c>
      <c r="T3" t="s">
        <v>25</v>
      </c>
    </row>
    <row r="4" spans="1:20" x14ac:dyDescent="0.25">
      <c r="A4">
        <v>203</v>
      </c>
      <c r="B4" t="s">
        <v>20</v>
      </c>
      <c r="C4" t="s">
        <v>21</v>
      </c>
      <c r="D4" t="s">
        <v>22</v>
      </c>
      <c r="E4">
        <v>122</v>
      </c>
      <c r="F4">
        <v>195</v>
      </c>
      <c r="G4">
        <v>325</v>
      </c>
      <c r="H4">
        <v>130</v>
      </c>
      <c r="I4">
        <v>73</v>
      </c>
      <c r="J4">
        <v>42</v>
      </c>
      <c r="K4">
        <v>1134</v>
      </c>
      <c r="L4">
        <v>130</v>
      </c>
      <c r="M4">
        <v>110</v>
      </c>
      <c r="N4">
        <v>180</v>
      </c>
      <c r="O4">
        <v>290</v>
      </c>
      <c r="P4">
        <v>2</v>
      </c>
      <c r="Q4" s="1">
        <v>40483</v>
      </c>
      <c r="R4" t="s">
        <v>23</v>
      </c>
      <c r="S4" t="s">
        <v>24</v>
      </c>
      <c r="T4" t="s">
        <v>25</v>
      </c>
    </row>
    <row r="5" spans="1:20" x14ac:dyDescent="0.25">
      <c r="A5">
        <v>203</v>
      </c>
      <c r="B5" t="s">
        <v>20</v>
      </c>
      <c r="C5" t="s">
        <v>21</v>
      </c>
      <c r="D5" t="s">
        <v>22</v>
      </c>
      <c r="E5">
        <v>105</v>
      </c>
      <c r="F5">
        <v>174</v>
      </c>
      <c r="G5">
        <v>289</v>
      </c>
      <c r="H5">
        <v>115</v>
      </c>
      <c r="I5">
        <v>69</v>
      </c>
      <c r="J5">
        <v>37</v>
      </c>
      <c r="K5">
        <v>1166</v>
      </c>
      <c r="L5">
        <v>110</v>
      </c>
      <c r="M5">
        <v>100</v>
      </c>
      <c r="N5">
        <v>160</v>
      </c>
      <c r="O5">
        <v>260</v>
      </c>
      <c r="P5">
        <v>2</v>
      </c>
      <c r="Q5" s="1">
        <v>40513</v>
      </c>
      <c r="R5" t="s">
        <v>23</v>
      </c>
      <c r="S5" t="s">
        <v>24</v>
      </c>
      <c r="T5" t="s">
        <v>25</v>
      </c>
    </row>
    <row r="6" spans="1:20" x14ac:dyDescent="0.25">
      <c r="A6">
        <v>203</v>
      </c>
      <c r="B6" t="s">
        <v>20</v>
      </c>
      <c r="C6" t="s">
        <v>21</v>
      </c>
      <c r="D6" t="s">
        <v>22</v>
      </c>
      <c r="E6">
        <v>104</v>
      </c>
      <c r="F6">
        <v>135</v>
      </c>
      <c r="G6">
        <v>223</v>
      </c>
      <c r="H6">
        <v>90</v>
      </c>
      <c r="I6">
        <v>56</v>
      </c>
      <c r="J6">
        <v>29</v>
      </c>
      <c r="K6">
        <v>1148</v>
      </c>
      <c r="L6">
        <v>90</v>
      </c>
      <c r="M6">
        <v>80</v>
      </c>
      <c r="N6">
        <v>130</v>
      </c>
      <c r="O6">
        <v>210</v>
      </c>
      <c r="P6">
        <v>2</v>
      </c>
      <c r="Q6" s="1">
        <v>40725</v>
      </c>
      <c r="R6" t="s">
        <v>23</v>
      </c>
      <c r="S6" t="s">
        <v>24</v>
      </c>
      <c r="T6" t="s">
        <v>25</v>
      </c>
    </row>
    <row r="7" spans="1:20" x14ac:dyDescent="0.25">
      <c r="A7">
        <v>203</v>
      </c>
      <c r="B7" t="s">
        <v>20</v>
      </c>
      <c r="C7" t="s">
        <v>21</v>
      </c>
      <c r="D7" t="s">
        <v>22</v>
      </c>
      <c r="E7">
        <v>104</v>
      </c>
      <c r="F7">
        <v>135</v>
      </c>
      <c r="G7">
        <v>223</v>
      </c>
      <c r="H7">
        <v>90</v>
      </c>
      <c r="I7">
        <v>56</v>
      </c>
      <c r="J7">
        <v>29</v>
      </c>
      <c r="K7">
        <v>1139</v>
      </c>
      <c r="L7">
        <v>90</v>
      </c>
      <c r="M7">
        <v>80</v>
      </c>
      <c r="N7">
        <v>130</v>
      </c>
      <c r="O7">
        <v>210</v>
      </c>
      <c r="P7">
        <v>2</v>
      </c>
      <c r="Q7" s="1">
        <v>40756</v>
      </c>
      <c r="R7" t="s">
        <v>23</v>
      </c>
      <c r="S7" t="s">
        <v>24</v>
      </c>
      <c r="T7" t="s">
        <v>25</v>
      </c>
    </row>
    <row r="8" spans="1:20" x14ac:dyDescent="0.25">
      <c r="A8">
        <v>203</v>
      </c>
      <c r="B8" t="s">
        <v>20</v>
      </c>
      <c r="C8" t="s">
        <v>21</v>
      </c>
      <c r="D8" t="s">
        <v>22</v>
      </c>
      <c r="E8">
        <v>135</v>
      </c>
      <c r="F8">
        <v>155</v>
      </c>
      <c r="G8">
        <v>275</v>
      </c>
      <c r="H8">
        <v>103</v>
      </c>
      <c r="I8">
        <v>64</v>
      </c>
      <c r="J8">
        <v>33</v>
      </c>
      <c r="K8">
        <v>1130</v>
      </c>
      <c r="L8">
        <v>110</v>
      </c>
      <c r="M8">
        <v>90</v>
      </c>
      <c r="N8">
        <v>150</v>
      </c>
      <c r="O8">
        <v>240</v>
      </c>
      <c r="P8">
        <v>2</v>
      </c>
      <c r="Q8" s="1">
        <v>40787</v>
      </c>
      <c r="R8" t="s">
        <v>23</v>
      </c>
      <c r="S8" t="s">
        <v>24</v>
      </c>
      <c r="T8" t="s">
        <v>25</v>
      </c>
    </row>
    <row r="9" spans="1:20" x14ac:dyDescent="0.25">
      <c r="A9">
        <v>203</v>
      </c>
      <c r="B9" t="s">
        <v>20</v>
      </c>
      <c r="C9" t="s">
        <v>21</v>
      </c>
      <c r="D9" t="s">
        <v>22</v>
      </c>
      <c r="E9">
        <v>171</v>
      </c>
      <c r="F9">
        <v>188</v>
      </c>
      <c r="G9">
        <v>334</v>
      </c>
      <c r="H9">
        <v>125</v>
      </c>
      <c r="I9">
        <v>73</v>
      </c>
      <c r="J9">
        <v>41</v>
      </c>
      <c r="K9">
        <v>1119</v>
      </c>
      <c r="L9">
        <v>130</v>
      </c>
      <c r="M9">
        <v>100</v>
      </c>
      <c r="N9">
        <v>160</v>
      </c>
      <c r="O9">
        <v>260</v>
      </c>
      <c r="P9">
        <v>2</v>
      </c>
      <c r="Q9" s="1">
        <v>40817</v>
      </c>
      <c r="R9" t="s">
        <v>23</v>
      </c>
      <c r="S9" t="s">
        <v>24</v>
      </c>
      <c r="T9" t="s">
        <v>25</v>
      </c>
    </row>
    <row r="10" spans="1:20" x14ac:dyDescent="0.25">
      <c r="A10">
        <v>203</v>
      </c>
      <c r="B10" t="s">
        <v>20</v>
      </c>
      <c r="C10" t="s">
        <v>21</v>
      </c>
      <c r="D10" t="s">
        <v>22</v>
      </c>
      <c r="E10">
        <v>181</v>
      </c>
      <c r="F10">
        <v>195</v>
      </c>
      <c r="G10">
        <v>346</v>
      </c>
      <c r="H10">
        <v>130</v>
      </c>
      <c r="I10">
        <v>73</v>
      </c>
      <c r="J10">
        <v>42</v>
      </c>
      <c r="K10">
        <v>1134</v>
      </c>
      <c r="L10">
        <v>130</v>
      </c>
      <c r="M10">
        <v>110</v>
      </c>
      <c r="N10">
        <v>180</v>
      </c>
      <c r="O10">
        <v>290</v>
      </c>
      <c r="P10">
        <v>2</v>
      </c>
      <c r="Q10" s="1">
        <v>40848</v>
      </c>
      <c r="R10" t="s">
        <v>23</v>
      </c>
      <c r="S10" t="s">
        <v>24</v>
      </c>
      <c r="T10" t="s">
        <v>25</v>
      </c>
    </row>
    <row r="11" spans="1:20" x14ac:dyDescent="0.25">
      <c r="A11">
        <v>203</v>
      </c>
      <c r="B11" t="s">
        <v>20</v>
      </c>
      <c r="C11" t="s">
        <v>21</v>
      </c>
      <c r="D11" t="s">
        <v>22</v>
      </c>
      <c r="E11">
        <v>15</v>
      </c>
      <c r="F11">
        <v>31</v>
      </c>
      <c r="G11">
        <v>51</v>
      </c>
      <c r="H11">
        <v>20</v>
      </c>
      <c r="I11">
        <v>16</v>
      </c>
      <c r="J11">
        <v>5</v>
      </c>
      <c r="K11">
        <v>804</v>
      </c>
      <c r="L11">
        <v>20</v>
      </c>
      <c r="M11">
        <v>20</v>
      </c>
      <c r="N11">
        <v>30</v>
      </c>
      <c r="O11">
        <v>50</v>
      </c>
      <c r="P11">
        <v>13</v>
      </c>
      <c r="Q11" s="1">
        <v>40330</v>
      </c>
      <c r="R11" t="s">
        <v>26</v>
      </c>
      <c r="S11" t="s">
        <v>27</v>
      </c>
      <c r="T11" t="s">
        <v>25</v>
      </c>
    </row>
    <row r="12" spans="1:20" x14ac:dyDescent="0.25">
      <c r="A12">
        <v>203</v>
      </c>
      <c r="B12" t="s">
        <v>20</v>
      </c>
      <c r="C12" t="s">
        <v>21</v>
      </c>
      <c r="D12" t="s">
        <v>22</v>
      </c>
      <c r="E12">
        <v>33</v>
      </c>
      <c r="F12">
        <v>54</v>
      </c>
      <c r="G12">
        <v>90</v>
      </c>
      <c r="H12">
        <v>36</v>
      </c>
      <c r="I12">
        <v>21</v>
      </c>
      <c r="J12">
        <v>10</v>
      </c>
      <c r="K12">
        <v>809</v>
      </c>
      <c r="L12">
        <v>40</v>
      </c>
      <c r="M12">
        <v>30</v>
      </c>
      <c r="N12">
        <v>60</v>
      </c>
      <c r="O12">
        <v>90</v>
      </c>
      <c r="P12">
        <v>13</v>
      </c>
      <c r="Q12" s="1">
        <v>40483</v>
      </c>
      <c r="R12" t="s">
        <v>26</v>
      </c>
      <c r="S12" t="s">
        <v>27</v>
      </c>
      <c r="T12" t="s">
        <v>25</v>
      </c>
    </row>
    <row r="13" spans="1:20" x14ac:dyDescent="0.25">
      <c r="A13">
        <v>203</v>
      </c>
      <c r="B13" t="s">
        <v>20</v>
      </c>
      <c r="C13" t="s">
        <v>21</v>
      </c>
      <c r="D13" t="s">
        <v>22</v>
      </c>
      <c r="E13">
        <v>17</v>
      </c>
      <c r="F13">
        <v>28</v>
      </c>
      <c r="G13">
        <v>47</v>
      </c>
      <c r="H13">
        <v>19</v>
      </c>
      <c r="I13">
        <v>15</v>
      </c>
      <c r="J13">
        <v>5</v>
      </c>
      <c r="K13">
        <v>811</v>
      </c>
      <c r="L13">
        <v>20</v>
      </c>
      <c r="M13">
        <v>20</v>
      </c>
      <c r="N13">
        <v>30</v>
      </c>
      <c r="O13">
        <v>50</v>
      </c>
      <c r="P13">
        <v>13</v>
      </c>
      <c r="Q13" s="1">
        <v>40756</v>
      </c>
      <c r="R13" t="s">
        <v>26</v>
      </c>
      <c r="S13" t="s">
        <v>27</v>
      </c>
      <c r="T13" t="s">
        <v>25</v>
      </c>
    </row>
    <row r="14" spans="1:20" x14ac:dyDescent="0.25">
      <c r="A14">
        <v>203</v>
      </c>
      <c r="B14" t="s">
        <v>20</v>
      </c>
      <c r="C14" t="s">
        <v>21</v>
      </c>
      <c r="D14" t="s">
        <v>22</v>
      </c>
      <c r="E14">
        <v>27</v>
      </c>
      <c r="F14">
        <v>36</v>
      </c>
      <c r="G14">
        <v>64</v>
      </c>
      <c r="H14">
        <v>24</v>
      </c>
      <c r="I14">
        <v>18</v>
      </c>
      <c r="J14">
        <v>6</v>
      </c>
      <c r="K14">
        <v>806</v>
      </c>
      <c r="L14">
        <v>40</v>
      </c>
      <c r="M14">
        <v>20</v>
      </c>
      <c r="N14">
        <v>40</v>
      </c>
      <c r="O14">
        <v>60</v>
      </c>
      <c r="P14">
        <v>13</v>
      </c>
      <c r="Q14" s="1">
        <v>40817</v>
      </c>
      <c r="R14" t="s">
        <v>26</v>
      </c>
      <c r="S14" t="s">
        <v>27</v>
      </c>
      <c r="T14" t="s">
        <v>25</v>
      </c>
    </row>
    <row r="15" spans="1:20" x14ac:dyDescent="0.25">
      <c r="A15">
        <v>203</v>
      </c>
      <c r="B15" t="s">
        <v>20</v>
      </c>
      <c r="C15" t="s">
        <v>21</v>
      </c>
      <c r="D15" t="s">
        <v>22</v>
      </c>
      <c r="E15">
        <v>49</v>
      </c>
      <c r="F15">
        <v>54</v>
      </c>
      <c r="G15">
        <v>96</v>
      </c>
      <c r="H15">
        <v>36</v>
      </c>
      <c r="I15">
        <v>21</v>
      </c>
      <c r="J15">
        <v>10</v>
      </c>
      <c r="K15">
        <v>809</v>
      </c>
      <c r="L15">
        <v>40</v>
      </c>
      <c r="M15">
        <v>30</v>
      </c>
      <c r="N15">
        <v>60</v>
      </c>
      <c r="O15">
        <v>90</v>
      </c>
      <c r="P15">
        <v>13</v>
      </c>
      <c r="Q15" s="1">
        <v>40848</v>
      </c>
      <c r="R15" t="s">
        <v>26</v>
      </c>
      <c r="S15" t="s">
        <v>27</v>
      </c>
      <c r="T15" t="s">
        <v>25</v>
      </c>
    </row>
    <row r="16" spans="1:20" x14ac:dyDescent="0.25">
      <c r="A16">
        <v>203</v>
      </c>
      <c r="B16" t="s">
        <v>20</v>
      </c>
      <c r="C16" t="s">
        <v>21</v>
      </c>
      <c r="D16" t="s">
        <v>22</v>
      </c>
      <c r="E16">
        <v>-2</v>
      </c>
      <c r="F16">
        <v>75</v>
      </c>
      <c r="G16">
        <v>128</v>
      </c>
      <c r="H16">
        <v>53</v>
      </c>
      <c r="I16">
        <v>77</v>
      </c>
      <c r="J16">
        <v>48</v>
      </c>
      <c r="K16">
        <v>597</v>
      </c>
      <c r="L16">
        <v>10</v>
      </c>
      <c r="M16">
        <v>50</v>
      </c>
      <c r="N16">
        <v>70</v>
      </c>
      <c r="O16">
        <v>120</v>
      </c>
      <c r="P16">
        <v>5</v>
      </c>
      <c r="Q16" s="1">
        <v>40330</v>
      </c>
      <c r="R16" t="s">
        <v>28</v>
      </c>
      <c r="S16" t="s">
        <v>29</v>
      </c>
      <c r="T16" t="s">
        <v>25</v>
      </c>
    </row>
    <row r="17" spans="1:20" x14ac:dyDescent="0.25">
      <c r="A17">
        <v>203</v>
      </c>
      <c r="B17" t="s">
        <v>20</v>
      </c>
      <c r="C17" t="s">
        <v>21</v>
      </c>
      <c r="D17" t="s">
        <v>22</v>
      </c>
      <c r="E17">
        <v>1</v>
      </c>
      <c r="F17">
        <v>84</v>
      </c>
      <c r="G17">
        <v>144</v>
      </c>
      <c r="H17">
        <v>60</v>
      </c>
      <c r="I17">
        <v>83</v>
      </c>
      <c r="J17">
        <v>54</v>
      </c>
      <c r="K17">
        <v>606</v>
      </c>
      <c r="L17">
        <v>40</v>
      </c>
      <c r="M17">
        <v>40</v>
      </c>
      <c r="N17">
        <v>90</v>
      </c>
      <c r="O17">
        <v>130</v>
      </c>
      <c r="P17">
        <v>5</v>
      </c>
      <c r="Q17" s="1">
        <v>40452</v>
      </c>
      <c r="R17" t="s">
        <v>28</v>
      </c>
      <c r="S17" t="s">
        <v>29</v>
      </c>
      <c r="T17" t="s">
        <v>25</v>
      </c>
    </row>
    <row r="18" spans="1:20" x14ac:dyDescent="0.25">
      <c r="A18">
        <v>203</v>
      </c>
      <c r="B18" t="s">
        <v>20</v>
      </c>
      <c r="C18" t="s">
        <v>21</v>
      </c>
      <c r="D18" t="s">
        <v>22</v>
      </c>
      <c r="E18">
        <v>2</v>
      </c>
      <c r="F18">
        <v>86</v>
      </c>
      <c r="G18">
        <v>147</v>
      </c>
      <c r="H18">
        <v>61</v>
      </c>
      <c r="I18">
        <v>84</v>
      </c>
      <c r="J18">
        <v>55</v>
      </c>
      <c r="K18">
        <v>613</v>
      </c>
      <c r="L18">
        <v>10</v>
      </c>
      <c r="M18">
        <v>60</v>
      </c>
      <c r="N18">
        <v>80</v>
      </c>
      <c r="O18">
        <v>140</v>
      </c>
      <c r="P18">
        <v>5</v>
      </c>
      <c r="Q18" s="1">
        <v>40483</v>
      </c>
      <c r="R18" t="s">
        <v>28</v>
      </c>
      <c r="S18" t="s">
        <v>29</v>
      </c>
      <c r="T18" t="s">
        <v>25</v>
      </c>
    </row>
    <row r="19" spans="1:20" x14ac:dyDescent="0.25">
      <c r="A19">
        <v>203</v>
      </c>
      <c r="B19" t="s">
        <v>20</v>
      </c>
      <c r="C19" t="s">
        <v>21</v>
      </c>
      <c r="D19" t="s">
        <v>22</v>
      </c>
      <c r="E19">
        <v>11</v>
      </c>
      <c r="F19">
        <v>105</v>
      </c>
      <c r="G19">
        <v>201</v>
      </c>
      <c r="H19">
        <v>75</v>
      </c>
      <c r="I19">
        <v>103</v>
      </c>
      <c r="J19">
        <v>68</v>
      </c>
      <c r="K19">
        <v>522</v>
      </c>
      <c r="L19">
        <v>20</v>
      </c>
      <c r="M19">
        <v>70</v>
      </c>
      <c r="N19">
        <v>100</v>
      </c>
      <c r="O19">
        <v>170</v>
      </c>
      <c r="P19">
        <v>5</v>
      </c>
      <c r="Q19" s="1">
        <v>40544</v>
      </c>
      <c r="R19" t="s">
        <v>28</v>
      </c>
      <c r="S19" t="s">
        <v>29</v>
      </c>
      <c r="T19" t="s">
        <v>25</v>
      </c>
    </row>
    <row r="20" spans="1:20" x14ac:dyDescent="0.25">
      <c r="A20">
        <v>203</v>
      </c>
      <c r="B20" t="s">
        <v>20</v>
      </c>
      <c r="C20" t="s">
        <v>21</v>
      </c>
      <c r="D20" t="s">
        <v>22</v>
      </c>
      <c r="E20">
        <v>4</v>
      </c>
      <c r="F20">
        <v>90</v>
      </c>
      <c r="G20">
        <v>165</v>
      </c>
      <c r="H20">
        <v>65</v>
      </c>
      <c r="I20">
        <v>87</v>
      </c>
      <c r="J20">
        <v>58</v>
      </c>
      <c r="K20">
        <v>513</v>
      </c>
      <c r="L20">
        <v>20</v>
      </c>
      <c r="M20">
        <v>60</v>
      </c>
      <c r="N20">
        <v>90</v>
      </c>
      <c r="O20">
        <v>150</v>
      </c>
      <c r="P20">
        <v>5</v>
      </c>
      <c r="Q20" s="1">
        <v>40575</v>
      </c>
      <c r="R20" t="s">
        <v>28</v>
      </c>
      <c r="S20" t="s">
        <v>29</v>
      </c>
      <c r="T20" t="s">
        <v>25</v>
      </c>
    </row>
    <row r="21" spans="1:20" x14ac:dyDescent="0.25">
      <c r="A21">
        <v>203</v>
      </c>
      <c r="B21" t="s">
        <v>20</v>
      </c>
      <c r="C21" t="s">
        <v>21</v>
      </c>
      <c r="D21" t="s">
        <v>22</v>
      </c>
      <c r="E21">
        <v>0</v>
      </c>
      <c r="F21">
        <v>87</v>
      </c>
      <c r="G21">
        <v>160</v>
      </c>
      <c r="H21">
        <v>63</v>
      </c>
      <c r="I21">
        <v>87</v>
      </c>
      <c r="J21">
        <v>57</v>
      </c>
      <c r="K21">
        <v>506</v>
      </c>
      <c r="L21">
        <v>10</v>
      </c>
      <c r="M21">
        <v>60</v>
      </c>
      <c r="N21">
        <v>80</v>
      </c>
      <c r="O21">
        <v>140</v>
      </c>
      <c r="P21">
        <v>5</v>
      </c>
      <c r="Q21" s="1">
        <v>40603</v>
      </c>
      <c r="R21" t="s">
        <v>28</v>
      </c>
      <c r="S21" t="s">
        <v>29</v>
      </c>
      <c r="T21" t="s">
        <v>25</v>
      </c>
    </row>
    <row r="22" spans="1:20" x14ac:dyDescent="0.25">
      <c r="A22">
        <v>203</v>
      </c>
      <c r="B22" t="s">
        <v>20</v>
      </c>
      <c r="C22" t="s">
        <v>21</v>
      </c>
      <c r="D22" t="s">
        <v>22</v>
      </c>
      <c r="E22">
        <v>0</v>
      </c>
      <c r="F22">
        <v>87</v>
      </c>
      <c r="G22">
        <v>160</v>
      </c>
      <c r="H22">
        <v>63</v>
      </c>
      <c r="I22">
        <v>87</v>
      </c>
      <c r="J22">
        <v>57</v>
      </c>
      <c r="K22">
        <v>521</v>
      </c>
      <c r="L22">
        <v>10</v>
      </c>
      <c r="M22">
        <v>60</v>
      </c>
      <c r="N22">
        <v>80</v>
      </c>
      <c r="O22">
        <v>140</v>
      </c>
      <c r="P22">
        <v>5</v>
      </c>
      <c r="Q22" s="1">
        <v>40634</v>
      </c>
      <c r="R22" t="s">
        <v>28</v>
      </c>
      <c r="S22" t="s">
        <v>29</v>
      </c>
      <c r="T22" t="s">
        <v>25</v>
      </c>
    </row>
    <row r="23" spans="1:20" x14ac:dyDescent="0.25">
      <c r="A23">
        <v>203</v>
      </c>
      <c r="B23" t="s">
        <v>20</v>
      </c>
      <c r="C23" t="s">
        <v>21</v>
      </c>
      <c r="D23" t="s">
        <v>22</v>
      </c>
      <c r="E23">
        <v>4</v>
      </c>
      <c r="F23">
        <v>90</v>
      </c>
      <c r="G23">
        <v>153</v>
      </c>
      <c r="H23">
        <v>64</v>
      </c>
      <c r="I23">
        <v>81</v>
      </c>
      <c r="J23">
        <v>58</v>
      </c>
      <c r="K23">
        <v>551</v>
      </c>
      <c r="L23">
        <v>20</v>
      </c>
      <c r="M23">
        <v>60</v>
      </c>
      <c r="N23">
        <v>90</v>
      </c>
      <c r="O23">
        <v>150</v>
      </c>
      <c r="P23">
        <v>5</v>
      </c>
      <c r="Q23" s="1">
        <v>40664</v>
      </c>
      <c r="R23" t="s">
        <v>28</v>
      </c>
      <c r="S23" t="s">
        <v>29</v>
      </c>
      <c r="T23" t="s">
        <v>25</v>
      </c>
    </row>
    <row r="24" spans="1:20" x14ac:dyDescent="0.25">
      <c r="A24">
        <v>203</v>
      </c>
      <c r="B24" t="s">
        <v>20</v>
      </c>
      <c r="C24" t="s">
        <v>21</v>
      </c>
      <c r="D24" t="s">
        <v>22</v>
      </c>
      <c r="E24">
        <v>3</v>
      </c>
      <c r="F24">
        <v>87</v>
      </c>
      <c r="G24">
        <v>159</v>
      </c>
      <c r="H24">
        <v>62</v>
      </c>
      <c r="I24">
        <v>85</v>
      </c>
      <c r="J24">
        <v>56</v>
      </c>
      <c r="K24">
        <v>612</v>
      </c>
      <c r="L24">
        <v>20</v>
      </c>
      <c r="M24">
        <v>50</v>
      </c>
      <c r="N24">
        <v>90</v>
      </c>
      <c r="O24">
        <v>140</v>
      </c>
      <c r="P24">
        <v>5</v>
      </c>
      <c r="Q24" s="1">
        <v>40787</v>
      </c>
      <c r="R24" t="s">
        <v>28</v>
      </c>
      <c r="S24" t="s">
        <v>29</v>
      </c>
      <c r="T24" t="s">
        <v>25</v>
      </c>
    </row>
    <row r="25" spans="1:20" x14ac:dyDescent="0.25">
      <c r="A25">
        <v>203</v>
      </c>
      <c r="B25" t="s">
        <v>20</v>
      </c>
      <c r="C25" t="s">
        <v>21</v>
      </c>
      <c r="D25" t="s">
        <v>22</v>
      </c>
      <c r="E25">
        <v>-3</v>
      </c>
      <c r="F25">
        <v>76</v>
      </c>
      <c r="G25">
        <v>140</v>
      </c>
      <c r="H25">
        <v>55</v>
      </c>
      <c r="I25">
        <v>78</v>
      </c>
      <c r="J25">
        <v>49</v>
      </c>
      <c r="K25">
        <v>627</v>
      </c>
      <c r="L25">
        <v>10</v>
      </c>
      <c r="M25">
        <v>50</v>
      </c>
      <c r="N25">
        <v>70</v>
      </c>
      <c r="O25">
        <v>120</v>
      </c>
      <c r="P25">
        <v>5</v>
      </c>
      <c r="Q25" s="1">
        <v>40878</v>
      </c>
      <c r="R25" t="s">
        <v>28</v>
      </c>
      <c r="S25" t="s">
        <v>29</v>
      </c>
      <c r="T25" t="s">
        <v>25</v>
      </c>
    </row>
    <row r="26" spans="1:20" x14ac:dyDescent="0.25">
      <c r="A26">
        <v>203</v>
      </c>
      <c r="B26" t="s">
        <v>20</v>
      </c>
      <c r="C26" t="s">
        <v>21</v>
      </c>
      <c r="D26" t="s">
        <v>22</v>
      </c>
      <c r="E26">
        <v>29</v>
      </c>
      <c r="F26">
        <v>75</v>
      </c>
      <c r="G26">
        <v>130</v>
      </c>
      <c r="H26">
        <v>55</v>
      </c>
      <c r="I26">
        <v>46</v>
      </c>
      <c r="J26">
        <v>18</v>
      </c>
      <c r="K26">
        <v>305</v>
      </c>
      <c r="L26">
        <v>40</v>
      </c>
      <c r="M26">
        <v>50</v>
      </c>
      <c r="N26">
        <v>70</v>
      </c>
      <c r="O26">
        <v>120</v>
      </c>
      <c r="P26">
        <v>6</v>
      </c>
      <c r="Q26" s="1">
        <v>40210</v>
      </c>
      <c r="R26" t="s">
        <v>28</v>
      </c>
      <c r="S26" t="s">
        <v>30</v>
      </c>
      <c r="T26" t="s">
        <v>31</v>
      </c>
    </row>
    <row r="27" spans="1:20" x14ac:dyDescent="0.25">
      <c r="A27">
        <v>203</v>
      </c>
      <c r="B27" t="s">
        <v>20</v>
      </c>
      <c r="C27" t="s">
        <v>21</v>
      </c>
      <c r="D27" t="s">
        <v>22</v>
      </c>
      <c r="E27">
        <v>22</v>
      </c>
      <c r="F27">
        <v>65</v>
      </c>
      <c r="G27">
        <v>113</v>
      </c>
      <c r="H27">
        <v>48</v>
      </c>
      <c r="I27">
        <v>43</v>
      </c>
      <c r="J27">
        <v>15</v>
      </c>
      <c r="K27">
        <v>334</v>
      </c>
      <c r="L27">
        <v>40</v>
      </c>
      <c r="M27">
        <v>40</v>
      </c>
      <c r="N27">
        <v>70</v>
      </c>
      <c r="O27">
        <v>110</v>
      </c>
      <c r="P27">
        <v>6</v>
      </c>
      <c r="Q27" s="1">
        <v>40299</v>
      </c>
      <c r="R27" t="s">
        <v>28</v>
      </c>
      <c r="S27" t="s">
        <v>30</v>
      </c>
      <c r="T27" t="s">
        <v>31</v>
      </c>
    </row>
    <row r="28" spans="1:20" x14ac:dyDescent="0.25">
      <c r="A28">
        <v>203</v>
      </c>
      <c r="B28" t="s">
        <v>20</v>
      </c>
      <c r="C28" t="s">
        <v>21</v>
      </c>
      <c r="D28" t="s">
        <v>22</v>
      </c>
      <c r="E28">
        <v>16</v>
      </c>
      <c r="F28">
        <v>57</v>
      </c>
      <c r="G28">
        <v>100</v>
      </c>
      <c r="H28">
        <v>43</v>
      </c>
      <c r="I28">
        <v>41</v>
      </c>
      <c r="J28">
        <v>14</v>
      </c>
      <c r="K28">
        <v>388</v>
      </c>
      <c r="L28">
        <v>20</v>
      </c>
      <c r="M28">
        <v>40</v>
      </c>
      <c r="N28">
        <v>50</v>
      </c>
      <c r="O28">
        <v>90</v>
      </c>
      <c r="P28">
        <v>6</v>
      </c>
      <c r="Q28" s="1">
        <v>40360</v>
      </c>
      <c r="R28" t="s">
        <v>28</v>
      </c>
      <c r="S28" t="s">
        <v>30</v>
      </c>
      <c r="T28" t="s">
        <v>31</v>
      </c>
    </row>
    <row r="29" spans="1:20" x14ac:dyDescent="0.25">
      <c r="A29">
        <v>203</v>
      </c>
      <c r="B29" t="s">
        <v>20</v>
      </c>
      <c r="C29" t="s">
        <v>21</v>
      </c>
      <c r="D29" t="s">
        <v>22</v>
      </c>
      <c r="E29">
        <v>16</v>
      </c>
      <c r="F29">
        <v>56</v>
      </c>
      <c r="G29">
        <v>98</v>
      </c>
      <c r="H29">
        <v>42</v>
      </c>
      <c r="I29">
        <v>40</v>
      </c>
      <c r="J29">
        <v>13</v>
      </c>
      <c r="K29">
        <v>384</v>
      </c>
      <c r="L29">
        <v>20</v>
      </c>
      <c r="M29">
        <v>40</v>
      </c>
      <c r="N29">
        <v>50</v>
      </c>
      <c r="O29">
        <v>90</v>
      </c>
      <c r="P29">
        <v>6</v>
      </c>
      <c r="Q29" s="1">
        <v>40391</v>
      </c>
      <c r="R29" t="s">
        <v>28</v>
      </c>
      <c r="S29" t="s">
        <v>30</v>
      </c>
      <c r="T29" t="s">
        <v>31</v>
      </c>
    </row>
    <row r="30" spans="1:20" x14ac:dyDescent="0.25">
      <c r="A30">
        <v>203</v>
      </c>
      <c r="B30" t="s">
        <v>20</v>
      </c>
      <c r="C30" t="s">
        <v>21</v>
      </c>
      <c r="D30" t="s">
        <v>22</v>
      </c>
      <c r="E30">
        <v>47</v>
      </c>
      <c r="F30">
        <v>75</v>
      </c>
      <c r="G30">
        <v>145</v>
      </c>
      <c r="H30">
        <v>55</v>
      </c>
      <c r="I30">
        <v>47</v>
      </c>
      <c r="J30">
        <v>18</v>
      </c>
      <c r="K30">
        <v>312</v>
      </c>
      <c r="L30">
        <v>40</v>
      </c>
      <c r="M30">
        <v>50</v>
      </c>
      <c r="N30">
        <v>70</v>
      </c>
      <c r="O30">
        <v>120</v>
      </c>
      <c r="P30">
        <v>6</v>
      </c>
      <c r="Q30" s="1">
        <v>40544</v>
      </c>
      <c r="R30" t="s">
        <v>28</v>
      </c>
      <c r="S30" t="s">
        <v>30</v>
      </c>
      <c r="T30" t="s">
        <v>31</v>
      </c>
    </row>
    <row r="31" spans="1:20" x14ac:dyDescent="0.25">
      <c r="A31">
        <v>203</v>
      </c>
      <c r="B31" t="s">
        <v>20</v>
      </c>
      <c r="C31" t="s">
        <v>21</v>
      </c>
      <c r="D31" t="s">
        <v>22</v>
      </c>
      <c r="E31">
        <v>39</v>
      </c>
      <c r="F31">
        <v>71</v>
      </c>
      <c r="G31">
        <v>132</v>
      </c>
      <c r="H31">
        <v>53</v>
      </c>
      <c r="I31">
        <v>45</v>
      </c>
      <c r="J31">
        <v>17</v>
      </c>
      <c r="K31">
        <v>299</v>
      </c>
      <c r="L31">
        <v>40</v>
      </c>
      <c r="M31">
        <v>50</v>
      </c>
      <c r="N31">
        <v>70</v>
      </c>
      <c r="O31">
        <v>120</v>
      </c>
      <c r="P31">
        <v>6</v>
      </c>
      <c r="Q31" s="1">
        <v>40603</v>
      </c>
      <c r="R31" t="s">
        <v>28</v>
      </c>
      <c r="S31" t="s">
        <v>30</v>
      </c>
      <c r="T31" t="s">
        <v>31</v>
      </c>
    </row>
    <row r="32" spans="1:20" x14ac:dyDescent="0.25">
      <c r="A32">
        <v>203</v>
      </c>
      <c r="B32" t="s">
        <v>20</v>
      </c>
      <c r="C32" t="s">
        <v>21</v>
      </c>
      <c r="D32" t="s">
        <v>22</v>
      </c>
      <c r="E32">
        <v>22</v>
      </c>
      <c r="F32">
        <v>56</v>
      </c>
      <c r="G32">
        <v>97</v>
      </c>
      <c r="H32">
        <v>42</v>
      </c>
      <c r="I32">
        <v>37</v>
      </c>
      <c r="J32">
        <v>13</v>
      </c>
      <c r="K32">
        <v>384</v>
      </c>
      <c r="L32">
        <v>20</v>
      </c>
      <c r="M32">
        <v>40</v>
      </c>
      <c r="N32">
        <v>50</v>
      </c>
      <c r="O32">
        <v>90</v>
      </c>
      <c r="P32">
        <v>6</v>
      </c>
      <c r="Q32" s="1">
        <v>40756</v>
      </c>
      <c r="R32" t="s">
        <v>28</v>
      </c>
      <c r="S32" t="s">
        <v>30</v>
      </c>
      <c r="T32" t="s">
        <v>31</v>
      </c>
    </row>
    <row r="33" spans="1:20" x14ac:dyDescent="0.25">
      <c r="A33">
        <v>203</v>
      </c>
      <c r="B33" t="s">
        <v>20</v>
      </c>
      <c r="C33" t="s">
        <v>21</v>
      </c>
      <c r="D33" t="s">
        <v>22</v>
      </c>
      <c r="E33">
        <v>31</v>
      </c>
      <c r="F33">
        <v>64</v>
      </c>
      <c r="G33">
        <v>118</v>
      </c>
      <c r="H33">
        <v>47</v>
      </c>
      <c r="I33">
        <v>43</v>
      </c>
      <c r="J33">
        <v>15</v>
      </c>
      <c r="K33">
        <v>375</v>
      </c>
      <c r="L33">
        <v>50</v>
      </c>
      <c r="M33">
        <v>30</v>
      </c>
      <c r="N33">
        <v>60</v>
      </c>
      <c r="O33">
        <v>90</v>
      </c>
      <c r="P33">
        <v>6</v>
      </c>
      <c r="Q33" s="1">
        <v>40817</v>
      </c>
      <c r="R33" t="s">
        <v>28</v>
      </c>
      <c r="S33" t="s">
        <v>30</v>
      </c>
      <c r="T33" t="s">
        <v>31</v>
      </c>
    </row>
    <row r="34" spans="1:20" x14ac:dyDescent="0.25">
      <c r="A34">
        <v>203</v>
      </c>
      <c r="B34" t="s">
        <v>20</v>
      </c>
      <c r="C34" t="s">
        <v>21</v>
      </c>
      <c r="D34" t="s">
        <v>22</v>
      </c>
      <c r="E34">
        <v>39</v>
      </c>
      <c r="F34">
        <v>71</v>
      </c>
      <c r="G34">
        <v>132</v>
      </c>
      <c r="H34">
        <v>53</v>
      </c>
      <c r="I34">
        <v>45</v>
      </c>
      <c r="J34">
        <v>17</v>
      </c>
      <c r="K34">
        <v>380</v>
      </c>
      <c r="L34">
        <v>40</v>
      </c>
      <c r="M34">
        <v>50</v>
      </c>
      <c r="N34">
        <v>70</v>
      </c>
      <c r="O34">
        <v>120</v>
      </c>
      <c r="P34">
        <v>6</v>
      </c>
      <c r="Q34" s="1">
        <v>40848</v>
      </c>
      <c r="R34" t="s">
        <v>28</v>
      </c>
      <c r="S34" t="s">
        <v>30</v>
      </c>
      <c r="T34" t="s">
        <v>31</v>
      </c>
    </row>
    <row r="35" spans="1:20" x14ac:dyDescent="0.25">
      <c r="A35">
        <v>203</v>
      </c>
      <c r="B35" t="s">
        <v>20</v>
      </c>
      <c r="C35" t="s">
        <v>21</v>
      </c>
      <c r="D35" t="s">
        <v>22</v>
      </c>
      <c r="E35">
        <v>31</v>
      </c>
      <c r="F35">
        <v>65</v>
      </c>
      <c r="G35">
        <v>121</v>
      </c>
      <c r="H35">
        <v>49</v>
      </c>
      <c r="I35">
        <v>44</v>
      </c>
      <c r="J35">
        <v>16</v>
      </c>
      <c r="K35">
        <v>392</v>
      </c>
      <c r="L35">
        <v>40</v>
      </c>
      <c r="M35">
        <v>40</v>
      </c>
      <c r="N35">
        <v>70</v>
      </c>
      <c r="O35">
        <v>110</v>
      </c>
      <c r="P35">
        <v>6</v>
      </c>
      <c r="Q35" s="1">
        <v>40878</v>
      </c>
      <c r="R35" t="s">
        <v>28</v>
      </c>
      <c r="S35" t="s">
        <v>30</v>
      </c>
      <c r="T35" t="s">
        <v>31</v>
      </c>
    </row>
    <row r="36" spans="1:20" x14ac:dyDescent="0.25">
      <c r="A36">
        <v>203</v>
      </c>
      <c r="B36" t="s">
        <v>20</v>
      </c>
      <c r="C36" t="s">
        <v>21</v>
      </c>
      <c r="D36" t="s">
        <v>22</v>
      </c>
      <c r="E36">
        <v>39</v>
      </c>
      <c r="F36">
        <v>104</v>
      </c>
      <c r="G36">
        <v>189</v>
      </c>
      <c r="H36">
        <v>85</v>
      </c>
      <c r="I36">
        <v>65</v>
      </c>
      <c r="J36">
        <v>32</v>
      </c>
      <c r="K36">
        <v>476</v>
      </c>
      <c r="L36">
        <v>40</v>
      </c>
      <c r="M36">
        <v>60</v>
      </c>
      <c r="N36">
        <v>80</v>
      </c>
      <c r="O36">
        <v>140</v>
      </c>
      <c r="P36">
        <v>9</v>
      </c>
      <c r="Q36" s="1">
        <v>40238</v>
      </c>
      <c r="R36" t="s">
        <v>32</v>
      </c>
      <c r="S36" t="s">
        <v>33</v>
      </c>
      <c r="T36" t="s">
        <v>31</v>
      </c>
    </row>
    <row r="37" spans="1:20" x14ac:dyDescent="0.25">
      <c r="A37">
        <v>203</v>
      </c>
      <c r="B37" t="s">
        <v>20</v>
      </c>
      <c r="C37" t="s">
        <v>21</v>
      </c>
      <c r="D37" t="s">
        <v>22</v>
      </c>
      <c r="E37">
        <v>32</v>
      </c>
      <c r="F37">
        <v>93</v>
      </c>
      <c r="G37">
        <v>169</v>
      </c>
      <c r="H37">
        <v>76</v>
      </c>
      <c r="I37">
        <v>61</v>
      </c>
      <c r="J37">
        <v>28</v>
      </c>
      <c r="K37">
        <v>580</v>
      </c>
      <c r="L37">
        <v>40</v>
      </c>
      <c r="M37">
        <v>50</v>
      </c>
      <c r="N37">
        <v>80</v>
      </c>
      <c r="O37">
        <v>130</v>
      </c>
      <c r="P37">
        <v>9</v>
      </c>
      <c r="Q37" s="1">
        <v>40330</v>
      </c>
      <c r="R37" t="s">
        <v>32</v>
      </c>
      <c r="S37" t="s">
        <v>33</v>
      </c>
      <c r="T37" t="s">
        <v>31</v>
      </c>
    </row>
    <row r="38" spans="1:20" x14ac:dyDescent="0.25">
      <c r="A38">
        <v>203</v>
      </c>
      <c r="B38" t="s">
        <v>20</v>
      </c>
      <c r="C38" t="s">
        <v>21</v>
      </c>
      <c r="D38" t="s">
        <v>22</v>
      </c>
      <c r="E38">
        <v>50</v>
      </c>
      <c r="F38">
        <v>98</v>
      </c>
      <c r="G38">
        <v>190</v>
      </c>
      <c r="H38">
        <v>80</v>
      </c>
      <c r="I38">
        <v>64</v>
      </c>
      <c r="J38">
        <v>30</v>
      </c>
      <c r="K38">
        <v>494</v>
      </c>
      <c r="L38">
        <v>30</v>
      </c>
      <c r="M38">
        <v>60</v>
      </c>
      <c r="N38">
        <v>70</v>
      </c>
      <c r="O38">
        <v>130</v>
      </c>
      <c r="P38">
        <v>9</v>
      </c>
      <c r="Q38" s="1">
        <v>40634</v>
      </c>
      <c r="R38" t="s">
        <v>32</v>
      </c>
      <c r="S38" t="s">
        <v>33</v>
      </c>
      <c r="T38" t="s">
        <v>31</v>
      </c>
    </row>
    <row r="39" spans="1:20" x14ac:dyDescent="0.25">
      <c r="A39">
        <v>203</v>
      </c>
      <c r="B39" t="s">
        <v>20</v>
      </c>
      <c r="C39" t="s">
        <v>21</v>
      </c>
      <c r="D39" t="s">
        <v>22</v>
      </c>
      <c r="E39">
        <v>36</v>
      </c>
      <c r="F39">
        <v>83</v>
      </c>
      <c r="G39">
        <v>160</v>
      </c>
      <c r="H39">
        <v>67</v>
      </c>
      <c r="I39">
        <v>59</v>
      </c>
      <c r="J39">
        <v>25</v>
      </c>
      <c r="K39">
        <v>599</v>
      </c>
      <c r="L39">
        <v>20</v>
      </c>
      <c r="M39">
        <v>50</v>
      </c>
      <c r="N39">
        <v>60</v>
      </c>
      <c r="O39">
        <v>110</v>
      </c>
      <c r="P39">
        <v>9</v>
      </c>
      <c r="Q39" s="1">
        <v>40787</v>
      </c>
      <c r="R39" t="s">
        <v>32</v>
      </c>
      <c r="S39" t="s">
        <v>33</v>
      </c>
      <c r="T39" t="s">
        <v>31</v>
      </c>
    </row>
    <row r="40" spans="1:20" x14ac:dyDescent="0.25">
      <c r="A40">
        <v>203</v>
      </c>
      <c r="B40" t="s">
        <v>20</v>
      </c>
      <c r="C40" t="s">
        <v>21</v>
      </c>
      <c r="D40" t="s">
        <v>22</v>
      </c>
      <c r="E40">
        <v>50</v>
      </c>
      <c r="F40">
        <v>98</v>
      </c>
      <c r="G40">
        <v>189</v>
      </c>
      <c r="H40">
        <v>79</v>
      </c>
      <c r="I40">
        <v>64</v>
      </c>
      <c r="J40">
        <v>30</v>
      </c>
      <c r="K40">
        <v>593</v>
      </c>
      <c r="L40">
        <v>30</v>
      </c>
      <c r="M40">
        <v>40</v>
      </c>
      <c r="N40">
        <v>50</v>
      </c>
      <c r="O40">
        <v>90</v>
      </c>
      <c r="P40">
        <v>9</v>
      </c>
      <c r="Q40" s="1">
        <v>40817</v>
      </c>
      <c r="R40" t="s">
        <v>32</v>
      </c>
      <c r="S40" t="s">
        <v>33</v>
      </c>
      <c r="T40" t="s">
        <v>31</v>
      </c>
    </row>
    <row r="41" spans="1:20" x14ac:dyDescent="0.25">
      <c r="A41">
        <v>203</v>
      </c>
      <c r="B41" t="s">
        <v>20</v>
      </c>
      <c r="C41" t="s">
        <v>21</v>
      </c>
      <c r="D41" t="s">
        <v>22</v>
      </c>
      <c r="E41">
        <v>46</v>
      </c>
      <c r="F41">
        <v>89</v>
      </c>
      <c r="G41">
        <v>163</v>
      </c>
      <c r="H41">
        <v>74</v>
      </c>
      <c r="I41">
        <v>43</v>
      </c>
      <c r="J41">
        <v>22</v>
      </c>
      <c r="K41">
        <v>949</v>
      </c>
      <c r="L41">
        <v>50</v>
      </c>
      <c r="M41">
        <v>50</v>
      </c>
      <c r="N41">
        <v>70</v>
      </c>
      <c r="O41">
        <v>120</v>
      </c>
      <c r="P41">
        <v>10</v>
      </c>
      <c r="Q41" s="1">
        <v>40238</v>
      </c>
      <c r="R41" t="s">
        <v>32</v>
      </c>
      <c r="S41" t="s">
        <v>34</v>
      </c>
      <c r="T41" t="s">
        <v>31</v>
      </c>
    </row>
    <row r="42" spans="1:20" x14ac:dyDescent="0.25">
      <c r="A42">
        <v>203</v>
      </c>
      <c r="B42" t="s">
        <v>20</v>
      </c>
      <c r="C42" t="s">
        <v>21</v>
      </c>
      <c r="D42" t="s">
        <v>22</v>
      </c>
      <c r="E42">
        <v>68</v>
      </c>
      <c r="F42">
        <v>90</v>
      </c>
      <c r="G42">
        <v>176</v>
      </c>
      <c r="H42">
        <v>75</v>
      </c>
      <c r="I42">
        <v>44</v>
      </c>
      <c r="J42">
        <v>23</v>
      </c>
      <c r="K42">
        <v>956</v>
      </c>
      <c r="L42">
        <v>50</v>
      </c>
      <c r="M42">
        <v>50</v>
      </c>
      <c r="N42">
        <v>70</v>
      </c>
      <c r="O42">
        <v>120</v>
      </c>
      <c r="P42">
        <v>10</v>
      </c>
      <c r="Q42" s="1">
        <v>40575</v>
      </c>
      <c r="R42" t="s">
        <v>32</v>
      </c>
      <c r="S42" t="s">
        <v>34</v>
      </c>
      <c r="T42" t="s">
        <v>31</v>
      </c>
    </row>
    <row r="43" spans="1:20" x14ac:dyDescent="0.25">
      <c r="A43">
        <v>203</v>
      </c>
      <c r="B43" t="s">
        <v>20</v>
      </c>
      <c r="C43" t="s">
        <v>21</v>
      </c>
      <c r="D43" t="s">
        <v>22</v>
      </c>
      <c r="E43">
        <v>52</v>
      </c>
      <c r="F43">
        <v>80</v>
      </c>
      <c r="G43">
        <v>147</v>
      </c>
      <c r="H43">
        <v>68</v>
      </c>
      <c r="I43">
        <v>39</v>
      </c>
      <c r="J43">
        <v>21</v>
      </c>
      <c r="K43">
        <v>998</v>
      </c>
      <c r="L43">
        <v>40</v>
      </c>
      <c r="M43">
        <v>50</v>
      </c>
      <c r="N43">
        <v>60</v>
      </c>
      <c r="O43">
        <v>110</v>
      </c>
      <c r="P43">
        <v>10</v>
      </c>
      <c r="Q43" s="1">
        <v>40664</v>
      </c>
      <c r="R43" t="s">
        <v>32</v>
      </c>
      <c r="S43" t="s">
        <v>34</v>
      </c>
      <c r="T43" t="s">
        <v>31</v>
      </c>
    </row>
    <row r="44" spans="1:20" x14ac:dyDescent="0.25">
      <c r="A44">
        <v>203</v>
      </c>
      <c r="B44" t="s">
        <v>20</v>
      </c>
      <c r="C44" t="s">
        <v>21</v>
      </c>
      <c r="D44" t="s">
        <v>22</v>
      </c>
      <c r="E44">
        <v>49</v>
      </c>
      <c r="F44">
        <v>74</v>
      </c>
      <c r="G44">
        <v>145</v>
      </c>
      <c r="H44">
        <v>62</v>
      </c>
      <c r="I44">
        <v>41</v>
      </c>
      <c r="J44">
        <v>19</v>
      </c>
      <c r="K44">
        <v>1059</v>
      </c>
      <c r="L44">
        <v>40</v>
      </c>
      <c r="M44">
        <v>40</v>
      </c>
      <c r="N44">
        <v>60</v>
      </c>
      <c r="O44">
        <v>100</v>
      </c>
      <c r="P44">
        <v>10</v>
      </c>
      <c r="Q44" s="1">
        <v>40787</v>
      </c>
      <c r="R44" t="s">
        <v>32</v>
      </c>
      <c r="S44" t="s">
        <v>34</v>
      </c>
      <c r="T44" t="s">
        <v>31</v>
      </c>
    </row>
    <row r="45" spans="1:20" x14ac:dyDescent="0.25">
      <c r="A45">
        <v>203</v>
      </c>
      <c r="B45" t="s">
        <v>20</v>
      </c>
      <c r="C45" t="s">
        <v>21</v>
      </c>
      <c r="D45" t="s">
        <v>22</v>
      </c>
      <c r="E45">
        <v>52</v>
      </c>
      <c r="F45">
        <v>77</v>
      </c>
      <c r="G45">
        <v>151</v>
      </c>
      <c r="H45">
        <v>65</v>
      </c>
      <c r="I45">
        <v>42</v>
      </c>
      <c r="J45">
        <v>20</v>
      </c>
      <c r="K45">
        <v>1053</v>
      </c>
      <c r="L45">
        <v>50</v>
      </c>
      <c r="M45">
        <v>30</v>
      </c>
      <c r="N45">
        <v>50</v>
      </c>
      <c r="O45">
        <v>80</v>
      </c>
      <c r="P45">
        <v>10</v>
      </c>
      <c r="Q45" s="1">
        <v>40817</v>
      </c>
      <c r="R45" t="s">
        <v>32</v>
      </c>
      <c r="S45" t="s">
        <v>34</v>
      </c>
      <c r="T45" t="s">
        <v>31</v>
      </c>
    </row>
    <row r="46" spans="1:20" x14ac:dyDescent="0.25">
      <c r="A46">
        <v>203</v>
      </c>
      <c r="B46" t="s">
        <v>20</v>
      </c>
      <c r="C46" t="s">
        <v>21</v>
      </c>
      <c r="D46" t="s">
        <v>22</v>
      </c>
      <c r="E46">
        <v>53</v>
      </c>
      <c r="F46">
        <v>76</v>
      </c>
      <c r="G46">
        <v>148</v>
      </c>
      <c r="H46">
        <v>63</v>
      </c>
      <c r="I46">
        <v>40</v>
      </c>
      <c r="J46">
        <v>19</v>
      </c>
      <c r="K46">
        <v>1075</v>
      </c>
      <c r="L46">
        <v>40</v>
      </c>
      <c r="M46">
        <v>40</v>
      </c>
      <c r="N46">
        <v>60</v>
      </c>
      <c r="O46">
        <v>100</v>
      </c>
      <c r="P46">
        <v>10</v>
      </c>
      <c r="Q46" s="1">
        <v>40878</v>
      </c>
      <c r="R46" t="s">
        <v>32</v>
      </c>
      <c r="S46" t="s">
        <v>34</v>
      </c>
      <c r="T46" t="s">
        <v>31</v>
      </c>
    </row>
    <row r="47" spans="1:20" x14ac:dyDescent="0.25">
      <c r="A47">
        <v>203</v>
      </c>
      <c r="B47" t="s">
        <v>20</v>
      </c>
      <c r="C47" t="s">
        <v>21</v>
      </c>
      <c r="D47" t="s">
        <v>22</v>
      </c>
      <c r="E47">
        <v>43</v>
      </c>
      <c r="F47">
        <v>68</v>
      </c>
      <c r="G47">
        <v>115</v>
      </c>
      <c r="H47">
        <v>47</v>
      </c>
      <c r="I47">
        <v>25</v>
      </c>
      <c r="J47">
        <v>13</v>
      </c>
      <c r="K47">
        <v>821</v>
      </c>
      <c r="L47">
        <v>60</v>
      </c>
      <c r="M47">
        <v>40</v>
      </c>
      <c r="N47">
        <v>80</v>
      </c>
      <c r="O47">
        <v>120</v>
      </c>
      <c r="P47">
        <v>11</v>
      </c>
      <c r="Q47" s="1">
        <v>40269</v>
      </c>
      <c r="R47" t="s">
        <v>26</v>
      </c>
      <c r="S47" t="s">
        <v>35</v>
      </c>
      <c r="T47" t="s">
        <v>25</v>
      </c>
    </row>
    <row r="48" spans="1:20" x14ac:dyDescent="0.25">
      <c r="A48">
        <v>203</v>
      </c>
      <c r="B48" t="s">
        <v>20</v>
      </c>
      <c r="C48" t="s">
        <v>21</v>
      </c>
      <c r="D48" t="s">
        <v>22</v>
      </c>
      <c r="E48">
        <v>32</v>
      </c>
      <c r="F48">
        <v>52</v>
      </c>
      <c r="G48">
        <v>87</v>
      </c>
      <c r="H48">
        <v>35</v>
      </c>
      <c r="I48">
        <v>20</v>
      </c>
      <c r="J48">
        <v>9</v>
      </c>
      <c r="K48">
        <v>894</v>
      </c>
      <c r="L48">
        <v>50</v>
      </c>
      <c r="M48">
        <v>30</v>
      </c>
      <c r="N48">
        <v>60</v>
      </c>
      <c r="O48">
        <v>90</v>
      </c>
      <c r="P48">
        <v>11</v>
      </c>
      <c r="Q48" s="1">
        <v>40360</v>
      </c>
      <c r="R48" t="s">
        <v>26</v>
      </c>
      <c r="S48" t="s">
        <v>35</v>
      </c>
      <c r="T48" t="s">
        <v>25</v>
      </c>
    </row>
    <row r="49" spans="1:20" x14ac:dyDescent="0.25">
      <c r="A49">
        <v>203</v>
      </c>
      <c r="B49" t="s">
        <v>20</v>
      </c>
      <c r="C49" t="s">
        <v>21</v>
      </c>
      <c r="D49" t="s">
        <v>22</v>
      </c>
      <c r="E49">
        <v>28</v>
      </c>
      <c r="F49">
        <v>49</v>
      </c>
      <c r="G49">
        <v>83</v>
      </c>
      <c r="H49">
        <v>34</v>
      </c>
      <c r="I49">
        <v>21</v>
      </c>
      <c r="J49">
        <v>9</v>
      </c>
      <c r="K49">
        <v>890</v>
      </c>
      <c r="L49">
        <v>40</v>
      </c>
      <c r="M49">
        <v>30</v>
      </c>
      <c r="N49">
        <v>50</v>
      </c>
      <c r="O49">
        <v>80</v>
      </c>
      <c r="P49">
        <v>11</v>
      </c>
      <c r="Q49" s="1">
        <v>40391</v>
      </c>
      <c r="R49" t="s">
        <v>26</v>
      </c>
      <c r="S49" t="s">
        <v>35</v>
      </c>
      <c r="T49" t="s">
        <v>25</v>
      </c>
    </row>
    <row r="50" spans="1:20" x14ac:dyDescent="0.25">
      <c r="A50">
        <v>203</v>
      </c>
      <c r="B50" t="s">
        <v>20</v>
      </c>
      <c r="C50" t="s">
        <v>21</v>
      </c>
      <c r="D50" t="s">
        <v>22</v>
      </c>
      <c r="E50">
        <v>41</v>
      </c>
      <c r="F50">
        <v>64</v>
      </c>
      <c r="G50">
        <v>108</v>
      </c>
      <c r="H50">
        <v>44</v>
      </c>
      <c r="I50">
        <v>23</v>
      </c>
      <c r="J50">
        <v>12</v>
      </c>
      <c r="K50">
        <v>886</v>
      </c>
      <c r="L50">
        <v>50</v>
      </c>
      <c r="M50">
        <v>40</v>
      </c>
      <c r="N50">
        <v>70</v>
      </c>
      <c r="O50">
        <v>110</v>
      </c>
      <c r="P50">
        <v>11</v>
      </c>
      <c r="Q50" s="1">
        <v>40422</v>
      </c>
      <c r="R50" t="s">
        <v>26</v>
      </c>
      <c r="S50" t="s">
        <v>35</v>
      </c>
      <c r="T50" t="s">
        <v>25</v>
      </c>
    </row>
    <row r="51" spans="1:20" x14ac:dyDescent="0.25">
      <c r="A51">
        <v>203</v>
      </c>
      <c r="B51" t="s">
        <v>20</v>
      </c>
      <c r="C51" t="s">
        <v>21</v>
      </c>
      <c r="D51" t="s">
        <v>22</v>
      </c>
      <c r="E51">
        <v>46</v>
      </c>
      <c r="F51">
        <v>55</v>
      </c>
      <c r="G51">
        <v>91</v>
      </c>
      <c r="H51">
        <v>37</v>
      </c>
      <c r="I51">
        <v>20</v>
      </c>
      <c r="J51">
        <v>10</v>
      </c>
      <c r="K51">
        <v>876</v>
      </c>
      <c r="L51">
        <v>40</v>
      </c>
      <c r="M51">
        <v>30</v>
      </c>
      <c r="N51">
        <v>60</v>
      </c>
      <c r="O51">
        <v>90</v>
      </c>
      <c r="P51">
        <v>11</v>
      </c>
      <c r="Q51" s="1">
        <v>40695</v>
      </c>
      <c r="R51" t="s">
        <v>26</v>
      </c>
      <c r="S51" t="s">
        <v>35</v>
      </c>
      <c r="T51" t="s">
        <v>25</v>
      </c>
    </row>
    <row r="52" spans="1:20" x14ac:dyDescent="0.25">
      <c r="A52">
        <v>206</v>
      </c>
      <c r="B52" t="s">
        <v>36</v>
      </c>
      <c r="C52" t="s">
        <v>37</v>
      </c>
      <c r="D52" t="s">
        <v>22</v>
      </c>
      <c r="E52">
        <v>38</v>
      </c>
      <c r="F52">
        <v>77</v>
      </c>
      <c r="G52">
        <v>130</v>
      </c>
      <c r="H52">
        <v>53</v>
      </c>
      <c r="I52">
        <v>39</v>
      </c>
      <c r="J52">
        <v>16</v>
      </c>
      <c r="K52">
        <v>338</v>
      </c>
      <c r="L52">
        <v>70</v>
      </c>
      <c r="M52">
        <v>60</v>
      </c>
      <c r="N52">
        <v>100</v>
      </c>
      <c r="O52">
        <v>160</v>
      </c>
      <c r="P52">
        <v>2</v>
      </c>
      <c r="Q52" s="1">
        <v>40179</v>
      </c>
      <c r="R52" t="s">
        <v>23</v>
      </c>
      <c r="S52" t="s">
        <v>24</v>
      </c>
      <c r="T52" t="s">
        <v>25</v>
      </c>
    </row>
    <row r="53" spans="1:20" x14ac:dyDescent="0.25">
      <c r="A53">
        <v>206</v>
      </c>
      <c r="B53" t="s">
        <v>36</v>
      </c>
      <c r="C53" t="s">
        <v>37</v>
      </c>
      <c r="D53" t="s">
        <v>22</v>
      </c>
      <c r="E53">
        <v>48</v>
      </c>
      <c r="F53">
        <v>89</v>
      </c>
      <c r="G53">
        <v>150</v>
      </c>
      <c r="H53">
        <v>61</v>
      </c>
      <c r="I53">
        <v>41</v>
      </c>
      <c r="J53">
        <v>19</v>
      </c>
      <c r="K53">
        <v>325</v>
      </c>
      <c r="L53">
        <v>80</v>
      </c>
      <c r="M53">
        <v>70</v>
      </c>
      <c r="N53">
        <v>110</v>
      </c>
      <c r="O53">
        <v>180</v>
      </c>
      <c r="P53">
        <v>2</v>
      </c>
      <c r="Q53" s="1">
        <v>40238</v>
      </c>
      <c r="R53" t="s">
        <v>23</v>
      </c>
      <c r="S53" t="s">
        <v>24</v>
      </c>
      <c r="T53" t="s">
        <v>25</v>
      </c>
    </row>
    <row r="54" spans="1:20" x14ac:dyDescent="0.25">
      <c r="A54">
        <v>206</v>
      </c>
      <c r="B54" t="s">
        <v>36</v>
      </c>
      <c r="C54" t="s">
        <v>37</v>
      </c>
      <c r="D54" t="s">
        <v>22</v>
      </c>
      <c r="E54">
        <v>56</v>
      </c>
      <c r="F54">
        <v>99</v>
      </c>
      <c r="G54">
        <v>167</v>
      </c>
      <c r="H54">
        <v>68</v>
      </c>
      <c r="I54">
        <v>43</v>
      </c>
      <c r="J54">
        <v>21</v>
      </c>
      <c r="K54">
        <v>438</v>
      </c>
      <c r="L54">
        <v>110</v>
      </c>
      <c r="M54">
        <v>90</v>
      </c>
      <c r="N54">
        <v>140</v>
      </c>
      <c r="O54">
        <v>230</v>
      </c>
      <c r="P54">
        <v>2</v>
      </c>
      <c r="Q54" s="1">
        <v>40452</v>
      </c>
      <c r="R54" t="s">
        <v>23</v>
      </c>
      <c r="S54" t="s">
        <v>24</v>
      </c>
      <c r="T54" t="s">
        <v>25</v>
      </c>
    </row>
    <row r="55" spans="1:20" x14ac:dyDescent="0.25">
      <c r="A55">
        <v>206</v>
      </c>
      <c r="B55" t="s">
        <v>36</v>
      </c>
      <c r="C55" t="s">
        <v>37</v>
      </c>
      <c r="D55" t="s">
        <v>22</v>
      </c>
      <c r="E55">
        <v>59</v>
      </c>
      <c r="F55">
        <v>77</v>
      </c>
      <c r="G55">
        <v>145</v>
      </c>
      <c r="H55">
        <v>53</v>
      </c>
      <c r="I55">
        <v>41</v>
      </c>
      <c r="J55">
        <v>16</v>
      </c>
      <c r="K55">
        <v>338</v>
      </c>
      <c r="L55">
        <v>70</v>
      </c>
      <c r="M55">
        <v>60</v>
      </c>
      <c r="N55">
        <v>100</v>
      </c>
      <c r="O55">
        <v>160</v>
      </c>
      <c r="P55">
        <v>2</v>
      </c>
      <c r="Q55" s="1">
        <v>40544</v>
      </c>
      <c r="R55" t="s">
        <v>23</v>
      </c>
      <c r="S55" t="s">
        <v>24</v>
      </c>
      <c r="T55" t="s">
        <v>25</v>
      </c>
    </row>
    <row r="56" spans="1:20" x14ac:dyDescent="0.25">
      <c r="A56">
        <v>206</v>
      </c>
      <c r="B56" t="s">
        <v>36</v>
      </c>
      <c r="C56" t="s">
        <v>37</v>
      </c>
      <c r="D56" t="s">
        <v>22</v>
      </c>
      <c r="E56">
        <v>80</v>
      </c>
      <c r="F56">
        <v>100</v>
      </c>
      <c r="G56">
        <v>180</v>
      </c>
      <c r="H56">
        <v>69</v>
      </c>
      <c r="I56">
        <v>46</v>
      </c>
      <c r="J56">
        <v>22</v>
      </c>
      <c r="K56">
        <v>340</v>
      </c>
      <c r="L56">
        <v>90</v>
      </c>
      <c r="M56">
        <v>80</v>
      </c>
      <c r="N56">
        <v>130</v>
      </c>
      <c r="O56">
        <v>210</v>
      </c>
      <c r="P56">
        <v>2</v>
      </c>
      <c r="Q56" s="1">
        <v>40634</v>
      </c>
      <c r="R56" t="s">
        <v>23</v>
      </c>
      <c r="S56" t="s">
        <v>24</v>
      </c>
      <c r="T56" t="s">
        <v>25</v>
      </c>
    </row>
    <row r="57" spans="1:20" x14ac:dyDescent="0.25">
      <c r="A57">
        <v>206</v>
      </c>
      <c r="B57" t="s">
        <v>36</v>
      </c>
      <c r="C57" t="s">
        <v>37</v>
      </c>
      <c r="D57" t="s">
        <v>22</v>
      </c>
      <c r="E57">
        <v>91</v>
      </c>
      <c r="F57">
        <v>114</v>
      </c>
      <c r="G57">
        <v>191</v>
      </c>
      <c r="H57">
        <v>79</v>
      </c>
      <c r="I57">
        <v>45</v>
      </c>
      <c r="J57">
        <v>25</v>
      </c>
      <c r="K57">
        <v>425</v>
      </c>
      <c r="L57">
        <v>110</v>
      </c>
      <c r="M57">
        <v>90</v>
      </c>
      <c r="N57">
        <v>150</v>
      </c>
      <c r="O57">
        <v>240</v>
      </c>
      <c r="P57">
        <v>2</v>
      </c>
      <c r="Q57" s="1">
        <v>40695</v>
      </c>
      <c r="R57" t="s">
        <v>23</v>
      </c>
      <c r="S57" t="s">
        <v>24</v>
      </c>
      <c r="T57" t="s">
        <v>25</v>
      </c>
    </row>
    <row r="58" spans="1:20" x14ac:dyDescent="0.25">
      <c r="A58">
        <v>206</v>
      </c>
      <c r="B58" t="s">
        <v>36</v>
      </c>
      <c r="C58" t="s">
        <v>37</v>
      </c>
      <c r="D58" t="s">
        <v>22</v>
      </c>
      <c r="E58">
        <v>15</v>
      </c>
      <c r="F58">
        <v>128</v>
      </c>
      <c r="G58">
        <v>220</v>
      </c>
      <c r="H58">
        <v>92</v>
      </c>
      <c r="I58">
        <v>113</v>
      </c>
      <c r="J58">
        <v>83</v>
      </c>
      <c r="K58">
        <v>541</v>
      </c>
      <c r="L58">
        <v>60</v>
      </c>
      <c r="M58">
        <v>110</v>
      </c>
      <c r="N58">
        <v>160</v>
      </c>
      <c r="O58">
        <v>270</v>
      </c>
      <c r="P58">
        <v>3</v>
      </c>
      <c r="Q58" s="1">
        <v>40210</v>
      </c>
      <c r="R58" t="s">
        <v>23</v>
      </c>
      <c r="S58" t="s">
        <v>38</v>
      </c>
      <c r="T58" t="s">
        <v>31</v>
      </c>
    </row>
    <row r="59" spans="1:20" x14ac:dyDescent="0.25">
      <c r="A59">
        <v>206</v>
      </c>
      <c r="B59" t="s">
        <v>36</v>
      </c>
      <c r="C59" t="s">
        <v>37</v>
      </c>
      <c r="D59" t="s">
        <v>22</v>
      </c>
      <c r="E59">
        <v>16</v>
      </c>
      <c r="F59">
        <v>132</v>
      </c>
      <c r="G59">
        <v>227</v>
      </c>
      <c r="H59">
        <v>95</v>
      </c>
      <c r="I59">
        <v>116</v>
      </c>
      <c r="J59">
        <v>86</v>
      </c>
      <c r="K59">
        <v>532</v>
      </c>
      <c r="L59">
        <v>70</v>
      </c>
      <c r="M59">
        <v>110</v>
      </c>
      <c r="N59">
        <v>170</v>
      </c>
      <c r="O59">
        <v>280</v>
      </c>
      <c r="P59">
        <v>3</v>
      </c>
      <c r="Q59" s="1">
        <v>40238</v>
      </c>
      <c r="R59" t="s">
        <v>23</v>
      </c>
      <c r="S59" t="s">
        <v>38</v>
      </c>
      <c r="T59" t="s">
        <v>31</v>
      </c>
    </row>
    <row r="60" spans="1:20" x14ac:dyDescent="0.25">
      <c r="A60">
        <v>206</v>
      </c>
      <c r="B60" t="s">
        <v>36</v>
      </c>
      <c r="C60" t="s">
        <v>37</v>
      </c>
      <c r="D60" t="s">
        <v>22</v>
      </c>
      <c r="E60">
        <v>17</v>
      </c>
      <c r="F60">
        <v>132</v>
      </c>
      <c r="G60">
        <v>227</v>
      </c>
      <c r="H60">
        <v>95</v>
      </c>
      <c r="I60">
        <v>115</v>
      </c>
      <c r="J60">
        <v>86</v>
      </c>
      <c r="K60">
        <v>554</v>
      </c>
      <c r="L60">
        <v>70</v>
      </c>
      <c r="M60">
        <v>110</v>
      </c>
      <c r="N60">
        <v>170</v>
      </c>
      <c r="O60">
        <v>280</v>
      </c>
      <c r="P60">
        <v>3</v>
      </c>
      <c r="Q60" s="1">
        <v>40269</v>
      </c>
      <c r="R60" t="s">
        <v>23</v>
      </c>
      <c r="S60" t="s">
        <v>38</v>
      </c>
      <c r="T60" t="s">
        <v>31</v>
      </c>
    </row>
    <row r="61" spans="1:20" x14ac:dyDescent="0.25">
      <c r="A61">
        <v>206</v>
      </c>
      <c r="B61" t="s">
        <v>36</v>
      </c>
      <c r="C61" t="s">
        <v>37</v>
      </c>
      <c r="D61" t="s">
        <v>22</v>
      </c>
      <c r="E61">
        <v>24</v>
      </c>
      <c r="F61">
        <v>154</v>
      </c>
      <c r="G61">
        <v>264</v>
      </c>
      <c r="H61">
        <v>110</v>
      </c>
      <c r="I61">
        <v>130</v>
      </c>
      <c r="J61">
        <v>100</v>
      </c>
      <c r="K61">
        <v>665</v>
      </c>
      <c r="L61">
        <v>90</v>
      </c>
      <c r="M61">
        <v>130</v>
      </c>
      <c r="N61">
        <v>200</v>
      </c>
      <c r="O61">
        <v>330</v>
      </c>
      <c r="P61">
        <v>3</v>
      </c>
      <c r="Q61" s="1">
        <v>40330</v>
      </c>
      <c r="R61" t="s">
        <v>23</v>
      </c>
      <c r="S61" t="s">
        <v>38</v>
      </c>
      <c r="T61" t="s">
        <v>31</v>
      </c>
    </row>
    <row r="62" spans="1:20" x14ac:dyDescent="0.25">
      <c r="A62">
        <v>206</v>
      </c>
      <c r="B62" t="s">
        <v>36</v>
      </c>
      <c r="C62" t="s">
        <v>37</v>
      </c>
      <c r="D62" t="s">
        <v>22</v>
      </c>
      <c r="E62">
        <v>34</v>
      </c>
      <c r="F62">
        <v>184</v>
      </c>
      <c r="G62">
        <v>317</v>
      </c>
      <c r="H62">
        <v>133</v>
      </c>
      <c r="I62">
        <v>150</v>
      </c>
      <c r="J62">
        <v>120</v>
      </c>
      <c r="K62">
        <v>705</v>
      </c>
      <c r="L62">
        <v>100</v>
      </c>
      <c r="M62">
        <v>160</v>
      </c>
      <c r="N62">
        <v>230</v>
      </c>
      <c r="O62">
        <v>390</v>
      </c>
      <c r="P62">
        <v>3</v>
      </c>
      <c r="Q62" s="1">
        <v>40391</v>
      </c>
      <c r="R62" t="s">
        <v>23</v>
      </c>
      <c r="S62" t="s">
        <v>38</v>
      </c>
      <c r="T62" t="s">
        <v>31</v>
      </c>
    </row>
    <row r="63" spans="1:20" x14ac:dyDescent="0.25">
      <c r="A63">
        <v>206</v>
      </c>
      <c r="B63" t="s">
        <v>36</v>
      </c>
      <c r="C63" t="s">
        <v>37</v>
      </c>
      <c r="D63" t="s">
        <v>22</v>
      </c>
      <c r="E63">
        <v>24</v>
      </c>
      <c r="F63">
        <v>132</v>
      </c>
      <c r="G63">
        <v>242</v>
      </c>
      <c r="H63">
        <v>95</v>
      </c>
      <c r="I63">
        <v>116</v>
      </c>
      <c r="J63">
        <v>86</v>
      </c>
      <c r="K63">
        <v>532</v>
      </c>
      <c r="L63">
        <v>70</v>
      </c>
      <c r="M63">
        <v>110</v>
      </c>
      <c r="N63">
        <v>170</v>
      </c>
      <c r="O63">
        <v>280</v>
      </c>
      <c r="P63">
        <v>3</v>
      </c>
      <c r="Q63" s="1">
        <v>40603</v>
      </c>
      <c r="R63" t="s">
        <v>23</v>
      </c>
      <c r="S63" t="s">
        <v>38</v>
      </c>
      <c r="T63" t="s">
        <v>31</v>
      </c>
    </row>
    <row r="64" spans="1:20" x14ac:dyDescent="0.25">
      <c r="A64">
        <v>206</v>
      </c>
      <c r="B64" t="s">
        <v>36</v>
      </c>
      <c r="C64" t="s">
        <v>37</v>
      </c>
      <c r="D64" t="s">
        <v>22</v>
      </c>
      <c r="E64">
        <v>33</v>
      </c>
      <c r="F64">
        <v>154</v>
      </c>
      <c r="G64">
        <v>262</v>
      </c>
      <c r="H64">
        <v>110</v>
      </c>
      <c r="I64">
        <v>121</v>
      </c>
      <c r="J64">
        <v>100</v>
      </c>
      <c r="K64">
        <v>665</v>
      </c>
      <c r="L64">
        <v>90</v>
      </c>
      <c r="M64">
        <v>130</v>
      </c>
      <c r="N64">
        <v>200</v>
      </c>
      <c r="O64">
        <v>330</v>
      </c>
      <c r="P64">
        <v>3</v>
      </c>
      <c r="Q64" s="1">
        <v>40695</v>
      </c>
      <c r="R64" t="s">
        <v>23</v>
      </c>
      <c r="S64" t="s">
        <v>38</v>
      </c>
      <c r="T64" t="s">
        <v>31</v>
      </c>
    </row>
    <row r="65" spans="1:20" x14ac:dyDescent="0.25">
      <c r="A65">
        <v>206</v>
      </c>
      <c r="B65" t="s">
        <v>36</v>
      </c>
      <c r="C65" t="s">
        <v>37</v>
      </c>
      <c r="D65" t="s">
        <v>22</v>
      </c>
      <c r="E65">
        <v>43</v>
      </c>
      <c r="F65">
        <v>173</v>
      </c>
      <c r="G65">
        <v>294</v>
      </c>
      <c r="H65">
        <v>124</v>
      </c>
      <c r="I65">
        <v>132</v>
      </c>
      <c r="J65">
        <v>112</v>
      </c>
      <c r="K65">
        <v>717</v>
      </c>
      <c r="L65">
        <v>100</v>
      </c>
      <c r="M65">
        <v>150</v>
      </c>
      <c r="N65">
        <v>220</v>
      </c>
      <c r="O65">
        <v>370</v>
      </c>
      <c r="P65">
        <v>3</v>
      </c>
      <c r="Q65" s="1">
        <v>40725</v>
      </c>
      <c r="R65" t="s">
        <v>23</v>
      </c>
      <c r="S65" t="s">
        <v>38</v>
      </c>
      <c r="T65" t="s">
        <v>31</v>
      </c>
    </row>
    <row r="66" spans="1:20" x14ac:dyDescent="0.25">
      <c r="A66">
        <v>206</v>
      </c>
      <c r="B66" t="s">
        <v>36</v>
      </c>
      <c r="C66" t="s">
        <v>37</v>
      </c>
      <c r="D66" t="s">
        <v>22</v>
      </c>
      <c r="E66">
        <v>24</v>
      </c>
      <c r="F66">
        <v>130</v>
      </c>
      <c r="G66">
        <v>238</v>
      </c>
      <c r="H66">
        <v>93</v>
      </c>
      <c r="I66">
        <v>114</v>
      </c>
      <c r="J66">
        <v>84</v>
      </c>
      <c r="K66">
        <v>692</v>
      </c>
      <c r="L66">
        <v>60</v>
      </c>
      <c r="M66">
        <v>110</v>
      </c>
      <c r="N66">
        <v>160</v>
      </c>
      <c r="O66">
        <v>270</v>
      </c>
      <c r="P66">
        <v>3</v>
      </c>
      <c r="Q66" s="1">
        <v>40787</v>
      </c>
      <c r="R66" t="s">
        <v>23</v>
      </c>
      <c r="S66" t="s">
        <v>38</v>
      </c>
      <c r="T66" t="s">
        <v>31</v>
      </c>
    </row>
    <row r="67" spans="1:20" x14ac:dyDescent="0.25">
      <c r="A67">
        <v>206</v>
      </c>
      <c r="B67" t="s">
        <v>36</v>
      </c>
      <c r="C67" t="s">
        <v>37</v>
      </c>
      <c r="D67" t="s">
        <v>22</v>
      </c>
      <c r="E67">
        <v>25</v>
      </c>
      <c r="F67">
        <v>134</v>
      </c>
      <c r="G67">
        <v>245</v>
      </c>
      <c r="H67">
        <v>96</v>
      </c>
      <c r="I67">
        <v>117</v>
      </c>
      <c r="J67">
        <v>87</v>
      </c>
      <c r="K67">
        <v>683</v>
      </c>
      <c r="L67">
        <v>100</v>
      </c>
      <c r="M67">
        <v>140</v>
      </c>
      <c r="N67">
        <v>190</v>
      </c>
      <c r="O67">
        <v>330</v>
      </c>
      <c r="P67">
        <v>3</v>
      </c>
      <c r="Q67" s="1">
        <v>40817</v>
      </c>
      <c r="R67" t="s">
        <v>23</v>
      </c>
      <c r="S67" t="s">
        <v>38</v>
      </c>
      <c r="T67" t="s">
        <v>31</v>
      </c>
    </row>
    <row r="68" spans="1:20" x14ac:dyDescent="0.25">
      <c r="A68">
        <v>206</v>
      </c>
      <c r="B68" t="s">
        <v>36</v>
      </c>
      <c r="C68" t="s">
        <v>37</v>
      </c>
      <c r="D68" t="s">
        <v>22</v>
      </c>
      <c r="E68">
        <v>30</v>
      </c>
      <c r="F68">
        <v>145</v>
      </c>
      <c r="G68">
        <v>266</v>
      </c>
      <c r="H68">
        <v>105</v>
      </c>
      <c r="I68">
        <v>125</v>
      </c>
      <c r="J68">
        <v>95</v>
      </c>
      <c r="K68">
        <v>716</v>
      </c>
      <c r="L68">
        <v>50</v>
      </c>
      <c r="M68">
        <v>120</v>
      </c>
      <c r="N68">
        <v>170</v>
      </c>
      <c r="O68">
        <v>290</v>
      </c>
      <c r="P68">
        <v>3</v>
      </c>
      <c r="Q68" s="1">
        <v>40878</v>
      </c>
      <c r="R68" t="s">
        <v>23</v>
      </c>
      <c r="S68" t="s">
        <v>38</v>
      </c>
      <c r="T68" t="s">
        <v>31</v>
      </c>
    </row>
    <row r="69" spans="1:20" x14ac:dyDescent="0.25">
      <c r="A69">
        <v>206</v>
      </c>
      <c r="B69" t="s">
        <v>36</v>
      </c>
      <c r="C69" t="s">
        <v>37</v>
      </c>
      <c r="D69" t="s">
        <v>22</v>
      </c>
      <c r="E69">
        <v>0</v>
      </c>
      <c r="F69">
        <v>87</v>
      </c>
      <c r="G69">
        <v>150</v>
      </c>
      <c r="H69">
        <v>63</v>
      </c>
      <c r="I69">
        <v>87</v>
      </c>
      <c r="J69">
        <v>57</v>
      </c>
      <c r="K69">
        <v>506</v>
      </c>
      <c r="L69">
        <v>10</v>
      </c>
      <c r="M69">
        <v>40</v>
      </c>
      <c r="N69">
        <v>60</v>
      </c>
      <c r="O69">
        <v>100</v>
      </c>
      <c r="P69">
        <v>13</v>
      </c>
      <c r="Q69" s="1">
        <v>40238</v>
      </c>
      <c r="R69" t="s">
        <v>26</v>
      </c>
      <c r="S69" t="s">
        <v>27</v>
      </c>
      <c r="T69" t="s">
        <v>25</v>
      </c>
    </row>
    <row r="70" spans="1:20" x14ac:dyDescent="0.25">
      <c r="A70">
        <v>206</v>
      </c>
      <c r="B70" t="s">
        <v>36</v>
      </c>
      <c r="C70" t="s">
        <v>37</v>
      </c>
      <c r="D70" t="s">
        <v>22</v>
      </c>
      <c r="E70">
        <v>-8</v>
      </c>
      <c r="F70">
        <v>61</v>
      </c>
      <c r="G70">
        <v>105</v>
      </c>
      <c r="H70">
        <v>44</v>
      </c>
      <c r="I70">
        <v>69</v>
      </c>
      <c r="J70">
        <v>39</v>
      </c>
      <c r="K70">
        <v>617</v>
      </c>
      <c r="L70">
        <v>10</v>
      </c>
      <c r="M70">
        <v>20</v>
      </c>
      <c r="N70">
        <v>50</v>
      </c>
      <c r="O70">
        <v>70</v>
      </c>
      <c r="P70">
        <v>13</v>
      </c>
      <c r="Q70" s="1">
        <v>40391</v>
      </c>
      <c r="R70" t="s">
        <v>26</v>
      </c>
      <c r="S70" t="s">
        <v>27</v>
      </c>
      <c r="T70" t="s">
        <v>25</v>
      </c>
    </row>
    <row r="71" spans="1:20" x14ac:dyDescent="0.25">
      <c r="A71">
        <v>206</v>
      </c>
      <c r="B71" t="s">
        <v>36</v>
      </c>
      <c r="C71" t="s">
        <v>37</v>
      </c>
      <c r="D71" t="s">
        <v>22</v>
      </c>
      <c r="E71">
        <v>0</v>
      </c>
      <c r="F71">
        <v>84</v>
      </c>
      <c r="G71">
        <v>144</v>
      </c>
      <c r="H71">
        <v>60</v>
      </c>
      <c r="I71">
        <v>84</v>
      </c>
      <c r="J71">
        <v>54</v>
      </c>
      <c r="K71">
        <v>606</v>
      </c>
      <c r="L71">
        <v>10</v>
      </c>
      <c r="M71">
        <v>20</v>
      </c>
      <c r="N71">
        <v>40</v>
      </c>
      <c r="O71">
        <v>60</v>
      </c>
      <c r="P71">
        <v>13</v>
      </c>
      <c r="Q71" s="1">
        <v>40452</v>
      </c>
      <c r="R71" t="s">
        <v>26</v>
      </c>
      <c r="S71" t="s">
        <v>27</v>
      </c>
      <c r="T71" t="s">
        <v>25</v>
      </c>
    </row>
    <row r="72" spans="1:20" x14ac:dyDescent="0.25">
      <c r="A72">
        <v>206</v>
      </c>
      <c r="B72" t="s">
        <v>36</v>
      </c>
      <c r="C72" t="s">
        <v>37</v>
      </c>
      <c r="D72" t="s">
        <v>22</v>
      </c>
      <c r="E72">
        <v>1</v>
      </c>
      <c r="F72">
        <v>86</v>
      </c>
      <c r="G72">
        <v>147</v>
      </c>
      <c r="H72">
        <v>61</v>
      </c>
      <c r="I72">
        <v>85</v>
      </c>
      <c r="J72">
        <v>55</v>
      </c>
      <c r="K72">
        <v>613</v>
      </c>
      <c r="L72">
        <v>0</v>
      </c>
      <c r="M72">
        <v>40</v>
      </c>
      <c r="N72">
        <v>60</v>
      </c>
      <c r="O72">
        <v>100</v>
      </c>
      <c r="P72">
        <v>13</v>
      </c>
      <c r="Q72" s="1">
        <v>40483</v>
      </c>
      <c r="R72" t="s">
        <v>26</v>
      </c>
      <c r="S72" t="s">
        <v>27</v>
      </c>
      <c r="T72" t="s">
        <v>25</v>
      </c>
    </row>
    <row r="73" spans="1:20" x14ac:dyDescent="0.25">
      <c r="A73">
        <v>206</v>
      </c>
      <c r="B73" t="s">
        <v>36</v>
      </c>
      <c r="C73" t="s">
        <v>37</v>
      </c>
      <c r="D73" t="s">
        <v>22</v>
      </c>
      <c r="E73">
        <v>0</v>
      </c>
      <c r="F73">
        <v>87</v>
      </c>
      <c r="G73">
        <v>160</v>
      </c>
      <c r="H73">
        <v>63</v>
      </c>
      <c r="I73">
        <v>87</v>
      </c>
      <c r="J73">
        <v>57</v>
      </c>
      <c r="K73">
        <v>521</v>
      </c>
      <c r="L73">
        <v>10</v>
      </c>
      <c r="M73">
        <v>40</v>
      </c>
      <c r="N73">
        <v>60</v>
      </c>
      <c r="O73">
        <v>100</v>
      </c>
      <c r="P73">
        <v>13</v>
      </c>
      <c r="Q73" s="1">
        <v>40634</v>
      </c>
      <c r="R73" t="s">
        <v>26</v>
      </c>
      <c r="S73" t="s">
        <v>27</v>
      </c>
      <c r="T73" t="s">
        <v>25</v>
      </c>
    </row>
    <row r="74" spans="1:20" x14ac:dyDescent="0.25">
      <c r="A74">
        <v>206</v>
      </c>
      <c r="B74" t="s">
        <v>36</v>
      </c>
      <c r="C74" t="s">
        <v>37</v>
      </c>
      <c r="D74" t="s">
        <v>22</v>
      </c>
      <c r="E74">
        <v>3</v>
      </c>
      <c r="F74">
        <v>90</v>
      </c>
      <c r="G74">
        <v>153</v>
      </c>
      <c r="H74">
        <v>64</v>
      </c>
      <c r="I74">
        <v>82</v>
      </c>
      <c r="J74">
        <v>58</v>
      </c>
      <c r="K74">
        <v>551</v>
      </c>
      <c r="L74">
        <v>10</v>
      </c>
      <c r="M74">
        <v>40</v>
      </c>
      <c r="N74">
        <v>60</v>
      </c>
      <c r="O74">
        <v>100</v>
      </c>
      <c r="P74">
        <v>13</v>
      </c>
      <c r="Q74" s="1">
        <v>40664</v>
      </c>
      <c r="R74" t="s">
        <v>26</v>
      </c>
      <c r="S74" t="s">
        <v>27</v>
      </c>
      <c r="T74" t="s">
        <v>25</v>
      </c>
    </row>
    <row r="75" spans="1:20" x14ac:dyDescent="0.25">
      <c r="A75">
        <v>206</v>
      </c>
      <c r="B75" t="s">
        <v>36</v>
      </c>
      <c r="C75" t="s">
        <v>37</v>
      </c>
      <c r="D75" t="s">
        <v>22</v>
      </c>
      <c r="E75">
        <v>3</v>
      </c>
      <c r="F75">
        <v>87</v>
      </c>
      <c r="G75">
        <v>159</v>
      </c>
      <c r="H75">
        <v>62</v>
      </c>
      <c r="I75">
        <v>85</v>
      </c>
      <c r="J75">
        <v>56</v>
      </c>
      <c r="K75">
        <v>612</v>
      </c>
      <c r="L75">
        <v>10</v>
      </c>
      <c r="M75">
        <v>40</v>
      </c>
      <c r="N75">
        <v>60</v>
      </c>
      <c r="O75">
        <v>100</v>
      </c>
      <c r="P75">
        <v>13</v>
      </c>
      <c r="Q75" s="1">
        <v>40787</v>
      </c>
      <c r="R75" t="s">
        <v>26</v>
      </c>
      <c r="S75" t="s">
        <v>27</v>
      </c>
      <c r="T75" t="s">
        <v>25</v>
      </c>
    </row>
    <row r="76" spans="1:20" x14ac:dyDescent="0.25">
      <c r="A76">
        <v>206</v>
      </c>
      <c r="B76" t="s">
        <v>36</v>
      </c>
      <c r="C76" t="s">
        <v>37</v>
      </c>
      <c r="D76" t="s">
        <v>22</v>
      </c>
      <c r="E76">
        <v>0</v>
      </c>
      <c r="F76">
        <v>84</v>
      </c>
      <c r="G76">
        <v>153</v>
      </c>
      <c r="H76">
        <v>60</v>
      </c>
      <c r="I76">
        <v>84</v>
      </c>
      <c r="J76">
        <v>54</v>
      </c>
      <c r="K76">
        <v>606</v>
      </c>
      <c r="L76">
        <v>10</v>
      </c>
      <c r="M76">
        <v>20</v>
      </c>
      <c r="N76">
        <v>40</v>
      </c>
      <c r="O76">
        <v>60</v>
      </c>
      <c r="P76">
        <v>13</v>
      </c>
      <c r="Q76" s="1">
        <v>40817</v>
      </c>
      <c r="R76" t="s">
        <v>26</v>
      </c>
      <c r="S76" t="s">
        <v>27</v>
      </c>
      <c r="T76" t="s">
        <v>25</v>
      </c>
    </row>
    <row r="77" spans="1:20" x14ac:dyDescent="0.25">
      <c r="A77">
        <v>206</v>
      </c>
      <c r="B77" t="s">
        <v>36</v>
      </c>
      <c r="C77" t="s">
        <v>37</v>
      </c>
      <c r="D77" t="s">
        <v>22</v>
      </c>
      <c r="E77">
        <v>16</v>
      </c>
      <c r="F77">
        <v>72</v>
      </c>
      <c r="G77">
        <v>130</v>
      </c>
      <c r="H77">
        <v>58</v>
      </c>
      <c r="I77">
        <v>56</v>
      </c>
      <c r="J77">
        <v>22</v>
      </c>
      <c r="K77">
        <v>338</v>
      </c>
      <c r="L77">
        <v>20</v>
      </c>
      <c r="M77">
        <v>50</v>
      </c>
      <c r="N77">
        <v>70</v>
      </c>
      <c r="O77">
        <v>120</v>
      </c>
      <c r="P77">
        <v>5</v>
      </c>
      <c r="Q77" s="1">
        <v>40299</v>
      </c>
      <c r="R77" t="s">
        <v>28</v>
      </c>
      <c r="S77" t="s">
        <v>29</v>
      </c>
      <c r="T77" t="s">
        <v>25</v>
      </c>
    </row>
    <row r="78" spans="1:20" x14ac:dyDescent="0.25">
      <c r="A78">
        <v>206</v>
      </c>
      <c r="B78" t="s">
        <v>36</v>
      </c>
      <c r="C78" t="s">
        <v>37</v>
      </c>
      <c r="D78" t="s">
        <v>22</v>
      </c>
      <c r="E78">
        <v>18</v>
      </c>
      <c r="F78">
        <v>74</v>
      </c>
      <c r="G78">
        <v>133</v>
      </c>
      <c r="H78">
        <v>59</v>
      </c>
      <c r="I78">
        <v>56</v>
      </c>
      <c r="J78">
        <v>22</v>
      </c>
      <c r="K78">
        <v>403</v>
      </c>
      <c r="L78">
        <v>20</v>
      </c>
      <c r="M78">
        <v>50</v>
      </c>
      <c r="N78">
        <v>70</v>
      </c>
      <c r="O78">
        <v>120</v>
      </c>
      <c r="P78">
        <v>5</v>
      </c>
      <c r="Q78" s="1">
        <v>40360</v>
      </c>
      <c r="R78" t="s">
        <v>28</v>
      </c>
      <c r="S78" t="s">
        <v>29</v>
      </c>
      <c r="T78" t="s">
        <v>25</v>
      </c>
    </row>
    <row r="79" spans="1:20" x14ac:dyDescent="0.25">
      <c r="A79">
        <v>206</v>
      </c>
      <c r="B79" t="s">
        <v>36</v>
      </c>
      <c r="C79" t="s">
        <v>37</v>
      </c>
      <c r="D79" t="s">
        <v>22</v>
      </c>
      <c r="E79">
        <v>20</v>
      </c>
      <c r="F79">
        <v>66</v>
      </c>
      <c r="G79">
        <v>134</v>
      </c>
      <c r="H79">
        <v>54</v>
      </c>
      <c r="I79">
        <v>56</v>
      </c>
      <c r="J79">
        <v>20</v>
      </c>
      <c r="K79">
        <v>312</v>
      </c>
      <c r="L79">
        <v>20</v>
      </c>
      <c r="M79">
        <v>50</v>
      </c>
      <c r="N79">
        <v>60</v>
      </c>
      <c r="O79">
        <v>110</v>
      </c>
      <c r="P79">
        <v>5</v>
      </c>
      <c r="Q79" s="1">
        <v>40544</v>
      </c>
      <c r="R79" t="s">
        <v>28</v>
      </c>
      <c r="S79" t="s">
        <v>29</v>
      </c>
      <c r="T79" t="s">
        <v>25</v>
      </c>
    </row>
    <row r="80" spans="1:20" x14ac:dyDescent="0.25">
      <c r="A80">
        <v>206</v>
      </c>
      <c r="B80" t="s">
        <v>36</v>
      </c>
      <c r="C80" t="s">
        <v>37</v>
      </c>
      <c r="D80" t="s">
        <v>22</v>
      </c>
      <c r="E80">
        <v>18</v>
      </c>
      <c r="F80">
        <v>65</v>
      </c>
      <c r="G80">
        <v>126</v>
      </c>
      <c r="H80">
        <v>53</v>
      </c>
      <c r="I80">
        <v>53</v>
      </c>
      <c r="J80">
        <v>20</v>
      </c>
      <c r="K80">
        <v>306</v>
      </c>
      <c r="L80">
        <v>20</v>
      </c>
      <c r="M80">
        <v>50</v>
      </c>
      <c r="N80">
        <v>60</v>
      </c>
      <c r="O80">
        <v>110</v>
      </c>
      <c r="P80">
        <v>5</v>
      </c>
      <c r="Q80" s="1">
        <v>40575</v>
      </c>
      <c r="R80" t="s">
        <v>28</v>
      </c>
      <c r="S80" t="s">
        <v>29</v>
      </c>
      <c r="T80" t="s">
        <v>25</v>
      </c>
    </row>
    <row r="81" spans="1:20" x14ac:dyDescent="0.25">
      <c r="A81">
        <v>206</v>
      </c>
      <c r="B81" t="s">
        <v>36</v>
      </c>
      <c r="C81" t="s">
        <v>37</v>
      </c>
      <c r="D81" t="s">
        <v>22</v>
      </c>
      <c r="E81">
        <v>22</v>
      </c>
      <c r="F81">
        <v>70</v>
      </c>
      <c r="G81">
        <v>135</v>
      </c>
      <c r="H81">
        <v>57</v>
      </c>
      <c r="I81">
        <v>55</v>
      </c>
      <c r="J81">
        <v>21</v>
      </c>
      <c r="K81">
        <v>313</v>
      </c>
      <c r="L81">
        <v>30</v>
      </c>
      <c r="M81">
        <v>50</v>
      </c>
      <c r="N81">
        <v>70</v>
      </c>
      <c r="O81">
        <v>120</v>
      </c>
      <c r="P81">
        <v>5</v>
      </c>
      <c r="Q81" s="1">
        <v>40634</v>
      </c>
      <c r="R81" t="s">
        <v>28</v>
      </c>
      <c r="S81" t="s">
        <v>29</v>
      </c>
      <c r="T81" t="s">
        <v>25</v>
      </c>
    </row>
    <row r="82" spans="1:20" x14ac:dyDescent="0.25">
      <c r="A82">
        <v>206</v>
      </c>
      <c r="B82" t="s">
        <v>36</v>
      </c>
      <c r="C82" t="s">
        <v>37</v>
      </c>
      <c r="D82" t="s">
        <v>22</v>
      </c>
      <c r="E82">
        <v>19</v>
      </c>
      <c r="F82">
        <v>67</v>
      </c>
      <c r="G82">
        <v>129</v>
      </c>
      <c r="H82">
        <v>54</v>
      </c>
      <c r="I82">
        <v>54</v>
      </c>
      <c r="J82">
        <v>20</v>
      </c>
      <c r="K82">
        <v>391</v>
      </c>
      <c r="L82">
        <v>20</v>
      </c>
      <c r="M82">
        <v>50</v>
      </c>
      <c r="N82">
        <v>60</v>
      </c>
      <c r="O82">
        <v>110</v>
      </c>
      <c r="P82">
        <v>5</v>
      </c>
      <c r="Q82" s="1">
        <v>40848</v>
      </c>
      <c r="R82" t="s">
        <v>28</v>
      </c>
      <c r="S82" t="s">
        <v>29</v>
      </c>
      <c r="T82" t="s">
        <v>25</v>
      </c>
    </row>
    <row r="83" spans="1:20" x14ac:dyDescent="0.25">
      <c r="A83">
        <v>206</v>
      </c>
      <c r="B83" t="s">
        <v>36</v>
      </c>
      <c r="C83" t="s">
        <v>37</v>
      </c>
      <c r="D83" t="s">
        <v>22</v>
      </c>
      <c r="E83">
        <v>39</v>
      </c>
      <c r="F83">
        <v>81</v>
      </c>
      <c r="G83">
        <v>150</v>
      </c>
      <c r="H83">
        <v>69</v>
      </c>
      <c r="I83">
        <v>42</v>
      </c>
      <c r="J83">
        <v>21</v>
      </c>
      <c r="K83">
        <v>965</v>
      </c>
      <c r="L83">
        <v>60</v>
      </c>
      <c r="M83">
        <v>60</v>
      </c>
      <c r="N83">
        <v>80</v>
      </c>
      <c r="O83">
        <v>140</v>
      </c>
      <c r="P83">
        <v>6</v>
      </c>
      <c r="Q83" s="1">
        <v>40179</v>
      </c>
      <c r="R83" t="s">
        <v>28</v>
      </c>
      <c r="S83" t="s">
        <v>30</v>
      </c>
      <c r="T83" t="s">
        <v>31</v>
      </c>
    </row>
    <row r="84" spans="1:20" x14ac:dyDescent="0.25">
      <c r="A84">
        <v>206</v>
      </c>
      <c r="B84" t="s">
        <v>36</v>
      </c>
      <c r="C84" t="s">
        <v>37</v>
      </c>
      <c r="D84" t="s">
        <v>22</v>
      </c>
      <c r="E84">
        <v>39</v>
      </c>
      <c r="F84">
        <v>82</v>
      </c>
      <c r="G84">
        <v>151</v>
      </c>
      <c r="H84">
        <v>69</v>
      </c>
      <c r="I84">
        <v>43</v>
      </c>
      <c r="J84">
        <v>21</v>
      </c>
      <c r="K84">
        <v>965</v>
      </c>
      <c r="L84">
        <v>60</v>
      </c>
      <c r="M84">
        <v>60</v>
      </c>
      <c r="N84">
        <v>80</v>
      </c>
      <c r="O84">
        <v>140</v>
      </c>
      <c r="P84">
        <v>6</v>
      </c>
      <c r="Q84" s="1">
        <v>40269</v>
      </c>
      <c r="R84" t="s">
        <v>28</v>
      </c>
      <c r="S84" t="s">
        <v>30</v>
      </c>
      <c r="T84" t="s">
        <v>31</v>
      </c>
    </row>
    <row r="85" spans="1:20" x14ac:dyDescent="0.25">
      <c r="A85">
        <v>206</v>
      </c>
      <c r="B85" t="s">
        <v>36</v>
      </c>
      <c r="C85" t="s">
        <v>37</v>
      </c>
      <c r="D85" t="s">
        <v>22</v>
      </c>
      <c r="E85">
        <v>47</v>
      </c>
      <c r="F85">
        <v>92</v>
      </c>
      <c r="G85">
        <v>170</v>
      </c>
      <c r="H85">
        <v>78</v>
      </c>
      <c r="I85">
        <v>45</v>
      </c>
      <c r="J85">
        <v>24</v>
      </c>
      <c r="K85">
        <v>995</v>
      </c>
      <c r="L85">
        <v>60</v>
      </c>
      <c r="M85">
        <v>70</v>
      </c>
      <c r="N85">
        <v>90</v>
      </c>
      <c r="O85">
        <v>160</v>
      </c>
      <c r="P85">
        <v>6</v>
      </c>
      <c r="Q85" s="1">
        <v>40299</v>
      </c>
      <c r="R85" t="s">
        <v>28</v>
      </c>
      <c r="S85" t="s">
        <v>30</v>
      </c>
      <c r="T85" t="s">
        <v>31</v>
      </c>
    </row>
    <row r="86" spans="1:20" x14ac:dyDescent="0.25">
      <c r="A86">
        <v>206</v>
      </c>
      <c r="B86" t="s">
        <v>36</v>
      </c>
      <c r="C86" t="s">
        <v>37</v>
      </c>
      <c r="D86" t="s">
        <v>22</v>
      </c>
      <c r="E86">
        <v>71</v>
      </c>
      <c r="F86">
        <v>123</v>
      </c>
      <c r="G86">
        <v>226</v>
      </c>
      <c r="H86">
        <v>103</v>
      </c>
      <c r="I86">
        <v>52</v>
      </c>
      <c r="J86">
        <v>31</v>
      </c>
      <c r="K86">
        <v>1073</v>
      </c>
      <c r="L86">
        <v>90</v>
      </c>
      <c r="M86">
        <v>90</v>
      </c>
      <c r="N86">
        <v>120</v>
      </c>
      <c r="O86">
        <v>210</v>
      </c>
      <c r="P86">
        <v>6</v>
      </c>
      <c r="Q86" s="1">
        <v>40391</v>
      </c>
      <c r="R86" t="s">
        <v>28</v>
      </c>
      <c r="S86" t="s">
        <v>30</v>
      </c>
      <c r="T86" t="s">
        <v>31</v>
      </c>
    </row>
    <row r="87" spans="1:20" x14ac:dyDescent="0.25">
      <c r="A87">
        <v>206</v>
      </c>
      <c r="B87" t="s">
        <v>36</v>
      </c>
      <c r="C87" t="s">
        <v>37</v>
      </c>
      <c r="D87" t="s">
        <v>22</v>
      </c>
      <c r="E87">
        <v>53</v>
      </c>
      <c r="F87">
        <v>99</v>
      </c>
      <c r="G87">
        <v>182</v>
      </c>
      <c r="H87">
        <v>83</v>
      </c>
      <c r="I87">
        <v>46</v>
      </c>
      <c r="J87">
        <v>25</v>
      </c>
      <c r="K87">
        <v>1063</v>
      </c>
      <c r="L87">
        <v>70</v>
      </c>
      <c r="M87">
        <v>70</v>
      </c>
      <c r="N87">
        <v>100</v>
      </c>
      <c r="O87">
        <v>170</v>
      </c>
      <c r="P87">
        <v>6</v>
      </c>
      <c r="Q87" s="1">
        <v>40422</v>
      </c>
      <c r="R87" t="s">
        <v>28</v>
      </c>
      <c r="S87" t="s">
        <v>30</v>
      </c>
      <c r="T87" t="s">
        <v>31</v>
      </c>
    </row>
    <row r="88" spans="1:20" x14ac:dyDescent="0.25">
      <c r="A88">
        <v>206</v>
      </c>
      <c r="B88" t="s">
        <v>36</v>
      </c>
      <c r="C88" t="s">
        <v>37</v>
      </c>
      <c r="D88" t="s">
        <v>22</v>
      </c>
      <c r="E88">
        <v>45</v>
      </c>
      <c r="F88">
        <v>89</v>
      </c>
      <c r="G88">
        <v>164</v>
      </c>
      <c r="H88">
        <v>75</v>
      </c>
      <c r="I88">
        <v>44</v>
      </c>
      <c r="J88">
        <v>23</v>
      </c>
      <c r="K88">
        <v>1063</v>
      </c>
      <c r="L88">
        <v>40</v>
      </c>
      <c r="M88">
        <v>70</v>
      </c>
      <c r="N88">
        <v>80</v>
      </c>
      <c r="O88">
        <v>150</v>
      </c>
      <c r="P88">
        <v>6</v>
      </c>
      <c r="Q88" s="1">
        <v>40483</v>
      </c>
      <c r="R88" t="s">
        <v>28</v>
      </c>
      <c r="S88" t="s">
        <v>30</v>
      </c>
      <c r="T88" t="s">
        <v>31</v>
      </c>
    </row>
    <row r="89" spans="1:20" x14ac:dyDescent="0.25">
      <c r="A89">
        <v>206</v>
      </c>
      <c r="B89" t="s">
        <v>36</v>
      </c>
      <c r="C89" t="s">
        <v>37</v>
      </c>
      <c r="D89" t="s">
        <v>22</v>
      </c>
      <c r="E89">
        <v>59</v>
      </c>
      <c r="F89">
        <v>84</v>
      </c>
      <c r="G89">
        <v>165</v>
      </c>
      <c r="H89">
        <v>71</v>
      </c>
      <c r="I89">
        <v>44</v>
      </c>
      <c r="J89">
        <v>22</v>
      </c>
      <c r="K89">
        <v>950</v>
      </c>
      <c r="L89">
        <v>50</v>
      </c>
      <c r="M89">
        <v>60</v>
      </c>
      <c r="N89">
        <v>80</v>
      </c>
      <c r="O89">
        <v>140</v>
      </c>
      <c r="P89">
        <v>6</v>
      </c>
      <c r="Q89" s="1">
        <v>40603</v>
      </c>
      <c r="R89" t="s">
        <v>28</v>
      </c>
      <c r="S89" t="s">
        <v>30</v>
      </c>
      <c r="T89" t="s">
        <v>31</v>
      </c>
    </row>
    <row r="90" spans="1:20" x14ac:dyDescent="0.25">
      <c r="A90">
        <v>206</v>
      </c>
      <c r="B90" t="s">
        <v>36</v>
      </c>
      <c r="C90" t="s">
        <v>37</v>
      </c>
      <c r="D90" t="s">
        <v>22</v>
      </c>
      <c r="E90">
        <v>58</v>
      </c>
      <c r="F90">
        <v>82</v>
      </c>
      <c r="G90">
        <v>161</v>
      </c>
      <c r="H90">
        <v>69</v>
      </c>
      <c r="I90">
        <v>43</v>
      </c>
      <c r="J90">
        <v>21</v>
      </c>
      <c r="K90">
        <v>965</v>
      </c>
      <c r="L90">
        <v>60</v>
      </c>
      <c r="M90">
        <v>60</v>
      </c>
      <c r="N90">
        <v>80</v>
      </c>
      <c r="O90">
        <v>140</v>
      </c>
      <c r="P90">
        <v>6</v>
      </c>
      <c r="Q90" s="1">
        <v>40634</v>
      </c>
      <c r="R90" t="s">
        <v>28</v>
      </c>
      <c r="S90" t="s">
        <v>30</v>
      </c>
      <c r="T90" t="s">
        <v>31</v>
      </c>
    </row>
    <row r="91" spans="1:20" x14ac:dyDescent="0.25">
      <c r="A91">
        <v>206</v>
      </c>
      <c r="B91" t="s">
        <v>36</v>
      </c>
      <c r="C91" t="s">
        <v>37</v>
      </c>
      <c r="D91" t="s">
        <v>22</v>
      </c>
      <c r="E91">
        <v>65</v>
      </c>
      <c r="F91">
        <v>92</v>
      </c>
      <c r="G91">
        <v>168</v>
      </c>
      <c r="H91">
        <v>78</v>
      </c>
      <c r="I91">
        <v>42</v>
      </c>
      <c r="J91">
        <v>24</v>
      </c>
      <c r="K91">
        <v>995</v>
      </c>
      <c r="L91">
        <v>60</v>
      </c>
      <c r="M91">
        <v>70</v>
      </c>
      <c r="N91">
        <v>90</v>
      </c>
      <c r="O91">
        <v>160</v>
      </c>
      <c r="P91">
        <v>6</v>
      </c>
      <c r="Q91" s="1">
        <v>40664</v>
      </c>
      <c r="R91" t="s">
        <v>28</v>
      </c>
      <c r="S91" t="s">
        <v>30</v>
      </c>
      <c r="T91" t="s">
        <v>31</v>
      </c>
    </row>
    <row r="92" spans="1:20" x14ac:dyDescent="0.25">
      <c r="A92">
        <v>206</v>
      </c>
      <c r="B92" t="s">
        <v>36</v>
      </c>
      <c r="C92" t="s">
        <v>37</v>
      </c>
      <c r="D92" t="s">
        <v>22</v>
      </c>
      <c r="E92">
        <v>79</v>
      </c>
      <c r="F92">
        <v>99</v>
      </c>
      <c r="G92">
        <v>194</v>
      </c>
      <c r="H92">
        <v>83</v>
      </c>
      <c r="I92">
        <v>46</v>
      </c>
      <c r="J92">
        <v>25</v>
      </c>
      <c r="K92">
        <v>1063</v>
      </c>
      <c r="L92">
        <v>70</v>
      </c>
      <c r="M92">
        <v>70</v>
      </c>
      <c r="N92">
        <v>100</v>
      </c>
      <c r="O92">
        <v>170</v>
      </c>
      <c r="P92">
        <v>6</v>
      </c>
      <c r="Q92" s="1">
        <v>40787</v>
      </c>
      <c r="R92" t="s">
        <v>28</v>
      </c>
      <c r="S92" t="s">
        <v>30</v>
      </c>
      <c r="T92" t="s">
        <v>31</v>
      </c>
    </row>
    <row r="93" spans="1:20" x14ac:dyDescent="0.25">
      <c r="A93">
        <v>206</v>
      </c>
      <c r="B93" t="s">
        <v>36</v>
      </c>
      <c r="C93" t="s">
        <v>37</v>
      </c>
      <c r="D93" t="s">
        <v>22</v>
      </c>
      <c r="E93">
        <v>115</v>
      </c>
      <c r="F93">
        <v>186</v>
      </c>
      <c r="G93">
        <v>310</v>
      </c>
      <c r="H93">
        <v>124</v>
      </c>
      <c r="I93">
        <v>71</v>
      </c>
      <c r="J93">
        <v>40</v>
      </c>
      <c r="K93">
        <v>961</v>
      </c>
      <c r="L93">
        <v>120</v>
      </c>
      <c r="M93">
        <v>100</v>
      </c>
      <c r="N93">
        <v>170</v>
      </c>
      <c r="O93">
        <v>270</v>
      </c>
      <c r="P93">
        <v>8</v>
      </c>
      <c r="Q93" s="1">
        <v>40179</v>
      </c>
      <c r="R93" t="s">
        <v>32</v>
      </c>
      <c r="S93" t="s">
        <v>39</v>
      </c>
      <c r="T93" t="s">
        <v>31</v>
      </c>
    </row>
    <row r="94" spans="1:20" x14ac:dyDescent="0.25">
      <c r="A94">
        <v>206</v>
      </c>
      <c r="B94" t="s">
        <v>36</v>
      </c>
      <c r="C94" t="s">
        <v>37</v>
      </c>
      <c r="D94" t="s">
        <v>22</v>
      </c>
      <c r="E94">
        <v>121</v>
      </c>
      <c r="F94">
        <v>195</v>
      </c>
      <c r="G94">
        <v>325</v>
      </c>
      <c r="H94">
        <v>130</v>
      </c>
      <c r="I94">
        <v>74</v>
      </c>
      <c r="J94">
        <v>42</v>
      </c>
      <c r="K94">
        <v>945</v>
      </c>
      <c r="L94">
        <v>120</v>
      </c>
      <c r="M94">
        <v>110</v>
      </c>
      <c r="N94">
        <v>170</v>
      </c>
      <c r="O94">
        <v>280</v>
      </c>
      <c r="P94">
        <v>8</v>
      </c>
      <c r="Q94" s="1">
        <v>40210</v>
      </c>
      <c r="R94" t="s">
        <v>32</v>
      </c>
      <c r="S94" t="s">
        <v>39</v>
      </c>
      <c r="T94" t="s">
        <v>31</v>
      </c>
    </row>
    <row r="95" spans="1:20" x14ac:dyDescent="0.25">
      <c r="A95">
        <v>206</v>
      </c>
      <c r="B95" t="s">
        <v>36</v>
      </c>
      <c r="C95" t="s">
        <v>37</v>
      </c>
      <c r="D95" t="s">
        <v>22</v>
      </c>
      <c r="E95">
        <v>115</v>
      </c>
      <c r="F95">
        <v>186</v>
      </c>
      <c r="G95">
        <v>309</v>
      </c>
      <c r="H95">
        <v>123</v>
      </c>
      <c r="I95">
        <v>71</v>
      </c>
      <c r="J95">
        <v>40</v>
      </c>
      <c r="K95">
        <v>932</v>
      </c>
      <c r="L95">
        <v>120</v>
      </c>
      <c r="M95">
        <v>100</v>
      </c>
      <c r="N95">
        <v>170</v>
      </c>
      <c r="O95">
        <v>270</v>
      </c>
      <c r="P95">
        <v>8</v>
      </c>
      <c r="Q95" s="1">
        <v>40238</v>
      </c>
      <c r="R95" t="s">
        <v>32</v>
      </c>
      <c r="S95" t="s">
        <v>39</v>
      </c>
      <c r="T95" t="s">
        <v>31</v>
      </c>
    </row>
    <row r="96" spans="1:20" x14ac:dyDescent="0.25">
      <c r="A96">
        <v>206</v>
      </c>
      <c r="B96" t="s">
        <v>36</v>
      </c>
      <c r="C96" t="s">
        <v>37</v>
      </c>
      <c r="D96" t="s">
        <v>22</v>
      </c>
      <c r="E96">
        <v>98</v>
      </c>
      <c r="F96">
        <v>165</v>
      </c>
      <c r="G96">
        <v>275</v>
      </c>
      <c r="H96">
        <v>110</v>
      </c>
      <c r="I96">
        <v>67</v>
      </c>
      <c r="J96">
        <v>36</v>
      </c>
      <c r="K96">
        <v>1020</v>
      </c>
      <c r="L96">
        <v>100</v>
      </c>
      <c r="M96">
        <v>90</v>
      </c>
      <c r="N96">
        <v>150</v>
      </c>
      <c r="O96">
        <v>240</v>
      </c>
      <c r="P96">
        <v>8</v>
      </c>
      <c r="Q96" s="1">
        <v>40299</v>
      </c>
      <c r="R96" t="s">
        <v>32</v>
      </c>
      <c r="S96" t="s">
        <v>39</v>
      </c>
      <c r="T96" t="s">
        <v>31</v>
      </c>
    </row>
    <row r="97" spans="1:20" x14ac:dyDescent="0.25">
      <c r="A97">
        <v>206</v>
      </c>
      <c r="B97" t="s">
        <v>36</v>
      </c>
      <c r="C97" t="s">
        <v>37</v>
      </c>
      <c r="D97" t="s">
        <v>22</v>
      </c>
      <c r="E97">
        <v>79</v>
      </c>
      <c r="F97">
        <v>140</v>
      </c>
      <c r="G97">
        <v>232</v>
      </c>
      <c r="H97">
        <v>92</v>
      </c>
      <c r="I97">
        <v>61</v>
      </c>
      <c r="J97">
        <v>30</v>
      </c>
      <c r="K97">
        <v>1102</v>
      </c>
      <c r="L97">
        <v>90</v>
      </c>
      <c r="M97">
        <v>70</v>
      </c>
      <c r="N97">
        <v>130</v>
      </c>
      <c r="O97">
        <v>200</v>
      </c>
      <c r="P97">
        <v>8</v>
      </c>
      <c r="Q97" s="1">
        <v>40330</v>
      </c>
      <c r="R97" t="s">
        <v>32</v>
      </c>
      <c r="S97" t="s">
        <v>39</v>
      </c>
      <c r="T97" t="s">
        <v>31</v>
      </c>
    </row>
    <row r="98" spans="1:20" x14ac:dyDescent="0.25">
      <c r="A98">
        <v>206</v>
      </c>
      <c r="B98" t="s">
        <v>36</v>
      </c>
      <c r="C98" t="s">
        <v>37</v>
      </c>
      <c r="D98" t="s">
        <v>22</v>
      </c>
      <c r="E98">
        <v>115</v>
      </c>
      <c r="F98">
        <v>188</v>
      </c>
      <c r="G98">
        <v>313</v>
      </c>
      <c r="H98">
        <v>125</v>
      </c>
      <c r="I98">
        <v>73</v>
      </c>
      <c r="J98">
        <v>41</v>
      </c>
      <c r="K98">
        <v>1119</v>
      </c>
      <c r="L98">
        <v>130</v>
      </c>
      <c r="M98">
        <v>90</v>
      </c>
      <c r="N98">
        <v>160</v>
      </c>
      <c r="O98">
        <v>250</v>
      </c>
      <c r="P98">
        <v>8</v>
      </c>
      <c r="Q98" s="1">
        <v>40452</v>
      </c>
      <c r="R98" t="s">
        <v>32</v>
      </c>
      <c r="S98" t="s">
        <v>39</v>
      </c>
      <c r="T98" t="s">
        <v>31</v>
      </c>
    </row>
    <row r="99" spans="1:20" x14ac:dyDescent="0.25">
      <c r="A99">
        <v>206</v>
      </c>
      <c r="B99" t="s">
        <v>36</v>
      </c>
      <c r="C99" t="s">
        <v>37</v>
      </c>
      <c r="D99" t="s">
        <v>22</v>
      </c>
      <c r="E99">
        <v>122</v>
      </c>
      <c r="F99">
        <v>195</v>
      </c>
      <c r="G99">
        <v>325</v>
      </c>
      <c r="H99">
        <v>130</v>
      </c>
      <c r="I99">
        <v>73</v>
      </c>
      <c r="J99">
        <v>42</v>
      </c>
      <c r="K99">
        <v>1134</v>
      </c>
      <c r="L99">
        <v>120</v>
      </c>
      <c r="M99">
        <v>120</v>
      </c>
      <c r="N99">
        <v>180</v>
      </c>
      <c r="O99">
        <v>300</v>
      </c>
      <c r="P99">
        <v>8</v>
      </c>
      <c r="Q99" s="1">
        <v>40483</v>
      </c>
      <c r="R99" t="s">
        <v>32</v>
      </c>
      <c r="S99" t="s">
        <v>39</v>
      </c>
      <c r="T99" t="s">
        <v>31</v>
      </c>
    </row>
    <row r="100" spans="1:20" x14ac:dyDescent="0.25">
      <c r="A100">
        <v>206</v>
      </c>
      <c r="B100" t="s">
        <v>36</v>
      </c>
      <c r="C100" t="s">
        <v>37</v>
      </c>
      <c r="D100" t="s">
        <v>22</v>
      </c>
      <c r="E100">
        <v>180</v>
      </c>
      <c r="F100">
        <v>195</v>
      </c>
      <c r="G100">
        <v>346</v>
      </c>
      <c r="H100">
        <v>130</v>
      </c>
      <c r="I100">
        <v>74</v>
      </c>
      <c r="J100">
        <v>42</v>
      </c>
      <c r="K100">
        <v>945</v>
      </c>
      <c r="L100">
        <v>120</v>
      </c>
      <c r="M100">
        <v>110</v>
      </c>
      <c r="N100">
        <v>170</v>
      </c>
      <c r="O100">
        <v>280</v>
      </c>
      <c r="P100">
        <v>8</v>
      </c>
      <c r="Q100" s="1">
        <v>40575</v>
      </c>
      <c r="R100" t="s">
        <v>32</v>
      </c>
      <c r="S100" t="s">
        <v>39</v>
      </c>
      <c r="T100" t="s">
        <v>31</v>
      </c>
    </row>
    <row r="101" spans="1:20" x14ac:dyDescent="0.25">
      <c r="A101">
        <v>206</v>
      </c>
      <c r="B101" t="s">
        <v>36</v>
      </c>
      <c r="C101" t="s">
        <v>37</v>
      </c>
      <c r="D101" t="s">
        <v>22</v>
      </c>
      <c r="E101">
        <v>157</v>
      </c>
      <c r="F101">
        <v>176</v>
      </c>
      <c r="G101">
        <v>311</v>
      </c>
      <c r="H101">
        <v>116</v>
      </c>
      <c r="I101">
        <v>70</v>
      </c>
      <c r="J101">
        <v>38</v>
      </c>
      <c r="K101">
        <v>962</v>
      </c>
      <c r="L101">
        <v>110</v>
      </c>
      <c r="M101">
        <v>90</v>
      </c>
      <c r="N101">
        <v>160</v>
      </c>
      <c r="O101">
        <v>250</v>
      </c>
      <c r="P101">
        <v>8</v>
      </c>
      <c r="Q101" s="1">
        <v>40634</v>
      </c>
      <c r="R101" t="s">
        <v>32</v>
      </c>
      <c r="S101" t="s">
        <v>39</v>
      </c>
      <c r="T101" t="s">
        <v>31</v>
      </c>
    </row>
    <row r="102" spans="1:20" x14ac:dyDescent="0.25">
      <c r="A102">
        <v>206</v>
      </c>
      <c r="B102" t="s">
        <v>36</v>
      </c>
      <c r="C102" t="s">
        <v>37</v>
      </c>
      <c r="D102" t="s">
        <v>22</v>
      </c>
      <c r="E102">
        <v>181</v>
      </c>
      <c r="F102">
        <v>195</v>
      </c>
      <c r="G102">
        <v>346</v>
      </c>
      <c r="H102">
        <v>130</v>
      </c>
      <c r="I102">
        <v>73</v>
      </c>
      <c r="J102">
        <v>42</v>
      </c>
      <c r="K102">
        <v>1134</v>
      </c>
      <c r="L102">
        <v>120</v>
      </c>
      <c r="M102">
        <v>120</v>
      </c>
      <c r="N102">
        <v>180</v>
      </c>
      <c r="O102">
        <v>300</v>
      </c>
      <c r="P102">
        <v>8</v>
      </c>
      <c r="Q102" s="1">
        <v>40848</v>
      </c>
      <c r="R102" t="s">
        <v>32</v>
      </c>
      <c r="S102" t="s">
        <v>39</v>
      </c>
      <c r="T102" t="s">
        <v>31</v>
      </c>
    </row>
    <row r="103" spans="1:20" x14ac:dyDescent="0.25">
      <c r="A103">
        <v>206</v>
      </c>
      <c r="B103" t="s">
        <v>36</v>
      </c>
      <c r="C103" t="s">
        <v>37</v>
      </c>
      <c r="D103" t="s">
        <v>22</v>
      </c>
      <c r="E103">
        <v>36</v>
      </c>
      <c r="F103">
        <v>59</v>
      </c>
      <c r="G103">
        <v>99</v>
      </c>
      <c r="H103">
        <v>40</v>
      </c>
      <c r="I103">
        <v>23</v>
      </c>
      <c r="J103">
        <v>11</v>
      </c>
      <c r="K103">
        <v>793</v>
      </c>
      <c r="L103">
        <v>50</v>
      </c>
      <c r="M103">
        <v>30</v>
      </c>
      <c r="N103">
        <v>50</v>
      </c>
      <c r="O103">
        <v>80</v>
      </c>
      <c r="P103">
        <v>9</v>
      </c>
      <c r="Q103" s="1">
        <v>40299</v>
      </c>
      <c r="R103" t="s">
        <v>32</v>
      </c>
      <c r="S103" t="s">
        <v>33</v>
      </c>
      <c r="T103" t="s">
        <v>31</v>
      </c>
    </row>
    <row r="104" spans="1:20" x14ac:dyDescent="0.25">
      <c r="A104">
        <v>206</v>
      </c>
      <c r="B104" t="s">
        <v>36</v>
      </c>
      <c r="C104" t="s">
        <v>37</v>
      </c>
      <c r="D104" t="s">
        <v>22</v>
      </c>
      <c r="E104">
        <v>50</v>
      </c>
      <c r="F104">
        <v>59</v>
      </c>
      <c r="G104">
        <v>98</v>
      </c>
      <c r="H104">
        <v>40</v>
      </c>
      <c r="I104">
        <v>21</v>
      </c>
      <c r="J104">
        <v>11</v>
      </c>
      <c r="K104">
        <v>793</v>
      </c>
      <c r="L104">
        <v>50</v>
      </c>
      <c r="M104">
        <v>30</v>
      </c>
      <c r="N104">
        <v>50</v>
      </c>
      <c r="O104">
        <v>80</v>
      </c>
      <c r="P104">
        <v>9</v>
      </c>
      <c r="Q104" s="1">
        <v>40664</v>
      </c>
      <c r="R104" t="s">
        <v>32</v>
      </c>
      <c r="S104" t="s">
        <v>33</v>
      </c>
      <c r="T104" t="s">
        <v>31</v>
      </c>
    </row>
    <row r="105" spans="1:20" x14ac:dyDescent="0.25">
      <c r="A105">
        <v>206</v>
      </c>
      <c r="B105" t="s">
        <v>36</v>
      </c>
      <c r="C105" t="s">
        <v>37</v>
      </c>
      <c r="D105" t="s">
        <v>22</v>
      </c>
      <c r="E105">
        <v>62</v>
      </c>
      <c r="F105">
        <v>105</v>
      </c>
      <c r="G105">
        <v>167</v>
      </c>
      <c r="H105">
        <v>62</v>
      </c>
      <c r="I105">
        <v>43</v>
      </c>
      <c r="J105">
        <v>19</v>
      </c>
      <c r="K105">
        <v>346</v>
      </c>
      <c r="L105">
        <v>40</v>
      </c>
      <c r="M105">
        <v>40</v>
      </c>
      <c r="N105">
        <v>70</v>
      </c>
      <c r="O105">
        <v>110</v>
      </c>
      <c r="P105">
        <v>11</v>
      </c>
      <c r="Q105" s="1">
        <v>40238</v>
      </c>
      <c r="R105" t="s">
        <v>26</v>
      </c>
      <c r="S105" t="s">
        <v>35</v>
      </c>
      <c r="T105" t="s">
        <v>25</v>
      </c>
    </row>
    <row r="106" spans="1:20" x14ac:dyDescent="0.25">
      <c r="A106">
        <v>206</v>
      </c>
      <c r="B106" t="s">
        <v>36</v>
      </c>
      <c r="C106" t="s">
        <v>37</v>
      </c>
      <c r="D106" t="s">
        <v>22</v>
      </c>
      <c r="E106">
        <v>57</v>
      </c>
      <c r="F106">
        <v>99</v>
      </c>
      <c r="G106">
        <v>159</v>
      </c>
      <c r="H106">
        <v>60</v>
      </c>
      <c r="I106">
        <v>42</v>
      </c>
      <c r="J106">
        <v>18</v>
      </c>
      <c r="K106">
        <v>329</v>
      </c>
      <c r="L106">
        <v>40</v>
      </c>
      <c r="M106">
        <v>20</v>
      </c>
      <c r="N106">
        <v>50</v>
      </c>
      <c r="O106">
        <v>70</v>
      </c>
      <c r="P106">
        <v>11</v>
      </c>
      <c r="Q106" s="1">
        <v>40452</v>
      </c>
      <c r="R106" t="s">
        <v>26</v>
      </c>
      <c r="S106" t="s">
        <v>35</v>
      </c>
      <c r="T106" t="s">
        <v>25</v>
      </c>
    </row>
    <row r="107" spans="1:20" x14ac:dyDescent="0.25">
      <c r="A107">
        <v>206</v>
      </c>
      <c r="B107" t="s">
        <v>36</v>
      </c>
      <c r="C107" t="s">
        <v>37</v>
      </c>
      <c r="D107" t="s">
        <v>22</v>
      </c>
      <c r="E107">
        <v>98</v>
      </c>
      <c r="F107">
        <v>109</v>
      </c>
      <c r="G107">
        <v>185</v>
      </c>
      <c r="H107">
        <v>65</v>
      </c>
      <c r="I107">
        <v>43</v>
      </c>
      <c r="J107">
        <v>20</v>
      </c>
      <c r="K107">
        <v>372</v>
      </c>
      <c r="L107">
        <v>40</v>
      </c>
      <c r="M107">
        <v>40</v>
      </c>
      <c r="N107">
        <v>70</v>
      </c>
      <c r="O107">
        <v>110</v>
      </c>
      <c r="P107">
        <v>11</v>
      </c>
      <c r="Q107" s="1">
        <v>40575</v>
      </c>
      <c r="R107" t="s">
        <v>26</v>
      </c>
      <c r="S107" t="s">
        <v>35</v>
      </c>
      <c r="T107" t="s">
        <v>25</v>
      </c>
    </row>
    <row r="108" spans="1:20" x14ac:dyDescent="0.25">
      <c r="A108">
        <v>206</v>
      </c>
      <c r="B108" t="s">
        <v>36</v>
      </c>
      <c r="C108" t="s">
        <v>37</v>
      </c>
      <c r="D108" t="s">
        <v>22</v>
      </c>
      <c r="E108">
        <v>57</v>
      </c>
      <c r="F108">
        <v>78</v>
      </c>
      <c r="G108">
        <v>124</v>
      </c>
      <c r="H108">
        <v>47</v>
      </c>
      <c r="I108">
        <v>34</v>
      </c>
      <c r="J108">
        <v>14</v>
      </c>
      <c r="K108">
        <v>371</v>
      </c>
      <c r="L108">
        <v>30</v>
      </c>
      <c r="M108">
        <v>30</v>
      </c>
      <c r="N108">
        <v>50</v>
      </c>
      <c r="O108">
        <v>80</v>
      </c>
      <c r="P108">
        <v>11</v>
      </c>
      <c r="Q108" s="1">
        <v>40695</v>
      </c>
      <c r="R108" t="s">
        <v>26</v>
      </c>
      <c r="S108" t="s">
        <v>35</v>
      </c>
      <c r="T108" t="s">
        <v>25</v>
      </c>
    </row>
    <row r="109" spans="1:20" x14ac:dyDescent="0.25">
      <c r="A109">
        <v>206</v>
      </c>
      <c r="B109" t="s">
        <v>36</v>
      </c>
      <c r="C109" t="s">
        <v>37</v>
      </c>
      <c r="D109" t="s">
        <v>22</v>
      </c>
      <c r="E109">
        <v>80</v>
      </c>
      <c r="F109">
        <v>94</v>
      </c>
      <c r="G109">
        <v>161</v>
      </c>
      <c r="H109">
        <v>57</v>
      </c>
      <c r="I109">
        <v>40</v>
      </c>
      <c r="J109">
        <v>17</v>
      </c>
      <c r="K109">
        <v>349</v>
      </c>
      <c r="L109">
        <v>40</v>
      </c>
      <c r="M109">
        <v>30</v>
      </c>
      <c r="N109">
        <v>70</v>
      </c>
      <c r="O109">
        <v>100</v>
      </c>
      <c r="P109">
        <v>11</v>
      </c>
      <c r="Q109" s="1">
        <v>40787</v>
      </c>
      <c r="R109" t="s">
        <v>26</v>
      </c>
      <c r="S109" t="s">
        <v>35</v>
      </c>
      <c r="T109" t="s">
        <v>25</v>
      </c>
    </row>
    <row r="110" spans="1:20" x14ac:dyDescent="0.25">
      <c r="A110">
        <v>206</v>
      </c>
      <c r="B110" t="s">
        <v>36</v>
      </c>
      <c r="C110" t="s">
        <v>37</v>
      </c>
      <c r="D110" t="s">
        <v>22</v>
      </c>
      <c r="E110">
        <v>41</v>
      </c>
      <c r="F110">
        <v>81</v>
      </c>
      <c r="G110">
        <v>137</v>
      </c>
      <c r="H110">
        <v>56</v>
      </c>
      <c r="I110">
        <v>40</v>
      </c>
      <c r="J110">
        <v>17</v>
      </c>
      <c r="K110">
        <v>382</v>
      </c>
      <c r="L110">
        <v>40</v>
      </c>
      <c r="M110">
        <v>30</v>
      </c>
      <c r="N110">
        <v>60</v>
      </c>
      <c r="O110">
        <v>90</v>
      </c>
      <c r="P110">
        <v>12</v>
      </c>
      <c r="Q110" s="1">
        <v>40210</v>
      </c>
      <c r="R110" t="s">
        <v>26</v>
      </c>
      <c r="S110" t="s">
        <v>40</v>
      </c>
      <c r="T110" t="s">
        <v>25</v>
      </c>
    </row>
    <row r="111" spans="1:20" x14ac:dyDescent="0.25">
      <c r="A111">
        <v>206</v>
      </c>
      <c r="B111" t="s">
        <v>36</v>
      </c>
      <c r="C111" t="s">
        <v>37</v>
      </c>
      <c r="D111" t="s">
        <v>22</v>
      </c>
      <c r="E111">
        <v>24</v>
      </c>
      <c r="F111">
        <v>59</v>
      </c>
      <c r="G111">
        <v>99</v>
      </c>
      <c r="H111">
        <v>40</v>
      </c>
      <c r="I111">
        <v>35</v>
      </c>
      <c r="J111">
        <v>12</v>
      </c>
      <c r="K111">
        <v>443</v>
      </c>
      <c r="L111">
        <v>20</v>
      </c>
      <c r="M111">
        <v>20</v>
      </c>
      <c r="N111">
        <v>40</v>
      </c>
      <c r="O111">
        <v>60</v>
      </c>
      <c r="P111">
        <v>12</v>
      </c>
      <c r="Q111" s="1">
        <v>40330</v>
      </c>
      <c r="R111" t="s">
        <v>26</v>
      </c>
      <c r="S111" t="s">
        <v>40</v>
      </c>
      <c r="T111" t="s">
        <v>25</v>
      </c>
    </row>
    <row r="112" spans="1:20" x14ac:dyDescent="0.25">
      <c r="A112">
        <v>206</v>
      </c>
      <c r="B112" t="s">
        <v>36</v>
      </c>
      <c r="C112" t="s">
        <v>37</v>
      </c>
      <c r="D112" t="s">
        <v>22</v>
      </c>
      <c r="E112">
        <v>20</v>
      </c>
      <c r="F112">
        <v>54</v>
      </c>
      <c r="G112">
        <v>90</v>
      </c>
      <c r="H112">
        <v>36</v>
      </c>
      <c r="I112">
        <v>34</v>
      </c>
      <c r="J112">
        <v>11</v>
      </c>
      <c r="K112">
        <v>458</v>
      </c>
      <c r="L112">
        <v>30</v>
      </c>
      <c r="M112">
        <v>20</v>
      </c>
      <c r="N112">
        <v>40</v>
      </c>
      <c r="O112">
        <v>60</v>
      </c>
      <c r="P112">
        <v>12</v>
      </c>
      <c r="Q112" s="1">
        <v>40391</v>
      </c>
      <c r="R112" t="s">
        <v>26</v>
      </c>
      <c r="S112" t="s">
        <v>40</v>
      </c>
      <c r="T112" t="s">
        <v>25</v>
      </c>
    </row>
    <row r="113" spans="1:20" x14ac:dyDescent="0.25">
      <c r="A113">
        <v>206</v>
      </c>
      <c r="B113" t="s">
        <v>36</v>
      </c>
      <c r="C113" t="s">
        <v>37</v>
      </c>
      <c r="D113" t="s">
        <v>22</v>
      </c>
      <c r="E113">
        <v>34</v>
      </c>
      <c r="F113">
        <v>71</v>
      </c>
      <c r="G113">
        <v>120</v>
      </c>
      <c r="H113">
        <v>49</v>
      </c>
      <c r="I113">
        <v>37</v>
      </c>
      <c r="J113">
        <v>15</v>
      </c>
      <c r="K113">
        <v>454</v>
      </c>
      <c r="L113">
        <v>30</v>
      </c>
      <c r="M113">
        <v>30</v>
      </c>
      <c r="N113">
        <v>50</v>
      </c>
      <c r="O113">
        <v>80</v>
      </c>
      <c r="P113">
        <v>12</v>
      </c>
      <c r="Q113" s="1">
        <v>40483</v>
      </c>
      <c r="R113" t="s">
        <v>26</v>
      </c>
      <c r="S113" t="s">
        <v>40</v>
      </c>
      <c r="T113" t="s">
        <v>25</v>
      </c>
    </row>
    <row r="114" spans="1:20" x14ac:dyDescent="0.25">
      <c r="A114">
        <v>206</v>
      </c>
      <c r="B114" t="s">
        <v>36</v>
      </c>
      <c r="C114" t="s">
        <v>37</v>
      </c>
      <c r="D114" t="s">
        <v>22</v>
      </c>
      <c r="E114">
        <v>75</v>
      </c>
      <c r="F114">
        <v>89</v>
      </c>
      <c r="G114">
        <v>168</v>
      </c>
      <c r="H114">
        <v>61</v>
      </c>
      <c r="I114">
        <v>43</v>
      </c>
      <c r="J114">
        <v>19</v>
      </c>
      <c r="K114">
        <v>390</v>
      </c>
      <c r="L114">
        <v>40</v>
      </c>
      <c r="M114">
        <v>40</v>
      </c>
      <c r="N114">
        <v>60</v>
      </c>
      <c r="O114">
        <v>100</v>
      </c>
      <c r="P114">
        <v>12</v>
      </c>
      <c r="Q114" s="1">
        <v>40544</v>
      </c>
      <c r="R114" t="s">
        <v>26</v>
      </c>
      <c r="S114" t="s">
        <v>40</v>
      </c>
      <c r="T114" t="s">
        <v>25</v>
      </c>
    </row>
    <row r="115" spans="1:20" x14ac:dyDescent="0.25">
      <c r="A115">
        <v>206</v>
      </c>
      <c r="B115" t="s">
        <v>36</v>
      </c>
      <c r="C115" t="s">
        <v>37</v>
      </c>
      <c r="D115" t="s">
        <v>22</v>
      </c>
      <c r="E115">
        <v>56</v>
      </c>
      <c r="F115">
        <v>77</v>
      </c>
      <c r="G115">
        <v>137</v>
      </c>
      <c r="H115">
        <v>52</v>
      </c>
      <c r="I115">
        <v>39</v>
      </c>
      <c r="J115">
        <v>16</v>
      </c>
      <c r="K115">
        <v>376</v>
      </c>
      <c r="L115">
        <v>30</v>
      </c>
      <c r="M115">
        <v>30</v>
      </c>
      <c r="N115">
        <v>50</v>
      </c>
      <c r="O115">
        <v>80</v>
      </c>
      <c r="P115">
        <v>12</v>
      </c>
      <c r="Q115" s="1">
        <v>40603</v>
      </c>
      <c r="R115" t="s">
        <v>26</v>
      </c>
      <c r="S115" t="s">
        <v>40</v>
      </c>
      <c r="T115" t="s">
        <v>25</v>
      </c>
    </row>
    <row r="116" spans="1:20" x14ac:dyDescent="0.25">
      <c r="A116">
        <v>206</v>
      </c>
      <c r="B116" t="s">
        <v>36</v>
      </c>
      <c r="C116" t="s">
        <v>37</v>
      </c>
      <c r="D116" t="s">
        <v>22</v>
      </c>
      <c r="E116">
        <v>45</v>
      </c>
      <c r="F116">
        <v>68</v>
      </c>
      <c r="G116">
        <v>121</v>
      </c>
      <c r="H116">
        <v>46</v>
      </c>
      <c r="I116">
        <v>38</v>
      </c>
      <c r="J116">
        <v>14</v>
      </c>
      <c r="K116">
        <v>388</v>
      </c>
      <c r="L116">
        <v>20</v>
      </c>
      <c r="M116">
        <v>30</v>
      </c>
      <c r="N116">
        <v>40</v>
      </c>
      <c r="O116">
        <v>70</v>
      </c>
      <c r="P116">
        <v>12</v>
      </c>
      <c r="Q116" s="1">
        <v>40634</v>
      </c>
      <c r="R116" t="s">
        <v>26</v>
      </c>
      <c r="S116" t="s">
        <v>40</v>
      </c>
      <c r="T116" t="s">
        <v>25</v>
      </c>
    </row>
    <row r="117" spans="1:20" x14ac:dyDescent="0.25">
      <c r="A117">
        <v>206</v>
      </c>
      <c r="B117" t="s">
        <v>36</v>
      </c>
      <c r="C117" t="s">
        <v>37</v>
      </c>
      <c r="D117" t="s">
        <v>22</v>
      </c>
      <c r="E117">
        <v>33</v>
      </c>
      <c r="F117">
        <v>59</v>
      </c>
      <c r="G117">
        <v>98</v>
      </c>
      <c r="H117">
        <v>40</v>
      </c>
      <c r="I117">
        <v>33</v>
      </c>
      <c r="J117">
        <v>12</v>
      </c>
      <c r="K117">
        <v>443</v>
      </c>
      <c r="L117">
        <v>20</v>
      </c>
      <c r="M117">
        <v>20</v>
      </c>
      <c r="N117">
        <v>40</v>
      </c>
      <c r="O117">
        <v>60</v>
      </c>
      <c r="P117">
        <v>12</v>
      </c>
      <c r="Q117" s="1">
        <v>40695</v>
      </c>
      <c r="R117" t="s">
        <v>26</v>
      </c>
      <c r="S117" t="s">
        <v>40</v>
      </c>
      <c r="T117" t="s">
        <v>25</v>
      </c>
    </row>
    <row r="118" spans="1:20" x14ac:dyDescent="0.25">
      <c r="A118">
        <v>206</v>
      </c>
      <c r="B118" t="s">
        <v>36</v>
      </c>
      <c r="C118" t="s">
        <v>37</v>
      </c>
      <c r="D118" t="s">
        <v>22</v>
      </c>
      <c r="E118">
        <v>28</v>
      </c>
      <c r="F118">
        <v>54</v>
      </c>
      <c r="G118">
        <v>89</v>
      </c>
      <c r="H118">
        <v>36</v>
      </c>
      <c r="I118">
        <v>32</v>
      </c>
      <c r="J118">
        <v>11</v>
      </c>
      <c r="K118">
        <v>458</v>
      </c>
      <c r="L118">
        <v>30</v>
      </c>
      <c r="M118">
        <v>20</v>
      </c>
      <c r="N118">
        <v>40</v>
      </c>
      <c r="O118">
        <v>60</v>
      </c>
      <c r="P118">
        <v>12</v>
      </c>
      <c r="Q118" s="1">
        <v>40756</v>
      </c>
      <c r="R118" t="s">
        <v>26</v>
      </c>
      <c r="S118" t="s">
        <v>40</v>
      </c>
      <c r="T118" t="s">
        <v>25</v>
      </c>
    </row>
    <row r="119" spans="1:20" x14ac:dyDescent="0.25">
      <c r="A119">
        <v>206</v>
      </c>
      <c r="B119" t="s">
        <v>36</v>
      </c>
      <c r="C119" t="s">
        <v>37</v>
      </c>
      <c r="D119" t="s">
        <v>22</v>
      </c>
      <c r="E119">
        <v>50</v>
      </c>
      <c r="F119">
        <v>71</v>
      </c>
      <c r="G119">
        <v>128</v>
      </c>
      <c r="H119">
        <v>49</v>
      </c>
      <c r="I119">
        <v>37</v>
      </c>
      <c r="J119">
        <v>15</v>
      </c>
      <c r="K119">
        <v>454</v>
      </c>
      <c r="L119">
        <v>30</v>
      </c>
      <c r="M119">
        <v>30</v>
      </c>
      <c r="N119">
        <v>50</v>
      </c>
      <c r="O119">
        <v>80</v>
      </c>
      <c r="P119">
        <v>12</v>
      </c>
      <c r="Q119" s="1">
        <v>40848</v>
      </c>
      <c r="R119" t="s">
        <v>26</v>
      </c>
      <c r="S119" t="s">
        <v>40</v>
      </c>
      <c r="T119" t="s">
        <v>25</v>
      </c>
    </row>
    <row r="120" spans="1:20" x14ac:dyDescent="0.25">
      <c r="A120">
        <v>206</v>
      </c>
      <c r="B120" t="s">
        <v>36</v>
      </c>
      <c r="C120" t="s">
        <v>37</v>
      </c>
      <c r="D120" t="s">
        <v>22</v>
      </c>
      <c r="E120">
        <v>32</v>
      </c>
      <c r="F120">
        <v>58</v>
      </c>
      <c r="G120">
        <v>103</v>
      </c>
      <c r="H120">
        <v>45</v>
      </c>
      <c r="I120">
        <v>26</v>
      </c>
      <c r="J120">
        <v>14</v>
      </c>
      <c r="K120">
        <v>605</v>
      </c>
      <c r="L120">
        <v>30</v>
      </c>
      <c r="M120">
        <v>40</v>
      </c>
      <c r="N120">
        <v>50</v>
      </c>
      <c r="O120">
        <v>90</v>
      </c>
      <c r="P120">
        <v>4</v>
      </c>
      <c r="Q120" s="1">
        <v>40269</v>
      </c>
      <c r="R120" t="s">
        <v>28</v>
      </c>
      <c r="S120" t="s">
        <v>41</v>
      </c>
      <c r="T120" t="s">
        <v>25</v>
      </c>
    </row>
    <row r="121" spans="1:20" x14ac:dyDescent="0.25">
      <c r="A121">
        <v>206</v>
      </c>
      <c r="B121" t="s">
        <v>36</v>
      </c>
      <c r="C121" t="s">
        <v>37</v>
      </c>
      <c r="D121" t="s">
        <v>22</v>
      </c>
      <c r="E121">
        <v>34</v>
      </c>
      <c r="F121">
        <v>62</v>
      </c>
      <c r="G121">
        <v>110</v>
      </c>
      <c r="H121">
        <v>48</v>
      </c>
      <c r="I121">
        <v>28</v>
      </c>
      <c r="J121">
        <v>15</v>
      </c>
      <c r="K121">
        <v>599</v>
      </c>
      <c r="L121">
        <v>40</v>
      </c>
      <c r="M121">
        <v>40</v>
      </c>
      <c r="N121">
        <v>60</v>
      </c>
      <c r="O121">
        <v>100</v>
      </c>
      <c r="P121">
        <v>4</v>
      </c>
      <c r="Q121" s="1">
        <v>40299</v>
      </c>
      <c r="R121" t="s">
        <v>28</v>
      </c>
      <c r="S121" t="s">
        <v>41</v>
      </c>
      <c r="T121" t="s">
        <v>25</v>
      </c>
    </row>
    <row r="122" spans="1:20" x14ac:dyDescent="0.25">
      <c r="A122">
        <v>206</v>
      </c>
      <c r="B122" t="s">
        <v>36</v>
      </c>
      <c r="C122" t="s">
        <v>37</v>
      </c>
      <c r="D122" t="s">
        <v>22</v>
      </c>
      <c r="E122">
        <v>34</v>
      </c>
      <c r="F122">
        <v>62</v>
      </c>
      <c r="G122">
        <v>110</v>
      </c>
      <c r="H122">
        <v>48</v>
      </c>
      <c r="I122">
        <v>28</v>
      </c>
      <c r="J122">
        <v>15</v>
      </c>
      <c r="K122">
        <v>593</v>
      </c>
      <c r="L122">
        <v>40</v>
      </c>
      <c r="M122">
        <v>40</v>
      </c>
      <c r="N122">
        <v>60</v>
      </c>
      <c r="O122">
        <v>100</v>
      </c>
      <c r="P122">
        <v>4</v>
      </c>
      <c r="Q122" s="1">
        <v>40330</v>
      </c>
      <c r="R122" t="s">
        <v>28</v>
      </c>
      <c r="S122" t="s">
        <v>41</v>
      </c>
      <c r="T122" t="s">
        <v>25</v>
      </c>
    </row>
    <row r="123" spans="1:20" x14ac:dyDescent="0.25">
      <c r="A123">
        <v>206</v>
      </c>
      <c r="B123" t="s">
        <v>36</v>
      </c>
      <c r="C123" t="s">
        <v>37</v>
      </c>
      <c r="D123" t="s">
        <v>22</v>
      </c>
      <c r="E123">
        <v>36</v>
      </c>
      <c r="F123">
        <v>65</v>
      </c>
      <c r="G123">
        <v>115</v>
      </c>
      <c r="H123">
        <v>50</v>
      </c>
      <c r="I123">
        <v>29</v>
      </c>
      <c r="J123">
        <v>16</v>
      </c>
      <c r="K123">
        <v>587</v>
      </c>
      <c r="L123">
        <v>50</v>
      </c>
      <c r="M123">
        <v>40</v>
      </c>
      <c r="N123">
        <v>70</v>
      </c>
      <c r="O123">
        <v>110</v>
      </c>
      <c r="P123">
        <v>4</v>
      </c>
      <c r="Q123" s="1">
        <v>40360</v>
      </c>
      <c r="R123" t="s">
        <v>28</v>
      </c>
      <c r="S123" t="s">
        <v>41</v>
      </c>
      <c r="T123" t="s">
        <v>25</v>
      </c>
    </row>
    <row r="124" spans="1:20" x14ac:dyDescent="0.25">
      <c r="A124">
        <v>206</v>
      </c>
      <c r="B124" t="s">
        <v>36</v>
      </c>
      <c r="C124" t="s">
        <v>37</v>
      </c>
      <c r="D124" t="s">
        <v>22</v>
      </c>
      <c r="E124">
        <v>17</v>
      </c>
      <c r="F124">
        <v>39</v>
      </c>
      <c r="G124">
        <v>69</v>
      </c>
      <c r="H124">
        <v>30</v>
      </c>
      <c r="I124">
        <v>22</v>
      </c>
      <c r="J124">
        <v>9</v>
      </c>
      <c r="K124">
        <v>581</v>
      </c>
      <c r="L124">
        <v>30</v>
      </c>
      <c r="M124">
        <v>20</v>
      </c>
      <c r="N124">
        <v>40</v>
      </c>
      <c r="O124">
        <v>60</v>
      </c>
      <c r="P124">
        <v>4</v>
      </c>
      <c r="Q124" s="1">
        <v>40391</v>
      </c>
      <c r="R124" t="s">
        <v>28</v>
      </c>
      <c r="S124" t="s">
        <v>41</v>
      </c>
      <c r="T124" t="s">
        <v>25</v>
      </c>
    </row>
    <row r="125" spans="1:20" x14ac:dyDescent="0.25">
      <c r="A125">
        <v>206</v>
      </c>
      <c r="B125" t="s">
        <v>36</v>
      </c>
      <c r="C125" t="s">
        <v>37</v>
      </c>
      <c r="D125" t="s">
        <v>22</v>
      </c>
      <c r="E125">
        <v>21</v>
      </c>
      <c r="F125">
        <v>43</v>
      </c>
      <c r="G125">
        <v>76</v>
      </c>
      <c r="H125">
        <v>33</v>
      </c>
      <c r="I125">
        <v>22</v>
      </c>
      <c r="J125">
        <v>10</v>
      </c>
      <c r="K125">
        <v>577</v>
      </c>
      <c r="L125">
        <v>30</v>
      </c>
      <c r="M125">
        <v>30</v>
      </c>
      <c r="N125">
        <v>40</v>
      </c>
      <c r="O125">
        <v>70</v>
      </c>
      <c r="P125">
        <v>4</v>
      </c>
      <c r="Q125" s="1">
        <v>40422</v>
      </c>
      <c r="R125" t="s">
        <v>28</v>
      </c>
      <c r="S125" t="s">
        <v>41</v>
      </c>
      <c r="T125" t="s">
        <v>25</v>
      </c>
    </row>
    <row r="126" spans="1:20" x14ac:dyDescent="0.25">
      <c r="A126">
        <v>206</v>
      </c>
      <c r="B126" t="s">
        <v>36</v>
      </c>
      <c r="C126" t="s">
        <v>37</v>
      </c>
      <c r="D126" t="s">
        <v>22</v>
      </c>
      <c r="E126">
        <v>10</v>
      </c>
      <c r="F126">
        <v>29</v>
      </c>
      <c r="G126">
        <v>51</v>
      </c>
      <c r="H126">
        <v>22</v>
      </c>
      <c r="I126">
        <v>19</v>
      </c>
      <c r="J126">
        <v>7</v>
      </c>
      <c r="K126">
        <v>573</v>
      </c>
      <c r="L126">
        <v>20</v>
      </c>
      <c r="M126">
        <v>10</v>
      </c>
      <c r="N126">
        <v>20</v>
      </c>
      <c r="O126">
        <v>30</v>
      </c>
      <c r="P126">
        <v>4</v>
      </c>
      <c r="Q126" s="1">
        <v>40452</v>
      </c>
      <c r="R126" t="s">
        <v>28</v>
      </c>
      <c r="S126" t="s">
        <v>41</v>
      </c>
      <c r="T126" t="s">
        <v>25</v>
      </c>
    </row>
    <row r="127" spans="1:20" x14ac:dyDescent="0.25">
      <c r="A127">
        <v>206</v>
      </c>
      <c r="B127" t="s">
        <v>36</v>
      </c>
      <c r="C127" t="s">
        <v>37</v>
      </c>
      <c r="D127" t="s">
        <v>22</v>
      </c>
      <c r="E127">
        <v>55</v>
      </c>
      <c r="F127">
        <v>62</v>
      </c>
      <c r="G127">
        <v>123</v>
      </c>
      <c r="H127">
        <v>48</v>
      </c>
      <c r="I127">
        <v>28</v>
      </c>
      <c r="J127">
        <v>15</v>
      </c>
      <c r="K127">
        <v>623</v>
      </c>
      <c r="L127">
        <v>40</v>
      </c>
      <c r="M127">
        <v>40</v>
      </c>
      <c r="N127">
        <v>60</v>
      </c>
      <c r="O127">
        <v>100</v>
      </c>
      <c r="P127">
        <v>4</v>
      </c>
      <c r="Q127" s="1">
        <v>40544</v>
      </c>
      <c r="R127" t="s">
        <v>28</v>
      </c>
      <c r="S127" t="s">
        <v>41</v>
      </c>
      <c r="T127" t="s">
        <v>25</v>
      </c>
    </row>
    <row r="128" spans="1:20" x14ac:dyDescent="0.25">
      <c r="A128">
        <v>206</v>
      </c>
      <c r="B128" t="s">
        <v>36</v>
      </c>
      <c r="C128" t="s">
        <v>37</v>
      </c>
      <c r="D128" t="s">
        <v>22</v>
      </c>
      <c r="E128">
        <v>47</v>
      </c>
      <c r="F128">
        <v>62</v>
      </c>
      <c r="G128">
        <v>109</v>
      </c>
      <c r="H128">
        <v>48</v>
      </c>
      <c r="I128">
        <v>26</v>
      </c>
      <c r="J128">
        <v>15</v>
      </c>
      <c r="K128">
        <v>599</v>
      </c>
      <c r="L128">
        <v>40</v>
      </c>
      <c r="M128">
        <v>40</v>
      </c>
      <c r="N128">
        <v>60</v>
      </c>
      <c r="O128">
        <v>100</v>
      </c>
      <c r="P128">
        <v>4</v>
      </c>
      <c r="Q128" s="1">
        <v>40664</v>
      </c>
      <c r="R128" t="s">
        <v>28</v>
      </c>
      <c r="S128" t="s">
        <v>41</v>
      </c>
      <c r="T128" t="s">
        <v>25</v>
      </c>
    </row>
    <row r="129" spans="1:20" x14ac:dyDescent="0.25">
      <c r="A129">
        <v>206</v>
      </c>
      <c r="B129" t="s">
        <v>36</v>
      </c>
      <c r="C129" t="s">
        <v>37</v>
      </c>
      <c r="D129" t="s">
        <v>22</v>
      </c>
      <c r="E129">
        <v>50</v>
      </c>
      <c r="F129">
        <v>65</v>
      </c>
      <c r="G129">
        <v>114</v>
      </c>
      <c r="H129">
        <v>50</v>
      </c>
      <c r="I129">
        <v>27</v>
      </c>
      <c r="J129">
        <v>16</v>
      </c>
      <c r="K129">
        <v>587</v>
      </c>
      <c r="L129">
        <v>50</v>
      </c>
      <c r="M129">
        <v>40</v>
      </c>
      <c r="N129">
        <v>70</v>
      </c>
      <c r="O129">
        <v>110</v>
      </c>
      <c r="P129">
        <v>4</v>
      </c>
      <c r="Q129" s="1">
        <v>40725</v>
      </c>
      <c r="R129" t="s">
        <v>28</v>
      </c>
      <c r="S129" t="s">
        <v>41</v>
      </c>
      <c r="T129" t="s">
        <v>25</v>
      </c>
    </row>
    <row r="130" spans="1:20" x14ac:dyDescent="0.25">
      <c r="A130">
        <v>206</v>
      </c>
      <c r="B130" t="s">
        <v>36</v>
      </c>
      <c r="C130" t="s">
        <v>37</v>
      </c>
      <c r="D130" t="s">
        <v>22</v>
      </c>
      <c r="E130">
        <v>15</v>
      </c>
      <c r="F130">
        <v>29</v>
      </c>
      <c r="G130">
        <v>54</v>
      </c>
      <c r="H130">
        <v>22</v>
      </c>
      <c r="I130">
        <v>19</v>
      </c>
      <c r="J130">
        <v>7</v>
      </c>
      <c r="K130">
        <v>573</v>
      </c>
      <c r="L130">
        <v>20</v>
      </c>
      <c r="M130">
        <v>10</v>
      </c>
      <c r="N130">
        <v>20</v>
      </c>
      <c r="O130">
        <v>30</v>
      </c>
      <c r="P130">
        <v>4</v>
      </c>
      <c r="Q130" s="1">
        <v>40817</v>
      </c>
      <c r="R130" t="s">
        <v>28</v>
      </c>
      <c r="S130" t="s">
        <v>41</v>
      </c>
      <c r="T130" t="s">
        <v>25</v>
      </c>
    </row>
    <row r="131" spans="1:20" x14ac:dyDescent="0.25">
      <c r="A131">
        <v>206</v>
      </c>
      <c r="B131" t="s">
        <v>36</v>
      </c>
      <c r="C131" t="s">
        <v>37</v>
      </c>
      <c r="D131" t="s">
        <v>22</v>
      </c>
      <c r="E131">
        <v>19</v>
      </c>
      <c r="F131">
        <v>32</v>
      </c>
      <c r="G131">
        <v>60</v>
      </c>
      <c r="H131">
        <v>24</v>
      </c>
      <c r="I131">
        <v>19</v>
      </c>
      <c r="J131">
        <v>7</v>
      </c>
      <c r="K131">
        <v>567</v>
      </c>
      <c r="L131">
        <v>20</v>
      </c>
      <c r="M131">
        <v>20</v>
      </c>
      <c r="N131">
        <v>30</v>
      </c>
      <c r="O131">
        <v>50</v>
      </c>
      <c r="P131">
        <v>4</v>
      </c>
      <c r="Q131" s="1">
        <v>40878</v>
      </c>
      <c r="R131" t="s">
        <v>28</v>
      </c>
      <c r="S131" t="s">
        <v>41</v>
      </c>
      <c r="T131" t="s">
        <v>25</v>
      </c>
    </row>
    <row r="132" spans="1:20" x14ac:dyDescent="0.25">
      <c r="A132">
        <v>209</v>
      </c>
      <c r="B132" t="s">
        <v>42</v>
      </c>
      <c r="C132" t="s">
        <v>37</v>
      </c>
      <c r="D132" t="s">
        <v>43</v>
      </c>
      <c r="E132">
        <v>-84</v>
      </c>
      <c r="F132">
        <v>-21</v>
      </c>
      <c r="G132">
        <v>106</v>
      </c>
      <c r="H132">
        <v>127</v>
      </c>
      <c r="I132">
        <v>63</v>
      </c>
      <c r="J132">
        <v>40</v>
      </c>
      <c r="K132">
        <v>1215</v>
      </c>
      <c r="L132">
        <v>-80</v>
      </c>
      <c r="M132">
        <v>160</v>
      </c>
      <c r="N132">
        <v>-30</v>
      </c>
      <c r="O132">
        <v>130</v>
      </c>
      <c r="P132">
        <v>1</v>
      </c>
      <c r="Q132" s="1">
        <v>40299</v>
      </c>
      <c r="R132" t="s">
        <v>23</v>
      </c>
      <c r="S132" t="s">
        <v>44</v>
      </c>
      <c r="T132" t="s">
        <v>25</v>
      </c>
    </row>
    <row r="133" spans="1:20" x14ac:dyDescent="0.25">
      <c r="A133">
        <v>209</v>
      </c>
      <c r="B133" t="s">
        <v>42</v>
      </c>
      <c r="C133" t="s">
        <v>37</v>
      </c>
      <c r="D133" t="s">
        <v>43</v>
      </c>
      <c r="E133">
        <v>-138</v>
      </c>
      <c r="F133">
        <v>-67</v>
      </c>
      <c r="G133">
        <v>87</v>
      </c>
      <c r="H133">
        <v>154</v>
      </c>
      <c r="I133">
        <v>71</v>
      </c>
      <c r="J133">
        <v>49</v>
      </c>
      <c r="K133">
        <v>1832</v>
      </c>
      <c r="L133">
        <v>-150</v>
      </c>
      <c r="M133">
        <v>190</v>
      </c>
      <c r="N133">
        <v>-90</v>
      </c>
      <c r="O133">
        <v>100</v>
      </c>
      <c r="P133">
        <v>1</v>
      </c>
      <c r="Q133" s="1">
        <v>40360</v>
      </c>
      <c r="R133" t="s">
        <v>23</v>
      </c>
      <c r="S133" t="s">
        <v>44</v>
      </c>
      <c r="T133" t="s">
        <v>25</v>
      </c>
    </row>
    <row r="134" spans="1:20" x14ac:dyDescent="0.25">
      <c r="A134">
        <v>209</v>
      </c>
      <c r="B134" t="s">
        <v>42</v>
      </c>
      <c r="C134" t="s">
        <v>37</v>
      </c>
      <c r="D134" t="s">
        <v>43</v>
      </c>
      <c r="E134">
        <v>-3</v>
      </c>
      <c r="F134">
        <v>50</v>
      </c>
      <c r="G134">
        <v>162</v>
      </c>
      <c r="H134">
        <v>95</v>
      </c>
      <c r="I134">
        <v>55</v>
      </c>
      <c r="J134">
        <v>30</v>
      </c>
      <c r="K134">
        <v>608</v>
      </c>
      <c r="L134">
        <v>30</v>
      </c>
      <c r="M134">
        <v>110</v>
      </c>
      <c r="N134">
        <v>70</v>
      </c>
      <c r="O134">
        <v>180</v>
      </c>
      <c r="P134">
        <v>1</v>
      </c>
      <c r="Q134" s="1">
        <v>40544</v>
      </c>
      <c r="R134" t="s">
        <v>23</v>
      </c>
      <c r="S134" t="s">
        <v>44</v>
      </c>
      <c r="T134" t="s">
        <v>25</v>
      </c>
    </row>
    <row r="135" spans="1:20" x14ac:dyDescent="0.25">
      <c r="A135">
        <v>209</v>
      </c>
      <c r="B135" t="s">
        <v>42</v>
      </c>
      <c r="C135" t="s">
        <v>37</v>
      </c>
      <c r="D135" t="s">
        <v>43</v>
      </c>
      <c r="E135">
        <v>-131</v>
      </c>
      <c r="F135">
        <v>-25</v>
      </c>
      <c r="G135">
        <v>109</v>
      </c>
      <c r="H135">
        <v>127</v>
      </c>
      <c r="I135">
        <v>63</v>
      </c>
      <c r="J135">
        <v>40</v>
      </c>
      <c r="K135">
        <v>2947</v>
      </c>
      <c r="L135">
        <v>-90</v>
      </c>
      <c r="M135">
        <v>150</v>
      </c>
      <c r="N135">
        <v>-30</v>
      </c>
      <c r="O135">
        <v>120</v>
      </c>
      <c r="P135">
        <v>1</v>
      </c>
      <c r="Q135" s="1">
        <v>40878</v>
      </c>
      <c r="R135" t="s">
        <v>23</v>
      </c>
      <c r="S135" t="s">
        <v>44</v>
      </c>
      <c r="T135" t="s">
        <v>25</v>
      </c>
    </row>
    <row r="136" spans="1:20" x14ac:dyDescent="0.25">
      <c r="A136">
        <v>209</v>
      </c>
      <c r="B136" t="s">
        <v>42</v>
      </c>
      <c r="C136" t="s">
        <v>37</v>
      </c>
      <c r="D136" t="s">
        <v>43</v>
      </c>
      <c r="E136">
        <v>276</v>
      </c>
      <c r="F136">
        <v>428</v>
      </c>
      <c r="G136">
        <v>712</v>
      </c>
      <c r="H136">
        <v>284</v>
      </c>
      <c r="I136">
        <v>152</v>
      </c>
      <c r="J136">
        <v>99</v>
      </c>
      <c r="K136">
        <v>2108</v>
      </c>
      <c r="L136">
        <v>400</v>
      </c>
      <c r="M136">
        <v>350</v>
      </c>
      <c r="N136">
        <v>540</v>
      </c>
      <c r="O136">
        <v>890</v>
      </c>
      <c r="P136">
        <v>2</v>
      </c>
      <c r="Q136" s="1">
        <v>40269</v>
      </c>
      <c r="R136" t="s">
        <v>23</v>
      </c>
      <c r="S136" t="s">
        <v>24</v>
      </c>
      <c r="T136" t="s">
        <v>25</v>
      </c>
    </row>
    <row r="137" spans="1:20" x14ac:dyDescent="0.25">
      <c r="A137">
        <v>209</v>
      </c>
      <c r="B137" t="s">
        <v>42</v>
      </c>
      <c r="C137" t="s">
        <v>37</v>
      </c>
      <c r="D137" t="s">
        <v>43</v>
      </c>
      <c r="E137">
        <v>410</v>
      </c>
      <c r="F137">
        <v>428</v>
      </c>
      <c r="G137">
        <v>759</v>
      </c>
      <c r="H137">
        <v>284</v>
      </c>
      <c r="I137">
        <v>152</v>
      </c>
      <c r="J137">
        <v>99</v>
      </c>
      <c r="K137">
        <v>2108</v>
      </c>
      <c r="L137">
        <v>400</v>
      </c>
      <c r="M137">
        <v>350</v>
      </c>
      <c r="N137">
        <v>540</v>
      </c>
      <c r="O137">
        <v>890</v>
      </c>
      <c r="P137">
        <v>2</v>
      </c>
      <c r="Q137" s="1">
        <v>40634</v>
      </c>
      <c r="R137" t="s">
        <v>23</v>
      </c>
      <c r="S137" t="s">
        <v>24</v>
      </c>
      <c r="T137" t="s">
        <v>25</v>
      </c>
    </row>
    <row r="138" spans="1:20" x14ac:dyDescent="0.25">
      <c r="A138">
        <v>209</v>
      </c>
      <c r="B138" t="s">
        <v>42</v>
      </c>
      <c r="C138" t="s">
        <v>37</v>
      </c>
      <c r="D138" t="s">
        <v>43</v>
      </c>
      <c r="E138">
        <v>88</v>
      </c>
      <c r="F138">
        <v>114</v>
      </c>
      <c r="G138">
        <v>201</v>
      </c>
      <c r="H138">
        <v>75</v>
      </c>
      <c r="I138">
        <v>55</v>
      </c>
      <c r="J138">
        <v>24</v>
      </c>
      <c r="K138">
        <v>659</v>
      </c>
      <c r="L138">
        <v>40</v>
      </c>
      <c r="M138">
        <v>50</v>
      </c>
      <c r="N138">
        <v>80</v>
      </c>
      <c r="O138">
        <v>130</v>
      </c>
      <c r="P138">
        <v>13</v>
      </c>
      <c r="Q138" s="1">
        <v>40848</v>
      </c>
      <c r="R138" t="s">
        <v>26</v>
      </c>
      <c r="S138" t="s">
        <v>27</v>
      </c>
      <c r="T138" t="s">
        <v>25</v>
      </c>
    </row>
    <row r="139" spans="1:20" x14ac:dyDescent="0.25">
      <c r="A139">
        <v>209</v>
      </c>
      <c r="B139" t="s">
        <v>42</v>
      </c>
      <c r="C139" t="s">
        <v>37</v>
      </c>
      <c r="D139" t="s">
        <v>43</v>
      </c>
      <c r="E139">
        <v>25</v>
      </c>
      <c r="F139">
        <v>168</v>
      </c>
      <c r="G139">
        <v>289</v>
      </c>
      <c r="H139">
        <v>121</v>
      </c>
      <c r="I139">
        <v>143</v>
      </c>
      <c r="J139">
        <v>109</v>
      </c>
      <c r="K139">
        <v>788</v>
      </c>
      <c r="L139">
        <v>30</v>
      </c>
      <c r="M139">
        <v>110</v>
      </c>
      <c r="N139">
        <v>160</v>
      </c>
      <c r="O139">
        <v>270</v>
      </c>
      <c r="P139">
        <v>5</v>
      </c>
      <c r="Q139" s="1">
        <v>40299</v>
      </c>
      <c r="R139" t="s">
        <v>28</v>
      </c>
      <c r="S139" t="s">
        <v>29</v>
      </c>
      <c r="T139" t="s">
        <v>25</v>
      </c>
    </row>
    <row r="140" spans="1:20" x14ac:dyDescent="0.25">
      <c r="A140">
        <v>209</v>
      </c>
      <c r="B140" t="s">
        <v>42</v>
      </c>
      <c r="C140" t="s">
        <v>37</v>
      </c>
      <c r="D140" t="s">
        <v>43</v>
      </c>
      <c r="E140">
        <v>216</v>
      </c>
      <c r="F140">
        <v>329</v>
      </c>
      <c r="G140">
        <v>576</v>
      </c>
      <c r="H140">
        <v>247</v>
      </c>
      <c r="I140">
        <v>113</v>
      </c>
      <c r="J140">
        <v>81</v>
      </c>
      <c r="K140">
        <v>1744</v>
      </c>
      <c r="L140">
        <v>210</v>
      </c>
      <c r="M140">
        <v>240</v>
      </c>
      <c r="N140">
        <v>310</v>
      </c>
      <c r="O140">
        <v>550</v>
      </c>
      <c r="P140">
        <v>6</v>
      </c>
      <c r="Q140" s="1">
        <v>40513</v>
      </c>
      <c r="R140" t="s">
        <v>28</v>
      </c>
      <c r="S140" t="s">
        <v>30</v>
      </c>
      <c r="T140" t="s">
        <v>31</v>
      </c>
    </row>
    <row r="141" spans="1:20" x14ac:dyDescent="0.25">
      <c r="A141">
        <v>209</v>
      </c>
      <c r="B141" t="s">
        <v>42</v>
      </c>
      <c r="C141" t="s">
        <v>37</v>
      </c>
      <c r="D141" t="s">
        <v>43</v>
      </c>
      <c r="E141">
        <v>321</v>
      </c>
      <c r="F141">
        <v>329</v>
      </c>
      <c r="G141">
        <v>614</v>
      </c>
      <c r="H141">
        <v>247</v>
      </c>
      <c r="I141">
        <v>113</v>
      </c>
      <c r="J141">
        <v>81</v>
      </c>
      <c r="K141">
        <v>1744</v>
      </c>
      <c r="L141">
        <v>210</v>
      </c>
      <c r="M141">
        <v>240</v>
      </c>
      <c r="N141">
        <v>310</v>
      </c>
      <c r="O141">
        <v>550</v>
      </c>
      <c r="P141">
        <v>6</v>
      </c>
      <c r="Q141" s="1">
        <v>40878</v>
      </c>
      <c r="R141" t="s">
        <v>28</v>
      </c>
      <c r="S141" t="s">
        <v>30</v>
      </c>
      <c r="T141" t="s">
        <v>31</v>
      </c>
    </row>
    <row r="142" spans="1:20" x14ac:dyDescent="0.25">
      <c r="A142">
        <v>209</v>
      </c>
      <c r="B142" t="s">
        <v>42</v>
      </c>
      <c r="C142" t="s">
        <v>37</v>
      </c>
      <c r="D142" t="s">
        <v>43</v>
      </c>
      <c r="E142">
        <v>148</v>
      </c>
      <c r="F142">
        <v>137</v>
      </c>
      <c r="G142">
        <v>247</v>
      </c>
      <c r="H142">
        <v>95</v>
      </c>
      <c r="I142">
        <v>37</v>
      </c>
      <c r="J142">
        <v>26</v>
      </c>
      <c r="K142">
        <v>809</v>
      </c>
      <c r="L142">
        <v>100</v>
      </c>
      <c r="M142">
        <v>80</v>
      </c>
      <c r="N142">
        <v>120</v>
      </c>
      <c r="O142">
        <v>200</v>
      </c>
      <c r="P142">
        <v>8</v>
      </c>
      <c r="Q142" s="1">
        <v>40575</v>
      </c>
      <c r="R142" t="s">
        <v>32</v>
      </c>
      <c r="S142" t="s">
        <v>39</v>
      </c>
      <c r="T142" t="s">
        <v>31</v>
      </c>
    </row>
    <row r="143" spans="1:20" x14ac:dyDescent="0.25">
      <c r="A143">
        <v>209</v>
      </c>
      <c r="B143" t="s">
        <v>42</v>
      </c>
      <c r="C143" t="s">
        <v>37</v>
      </c>
      <c r="D143" t="s">
        <v>43</v>
      </c>
      <c r="E143">
        <v>196</v>
      </c>
      <c r="F143">
        <v>295</v>
      </c>
      <c r="G143">
        <v>546</v>
      </c>
      <c r="H143">
        <v>251</v>
      </c>
      <c r="I143">
        <v>99</v>
      </c>
      <c r="J143">
        <v>77</v>
      </c>
      <c r="K143">
        <v>1268</v>
      </c>
      <c r="L143">
        <v>200</v>
      </c>
      <c r="M143">
        <v>210</v>
      </c>
      <c r="N143">
        <v>270</v>
      </c>
      <c r="O143">
        <v>480</v>
      </c>
      <c r="P143">
        <v>9</v>
      </c>
      <c r="Q143" s="1">
        <v>40422</v>
      </c>
      <c r="R143" t="s">
        <v>32</v>
      </c>
      <c r="S143" t="s">
        <v>33</v>
      </c>
      <c r="T143" t="s">
        <v>31</v>
      </c>
    </row>
    <row r="144" spans="1:20" x14ac:dyDescent="0.25">
      <c r="A144">
        <v>209</v>
      </c>
      <c r="B144" t="s">
        <v>42</v>
      </c>
      <c r="C144" t="s">
        <v>37</v>
      </c>
      <c r="D144" t="s">
        <v>43</v>
      </c>
      <c r="E144">
        <v>291</v>
      </c>
      <c r="F144">
        <v>295</v>
      </c>
      <c r="G144">
        <v>582</v>
      </c>
      <c r="H144">
        <v>251</v>
      </c>
      <c r="I144">
        <v>99</v>
      </c>
      <c r="J144">
        <v>77</v>
      </c>
      <c r="K144">
        <v>1268</v>
      </c>
      <c r="L144">
        <v>200</v>
      </c>
      <c r="M144">
        <v>210</v>
      </c>
      <c r="N144">
        <v>270</v>
      </c>
      <c r="O144">
        <v>480</v>
      </c>
      <c r="P144">
        <v>9</v>
      </c>
      <c r="Q144" s="1">
        <v>40787</v>
      </c>
      <c r="R144" t="s">
        <v>32</v>
      </c>
      <c r="S144" t="s">
        <v>33</v>
      </c>
      <c r="T144" t="s">
        <v>31</v>
      </c>
    </row>
    <row r="145" spans="1:20" x14ac:dyDescent="0.25">
      <c r="A145">
        <v>209</v>
      </c>
      <c r="B145" t="s">
        <v>42</v>
      </c>
      <c r="C145" t="s">
        <v>37</v>
      </c>
      <c r="D145" t="s">
        <v>43</v>
      </c>
      <c r="E145">
        <v>26</v>
      </c>
      <c r="F145">
        <v>51</v>
      </c>
      <c r="G145">
        <v>90</v>
      </c>
      <c r="H145">
        <v>39</v>
      </c>
      <c r="I145">
        <v>25</v>
      </c>
      <c r="J145">
        <v>12</v>
      </c>
      <c r="K145">
        <v>541</v>
      </c>
      <c r="L145">
        <v>40</v>
      </c>
      <c r="M145">
        <v>20</v>
      </c>
      <c r="N145">
        <v>40</v>
      </c>
      <c r="O145">
        <v>60</v>
      </c>
      <c r="P145">
        <v>10</v>
      </c>
      <c r="Q145" s="1">
        <v>40452</v>
      </c>
      <c r="R145" t="s">
        <v>32</v>
      </c>
      <c r="S145" t="s">
        <v>34</v>
      </c>
      <c r="T145" t="s">
        <v>31</v>
      </c>
    </row>
    <row r="146" spans="1:20" x14ac:dyDescent="0.25">
      <c r="A146">
        <v>209</v>
      </c>
      <c r="B146" t="s">
        <v>42</v>
      </c>
      <c r="C146" t="s">
        <v>37</v>
      </c>
      <c r="D146" t="s">
        <v>43</v>
      </c>
      <c r="E146">
        <v>120</v>
      </c>
      <c r="F146">
        <v>163</v>
      </c>
      <c r="G146">
        <v>276</v>
      </c>
      <c r="H146">
        <v>113</v>
      </c>
      <c r="I146">
        <v>43</v>
      </c>
      <c r="J146">
        <v>31</v>
      </c>
      <c r="K146">
        <v>897</v>
      </c>
      <c r="L146">
        <v>90</v>
      </c>
      <c r="M146">
        <v>70</v>
      </c>
      <c r="N146">
        <v>110</v>
      </c>
      <c r="O146">
        <v>180</v>
      </c>
      <c r="P146">
        <v>11</v>
      </c>
      <c r="Q146" s="1">
        <v>40330</v>
      </c>
      <c r="R146" t="s">
        <v>26</v>
      </c>
      <c r="S146" t="s">
        <v>35</v>
      </c>
      <c r="T146" t="s">
        <v>25</v>
      </c>
    </row>
    <row r="147" spans="1:20" x14ac:dyDescent="0.25">
      <c r="A147">
        <v>209</v>
      </c>
      <c r="B147" t="s">
        <v>42</v>
      </c>
      <c r="C147" t="s">
        <v>37</v>
      </c>
      <c r="D147" t="s">
        <v>43</v>
      </c>
      <c r="E147">
        <v>79</v>
      </c>
      <c r="F147">
        <v>111</v>
      </c>
      <c r="G147">
        <v>187</v>
      </c>
      <c r="H147">
        <v>76</v>
      </c>
      <c r="I147">
        <v>32</v>
      </c>
      <c r="J147">
        <v>21</v>
      </c>
      <c r="K147">
        <v>580</v>
      </c>
      <c r="L147">
        <v>50</v>
      </c>
      <c r="M147">
        <v>30</v>
      </c>
      <c r="N147">
        <v>50</v>
      </c>
      <c r="O147">
        <v>80</v>
      </c>
      <c r="P147">
        <v>12</v>
      </c>
      <c r="Q147" s="1">
        <v>40452</v>
      </c>
      <c r="R147" t="s">
        <v>26</v>
      </c>
      <c r="S147" t="s">
        <v>40</v>
      </c>
      <c r="T147" t="s">
        <v>25</v>
      </c>
    </row>
    <row r="148" spans="1:20" x14ac:dyDescent="0.25">
      <c r="A148">
        <v>210</v>
      </c>
      <c r="B148" t="s">
        <v>45</v>
      </c>
      <c r="C148" t="s">
        <v>46</v>
      </c>
      <c r="D148" t="s">
        <v>43</v>
      </c>
      <c r="E148">
        <v>192</v>
      </c>
      <c r="F148">
        <v>288</v>
      </c>
      <c r="G148">
        <v>532</v>
      </c>
      <c r="H148">
        <v>244</v>
      </c>
      <c r="I148">
        <v>96</v>
      </c>
      <c r="J148">
        <v>75</v>
      </c>
      <c r="K148">
        <v>1213</v>
      </c>
      <c r="L148">
        <v>270</v>
      </c>
      <c r="M148">
        <v>300</v>
      </c>
      <c r="N148">
        <v>360</v>
      </c>
      <c r="O148">
        <v>660</v>
      </c>
      <c r="P148">
        <v>2</v>
      </c>
      <c r="Q148" s="1">
        <v>40330</v>
      </c>
      <c r="R148" t="s">
        <v>23</v>
      </c>
      <c r="S148" t="s">
        <v>24</v>
      </c>
      <c r="T148" t="s">
        <v>25</v>
      </c>
    </row>
    <row r="149" spans="1:20" x14ac:dyDescent="0.25">
      <c r="A149">
        <v>210</v>
      </c>
      <c r="B149" t="s">
        <v>45</v>
      </c>
      <c r="C149" t="s">
        <v>46</v>
      </c>
      <c r="D149" t="s">
        <v>43</v>
      </c>
      <c r="E149">
        <v>112</v>
      </c>
      <c r="F149">
        <v>152</v>
      </c>
      <c r="G149">
        <v>256</v>
      </c>
      <c r="H149">
        <v>104</v>
      </c>
      <c r="I149">
        <v>40</v>
      </c>
      <c r="J149">
        <v>29</v>
      </c>
      <c r="K149">
        <v>952</v>
      </c>
      <c r="L149">
        <v>120</v>
      </c>
      <c r="M149">
        <v>80</v>
      </c>
      <c r="N149">
        <v>140</v>
      </c>
      <c r="O149">
        <v>220</v>
      </c>
      <c r="P149">
        <v>5</v>
      </c>
      <c r="Q149" s="1">
        <v>40360</v>
      </c>
      <c r="R149" t="s">
        <v>28</v>
      </c>
      <c r="S149" t="s">
        <v>29</v>
      </c>
      <c r="T149" t="s">
        <v>25</v>
      </c>
    </row>
    <row r="150" spans="1:20" x14ac:dyDescent="0.25">
      <c r="A150">
        <v>210</v>
      </c>
      <c r="B150" t="s">
        <v>45</v>
      </c>
      <c r="C150" t="s">
        <v>46</v>
      </c>
      <c r="D150" t="s">
        <v>43</v>
      </c>
      <c r="E150">
        <v>133</v>
      </c>
      <c r="F150">
        <v>179</v>
      </c>
      <c r="G150">
        <v>302</v>
      </c>
      <c r="H150">
        <v>123</v>
      </c>
      <c r="I150">
        <v>46</v>
      </c>
      <c r="J150">
        <v>34</v>
      </c>
      <c r="K150">
        <v>915</v>
      </c>
      <c r="L150">
        <v>100</v>
      </c>
      <c r="M150">
        <v>70</v>
      </c>
      <c r="N150">
        <v>120</v>
      </c>
      <c r="O150">
        <v>190</v>
      </c>
      <c r="P150">
        <v>5</v>
      </c>
      <c r="Q150" s="1">
        <v>40452</v>
      </c>
      <c r="R150" t="s">
        <v>28</v>
      </c>
      <c r="S150" t="s">
        <v>29</v>
      </c>
      <c r="T150" t="s">
        <v>25</v>
      </c>
    </row>
    <row r="151" spans="1:20" x14ac:dyDescent="0.25">
      <c r="A151">
        <v>210</v>
      </c>
      <c r="B151" t="s">
        <v>45</v>
      </c>
      <c r="C151" t="s">
        <v>46</v>
      </c>
      <c r="D151" t="s">
        <v>43</v>
      </c>
      <c r="E151">
        <v>184</v>
      </c>
      <c r="F151">
        <v>178</v>
      </c>
      <c r="G151">
        <v>298</v>
      </c>
      <c r="H151">
        <v>123</v>
      </c>
      <c r="I151">
        <v>42</v>
      </c>
      <c r="J151">
        <v>34</v>
      </c>
      <c r="K151">
        <v>941</v>
      </c>
      <c r="L151">
        <v>120</v>
      </c>
      <c r="M151">
        <v>100</v>
      </c>
      <c r="N151">
        <v>150</v>
      </c>
      <c r="O151">
        <v>250</v>
      </c>
      <c r="P151">
        <v>5</v>
      </c>
      <c r="Q151" s="1">
        <v>40756</v>
      </c>
      <c r="R151" t="s">
        <v>28</v>
      </c>
      <c r="S151" t="s">
        <v>29</v>
      </c>
      <c r="T151" t="s">
        <v>25</v>
      </c>
    </row>
    <row r="152" spans="1:20" x14ac:dyDescent="0.25">
      <c r="A152">
        <v>210</v>
      </c>
      <c r="B152" t="s">
        <v>45</v>
      </c>
      <c r="C152" t="s">
        <v>46</v>
      </c>
      <c r="D152" t="s">
        <v>43</v>
      </c>
      <c r="E152">
        <v>48</v>
      </c>
      <c r="F152">
        <v>73</v>
      </c>
      <c r="G152">
        <v>123</v>
      </c>
      <c r="H152">
        <v>50</v>
      </c>
      <c r="I152">
        <v>25</v>
      </c>
      <c r="J152">
        <v>14</v>
      </c>
      <c r="K152">
        <v>589</v>
      </c>
      <c r="L152">
        <v>40</v>
      </c>
      <c r="M152">
        <v>30</v>
      </c>
      <c r="N152">
        <v>60</v>
      </c>
      <c r="O152">
        <v>90</v>
      </c>
      <c r="P152">
        <v>6</v>
      </c>
      <c r="Q152" s="1">
        <v>40483</v>
      </c>
      <c r="R152" t="s">
        <v>28</v>
      </c>
      <c r="S152" t="s">
        <v>30</v>
      </c>
      <c r="T152" t="s">
        <v>31</v>
      </c>
    </row>
    <row r="153" spans="1:20" x14ac:dyDescent="0.25">
      <c r="A153">
        <v>210</v>
      </c>
      <c r="B153" t="s">
        <v>45</v>
      </c>
      <c r="C153" t="s">
        <v>46</v>
      </c>
      <c r="D153" t="s">
        <v>43</v>
      </c>
      <c r="E153">
        <v>26</v>
      </c>
      <c r="F153">
        <v>51</v>
      </c>
      <c r="G153">
        <v>84</v>
      </c>
      <c r="H153">
        <v>34</v>
      </c>
      <c r="I153">
        <v>30</v>
      </c>
      <c r="J153">
        <v>10</v>
      </c>
      <c r="K153">
        <v>428</v>
      </c>
      <c r="L153">
        <v>30</v>
      </c>
      <c r="M153">
        <v>30</v>
      </c>
      <c r="N153">
        <v>50</v>
      </c>
      <c r="O153">
        <v>80</v>
      </c>
      <c r="P153">
        <v>9</v>
      </c>
      <c r="Q153" s="1">
        <v>40756</v>
      </c>
      <c r="R153" t="s">
        <v>32</v>
      </c>
      <c r="S153" t="s">
        <v>33</v>
      </c>
      <c r="T153" t="s">
        <v>31</v>
      </c>
    </row>
    <row r="154" spans="1:20" x14ac:dyDescent="0.25">
      <c r="A154">
        <v>212</v>
      </c>
      <c r="B154" t="s">
        <v>47</v>
      </c>
      <c r="C154" t="s">
        <v>21</v>
      </c>
      <c r="D154" t="s">
        <v>43</v>
      </c>
      <c r="E154">
        <v>83</v>
      </c>
      <c r="F154">
        <v>117</v>
      </c>
      <c r="G154">
        <v>198</v>
      </c>
      <c r="H154">
        <v>81</v>
      </c>
      <c r="I154">
        <v>34</v>
      </c>
      <c r="J154">
        <v>22</v>
      </c>
      <c r="K154">
        <v>460</v>
      </c>
      <c r="L154">
        <v>100</v>
      </c>
      <c r="M154">
        <v>80</v>
      </c>
      <c r="N154">
        <v>130</v>
      </c>
      <c r="O154">
        <v>210</v>
      </c>
      <c r="P154">
        <v>13</v>
      </c>
      <c r="Q154" s="1">
        <v>40269</v>
      </c>
      <c r="R154" t="s">
        <v>26</v>
      </c>
      <c r="S154" t="s">
        <v>27</v>
      </c>
      <c r="T154" t="s">
        <v>25</v>
      </c>
    </row>
    <row r="155" spans="1:20" x14ac:dyDescent="0.25">
      <c r="A155">
        <v>212</v>
      </c>
      <c r="B155" t="s">
        <v>47</v>
      </c>
      <c r="C155" t="s">
        <v>21</v>
      </c>
      <c r="D155" t="s">
        <v>43</v>
      </c>
      <c r="E155">
        <v>84</v>
      </c>
      <c r="F155">
        <v>80</v>
      </c>
      <c r="G155">
        <v>150</v>
      </c>
      <c r="H155">
        <v>54</v>
      </c>
      <c r="I155">
        <v>27</v>
      </c>
      <c r="J155">
        <v>15</v>
      </c>
      <c r="K155">
        <v>456</v>
      </c>
      <c r="L155">
        <v>70</v>
      </c>
      <c r="M155">
        <v>50</v>
      </c>
      <c r="N155">
        <v>90</v>
      </c>
      <c r="O155">
        <v>140</v>
      </c>
      <c r="P155">
        <v>13</v>
      </c>
      <c r="Q155" s="1">
        <v>40544</v>
      </c>
      <c r="R155" t="s">
        <v>26</v>
      </c>
      <c r="S155" t="s">
        <v>27</v>
      </c>
      <c r="T155" t="s">
        <v>25</v>
      </c>
    </row>
    <row r="156" spans="1:20" x14ac:dyDescent="0.25">
      <c r="A156">
        <v>212</v>
      </c>
      <c r="B156" t="s">
        <v>47</v>
      </c>
      <c r="C156" t="s">
        <v>21</v>
      </c>
      <c r="D156" t="s">
        <v>43</v>
      </c>
      <c r="E156">
        <v>123</v>
      </c>
      <c r="F156">
        <v>124</v>
      </c>
      <c r="G156">
        <v>208</v>
      </c>
      <c r="H156">
        <v>86</v>
      </c>
      <c r="I156">
        <v>33</v>
      </c>
      <c r="J156">
        <v>24</v>
      </c>
      <c r="K156">
        <v>499</v>
      </c>
      <c r="L156">
        <v>100</v>
      </c>
      <c r="M156">
        <v>90</v>
      </c>
      <c r="N156">
        <v>130</v>
      </c>
      <c r="O156">
        <v>220</v>
      </c>
      <c r="P156">
        <v>13</v>
      </c>
      <c r="Q156" s="1">
        <v>40664</v>
      </c>
      <c r="R156" t="s">
        <v>26</v>
      </c>
      <c r="S156" t="s">
        <v>27</v>
      </c>
      <c r="T156" t="s">
        <v>25</v>
      </c>
    </row>
    <row r="157" spans="1:20" x14ac:dyDescent="0.25">
      <c r="A157">
        <v>212</v>
      </c>
      <c r="B157" t="s">
        <v>47</v>
      </c>
      <c r="C157" t="s">
        <v>21</v>
      </c>
      <c r="D157" t="s">
        <v>43</v>
      </c>
      <c r="E157">
        <v>-224</v>
      </c>
      <c r="F157">
        <v>-69</v>
      </c>
      <c r="G157">
        <v>66</v>
      </c>
      <c r="H157">
        <v>135</v>
      </c>
      <c r="I157">
        <v>155</v>
      </c>
      <c r="J157">
        <v>122</v>
      </c>
      <c r="K157">
        <v>3641</v>
      </c>
      <c r="L157">
        <v>-210</v>
      </c>
      <c r="M157">
        <v>130</v>
      </c>
      <c r="N157">
        <v>-70</v>
      </c>
      <c r="O157">
        <v>60</v>
      </c>
      <c r="P157">
        <v>5</v>
      </c>
      <c r="Q157" s="1">
        <v>40513</v>
      </c>
      <c r="R157" t="s">
        <v>28</v>
      </c>
      <c r="S157" t="s">
        <v>29</v>
      </c>
      <c r="T157" t="s">
        <v>25</v>
      </c>
    </row>
    <row r="158" spans="1:20" x14ac:dyDescent="0.25">
      <c r="A158">
        <v>212</v>
      </c>
      <c r="B158" t="s">
        <v>47</v>
      </c>
      <c r="C158" t="s">
        <v>21</v>
      </c>
      <c r="D158" t="s">
        <v>43</v>
      </c>
      <c r="E158">
        <v>-304</v>
      </c>
      <c r="F158">
        <v>-59</v>
      </c>
      <c r="G158">
        <v>70</v>
      </c>
      <c r="H158">
        <v>125</v>
      </c>
      <c r="I158">
        <v>146</v>
      </c>
      <c r="J158">
        <v>113</v>
      </c>
      <c r="K158">
        <v>1382</v>
      </c>
      <c r="L158">
        <v>-190</v>
      </c>
      <c r="M158">
        <v>120</v>
      </c>
      <c r="N158">
        <v>-60</v>
      </c>
      <c r="O158">
        <v>60</v>
      </c>
      <c r="P158">
        <v>5</v>
      </c>
      <c r="Q158" s="1">
        <v>40634</v>
      </c>
      <c r="R158" t="s">
        <v>28</v>
      </c>
      <c r="S158" t="s">
        <v>29</v>
      </c>
      <c r="T158" t="s">
        <v>25</v>
      </c>
    </row>
    <row r="159" spans="1:20" x14ac:dyDescent="0.25">
      <c r="A159">
        <v>212</v>
      </c>
      <c r="B159" t="s">
        <v>47</v>
      </c>
      <c r="C159" t="s">
        <v>21</v>
      </c>
      <c r="D159" t="s">
        <v>43</v>
      </c>
      <c r="E159">
        <v>-392</v>
      </c>
      <c r="F159">
        <v>-95</v>
      </c>
      <c r="G159">
        <v>77</v>
      </c>
      <c r="H159">
        <v>173</v>
      </c>
      <c r="I159">
        <v>176</v>
      </c>
      <c r="J159">
        <v>156</v>
      </c>
      <c r="K159">
        <v>2615</v>
      </c>
      <c r="L159">
        <v>-260</v>
      </c>
      <c r="M159">
        <v>160</v>
      </c>
      <c r="N159">
        <v>-90</v>
      </c>
      <c r="O159">
        <v>70</v>
      </c>
      <c r="P159">
        <v>5</v>
      </c>
      <c r="Q159" s="1">
        <v>40756</v>
      </c>
      <c r="R159" t="s">
        <v>28</v>
      </c>
      <c r="S159" t="s">
        <v>29</v>
      </c>
      <c r="T159" t="s">
        <v>25</v>
      </c>
    </row>
    <row r="160" spans="1:20" x14ac:dyDescent="0.25">
      <c r="A160">
        <v>212</v>
      </c>
      <c r="B160" t="s">
        <v>47</v>
      </c>
      <c r="C160" t="s">
        <v>21</v>
      </c>
      <c r="D160" t="s">
        <v>43</v>
      </c>
      <c r="E160">
        <v>316</v>
      </c>
      <c r="F160">
        <v>369</v>
      </c>
      <c r="G160">
        <v>647</v>
      </c>
      <c r="H160">
        <v>284</v>
      </c>
      <c r="I160">
        <v>130</v>
      </c>
      <c r="J160">
        <v>107</v>
      </c>
      <c r="K160">
        <v>1565</v>
      </c>
      <c r="L160">
        <v>180</v>
      </c>
      <c r="M160">
        <v>210</v>
      </c>
      <c r="N160">
        <v>290</v>
      </c>
      <c r="O160">
        <v>500</v>
      </c>
      <c r="P160">
        <v>9</v>
      </c>
      <c r="Q160" s="1">
        <v>40756</v>
      </c>
      <c r="R160" t="s">
        <v>32</v>
      </c>
      <c r="S160" t="s">
        <v>33</v>
      </c>
      <c r="T160" t="s">
        <v>31</v>
      </c>
    </row>
    <row r="161" spans="1:20" x14ac:dyDescent="0.25">
      <c r="A161">
        <v>212</v>
      </c>
      <c r="B161" t="s">
        <v>47</v>
      </c>
      <c r="C161" t="s">
        <v>21</v>
      </c>
      <c r="D161" t="s">
        <v>43</v>
      </c>
      <c r="E161">
        <v>-238</v>
      </c>
      <c r="F161">
        <v>-139</v>
      </c>
      <c r="G161">
        <v>112</v>
      </c>
      <c r="H161">
        <v>251</v>
      </c>
      <c r="I161">
        <v>99</v>
      </c>
      <c r="J161">
        <v>77</v>
      </c>
      <c r="K161">
        <v>3948</v>
      </c>
      <c r="L161">
        <v>-180</v>
      </c>
      <c r="M161">
        <v>190</v>
      </c>
      <c r="N161">
        <v>-110</v>
      </c>
      <c r="O161">
        <v>80</v>
      </c>
      <c r="P161">
        <v>10</v>
      </c>
      <c r="Q161" s="1">
        <v>40422</v>
      </c>
      <c r="R161" t="s">
        <v>32</v>
      </c>
      <c r="S161" t="s">
        <v>34</v>
      </c>
      <c r="T161" t="s">
        <v>31</v>
      </c>
    </row>
    <row r="162" spans="1:20" x14ac:dyDescent="0.25">
      <c r="A162">
        <v>212</v>
      </c>
      <c r="B162" t="s">
        <v>47</v>
      </c>
      <c r="C162" t="s">
        <v>21</v>
      </c>
      <c r="D162" t="s">
        <v>43</v>
      </c>
      <c r="E162">
        <v>138</v>
      </c>
      <c r="F162">
        <v>185</v>
      </c>
      <c r="G162">
        <v>312</v>
      </c>
      <c r="H162">
        <v>127</v>
      </c>
      <c r="I162">
        <v>47</v>
      </c>
      <c r="J162">
        <v>35</v>
      </c>
      <c r="K162">
        <v>1007</v>
      </c>
      <c r="L162">
        <v>160</v>
      </c>
      <c r="M162">
        <v>130</v>
      </c>
      <c r="N162">
        <v>200</v>
      </c>
      <c r="O162">
        <v>330</v>
      </c>
      <c r="P162">
        <v>11</v>
      </c>
      <c r="Q162" s="1">
        <v>40360</v>
      </c>
      <c r="R162" t="s">
        <v>26</v>
      </c>
      <c r="S162" t="s">
        <v>35</v>
      </c>
      <c r="T162" t="s">
        <v>25</v>
      </c>
    </row>
    <row r="163" spans="1:20" x14ac:dyDescent="0.25">
      <c r="A163">
        <v>212</v>
      </c>
      <c r="B163" t="s">
        <v>47</v>
      </c>
      <c r="C163" t="s">
        <v>21</v>
      </c>
      <c r="D163" t="s">
        <v>43</v>
      </c>
      <c r="E163">
        <v>190</v>
      </c>
      <c r="F163">
        <v>185</v>
      </c>
      <c r="G163">
        <v>309</v>
      </c>
      <c r="H163">
        <v>127</v>
      </c>
      <c r="I163">
        <v>44</v>
      </c>
      <c r="J163">
        <v>35</v>
      </c>
      <c r="K163">
        <v>1007</v>
      </c>
      <c r="L163">
        <v>160</v>
      </c>
      <c r="M163">
        <v>130</v>
      </c>
      <c r="N163">
        <v>200</v>
      </c>
      <c r="O163">
        <v>330</v>
      </c>
      <c r="P163">
        <v>11</v>
      </c>
      <c r="Q163" s="1">
        <v>40725</v>
      </c>
      <c r="R163" t="s">
        <v>26</v>
      </c>
      <c r="S163" t="s">
        <v>35</v>
      </c>
      <c r="T163" t="s">
        <v>25</v>
      </c>
    </row>
    <row r="164" spans="1:20" x14ac:dyDescent="0.25">
      <c r="A164">
        <v>212</v>
      </c>
      <c r="B164" t="s">
        <v>47</v>
      </c>
      <c r="C164" t="s">
        <v>21</v>
      </c>
      <c r="D164" t="s">
        <v>43</v>
      </c>
      <c r="E164">
        <v>187</v>
      </c>
      <c r="F164">
        <v>283</v>
      </c>
      <c r="G164">
        <v>543</v>
      </c>
      <c r="H164">
        <v>260</v>
      </c>
      <c r="I164">
        <v>96</v>
      </c>
      <c r="J164">
        <v>72</v>
      </c>
      <c r="K164">
        <v>1271</v>
      </c>
      <c r="L164">
        <v>210</v>
      </c>
      <c r="M164">
        <v>240</v>
      </c>
      <c r="N164">
        <v>290</v>
      </c>
      <c r="O164">
        <v>530</v>
      </c>
      <c r="P164">
        <v>7</v>
      </c>
      <c r="Q164" s="1">
        <v>40299</v>
      </c>
      <c r="R164" t="s">
        <v>28</v>
      </c>
      <c r="S164" t="s">
        <v>48</v>
      </c>
      <c r="T164" t="s">
        <v>25</v>
      </c>
    </row>
    <row r="165" spans="1:20" x14ac:dyDescent="0.25">
      <c r="A165">
        <v>212</v>
      </c>
      <c r="B165" t="s">
        <v>47</v>
      </c>
      <c r="C165" t="s">
        <v>21</v>
      </c>
      <c r="D165" t="s">
        <v>43</v>
      </c>
      <c r="E165">
        <v>646</v>
      </c>
      <c r="F165">
        <v>526</v>
      </c>
      <c r="G165">
        <v>815</v>
      </c>
      <c r="H165">
        <v>239</v>
      </c>
      <c r="I165">
        <v>91</v>
      </c>
      <c r="J165">
        <v>66</v>
      </c>
      <c r="K165">
        <v>1197</v>
      </c>
      <c r="L165">
        <v>450</v>
      </c>
      <c r="M165">
        <v>210</v>
      </c>
      <c r="N165">
        <v>510</v>
      </c>
      <c r="O165">
        <v>720</v>
      </c>
      <c r="P165">
        <v>7</v>
      </c>
      <c r="Q165" s="1">
        <v>40817</v>
      </c>
      <c r="R165" t="s">
        <v>28</v>
      </c>
      <c r="S165" t="s">
        <v>48</v>
      </c>
      <c r="T165" t="s">
        <v>25</v>
      </c>
    </row>
    <row r="166" spans="1:20" x14ac:dyDescent="0.25">
      <c r="A166">
        <v>213</v>
      </c>
      <c r="B166" t="s">
        <v>42</v>
      </c>
      <c r="C166" t="s">
        <v>37</v>
      </c>
      <c r="D166" t="s">
        <v>43</v>
      </c>
      <c r="E166">
        <v>364</v>
      </c>
      <c r="F166">
        <v>387</v>
      </c>
      <c r="G166">
        <v>687</v>
      </c>
      <c r="H166">
        <v>258</v>
      </c>
      <c r="I166">
        <v>142</v>
      </c>
      <c r="J166">
        <v>90</v>
      </c>
      <c r="K166">
        <v>2067</v>
      </c>
      <c r="L166">
        <v>360</v>
      </c>
      <c r="M166">
        <v>320</v>
      </c>
      <c r="N166">
        <v>480</v>
      </c>
      <c r="O166">
        <v>800</v>
      </c>
      <c r="P166">
        <v>2</v>
      </c>
      <c r="Q166" s="1">
        <v>40575</v>
      </c>
      <c r="R166" t="s">
        <v>23</v>
      </c>
      <c r="S166" t="s">
        <v>24</v>
      </c>
      <c r="T166" t="s">
        <v>25</v>
      </c>
    </row>
    <row r="167" spans="1:20" x14ac:dyDescent="0.25">
      <c r="A167">
        <v>213</v>
      </c>
      <c r="B167" t="s">
        <v>42</v>
      </c>
      <c r="C167" t="s">
        <v>37</v>
      </c>
      <c r="D167" t="s">
        <v>43</v>
      </c>
      <c r="E167">
        <v>508</v>
      </c>
      <c r="F167">
        <v>546</v>
      </c>
      <c r="G167">
        <v>902</v>
      </c>
      <c r="H167">
        <v>364</v>
      </c>
      <c r="I167">
        <v>166</v>
      </c>
      <c r="J167">
        <v>127</v>
      </c>
      <c r="K167">
        <v>2617</v>
      </c>
      <c r="L167">
        <v>520</v>
      </c>
      <c r="M167">
        <v>450</v>
      </c>
      <c r="N167">
        <v>680</v>
      </c>
      <c r="O167">
        <v>1130</v>
      </c>
      <c r="P167">
        <v>2</v>
      </c>
      <c r="Q167" s="1">
        <v>40756</v>
      </c>
      <c r="R167" t="s">
        <v>23</v>
      </c>
      <c r="S167" t="s">
        <v>24</v>
      </c>
      <c r="T167" t="s">
        <v>25</v>
      </c>
    </row>
    <row r="168" spans="1:20" x14ac:dyDescent="0.25">
      <c r="A168">
        <v>213</v>
      </c>
      <c r="B168" t="s">
        <v>42</v>
      </c>
      <c r="C168" t="s">
        <v>37</v>
      </c>
      <c r="D168" t="s">
        <v>43</v>
      </c>
      <c r="E168">
        <v>349</v>
      </c>
      <c r="F168">
        <v>374</v>
      </c>
      <c r="G168">
        <v>664</v>
      </c>
      <c r="H168">
        <v>249</v>
      </c>
      <c r="I168">
        <v>139</v>
      </c>
      <c r="J168">
        <v>87</v>
      </c>
      <c r="K168">
        <v>2580</v>
      </c>
      <c r="L168">
        <v>310</v>
      </c>
      <c r="M168">
        <v>290</v>
      </c>
      <c r="N168">
        <v>450</v>
      </c>
      <c r="O168">
        <v>740</v>
      </c>
      <c r="P168">
        <v>2</v>
      </c>
      <c r="Q168" s="1">
        <v>40848</v>
      </c>
      <c r="R168" t="s">
        <v>23</v>
      </c>
      <c r="S168" t="s">
        <v>24</v>
      </c>
      <c r="T168" t="s">
        <v>25</v>
      </c>
    </row>
    <row r="169" spans="1:20" x14ac:dyDescent="0.25">
      <c r="A169">
        <v>213</v>
      </c>
      <c r="B169" t="s">
        <v>42</v>
      </c>
      <c r="C169" t="s">
        <v>37</v>
      </c>
      <c r="D169" t="s">
        <v>43</v>
      </c>
      <c r="E169">
        <v>47</v>
      </c>
      <c r="F169">
        <v>101</v>
      </c>
      <c r="G169">
        <v>168</v>
      </c>
      <c r="H169">
        <v>67</v>
      </c>
      <c r="I169">
        <v>54</v>
      </c>
      <c r="J169">
        <v>22</v>
      </c>
      <c r="K169">
        <v>677</v>
      </c>
      <c r="L169">
        <v>50</v>
      </c>
      <c r="M169">
        <v>40</v>
      </c>
      <c r="N169">
        <v>80</v>
      </c>
      <c r="O169">
        <v>120</v>
      </c>
      <c r="P169">
        <v>13</v>
      </c>
      <c r="Q169" s="1">
        <v>40513</v>
      </c>
      <c r="R169" t="s">
        <v>26</v>
      </c>
      <c r="S169" t="s">
        <v>27</v>
      </c>
      <c r="T169" t="s">
        <v>25</v>
      </c>
    </row>
    <row r="170" spans="1:20" x14ac:dyDescent="0.25">
      <c r="A170">
        <v>213</v>
      </c>
      <c r="B170" t="s">
        <v>42</v>
      </c>
      <c r="C170" t="s">
        <v>37</v>
      </c>
      <c r="D170" t="s">
        <v>43</v>
      </c>
      <c r="E170">
        <v>203</v>
      </c>
      <c r="F170">
        <v>312</v>
      </c>
      <c r="G170">
        <v>546</v>
      </c>
      <c r="H170">
        <v>234</v>
      </c>
      <c r="I170">
        <v>109</v>
      </c>
      <c r="J170">
        <v>77</v>
      </c>
      <c r="K170">
        <v>1310</v>
      </c>
      <c r="L170">
        <v>200</v>
      </c>
      <c r="M170">
        <v>220</v>
      </c>
      <c r="N170">
        <v>300</v>
      </c>
      <c r="O170">
        <v>520</v>
      </c>
      <c r="P170">
        <v>6</v>
      </c>
      <c r="Q170" s="1">
        <v>40179</v>
      </c>
      <c r="R170" t="s">
        <v>28</v>
      </c>
      <c r="S170" t="s">
        <v>30</v>
      </c>
      <c r="T170" t="s">
        <v>31</v>
      </c>
    </row>
    <row r="171" spans="1:20" x14ac:dyDescent="0.25">
      <c r="A171">
        <v>213</v>
      </c>
      <c r="B171" t="s">
        <v>42</v>
      </c>
      <c r="C171" t="s">
        <v>37</v>
      </c>
      <c r="D171" t="s">
        <v>43</v>
      </c>
      <c r="E171">
        <v>220</v>
      </c>
      <c r="F171">
        <v>336</v>
      </c>
      <c r="G171">
        <v>589</v>
      </c>
      <c r="H171">
        <v>253</v>
      </c>
      <c r="I171">
        <v>116</v>
      </c>
      <c r="J171">
        <v>83</v>
      </c>
      <c r="K171">
        <v>1686</v>
      </c>
      <c r="L171">
        <v>220</v>
      </c>
      <c r="M171">
        <v>240</v>
      </c>
      <c r="N171">
        <v>320</v>
      </c>
      <c r="O171">
        <v>560</v>
      </c>
      <c r="P171">
        <v>6</v>
      </c>
      <c r="Q171" s="1">
        <v>40422</v>
      </c>
      <c r="R171" t="s">
        <v>28</v>
      </c>
      <c r="S171" t="s">
        <v>30</v>
      </c>
      <c r="T171" t="s">
        <v>31</v>
      </c>
    </row>
    <row r="172" spans="1:20" x14ac:dyDescent="0.25">
      <c r="A172">
        <v>213</v>
      </c>
      <c r="B172" t="s">
        <v>42</v>
      </c>
      <c r="C172" t="s">
        <v>37</v>
      </c>
      <c r="D172" t="s">
        <v>43</v>
      </c>
      <c r="E172">
        <v>292</v>
      </c>
      <c r="F172">
        <v>304</v>
      </c>
      <c r="G172">
        <v>567</v>
      </c>
      <c r="H172">
        <v>228</v>
      </c>
      <c r="I172">
        <v>107</v>
      </c>
      <c r="J172">
        <v>75</v>
      </c>
      <c r="K172">
        <v>1691</v>
      </c>
      <c r="L172">
        <v>190</v>
      </c>
      <c r="M172">
        <v>220</v>
      </c>
      <c r="N172">
        <v>290</v>
      </c>
      <c r="O172">
        <v>510</v>
      </c>
      <c r="P172">
        <v>6</v>
      </c>
      <c r="Q172" s="1">
        <v>40848</v>
      </c>
      <c r="R172" t="s">
        <v>28</v>
      </c>
      <c r="S172" t="s">
        <v>30</v>
      </c>
      <c r="T172" t="s">
        <v>31</v>
      </c>
    </row>
    <row r="173" spans="1:20" x14ac:dyDescent="0.25">
      <c r="A173">
        <v>213</v>
      </c>
      <c r="B173" t="s">
        <v>42</v>
      </c>
      <c r="C173" t="s">
        <v>37</v>
      </c>
      <c r="D173" t="s">
        <v>43</v>
      </c>
      <c r="E173">
        <v>84</v>
      </c>
      <c r="F173">
        <v>117</v>
      </c>
      <c r="G173">
        <v>198</v>
      </c>
      <c r="H173">
        <v>81</v>
      </c>
      <c r="I173">
        <v>33</v>
      </c>
      <c r="J173">
        <v>22</v>
      </c>
      <c r="K173">
        <v>984</v>
      </c>
      <c r="L173">
        <v>80</v>
      </c>
      <c r="M173">
        <v>70</v>
      </c>
      <c r="N173">
        <v>110</v>
      </c>
      <c r="O173">
        <v>180</v>
      </c>
      <c r="P173">
        <v>8</v>
      </c>
      <c r="Q173" s="1">
        <v>40483</v>
      </c>
      <c r="R173" t="s">
        <v>32</v>
      </c>
      <c r="S173" t="s">
        <v>39</v>
      </c>
      <c r="T173" t="s">
        <v>31</v>
      </c>
    </row>
    <row r="174" spans="1:20" x14ac:dyDescent="0.25">
      <c r="A174">
        <v>213</v>
      </c>
      <c r="B174" t="s">
        <v>42</v>
      </c>
      <c r="C174" t="s">
        <v>37</v>
      </c>
      <c r="D174" t="s">
        <v>43</v>
      </c>
      <c r="E174">
        <v>165</v>
      </c>
      <c r="F174">
        <v>253</v>
      </c>
      <c r="G174">
        <v>467</v>
      </c>
      <c r="H174">
        <v>214</v>
      </c>
      <c r="I174">
        <v>88</v>
      </c>
      <c r="J174">
        <v>66</v>
      </c>
      <c r="K174">
        <v>923</v>
      </c>
      <c r="L174">
        <v>170</v>
      </c>
      <c r="M174">
        <v>180</v>
      </c>
      <c r="N174">
        <v>230</v>
      </c>
      <c r="O174">
        <v>410</v>
      </c>
      <c r="P174">
        <v>9</v>
      </c>
      <c r="Q174" s="1">
        <v>40238</v>
      </c>
      <c r="R174" t="s">
        <v>32</v>
      </c>
      <c r="S174" t="s">
        <v>33</v>
      </c>
      <c r="T174" t="s">
        <v>31</v>
      </c>
    </row>
    <row r="175" spans="1:20" x14ac:dyDescent="0.25">
      <c r="A175">
        <v>213</v>
      </c>
      <c r="B175" t="s">
        <v>42</v>
      </c>
      <c r="C175" t="s">
        <v>37</v>
      </c>
      <c r="D175" t="s">
        <v>43</v>
      </c>
      <c r="E175">
        <v>174</v>
      </c>
      <c r="F175">
        <v>265</v>
      </c>
      <c r="G175">
        <v>490</v>
      </c>
      <c r="H175">
        <v>225</v>
      </c>
      <c r="I175">
        <v>91</v>
      </c>
      <c r="J175">
        <v>69</v>
      </c>
      <c r="K175">
        <v>1272</v>
      </c>
      <c r="L175">
        <v>160</v>
      </c>
      <c r="M175">
        <v>210</v>
      </c>
      <c r="N175">
        <v>240</v>
      </c>
      <c r="O175">
        <v>450</v>
      </c>
      <c r="P175">
        <v>9</v>
      </c>
      <c r="Q175" s="1">
        <v>40483</v>
      </c>
      <c r="R175" t="s">
        <v>32</v>
      </c>
      <c r="S175" t="s">
        <v>33</v>
      </c>
      <c r="T175" t="s">
        <v>31</v>
      </c>
    </row>
    <row r="176" spans="1:20" x14ac:dyDescent="0.25">
      <c r="A176">
        <v>213</v>
      </c>
      <c r="B176" t="s">
        <v>42</v>
      </c>
      <c r="C176" t="s">
        <v>37</v>
      </c>
      <c r="D176" t="s">
        <v>43</v>
      </c>
      <c r="E176">
        <v>52</v>
      </c>
      <c r="F176">
        <v>68</v>
      </c>
      <c r="G176">
        <v>119</v>
      </c>
      <c r="H176">
        <v>52</v>
      </c>
      <c r="I176">
        <v>28</v>
      </c>
      <c r="J176">
        <v>17</v>
      </c>
      <c r="K176">
        <v>554</v>
      </c>
      <c r="L176">
        <v>40</v>
      </c>
      <c r="M176">
        <v>40</v>
      </c>
      <c r="N176">
        <v>60</v>
      </c>
      <c r="O176">
        <v>100</v>
      </c>
      <c r="P176">
        <v>10</v>
      </c>
      <c r="Q176" s="1">
        <v>40756</v>
      </c>
      <c r="R176" t="s">
        <v>32</v>
      </c>
      <c r="S176" t="s">
        <v>34</v>
      </c>
      <c r="T176" t="s">
        <v>31</v>
      </c>
    </row>
    <row r="177" spans="1:20" x14ac:dyDescent="0.25">
      <c r="A177">
        <v>213</v>
      </c>
      <c r="B177" t="s">
        <v>42</v>
      </c>
      <c r="C177" t="s">
        <v>37</v>
      </c>
      <c r="D177" t="s">
        <v>43</v>
      </c>
      <c r="E177">
        <v>128</v>
      </c>
      <c r="F177">
        <v>172</v>
      </c>
      <c r="G177">
        <v>290</v>
      </c>
      <c r="H177">
        <v>118</v>
      </c>
      <c r="I177">
        <v>44</v>
      </c>
      <c r="J177">
        <v>33</v>
      </c>
      <c r="K177">
        <v>930</v>
      </c>
      <c r="L177">
        <v>110</v>
      </c>
      <c r="M177">
        <v>80</v>
      </c>
      <c r="N177">
        <v>130</v>
      </c>
      <c r="O177">
        <v>210</v>
      </c>
      <c r="P177">
        <v>11</v>
      </c>
      <c r="Q177" s="1">
        <v>40483</v>
      </c>
      <c r="R177" t="s">
        <v>26</v>
      </c>
      <c r="S177" t="s">
        <v>35</v>
      </c>
      <c r="T177" t="s">
        <v>25</v>
      </c>
    </row>
    <row r="178" spans="1:20" x14ac:dyDescent="0.25">
      <c r="A178">
        <v>213</v>
      </c>
      <c r="B178" t="s">
        <v>42</v>
      </c>
      <c r="C178" t="s">
        <v>37</v>
      </c>
      <c r="D178" t="s">
        <v>43</v>
      </c>
      <c r="E178">
        <v>230</v>
      </c>
      <c r="F178">
        <v>266</v>
      </c>
      <c r="G178">
        <v>527</v>
      </c>
      <c r="H178">
        <v>266</v>
      </c>
      <c r="I178">
        <v>92</v>
      </c>
      <c r="J178">
        <v>74</v>
      </c>
      <c r="K178">
        <v>1819</v>
      </c>
      <c r="L178">
        <v>170</v>
      </c>
      <c r="M178">
        <v>250</v>
      </c>
      <c r="N178">
        <v>260</v>
      </c>
      <c r="O178">
        <v>510</v>
      </c>
      <c r="P178">
        <v>4</v>
      </c>
      <c r="Q178" s="1">
        <v>40725</v>
      </c>
      <c r="R178" t="s">
        <v>28</v>
      </c>
      <c r="S178" t="s">
        <v>41</v>
      </c>
      <c r="T178" t="s">
        <v>25</v>
      </c>
    </row>
    <row r="179" spans="1:20" x14ac:dyDescent="0.25">
      <c r="A179">
        <v>213</v>
      </c>
      <c r="B179" t="s">
        <v>42</v>
      </c>
      <c r="C179" t="s">
        <v>37</v>
      </c>
      <c r="D179" t="s">
        <v>43</v>
      </c>
      <c r="E179">
        <v>230</v>
      </c>
      <c r="F179">
        <v>266</v>
      </c>
      <c r="G179">
        <v>527</v>
      </c>
      <c r="H179">
        <v>266</v>
      </c>
      <c r="I179">
        <v>92</v>
      </c>
      <c r="J179">
        <v>74</v>
      </c>
      <c r="K179">
        <v>1797</v>
      </c>
      <c r="L179">
        <v>170</v>
      </c>
      <c r="M179">
        <v>250</v>
      </c>
      <c r="N179">
        <v>260</v>
      </c>
      <c r="O179">
        <v>510</v>
      </c>
      <c r="P179">
        <v>4</v>
      </c>
      <c r="Q179" s="1">
        <v>40756</v>
      </c>
      <c r="R179" t="s">
        <v>28</v>
      </c>
      <c r="S179" t="s">
        <v>41</v>
      </c>
      <c r="T179" t="s">
        <v>25</v>
      </c>
    </row>
    <row r="180" spans="1:20" x14ac:dyDescent="0.25">
      <c r="A180">
        <v>214</v>
      </c>
      <c r="B180" t="s">
        <v>45</v>
      </c>
      <c r="C180" t="s">
        <v>46</v>
      </c>
      <c r="D180" t="s">
        <v>43</v>
      </c>
      <c r="E180">
        <v>197</v>
      </c>
      <c r="F180">
        <v>295</v>
      </c>
      <c r="G180">
        <v>546</v>
      </c>
      <c r="H180">
        <v>251</v>
      </c>
      <c r="I180">
        <v>98</v>
      </c>
      <c r="J180">
        <v>77</v>
      </c>
      <c r="K180">
        <v>1268</v>
      </c>
      <c r="L180">
        <v>280</v>
      </c>
      <c r="M180">
        <v>310</v>
      </c>
      <c r="N180">
        <v>370</v>
      </c>
      <c r="O180">
        <v>680</v>
      </c>
      <c r="P180">
        <v>2</v>
      </c>
      <c r="Q180" s="1">
        <v>40422</v>
      </c>
      <c r="R180" t="s">
        <v>23</v>
      </c>
      <c r="S180" t="s">
        <v>24</v>
      </c>
      <c r="T180" t="s">
        <v>25</v>
      </c>
    </row>
    <row r="181" spans="1:20" x14ac:dyDescent="0.25">
      <c r="A181">
        <v>214</v>
      </c>
      <c r="B181" t="s">
        <v>45</v>
      </c>
      <c r="C181" t="s">
        <v>46</v>
      </c>
      <c r="D181" t="s">
        <v>43</v>
      </c>
      <c r="E181">
        <v>70</v>
      </c>
      <c r="F181">
        <v>109</v>
      </c>
      <c r="G181">
        <v>193</v>
      </c>
      <c r="H181">
        <v>84</v>
      </c>
      <c r="I181">
        <v>39</v>
      </c>
      <c r="J181">
        <v>27</v>
      </c>
      <c r="K181">
        <v>603</v>
      </c>
      <c r="L181">
        <v>110</v>
      </c>
      <c r="M181">
        <v>100</v>
      </c>
      <c r="N181">
        <v>140</v>
      </c>
      <c r="O181">
        <v>240</v>
      </c>
      <c r="P181">
        <v>3</v>
      </c>
      <c r="Q181" s="1">
        <v>40238</v>
      </c>
      <c r="R181" t="s">
        <v>23</v>
      </c>
      <c r="S181" t="s">
        <v>38</v>
      </c>
      <c r="T181" t="s">
        <v>31</v>
      </c>
    </row>
    <row r="182" spans="1:20" x14ac:dyDescent="0.25">
      <c r="A182">
        <v>214</v>
      </c>
      <c r="B182" t="s">
        <v>45</v>
      </c>
      <c r="C182" t="s">
        <v>46</v>
      </c>
      <c r="D182" t="s">
        <v>43</v>
      </c>
      <c r="E182">
        <v>26</v>
      </c>
      <c r="F182">
        <v>51</v>
      </c>
      <c r="G182">
        <v>90</v>
      </c>
      <c r="H182">
        <v>39</v>
      </c>
      <c r="I182">
        <v>25</v>
      </c>
      <c r="J182">
        <v>12</v>
      </c>
      <c r="K182">
        <v>541</v>
      </c>
      <c r="L182">
        <v>80</v>
      </c>
      <c r="M182">
        <v>40</v>
      </c>
      <c r="N182">
        <v>90</v>
      </c>
      <c r="O182">
        <v>130</v>
      </c>
      <c r="P182">
        <v>3</v>
      </c>
      <c r="Q182" s="1">
        <v>40452</v>
      </c>
      <c r="R182" t="s">
        <v>23</v>
      </c>
      <c r="S182" t="s">
        <v>38</v>
      </c>
      <c r="T182" t="s">
        <v>31</v>
      </c>
    </row>
    <row r="183" spans="1:20" x14ac:dyDescent="0.25">
      <c r="A183">
        <v>214</v>
      </c>
      <c r="B183" t="s">
        <v>45</v>
      </c>
      <c r="C183" t="s">
        <v>46</v>
      </c>
      <c r="D183" t="s">
        <v>43</v>
      </c>
      <c r="E183">
        <v>52</v>
      </c>
      <c r="F183">
        <v>79</v>
      </c>
      <c r="G183">
        <v>133</v>
      </c>
      <c r="H183">
        <v>54</v>
      </c>
      <c r="I183">
        <v>27</v>
      </c>
      <c r="J183">
        <v>15</v>
      </c>
      <c r="K183">
        <v>601</v>
      </c>
      <c r="L183">
        <v>40</v>
      </c>
      <c r="M183">
        <v>40</v>
      </c>
      <c r="N183">
        <v>60</v>
      </c>
      <c r="O183">
        <v>100</v>
      </c>
      <c r="P183">
        <v>6</v>
      </c>
      <c r="Q183" s="1">
        <v>40513</v>
      </c>
      <c r="R183" t="s">
        <v>28</v>
      </c>
      <c r="S183" t="s">
        <v>30</v>
      </c>
      <c r="T183" t="s">
        <v>31</v>
      </c>
    </row>
    <row r="184" spans="1:20" x14ac:dyDescent="0.25">
      <c r="A184">
        <v>214</v>
      </c>
      <c r="B184" t="s">
        <v>45</v>
      </c>
      <c r="C184" t="s">
        <v>46</v>
      </c>
      <c r="D184" t="s">
        <v>43</v>
      </c>
      <c r="E184">
        <v>119</v>
      </c>
      <c r="F184">
        <v>112</v>
      </c>
      <c r="G184">
        <v>201</v>
      </c>
      <c r="H184">
        <v>77</v>
      </c>
      <c r="I184">
        <v>32</v>
      </c>
      <c r="J184">
        <v>21</v>
      </c>
      <c r="K184">
        <v>449</v>
      </c>
      <c r="L184">
        <v>90</v>
      </c>
      <c r="M184">
        <v>60</v>
      </c>
      <c r="N184">
        <v>100</v>
      </c>
      <c r="O184">
        <v>160</v>
      </c>
      <c r="P184">
        <v>6</v>
      </c>
      <c r="Q184" s="1">
        <v>40575</v>
      </c>
      <c r="R184" t="s">
        <v>28</v>
      </c>
      <c r="S184" t="s">
        <v>30</v>
      </c>
      <c r="T184" t="s">
        <v>31</v>
      </c>
    </row>
    <row r="185" spans="1:20" x14ac:dyDescent="0.25">
      <c r="A185">
        <v>214</v>
      </c>
      <c r="B185" t="s">
        <v>45</v>
      </c>
      <c r="C185" t="s">
        <v>46</v>
      </c>
      <c r="D185" t="s">
        <v>43</v>
      </c>
      <c r="E185">
        <v>33</v>
      </c>
      <c r="F185">
        <v>80</v>
      </c>
      <c r="G185">
        <v>140</v>
      </c>
      <c r="H185">
        <v>60</v>
      </c>
      <c r="I185">
        <v>47</v>
      </c>
      <c r="J185">
        <v>19</v>
      </c>
      <c r="K185">
        <v>329</v>
      </c>
      <c r="L185">
        <v>50</v>
      </c>
      <c r="M185">
        <v>50</v>
      </c>
      <c r="N185">
        <v>80</v>
      </c>
      <c r="O185">
        <v>130</v>
      </c>
      <c r="P185">
        <v>8</v>
      </c>
      <c r="Q185" s="1">
        <v>40210</v>
      </c>
      <c r="R185" t="s">
        <v>32</v>
      </c>
      <c r="S185" t="s">
        <v>39</v>
      </c>
      <c r="T185" t="s">
        <v>31</v>
      </c>
    </row>
    <row r="186" spans="1:20" x14ac:dyDescent="0.25">
      <c r="A186">
        <v>214</v>
      </c>
      <c r="B186" t="s">
        <v>45</v>
      </c>
      <c r="C186" t="s">
        <v>46</v>
      </c>
      <c r="D186" t="s">
        <v>43</v>
      </c>
      <c r="E186">
        <v>31</v>
      </c>
      <c r="F186">
        <v>77</v>
      </c>
      <c r="G186">
        <v>134</v>
      </c>
      <c r="H186">
        <v>57</v>
      </c>
      <c r="I186">
        <v>46</v>
      </c>
      <c r="J186">
        <v>18</v>
      </c>
      <c r="K186">
        <v>323</v>
      </c>
      <c r="L186">
        <v>50</v>
      </c>
      <c r="M186">
        <v>50</v>
      </c>
      <c r="N186">
        <v>80</v>
      </c>
      <c r="O186">
        <v>130</v>
      </c>
      <c r="P186">
        <v>8</v>
      </c>
      <c r="Q186" s="1">
        <v>40238</v>
      </c>
      <c r="R186" t="s">
        <v>32</v>
      </c>
      <c r="S186" t="s">
        <v>39</v>
      </c>
      <c r="T186" t="s">
        <v>31</v>
      </c>
    </row>
    <row r="187" spans="1:20" x14ac:dyDescent="0.25">
      <c r="A187">
        <v>214</v>
      </c>
      <c r="B187" t="s">
        <v>45</v>
      </c>
      <c r="C187" t="s">
        <v>46</v>
      </c>
      <c r="D187" t="s">
        <v>43</v>
      </c>
      <c r="E187">
        <v>28</v>
      </c>
      <c r="F187">
        <v>63</v>
      </c>
      <c r="G187">
        <v>109</v>
      </c>
      <c r="H187">
        <v>47</v>
      </c>
      <c r="I187">
        <v>40</v>
      </c>
      <c r="J187">
        <v>15</v>
      </c>
      <c r="K187">
        <v>420</v>
      </c>
      <c r="L187">
        <v>30</v>
      </c>
      <c r="M187">
        <v>40</v>
      </c>
      <c r="N187">
        <v>60</v>
      </c>
      <c r="O187">
        <v>100</v>
      </c>
      <c r="P187">
        <v>8</v>
      </c>
      <c r="Q187" s="1">
        <v>40725</v>
      </c>
      <c r="R187" t="s">
        <v>32</v>
      </c>
      <c r="S187" t="s">
        <v>39</v>
      </c>
      <c r="T187" t="s">
        <v>31</v>
      </c>
    </row>
    <row r="188" spans="1:20" x14ac:dyDescent="0.25">
      <c r="A188">
        <v>214</v>
      </c>
      <c r="B188" t="s">
        <v>45</v>
      </c>
      <c r="C188" t="s">
        <v>46</v>
      </c>
      <c r="D188" t="s">
        <v>43</v>
      </c>
      <c r="E188">
        <v>24</v>
      </c>
      <c r="F188">
        <v>60</v>
      </c>
      <c r="G188">
        <v>101</v>
      </c>
      <c r="H188">
        <v>41</v>
      </c>
      <c r="I188">
        <v>36</v>
      </c>
      <c r="J188">
        <v>13</v>
      </c>
      <c r="K188">
        <v>435</v>
      </c>
      <c r="L188">
        <v>30</v>
      </c>
      <c r="M188">
        <v>30</v>
      </c>
      <c r="N188">
        <v>60</v>
      </c>
      <c r="O188">
        <v>90</v>
      </c>
      <c r="P188">
        <v>9</v>
      </c>
      <c r="Q188" s="1">
        <v>40513</v>
      </c>
      <c r="R188" t="s">
        <v>32</v>
      </c>
      <c r="S188" t="s">
        <v>33</v>
      </c>
      <c r="T188" t="s">
        <v>31</v>
      </c>
    </row>
    <row r="189" spans="1:20" x14ac:dyDescent="0.25">
      <c r="A189">
        <v>216</v>
      </c>
      <c r="B189" t="s">
        <v>49</v>
      </c>
      <c r="C189" t="s">
        <v>50</v>
      </c>
      <c r="D189" t="s">
        <v>43</v>
      </c>
      <c r="E189">
        <v>37</v>
      </c>
      <c r="F189">
        <v>71</v>
      </c>
      <c r="G189">
        <v>122</v>
      </c>
      <c r="H189">
        <v>52</v>
      </c>
      <c r="I189">
        <v>41</v>
      </c>
      <c r="J189">
        <v>17</v>
      </c>
      <c r="K189">
        <v>361</v>
      </c>
      <c r="L189">
        <v>40</v>
      </c>
      <c r="M189">
        <v>50</v>
      </c>
      <c r="N189">
        <v>70</v>
      </c>
      <c r="O189">
        <v>120</v>
      </c>
      <c r="P189">
        <v>1</v>
      </c>
      <c r="Q189" s="1">
        <v>40664</v>
      </c>
      <c r="R189" t="s">
        <v>23</v>
      </c>
      <c r="S189" t="s">
        <v>44</v>
      </c>
      <c r="T189" t="s">
        <v>25</v>
      </c>
    </row>
    <row r="190" spans="1:20" x14ac:dyDescent="0.25">
      <c r="A190">
        <v>216</v>
      </c>
      <c r="B190" t="s">
        <v>49</v>
      </c>
      <c r="C190" t="s">
        <v>50</v>
      </c>
      <c r="D190" t="s">
        <v>43</v>
      </c>
      <c r="E190">
        <v>42</v>
      </c>
      <c r="F190">
        <v>72</v>
      </c>
      <c r="G190">
        <v>133</v>
      </c>
      <c r="H190">
        <v>53</v>
      </c>
      <c r="I190">
        <v>44</v>
      </c>
      <c r="J190">
        <v>17</v>
      </c>
      <c r="K190">
        <v>410</v>
      </c>
      <c r="L190">
        <v>50</v>
      </c>
      <c r="M190">
        <v>50</v>
      </c>
      <c r="N190">
        <v>80</v>
      </c>
      <c r="O190">
        <v>130</v>
      </c>
      <c r="P190">
        <v>1</v>
      </c>
      <c r="Q190" s="1">
        <v>40787</v>
      </c>
      <c r="R190" t="s">
        <v>23</v>
      </c>
      <c r="S190" t="s">
        <v>44</v>
      </c>
      <c r="T190" t="s">
        <v>25</v>
      </c>
    </row>
    <row r="191" spans="1:20" x14ac:dyDescent="0.25">
      <c r="A191">
        <v>216</v>
      </c>
      <c r="B191" t="s">
        <v>49</v>
      </c>
      <c r="C191" t="s">
        <v>50</v>
      </c>
      <c r="D191" t="s">
        <v>43</v>
      </c>
      <c r="E191">
        <v>-5</v>
      </c>
      <c r="F191">
        <v>71</v>
      </c>
      <c r="G191">
        <v>122</v>
      </c>
      <c r="H191">
        <v>51</v>
      </c>
      <c r="I191">
        <v>76</v>
      </c>
      <c r="J191">
        <v>46</v>
      </c>
      <c r="K191">
        <v>503</v>
      </c>
      <c r="L191">
        <v>30</v>
      </c>
      <c r="M191">
        <v>40</v>
      </c>
      <c r="N191">
        <v>70</v>
      </c>
      <c r="O191">
        <v>110</v>
      </c>
      <c r="P191">
        <v>3</v>
      </c>
      <c r="Q191" s="1">
        <v>40452</v>
      </c>
      <c r="R191" t="s">
        <v>23</v>
      </c>
      <c r="S191" t="s">
        <v>38</v>
      </c>
      <c r="T191" t="s">
        <v>31</v>
      </c>
    </row>
    <row r="192" spans="1:20" x14ac:dyDescent="0.25">
      <c r="A192">
        <v>216</v>
      </c>
      <c r="B192" t="s">
        <v>49</v>
      </c>
      <c r="C192" t="s">
        <v>50</v>
      </c>
      <c r="D192" t="s">
        <v>43</v>
      </c>
      <c r="E192">
        <v>81</v>
      </c>
      <c r="F192">
        <v>146</v>
      </c>
      <c r="G192">
        <v>291</v>
      </c>
      <c r="H192">
        <v>145</v>
      </c>
      <c r="I192">
        <v>65</v>
      </c>
      <c r="J192">
        <v>40</v>
      </c>
      <c r="K192">
        <v>1304</v>
      </c>
      <c r="L192">
        <v>120</v>
      </c>
      <c r="M192">
        <v>160</v>
      </c>
      <c r="N192">
        <v>180</v>
      </c>
      <c r="O192">
        <v>340</v>
      </c>
      <c r="P192">
        <v>5</v>
      </c>
      <c r="Q192" s="1">
        <v>40360</v>
      </c>
      <c r="R192" t="s">
        <v>28</v>
      </c>
      <c r="S192" t="s">
        <v>29</v>
      </c>
      <c r="T192" t="s">
        <v>25</v>
      </c>
    </row>
    <row r="193" spans="1:20" x14ac:dyDescent="0.25">
      <c r="A193">
        <v>216</v>
      </c>
      <c r="B193" t="s">
        <v>49</v>
      </c>
      <c r="C193" t="s">
        <v>50</v>
      </c>
      <c r="D193" t="s">
        <v>43</v>
      </c>
      <c r="E193">
        <v>138</v>
      </c>
      <c r="F193">
        <v>163</v>
      </c>
      <c r="G193">
        <v>346</v>
      </c>
      <c r="H193">
        <v>162</v>
      </c>
      <c r="I193">
        <v>70</v>
      </c>
      <c r="J193">
        <v>45</v>
      </c>
      <c r="K193">
        <v>1091</v>
      </c>
      <c r="L193">
        <v>130</v>
      </c>
      <c r="M193">
        <v>180</v>
      </c>
      <c r="N193">
        <v>200</v>
      </c>
      <c r="O193">
        <v>380</v>
      </c>
      <c r="P193">
        <v>5</v>
      </c>
      <c r="Q193" s="1">
        <v>40634</v>
      </c>
      <c r="R193" t="s">
        <v>28</v>
      </c>
      <c r="S193" t="s">
        <v>29</v>
      </c>
      <c r="T193" t="s">
        <v>25</v>
      </c>
    </row>
    <row r="194" spans="1:20" x14ac:dyDescent="0.25">
      <c r="A194">
        <v>216</v>
      </c>
      <c r="B194" t="s">
        <v>49</v>
      </c>
      <c r="C194" t="s">
        <v>50</v>
      </c>
      <c r="D194" t="s">
        <v>43</v>
      </c>
      <c r="E194">
        <v>116</v>
      </c>
      <c r="F194">
        <v>149</v>
      </c>
      <c r="G194">
        <v>295</v>
      </c>
      <c r="H194">
        <v>149</v>
      </c>
      <c r="I194">
        <v>60</v>
      </c>
      <c r="J194">
        <v>41</v>
      </c>
      <c r="K194">
        <v>1156</v>
      </c>
      <c r="L194">
        <v>120</v>
      </c>
      <c r="M194">
        <v>170</v>
      </c>
      <c r="N194">
        <v>180</v>
      </c>
      <c r="O194">
        <v>350</v>
      </c>
      <c r="P194">
        <v>5</v>
      </c>
      <c r="Q194" s="1">
        <v>40664</v>
      </c>
      <c r="R194" t="s">
        <v>28</v>
      </c>
      <c r="S194" t="s">
        <v>29</v>
      </c>
      <c r="T194" t="s">
        <v>25</v>
      </c>
    </row>
    <row r="195" spans="1:20" x14ac:dyDescent="0.25">
      <c r="A195">
        <v>216</v>
      </c>
      <c r="B195" t="s">
        <v>49</v>
      </c>
      <c r="C195" t="s">
        <v>50</v>
      </c>
      <c r="D195" t="s">
        <v>43</v>
      </c>
      <c r="E195">
        <v>112</v>
      </c>
      <c r="F195">
        <v>146</v>
      </c>
      <c r="G195">
        <v>288</v>
      </c>
      <c r="H195">
        <v>145</v>
      </c>
      <c r="I195">
        <v>60</v>
      </c>
      <c r="J195">
        <v>40</v>
      </c>
      <c r="K195">
        <v>1304</v>
      </c>
      <c r="L195">
        <v>120</v>
      </c>
      <c r="M195">
        <v>160</v>
      </c>
      <c r="N195">
        <v>180</v>
      </c>
      <c r="O195">
        <v>340</v>
      </c>
      <c r="P195">
        <v>5</v>
      </c>
      <c r="Q195" s="1">
        <v>40725</v>
      </c>
      <c r="R195" t="s">
        <v>28</v>
      </c>
      <c r="S195" t="s">
        <v>29</v>
      </c>
      <c r="T195" t="s">
        <v>25</v>
      </c>
    </row>
    <row r="196" spans="1:20" x14ac:dyDescent="0.25">
      <c r="A196">
        <v>216</v>
      </c>
      <c r="B196" t="s">
        <v>49</v>
      </c>
      <c r="C196" t="s">
        <v>50</v>
      </c>
      <c r="D196" t="s">
        <v>43</v>
      </c>
      <c r="E196">
        <v>15</v>
      </c>
      <c r="F196">
        <v>65</v>
      </c>
      <c r="G196">
        <v>117</v>
      </c>
      <c r="H196">
        <v>53</v>
      </c>
      <c r="I196">
        <v>50</v>
      </c>
      <c r="J196">
        <v>20</v>
      </c>
      <c r="K196">
        <v>361</v>
      </c>
      <c r="L196">
        <v>20</v>
      </c>
      <c r="M196">
        <v>60</v>
      </c>
      <c r="N196">
        <v>70</v>
      </c>
      <c r="O196">
        <v>130</v>
      </c>
      <c r="P196">
        <v>6</v>
      </c>
      <c r="Q196" s="1">
        <v>40664</v>
      </c>
      <c r="R196" t="s">
        <v>28</v>
      </c>
      <c r="S196" t="s">
        <v>30</v>
      </c>
      <c r="T196" t="s">
        <v>31</v>
      </c>
    </row>
    <row r="197" spans="1:20" x14ac:dyDescent="0.25">
      <c r="A197">
        <v>216</v>
      </c>
      <c r="B197" t="s">
        <v>49</v>
      </c>
      <c r="C197" t="s">
        <v>50</v>
      </c>
      <c r="D197" t="s">
        <v>43</v>
      </c>
      <c r="E197">
        <v>11</v>
      </c>
      <c r="F197">
        <v>60</v>
      </c>
      <c r="G197">
        <v>108</v>
      </c>
      <c r="H197">
        <v>49</v>
      </c>
      <c r="I197">
        <v>48</v>
      </c>
      <c r="J197">
        <v>18</v>
      </c>
      <c r="K197">
        <v>414</v>
      </c>
      <c r="L197">
        <v>20</v>
      </c>
      <c r="M197">
        <v>50</v>
      </c>
      <c r="N197">
        <v>70</v>
      </c>
      <c r="O197">
        <v>120</v>
      </c>
      <c r="P197">
        <v>6</v>
      </c>
      <c r="Q197" s="1">
        <v>40756</v>
      </c>
      <c r="R197" t="s">
        <v>28</v>
      </c>
      <c r="S197" t="s">
        <v>30</v>
      </c>
      <c r="T197" t="s">
        <v>31</v>
      </c>
    </row>
    <row r="198" spans="1:20" x14ac:dyDescent="0.25">
      <c r="A198">
        <v>216</v>
      </c>
      <c r="B198" t="s">
        <v>49</v>
      </c>
      <c r="C198" t="s">
        <v>50</v>
      </c>
      <c r="D198" t="s">
        <v>43</v>
      </c>
      <c r="E198">
        <v>16</v>
      </c>
      <c r="F198">
        <v>32</v>
      </c>
      <c r="G198">
        <v>53</v>
      </c>
      <c r="H198">
        <v>21</v>
      </c>
      <c r="I198">
        <v>16</v>
      </c>
      <c r="J198">
        <v>5</v>
      </c>
      <c r="K198">
        <v>454</v>
      </c>
      <c r="L198">
        <v>30</v>
      </c>
      <c r="M198">
        <v>10</v>
      </c>
      <c r="N198">
        <v>30</v>
      </c>
      <c r="O198">
        <v>40</v>
      </c>
      <c r="P198">
        <v>8</v>
      </c>
      <c r="Q198" s="1">
        <v>40269</v>
      </c>
      <c r="R198" t="s">
        <v>32</v>
      </c>
      <c r="S198" t="s">
        <v>39</v>
      </c>
      <c r="T198" t="s">
        <v>31</v>
      </c>
    </row>
    <row r="199" spans="1:20" x14ac:dyDescent="0.25">
      <c r="A199">
        <v>216</v>
      </c>
      <c r="B199" t="s">
        <v>49</v>
      </c>
      <c r="C199" t="s">
        <v>50</v>
      </c>
      <c r="D199" t="s">
        <v>43</v>
      </c>
      <c r="E199">
        <v>12</v>
      </c>
      <c r="F199">
        <v>26</v>
      </c>
      <c r="G199">
        <v>44</v>
      </c>
      <c r="H199">
        <v>18</v>
      </c>
      <c r="I199">
        <v>16</v>
      </c>
      <c r="J199">
        <v>5</v>
      </c>
      <c r="K199">
        <v>478</v>
      </c>
      <c r="L199">
        <v>20</v>
      </c>
      <c r="M199">
        <v>10</v>
      </c>
      <c r="N199">
        <v>20</v>
      </c>
      <c r="O199">
        <v>30</v>
      </c>
      <c r="P199">
        <v>8</v>
      </c>
      <c r="Q199" s="1">
        <v>40695</v>
      </c>
      <c r="R199" t="s">
        <v>32</v>
      </c>
      <c r="S199" t="s">
        <v>39</v>
      </c>
      <c r="T199" t="s">
        <v>31</v>
      </c>
    </row>
    <row r="200" spans="1:20" x14ac:dyDescent="0.25">
      <c r="A200">
        <v>216</v>
      </c>
      <c r="B200" t="s">
        <v>49</v>
      </c>
      <c r="C200" t="s">
        <v>50</v>
      </c>
      <c r="D200" t="s">
        <v>43</v>
      </c>
      <c r="E200">
        <v>67</v>
      </c>
      <c r="F200">
        <v>116</v>
      </c>
      <c r="G200">
        <v>200</v>
      </c>
      <c r="H200">
        <v>84</v>
      </c>
      <c r="I200">
        <v>49</v>
      </c>
      <c r="J200">
        <v>26</v>
      </c>
      <c r="K200">
        <v>500</v>
      </c>
      <c r="L200">
        <v>60</v>
      </c>
      <c r="M200">
        <v>70</v>
      </c>
      <c r="N200">
        <v>100</v>
      </c>
      <c r="O200">
        <v>170</v>
      </c>
      <c r="P200">
        <v>12</v>
      </c>
      <c r="Q200" s="1">
        <v>40179</v>
      </c>
      <c r="R200" t="s">
        <v>26</v>
      </c>
      <c r="S200" t="s">
        <v>40</v>
      </c>
      <c r="T200" t="s">
        <v>25</v>
      </c>
    </row>
    <row r="201" spans="1:20" x14ac:dyDescent="0.25">
      <c r="A201">
        <v>217</v>
      </c>
      <c r="B201" t="s">
        <v>51</v>
      </c>
      <c r="C201" t="s">
        <v>50</v>
      </c>
      <c r="D201" t="s">
        <v>43</v>
      </c>
      <c r="E201">
        <v>111</v>
      </c>
      <c r="F201">
        <v>201</v>
      </c>
      <c r="G201">
        <v>345</v>
      </c>
      <c r="H201">
        <v>144</v>
      </c>
      <c r="I201">
        <v>90</v>
      </c>
      <c r="J201">
        <v>47</v>
      </c>
      <c r="K201">
        <v>862</v>
      </c>
      <c r="L201">
        <v>130</v>
      </c>
      <c r="M201">
        <v>150</v>
      </c>
      <c r="N201">
        <v>210</v>
      </c>
      <c r="O201">
        <v>360</v>
      </c>
      <c r="P201">
        <v>2</v>
      </c>
      <c r="Q201" s="1">
        <v>40179</v>
      </c>
      <c r="R201" t="s">
        <v>23</v>
      </c>
      <c r="S201" t="s">
        <v>24</v>
      </c>
      <c r="T201" t="s">
        <v>25</v>
      </c>
    </row>
    <row r="202" spans="1:20" x14ac:dyDescent="0.25">
      <c r="A202">
        <v>217</v>
      </c>
      <c r="B202" t="s">
        <v>51</v>
      </c>
      <c r="C202" t="s">
        <v>50</v>
      </c>
      <c r="D202" t="s">
        <v>43</v>
      </c>
      <c r="E202">
        <v>119</v>
      </c>
      <c r="F202">
        <v>213</v>
      </c>
      <c r="G202">
        <v>367</v>
      </c>
      <c r="H202">
        <v>154</v>
      </c>
      <c r="I202">
        <v>94</v>
      </c>
      <c r="J202">
        <v>50</v>
      </c>
      <c r="K202">
        <v>829</v>
      </c>
      <c r="L202">
        <v>140</v>
      </c>
      <c r="M202">
        <v>160</v>
      </c>
      <c r="N202">
        <v>220</v>
      </c>
      <c r="O202">
        <v>380</v>
      </c>
      <c r="P202">
        <v>2</v>
      </c>
      <c r="Q202" s="1">
        <v>40238</v>
      </c>
      <c r="R202" t="s">
        <v>23</v>
      </c>
      <c r="S202" t="s">
        <v>24</v>
      </c>
      <c r="T202" t="s">
        <v>25</v>
      </c>
    </row>
    <row r="203" spans="1:20" x14ac:dyDescent="0.25">
      <c r="A203">
        <v>217</v>
      </c>
      <c r="B203" t="s">
        <v>51</v>
      </c>
      <c r="C203" t="s">
        <v>50</v>
      </c>
      <c r="D203" t="s">
        <v>43</v>
      </c>
      <c r="E203">
        <v>156</v>
      </c>
      <c r="F203">
        <v>265</v>
      </c>
      <c r="G203">
        <v>456</v>
      </c>
      <c r="H203">
        <v>191</v>
      </c>
      <c r="I203">
        <v>109</v>
      </c>
      <c r="J203">
        <v>63</v>
      </c>
      <c r="K203">
        <v>865</v>
      </c>
      <c r="L203">
        <v>170</v>
      </c>
      <c r="M203">
        <v>200</v>
      </c>
      <c r="N203">
        <v>270</v>
      </c>
      <c r="O203">
        <v>470</v>
      </c>
      <c r="P203">
        <v>2</v>
      </c>
      <c r="Q203" s="1">
        <v>40269</v>
      </c>
      <c r="R203" t="s">
        <v>23</v>
      </c>
      <c r="S203" t="s">
        <v>24</v>
      </c>
      <c r="T203" t="s">
        <v>25</v>
      </c>
    </row>
    <row r="204" spans="1:20" x14ac:dyDescent="0.25">
      <c r="A204">
        <v>217</v>
      </c>
      <c r="B204" t="s">
        <v>51</v>
      </c>
      <c r="C204" t="s">
        <v>50</v>
      </c>
      <c r="D204" t="s">
        <v>43</v>
      </c>
      <c r="E204">
        <v>150</v>
      </c>
      <c r="F204">
        <v>222</v>
      </c>
      <c r="G204">
        <v>376</v>
      </c>
      <c r="H204">
        <v>154</v>
      </c>
      <c r="I204">
        <v>72</v>
      </c>
      <c r="J204">
        <v>49</v>
      </c>
      <c r="K204">
        <v>833</v>
      </c>
      <c r="L204">
        <v>170</v>
      </c>
      <c r="M204">
        <v>160</v>
      </c>
      <c r="N204">
        <v>230</v>
      </c>
      <c r="O204">
        <v>390</v>
      </c>
      <c r="P204">
        <v>3</v>
      </c>
      <c r="Q204" s="1">
        <v>40360</v>
      </c>
      <c r="R204" t="s">
        <v>23</v>
      </c>
      <c r="S204" t="s">
        <v>38</v>
      </c>
      <c r="T204" t="s">
        <v>31</v>
      </c>
    </row>
    <row r="205" spans="1:20" x14ac:dyDescent="0.25">
      <c r="A205">
        <v>217</v>
      </c>
      <c r="B205" t="s">
        <v>51</v>
      </c>
      <c r="C205" t="s">
        <v>50</v>
      </c>
      <c r="D205" t="s">
        <v>43</v>
      </c>
      <c r="E205">
        <v>136</v>
      </c>
      <c r="F205">
        <v>139</v>
      </c>
      <c r="G205">
        <v>262</v>
      </c>
      <c r="H205">
        <v>95</v>
      </c>
      <c r="I205">
        <v>55</v>
      </c>
      <c r="J205">
        <v>30</v>
      </c>
      <c r="K205">
        <v>608</v>
      </c>
      <c r="L205">
        <v>100</v>
      </c>
      <c r="M205">
        <v>100</v>
      </c>
      <c r="N205">
        <v>140</v>
      </c>
      <c r="O205">
        <v>240</v>
      </c>
      <c r="P205">
        <v>3</v>
      </c>
      <c r="Q205" s="1">
        <v>40544</v>
      </c>
      <c r="R205" t="s">
        <v>23</v>
      </c>
      <c r="S205" t="s">
        <v>38</v>
      </c>
      <c r="T205" t="s">
        <v>31</v>
      </c>
    </row>
    <row r="206" spans="1:20" x14ac:dyDescent="0.25">
      <c r="A206">
        <v>217</v>
      </c>
      <c r="B206" t="s">
        <v>51</v>
      </c>
      <c r="C206" t="s">
        <v>50</v>
      </c>
      <c r="D206" t="s">
        <v>43</v>
      </c>
      <c r="E206">
        <v>220</v>
      </c>
      <c r="F206">
        <v>335</v>
      </c>
      <c r="G206">
        <v>587</v>
      </c>
      <c r="H206">
        <v>252</v>
      </c>
      <c r="I206">
        <v>115</v>
      </c>
      <c r="J206">
        <v>83</v>
      </c>
      <c r="K206">
        <v>1316</v>
      </c>
      <c r="L206">
        <v>280</v>
      </c>
      <c r="M206">
        <v>290</v>
      </c>
      <c r="N206">
        <v>400</v>
      </c>
      <c r="O206">
        <v>690</v>
      </c>
      <c r="P206">
        <v>5</v>
      </c>
      <c r="Q206" s="1">
        <v>40269</v>
      </c>
      <c r="R206" t="s">
        <v>28</v>
      </c>
      <c r="S206" t="s">
        <v>29</v>
      </c>
      <c r="T206" t="s">
        <v>25</v>
      </c>
    </row>
    <row r="207" spans="1:20" x14ac:dyDescent="0.25">
      <c r="A207">
        <v>217</v>
      </c>
      <c r="B207" t="s">
        <v>51</v>
      </c>
      <c r="C207" t="s">
        <v>50</v>
      </c>
      <c r="D207" t="s">
        <v>43</v>
      </c>
      <c r="E207">
        <v>313</v>
      </c>
      <c r="F207">
        <v>324</v>
      </c>
      <c r="G207">
        <v>604</v>
      </c>
      <c r="H207">
        <v>243</v>
      </c>
      <c r="I207">
        <v>113</v>
      </c>
      <c r="J207">
        <v>80</v>
      </c>
      <c r="K207">
        <v>1260</v>
      </c>
      <c r="L207">
        <v>260</v>
      </c>
      <c r="M207">
        <v>280</v>
      </c>
      <c r="N207">
        <v>380</v>
      </c>
      <c r="O207">
        <v>660</v>
      </c>
      <c r="P207">
        <v>5</v>
      </c>
      <c r="Q207" s="1">
        <v>40603</v>
      </c>
      <c r="R207" t="s">
        <v>28</v>
      </c>
      <c r="S207" t="s">
        <v>29</v>
      </c>
      <c r="T207" t="s">
        <v>25</v>
      </c>
    </row>
    <row r="208" spans="1:20" x14ac:dyDescent="0.25">
      <c r="A208">
        <v>217</v>
      </c>
      <c r="B208" t="s">
        <v>51</v>
      </c>
      <c r="C208" t="s">
        <v>50</v>
      </c>
      <c r="D208" t="s">
        <v>43</v>
      </c>
      <c r="E208">
        <v>149</v>
      </c>
      <c r="F208">
        <v>239</v>
      </c>
      <c r="G208">
        <v>478</v>
      </c>
      <c r="H208">
        <v>239</v>
      </c>
      <c r="I208">
        <v>90</v>
      </c>
      <c r="J208">
        <v>66</v>
      </c>
      <c r="K208">
        <v>1464</v>
      </c>
      <c r="L208">
        <v>200</v>
      </c>
      <c r="M208">
        <v>270</v>
      </c>
      <c r="N208">
        <v>290</v>
      </c>
      <c r="O208">
        <v>560</v>
      </c>
      <c r="P208">
        <v>6</v>
      </c>
      <c r="Q208" s="1">
        <v>40269</v>
      </c>
      <c r="R208" t="s">
        <v>28</v>
      </c>
      <c r="S208" t="s">
        <v>30</v>
      </c>
      <c r="T208" t="s">
        <v>31</v>
      </c>
    </row>
    <row r="209" spans="1:20" x14ac:dyDescent="0.25">
      <c r="A209">
        <v>217</v>
      </c>
      <c r="B209" t="s">
        <v>51</v>
      </c>
      <c r="C209" t="s">
        <v>50</v>
      </c>
      <c r="D209" t="s">
        <v>43</v>
      </c>
      <c r="E209">
        <v>68</v>
      </c>
      <c r="F209">
        <v>107</v>
      </c>
      <c r="G209">
        <v>190</v>
      </c>
      <c r="H209">
        <v>83</v>
      </c>
      <c r="I209">
        <v>39</v>
      </c>
      <c r="J209">
        <v>27</v>
      </c>
      <c r="K209">
        <v>584</v>
      </c>
      <c r="L209">
        <v>60</v>
      </c>
      <c r="M209">
        <v>70</v>
      </c>
      <c r="N209">
        <v>90</v>
      </c>
      <c r="O209">
        <v>160</v>
      </c>
      <c r="P209">
        <v>9</v>
      </c>
      <c r="Q209" s="1">
        <v>40299</v>
      </c>
      <c r="R209" t="s">
        <v>32</v>
      </c>
      <c r="S209" t="s">
        <v>33</v>
      </c>
      <c r="T209" t="s">
        <v>31</v>
      </c>
    </row>
    <row r="210" spans="1:20" x14ac:dyDescent="0.25">
      <c r="A210">
        <v>217</v>
      </c>
      <c r="B210" t="s">
        <v>51</v>
      </c>
      <c r="C210" t="s">
        <v>50</v>
      </c>
      <c r="D210" t="s">
        <v>43</v>
      </c>
      <c r="E210">
        <v>53</v>
      </c>
      <c r="F210">
        <v>80</v>
      </c>
      <c r="G210">
        <v>134</v>
      </c>
      <c r="H210">
        <v>54</v>
      </c>
      <c r="I210">
        <v>27</v>
      </c>
      <c r="J210">
        <v>15</v>
      </c>
      <c r="K210">
        <v>456</v>
      </c>
      <c r="L210">
        <v>50</v>
      </c>
      <c r="M210">
        <v>40</v>
      </c>
      <c r="N210">
        <v>70</v>
      </c>
      <c r="O210">
        <v>110</v>
      </c>
      <c r="P210">
        <v>11</v>
      </c>
      <c r="Q210" s="1">
        <v>40179</v>
      </c>
      <c r="R210" t="s">
        <v>26</v>
      </c>
      <c r="S210" t="s">
        <v>35</v>
      </c>
      <c r="T210" t="s">
        <v>25</v>
      </c>
    </row>
    <row r="211" spans="1:20" x14ac:dyDescent="0.25">
      <c r="A211">
        <v>217</v>
      </c>
      <c r="B211" t="s">
        <v>51</v>
      </c>
      <c r="C211" t="s">
        <v>50</v>
      </c>
      <c r="D211" t="s">
        <v>43</v>
      </c>
      <c r="E211">
        <v>105</v>
      </c>
      <c r="F211">
        <v>145</v>
      </c>
      <c r="G211">
        <v>245</v>
      </c>
      <c r="H211">
        <v>100</v>
      </c>
      <c r="I211">
        <v>40</v>
      </c>
      <c r="J211">
        <v>28</v>
      </c>
      <c r="K211">
        <v>598</v>
      </c>
      <c r="L211">
        <v>100</v>
      </c>
      <c r="M211">
        <v>80</v>
      </c>
      <c r="N211">
        <v>130</v>
      </c>
      <c r="O211">
        <v>210</v>
      </c>
      <c r="P211">
        <v>11</v>
      </c>
      <c r="Q211" s="1">
        <v>40391</v>
      </c>
      <c r="R211" t="s">
        <v>26</v>
      </c>
      <c r="S211" t="s">
        <v>35</v>
      </c>
      <c r="T211" t="s">
        <v>25</v>
      </c>
    </row>
    <row r="212" spans="1:20" x14ac:dyDescent="0.25">
      <c r="A212">
        <v>217</v>
      </c>
      <c r="B212" t="s">
        <v>51</v>
      </c>
      <c r="C212" t="s">
        <v>50</v>
      </c>
      <c r="D212" t="s">
        <v>43</v>
      </c>
      <c r="E212">
        <v>78</v>
      </c>
      <c r="F212">
        <v>111</v>
      </c>
      <c r="G212">
        <v>187</v>
      </c>
      <c r="H212">
        <v>76</v>
      </c>
      <c r="I212">
        <v>33</v>
      </c>
      <c r="J212">
        <v>21</v>
      </c>
      <c r="K212">
        <v>580</v>
      </c>
      <c r="L212">
        <v>80</v>
      </c>
      <c r="M212">
        <v>50</v>
      </c>
      <c r="N212">
        <v>80</v>
      </c>
      <c r="O212">
        <v>130</v>
      </c>
      <c r="P212">
        <v>11</v>
      </c>
      <c r="Q212" s="1">
        <v>40452</v>
      </c>
      <c r="R212" t="s">
        <v>26</v>
      </c>
      <c r="S212" t="s">
        <v>35</v>
      </c>
      <c r="T212" t="s">
        <v>25</v>
      </c>
    </row>
    <row r="213" spans="1:20" x14ac:dyDescent="0.25">
      <c r="A213">
        <v>217</v>
      </c>
      <c r="B213" t="s">
        <v>51</v>
      </c>
      <c r="C213" t="s">
        <v>50</v>
      </c>
      <c r="D213" t="s">
        <v>43</v>
      </c>
      <c r="E213">
        <v>83</v>
      </c>
      <c r="F213">
        <v>80</v>
      </c>
      <c r="G213">
        <v>150</v>
      </c>
      <c r="H213">
        <v>54</v>
      </c>
      <c r="I213">
        <v>28</v>
      </c>
      <c r="J213">
        <v>15</v>
      </c>
      <c r="K213">
        <v>456</v>
      </c>
      <c r="L213">
        <v>50</v>
      </c>
      <c r="M213">
        <v>40</v>
      </c>
      <c r="N213">
        <v>70</v>
      </c>
      <c r="O213">
        <v>110</v>
      </c>
      <c r="P213">
        <v>11</v>
      </c>
      <c r="Q213" s="1">
        <v>40544</v>
      </c>
      <c r="R213" t="s">
        <v>26</v>
      </c>
      <c r="S213" t="s">
        <v>35</v>
      </c>
      <c r="T213" t="s">
        <v>25</v>
      </c>
    </row>
    <row r="214" spans="1:20" x14ac:dyDescent="0.25">
      <c r="A214">
        <v>224</v>
      </c>
      <c r="B214" t="s">
        <v>51</v>
      </c>
      <c r="C214" t="s">
        <v>50</v>
      </c>
      <c r="D214" t="s">
        <v>43</v>
      </c>
      <c r="E214">
        <v>225</v>
      </c>
      <c r="F214">
        <v>271</v>
      </c>
      <c r="G214">
        <v>463</v>
      </c>
      <c r="H214">
        <v>196</v>
      </c>
      <c r="I214">
        <v>100</v>
      </c>
      <c r="J214">
        <v>64</v>
      </c>
      <c r="K214">
        <v>1167</v>
      </c>
      <c r="L214">
        <v>190</v>
      </c>
      <c r="M214">
        <v>200</v>
      </c>
      <c r="N214">
        <v>290</v>
      </c>
      <c r="O214">
        <v>490</v>
      </c>
      <c r="P214">
        <v>2</v>
      </c>
      <c r="Q214" s="1">
        <v>40756</v>
      </c>
      <c r="R214" t="s">
        <v>23</v>
      </c>
      <c r="S214" t="s">
        <v>24</v>
      </c>
      <c r="T214" t="s">
        <v>25</v>
      </c>
    </row>
    <row r="215" spans="1:20" x14ac:dyDescent="0.25">
      <c r="A215">
        <v>224</v>
      </c>
      <c r="B215" t="s">
        <v>51</v>
      </c>
      <c r="C215" t="s">
        <v>50</v>
      </c>
      <c r="D215" t="s">
        <v>43</v>
      </c>
      <c r="E215">
        <v>259</v>
      </c>
      <c r="F215">
        <v>387</v>
      </c>
      <c r="G215">
        <v>678</v>
      </c>
      <c r="H215">
        <v>291</v>
      </c>
      <c r="I215">
        <v>128</v>
      </c>
      <c r="J215">
        <v>96</v>
      </c>
      <c r="K215">
        <v>1742</v>
      </c>
      <c r="L215">
        <v>340</v>
      </c>
      <c r="M215">
        <v>330</v>
      </c>
      <c r="N215">
        <v>470</v>
      </c>
      <c r="O215">
        <v>800</v>
      </c>
      <c r="P215">
        <v>5</v>
      </c>
      <c r="Q215" s="1">
        <v>40360</v>
      </c>
      <c r="R215" t="s">
        <v>28</v>
      </c>
      <c r="S215" t="s">
        <v>29</v>
      </c>
      <c r="T215" t="s">
        <v>25</v>
      </c>
    </row>
    <row r="216" spans="1:20" x14ac:dyDescent="0.25">
      <c r="A216">
        <v>224</v>
      </c>
      <c r="B216" t="s">
        <v>51</v>
      </c>
      <c r="C216" t="s">
        <v>50</v>
      </c>
      <c r="D216" t="s">
        <v>43</v>
      </c>
      <c r="E216">
        <v>196</v>
      </c>
      <c r="F216">
        <v>304</v>
      </c>
      <c r="G216">
        <v>532</v>
      </c>
      <c r="H216">
        <v>228</v>
      </c>
      <c r="I216">
        <v>108</v>
      </c>
      <c r="J216">
        <v>75</v>
      </c>
      <c r="K216">
        <v>1691</v>
      </c>
      <c r="L216">
        <v>290</v>
      </c>
      <c r="M216">
        <v>290</v>
      </c>
      <c r="N216">
        <v>390</v>
      </c>
      <c r="O216">
        <v>680</v>
      </c>
      <c r="P216">
        <v>5</v>
      </c>
      <c r="Q216" s="1">
        <v>40483</v>
      </c>
      <c r="R216" t="s">
        <v>28</v>
      </c>
      <c r="S216" t="s">
        <v>29</v>
      </c>
      <c r="T216" t="s">
        <v>25</v>
      </c>
    </row>
    <row r="217" spans="1:20" x14ac:dyDescent="0.25">
      <c r="A217">
        <v>224</v>
      </c>
      <c r="B217" t="s">
        <v>51</v>
      </c>
      <c r="C217" t="s">
        <v>50</v>
      </c>
      <c r="D217" t="s">
        <v>43</v>
      </c>
      <c r="E217">
        <v>91</v>
      </c>
      <c r="F217">
        <v>126</v>
      </c>
      <c r="G217">
        <v>213</v>
      </c>
      <c r="H217">
        <v>87</v>
      </c>
      <c r="I217">
        <v>35</v>
      </c>
      <c r="J217">
        <v>24</v>
      </c>
      <c r="K217">
        <v>756</v>
      </c>
      <c r="L217">
        <v>90</v>
      </c>
      <c r="M217">
        <v>70</v>
      </c>
      <c r="N217">
        <v>110</v>
      </c>
      <c r="O217">
        <v>180</v>
      </c>
      <c r="P217">
        <v>8</v>
      </c>
      <c r="Q217" s="1">
        <v>40238</v>
      </c>
      <c r="R217" t="s">
        <v>32</v>
      </c>
      <c r="S217" t="s">
        <v>39</v>
      </c>
      <c r="T217" t="s">
        <v>31</v>
      </c>
    </row>
    <row r="218" spans="1:20" x14ac:dyDescent="0.25">
      <c r="A218">
        <v>224</v>
      </c>
      <c r="B218" t="s">
        <v>51</v>
      </c>
      <c r="C218" t="s">
        <v>50</v>
      </c>
      <c r="D218" t="s">
        <v>43</v>
      </c>
      <c r="E218">
        <v>95</v>
      </c>
      <c r="F218">
        <v>132</v>
      </c>
      <c r="G218">
        <v>223</v>
      </c>
      <c r="H218">
        <v>91</v>
      </c>
      <c r="I218">
        <v>37</v>
      </c>
      <c r="J218">
        <v>25</v>
      </c>
      <c r="K218">
        <v>777</v>
      </c>
      <c r="L218">
        <v>100</v>
      </c>
      <c r="M218">
        <v>70</v>
      </c>
      <c r="N218">
        <v>120</v>
      </c>
      <c r="O218">
        <v>190</v>
      </c>
      <c r="P218">
        <v>8</v>
      </c>
      <c r="Q218" s="1">
        <v>40269</v>
      </c>
      <c r="R218" t="s">
        <v>32</v>
      </c>
      <c r="S218" t="s">
        <v>39</v>
      </c>
      <c r="T218" t="s">
        <v>31</v>
      </c>
    </row>
    <row r="219" spans="1:20" x14ac:dyDescent="0.25">
      <c r="A219">
        <v>224</v>
      </c>
      <c r="B219" t="s">
        <v>51</v>
      </c>
      <c r="C219" t="s">
        <v>50</v>
      </c>
      <c r="D219" t="s">
        <v>43</v>
      </c>
      <c r="E219">
        <v>62</v>
      </c>
      <c r="F219">
        <v>100</v>
      </c>
      <c r="G219">
        <v>178</v>
      </c>
      <c r="H219">
        <v>78</v>
      </c>
      <c r="I219">
        <v>38</v>
      </c>
      <c r="J219">
        <v>25</v>
      </c>
      <c r="K219">
        <v>593</v>
      </c>
      <c r="L219">
        <v>60</v>
      </c>
      <c r="M219">
        <v>60</v>
      </c>
      <c r="N219">
        <v>90</v>
      </c>
      <c r="O219">
        <v>150</v>
      </c>
      <c r="P219">
        <v>9</v>
      </c>
      <c r="Q219" s="1">
        <v>40269</v>
      </c>
      <c r="R219" t="s">
        <v>32</v>
      </c>
      <c r="S219" t="s">
        <v>33</v>
      </c>
      <c r="T219" t="s">
        <v>31</v>
      </c>
    </row>
    <row r="220" spans="1:20" x14ac:dyDescent="0.25">
      <c r="A220">
        <v>224</v>
      </c>
      <c r="B220" t="s">
        <v>51</v>
      </c>
      <c r="C220" t="s">
        <v>50</v>
      </c>
      <c r="D220" t="s">
        <v>43</v>
      </c>
      <c r="E220">
        <v>157</v>
      </c>
      <c r="F220">
        <v>139</v>
      </c>
      <c r="G220">
        <v>262</v>
      </c>
      <c r="H220">
        <v>95</v>
      </c>
      <c r="I220">
        <v>40</v>
      </c>
      <c r="J220">
        <v>26</v>
      </c>
      <c r="K220">
        <v>821</v>
      </c>
      <c r="L220">
        <v>100</v>
      </c>
      <c r="M220">
        <v>80</v>
      </c>
      <c r="N220">
        <v>120</v>
      </c>
      <c r="O220">
        <v>200</v>
      </c>
      <c r="P220">
        <v>10</v>
      </c>
      <c r="Q220" s="1">
        <v>40544</v>
      </c>
      <c r="R220" t="s">
        <v>32</v>
      </c>
      <c r="S220" t="s">
        <v>34</v>
      </c>
      <c r="T220" t="s">
        <v>31</v>
      </c>
    </row>
    <row r="221" spans="1:20" x14ac:dyDescent="0.25">
      <c r="A221">
        <v>225</v>
      </c>
      <c r="B221" t="s">
        <v>52</v>
      </c>
      <c r="C221" t="s">
        <v>46</v>
      </c>
      <c r="D221" t="s">
        <v>22</v>
      </c>
      <c r="E221">
        <v>30</v>
      </c>
      <c r="F221">
        <v>51</v>
      </c>
      <c r="G221">
        <v>85</v>
      </c>
      <c r="H221">
        <v>34</v>
      </c>
      <c r="I221">
        <v>21</v>
      </c>
      <c r="J221">
        <v>9</v>
      </c>
      <c r="K221">
        <v>777</v>
      </c>
      <c r="L221">
        <v>50</v>
      </c>
      <c r="M221">
        <v>40</v>
      </c>
      <c r="N221">
        <v>60</v>
      </c>
      <c r="O221">
        <v>100</v>
      </c>
      <c r="P221">
        <v>2</v>
      </c>
      <c r="Q221" s="1">
        <v>40179</v>
      </c>
      <c r="R221" t="s">
        <v>23</v>
      </c>
      <c r="S221" t="s">
        <v>24</v>
      </c>
      <c r="T221" t="s">
        <v>25</v>
      </c>
    </row>
    <row r="222" spans="1:20" x14ac:dyDescent="0.25">
      <c r="A222">
        <v>225</v>
      </c>
      <c r="B222" t="s">
        <v>52</v>
      </c>
      <c r="C222" t="s">
        <v>46</v>
      </c>
      <c r="D222" t="s">
        <v>22</v>
      </c>
      <c r="E222">
        <v>29</v>
      </c>
      <c r="F222">
        <v>49</v>
      </c>
      <c r="G222">
        <v>82</v>
      </c>
      <c r="H222">
        <v>33</v>
      </c>
      <c r="I222">
        <v>20</v>
      </c>
      <c r="J222">
        <v>9</v>
      </c>
      <c r="K222">
        <v>768</v>
      </c>
      <c r="L222">
        <v>50</v>
      </c>
      <c r="M222">
        <v>40</v>
      </c>
      <c r="N222">
        <v>60</v>
      </c>
      <c r="O222">
        <v>100</v>
      </c>
      <c r="P222">
        <v>2</v>
      </c>
      <c r="Q222" s="1">
        <v>40238</v>
      </c>
      <c r="R222" t="s">
        <v>23</v>
      </c>
      <c r="S222" t="s">
        <v>24</v>
      </c>
      <c r="T222" t="s">
        <v>25</v>
      </c>
    </row>
    <row r="223" spans="1:20" x14ac:dyDescent="0.25">
      <c r="A223">
        <v>225</v>
      </c>
      <c r="B223" t="s">
        <v>52</v>
      </c>
      <c r="C223" t="s">
        <v>46</v>
      </c>
      <c r="D223" t="s">
        <v>22</v>
      </c>
      <c r="E223">
        <v>47</v>
      </c>
      <c r="F223">
        <v>71</v>
      </c>
      <c r="G223">
        <v>119</v>
      </c>
      <c r="H223">
        <v>48</v>
      </c>
      <c r="I223">
        <v>24</v>
      </c>
      <c r="J223">
        <v>13</v>
      </c>
      <c r="K223">
        <v>829</v>
      </c>
      <c r="L223">
        <v>80</v>
      </c>
      <c r="M223">
        <v>70</v>
      </c>
      <c r="N223">
        <v>90</v>
      </c>
      <c r="O223">
        <v>160</v>
      </c>
      <c r="P223">
        <v>2</v>
      </c>
      <c r="Q223" s="1">
        <v>40452</v>
      </c>
      <c r="R223" t="s">
        <v>23</v>
      </c>
      <c r="S223" t="s">
        <v>24</v>
      </c>
      <c r="T223" t="s">
        <v>25</v>
      </c>
    </row>
    <row r="224" spans="1:20" x14ac:dyDescent="0.25">
      <c r="A224">
        <v>225</v>
      </c>
      <c r="B224" t="s">
        <v>52</v>
      </c>
      <c r="C224" t="s">
        <v>46</v>
      </c>
      <c r="D224" t="s">
        <v>22</v>
      </c>
      <c r="E224">
        <v>44</v>
      </c>
      <c r="F224">
        <v>68</v>
      </c>
      <c r="G224">
        <v>115</v>
      </c>
      <c r="H224">
        <v>47</v>
      </c>
      <c r="I224">
        <v>24</v>
      </c>
      <c r="J224">
        <v>13</v>
      </c>
      <c r="K224">
        <v>834</v>
      </c>
      <c r="L224">
        <v>60</v>
      </c>
      <c r="M224">
        <v>50</v>
      </c>
      <c r="N224">
        <v>80</v>
      </c>
      <c r="O224">
        <v>130</v>
      </c>
      <c r="P224">
        <v>2</v>
      </c>
      <c r="Q224" s="1">
        <v>40483</v>
      </c>
      <c r="R224" t="s">
        <v>23</v>
      </c>
      <c r="S224" t="s">
        <v>24</v>
      </c>
      <c r="T224" t="s">
        <v>25</v>
      </c>
    </row>
    <row r="225" spans="1:20" x14ac:dyDescent="0.25">
      <c r="A225">
        <v>225</v>
      </c>
      <c r="B225" t="s">
        <v>52</v>
      </c>
      <c r="C225" t="s">
        <v>46</v>
      </c>
      <c r="D225" t="s">
        <v>22</v>
      </c>
      <c r="E225">
        <v>45</v>
      </c>
      <c r="F225">
        <v>51</v>
      </c>
      <c r="G225">
        <v>92</v>
      </c>
      <c r="H225">
        <v>35</v>
      </c>
      <c r="I225">
        <v>21</v>
      </c>
      <c r="J225">
        <v>9</v>
      </c>
      <c r="K225">
        <v>776</v>
      </c>
      <c r="L225">
        <v>50</v>
      </c>
      <c r="M225">
        <v>40</v>
      </c>
      <c r="N225">
        <v>60</v>
      </c>
      <c r="O225">
        <v>100</v>
      </c>
      <c r="P225">
        <v>2</v>
      </c>
      <c r="Q225" s="1">
        <v>40634</v>
      </c>
      <c r="R225" t="s">
        <v>23</v>
      </c>
      <c r="S225" t="s">
        <v>24</v>
      </c>
      <c r="T225" t="s">
        <v>25</v>
      </c>
    </row>
    <row r="226" spans="1:20" x14ac:dyDescent="0.25">
      <c r="A226">
        <v>225</v>
      </c>
      <c r="B226" t="s">
        <v>52</v>
      </c>
      <c r="C226" t="s">
        <v>46</v>
      </c>
      <c r="D226" t="s">
        <v>22</v>
      </c>
      <c r="E226">
        <v>55</v>
      </c>
      <c r="F226">
        <v>64</v>
      </c>
      <c r="G226">
        <v>106</v>
      </c>
      <c r="H226">
        <v>43</v>
      </c>
      <c r="I226">
        <v>22</v>
      </c>
      <c r="J226">
        <v>12</v>
      </c>
      <c r="K226">
        <v>822</v>
      </c>
      <c r="L226">
        <v>60</v>
      </c>
      <c r="M226">
        <v>50</v>
      </c>
      <c r="N226">
        <v>80</v>
      </c>
      <c r="O226">
        <v>130</v>
      </c>
      <c r="P226">
        <v>2</v>
      </c>
      <c r="Q226" s="1">
        <v>40695</v>
      </c>
      <c r="R226" t="s">
        <v>23</v>
      </c>
      <c r="S226" t="s">
        <v>24</v>
      </c>
      <c r="T226" t="s">
        <v>25</v>
      </c>
    </row>
    <row r="227" spans="1:20" x14ac:dyDescent="0.25">
      <c r="A227">
        <v>225</v>
      </c>
      <c r="B227" t="s">
        <v>52</v>
      </c>
      <c r="C227" t="s">
        <v>46</v>
      </c>
      <c r="D227" t="s">
        <v>22</v>
      </c>
      <c r="E227">
        <v>45</v>
      </c>
      <c r="F227">
        <v>70</v>
      </c>
      <c r="G227">
        <v>118</v>
      </c>
      <c r="H227">
        <v>48</v>
      </c>
      <c r="I227">
        <v>25</v>
      </c>
      <c r="J227">
        <v>13</v>
      </c>
      <c r="K227">
        <v>851</v>
      </c>
      <c r="L227">
        <v>80</v>
      </c>
      <c r="M227">
        <v>70</v>
      </c>
      <c r="N227">
        <v>90</v>
      </c>
      <c r="O227">
        <v>160</v>
      </c>
      <c r="P227">
        <v>3</v>
      </c>
      <c r="Q227" s="1">
        <v>40452</v>
      </c>
      <c r="R227" t="s">
        <v>23</v>
      </c>
      <c r="S227" t="s">
        <v>38</v>
      </c>
      <c r="T227" t="s">
        <v>31</v>
      </c>
    </row>
    <row r="228" spans="1:20" x14ac:dyDescent="0.25">
      <c r="A228">
        <v>225</v>
      </c>
      <c r="B228" t="s">
        <v>52</v>
      </c>
      <c r="C228" t="s">
        <v>46</v>
      </c>
      <c r="D228" t="s">
        <v>22</v>
      </c>
      <c r="E228">
        <v>31</v>
      </c>
      <c r="F228">
        <v>51</v>
      </c>
      <c r="G228">
        <v>85</v>
      </c>
      <c r="H228">
        <v>34</v>
      </c>
      <c r="I228">
        <v>20</v>
      </c>
      <c r="J228">
        <v>9</v>
      </c>
      <c r="K228">
        <v>863</v>
      </c>
      <c r="L228">
        <v>50</v>
      </c>
      <c r="M228">
        <v>40</v>
      </c>
      <c r="N228">
        <v>60</v>
      </c>
      <c r="O228">
        <v>100</v>
      </c>
      <c r="P228">
        <v>3</v>
      </c>
      <c r="Q228" s="1">
        <v>40513</v>
      </c>
      <c r="R228" t="s">
        <v>23</v>
      </c>
      <c r="S228" t="s">
        <v>38</v>
      </c>
      <c r="T228" t="s">
        <v>31</v>
      </c>
    </row>
    <row r="229" spans="1:20" x14ac:dyDescent="0.25">
      <c r="A229">
        <v>225</v>
      </c>
      <c r="B229" t="s">
        <v>52</v>
      </c>
      <c r="C229" t="s">
        <v>46</v>
      </c>
      <c r="D229" t="s">
        <v>22</v>
      </c>
      <c r="E229">
        <v>80</v>
      </c>
      <c r="F229">
        <v>85</v>
      </c>
      <c r="G229">
        <v>143</v>
      </c>
      <c r="H229">
        <v>59</v>
      </c>
      <c r="I229">
        <v>25</v>
      </c>
      <c r="J229">
        <v>16</v>
      </c>
      <c r="K229">
        <v>842</v>
      </c>
      <c r="L229">
        <v>90</v>
      </c>
      <c r="M229">
        <v>70</v>
      </c>
      <c r="N229">
        <v>110</v>
      </c>
      <c r="O229">
        <v>180</v>
      </c>
      <c r="P229">
        <v>3</v>
      </c>
      <c r="Q229" s="1">
        <v>40695</v>
      </c>
      <c r="R229" t="s">
        <v>23</v>
      </c>
      <c r="S229" t="s">
        <v>38</v>
      </c>
      <c r="T229" t="s">
        <v>31</v>
      </c>
    </row>
    <row r="230" spans="1:20" x14ac:dyDescent="0.25">
      <c r="A230">
        <v>225</v>
      </c>
      <c r="B230" t="s">
        <v>52</v>
      </c>
      <c r="C230" t="s">
        <v>46</v>
      </c>
      <c r="D230" t="s">
        <v>22</v>
      </c>
      <c r="E230">
        <v>45</v>
      </c>
      <c r="F230">
        <v>84</v>
      </c>
      <c r="G230">
        <v>133</v>
      </c>
      <c r="H230">
        <v>49</v>
      </c>
      <c r="I230">
        <v>39</v>
      </c>
      <c r="J230">
        <v>15</v>
      </c>
      <c r="K230">
        <v>342</v>
      </c>
      <c r="L230">
        <v>50</v>
      </c>
      <c r="M230">
        <v>40</v>
      </c>
      <c r="N230">
        <v>70</v>
      </c>
      <c r="O230">
        <v>110</v>
      </c>
      <c r="P230">
        <v>5</v>
      </c>
      <c r="Q230" s="1">
        <v>40269</v>
      </c>
      <c r="R230" t="s">
        <v>28</v>
      </c>
      <c r="S230" t="s">
        <v>29</v>
      </c>
      <c r="T230" t="s">
        <v>25</v>
      </c>
    </row>
    <row r="231" spans="1:20" x14ac:dyDescent="0.25">
      <c r="A231">
        <v>225</v>
      </c>
      <c r="B231" t="s">
        <v>52</v>
      </c>
      <c r="C231" t="s">
        <v>46</v>
      </c>
      <c r="D231" t="s">
        <v>22</v>
      </c>
      <c r="E231">
        <v>44</v>
      </c>
      <c r="F231">
        <v>82</v>
      </c>
      <c r="G231">
        <v>130</v>
      </c>
      <c r="H231">
        <v>48</v>
      </c>
      <c r="I231">
        <v>38</v>
      </c>
      <c r="J231">
        <v>14</v>
      </c>
      <c r="K231">
        <v>351</v>
      </c>
      <c r="L231">
        <v>50</v>
      </c>
      <c r="M231">
        <v>40</v>
      </c>
      <c r="N231">
        <v>70</v>
      </c>
      <c r="O231">
        <v>110</v>
      </c>
      <c r="P231">
        <v>5</v>
      </c>
      <c r="Q231" s="1">
        <v>40299</v>
      </c>
      <c r="R231" t="s">
        <v>28</v>
      </c>
      <c r="S231" t="s">
        <v>29</v>
      </c>
      <c r="T231" t="s">
        <v>25</v>
      </c>
    </row>
    <row r="232" spans="1:20" x14ac:dyDescent="0.25">
      <c r="A232">
        <v>225</v>
      </c>
      <c r="B232" t="s">
        <v>52</v>
      </c>
      <c r="C232" t="s">
        <v>46</v>
      </c>
      <c r="D232" t="s">
        <v>22</v>
      </c>
      <c r="E232">
        <v>41</v>
      </c>
      <c r="F232">
        <v>78</v>
      </c>
      <c r="G232">
        <v>125</v>
      </c>
      <c r="H232">
        <v>47</v>
      </c>
      <c r="I232">
        <v>37</v>
      </c>
      <c r="J232">
        <v>14</v>
      </c>
      <c r="K232">
        <v>371</v>
      </c>
      <c r="L232">
        <v>40</v>
      </c>
      <c r="M232">
        <v>40</v>
      </c>
      <c r="N232">
        <v>60</v>
      </c>
      <c r="O232">
        <v>100</v>
      </c>
      <c r="P232">
        <v>5</v>
      </c>
      <c r="Q232" s="1">
        <v>40330</v>
      </c>
      <c r="R232" t="s">
        <v>28</v>
      </c>
      <c r="S232" t="s">
        <v>29</v>
      </c>
      <c r="T232" t="s">
        <v>25</v>
      </c>
    </row>
    <row r="233" spans="1:20" x14ac:dyDescent="0.25">
      <c r="A233">
        <v>225</v>
      </c>
      <c r="B233" t="s">
        <v>52</v>
      </c>
      <c r="C233" t="s">
        <v>46</v>
      </c>
      <c r="D233" t="s">
        <v>22</v>
      </c>
      <c r="E233">
        <v>30</v>
      </c>
      <c r="F233">
        <v>65</v>
      </c>
      <c r="G233">
        <v>104</v>
      </c>
      <c r="H233">
        <v>39</v>
      </c>
      <c r="I233">
        <v>35</v>
      </c>
      <c r="J233">
        <v>12</v>
      </c>
      <c r="K233">
        <v>380</v>
      </c>
      <c r="L233">
        <v>30</v>
      </c>
      <c r="M233">
        <v>30</v>
      </c>
      <c r="N233">
        <v>50</v>
      </c>
      <c r="O233">
        <v>80</v>
      </c>
      <c r="P233">
        <v>5</v>
      </c>
      <c r="Q233" s="1">
        <v>40360</v>
      </c>
      <c r="R233" t="s">
        <v>28</v>
      </c>
      <c r="S233" t="s">
        <v>29</v>
      </c>
      <c r="T233" t="s">
        <v>25</v>
      </c>
    </row>
    <row r="234" spans="1:20" x14ac:dyDescent="0.25">
      <c r="A234">
        <v>225</v>
      </c>
      <c r="B234" t="s">
        <v>52</v>
      </c>
      <c r="C234" t="s">
        <v>46</v>
      </c>
      <c r="D234" t="s">
        <v>22</v>
      </c>
      <c r="E234">
        <v>49</v>
      </c>
      <c r="F234">
        <v>88</v>
      </c>
      <c r="G234">
        <v>141</v>
      </c>
      <c r="H234">
        <v>53</v>
      </c>
      <c r="I234">
        <v>39</v>
      </c>
      <c r="J234">
        <v>16</v>
      </c>
      <c r="K234">
        <v>321</v>
      </c>
      <c r="L234">
        <v>30</v>
      </c>
      <c r="M234">
        <v>40</v>
      </c>
      <c r="N234">
        <v>60</v>
      </c>
      <c r="O234">
        <v>100</v>
      </c>
      <c r="P234">
        <v>5</v>
      </c>
      <c r="Q234" s="1">
        <v>40483</v>
      </c>
      <c r="R234" t="s">
        <v>28</v>
      </c>
      <c r="S234" t="s">
        <v>29</v>
      </c>
      <c r="T234" t="s">
        <v>25</v>
      </c>
    </row>
    <row r="235" spans="1:20" x14ac:dyDescent="0.25">
      <c r="A235">
        <v>225</v>
      </c>
      <c r="B235" t="s">
        <v>52</v>
      </c>
      <c r="C235" t="s">
        <v>46</v>
      </c>
      <c r="D235" t="s">
        <v>22</v>
      </c>
      <c r="E235">
        <v>109</v>
      </c>
      <c r="F235">
        <v>113</v>
      </c>
      <c r="G235">
        <v>201</v>
      </c>
      <c r="H235">
        <v>67</v>
      </c>
      <c r="I235">
        <v>45</v>
      </c>
      <c r="J235">
        <v>20</v>
      </c>
      <c r="K235">
        <v>400</v>
      </c>
      <c r="L235">
        <v>80</v>
      </c>
      <c r="M235">
        <v>50</v>
      </c>
      <c r="N235">
        <v>100</v>
      </c>
      <c r="O235">
        <v>150</v>
      </c>
      <c r="P235">
        <v>5</v>
      </c>
      <c r="Q235" s="1">
        <v>40544</v>
      </c>
      <c r="R235" t="s">
        <v>28</v>
      </c>
      <c r="S235" t="s">
        <v>29</v>
      </c>
      <c r="T235" t="s">
        <v>25</v>
      </c>
    </row>
    <row r="236" spans="1:20" x14ac:dyDescent="0.25">
      <c r="A236">
        <v>225</v>
      </c>
      <c r="B236" t="s">
        <v>52</v>
      </c>
      <c r="C236" t="s">
        <v>46</v>
      </c>
      <c r="D236" t="s">
        <v>22</v>
      </c>
      <c r="E236">
        <v>96</v>
      </c>
      <c r="F236">
        <v>109</v>
      </c>
      <c r="G236">
        <v>185</v>
      </c>
      <c r="H236">
        <v>65</v>
      </c>
      <c r="I236">
        <v>44</v>
      </c>
      <c r="J236">
        <v>20</v>
      </c>
      <c r="K236">
        <v>372</v>
      </c>
      <c r="L236">
        <v>70</v>
      </c>
      <c r="M236">
        <v>50</v>
      </c>
      <c r="N236">
        <v>90</v>
      </c>
      <c r="O236">
        <v>140</v>
      </c>
      <c r="P236">
        <v>5</v>
      </c>
      <c r="Q236" s="1">
        <v>40575</v>
      </c>
      <c r="R236" t="s">
        <v>28</v>
      </c>
      <c r="S236" t="s">
        <v>29</v>
      </c>
      <c r="T236" t="s">
        <v>25</v>
      </c>
    </row>
    <row r="237" spans="1:20" x14ac:dyDescent="0.25">
      <c r="A237">
        <v>225</v>
      </c>
      <c r="B237" t="s">
        <v>52</v>
      </c>
      <c r="C237" t="s">
        <v>46</v>
      </c>
      <c r="D237" t="s">
        <v>22</v>
      </c>
      <c r="E237">
        <v>86</v>
      </c>
      <c r="F237">
        <v>99</v>
      </c>
      <c r="G237">
        <v>169</v>
      </c>
      <c r="H237">
        <v>60</v>
      </c>
      <c r="I237">
        <v>41</v>
      </c>
      <c r="J237">
        <v>18</v>
      </c>
      <c r="K237">
        <v>329</v>
      </c>
      <c r="L237">
        <v>70</v>
      </c>
      <c r="M237">
        <v>30</v>
      </c>
      <c r="N237">
        <v>70</v>
      </c>
      <c r="O237">
        <v>100</v>
      </c>
      <c r="P237">
        <v>5</v>
      </c>
      <c r="Q237" s="1">
        <v>40817</v>
      </c>
      <c r="R237" t="s">
        <v>28</v>
      </c>
      <c r="S237" t="s">
        <v>29</v>
      </c>
      <c r="T237" t="s">
        <v>25</v>
      </c>
    </row>
    <row r="238" spans="1:20" x14ac:dyDescent="0.25">
      <c r="A238">
        <v>225</v>
      </c>
      <c r="B238" t="s">
        <v>52</v>
      </c>
      <c r="C238" t="s">
        <v>46</v>
      </c>
      <c r="D238" t="s">
        <v>22</v>
      </c>
      <c r="E238">
        <v>46</v>
      </c>
      <c r="F238">
        <v>66</v>
      </c>
      <c r="G238">
        <v>114</v>
      </c>
      <c r="H238">
        <v>41</v>
      </c>
      <c r="I238">
        <v>35</v>
      </c>
      <c r="J238">
        <v>12</v>
      </c>
      <c r="K238">
        <v>320</v>
      </c>
      <c r="L238">
        <v>20</v>
      </c>
      <c r="M238">
        <v>30</v>
      </c>
      <c r="N238">
        <v>50</v>
      </c>
      <c r="O238">
        <v>80</v>
      </c>
      <c r="P238">
        <v>5</v>
      </c>
      <c r="Q238" s="1">
        <v>40878</v>
      </c>
      <c r="R238" t="s">
        <v>28</v>
      </c>
      <c r="S238" t="s">
        <v>29</v>
      </c>
      <c r="T238" t="s">
        <v>25</v>
      </c>
    </row>
    <row r="239" spans="1:20" x14ac:dyDescent="0.25">
      <c r="A239">
        <v>225</v>
      </c>
      <c r="B239" t="s">
        <v>52</v>
      </c>
      <c r="C239" t="s">
        <v>46</v>
      </c>
      <c r="D239" t="s">
        <v>22</v>
      </c>
      <c r="E239">
        <v>31</v>
      </c>
      <c r="F239">
        <v>68</v>
      </c>
      <c r="G239">
        <v>114</v>
      </c>
      <c r="H239">
        <v>46</v>
      </c>
      <c r="I239">
        <v>37</v>
      </c>
      <c r="J239">
        <v>14</v>
      </c>
      <c r="K239">
        <v>388</v>
      </c>
      <c r="L239">
        <v>40</v>
      </c>
      <c r="M239">
        <v>30</v>
      </c>
      <c r="N239">
        <v>60</v>
      </c>
      <c r="O239">
        <v>90</v>
      </c>
      <c r="P239">
        <v>6</v>
      </c>
      <c r="Q239" s="1">
        <v>40269</v>
      </c>
      <c r="R239" t="s">
        <v>28</v>
      </c>
      <c r="S239" t="s">
        <v>30</v>
      </c>
      <c r="T239" t="s">
        <v>31</v>
      </c>
    </row>
    <row r="240" spans="1:20" x14ac:dyDescent="0.25">
      <c r="A240">
        <v>225</v>
      </c>
      <c r="B240" t="s">
        <v>52</v>
      </c>
      <c r="C240" t="s">
        <v>46</v>
      </c>
      <c r="D240" t="s">
        <v>22</v>
      </c>
      <c r="E240">
        <v>21</v>
      </c>
      <c r="F240">
        <v>54</v>
      </c>
      <c r="G240">
        <v>90</v>
      </c>
      <c r="H240">
        <v>36</v>
      </c>
      <c r="I240">
        <v>33</v>
      </c>
      <c r="J240">
        <v>11</v>
      </c>
      <c r="K240">
        <v>462</v>
      </c>
      <c r="L240">
        <v>20</v>
      </c>
      <c r="M240">
        <v>30</v>
      </c>
      <c r="N240">
        <v>40</v>
      </c>
      <c r="O240">
        <v>70</v>
      </c>
      <c r="P240">
        <v>6</v>
      </c>
      <c r="Q240" s="1">
        <v>40360</v>
      </c>
      <c r="R240" t="s">
        <v>28</v>
      </c>
      <c r="S240" t="s">
        <v>30</v>
      </c>
      <c r="T240" t="s">
        <v>31</v>
      </c>
    </row>
    <row r="241" spans="1:20" x14ac:dyDescent="0.25">
      <c r="A241">
        <v>225</v>
      </c>
      <c r="B241" t="s">
        <v>52</v>
      </c>
      <c r="C241" t="s">
        <v>46</v>
      </c>
      <c r="D241" t="s">
        <v>22</v>
      </c>
      <c r="E241">
        <v>34</v>
      </c>
      <c r="F241">
        <v>71</v>
      </c>
      <c r="G241">
        <v>120</v>
      </c>
      <c r="H241">
        <v>49</v>
      </c>
      <c r="I241">
        <v>37</v>
      </c>
      <c r="J241">
        <v>15</v>
      </c>
      <c r="K241">
        <v>454</v>
      </c>
      <c r="L241">
        <v>30</v>
      </c>
      <c r="M241">
        <v>30</v>
      </c>
      <c r="N241">
        <v>60</v>
      </c>
      <c r="O241">
        <v>90</v>
      </c>
      <c r="P241">
        <v>6</v>
      </c>
      <c r="Q241" s="1">
        <v>40483</v>
      </c>
      <c r="R241" t="s">
        <v>28</v>
      </c>
      <c r="S241" t="s">
        <v>30</v>
      </c>
      <c r="T241" t="s">
        <v>31</v>
      </c>
    </row>
    <row r="242" spans="1:20" x14ac:dyDescent="0.25">
      <c r="A242">
        <v>225</v>
      </c>
      <c r="B242" t="s">
        <v>52</v>
      </c>
      <c r="C242" t="s">
        <v>46</v>
      </c>
      <c r="D242" t="s">
        <v>22</v>
      </c>
      <c r="E242">
        <v>27</v>
      </c>
      <c r="F242">
        <v>63</v>
      </c>
      <c r="G242">
        <v>106</v>
      </c>
      <c r="H242">
        <v>43</v>
      </c>
      <c r="I242">
        <v>36</v>
      </c>
      <c r="J242">
        <v>13</v>
      </c>
      <c r="K242">
        <v>466</v>
      </c>
      <c r="L242">
        <v>20</v>
      </c>
      <c r="M242">
        <v>30</v>
      </c>
      <c r="N242">
        <v>50</v>
      </c>
      <c r="O242">
        <v>80</v>
      </c>
      <c r="P242">
        <v>6</v>
      </c>
      <c r="Q242" s="1">
        <v>40513</v>
      </c>
      <c r="R242" t="s">
        <v>28</v>
      </c>
      <c r="S242" t="s">
        <v>30</v>
      </c>
      <c r="T242" t="s">
        <v>31</v>
      </c>
    </row>
    <row r="243" spans="1:20" x14ac:dyDescent="0.25">
      <c r="A243">
        <v>225</v>
      </c>
      <c r="B243" t="s">
        <v>52</v>
      </c>
      <c r="C243" t="s">
        <v>46</v>
      </c>
      <c r="D243" t="s">
        <v>22</v>
      </c>
      <c r="E243">
        <v>39</v>
      </c>
      <c r="F243">
        <v>65</v>
      </c>
      <c r="G243">
        <v>109</v>
      </c>
      <c r="H243">
        <v>45</v>
      </c>
      <c r="I243">
        <v>34</v>
      </c>
      <c r="J243">
        <v>14</v>
      </c>
      <c r="K243">
        <v>410</v>
      </c>
      <c r="L243">
        <v>40</v>
      </c>
      <c r="M243">
        <v>30</v>
      </c>
      <c r="N243">
        <v>60</v>
      </c>
      <c r="O243">
        <v>90</v>
      </c>
      <c r="P243">
        <v>6</v>
      </c>
      <c r="Q243" s="1">
        <v>40664</v>
      </c>
      <c r="R243" t="s">
        <v>28</v>
      </c>
      <c r="S243" t="s">
        <v>30</v>
      </c>
      <c r="T243" t="s">
        <v>31</v>
      </c>
    </row>
    <row r="244" spans="1:20" x14ac:dyDescent="0.25">
      <c r="A244">
        <v>225</v>
      </c>
      <c r="B244" t="s">
        <v>52</v>
      </c>
      <c r="C244" t="s">
        <v>46</v>
      </c>
      <c r="D244" t="s">
        <v>22</v>
      </c>
      <c r="E244">
        <v>32</v>
      </c>
      <c r="F244">
        <v>59</v>
      </c>
      <c r="G244">
        <v>98</v>
      </c>
      <c r="H244">
        <v>40</v>
      </c>
      <c r="I244">
        <v>33</v>
      </c>
      <c r="J244">
        <v>12</v>
      </c>
      <c r="K244">
        <v>443</v>
      </c>
      <c r="L244">
        <v>30</v>
      </c>
      <c r="M244">
        <v>30</v>
      </c>
      <c r="N244">
        <v>50</v>
      </c>
      <c r="O244">
        <v>80</v>
      </c>
      <c r="P244">
        <v>6</v>
      </c>
      <c r="Q244" s="1">
        <v>40695</v>
      </c>
      <c r="R244" t="s">
        <v>28</v>
      </c>
      <c r="S244" t="s">
        <v>30</v>
      </c>
      <c r="T244" t="s">
        <v>31</v>
      </c>
    </row>
    <row r="245" spans="1:20" x14ac:dyDescent="0.25">
      <c r="A245">
        <v>225</v>
      </c>
      <c r="B245" t="s">
        <v>52</v>
      </c>
      <c r="C245" t="s">
        <v>46</v>
      </c>
      <c r="D245" t="s">
        <v>22</v>
      </c>
      <c r="E245">
        <v>29</v>
      </c>
      <c r="F245">
        <v>54</v>
      </c>
      <c r="G245">
        <v>89</v>
      </c>
      <c r="H245">
        <v>36</v>
      </c>
      <c r="I245">
        <v>31</v>
      </c>
      <c r="J245">
        <v>11</v>
      </c>
      <c r="K245">
        <v>462</v>
      </c>
      <c r="L245">
        <v>20</v>
      </c>
      <c r="M245">
        <v>30</v>
      </c>
      <c r="N245">
        <v>40</v>
      </c>
      <c r="O245">
        <v>70</v>
      </c>
      <c r="P245">
        <v>6</v>
      </c>
      <c r="Q245" s="1">
        <v>40725</v>
      </c>
      <c r="R245" t="s">
        <v>28</v>
      </c>
      <c r="S245" t="s">
        <v>30</v>
      </c>
      <c r="T245" t="s">
        <v>31</v>
      </c>
    </row>
    <row r="246" spans="1:20" x14ac:dyDescent="0.25">
      <c r="A246">
        <v>225</v>
      </c>
      <c r="B246" t="s">
        <v>52</v>
      </c>
      <c r="C246" t="s">
        <v>46</v>
      </c>
      <c r="D246" t="s">
        <v>22</v>
      </c>
      <c r="E246">
        <v>36</v>
      </c>
      <c r="F246">
        <v>63</v>
      </c>
      <c r="G246">
        <v>111</v>
      </c>
      <c r="H246">
        <v>48</v>
      </c>
      <c r="I246">
        <v>27</v>
      </c>
      <c r="J246">
        <v>15</v>
      </c>
      <c r="K246">
        <v>593</v>
      </c>
      <c r="L246">
        <v>40</v>
      </c>
      <c r="M246">
        <v>40</v>
      </c>
      <c r="N246">
        <v>60</v>
      </c>
      <c r="O246">
        <v>100</v>
      </c>
      <c r="P246">
        <v>8</v>
      </c>
      <c r="Q246" s="1">
        <v>40330</v>
      </c>
      <c r="R246" t="s">
        <v>32</v>
      </c>
      <c r="S246" t="s">
        <v>39</v>
      </c>
      <c r="T246" t="s">
        <v>31</v>
      </c>
    </row>
    <row r="247" spans="1:20" x14ac:dyDescent="0.25">
      <c r="A247">
        <v>225</v>
      </c>
      <c r="B247" t="s">
        <v>52</v>
      </c>
      <c r="C247" t="s">
        <v>46</v>
      </c>
      <c r="D247" t="s">
        <v>22</v>
      </c>
      <c r="E247">
        <v>87</v>
      </c>
      <c r="F247">
        <v>133</v>
      </c>
      <c r="G247">
        <v>236</v>
      </c>
      <c r="H247">
        <v>103</v>
      </c>
      <c r="I247">
        <v>46</v>
      </c>
      <c r="J247">
        <v>33</v>
      </c>
      <c r="K247">
        <v>564</v>
      </c>
      <c r="L247">
        <v>110</v>
      </c>
      <c r="M247">
        <v>80</v>
      </c>
      <c r="N247">
        <v>130</v>
      </c>
      <c r="O247">
        <v>210</v>
      </c>
      <c r="P247">
        <v>8</v>
      </c>
      <c r="Q247" s="1">
        <v>40452</v>
      </c>
      <c r="R247" t="s">
        <v>32</v>
      </c>
      <c r="S247" t="s">
        <v>39</v>
      </c>
      <c r="T247" t="s">
        <v>31</v>
      </c>
    </row>
    <row r="248" spans="1:20" x14ac:dyDescent="0.25">
      <c r="A248">
        <v>225</v>
      </c>
      <c r="B248" t="s">
        <v>52</v>
      </c>
      <c r="C248" t="s">
        <v>46</v>
      </c>
      <c r="D248" t="s">
        <v>22</v>
      </c>
      <c r="E248">
        <v>77</v>
      </c>
      <c r="F248">
        <v>120</v>
      </c>
      <c r="G248">
        <v>214</v>
      </c>
      <c r="H248">
        <v>94</v>
      </c>
      <c r="I248">
        <v>43</v>
      </c>
      <c r="J248">
        <v>31</v>
      </c>
      <c r="K248">
        <v>540</v>
      </c>
      <c r="L248">
        <v>70</v>
      </c>
      <c r="M248">
        <v>80</v>
      </c>
      <c r="N248">
        <v>110</v>
      </c>
      <c r="O248">
        <v>190</v>
      </c>
      <c r="P248">
        <v>8</v>
      </c>
      <c r="Q248" s="1">
        <v>40513</v>
      </c>
      <c r="R248" t="s">
        <v>32</v>
      </c>
      <c r="S248" t="s">
        <v>39</v>
      </c>
      <c r="T248" t="s">
        <v>31</v>
      </c>
    </row>
    <row r="249" spans="1:20" x14ac:dyDescent="0.25">
      <c r="A249">
        <v>225</v>
      </c>
      <c r="B249" t="s">
        <v>52</v>
      </c>
      <c r="C249" t="s">
        <v>46</v>
      </c>
      <c r="D249" t="s">
        <v>22</v>
      </c>
      <c r="E249">
        <v>42</v>
      </c>
      <c r="F249">
        <v>107</v>
      </c>
      <c r="G249">
        <v>193</v>
      </c>
      <c r="H249">
        <v>86</v>
      </c>
      <c r="I249">
        <v>65</v>
      </c>
      <c r="J249">
        <v>32</v>
      </c>
      <c r="K249">
        <v>484</v>
      </c>
      <c r="L249">
        <v>40</v>
      </c>
      <c r="M249">
        <v>80</v>
      </c>
      <c r="N249">
        <v>100</v>
      </c>
      <c r="O249">
        <v>180</v>
      </c>
      <c r="P249">
        <v>9</v>
      </c>
      <c r="Q249" s="1">
        <v>40210</v>
      </c>
      <c r="R249" t="s">
        <v>32</v>
      </c>
      <c r="S249" t="s">
        <v>33</v>
      </c>
      <c r="T249" t="s">
        <v>31</v>
      </c>
    </row>
    <row r="250" spans="1:20" x14ac:dyDescent="0.25">
      <c r="A250">
        <v>225</v>
      </c>
      <c r="B250" t="s">
        <v>52</v>
      </c>
      <c r="C250" t="s">
        <v>46</v>
      </c>
      <c r="D250" t="s">
        <v>22</v>
      </c>
      <c r="E250">
        <v>25</v>
      </c>
      <c r="F250">
        <v>83</v>
      </c>
      <c r="G250">
        <v>150</v>
      </c>
      <c r="H250">
        <v>67</v>
      </c>
      <c r="I250">
        <v>58</v>
      </c>
      <c r="J250">
        <v>25</v>
      </c>
      <c r="K250">
        <v>599</v>
      </c>
      <c r="L250">
        <v>30</v>
      </c>
      <c r="M250">
        <v>60</v>
      </c>
      <c r="N250">
        <v>80</v>
      </c>
      <c r="O250">
        <v>140</v>
      </c>
      <c r="P250">
        <v>9</v>
      </c>
      <c r="Q250" s="1">
        <v>40422</v>
      </c>
      <c r="R250" t="s">
        <v>32</v>
      </c>
      <c r="S250" t="s">
        <v>33</v>
      </c>
      <c r="T250" t="s">
        <v>31</v>
      </c>
    </row>
    <row r="251" spans="1:20" x14ac:dyDescent="0.25">
      <c r="A251">
        <v>225</v>
      </c>
      <c r="B251" t="s">
        <v>52</v>
      </c>
      <c r="C251" t="s">
        <v>46</v>
      </c>
      <c r="D251" t="s">
        <v>22</v>
      </c>
      <c r="E251">
        <v>39</v>
      </c>
      <c r="F251">
        <v>88</v>
      </c>
      <c r="G251">
        <v>159</v>
      </c>
      <c r="H251">
        <v>72</v>
      </c>
      <c r="I251">
        <v>56</v>
      </c>
      <c r="J251">
        <v>27</v>
      </c>
      <c r="K251">
        <v>606</v>
      </c>
      <c r="L251">
        <v>40</v>
      </c>
      <c r="M251">
        <v>60</v>
      </c>
      <c r="N251">
        <v>90</v>
      </c>
      <c r="O251">
        <v>150</v>
      </c>
      <c r="P251">
        <v>9</v>
      </c>
      <c r="Q251" s="1">
        <v>40756</v>
      </c>
      <c r="R251" t="s">
        <v>32</v>
      </c>
      <c r="S251" t="s">
        <v>33</v>
      </c>
      <c r="T251" t="s">
        <v>31</v>
      </c>
    </row>
    <row r="252" spans="1:20" x14ac:dyDescent="0.25">
      <c r="A252">
        <v>225</v>
      </c>
      <c r="B252" t="s">
        <v>52</v>
      </c>
      <c r="C252" t="s">
        <v>46</v>
      </c>
      <c r="D252" t="s">
        <v>22</v>
      </c>
      <c r="E252">
        <v>50</v>
      </c>
      <c r="F252">
        <v>98</v>
      </c>
      <c r="G252">
        <v>189</v>
      </c>
      <c r="H252">
        <v>79</v>
      </c>
      <c r="I252">
        <v>64</v>
      </c>
      <c r="J252">
        <v>30</v>
      </c>
      <c r="K252">
        <v>593</v>
      </c>
      <c r="L252">
        <v>60</v>
      </c>
      <c r="M252">
        <v>60</v>
      </c>
      <c r="N252">
        <v>90</v>
      </c>
      <c r="O252">
        <v>150</v>
      </c>
      <c r="P252">
        <v>9</v>
      </c>
      <c r="Q252" s="1">
        <v>40817</v>
      </c>
      <c r="R252" t="s">
        <v>32</v>
      </c>
      <c r="S252" t="s">
        <v>33</v>
      </c>
      <c r="T252" t="s">
        <v>31</v>
      </c>
    </row>
    <row r="253" spans="1:20" x14ac:dyDescent="0.25">
      <c r="A253">
        <v>225</v>
      </c>
      <c r="B253" t="s">
        <v>52</v>
      </c>
      <c r="C253" t="s">
        <v>46</v>
      </c>
      <c r="D253" t="s">
        <v>22</v>
      </c>
      <c r="E253">
        <v>1</v>
      </c>
      <c r="F253">
        <v>87</v>
      </c>
      <c r="G253">
        <v>160</v>
      </c>
      <c r="H253">
        <v>63</v>
      </c>
      <c r="I253">
        <v>86</v>
      </c>
      <c r="J253">
        <v>57</v>
      </c>
      <c r="K253">
        <v>187</v>
      </c>
      <c r="L253">
        <v>0</v>
      </c>
      <c r="M253">
        <v>50</v>
      </c>
      <c r="N253">
        <v>70</v>
      </c>
      <c r="O253">
        <v>120</v>
      </c>
      <c r="P253">
        <v>4</v>
      </c>
      <c r="Q253" s="1">
        <v>40603</v>
      </c>
      <c r="R253" t="s">
        <v>28</v>
      </c>
      <c r="S253" t="s">
        <v>41</v>
      </c>
      <c r="T253" t="s">
        <v>25</v>
      </c>
    </row>
    <row r="254" spans="1:20" x14ac:dyDescent="0.25">
      <c r="A254">
        <v>225</v>
      </c>
      <c r="B254" t="s">
        <v>52</v>
      </c>
      <c r="C254" t="s">
        <v>46</v>
      </c>
      <c r="D254" t="s">
        <v>22</v>
      </c>
      <c r="E254">
        <v>-4</v>
      </c>
      <c r="F254">
        <v>75</v>
      </c>
      <c r="G254">
        <v>127</v>
      </c>
      <c r="H254">
        <v>53</v>
      </c>
      <c r="I254">
        <v>73</v>
      </c>
      <c r="J254">
        <v>48</v>
      </c>
      <c r="K254">
        <v>-267</v>
      </c>
      <c r="L254">
        <v>10</v>
      </c>
      <c r="M254">
        <v>40</v>
      </c>
      <c r="N254">
        <v>70</v>
      </c>
      <c r="O254">
        <v>110</v>
      </c>
      <c r="P254">
        <v>4</v>
      </c>
      <c r="Q254" s="1">
        <v>40695</v>
      </c>
      <c r="R254" t="s">
        <v>28</v>
      </c>
      <c r="S254" t="s">
        <v>41</v>
      </c>
      <c r="T254" t="s">
        <v>25</v>
      </c>
    </row>
    <row r="255" spans="1:20" x14ac:dyDescent="0.25">
      <c r="A255">
        <v>225</v>
      </c>
      <c r="B255" t="s">
        <v>52</v>
      </c>
      <c r="C255" t="s">
        <v>46</v>
      </c>
      <c r="D255" t="s">
        <v>22</v>
      </c>
      <c r="E255">
        <v>-8</v>
      </c>
      <c r="F255">
        <v>66</v>
      </c>
      <c r="G255">
        <v>112</v>
      </c>
      <c r="H255">
        <v>47</v>
      </c>
      <c r="I255">
        <v>67</v>
      </c>
      <c r="J255">
        <v>42</v>
      </c>
      <c r="K255">
        <v>-395</v>
      </c>
      <c r="L255">
        <v>0</v>
      </c>
      <c r="M255">
        <v>40</v>
      </c>
      <c r="N255">
        <v>50</v>
      </c>
      <c r="O255">
        <v>90</v>
      </c>
      <c r="P255">
        <v>4</v>
      </c>
      <c r="Q255" s="1">
        <v>40725</v>
      </c>
      <c r="R255" t="s">
        <v>28</v>
      </c>
      <c r="S255" t="s">
        <v>41</v>
      </c>
      <c r="T255" t="s">
        <v>25</v>
      </c>
    </row>
    <row r="256" spans="1:20" x14ac:dyDescent="0.25">
      <c r="A256">
        <v>225</v>
      </c>
      <c r="B256" t="s">
        <v>52</v>
      </c>
      <c r="C256" t="s">
        <v>46</v>
      </c>
      <c r="D256" t="s">
        <v>22</v>
      </c>
      <c r="E256">
        <v>-4</v>
      </c>
      <c r="F256">
        <v>76</v>
      </c>
      <c r="G256">
        <v>140</v>
      </c>
      <c r="H256">
        <v>55</v>
      </c>
      <c r="I256">
        <v>79</v>
      </c>
      <c r="J256">
        <v>49</v>
      </c>
      <c r="K256">
        <v>-1053</v>
      </c>
      <c r="L256">
        <v>0</v>
      </c>
      <c r="M256">
        <v>40</v>
      </c>
      <c r="N256">
        <v>60</v>
      </c>
      <c r="O256">
        <v>100</v>
      </c>
      <c r="P256">
        <v>4</v>
      </c>
      <c r="Q256" s="1">
        <v>40878</v>
      </c>
      <c r="R256" t="s">
        <v>28</v>
      </c>
      <c r="S256" t="s">
        <v>41</v>
      </c>
      <c r="T256" t="s">
        <v>25</v>
      </c>
    </row>
    <row r="257" spans="1:20" x14ac:dyDescent="0.25">
      <c r="A257">
        <v>234</v>
      </c>
      <c r="B257" t="s">
        <v>49</v>
      </c>
      <c r="C257" t="s">
        <v>50</v>
      </c>
      <c r="D257" t="s">
        <v>43</v>
      </c>
      <c r="E257">
        <v>19</v>
      </c>
      <c r="F257">
        <v>62</v>
      </c>
      <c r="G257">
        <v>108</v>
      </c>
      <c r="H257">
        <v>46</v>
      </c>
      <c r="I257">
        <v>43</v>
      </c>
      <c r="J257">
        <v>15</v>
      </c>
      <c r="K257">
        <v>415</v>
      </c>
      <c r="L257">
        <v>40</v>
      </c>
      <c r="M257">
        <v>40</v>
      </c>
      <c r="N257">
        <v>70</v>
      </c>
      <c r="O257">
        <v>110</v>
      </c>
      <c r="P257">
        <v>1</v>
      </c>
      <c r="Q257" s="1">
        <v>40391</v>
      </c>
      <c r="R257" t="s">
        <v>23</v>
      </c>
      <c r="S257" t="s">
        <v>44</v>
      </c>
      <c r="T257" t="s">
        <v>25</v>
      </c>
    </row>
    <row r="258" spans="1:20" x14ac:dyDescent="0.25">
      <c r="A258">
        <v>234</v>
      </c>
      <c r="B258" t="s">
        <v>49</v>
      </c>
      <c r="C258" t="s">
        <v>50</v>
      </c>
      <c r="D258" t="s">
        <v>43</v>
      </c>
      <c r="E258">
        <v>49</v>
      </c>
      <c r="F258">
        <v>79</v>
      </c>
      <c r="G258">
        <v>147</v>
      </c>
      <c r="H258">
        <v>59</v>
      </c>
      <c r="I258">
        <v>46</v>
      </c>
      <c r="J258">
        <v>19</v>
      </c>
      <c r="K258">
        <v>411</v>
      </c>
      <c r="L258">
        <v>50</v>
      </c>
      <c r="M258">
        <v>50</v>
      </c>
      <c r="N258">
        <v>80</v>
      </c>
      <c r="O258">
        <v>130</v>
      </c>
      <c r="P258">
        <v>1</v>
      </c>
      <c r="Q258" s="1">
        <v>40848</v>
      </c>
      <c r="R258" t="s">
        <v>23</v>
      </c>
      <c r="S258" t="s">
        <v>44</v>
      </c>
      <c r="T258" t="s">
        <v>25</v>
      </c>
    </row>
    <row r="259" spans="1:20" x14ac:dyDescent="0.25">
      <c r="A259">
        <v>234</v>
      </c>
      <c r="B259" t="s">
        <v>49</v>
      </c>
      <c r="C259" t="s">
        <v>50</v>
      </c>
      <c r="D259" t="s">
        <v>43</v>
      </c>
      <c r="E259">
        <v>43</v>
      </c>
      <c r="F259">
        <v>73</v>
      </c>
      <c r="G259">
        <v>135</v>
      </c>
      <c r="H259">
        <v>54</v>
      </c>
      <c r="I259">
        <v>44</v>
      </c>
      <c r="J259">
        <v>17</v>
      </c>
      <c r="K259">
        <v>424</v>
      </c>
      <c r="L259">
        <v>40</v>
      </c>
      <c r="M259">
        <v>50</v>
      </c>
      <c r="N259">
        <v>70</v>
      </c>
      <c r="O259">
        <v>120</v>
      </c>
      <c r="P259">
        <v>1</v>
      </c>
      <c r="Q259" s="1">
        <v>40878</v>
      </c>
      <c r="R259" t="s">
        <v>23</v>
      </c>
      <c r="S259" t="s">
        <v>44</v>
      </c>
      <c r="T259" t="s">
        <v>25</v>
      </c>
    </row>
    <row r="260" spans="1:20" x14ac:dyDescent="0.25">
      <c r="A260">
        <v>234</v>
      </c>
      <c r="B260" t="s">
        <v>49</v>
      </c>
      <c r="C260" t="s">
        <v>50</v>
      </c>
      <c r="D260" t="s">
        <v>43</v>
      </c>
      <c r="E260">
        <v>19</v>
      </c>
      <c r="F260">
        <v>51</v>
      </c>
      <c r="G260">
        <v>85</v>
      </c>
      <c r="H260">
        <v>34</v>
      </c>
      <c r="I260">
        <v>32</v>
      </c>
      <c r="J260">
        <v>10</v>
      </c>
      <c r="K260">
        <v>428</v>
      </c>
      <c r="L260">
        <v>30</v>
      </c>
      <c r="M260">
        <v>30</v>
      </c>
      <c r="N260">
        <v>50</v>
      </c>
      <c r="O260">
        <v>80</v>
      </c>
      <c r="P260">
        <v>2</v>
      </c>
      <c r="Q260" s="1">
        <v>40391</v>
      </c>
      <c r="R260" t="s">
        <v>23</v>
      </c>
      <c r="S260" t="s">
        <v>24</v>
      </c>
      <c r="T260" t="s">
        <v>25</v>
      </c>
    </row>
    <row r="261" spans="1:20" x14ac:dyDescent="0.25">
      <c r="A261">
        <v>234</v>
      </c>
      <c r="B261" t="s">
        <v>49</v>
      </c>
      <c r="C261" t="s">
        <v>50</v>
      </c>
      <c r="D261" t="s">
        <v>43</v>
      </c>
      <c r="E261">
        <v>33</v>
      </c>
      <c r="F261">
        <v>61</v>
      </c>
      <c r="G261">
        <v>102</v>
      </c>
      <c r="H261">
        <v>42</v>
      </c>
      <c r="I261">
        <v>34</v>
      </c>
      <c r="J261">
        <v>13</v>
      </c>
      <c r="K261">
        <v>384</v>
      </c>
      <c r="L261">
        <v>30</v>
      </c>
      <c r="M261">
        <v>40</v>
      </c>
      <c r="N261">
        <v>60</v>
      </c>
      <c r="O261">
        <v>100</v>
      </c>
      <c r="P261">
        <v>2</v>
      </c>
      <c r="Q261" s="1">
        <v>40664</v>
      </c>
      <c r="R261" t="s">
        <v>23</v>
      </c>
      <c r="S261" t="s">
        <v>24</v>
      </c>
      <c r="T261" t="s">
        <v>25</v>
      </c>
    </row>
    <row r="262" spans="1:20" x14ac:dyDescent="0.25">
      <c r="A262">
        <v>234</v>
      </c>
      <c r="B262" t="s">
        <v>49</v>
      </c>
      <c r="C262" t="s">
        <v>50</v>
      </c>
      <c r="D262" t="s">
        <v>43</v>
      </c>
      <c r="E262">
        <v>26</v>
      </c>
      <c r="F262">
        <v>55</v>
      </c>
      <c r="G262">
        <v>92</v>
      </c>
      <c r="H262">
        <v>38</v>
      </c>
      <c r="I262">
        <v>33</v>
      </c>
      <c r="J262">
        <v>12</v>
      </c>
      <c r="K262">
        <v>414</v>
      </c>
      <c r="L262">
        <v>20</v>
      </c>
      <c r="M262">
        <v>40</v>
      </c>
      <c r="N262">
        <v>50</v>
      </c>
      <c r="O262">
        <v>90</v>
      </c>
      <c r="P262">
        <v>2</v>
      </c>
      <c r="Q262" s="1">
        <v>40695</v>
      </c>
      <c r="R262" t="s">
        <v>23</v>
      </c>
      <c r="S262" t="s">
        <v>24</v>
      </c>
      <c r="T262" t="s">
        <v>25</v>
      </c>
    </row>
    <row r="263" spans="1:20" x14ac:dyDescent="0.25">
      <c r="A263">
        <v>234</v>
      </c>
      <c r="B263" t="s">
        <v>49</v>
      </c>
      <c r="C263" t="s">
        <v>50</v>
      </c>
      <c r="D263" t="s">
        <v>43</v>
      </c>
      <c r="E263">
        <v>25</v>
      </c>
      <c r="F263">
        <v>51</v>
      </c>
      <c r="G263">
        <v>84</v>
      </c>
      <c r="H263">
        <v>34</v>
      </c>
      <c r="I263">
        <v>31</v>
      </c>
      <c r="J263">
        <v>10</v>
      </c>
      <c r="K263">
        <v>432</v>
      </c>
      <c r="L263">
        <v>30</v>
      </c>
      <c r="M263">
        <v>30</v>
      </c>
      <c r="N263">
        <v>50</v>
      </c>
      <c r="O263">
        <v>80</v>
      </c>
      <c r="P263">
        <v>2</v>
      </c>
      <c r="Q263" s="1">
        <v>40725</v>
      </c>
      <c r="R263" t="s">
        <v>23</v>
      </c>
      <c r="S263" t="s">
        <v>24</v>
      </c>
      <c r="T263" t="s">
        <v>25</v>
      </c>
    </row>
    <row r="264" spans="1:20" x14ac:dyDescent="0.25">
      <c r="A264">
        <v>234</v>
      </c>
      <c r="B264" t="s">
        <v>49</v>
      </c>
      <c r="C264" t="s">
        <v>50</v>
      </c>
      <c r="D264" t="s">
        <v>43</v>
      </c>
      <c r="E264">
        <v>47</v>
      </c>
      <c r="F264">
        <v>68</v>
      </c>
      <c r="G264">
        <v>121</v>
      </c>
      <c r="H264">
        <v>46</v>
      </c>
      <c r="I264">
        <v>36</v>
      </c>
      <c r="J264">
        <v>14</v>
      </c>
      <c r="K264">
        <v>424</v>
      </c>
      <c r="L264">
        <v>40</v>
      </c>
      <c r="M264">
        <v>40</v>
      </c>
      <c r="N264">
        <v>70</v>
      </c>
      <c r="O264">
        <v>110</v>
      </c>
      <c r="P264">
        <v>2</v>
      </c>
      <c r="Q264" s="1">
        <v>40848</v>
      </c>
      <c r="R264" t="s">
        <v>23</v>
      </c>
      <c r="S264" t="s">
        <v>24</v>
      </c>
      <c r="T264" t="s">
        <v>25</v>
      </c>
    </row>
    <row r="265" spans="1:20" x14ac:dyDescent="0.25">
      <c r="A265">
        <v>234</v>
      </c>
      <c r="B265" t="s">
        <v>49</v>
      </c>
      <c r="C265" t="s">
        <v>50</v>
      </c>
      <c r="D265" t="s">
        <v>43</v>
      </c>
      <c r="E265">
        <v>-3</v>
      </c>
      <c r="F265">
        <v>74</v>
      </c>
      <c r="G265">
        <v>126</v>
      </c>
      <c r="H265">
        <v>52</v>
      </c>
      <c r="I265">
        <v>77</v>
      </c>
      <c r="J265">
        <v>47</v>
      </c>
      <c r="K265">
        <v>509</v>
      </c>
      <c r="L265">
        <v>20</v>
      </c>
      <c r="M265">
        <v>50</v>
      </c>
      <c r="N265">
        <v>80</v>
      </c>
      <c r="O265">
        <v>130</v>
      </c>
      <c r="P265">
        <v>3</v>
      </c>
      <c r="Q265" s="1">
        <v>40422</v>
      </c>
      <c r="R265" t="s">
        <v>23</v>
      </c>
      <c r="S265" t="s">
        <v>38</v>
      </c>
      <c r="T265" t="s">
        <v>31</v>
      </c>
    </row>
    <row r="266" spans="1:20" x14ac:dyDescent="0.25">
      <c r="A266">
        <v>234</v>
      </c>
      <c r="B266" t="s">
        <v>49</v>
      </c>
      <c r="C266" t="s">
        <v>50</v>
      </c>
      <c r="D266" t="s">
        <v>43</v>
      </c>
      <c r="E266">
        <v>-3</v>
      </c>
      <c r="F266">
        <v>75</v>
      </c>
      <c r="G266">
        <v>127</v>
      </c>
      <c r="H266">
        <v>53</v>
      </c>
      <c r="I266">
        <v>72</v>
      </c>
      <c r="J266">
        <v>48</v>
      </c>
      <c r="K266">
        <v>458</v>
      </c>
      <c r="L266">
        <v>20</v>
      </c>
      <c r="M266">
        <v>50</v>
      </c>
      <c r="N266">
        <v>80</v>
      </c>
      <c r="O266">
        <v>130</v>
      </c>
      <c r="P266">
        <v>3</v>
      </c>
      <c r="Q266" s="1">
        <v>40664</v>
      </c>
      <c r="R266" t="s">
        <v>23</v>
      </c>
      <c r="S266" t="s">
        <v>38</v>
      </c>
      <c r="T266" t="s">
        <v>31</v>
      </c>
    </row>
    <row r="267" spans="1:20" x14ac:dyDescent="0.25">
      <c r="A267">
        <v>234</v>
      </c>
      <c r="B267" t="s">
        <v>49</v>
      </c>
      <c r="C267" t="s">
        <v>50</v>
      </c>
      <c r="D267" t="s">
        <v>43</v>
      </c>
      <c r="E267">
        <v>-8</v>
      </c>
      <c r="F267">
        <v>63</v>
      </c>
      <c r="G267">
        <v>106</v>
      </c>
      <c r="H267">
        <v>44</v>
      </c>
      <c r="I267">
        <v>64</v>
      </c>
      <c r="J267">
        <v>40</v>
      </c>
      <c r="K267">
        <v>496</v>
      </c>
      <c r="L267">
        <v>20</v>
      </c>
      <c r="M267">
        <v>40</v>
      </c>
      <c r="N267">
        <v>70</v>
      </c>
      <c r="O267">
        <v>110</v>
      </c>
      <c r="P267">
        <v>3</v>
      </c>
      <c r="Q267" s="1">
        <v>40695</v>
      </c>
      <c r="R267" t="s">
        <v>23</v>
      </c>
      <c r="S267" t="s">
        <v>38</v>
      </c>
      <c r="T267" t="s">
        <v>31</v>
      </c>
    </row>
    <row r="268" spans="1:20" x14ac:dyDescent="0.25">
      <c r="A268">
        <v>234</v>
      </c>
      <c r="B268" t="s">
        <v>49</v>
      </c>
      <c r="C268" t="s">
        <v>50</v>
      </c>
      <c r="D268" t="s">
        <v>43</v>
      </c>
      <c r="E268">
        <v>-7</v>
      </c>
      <c r="F268">
        <v>71</v>
      </c>
      <c r="G268">
        <v>130</v>
      </c>
      <c r="H268">
        <v>51</v>
      </c>
      <c r="I268">
        <v>76</v>
      </c>
      <c r="J268">
        <v>46</v>
      </c>
      <c r="K268">
        <v>503</v>
      </c>
      <c r="L268">
        <v>30</v>
      </c>
      <c r="M268">
        <v>40</v>
      </c>
      <c r="N268">
        <v>70</v>
      </c>
      <c r="O268">
        <v>110</v>
      </c>
      <c r="P268">
        <v>3</v>
      </c>
      <c r="Q268" s="1">
        <v>40817</v>
      </c>
      <c r="R268" t="s">
        <v>23</v>
      </c>
      <c r="S268" t="s">
        <v>38</v>
      </c>
      <c r="T268" t="s">
        <v>31</v>
      </c>
    </row>
    <row r="269" spans="1:20" x14ac:dyDescent="0.25">
      <c r="A269">
        <v>234</v>
      </c>
      <c r="B269" t="s">
        <v>49</v>
      </c>
      <c r="C269" t="s">
        <v>50</v>
      </c>
      <c r="D269" t="s">
        <v>43</v>
      </c>
      <c r="E269">
        <v>98</v>
      </c>
      <c r="F269">
        <v>170</v>
      </c>
      <c r="G269">
        <v>340</v>
      </c>
      <c r="H269">
        <v>170</v>
      </c>
      <c r="I269">
        <v>72</v>
      </c>
      <c r="J269">
        <v>47</v>
      </c>
      <c r="K269">
        <v>1073</v>
      </c>
      <c r="L269">
        <v>140</v>
      </c>
      <c r="M269">
        <v>190</v>
      </c>
      <c r="N269">
        <v>210</v>
      </c>
      <c r="O269">
        <v>400</v>
      </c>
      <c r="P269">
        <v>5</v>
      </c>
      <c r="Q269" s="1">
        <v>40210</v>
      </c>
      <c r="R269" t="s">
        <v>28</v>
      </c>
      <c r="S269" t="s">
        <v>29</v>
      </c>
      <c r="T269" t="s">
        <v>25</v>
      </c>
    </row>
    <row r="270" spans="1:20" x14ac:dyDescent="0.25">
      <c r="A270">
        <v>234</v>
      </c>
      <c r="B270" t="s">
        <v>49</v>
      </c>
      <c r="C270" t="s">
        <v>50</v>
      </c>
      <c r="D270" t="s">
        <v>43</v>
      </c>
      <c r="E270">
        <v>154</v>
      </c>
      <c r="F270">
        <v>171</v>
      </c>
      <c r="G270">
        <v>382</v>
      </c>
      <c r="H270">
        <v>170</v>
      </c>
      <c r="I270">
        <v>76</v>
      </c>
      <c r="J270">
        <v>47</v>
      </c>
      <c r="K270">
        <v>1091</v>
      </c>
      <c r="L270">
        <v>140</v>
      </c>
      <c r="M270">
        <v>190</v>
      </c>
      <c r="N270">
        <v>210</v>
      </c>
      <c r="O270">
        <v>400</v>
      </c>
      <c r="P270">
        <v>5</v>
      </c>
      <c r="Q270" s="1">
        <v>40544</v>
      </c>
      <c r="R270" t="s">
        <v>28</v>
      </c>
      <c r="S270" t="s">
        <v>29</v>
      </c>
      <c r="T270" t="s">
        <v>25</v>
      </c>
    </row>
    <row r="271" spans="1:20" x14ac:dyDescent="0.25">
      <c r="A271">
        <v>234</v>
      </c>
      <c r="B271" t="s">
        <v>49</v>
      </c>
      <c r="C271" t="s">
        <v>50</v>
      </c>
      <c r="D271" t="s">
        <v>43</v>
      </c>
      <c r="E271">
        <v>159</v>
      </c>
      <c r="F271">
        <v>182</v>
      </c>
      <c r="G271">
        <v>387</v>
      </c>
      <c r="H271">
        <v>181</v>
      </c>
      <c r="I271">
        <v>75</v>
      </c>
      <c r="J271">
        <v>50</v>
      </c>
      <c r="K271">
        <v>1283</v>
      </c>
      <c r="L271">
        <v>170</v>
      </c>
      <c r="M271">
        <v>230</v>
      </c>
      <c r="N271">
        <v>230</v>
      </c>
      <c r="O271">
        <v>460</v>
      </c>
      <c r="P271">
        <v>5</v>
      </c>
      <c r="Q271" s="1">
        <v>40848</v>
      </c>
      <c r="R271" t="s">
        <v>28</v>
      </c>
      <c r="S271" t="s">
        <v>29</v>
      </c>
      <c r="T271" t="s">
        <v>25</v>
      </c>
    </row>
    <row r="272" spans="1:20" x14ac:dyDescent="0.25">
      <c r="A272">
        <v>234</v>
      </c>
      <c r="B272" t="s">
        <v>49</v>
      </c>
      <c r="C272" t="s">
        <v>50</v>
      </c>
      <c r="D272" t="s">
        <v>43</v>
      </c>
      <c r="E272">
        <v>15</v>
      </c>
      <c r="F272">
        <v>71</v>
      </c>
      <c r="G272">
        <v>129</v>
      </c>
      <c r="H272">
        <v>58</v>
      </c>
      <c r="I272">
        <v>56</v>
      </c>
      <c r="J272">
        <v>22</v>
      </c>
      <c r="K272">
        <v>325</v>
      </c>
      <c r="L272">
        <v>40</v>
      </c>
      <c r="M272">
        <v>60</v>
      </c>
      <c r="N272">
        <v>90</v>
      </c>
      <c r="O272">
        <v>150</v>
      </c>
      <c r="P272">
        <v>6</v>
      </c>
      <c r="Q272" s="1">
        <v>40238</v>
      </c>
      <c r="R272" t="s">
        <v>28</v>
      </c>
      <c r="S272" t="s">
        <v>30</v>
      </c>
      <c r="T272" t="s">
        <v>31</v>
      </c>
    </row>
    <row r="273" spans="1:20" x14ac:dyDescent="0.25">
      <c r="A273">
        <v>234</v>
      </c>
      <c r="B273" t="s">
        <v>49</v>
      </c>
      <c r="C273" t="s">
        <v>50</v>
      </c>
      <c r="D273" t="s">
        <v>43</v>
      </c>
      <c r="E273">
        <v>15</v>
      </c>
      <c r="F273">
        <v>32</v>
      </c>
      <c r="G273">
        <v>53</v>
      </c>
      <c r="H273">
        <v>21</v>
      </c>
      <c r="I273">
        <v>17</v>
      </c>
      <c r="J273">
        <v>5</v>
      </c>
      <c r="K273">
        <v>449</v>
      </c>
      <c r="L273">
        <v>30</v>
      </c>
      <c r="M273">
        <v>10</v>
      </c>
      <c r="N273">
        <v>30</v>
      </c>
      <c r="O273">
        <v>40</v>
      </c>
      <c r="P273">
        <v>8</v>
      </c>
      <c r="Q273" s="1">
        <v>40238</v>
      </c>
      <c r="R273" t="s">
        <v>32</v>
      </c>
      <c r="S273" t="s">
        <v>39</v>
      </c>
      <c r="T273" t="s">
        <v>31</v>
      </c>
    </row>
    <row r="274" spans="1:20" x14ac:dyDescent="0.25">
      <c r="A274">
        <v>234</v>
      </c>
      <c r="B274" t="s">
        <v>49</v>
      </c>
      <c r="C274" t="s">
        <v>50</v>
      </c>
      <c r="D274" t="s">
        <v>43</v>
      </c>
      <c r="E274">
        <v>22</v>
      </c>
      <c r="F274">
        <v>32</v>
      </c>
      <c r="G274">
        <v>56</v>
      </c>
      <c r="H274">
        <v>21</v>
      </c>
      <c r="I274">
        <v>17</v>
      </c>
      <c r="J274">
        <v>5</v>
      </c>
      <c r="K274">
        <v>449</v>
      </c>
      <c r="L274">
        <v>30</v>
      </c>
      <c r="M274">
        <v>10</v>
      </c>
      <c r="N274">
        <v>30</v>
      </c>
      <c r="O274">
        <v>40</v>
      </c>
      <c r="P274">
        <v>8</v>
      </c>
      <c r="Q274" s="1">
        <v>40603</v>
      </c>
      <c r="R274" t="s">
        <v>32</v>
      </c>
      <c r="S274" t="s">
        <v>39</v>
      </c>
      <c r="T274" t="s">
        <v>31</v>
      </c>
    </row>
    <row r="275" spans="1:20" x14ac:dyDescent="0.25">
      <c r="A275">
        <v>234</v>
      </c>
      <c r="B275" t="s">
        <v>49</v>
      </c>
      <c r="C275" t="s">
        <v>50</v>
      </c>
      <c r="D275" t="s">
        <v>43</v>
      </c>
      <c r="E275">
        <v>24</v>
      </c>
      <c r="F275">
        <v>32</v>
      </c>
      <c r="G275">
        <v>56</v>
      </c>
      <c r="H275">
        <v>21</v>
      </c>
      <c r="I275">
        <v>16</v>
      </c>
      <c r="J275">
        <v>5</v>
      </c>
      <c r="K275">
        <v>454</v>
      </c>
      <c r="L275">
        <v>30</v>
      </c>
      <c r="M275">
        <v>10</v>
      </c>
      <c r="N275">
        <v>30</v>
      </c>
      <c r="O275">
        <v>40</v>
      </c>
      <c r="P275">
        <v>8</v>
      </c>
      <c r="Q275" s="1">
        <v>40634</v>
      </c>
      <c r="R275" t="s">
        <v>32</v>
      </c>
      <c r="S275" t="s">
        <v>39</v>
      </c>
      <c r="T275" t="s">
        <v>31</v>
      </c>
    </row>
    <row r="276" spans="1:20" x14ac:dyDescent="0.25">
      <c r="A276">
        <v>234</v>
      </c>
      <c r="B276" t="s">
        <v>49</v>
      </c>
      <c r="C276" t="s">
        <v>50</v>
      </c>
      <c r="D276" t="s">
        <v>43</v>
      </c>
      <c r="E276">
        <v>79</v>
      </c>
      <c r="F276">
        <v>141</v>
      </c>
      <c r="G276">
        <v>235</v>
      </c>
      <c r="H276">
        <v>94</v>
      </c>
      <c r="I276">
        <v>62</v>
      </c>
      <c r="J276">
        <v>31</v>
      </c>
      <c r="K276">
        <v>697</v>
      </c>
      <c r="L276">
        <v>70</v>
      </c>
      <c r="M276">
        <v>80</v>
      </c>
      <c r="N276">
        <v>120</v>
      </c>
      <c r="O276">
        <v>200</v>
      </c>
      <c r="P276">
        <v>11</v>
      </c>
      <c r="Q276" s="1">
        <v>40299</v>
      </c>
      <c r="R276" t="s">
        <v>26</v>
      </c>
      <c r="S276" t="s">
        <v>35</v>
      </c>
      <c r="T276" t="s">
        <v>25</v>
      </c>
    </row>
    <row r="277" spans="1:20" x14ac:dyDescent="0.25">
      <c r="A277">
        <v>234</v>
      </c>
      <c r="B277" t="s">
        <v>49</v>
      </c>
      <c r="C277" t="s">
        <v>50</v>
      </c>
      <c r="D277" t="s">
        <v>43</v>
      </c>
      <c r="E277">
        <v>103</v>
      </c>
      <c r="F277">
        <v>172</v>
      </c>
      <c r="G277">
        <v>286</v>
      </c>
      <c r="H277">
        <v>114</v>
      </c>
      <c r="I277">
        <v>69</v>
      </c>
      <c r="J277">
        <v>37</v>
      </c>
      <c r="K277">
        <v>810</v>
      </c>
      <c r="L277">
        <v>100</v>
      </c>
      <c r="M277">
        <v>90</v>
      </c>
      <c r="N277">
        <v>160</v>
      </c>
      <c r="O277">
        <v>250</v>
      </c>
      <c r="P277">
        <v>11</v>
      </c>
      <c r="Q277" s="1">
        <v>40391</v>
      </c>
      <c r="R277" t="s">
        <v>26</v>
      </c>
      <c r="S277" t="s">
        <v>35</v>
      </c>
      <c r="T277" t="s">
        <v>25</v>
      </c>
    </row>
    <row r="278" spans="1:20" x14ac:dyDescent="0.25">
      <c r="A278">
        <v>234</v>
      </c>
      <c r="B278" t="s">
        <v>49</v>
      </c>
      <c r="C278" t="s">
        <v>50</v>
      </c>
      <c r="D278" t="s">
        <v>43</v>
      </c>
      <c r="E278">
        <v>65</v>
      </c>
      <c r="F278">
        <v>123</v>
      </c>
      <c r="G278">
        <v>205</v>
      </c>
      <c r="H278">
        <v>82</v>
      </c>
      <c r="I278">
        <v>58</v>
      </c>
      <c r="J278">
        <v>27</v>
      </c>
      <c r="K278">
        <v>788</v>
      </c>
      <c r="L278">
        <v>60</v>
      </c>
      <c r="M278">
        <v>50</v>
      </c>
      <c r="N278">
        <v>90</v>
      </c>
      <c r="O278">
        <v>140</v>
      </c>
      <c r="P278">
        <v>11</v>
      </c>
      <c r="Q278" s="1">
        <v>40452</v>
      </c>
      <c r="R278" t="s">
        <v>26</v>
      </c>
      <c r="S278" t="s">
        <v>35</v>
      </c>
      <c r="T278" t="s">
        <v>25</v>
      </c>
    </row>
    <row r="279" spans="1:20" x14ac:dyDescent="0.25">
      <c r="A279">
        <v>234</v>
      </c>
      <c r="B279" t="s">
        <v>49</v>
      </c>
      <c r="C279" t="s">
        <v>50</v>
      </c>
      <c r="D279" t="s">
        <v>43</v>
      </c>
      <c r="E279">
        <v>144</v>
      </c>
      <c r="F279">
        <v>155</v>
      </c>
      <c r="G279">
        <v>285</v>
      </c>
      <c r="H279">
        <v>112</v>
      </c>
      <c r="I279">
        <v>58</v>
      </c>
      <c r="J279">
        <v>34</v>
      </c>
      <c r="K279">
        <v>502</v>
      </c>
      <c r="L279">
        <v>90</v>
      </c>
      <c r="M279">
        <v>90</v>
      </c>
      <c r="N279">
        <v>140</v>
      </c>
      <c r="O279">
        <v>230</v>
      </c>
      <c r="P279">
        <v>12</v>
      </c>
      <c r="Q279" s="1">
        <v>40634</v>
      </c>
      <c r="R279" t="s">
        <v>26</v>
      </c>
      <c r="S279" t="s">
        <v>40</v>
      </c>
      <c r="T279" t="s">
        <v>25</v>
      </c>
    </row>
    <row r="280" spans="1:20" x14ac:dyDescent="0.25">
      <c r="A280">
        <v>234</v>
      </c>
      <c r="B280" t="s">
        <v>49</v>
      </c>
      <c r="C280" t="s">
        <v>50</v>
      </c>
      <c r="D280" t="s">
        <v>43</v>
      </c>
      <c r="E280">
        <v>120</v>
      </c>
      <c r="F280">
        <v>134</v>
      </c>
      <c r="G280">
        <v>245</v>
      </c>
      <c r="H280">
        <v>96</v>
      </c>
      <c r="I280">
        <v>53</v>
      </c>
      <c r="J280">
        <v>29</v>
      </c>
      <c r="K280">
        <v>666</v>
      </c>
      <c r="L280">
        <v>80</v>
      </c>
      <c r="M280">
        <v>80</v>
      </c>
      <c r="N280">
        <v>120</v>
      </c>
      <c r="O280">
        <v>200</v>
      </c>
      <c r="P280">
        <v>12</v>
      </c>
      <c r="Q280" s="1">
        <v>40787</v>
      </c>
      <c r="R280" t="s">
        <v>26</v>
      </c>
      <c r="S280" t="s">
        <v>40</v>
      </c>
      <c r="T280" t="s">
        <v>25</v>
      </c>
    </row>
    <row r="281" spans="1:20" x14ac:dyDescent="0.25">
      <c r="A281">
        <v>239</v>
      </c>
      <c r="B281" t="s">
        <v>53</v>
      </c>
      <c r="C281" t="s">
        <v>21</v>
      </c>
      <c r="D281" t="s">
        <v>43</v>
      </c>
      <c r="E281">
        <v>52</v>
      </c>
      <c r="F281">
        <v>77</v>
      </c>
      <c r="G281">
        <v>130</v>
      </c>
      <c r="H281">
        <v>53</v>
      </c>
      <c r="I281">
        <v>25</v>
      </c>
      <c r="J281">
        <v>14</v>
      </c>
      <c r="K281">
        <v>803</v>
      </c>
      <c r="L281">
        <v>70</v>
      </c>
      <c r="M281">
        <v>50</v>
      </c>
      <c r="N281">
        <v>90</v>
      </c>
      <c r="O281">
        <v>140</v>
      </c>
      <c r="P281">
        <v>13</v>
      </c>
      <c r="Q281" s="1">
        <v>40299</v>
      </c>
      <c r="R281" t="s">
        <v>26</v>
      </c>
      <c r="S281" t="s">
        <v>27</v>
      </c>
      <c r="T281" t="s">
        <v>25</v>
      </c>
    </row>
    <row r="282" spans="1:20" x14ac:dyDescent="0.25">
      <c r="A282">
        <v>239</v>
      </c>
      <c r="B282" t="s">
        <v>53</v>
      </c>
      <c r="C282" t="s">
        <v>21</v>
      </c>
      <c r="D282" t="s">
        <v>43</v>
      </c>
      <c r="E282">
        <v>44</v>
      </c>
      <c r="F282">
        <v>48</v>
      </c>
      <c r="G282">
        <v>91</v>
      </c>
      <c r="H282">
        <v>33</v>
      </c>
      <c r="I282">
        <v>21</v>
      </c>
      <c r="J282">
        <v>9</v>
      </c>
      <c r="K282">
        <v>777</v>
      </c>
      <c r="L282">
        <v>40</v>
      </c>
      <c r="M282">
        <v>30</v>
      </c>
      <c r="N282">
        <v>50</v>
      </c>
      <c r="O282">
        <v>80</v>
      </c>
      <c r="P282">
        <v>13</v>
      </c>
      <c r="Q282" s="1">
        <v>40544</v>
      </c>
      <c r="R282" t="s">
        <v>26</v>
      </c>
      <c r="S282" t="s">
        <v>27</v>
      </c>
      <c r="T282" t="s">
        <v>25</v>
      </c>
    </row>
    <row r="283" spans="1:20" x14ac:dyDescent="0.25">
      <c r="A283">
        <v>239</v>
      </c>
      <c r="B283" t="s">
        <v>53</v>
      </c>
      <c r="C283" t="s">
        <v>21</v>
      </c>
      <c r="D283" t="s">
        <v>43</v>
      </c>
      <c r="E283">
        <v>80</v>
      </c>
      <c r="F283">
        <v>85</v>
      </c>
      <c r="G283">
        <v>143</v>
      </c>
      <c r="H283">
        <v>59</v>
      </c>
      <c r="I283">
        <v>25</v>
      </c>
      <c r="J283">
        <v>16</v>
      </c>
      <c r="K283">
        <v>842</v>
      </c>
      <c r="L283">
        <v>70</v>
      </c>
      <c r="M283">
        <v>60</v>
      </c>
      <c r="N283">
        <v>90</v>
      </c>
      <c r="O283">
        <v>150</v>
      </c>
      <c r="P283">
        <v>13</v>
      </c>
      <c r="Q283" s="1">
        <v>40695</v>
      </c>
      <c r="R283" t="s">
        <v>26</v>
      </c>
      <c r="S283" t="s">
        <v>27</v>
      </c>
      <c r="T283" t="s">
        <v>25</v>
      </c>
    </row>
    <row r="284" spans="1:20" x14ac:dyDescent="0.25">
      <c r="A284">
        <v>239</v>
      </c>
      <c r="B284" t="s">
        <v>53</v>
      </c>
      <c r="C284" t="s">
        <v>21</v>
      </c>
      <c r="D284" t="s">
        <v>43</v>
      </c>
      <c r="E284">
        <v>80</v>
      </c>
      <c r="F284">
        <v>85</v>
      </c>
      <c r="G284">
        <v>143</v>
      </c>
      <c r="H284">
        <v>59</v>
      </c>
      <c r="I284">
        <v>25</v>
      </c>
      <c r="J284">
        <v>16</v>
      </c>
      <c r="K284">
        <v>870</v>
      </c>
      <c r="L284">
        <v>70</v>
      </c>
      <c r="M284">
        <v>60</v>
      </c>
      <c r="N284">
        <v>90</v>
      </c>
      <c r="O284">
        <v>150</v>
      </c>
      <c r="P284">
        <v>13</v>
      </c>
      <c r="Q284" s="1">
        <v>40725</v>
      </c>
      <c r="R284" t="s">
        <v>26</v>
      </c>
      <c r="S284" t="s">
        <v>27</v>
      </c>
      <c r="T284" t="s">
        <v>25</v>
      </c>
    </row>
    <row r="285" spans="1:20" x14ac:dyDescent="0.25">
      <c r="A285">
        <v>239</v>
      </c>
      <c r="B285" t="s">
        <v>53</v>
      </c>
      <c r="C285" t="s">
        <v>21</v>
      </c>
      <c r="D285" t="s">
        <v>43</v>
      </c>
      <c r="E285">
        <v>9</v>
      </c>
      <c r="F285">
        <v>111</v>
      </c>
      <c r="G285">
        <v>190</v>
      </c>
      <c r="H285">
        <v>79</v>
      </c>
      <c r="I285">
        <v>102</v>
      </c>
      <c r="J285">
        <v>72</v>
      </c>
      <c r="K285">
        <v>551</v>
      </c>
      <c r="L285">
        <v>30</v>
      </c>
      <c r="M285">
        <v>70</v>
      </c>
      <c r="N285">
        <v>110</v>
      </c>
      <c r="O285">
        <v>180</v>
      </c>
      <c r="P285">
        <v>5</v>
      </c>
      <c r="Q285" s="1">
        <v>40179</v>
      </c>
      <c r="R285" t="s">
        <v>28</v>
      </c>
      <c r="S285" t="s">
        <v>29</v>
      </c>
      <c r="T285" t="s">
        <v>25</v>
      </c>
    </row>
    <row r="286" spans="1:20" x14ac:dyDescent="0.25">
      <c r="A286">
        <v>239</v>
      </c>
      <c r="B286" t="s">
        <v>53</v>
      </c>
      <c r="C286" t="s">
        <v>21</v>
      </c>
      <c r="D286" t="s">
        <v>43</v>
      </c>
      <c r="E286">
        <v>18</v>
      </c>
      <c r="F286">
        <v>134</v>
      </c>
      <c r="G286">
        <v>230</v>
      </c>
      <c r="H286">
        <v>96</v>
      </c>
      <c r="I286">
        <v>116</v>
      </c>
      <c r="J286">
        <v>87</v>
      </c>
      <c r="K286">
        <v>683</v>
      </c>
      <c r="L286">
        <v>50</v>
      </c>
      <c r="M286">
        <v>80</v>
      </c>
      <c r="N286">
        <v>130</v>
      </c>
      <c r="O286">
        <v>210</v>
      </c>
      <c r="P286">
        <v>5</v>
      </c>
      <c r="Q286" s="1">
        <v>40452</v>
      </c>
      <c r="R286" t="s">
        <v>28</v>
      </c>
      <c r="S286" t="s">
        <v>29</v>
      </c>
      <c r="T286" t="s">
        <v>25</v>
      </c>
    </row>
    <row r="287" spans="1:20" x14ac:dyDescent="0.25">
      <c r="A287">
        <v>239</v>
      </c>
      <c r="B287" t="s">
        <v>53</v>
      </c>
      <c r="C287" t="s">
        <v>21</v>
      </c>
      <c r="D287" t="s">
        <v>43</v>
      </c>
      <c r="E287">
        <v>14</v>
      </c>
      <c r="F287">
        <v>111</v>
      </c>
      <c r="G287">
        <v>213</v>
      </c>
      <c r="H287">
        <v>79</v>
      </c>
      <c r="I287">
        <v>107</v>
      </c>
      <c r="J287">
        <v>72</v>
      </c>
      <c r="K287">
        <v>551</v>
      </c>
      <c r="L287">
        <v>30</v>
      </c>
      <c r="M287">
        <v>70</v>
      </c>
      <c r="N287">
        <v>110</v>
      </c>
      <c r="O287">
        <v>180</v>
      </c>
      <c r="P287">
        <v>5</v>
      </c>
      <c r="Q287" s="1">
        <v>40544</v>
      </c>
      <c r="R287" t="s">
        <v>28</v>
      </c>
      <c r="S287" t="s">
        <v>29</v>
      </c>
      <c r="T287" t="s">
        <v>25</v>
      </c>
    </row>
    <row r="288" spans="1:20" x14ac:dyDescent="0.25">
      <c r="A288">
        <v>239</v>
      </c>
      <c r="B288" t="s">
        <v>53</v>
      </c>
      <c r="C288" t="s">
        <v>21</v>
      </c>
      <c r="D288" t="s">
        <v>43</v>
      </c>
      <c r="E288">
        <v>44</v>
      </c>
      <c r="F288">
        <v>173</v>
      </c>
      <c r="G288">
        <v>294</v>
      </c>
      <c r="H288">
        <v>124</v>
      </c>
      <c r="I288">
        <v>131</v>
      </c>
      <c r="J288">
        <v>112</v>
      </c>
      <c r="K288">
        <v>717</v>
      </c>
      <c r="L288">
        <v>60</v>
      </c>
      <c r="M288">
        <v>110</v>
      </c>
      <c r="N288">
        <v>180</v>
      </c>
      <c r="O288">
        <v>290</v>
      </c>
      <c r="P288">
        <v>5</v>
      </c>
      <c r="Q288" s="1">
        <v>40725</v>
      </c>
      <c r="R288" t="s">
        <v>28</v>
      </c>
      <c r="S288" t="s">
        <v>29</v>
      </c>
      <c r="T288" t="s">
        <v>25</v>
      </c>
    </row>
    <row r="289" spans="1:20" x14ac:dyDescent="0.25">
      <c r="A289">
        <v>239</v>
      </c>
      <c r="B289" t="s">
        <v>53</v>
      </c>
      <c r="C289" t="s">
        <v>21</v>
      </c>
      <c r="D289" t="s">
        <v>43</v>
      </c>
      <c r="E289">
        <v>60</v>
      </c>
      <c r="F289">
        <v>116</v>
      </c>
      <c r="G289">
        <v>202</v>
      </c>
      <c r="H289">
        <v>86</v>
      </c>
      <c r="I289">
        <v>56</v>
      </c>
      <c r="J289">
        <v>28</v>
      </c>
      <c r="K289">
        <v>547</v>
      </c>
      <c r="L289">
        <v>90</v>
      </c>
      <c r="M289">
        <v>70</v>
      </c>
      <c r="N289">
        <v>110</v>
      </c>
      <c r="O289">
        <v>180</v>
      </c>
      <c r="P289">
        <v>6</v>
      </c>
      <c r="Q289" s="1">
        <v>40452</v>
      </c>
      <c r="R289" t="s">
        <v>28</v>
      </c>
      <c r="S289" t="s">
        <v>30</v>
      </c>
      <c r="T289" t="s">
        <v>31</v>
      </c>
    </row>
    <row r="290" spans="1:20" x14ac:dyDescent="0.25">
      <c r="A290">
        <v>239</v>
      </c>
      <c r="B290" t="s">
        <v>53</v>
      </c>
      <c r="C290" t="s">
        <v>21</v>
      </c>
      <c r="D290" t="s">
        <v>43</v>
      </c>
      <c r="E290">
        <v>48</v>
      </c>
      <c r="F290">
        <v>62</v>
      </c>
      <c r="G290">
        <v>109</v>
      </c>
      <c r="H290">
        <v>48</v>
      </c>
      <c r="I290">
        <v>25</v>
      </c>
      <c r="J290">
        <v>15</v>
      </c>
      <c r="K290">
        <v>593</v>
      </c>
      <c r="L290">
        <v>30</v>
      </c>
      <c r="M290">
        <v>30</v>
      </c>
      <c r="N290">
        <v>50</v>
      </c>
      <c r="O290">
        <v>80</v>
      </c>
      <c r="P290">
        <v>8</v>
      </c>
      <c r="Q290" s="1">
        <v>40695</v>
      </c>
      <c r="R290" t="s">
        <v>32</v>
      </c>
      <c r="S290" t="s">
        <v>39</v>
      </c>
      <c r="T290" t="s">
        <v>31</v>
      </c>
    </row>
    <row r="291" spans="1:20" x14ac:dyDescent="0.25">
      <c r="A291">
        <v>239</v>
      </c>
      <c r="B291" t="s">
        <v>53</v>
      </c>
      <c r="C291" t="s">
        <v>21</v>
      </c>
      <c r="D291" t="s">
        <v>43</v>
      </c>
      <c r="E291">
        <v>13</v>
      </c>
      <c r="F291">
        <v>66</v>
      </c>
      <c r="G291">
        <v>120</v>
      </c>
      <c r="H291">
        <v>54</v>
      </c>
      <c r="I291">
        <v>53</v>
      </c>
      <c r="J291">
        <v>20</v>
      </c>
      <c r="K291">
        <v>312</v>
      </c>
      <c r="L291">
        <v>20</v>
      </c>
      <c r="M291">
        <v>40</v>
      </c>
      <c r="N291">
        <v>50</v>
      </c>
      <c r="O291">
        <v>90</v>
      </c>
      <c r="P291">
        <v>9</v>
      </c>
      <c r="Q291" s="1">
        <v>40179</v>
      </c>
      <c r="R291" t="s">
        <v>32</v>
      </c>
      <c r="S291" t="s">
        <v>33</v>
      </c>
      <c r="T291" t="s">
        <v>31</v>
      </c>
    </row>
    <row r="292" spans="1:20" x14ac:dyDescent="0.25">
      <c r="A292">
        <v>239</v>
      </c>
      <c r="B292" t="s">
        <v>53</v>
      </c>
      <c r="C292" t="s">
        <v>21</v>
      </c>
      <c r="D292" t="s">
        <v>43</v>
      </c>
      <c r="E292">
        <v>47</v>
      </c>
      <c r="F292">
        <v>92</v>
      </c>
      <c r="G292">
        <v>170</v>
      </c>
      <c r="H292">
        <v>78</v>
      </c>
      <c r="I292">
        <v>45</v>
      </c>
      <c r="J292">
        <v>24</v>
      </c>
      <c r="K292">
        <v>995</v>
      </c>
      <c r="L292">
        <v>50</v>
      </c>
      <c r="M292">
        <v>50</v>
      </c>
      <c r="N292">
        <v>80</v>
      </c>
      <c r="O292">
        <v>130</v>
      </c>
      <c r="P292">
        <v>10</v>
      </c>
      <c r="Q292" s="1">
        <v>40299</v>
      </c>
      <c r="R292" t="s">
        <v>32</v>
      </c>
      <c r="S292" t="s">
        <v>34</v>
      </c>
      <c r="T292" t="s">
        <v>31</v>
      </c>
    </row>
    <row r="293" spans="1:20" x14ac:dyDescent="0.25">
      <c r="A293">
        <v>239</v>
      </c>
      <c r="B293" t="s">
        <v>53</v>
      </c>
      <c r="C293" t="s">
        <v>21</v>
      </c>
      <c r="D293" t="s">
        <v>43</v>
      </c>
      <c r="E293">
        <v>76</v>
      </c>
      <c r="F293">
        <v>103</v>
      </c>
      <c r="G293">
        <v>187</v>
      </c>
      <c r="H293">
        <v>86</v>
      </c>
      <c r="I293">
        <v>45</v>
      </c>
      <c r="J293">
        <v>26</v>
      </c>
      <c r="K293">
        <v>1081</v>
      </c>
      <c r="L293">
        <v>50</v>
      </c>
      <c r="M293">
        <v>60</v>
      </c>
      <c r="N293">
        <v>80</v>
      </c>
      <c r="O293">
        <v>140</v>
      </c>
      <c r="P293">
        <v>10</v>
      </c>
      <c r="Q293" s="1">
        <v>40725</v>
      </c>
      <c r="R293" t="s">
        <v>32</v>
      </c>
      <c r="S293" t="s">
        <v>34</v>
      </c>
      <c r="T293" t="s">
        <v>31</v>
      </c>
    </row>
    <row r="294" spans="1:20" x14ac:dyDescent="0.25">
      <c r="A294">
        <v>239</v>
      </c>
      <c r="B294" t="s">
        <v>53</v>
      </c>
      <c r="C294" t="s">
        <v>21</v>
      </c>
      <c r="D294" t="s">
        <v>43</v>
      </c>
      <c r="E294">
        <v>44</v>
      </c>
      <c r="F294">
        <v>48</v>
      </c>
      <c r="G294">
        <v>90</v>
      </c>
      <c r="H294">
        <v>32</v>
      </c>
      <c r="I294">
        <v>21</v>
      </c>
      <c r="J294">
        <v>8</v>
      </c>
      <c r="K294">
        <v>821</v>
      </c>
      <c r="L294">
        <v>40</v>
      </c>
      <c r="M294">
        <v>30</v>
      </c>
      <c r="N294">
        <v>50</v>
      </c>
      <c r="O294">
        <v>80</v>
      </c>
      <c r="P294">
        <v>11</v>
      </c>
      <c r="Q294" s="1">
        <v>40544</v>
      </c>
      <c r="R294" t="s">
        <v>26</v>
      </c>
      <c r="S294" t="s">
        <v>35</v>
      </c>
      <c r="T294" t="s">
        <v>25</v>
      </c>
    </row>
    <row r="295" spans="1:20" x14ac:dyDescent="0.25">
      <c r="A295">
        <v>239</v>
      </c>
      <c r="B295" t="s">
        <v>53</v>
      </c>
      <c r="C295" t="s">
        <v>21</v>
      </c>
      <c r="D295" t="s">
        <v>43</v>
      </c>
      <c r="E295">
        <v>52</v>
      </c>
      <c r="F295">
        <v>62</v>
      </c>
      <c r="G295">
        <v>104</v>
      </c>
      <c r="H295">
        <v>43</v>
      </c>
      <c r="I295">
        <v>22</v>
      </c>
      <c r="J295">
        <v>12</v>
      </c>
      <c r="K295">
        <v>864</v>
      </c>
      <c r="L295">
        <v>50</v>
      </c>
      <c r="M295">
        <v>40</v>
      </c>
      <c r="N295">
        <v>70</v>
      </c>
      <c r="O295">
        <v>110</v>
      </c>
      <c r="P295">
        <v>11</v>
      </c>
      <c r="Q295" s="1">
        <v>40695</v>
      </c>
      <c r="R295" t="s">
        <v>26</v>
      </c>
      <c r="S295" t="s">
        <v>35</v>
      </c>
      <c r="T295" t="s">
        <v>25</v>
      </c>
    </row>
    <row r="296" spans="1:20" x14ac:dyDescent="0.25">
      <c r="A296">
        <v>253</v>
      </c>
      <c r="B296" t="s">
        <v>36</v>
      </c>
      <c r="C296" t="s">
        <v>37</v>
      </c>
      <c r="D296" t="s">
        <v>22</v>
      </c>
      <c r="E296">
        <v>58</v>
      </c>
      <c r="F296">
        <v>104</v>
      </c>
      <c r="G296">
        <v>175</v>
      </c>
      <c r="H296">
        <v>71</v>
      </c>
      <c r="I296">
        <v>46</v>
      </c>
      <c r="J296">
        <v>22</v>
      </c>
      <c r="K296">
        <v>373</v>
      </c>
      <c r="L296">
        <v>90</v>
      </c>
      <c r="M296">
        <v>80</v>
      </c>
      <c r="N296">
        <v>130</v>
      </c>
      <c r="O296">
        <v>210</v>
      </c>
      <c r="P296">
        <v>2</v>
      </c>
      <c r="Q296" s="1">
        <v>40299</v>
      </c>
      <c r="R296" t="s">
        <v>23</v>
      </c>
      <c r="S296" t="s">
        <v>24</v>
      </c>
      <c r="T296" t="s">
        <v>25</v>
      </c>
    </row>
    <row r="297" spans="1:20" x14ac:dyDescent="0.25">
      <c r="A297">
        <v>253</v>
      </c>
      <c r="B297" t="s">
        <v>36</v>
      </c>
      <c r="C297" t="s">
        <v>37</v>
      </c>
      <c r="D297" t="s">
        <v>22</v>
      </c>
      <c r="E297">
        <v>58</v>
      </c>
      <c r="F297">
        <v>104</v>
      </c>
      <c r="G297">
        <v>176</v>
      </c>
      <c r="H297">
        <v>72</v>
      </c>
      <c r="I297">
        <v>46</v>
      </c>
      <c r="J297">
        <v>23</v>
      </c>
      <c r="K297">
        <v>461</v>
      </c>
      <c r="L297">
        <v>80</v>
      </c>
      <c r="M297">
        <v>80</v>
      </c>
      <c r="N297">
        <v>120</v>
      </c>
      <c r="O297">
        <v>200</v>
      </c>
      <c r="P297">
        <v>2</v>
      </c>
      <c r="Q297" s="1">
        <v>40513</v>
      </c>
      <c r="R297" t="s">
        <v>23</v>
      </c>
      <c r="S297" t="s">
        <v>24</v>
      </c>
      <c r="T297" t="s">
        <v>25</v>
      </c>
    </row>
    <row r="298" spans="1:20" x14ac:dyDescent="0.25">
      <c r="A298">
        <v>253</v>
      </c>
      <c r="B298" t="s">
        <v>36</v>
      </c>
      <c r="C298" t="s">
        <v>37</v>
      </c>
      <c r="D298" t="s">
        <v>22</v>
      </c>
      <c r="E298">
        <v>80</v>
      </c>
      <c r="F298">
        <v>104</v>
      </c>
      <c r="G298">
        <v>173</v>
      </c>
      <c r="H298">
        <v>71</v>
      </c>
      <c r="I298">
        <v>43</v>
      </c>
      <c r="J298">
        <v>22</v>
      </c>
      <c r="K298">
        <v>373</v>
      </c>
      <c r="L298">
        <v>90</v>
      </c>
      <c r="M298">
        <v>80</v>
      </c>
      <c r="N298">
        <v>130</v>
      </c>
      <c r="O298">
        <v>210</v>
      </c>
      <c r="P298">
        <v>2</v>
      </c>
      <c r="Q298" s="1">
        <v>40664</v>
      </c>
      <c r="R298" t="s">
        <v>23</v>
      </c>
      <c r="S298" t="s">
        <v>24</v>
      </c>
      <c r="T298" t="s">
        <v>25</v>
      </c>
    </row>
    <row r="299" spans="1:20" x14ac:dyDescent="0.25">
      <c r="A299">
        <v>253</v>
      </c>
      <c r="B299" t="s">
        <v>36</v>
      </c>
      <c r="C299" t="s">
        <v>37</v>
      </c>
      <c r="D299" t="s">
        <v>22</v>
      </c>
      <c r="E299">
        <v>104</v>
      </c>
      <c r="F299">
        <v>125</v>
      </c>
      <c r="G299">
        <v>209</v>
      </c>
      <c r="H299">
        <v>86</v>
      </c>
      <c r="I299">
        <v>46</v>
      </c>
      <c r="J299">
        <v>27</v>
      </c>
      <c r="K299">
        <v>463</v>
      </c>
      <c r="L299">
        <v>120</v>
      </c>
      <c r="M299">
        <v>100</v>
      </c>
      <c r="N299">
        <v>160</v>
      </c>
      <c r="O299">
        <v>260</v>
      </c>
      <c r="P299">
        <v>2</v>
      </c>
      <c r="Q299" s="1">
        <v>40725</v>
      </c>
      <c r="R299" t="s">
        <v>23</v>
      </c>
      <c r="S299" t="s">
        <v>24</v>
      </c>
      <c r="T299" t="s">
        <v>25</v>
      </c>
    </row>
    <row r="300" spans="1:20" x14ac:dyDescent="0.25">
      <c r="A300">
        <v>253</v>
      </c>
      <c r="B300" t="s">
        <v>36</v>
      </c>
      <c r="C300" t="s">
        <v>37</v>
      </c>
      <c r="D300" t="s">
        <v>22</v>
      </c>
      <c r="E300">
        <v>74</v>
      </c>
      <c r="F300">
        <v>93</v>
      </c>
      <c r="G300">
        <v>166</v>
      </c>
      <c r="H300">
        <v>63</v>
      </c>
      <c r="I300">
        <v>43</v>
      </c>
      <c r="J300">
        <v>20</v>
      </c>
      <c r="K300">
        <v>446</v>
      </c>
      <c r="L300">
        <v>70</v>
      </c>
      <c r="M300">
        <v>70</v>
      </c>
      <c r="N300">
        <v>110</v>
      </c>
      <c r="O300">
        <v>180</v>
      </c>
      <c r="P300">
        <v>2</v>
      </c>
      <c r="Q300" s="1">
        <v>40848</v>
      </c>
      <c r="R300" t="s">
        <v>23</v>
      </c>
      <c r="S300" t="s">
        <v>24</v>
      </c>
      <c r="T300" t="s">
        <v>25</v>
      </c>
    </row>
    <row r="301" spans="1:20" x14ac:dyDescent="0.25">
      <c r="A301">
        <v>253</v>
      </c>
      <c r="B301" t="s">
        <v>36</v>
      </c>
      <c r="C301" t="s">
        <v>37</v>
      </c>
      <c r="D301" t="s">
        <v>22</v>
      </c>
      <c r="E301">
        <v>16</v>
      </c>
      <c r="F301">
        <v>129</v>
      </c>
      <c r="G301">
        <v>221</v>
      </c>
      <c r="H301">
        <v>92</v>
      </c>
      <c r="I301">
        <v>113</v>
      </c>
      <c r="J301">
        <v>83</v>
      </c>
      <c r="K301">
        <v>599</v>
      </c>
      <c r="L301">
        <v>60</v>
      </c>
      <c r="M301">
        <v>110</v>
      </c>
      <c r="N301">
        <v>160</v>
      </c>
      <c r="O301">
        <v>270</v>
      </c>
      <c r="P301">
        <v>3</v>
      </c>
      <c r="Q301" s="1">
        <v>40299</v>
      </c>
      <c r="R301" t="s">
        <v>23</v>
      </c>
      <c r="S301" t="s">
        <v>38</v>
      </c>
      <c r="T301" t="s">
        <v>31</v>
      </c>
    </row>
    <row r="302" spans="1:20" x14ac:dyDescent="0.25">
      <c r="A302">
        <v>253</v>
      </c>
      <c r="B302" t="s">
        <v>36</v>
      </c>
      <c r="C302" t="s">
        <v>37</v>
      </c>
      <c r="D302" t="s">
        <v>22</v>
      </c>
      <c r="E302">
        <v>16</v>
      </c>
      <c r="F302">
        <v>130</v>
      </c>
      <c r="G302">
        <v>224</v>
      </c>
      <c r="H302">
        <v>94</v>
      </c>
      <c r="I302">
        <v>114</v>
      </c>
      <c r="J302">
        <v>85</v>
      </c>
      <c r="K302">
        <v>694</v>
      </c>
      <c r="L302">
        <v>40</v>
      </c>
      <c r="M302">
        <v>110</v>
      </c>
      <c r="N302">
        <v>150</v>
      </c>
      <c r="O302">
        <v>260</v>
      </c>
      <c r="P302">
        <v>3</v>
      </c>
      <c r="Q302" s="1">
        <v>40483</v>
      </c>
      <c r="R302" t="s">
        <v>23</v>
      </c>
      <c r="S302" t="s">
        <v>38</v>
      </c>
      <c r="T302" t="s">
        <v>31</v>
      </c>
    </row>
    <row r="303" spans="1:20" x14ac:dyDescent="0.25">
      <c r="A303">
        <v>253</v>
      </c>
      <c r="B303" t="s">
        <v>36</v>
      </c>
      <c r="C303" t="s">
        <v>37</v>
      </c>
      <c r="D303" t="s">
        <v>22</v>
      </c>
      <c r="E303">
        <v>22</v>
      </c>
      <c r="F303">
        <v>128</v>
      </c>
      <c r="G303">
        <v>234</v>
      </c>
      <c r="H303">
        <v>92</v>
      </c>
      <c r="I303">
        <v>113</v>
      </c>
      <c r="J303">
        <v>83</v>
      </c>
      <c r="K303">
        <v>541</v>
      </c>
      <c r="L303">
        <v>60</v>
      </c>
      <c r="M303">
        <v>110</v>
      </c>
      <c r="N303">
        <v>160</v>
      </c>
      <c r="O303">
        <v>270</v>
      </c>
      <c r="P303">
        <v>3</v>
      </c>
      <c r="Q303" s="1">
        <v>40575</v>
      </c>
      <c r="R303" t="s">
        <v>23</v>
      </c>
      <c r="S303" t="s">
        <v>38</v>
      </c>
      <c r="T303" t="s">
        <v>31</v>
      </c>
    </row>
    <row r="304" spans="1:20" x14ac:dyDescent="0.25">
      <c r="A304">
        <v>253</v>
      </c>
      <c r="B304" t="s">
        <v>36</v>
      </c>
      <c r="C304" t="s">
        <v>37</v>
      </c>
      <c r="D304" t="s">
        <v>22</v>
      </c>
      <c r="E304">
        <v>22</v>
      </c>
      <c r="F304">
        <v>129</v>
      </c>
      <c r="G304">
        <v>219</v>
      </c>
      <c r="H304">
        <v>92</v>
      </c>
      <c r="I304">
        <v>105</v>
      </c>
      <c r="J304">
        <v>83</v>
      </c>
      <c r="K304">
        <v>599</v>
      </c>
      <c r="L304">
        <v>60</v>
      </c>
      <c r="M304">
        <v>110</v>
      </c>
      <c r="N304">
        <v>160</v>
      </c>
      <c r="O304">
        <v>270</v>
      </c>
      <c r="P304">
        <v>3</v>
      </c>
      <c r="Q304" s="1">
        <v>40664</v>
      </c>
      <c r="R304" t="s">
        <v>23</v>
      </c>
      <c r="S304" t="s">
        <v>38</v>
      </c>
      <c r="T304" t="s">
        <v>31</v>
      </c>
    </row>
    <row r="305" spans="1:20" x14ac:dyDescent="0.25">
      <c r="A305">
        <v>253</v>
      </c>
      <c r="B305" t="s">
        <v>36</v>
      </c>
      <c r="C305" t="s">
        <v>37</v>
      </c>
      <c r="D305" t="s">
        <v>22</v>
      </c>
      <c r="E305">
        <v>3</v>
      </c>
      <c r="F305">
        <v>90</v>
      </c>
      <c r="G305">
        <v>155</v>
      </c>
      <c r="H305">
        <v>65</v>
      </c>
      <c r="I305">
        <v>87</v>
      </c>
      <c r="J305">
        <v>58</v>
      </c>
      <c r="K305">
        <v>513</v>
      </c>
      <c r="L305">
        <v>10</v>
      </c>
      <c r="M305">
        <v>40</v>
      </c>
      <c r="N305">
        <v>60</v>
      </c>
      <c r="O305">
        <v>100</v>
      </c>
      <c r="P305">
        <v>13</v>
      </c>
      <c r="Q305" s="1">
        <v>40210</v>
      </c>
      <c r="R305" t="s">
        <v>26</v>
      </c>
      <c r="S305" t="s">
        <v>27</v>
      </c>
      <c r="T305" t="s">
        <v>25</v>
      </c>
    </row>
    <row r="306" spans="1:20" x14ac:dyDescent="0.25">
      <c r="A306">
        <v>253</v>
      </c>
      <c r="B306" t="s">
        <v>36</v>
      </c>
      <c r="C306" t="s">
        <v>37</v>
      </c>
      <c r="D306" t="s">
        <v>22</v>
      </c>
      <c r="E306">
        <v>0</v>
      </c>
      <c r="F306">
        <v>87</v>
      </c>
      <c r="G306">
        <v>150</v>
      </c>
      <c r="H306">
        <v>63</v>
      </c>
      <c r="I306">
        <v>87</v>
      </c>
      <c r="J306">
        <v>57</v>
      </c>
      <c r="K306">
        <v>521</v>
      </c>
      <c r="L306">
        <v>10</v>
      </c>
      <c r="M306">
        <v>40</v>
      </c>
      <c r="N306">
        <v>60</v>
      </c>
      <c r="O306">
        <v>100</v>
      </c>
      <c r="P306">
        <v>13</v>
      </c>
      <c r="Q306" s="1">
        <v>40269</v>
      </c>
      <c r="R306" t="s">
        <v>26</v>
      </c>
      <c r="S306" t="s">
        <v>27</v>
      </c>
      <c r="T306" t="s">
        <v>25</v>
      </c>
    </row>
    <row r="307" spans="1:20" x14ac:dyDescent="0.25">
      <c r="A307">
        <v>253</v>
      </c>
      <c r="B307" t="s">
        <v>36</v>
      </c>
      <c r="C307" t="s">
        <v>37</v>
      </c>
      <c r="D307" t="s">
        <v>22</v>
      </c>
      <c r="E307">
        <v>-5</v>
      </c>
      <c r="F307">
        <v>66</v>
      </c>
      <c r="G307">
        <v>113</v>
      </c>
      <c r="H307">
        <v>47</v>
      </c>
      <c r="I307">
        <v>71</v>
      </c>
      <c r="J307">
        <v>42</v>
      </c>
      <c r="K307">
        <v>622</v>
      </c>
      <c r="L307">
        <v>0</v>
      </c>
      <c r="M307">
        <v>30</v>
      </c>
      <c r="N307">
        <v>40</v>
      </c>
      <c r="O307">
        <v>70</v>
      </c>
      <c r="P307">
        <v>13</v>
      </c>
      <c r="Q307" s="1">
        <v>40360</v>
      </c>
      <c r="R307" t="s">
        <v>26</v>
      </c>
      <c r="S307" t="s">
        <v>27</v>
      </c>
      <c r="T307" t="s">
        <v>25</v>
      </c>
    </row>
    <row r="308" spans="1:20" x14ac:dyDescent="0.25">
      <c r="A308">
        <v>253</v>
      </c>
      <c r="B308" t="s">
        <v>36</v>
      </c>
      <c r="C308" t="s">
        <v>37</v>
      </c>
      <c r="D308" t="s">
        <v>22</v>
      </c>
      <c r="E308">
        <v>-11</v>
      </c>
      <c r="F308">
        <v>61</v>
      </c>
      <c r="G308">
        <v>104</v>
      </c>
      <c r="H308">
        <v>44</v>
      </c>
      <c r="I308">
        <v>64</v>
      </c>
      <c r="J308">
        <v>39</v>
      </c>
      <c r="K308">
        <v>617</v>
      </c>
      <c r="L308">
        <v>10</v>
      </c>
      <c r="M308">
        <v>20</v>
      </c>
      <c r="N308">
        <v>50</v>
      </c>
      <c r="O308">
        <v>70</v>
      </c>
      <c r="P308">
        <v>13</v>
      </c>
      <c r="Q308" s="1">
        <v>40756</v>
      </c>
      <c r="R308" t="s">
        <v>26</v>
      </c>
      <c r="S308" t="s">
        <v>27</v>
      </c>
      <c r="T308" t="s">
        <v>25</v>
      </c>
    </row>
    <row r="309" spans="1:20" x14ac:dyDescent="0.25">
      <c r="A309">
        <v>253</v>
      </c>
      <c r="B309" t="s">
        <v>36</v>
      </c>
      <c r="C309" t="s">
        <v>37</v>
      </c>
      <c r="D309" t="s">
        <v>22</v>
      </c>
      <c r="E309">
        <v>13</v>
      </c>
      <c r="F309">
        <v>66</v>
      </c>
      <c r="G309">
        <v>120</v>
      </c>
      <c r="H309">
        <v>54</v>
      </c>
      <c r="I309">
        <v>53</v>
      </c>
      <c r="J309">
        <v>20</v>
      </c>
      <c r="K309">
        <v>312</v>
      </c>
      <c r="L309">
        <v>20</v>
      </c>
      <c r="M309">
        <v>50</v>
      </c>
      <c r="N309">
        <v>60</v>
      </c>
      <c r="O309">
        <v>110</v>
      </c>
      <c r="P309">
        <v>5</v>
      </c>
      <c r="Q309" s="1">
        <v>40179</v>
      </c>
      <c r="R309" t="s">
        <v>28</v>
      </c>
      <c r="S309" t="s">
        <v>29</v>
      </c>
      <c r="T309" t="s">
        <v>25</v>
      </c>
    </row>
    <row r="310" spans="1:20" x14ac:dyDescent="0.25">
      <c r="A310">
        <v>253</v>
      </c>
      <c r="B310" t="s">
        <v>36</v>
      </c>
      <c r="C310" t="s">
        <v>37</v>
      </c>
      <c r="D310" t="s">
        <v>22</v>
      </c>
      <c r="E310">
        <v>12</v>
      </c>
      <c r="F310">
        <v>65</v>
      </c>
      <c r="G310">
        <v>118</v>
      </c>
      <c r="H310">
        <v>53</v>
      </c>
      <c r="I310">
        <v>53</v>
      </c>
      <c r="J310">
        <v>20</v>
      </c>
      <c r="K310">
        <v>306</v>
      </c>
      <c r="L310">
        <v>20</v>
      </c>
      <c r="M310">
        <v>50</v>
      </c>
      <c r="N310">
        <v>60</v>
      </c>
      <c r="O310">
        <v>110</v>
      </c>
      <c r="P310">
        <v>5</v>
      </c>
      <c r="Q310" s="1">
        <v>40210</v>
      </c>
      <c r="R310" t="s">
        <v>28</v>
      </c>
      <c r="S310" t="s">
        <v>29</v>
      </c>
      <c r="T310" t="s">
        <v>25</v>
      </c>
    </row>
    <row r="311" spans="1:20" x14ac:dyDescent="0.25">
      <c r="A311">
        <v>253</v>
      </c>
      <c r="B311" t="s">
        <v>36</v>
      </c>
      <c r="C311" t="s">
        <v>37</v>
      </c>
      <c r="D311" t="s">
        <v>22</v>
      </c>
      <c r="E311">
        <v>12</v>
      </c>
      <c r="F311">
        <v>66</v>
      </c>
      <c r="G311">
        <v>120</v>
      </c>
      <c r="H311">
        <v>54</v>
      </c>
      <c r="I311">
        <v>54</v>
      </c>
      <c r="J311">
        <v>20</v>
      </c>
      <c r="K311">
        <v>301</v>
      </c>
      <c r="L311">
        <v>20</v>
      </c>
      <c r="M311">
        <v>50</v>
      </c>
      <c r="N311">
        <v>60</v>
      </c>
      <c r="O311">
        <v>110</v>
      </c>
      <c r="P311">
        <v>5</v>
      </c>
      <c r="Q311" s="1">
        <v>40238</v>
      </c>
      <c r="R311" t="s">
        <v>28</v>
      </c>
      <c r="S311" t="s">
        <v>29</v>
      </c>
      <c r="T311" t="s">
        <v>25</v>
      </c>
    </row>
    <row r="312" spans="1:20" x14ac:dyDescent="0.25">
      <c r="A312">
        <v>253</v>
      </c>
      <c r="B312" t="s">
        <v>36</v>
      </c>
      <c r="C312" t="s">
        <v>37</v>
      </c>
      <c r="D312" t="s">
        <v>22</v>
      </c>
      <c r="E312">
        <v>15</v>
      </c>
      <c r="F312">
        <v>70</v>
      </c>
      <c r="G312">
        <v>127</v>
      </c>
      <c r="H312">
        <v>57</v>
      </c>
      <c r="I312">
        <v>55</v>
      </c>
      <c r="J312">
        <v>21</v>
      </c>
      <c r="K312">
        <v>313</v>
      </c>
      <c r="L312">
        <v>30</v>
      </c>
      <c r="M312">
        <v>50</v>
      </c>
      <c r="N312">
        <v>70</v>
      </c>
      <c r="O312">
        <v>120</v>
      </c>
      <c r="P312">
        <v>5</v>
      </c>
      <c r="Q312" s="1">
        <v>40269</v>
      </c>
      <c r="R312" t="s">
        <v>28</v>
      </c>
      <c r="S312" t="s">
        <v>29</v>
      </c>
      <c r="T312" t="s">
        <v>25</v>
      </c>
    </row>
    <row r="313" spans="1:20" x14ac:dyDescent="0.25">
      <c r="A313">
        <v>253</v>
      </c>
      <c r="B313" t="s">
        <v>36</v>
      </c>
      <c r="C313" t="s">
        <v>37</v>
      </c>
      <c r="D313" t="s">
        <v>22</v>
      </c>
      <c r="E313">
        <v>23</v>
      </c>
      <c r="F313">
        <v>82</v>
      </c>
      <c r="G313">
        <v>149</v>
      </c>
      <c r="H313">
        <v>67</v>
      </c>
      <c r="I313">
        <v>59</v>
      </c>
      <c r="J313">
        <v>25</v>
      </c>
      <c r="K313">
        <v>391</v>
      </c>
      <c r="L313">
        <v>30</v>
      </c>
      <c r="M313">
        <v>60</v>
      </c>
      <c r="N313">
        <v>80</v>
      </c>
      <c r="O313">
        <v>140</v>
      </c>
      <c r="P313">
        <v>5</v>
      </c>
      <c r="Q313" s="1">
        <v>40422</v>
      </c>
      <c r="R313" t="s">
        <v>28</v>
      </c>
      <c r="S313" t="s">
        <v>29</v>
      </c>
      <c r="T313" t="s">
        <v>25</v>
      </c>
    </row>
    <row r="314" spans="1:20" x14ac:dyDescent="0.25">
      <c r="A314">
        <v>253</v>
      </c>
      <c r="B314" t="s">
        <v>36</v>
      </c>
      <c r="C314" t="s">
        <v>37</v>
      </c>
      <c r="D314" t="s">
        <v>22</v>
      </c>
      <c r="E314">
        <v>16</v>
      </c>
      <c r="F314">
        <v>70</v>
      </c>
      <c r="G314">
        <v>126</v>
      </c>
      <c r="H314">
        <v>56</v>
      </c>
      <c r="I314">
        <v>54</v>
      </c>
      <c r="J314">
        <v>21</v>
      </c>
      <c r="K314">
        <v>385</v>
      </c>
      <c r="L314">
        <v>50</v>
      </c>
      <c r="M314">
        <v>40</v>
      </c>
      <c r="N314">
        <v>70</v>
      </c>
      <c r="O314">
        <v>110</v>
      </c>
      <c r="P314">
        <v>5</v>
      </c>
      <c r="Q314" s="1">
        <v>40452</v>
      </c>
      <c r="R314" t="s">
        <v>28</v>
      </c>
      <c r="S314" t="s">
        <v>29</v>
      </c>
      <c r="T314" t="s">
        <v>25</v>
      </c>
    </row>
    <row r="315" spans="1:20" x14ac:dyDescent="0.25">
      <c r="A315">
        <v>253</v>
      </c>
      <c r="B315" t="s">
        <v>36</v>
      </c>
      <c r="C315" t="s">
        <v>37</v>
      </c>
      <c r="D315" t="s">
        <v>22</v>
      </c>
      <c r="E315">
        <v>49</v>
      </c>
      <c r="F315">
        <v>96</v>
      </c>
      <c r="G315">
        <v>177</v>
      </c>
      <c r="H315">
        <v>81</v>
      </c>
      <c r="I315">
        <v>47</v>
      </c>
      <c r="J315">
        <v>25</v>
      </c>
      <c r="K315">
        <v>1046</v>
      </c>
      <c r="L315">
        <v>60</v>
      </c>
      <c r="M315">
        <v>70</v>
      </c>
      <c r="N315">
        <v>90</v>
      </c>
      <c r="O315">
        <v>160</v>
      </c>
      <c r="P315">
        <v>6</v>
      </c>
      <c r="Q315" s="1">
        <v>40330</v>
      </c>
      <c r="R315" t="s">
        <v>28</v>
      </c>
      <c r="S315" t="s">
        <v>30</v>
      </c>
      <c r="T315" t="s">
        <v>31</v>
      </c>
    </row>
    <row r="316" spans="1:20" x14ac:dyDescent="0.25">
      <c r="A316">
        <v>253</v>
      </c>
      <c r="B316" t="s">
        <v>36</v>
      </c>
      <c r="C316" t="s">
        <v>37</v>
      </c>
      <c r="D316" t="s">
        <v>22</v>
      </c>
      <c r="E316">
        <v>56</v>
      </c>
      <c r="F316">
        <v>103</v>
      </c>
      <c r="G316">
        <v>189</v>
      </c>
      <c r="H316">
        <v>86</v>
      </c>
      <c r="I316">
        <v>47</v>
      </c>
      <c r="J316">
        <v>26</v>
      </c>
      <c r="K316">
        <v>1081</v>
      </c>
      <c r="L316">
        <v>70</v>
      </c>
      <c r="M316">
        <v>80</v>
      </c>
      <c r="N316">
        <v>100</v>
      </c>
      <c r="O316">
        <v>180</v>
      </c>
      <c r="P316">
        <v>6</v>
      </c>
      <c r="Q316" s="1">
        <v>40360</v>
      </c>
      <c r="R316" t="s">
        <v>28</v>
      </c>
      <c r="S316" t="s">
        <v>30</v>
      </c>
      <c r="T316" t="s">
        <v>31</v>
      </c>
    </row>
    <row r="317" spans="1:20" x14ac:dyDescent="0.25">
      <c r="A317">
        <v>253</v>
      </c>
      <c r="B317" t="s">
        <v>36</v>
      </c>
      <c r="C317" t="s">
        <v>37</v>
      </c>
      <c r="D317" t="s">
        <v>22</v>
      </c>
      <c r="E317">
        <v>48</v>
      </c>
      <c r="F317">
        <v>94</v>
      </c>
      <c r="G317">
        <v>174</v>
      </c>
      <c r="H317">
        <v>80</v>
      </c>
      <c r="I317">
        <v>46</v>
      </c>
      <c r="J317">
        <v>24</v>
      </c>
      <c r="K317">
        <v>1055</v>
      </c>
      <c r="L317">
        <v>80</v>
      </c>
      <c r="M317">
        <v>60</v>
      </c>
      <c r="N317">
        <v>90</v>
      </c>
      <c r="O317">
        <v>150</v>
      </c>
      <c r="P317">
        <v>6</v>
      </c>
      <c r="Q317" s="1">
        <v>40452</v>
      </c>
      <c r="R317" t="s">
        <v>28</v>
      </c>
      <c r="S317" t="s">
        <v>30</v>
      </c>
      <c r="T317" t="s">
        <v>31</v>
      </c>
    </row>
    <row r="318" spans="1:20" x14ac:dyDescent="0.25">
      <c r="A318">
        <v>253</v>
      </c>
      <c r="B318" t="s">
        <v>36</v>
      </c>
      <c r="C318" t="s">
        <v>37</v>
      </c>
      <c r="D318" t="s">
        <v>22</v>
      </c>
      <c r="E318">
        <v>51</v>
      </c>
      <c r="F318">
        <v>96</v>
      </c>
      <c r="G318">
        <v>176</v>
      </c>
      <c r="H318">
        <v>80</v>
      </c>
      <c r="I318">
        <v>45</v>
      </c>
      <c r="J318">
        <v>24</v>
      </c>
      <c r="K318">
        <v>1079</v>
      </c>
      <c r="L318">
        <v>60</v>
      </c>
      <c r="M318">
        <v>70</v>
      </c>
      <c r="N318">
        <v>100</v>
      </c>
      <c r="O318">
        <v>170</v>
      </c>
      <c r="P318">
        <v>6</v>
      </c>
      <c r="Q318" s="1">
        <v>40513</v>
      </c>
      <c r="R318" t="s">
        <v>28</v>
      </c>
      <c r="S318" t="s">
        <v>30</v>
      </c>
      <c r="T318" t="s">
        <v>31</v>
      </c>
    </row>
    <row r="319" spans="1:20" x14ac:dyDescent="0.25">
      <c r="A319">
        <v>253</v>
      </c>
      <c r="B319" t="s">
        <v>36</v>
      </c>
      <c r="C319" t="s">
        <v>37</v>
      </c>
      <c r="D319" t="s">
        <v>22</v>
      </c>
      <c r="E319">
        <v>106</v>
      </c>
      <c r="F319">
        <v>176</v>
      </c>
      <c r="G319">
        <v>292</v>
      </c>
      <c r="H319">
        <v>116</v>
      </c>
      <c r="I319">
        <v>70</v>
      </c>
      <c r="J319">
        <v>38</v>
      </c>
      <c r="K319">
        <v>962</v>
      </c>
      <c r="L319">
        <v>110</v>
      </c>
      <c r="M319">
        <v>90</v>
      </c>
      <c r="N319">
        <v>160</v>
      </c>
      <c r="O319">
        <v>250</v>
      </c>
      <c r="P319">
        <v>8</v>
      </c>
      <c r="Q319" s="1">
        <v>40269</v>
      </c>
      <c r="R319" t="s">
        <v>32</v>
      </c>
      <c r="S319" t="s">
        <v>39</v>
      </c>
      <c r="T319" t="s">
        <v>31</v>
      </c>
    </row>
    <row r="320" spans="1:20" x14ac:dyDescent="0.25">
      <c r="A320">
        <v>253</v>
      </c>
      <c r="B320" t="s">
        <v>36</v>
      </c>
      <c r="C320" t="s">
        <v>37</v>
      </c>
      <c r="D320" t="s">
        <v>22</v>
      </c>
      <c r="E320">
        <v>91</v>
      </c>
      <c r="F320">
        <v>155</v>
      </c>
      <c r="G320">
        <v>258</v>
      </c>
      <c r="H320">
        <v>103</v>
      </c>
      <c r="I320">
        <v>64</v>
      </c>
      <c r="J320">
        <v>33</v>
      </c>
      <c r="K320">
        <v>1130</v>
      </c>
      <c r="L320">
        <v>100</v>
      </c>
      <c r="M320">
        <v>80</v>
      </c>
      <c r="N320">
        <v>140</v>
      </c>
      <c r="O320">
        <v>220</v>
      </c>
      <c r="P320">
        <v>8</v>
      </c>
      <c r="Q320" s="1">
        <v>40422</v>
      </c>
      <c r="R320" t="s">
        <v>32</v>
      </c>
      <c r="S320" t="s">
        <v>39</v>
      </c>
      <c r="T320" t="s">
        <v>31</v>
      </c>
    </row>
    <row r="321" spans="1:20" x14ac:dyDescent="0.25">
      <c r="A321">
        <v>253</v>
      </c>
      <c r="B321" t="s">
        <v>36</v>
      </c>
      <c r="C321" t="s">
        <v>37</v>
      </c>
      <c r="D321" t="s">
        <v>22</v>
      </c>
      <c r="E321">
        <v>109</v>
      </c>
      <c r="F321">
        <v>140</v>
      </c>
      <c r="G321">
        <v>230</v>
      </c>
      <c r="H321">
        <v>92</v>
      </c>
      <c r="I321">
        <v>57</v>
      </c>
      <c r="J321">
        <v>30</v>
      </c>
      <c r="K321">
        <v>1102</v>
      </c>
      <c r="L321">
        <v>90</v>
      </c>
      <c r="M321">
        <v>70</v>
      </c>
      <c r="N321">
        <v>130</v>
      </c>
      <c r="O321">
        <v>200</v>
      </c>
      <c r="P321">
        <v>8</v>
      </c>
      <c r="Q321" s="1">
        <v>40695</v>
      </c>
      <c r="R321" t="s">
        <v>32</v>
      </c>
      <c r="S321" t="s">
        <v>39</v>
      </c>
      <c r="T321" t="s">
        <v>31</v>
      </c>
    </row>
    <row r="322" spans="1:20" x14ac:dyDescent="0.25">
      <c r="A322">
        <v>253</v>
      </c>
      <c r="B322" t="s">
        <v>36</v>
      </c>
      <c r="C322" t="s">
        <v>37</v>
      </c>
      <c r="D322" t="s">
        <v>22</v>
      </c>
      <c r="E322">
        <v>104</v>
      </c>
      <c r="F322">
        <v>135</v>
      </c>
      <c r="G322">
        <v>223</v>
      </c>
      <c r="H322">
        <v>90</v>
      </c>
      <c r="I322">
        <v>56</v>
      </c>
      <c r="J322">
        <v>29</v>
      </c>
      <c r="K322">
        <v>1139</v>
      </c>
      <c r="L322">
        <v>80</v>
      </c>
      <c r="M322">
        <v>70</v>
      </c>
      <c r="N322">
        <v>120</v>
      </c>
      <c r="O322">
        <v>190</v>
      </c>
      <c r="P322">
        <v>8</v>
      </c>
      <c r="Q322" s="1">
        <v>40756</v>
      </c>
      <c r="R322" t="s">
        <v>32</v>
      </c>
      <c r="S322" t="s">
        <v>39</v>
      </c>
      <c r="T322" t="s">
        <v>31</v>
      </c>
    </row>
    <row r="323" spans="1:20" x14ac:dyDescent="0.25">
      <c r="A323">
        <v>253</v>
      </c>
      <c r="B323" t="s">
        <v>36</v>
      </c>
      <c r="C323" t="s">
        <v>37</v>
      </c>
      <c r="D323" t="s">
        <v>22</v>
      </c>
      <c r="E323">
        <v>156</v>
      </c>
      <c r="F323">
        <v>174</v>
      </c>
      <c r="G323">
        <v>308</v>
      </c>
      <c r="H323">
        <v>115</v>
      </c>
      <c r="I323">
        <v>69</v>
      </c>
      <c r="J323">
        <v>37</v>
      </c>
      <c r="K323">
        <v>1166</v>
      </c>
      <c r="L323">
        <v>110</v>
      </c>
      <c r="M323">
        <v>100</v>
      </c>
      <c r="N323">
        <v>160</v>
      </c>
      <c r="O323">
        <v>260</v>
      </c>
      <c r="P323">
        <v>8</v>
      </c>
      <c r="Q323" s="1">
        <v>40878</v>
      </c>
      <c r="R323" t="s">
        <v>32</v>
      </c>
      <c r="S323" t="s">
        <v>39</v>
      </c>
      <c r="T323" t="s">
        <v>31</v>
      </c>
    </row>
    <row r="324" spans="1:20" x14ac:dyDescent="0.25">
      <c r="A324">
        <v>253</v>
      </c>
      <c r="B324" t="s">
        <v>36</v>
      </c>
      <c r="C324" t="s">
        <v>37</v>
      </c>
      <c r="D324" t="s">
        <v>22</v>
      </c>
      <c r="E324">
        <v>45</v>
      </c>
      <c r="F324">
        <v>70</v>
      </c>
      <c r="G324">
        <v>118</v>
      </c>
      <c r="H324">
        <v>48</v>
      </c>
      <c r="I324">
        <v>25</v>
      </c>
      <c r="J324">
        <v>13</v>
      </c>
      <c r="K324">
        <v>839</v>
      </c>
      <c r="L324">
        <v>50</v>
      </c>
      <c r="M324">
        <v>40</v>
      </c>
      <c r="N324">
        <v>60</v>
      </c>
      <c r="O324">
        <v>100</v>
      </c>
      <c r="P324">
        <v>9</v>
      </c>
      <c r="Q324" s="1">
        <v>40391</v>
      </c>
      <c r="R324" t="s">
        <v>32</v>
      </c>
      <c r="S324" t="s">
        <v>33</v>
      </c>
      <c r="T324" t="s">
        <v>31</v>
      </c>
    </row>
    <row r="325" spans="1:20" x14ac:dyDescent="0.25">
      <c r="A325">
        <v>253</v>
      </c>
      <c r="B325" t="s">
        <v>36</v>
      </c>
      <c r="C325" t="s">
        <v>37</v>
      </c>
      <c r="D325" t="s">
        <v>22</v>
      </c>
      <c r="E325">
        <v>55</v>
      </c>
      <c r="F325">
        <v>64</v>
      </c>
      <c r="G325">
        <v>106</v>
      </c>
      <c r="H325">
        <v>43</v>
      </c>
      <c r="I325">
        <v>22</v>
      </c>
      <c r="J325">
        <v>12</v>
      </c>
      <c r="K325">
        <v>822</v>
      </c>
      <c r="L325">
        <v>50</v>
      </c>
      <c r="M325">
        <v>30</v>
      </c>
      <c r="N325">
        <v>60</v>
      </c>
      <c r="O325">
        <v>90</v>
      </c>
      <c r="P325">
        <v>9</v>
      </c>
      <c r="Q325" s="1">
        <v>40695</v>
      </c>
      <c r="R325" t="s">
        <v>32</v>
      </c>
      <c r="S325" t="s">
        <v>33</v>
      </c>
      <c r="T325" t="s">
        <v>31</v>
      </c>
    </row>
    <row r="326" spans="1:20" x14ac:dyDescent="0.25">
      <c r="A326">
        <v>253</v>
      </c>
      <c r="B326" t="s">
        <v>36</v>
      </c>
      <c r="C326" t="s">
        <v>37</v>
      </c>
      <c r="D326" t="s">
        <v>22</v>
      </c>
      <c r="E326">
        <v>65</v>
      </c>
      <c r="F326">
        <v>68</v>
      </c>
      <c r="G326">
        <v>123</v>
      </c>
      <c r="H326">
        <v>47</v>
      </c>
      <c r="I326">
        <v>24</v>
      </c>
      <c r="J326">
        <v>13</v>
      </c>
      <c r="K326">
        <v>834</v>
      </c>
      <c r="L326">
        <v>40</v>
      </c>
      <c r="M326">
        <v>40</v>
      </c>
      <c r="N326">
        <v>60</v>
      </c>
      <c r="O326">
        <v>100</v>
      </c>
      <c r="P326">
        <v>9</v>
      </c>
      <c r="Q326" s="1">
        <v>40848</v>
      </c>
      <c r="R326" t="s">
        <v>32</v>
      </c>
      <c r="S326" t="s">
        <v>33</v>
      </c>
      <c r="T326" t="s">
        <v>31</v>
      </c>
    </row>
    <row r="327" spans="1:20" x14ac:dyDescent="0.25">
      <c r="A327">
        <v>253</v>
      </c>
      <c r="B327" t="s">
        <v>36</v>
      </c>
      <c r="C327" t="s">
        <v>37</v>
      </c>
      <c r="D327" t="s">
        <v>22</v>
      </c>
      <c r="E327">
        <v>45</v>
      </c>
      <c r="F327">
        <v>84</v>
      </c>
      <c r="G327">
        <v>133</v>
      </c>
      <c r="H327">
        <v>49</v>
      </c>
      <c r="I327">
        <v>39</v>
      </c>
      <c r="J327">
        <v>15</v>
      </c>
      <c r="K327">
        <v>342</v>
      </c>
      <c r="L327">
        <v>40</v>
      </c>
      <c r="M327">
        <v>30</v>
      </c>
      <c r="N327">
        <v>60</v>
      </c>
      <c r="O327">
        <v>90</v>
      </c>
      <c r="P327">
        <v>11</v>
      </c>
      <c r="Q327" s="1">
        <v>40269</v>
      </c>
      <c r="R327" t="s">
        <v>26</v>
      </c>
      <c r="S327" t="s">
        <v>35</v>
      </c>
      <c r="T327" t="s">
        <v>25</v>
      </c>
    </row>
    <row r="328" spans="1:20" x14ac:dyDescent="0.25">
      <c r="A328">
        <v>253</v>
      </c>
      <c r="B328" t="s">
        <v>36</v>
      </c>
      <c r="C328" t="s">
        <v>37</v>
      </c>
      <c r="D328" t="s">
        <v>22</v>
      </c>
      <c r="E328">
        <v>42</v>
      </c>
      <c r="F328">
        <v>79</v>
      </c>
      <c r="G328">
        <v>126</v>
      </c>
      <c r="H328">
        <v>47</v>
      </c>
      <c r="I328">
        <v>37</v>
      </c>
      <c r="J328">
        <v>14</v>
      </c>
      <c r="K328">
        <v>366</v>
      </c>
      <c r="L328">
        <v>30</v>
      </c>
      <c r="M328">
        <v>30</v>
      </c>
      <c r="N328">
        <v>50</v>
      </c>
      <c r="O328">
        <v>80</v>
      </c>
      <c r="P328">
        <v>11</v>
      </c>
      <c r="Q328" s="1">
        <v>40391</v>
      </c>
      <c r="R328" t="s">
        <v>26</v>
      </c>
      <c r="S328" t="s">
        <v>35</v>
      </c>
      <c r="T328" t="s">
        <v>25</v>
      </c>
    </row>
    <row r="329" spans="1:20" x14ac:dyDescent="0.25">
      <c r="A329">
        <v>253</v>
      </c>
      <c r="B329" t="s">
        <v>36</v>
      </c>
      <c r="C329" t="s">
        <v>37</v>
      </c>
      <c r="D329" t="s">
        <v>22</v>
      </c>
      <c r="E329">
        <v>109</v>
      </c>
      <c r="F329">
        <v>113</v>
      </c>
      <c r="G329">
        <v>201</v>
      </c>
      <c r="H329">
        <v>67</v>
      </c>
      <c r="I329">
        <v>45</v>
      </c>
      <c r="J329">
        <v>20</v>
      </c>
      <c r="K329">
        <v>400</v>
      </c>
      <c r="L329">
        <v>50</v>
      </c>
      <c r="M329">
        <v>40</v>
      </c>
      <c r="N329">
        <v>80</v>
      </c>
      <c r="O329">
        <v>120</v>
      </c>
      <c r="P329">
        <v>11</v>
      </c>
      <c r="Q329" s="1">
        <v>40544</v>
      </c>
      <c r="R329" t="s">
        <v>26</v>
      </c>
      <c r="S329" t="s">
        <v>35</v>
      </c>
      <c r="T329" t="s">
        <v>25</v>
      </c>
    </row>
    <row r="330" spans="1:20" x14ac:dyDescent="0.25">
      <c r="A330">
        <v>253</v>
      </c>
      <c r="B330" t="s">
        <v>36</v>
      </c>
      <c r="C330" t="s">
        <v>37</v>
      </c>
      <c r="D330" t="s">
        <v>22</v>
      </c>
      <c r="E330">
        <v>67</v>
      </c>
      <c r="F330">
        <v>84</v>
      </c>
      <c r="G330">
        <v>142</v>
      </c>
      <c r="H330">
        <v>49</v>
      </c>
      <c r="I330">
        <v>39</v>
      </c>
      <c r="J330">
        <v>15</v>
      </c>
      <c r="K330">
        <v>342</v>
      </c>
      <c r="L330">
        <v>40</v>
      </c>
      <c r="M330">
        <v>30</v>
      </c>
      <c r="N330">
        <v>60</v>
      </c>
      <c r="O330">
        <v>90</v>
      </c>
      <c r="P330">
        <v>11</v>
      </c>
      <c r="Q330" s="1">
        <v>40634</v>
      </c>
      <c r="R330" t="s">
        <v>26</v>
      </c>
      <c r="S330" t="s">
        <v>35</v>
      </c>
      <c r="T330" t="s">
        <v>25</v>
      </c>
    </row>
    <row r="331" spans="1:20" x14ac:dyDescent="0.25">
      <c r="A331">
        <v>253</v>
      </c>
      <c r="B331" t="s">
        <v>36</v>
      </c>
      <c r="C331" t="s">
        <v>37</v>
      </c>
      <c r="D331" t="s">
        <v>22</v>
      </c>
      <c r="E331">
        <v>45</v>
      </c>
      <c r="F331">
        <v>66</v>
      </c>
      <c r="G331">
        <v>114</v>
      </c>
      <c r="H331">
        <v>41</v>
      </c>
      <c r="I331">
        <v>36</v>
      </c>
      <c r="J331">
        <v>12</v>
      </c>
      <c r="K331">
        <v>320</v>
      </c>
      <c r="L331">
        <v>20</v>
      </c>
      <c r="M331">
        <v>30</v>
      </c>
      <c r="N331">
        <v>40</v>
      </c>
      <c r="O331">
        <v>70</v>
      </c>
      <c r="P331">
        <v>11</v>
      </c>
      <c r="Q331" s="1">
        <v>40878</v>
      </c>
      <c r="R331" t="s">
        <v>26</v>
      </c>
      <c r="S331" t="s">
        <v>35</v>
      </c>
      <c r="T331" t="s">
        <v>25</v>
      </c>
    </row>
    <row r="332" spans="1:20" x14ac:dyDescent="0.25">
      <c r="A332">
        <v>253</v>
      </c>
      <c r="B332" t="s">
        <v>36</v>
      </c>
      <c r="C332" t="s">
        <v>37</v>
      </c>
      <c r="D332" t="s">
        <v>22</v>
      </c>
      <c r="E332">
        <v>48</v>
      </c>
      <c r="F332">
        <v>89</v>
      </c>
      <c r="G332">
        <v>150</v>
      </c>
      <c r="H332">
        <v>61</v>
      </c>
      <c r="I332">
        <v>41</v>
      </c>
      <c r="J332">
        <v>19</v>
      </c>
      <c r="K332">
        <v>390</v>
      </c>
      <c r="L332">
        <v>40</v>
      </c>
      <c r="M332">
        <v>40</v>
      </c>
      <c r="N332">
        <v>60</v>
      </c>
      <c r="O332">
        <v>100</v>
      </c>
      <c r="P332">
        <v>12</v>
      </c>
      <c r="Q332" s="1">
        <v>40179</v>
      </c>
      <c r="R332" t="s">
        <v>26</v>
      </c>
      <c r="S332" t="s">
        <v>40</v>
      </c>
      <c r="T332" t="s">
        <v>25</v>
      </c>
    </row>
    <row r="333" spans="1:20" x14ac:dyDescent="0.25">
      <c r="A333">
        <v>253</v>
      </c>
      <c r="B333" t="s">
        <v>36</v>
      </c>
      <c r="C333" t="s">
        <v>37</v>
      </c>
      <c r="D333" t="s">
        <v>22</v>
      </c>
      <c r="E333">
        <v>38</v>
      </c>
      <c r="F333">
        <v>77</v>
      </c>
      <c r="G333">
        <v>129</v>
      </c>
      <c r="H333">
        <v>52</v>
      </c>
      <c r="I333">
        <v>39</v>
      </c>
      <c r="J333">
        <v>16</v>
      </c>
      <c r="K333">
        <v>376</v>
      </c>
      <c r="L333">
        <v>30</v>
      </c>
      <c r="M333">
        <v>30</v>
      </c>
      <c r="N333">
        <v>50</v>
      </c>
      <c r="O333">
        <v>80</v>
      </c>
      <c r="P333">
        <v>12</v>
      </c>
      <c r="Q333" s="1">
        <v>40238</v>
      </c>
      <c r="R333" t="s">
        <v>26</v>
      </c>
      <c r="S333" t="s">
        <v>40</v>
      </c>
      <c r="T333" t="s">
        <v>25</v>
      </c>
    </row>
    <row r="334" spans="1:20" x14ac:dyDescent="0.25">
      <c r="A334">
        <v>253</v>
      </c>
      <c r="B334" t="s">
        <v>36</v>
      </c>
      <c r="C334" t="s">
        <v>37</v>
      </c>
      <c r="D334" t="s">
        <v>22</v>
      </c>
      <c r="E334">
        <v>30</v>
      </c>
      <c r="F334">
        <v>68</v>
      </c>
      <c r="G334">
        <v>114</v>
      </c>
      <c r="H334">
        <v>46</v>
      </c>
      <c r="I334">
        <v>38</v>
      </c>
      <c r="J334">
        <v>14</v>
      </c>
      <c r="K334">
        <v>388</v>
      </c>
      <c r="L334">
        <v>20</v>
      </c>
      <c r="M334">
        <v>30</v>
      </c>
      <c r="N334">
        <v>40</v>
      </c>
      <c r="O334">
        <v>70</v>
      </c>
      <c r="P334">
        <v>12</v>
      </c>
      <c r="Q334" s="1">
        <v>40269</v>
      </c>
      <c r="R334" t="s">
        <v>26</v>
      </c>
      <c r="S334" t="s">
        <v>40</v>
      </c>
      <c r="T334" t="s">
        <v>25</v>
      </c>
    </row>
    <row r="335" spans="1:20" x14ac:dyDescent="0.25">
      <c r="A335">
        <v>253</v>
      </c>
      <c r="B335" t="s">
        <v>36</v>
      </c>
      <c r="C335" t="s">
        <v>37</v>
      </c>
      <c r="D335" t="s">
        <v>22</v>
      </c>
      <c r="E335">
        <v>42</v>
      </c>
      <c r="F335">
        <v>63</v>
      </c>
      <c r="G335">
        <v>113</v>
      </c>
      <c r="H335">
        <v>43</v>
      </c>
      <c r="I335">
        <v>35</v>
      </c>
      <c r="J335">
        <v>13</v>
      </c>
      <c r="K335">
        <v>466</v>
      </c>
      <c r="L335">
        <v>20</v>
      </c>
      <c r="M335">
        <v>30</v>
      </c>
      <c r="N335">
        <v>40</v>
      </c>
      <c r="O335">
        <v>70</v>
      </c>
      <c r="P335">
        <v>12</v>
      </c>
      <c r="Q335" s="1">
        <v>40878</v>
      </c>
      <c r="R335" t="s">
        <v>26</v>
      </c>
      <c r="S335" t="s">
        <v>40</v>
      </c>
      <c r="T335" t="s">
        <v>25</v>
      </c>
    </row>
    <row r="336" spans="1:20" x14ac:dyDescent="0.25">
      <c r="A336">
        <v>253</v>
      </c>
      <c r="B336" t="s">
        <v>36</v>
      </c>
      <c r="C336" t="s">
        <v>37</v>
      </c>
      <c r="D336" t="s">
        <v>22</v>
      </c>
      <c r="E336">
        <v>35</v>
      </c>
      <c r="F336">
        <v>63</v>
      </c>
      <c r="G336">
        <v>112</v>
      </c>
      <c r="H336">
        <v>49</v>
      </c>
      <c r="I336">
        <v>28</v>
      </c>
      <c r="J336">
        <v>16</v>
      </c>
      <c r="K336">
        <v>611</v>
      </c>
      <c r="L336">
        <v>40</v>
      </c>
      <c r="M336">
        <v>40</v>
      </c>
      <c r="N336">
        <v>60</v>
      </c>
      <c r="O336">
        <v>100</v>
      </c>
      <c r="P336">
        <v>4</v>
      </c>
      <c r="Q336" s="1">
        <v>40238</v>
      </c>
      <c r="R336" t="s">
        <v>28</v>
      </c>
      <c r="S336" t="s">
        <v>41</v>
      </c>
      <c r="T336" t="s">
        <v>25</v>
      </c>
    </row>
    <row r="337" spans="1:20" x14ac:dyDescent="0.25">
      <c r="A337">
        <v>253</v>
      </c>
      <c r="B337" t="s">
        <v>36</v>
      </c>
      <c r="C337" t="s">
        <v>37</v>
      </c>
      <c r="D337" t="s">
        <v>22</v>
      </c>
      <c r="E337">
        <v>11</v>
      </c>
      <c r="F337">
        <v>30</v>
      </c>
      <c r="G337">
        <v>52</v>
      </c>
      <c r="H337">
        <v>22</v>
      </c>
      <c r="I337">
        <v>19</v>
      </c>
      <c r="J337">
        <v>7</v>
      </c>
      <c r="K337">
        <v>570</v>
      </c>
      <c r="L337">
        <v>20</v>
      </c>
      <c r="M337">
        <v>20</v>
      </c>
      <c r="N337">
        <v>30</v>
      </c>
      <c r="O337">
        <v>50</v>
      </c>
      <c r="P337">
        <v>4</v>
      </c>
      <c r="Q337" s="1">
        <v>40483</v>
      </c>
      <c r="R337" t="s">
        <v>28</v>
      </c>
      <c r="S337" t="s">
        <v>41</v>
      </c>
      <c r="T337" t="s">
        <v>25</v>
      </c>
    </row>
    <row r="338" spans="1:20" x14ac:dyDescent="0.25">
      <c r="A338">
        <v>253</v>
      </c>
      <c r="B338" t="s">
        <v>36</v>
      </c>
      <c r="C338" t="s">
        <v>37</v>
      </c>
      <c r="D338" t="s">
        <v>22</v>
      </c>
      <c r="E338">
        <v>13</v>
      </c>
      <c r="F338">
        <v>32</v>
      </c>
      <c r="G338">
        <v>56</v>
      </c>
      <c r="H338">
        <v>24</v>
      </c>
      <c r="I338">
        <v>19</v>
      </c>
      <c r="J338">
        <v>7</v>
      </c>
      <c r="K338">
        <v>567</v>
      </c>
      <c r="L338">
        <v>20</v>
      </c>
      <c r="M338">
        <v>20</v>
      </c>
      <c r="N338">
        <v>30</v>
      </c>
      <c r="O338">
        <v>50</v>
      </c>
      <c r="P338">
        <v>4</v>
      </c>
      <c r="Q338" s="1">
        <v>40513</v>
      </c>
      <c r="R338" t="s">
        <v>28</v>
      </c>
      <c r="S338" t="s">
        <v>41</v>
      </c>
      <c r="T338" t="s">
        <v>25</v>
      </c>
    </row>
    <row r="339" spans="1:20" x14ac:dyDescent="0.25">
      <c r="A339">
        <v>253</v>
      </c>
      <c r="B339" t="s">
        <v>36</v>
      </c>
      <c r="C339" t="s">
        <v>37</v>
      </c>
      <c r="D339" t="s">
        <v>22</v>
      </c>
      <c r="E339">
        <v>52</v>
      </c>
      <c r="F339">
        <v>62</v>
      </c>
      <c r="G339">
        <v>117</v>
      </c>
      <c r="H339">
        <v>48</v>
      </c>
      <c r="I339">
        <v>27</v>
      </c>
      <c r="J339">
        <v>15</v>
      </c>
      <c r="K339">
        <v>617</v>
      </c>
      <c r="L339">
        <v>40</v>
      </c>
      <c r="M339">
        <v>40</v>
      </c>
      <c r="N339">
        <v>60</v>
      </c>
      <c r="O339">
        <v>100</v>
      </c>
      <c r="P339">
        <v>4</v>
      </c>
      <c r="Q339" s="1">
        <v>40575</v>
      </c>
      <c r="R339" t="s">
        <v>28</v>
      </c>
      <c r="S339" t="s">
        <v>41</v>
      </c>
      <c r="T339" t="s">
        <v>25</v>
      </c>
    </row>
    <row r="340" spans="1:20" x14ac:dyDescent="0.25">
      <c r="A340">
        <v>254</v>
      </c>
      <c r="B340" t="s">
        <v>45</v>
      </c>
      <c r="C340" t="s">
        <v>46</v>
      </c>
      <c r="D340" t="s">
        <v>43</v>
      </c>
      <c r="E340">
        <v>112</v>
      </c>
      <c r="F340">
        <v>152</v>
      </c>
      <c r="G340">
        <v>256</v>
      </c>
      <c r="H340">
        <v>104</v>
      </c>
      <c r="I340">
        <v>40</v>
      </c>
      <c r="J340">
        <v>29</v>
      </c>
      <c r="K340">
        <v>821</v>
      </c>
      <c r="L340">
        <v>120</v>
      </c>
      <c r="M340">
        <v>80</v>
      </c>
      <c r="N340">
        <v>140</v>
      </c>
      <c r="O340">
        <v>220</v>
      </c>
      <c r="P340">
        <v>5</v>
      </c>
      <c r="Q340" s="1">
        <v>40299</v>
      </c>
      <c r="R340" t="s">
        <v>28</v>
      </c>
      <c r="S340" t="s">
        <v>29</v>
      </c>
      <c r="T340" t="s">
        <v>25</v>
      </c>
    </row>
    <row r="341" spans="1:20" x14ac:dyDescent="0.25">
      <c r="A341">
        <v>254</v>
      </c>
      <c r="B341" t="s">
        <v>45</v>
      </c>
      <c r="C341" t="s">
        <v>46</v>
      </c>
      <c r="D341" t="s">
        <v>43</v>
      </c>
      <c r="E341">
        <v>197</v>
      </c>
      <c r="F341">
        <v>179</v>
      </c>
      <c r="G341">
        <v>322</v>
      </c>
      <c r="H341">
        <v>123</v>
      </c>
      <c r="I341">
        <v>46</v>
      </c>
      <c r="J341">
        <v>34</v>
      </c>
      <c r="K341">
        <v>959</v>
      </c>
      <c r="L341">
        <v>110</v>
      </c>
      <c r="M341">
        <v>90</v>
      </c>
      <c r="N341">
        <v>140</v>
      </c>
      <c r="O341">
        <v>230</v>
      </c>
      <c r="P341">
        <v>5</v>
      </c>
      <c r="Q341" s="1">
        <v>40878</v>
      </c>
      <c r="R341" t="s">
        <v>28</v>
      </c>
      <c r="S341" t="s">
        <v>29</v>
      </c>
      <c r="T341" t="s">
        <v>25</v>
      </c>
    </row>
    <row r="342" spans="1:20" x14ac:dyDescent="0.25">
      <c r="A342">
        <v>254</v>
      </c>
      <c r="B342" t="s">
        <v>45</v>
      </c>
      <c r="C342" t="s">
        <v>46</v>
      </c>
      <c r="D342" t="s">
        <v>43</v>
      </c>
      <c r="E342">
        <v>121</v>
      </c>
      <c r="F342">
        <v>124</v>
      </c>
      <c r="G342">
        <v>208</v>
      </c>
      <c r="H342">
        <v>86</v>
      </c>
      <c r="I342">
        <v>33</v>
      </c>
      <c r="J342">
        <v>24</v>
      </c>
      <c r="K342">
        <v>499</v>
      </c>
      <c r="L342">
        <v>90</v>
      </c>
      <c r="M342">
        <v>70</v>
      </c>
      <c r="N342">
        <v>110</v>
      </c>
      <c r="O342">
        <v>180</v>
      </c>
      <c r="P342">
        <v>6</v>
      </c>
      <c r="Q342" s="1">
        <v>40664</v>
      </c>
      <c r="R342" t="s">
        <v>28</v>
      </c>
      <c r="S342" t="s">
        <v>30</v>
      </c>
      <c r="T342" t="s">
        <v>31</v>
      </c>
    </row>
    <row r="343" spans="1:20" x14ac:dyDescent="0.25">
      <c r="A343">
        <v>254</v>
      </c>
      <c r="B343" t="s">
        <v>45</v>
      </c>
      <c r="C343" t="s">
        <v>46</v>
      </c>
      <c r="D343" t="s">
        <v>43</v>
      </c>
      <c r="E343">
        <v>135</v>
      </c>
      <c r="F343">
        <v>136</v>
      </c>
      <c r="G343">
        <v>228</v>
      </c>
      <c r="H343">
        <v>94</v>
      </c>
      <c r="I343">
        <v>35</v>
      </c>
      <c r="J343">
        <v>26</v>
      </c>
      <c r="K343">
        <v>608</v>
      </c>
      <c r="L343">
        <v>90</v>
      </c>
      <c r="M343">
        <v>80</v>
      </c>
      <c r="N343">
        <v>110</v>
      </c>
      <c r="O343">
        <v>190</v>
      </c>
      <c r="P343">
        <v>6</v>
      </c>
      <c r="Q343" s="1">
        <v>40725</v>
      </c>
      <c r="R343" t="s">
        <v>28</v>
      </c>
      <c r="S343" t="s">
        <v>30</v>
      </c>
      <c r="T343" t="s">
        <v>31</v>
      </c>
    </row>
    <row r="344" spans="1:20" x14ac:dyDescent="0.25">
      <c r="A344">
        <v>254</v>
      </c>
      <c r="B344" t="s">
        <v>45</v>
      </c>
      <c r="C344" t="s">
        <v>46</v>
      </c>
      <c r="D344" t="s">
        <v>43</v>
      </c>
      <c r="E344">
        <v>71</v>
      </c>
      <c r="F344">
        <v>73</v>
      </c>
      <c r="G344">
        <v>131</v>
      </c>
      <c r="H344">
        <v>50</v>
      </c>
      <c r="I344">
        <v>25</v>
      </c>
      <c r="J344">
        <v>14</v>
      </c>
      <c r="K344">
        <v>589</v>
      </c>
      <c r="L344">
        <v>40</v>
      </c>
      <c r="M344">
        <v>30</v>
      </c>
      <c r="N344">
        <v>60</v>
      </c>
      <c r="O344">
        <v>90</v>
      </c>
      <c r="P344">
        <v>6</v>
      </c>
      <c r="Q344" s="1">
        <v>40848</v>
      </c>
      <c r="R344" t="s">
        <v>28</v>
      </c>
      <c r="S344" t="s">
        <v>30</v>
      </c>
      <c r="T344" t="s">
        <v>31</v>
      </c>
    </row>
    <row r="345" spans="1:20" x14ac:dyDescent="0.25">
      <c r="A345">
        <v>254</v>
      </c>
      <c r="B345" t="s">
        <v>45</v>
      </c>
      <c r="C345" t="s">
        <v>46</v>
      </c>
      <c r="D345" t="s">
        <v>43</v>
      </c>
      <c r="E345">
        <v>42</v>
      </c>
      <c r="F345">
        <v>83</v>
      </c>
      <c r="G345">
        <v>140</v>
      </c>
      <c r="H345">
        <v>57</v>
      </c>
      <c r="I345">
        <v>41</v>
      </c>
      <c r="J345">
        <v>18</v>
      </c>
      <c r="K345">
        <v>364</v>
      </c>
      <c r="L345">
        <v>50</v>
      </c>
      <c r="M345">
        <v>50</v>
      </c>
      <c r="N345">
        <v>80</v>
      </c>
      <c r="O345">
        <v>130</v>
      </c>
      <c r="P345">
        <v>9</v>
      </c>
      <c r="Q345" s="1">
        <v>40179</v>
      </c>
      <c r="R345" t="s">
        <v>32</v>
      </c>
      <c r="S345" t="s">
        <v>33</v>
      </c>
      <c r="T345" t="s">
        <v>31</v>
      </c>
    </row>
    <row r="346" spans="1:20" x14ac:dyDescent="0.25">
      <c r="A346">
        <v>254</v>
      </c>
      <c r="B346" t="s">
        <v>45</v>
      </c>
      <c r="C346" t="s">
        <v>46</v>
      </c>
      <c r="D346" t="s">
        <v>43</v>
      </c>
      <c r="E346">
        <v>65</v>
      </c>
      <c r="F346">
        <v>83</v>
      </c>
      <c r="G346">
        <v>157</v>
      </c>
      <c r="H346">
        <v>57</v>
      </c>
      <c r="I346">
        <v>43</v>
      </c>
      <c r="J346">
        <v>18</v>
      </c>
      <c r="K346">
        <v>364</v>
      </c>
      <c r="L346">
        <v>50</v>
      </c>
      <c r="M346">
        <v>50</v>
      </c>
      <c r="N346">
        <v>80</v>
      </c>
      <c r="O346">
        <v>130</v>
      </c>
      <c r="P346">
        <v>9</v>
      </c>
      <c r="Q346" s="1">
        <v>40544</v>
      </c>
      <c r="R346" t="s">
        <v>32</v>
      </c>
      <c r="S346" t="s">
        <v>33</v>
      </c>
      <c r="T346" t="s">
        <v>31</v>
      </c>
    </row>
    <row r="347" spans="1:20" x14ac:dyDescent="0.25">
      <c r="A347">
        <v>254</v>
      </c>
      <c r="B347" t="s">
        <v>45</v>
      </c>
      <c r="C347" t="s">
        <v>46</v>
      </c>
      <c r="D347" t="s">
        <v>43</v>
      </c>
      <c r="E347">
        <v>35</v>
      </c>
      <c r="F347">
        <v>61</v>
      </c>
      <c r="G347">
        <v>102</v>
      </c>
      <c r="H347">
        <v>42</v>
      </c>
      <c r="I347">
        <v>33</v>
      </c>
      <c r="J347">
        <v>13</v>
      </c>
      <c r="K347">
        <v>384</v>
      </c>
      <c r="L347">
        <v>30</v>
      </c>
      <c r="M347">
        <v>40</v>
      </c>
      <c r="N347">
        <v>60</v>
      </c>
      <c r="O347">
        <v>100</v>
      </c>
      <c r="P347">
        <v>9</v>
      </c>
      <c r="Q347" s="1">
        <v>40664</v>
      </c>
      <c r="R347" t="s">
        <v>32</v>
      </c>
      <c r="S347" t="s">
        <v>33</v>
      </c>
      <c r="T347" t="s">
        <v>31</v>
      </c>
    </row>
    <row r="348" spans="1:20" x14ac:dyDescent="0.25">
      <c r="A348">
        <v>254</v>
      </c>
      <c r="B348" t="s">
        <v>45</v>
      </c>
      <c r="C348" t="s">
        <v>46</v>
      </c>
      <c r="D348" t="s">
        <v>43</v>
      </c>
      <c r="E348">
        <v>26</v>
      </c>
      <c r="F348">
        <v>51</v>
      </c>
      <c r="G348">
        <v>84</v>
      </c>
      <c r="H348">
        <v>34</v>
      </c>
      <c r="I348">
        <v>30</v>
      </c>
      <c r="J348">
        <v>10</v>
      </c>
      <c r="K348">
        <v>432</v>
      </c>
      <c r="L348">
        <v>30</v>
      </c>
      <c r="M348">
        <v>30</v>
      </c>
      <c r="N348">
        <v>50</v>
      </c>
      <c r="O348">
        <v>80</v>
      </c>
      <c r="P348">
        <v>9</v>
      </c>
      <c r="Q348" s="1">
        <v>40725</v>
      </c>
      <c r="R348" t="s">
        <v>32</v>
      </c>
      <c r="S348" t="s">
        <v>33</v>
      </c>
      <c r="T348" t="s">
        <v>31</v>
      </c>
    </row>
    <row r="349" spans="1:20" x14ac:dyDescent="0.25">
      <c r="A349">
        <v>254</v>
      </c>
      <c r="B349" t="s">
        <v>45</v>
      </c>
      <c r="C349" t="s">
        <v>46</v>
      </c>
      <c r="D349" t="s">
        <v>43</v>
      </c>
      <c r="E349">
        <v>44</v>
      </c>
      <c r="F349">
        <v>96</v>
      </c>
      <c r="G349">
        <v>160</v>
      </c>
      <c r="H349">
        <v>64</v>
      </c>
      <c r="I349">
        <v>52</v>
      </c>
      <c r="J349">
        <v>21</v>
      </c>
      <c r="K349">
        <v>-161</v>
      </c>
      <c r="L349">
        <v>50</v>
      </c>
      <c r="M349">
        <v>50</v>
      </c>
      <c r="N349">
        <v>80</v>
      </c>
      <c r="O349">
        <v>130</v>
      </c>
      <c r="P349">
        <v>4</v>
      </c>
      <c r="Q349" s="1">
        <v>40299</v>
      </c>
      <c r="R349" t="s">
        <v>28</v>
      </c>
      <c r="S349" t="s">
        <v>41</v>
      </c>
      <c r="T349" t="s">
        <v>25</v>
      </c>
    </row>
    <row r="350" spans="1:20" x14ac:dyDescent="0.25">
      <c r="A350">
        <v>262</v>
      </c>
      <c r="B350" t="s">
        <v>54</v>
      </c>
      <c r="C350" t="s">
        <v>50</v>
      </c>
      <c r="D350" t="s">
        <v>22</v>
      </c>
      <c r="E350">
        <v>13</v>
      </c>
      <c r="F350">
        <v>66</v>
      </c>
      <c r="G350">
        <v>120</v>
      </c>
      <c r="H350">
        <v>54</v>
      </c>
      <c r="I350">
        <v>53</v>
      </c>
      <c r="J350">
        <v>20</v>
      </c>
      <c r="K350">
        <v>312</v>
      </c>
      <c r="L350">
        <v>30</v>
      </c>
      <c r="M350">
        <v>50</v>
      </c>
      <c r="N350">
        <v>70</v>
      </c>
      <c r="O350">
        <v>120</v>
      </c>
      <c r="P350">
        <v>1</v>
      </c>
      <c r="Q350" s="1">
        <v>40179</v>
      </c>
      <c r="R350" t="s">
        <v>23</v>
      </c>
      <c r="S350" t="s">
        <v>44</v>
      </c>
      <c r="T350" t="s">
        <v>25</v>
      </c>
    </row>
    <row r="351" spans="1:20" x14ac:dyDescent="0.25">
      <c r="A351">
        <v>262</v>
      </c>
      <c r="B351" t="s">
        <v>54</v>
      </c>
      <c r="C351" t="s">
        <v>50</v>
      </c>
      <c r="D351" t="s">
        <v>22</v>
      </c>
      <c r="E351">
        <v>12</v>
      </c>
      <c r="F351">
        <v>65</v>
      </c>
      <c r="G351">
        <v>118</v>
      </c>
      <c r="H351">
        <v>53</v>
      </c>
      <c r="I351">
        <v>53</v>
      </c>
      <c r="J351">
        <v>20</v>
      </c>
      <c r="K351">
        <v>306</v>
      </c>
      <c r="L351">
        <v>30</v>
      </c>
      <c r="M351">
        <v>50</v>
      </c>
      <c r="N351">
        <v>70</v>
      </c>
      <c r="O351">
        <v>120</v>
      </c>
      <c r="P351">
        <v>1</v>
      </c>
      <c r="Q351" s="1">
        <v>40210</v>
      </c>
      <c r="R351" t="s">
        <v>23</v>
      </c>
      <c r="S351" t="s">
        <v>44</v>
      </c>
      <c r="T351" t="s">
        <v>25</v>
      </c>
    </row>
    <row r="352" spans="1:20" x14ac:dyDescent="0.25">
      <c r="A352">
        <v>262</v>
      </c>
      <c r="B352" t="s">
        <v>54</v>
      </c>
      <c r="C352" t="s">
        <v>50</v>
      </c>
      <c r="D352" t="s">
        <v>22</v>
      </c>
      <c r="E352">
        <v>13</v>
      </c>
      <c r="F352">
        <v>66</v>
      </c>
      <c r="G352">
        <v>120</v>
      </c>
      <c r="H352">
        <v>54</v>
      </c>
      <c r="I352">
        <v>53</v>
      </c>
      <c r="J352">
        <v>20</v>
      </c>
      <c r="K352">
        <v>301</v>
      </c>
      <c r="L352">
        <v>30</v>
      </c>
      <c r="M352">
        <v>50</v>
      </c>
      <c r="N352">
        <v>70</v>
      </c>
      <c r="O352">
        <v>120</v>
      </c>
      <c r="P352">
        <v>1</v>
      </c>
      <c r="Q352" s="1">
        <v>40238</v>
      </c>
      <c r="R352" t="s">
        <v>23</v>
      </c>
      <c r="S352" t="s">
        <v>44</v>
      </c>
      <c r="T352" t="s">
        <v>25</v>
      </c>
    </row>
    <row r="353" spans="1:20" x14ac:dyDescent="0.25">
      <c r="A353">
        <v>262</v>
      </c>
      <c r="B353" t="s">
        <v>54</v>
      </c>
      <c r="C353" t="s">
        <v>50</v>
      </c>
      <c r="D353" t="s">
        <v>22</v>
      </c>
      <c r="E353">
        <v>17</v>
      </c>
      <c r="F353">
        <v>72</v>
      </c>
      <c r="G353">
        <v>130</v>
      </c>
      <c r="H353">
        <v>58</v>
      </c>
      <c r="I353">
        <v>55</v>
      </c>
      <c r="J353">
        <v>22</v>
      </c>
      <c r="K353">
        <v>338</v>
      </c>
      <c r="L353">
        <v>20</v>
      </c>
      <c r="M353">
        <v>60</v>
      </c>
      <c r="N353">
        <v>70</v>
      </c>
      <c r="O353">
        <v>130</v>
      </c>
      <c r="P353">
        <v>1</v>
      </c>
      <c r="Q353" s="1">
        <v>40299</v>
      </c>
      <c r="R353" t="s">
        <v>23</v>
      </c>
      <c r="S353" t="s">
        <v>44</v>
      </c>
      <c r="T353" t="s">
        <v>25</v>
      </c>
    </row>
    <row r="354" spans="1:20" x14ac:dyDescent="0.25">
      <c r="A354">
        <v>262</v>
      </c>
      <c r="B354" t="s">
        <v>54</v>
      </c>
      <c r="C354" t="s">
        <v>50</v>
      </c>
      <c r="D354" t="s">
        <v>22</v>
      </c>
      <c r="E354">
        <v>14</v>
      </c>
      <c r="F354">
        <v>67</v>
      </c>
      <c r="G354">
        <v>121</v>
      </c>
      <c r="H354">
        <v>54</v>
      </c>
      <c r="I354">
        <v>53</v>
      </c>
      <c r="J354">
        <v>20</v>
      </c>
      <c r="K354">
        <v>391</v>
      </c>
      <c r="L354">
        <v>20</v>
      </c>
      <c r="M354">
        <v>50</v>
      </c>
      <c r="N354">
        <v>60</v>
      </c>
      <c r="O354">
        <v>110</v>
      </c>
      <c r="P354">
        <v>1</v>
      </c>
      <c r="Q354" s="1">
        <v>40483</v>
      </c>
      <c r="R354" t="s">
        <v>23</v>
      </c>
      <c r="S354" t="s">
        <v>44</v>
      </c>
      <c r="T354" t="s">
        <v>25</v>
      </c>
    </row>
    <row r="355" spans="1:20" x14ac:dyDescent="0.25">
      <c r="A355">
        <v>262</v>
      </c>
      <c r="B355" t="s">
        <v>54</v>
      </c>
      <c r="C355" t="s">
        <v>50</v>
      </c>
      <c r="D355" t="s">
        <v>22</v>
      </c>
      <c r="E355">
        <v>19</v>
      </c>
      <c r="F355">
        <v>66</v>
      </c>
      <c r="G355">
        <v>128</v>
      </c>
      <c r="H355">
        <v>54</v>
      </c>
      <c r="I355">
        <v>53</v>
      </c>
      <c r="J355">
        <v>20</v>
      </c>
      <c r="K355">
        <v>301</v>
      </c>
      <c r="L355">
        <v>30</v>
      </c>
      <c r="M355">
        <v>50</v>
      </c>
      <c r="N355">
        <v>70</v>
      </c>
      <c r="O355">
        <v>120</v>
      </c>
      <c r="P355">
        <v>1</v>
      </c>
      <c r="Q355" s="1">
        <v>40603</v>
      </c>
      <c r="R355" t="s">
        <v>23</v>
      </c>
      <c r="S355" t="s">
        <v>44</v>
      </c>
      <c r="T355" t="s">
        <v>25</v>
      </c>
    </row>
    <row r="356" spans="1:20" x14ac:dyDescent="0.25">
      <c r="A356">
        <v>262</v>
      </c>
      <c r="B356" t="s">
        <v>54</v>
      </c>
      <c r="C356" t="s">
        <v>50</v>
      </c>
      <c r="D356" t="s">
        <v>22</v>
      </c>
      <c r="E356">
        <v>25</v>
      </c>
      <c r="F356">
        <v>74</v>
      </c>
      <c r="G356">
        <v>132</v>
      </c>
      <c r="H356">
        <v>59</v>
      </c>
      <c r="I356">
        <v>52</v>
      </c>
      <c r="J356">
        <v>22</v>
      </c>
      <c r="K356">
        <v>403</v>
      </c>
      <c r="L356">
        <v>20</v>
      </c>
      <c r="M356">
        <v>60</v>
      </c>
      <c r="N356">
        <v>70</v>
      </c>
      <c r="O356">
        <v>130</v>
      </c>
      <c r="P356">
        <v>1</v>
      </c>
      <c r="Q356" s="1">
        <v>40725</v>
      </c>
      <c r="R356" t="s">
        <v>23</v>
      </c>
      <c r="S356" t="s">
        <v>44</v>
      </c>
      <c r="T356" t="s">
        <v>25</v>
      </c>
    </row>
    <row r="357" spans="1:20" x14ac:dyDescent="0.25">
      <c r="A357">
        <v>262</v>
      </c>
      <c r="B357" t="s">
        <v>54</v>
      </c>
      <c r="C357" t="s">
        <v>50</v>
      </c>
      <c r="D357" t="s">
        <v>22</v>
      </c>
      <c r="E357">
        <v>21</v>
      </c>
      <c r="F357">
        <v>67</v>
      </c>
      <c r="G357">
        <v>129</v>
      </c>
      <c r="H357">
        <v>54</v>
      </c>
      <c r="I357">
        <v>53</v>
      </c>
      <c r="J357">
        <v>20</v>
      </c>
      <c r="K357">
        <v>391</v>
      </c>
      <c r="L357">
        <v>20</v>
      </c>
      <c r="M357">
        <v>50</v>
      </c>
      <c r="N357">
        <v>60</v>
      </c>
      <c r="O357">
        <v>110</v>
      </c>
      <c r="P357">
        <v>1</v>
      </c>
      <c r="Q357" s="1">
        <v>40848</v>
      </c>
      <c r="R357" t="s">
        <v>23</v>
      </c>
      <c r="S357" t="s">
        <v>44</v>
      </c>
      <c r="T357" t="s">
        <v>25</v>
      </c>
    </row>
    <row r="358" spans="1:20" x14ac:dyDescent="0.25">
      <c r="A358">
        <v>262</v>
      </c>
      <c r="B358" t="s">
        <v>54</v>
      </c>
      <c r="C358" t="s">
        <v>50</v>
      </c>
      <c r="D358" t="s">
        <v>22</v>
      </c>
      <c r="E358">
        <v>9</v>
      </c>
      <c r="F358">
        <v>111</v>
      </c>
      <c r="G358">
        <v>190</v>
      </c>
      <c r="H358">
        <v>79</v>
      </c>
      <c r="I358">
        <v>102</v>
      </c>
      <c r="J358">
        <v>72</v>
      </c>
      <c r="K358">
        <v>551</v>
      </c>
      <c r="L358">
        <v>20</v>
      </c>
      <c r="M358">
        <v>80</v>
      </c>
      <c r="N358">
        <v>110</v>
      </c>
      <c r="O358">
        <v>190</v>
      </c>
      <c r="P358">
        <v>2</v>
      </c>
      <c r="Q358" s="1">
        <v>40179</v>
      </c>
      <c r="R358" t="s">
        <v>23</v>
      </c>
      <c r="S358" t="s">
        <v>24</v>
      </c>
      <c r="T358" t="s">
        <v>25</v>
      </c>
    </row>
    <row r="359" spans="1:20" x14ac:dyDescent="0.25">
      <c r="A359">
        <v>262</v>
      </c>
      <c r="B359" t="s">
        <v>54</v>
      </c>
      <c r="C359" t="s">
        <v>50</v>
      </c>
      <c r="D359" t="s">
        <v>22</v>
      </c>
      <c r="E359">
        <v>17</v>
      </c>
      <c r="F359">
        <v>132</v>
      </c>
      <c r="G359">
        <v>227</v>
      </c>
      <c r="H359">
        <v>95</v>
      </c>
      <c r="I359">
        <v>115</v>
      </c>
      <c r="J359">
        <v>86</v>
      </c>
      <c r="K359">
        <v>532</v>
      </c>
      <c r="L359">
        <v>30</v>
      </c>
      <c r="M359">
        <v>100</v>
      </c>
      <c r="N359">
        <v>130</v>
      </c>
      <c r="O359">
        <v>230</v>
      </c>
      <c r="P359">
        <v>2</v>
      </c>
      <c r="Q359" s="1">
        <v>40238</v>
      </c>
      <c r="R359" t="s">
        <v>23</v>
      </c>
      <c r="S359" t="s">
        <v>24</v>
      </c>
      <c r="T359" t="s">
        <v>25</v>
      </c>
    </row>
    <row r="360" spans="1:20" x14ac:dyDescent="0.25">
      <c r="A360">
        <v>262</v>
      </c>
      <c r="B360" t="s">
        <v>54</v>
      </c>
      <c r="C360" t="s">
        <v>50</v>
      </c>
      <c r="D360" t="s">
        <v>22</v>
      </c>
      <c r="E360">
        <v>17</v>
      </c>
      <c r="F360">
        <v>129</v>
      </c>
      <c r="G360">
        <v>221</v>
      </c>
      <c r="H360">
        <v>92</v>
      </c>
      <c r="I360">
        <v>112</v>
      </c>
      <c r="J360">
        <v>83</v>
      </c>
      <c r="K360">
        <v>599</v>
      </c>
      <c r="L360">
        <v>40</v>
      </c>
      <c r="M360">
        <v>90</v>
      </c>
      <c r="N360">
        <v>140</v>
      </c>
      <c r="O360">
        <v>230</v>
      </c>
      <c r="P360">
        <v>2</v>
      </c>
      <c r="Q360" s="1">
        <v>40299</v>
      </c>
      <c r="R360" t="s">
        <v>23</v>
      </c>
      <c r="S360" t="s">
        <v>24</v>
      </c>
      <c r="T360" t="s">
        <v>25</v>
      </c>
    </row>
    <row r="361" spans="1:20" x14ac:dyDescent="0.25">
      <c r="A361">
        <v>262</v>
      </c>
      <c r="B361" t="s">
        <v>54</v>
      </c>
      <c r="C361" t="s">
        <v>50</v>
      </c>
      <c r="D361" t="s">
        <v>22</v>
      </c>
      <c r="E361">
        <v>32</v>
      </c>
      <c r="F361">
        <v>173</v>
      </c>
      <c r="G361">
        <v>297</v>
      </c>
      <c r="H361">
        <v>124</v>
      </c>
      <c r="I361">
        <v>141</v>
      </c>
      <c r="J361">
        <v>112</v>
      </c>
      <c r="K361">
        <v>717</v>
      </c>
      <c r="L361">
        <v>60</v>
      </c>
      <c r="M361">
        <v>130</v>
      </c>
      <c r="N361">
        <v>180</v>
      </c>
      <c r="O361">
        <v>310</v>
      </c>
      <c r="P361">
        <v>2</v>
      </c>
      <c r="Q361" s="1">
        <v>40360</v>
      </c>
      <c r="R361" t="s">
        <v>23</v>
      </c>
      <c r="S361" t="s">
        <v>24</v>
      </c>
      <c r="T361" t="s">
        <v>25</v>
      </c>
    </row>
    <row r="362" spans="1:20" x14ac:dyDescent="0.25">
      <c r="A362">
        <v>262</v>
      </c>
      <c r="B362" t="s">
        <v>54</v>
      </c>
      <c r="C362" t="s">
        <v>50</v>
      </c>
      <c r="D362" t="s">
        <v>22</v>
      </c>
      <c r="E362">
        <v>16</v>
      </c>
      <c r="F362">
        <v>130</v>
      </c>
      <c r="G362">
        <v>224</v>
      </c>
      <c r="H362">
        <v>94</v>
      </c>
      <c r="I362">
        <v>114</v>
      </c>
      <c r="J362">
        <v>85</v>
      </c>
      <c r="K362">
        <v>694</v>
      </c>
      <c r="L362">
        <v>30</v>
      </c>
      <c r="M362">
        <v>90</v>
      </c>
      <c r="N362">
        <v>130</v>
      </c>
      <c r="O362">
        <v>220</v>
      </c>
      <c r="P362">
        <v>2</v>
      </c>
      <c r="Q362" s="1">
        <v>40483</v>
      </c>
      <c r="R362" t="s">
        <v>23</v>
      </c>
      <c r="S362" t="s">
        <v>24</v>
      </c>
      <c r="T362" t="s">
        <v>25</v>
      </c>
    </row>
    <row r="363" spans="1:20" x14ac:dyDescent="0.25">
      <c r="A363">
        <v>262</v>
      </c>
      <c r="B363" t="s">
        <v>54</v>
      </c>
      <c r="C363" t="s">
        <v>50</v>
      </c>
      <c r="D363" t="s">
        <v>22</v>
      </c>
      <c r="E363">
        <v>23</v>
      </c>
      <c r="F363">
        <v>129</v>
      </c>
      <c r="G363">
        <v>219</v>
      </c>
      <c r="H363">
        <v>92</v>
      </c>
      <c r="I363">
        <v>104</v>
      </c>
      <c r="J363">
        <v>83</v>
      </c>
      <c r="K363">
        <v>599</v>
      </c>
      <c r="L363">
        <v>40</v>
      </c>
      <c r="M363">
        <v>90</v>
      </c>
      <c r="N363">
        <v>140</v>
      </c>
      <c r="O363">
        <v>230</v>
      </c>
      <c r="P363">
        <v>2</v>
      </c>
      <c r="Q363" s="1">
        <v>40664</v>
      </c>
      <c r="R363" t="s">
        <v>23</v>
      </c>
      <c r="S363" t="s">
        <v>24</v>
      </c>
      <c r="T363" t="s">
        <v>25</v>
      </c>
    </row>
    <row r="364" spans="1:20" x14ac:dyDescent="0.25">
      <c r="A364">
        <v>262</v>
      </c>
      <c r="B364" t="s">
        <v>54</v>
      </c>
      <c r="C364" t="s">
        <v>50</v>
      </c>
      <c r="D364" t="s">
        <v>22</v>
      </c>
      <c r="E364">
        <v>33</v>
      </c>
      <c r="F364">
        <v>154</v>
      </c>
      <c r="G364">
        <v>262</v>
      </c>
      <c r="H364">
        <v>110</v>
      </c>
      <c r="I364">
        <v>121</v>
      </c>
      <c r="J364">
        <v>100</v>
      </c>
      <c r="K364">
        <v>665</v>
      </c>
      <c r="L364">
        <v>50</v>
      </c>
      <c r="M364">
        <v>110</v>
      </c>
      <c r="N364">
        <v>160</v>
      </c>
      <c r="O364">
        <v>270</v>
      </c>
      <c r="P364">
        <v>2</v>
      </c>
      <c r="Q364" s="1">
        <v>40695</v>
      </c>
      <c r="R364" t="s">
        <v>23</v>
      </c>
      <c r="S364" t="s">
        <v>24</v>
      </c>
      <c r="T364" t="s">
        <v>25</v>
      </c>
    </row>
    <row r="365" spans="1:20" x14ac:dyDescent="0.25">
      <c r="A365">
        <v>262</v>
      </c>
      <c r="B365" t="s">
        <v>54</v>
      </c>
      <c r="C365" t="s">
        <v>50</v>
      </c>
      <c r="D365" t="s">
        <v>22</v>
      </c>
      <c r="E365">
        <v>30</v>
      </c>
      <c r="F365">
        <v>145</v>
      </c>
      <c r="G365">
        <v>266</v>
      </c>
      <c r="H365">
        <v>105</v>
      </c>
      <c r="I365">
        <v>125</v>
      </c>
      <c r="J365">
        <v>95</v>
      </c>
      <c r="K365">
        <v>716</v>
      </c>
      <c r="L365">
        <v>30</v>
      </c>
      <c r="M365">
        <v>100</v>
      </c>
      <c r="N365">
        <v>140</v>
      </c>
      <c r="O365">
        <v>240</v>
      </c>
      <c r="P365">
        <v>2</v>
      </c>
      <c r="Q365" s="1">
        <v>40878</v>
      </c>
      <c r="R365" t="s">
        <v>23</v>
      </c>
      <c r="S365" t="s">
        <v>24</v>
      </c>
      <c r="T365" t="s">
        <v>25</v>
      </c>
    </row>
    <row r="366" spans="1:20" x14ac:dyDescent="0.25">
      <c r="A366">
        <v>262</v>
      </c>
      <c r="B366" t="s">
        <v>54</v>
      </c>
      <c r="C366" t="s">
        <v>50</v>
      </c>
      <c r="D366" t="s">
        <v>22</v>
      </c>
      <c r="E366">
        <v>58</v>
      </c>
      <c r="F366">
        <v>114</v>
      </c>
      <c r="G366">
        <v>199</v>
      </c>
      <c r="H366">
        <v>85</v>
      </c>
      <c r="I366">
        <v>56</v>
      </c>
      <c r="J366">
        <v>28</v>
      </c>
      <c r="K366">
        <v>555</v>
      </c>
      <c r="L366">
        <v>70</v>
      </c>
      <c r="M366">
        <v>90</v>
      </c>
      <c r="N366">
        <v>110</v>
      </c>
      <c r="O366">
        <v>200</v>
      </c>
      <c r="P366">
        <v>3</v>
      </c>
      <c r="Q366" s="1">
        <v>40422</v>
      </c>
      <c r="R366" t="s">
        <v>23</v>
      </c>
      <c r="S366" t="s">
        <v>38</v>
      </c>
      <c r="T366" t="s">
        <v>31</v>
      </c>
    </row>
    <row r="367" spans="1:20" x14ac:dyDescent="0.25">
      <c r="A367">
        <v>262</v>
      </c>
      <c r="B367" t="s">
        <v>54</v>
      </c>
      <c r="C367" t="s">
        <v>50</v>
      </c>
      <c r="D367" t="s">
        <v>22</v>
      </c>
      <c r="E367">
        <v>51</v>
      </c>
      <c r="F367">
        <v>103</v>
      </c>
      <c r="G367">
        <v>180</v>
      </c>
      <c r="H367">
        <v>77</v>
      </c>
      <c r="I367">
        <v>52</v>
      </c>
      <c r="J367">
        <v>25</v>
      </c>
      <c r="K367">
        <v>557</v>
      </c>
      <c r="L367">
        <v>60</v>
      </c>
      <c r="M367">
        <v>70</v>
      </c>
      <c r="N367">
        <v>100</v>
      </c>
      <c r="O367">
        <v>170</v>
      </c>
      <c r="P367">
        <v>3</v>
      </c>
      <c r="Q367" s="1">
        <v>40483</v>
      </c>
      <c r="R367" t="s">
        <v>23</v>
      </c>
      <c r="S367" t="s">
        <v>38</v>
      </c>
      <c r="T367" t="s">
        <v>31</v>
      </c>
    </row>
    <row r="368" spans="1:20" x14ac:dyDescent="0.25">
      <c r="A368">
        <v>262</v>
      </c>
      <c r="B368" t="s">
        <v>54</v>
      </c>
      <c r="C368" t="s">
        <v>50</v>
      </c>
      <c r="D368" t="s">
        <v>22</v>
      </c>
      <c r="E368">
        <v>74</v>
      </c>
      <c r="F368">
        <v>103</v>
      </c>
      <c r="G368">
        <v>192</v>
      </c>
      <c r="H368">
        <v>77</v>
      </c>
      <c r="I368">
        <v>53</v>
      </c>
      <c r="J368">
        <v>25</v>
      </c>
      <c r="K368">
        <v>423</v>
      </c>
      <c r="L368">
        <v>60</v>
      </c>
      <c r="M368">
        <v>80</v>
      </c>
      <c r="N368">
        <v>100</v>
      </c>
      <c r="O368">
        <v>180</v>
      </c>
      <c r="P368">
        <v>3</v>
      </c>
      <c r="Q368" s="1">
        <v>40575</v>
      </c>
      <c r="R368" t="s">
        <v>23</v>
      </c>
      <c r="S368" t="s">
        <v>38</v>
      </c>
      <c r="T368" t="s">
        <v>31</v>
      </c>
    </row>
    <row r="369" spans="1:20" x14ac:dyDescent="0.25">
      <c r="A369">
        <v>262</v>
      </c>
      <c r="B369" t="s">
        <v>54</v>
      </c>
      <c r="C369" t="s">
        <v>50</v>
      </c>
      <c r="D369" t="s">
        <v>22</v>
      </c>
      <c r="E369">
        <v>86</v>
      </c>
      <c r="F369">
        <v>112</v>
      </c>
      <c r="G369">
        <v>208</v>
      </c>
      <c r="H369">
        <v>83</v>
      </c>
      <c r="I369">
        <v>54</v>
      </c>
      <c r="J369">
        <v>27</v>
      </c>
      <c r="K369">
        <v>433</v>
      </c>
      <c r="L369">
        <v>80</v>
      </c>
      <c r="M369">
        <v>80</v>
      </c>
      <c r="N369">
        <v>120</v>
      </c>
      <c r="O369">
        <v>200</v>
      </c>
      <c r="P369">
        <v>3</v>
      </c>
      <c r="Q369" s="1">
        <v>40634</v>
      </c>
      <c r="R369" t="s">
        <v>23</v>
      </c>
      <c r="S369" t="s">
        <v>38</v>
      </c>
      <c r="T369" t="s">
        <v>31</v>
      </c>
    </row>
    <row r="370" spans="1:20" x14ac:dyDescent="0.25">
      <c r="A370">
        <v>262</v>
      </c>
      <c r="B370" t="s">
        <v>54</v>
      </c>
      <c r="C370" t="s">
        <v>50</v>
      </c>
      <c r="D370" t="s">
        <v>22</v>
      </c>
      <c r="E370">
        <v>87</v>
      </c>
      <c r="F370">
        <v>121</v>
      </c>
      <c r="G370">
        <v>210</v>
      </c>
      <c r="H370">
        <v>91</v>
      </c>
      <c r="I370">
        <v>54</v>
      </c>
      <c r="J370">
        <v>30</v>
      </c>
      <c r="K370">
        <v>533</v>
      </c>
      <c r="L370">
        <v>90</v>
      </c>
      <c r="M370">
        <v>90</v>
      </c>
      <c r="N370">
        <v>130</v>
      </c>
      <c r="O370">
        <v>220</v>
      </c>
      <c r="P370">
        <v>3</v>
      </c>
      <c r="Q370" s="1">
        <v>40695</v>
      </c>
      <c r="R370" t="s">
        <v>23</v>
      </c>
      <c r="S370" t="s">
        <v>38</v>
      </c>
      <c r="T370" t="s">
        <v>31</v>
      </c>
    </row>
    <row r="371" spans="1:20" x14ac:dyDescent="0.25">
      <c r="A371">
        <v>262</v>
      </c>
      <c r="B371" t="s">
        <v>54</v>
      </c>
      <c r="C371" t="s">
        <v>50</v>
      </c>
      <c r="D371" t="s">
        <v>22</v>
      </c>
      <c r="E371">
        <v>98</v>
      </c>
      <c r="F371">
        <v>130</v>
      </c>
      <c r="G371">
        <v>225</v>
      </c>
      <c r="H371">
        <v>97</v>
      </c>
      <c r="I371">
        <v>55</v>
      </c>
      <c r="J371">
        <v>32</v>
      </c>
      <c r="K371">
        <v>575</v>
      </c>
      <c r="L371">
        <v>80</v>
      </c>
      <c r="M371">
        <v>100</v>
      </c>
      <c r="N371">
        <v>130</v>
      </c>
      <c r="O371">
        <v>230</v>
      </c>
      <c r="P371">
        <v>3</v>
      </c>
      <c r="Q371" s="1">
        <v>40725</v>
      </c>
      <c r="R371" t="s">
        <v>23</v>
      </c>
      <c r="S371" t="s">
        <v>38</v>
      </c>
      <c r="T371" t="s">
        <v>31</v>
      </c>
    </row>
    <row r="372" spans="1:20" x14ac:dyDescent="0.25">
      <c r="A372">
        <v>262</v>
      </c>
      <c r="B372" t="s">
        <v>54</v>
      </c>
      <c r="C372" t="s">
        <v>50</v>
      </c>
      <c r="D372" t="s">
        <v>22</v>
      </c>
      <c r="E372">
        <v>50</v>
      </c>
      <c r="F372">
        <v>96</v>
      </c>
      <c r="G372">
        <v>177</v>
      </c>
      <c r="H372">
        <v>81</v>
      </c>
      <c r="I372">
        <v>46</v>
      </c>
      <c r="J372">
        <v>25</v>
      </c>
      <c r="K372">
        <v>1046</v>
      </c>
      <c r="L372">
        <v>70</v>
      </c>
      <c r="M372">
        <v>90</v>
      </c>
      <c r="N372">
        <v>110</v>
      </c>
      <c r="O372">
        <v>200</v>
      </c>
      <c r="P372">
        <v>5</v>
      </c>
      <c r="Q372" s="1">
        <v>40330</v>
      </c>
      <c r="R372" t="s">
        <v>28</v>
      </c>
      <c r="S372" t="s">
        <v>29</v>
      </c>
      <c r="T372" t="s">
        <v>25</v>
      </c>
    </row>
    <row r="373" spans="1:20" x14ac:dyDescent="0.25">
      <c r="A373">
        <v>262</v>
      </c>
      <c r="B373" t="s">
        <v>54</v>
      </c>
      <c r="C373" t="s">
        <v>50</v>
      </c>
      <c r="D373" t="s">
        <v>22</v>
      </c>
      <c r="E373">
        <v>59</v>
      </c>
      <c r="F373">
        <v>81</v>
      </c>
      <c r="G373">
        <v>168</v>
      </c>
      <c r="H373">
        <v>69</v>
      </c>
      <c r="I373">
        <v>45</v>
      </c>
      <c r="J373">
        <v>21</v>
      </c>
      <c r="K373">
        <v>965</v>
      </c>
      <c r="L373">
        <v>50</v>
      </c>
      <c r="M373">
        <v>80</v>
      </c>
      <c r="N373">
        <v>90</v>
      </c>
      <c r="O373">
        <v>170</v>
      </c>
      <c r="P373">
        <v>5</v>
      </c>
      <c r="Q373" s="1">
        <v>40544</v>
      </c>
      <c r="R373" t="s">
        <v>28</v>
      </c>
      <c r="S373" t="s">
        <v>29</v>
      </c>
      <c r="T373" t="s">
        <v>25</v>
      </c>
    </row>
    <row r="374" spans="1:20" x14ac:dyDescent="0.25">
      <c r="A374">
        <v>262</v>
      </c>
      <c r="B374" t="s">
        <v>54</v>
      </c>
      <c r="C374" t="s">
        <v>50</v>
      </c>
      <c r="D374" t="s">
        <v>22</v>
      </c>
      <c r="E374">
        <v>62</v>
      </c>
      <c r="F374">
        <v>84</v>
      </c>
      <c r="G374">
        <v>164</v>
      </c>
      <c r="H374">
        <v>70</v>
      </c>
      <c r="I374">
        <v>42</v>
      </c>
      <c r="J374">
        <v>21</v>
      </c>
      <c r="K374">
        <v>957</v>
      </c>
      <c r="L374">
        <v>60</v>
      </c>
      <c r="M374">
        <v>80</v>
      </c>
      <c r="N374">
        <v>100</v>
      </c>
      <c r="O374">
        <v>180</v>
      </c>
      <c r="P374">
        <v>5</v>
      </c>
      <c r="Q374" s="1">
        <v>40575</v>
      </c>
      <c r="R374" t="s">
        <v>28</v>
      </c>
      <c r="S374" t="s">
        <v>29</v>
      </c>
      <c r="T374" t="s">
        <v>25</v>
      </c>
    </row>
    <row r="375" spans="1:20" x14ac:dyDescent="0.25">
      <c r="A375">
        <v>262</v>
      </c>
      <c r="B375" t="s">
        <v>54</v>
      </c>
      <c r="C375" t="s">
        <v>50</v>
      </c>
      <c r="D375" t="s">
        <v>22</v>
      </c>
      <c r="E375">
        <v>71</v>
      </c>
      <c r="F375">
        <v>94</v>
      </c>
      <c r="G375">
        <v>185</v>
      </c>
      <c r="H375">
        <v>80</v>
      </c>
      <c r="I375">
        <v>46</v>
      </c>
      <c r="J375">
        <v>24</v>
      </c>
      <c r="K375">
        <v>1055</v>
      </c>
      <c r="L375">
        <v>120</v>
      </c>
      <c r="M375">
        <v>110</v>
      </c>
      <c r="N375">
        <v>140</v>
      </c>
      <c r="O375">
        <v>250</v>
      </c>
      <c r="P375">
        <v>5</v>
      </c>
      <c r="Q375" s="1">
        <v>40817</v>
      </c>
      <c r="R375" t="s">
        <v>28</v>
      </c>
      <c r="S375" t="s">
        <v>29</v>
      </c>
      <c r="T375" t="s">
        <v>25</v>
      </c>
    </row>
    <row r="376" spans="1:20" x14ac:dyDescent="0.25">
      <c r="A376">
        <v>262</v>
      </c>
      <c r="B376" t="s">
        <v>54</v>
      </c>
      <c r="C376" t="s">
        <v>50</v>
      </c>
      <c r="D376" t="s">
        <v>22</v>
      </c>
      <c r="E376">
        <v>74</v>
      </c>
      <c r="F376">
        <v>96</v>
      </c>
      <c r="G376">
        <v>188</v>
      </c>
      <c r="H376">
        <v>80</v>
      </c>
      <c r="I376">
        <v>46</v>
      </c>
      <c r="J376">
        <v>24</v>
      </c>
      <c r="K376">
        <v>1079</v>
      </c>
      <c r="L376">
        <v>80</v>
      </c>
      <c r="M376">
        <v>100</v>
      </c>
      <c r="N376">
        <v>120</v>
      </c>
      <c r="O376">
        <v>220</v>
      </c>
      <c r="P376">
        <v>5</v>
      </c>
      <c r="Q376" s="1">
        <v>40878</v>
      </c>
      <c r="R376" t="s">
        <v>28</v>
      </c>
      <c r="S376" t="s">
        <v>29</v>
      </c>
      <c r="T376" t="s">
        <v>25</v>
      </c>
    </row>
    <row r="377" spans="1:20" x14ac:dyDescent="0.25">
      <c r="A377">
        <v>262</v>
      </c>
      <c r="B377" t="s">
        <v>54</v>
      </c>
      <c r="C377" t="s">
        <v>50</v>
      </c>
      <c r="D377" t="s">
        <v>22</v>
      </c>
      <c r="E377">
        <v>34</v>
      </c>
      <c r="F377">
        <v>62</v>
      </c>
      <c r="G377">
        <v>110</v>
      </c>
      <c r="H377">
        <v>48</v>
      </c>
      <c r="I377">
        <v>28</v>
      </c>
      <c r="J377">
        <v>15</v>
      </c>
      <c r="K377">
        <v>623</v>
      </c>
      <c r="L377">
        <v>50</v>
      </c>
      <c r="M377">
        <v>50</v>
      </c>
      <c r="N377">
        <v>70</v>
      </c>
      <c r="O377">
        <v>120</v>
      </c>
      <c r="P377">
        <v>6</v>
      </c>
      <c r="Q377" s="1">
        <v>40179</v>
      </c>
      <c r="R377" t="s">
        <v>28</v>
      </c>
      <c r="S377" t="s">
        <v>30</v>
      </c>
      <c r="T377" t="s">
        <v>31</v>
      </c>
    </row>
    <row r="378" spans="1:20" x14ac:dyDescent="0.25">
      <c r="A378">
        <v>262</v>
      </c>
      <c r="B378" t="s">
        <v>54</v>
      </c>
      <c r="C378" t="s">
        <v>50</v>
      </c>
      <c r="D378" t="s">
        <v>22</v>
      </c>
      <c r="E378">
        <v>35</v>
      </c>
      <c r="F378">
        <v>62</v>
      </c>
      <c r="G378">
        <v>110</v>
      </c>
      <c r="H378">
        <v>48</v>
      </c>
      <c r="I378">
        <v>27</v>
      </c>
      <c r="J378">
        <v>15</v>
      </c>
      <c r="K378">
        <v>599</v>
      </c>
      <c r="L378">
        <v>50</v>
      </c>
      <c r="M378">
        <v>50</v>
      </c>
      <c r="N378">
        <v>70</v>
      </c>
      <c r="O378">
        <v>120</v>
      </c>
      <c r="P378">
        <v>6</v>
      </c>
      <c r="Q378" s="1">
        <v>40299</v>
      </c>
      <c r="R378" t="s">
        <v>28</v>
      </c>
      <c r="S378" t="s">
        <v>30</v>
      </c>
      <c r="T378" t="s">
        <v>31</v>
      </c>
    </row>
    <row r="379" spans="1:20" x14ac:dyDescent="0.25">
      <c r="A379">
        <v>262</v>
      </c>
      <c r="B379" t="s">
        <v>54</v>
      </c>
      <c r="C379" t="s">
        <v>50</v>
      </c>
      <c r="D379" t="s">
        <v>22</v>
      </c>
      <c r="E379">
        <v>34</v>
      </c>
      <c r="F379">
        <v>62</v>
      </c>
      <c r="G379">
        <v>110</v>
      </c>
      <c r="H379">
        <v>48</v>
      </c>
      <c r="I379">
        <v>28</v>
      </c>
      <c r="J379">
        <v>15</v>
      </c>
      <c r="K379">
        <v>593</v>
      </c>
      <c r="L379">
        <v>50</v>
      </c>
      <c r="M379">
        <v>50</v>
      </c>
      <c r="N379">
        <v>70</v>
      </c>
      <c r="O379">
        <v>120</v>
      </c>
      <c r="P379">
        <v>6</v>
      </c>
      <c r="Q379" s="1">
        <v>40330</v>
      </c>
      <c r="R379" t="s">
        <v>28</v>
      </c>
      <c r="S379" t="s">
        <v>30</v>
      </c>
      <c r="T379" t="s">
        <v>31</v>
      </c>
    </row>
    <row r="380" spans="1:20" x14ac:dyDescent="0.25">
      <c r="A380">
        <v>262</v>
      </c>
      <c r="B380" t="s">
        <v>54</v>
      </c>
      <c r="C380" t="s">
        <v>50</v>
      </c>
      <c r="D380" t="s">
        <v>22</v>
      </c>
      <c r="E380">
        <v>18</v>
      </c>
      <c r="F380">
        <v>39</v>
      </c>
      <c r="G380">
        <v>69</v>
      </c>
      <c r="H380">
        <v>30</v>
      </c>
      <c r="I380">
        <v>21</v>
      </c>
      <c r="J380">
        <v>9</v>
      </c>
      <c r="K380">
        <v>581</v>
      </c>
      <c r="L380">
        <v>30</v>
      </c>
      <c r="M380">
        <v>30</v>
      </c>
      <c r="N380">
        <v>50</v>
      </c>
      <c r="O380">
        <v>80</v>
      </c>
      <c r="P380">
        <v>6</v>
      </c>
      <c r="Q380" s="1">
        <v>40391</v>
      </c>
      <c r="R380" t="s">
        <v>28</v>
      </c>
      <c r="S380" t="s">
        <v>30</v>
      </c>
      <c r="T380" t="s">
        <v>31</v>
      </c>
    </row>
    <row r="381" spans="1:20" x14ac:dyDescent="0.25">
      <c r="A381">
        <v>262</v>
      </c>
      <c r="B381" t="s">
        <v>54</v>
      </c>
      <c r="C381" t="s">
        <v>50</v>
      </c>
      <c r="D381" t="s">
        <v>22</v>
      </c>
      <c r="E381">
        <v>13</v>
      </c>
      <c r="F381">
        <v>32</v>
      </c>
      <c r="G381">
        <v>56</v>
      </c>
      <c r="H381">
        <v>24</v>
      </c>
      <c r="I381">
        <v>19</v>
      </c>
      <c r="J381">
        <v>7</v>
      </c>
      <c r="K381">
        <v>567</v>
      </c>
      <c r="L381">
        <v>30</v>
      </c>
      <c r="M381">
        <v>30</v>
      </c>
      <c r="N381">
        <v>40</v>
      </c>
      <c r="O381">
        <v>70</v>
      </c>
      <c r="P381">
        <v>6</v>
      </c>
      <c r="Q381" s="1">
        <v>40513</v>
      </c>
      <c r="R381" t="s">
        <v>28</v>
      </c>
      <c r="S381" t="s">
        <v>30</v>
      </c>
      <c r="T381" t="s">
        <v>31</v>
      </c>
    </row>
    <row r="382" spans="1:20" x14ac:dyDescent="0.25">
      <c r="A382">
        <v>262</v>
      </c>
      <c r="B382" t="s">
        <v>54</v>
      </c>
      <c r="C382" t="s">
        <v>50</v>
      </c>
      <c r="D382" t="s">
        <v>22</v>
      </c>
      <c r="E382">
        <v>50</v>
      </c>
      <c r="F382">
        <v>63</v>
      </c>
      <c r="G382">
        <v>119</v>
      </c>
      <c r="H382">
        <v>49</v>
      </c>
      <c r="I382">
        <v>29</v>
      </c>
      <c r="J382">
        <v>16</v>
      </c>
      <c r="K382">
        <v>611</v>
      </c>
      <c r="L382">
        <v>60</v>
      </c>
      <c r="M382">
        <v>50</v>
      </c>
      <c r="N382">
        <v>80</v>
      </c>
      <c r="O382">
        <v>130</v>
      </c>
      <c r="P382">
        <v>6</v>
      </c>
      <c r="Q382" s="1">
        <v>40603</v>
      </c>
      <c r="R382" t="s">
        <v>28</v>
      </c>
      <c r="S382" t="s">
        <v>30</v>
      </c>
      <c r="T382" t="s">
        <v>31</v>
      </c>
    </row>
    <row r="383" spans="1:20" x14ac:dyDescent="0.25">
      <c r="A383">
        <v>262</v>
      </c>
      <c r="B383" t="s">
        <v>54</v>
      </c>
      <c r="C383" t="s">
        <v>50</v>
      </c>
      <c r="D383" t="s">
        <v>22</v>
      </c>
      <c r="E383">
        <v>25</v>
      </c>
      <c r="F383">
        <v>39</v>
      </c>
      <c r="G383">
        <v>68</v>
      </c>
      <c r="H383">
        <v>30</v>
      </c>
      <c r="I383">
        <v>20</v>
      </c>
      <c r="J383">
        <v>9</v>
      </c>
      <c r="K383">
        <v>581</v>
      </c>
      <c r="L383">
        <v>30</v>
      </c>
      <c r="M383">
        <v>30</v>
      </c>
      <c r="N383">
        <v>50</v>
      </c>
      <c r="O383">
        <v>80</v>
      </c>
      <c r="P383">
        <v>6</v>
      </c>
      <c r="Q383" s="1">
        <v>40756</v>
      </c>
      <c r="R383" t="s">
        <v>28</v>
      </c>
      <c r="S383" t="s">
        <v>30</v>
      </c>
      <c r="T383" t="s">
        <v>31</v>
      </c>
    </row>
    <row r="384" spans="1:20" x14ac:dyDescent="0.25">
      <c r="A384">
        <v>262</v>
      </c>
      <c r="B384" t="s">
        <v>54</v>
      </c>
      <c r="C384" t="s">
        <v>50</v>
      </c>
      <c r="D384" t="s">
        <v>22</v>
      </c>
      <c r="E384">
        <v>15</v>
      </c>
      <c r="F384">
        <v>29</v>
      </c>
      <c r="G384">
        <v>54</v>
      </c>
      <c r="H384">
        <v>22</v>
      </c>
      <c r="I384">
        <v>19</v>
      </c>
      <c r="J384">
        <v>7</v>
      </c>
      <c r="K384">
        <v>573</v>
      </c>
      <c r="L384">
        <v>50</v>
      </c>
      <c r="M384">
        <v>20</v>
      </c>
      <c r="N384">
        <v>50</v>
      </c>
      <c r="O384">
        <v>70</v>
      </c>
      <c r="P384">
        <v>6</v>
      </c>
      <c r="Q384" s="1">
        <v>40817</v>
      </c>
      <c r="R384" t="s">
        <v>28</v>
      </c>
      <c r="S384" t="s">
        <v>30</v>
      </c>
      <c r="T384" t="s">
        <v>31</v>
      </c>
    </row>
    <row r="385" spans="1:20" x14ac:dyDescent="0.25">
      <c r="A385">
        <v>262</v>
      </c>
      <c r="B385" t="s">
        <v>54</v>
      </c>
      <c r="C385" t="s">
        <v>50</v>
      </c>
      <c r="D385" t="s">
        <v>22</v>
      </c>
      <c r="E385">
        <v>63</v>
      </c>
      <c r="F385">
        <v>105</v>
      </c>
      <c r="G385">
        <v>167</v>
      </c>
      <c r="H385">
        <v>62</v>
      </c>
      <c r="I385">
        <v>42</v>
      </c>
      <c r="J385">
        <v>19</v>
      </c>
      <c r="K385">
        <v>346</v>
      </c>
      <c r="L385">
        <v>70</v>
      </c>
      <c r="M385">
        <v>50</v>
      </c>
      <c r="N385">
        <v>90</v>
      </c>
      <c r="O385">
        <v>140</v>
      </c>
      <c r="P385">
        <v>8</v>
      </c>
      <c r="Q385" s="1">
        <v>40238</v>
      </c>
      <c r="R385" t="s">
        <v>32</v>
      </c>
      <c r="S385" t="s">
        <v>39</v>
      </c>
      <c r="T385" t="s">
        <v>31</v>
      </c>
    </row>
    <row r="386" spans="1:20" x14ac:dyDescent="0.25">
      <c r="A386">
        <v>262</v>
      </c>
      <c r="B386" t="s">
        <v>54</v>
      </c>
      <c r="C386" t="s">
        <v>50</v>
      </c>
      <c r="D386" t="s">
        <v>22</v>
      </c>
      <c r="E386">
        <v>46</v>
      </c>
      <c r="F386">
        <v>84</v>
      </c>
      <c r="G386">
        <v>133</v>
      </c>
      <c r="H386">
        <v>49</v>
      </c>
      <c r="I386">
        <v>38</v>
      </c>
      <c r="J386">
        <v>15</v>
      </c>
      <c r="K386">
        <v>342</v>
      </c>
      <c r="L386">
        <v>50</v>
      </c>
      <c r="M386">
        <v>40</v>
      </c>
      <c r="N386">
        <v>70</v>
      </c>
      <c r="O386">
        <v>110</v>
      </c>
      <c r="P386">
        <v>8</v>
      </c>
      <c r="Q386" s="1">
        <v>40269</v>
      </c>
      <c r="R386" t="s">
        <v>32</v>
      </c>
      <c r="S386" t="s">
        <v>39</v>
      </c>
      <c r="T386" t="s">
        <v>31</v>
      </c>
    </row>
    <row r="387" spans="1:20" x14ac:dyDescent="0.25">
      <c r="A387">
        <v>262</v>
      </c>
      <c r="B387" t="s">
        <v>54</v>
      </c>
      <c r="C387" t="s">
        <v>50</v>
      </c>
      <c r="D387" t="s">
        <v>22</v>
      </c>
      <c r="E387">
        <v>40</v>
      </c>
      <c r="F387">
        <v>65</v>
      </c>
      <c r="G387">
        <v>103</v>
      </c>
      <c r="H387">
        <v>39</v>
      </c>
      <c r="I387">
        <v>33</v>
      </c>
      <c r="J387">
        <v>12</v>
      </c>
      <c r="K387">
        <v>380</v>
      </c>
      <c r="L387">
        <v>40</v>
      </c>
      <c r="M387">
        <v>30</v>
      </c>
      <c r="N387">
        <v>60</v>
      </c>
      <c r="O387">
        <v>90</v>
      </c>
      <c r="P387">
        <v>8</v>
      </c>
      <c r="Q387" s="1">
        <v>40725</v>
      </c>
      <c r="R387" t="s">
        <v>32</v>
      </c>
      <c r="S387" t="s">
        <v>39</v>
      </c>
      <c r="T387" t="s">
        <v>31</v>
      </c>
    </row>
    <row r="388" spans="1:20" x14ac:dyDescent="0.25">
      <c r="A388">
        <v>262</v>
      </c>
      <c r="B388" t="s">
        <v>54</v>
      </c>
      <c r="C388" t="s">
        <v>50</v>
      </c>
      <c r="D388" t="s">
        <v>22</v>
      </c>
      <c r="E388">
        <v>79</v>
      </c>
      <c r="F388">
        <v>94</v>
      </c>
      <c r="G388">
        <v>161</v>
      </c>
      <c r="H388">
        <v>57</v>
      </c>
      <c r="I388">
        <v>41</v>
      </c>
      <c r="J388">
        <v>17</v>
      </c>
      <c r="K388">
        <v>349</v>
      </c>
      <c r="L388">
        <v>70</v>
      </c>
      <c r="M388">
        <v>40</v>
      </c>
      <c r="N388">
        <v>90</v>
      </c>
      <c r="O388">
        <v>130</v>
      </c>
      <c r="P388">
        <v>8</v>
      </c>
      <c r="Q388" s="1">
        <v>40787</v>
      </c>
      <c r="R388" t="s">
        <v>32</v>
      </c>
      <c r="S388" t="s">
        <v>39</v>
      </c>
      <c r="T388" t="s">
        <v>31</v>
      </c>
    </row>
    <row r="389" spans="1:20" x14ac:dyDescent="0.25">
      <c r="A389">
        <v>262</v>
      </c>
      <c r="B389" t="s">
        <v>54</v>
      </c>
      <c r="C389" t="s">
        <v>50</v>
      </c>
      <c r="D389" t="s">
        <v>22</v>
      </c>
      <c r="E389">
        <v>71</v>
      </c>
      <c r="F389">
        <v>88</v>
      </c>
      <c r="G389">
        <v>150</v>
      </c>
      <c r="H389">
        <v>53</v>
      </c>
      <c r="I389">
        <v>40</v>
      </c>
      <c r="J389">
        <v>16</v>
      </c>
      <c r="K389">
        <v>321</v>
      </c>
      <c r="L389">
        <v>50</v>
      </c>
      <c r="M389">
        <v>50</v>
      </c>
      <c r="N389">
        <v>80</v>
      </c>
      <c r="O389">
        <v>130</v>
      </c>
      <c r="P389">
        <v>8</v>
      </c>
      <c r="Q389" s="1">
        <v>40848</v>
      </c>
      <c r="R389" t="s">
        <v>32</v>
      </c>
      <c r="S389" t="s">
        <v>39</v>
      </c>
      <c r="T389" t="s">
        <v>31</v>
      </c>
    </row>
    <row r="390" spans="1:20" x14ac:dyDescent="0.25">
      <c r="A390">
        <v>262</v>
      </c>
      <c r="B390" t="s">
        <v>54</v>
      </c>
      <c r="C390" t="s">
        <v>50</v>
      </c>
      <c r="D390" t="s">
        <v>22</v>
      </c>
      <c r="E390">
        <v>43</v>
      </c>
      <c r="F390">
        <v>68</v>
      </c>
      <c r="G390">
        <v>115</v>
      </c>
      <c r="H390">
        <v>47</v>
      </c>
      <c r="I390">
        <v>25</v>
      </c>
      <c r="J390">
        <v>13</v>
      </c>
      <c r="K390">
        <v>772</v>
      </c>
      <c r="L390">
        <v>50</v>
      </c>
      <c r="M390">
        <v>40</v>
      </c>
      <c r="N390">
        <v>60</v>
      </c>
      <c r="O390">
        <v>100</v>
      </c>
      <c r="P390">
        <v>9</v>
      </c>
      <c r="Q390" s="1">
        <v>40210</v>
      </c>
      <c r="R390" t="s">
        <v>32</v>
      </c>
      <c r="S390" t="s">
        <v>33</v>
      </c>
      <c r="T390" t="s">
        <v>31</v>
      </c>
    </row>
    <row r="391" spans="1:20" x14ac:dyDescent="0.25">
      <c r="A391">
        <v>262</v>
      </c>
      <c r="B391" t="s">
        <v>54</v>
      </c>
      <c r="C391" t="s">
        <v>50</v>
      </c>
      <c r="D391" t="s">
        <v>22</v>
      </c>
      <c r="E391">
        <v>51</v>
      </c>
      <c r="F391">
        <v>77</v>
      </c>
      <c r="G391">
        <v>130</v>
      </c>
      <c r="H391">
        <v>53</v>
      </c>
      <c r="I391">
        <v>26</v>
      </c>
      <c r="J391">
        <v>14</v>
      </c>
      <c r="K391">
        <v>803</v>
      </c>
      <c r="L391">
        <v>60</v>
      </c>
      <c r="M391">
        <v>40</v>
      </c>
      <c r="N391">
        <v>70</v>
      </c>
      <c r="O391">
        <v>110</v>
      </c>
      <c r="P391">
        <v>9</v>
      </c>
      <c r="Q391" s="1">
        <v>40299</v>
      </c>
      <c r="R391" t="s">
        <v>32</v>
      </c>
      <c r="S391" t="s">
        <v>33</v>
      </c>
      <c r="T391" t="s">
        <v>31</v>
      </c>
    </row>
    <row r="392" spans="1:20" x14ac:dyDescent="0.25">
      <c r="A392">
        <v>262</v>
      </c>
      <c r="B392" t="s">
        <v>54</v>
      </c>
      <c r="C392" t="s">
        <v>50</v>
      </c>
      <c r="D392" t="s">
        <v>22</v>
      </c>
      <c r="E392">
        <v>58</v>
      </c>
      <c r="F392">
        <v>85</v>
      </c>
      <c r="G392">
        <v>144</v>
      </c>
      <c r="H392">
        <v>59</v>
      </c>
      <c r="I392">
        <v>27</v>
      </c>
      <c r="J392">
        <v>16</v>
      </c>
      <c r="K392">
        <v>870</v>
      </c>
      <c r="L392">
        <v>60</v>
      </c>
      <c r="M392">
        <v>50</v>
      </c>
      <c r="N392">
        <v>70</v>
      </c>
      <c r="O392">
        <v>120</v>
      </c>
      <c r="P392">
        <v>9</v>
      </c>
      <c r="Q392" s="1">
        <v>40360</v>
      </c>
      <c r="R392" t="s">
        <v>32</v>
      </c>
      <c r="S392" t="s">
        <v>33</v>
      </c>
      <c r="T392" t="s">
        <v>31</v>
      </c>
    </row>
    <row r="393" spans="1:20" x14ac:dyDescent="0.25">
      <c r="A393">
        <v>262</v>
      </c>
      <c r="B393" t="s">
        <v>54</v>
      </c>
      <c r="C393" t="s">
        <v>50</v>
      </c>
      <c r="D393" t="s">
        <v>22</v>
      </c>
      <c r="E393">
        <v>63</v>
      </c>
      <c r="F393">
        <v>91</v>
      </c>
      <c r="G393">
        <v>154</v>
      </c>
      <c r="H393">
        <v>63</v>
      </c>
      <c r="I393">
        <v>28</v>
      </c>
      <c r="J393">
        <v>17</v>
      </c>
      <c r="K393">
        <v>864</v>
      </c>
      <c r="L393">
        <v>70</v>
      </c>
      <c r="M393">
        <v>50</v>
      </c>
      <c r="N393">
        <v>80</v>
      </c>
      <c r="O393">
        <v>130</v>
      </c>
      <c r="P393">
        <v>9</v>
      </c>
      <c r="Q393" s="1">
        <v>40391</v>
      </c>
      <c r="R393" t="s">
        <v>32</v>
      </c>
      <c r="S393" t="s">
        <v>33</v>
      </c>
      <c r="T393" t="s">
        <v>31</v>
      </c>
    </row>
    <row r="394" spans="1:20" x14ac:dyDescent="0.25">
      <c r="A394">
        <v>262</v>
      </c>
      <c r="B394" t="s">
        <v>54</v>
      </c>
      <c r="C394" t="s">
        <v>50</v>
      </c>
      <c r="D394" t="s">
        <v>22</v>
      </c>
      <c r="E394">
        <v>45</v>
      </c>
      <c r="F394">
        <v>70</v>
      </c>
      <c r="G394">
        <v>118</v>
      </c>
      <c r="H394">
        <v>48</v>
      </c>
      <c r="I394">
        <v>25</v>
      </c>
      <c r="J394">
        <v>13</v>
      </c>
      <c r="K394">
        <v>851</v>
      </c>
      <c r="L394">
        <v>60</v>
      </c>
      <c r="M394">
        <v>30</v>
      </c>
      <c r="N394">
        <v>60</v>
      </c>
      <c r="O394">
        <v>90</v>
      </c>
      <c r="P394">
        <v>9</v>
      </c>
      <c r="Q394" s="1">
        <v>40452</v>
      </c>
      <c r="R394" t="s">
        <v>32</v>
      </c>
      <c r="S394" t="s">
        <v>33</v>
      </c>
      <c r="T394" t="s">
        <v>31</v>
      </c>
    </row>
    <row r="395" spans="1:20" x14ac:dyDescent="0.25">
      <c r="A395">
        <v>262</v>
      </c>
      <c r="B395" t="s">
        <v>54</v>
      </c>
      <c r="C395" t="s">
        <v>50</v>
      </c>
      <c r="D395" t="s">
        <v>22</v>
      </c>
      <c r="E395">
        <v>27</v>
      </c>
      <c r="F395">
        <v>47</v>
      </c>
      <c r="G395">
        <v>78</v>
      </c>
      <c r="H395">
        <v>31</v>
      </c>
      <c r="I395">
        <v>20</v>
      </c>
      <c r="J395">
        <v>8</v>
      </c>
      <c r="K395">
        <v>856</v>
      </c>
      <c r="L395">
        <v>40</v>
      </c>
      <c r="M395">
        <v>20</v>
      </c>
      <c r="N395">
        <v>50</v>
      </c>
      <c r="O395">
        <v>70</v>
      </c>
      <c r="P395">
        <v>9</v>
      </c>
      <c r="Q395" s="1">
        <v>40483</v>
      </c>
      <c r="R395" t="s">
        <v>32</v>
      </c>
      <c r="S395" t="s">
        <v>33</v>
      </c>
      <c r="T395" t="s">
        <v>31</v>
      </c>
    </row>
    <row r="396" spans="1:20" x14ac:dyDescent="0.25">
      <c r="A396">
        <v>262</v>
      </c>
      <c r="B396" t="s">
        <v>54</v>
      </c>
      <c r="C396" t="s">
        <v>50</v>
      </c>
      <c r="D396" t="s">
        <v>22</v>
      </c>
      <c r="E396">
        <v>70</v>
      </c>
      <c r="F396">
        <v>72</v>
      </c>
      <c r="G396">
        <v>129</v>
      </c>
      <c r="H396">
        <v>49</v>
      </c>
      <c r="I396">
        <v>25</v>
      </c>
      <c r="J396">
        <v>13</v>
      </c>
      <c r="K396">
        <v>779</v>
      </c>
      <c r="L396">
        <v>50</v>
      </c>
      <c r="M396">
        <v>40</v>
      </c>
      <c r="N396">
        <v>60</v>
      </c>
      <c r="O396">
        <v>100</v>
      </c>
      <c r="P396">
        <v>9</v>
      </c>
      <c r="Q396" s="1">
        <v>40634</v>
      </c>
      <c r="R396" t="s">
        <v>32</v>
      </c>
      <c r="S396" t="s">
        <v>33</v>
      </c>
      <c r="T396" t="s">
        <v>31</v>
      </c>
    </row>
    <row r="397" spans="1:20" x14ac:dyDescent="0.25">
      <c r="A397">
        <v>262</v>
      </c>
      <c r="B397" t="s">
        <v>54</v>
      </c>
      <c r="C397" t="s">
        <v>50</v>
      </c>
      <c r="D397" t="s">
        <v>22</v>
      </c>
      <c r="E397">
        <v>70</v>
      </c>
      <c r="F397">
        <v>77</v>
      </c>
      <c r="G397">
        <v>129</v>
      </c>
      <c r="H397">
        <v>53</v>
      </c>
      <c r="I397">
        <v>24</v>
      </c>
      <c r="J397">
        <v>14</v>
      </c>
      <c r="K397">
        <v>803</v>
      </c>
      <c r="L397">
        <v>60</v>
      </c>
      <c r="M397">
        <v>40</v>
      </c>
      <c r="N397">
        <v>70</v>
      </c>
      <c r="O397">
        <v>110</v>
      </c>
      <c r="P397">
        <v>9</v>
      </c>
      <c r="Q397" s="1">
        <v>40664</v>
      </c>
      <c r="R397" t="s">
        <v>32</v>
      </c>
      <c r="S397" t="s">
        <v>33</v>
      </c>
      <c r="T397" t="s">
        <v>31</v>
      </c>
    </row>
    <row r="398" spans="1:20" x14ac:dyDescent="0.25">
      <c r="A398">
        <v>262</v>
      </c>
      <c r="B398" t="s">
        <v>54</v>
      </c>
      <c r="C398" t="s">
        <v>50</v>
      </c>
      <c r="D398" t="s">
        <v>22</v>
      </c>
      <c r="E398">
        <v>80</v>
      </c>
      <c r="F398">
        <v>85</v>
      </c>
      <c r="G398">
        <v>143</v>
      </c>
      <c r="H398">
        <v>59</v>
      </c>
      <c r="I398">
        <v>25</v>
      </c>
      <c r="J398">
        <v>16</v>
      </c>
      <c r="K398">
        <v>870</v>
      </c>
      <c r="L398">
        <v>60</v>
      </c>
      <c r="M398">
        <v>50</v>
      </c>
      <c r="N398">
        <v>70</v>
      </c>
      <c r="O398">
        <v>120</v>
      </c>
      <c r="P398">
        <v>9</v>
      </c>
      <c r="Q398" s="1">
        <v>40725</v>
      </c>
      <c r="R398" t="s">
        <v>32</v>
      </c>
      <c r="S398" t="s">
        <v>33</v>
      </c>
      <c r="T398" t="s">
        <v>31</v>
      </c>
    </row>
    <row r="399" spans="1:20" x14ac:dyDescent="0.25">
      <c r="A399">
        <v>262</v>
      </c>
      <c r="B399" t="s">
        <v>54</v>
      </c>
      <c r="C399" t="s">
        <v>50</v>
      </c>
      <c r="D399" t="s">
        <v>22</v>
      </c>
      <c r="E399">
        <v>87</v>
      </c>
      <c r="F399">
        <v>91</v>
      </c>
      <c r="G399">
        <v>153</v>
      </c>
      <c r="H399">
        <v>63</v>
      </c>
      <c r="I399">
        <v>26</v>
      </c>
      <c r="J399">
        <v>17</v>
      </c>
      <c r="K399">
        <v>864</v>
      </c>
      <c r="L399">
        <v>70</v>
      </c>
      <c r="M399">
        <v>50</v>
      </c>
      <c r="N399">
        <v>80</v>
      </c>
      <c r="O399">
        <v>130</v>
      </c>
      <c r="P399">
        <v>9</v>
      </c>
      <c r="Q399" s="1">
        <v>40756</v>
      </c>
      <c r="R399" t="s">
        <v>32</v>
      </c>
      <c r="S399" t="s">
        <v>33</v>
      </c>
      <c r="T399" t="s">
        <v>31</v>
      </c>
    </row>
    <row r="400" spans="1:20" x14ac:dyDescent="0.25">
      <c r="A400">
        <v>262</v>
      </c>
      <c r="B400" t="s">
        <v>54</v>
      </c>
      <c r="C400" t="s">
        <v>50</v>
      </c>
      <c r="D400" t="s">
        <v>22</v>
      </c>
      <c r="E400">
        <v>67</v>
      </c>
      <c r="F400">
        <v>70</v>
      </c>
      <c r="G400">
        <v>126</v>
      </c>
      <c r="H400">
        <v>48</v>
      </c>
      <c r="I400">
        <v>25</v>
      </c>
      <c r="J400">
        <v>13</v>
      </c>
      <c r="K400">
        <v>851</v>
      </c>
      <c r="L400">
        <v>60</v>
      </c>
      <c r="M400">
        <v>30</v>
      </c>
      <c r="N400">
        <v>60</v>
      </c>
      <c r="O400">
        <v>90</v>
      </c>
      <c r="P400">
        <v>9</v>
      </c>
      <c r="Q400" s="1">
        <v>40817</v>
      </c>
      <c r="R400" t="s">
        <v>32</v>
      </c>
      <c r="S400" t="s">
        <v>33</v>
      </c>
      <c r="T400" t="s">
        <v>31</v>
      </c>
    </row>
    <row r="401" spans="1:20" x14ac:dyDescent="0.25">
      <c r="A401">
        <v>262</v>
      </c>
      <c r="B401" t="s">
        <v>54</v>
      </c>
      <c r="C401" t="s">
        <v>50</v>
      </c>
      <c r="D401" t="s">
        <v>22</v>
      </c>
      <c r="E401">
        <v>31</v>
      </c>
      <c r="F401">
        <v>68</v>
      </c>
      <c r="G401">
        <v>114</v>
      </c>
      <c r="H401">
        <v>46</v>
      </c>
      <c r="I401">
        <v>37</v>
      </c>
      <c r="J401">
        <v>14</v>
      </c>
      <c r="K401">
        <v>388</v>
      </c>
      <c r="L401">
        <v>40</v>
      </c>
      <c r="M401">
        <v>30</v>
      </c>
      <c r="N401">
        <v>70</v>
      </c>
      <c r="O401">
        <v>100</v>
      </c>
      <c r="P401">
        <v>11</v>
      </c>
      <c r="Q401" s="1">
        <v>40269</v>
      </c>
      <c r="R401" t="s">
        <v>26</v>
      </c>
      <c r="S401" t="s">
        <v>35</v>
      </c>
      <c r="T401" t="s">
        <v>25</v>
      </c>
    </row>
    <row r="402" spans="1:20" x14ac:dyDescent="0.25">
      <c r="A402">
        <v>262</v>
      </c>
      <c r="B402" t="s">
        <v>54</v>
      </c>
      <c r="C402" t="s">
        <v>50</v>
      </c>
      <c r="D402" t="s">
        <v>22</v>
      </c>
      <c r="E402">
        <v>30</v>
      </c>
      <c r="F402">
        <v>67</v>
      </c>
      <c r="G402">
        <v>113</v>
      </c>
      <c r="H402">
        <v>46</v>
      </c>
      <c r="I402">
        <v>37</v>
      </c>
      <c r="J402">
        <v>14</v>
      </c>
      <c r="K402">
        <v>449</v>
      </c>
      <c r="L402">
        <v>40</v>
      </c>
      <c r="M402">
        <v>20</v>
      </c>
      <c r="N402">
        <v>50</v>
      </c>
      <c r="O402">
        <v>70</v>
      </c>
      <c r="P402">
        <v>11</v>
      </c>
      <c r="Q402" s="1">
        <v>40452</v>
      </c>
      <c r="R402" t="s">
        <v>26</v>
      </c>
      <c r="S402" t="s">
        <v>35</v>
      </c>
      <c r="T402" t="s">
        <v>25</v>
      </c>
    </row>
    <row r="403" spans="1:20" x14ac:dyDescent="0.25">
      <c r="A403">
        <v>262</v>
      </c>
      <c r="B403" t="s">
        <v>54</v>
      </c>
      <c r="C403" t="s">
        <v>50</v>
      </c>
      <c r="D403" t="s">
        <v>22</v>
      </c>
      <c r="E403">
        <v>33</v>
      </c>
      <c r="F403">
        <v>71</v>
      </c>
      <c r="G403">
        <v>120</v>
      </c>
      <c r="H403">
        <v>49</v>
      </c>
      <c r="I403">
        <v>38</v>
      </c>
      <c r="J403">
        <v>15</v>
      </c>
      <c r="K403">
        <v>454</v>
      </c>
      <c r="L403">
        <v>20</v>
      </c>
      <c r="M403">
        <v>40</v>
      </c>
      <c r="N403">
        <v>50</v>
      </c>
      <c r="O403">
        <v>90</v>
      </c>
      <c r="P403">
        <v>11</v>
      </c>
      <c r="Q403" s="1">
        <v>40483</v>
      </c>
      <c r="R403" t="s">
        <v>26</v>
      </c>
      <c r="S403" t="s">
        <v>35</v>
      </c>
      <c r="T403" t="s">
        <v>25</v>
      </c>
    </row>
    <row r="404" spans="1:20" x14ac:dyDescent="0.25">
      <c r="A404">
        <v>262</v>
      </c>
      <c r="B404" t="s">
        <v>54</v>
      </c>
      <c r="C404" t="s">
        <v>50</v>
      </c>
      <c r="D404" t="s">
        <v>22</v>
      </c>
      <c r="E404">
        <v>28</v>
      </c>
      <c r="F404">
        <v>63</v>
      </c>
      <c r="G404">
        <v>106</v>
      </c>
      <c r="H404">
        <v>43</v>
      </c>
      <c r="I404">
        <v>35</v>
      </c>
      <c r="J404">
        <v>13</v>
      </c>
      <c r="K404">
        <v>466</v>
      </c>
      <c r="L404">
        <v>20</v>
      </c>
      <c r="M404">
        <v>30</v>
      </c>
      <c r="N404">
        <v>50</v>
      </c>
      <c r="O404">
        <v>80</v>
      </c>
      <c r="P404">
        <v>11</v>
      </c>
      <c r="Q404" s="1">
        <v>40513</v>
      </c>
      <c r="R404" t="s">
        <v>26</v>
      </c>
      <c r="S404" t="s">
        <v>35</v>
      </c>
      <c r="T404" t="s">
        <v>25</v>
      </c>
    </row>
    <row r="405" spans="1:20" x14ac:dyDescent="0.25">
      <c r="A405">
        <v>262</v>
      </c>
      <c r="B405" t="s">
        <v>54</v>
      </c>
      <c r="C405" t="s">
        <v>50</v>
      </c>
      <c r="D405" t="s">
        <v>22</v>
      </c>
      <c r="E405">
        <v>46</v>
      </c>
      <c r="F405">
        <v>68</v>
      </c>
      <c r="G405">
        <v>121</v>
      </c>
      <c r="H405">
        <v>46</v>
      </c>
      <c r="I405">
        <v>37</v>
      </c>
      <c r="J405">
        <v>14</v>
      </c>
      <c r="K405">
        <v>388</v>
      </c>
      <c r="L405">
        <v>40</v>
      </c>
      <c r="M405">
        <v>30</v>
      </c>
      <c r="N405">
        <v>70</v>
      </c>
      <c r="O405">
        <v>100</v>
      </c>
      <c r="P405">
        <v>11</v>
      </c>
      <c r="Q405" s="1">
        <v>40634</v>
      </c>
      <c r="R405" t="s">
        <v>26</v>
      </c>
      <c r="S405" t="s">
        <v>35</v>
      </c>
      <c r="T405" t="s">
        <v>25</v>
      </c>
    </row>
    <row r="406" spans="1:20" x14ac:dyDescent="0.25">
      <c r="A406">
        <v>262</v>
      </c>
      <c r="B406" t="s">
        <v>54</v>
      </c>
      <c r="C406" t="s">
        <v>50</v>
      </c>
      <c r="D406" t="s">
        <v>22</v>
      </c>
      <c r="E406">
        <v>33</v>
      </c>
      <c r="F406">
        <v>59</v>
      </c>
      <c r="G406">
        <v>98</v>
      </c>
      <c r="H406">
        <v>40</v>
      </c>
      <c r="I406">
        <v>33</v>
      </c>
      <c r="J406">
        <v>12</v>
      </c>
      <c r="K406">
        <v>443</v>
      </c>
      <c r="L406">
        <v>20</v>
      </c>
      <c r="M406">
        <v>30</v>
      </c>
      <c r="N406">
        <v>50</v>
      </c>
      <c r="O406">
        <v>80</v>
      </c>
      <c r="P406">
        <v>11</v>
      </c>
      <c r="Q406" s="1">
        <v>40695</v>
      </c>
      <c r="R406" t="s">
        <v>26</v>
      </c>
      <c r="S406" t="s">
        <v>35</v>
      </c>
      <c r="T406" t="s">
        <v>25</v>
      </c>
    </row>
    <row r="407" spans="1:20" x14ac:dyDescent="0.25">
      <c r="A407">
        <v>262</v>
      </c>
      <c r="B407" t="s">
        <v>54</v>
      </c>
      <c r="C407" t="s">
        <v>50</v>
      </c>
      <c r="D407" t="s">
        <v>22</v>
      </c>
      <c r="E407">
        <v>29</v>
      </c>
      <c r="F407">
        <v>54</v>
      </c>
      <c r="G407">
        <v>89</v>
      </c>
      <c r="H407">
        <v>36</v>
      </c>
      <c r="I407">
        <v>31</v>
      </c>
      <c r="J407">
        <v>11</v>
      </c>
      <c r="K407">
        <v>462</v>
      </c>
      <c r="L407">
        <v>10</v>
      </c>
      <c r="M407">
        <v>30</v>
      </c>
      <c r="N407">
        <v>40</v>
      </c>
      <c r="O407">
        <v>70</v>
      </c>
      <c r="P407">
        <v>11</v>
      </c>
      <c r="Q407" s="1">
        <v>40725</v>
      </c>
      <c r="R407" t="s">
        <v>26</v>
      </c>
      <c r="S407" t="s">
        <v>35</v>
      </c>
      <c r="T407" t="s">
        <v>25</v>
      </c>
    </row>
    <row r="408" spans="1:20" x14ac:dyDescent="0.25">
      <c r="A408">
        <v>262</v>
      </c>
      <c r="B408" t="s">
        <v>54</v>
      </c>
      <c r="C408" t="s">
        <v>50</v>
      </c>
      <c r="D408" t="s">
        <v>22</v>
      </c>
      <c r="E408">
        <v>45</v>
      </c>
      <c r="F408">
        <v>67</v>
      </c>
      <c r="G408">
        <v>120</v>
      </c>
      <c r="H408">
        <v>46</v>
      </c>
      <c r="I408">
        <v>37</v>
      </c>
      <c r="J408">
        <v>14</v>
      </c>
      <c r="K408">
        <v>449</v>
      </c>
      <c r="L408">
        <v>40</v>
      </c>
      <c r="M408">
        <v>20</v>
      </c>
      <c r="N408">
        <v>50</v>
      </c>
      <c r="O408">
        <v>70</v>
      </c>
      <c r="P408">
        <v>11</v>
      </c>
      <c r="Q408" s="1">
        <v>40817</v>
      </c>
      <c r="R408" t="s">
        <v>26</v>
      </c>
      <c r="S408" t="s">
        <v>35</v>
      </c>
      <c r="T408" t="s">
        <v>25</v>
      </c>
    </row>
    <row r="409" spans="1:20" x14ac:dyDescent="0.25">
      <c r="A409">
        <v>262</v>
      </c>
      <c r="B409" t="s">
        <v>54</v>
      </c>
      <c r="C409" t="s">
        <v>50</v>
      </c>
      <c r="D409" t="s">
        <v>22</v>
      </c>
      <c r="E409">
        <v>42</v>
      </c>
      <c r="F409">
        <v>63</v>
      </c>
      <c r="G409">
        <v>113</v>
      </c>
      <c r="H409">
        <v>43</v>
      </c>
      <c r="I409">
        <v>35</v>
      </c>
      <c r="J409">
        <v>13</v>
      </c>
      <c r="K409">
        <v>466</v>
      </c>
      <c r="L409">
        <v>20</v>
      </c>
      <c r="M409">
        <v>30</v>
      </c>
      <c r="N409">
        <v>50</v>
      </c>
      <c r="O409">
        <v>80</v>
      </c>
      <c r="P409">
        <v>11</v>
      </c>
      <c r="Q409" s="1">
        <v>40878</v>
      </c>
      <c r="R409" t="s">
        <v>26</v>
      </c>
      <c r="S409" t="s">
        <v>35</v>
      </c>
      <c r="T409" t="s">
        <v>25</v>
      </c>
    </row>
    <row r="410" spans="1:20" x14ac:dyDescent="0.25">
      <c r="A410">
        <v>262</v>
      </c>
      <c r="B410" t="s">
        <v>54</v>
      </c>
      <c r="C410" t="s">
        <v>50</v>
      </c>
      <c r="D410" t="s">
        <v>22</v>
      </c>
      <c r="E410">
        <v>7</v>
      </c>
      <c r="F410">
        <v>105</v>
      </c>
      <c r="G410">
        <v>180</v>
      </c>
      <c r="H410">
        <v>75</v>
      </c>
      <c r="I410">
        <v>98</v>
      </c>
      <c r="J410">
        <v>68</v>
      </c>
      <c r="K410">
        <v>522</v>
      </c>
      <c r="L410">
        <v>10</v>
      </c>
      <c r="M410">
        <v>60</v>
      </c>
      <c r="N410">
        <v>90</v>
      </c>
      <c r="O410">
        <v>150</v>
      </c>
      <c r="P410">
        <v>12</v>
      </c>
      <c r="Q410" s="1">
        <v>40179</v>
      </c>
      <c r="R410" t="s">
        <v>26</v>
      </c>
      <c r="S410" t="s">
        <v>40</v>
      </c>
      <c r="T410" t="s">
        <v>25</v>
      </c>
    </row>
    <row r="411" spans="1:20" x14ac:dyDescent="0.25">
      <c r="A411">
        <v>262</v>
      </c>
      <c r="B411" t="s">
        <v>54</v>
      </c>
      <c r="C411" t="s">
        <v>50</v>
      </c>
      <c r="D411" t="s">
        <v>22</v>
      </c>
      <c r="E411">
        <v>2</v>
      </c>
      <c r="F411">
        <v>90</v>
      </c>
      <c r="G411">
        <v>154</v>
      </c>
      <c r="H411">
        <v>64</v>
      </c>
      <c r="I411">
        <v>88</v>
      </c>
      <c r="J411">
        <v>58</v>
      </c>
      <c r="K411">
        <v>551</v>
      </c>
      <c r="L411">
        <v>10</v>
      </c>
      <c r="M411">
        <v>50</v>
      </c>
      <c r="N411">
        <v>80</v>
      </c>
      <c r="O411">
        <v>130</v>
      </c>
      <c r="P411">
        <v>12</v>
      </c>
      <c r="Q411" s="1">
        <v>40299</v>
      </c>
      <c r="R411" t="s">
        <v>26</v>
      </c>
      <c r="S411" t="s">
        <v>40</v>
      </c>
      <c r="T411" t="s">
        <v>25</v>
      </c>
    </row>
    <row r="412" spans="1:20" x14ac:dyDescent="0.25">
      <c r="A412">
        <v>262</v>
      </c>
      <c r="B412" t="s">
        <v>54</v>
      </c>
      <c r="C412" t="s">
        <v>50</v>
      </c>
      <c r="D412" t="s">
        <v>22</v>
      </c>
      <c r="E412">
        <v>11</v>
      </c>
      <c r="F412">
        <v>105</v>
      </c>
      <c r="G412">
        <v>201</v>
      </c>
      <c r="H412">
        <v>75</v>
      </c>
      <c r="I412">
        <v>103</v>
      </c>
      <c r="J412">
        <v>68</v>
      </c>
      <c r="K412">
        <v>522</v>
      </c>
      <c r="L412">
        <v>10</v>
      </c>
      <c r="M412">
        <v>60</v>
      </c>
      <c r="N412">
        <v>90</v>
      </c>
      <c r="O412">
        <v>150</v>
      </c>
      <c r="P412">
        <v>12</v>
      </c>
      <c r="Q412" s="1">
        <v>40544</v>
      </c>
      <c r="R412" t="s">
        <v>26</v>
      </c>
      <c r="S412" t="s">
        <v>40</v>
      </c>
      <c r="T412" t="s">
        <v>25</v>
      </c>
    </row>
    <row r="413" spans="1:20" x14ac:dyDescent="0.25">
      <c r="A413">
        <v>262</v>
      </c>
      <c r="B413" t="s">
        <v>54</v>
      </c>
      <c r="C413" t="s">
        <v>50</v>
      </c>
      <c r="D413" t="s">
        <v>22</v>
      </c>
      <c r="E413">
        <v>1</v>
      </c>
      <c r="F413">
        <v>87</v>
      </c>
      <c r="G413">
        <v>160</v>
      </c>
      <c r="H413">
        <v>63</v>
      </c>
      <c r="I413">
        <v>86</v>
      </c>
      <c r="J413">
        <v>57</v>
      </c>
      <c r="K413">
        <v>506</v>
      </c>
      <c r="L413">
        <v>10</v>
      </c>
      <c r="M413">
        <v>50</v>
      </c>
      <c r="N413">
        <v>80</v>
      </c>
      <c r="O413">
        <v>130</v>
      </c>
      <c r="P413">
        <v>12</v>
      </c>
      <c r="Q413" s="1">
        <v>40603</v>
      </c>
      <c r="R413" t="s">
        <v>26</v>
      </c>
      <c r="S413" t="s">
        <v>40</v>
      </c>
      <c r="T413" t="s">
        <v>25</v>
      </c>
    </row>
    <row r="414" spans="1:20" x14ac:dyDescent="0.25">
      <c r="A414">
        <v>262</v>
      </c>
      <c r="B414" t="s">
        <v>54</v>
      </c>
      <c r="C414" t="s">
        <v>50</v>
      </c>
      <c r="D414" t="s">
        <v>22</v>
      </c>
      <c r="E414">
        <v>0</v>
      </c>
      <c r="F414">
        <v>84</v>
      </c>
      <c r="G414">
        <v>153</v>
      </c>
      <c r="H414">
        <v>60</v>
      </c>
      <c r="I414">
        <v>84</v>
      </c>
      <c r="J414">
        <v>54</v>
      </c>
      <c r="K414">
        <v>606</v>
      </c>
      <c r="L414">
        <v>0</v>
      </c>
      <c r="M414">
        <v>40</v>
      </c>
      <c r="N414">
        <v>50</v>
      </c>
      <c r="O414">
        <v>90</v>
      </c>
      <c r="P414">
        <v>12</v>
      </c>
      <c r="Q414" s="1">
        <v>40817</v>
      </c>
      <c r="R414" t="s">
        <v>26</v>
      </c>
      <c r="S414" t="s">
        <v>40</v>
      </c>
      <c r="T414" t="s">
        <v>25</v>
      </c>
    </row>
    <row r="415" spans="1:20" x14ac:dyDescent="0.25">
      <c r="A415">
        <v>262</v>
      </c>
      <c r="B415" t="s">
        <v>54</v>
      </c>
      <c r="C415" t="s">
        <v>50</v>
      </c>
      <c r="D415" t="s">
        <v>22</v>
      </c>
      <c r="E415">
        <v>-4</v>
      </c>
      <c r="F415">
        <v>76</v>
      </c>
      <c r="G415">
        <v>140</v>
      </c>
      <c r="H415">
        <v>55</v>
      </c>
      <c r="I415">
        <v>79</v>
      </c>
      <c r="J415">
        <v>49</v>
      </c>
      <c r="K415">
        <v>627</v>
      </c>
      <c r="L415">
        <v>0</v>
      </c>
      <c r="M415">
        <v>40</v>
      </c>
      <c r="N415">
        <v>60</v>
      </c>
      <c r="O415">
        <v>100</v>
      </c>
      <c r="P415">
        <v>12</v>
      </c>
      <c r="Q415" s="1">
        <v>40878</v>
      </c>
      <c r="R415" t="s">
        <v>26</v>
      </c>
      <c r="S415" t="s">
        <v>40</v>
      </c>
      <c r="T415" t="s">
        <v>25</v>
      </c>
    </row>
    <row r="416" spans="1:20" x14ac:dyDescent="0.25">
      <c r="A416">
        <v>281</v>
      </c>
      <c r="B416" t="s">
        <v>45</v>
      </c>
      <c r="C416" t="s">
        <v>46</v>
      </c>
      <c r="D416" t="s">
        <v>43</v>
      </c>
      <c r="E416">
        <v>292</v>
      </c>
      <c r="F416">
        <v>295</v>
      </c>
      <c r="G416">
        <v>582</v>
      </c>
      <c r="H416">
        <v>251</v>
      </c>
      <c r="I416">
        <v>98</v>
      </c>
      <c r="J416">
        <v>77</v>
      </c>
      <c r="K416">
        <v>1268</v>
      </c>
      <c r="L416">
        <v>280</v>
      </c>
      <c r="M416">
        <v>310</v>
      </c>
      <c r="N416">
        <v>370</v>
      </c>
      <c r="O416">
        <v>680</v>
      </c>
      <c r="P416">
        <v>2</v>
      </c>
      <c r="Q416" s="1">
        <v>40787</v>
      </c>
      <c r="R416" t="s">
        <v>23</v>
      </c>
      <c r="S416" t="s">
        <v>24</v>
      </c>
      <c r="T416" t="s">
        <v>25</v>
      </c>
    </row>
    <row r="417" spans="1:20" x14ac:dyDescent="0.25">
      <c r="A417">
        <v>281</v>
      </c>
      <c r="B417" t="s">
        <v>45</v>
      </c>
      <c r="C417" t="s">
        <v>46</v>
      </c>
      <c r="D417" t="s">
        <v>43</v>
      </c>
      <c r="E417">
        <v>94</v>
      </c>
      <c r="F417">
        <v>107</v>
      </c>
      <c r="G417">
        <v>188</v>
      </c>
      <c r="H417">
        <v>83</v>
      </c>
      <c r="I417">
        <v>36</v>
      </c>
      <c r="J417">
        <v>27</v>
      </c>
      <c r="K417">
        <v>584</v>
      </c>
      <c r="L417">
        <v>100</v>
      </c>
      <c r="M417">
        <v>100</v>
      </c>
      <c r="N417">
        <v>130</v>
      </c>
      <c r="O417">
        <v>230</v>
      </c>
      <c r="P417">
        <v>3</v>
      </c>
      <c r="Q417" s="1">
        <v>40664</v>
      </c>
      <c r="R417" t="s">
        <v>23</v>
      </c>
      <c r="S417" t="s">
        <v>38</v>
      </c>
      <c r="T417" t="s">
        <v>31</v>
      </c>
    </row>
    <row r="418" spans="1:20" x14ac:dyDescent="0.25">
      <c r="A418">
        <v>281</v>
      </c>
      <c r="B418" t="s">
        <v>45</v>
      </c>
      <c r="C418" t="s">
        <v>46</v>
      </c>
      <c r="D418" t="s">
        <v>43</v>
      </c>
      <c r="E418">
        <v>39</v>
      </c>
      <c r="F418">
        <v>51</v>
      </c>
      <c r="G418">
        <v>96</v>
      </c>
      <c r="H418">
        <v>39</v>
      </c>
      <c r="I418">
        <v>25</v>
      </c>
      <c r="J418">
        <v>12</v>
      </c>
      <c r="K418">
        <v>541</v>
      </c>
      <c r="L418">
        <v>80</v>
      </c>
      <c r="M418">
        <v>40</v>
      </c>
      <c r="N418">
        <v>90</v>
      </c>
      <c r="O418">
        <v>130</v>
      </c>
      <c r="P418">
        <v>3</v>
      </c>
      <c r="Q418" s="1">
        <v>40817</v>
      </c>
      <c r="R418" t="s">
        <v>23</v>
      </c>
      <c r="S418" t="s">
        <v>38</v>
      </c>
      <c r="T418" t="s">
        <v>31</v>
      </c>
    </row>
    <row r="419" spans="1:20" x14ac:dyDescent="0.25">
      <c r="A419">
        <v>281</v>
      </c>
      <c r="B419" t="s">
        <v>45</v>
      </c>
      <c r="C419" t="s">
        <v>46</v>
      </c>
      <c r="D419" t="s">
        <v>43</v>
      </c>
      <c r="E419">
        <v>120</v>
      </c>
      <c r="F419">
        <v>163</v>
      </c>
      <c r="G419">
        <v>276</v>
      </c>
      <c r="H419">
        <v>113</v>
      </c>
      <c r="I419">
        <v>43</v>
      </c>
      <c r="J419">
        <v>31</v>
      </c>
      <c r="K419">
        <v>897</v>
      </c>
      <c r="L419">
        <v>120</v>
      </c>
      <c r="M419">
        <v>90</v>
      </c>
      <c r="N419">
        <v>140</v>
      </c>
      <c r="O419">
        <v>230</v>
      </c>
      <c r="P419">
        <v>5</v>
      </c>
      <c r="Q419" s="1">
        <v>40330</v>
      </c>
      <c r="R419" t="s">
        <v>28</v>
      </c>
      <c r="S419" t="s">
        <v>29</v>
      </c>
      <c r="T419" t="s">
        <v>25</v>
      </c>
    </row>
    <row r="420" spans="1:20" x14ac:dyDescent="0.25">
      <c r="A420">
        <v>281</v>
      </c>
      <c r="B420" t="s">
        <v>45</v>
      </c>
      <c r="C420" t="s">
        <v>46</v>
      </c>
      <c r="D420" t="s">
        <v>43</v>
      </c>
      <c r="E420">
        <v>33</v>
      </c>
      <c r="F420">
        <v>80</v>
      </c>
      <c r="G420">
        <v>140</v>
      </c>
      <c r="H420">
        <v>60</v>
      </c>
      <c r="I420">
        <v>47</v>
      </c>
      <c r="J420">
        <v>19</v>
      </c>
      <c r="K420">
        <v>336</v>
      </c>
      <c r="L420">
        <v>50</v>
      </c>
      <c r="M420">
        <v>50</v>
      </c>
      <c r="N420">
        <v>80</v>
      </c>
      <c r="O420">
        <v>130</v>
      </c>
      <c r="P420">
        <v>8</v>
      </c>
      <c r="Q420" s="1">
        <v>40179</v>
      </c>
      <c r="R420" t="s">
        <v>32</v>
      </c>
      <c r="S420" t="s">
        <v>39</v>
      </c>
      <c r="T420" t="s">
        <v>31</v>
      </c>
    </row>
    <row r="421" spans="1:20" x14ac:dyDescent="0.25">
      <c r="A421">
        <v>281</v>
      </c>
      <c r="B421" t="s">
        <v>45</v>
      </c>
      <c r="C421" t="s">
        <v>46</v>
      </c>
      <c r="D421" t="s">
        <v>43</v>
      </c>
      <c r="E421">
        <v>51</v>
      </c>
      <c r="F421">
        <v>80</v>
      </c>
      <c r="G421">
        <v>157</v>
      </c>
      <c r="H421">
        <v>60</v>
      </c>
      <c r="I421">
        <v>49</v>
      </c>
      <c r="J421">
        <v>19</v>
      </c>
      <c r="K421">
        <v>336</v>
      </c>
      <c r="L421">
        <v>50</v>
      </c>
      <c r="M421">
        <v>50</v>
      </c>
      <c r="N421">
        <v>80</v>
      </c>
      <c r="O421">
        <v>130</v>
      </c>
      <c r="P421">
        <v>8</v>
      </c>
      <c r="Q421" s="1">
        <v>40544</v>
      </c>
      <c r="R421" t="s">
        <v>32</v>
      </c>
      <c r="S421" t="s">
        <v>39</v>
      </c>
      <c r="T421" t="s">
        <v>31</v>
      </c>
    </row>
    <row r="422" spans="1:20" x14ac:dyDescent="0.25">
      <c r="A422">
        <v>281</v>
      </c>
      <c r="B422" t="s">
        <v>45</v>
      </c>
      <c r="C422" t="s">
        <v>46</v>
      </c>
      <c r="D422" t="s">
        <v>43</v>
      </c>
      <c r="E422">
        <v>35</v>
      </c>
      <c r="F422">
        <v>72</v>
      </c>
      <c r="G422">
        <v>121</v>
      </c>
      <c r="H422">
        <v>49</v>
      </c>
      <c r="I422">
        <v>37</v>
      </c>
      <c r="J422">
        <v>15</v>
      </c>
      <c r="K422">
        <v>351</v>
      </c>
      <c r="L422">
        <v>40</v>
      </c>
      <c r="M422">
        <v>40</v>
      </c>
      <c r="N422">
        <v>70</v>
      </c>
      <c r="O422">
        <v>110</v>
      </c>
      <c r="P422">
        <v>9</v>
      </c>
      <c r="Q422" s="1">
        <v>40238</v>
      </c>
      <c r="R422" t="s">
        <v>32</v>
      </c>
      <c r="S422" t="s">
        <v>33</v>
      </c>
      <c r="T422" t="s">
        <v>31</v>
      </c>
    </row>
    <row r="423" spans="1:20" x14ac:dyDescent="0.25">
      <c r="A423">
        <v>281</v>
      </c>
      <c r="B423" t="s">
        <v>45</v>
      </c>
      <c r="C423" t="s">
        <v>46</v>
      </c>
      <c r="D423" t="s">
        <v>43</v>
      </c>
      <c r="E423">
        <v>19</v>
      </c>
      <c r="F423">
        <v>51</v>
      </c>
      <c r="G423">
        <v>85</v>
      </c>
      <c r="H423">
        <v>34</v>
      </c>
      <c r="I423">
        <v>32</v>
      </c>
      <c r="J423">
        <v>10</v>
      </c>
      <c r="K423">
        <v>432</v>
      </c>
      <c r="L423">
        <v>30</v>
      </c>
      <c r="M423">
        <v>30</v>
      </c>
      <c r="N423">
        <v>50</v>
      </c>
      <c r="O423">
        <v>80</v>
      </c>
      <c r="P423">
        <v>9</v>
      </c>
      <c r="Q423" s="1">
        <v>40360</v>
      </c>
      <c r="R423" t="s">
        <v>32</v>
      </c>
      <c r="S423" t="s">
        <v>33</v>
      </c>
      <c r="T423" t="s">
        <v>31</v>
      </c>
    </row>
    <row r="424" spans="1:20" x14ac:dyDescent="0.25">
      <c r="A424">
        <v>281</v>
      </c>
      <c r="B424" t="s">
        <v>45</v>
      </c>
      <c r="C424" t="s">
        <v>46</v>
      </c>
      <c r="D424" t="s">
        <v>43</v>
      </c>
      <c r="E424">
        <v>19</v>
      </c>
      <c r="F424">
        <v>51</v>
      </c>
      <c r="G424">
        <v>85</v>
      </c>
      <c r="H424">
        <v>34</v>
      </c>
      <c r="I424">
        <v>32</v>
      </c>
      <c r="J424">
        <v>10</v>
      </c>
      <c r="K424">
        <v>428</v>
      </c>
      <c r="L424">
        <v>30</v>
      </c>
      <c r="M424">
        <v>30</v>
      </c>
      <c r="N424">
        <v>50</v>
      </c>
      <c r="O424">
        <v>80</v>
      </c>
      <c r="P424">
        <v>9</v>
      </c>
      <c r="Q424" s="1">
        <v>40391</v>
      </c>
      <c r="R424" t="s">
        <v>32</v>
      </c>
      <c r="S424" t="s">
        <v>33</v>
      </c>
      <c r="T424" t="s">
        <v>31</v>
      </c>
    </row>
    <row r="425" spans="1:20" x14ac:dyDescent="0.25">
      <c r="A425">
        <v>281</v>
      </c>
      <c r="B425" t="s">
        <v>45</v>
      </c>
      <c r="C425" t="s">
        <v>46</v>
      </c>
      <c r="D425" t="s">
        <v>43</v>
      </c>
      <c r="E425">
        <v>40</v>
      </c>
      <c r="F425">
        <v>64</v>
      </c>
      <c r="G425">
        <v>114</v>
      </c>
      <c r="H425">
        <v>43</v>
      </c>
      <c r="I425">
        <v>37</v>
      </c>
      <c r="J425">
        <v>13</v>
      </c>
      <c r="K425">
        <v>363</v>
      </c>
      <c r="L425">
        <v>30</v>
      </c>
      <c r="M425">
        <v>40</v>
      </c>
      <c r="N425">
        <v>60</v>
      </c>
      <c r="O425">
        <v>100</v>
      </c>
      <c r="P425">
        <v>9</v>
      </c>
      <c r="Q425" s="1">
        <v>40634</v>
      </c>
      <c r="R425" t="s">
        <v>32</v>
      </c>
      <c r="S425" t="s">
        <v>33</v>
      </c>
      <c r="T425" t="s">
        <v>31</v>
      </c>
    </row>
    <row r="426" spans="1:20" x14ac:dyDescent="0.25">
      <c r="A426">
        <v>281</v>
      </c>
      <c r="B426" t="s">
        <v>45</v>
      </c>
      <c r="C426" t="s">
        <v>46</v>
      </c>
      <c r="D426" t="s">
        <v>43</v>
      </c>
      <c r="E426">
        <v>30</v>
      </c>
      <c r="F426">
        <v>79</v>
      </c>
      <c r="G426">
        <v>131</v>
      </c>
      <c r="H426">
        <v>52</v>
      </c>
      <c r="I426">
        <v>49</v>
      </c>
      <c r="J426">
        <v>17</v>
      </c>
      <c r="K426">
        <v>-456</v>
      </c>
      <c r="L426">
        <v>40</v>
      </c>
      <c r="M426">
        <v>40</v>
      </c>
      <c r="N426">
        <v>70</v>
      </c>
      <c r="O426">
        <v>110</v>
      </c>
      <c r="P426">
        <v>4</v>
      </c>
      <c r="Q426" s="1">
        <v>40360</v>
      </c>
      <c r="R426" t="s">
        <v>28</v>
      </c>
      <c r="S426" t="s">
        <v>41</v>
      </c>
      <c r="T426" t="s">
        <v>25</v>
      </c>
    </row>
    <row r="427" spans="1:20" x14ac:dyDescent="0.25">
      <c r="A427">
        <v>281</v>
      </c>
      <c r="B427" t="s">
        <v>45</v>
      </c>
      <c r="C427" t="s">
        <v>46</v>
      </c>
      <c r="D427" t="s">
        <v>43</v>
      </c>
      <c r="E427">
        <v>46</v>
      </c>
      <c r="F427">
        <v>81</v>
      </c>
      <c r="G427">
        <v>134</v>
      </c>
      <c r="H427">
        <v>54</v>
      </c>
      <c r="I427">
        <v>45</v>
      </c>
      <c r="J427">
        <v>17</v>
      </c>
      <c r="K427">
        <v>-321</v>
      </c>
      <c r="L427">
        <v>40</v>
      </c>
      <c r="M427">
        <v>40</v>
      </c>
      <c r="N427">
        <v>70</v>
      </c>
      <c r="O427">
        <v>110</v>
      </c>
      <c r="P427">
        <v>4</v>
      </c>
      <c r="Q427" s="1">
        <v>40695</v>
      </c>
      <c r="R427" t="s">
        <v>28</v>
      </c>
      <c r="S427" t="s">
        <v>41</v>
      </c>
      <c r="T427" t="s">
        <v>25</v>
      </c>
    </row>
    <row r="428" spans="1:20" x14ac:dyDescent="0.25">
      <c r="A428">
        <v>303</v>
      </c>
      <c r="B428" t="s">
        <v>55</v>
      </c>
      <c r="C428" t="s">
        <v>50</v>
      </c>
      <c r="D428" t="s">
        <v>43</v>
      </c>
      <c r="E428">
        <v>105</v>
      </c>
      <c r="F428">
        <v>144</v>
      </c>
      <c r="G428">
        <v>243</v>
      </c>
      <c r="H428">
        <v>99</v>
      </c>
      <c r="I428">
        <v>39</v>
      </c>
      <c r="J428">
        <v>27</v>
      </c>
      <c r="K428">
        <v>766</v>
      </c>
      <c r="L428">
        <v>120</v>
      </c>
      <c r="M428">
        <v>100</v>
      </c>
      <c r="N428">
        <v>150</v>
      </c>
      <c r="O428">
        <v>250</v>
      </c>
      <c r="P428">
        <v>1</v>
      </c>
      <c r="Q428" s="1">
        <v>40210</v>
      </c>
      <c r="R428" t="s">
        <v>23</v>
      </c>
      <c r="S428" t="s">
        <v>44</v>
      </c>
      <c r="T428" t="s">
        <v>25</v>
      </c>
    </row>
    <row r="429" spans="1:20" x14ac:dyDescent="0.25">
      <c r="A429">
        <v>303</v>
      </c>
      <c r="B429" t="s">
        <v>55</v>
      </c>
      <c r="C429" t="s">
        <v>50</v>
      </c>
      <c r="D429" t="s">
        <v>43</v>
      </c>
      <c r="E429">
        <v>134</v>
      </c>
      <c r="F429">
        <v>126</v>
      </c>
      <c r="G429">
        <v>227</v>
      </c>
      <c r="H429">
        <v>87</v>
      </c>
      <c r="I429">
        <v>36</v>
      </c>
      <c r="J429">
        <v>24</v>
      </c>
      <c r="K429">
        <v>756</v>
      </c>
      <c r="L429">
        <v>100</v>
      </c>
      <c r="M429">
        <v>90</v>
      </c>
      <c r="N429">
        <v>130</v>
      </c>
      <c r="O429">
        <v>220</v>
      </c>
      <c r="P429">
        <v>1</v>
      </c>
      <c r="Q429" s="1">
        <v>40603</v>
      </c>
      <c r="R429" t="s">
        <v>23</v>
      </c>
      <c r="S429" t="s">
        <v>44</v>
      </c>
      <c r="T429" t="s">
        <v>25</v>
      </c>
    </row>
    <row r="430" spans="1:20" x14ac:dyDescent="0.25">
      <c r="A430">
        <v>303</v>
      </c>
      <c r="B430" t="s">
        <v>55</v>
      </c>
      <c r="C430" t="s">
        <v>50</v>
      </c>
      <c r="D430" t="s">
        <v>43</v>
      </c>
      <c r="E430">
        <v>199</v>
      </c>
      <c r="F430">
        <v>179</v>
      </c>
      <c r="G430">
        <v>322</v>
      </c>
      <c r="H430">
        <v>123</v>
      </c>
      <c r="I430">
        <v>45</v>
      </c>
      <c r="J430">
        <v>34</v>
      </c>
      <c r="K430">
        <v>959</v>
      </c>
      <c r="L430">
        <v>130</v>
      </c>
      <c r="M430">
        <v>120</v>
      </c>
      <c r="N430">
        <v>170</v>
      </c>
      <c r="O430">
        <v>290</v>
      </c>
      <c r="P430">
        <v>1</v>
      </c>
      <c r="Q430" s="1">
        <v>40878</v>
      </c>
      <c r="R430" t="s">
        <v>23</v>
      </c>
      <c r="S430" t="s">
        <v>44</v>
      </c>
      <c r="T430" t="s">
        <v>25</v>
      </c>
    </row>
    <row r="431" spans="1:20" x14ac:dyDescent="0.25">
      <c r="A431">
        <v>303</v>
      </c>
      <c r="B431" t="s">
        <v>55</v>
      </c>
      <c r="C431" t="s">
        <v>50</v>
      </c>
      <c r="D431" t="s">
        <v>43</v>
      </c>
      <c r="E431">
        <v>68</v>
      </c>
      <c r="F431">
        <v>107</v>
      </c>
      <c r="G431">
        <v>190</v>
      </c>
      <c r="H431">
        <v>83</v>
      </c>
      <c r="I431">
        <v>39</v>
      </c>
      <c r="J431">
        <v>27</v>
      </c>
      <c r="K431">
        <v>584</v>
      </c>
      <c r="L431">
        <v>80</v>
      </c>
      <c r="M431">
        <v>80</v>
      </c>
      <c r="N431">
        <v>110</v>
      </c>
      <c r="O431">
        <v>190</v>
      </c>
      <c r="P431">
        <v>2</v>
      </c>
      <c r="Q431" s="1">
        <v>40299</v>
      </c>
      <c r="R431" t="s">
        <v>23</v>
      </c>
      <c r="S431" t="s">
        <v>24</v>
      </c>
      <c r="T431" t="s">
        <v>25</v>
      </c>
    </row>
    <row r="432" spans="1:20" x14ac:dyDescent="0.25">
      <c r="A432">
        <v>303</v>
      </c>
      <c r="B432" t="s">
        <v>55</v>
      </c>
      <c r="C432" t="s">
        <v>50</v>
      </c>
      <c r="D432" t="s">
        <v>43</v>
      </c>
      <c r="E432">
        <v>101</v>
      </c>
      <c r="F432">
        <v>107</v>
      </c>
      <c r="G432">
        <v>202</v>
      </c>
      <c r="H432">
        <v>83</v>
      </c>
      <c r="I432">
        <v>39</v>
      </c>
      <c r="J432">
        <v>27</v>
      </c>
      <c r="K432">
        <v>613</v>
      </c>
      <c r="L432">
        <v>80</v>
      </c>
      <c r="M432">
        <v>80</v>
      </c>
      <c r="N432">
        <v>110</v>
      </c>
      <c r="O432">
        <v>190</v>
      </c>
      <c r="P432">
        <v>2</v>
      </c>
      <c r="Q432" s="1">
        <v>40575</v>
      </c>
      <c r="R432" t="s">
        <v>23</v>
      </c>
      <c r="S432" t="s">
        <v>24</v>
      </c>
      <c r="T432" t="s">
        <v>25</v>
      </c>
    </row>
    <row r="433" spans="1:20" x14ac:dyDescent="0.25">
      <c r="A433">
        <v>303</v>
      </c>
      <c r="B433" t="s">
        <v>55</v>
      </c>
      <c r="C433" t="s">
        <v>50</v>
      </c>
      <c r="D433" t="s">
        <v>43</v>
      </c>
      <c r="E433">
        <v>98</v>
      </c>
      <c r="F433">
        <v>112</v>
      </c>
      <c r="G433">
        <v>197</v>
      </c>
      <c r="H433">
        <v>87</v>
      </c>
      <c r="I433">
        <v>38</v>
      </c>
      <c r="J433">
        <v>28</v>
      </c>
      <c r="K433">
        <v>564</v>
      </c>
      <c r="L433">
        <v>80</v>
      </c>
      <c r="M433">
        <v>90</v>
      </c>
      <c r="N433">
        <v>110</v>
      </c>
      <c r="O433">
        <v>200</v>
      </c>
      <c r="P433">
        <v>2</v>
      </c>
      <c r="Q433" s="1">
        <v>40725</v>
      </c>
      <c r="R433" t="s">
        <v>23</v>
      </c>
      <c r="S433" t="s">
        <v>24</v>
      </c>
      <c r="T433" t="s">
        <v>25</v>
      </c>
    </row>
    <row r="434" spans="1:20" x14ac:dyDescent="0.25">
      <c r="A434">
        <v>303</v>
      </c>
      <c r="B434" t="s">
        <v>55</v>
      </c>
      <c r="C434" t="s">
        <v>50</v>
      </c>
      <c r="D434" t="s">
        <v>43</v>
      </c>
      <c r="E434">
        <v>62</v>
      </c>
      <c r="F434">
        <v>74</v>
      </c>
      <c r="G434">
        <v>141</v>
      </c>
      <c r="H434">
        <v>58</v>
      </c>
      <c r="I434">
        <v>32</v>
      </c>
      <c r="J434">
        <v>19</v>
      </c>
      <c r="K434">
        <v>548</v>
      </c>
      <c r="L434">
        <v>50</v>
      </c>
      <c r="M434">
        <v>60</v>
      </c>
      <c r="N434">
        <v>70</v>
      </c>
      <c r="O434">
        <v>130</v>
      </c>
      <c r="P434">
        <v>2</v>
      </c>
      <c r="Q434" s="1">
        <v>40787</v>
      </c>
      <c r="R434" t="s">
        <v>23</v>
      </c>
      <c r="S434" t="s">
        <v>24</v>
      </c>
      <c r="T434" t="s">
        <v>25</v>
      </c>
    </row>
    <row r="435" spans="1:20" x14ac:dyDescent="0.25">
      <c r="A435">
        <v>303</v>
      </c>
      <c r="B435" t="s">
        <v>55</v>
      </c>
      <c r="C435" t="s">
        <v>50</v>
      </c>
      <c r="D435" t="s">
        <v>43</v>
      </c>
      <c r="E435">
        <v>40</v>
      </c>
      <c r="F435">
        <v>51</v>
      </c>
      <c r="G435">
        <v>96</v>
      </c>
      <c r="H435">
        <v>39</v>
      </c>
      <c r="I435">
        <v>24</v>
      </c>
      <c r="J435">
        <v>12</v>
      </c>
      <c r="K435">
        <v>541</v>
      </c>
      <c r="L435">
        <v>50</v>
      </c>
      <c r="M435">
        <v>30</v>
      </c>
      <c r="N435">
        <v>50</v>
      </c>
      <c r="O435">
        <v>80</v>
      </c>
      <c r="P435">
        <v>2</v>
      </c>
      <c r="Q435" s="1">
        <v>40817</v>
      </c>
      <c r="R435" t="s">
        <v>23</v>
      </c>
      <c r="S435" t="s">
        <v>24</v>
      </c>
      <c r="T435" t="s">
        <v>25</v>
      </c>
    </row>
    <row r="436" spans="1:20" x14ac:dyDescent="0.25">
      <c r="A436">
        <v>303</v>
      </c>
      <c r="B436" t="s">
        <v>55</v>
      </c>
      <c r="C436" t="s">
        <v>50</v>
      </c>
      <c r="D436" t="s">
        <v>43</v>
      </c>
      <c r="E436">
        <v>105</v>
      </c>
      <c r="F436">
        <v>145</v>
      </c>
      <c r="G436">
        <v>245</v>
      </c>
      <c r="H436">
        <v>100</v>
      </c>
      <c r="I436">
        <v>40</v>
      </c>
      <c r="J436">
        <v>28</v>
      </c>
      <c r="K436">
        <v>822</v>
      </c>
      <c r="L436">
        <v>120</v>
      </c>
      <c r="M436">
        <v>100</v>
      </c>
      <c r="N436">
        <v>150</v>
      </c>
      <c r="O436">
        <v>250</v>
      </c>
      <c r="P436">
        <v>3</v>
      </c>
      <c r="Q436" s="1">
        <v>40269</v>
      </c>
      <c r="R436" t="s">
        <v>23</v>
      </c>
      <c r="S436" t="s">
        <v>38</v>
      </c>
      <c r="T436" t="s">
        <v>31</v>
      </c>
    </row>
    <row r="437" spans="1:20" x14ac:dyDescent="0.25">
      <c r="A437">
        <v>303</v>
      </c>
      <c r="B437" t="s">
        <v>55</v>
      </c>
      <c r="C437" t="s">
        <v>50</v>
      </c>
      <c r="D437" t="s">
        <v>43</v>
      </c>
      <c r="E437">
        <v>147</v>
      </c>
      <c r="F437">
        <v>137</v>
      </c>
      <c r="G437">
        <v>247</v>
      </c>
      <c r="H437">
        <v>95</v>
      </c>
      <c r="I437">
        <v>38</v>
      </c>
      <c r="J437">
        <v>26</v>
      </c>
      <c r="K437">
        <v>809</v>
      </c>
      <c r="L437">
        <v>110</v>
      </c>
      <c r="M437">
        <v>100</v>
      </c>
      <c r="N437">
        <v>140</v>
      </c>
      <c r="O437">
        <v>240</v>
      </c>
      <c r="P437">
        <v>3</v>
      </c>
      <c r="Q437" s="1">
        <v>40575</v>
      </c>
      <c r="R437" t="s">
        <v>23</v>
      </c>
      <c r="S437" t="s">
        <v>38</v>
      </c>
      <c r="T437" t="s">
        <v>31</v>
      </c>
    </row>
    <row r="438" spans="1:20" x14ac:dyDescent="0.25">
      <c r="A438">
        <v>303</v>
      </c>
      <c r="B438" t="s">
        <v>55</v>
      </c>
      <c r="C438" t="s">
        <v>50</v>
      </c>
      <c r="D438" t="s">
        <v>43</v>
      </c>
      <c r="E438">
        <v>150</v>
      </c>
      <c r="F438">
        <v>139</v>
      </c>
      <c r="G438">
        <v>249</v>
      </c>
      <c r="H438">
        <v>95</v>
      </c>
      <c r="I438">
        <v>38</v>
      </c>
      <c r="J438">
        <v>26</v>
      </c>
      <c r="K438">
        <v>799</v>
      </c>
      <c r="L438">
        <v>110</v>
      </c>
      <c r="M438">
        <v>100</v>
      </c>
      <c r="N438">
        <v>140</v>
      </c>
      <c r="O438">
        <v>240</v>
      </c>
      <c r="P438">
        <v>3</v>
      </c>
      <c r="Q438" s="1">
        <v>40603</v>
      </c>
      <c r="R438" t="s">
        <v>23</v>
      </c>
      <c r="S438" t="s">
        <v>38</v>
      </c>
      <c r="T438" t="s">
        <v>31</v>
      </c>
    </row>
    <row r="439" spans="1:20" x14ac:dyDescent="0.25">
      <c r="A439">
        <v>303</v>
      </c>
      <c r="B439" t="s">
        <v>55</v>
      </c>
      <c r="C439" t="s">
        <v>50</v>
      </c>
      <c r="D439" t="s">
        <v>43</v>
      </c>
      <c r="E439">
        <v>156</v>
      </c>
      <c r="F439">
        <v>145</v>
      </c>
      <c r="G439">
        <v>261</v>
      </c>
      <c r="H439">
        <v>100</v>
      </c>
      <c r="I439">
        <v>40</v>
      </c>
      <c r="J439">
        <v>28</v>
      </c>
      <c r="K439">
        <v>822</v>
      </c>
      <c r="L439">
        <v>120</v>
      </c>
      <c r="M439">
        <v>100</v>
      </c>
      <c r="N439">
        <v>150</v>
      </c>
      <c r="O439">
        <v>250</v>
      </c>
      <c r="P439">
        <v>3</v>
      </c>
      <c r="Q439" s="1">
        <v>40634</v>
      </c>
      <c r="R439" t="s">
        <v>23</v>
      </c>
      <c r="S439" t="s">
        <v>38</v>
      </c>
      <c r="T439" t="s">
        <v>31</v>
      </c>
    </row>
    <row r="440" spans="1:20" x14ac:dyDescent="0.25">
      <c r="A440">
        <v>303</v>
      </c>
      <c r="B440" t="s">
        <v>55</v>
      </c>
      <c r="C440" t="s">
        <v>50</v>
      </c>
      <c r="D440" t="s">
        <v>43</v>
      </c>
      <c r="E440">
        <v>155</v>
      </c>
      <c r="F440">
        <v>152</v>
      </c>
      <c r="G440">
        <v>254</v>
      </c>
      <c r="H440">
        <v>104</v>
      </c>
      <c r="I440">
        <v>37</v>
      </c>
      <c r="J440">
        <v>29</v>
      </c>
      <c r="K440">
        <v>871</v>
      </c>
      <c r="L440">
        <v>120</v>
      </c>
      <c r="M440">
        <v>110</v>
      </c>
      <c r="N440">
        <v>150</v>
      </c>
      <c r="O440">
        <v>260</v>
      </c>
      <c r="P440">
        <v>3</v>
      </c>
      <c r="Q440" s="1">
        <v>40664</v>
      </c>
      <c r="R440" t="s">
        <v>23</v>
      </c>
      <c r="S440" t="s">
        <v>38</v>
      </c>
      <c r="T440" t="s">
        <v>31</v>
      </c>
    </row>
    <row r="441" spans="1:20" x14ac:dyDescent="0.25">
      <c r="A441">
        <v>303</v>
      </c>
      <c r="B441" t="s">
        <v>55</v>
      </c>
      <c r="C441" t="s">
        <v>50</v>
      </c>
      <c r="D441" t="s">
        <v>43</v>
      </c>
      <c r="E441">
        <v>192</v>
      </c>
      <c r="F441">
        <v>185</v>
      </c>
      <c r="G441">
        <v>309</v>
      </c>
      <c r="H441">
        <v>127</v>
      </c>
      <c r="I441">
        <v>43</v>
      </c>
      <c r="J441">
        <v>35</v>
      </c>
      <c r="K441">
        <v>1007</v>
      </c>
      <c r="L441">
        <v>150</v>
      </c>
      <c r="M441">
        <v>130</v>
      </c>
      <c r="N441">
        <v>190</v>
      </c>
      <c r="O441">
        <v>320</v>
      </c>
      <c r="P441">
        <v>3</v>
      </c>
      <c r="Q441" s="1">
        <v>40725</v>
      </c>
      <c r="R441" t="s">
        <v>23</v>
      </c>
      <c r="S441" t="s">
        <v>38</v>
      </c>
      <c r="T441" t="s">
        <v>31</v>
      </c>
    </row>
    <row r="442" spans="1:20" x14ac:dyDescent="0.25">
      <c r="A442">
        <v>303</v>
      </c>
      <c r="B442" t="s">
        <v>55</v>
      </c>
      <c r="C442" t="s">
        <v>50</v>
      </c>
      <c r="D442" t="s">
        <v>43</v>
      </c>
      <c r="E442">
        <v>30</v>
      </c>
      <c r="F442">
        <v>56</v>
      </c>
      <c r="G442">
        <v>100</v>
      </c>
      <c r="H442">
        <v>44</v>
      </c>
      <c r="I442">
        <v>26</v>
      </c>
      <c r="J442">
        <v>14</v>
      </c>
      <c r="K442">
        <v>623</v>
      </c>
      <c r="L442">
        <v>30</v>
      </c>
      <c r="M442">
        <v>30</v>
      </c>
      <c r="N442">
        <v>50</v>
      </c>
      <c r="O442">
        <v>80</v>
      </c>
      <c r="P442">
        <v>13</v>
      </c>
      <c r="Q442" s="1">
        <v>40179</v>
      </c>
      <c r="R442" t="s">
        <v>26</v>
      </c>
      <c r="S442" t="s">
        <v>27</v>
      </c>
      <c r="T442" t="s">
        <v>25</v>
      </c>
    </row>
    <row r="443" spans="1:20" x14ac:dyDescent="0.25">
      <c r="A443">
        <v>303</v>
      </c>
      <c r="B443" t="s">
        <v>55</v>
      </c>
      <c r="C443" t="s">
        <v>50</v>
      </c>
      <c r="D443" t="s">
        <v>43</v>
      </c>
      <c r="E443">
        <v>32</v>
      </c>
      <c r="F443">
        <v>60</v>
      </c>
      <c r="G443">
        <v>106</v>
      </c>
      <c r="H443">
        <v>46</v>
      </c>
      <c r="I443">
        <v>28</v>
      </c>
      <c r="J443">
        <v>15</v>
      </c>
      <c r="K443">
        <v>608</v>
      </c>
      <c r="L443">
        <v>40</v>
      </c>
      <c r="M443">
        <v>30</v>
      </c>
      <c r="N443">
        <v>60</v>
      </c>
      <c r="O443">
        <v>90</v>
      </c>
      <c r="P443">
        <v>13</v>
      </c>
      <c r="Q443" s="1">
        <v>40269</v>
      </c>
      <c r="R443" t="s">
        <v>26</v>
      </c>
      <c r="S443" t="s">
        <v>27</v>
      </c>
      <c r="T443" t="s">
        <v>25</v>
      </c>
    </row>
    <row r="444" spans="1:20" x14ac:dyDescent="0.25">
      <c r="A444">
        <v>303</v>
      </c>
      <c r="B444" t="s">
        <v>55</v>
      </c>
      <c r="C444" t="s">
        <v>50</v>
      </c>
      <c r="D444" t="s">
        <v>43</v>
      </c>
      <c r="E444">
        <v>27</v>
      </c>
      <c r="F444">
        <v>53</v>
      </c>
      <c r="G444">
        <v>94</v>
      </c>
      <c r="H444">
        <v>41</v>
      </c>
      <c r="I444">
        <v>26</v>
      </c>
      <c r="J444">
        <v>13</v>
      </c>
      <c r="K444">
        <v>592</v>
      </c>
      <c r="L444">
        <v>30</v>
      </c>
      <c r="M444">
        <v>30</v>
      </c>
      <c r="N444">
        <v>50</v>
      </c>
      <c r="O444">
        <v>80</v>
      </c>
      <c r="P444">
        <v>13</v>
      </c>
      <c r="Q444" s="1">
        <v>40360</v>
      </c>
      <c r="R444" t="s">
        <v>26</v>
      </c>
      <c r="S444" t="s">
        <v>27</v>
      </c>
      <c r="T444" t="s">
        <v>25</v>
      </c>
    </row>
    <row r="445" spans="1:20" x14ac:dyDescent="0.25">
      <c r="A445">
        <v>303</v>
      </c>
      <c r="B445" t="s">
        <v>55</v>
      </c>
      <c r="C445" t="s">
        <v>50</v>
      </c>
      <c r="D445" t="s">
        <v>43</v>
      </c>
      <c r="E445">
        <v>47</v>
      </c>
      <c r="F445">
        <v>56</v>
      </c>
      <c r="G445">
        <v>112</v>
      </c>
      <c r="H445">
        <v>44</v>
      </c>
      <c r="I445">
        <v>27</v>
      </c>
      <c r="J445">
        <v>14</v>
      </c>
      <c r="K445">
        <v>623</v>
      </c>
      <c r="L445">
        <v>30</v>
      </c>
      <c r="M445">
        <v>30</v>
      </c>
      <c r="N445">
        <v>50</v>
      </c>
      <c r="O445">
        <v>80</v>
      </c>
      <c r="P445">
        <v>13</v>
      </c>
      <c r="Q445" s="1">
        <v>40544</v>
      </c>
      <c r="R445" t="s">
        <v>26</v>
      </c>
      <c r="S445" t="s">
        <v>27</v>
      </c>
      <c r="T445" t="s">
        <v>25</v>
      </c>
    </row>
    <row r="446" spans="1:20" x14ac:dyDescent="0.25">
      <c r="A446">
        <v>303</v>
      </c>
      <c r="B446" t="s">
        <v>55</v>
      </c>
      <c r="C446" t="s">
        <v>50</v>
      </c>
      <c r="D446" t="s">
        <v>43</v>
      </c>
      <c r="E446">
        <v>47</v>
      </c>
      <c r="F446">
        <v>60</v>
      </c>
      <c r="G446">
        <v>113</v>
      </c>
      <c r="H446">
        <v>46</v>
      </c>
      <c r="I446">
        <v>28</v>
      </c>
      <c r="J446">
        <v>15</v>
      </c>
      <c r="K446">
        <v>608</v>
      </c>
      <c r="L446">
        <v>40</v>
      </c>
      <c r="M446">
        <v>30</v>
      </c>
      <c r="N446">
        <v>60</v>
      </c>
      <c r="O446">
        <v>90</v>
      </c>
      <c r="P446">
        <v>13</v>
      </c>
      <c r="Q446" s="1">
        <v>40634</v>
      </c>
      <c r="R446" t="s">
        <v>26</v>
      </c>
      <c r="S446" t="s">
        <v>27</v>
      </c>
      <c r="T446" t="s">
        <v>25</v>
      </c>
    </row>
    <row r="447" spans="1:20" x14ac:dyDescent="0.25">
      <c r="A447">
        <v>303</v>
      </c>
      <c r="B447" t="s">
        <v>55</v>
      </c>
      <c r="C447" t="s">
        <v>50</v>
      </c>
      <c r="D447" t="s">
        <v>43</v>
      </c>
      <c r="E447">
        <v>54</v>
      </c>
      <c r="F447">
        <v>80</v>
      </c>
      <c r="G447">
        <v>134</v>
      </c>
      <c r="H447">
        <v>54</v>
      </c>
      <c r="I447">
        <v>26</v>
      </c>
      <c r="J447">
        <v>15</v>
      </c>
      <c r="K447">
        <v>456</v>
      </c>
      <c r="L447">
        <v>70</v>
      </c>
      <c r="M447">
        <v>60</v>
      </c>
      <c r="N447">
        <v>90</v>
      </c>
      <c r="O447">
        <v>150</v>
      </c>
      <c r="P447">
        <v>5</v>
      </c>
      <c r="Q447" s="1">
        <v>40179</v>
      </c>
      <c r="R447" t="s">
        <v>28</v>
      </c>
      <c r="S447" t="s">
        <v>29</v>
      </c>
      <c r="T447" t="s">
        <v>25</v>
      </c>
    </row>
    <row r="448" spans="1:20" x14ac:dyDescent="0.25">
      <c r="A448">
        <v>303</v>
      </c>
      <c r="B448" t="s">
        <v>55</v>
      </c>
      <c r="C448" t="s">
        <v>50</v>
      </c>
      <c r="D448" t="s">
        <v>43</v>
      </c>
      <c r="E448">
        <v>88</v>
      </c>
      <c r="F448">
        <v>124</v>
      </c>
      <c r="G448">
        <v>210</v>
      </c>
      <c r="H448">
        <v>86</v>
      </c>
      <c r="I448">
        <v>36</v>
      </c>
      <c r="J448">
        <v>24</v>
      </c>
      <c r="K448">
        <v>499</v>
      </c>
      <c r="L448">
        <v>120</v>
      </c>
      <c r="M448">
        <v>90</v>
      </c>
      <c r="N448">
        <v>150</v>
      </c>
      <c r="O448">
        <v>240</v>
      </c>
      <c r="P448">
        <v>5</v>
      </c>
      <c r="Q448" s="1">
        <v>40299</v>
      </c>
      <c r="R448" t="s">
        <v>28</v>
      </c>
      <c r="S448" t="s">
        <v>29</v>
      </c>
      <c r="T448" t="s">
        <v>25</v>
      </c>
    </row>
    <row r="449" spans="1:20" x14ac:dyDescent="0.25">
      <c r="A449">
        <v>303</v>
      </c>
      <c r="B449" t="s">
        <v>55</v>
      </c>
      <c r="C449" t="s">
        <v>50</v>
      </c>
      <c r="D449" t="s">
        <v>43</v>
      </c>
      <c r="E449">
        <v>98</v>
      </c>
      <c r="F449">
        <v>136</v>
      </c>
      <c r="G449">
        <v>230</v>
      </c>
      <c r="H449">
        <v>94</v>
      </c>
      <c r="I449">
        <v>38</v>
      </c>
      <c r="J449">
        <v>26</v>
      </c>
      <c r="K449">
        <v>608</v>
      </c>
      <c r="L449">
        <v>140</v>
      </c>
      <c r="M449">
        <v>100</v>
      </c>
      <c r="N449">
        <v>170</v>
      </c>
      <c r="O449">
        <v>270</v>
      </c>
      <c r="P449">
        <v>5</v>
      </c>
      <c r="Q449" s="1">
        <v>40360</v>
      </c>
      <c r="R449" t="s">
        <v>28</v>
      </c>
      <c r="S449" t="s">
        <v>29</v>
      </c>
      <c r="T449" t="s">
        <v>25</v>
      </c>
    </row>
    <row r="450" spans="1:20" x14ac:dyDescent="0.25">
      <c r="A450">
        <v>303</v>
      </c>
      <c r="B450" t="s">
        <v>55</v>
      </c>
      <c r="C450" t="s">
        <v>50</v>
      </c>
      <c r="D450" t="s">
        <v>43</v>
      </c>
      <c r="E450">
        <v>84</v>
      </c>
      <c r="F450">
        <v>118</v>
      </c>
      <c r="G450">
        <v>199</v>
      </c>
      <c r="H450">
        <v>81</v>
      </c>
      <c r="I450">
        <v>34</v>
      </c>
      <c r="J450">
        <v>22</v>
      </c>
      <c r="K450">
        <v>588</v>
      </c>
      <c r="L450">
        <v>110</v>
      </c>
      <c r="M450">
        <v>90</v>
      </c>
      <c r="N450">
        <v>140</v>
      </c>
      <c r="O450">
        <v>230</v>
      </c>
      <c r="P450">
        <v>5</v>
      </c>
      <c r="Q450" s="1">
        <v>40422</v>
      </c>
      <c r="R450" t="s">
        <v>28</v>
      </c>
      <c r="S450" t="s">
        <v>29</v>
      </c>
      <c r="T450" t="s">
        <v>25</v>
      </c>
    </row>
    <row r="451" spans="1:20" x14ac:dyDescent="0.25">
      <c r="A451">
        <v>303</v>
      </c>
      <c r="B451" t="s">
        <v>55</v>
      </c>
      <c r="C451" t="s">
        <v>50</v>
      </c>
      <c r="D451" t="s">
        <v>43</v>
      </c>
      <c r="E451">
        <v>79</v>
      </c>
      <c r="F451">
        <v>111</v>
      </c>
      <c r="G451">
        <v>187</v>
      </c>
      <c r="H451">
        <v>76</v>
      </c>
      <c r="I451">
        <v>32</v>
      </c>
      <c r="J451">
        <v>21</v>
      </c>
      <c r="K451">
        <v>580</v>
      </c>
      <c r="L451">
        <v>170</v>
      </c>
      <c r="M451">
        <v>100</v>
      </c>
      <c r="N451">
        <v>180</v>
      </c>
      <c r="O451">
        <v>280</v>
      </c>
      <c r="P451">
        <v>5</v>
      </c>
      <c r="Q451" s="1">
        <v>40452</v>
      </c>
      <c r="R451" t="s">
        <v>28</v>
      </c>
      <c r="S451" t="s">
        <v>29</v>
      </c>
      <c r="T451" t="s">
        <v>25</v>
      </c>
    </row>
    <row r="452" spans="1:20" x14ac:dyDescent="0.25">
      <c r="A452">
        <v>303</v>
      </c>
      <c r="B452" t="s">
        <v>55</v>
      </c>
      <c r="C452" t="s">
        <v>50</v>
      </c>
      <c r="D452" t="s">
        <v>43</v>
      </c>
      <c r="E452">
        <v>48</v>
      </c>
      <c r="F452">
        <v>73</v>
      </c>
      <c r="G452">
        <v>123</v>
      </c>
      <c r="H452">
        <v>50</v>
      </c>
      <c r="I452">
        <v>25</v>
      </c>
      <c r="J452">
        <v>14</v>
      </c>
      <c r="K452">
        <v>589</v>
      </c>
      <c r="L452">
        <v>70</v>
      </c>
      <c r="M452">
        <v>60</v>
      </c>
      <c r="N452">
        <v>90</v>
      </c>
      <c r="O452">
        <v>150</v>
      </c>
      <c r="P452">
        <v>5</v>
      </c>
      <c r="Q452" s="1">
        <v>40483</v>
      </c>
      <c r="R452" t="s">
        <v>28</v>
      </c>
      <c r="S452" t="s">
        <v>29</v>
      </c>
      <c r="T452" t="s">
        <v>25</v>
      </c>
    </row>
    <row r="453" spans="1:20" x14ac:dyDescent="0.25">
      <c r="A453">
        <v>303</v>
      </c>
      <c r="B453" t="s">
        <v>55</v>
      </c>
      <c r="C453" t="s">
        <v>50</v>
      </c>
      <c r="D453" t="s">
        <v>43</v>
      </c>
      <c r="E453">
        <v>119</v>
      </c>
      <c r="F453">
        <v>112</v>
      </c>
      <c r="G453">
        <v>201</v>
      </c>
      <c r="H453">
        <v>77</v>
      </c>
      <c r="I453">
        <v>32</v>
      </c>
      <c r="J453">
        <v>21</v>
      </c>
      <c r="K453">
        <v>449</v>
      </c>
      <c r="L453">
        <v>110</v>
      </c>
      <c r="M453">
        <v>80</v>
      </c>
      <c r="N453">
        <v>140</v>
      </c>
      <c r="O453">
        <v>220</v>
      </c>
      <c r="P453">
        <v>5</v>
      </c>
      <c r="Q453" s="1">
        <v>40575</v>
      </c>
      <c r="R453" t="s">
        <v>28</v>
      </c>
      <c r="S453" t="s">
        <v>29</v>
      </c>
      <c r="T453" t="s">
        <v>25</v>
      </c>
    </row>
    <row r="454" spans="1:20" x14ac:dyDescent="0.25">
      <c r="A454">
        <v>303</v>
      </c>
      <c r="B454" t="s">
        <v>55</v>
      </c>
      <c r="C454" t="s">
        <v>50</v>
      </c>
      <c r="D454" t="s">
        <v>43</v>
      </c>
      <c r="E454">
        <v>137</v>
      </c>
      <c r="F454">
        <v>136</v>
      </c>
      <c r="G454">
        <v>228</v>
      </c>
      <c r="H454">
        <v>94</v>
      </c>
      <c r="I454">
        <v>34</v>
      </c>
      <c r="J454">
        <v>26</v>
      </c>
      <c r="K454">
        <v>562</v>
      </c>
      <c r="L454">
        <v>140</v>
      </c>
      <c r="M454">
        <v>100</v>
      </c>
      <c r="N454">
        <v>170</v>
      </c>
      <c r="O454">
        <v>270</v>
      </c>
      <c r="P454">
        <v>5</v>
      </c>
      <c r="Q454" s="1">
        <v>40695</v>
      </c>
      <c r="R454" t="s">
        <v>28</v>
      </c>
      <c r="S454" t="s">
        <v>29</v>
      </c>
      <c r="T454" t="s">
        <v>25</v>
      </c>
    </row>
    <row r="455" spans="1:20" x14ac:dyDescent="0.25">
      <c r="A455">
        <v>303</v>
      </c>
      <c r="B455" t="s">
        <v>55</v>
      </c>
      <c r="C455" t="s">
        <v>50</v>
      </c>
      <c r="D455" t="s">
        <v>43</v>
      </c>
      <c r="E455">
        <v>71</v>
      </c>
      <c r="F455">
        <v>73</v>
      </c>
      <c r="G455">
        <v>131</v>
      </c>
      <c r="H455">
        <v>50</v>
      </c>
      <c r="I455">
        <v>25</v>
      </c>
      <c r="J455">
        <v>14</v>
      </c>
      <c r="K455">
        <v>589</v>
      </c>
      <c r="L455">
        <v>70</v>
      </c>
      <c r="M455">
        <v>60</v>
      </c>
      <c r="N455">
        <v>90</v>
      </c>
      <c r="O455">
        <v>150</v>
      </c>
      <c r="P455">
        <v>5</v>
      </c>
      <c r="Q455" s="1">
        <v>40848</v>
      </c>
      <c r="R455" t="s">
        <v>28</v>
      </c>
      <c r="S455" t="s">
        <v>29</v>
      </c>
      <c r="T455" t="s">
        <v>25</v>
      </c>
    </row>
    <row r="456" spans="1:20" x14ac:dyDescent="0.25">
      <c r="A456">
        <v>303</v>
      </c>
      <c r="B456" t="s">
        <v>55</v>
      </c>
      <c r="C456" t="s">
        <v>50</v>
      </c>
      <c r="D456" t="s">
        <v>43</v>
      </c>
      <c r="E456">
        <v>59</v>
      </c>
      <c r="F456">
        <v>114</v>
      </c>
      <c r="G456">
        <v>189</v>
      </c>
      <c r="H456">
        <v>75</v>
      </c>
      <c r="I456">
        <v>55</v>
      </c>
      <c r="J456">
        <v>24</v>
      </c>
      <c r="K456">
        <v>549</v>
      </c>
      <c r="L456">
        <v>90</v>
      </c>
      <c r="M456">
        <v>80</v>
      </c>
      <c r="N456">
        <v>140</v>
      </c>
      <c r="O456">
        <v>220</v>
      </c>
      <c r="P456">
        <v>6</v>
      </c>
      <c r="Q456" s="1">
        <v>40210</v>
      </c>
      <c r="R456" t="s">
        <v>28</v>
      </c>
      <c r="S456" t="s">
        <v>30</v>
      </c>
      <c r="T456" t="s">
        <v>31</v>
      </c>
    </row>
    <row r="457" spans="1:20" x14ac:dyDescent="0.25">
      <c r="A457">
        <v>303</v>
      </c>
      <c r="B457" t="s">
        <v>55</v>
      </c>
      <c r="C457" t="s">
        <v>50</v>
      </c>
      <c r="D457" t="s">
        <v>43</v>
      </c>
      <c r="E457">
        <v>44</v>
      </c>
      <c r="F457">
        <v>96</v>
      </c>
      <c r="G457">
        <v>160</v>
      </c>
      <c r="H457">
        <v>64</v>
      </c>
      <c r="I457">
        <v>52</v>
      </c>
      <c r="J457">
        <v>21</v>
      </c>
      <c r="K457">
        <v>593</v>
      </c>
      <c r="L457">
        <v>60</v>
      </c>
      <c r="M457">
        <v>70</v>
      </c>
      <c r="N457">
        <v>110</v>
      </c>
      <c r="O457">
        <v>180</v>
      </c>
      <c r="P457">
        <v>6</v>
      </c>
      <c r="Q457" s="1">
        <v>40299</v>
      </c>
      <c r="R457" t="s">
        <v>28</v>
      </c>
      <c r="S457" t="s">
        <v>30</v>
      </c>
      <c r="T457" t="s">
        <v>31</v>
      </c>
    </row>
    <row r="458" spans="1:20" x14ac:dyDescent="0.25">
      <c r="A458">
        <v>303</v>
      </c>
      <c r="B458" t="s">
        <v>55</v>
      </c>
      <c r="C458" t="s">
        <v>50</v>
      </c>
      <c r="D458" t="s">
        <v>43</v>
      </c>
      <c r="E458">
        <v>33</v>
      </c>
      <c r="F458">
        <v>81</v>
      </c>
      <c r="G458">
        <v>135</v>
      </c>
      <c r="H458">
        <v>54</v>
      </c>
      <c r="I458">
        <v>48</v>
      </c>
      <c r="J458">
        <v>17</v>
      </c>
      <c r="K458">
        <v>641</v>
      </c>
      <c r="L458">
        <v>50</v>
      </c>
      <c r="M458">
        <v>60</v>
      </c>
      <c r="N458">
        <v>90</v>
      </c>
      <c r="O458">
        <v>150</v>
      </c>
      <c r="P458">
        <v>6</v>
      </c>
      <c r="Q458" s="1">
        <v>40330</v>
      </c>
      <c r="R458" t="s">
        <v>28</v>
      </c>
      <c r="S458" t="s">
        <v>30</v>
      </c>
      <c r="T458" t="s">
        <v>31</v>
      </c>
    </row>
    <row r="459" spans="1:20" x14ac:dyDescent="0.25">
      <c r="A459">
        <v>303</v>
      </c>
      <c r="B459" t="s">
        <v>55</v>
      </c>
      <c r="C459" t="s">
        <v>50</v>
      </c>
      <c r="D459" t="s">
        <v>43</v>
      </c>
      <c r="E459">
        <v>31</v>
      </c>
      <c r="F459">
        <v>79</v>
      </c>
      <c r="G459">
        <v>131</v>
      </c>
      <c r="H459">
        <v>52</v>
      </c>
      <c r="I459">
        <v>48</v>
      </c>
      <c r="J459">
        <v>17</v>
      </c>
      <c r="K459">
        <v>668</v>
      </c>
      <c r="L459">
        <v>50</v>
      </c>
      <c r="M459">
        <v>60</v>
      </c>
      <c r="N459">
        <v>90</v>
      </c>
      <c r="O459">
        <v>150</v>
      </c>
      <c r="P459">
        <v>6</v>
      </c>
      <c r="Q459" s="1">
        <v>40360</v>
      </c>
      <c r="R459" t="s">
        <v>28</v>
      </c>
      <c r="S459" t="s">
        <v>30</v>
      </c>
      <c r="T459" t="s">
        <v>31</v>
      </c>
    </row>
    <row r="460" spans="1:20" x14ac:dyDescent="0.25">
      <c r="A460">
        <v>303</v>
      </c>
      <c r="B460" t="s">
        <v>55</v>
      </c>
      <c r="C460" t="s">
        <v>50</v>
      </c>
      <c r="D460" t="s">
        <v>43</v>
      </c>
      <c r="E460">
        <v>39</v>
      </c>
      <c r="F460">
        <v>90</v>
      </c>
      <c r="G460">
        <v>150</v>
      </c>
      <c r="H460">
        <v>60</v>
      </c>
      <c r="I460">
        <v>51</v>
      </c>
      <c r="J460">
        <v>19</v>
      </c>
      <c r="K460">
        <v>656</v>
      </c>
      <c r="L460">
        <v>60</v>
      </c>
      <c r="M460">
        <v>60</v>
      </c>
      <c r="N460">
        <v>110</v>
      </c>
      <c r="O460">
        <v>170</v>
      </c>
      <c r="P460">
        <v>6</v>
      </c>
      <c r="Q460" s="1">
        <v>40422</v>
      </c>
      <c r="R460" t="s">
        <v>28</v>
      </c>
      <c r="S460" t="s">
        <v>30</v>
      </c>
      <c r="T460" t="s">
        <v>31</v>
      </c>
    </row>
    <row r="461" spans="1:20" x14ac:dyDescent="0.25">
      <c r="A461">
        <v>303</v>
      </c>
      <c r="B461" t="s">
        <v>55</v>
      </c>
      <c r="C461" t="s">
        <v>50</v>
      </c>
      <c r="D461" t="s">
        <v>43</v>
      </c>
      <c r="E461">
        <v>56</v>
      </c>
      <c r="F461">
        <v>110</v>
      </c>
      <c r="G461">
        <v>182</v>
      </c>
      <c r="H461">
        <v>72</v>
      </c>
      <c r="I461">
        <v>54</v>
      </c>
      <c r="J461">
        <v>23</v>
      </c>
      <c r="K461">
        <v>650</v>
      </c>
      <c r="L461">
        <v>130</v>
      </c>
      <c r="M461">
        <v>100</v>
      </c>
      <c r="N461">
        <v>160</v>
      </c>
      <c r="O461">
        <v>260</v>
      </c>
      <c r="P461">
        <v>6</v>
      </c>
      <c r="Q461" s="1">
        <v>40452</v>
      </c>
      <c r="R461" t="s">
        <v>28</v>
      </c>
      <c r="S461" t="s">
        <v>30</v>
      </c>
      <c r="T461" t="s">
        <v>31</v>
      </c>
    </row>
    <row r="462" spans="1:20" x14ac:dyDescent="0.25">
      <c r="A462">
        <v>303</v>
      </c>
      <c r="B462" t="s">
        <v>55</v>
      </c>
      <c r="C462" t="s">
        <v>50</v>
      </c>
      <c r="D462" t="s">
        <v>43</v>
      </c>
      <c r="E462">
        <v>58</v>
      </c>
      <c r="F462">
        <v>114</v>
      </c>
      <c r="G462">
        <v>189</v>
      </c>
      <c r="H462">
        <v>75</v>
      </c>
      <c r="I462">
        <v>56</v>
      </c>
      <c r="J462">
        <v>24</v>
      </c>
      <c r="K462">
        <v>659</v>
      </c>
      <c r="L462">
        <v>100</v>
      </c>
      <c r="M462">
        <v>90</v>
      </c>
      <c r="N462">
        <v>150</v>
      </c>
      <c r="O462">
        <v>240</v>
      </c>
      <c r="P462">
        <v>6</v>
      </c>
      <c r="Q462" s="1">
        <v>40483</v>
      </c>
      <c r="R462" t="s">
        <v>28</v>
      </c>
      <c r="S462" t="s">
        <v>30</v>
      </c>
      <c r="T462" t="s">
        <v>31</v>
      </c>
    </row>
    <row r="463" spans="1:20" x14ac:dyDescent="0.25">
      <c r="A463">
        <v>303</v>
      </c>
      <c r="B463" t="s">
        <v>55</v>
      </c>
      <c r="C463" t="s">
        <v>50</v>
      </c>
      <c r="D463" t="s">
        <v>43</v>
      </c>
      <c r="E463">
        <v>71</v>
      </c>
      <c r="F463">
        <v>102</v>
      </c>
      <c r="G463">
        <v>181</v>
      </c>
      <c r="H463">
        <v>68</v>
      </c>
      <c r="I463">
        <v>54</v>
      </c>
      <c r="J463">
        <v>22</v>
      </c>
      <c r="K463">
        <v>559</v>
      </c>
      <c r="L463">
        <v>80</v>
      </c>
      <c r="M463">
        <v>70</v>
      </c>
      <c r="N463">
        <v>130</v>
      </c>
      <c r="O463">
        <v>200</v>
      </c>
      <c r="P463">
        <v>6</v>
      </c>
      <c r="Q463" s="1">
        <v>40634</v>
      </c>
      <c r="R463" t="s">
        <v>28</v>
      </c>
      <c r="S463" t="s">
        <v>30</v>
      </c>
      <c r="T463" t="s">
        <v>31</v>
      </c>
    </row>
    <row r="464" spans="1:20" x14ac:dyDescent="0.25">
      <c r="A464">
        <v>303</v>
      </c>
      <c r="B464" t="s">
        <v>55</v>
      </c>
      <c r="C464" t="s">
        <v>50</v>
      </c>
      <c r="D464" t="s">
        <v>43</v>
      </c>
      <c r="E464">
        <v>43</v>
      </c>
      <c r="F464">
        <v>79</v>
      </c>
      <c r="G464">
        <v>130</v>
      </c>
      <c r="H464">
        <v>52</v>
      </c>
      <c r="I464">
        <v>45</v>
      </c>
      <c r="J464">
        <v>17</v>
      </c>
      <c r="K464">
        <v>668</v>
      </c>
      <c r="L464">
        <v>50</v>
      </c>
      <c r="M464">
        <v>60</v>
      </c>
      <c r="N464">
        <v>90</v>
      </c>
      <c r="O464">
        <v>150</v>
      </c>
      <c r="P464">
        <v>6</v>
      </c>
      <c r="Q464" s="1">
        <v>40725</v>
      </c>
      <c r="R464" t="s">
        <v>28</v>
      </c>
      <c r="S464" t="s">
        <v>30</v>
      </c>
      <c r="T464" t="s">
        <v>31</v>
      </c>
    </row>
    <row r="465" spans="1:20" x14ac:dyDescent="0.25">
      <c r="A465">
        <v>303</v>
      </c>
      <c r="B465" t="s">
        <v>55</v>
      </c>
      <c r="C465" t="s">
        <v>50</v>
      </c>
      <c r="D465" t="s">
        <v>43</v>
      </c>
      <c r="E465">
        <v>94</v>
      </c>
      <c r="F465">
        <v>163</v>
      </c>
      <c r="G465">
        <v>325</v>
      </c>
      <c r="H465">
        <v>162</v>
      </c>
      <c r="I465">
        <v>69</v>
      </c>
      <c r="J465">
        <v>45</v>
      </c>
      <c r="K465">
        <v>1091</v>
      </c>
      <c r="L465">
        <v>100</v>
      </c>
      <c r="M465">
        <v>130</v>
      </c>
      <c r="N465">
        <v>150</v>
      </c>
      <c r="O465">
        <v>280</v>
      </c>
      <c r="P465">
        <v>8</v>
      </c>
      <c r="Q465" s="1">
        <v>40269</v>
      </c>
      <c r="R465" t="s">
        <v>32</v>
      </c>
      <c r="S465" t="s">
        <v>39</v>
      </c>
      <c r="T465" t="s">
        <v>31</v>
      </c>
    </row>
    <row r="466" spans="1:20" x14ac:dyDescent="0.25">
      <c r="A466">
        <v>303</v>
      </c>
      <c r="B466" t="s">
        <v>55</v>
      </c>
      <c r="C466" t="s">
        <v>50</v>
      </c>
      <c r="D466" t="s">
        <v>43</v>
      </c>
      <c r="E466">
        <v>81</v>
      </c>
      <c r="F466">
        <v>146</v>
      </c>
      <c r="G466">
        <v>291</v>
      </c>
      <c r="H466">
        <v>145</v>
      </c>
      <c r="I466">
        <v>65</v>
      </c>
      <c r="J466">
        <v>40</v>
      </c>
      <c r="K466">
        <v>1304</v>
      </c>
      <c r="L466">
        <v>80</v>
      </c>
      <c r="M466">
        <v>120</v>
      </c>
      <c r="N466">
        <v>130</v>
      </c>
      <c r="O466">
        <v>250</v>
      </c>
      <c r="P466">
        <v>8</v>
      </c>
      <c r="Q466" s="1">
        <v>40360</v>
      </c>
      <c r="R466" t="s">
        <v>32</v>
      </c>
      <c r="S466" t="s">
        <v>39</v>
      </c>
      <c r="T466" t="s">
        <v>31</v>
      </c>
    </row>
    <row r="467" spans="1:20" x14ac:dyDescent="0.25">
      <c r="A467">
        <v>303</v>
      </c>
      <c r="B467" t="s">
        <v>55</v>
      </c>
      <c r="C467" t="s">
        <v>50</v>
      </c>
      <c r="D467" t="s">
        <v>43</v>
      </c>
      <c r="E467">
        <v>82</v>
      </c>
      <c r="F467">
        <v>146</v>
      </c>
      <c r="G467">
        <v>291</v>
      </c>
      <c r="H467">
        <v>145</v>
      </c>
      <c r="I467">
        <v>64</v>
      </c>
      <c r="J467">
        <v>40</v>
      </c>
      <c r="K467">
        <v>1292</v>
      </c>
      <c r="L467">
        <v>80</v>
      </c>
      <c r="M467">
        <v>120</v>
      </c>
      <c r="N467">
        <v>130</v>
      </c>
      <c r="O467">
        <v>250</v>
      </c>
      <c r="P467">
        <v>8</v>
      </c>
      <c r="Q467" s="1">
        <v>40391</v>
      </c>
      <c r="R467" t="s">
        <v>32</v>
      </c>
      <c r="S467" t="s">
        <v>39</v>
      </c>
      <c r="T467" t="s">
        <v>31</v>
      </c>
    </row>
    <row r="468" spans="1:20" x14ac:dyDescent="0.25">
      <c r="A468">
        <v>303</v>
      </c>
      <c r="B468" t="s">
        <v>55</v>
      </c>
      <c r="C468" t="s">
        <v>50</v>
      </c>
      <c r="D468" t="s">
        <v>43</v>
      </c>
      <c r="E468">
        <v>87</v>
      </c>
      <c r="F468">
        <v>153</v>
      </c>
      <c r="G468">
        <v>306</v>
      </c>
      <c r="H468">
        <v>153</v>
      </c>
      <c r="I468">
        <v>66</v>
      </c>
      <c r="J468">
        <v>42</v>
      </c>
      <c r="K468">
        <v>1319</v>
      </c>
      <c r="L468">
        <v>80</v>
      </c>
      <c r="M468">
        <v>140</v>
      </c>
      <c r="N468">
        <v>140</v>
      </c>
      <c r="O468">
        <v>280</v>
      </c>
      <c r="P468">
        <v>8</v>
      </c>
      <c r="Q468" s="1">
        <v>40513</v>
      </c>
      <c r="R468" t="s">
        <v>32</v>
      </c>
      <c r="S468" t="s">
        <v>39</v>
      </c>
      <c r="T468" t="s">
        <v>31</v>
      </c>
    </row>
    <row r="469" spans="1:20" x14ac:dyDescent="0.25">
      <c r="A469">
        <v>303</v>
      </c>
      <c r="B469" t="s">
        <v>55</v>
      </c>
      <c r="C469" t="s">
        <v>50</v>
      </c>
      <c r="D469" t="s">
        <v>43</v>
      </c>
      <c r="E469">
        <v>129</v>
      </c>
      <c r="F469">
        <v>155</v>
      </c>
      <c r="G469">
        <v>330</v>
      </c>
      <c r="H469">
        <v>155</v>
      </c>
      <c r="I469">
        <v>68</v>
      </c>
      <c r="J469">
        <v>43</v>
      </c>
      <c r="K469">
        <v>1280</v>
      </c>
      <c r="L469">
        <v>90</v>
      </c>
      <c r="M469">
        <v>130</v>
      </c>
      <c r="N469">
        <v>140</v>
      </c>
      <c r="O469">
        <v>270</v>
      </c>
      <c r="P469">
        <v>8</v>
      </c>
      <c r="Q469" s="1">
        <v>40787</v>
      </c>
      <c r="R469" t="s">
        <v>32</v>
      </c>
      <c r="S469" t="s">
        <v>39</v>
      </c>
      <c r="T469" t="s">
        <v>31</v>
      </c>
    </row>
    <row r="470" spans="1:20" x14ac:dyDescent="0.25">
      <c r="A470">
        <v>303</v>
      </c>
      <c r="B470" t="s">
        <v>55</v>
      </c>
      <c r="C470" t="s">
        <v>50</v>
      </c>
      <c r="D470" t="s">
        <v>43</v>
      </c>
      <c r="E470">
        <v>-5</v>
      </c>
      <c r="F470">
        <v>71</v>
      </c>
      <c r="G470">
        <v>122</v>
      </c>
      <c r="H470">
        <v>51</v>
      </c>
      <c r="I470">
        <v>76</v>
      </c>
      <c r="J470">
        <v>46</v>
      </c>
      <c r="K470">
        <v>503</v>
      </c>
      <c r="L470">
        <v>30</v>
      </c>
      <c r="M470">
        <v>30</v>
      </c>
      <c r="N470">
        <v>60</v>
      </c>
      <c r="O470">
        <v>90</v>
      </c>
      <c r="P470">
        <v>9</v>
      </c>
      <c r="Q470" s="1">
        <v>40452</v>
      </c>
      <c r="R470" t="s">
        <v>32</v>
      </c>
      <c r="S470" t="s">
        <v>33</v>
      </c>
      <c r="T470" t="s">
        <v>31</v>
      </c>
    </row>
    <row r="471" spans="1:20" x14ac:dyDescent="0.25">
      <c r="A471">
        <v>303</v>
      </c>
      <c r="B471" t="s">
        <v>55</v>
      </c>
      <c r="C471" t="s">
        <v>50</v>
      </c>
      <c r="D471" t="s">
        <v>43</v>
      </c>
      <c r="E471">
        <v>-4</v>
      </c>
      <c r="F471">
        <v>73</v>
      </c>
      <c r="G471">
        <v>125</v>
      </c>
      <c r="H471">
        <v>52</v>
      </c>
      <c r="I471">
        <v>77</v>
      </c>
      <c r="J471">
        <v>47</v>
      </c>
      <c r="K471">
        <v>509</v>
      </c>
      <c r="L471">
        <v>10</v>
      </c>
      <c r="M471">
        <v>40</v>
      </c>
      <c r="N471">
        <v>70</v>
      </c>
      <c r="O471">
        <v>110</v>
      </c>
      <c r="P471">
        <v>9</v>
      </c>
      <c r="Q471" s="1">
        <v>40483</v>
      </c>
      <c r="R471" t="s">
        <v>32</v>
      </c>
      <c r="S471" t="s">
        <v>33</v>
      </c>
      <c r="T471" t="s">
        <v>31</v>
      </c>
    </row>
    <row r="472" spans="1:20" x14ac:dyDescent="0.25">
      <c r="A472">
        <v>303</v>
      </c>
      <c r="B472" t="s">
        <v>55</v>
      </c>
      <c r="C472" t="s">
        <v>50</v>
      </c>
      <c r="D472" t="s">
        <v>43</v>
      </c>
      <c r="E472">
        <v>-6</v>
      </c>
      <c r="F472">
        <v>73</v>
      </c>
      <c r="G472">
        <v>133</v>
      </c>
      <c r="H472">
        <v>52</v>
      </c>
      <c r="I472">
        <v>77</v>
      </c>
      <c r="J472">
        <v>47</v>
      </c>
      <c r="K472">
        <v>421</v>
      </c>
      <c r="L472">
        <v>20</v>
      </c>
      <c r="M472">
        <v>40</v>
      </c>
      <c r="N472">
        <v>70</v>
      </c>
      <c r="O472">
        <v>110</v>
      </c>
      <c r="P472">
        <v>9</v>
      </c>
      <c r="Q472" s="1">
        <v>40603</v>
      </c>
      <c r="R472" t="s">
        <v>32</v>
      </c>
      <c r="S472" t="s">
        <v>33</v>
      </c>
      <c r="T472" t="s">
        <v>31</v>
      </c>
    </row>
    <row r="473" spans="1:20" x14ac:dyDescent="0.25">
      <c r="A473">
        <v>303</v>
      </c>
      <c r="B473" t="s">
        <v>55</v>
      </c>
      <c r="C473" t="s">
        <v>50</v>
      </c>
      <c r="D473" t="s">
        <v>43</v>
      </c>
      <c r="E473">
        <v>-10</v>
      </c>
      <c r="F473">
        <v>63</v>
      </c>
      <c r="G473">
        <v>106</v>
      </c>
      <c r="H473">
        <v>44</v>
      </c>
      <c r="I473">
        <v>65</v>
      </c>
      <c r="J473">
        <v>40</v>
      </c>
      <c r="K473">
        <v>496</v>
      </c>
      <c r="L473">
        <v>10</v>
      </c>
      <c r="M473">
        <v>30</v>
      </c>
      <c r="N473">
        <v>60</v>
      </c>
      <c r="O473">
        <v>90</v>
      </c>
      <c r="P473">
        <v>9</v>
      </c>
      <c r="Q473" s="1">
        <v>40695</v>
      </c>
      <c r="R473" t="s">
        <v>32</v>
      </c>
      <c r="S473" t="s">
        <v>33</v>
      </c>
      <c r="T473" t="s">
        <v>31</v>
      </c>
    </row>
    <row r="474" spans="1:20" x14ac:dyDescent="0.25">
      <c r="A474">
        <v>303</v>
      </c>
      <c r="B474" t="s">
        <v>55</v>
      </c>
      <c r="C474" t="s">
        <v>50</v>
      </c>
      <c r="D474" t="s">
        <v>43</v>
      </c>
      <c r="E474">
        <v>-14</v>
      </c>
      <c r="F474">
        <v>56</v>
      </c>
      <c r="G474">
        <v>94</v>
      </c>
      <c r="H474">
        <v>39</v>
      </c>
      <c r="I474">
        <v>61</v>
      </c>
      <c r="J474">
        <v>36</v>
      </c>
      <c r="K474">
        <v>517</v>
      </c>
      <c r="L474">
        <v>0</v>
      </c>
      <c r="M474">
        <v>30</v>
      </c>
      <c r="N474">
        <v>50</v>
      </c>
      <c r="O474">
        <v>80</v>
      </c>
      <c r="P474">
        <v>9</v>
      </c>
      <c r="Q474" s="1">
        <v>40725</v>
      </c>
      <c r="R474" t="s">
        <v>32</v>
      </c>
      <c r="S474" t="s">
        <v>33</v>
      </c>
      <c r="T474" t="s">
        <v>31</v>
      </c>
    </row>
    <row r="475" spans="1:20" x14ac:dyDescent="0.25">
      <c r="A475">
        <v>303</v>
      </c>
      <c r="B475" t="s">
        <v>55</v>
      </c>
      <c r="C475" t="s">
        <v>50</v>
      </c>
      <c r="D475" t="s">
        <v>43</v>
      </c>
      <c r="E475">
        <v>33</v>
      </c>
      <c r="F475">
        <v>80</v>
      </c>
      <c r="G475">
        <v>140</v>
      </c>
      <c r="H475">
        <v>60</v>
      </c>
      <c r="I475">
        <v>47</v>
      </c>
      <c r="J475">
        <v>19</v>
      </c>
      <c r="K475">
        <v>329</v>
      </c>
      <c r="L475">
        <v>40</v>
      </c>
      <c r="M475">
        <v>50</v>
      </c>
      <c r="N475">
        <v>70</v>
      </c>
      <c r="O475">
        <v>120</v>
      </c>
      <c r="P475">
        <v>10</v>
      </c>
      <c r="Q475" s="1">
        <v>40210</v>
      </c>
      <c r="R475" t="s">
        <v>32</v>
      </c>
      <c r="S475" t="s">
        <v>34</v>
      </c>
      <c r="T475" t="s">
        <v>31</v>
      </c>
    </row>
    <row r="476" spans="1:20" x14ac:dyDescent="0.25">
      <c r="A476">
        <v>303</v>
      </c>
      <c r="B476" t="s">
        <v>55</v>
      </c>
      <c r="C476" t="s">
        <v>50</v>
      </c>
      <c r="D476" t="s">
        <v>43</v>
      </c>
      <c r="E476">
        <v>20</v>
      </c>
      <c r="F476">
        <v>62</v>
      </c>
      <c r="G476">
        <v>108</v>
      </c>
      <c r="H476">
        <v>46</v>
      </c>
      <c r="I476">
        <v>42</v>
      </c>
      <c r="J476">
        <v>15</v>
      </c>
      <c r="K476">
        <v>415</v>
      </c>
      <c r="L476">
        <v>30</v>
      </c>
      <c r="M476">
        <v>30</v>
      </c>
      <c r="N476">
        <v>60</v>
      </c>
      <c r="O476">
        <v>90</v>
      </c>
      <c r="P476">
        <v>10</v>
      </c>
      <c r="Q476" s="1">
        <v>40391</v>
      </c>
      <c r="R476" t="s">
        <v>32</v>
      </c>
      <c r="S476" t="s">
        <v>34</v>
      </c>
      <c r="T476" t="s">
        <v>31</v>
      </c>
    </row>
    <row r="477" spans="1:20" x14ac:dyDescent="0.25">
      <c r="A477">
        <v>303</v>
      </c>
      <c r="B477" t="s">
        <v>55</v>
      </c>
      <c r="C477" t="s">
        <v>50</v>
      </c>
      <c r="D477" t="s">
        <v>43</v>
      </c>
      <c r="E477">
        <v>29</v>
      </c>
      <c r="F477">
        <v>73</v>
      </c>
      <c r="G477">
        <v>127</v>
      </c>
      <c r="H477">
        <v>54</v>
      </c>
      <c r="I477">
        <v>44</v>
      </c>
      <c r="J477">
        <v>17</v>
      </c>
      <c r="K477">
        <v>424</v>
      </c>
      <c r="L477">
        <v>30</v>
      </c>
      <c r="M477">
        <v>50</v>
      </c>
      <c r="N477">
        <v>60</v>
      </c>
      <c r="O477">
        <v>110</v>
      </c>
      <c r="P477">
        <v>10</v>
      </c>
      <c r="Q477" s="1">
        <v>40513</v>
      </c>
      <c r="R477" t="s">
        <v>32</v>
      </c>
      <c r="S477" t="s">
        <v>34</v>
      </c>
      <c r="T477" t="s">
        <v>31</v>
      </c>
    </row>
    <row r="478" spans="1:20" x14ac:dyDescent="0.25">
      <c r="A478">
        <v>303</v>
      </c>
      <c r="B478" t="s">
        <v>55</v>
      </c>
      <c r="C478" t="s">
        <v>50</v>
      </c>
      <c r="D478" t="s">
        <v>43</v>
      </c>
      <c r="E478">
        <v>28</v>
      </c>
      <c r="F478">
        <v>62</v>
      </c>
      <c r="G478">
        <v>107</v>
      </c>
      <c r="H478">
        <v>46</v>
      </c>
      <c r="I478">
        <v>39</v>
      </c>
      <c r="J478">
        <v>15</v>
      </c>
      <c r="K478">
        <v>415</v>
      </c>
      <c r="L478">
        <v>30</v>
      </c>
      <c r="M478">
        <v>30</v>
      </c>
      <c r="N478">
        <v>60</v>
      </c>
      <c r="O478">
        <v>90</v>
      </c>
      <c r="P478">
        <v>10</v>
      </c>
      <c r="Q478" s="1">
        <v>40756</v>
      </c>
      <c r="R478" t="s">
        <v>32</v>
      </c>
      <c r="S478" t="s">
        <v>34</v>
      </c>
      <c r="T478" t="s">
        <v>31</v>
      </c>
    </row>
    <row r="479" spans="1:20" x14ac:dyDescent="0.25">
      <c r="A479">
        <v>303</v>
      </c>
      <c r="B479" t="s">
        <v>55</v>
      </c>
      <c r="C479" t="s">
        <v>50</v>
      </c>
      <c r="D479" t="s">
        <v>43</v>
      </c>
      <c r="E479">
        <v>13</v>
      </c>
      <c r="F479">
        <v>67</v>
      </c>
      <c r="G479">
        <v>121</v>
      </c>
      <c r="H479">
        <v>54</v>
      </c>
      <c r="I479">
        <v>54</v>
      </c>
      <c r="J479">
        <v>20</v>
      </c>
      <c r="K479">
        <v>337</v>
      </c>
      <c r="L479">
        <v>20</v>
      </c>
      <c r="M479">
        <v>40</v>
      </c>
      <c r="N479">
        <v>60</v>
      </c>
      <c r="O479">
        <v>100</v>
      </c>
      <c r="P479">
        <v>11</v>
      </c>
      <c r="Q479" s="1">
        <v>40269</v>
      </c>
      <c r="R479" t="s">
        <v>26</v>
      </c>
      <c r="S479" t="s">
        <v>35</v>
      </c>
      <c r="T479" t="s">
        <v>25</v>
      </c>
    </row>
    <row r="480" spans="1:20" x14ac:dyDescent="0.25">
      <c r="A480">
        <v>303</v>
      </c>
      <c r="B480" t="s">
        <v>55</v>
      </c>
      <c r="C480" t="s">
        <v>50</v>
      </c>
      <c r="D480" t="s">
        <v>43</v>
      </c>
      <c r="E480">
        <v>13</v>
      </c>
      <c r="F480">
        <v>66</v>
      </c>
      <c r="G480">
        <v>120</v>
      </c>
      <c r="H480">
        <v>54</v>
      </c>
      <c r="I480">
        <v>53</v>
      </c>
      <c r="J480">
        <v>20</v>
      </c>
      <c r="K480">
        <v>404</v>
      </c>
      <c r="L480">
        <v>30</v>
      </c>
      <c r="M480">
        <v>30</v>
      </c>
      <c r="N480">
        <v>50</v>
      </c>
      <c r="O480">
        <v>80</v>
      </c>
      <c r="P480">
        <v>11</v>
      </c>
      <c r="Q480" s="1">
        <v>40452</v>
      </c>
      <c r="R480" t="s">
        <v>26</v>
      </c>
      <c r="S480" t="s">
        <v>35</v>
      </c>
      <c r="T480" t="s">
        <v>25</v>
      </c>
    </row>
    <row r="481" spans="1:20" x14ac:dyDescent="0.25">
      <c r="A481">
        <v>303</v>
      </c>
      <c r="B481" t="s">
        <v>55</v>
      </c>
      <c r="C481" t="s">
        <v>50</v>
      </c>
      <c r="D481" t="s">
        <v>43</v>
      </c>
      <c r="E481">
        <v>6</v>
      </c>
      <c r="F481">
        <v>57</v>
      </c>
      <c r="G481">
        <v>103</v>
      </c>
      <c r="H481">
        <v>46</v>
      </c>
      <c r="I481">
        <v>51</v>
      </c>
      <c r="J481">
        <v>17</v>
      </c>
      <c r="K481">
        <v>422</v>
      </c>
      <c r="L481">
        <v>10</v>
      </c>
      <c r="M481">
        <v>30</v>
      </c>
      <c r="N481">
        <v>50</v>
      </c>
      <c r="O481">
        <v>80</v>
      </c>
      <c r="P481">
        <v>11</v>
      </c>
      <c r="Q481" s="1">
        <v>40513</v>
      </c>
      <c r="R481" t="s">
        <v>26</v>
      </c>
      <c r="S481" t="s">
        <v>35</v>
      </c>
      <c r="T481" t="s">
        <v>25</v>
      </c>
    </row>
    <row r="482" spans="1:20" x14ac:dyDescent="0.25">
      <c r="A482">
        <v>303</v>
      </c>
      <c r="B482" t="s">
        <v>55</v>
      </c>
      <c r="C482" t="s">
        <v>50</v>
      </c>
      <c r="D482" t="s">
        <v>43</v>
      </c>
      <c r="E482">
        <v>9</v>
      </c>
      <c r="F482">
        <v>57</v>
      </c>
      <c r="G482">
        <v>110</v>
      </c>
      <c r="H482">
        <v>46</v>
      </c>
      <c r="I482">
        <v>51</v>
      </c>
      <c r="J482">
        <v>17</v>
      </c>
      <c r="K482">
        <v>422</v>
      </c>
      <c r="L482">
        <v>10</v>
      </c>
      <c r="M482">
        <v>30</v>
      </c>
      <c r="N482">
        <v>50</v>
      </c>
      <c r="O482">
        <v>80</v>
      </c>
      <c r="P482">
        <v>11</v>
      </c>
      <c r="Q482" s="1">
        <v>40878</v>
      </c>
      <c r="R482" t="s">
        <v>26</v>
      </c>
      <c r="S482" t="s">
        <v>35</v>
      </c>
      <c r="T482" t="s">
        <v>25</v>
      </c>
    </row>
    <row r="483" spans="1:20" x14ac:dyDescent="0.25">
      <c r="A483">
        <v>303</v>
      </c>
      <c r="B483" t="s">
        <v>55</v>
      </c>
      <c r="C483" t="s">
        <v>50</v>
      </c>
      <c r="D483" t="s">
        <v>43</v>
      </c>
      <c r="E483">
        <v>36</v>
      </c>
      <c r="F483">
        <v>76</v>
      </c>
      <c r="G483">
        <v>140</v>
      </c>
      <c r="H483">
        <v>64</v>
      </c>
      <c r="I483">
        <v>40</v>
      </c>
      <c r="J483">
        <v>19</v>
      </c>
      <c r="K483">
        <v>965</v>
      </c>
      <c r="L483">
        <v>40</v>
      </c>
      <c r="M483">
        <v>50</v>
      </c>
      <c r="N483">
        <v>70</v>
      </c>
      <c r="O483">
        <v>120</v>
      </c>
      <c r="P483">
        <v>12</v>
      </c>
      <c r="Q483" s="1">
        <v>40179</v>
      </c>
      <c r="R483" t="s">
        <v>26</v>
      </c>
      <c r="S483" t="s">
        <v>40</v>
      </c>
      <c r="T483" t="s">
        <v>25</v>
      </c>
    </row>
    <row r="484" spans="1:20" x14ac:dyDescent="0.25">
      <c r="A484">
        <v>303</v>
      </c>
      <c r="B484" t="s">
        <v>55</v>
      </c>
      <c r="C484" t="s">
        <v>50</v>
      </c>
      <c r="D484" t="s">
        <v>43</v>
      </c>
      <c r="E484">
        <v>32</v>
      </c>
      <c r="F484">
        <v>73</v>
      </c>
      <c r="G484">
        <v>135</v>
      </c>
      <c r="H484">
        <v>62</v>
      </c>
      <c r="I484">
        <v>41</v>
      </c>
      <c r="J484">
        <v>19</v>
      </c>
      <c r="K484">
        <v>952</v>
      </c>
      <c r="L484">
        <v>30</v>
      </c>
      <c r="M484">
        <v>50</v>
      </c>
      <c r="N484">
        <v>60</v>
      </c>
      <c r="O484">
        <v>110</v>
      </c>
      <c r="P484">
        <v>12</v>
      </c>
      <c r="Q484" s="1">
        <v>40238</v>
      </c>
      <c r="R484" t="s">
        <v>26</v>
      </c>
      <c r="S484" t="s">
        <v>40</v>
      </c>
      <c r="T484" t="s">
        <v>25</v>
      </c>
    </row>
    <row r="485" spans="1:20" x14ac:dyDescent="0.25">
      <c r="A485">
        <v>303</v>
      </c>
      <c r="B485" t="s">
        <v>55</v>
      </c>
      <c r="C485" t="s">
        <v>50</v>
      </c>
      <c r="D485" t="s">
        <v>43</v>
      </c>
      <c r="E485">
        <v>27</v>
      </c>
      <c r="F485">
        <v>66</v>
      </c>
      <c r="G485">
        <v>122</v>
      </c>
      <c r="H485">
        <v>56</v>
      </c>
      <c r="I485">
        <v>39</v>
      </c>
      <c r="J485">
        <v>17</v>
      </c>
      <c r="K485">
        <v>992</v>
      </c>
      <c r="L485">
        <v>30</v>
      </c>
      <c r="M485">
        <v>40</v>
      </c>
      <c r="N485">
        <v>60</v>
      </c>
      <c r="O485">
        <v>100</v>
      </c>
      <c r="P485">
        <v>12</v>
      </c>
      <c r="Q485" s="1">
        <v>40299</v>
      </c>
      <c r="R485" t="s">
        <v>26</v>
      </c>
      <c r="S485" t="s">
        <v>40</v>
      </c>
      <c r="T485" t="s">
        <v>25</v>
      </c>
    </row>
    <row r="486" spans="1:20" x14ac:dyDescent="0.25">
      <c r="A486">
        <v>303</v>
      </c>
      <c r="B486" t="s">
        <v>55</v>
      </c>
      <c r="C486" t="s">
        <v>50</v>
      </c>
      <c r="D486" t="s">
        <v>43</v>
      </c>
      <c r="E486">
        <v>27</v>
      </c>
      <c r="F486">
        <v>64</v>
      </c>
      <c r="G486">
        <v>118</v>
      </c>
      <c r="H486">
        <v>54</v>
      </c>
      <c r="I486">
        <v>37</v>
      </c>
      <c r="J486">
        <v>16</v>
      </c>
      <c r="K486">
        <v>1037</v>
      </c>
      <c r="L486">
        <v>40</v>
      </c>
      <c r="M486">
        <v>30</v>
      </c>
      <c r="N486">
        <v>50</v>
      </c>
      <c r="O486">
        <v>80</v>
      </c>
      <c r="P486">
        <v>12</v>
      </c>
      <c r="Q486" s="1">
        <v>40452</v>
      </c>
      <c r="R486" t="s">
        <v>26</v>
      </c>
      <c r="S486" t="s">
        <v>40</v>
      </c>
      <c r="T486" t="s">
        <v>25</v>
      </c>
    </row>
    <row r="487" spans="1:20" x14ac:dyDescent="0.25">
      <c r="A487">
        <v>303</v>
      </c>
      <c r="B487" t="s">
        <v>55</v>
      </c>
      <c r="C487" t="s">
        <v>50</v>
      </c>
      <c r="D487" t="s">
        <v>43</v>
      </c>
      <c r="E487">
        <v>26</v>
      </c>
      <c r="F487">
        <v>63</v>
      </c>
      <c r="G487">
        <v>116</v>
      </c>
      <c r="H487">
        <v>53</v>
      </c>
      <c r="I487">
        <v>37</v>
      </c>
      <c r="J487">
        <v>16</v>
      </c>
      <c r="K487">
        <v>1054</v>
      </c>
      <c r="L487">
        <v>20</v>
      </c>
      <c r="M487">
        <v>40</v>
      </c>
      <c r="N487">
        <v>50</v>
      </c>
      <c r="O487">
        <v>90</v>
      </c>
      <c r="P487">
        <v>12</v>
      </c>
      <c r="Q487" s="1">
        <v>40513</v>
      </c>
      <c r="R487" t="s">
        <v>26</v>
      </c>
      <c r="S487" t="s">
        <v>40</v>
      </c>
      <c r="T487" t="s">
        <v>25</v>
      </c>
    </row>
    <row r="488" spans="1:20" x14ac:dyDescent="0.25">
      <c r="A488">
        <v>303</v>
      </c>
      <c r="B488" t="s">
        <v>55</v>
      </c>
      <c r="C488" t="s">
        <v>50</v>
      </c>
      <c r="D488" t="s">
        <v>43</v>
      </c>
      <c r="E488">
        <v>50</v>
      </c>
      <c r="F488">
        <v>75</v>
      </c>
      <c r="G488">
        <v>147</v>
      </c>
      <c r="H488">
        <v>63</v>
      </c>
      <c r="I488">
        <v>41</v>
      </c>
      <c r="J488">
        <v>19</v>
      </c>
      <c r="K488">
        <v>965</v>
      </c>
      <c r="L488">
        <v>40</v>
      </c>
      <c r="M488">
        <v>50</v>
      </c>
      <c r="N488">
        <v>70</v>
      </c>
      <c r="O488">
        <v>120</v>
      </c>
      <c r="P488">
        <v>12</v>
      </c>
      <c r="Q488" s="1">
        <v>40634</v>
      </c>
      <c r="R488" t="s">
        <v>26</v>
      </c>
      <c r="S488" t="s">
        <v>40</v>
      </c>
      <c r="T488" t="s">
        <v>25</v>
      </c>
    </row>
    <row r="489" spans="1:20" x14ac:dyDescent="0.25">
      <c r="A489">
        <v>303</v>
      </c>
      <c r="B489" t="s">
        <v>55</v>
      </c>
      <c r="C489" t="s">
        <v>50</v>
      </c>
      <c r="D489" t="s">
        <v>43</v>
      </c>
      <c r="E489">
        <v>37</v>
      </c>
      <c r="F489">
        <v>66</v>
      </c>
      <c r="G489">
        <v>121</v>
      </c>
      <c r="H489">
        <v>56</v>
      </c>
      <c r="I489">
        <v>36</v>
      </c>
      <c r="J489">
        <v>17</v>
      </c>
      <c r="K489">
        <v>992</v>
      </c>
      <c r="L489">
        <v>30</v>
      </c>
      <c r="M489">
        <v>40</v>
      </c>
      <c r="N489">
        <v>60</v>
      </c>
      <c r="O489">
        <v>100</v>
      </c>
      <c r="P489">
        <v>12</v>
      </c>
      <c r="Q489" s="1">
        <v>40664</v>
      </c>
      <c r="R489" t="s">
        <v>26</v>
      </c>
      <c r="S489" t="s">
        <v>40</v>
      </c>
      <c r="T489" t="s">
        <v>25</v>
      </c>
    </row>
    <row r="490" spans="1:20" x14ac:dyDescent="0.25">
      <c r="A490">
        <v>305</v>
      </c>
      <c r="B490" t="s">
        <v>53</v>
      </c>
      <c r="C490" t="s">
        <v>21</v>
      </c>
      <c r="D490" t="s">
        <v>43</v>
      </c>
      <c r="E490">
        <v>73</v>
      </c>
      <c r="F490">
        <v>134</v>
      </c>
      <c r="G490">
        <v>222</v>
      </c>
      <c r="H490">
        <v>88</v>
      </c>
      <c r="I490">
        <v>61</v>
      </c>
      <c r="J490">
        <v>29</v>
      </c>
      <c r="K490">
        <v>653</v>
      </c>
      <c r="L490">
        <v>90</v>
      </c>
      <c r="M490">
        <v>80</v>
      </c>
      <c r="N490">
        <v>130</v>
      </c>
      <c r="O490">
        <v>210</v>
      </c>
      <c r="P490">
        <v>2</v>
      </c>
      <c r="Q490" s="1">
        <v>40269</v>
      </c>
      <c r="R490" t="s">
        <v>23</v>
      </c>
      <c r="S490" t="s">
        <v>24</v>
      </c>
      <c r="T490" t="s">
        <v>25</v>
      </c>
    </row>
    <row r="491" spans="1:20" x14ac:dyDescent="0.25">
      <c r="A491">
        <v>305</v>
      </c>
      <c r="B491" t="s">
        <v>53</v>
      </c>
      <c r="C491" t="s">
        <v>21</v>
      </c>
      <c r="D491" t="s">
        <v>43</v>
      </c>
      <c r="E491">
        <v>144</v>
      </c>
      <c r="F491">
        <v>172</v>
      </c>
      <c r="G491">
        <v>283</v>
      </c>
      <c r="H491">
        <v>114</v>
      </c>
      <c r="I491">
        <v>63</v>
      </c>
      <c r="J491">
        <v>37</v>
      </c>
      <c r="K491">
        <v>822</v>
      </c>
      <c r="L491">
        <v>120</v>
      </c>
      <c r="M491">
        <v>100</v>
      </c>
      <c r="N491">
        <v>170</v>
      </c>
      <c r="O491">
        <v>270</v>
      </c>
      <c r="P491">
        <v>2</v>
      </c>
      <c r="Q491" s="1">
        <v>40725</v>
      </c>
      <c r="R491" t="s">
        <v>23</v>
      </c>
      <c r="S491" t="s">
        <v>24</v>
      </c>
      <c r="T491" t="s">
        <v>25</v>
      </c>
    </row>
    <row r="492" spans="1:20" x14ac:dyDescent="0.25">
      <c r="A492">
        <v>305</v>
      </c>
      <c r="B492" t="s">
        <v>53</v>
      </c>
      <c r="C492" t="s">
        <v>21</v>
      </c>
      <c r="D492" t="s">
        <v>43</v>
      </c>
      <c r="E492">
        <v>71</v>
      </c>
      <c r="F492">
        <v>120</v>
      </c>
      <c r="G492">
        <v>206</v>
      </c>
      <c r="H492">
        <v>86</v>
      </c>
      <c r="I492">
        <v>49</v>
      </c>
      <c r="J492">
        <v>26</v>
      </c>
      <c r="K492">
        <v>490</v>
      </c>
      <c r="L492">
        <v>70</v>
      </c>
      <c r="M492">
        <v>80</v>
      </c>
      <c r="N492">
        <v>110</v>
      </c>
      <c r="O492">
        <v>190</v>
      </c>
      <c r="P492">
        <v>3</v>
      </c>
      <c r="Q492" s="1">
        <v>40210</v>
      </c>
      <c r="R492" t="s">
        <v>23</v>
      </c>
      <c r="S492" t="s">
        <v>38</v>
      </c>
      <c r="T492" t="s">
        <v>31</v>
      </c>
    </row>
    <row r="493" spans="1:20" x14ac:dyDescent="0.25">
      <c r="A493">
        <v>305</v>
      </c>
      <c r="B493" t="s">
        <v>53</v>
      </c>
      <c r="C493" t="s">
        <v>21</v>
      </c>
      <c r="D493" t="s">
        <v>43</v>
      </c>
      <c r="E493">
        <v>16</v>
      </c>
      <c r="F493">
        <v>128</v>
      </c>
      <c r="G493">
        <v>220</v>
      </c>
      <c r="H493">
        <v>92</v>
      </c>
      <c r="I493">
        <v>112</v>
      </c>
      <c r="J493">
        <v>83</v>
      </c>
      <c r="K493">
        <v>541</v>
      </c>
      <c r="L493">
        <v>40</v>
      </c>
      <c r="M493">
        <v>80</v>
      </c>
      <c r="N493">
        <v>130</v>
      </c>
      <c r="O493">
        <v>210</v>
      </c>
      <c r="P493">
        <v>5</v>
      </c>
      <c r="Q493" s="1">
        <v>40210</v>
      </c>
      <c r="R493" t="s">
        <v>28</v>
      </c>
      <c r="S493" t="s">
        <v>29</v>
      </c>
      <c r="T493" t="s">
        <v>25</v>
      </c>
    </row>
    <row r="494" spans="1:20" x14ac:dyDescent="0.25">
      <c r="A494">
        <v>305</v>
      </c>
      <c r="B494" t="s">
        <v>53</v>
      </c>
      <c r="C494" t="s">
        <v>21</v>
      </c>
      <c r="D494" t="s">
        <v>43</v>
      </c>
      <c r="E494">
        <v>21</v>
      </c>
      <c r="F494">
        <v>145</v>
      </c>
      <c r="G494">
        <v>250</v>
      </c>
      <c r="H494">
        <v>105</v>
      </c>
      <c r="I494">
        <v>124</v>
      </c>
      <c r="J494">
        <v>95</v>
      </c>
      <c r="K494">
        <v>716</v>
      </c>
      <c r="L494">
        <v>30</v>
      </c>
      <c r="M494">
        <v>100</v>
      </c>
      <c r="N494">
        <v>140</v>
      </c>
      <c r="O494">
        <v>240</v>
      </c>
      <c r="P494">
        <v>5</v>
      </c>
      <c r="Q494" s="1">
        <v>40513</v>
      </c>
      <c r="R494" t="s">
        <v>28</v>
      </c>
      <c r="S494" t="s">
        <v>29</v>
      </c>
      <c r="T494" t="s">
        <v>25</v>
      </c>
    </row>
    <row r="495" spans="1:20" x14ac:dyDescent="0.25">
      <c r="A495">
        <v>305</v>
      </c>
      <c r="B495" t="s">
        <v>53</v>
      </c>
      <c r="C495" t="s">
        <v>21</v>
      </c>
      <c r="D495" t="s">
        <v>43</v>
      </c>
      <c r="E495">
        <v>31</v>
      </c>
      <c r="F495">
        <v>145</v>
      </c>
      <c r="G495">
        <v>266</v>
      </c>
      <c r="H495">
        <v>105</v>
      </c>
      <c r="I495">
        <v>124</v>
      </c>
      <c r="J495">
        <v>95</v>
      </c>
      <c r="K495">
        <v>716</v>
      </c>
      <c r="L495">
        <v>30</v>
      </c>
      <c r="M495">
        <v>100</v>
      </c>
      <c r="N495">
        <v>140</v>
      </c>
      <c r="O495">
        <v>240</v>
      </c>
      <c r="P495">
        <v>5</v>
      </c>
      <c r="Q495" s="1">
        <v>40878</v>
      </c>
      <c r="R495" t="s">
        <v>28</v>
      </c>
      <c r="S495" t="s">
        <v>29</v>
      </c>
      <c r="T495" t="s">
        <v>25</v>
      </c>
    </row>
    <row r="496" spans="1:20" x14ac:dyDescent="0.25">
      <c r="A496">
        <v>305</v>
      </c>
      <c r="B496" t="s">
        <v>53</v>
      </c>
      <c r="C496" t="s">
        <v>21</v>
      </c>
      <c r="D496" t="s">
        <v>43</v>
      </c>
      <c r="E496">
        <v>78</v>
      </c>
      <c r="F496">
        <v>103</v>
      </c>
      <c r="G496">
        <v>201</v>
      </c>
      <c r="H496">
        <v>77</v>
      </c>
      <c r="I496">
        <v>56</v>
      </c>
      <c r="J496">
        <v>25</v>
      </c>
      <c r="K496">
        <v>432</v>
      </c>
      <c r="L496">
        <v>60</v>
      </c>
      <c r="M496">
        <v>70</v>
      </c>
      <c r="N496">
        <v>100</v>
      </c>
      <c r="O496">
        <v>170</v>
      </c>
      <c r="P496">
        <v>6</v>
      </c>
      <c r="Q496" s="1">
        <v>40544</v>
      </c>
      <c r="R496" t="s">
        <v>28</v>
      </c>
      <c r="S496" t="s">
        <v>30</v>
      </c>
      <c r="T496" t="s">
        <v>31</v>
      </c>
    </row>
    <row r="497" spans="1:20" x14ac:dyDescent="0.25">
      <c r="A497">
        <v>305</v>
      </c>
      <c r="B497" t="s">
        <v>53</v>
      </c>
      <c r="C497" t="s">
        <v>21</v>
      </c>
      <c r="D497" t="s">
        <v>43</v>
      </c>
      <c r="E497">
        <v>31</v>
      </c>
      <c r="F497">
        <v>58</v>
      </c>
      <c r="G497">
        <v>103</v>
      </c>
      <c r="H497">
        <v>45</v>
      </c>
      <c r="I497">
        <v>27</v>
      </c>
      <c r="J497">
        <v>14</v>
      </c>
      <c r="K497">
        <v>605</v>
      </c>
      <c r="L497">
        <v>30</v>
      </c>
      <c r="M497">
        <v>30</v>
      </c>
      <c r="N497">
        <v>50</v>
      </c>
      <c r="O497">
        <v>80</v>
      </c>
      <c r="P497">
        <v>8</v>
      </c>
      <c r="Q497" s="1">
        <v>40269</v>
      </c>
      <c r="R497" t="s">
        <v>32</v>
      </c>
      <c r="S497" t="s">
        <v>39</v>
      </c>
      <c r="T497" t="s">
        <v>31</v>
      </c>
    </row>
    <row r="498" spans="1:20" x14ac:dyDescent="0.25">
      <c r="A498">
        <v>305</v>
      </c>
      <c r="B498" t="s">
        <v>53</v>
      </c>
      <c r="C498" t="s">
        <v>21</v>
      </c>
      <c r="D498" t="s">
        <v>43</v>
      </c>
      <c r="E498">
        <v>15</v>
      </c>
      <c r="F498">
        <v>70</v>
      </c>
      <c r="G498">
        <v>127</v>
      </c>
      <c r="H498">
        <v>57</v>
      </c>
      <c r="I498">
        <v>55</v>
      </c>
      <c r="J498">
        <v>21</v>
      </c>
      <c r="K498">
        <v>313</v>
      </c>
      <c r="L498">
        <v>20</v>
      </c>
      <c r="M498">
        <v>40</v>
      </c>
      <c r="N498">
        <v>50</v>
      </c>
      <c r="O498">
        <v>90</v>
      </c>
      <c r="P498">
        <v>9</v>
      </c>
      <c r="Q498" s="1">
        <v>40269</v>
      </c>
      <c r="R498" t="s">
        <v>32</v>
      </c>
      <c r="S498" t="s">
        <v>33</v>
      </c>
      <c r="T498" t="s">
        <v>31</v>
      </c>
    </row>
    <row r="499" spans="1:20" x14ac:dyDescent="0.25">
      <c r="A499">
        <v>305</v>
      </c>
      <c r="B499" t="s">
        <v>53</v>
      </c>
      <c r="C499" t="s">
        <v>21</v>
      </c>
      <c r="D499" t="s">
        <v>43</v>
      </c>
      <c r="E499">
        <v>17</v>
      </c>
      <c r="F499">
        <v>72</v>
      </c>
      <c r="G499">
        <v>130</v>
      </c>
      <c r="H499">
        <v>58</v>
      </c>
      <c r="I499">
        <v>55</v>
      </c>
      <c r="J499">
        <v>22</v>
      </c>
      <c r="K499">
        <v>338</v>
      </c>
      <c r="L499">
        <v>30</v>
      </c>
      <c r="M499">
        <v>40</v>
      </c>
      <c r="N499">
        <v>60</v>
      </c>
      <c r="O499">
        <v>100</v>
      </c>
      <c r="P499">
        <v>9</v>
      </c>
      <c r="Q499" s="1">
        <v>40299</v>
      </c>
      <c r="R499" t="s">
        <v>32</v>
      </c>
      <c r="S499" t="s">
        <v>33</v>
      </c>
      <c r="T499" t="s">
        <v>31</v>
      </c>
    </row>
    <row r="500" spans="1:20" x14ac:dyDescent="0.25">
      <c r="A500">
        <v>305</v>
      </c>
      <c r="B500" t="s">
        <v>53</v>
      </c>
      <c r="C500" t="s">
        <v>21</v>
      </c>
      <c r="D500" t="s">
        <v>43</v>
      </c>
      <c r="E500">
        <v>20</v>
      </c>
      <c r="F500">
        <v>77</v>
      </c>
      <c r="G500">
        <v>140</v>
      </c>
      <c r="H500">
        <v>63</v>
      </c>
      <c r="I500">
        <v>57</v>
      </c>
      <c r="J500">
        <v>23</v>
      </c>
      <c r="K500">
        <v>397</v>
      </c>
      <c r="L500">
        <v>30</v>
      </c>
      <c r="M500">
        <v>40</v>
      </c>
      <c r="N500">
        <v>60</v>
      </c>
      <c r="O500">
        <v>100</v>
      </c>
      <c r="P500">
        <v>9</v>
      </c>
      <c r="Q500" s="1">
        <v>40391</v>
      </c>
      <c r="R500" t="s">
        <v>32</v>
      </c>
      <c r="S500" t="s">
        <v>33</v>
      </c>
      <c r="T500" t="s">
        <v>31</v>
      </c>
    </row>
    <row r="501" spans="1:20" x14ac:dyDescent="0.25">
      <c r="A501">
        <v>305</v>
      </c>
      <c r="B501" t="s">
        <v>53</v>
      </c>
      <c r="C501" t="s">
        <v>21</v>
      </c>
      <c r="D501" t="s">
        <v>43</v>
      </c>
      <c r="E501">
        <v>24</v>
      </c>
      <c r="F501">
        <v>82</v>
      </c>
      <c r="G501">
        <v>149</v>
      </c>
      <c r="H501">
        <v>67</v>
      </c>
      <c r="I501">
        <v>58</v>
      </c>
      <c r="J501">
        <v>25</v>
      </c>
      <c r="K501">
        <v>391</v>
      </c>
      <c r="L501">
        <v>20</v>
      </c>
      <c r="M501">
        <v>50</v>
      </c>
      <c r="N501">
        <v>60</v>
      </c>
      <c r="O501">
        <v>110</v>
      </c>
      <c r="P501">
        <v>9</v>
      </c>
      <c r="Q501" s="1">
        <v>40422</v>
      </c>
      <c r="R501" t="s">
        <v>32</v>
      </c>
      <c r="S501" t="s">
        <v>33</v>
      </c>
      <c r="T501" t="s">
        <v>31</v>
      </c>
    </row>
    <row r="502" spans="1:20" x14ac:dyDescent="0.25">
      <c r="A502">
        <v>305</v>
      </c>
      <c r="B502" t="s">
        <v>53</v>
      </c>
      <c r="C502" t="s">
        <v>21</v>
      </c>
      <c r="D502" t="s">
        <v>43</v>
      </c>
      <c r="E502">
        <v>36</v>
      </c>
      <c r="F502">
        <v>82</v>
      </c>
      <c r="G502">
        <v>159</v>
      </c>
      <c r="H502">
        <v>67</v>
      </c>
      <c r="I502">
        <v>58</v>
      </c>
      <c r="J502">
        <v>25</v>
      </c>
      <c r="K502">
        <v>391</v>
      </c>
      <c r="L502">
        <v>20</v>
      </c>
      <c r="M502">
        <v>50</v>
      </c>
      <c r="N502">
        <v>60</v>
      </c>
      <c r="O502">
        <v>110</v>
      </c>
      <c r="P502">
        <v>9</v>
      </c>
      <c r="Q502" s="1">
        <v>40787</v>
      </c>
      <c r="R502" t="s">
        <v>32</v>
      </c>
      <c r="S502" t="s">
        <v>33</v>
      </c>
      <c r="T502" t="s">
        <v>31</v>
      </c>
    </row>
    <row r="503" spans="1:20" x14ac:dyDescent="0.25">
      <c r="A503">
        <v>305</v>
      </c>
      <c r="B503" t="s">
        <v>53</v>
      </c>
      <c r="C503" t="s">
        <v>21</v>
      </c>
      <c r="D503" t="s">
        <v>43</v>
      </c>
      <c r="E503">
        <v>34</v>
      </c>
      <c r="F503">
        <v>80</v>
      </c>
      <c r="G503">
        <v>155</v>
      </c>
      <c r="H503">
        <v>65</v>
      </c>
      <c r="I503">
        <v>57</v>
      </c>
      <c r="J503">
        <v>24</v>
      </c>
      <c r="K503">
        <v>403</v>
      </c>
      <c r="L503">
        <v>20</v>
      </c>
      <c r="M503">
        <v>40</v>
      </c>
      <c r="N503">
        <v>60</v>
      </c>
      <c r="O503">
        <v>100</v>
      </c>
      <c r="P503">
        <v>9</v>
      </c>
      <c r="Q503" s="1">
        <v>40878</v>
      </c>
      <c r="R503" t="s">
        <v>32</v>
      </c>
      <c r="S503" t="s">
        <v>33</v>
      </c>
      <c r="T503" t="s">
        <v>31</v>
      </c>
    </row>
    <row r="504" spans="1:20" x14ac:dyDescent="0.25">
      <c r="A504">
        <v>305</v>
      </c>
      <c r="B504" t="s">
        <v>53</v>
      </c>
      <c r="C504" t="s">
        <v>21</v>
      </c>
      <c r="D504" t="s">
        <v>43</v>
      </c>
      <c r="E504">
        <v>49</v>
      </c>
      <c r="F504">
        <v>96</v>
      </c>
      <c r="G504">
        <v>177</v>
      </c>
      <c r="H504">
        <v>81</v>
      </c>
      <c r="I504">
        <v>47</v>
      </c>
      <c r="J504">
        <v>25</v>
      </c>
      <c r="K504">
        <v>1046</v>
      </c>
      <c r="L504">
        <v>40</v>
      </c>
      <c r="M504">
        <v>60</v>
      </c>
      <c r="N504">
        <v>70</v>
      </c>
      <c r="O504">
        <v>130</v>
      </c>
      <c r="P504">
        <v>10</v>
      </c>
      <c r="Q504" s="1">
        <v>40330</v>
      </c>
      <c r="R504" t="s">
        <v>32</v>
      </c>
      <c r="S504" t="s">
        <v>34</v>
      </c>
      <c r="T504" t="s">
        <v>31</v>
      </c>
    </row>
    <row r="505" spans="1:20" x14ac:dyDescent="0.25">
      <c r="A505">
        <v>305</v>
      </c>
      <c r="B505" t="s">
        <v>53</v>
      </c>
      <c r="C505" t="s">
        <v>21</v>
      </c>
      <c r="D505" t="s">
        <v>43</v>
      </c>
      <c r="E505">
        <v>70</v>
      </c>
      <c r="F505">
        <v>123</v>
      </c>
      <c r="G505">
        <v>226</v>
      </c>
      <c r="H505">
        <v>103</v>
      </c>
      <c r="I505">
        <v>53</v>
      </c>
      <c r="J505">
        <v>31</v>
      </c>
      <c r="K505">
        <v>1073</v>
      </c>
      <c r="L505">
        <v>70</v>
      </c>
      <c r="M505">
        <v>70</v>
      </c>
      <c r="N505">
        <v>100</v>
      </c>
      <c r="O505">
        <v>170</v>
      </c>
      <c r="P505">
        <v>10</v>
      </c>
      <c r="Q505" s="1">
        <v>40391</v>
      </c>
      <c r="R505" t="s">
        <v>32</v>
      </c>
      <c r="S505" t="s">
        <v>34</v>
      </c>
      <c r="T505" t="s">
        <v>31</v>
      </c>
    </row>
    <row r="506" spans="1:20" x14ac:dyDescent="0.25">
      <c r="A506">
        <v>305</v>
      </c>
      <c r="B506" t="s">
        <v>53</v>
      </c>
      <c r="C506" t="s">
        <v>21</v>
      </c>
      <c r="D506" t="s">
        <v>43</v>
      </c>
      <c r="E506">
        <v>48</v>
      </c>
      <c r="F506">
        <v>94</v>
      </c>
      <c r="G506">
        <v>174</v>
      </c>
      <c r="H506">
        <v>80</v>
      </c>
      <c r="I506">
        <v>46</v>
      </c>
      <c r="J506">
        <v>24</v>
      </c>
      <c r="K506">
        <v>1055</v>
      </c>
      <c r="L506">
        <v>40</v>
      </c>
      <c r="M506">
        <v>40</v>
      </c>
      <c r="N506">
        <v>50</v>
      </c>
      <c r="O506">
        <v>90</v>
      </c>
      <c r="P506">
        <v>10</v>
      </c>
      <c r="Q506" s="1">
        <v>40452</v>
      </c>
      <c r="R506" t="s">
        <v>32</v>
      </c>
      <c r="S506" t="s">
        <v>34</v>
      </c>
      <c r="T506" t="s">
        <v>31</v>
      </c>
    </row>
    <row r="507" spans="1:20" x14ac:dyDescent="0.25">
      <c r="A507">
        <v>309</v>
      </c>
      <c r="B507" t="s">
        <v>51</v>
      </c>
      <c r="C507" t="s">
        <v>50</v>
      </c>
      <c r="D507" t="s">
        <v>43</v>
      </c>
      <c r="E507">
        <v>129</v>
      </c>
      <c r="F507">
        <v>225</v>
      </c>
      <c r="G507">
        <v>387</v>
      </c>
      <c r="H507">
        <v>162</v>
      </c>
      <c r="I507">
        <v>96</v>
      </c>
      <c r="J507">
        <v>53</v>
      </c>
      <c r="K507">
        <v>1148</v>
      </c>
      <c r="L507">
        <v>140</v>
      </c>
      <c r="M507">
        <v>170</v>
      </c>
      <c r="N507">
        <v>230</v>
      </c>
      <c r="O507">
        <v>400</v>
      </c>
      <c r="P507">
        <v>2</v>
      </c>
      <c r="Q507" s="1">
        <v>40422</v>
      </c>
      <c r="R507" t="s">
        <v>23</v>
      </c>
      <c r="S507" t="s">
        <v>24</v>
      </c>
      <c r="T507" t="s">
        <v>25</v>
      </c>
    </row>
    <row r="508" spans="1:20" x14ac:dyDescent="0.25">
      <c r="A508">
        <v>309</v>
      </c>
      <c r="B508" t="s">
        <v>51</v>
      </c>
      <c r="C508" t="s">
        <v>50</v>
      </c>
      <c r="D508" t="s">
        <v>43</v>
      </c>
      <c r="E508">
        <v>87</v>
      </c>
      <c r="F508">
        <v>139</v>
      </c>
      <c r="G508">
        <v>234</v>
      </c>
      <c r="H508">
        <v>95</v>
      </c>
      <c r="I508">
        <v>52</v>
      </c>
      <c r="J508">
        <v>30</v>
      </c>
      <c r="K508">
        <v>608</v>
      </c>
      <c r="L508">
        <v>100</v>
      </c>
      <c r="M508">
        <v>100</v>
      </c>
      <c r="N508">
        <v>140</v>
      </c>
      <c r="O508">
        <v>240</v>
      </c>
      <c r="P508">
        <v>3</v>
      </c>
      <c r="Q508" s="1">
        <v>40179</v>
      </c>
      <c r="R508" t="s">
        <v>23</v>
      </c>
      <c r="S508" t="s">
        <v>38</v>
      </c>
      <c r="T508" t="s">
        <v>31</v>
      </c>
    </row>
    <row r="509" spans="1:20" x14ac:dyDescent="0.25">
      <c r="A509">
        <v>309</v>
      </c>
      <c r="B509" t="s">
        <v>51</v>
      </c>
      <c r="C509" t="s">
        <v>50</v>
      </c>
      <c r="D509" t="s">
        <v>43</v>
      </c>
      <c r="E509">
        <v>116</v>
      </c>
      <c r="F509">
        <v>178</v>
      </c>
      <c r="G509">
        <v>301</v>
      </c>
      <c r="H509">
        <v>123</v>
      </c>
      <c r="I509">
        <v>62</v>
      </c>
      <c r="J509">
        <v>39</v>
      </c>
      <c r="K509">
        <v>611</v>
      </c>
      <c r="L509">
        <v>130</v>
      </c>
      <c r="M509">
        <v>130</v>
      </c>
      <c r="N509">
        <v>180</v>
      </c>
      <c r="O509">
        <v>310</v>
      </c>
      <c r="P509">
        <v>3</v>
      </c>
      <c r="Q509" s="1">
        <v>40269</v>
      </c>
      <c r="R509" t="s">
        <v>23</v>
      </c>
      <c r="S509" t="s">
        <v>38</v>
      </c>
      <c r="T509" t="s">
        <v>31</v>
      </c>
    </row>
    <row r="510" spans="1:20" x14ac:dyDescent="0.25">
      <c r="A510">
        <v>309</v>
      </c>
      <c r="B510" t="s">
        <v>51</v>
      </c>
      <c r="C510" t="s">
        <v>50</v>
      </c>
      <c r="D510" t="s">
        <v>43</v>
      </c>
      <c r="E510">
        <v>207</v>
      </c>
      <c r="F510">
        <v>222</v>
      </c>
      <c r="G510">
        <v>373</v>
      </c>
      <c r="H510">
        <v>154</v>
      </c>
      <c r="I510">
        <v>67</v>
      </c>
      <c r="J510">
        <v>49</v>
      </c>
      <c r="K510">
        <v>817</v>
      </c>
      <c r="L510">
        <v>170</v>
      </c>
      <c r="M510">
        <v>160</v>
      </c>
      <c r="N510">
        <v>230</v>
      </c>
      <c r="O510">
        <v>390</v>
      </c>
      <c r="P510">
        <v>3</v>
      </c>
      <c r="Q510" s="1">
        <v>40756</v>
      </c>
      <c r="R510" t="s">
        <v>23</v>
      </c>
      <c r="S510" t="s">
        <v>38</v>
      </c>
      <c r="T510" t="s">
        <v>31</v>
      </c>
    </row>
    <row r="511" spans="1:20" x14ac:dyDescent="0.25">
      <c r="A511">
        <v>309</v>
      </c>
      <c r="B511" t="s">
        <v>51</v>
      </c>
      <c r="C511" t="s">
        <v>50</v>
      </c>
      <c r="D511" t="s">
        <v>43</v>
      </c>
      <c r="E511">
        <v>203</v>
      </c>
      <c r="F511">
        <v>312</v>
      </c>
      <c r="G511">
        <v>546</v>
      </c>
      <c r="H511">
        <v>234</v>
      </c>
      <c r="I511">
        <v>109</v>
      </c>
      <c r="J511">
        <v>77</v>
      </c>
      <c r="K511">
        <v>1310</v>
      </c>
      <c r="L511">
        <v>260</v>
      </c>
      <c r="M511">
        <v>270</v>
      </c>
      <c r="N511">
        <v>370</v>
      </c>
      <c r="O511">
        <v>640</v>
      </c>
      <c r="P511">
        <v>5</v>
      </c>
      <c r="Q511" s="1">
        <v>40179</v>
      </c>
      <c r="R511" t="s">
        <v>28</v>
      </c>
      <c r="S511" t="s">
        <v>29</v>
      </c>
      <c r="T511" t="s">
        <v>25</v>
      </c>
    </row>
    <row r="512" spans="1:20" x14ac:dyDescent="0.25">
      <c r="A512">
        <v>309</v>
      </c>
      <c r="B512" t="s">
        <v>51</v>
      </c>
      <c r="C512" t="s">
        <v>50</v>
      </c>
      <c r="D512" t="s">
        <v>43</v>
      </c>
      <c r="E512">
        <v>326</v>
      </c>
      <c r="F512">
        <v>335</v>
      </c>
      <c r="G512">
        <v>626</v>
      </c>
      <c r="H512">
        <v>252</v>
      </c>
      <c r="I512">
        <v>115</v>
      </c>
      <c r="J512">
        <v>83</v>
      </c>
      <c r="K512">
        <v>1316</v>
      </c>
      <c r="L512">
        <v>280</v>
      </c>
      <c r="M512">
        <v>290</v>
      </c>
      <c r="N512">
        <v>400</v>
      </c>
      <c r="O512">
        <v>690</v>
      </c>
      <c r="P512">
        <v>5</v>
      </c>
      <c r="Q512" s="1">
        <v>40634</v>
      </c>
      <c r="R512" t="s">
        <v>28</v>
      </c>
      <c r="S512" t="s">
        <v>29</v>
      </c>
      <c r="T512" t="s">
        <v>25</v>
      </c>
    </row>
    <row r="513" spans="1:20" x14ac:dyDescent="0.25">
      <c r="A513">
        <v>309</v>
      </c>
      <c r="B513" t="s">
        <v>51</v>
      </c>
      <c r="C513" t="s">
        <v>50</v>
      </c>
      <c r="D513" t="s">
        <v>43</v>
      </c>
      <c r="E513">
        <v>326</v>
      </c>
      <c r="F513">
        <v>336</v>
      </c>
      <c r="G513">
        <v>628</v>
      </c>
      <c r="H513">
        <v>253</v>
      </c>
      <c r="I513">
        <v>116</v>
      </c>
      <c r="J513">
        <v>83</v>
      </c>
      <c r="K513">
        <v>1686</v>
      </c>
      <c r="L513">
        <v>280</v>
      </c>
      <c r="M513">
        <v>290</v>
      </c>
      <c r="N513">
        <v>400</v>
      </c>
      <c r="O513">
        <v>690</v>
      </c>
      <c r="P513">
        <v>5</v>
      </c>
      <c r="Q513" s="1">
        <v>40787</v>
      </c>
      <c r="R513" t="s">
        <v>28</v>
      </c>
      <c r="S513" t="s">
        <v>29</v>
      </c>
      <c r="T513" t="s">
        <v>25</v>
      </c>
    </row>
    <row r="514" spans="1:20" x14ac:dyDescent="0.25">
      <c r="A514">
        <v>309</v>
      </c>
      <c r="B514" t="s">
        <v>51</v>
      </c>
      <c r="C514" t="s">
        <v>50</v>
      </c>
      <c r="D514" t="s">
        <v>43</v>
      </c>
      <c r="E514">
        <v>226</v>
      </c>
      <c r="F514">
        <v>261</v>
      </c>
      <c r="G514">
        <v>516</v>
      </c>
      <c r="H514">
        <v>260</v>
      </c>
      <c r="I514">
        <v>90</v>
      </c>
      <c r="J514">
        <v>72</v>
      </c>
      <c r="K514">
        <v>1715</v>
      </c>
      <c r="L514">
        <v>210</v>
      </c>
      <c r="M514">
        <v>300</v>
      </c>
      <c r="N514">
        <v>310</v>
      </c>
      <c r="O514">
        <v>610</v>
      </c>
      <c r="P514">
        <v>6</v>
      </c>
      <c r="Q514" s="1">
        <v>40695</v>
      </c>
      <c r="R514" t="s">
        <v>28</v>
      </c>
      <c r="S514" t="s">
        <v>30</v>
      </c>
      <c r="T514" t="s">
        <v>31</v>
      </c>
    </row>
    <row r="515" spans="1:20" x14ac:dyDescent="0.25">
      <c r="A515">
        <v>309</v>
      </c>
      <c r="B515" t="s">
        <v>51</v>
      </c>
      <c r="C515" t="s">
        <v>50</v>
      </c>
      <c r="D515" t="s">
        <v>43</v>
      </c>
      <c r="E515">
        <v>133</v>
      </c>
      <c r="F515">
        <v>179</v>
      </c>
      <c r="G515">
        <v>302</v>
      </c>
      <c r="H515">
        <v>123</v>
      </c>
      <c r="I515">
        <v>46</v>
      </c>
      <c r="J515">
        <v>34</v>
      </c>
      <c r="K515">
        <v>959</v>
      </c>
      <c r="L515">
        <v>130</v>
      </c>
      <c r="M515">
        <v>110</v>
      </c>
      <c r="N515">
        <v>170</v>
      </c>
      <c r="O515">
        <v>280</v>
      </c>
      <c r="P515">
        <v>8</v>
      </c>
      <c r="Q515" s="1">
        <v>40513</v>
      </c>
      <c r="R515" t="s">
        <v>32</v>
      </c>
      <c r="S515" t="s">
        <v>39</v>
      </c>
      <c r="T515" t="s">
        <v>31</v>
      </c>
    </row>
    <row r="516" spans="1:20" x14ac:dyDescent="0.25">
      <c r="A516">
        <v>309</v>
      </c>
      <c r="B516" t="s">
        <v>51</v>
      </c>
      <c r="C516" t="s">
        <v>50</v>
      </c>
      <c r="D516" t="s">
        <v>43</v>
      </c>
      <c r="E516">
        <v>133</v>
      </c>
      <c r="F516">
        <v>178</v>
      </c>
      <c r="G516">
        <v>301</v>
      </c>
      <c r="H516">
        <v>123</v>
      </c>
      <c r="I516">
        <v>45</v>
      </c>
      <c r="J516">
        <v>34</v>
      </c>
      <c r="K516">
        <v>947</v>
      </c>
      <c r="L516">
        <v>140</v>
      </c>
      <c r="M516">
        <v>100</v>
      </c>
      <c r="N516">
        <v>160</v>
      </c>
      <c r="O516">
        <v>260</v>
      </c>
      <c r="P516">
        <v>10</v>
      </c>
      <c r="Q516" s="1">
        <v>40330</v>
      </c>
      <c r="R516" t="s">
        <v>32</v>
      </c>
      <c r="S516" t="s">
        <v>34</v>
      </c>
      <c r="T516" t="s">
        <v>31</v>
      </c>
    </row>
    <row r="517" spans="1:20" x14ac:dyDescent="0.25">
      <c r="A517">
        <v>309</v>
      </c>
      <c r="B517" t="s">
        <v>51</v>
      </c>
      <c r="C517" t="s">
        <v>50</v>
      </c>
      <c r="D517" t="s">
        <v>43</v>
      </c>
      <c r="E517">
        <v>143</v>
      </c>
      <c r="F517">
        <v>191</v>
      </c>
      <c r="G517">
        <v>323</v>
      </c>
      <c r="H517">
        <v>132</v>
      </c>
      <c r="I517">
        <v>48</v>
      </c>
      <c r="J517">
        <v>36</v>
      </c>
      <c r="K517">
        <v>994</v>
      </c>
      <c r="L517">
        <v>140</v>
      </c>
      <c r="M517">
        <v>110</v>
      </c>
      <c r="N517">
        <v>170</v>
      </c>
      <c r="O517">
        <v>280</v>
      </c>
      <c r="P517">
        <v>10</v>
      </c>
      <c r="Q517" s="1">
        <v>40391</v>
      </c>
      <c r="R517" t="s">
        <v>32</v>
      </c>
      <c r="S517" t="s">
        <v>34</v>
      </c>
      <c r="T517" t="s">
        <v>31</v>
      </c>
    </row>
    <row r="518" spans="1:20" x14ac:dyDescent="0.25">
      <c r="A518">
        <v>309</v>
      </c>
      <c r="B518" t="s">
        <v>51</v>
      </c>
      <c r="C518" t="s">
        <v>50</v>
      </c>
      <c r="D518" t="s">
        <v>43</v>
      </c>
      <c r="E518">
        <v>151</v>
      </c>
      <c r="F518">
        <v>139</v>
      </c>
      <c r="G518">
        <v>249</v>
      </c>
      <c r="H518">
        <v>95</v>
      </c>
      <c r="I518">
        <v>37</v>
      </c>
      <c r="J518">
        <v>26</v>
      </c>
      <c r="K518">
        <v>799</v>
      </c>
      <c r="L518">
        <v>100</v>
      </c>
      <c r="M518">
        <v>80</v>
      </c>
      <c r="N518">
        <v>120</v>
      </c>
      <c r="O518">
        <v>200</v>
      </c>
      <c r="P518">
        <v>10</v>
      </c>
      <c r="Q518" s="1">
        <v>40603</v>
      </c>
      <c r="R518" t="s">
        <v>32</v>
      </c>
      <c r="S518" t="s">
        <v>34</v>
      </c>
      <c r="T518" t="s">
        <v>31</v>
      </c>
    </row>
    <row r="519" spans="1:20" x14ac:dyDescent="0.25">
      <c r="A519">
        <v>309</v>
      </c>
      <c r="B519" t="s">
        <v>51</v>
      </c>
      <c r="C519" t="s">
        <v>50</v>
      </c>
      <c r="D519" t="s">
        <v>43</v>
      </c>
      <c r="E519">
        <v>79</v>
      </c>
      <c r="F519">
        <v>112</v>
      </c>
      <c r="G519">
        <v>189</v>
      </c>
      <c r="H519">
        <v>77</v>
      </c>
      <c r="I519">
        <v>33</v>
      </c>
      <c r="J519">
        <v>21</v>
      </c>
      <c r="K519">
        <v>449</v>
      </c>
      <c r="L519">
        <v>80</v>
      </c>
      <c r="M519">
        <v>60</v>
      </c>
      <c r="N519">
        <v>100</v>
      </c>
      <c r="O519">
        <v>160</v>
      </c>
      <c r="P519">
        <v>11</v>
      </c>
      <c r="Q519" s="1">
        <v>40210</v>
      </c>
      <c r="R519" t="s">
        <v>26</v>
      </c>
      <c r="S519" t="s">
        <v>35</v>
      </c>
      <c r="T519" t="s">
        <v>25</v>
      </c>
    </row>
    <row r="520" spans="1:20" x14ac:dyDescent="0.25">
      <c r="A520">
        <v>309</v>
      </c>
      <c r="B520" t="s">
        <v>51</v>
      </c>
      <c r="C520" t="s">
        <v>50</v>
      </c>
      <c r="D520" t="s">
        <v>43</v>
      </c>
      <c r="E520">
        <v>53</v>
      </c>
      <c r="F520">
        <v>79</v>
      </c>
      <c r="G520">
        <v>133</v>
      </c>
      <c r="H520">
        <v>54</v>
      </c>
      <c r="I520">
        <v>26</v>
      </c>
      <c r="J520">
        <v>15</v>
      </c>
      <c r="K520">
        <v>601</v>
      </c>
      <c r="L520">
        <v>50</v>
      </c>
      <c r="M520">
        <v>40</v>
      </c>
      <c r="N520">
        <v>70</v>
      </c>
      <c r="O520">
        <v>110</v>
      </c>
      <c r="P520">
        <v>11</v>
      </c>
      <c r="Q520" s="1">
        <v>40513</v>
      </c>
      <c r="R520" t="s">
        <v>26</v>
      </c>
      <c r="S520" t="s">
        <v>35</v>
      </c>
      <c r="T520" t="s">
        <v>25</v>
      </c>
    </row>
    <row r="521" spans="1:20" x14ac:dyDescent="0.25">
      <c r="A521">
        <v>309</v>
      </c>
      <c r="B521" t="s">
        <v>51</v>
      </c>
      <c r="C521" t="s">
        <v>50</v>
      </c>
      <c r="D521" t="s">
        <v>43</v>
      </c>
      <c r="E521">
        <v>123</v>
      </c>
      <c r="F521">
        <v>117</v>
      </c>
      <c r="G521">
        <v>211</v>
      </c>
      <c r="H521">
        <v>81</v>
      </c>
      <c r="I521">
        <v>34</v>
      </c>
      <c r="J521">
        <v>22</v>
      </c>
      <c r="K521">
        <v>460</v>
      </c>
      <c r="L521">
        <v>80</v>
      </c>
      <c r="M521">
        <v>60</v>
      </c>
      <c r="N521">
        <v>110</v>
      </c>
      <c r="O521">
        <v>170</v>
      </c>
      <c r="P521">
        <v>11</v>
      </c>
      <c r="Q521" s="1">
        <v>40634</v>
      </c>
      <c r="R521" t="s">
        <v>26</v>
      </c>
      <c r="S521" t="s">
        <v>35</v>
      </c>
      <c r="T521" t="s">
        <v>25</v>
      </c>
    </row>
    <row r="522" spans="1:20" x14ac:dyDescent="0.25">
      <c r="A522">
        <v>309</v>
      </c>
      <c r="B522" t="s">
        <v>51</v>
      </c>
      <c r="C522" t="s">
        <v>50</v>
      </c>
      <c r="D522" t="s">
        <v>43</v>
      </c>
      <c r="E522">
        <v>46</v>
      </c>
      <c r="F522">
        <v>81</v>
      </c>
      <c r="G522">
        <v>134</v>
      </c>
      <c r="H522">
        <v>54</v>
      </c>
      <c r="I522">
        <v>45</v>
      </c>
      <c r="J522">
        <v>17</v>
      </c>
      <c r="K522">
        <v>641</v>
      </c>
      <c r="L522">
        <v>30</v>
      </c>
      <c r="M522">
        <v>40</v>
      </c>
      <c r="N522">
        <v>70</v>
      </c>
      <c r="O522">
        <v>110</v>
      </c>
      <c r="P522">
        <v>12</v>
      </c>
      <c r="Q522" s="1">
        <v>40695</v>
      </c>
      <c r="R522" t="s">
        <v>26</v>
      </c>
      <c r="S522" t="s">
        <v>40</v>
      </c>
      <c r="T522" t="s">
        <v>25</v>
      </c>
    </row>
    <row r="523" spans="1:20" x14ac:dyDescent="0.25">
      <c r="A523">
        <v>309</v>
      </c>
      <c r="B523" t="s">
        <v>51</v>
      </c>
      <c r="C523" t="s">
        <v>50</v>
      </c>
      <c r="D523" t="s">
        <v>43</v>
      </c>
      <c r="E523">
        <v>88</v>
      </c>
      <c r="F523">
        <v>114</v>
      </c>
      <c r="G523">
        <v>201</v>
      </c>
      <c r="H523">
        <v>75</v>
      </c>
      <c r="I523">
        <v>55</v>
      </c>
      <c r="J523">
        <v>24</v>
      </c>
      <c r="K523">
        <v>659</v>
      </c>
      <c r="L523">
        <v>50</v>
      </c>
      <c r="M523">
        <v>60</v>
      </c>
      <c r="N523">
        <v>90</v>
      </c>
      <c r="O523">
        <v>150</v>
      </c>
      <c r="P523">
        <v>12</v>
      </c>
      <c r="Q523" s="1">
        <v>40848</v>
      </c>
      <c r="R523" t="s">
        <v>26</v>
      </c>
      <c r="S523" t="s">
        <v>40</v>
      </c>
      <c r="T523" t="s">
        <v>25</v>
      </c>
    </row>
    <row r="524" spans="1:20" x14ac:dyDescent="0.25">
      <c r="A524">
        <v>310</v>
      </c>
      <c r="B524" t="s">
        <v>42</v>
      </c>
      <c r="C524" t="s">
        <v>37</v>
      </c>
      <c r="D524" t="s">
        <v>43</v>
      </c>
      <c r="E524">
        <v>-182</v>
      </c>
      <c r="F524">
        <v>-26</v>
      </c>
      <c r="G524">
        <v>132</v>
      </c>
      <c r="H524">
        <v>144</v>
      </c>
      <c r="I524">
        <v>96</v>
      </c>
      <c r="J524">
        <v>47</v>
      </c>
      <c r="K524">
        <v>862</v>
      </c>
      <c r="L524">
        <v>-120</v>
      </c>
      <c r="M524">
        <v>180</v>
      </c>
      <c r="N524">
        <v>-40</v>
      </c>
      <c r="O524">
        <v>140</v>
      </c>
      <c r="P524">
        <v>3</v>
      </c>
      <c r="Q524" s="1">
        <v>40544</v>
      </c>
      <c r="R524" t="s">
        <v>23</v>
      </c>
      <c r="S524" t="s">
        <v>38</v>
      </c>
      <c r="T524" t="s">
        <v>31</v>
      </c>
    </row>
    <row r="525" spans="1:20" x14ac:dyDescent="0.25">
      <c r="A525">
        <v>310</v>
      </c>
      <c r="B525" t="s">
        <v>42</v>
      </c>
      <c r="C525" t="s">
        <v>37</v>
      </c>
      <c r="D525" t="s">
        <v>43</v>
      </c>
      <c r="E525">
        <v>59</v>
      </c>
      <c r="F525">
        <v>96</v>
      </c>
      <c r="G525">
        <v>159</v>
      </c>
      <c r="H525">
        <v>64</v>
      </c>
      <c r="I525">
        <v>49</v>
      </c>
      <c r="J525">
        <v>21</v>
      </c>
      <c r="K525">
        <v>593</v>
      </c>
      <c r="L525">
        <v>30</v>
      </c>
      <c r="M525">
        <v>40</v>
      </c>
      <c r="N525">
        <v>60</v>
      </c>
      <c r="O525">
        <v>100</v>
      </c>
      <c r="P525">
        <v>13</v>
      </c>
      <c r="Q525" s="1">
        <v>40664</v>
      </c>
      <c r="R525" t="s">
        <v>26</v>
      </c>
      <c r="S525" t="s">
        <v>27</v>
      </c>
      <c r="T525" t="s">
        <v>25</v>
      </c>
    </row>
    <row r="526" spans="1:20" x14ac:dyDescent="0.25">
      <c r="A526">
        <v>310</v>
      </c>
      <c r="B526" t="s">
        <v>42</v>
      </c>
      <c r="C526" t="s">
        <v>37</v>
      </c>
      <c r="D526" t="s">
        <v>43</v>
      </c>
      <c r="E526">
        <v>317</v>
      </c>
      <c r="F526">
        <v>349</v>
      </c>
      <c r="G526">
        <v>607</v>
      </c>
      <c r="H526">
        <v>263</v>
      </c>
      <c r="I526">
        <v>111</v>
      </c>
      <c r="J526">
        <v>86</v>
      </c>
      <c r="K526">
        <v>1433</v>
      </c>
      <c r="L526">
        <v>220</v>
      </c>
      <c r="M526">
        <v>250</v>
      </c>
      <c r="N526">
        <v>330</v>
      </c>
      <c r="O526">
        <v>580</v>
      </c>
      <c r="P526">
        <v>6</v>
      </c>
      <c r="Q526" s="1">
        <v>40664</v>
      </c>
      <c r="R526" t="s">
        <v>28</v>
      </c>
      <c r="S526" t="s">
        <v>30</v>
      </c>
      <c r="T526" t="s">
        <v>31</v>
      </c>
    </row>
    <row r="527" spans="1:20" x14ac:dyDescent="0.25">
      <c r="A527">
        <v>310</v>
      </c>
      <c r="B527" t="s">
        <v>42</v>
      </c>
      <c r="C527" t="s">
        <v>37</v>
      </c>
      <c r="D527" t="s">
        <v>43</v>
      </c>
      <c r="E527">
        <v>160</v>
      </c>
      <c r="F527">
        <v>245</v>
      </c>
      <c r="G527">
        <v>452</v>
      </c>
      <c r="H527">
        <v>207</v>
      </c>
      <c r="I527">
        <v>85</v>
      </c>
      <c r="J527">
        <v>64</v>
      </c>
      <c r="K527">
        <v>965</v>
      </c>
      <c r="L527">
        <v>160</v>
      </c>
      <c r="M527">
        <v>170</v>
      </c>
      <c r="N527">
        <v>220</v>
      </c>
      <c r="O527">
        <v>390</v>
      </c>
      <c r="P527">
        <v>9</v>
      </c>
      <c r="Q527" s="1">
        <v>40179</v>
      </c>
      <c r="R527" t="s">
        <v>32</v>
      </c>
      <c r="S527" t="s">
        <v>33</v>
      </c>
      <c r="T527" t="s">
        <v>31</v>
      </c>
    </row>
    <row r="528" spans="1:20" x14ac:dyDescent="0.25">
      <c r="A528">
        <v>310</v>
      </c>
      <c r="B528" t="s">
        <v>42</v>
      </c>
      <c r="C528" t="s">
        <v>37</v>
      </c>
      <c r="D528" t="s">
        <v>43</v>
      </c>
      <c r="E528">
        <v>38</v>
      </c>
      <c r="F528">
        <v>68</v>
      </c>
      <c r="G528">
        <v>120</v>
      </c>
      <c r="H528">
        <v>52</v>
      </c>
      <c r="I528">
        <v>30</v>
      </c>
      <c r="J528">
        <v>17</v>
      </c>
      <c r="K528">
        <v>554</v>
      </c>
      <c r="L528">
        <v>40</v>
      </c>
      <c r="M528">
        <v>40</v>
      </c>
      <c r="N528">
        <v>60</v>
      </c>
      <c r="O528">
        <v>100</v>
      </c>
      <c r="P528">
        <v>10</v>
      </c>
      <c r="Q528" s="1">
        <v>40391</v>
      </c>
      <c r="R528" t="s">
        <v>32</v>
      </c>
      <c r="S528" t="s">
        <v>34</v>
      </c>
      <c r="T528" t="s">
        <v>31</v>
      </c>
    </row>
    <row r="529" spans="1:20" x14ac:dyDescent="0.25">
      <c r="A529">
        <v>310</v>
      </c>
      <c r="B529" t="s">
        <v>42</v>
      </c>
      <c r="C529" t="s">
        <v>37</v>
      </c>
      <c r="D529" t="s">
        <v>43</v>
      </c>
      <c r="E529">
        <v>92</v>
      </c>
      <c r="F529">
        <v>107</v>
      </c>
      <c r="G529">
        <v>188</v>
      </c>
      <c r="H529">
        <v>83</v>
      </c>
      <c r="I529">
        <v>37</v>
      </c>
      <c r="J529">
        <v>27</v>
      </c>
      <c r="K529">
        <v>574</v>
      </c>
      <c r="L529">
        <v>60</v>
      </c>
      <c r="M529">
        <v>70</v>
      </c>
      <c r="N529">
        <v>90</v>
      </c>
      <c r="O529">
        <v>160</v>
      </c>
      <c r="P529">
        <v>10</v>
      </c>
      <c r="Q529" s="1">
        <v>40695</v>
      </c>
      <c r="R529" t="s">
        <v>32</v>
      </c>
      <c r="S529" t="s">
        <v>34</v>
      </c>
      <c r="T529" t="s">
        <v>31</v>
      </c>
    </row>
    <row r="530" spans="1:20" x14ac:dyDescent="0.25">
      <c r="A530">
        <v>310</v>
      </c>
      <c r="B530" t="s">
        <v>42</v>
      </c>
      <c r="C530" t="s">
        <v>37</v>
      </c>
      <c r="D530" t="s">
        <v>43</v>
      </c>
      <c r="E530">
        <v>111</v>
      </c>
      <c r="F530">
        <v>152</v>
      </c>
      <c r="G530">
        <v>256</v>
      </c>
      <c r="H530">
        <v>104</v>
      </c>
      <c r="I530">
        <v>41</v>
      </c>
      <c r="J530">
        <v>29</v>
      </c>
      <c r="K530">
        <v>821</v>
      </c>
      <c r="L530">
        <v>100</v>
      </c>
      <c r="M530">
        <v>60</v>
      </c>
      <c r="N530">
        <v>110</v>
      </c>
      <c r="O530">
        <v>170</v>
      </c>
      <c r="P530">
        <v>11</v>
      </c>
      <c r="Q530" s="1">
        <v>40299</v>
      </c>
      <c r="R530" t="s">
        <v>26</v>
      </c>
      <c r="S530" t="s">
        <v>35</v>
      </c>
      <c r="T530" t="s">
        <v>25</v>
      </c>
    </row>
    <row r="531" spans="1:20" x14ac:dyDescent="0.25">
      <c r="A531">
        <v>310</v>
      </c>
      <c r="B531" t="s">
        <v>42</v>
      </c>
      <c r="C531" t="s">
        <v>37</v>
      </c>
      <c r="D531" t="s">
        <v>43</v>
      </c>
      <c r="E531">
        <v>134</v>
      </c>
      <c r="F531">
        <v>179</v>
      </c>
      <c r="G531">
        <v>302</v>
      </c>
      <c r="H531">
        <v>123</v>
      </c>
      <c r="I531">
        <v>45</v>
      </c>
      <c r="J531">
        <v>34</v>
      </c>
      <c r="K531">
        <v>928</v>
      </c>
      <c r="L531">
        <v>100</v>
      </c>
      <c r="M531">
        <v>80</v>
      </c>
      <c r="N531">
        <v>120</v>
      </c>
      <c r="O531">
        <v>200</v>
      </c>
      <c r="P531">
        <v>11</v>
      </c>
      <c r="Q531" s="1">
        <v>40422</v>
      </c>
      <c r="R531" t="s">
        <v>26</v>
      </c>
      <c r="S531" t="s">
        <v>35</v>
      </c>
      <c r="T531" t="s">
        <v>25</v>
      </c>
    </row>
    <row r="532" spans="1:20" x14ac:dyDescent="0.25">
      <c r="A532">
        <v>310</v>
      </c>
      <c r="B532" t="s">
        <v>42</v>
      </c>
      <c r="C532" t="s">
        <v>37</v>
      </c>
      <c r="D532" t="s">
        <v>43</v>
      </c>
      <c r="E532">
        <v>199</v>
      </c>
      <c r="F532">
        <v>179</v>
      </c>
      <c r="G532">
        <v>322</v>
      </c>
      <c r="H532">
        <v>123</v>
      </c>
      <c r="I532">
        <v>45</v>
      </c>
      <c r="J532">
        <v>34</v>
      </c>
      <c r="K532">
        <v>928</v>
      </c>
      <c r="L532">
        <v>100</v>
      </c>
      <c r="M532">
        <v>80</v>
      </c>
      <c r="N532">
        <v>120</v>
      </c>
      <c r="O532">
        <v>200</v>
      </c>
      <c r="P532">
        <v>11</v>
      </c>
      <c r="Q532" s="1">
        <v>40787</v>
      </c>
      <c r="R532" t="s">
        <v>26</v>
      </c>
      <c r="S532" t="s">
        <v>35</v>
      </c>
      <c r="T532" t="s">
        <v>25</v>
      </c>
    </row>
    <row r="533" spans="1:20" x14ac:dyDescent="0.25">
      <c r="A533">
        <v>310</v>
      </c>
      <c r="B533" t="s">
        <v>42</v>
      </c>
      <c r="C533" t="s">
        <v>37</v>
      </c>
      <c r="D533" t="s">
        <v>43</v>
      </c>
      <c r="E533">
        <v>105</v>
      </c>
      <c r="F533">
        <v>145</v>
      </c>
      <c r="G533">
        <v>245</v>
      </c>
      <c r="H533">
        <v>100</v>
      </c>
      <c r="I533">
        <v>40</v>
      </c>
      <c r="J533">
        <v>28</v>
      </c>
      <c r="K533">
        <v>598</v>
      </c>
      <c r="L533">
        <v>90</v>
      </c>
      <c r="M533">
        <v>60</v>
      </c>
      <c r="N533">
        <v>100</v>
      </c>
      <c r="O533">
        <v>160</v>
      </c>
      <c r="P533">
        <v>12</v>
      </c>
      <c r="Q533" s="1">
        <v>40391</v>
      </c>
      <c r="R533" t="s">
        <v>26</v>
      </c>
      <c r="S533" t="s">
        <v>40</v>
      </c>
      <c r="T533" t="s">
        <v>25</v>
      </c>
    </row>
    <row r="534" spans="1:20" x14ac:dyDescent="0.25">
      <c r="A534">
        <v>310</v>
      </c>
      <c r="B534" t="s">
        <v>42</v>
      </c>
      <c r="C534" t="s">
        <v>37</v>
      </c>
      <c r="D534" t="s">
        <v>43</v>
      </c>
      <c r="E534">
        <v>221</v>
      </c>
      <c r="F534">
        <v>239</v>
      </c>
      <c r="G534">
        <v>509</v>
      </c>
      <c r="H534">
        <v>239</v>
      </c>
      <c r="I534">
        <v>90</v>
      </c>
      <c r="J534">
        <v>66</v>
      </c>
      <c r="K534">
        <v>1417</v>
      </c>
      <c r="L534">
        <v>150</v>
      </c>
      <c r="M534">
        <v>220</v>
      </c>
      <c r="N534">
        <v>230</v>
      </c>
      <c r="O534">
        <v>450</v>
      </c>
      <c r="P534">
        <v>4</v>
      </c>
      <c r="Q534" s="1">
        <v>40603</v>
      </c>
      <c r="R534" t="s">
        <v>28</v>
      </c>
      <c r="S534" t="s">
        <v>41</v>
      </c>
      <c r="T534" t="s">
        <v>25</v>
      </c>
    </row>
    <row r="535" spans="1:20" x14ac:dyDescent="0.25">
      <c r="A535">
        <v>310</v>
      </c>
      <c r="B535" t="s">
        <v>42</v>
      </c>
      <c r="C535" t="s">
        <v>37</v>
      </c>
      <c r="D535" t="s">
        <v>43</v>
      </c>
      <c r="E535">
        <v>232</v>
      </c>
      <c r="F535">
        <v>249</v>
      </c>
      <c r="G535">
        <v>531</v>
      </c>
      <c r="H535">
        <v>249</v>
      </c>
      <c r="I535">
        <v>93</v>
      </c>
      <c r="J535">
        <v>69</v>
      </c>
      <c r="K535">
        <v>1775</v>
      </c>
      <c r="L535">
        <v>160</v>
      </c>
      <c r="M535">
        <v>230</v>
      </c>
      <c r="N535">
        <v>240</v>
      </c>
      <c r="O535">
        <v>470</v>
      </c>
      <c r="P535">
        <v>4</v>
      </c>
      <c r="Q535" s="1">
        <v>40787</v>
      </c>
      <c r="R535" t="s">
        <v>28</v>
      </c>
      <c r="S535" t="s">
        <v>41</v>
      </c>
      <c r="T535" t="s">
        <v>25</v>
      </c>
    </row>
    <row r="536" spans="1:20" x14ac:dyDescent="0.25">
      <c r="A536">
        <v>312</v>
      </c>
      <c r="B536" t="s">
        <v>51</v>
      </c>
      <c r="C536" t="s">
        <v>50</v>
      </c>
      <c r="D536" t="s">
        <v>43</v>
      </c>
      <c r="E536">
        <v>115</v>
      </c>
      <c r="F536">
        <v>206</v>
      </c>
      <c r="G536">
        <v>354</v>
      </c>
      <c r="H536">
        <v>148</v>
      </c>
      <c r="I536">
        <v>91</v>
      </c>
      <c r="J536">
        <v>48</v>
      </c>
      <c r="K536">
        <v>844</v>
      </c>
      <c r="L536">
        <v>140</v>
      </c>
      <c r="M536">
        <v>150</v>
      </c>
      <c r="N536">
        <v>220</v>
      </c>
      <c r="O536">
        <v>370</v>
      </c>
      <c r="P536">
        <v>2</v>
      </c>
      <c r="Q536" s="1">
        <v>40210</v>
      </c>
      <c r="R536" t="s">
        <v>23</v>
      </c>
      <c r="S536" t="s">
        <v>24</v>
      </c>
      <c r="T536" t="s">
        <v>25</v>
      </c>
    </row>
    <row r="537" spans="1:20" x14ac:dyDescent="0.25">
      <c r="A537">
        <v>312</v>
      </c>
      <c r="B537" t="s">
        <v>51</v>
      </c>
      <c r="C537" t="s">
        <v>50</v>
      </c>
      <c r="D537" t="s">
        <v>43</v>
      </c>
      <c r="E537">
        <v>208</v>
      </c>
      <c r="F537">
        <v>329</v>
      </c>
      <c r="G537">
        <v>567</v>
      </c>
      <c r="H537">
        <v>238</v>
      </c>
      <c r="I537">
        <v>121</v>
      </c>
      <c r="J537">
        <v>78</v>
      </c>
      <c r="K537">
        <v>1190</v>
      </c>
      <c r="L537">
        <v>230</v>
      </c>
      <c r="M537">
        <v>250</v>
      </c>
      <c r="N537">
        <v>340</v>
      </c>
      <c r="O537">
        <v>590</v>
      </c>
      <c r="P537">
        <v>2</v>
      </c>
      <c r="Q537" s="1">
        <v>40360</v>
      </c>
      <c r="R537" t="s">
        <v>23</v>
      </c>
      <c r="S537" t="s">
        <v>24</v>
      </c>
      <c r="T537" t="s">
        <v>25</v>
      </c>
    </row>
    <row r="538" spans="1:20" x14ac:dyDescent="0.25">
      <c r="A538">
        <v>312</v>
      </c>
      <c r="B538" t="s">
        <v>51</v>
      </c>
      <c r="C538" t="s">
        <v>50</v>
      </c>
      <c r="D538" t="s">
        <v>43</v>
      </c>
      <c r="E538">
        <v>171</v>
      </c>
      <c r="F538">
        <v>206</v>
      </c>
      <c r="G538">
        <v>377</v>
      </c>
      <c r="H538">
        <v>148</v>
      </c>
      <c r="I538">
        <v>91</v>
      </c>
      <c r="J538">
        <v>48</v>
      </c>
      <c r="K538">
        <v>844</v>
      </c>
      <c r="L538">
        <v>140</v>
      </c>
      <c r="M538">
        <v>150</v>
      </c>
      <c r="N538">
        <v>220</v>
      </c>
      <c r="O538">
        <v>370</v>
      </c>
      <c r="P538">
        <v>2</v>
      </c>
      <c r="Q538" s="1">
        <v>40575</v>
      </c>
      <c r="R538" t="s">
        <v>23</v>
      </c>
      <c r="S538" t="s">
        <v>24</v>
      </c>
      <c r="T538" t="s">
        <v>25</v>
      </c>
    </row>
    <row r="539" spans="1:20" x14ac:dyDescent="0.25">
      <c r="A539">
        <v>312</v>
      </c>
      <c r="B539" t="s">
        <v>51</v>
      </c>
      <c r="C539" t="s">
        <v>50</v>
      </c>
      <c r="D539" t="s">
        <v>43</v>
      </c>
      <c r="E539">
        <v>230</v>
      </c>
      <c r="F539">
        <v>278</v>
      </c>
      <c r="G539">
        <v>474</v>
      </c>
      <c r="H539">
        <v>200</v>
      </c>
      <c r="I539">
        <v>103</v>
      </c>
      <c r="J539">
        <v>66</v>
      </c>
      <c r="K539">
        <v>1095</v>
      </c>
      <c r="L539">
        <v>190</v>
      </c>
      <c r="M539">
        <v>210</v>
      </c>
      <c r="N539">
        <v>290</v>
      </c>
      <c r="O539">
        <v>500</v>
      </c>
      <c r="P539">
        <v>2</v>
      </c>
      <c r="Q539" s="1">
        <v>40695</v>
      </c>
      <c r="R539" t="s">
        <v>23</v>
      </c>
      <c r="S539" t="s">
        <v>24</v>
      </c>
      <c r="T539" t="s">
        <v>25</v>
      </c>
    </row>
    <row r="540" spans="1:20" x14ac:dyDescent="0.25">
      <c r="A540">
        <v>312</v>
      </c>
      <c r="B540" t="s">
        <v>51</v>
      </c>
      <c r="C540" t="s">
        <v>50</v>
      </c>
      <c r="D540" t="s">
        <v>43</v>
      </c>
      <c r="E540">
        <v>288</v>
      </c>
      <c r="F540">
        <v>310</v>
      </c>
      <c r="G540">
        <v>569</v>
      </c>
      <c r="H540">
        <v>224</v>
      </c>
      <c r="I540">
        <v>116</v>
      </c>
      <c r="J540">
        <v>73</v>
      </c>
      <c r="K540">
        <v>1191</v>
      </c>
      <c r="L540">
        <v>190</v>
      </c>
      <c r="M540">
        <v>220</v>
      </c>
      <c r="N540">
        <v>300</v>
      </c>
      <c r="O540">
        <v>520</v>
      </c>
      <c r="P540">
        <v>2</v>
      </c>
      <c r="Q540" s="1">
        <v>40878</v>
      </c>
      <c r="R540" t="s">
        <v>23</v>
      </c>
      <c r="S540" t="s">
        <v>24</v>
      </c>
      <c r="T540" t="s">
        <v>25</v>
      </c>
    </row>
    <row r="541" spans="1:20" x14ac:dyDescent="0.25">
      <c r="A541">
        <v>312</v>
      </c>
      <c r="B541" t="s">
        <v>51</v>
      </c>
      <c r="C541" t="s">
        <v>50</v>
      </c>
      <c r="D541" t="s">
        <v>43</v>
      </c>
      <c r="E541">
        <v>172</v>
      </c>
      <c r="F541">
        <v>178</v>
      </c>
      <c r="G541">
        <v>321</v>
      </c>
      <c r="H541">
        <v>123</v>
      </c>
      <c r="I541">
        <v>62</v>
      </c>
      <c r="J541">
        <v>39</v>
      </c>
      <c r="K541">
        <v>611</v>
      </c>
      <c r="L541">
        <v>130</v>
      </c>
      <c r="M541">
        <v>130</v>
      </c>
      <c r="N541">
        <v>180</v>
      </c>
      <c r="O541">
        <v>310</v>
      </c>
      <c r="P541">
        <v>3</v>
      </c>
      <c r="Q541" s="1">
        <v>40634</v>
      </c>
      <c r="R541" t="s">
        <v>23</v>
      </c>
      <c r="S541" t="s">
        <v>38</v>
      </c>
      <c r="T541" t="s">
        <v>31</v>
      </c>
    </row>
    <row r="542" spans="1:20" x14ac:dyDescent="0.25">
      <c r="A542">
        <v>312</v>
      </c>
      <c r="B542" t="s">
        <v>51</v>
      </c>
      <c r="C542" t="s">
        <v>50</v>
      </c>
      <c r="D542" t="s">
        <v>43</v>
      </c>
      <c r="E542">
        <v>181</v>
      </c>
      <c r="F542">
        <v>185</v>
      </c>
      <c r="G542">
        <v>332</v>
      </c>
      <c r="H542">
        <v>127</v>
      </c>
      <c r="I542">
        <v>63</v>
      </c>
      <c r="J542">
        <v>40</v>
      </c>
      <c r="K542">
        <v>830</v>
      </c>
      <c r="L542">
        <v>130</v>
      </c>
      <c r="M542">
        <v>120</v>
      </c>
      <c r="N542">
        <v>180</v>
      </c>
      <c r="O542">
        <v>300</v>
      </c>
      <c r="P542">
        <v>3</v>
      </c>
      <c r="Q542" s="1">
        <v>40878</v>
      </c>
      <c r="R542" t="s">
        <v>23</v>
      </c>
      <c r="S542" t="s">
        <v>38</v>
      </c>
      <c r="T542" t="s">
        <v>31</v>
      </c>
    </row>
    <row r="543" spans="1:20" x14ac:dyDescent="0.25">
      <c r="A543">
        <v>312</v>
      </c>
      <c r="B543" t="s">
        <v>51</v>
      </c>
      <c r="C543" t="s">
        <v>50</v>
      </c>
      <c r="D543" t="s">
        <v>43</v>
      </c>
      <c r="E543">
        <v>211</v>
      </c>
      <c r="F543">
        <v>324</v>
      </c>
      <c r="G543">
        <v>567</v>
      </c>
      <c r="H543">
        <v>243</v>
      </c>
      <c r="I543">
        <v>113</v>
      </c>
      <c r="J543">
        <v>80</v>
      </c>
      <c r="K543">
        <v>1260</v>
      </c>
      <c r="L543">
        <v>260</v>
      </c>
      <c r="M543">
        <v>280</v>
      </c>
      <c r="N543">
        <v>380</v>
      </c>
      <c r="O543">
        <v>660</v>
      </c>
      <c r="P543">
        <v>5</v>
      </c>
      <c r="Q543" s="1">
        <v>40238</v>
      </c>
      <c r="R543" t="s">
        <v>28</v>
      </c>
      <c r="S543" t="s">
        <v>29</v>
      </c>
      <c r="T543" t="s">
        <v>25</v>
      </c>
    </row>
    <row r="544" spans="1:20" x14ac:dyDescent="0.25">
      <c r="A544">
        <v>312</v>
      </c>
      <c r="B544" t="s">
        <v>51</v>
      </c>
      <c r="C544" t="s">
        <v>50</v>
      </c>
      <c r="D544" t="s">
        <v>43</v>
      </c>
      <c r="E544">
        <v>241</v>
      </c>
      <c r="F544">
        <v>362</v>
      </c>
      <c r="G544">
        <v>634</v>
      </c>
      <c r="H544">
        <v>272</v>
      </c>
      <c r="I544">
        <v>121</v>
      </c>
      <c r="J544">
        <v>89</v>
      </c>
      <c r="K544">
        <v>1616</v>
      </c>
      <c r="L544">
        <v>300</v>
      </c>
      <c r="M544">
        <v>310</v>
      </c>
      <c r="N544">
        <v>430</v>
      </c>
      <c r="O544">
        <v>740</v>
      </c>
      <c r="P544">
        <v>5</v>
      </c>
      <c r="Q544" s="1">
        <v>40330</v>
      </c>
      <c r="R544" t="s">
        <v>28</v>
      </c>
      <c r="S544" t="s">
        <v>29</v>
      </c>
      <c r="T544" t="s">
        <v>25</v>
      </c>
    </row>
    <row r="545" spans="1:20" x14ac:dyDescent="0.25">
      <c r="A545">
        <v>312</v>
      </c>
      <c r="B545" t="s">
        <v>51</v>
      </c>
      <c r="C545" t="s">
        <v>50</v>
      </c>
      <c r="D545" t="s">
        <v>43</v>
      </c>
      <c r="E545">
        <v>316</v>
      </c>
      <c r="F545">
        <v>312</v>
      </c>
      <c r="G545">
        <v>611</v>
      </c>
      <c r="H545">
        <v>234</v>
      </c>
      <c r="I545">
        <v>114</v>
      </c>
      <c r="J545">
        <v>77</v>
      </c>
      <c r="K545">
        <v>1310</v>
      </c>
      <c r="L545">
        <v>260</v>
      </c>
      <c r="M545">
        <v>270</v>
      </c>
      <c r="N545">
        <v>370</v>
      </c>
      <c r="O545">
        <v>640</v>
      </c>
      <c r="P545">
        <v>5</v>
      </c>
      <c r="Q545" s="1">
        <v>40544</v>
      </c>
      <c r="R545" t="s">
        <v>28</v>
      </c>
      <c r="S545" t="s">
        <v>29</v>
      </c>
      <c r="T545" t="s">
        <v>25</v>
      </c>
    </row>
    <row r="546" spans="1:20" x14ac:dyDescent="0.25">
      <c r="A546">
        <v>312</v>
      </c>
      <c r="B546" t="s">
        <v>51</v>
      </c>
      <c r="C546" t="s">
        <v>50</v>
      </c>
      <c r="D546" t="s">
        <v>43</v>
      </c>
      <c r="E546">
        <v>332</v>
      </c>
      <c r="F546">
        <v>341</v>
      </c>
      <c r="G546">
        <v>637</v>
      </c>
      <c r="H546">
        <v>257</v>
      </c>
      <c r="I546">
        <v>117</v>
      </c>
      <c r="J546">
        <v>84</v>
      </c>
      <c r="K546">
        <v>1662</v>
      </c>
      <c r="L546">
        <v>420</v>
      </c>
      <c r="M546">
        <v>370</v>
      </c>
      <c r="N546">
        <v>520</v>
      </c>
      <c r="O546">
        <v>890</v>
      </c>
      <c r="P546">
        <v>5</v>
      </c>
      <c r="Q546" s="1">
        <v>40817</v>
      </c>
      <c r="R546" t="s">
        <v>28</v>
      </c>
      <c r="S546" t="s">
        <v>29</v>
      </c>
      <c r="T546" t="s">
        <v>25</v>
      </c>
    </row>
    <row r="547" spans="1:20" x14ac:dyDescent="0.25">
      <c r="A547">
        <v>312</v>
      </c>
      <c r="B547" t="s">
        <v>51</v>
      </c>
      <c r="C547" t="s">
        <v>50</v>
      </c>
      <c r="D547" t="s">
        <v>43</v>
      </c>
      <c r="E547">
        <v>142</v>
      </c>
      <c r="F547">
        <v>229</v>
      </c>
      <c r="G547">
        <v>457</v>
      </c>
      <c r="H547">
        <v>228</v>
      </c>
      <c r="I547">
        <v>87</v>
      </c>
      <c r="J547">
        <v>63</v>
      </c>
      <c r="K547">
        <v>1436</v>
      </c>
      <c r="L547">
        <v>180</v>
      </c>
      <c r="M547">
        <v>260</v>
      </c>
      <c r="N547">
        <v>270</v>
      </c>
      <c r="O547">
        <v>530</v>
      </c>
      <c r="P547">
        <v>6</v>
      </c>
      <c r="Q547" s="1">
        <v>40210</v>
      </c>
      <c r="R547" t="s">
        <v>28</v>
      </c>
      <c r="S547" t="s">
        <v>30</v>
      </c>
      <c r="T547" t="s">
        <v>31</v>
      </c>
    </row>
    <row r="548" spans="1:20" x14ac:dyDescent="0.25">
      <c r="A548">
        <v>312</v>
      </c>
      <c r="B548" t="s">
        <v>51</v>
      </c>
      <c r="C548" t="s">
        <v>50</v>
      </c>
      <c r="D548" t="s">
        <v>43</v>
      </c>
      <c r="E548">
        <v>164</v>
      </c>
      <c r="F548">
        <v>261</v>
      </c>
      <c r="G548">
        <v>521</v>
      </c>
      <c r="H548">
        <v>260</v>
      </c>
      <c r="I548">
        <v>97</v>
      </c>
      <c r="J548">
        <v>72</v>
      </c>
      <c r="K548">
        <v>1715</v>
      </c>
      <c r="L548">
        <v>210</v>
      </c>
      <c r="M548">
        <v>300</v>
      </c>
      <c r="N548">
        <v>310</v>
      </c>
      <c r="O548">
        <v>610</v>
      </c>
      <c r="P548">
        <v>6</v>
      </c>
      <c r="Q548" s="1">
        <v>40330</v>
      </c>
      <c r="R548" t="s">
        <v>28</v>
      </c>
      <c r="S548" t="s">
        <v>30</v>
      </c>
      <c r="T548" t="s">
        <v>31</v>
      </c>
    </row>
    <row r="549" spans="1:20" x14ac:dyDescent="0.25">
      <c r="A549">
        <v>312</v>
      </c>
      <c r="B549" t="s">
        <v>51</v>
      </c>
      <c r="C549" t="s">
        <v>50</v>
      </c>
      <c r="D549" t="s">
        <v>43</v>
      </c>
      <c r="E549">
        <v>168</v>
      </c>
      <c r="F549">
        <v>266</v>
      </c>
      <c r="G549">
        <v>532</v>
      </c>
      <c r="H549">
        <v>266</v>
      </c>
      <c r="I549">
        <v>98</v>
      </c>
      <c r="J549">
        <v>74</v>
      </c>
      <c r="K549">
        <v>1819</v>
      </c>
      <c r="L549">
        <v>220</v>
      </c>
      <c r="M549">
        <v>300</v>
      </c>
      <c r="N549">
        <v>320</v>
      </c>
      <c r="O549">
        <v>620</v>
      </c>
      <c r="P549">
        <v>6</v>
      </c>
      <c r="Q549" s="1">
        <v>40360</v>
      </c>
      <c r="R549" t="s">
        <v>28</v>
      </c>
      <c r="S549" t="s">
        <v>30</v>
      </c>
      <c r="T549" t="s">
        <v>31</v>
      </c>
    </row>
    <row r="550" spans="1:20" x14ac:dyDescent="0.25">
      <c r="A550">
        <v>312</v>
      </c>
      <c r="B550" t="s">
        <v>51</v>
      </c>
      <c r="C550" t="s">
        <v>50</v>
      </c>
      <c r="D550" t="s">
        <v>43</v>
      </c>
      <c r="E550">
        <v>155</v>
      </c>
      <c r="F550">
        <v>249</v>
      </c>
      <c r="G550">
        <v>498</v>
      </c>
      <c r="H550">
        <v>249</v>
      </c>
      <c r="I550">
        <v>94</v>
      </c>
      <c r="J550">
        <v>69</v>
      </c>
      <c r="K550">
        <v>1775</v>
      </c>
      <c r="L550">
        <v>210</v>
      </c>
      <c r="M550">
        <v>280</v>
      </c>
      <c r="N550">
        <v>300</v>
      </c>
      <c r="O550">
        <v>580</v>
      </c>
      <c r="P550">
        <v>6</v>
      </c>
      <c r="Q550" s="1">
        <v>40422</v>
      </c>
      <c r="R550" t="s">
        <v>28</v>
      </c>
      <c r="S550" t="s">
        <v>30</v>
      </c>
      <c r="T550" t="s">
        <v>31</v>
      </c>
    </row>
    <row r="551" spans="1:20" x14ac:dyDescent="0.25">
      <c r="A551">
        <v>312</v>
      </c>
      <c r="B551" t="s">
        <v>51</v>
      </c>
      <c r="C551" t="s">
        <v>50</v>
      </c>
      <c r="D551" t="s">
        <v>43</v>
      </c>
      <c r="E551">
        <v>149</v>
      </c>
      <c r="F551">
        <v>239</v>
      </c>
      <c r="G551">
        <v>478</v>
      </c>
      <c r="H551">
        <v>239</v>
      </c>
      <c r="I551">
        <v>90</v>
      </c>
      <c r="J551">
        <v>66</v>
      </c>
      <c r="K551">
        <v>1755</v>
      </c>
      <c r="L551">
        <v>300</v>
      </c>
      <c r="M551">
        <v>340</v>
      </c>
      <c r="N551">
        <v>370</v>
      </c>
      <c r="O551">
        <v>710</v>
      </c>
      <c r="P551">
        <v>6</v>
      </c>
      <c r="Q551" s="1">
        <v>40452</v>
      </c>
      <c r="R551" t="s">
        <v>28</v>
      </c>
      <c r="S551" t="s">
        <v>30</v>
      </c>
      <c r="T551" t="s">
        <v>31</v>
      </c>
    </row>
    <row r="552" spans="1:20" x14ac:dyDescent="0.25">
      <c r="A552">
        <v>312</v>
      </c>
      <c r="B552" t="s">
        <v>51</v>
      </c>
      <c r="C552" t="s">
        <v>50</v>
      </c>
      <c r="D552" t="s">
        <v>43</v>
      </c>
      <c r="E552">
        <v>95</v>
      </c>
      <c r="F552">
        <v>130</v>
      </c>
      <c r="G552">
        <v>219</v>
      </c>
      <c r="H552">
        <v>89</v>
      </c>
      <c r="I552">
        <v>35</v>
      </c>
      <c r="J552">
        <v>24</v>
      </c>
      <c r="K552">
        <v>777</v>
      </c>
      <c r="L552">
        <v>100</v>
      </c>
      <c r="M552">
        <v>70</v>
      </c>
      <c r="N552">
        <v>120</v>
      </c>
      <c r="O552">
        <v>190</v>
      </c>
      <c r="P552">
        <v>8</v>
      </c>
      <c r="Q552" s="1">
        <v>40179</v>
      </c>
      <c r="R552" t="s">
        <v>32</v>
      </c>
      <c r="S552" t="s">
        <v>39</v>
      </c>
      <c r="T552" t="s">
        <v>31</v>
      </c>
    </row>
    <row r="553" spans="1:20" x14ac:dyDescent="0.25">
      <c r="A553">
        <v>312</v>
      </c>
      <c r="B553" t="s">
        <v>51</v>
      </c>
      <c r="C553" t="s">
        <v>50</v>
      </c>
      <c r="D553" t="s">
        <v>43</v>
      </c>
      <c r="E553">
        <v>111</v>
      </c>
      <c r="F553">
        <v>152</v>
      </c>
      <c r="G553">
        <v>256</v>
      </c>
      <c r="H553">
        <v>104</v>
      </c>
      <c r="I553">
        <v>41</v>
      </c>
      <c r="J553">
        <v>29</v>
      </c>
      <c r="K553">
        <v>952</v>
      </c>
      <c r="L553">
        <v>120</v>
      </c>
      <c r="M553">
        <v>80</v>
      </c>
      <c r="N553">
        <v>140</v>
      </c>
      <c r="O553">
        <v>220</v>
      </c>
      <c r="P553">
        <v>8</v>
      </c>
      <c r="Q553" s="1">
        <v>40360</v>
      </c>
      <c r="R553" t="s">
        <v>32</v>
      </c>
      <c r="S553" t="s">
        <v>39</v>
      </c>
      <c r="T553" t="s">
        <v>31</v>
      </c>
    </row>
    <row r="554" spans="1:20" x14ac:dyDescent="0.25">
      <c r="A554">
        <v>312</v>
      </c>
      <c r="B554" t="s">
        <v>51</v>
      </c>
      <c r="C554" t="s">
        <v>50</v>
      </c>
      <c r="D554" t="s">
        <v>43</v>
      </c>
      <c r="E554">
        <v>127</v>
      </c>
      <c r="F554">
        <v>172</v>
      </c>
      <c r="G554">
        <v>290</v>
      </c>
      <c r="H554">
        <v>118</v>
      </c>
      <c r="I554">
        <v>45</v>
      </c>
      <c r="J554">
        <v>33</v>
      </c>
      <c r="K554">
        <v>930</v>
      </c>
      <c r="L554">
        <v>110</v>
      </c>
      <c r="M554">
        <v>110</v>
      </c>
      <c r="N554">
        <v>150</v>
      </c>
      <c r="O554">
        <v>260</v>
      </c>
      <c r="P554">
        <v>8</v>
      </c>
      <c r="Q554" s="1">
        <v>40483</v>
      </c>
      <c r="R554" t="s">
        <v>32</v>
      </c>
      <c r="S554" t="s">
        <v>39</v>
      </c>
      <c r="T554" t="s">
        <v>31</v>
      </c>
    </row>
    <row r="555" spans="1:20" x14ac:dyDescent="0.25">
      <c r="A555">
        <v>312</v>
      </c>
      <c r="B555" t="s">
        <v>51</v>
      </c>
      <c r="C555" t="s">
        <v>50</v>
      </c>
      <c r="D555" t="s">
        <v>43</v>
      </c>
      <c r="E555">
        <v>135</v>
      </c>
      <c r="F555">
        <v>126</v>
      </c>
      <c r="G555">
        <v>227</v>
      </c>
      <c r="H555">
        <v>87</v>
      </c>
      <c r="I555">
        <v>35</v>
      </c>
      <c r="J555">
        <v>24</v>
      </c>
      <c r="K555">
        <v>756</v>
      </c>
      <c r="L555">
        <v>90</v>
      </c>
      <c r="M555">
        <v>70</v>
      </c>
      <c r="N555">
        <v>110</v>
      </c>
      <c r="O555">
        <v>180</v>
      </c>
      <c r="P555">
        <v>8</v>
      </c>
      <c r="Q555" s="1">
        <v>40603</v>
      </c>
      <c r="R555" t="s">
        <v>32</v>
      </c>
      <c r="S555" t="s">
        <v>39</v>
      </c>
      <c r="T555" t="s">
        <v>31</v>
      </c>
    </row>
    <row r="556" spans="1:20" x14ac:dyDescent="0.25">
      <c r="A556">
        <v>312</v>
      </c>
      <c r="B556" t="s">
        <v>51</v>
      </c>
      <c r="C556" t="s">
        <v>50</v>
      </c>
      <c r="D556" t="s">
        <v>43</v>
      </c>
      <c r="E556">
        <v>197</v>
      </c>
      <c r="F556">
        <v>179</v>
      </c>
      <c r="G556">
        <v>322</v>
      </c>
      <c r="H556">
        <v>123</v>
      </c>
      <c r="I556">
        <v>46</v>
      </c>
      <c r="J556">
        <v>34</v>
      </c>
      <c r="K556">
        <v>928</v>
      </c>
      <c r="L556">
        <v>140</v>
      </c>
      <c r="M556">
        <v>100</v>
      </c>
      <c r="N556">
        <v>160</v>
      </c>
      <c r="O556">
        <v>260</v>
      </c>
      <c r="P556">
        <v>8</v>
      </c>
      <c r="Q556" s="1">
        <v>40787</v>
      </c>
      <c r="R556" t="s">
        <v>32</v>
      </c>
      <c r="S556" t="s">
        <v>39</v>
      </c>
      <c r="T556" t="s">
        <v>31</v>
      </c>
    </row>
    <row r="557" spans="1:20" x14ac:dyDescent="0.25">
      <c r="A557">
        <v>312</v>
      </c>
      <c r="B557" t="s">
        <v>51</v>
      </c>
      <c r="C557" t="s">
        <v>50</v>
      </c>
      <c r="D557" t="s">
        <v>43</v>
      </c>
      <c r="E557">
        <v>72</v>
      </c>
      <c r="F557">
        <v>112</v>
      </c>
      <c r="G557">
        <v>199</v>
      </c>
      <c r="H557">
        <v>87</v>
      </c>
      <c r="I557">
        <v>40</v>
      </c>
      <c r="J557">
        <v>28</v>
      </c>
      <c r="K557">
        <v>564</v>
      </c>
      <c r="L557">
        <v>70</v>
      </c>
      <c r="M557">
        <v>70</v>
      </c>
      <c r="N557">
        <v>100</v>
      </c>
      <c r="O557">
        <v>170</v>
      </c>
      <c r="P557">
        <v>9</v>
      </c>
      <c r="Q557" s="1">
        <v>40360</v>
      </c>
      <c r="R557" t="s">
        <v>32</v>
      </c>
      <c r="S557" t="s">
        <v>33</v>
      </c>
      <c r="T557" t="s">
        <v>31</v>
      </c>
    </row>
    <row r="558" spans="1:20" x14ac:dyDescent="0.25">
      <c r="A558">
        <v>312</v>
      </c>
      <c r="B558" t="s">
        <v>51</v>
      </c>
      <c r="C558" t="s">
        <v>50</v>
      </c>
      <c r="D558" t="s">
        <v>43</v>
      </c>
      <c r="E558">
        <v>54</v>
      </c>
      <c r="F558">
        <v>68</v>
      </c>
      <c r="G558">
        <v>119</v>
      </c>
      <c r="H558">
        <v>52</v>
      </c>
      <c r="I558">
        <v>27</v>
      </c>
      <c r="J558">
        <v>17</v>
      </c>
      <c r="K558">
        <v>554</v>
      </c>
      <c r="L558">
        <v>40</v>
      </c>
      <c r="M558">
        <v>40</v>
      </c>
      <c r="N558">
        <v>60</v>
      </c>
      <c r="O558">
        <v>100</v>
      </c>
      <c r="P558">
        <v>9</v>
      </c>
      <c r="Q558" s="1">
        <v>40756</v>
      </c>
      <c r="R558" t="s">
        <v>32</v>
      </c>
      <c r="S558" t="s">
        <v>33</v>
      </c>
      <c r="T558" t="s">
        <v>31</v>
      </c>
    </row>
    <row r="559" spans="1:20" x14ac:dyDescent="0.25">
      <c r="A559">
        <v>312</v>
      </c>
      <c r="B559" t="s">
        <v>51</v>
      </c>
      <c r="C559" t="s">
        <v>50</v>
      </c>
      <c r="D559" t="s">
        <v>43</v>
      </c>
      <c r="E559">
        <v>64</v>
      </c>
      <c r="F559">
        <v>74</v>
      </c>
      <c r="G559">
        <v>141</v>
      </c>
      <c r="H559">
        <v>58</v>
      </c>
      <c r="I559">
        <v>31</v>
      </c>
      <c r="J559">
        <v>19</v>
      </c>
      <c r="K559">
        <v>548</v>
      </c>
      <c r="L559">
        <v>50</v>
      </c>
      <c r="M559">
        <v>40</v>
      </c>
      <c r="N559">
        <v>70</v>
      </c>
      <c r="O559">
        <v>110</v>
      </c>
      <c r="P559">
        <v>9</v>
      </c>
      <c r="Q559" s="1">
        <v>40787</v>
      </c>
      <c r="R559" t="s">
        <v>32</v>
      </c>
      <c r="S559" t="s">
        <v>33</v>
      </c>
      <c r="T559" t="s">
        <v>31</v>
      </c>
    </row>
    <row r="560" spans="1:20" x14ac:dyDescent="0.25">
      <c r="A560">
        <v>312</v>
      </c>
      <c r="B560" t="s">
        <v>51</v>
      </c>
      <c r="C560" t="s">
        <v>50</v>
      </c>
      <c r="D560" t="s">
        <v>43</v>
      </c>
      <c r="E560">
        <v>40</v>
      </c>
      <c r="F560">
        <v>51</v>
      </c>
      <c r="G560">
        <v>96</v>
      </c>
      <c r="H560">
        <v>39</v>
      </c>
      <c r="I560">
        <v>24</v>
      </c>
      <c r="J560">
        <v>12</v>
      </c>
      <c r="K560">
        <v>541</v>
      </c>
      <c r="L560">
        <v>40</v>
      </c>
      <c r="M560">
        <v>20</v>
      </c>
      <c r="N560">
        <v>40</v>
      </c>
      <c r="O560">
        <v>60</v>
      </c>
      <c r="P560">
        <v>9</v>
      </c>
      <c r="Q560" s="1">
        <v>40817</v>
      </c>
      <c r="R560" t="s">
        <v>32</v>
      </c>
      <c r="S560" t="s">
        <v>33</v>
      </c>
      <c r="T560" t="s">
        <v>31</v>
      </c>
    </row>
    <row r="561" spans="1:20" x14ac:dyDescent="0.25">
      <c r="A561">
        <v>312</v>
      </c>
      <c r="B561" t="s">
        <v>51</v>
      </c>
      <c r="C561" t="s">
        <v>50</v>
      </c>
      <c r="D561" t="s">
        <v>43</v>
      </c>
      <c r="E561">
        <v>40</v>
      </c>
      <c r="F561">
        <v>52</v>
      </c>
      <c r="G561">
        <v>98</v>
      </c>
      <c r="H561">
        <v>40</v>
      </c>
      <c r="I561">
        <v>25</v>
      </c>
      <c r="J561">
        <v>13</v>
      </c>
      <c r="K561">
        <v>536</v>
      </c>
      <c r="L561">
        <v>30</v>
      </c>
      <c r="M561">
        <v>30</v>
      </c>
      <c r="N561">
        <v>50</v>
      </c>
      <c r="O561">
        <v>80</v>
      </c>
      <c r="P561">
        <v>9</v>
      </c>
      <c r="Q561" s="1">
        <v>40848</v>
      </c>
      <c r="R561" t="s">
        <v>32</v>
      </c>
      <c r="S561" t="s">
        <v>33</v>
      </c>
      <c r="T561" t="s">
        <v>31</v>
      </c>
    </row>
    <row r="562" spans="1:20" x14ac:dyDescent="0.25">
      <c r="A562">
        <v>312</v>
      </c>
      <c r="B562" t="s">
        <v>51</v>
      </c>
      <c r="C562" t="s">
        <v>50</v>
      </c>
      <c r="D562" t="s">
        <v>43</v>
      </c>
      <c r="E562">
        <v>43</v>
      </c>
      <c r="F562">
        <v>56</v>
      </c>
      <c r="G562">
        <v>106</v>
      </c>
      <c r="H562">
        <v>43</v>
      </c>
      <c r="I562">
        <v>27</v>
      </c>
      <c r="J562">
        <v>14</v>
      </c>
      <c r="K562">
        <v>531</v>
      </c>
      <c r="L562">
        <v>30</v>
      </c>
      <c r="M562">
        <v>40</v>
      </c>
      <c r="N562">
        <v>50</v>
      </c>
      <c r="O562">
        <v>90</v>
      </c>
      <c r="P562">
        <v>9</v>
      </c>
      <c r="Q562" s="1">
        <v>40878</v>
      </c>
      <c r="R562" t="s">
        <v>32</v>
      </c>
      <c r="S562" t="s">
        <v>33</v>
      </c>
      <c r="T562" t="s">
        <v>31</v>
      </c>
    </row>
    <row r="563" spans="1:20" x14ac:dyDescent="0.25">
      <c r="A563">
        <v>312</v>
      </c>
      <c r="B563" t="s">
        <v>51</v>
      </c>
      <c r="C563" t="s">
        <v>50</v>
      </c>
      <c r="D563" t="s">
        <v>43</v>
      </c>
      <c r="E563">
        <v>155</v>
      </c>
      <c r="F563">
        <v>152</v>
      </c>
      <c r="G563">
        <v>254</v>
      </c>
      <c r="H563">
        <v>104</v>
      </c>
      <c r="I563">
        <v>37</v>
      </c>
      <c r="J563">
        <v>29</v>
      </c>
      <c r="K563">
        <v>871</v>
      </c>
      <c r="L563">
        <v>120</v>
      </c>
      <c r="M563">
        <v>80</v>
      </c>
      <c r="N563">
        <v>140</v>
      </c>
      <c r="O563">
        <v>220</v>
      </c>
      <c r="P563">
        <v>10</v>
      </c>
      <c r="Q563" s="1">
        <v>40664</v>
      </c>
      <c r="R563" t="s">
        <v>32</v>
      </c>
      <c r="S563" t="s">
        <v>34</v>
      </c>
      <c r="T563" t="s">
        <v>31</v>
      </c>
    </row>
    <row r="564" spans="1:20" x14ac:dyDescent="0.25">
      <c r="A564">
        <v>312</v>
      </c>
      <c r="B564" t="s">
        <v>51</v>
      </c>
      <c r="C564" t="s">
        <v>50</v>
      </c>
      <c r="D564" t="s">
        <v>43</v>
      </c>
      <c r="E564">
        <v>192</v>
      </c>
      <c r="F564">
        <v>185</v>
      </c>
      <c r="G564">
        <v>309</v>
      </c>
      <c r="H564">
        <v>127</v>
      </c>
      <c r="I564">
        <v>43</v>
      </c>
      <c r="J564">
        <v>35</v>
      </c>
      <c r="K564">
        <v>1007</v>
      </c>
      <c r="L564">
        <v>150</v>
      </c>
      <c r="M564">
        <v>100</v>
      </c>
      <c r="N564">
        <v>170</v>
      </c>
      <c r="O564">
        <v>270</v>
      </c>
      <c r="P564">
        <v>10</v>
      </c>
      <c r="Q564" s="1">
        <v>40725</v>
      </c>
      <c r="R564" t="s">
        <v>32</v>
      </c>
      <c r="S564" t="s">
        <v>34</v>
      </c>
      <c r="T564" t="s">
        <v>31</v>
      </c>
    </row>
    <row r="565" spans="1:20" x14ac:dyDescent="0.25">
      <c r="A565">
        <v>312</v>
      </c>
      <c r="B565" t="s">
        <v>51</v>
      </c>
      <c r="C565" t="s">
        <v>50</v>
      </c>
      <c r="D565" t="s">
        <v>43</v>
      </c>
      <c r="E565">
        <v>197</v>
      </c>
      <c r="F565">
        <v>191</v>
      </c>
      <c r="G565">
        <v>320</v>
      </c>
      <c r="H565">
        <v>132</v>
      </c>
      <c r="I565">
        <v>45</v>
      </c>
      <c r="J565">
        <v>36</v>
      </c>
      <c r="K565">
        <v>994</v>
      </c>
      <c r="L565">
        <v>140</v>
      </c>
      <c r="M565">
        <v>110</v>
      </c>
      <c r="N565">
        <v>170</v>
      </c>
      <c r="O565">
        <v>280</v>
      </c>
      <c r="P565">
        <v>10</v>
      </c>
      <c r="Q565" s="1">
        <v>40756</v>
      </c>
      <c r="R565" t="s">
        <v>32</v>
      </c>
      <c r="S565" t="s">
        <v>34</v>
      </c>
      <c r="T565" t="s">
        <v>31</v>
      </c>
    </row>
    <row r="566" spans="1:20" x14ac:dyDescent="0.25">
      <c r="A566">
        <v>312</v>
      </c>
      <c r="B566" t="s">
        <v>51</v>
      </c>
      <c r="C566" t="s">
        <v>50</v>
      </c>
      <c r="D566" t="s">
        <v>43</v>
      </c>
      <c r="E566">
        <v>131</v>
      </c>
      <c r="F566">
        <v>124</v>
      </c>
      <c r="G566">
        <v>224</v>
      </c>
      <c r="H566">
        <v>86</v>
      </c>
      <c r="I566">
        <v>36</v>
      </c>
      <c r="J566">
        <v>24</v>
      </c>
      <c r="K566">
        <v>1003</v>
      </c>
      <c r="L566">
        <v>80</v>
      </c>
      <c r="M566">
        <v>80</v>
      </c>
      <c r="N566">
        <v>110</v>
      </c>
      <c r="O566">
        <v>190</v>
      </c>
      <c r="P566">
        <v>10</v>
      </c>
      <c r="Q566" s="1">
        <v>40878</v>
      </c>
      <c r="R566" t="s">
        <v>32</v>
      </c>
      <c r="S566" t="s">
        <v>34</v>
      </c>
      <c r="T566" t="s">
        <v>31</v>
      </c>
    </row>
    <row r="567" spans="1:20" x14ac:dyDescent="0.25">
      <c r="A567">
        <v>312</v>
      </c>
      <c r="B567" t="s">
        <v>51</v>
      </c>
      <c r="C567" t="s">
        <v>50</v>
      </c>
      <c r="D567" t="s">
        <v>43</v>
      </c>
      <c r="E567">
        <v>99</v>
      </c>
      <c r="F567">
        <v>136</v>
      </c>
      <c r="G567">
        <v>230</v>
      </c>
      <c r="H567">
        <v>94</v>
      </c>
      <c r="I567">
        <v>37</v>
      </c>
      <c r="J567">
        <v>26</v>
      </c>
      <c r="K567">
        <v>562</v>
      </c>
      <c r="L567">
        <v>90</v>
      </c>
      <c r="M567">
        <v>80</v>
      </c>
      <c r="N567">
        <v>120</v>
      </c>
      <c r="O567">
        <v>200</v>
      </c>
      <c r="P567">
        <v>11</v>
      </c>
      <c r="Q567" s="1">
        <v>40330</v>
      </c>
      <c r="R567" t="s">
        <v>26</v>
      </c>
      <c r="S567" t="s">
        <v>35</v>
      </c>
      <c r="T567" t="s">
        <v>25</v>
      </c>
    </row>
    <row r="568" spans="1:20" x14ac:dyDescent="0.25">
      <c r="A568">
        <v>312</v>
      </c>
      <c r="B568" t="s">
        <v>51</v>
      </c>
      <c r="C568" t="s">
        <v>50</v>
      </c>
      <c r="D568" t="s">
        <v>43</v>
      </c>
      <c r="E568">
        <v>137</v>
      </c>
      <c r="F568">
        <v>136</v>
      </c>
      <c r="G568">
        <v>228</v>
      </c>
      <c r="H568">
        <v>94</v>
      </c>
      <c r="I568">
        <v>34</v>
      </c>
      <c r="J568">
        <v>26</v>
      </c>
      <c r="K568">
        <v>608</v>
      </c>
      <c r="L568">
        <v>90</v>
      </c>
      <c r="M568">
        <v>80</v>
      </c>
      <c r="N568">
        <v>120</v>
      </c>
      <c r="O568">
        <v>200</v>
      </c>
      <c r="P568">
        <v>11</v>
      </c>
      <c r="Q568" s="1">
        <v>40725</v>
      </c>
      <c r="R568" t="s">
        <v>26</v>
      </c>
      <c r="S568" t="s">
        <v>35</v>
      </c>
      <c r="T568" t="s">
        <v>25</v>
      </c>
    </row>
    <row r="569" spans="1:20" x14ac:dyDescent="0.25">
      <c r="A569">
        <v>312</v>
      </c>
      <c r="B569" t="s">
        <v>51</v>
      </c>
      <c r="C569" t="s">
        <v>50</v>
      </c>
      <c r="D569" t="s">
        <v>43</v>
      </c>
      <c r="E569">
        <v>145</v>
      </c>
      <c r="F569">
        <v>145</v>
      </c>
      <c r="G569">
        <v>243</v>
      </c>
      <c r="H569">
        <v>100</v>
      </c>
      <c r="I569">
        <v>37</v>
      </c>
      <c r="J569">
        <v>28</v>
      </c>
      <c r="K569">
        <v>598</v>
      </c>
      <c r="L569">
        <v>100</v>
      </c>
      <c r="M569">
        <v>80</v>
      </c>
      <c r="N569">
        <v>130</v>
      </c>
      <c r="O569">
        <v>210</v>
      </c>
      <c r="P569">
        <v>11</v>
      </c>
      <c r="Q569" s="1">
        <v>40756</v>
      </c>
      <c r="R569" t="s">
        <v>26</v>
      </c>
      <c r="S569" t="s">
        <v>35</v>
      </c>
      <c r="T569" t="s">
        <v>25</v>
      </c>
    </row>
    <row r="570" spans="1:20" x14ac:dyDescent="0.25">
      <c r="A570">
        <v>312</v>
      </c>
      <c r="B570" t="s">
        <v>51</v>
      </c>
      <c r="C570" t="s">
        <v>50</v>
      </c>
      <c r="D570" t="s">
        <v>43</v>
      </c>
      <c r="E570">
        <v>33</v>
      </c>
      <c r="F570">
        <v>81</v>
      </c>
      <c r="G570">
        <v>135</v>
      </c>
      <c r="H570">
        <v>54</v>
      </c>
      <c r="I570">
        <v>48</v>
      </c>
      <c r="J570">
        <v>17</v>
      </c>
      <c r="K570">
        <v>641</v>
      </c>
      <c r="L570">
        <v>30</v>
      </c>
      <c r="M570">
        <v>40</v>
      </c>
      <c r="N570">
        <v>70</v>
      </c>
      <c r="O570">
        <v>110</v>
      </c>
      <c r="P570">
        <v>12</v>
      </c>
      <c r="Q570" s="1">
        <v>40330</v>
      </c>
      <c r="R570" t="s">
        <v>26</v>
      </c>
      <c r="S570" t="s">
        <v>40</v>
      </c>
      <c r="T570" t="s">
        <v>25</v>
      </c>
    </row>
    <row r="571" spans="1:20" x14ac:dyDescent="0.25">
      <c r="A571">
        <v>312</v>
      </c>
      <c r="B571" t="s">
        <v>51</v>
      </c>
      <c r="C571" t="s">
        <v>50</v>
      </c>
      <c r="D571" t="s">
        <v>43</v>
      </c>
      <c r="E571">
        <v>43</v>
      </c>
      <c r="F571">
        <v>79</v>
      </c>
      <c r="G571">
        <v>130</v>
      </c>
      <c r="H571">
        <v>52</v>
      </c>
      <c r="I571">
        <v>45</v>
      </c>
      <c r="J571">
        <v>17</v>
      </c>
      <c r="K571">
        <v>668</v>
      </c>
      <c r="L571">
        <v>30</v>
      </c>
      <c r="M571">
        <v>40</v>
      </c>
      <c r="N571">
        <v>70</v>
      </c>
      <c r="O571">
        <v>110</v>
      </c>
      <c r="P571">
        <v>12</v>
      </c>
      <c r="Q571" s="1">
        <v>40725</v>
      </c>
      <c r="R571" t="s">
        <v>26</v>
      </c>
      <c r="S571" t="s">
        <v>40</v>
      </c>
      <c r="T571" t="s">
        <v>25</v>
      </c>
    </row>
    <row r="572" spans="1:20" x14ac:dyDescent="0.25">
      <c r="A572">
        <v>314</v>
      </c>
      <c r="B572" t="s">
        <v>56</v>
      </c>
      <c r="C572" t="s">
        <v>50</v>
      </c>
      <c r="D572" t="s">
        <v>22</v>
      </c>
      <c r="E572">
        <v>42</v>
      </c>
      <c r="F572">
        <v>107</v>
      </c>
      <c r="G572">
        <v>193</v>
      </c>
      <c r="H572">
        <v>86</v>
      </c>
      <c r="I572">
        <v>65</v>
      </c>
      <c r="J572">
        <v>32</v>
      </c>
      <c r="K572">
        <v>484</v>
      </c>
      <c r="L572">
        <v>50</v>
      </c>
      <c r="M572">
        <v>90</v>
      </c>
      <c r="N572">
        <v>110</v>
      </c>
      <c r="O572">
        <v>200</v>
      </c>
      <c r="P572">
        <v>2</v>
      </c>
      <c r="Q572" s="1">
        <v>40210</v>
      </c>
      <c r="R572" t="s">
        <v>23</v>
      </c>
      <c r="S572" t="s">
        <v>24</v>
      </c>
      <c r="T572" t="s">
        <v>25</v>
      </c>
    </row>
    <row r="573" spans="1:20" x14ac:dyDescent="0.25">
      <c r="A573">
        <v>314</v>
      </c>
      <c r="B573" t="s">
        <v>56</v>
      </c>
      <c r="C573" t="s">
        <v>50</v>
      </c>
      <c r="D573" t="s">
        <v>22</v>
      </c>
      <c r="E573">
        <v>25</v>
      </c>
      <c r="F573">
        <v>83</v>
      </c>
      <c r="G573">
        <v>150</v>
      </c>
      <c r="H573">
        <v>67</v>
      </c>
      <c r="I573">
        <v>58</v>
      </c>
      <c r="J573">
        <v>25</v>
      </c>
      <c r="K573">
        <v>599</v>
      </c>
      <c r="L573">
        <v>30</v>
      </c>
      <c r="M573">
        <v>70</v>
      </c>
      <c r="N573">
        <v>80</v>
      </c>
      <c r="O573">
        <v>150</v>
      </c>
      <c r="P573">
        <v>2</v>
      </c>
      <c r="Q573" s="1">
        <v>40422</v>
      </c>
      <c r="R573" t="s">
        <v>23</v>
      </c>
      <c r="S573" t="s">
        <v>24</v>
      </c>
      <c r="T573" t="s">
        <v>25</v>
      </c>
    </row>
    <row r="574" spans="1:20" x14ac:dyDescent="0.25">
      <c r="A574">
        <v>314</v>
      </c>
      <c r="B574" t="s">
        <v>56</v>
      </c>
      <c r="C574" t="s">
        <v>50</v>
      </c>
      <c r="D574" t="s">
        <v>22</v>
      </c>
      <c r="E574">
        <v>61</v>
      </c>
      <c r="F574">
        <v>105</v>
      </c>
      <c r="G574">
        <v>213</v>
      </c>
      <c r="H574">
        <v>85</v>
      </c>
      <c r="I574">
        <v>69</v>
      </c>
      <c r="J574">
        <v>32</v>
      </c>
      <c r="K574">
        <v>494</v>
      </c>
      <c r="L574">
        <v>40</v>
      </c>
      <c r="M574">
        <v>90</v>
      </c>
      <c r="N574">
        <v>100</v>
      </c>
      <c r="O574">
        <v>190</v>
      </c>
      <c r="P574">
        <v>2</v>
      </c>
      <c r="Q574" s="1">
        <v>40544</v>
      </c>
      <c r="R574" t="s">
        <v>23</v>
      </c>
      <c r="S574" t="s">
        <v>24</v>
      </c>
      <c r="T574" t="s">
        <v>25</v>
      </c>
    </row>
    <row r="575" spans="1:20" x14ac:dyDescent="0.25">
      <c r="A575">
        <v>314</v>
      </c>
      <c r="B575" t="s">
        <v>56</v>
      </c>
      <c r="C575" t="s">
        <v>50</v>
      </c>
      <c r="D575" t="s">
        <v>22</v>
      </c>
      <c r="E575">
        <v>58</v>
      </c>
      <c r="F575">
        <v>104</v>
      </c>
      <c r="G575">
        <v>201</v>
      </c>
      <c r="H575">
        <v>85</v>
      </c>
      <c r="I575">
        <v>65</v>
      </c>
      <c r="J575">
        <v>32</v>
      </c>
      <c r="K575">
        <v>476</v>
      </c>
      <c r="L575">
        <v>40</v>
      </c>
      <c r="M575">
        <v>90</v>
      </c>
      <c r="N575">
        <v>100</v>
      </c>
      <c r="O575">
        <v>190</v>
      </c>
      <c r="P575">
        <v>2</v>
      </c>
      <c r="Q575" s="1">
        <v>40603</v>
      </c>
      <c r="R575" t="s">
        <v>23</v>
      </c>
      <c r="S575" t="s">
        <v>24</v>
      </c>
      <c r="T575" t="s">
        <v>25</v>
      </c>
    </row>
    <row r="576" spans="1:20" x14ac:dyDescent="0.25">
      <c r="A576">
        <v>314</v>
      </c>
      <c r="B576" t="s">
        <v>56</v>
      </c>
      <c r="C576" t="s">
        <v>50</v>
      </c>
      <c r="D576" t="s">
        <v>22</v>
      </c>
      <c r="E576">
        <v>43</v>
      </c>
      <c r="F576">
        <v>93</v>
      </c>
      <c r="G576">
        <v>167</v>
      </c>
      <c r="H576">
        <v>76</v>
      </c>
      <c r="I576">
        <v>58</v>
      </c>
      <c r="J576">
        <v>28</v>
      </c>
      <c r="K576">
        <v>613</v>
      </c>
      <c r="L576">
        <v>40</v>
      </c>
      <c r="M576">
        <v>80</v>
      </c>
      <c r="N576">
        <v>90</v>
      </c>
      <c r="O576">
        <v>170</v>
      </c>
      <c r="P576">
        <v>2</v>
      </c>
      <c r="Q576" s="1">
        <v>40725</v>
      </c>
      <c r="R576" t="s">
        <v>23</v>
      </c>
      <c r="S576" t="s">
        <v>24</v>
      </c>
      <c r="T576" t="s">
        <v>25</v>
      </c>
    </row>
    <row r="577" spans="1:20" x14ac:dyDescent="0.25">
      <c r="A577">
        <v>314</v>
      </c>
      <c r="B577" t="s">
        <v>56</v>
      </c>
      <c r="C577" t="s">
        <v>50</v>
      </c>
      <c r="D577" t="s">
        <v>22</v>
      </c>
      <c r="E577">
        <v>35</v>
      </c>
      <c r="F577">
        <v>77</v>
      </c>
      <c r="G577">
        <v>142</v>
      </c>
      <c r="H577">
        <v>65</v>
      </c>
      <c r="I577">
        <v>42</v>
      </c>
      <c r="J577">
        <v>20</v>
      </c>
      <c r="K577">
        <v>1042</v>
      </c>
      <c r="L577">
        <v>50</v>
      </c>
      <c r="M577">
        <v>60</v>
      </c>
      <c r="N577">
        <v>80</v>
      </c>
      <c r="O577">
        <v>140</v>
      </c>
      <c r="P577">
        <v>3</v>
      </c>
      <c r="Q577" s="1">
        <v>40330</v>
      </c>
      <c r="R577" t="s">
        <v>23</v>
      </c>
      <c r="S577" t="s">
        <v>38</v>
      </c>
      <c r="T577" t="s">
        <v>31</v>
      </c>
    </row>
    <row r="578" spans="1:20" x14ac:dyDescent="0.25">
      <c r="A578">
        <v>314</v>
      </c>
      <c r="B578" t="s">
        <v>56</v>
      </c>
      <c r="C578" t="s">
        <v>50</v>
      </c>
      <c r="D578" t="s">
        <v>22</v>
      </c>
      <c r="E578">
        <v>32</v>
      </c>
      <c r="F578">
        <v>72</v>
      </c>
      <c r="G578">
        <v>132</v>
      </c>
      <c r="H578">
        <v>60</v>
      </c>
      <c r="I578">
        <v>40</v>
      </c>
      <c r="J578">
        <v>18</v>
      </c>
      <c r="K578">
        <v>1070</v>
      </c>
      <c r="L578">
        <v>40</v>
      </c>
      <c r="M578">
        <v>60</v>
      </c>
      <c r="N578">
        <v>70</v>
      </c>
      <c r="O578">
        <v>130</v>
      </c>
      <c r="P578">
        <v>3</v>
      </c>
      <c r="Q578" s="1">
        <v>40360</v>
      </c>
      <c r="R578" t="s">
        <v>23</v>
      </c>
      <c r="S578" t="s">
        <v>38</v>
      </c>
      <c r="T578" t="s">
        <v>31</v>
      </c>
    </row>
    <row r="579" spans="1:20" x14ac:dyDescent="0.25">
      <c r="A579">
        <v>314</v>
      </c>
      <c r="B579" t="s">
        <v>56</v>
      </c>
      <c r="C579" t="s">
        <v>50</v>
      </c>
      <c r="D579" t="s">
        <v>22</v>
      </c>
      <c r="E579">
        <v>34</v>
      </c>
      <c r="F579">
        <v>74</v>
      </c>
      <c r="G579">
        <v>136</v>
      </c>
      <c r="H579">
        <v>62</v>
      </c>
      <c r="I579">
        <v>40</v>
      </c>
      <c r="J579">
        <v>19</v>
      </c>
      <c r="K579">
        <v>1059</v>
      </c>
      <c r="L579">
        <v>50</v>
      </c>
      <c r="M579">
        <v>60</v>
      </c>
      <c r="N579">
        <v>80</v>
      </c>
      <c r="O579">
        <v>140</v>
      </c>
      <c r="P579">
        <v>3</v>
      </c>
      <c r="Q579" s="1">
        <v>40422</v>
      </c>
      <c r="R579" t="s">
        <v>23</v>
      </c>
      <c r="S579" t="s">
        <v>38</v>
      </c>
      <c r="T579" t="s">
        <v>31</v>
      </c>
    </row>
    <row r="580" spans="1:20" x14ac:dyDescent="0.25">
      <c r="A580">
        <v>314</v>
      </c>
      <c r="B580" t="s">
        <v>56</v>
      </c>
      <c r="C580" t="s">
        <v>50</v>
      </c>
      <c r="D580" t="s">
        <v>22</v>
      </c>
      <c r="E580">
        <v>38</v>
      </c>
      <c r="F580">
        <v>81</v>
      </c>
      <c r="G580">
        <v>150</v>
      </c>
      <c r="H580">
        <v>69</v>
      </c>
      <c r="I580">
        <v>43</v>
      </c>
      <c r="J580">
        <v>21</v>
      </c>
      <c r="K580">
        <v>1060</v>
      </c>
      <c r="L580">
        <v>40</v>
      </c>
      <c r="M580">
        <v>60</v>
      </c>
      <c r="N580">
        <v>80</v>
      </c>
      <c r="O580">
        <v>140</v>
      </c>
      <c r="P580">
        <v>3</v>
      </c>
      <c r="Q580" s="1">
        <v>40483</v>
      </c>
      <c r="R580" t="s">
        <v>23</v>
      </c>
      <c r="S580" t="s">
        <v>38</v>
      </c>
      <c r="T580" t="s">
        <v>31</v>
      </c>
    </row>
    <row r="581" spans="1:20" x14ac:dyDescent="0.25">
      <c r="A581">
        <v>314</v>
      </c>
      <c r="B581" t="s">
        <v>56</v>
      </c>
      <c r="C581" t="s">
        <v>50</v>
      </c>
      <c r="D581" t="s">
        <v>22</v>
      </c>
      <c r="E581">
        <v>73</v>
      </c>
      <c r="F581">
        <v>92</v>
      </c>
      <c r="G581">
        <v>190</v>
      </c>
      <c r="H581">
        <v>78</v>
      </c>
      <c r="I581">
        <v>47</v>
      </c>
      <c r="J581">
        <v>24</v>
      </c>
      <c r="K581">
        <v>965</v>
      </c>
      <c r="L581">
        <v>50</v>
      </c>
      <c r="M581">
        <v>80</v>
      </c>
      <c r="N581">
        <v>90</v>
      </c>
      <c r="O581">
        <v>170</v>
      </c>
      <c r="P581">
        <v>3</v>
      </c>
      <c r="Q581" s="1">
        <v>40544</v>
      </c>
      <c r="R581" t="s">
        <v>23</v>
      </c>
      <c r="S581" t="s">
        <v>38</v>
      </c>
      <c r="T581" t="s">
        <v>31</v>
      </c>
    </row>
    <row r="582" spans="1:20" x14ac:dyDescent="0.25">
      <c r="A582">
        <v>314</v>
      </c>
      <c r="B582" t="s">
        <v>56</v>
      </c>
      <c r="C582" t="s">
        <v>50</v>
      </c>
      <c r="D582" t="s">
        <v>22</v>
      </c>
      <c r="E582">
        <v>67</v>
      </c>
      <c r="F582">
        <v>89</v>
      </c>
      <c r="G582">
        <v>174</v>
      </c>
      <c r="H582">
        <v>74</v>
      </c>
      <c r="I582">
        <v>44</v>
      </c>
      <c r="J582">
        <v>22</v>
      </c>
      <c r="K582">
        <v>949</v>
      </c>
      <c r="L582">
        <v>60</v>
      </c>
      <c r="M582">
        <v>70</v>
      </c>
      <c r="N582">
        <v>100</v>
      </c>
      <c r="O582">
        <v>170</v>
      </c>
      <c r="P582">
        <v>3</v>
      </c>
      <c r="Q582" s="1">
        <v>40603</v>
      </c>
      <c r="R582" t="s">
        <v>23</v>
      </c>
      <c r="S582" t="s">
        <v>38</v>
      </c>
      <c r="T582" t="s">
        <v>31</v>
      </c>
    </row>
    <row r="583" spans="1:20" x14ac:dyDescent="0.25">
      <c r="A583">
        <v>314</v>
      </c>
      <c r="B583" t="s">
        <v>56</v>
      </c>
      <c r="C583" t="s">
        <v>50</v>
      </c>
      <c r="D583" t="s">
        <v>22</v>
      </c>
      <c r="E583">
        <v>44</v>
      </c>
      <c r="F583">
        <v>72</v>
      </c>
      <c r="G583">
        <v>131</v>
      </c>
      <c r="H583">
        <v>60</v>
      </c>
      <c r="I583">
        <v>37</v>
      </c>
      <c r="J583">
        <v>18</v>
      </c>
      <c r="K583">
        <v>1070</v>
      </c>
      <c r="L583">
        <v>40</v>
      </c>
      <c r="M583">
        <v>60</v>
      </c>
      <c r="N583">
        <v>70</v>
      </c>
      <c r="O583">
        <v>130</v>
      </c>
      <c r="P583">
        <v>3</v>
      </c>
      <c r="Q583" s="1">
        <v>40725</v>
      </c>
      <c r="R583" t="s">
        <v>23</v>
      </c>
      <c r="S583" t="s">
        <v>38</v>
      </c>
      <c r="T583" t="s">
        <v>31</v>
      </c>
    </row>
    <row r="584" spans="1:20" x14ac:dyDescent="0.25">
      <c r="A584">
        <v>314</v>
      </c>
      <c r="B584" t="s">
        <v>56</v>
      </c>
      <c r="C584" t="s">
        <v>50</v>
      </c>
      <c r="D584" t="s">
        <v>22</v>
      </c>
      <c r="E584">
        <v>-3</v>
      </c>
      <c r="F584">
        <v>43</v>
      </c>
      <c r="G584">
        <v>77</v>
      </c>
      <c r="H584">
        <v>34</v>
      </c>
      <c r="I584">
        <v>46</v>
      </c>
      <c r="J584">
        <v>12</v>
      </c>
      <c r="K584">
        <v>240</v>
      </c>
      <c r="L584">
        <v>10</v>
      </c>
      <c r="M584">
        <v>10</v>
      </c>
      <c r="N584">
        <v>30</v>
      </c>
      <c r="O584">
        <v>40</v>
      </c>
      <c r="P584">
        <v>13</v>
      </c>
      <c r="Q584" s="1">
        <v>40452</v>
      </c>
      <c r="R584" t="s">
        <v>26</v>
      </c>
      <c r="S584" t="s">
        <v>27</v>
      </c>
      <c r="T584" t="s">
        <v>25</v>
      </c>
    </row>
    <row r="585" spans="1:20" x14ac:dyDescent="0.25">
      <c r="A585">
        <v>314</v>
      </c>
      <c r="B585" t="s">
        <v>56</v>
      </c>
      <c r="C585" t="s">
        <v>50</v>
      </c>
      <c r="D585" t="s">
        <v>22</v>
      </c>
      <c r="E585">
        <v>-4</v>
      </c>
      <c r="F585">
        <v>41</v>
      </c>
      <c r="G585">
        <v>74</v>
      </c>
      <c r="H585">
        <v>33</v>
      </c>
      <c r="I585">
        <v>45</v>
      </c>
      <c r="J585">
        <v>12</v>
      </c>
      <c r="K585">
        <v>243</v>
      </c>
      <c r="L585">
        <v>0</v>
      </c>
      <c r="M585">
        <v>20</v>
      </c>
      <c r="N585">
        <v>40</v>
      </c>
      <c r="O585">
        <v>60</v>
      </c>
      <c r="P585">
        <v>13</v>
      </c>
      <c r="Q585" s="1">
        <v>40483</v>
      </c>
      <c r="R585" t="s">
        <v>26</v>
      </c>
      <c r="S585" t="s">
        <v>27</v>
      </c>
      <c r="T585" t="s">
        <v>25</v>
      </c>
    </row>
    <row r="586" spans="1:20" x14ac:dyDescent="0.25">
      <c r="A586">
        <v>314</v>
      </c>
      <c r="B586" t="s">
        <v>56</v>
      </c>
      <c r="C586" t="s">
        <v>50</v>
      </c>
      <c r="D586" t="s">
        <v>22</v>
      </c>
      <c r="E586">
        <v>-3</v>
      </c>
      <c r="F586">
        <v>44</v>
      </c>
      <c r="G586">
        <v>84</v>
      </c>
      <c r="H586">
        <v>35</v>
      </c>
      <c r="I586">
        <v>46</v>
      </c>
      <c r="J586">
        <v>13</v>
      </c>
      <c r="K586">
        <v>197</v>
      </c>
      <c r="L586">
        <v>-10</v>
      </c>
      <c r="M586">
        <v>30</v>
      </c>
      <c r="N586">
        <v>30</v>
      </c>
      <c r="O586">
        <v>60</v>
      </c>
      <c r="P586">
        <v>13</v>
      </c>
      <c r="Q586" s="1">
        <v>40634</v>
      </c>
      <c r="R586" t="s">
        <v>26</v>
      </c>
      <c r="S586" t="s">
        <v>27</v>
      </c>
      <c r="T586" t="s">
        <v>25</v>
      </c>
    </row>
    <row r="587" spans="1:20" x14ac:dyDescent="0.25">
      <c r="A587">
        <v>314</v>
      </c>
      <c r="B587" t="s">
        <v>56</v>
      </c>
      <c r="C587" t="s">
        <v>50</v>
      </c>
      <c r="D587" t="s">
        <v>22</v>
      </c>
      <c r="E587">
        <v>-3</v>
      </c>
      <c r="F587">
        <v>45</v>
      </c>
      <c r="G587">
        <v>80</v>
      </c>
      <c r="H587">
        <v>36</v>
      </c>
      <c r="I587">
        <v>44</v>
      </c>
      <c r="J587">
        <v>13</v>
      </c>
      <c r="K587">
        <v>212</v>
      </c>
      <c r="L587">
        <v>0</v>
      </c>
      <c r="M587">
        <v>30</v>
      </c>
      <c r="N587">
        <v>40</v>
      </c>
      <c r="O587">
        <v>70</v>
      </c>
      <c r="P587">
        <v>13</v>
      </c>
      <c r="Q587" s="1">
        <v>40664</v>
      </c>
      <c r="R587" t="s">
        <v>26</v>
      </c>
      <c r="S587" t="s">
        <v>27</v>
      </c>
      <c r="T587" t="s">
        <v>25</v>
      </c>
    </row>
    <row r="588" spans="1:20" x14ac:dyDescent="0.25">
      <c r="A588">
        <v>314</v>
      </c>
      <c r="B588" t="s">
        <v>56</v>
      </c>
      <c r="C588" t="s">
        <v>50</v>
      </c>
      <c r="D588" t="s">
        <v>22</v>
      </c>
      <c r="E588">
        <v>3</v>
      </c>
      <c r="F588">
        <v>51</v>
      </c>
      <c r="G588">
        <v>97</v>
      </c>
      <c r="H588">
        <v>40</v>
      </c>
      <c r="I588">
        <v>49</v>
      </c>
      <c r="J588">
        <v>15</v>
      </c>
      <c r="K588">
        <v>244</v>
      </c>
      <c r="L588">
        <v>10</v>
      </c>
      <c r="M588">
        <v>30</v>
      </c>
      <c r="N588">
        <v>50</v>
      </c>
      <c r="O588">
        <v>80</v>
      </c>
      <c r="P588">
        <v>13</v>
      </c>
      <c r="Q588" s="1">
        <v>40787</v>
      </c>
      <c r="R588" t="s">
        <v>26</v>
      </c>
      <c r="S588" t="s">
        <v>27</v>
      </c>
      <c r="T588" t="s">
        <v>25</v>
      </c>
    </row>
    <row r="589" spans="1:20" x14ac:dyDescent="0.25">
      <c r="A589">
        <v>314</v>
      </c>
      <c r="B589" t="s">
        <v>56</v>
      </c>
      <c r="C589" t="s">
        <v>50</v>
      </c>
      <c r="D589" t="s">
        <v>22</v>
      </c>
      <c r="E589">
        <v>-4</v>
      </c>
      <c r="F589">
        <v>43</v>
      </c>
      <c r="G589">
        <v>82</v>
      </c>
      <c r="H589">
        <v>34</v>
      </c>
      <c r="I589">
        <v>46</v>
      </c>
      <c r="J589">
        <v>12</v>
      </c>
      <c r="K589">
        <v>240</v>
      </c>
      <c r="L589">
        <v>10</v>
      </c>
      <c r="M589">
        <v>10</v>
      </c>
      <c r="N589">
        <v>30</v>
      </c>
      <c r="O589">
        <v>40</v>
      </c>
      <c r="P589">
        <v>13</v>
      </c>
      <c r="Q589" s="1">
        <v>40817</v>
      </c>
      <c r="R589" t="s">
        <v>26</v>
      </c>
      <c r="S589" t="s">
        <v>27</v>
      </c>
      <c r="T589" t="s">
        <v>25</v>
      </c>
    </row>
    <row r="590" spans="1:20" x14ac:dyDescent="0.25">
      <c r="A590">
        <v>314</v>
      </c>
      <c r="B590" t="s">
        <v>56</v>
      </c>
      <c r="C590" t="s">
        <v>50</v>
      </c>
      <c r="D590" t="s">
        <v>22</v>
      </c>
      <c r="E590">
        <v>-6</v>
      </c>
      <c r="F590">
        <v>41</v>
      </c>
      <c r="G590">
        <v>79</v>
      </c>
      <c r="H590">
        <v>33</v>
      </c>
      <c r="I590">
        <v>45</v>
      </c>
      <c r="J590">
        <v>12</v>
      </c>
      <c r="K590">
        <v>243</v>
      </c>
      <c r="L590">
        <v>0</v>
      </c>
      <c r="M590">
        <v>20</v>
      </c>
      <c r="N590">
        <v>40</v>
      </c>
      <c r="O590">
        <v>60</v>
      </c>
      <c r="P590">
        <v>13</v>
      </c>
      <c r="Q590" s="1">
        <v>40848</v>
      </c>
      <c r="R590" t="s">
        <v>26</v>
      </c>
      <c r="S590" t="s">
        <v>27</v>
      </c>
      <c r="T590" t="s">
        <v>25</v>
      </c>
    </row>
    <row r="591" spans="1:20" x14ac:dyDescent="0.25">
      <c r="A591">
        <v>314</v>
      </c>
      <c r="B591" t="s">
        <v>56</v>
      </c>
      <c r="C591" t="s">
        <v>50</v>
      </c>
      <c r="D591" t="s">
        <v>22</v>
      </c>
      <c r="E591">
        <v>29</v>
      </c>
      <c r="F591">
        <v>49</v>
      </c>
      <c r="G591">
        <v>83</v>
      </c>
      <c r="H591">
        <v>34</v>
      </c>
      <c r="I591">
        <v>20</v>
      </c>
      <c r="J591">
        <v>9</v>
      </c>
      <c r="K591">
        <v>890</v>
      </c>
      <c r="L591">
        <v>40</v>
      </c>
      <c r="M591">
        <v>30</v>
      </c>
      <c r="N591">
        <v>60</v>
      </c>
      <c r="O591">
        <v>90</v>
      </c>
      <c r="P591">
        <v>5</v>
      </c>
      <c r="Q591" s="1">
        <v>40391</v>
      </c>
      <c r="R591" t="s">
        <v>28</v>
      </c>
      <c r="S591" t="s">
        <v>29</v>
      </c>
      <c r="T591" t="s">
        <v>25</v>
      </c>
    </row>
    <row r="592" spans="1:20" x14ac:dyDescent="0.25">
      <c r="A592">
        <v>314</v>
      </c>
      <c r="B592" t="s">
        <v>56</v>
      </c>
      <c r="C592" t="s">
        <v>50</v>
      </c>
      <c r="D592" t="s">
        <v>22</v>
      </c>
      <c r="E592">
        <v>36</v>
      </c>
      <c r="F592">
        <v>59</v>
      </c>
      <c r="G592">
        <v>99</v>
      </c>
      <c r="H592">
        <v>40</v>
      </c>
      <c r="I592">
        <v>23</v>
      </c>
      <c r="J592">
        <v>11</v>
      </c>
      <c r="K592">
        <v>881</v>
      </c>
      <c r="L592">
        <v>90</v>
      </c>
      <c r="M592">
        <v>50</v>
      </c>
      <c r="N592">
        <v>90</v>
      </c>
      <c r="O592">
        <v>140</v>
      </c>
      <c r="P592">
        <v>5</v>
      </c>
      <c r="Q592" s="1">
        <v>40452</v>
      </c>
      <c r="R592" t="s">
        <v>28</v>
      </c>
      <c r="S592" t="s">
        <v>29</v>
      </c>
      <c r="T592" t="s">
        <v>25</v>
      </c>
    </row>
    <row r="593" spans="1:20" x14ac:dyDescent="0.25">
      <c r="A593">
        <v>314</v>
      </c>
      <c r="B593" t="s">
        <v>56</v>
      </c>
      <c r="C593" t="s">
        <v>50</v>
      </c>
      <c r="D593" t="s">
        <v>22</v>
      </c>
      <c r="E593">
        <v>51</v>
      </c>
      <c r="F593">
        <v>78</v>
      </c>
      <c r="G593">
        <v>132</v>
      </c>
      <c r="H593">
        <v>54</v>
      </c>
      <c r="I593">
        <v>27</v>
      </c>
      <c r="J593">
        <v>15</v>
      </c>
      <c r="K593">
        <v>885</v>
      </c>
      <c r="L593">
        <v>80</v>
      </c>
      <c r="M593">
        <v>60</v>
      </c>
      <c r="N593">
        <v>100</v>
      </c>
      <c r="O593">
        <v>160</v>
      </c>
      <c r="P593">
        <v>5</v>
      </c>
      <c r="Q593" s="1">
        <v>40483</v>
      </c>
      <c r="R593" t="s">
        <v>28</v>
      </c>
      <c r="S593" t="s">
        <v>29</v>
      </c>
      <c r="T593" t="s">
        <v>25</v>
      </c>
    </row>
    <row r="594" spans="1:20" x14ac:dyDescent="0.25">
      <c r="A594">
        <v>314</v>
      </c>
      <c r="B594" t="s">
        <v>56</v>
      </c>
      <c r="C594" t="s">
        <v>50</v>
      </c>
      <c r="D594" t="s">
        <v>22</v>
      </c>
      <c r="E594">
        <v>48</v>
      </c>
      <c r="F594">
        <v>73</v>
      </c>
      <c r="G594">
        <v>123</v>
      </c>
      <c r="H594">
        <v>50</v>
      </c>
      <c r="I594">
        <v>25</v>
      </c>
      <c r="J594">
        <v>14</v>
      </c>
      <c r="K594">
        <v>898</v>
      </c>
      <c r="L594">
        <v>70</v>
      </c>
      <c r="M594">
        <v>60</v>
      </c>
      <c r="N594">
        <v>90</v>
      </c>
      <c r="O594">
        <v>150</v>
      </c>
      <c r="P594">
        <v>5</v>
      </c>
      <c r="Q594" s="1">
        <v>40513</v>
      </c>
      <c r="R594" t="s">
        <v>28</v>
      </c>
      <c r="S594" t="s">
        <v>29</v>
      </c>
      <c r="T594" t="s">
        <v>25</v>
      </c>
    </row>
    <row r="595" spans="1:20" x14ac:dyDescent="0.25">
      <c r="A595">
        <v>314</v>
      </c>
      <c r="B595" t="s">
        <v>56</v>
      </c>
      <c r="C595" t="s">
        <v>50</v>
      </c>
      <c r="D595" t="s">
        <v>22</v>
      </c>
      <c r="E595">
        <v>71</v>
      </c>
      <c r="F595">
        <v>73</v>
      </c>
      <c r="G595">
        <v>131</v>
      </c>
      <c r="H595">
        <v>50</v>
      </c>
      <c r="I595">
        <v>25</v>
      </c>
      <c r="J595">
        <v>14</v>
      </c>
      <c r="K595">
        <v>814</v>
      </c>
      <c r="L595">
        <v>70</v>
      </c>
      <c r="M595">
        <v>50</v>
      </c>
      <c r="N595">
        <v>90</v>
      </c>
      <c r="O595">
        <v>140</v>
      </c>
      <c r="P595">
        <v>5</v>
      </c>
      <c r="Q595" s="1">
        <v>40575</v>
      </c>
      <c r="R595" t="s">
        <v>28</v>
      </c>
      <c r="S595" t="s">
        <v>29</v>
      </c>
      <c r="T595" t="s">
        <v>25</v>
      </c>
    </row>
    <row r="596" spans="1:20" x14ac:dyDescent="0.25">
      <c r="A596">
        <v>314</v>
      </c>
      <c r="B596" t="s">
        <v>56</v>
      </c>
      <c r="C596" t="s">
        <v>50</v>
      </c>
      <c r="D596" t="s">
        <v>22</v>
      </c>
      <c r="E596">
        <v>64</v>
      </c>
      <c r="F596">
        <v>68</v>
      </c>
      <c r="G596">
        <v>123</v>
      </c>
      <c r="H596">
        <v>47</v>
      </c>
      <c r="I596">
        <v>25</v>
      </c>
      <c r="J596">
        <v>13</v>
      </c>
      <c r="K596">
        <v>821</v>
      </c>
      <c r="L596">
        <v>60</v>
      </c>
      <c r="M596">
        <v>50</v>
      </c>
      <c r="N596">
        <v>80</v>
      </c>
      <c r="O596">
        <v>130</v>
      </c>
      <c r="P596">
        <v>5</v>
      </c>
      <c r="Q596" s="1">
        <v>40634</v>
      </c>
      <c r="R596" t="s">
        <v>28</v>
      </c>
      <c r="S596" t="s">
        <v>29</v>
      </c>
      <c r="T596" t="s">
        <v>25</v>
      </c>
    </row>
    <row r="597" spans="1:20" x14ac:dyDescent="0.25">
      <c r="A597">
        <v>314</v>
      </c>
      <c r="B597" t="s">
        <v>56</v>
      </c>
      <c r="C597" t="s">
        <v>50</v>
      </c>
      <c r="D597" t="s">
        <v>22</v>
      </c>
      <c r="E597">
        <v>46</v>
      </c>
      <c r="F597">
        <v>55</v>
      </c>
      <c r="G597">
        <v>91</v>
      </c>
      <c r="H597">
        <v>37</v>
      </c>
      <c r="I597">
        <v>20</v>
      </c>
      <c r="J597">
        <v>10</v>
      </c>
      <c r="K597">
        <v>876</v>
      </c>
      <c r="L597">
        <v>40</v>
      </c>
      <c r="M597">
        <v>40</v>
      </c>
      <c r="N597">
        <v>60</v>
      </c>
      <c r="O597">
        <v>100</v>
      </c>
      <c r="P597">
        <v>5</v>
      </c>
      <c r="Q597" s="1">
        <v>40695</v>
      </c>
      <c r="R597" t="s">
        <v>28</v>
      </c>
      <c r="S597" t="s">
        <v>29</v>
      </c>
      <c r="T597" t="s">
        <v>25</v>
      </c>
    </row>
    <row r="598" spans="1:20" x14ac:dyDescent="0.25">
      <c r="A598">
        <v>314</v>
      </c>
      <c r="B598" t="s">
        <v>56</v>
      </c>
      <c r="C598" t="s">
        <v>50</v>
      </c>
      <c r="D598" t="s">
        <v>22</v>
      </c>
      <c r="E598">
        <v>35</v>
      </c>
      <c r="F598">
        <v>57</v>
      </c>
      <c r="G598">
        <v>96</v>
      </c>
      <c r="H598">
        <v>39</v>
      </c>
      <c r="I598">
        <v>22</v>
      </c>
      <c r="J598">
        <v>10</v>
      </c>
      <c r="K598">
        <v>845</v>
      </c>
      <c r="L598">
        <v>50</v>
      </c>
      <c r="M598">
        <v>40</v>
      </c>
      <c r="N598">
        <v>70</v>
      </c>
      <c r="O598">
        <v>110</v>
      </c>
      <c r="P598">
        <v>6</v>
      </c>
      <c r="Q598" s="1">
        <v>40360</v>
      </c>
      <c r="R598" t="s">
        <v>28</v>
      </c>
      <c r="S598" t="s">
        <v>30</v>
      </c>
      <c r="T598" t="s">
        <v>31</v>
      </c>
    </row>
    <row r="599" spans="1:20" x14ac:dyDescent="0.25">
      <c r="A599">
        <v>314</v>
      </c>
      <c r="B599" t="s">
        <v>56</v>
      </c>
      <c r="C599" t="s">
        <v>50</v>
      </c>
      <c r="D599" t="s">
        <v>22</v>
      </c>
      <c r="E599">
        <v>27</v>
      </c>
      <c r="F599">
        <v>48</v>
      </c>
      <c r="G599">
        <v>81</v>
      </c>
      <c r="H599">
        <v>33</v>
      </c>
      <c r="I599">
        <v>21</v>
      </c>
      <c r="J599">
        <v>9</v>
      </c>
      <c r="K599">
        <v>836</v>
      </c>
      <c r="L599">
        <v>50</v>
      </c>
      <c r="M599">
        <v>40</v>
      </c>
      <c r="N599">
        <v>60</v>
      </c>
      <c r="O599">
        <v>100</v>
      </c>
      <c r="P599">
        <v>6</v>
      </c>
      <c r="Q599" s="1">
        <v>40483</v>
      </c>
      <c r="R599" t="s">
        <v>28</v>
      </c>
      <c r="S599" t="s">
        <v>30</v>
      </c>
      <c r="T599" t="s">
        <v>31</v>
      </c>
    </row>
    <row r="600" spans="1:20" x14ac:dyDescent="0.25">
      <c r="A600">
        <v>314</v>
      </c>
      <c r="B600" t="s">
        <v>56</v>
      </c>
      <c r="C600" t="s">
        <v>50</v>
      </c>
      <c r="D600" t="s">
        <v>22</v>
      </c>
      <c r="E600">
        <v>27</v>
      </c>
      <c r="F600">
        <v>46</v>
      </c>
      <c r="G600">
        <v>77</v>
      </c>
      <c r="H600">
        <v>31</v>
      </c>
      <c r="I600">
        <v>19</v>
      </c>
      <c r="J600">
        <v>8</v>
      </c>
      <c r="K600">
        <v>844</v>
      </c>
      <c r="L600">
        <v>50</v>
      </c>
      <c r="M600">
        <v>30</v>
      </c>
      <c r="N600">
        <v>60</v>
      </c>
      <c r="O600">
        <v>90</v>
      </c>
      <c r="P600">
        <v>6</v>
      </c>
      <c r="Q600" s="1">
        <v>40513</v>
      </c>
      <c r="R600" t="s">
        <v>28</v>
      </c>
      <c r="S600" t="s">
        <v>30</v>
      </c>
      <c r="T600" t="s">
        <v>31</v>
      </c>
    </row>
    <row r="601" spans="1:20" x14ac:dyDescent="0.25">
      <c r="A601">
        <v>314</v>
      </c>
      <c r="B601" t="s">
        <v>56</v>
      </c>
      <c r="C601" t="s">
        <v>50</v>
      </c>
      <c r="D601" t="s">
        <v>22</v>
      </c>
      <c r="E601">
        <v>48</v>
      </c>
      <c r="F601">
        <v>57</v>
      </c>
      <c r="G601">
        <v>95</v>
      </c>
      <c r="H601">
        <v>39</v>
      </c>
      <c r="I601">
        <v>20</v>
      </c>
      <c r="J601">
        <v>10</v>
      </c>
      <c r="K601">
        <v>845</v>
      </c>
      <c r="L601">
        <v>50</v>
      </c>
      <c r="M601">
        <v>40</v>
      </c>
      <c r="N601">
        <v>70</v>
      </c>
      <c r="O601">
        <v>110</v>
      </c>
      <c r="P601">
        <v>6</v>
      </c>
      <c r="Q601" s="1">
        <v>40725</v>
      </c>
      <c r="R601" t="s">
        <v>28</v>
      </c>
      <c r="S601" t="s">
        <v>30</v>
      </c>
      <c r="T601" t="s">
        <v>31</v>
      </c>
    </row>
    <row r="602" spans="1:20" x14ac:dyDescent="0.25">
      <c r="A602">
        <v>314</v>
      </c>
      <c r="B602" t="s">
        <v>56</v>
      </c>
      <c r="C602" t="s">
        <v>50</v>
      </c>
      <c r="D602" t="s">
        <v>22</v>
      </c>
      <c r="E602">
        <v>40</v>
      </c>
      <c r="F602">
        <v>47</v>
      </c>
      <c r="G602">
        <v>84</v>
      </c>
      <c r="H602">
        <v>32</v>
      </c>
      <c r="I602">
        <v>20</v>
      </c>
      <c r="J602">
        <v>8</v>
      </c>
      <c r="K602">
        <v>837</v>
      </c>
      <c r="L602">
        <v>50</v>
      </c>
      <c r="M602">
        <v>30</v>
      </c>
      <c r="N602">
        <v>60</v>
      </c>
      <c r="O602">
        <v>90</v>
      </c>
      <c r="P602">
        <v>6</v>
      </c>
      <c r="Q602" s="1">
        <v>40787</v>
      </c>
      <c r="R602" t="s">
        <v>28</v>
      </c>
      <c r="S602" t="s">
        <v>30</v>
      </c>
      <c r="T602" t="s">
        <v>31</v>
      </c>
    </row>
    <row r="603" spans="1:20" x14ac:dyDescent="0.25">
      <c r="A603">
        <v>314</v>
      </c>
      <c r="B603" t="s">
        <v>56</v>
      </c>
      <c r="C603" t="s">
        <v>50</v>
      </c>
      <c r="D603" t="s">
        <v>22</v>
      </c>
      <c r="E603">
        <v>-6</v>
      </c>
      <c r="F603">
        <v>63</v>
      </c>
      <c r="G603">
        <v>107</v>
      </c>
      <c r="H603">
        <v>44</v>
      </c>
      <c r="I603">
        <v>69</v>
      </c>
      <c r="J603">
        <v>40</v>
      </c>
      <c r="K603">
        <v>261</v>
      </c>
      <c r="L603">
        <v>10</v>
      </c>
      <c r="M603">
        <v>30</v>
      </c>
      <c r="N603">
        <v>60</v>
      </c>
      <c r="O603">
        <v>90</v>
      </c>
      <c r="P603">
        <v>8</v>
      </c>
      <c r="Q603" s="1">
        <v>40269</v>
      </c>
      <c r="R603" t="s">
        <v>32</v>
      </c>
      <c r="S603" t="s">
        <v>39</v>
      </c>
      <c r="T603" t="s">
        <v>31</v>
      </c>
    </row>
    <row r="604" spans="1:20" x14ac:dyDescent="0.25">
      <c r="A604">
        <v>314</v>
      </c>
      <c r="B604" t="s">
        <v>56</v>
      </c>
      <c r="C604" t="s">
        <v>50</v>
      </c>
      <c r="D604" t="s">
        <v>22</v>
      </c>
      <c r="E604">
        <v>2</v>
      </c>
      <c r="F604">
        <v>88</v>
      </c>
      <c r="G604">
        <v>151</v>
      </c>
      <c r="H604">
        <v>63</v>
      </c>
      <c r="I604">
        <v>86</v>
      </c>
      <c r="J604">
        <v>57</v>
      </c>
      <c r="K604">
        <v>332</v>
      </c>
      <c r="L604">
        <v>20</v>
      </c>
      <c r="M604">
        <v>50</v>
      </c>
      <c r="N604">
        <v>80</v>
      </c>
      <c r="O604">
        <v>130</v>
      </c>
      <c r="P604">
        <v>8</v>
      </c>
      <c r="Q604" s="1">
        <v>40391</v>
      </c>
      <c r="R604" t="s">
        <v>32</v>
      </c>
      <c r="S604" t="s">
        <v>39</v>
      </c>
      <c r="T604" t="s">
        <v>31</v>
      </c>
    </row>
    <row r="605" spans="1:20" x14ac:dyDescent="0.25">
      <c r="A605">
        <v>314</v>
      </c>
      <c r="B605" t="s">
        <v>56</v>
      </c>
      <c r="C605" t="s">
        <v>50</v>
      </c>
      <c r="D605" t="s">
        <v>22</v>
      </c>
      <c r="E605">
        <v>-11</v>
      </c>
      <c r="F605">
        <v>61</v>
      </c>
      <c r="G605">
        <v>103</v>
      </c>
      <c r="H605">
        <v>43</v>
      </c>
      <c r="I605">
        <v>64</v>
      </c>
      <c r="J605">
        <v>39</v>
      </c>
      <c r="K605">
        <v>282</v>
      </c>
      <c r="L605">
        <v>10</v>
      </c>
      <c r="M605">
        <v>30</v>
      </c>
      <c r="N605">
        <v>60</v>
      </c>
      <c r="O605">
        <v>90</v>
      </c>
      <c r="P605">
        <v>8</v>
      </c>
      <c r="Q605" s="1">
        <v>40664</v>
      </c>
      <c r="R605" t="s">
        <v>32</v>
      </c>
      <c r="S605" t="s">
        <v>39</v>
      </c>
      <c r="T605" t="s">
        <v>31</v>
      </c>
    </row>
    <row r="606" spans="1:20" x14ac:dyDescent="0.25">
      <c r="A606">
        <v>314</v>
      </c>
      <c r="B606" t="s">
        <v>56</v>
      </c>
      <c r="C606" t="s">
        <v>50</v>
      </c>
      <c r="D606" t="s">
        <v>22</v>
      </c>
      <c r="E606">
        <v>-10</v>
      </c>
      <c r="F606">
        <v>62</v>
      </c>
      <c r="G606">
        <v>113</v>
      </c>
      <c r="H606">
        <v>44</v>
      </c>
      <c r="I606">
        <v>69</v>
      </c>
      <c r="J606">
        <v>40</v>
      </c>
      <c r="K606">
        <v>325</v>
      </c>
      <c r="L606">
        <v>10</v>
      </c>
      <c r="M606">
        <v>30</v>
      </c>
      <c r="N606">
        <v>60</v>
      </c>
      <c r="O606">
        <v>90</v>
      </c>
      <c r="P606">
        <v>8</v>
      </c>
      <c r="Q606" s="1">
        <v>40787</v>
      </c>
      <c r="R606" t="s">
        <v>32</v>
      </c>
      <c r="S606" t="s">
        <v>39</v>
      </c>
      <c r="T606" t="s">
        <v>31</v>
      </c>
    </row>
    <row r="607" spans="1:20" x14ac:dyDescent="0.25">
      <c r="A607">
        <v>314</v>
      </c>
      <c r="B607" t="s">
        <v>56</v>
      </c>
      <c r="C607" t="s">
        <v>50</v>
      </c>
      <c r="D607" t="s">
        <v>22</v>
      </c>
      <c r="E607">
        <v>-12</v>
      </c>
      <c r="F607">
        <v>62</v>
      </c>
      <c r="G607">
        <v>113</v>
      </c>
      <c r="H607">
        <v>44</v>
      </c>
      <c r="I607">
        <v>70</v>
      </c>
      <c r="J607">
        <v>40</v>
      </c>
      <c r="K607">
        <v>325</v>
      </c>
      <c r="L607">
        <v>0</v>
      </c>
      <c r="M607">
        <v>40</v>
      </c>
      <c r="N607">
        <v>50</v>
      </c>
      <c r="O607">
        <v>90</v>
      </c>
      <c r="P607">
        <v>8</v>
      </c>
      <c r="Q607" s="1">
        <v>40848</v>
      </c>
      <c r="R607" t="s">
        <v>32</v>
      </c>
      <c r="S607" t="s">
        <v>39</v>
      </c>
      <c r="T607" t="s">
        <v>31</v>
      </c>
    </row>
    <row r="608" spans="1:20" x14ac:dyDescent="0.25">
      <c r="A608">
        <v>314</v>
      </c>
      <c r="B608" t="s">
        <v>56</v>
      </c>
      <c r="C608" t="s">
        <v>50</v>
      </c>
      <c r="D608" t="s">
        <v>22</v>
      </c>
      <c r="E608">
        <v>-7</v>
      </c>
      <c r="F608">
        <v>69</v>
      </c>
      <c r="G608">
        <v>126</v>
      </c>
      <c r="H608">
        <v>49</v>
      </c>
      <c r="I608">
        <v>74</v>
      </c>
      <c r="J608">
        <v>44</v>
      </c>
      <c r="K608">
        <v>335</v>
      </c>
      <c r="L608">
        <v>0</v>
      </c>
      <c r="M608">
        <v>40</v>
      </c>
      <c r="N608">
        <v>60</v>
      </c>
      <c r="O608">
        <v>100</v>
      </c>
      <c r="P608">
        <v>8</v>
      </c>
      <c r="Q608" s="1">
        <v>40878</v>
      </c>
      <c r="R608" t="s">
        <v>32</v>
      </c>
      <c r="S608" t="s">
        <v>39</v>
      </c>
      <c r="T608" t="s">
        <v>31</v>
      </c>
    </row>
    <row r="609" spans="1:20" x14ac:dyDescent="0.25">
      <c r="A609">
        <v>314</v>
      </c>
      <c r="B609" t="s">
        <v>56</v>
      </c>
      <c r="C609" t="s">
        <v>50</v>
      </c>
      <c r="D609" t="s">
        <v>22</v>
      </c>
      <c r="E609">
        <v>-39</v>
      </c>
      <c r="F609">
        <v>11</v>
      </c>
      <c r="G609">
        <v>99</v>
      </c>
      <c r="H609">
        <v>88</v>
      </c>
      <c r="I609">
        <v>50</v>
      </c>
      <c r="J609">
        <v>27</v>
      </c>
      <c r="K609">
        <v>525</v>
      </c>
      <c r="L609">
        <v>-20</v>
      </c>
      <c r="M609">
        <v>70</v>
      </c>
      <c r="N609">
        <v>10</v>
      </c>
      <c r="O609">
        <v>80</v>
      </c>
      <c r="P609">
        <v>9</v>
      </c>
      <c r="Q609" s="1">
        <v>40179</v>
      </c>
      <c r="R609" t="s">
        <v>32</v>
      </c>
      <c r="S609" t="s">
        <v>33</v>
      </c>
      <c r="T609" t="s">
        <v>31</v>
      </c>
    </row>
    <row r="610" spans="1:20" x14ac:dyDescent="0.25">
      <c r="A610">
        <v>314</v>
      </c>
      <c r="B610" t="s">
        <v>56</v>
      </c>
      <c r="C610" t="s">
        <v>50</v>
      </c>
      <c r="D610" t="s">
        <v>22</v>
      </c>
      <c r="E610">
        <v>-61</v>
      </c>
      <c r="F610">
        <v>11</v>
      </c>
      <c r="G610">
        <v>111</v>
      </c>
      <c r="H610">
        <v>88</v>
      </c>
      <c r="I610">
        <v>52</v>
      </c>
      <c r="J610">
        <v>27</v>
      </c>
      <c r="K610">
        <v>525</v>
      </c>
      <c r="L610">
        <v>-20</v>
      </c>
      <c r="M610">
        <v>70</v>
      </c>
      <c r="N610">
        <v>10</v>
      </c>
      <c r="O610">
        <v>80</v>
      </c>
      <c r="P610">
        <v>9</v>
      </c>
      <c r="Q610" s="1">
        <v>40544</v>
      </c>
      <c r="R610" t="s">
        <v>32</v>
      </c>
      <c r="S610" t="s">
        <v>33</v>
      </c>
      <c r="T610" t="s">
        <v>31</v>
      </c>
    </row>
    <row r="611" spans="1:20" x14ac:dyDescent="0.25">
      <c r="A611">
        <v>314</v>
      </c>
      <c r="B611" t="s">
        <v>56</v>
      </c>
      <c r="C611" t="s">
        <v>50</v>
      </c>
      <c r="D611" t="s">
        <v>22</v>
      </c>
      <c r="E611">
        <v>-46</v>
      </c>
      <c r="F611">
        <v>25</v>
      </c>
      <c r="G611">
        <v>140</v>
      </c>
      <c r="H611">
        <v>116</v>
      </c>
      <c r="I611">
        <v>54</v>
      </c>
      <c r="J611">
        <v>35</v>
      </c>
      <c r="K611">
        <v>1142</v>
      </c>
      <c r="L611">
        <v>0</v>
      </c>
      <c r="M611">
        <v>90</v>
      </c>
      <c r="N611">
        <v>30</v>
      </c>
      <c r="O611">
        <v>120</v>
      </c>
      <c r="P611">
        <v>9</v>
      </c>
      <c r="Q611" s="1">
        <v>40695</v>
      </c>
      <c r="R611" t="s">
        <v>32</v>
      </c>
      <c r="S611" t="s">
        <v>33</v>
      </c>
      <c r="T611" t="s">
        <v>31</v>
      </c>
    </row>
    <row r="612" spans="1:20" x14ac:dyDescent="0.25">
      <c r="A612">
        <v>314</v>
      </c>
      <c r="B612" t="s">
        <v>56</v>
      </c>
      <c r="C612" t="s">
        <v>50</v>
      </c>
      <c r="D612" t="s">
        <v>22</v>
      </c>
      <c r="E612">
        <v>-13</v>
      </c>
      <c r="F612">
        <v>40</v>
      </c>
      <c r="G612">
        <v>130</v>
      </c>
      <c r="H612">
        <v>82</v>
      </c>
      <c r="I612">
        <v>49</v>
      </c>
      <c r="J612">
        <v>25</v>
      </c>
      <c r="K612">
        <v>1804</v>
      </c>
      <c r="L612">
        <v>0</v>
      </c>
      <c r="M612">
        <v>70</v>
      </c>
      <c r="N612">
        <v>40</v>
      </c>
      <c r="O612">
        <v>110</v>
      </c>
      <c r="P612">
        <v>9</v>
      </c>
      <c r="Q612" s="1">
        <v>40848</v>
      </c>
      <c r="R612" t="s">
        <v>32</v>
      </c>
      <c r="S612" t="s">
        <v>33</v>
      </c>
      <c r="T612" t="s">
        <v>31</v>
      </c>
    </row>
    <row r="613" spans="1:20" x14ac:dyDescent="0.25">
      <c r="A613">
        <v>314</v>
      </c>
      <c r="B613" t="s">
        <v>56</v>
      </c>
      <c r="C613" t="s">
        <v>50</v>
      </c>
      <c r="D613" t="s">
        <v>22</v>
      </c>
      <c r="E613">
        <v>9</v>
      </c>
      <c r="F613">
        <v>47</v>
      </c>
      <c r="G613">
        <v>82</v>
      </c>
      <c r="H613">
        <v>35</v>
      </c>
      <c r="I613">
        <v>38</v>
      </c>
      <c r="J613">
        <v>11</v>
      </c>
      <c r="K613">
        <v>196</v>
      </c>
      <c r="L613">
        <v>10</v>
      </c>
      <c r="M613">
        <v>30</v>
      </c>
      <c r="N613">
        <v>40</v>
      </c>
      <c r="O613">
        <v>70</v>
      </c>
      <c r="P613">
        <v>11</v>
      </c>
      <c r="Q613" s="1">
        <v>40179</v>
      </c>
      <c r="R613" t="s">
        <v>26</v>
      </c>
      <c r="S613" t="s">
        <v>35</v>
      </c>
      <c r="T613" t="s">
        <v>25</v>
      </c>
    </row>
    <row r="614" spans="1:20" x14ac:dyDescent="0.25">
      <c r="A614">
        <v>314</v>
      </c>
      <c r="B614" t="s">
        <v>56</v>
      </c>
      <c r="C614" t="s">
        <v>50</v>
      </c>
      <c r="D614" t="s">
        <v>22</v>
      </c>
      <c r="E614">
        <v>14</v>
      </c>
      <c r="F614">
        <v>53</v>
      </c>
      <c r="G614">
        <v>92</v>
      </c>
      <c r="H614">
        <v>39</v>
      </c>
      <c r="I614">
        <v>39</v>
      </c>
      <c r="J614">
        <v>12</v>
      </c>
      <c r="K614">
        <v>212</v>
      </c>
      <c r="L614">
        <v>20</v>
      </c>
      <c r="M614">
        <v>30</v>
      </c>
      <c r="N614">
        <v>50</v>
      </c>
      <c r="O614">
        <v>80</v>
      </c>
      <c r="P614">
        <v>11</v>
      </c>
      <c r="Q614" s="1">
        <v>40299</v>
      </c>
      <c r="R614" t="s">
        <v>26</v>
      </c>
      <c r="S614" t="s">
        <v>35</v>
      </c>
      <c r="T614" t="s">
        <v>25</v>
      </c>
    </row>
    <row r="615" spans="1:20" x14ac:dyDescent="0.25">
      <c r="A615">
        <v>314</v>
      </c>
      <c r="B615" t="s">
        <v>56</v>
      </c>
      <c r="C615" t="s">
        <v>50</v>
      </c>
      <c r="D615" t="s">
        <v>22</v>
      </c>
      <c r="E615">
        <v>13</v>
      </c>
      <c r="F615">
        <v>52</v>
      </c>
      <c r="G615">
        <v>91</v>
      </c>
      <c r="H615">
        <v>39</v>
      </c>
      <c r="I615">
        <v>39</v>
      </c>
      <c r="J615">
        <v>12</v>
      </c>
      <c r="K615">
        <v>248</v>
      </c>
      <c r="L615">
        <v>20</v>
      </c>
      <c r="M615">
        <v>30</v>
      </c>
      <c r="N615">
        <v>50</v>
      </c>
      <c r="O615">
        <v>80</v>
      </c>
      <c r="P615">
        <v>11</v>
      </c>
      <c r="Q615" s="1">
        <v>40422</v>
      </c>
      <c r="R615" t="s">
        <v>26</v>
      </c>
      <c r="S615" t="s">
        <v>35</v>
      </c>
      <c r="T615" t="s">
        <v>25</v>
      </c>
    </row>
    <row r="616" spans="1:20" x14ac:dyDescent="0.25">
      <c r="A616">
        <v>314</v>
      </c>
      <c r="B616" t="s">
        <v>56</v>
      </c>
      <c r="C616" t="s">
        <v>50</v>
      </c>
      <c r="D616" t="s">
        <v>22</v>
      </c>
      <c r="E616">
        <v>16</v>
      </c>
      <c r="F616">
        <v>49</v>
      </c>
      <c r="G616">
        <v>91</v>
      </c>
      <c r="H616">
        <v>36</v>
      </c>
      <c r="I616">
        <v>38</v>
      </c>
      <c r="J616">
        <v>11</v>
      </c>
      <c r="K616">
        <v>187</v>
      </c>
      <c r="L616">
        <v>10</v>
      </c>
      <c r="M616">
        <v>30</v>
      </c>
      <c r="N616">
        <v>40</v>
      </c>
      <c r="O616">
        <v>70</v>
      </c>
      <c r="P616">
        <v>11</v>
      </c>
      <c r="Q616" s="1">
        <v>40603</v>
      </c>
      <c r="R616" t="s">
        <v>26</v>
      </c>
      <c r="S616" t="s">
        <v>35</v>
      </c>
      <c r="T616" t="s">
        <v>25</v>
      </c>
    </row>
    <row r="617" spans="1:20" x14ac:dyDescent="0.25">
      <c r="A617">
        <v>314</v>
      </c>
      <c r="B617" t="s">
        <v>56</v>
      </c>
      <c r="C617" t="s">
        <v>50</v>
      </c>
      <c r="D617" t="s">
        <v>22</v>
      </c>
      <c r="E617">
        <v>23</v>
      </c>
      <c r="F617">
        <v>59</v>
      </c>
      <c r="G617">
        <v>102</v>
      </c>
      <c r="H617">
        <v>44</v>
      </c>
      <c r="I617">
        <v>39</v>
      </c>
      <c r="J617">
        <v>14</v>
      </c>
      <c r="K617">
        <v>258</v>
      </c>
      <c r="L617">
        <v>30</v>
      </c>
      <c r="M617">
        <v>30</v>
      </c>
      <c r="N617">
        <v>60</v>
      </c>
      <c r="O617">
        <v>90</v>
      </c>
      <c r="P617">
        <v>11</v>
      </c>
      <c r="Q617" s="1">
        <v>40725</v>
      </c>
      <c r="R617" t="s">
        <v>26</v>
      </c>
      <c r="S617" t="s">
        <v>35</v>
      </c>
      <c r="T617" t="s">
        <v>25</v>
      </c>
    </row>
    <row r="618" spans="1:20" x14ac:dyDescent="0.25">
      <c r="A618">
        <v>314</v>
      </c>
      <c r="B618" t="s">
        <v>56</v>
      </c>
      <c r="C618" t="s">
        <v>50</v>
      </c>
      <c r="D618" t="s">
        <v>22</v>
      </c>
      <c r="E618">
        <v>19</v>
      </c>
      <c r="F618">
        <v>53</v>
      </c>
      <c r="G618">
        <v>98</v>
      </c>
      <c r="H618">
        <v>39</v>
      </c>
      <c r="I618">
        <v>40</v>
      </c>
      <c r="J618">
        <v>12</v>
      </c>
      <c r="K618">
        <v>244</v>
      </c>
      <c r="L618">
        <v>30</v>
      </c>
      <c r="M618">
        <v>20</v>
      </c>
      <c r="N618">
        <v>40</v>
      </c>
      <c r="O618">
        <v>60</v>
      </c>
      <c r="P618">
        <v>11</v>
      </c>
      <c r="Q618" s="1">
        <v>40817</v>
      </c>
      <c r="R618" t="s">
        <v>26</v>
      </c>
      <c r="S618" t="s">
        <v>35</v>
      </c>
      <c r="T618" t="s">
        <v>25</v>
      </c>
    </row>
    <row r="619" spans="1:20" x14ac:dyDescent="0.25">
      <c r="A619">
        <v>314</v>
      </c>
      <c r="B619" t="s">
        <v>56</v>
      </c>
      <c r="C619" t="s">
        <v>50</v>
      </c>
      <c r="D619" t="s">
        <v>22</v>
      </c>
      <c r="E619">
        <v>16</v>
      </c>
      <c r="F619">
        <v>51</v>
      </c>
      <c r="G619">
        <v>95</v>
      </c>
      <c r="H619">
        <v>38</v>
      </c>
      <c r="I619">
        <v>40</v>
      </c>
      <c r="J619">
        <v>12</v>
      </c>
      <c r="K619">
        <v>256</v>
      </c>
      <c r="L619">
        <v>10</v>
      </c>
      <c r="M619">
        <v>30</v>
      </c>
      <c r="N619">
        <v>40</v>
      </c>
      <c r="O619">
        <v>70</v>
      </c>
      <c r="P619">
        <v>11</v>
      </c>
      <c r="Q619" s="1">
        <v>40878</v>
      </c>
      <c r="R619" t="s">
        <v>26</v>
      </c>
      <c r="S619" t="s">
        <v>35</v>
      </c>
      <c r="T619" t="s">
        <v>25</v>
      </c>
    </row>
    <row r="620" spans="1:20" x14ac:dyDescent="0.25">
      <c r="A620">
        <v>314</v>
      </c>
      <c r="B620" t="s">
        <v>56</v>
      </c>
      <c r="C620" t="s">
        <v>50</v>
      </c>
      <c r="D620" t="s">
        <v>22</v>
      </c>
      <c r="E620">
        <v>-7</v>
      </c>
      <c r="F620">
        <v>38</v>
      </c>
      <c r="G620">
        <v>68</v>
      </c>
      <c r="H620">
        <v>30</v>
      </c>
      <c r="I620">
        <v>45</v>
      </c>
      <c r="J620">
        <v>11</v>
      </c>
      <c r="K620">
        <v>165</v>
      </c>
      <c r="L620">
        <v>-10</v>
      </c>
      <c r="M620">
        <v>20</v>
      </c>
      <c r="N620">
        <v>30</v>
      </c>
      <c r="O620">
        <v>50</v>
      </c>
      <c r="P620">
        <v>12</v>
      </c>
      <c r="Q620" s="1">
        <v>40210</v>
      </c>
      <c r="R620" t="s">
        <v>26</v>
      </c>
      <c r="S620" t="s">
        <v>40</v>
      </c>
      <c r="T620" t="s">
        <v>25</v>
      </c>
    </row>
    <row r="621" spans="1:20" x14ac:dyDescent="0.25">
      <c r="A621">
        <v>314</v>
      </c>
      <c r="B621" t="s">
        <v>56</v>
      </c>
      <c r="C621" t="s">
        <v>50</v>
      </c>
      <c r="D621" t="s">
        <v>22</v>
      </c>
      <c r="E621">
        <v>-9</v>
      </c>
      <c r="F621">
        <v>36</v>
      </c>
      <c r="G621">
        <v>65</v>
      </c>
      <c r="H621">
        <v>29</v>
      </c>
      <c r="I621">
        <v>45</v>
      </c>
      <c r="J621">
        <v>11</v>
      </c>
      <c r="K621">
        <v>169</v>
      </c>
      <c r="L621">
        <v>-10</v>
      </c>
      <c r="M621">
        <v>20</v>
      </c>
      <c r="N621">
        <v>30</v>
      </c>
      <c r="O621">
        <v>50</v>
      </c>
      <c r="P621">
        <v>12</v>
      </c>
      <c r="Q621" s="1">
        <v>40269</v>
      </c>
      <c r="R621" t="s">
        <v>26</v>
      </c>
      <c r="S621" t="s">
        <v>40</v>
      </c>
      <c r="T621" t="s">
        <v>25</v>
      </c>
    </row>
    <row r="622" spans="1:20" x14ac:dyDescent="0.25">
      <c r="A622">
        <v>314</v>
      </c>
      <c r="B622" t="s">
        <v>56</v>
      </c>
      <c r="C622" t="s">
        <v>50</v>
      </c>
      <c r="D622" t="s">
        <v>22</v>
      </c>
      <c r="E622">
        <v>-4</v>
      </c>
      <c r="F622">
        <v>42</v>
      </c>
      <c r="G622">
        <v>76</v>
      </c>
      <c r="H622">
        <v>34</v>
      </c>
      <c r="I622">
        <v>46</v>
      </c>
      <c r="J622">
        <v>12</v>
      </c>
      <c r="K622">
        <v>182</v>
      </c>
      <c r="L622">
        <v>0</v>
      </c>
      <c r="M622">
        <v>20</v>
      </c>
      <c r="N622">
        <v>40</v>
      </c>
      <c r="O622">
        <v>60</v>
      </c>
      <c r="P622">
        <v>12</v>
      </c>
      <c r="Q622" s="1">
        <v>40299</v>
      </c>
      <c r="R622" t="s">
        <v>26</v>
      </c>
      <c r="S622" t="s">
        <v>40</v>
      </c>
      <c r="T622" t="s">
        <v>25</v>
      </c>
    </row>
    <row r="623" spans="1:20" x14ac:dyDescent="0.25">
      <c r="A623">
        <v>314</v>
      </c>
      <c r="B623" t="s">
        <v>56</v>
      </c>
      <c r="C623" t="s">
        <v>50</v>
      </c>
      <c r="D623" t="s">
        <v>22</v>
      </c>
      <c r="E623">
        <v>-12</v>
      </c>
      <c r="F623">
        <v>30</v>
      </c>
      <c r="G623">
        <v>54</v>
      </c>
      <c r="H623">
        <v>24</v>
      </c>
      <c r="I623">
        <v>42</v>
      </c>
      <c r="J623">
        <v>9</v>
      </c>
      <c r="K623">
        <v>212</v>
      </c>
      <c r="L623">
        <v>-10</v>
      </c>
      <c r="M623">
        <v>20</v>
      </c>
      <c r="N623">
        <v>20</v>
      </c>
      <c r="O623">
        <v>40</v>
      </c>
      <c r="P623">
        <v>12</v>
      </c>
      <c r="Q623" s="1">
        <v>40422</v>
      </c>
      <c r="R623" t="s">
        <v>26</v>
      </c>
      <c r="S623" t="s">
        <v>40</v>
      </c>
      <c r="T623" t="s">
        <v>25</v>
      </c>
    </row>
    <row r="624" spans="1:20" x14ac:dyDescent="0.25">
      <c r="A624">
        <v>314</v>
      </c>
      <c r="B624" t="s">
        <v>56</v>
      </c>
      <c r="C624" t="s">
        <v>50</v>
      </c>
      <c r="D624" t="s">
        <v>22</v>
      </c>
      <c r="E624">
        <v>-12</v>
      </c>
      <c r="F624">
        <v>36</v>
      </c>
      <c r="G624">
        <v>64</v>
      </c>
      <c r="H624">
        <v>29</v>
      </c>
      <c r="I624">
        <v>42</v>
      </c>
      <c r="J624">
        <v>11</v>
      </c>
      <c r="K624">
        <v>215</v>
      </c>
      <c r="L624">
        <v>-10</v>
      </c>
      <c r="M624">
        <v>20</v>
      </c>
      <c r="N624">
        <v>30</v>
      </c>
      <c r="O624">
        <v>50</v>
      </c>
      <c r="P624">
        <v>12</v>
      </c>
      <c r="Q624" s="1">
        <v>40756</v>
      </c>
      <c r="R624" t="s">
        <v>26</v>
      </c>
      <c r="S624" t="s">
        <v>40</v>
      </c>
      <c r="T624" t="s">
        <v>25</v>
      </c>
    </row>
    <row r="625" spans="1:20" x14ac:dyDescent="0.25">
      <c r="A625">
        <v>315</v>
      </c>
      <c r="B625" t="s">
        <v>47</v>
      </c>
      <c r="C625" t="s">
        <v>21</v>
      </c>
      <c r="D625" t="s">
        <v>43</v>
      </c>
      <c r="E625">
        <v>247</v>
      </c>
      <c r="F625">
        <v>390</v>
      </c>
      <c r="G625">
        <v>650</v>
      </c>
      <c r="H625">
        <v>260</v>
      </c>
      <c r="I625">
        <v>143</v>
      </c>
      <c r="J625">
        <v>91</v>
      </c>
      <c r="K625">
        <v>2548</v>
      </c>
      <c r="L625">
        <v>230</v>
      </c>
      <c r="M625">
        <v>210</v>
      </c>
      <c r="N625">
        <v>330</v>
      </c>
      <c r="O625">
        <v>540</v>
      </c>
      <c r="P625">
        <v>2</v>
      </c>
      <c r="Q625" s="1">
        <v>40452</v>
      </c>
      <c r="R625" t="s">
        <v>23</v>
      </c>
      <c r="S625" t="s">
        <v>24</v>
      </c>
      <c r="T625" t="s">
        <v>25</v>
      </c>
    </row>
    <row r="626" spans="1:20" x14ac:dyDescent="0.25">
      <c r="A626">
        <v>315</v>
      </c>
      <c r="B626" t="s">
        <v>47</v>
      </c>
      <c r="C626" t="s">
        <v>21</v>
      </c>
      <c r="D626" t="s">
        <v>43</v>
      </c>
      <c r="E626">
        <v>402</v>
      </c>
      <c r="F626">
        <v>420</v>
      </c>
      <c r="G626">
        <v>745</v>
      </c>
      <c r="H626">
        <v>279</v>
      </c>
      <c r="I626">
        <v>149</v>
      </c>
      <c r="J626">
        <v>97</v>
      </c>
      <c r="K626">
        <v>2642</v>
      </c>
      <c r="L626">
        <v>250</v>
      </c>
      <c r="M626">
        <v>250</v>
      </c>
      <c r="N626">
        <v>370</v>
      </c>
      <c r="O626">
        <v>620</v>
      </c>
      <c r="P626">
        <v>2</v>
      </c>
      <c r="Q626" s="1">
        <v>40878</v>
      </c>
      <c r="R626" t="s">
        <v>23</v>
      </c>
      <c r="S626" t="s">
        <v>24</v>
      </c>
      <c r="T626" t="s">
        <v>25</v>
      </c>
    </row>
    <row r="627" spans="1:20" x14ac:dyDescent="0.25">
      <c r="A627">
        <v>315</v>
      </c>
      <c r="B627" t="s">
        <v>47</v>
      </c>
      <c r="C627" t="s">
        <v>21</v>
      </c>
      <c r="D627" t="s">
        <v>43</v>
      </c>
      <c r="E627">
        <v>98</v>
      </c>
      <c r="F627">
        <v>136</v>
      </c>
      <c r="G627">
        <v>230</v>
      </c>
      <c r="H627">
        <v>94</v>
      </c>
      <c r="I627">
        <v>38</v>
      </c>
      <c r="J627">
        <v>26</v>
      </c>
      <c r="K627">
        <v>608</v>
      </c>
      <c r="L627">
        <v>120</v>
      </c>
      <c r="M627">
        <v>90</v>
      </c>
      <c r="N627">
        <v>150</v>
      </c>
      <c r="O627">
        <v>240</v>
      </c>
      <c r="P627">
        <v>13</v>
      </c>
      <c r="Q627" s="1">
        <v>40360</v>
      </c>
      <c r="R627" t="s">
        <v>26</v>
      </c>
      <c r="S627" t="s">
        <v>27</v>
      </c>
      <c r="T627" t="s">
        <v>25</v>
      </c>
    </row>
    <row r="628" spans="1:20" x14ac:dyDescent="0.25">
      <c r="A628">
        <v>315</v>
      </c>
      <c r="B628" t="s">
        <v>47</v>
      </c>
      <c r="C628" t="s">
        <v>21</v>
      </c>
      <c r="D628" t="s">
        <v>43</v>
      </c>
      <c r="E628">
        <v>-172</v>
      </c>
      <c r="F628">
        <v>-44</v>
      </c>
      <c r="G628">
        <v>61</v>
      </c>
      <c r="H628">
        <v>105</v>
      </c>
      <c r="I628">
        <v>128</v>
      </c>
      <c r="J628">
        <v>95</v>
      </c>
      <c r="K628">
        <v>725</v>
      </c>
      <c r="L628">
        <v>-170</v>
      </c>
      <c r="M628">
        <v>100</v>
      </c>
      <c r="N628">
        <v>-50</v>
      </c>
      <c r="O628">
        <v>50</v>
      </c>
      <c r="P628">
        <v>5</v>
      </c>
      <c r="Q628" s="1">
        <v>40179</v>
      </c>
      <c r="R628" t="s">
        <v>28</v>
      </c>
      <c r="S628" t="s">
        <v>29</v>
      </c>
      <c r="T628" t="s">
        <v>25</v>
      </c>
    </row>
    <row r="629" spans="1:20" x14ac:dyDescent="0.25">
      <c r="A629">
        <v>315</v>
      </c>
      <c r="B629" t="s">
        <v>47</v>
      </c>
      <c r="C629" t="s">
        <v>21</v>
      </c>
      <c r="D629" t="s">
        <v>43</v>
      </c>
      <c r="E629">
        <v>252</v>
      </c>
      <c r="F629">
        <v>386</v>
      </c>
      <c r="G629">
        <v>651</v>
      </c>
      <c r="H629">
        <v>265</v>
      </c>
      <c r="I629">
        <v>134</v>
      </c>
      <c r="J629">
        <v>100</v>
      </c>
      <c r="K629">
        <v>1613</v>
      </c>
      <c r="L629">
        <v>200</v>
      </c>
      <c r="M629">
        <v>200</v>
      </c>
      <c r="N629">
        <v>300</v>
      </c>
      <c r="O629">
        <v>500</v>
      </c>
      <c r="P629">
        <v>9</v>
      </c>
      <c r="Q629" s="1">
        <v>40299</v>
      </c>
      <c r="R629" t="s">
        <v>32</v>
      </c>
      <c r="S629" t="s">
        <v>33</v>
      </c>
      <c r="T629" t="s">
        <v>31</v>
      </c>
    </row>
    <row r="630" spans="1:20" x14ac:dyDescent="0.25">
      <c r="A630">
        <v>315</v>
      </c>
      <c r="B630" t="s">
        <v>47</v>
      </c>
      <c r="C630" t="s">
        <v>21</v>
      </c>
      <c r="D630" t="s">
        <v>43</v>
      </c>
      <c r="E630">
        <v>363</v>
      </c>
      <c r="F630">
        <v>398</v>
      </c>
      <c r="G630">
        <v>663</v>
      </c>
      <c r="H630">
        <v>271</v>
      </c>
      <c r="I630">
        <v>126</v>
      </c>
      <c r="J630">
        <v>102</v>
      </c>
      <c r="K630">
        <v>1727</v>
      </c>
      <c r="L630">
        <v>220</v>
      </c>
      <c r="M630">
        <v>200</v>
      </c>
      <c r="N630">
        <v>320</v>
      </c>
      <c r="O630">
        <v>520</v>
      </c>
      <c r="P630">
        <v>9</v>
      </c>
      <c r="Q630" s="1">
        <v>40695</v>
      </c>
      <c r="R630" t="s">
        <v>32</v>
      </c>
      <c r="S630" t="s">
        <v>33</v>
      </c>
      <c r="T630" t="s">
        <v>31</v>
      </c>
    </row>
    <row r="631" spans="1:20" x14ac:dyDescent="0.25">
      <c r="A631">
        <v>315</v>
      </c>
      <c r="B631" t="s">
        <v>47</v>
      </c>
      <c r="C631" t="s">
        <v>21</v>
      </c>
      <c r="D631" t="s">
        <v>43</v>
      </c>
      <c r="E631">
        <v>-131</v>
      </c>
      <c r="F631">
        <v>-37</v>
      </c>
      <c r="G631">
        <v>198</v>
      </c>
      <c r="H631">
        <v>235</v>
      </c>
      <c r="I631">
        <v>94</v>
      </c>
      <c r="J631">
        <v>72</v>
      </c>
      <c r="K631">
        <v>2169</v>
      </c>
      <c r="L631">
        <v>-90</v>
      </c>
      <c r="M631">
        <v>170</v>
      </c>
      <c r="N631">
        <v>-20</v>
      </c>
      <c r="O631">
        <v>150</v>
      </c>
      <c r="P631">
        <v>10</v>
      </c>
      <c r="Q631" s="1">
        <v>40299</v>
      </c>
      <c r="R631" t="s">
        <v>32</v>
      </c>
      <c r="S631" t="s">
        <v>34</v>
      </c>
      <c r="T631" t="s">
        <v>31</v>
      </c>
    </row>
    <row r="632" spans="1:20" x14ac:dyDescent="0.25">
      <c r="A632">
        <v>315</v>
      </c>
      <c r="B632" t="s">
        <v>47</v>
      </c>
      <c r="C632" t="s">
        <v>21</v>
      </c>
      <c r="D632" t="s">
        <v>43</v>
      </c>
      <c r="E632">
        <v>-170</v>
      </c>
      <c r="F632">
        <v>-75</v>
      </c>
      <c r="G632">
        <v>164</v>
      </c>
      <c r="H632">
        <v>239</v>
      </c>
      <c r="I632">
        <v>95</v>
      </c>
      <c r="J632">
        <v>74</v>
      </c>
      <c r="K632">
        <v>4360</v>
      </c>
      <c r="L632">
        <v>-100</v>
      </c>
      <c r="M632">
        <v>130</v>
      </c>
      <c r="N632">
        <v>-50</v>
      </c>
      <c r="O632">
        <v>80</v>
      </c>
      <c r="P632">
        <v>10</v>
      </c>
      <c r="Q632" s="1">
        <v>40452</v>
      </c>
      <c r="R632" t="s">
        <v>32</v>
      </c>
      <c r="S632" t="s">
        <v>34</v>
      </c>
      <c r="T632" t="s">
        <v>31</v>
      </c>
    </row>
    <row r="633" spans="1:20" x14ac:dyDescent="0.25">
      <c r="A633">
        <v>315</v>
      </c>
      <c r="B633" t="s">
        <v>47</v>
      </c>
      <c r="C633" t="s">
        <v>21</v>
      </c>
      <c r="D633" t="s">
        <v>43</v>
      </c>
      <c r="E633">
        <v>156</v>
      </c>
      <c r="F633">
        <v>145</v>
      </c>
      <c r="G633">
        <v>261</v>
      </c>
      <c r="H633">
        <v>100</v>
      </c>
      <c r="I633">
        <v>40</v>
      </c>
      <c r="J633">
        <v>28</v>
      </c>
      <c r="K633">
        <v>822</v>
      </c>
      <c r="L633">
        <v>130</v>
      </c>
      <c r="M633">
        <v>100</v>
      </c>
      <c r="N633">
        <v>160</v>
      </c>
      <c r="O633">
        <v>260</v>
      </c>
      <c r="P633">
        <v>11</v>
      </c>
      <c r="Q633" s="1">
        <v>40634</v>
      </c>
      <c r="R633" t="s">
        <v>26</v>
      </c>
      <c r="S633" t="s">
        <v>35</v>
      </c>
      <c r="T633" t="s">
        <v>25</v>
      </c>
    </row>
    <row r="634" spans="1:20" x14ac:dyDescent="0.25">
      <c r="A634">
        <v>315</v>
      </c>
      <c r="B634" t="s">
        <v>47</v>
      </c>
      <c r="C634" t="s">
        <v>21</v>
      </c>
      <c r="D634" t="s">
        <v>43</v>
      </c>
      <c r="E634">
        <v>91</v>
      </c>
      <c r="F634">
        <v>126</v>
      </c>
      <c r="G634">
        <v>213</v>
      </c>
      <c r="H634">
        <v>87</v>
      </c>
      <c r="I634">
        <v>35</v>
      </c>
      <c r="J634">
        <v>24</v>
      </c>
      <c r="K634">
        <v>756</v>
      </c>
      <c r="L634">
        <v>110</v>
      </c>
      <c r="M634">
        <v>90</v>
      </c>
      <c r="N634">
        <v>140</v>
      </c>
      <c r="O634">
        <v>230</v>
      </c>
      <c r="P634">
        <v>12</v>
      </c>
      <c r="Q634" s="1">
        <v>40238</v>
      </c>
      <c r="R634" t="s">
        <v>26</v>
      </c>
      <c r="S634" t="s">
        <v>40</v>
      </c>
      <c r="T634" t="s">
        <v>25</v>
      </c>
    </row>
    <row r="635" spans="1:20" x14ac:dyDescent="0.25">
      <c r="A635">
        <v>315</v>
      </c>
      <c r="B635" t="s">
        <v>47</v>
      </c>
      <c r="C635" t="s">
        <v>21</v>
      </c>
      <c r="D635" t="s">
        <v>43</v>
      </c>
      <c r="E635">
        <v>127</v>
      </c>
      <c r="F635">
        <v>172</v>
      </c>
      <c r="G635">
        <v>290</v>
      </c>
      <c r="H635">
        <v>118</v>
      </c>
      <c r="I635">
        <v>45</v>
      </c>
      <c r="J635">
        <v>33</v>
      </c>
      <c r="K635">
        <v>930</v>
      </c>
      <c r="L635">
        <v>130</v>
      </c>
      <c r="M635">
        <v>120</v>
      </c>
      <c r="N635">
        <v>170</v>
      </c>
      <c r="O635">
        <v>290</v>
      </c>
      <c r="P635">
        <v>12</v>
      </c>
      <c r="Q635" s="1">
        <v>40483</v>
      </c>
      <c r="R635" t="s">
        <v>26</v>
      </c>
      <c r="S635" t="s">
        <v>40</v>
      </c>
      <c r="T635" t="s">
        <v>25</v>
      </c>
    </row>
    <row r="636" spans="1:20" x14ac:dyDescent="0.25">
      <c r="A636">
        <v>318</v>
      </c>
      <c r="B636" t="s">
        <v>52</v>
      </c>
      <c r="C636" t="s">
        <v>46</v>
      </c>
      <c r="D636" t="s">
        <v>22</v>
      </c>
      <c r="E636">
        <v>36</v>
      </c>
      <c r="F636">
        <v>59</v>
      </c>
      <c r="G636">
        <v>99</v>
      </c>
      <c r="H636">
        <v>40</v>
      </c>
      <c r="I636">
        <v>23</v>
      </c>
      <c r="J636">
        <v>11</v>
      </c>
      <c r="K636">
        <v>793</v>
      </c>
      <c r="L636">
        <v>50</v>
      </c>
      <c r="M636">
        <v>50</v>
      </c>
      <c r="N636">
        <v>70</v>
      </c>
      <c r="O636">
        <v>120</v>
      </c>
      <c r="P636">
        <v>2</v>
      </c>
      <c r="Q636" s="1">
        <v>40299</v>
      </c>
      <c r="R636" t="s">
        <v>23</v>
      </c>
      <c r="S636" t="s">
        <v>24</v>
      </c>
      <c r="T636" t="s">
        <v>25</v>
      </c>
    </row>
    <row r="637" spans="1:20" x14ac:dyDescent="0.25">
      <c r="A637">
        <v>318</v>
      </c>
      <c r="B637" t="s">
        <v>52</v>
      </c>
      <c r="C637" t="s">
        <v>46</v>
      </c>
      <c r="D637" t="s">
        <v>22</v>
      </c>
      <c r="E637">
        <v>36</v>
      </c>
      <c r="F637">
        <v>59</v>
      </c>
      <c r="G637">
        <v>99</v>
      </c>
      <c r="H637">
        <v>40</v>
      </c>
      <c r="I637">
        <v>23</v>
      </c>
      <c r="J637">
        <v>11</v>
      </c>
      <c r="K637">
        <v>843</v>
      </c>
      <c r="L637">
        <v>50</v>
      </c>
      <c r="M637">
        <v>50</v>
      </c>
      <c r="N637">
        <v>70</v>
      </c>
      <c r="O637">
        <v>120</v>
      </c>
      <c r="P637">
        <v>2</v>
      </c>
      <c r="Q637" s="1">
        <v>40360</v>
      </c>
      <c r="R637" t="s">
        <v>23</v>
      </c>
      <c r="S637" t="s">
        <v>24</v>
      </c>
      <c r="T637" t="s">
        <v>25</v>
      </c>
    </row>
    <row r="638" spans="1:20" x14ac:dyDescent="0.25">
      <c r="A638">
        <v>318</v>
      </c>
      <c r="B638" t="s">
        <v>52</v>
      </c>
      <c r="C638" t="s">
        <v>46</v>
      </c>
      <c r="D638" t="s">
        <v>22</v>
      </c>
      <c r="E638">
        <v>46</v>
      </c>
      <c r="F638">
        <v>71</v>
      </c>
      <c r="G638">
        <v>119</v>
      </c>
      <c r="H638">
        <v>48</v>
      </c>
      <c r="I638">
        <v>25</v>
      </c>
      <c r="J638">
        <v>13</v>
      </c>
      <c r="K638">
        <v>834</v>
      </c>
      <c r="L638">
        <v>60</v>
      </c>
      <c r="M638">
        <v>60</v>
      </c>
      <c r="N638">
        <v>80</v>
      </c>
      <c r="O638">
        <v>140</v>
      </c>
      <c r="P638">
        <v>2</v>
      </c>
      <c r="Q638" s="1">
        <v>40422</v>
      </c>
      <c r="R638" t="s">
        <v>23</v>
      </c>
      <c r="S638" t="s">
        <v>24</v>
      </c>
      <c r="T638" t="s">
        <v>25</v>
      </c>
    </row>
    <row r="639" spans="1:20" x14ac:dyDescent="0.25">
      <c r="A639">
        <v>318</v>
      </c>
      <c r="B639" t="s">
        <v>52</v>
      </c>
      <c r="C639" t="s">
        <v>46</v>
      </c>
      <c r="D639" t="s">
        <v>22</v>
      </c>
      <c r="E639">
        <v>46</v>
      </c>
      <c r="F639">
        <v>71</v>
      </c>
      <c r="G639">
        <v>120</v>
      </c>
      <c r="H639">
        <v>49</v>
      </c>
      <c r="I639">
        <v>25</v>
      </c>
      <c r="J639">
        <v>13</v>
      </c>
      <c r="K639">
        <v>845</v>
      </c>
      <c r="L639">
        <v>70</v>
      </c>
      <c r="M639">
        <v>50</v>
      </c>
      <c r="N639">
        <v>90</v>
      </c>
      <c r="O639">
        <v>140</v>
      </c>
      <c r="P639">
        <v>2</v>
      </c>
      <c r="Q639" s="1">
        <v>40513</v>
      </c>
      <c r="R639" t="s">
        <v>23</v>
      </c>
      <c r="S639" t="s">
        <v>24</v>
      </c>
      <c r="T639" t="s">
        <v>25</v>
      </c>
    </row>
    <row r="640" spans="1:20" x14ac:dyDescent="0.25">
      <c r="A640">
        <v>318</v>
      </c>
      <c r="B640" t="s">
        <v>52</v>
      </c>
      <c r="C640" t="s">
        <v>46</v>
      </c>
      <c r="D640" t="s">
        <v>22</v>
      </c>
      <c r="E640">
        <v>50</v>
      </c>
      <c r="F640">
        <v>59</v>
      </c>
      <c r="G640">
        <v>98</v>
      </c>
      <c r="H640">
        <v>40</v>
      </c>
      <c r="I640">
        <v>21</v>
      </c>
      <c r="J640">
        <v>11</v>
      </c>
      <c r="K640">
        <v>793</v>
      </c>
      <c r="L640">
        <v>50</v>
      </c>
      <c r="M640">
        <v>50</v>
      </c>
      <c r="N640">
        <v>70</v>
      </c>
      <c r="O640">
        <v>120</v>
      </c>
      <c r="P640">
        <v>2</v>
      </c>
      <c r="Q640" s="1">
        <v>40664</v>
      </c>
      <c r="R640" t="s">
        <v>23</v>
      </c>
      <c r="S640" t="s">
        <v>24</v>
      </c>
      <c r="T640" t="s">
        <v>25</v>
      </c>
    </row>
    <row r="641" spans="1:20" x14ac:dyDescent="0.25">
      <c r="A641">
        <v>318</v>
      </c>
      <c r="B641" t="s">
        <v>52</v>
      </c>
      <c r="C641" t="s">
        <v>46</v>
      </c>
      <c r="D641" t="s">
        <v>22</v>
      </c>
      <c r="E641">
        <v>68</v>
      </c>
      <c r="F641">
        <v>71</v>
      </c>
      <c r="G641">
        <v>127</v>
      </c>
      <c r="H641">
        <v>48</v>
      </c>
      <c r="I641">
        <v>25</v>
      </c>
      <c r="J641">
        <v>13</v>
      </c>
      <c r="K641">
        <v>834</v>
      </c>
      <c r="L641">
        <v>60</v>
      </c>
      <c r="M641">
        <v>60</v>
      </c>
      <c r="N641">
        <v>80</v>
      </c>
      <c r="O641">
        <v>140</v>
      </c>
      <c r="P641">
        <v>2</v>
      </c>
      <c r="Q641" s="1">
        <v>40787</v>
      </c>
      <c r="R641" t="s">
        <v>23</v>
      </c>
      <c r="S641" t="s">
        <v>24</v>
      </c>
      <c r="T641" t="s">
        <v>25</v>
      </c>
    </row>
    <row r="642" spans="1:20" x14ac:dyDescent="0.25">
      <c r="A642">
        <v>318</v>
      </c>
      <c r="B642" t="s">
        <v>52</v>
      </c>
      <c r="C642" t="s">
        <v>46</v>
      </c>
      <c r="D642" t="s">
        <v>22</v>
      </c>
      <c r="E642">
        <v>65</v>
      </c>
      <c r="F642">
        <v>68</v>
      </c>
      <c r="G642">
        <v>123</v>
      </c>
      <c r="H642">
        <v>47</v>
      </c>
      <c r="I642">
        <v>24</v>
      </c>
      <c r="J642">
        <v>13</v>
      </c>
      <c r="K642">
        <v>834</v>
      </c>
      <c r="L642">
        <v>60</v>
      </c>
      <c r="M642">
        <v>50</v>
      </c>
      <c r="N642">
        <v>80</v>
      </c>
      <c r="O642">
        <v>130</v>
      </c>
      <c r="P642">
        <v>2</v>
      </c>
      <c r="Q642" s="1">
        <v>40848</v>
      </c>
      <c r="R642" t="s">
        <v>23</v>
      </c>
      <c r="S642" t="s">
        <v>24</v>
      </c>
      <c r="T642" t="s">
        <v>25</v>
      </c>
    </row>
    <row r="643" spans="1:20" x14ac:dyDescent="0.25">
      <c r="A643">
        <v>318</v>
      </c>
      <c r="B643" t="s">
        <v>52</v>
      </c>
      <c r="C643" t="s">
        <v>46</v>
      </c>
      <c r="D643" t="s">
        <v>22</v>
      </c>
      <c r="E643">
        <v>47</v>
      </c>
      <c r="F643">
        <v>72</v>
      </c>
      <c r="G643">
        <v>121</v>
      </c>
      <c r="H643">
        <v>49</v>
      </c>
      <c r="I643">
        <v>25</v>
      </c>
      <c r="J643">
        <v>13</v>
      </c>
      <c r="K643">
        <v>767</v>
      </c>
      <c r="L643">
        <v>70</v>
      </c>
      <c r="M643">
        <v>60</v>
      </c>
      <c r="N643">
        <v>90</v>
      </c>
      <c r="O643">
        <v>150</v>
      </c>
      <c r="P643">
        <v>3</v>
      </c>
      <c r="Q643" s="1">
        <v>40238</v>
      </c>
      <c r="R643" t="s">
        <v>23</v>
      </c>
      <c r="S643" t="s">
        <v>38</v>
      </c>
      <c r="T643" t="s">
        <v>31</v>
      </c>
    </row>
    <row r="644" spans="1:20" x14ac:dyDescent="0.25">
      <c r="A644">
        <v>318</v>
      </c>
      <c r="B644" t="s">
        <v>52</v>
      </c>
      <c r="C644" t="s">
        <v>46</v>
      </c>
      <c r="D644" t="s">
        <v>22</v>
      </c>
      <c r="E644">
        <v>48</v>
      </c>
      <c r="F644">
        <v>72</v>
      </c>
      <c r="G644">
        <v>121</v>
      </c>
      <c r="H644">
        <v>49</v>
      </c>
      <c r="I644">
        <v>24</v>
      </c>
      <c r="J644">
        <v>13</v>
      </c>
      <c r="K644">
        <v>779</v>
      </c>
      <c r="L644">
        <v>70</v>
      </c>
      <c r="M644">
        <v>60</v>
      </c>
      <c r="N644">
        <v>90</v>
      </c>
      <c r="O644">
        <v>150</v>
      </c>
      <c r="P644">
        <v>3</v>
      </c>
      <c r="Q644" s="1">
        <v>40269</v>
      </c>
      <c r="R644" t="s">
        <v>23</v>
      </c>
      <c r="S644" t="s">
        <v>38</v>
      </c>
      <c r="T644" t="s">
        <v>31</v>
      </c>
    </row>
    <row r="645" spans="1:20" x14ac:dyDescent="0.25">
      <c r="A645">
        <v>318</v>
      </c>
      <c r="B645" t="s">
        <v>52</v>
      </c>
      <c r="C645" t="s">
        <v>46</v>
      </c>
      <c r="D645" t="s">
        <v>22</v>
      </c>
      <c r="E645">
        <v>52</v>
      </c>
      <c r="F645">
        <v>77</v>
      </c>
      <c r="G645">
        <v>130</v>
      </c>
      <c r="H645">
        <v>53</v>
      </c>
      <c r="I645">
        <v>25</v>
      </c>
      <c r="J645">
        <v>14</v>
      </c>
      <c r="K645">
        <v>803</v>
      </c>
      <c r="L645">
        <v>80</v>
      </c>
      <c r="M645">
        <v>60</v>
      </c>
      <c r="N645">
        <v>100</v>
      </c>
      <c r="O645">
        <v>160</v>
      </c>
      <c r="P645">
        <v>3</v>
      </c>
      <c r="Q645" s="1">
        <v>40299</v>
      </c>
      <c r="R645" t="s">
        <v>23</v>
      </c>
      <c r="S645" t="s">
        <v>38</v>
      </c>
      <c r="T645" t="s">
        <v>31</v>
      </c>
    </row>
    <row r="646" spans="1:20" x14ac:dyDescent="0.25">
      <c r="A646">
        <v>318</v>
      </c>
      <c r="B646" t="s">
        <v>52</v>
      </c>
      <c r="C646" t="s">
        <v>46</v>
      </c>
      <c r="D646" t="s">
        <v>22</v>
      </c>
      <c r="E646">
        <v>58</v>
      </c>
      <c r="F646">
        <v>85</v>
      </c>
      <c r="G646">
        <v>144</v>
      </c>
      <c r="H646">
        <v>59</v>
      </c>
      <c r="I646">
        <v>27</v>
      </c>
      <c r="J646">
        <v>16</v>
      </c>
      <c r="K646">
        <v>842</v>
      </c>
      <c r="L646">
        <v>90</v>
      </c>
      <c r="M646">
        <v>70</v>
      </c>
      <c r="N646">
        <v>110</v>
      </c>
      <c r="O646">
        <v>180</v>
      </c>
      <c r="P646">
        <v>3</v>
      </c>
      <c r="Q646" s="1">
        <v>40330</v>
      </c>
      <c r="R646" t="s">
        <v>23</v>
      </c>
      <c r="S646" t="s">
        <v>38</v>
      </c>
      <c r="T646" t="s">
        <v>31</v>
      </c>
    </row>
    <row r="647" spans="1:20" x14ac:dyDescent="0.25">
      <c r="A647">
        <v>318</v>
      </c>
      <c r="B647" t="s">
        <v>52</v>
      </c>
      <c r="C647" t="s">
        <v>46</v>
      </c>
      <c r="D647" t="s">
        <v>22</v>
      </c>
      <c r="E647">
        <v>58</v>
      </c>
      <c r="F647">
        <v>85</v>
      </c>
      <c r="G647">
        <v>144</v>
      </c>
      <c r="H647">
        <v>59</v>
      </c>
      <c r="I647">
        <v>27</v>
      </c>
      <c r="J647">
        <v>16</v>
      </c>
      <c r="K647">
        <v>870</v>
      </c>
      <c r="L647">
        <v>90</v>
      </c>
      <c r="M647">
        <v>70</v>
      </c>
      <c r="N647">
        <v>110</v>
      </c>
      <c r="O647">
        <v>180</v>
      </c>
      <c r="P647">
        <v>3</v>
      </c>
      <c r="Q647" s="1">
        <v>40360</v>
      </c>
      <c r="R647" t="s">
        <v>23</v>
      </c>
      <c r="S647" t="s">
        <v>38</v>
      </c>
      <c r="T647" t="s">
        <v>31</v>
      </c>
    </row>
    <row r="648" spans="1:20" x14ac:dyDescent="0.25">
      <c r="A648">
        <v>318</v>
      </c>
      <c r="B648" t="s">
        <v>52</v>
      </c>
      <c r="C648" t="s">
        <v>46</v>
      </c>
      <c r="D648" t="s">
        <v>22</v>
      </c>
      <c r="E648">
        <v>44</v>
      </c>
      <c r="F648">
        <v>48</v>
      </c>
      <c r="G648">
        <v>91</v>
      </c>
      <c r="H648">
        <v>33</v>
      </c>
      <c r="I648">
        <v>21</v>
      </c>
      <c r="J648">
        <v>9</v>
      </c>
      <c r="K648">
        <v>777</v>
      </c>
      <c r="L648">
        <v>50</v>
      </c>
      <c r="M648">
        <v>40</v>
      </c>
      <c r="N648">
        <v>60</v>
      </c>
      <c r="O648">
        <v>100</v>
      </c>
      <c r="P648">
        <v>3</v>
      </c>
      <c r="Q648" s="1">
        <v>40544</v>
      </c>
      <c r="R648" t="s">
        <v>23</v>
      </c>
      <c r="S648" t="s">
        <v>38</v>
      </c>
      <c r="T648" t="s">
        <v>31</v>
      </c>
    </row>
    <row r="649" spans="1:20" x14ac:dyDescent="0.25">
      <c r="A649">
        <v>318</v>
      </c>
      <c r="B649" t="s">
        <v>52</v>
      </c>
      <c r="C649" t="s">
        <v>46</v>
      </c>
      <c r="D649" t="s">
        <v>22</v>
      </c>
      <c r="E649">
        <v>63</v>
      </c>
      <c r="F649">
        <v>105</v>
      </c>
      <c r="G649">
        <v>167</v>
      </c>
      <c r="H649">
        <v>62</v>
      </c>
      <c r="I649">
        <v>42</v>
      </c>
      <c r="J649">
        <v>19</v>
      </c>
      <c r="K649">
        <v>346</v>
      </c>
      <c r="L649">
        <v>70</v>
      </c>
      <c r="M649">
        <v>50</v>
      </c>
      <c r="N649">
        <v>90</v>
      </c>
      <c r="O649">
        <v>140</v>
      </c>
      <c r="P649">
        <v>5</v>
      </c>
      <c r="Q649" s="1">
        <v>40238</v>
      </c>
      <c r="R649" t="s">
        <v>28</v>
      </c>
      <c r="S649" t="s">
        <v>29</v>
      </c>
      <c r="T649" t="s">
        <v>25</v>
      </c>
    </row>
    <row r="650" spans="1:20" x14ac:dyDescent="0.25">
      <c r="A650">
        <v>318</v>
      </c>
      <c r="B650" t="s">
        <v>52</v>
      </c>
      <c r="C650" t="s">
        <v>46</v>
      </c>
      <c r="D650" t="s">
        <v>22</v>
      </c>
      <c r="E650">
        <v>67</v>
      </c>
      <c r="F650">
        <v>84</v>
      </c>
      <c r="G650">
        <v>142</v>
      </c>
      <c r="H650">
        <v>49</v>
      </c>
      <c r="I650">
        <v>39</v>
      </c>
      <c r="J650">
        <v>15</v>
      </c>
      <c r="K650">
        <v>342</v>
      </c>
      <c r="L650">
        <v>50</v>
      </c>
      <c r="M650">
        <v>40</v>
      </c>
      <c r="N650">
        <v>70</v>
      </c>
      <c r="O650">
        <v>110</v>
      </c>
      <c r="P650">
        <v>5</v>
      </c>
      <c r="Q650" s="1">
        <v>40634</v>
      </c>
      <c r="R650" t="s">
        <v>28</v>
      </c>
      <c r="S650" t="s">
        <v>29</v>
      </c>
      <c r="T650" t="s">
        <v>25</v>
      </c>
    </row>
    <row r="651" spans="1:20" x14ac:dyDescent="0.25">
      <c r="A651">
        <v>318</v>
      </c>
      <c r="B651" t="s">
        <v>52</v>
      </c>
      <c r="C651" t="s">
        <v>46</v>
      </c>
      <c r="D651" t="s">
        <v>22</v>
      </c>
      <c r="E651">
        <v>41</v>
      </c>
      <c r="F651">
        <v>65</v>
      </c>
      <c r="G651">
        <v>103</v>
      </c>
      <c r="H651">
        <v>39</v>
      </c>
      <c r="I651">
        <v>33</v>
      </c>
      <c r="J651">
        <v>12</v>
      </c>
      <c r="K651">
        <v>380</v>
      </c>
      <c r="L651">
        <v>30</v>
      </c>
      <c r="M651">
        <v>30</v>
      </c>
      <c r="N651">
        <v>50</v>
      </c>
      <c r="O651">
        <v>80</v>
      </c>
      <c r="P651">
        <v>5</v>
      </c>
      <c r="Q651" s="1">
        <v>40725</v>
      </c>
      <c r="R651" t="s">
        <v>28</v>
      </c>
      <c r="S651" t="s">
        <v>29</v>
      </c>
      <c r="T651" t="s">
        <v>25</v>
      </c>
    </row>
    <row r="652" spans="1:20" x14ac:dyDescent="0.25">
      <c r="A652">
        <v>318</v>
      </c>
      <c r="B652" t="s">
        <v>52</v>
      </c>
      <c r="C652" t="s">
        <v>46</v>
      </c>
      <c r="D652" t="s">
        <v>22</v>
      </c>
      <c r="E652">
        <v>57</v>
      </c>
      <c r="F652">
        <v>79</v>
      </c>
      <c r="G652">
        <v>125</v>
      </c>
      <c r="H652">
        <v>47</v>
      </c>
      <c r="I652">
        <v>35</v>
      </c>
      <c r="J652">
        <v>14</v>
      </c>
      <c r="K652">
        <v>366</v>
      </c>
      <c r="L652">
        <v>40</v>
      </c>
      <c r="M652">
        <v>40</v>
      </c>
      <c r="N652">
        <v>60</v>
      </c>
      <c r="O652">
        <v>100</v>
      </c>
      <c r="P652">
        <v>5</v>
      </c>
      <c r="Q652" s="1">
        <v>40756</v>
      </c>
      <c r="R652" t="s">
        <v>28</v>
      </c>
      <c r="S652" t="s">
        <v>29</v>
      </c>
      <c r="T652" t="s">
        <v>25</v>
      </c>
    </row>
    <row r="653" spans="1:20" x14ac:dyDescent="0.25">
      <c r="A653">
        <v>318</v>
      </c>
      <c r="B653" t="s">
        <v>52</v>
      </c>
      <c r="C653" t="s">
        <v>46</v>
      </c>
      <c r="D653" t="s">
        <v>22</v>
      </c>
      <c r="E653">
        <v>73</v>
      </c>
      <c r="F653">
        <v>88</v>
      </c>
      <c r="G653">
        <v>150</v>
      </c>
      <c r="H653">
        <v>53</v>
      </c>
      <c r="I653">
        <v>39</v>
      </c>
      <c r="J653">
        <v>16</v>
      </c>
      <c r="K653">
        <v>321</v>
      </c>
      <c r="L653">
        <v>30</v>
      </c>
      <c r="M653">
        <v>40</v>
      </c>
      <c r="N653">
        <v>60</v>
      </c>
      <c r="O653">
        <v>100</v>
      </c>
      <c r="P653">
        <v>5</v>
      </c>
      <c r="Q653" s="1">
        <v>40848</v>
      </c>
      <c r="R653" t="s">
        <v>28</v>
      </c>
      <c r="S653" t="s">
        <v>29</v>
      </c>
      <c r="T653" t="s">
        <v>25</v>
      </c>
    </row>
    <row r="654" spans="1:20" x14ac:dyDescent="0.25">
      <c r="A654">
        <v>318</v>
      </c>
      <c r="B654" t="s">
        <v>52</v>
      </c>
      <c r="C654" t="s">
        <v>46</v>
      </c>
      <c r="D654" t="s">
        <v>22</v>
      </c>
      <c r="E654">
        <v>28</v>
      </c>
      <c r="F654">
        <v>65</v>
      </c>
      <c r="G654">
        <v>110</v>
      </c>
      <c r="H654">
        <v>45</v>
      </c>
      <c r="I654">
        <v>37</v>
      </c>
      <c r="J654">
        <v>14</v>
      </c>
      <c r="K654">
        <v>410</v>
      </c>
      <c r="L654">
        <v>40</v>
      </c>
      <c r="M654">
        <v>30</v>
      </c>
      <c r="N654">
        <v>60</v>
      </c>
      <c r="O654">
        <v>90</v>
      </c>
      <c r="P654">
        <v>6</v>
      </c>
      <c r="Q654" s="1">
        <v>40299</v>
      </c>
      <c r="R654" t="s">
        <v>28</v>
      </c>
      <c r="S654" t="s">
        <v>30</v>
      </c>
      <c r="T654" t="s">
        <v>31</v>
      </c>
    </row>
    <row r="655" spans="1:20" x14ac:dyDescent="0.25">
      <c r="A655">
        <v>318</v>
      </c>
      <c r="B655" t="s">
        <v>52</v>
      </c>
      <c r="C655" t="s">
        <v>46</v>
      </c>
      <c r="D655" t="s">
        <v>22</v>
      </c>
      <c r="E655">
        <v>23</v>
      </c>
      <c r="F655">
        <v>59</v>
      </c>
      <c r="G655">
        <v>99</v>
      </c>
      <c r="H655">
        <v>40</v>
      </c>
      <c r="I655">
        <v>36</v>
      </c>
      <c r="J655">
        <v>12</v>
      </c>
      <c r="K655">
        <v>443</v>
      </c>
      <c r="L655">
        <v>30</v>
      </c>
      <c r="M655">
        <v>30</v>
      </c>
      <c r="N655">
        <v>50</v>
      </c>
      <c r="O655">
        <v>80</v>
      </c>
      <c r="P655">
        <v>6</v>
      </c>
      <c r="Q655" s="1">
        <v>40330</v>
      </c>
      <c r="R655" t="s">
        <v>28</v>
      </c>
      <c r="S655" t="s">
        <v>30</v>
      </c>
      <c r="T655" t="s">
        <v>31</v>
      </c>
    </row>
    <row r="656" spans="1:20" x14ac:dyDescent="0.25">
      <c r="A656">
        <v>318</v>
      </c>
      <c r="B656" t="s">
        <v>52</v>
      </c>
      <c r="C656" t="s">
        <v>46</v>
      </c>
      <c r="D656" t="s">
        <v>22</v>
      </c>
      <c r="E656">
        <v>30</v>
      </c>
      <c r="F656">
        <v>67</v>
      </c>
      <c r="G656">
        <v>113</v>
      </c>
      <c r="H656">
        <v>46</v>
      </c>
      <c r="I656">
        <v>37</v>
      </c>
      <c r="J656">
        <v>14</v>
      </c>
      <c r="K656">
        <v>449</v>
      </c>
      <c r="L656">
        <v>40</v>
      </c>
      <c r="M656">
        <v>20</v>
      </c>
      <c r="N656">
        <v>40</v>
      </c>
      <c r="O656">
        <v>60</v>
      </c>
      <c r="P656">
        <v>6</v>
      </c>
      <c r="Q656" s="1">
        <v>40452</v>
      </c>
      <c r="R656" t="s">
        <v>28</v>
      </c>
      <c r="S656" t="s">
        <v>30</v>
      </c>
      <c r="T656" t="s">
        <v>31</v>
      </c>
    </row>
    <row r="657" spans="1:20" x14ac:dyDescent="0.25">
      <c r="A657">
        <v>318</v>
      </c>
      <c r="B657" t="s">
        <v>52</v>
      </c>
      <c r="C657" t="s">
        <v>46</v>
      </c>
      <c r="D657" t="s">
        <v>22</v>
      </c>
      <c r="E657">
        <v>45</v>
      </c>
      <c r="F657">
        <v>67</v>
      </c>
      <c r="G657">
        <v>120</v>
      </c>
      <c r="H657">
        <v>46</v>
      </c>
      <c r="I657">
        <v>37</v>
      </c>
      <c r="J657">
        <v>14</v>
      </c>
      <c r="K657">
        <v>449</v>
      </c>
      <c r="L657">
        <v>40</v>
      </c>
      <c r="M657">
        <v>20</v>
      </c>
      <c r="N657">
        <v>40</v>
      </c>
      <c r="O657">
        <v>60</v>
      </c>
      <c r="P657">
        <v>6</v>
      </c>
      <c r="Q657" s="1">
        <v>40817</v>
      </c>
      <c r="R657" t="s">
        <v>28</v>
      </c>
      <c r="S657" t="s">
        <v>30</v>
      </c>
      <c r="T657" t="s">
        <v>31</v>
      </c>
    </row>
    <row r="658" spans="1:20" x14ac:dyDescent="0.25">
      <c r="A658">
        <v>318</v>
      </c>
      <c r="B658" t="s">
        <v>52</v>
      </c>
      <c r="C658" t="s">
        <v>46</v>
      </c>
      <c r="D658" t="s">
        <v>22</v>
      </c>
      <c r="E658">
        <v>40</v>
      </c>
      <c r="F658">
        <v>63</v>
      </c>
      <c r="G658">
        <v>113</v>
      </c>
      <c r="H658">
        <v>43</v>
      </c>
      <c r="I658">
        <v>36</v>
      </c>
      <c r="J658">
        <v>13</v>
      </c>
      <c r="K658">
        <v>466</v>
      </c>
      <c r="L658">
        <v>20</v>
      </c>
      <c r="M658">
        <v>30</v>
      </c>
      <c r="N658">
        <v>50</v>
      </c>
      <c r="O658">
        <v>80</v>
      </c>
      <c r="P658">
        <v>6</v>
      </c>
      <c r="Q658" s="1">
        <v>40878</v>
      </c>
      <c r="R658" t="s">
        <v>28</v>
      </c>
      <c r="S658" t="s">
        <v>30</v>
      </c>
      <c r="T658" t="s">
        <v>31</v>
      </c>
    </row>
    <row r="659" spans="1:20" x14ac:dyDescent="0.25">
      <c r="A659">
        <v>318</v>
      </c>
      <c r="B659" t="s">
        <v>52</v>
      </c>
      <c r="C659" t="s">
        <v>46</v>
      </c>
      <c r="D659" t="s">
        <v>22</v>
      </c>
      <c r="E659">
        <v>32</v>
      </c>
      <c r="F659">
        <v>60</v>
      </c>
      <c r="G659">
        <v>106</v>
      </c>
      <c r="H659">
        <v>46</v>
      </c>
      <c r="I659">
        <v>28</v>
      </c>
      <c r="J659">
        <v>15</v>
      </c>
      <c r="K659">
        <v>587</v>
      </c>
      <c r="L659">
        <v>40</v>
      </c>
      <c r="M659">
        <v>40</v>
      </c>
      <c r="N659">
        <v>60</v>
      </c>
      <c r="O659">
        <v>100</v>
      </c>
      <c r="P659">
        <v>8</v>
      </c>
      <c r="Q659" s="1">
        <v>40360</v>
      </c>
      <c r="R659" t="s">
        <v>32</v>
      </c>
      <c r="S659" t="s">
        <v>39</v>
      </c>
      <c r="T659" t="s">
        <v>31</v>
      </c>
    </row>
    <row r="660" spans="1:20" x14ac:dyDescent="0.25">
      <c r="A660">
        <v>318</v>
      </c>
      <c r="B660" t="s">
        <v>52</v>
      </c>
      <c r="C660" t="s">
        <v>46</v>
      </c>
      <c r="D660" t="s">
        <v>22</v>
      </c>
      <c r="E660">
        <v>55</v>
      </c>
      <c r="F660">
        <v>90</v>
      </c>
      <c r="G660">
        <v>159</v>
      </c>
      <c r="H660">
        <v>69</v>
      </c>
      <c r="I660">
        <v>35</v>
      </c>
      <c r="J660">
        <v>22</v>
      </c>
      <c r="K660">
        <v>572</v>
      </c>
      <c r="L660">
        <v>60</v>
      </c>
      <c r="M660">
        <v>60</v>
      </c>
      <c r="N660">
        <v>90</v>
      </c>
      <c r="O660">
        <v>150</v>
      </c>
      <c r="P660">
        <v>8</v>
      </c>
      <c r="Q660" s="1">
        <v>40422</v>
      </c>
      <c r="R660" t="s">
        <v>32</v>
      </c>
      <c r="S660" t="s">
        <v>39</v>
      </c>
      <c r="T660" t="s">
        <v>31</v>
      </c>
    </row>
    <row r="661" spans="1:20" x14ac:dyDescent="0.25">
      <c r="A661">
        <v>318</v>
      </c>
      <c r="B661" t="s">
        <v>52</v>
      </c>
      <c r="C661" t="s">
        <v>46</v>
      </c>
      <c r="D661" t="s">
        <v>22</v>
      </c>
      <c r="E661">
        <v>55</v>
      </c>
      <c r="F661">
        <v>63</v>
      </c>
      <c r="G661">
        <v>125</v>
      </c>
      <c r="H661">
        <v>49</v>
      </c>
      <c r="I661">
        <v>29</v>
      </c>
      <c r="J661">
        <v>16</v>
      </c>
      <c r="K661">
        <v>623</v>
      </c>
      <c r="L661">
        <v>40</v>
      </c>
      <c r="M661">
        <v>40</v>
      </c>
      <c r="N661">
        <v>60</v>
      </c>
      <c r="O661">
        <v>100</v>
      </c>
      <c r="P661">
        <v>8</v>
      </c>
      <c r="Q661" s="1">
        <v>40544</v>
      </c>
      <c r="R661" t="s">
        <v>32</v>
      </c>
      <c r="S661" t="s">
        <v>39</v>
      </c>
      <c r="T661" t="s">
        <v>31</v>
      </c>
    </row>
    <row r="662" spans="1:20" x14ac:dyDescent="0.25">
      <c r="A662">
        <v>318</v>
      </c>
      <c r="B662" t="s">
        <v>52</v>
      </c>
      <c r="C662" t="s">
        <v>46</v>
      </c>
      <c r="D662" t="s">
        <v>22</v>
      </c>
      <c r="E662">
        <v>52</v>
      </c>
      <c r="F662">
        <v>63</v>
      </c>
      <c r="G662">
        <v>119</v>
      </c>
      <c r="H662">
        <v>49</v>
      </c>
      <c r="I662">
        <v>28</v>
      </c>
      <c r="J662">
        <v>16</v>
      </c>
      <c r="K662">
        <v>617</v>
      </c>
      <c r="L662">
        <v>40</v>
      </c>
      <c r="M662">
        <v>40</v>
      </c>
      <c r="N662">
        <v>60</v>
      </c>
      <c r="O662">
        <v>100</v>
      </c>
      <c r="P662">
        <v>8</v>
      </c>
      <c r="Q662" s="1">
        <v>40575</v>
      </c>
      <c r="R662" t="s">
        <v>32</v>
      </c>
      <c r="S662" t="s">
        <v>39</v>
      </c>
      <c r="T662" t="s">
        <v>31</v>
      </c>
    </row>
    <row r="663" spans="1:20" x14ac:dyDescent="0.25">
      <c r="A663">
        <v>318</v>
      </c>
      <c r="B663" t="s">
        <v>52</v>
      </c>
      <c r="C663" t="s">
        <v>46</v>
      </c>
      <c r="D663" t="s">
        <v>22</v>
      </c>
      <c r="E663">
        <v>50</v>
      </c>
      <c r="F663">
        <v>62</v>
      </c>
      <c r="G663">
        <v>117</v>
      </c>
      <c r="H663">
        <v>48</v>
      </c>
      <c r="I663">
        <v>28</v>
      </c>
      <c r="J663">
        <v>15</v>
      </c>
      <c r="K663">
        <v>611</v>
      </c>
      <c r="L663">
        <v>40</v>
      </c>
      <c r="M663">
        <v>40</v>
      </c>
      <c r="N663">
        <v>60</v>
      </c>
      <c r="O663">
        <v>100</v>
      </c>
      <c r="P663">
        <v>8</v>
      </c>
      <c r="Q663" s="1">
        <v>40603</v>
      </c>
      <c r="R663" t="s">
        <v>32</v>
      </c>
      <c r="S663" t="s">
        <v>39</v>
      </c>
      <c r="T663" t="s">
        <v>31</v>
      </c>
    </row>
    <row r="664" spans="1:20" x14ac:dyDescent="0.25">
      <c r="A664">
        <v>318</v>
      </c>
      <c r="B664" t="s">
        <v>52</v>
      </c>
      <c r="C664" t="s">
        <v>46</v>
      </c>
      <c r="D664" t="s">
        <v>22</v>
      </c>
      <c r="E664">
        <v>129</v>
      </c>
      <c r="F664">
        <v>133</v>
      </c>
      <c r="G664">
        <v>251</v>
      </c>
      <c r="H664">
        <v>103</v>
      </c>
      <c r="I664">
        <v>46</v>
      </c>
      <c r="J664">
        <v>33</v>
      </c>
      <c r="K664">
        <v>564</v>
      </c>
      <c r="L664">
        <v>110</v>
      </c>
      <c r="M664">
        <v>80</v>
      </c>
      <c r="N664">
        <v>130</v>
      </c>
      <c r="O664">
        <v>210</v>
      </c>
      <c r="P664">
        <v>8</v>
      </c>
      <c r="Q664" s="1">
        <v>40817</v>
      </c>
      <c r="R664" t="s">
        <v>32</v>
      </c>
      <c r="S664" t="s">
        <v>39</v>
      </c>
      <c r="T664" t="s">
        <v>31</v>
      </c>
    </row>
    <row r="665" spans="1:20" x14ac:dyDescent="0.25">
      <c r="A665">
        <v>318</v>
      </c>
      <c r="B665" t="s">
        <v>52</v>
      </c>
      <c r="C665" t="s">
        <v>46</v>
      </c>
      <c r="D665" t="s">
        <v>22</v>
      </c>
      <c r="E665">
        <v>39</v>
      </c>
      <c r="F665">
        <v>104</v>
      </c>
      <c r="G665">
        <v>189</v>
      </c>
      <c r="H665">
        <v>85</v>
      </c>
      <c r="I665">
        <v>65</v>
      </c>
      <c r="J665">
        <v>32</v>
      </c>
      <c r="K665">
        <v>476</v>
      </c>
      <c r="L665">
        <v>40</v>
      </c>
      <c r="M665">
        <v>80</v>
      </c>
      <c r="N665">
        <v>100</v>
      </c>
      <c r="O665">
        <v>180</v>
      </c>
      <c r="P665">
        <v>9</v>
      </c>
      <c r="Q665" s="1">
        <v>40238</v>
      </c>
      <c r="R665" t="s">
        <v>32</v>
      </c>
      <c r="S665" t="s">
        <v>33</v>
      </c>
      <c r="T665" t="s">
        <v>31</v>
      </c>
    </row>
    <row r="666" spans="1:20" x14ac:dyDescent="0.25">
      <c r="A666">
        <v>318</v>
      </c>
      <c r="B666" t="s">
        <v>52</v>
      </c>
      <c r="C666" t="s">
        <v>46</v>
      </c>
      <c r="D666" t="s">
        <v>22</v>
      </c>
      <c r="E666">
        <v>32</v>
      </c>
      <c r="F666">
        <v>93</v>
      </c>
      <c r="G666">
        <v>169</v>
      </c>
      <c r="H666">
        <v>76</v>
      </c>
      <c r="I666">
        <v>61</v>
      </c>
      <c r="J666">
        <v>28</v>
      </c>
      <c r="K666">
        <v>580</v>
      </c>
      <c r="L666">
        <v>40</v>
      </c>
      <c r="M666">
        <v>70</v>
      </c>
      <c r="N666">
        <v>90</v>
      </c>
      <c r="O666">
        <v>160</v>
      </c>
      <c r="P666">
        <v>9</v>
      </c>
      <c r="Q666" s="1">
        <v>40330</v>
      </c>
      <c r="R666" t="s">
        <v>32</v>
      </c>
      <c r="S666" t="s">
        <v>33</v>
      </c>
      <c r="T666" t="s">
        <v>31</v>
      </c>
    </row>
    <row r="667" spans="1:20" x14ac:dyDescent="0.25">
      <c r="A667">
        <v>318</v>
      </c>
      <c r="B667" t="s">
        <v>52</v>
      </c>
      <c r="C667" t="s">
        <v>46</v>
      </c>
      <c r="D667" t="s">
        <v>22</v>
      </c>
      <c r="E667">
        <v>31</v>
      </c>
      <c r="F667">
        <v>93</v>
      </c>
      <c r="G667">
        <v>169</v>
      </c>
      <c r="H667">
        <v>76</v>
      </c>
      <c r="I667">
        <v>62</v>
      </c>
      <c r="J667">
        <v>28</v>
      </c>
      <c r="K667">
        <v>613</v>
      </c>
      <c r="L667">
        <v>40</v>
      </c>
      <c r="M667">
        <v>70</v>
      </c>
      <c r="N667">
        <v>90</v>
      </c>
      <c r="O667">
        <v>160</v>
      </c>
      <c r="P667">
        <v>9</v>
      </c>
      <c r="Q667" s="1">
        <v>40360</v>
      </c>
      <c r="R667" t="s">
        <v>32</v>
      </c>
      <c r="S667" t="s">
        <v>33</v>
      </c>
      <c r="T667" t="s">
        <v>31</v>
      </c>
    </row>
    <row r="668" spans="1:20" x14ac:dyDescent="0.25">
      <c r="A668">
        <v>318</v>
      </c>
      <c r="B668" t="s">
        <v>52</v>
      </c>
      <c r="C668" t="s">
        <v>46</v>
      </c>
      <c r="D668" t="s">
        <v>22</v>
      </c>
      <c r="E668">
        <v>62</v>
      </c>
      <c r="F668">
        <v>105</v>
      </c>
      <c r="G668">
        <v>213</v>
      </c>
      <c r="H668">
        <v>85</v>
      </c>
      <c r="I668">
        <v>68</v>
      </c>
      <c r="J668">
        <v>32</v>
      </c>
      <c r="K668">
        <v>494</v>
      </c>
      <c r="L668">
        <v>40</v>
      </c>
      <c r="M668">
        <v>80</v>
      </c>
      <c r="N668">
        <v>100</v>
      </c>
      <c r="O668">
        <v>180</v>
      </c>
      <c r="P668">
        <v>9</v>
      </c>
      <c r="Q668" s="1">
        <v>40544</v>
      </c>
      <c r="R668" t="s">
        <v>32</v>
      </c>
      <c r="S668" t="s">
        <v>33</v>
      </c>
      <c r="T668" t="s">
        <v>31</v>
      </c>
    </row>
    <row r="669" spans="1:20" x14ac:dyDescent="0.25">
      <c r="A669">
        <v>318</v>
      </c>
      <c r="B669" t="s">
        <v>52</v>
      </c>
      <c r="C669" t="s">
        <v>46</v>
      </c>
      <c r="D669" t="s">
        <v>22</v>
      </c>
      <c r="E669">
        <v>44</v>
      </c>
      <c r="F669">
        <v>93</v>
      </c>
      <c r="G669">
        <v>167</v>
      </c>
      <c r="H669">
        <v>76</v>
      </c>
      <c r="I669">
        <v>57</v>
      </c>
      <c r="J669">
        <v>28</v>
      </c>
      <c r="K669">
        <v>580</v>
      </c>
      <c r="L669">
        <v>40</v>
      </c>
      <c r="M669">
        <v>70</v>
      </c>
      <c r="N669">
        <v>90</v>
      </c>
      <c r="O669">
        <v>160</v>
      </c>
      <c r="P669">
        <v>9</v>
      </c>
      <c r="Q669" s="1">
        <v>40695</v>
      </c>
      <c r="R669" t="s">
        <v>32</v>
      </c>
      <c r="S669" t="s">
        <v>33</v>
      </c>
      <c r="T669" t="s">
        <v>31</v>
      </c>
    </row>
    <row r="670" spans="1:20" x14ac:dyDescent="0.25">
      <c r="A670">
        <v>318</v>
      </c>
      <c r="B670" t="s">
        <v>52</v>
      </c>
      <c r="C670" t="s">
        <v>46</v>
      </c>
      <c r="D670" t="s">
        <v>22</v>
      </c>
      <c r="E670">
        <v>39</v>
      </c>
      <c r="F670">
        <v>85</v>
      </c>
      <c r="G670">
        <v>163</v>
      </c>
      <c r="H670">
        <v>68</v>
      </c>
      <c r="I670">
        <v>59</v>
      </c>
      <c r="J670">
        <v>25</v>
      </c>
      <c r="K670">
        <v>619</v>
      </c>
      <c r="L670">
        <v>30</v>
      </c>
      <c r="M670">
        <v>60</v>
      </c>
      <c r="N670">
        <v>80</v>
      </c>
      <c r="O670">
        <v>140</v>
      </c>
      <c r="P670">
        <v>9</v>
      </c>
      <c r="Q670" s="1">
        <v>40878</v>
      </c>
      <c r="R670" t="s">
        <v>32</v>
      </c>
      <c r="S670" t="s">
        <v>33</v>
      </c>
      <c r="T670" t="s">
        <v>31</v>
      </c>
    </row>
    <row r="671" spans="1:20" x14ac:dyDescent="0.25">
      <c r="A671">
        <v>318</v>
      </c>
      <c r="B671" t="s">
        <v>52</v>
      </c>
      <c r="C671" t="s">
        <v>46</v>
      </c>
      <c r="D671" t="s">
        <v>22</v>
      </c>
      <c r="E671">
        <v>2</v>
      </c>
      <c r="F671">
        <v>90</v>
      </c>
      <c r="G671">
        <v>155</v>
      </c>
      <c r="H671">
        <v>65</v>
      </c>
      <c r="I671">
        <v>88</v>
      </c>
      <c r="J671">
        <v>58</v>
      </c>
      <c r="K671">
        <v>342</v>
      </c>
      <c r="L671">
        <v>10</v>
      </c>
      <c r="M671">
        <v>50</v>
      </c>
      <c r="N671">
        <v>80</v>
      </c>
      <c r="O671">
        <v>130</v>
      </c>
      <c r="P671">
        <v>4</v>
      </c>
      <c r="Q671" s="1">
        <v>40210</v>
      </c>
      <c r="R671" t="s">
        <v>28</v>
      </c>
      <c r="S671" t="s">
        <v>41</v>
      </c>
      <c r="T671" t="s">
        <v>25</v>
      </c>
    </row>
    <row r="672" spans="1:20" x14ac:dyDescent="0.25">
      <c r="A672">
        <v>318</v>
      </c>
      <c r="B672" t="s">
        <v>52</v>
      </c>
      <c r="C672" t="s">
        <v>46</v>
      </c>
      <c r="D672" t="s">
        <v>22</v>
      </c>
      <c r="E672">
        <v>1</v>
      </c>
      <c r="F672">
        <v>87</v>
      </c>
      <c r="G672">
        <v>150</v>
      </c>
      <c r="H672">
        <v>63</v>
      </c>
      <c r="I672">
        <v>86</v>
      </c>
      <c r="J672">
        <v>57</v>
      </c>
      <c r="K672">
        <v>187</v>
      </c>
      <c r="L672">
        <v>0</v>
      </c>
      <c r="M672">
        <v>50</v>
      </c>
      <c r="N672">
        <v>70</v>
      </c>
      <c r="O672">
        <v>120</v>
      </c>
      <c r="P672">
        <v>4</v>
      </c>
      <c r="Q672" s="1">
        <v>40238</v>
      </c>
      <c r="R672" t="s">
        <v>28</v>
      </c>
      <c r="S672" t="s">
        <v>41</v>
      </c>
      <c r="T672" t="s">
        <v>25</v>
      </c>
    </row>
    <row r="673" spans="1:20" x14ac:dyDescent="0.25">
      <c r="A673">
        <v>318</v>
      </c>
      <c r="B673" t="s">
        <v>52</v>
      </c>
      <c r="C673" t="s">
        <v>46</v>
      </c>
      <c r="D673" t="s">
        <v>22</v>
      </c>
      <c r="E673">
        <v>-3</v>
      </c>
      <c r="F673">
        <v>75</v>
      </c>
      <c r="G673">
        <v>128</v>
      </c>
      <c r="H673">
        <v>53</v>
      </c>
      <c r="I673">
        <v>78</v>
      </c>
      <c r="J673">
        <v>48</v>
      </c>
      <c r="K673">
        <v>-267</v>
      </c>
      <c r="L673">
        <v>10</v>
      </c>
      <c r="M673">
        <v>40</v>
      </c>
      <c r="N673">
        <v>70</v>
      </c>
      <c r="O673">
        <v>110</v>
      </c>
      <c r="P673">
        <v>4</v>
      </c>
      <c r="Q673" s="1">
        <v>40330</v>
      </c>
      <c r="R673" t="s">
        <v>28</v>
      </c>
      <c r="S673" t="s">
        <v>41</v>
      </c>
      <c r="T673" t="s">
        <v>25</v>
      </c>
    </row>
    <row r="674" spans="1:20" x14ac:dyDescent="0.25">
      <c r="A674">
        <v>318</v>
      </c>
      <c r="B674" t="s">
        <v>52</v>
      </c>
      <c r="C674" t="s">
        <v>46</v>
      </c>
      <c r="D674" t="s">
        <v>22</v>
      </c>
      <c r="E674">
        <v>2</v>
      </c>
      <c r="F674">
        <v>87</v>
      </c>
      <c r="G674">
        <v>149</v>
      </c>
      <c r="H674">
        <v>62</v>
      </c>
      <c r="I674">
        <v>85</v>
      </c>
      <c r="J674">
        <v>56</v>
      </c>
      <c r="K674">
        <v>-613</v>
      </c>
      <c r="L674">
        <v>0</v>
      </c>
      <c r="M674">
        <v>50</v>
      </c>
      <c r="N674">
        <v>70</v>
      </c>
      <c r="O674">
        <v>120</v>
      </c>
      <c r="P674">
        <v>4</v>
      </c>
      <c r="Q674" s="1">
        <v>40422</v>
      </c>
      <c r="R674" t="s">
        <v>28</v>
      </c>
      <c r="S674" t="s">
        <v>41</v>
      </c>
      <c r="T674" t="s">
        <v>25</v>
      </c>
    </row>
    <row r="675" spans="1:20" x14ac:dyDescent="0.25">
      <c r="A675">
        <v>318</v>
      </c>
      <c r="B675" t="s">
        <v>52</v>
      </c>
      <c r="C675" t="s">
        <v>46</v>
      </c>
      <c r="D675" t="s">
        <v>22</v>
      </c>
      <c r="E675">
        <v>1</v>
      </c>
      <c r="F675">
        <v>84</v>
      </c>
      <c r="G675">
        <v>144</v>
      </c>
      <c r="H675">
        <v>60</v>
      </c>
      <c r="I675">
        <v>83</v>
      </c>
      <c r="J675">
        <v>54</v>
      </c>
      <c r="K675">
        <v>-762</v>
      </c>
      <c r="L675">
        <v>10</v>
      </c>
      <c r="M675">
        <v>30</v>
      </c>
      <c r="N675">
        <v>60</v>
      </c>
      <c r="O675">
        <v>90</v>
      </c>
      <c r="P675">
        <v>4</v>
      </c>
      <c r="Q675" s="1">
        <v>40452</v>
      </c>
      <c r="R675" t="s">
        <v>28</v>
      </c>
      <c r="S675" t="s">
        <v>41</v>
      </c>
      <c r="T675" t="s">
        <v>25</v>
      </c>
    </row>
    <row r="676" spans="1:20" x14ac:dyDescent="0.25">
      <c r="A676">
        <v>318</v>
      </c>
      <c r="B676" t="s">
        <v>52</v>
      </c>
      <c r="C676" t="s">
        <v>46</v>
      </c>
      <c r="D676" t="s">
        <v>22</v>
      </c>
      <c r="E676">
        <v>3</v>
      </c>
      <c r="F676">
        <v>90</v>
      </c>
      <c r="G676">
        <v>165</v>
      </c>
      <c r="H676">
        <v>65</v>
      </c>
      <c r="I676">
        <v>88</v>
      </c>
      <c r="J676">
        <v>58</v>
      </c>
      <c r="K676">
        <v>342</v>
      </c>
      <c r="L676">
        <v>10</v>
      </c>
      <c r="M676">
        <v>50</v>
      </c>
      <c r="N676">
        <v>80</v>
      </c>
      <c r="O676">
        <v>130</v>
      </c>
      <c r="P676">
        <v>4</v>
      </c>
      <c r="Q676" s="1">
        <v>40575</v>
      </c>
      <c r="R676" t="s">
        <v>28</v>
      </c>
      <c r="S676" t="s">
        <v>41</v>
      </c>
      <c r="T676" t="s">
        <v>25</v>
      </c>
    </row>
    <row r="677" spans="1:20" x14ac:dyDescent="0.25">
      <c r="A677">
        <v>318</v>
      </c>
      <c r="B677" t="s">
        <v>52</v>
      </c>
      <c r="C677" t="s">
        <v>46</v>
      </c>
      <c r="D677" t="s">
        <v>22</v>
      </c>
      <c r="E677">
        <v>3</v>
      </c>
      <c r="F677">
        <v>87</v>
      </c>
      <c r="G677">
        <v>159</v>
      </c>
      <c r="H677">
        <v>62</v>
      </c>
      <c r="I677">
        <v>85</v>
      </c>
      <c r="J677">
        <v>56</v>
      </c>
      <c r="K677">
        <v>-613</v>
      </c>
      <c r="L677">
        <v>0</v>
      </c>
      <c r="M677">
        <v>50</v>
      </c>
      <c r="N677">
        <v>70</v>
      </c>
      <c r="O677">
        <v>120</v>
      </c>
      <c r="P677">
        <v>4</v>
      </c>
      <c r="Q677" s="1">
        <v>40787</v>
      </c>
      <c r="R677" t="s">
        <v>28</v>
      </c>
      <c r="S677" t="s">
        <v>41</v>
      </c>
      <c r="T677" t="s">
        <v>25</v>
      </c>
    </row>
    <row r="678" spans="1:20" x14ac:dyDescent="0.25">
      <c r="A678">
        <v>318</v>
      </c>
      <c r="B678" t="s">
        <v>52</v>
      </c>
      <c r="C678" t="s">
        <v>46</v>
      </c>
      <c r="D678" t="s">
        <v>22</v>
      </c>
      <c r="E678">
        <v>1</v>
      </c>
      <c r="F678">
        <v>86</v>
      </c>
      <c r="G678">
        <v>157</v>
      </c>
      <c r="H678">
        <v>61</v>
      </c>
      <c r="I678">
        <v>85</v>
      </c>
      <c r="J678">
        <v>55</v>
      </c>
      <c r="K678">
        <v>-906</v>
      </c>
      <c r="L678">
        <v>10</v>
      </c>
      <c r="M678">
        <v>40</v>
      </c>
      <c r="N678">
        <v>70</v>
      </c>
      <c r="O678">
        <v>110</v>
      </c>
      <c r="P678">
        <v>4</v>
      </c>
      <c r="Q678" s="1">
        <v>40848</v>
      </c>
      <c r="R678" t="s">
        <v>28</v>
      </c>
      <c r="S678" t="s">
        <v>41</v>
      </c>
      <c r="T678" t="s">
        <v>25</v>
      </c>
    </row>
    <row r="679" spans="1:20" x14ac:dyDescent="0.25">
      <c r="A679">
        <v>319</v>
      </c>
      <c r="B679" t="s">
        <v>57</v>
      </c>
      <c r="C679" t="s">
        <v>50</v>
      </c>
      <c r="D679" t="s">
        <v>22</v>
      </c>
      <c r="E679">
        <v>11</v>
      </c>
      <c r="F679">
        <v>27</v>
      </c>
      <c r="G679">
        <v>45</v>
      </c>
      <c r="H679">
        <v>18</v>
      </c>
      <c r="I679">
        <v>16</v>
      </c>
      <c r="J679">
        <v>5</v>
      </c>
      <c r="K679">
        <v>821</v>
      </c>
      <c r="L679">
        <v>20</v>
      </c>
      <c r="M679">
        <v>10</v>
      </c>
      <c r="N679">
        <v>30</v>
      </c>
      <c r="O679">
        <v>40</v>
      </c>
      <c r="P679">
        <v>1</v>
      </c>
      <c r="Q679" s="1">
        <v>40179</v>
      </c>
      <c r="R679" t="s">
        <v>23</v>
      </c>
      <c r="S679" t="s">
        <v>44</v>
      </c>
      <c r="T679" t="s">
        <v>25</v>
      </c>
    </row>
    <row r="680" spans="1:20" x14ac:dyDescent="0.25">
      <c r="A680">
        <v>319</v>
      </c>
      <c r="B680" t="s">
        <v>57</v>
      </c>
      <c r="C680" t="s">
        <v>50</v>
      </c>
      <c r="D680" t="s">
        <v>22</v>
      </c>
      <c r="E680">
        <v>17</v>
      </c>
      <c r="F680">
        <v>36</v>
      </c>
      <c r="G680">
        <v>61</v>
      </c>
      <c r="H680">
        <v>25</v>
      </c>
      <c r="I680">
        <v>19</v>
      </c>
      <c r="J680">
        <v>7</v>
      </c>
      <c r="K680">
        <v>854</v>
      </c>
      <c r="L680">
        <v>30</v>
      </c>
      <c r="M680">
        <v>20</v>
      </c>
      <c r="N680">
        <v>40</v>
      </c>
      <c r="O680">
        <v>60</v>
      </c>
      <c r="P680">
        <v>1</v>
      </c>
      <c r="Q680" s="1">
        <v>40360</v>
      </c>
      <c r="R680" t="s">
        <v>23</v>
      </c>
      <c r="S680" t="s">
        <v>44</v>
      </c>
      <c r="T680" t="s">
        <v>25</v>
      </c>
    </row>
    <row r="681" spans="1:20" x14ac:dyDescent="0.25">
      <c r="A681">
        <v>319</v>
      </c>
      <c r="B681" t="s">
        <v>57</v>
      </c>
      <c r="C681" t="s">
        <v>50</v>
      </c>
      <c r="D681" t="s">
        <v>22</v>
      </c>
      <c r="E681">
        <v>13</v>
      </c>
      <c r="F681">
        <v>29</v>
      </c>
      <c r="G681">
        <v>48</v>
      </c>
      <c r="H681">
        <v>19</v>
      </c>
      <c r="I681">
        <v>16</v>
      </c>
      <c r="J681">
        <v>5</v>
      </c>
      <c r="K681">
        <v>848</v>
      </c>
      <c r="L681">
        <v>20</v>
      </c>
      <c r="M681">
        <v>20</v>
      </c>
      <c r="N681">
        <v>30</v>
      </c>
      <c r="O681">
        <v>50</v>
      </c>
      <c r="P681">
        <v>1</v>
      </c>
      <c r="Q681" s="1">
        <v>40422</v>
      </c>
      <c r="R681" t="s">
        <v>23</v>
      </c>
      <c r="S681" t="s">
        <v>44</v>
      </c>
      <c r="T681" t="s">
        <v>25</v>
      </c>
    </row>
    <row r="682" spans="1:20" x14ac:dyDescent="0.25">
      <c r="A682">
        <v>319</v>
      </c>
      <c r="B682" t="s">
        <v>57</v>
      </c>
      <c r="C682" t="s">
        <v>50</v>
      </c>
      <c r="D682" t="s">
        <v>22</v>
      </c>
      <c r="E682">
        <v>15</v>
      </c>
      <c r="F682">
        <v>27</v>
      </c>
      <c r="G682">
        <v>48</v>
      </c>
      <c r="H682">
        <v>18</v>
      </c>
      <c r="I682">
        <v>17</v>
      </c>
      <c r="J682">
        <v>5</v>
      </c>
      <c r="K682">
        <v>818</v>
      </c>
      <c r="L682">
        <v>20</v>
      </c>
      <c r="M682">
        <v>10</v>
      </c>
      <c r="N682">
        <v>30</v>
      </c>
      <c r="O682">
        <v>40</v>
      </c>
      <c r="P682">
        <v>1</v>
      </c>
      <c r="Q682" s="1">
        <v>40575</v>
      </c>
      <c r="R682" t="s">
        <v>23</v>
      </c>
      <c r="S682" t="s">
        <v>44</v>
      </c>
      <c r="T682" t="s">
        <v>25</v>
      </c>
    </row>
    <row r="683" spans="1:20" x14ac:dyDescent="0.25">
      <c r="A683">
        <v>319</v>
      </c>
      <c r="B683" t="s">
        <v>57</v>
      </c>
      <c r="C683" t="s">
        <v>50</v>
      </c>
      <c r="D683" t="s">
        <v>22</v>
      </c>
      <c r="E683">
        <v>17</v>
      </c>
      <c r="F683">
        <v>29</v>
      </c>
      <c r="G683">
        <v>49</v>
      </c>
      <c r="H683">
        <v>20</v>
      </c>
      <c r="I683">
        <v>16</v>
      </c>
      <c r="J683">
        <v>5</v>
      </c>
      <c r="K683">
        <v>829</v>
      </c>
      <c r="L683">
        <v>20</v>
      </c>
      <c r="M683">
        <v>20</v>
      </c>
      <c r="N683">
        <v>30</v>
      </c>
      <c r="O683">
        <v>50</v>
      </c>
      <c r="P683">
        <v>1</v>
      </c>
      <c r="Q683" s="1">
        <v>40664</v>
      </c>
      <c r="R683" t="s">
        <v>23</v>
      </c>
      <c r="S683" t="s">
        <v>44</v>
      </c>
      <c r="T683" t="s">
        <v>25</v>
      </c>
    </row>
    <row r="684" spans="1:20" x14ac:dyDescent="0.25">
      <c r="A684">
        <v>319</v>
      </c>
      <c r="B684" t="s">
        <v>57</v>
      </c>
      <c r="C684" t="s">
        <v>50</v>
      </c>
      <c r="D684" t="s">
        <v>22</v>
      </c>
      <c r="E684">
        <v>25</v>
      </c>
      <c r="F684">
        <v>35</v>
      </c>
      <c r="G684">
        <v>57</v>
      </c>
      <c r="H684">
        <v>23</v>
      </c>
      <c r="I684">
        <v>16</v>
      </c>
      <c r="J684">
        <v>6</v>
      </c>
      <c r="K684">
        <v>843</v>
      </c>
      <c r="L684">
        <v>30</v>
      </c>
      <c r="M684">
        <v>20</v>
      </c>
      <c r="N684">
        <v>40</v>
      </c>
      <c r="O684">
        <v>60</v>
      </c>
      <c r="P684">
        <v>1</v>
      </c>
      <c r="Q684" s="1">
        <v>40695</v>
      </c>
      <c r="R684" t="s">
        <v>23</v>
      </c>
      <c r="S684" t="s">
        <v>44</v>
      </c>
      <c r="T684" t="s">
        <v>25</v>
      </c>
    </row>
    <row r="685" spans="1:20" x14ac:dyDescent="0.25">
      <c r="A685">
        <v>319</v>
      </c>
      <c r="B685" t="s">
        <v>57</v>
      </c>
      <c r="C685" t="s">
        <v>50</v>
      </c>
      <c r="D685" t="s">
        <v>22</v>
      </c>
      <c r="E685">
        <v>26</v>
      </c>
      <c r="F685">
        <v>38</v>
      </c>
      <c r="G685">
        <v>62</v>
      </c>
      <c r="H685">
        <v>25</v>
      </c>
      <c r="I685">
        <v>18</v>
      </c>
      <c r="J685">
        <v>7</v>
      </c>
      <c r="K685">
        <v>851</v>
      </c>
      <c r="L685">
        <v>30</v>
      </c>
      <c r="M685">
        <v>20</v>
      </c>
      <c r="N685">
        <v>40</v>
      </c>
      <c r="O685">
        <v>60</v>
      </c>
      <c r="P685">
        <v>1</v>
      </c>
      <c r="Q685" s="1">
        <v>40756</v>
      </c>
      <c r="R685" t="s">
        <v>23</v>
      </c>
      <c r="S685" t="s">
        <v>44</v>
      </c>
      <c r="T685" t="s">
        <v>25</v>
      </c>
    </row>
    <row r="686" spans="1:20" x14ac:dyDescent="0.25">
      <c r="A686">
        <v>319</v>
      </c>
      <c r="B686" t="s">
        <v>57</v>
      </c>
      <c r="C686" t="s">
        <v>50</v>
      </c>
      <c r="D686" t="s">
        <v>22</v>
      </c>
      <c r="E686">
        <v>19</v>
      </c>
      <c r="F686">
        <v>29</v>
      </c>
      <c r="G686">
        <v>51</v>
      </c>
      <c r="H686">
        <v>19</v>
      </c>
      <c r="I686">
        <v>16</v>
      </c>
      <c r="J686">
        <v>5</v>
      </c>
      <c r="K686">
        <v>848</v>
      </c>
      <c r="L686">
        <v>20</v>
      </c>
      <c r="M686">
        <v>20</v>
      </c>
      <c r="N686">
        <v>30</v>
      </c>
      <c r="O686">
        <v>50</v>
      </c>
      <c r="P686">
        <v>1</v>
      </c>
      <c r="Q686" s="1">
        <v>40787</v>
      </c>
      <c r="R686" t="s">
        <v>23</v>
      </c>
      <c r="S686" t="s">
        <v>44</v>
      </c>
      <c r="T686" t="s">
        <v>25</v>
      </c>
    </row>
    <row r="687" spans="1:20" x14ac:dyDescent="0.25">
      <c r="A687">
        <v>319</v>
      </c>
      <c r="B687" t="s">
        <v>57</v>
      </c>
      <c r="C687" t="s">
        <v>50</v>
      </c>
      <c r="D687" t="s">
        <v>22</v>
      </c>
      <c r="E687">
        <v>6</v>
      </c>
      <c r="F687">
        <v>35</v>
      </c>
      <c r="G687">
        <v>63</v>
      </c>
      <c r="H687">
        <v>28</v>
      </c>
      <c r="I687">
        <v>29</v>
      </c>
      <c r="J687">
        <v>8</v>
      </c>
      <c r="K687">
        <v>961</v>
      </c>
      <c r="L687">
        <v>20</v>
      </c>
      <c r="M687">
        <v>20</v>
      </c>
      <c r="N687">
        <v>40</v>
      </c>
      <c r="O687">
        <v>60</v>
      </c>
      <c r="P687">
        <v>2</v>
      </c>
      <c r="Q687" s="1">
        <v>40210</v>
      </c>
      <c r="R687" t="s">
        <v>23</v>
      </c>
      <c r="S687" t="s">
        <v>24</v>
      </c>
      <c r="T687" t="s">
        <v>25</v>
      </c>
    </row>
    <row r="688" spans="1:20" x14ac:dyDescent="0.25">
      <c r="A688">
        <v>319</v>
      </c>
      <c r="B688" t="s">
        <v>57</v>
      </c>
      <c r="C688" t="s">
        <v>50</v>
      </c>
      <c r="D688" t="s">
        <v>22</v>
      </c>
      <c r="E688">
        <v>7</v>
      </c>
      <c r="F688">
        <v>39</v>
      </c>
      <c r="G688">
        <v>72</v>
      </c>
      <c r="H688">
        <v>33</v>
      </c>
      <c r="I688">
        <v>32</v>
      </c>
      <c r="J688">
        <v>10</v>
      </c>
      <c r="K688">
        <v>1003</v>
      </c>
      <c r="L688">
        <v>20</v>
      </c>
      <c r="M688">
        <v>30</v>
      </c>
      <c r="N688">
        <v>40</v>
      </c>
      <c r="O688">
        <v>70</v>
      </c>
      <c r="P688">
        <v>2</v>
      </c>
      <c r="Q688" s="1">
        <v>40422</v>
      </c>
      <c r="R688" t="s">
        <v>23</v>
      </c>
      <c r="S688" t="s">
        <v>24</v>
      </c>
      <c r="T688" t="s">
        <v>25</v>
      </c>
    </row>
    <row r="689" spans="1:20" x14ac:dyDescent="0.25">
      <c r="A689">
        <v>319</v>
      </c>
      <c r="B689" t="s">
        <v>57</v>
      </c>
      <c r="C689" t="s">
        <v>50</v>
      </c>
      <c r="D689" t="s">
        <v>22</v>
      </c>
      <c r="E689">
        <v>4</v>
      </c>
      <c r="F689">
        <v>33</v>
      </c>
      <c r="G689">
        <v>65</v>
      </c>
      <c r="H689">
        <v>28</v>
      </c>
      <c r="I689">
        <v>30</v>
      </c>
      <c r="J689">
        <v>8</v>
      </c>
      <c r="K689">
        <v>964</v>
      </c>
      <c r="L689">
        <v>20</v>
      </c>
      <c r="M689">
        <v>20</v>
      </c>
      <c r="N689">
        <v>40</v>
      </c>
      <c r="O689">
        <v>60</v>
      </c>
      <c r="P689">
        <v>2</v>
      </c>
      <c r="Q689" s="1">
        <v>40634</v>
      </c>
      <c r="R689" t="s">
        <v>23</v>
      </c>
      <c r="S689" t="s">
        <v>24</v>
      </c>
      <c r="T689" t="s">
        <v>25</v>
      </c>
    </row>
    <row r="690" spans="1:20" x14ac:dyDescent="0.25">
      <c r="A690">
        <v>319</v>
      </c>
      <c r="B690" t="s">
        <v>57</v>
      </c>
      <c r="C690" t="s">
        <v>50</v>
      </c>
      <c r="D690" t="s">
        <v>22</v>
      </c>
      <c r="E690">
        <v>12</v>
      </c>
      <c r="F690">
        <v>41</v>
      </c>
      <c r="G690">
        <v>74</v>
      </c>
      <c r="H690">
        <v>34</v>
      </c>
      <c r="I690">
        <v>30</v>
      </c>
      <c r="J690">
        <v>10</v>
      </c>
      <c r="K690">
        <v>1010</v>
      </c>
      <c r="L690">
        <v>20</v>
      </c>
      <c r="M690">
        <v>30</v>
      </c>
      <c r="N690">
        <v>40</v>
      </c>
      <c r="O690">
        <v>70</v>
      </c>
      <c r="P690">
        <v>2</v>
      </c>
      <c r="Q690" s="1">
        <v>40725</v>
      </c>
      <c r="R690" t="s">
        <v>23</v>
      </c>
      <c r="S690" t="s">
        <v>24</v>
      </c>
      <c r="T690" t="s">
        <v>25</v>
      </c>
    </row>
    <row r="691" spans="1:20" x14ac:dyDescent="0.25">
      <c r="A691">
        <v>319</v>
      </c>
      <c r="B691" t="s">
        <v>57</v>
      </c>
      <c r="C691" t="s">
        <v>50</v>
      </c>
      <c r="D691" t="s">
        <v>22</v>
      </c>
      <c r="E691">
        <v>21</v>
      </c>
      <c r="F691">
        <v>49</v>
      </c>
      <c r="G691">
        <v>89</v>
      </c>
      <c r="H691">
        <v>41</v>
      </c>
      <c r="I691">
        <v>32</v>
      </c>
      <c r="J691">
        <v>12</v>
      </c>
      <c r="K691">
        <v>1007</v>
      </c>
      <c r="L691">
        <v>20</v>
      </c>
      <c r="M691">
        <v>40</v>
      </c>
      <c r="N691">
        <v>50</v>
      </c>
      <c r="O691">
        <v>90</v>
      </c>
      <c r="P691">
        <v>2</v>
      </c>
      <c r="Q691" s="1">
        <v>40756</v>
      </c>
      <c r="R691" t="s">
        <v>23</v>
      </c>
      <c r="S691" t="s">
        <v>24</v>
      </c>
      <c r="T691" t="s">
        <v>25</v>
      </c>
    </row>
    <row r="692" spans="1:20" x14ac:dyDescent="0.25">
      <c r="A692">
        <v>319</v>
      </c>
      <c r="B692" t="s">
        <v>57</v>
      </c>
      <c r="C692" t="s">
        <v>50</v>
      </c>
      <c r="D692" t="s">
        <v>22</v>
      </c>
      <c r="E692">
        <v>9</v>
      </c>
      <c r="F692">
        <v>28</v>
      </c>
      <c r="G692">
        <v>49</v>
      </c>
      <c r="H692">
        <v>21</v>
      </c>
      <c r="I692">
        <v>19</v>
      </c>
      <c r="J692">
        <v>6</v>
      </c>
      <c r="K692">
        <v>614</v>
      </c>
      <c r="L692">
        <v>20</v>
      </c>
      <c r="M692">
        <v>20</v>
      </c>
      <c r="N692">
        <v>30</v>
      </c>
      <c r="O692">
        <v>50</v>
      </c>
      <c r="P692">
        <v>3</v>
      </c>
      <c r="Q692" s="1">
        <v>40269</v>
      </c>
      <c r="R692" t="s">
        <v>23</v>
      </c>
      <c r="S692" t="s">
        <v>38</v>
      </c>
      <c r="T692" t="s">
        <v>31</v>
      </c>
    </row>
    <row r="693" spans="1:20" x14ac:dyDescent="0.25">
      <c r="A693">
        <v>319</v>
      </c>
      <c r="B693" t="s">
        <v>57</v>
      </c>
      <c r="C693" t="s">
        <v>50</v>
      </c>
      <c r="D693" t="s">
        <v>22</v>
      </c>
      <c r="E693">
        <v>-1</v>
      </c>
      <c r="F693">
        <v>14</v>
      </c>
      <c r="G693">
        <v>24</v>
      </c>
      <c r="H693">
        <v>10</v>
      </c>
      <c r="I693">
        <v>15</v>
      </c>
      <c r="J693">
        <v>3</v>
      </c>
      <c r="K693">
        <v>594</v>
      </c>
      <c r="L693">
        <v>10</v>
      </c>
      <c r="M693">
        <v>0</v>
      </c>
      <c r="N693">
        <v>20</v>
      </c>
      <c r="O693">
        <v>20</v>
      </c>
      <c r="P693">
        <v>3</v>
      </c>
      <c r="Q693" s="1">
        <v>40513</v>
      </c>
      <c r="R693" t="s">
        <v>23</v>
      </c>
      <c r="S693" t="s">
        <v>38</v>
      </c>
      <c r="T693" t="s">
        <v>31</v>
      </c>
    </row>
    <row r="694" spans="1:20" x14ac:dyDescent="0.25">
      <c r="A694">
        <v>319</v>
      </c>
      <c r="B694" t="s">
        <v>57</v>
      </c>
      <c r="C694" t="s">
        <v>50</v>
      </c>
      <c r="D694" t="s">
        <v>22</v>
      </c>
      <c r="E694">
        <v>18</v>
      </c>
      <c r="F694">
        <v>31</v>
      </c>
      <c r="G694">
        <v>58</v>
      </c>
      <c r="H694">
        <v>23</v>
      </c>
      <c r="I694">
        <v>19</v>
      </c>
      <c r="J694">
        <v>7</v>
      </c>
      <c r="K694">
        <v>617</v>
      </c>
      <c r="L694">
        <v>20</v>
      </c>
      <c r="M694">
        <v>20</v>
      </c>
      <c r="N694">
        <v>30</v>
      </c>
      <c r="O694">
        <v>50</v>
      </c>
      <c r="P694">
        <v>3</v>
      </c>
      <c r="Q694" s="1">
        <v>40603</v>
      </c>
      <c r="R694" t="s">
        <v>23</v>
      </c>
      <c r="S694" t="s">
        <v>38</v>
      </c>
      <c r="T694" t="s">
        <v>31</v>
      </c>
    </row>
    <row r="695" spans="1:20" x14ac:dyDescent="0.25">
      <c r="A695">
        <v>319</v>
      </c>
      <c r="B695" t="s">
        <v>57</v>
      </c>
      <c r="C695" t="s">
        <v>50</v>
      </c>
      <c r="D695" t="s">
        <v>22</v>
      </c>
      <c r="E695">
        <v>4</v>
      </c>
      <c r="F695">
        <v>20</v>
      </c>
      <c r="G695">
        <v>37</v>
      </c>
      <c r="H695">
        <v>15</v>
      </c>
      <c r="I695">
        <v>17</v>
      </c>
      <c r="J695">
        <v>4</v>
      </c>
      <c r="K695">
        <v>600</v>
      </c>
      <c r="L695">
        <v>10</v>
      </c>
      <c r="M695">
        <v>10</v>
      </c>
      <c r="N695">
        <v>20</v>
      </c>
      <c r="O695">
        <v>30</v>
      </c>
      <c r="P695">
        <v>3</v>
      </c>
      <c r="Q695" s="1">
        <v>40787</v>
      </c>
      <c r="R695" t="s">
        <v>23</v>
      </c>
      <c r="S695" t="s">
        <v>38</v>
      </c>
      <c r="T695" t="s">
        <v>31</v>
      </c>
    </row>
    <row r="696" spans="1:20" x14ac:dyDescent="0.25">
      <c r="A696">
        <v>319</v>
      </c>
      <c r="B696" t="s">
        <v>57</v>
      </c>
      <c r="C696" t="s">
        <v>50</v>
      </c>
      <c r="D696" t="s">
        <v>22</v>
      </c>
      <c r="E696">
        <v>-4</v>
      </c>
      <c r="F696">
        <v>13</v>
      </c>
      <c r="G696">
        <v>25</v>
      </c>
      <c r="H696">
        <v>10</v>
      </c>
      <c r="I696">
        <v>16</v>
      </c>
      <c r="J696">
        <v>3</v>
      </c>
      <c r="K696">
        <v>596</v>
      </c>
      <c r="L696">
        <v>10</v>
      </c>
      <c r="M696">
        <v>0</v>
      </c>
      <c r="N696">
        <v>20</v>
      </c>
      <c r="O696">
        <v>20</v>
      </c>
      <c r="P696">
        <v>3</v>
      </c>
      <c r="Q696" s="1">
        <v>40848</v>
      </c>
      <c r="R696" t="s">
        <v>23</v>
      </c>
      <c r="S696" t="s">
        <v>38</v>
      </c>
      <c r="T696" t="s">
        <v>31</v>
      </c>
    </row>
    <row r="697" spans="1:20" x14ac:dyDescent="0.25">
      <c r="A697">
        <v>319</v>
      </c>
      <c r="B697" t="s">
        <v>57</v>
      </c>
      <c r="C697" t="s">
        <v>50</v>
      </c>
      <c r="D697" t="s">
        <v>22</v>
      </c>
      <c r="E697">
        <v>11</v>
      </c>
      <c r="F697">
        <v>28</v>
      </c>
      <c r="G697">
        <v>47</v>
      </c>
      <c r="H697">
        <v>19</v>
      </c>
      <c r="I697">
        <v>17</v>
      </c>
      <c r="J697">
        <v>5</v>
      </c>
      <c r="K697">
        <v>774</v>
      </c>
      <c r="L697">
        <v>20</v>
      </c>
      <c r="M697">
        <v>20</v>
      </c>
      <c r="N697">
        <v>30</v>
      </c>
      <c r="O697">
        <v>50</v>
      </c>
      <c r="P697">
        <v>5</v>
      </c>
      <c r="Q697" s="1">
        <v>40210</v>
      </c>
      <c r="R697" t="s">
        <v>28</v>
      </c>
      <c r="S697" t="s">
        <v>29</v>
      </c>
      <c r="T697" t="s">
        <v>25</v>
      </c>
    </row>
    <row r="698" spans="1:20" x14ac:dyDescent="0.25">
      <c r="A698">
        <v>319</v>
      </c>
      <c r="B698" t="s">
        <v>57</v>
      </c>
      <c r="C698" t="s">
        <v>50</v>
      </c>
      <c r="D698" t="s">
        <v>22</v>
      </c>
      <c r="E698">
        <v>12</v>
      </c>
      <c r="F698">
        <v>29</v>
      </c>
      <c r="G698">
        <v>49</v>
      </c>
      <c r="H698">
        <v>20</v>
      </c>
      <c r="I698">
        <v>17</v>
      </c>
      <c r="J698">
        <v>5</v>
      </c>
      <c r="K698">
        <v>784</v>
      </c>
      <c r="L698">
        <v>20</v>
      </c>
      <c r="M698">
        <v>20</v>
      </c>
      <c r="N698">
        <v>30</v>
      </c>
      <c r="O698">
        <v>50</v>
      </c>
      <c r="P698">
        <v>5</v>
      </c>
      <c r="Q698" s="1">
        <v>40299</v>
      </c>
      <c r="R698" t="s">
        <v>28</v>
      </c>
      <c r="S698" t="s">
        <v>29</v>
      </c>
      <c r="T698" t="s">
        <v>25</v>
      </c>
    </row>
    <row r="699" spans="1:20" x14ac:dyDescent="0.25">
      <c r="A699">
        <v>319</v>
      </c>
      <c r="B699" t="s">
        <v>57</v>
      </c>
      <c r="C699" t="s">
        <v>50</v>
      </c>
      <c r="D699" t="s">
        <v>22</v>
      </c>
      <c r="E699">
        <v>18</v>
      </c>
      <c r="F699">
        <v>35</v>
      </c>
      <c r="G699">
        <v>58</v>
      </c>
      <c r="H699">
        <v>23</v>
      </c>
      <c r="I699">
        <v>17</v>
      </c>
      <c r="J699">
        <v>6</v>
      </c>
      <c r="K699">
        <v>800</v>
      </c>
      <c r="L699">
        <v>50</v>
      </c>
      <c r="M699">
        <v>20</v>
      </c>
      <c r="N699">
        <v>50</v>
      </c>
      <c r="O699">
        <v>70</v>
      </c>
      <c r="P699">
        <v>5</v>
      </c>
      <c r="Q699" s="1">
        <v>40452</v>
      </c>
      <c r="R699" t="s">
        <v>28</v>
      </c>
      <c r="S699" t="s">
        <v>29</v>
      </c>
      <c r="T699" t="s">
        <v>25</v>
      </c>
    </row>
    <row r="700" spans="1:20" x14ac:dyDescent="0.25">
      <c r="A700">
        <v>319</v>
      </c>
      <c r="B700" t="s">
        <v>57</v>
      </c>
      <c r="C700" t="s">
        <v>50</v>
      </c>
      <c r="D700" t="s">
        <v>22</v>
      </c>
      <c r="E700">
        <v>27</v>
      </c>
      <c r="F700">
        <v>35</v>
      </c>
      <c r="G700">
        <v>62</v>
      </c>
      <c r="H700">
        <v>23</v>
      </c>
      <c r="I700">
        <v>17</v>
      </c>
      <c r="J700">
        <v>6</v>
      </c>
      <c r="K700">
        <v>803</v>
      </c>
      <c r="L700">
        <v>30</v>
      </c>
      <c r="M700">
        <v>20</v>
      </c>
      <c r="N700">
        <v>40</v>
      </c>
      <c r="O700">
        <v>60</v>
      </c>
      <c r="P700">
        <v>5</v>
      </c>
      <c r="Q700" s="1">
        <v>40787</v>
      </c>
      <c r="R700" t="s">
        <v>28</v>
      </c>
      <c r="S700" t="s">
        <v>29</v>
      </c>
      <c r="T700" t="s">
        <v>25</v>
      </c>
    </row>
    <row r="701" spans="1:20" x14ac:dyDescent="0.25">
      <c r="A701">
        <v>319</v>
      </c>
      <c r="B701" t="s">
        <v>57</v>
      </c>
      <c r="C701" t="s">
        <v>50</v>
      </c>
      <c r="D701" t="s">
        <v>22</v>
      </c>
      <c r="E701">
        <v>31</v>
      </c>
      <c r="F701">
        <v>43</v>
      </c>
      <c r="G701">
        <v>43</v>
      </c>
      <c r="H701">
        <v>0</v>
      </c>
      <c r="I701">
        <v>12</v>
      </c>
      <c r="J701">
        <v>0</v>
      </c>
      <c r="K701">
        <v>602</v>
      </c>
      <c r="L701">
        <v>40</v>
      </c>
      <c r="M701">
        <v>0</v>
      </c>
      <c r="N701">
        <v>50</v>
      </c>
      <c r="O701">
        <v>50</v>
      </c>
      <c r="P701">
        <v>6</v>
      </c>
      <c r="Q701" s="1">
        <v>40330</v>
      </c>
      <c r="R701" t="s">
        <v>28</v>
      </c>
      <c r="S701" t="s">
        <v>30</v>
      </c>
      <c r="T701" t="s">
        <v>31</v>
      </c>
    </row>
    <row r="702" spans="1:20" x14ac:dyDescent="0.25">
      <c r="A702">
        <v>319</v>
      </c>
      <c r="B702" t="s">
        <v>57</v>
      </c>
      <c r="C702" t="s">
        <v>50</v>
      </c>
      <c r="D702" t="s">
        <v>22</v>
      </c>
      <c r="E702">
        <v>32</v>
      </c>
      <c r="F702">
        <v>43</v>
      </c>
      <c r="G702">
        <v>43</v>
      </c>
      <c r="H702">
        <v>0</v>
      </c>
      <c r="I702">
        <v>11</v>
      </c>
      <c r="J702">
        <v>0</v>
      </c>
      <c r="K702">
        <v>473</v>
      </c>
      <c r="L702">
        <v>40</v>
      </c>
      <c r="M702">
        <v>0</v>
      </c>
      <c r="N702">
        <v>50</v>
      </c>
      <c r="O702">
        <v>50</v>
      </c>
      <c r="P702">
        <v>6</v>
      </c>
      <c r="Q702" s="1">
        <v>40422</v>
      </c>
      <c r="R702" t="s">
        <v>28</v>
      </c>
      <c r="S702" t="s">
        <v>30</v>
      </c>
      <c r="T702" t="s">
        <v>31</v>
      </c>
    </row>
    <row r="703" spans="1:20" x14ac:dyDescent="0.25">
      <c r="A703">
        <v>319</v>
      </c>
      <c r="B703" t="s">
        <v>57</v>
      </c>
      <c r="C703" t="s">
        <v>50</v>
      </c>
      <c r="D703" t="s">
        <v>22</v>
      </c>
      <c r="E703">
        <v>47</v>
      </c>
      <c r="F703">
        <v>43</v>
      </c>
      <c r="G703">
        <v>46</v>
      </c>
      <c r="H703">
        <v>0</v>
      </c>
      <c r="I703">
        <v>11</v>
      </c>
      <c r="J703">
        <v>0</v>
      </c>
      <c r="K703">
        <v>774</v>
      </c>
      <c r="L703">
        <v>40</v>
      </c>
      <c r="M703">
        <v>0</v>
      </c>
      <c r="N703">
        <v>50</v>
      </c>
      <c r="O703">
        <v>50</v>
      </c>
      <c r="P703">
        <v>6</v>
      </c>
      <c r="Q703" s="1">
        <v>40575</v>
      </c>
      <c r="R703" t="s">
        <v>28</v>
      </c>
      <c r="S703" t="s">
        <v>30</v>
      </c>
      <c r="T703" t="s">
        <v>31</v>
      </c>
    </row>
    <row r="704" spans="1:20" x14ac:dyDescent="0.25">
      <c r="A704">
        <v>319</v>
      </c>
      <c r="B704" t="s">
        <v>57</v>
      </c>
      <c r="C704" t="s">
        <v>50</v>
      </c>
      <c r="D704" t="s">
        <v>22</v>
      </c>
      <c r="E704">
        <v>258</v>
      </c>
      <c r="F704">
        <v>387</v>
      </c>
      <c r="G704">
        <v>678</v>
      </c>
      <c r="H704">
        <v>291</v>
      </c>
      <c r="I704">
        <v>129</v>
      </c>
      <c r="J704">
        <v>96</v>
      </c>
      <c r="K704">
        <v>1742</v>
      </c>
      <c r="L704">
        <v>240</v>
      </c>
      <c r="M704">
        <v>250</v>
      </c>
      <c r="N704">
        <v>340</v>
      </c>
      <c r="O704">
        <v>590</v>
      </c>
      <c r="P704">
        <v>8</v>
      </c>
      <c r="Q704" s="1">
        <v>40360</v>
      </c>
      <c r="R704" t="s">
        <v>32</v>
      </c>
      <c r="S704" t="s">
        <v>39</v>
      </c>
      <c r="T704" t="s">
        <v>31</v>
      </c>
    </row>
    <row r="705" spans="1:20" x14ac:dyDescent="0.25">
      <c r="A705">
        <v>319</v>
      </c>
      <c r="B705" t="s">
        <v>57</v>
      </c>
      <c r="C705" t="s">
        <v>50</v>
      </c>
      <c r="D705" t="s">
        <v>22</v>
      </c>
      <c r="E705">
        <v>319</v>
      </c>
      <c r="F705">
        <v>349</v>
      </c>
      <c r="G705">
        <v>607</v>
      </c>
      <c r="H705">
        <v>263</v>
      </c>
      <c r="I705">
        <v>110</v>
      </c>
      <c r="J705">
        <v>86</v>
      </c>
      <c r="K705">
        <v>1433</v>
      </c>
      <c r="L705">
        <v>220</v>
      </c>
      <c r="M705">
        <v>220</v>
      </c>
      <c r="N705">
        <v>310</v>
      </c>
      <c r="O705">
        <v>530</v>
      </c>
      <c r="P705">
        <v>8</v>
      </c>
      <c r="Q705" s="1">
        <v>40664</v>
      </c>
      <c r="R705" t="s">
        <v>32</v>
      </c>
      <c r="S705" t="s">
        <v>39</v>
      </c>
      <c r="T705" t="s">
        <v>31</v>
      </c>
    </row>
    <row r="706" spans="1:20" x14ac:dyDescent="0.25">
      <c r="A706">
        <v>319</v>
      </c>
      <c r="B706" t="s">
        <v>57</v>
      </c>
      <c r="C706" t="s">
        <v>50</v>
      </c>
      <c r="D706" t="s">
        <v>22</v>
      </c>
      <c r="E706">
        <v>326</v>
      </c>
      <c r="F706">
        <v>336</v>
      </c>
      <c r="G706">
        <v>628</v>
      </c>
      <c r="H706">
        <v>253</v>
      </c>
      <c r="I706">
        <v>116</v>
      </c>
      <c r="J706">
        <v>83</v>
      </c>
      <c r="K706">
        <v>1686</v>
      </c>
      <c r="L706">
        <v>210</v>
      </c>
      <c r="M706">
        <v>210</v>
      </c>
      <c r="N706">
        <v>300</v>
      </c>
      <c r="O706">
        <v>510</v>
      </c>
      <c r="P706">
        <v>8</v>
      </c>
      <c r="Q706" s="1">
        <v>40787</v>
      </c>
      <c r="R706" t="s">
        <v>32</v>
      </c>
      <c r="S706" t="s">
        <v>39</v>
      </c>
      <c r="T706" t="s">
        <v>31</v>
      </c>
    </row>
    <row r="707" spans="1:20" x14ac:dyDescent="0.25">
      <c r="A707">
        <v>319</v>
      </c>
      <c r="B707" t="s">
        <v>57</v>
      </c>
      <c r="C707" t="s">
        <v>50</v>
      </c>
      <c r="D707" t="s">
        <v>22</v>
      </c>
      <c r="E707">
        <v>332</v>
      </c>
      <c r="F707">
        <v>341</v>
      </c>
      <c r="G707">
        <v>637</v>
      </c>
      <c r="H707">
        <v>257</v>
      </c>
      <c r="I707">
        <v>117</v>
      </c>
      <c r="J707">
        <v>84</v>
      </c>
      <c r="K707">
        <v>1662</v>
      </c>
      <c r="L707">
        <v>210</v>
      </c>
      <c r="M707">
        <v>200</v>
      </c>
      <c r="N707">
        <v>280</v>
      </c>
      <c r="O707">
        <v>480</v>
      </c>
      <c r="P707">
        <v>8</v>
      </c>
      <c r="Q707" s="1">
        <v>40817</v>
      </c>
      <c r="R707" t="s">
        <v>32</v>
      </c>
      <c r="S707" t="s">
        <v>39</v>
      </c>
      <c r="T707" t="s">
        <v>31</v>
      </c>
    </row>
    <row r="708" spans="1:20" x14ac:dyDescent="0.25">
      <c r="A708">
        <v>319</v>
      </c>
      <c r="B708" t="s">
        <v>57</v>
      </c>
      <c r="C708" t="s">
        <v>50</v>
      </c>
      <c r="D708" t="s">
        <v>22</v>
      </c>
      <c r="E708">
        <v>102</v>
      </c>
      <c r="F708">
        <v>158</v>
      </c>
      <c r="G708">
        <v>267</v>
      </c>
      <c r="H708">
        <v>109</v>
      </c>
      <c r="I708">
        <v>56</v>
      </c>
      <c r="J708">
        <v>34</v>
      </c>
      <c r="K708">
        <v>585</v>
      </c>
      <c r="L708">
        <v>110</v>
      </c>
      <c r="M708">
        <v>90</v>
      </c>
      <c r="N708">
        <v>140</v>
      </c>
      <c r="O708">
        <v>230</v>
      </c>
      <c r="P708">
        <v>9</v>
      </c>
      <c r="Q708" s="1">
        <v>40238</v>
      </c>
      <c r="R708" t="s">
        <v>32</v>
      </c>
      <c r="S708" t="s">
        <v>33</v>
      </c>
      <c r="T708" t="s">
        <v>31</v>
      </c>
    </row>
    <row r="709" spans="1:20" x14ac:dyDescent="0.25">
      <c r="A709">
        <v>319</v>
      </c>
      <c r="B709" t="s">
        <v>57</v>
      </c>
      <c r="C709" t="s">
        <v>50</v>
      </c>
      <c r="D709" t="s">
        <v>22</v>
      </c>
      <c r="E709">
        <v>115</v>
      </c>
      <c r="F709">
        <v>178</v>
      </c>
      <c r="G709">
        <v>301</v>
      </c>
      <c r="H709">
        <v>123</v>
      </c>
      <c r="I709">
        <v>63</v>
      </c>
      <c r="J709">
        <v>39</v>
      </c>
      <c r="K709">
        <v>611</v>
      </c>
      <c r="L709">
        <v>120</v>
      </c>
      <c r="M709">
        <v>100</v>
      </c>
      <c r="N709">
        <v>160</v>
      </c>
      <c r="O709">
        <v>260</v>
      </c>
      <c r="P709">
        <v>9</v>
      </c>
      <c r="Q709" s="1">
        <v>40269</v>
      </c>
      <c r="R709" t="s">
        <v>32</v>
      </c>
      <c r="S709" t="s">
        <v>33</v>
      </c>
      <c r="T709" t="s">
        <v>31</v>
      </c>
    </row>
    <row r="710" spans="1:20" x14ac:dyDescent="0.25">
      <c r="A710">
        <v>319</v>
      </c>
      <c r="B710" t="s">
        <v>57</v>
      </c>
      <c r="C710" t="s">
        <v>50</v>
      </c>
      <c r="D710" t="s">
        <v>22</v>
      </c>
      <c r="E710">
        <v>136</v>
      </c>
      <c r="F710">
        <v>204</v>
      </c>
      <c r="G710">
        <v>345</v>
      </c>
      <c r="H710">
        <v>141</v>
      </c>
      <c r="I710">
        <v>68</v>
      </c>
      <c r="J710">
        <v>45</v>
      </c>
      <c r="K710">
        <v>764</v>
      </c>
      <c r="L710">
        <v>140</v>
      </c>
      <c r="M710">
        <v>120</v>
      </c>
      <c r="N710">
        <v>180</v>
      </c>
      <c r="O710">
        <v>300</v>
      </c>
      <c r="P710">
        <v>9</v>
      </c>
      <c r="Q710" s="1">
        <v>40330</v>
      </c>
      <c r="R710" t="s">
        <v>32</v>
      </c>
      <c r="S710" t="s">
        <v>33</v>
      </c>
      <c r="T710" t="s">
        <v>31</v>
      </c>
    </row>
    <row r="711" spans="1:20" x14ac:dyDescent="0.25">
      <c r="A711">
        <v>319</v>
      </c>
      <c r="B711" t="s">
        <v>57</v>
      </c>
      <c r="C711" t="s">
        <v>50</v>
      </c>
      <c r="D711" t="s">
        <v>22</v>
      </c>
      <c r="E711">
        <v>150</v>
      </c>
      <c r="F711">
        <v>222</v>
      </c>
      <c r="G711">
        <v>376</v>
      </c>
      <c r="H711">
        <v>154</v>
      </c>
      <c r="I711">
        <v>72</v>
      </c>
      <c r="J711">
        <v>49</v>
      </c>
      <c r="K711">
        <v>833</v>
      </c>
      <c r="L711">
        <v>150</v>
      </c>
      <c r="M711">
        <v>130</v>
      </c>
      <c r="N711">
        <v>200</v>
      </c>
      <c r="O711">
        <v>330</v>
      </c>
      <c r="P711">
        <v>9</v>
      </c>
      <c r="Q711" s="1">
        <v>40360</v>
      </c>
      <c r="R711" t="s">
        <v>32</v>
      </c>
      <c r="S711" t="s">
        <v>33</v>
      </c>
      <c r="T711" t="s">
        <v>31</v>
      </c>
    </row>
    <row r="712" spans="1:20" x14ac:dyDescent="0.25">
      <c r="A712">
        <v>319</v>
      </c>
      <c r="B712" t="s">
        <v>57</v>
      </c>
      <c r="C712" t="s">
        <v>50</v>
      </c>
      <c r="D712" t="s">
        <v>22</v>
      </c>
      <c r="E712">
        <v>123</v>
      </c>
      <c r="F712">
        <v>185</v>
      </c>
      <c r="G712">
        <v>312</v>
      </c>
      <c r="H712">
        <v>127</v>
      </c>
      <c r="I712">
        <v>62</v>
      </c>
      <c r="J712">
        <v>40</v>
      </c>
      <c r="K712">
        <v>830</v>
      </c>
      <c r="L712">
        <v>120</v>
      </c>
      <c r="M712">
        <v>120</v>
      </c>
      <c r="N712">
        <v>170</v>
      </c>
      <c r="O712">
        <v>290</v>
      </c>
      <c r="P712">
        <v>9</v>
      </c>
      <c r="Q712" s="1">
        <v>40513</v>
      </c>
      <c r="R712" t="s">
        <v>32</v>
      </c>
      <c r="S712" t="s">
        <v>33</v>
      </c>
      <c r="T712" t="s">
        <v>31</v>
      </c>
    </row>
    <row r="713" spans="1:20" x14ac:dyDescent="0.25">
      <c r="A713">
        <v>319</v>
      </c>
      <c r="B713" t="s">
        <v>57</v>
      </c>
      <c r="C713" t="s">
        <v>50</v>
      </c>
      <c r="D713" t="s">
        <v>22</v>
      </c>
      <c r="E713">
        <v>171</v>
      </c>
      <c r="F713">
        <v>178</v>
      </c>
      <c r="G713">
        <v>321</v>
      </c>
      <c r="H713">
        <v>123</v>
      </c>
      <c r="I713">
        <v>63</v>
      </c>
      <c r="J713">
        <v>39</v>
      </c>
      <c r="K713">
        <v>611</v>
      </c>
      <c r="L713">
        <v>120</v>
      </c>
      <c r="M713">
        <v>100</v>
      </c>
      <c r="N713">
        <v>160</v>
      </c>
      <c r="O713">
        <v>260</v>
      </c>
      <c r="P713">
        <v>9</v>
      </c>
      <c r="Q713" s="1">
        <v>40634</v>
      </c>
      <c r="R713" t="s">
        <v>32</v>
      </c>
      <c r="S713" t="s">
        <v>33</v>
      </c>
      <c r="T713" t="s">
        <v>31</v>
      </c>
    </row>
    <row r="714" spans="1:20" x14ac:dyDescent="0.25">
      <c r="A714">
        <v>319</v>
      </c>
      <c r="B714" t="s">
        <v>57</v>
      </c>
      <c r="C714" t="s">
        <v>50</v>
      </c>
      <c r="D714" t="s">
        <v>22</v>
      </c>
      <c r="E714">
        <v>148</v>
      </c>
      <c r="F714">
        <v>239</v>
      </c>
      <c r="G714">
        <v>478</v>
      </c>
      <c r="H714">
        <v>239</v>
      </c>
      <c r="I714">
        <v>91</v>
      </c>
      <c r="J714">
        <v>66</v>
      </c>
      <c r="K714">
        <v>1464</v>
      </c>
      <c r="L714">
        <v>140</v>
      </c>
      <c r="M714">
        <v>200</v>
      </c>
      <c r="N714">
        <v>220</v>
      </c>
      <c r="O714">
        <v>420</v>
      </c>
      <c r="P714">
        <v>11</v>
      </c>
      <c r="Q714" s="1">
        <v>40269</v>
      </c>
      <c r="R714" t="s">
        <v>26</v>
      </c>
      <c r="S714" t="s">
        <v>35</v>
      </c>
      <c r="T714" t="s">
        <v>25</v>
      </c>
    </row>
    <row r="715" spans="1:20" x14ac:dyDescent="0.25">
      <c r="A715">
        <v>319</v>
      </c>
      <c r="B715" t="s">
        <v>57</v>
      </c>
      <c r="C715" t="s">
        <v>50</v>
      </c>
      <c r="D715" t="s">
        <v>22</v>
      </c>
      <c r="E715">
        <v>220</v>
      </c>
      <c r="F715">
        <v>228</v>
      </c>
      <c r="G715">
        <v>510</v>
      </c>
      <c r="H715">
        <v>228</v>
      </c>
      <c r="I715">
        <v>91</v>
      </c>
      <c r="J715">
        <v>63</v>
      </c>
      <c r="K715">
        <v>1459</v>
      </c>
      <c r="L715">
        <v>140</v>
      </c>
      <c r="M715">
        <v>190</v>
      </c>
      <c r="N715">
        <v>210</v>
      </c>
      <c r="O715">
        <v>400</v>
      </c>
      <c r="P715">
        <v>11</v>
      </c>
      <c r="Q715" s="1">
        <v>40544</v>
      </c>
      <c r="R715" t="s">
        <v>26</v>
      </c>
      <c r="S715" t="s">
        <v>35</v>
      </c>
      <c r="T715" t="s">
        <v>25</v>
      </c>
    </row>
    <row r="716" spans="1:20" x14ac:dyDescent="0.25">
      <c r="A716">
        <v>319</v>
      </c>
      <c r="B716" t="s">
        <v>57</v>
      </c>
      <c r="C716" t="s">
        <v>50</v>
      </c>
      <c r="D716" t="s">
        <v>22</v>
      </c>
      <c r="E716">
        <v>228</v>
      </c>
      <c r="F716">
        <v>261</v>
      </c>
      <c r="G716">
        <v>516</v>
      </c>
      <c r="H716">
        <v>260</v>
      </c>
      <c r="I716">
        <v>89</v>
      </c>
      <c r="J716">
        <v>72</v>
      </c>
      <c r="K716">
        <v>1559</v>
      </c>
      <c r="L716">
        <v>150</v>
      </c>
      <c r="M716">
        <v>220</v>
      </c>
      <c r="N716">
        <v>230</v>
      </c>
      <c r="O716">
        <v>450</v>
      </c>
      <c r="P716">
        <v>11</v>
      </c>
      <c r="Q716" s="1">
        <v>40664</v>
      </c>
      <c r="R716" t="s">
        <v>26</v>
      </c>
      <c r="S716" t="s">
        <v>35</v>
      </c>
      <c r="T716" t="s">
        <v>25</v>
      </c>
    </row>
    <row r="717" spans="1:20" x14ac:dyDescent="0.25">
      <c r="A717">
        <v>319</v>
      </c>
      <c r="B717" t="s">
        <v>57</v>
      </c>
      <c r="C717" t="s">
        <v>50</v>
      </c>
      <c r="D717" t="s">
        <v>22</v>
      </c>
      <c r="E717">
        <v>230</v>
      </c>
      <c r="F717">
        <v>266</v>
      </c>
      <c r="G717">
        <v>527</v>
      </c>
      <c r="H717">
        <v>266</v>
      </c>
      <c r="I717">
        <v>92</v>
      </c>
      <c r="J717">
        <v>74</v>
      </c>
      <c r="K717">
        <v>1797</v>
      </c>
      <c r="L717">
        <v>150</v>
      </c>
      <c r="M717">
        <v>220</v>
      </c>
      <c r="N717">
        <v>240</v>
      </c>
      <c r="O717">
        <v>460</v>
      </c>
      <c r="P717">
        <v>11</v>
      </c>
      <c r="Q717" s="1">
        <v>40756</v>
      </c>
      <c r="R717" t="s">
        <v>26</v>
      </c>
      <c r="S717" t="s">
        <v>35</v>
      </c>
      <c r="T717" t="s">
        <v>25</v>
      </c>
    </row>
    <row r="718" spans="1:20" x14ac:dyDescent="0.25">
      <c r="A718">
        <v>319</v>
      </c>
      <c r="B718" t="s">
        <v>57</v>
      </c>
      <c r="C718" t="s">
        <v>50</v>
      </c>
      <c r="D718" t="s">
        <v>22</v>
      </c>
      <c r="E718">
        <v>175</v>
      </c>
      <c r="F718">
        <v>301</v>
      </c>
      <c r="G718">
        <v>546</v>
      </c>
      <c r="H718">
        <v>245</v>
      </c>
      <c r="I718">
        <v>126</v>
      </c>
      <c r="J718">
        <v>93</v>
      </c>
      <c r="K718">
        <v>1419</v>
      </c>
      <c r="L718">
        <v>160</v>
      </c>
      <c r="M718">
        <v>210</v>
      </c>
      <c r="N718">
        <v>270</v>
      </c>
      <c r="O718">
        <v>480</v>
      </c>
      <c r="P718">
        <v>12</v>
      </c>
      <c r="Q718" s="1">
        <v>40179</v>
      </c>
      <c r="R718" t="s">
        <v>26</v>
      </c>
      <c r="S718" t="s">
        <v>40</v>
      </c>
      <c r="T718" t="s">
        <v>25</v>
      </c>
    </row>
    <row r="719" spans="1:20" x14ac:dyDescent="0.25">
      <c r="A719">
        <v>319</v>
      </c>
      <c r="B719" t="s">
        <v>57</v>
      </c>
      <c r="C719" t="s">
        <v>50</v>
      </c>
      <c r="D719" t="s">
        <v>22</v>
      </c>
      <c r="E719">
        <v>197</v>
      </c>
      <c r="F719">
        <v>332</v>
      </c>
      <c r="G719">
        <v>602</v>
      </c>
      <c r="H719">
        <v>270</v>
      </c>
      <c r="I719">
        <v>135</v>
      </c>
      <c r="J719">
        <v>102</v>
      </c>
      <c r="K719">
        <v>1834</v>
      </c>
      <c r="L719">
        <v>170</v>
      </c>
      <c r="M719">
        <v>230</v>
      </c>
      <c r="N719">
        <v>290</v>
      </c>
      <c r="O719">
        <v>520</v>
      </c>
      <c r="P719">
        <v>12</v>
      </c>
      <c r="Q719" s="1">
        <v>40360</v>
      </c>
      <c r="R719" t="s">
        <v>26</v>
      </c>
      <c r="S719" t="s">
        <v>40</v>
      </c>
      <c r="T719" t="s">
        <v>25</v>
      </c>
    </row>
    <row r="720" spans="1:20" x14ac:dyDescent="0.25">
      <c r="A720">
        <v>319</v>
      </c>
      <c r="B720" t="s">
        <v>57</v>
      </c>
      <c r="C720" t="s">
        <v>50</v>
      </c>
      <c r="D720" t="s">
        <v>22</v>
      </c>
      <c r="E720">
        <v>173</v>
      </c>
      <c r="F720">
        <v>300</v>
      </c>
      <c r="G720">
        <v>545</v>
      </c>
      <c r="H720">
        <v>245</v>
      </c>
      <c r="I720">
        <v>127</v>
      </c>
      <c r="J720">
        <v>93</v>
      </c>
      <c r="K720">
        <v>1784</v>
      </c>
      <c r="L720">
        <v>130</v>
      </c>
      <c r="M720">
        <v>200</v>
      </c>
      <c r="N720">
        <v>250</v>
      </c>
      <c r="O720">
        <v>450</v>
      </c>
      <c r="P720">
        <v>12</v>
      </c>
      <c r="Q720" s="1">
        <v>40483</v>
      </c>
      <c r="R720" t="s">
        <v>26</v>
      </c>
      <c r="S720" t="s">
        <v>40</v>
      </c>
      <c r="T720" t="s">
        <v>25</v>
      </c>
    </row>
    <row r="721" spans="1:20" x14ac:dyDescent="0.25">
      <c r="A721">
        <v>321</v>
      </c>
      <c r="B721" t="s">
        <v>53</v>
      </c>
      <c r="C721" t="s">
        <v>21</v>
      </c>
      <c r="D721" t="s">
        <v>43</v>
      </c>
      <c r="E721">
        <v>74</v>
      </c>
      <c r="F721">
        <v>125</v>
      </c>
      <c r="G721">
        <v>214</v>
      </c>
      <c r="H721">
        <v>89</v>
      </c>
      <c r="I721">
        <v>51</v>
      </c>
      <c r="J721">
        <v>27</v>
      </c>
      <c r="K721">
        <v>481</v>
      </c>
      <c r="L721">
        <v>80</v>
      </c>
      <c r="M721">
        <v>80</v>
      </c>
      <c r="N721">
        <v>120</v>
      </c>
      <c r="O721">
        <v>200</v>
      </c>
      <c r="P721">
        <v>3</v>
      </c>
      <c r="Q721" s="1">
        <v>40238</v>
      </c>
      <c r="R721" t="s">
        <v>23</v>
      </c>
      <c r="S721" t="s">
        <v>38</v>
      </c>
      <c r="T721" t="s">
        <v>31</v>
      </c>
    </row>
    <row r="722" spans="1:20" x14ac:dyDescent="0.25">
      <c r="A722">
        <v>321</v>
      </c>
      <c r="B722" t="s">
        <v>53</v>
      </c>
      <c r="C722" t="s">
        <v>21</v>
      </c>
      <c r="D722" t="s">
        <v>43</v>
      </c>
      <c r="E722">
        <v>100</v>
      </c>
      <c r="F722">
        <v>159</v>
      </c>
      <c r="G722">
        <v>273</v>
      </c>
      <c r="H722">
        <v>114</v>
      </c>
      <c r="I722">
        <v>59</v>
      </c>
      <c r="J722">
        <v>35</v>
      </c>
      <c r="K722">
        <v>555</v>
      </c>
      <c r="L722">
        <v>100</v>
      </c>
      <c r="M722">
        <v>100</v>
      </c>
      <c r="N722">
        <v>150</v>
      </c>
      <c r="O722">
        <v>250</v>
      </c>
      <c r="P722">
        <v>3</v>
      </c>
      <c r="Q722" s="1">
        <v>40299</v>
      </c>
      <c r="R722" t="s">
        <v>23</v>
      </c>
      <c r="S722" t="s">
        <v>38</v>
      </c>
      <c r="T722" t="s">
        <v>31</v>
      </c>
    </row>
    <row r="723" spans="1:20" x14ac:dyDescent="0.25">
      <c r="A723">
        <v>321</v>
      </c>
      <c r="B723" t="s">
        <v>53</v>
      </c>
      <c r="C723" t="s">
        <v>21</v>
      </c>
      <c r="D723" t="s">
        <v>43</v>
      </c>
      <c r="E723">
        <v>102</v>
      </c>
      <c r="F723">
        <v>161</v>
      </c>
      <c r="G723">
        <v>277</v>
      </c>
      <c r="H723">
        <v>116</v>
      </c>
      <c r="I723">
        <v>59</v>
      </c>
      <c r="J723">
        <v>35</v>
      </c>
      <c r="K723">
        <v>678</v>
      </c>
      <c r="L723">
        <v>100</v>
      </c>
      <c r="M723">
        <v>110</v>
      </c>
      <c r="N723">
        <v>150</v>
      </c>
      <c r="O723">
        <v>260</v>
      </c>
      <c r="P723">
        <v>3</v>
      </c>
      <c r="Q723" s="1">
        <v>40391</v>
      </c>
      <c r="R723" t="s">
        <v>23</v>
      </c>
      <c r="S723" t="s">
        <v>38</v>
      </c>
      <c r="T723" t="s">
        <v>31</v>
      </c>
    </row>
    <row r="724" spans="1:20" x14ac:dyDescent="0.25">
      <c r="A724">
        <v>321</v>
      </c>
      <c r="B724" t="s">
        <v>53</v>
      </c>
      <c r="C724" t="s">
        <v>21</v>
      </c>
      <c r="D724" t="s">
        <v>43</v>
      </c>
      <c r="E724">
        <v>120</v>
      </c>
      <c r="F724">
        <v>134</v>
      </c>
      <c r="G724">
        <v>245</v>
      </c>
      <c r="H724">
        <v>96</v>
      </c>
      <c r="I724">
        <v>53</v>
      </c>
      <c r="J724">
        <v>29</v>
      </c>
      <c r="K724">
        <v>666</v>
      </c>
      <c r="L724">
        <v>80</v>
      </c>
      <c r="M724">
        <v>90</v>
      </c>
      <c r="N724">
        <v>120</v>
      </c>
      <c r="O724">
        <v>210</v>
      </c>
      <c r="P724">
        <v>3</v>
      </c>
      <c r="Q724" s="1">
        <v>40787</v>
      </c>
      <c r="R724" t="s">
        <v>23</v>
      </c>
      <c r="S724" t="s">
        <v>38</v>
      </c>
      <c r="T724" t="s">
        <v>31</v>
      </c>
    </row>
    <row r="725" spans="1:20" x14ac:dyDescent="0.25">
      <c r="A725">
        <v>321</v>
      </c>
      <c r="B725" t="s">
        <v>53</v>
      </c>
      <c r="C725" t="s">
        <v>21</v>
      </c>
      <c r="D725" t="s">
        <v>43</v>
      </c>
      <c r="E725">
        <v>72</v>
      </c>
      <c r="F725">
        <v>77</v>
      </c>
      <c r="G725">
        <v>129</v>
      </c>
      <c r="H725">
        <v>53</v>
      </c>
      <c r="I725">
        <v>23</v>
      </c>
      <c r="J725">
        <v>14</v>
      </c>
      <c r="K725">
        <v>803</v>
      </c>
      <c r="L725">
        <v>70</v>
      </c>
      <c r="M725">
        <v>50</v>
      </c>
      <c r="N725">
        <v>90</v>
      </c>
      <c r="O725">
        <v>140</v>
      </c>
      <c r="P725">
        <v>13</v>
      </c>
      <c r="Q725" s="1">
        <v>40664</v>
      </c>
      <c r="R725" t="s">
        <v>26</v>
      </c>
      <c r="S725" t="s">
        <v>27</v>
      </c>
      <c r="T725" t="s">
        <v>25</v>
      </c>
    </row>
    <row r="726" spans="1:20" x14ac:dyDescent="0.25">
      <c r="A726">
        <v>321</v>
      </c>
      <c r="B726" t="s">
        <v>53</v>
      </c>
      <c r="C726" t="s">
        <v>21</v>
      </c>
      <c r="D726" t="s">
        <v>43</v>
      </c>
      <c r="E726">
        <v>45</v>
      </c>
      <c r="F726">
        <v>51</v>
      </c>
      <c r="G726">
        <v>91</v>
      </c>
      <c r="H726">
        <v>34</v>
      </c>
      <c r="I726">
        <v>21</v>
      </c>
      <c r="J726">
        <v>9</v>
      </c>
      <c r="K726">
        <v>863</v>
      </c>
      <c r="L726">
        <v>40</v>
      </c>
      <c r="M726">
        <v>30</v>
      </c>
      <c r="N726">
        <v>50</v>
      </c>
      <c r="O726">
        <v>80</v>
      </c>
      <c r="P726">
        <v>13</v>
      </c>
      <c r="Q726" s="1">
        <v>40878</v>
      </c>
      <c r="R726" t="s">
        <v>26</v>
      </c>
      <c r="S726" t="s">
        <v>27</v>
      </c>
      <c r="T726" t="s">
        <v>25</v>
      </c>
    </row>
    <row r="727" spans="1:20" x14ac:dyDescent="0.25">
      <c r="A727">
        <v>321</v>
      </c>
      <c r="B727" t="s">
        <v>53</v>
      </c>
      <c r="C727" t="s">
        <v>21</v>
      </c>
      <c r="D727" t="s">
        <v>43</v>
      </c>
      <c r="E727">
        <v>25</v>
      </c>
      <c r="F727">
        <v>132</v>
      </c>
      <c r="G727">
        <v>242</v>
      </c>
      <c r="H727">
        <v>95</v>
      </c>
      <c r="I727">
        <v>115</v>
      </c>
      <c r="J727">
        <v>86</v>
      </c>
      <c r="K727">
        <v>532</v>
      </c>
      <c r="L727">
        <v>30</v>
      </c>
      <c r="M727">
        <v>90</v>
      </c>
      <c r="N727">
        <v>130</v>
      </c>
      <c r="O727">
        <v>220</v>
      </c>
      <c r="P727">
        <v>5</v>
      </c>
      <c r="Q727" s="1">
        <v>40603</v>
      </c>
      <c r="R727" t="s">
        <v>28</v>
      </c>
      <c r="S727" t="s">
        <v>29</v>
      </c>
      <c r="T727" t="s">
        <v>25</v>
      </c>
    </row>
    <row r="728" spans="1:20" x14ac:dyDescent="0.25">
      <c r="A728">
        <v>321</v>
      </c>
      <c r="B728" t="s">
        <v>53</v>
      </c>
      <c r="C728" t="s">
        <v>21</v>
      </c>
      <c r="D728" t="s">
        <v>43</v>
      </c>
      <c r="E728">
        <v>63</v>
      </c>
      <c r="F728">
        <v>121</v>
      </c>
      <c r="G728">
        <v>212</v>
      </c>
      <c r="H728">
        <v>91</v>
      </c>
      <c r="I728">
        <v>58</v>
      </c>
      <c r="J728">
        <v>30</v>
      </c>
      <c r="K728">
        <v>533</v>
      </c>
      <c r="L728">
        <v>80</v>
      </c>
      <c r="M728">
        <v>80</v>
      </c>
      <c r="N728">
        <v>120</v>
      </c>
      <c r="O728">
        <v>200</v>
      </c>
      <c r="P728">
        <v>6</v>
      </c>
      <c r="Q728" s="1">
        <v>40330</v>
      </c>
      <c r="R728" t="s">
        <v>28</v>
      </c>
      <c r="S728" t="s">
        <v>30</v>
      </c>
      <c r="T728" t="s">
        <v>31</v>
      </c>
    </row>
    <row r="729" spans="1:20" x14ac:dyDescent="0.25">
      <c r="A729">
        <v>321</v>
      </c>
      <c r="B729" t="s">
        <v>53</v>
      </c>
      <c r="C729" t="s">
        <v>21</v>
      </c>
      <c r="D729" t="s">
        <v>43</v>
      </c>
      <c r="E729">
        <v>89</v>
      </c>
      <c r="F729">
        <v>116</v>
      </c>
      <c r="G729">
        <v>215</v>
      </c>
      <c r="H729">
        <v>86</v>
      </c>
      <c r="I729">
        <v>56</v>
      </c>
      <c r="J729">
        <v>28</v>
      </c>
      <c r="K729">
        <v>547</v>
      </c>
      <c r="L729">
        <v>90</v>
      </c>
      <c r="M729">
        <v>70</v>
      </c>
      <c r="N729">
        <v>110</v>
      </c>
      <c r="O729">
        <v>180</v>
      </c>
      <c r="P729">
        <v>6</v>
      </c>
      <c r="Q729" s="1">
        <v>40817</v>
      </c>
      <c r="R729" t="s">
        <v>28</v>
      </c>
      <c r="S729" t="s">
        <v>30</v>
      </c>
      <c r="T729" t="s">
        <v>31</v>
      </c>
    </row>
    <row r="730" spans="1:20" x14ac:dyDescent="0.25">
      <c r="A730">
        <v>321</v>
      </c>
      <c r="B730" t="s">
        <v>53</v>
      </c>
      <c r="C730" t="s">
        <v>21</v>
      </c>
      <c r="D730" t="s">
        <v>43</v>
      </c>
      <c r="E730">
        <v>46</v>
      </c>
      <c r="F730">
        <v>58</v>
      </c>
      <c r="G730">
        <v>110</v>
      </c>
      <c r="H730">
        <v>45</v>
      </c>
      <c r="I730">
        <v>27</v>
      </c>
      <c r="J730">
        <v>14</v>
      </c>
      <c r="K730">
        <v>605</v>
      </c>
      <c r="L730">
        <v>30</v>
      </c>
      <c r="M730">
        <v>30</v>
      </c>
      <c r="N730">
        <v>50</v>
      </c>
      <c r="O730">
        <v>80</v>
      </c>
      <c r="P730">
        <v>8</v>
      </c>
      <c r="Q730" s="1">
        <v>40634</v>
      </c>
      <c r="R730" t="s">
        <v>32</v>
      </c>
      <c r="S730" t="s">
        <v>39</v>
      </c>
      <c r="T730" t="s">
        <v>31</v>
      </c>
    </row>
    <row r="731" spans="1:20" x14ac:dyDescent="0.25">
      <c r="A731">
        <v>321</v>
      </c>
      <c r="B731" t="s">
        <v>53</v>
      </c>
      <c r="C731" t="s">
        <v>21</v>
      </c>
      <c r="D731" t="s">
        <v>43</v>
      </c>
      <c r="E731">
        <v>61</v>
      </c>
      <c r="F731">
        <v>81</v>
      </c>
      <c r="G731">
        <v>168</v>
      </c>
      <c r="H731">
        <v>69</v>
      </c>
      <c r="I731">
        <v>44</v>
      </c>
      <c r="J731">
        <v>21</v>
      </c>
      <c r="K731">
        <v>965</v>
      </c>
      <c r="L731">
        <v>40</v>
      </c>
      <c r="M731">
        <v>50</v>
      </c>
      <c r="N731">
        <v>60</v>
      </c>
      <c r="O731">
        <v>110</v>
      </c>
      <c r="P731">
        <v>10</v>
      </c>
      <c r="Q731" s="1">
        <v>40544</v>
      </c>
      <c r="R731" t="s">
        <v>32</v>
      </c>
      <c r="S731" t="s">
        <v>34</v>
      </c>
      <c r="T731" t="s">
        <v>31</v>
      </c>
    </row>
    <row r="732" spans="1:20" x14ac:dyDescent="0.25">
      <c r="A732">
        <v>321</v>
      </c>
      <c r="B732" t="s">
        <v>53</v>
      </c>
      <c r="C732" t="s">
        <v>21</v>
      </c>
      <c r="D732" t="s">
        <v>43</v>
      </c>
      <c r="E732">
        <v>39</v>
      </c>
      <c r="F732">
        <v>45</v>
      </c>
      <c r="G732">
        <v>80</v>
      </c>
      <c r="H732">
        <v>30</v>
      </c>
      <c r="I732">
        <v>19</v>
      </c>
      <c r="J732">
        <v>8</v>
      </c>
      <c r="K732">
        <v>882</v>
      </c>
      <c r="L732">
        <v>30</v>
      </c>
      <c r="M732">
        <v>30</v>
      </c>
      <c r="N732">
        <v>40</v>
      </c>
      <c r="O732">
        <v>70</v>
      </c>
      <c r="P732">
        <v>11</v>
      </c>
      <c r="Q732" s="1">
        <v>40878</v>
      </c>
      <c r="R732" t="s">
        <v>26</v>
      </c>
      <c r="S732" t="s">
        <v>35</v>
      </c>
      <c r="T732" t="s">
        <v>25</v>
      </c>
    </row>
    <row r="733" spans="1:20" x14ac:dyDescent="0.25">
      <c r="A733">
        <v>323</v>
      </c>
      <c r="B733" t="s">
        <v>42</v>
      </c>
      <c r="C733" t="s">
        <v>37</v>
      </c>
      <c r="D733" t="s">
        <v>43</v>
      </c>
      <c r="E733">
        <v>27</v>
      </c>
      <c r="F733">
        <v>173</v>
      </c>
      <c r="G733">
        <v>298</v>
      </c>
      <c r="H733">
        <v>125</v>
      </c>
      <c r="I733">
        <v>146</v>
      </c>
      <c r="J733">
        <v>113</v>
      </c>
      <c r="K733">
        <v>700</v>
      </c>
      <c r="L733">
        <v>30</v>
      </c>
      <c r="M733">
        <v>120</v>
      </c>
      <c r="N733">
        <v>160</v>
      </c>
      <c r="O733">
        <v>280</v>
      </c>
      <c r="P733">
        <v>5</v>
      </c>
      <c r="Q733" s="1">
        <v>40238</v>
      </c>
      <c r="R733" t="s">
        <v>28</v>
      </c>
      <c r="S733" t="s">
        <v>29</v>
      </c>
      <c r="T733" t="s">
        <v>25</v>
      </c>
    </row>
    <row r="734" spans="1:20" x14ac:dyDescent="0.25">
      <c r="A734">
        <v>323</v>
      </c>
      <c r="B734" t="s">
        <v>42</v>
      </c>
      <c r="C734" t="s">
        <v>37</v>
      </c>
      <c r="D734" t="s">
        <v>43</v>
      </c>
      <c r="E734">
        <v>40</v>
      </c>
      <c r="F734">
        <v>173</v>
      </c>
      <c r="G734">
        <v>318</v>
      </c>
      <c r="H734">
        <v>125</v>
      </c>
      <c r="I734">
        <v>146</v>
      </c>
      <c r="J734">
        <v>113</v>
      </c>
      <c r="K734">
        <v>700</v>
      </c>
      <c r="L734">
        <v>30</v>
      </c>
      <c r="M734">
        <v>120</v>
      </c>
      <c r="N734">
        <v>160</v>
      </c>
      <c r="O734">
        <v>280</v>
      </c>
      <c r="P734">
        <v>5</v>
      </c>
      <c r="Q734" s="1">
        <v>40603</v>
      </c>
      <c r="R734" t="s">
        <v>28</v>
      </c>
      <c r="S734" t="s">
        <v>29</v>
      </c>
      <c r="T734" t="s">
        <v>25</v>
      </c>
    </row>
    <row r="735" spans="1:20" x14ac:dyDescent="0.25">
      <c r="A735">
        <v>323</v>
      </c>
      <c r="B735" t="s">
        <v>42</v>
      </c>
      <c r="C735" t="s">
        <v>37</v>
      </c>
      <c r="D735" t="s">
        <v>43</v>
      </c>
      <c r="E735">
        <v>313</v>
      </c>
      <c r="F735">
        <v>324</v>
      </c>
      <c r="G735">
        <v>604</v>
      </c>
      <c r="H735">
        <v>243</v>
      </c>
      <c r="I735">
        <v>113</v>
      </c>
      <c r="J735">
        <v>80</v>
      </c>
      <c r="K735">
        <v>1260</v>
      </c>
      <c r="L735">
        <v>210</v>
      </c>
      <c r="M735">
        <v>230</v>
      </c>
      <c r="N735">
        <v>310</v>
      </c>
      <c r="O735">
        <v>540</v>
      </c>
      <c r="P735">
        <v>6</v>
      </c>
      <c r="Q735" s="1">
        <v>40603</v>
      </c>
      <c r="R735" t="s">
        <v>28</v>
      </c>
      <c r="S735" t="s">
        <v>30</v>
      </c>
      <c r="T735" t="s">
        <v>31</v>
      </c>
    </row>
    <row r="736" spans="1:20" x14ac:dyDescent="0.25">
      <c r="A736">
        <v>323</v>
      </c>
      <c r="B736" t="s">
        <v>42</v>
      </c>
      <c r="C736" t="s">
        <v>37</v>
      </c>
      <c r="D736" t="s">
        <v>43</v>
      </c>
      <c r="E736">
        <v>245</v>
      </c>
      <c r="F736">
        <v>253</v>
      </c>
      <c r="G736">
        <v>498</v>
      </c>
      <c r="H736">
        <v>214</v>
      </c>
      <c r="I736">
        <v>88</v>
      </c>
      <c r="J736">
        <v>66</v>
      </c>
      <c r="K736">
        <v>923</v>
      </c>
      <c r="L736">
        <v>170</v>
      </c>
      <c r="M736">
        <v>180</v>
      </c>
      <c r="N736">
        <v>230</v>
      </c>
      <c r="O736">
        <v>410</v>
      </c>
      <c r="P736">
        <v>9</v>
      </c>
      <c r="Q736" s="1">
        <v>40603</v>
      </c>
      <c r="R736" t="s">
        <v>32</v>
      </c>
      <c r="S736" t="s">
        <v>33</v>
      </c>
      <c r="T736" t="s">
        <v>31</v>
      </c>
    </row>
    <row r="737" spans="1:20" x14ac:dyDescent="0.25">
      <c r="A737">
        <v>323</v>
      </c>
      <c r="B737" t="s">
        <v>42</v>
      </c>
      <c r="C737" t="s">
        <v>37</v>
      </c>
      <c r="D737" t="s">
        <v>43</v>
      </c>
      <c r="E737">
        <v>40</v>
      </c>
      <c r="F737">
        <v>52</v>
      </c>
      <c r="G737">
        <v>98</v>
      </c>
      <c r="H737">
        <v>40</v>
      </c>
      <c r="I737">
        <v>25</v>
      </c>
      <c r="J737">
        <v>13</v>
      </c>
      <c r="K737">
        <v>536</v>
      </c>
      <c r="L737">
        <v>30</v>
      </c>
      <c r="M737">
        <v>30</v>
      </c>
      <c r="N737">
        <v>50</v>
      </c>
      <c r="O737">
        <v>80</v>
      </c>
      <c r="P737">
        <v>10</v>
      </c>
      <c r="Q737" s="1">
        <v>40848</v>
      </c>
      <c r="R737" t="s">
        <v>32</v>
      </c>
      <c r="S737" t="s">
        <v>34</v>
      </c>
      <c r="T737" t="s">
        <v>31</v>
      </c>
    </row>
    <row r="738" spans="1:20" x14ac:dyDescent="0.25">
      <c r="A738">
        <v>323</v>
      </c>
      <c r="B738" t="s">
        <v>42</v>
      </c>
      <c r="C738" t="s">
        <v>37</v>
      </c>
      <c r="D738" t="s">
        <v>43</v>
      </c>
      <c r="E738">
        <v>43</v>
      </c>
      <c r="F738">
        <v>56</v>
      </c>
      <c r="G738">
        <v>106</v>
      </c>
      <c r="H738">
        <v>43</v>
      </c>
      <c r="I738">
        <v>27</v>
      </c>
      <c r="J738">
        <v>14</v>
      </c>
      <c r="K738">
        <v>531</v>
      </c>
      <c r="L738">
        <v>30</v>
      </c>
      <c r="M738">
        <v>40</v>
      </c>
      <c r="N738">
        <v>50</v>
      </c>
      <c r="O738">
        <v>90</v>
      </c>
      <c r="P738">
        <v>10</v>
      </c>
      <c r="Q738" s="1">
        <v>40878</v>
      </c>
      <c r="R738" t="s">
        <v>32</v>
      </c>
      <c r="S738" t="s">
        <v>34</v>
      </c>
      <c r="T738" t="s">
        <v>31</v>
      </c>
    </row>
    <row r="739" spans="1:20" x14ac:dyDescent="0.25">
      <c r="A739">
        <v>323</v>
      </c>
      <c r="B739" t="s">
        <v>42</v>
      </c>
      <c r="C739" t="s">
        <v>37</v>
      </c>
      <c r="D739" t="s">
        <v>43</v>
      </c>
      <c r="E739">
        <v>199</v>
      </c>
      <c r="F739">
        <v>179</v>
      </c>
      <c r="G739">
        <v>322</v>
      </c>
      <c r="H739">
        <v>123</v>
      </c>
      <c r="I739">
        <v>45</v>
      </c>
      <c r="J739">
        <v>34</v>
      </c>
      <c r="K739">
        <v>959</v>
      </c>
      <c r="L739">
        <v>110</v>
      </c>
      <c r="M739">
        <v>90</v>
      </c>
      <c r="N739">
        <v>130</v>
      </c>
      <c r="O739">
        <v>220</v>
      </c>
      <c r="P739">
        <v>11</v>
      </c>
      <c r="Q739" s="1">
        <v>40878</v>
      </c>
      <c r="R739" t="s">
        <v>26</v>
      </c>
      <c r="S739" t="s">
        <v>35</v>
      </c>
      <c r="T739" t="s">
        <v>25</v>
      </c>
    </row>
    <row r="740" spans="1:20" x14ac:dyDescent="0.25">
      <c r="A740">
        <v>323</v>
      </c>
      <c r="B740" t="s">
        <v>42</v>
      </c>
      <c r="C740" t="s">
        <v>37</v>
      </c>
      <c r="D740" t="s">
        <v>43</v>
      </c>
      <c r="E740">
        <v>218</v>
      </c>
      <c r="F740">
        <v>228</v>
      </c>
      <c r="G740">
        <v>510</v>
      </c>
      <c r="H740">
        <v>228</v>
      </c>
      <c r="I740">
        <v>92</v>
      </c>
      <c r="J740">
        <v>63</v>
      </c>
      <c r="K740">
        <v>1459</v>
      </c>
      <c r="L740">
        <v>150</v>
      </c>
      <c r="M740">
        <v>210</v>
      </c>
      <c r="N740">
        <v>220</v>
      </c>
      <c r="O740">
        <v>430</v>
      </c>
      <c r="P740">
        <v>4</v>
      </c>
      <c r="Q740" s="1">
        <v>40544</v>
      </c>
      <c r="R740" t="s">
        <v>28</v>
      </c>
      <c r="S740" t="s">
        <v>41</v>
      </c>
      <c r="T740" t="s">
        <v>25</v>
      </c>
    </row>
    <row r="741" spans="1:20" x14ac:dyDescent="0.25">
      <c r="A741">
        <v>325</v>
      </c>
      <c r="B741" t="s">
        <v>45</v>
      </c>
      <c r="C741" t="s">
        <v>46</v>
      </c>
      <c r="D741" t="s">
        <v>43</v>
      </c>
      <c r="E741">
        <v>68</v>
      </c>
      <c r="F741">
        <v>107</v>
      </c>
      <c r="G741">
        <v>190</v>
      </c>
      <c r="H741">
        <v>83</v>
      </c>
      <c r="I741">
        <v>39</v>
      </c>
      <c r="J741">
        <v>27</v>
      </c>
      <c r="K741">
        <v>623</v>
      </c>
      <c r="L741">
        <v>100</v>
      </c>
      <c r="M741">
        <v>100</v>
      </c>
      <c r="N741">
        <v>130</v>
      </c>
      <c r="O741">
        <v>230</v>
      </c>
      <c r="P741">
        <v>3</v>
      </c>
      <c r="Q741" s="1">
        <v>40179</v>
      </c>
      <c r="R741" t="s">
        <v>23</v>
      </c>
      <c r="S741" t="s">
        <v>38</v>
      </c>
      <c r="T741" t="s">
        <v>31</v>
      </c>
    </row>
    <row r="742" spans="1:20" x14ac:dyDescent="0.25">
      <c r="A742">
        <v>325</v>
      </c>
      <c r="B742" t="s">
        <v>45</v>
      </c>
      <c r="C742" t="s">
        <v>46</v>
      </c>
      <c r="D742" t="s">
        <v>43</v>
      </c>
      <c r="E742">
        <v>71</v>
      </c>
      <c r="F742">
        <v>112</v>
      </c>
      <c r="G742">
        <v>199</v>
      </c>
      <c r="H742">
        <v>87</v>
      </c>
      <c r="I742">
        <v>41</v>
      </c>
      <c r="J742">
        <v>28</v>
      </c>
      <c r="K742">
        <v>564</v>
      </c>
      <c r="L742">
        <v>110</v>
      </c>
      <c r="M742">
        <v>100</v>
      </c>
      <c r="N742">
        <v>140</v>
      </c>
      <c r="O742">
        <v>240</v>
      </c>
      <c r="P742">
        <v>3</v>
      </c>
      <c r="Q742" s="1">
        <v>40360</v>
      </c>
      <c r="R742" t="s">
        <v>23</v>
      </c>
      <c r="S742" t="s">
        <v>38</v>
      </c>
      <c r="T742" t="s">
        <v>31</v>
      </c>
    </row>
    <row r="743" spans="1:20" x14ac:dyDescent="0.25">
      <c r="A743">
        <v>325</v>
      </c>
      <c r="B743" t="s">
        <v>45</v>
      </c>
      <c r="C743" t="s">
        <v>46</v>
      </c>
      <c r="D743" t="s">
        <v>43</v>
      </c>
      <c r="E743">
        <v>42</v>
      </c>
      <c r="F743">
        <v>74</v>
      </c>
      <c r="G743">
        <v>132</v>
      </c>
      <c r="H743">
        <v>58</v>
      </c>
      <c r="I743">
        <v>32</v>
      </c>
      <c r="J743">
        <v>19</v>
      </c>
      <c r="K743">
        <v>548</v>
      </c>
      <c r="L743">
        <v>70</v>
      </c>
      <c r="M743">
        <v>70</v>
      </c>
      <c r="N743">
        <v>90</v>
      </c>
      <c r="O743">
        <v>160</v>
      </c>
      <c r="P743">
        <v>3</v>
      </c>
      <c r="Q743" s="1">
        <v>40422</v>
      </c>
      <c r="R743" t="s">
        <v>23</v>
      </c>
      <c r="S743" t="s">
        <v>38</v>
      </c>
      <c r="T743" t="s">
        <v>31</v>
      </c>
    </row>
    <row r="744" spans="1:20" x14ac:dyDescent="0.25">
      <c r="A744">
        <v>325</v>
      </c>
      <c r="B744" t="s">
        <v>45</v>
      </c>
      <c r="C744" t="s">
        <v>46</v>
      </c>
      <c r="D744" t="s">
        <v>43</v>
      </c>
      <c r="E744">
        <v>95</v>
      </c>
      <c r="F744">
        <v>130</v>
      </c>
      <c r="G744">
        <v>219</v>
      </c>
      <c r="H744">
        <v>89</v>
      </c>
      <c r="I744">
        <v>35</v>
      </c>
      <c r="J744">
        <v>24</v>
      </c>
      <c r="K744">
        <v>777</v>
      </c>
      <c r="L744">
        <v>90</v>
      </c>
      <c r="M744">
        <v>70</v>
      </c>
      <c r="N744">
        <v>110</v>
      </c>
      <c r="O744">
        <v>180</v>
      </c>
      <c r="P744">
        <v>5</v>
      </c>
      <c r="Q744" s="1">
        <v>40179</v>
      </c>
      <c r="R744" t="s">
        <v>28</v>
      </c>
      <c r="S744" t="s">
        <v>29</v>
      </c>
      <c r="T744" t="s">
        <v>25</v>
      </c>
    </row>
    <row r="745" spans="1:20" x14ac:dyDescent="0.25">
      <c r="A745">
        <v>325</v>
      </c>
      <c r="B745" t="s">
        <v>45</v>
      </c>
      <c r="C745" t="s">
        <v>46</v>
      </c>
      <c r="D745" t="s">
        <v>43</v>
      </c>
      <c r="E745">
        <v>96</v>
      </c>
      <c r="F745">
        <v>132</v>
      </c>
      <c r="G745">
        <v>223</v>
      </c>
      <c r="H745">
        <v>91</v>
      </c>
      <c r="I745">
        <v>36</v>
      </c>
      <c r="J745">
        <v>25</v>
      </c>
      <c r="K745">
        <v>777</v>
      </c>
      <c r="L745">
        <v>100</v>
      </c>
      <c r="M745">
        <v>70</v>
      </c>
      <c r="N745">
        <v>120</v>
      </c>
      <c r="O745">
        <v>190</v>
      </c>
      <c r="P745">
        <v>5</v>
      </c>
      <c r="Q745" s="1">
        <v>40269</v>
      </c>
      <c r="R745" t="s">
        <v>28</v>
      </c>
      <c r="S745" t="s">
        <v>29</v>
      </c>
      <c r="T745" t="s">
        <v>25</v>
      </c>
    </row>
    <row r="746" spans="1:20" x14ac:dyDescent="0.25">
      <c r="A746">
        <v>325</v>
      </c>
      <c r="B746" t="s">
        <v>45</v>
      </c>
      <c r="C746" t="s">
        <v>46</v>
      </c>
      <c r="D746" t="s">
        <v>43</v>
      </c>
      <c r="E746">
        <v>126</v>
      </c>
      <c r="F746">
        <v>118</v>
      </c>
      <c r="G746">
        <v>212</v>
      </c>
      <c r="H746">
        <v>81</v>
      </c>
      <c r="I746">
        <v>33</v>
      </c>
      <c r="J746">
        <v>22</v>
      </c>
      <c r="K746">
        <v>588</v>
      </c>
      <c r="L746">
        <v>90</v>
      </c>
      <c r="M746">
        <v>60</v>
      </c>
      <c r="N746">
        <v>110</v>
      </c>
      <c r="O746">
        <v>170</v>
      </c>
      <c r="P746">
        <v>6</v>
      </c>
      <c r="Q746" s="1">
        <v>40787</v>
      </c>
      <c r="R746" t="s">
        <v>28</v>
      </c>
      <c r="S746" t="s">
        <v>30</v>
      </c>
      <c r="T746" t="s">
        <v>31</v>
      </c>
    </row>
    <row r="747" spans="1:20" x14ac:dyDescent="0.25">
      <c r="A747">
        <v>325</v>
      </c>
      <c r="B747" t="s">
        <v>45</v>
      </c>
      <c r="C747" t="s">
        <v>46</v>
      </c>
      <c r="D747" t="s">
        <v>43</v>
      </c>
      <c r="E747">
        <v>39</v>
      </c>
      <c r="F747">
        <v>71</v>
      </c>
      <c r="G747">
        <v>131</v>
      </c>
      <c r="H747">
        <v>52</v>
      </c>
      <c r="I747">
        <v>45</v>
      </c>
      <c r="J747">
        <v>17</v>
      </c>
      <c r="K747">
        <v>405</v>
      </c>
      <c r="L747">
        <v>70</v>
      </c>
      <c r="M747">
        <v>30</v>
      </c>
      <c r="N747">
        <v>80</v>
      </c>
      <c r="O747">
        <v>110</v>
      </c>
      <c r="P747">
        <v>8</v>
      </c>
      <c r="Q747" s="1">
        <v>40817</v>
      </c>
      <c r="R747" t="s">
        <v>32</v>
      </c>
      <c r="S747" t="s">
        <v>39</v>
      </c>
      <c r="T747" t="s">
        <v>31</v>
      </c>
    </row>
    <row r="748" spans="1:20" x14ac:dyDescent="0.25">
      <c r="A748">
        <v>325</v>
      </c>
      <c r="B748" t="s">
        <v>45</v>
      </c>
      <c r="C748" t="s">
        <v>46</v>
      </c>
      <c r="D748" t="s">
        <v>43</v>
      </c>
      <c r="E748">
        <v>42</v>
      </c>
      <c r="F748">
        <v>73</v>
      </c>
      <c r="G748">
        <v>135</v>
      </c>
      <c r="H748">
        <v>54</v>
      </c>
      <c r="I748">
        <v>45</v>
      </c>
      <c r="J748">
        <v>17</v>
      </c>
      <c r="K748">
        <v>424</v>
      </c>
      <c r="L748">
        <v>30</v>
      </c>
      <c r="M748">
        <v>50</v>
      </c>
      <c r="N748">
        <v>60</v>
      </c>
      <c r="O748">
        <v>110</v>
      </c>
      <c r="P748">
        <v>8</v>
      </c>
      <c r="Q748" s="1">
        <v>40878</v>
      </c>
      <c r="R748" t="s">
        <v>32</v>
      </c>
      <c r="S748" t="s">
        <v>39</v>
      </c>
      <c r="T748" t="s">
        <v>31</v>
      </c>
    </row>
    <row r="749" spans="1:20" x14ac:dyDescent="0.25">
      <c r="A749">
        <v>325</v>
      </c>
      <c r="B749" t="s">
        <v>45</v>
      </c>
      <c r="C749" t="s">
        <v>46</v>
      </c>
      <c r="D749" t="s">
        <v>43</v>
      </c>
      <c r="E749">
        <v>27</v>
      </c>
      <c r="F749">
        <v>64</v>
      </c>
      <c r="G749">
        <v>107</v>
      </c>
      <c r="H749">
        <v>43</v>
      </c>
      <c r="I749">
        <v>37</v>
      </c>
      <c r="J749">
        <v>13</v>
      </c>
      <c r="K749">
        <v>363</v>
      </c>
      <c r="L749">
        <v>30</v>
      </c>
      <c r="M749">
        <v>40</v>
      </c>
      <c r="N749">
        <v>60</v>
      </c>
      <c r="O749">
        <v>100</v>
      </c>
      <c r="P749">
        <v>9</v>
      </c>
      <c r="Q749" s="1">
        <v>40269</v>
      </c>
      <c r="R749" t="s">
        <v>32</v>
      </c>
      <c r="S749" t="s">
        <v>33</v>
      </c>
      <c r="T749" t="s">
        <v>31</v>
      </c>
    </row>
    <row r="750" spans="1:20" x14ac:dyDescent="0.25">
      <c r="A750">
        <v>325</v>
      </c>
      <c r="B750" t="s">
        <v>45</v>
      </c>
      <c r="C750" t="s">
        <v>46</v>
      </c>
      <c r="D750" t="s">
        <v>43</v>
      </c>
      <c r="E750">
        <v>56</v>
      </c>
      <c r="F750">
        <v>76</v>
      </c>
      <c r="G750">
        <v>136</v>
      </c>
      <c r="H750">
        <v>52</v>
      </c>
      <c r="I750">
        <v>38</v>
      </c>
      <c r="J750">
        <v>16</v>
      </c>
      <c r="K750">
        <v>357</v>
      </c>
      <c r="L750">
        <v>50</v>
      </c>
      <c r="M750">
        <v>40</v>
      </c>
      <c r="N750">
        <v>80</v>
      </c>
      <c r="O750">
        <v>120</v>
      </c>
      <c r="P750">
        <v>9</v>
      </c>
      <c r="Q750" s="1">
        <v>40575</v>
      </c>
      <c r="R750" t="s">
        <v>32</v>
      </c>
      <c r="S750" t="s">
        <v>33</v>
      </c>
      <c r="T750" t="s">
        <v>31</v>
      </c>
    </row>
    <row r="751" spans="1:20" x14ac:dyDescent="0.25">
      <c r="A751">
        <v>325</v>
      </c>
      <c r="B751" t="s">
        <v>45</v>
      </c>
      <c r="C751" t="s">
        <v>46</v>
      </c>
      <c r="D751" t="s">
        <v>43</v>
      </c>
      <c r="E751">
        <v>54</v>
      </c>
      <c r="F751">
        <v>108</v>
      </c>
      <c r="G751">
        <v>180</v>
      </c>
      <c r="H751">
        <v>72</v>
      </c>
      <c r="I751">
        <v>54</v>
      </c>
      <c r="J751">
        <v>23</v>
      </c>
      <c r="K751">
        <v>189</v>
      </c>
      <c r="L751">
        <v>50</v>
      </c>
      <c r="M751">
        <v>60</v>
      </c>
      <c r="N751">
        <v>90</v>
      </c>
      <c r="O751">
        <v>150</v>
      </c>
      <c r="P751">
        <v>4</v>
      </c>
      <c r="Q751" s="1">
        <v>40238</v>
      </c>
      <c r="R751" t="s">
        <v>28</v>
      </c>
      <c r="S751" t="s">
        <v>41</v>
      </c>
      <c r="T751" t="s">
        <v>25</v>
      </c>
    </row>
    <row r="752" spans="1:20" x14ac:dyDescent="0.25">
      <c r="A752">
        <v>330</v>
      </c>
      <c r="B752" t="s">
        <v>49</v>
      </c>
      <c r="C752" t="s">
        <v>50</v>
      </c>
      <c r="D752" t="s">
        <v>43</v>
      </c>
      <c r="E752">
        <v>27</v>
      </c>
      <c r="F752">
        <v>71</v>
      </c>
      <c r="G752">
        <v>123</v>
      </c>
      <c r="H752">
        <v>52</v>
      </c>
      <c r="I752">
        <v>44</v>
      </c>
      <c r="J752">
        <v>17</v>
      </c>
      <c r="K752">
        <v>361</v>
      </c>
      <c r="L752">
        <v>40</v>
      </c>
      <c r="M752">
        <v>50</v>
      </c>
      <c r="N752">
        <v>70</v>
      </c>
      <c r="O752">
        <v>120</v>
      </c>
      <c r="P752">
        <v>1</v>
      </c>
      <c r="Q752" s="1">
        <v>40299</v>
      </c>
      <c r="R752" t="s">
        <v>23</v>
      </c>
      <c r="S752" t="s">
        <v>44</v>
      </c>
      <c r="T752" t="s">
        <v>25</v>
      </c>
    </row>
    <row r="753" spans="1:20" x14ac:dyDescent="0.25">
      <c r="A753">
        <v>330</v>
      </c>
      <c r="B753" t="s">
        <v>49</v>
      </c>
      <c r="C753" t="s">
        <v>50</v>
      </c>
      <c r="D753" t="s">
        <v>43</v>
      </c>
      <c r="E753">
        <v>33</v>
      </c>
      <c r="F753">
        <v>79</v>
      </c>
      <c r="G753">
        <v>138</v>
      </c>
      <c r="H753">
        <v>59</v>
      </c>
      <c r="I753">
        <v>46</v>
      </c>
      <c r="J753">
        <v>19</v>
      </c>
      <c r="K753">
        <v>411</v>
      </c>
      <c r="L753">
        <v>50</v>
      </c>
      <c r="M753">
        <v>50</v>
      </c>
      <c r="N753">
        <v>80</v>
      </c>
      <c r="O753">
        <v>130</v>
      </c>
      <c r="P753">
        <v>1</v>
      </c>
      <c r="Q753" s="1">
        <v>40483</v>
      </c>
      <c r="R753" t="s">
        <v>23</v>
      </c>
      <c r="S753" t="s">
        <v>44</v>
      </c>
      <c r="T753" t="s">
        <v>25</v>
      </c>
    </row>
    <row r="754" spans="1:20" x14ac:dyDescent="0.25">
      <c r="A754">
        <v>330</v>
      </c>
      <c r="B754" t="s">
        <v>49</v>
      </c>
      <c r="C754" t="s">
        <v>50</v>
      </c>
      <c r="D754" t="s">
        <v>43</v>
      </c>
      <c r="E754">
        <v>53</v>
      </c>
      <c r="F754">
        <v>80</v>
      </c>
      <c r="G754">
        <v>157</v>
      </c>
      <c r="H754">
        <v>60</v>
      </c>
      <c r="I754">
        <v>48</v>
      </c>
      <c r="J754">
        <v>19</v>
      </c>
      <c r="K754">
        <v>336</v>
      </c>
      <c r="L754">
        <v>50</v>
      </c>
      <c r="M754">
        <v>60</v>
      </c>
      <c r="N754">
        <v>80</v>
      </c>
      <c r="O754">
        <v>140</v>
      </c>
      <c r="P754">
        <v>1</v>
      </c>
      <c r="Q754" s="1">
        <v>40544</v>
      </c>
      <c r="R754" t="s">
        <v>23</v>
      </c>
      <c r="S754" t="s">
        <v>44</v>
      </c>
      <c r="T754" t="s">
        <v>25</v>
      </c>
    </row>
    <row r="755" spans="1:20" x14ac:dyDescent="0.25">
      <c r="A755">
        <v>330</v>
      </c>
      <c r="B755" t="s">
        <v>49</v>
      </c>
      <c r="C755" t="s">
        <v>50</v>
      </c>
      <c r="D755" t="s">
        <v>43</v>
      </c>
      <c r="E755">
        <v>49</v>
      </c>
      <c r="F755">
        <v>80</v>
      </c>
      <c r="G755">
        <v>149</v>
      </c>
      <c r="H755">
        <v>60</v>
      </c>
      <c r="I755">
        <v>47</v>
      </c>
      <c r="J755">
        <v>19</v>
      </c>
      <c r="K755">
        <v>329</v>
      </c>
      <c r="L755">
        <v>50</v>
      </c>
      <c r="M755">
        <v>60</v>
      </c>
      <c r="N755">
        <v>80</v>
      </c>
      <c r="O755">
        <v>140</v>
      </c>
      <c r="P755">
        <v>1</v>
      </c>
      <c r="Q755" s="1">
        <v>40575</v>
      </c>
      <c r="R755" t="s">
        <v>23</v>
      </c>
      <c r="S755" t="s">
        <v>44</v>
      </c>
      <c r="T755" t="s">
        <v>25</v>
      </c>
    </row>
    <row r="756" spans="1:20" x14ac:dyDescent="0.25">
      <c r="A756">
        <v>330</v>
      </c>
      <c r="B756" t="s">
        <v>49</v>
      </c>
      <c r="C756" t="s">
        <v>50</v>
      </c>
      <c r="D756" t="s">
        <v>43</v>
      </c>
      <c r="E756">
        <v>56</v>
      </c>
      <c r="F756">
        <v>76</v>
      </c>
      <c r="G756">
        <v>136</v>
      </c>
      <c r="H756">
        <v>52</v>
      </c>
      <c r="I756">
        <v>38</v>
      </c>
      <c r="J756">
        <v>16</v>
      </c>
      <c r="K756">
        <v>357</v>
      </c>
      <c r="L756">
        <v>50</v>
      </c>
      <c r="M756">
        <v>50</v>
      </c>
      <c r="N756">
        <v>80</v>
      </c>
      <c r="O756">
        <v>130</v>
      </c>
      <c r="P756">
        <v>2</v>
      </c>
      <c r="Q756" s="1">
        <v>40575</v>
      </c>
      <c r="R756" t="s">
        <v>23</v>
      </c>
      <c r="S756" t="s">
        <v>24</v>
      </c>
      <c r="T756" t="s">
        <v>25</v>
      </c>
    </row>
    <row r="757" spans="1:20" x14ac:dyDescent="0.25">
      <c r="A757">
        <v>330</v>
      </c>
      <c r="B757" t="s">
        <v>49</v>
      </c>
      <c r="C757" t="s">
        <v>50</v>
      </c>
      <c r="D757" t="s">
        <v>43</v>
      </c>
      <c r="E757">
        <v>52</v>
      </c>
      <c r="F757">
        <v>72</v>
      </c>
      <c r="G757">
        <v>129</v>
      </c>
      <c r="H757">
        <v>49</v>
      </c>
      <c r="I757">
        <v>37</v>
      </c>
      <c r="J757">
        <v>15</v>
      </c>
      <c r="K757">
        <v>351</v>
      </c>
      <c r="L757">
        <v>40</v>
      </c>
      <c r="M757">
        <v>50</v>
      </c>
      <c r="N757">
        <v>70</v>
      </c>
      <c r="O757">
        <v>120</v>
      </c>
      <c r="P757">
        <v>2</v>
      </c>
      <c r="Q757" s="1">
        <v>40603</v>
      </c>
      <c r="R757" t="s">
        <v>23</v>
      </c>
      <c r="S757" t="s">
        <v>24</v>
      </c>
      <c r="T757" t="s">
        <v>25</v>
      </c>
    </row>
    <row r="758" spans="1:20" x14ac:dyDescent="0.25">
      <c r="A758">
        <v>330</v>
      </c>
      <c r="B758" t="s">
        <v>49</v>
      </c>
      <c r="C758" t="s">
        <v>50</v>
      </c>
      <c r="D758" t="s">
        <v>43</v>
      </c>
      <c r="E758">
        <v>40</v>
      </c>
      <c r="F758">
        <v>64</v>
      </c>
      <c r="G758">
        <v>114</v>
      </c>
      <c r="H758">
        <v>43</v>
      </c>
      <c r="I758">
        <v>37</v>
      </c>
      <c r="J758">
        <v>13</v>
      </c>
      <c r="K758">
        <v>363</v>
      </c>
      <c r="L758">
        <v>40</v>
      </c>
      <c r="M758">
        <v>40</v>
      </c>
      <c r="N758">
        <v>70</v>
      </c>
      <c r="O758">
        <v>110</v>
      </c>
      <c r="P758">
        <v>2</v>
      </c>
      <c r="Q758" s="1">
        <v>40634</v>
      </c>
      <c r="R758" t="s">
        <v>23</v>
      </c>
      <c r="S758" t="s">
        <v>24</v>
      </c>
      <c r="T758" t="s">
        <v>25</v>
      </c>
    </row>
    <row r="759" spans="1:20" x14ac:dyDescent="0.25">
      <c r="A759">
        <v>330</v>
      </c>
      <c r="B759" t="s">
        <v>49</v>
      </c>
      <c r="C759" t="s">
        <v>50</v>
      </c>
      <c r="D759" t="s">
        <v>43</v>
      </c>
      <c r="E759">
        <v>26</v>
      </c>
      <c r="F759">
        <v>51</v>
      </c>
      <c r="G759">
        <v>84</v>
      </c>
      <c r="H759">
        <v>34</v>
      </c>
      <c r="I759">
        <v>30</v>
      </c>
      <c r="J759">
        <v>10</v>
      </c>
      <c r="K759">
        <v>428</v>
      </c>
      <c r="L759">
        <v>30</v>
      </c>
      <c r="M759">
        <v>30</v>
      </c>
      <c r="N759">
        <v>50</v>
      </c>
      <c r="O759">
        <v>80</v>
      </c>
      <c r="P759">
        <v>2</v>
      </c>
      <c r="Q759" s="1">
        <v>40756</v>
      </c>
      <c r="R759" t="s">
        <v>23</v>
      </c>
      <c r="S759" t="s">
        <v>24</v>
      </c>
      <c r="T759" t="s">
        <v>25</v>
      </c>
    </row>
    <row r="760" spans="1:20" x14ac:dyDescent="0.25">
      <c r="A760">
        <v>330</v>
      </c>
      <c r="B760" t="s">
        <v>49</v>
      </c>
      <c r="C760" t="s">
        <v>50</v>
      </c>
      <c r="D760" t="s">
        <v>43</v>
      </c>
      <c r="E760">
        <v>36</v>
      </c>
      <c r="F760">
        <v>60</v>
      </c>
      <c r="G760">
        <v>108</v>
      </c>
      <c r="H760">
        <v>41</v>
      </c>
      <c r="I760">
        <v>36</v>
      </c>
      <c r="J760">
        <v>13</v>
      </c>
      <c r="K760">
        <v>435</v>
      </c>
      <c r="L760">
        <v>20</v>
      </c>
      <c r="M760">
        <v>40</v>
      </c>
      <c r="N760">
        <v>50</v>
      </c>
      <c r="O760">
        <v>90</v>
      </c>
      <c r="P760">
        <v>2</v>
      </c>
      <c r="Q760" s="1">
        <v>40878</v>
      </c>
      <c r="R760" t="s">
        <v>23</v>
      </c>
      <c r="S760" t="s">
        <v>24</v>
      </c>
      <c r="T760" t="s">
        <v>25</v>
      </c>
    </row>
    <row r="761" spans="1:20" x14ac:dyDescent="0.25">
      <c r="A761">
        <v>330</v>
      </c>
      <c r="B761" t="s">
        <v>49</v>
      </c>
      <c r="C761" t="s">
        <v>50</v>
      </c>
      <c r="D761" t="s">
        <v>43</v>
      </c>
      <c r="E761">
        <v>-9</v>
      </c>
      <c r="F761">
        <v>56</v>
      </c>
      <c r="G761">
        <v>95</v>
      </c>
      <c r="H761">
        <v>39</v>
      </c>
      <c r="I761">
        <v>65</v>
      </c>
      <c r="J761">
        <v>36</v>
      </c>
      <c r="K761">
        <v>517</v>
      </c>
      <c r="L761">
        <v>0</v>
      </c>
      <c r="M761">
        <v>40</v>
      </c>
      <c r="N761">
        <v>50</v>
      </c>
      <c r="O761">
        <v>90</v>
      </c>
      <c r="P761">
        <v>3</v>
      </c>
      <c r="Q761" s="1">
        <v>40360</v>
      </c>
      <c r="R761" t="s">
        <v>23</v>
      </c>
      <c r="S761" t="s">
        <v>38</v>
      </c>
      <c r="T761" t="s">
        <v>31</v>
      </c>
    </row>
    <row r="762" spans="1:20" x14ac:dyDescent="0.25">
      <c r="A762">
        <v>330</v>
      </c>
      <c r="B762" t="s">
        <v>49</v>
      </c>
      <c r="C762" t="s">
        <v>50</v>
      </c>
      <c r="D762" t="s">
        <v>43</v>
      </c>
      <c r="E762">
        <v>22</v>
      </c>
      <c r="F762">
        <v>71</v>
      </c>
      <c r="G762">
        <v>137</v>
      </c>
      <c r="H762">
        <v>58</v>
      </c>
      <c r="I762">
        <v>56</v>
      </c>
      <c r="J762">
        <v>22</v>
      </c>
      <c r="K762">
        <v>325</v>
      </c>
      <c r="L762">
        <v>40</v>
      </c>
      <c r="M762">
        <v>60</v>
      </c>
      <c r="N762">
        <v>90</v>
      </c>
      <c r="O762">
        <v>150</v>
      </c>
      <c r="P762">
        <v>6</v>
      </c>
      <c r="Q762" s="1">
        <v>40603</v>
      </c>
      <c r="R762" t="s">
        <v>28</v>
      </c>
      <c r="S762" t="s">
        <v>30</v>
      </c>
      <c r="T762" t="s">
        <v>31</v>
      </c>
    </row>
    <row r="763" spans="1:20" x14ac:dyDescent="0.25">
      <c r="A763">
        <v>330</v>
      </c>
      <c r="B763" t="s">
        <v>49</v>
      </c>
      <c r="C763" t="s">
        <v>50</v>
      </c>
      <c r="D763" t="s">
        <v>43</v>
      </c>
      <c r="E763">
        <v>17</v>
      </c>
      <c r="F763">
        <v>34</v>
      </c>
      <c r="G763">
        <v>56</v>
      </c>
      <c r="H763">
        <v>22</v>
      </c>
      <c r="I763">
        <v>17</v>
      </c>
      <c r="J763">
        <v>6</v>
      </c>
      <c r="K763">
        <v>452</v>
      </c>
      <c r="L763">
        <v>30</v>
      </c>
      <c r="M763">
        <v>10</v>
      </c>
      <c r="N763">
        <v>30</v>
      </c>
      <c r="O763">
        <v>40</v>
      </c>
      <c r="P763">
        <v>8</v>
      </c>
      <c r="Q763" s="1">
        <v>40210</v>
      </c>
      <c r="R763" t="s">
        <v>32</v>
      </c>
      <c r="S763" t="s">
        <v>39</v>
      </c>
      <c r="T763" t="s">
        <v>31</v>
      </c>
    </row>
    <row r="764" spans="1:20" x14ac:dyDescent="0.25">
      <c r="A764">
        <v>330</v>
      </c>
      <c r="B764" t="s">
        <v>49</v>
      </c>
      <c r="C764" t="s">
        <v>50</v>
      </c>
      <c r="D764" t="s">
        <v>43</v>
      </c>
      <c r="E764">
        <v>16</v>
      </c>
      <c r="F764">
        <v>33</v>
      </c>
      <c r="G764">
        <v>55</v>
      </c>
      <c r="H764">
        <v>22</v>
      </c>
      <c r="I764">
        <v>17</v>
      </c>
      <c r="J764">
        <v>6</v>
      </c>
      <c r="K764">
        <v>865</v>
      </c>
      <c r="L764">
        <v>30</v>
      </c>
      <c r="M764">
        <v>10</v>
      </c>
      <c r="N764">
        <v>30</v>
      </c>
      <c r="O764">
        <v>40</v>
      </c>
      <c r="P764">
        <v>9</v>
      </c>
      <c r="Q764" s="1">
        <v>40391</v>
      </c>
      <c r="R764" t="s">
        <v>32</v>
      </c>
      <c r="S764" t="s">
        <v>33</v>
      </c>
      <c r="T764" t="s">
        <v>31</v>
      </c>
    </row>
    <row r="765" spans="1:20" x14ac:dyDescent="0.25">
      <c r="A765">
        <v>330</v>
      </c>
      <c r="B765" t="s">
        <v>49</v>
      </c>
      <c r="C765" t="s">
        <v>50</v>
      </c>
      <c r="D765" t="s">
        <v>43</v>
      </c>
      <c r="E765">
        <v>29</v>
      </c>
      <c r="F765">
        <v>49</v>
      </c>
      <c r="G765">
        <v>82</v>
      </c>
      <c r="H765">
        <v>33</v>
      </c>
      <c r="I765">
        <v>20</v>
      </c>
      <c r="J765">
        <v>9</v>
      </c>
      <c r="K765">
        <v>870</v>
      </c>
      <c r="L765">
        <v>30</v>
      </c>
      <c r="M765">
        <v>30</v>
      </c>
      <c r="N765">
        <v>40</v>
      </c>
      <c r="O765">
        <v>70</v>
      </c>
      <c r="P765">
        <v>9</v>
      </c>
      <c r="Q765" s="1">
        <v>40513</v>
      </c>
      <c r="R765" t="s">
        <v>32</v>
      </c>
      <c r="S765" t="s">
        <v>33</v>
      </c>
      <c r="T765" t="s">
        <v>31</v>
      </c>
    </row>
    <row r="766" spans="1:20" x14ac:dyDescent="0.25">
      <c r="A766">
        <v>330</v>
      </c>
      <c r="B766" t="s">
        <v>49</v>
      </c>
      <c r="C766" t="s">
        <v>50</v>
      </c>
      <c r="D766" t="s">
        <v>43</v>
      </c>
      <c r="E766">
        <v>39</v>
      </c>
      <c r="F766">
        <v>45</v>
      </c>
      <c r="G766">
        <v>80</v>
      </c>
      <c r="H766">
        <v>30</v>
      </c>
      <c r="I766">
        <v>19</v>
      </c>
      <c r="J766">
        <v>8</v>
      </c>
      <c r="K766">
        <v>820</v>
      </c>
      <c r="L766">
        <v>40</v>
      </c>
      <c r="M766">
        <v>20</v>
      </c>
      <c r="N766">
        <v>40</v>
      </c>
      <c r="O766">
        <v>60</v>
      </c>
      <c r="P766">
        <v>9</v>
      </c>
      <c r="Q766" s="1">
        <v>40634</v>
      </c>
      <c r="R766" t="s">
        <v>32</v>
      </c>
      <c r="S766" t="s">
        <v>33</v>
      </c>
      <c r="T766" t="s">
        <v>31</v>
      </c>
    </row>
    <row r="767" spans="1:20" x14ac:dyDescent="0.25">
      <c r="A767">
        <v>330</v>
      </c>
      <c r="B767" t="s">
        <v>49</v>
      </c>
      <c r="C767" t="s">
        <v>50</v>
      </c>
      <c r="D767" t="s">
        <v>43</v>
      </c>
      <c r="E767">
        <v>62</v>
      </c>
      <c r="F767">
        <v>119</v>
      </c>
      <c r="G767">
        <v>197</v>
      </c>
      <c r="H767">
        <v>78</v>
      </c>
      <c r="I767">
        <v>57</v>
      </c>
      <c r="J767">
        <v>25</v>
      </c>
      <c r="K767">
        <v>798</v>
      </c>
      <c r="L767">
        <v>60</v>
      </c>
      <c r="M767">
        <v>60</v>
      </c>
      <c r="N767">
        <v>100</v>
      </c>
      <c r="O767">
        <v>160</v>
      </c>
      <c r="P767">
        <v>11</v>
      </c>
      <c r="Q767" s="1">
        <v>40483</v>
      </c>
      <c r="R767" t="s">
        <v>26</v>
      </c>
      <c r="S767" t="s">
        <v>35</v>
      </c>
      <c r="T767" t="s">
        <v>25</v>
      </c>
    </row>
    <row r="768" spans="1:20" x14ac:dyDescent="0.25">
      <c r="A768">
        <v>330</v>
      </c>
      <c r="B768" t="s">
        <v>49</v>
      </c>
      <c r="C768" t="s">
        <v>50</v>
      </c>
      <c r="D768" t="s">
        <v>43</v>
      </c>
      <c r="E768">
        <v>137</v>
      </c>
      <c r="F768">
        <v>167</v>
      </c>
      <c r="G768">
        <v>276</v>
      </c>
      <c r="H768">
        <v>111</v>
      </c>
      <c r="I768">
        <v>63</v>
      </c>
      <c r="J768">
        <v>36</v>
      </c>
      <c r="K768">
        <v>767</v>
      </c>
      <c r="L768">
        <v>90</v>
      </c>
      <c r="M768">
        <v>90</v>
      </c>
      <c r="N768">
        <v>150</v>
      </c>
      <c r="O768">
        <v>240</v>
      </c>
      <c r="P768">
        <v>11</v>
      </c>
      <c r="Q768" s="1">
        <v>40695</v>
      </c>
      <c r="R768" t="s">
        <v>26</v>
      </c>
      <c r="S768" t="s">
        <v>35</v>
      </c>
      <c r="T768" t="s">
        <v>25</v>
      </c>
    </row>
    <row r="769" spans="1:20" x14ac:dyDescent="0.25">
      <c r="A769">
        <v>330</v>
      </c>
      <c r="B769" t="s">
        <v>49</v>
      </c>
      <c r="C769" t="s">
        <v>50</v>
      </c>
      <c r="D769" t="s">
        <v>43</v>
      </c>
      <c r="E769">
        <v>103</v>
      </c>
      <c r="F769">
        <v>161</v>
      </c>
      <c r="G769">
        <v>277</v>
      </c>
      <c r="H769">
        <v>116</v>
      </c>
      <c r="I769">
        <v>58</v>
      </c>
      <c r="J769">
        <v>35</v>
      </c>
      <c r="K769">
        <v>678</v>
      </c>
      <c r="L769">
        <v>100</v>
      </c>
      <c r="M769">
        <v>90</v>
      </c>
      <c r="N769">
        <v>150</v>
      </c>
      <c r="O769">
        <v>240</v>
      </c>
      <c r="P769">
        <v>12</v>
      </c>
      <c r="Q769" s="1">
        <v>40391</v>
      </c>
      <c r="R769" t="s">
        <v>26</v>
      </c>
      <c r="S769" t="s">
        <v>40</v>
      </c>
      <c r="T769" t="s">
        <v>25</v>
      </c>
    </row>
    <row r="770" spans="1:20" x14ac:dyDescent="0.25">
      <c r="A770">
        <v>337</v>
      </c>
      <c r="B770" t="s">
        <v>52</v>
      </c>
      <c r="C770" t="s">
        <v>46</v>
      </c>
      <c r="D770" t="s">
        <v>22</v>
      </c>
      <c r="E770">
        <v>34</v>
      </c>
      <c r="F770">
        <v>56</v>
      </c>
      <c r="G770">
        <v>94</v>
      </c>
      <c r="H770">
        <v>38</v>
      </c>
      <c r="I770">
        <v>22</v>
      </c>
      <c r="J770">
        <v>10</v>
      </c>
      <c r="K770">
        <v>772</v>
      </c>
      <c r="L770">
        <v>60</v>
      </c>
      <c r="M770">
        <v>40</v>
      </c>
      <c r="N770">
        <v>70</v>
      </c>
      <c r="O770">
        <v>110</v>
      </c>
      <c r="P770">
        <v>2</v>
      </c>
      <c r="Q770" s="1">
        <v>40210</v>
      </c>
      <c r="R770" t="s">
        <v>23</v>
      </c>
      <c r="S770" t="s">
        <v>24</v>
      </c>
      <c r="T770" t="s">
        <v>25</v>
      </c>
    </row>
    <row r="771" spans="1:20" x14ac:dyDescent="0.25">
      <c r="A771">
        <v>337</v>
      </c>
      <c r="B771" t="s">
        <v>52</v>
      </c>
      <c r="C771" t="s">
        <v>46</v>
      </c>
      <c r="D771" t="s">
        <v>22</v>
      </c>
      <c r="E771">
        <v>40</v>
      </c>
      <c r="F771">
        <v>64</v>
      </c>
      <c r="G771">
        <v>107</v>
      </c>
      <c r="H771">
        <v>43</v>
      </c>
      <c r="I771">
        <v>24</v>
      </c>
      <c r="J771">
        <v>12</v>
      </c>
      <c r="K771">
        <v>822</v>
      </c>
      <c r="L771">
        <v>60</v>
      </c>
      <c r="M771">
        <v>50</v>
      </c>
      <c r="N771">
        <v>80</v>
      </c>
      <c r="O771">
        <v>130</v>
      </c>
      <c r="P771">
        <v>2</v>
      </c>
      <c r="Q771" s="1">
        <v>40330</v>
      </c>
      <c r="R771" t="s">
        <v>23</v>
      </c>
      <c r="S771" t="s">
        <v>24</v>
      </c>
      <c r="T771" t="s">
        <v>25</v>
      </c>
    </row>
    <row r="772" spans="1:20" x14ac:dyDescent="0.25">
      <c r="A772">
        <v>337</v>
      </c>
      <c r="B772" t="s">
        <v>52</v>
      </c>
      <c r="C772" t="s">
        <v>46</v>
      </c>
      <c r="D772" t="s">
        <v>22</v>
      </c>
      <c r="E772">
        <v>47</v>
      </c>
      <c r="F772">
        <v>51</v>
      </c>
      <c r="G772">
        <v>95</v>
      </c>
      <c r="H772">
        <v>34</v>
      </c>
      <c r="I772">
        <v>22</v>
      </c>
      <c r="J772">
        <v>9</v>
      </c>
      <c r="K772">
        <v>777</v>
      </c>
      <c r="L772">
        <v>50</v>
      </c>
      <c r="M772">
        <v>40</v>
      </c>
      <c r="N772">
        <v>60</v>
      </c>
      <c r="O772">
        <v>100</v>
      </c>
      <c r="P772">
        <v>2</v>
      </c>
      <c r="Q772" s="1">
        <v>40544</v>
      </c>
      <c r="R772" t="s">
        <v>23</v>
      </c>
      <c r="S772" t="s">
        <v>24</v>
      </c>
      <c r="T772" t="s">
        <v>25</v>
      </c>
    </row>
    <row r="773" spans="1:20" x14ac:dyDescent="0.25">
      <c r="A773">
        <v>337</v>
      </c>
      <c r="B773" t="s">
        <v>52</v>
      </c>
      <c r="C773" t="s">
        <v>46</v>
      </c>
      <c r="D773" t="s">
        <v>22</v>
      </c>
      <c r="E773">
        <v>43</v>
      </c>
      <c r="F773">
        <v>49</v>
      </c>
      <c r="G773">
        <v>87</v>
      </c>
      <c r="H773">
        <v>33</v>
      </c>
      <c r="I773">
        <v>20</v>
      </c>
      <c r="J773">
        <v>9</v>
      </c>
      <c r="K773">
        <v>768</v>
      </c>
      <c r="L773">
        <v>50</v>
      </c>
      <c r="M773">
        <v>40</v>
      </c>
      <c r="N773">
        <v>60</v>
      </c>
      <c r="O773">
        <v>100</v>
      </c>
      <c r="P773">
        <v>2</v>
      </c>
      <c r="Q773" s="1">
        <v>40603</v>
      </c>
      <c r="R773" t="s">
        <v>23</v>
      </c>
      <c r="S773" t="s">
        <v>24</v>
      </c>
      <c r="T773" t="s">
        <v>25</v>
      </c>
    </row>
    <row r="774" spans="1:20" x14ac:dyDescent="0.25">
      <c r="A774">
        <v>337</v>
      </c>
      <c r="B774" t="s">
        <v>52</v>
      </c>
      <c r="C774" t="s">
        <v>46</v>
      </c>
      <c r="D774" t="s">
        <v>22</v>
      </c>
      <c r="E774">
        <v>50</v>
      </c>
      <c r="F774">
        <v>59</v>
      </c>
      <c r="G774">
        <v>98</v>
      </c>
      <c r="H774">
        <v>40</v>
      </c>
      <c r="I774">
        <v>21</v>
      </c>
      <c r="J774">
        <v>11</v>
      </c>
      <c r="K774">
        <v>843</v>
      </c>
      <c r="L774">
        <v>50</v>
      </c>
      <c r="M774">
        <v>50</v>
      </c>
      <c r="N774">
        <v>70</v>
      </c>
      <c r="O774">
        <v>120</v>
      </c>
      <c r="P774">
        <v>2</v>
      </c>
      <c r="Q774" s="1">
        <v>40725</v>
      </c>
      <c r="R774" t="s">
        <v>23</v>
      </c>
      <c r="S774" t="s">
        <v>24</v>
      </c>
      <c r="T774" t="s">
        <v>25</v>
      </c>
    </row>
    <row r="775" spans="1:20" x14ac:dyDescent="0.25">
      <c r="A775">
        <v>337</v>
      </c>
      <c r="B775" t="s">
        <v>52</v>
      </c>
      <c r="C775" t="s">
        <v>46</v>
      </c>
      <c r="D775" t="s">
        <v>22</v>
      </c>
      <c r="E775">
        <v>70</v>
      </c>
      <c r="F775">
        <v>71</v>
      </c>
      <c r="G775">
        <v>127</v>
      </c>
      <c r="H775">
        <v>48</v>
      </c>
      <c r="I775">
        <v>24</v>
      </c>
      <c r="J775">
        <v>13</v>
      </c>
      <c r="K775">
        <v>829</v>
      </c>
      <c r="L775">
        <v>80</v>
      </c>
      <c r="M775">
        <v>70</v>
      </c>
      <c r="N775">
        <v>90</v>
      </c>
      <c r="O775">
        <v>160</v>
      </c>
      <c r="P775">
        <v>2</v>
      </c>
      <c r="Q775" s="1">
        <v>40817</v>
      </c>
      <c r="R775" t="s">
        <v>23</v>
      </c>
      <c r="S775" t="s">
        <v>24</v>
      </c>
      <c r="T775" t="s">
        <v>25</v>
      </c>
    </row>
    <row r="776" spans="1:20" x14ac:dyDescent="0.25">
      <c r="A776">
        <v>337</v>
      </c>
      <c r="B776" t="s">
        <v>52</v>
      </c>
      <c r="C776" t="s">
        <v>46</v>
      </c>
      <c r="D776" t="s">
        <v>22</v>
      </c>
      <c r="E776">
        <v>72</v>
      </c>
      <c r="F776">
        <v>77</v>
      </c>
      <c r="G776">
        <v>129</v>
      </c>
      <c r="H776">
        <v>53</v>
      </c>
      <c r="I776">
        <v>23</v>
      </c>
      <c r="J776">
        <v>14</v>
      </c>
      <c r="K776">
        <v>803</v>
      </c>
      <c r="L776">
        <v>80</v>
      </c>
      <c r="M776">
        <v>60</v>
      </c>
      <c r="N776">
        <v>100</v>
      </c>
      <c r="O776">
        <v>160</v>
      </c>
      <c r="P776">
        <v>3</v>
      </c>
      <c r="Q776" s="1">
        <v>40664</v>
      </c>
      <c r="R776" t="s">
        <v>23</v>
      </c>
      <c r="S776" t="s">
        <v>38</v>
      </c>
      <c r="T776" t="s">
        <v>31</v>
      </c>
    </row>
    <row r="777" spans="1:20" x14ac:dyDescent="0.25">
      <c r="A777">
        <v>337</v>
      </c>
      <c r="B777" t="s">
        <v>52</v>
      </c>
      <c r="C777" t="s">
        <v>46</v>
      </c>
      <c r="D777" t="s">
        <v>22</v>
      </c>
      <c r="E777">
        <v>46</v>
      </c>
      <c r="F777">
        <v>51</v>
      </c>
      <c r="G777">
        <v>91</v>
      </c>
      <c r="H777">
        <v>34</v>
      </c>
      <c r="I777">
        <v>20</v>
      </c>
      <c r="J777">
        <v>9</v>
      </c>
      <c r="K777">
        <v>863</v>
      </c>
      <c r="L777">
        <v>50</v>
      </c>
      <c r="M777">
        <v>40</v>
      </c>
      <c r="N777">
        <v>60</v>
      </c>
      <c r="O777">
        <v>100</v>
      </c>
      <c r="P777">
        <v>3</v>
      </c>
      <c r="Q777" s="1">
        <v>40878</v>
      </c>
      <c r="R777" t="s">
        <v>23</v>
      </c>
      <c r="S777" t="s">
        <v>38</v>
      </c>
      <c r="T777" t="s">
        <v>31</v>
      </c>
    </row>
    <row r="778" spans="1:20" x14ac:dyDescent="0.25">
      <c r="A778">
        <v>337</v>
      </c>
      <c r="B778" t="s">
        <v>52</v>
      </c>
      <c r="C778" t="s">
        <v>46</v>
      </c>
      <c r="D778" t="s">
        <v>22</v>
      </c>
      <c r="E778">
        <v>70</v>
      </c>
      <c r="F778">
        <v>113</v>
      </c>
      <c r="G778">
        <v>180</v>
      </c>
      <c r="H778">
        <v>67</v>
      </c>
      <c r="I778">
        <v>43</v>
      </c>
      <c r="J778">
        <v>20</v>
      </c>
      <c r="K778">
        <v>400</v>
      </c>
      <c r="L778">
        <v>80</v>
      </c>
      <c r="M778">
        <v>50</v>
      </c>
      <c r="N778">
        <v>100</v>
      </c>
      <c r="O778">
        <v>150</v>
      </c>
      <c r="P778">
        <v>5</v>
      </c>
      <c r="Q778" s="1">
        <v>40179</v>
      </c>
      <c r="R778" t="s">
        <v>28</v>
      </c>
      <c r="S778" t="s">
        <v>29</v>
      </c>
      <c r="T778" t="s">
        <v>25</v>
      </c>
    </row>
    <row r="779" spans="1:20" x14ac:dyDescent="0.25">
      <c r="A779">
        <v>337</v>
      </c>
      <c r="B779" t="s">
        <v>52</v>
      </c>
      <c r="C779" t="s">
        <v>46</v>
      </c>
      <c r="D779" t="s">
        <v>22</v>
      </c>
      <c r="E779">
        <v>41</v>
      </c>
      <c r="F779">
        <v>79</v>
      </c>
      <c r="G779">
        <v>126</v>
      </c>
      <c r="H779">
        <v>47</v>
      </c>
      <c r="I779">
        <v>38</v>
      </c>
      <c r="J779">
        <v>14</v>
      </c>
      <c r="K779">
        <v>366</v>
      </c>
      <c r="L779">
        <v>40</v>
      </c>
      <c r="M779">
        <v>40</v>
      </c>
      <c r="N779">
        <v>60</v>
      </c>
      <c r="O779">
        <v>100</v>
      </c>
      <c r="P779">
        <v>5</v>
      </c>
      <c r="Q779" s="1">
        <v>40391</v>
      </c>
      <c r="R779" t="s">
        <v>28</v>
      </c>
      <c r="S779" t="s">
        <v>29</v>
      </c>
      <c r="T779" t="s">
        <v>25</v>
      </c>
    </row>
    <row r="780" spans="1:20" x14ac:dyDescent="0.25">
      <c r="A780">
        <v>337</v>
      </c>
      <c r="B780" t="s">
        <v>52</v>
      </c>
      <c r="C780" t="s">
        <v>46</v>
      </c>
      <c r="D780" t="s">
        <v>22</v>
      </c>
      <c r="E780">
        <v>57</v>
      </c>
      <c r="F780">
        <v>78</v>
      </c>
      <c r="G780">
        <v>124</v>
      </c>
      <c r="H780">
        <v>47</v>
      </c>
      <c r="I780">
        <v>34</v>
      </c>
      <c r="J780">
        <v>14</v>
      </c>
      <c r="K780">
        <v>371</v>
      </c>
      <c r="L780">
        <v>40</v>
      </c>
      <c r="M780">
        <v>40</v>
      </c>
      <c r="N780">
        <v>60</v>
      </c>
      <c r="O780">
        <v>100</v>
      </c>
      <c r="P780">
        <v>5</v>
      </c>
      <c r="Q780" s="1">
        <v>40695</v>
      </c>
      <c r="R780" t="s">
        <v>28</v>
      </c>
      <c r="S780" t="s">
        <v>29</v>
      </c>
      <c r="T780" t="s">
        <v>25</v>
      </c>
    </row>
    <row r="781" spans="1:20" x14ac:dyDescent="0.25">
      <c r="A781">
        <v>337</v>
      </c>
      <c r="B781" t="s">
        <v>52</v>
      </c>
      <c r="C781" t="s">
        <v>46</v>
      </c>
      <c r="D781" t="s">
        <v>22</v>
      </c>
      <c r="E781">
        <v>79</v>
      </c>
      <c r="F781">
        <v>94</v>
      </c>
      <c r="G781">
        <v>161</v>
      </c>
      <c r="H781">
        <v>57</v>
      </c>
      <c r="I781">
        <v>41</v>
      </c>
      <c r="J781">
        <v>17</v>
      </c>
      <c r="K781">
        <v>349</v>
      </c>
      <c r="L781">
        <v>60</v>
      </c>
      <c r="M781">
        <v>40</v>
      </c>
      <c r="N781">
        <v>80</v>
      </c>
      <c r="O781">
        <v>120</v>
      </c>
      <c r="P781">
        <v>5</v>
      </c>
      <c r="Q781" s="1">
        <v>40787</v>
      </c>
      <c r="R781" t="s">
        <v>28</v>
      </c>
      <c r="S781" t="s">
        <v>29</v>
      </c>
      <c r="T781" t="s">
        <v>25</v>
      </c>
    </row>
    <row r="782" spans="1:20" x14ac:dyDescent="0.25">
      <c r="A782">
        <v>337</v>
      </c>
      <c r="B782" t="s">
        <v>52</v>
      </c>
      <c r="C782" t="s">
        <v>46</v>
      </c>
      <c r="D782" t="s">
        <v>22</v>
      </c>
      <c r="E782">
        <v>48</v>
      </c>
      <c r="F782">
        <v>89</v>
      </c>
      <c r="G782">
        <v>150</v>
      </c>
      <c r="H782">
        <v>61</v>
      </c>
      <c r="I782">
        <v>41</v>
      </c>
      <c r="J782">
        <v>19</v>
      </c>
      <c r="K782">
        <v>390</v>
      </c>
      <c r="L782">
        <v>50</v>
      </c>
      <c r="M782">
        <v>50</v>
      </c>
      <c r="N782">
        <v>70</v>
      </c>
      <c r="O782">
        <v>120</v>
      </c>
      <c r="P782">
        <v>6</v>
      </c>
      <c r="Q782" s="1">
        <v>40179</v>
      </c>
      <c r="R782" t="s">
        <v>28</v>
      </c>
      <c r="S782" t="s">
        <v>30</v>
      </c>
      <c r="T782" t="s">
        <v>31</v>
      </c>
    </row>
    <row r="783" spans="1:20" x14ac:dyDescent="0.25">
      <c r="A783">
        <v>337</v>
      </c>
      <c r="B783" t="s">
        <v>52</v>
      </c>
      <c r="C783" t="s">
        <v>46</v>
      </c>
      <c r="D783" t="s">
        <v>22</v>
      </c>
      <c r="E783">
        <v>75</v>
      </c>
      <c r="F783">
        <v>89</v>
      </c>
      <c r="G783">
        <v>168</v>
      </c>
      <c r="H783">
        <v>61</v>
      </c>
      <c r="I783">
        <v>43</v>
      </c>
      <c r="J783">
        <v>19</v>
      </c>
      <c r="K783">
        <v>390</v>
      </c>
      <c r="L783">
        <v>50</v>
      </c>
      <c r="M783">
        <v>50</v>
      </c>
      <c r="N783">
        <v>70</v>
      </c>
      <c r="O783">
        <v>120</v>
      </c>
      <c r="P783">
        <v>6</v>
      </c>
      <c r="Q783" s="1">
        <v>40544</v>
      </c>
      <c r="R783" t="s">
        <v>28</v>
      </c>
      <c r="S783" t="s">
        <v>30</v>
      </c>
      <c r="T783" t="s">
        <v>31</v>
      </c>
    </row>
    <row r="784" spans="1:20" x14ac:dyDescent="0.25">
      <c r="A784">
        <v>337</v>
      </c>
      <c r="B784" t="s">
        <v>52</v>
      </c>
      <c r="C784" t="s">
        <v>46</v>
      </c>
      <c r="D784" t="s">
        <v>22</v>
      </c>
      <c r="E784">
        <v>46</v>
      </c>
      <c r="F784">
        <v>67</v>
      </c>
      <c r="G784">
        <v>120</v>
      </c>
      <c r="H784">
        <v>46</v>
      </c>
      <c r="I784">
        <v>36</v>
      </c>
      <c r="J784">
        <v>14</v>
      </c>
      <c r="K784">
        <v>454</v>
      </c>
      <c r="L784">
        <v>40</v>
      </c>
      <c r="M784">
        <v>30</v>
      </c>
      <c r="N784">
        <v>60</v>
      </c>
      <c r="O784">
        <v>90</v>
      </c>
      <c r="P784">
        <v>6</v>
      </c>
      <c r="Q784" s="1">
        <v>40787</v>
      </c>
      <c r="R784" t="s">
        <v>28</v>
      </c>
      <c r="S784" t="s">
        <v>30</v>
      </c>
      <c r="T784" t="s">
        <v>31</v>
      </c>
    </row>
    <row r="785" spans="1:20" x14ac:dyDescent="0.25">
      <c r="A785">
        <v>337</v>
      </c>
      <c r="B785" t="s">
        <v>52</v>
      </c>
      <c r="C785" t="s">
        <v>46</v>
      </c>
      <c r="D785" t="s">
        <v>22</v>
      </c>
      <c r="E785">
        <v>50</v>
      </c>
      <c r="F785">
        <v>71</v>
      </c>
      <c r="G785">
        <v>128</v>
      </c>
      <c r="H785">
        <v>49</v>
      </c>
      <c r="I785">
        <v>37</v>
      </c>
      <c r="J785">
        <v>15</v>
      </c>
      <c r="K785">
        <v>454</v>
      </c>
      <c r="L785">
        <v>30</v>
      </c>
      <c r="M785">
        <v>30</v>
      </c>
      <c r="N785">
        <v>60</v>
      </c>
      <c r="O785">
        <v>90</v>
      </c>
      <c r="P785">
        <v>6</v>
      </c>
      <c r="Q785" s="1">
        <v>40848</v>
      </c>
      <c r="R785" t="s">
        <v>28</v>
      </c>
      <c r="S785" t="s">
        <v>30</v>
      </c>
      <c r="T785" t="s">
        <v>31</v>
      </c>
    </row>
    <row r="786" spans="1:20" x14ac:dyDescent="0.25">
      <c r="A786">
        <v>337</v>
      </c>
      <c r="B786" t="s">
        <v>52</v>
      </c>
      <c r="C786" t="s">
        <v>46</v>
      </c>
      <c r="D786" t="s">
        <v>22</v>
      </c>
      <c r="E786">
        <v>35</v>
      </c>
      <c r="F786">
        <v>63</v>
      </c>
      <c r="G786">
        <v>112</v>
      </c>
      <c r="H786">
        <v>49</v>
      </c>
      <c r="I786">
        <v>28</v>
      </c>
      <c r="J786">
        <v>16</v>
      </c>
      <c r="K786">
        <v>623</v>
      </c>
      <c r="L786">
        <v>40</v>
      </c>
      <c r="M786">
        <v>40</v>
      </c>
      <c r="N786">
        <v>60</v>
      </c>
      <c r="O786">
        <v>100</v>
      </c>
      <c r="P786">
        <v>8</v>
      </c>
      <c r="Q786" s="1">
        <v>40179</v>
      </c>
      <c r="R786" t="s">
        <v>32</v>
      </c>
      <c r="S786" t="s">
        <v>39</v>
      </c>
      <c r="T786" t="s">
        <v>31</v>
      </c>
    </row>
    <row r="787" spans="1:20" x14ac:dyDescent="0.25">
      <c r="A787">
        <v>337</v>
      </c>
      <c r="B787" t="s">
        <v>52</v>
      </c>
      <c r="C787" t="s">
        <v>46</v>
      </c>
      <c r="D787" t="s">
        <v>22</v>
      </c>
      <c r="E787">
        <v>35</v>
      </c>
      <c r="F787">
        <v>63</v>
      </c>
      <c r="G787">
        <v>112</v>
      </c>
      <c r="H787">
        <v>49</v>
      </c>
      <c r="I787">
        <v>28</v>
      </c>
      <c r="J787">
        <v>16</v>
      </c>
      <c r="K787">
        <v>617</v>
      </c>
      <c r="L787">
        <v>40</v>
      </c>
      <c r="M787">
        <v>40</v>
      </c>
      <c r="N787">
        <v>60</v>
      </c>
      <c r="O787">
        <v>100</v>
      </c>
      <c r="P787">
        <v>8</v>
      </c>
      <c r="Q787" s="1">
        <v>40210</v>
      </c>
      <c r="R787" t="s">
        <v>32</v>
      </c>
      <c r="S787" t="s">
        <v>39</v>
      </c>
      <c r="T787" t="s">
        <v>31</v>
      </c>
    </row>
    <row r="788" spans="1:20" x14ac:dyDescent="0.25">
      <c r="A788">
        <v>337</v>
      </c>
      <c r="B788" t="s">
        <v>52</v>
      </c>
      <c r="C788" t="s">
        <v>46</v>
      </c>
      <c r="D788" t="s">
        <v>22</v>
      </c>
      <c r="E788">
        <v>34</v>
      </c>
      <c r="F788">
        <v>62</v>
      </c>
      <c r="G788">
        <v>110</v>
      </c>
      <c r="H788">
        <v>48</v>
      </c>
      <c r="I788">
        <v>28</v>
      </c>
      <c r="J788">
        <v>15</v>
      </c>
      <c r="K788">
        <v>611</v>
      </c>
      <c r="L788">
        <v>40</v>
      </c>
      <c r="M788">
        <v>40</v>
      </c>
      <c r="N788">
        <v>60</v>
      </c>
      <c r="O788">
        <v>100</v>
      </c>
      <c r="P788">
        <v>8</v>
      </c>
      <c r="Q788" s="1">
        <v>40238</v>
      </c>
      <c r="R788" t="s">
        <v>32</v>
      </c>
      <c r="S788" t="s">
        <v>39</v>
      </c>
      <c r="T788" t="s">
        <v>31</v>
      </c>
    </row>
    <row r="789" spans="1:20" x14ac:dyDescent="0.25">
      <c r="A789">
        <v>337</v>
      </c>
      <c r="B789" t="s">
        <v>52</v>
      </c>
      <c r="C789" t="s">
        <v>46</v>
      </c>
      <c r="D789" t="s">
        <v>22</v>
      </c>
      <c r="E789">
        <v>85</v>
      </c>
      <c r="F789">
        <v>130</v>
      </c>
      <c r="G789">
        <v>231</v>
      </c>
      <c r="H789">
        <v>101</v>
      </c>
      <c r="I789">
        <v>45</v>
      </c>
      <c r="J789">
        <v>33</v>
      </c>
      <c r="K789">
        <v>552</v>
      </c>
      <c r="L789">
        <v>80</v>
      </c>
      <c r="M789">
        <v>90</v>
      </c>
      <c r="N789">
        <v>120</v>
      </c>
      <c r="O789">
        <v>210</v>
      </c>
      <c r="P789">
        <v>8</v>
      </c>
      <c r="Q789" s="1">
        <v>40483</v>
      </c>
      <c r="R789" t="s">
        <v>32</v>
      </c>
      <c r="S789" t="s">
        <v>39</v>
      </c>
      <c r="T789" t="s">
        <v>31</v>
      </c>
    </row>
    <row r="790" spans="1:20" x14ac:dyDescent="0.25">
      <c r="A790">
        <v>337</v>
      </c>
      <c r="B790" t="s">
        <v>52</v>
      </c>
      <c r="C790" t="s">
        <v>46</v>
      </c>
      <c r="D790" t="s">
        <v>22</v>
      </c>
      <c r="E790">
        <v>50</v>
      </c>
      <c r="F790">
        <v>63</v>
      </c>
      <c r="G790">
        <v>110</v>
      </c>
      <c r="H790">
        <v>48</v>
      </c>
      <c r="I790">
        <v>25</v>
      </c>
      <c r="J790">
        <v>15</v>
      </c>
      <c r="K790">
        <v>593</v>
      </c>
      <c r="L790">
        <v>40</v>
      </c>
      <c r="M790">
        <v>40</v>
      </c>
      <c r="N790">
        <v>60</v>
      </c>
      <c r="O790">
        <v>100</v>
      </c>
      <c r="P790">
        <v>8</v>
      </c>
      <c r="Q790" s="1">
        <v>40695</v>
      </c>
      <c r="R790" t="s">
        <v>32</v>
      </c>
      <c r="S790" t="s">
        <v>39</v>
      </c>
      <c r="T790" t="s">
        <v>31</v>
      </c>
    </row>
    <row r="791" spans="1:20" x14ac:dyDescent="0.25">
      <c r="A791">
        <v>337</v>
      </c>
      <c r="B791" t="s">
        <v>52</v>
      </c>
      <c r="C791" t="s">
        <v>46</v>
      </c>
      <c r="D791" t="s">
        <v>22</v>
      </c>
      <c r="E791">
        <v>44</v>
      </c>
      <c r="F791">
        <v>60</v>
      </c>
      <c r="G791">
        <v>105</v>
      </c>
      <c r="H791">
        <v>46</v>
      </c>
      <c r="I791">
        <v>26</v>
      </c>
      <c r="J791">
        <v>15</v>
      </c>
      <c r="K791">
        <v>587</v>
      </c>
      <c r="L791">
        <v>40</v>
      </c>
      <c r="M791">
        <v>40</v>
      </c>
      <c r="N791">
        <v>60</v>
      </c>
      <c r="O791">
        <v>100</v>
      </c>
      <c r="P791">
        <v>8</v>
      </c>
      <c r="Q791" s="1">
        <v>40725</v>
      </c>
      <c r="R791" t="s">
        <v>32</v>
      </c>
      <c r="S791" t="s">
        <v>39</v>
      </c>
      <c r="T791" t="s">
        <v>31</v>
      </c>
    </row>
    <row r="792" spans="1:20" x14ac:dyDescent="0.25">
      <c r="A792">
        <v>337</v>
      </c>
      <c r="B792" t="s">
        <v>52</v>
      </c>
      <c r="C792" t="s">
        <v>46</v>
      </c>
      <c r="D792" t="s">
        <v>22</v>
      </c>
      <c r="E792">
        <v>82</v>
      </c>
      <c r="F792">
        <v>90</v>
      </c>
      <c r="G792">
        <v>169</v>
      </c>
      <c r="H792">
        <v>69</v>
      </c>
      <c r="I792">
        <v>35</v>
      </c>
      <c r="J792">
        <v>22</v>
      </c>
      <c r="K792">
        <v>572</v>
      </c>
      <c r="L792">
        <v>60</v>
      </c>
      <c r="M792">
        <v>60</v>
      </c>
      <c r="N792">
        <v>90</v>
      </c>
      <c r="O792">
        <v>150</v>
      </c>
      <c r="P792">
        <v>8</v>
      </c>
      <c r="Q792" s="1">
        <v>40787</v>
      </c>
      <c r="R792" t="s">
        <v>32</v>
      </c>
      <c r="S792" t="s">
        <v>39</v>
      </c>
      <c r="T792" t="s">
        <v>31</v>
      </c>
    </row>
    <row r="793" spans="1:20" x14ac:dyDescent="0.25">
      <c r="A793">
        <v>337</v>
      </c>
      <c r="B793" t="s">
        <v>52</v>
      </c>
      <c r="C793" t="s">
        <v>46</v>
      </c>
      <c r="D793" t="s">
        <v>22</v>
      </c>
      <c r="E793">
        <v>35</v>
      </c>
      <c r="F793">
        <v>98</v>
      </c>
      <c r="G793">
        <v>178</v>
      </c>
      <c r="H793">
        <v>80</v>
      </c>
      <c r="I793">
        <v>63</v>
      </c>
      <c r="J793">
        <v>30</v>
      </c>
      <c r="K793">
        <v>494</v>
      </c>
      <c r="L793">
        <v>50</v>
      </c>
      <c r="M793">
        <v>70</v>
      </c>
      <c r="N793">
        <v>100</v>
      </c>
      <c r="O793">
        <v>170</v>
      </c>
      <c r="P793">
        <v>9</v>
      </c>
      <c r="Q793" s="1">
        <v>40269</v>
      </c>
      <c r="R793" t="s">
        <v>32</v>
      </c>
      <c r="S793" t="s">
        <v>33</v>
      </c>
      <c r="T793" t="s">
        <v>31</v>
      </c>
    </row>
    <row r="794" spans="1:20" x14ac:dyDescent="0.25">
      <c r="A794">
        <v>337</v>
      </c>
      <c r="B794" t="s">
        <v>52</v>
      </c>
      <c r="C794" t="s">
        <v>46</v>
      </c>
      <c r="D794" t="s">
        <v>22</v>
      </c>
      <c r="E794">
        <v>33</v>
      </c>
      <c r="F794">
        <v>96</v>
      </c>
      <c r="G794">
        <v>173</v>
      </c>
      <c r="H794">
        <v>77</v>
      </c>
      <c r="I794">
        <v>63</v>
      </c>
      <c r="J794">
        <v>29</v>
      </c>
      <c r="K794">
        <v>529</v>
      </c>
      <c r="L794">
        <v>40</v>
      </c>
      <c r="M794">
        <v>70</v>
      </c>
      <c r="N794">
        <v>90</v>
      </c>
      <c r="O794">
        <v>160</v>
      </c>
      <c r="P794">
        <v>9</v>
      </c>
      <c r="Q794" s="1">
        <v>40299</v>
      </c>
      <c r="R794" t="s">
        <v>32</v>
      </c>
      <c r="S794" t="s">
        <v>33</v>
      </c>
      <c r="T794" t="s">
        <v>31</v>
      </c>
    </row>
    <row r="795" spans="1:20" x14ac:dyDescent="0.25">
      <c r="A795">
        <v>337</v>
      </c>
      <c r="B795" t="s">
        <v>52</v>
      </c>
      <c r="C795" t="s">
        <v>46</v>
      </c>
      <c r="D795" t="s">
        <v>22</v>
      </c>
      <c r="E795">
        <v>38</v>
      </c>
      <c r="F795">
        <v>102</v>
      </c>
      <c r="G795">
        <v>184</v>
      </c>
      <c r="H795">
        <v>82</v>
      </c>
      <c r="I795">
        <v>64</v>
      </c>
      <c r="J795">
        <v>31</v>
      </c>
      <c r="K795">
        <v>601</v>
      </c>
      <c r="L795">
        <v>40</v>
      </c>
      <c r="M795">
        <v>70</v>
      </c>
      <c r="N795">
        <v>100</v>
      </c>
      <c r="O795">
        <v>170</v>
      </c>
      <c r="P795">
        <v>9</v>
      </c>
      <c r="Q795" s="1">
        <v>40483</v>
      </c>
      <c r="R795" t="s">
        <v>32</v>
      </c>
      <c r="S795" t="s">
        <v>33</v>
      </c>
      <c r="T795" t="s">
        <v>31</v>
      </c>
    </row>
    <row r="796" spans="1:20" x14ac:dyDescent="0.25">
      <c r="A796">
        <v>337</v>
      </c>
      <c r="B796" t="s">
        <v>52</v>
      </c>
      <c r="C796" t="s">
        <v>46</v>
      </c>
      <c r="D796" t="s">
        <v>22</v>
      </c>
      <c r="E796">
        <v>52</v>
      </c>
      <c r="F796">
        <v>98</v>
      </c>
      <c r="G796">
        <v>190</v>
      </c>
      <c r="H796">
        <v>80</v>
      </c>
      <c r="I796">
        <v>63</v>
      </c>
      <c r="J796">
        <v>30</v>
      </c>
      <c r="K796">
        <v>494</v>
      </c>
      <c r="L796">
        <v>50</v>
      </c>
      <c r="M796">
        <v>70</v>
      </c>
      <c r="N796">
        <v>100</v>
      </c>
      <c r="O796">
        <v>170</v>
      </c>
      <c r="P796">
        <v>9</v>
      </c>
      <c r="Q796" s="1">
        <v>40634</v>
      </c>
      <c r="R796" t="s">
        <v>32</v>
      </c>
      <c r="S796" t="s">
        <v>33</v>
      </c>
      <c r="T796" t="s">
        <v>31</v>
      </c>
    </row>
    <row r="797" spans="1:20" x14ac:dyDescent="0.25">
      <c r="A797">
        <v>337</v>
      </c>
      <c r="B797" t="s">
        <v>52</v>
      </c>
      <c r="C797" t="s">
        <v>46</v>
      </c>
      <c r="D797" t="s">
        <v>22</v>
      </c>
      <c r="E797">
        <v>46</v>
      </c>
      <c r="F797">
        <v>96</v>
      </c>
      <c r="G797">
        <v>171</v>
      </c>
      <c r="H797">
        <v>77</v>
      </c>
      <c r="I797">
        <v>59</v>
      </c>
      <c r="J797">
        <v>29</v>
      </c>
      <c r="K797">
        <v>529</v>
      </c>
      <c r="L797">
        <v>40</v>
      </c>
      <c r="M797">
        <v>70</v>
      </c>
      <c r="N797">
        <v>90</v>
      </c>
      <c r="O797">
        <v>160</v>
      </c>
      <c r="P797">
        <v>9</v>
      </c>
      <c r="Q797" s="1">
        <v>40664</v>
      </c>
      <c r="R797" t="s">
        <v>32</v>
      </c>
      <c r="S797" t="s">
        <v>33</v>
      </c>
      <c r="T797" t="s">
        <v>31</v>
      </c>
    </row>
    <row r="798" spans="1:20" x14ac:dyDescent="0.25">
      <c r="A798">
        <v>337</v>
      </c>
      <c r="B798" t="s">
        <v>52</v>
      </c>
      <c r="C798" t="s">
        <v>46</v>
      </c>
      <c r="D798" t="s">
        <v>22</v>
      </c>
      <c r="E798">
        <v>56</v>
      </c>
      <c r="F798">
        <v>102</v>
      </c>
      <c r="G798">
        <v>196</v>
      </c>
      <c r="H798">
        <v>82</v>
      </c>
      <c r="I798">
        <v>64</v>
      </c>
      <c r="J798">
        <v>31</v>
      </c>
      <c r="K798">
        <v>601</v>
      </c>
      <c r="L798">
        <v>40</v>
      </c>
      <c r="M798">
        <v>70</v>
      </c>
      <c r="N798">
        <v>100</v>
      </c>
      <c r="O798">
        <v>170</v>
      </c>
      <c r="P798">
        <v>9</v>
      </c>
      <c r="Q798" s="1">
        <v>40848</v>
      </c>
      <c r="R798" t="s">
        <v>32</v>
      </c>
      <c r="S798" t="s">
        <v>33</v>
      </c>
      <c r="T798" t="s">
        <v>31</v>
      </c>
    </row>
    <row r="799" spans="1:20" x14ac:dyDescent="0.25">
      <c r="A799">
        <v>337</v>
      </c>
      <c r="B799" t="s">
        <v>52</v>
      </c>
      <c r="C799" t="s">
        <v>46</v>
      </c>
      <c r="D799" t="s">
        <v>22</v>
      </c>
      <c r="E799">
        <v>-10</v>
      </c>
      <c r="F799">
        <v>61</v>
      </c>
      <c r="G799">
        <v>104</v>
      </c>
      <c r="H799">
        <v>44</v>
      </c>
      <c r="I799">
        <v>63</v>
      </c>
      <c r="J799">
        <v>39</v>
      </c>
      <c r="K799">
        <v>-508</v>
      </c>
      <c r="L799">
        <v>10</v>
      </c>
      <c r="M799">
        <v>30</v>
      </c>
      <c r="N799">
        <v>60</v>
      </c>
      <c r="O799">
        <v>90</v>
      </c>
      <c r="P799">
        <v>4</v>
      </c>
      <c r="Q799" s="1">
        <v>40756</v>
      </c>
      <c r="R799" t="s">
        <v>28</v>
      </c>
      <c r="S799" t="s">
        <v>41</v>
      </c>
      <c r="T799" t="s">
        <v>25</v>
      </c>
    </row>
    <row r="800" spans="1:20" x14ac:dyDescent="0.25">
      <c r="A800">
        <v>339</v>
      </c>
      <c r="B800" t="s">
        <v>58</v>
      </c>
      <c r="C800" t="s">
        <v>21</v>
      </c>
      <c r="D800" t="s">
        <v>43</v>
      </c>
      <c r="E800">
        <v>589</v>
      </c>
      <c r="F800">
        <v>451</v>
      </c>
      <c r="G800">
        <v>553</v>
      </c>
      <c r="H800">
        <v>68</v>
      </c>
      <c r="I800">
        <v>54</v>
      </c>
      <c r="J800">
        <v>22</v>
      </c>
      <c r="K800">
        <v>-348</v>
      </c>
      <c r="L800">
        <v>400</v>
      </c>
      <c r="M800">
        <v>60</v>
      </c>
      <c r="N800">
        <v>430</v>
      </c>
      <c r="O800">
        <v>490</v>
      </c>
      <c r="P800">
        <v>2</v>
      </c>
      <c r="Q800" s="1">
        <v>40634</v>
      </c>
      <c r="R800" t="s">
        <v>23</v>
      </c>
      <c r="S800" t="s">
        <v>24</v>
      </c>
      <c r="T800" t="s">
        <v>25</v>
      </c>
    </row>
    <row r="801" spans="1:20" x14ac:dyDescent="0.25">
      <c r="A801">
        <v>339</v>
      </c>
      <c r="B801" t="s">
        <v>58</v>
      </c>
      <c r="C801" t="s">
        <v>21</v>
      </c>
      <c r="D801" t="s">
        <v>43</v>
      </c>
      <c r="E801">
        <v>9</v>
      </c>
      <c r="F801">
        <v>26</v>
      </c>
      <c r="G801">
        <v>44</v>
      </c>
      <c r="H801">
        <v>18</v>
      </c>
      <c r="I801">
        <v>17</v>
      </c>
      <c r="J801">
        <v>5</v>
      </c>
      <c r="K801">
        <v>486</v>
      </c>
      <c r="L801">
        <v>20</v>
      </c>
      <c r="M801">
        <v>10</v>
      </c>
      <c r="N801">
        <v>30</v>
      </c>
      <c r="O801">
        <v>40</v>
      </c>
      <c r="P801">
        <v>13</v>
      </c>
      <c r="Q801" s="1">
        <v>40360</v>
      </c>
      <c r="R801" t="s">
        <v>26</v>
      </c>
      <c r="S801" t="s">
        <v>27</v>
      </c>
      <c r="T801" t="s">
        <v>25</v>
      </c>
    </row>
    <row r="802" spans="1:20" x14ac:dyDescent="0.25">
      <c r="A802">
        <v>339</v>
      </c>
      <c r="B802" t="s">
        <v>58</v>
      </c>
      <c r="C802" t="s">
        <v>21</v>
      </c>
      <c r="D802" t="s">
        <v>43</v>
      </c>
      <c r="E802">
        <v>6</v>
      </c>
      <c r="F802">
        <v>68</v>
      </c>
      <c r="G802">
        <v>105</v>
      </c>
      <c r="H802">
        <v>37</v>
      </c>
      <c r="I802">
        <v>62</v>
      </c>
      <c r="J802">
        <v>33</v>
      </c>
      <c r="K802">
        <v>540</v>
      </c>
      <c r="L802">
        <v>20</v>
      </c>
      <c r="M802">
        <v>30</v>
      </c>
      <c r="N802">
        <v>70</v>
      </c>
      <c r="O802">
        <v>100</v>
      </c>
      <c r="P802">
        <v>5</v>
      </c>
      <c r="Q802" s="1">
        <v>40391</v>
      </c>
      <c r="R802" t="s">
        <v>28</v>
      </c>
      <c r="S802" t="s">
        <v>29</v>
      </c>
      <c r="T802" t="s">
        <v>25</v>
      </c>
    </row>
    <row r="803" spans="1:20" x14ac:dyDescent="0.25">
      <c r="A803">
        <v>339</v>
      </c>
      <c r="B803" t="s">
        <v>58</v>
      </c>
      <c r="C803" t="s">
        <v>21</v>
      </c>
      <c r="D803" t="s">
        <v>43</v>
      </c>
      <c r="E803">
        <v>-20</v>
      </c>
      <c r="F803">
        <v>52</v>
      </c>
      <c r="G803">
        <v>99</v>
      </c>
      <c r="H803">
        <v>47</v>
      </c>
      <c r="I803">
        <v>72</v>
      </c>
      <c r="J803">
        <v>42</v>
      </c>
      <c r="K803">
        <v>571</v>
      </c>
      <c r="L803">
        <v>-10</v>
      </c>
      <c r="M803">
        <v>40</v>
      </c>
      <c r="N803">
        <v>50</v>
      </c>
      <c r="O803">
        <v>90</v>
      </c>
      <c r="P803">
        <v>5</v>
      </c>
      <c r="Q803" s="1">
        <v>40513</v>
      </c>
      <c r="R803" t="s">
        <v>28</v>
      </c>
      <c r="S803" t="s">
        <v>29</v>
      </c>
      <c r="T803" t="s">
        <v>25</v>
      </c>
    </row>
    <row r="804" spans="1:20" x14ac:dyDescent="0.25">
      <c r="A804">
        <v>339</v>
      </c>
      <c r="B804" t="s">
        <v>58</v>
      </c>
      <c r="C804" t="s">
        <v>21</v>
      </c>
      <c r="D804" t="s">
        <v>43</v>
      </c>
      <c r="E804">
        <v>-18</v>
      </c>
      <c r="F804">
        <v>65</v>
      </c>
      <c r="G804">
        <v>125</v>
      </c>
      <c r="H804">
        <v>52</v>
      </c>
      <c r="I804">
        <v>77</v>
      </c>
      <c r="J804">
        <v>47</v>
      </c>
      <c r="K804">
        <v>458</v>
      </c>
      <c r="L804">
        <v>10</v>
      </c>
      <c r="M804">
        <v>40</v>
      </c>
      <c r="N804">
        <v>70</v>
      </c>
      <c r="O804">
        <v>110</v>
      </c>
      <c r="P804">
        <v>5</v>
      </c>
      <c r="Q804" s="1">
        <v>40634</v>
      </c>
      <c r="R804" t="s">
        <v>28</v>
      </c>
      <c r="S804" t="s">
        <v>29</v>
      </c>
      <c r="T804" t="s">
        <v>25</v>
      </c>
    </row>
    <row r="805" spans="1:20" x14ac:dyDescent="0.25">
      <c r="A805">
        <v>339</v>
      </c>
      <c r="B805" t="s">
        <v>58</v>
      </c>
      <c r="C805" t="s">
        <v>21</v>
      </c>
      <c r="D805" t="s">
        <v>43</v>
      </c>
      <c r="E805">
        <v>8</v>
      </c>
      <c r="F805">
        <v>68</v>
      </c>
      <c r="G805">
        <v>104</v>
      </c>
      <c r="H805">
        <v>37</v>
      </c>
      <c r="I805">
        <v>58</v>
      </c>
      <c r="J805">
        <v>33</v>
      </c>
      <c r="K805">
        <v>540</v>
      </c>
      <c r="L805">
        <v>20</v>
      </c>
      <c r="M805">
        <v>30</v>
      </c>
      <c r="N805">
        <v>70</v>
      </c>
      <c r="O805">
        <v>100</v>
      </c>
      <c r="P805">
        <v>5</v>
      </c>
      <c r="Q805" s="1">
        <v>40756</v>
      </c>
      <c r="R805" t="s">
        <v>28</v>
      </c>
      <c r="S805" t="s">
        <v>29</v>
      </c>
      <c r="T805" t="s">
        <v>25</v>
      </c>
    </row>
    <row r="806" spans="1:20" x14ac:dyDescent="0.25">
      <c r="A806">
        <v>339</v>
      </c>
      <c r="B806" t="s">
        <v>58</v>
      </c>
      <c r="C806" t="s">
        <v>21</v>
      </c>
      <c r="D806" t="s">
        <v>43</v>
      </c>
      <c r="E806">
        <v>-12</v>
      </c>
      <c r="F806">
        <v>68</v>
      </c>
      <c r="G806">
        <v>128</v>
      </c>
      <c r="H806">
        <v>52</v>
      </c>
      <c r="I806">
        <v>76</v>
      </c>
      <c r="J806">
        <v>47</v>
      </c>
      <c r="K806">
        <v>554</v>
      </c>
      <c r="L806">
        <v>0</v>
      </c>
      <c r="M806">
        <v>50</v>
      </c>
      <c r="N806">
        <v>60</v>
      </c>
      <c r="O806">
        <v>110</v>
      </c>
      <c r="P806">
        <v>5</v>
      </c>
      <c r="Q806" s="1">
        <v>40848</v>
      </c>
      <c r="R806" t="s">
        <v>28</v>
      </c>
      <c r="S806" t="s">
        <v>29</v>
      </c>
      <c r="T806" t="s">
        <v>25</v>
      </c>
    </row>
    <row r="807" spans="1:20" x14ac:dyDescent="0.25">
      <c r="A807">
        <v>339</v>
      </c>
      <c r="B807" t="s">
        <v>58</v>
      </c>
      <c r="C807" t="s">
        <v>21</v>
      </c>
      <c r="D807" t="s">
        <v>43</v>
      </c>
      <c r="E807">
        <v>17</v>
      </c>
      <c r="F807">
        <v>72</v>
      </c>
      <c r="G807">
        <v>130</v>
      </c>
      <c r="H807">
        <v>58</v>
      </c>
      <c r="I807">
        <v>55</v>
      </c>
      <c r="J807">
        <v>22</v>
      </c>
      <c r="K807">
        <v>338</v>
      </c>
      <c r="L807">
        <v>30</v>
      </c>
      <c r="M807">
        <v>40</v>
      </c>
      <c r="N807">
        <v>60</v>
      </c>
      <c r="O807">
        <v>100</v>
      </c>
      <c r="P807">
        <v>9</v>
      </c>
      <c r="Q807" s="1">
        <v>40179</v>
      </c>
      <c r="R807" t="s">
        <v>32</v>
      </c>
      <c r="S807" t="s">
        <v>33</v>
      </c>
      <c r="T807" t="s">
        <v>31</v>
      </c>
    </row>
    <row r="808" spans="1:20" x14ac:dyDescent="0.25">
      <c r="A808">
        <v>339</v>
      </c>
      <c r="B808" t="s">
        <v>58</v>
      </c>
      <c r="C808" t="s">
        <v>21</v>
      </c>
      <c r="D808" t="s">
        <v>43</v>
      </c>
      <c r="E808">
        <v>9</v>
      </c>
      <c r="F808">
        <v>60</v>
      </c>
      <c r="G808">
        <v>109</v>
      </c>
      <c r="H808">
        <v>49</v>
      </c>
      <c r="I808">
        <v>51</v>
      </c>
      <c r="J808">
        <v>18</v>
      </c>
      <c r="K808">
        <v>414</v>
      </c>
      <c r="L808">
        <v>20</v>
      </c>
      <c r="M808">
        <v>30</v>
      </c>
      <c r="N808">
        <v>50</v>
      </c>
      <c r="O808">
        <v>80</v>
      </c>
      <c r="P808">
        <v>9</v>
      </c>
      <c r="Q808" s="1">
        <v>40391</v>
      </c>
      <c r="R808" t="s">
        <v>32</v>
      </c>
      <c r="S808" t="s">
        <v>33</v>
      </c>
      <c r="T808" t="s">
        <v>31</v>
      </c>
    </row>
    <row r="809" spans="1:20" x14ac:dyDescent="0.25">
      <c r="A809">
        <v>339</v>
      </c>
      <c r="B809" t="s">
        <v>58</v>
      </c>
      <c r="C809" t="s">
        <v>21</v>
      </c>
      <c r="D809" t="s">
        <v>43</v>
      </c>
      <c r="E809">
        <v>19</v>
      </c>
      <c r="F809">
        <v>66</v>
      </c>
      <c r="G809">
        <v>128</v>
      </c>
      <c r="H809">
        <v>54</v>
      </c>
      <c r="I809">
        <v>53</v>
      </c>
      <c r="J809">
        <v>20</v>
      </c>
      <c r="K809">
        <v>404</v>
      </c>
      <c r="L809">
        <v>20</v>
      </c>
      <c r="M809">
        <v>30</v>
      </c>
      <c r="N809">
        <v>30</v>
      </c>
      <c r="O809">
        <v>60</v>
      </c>
      <c r="P809">
        <v>9</v>
      </c>
      <c r="Q809" s="1">
        <v>40817</v>
      </c>
      <c r="R809" t="s">
        <v>32</v>
      </c>
      <c r="S809" t="s">
        <v>33</v>
      </c>
      <c r="T809" t="s">
        <v>31</v>
      </c>
    </row>
    <row r="810" spans="1:20" x14ac:dyDescent="0.25">
      <c r="A810">
        <v>339</v>
      </c>
      <c r="B810" t="s">
        <v>58</v>
      </c>
      <c r="C810" t="s">
        <v>21</v>
      </c>
      <c r="D810" t="s">
        <v>43</v>
      </c>
      <c r="E810">
        <v>23</v>
      </c>
      <c r="F810">
        <v>43</v>
      </c>
      <c r="G810">
        <v>72</v>
      </c>
      <c r="H810">
        <v>29</v>
      </c>
      <c r="I810">
        <v>20</v>
      </c>
      <c r="J810">
        <v>8</v>
      </c>
      <c r="K810">
        <v>862</v>
      </c>
      <c r="L810">
        <v>30</v>
      </c>
      <c r="M810">
        <v>30</v>
      </c>
      <c r="N810">
        <v>40</v>
      </c>
      <c r="O810">
        <v>70</v>
      </c>
      <c r="P810">
        <v>11</v>
      </c>
      <c r="Q810" s="1">
        <v>40422</v>
      </c>
      <c r="R810" t="s">
        <v>26</v>
      </c>
      <c r="S810" t="s">
        <v>35</v>
      </c>
      <c r="T810" t="s">
        <v>25</v>
      </c>
    </row>
    <row r="811" spans="1:20" x14ac:dyDescent="0.25">
      <c r="A811">
        <v>339</v>
      </c>
      <c r="B811" t="s">
        <v>58</v>
      </c>
      <c r="C811" t="s">
        <v>21</v>
      </c>
      <c r="D811" t="s">
        <v>43</v>
      </c>
      <c r="E811">
        <v>31</v>
      </c>
      <c r="F811">
        <v>52</v>
      </c>
      <c r="G811">
        <v>88</v>
      </c>
      <c r="H811">
        <v>36</v>
      </c>
      <c r="I811">
        <v>21</v>
      </c>
      <c r="J811">
        <v>10</v>
      </c>
      <c r="K811">
        <v>862</v>
      </c>
      <c r="L811">
        <v>40</v>
      </c>
      <c r="M811">
        <v>30</v>
      </c>
      <c r="N811">
        <v>60</v>
      </c>
      <c r="O811">
        <v>90</v>
      </c>
      <c r="P811">
        <v>11</v>
      </c>
      <c r="Q811" s="1">
        <v>40483</v>
      </c>
      <c r="R811" t="s">
        <v>26</v>
      </c>
      <c r="S811" t="s">
        <v>35</v>
      </c>
      <c r="T811" t="s">
        <v>25</v>
      </c>
    </row>
    <row r="812" spans="1:20" x14ac:dyDescent="0.25">
      <c r="A812">
        <v>339</v>
      </c>
      <c r="B812" t="s">
        <v>58</v>
      </c>
      <c r="C812" t="s">
        <v>21</v>
      </c>
      <c r="D812" t="s">
        <v>43</v>
      </c>
      <c r="E812">
        <v>84</v>
      </c>
      <c r="F812">
        <v>149</v>
      </c>
      <c r="G812">
        <v>298</v>
      </c>
      <c r="H812">
        <v>149</v>
      </c>
      <c r="I812">
        <v>65</v>
      </c>
      <c r="J812">
        <v>41</v>
      </c>
      <c r="K812">
        <v>1156</v>
      </c>
      <c r="L812">
        <v>100</v>
      </c>
      <c r="M812">
        <v>140</v>
      </c>
      <c r="N812">
        <v>150</v>
      </c>
      <c r="O812">
        <v>290</v>
      </c>
      <c r="P812">
        <v>7</v>
      </c>
      <c r="Q812" s="1">
        <v>40299</v>
      </c>
      <c r="R812" t="s">
        <v>28</v>
      </c>
      <c r="S812" t="s">
        <v>48</v>
      </c>
      <c r="T812" t="s">
        <v>25</v>
      </c>
    </row>
    <row r="813" spans="1:20" x14ac:dyDescent="0.25">
      <c r="A813">
        <v>339</v>
      </c>
      <c r="B813" t="s">
        <v>58</v>
      </c>
      <c r="C813" t="s">
        <v>21</v>
      </c>
      <c r="D813" t="s">
        <v>43</v>
      </c>
      <c r="E813">
        <v>83</v>
      </c>
      <c r="F813">
        <v>149</v>
      </c>
      <c r="G813">
        <v>298</v>
      </c>
      <c r="H813">
        <v>149</v>
      </c>
      <c r="I813">
        <v>66</v>
      </c>
      <c r="J813">
        <v>41</v>
      </c>
      <c r="K813">
        <v>1245</v>
      </c>
      <c r="L813">
        <v>100</v>
      </c>
      <c r="M813">
        <v>140</v>
      </c>
      <c r="N813">
        <v>150</v>
      </c>
      <c r="O813">
        <v>290</v>
      </c>
      <c r="P813">
        <v>7</v>
      </c>
      <c r="Q813" s="1">
        <v>40330</v>
      </c>
      <c r="R813" t="s">
        <v>28</v>
      </c>
      <c r="S813" t="s">
        <v>48</v>
      </c>
      <c r="T813" t="s">
        <v>25</v>
      </c>
    </row>
    <row r="814" spans="1:20" x14ac:dyDescent="0.25">
      <c r="A814">
        <v>339</v>
      </c>
      <c r="B814" t="s">
        <v>58</v>
      </c>
      <c r="C814" t="s">
        <v>21</v>
      </c>
      <c r="D814" t="s">
        <v>43</v>
      </c>
      <c r="E814">
        <v>112</v>
      </c>
      <c r="F814">
        <v>146</v>
      </c>
      <c r="G814">
        <v>288</v>
      </c>
      <c r="H814">
        <v>145</v>
      </c>
      <c r="I814">
        <v>60</v>
      </c>
      <c r="J814">
        <v>40</v>
      </c>
      <c r="K814">
        <v>1304</v>
      </c>
      <c r="L814">
        <v>100</v>
      </c>
      <c r="M814">
        <v>130</v>
      </c>
      <c r="N814">
        <v>150</v>
      </c>
      <c r="O814">
        <v>280</v>
      </c>
      <c r="P814">
        <v>7</v>
      </c>
      <c r="Q814" s="1">
        <v>40725</v>
      </c>
      <c r="R814" t="s">
        <v>28</v>
      </c>
      <c r="S814" t="s">
        <v>48</v>
      </c>
      <c r="T814" t="s">
        <v>25</v>
      </c>
    </row>
    <row r="815" spans="1:20" x14ac:dyDescent="0.25">
      <c r="A815">
        <v>347</v>
      </c>
      <c r="B815" t="s">
        <v>47</v>
      </c>
      <c r="C815" t="s">
        <v>21</v>
      </c>
      <c r="D815" t="s">
        <v>43</v>
      </c>
      <c r="E815">
        <v>236</v>
      </c>
      <c r="F815">
        <v>374</v>
      </c>
      <c r="G815">
        <v>623</v>
      </c>
      <c r="H815">
        <v>249</v>
      </c>
      <c r="I815">
        <v>138</v>
      </c>
      <c r="J815">
        <v>87</v>
      </c>
      <c r="K815">
        <v>2580</v>
      </c>
      <c r="L815">
        <v>230</v>
      </c>
      <c r="M815">
        <v>220</v>
      </c>
      <c r="N815">
        <v>340</v>
      </c>
      <c r="O815">
        <v>560</v>
      </c>
      <c r="P815">
        <v>2</v>
      </c>
      <c r="Q815" s="1">
        <v>40483</v>
      </c>
      <c r="R815" t="s">
        <v>23</v>
      </c>
      <c r="S815" t="s">
        <v>24</v>
      </c>
      <c r="T815" t="s">
        <v>25</v>
      </c>
    </row>
    <row r="816" spans="1:20" x14ac:dyDescent="0.25">
      <c r="A816">
        <v>347</v>
      </c>
      <c r="B816" t="s">
        <v>47</v>
      </c>
      <c r="C816" t="s">
        <v>21</v>
      </c>
      <c r="D816" t="s">
        <v>43</v>
      </c>
      <c r="E816">
        <v>54</v>
      </c>
      <c r="F816">
        <v>80</v>
      </c>
      <c r="G816">
        <v>134</v>
      </c>
      <c r="H816">
        <v>54</v>
      </c>
      <c r="I816">
        <v>26</v>
      </c>
      <c r="J816">
        <v>15</v>
      </c>
      <c r="K816">
        <v>456</v>
      </c>
      <c r="L816">
        <v>70</v>
      </c>
      <c r="M816">
        <v>50</v>
      </c>
      <c r="N816">
        <v>90</v>
      </c>
      <c r="O816">
        <v>140</v>
      </c>
      <c r="P816">
        <v>13</v>
      </c>
      <c r="Q816" s="1">
        <v>40179</v>
      </c>
      <c r="R816" t="s">
        <v>26</v>
      </c>
      <c r="S816" t="s">
        <v>27</v>
      </c>
      <c r="T816" t="s">
        <v>25</v>
      </c>
    </row>
    <row r="817" spans="1:20" x14ac:dyDescent="0.25">
      <c r="A817">
        <v>347</v>
      </c>
      <c r="B817" t="s">
        <v>47</v>
      </c>
      <c r="C817" t="s">
        <v>21</v>
      </c>
      <c r="D817" t="s">
        <v>43</v>
      </c>
      <c r="E817">
        <v>117</v>
      </c>
      <c r="F817">
        <v>112</v>
      </c>
      <c r="G817">
        <v>201</v>
      </c>
      <c r="H817">
        <v>77</v>
      </c>
      <c r="I817">
        <v>33</v>
      </c>
      <c r="J817">
        <v>21</v>
      </c>
      <c r="K817">
        <v>449</v>
      </c>
      <c r="L817">
        <v>90</v>
      </c>
      <c r="M817">
        <v>80</v>
      </c>
      <c r="N817">
        <v>120</v>
      </c>
      <c r="O817">
        <v>200</v>
      </c>
      <c r="P817">
        <v>13</v>
      </c>
      <c r="Q817" s="1">
        <v>40575</v>
      </c>
      <c r="R817" t="s">
        <v>26</v>
      </c>
      <c r="S817" t="s">
        <v>27</v>
      </c>
      <c r="T817" t="s">
        <v>25</v>
      </c>
    </row>
    <row r="818" spans="1:20" x14ac:dyDescent="0.25">
      <c r="A818">
        <v>347</v>
      </c>
      <c r="B818" t="s">
        <v>47</v>
      </c>
      <c r="C818" t="s">
        <v>21</v>
      </c>
      <c r="D818" t="s">
        <v>43</v>
      </c>
      <c r="E818">
        <v>137</v>
      </c>
      <c r="F818">
        <v>136</v>
      </c>
      <c r="G818">
        <v>228</v>
      </c>
      <c r="H818">
        <v>94</v>
      </c>
      <c r="I818">
        <v>34</v>
      </c>
      <c r="J818">
        <v>26</v>
      </c>
      <c r="K818">
        <v>562</v>
      </c>
      <c r="L818">
        <v>120</v>
      </c>
      <c r="M818">
        <v>90</v>
      </c>
      <c r="N818">
        <v>150</v>
      </c>
      <c r="O818">
        <v>240</v>
      </c>
      <c r="P818">
        <v>13</v>
      </c>
      <c r="Q818" s="1">
        <v>40695</v>
      </c>
      <c r="R818" t="s">
        <v>26</v>
      </c>
      <c r="S818" t="s">
        <v>27</v>
      </c>
      <c r="T818" t="s">
        <v>25</v>
      </c>
    </row>
    <row r="819" spans="1:20" x14ac:dyDescent="0.25">
      <c r="A819">
        <v>347</v>
      </c>
      <c r="B819" t="s">
        <v>47</v>
      </c>
      <c r="C819" t="s">
        <v>21</v>
      </c>
      <c r="D819" t="s">
        <v>43</v>
      </c>
      <c r="E819">
        <v>-266</v>
      </c>
      <c r="F819">
        <v>-85</v>
      </c>
      <c r="G819">
        <v>77</v>
      </c>
      <c r="H819">
        <v>162</v>
      </c>
      <c r="I819">
        <v>181</v>
      </c>
      <c r="J819">
        <v>147</v>
      </c>
      <c r="K819">
        <v>2321</v>
      </c>
      <c r="L819">
        <v>-240</v>
      </c>
      <c r="M819">
        <v>150</v>
      </c>
      <c r="N819">
        <v>-80</v>
      </c>
      <c r="O819">
        <v>70</v>
      </c>
      <c r="P819">
        <v>5</v>
      </c>
      <c r="Q819" s="1">
        <v>40360</v>
      </c>
      <c r="R819" t="s">
        <v>28</v>
      </c>
      <c r="S819" t="s">
        <v>29</v>
      </c>
      <c r="T819" t="s">
        <v>25</v>
      </c>
    </row>
    <row r="820" spans="1:20" x14ac:dyDescent="0.25">
      <c r="A820">
        <v>347</v>
      </c>
      <c r="B820" t="s">
        <v>47</v>
      </c>
      <c r="C820" t="s">
        <v>21</v>
      </c>
      <c r="D820" t="s">
        <v>43</v>
      </c>
      <c r="E820">
        <v>-202</v>
      </c>
      <c r="F820">
        <v>-60</v>
      </c>
      <c r="G820">
        <v>61</v>
      </c>
      <c r="H820">
        <v>121</v>
      </c>
      <c r="I820">
        <v>142</v>
      </c>
      <c r="J820">
        <v>109</v>
      </c>
      <c r="K820">
        <v>3385</v>
      </c>
      <c r="L820">
        <v>-190</v>
      </c>
      <c r="M820">
        <v>110</v>
      </c>
      <c r="N820">
        <v>-60</v>
      </c>
      <c r="O820">
        <v>50</v>
      </c>
      <c r="P820">
        <v>5</v>
      </c>
      <c r="Q820" s="1">
        <v>40483</v>
      </c>
      <c r="R820" t="s">
        <v>28</v>
      </c>
      <c r="S820" t="s">
        <v>29</v>
      </c>
      <c r="T820" t="s">
        <v>25</v>
      </c>
    </row>
    <row r="821" spans="1:20" x14ac:dyDescent="0.25">
      <c r="A821">
        <v>347</v>
      </c>
      <c r="B821" t="s">
        <v>47</v>
      </c>
      <c r="C821" t="s">
        <v>21</v>
      </c>
      <c r="D821" t="s">
        <v>43</v>
      </c>
      <c r="E821">
        <v>-367</v>
      </c>
      <c r="F821">
        <v>-85</v>
      </c>
      <c r="G821">
        <v>76</v>
      </c>
      <c r="H821">
        <v>162</v>
      </c>
      <c r="I821">
        <v>168</v>
      </c>
      <c r="J821">
        <v>147</v>
      </c>
      <c r="K821">
        <v>2321</v>
      </c>
      <c r="L821">
        <v>-240</v>
      </c>
      <c r="M821">
        <v>150</v>
      </c>
      <c r="N821">
        <v>-80</v>
      </c>
      <c r="O821">
        <v>70</v>
      </c>
      <c r="P821">
        <v>5</v>
      </c>
      <c r="Q821" s="1">
        <v>40725</v>
      </c>
      <c r="R821" t="s">
        <v>28</v>
      </c>
      <c r="S821" t="s">
        <v>29</v>
      </c>
      <c r="T821" t="s">
        <v>25</v>
      </c>
    </row>
    <row r="822" spans="1:20" x14ac:dyDescent="0.25">
      <c r="A822">
        <v>347</v>
      </c>
      <c r="B822" t="s">
        <v>47</v>
      </c>
      <c r="C822" t="s">
        <v>21</v>
      </c>
      <c r="D822" t="s">
        <v>43</v>
      </c>
      <c r="E822">
        <v>-177</v>
      </c>
      <c r="F822">
        <v>-32</v>
      </c>
      <c r="G822">
        <v>194</v>
      </c>
      <c r="H822">
        <v>214</v>
      </c>
      <c r="I822">
        <v>87</v>
      </c>
      <c r="J822">
        <v>66</v>
      </c>
      <c r="K822">
        <v>1480</v>
      </c>
      <c r="L822">
        <v>-80</v>
      </c>
      <c r="M822">
        <v>160</v>
      </c>
      <c r="N822">
        <v>-20</v>
      </c>
      <c r="O822">
        <v>140</v>
      </c>
      <c r="P822">
        <v>10</v>
      </c>
      <c r="Q822" s="1">
        <v>40603</v>
      </c>
      <c r="R822" t="s">
        <v>32</v>
      </c>
      <c r="S822" t="s">
        <v>34</v>
      </c>
      <c r="T822" t="s">
        <v>31</v>
      </c>
    </row>
    <row r="823" spans="1:20" x14ac:dyDescent="0.25">
      <c r="A823">
        <v>347</v>
      </c>
      <c r="B823" t="s">
        <v>47</v>
      </c>
      <c r="C823" t="s">
        <v>21</v>
      </c>
      <c r="D823" t="s">
        <v>43</v>
      </c>
      <c r="E823">
        <v>101</v>
      </c>
      <c r="F823">
        <v>139</v>
      </c>
      <c r="G823">
        <v>234</v>
      </c>
      <c r="H823">
        <v>95</v>
      </c>
      <c r="I823">
        <v>38</v>
      </c>
      <c r="J823">
        <v>26</v>
      </c>
      <c r="K823">
        <v>821</v>
      </c>
      <c r="L823">
        <v>120</v>
      </c>
      <c r="M823">
        <v>100</v>
      </c>
      <c r="N823">
        <v>150</v>
      </c>
      <c r="O823">
        <v>250</v>
      </c>
      <c r="P823">
        <v>11</v>
      </c>
      <c r="Q823" s="1">
        <v>40179</v>
      </c>
      <c r="R823" t="s">
        <v>26</v>
      </c>
      <c r="S823" t="s">
        <v>35</v>
      </c>
      <c r="T823" t="s">
        <v>25</v>
      </c>
    </row>
    <row r="824" spans="1:20" x14ac:dyDescent="0.25">
      <c r="A824">
        <v>347</v>
      </c>
      <c r="B824" t="s">
        <v>47</v>
      </c>
      <c r="C824" t="s">
        <v>21</v>
      </c>
      <c r="D824" t="s">
        <v>43</v>
      </c>
      <c r="E824">
        <v>106</v>
      </c>
      <c r="F824">
        <v>145</v>
      </c>
      <c r="G824">
        <v>245</v>
      </c>
      <c r="H824">
        <v>100</v>
      </c>
      <c r="I824">
        <v>39</v>
      </c>
      <c r="J824">
        <v>28</v>
      </c>
      <c r="K824">
        <v>981</v>
      </c>
      <c r="L824">
        <v>130</v>
      </c>
      <c r="M824">
        <v>100</v>
      </c>
      <c r="N824">
        <v>160</v>
      </c>
      <c r="O824">
        <v>260</v>
      </c>
      <c r="P824">
        <v>11</v>
      </c>
      <c r="Q824" s="1">
        <v>40422</v>
      </c>
      <c r="R824" t="s">
        <v>26</v>
      </c>
      <c r="S824" t="s">
        <v>35</v>
      </c>
      <c r="T824" t="s">
        <v>25</v>
      </c>
    </row>
    <row r="825" spans="1:20" x14ac:dyDescent="0.25">
      <c r="A825">
        <v>347</v>
      </c>
      <c r="B825" t="s">
        <v>47</v>
      </c>
      <c r="C825" t="s">
        <v>21</v>
      </c>
      <c r="D825" t="s">
        <v>43</v>
      </c>
      <c r="E825">
        <v>148</v>
      </c>
      <c r="F825">
        <v>137</v>
      </c>
      <c r="G825">
        <v>247</v>
      </c>
      <c r="H825">
        <v>95</v>
      </c>
      <c r="I825">
        <v>37</v>
      </c>
      <c r="J825">
        <v>26</v>
      </c>
      <c r="K825">
        <v>809</v>
      </c>
      <c r="L825">
        <v>120</v>
      </c>
      <c r="M825">
        <v>100</v>
      </c>
      <c r="N825">
        <v>150</v>
      </c>
      <c r="O825">
        <v>250</v>
      </c>
      <c r="P825">
        <v>11</v>
      </c>
      <c r="Q825" s="1">
        <v>40575</v>
      </c>
      <c r="R825" t="s">
        <v>26</v>
      </c>
      <c r="S825" t="s">
        <v>35</v>
      </c>
      <c r="T825" t="s">
        <v>25</v>
      </c>
    </row>
    <row r="826" spans="1:20" x14ac:dyDescent="0.25">
      <c r="A826">
        <v>347</v>
      </c>
      <c r="B826" t="s">
        <v>47</v>
      </c>
      <c r="C826" t="s">
        <v>21</v>
      </c>
      <c r="D826" t="s">
        <v>43</v>
      </c>
      <c r="E826">
        <v>151</v>
      </c>
      <c r="F826">
        <v>139</v>
      </c>
      <c r="G826">
        <v>249</v>
      </c>
      <c r="H826">
        <v>95</v>
      </c>
      <c r="I826">
        <v>37</v>
      </c>
      <c r="J826">
        <v>26</v>
      </c>
      <c r="K826">
        <v>799</v>
      </c>
      <c r="L826">
        <v>120</v>
      </c>
      <c r="M826">
        <v>100</v>
      </c>
      <c r="N826">
        <v>150</v>
      </c>
      <c r="O826">
        <v>250</v>
      </c>
      <c r="P826">
        <v>11</v>
      </c>
      <c r="Q826" s="1">
        <v>40603</v>
      </c>
      <c r="R826" t="s">
        <v>26</v>
      </c>
      <c r="S826" t="s">
        <v>35</v>
      </c>
      <c r="T826" t="s">
        <v>25</v>
      </c>
    </row>
    <row r="827" spans="1:20" x14ac:dyDescent="0.25">
      <c r="A827">
        <v>347</v>
      </c>
      <c r="B827" t="s">
        <v>47</v>
      </c>
      <c r="C827" t="s">
        <v>21</v>
      </c>
      <c r="D827" t="s">
        <v>43</v>
      </c>
      <c r="E827">
        <v>141</v>
      </c>
      <c r="F827">
        <v>132</v>
      </c>
      <c r="G827">
        <v>238</v>
      </c>
      <c r="H827">
        <v>91</v>
      </c>
      <c r="I827">
        <v>37</v>
      </c>
      <c r="J827">
        <v>25</v>
      </c>
      <c r="K827">
        <v>777</v>
      </c>
      <c r="L827">
        <v>120</v>
      </c>
      <c r="M827">
        <v>90</v>
      </c>
      <c r="N827">
        <v>150</v>
      </c>
      <c r="O827">
        <v>240</v>
      </c>
      <c r="P827">
        <v>12</v>
      </c>
      <c r="Q827" s="1">
        <v>40634</v>
      </c>
      <c r="R827" t="s">
        <v>26</v>
      </c>
      <c r="S827" t="s">
        <v>40</v>
      </c>
      <c r="T827" t="s">
        <v>25</v>
      </c>
    </row>
    <row r="828" spans="1:20" x14ac:dyDescent="0.25">
      <c r="A828">
        <v>347</v>
      </c>
      <c r="B828" t="s">
        <v>47</v>
      </c>
      <c r="C828" t="s">
        <v>21</v>
      </c>
      <c r="D828" t="s">
        <v>43</v>
      </c>
      <c r="E828">
        <v>167</v>
      </c>
      <c r="F828">
        <v>163</v>
      </c>
      <c r="G828">
        <v>274</v>
      </c>
      <c r="H828">
        <v>113</v>
      </c>
      <c r="I828">
        <v>39</v>
      </c>
      <c r="J828">
        <v>31</v>
      </c>
      <c r="K828">
        <v>897</v>
      </c>
      <c r="L828">
        <v>140</v>
      </c>
      <c r="M828">
        <v>110</v>
      </c>
      <c r="N828">
        <v>180</v>
      </c>
      <c r="O828">
        <v>290</v>
      </c>
      <c r="P828">
        <v>12</v>
      </c>
      <c r="Q828" s="1">
        <v>40695</v>
      </c>
      <c r="R828" t="s">
        <v>26</v>
      </c>
      <c r="S828" t="s">
        <v>40</v>
      </c>
      <c r="T828" t="s">
        <v>25</v>
      </c>
    </row>
    <row r="829" spans="1:20" x14ac:dyDescent="0.25">
      <c r="A829">
        <v>347</v>
      </c>
      <c r="B829" t="s">
        <v>47</v>
      </c>
      <c r="C829" t="s">
        <v>21</v>
      </c>
      <c r="D829" t="s">
        <v>43</v>
      </c>
      <c r="E829">
        <v>288</v>
      </c>
      <c r="F829">
        <v>284</v>
      </c>
      <c r="G829">
        <v>557</v>
      </c>
      <c r="H829">
        <v>239</v>
      </c>
      <c r="I829">
        <v>90</v>
      </c>
      <c r="J829">
        <v>66</v>
      </c>
      <c r="K829">
        <v>1260</v>
      </c>
      <c r="L829">
        <v>210</v>
      </c>
      <c r="M829">
        <v>220</v>
      </c>
      <c r="N829">
        <v>290</v>
      </c>
      <c r="O829">
        <v>510</v>
      </c>
      <c r="P829">
        <v>7</v>
      </c>
      <c r="Q829" s="1">
        <v>40603</v>
      </c>
      <c r="R829" t="s">
        <v>28</v>
      </c>
      <c r="S829" t="s">
        <v>48</v>
      </c>
      <c r="T829" t="s">
        <v>25</v>
      </c>
    </row>
    <row r="830" spans="1:20" x14ac:dyDescent="0.25">
      <c r="A830">
        <v>351</v>
      </c>
      <c r="B830" t="s">
        <v>58</v>
      </c>
      <c r="C830" t="s">
        <v>21</v>
      </c>
      <c r="D830" t="s">
        <v>43</v>
      </c>
      <c r="E830">
        <v>390</v>
      </c>
      <c r="F830">
        <v>443</v>
      </c>
      <c r="G830">
        <v>510</v>
      </c>
      <c r="H830">
        <v>67</v>
      </c>
      <c r="I830">
        <v>53</v>
      </c>
      <c r="J830">
        <v>22</v>
      </c>
      <c r="K830">
        <v>-3534</v>
      </c>
      <c r="L830">
        <v>360</v>
      </c>
      <c r="M830">
        <v>60</v>
      </c>
      <c r="N830">
        <v>390</v>
      </c>
      <c r="O830">
        <v>450</v>
      </c>
      <c r="P830">
        <v>2</v>
      </c>
      <c r="Q830" s="1">
        <v>40513</v>
      </c>
      <c r="R830" t="s">
        <v>23</v>
      </c>
      <c r="S830" t="s">
        <v>24</v>
      </c>
      <c r="T830" t="s">
        <v>25</v>
      </c>
    </row>
    <row r="831" spans="1:20" x14ac:dyDescent="0.25">
      <c r="A831">
        <v>351</v>
      </c>
      <c r="B831" t="s">
        <v>58</v>
      </c>
      <c r="C831" t="s">
        <v>21</v>
      </c>
      <c r="D831" t="s">
        <v>43</v>
      </c>
      <c r="E831">
        <v>599</v>
      </c>
      <c r="F831">
        <v>487</v>
      </c>
      <c r="G831">
        <v>546</v>
      </c>
      <c r="H831">
        <v>64</v>
      </c>
      <c r="I831">
        <v>49</v>
      </c>
      <c r="J831">
        <v>21</v>
      </c>
      <c r="K831">
        <v>-663</v>
      </c>
      <c r="L831">
        <v>430</v>
      </c>
      <c r="M831">
        <v>60</v>
      </c>
      <c r="N831">
        <v>460</v>
      </c>
      <c r="O831">
        <v>520</v>
      </c>
      <c r="P831">
        <v>2</v>
      </c>
      <c r="Q831" s="1">
        <v>40664</v>
      </c>
      <c r="R831" t="s">
        <v>23</v>
      </c>
      <c r="S831" t="s">
        <v>24</v>
      </c>
      <c r="T831" t="s">
        <v>25</v>
      </c>
    </row>
    <row r="832" spans="1:20" x14ac:dyDescent="0.25">
      <c r="A832">
        <v>351</v>
      </c>
      <c r="B832" t="s">
        <v>58</v>
      </c>
      <c r="C832" t="s">
        <v>21</v>
      </c>
      <c r="D832" t="s">
        <v>43</v>
      </c>
      <c r="E832">
        <v>579</v>
      </c>
      <c r="F832">
        <v>443</v>
      </c>
      <c r="G832">
        <v>543</v>
      </c>
      <c r="H832">
        <v>67</v>
      </c>
      <c r="I832">
        <v>53</v>
      </c>
      <c r="J832">
        <v>22</v>
      </c>
      <c r="K832">
        <v>-3534</v>
      </c>
      <c r="L832">
        <v>360</v>
      </c>
      <c r="M832">
        <v>60</v>
      </c>
      <c r="N832">
        <v>390</v>
      </c>
      <c r="O832">
        <v>450</v>
      </c>
      <c r="P832">
        <v>2</v>
      </c>
      <c r="Q832" s="1">
        <v>40878</v>
      </c>
      <c r="R832" t="s">
        <v>23</v>
      </c>
      <c r="S832" t="s">
        <v>24</v>
      </c>
      <c r="T832" t="s">
        <v>25</v>
      </c>
    </row>
    <row r="833" spans="1:20" x14ac:dyDescent="0.25">
      <c r="A833">
        <v>351</v>
      </c>
      <c r="B833" t="s">
        <v>58</v>
      </c>
      <c r="C833" t="s">
        <v>21</v>
      </c>
      <c r="D833" t="s">
        <v>43</v>
      </c>
      <c r="E833">
        <v>29</v>
      </c>
      <c r="F833">
        <v>48</v>
      </c>
      <c r="G833">
        <v>80</v>
      </c>
      <c r="H833">
        <v>32</v>
      </c>
      <c r="I833">
        <v>19</v>
      </c>
      <c r="J833">
        <v>8</v>
      </c>
      <c r="K833">
        <v>482</v>
      </c>
      <c r="L833">
        <v>40</v>
      </c>
      <c r="M833">
        <v>30</v>
      </c>
      <c r="N833">
        <v>50</v>
      </c>
      <c r="O833">
        <v>80</v>
      </c>
      <c r="P833">
        <v>13</v>
      </c>
      <c r="Q833" s="1">
        <v>40483</v>
      </c>
      <c r="R833" t="s">
        <v>26</v>
      </c>
      <c r="S833" t="s">
        <v>27</v>
      </c>
      <c r="T833" t="s">
        <v>25</v>
      </c>
    </row>
    <row r="834" spans="1:20" x14ac:dyDescent="0.25">
      <c r="A834">
        <v>351</v>
      </c>
      <c r="B834" t="s">
        <v>58</v>
      </c>
      <c r="C834" t="s">
        <v>21</v>
      </c>
      <c r="D834" t="s">
        <v>43</v>
      </c>
      <c r="E834">
        <v>14</v>
      </c>
      <c r="F834">
        <v>26</v>
      </c>
      <c r="G834">
        <v>44</v>
      </c>
      <c r="H834">
        <v>18</v>
      </c>
      <c r="I834">
        <v>15</v>
      </c>
      <c r="J834">
        <v>5</v>
      </c>
      <c r="K834">
        <v>478</v>
      </c>
      <c r="L834">
        <v>20</v>
      </c>
      <c r="M834">
        <v>10</v>
      </c>
      <c r="N834">
        <v>30</v>
      </c>
      <c r="O834">
        <v>40</v>
      </c>
      <c r="P834">
        <v>13</v>
      </c>
      <c r="Q834" s="1">
        <v>40695</v>
      </c>
      <c r="R834" t="s">
        <v>26</v>
      </c>
      <c r="S834" t="s">
        <v>27</v>
      </c>
      <c r="T834" t="s">
        <v>25</v>
      </c>
    </row>
    <row r="835" spans="1:20" x14ac:dyDescent="0.25">
      <c r="A835">
        <v>351</v>
      </c>
      <c r="B835" t="s">
        <v>58</v>
      </c>
      <c r="C835" t="s">
        <v>21</v>
      </c>
      <c r="D835" t="s">
        <v>43</v>
      </c>
      <c r="E835">
        <v>-3</v>
      </c>
      <c r="F835">
        <v>67</v>
      </c>
      <c r="G835">
        <v>111</v>
      </c>
      <c r="H835">
        <v>44</v>
      </c>
      <c r="I835">
        <v>70</v>
      </c>
      <c r="J835">
        <v>40</v>
      </c>
      <c r="K835">
        <v>543</v>
      </c>
      <c r="L835">
        <v>10</v>
      </c>
      <c r="M835">
        <v>40</v>
      </c>
      <c r="N835">
        <v>60</v>
      </c>
      <c r="O835">
        <v>100</v>
      </c>
      <c r="P835">
        <v>5</v>
      </c>
      <c r="Q835" s="1">
        <v>40330</v>
      </c>
      <c r="R835" t="s">
        <v>28</v>
      </c>
      <c r="S835" t="s">
        <v>29</v>
      </c>
      <c r="T835" t="s">
        <v>25</v>
      </c>
    </row>
    <row r="836" spans="1:20" x14ac:dyDescent="0.25">
      <c r="A836">
        <v>351</v>
      </c>
      <c r="B836" t="s">
        <v>58</v>
      </c>
      <c r="C836" t="s">
        <v>21</v>
      </c>
      <c r="D836" t="s">
        <v>43</v>
      </c>
      <c r="E836">
        <v>39</v>
      </c>
      <c r="F836">
        <v>45</v>
      </c>
      <c r="G836">
        <v>80</v>
      </c>
      <c r="H836">
        <v>30</v>
      </c>
      <c r="I836">
        <v>19</v>
      </c>
      <c r="J836">
        <v>8</v>
      </c>
      <c r="K836">
        <v>820</v>
      </c>
      <c r="L836">
        <v>40</v>
      </c>
      <c r="M836">
        <v>30</v>
      </c>
      <c r="N836">
        <v>50</v>
      </c>
      <c r="O836">
        <v>80</v>
      </c>
      <c r="P836">
        <v>11</v>
      </c>
      <c r="Q836" s="1">
        <v>40634</v>
      </c>
      <c r="R836" t="s">
        <v>26</v>
      </c>
      <c r="S836" t="s">
        <v>35</v>
      </c>
      <c r="T836" t="s">
        <v>25</v>
      </c>
    </row>
    <row r="837" spans="1:20" x14ac:dyDescent="0.25">
      <c r="A837">
        <v>351</v>
      </c>
      <c r="B837" t="s">
        <v>58</v>
      </c>
      <c r="C837" t="s">
        <v>21</v>
      </c>
      <c r="D837" t="s">
        <v>43</v>
      </c>
      <c r="E837">
        <v>46</v>
      </c>
      <c r="F837">
        <v>52</v>
      </c>
      <c r="G837">
        <v>94</v>
      </c>
      <c r="H837">
        <v>36</v>
      </c>
      <c r="I837">
        <v>21</v>
      </c>
      <c r="J837">
        <v>10</v>
      </c>
      <c r="K837">
        <v>862</v>
      </c>
      <c r="L837">
        <v>40</v>
      </c>
      <c r="M837">
        <v>30</v>
      </c>
      <c r="N837">
        <v>60</v>
      </c>
      <c r="O837">
        <v>90</v>
      </c>
      <c r="P837">
        <v>11</v>
      </c>
      <c r="Q837" s="1">
        <v>40848</v>
      </c>
      <c r="R837" t="s">
        <v>26</v>
      </c>
      <c r="S837" t="s">
        <v>35</v>
      </c>
      <c r="T837" t="s">
        <v>25</v>
      </c>
    </row>
    <row r="838" spans="1:20" x14ac:dyDescent="0.25">
      <c r="A838">
        <v>351</v>
      </c>
      <c r="B838" t="s">
        <v>58</v>
      </c>
      <c r="C838" t="s">
        <v>21</v>
      </c>
      <c r="D838" t="s">
        <v>43</v>
      </c>
      <c r="E838">
        <v>94</v>
      </c>
      <c r="F838">
        <v>163</v>
      </c>
      <c r="G838">
        <v>325</v>
      </c>
      <c r="H838">
        <v>162</v>
      </c>
      <c r="I838">
        <v>69</v>
      </c>
      <c r="J838">
        <v>45</v>
      </c>
      <c r="K838">
        <v>1091</v>
      </c>
      <c r="L838">
        <v>100</v>
      </c>
      <c r="M838">
        <v>150</v>
      </c>
      <c r="N838">
        <v>160</v>
      </c>
      <c r="O838">
        <v>310</v>
      </c>
      <c r="P838">
        <v>7</v>
      </c>
      <c r="Q838" s="1">
        <v>40269</v>
      </c>
      <c r="R838" t="s">
        <v>28</v>
      </c>
      <c r="S838" t="s">
        <v>48</v>
      </c>
      <c r="T838" t="s">
        <v>25</v>
      </c>
    </row>
    <row r="839" spans="1:20" x14ac:dyDescent="0.25">
      <c r="A839">
        <v>351</v>
      </c>
      <c r="B839" t="s">
        <v>58</v>
      </c>
      <c r="C839" t="s">
        <v>21</v>
      </c>
      <c r="D839" t="s">
        <v>43</v>
      </c>
      <c r="E839">
        <v>87</v>
      </c>
      <c r="F839">
        <v>153</v>
      </c>
      <c r="G839">
        <v>306</v>
      </c>
      <c r="H839">
        <v>153</v>
      </c>
      <c r="I839">
        <v>66</v>
      </c>
      <c r="J839">
        <v>42</v>
      </c>
      <c r="K839">
        <v>1319</v>
      </c>
      <c r="L839">
        <v>80</v>
      </c>
      <c r="M839">
        <v>150</v>
      </c>
      <c r="N839">
        <v>140</v>
      </c>
      <c r="O839">
        <v>290</v>
      </c>
      <c r="P839">
        <v>7</v>
      </c>
      <c r="Q839" s="1">
        <v>40513</v>
      </c>
      <c r="R839" t="s">
        <v>28</v>
      </c>
      <c r="S839" t="s">
        <v>48</v>
      </c>
      <c r="T839" t="s">
        <v>25</v>
      </c>
    </row>
    <row r="840" spans="1:20" x14ac:dyDescent="0.25">
      <c r="A840">
        <v>352</v>
      </c>
      <c r="B840" t="s">
        <v>53</v>
      </c>
      <c r="C840" t="s">
        <v>21</v>
      </c>
      <c r="D840" t="s">
        <v>43</v>
      </c>
      <c r="E840">
        <v>128</v>
      </c>
      <c r="F840">
        <v>150</v>
      </c>
      <c r="G840">
        <v>265</v>
      </c>
      <c r="H840">
        <v>99</v>
      </c>
      <c r="I840">
        <v>64</v>
      </c>
      <c r="J840">
        <v>32</v>
      </c>
      <c r="K840">
        <v>798</v>
      </c>
      <c r="L840">
        <v>100</v>
      </c>
      <c r="M840">
        <v>90</v>
      </c>
      <c r="N840">
        <v>140</v>
      </c>
      <c r="O840">
        <v>230</v>
      </c>
      <c r="P840">
        <v>2</v>
      </c>
      <c r="Q840" s="1">
        <v>40787</v>
      </c>
      <c r="R840" t="s">
        <v>23</v>
      </c>
      <c r="S840" t="s">
        <v>24</v>
      </c>
      <c r="T840" t="s">
        <v>25</v>
      </c>
    </row>
    <row r="841" spans="1:20" x14ac:dyDescent="0.25">
      <c r="A841">
        <v>352</v>
      </c>
      <c r="B841" t="s">
        <v>53</v>
      </c>
      <c r="C841" t="s">
        <v>21</v>
      </c>
      <c r="D841" t="s">
        <v>43</v>
      </c>
      <c r="E841">
        <v>105</v>
      </c>
      <c r="F841">
        <v>120</v>
      </c>
      <c r="G841">
        <v>220</v>
      </c>
      <c r="H841">
        <v>86</v>
      </c>
      <c r="I841">
        <v>49</v>
      </c>
      <c r="J841">
        <v>26</v>
      </c>
      <c r="K841">
        <v>490</v>
      </c>
      <c r="L841">
        <v>70</v>
      </c>
      <c r="M841">
        <v>80</v>
      </c>
      <c r="N841">
        <v>110</v>
      </c>
      <c r="O841">
        <v>190</v>
      </c>
      <c r="P841">
        <v>3</v>
      </c>
      <c r="Q841" s="1">
        <v>40575</v>
      </c>
      <c r="R841" t="s">
        <v>23</v>
      </c>
      <c r="S841" t="s">
        <v>38</v>
      </c>
      <c r="T841" t="s">
        <v>31</v>
      </c>
    </row>
    <row r="842" spans="1:20" x14ac:dyDescent="0.25">
      <c r="A842">
        <v>352</v>
      </c>
      <c r="B842" t="s">
        <v>53</v>
      </c>
      <c r="C842" t="s">
        <v>21</v>
      </c>
      <c r="D842" t="s">
        <v>43</v>
      </c>
      <c r="E842">
        <v>76</v>
      </c>
      <c r="F842">
        <v>103</v>
      </c>
      <c r="G842">
        <v>192</v>
      </c>
      <c r="H842">
        <v>77</v>
      </c>
      <c r="I842">
        <v>52</v>
      </c>
      <c r="J842">
        <v>25</v>
      </c>
      <c r="K842">
        <v>423</v>
      </c>
      <c r="L842">
        <v>60</v>
      </c>
      <c r="M842">
        <v>70</v>
      </c>
      <c r="N842">
        <v>100</v>
      </c>
      <c r="O842">
        <v>170</v>
      </c>
      <c r="P842">
        <v>6</v>
      </c>
      <c r="Q842" s="1">
        <v>40575</v>
      </c>
      <c r="R842" t="s">
        <v>28</v>
      </c>
      <c r="S842" t="s">
        <v>30</v>
      </c>
      <c r="T842" t="s">
        <v>31</v>
      </c>
    </row>
    <row r="843" spans="1:20" x14ac:dyDescent="0.25">
      <c r="A843">
        <v>352</v>
      </c>
      <c r="B843" t="s">
        <v>53</v>
      </c>
      <c r="C843" t="s">
        <v>21</v>
      </c>
      <c r="D843" t="s">
        <v>43</v>
      </c>
      <c r="E843">
        <v>52</v>
      </c>
      <c r="F843">
        <v>63</v>
      </c>
      <c r="G843">
        <v>119</v>
      </c>
      <c r="H843">
        <v>49</v>
      </c>
      <c r="I843">
        <v>28</v>
      </c>
      <c r="J843">
        <v>16</v>
      </c>
      <c r="K843">
        <v>611</v>
      </c>
      <c r="L843">
        <v>30</v>
      </c>
      <c r="M843">
        <v>30</v>
      </c>
      <c r="N843">
        <v>50</v>
      </c>
      <c r="O843">
        <v>80</v>
      </c>
      <c r="P843">
        <v>8</v>
      </c>
      <c r="Q843" s="1">
        <v>40603</v>
      </c>
      <c r="R843" t="s">
        <v>32</v>
      </c>
      <c r="S843" t="s">
        <v>39</v>
      </c>
      <c r="T843" t="s">
        <v>31</v>
      </c>
    </row>
    <row r="844" spans="1:20" x14ac:dyDescent="0.25">
      <c r="A844">
        <v>352</v>
      </c>
      <c r="B844" t="s">
        <v>53</v>
      </c>
      <c r="C844" t="s">
        <v>21</v>
      </c>
      <c r="D844" t="s">
        <v>43</v>
      </c>
      <c r="E844">
        <v>50</v>
      </c>
      <c r="F844">
        <v>65</v>
      </c>
      <c r="G844">
        <v>114</v>
      </c>
      <c r="H844">
        <v>50</v>
      </c>
      <c r="I844">
        <v>27</v>
      </c>
      <c r="J844">
        <v>16</v>
      </c>
      <c r="K844">
        <v>587</v>
      </c>
      <c r="L844">
        <v>30</v>
      </c>
      <c r="M844">
        <v>30</v>
      </c>
      <c r="N844">
        <v>50</v>
      </c>
      <c r="O844">
        <v>80</v>
      </c>
      <c r="P844">
        <v>8</v>
      </c>
      <c r="Q844" s="1">
        <v>40725</v>
      </c>
      <c r="R844" t="s">
        <v>32</v>
      </c>
      <c r="S844" t="s">
        <v>39</v>
      </c>
      <c r="T844" t="s">
        <v>31</v>
      </c>
    </row>
    <row r="845" spans="1:20" x14ac:dyDescent="0.25">
      <c r="A845">
        <v>352</v>
      </c>
      <c r="B845" t="s">
        <v>53</v>
      </c>
      <c r="C845" t="s">
        <v>21</v>
      </c>
      <c r="D845" t="s">
        <v>43</v>
      </c>
      <c r="E845">
        <v>26</v>
      </c>
      <c r="F845">
        <v>74</v>
      </c>
      <c r="G845">
        <v>132</v>
      </c>
      <c r="H845">
        <v>59</v>
      </c>
      <c r="I845">
        <v>51</v>
      </c>
      <c r="J845">
        <v>22</v>
      </c>
      <c r="K845">
        <v>403</v>
      </c>
      <c r="L845">
        <v>30</v>
      </c>
      <c r="M845">
        <v>40</v>
      </c>
      <c r="N845">
        <v>60</v>
      </c>
      <c r="O845">
        <v>100</v>
      </c>
      <c r="P845">
        <v>9</v>
      </c>
      <c r="Q845" s="1">
        <v>40725</v>
      </c>
      <c r="R845" t="s">
        <v>32</v>
      </c>
      <c r="S845" t="s">
        <v>33</v>
      </c>
      <c r="T845" t="s">
        <v>31</v>
      </c>
    </row>
    <row r="846" spans="1:20" x14ac:dyDescent="0.25">
      <c r="A846">
        <v>352</v>
      </c>
      <c r="B846" t="s">
        <v>53</v>
      </c>
      <c r="C846" t="s">
        <v>21</v>
      </c>
      <c r="D846" t="s">
        <v>43</v>
      </c>
      <c r="E846">
        <v>62</v>
      </c>
      <c r="F846">
        <v>84</v>
      </c>
      <c r="G846">
        <v>164</v>
      </c>
      <c r="H846">
        <v>70</v>
      </c>
      <c r="I846">
        <v>42</v>
      </c>
      <c r="J846">
        <v>21</v>
      </c>
      <c r="K846">
        <v>957</v>
      </c>
      <c r="L846">
        <v>50</v>
      </c>
      <c r="M846">
        <v>50</v>
      </c>
      <c r="N846">
        <v>70</v>
      </c>
      <c r="O846">
        <v>120</v>
      </c>
      <c r="P846">
        <v>10</v>
      </c>
      <c r="Q846" s="1">
        <v>40575</v>
      </c>
      <c r="R846" t="s">
        <v>32</v>
      </c>
      <c r="S846" t="s">
        <v>34</v>
      </c>
      <c r="T846" t="s">
        <v>31</v>
      </c>
    </row>
    <row r="847" spans="1:20" x14ac:dyDescent="0.25">
      <c r="A847">
        <v>352</v>
      </c>
      <c r="B847" t="s">
        <v>53</v>
      </c>
      <c r="C847" t="s">
        <v>21</v>
      </c>
      <c r="D847" t="s">
        <v>43</v>
      </c>
      <c r="E847">
        <v>32</v>
      </c>
      <c r="F847">
        <v>53</v>
      </c>
      <c r="G847">
        <v>89</v>
      </c>
      <c r="H847">
        <v>36</v>
      </c>
      <c r="I847">
        <v>21</v>
      </c>
      <c r="J847">
        <v>10</v>
      </c>
      <c r="K847">
        <v>838</v>
      </c>
      <c r="L847">
        <v>40</v>
      </c>
      <c r="M847">
        <v>30</v>
      </c>
      <c r="N847">
        <v>60</v>
      </c>
      <c r="O847">
        <v>90</v>
      </c>
      <c r="P847">
        <v>11</v>
      </c>
      <c r="Q847" s="1">
        <v>40299</v>
      </c>
      <c r="R847" t="s">
        <v>26</v>
      </c>
      <c r="S847" t="s">
        <v>35</v>
      </c>
      <c r="T847" t="s">
        <v>25</v>
      </c>
    </row>
    <row r="848" spans="1:20" x14ac:dyDescent="0.25">
      <c r="A848">
        <v>352</v>
      </c>
      <c r="B848" t="s">
        <v>53</v>
      </c>
      <c r="C848" t="s">
        <v>21</v>
      </c>
      <c r="D848" t="s">
        <v>43</v>
      </c>
      <c r="E848">
        <v>23</v>
      </c>
      <c r="F848">
        <v>42</v>
      </c>
      <c r="G848">
        <v>70</v>
      </c>
      <c r="H848">
        <v>28</v>
      </c>
      <c r="I848">
        <v>19</v>
      </c>
      <c r="J848">
        <v>7</v>
      </c>
      <c r="K848">
        <v>875</v>
      </c>
      <c r="L848">
        <v>40</v>
      </c>
      <c r="M848">
        <v>20</v>
      </c>
      <c r="N848">
        <v>50</v>
      </c>
      <c r="O848">
        <v>70</v>
      </c>
      <c r="P848">
        <v>11</v>
      </c>
      <c r="Q848" s="1">
        <v>40483</v>
      </c>
      <c r="R848" t="s">
        <v>26</v>
      </c>
      <c r="S848" t="s">
        <v>35</v>
      </c>
      <c r="T848" t="s">
        <v>25</v>
      </c>
    </row>
    <row r="849" spans="1:20" x14ac:dyDescent="0.25">
      <c r="A849">
        <v>352</v>
      </c>
      <c r="B849" t="s">
        <v>53</v>
      </c>
      <c r="C849" t="s">
        <v>21</v>
      </c>
      <c r="D849" t="s">
        <v>43</v>
      </c>
      <c r="E849">
        <v>34</v>
      </c>
      <c r="F849">
        <v>42</v>
      </c>
      <c r="G849">
        <v>75</v>
      </c>
      <c r="H849">
        <v>28</v>
      </c>
      <c r="I849">
        <v>19</v>
      </c>
      <c r="J849">
        <v>7</v>
      </c>
      <c r="K849">
        <v>875</v>
      </c>
      <c r="L849">
        <v>40</v>
      </c>
      <c r="M849">
        <v>20</v>
      </c>
      <c r="N849">
        <v>50</v>
      </c>
      <c r="O849">
        <v>70</v>
      </c>
      <c r="P849">
        <v>11</v>
      </c>
      <c r="Q849" s="1">
        <v>40848</v>
      </c>
      <c r="R849" t="s">
        <v>26</v>
      </c>
      <c r="S849" t="s">
        <v>35</v>
      </c>
      <c r="T849" t="s">
        <v>25</v>
      </c>
    </row>
    <row r="850" spans="1:20" x14ac:dyDescent="0.25">
      <c r="A850">
        <v>360</v>
      </c>
      <c r="B850" t="s">
        <v>36</v>
      </c>
      <c r="C850" t="s">
        <v>37</v>
      </c>
      <c r="D850" t="s">
        <v>22</v>
      </c>
      <c r="E850">
        <v>56</v>
      </c>
      <c r="F850">
        <v>99</v>
      </c>
      <c r="G850">
        <v>167</v>
      </c>
      <c r="H850">
        <v>68</v>
      </c>
      <c r="I850">
        <v>43</v>
      </c>
      <c r="J850">
        <v>21</v>
      </c>
      <c r="K850">
        <v>445</v>
      </c>
      <c r="L850">
        <v>80</v>
      </c>
      <c r="M850">
        <v>80</v>
      </c>
      <c r="N850">
        <v>120</v>
      </c>
      <c r="O850">
        <v>200</v>
      </c>
      <c r="P850">
        <v>2</v>
      </c>
      <c r="Q850" s="1">
        <v>40422</v>
      </c>
      <c r="R850" t="s">
        <v>23</v>
      </c>
      <c r="S850" t="s">
        <v>24</v>
      </c>
      <c r="T850" t="s">
        <v>25</v>
      </c>
    </row>
    <row r="851" spans="1:20" x14ac:dyDescent="0.25">
      <c r="A851">
        <v>360</v>
      </c>
      <c r="B851" t="s">
        <v>36</v>
      </c>
      <c r="C851" t="s">
        <v>37</v>
      </c>
      <c r="D851" t="s">
        <v>22</v>
      </c>
      <c r="E851">
        <v>65</v>
      </c>
      <c r="F851">
        <v>84</v>
      </c>
      <c r="G851">
        <v>151</v>
      </c>
      <c r="H851">
        <v>58</v>
      </c>
      <c r="I851">
        <v>40</v>
      </c>
      <c r="J851">
        <v>18</v>
      </c>
      <c r="K851">
        <v>331</v>
      </c>
      <c r="L851">
        <v>70</v>
      </c>
      <c r="M851">
        <v>70</v>
      </c>
      <c r="N851">
        <v>100</v>
      </c>
      <c r="O851">
        <v>170</v>
      </c>
      <c r="P851">
        <v>2</v>
      </c>
      <c r="Q851" s="1">
        <v>40575</v>
      </c>
      <c r="R851" t="s">
        <v>23</v>
      </c>
      <c r="S851" t="s">
        <v>24</v>
      </c>
      <c r="T851" t="s">
        <v>25</v>
      </c>
    </row>
    <row r="852" spans="1:20" x14ac:dyDescent="0.25">
      <c r="A852">
        <v>360</v>
      </c>
      <c r="B852" t="s">
        <v>36</v>
      </c>
      <c r="C852" t="s">
        <v>37</v>
      </c>
      <c r="D852" t="s">
        <v>22</v>
      </c>
      <c r="E852">
        <v>83</v>
      </c>
      <c r="F852">
        <v>99</v>
      </c>
      <c r="G852">
        <v>178</v>
      </c>
      <c r="H852">
        <v>68</v>
      </c>
      <c r="I852">
        <v>43</v>
      </c>
      <c r="J852">
        <v>21</v>
      </c>
      <c r="K852">
        <v>438</v>
      </c>
      <c r="L852">
        <v>110</v>
      </c>
      <c r="M852">
        <v>90</v>
      </c>
      <c r="N852">
        <v>140</v>
      </c>
      <c r="O852">
        <v>230</v>
      </c>
      <c r="P852">
        <v>2</v>
      </c>
      <c r="Q852" s="1">
        <v>40817</v>
      </c>
      <c r="R852" t="s">
        <v>23</v>
      </c>
      <c r="S852" t="s">
        <v>24</v>
      </c>
      <c r="T852" t="s">
        <v>25</v>
      </c>
    </row>
    <row r="853" spans="1:20" x14ac:dyDescent="0.25">
      <c r="A853">
        <v>360</v>
      </c>
      <c r="B853" t="s">
        <v>36</v>
      </c>
      <c r="C853" t="s">
        <v>37</v>
      </c>
      <c r="D853" t="s">
        <v>22</v>
      </c>
      <c r="E853">
        <v>86</v>
      </c>
      <c r="F853">
        <v>104</v>
      </c>
      <c r="G853">
        <v>188</v>
      </c>
      <c r="H853">
        <v>72</v>
      </c>
      <c r="I853">
        <v>46</v>
      </c>
      <c r="J853">
        <v>23</v>
      </c>
      <c r="K853">
        <v>461</v>
      </c>
      <c r="L853">
        <v>80</v>
      </c>
      <c r="M853">
        <v>80</v>
      </c>
      <c r="N853">
        <v>120</v>
      </c>
      <c r="O853">
        <v>200</v>
      </c>
      <c r="P853">
        <v>2</v>
      </c>
      <c r="Q853" s="1">
        <v>40878</v>
      </c>
      <c r="R853" t="s">
        <v>23</v>
      </c>
      <c r="S853" t="s">
        <v>24</v>
      </c>
      <c r="T853" t="s">
        <v>25</v>
      </c>
    </row>
    <row r="854" spans="1:20" x14ac:dyDescent="0.25">
      <c r="A854">
        <v>360</v>
      </c>
      <c r="B854" t="s">
        <v>36</v>
      </c>
      <c r="C854" t="s">
        <v>37</v>
      </c>
      <c r="D854" t="s">
        <v>22</v>
      </c>
      <c r="E854">
        <v>31</v>
      </c>
      <c r="F854">
        <v>173</v>
      </c>
      <c r="G854">
        <v>297</v>
      </c>
      <c r="H854">
        <v>124</v>
      </c>
      <c r="I854">
        <v>142</v>
      </c>
      <c r="J854">
        <v>112</v>
      </c>
      <c r="K854">
        <v>717</v>
      </c>
      <c r="L854">
        <v>100</v>
      </c>
      <c r="M854">
        <v>150</v>
      </c>
      <c r="N854">
        <v>220</v>
      </c>
      <c r="O854">
        <v>370</v>
      </c>
      <c r="P854">
        <v>3</v>
      </c>
      <c r="Q854" s="1">
        <v>40360</v>
      </c>
      <c r="R854" t="s">
        <v>23</v>
      </c>
      <c r="S854" t="s">
        <v>38</v>
      </c>
      <c r="T854" t="s">
        <v>31</v>
      </c>
    </row>
    <row r="855" spans="1:20" x14ac:dyDescent="0.25">
      <c r="A855">
        <v>360</v>
      </c>
      <c r="B855" t="s">
        <v>36</v>
      </c>
      <c r="C855" t="s">
        <v>37</v>
      </c>
      <c r="D855" t="s">
        <v>22</v>
      </c>
      <c r="E855">
        <v>16</v>
      </c>
      <c r="F855">
        <v>130</v>
      </c>
      <c r="G855">
        <v>223</v>
      </c>
      <c r="H855">
        <v>93</v>
      </c>
      <c r="I855">
        <v>114</v>
      </c>
      <c r="J855">
        <v>84</v>
      </c>
      <c r="K855">
        <v>692</v>
      </c>
      <c r="L855">
        <v>60</v>
      </c>
      <c r="M855">
        <v>110</v>
      </c>
      <c r="N855">
        <v>160</v>
      </c>
      <c r="O855">
        <v>270</v>
      </c>
      <c r="P855">
        <v>3</v>
      </c>
      <c r="Q855" s="1">
        <v>40422</v>
      </c>
      <c r="R855" t="s">
        <v>23</v>
      </c>
      <c r="S855" t="s">
        <v>38</v>
      </c>
      <c r="T855" t="s">
        <v>31</v>
      </c>
    </row>
    <row r="856" spans="1:20" x14ac:dyDescent="0.25">
      <c r="A856">
        <v>360</v>
      </c>
      <c r="B856" t="s">
        <v>36</v>
      </c>
      <c r="C856" t="s">
        <v>37</v>
      </c>
      <c r="D856" t="s">
        <v>22</v>
      </c>
      <c r="E856">
        <v>25</v>
      </c>
      <c r="F856">
        <v>132</v>
      </c>
      <c r="G856">
        <v>242</v>
      </c>
      <c r="H856">
        <v>95</v>
      </c>
      <c r="I856">
        <v>115</v>
      </c>
      <c r="J856">
        <v>86</v>
      </c>
      <c r="K856">
        <v>554</v>
      </c>
      <c r="L856">
        <v>70</v>
      </c>
      <c r="M856">
        <v>110</v>
      </c>
      <c r="N856">
        <v>170</v>
      </c>
      <c r="O856">
        <v>280</v>
      </c>
      <c r="P856">
        <v>3</v>
      </c>
      <c r="Q856" s="1">
        <v>40634</v>
      </c>
      <c r="R856" t="s">
        <v>23</v>
      </c>
      <c r="S856" t="s">
        <v>38</v>
      </c>
      <c r="T856" t="s">
        <v>31</v>
      </c>
    </row>
    <row r="857" spans="1:20" x14ac:dyDescent="0.25">
      <c r="A857">
        <v>360</v>
      </c>
      <c r="B857" t="s">
        <v>36</v>
      </c>
      <c r="C857" t="s">
        <v>37</v>
      </c>
      <c r="D857" t="s">
        <v>22</v>
      </c>
      <c r="E857">
        <v>47</v>
      </c>
      <c r="F857">
        <v>184</v>
      </c>
      <c r="G857">
        <v>314</v>
      </c>
      <c r="H857">
        <v>133</v>
      </c>
      <c r="I857">
        <v>140</v>
      </c>
      <c r="J857">
        <v>120</v>
      </c>
      <c r="K857">
        <v>705</v>
      </c>
      <c r="L857">
        <v>100</v>
      </c>
      <c r="M857">
        <v>160</v>
      </c>
      <c r="N857">
        <v>230</v>
      </c>
      <c r="O857">
        <v>390</v>
      </c>
      <c r="P857">
        <v>3</v>
      </c>
      <c r="Q857" s="1">
        <v>40756</v>
      </c>
      <c r="R857" t="s">
        <v>23</v>
      </c>
      <c r="S857" t="s">
        <v>38</v>
      </c>
      <c r="T857" t="s">
        <v>31</v>
      </c>
    </row>
    <row r="858" spans="1:20" x14ac:dyDescent="0.25">
      <c r="A858">
        <v>360</v>
      </c>
      <c r="B858" t="s">
        <v>36</v>
      </c>
      <c r="C858" t="s">
        <v>37</v>
      </c>
      <c r="D858" t="s">
        <v>22</v>
      </c>
      <c r="E858">
        <v>8</v>
      </c>
      <c r="F858">
        <v>105</v>
      </c>
      <c r="G858">
        <v>180</v>
      </c>
      <c r="H858">
        <v>75</v>
      </c>
      <c r="I858">
        <v>97</v>
      </c>
      <c r="J858">
        <v>68</v>
      </c>
      <c r="K858">
        <v>522</v>
      </c>
      <c r="L858">
        <v>20</v>
      </c>
      <c r="M858">
        <v>40</v>
      </c>
      <c r="N858">
        <v>80</v>
      </c>
      <c r="O858">
        <v>120</v>
      </c>
      <c r="P858">
        <v>13</v>
      </c>
      <c r="Q858" s="1">
        <v>40179</v>
      </c>
      <c r="R858" t="s">
        <v>26</v>
      </c>
      <c r="S858" t="s">
        <v>27</v>
      </c>
      <c r="T858" t="s">
        <v>25</v>
      </c>
    </row>
    <row r="859" spans="1:20" x14ac:dyDescent="0.25">
      <c r="A859">
        <v>360</v>
      </c>
      <c r="B859" t="s">
        <v>36</v>
      </c>
      <c r="C859" t="s">
        <v>37</v>
      </c>
      <c r="D859" t="s">
        <v>22</v>
      </c>
      <c r="E859">
        <v>-3</v>
      </c>
      <c r="F859">
        <v>75</v>
      </c>
      <c r="G859">
        <v>128</v>
      </c>
      <c r="H859">
        <v>53</v>
      </c>
      <c r="I859">
        <v>78</v>
      </c>
      <c r="J859">
        <v>48</v>
      </c>
      <c r="K859">
        <v>597</v>
      </c>
      <c r="L859">
        <v>0</v>
      </c>
      <c r="M859">
        <v>30</v>
      </c>
      <c r="N859">
        <v>50</v>
      </c>
      <c r="O859">
        <v>80</v>
      </c>
      <c r="P859">
        <v>13</v>
      </c>
      <c r="Q859" s="1">
        <v>40330</v>
      </c>
      <c r="R859" t="s">
        <v>26</v>
      </c>
      <c r="S859" t="s">
        <v>27</v>
      </c>
      <c r="T859" t="s">
        <v>25</v>
      </c>
    </row>
    <row r="860" spans="1:20" x14ac:dyDescent="0.25">
      <c r="A860">
        <v>360</v>
      </c>
      <c r="B860" t="s">
        <v>36</v>
      </c>
      <c r="C860" t="s">
        <v>37</v>
      </c>
      <c r="D860" t="s">
        <v>22</v>
      </c>
      <c r="E860">
        <v>-3</v>
      </c>
      <c r="F860">
        <v>76</v>
      </c>
      <c r="G860">
        <v>131</v>
      </c>
      <c r="H860">
        <v>55</v>
      </c>
      <c r="I860">
        <v>79</v>
      </c>
      <c r="J860">
        <v>49</v>
      </c>
      <c r="K860">
        <v>627</v>
      </c>
      <c r="L860">
        <v>-10</v>
      </c>
      <c r="M860">
        <v>40</v>
      </c>
      <c r="N860">
        <v>50</v>
      </c>
      <c r="O860">
        <v>90</v>
      </c>
      <c r="P860">
        <v>13</v>
      </c>
      <c r="Q860" s="1">
        <v>40513</v>
      </c>
      <c r="R860" t="s">
        <v>26</v>
      </c>
      <c r="S860" t="s">
        <v>27</v>
      </c>
      <c r="T860" t="s">
        <v>25</v>
      </c>
    </row>
    <row r="861" spans="1:20" x14ac:dyDescent="0.25">
      <c r="A861">
        <v>360</v>
      </c>
      <c r="B861" t="s">
        <v>36</v>
      </c>
      <c r="C861" t="s">
        <v>37</v>
      </c>
      <c r="D861" t="s">
        <v>22</v>
      </c>
      <c r="E861">
        <v>0</v>
      </c>
      <c r="F861">
        <v>87</v>
      </c>
      <c r="G861">
        <v>160</v>
      </c>
      <c r="H861">
        <v>63</v>
      </c>
      <c r="I861">
        <v>87</v>
      </c>
      <c r="J861">
        <v>57</v>
      </c>
      <c r="K861">
        <v>506</v>
      </c>
      <c r="L861">
        <v>10</v>
      </c>
      <c r="M861">
        <v>40</v>
      </c>
      <c r="N861">
        <v>60</v>
      </c>
      <c r="O861">
        <v>100</v>
      </c>
      <c r="P861">
        <v>13</v>
      </c>
      <c r="Q861" s="1">
        <v>40603</v>
      </c>
      <c r="R861" t="s">
        <v>26</v>
      </c>
      <c r="S861" t="s">
        <v>27</v>
      </c>
      <c r="T861" t="s">
        <v>25</v>
      </c>
    </row>
    <row r="862" spans="1:20" x14ac:dyDescent="0.25">
      <c r="A862">
        <v>360</v>
      </c>
      <c r="B862" t="s">
        <v>36</v>
      </c>
      <c r="C862" t="s">
        <v>37</v>
      </c>
      <c r="D862" t="s">
        <v>22</v>
      </c>
      <c r="E862">
        <v>-7</v>
      </c>
      <c r="F862">
        <v>66</v>
      </c>
      <c r="G862">
        <v>112</v>
      </c>
      <c r="H862">
        <v>47</v>
      </c>
      <c r="I862">
        <v>66</v>
      </c>
      <c r="J862">
        <v>42</v>
      </c>
      <c r="K862">
        <v>622</v>
      </c>
      <c r="L862">
        <v>0</v>
      </c>
      <c r="M862">
        <v>30</v>
      </c>
      <c r="N862">
        <v>40</v>
      </c>
      <c r="O862">
        <v>70</v>
      </c>
      <c r="P862">
        <v>13</v>
      </c>
      <c r="Q862" s="1">
        <v>40725</v>
      </c>
      <c r="R862" t="s">
        <v>26</v>
      </c>
      <c r="S862" t="s">
        <v>27</v>
      </c>
      <c r="T862" t="s">
        <v>25</v>
      </c>
    </row>
    <row r="863" spans="1:20" x14ac:dyDescent="0.25">
      <c r="A863">
        <v>360</v>
      </c>
      <c r="B863" t="s">
        <v>36</v>
      </c>
      <c r="C863" t="s">
        <v>37</v>
      </c>
      <c r="D863" t="s">
        <v>22</v>
      </c>
      <c r="E863">
        <v>18</v>
      </c>
      <c r="F863">
        <v>66</v>
      </c>
      <c r="G863">
        <v>128</v>
      </c>
      <c r="H863">
        <v>54</v>
      </c>
      <c r="I863">
        <v>54</v>
      </c>
      <c r="J863">
        <v>20</v>
      </c>
      <c r="K863">
        <v>301</v>
      </c>
      <c r="L863">
        <v>20</v>
      </c>
      <c r="M863">
        <v>50</v>
      </c>
      <c r="N863">
        <v>60</v>
      </c>
      <c r="O863">
        <v>110</v>
      </c>
      <c r="P863">
        <v>5</v>
      </c>
      <c r="Q863" s="1">
        <v>40603</v>
      </c>
      <c r="R863" t="s">
        <v>28</v>
      </c>
      <c r="S863" t="s">
        <v>29</v>
      </c>
      <c r="T863" t="s">
        <v>25</v>
      </c>
    </row>
    <row r="864" spans="1:20" x14ac:dyDescent="0.25">
      <c r="A864">
        <v>360</v>
      </c>
      <c r="B864" t="s">
        <v>36</v>
      </c>
      <c r="C864" t="s">
        <v>37</v>
      </c>
      <c r="D864" t="s">
        <v>22</v>
      </c>
      <c r="E864">
        <v>22</v>
      </c>
      <c r="F864">
        <v>72</v>
      </c>
      <c r="G864">
        <v>129</v>
      </c>
      <c r="H864">
        <v>58</v>
      </c>
      <c r="I864">
        <v>52</v>
      </c>
      <c r="J864">
        <v>22</v>
      </c>
      <c r="K864">
        <v>338</v>
      </c>
      <c r="L864">
        <v>20</v>
      </c>
      <c r="M864">
        <v>50</v>
      </c>
      <c r="N864">
        <v>70</v>
      </c>
      <c r="O864">
        <v>120</v>
      </c>
      <c r="P864">
        <v>5</v>
      </c>
      <c r="Q864" s="1">
        <v>40664</v>
      </c>
      <c r="R864" t="s">
        <v>28</v>
      </c>
      <c r="S864" t="s">
        <v>29</v>
      </c>
      <c r="T864" t="s">
        <v>25</v>
      </c>
    </row>
    <row r="865" spans="1:20" x14ac:dyDescent="0.25">
      <c r="A865">
        <v>360</v>
      </c>
      <c r="B865" t="s">
        <v>36</v>
      </c>
      <c r="C865" t="s">
        <v>37</v>
      </c>
      <c r="D865" t="s">
        <v>22</v>
      </c>
      <c r="E865">
        <v>25</v>
      </c>
      <c r="F865">
        <v>74</v>
      </c>
      <c r="G865">
        <v>132</v>
      </c>
      <c r="H865">
        <v>59</v>
      </c>
      <c r="I865">
        <v>52</v>
      </c>
      <c r="J865">
        <v>22</v>
      </c>
      <c r="K865">
        <v>377</v>
      </c>
      <c r="L865">
        <v>20</v>
      </c>
      <c r="M865">
        <v>50</v>
      </c>
      <c r="N865">
        <v>70</v>
      </c>
      <c r="O865">
        <v>120</v>
      </c>
      <c r="P865">
        <v>5</v>
      </c>
      <c r="Q865" s="1">
        <v>40695</v>
      </c>
      <c r="R865" t="s">
        <v>28</v>
      </c>
      <c r="S865" t="s">
        <v>29</v>
      </c>
      <c r="T865" t="s">
        <v>25</v>
      </c>
    </row>
    <row r="866" spans="1:20" x14ac:dyDescent="0.25">
      <c r="A866">
        <v>360</v>
      </c>
      <c r="B866" t="s">
        <v>36</v>
      </c>
      <c r="C866" t="s">
        <v>37</v>
      </c>
      <c r="D866" t="s">
        <v>22</v>
      </c>
      <c r="E866">
        <v>25</v>
      </c>
      <c r="F866">
        <v>74</v>
      </c>
      <c r="G866">
        <v>132</v>
      </c>
      <c r="H866">
        <v>59</v>
      </c>
      <c r="I866">
        <v>52</v>
      </c>
      <c r="J866">
        <v>22</v>
      </c>
      <c r="K866">
        <v>403</v>
      </c>
      <c r="L866">
        <v>20</v>
      </c>
      <c r="M866">
        <v>50</v>
      </c>
      <c r="N866">
        <v>70</v>
      </c>
      <c r="O866">
        <v>120</v>
      </c>
      <c r="P866">
        <v>5</v>
      </c>
      <c r="Q866" s="1">
        <v>40725</v>
      </c>
      <c r="R866" t="s">
        <v>28</v>
      </c>
      <c r="S866" t="s">
        <v>29</v>
      </c>
      <c r="T866" t="s">
        <v>25</v>
      </c>
    </row>
    <row r="867" spans="1:20" x14ac:dyDescent="0.25">
      <c r="A867">
        <v>360</v>
      </c>
      <c r="B867" t="s">
        <v>36</v>
      </c>
      <c r="C867" t="s">
        <v>37</v>
      </c>
      <c r="D867" t="s">
        <v>22</v>
      </c>
      <c r="E867">
        <v>28</v>
      </c>
      <c r="F867">
        <v>77</v>
      </c>
      <c r="G867">
        <v>139</v>
      </c>
      <c r="H867">
        <v>63</v>
      </c>
      <c r="I867">
        <v>53</v>
      </c>
      <c r="J867">
        <v>23</v>
      </c>
      <c r="K867">
        <v>397</v>
      </c>
      <c r="L867">
        <v>20</v>
      </c>
      <c r="M867">
        <v>60</v>
      </c>
      <c r="N867">
        <v>70</v>
      </c>
      <c r="O867">
        <v>130</v>
      </c>
      <c r="P867">
        <v>5</v>
      </c>
      <c r="Q867" s="1">
        <v>40756</v>
      </c>
      <c r="R867" t="s">
        <v>28</v>
      </c>
      <c r="S867" t="s">
        <v>29</v>
      </c>
      <c r="T867" t="s">
        <v>25</v>
      </c>
    </row>
    <row r="868" spans="1:20" x14ac:dyDescent="0.25">
      <c r="A868">
        <v>360</v>
      </c>
      <c r="B868" t="s">
        <v>36</v>
      </c>
      <c r="C868" t="s">
        <v>37</v>
      </c>
      <c r="D868" t="s">
        <v>22</v>
      </c>
      <c r="E868">
        <v>34</v>
      </c>
      <c r="F868">
        <v>82</v>
      </c>
      <c r="G868">
        <v>159</v>
      </c>
      <c r="H868">
        <v>67</v>
      </c>
      <c r="I868">
        <v>59</v>
      </c>
      <c r="J868">
        <v>25</v>
      </c>
      <c r="K868">
        <v>391</v>
      </c>
      <c r="L868">
        <v>30</v>
      </c>
      <c r="M868">
        <v>60</v>
      </c>
      <c r="N868">
        <v>80</v>
      </c>
      <c r="O868">
        <v>140</v>
      </c>
      <c r="P868">
        <v>5</v>
      </c>
      <c r="Q868" s="1">
        <v>40787</v>
      </c>
      <c r="R868" t="s">
        <v>28</v>
      </c>
      <c r="S868" t="s">
        <v>29</v>
      </c>
      <c r="T868" t="s">
        <v>25</v>
      </c>
    </row>
    <row r="869" spans="1:20" x14ac:dyDescent="0.25">
      <c r="A869">
        <v>360</v>
      </c>
      <c r="B869" t="s">
        <v>36</v>
      </c>
      <c r="C869" t="s">
        <v>37</v>
      </c>
      <c r="D869" t="s">
        <v>22</v>
      </c>
      <c r="E869">
        <v>77</v>
      </c>
      <c r="F869">
        <v>103</v>
      </c>
      <c r="G869">
        <v>187</v>
      </c>
      <c r="H869">
        <v>86</v>
      </c>
      <c r="I869">
        <v>44</v>
      </c>
      <c r="J869">
        <v>26</v>
      </c>
      <c r="K869">
        <v>1081</v>
      </c>
      <c r="L869">
        <v>70</v>
      </c>
      <c r="M869">
        <v>80</v>
      </c>
      <c r="N869">
        <v>100</v>
      </c>
      <c r="O869">
        <v>180</v>
      </c>
      <c r="P869">
        <v>6</v>
      </c>
      <c r="Q869" s="1">
        <v>40725</v>
      </c>
      <c r="R869" t="s">
        <v>28</v>
      </c>
      <c r="S869" t="s">
        <v>30</v>
      </c>
      <c r="T869" t="s">
        <v>31</v>
      </c>
    </row>
    <row r="870" spans="1:20" x14ac:dyDescent="0.25">
      <c r="A870">
        <v>360</v>
      </c>
      <c r="B870" t="s">
        <v>36</v>
      </c>
      <c r="C870" t="s">
        <v>37</v>
      </c>
      <c r="D870" t="s">
        <v>22</v>
      </c>
      <c r="E870">
        <v>71</v>
      </c>
      <c r="F870">
        <v>94</v>
      </c>
      <c r="G870">
        <v>185</v>
      </c>
      <c r="H870">
        <v>80</v>
      </c>
      <c r="I870">
        <v>46</v>
      </c>
      <c r="J870">
        <v>24</v>
      </c>
      <c r="K870">
        <v>1055</v>
      </c>
      <c r="L870">
        <v>80</v>
      </c>
      <c r="M870">
        <v>60</v>
      </c>
      <c r="N870">
        <v>90</v>
      </c>
      <c r="O870">
        <v>150</v>
      </c>
      <c r="P870">
        <v>6</v>
      </c>
      <c r="Q870" s="1">
        <v>40817</v>
      </c>
      <c r="R870" t="s">
        <v>28</v>
      </c>
      <c r="S870" t="s">
        <v>30</v>
      </c>
      <c r="T870" t="s">
        <v>31</v>
      </c>
    </row>
    <row r="871" spans="1:20" x14ac:dyDescent="0.25">
      <c r="A871">
        <v>360</v>
      </c>
      <c r="B871" t="s">
        <v>36</v>
      </c>
      <c r="C871" t="s">
        <v>37</v>
      </c>
      <c r="D871" t="s">
        <v>22</v>
      </c>
      <c r="E871">
        <v>76</v>
      </c>
      <c r="F871">
        <v>96</v>
      </c>
      <c r="G871">
        <v>188</v>
      </c>
      <c r="H871">
        <v>80</v>
      </c>
      <c r="I871">
        <v>45</v>
      </c>
      <c r="J871">
        <v>24</v>
      </c>
      <c r="K871">
        <v>1079</v>
      </c>
      <c r="L871">
        <v>60</v>
      </c>
      <c r="M871">
        <v>70</v>
      </c>
      <c r="N871">
        <v>100</v>
      </c>
      <c r="O871">
        <v>170</v>
      </c>
      <c r="P871">
        <v>6</v>
      </c>
      <c r="Q871" s="1">
        <v>40878</v>
      </c>
      <c r="R871" t="s">
        <v>28</v>
      </c>
      <c r="S871" t="s">
        <v>30</v>
      </c>
      <c r="T871" t="s">
        <v>31</v>
      </c>
    </row>
    <row r="872" spans="1:20" x14ac:dyDescent="0.25">
      <c r="A872">
        <v>360</v>
      </c>
      <c r="B872" t="s">
        <v>36</v>
      </c>
      <c r="C872" t="s">
        <v>37</v>
      </c>
      <c r="D872" t="s">
        <v>22</v>
      </c>
      <c r="E872">
        <v>75</v>
      </c>
      <c r="F872">
        <v>135</v>
      </c>
      <c r="G872">
        <v>225</v>
      </c>
      <c r="H872">
        <v>90</v>
      </c>
      <c r="I872">
        <v>60</v>
      </c>
      <c r="J872">
        <v>29</v>
      </c>
      <c r="K872">
        <v>1139</v>
      </c>
      <c r="L872">
        <v>80</v>
      </c>
      <c r="M872">
        <v>70</v>
      </c>
      <c r="N872">
        <v>120</v>
      </c>
      <c r="O872">
        <v>190</v>
      </c>
      <c r="P872">
        <v>8</v>
      </c>
      <c r="Q872" s="1">
        <v>40391</v>
      </c>
      <c r="R872" t="s">
        <v>32</v>
      </c>
      <c r="S872" t="s">
        <v>39</v>
      </c>
      <c r="T872" t="s">
        <v>31</v>
      </c>
    </row>
    <row r="873" spans="1:20" x14ac:dyDescent="0.25">
      <c r="A873">
        <v>360</v>
      </c>
      <c r="B873" t="s">
        <v>36</v>
      </c>
      <c r="C873" t="s">
        <v>37</v>
      </c>
      <c r="D873" t="s">
        <v>22</v>
      </c>
      <c r="E873">
        <v>171</v>
      </c>
      <c r="F873">
        <v>186</v>
      </c>
      <c r="G873">
        <v>329</v>
      </c>
      <c r="H873">
        <v>123</v>
      </c>
      <c r="I873">
        <v>71</v>
      </c>
      <c r="J873">
        <v>40</v>
      </c>
      <c r="K873">
        <v>932</v>
      </c>
      <c r="L873">
        <v>120</v>
      </c>
      <c r="M873">
        <v>100</v>
      </c>
      <c r="N873">
        <v>170</v>
      </c>
      <c r="O873">
        <v>270</v>
      </c>
      <c r="P873">
        <v>8</v>
      </c>
      <c r="Q873" s="1">
        <v>40603</v>
      </c>
      <c r="R873" t="s">
        <v>32</v>
      </c>
      <c r="S873" t="s">
        <v>39</v>
      </c>
      <c r="T873" t="s">
        <v>31</v>
      </c>
    </row>
    <row r="874" spans="1:20" x14ac:dyDescent="0.25">
      <c r="A874">
        <v>360</v>
      </c>
      <c r="B874" t="s">
        <v>36</v>
      </c>
      <c r="C874" t="s">
        <v>37</v>
      </c>
      <c r="D874" t="s">
        <v>22</v>
      </c>
      <c r="E874">
        <v>171</v>
      </c>
      <c r="F874">
        <v>188</v>
      </c>
      <c r="G874">
        <v>334</v>
      </c>
      <c r="H874">
        <v>125</v>
      </c>
      <c r="I874">
        <v>73</v>
      </c>
      <c r="J874">
        <v>41</v>
      </c>
      <c r="K874">
        <v>1119</v>
      </c>
      <c r="L874">
        <v>130</v>
      </c>
      <c r="M874">
        <v>90</v>
      </c>
      <c r="N874">
        <v>160</v>
      </c>
      <c r="O874">
        <v>250</v>
      </c>
      <c r="P874">
        <v>8</v>
      </c>
      <c r="Q874" s="1">
        <v>40817</v>
      </c>
      <c r="R874" t="s">
        <v>32</v>
      </c>
      <c r="S874" t="s">
        <v>39</v>
      </c>
      <c r="T874" t="s">
        <v>31</v>
      </c>
    </row>
    <row r="875" spans="1:20" x14ac:dyDescent="0.25">
      <c r="A875">
        <v>360</v>
      </c>
      <c r="B875" t="s">
        <v>36</v>
      </c>
      <c r="C875" t="s">
        <v>37</v>
      </c>
      <c r="D875" t="s">
        <v>22</v>
      </c>
      <c r="E875">
        <v>30</v>
      </c>
      <c r="F875">
        <v>51</v>
      </c>
      <c r="G875">
        <v>85</v>
      </c>
      <c r="H875">
        <v>34</v>
      </c>
      <c r="I875">
        <v>21</v>
      </c>
      <c r="J875">
        <v>9</v>
      </c>
      <c r="K875">
        <v>777</v>
      </c>
      <c r="L875">
        <v>50</v>
      </c>
      <c r="M875">
        <v>20</v>
      </c>
      <c r="N875">
        <v>50</v>
      </c>
      <c r="O875">
        <v>70</v>
      </c>
      <c r="P875">
        <v>9</v>
      </c>
      <c r="Q875" s="1">
        <v>40179</v>
      </c>
      <c r="R875" t="s">
        <v>32</v>
      </c>
      <c r="S875" t="s">
        <v>33</v>
      </c>
      <c r="T875" t="s">
        <v>31</v>
      </c>
    </row>
    <row r="876" spans="1:20" x14ac:dyDescent="0.25">
      <c r="A876">
        <v>360</v>
      </c>
      <c r="B876" t="s">
        <v>36</v>
      </c>
      <c r="C876" t="s">
        <v>37</v>
      </c>
      <c r="D876" t="s">
        <v>22</v>
      </c>
      <c r="E876">
        <v>29</v>
      </c>
      <c r="F876">
        <v>49</v>
      </c>
      <c r="G876">
        <v>82</v>
      </c>
      <c r="H876">
        <v>33</v>
      </c>
      <c r="I876">
        <v>20</v>
      </c>
      <c r="J876">
        <v>9</v>
      </c>
      <c r="K876">
        <v>768</v>
      </c>
      <c r="L876">
        <v>50</v>
      </c>
      <c r="M876">
        <v>20</v>
      </c>
      <c r="N876">
        <v>50</v>
      </c>
      <c r="O876">
        <v>70</v>
      </c>
      <c r="P876">
        <v>9</v>
      </c>
      <c r="Q876" s="1">
        <v>40238</v>
      </c>
      <c r="R876" t="s">
        <v>32</v>
      </c>
      <c r="S876" t="s">
        <v>33</v>
      </c>
      <c r="T876" t="s">
        <v>31</v>
      </c>
    </row>
    <row r="877" spans="1:20" x14ac:dyDescent="0.25">
      <c r="A877">
        <v>360</v>
      </c>
      <c r="B877" t="s">
        <v>36</v>
      </c>
      <c r="C877" t="s">
        <v>37</v>
      </c>
      <c r="D877" t="s">
        <v>22</v>
      </c>
      <c r="E877">
        <v>47</v>
      </c>
      <c r="F877">
        <v>71</v>
      </c>
      <c r="G877">
        <v>119</v>
      </c>
      <c r="H877">
        <v>48</v>
      </c>
      <c r="I877">
        <v>24</v>
      </c>
      <c r="J877">
        <v>13</v>
      </c>
      <c r="K877">
        <v>834</v>
      </c>
      <c r="L877">
        <v>50</v>
      </c>
      <c r="M877">
        <v>40</v>
      </c>
      <c r="N877">
        <v>60</v>
      </c>
      <c r="O877">
        <v>100</v>
      </c>
      <c r="P877">
        <v>9</v>
      </c>
      <c r="Q877" s="1">
        <v>40422</v>
      </c>
      <c r="R877" t="s">
        <v>32</v>
      </c>
      <c r="S877" t="s">
        <v>33</v>
      </c>
      <c r="T877" t="s">
        <v>31</v>
      </c>
    </row>
    <row r="878" spans="1:20" x14ac:dyDescent="0.25">
      <c r="A878">
        <v>360</v>
      </c>
      <c r="B878" t="s">
        <v>36</v>
      </c>
      <c r="C878" t="s">
        <v>37</v>
      </c>
      <c r="D878" t="s">
        <v>22</v>
      </c>
      <c r="E878">
        <v>47</v>
      </c>
      <c r="F878">
        <v>51</v>
      </c>
      <c r="G878">
        <v>95</v>
      </c>
      <c r="H878">
        <v>34</v>
      </c>
      <c r="I878">
        <v>22</v>
      </c>
      <c r="J878">
        <v>9</v>
      </c>
      <c r="K878">
        <v>777</v>
      </c>
      <c r="L878">
        <v>50</v>
      </c>
      <c r="M878">
        <v>20</v>
      </c>
      <c r="N878">
        <v>50</v>
      </c>
      <c r="O878">
        <v>70</v>
      </c>
      <c r="P878">
        <v>9</v>
      </c>
      <c r="Q878" s="1">
        <v>40544</v>
      </c>
      <c r="R878" t="s">
        <v>32</v>
      </c>
      <c r="S878" t="s">
        <v>33</v>
      </c>
      <c r="T878" t="s">
        <v>31</v>
      </c>
    </row>
    <row r="879" spans="1:20" x14ac:dyDescent="0.25">
      <c r="A879">
        <v>360</v>
      </c>
      <c r="B879" t="s">
        <v>36</v>
      </c>
      <c r="C879" t="s">
        <v>37</v>
      </c>
      <c r="D879" t="s">
        <v>22</v>
      </c>
      <c r="E879">
        <v>45</v>
      </c>
      <c r="F879">
        <v>51</v>
      </c>
      <c r="G879">
        <v>92</v>
      </c>
      <c r="H879">
        <v>35</v>
      </c>
      <c r="I879">
        <v>21</v>
      </c>
      <c r="J879">
        <v>9</v>
      </c>
      <c r="K879">
        <v>776</v>
      </c>
      <c r="L879">
        <v>40</v>
      </c>
      <c r="M879">
        <v>30</v>
      </c>
      <c r="N879">
        <v>40</v>
      </c>
      <c r="O879">
        <v>70</v>
      </c>
      <c r="P879">
        <v>9</v>
      </c>
      <c r="Q879" s="1">
        <v>40634</v>
      </c>
      <c r="R879" t="s">
        <v>32</v>
      </c>
      <c r="S879" t="s">
        <v>33</v>
      </c>
      <c r="T879" t="s">
        <v>31</v>
      </c>
    </row>
    <row r="880" spans="1:20" x14ac:dyDescent="0.25">
      <c r="A880">
        <v>360</v>
      </c>
      <c r="B880" t="s">
        <v>36</v>
      </c>
      <c r="C880" t="s">
        <v>37</v>
      </c>
      <c r="D880" t="s">
        <v>22</v>
      </c>
      <c r="E880">
        <v>62</v>
      </c>
      <c r="F880">
        <v>70</v>
      </c>
      <c r="G880">
        <v>117</v>
      </c>
      <c r="H880">
        <v>48</v>
      </c>
      <c r="I880">
        <v>23</v>
      </c>
      <c r="J880">
        <v>13</v>
      </c>
      <c r="K880">
        <v>839</v>
      </c>
      <c r="L880">
        <v>50</v>
      </c>
      <c r="M880">
        <v>40</v>
      </c>
      <c r="N880">
        <v>60</v>
      </c>
      <c r="O880">
        <v>100</v>
      </c>
      <c r="P880">
        <v>9</v>
      </c>
      <c r="Q880" s="1">
        <v>40756</v>
      </c>
      <c r="R880" t="s">
        <v>32</v>
      </c>
      <c r="S880" t="s">
        <v>33</v>
      </c>
      <c r="T880" t="s">
        <v>31</v>
      </c>
    </row>
    <row r="881" spans="1:20" x14ac:dyDescent="0.25">
      <c r="A881">
        <v>360</v>
      </c>
      <c r="B881" t="s">
        <v>36</v>
      </c>
      <c r="C881" t="s">
        <v>37</v>
      </c>
      <c r="D881" t="s">
        <v>22</v>
      </c>
      <c r="E881">
        <v>70</v>
      </c>
      <c r="F881">
        <v>113</v>
      </c>
      <c r="G881">
        <v>180</v>
      </c>
      <c r="H881">
        <v>67</v>
      </c>
      <c r="I881">
        <v>43</v>
      </c>
      <c r="J881">
        <v>20</v>
      </c>
      <c r="K881">
        <v>400</v>
      </c>
      <c r="L881">
        <v>50</v>
      </c>
      <c r="M881">
        <v>40</v>
      </c>
      <c r="N881">
        <v>80</v>
      </c>
      <c r="O881">
        <v>120</v>
      </c>
      <c r="P881">
        <v>11</v>
      </c>
      <c r="Q881" s="1">
        <v>40179</v>
      </c>
      <c r="R881" t="s">
        <v>26</v>
      </c>
      <c r="S881" t="s">
        <v>35</v>
      </c>
      <c r="T881" t="s">
        <v>25</v>
      </c>
    </row>
    <row r="882" spans="1:20" x14ac:dyDescent="0.25">
      <c r="A882">
        <v>360</v>
      </c>
      <c r="B882" t="s">
        <v>36</v>
      </c>
      <c r="C882" t="s">
        <v>37</v>
      </c>
      <c r="D882" t="s">
        <v>22</v>
      </c>
      <c r="E882">
        <v>66</v>
      </c>
      <c r="F882">
        <v>109</v>
      </c>
      <c r="G882">
        <v>174</v>
      </c>
      <c r="H882">
        <v>65</v>
      </c>
      <c r="I882">
        <v>43</v>
      </c>
      <c r="J882">
        <v>20</v>
      </c>
      <c r="K882">
        <v>372</v>
      </c>
      <c r="L882">
        <v>40</v>
      </c>
      <c r="M882">
        <v>40</v>
      </c>
      <c r="N882">
        <v>70</v>
      </c>
      <c r="O882">
        <v>110</v>
      </c>
      <c r="P882">
        <v>11</v>
      </c>
      <c r="Q882" s="1">
        <v>40210</v>
      </c>
      <c r="R882" t="s">
        <v>26</v>
      </c>
      <c r="S882" t="s">
        <v>35</v>
      </c>
      <c r="T882" t="s">
        <v>25</v>
      </c>
    </row>
    <row r="883" spans="1:20" x14ac:dyDescent="0.25">
      <c r="A883">
        <v>360</v>
      </c>
      <c r="B883" t="s">
        <v>36</v>
      </c>
      <c r="C883" t="s">
        <v>37</v>
      </c>
      <c r="D883" t="s">
        <v>22</v>
      </c>
      <c r="E883">
        <v>41</v>
      </c>
      <c r="F883">
        <v>78</v>
      </c>
      <c r="G883">
        <v>125</v>
      </c>
      <c r="H883">
        <v>47</v>
      </c>
      <c r="I883">
        <v>37</v>
      </c>
      <c r="J883">
        <v>14</v>
      </c>
      <c r="K883">
        <v>371</v>
      </c>
      <c r="L883">
        <v>30</v>
      </c>
      <c r="M883">
        <v>30</v>
      </c>
      <c r="N883">
        <v>50</v>
      </c>
      <c r="O883">
        <v>80</v>
      </c>
      <c r="P883">
        <v>11</v>
      </c>
      <c r="Q883" s="1">
        <v>40330</v>
      </c>
      <c r="R883" t="s">
        <v>26</v>
      </c>
      <c r="S883" t="s">
        <v>35</v>
      </c>
      <c r="T883" t="s">
        <v>25</v>
      </c>
    </row>
    <row r="884" spans="1:20" x14ac:dyDescent="0.25">
      <c r="A884">
        <v>360</v>
      </c>
      <c r="B884" t="s">
        <v>36</v>
      </c>
      <c r="C884" t="s">
        <v>37</v>
      </c>
      <c r="D884" t="s">
        <v>22</v>
      </c>
      <c r="E884">
        <v>40</v>
      </c>
      <c r="F884">
        <v>65</v>
      </c>
      <c r="G884">
        <v>103</v>
      </c>
      <c r="H884">
        <v>39</v>
      </c>
      <c r="I884">
        <v>33</v>
      </c>
      <c r="J884">
        <v>12</v>
      </c>
      <c r="K884">
        <v>380</v>
      </c>
      <c r="L884">
        <v>30</v>
      </c>
      <c r="M884">
        <v>20</v>
      </c>
      <c r="N884">
        <v>50</v>
      </c>
      <c r="O884">
        <v>70</v>
      </c>
      <c r="P884">
        <v>11</v>
      </c>
      <c r="Q884" s="1">
        <v>40725</v>
      </c>
      <c r="R884" t="s">
        <v>26</v>
      </c>
      <c r="S884" t="s">
        <v>35</v>
      </c>
      <c r="T884" t="s">
        <v>25</v>
      </c>
    </row>
    <row r="885" spans="1:20" x14ac:dyDescent="0.25">
      <c r="A885">
        <v>360</v>
      </c>
      <c r="B885" t="s">
        <v>36</v>
      </c>
      <c r="C885" t="s">
        <v>37</v>
      </c>
      <c r="D885" t="s">
        <v>22</v>
      </c>
      <c r="E885">
        <v>27</v>
      </c>
      <c r="F885">
        <v>65</v>
      </c>
      <c r="G885">
        <v>110</v>
      </c>
      <c r="H885">
        <v>45</v>
      </c>
      <c r="I885">
        <v>38</v>
      </c>
      <c r="J885">
        <v>14</v>
      </c>
      <c r="K885">
        <v>410</v>
      </c>
      <c r="L885">
        <v>30</v>
      </c>
      <c r="M885">
        <v>20</v>
      </c>
      <c r="N885">
        <v>50</v>
      </c>
      <c r="O885">
        <v>70</v>
      </c>
      <c r="P885">
        <v>12</v>
      </c>
      <c r="Q885" s="1">
        <v>40299</v>
      </c>
      <c r="R885" t="s">
        <v>26</v>
      </c>
      <c r="S885" t="s">
        <v>40</v>
      </c>
      <c r="T885" t="s">
        <v>25</v>
      </c>
    </row>
    <row r="886" spans="1:20" x14ac:dyDescent="0.25">
      <c r="A886">
        <v>360</v>
      </c>
      <c r="B886" t="s">
        <v>36</v>
      </c>
      <c r="C886" t="s">
        <v>37</v>
      </c>
      <c r="D886" t="s">
        <v>22</v>
      </c>
      <c r="E886">
        <v>31</v>
      </c>
      <c r="F886">
        <v>67</v>
      </c>
      <c r="G886">
        <v>113</v>
      </c>
      <c r="H886">
        <v>46</v>
      </c>
      <c r="I886">
        <v>36</v>
      </c>
      <c r="J886">
        <v>14</v>
      </c>
      <c r="K886">
        <v>454</v>
      </c>
      <c r="L886">
        <v>30</v>
      </c>
      <c r="M886">
        <v>30</v>
      </c>
      <c r="N886">
        <v>40</v>
      </c>
      <c r="O886">
        <v>70</v>
      </c>
      <c r="P886">
        <v>12</v>
      </c>
      <c r="Q886" s="1">
        <v>40422</v>
      </c>
      <c r="R886" t="s">
        <v>26</v>
      </c>
      <c r="S886" t="s">
        <v>40</v>
      </c>
      <c r="T886" t="s">
        <v>25</v>
      </c>
    </row>
    <row r="887" spans="1:20" x14ac:dyDescent="0.25">
      <c r="A887">
        <v>360</v>
      </c>
      <c r="B887" t="s">
        <v>36</v>
      </c>
      <c r="C887" t="s">
        <v>37</v>
      </c>
      <c r="D887" t="s">
        <v>22</v>
      </c>
      <c r="E887">
        <v>31</v>
      </c>
      <c r="F887">
        <v>67</v>
      </c>
      <c r="G887">
        <v>113</v>
      </c>
      <c r="H887">
        <v>46</v>
      </c>
      <c r="I887">
        <v>36</v>
      </c>
      <c r="J887">
        <v>14</v>
      </c>
      <c r="K887">
        <v>449</v>
      </c>
      <c r="L887">
        <v>30</v>
      </c>
      <c r="M887">
        <v>20</v>
      </c>
      <c r="N887">
        <v>30</v>
      </c>
      <c r="O887">
        <v>50</v>
      </c>
      <c r="P887">
        <v>12</v>
      </c>
      <c r="Q887" s="1">
        <v>40452</v>
      </c>
      <c r="R887" t="s">
        <v>26</v>
      </c>
      <c r="S887" t="s">
        <v>40</v>
      </c>
      <c r="T887" t="s">
        <v>25</v>
      </c>
    </row>
    <row r="888" spans="1:20" x14ac:dyDescent="0.25">
      <c r="A888">
        <v>360</v>
      </c>
      <c r="B888" t="s">
        <v>36</v>
      </c>
      <c r="C888" t="s">
        <v>37</v>
      </c>
      <c r="D888" t="s">
        <v>22</v>
      </c>
      <c r="E888">
        <v>35</v>
      </c>
      <c r="F888">
        <v>62</v>
      </c>
      <c r="G888">
        <v>110</v>
      </c>
      <c r="H888">
        <v>48</v>
      </c>
      <c r="I888">
        <v>27</v>
      </c>
      <c r="J888">
        <v>15</v>
      </c>
      <c r="K888">
        <v>617</v>
      </c>
      <c r="L888">
        <v>40</v>
      </c>
      <c r="M888">
        <v>40</v>
      </c>
      <c r="N888">
        <v>60</v>
      </c>
      <c r="O888">
        <v>100</v>
      </c>
      <c r="P888">
        <v>4</v>
      </c>
      <c r="Q888" s="1">
        <v>40210</v>
      </c>
      <c r="R888" t="s">
        <v>28</v>
      </c>
      <c r="S888" t="s">
        <v>41</v>
      </c>
      <c r="T888" t="s">
        <v>25</v>
      </c>
    </row>
    <row r="889" spans="1:20" x14ac:dyDescent="0.25">
      <c r="A889">
        <v>360</v>
      </c>
      <c r="B889" t="s">
        <v>36</v>
      </c>
      <c r="C889" t="s">
        <v>37</v>
      </c>
      <c r="D889" t="s">
        <v>22</v>
      </c>
      <c r="E889">
        <v>31</v>
      </c>
      <c r="F889">
        <v>43</v>
      </c>
      <c r="G889">
        <v>81</v>
      </c>
      <c r="H889">
        <v>33</v>
      </c>
      <c r="I889">
        <v>22</v>
      </c>
      <c r="J889">
        <v>10</v>
      </c>
      <c r="K889">
        <v>577</v>
      </c>
      <c r="L889">
        <v>30</v>
      </c>
      <c r="M889">
        <v>30</v>
      </c>
      <c r="N889">
        <v>40</v>
      </c>
      <c r="O889">
        <v>70</v>
      </c>
      <c r="P889">
        <v>4</v>
      </c>
      <c r="Q889" s="1">
        <v>40787</v>
      </c>
      <c r="R889" t="s">
        <v>28</v>
      </c>
      <c r="S889" t="s">
        <v>41</v>
      </c>
      <c r="T889" t="s">
        <v>25</v>
      </c>
    </row>
    <row r="890" spans="1:20" x14ac:dyDescent="0.25">
      <c r="A890">
        <v>361</v>
      </c>
      <c r="B890" t="s">
        <v>45</v>
      </c>
      <c r="C890" t="s">
        <v>46</v>
      </c>
      <c r="D890" t="s">
        <v>43</v>
      </c>
      <c r="E890">
        <v>239</v>
      </c>
      <c r="F890">
        <v>247</v>
      </c>
      <c r="G890">
        <v>486</v>
      </c>
      <c r="H890">
        <v>209</v>
      </c>
      <c r="I890">
        <v>86</v>
      </c>
      <c r="J890">
        <v>64</v>
      </c>
      <c r="K890">
        <v>969</v>
      </c>
      <c r="L890">
        <v>230</v>
      </c>
      <c r="M890">
        <v>260</v>
      </c>
      <c r="N890">
        <v>310</v>
      </c>
      <c r="O890">
        <v>570</v>
      </c>
      <c r="P890">
        <v>2</v>
      </c>
      <c r="Q890" s="1">
        <v>40634</v>
      </c>
      <c r="R890" t="s">
        <v>23</v>
      </c>
      <c r="S890" t="s">
        <v>24</v>
      </c>
      <c r="T890" t="s">
        <v>25</v>
      </c>
    </row>
    <row r="891" spans="1:20" x14ac:dyDescent="0.25">
      <c r="A891">
        <v>361</v>
      </c>
      <c r="B891" t="s">
        <v>45</v>
      </c>
      <c r="C891" t="s">
        <v>46</v>
      </c>
      <c r="D891" t="s">
        <v>43</v>
      </c>
      <c r="E891">
        <v>106</v>
      </c>
      <c r="F891">
        <v>107</v>
      </c>
      <c r="G891">
        <v>213</v>
      </c>
      <c r="H891">
        <v>83</v>
      </c>
      <c r="I891">
        <v>41</v>
      </c>
      <c r="J891">
        <v>27</v>
      </c>
      <c r="K891">
        <v>623</v>
      </c>
      <c r="L891">
        <v>100</v>
      </c>
      <c r="M891">
        <v>100</v>
      </c>
      <c r="N891">
        <v>130</v>
      </c>
      <c r="O891">
        <v>230</v>
      </c>
      <c r="P891">
        <v>3</v>
      </c>
      <c r="Q891" s="1">
        <v>40544</v>
      </c>
      <c r="R891" t="s">
        <v>23</v>
      </c>
      <c r="S891" t="s">
        <v>38</v>
      </c>
      <c r="T891" t="s">
        <v>31</v>
      </c>
    </row>
    <row r="892" spans="1:20" x14ac:dyDescent="0.25">
      <c r="A892">
        <v>361</v>
      </c>
      <c r="B892" t="s">
        <v>45</v>
      </c>
      <c r="C892" t="s">
        <v>46</v>
      </c>
      <c r="D892" t="s">
        <v>43</v>
      </c>
      <c r="E892">
        <v>125</v>
      </c>
      <c r="F892">
        <v>117</v>
      </c>
      <c r="G892">
        <v>211</v>
      </c>
      <c r="H892">
        <v>81</v>
      </c>
      <c r="I892">
        <v>33</v>
      </c>
      <c r="J892">
        <v>22</v>
      </c>
      <c r="K892">
        <v>441</v>
      </c>
      <c r="L892">
        <v>90</v>
      </c>
      <c r="M892">
        <v>60</v>
      </c>
      <c r="N892">
        <v>110</v>
      </c>
      <c r="O892">
        <v>170</v>
      </c>
      <c r="P892">
        <v>6</v>
      </c>
      <c r="Q892" s="1">
        <v>40603</v>
      </c>
      <c r="R892" t="s">
        <v>28</v>
      </c>
      <c r="S892" t="s">
        <v>30</v>
      </c>
      <c r="T892" t="s">
        <v>31</v>
      </c>
    </row>
    <row r="893" spans="1:20" x14ac:dyDescent="0.25">
      <c r="A893">
        <v>361</v>
      </c>
      <c r="B893" t="s">
        <v>45</v>
      </c>
      <c r="C893" t="s">
        <v>46</v>
      </c>
      <c r="D893" t="s">
        <v>43</v>
      </c>
      <c r="E893">
        <v>70</v>
      </c>
      <c r="F893">
        <v>101</v>
      </c>
      <c r="G893">
        <v>179</v>
      </c>
      <c r="H893">
        <v>67</v>
      </c>
      <c r="I893">
        <v>54</v>
      </c>
      <c r="J893">
        <v>22</v>
      </c>
      <c r="K893">
        <v>-1239</v>
      </c>
      <c r="L893">
        <v>30</v>
      </c>
      <c r="M893">
        <v>50</v>
      </c>
      <c r="N893">
        <v>70</v>
      </c>
      <c r="O893">
        <v>120</v>
      </c>
      <c r="P893">
        <v>4</v>
      </c>
      <c r="Q893" s="1">
        <v>40878</v>
      </c>
      <c r="R893" t="s">
        <v>28</v>
      </c>
      <c r="S893" t="s">
        <v>41</v>
      </c>
      <c r="T893" t="s">
        <v>25</v>
      </c>
    </row>
    <row r="894" spans="1:20" x14ac:dyDescent="0.25">
      <c r="A894">
        <v>386</v>
      </c>
      <c r="B894" t="s">
        <v>53</v>
      </c>
      <c r="C894" t="s">
        <v>21</v>
      </c>
      <c r="D894" t="s">
        <v>43</v>
      </c>
      <c r="E894">
        <v>86</v>
      </c>
      <c r="F894">
        <v>150</v>
      </c>
      <c r="G894">
        <v>249</v>
      </c>
      <c r="H894">
        <v>99</v>
      </c>
      <c r="I894">
        <v>64</v>
      </c>
      <c r="J894">
        <v>32</v>
      </c>
      <c r="K894">
        <v>798</v>
      </c>
      <c r="L894">
        <v>100</v>
      </c>
      <c r="M894">
        <v>90</v>
      </c>
      <c r="N894">
        <v>140</v>
      </c>
      <c r="O894">
        <v>230</v>
      </c>
      <c r="P894">
        <v>2</v>
      </c>
      <c r="Q894" s="1">
        <v>40422</v>
      </c>
      <c r="R894" t="s">
        <v>23</v>
      </c>
      <c r="S894" t="s">
        <v>24</v>
      </c>
      <c r="T894" t="s">
        <v>25</v>
      </c>
    </row>
    <row r="895" spans="1:20" x14ac:dyDescent="0.25">
      <c r="A895">
        <v>386</v>
      </c>
      <c r="B895" t="s">
        <v>53</v>
      </c>
      <c r="C895" t="s">
        <v>21</v>
      </c>
      <c r="D895" t="s">
        <v>43</v>
      </c>
      <c r="E895">
        <v>104</v>
      </c>
      <c r="F895">
        <v>116</v>
      </c>
      <c r="G895">
        <v>224</v>
      </c>
      <c r="H895">
        <v>84</v>
      </c>
      <c r="I895">
        <v>51</v>
      </c>
      <c r="J895">
        <v>26</v>
      </c>
      <c r="K895">
        <v>500</v>
      </c>
      <c r="L895">
        <v>70</v>
      </c>
      <c r="M895">
        <v>80</v>
      </c>
      <c r="N895">
        <v>110</v>
      </c>
      <c r="O895">
        <v>190</v>
      </c>
      <c r="P895">
        <v>3</v>
      </c>
      <c r="Q895" s="1">
        <v>40544</v>
      </c>
      <c r="R895" t="s">
        <v>23</v>
      </c>
      <c r="S895" t="s">
        <v>38</v>
      </c>
      <c r="T895" t="s">
        <v>31</v>
      </c>
    </row>
    <row r="896" spans="1:20" x14ac:dyDescent="0.25">
      <c r="A896">
        <v>386</v>
      </c>
      <c r="B896" t="s">
        <v>53</v>
      </c>
      <c r="C896" t="s">
        <v>21</v>
      </c>
      <c r="D896" t="s">
        <v>43</v>
      </c>
      <c r="E896">
        <v>32</v>
      </c>
      <c r="F896">
        <v>173</v>
      </c>
      <c r="G896">
        <v>297</v>
      </c>
      <c r="H896">
        <v>124</v>
      </c>
      <c r="I896">
        <v>141</v>
      </c>
      <c r="J896">
        <v>112</v>
      </c>
      <c r="K896">
        <v>717</v>
      </c>
      <c r="L896">
        <v>60</v>
      </c>
      <c r="M896">
        <v>110</v>
      </c>
      <c r="N896">
        <v>180</v>
      </c>
      <c r="O896">
        <v>290</v>
      </c>
      <c r="P896">
        <v>5</v>
      </c>
      <c r="Q896" s="1">
        <v>40360</v>
      </c>
      <c r="R896" t="s">
        <v>28</v>
      </c>
      <c r="S896" t="s">
        <v>29</v>
      </c>
      <c r="T896" t="s">
        <v>25</v>
      </c>
    </row>
    <row r="897" spans="1:20" x14ac:dyDescent="0.25">
      <c r="A897">
        <v>386</v>
      </c>
      <c r="B897" t="s">
        <v>53</v>
      </c>
      <c r="C897" t="s">
        <v>21</v>
      </c>
      <c r="D897" t="s">
        <v>43</v>
      </c>
      <c r="E897">
        <v>86</v>
      </c>
      <c r="F897">
        <v>112</v>
      </c>
      <c r="G897">
        <v>208</v>
      </c>
      <c r="H897">
        <v>83</v>
      </c>
      <c r="I897">
        <v>54</v>
      </c>
      <c r="J897">
        <v>27</v>
      </c>
      <c r="K897">
        <v>575</v>
      </c>
      <c r="L897">
        <v>70</v>
      </c>
      <c r="M897">
        <v>80</v>
      </c>
      <c r="N897">
        <v>110</v>
      </c>
      <c r="O897">
        <v>190</v>
      </c>
      <c r="P897">
        <v>6</v>
      </c>
      <c r="Q897" s="1">
        <v>40878</v>
      </c>
      <c r="R897" t="s">
        <v>28</v>
      </c>
      <c r="S897" t="s">
        <v>30</v>
      </c>
      <c r="T897" t="s">
        <v>31</v>
      </c>
    </row>
    <row r="898" spans="1:20" x14ac:dyDescent="0.25">
      <c r="A898">
        <v>386</v>
      </c>
      <c r="B898" t="s">
        <v>53</v>
      </c>
      <c r="C898" t="s">
        <v>21</v>
      </c>
      <c r="D898" t="s">
        <v>43</v>
      </c>
      <c r="E898">
        <v>10</v>
      </c>
      <c r="F898">
        <v>29</v>
      </c>
      <c r="G898">
        <v>51</v>
      </c>
      <c r="H898">
        <v>22</v>
      </c>
      <c r="I898">
        <v>19</v>
      </c>
      <c r="J898">
        <v>7</v>
      </c>
      <c r="K898">
        <v>573</v>
      </c>
      <c r="L898">
        <v>20</v>
      </c>
      <c r="M898">
        <v>0</v>
      </c>
      <c r="N898">
        <v>20</v>
      </c>
      <c r="O898">
        <v>20</v>
      </c>
      <c r="P898">
        <v>8</v>
      </c>
      <c r="Q898" s="1">
        <v>40452</v>
      </c>
      <c r="R898" t="s">
        <v>32</v>
      </c>
      <c r="S898" t="s">
        <v>39</v>
      </c>
      <c r="T898" t="s">
        <v>31</v>
      </c>
    </row>
    <row r="899" spans="1:20" x14ac:dyDescent="0.25">
      <c r="A899">
        <v>386</v>
      </c>
      <c r="B899" t="s">
        <v>53</v>
      </c>
      <c r="C899" t="s">
        <v>21</v>
      </c>
      <c r="D899" t="s">
        <v>43</v>
      </c>
      <c r="E899">
        <v>38</v>
      </c>
      <c r="F899">
        <v>62</v>
      </c>
      <c r="G899">
        <v>105</v>
      </c>
      <c r="H899">
        <v>43</v>
      </c>
      <c r="I899">
        <v>24</v>
      </c>
      <c r="J899">
        <v>12</v>
      </c>
      <c r="K899">
        <v>864</v>
      </c>
      <c r="L899">
        <v>50</v>
      </c>
      <c r="M899">
        <v>40</v>
      </c>
      <c r="N899">
        <v>70</v>
      </c>
      <c r="O899">
        <v>110</v>
      </c>
      <c r="P899">
        <v>11</v>
      </c>
      <c r="Q899" s="1">
        <v>40330</v>
      </c>
      <c r="R899" t="s">
        <v>26</v>
      </c>
      <c r="S899" t="s">
        <v>35</v>
      </c>
      <c r="T899" t="s">
        <v>25</v>
      </c>
    </row>
    <row r="900" spans="1:20" x14ac:dyDescent="0.25">
      <c r="A900">
        <v>386</v>
      </c>
      <c r="B900" t="s">
        <v>53</v>
      </c>
      <c r="C900" t="s">
        <v>21</v>
      </c>
      <c r="D900" t="s">
        <v>43</v>
      </c>
      <c r="E900">
        <v>41</v>
      </c>
      <c r="F900">
        <v>65</v>
      </c>
      <c r="G900">
        <v>110</v>
      </c>
      <c r="H900">
        <v>45</v>
      </c>
      <c r="I900">
        <v>24</v>
      </c>
      <c r="J900">
        <v>12</v>
      </c>
      <c r="K900">
        <v>885</v>
      </c>
      <c r="L900">
        <v>50</v>
      </c>
      <c r="M900">
        <v>40</v>
      </c>
      <c r="N900">
        <v>70</v>
      </c>
      <c r="O900">
        <v>110</v>
      </c>
      <c r="P900">
        <v>11</v>
      </c>
      <c r="Q900" s="1">
        <v>40360</v>
      </c>
      <c r="R900" t="s">
        <v>26</v>
      </c>
      <c r="S900" t="s">
        <v>35</v>
      </c>
      <c r="T900" t="s">
        <v>25</v>
      </c>
    </row>
    <row r="901" spans="1:20" x14ac:dyDescent="0.25">
      <c r="A901">
        <v>405</v>
      </c>
      <c r="B901" t="s">
        <v>59</v>
      </c>
      <c r="C901" t="s">
        <v>46</v>
      </c>
      <c r="D901" t="s">
        <v>22</v>
      </c>
      <c r="E901">
        <v>33</v>
      </c>
      <c r="F901">
        <v>60</v>
      </c>
      <c r="G901">
        <v>106</v>
      </c>
      <c r="H901">
        <v>46</v>
      </c>
      <c r="I901">
        <v>27</v>
      </c>
      <c r="J901">
        <v>15</v>
      </c>
      <c r="K901">
        <v>608</v>
      </c>
      <c r="L901">
        <v>60</v>
      </c>
      <c r="M901">
        <v>50</v>
      </c>
      <c r="N901">
        <v>80</v>
      </c>
      <c r="O901">
        <v>130</v>
      </c>
      <c r="P901">
        <v>2</v>
      </c>
      <c r="Q901" s="1">
        <v>40269</v>
      </c>
      <c r="R901" t="s">
        <v>23</v>
      </c>
      <c r="S901" t="s">
        <v>24</v>
      </c>
      <c r="T901" t="s">
        <v>25</v>
      </c>
    </row>
    <row r="902" spans="1:20" x14ac:dyDescent="0.25">
      <c r="A902">
        <v>405</v>
      </c>
      <c r="B902" t="s">
        <v>59</v>
      </c>
      <c r="C902" t="s">
        <v>46</v>
      </c>
      <c r="D902" t="s">
        <v>22</v>
      </c>
      <c r="E902">
        <v>53</v>
      </c>
      <c r="F902">
        <v>87</v>
      </c>
      <c r="G902">
        <v>155</v>
      </c>
      <c r="H902">
        <v>68</v>
      </c>
      <c r="I902">
        <v>34</v>
      </c>
      <c r="J902">
        <v>22</v>
      </c>
      <c r="K902">
        <v>587</v>
      </c>
      <c r="L902">
        <v>80</v>
      </c>
      <c r="M902">
        <v>80</v>
      </c>
      <c r="N902">
        <v>110</v>
      </c>
      <c r="O902">
        <v>190</v>
      </c>
      <c r="P902">
        <v>2</v>
      </c>
      <c r="Q902" s="1">
        <v>40391</v>
      </c>
      <c r="R902" t="s">
        <v>23</v>
      </c>
      <c r="S902" t="s">
        <v>24</v>
      </c>
      <c r="T902" t="s">
        <v>25</v>
      </c>
    </row>
    <row r="903" spans="1:20" x14ac:dyDescent="0.25">
      <c r="A903">
        <v>405</v>
      </c>
      <c r="B903" t="s">
        <v>59</v>
      </c>
      <c r="C903" t="s">
        <v>46</v>
      </c>
      <c r="D903" t="s">
        <v>22</v>
      </c>
      <c r="E903">
        <v>66</v>
      </c>
      <c r="F903">
        <v>104</v>
      </c>
      <c r="G903">
        <v>185</v>
      </c>
      <c r="H903">
        <v>81</v>
      </c>
      <c r="I903">
        <v>38</v>
      </c>
      <c r="J903">
        <v>26</v>
      </c>
      <c r="K903">
        <v>551</v>
      </c>
      <c r="L903">
        <v>100</v>
      </c>
      <c r="M903">
        <v>90</v>
      </c>
      <c r="N903">
        <v>130</v>
      </c>
      <c r="O903">
        <v>220</v>
      </c>
      <c r="P903">
        <v>2</v>
      </c>
      <c r="Q903" s="1">
        <v>40513</v>
      </c>
      <c r="R903" t="s">
        <v>23</v>
      </c>
      <c r="S903" t="s">
        <v>24</v>
      </c>
      <c r="T903" t="s">
        <v>25</v>
      </c>
    </row>
    <row r="904" spans="1:20" x14ac:dyDescent="0.25">
      <c r="A904">
        <v>405</v>
      </c>
      <c r="B904" t="s">
        <v>59</v>
      </c>
      <c r="C904" t="s">
        <v>46</v>
      </c>
      <c r="D904" t="s">
        <v>22</v>
      </c>
      <c r="E904">
        <v>43</v>
      </c>
      <c r="F904">
        <v>56</v>
      </c>
      <c r="G904">
        <v>107</v>
      </c>
      <c r="H904">
        <v>44</v>
      </c>
      <c r="I904">
        <v>27</v>
      </c>
      <c r="J904">
        <v>14</v>
      </c>
      <c r="K904">
        <v>618</v>
      </c>
      <c r="L904">
        <v>50</v>
      </c>
      <c r="M904">
        <v>50</v>
      </c>
      <c r="N904">
        <v>70</v>
      </c>
      <c r="O904">
        <v>120</v>
      </c>
      <c r="P904">
        <v>2</v>
      </c>
      <c r="Q904" s="1">
        <v>40575</v>
      </c>
      <c r="R904" t="s">
        <v>23</v>
      </c>
      <c r="S904" t="s">
        <v>24</v>
      </c>
      <c r="T904" t="s">
        <v>25</v>
      </c>
    </row>
    <row r="905" spans="1:20" x14ac:dyDescent="0.25">
      <c r="A905">
        <v>405</v>
      </c>
      <c r="B905" t="s">
        <v>59</v>
      </c>
      <c r="C905" t="s">
        <v>46</v>
      </c>
      <c r="D905" t="s">
        <v>22</v>
      </c>
      <c r="E905">
        <v>43</v>
      </c>
      <c r="F905">
        <v>55</v>
      </c>
      <c r="G905">
        <v>104</v>
      </c>
      <c r="H905">
        <v>43</v>
      </c>
      <c r="I905">
        <v>26</v>
      </c>
      <c r="J905">
        <v>14</v>
      </c>
      <c r="K905">
        <v>613</v>
      </c>
      <c r="L905">
        <v>50</v>
      </c>
      <c r="M905">
        <v>50</v>
      </c>
      <c r="N905">
        <v>70</v>
      </c>
      <c r="O905">
        <v>120</v>
      </c>
      <c r="P905">
        <v>2</v>
      </c>
      <c r="Q905" s="1">
        <v>40603</v>
      </c>
      <c r="R905" t="s">
        <v>23</v>
      </c>
      <c r="S905" t="s">
        <v>24</v>
      </c>
      <c r="T905" t="s">
        <v>25</v>
      </c>
    </row>
    <row r="906" spans="1:20" x14ac:dyDescent="0.25">
      <c r="A906">
        <v>405</v>
      </c>
      <c r="B906" t="s">
        <v>59</v>
      </c>
      <c r="C906" t="s">
        <v>46</v>
      </c>
      <c r="D906" t="s">
        <v>22</v>
      </c>
      <c r="E906">
        <v>40</v>
      </c>
      <c r="F906">
        <v>56</v>
      </c>
      <c r="G906">
        <v>98</v>
      </c>
      <c r="H906">
        <v>43</v>
      </c>
      <c r="I906">
        <v>25</v>
      </c>
      <c r="J906">
        <v>14</v>
      </c>
      <c r="K906">
        <v>597</v>
      </c>
      <c r="L906">
        <v>50</v>
      </c>
      <c r="M906">
        <v>50</v>
      </c>
      <c r="N906">
        <v>70</v>
      </c>
      <c r="O906">
        <v>120</v>
      </c>
      <c r="P906">
        <v>2</v>
      </c>
      <c r="Q906" s="1">
        <v>40695</v>
      </c>
      <c r="R906" t="s">
        <v>23</v>
      </c>
      <c r="S906" t="s">
        <v>24</v>
      </c>
      <c r="T906" t="s">
        <v>25</v>
      </c>
    </row>
    <row r="907" spans="1:20" x14ac:dyDescent="0.25">
      <c r="A907">
        <v>405</v>
      </c>
      <c r="B907" t="s">
        <v>59</v>
      </c>
      <c r="C907" t="s">
        <v>46</v>
      </c>
      <c r="D907" t="s">
        <v>22</v>
      </c>
      <c r="E907">
        <v>29</v>
      </c>
      <c r="F907">
        <v>48</v>
      </c>
      <c r="G907">
        <v>80</v>
      </c>
      <c r="H907">
        <v>32</v>
      </c>
      <c r="I907">
        <v>19</v>
      </c>
      <c r="J907">
        <v>8</v>
      </c>
      <c r="K907">
        <v>817</v>
      </c>
      <c r="L907">
        <v>50</v>
      </c>
      <c r="M907">
        <v>40</v>
      </c>
      <c r="N907">
        <v>60</v>
      </c>
      <c r="O907">
        <v>100</v>
      </c>
      <c r="P907">
        <v>3</v>
      </c>
      <c r="Q907" s="1">
        <v>40210</v>
      </c>
      <c r="R907" t="s">
        <v>23</v>
      </c>
      <c r="S907" t="s">
        <v>38</v>
      </c>
      <c r="T907" t="s">
        <v>31</v>
      </c>
    </row>
    <row r="908" spans="1:20" x14ac:dyDescent="0.25">
      <c r="A908">
        <v>405</v>
      </c>
      <c r="B908" t="s">
        <v>59</v>
      </c>
      <c r="C908" t="s">
        <v>46</v>
      </c>
      <c r="D908" t="s">
        <v>22</v>
      </c>
      <c r="E908">
        <v>27</v>
      </c>
      <c r="F908">
        <v>47</v>
      </c>
      <c r="G908">
        <v>79</v>
      </c>
      <c r="H908">
        <v>32</v>
      </c>
      <c r="I908">
        <v>20</v>
      </c>
      <c r="J908">
        <v>8</v>
      </c>
      <c r="K908">
        <v>813</v>
      </c>
      <c r="L908">
        <v>40</v>
      </c>
      <c r="M908">
        <v>40</v>
      </c>
      <c r="N908">
        <v>50</v>
      </c>
      <c r="O908">
        <v>90</v>
      </c>
      <c r="P908">
        <v>3</v>
      </c>
      <c r="Q908" s="1">
        <v>40238</v>
      </c>
      <c r="R908" t="s">
        <v>23</v>
      </c>
      <c r="S908" t="s">
        <v>38</v>
      </c>
      <c r="T908" t="s">
        <v>31</v>
      </c>
    </row>
    <row r="909" spans="1:20" x14ac:dyDescent="0.25">
      <c r="A909">
        <v>405</v>
      </c>
      <c r="B909" t="s">
        <v>59</v>
      </c>
      <c r="C909" t="s">
        <v>46</v>
      </c>
      <c r="D909" t="s">
        <v>22</v>
      </c>
      <c r="E909">
        <v>25</v>
      </c>
      <c r="F909">
        <v>45</v>
      </c>
      <c r="G909">
        <v>75</v>
      </c>
      <c r="H909">
        <v>30</v>
      </c>
      <c r="I909">
        <v>20</v>
      </c>
      <c r="J909">
        <v>8</v>
      </c>
      <c r="K909">
        <v>820</v>
      </c>
      <c r="L909">
        <v>50</v>
      </c>
      <c r="M909">
        <v>30</v>
      </c>
      <c r="N909">
        <v>60</v>
      </c>
      <c r="O909">
        <v>90</v>
      </c>
      <c r="P909">
        <v>3</v>
      </c>
      <c r="Q909" s="1">
        <v>40269</v>
      </c>
      <c r="R909" t="s">
        <v>23</v>
      </c>
      <c r="S909" t="s">
        <v>38</v>
      </c>
      <c r="T909" t="s">
        <v>31</v>
      </c>
    </row>
    <row r="910" spans="1:20" x14ac:dyDescent="0.25">
      <c r="A910">
        <v>405</v>
      </c>
      <c r="B910" t="s">
        <v>59</v>
      </c>
      <c r="C910" t="s">
        <v>46</v>
      </c>
      <c r="D910" t="s">
        <v>22</v>
      </c>
      <c r="E910">
        <v>22</v>
      </c>
      <c r="F910">
        <v>42</v>
      </c>
      <c r="G910">
        <v>71</v>
      </c>
      <c r="H910">
        <v>29</v>
      </c>
      <c r="I910">
        <v>20</v>
      </c>
      <c r="J910">
        <v>8</v>
      </c>
      <c r="K910">
        <v>835</v>
      </c>
      <c r="L910">
        <v>40</v>
      </c>
      <c r="M910">
        <v>30</v>
      </c>
      <c r="N910">
        <v>50</v>
      </c>
      <c r="O910">
        <v>80</v>
      </c>
      <c r="P910">
        <v>3</v>
      </c>
      <c r="Q910" s="1">
        <v>40299</v>
      </c>
      <c r="R910" t="s">
        <v>23</v>
      </c>
      <c r="S910" t="s">
        <v>38</v>
      </c>
      <c r="T910" t="s">
        <v>31</v>
      </c>
    </row>
    <row r="911" spans="1:20" x14ac:dyDescent="0.25">
      <c r="A911">
        <v>405</v>
      </c>
      <c r="B911" t="s">
        <v>59</v>
      </c>
      <c r="C911" t="s">
        <v>46</v>
      </c>
      <c r="D911" t="s">
        <v>22</v>
      </c>
      <c r="E911">
        <v>19</v>
      </c>
      <c r="F911">
        <v>36</v>
      </c>
      <c r="G911">
        <v>60</v>
      </c>
      <c r="H911">
        <v>24</v>
      </c>
      <c r="I911">
        <v>17</v>
      </c>
      <c r="J911">
        <v>6</v>
      </c>
      <c r="K911">
        <v>856</v>
      </c>
      <c r="L911">
        <v>30</v>
      </c>
      <c r="M911">
        <v>30</v>
      </c>
      <c r="N911">
        <v>40</v>
      </c>
      <c r="O911">
        <v>70</v>
      </c>
      <c r="P911">
        <v>3</v>
      </c>
      <c r="Q911" s="1">
        <v>40330</v>
      </c>
      <c r="R911" t="s">
        <v>23</v>
      </c>
      <c r="S911" t="s">
        <v>38</v>
      </c>
      <c r="T911" t="s">
        <v>31</v>
      </c>
    </row>
    <row r="912" spans="1:20" x14ac:dyDescent="0.25">
      <c r="A912">
        <v>405</v>
      </c>
      <c r="B912" t="s">
        <v>59</v>
      </c>
      <c r="C912" t="s">
        <v>46</v>
      </c>
      <c r="D912" t="s">
        <v>22</v>
      </c>
      <c r="E912">
        <v>16</v>
      </c>
      <c r="F912">
        <v>34</v>
      </c>
      <c r="G912">
        <v>57</v>
      </c>
      <c r="H912">
        <v>23</v>
      </c>
      <c r="I912">
        <v>18</v>
      </c>
      <c r="J912">
        <v>6</v>
      </c>
      <c r="K912">
        <v>868</v>
      </c>
      <c r="L912">
        <v>40</v>
      </c>
      <c r="M912">
        <v>20</v>
      </c>
      <c r="N912">
        <v>50</v>
      </c>
      <c r="O912">
        <v>70</v>
      </c>
      <c r="P912">
        <v>3</v>
      </c>
      <c r="Q912" s="1">
        <v>40360</v>
      </c>
      <c r="R912" t="s">
        <v>23</v>
      </c>
      <c r="S912" t="s">
        <v>38</v>
      </c>
      <c r="T912" t="s">
        <v>31</v>
      </c>
    </row>
    <row r="913" spans="1:20" x14ac:dyDescent="0.25">
      <c r="A913">
        <v>405</v>
      </c>
      <c r="B913" t="s">
        <v>59</v>
      </c>
      <c r="C913" t="s">
        <v>46</v>
      </c>
      <c r="D913" t="s">
        <v>22</v>
      </c>
      <c r="E913">
        <v>16</v>
      </c>
      <c r="F913">
        <v>33</v>
      </c>
      <c r="G913">
        <v>55</v>
      </c>
      <c r="H913">
        <v>22</v>
      </c>
      <c r="I913">
        <v>17</v>
      </c>
      <c r="J913">
        <v>6</v>
      </c>
      <c r="K913">
        <v>865</v>
      </c>
      <c r="L913">
        <v>30</v>
      </c>
      <c r="M913">
        <v>20</v>
      </c>
      <c r="N913">
        <v>40</v>
      </c>
      <c r="O913">
        <v>60</v>
      </c>
      <c r="P913">
        <v>3</v>
      </c>
      <c r="Q913" s="1">
        <v>40391</v>
      </c>
      <c r="R913" t="s">
        <v>23</v>
      </c>
      <c r="S913" t="s">
        <v>38</v>
      </c>
      <c r="T913" t="s">
        <v>31</v>
      </c>
    </row>
    <row r="914" spans="1:20" x14ac:dyDescent="0.25">
      <c r="A914">
        <v>405</v>
      </c>
      <c r="B914" t="s">
        <v>59</v>
      </c>
      <c r="C914" t="s">
        <v>46</v>
      </c>
      <c r="D914" t="s">
        <v>22</v>
      </c>
      <c r="E914">
        <v>40</v>
      </c>
      <c r="F914">
        <v>47</v>
      </c>
      <c r="G914">
        <v>84</v>
      </c>
      <c r="H914">
        <v>32</v>
      </c>
      <c r="I914">
        <v>20</v>
      </c>
      <c r="J914">
        <v>8</v>
      </c>
      <c r="K914">
        <v>813</v>
      </c>
      <c r="L914">
        <v>40</v>
      </c>
      <c r="M914">
        <v>40</v>
      </c>
      <c r="N914">
        <v>50</v>
      </c>
      <c r="O914">
        <v>90</v>
      </c>
      <c r="P914">
        <v>3</v>
      </c>
      <c r="Q914" s="1">
        <v>40603</v>
      </c>
      <c r="R914" t="s">
        <v>23</v>
      </c>
      <c r="S914" t="s">
        <v>38</v>
      </c>
      <c r="T914" t="s">
        <v>31</v>
      </c>
    </row>
    <row r="915" spans="1:20" x14ac:dyDescent="0.25">
      <c r="A915">
        <v>405</v>
      </c>
      <c r="B915" t="s">
        <v>59</v>
      </c>
      <c r="C915" t="s">
        <v>46</v>
      </c>
      <c r="D915" t="s">
        <v>22</v>
      </c>
      <c r="E915">
        <v>31</v>
      </c>
      <c r="F915">
        <v>39</v>
      </c>
      <c r="G915">
        <v>70</v>
      </c>
      <c r="H915">
        <v>27</v>
      </c>
      <c r="I915">
        <v>18</v>
      </c>
      <c r="J915">
        <v>7</v>
      </c>
      <c r="K915">
        <v>859</v>
      </c>
      <c r="L915">
        <v>60</v>
      </c>
      <c r="M915">
        <v>30</v>
      </c>
      <c r="N915">
        <v>60</v>
      </c>
      <c r="O915">
        <v>90</v>
      </c>
      <c r="P915">
        <v>3</v>
      </c>
      <c r="Q915" s="1">
        <v>40817</v>
      </c>
      <c r="R915" t="s">
        <v>23</v>
      </c>
      <c r="S915" t="s">
        <v>38</v>
      </c>
      <c r="T915" t="s">
        <v>31</v>
      </c>
    </row>
    <row r="916" spans="1:20" x14ac:dyDescent="0.25">
      <c r="A916">
        <v>405</v>
      </c>
      <c r="B916" t="s">
        <v>59</v>
      </c>
      <c r="C916" t="s">
        <v>46</v>
      </c>
      <c r="D916" t="s">
        <v>22</v>
      </c>
      <c r="E916">
        <v>28</v>
      </c>
      <c r="F916">
        <v>48</v>
      </c>
      <c r="G916">
        <v>80</v>
      </c>
      <c r="H916">
        <v>32</v>
      </c>
      <c r="I916">
        <v>20</v>
      </c>
      <c r="J916">
        <v>8</v>
      </c>
      <c r="K916">
        <v>456</v>
      </c>
      <c r="L916">
        <v>40</v>
      </c>
      <c r="M916">
        <v>20</v>
      </c>
      <c r="N916">
        <v>40</v>
      </c>
      <c r="O916">
        <v>60</v>
      </c>
      <c r="P916">
        <v>5</v>
      </c>
      <c r="Q916" s="1">
        <v>40179</v>
      </c>
      <c r="R916" t="s">
        <v>28</v>
      </c>
      <c r="S916" t="s">
        <v>29</v>
      </c>
      <c r="T916" t="s">
        <v>25</v>
      </c>
    </row>
    <row r="917" spans="1:20" x14ac:dyDescent="0.25">
      <c r="A917">
        <v>405</v>
      </c>
      <c r="B917" t="s">
        <v>59</v>
      </c>
      <c r="C917" t="s">
        <v>46</v>
      </c>
      <c r="D917" t="s">
        <v>22</v>
      </c>
      <c r="E917">
        <v>13</v>
      </c>
      <c r="F917">
        <v>29</v>
      </c>
      <c r="G917">
        <v>49</v>
      </c>
      <c r="H917">
        <v>20</v>
      </c>
      <c r="I917">
        <v>16</v>
      </c>
      <c r="J917">
        <v>5</v>
      </c>
      <c r="K917">
        <v>464</v>
      </c>
      <c r="L917">
        <v>30</v>
      </c>
      <c r="M917">
        <v>10</v>
      </c>
      <c r="N917">
        <v>30</v>
      </c>
      <c r="O917">
        <v>40</v>
      </c>
      <c r="P917">
        <v>5</v>
      </c>
      <c r="Q917" s="1">
        <v>40299</v>
      </c>
      <c r="R917" t="s">
        <v>28</v>
      </c>
      <c r="S917" t="s">
        <v>29</v>
      </c>
      <c r="T917" t="s">
        <v>25</v>
      </c>
    </row>
    <row r="918" spans="1:20" x14ac:dyDescent="0.25">
      <c r="A918">
        <v>405</v>
      </c>
      <c r="B918" t="s">
        <v>59</v>
      </c>
      <c r="C918" t="s">
        <v>46</v>
      </c>
      <c r="D918" t="s">
        <v>22</v>
      </c>
      <c r="E918">
        <v>15</v>
      </c>
      <c r="F918">
        <v>32</v>
      </c>
      <c r="G918">
        <v>53</v>
      </c>
      <c r="H918">
        <v>21</v>
      </c>
      <c r="I918">
        <v>17</v>
      </c>
      <c r="J918">
        <v>5</v>
      </c>
      <c r="K918">
        <v>480</v>
      </c>
      <c r="L918">
        <v>30</v>
      </c>
      <c r="M918">
        <v>0</v>
      </c>
      <c r="N918">
        <v>30</v>
      </c>
      <c r="O918">
        <v>30</v>
      </c>
      <c r="P918">
        <v>5</v>
      </c>
      <c r="Q918" s="1">
        <v>40452</v>
      </c>
      <c r="R918" t="s">
        <v>28</v>
      </c>
      <c r="S918" t="s">
        <v>29</v>
      </c>
      <c r="T918" t="s">
        <v>25</v>
      </c>
    </row>
    <row r="919" spans="1:20" x14ac:dyDescent="0.25">
      <c r="A919">
        <v>405</v>
      </c>
      <c r="B919" t="s">
        <v>59</v>
      </c>
      <c r="C919" t="s">
        <v>46</v>
      </c>
      <c r="D919" t="s">
        <v>22</v>
      </c>
      <c r="E919">
        <v>24</v>
      </c>
      <c r="F919">
        <v>32</v>
      </c>
      <c r="G919">
        <v>56</v>
      </c>
      <c r="H919">
        <v>21</v>
      </c>
      <c r="I919">
        <v>16</v>
      </c>
      <c r="J919">
        <v>5</v>
      </c>
      <c r="K919">
        <v>454</v>
      </c>
      <c r="L919">
        <v>30</v>
      </c>
      <c r="M919">
        <v>10</v>
      </c>
      <c r="N919">
        <v>30</v>
      </c>
      <c r="O919">
        <v>40</v>
      </c>
      <c r="P919">
        <v>5</v>
      </c>
      <c r="Q919" s="1">
        <v>40634</v>
      </c>
      <c r="R919" t="s">
        <v>28</v>
      </c>
      <c r="S919" t="s">
        <v>29</v>
      </c>
      <c r="T919" t="s">
        <v>25</v>
      </c>
    </row>
    <row r="920" spans="1:20" x14ac:dyDescent="0.25">
      <c r="A920">
        <v>405</v>
      </c>
      <c r="B920" t="s">
        <v>59</v>
      </c>
      <c r="C920" t="s">
        <v>46</v>
      </c>
      <c r="D920" t="s">
        <v>22</v>
      </c>
      <c r="E920">
        <v>67</v>
      </c>
      <c r="F920">
        <v>126</v>
      </c>
      <c r="G920">
        <v>210</v>
      </c>
      <c r="H920">
        <v>84</v>
      </c>
      <c r="I920">
        <v>59</v>
      </c>
      <c r="J920">
        <v>27</v>
      </c>
      <c r="K920">
        <v>651</v>
      </c>
      <c r="L920">
        <v>70</v>
      </c>
      <c r="M920">
        <v>70</v>
      </c>
      <c r="N920">
        <v>110</v>
      </c>
      <c r="O920">
        <v>180</v>
      </c>
      <c r="P920">
        <v>6</v>
      </c>
      <c r="Q920" s="1">
        <v>40179</v>
      </c>
      <c r="R920" t="s">
        <v>28</v>
      </c>
      <c r="S920" t="s">
        <v>30</v>
      </c>
      <c r="T920" t="s">
        <v>31</v>
      </c>
    </row>
    <row r="921" spans="1:20" x14ac:dyDescent="0.25">
      <c r="A921">
        <v>405</v>
      </c>
      <c r="B921" t="s">
        <v>59</v>
      </c>
      <c r="C921" t="s">
        <v>46</v>
      </c>
      <c r="D921" t="s">
        <v>22</v>
      </c>
      <c r="E921">
        <v>63</v>
      </c>
      <c r="F921">
        <v>120</v>
      </c>
      <c r="G921">
        <v>200</v>
      </c>
      <c r="H921">
        <v>80</v>
      </c>
      <c r="I921">
        <v>57</v>
      </c>
      <c r="J921">
        <v>26</v>
      </c>
      <c r="K921">
        <v>640</v>
      </c>
      <c r="L921">
        <v>70</v>
      </c>
      <c r="M921">
        <v>60</v>
      </c>
      <c r="N921">
        <v>110</v>
      </c>
      <c r="O921">
        <v>170</v>
      </c>
      <c r="P921">
        <v>6</v>
      </c>
      <c r="Q921" s="1">
        <v>40210</v>
      </c>
      <c r="R921" t="s">
        <v>28</v>
      </c>
      <c r="S921" t="s">
        <v>30</v>
      </c>
      <c r="T921" t="s">
        <v>31</v>
      </c>
    </row>
    <row r="922" spans="1:20" x14ac:dyDescent="0.25">
      <c r="A922">
        <v>405</v>
      </c>
      <c r="B922" t="s">
        <v>59</v>
      </c>
      <c r="C922" t="s">
        <v>46</v>
      </c>
      <c r="D922" t="s">
        <v>22</v>
      </c>
      <c r="E922">
        <v>79</v>
      </c>
      <c r="F922">
        <v>141</v>
      </c>
      <c r="G922">
        <v>235</v>
      </c>
      <c r="H922">
        <v>94</v>
      </c>
      <c r="I922">
        <v>62</v>
      </c>
      <c r="J922">
        <v>31</v>
      </c>
      <c r="K922">
        <v>697</v>
      </c>
      <c r="L922">
        <v>80</v>
      </c>
      <c r="M922">
        <v>80</v>
      </c>
      <c r="N922">
        <v>120</v>
      </c>
      <c r="O922">
        <v>200</v>
      </c>
      <c r="P922">
        <v>6</v>
      </c>
      <c r="Q922" s="1">
        <v>40299</v>
      </c>
      <c r="R922" t="s">
        <v>28</v>
      </c>
      <c r="S922" t="s">
        <v>30</v>
      </c>
      <c r="T922" t="s">
        <v>31</v>
      </c>
    </row>
    <row r="923" spans="1:20" x14ac:dyDescent="0.25">
      <c r="A923">
        <v>405</v>
      </c>
      <c r="B923" t="s">
        <v>59</v>
      </c>
      <c r="C923" t="s">
        <v>46</v>
      </c>
      <c r="D923" t="s">
        <v>22</v>
      </c>
      <c r="E923">
        <v>103</v>
      </c>
      <c r="F923">
        <v>172</v>
      </c>
      <c r="G923">
        <v>286</v>
      </c>
      <c r="H923">
        <v>114</v>
      </c>
      <c r="I923">
        <v>69</v>
      </c>
      <c r="J923">
        <v>37</v>
      </c>
      <c r="K923">
        <v>810</v>
      </c>
      <c r="L923">
        <v>100</v>
      </c>
      <c r="M923">
        <v>90</v>
      </c>
      <c r="N923">
        <v>150</v>
      </c>
      <c r="O923">
        <v>240</v>
      </c>
      <c r="P923">
        <v>6</v>
      </c>
      <c r="Q923" s="1">
        <v>40391</v>
      </c>
      <c r="R923" t="s">
        <v>28</v>
      </c>
      <c r="S923" t="s">
        <v>30</v>
      </c>
      <c r="T923" t="s">
        <v>31</v>
      </c>
    </row>
    <row r="924" spans="1:20" x14ac:dyDescent="0.25">
      <c r="A924">
        <v>405</v>
      </c>
      <c r="B924" t="s">
        <v>59</v>
      </c>
      <c r="C924" t="s">
        <v>46</v>
      </c>
      <c r="D924" t="s">
        <v>22</v>
      </c>
      <c r="E924">
        <v>65</v>
      </c>
      <c r="F924">
        <v>123</v>
      </c>
      <c r="G924">
        <v>205</v>
      </c>
      <c r="H924">
        <v>82</v>
      </c>
      <c r="I924">
        <v>58</v>
      </c>
      <c r="J924">
        <v>27</v>
      </c>
      <c r="K924">
        <v>788</v>
      </c>
      <c r="L924">
        <v>60</v>
      </c>
      <c r="M924">
        <v>50</v>
      </c>
      <c r="N924">
        <v>80</v>
      </c>
      <c r="O924">
        <v>130</v>
      </c>
      <c r="P924">
        <v>6</v>
      </c>
      <c r="Q924" s="1">
        <v>40452</v>
      </c>
      <c r="R924" t="s">
        <v>28</v>
      </c>
      <c r="S924" t="s">
        <v>30</v>
      </c>
      <c r="T924" t="s">
        <v>31</v>
      </c>
    </row>
    <row r="925" spans="1:20" x14ac:dyDescent="0.25">
      <c r="A925">
        <v>405</v>
      </c>
      <c r="B925" t="s">
        <v>59</v>
      </c>
      <c r="C925" t="s">
        <v>46</v>
      </c>
      <c r="D925" t="s">
        <v>22</v>
      </c>
      <c r="E925">
        <v>72</v>
      </c>
      <c r="F925">
        <v>133</v>
      </c>
      <c r="G925">
        <v>221</v>
      </c>
      <c r="H925">
        <v>88</v>
      </c>
      <c r="I925">
        <v>61</v>
      </c>
      <c r="J925">
        <v>29</v>
      </c>
      <c r="K925">
        <v>817</v>
      </c>
      <c r="L925">
        <v>60</v>
      </c>
      <c r="M925">
        <v>60</v>
      </c>
      <c r="N925">
        <v>110</v>
      </c>
      <c r="O925">
        <v>170</v>
      </c>
      <c r="P925">
        <v>6</v>
      </c>
      <c r="Q925" s="1">
        <v>40513</v>
      </c>
      <c r="R925" t="s">
        <v>28</v>
      </c>
      <c r="S925" t="s">
        <v>30</v>
      </c>
      <c r="T925" t="s">
        <v>31</v>
      </c>
    </row>
    <row r="926" spans="1:20" x14ac:dyDescent="0.25">
      <c r="A926">
        <v>405</v>
      </c>
      <c r="B926" t="s">
        <v>59</v>
      </c>
      <c r="C926" t="s">
        <v>46</v>
      </c>
      <c r="D926" t="s">
        <v>22</v>
      </c>
      <c r="E926">
        <v>104</v>
      </c>
      <c r="F926">
        <v>126</v>
      </c>
      <c r="G926">
        <v>235</v>
      </c>
      <c r="H926">
        <v>84</v>
      </c>
      <c r="I926">
        <v>62</v>
      </c>
      <c r="J926">
        <v>27</v>
      </c>
      <c r="K926">
        <v>651</v>
      </c>
      <c r="L926">
        <v>70</v>
      </c>
      <c r="M926">
        <v>70</v>
      </c>
      <c r="N926">
        <v>110</v>
      </c>
      <c r="O926">
        <v>180</v>
      </c>
      <c r="P926">
        <v>6</v>
      </c>
      <c r="Q926" s="1">
        <v>40544</v>
      </c>
      <c r="R926" t="s">
        <v>28</v>
      </c>
      <c r="S926" t="s">
        <v>30</v>
      </c>
      <c r="T926" t="s">
        <v>31</v>
      </c>
    </row>
    <row r="927" spans="1:20" x14ac:dyDescent="0.25">
      <c r="A927">
        <v>405</v>
      </c>
      <c r="B927" t="s">
        <v>59</v>
      </c>
      <c r="C927" t="s">
        <v>46</v>
      </c>
      <c r="D927" t="s">
        <v>22</v>
      </c>
      <c r="E927">
        <v>93</v>
      </c>
      <c r="F927">
        <v>120</v>
      </c>
      <c r="G927">
        <v>213</v>
      </c>
      <c r="H927">
        <v>80</v>
      </c>
      <c r="I927">
        <v>57</v>
      </c>
      <c r="J927">
        <v>26</v>
      </c>
      <c r="K927">
        <v>640</v>
      </c>
      <c r="L927">
        <v>70</v>
      </c>
      <c r="M927">
        <v>60</v>
      </c>
      <c r="N927">
        <v>110</v>
      </c>
      <c r="O927">
        <v>170</v>
      </c>
      <c r="P927">
        <v>6</v>
      </c>
      <c r="Q927" s="1">
        <v>40575</v>
      </c>
      <c r="R927" t="s">
        <v>28</v>
      </c>
      <c r="S927" t="s">
        <v>30</v>
      </c>
      <c r="T927" t="s">
        <v>31</v>
      </c>
    </row>
    <row r="928" spans="1:20" x14ac:dyDescent="0.25">
      <c r="A928">
        <v>405</v>
      </c>
      <c r="B928" t="s">
        <v>59</v>
      </c>
      <c r="C928" t="s">
        <v>46</v>
      </c>
      <c r="D928" t="s">
        <v>22</v>
      </c>
      <c r="E928">
        <v>110</v>
      </c>
      <c r="F928">
        <v>134</v>
      </c>
      <c r="G928">
        <v>237</v>
      </c>
      <c r="H928">
        <v>88</v>
      </c>
      <c r="I928">
        <v>60</v>
      </c>
      <c r="J928">
        <v>29</v>
      </c>
      <c r="K928">
        <v>653</v>
      </c>
      <c r="L928">
        <v>80</v>
      </c>
      <c r="M928">
        <v>70</v>
      </c>
      <c r="N928">
        <v>120</v>
      </c>
      <c r="O928">
        <v>190</v>
      </c>
      <c r="P928">
        <v>6</v>
      </c>
      <c r="Q928" s="1">
        <v>40634</v>
      </c>
      <c r="R928" t="s">
        <v>28</v>
      </c>
      <c r="S928" t="s">
        <v>30</v>
      </c>
      <c r="T928" t="s">
        <v>31</v>
      </c>
    </row>
    <row r="929" spans="1:20" x14ac:dyDescent="0.25">
      <c r="A929">
        <v>405</v>
      </c>
      <c r="B929" t="s">
        <v>59</v>
      </c>
      <c r="C929" t="s">
        <v>46</v>
      </c>
      <c r="D929" t="s">
        <v>22</v>
      </c>
      <c r="E929">
        <v>142</v>
      </c>
      <c r="F929">
        <v>172</v>
      </c>
      <c r="G929">
        <v>283</v>
      </c>
      <c r="H929">
        <v>114</v>
      </c>
      <c r="I929">
        <v>64</v>
      </c>
      <c r="J929">
        <v>37</v>
      </c>
      <c r="K929">
        <v>822</v>
      </c>
      <c r="L929">
        <v>100</v>
      </c>
      <c r="M929">
        <v>90</v>
      </c>
      <c r="N929">
        <v>150</v>
      </c>
      <c r="O929">
        <v>240</v>
      </c>
      <c r="P929">
        <v>6</v>
      </c>
      <c r="Q929" s="1">
        <v>40725</v>
      </c>
      <c r="R929" t="s">
        <v>28</v>
      </c>
      <c r="S929" t="s">
        <v>30</v>
      </c>
      <c r="T929" t="s">
        <v>31</v>
      </c>
    </row>
    <row r="930" spans="1:20" x14ac:dyDescent="0.25">
      <c r="A930">
        <v>405</v>
      </c>
      <c r="B930" t="s">
        <v>59</v>
      </c>
      <c r="C930" t="s">
        <v>46</v>
      </c>
      <c r="D930" t="s">
        <v>22</v>
      </c>
      <c r="E930">
        <v>129</v>
      </c>
      <c r="F930">
        <v>150</v>
      </c>
      <c r="G930">
        <v>265</v>
      </c>
      <c r="H930">
        <v>99</v>
      </c>
      <c r="I930">
        <v>63</v>
      </c>
      <c r="J930">
        <v>32</v>
      </c>
      <c r="K930">
        <v>798</v>
      </c>
      <c r="L930">
        <v>80</v>
      </c>
      <c r="M930">
        <v>80</v>
      </c>
      <c r="N930">
        <v>130</v>
      </c>
      <c r="O930">
        <v>210</v>
      </c>
      <c r="P930">
        <v>6</v>
      </c>
      <c r="Q930" s="1">
        <v>40787</v>
      </c>
      <c r="R930" t="s">
        <v>28</v>
      </c>
      <c r="S930" t="s">
        <v>30</v>
      </c>
      <c r="T930" t="s">
        <v>31</v>
      </c>
    </row>
    <row r="931" spans="1:20" x14ac:dyDescent="0.25">
      <c r="A931">
        <v>405</v>
      </c>
      <c r="B931" t="s">
        <v>59</v>
      </c>
      <c r="C931" t="s">
        <v>46</v>
      </c>
      <c r="D931" t="s">
        <v>22</v>
      </c>
      <c r="E931">
        <v>96</v>
      </c>
      <c r="F931">
        <v>123</v>
      </c>
      <c r="G931">
        <v>218</v>
      </c>
      <c r="H931">
        <v>82</v>
      </c>
      <c r="I931">
        <v>58</v>
      </c>
      <c r="J931">
        <v>27</v>
      </c>
      <c r="K931">
        <v>788</v>
      </c>
      <c r="L931">
        <v>60</v>
      </c>
      <c r="M931">
        <v>50</v>
      </c>
      <c r="N931">
        <v>80</v>
      </c>
      <c r="O931">
        <v>130</v>
      </c>
      <c r="P931">
        <v>6</v>
      </c>
      <c r="Q931" s="1">
        <v>40817</v>
      </c>
      <c r="R931" t="s">
        <v>28</v>
      </c>
      <c r="S931" t="s">
        <v>30</v>
      </c>
      <c r="T931" t="s">
        <v>31</v>
      </c>
    </row>
    <row r="932" spans="1:20" x14ac:dyDescent="0.25">
      <c r="A932">
        <v>405</v>
      </c>
      <c r="B932" t="s">
        <v>59</v>
      </c>
      <c r="C932" t="s">
        <v>46</v>
      </c>
      <c r="D932" t="s">
        <v>22</v>
      </c>
      <c r="E932">
        <v>19</v>
      </c>
      <c r="F932">
        <v>74</v>
      </c>
      <c r="G932">
        <v>133</v>
      </c>
      <c r="H932">
        <v>59</v>
      </c>
      <c r="I932">
        <v>55</v>
      </c>
      <c r="J932">
        <v>22</v>
      </c>
      <c r="K932">
        <v>403</v>
      </c>
      <c r="L932">
        <v>30</v>
      </c>
      <c r="M932">
        <v>50</v>
      </c>
      <c r="N932">
        <v>80</v>
      </c>
      <c r="O932">
        <v>130</v>
      </c>
      <c r="P932">
        <v>8</v>
      </c>
      <c r="Q932" s="1">
        <v>40360</v>
      </c>
      <c r="R932" t="s">
        <v>32</v>
      </c>
      <c r="S932" t="s">
        <v>39</v>
      </c>
      <c r="T932" t="s">
        <v>31</v>
      </c>
    </row>
    <row r="933" spans="1:20" x14ac:dyDescent="0.25">
      <c r="A933">
        <v>405</v>
      </c>
      <c r="B933" t="s">
        <v>59</v>
      </c>
      <c r="C933" t="s">
        <v>46</v>
      </c>
      <c r="D933" t="s">
        <v>22</v>
      </c>
      <c r="E933">
        <v>16</v>
      </c>
      <c r="F933">
        <v>70</v>
      </c>
      <c r="G933">
        <v>126</v>
      </c>
      <c r="H933">
        <v>56</v>
      </c>
      <c r="I933">
        <v>54</v>
      </c>
      <c r="J933">
        <v>21</v>
      </c>
      <c r="K933">
        <v>385</v>
      </c>
      <c r="L933">
        <v>50</v>
      </c>
      <c r="M933">
        <v>40</v>
      </c>
      <c r="N933">
        <v>70</v>
      </c>
      <c r="O933">
        <v>110</v>
      </c>
      <c r="P933">
        <v>8</v>
      </c>
      <c r="Q933" s="1">
        <v>40452</v>
      </c>
      <c r="R933" t="s">
        <v>32</v>
      </c>
      <c r="S933" t="s">
        <v>39</v>
      </c>
      <c r="T933" t="s">
        <v>31</v>
      </c>
    </row>
    <row r="934" spans="1:20" x14ac:dyDescent="0.25">
      <c r="A934">
        <v>405</v>
      </c>
      <c r="B934" t="s">
        <v>59</v>
      </c>
      <c r="C934" t="s">
        <v>46</v>
      </c>
      <c r="D934" t="s">
        <v>22</v>
      </c>
      <c r="E934">
        <v>22</v>
      </c>
      <c r="F934">
        <v>80</v>
      </c>
      <c r="G934">
        <v>145</v>
      </c>
      <c r="H934">
        <v>65</v>
      </c>
      <c r="I934">
        <v>58</v>
      </c>
      <c r="J934">
        <v>24</v>
      </c>
      <c r="K934">
        <v>403</v>
      </c>
      <c r="L934">
        <v>20</v>
      </c>
      <c r="M934">
        <v>60</v>
      </c>
      <c r="N934">
        <v>70</v>
      </c>
      <c r="O934">
        <v>130</v>
      </c>
      <c r="P934">
        <v>8</v>
      </c>
      <c r="Q934" s="1">
        <v>40513</v>
      </c>
      <c r="R934" t="s">
        <v>32</v>
      </c>
      <c r="S934" t="s">
        <v>39</v>
      </c>
      <c r="T934" t="s">
        <v>31</v>
      </c>
    </row>
    <row r="935" spans="1:20" x14ac:dyDescent="0.25">
      <c r="A935">
        <v>405</v>
      </c>
      <c r="B935" t="s">
        <v>59</v>
      </c>
      <c r="C935" t="s">
        <v>46</v>
      </c>
      <c r="D935" t="s">
        <v>22</v>
      </c>
      <c r="E935">
        <v>23</v>
      </c>
      <c r="F935">
        <v>72</v>
      </c>
      <c r="G935">
        <v>129</v>
      </c>
      <c r="H935">
        <v>58</v>
      </c>
      <c r="I935">
        <v>51</v>
      </c>
      <c r="J935">
        <v>22</v>
      </c>
      <c r="K935">
        <v>338</v>
      </c>
      <c r="L935">
        <v>20</v>
      </c>
      <c r="M935">
        <v>50</v>
      </c>
      <c r="N935">
        <v>70</v>
      </c>
      <c r="O935">
        <v>120</v>
      </c>
      <c r="P935">
        <v>8</v>
      </c>
      <c r="Q935" s="1">
        <v>40664</v>
      </c>
      <c r="R935" t="s">
        <v>32</v>
      </c>
      <c r="S935" t="s">
        <v>39</v>
      </c>
      <c r="T935" t="s">
        <v>31</v>
      </c>
    </row>
    <row r="936" spans="1:20" x14ac:dyDescent="0.25">
      <c r="A936">
        <v>405</v>
      </c>
      <c r="B936" t="s">
        <v>59</v>
      </c>
      <c r="C936" t="s">
        <v>46</v>
      </c>
      <c r="D936" t="s">
        <v>22</v>
      </c>
      <c r="E936">
        <v>33</v>
      </c>
      <c r="F936">
        <v>80</v>
      </c>
      <c r="G936">
        <v>155</v>
      </c>
      <c r="H936">
        <v>65</v>
      </c>
      <c r="I936">
        <v>58</v>
      </c>
      <c r="J936">
        <v>24</v>
      </c>
      <c r="K936">
        <v>403</v>
      </c>
      <c r="L936">
        <v>20</v>
      </c>
      <c r="M936">
        <v>60</v>
      </c>
      <c r="N936">
        <v>70</v>
      </c>
      <c r="O936">
        <v>130</v>
      </c>
      <c r="P936">
        <v>8</v>
      </c>
      <c r="Q936" s="1">
        <v>40878</v>
      </c>
      <c r="R936" t="s">
        <v>32</v>
      </c>
      <c r="S936" t="s">
        <v>39</v>
      </c>
      <c r="T936" t="s">
        <v>31</v>
      </c>
    </row>
    <row r="937" spans="1:20" x14ac:dyDescent="0.25">
      <c r="A937">
        <v>405</v>
      </c>
      <c r="B937" t="s">
        <v>59</v>
      </c>
      <c r="C937" t="s">
        <v>46</v>
      </c>
      <c r="D937" t="s">
        <v>22</v>
      </c>
      <c r="E937">
        <v>15</v>
      </c>
      <c r="F937">
        <v>128</v>
      </c>
      <c r="G937">
        <v>220</v>
      </c>
      <c r="H937">
        <v>92</v>
      </c>
      <c r="I937">
        <v>113</v>
      </c>
      <c r="J937">
        <v>83</v>
      </c>
      <c r="K937">
        <v>541</v>
      </c>
      <c r="L937">
        <v>40</v>
      </c>
      <c r="M937">
        <v>80</v>
      </c>
      <c r="N937">
        <v>130</v>
      </c>
      <c r="O937">
        <v>210</v>
      </c>
      <c r="P937">
        <v>9</v>
      </c>
      <c r="Q937" s="1">
        <v>40210</v>
      </c>
      <c r="R937" t="s">
        <v>32</v>
      </c>
      <c r="S937" t="s">
        <v>33</v>
      </c>
      <c r="T937" t="s">
        <v>31</v>
      </c>
    </row>
    <row r="938" spans="1:20" x14ac:dyDescent="0.25">
      <c r="A938">
        <v>405</v>
      </c>
      <c r="B938" t="s">
        <v>59</v>
      </c>
      <c r="C938" t="s">
        <v>46</v>
      </c>
      <c r="D938" t="s">
        <v>22</v>
      </c>
      <c r="E938">
        <v>17</v>
      </c>
      <c r="F938">
        <v>132</v>
      </c>
      <c r="G938">
        <v>227</v>
      </c>
      <c r="H938">
        <v>95</v>
      </c>
      <c r="I938">
        <v>115</v>
      </c>
      <c r="J938">
        <v>86</v>
      </c>
      <c r="K938">
        <v>532</v>
      </c>
      <c r="L938">
        <v>30</v>
      </c>
      <c r="M938">
        <v>90</v>
      </c>
      <c r="N938">
        <v>130</v>
      </c>
      <c r="O938">
        <v>220</v>
      </c>
      <c r="P938">
        <v>9</v>
      </c>
      <c r="Q938" s="1">
        <v>40238</v>
      </c>
      <c r="R938" t="s">
        <v>32</v>
      </c>
      <c r="S938" t="s">
        <v>33</v>
      </c>
      <c r="T938" t="s">
        <v>31</v>
      </c>
    </row>
    <row r="939" spans="1:20" x14ac:dyDescent="0.25">
      <c r="A939">
        <v>405</v>
      </c>
      <c r="B939" t="s">
        <v>59</v>
      </c>
      <c r="C939" t="s">
        <v>46</v>
      </c>
      <c r="D939" t="s">
        <v>22</v>
      </c>
      <c r="E939">
        <v>16</v>
      </c>
      <c r="F939">
        <v>132</v>
      </c>
      <c r="G939">
        <v>227</v>
      </c>
      <c r="H939">
        <v>95</v>
      </c>
      <c r="I939">
        <v>116</v>
      </c>
      <c r="J939">
        <v>86</v>
      </c>
      <c r="K939">
        <v>554</v>
      </c>
      <c r="L939">
        <v>30</v>
      </c>
      <c r="M939">
        <v>90</v>
      </c>
      <c r="N939">
        <v>130</v>
      </c>
      <c r="O939">
        <v>220</v>
      </c>
      <c r="P939">
        <v>9</v>
      </c>
      <c r="Q939" s="1">
        <v>40269</v>
      </c>
      <c r="R939" t="s">
        <v>32</v>
      </c>
      <c r="S939" t="s">
        <v>33</v>
      </c>
      <c r="T939" t="s">
        <v>31</v>
      </c>
    </row>
    <row r="940" spans="1:20" x14ac:dyDescent="0.25">
      <c r="A940">
        <v>405</v>
      </c>
      <c r="B940" t="s">
        <v>59</v>
      </c>
      <c r="C940" t="s">
        <v>46</v>
      </c>
      <c r="D940" t="s">
        <v>22</v>
      </c>
      <c r="E940">
        <v>32</v>
      </c>
      <c r="F940">
        <v>173</v>
      </c>
      <c r="G940">
        <v>297</v>
      </c>
      <c r="H940">
        <v>124</v>
      </c>
      <c r="I940">
        <v>141</v>
      </c>
      <c r="J940">
        <v>112</v>
      </c>
      <c r="K940">
        <v>717</v>
      </c>
      <c r="L940">
        <v>60</v>
      </c>
      <c r="M940">
        <v>110</v>
      </c>
      <c r="N940">
        <v>180</v>
      </c>
      <c r="O940">
        <v>290</v>
      </c>
      <c r="P940">
        <v>9</v>
      </c>
      <c r="Q940" s="1">
        <v>40360</v>
      </c>
      <c r="R940" t="s">
        <v>32</v>
      </c>
      <c r="S940" t="s">
        <v>33</v>
      </c>
      <c r="T940" t="s">
        <v>31</v>
      </c>
    </row>
    <row r="941" spans="1:20" x14ac:dyDescent="0.25">
      <c r="A941">
        <v>405</v>
      </c>
      <c r="B941" t="s">
        <v>59</v>
      </c>
      <c r="C941" t="s">
        <v>46</v>
      </c>
      <c r="D941" t="s">
        <v>22</v>
      </c>
      <c r="E941">
        <v>17</v>
      </c>
      <c r="F941">
        <v>134</v>
      </c>
      <c r="G941">
        <v>230</v>
      </c>
      <c r="H941">
        <v>96</v>
      </c>
      <c r="I941">
        <v>117</v>
      </c>
      <c r="J941">
        <v>87</v>
      </c>
      <c r="K941">
        <v>683</v>
      </c>
      <c r="L941">
        <v>40</v>
      </c>
      <c r="M941">
        <v>80</v>
      </c>
      <c r="N941">
        <v>120</v>
      </c>
      <c r="O941">
        <v>200</v>
      </c>
      <c r="P941">
        <v>9</v>
      </c>
      <c r="Q941" s="1">
        <v>40452</v>
      </c>
      <c r="R941" t="s">
        <v>32</v>
      </c>
      <c r="S941" t="s">
        <v>33</v>
      </c>
      <c r="T941" t="s">
        <v>31</v>
      </c>
    </row>
    <row r="942" spans="1:20" x14ac:dyDescent="0.25">
      <c r="A942">
        <v>405</v>
      </c>
      <c r="B942" t="s">
        <v>59</v>
      </c>
      <c r="C942" t="s">
        <v>46</v>
      </c>
      <c r="D942" t="s">
        <v>22</v>
      </c>
      <c r="E942">
        <v>16</v>
      </c>
      <c r="F942">
        <v>111</v>
      </c>
      <c r="G942">
        <v>213</v>
      </c>
      <c r="H942">
        <v>79</v>
      </c>
      <c r="I942">
        <v>106</v>
      </c>
      <c r="J942">
        <v>72</v>
      </c>
      <c r="K942">
        <v>551</v>
      </c>
      <c r="L942">
        <v>30</v>
      </c>
      <c r="M942">
        <v>70</v>
      </c>
      <c r="N942">
        <v>110</v>
      </c>
      <c r="O942">
        <v>180</v>
      </c>
      <c r="P942">
        <v>9</v>
      </c>
      <c r="Q942" s="1">
        <v>40544</v>
      </c>
      <c r="R942" t="s">
        <v>32</v>
      </c>
      <c r="S942" t="s">
        <v>33</v>
      </c>
      <c r="T942" t="s">
        <v>31</v>
      </c>
    </row>
    <row r="943" spans="1:20" x14ac:dyDescent="0.25">
      <c r="A943">
        <v>405</v>
      </c>
      <c r="B943" t="s">
        <v>59</v>
      </c>
      <c r="C943" t="s">
        <v>46</v>
      </c>
      <c r="D943" t="s">
        <v>22</v>
      </c>
      <c r="E943">
        <v>22</v>
      </c>
      <c r="F943">
        <v>128</v>
      </c>
      <c r="G943">
        <v>234</v>
      </c>
      <c r="H943">
        <v>92</v>
      </c>
      <c r="I943">
        <v>113</v>
      </c>
      <c r="J943">
        <v>83</v>
      </c>
      <c r="K943">
        <v>541</v>
      </c>
      <c r="L943">
        <v>40</v>
      </c>
      <c r="M943">
        <v>80</v>
      </c>
      <c r="N943">
        <v>130</v>
      </c>
      <c r="O943">
        <v>210</v>
      </c>
      <c r="P943">
        <v>9</v>
      </c>
      <c r="Q943" s="1">
        <v>40575</v>
      </c>
      <c r="R943" t="s">
        <v>32</v>
      </c>
      <c r="S943" t="s">
        <v>33</v>
      </c>
      <c r="T943" t="s">
        <v>31</v>
      </c>
    </row>
    <row r="944" spans="1:20" x14ac:dyDescent="0.25">
      <c r="A944">
        <v>405</v>
      </c>
      <c r="B944" t="s">
        <v>59</v>
      </c>
      <c r="C944" t="s">
        <v>46</v>
      </c>
      <c r="D944" t="s">
        <v>22</v>
      </c>
      <c r="E944">
        <v>44</v>
      </c>
      <c r="F944">
        <v>173</v>
      </c>
      <c r="G944">
        <v>294</v>
      </c>
      <c r="H944">
        <v>124</v>
      </c>
      <c r="I944">
        <v>131</v>
      </c>
      <c r="J944">
        <v>112</v>
      </c>
      <c r="K944">
        <v>717</v>
      </c>
      <c r="L944">
        <v>60</v>
      </c>
      <c r="M944">
        <v>110</v>
      </c>
      <c r="N944">
        <v>180</v>
      </c>
      <c r="O944">
        <v>290</v>
      </c>
      <c r="P944">
        <v>9</v>
      </c>
      <c r="Q944" s="1">
        <v>40725</v>
      </c>
      <c r="R944" t="s">
        <v>32</v>
      </c>
      <c r="S944" t="s">
        <v>33</v>
      </c>
      <c r="T944" t="s">
        <v>31</v>
      </c>
    </row>
    <row r="945" spans="1:20" x14ac:dyDescent="0.25">
      <c r="A945">
        <v>405</v>
      </c>
      <c r="B945" t="s">
        <v>59</v>
      </c>
      <c r="C945" t="s">
        <v>46</v>
      </c>
      <c r="D945" t="s">
        <v>22</v>
      </c>
      <c r="E945">
        <v>47</v>
      </c>
      <c r="F945">
        <v>184</v>
      </c>
      <c r="G945">
        <v>314</v>
      </c>
      <c r="H945">
        <v>133</v>
      </c>
      <c r="I945">
        <v>140</v>
      </c>
      <c r="J945">
        <v>120</v>
      </c>
      <c r="K945">
        <v>705</v>
      </c>
      <c r="L945">
        <v>60</v>
      </c>
      <c r="M945">
        <v>120</v>
      </c>
      <c r="N945">
        <v>190</v>
      </c>
      <c r="O945">
        <v>310</v>
      </c>
      <c r="P945">
        <v>9</v>
      </c>
      <c r="Q945" s="1">
        <v>40756</v>
      </c>
      <c r="R945" t="s">
        <v>32</v>
      </c>
      <c r="S945" t="s">
        <v>33</v>
      </c>
      <c r="T945" t="s">
        <v>31</v>
      </c>
    </row>
    <row r="946" spans="1:20" x14ac:dyDescent="0.25">
      <c r="A946">
        <v>405</v>
      </c>
      <c r="B946" t="s">
        <v>59</v>
      </c>
      <c r="C946" t="s">
        <v>46</v>
      </c>
      <c r="D946" t="s">
        <v>22</v>
      </c>
      <c r="E946">
        <v>24</v>
      </c>
      <c r="F946">
        <v>130</v>
      </c>
      <c r="G946">
        <v>238</v>
      </c>
      <c r="H946">
        <v>93</v>
      </c>
      <c r="I946">
        <v>114</v>
      </c>
      <c r="J946">
        <v>84</v>
      </c>
      <c r="K946">
        <v>692</v>
      </c>
      <c r="L946">
        <v>40</v>
      </c>
      <c r="M946">
        <v>80</v>
      </c>
      <c r="N946">
        <v>130</v>
      </c>
      <c r="O946">
        <v>210</v>
      </c>
      <c r="P946">
        <v>9</v>
      </c>
      <c r="Q946" s="1">
        <v>40787</v>
      </c>
      <c r="R946" t="s">
        <v>32</v>
      </c>
      <c r="S946" t="s">
        <v>33</v>
      </c>
      <c r="T946" t="s">
        <v>31</v>
      </c>
    </row>
    <row r="947" spans="1:20" x14ac:dyDescent="0.25">
      <c r="A947">
        <v>405</v>
      </c>
      <c r="B947" t="s">
        <v>59</v>
      </c>
      <c r="C947" t="s">
        <v>46</v>
      </c>
      <c r="D947" t="s">
        <v>22</v>
      </c>
      <c r="E947">
        <v>22</v>
      </c>
      <c r="F947">
        <v>130</v>
      </c>
      <c r="G947">
        <v>239</v>
      </c>
      <c r="H947">
        <v>94</v>
      </c>
      <c r="I947">
        <v>115</v>
      </c>
      <c r="J947">
        <v>85</v>
      </c>
      <c r="K947">
        <v>694</v>
      </c>
      <c r="L947">
        <v>20</v>
      </c>
      <c r="M947">
        <v>80</v>
      </c>
      <c r="N947">
        <v>120</v>
      </c>
      <c r="O947">
        <v>200</v>
      </c>
      <c r="P947">
        <v>9</v>
      </c>
      <c r="Q947" s="1">
        <v>40848</v>
      </c>
      <c r="R947" t="s">
        <v>32</v>
      </c>
      <c r="S947" t="s">
        <v>33</v>
      </c>
      <c r="T947" t="s">
        <v>31</v>
      </c>
    </row>
    <row r="948" spans="1:20" x14ac:dyDescent="0.25">
      <c r="A948">
        <v>405</v>
      </c>
      <c r="B948" t="s">
        <v>59</v>
      </c>
      <c r="C948" t="s">
        <v>46</v>
      </c>
      <c r="D948" t="s">
        <v>22</v>
      </c>
      <c r="E948">
        <v>66</v>
      </c>
      <c r="F948">
        <v>116</v>
      </c>
      <c r="G948">
        <v>200</v>
      </c>
      <c r="H948">
        <v>84</v>
      </c>
      <c r="I948">
        <v>50</v>
      </c>
      <c r="J948">
        <v>26</v>
      </c>
      <c r="K948">
        <v>500</v>
      </c>
      <c r="L948">
        <v>70</v>
      </c>
      <c r="M948">
        <v>70</v>
      </c>
      <c r="N948">
        <v>100</v>
      </c>
      <c r="O948">
        <v>170</v>
      </c>
      <c r="P948">
        <v>4</v>
      </c>
      <c r="Q948" s="1">
        <v>40179</v>
      </c>
      <c r="R948" t="s">
        <v>28</v>
      </c>
      <c r="S948" t="s">
        <v>41</v>
      </c>
      <c r="T948" t="s">
        <v>25</v>
      </c>
    </row>
    <row r="949" spans="1:20" x14ac:dyDescent="0.25">
      <c r="A949">
        <v>405</v>
      </c>
      <c r="B949" t="s">
        <v>59</v>
      </c>
      <c r="C949" t="s">
        <v>46</v>
      </c>
      <c r="D949" t="s">
        <v>22</v>
      </c>
      <c r="E949">
        <v>70</v>
      </c>
      <c r="F949">
        <v>120</v>
      </c>
      <c r="G949">
        <v>206</v>
      </c>
      <c r="H949">
        <v>86</v>
      </c>
      <c r="I949">
        <v>50</v>
      </c>
      <c r="J949">
        <v>26</v>
      </c>
      <c r="K949">
        <v>300</v>
      </c>
      <c r="L949">
        <v>70</v>
      </c>
      <c r="M949">
        <v>70</v>
      </c>
      <c r="N949">
        <v>100</v>
      </c>
      <c r="O949">
        <v>170</v>
      </c>
      <c r="P949">
        <v>4</v>
      </c>
      <c r="Q949" s="1">
        <v>40210</v>
      </c>
      <c r="R949" t="s">
        <v>28</v>
      </c>
      <c r="S949" t="s">
        <v>41</v>
      </c>
      <c r="T949" t="s">
        <v>25</v>
      </c>
    </row>
    <row r="950" spans="1:20" x14ac:dyDescent="0.25">
      <c r="A950">
        <v>405</v>
      </c>
      <c r="B950" t="s">
        <v>59</v>
      </c>
      <c r="C950" t="s">
        <v>46</v>
      </c>
      <c r="D950" t="s">
        <v>22</v>
      </c>
      <c r="E950">
        <v>74</v>
      </c>
      <c r="F950">
        <v>125</v>
      </c>
      <c r="G950">
        <v>214</v>
      </c>
      <c r="H950">
        <v>89</v>
      </c>
      <c r="I950">
        <v>51</v>
      </c>
      <c r="J950">
        <v>27</v>
      </c>
      <c r="K950">
        <v>94</v>
      </c>
      <c r="L950">
        <v>80</v>
      </c>
      <c r="M950">
        <v>70</v>
      </c>
      <c r="N950">
        <v>110</v>
      </c>
      <c r="O950">
        <v>180</v>
      </c>
      <c r="P950">
        <v>4</v>
      </c>
      <c r="Q950" s="1">
        <v>40238</v>
      </c>
      <c r="R950" t="s">
        <v>28</v>
      </c>
      <c r="S950" t="s">
        <v>41</v>
      </c>
      <c r="T950" t="s">
        <v>25</v>
      </c>
    </row>
    <row r="951" spans="1:20" x14ac:dyDescent="0.25">
      <c r="A951">
        <v>405</v>
      </c>
      <c r="B951" t="s">
        <v>59</v>
      </c>
      <c r="C951" t="s">
        <v>46</v>
      </c>
      <c r="D951" t="s">
        <v>22</v>
      </c>
      <c r="E951">
        <v>76</v>
      </c>
      <c r="F951">
        <v>127</v>
      </c>
      <c r="G951">
        <v>218</v>
      </c>
      <c r="H951">
        <v>91</v>
      </c>
      <c r="I951">
        <v>51</v>
      </c>
      <c r="J951">
        <v>28</v>
      </c>
      <c r="K951">
        <v>-1785</v>
      </c>
      <c r="L951">
        <v>70</v>
      </c>
      <c r="M951">
        <v>50</v>
      </c>
      <c r="N951">
        <v>80</v>
      </c>
      <c r="O951">
        <v>130</v>
      </c>
      <c r="P951">
        <v>4</v>
      </c>
      <c r="Q951" s="1">
        <v>40452</v>
      </c>
      <c r="R951" t="s">
        <v>28</v>
      </c>
      <c r="S951" t="s">
        <v>41</v>
      </c>
      <c r="T951" t="s">
        <v>25</v>
      </c>
    </row>
    <row r="952" spans="1:20" x14ac:dyDescent="0.25">
      <c r="A952">
        <v>405</v>
      </c>
      <c r="B952" t="s">
        <v>59</v>
      </c>
      <c r="C952" t="s">
        <v>46</v>
      </c>
      <c r="D952" t="s">
        <v>22</v>
      </c>
      <c r="E952">
        <v>103</v>
      </c>
      <c r="F952">
        <v>116</v>
      </c>
      <c r="G952">
        <v>224</v>
      </c>
      <c r="H952">
        <v>84</v>
      </c>
      <c r="I952">
        <v>52</v>
      </c>
      <c r="J952">
        <v>26</v>
      </c>
      <c r="K952">
        <v>500</v>
      </c>
      <c r="L952">
        <v>70</v>
      </c>
      <c r="M952">
        <v>70</v>
      </c>
      <c r="N952">
        <v>100</v>
      </c>
      <c r="O952">
        <v>170</v>
      </c>
      <c r="P952">
        <v>4</v>
      </c>
      <c r="Q952" s="1">
        <v>40544</v>
      </c>
      <c r="R952" t="s">
        <v>28</v>
      </c>
      <c r="S952" t="s">
        <v>41</v>
      </c>
      <c r="T952" t="s">
        <v>25</v>
      </c>
    </row>
    <row r="953" spans="1:20" x14ac:dyDescent="0.25">
      <c r="A953">
        <v>405</v>
      </c>
      <c r="B953" t="s">
        <v>59</v>
      </c>
      <c r="C953" t="s">
        <v>46</v>
      </c>
      <c r="D953" t="s">
        <v>22</v>
      </c>
      <c r="E953">
        <v>110</v>
      </c>
      <c r="F953">
        <v>125</v>
      </c>
      <c r="G953">
        <v>228</v>
      </c>
      <c r="H953">
        <v>89</v>
      </c>
      <c r="I953">
        <v>51</v>
      </c>
      <c r="J953">
        <v>27</v>
      </c>
      <c r="K953">
        <v>94</v>
      </c>
      <c r="L953">
        <v>80</v>
      </c>
      <c r="M953">
        <v>70</v>
      </c>
      <c r="N953">
        <v>110</v>
      </c>
      <c r="O953">
        <v>180</v>
      </c>
      <c r="P953">
        <v>4</v>
      </c>
      <c r="Q953" s="1">
        <v>40603</v>
      </c>
      <c r="R953" t="s">
        <v>28</v>
      </c>
      <c r="S953" t="s">
        <v>41</v>
      </c>
      <c r="T953" t="s">
        <v>25</v>
      </c>
    </row>
    <row r="954" spans="1:20" x14ac:dyDescent="0.25">
      <c r="A954">
        <v>405</v>
      </c>
      <c r="B954" t="s">
        <v>59</v>
      </c>
      <c r="C954" t="s">
        <v>46</v>
      </c>
      <c r="D954" t="s">
        <v>22</v>
      </c>
      <c r="E954">
        <v>145</v>
      </c>
      <c r="F954">
        <v>164</v>
      </c>
      <c r="G954">
        <v>279</v>
      </c>
      <c r="H954">
        <v>118</v>
      </c>
      <c r="I954">
        <v>55</v>
      </c>
      <c r="J954">
        <v>36</v>
      </c>
      <c r="K954">
        <v>-660</v>
      </c>
      <c r="L954">
        <v>100</v>
      </c>
      <c r="M954">
        <v>100</v>
      </c>
      <c r="N954">
        <v>140</v>
      </c>
      <c r="O954">
        <v>240</v>
      </c>
      <c r="P954">
        <v>4</v>
      </c>
      <c r="Q954" s="1">
        <v>40695</v>
      </c>
      <c r="R954" t="s">
        <v>28</v>
      </c>
      <c r="S954" t="s">
        <v>41</v>
      </c>
      <c r="T954" t="s">
        <v>25</v>
      </c>
    </row>
    <row r="955" spans="1:20" x14ac:dyDescent="0.25">
      <c r="A955">
        <v>405</v>
      </c>
      <c r="B955" t="s">
        <v>59</v>
      </c>
      <c r="C955" t="s">
        <v>46</v>
      </c>
      <c r="D955" t="s">
        <v>22</v>
      </c>
      <c r="E955">
        <v>177</v>
      </c>
      <c r="F955">
        <v>195</v>
      </c>
      <c r="G955">
        <v>333</v>
      </c>
      <c r="H955">
        <v>141</v>
      </c>
      <c r="I955">
        <v>62</v>
      </c>
      <c r="J955">
        <v>43</v>
      </c>
      <c r="K955">
        <v>-942</v>
      </c>
      <c r="L955">
        <v>110</v>
      </c>
      <c r="M955">
        <v>120</v>
      </c>
      <c r="N955">
        <v>160</v>
      </c>
      <c r="O955">
        <v>280</v>
      </c>
      <c r="P955">
        <v>4</v>
      </c>
      <c r="Q955" s="1">
        <v>40725</v>
      </c>
      <c r="R955" t="s">
        <v>28</v>
      </c>
      <c r="S955" t="s">
        <v>41</v>
      </c>
      <c r="T955" t="s">
        <v>25</v>
      </c>
    </row>
    <row r="956" spans="1:20" x14ac:dyDescent="0.25">
      <c r="A956">
        <v>405</v>
      </c>
      <c r="B956" t="s">
        <v>59</v>
      </c>
      <c r="C956" t="s">
        <v>46</v>
      </c>
      <c r="D956" t="s">
        <v>22</v>
      </c>
      <c r="E956">
        <v>113</v>
      </c>
      <c r="F956">
        <v>127</v>
      </c>
      <c r="G956">
        <v>232</v>
      </c>
      <c r="H956">
        <v>91</v>
      </c>
      <c r="I956">
        <v>51</v>
      </c>
      <c r="J956">
        <v>28</v>
      </c>
      <c r="K956">
        <v>-1785</v>
      </c>
      <c r="L956">
        <v>70</v>
      </c>
      <c r="M956">
        <v>50</v>
      </c>
      <c r="N956">
        <v>80</v>
      </c>
      <c r="O956">
        <v>130</v>
      </c>
      <c r="P956">
        <v>4</v>
      </c>
      <c r="Q956" s="1">
        <v>40817</v>
      </c>
      <c r="R956" t="s">
        <v>28</v>
      </c>
      <c r="S956" t="s">
        <v>41</v>
      </c>
      <c r="T956" t="s">
        <v>25</v>
      </c>
    </row>
    <row r="957" spans="1:20" x14ac:dyDescent="0.25">
      <c r="A957">
        <v>405</v>
      </c>
      <c r="B957" t="s">
        <v>59</v>
      </c>
      <c r="C957" t="s">
        <v>46</v>
      </c>
      <c r="D957" t="s">
        <v>22</v>
      </c>
      <c r="E957">
        <v>132</v>
      </c>
      <c r="F957">
        <v>143</v>
      </c>
      <c r="G957">
        <v>261</v>
      </c>
      <c r="H957">
        <v>102</v>
      </c>
      <c r="I957">
        <v>54</v>
      </c>
      <c r="J957">
        <v>31</v>
      </c>
      <c r="K957">
        <v>-2003</v>
      </c>
      <c r="L957">
        <v>60</v>
      </c>
      <c r="M957">
        <v>80</v>
      </c>
      <c r="N957">
        <v>100</v>
      </c>
      <c r="O957">
        <v>180</v>
      </c>
      <c r="P957">
        <v>4</v>
      </c>
      <c r="Q957" s="1">
        <v>40848</v>
      </c>
      <c r="R957" t="s">
        <v>28</v>
      </c>
      <c r="S957" t="s">
        <v>41</v>
      </c>
      <c r="T957" t="s">
        <v>25</v>
      </c>
    </row>
    <row r="958" spans="1:20" x14ac:dyDescent="0.25">
      <c r="A958">
        <v>407</v>
      </c>
      <c r="B958" t="s">
        <v>53</v>
      </c>
      <c r="C958" t="s">
        <v>21</v>
      </c>
      <c r="D958" t="s">
        <v>43</v>
      </c>
      <c r="E958">
        <v>64</v>
      </c>
      <c r="F958">
        <v>123</v>
      </c>
      <c r="G958">
        <v>205</v>
      </c>
      <c r="H958">
        <v>82</v>
      </c>
      <c r="I958">
        <v>59</v>
      </c>
      <c r="J958">
        <v>27</v>
      </c>
      <c r="K958">
        <v>788</v>
      </c>
      <c r="L958">
        <v>90</v>
      </c>
      <c r="M958">
        <v>60</v>
      </c>
      <c r="N958">
        <v>110</v>
      </c>
      <c r="O958">
        <v>170</v>
      </c>
      <c r="P958">
        <v>2</v>
      </c>
      <c r="Q958" s="1">
        <v>40452</v>
      </c>
      <c r="R958" t="s">
        <v>23</v>
      </c>
      <c r="S958" t="s">
        <v>24</v>
      </c>
      <c r="T958" t="s">
        <v>25</v>
      </c>
    </row>
    <row r="959" spans="1:20" x14ac:dyDescent="0.25">
      <c r="A959">
        <v>407</v>
      </c>
      <c r="B959" t="s">
        <v>53</v>
      </c>
      <c r="C959" t="s">
        <v>21</v>
      </c>
      <c r="D959" t="s">
        <v>43</v>
      </c>
      <c r="E959">
        <v>108</v>
      </c>
      <c r="F959">
        <v>133</v>
      </c>
      <c r="G959">
        <v>236</v>
      </c>
      <c r="H959">
        <v>88</v>
      </c>
      <c r="I959">
        <v>60</v>
      </c>
      <c r="J959">
        <v>29</v>
      </c>
      <c r="K959">
        <v>817</v>
      </c>
      <c r="L959">
        <v>80</v>
      </c>
      <c r="M959">
        <v>70</v>
      </c>
      <c r="N959">
        <v>120</v>
      </c>
      <c r="O959">
        <v>190</v>
      </c>
      <c r="P959">
        <v>2</v>
      </c>
      <c r="Q959" s="1">
        <v>40878</v>
      </c>
      <c r="R959" t="s">
        <v>23</v>
      </c>
      <c r="S959" t="s">
        <v>24</v>
      </c>
      <c r="T959" t="s">
        <v>25</v>
      </c>
    </row>
    <row r="960" spans="1:20" x14ac:dyDescent="0.25">
      <c r="A960">
        <v>407</v>
      </c>
      <c r="B960" t="s">
        <v>53</v>
      </c>
      <c r="C960" t="s">
        <v>21</v>
      </c>
      <c r="D960" t="s">
        <v>43</v>
      </c>
      <c r="E960">
        <v>58</v>
      </c>
      <c r="F960">
        <v>85</v>
      </c>
      <c r="G960">
        <v>144</v>
      </c>
      <c r="H960">
        <v>59</v>
      </c>
      <c r="I960">
        <v>27</v>
      </c>
      <c r="J960">
        <v>16</v>
      </c>
      <c r="K960">
        <v>842</v>
      </c>
      <c r="L960">
        <v>70</v>
      </c>
      <c r="M960">
        <v>60</v>
      </c>
      <c r="N960">
        <v>90</v>
      </c>
      <c r="O960">
        <v>150</v>
      </c>
      <c r="P960">
        <v>13</v>
      </c>
      <c r="Q960" s="1">
        <v>40330</v>
      </c>
      <c r="R960" t="s">
        <v>26</v>
      </c>
      <c r="S960" t="s">
        <v>27</v>
      </c>
      <c r="T960" t="s">
        <v>25</v>
      </c>
    </row>
    <row r="961" spans="1:20" x14ac:dyDescent="0.25">
      <c r="A961">
        <v>407</v>
      </c>
      <c r="B961" t="s">
        <v>53</v>
      </c>
      <c r="C961" t="s">
        <v>21</v>
      </c>
      <c r="D961" t="s">
        <v>43</v>
      </c>
      <c r="E961">
        <v>51</v>
      </c>
      <c r="F961">
        <v>103</v>
      </c>
      <c r="G961">
        <v>180</v>
      </c>
      <c r="H961">
        <v>77</v>
      </c>
      <c r="I961">
        <v>52</v>
      </c>
      <c r="J961">
        <v>25</v>
      </c>
      <c r="K961">
        <v>423</v>
      </c>
      <c r="L961">
        <v>60</v>
      </c>
      <c r="M961">
        <v>70</v>
      </c>
      <c r="N961">
        <v>100</v>
      </c>
      <c r="O961">
        <v>170</v>
      </c>
      <c r="P961">
        <v>6</v>
      </c>
      <c r="Q961" s="1">
        <v>40210</v>
      </c>
      <c r="R961" t="s">
        <v>28</v>
      </c>
      <c r="S961" t="s">
        <v>30</v>
      </c>
      <c r="T961" t="s">
        <v>31</v>
      </c>
    </row>
    <row r="962" spans="1:20" x14ac:dyDescent="0.25">
      <c r="A962">
        <v>407</v>
      </c>
      <c r="B962" t="s">
        <v>53</v>
      </c>
      <c r="C962" t="s">
        <v>21</v>
      </c>
      <c r="D962" t="s">
        <v>43</v>
      </c>
      <c r="E962">
        <v>58</v>
      </c>
      <c r="F962">
        <v>112</v>
      </c>
      <c r="G962">
        <v>195</v>
      </c>
      <c r="H962">
        <v>83</v>
      </c>
      <c r="I962">
        <v>54</v>
      </c>
      <c r="J962">
        <v>27</v>
      </c>
      <c r="K962">
        <v>575</v>
      </c>
      <c r="L962">
        <v>70</v>
      </c>
      <c r="M962">
        <v>80</v>
      </c>
      <c r="N962">
        <v>110</v>
      </c>
      <c r="O962">
        <v>190</v>
      </c>
      <c r="P962">
        <v>6</v>
      </c>
      <c r="Q962" s="1">
        <v>40513</v>
      </c>
      <c r="R962" t="s">
        <v>28</v>
      </c>
      <c r="S962" t="s">
        <v>30</v>
      </c>
      <c r="T962" t="s">
        <v>31</v>
      </c>
    </row>
    <row r="963" spans="1:20" x14ac:dyDescent="0.25">
      <c r="A963">
        <v>407</v>
      </c>
      <c r="B963" t="s">
        <v>53</v>
      </c>
      <c r="C963" t="s">
        <v>21</v>
      </c>
      <c r="D963" t="s">
        <v>43</v>
      </c>
      <c r="E963">
        <v>13</v>
      </c>
      <c r="F963">
        <v>67</v>
      </c>
      <c r="G963">
        <v>121</v>
      </c>
      <c r="H963">
        <v>54</v>
      </c>
      <c r="I963">
        <v>54</v>
      </c>
      <c r="J963">
        <v>20</v>
      </c>
      <c r="K963">
        <v>391</v>
      </c>
      <c r="L963">
        <v>10</v>
      </c>
      <c r="M963">
        <v>40</v>
      </c>
      <c r="N963">
        <v>40</v>
      </c>
      <c r="O963">
        <v>80</v>
      </c>
      <c r="P963">
        <v>9</v>
      </c>
      <c r="Q963" s="1">
        <v>40483</v>
      </c>
      <c r="R963" t="s">
        <v>32</v>
      </c>
      <c r="S963" t="s">
        <v>33</v>
      </c>
      <c r="T963" t="s">
        <v>31</v>
      </c>
    </row>
    <row r="964" spans="1:20" x14ac:dyDescent="0.25">
      <c r="A964">
        <v>407</v>
      </c>
      <c r="B964" t="s">
        <v>53</v>
      </c>
      <c r="C964" t="s">
        <v>21</v>
      </c>
      <c r="D964" t="s">
        <v>43</v>
      </c>
      <c r="E964">
        <v>53</v>
      </c>
      <c r="F964">
        <v>99</v>
      </c>
      <c r="G964">
        <v>182</v>
      </c>
      <c r="H964">
        <v>83</v>
      </c>
      <c r="I964">
        <v>46</v>
      </c>
      <c r="J964">
        <v>25</v>
      </c>
      <c r="K964">
        <v>1063</v>
      </c>
      <c r="L964">
        <v>50</v>
      </c>
      <c r="M964">
        <v>60</v>
      </c>
      <c r="N964">
        <v>80</v>
      </c>
      <c r="O964">
        <v>140</v>
      </c>
      <c r="P964">
        <v>10</v>
      </c>
      <c r="Q964" s="1">
        <v>40422</v>
      </c>
      <c r="R964" t="s">
        <v>32</v>
      </c>
      <c r="S964" t="s">
        <v>34</v>
      </c>
      <c r="T964" t="s">
        <v>31</v>
      </c>
    </row>
    <row r="965" spans="1:20" x14ac:dyDescent="0.25">
      <c r="A965">
        <v>407</v>
      </c>
      <c r="B965" t="s">
        <v>53</v>
      </c>
      <c r="C965" t="s">
        <v>21</v>
      </c>
      <c r="D965" t="s">
        <v>43</v>
      </c>
      <c r="E965">
        <v>74</v>
      </c>
      <c r="F965">
        <v>96</v>
      </c>
      <c r="G965">
        <v>188</v>
      </c>
      <c r="H965">
        <v>80</v>
      </c>
      <c r="I965">
        <v>46</v>
      </c>
      <c r="J965">
        <v>24</v>
      </c>
      <c r="K965">
        <v>1079</v>
      </c>
      <c r="L965">
        <v>30</v>
      </c>
      <c r="M965">
        <v>60</v>
      </c>
      <c r="N965">
        <v>60</v>
      </c>
      <c r="O965">
        <v>120</v>
      </c>
      <c r="P965">
        <v>10</v>
      </c>
      <c r="Q965" s="1">
        <v>40878</v>
      </c>
      <c r="R965" t="s">
        <v>32</v>
      </c>
      <c r="S965" t="s">
        <v>34</v>
      </c>
      <c r="T965" t="s">
        <v>31</v>
      </c>
    </row>
    <row r="966" spans="1:20" x14ac:dyDescent="0.25">
      <c r="A966">
        <v>408</v>
      </c>
      <c r="B966" t="s">
        <v>42</v>
      </c>
      <c r="C966" t="s">
        <v>37</v>
      </c>
      <c r="D966" t="s">
        <v>43</v>
      </c>
      <c r="E966">
        <v>-180</v>
      </c>
      <c r="F966">
        <v>-27</v>
      </c>
      <c r="G966">
        <v>135</v>
      </c>
      <c r="H966">
        <v>154</v>
      </c>
      <c r="I966">
        <v>94</v>
      </c>
      <c r="J966">
        <v>50</v>
      </c>
      <c r="K966">
        <v>1288</v>
      </c>
      <c r="L966">
        <v>-120</v>
      </c>
      <c r="M966">
        <v>190</v>
      </c>
      <c r="N966">
        <v>-40</v>
      </c>
      <c r="O966">
        <v>150</v>
      </c>
      <c r="P966">
        <v>3</v>
      </c>
      <c r="Q966" s="1">
        <v>40603</v>
      </c>
      <c r="R966" t="s">
        <v>23</v>
      </c>
      <c r="S966" t="s">
        <v>38</v>
      </c>
      <c r="T966" t="s">
        <v>31</v>
      </c>
    </row>
    <row r="967" spans="1:20" x14ac:dyDescent="0.25">
      <c r="A967">
        <v>408</v>
      </c>
      <c r="B967" t="s">
        <v>42</v>
      </c>
      <c r="C967" t="s">
        <v>37</v>
      </c>
      <c r="D967" t="s">
        <v>43</v>
      </c>
      <c r="E967">
        <v>62</v>
      </c>
      <c r="F967">
        <v>225</v>
      </c>
      <c r="G967">
        <v>384</v>
      </c>
      <c r="H967">
        <v>162</v>
      </c>
      <c r="I967">
        <v>167</v>
      </c>
      <c r="J967">
        <v>147</v>
      </c>
      <c r="K967">
        <v>943</v>
      </c>
      <c r="L967">
        <v>60</v>
      </c>
      <c r="M967">
        <v>150</v>
      </c>
      <c r="N967">
        <v>220</v>
      </c>
      <c r="O967">
        <v>370</v>
      </c>
      <c r="P967">
        <v>5</v>
      </c>
      <c r="Q967" s="1">
        <v>40725</v>
      </c>
      <c r="R967" t="s">
        <v>28</v>
      </c>
      <c r="S967" t="s">
        <v>29</v>
      </c>
      <c r="T967" t="s">
        <v>25</v>
      </c>
    </row>
    <row r="968" spans="1:20" x14ac:dyDescent="0.25">
      <c r="A968">
        <v>408</v>
      </c>
      <c r="B968" t="s">
        <v>42</v>
      </c>
      <c r="C968" t="s">
        <v>37</v>
      </c>
      <c r="D968" t="s">
        <v>43</v>
      </c>
      <c r="E968">
        <v>106</v>
      </c>
      <c r="F968">
        <v>145</v>
      </c>
      <c r="G968">
        <v>245</v>
      </c>
      <c r="H968">
        <v>100</v>
      </c>
      <c r="I968">
        <v>39</v>
      </c>
      <c r="J968">
        <v>28</v>
      </c>
      <c r="K968">
        <v>822</v>
      </c>
      <c r="L968">
        <v>110</v>
      </c>
      <c r="M968">
        <v>80</v>
      </c>
      <c r="N968">
        <v>130</v>
      </c>
      <c r="O968">
        <v>210</v>
      </c>
      <c r="P968">
        <v>8</v>
      </c>
      <c r="Q968" s="1">
        <v>40269</v>
      </c>
      <c r="R968" t="s">
        <v>32</v>
      </c>
      <c r="S968" t="s">
        <v>39</v>
      </c>
      <c r="T968" t="s">
        <v>31</v>
      </c>
    </row>
    <row r="969" spans="1:20" x14ac:dyDescent="0.25">
      <c r="A969">
        <v>408</v>
      </c>
      <c r="B969" t="s">
        <v>42</v>
      </c>
      <c r="C969" t="s">
        <v>37</v>
      </c>
      <c r="D969" t="s">
        <v>43</v>
      </c>
      <c r="E969">
        <v>150</v>
      </c>
      <c r="F969">
        <v>139</v>
      </c>
      <c r="G969">
        <v>249</v>
      </c>
      <c r="H969">
        <v>95</v>
      </c>
      <c r="I969">
        <v>38</v>
      </c>
      <c r="J969">
        <v>26</v>
      </c>
      <c r="K969">
        <v>799</v>
      </c>
      <c r="L969">
        <v>100</v>
      </c>
      <c r="M969">
        <v>80</v>
      </c>
      <c r="N969">
        <v>120</v>
      </c>
      <c r="O969">
        <v>200</v>
      </c>
      <c r="P969">
        <v>8</v>
      </c>
      <c r="Q969" s="1">
        <v>40603</v>
      </c>
      <c r="R969" t="s">
        <v>32</v>
      </c>
      <c r="S969" t="s">
        <v>39</v>
      </c>
      <c r="T969" t="s">
        <v>31</v>
      </c>
    </row>
    <row r="970" spans="1:20" x14ac:dyDescent="0.25">
      <c r="A970">
        <v>408</v>
      </c>
      <c r="B970" t="s">
        <v>42</v>
      </c>
      <c r="C970" t="s">
        <v>37</v>
      </c>
      <c r="D970" t="s">
        <v>43</v>
      </c>
      <c r="E970">
        <v>67</v>
      </c>
      <c r="F970">
        <v>107</v>
      </c>
      <c r="G970">
        <v>190</v>
      </c>
      <c r="H970">
        <v>83</v>
      </c>
      <c r="I970">
        <v>40</v>
      </c>
      <c r="J970">
        <v>27</v>
      </c>
      <c r="K970">
        <v>574</v>
      </c>
      <c r="L970">
        <v>60</v>
      </c>
      <c r="M970">
        <v>70</v>
      </c>
      <c r="N970">
        <v>90</v>
      </c>
      <c r="O970">
        <v>160</v>
      </c>
      <c r="P970">
        <v>10</v>
      </c>
      <c r="Q970" s="1">
        <v>40330</v>
      </c>
      <c r="R970" t="s">
        <v>32</v>
      </c>
      <c r="S970" t="s">
        <v>34</v>
      </c>
      <c r="T970" t="s">
        <v>31</v>
      </c>
    </row>
    <row r="971" spans="1:20" x14ac:dyDescent="0.25">
      <c r="A971">
        <v>408</v>
      </c>
      <c r="B971" t="s">
        <v>42</v>
      </c>
      <c r="C971" t="s">
        <v>37</v>
      </c>
      <c r="D971" t="s">
        <v>43</v>
      </c>
      <c r="E971">
        <v>101</v>
      </c>
      <c r="F971">
        <v>107</v>
      </c>
      <c r="G971">
        <v>202</v>
      </c>
      <c r="H971">
        <v>83</v>
      </c>
      <c r="I971">
        <v>39</v>
      </c>
      <c r="J971">
        <v>27</v>
      </c>
      <c r="K971">
        <v>613</v>
      </c>
      <c r="L971">
        <v>60</v>
      </c>
      <c r="M971">
        <v>70</v>
      </c>
      <c r="N971">
        <v>90</v>
      </c>
      <c r="O971">
        <v>160</v>
      </c>
      <c r="P971">
        <v>10</v>
      </c>
      <c r="Q971" s="1">
        <v>40575</v>
      </c>
      <c r="R971" t="s">
        <v>32</v>
      </c>
      <c r="S971" t="s">
        <v>34</v>
      </c>
      <c r="T971" t="s">
        <v>31</v>
      </c>
    </row>
    <row r="972" spans="1:20" x14ac:dyDescent="0.25">
      <c r="A972">
        <v>408</v>
      </c>
      <c r="B972" t="s">
        <v>42</v>
      </c>
      <c r="C972" t="s">
        <v>37</v>
      </c>
      <c r="D972" t="s">
        <v>43</v>
      </c>
      <c r="E972">
        <v>79</v>
      </c>
      <c r="F972">
        <v>79</v>
      </c>
      <c r="G972">
        <v>142</v>
      </c>
      <c r="H972">
        <v>54</v>
      </c>
      <c r="I972">
        <v>26</v>
      </c>
      <c r="J972">
        <v>15</v>
      </c>
      <c r="K972">
        <v>601</v>
      </c>
      <c r="L972">
        <v>50</v>
      </c>
      <c r="M972">
        <v>30</v>
      </c>
      <c r="N972">
        <v>60</v>
      </c>
      <c r="O972">
        <v>90</v>
      </c>
      <c r="P972">
        <v>12</v>
      </c>
      <c r="Q972" s="1">
        <v>40878</v>
      </c>
      <c r="R972" t="s">
        <v>26</v>
      </c>
      <c r="S972" t="s">
        <v>40</v>
      </c>
      <c r="T972" t="s">
        <v>25</v>
      </c>
    </row>
    <row r="973" spans="1:20" x14ac:dyDescent="0.25">
      <c r="A973">
        <v>409</v>
      </c>
      <c r="B973" t="s">
        <v>45</v>
      </c>
      <c r="C973" t="s">
        <v>46</v>
      </c>
      <c r="D973" t="s">
        <v>43</v>
      </c>
      <c r="E973">
        <v>159</v>
      </c>
      <c r="F973">
        <v>245</v>
      </c>
      <c r="G973">
        <v>452</v>
      </c>
      <c r="H973">
        <v>207</v>
      </c>
      <c r="I973">
        <v>86</v>
      </c>
      <c r="J973">
        <v>64</v>
      </c>
      <c r="K973">
        <v>965</v>
      </c>
      <c r="L973">
        <v>220</v>
      </c>
      <c r="M973">
        <v>260</v>
      </c>
      <c r="N973">
        <v>300</v>
      </c>
      <c r="O973">
        <v>560</v>
      </c>
      <c r="P973">
        <v>2</v>
      </c>
      <c r="Q973" s="1">
        <v>40179</v>
      </c>
      <c r="R973" t="s">
        <v>23</v>
      </c>
      <c r="S973" t="s">
        <v>24</v>
      </c>
      <c r="T973" t="s">
        <v>25</v>
      </c>
    </row>
    <row r="974" spans="1:20" x14ac:dyDescent="0.25">
      <c r="A974">
        <v>409</v>
      </c>
      <c r="B974" t="s">
        <v>45</v>
      </c>
      <c r="C974" t="s">
        <v>46</v>
      </c>
      <c r="D974" t="s">
        <v>43</v>
      </c>
      <c r="E974">
        <v>279</v>
      </c>
      <c r="F974">
        <v>284</v>
      </c>
      <c r="G974">
        <v>559</v>
      </c>
      <c r="H974">
        <v>241</v>
      </c>
      <c r="I974">
        <v>96</v>
      </c>
      <c r="J974">
        <v>74</v>
      </c>
      <c r="K974">
        <v>1321</v>
      </c>
      <c r="L974">
        <v>240</v>
      </c>
      <c r="M974">
        <v>280</v>
      </c>
      <c r="N974">
        <v>340</v>
      </c>
      <c r="O974">
        <v>620</v>
      </c>
      <c r="P974">
        <v>2</v>
      </c>
      <c r="Q974" s="1">
        <v>40878</v>
      </c>
      <c r="R974" t="s">
        <v>23</v>
      </c>
      <c r="S974" t="s">
        <v>24</v>
      </c>
      <c r="T974" t="s">
        <v>25</v>
      </c>
    </row>
    <row r="975" spans="1:20" x14ac:dyDescent="0.25">
      <c r="A975">
        <v>409</v>
      </c>
      <c r="B975" t="s">
        <v>45</v>
      </c>
      <c r="C975" t="s">
        <v>46</v>
      </c>
      <c r="D975" t="s">
        <v>43</v>
      </c>
      <c r="E975">
        <v>127</v>
      </c>
      <c r="F975">
        <v>172</v>
      </c>
      <c r="G975">
        <v>290</v>
      </c>
      <c r="H975">
        <v>118</v>
      </c>
      <c r="I975">
        <v>45</v>
      </c>
      <c r="J975">
        <v>33</v>
      </c>
      <c r="K975">
        <v>930</v>
      </c>
      <c r="L975">
        <v>100</v>
      </c>
      <c r="M975">
        <v>90</v>
      </c>
      <c r="N975">
        <v>130</v>
      </c>
      <c r="O975">
        <v>220</v>
      </c>
      <c r="P975">
        <v>5</v>
      </c>
      <c r="Q975" s="1">
        <v>40483</v>
      </c>
      <c r="R975" t="s">
        <v>28</v>
      </c>
      <c r="S975" t="s">
        <v>29</v>
      </c>
      <c r="T975" t="s">
        <v>25</v>
      </c>
    </row>
    <row r="976" spans="1:20" x14ac:dyDescent="0.25">
      <c r="A976">
        <v>409</v>
      </c>
      <c r="B976" t="s">
        <v>45</v>
      </c>
      <c r="C976" t="s">
        <v>46</v>
      </c>
      <c r="D976" t="s">
        <v>43</v>
      </c>
      <c r="E976">
        <v>157</v>
      </c>
      <c r="F976">
        <v>144</v>
      </c>
      <c r="G976">
        <v>259</v>
      </c>
      <c r="H976">
        <v>99</v>
      </c>
      <c r="I976">
        <v>38</v>
      </c>
      <c r="J976">
        <v>27</v>
      </c>
      <c r="K976">
        <v>766</v>
      </c>
      <c r="L976">
        <v>100</v>
      </c>
      <c r="M976">
        <v>80</v>
      </c>
      <c r="N976">
        <v>120</v>
      </c>
      <c r="O976">
        <v>200</v>
      </c>
      <c r="P976">
        <v>5</v>
      </c>
      <c r="Q976" s="1">
        <v>40575</v>
      </c>
      <c r="R976" t="s">
        <v>28</v>
      </c>
      <c r="S976" t="s">
        <v>29</v>
      </c>
      <c r="T976" t="s">
        <v>25</v>
      </c>
    </row>
    <row r="977" spans="1:20" x14ac:dyDescent="0.25">
      <c r="A977">
        <v>409</v>
      </c>
      <c r="B977" t="s">
        <v>45</v>
      </c>
      <c r="C977" t="s">
        <v>46</v>
      </c>
      <c r="D977" t="s">
        <v>43</v>
      </c>
      <c r="E977">
        <v>135</v>
      </c>
      <c r="F977">
        <v>126</v>
      </c>
      <c r="G977">
        <v>227</v>
      </c>
      <c r="H977">
        <v>87</v>
      </c>
      <c r="I977">
        <v>35</v>
      </c>
      <c r="J977">
        <v>24</v>
      </c>
      <c r="K977">
        <v>756</v>
      </c>
      <c r="L977">
        <v>90</v>
      </c>
      <c r="M977">
        <v>70</v>
      </c>
      <c r="N977">
        <v>110</v>
      </c>
      <c r="O977">
        <v>180</v>
      </c>
      <c r="P977">
        <v>5</v>
      </c>
      <c r="Q977" s="1">
        <v>40603</v>
      </c>
      <c r="R977" t="s">
        <v>28</v>
      </c>
      <c r="S977" t="s">
        <v>29</v>
      </c>
      <c r="T977" t="s">
        <v>25</v>
      </c>
    </row>
    <row r="978" spans="1:20" x14ac:dyDescent="0.25">
      <c r="A978">
        <v>409</v>
      </c>
      <c r="B978" t="s">
        <v>45</v>
      </c>
      <c r="C978" t="s">
        <v>46</v>
      </c>
      <c r="D978" t="s">
        <v>43</v>
      </c>
      <c r="E978">
        <v>84</v>
      </c>
      <c r="F978">
        <v>80</v>
      </c>
      <c r="G978">
        <v>150</v>
      </c>
      <c r="H978">
        <v>54</v>
      </c>
      <c r="I978">
        <v>27</v>
      </c>
      <c r="J978">
        <v>15</v>
      </c>
      <c r="K978">
        <v>456</v>
      </c>
      <c r="L978">
        <v>60</v>
      </c>
      <c r="M978">
        <v>40</v>
      </c>
      <c r="N978">
        <v>70</v>
      </c>
      <c r="O978">
        <v>110</v>
      </c>
      <c r="P978">
        <v>6</v>
      </c>
      <c r="Q978" s="1">
        <v>40544</v>
      </c>
      <c r="R978" t="s">
        <v>28</v>
      </c>
      <c r="S978" t="s">
        <v>30</v>
      </c>
      <c r="T978" t="s">
        <v>31</v>
      </c>
    </row>
    <row r="979" spans="1:20" x14ac:dyDescent="0.25">
      <c r="A979">
        <v>409</v>
      </c>
      <c r="B979" t="s">
        <v>45</v>
      </c>
      <c r="C979" t="s">
        <v>46</v>
      </c>
      <c r="D979" t="s">
        <v>43</v>
      </c>
      <c r="E979">
        <v>137</v>
      </c>
      <c r="F979">
        <v>136</v>
      </c>
      <c r="G979">
        <v>228</v>
      </c>
      <c r="H979">
        <v>94</v>
      </c>
      <c r="I979">
        <v>34</v>
      </c>
      <c r="J979">
        <v>26</v>
      </c>
      <c r="K979">
        <v>562</v>
      </c>
      <c r="L979">
        <v>90</v>
      </c>
      <c r="M979">
        <v>80</v>
      </c>
      <c r="N979">
        <v>110</v>
      </c>
      <c r="O979">
        <v>190</v>
      </c>
      <c r="P979">
        <v>6</v>
      </c>
      <c r="Q979" s="1">
        <v>40695</v>
      </c>
      <c r="R979" t="s">
        <v>28</v>
      </c>
      <c r="S979" t="s">
        <v>30</v>
      </c>
      <c r="T979" t="s">
        <v>31</v>
      </c>
    </row>
    <row r="980" spans="1:20" x14ac:dyDescent="0.25">
      <c r="A980">
        <v>409</v>
      </c>
      <c r="B980" t="s">
        <v>45</v>
      </c>
      <c r="C980" t="s">
        <v>46</v>
      </c>
      <c r="D980" t="s">
        <v>43</v>
      </c>
      <c r="E980">
        <v>20</v>
      </c>
      <c r="F980">
        <v>55</v>
      </c>
      <c r="G980">
        <v>93</v>
      </c>
      <c r="H980">
        <v>38</v>
      </c>
      <c r="I980">
        <v>35</v>
      </c>
      <c r="J980">
        <v>12</v>
      </c>
      <c r="K980">
        <v>414</v>
      </c>
      <c r="L980">
        <v>30</v>
      </c>
      <c r="M980">
        <v>30</v>
      </c>
      <c r="N980">
        <v>60</v>
      </c>
      <c r="O980">
        <v>90</v>
      </c>
      <c r="P980">
        <v>9</v>
      </c>
      <c r="Q980" s="1">
        <v>40330</v>
      </c>
      <c r="R980" t="s">
        <v>32</v>
      </c>
      <c r="S980" t="s">
        <v>33</v>
      </c>
      <c r="T980" t="s">
        <v>31</v>
      </c>
    </row>
    <row r="981" spans="1:20" x14ac:dyDescent="0.25">
      <c r="A981">
        <v>409</v>
      </c>
      <c r="B981" t="s">
        <v>45</v>
      </c>
      <c r="C981" t="s">
        <v>46</v>
      </c>
      <c r="D981" t="s">
        <v>43</v>
      </c>
      <c r="E981">
        <v>28</v>
      </c>
      <c r="F981">
        <v>64</v>
      </c>
      <c r="G981">
        <v>107</v>
      </c>
      <c r="H981">
        <v>43</v>
      </c>
      <c r="I981">
        <v>36</v>
      </c>
      <c r="J981">
        <v>13</v>
      </c>
      <c r="K981">
        <v>419</v>
      </c>
      <c r="L981">
        <v>50</v>
      </c>
      <c r="M981">
        <v>30</v>
      </c>
      <c r="N981">
        <v>60</v>
      </c>
      <c r="O981">
        <v>90</v>
      </c>
      <c r="P981">
        <v>9</v>
      </c>
      <c r="Q981" s="1">
        <v>40452</v>
      </c>
      <c r="R981" t="s">
        <v>32</v>
      </c>
      <c r="S981" t="s">
        <v>33</v>
      </c>
      <c r="T981" t="s">
        <v>31</v>
      </c>
    </row>
    <row r="982" spans="1:20" x14ac:dyDescent="0.25">
      <c r="A982">
        <v>409</v>
      </c>
      <c r="B982" t="s">
        <v>45</v>
      </c>
      <c r="C982" t="s">
        <v>46</v>
      </c>
      <c r="D982" t="s">
        <v>43</v>
      </c>
      <c r="E982">
        <v>61</v>
      </c>
      <c r="F982">
        <v>96</v>
      </c>
      <c r="G982">
        <v>159</v>
      </c>
      <c r="H982">
        <v>64</v>
      </c>
      <c r="I982">
        <v>48</v>
      </c>
      <c r="J982">
        <v>21</v>
      </c>
      <c r="K982">
        <v>-161</v>
      </c>
      <c r="L982">
        <v>50</v>
      </c>
      <c r="M982">
        <v>50</v>
      </c>
      <c r="N982">
        <v>80</v>
      </c>
      <c r="O982">
        <v>130</v>
      </c>
      <c r="P982">
        <v>4</v>
      </c>
      <c r="Q982" s="1">
        <v>40664</v>
      </c>
      <c r="R982" t="s">
        <v>28</v>
      </c>
      <c r="S982" t="s">
        <v>41</v>
      </c>
      <c r="T982" t="s">
        <v>25</v>
      </c>
    </row>
    <row r="983" spans="1:20" x14ac:dyDescent="0.25">
      <c r="A983">
        <v>413</v>
      </c>
      <c r="B983" t="s">
        <v>58</v>
      </c>
      <c r="C983" t="s">
        <v>21</v>
      </c>
      <c r="D983" t="s">
        <v>43</v>
      </c>
      <c r="E983">
        <v>367</v>
      </c>
      <c r="F983">
        <v>422</v>
      </c>
      <c r="G983">
        <v>494</v>
      </c>
      <c r="H983">
        <v>72</v>
      </c>
      <c r="I983">
        <v>55</v>
      </c>
      <c r="J983">
        <v>23</v>
      </c>
      <c r="K983">
        <v>558</v>
      </c>
      <c r="L983">
        <v>360</v>
      </c>
      <c r="M983">
        <v>60</v>
      </c>
      <c r="N983">
        <v>400</v>
      </c>
      <c r="O983">
        <v>460</v>
      </c>
      <c r="P983">
        <v>2</v>
      </c>
      <c r="Q983" s="1">
        <v>40179</v>
      </c>
      <c r="R983" t="s">
        <v>23</v>
      </c>
      <c r="S983" t="s">
        <v>24</v>
      </c>
      <c r="T983" t="s">
        <v>25</v>
      </c>
    </row>
    <row r="984" spans="1:20" x14ac:dyDescent="0.25">
      <c r="A984">
        <v>413</v>
      </c>
      <c r="B984" t="s">
        <v>58</v>
      </c>
      <c r="C984" t="s">
        <v>21</v>
      </c>
      <c r="D984" t="s">
        <v>43</v>
      </c>
      <c r="E984">
        <v>465</v>
      </c>
      <c r="F984">
        <v>516</v>
      </c>
      <c r="G984">
        <v>576</v>
      </c>
      <c r="H984">
        <v>60</v>
      </c>
      <c r="I984">
        <v>51</v>
      </c>
      <c r="J984">
        <v>19</v>
      </c>
      <c r="K984">
        <v>-2572</v>
      </c>
      <c r="L984">
        <v>460</v>
      </c>
      <c r="M984">
        <v>50</v>
      </c>
      <c r="N984">
        <v>490</v>
      </c>
      <c r="O984">
        <v>540</v>
      </c>
      <c r="P984">
        <v>2</v>
      </c>
      <c r="Q984" s="1">
        <v>40422</v>
      </c>
      <c r="R984" t="s">
        <v>23</v>
      </c>
      <c r="S984" t="s">
        <v>24</v>
      </c>
      <c r="T984" t="s">
        <v>25</v>
      </c>
    </row>
    <row r="985" spans="1:20" x14ac:dyDescent="0.25">
      <c r="A985">
        <v>413</v>
      </c>
      <c r="B985" t="s">
        <v>58</v>
      </c>
      <c r="C985" t="s">
        <v>21</v>
      </c>
      <c r="D985" t="s">
        <v>43</v>
      </c>
      <c r="E985">
        <v>572</v>
      </c>
      <c r="F985">
        <v>422</v>
      </c>
      <c r="G985">
        <v>553</v>
      </c>
      <c r="H985">
        <v>72</v>
      </c>
      <c r="I985">
        <v>58</v>
      </c>
      <c r="J985">
        <v>23</v>
      </c>
      <c r="K985">
        <v>558</v>
      </c>
      <c r="L985">
        <v>360</v>
      </c>
      <c r="M985">
        <v>60</v>
      </c>
      <c r="N985">
        <v>400</v>
      </c>
      <c r="O985">
        <v>460</v>
      </c>
      <c r="P985">
        <v>2</v>
      </c>
      <c r="Q985" s="1">
        <v>40544</v>
      </c>
      <c r="R985" t="s">
        <v>23</v>
      </c>
      <c r="S985" t="s">
        <v>24</v>
      </c>
      <c r="T985" t="s">
        <v>25</v>
      </c>
    </row>
    <row r="986" spans="1:20" x14ac:dyDescent="0.25">
      <c r="A986">
        <v>413</v>
      </c>
      <c r="B986" t="s">
        <v>58</v>
      </c>
      <c r="C986" t="s">
        <v>21</v>
      </c>
      <c r="D986" t="s">
        <v>43</v>
      </c>
      <c r="E986">
        <v>12</v>
      </c>
      <c r="F986">
        <v>29</v>
      </c>
      <c r="G986">
        <v>49</v>
      </c>
      <c r="H986">
        <v>20</v>
      </c>
      <c r="I986">
        <v>17</v>
      </c>
      <c r="J986">
        <v>5</v>
      </c>
      <c r="K986">
        <v>464</v>
      </c>
      <c r="L986">
        <v>20</v>
      </c>
      <c r="M986">
        <v>20</v>
      </c>
      <c r="N986">
        <v>30</v>
      </c>
      <c r="O986">
        <v>50</v>
      </c>
      <c r="P986">
        <v>13</v>
      </c>
      <c r="Q986" s="1">
        <v>40299</v>
      </c>
      <c r="R986" t="s">
        <v>26</v>
      </c>
      <c r="S986" t="s">
        <v>27</v>
      </c>
      <c r="T986" t="s">
        <v>25</v>
      </c>
    </row>
    <row r="987" spans="1:20" x14ac:dyDescent="0.25">
      <c r="A987">
        <v>413</v>
      </c>
      <c r="B987" t="s">
        <v>58</v>
      </c>
      <c r="C987" t="s">
        <v>21</v>
      </c>
      <c r="D987" t="s">
        <v>43</v>
      </c>
      <c r="E987">
        <v>10</v>
      </c>
      <c r="F987">
        <v>26</v>
      </c>
      <c r="G987">
        <v>44</v>
      </c>
      <c r="H987">
        <v>18</v>
      </c>
      <c r="I987">
        <v>16</v>
      </c>
      <c r="J987">
        <v>5</v>
      </c>
      <c r="K987">
        <v>478</v>
      </c>
      <c r="L987">
        <v>20</v>
      </c>
      <c r="M987">
        <v>10</v>
      </c>
      <c r="N987">
        <v>30</v>
      </c>
      <c r="O987">
        <v>40</v>
      </c>
      <c r="P987">
        <v>13</v>
      </c>
      <c r="Q987" s="1">
        <v>40330</v>
      </c>
      <c r="R987" t="s">
        <v>26</v>
      </c>
      <c r="S987" t="s">
        <v>27</v>
      </c>
      <c r="T987" t="s">
        <v>25</v>
      </c>
    </row>
    <row r="988" spans="1:20" x14ac:dyDescent="0.25">
      <c r="A988">
        <v>413</v>
      </c>
      <c r="B988" t="s">
        <v>58</v>
      </c>
      <c r="C988" t="s">
        <v>21</v>
      </c>
      <c r="D988" t="s">
        <v>43</v>
      </c>
      <c r="E988">
        <v>15</v>
      </c>
      <c r="F988">
        <v>32</v>
      </c>
      <c r="G988">
        <v>53</v>
      </c>
      <c r="H988">
        <v>21</v>
      </c>
      <c r="I988">
        <v>17</v>
      </c>
      <c r="J988">
        <v>5</v>
      </c>
      <c r="K988">
        <v>480</v>
      </c>
      <c r="L988">
        <v>30</v>
      </c>
      <c r="M988">
        <v>20</v>
      </c>
      <c r="N988">
        <v>30</v>
      </c>
      <c r="O988">
        <v>50</v>
      </c>
      <c r="P988">
        <v>13</v>
      </c>
      <c r="Q988" s="1">
        <v>40452</v>
      </c>
      <c r="R988" t="s">
        <v>26</v>
      </c>
      <c r="S988" t="s">
        <v>27</v>
      </c>
      <c r="T988" t="s">
        <v>25</v>
      </c>
    </row>
    <row r="989" spans="1:20" x14ac:dyDescent="0.25">
      <c r="A989">
        <v>413</v>
      </c>
      <c r="B989" t="s">
        <v>58</v>
      </c>
      <c r="C989" t="s">
        <v>21</v>
      </c>
      <c r="D989" t="s">
        <v>43</v>
      </c>
      <c r="E989">
        <v>-16</v>
      </c>
      <c r="F989">
        <v>61</v>
      </c>
      <c r="G989">
        <v>114</v>
      </c>
      <c r="H989">
        <v>53</v>
      </c>
      <c r="I989">
        <v>77</v>
      </c>
      <c r="J989">
        <v>48</v>
      </c>
      <c r="K989">
        <v>491</v>
      </c>
      <c r="L989">
        <v>0</v>
      </c>
      <c r="M989">
        <v>50</v>
      </c>
      <c r="N989">
        <v>60</v>
      </c>
      <c r="O989">
        <v>110</v>
      </c>
      <c r="P989">
        <v>5</v>
      </c>
      <c r="Q989" s="1">
        <v>40299</v>
      </c>
      <c r="R989" t="s">
        <v>28</v>
      </c>
      <c r="S989" t="s">
        <v>29</v>
      </c>
      <c r="T989" t="s">
        <v>25</v>
      </c>
    </row>
    <row r="990" spans="1:20" x14ac:dyDescent="0.25">
      <c r="A990">
        <v>413</v>
      </c>
      <c r="B990" t="s">
        <v>58</v>
      </c>
      <c r="C990" t="s">
        <v>21</v>
      </c>
      <c r="D990" t="s">
        <v>43</v>
      </c>
      <c r="E990">
        <v>-22</v>
      </c>
      <c r="F990">
        <v>61</v>
      </c>
      <c r="G990">
        <v>113</v>
      </c>
      <c r="H990">
        <v>53</v>
      </c>
      <c r="I990">
        <v>72</v>
      </c>
      <c r="J990">
        <v>48</v>
      </c>
      <c r="K990">
        <v>491</v>
      </c>
      <c r="L990">
        <v>0</v>
      </c>
      <c r="M990">
        <v>50</v>
      </c>
      <c r="N990">
        <v>60</v>
      </c>
      <c r="O990">
        <v>110</v>
      </c>
      <c r="P990">
        <v>5</v>
      </c>
      <c r="Q990" s="1">
        <v>40664</v>
      </c>
      <c r="R990" t="s">
        <v>28</v>
      </c>
      <c r="S990" t="s">
        <v>29</v>
      </c>
      <c r="T990" t="s">
        <v>25</v>
      </c>
    </row>
    <row r="991" spans="1:20" x14ac:dyDescent="0.25">
      <c r="A991">
        <v>413</v>
      </c>
      <c r="B991" t="s">
        <v>58</v>
      </c>
      <c r="C991" t="s">
        <v>21</v>
      </c>
      <c r="D991" t="s">
        <v>43</v>
      </c>
      <c r="E991">
        <v>10</v>
      </c>
      <c r="F991">
        <v>72</v>
      </c>
      <c r="G991">
        <v>110</v>
      </c>
      <c r="H991">
        <v>39</v>
      </c>
      <c r="I991">
        <v>60</v>
      </c>
      <c r="J991">
        <v>36</v>
      </c>
      <c r="K991">
        <v>560</v>
      </c>
      <c r="L991">
        <v>20</v>
      </c>
      <c r="M991">
        <v>30</v>
      </c>
      <c r="N991">
        <v>70</v>
      </c>
      <c r="O991">
        <v>100</v>
      </c>
      <c r="P991">
        <v>5</v>
      </c>
      <c r="Q991" s="1">
        <v>40725</v>
      </c>
      <c r="R991" t="s">
        <v>28</v>
      </c>
      <c r="S991" t="s">
        <v>29</v>
      </c>
      <c r="T991" t="s">
        <v>25</v>
      </c>
    </row>
    <row r="992" spans="1:20" x14ac:dyDescent="0.25">
      <c r="A992">
        <v>413</v>
      </c>
      <c r="B992" t="s">
        <v>58</v>
      </c>
      <c r="C992" t="s">
        <v>21</v>
      </c>
      <c r="D992" t="s">
        <v>43</v>
      </c>
      <c r="E992">
        <v>17</v>
      </c>
      <c r="F992">
        <v>65</v>
      </c>
      <c r="G992">
        <v>117</v>
      </c>
      <c r="H992">
        <v>53</v>
      </c>
      <c r="I992">
        <v>49</v>
      </c>
      <c r="J992">
        <v>20</v>
      </c>
      <c r="K992">
        <v>361</v>
      </c>
      <c r="L992">
        <v>20</v>
      </c>
      <c r="M992">
        <v>40</v>
      </c>
      <c r="N992">
        <v>50</v>
      </c>
      <c r="O992">
        <v>90</v>
      </c>
      <c r="P992">
        <v>9</v>
      </c>
      <c r="Q992" s="1">
        <v>40664</v>
      </c>
      <c r="R992" t="s">
        <v>32</v>
      </c>
      <c r="S992" t="s">
        <v>33</v>
      </c>
      <c r="T992" t="s">
        <v>31</v>
      </c>
    </row>
    <row r="993" spans="1:20" x14ac:dyDescent="0.25">
      <c r="A993">
        <v>413</v>
      </c>
      <c r="B993" t="s">
        <v>58</v>
      </c>
      <c r="C993" t="s">
        <v>21</v>
      </c>
      <c r="D993" t="s">
        <v>43</v>
      </c>
      <c r="E993">
        <v>16</v>
      </c>
      <c r="F993">
        <v>34</v>
      </c>
      <c r="G993">
        <v>57</v>
      </c>
      <c r="H993">
        <v>23</v>
      </c>
      <c r="I993">
        <v>18</v>
      </c>
      <c r="J993">
        <v>6</v>
      </c>
      <c r="K993">
        <v>868</v>
      </c>
      <c r="L993">
        <v>30</v>
      </c>
      <c r="M993">
        <v>20</v>
      </c>
      <c r="N993">
        <v>40</v>
      </c>
      <c r="O993">
        <v>60</v>
      </c>
      <c r="P993">
        <v>11</v>
      </c>
      <c r="Q993" s="1">
        <v>40360</v>
      </c>
      <c r="R993" t="s">
        <v>26</v>
      </c>
      <c r="S993" t="s">
        <v>35</v>
      </c>
      <c r="T993" t="s">
        <v>25</v>
      </c>
    </row>
    <row r="994" spans="1:20" x14ac:dyDescent="0.25">
      <c r="A994">
        <v>413</v>
      </c>
      <c r="B994" t="s">
        <v>58</v>
      </c>
      <c r="C994" t="s">
        <v>21</v>
      </c>
      <c r="D994" t="s">
        <v>43</v>
      </c>
      <c r="E994">
        <v>42</v>
      </c>
      <c r="F994">
        <v>47</v>
      </c>
      <c r="G994">
        <v>84</v>
      </c>
      <c r="H994">
        <v>32</v>
      </c>
      <c r="I994">
        <v>19</v>
      </c>
      <c r="J994">
        <v>8</v>
      </c>
      <c r="K994">
        <v>813</v>
      </c>
      <c r="L994">
        <v>40</v>
      </c>
      <c r="M994">
        <v>30</v>
      </c>
      <c r="N994">
        <v>50</v>
      </c>
      <c r="O994">
        <v>80</v>
      </c>
      <c r="P994">
        <v>11</v>
      </c>
      <c r="Q994" s="1">
        <v>40603</v>
      </c>
      <c r="R994" t="s">
        <v>26</v>
      </c>
      <c r="S994" t="s">
        <v>35</v>
      </c>
      <c r="T994" t="s">
        <v>25</v>
      </c>
    </row>
    <row r="995" spans="1:20" x14ac:dyDescent="0.25">
      <c r="A995">
        <v>413</v>
      </c>
      <c r="B995" t="s">
        <v>58</v>
      </c>
      <c r="C995" t="s">
        <v>21</v>
      </c>
      <c r="D995" t="s">
        <v>43</v>
      </c>
      <c r="E995">
        <v>22</v>
      </c>
      <c r="F995">
        <v>34</v>
      </c>
      <c r="G995">
        <v>56</v>
      </c>
      <c r="H995">
        <v>23</v>
      </c>
      <c r="I995">
        <v>17</v>
      </c>
      <c r="J995">
        <v>6</v>
      </c>
      <c r="K995">
        <v>868</v>
      </c>
      <c r="L995">
        <v>30</v>
      </c>
      <c r="M995">
        <v>20</v>
      </c>
      <c r="N995">
        <v>40</v>
      </c>
      <c r="O995">
        <v>60</v>
      </c>
      <c r="P995">
        <v>11</v>
      </c>
      <c r="Q995" s="1">
        <v>40725</v>
      </c>
      <c r="R995" t="s">
        <v>26</v>
      </c>
      <c r="S995" t="s">
        <v>35</v>
      </c>
      <c r="T995" t="s">
        <v>25</v>
      </c>
    </row>
    <row r="996" spans="1:20" x14ac:dyDescent="0.25">
      <c r="A996">
        <v>413</v>
      </c>
      <c r="B996" t="s">
        <v>58</v>
      </c>
      <c r="C996" t="s">
        <v>21</v>
      </c>
      <c r="D996" t="s">
        <v>43</v>
      </c>
      <c r="E996">
        <v>82</v>
      </c>
      <c r="F996">
        <v>146</v>
      </c>
      <c r="G996">
        <v>291</v>
      </c>
      <c r="H996">
        <v>145</v>
      </c>
      <c r="I996">
        <v>64</v>
      </c>
      <c r="J996">
        <v>40</v>
      </c>
      <c r="K996">
        <v>1292</v>
      </c>
      <c r="L996">
        <v>100</v>
      </c>
      <c r="M996">
        <v>130</v>
      </c>
      <c r="N996">
        <v>150</v>
      </c>
      <c r="O996">
        <v>280</v>
      </c>
      <c r="P996">
        <v>7</v>
      </c>
      <c r="Q996" s="1">
        <v>40391</v>
      </c>
      <c r="R996" t="s">
        <v>28</v>
      </c>
      <c r="S996" t="s">
        <v>48</v>
      </c>
      <c r="T996" t="s">
        <v>25</v>
      </c>
    </row>
    <row r="997" spans="1:20" x14ac:dyDescent="0.25">
      <c r="A997">
        <v>413</v>
      </c>
      <c r="B997" t="s">
        <v>58</v>
      </c>
      <c r="C997" t="s">
        <v>21</v>
      </c>
      <c r="D997" t="s">
        <v>43</v>
      </c>
      <c r="E997">
        <v>115</v>
      </c>
      <c r="F997">
        <v>149</v>
      </c>
      <c r="G997">
        <v>295</v>
      </c>
      <c r="H997">
        <v>149</v>
      </c>
      <c r="I997">
        <v>61</v>
      </c>
      <c r="J997">
        <v>41</v>
      </c>
      <c r="K997">
        <v>1245</v>
      </c>
      <c r="L997">
        <v>100</v>
      </c>
      <c r="M997">
        <v>140</v>
      </c>
      <c r="N997">
        <v>150</v>
      </c>
      <c r="O997">
        <v>290</v>
      </c>
      <c r="P997">
        <v>7</v>
      </c>
      <c r="Q997" s="1">
        <v>40695</v>
      </c>
      <c r="R997" t="s">
        <v>28</v>
      </c>
      <c r="S997" t="s">
        <v>48</v>
      </c>
      <c r="T997" t="s">
        <v>25</v>
      </c>
    </row>
    <row r="998" spans="1:20" x14ac:dyDescent="0.25">
      <c r="A998">
        <v>414</v>
      </c>
      <c r="B998" t="s">
        <v>54</v>
      </c>
      <c r="C998" t="s">
        <v>50</v>
      </c>
      <c r="D998" t="s">
        <v>22</v>
      </c>
      <c r="E998">
        <v>23</v>
      </c>
      <c r="F998">
        <v>82</v>
      </c>
      <c r="G998">
        <v>149</v>
      </c>
      <c r="H998">
        <v>67</v>
      </c>
      <c r="I998">
        <v>59</v>
      </c>
      <c r="J998">
        <v>25</v>
      </c>
      <c r="K998">
        <v>391</v>
      </c>
      <c r="L998">
        <v>30</v>
      </c>
      <c r="M998">
        <v>70</v>
      </c>
      <c r="N998">
        <v>80</v>
      </c>
      <c r="O998">
        <v>150</v>
      </c>
      <c r="P998">
        <v>1</v>
      </c>
      <c r="Q998" s="1">
        <v>40422</v>
      </c>
      <c r="R998" t="s">
        <v>23</v>
      </c>
      <c r="S998" t="s">
        <v>44</v>
      </c>
      <c r="T998" t="s">
        <v>25</v>
      </c>
    </row>
    <row r="999" spans="1:20" x14ac:dyDescent="0.25">
      <c r="A999">
        <v>414</v>
      </c>
      <c r="B999" t="s">
        <v>54</v>
      </c>
      <c r="C999" t="s">
        <v>50</v>
      </c>
      <c r="D999" t="s">
        <v>22</v>
      </c>
      <c r="E999">
        <v>23</v>
      </c>
      <c r="F999">
        <v>72</v>
      </c>
      <c r="G999">
        <v>129</v>
      </c>
      <c r="H999">
        <v>58</v>
      </c>
      <c r="I999">
        <v>51</v>
      </c>
      <c r="J999">
        <v>22</v>
      </c>
      <c r="K999">
        <v>338</v>
      </c>
      <c r="L999">
        <v>20</v>
      </c>
      <c r="M999">
        <v>60</v>
      </c>
      <c r="N999">
        <v>70</v>
      </c>
      <c r="O999">
        <v>130</v>
      </c>
      <c r="P999">
        <v>1</v>
      </c>
      <c r="Q999" s="1">
        <v>40664</v>
      </c>
      <c r="R999" t="s">
        <v>23</v>
      </c>
      <c r="S999" t="s">
        <v>44</v>
      </c>
      <c r="T999" t="s">
        <v>25</v>
      </c>
    </row>
    <row r="1000" spans="1:20" x14ac:dyDescent="0.25">
      <c r="A1000">
        <v>414</v>
      </c>
      <c r="B1000" t="s">
        <v>54</v>
      </c>
      <c r="C1000" t="s">
        <v>50</v>
      </c>
      <c r="D1000" t="s">
        <v>22</v>
      </c>
      <c r="E1000">
        <v>29</v>
      </c>
      <c r="F1000">
        <v>77</v>
      </c>
      <c r="G1000">
        <v>139</v>
      </c>
      <c r="H1000">
        <v>63</v>
      </c>
      <c r="I1000">
        <v>52</v>
      </c>
      <c r="J1000">
        <v>23</v>
      </c>
      <c r="K1000">
        <v>397</v>
      </c>
      <c r="L1000">
        <v>30</v>
      </c>
      <c r="M1000">
        <v>60</v>
      </c>
      <c r="N1000">
        <v>80</v>
      </c>
      <c r="O1000">
        <v>140</v>
      </c>
      <c r="P1000">
        <v>1</v>
      </c>
      <c r="Q1000" s="1">
        <v>40756</v>
      </c>
      <c r="R1000" t="s">
        <v>23</v>
      </c>
      <c r="S1000" t="s">
        <v>44</v>
      </c>
      <c r="T1000" t="s">
        <v>25</v>
      </c>
    </row>
    <row r="1001" spans="1:20" x14ac:dyDescent="0.25">
      <c r="A1001">
        <v>414</v>
      </c>
      <c r="B1001" t="s">
        <v>54</v>
      </c>
      <c r="C1001" t="s">
        <v>50</v>
      </c>
      <c r="D1001" t="s">
        <v>22</v>
      </c>
      <c r="E1001">
        <v>22</v>
      </c>
      <c r="F1001">
        <v>70</v>
      </c>
      <c r="G1001">
        <v>134</v>
      </c>
      <c r="H1001">
        <v>56</v>
      </c>
      <c r="I1001">
        <v>55</v>
      </c>
      <c r="J1001">
        <v>21</v>
      </c>
      <c r="K1001">
        <v>385</v>
      </c>
      <c r="L1001">
        <v>50</v>
      </c>
      <c r="M1001">
        <v>40</v>
      </c>
      <c r="N1001">
        <v>80</v>
      </c>
      <c r="O1001">
        <v>120</v>
      </c>
      <c r="P1001">
        <v>1</v>
      </c>
      <c r="Q1001" s="1">
        <v>40817</v>
      </c>
      <c r="R1001" t="s">
        <v>23</v>
      </c>
      <c r="S1001" t="s">
        <v>44</v>
      </c>
      <c r="T1001" t="s">
        <v>25</v>
      </c>
    </row>
    <row r="1002" spans="1:20" x14ac:dyDescent="0.25">
      <c r="A1002">
        <v>414</v>
      </c>
      <c r="B1002" t="s">
        <v>54</v>
      </c>
      <c r="C1002" t="s">
        <v>50</v>
      </c>
      <c r="D1002" t="s">
        <v>22</v>
      </c>
      <c r="E1002">
        <v>16</v>
      </c>
      <c r="F1002">
        <v>130</v>
      </c>
      <c r="G1002">
        <v>223</v>
      </c>
      <c r="H1002">
        <v>93</v>
      </c>
      <c r="I1002">
        <v>114</v>
      </c>
      <c r="J1002">
        <v>84</v>
      </c>
      <c r="K1002">
        <v>692</v>
      </c>
      <c r="L1002">
        <v>40</v>
      </c>
      <c r="M1002">
        <v>90</v>
      </c>
      <c r="N1002">
        <v>140</v>
      </c>
      <c r="O1002">
        <v>230</v>
      </c>
      <c r="P1002">
        <v>2</v>
      </c>
      <c r="Q1002" s="1">
        <v>40422</v>
      </c>
      <c r="R1002" t="s">
        <v>23</v>
      </c>
      <c r="S1002" t="s">
        <v>24</v>
      </c>
      <c r="T1002" t="s">
        <v>25</v>
      </c>
    </row>
    <row r="1003" spans="1:20" x14ac:dyDescent="0.25">
      <c r="A1003">
        <v>414</v>
      </c>
      <c r="B1003" t="s">
        <v>54</v>
      </c>
      <c r="C1003" t="s">
        <v>50</v>
      </c>
      <c r="D1003" t="s">
        <v>22</v>
      </c>
      <c r="E1003">
        <v>27</v>
      </c>
      <c r="F1003">
        <v>134</v>
      </c>
      <c r="G1003">
        <v>245</v>
      </c>
      <c r="H1003">
        <v>96</v>
      </c>
      <c r="I1003">
        <v>116</v>
      </c>
      <c r="J1003">
        <v>87</v>
      </c>
      <c r="K1003">
        <v>683</v>
      </c>
      <c r="L1003">
        <v>60</v>
      </c>
      <c r="M1003">
        <v>90</v>
      </c>
      <c r="N1003">
        <v>140</v>
      </c>
      <c r="O1003">
        <v>230</v>
      </c>
      <c r="P1003">
        <v>2</v>
      </c>
      <c r="Q1003" s="1">
        <v>40817</v>
      </c>
      <c r="R1003" t="s">
        <v>23</v>
      </c>
      <c r="S1003" t="s">
        <v>24</v>
      </c>
      <c r="T1003" t="s">
        <v>25</v>
      </c>
    </row>
    <row r="1004" spans="1:20" x14ac:dyDescent="0.25">
      <c r="A1004">
        <v>414</v>
      </c>
      <c r="B1004" t="s">
        <v>54</v>
      </c>
      <c r="C1004" t="s">
        <v>50</v>
      </c>
      <c r="D1004" t="s">
        <v>22</v>
      </c>
      <c r="E1004">
        <v>51</v>
      </c>
      <c r="F1004">
        <v>103</v>
      </c>
      <c r="G1004">
        <v>180</v>
      </c>
      <c r="H1004">
        <v>77</v>
      </c>
      <c r="I1004">
        <v>52</v>
      </c>
      <c r="J1004">
        <v>25</v>
      </c>
      <c r="K1004">
        <v>432</v>
      </c>
      <c r="L1004">
        <v>60</v>
      </c>
      <c r="M1004">
        <v>80</v>
      </c>
      <c r="N1004">
        <v>100</v>
      </c>
      <c r="O1004">
        <v>180</v>
      </c>
      <c r="P1004">
        <v>3</v>
      </c>
      <c r="Q1004" s="1">
        <v>40179</v>
      </c>
      <c r="R1004" t="s">
        <v>23</v>
      </c>
      <c r="S1004" t="s">
        <v>38</v>
      </c>
      <c r="T1004" t="s">
        <v>31</v>
      </c>
    </row>
    <row r="1005" spans="1:20" x14ac:dyDescent="0.25">
      <c r="A1005">
        <v>414</v>
      </c>
      <c r="B1005" t="s">
        <v>54</v>
      </c>
      <c r="C1005" t="s">
        <v>50</v>
      </c>
      <c r="D1005" t="s">
        <v>22</v>
      </c>
      <c r="E1005">
        <v>50</v>
      </c>
      <c r="F1005">
        <v>103</v>
      </c>
      <c r="G1005">
        <v>180</v>
      </c>
      <c r="H1005">
        <v>77</v>
      </c>
      <c r="I1005">
        <v>53</v>
      </c>
      <c r="J1005">
        <v>25</v>
      </c>
      <c r="K1005">
        <v>423</v>
      </c>
      <c r="L1005">
        <v>60</v>
      </c>
      <c r="M1005">
        <v>80</v>
      </c>
      <c r="N1005">
        <v>100</v>
      </c>
      <c r="O1005">
        <v>180</v>
      </c>
      <c r="P1005">
        <v>3</v>
      </c>
      <c r="Q1005" s="1">
        <v>40210</v>
      </c>
      <c r="R1005" t="s">
        <v>23</v>
      </c>
      <c r="S1005" t="s">
        <v>38</v>
      </c>
      <c r="T1005" t="s">
        <v>31</v>
      </c>
    </row>
    <row r="1006" spans="1:20" x14ac:dyDescent="0.25">
      <c r="A1006">
        <v>414</v>
      </c>
      <c r="B1006" t="s">
        <v>54</v>
      </c>
      <c r="C1006" t="s">
        <v>50</v>
      </c>
      <c r="D1006" t="s">
        <v>22</v>
      </c>
      <c r="E1006">
        <v>55</v>
      </c>
      <c r="F1006">
        <v>108</v>
      </c>
      <c r="G1006">
        <v>188</v>
      </c>
      <c r="H1006">
        <v>80</v>
      </c>
      <c r="I1006">
        <v>53</v>
      </c>
      <c r="J1006">
        <v>26</v>
      </c>
      <c r="K1006">
        <v>415</v>
      </c>
      <c r="L1006">
        <v>70</v>
      </c>
      <c r="M1006">
        <v>80</v>
      </c>
      <c r="N1006">
        <v>110</v>
      </c>
      <c r="O1006">
        <v>190</v>
      </c>
      <c r="P1006">
        <v>3</v>
      </c>
      <c r="Q1006" s="1">
        <v>40238</v>
      </c>
      <c r="R1006" t="s">
        <v>23</v>
      </c>
      <c r="S1006" t="s">
        <v>38</v>
      </c>
      <c r="T1006" t="s">
        <v>31</v>
      </c>
    </row>
    <row r="1007" spans="1:20" x14ac:dyDescent="0.25">
      <c r="A1007">
        <v>414</v>
      </c>
      <c r="B1007" t="s">
        <v>54</v>
      </c>
      <c r="C1007" t="s">
        <v>50</v>
      </c>
      <c r="D1007" t="s">
        <v>22</v>
      </c>
      <c r="E1007">
        <v>58</v>
      </c>
      <c r="F1007">
        <v>112</v>
      </c>
      <c r="G1007">
        <v>195</v>
      </c>
      <c r="H1007">
        <v>83</v>
      </c>
      <c r="I1007">
        <v>54</v>
      </c>
      <c r="J1007">
        <v>27</v>
      </c>
      <c r="K1007">
        <v>433</v>
      </c>
      <c r="L1007">
        <v>80</v>
      </c>
      <c r="M1007">
        <v>80</v>
      </c>
      <c r="N1007">
        <v>120</v>
      </c>
      <c r="O1007">
        <v>200</v>
      </c>
      <c r="P1007">
        <v>3</v>
      </c>
      <c r="Q1007" s="1">
        <v>40269</v>
      </c>
      <c r="R1007" t="s">
        <v>23</v>
      </c>
      <c r="S1007" t="s">
        <v>38</v>
      </c>
      <c r="T1007" t="s">
        <v>31</v>
      </c>
    </row>
    <row r="1008" spans="1:20" x14ac:dyDescent="0.25">
      <c r="A1008">
        <v>414</v>
      </c>
      <c r="B1008" t="s">
        <v>54</v>
      </c>
      <c r="C1008" t="s">
        <v>50</v>
      </c>
      <c r="D1008" t="s">
        <v>22</v>
      </c>
      <c r="E1008">
        <v>73</v>
      </c>
      <c r="F1008">
        <v>132</v>
      </c>
      <c r="G1008">
        <v>231</v>
      </c>
      <c r="H1008">
        <v>99</v>
      </c>
      <c r="I1008">
        <v>59</v>
      </c>
      <c r="J1008">
        <v>32</v>
      </c>
      <c r="K1008">
        <v>565</v>
      </c>
      <c r="L1008">
        <v>90</v>
      </c>
      <c r="M1008">
        <v>100</v>
      </c>
      <c r="N1008">
        <v>140</v>
      </c>
      <c r="O1008">
        <v>240</v>
      </c>
      <c r="P1008">
        <v>3</v>
      </c>
      <c r="Q1008" s="1">
        <v>40391</v>
      </c>
      <c r="R1008" t="s">
        <v>23</v>
      </c>
      <c r="S1008" t="s">
        <v>38</v>
      </c>
      <c r="T1008" t="s">
        <v>31</v>
      </c>
    </row>
    <row r="1009" spans="1:20" x14ac:dyDescent="0.25">
      <c r="A1009">
        <v>414</v>
      </c>
      <c r="B1009" t="s">
        <v>54</v>
      </c>
      <c r="C1009" t="s">
        <v>50</v>
      </c>
      <c r="D1009" t="s">
        <v>22</v>
      </c>
      <c r="E1009">
        <v>79</v>
      </c>
      <c r="F1009">
        <v>103</v>
      </c>
      <c r="G1009">
        <v>201</v>
      </c>
      <c r="H1009">
        <v>77</v>
      </c>
      <c r="I1009">
        <v>55</v>
      </c>
      <c r="J1009">
        <v>25</v>
      </c>
      <c r="K1009">
        <v>432</v>
      </c>
      <c r="L1009">
        <v>60</v>
      </c>
      <c r="M1009">
        <v>80</v>
      </c>
      <c r="N1009">
        <v>100</v>
      </c>
      <c r="O1009">
        <v>180</v>
      </c>
      <c r="P1009">
        <v>3</v>
      </c>
      <c r="Q1009" s="1">
        <v>40544</v>
      </c>
      <c r="R1009" t="s">
        <v>23</v>
      </c>
      <c r="S1009" t="s">
        <v>38</v>
      </c>
      <c r="T1009" t="s">
        <v>31</v>
      </c>
    </row>
    <row r="1010" spans="1:20" x14ac:dyDescent="0.25">
      <c r="A1010">
        <v>414</v>
      </c>
      <c r="B1010" t="s">
        <v>54</v>
      </c>
      <c r="C1010" t="s">
        <v>50</v>
      </c>
      <c r="D1010" t="s">
        <v>22</v>
      </c>
      <c r="E1010">
        <v>86</v>
      </c>
      <c r="F1010">
        <v>114</v>
      </c>
      <c r="G1010">
        <v>212</v>
      </c>
      <c r="H1010">
        <v>85</v>
      </c>
      <c r="I1010">
        <v>56</v>
      </c>
      <c r="J1010">
        <v>28</v>
      </c>
      <c r="K1010">
        <v>555</v>
      </c>
      <c r="L1010">
        <v>70</v>
      </c>
      <c r="M1010">
        <v>90</v>
      </c>
      <c r="N1010">
        <v>110</v>
      </c>
      <c r="O1010">
        <v>200</v>
      </c>
      <c r="P1010">
        <v>3</v>
      </c>
      <c r="Q1010" s="1">
        <v>40787</v>
      </c>
      <c r="R1010" t="s">
        <v>23</v>
      </c>
      <c r="S1010" t="s">
        <v>38</v>
      </c>
      <c r="T1010" t="s">
        <v>31</v>
      </c>
    </row>
    <row r="1011" spans="1:20" x14ac:dyDescent="0.25">
      <c r="A1011">
        <v>414</v>
      </c>
      <c r="B1011" t="s">
        <v>54</v>
      </c>
      <c r="C1011" t="s">
        <v>50</v>
      </c>
      <c r="D1011" t="s">
        <v>22</v>
      </c>
      <c r="E1011">
        <v>85</v>
      </c>
      <c r="F1011">
        <v>112</v>
      </c>
      <c r="G1011">
        <v>208</v>
      </c>
      <c r="H1011">
        <v>83</v>
      </c>
      <c r="I1011">
        <v>55</v>
      </c>
      <c r="J1011">
        <v>27</v>
      </c>
      <c r="K1011">
        <v>575</v>
      </c>
      <c r="L1011">
        <v>70</v>
      </c>
      <c r="M1011">
        <v>80</v>
      </c>
      <c r="N1011">
        <v>110</v>
      </c>
      <c r="O1011">
        <v>190</v>
      </c>
      <c r="P1011">
        <v>3</v>
      </c>
      <c r="Q1011" s="1">
        <v>40878</v>
      </c>
      <c r="R1011" t="s">
        <v>23</v>
      </c>
      <c r="S1011" t="s">
        <v>38</v>
      </c>
      <c r="T1011" t="s">
        <v>31</v>
      </c>
    </row>
    <row r="1012" spans="1:20" x14ac:dyDescent="0.25">
      <c r="A1012">
        <v>414</v>
      </c>
      <c r="B1012" t="s">
        <v>54</v>
      </c>
      <c r="C1012" t="s">
        <v>50</v>
      </c>
      <c r="D1012" t="s">
        <v>22</v>
      </c>
      <c r="E1012">
        <v>38</v>
      </c>
      <c r="F1012">
        <v>81</v>
      </c>
      <c r="G1012">
        <v>150</v>
      </c>
      <c r="H1012">
        <v>69</v>
      </c>
      <c r="I1012">
        <v>43</v>
      </c>
      <c r="J1012">
        <v>21</v>
      </c>
      <c r="K1012">
        <v>965</v>
      </c>
      <c r="L1012">
        <v>50</v>
      </c>
      <c r="M1012">
        <v>80</v>
      </c>
      <c r="N1012">
        <v>90</v>
      </c>
      <c r="O1012">
        <v>170</v>
      </c>
      <c r="P1012">
        <v>5</v>
      </c>
      <c r="Q1012" s="1">
        <v>40179</v>
      </c>
      <c r="R1012" t="s">
        <v>28</v>
      </c>
      <c r="S1012" t="s">
        <v>29</v>
      </c>
      <c r="T1012" t="s">
        <v>25</v>
      </c>
    </row>
    <row r="1013" spans="1:20" x14ac:dyDescent="0.25">
      <c r="A1013">
        <v>414</v>
      </c>
      <c r="B1013" t="s">
        <v>54</v>
      </c>
      <c r="C1013" t="s">
        <v>50</v>
      </c>
      <c r="D1013" t="s">
        <v>22</v>
      </c>
      <c r="E1013">
        <v>42</v>
      </c>
      <c r="F1013">
        <v>84</v>
      </c>
      <c r="G1013">
        <v>154</v>
      </c>
      <c r="H1013">
        <v>70</v>
      </c>
      <c r="I1013">
        <v>42</v>
      </c>
      <c r="J1013">
        <v>21</v>
      </c>
      <c r="K1013">
        <v>957</v>
      </c>
      <c r="L1013">
        <v>60</v>
      </c>
      <c r="M1013">
        <v>80</v>
      </c>
      <c r="N1013">
        <v>100</v>
      </c>
      <c r="O1013">
        <v>180</v>
      </c>
      <c r="P1013">
        <v>5</v>
      </c>
      <c r="Q1013" s="1">
        <v>40210</v>
      </c>
      <c r="R1013" t="s">
        <v>28</v>
      </c>
      <c r="S1013" t="s">
        <v>29</v>
      </c>
      <c r="T1013" t="s">
        <v>25</v>
      </c>
    </row>
    <row r="1014" spans="1:20" x14ac:dyDescent="0.25">
      <c r="A1014">
        <v>414</v>
      </c>
      <c r="B1014" t="s">
        <v>54</v>
      </c>
      <c r="C1014" t="s">
        <v>50</v>
      </c>
      <c r="D1014" t="s">
        <v>22</v>
      </c>
      <c r="E1014">
        <v>53</v>
      </c>
      <c r="F1014">
        <v>99</v>
      </c>
      <c r="G1014">
        <v>182</v>
      </c>
      <c r="H1014">
        <v>83</v>
      </c>
      <c r="I1014">
        <v>46</v>
      </c>
      <c r="J1014">
        <v>25</v>
      </c>
      <c r="K1014">
        <v>1063</v>
      </c>
      <c r="L1014">
        <v>80</v>
      </c>
      <c r="M1014">
        <v>90</v>
      </c>
      <c r="N1014">
        <v>120</v>
      </c>
      <c r="O1014">
        <v>210</v>
      </c>
      <c r="P1014">
        <v>5</v>
      </c>
      <c r="Q1014" s="1">
        <v>40422</v>
      </c>
      <c r="R1014" t="s">
        <v>28</v>
      </c>
      <c r="S1014" t="s">
        <v>29</v>
      </c>
      <c r="T1014" t="s">
        <v>25</v>
      </c>
    </row>
    <row r="1015" spans="1:20" x14ac:dyDescent="0.25">
      <c r="A1015">
        <v>414</v>
      </c>
      <c r="B1015" t="s">
        <v>54</v>
      </c>
      <c r="C1015" t="s">
        <v>50</v>
      </c>
      <c r="D1015" t="s">
        <v>22</v>
      </c>
      <c r="E1015">
        <v>61</v>
      </c>
      <c r="F1015">
        <v>84</v>
      </c>
      <c r="G1015">
        <v>165</v>
      </c>
      <c r="H1015">
        <v>71</v>
      </c>
      <c r="I1015">
        <v>43</v>
      </c>
      <c r="J1015">
        <v>22</v>
      </c>
      <c r="K1015">
        <v>950</v>
      </c>
      <c r="L1015">
        <v>60</v>
      </c>
      <c r="M1015">
        <v>80</v>
      </c>
      <c r="N1015">
        <v>100</v>
      </c>
      <c r="O1015">
        <v>180</v>
      </c>
      <c r="P1015">
        <v>5</v>
      </c>
      <c r="Q1015" s="1">
        <v>40603</v>
      </c>
      <c r="R1015" t="s">
        <v>28</v>
      </c>
      <c r="S1015" t="s">
        <v>29</v>
      </c>
      <c r="T1015" t="s">
        <v>25</v>
      </c>
    </row>
    <row r="1016" spans="1:20" x14ac:dyDescent="0.25">
      <c r="A1016">
        <v>414</v>
      </c>
      <c r="B1016" t="s">
        <v>54</v>
      </c>
      <c r="C1016" t="s">
        <v>50</v>
      </c>
      <c r="D1016" t="s">
        <v>22</v>
      </c>
      <c r="E1016">
        <v>47</v>
      </c>
      <c r="F1016">
        <v>62</v>
      </c>
      <c r="G1016">
        <v>109</v>
      </c>
      <c r="H1016">
        <v>48</v>
      </c>
      <c r="I1016">
        <v>26</v>
      </c>
      <c r="J1016">
        <v>15</v>
      </c>
      <c r="K1016">
        <v>593</v>
      </c>
      <c r="L1016">
        <v>50</v>
      </c>
      <c r="M1016">
        <v>50</v>
      </c>
      <c r="N1016">
        <v>70</v>
      </c>
      <c r="O1016">
        <v>120</v>
      </c>
      <c r="P1016">
        <v>6</v>
      </c>
      <c r="Q1016" s="1">
        <v>40695</v>
      </c>
      <c r="R1016" t="s">
        <v>28</v>
      </c>
      <c r="S1016" t="s">
        <v>30</v>
      </c>
      <c r="T1016" t="s">
        <v>31</v>
      </c>
    </row>
    <row r="1017" spans="1:20" x14ac:dyDescent="0.25">
      <c r="A1017">
        <v>414</v>
      </c>
      <c r="B1017" t="s">
        <v>54</v>
      </c>
      <c r="C1017" t="s">
        <v>50</v>
      </c>
      <c r="D1017" t="s">
        <v>22</v>
      </c>
      <c r="E1017">
        <v>57</v>
      </c>
      <c r="F1017">
        <v>99</v>
      </c>
      <c r="G1017">
        <v>159</v>
      </c>
      <c r="H1017">
        <v>60</v>
      </c>
      <c r="I1017">
        <v>42</v>
      </c>
      <c r="J1017">
        <v>18</v>
      </c>
      <c r="K1017">
        <v>329</v>
      </c>
      <c r="L1017">
        <v>80</v>
      </c>
      <c r="M1017">
        <v>40</v>
      </c>
      <c r="N1017">
        <v>80</v>
      </c>
      <c r="O1017">
        <v>120</v>
      </c>
      <c r="P1017">
        <v>8</v>
      </c>
      <c r="Q1017" s="1">
        <v>40452</v>
      </c>
      <c r="R1017" t="s">
        <v>32</v>
      </c>
      <c r="S1017" t="s">
        <v>39</v>
      </c>
      <c r="T1017" t="s">
        <v>31</v>
      </c>
    </row>
    <row r="1018" spans="1:20" x14ac:dyDescent="0.25">
      <c r="A1018">
        <v>414</v>
      </c>
      <c r="B1018" t="s">
        <v>54</v>
      </c>
      <c r="C1018" t="s">
        <v>50</v>
      </c>
      <c r="D1018" t="s">
        <v>22</v>
      </c>
      <c r="E1018">
        <v>68</v>
      </c>
      <c r="F1018">
        <v>84</v>
      </c>
      <c r="G1018">
        <v>142</v>
      </c>
      <c r="H1018">
        <v>49</v>
      </c>
      <c r="I1018">
        <v>38</v>
      </c>
      <c r="J1018">
        <v>15</v>
      </c>
      <c r="K1018">
        <v>342</v>
      </c>
      <c r="L1018">
        <v>50</v>
      </c>
      <c r="M1018">
        <v>40</v>
      </c>
      <c r="N1018">
        <v>70</v>
      </c>
      <c r="O1018">
        <v>110</v>
      </c>
      <c r="P1018">
        <v>8</v>
      </c>
      <c r="Q1018" s="1">
        <v>40634</v>
      </c>
      <c r="R1018" t="s">
        <v>32</v>
      </c>
      <c r="S1018" t="s">
        <v>39</v>
      </c>
      <c r="T1018" t="s">
        <v>31</v>
      </c>
    </row>
    <row r="1019" spans="1:20" x14ac:dyDescent="0.25">
      <c r="A1019">
        <v>414</v>
      </c>
      <c r="B1019" t="s">
        <v>54</v>
      </c>
      <c r="C1019" t="s">
        <v>50</v>
      </c>
      <c r="D1019" t="s">
        <v>22</v>
      </c>
      <c r="E1019">
        <v>55</v>
      </c>
      <c r="F1019">
        <v>78</v>
      </c>
      <c r="G1019">
        <v>124</v>
      </c>
      <c r="H1019">
        <v>47</v>
      </c>
      <c r="I1019">
        <v>35</v>
      </c>
      <c r="J1019">
        <v>14</v>
      </c>
      <c r="K1019">
        <v>371</v>
      </c>
      <c r="L1019">
        <v>50</v>
      </c>
      <c r="M1019">
        <v>40</v>
      </c>
      <c r="N1019">
        <v>70</v>
      </c>
      <c r="O1019">
        <v>110</v>
      </c>
      <c r="P1019">
        <v>8</v>
      </c>
      <c r="Q1019" s="1">
        <v>40695</v>
      </c>
      <c r="R1019" t="s">
        <v>32</v>
      </c>
      <c r="S1019" t="s">
        <v>39</v>
      </c>
      <c r="T1019" t="s">
        <v>31</v>
      </c>
    </row>
    <row r="1020" spans="1:20" x14ac:dyDescent="0.25">
      <c r="A1020">
        <v>414</v>
      </c>
      <c r="B1020" t="s">
        <v>54</v>
      </c>
      <c r="C1020" t="s">
        <v>50</v>
      </c>
      <c r="D1020" t="s">
        <v>22</v>
      </c>
      <c r="E1020">
        <v>57</v>
      </c>
      <c r="F1020">
        <v>79</v>
      </c>
      <c r="G1020">
        <v>125</v>
      </c>
      <c r="H1020">
        <v>47</v>
      </c>
      <c r="I1020">
        <v>35</v>
      </c>
      <c r="J1020">
        <v>14</v>
      </c>
      <c r="K1020">
        <v>366</v>
      </c>
      <c r="L1020">
        <v>50</v>
      </c>
      <c r="M1020">
        <v>40</v>
      </c>
      <c r="N1020">
        <v>70</v>
      </c>
      <c r="O1020">
        <v>110</v>
      </c>
      <c r="P1020">
        <v>8</v>
      </c>
      <c r="Q1020" s="1">
        <v>40756</v>
      </c>
      <c r="R1020" t="s">
        <v>32</v>
      </c>
      <c r="S1020" t="s">
        <v>39</v>
      </c>
      <c r="T1020" t="s">
        <v>31</v>
      </c>
    </row>
    <row r="1021" spans="1:20" x14ac:dyDescent="0.25">
      <c r="A1021">
        <v>414</v>
      </c>
      <c r="B1021" t="s">
        <v>54</v>
      </c>
      <c r="C1021" t="s">
        <v>50</v>
      </c>
      <c r="D1021" t="s">
        <v>22</v>
      </c>
      <c r="E1021">
        <v>74</v>
      </c>
      <c r="F1021">
        <v>75</v>
      </c>
      <c r="G1021">
        <v>134</v>
      </c>
      <c r="H1021">
        <v>51</v>
      </c>
      <c r="I1021">
        <v>25</v>
      </c>
      <c r="J1021">
        <v>14</v>
      </c>
      <c r="K1021">
        <v>857</v>
      </c>
      <c r="L1021">
        <v>60</v>
      </c>
      <c r="M1021">
        <v>40</v>
      </c>
      <c r="N1021">
        <v>70</v>
      </c>
      <c r="O1021">
        <v>110</v>
      </c>
      <c r="P1021">
        <v>9</v>
      </c>
      <c r="Q1021" s="1">
        <v>40787</v>
      </c>
      <c r="R1021" t="s">
        <v>32</v>
      </c>
      <c r="S1021" t="s">
        <v>33</v>
      </c>
      <c r="T1021" t="s">
        <v>31</v>
      </c>
    </row>
    <row r="1022" spans="1:20" x14ac:dyDescent="0.25">
      <c r="A1022">
        <v>414</v>
      </c>
      <c r="B1022" t="s">
        <v>54</v>
      </c>
      <c r="C1022" t="s">
        <v>50</v>
      </c>
      <c r="D1022" t="s">
        <v>22</v>
      </c>
      <c r="E1022">
        <v>38</v>
      </c>
      <c r="F1022">
        <v>77</v>
      </c>
      <c r="G1022">
        <v>129</v>
      </c>
      <c r="H1022">
        <v>52</v>
      </c>
      <c r="I1022">
        <v>39</v>
      </c>
      <c r="J1022">
        <v>16</v>
      </c>
      <c r="K1022">
        <v>376</v>
      </c>
      <c r="L1022">
        <v>40</v>
      </c>
      <c r="M1022">
        <v>40</v>
      </c>
      <c r="N1022">
        <v>70</v>
      </c>
      <c r="O1022">
        <v>110</v>
      </c>
      <c r="P1022">
        <v>11</v>
      </c>
      <c r="Q1022" s="1">
        <v>40238</v>
      </c>
      <c r="R1022" t="s">
        <v>26</v>
      </c>
      <c r="S1022" t="s">
        <v>35</v>
      </c>
      <c r="T1022" t="s">
        <v>25</v>
      </c>
    </row>
    <row r="1023" spans="1:20" x14ac:dyDescent="0.25">
      <c r="A1023">
        <v>414</v>
      </c>
      <c r="B1023" t="s">
        <v>54</v>
      </c>
      <c r="C1023" t="s">
        <v>50</v>
      </c>
      <c r="D1023" t="s">
        <v>22</v>
      </c>
      <c r="E1023">
        <v>3</v>
      </c>
      <c r="F1023">
        <v>90</v>
      </c>
      <c r="G1023">
        <v>155</v>
      </c>
      <c r="H1023">
        <v>65</v>
      </c>
      <c r="I1023">
        <v>87</v>
      </c>
      <c r="J1023">
        <v>58</v>
      </c>
      <c r="K1023">
        <v>513</v>
      </c>
      <c r="L1023">
        <v>10</v>
      </c>
      <c r="M1023">
        <v>50</v>
      </c>
      <c r="N1023">
        <v>80</v>
      </c>
      <c r="O1023">
        <v>130</v>
      </c>
      <c r="P1023">
        <v>12</v>
      </c>
      <c r="Q1023" s="1">
        <v>40210</v>
      </c>
      <c r="R1023" t="s">
        <v>26</v>
      </c>
      <c r="S1023" t="s">
        <v>40</v>
      </c>
      <c r="T1023" t="s">
        <v>25</v>
      </c>
    </row>
    <row r="1024" spans="1:20" x14ac:dyDescent="0.25">
      <c r="A1024">
        <v>414</v>
      </c>
      <c r="B1024" t="s">
        <v>54</v>
      </c>
      <c r="C1024" t="s">
        <v>50</v>
      </c>
      <c r="D1024" t="s">
        <v>22</v>
      </c>
      <c r="E1024">
        <v>1</v>
      </c>
      <c r="F1024">
        <v>87</v>
      </c>
      <c r="G1024">
        <v>150</v>
      </c>
      <c r="H1024">
        <v>63</v>
      </c>
      <c r="I1024">
        <v>86</v>
      </c>
      <c r="J1024">
        <v>57</v>
      </c>
      <c r="K1024">
        <v>521</v>
      </c>
      <c r="L1024">
        <v>10</v>
      </c>
      <c r="M1024">
        <v>50</v>
      </c>
      <c r="N1024">
        <v>80</v>
      </c>
      <c r="O1024">
        <v>130</v>
      </c>
      <c r="P1024">
        <v>12</v>
      </c>
      <c r="Q1024" s="1">
        <v>40269</v>
      </c>
      <c r="R1024" t="s">
        <v>26</v>
      </c>
      <c r="S1024" t="s">
        <v>40</v>
      </c>
      <c r="T1024" t="s">
        <v>25</v>
      </c>
    </row>
    <row r="1025" spans="1:20" x14ac:dyDescent="0.25">
      <c r="A1025">
        <v>414</v>
      </c>
      <c r="B1025" t="s">
        <v>54</v>
      </c>
      <c r="C1025" t="s">
        <v>50</v>
      </c>
      <c r="D1025" t="s">
        <v>22</v>
      </c>
      <c r="E1025">
        <v>-3</v>
      </c>
      <c r="F1025">
        <v>75</v>
      </c>
      <c r="G1025">
        <v>127</v>
      </c>
      <c r="H1025">
        <v>53</v>
      </c>
      <c r="I1025">
        <v>72</v>
      </c>
      <c r="J1025">
        <v>48</v>
      </c>
      <c r="K1025">
        <v>597</v>
      </c>
      <c r="L1025">
        <v>10</v>
      </c>
      <c r="M1025">
        <v>40</v>
      </c>
      <c r="N1025">
        <v>70</v>
      </c>
      <c r="O1025">
        <v>110</v>
      </c>
      <c r="P1025">
        <v>12</v>
      </c>
      <c r="Q1025" s="1">
        <v>40695</v>
      </c>
      <c r="R1025" t="s">
        <v>26</v>
      </c>
      <c r="S1025" t="s">
        <v>40</v>
      </c>
      <c r="T1025" t="s">
        <v>25</v>
      </c>
    </row>
    <row r="1026" spans="1:20" x14ac:dyDescent="0.25">
      <c r="A1026">
        <v>415</v>
      </c>
      <c r="B1026" t="s">
        <v>42</v>
      </c>
      <c r="C1026" t="s">
        <v>37</v>
      </c>
      <c r="D1026" t="s">
        <v>43</v>
      </c>
      <c r="E1026">
        <v>245</v>
      </c>
      <c r="F1026">
        <v>387</v>
      </c>
      <c r="G1026">
        <v>645</v>
      </c>
      <c r="H1026">
        <v>258</v>
      </c>
      <c r="I1026">
        <v>142</v>
      </c>
      <c r="J1026">
        <v>90</v>
      </c>
      <c r="K1026">
        <v>2067</v>
      </c>
      <c r="L1026">
        <v>360</v>
      </c>
      <c r="M1026">
        <v>320</v>
      </c>
      <c r="N1026">
        <v>480</v>
      </c>
      <c r="O1026">
        <v>800</v>
      </c>
      <c r="P1026">
        <v>2</v>
      </c>
      <c r="Q1026" s="1">
        <v>40210</v>
      </c>
      <c r="R1026" t="s">
        <v>23</v>
      </c>
      <c r="S1026" t="s">
        <v>24</v>
      </c>
      <c r="T1026" t="s">
        <v>25</v>
      </c>
    </row>
    <row r="1027" spans="1:20" x14ac:dyDescent="0.25">
      <c r="A1027">
        <v>415</v>
      </c>
      <c r="B1027" t="s">
        <v>42</v>
      </c>
      <c r="C1027" t="s">
        <v>37</v>
      </c>
      <c r="D1027" t="s">
        <v>43</v>
      </c>
      <c r="E1027">
        <v>-142</v>
      </c>
      <c r="F1027">
        <v>-31</v>
      </c>
      <c r="G1027">
        <v>169</v>
      </c>
      <c r="H1027">
        <v>200</v>
      </c>
      <c r="I1027">
        <v>111</v>
      </c>
      <c r="J1027">
        <v>66</v>
      </c>
      <c r="K1027">
        <v>2393</v>
      </c>
      <c r="L1027">
        <v>-140</v>
      </c>
      <c r="M1027">
        <v>250</v>
      </c>
      <c r="N1027">
        <v>-40</v>
      </c>
      <c r="O1027">
        <v>210</v>
      </c>
      <c r="P1027">
        <v>3</v>
      </c>
      <c r="Q1027" s="1">
        <v>40330</v>
      </c>
      <c r="R1027" t="s">
        <v>23</v>
      </c>
      <c r="S1027" t="s">
        <v>38</v>
      </c>
      <c r="T1027" t="s">
        <v>31</v>
      </c>
    </row>
    <row r="1028" spans="1:20" x14ac:dyDescent="0.25">
      <c r="A1028">
        <v>415</v>
      </c>
      <c r="B1028" t="s">
        <v>42</v>
      </c>
      <c r="C1028" t="s">
        <v>37</v>
      </c>
      <c r="D1028" t="s">
        <v>43</v>
      </c>
      <c r="E1028">
        <v>54</v>
      </c>
      <c r="F1028">
        <v>108</v>
      </c>
      <c r="G1028">
        <v>180</v>
      </c>
      <c r="H1028">
        <v>72</v>
      </c>
      <c r="I1028">
        <v>54</v>
      </c>
      <c r="J1028">
        <v>23</v>
      </c>
      <c r="K1028">
        <v>541</v>
      </c>
      <c r="L1028">
        <v>50</v>
      </c>
      <c r="M1028">
        <v>40</v>
      </c>
      <c r="N1028">
        <v>80</v>
      </c>
      <c r="O1028">
        <v>120</v>
      </c>
      <c r="P1028">
        <v>13</v>
      </c>
      <c r="Q1028" s="1">
        <v>40238</v>
      </c>
      <c r="R1028" t="s">
        <v>26</v>
      </c>
      <c r="S1028" t="s">
        <v>27</v>
      </c>
      <c r="T1028" t="s">
        <v>25</v>
      </c>
    </row>
    <row r="1029" spans="1:20" x14ac:dyDescent="0.25">
      <c r="A1029">
        <v>415</v>
      </c>
      <c r="B1029" t="s">
        <v>42</v>
      </c>
      <c r="C1029" t="s">
        <v>37</v>
      </c>
      <c r="D1029" t="s">
        <v>43</v>
      </c>
      <c r="E1029">
        <v>48</v>
      </c>
      <c r="F1029">
        <v>102</v>
      </c>
      <c r="G1029">
        <v>170</v>
      </c>
      <c r="H1029">
        <v>68</v>
      </c>
      <c r="I1029">
        <v>54</v>
      </c>
      <c r="J1029">
        <v>22</v>
      </c>
      <c r="K1029">
        <v>559</v>
      </c>
      <c r="L1029">
        <v>40</v>
      </c>
      <c r="M1029">
        <v>40</v>
      </c>
      <c r="N1029">
        <v>70</v>
      </c>
      <c r="O1029">
        <v>110</v>
      </c>
      <c r="P1029">
        <v>13</v>
      </c>
      <c r="Q1029" s="1">
        <v>40269</v>
      </c>
      <c r="R1029" t="s">
        <v>26</v>
      </c>
      <c r="S1029" t="s">
        <v>27</v>
      </c>
      <c r="T1029" t="s">
        <v>25</v>
      </c>
    </row>
    <row r="1030" spans="1:20" x14ac:dyDescent="0.25">
      <c r="A1030">
        <v>415</v>
      </c>
      <c r="B1030" t="s">
        <v>42</v>
      </c>
      <c r="C1030" t="s">
        <v>37</v>
      </c>
      <c r="D1030" t="s">
        <v>43</v>
      </c>
      <c r="E1030">
        <v>30</v>
      </c>
      <c r="F1030">
        <v>79</v>
      </c>
      <c r="G1030">
        <v>131</v>
      </c>
      <c r="H1030">
        <v>52</v>
      </c>
      <c r="I1030">
        <v>49</v>
      </c>
      <c r="J1030">
        <v>17</v>
      </c>
      <c r="K1030">
        <v>668</v>
      </c>
      <c r="L1030">
        <v>20</v>
      </c>
      <c r="M1030">
        <v>30</v>
      </c>
      <c r="N1030">
        <v>50</v>
      </c>
      <c r="O1030">
        <v>80</v>
      </c>
      <c r="P1030">
        <v>13</v>
      </c>
      <c r="Q1030" s="1">
        <v>40360</v>
      </c>
      <c r="R1030" t="s">
        <v>26</v>
      </c>
      <c r="S1030" t="s">
        <v>27</v>
      </c>
      <c r="T1030" t="s">
        <v>25</v>
      </c>
    </row>
    <row r="1031" spans="1:20" x14ac:dyDescent="0.25">
      <c r="A1031">
        <v>415</v>
      </c>
      <c r="B1031" t="s">
        <v>42</v>
      </c>
      <c r="C1031" t="s">
        <v>37</v>
      </c>
      <c r="D1031" t="s">
        <v>43</v>
      </c>
      <c r="E1031">
        <v>39</v>
      </c>
      <c r="F1031">
        <v>173</v>
      </c>
      <c r="G1031">
        <v>318</v>
      </c>
      <c r="H1031">
        <v>125</v>
      </c>
      <c r="I1031">
        <v>147</v>
      </c>
      <c r="J1031">
        <v>113</v>
      </c>
      <c r="K1031">
        <v>729</v>
      </c>
      <c r="L1031">
        <v>30</v>
      </c>
      <c r="M1031">
        <v>120</v>
      </c>
      <c r="N1031">
        <v>160</v>
      </c>
      <c r="O1031">
        <v>280</v>
      </c>
      <c r="P1031">
        <v>5</v>
      </c>
      <c r="Q1031" s="1">
        <v>40634</v>
      </c>
      <c r="R1031" t="s">
        <v>28</v>
      </c>
      <c r="S1031" t="s">
        <v>29</v>
      </c>
      <c r="T1031" t="s">
        <v>25</v>
      </c>
    </row>
    <row r="1032" spans="1:20" x14ac:dyDescent="0.25">
      <c r="A1032">
        <v>415</v>
      </c>
      <c r="B1032" t="s">
        <v>42</v>
      </c>
      <c r="C1032" t="s">
        <v>37</v>
      </c>
      <c r="D1032" t="s">
        <v>43</v>
      </c>
      <c r="E1032">
        <v>326</v>
      </c>
      <c r="F1032">
        <v>335</v>
      </c>
      <c r="G1032">
        <v>626</v>
      </c>
      <c r="H1032">
        <v>252</v>
      </c>
      <c r="I1032">
        <v>115</v>
      </c>
      <c r="J1032">
        <v>83</v>
      </c>
      <c r="K1032">
        <v>1316</v>
      </c>
      <c r="L1032">
        <v>220</v>
      </c>
      <c r="M1032">
        <v>240</v>
      </c>
      <c r="N1032">
        <v>320</v>
      </c>
      <c r="O1032">
        <v>560</v>
      </c>
      <c r="P1032">
        <v>6</v>
      </c>
      <c r="Q1032" s="1">
        <v>40634</v>
      </c>
      <c r="R1032" t="s">
        <v>28</v>
      </c>
      <c r="S1032" t="s">
        <v>30</v>
      </c>
      <c r="T1032" t="s">
        <v>31</v>
      </c>
    </row>
    <row r="1033" spans="1:20" x14ac:dyDescent="0.25">
      <c r="A1033">
        <v>415</v>
      </c>
      <c r="B1033" t="s">
        <v>42</v>
      </c>
      <c r="C1033" t="s">
        <v>37</v>
      </c>
      <c r="D1033" t="s">
        <v>43</v>
      </c>
      <c r="E1033">
        <v>334</v>
      </c>
      <c r="F1033">
        <v>341</v>
      </c>
      <c r="G1033">
        <v>637</v>
      </c>
      <c r="H1033">
        <v>257</v>
      </c>
      <c r="I1033">
        <v>116</v>
      </c>
      <c r="J1033">
        <v>84</v>
      </c>
      <c r="K1033">
        <v>1662</v>
      </c>
      <c r="L1033">
        <v>240</v>
      </c>
      <c r="M1033">
        <v>230</v>
      </c>
      <c r="N1033">
        <v>320</v>
      </c>
      <c r="O1033">
        <v>550</v>
      </c>
      <c r="P1033">
        <v>6</v>
      </c>
      <c r="Q1033" s="1">
        <v>40817</v>
      </c>
      <c r="R1033" t="s">
        <v>28</v>
      </c>
      <c r="S1033" t="s">
        <v>30</v>
      </c>
      <c r="T1033" t="s">
        <v>31</v>
      </c>
    </row>
    <row r="1034" spans="1:20" x14ac:dyDescent="0.25">
      <c r="A1034">
        <v>415</v>
      </c>
      <c r="B1034" t="s">
        <v>42</v>
      </c>
      <c r="C1034" t="s">
        <v>37</v>
      </c>
      <c r="D1034" t="s">
        <v>43</v>
      </c>
      <c r="E1034">
        <v>157</v>
      </c>
      <c r="F1034">
        <v>145</v>
      </c>
      <c r="G1034">
        <v>261</v>
      </c>
      <c r="H1034">
        <v>100</v>
      </c>
      <c r="I1034">
        <v>39</v>
      </c>
      <c r="J1034">
        <v>28</v>
      </c>
      <c r="K1034">
        <v>822</v>
      </c>
      <c r="L1034">
        <v>110</v>
      </c>
      <c r="M1034">
        <v>80</v>
      </c>
      <c r="N1034">
        <v>130</v>
      </c>
      <c r="O1034">
        <v>210</v>
      </c>
      <c r="P1034">
        <v>8</v>
      </c>
      <c r="Q1034" s="1">
        <v>40634</v>
      </c>
      <c r="R1034" t="s">
        <v>32</v>
      </c>
      <c r="S1034" t="s">
        <v>39</v>
      </c>
      <c r="T1034" t="s">
        <v>31</v>
      </c>
    </row>
    <row r="1035" spans="1:20" x14ac:dyDescent="0.25">
      <c r="A1035">
        <v>415</v>
      </c>
      <c r="B1035" t="s">
        <v>42</v>
      </c>
      <c r="C1035" t="s">
        <v>37</v>
      </c>
      <c r="D1035" t="s">
        <v>43</v>
      </c>
      <c r="E1035">
        <v>188</v>
      </c>
      <c r="F1035">
        <v>284</v>
      </c>
      <c r="G1035">
        <v>525</v>
      </c>
      <c r="H1035">
        <v>241</v>
      </c>
      <c r="I1035">
        <v>96</v>
      </c>
      <c r="J1035">
        <v>74</v>
      </c>
      <c r="K1035">
        <v>1321</v>
      </c>
      <c r="L1035">
        <v>170</v>
      </c>
      <c r="M1035">
        <v>220</v>
      </c>
      <c r="N1035">
        <v>260</v>
      </c>
      <c r="O1035">
        <v>480</v>
      </c>
      <c r="P1035">
        <v>9</v>
      </c>
      <c r="Q1035" s="1">
        <v>40513</v>
      </c>
      <c r="R1035" t="s">
        <v>32</v>
      </c>
      <c r="S1035" t="s">
        <v>33</v>
      </c>
      <c r="T1035" t="s">
        <v>31</v>
      </c>
    </row>
    <row r="1036" spans="1:20" x14ac:dyDescent="0.25">
      <c r="A1036">
        <v>415</v>
      </c>
      <c r="B1036" t="s">
        <v>42</v>
      </c>
      <c r="C1036" t="s">
        <v>37</v>
      </c>
      <c r="D1036" t="s">
        <v>43</v>
      </c>
      <c r="E1036">
        <v>240</v>
      </c>
      <c r="F1036">
        <v>247</v>
      </c>
      <c r="G1036">
        <v>486</v>
      </c>
      <c r="H1036">
        <v>209</v>
      </c>
      <c r="I1036">
        <v>85</v>
      </c>
      <c r="J1036">
        <v>64</v>
      </c>
      <c r="K1036">
        <v>969</v>
      </c>
      <c r="L1036">
        <v>170</v>
      </c>
      <c r="M1036">
        <v>170</v>
      </c>
      <c r="N1036">
        <v>230</v>
      </c>
      <c r="O1036">
        <v>400</v>
      </c>
      <c r="P1036">
        <v>9</v>
      </c>
      <c r="Q1036" s="1">
        <v>40634</v>
      </c>
      <c r="R1036" t="s">
        <v>32</v>
      </c>
      <c r="S1036" t="s">
        <v>33</v>
      </c>
      <c r="T1036" t="s">
        <v>31</v>
      </c>
    </row>
    <row r="1037" spans="1:20" x14ac:dyDescent="0.25">
      <c r="A1037">
        <v>415</v>
      </c>
      <c r="B1037" t="s">
        <v>42</v>
      </c>
      <c r="C1037" t="s">
        <v>37</v>
      </c>
      <c r="D1037" t="s">
        <v>43</v>
      </c>
      <c r="E1037">
        <v>265</v>
      </c>
      <c r="F1037">
        <v>288</v>
      </c>
      <c r="G1037">
        <v>527</v>
      </c>
      <c r="H1037">
        <v>244</v>
      </c>
      <c r="I1037">
        <v>89</v>
      </c>
      <c r="J1037">
        <v>75</v>
      </c>
      <c r="K1037">
        <v>1213</v>
      </c>
      <c r="L1037">
        <v>190</v>
      </c>
      <c r="M1037">
        <v>200</v>
      </c>
      <c r="N1037">
        <v>260</v>
      </c>
      <c r="O1037">
        <v>460</v>
      </c>
      <c r="P1037">
        <v>9</v>
      </c>
      <c r="Q1037" s="1">
        <v>40695</v>
      </c>
      <c r="R1037" t="s">
        <v>32</v>
      </c>
      <c r="S1037" t="s">
        <v>33</v>
      </c>
      <c r="T1037" t="s">
        <v>31</v>
      </c>
    </row>
    <row r="1038" spans="1:20" x14ac:dyDescent="0.25">
      <c r="A1038">
        <v>415</v>
      </c>
      <c r="B1038" t="s">
        <v>42</v>
      </c>
      <c r="C1038" t="s">
        <v>37</v>
      </c>
      <c r="D1038" t="s">
        <v>43</v>
      </c>
      <c r="E1038">
        <v>91</v>
      </c>
      <c r="F1038">
        <v>126</v>
      </c>
      <c r="G1038">
        <v>213</v>
      </c>
      <c r="H1038">
        <v>87</v>
      </c>
      <c r="I1038">
        <v>35</v>
      </c>
      <c r="J1038">
        <v>24</v>
      </c>
      <c r="K1038">
        <v>756</v>
      </c>
      <c r="L1038">
        <v>80</v>
      </c>
      <c r="M1038">
        <v>50</v>
      </c>
      <c r="N1038">
        <v>90</v>
      </c>
      <c r="O1038">
        <v>140</v>
      </c>
      <c r="P1038">
        <v>11</v>
      </c>
      <c r="Q1038" s="1">
        <v>40238</v>
      </c>
      <c r="R1038" t="s">
        <v>26</v>
      </c>
      <c r="S1038" t="s">
        <v>35</v>
      </c>
      <c r="T1038" t="s">
        <v>25</v>
      </c>
    </row>
    <row r="1039" spans="1:20" x14ac:dyDescent="0.25">
      <c r="A1039">
        <v>415</v>
      </c>
      <c r="B1039" t="s">
        <v>42</v>
      </c>
      <c r="C1039" t="s">
        <v>37</v>
      </c>
      <c r="D1039" t="s">
        <v>43</v>
      </c>
      <c r="E1039">
        <v>98</v>
      </c>
      <c r="F1039">
        <v>136</v>
      </c>
      <c r="G1039">
        <v>230</v>
      </c>
      <c r="H1039">
        <v>94</v>
      </c>
      <c r="I1039">
        <v>38</v>
      </c>
      <c r="J1039">
        <v>26</v>
      </c>
      <c r="K1039">
        <v>562</v>
      </c>
      <c r="L1039">
        <v>80</v>
      </c>
      <c r="M1039">
        <v>60</v>
      </c>
      <c r="N1039">
        <v>90</v>
      </c>
      <c r="O1039">
        <v>150</v>
      </c>
      <c r="P1039">
        <v>12</v>
      </c>
      <c r="Q1039" s="1">
        <v>40330</v>
      </c>
      <c r="R1039" t="s">
        <v>26</v>
      </c>
      <c r="S1039" t="s">
        <v>40</v>
      </c>
      <c r="T1039" t="s">
        <v>25</v>
      </c>
    </row>
    <row r="1040" spans="1:20" x14ac:dyDescent="0.25">
      <c r="A1040">
        <v>415</v>
      </c>
      <c r="B1040" t="s">
        <v>42</v>
      </c>
      <c r="C1040" t="s">
        <v>37</v>
      </c>
      <c r="D1040" t="s">
        <v>43</v>
      </c>
      <c r="E1040">
        <v>165</v>
      </c>
      <c r="F1040">
        <v>261</v>
      </c>
      <c r="G1040">
        <v>521</v>
      </c>
      <c r="H1040">
        <v>260</v>
      </c>
      <c r="I1040">
        <v>96</v>
      </c>
      <c r="J1040">
        <v>72</v>
      </c>
      <c r="K1040">
        <v>1559</v>
      </c>
      <c r="L1040">
        <v>180</v>
      </c>
      <c r="M1040">
        <v>240</v>
      </c>
      <c r="N1040">
        <v>260</v>
      </c>
      <c r="O1040">
        <v>500</v>
      </c>
      <c r="P1040">
        <v>4</v>
      </c>
      <c r="Q1040" s="1">
        <v>40299</v>
      </c>
      <c r="R1040" t="s">
        <v>28</v>
      </c>
      <c r="S1040" t="s">
        <v>41</v>
      </c>
      <c r="T1040" t="s">
        <v>25</v>
      </c>
    </row>
    <row r="1041" spans="1:20" x14ac:dyDescent="0.25">
      <c r="A1041">
        <v>415</v>
      </c>
      <c r="B1041" t="s">
        <v>42</v>
      </c>
      <c r="C1041" t="s">
        <v>37</v>
      </c>
      <c r="D1041" t="s">
        <v>43</v>
      </c>
      <c r="E1041">
        <v>220</v>
      </c>
      <c r="F1041">
        <v>239</v>
      </c>
      <c r="G1041">
        <v>509</v>
      </c>
      <c r="H1041">
        <v>239</v>
      </c>
      <c r="I1041">
        <v>91</v>
      </c>
      <c r="J1041">
        <v>66</v>
      </c>
      <c r="K1041">
        <v>1464</v>
      </c>
      <c r="L1041">
        <v>150</v>
      </c>
      <c r="M1041">
        <v>220</v>
      </c>
      <c r="N1041">
        <v>230</v>
      </c>
      <c r="O1041">
        <v>450</v>
      </c>
      <c r="P1041">
        <v>4</v>
      </c>
      <c r="Q1041" s="1">
        <v>40634</v>
      </c>
      <c r="R1041" t="s">
        <v>28</v>
      </c>
      <c r="S1041" t="s">
        <v>41</v>
      </c>
      <c r="T1041" t="s">
        <v>25</v>
      </c>
    </row>
    <row r="1042" spans="1:20" x14ac:dyDescent="0.25">
      <c r="A1042">
        <v>417</v>
      </c>
      <c r="B1042" t="s">
        <v>56</v>
      </c>
      <c r="C1042" t="s">
        <v>50</v>
      </c>
      <c r="D1042" t="s">
        <v>22</v>
      </c>
      <c r="E1042">
        <v>27</v>
      </c>
      <c r="F1042">
        <v>88</v>
      </c>
      <c r="G1042">
        <v>160</v>
      </c>
      <c r="H1042">
        <v>72</v>
      </c>
      <c r="I1042">
        <v>61</v>
      </c>
      <c r="J1042">
        <v>27</v>
      </c>
      <c r="K1042">
        <v>606</v>
      </c>
      <c r="L1042">
        <v>40</v>
      </c>
      <c r="M1042">
        <v>70</v>
      </c>
      <c r="N1042">
        <v>90</v>
      </c>
      <c r="O1042">
        <v>160</v>
      </c>
      <c r="P1042">
        <v>2</v>
      </c>
      <c r="Q1042" s="1">
        <v>40391</v>
      </c>
      <c r="R1042" t="s">
        <v>23</v>
      </c>
      <c r="S1042" t="s">
        <v>24</v>
      </c>
      <c r="T1042" t="s">
        <v>25</v>
      </c>
    </row>
    <row r="1043" spans="1:20" x14ac:dyDescent="0.25">
      <c r="A1043">
        <v>417</v>
      </c>
      <c r="B1043" t="s">
        <v>56</v>
      </c>
      <c r="C1043" t="s">
        <v>50</v>
      </c>
      <c r="D1043" t="s">
        <v>22</v>
      </c>
      <c r="E1043">
        <v>33</v>
      </c>
      <c r="F1043">
        <v>60</v>
      </c>
      <c r="G1043">
        <v>109</v>
      </c>
      <c r="H1043">
        <v>50</v>
      </c>
      <c r="I1043">
        <v>33</v>
      </c>
      <c r="J1043">
        <v>15</v>
      </c>
      <c r="K1043">
        <v>1064</v>
      </c>
      <c r="L1043">
        <v>30</v>
      </c>
      <c r="M1043">
        <v>50</v>
      </c>
      <c r="N1043">
        <v>60</v>
      </c>
      <c r="O1043">
        <v>110</v>
      </c>
      <c r="P1043">
        <v>3</v>
      </c>
      <c r="Q1043" s="1">
        <v>40756</v>
      </c>
      <c r="R1043" t="s">
        <v>23</v>
      </c>
      <c r="S1043" t="s">
        <v>38</v>
      </c>
      <c r="T1043" t="s">
        <v>31</v>
      </c>
    </row>
    <row r="1044" spans="1:20" x14ac:dyDescent="0.25">
      <c r="A1044">
        <v>417</v>
      </c>
      <c r="B1044" t="s">
        <v>56</v>
      </c>
      <c r="C1044" t="s">
        <v>50</v>
      </c>
      <c r="D1044" t="s">
        <v>22</v>
      </c>
      <c r="E1044">
        <v>56</v>
      </c>
      <c r="F1044">
        <v>81</v>
      </c>
      <c r="G1044">
        <v>160</v>
      </c>
      <c r="H1044">
        <v>69</v>
      </c>
      <c r="I1044">
        <v>43</v>
      </c>
      <c r="J1044">
        <v>21</v>
      </c>
      <c r="K1044">
        <v>1060</v>
      </c>
      <c r="L1044">
        <v>40</v>
      </c>
      <c r="M1044">
        <v>60</v>
      </c>
      <c r="N1044">
        <v>80</v>
      </c>
      <c r="O1044">
        <v>140</v>
      </c>
      <c r="P1044">
        <v>3</v>
      </c>
      <c r="Q1044" s="1">
        <v>40848</v>
      </c>
      <c r="R1044" t="s">
        <v>23</v>
      </c>
      <c r="S1044" t="s">
        <v>38</v>
      </c>
      <c r="T1044" t="s">
        <v>31</v>
      </c>
    </row>
    <row r="1045" spans="1:20" x14ac:dyDescent="0.25">
      <c r="A1045">
        <v>417</v>
      </c>
      <c r="B1045" t="s">
        <v>56</v>
      </c>
      <c r="C1045" t="s">
        <v>50</v>
      </c>
      <c r="D1045" t="s">
        <v>22</v>
      </c>
      <c r="E1045">
        <v>-4</v>
      </c>
      <c r="F1045">
        <v>42</v>
      </c>
      <c r="G1045">
        <v>76</v>
      </c>
      <c r="H1045">
        <v>34</v>
      </c>
      <c r="I1045">
        <v>46</v>
      </c>
      <c r="J1045">
        <v>12</v>
      </c>
      <c r="K1045">
        <v>197</v>
      </c>
      <c r="L1045">
        <v>0</v>
      </c>
      <c r="M1045">
        <v>20</v>
      </c>
      <c r="N1045">
        <v>40</v>
      </c>
      <c r="O1045">
        <v>60</v>
      </c>
      <c r="P1045">
        <v>13</v>
      </c>
      <c r="Q1045" s="1">
        <v>40179</v>
      </c>
      <c r="R1045" t="s">
        <v>26</v>
      </c>
      <c r="S1045" t="s">
        <v>27</v>
      </c>
      <c r="T1045" t="s">
        <v>25</v>
      </c>
    </row>
    <row r="1046" spans="1:20" x14ac:dyDescent="0.25">
      <c r="A1046">
        <v>417</v>
      </c>
      <c r="B1046" t="s">
        <v>56</v>
      </c>
      <c r="C1046" t="s">
        <v>50</v>
      </c>
      <c r="D1046" t="s">
        <v>22</v>
      </c>
      <c r="E1046">
        <v>1</v>
      </c>
      <c r="F1046">
        <v>48</v>
      </c>
      <c r="G1046">
        <v>86</v>
      </c>
      <c r="H1046">
        <v>38</v>
      </c>
      <c r="I1046">
        <v>47</v>
      </c>
      <c r="J1046">
        <v>14</v>
      </c>
      <c r="K1046">
        <v>248</v>
      </c>
      <c r="L1046">
        <v>0</v>
      </c>
      <c r="M1046">
        <v>30</v>
      </c>
      <c r="N1046">
        <v>40</v>
      </c>
      <c r="O1046">
        <v>70</v>
      </c>
      <c r="P1046">
        <v>13</v>
      </c>
      <c r="Q1046" s="1">
        <v>40391</v>
      </c>
      <c r="R1046" t="s">
        <v>26</v>
      </c>
      <c r="S1046" t="s">
        <v>27</v>
      </c>
      <c r="T1046" t="s">
        <v>25</v>
      </c>
    </row>
    <row r="1047" spans="1:20" x14ac:dyDescent="0.25">
      <c r="A1047">
        <v>417</v>
      </c>
      <c r="B1047" t="s">
        <v>56</v>
      </c>
      <c r="C1047" t="s">
        <v>50</v>
      </c>
      <c r="D1047" t="s">
        <v>22</v>
      </c>
      <c r="E1047">
        <v>0</v>
      </c>
      <c r="F1047">
        <v>46</v>
      </c>
      <c r="G1047">
        <v>81</v>
      </c>
      <c r="H1047">
        <v>36</v>
      </c>
      <c r="I1047">
        <v>43</v>
      </c>
      <c r="J1047">
        <v>13</v>
      </c>
      <c r="K1047">
        <v>252</v>
      </c>
      <c r="L1047">
        <v>0</v>
      </c>
      <c r="M1047">
        <v>30</v>
      </c>
      <c r="N1047">
        <v>40</v>
      </c>
      <c r="O1047">
        <v>70</v>
      </c>
      <c r="P1047">
        <v>13</v>
      </c>
      <c r="Q1047" s="1">
        <v>40725</v>
      </c>
      <c r="R1047" t="s">
        <v>26</v>
      </c>
      <c r="S1047" t="s">
        <v>27</v>
      </c>
      <c r="T1047" t="s">
        <v>25</v>
      </c>
    </row>
    <row r="1048" spans="1:20" x14ac:dyDescent="0.25">
      <c r="A1048">
        <v>417</v>
      </c>
      <c r="B1048" t="s">
        <v>56</v>
      </c>
      <c r="C1048" t="s">
        <v>50</v>
      </c>
      <c r="D1048" t="s">
        <v>22</v>
      </c>
      <c r="E1048">
        <v>28</v>
      </c>
      <c r="F1048">
        <v>48</v>
      </c>
      <c r="G1048">
        <v>80</v>
      </c>
      <c r="H1048">
        <v>32</v>
      </c>
      <c r="I1048">
        <v>20</v>
      </c>
      <c r="J1048">
        <v>8</v>
      </c>
      <c r="K1048">
        <v>841</v>
      </c>
      <c r="L1048">
        <v>50</v>
      </c>
      <c r="M1048">
        <v>30</v>
      </c>
      <c r="N1048">
        <v>60</v>
      </c>
      <c r="O1048">
        <v>90</v>
      </c>
      <c r="P1048">
        <v>6</v>
      </c>
      <c r="Q1048" s="1">
        <v>40391</v>
      </c>
      <c r="R1048" t="s">
        <v>28</v>
      </c>
      <c r="S1048" t="s">
        <v>30</v>
      </c>
      <c r="T1048" t="s">
        <v>31</v>
      </c>
    </row>
    <row r="1049" spans="1:20" x14ac:dyDescent="0.25">
      <c r="A1049">
        <v>417</v>
      </c>
      <c r="B1049" t="s">
        <v>56</v>
      </c>
      <c r="C1049" t="s">
        <v>50</v>
      </c>
      <c r="D1049" t="s">
        <v>22</v>
      </c>
      <c r="E1049">
        <v>27</v>
      </c>
      <c r="F1049">
        <v>47</v>
      </c>
      <c r="G1049">
        <v>79</v>
      </c>
      <c r="H1049">
        <v>32</v>
      </c>
      <c r="I1049">
        <v>20</v>
      </c>
      <c r="J1049">
        <v>8</v>
      </c>
      <c r="K1049">
        <v>837</v>
      </c>
      <c r="L1049">
        <v>50</v>
      </c>
      <c r="M1049">
        <v>30</v>
      </c>
      <c r="N1049">
        <v>60</v>
      </c>
      <c r="O1049">
        <v>90</v>
      </c>
      <c r="P1049">
        <v>6</v>
      </c>
      <c r="Q1049" s="1">
        <v>40422</v>
      </c>
      <c r="R1049" t="s">
        <v>28</v>
      </c>
      <c r="S1049" t="s">
        <v>30</v>
      </c>
      <c r="T1049" t="s">
        <v>31</v>
      </c>
    </row>
    <row r="1050" spans="1:20" x14ac:dyDescent="0.25">
      <c r="A1050">
        <v>417</v>
      </c>
      <c r="B1050" t="s">
        <v>56</v>
      </c>
      <c r="C1050" t="s">
        <v>50</v>
      </c>
      <c r="D1050" t="s">
        <v>22</v>
      </c>
      <c r="E1050">
        <v>42</v>
      </c>
      <c r="F1050">
        <v>47</v>
      </c>
      <c r="G1050">
        <v>84</v>
      </c>
      <c r="H1050">
        <v>32</v>
      </c>
      <c r="I1050">
        <v>19</v>
      </c>
      <c r="J1050">
        <v>8</v>
      </c>
      <c r="K1050">
        <v>833</v>
      </c>
      <c r="L1050">
        <v>80</v>
      </c>
      <c r="M1050">
        <v>30</v>
      </c>
      <c r="N1050">
        <v>80</v>
      </c>
      <c r="O1050">
        <v>110</v>
      </c>
      <c r="P1050">
        <v>6</v>
      </c>
      <c r="Q1050" s="1">
        <v>40817</v>
      </c>
      <c r="R1050" t="s">
        <v>28</v>
      </c>
      <c r="S1050" t="s">
        <v>30</v>
      </c>
      <c r="T1050" t="s">
        <v>31</v>
      </c>
    </row>
    <row r="1051" spans="1:20" x14ac:dyDescent="0.25">
      <c r="A1051">
        <v>417</v>
      </c>
      <c r="B1051" t="s">
        <v>56</v>
      </c>
      <c r="C1051" t="s">
        <v>50</v>
      </c>
      <c r="D1051" t="s">
        <v>22</v>
      </c>
      <c r="E1051">
        <v>-8</v>
      </c>
      <c r="F1051">
        <v>61</v>
      </c>
      <c r="G1051">
        <v>104</v>
      </c>
      <c r="H1051">
        <v>43</v>
      </c>
      <c r="I1051">
        <v>69</v>
      </c>
      <c r="J1051">
        <v>39</v>
      </c>
      <c r="K1051">
        <v>282</v>
      </c>
      <c r="L1051">
        <v>10</v>
      </c>
      <c r="M1051">
        <v>30</v>
      </c>
      <c r="N1051">
        <v>60</v>
      </c>
      <c r="O1051">
        <v>90</v>
      </c>
      <c r="P1051">
        <v>8</v>
      </c>
      <c r="Q1051" s="1">
        <v>40299</v>
      </c>
      <c r="R1051" t="s">
        <v>32</v>
      </c>
      <c r="S1051" t="s">
        <v>39</v>
      </c>
      <c r="T1051" t="s">
        <v>31</v>
      </c>
    </row>
    <row r="1052" spans="1:20" x14ac:dyDescent="0.25">
      <c r="A1052">
        <v>417</v>
      </c>
      <c r="B1052" t="s">
        <v>56</v>
      </c>
      <c r="C1052" t="s">
        <v>50</v>
      </c>
      <c r="D1052" t="s">
        <v>22</v>
      </c>
      <c r="E1052">
        <v>-5</v>
      </c>
      <c r="F1052">
        <v>69</v>
      </c>
      <c r="G1052">
        <v>118</v>
      </c>
      <c r="H1052">
        <v>49</v>
      </c>
      <c r="I1052">
        <v>74</v>
      </c>
      <c r="J1052">
        <v>44</v>
      </c>
      <c r="K1052">
        <v>335</v>
      </c>
      <c r="L1052">
        <v>0</v>
      </c>
      <c r="M1052">
        <v>40</v>
      </c>
      <c r="N1052">
        <v>60</v>
      </c>
      <c r="O1052">
        <v>100</v>
      </c>
      <c r="P1052">
        <v>8</v>
      </c>
      <c r="Q1052" s="1">
        <v>40513</v>
      </c>
      <c r="R1052" t="s">
        <v>32</v>
      </c>
      <c r="S1052" t="s">
        <v>39</v>
      </c>
      <c r="T1052" t="s">
        <v>31</v>
      </c>
    </row>
    <row r="1053" spans="1:20" x14ac:dyDescent="0.25">
      <c r="A1053">
        <v>417</v>
      </c>
      <c r="B1053" t="s">
        <v>56</v>
      </c>
      <c r="C1053" t="s">
        <v>50</v>
      </c>
      <c r="D1053" t="s">
        <v>22</v>
      </c>
      <c r="E1053">
        <v>-9</v>
      </c>
      <c r="F1053">
        <v>63</v>
      </c>
      <c r="G1053">
        <v>114</v>
      </c>
      <c r="H1053">
        <v>44</v>
      </c>
      <c r="I1053">
        <v>69</v>
      </c>
      <c r="J1053">
        <v>40</v>
      </c>
      <c r="K1053">
        <v>251</v>
      </c>
      <c r="L1053">
        <v>10</v>
      </c>
      <c r="M1053">
        <v>30</v>
      </c>
      <c r="N1053">
        <v>60</v>
      </c>
      <c r="O1053">
        <v>90</v>
      </c>
      <c r="P1053">
        <v>8</v>
      </c>
      <c r="Q1053" s="1">
        <v>40603</v>
      </c>
      <c r="R1053" t="s">
        <v>32</v>
      </c>
      <c r="S1053" t="s">
        <v>39</v>
      </c>
      <c r="T1053" t="s">
        <v>31</v>
      </c>
    </row>
    <row r="1054" spans="1:20" x14ac:dyDescent="0.25">
      <c r="A1054">
        <v>417</v>
      </c>
      <c r="B1054" t="s">
        <v>56</v>
      </c>
      <c r="C1054" t="s">
        <v>50</v>
      </c>
      <c r="D1054" t="s">
        <v>22</v>
      </c>
      <c r="E1054">
        <v>-9</v>
      </c>
      <c r="F1054">
        <v>63</v>
      </c>
      <c r="G1054">
        <v>114</v>
      </c>
      <c r="H1054">
        <v>44</v>
      </c>
      <c r="I1054">
        <v>69</v>
      </c>
      <c r="J1054">
        <v>40</v>
      </c>
      <c r="K1054">
        <v>261</v>
      </c>
      <c r="L1054">
        <v>10</v>
      </c>
      <c r="M1054">
        <v>30</v>
      </c>
      <c r="N1054">
        <v>60</v>
      </c>
      <c r="O1054">
        <v>90</v>
      </c>
      <c r="P1054">
        <v>8</v>
      </c>
      <c r="Q1054" s="1">
        <v>40634</v>
      </c>
      <c r="R1054" t="s">
        <v>32</v>
      </c>
      <c r="S1054" t="s">
        <v>39</v>
      </c>
      <c r="T1054" t="s">
        <v>31</v>
      </c>
    </row>
    <row r="1055" spans="1:20" x14ac:dyDescent="0.25">
      <c r="A1055">
        <v>417</v>
      </c>
      <c r="B1055" t="s">
        <v>56</v>
      </c>
      <c r="C1055" t="s">
        <v>50</v>
      </c>
      <c r="D1055" t="s">
        <v>22</v>
      </c>
      <c r="E1055">
        <v>-32</v>
      </c>
      <c r="F1055">
        <v>18</v>
      </c>
      <c r="G1055">
        <v>102</v>
      </c>
      <c r="H1055">
        <v>84</v>
      </c>
      <c r="I1055">
        <v>50</v>
      </c>
      <c r="J1055">
        <v>26</v>
      </c>
      <c r="K1055">
        <v>625</v>
      </c>
      <c r="L1055">
        <v>-20</v>
      </c>
      <c r="M1055">
        <v>70</v>
      </c>
      <c r="N1055">
        <v>10</v>
      </c>
      <c r="O1055">
        <v>80</v>
      </c>
      <c r="P1055">
        <v>9</v>
      </c>
      <c r="Q1055" s="1">
        <v>40210</v>
      </c>
      <c r="R1055" t="s">
        <v>32</v>
      </c>
      <c r="S1055" t="s">
        <v>33</v>
      </c>
      <c r="T1055" t="s">
        <v>31</v>
      </c>
    </row>
    <row r="1056" spans="1:20" x14ac:dyDescent="0.25">
      <c r="A1056">
        <v>417</v>
      </c>
      <c r="B1056" t="s">
        <v>56</v>
      </c>
      <c r="C1056" t="s">
        <v>50</v>
      </c>
      <c r="D1056" t="s">
        <v>22</v>
      </c>
      <c r="E1056">
        <v>-12</v>
      </c>
      <c r="F1056">
        <v>49</v>
      </c>
      <c r="G1056">
        <v>169</v>
      </c>
      <c r="H1056">
        <v>120</v>
      </c>
      <c r="I1056">
        <v>61</v>
      </c>
      <c r="J1056">
        <v>37</v>
      </c>
      <c r="K1056">
        <v>1334</v>
      </c>
      <c r="L1056">
        <v>0</v>
      </c>
      <c r="M1056">
        <v>100</v>
      </c>
      <c r="N1056">
        <v>40</v>
      </c>
      <c r="O1056">
        <v>140</v>
      </c>
      <c r="P1056">
        <v>9</v>
      </c>
      <c r="Q1056" s="1">
        <v>40360</v>
      </c>
      <c r="R1056" t="s">
        <v>32</v>
      </c>
      <c r="S1056" t="s">
        <v>33</v>
      </c>
      <c r="T1056" t="s">
        <v>31</v>
      </c>
    </row>
    <row r="1057" spans="1:20" x14ac:dyDescent="0.25">
      <c r="A1057">
        <v>417</v>
      </c>
      <c r="B1057" t="s">
        <v>56</v>
      </c>
      <c r="C1057" t="s">
        <v>50</v>
      </c>
      <c r="D1057" t="s">
        <v>22</v>
      </c>
      <c r="E1057">
        <v>-39</v>
      </c>
      <c r="F1057">
        <v>23</v>
      </c>
      <c r="G1057">
        <v>116</v>
      </c>
      <c r="H1057">
        <v>86</v>
      </c>
      <c r="I1057">
        <v>49</v>
      </c>
      <c r="J1057">
        <v>26</v>
      </c>
      <c r="K1057">
        <v>1698</v>
      </c>
      <c r="L1057">
        <v>10</v>
      </c>
      <c r="M1057">
        <v>60</v>
      </c>
      <c r="N1057">
        <v>20</v>
      </c>
      <c r="O1057">
        <v>80</v>
      </c>
      <c r="P1057">
        <v>9</v>
      </c>
      <c r="Q1057" s="1">
        <v>40817</v>
      </c>
      <c r="R1057" t="s">
        <v>32</v>
      </c>
      <c r="S1057" t="s">
        <v>33</v>
      </c>
      <c r="T1057" t="s">
        <v>31</v>
      </c>
    </row>
    <row r="1058" spans="1:20" x14ac:dyDescent="0.25">
      <c r="A1058">
        <v>417</v>
      </c>
      <c r="B1058" t="s">
        <v>56</v>
      </c>
      <c r="C1058" t="s">
        <v>50</v>
      </c>
      <c r="D1058" t="s">
        <v>22</v>
      </c>
      <c r="E1058">
        <v>24</v>
      </c>
      <c r="F1058">
        <v>68</v>
      </c>
      <c r="G1058">
        <v>171</v>
      </c>
      <c r="H1058">
        <v>92</v>
      </c>
      <c r="I1058">
        <v>52</v>
      </c>
      <c r="J1058">
        <v>28</v>
      </c>
      <c r="K1058">
        <v>1898</v>
      </c>
      <c r="L1058">
        <v>20</v>
      </c>
      <c r="M1058">
        <v>80</v>
      </c>
      <c r="N1058">
        <v>60</v>
      </c>
      <c r="O1058">
        <v>140</v>
      </c>
      <c r="P1058">
        <v>9</v>
      </c>
      <c r="Q1058" s="1">
        <v>40878</v>
      </c>
      <c r="R1058" t="s">
        <v>32</v>
      </c>
      <c r="S1058" t="s">
        <v>33</v>
      </c>
      <c r="T1058" t="s">
        <v>31</v>
      </c>
    </row>
    <row r="1059" spans="1:20" x14ac:dyDescent="0.25">
      <c r="A1059">
        <v>417</v>
      </c>
      <c r="B1059" t="s">
        <v>56</v>
      </c>
      <c r="C1059" t="s">
        <v>50</v>
      </c>
      <c r="D1059" t="s">
        <v>22</v>
      </c>
      <c r="E1059">
        <v>11</v>
      </c>
      <c r="F1059">
        <v>49</v>
      </c>
      <c r="G1059">
        <v>85</v>
      </c>
      <c r="H1059">
        <v>36</v>
      </c>
      <c r="I1059">
        <v>38</v>
      </c>
      <c r="J1059">
        <v>11</v>
      </c>
      <c r="K1059">
        <v>187</v>
      </c>
      <c r="L1059">
        <v>10</v>
      </c>
      <c r="M1059">
        <v>30</v>
      </c>
      <c r="N1059">
        <v>40</v>
      </c>
      <c r="O1059">
        <v>70</v>
      </c>
      <c r="P1059">
        <v>11</v>
      </c>
      <c r="Q1059" s="1">
        <v>40238</v>
      </c>
      <c r="R1059" t="s">
        <v>26</v>
      </c>
      <c r="S1059" t="s">
        <v>35</v>
      </c>
      <c r="T1059" t="s">
        <v>25</v>
      </c>
    </row>
    <row r="1060" spans="1:20" x14ac:dyDescent="0.25">
      <c r="A1060">
        <v>417</v>
      </c>
      <c r="B1060" t="s">
        <v>56</v>
      </c>
      <c r="C1060" t="s">
        <v>50</v>
      </c>
      <c r="D1060" t="s">
        <v>22</v>
      </c>
      <c r="E1060">
        <v>9</v>
      </c>
      <c r="F1060">
        <v>47</v>
      </c>
      <c r="G1060">
        <v>82</v>
      </c>
      <c r="H1060">
        <v>35</v>
      </c>
      <c r="I1060">
        <v>38</v>
      </c>
      <c r="J1060">
        <v>11</v>
      </c>
      <c r="K1060">
        <v>248</v>
      </c>
      <c r="L1060">
        <v>10</v>
      </c>
      <c r="M1060">
        <v>20</v>
      </c>
      <c r="N1060">
        <v>40</v>
      </c>
      <c r="O1060">
        <v>60</v>
      </c>
      <c r="P1060">
        <v>11</v>
      </c>
      <c r="Q1060" s="1">
        <v>40483</v>
      </c>
      <c r="R1060" t="s">
        <v>26</v>
      </c>
      <c r="S1060" t="s">
        <v>35</v>
      </c>
      <c r="T1060" t="s">
        <v>25</v>
      </c>
    </row>
    <row r="1061" spans="1:20" x14ac:dyDescent="0.25">
      <c r="A1061">
        <v>417</v>
      </c>
      <c r="B1061" t="s">
        <v>56</v>
      </c>
      <c r="C1061" t="s">
        <v>50</v>
      </c>
      <c r="D1061" t="s">
        <v>22</v>
      </c>
      <c r="E1061">
        <v>13</v>
      </c>
      <c r="F1061">
        <v>47</v>
      </c>
      <c r="G1061">
        <v>87</v>
      </c>
      <c r="H1061">
        <v>35</v>
      </c>
      <c r="I1061">
        <v>38</v>
      </c>
      <c r="J1061">
        <v>11</v>
      </c>
      <c r="K1061">
        <v>191</v>
      </c>
      <c r="L1061">
        <v>10</v>
      </c>
      <c r="M1061">
        <v>30</v>
      </c>
      <c r="N1061">
        <v>40</v>
      </c>
      <c r="O1061">
        <v>70</v>
      </c>
      <c r="P1061">
        <v>11</v>
      </c>
      <c r="Q1061" s="1">
        <v>40575</v>
      </c>
      <c r="R1061" t="s">
        <v>26</v>
      </c>
      <c r="S1061" t="s">
        <v>35</v>
      </c>
      <c r="T1061" t="s">
        <v>25</v>
      </c>
    </row>
    <row r="1062" spans="1:20" x14ac:dyDescent="0.25">
      <c r="A1062">
        <v>417</v>
      </c>
      <c r="B1062" t="s">
        <v>56</v>
      </c>
      <c r="C1062" t="s">
        <v>50</v>
      </c>
      <c r="D1062" t="s">
        <v>22</v>
      </c>
      <c r="E1062">
        <v>16</v>
      </c>
      <c r="F1062">
        <v>51</v>
      </c>
      <c r="G1062">
        <v>94</v>
      </c>
      <c r="H1062">
        <v>37</v>
      </c>
      <c r="I1062">
        <v>40</v>
      </c>
      <c r="J1062">
        <v>12</v>
      </c>
      <c r="K1062">
        <v>195</v>
      </c>
      <c r="L1062">
        <v>10</v>
      </c>
      <c r="M1062">
        <v>30</v>
      </c>
      <c r="N1062">
        <v>40</v>
      </c>
      <c r="O1062">
        <v>70</v>
      </c>
      <c r="P1062">
        <v>11</v>
      </c>
      <c r="Q1062" s="1">
        <v>40634</v>
      </c>
      <c r="R1062" t="s">
        <v>26</v>
      </c>
      <c r="S1062" t="s">
        <v>35</v>
      </c>
      <c r="T1062" t="s">
        <v>25</v>
      </c>
    </row>
    <row r="1063" spans="1:20" x14ac:dyDescent="0.25">
      <c r="A1063">
        <v>417</v>
      </c>
      <c r="B1063" t="s">
        <v>56</v>
      </c>
      <c r="C1063" t="s">
        <v>50</v>
      </c>
      <c r="D1063" t="s">
        <v>22</v>
      </c>
      <c r="E1063">
        <v>19</v>
      </c>
      <c r="F1063">
        <v>53</v>
      </c>
      <c r="G1063">
        <v>91</v>
      </c>
      <c r="H1063">
        <v>39</v>
      </c>
      <c r="I1063">
        <v>36</v>
      </c>
      <c r="J1063">
        <v>12</v>
      </c>
      <c r="K1063">
        <v>212</v>
      </c>
      <c r="L1063">
        <v>20</v>
      </c>
      <c r="M1063">
        <v>30</v>
      </c>
      <c r="N1063">
        <v>50</v>
      </c>
      <c r="O1063">
        <v>80</v>
      </c>
      <c r="P1063">
        <v>11</v>
      </c>
      <c r="Q1063" s="1">
        <v>40664</v>
      </c>
      <c r="R1063" t="s">
        <v>26</v>
      </c>
      <c r="S1063" t="s">
        <v>35</v>
      </c>
      <c r="T1063" t="s">
        <v>25</v>
      </c>
    </row>
    <row r="1064" spans="1:20" x14ac:dyDescent="0.25">
      <c r="A1064">
        <v>417</v>
      </c>
      <c r="B1064" t="s">
        <v>56</v>
      </c>
      <c r="C1064" t="s">
        <v>50</v>
      </c>
      <c r="D1064" t="s">
        <v>22</v>
      </c>
      <c r="E1064">
        <v>-3</v>
      </c>
      <c r="F1064">
        <v>42</v>
      </c>
      <c r="G1064">
        <v>75</v>
      </c>
      <c r="H1064">
        <v>33</v>
      </c>
      <c r="I1064">
        <v>45</v>
      </c>
      <c r="J1064">
        <v>12</v>
      </c>
      <c r="K1064">
        <v>162</v>
      </c>
      <c r="L1064">
        <v>0</v>
      </c>
      <c r="M1064">
        <v>20</v>
      </c>
      <c r="N1064">
        <v>40</v>
      </c>
      <c r="O1064">
        <v>60</v>
      </c>
      <c r="P1064">
        <v>12</v>
      </c>
      <c r="Q1064" s="1">
        <v>40238</v>
      </c>
      <c r="R1064" t="s">
        <v>26</v>
      </c>
      <c r="S1064" t="s">
        <v>40</v>
      </c>
      <c r="T1064" t="s">
        <v>25</v>
      </c>
    </row>
    <row r="1065" spans="1:20" x14ac:dyDescent="0.25">
      <c r="A1065">
        <v>417</v>
      </c>
      <c r="B1065" t="s">
        <v>56</v>
      </c>
      <c r="C1065" t="s">
        <v>50</v>
      </c>
      <c r="D1065" t="s">
        <v>22</v>
      </c>
      <c r="E1065">
        <v>-11</v>
      </c>
      <c r="F1065">
        <v>31</v>
      </c>
      <c r="G1065">
        <v>56</v>
      </c>
      <c r="H1065">
        <v>25</v>
      </c>
      <c r="I1065">
        <v>42</v>
      </c>
      <c r="J1065">
        <v>9</v>
      </c>
      <c r="K1065">
        <v>209</v>
      </c>
      <c r="L1065">
        <v>0</v>
      </c>
      <c r="M1065">
        <v>10</v>
      </c>
      <c r="N1065">
        <v>20</v>
      </c>
      <c r="O1065">
        <v>30</v>
      </c>
      <c r="P1065">
        <v>12</v>
      </c>
      <c r="Q1065" s="1">
        <v>40452</v>
      </c>
      <c r="R1065" t="s">
        <v>26</v>
      </c>
      <c r="S1065" t="s">
        <v>40</v>
      </c>
      <c r="T1065" t="s">
        <v>25</v>
      </c>
    </row>
    <row r="1066" spans="1:20" x14ac:dyDescent="0.25">
      <c r="A1066">
        <v>417</v>
      </c>
      <c r="B1066" t="s">
        <v>56</v>
      </c>
      <c r="C1066" t="s">
        <v>50</v>
      </c>
      <c r="D1066" t="s">
        <v>22</v>
      </c>
      <c r="E1066">
        <v>-13</v>
      </c>
      <c r="F1066">
        <v>36</v>
      </c>
      <c r="G1066">
        <v>69</v>
      </c>
      <c r="H1066">
        <v>29</v>
      </c>
      <c r="I1066">
        <v>45</v>
      </c>
      <c r="J1066">
        <v>11</v>
      </c>
      <c r="K1066">
        <v>169</v>
      </c>
      <c r="L1066">
        <v>-10</v>
      </c>
      <c r="M1066">
        <v>20</v>
      </c>
      <c r="N1066">
        <v>30</v>
      </c>
      <c r="O1066">
        <v>50</v>
      </c>
      <c r="P1066">
        <v>12</v>
      </c>
      <c r="Q1066" s="1">
        <v>40634</v>
      </c>
      <c r="R1066" t="s">
        <v>26</v>
      </c>
      <c r="S1066" t="s">
        <v>40</v>
      </c>
      <c r="T1066" t="s">
        <v>25</v>
      </c>
    </row>
    <row r="1067" spans="1:20" x14ac:dyDescent="0.25">
      <c r="A1067">
        <v>417</v>
      </c>
      <c r="B1067" t="s">
        <v>56</v>
      </c>
      <c r="C1067" t="s">
        <v>50</v>
      </c>
      <c r="D1067" t="s">
        <v>22</v>
      </c>
      <c r="E1067">
        <v>-6</v>
      </c>
      <c r="F1067">
        <v>42</v>
      </c>
      <c r="G1067">
        <v>75</v>
      </c>
      <c r="H1067">
        <v>34</v>
      </c>
      <c r="I1067">
        <v>43</v>
      </c>
      <c r="J1067">
        <v>12</v>
      </c>
      <c r="K1067">
        <v>182</v>
      </c>
      <c r="L1067">
        <v>0</v>
      </c>
      <c r="M1067">
        <v>20</v>
      </c>
      <c r="N1067">
        <v>40</v>
      </c>
      <c r="O1067">
        <v>60</v>
      </c>
      <c r="P1067">
        <v>12</v>
      </c>
      <c r="Q1067" s="1">
        <v>40664</v>
      </c>
      <c r="R1067" t="s">
        <v>26</v>
      </c>
      <c r="S1067" t="s">
        <v>40</v>
      </c>
      <c r="T1067" t="s">
        <v>25</v>
      </c>
    </row>
    <row r="1068" spans="1:20" x14ac:dyDescent="0.25">
      <c r="A1068">
        <v>419</v>
      </c>
      <c r="B1068" t="s">
        <v>49</v>
      </c>
      <c r="C1068" t="s">
        <v>50</v>
      </c>
      <c r="D1068" t="s">
        <v>43</v>
      </c>
      <c r="E1068">
        <v>26</v>
      </c>
      <c r="F1068">
        <v>62</v>
      </c>
      <c r="G1068">
        <v>107</v>
      </c>
      <c r="H1068">
        <v>46</v>
      </c>
      <c r="I1068">
        <v>40</v>
      </c>
      <c r="J1068">
        <v>15</v>
      </c>
      <c r="K1068">
        <v>415</v>
      </c>
      <c r="L1068">
        <v>40</v>
      </c>
      <c r="M1068">
        <v>40</v>
      </c>
      <c r="N1068">
        <v>70</v>
      </c>
      <c r="O1068">
        <v>110</v>
      </c>
      <c r="P1068">
        <v>1</v>
      </c>
      <c r="Q1068" s="1">
        <v>40756</v>
      </c>
      <c r="R1068" t="s">
        <v>23</v>
      </c>
      <c r="S1068" t="s">
        <v>44</v>
      </c>
      <c r="T1068" t="s">
        <v>25</v>
      </c>
    </row>
    <row r="1069" spans="1:20" x14ac:dyDescent="0.25">
      <c r="A1069">
        <v>419</v>
      </c>
      <c r="B1069" t="s">
        <v>49</v>
      </c>
      <c r="C1069" t="s">
        <v>50</v>
      </c>
      <c r="D1069" t="s">
        <v>43</v>
      </c>
      <c r="E1069">
        <v>29</v>
      </c>
      <c r="F1069">
        <v>64</v>
      </c>
      <c r="G1069">
        <v>107</v>
      </c>
      <c r="H1069">
        <v>43</v>
      </c>
      <c r="I1069">
        <v>35</v>
      </c>
      <c r="J1069">
        <v>13</v>
      </c>
      <c r="K1069">
        <v>424</v>
      </c>
      <c r="L1069">
        <v>40</v>
      </c>
      <c r="M1069">
        <v>40</v>
      </c>
      <c r="N1069">
        <v>70</v>
      </c>
      <c r="O1069">
        <v>110</v>
      </c>
      <c r="P1069">
        <v>2</v>
      </c>
      <c r="Q1069" s="1">
        <v>40422</v>
      </c>
      <c r="R1069" t="s">
        <v>23</v>
      </c>
      <c r="S1069" t="s">
        <v>24</v>
      </c>
      <c r="T1069" t="s">
        <v>25</v>
      </c>
    </row>
    <row r="1070" spans="1:20" x14ac:dyDescent="0.25">
      <c r="A1070">
        <v>419</v>
      </c>
      <c r="B1070" t="s">
        <v>49</v>
      </c>
      <c r="C1070" t="s">
        <v>50</v>
      </c>
      <c r="D1070" t="s">
        <v>43</v>
      </c>
      <c r="E1070">
        <v>-6</v>
      </c>
      <c r="F1070">
        <v>65</v>
      </c>
      <c r="G1070">
        <v>112</v>
      </c>
      <c r="H1070">
        <v>47</v>
      </c>
      <c r="I1070">
        <v>71</v>
      </c>
      <c r="J1070">
        <v>42</v>
      </c>
      <c r="K1070">
        <v>521</v>
      </c>
      <c r="L1070">
        <v>10</v>
      </c>
      <c r="M1070">
        <v>40</v>
      </c>
      <c r="N1070">
        <v>70</v>
      </c>
      <c r="O1070">
        <v>110</v>
      </c>
      <c r="P1070">
        <v>3</v>
      </c>
      <c r="Q1070" s="1">
        <v>40513</v>
      </c>
      <c r="R1070" t="s">
        <v>23</v>
      </c>
      <c r="S1070" t="s">
        <v>38</v>
      </c>
      <c r="T1070" t="s">
        <v>31</v>
      </c>
    </row>
    <row r="1071" spans="1:20" x14ac:dyDescent="0.25">
      <c r="A1071">
        <v>419</v>
      </c>
      <c r="B1071" t="s">
        <v>49</v>
      </c>
      <c r="C1071" t="s">
        <v>50</v>
      </c>
      <c r="D1071" t="s">
        <v>43</v>
      </c>
      <c r="E1071">
        <v>83</v>
      </c>
      <c r="F1071">
        <v>149</v>
      </c>
      <c r="G1071">
        <v>298</v>
      </c>
      <c r="H1071">
        <v>149</v>
      </c>
      <c r="I1071">
        <v>66</v>
      </c>
      <c r="J1071">
        <v>41</v>
      </c>
      <c r="K1071">
        <v>1245</v>
      </c>
      <c r="L1071">
        <v>120</v>
      </c>
      <c r="M1071">
        <v>170</v>
      </c>
      <c r="N1071">
        <v>180</v>
      </c>
      <c r="O1071">
        <v>350</v>
      </c>
      <c r="P1071">
        <v>5</v>
      </c>
      <c r="Q1071" s="1">
        <v>40330</v>
      </c>
      <c r="R1071" t="s">
        <v>28</v>
      </c>
      <c r="S1071" t="s">
        <v>29</v>
      </c>
      <c r="T1071" t="s">
        <v>25</v>
      </c>
    </row>
    <row r="1072" spans="1:20" x14ac:dyDescent="0.25">
      <c r="A1072">
        <v>419</v>
      </c>
      <c r="B1072" t="s">
        <v>49</v>
      </c>
      <c r="C1072" t="s">
        <v>50</v>
      </c>
      <c r="D1072" t="s">
        <v>43</v>
      </c>
      <c r="E1072">
        <v>13</v>
      </c>
      <c r="F1072">
        <v>67</v>
      </c>
      <c r="G1072">
        <v>121</v>
      </c>
      <c r="H1072">
        <v>54</v>
      </c>
      <c r="I1072">
        <v>54</v>
      </c>
      <c r="J1072">
        <v>20</v>
      </c>
      <c r="K1072">
        <v>337</v>
      </c>
      <c r="L1072">
        <v>30</v>
      </c>
      <c r="M1072">
        <v>60</v>
      </c>
      <c r="N1072">
        <v>80</v>
      </c>
      <c r="O1072">
        <v>140</v>
      </c>
      <c r="P1072">
        <v>6</v>
      </c>
      <c r="Q1072" s="1">
        <v>40269</v>
      </c>
      <c r="R1072" t="s">
        <v>28</v>
      </c>
      <c r="S1072" t="s">
        <v>30</v>
      </c>
      <c r="T1072" t="s">
        <v>31</v>
      </c>
    </row>
    <row r="1073" spans="1:20" x14ac:dyDescent="0.25">
      <c r="A1073">
        <v>419</v>
      </c>
      <c r="B1073" t="s">
        <v>49</v>
      </c>
      <c r="C1073" t="s">
        <v>50</v>
      </c>
      <c r="D1073" t="s">
        <v>43</v>
      </c>
      <c r="E1073">
        <v>12</v>
      </c>
      <c r="F1073">
        <v>64</v>
      </c>
      <c r="G1073">
        <v>115</v>
      </c>
      <c r="H1073">
        <v>51</v>
      </c>
      <c r="I1073">
        <v>52</v>
      </c>
      <c r="J1073">
        <v>19</v>
      </c>
      <c r="K1073">
        <v>396</v>
      </c>
      <c r="L1073">
        <v>30</v>
      </c>
      <c r="M1073">
        <v>50</v>
      </c>
      <c r="N1073">
        <v>80</v>
      </c>
      <c r="O1073">
        <v>130</v>
      </c>
      <c r="P1073">
        <v>6</v>
      </c>
      <c r="Q1073" s="1">
        <v>40330</v>
      </c>
      <c r="R1073" t="s">
        <v>28</v>
      </c>
      <c r="S1073" t="s">
        <v>30</v>
      </c>
      <c r="T1073" t="s">
        <v>31</v>
      </c>
    </row>
    <row r="1074" spans="1:20" x14ac:dyDescent="0.25">
      <c r="A1074">
        <v>419</v>
      </c>
      <c r="B1074" t="s">
        <v>49</v>
      </c>
      <c r="C1074" t="s">
        <v>50</v>
      </c>
      <c r="D1074" t="s">
        <v>43</v>
      </c>
      <c r="E1074">
        <v>16</v>
      </c>
      <c r="F1074">
        <v>69</v>
      </c>
      <c r="G1074">
        <v>124</v>
      </c>
      <c r="H1074">
        <v>55</v>
      </c>
      <c r="I1074">
        <v>53</v>
      </c>
      <c r="J1074">
        <v>20</v>
      </c>
      <c r="K1074">
        <v>410</v>
      </c>
      <c r="L1074">
        <v>40</v>
      </c>
      <c r="M1074">
        <v>70</v>
      </c>
      <c r="N1074">
        <v>80</v>
      </c>
      <c r="O1074">
        <v>150</v>
      </c>
      <c r="P1074">
        <v>6</v>
      </c>
      <c r="Q1074" s="1">
        <v>40483</v>
      </c>
      <c r="R1074" t="s">
        <v>28</v>
      </c>
      <c r="S1074" t="s">
        <v>30</v>
      </c>
      <c r="T1074" t="s">
        <v>31</v>
      </c>
    </row>
    <row r="1075" spans="1:20" x14ac:dyDescent="0.25">
      <c r="A1075">
        <v>419</v>
      </c>
      <c r="B1075" t="s">
        <v>49</v>
      </c>
      <c r="C1075" t="s">
        <v>50</v>
      </c>
      <c r="D1075" t="s">
        <v>43</v>
      </c>
      <c r="E1075">
        <v>19</v>
      </c>
      <c r="F1075">
        <v>67</v>
      </c>
      <c r="G1075">
        <v>129</v>
      </c>
      <c r="H1075">
        <v>54</v>
      </c>
      <c r="I1075">
        <v>54</v>
      </c>
      <c r="J1075">
        <v>20</v>
      </c>
      <c r="K1075">
        <v>337</v>
      </c>
      <c r="L1075">
        <v>30</v>
      </c>
      <c r="M1075">
        <v>60</v>
      </c>
      <c r="N1075">
        <v>80</v>
      </c>
      <c r="O1075">
        <v>140</v>
      </c>
      <c r="P1075">
        <v>6</v>
      </c>
      <c r="Q1075" s="1">
        <v>40634</v>
      </c>
      <c r="R1075" t="s">
        <v>28</v>
      </c>
      <c r="S1075" t="s">
        <v>30</v>
      </c>
      <c r="T1075" t="s">
        <v>31</v>
      </c>
    </row>
    <row r="1076" spans="1:20" x14ac:dyDescent="0.25">
      <c r="A1076">
        <v>419</v>
      </c>
      <c r="B1076" t="s">
        <v>49</v>
      </c>
      <c r="C1076" t="s">
        <v>50</v>
      </c>
      <c r="D1076" t="s">
        <v>43</v>
      </c>
      <c r="E1076">
        <v>9</v>
      </c>
      <c r="F1076">
        <v>57</v>
      </c>
      <c r="G1076">
        <v>109</v>
      </c>
      <c r="H1076">
        <v>45</v>
      </c>
      <c r="I1076">
        <v>51</v>
      </c>
      <c r="J1076">
        <v>17</v>
      </c>
      <c r="K1076">
        <v>409</v>
      </c>
      <c r="L1076">
        <v>30</v>
      </c>
      <c r="M1076">
        <v>50</v>
      </c>
      <c r="N1076">
        <v>70</v>
      </c>
      <c r="O1076">
        <v>120</v>
      </c>
      <c r="P1076">
        <v>6</v>
      </c>
      <c r="Q1076" s="1">
        <v>40787</v>
      </c>
      <c r="R1076" t="s">
        <v>28</v>
      </c>
      <c r="S1076" t="s">
        <v>30</v>
      </c>
      <c r="T1076" t="s">
        <v>31</v>
      </c>
    </row>
    <row r="1077" spans="1:20" x14ac:dyDescent="0.25">
      <c r="A1077">
        <v>419</v>
      </c>
      <c r="B1077" t="s">
        <v>49</v>
      </c>
      <c r="C1077" t="s">
        <v>50</v>
      </c>
      <c r="D1077" t="s">
        <v>43</v>
      </c>
      <c r="E1077">
        <v>18</v>
      </c>
      <c r="F1077">
        <v>66</v>
      </c>
      <c r="G1077">
        <v>128</v>
      </c>
      <c r="H1077">
        <v>54</v>
      </c>
      <c r="I1077">
        <v>54</v>
      </c>
      <c r="J1077">
        <v>20</v>
      </c>
      <c r="K1077">
        <v>404</v>
      </c>
      <c r="L1077">
        <v>70</v>
      </c>
      <c r="M1077">
        <v>70</v>
      </c>
      <c r="N1077">
        <v>100</v>
      </c>
      <c r="O1077">
        <v>170</v>
      </c>
      <c r="P1077">
        <v>6</v>
      </c>
      <c r="Q1077" s="1">
        <v>40817</v>
      </c>
      <c r="R1077" t="s">
        <v>28</v>
      </c>
      <c r="S1077" t="s">
        <v>30</v>
      </c>
      <c r="T1077" t="s">
        <v>31</v>
      </c>
    </row>
    <row r="1078" spans="1:20" x14ac:dyDescent="0.25">
      <c r="A1078">
        <v>419</v>
      </c>
      <c r="B1078" t="s">
        <v>49</v>
      </c>
      <c r="C1078" t="s">
        <v>50</v>
      </c>
      <c r="D1078" t="s">
        <v>43</v>
      </c>
      <c r="E1078">
        <v>9</v>
      </c>
      <c r="F1078">
        <v>57</v>
      </c>
      <c r="G1078">
        <v>110</v>
      </c>
      <c r="H1078">
        <v>46</v>
      </c>
      <c r="I1078">
        <v>51</v>
      </c>
      <c r="J1078">
        <v>17</v>
      </c>
      <c r="K1078">
        <v>422</v>
      </c>
      <c r="L1078">
        <v>40</v>
      </c>
      <c r="M1078">
        <v>50</v>
      </c>
      <c r="N1078">
        <v>80</v>
      </c>
      <c r="O1078">
        <v>130</v>
      </c>
      <c r="P1078">
        <v>6</v>
      </c>
      <c r="Q1078" s="1">
        <v>40878</v>
      </c>
      <c r="R1078" t="s">
        <v>28</v>
      </c>
      <c r="S1078" t="s">
        <v>30</v>
      </c>
      <c r="T1078" t="s">
        <v>31</v>
      </c>
    </row>
    <row r="1079" spans="1:20" x14ac:dyDescent="0.25">
      <c r="A1079">
        <v>419</v>
      </c>
      <c r="B1079" t="s">
        <v>49</v>
      </c>
      <c r="C1079" t="s">
        <v>50</v>
      </c>
      <c r="D1079" t="s">
        <v>43</v>
      </c>
      <c r="E1079">
        <v>12</v>
      </c>
      <c r="F1079">
        <v>29</v>
      </c>
      <c r="G1079">
        <v>49</v>
      </c>
      <c r="H1079">
        <v>20</v>
      </c>
      <c r="I1079">
        <v>17</v>
      </c>
      <c r="J1079">
        <v>5</v>
      </c>
      <c r="K1079">
        <v>464</v>
      </c>
      <c r="L1079">
        <v>30</v>
      </c>
      <c r="M1079">
        <v>10</v>
      </c>
      <c r="N1079">
        <v>30</v>
      </c>
      <c r="O1079">
        <v>40</v>
      </c>
      <c r="P1079">
        <v>8</v>
      </c>
      <c r="Q1079" s="1">
        <v>40299</v>
      </c>
      <c r="R1079" t="s">
        <v>32</v>
      </c>
      <c r="S1079" t="s">
        <v>39</v>
      </c>
      <c r="T1079" t="s">
        <v>31</v>
      </c>
    </row>
    <row r="1080" spans="1:20" x14ac:dyDescent="0.25">
      <c r="A1080">
        <v>419</v>
      </c>
      <c r="B1080" t="s">
        <v>49</v>
      </c>
      <c r="C1080" t="s">
        <v>50</v>
      </c>
      <c r="D1080" t="s">
        <v>43</v>
      </c>
      <c r="E1080">
        <v>25</v>
      </c>
      <c r="F1080">
        <v>34</v>
      </c>
      <c r="G1080">
        <v>60</v>
      </c>
      <c r="H1080">
        <v>22</v>
      </c>
      <c r="I1080">
        <v>17</v>
      </c>
      <c r="J1080">
        <v>6</v>
      </c>
      <c r="K1080">
        <v>452</v>
      </c>
      <c r="L1080">
        <v>30</v>
      </c>
      <c r="M1080">
        <v>10</v>
      </c>
      <c r="N1080">
        <v>30</v>
      </c>
      <c r="O1080">
        <v>40</v>
      </c>
      <c r="P1080">
        <v>8</v>
      </c>
      <c r="Q1080" s="1">
        <v>40575</v>
      </c>
      <c r="R1080" t="s">
        <v>32</v>
      </c>
      <c r="S1080" t="s">
        <v>39</v>
      </c>
      <c r="T1080" t="s">
        <v>31</v>
      </c>
    </row>
    <row r="1081" spans="1:20" x14ac:dyDescent="0.25">
      <c r="A1081">
        <v>419</v>
      </c>
      <c r="B1081" t="s">
        <v>49</v>
      </c>
      <c r="C1081" t="s">
        <v>50</v>
      </c>
      <c r="D1081" t="s">
        <v>43</v>
      </c>
      <c r="E1081">
        <v>23</v>
      </c>
      <c r="F1081">
        <v>43</v>
      </c>
      <c r="G1081">
        <v>72</v>
      </c>
      <c r="H1081">
        <v>29</v>
      </c>
      <c r="I1081">
        <v>20</v>
      </c>
      <c r="J1081">
        <v>8</v>
      </c>
      <c r="K1081">
        <v>862</v>
      </c>
      <c r="L1081">
        <v>40</v>
      </c>
      <c r="M1081">
        <v>20</v>
      </c>
      <c r="N1081">
        <v>40</v>
      </c>
      <c r="O1081">
        <v>60</v>
      </c>
      <c r="P1081">
        <v>9</v>
      </c>
      <c r="Q1081" s="1">
        <v>40422</v>
      </c>
      <c r="R1081" t="s">
        <v>32</v>
      </c>
      <c r="S1081" t="s">
        <v>33</v>
      </c>
      <c r="T1081" t="s">
        <v>31</v>
      </c>
    </row>
    <row r="1082" spans="1:20" x14ac:dyDescent="0.25">
      <c r="A1082">
        <v>419</v>
      </c>
      <c r="B1082" t="s">
        <v>49</v>
      </c>
      <c r="C1082" t="s">
        <v>50</v>
      </c>
      <c r="D1082" t="s">
        <v>43</v>
      </c>
      <c r="E1082">
        <v>45</v>
      </c>
      <c r="F1082">
        <v>52</v>
      </c>
      <c r="G1082">
        <v>94</v>
      </c>
      <c r="H1082">
        <v>36</v>
      </c>
      <c r="I1082">
        <v>22</v>
      </c>
      <c r="J1082">
        <v>10</v>
      </c>
      <c r="K1082">
        <v>862</v>
      </c>
      <c r="L1082">
        <v>40</v>
      </c>
      <c r="M1082">
        <v>30</v>
      </c>
      <c r="N1082">
        <v>50</v>
      </c>
      <c r="O1082">
        <v>80</v>
      </c>
      <c r="P1082">
        <v>9</v>
      </c>
      <c r="Q1082" s="1">
        <v>40848</v>
      </c>
      <c r="R1082" t="s">
        <v>32</v>
      </c>
      <c r="S1082" t="s">
        <v>33</v>
      </c>
      <c r="T1082" t="s">
        <v>31</v>
      </c>
    </row>
    <row r="1083" spans="1:20" x14ac:dyDescent="0.25">
      <c r="A1083">
        <v>419</v>
      </c>
      <c r="B1083" t="s">
        <v>49</v>
      </c>
      <c r="C1083" t="s">
        <v>50</v>
      </c>
      <c r="D1083" t="s">
        <v>43</v>
      </c>
      <c r="E1083">
        <v>96</v>
      </c>
      <c r="F1083">
        <v>123</v>
      </c>
      <c r="G1083">
        <v>218</v>
      </c>
      <c r="H1083">
        <v>82</v>
      </c>
      <c r="I1083">
        <v>58</v>
      </c>
      <c r="J1083">
        <v>27</v>
      </c>
      <c r="K1083">
        <v>788</v>
      </c>
      <c r="L1083">
        <v>60</v>
      </c>
      <c r="M1083">
        <v>50</v>
      </c>
      <c r="N1083">
        <v>90</v>
      </c>
      <c r="O1083">
        <v>140</v>
      </c>
      <c r="P1083">
        <v>11</v>
      </c>
      <c r="Q1083" s="1">
        <v>40817</v>
      </c>
      <c r="R1083" t="s">
        <v>26</v>
      </c>
      <c r="S1083" t="s">
        <v>35</v>
      </c>
      <c r="T1083" t="s">
        <v>25</v>
      </c>
    </row>
    <row r="1084" spans="1:20" x14ac:dyDescent="0.25">
      <c r="A1084">
        <v>419</v>
      </c>
      <c r="B1084" t="s">
        <v>49</v>
      </c>
      <c r="C1084" t="s">
        <v>50</v>
      </c>
      <c r="D1084" t="s">
        <v>43</v>
      </c>
      <c r="E1084">
        <v>89</v>
      </c>
      <c r="F1084">
        <v>143</v>
      </c>
      <c r="G1084">
        <v>245</v>
      </c>
      <c r="H1084">
        <v>102</v>
      </c>
      <c r="I1084">
        <v>54</v>
      </c>
      <c r="J1084">
        <v>31</v>
      </c>
      <c r="K1084">
        <v>666</v>
      </c>
      <c r="L1084">
        <v>70</v>
      </c>
      <c r="M1084">
        <v>80</v>
      </c>
      <c r="N1084">
        <v>120</v>
      </c>
      <c r="O1084">
        <v>200</v>
      </c>
      <c r="P1084">
        <v>12</v>
      </c>
      <c r="Q1084" s="1">
        <v>40483</v>
      </c>
      <c r="R1084" t="s">
        <v>26</v>
      </c>
      <c r="S1084" t="s">
        <v>40</v>
      </c>
      <c r="T1084" t="s">
        <v>25</v>
      </c>
    </row>
    <row r="1085" spans="1:20" x14ac:dyDescent="0.25">
      <c r="A1085">
        <v>419</v>
      </c>
      <c r="B1085" t="s">
        <v>49</v>
      </c>
      <c r="C1085" t="s">
        <v>50</v>
      </c>
      <c r="D1085" t="s">
        <v>43</v>
      </c>
      <c r="E1085">
        <v>110</v>
      </c>
      <c r="F1085">
        <v>125</v>
      </c>
      <c r="G1085">
        <v>228</v>
      </c>
      <c r="H1085">
        <v>89</v>
      </c>
      <c r="I1085">
        <v>51</v>
      </c>
      <c r="J1085">
        <v>27</v>
      </c>
      <c r="K1085">
        <v>481</v>
      </c>
      <c r="L1085">
        <v>70</v>
      </c>
      <c r="M1085">
        <v>70</v>
      </c>
      <c r="N1085">
        <v>110</v>
      </c>
      <c r="O1085">
        <v>180</v>
      </c>
      <c r="P1085">
        <v>12</v>
      </c>
      <c r="Q1085" s="1">
        <v>40603</v>
      </c>
      <c r="R1085" t="s">
        <v>26</v>
      </c>
      <c r="S1085" t="s">
        <v>40</v>
      </c>
      <c r="T1085" t="s">
        <v>25</v>
      </c>
    </row>
    <row r="1086" spans="1:20" x14ac:dyDescent="0.25">
      <c r="A1086">
        <v>419</v>
      </c>
      <c r="B1086" t="s">
        <v>49</v>
      </c>
      <c r="C1086" t="s">
        <v>50</v>
      </c>
      <c r="D1086" t="s">
        <v>43</v>
      </c>
      <c r="E1086">
        <v>177</v>
      </c>
      <c r="F1086">
        <v>195</v>
      </c>
      <c r="G1086">
        <v>333</v>
      </c>
      <c r="H1086">
        <v>141</v>
      </c>
      <c r="I1086">
        <v>62</v>
      </c>
      <c r="J1086">
        <v>43</v>
      </c>
      <c r="K1086">
        <v>692</v>
      </c>
      <c r="L1086">
        <v>110</v>
      </c>
      <c r="M1086">
        <v>120</v>
      </c>
      <c r="N1086">
        <v>170</v>
      </c>
      <c r="O1086">
        <v>290</v>
      </c>
      <c r="P1086">
        <v>12</v>
      </c>
      <c r="Q1086" s="1">
        <v>40725</v>
      </c>
      <c r="R1086" t="s">
        <v>26</v>
      </c>
      <c r="S1086" t="s">
        <v>40</v>
      </c>
      <c r="T1086" t="s">
        <v>25</v>
      </c>
    </row>
    <row r="1087" spans="1:20" x14ac:dyDescent="0.25">
      <c r="A1087">
        <v>419</v>
      </c>
      <c r="B1087" t="s">
        <v>49</v>
      </c>
      <c r="C1087" t="s">
        <v>50</v>
      </c>
      <c r="D1087" t="s">
        <v>43</v>
      </c>
      <c r="E1087">
        <v>142</v>
      </c>
      <c r="F1087">
        <v>161</v>
      </c>
      <c r="G1087">
        <v>275</v>
      </c>
      <c r="H1087">
        <v>116</v>
      </c>
      <c r="I1087">
        <v>54</v>
      </c>
      <c r="J1087">
        <v>35</v>
      </c>
      <c r="K1087">
        <v>678</v>
      </c>
      <c r="L1087">
        <v>100</v>
      </c>
      <c r="M1087">
        <v>90</v>
      </c>
      <c r="N1087">
        <v>150</v>
      </c>
      <c r="O1087">
        <v>240</v>
      </c>
      <c r="P1087">
        <v>12</v>
      </c>
      <c r="Q1087" s="1">
        <v>40756</v>
      </c>
      <c r="R1087" t="s">
        <v>26</v>
      </c>
      <c r="S1087" t="s">
        <v>40</v>
      </c>
      <c r="T1087" t="s">
        <v>25</v>
      </c>
    </row>
    <row r="1088" spans="1:20" x14ac:dyDescent="0.25">
      <c r="A1088">
        <v>419</v>
      </c>
      <c r="B1088" t="s">
        <v>49</v>
      </c>
      <c r="C1088" t="s">
        <v>50</v>
      </c>
      <c r="D1088" t="s">
        <v>43</v>
      </c>
      <c r="E1088">
        <v>113</v>
      </c>
      <c r="F1088">
        <v>127</v>
      </c>
      <c r="G1088">
        <v>232</v>
      </c>
      <c r="H1088">
        <v>91</v>
      </c>
      <c r="I1088">
        <v>51</v>
      </c>
      <c r="J1088">
        <v>28</v>
      </c>
      <c r="K1088">
        <v>656</v>
      </c>
      <c r="L1088">
        <v>80</v>
      </c>
      <c r="M1088">
        <v>50</v>
      </c>
      <c r="N1088">
        <v>100</v>
      </c>
      <c r="O1088">
        <v>150</v>
      </c>
      <c r="P1088">
        <v>12</v>
      </c>
      <c r="Q1088" s="1">
        <v>40817</v>
      </c>
      <c r="R1088" t="s">
        <v>26</v>
      </c>
      <c r="S1088" t="s">
        <v>40</v>
      </c>
      <c r="T1088" t="s">
        <v>25</v>
      </c>
    </row>
    <row r="1089" spans="1:20" x14ac:dyDescent="0.25">
      <c r="A1089">
        <v>425</v>
      </c>
      <c r="B1089" t="s">
        <v>36</v>
      </c>
      <c r="C1089" t="s">
        <v>37</v>
      </c>
      <c r="D1089" t="s">
        <v>22</v>
      </c>
      <c r="E1089">
        <v>66</v>
      </c>
      <c r="F1089">
        <v>114</v>
      </c>
      <c r="G1089">
        <v>193</v>
      </c>
      <c r="H1089">
        <v>79</v>
      </c>
      <c r="I1089">
        <v>48</v>
      </c>
      <c r="J1089">
        <v>25</v>
      </c>
      <c r="K1089">
        <v>425</v>
      </c>
      <c r="L1089">
        <v>110</v>
      </c>
      <c r="M1089">
        <v>90</v>
      </c>
      <c r="N1089">
        <v>150</v>
      </c>
      <c r="O1089">
        <v>240</v>
      </c>
      <c r="P1089">
        <v>2</v>
      </c>
      <c r="Q1089" s="1">
        <v>40330</v>
      </c>
      <c r="R1089" t="s">
        <v>23</v>
      </c>
      <c r="S1089" t="s">
        <v>24</v>
      </c>
      <c r="T1089" t="s">
        <v>25</v>
      </c>
    </row>
    <row r="1090" spans="1:20" x14ac:dyDescent="0.25">
      <c r="A1090">
        <v>425</v>
      </c>
      <c r="B1090" t="s">
        <v>36</v>
      </c>
      <c r="C1090" t="s">
        <v>37</v>
      </c>
      <c r="D1090" t="s">
        <v>22</v>
      </c>
      <c r="E1090">
        <v>75</v>
      </c>
      <c r="F1090">
        <v>125</v>
      </c>
      <c r="G1090">
        <v>211</v>
      </c>
      <c r="H1090">
        <v>86</v>
      </c>
      <c r="I1090">
        <v>50</v>
      </c>
      <c r="J1090">
        <v>27</v>
      </c>
      <c r="K1090">
        <v>463</v>
      </c>
      <c r="L1090">
        <v>120</v>
      </c>
      <c r="M1090">
        <v>100</v>
      </c>
      <c r="N1090">
        <v>160</v>
      </c>
      <c r="O1090">
        <v>260</v>
      </c>
      <c r="P1090">
        <v>2</v>
      </c>
      <c r="Q1090" s="1">
        <v>40360</v>
      </c>
      <c r="R1090" t="s">
        <v>23</v>
      </c>
      <c r="S1090" t="s">
        <v>24</v>
      </c>
      <c r="T1090" t="s">
        <v>25</v>
      </c>
    </row>
    <row r="1091" spans="1:20" x14ac:dyDescent="0.25">
      <c r="A1091">
        <v>425</v>
      </c>
      <c r="B1091" t="s">
        <v>36</v>
      </c>
      <c r="C1091" t="s">
        <v>37</v>
      </c>
      <c r="D1091" t="s">
        <v>22</v>
      </c>
      <c r="E1091">
        <v>50</v>
      </c>
      <c r="F1091">
        <v>93</v>
      </c>
      <c r="G1091">
        <v>156</v>
      </c>
      <c r="H1091">
        <v>63</v>
      </c>
      <c r="I1091">
        <v>43</v>
      </c>
      <c r="J1091">
        <v>20</v>
      </c>
      <c r="K1091">
        <v>446</v>
      </c>
      <c r="L1091">
        <v>70</v>
      </c>
      <c r="M1091">
        <v>70</v>
      </c>
      <c r="N1091">
        <v>110</v>
      </c>
      <c r="O1091">
        <v>180</v>
      </c>
      <c r="P1091">
        <v>2</v>
      </c>
      <c r="Q1091" s="1">
        <v>40483</v>
      </c>
      <c r="R1091" t="s">
        <v>23</v>
      </c>
      <c r="S1091" t="s">
        <v>24</v>
      </c>
      <c r="T1091" t="s">
        <v>25</v>
      </c>
    </row>
    <row r="1092" spans="1:20" x14ac:dyDescent="0.25">
      <c r="A1092">
        <v>425</v>
      </c>
      <c r="B1092" t="s">
        <v>36</v>
      </c>
      <c r="C1092" t="s">
        <v>37</v>
      </c>
      <c r="D1092" t="s">
        <v>22</v>
      </c>
      <c r="E1092">
        <v>105</v>
      </c>
      <c r="F1092">
        <v>125</v>
      </c>
      <c r="G1092">
        <v>209</v>
      </c>
      <c r="H1092">
        <v>86</v>
      </c>
      <c r="I1092">
        <v>46</v>
      </c>
      <c r="J1092">
        <v>27</v>
      </c>
      <c r="K1092">
        <v>454</v>
      </c>
      <c r="L1092">
        <v>120</v>
      </c>
      <c r="M1092">
        <v>100</v>
      </c>
      <c r="N1092">
        <v>160</v>
      </c>
      <c r="O1092">
        <v>260</v>
      </c>
      <c r="P1092">
        <v>2</v>
      </c>
      <c r="Q1092" s="1">
        <v>40756</v>
      </c>
      <c r="R1092" t="s">
        <v>23</v>
      </c>
      <c r="S1092" t="s">
        <v>24</v>
      </c>
      <c r="T1092" t="s">
        <v>25</v>
      </c>
    </row>
    <row r="1093" spans="1:20" x14ac:dyDescent="0.25">
      <c r="A1093">
        <v>425</v>
      </c>
      <c r="B1093" t="s">
        <v>36</v>
      </c>
      <c r="C1093" t="s">
        <v>37</v>
      </c>
      <c r="D1093" t="s">
        <v>22</v>
      </c>
      <c r="E1093">
        <v>83</v>
      </c>
      <c r="F1093">
        <v>99</v>
      </c>
      <c r="G1093">
        <v>178</v>
      </c>
      <c r="H1093">
        <v>68</v>
      </c>
      <c r="I1093">
        <v>43</v>
      </c>
      <c r="J1093">
        <v>21</v>
      </c>
      <c r="K1093">
        <v>445</v>
      </c>
      <c r="L1093">
        <v>80</v>
      </c>
      <c r="M1093">
        <v>80</v>
      </c>
      <c r="N1093">
        <v>120</v>
      </c>
      <c r="O1093">
        <v>200</v>
      </c>
      <c r="P1093">
        <v>2</v>
      </c>
      <c r="Q1093" s="1">
        <v>40787</v>
      </c>
      <c r="R1093" t="s">
        <v>23</v>
      </c>
      <c r="S1093" t="s">
        <v>24</v>
      </c>
      <c r="T1093" t="s">
        <v>25</v>
      </c>
    </row>
    <row r="1094" spans="1:20" x14ac:dyDescent="0.25">
      <c r="A1094">
        <v>425</v>
      </c>
      <c r="B1094" t="s">
        <v>36</v>
      </c>
      <c r="C1094" t="s">
        <v>37</v>
      </c>
      <c r="D1094" t="s">
        <v>22</v>
      </c>
      <c r="E1094">
        <v>17</v>
      </c>
      <c r="F1094">
        <v>134</v>
      </c>
      <c r="G1094">
        <v>230</v>
      </c>
      <c r="H1094">
        <v>96</v>
      </c>
      <c r="I1094">
        <v>117</v>
      </c>
      <c r="J1094">
        <v>87</v>
      </c>
      <c r="K1094">
        <v>683</v>
      </c>
      <c r="L1094">
        <v>100</v>
      </c>
      <c r="M1094">
        <v>140</v>
      </c>
      <c r="N1094">
        <v>190</v>
      </c>
      <c r="O1094">
        <v>330</v>
      </c>
      <c r="P1094">
        <v>3</v>
      </c>
      <c r="Q1094" s="1">
        <v>40452</v>
      </c>
      <c r="R1094" t="s">
        <v>23</v>
      </c>
      <c r="S1094" t="s">
        <v>38</v>
      </c>
      <c r="T1094" t="s">
        <v>31</v>
      </c>
    </row>
    <row r="1095" spans="1:20" x14ac:dyDescent="0.25">
      <c r="A1095">
        <v>425</v>
      </c>
      <c r="B1095" t="s">
        <v>36</v>
      </c>
      <c r="C1095" t="s">
        <v>37</v>
      </c>
      <c r="D1095" t="s">
        <v>22</v>
      </c>
      <c r="E1095">
        <v>2</v>
      </c>
      <c r="F1095">
        <v>90</v>
      </c>
      <c r="G1095">
        <v>154</v>
      </c>
      <c r="H1095">
        <v>64</v>
      </c>
      <c r="I1095">
        <v>88</v>
      </c>
      <c r="J1095">
        <v>58</v>
      </c>
      <c r="K1095">
        <v>551</v>
      </c>
      <c r="L1095">
        <v>10</v>
      </c>
      <c r="M1095">
        <v>40</v>
      </c>
      <c r="N1095">
        <v>60</v>
      </c>
      <c r="O1095">
        <v>100</v>
      </c>
      <c r="P1095">
        <v>13</v>
      </c>
      <c r="Q1095" s="1">
        <v>40299</v>
      </c>
      <c r="R1095" t="s">
        <v>26</v>
      </c>
      <c r="S1095" t="s">
        <v>27</v>
      </c>
      <c r="T1095" t="s">
        <v>25</v>
      </c>
    </row>
    <row r="1096" spans="1:20" x14ac:dyDescent="0.25">
      <c r="A1096">
        <v>425</v>
      </c>
      <c r="B1096" t="s">
        <v>36</v>
      </c>
      <c r="C1096" t="s">
        <v>37</v>
      </c>
      <c r="D1096" t="s">
        <v>22</v>
      </c>
      <c r="E1096">
        <v>2</v>
      </c>
      <c r="F1096">
        <v>87</v>
      </c>
      <c r="G1096">
        <v>149</v>
      </c>
      <c r="H1096">
        <v>62</v>
      </c>
      <c r="I1096">
        <v>85</v>
      </c>
      <c r="J1096">
        <v>56</v>
      </c>
      <c r="K1096">
        <v>612</v>
      </c>
      <c r="L1096">
        <v>10</v>
      </c>
      <c r="M1096">
        <v>40</v>
      </c>
      <c r="N1096">
        <v>60</v>
      </c>
      <c r="O1096">
        <v>100</v>
      </c>
      <c r="P1096">
        <v>13</v>
      </c>
      <c r="Q1096" s="1">
        <v>40422</v>
      </c>
      <c r="R1096" t="s">
        <v>26</v>
      </c>
      <c r="S1096" t="s">
        <v>27</v>
      </c>
      <c r="T1096" t="s">
        <v>25</v>
      </c>
    </row>
    <row r="1097" spans="1:20" x14ac:dyDescent="0.25">
      <c r="A1097">
        <v>425</v>
      </c>
      <c r="B1097" t="s">
        <v>36</v>
      </c>
      <c r="C1097" t="s">
        <v>37</v>
      </c>
      <c r="D1097" t="s">
        <v>22</v>
      </c>
      <c r="E1097">
        <v>12</v>
      </c>
      <c r="F1097">
        <v>105</v>
      </c>
      <c r="G1097">
        <v>201</v>
      </c>
      <c r="H1097">
        <v>75</v>
      </c>
      <c r="I1097">
        <v>102</v>
      </c>
      <c r="J1097">
        <v>68</v>
      </c>
      <c r="K1097">
        <v>522</v>
      </c>
      <c r="L1097">
        <v>20</v>
      </c>
      <c r="M1097">
        <v>40</v>
      </c>
      <c r="N1097">
        <v>80</v>
      </c>
      <c r="O1097">
        <v>120</v>
      </c>
      <c r="P1097">
        <v>13</v>
      </c>
      <c r="Q1097" s="1">
        <v>40544</v>
      </c>
      <c r="R1097" t="s">
        <v>26</v>
      </c>
      <c r="S1097" t="s">
        <v>27</v>
      </c>
      <c r="T1097" t="s">
        <v>25</v>
      </c>
    </row>
    <row r="1098" spans="1:20" x14ac:dyDescent="0.25">
      <c r="A1098">
        <v>425</v>
      </c>
      <c r="B1098" t="s">
        <v>36</v>
      </c>
      <c r="C1098" t="s">
        <v>37</v>
      </c>
      <c r="D1098" t="s">
        <v>22</v>
      </c>
      <c r="E1098">
        <v>4</v>
      </c>
      <c r="F1098">
        <v>90</v>
      </c>
      <c r="G1098">
        <v>165</v>
      </c>
      <c r="H1098">
        <v>65</v>
      </c>
      <c r="I1098">
        <v>87</v>
      </c>
      <c r="J1098">
        <v>58</v>
      </c>
      <c r="K1098">
        <v>513</v>
      </c>
      <c r="L1098">
        <v>10</v>
      </c>
      <c r="M1098">
        <v>40</v>
      </c>
      <c r="N1098">
        <v>60</v>
      </c>
      <c r="O1098">
        <v>100</v>
      </c>
      <c r="P1098">
        <v>13</v>
      </c>
      <c r="Q1098" s="1">
        <v>40575</v>
      </c>
      <c r="R1098" t="s">
        <v>26</v>
      </c>
      <c r="S1098" t="s">
        <v>27</v>
      </c>
      <c r="T1098" t="s">
        <v>25</v>
      </c>
    </row>
    <row r="1099" spans="1:20" x14ac:dyDescent="0.25">
      <c r="A1099">
        <v>425</v>
      </c>
      <c r="B1099" t="s">
        <v>36</v>
      </c>
      <c r="C1099" t="s">
        <v>37</v>
      </c>
      <c r="D1099" t="s">
        <v>22</v>
      </c>
      <c r="E1099">
        <v>18</v>
      </c>
      <c r="F1099">
        <v>74</v>
      </c>
      <c r="G1099">
        <v>133</v>
      </c>
      <c r="H1099">
        <v>59</v>
      </c>
      <c r="I1099">
        <v>56</v>
      </c>
      <c r="J1099">
        <v>22</v>
      </c>
      <c r="K1099">
        <v>377</v>
      </c>
      <c r="L1099">
        <v>20</v>
      </c>
      <c r="M1099">
        <v>50</v>
      </c>
      <c r="N1099">
        <v>70</v>
      </c>
      <c r="O1099">
        <v>120</v>
      </c>
      <c r="P1099">
        <v>5</v>
      </c>
      <c r="Q1099" s="1">
        <v>40330</v>
      </c>
      <c r="R1099" t="s">
        <v>28</v>
      </c>
      <c r="S1099" t="s">
        <v>29</v>
      </c>
      <c r="T1099" t="s">
        <v>25</v>
      </c>
    </row>
    <row r="1100" spans="1:20" x14ac:dyDescent="0.25">
      <c r="A1100">
        <v>425</v>
      </c>
      <c r="B1100" t="s">
        <v>36</v>
      </c>
      <c r="C1100" t="s">
        <v>37</v>
      </c>
      <c r="D1100" t="s">
        <v>22</v>
      </c>
      <c r="E1100">
        <v>20</v>
      </c>
      <c r="F1100">
        <v>77</v>
      </c>
      <c r="G1100">
        <v>140</v>
      </c>
      <c r="H1100">
        <v>63</v>
      </c>
      <c r="I1100">
        <v>57</v>
      </c>
      <c r="J1100">
        <v>23</v>
      </c>
      <c r="K1100">
        <v>397</v>
      </c>
      <c r="L1100">
        <v>20</v>
      </c>
      <c r="M1100">
        <v>60</v>
      </c>
      <c r="N1100">
        <v>70</v>
      </c>
      <c r="O1100">
        <v>130</v>
      </c>
      <c r="P1100">
        <v>5</v>
      </c>
      <c r="Q1100" s="1">
        <v>40391</v>
      </c>
      <c r="R1100" t="s">
        <v>28</v>
      </c>
      <c r="S1100" t="s">
        <v>29</v>
      </c>
      <c r="T1100" t="s">
        <v>25</v>
      </c>
    </row>
    <row r="1101" spans="1:20" x14ac:dyDescent="0.25">
      <c r="A1101">
        <v>425</v>
      </c>
      <c r="B1101" t="s">
        <v>36</v>
      </c>
      <c r="C1101" t="s">
        <v>37</v>
      </c>
      <c r="D1101" t="s">
        <v>22</v>
      </c>
      <c r="E1101">
        <v>13</v>
      </c>
      <c r="F1101">
        <v>67</v>
      </c>
      <c r="G1101">
        <v>121</v>
      </c>
      <c r="H1101">
        <v>54</v>
      </c>
      <c r="I1101">
        <v>54</v>
      </c>
      <c r="J1101">
        <v>20</v>
      </c>
      <c r="K1101">
        <v>391</v>
      </c>
      <c r="L1101">
        <v>20</v>
      </c>
      <c r="M1101">
        <v>50</v>
      </c>
      <c r="N1101">
        <v>60</v>
      </c>
      <c r="O1101">
        <v>110</v>
      </c>
      <c r="P1101">
        <v>5</v>
      </c>
      <c r="Q1101" s="1">
        <v>40483</v>
      </c>
      <c r="R1101" t="s">
        <v>28</v>
      </c>
      <c r="S1101" t="s">
        <v>29</v>
      </c>
      <c r="T1101" t="s">
        <v>25</v>
      </c>
    </row>
    <row r="1102" spans="1:20" x14ac:dyDescent="0.25">
      <c r="A1102">
        <v>425</v>
      </c>
      <c r="B1102" t="s">
        <v>36</v>
      </c>
      <c r="C1102" t="s">
        <v>37</v>
      </c>
      <c r="D1102" t="s">
        <v>22</v>
      </c>
      <c r="E1102">
        <v>24</v>
      </c>
      <c r="F1102">
        <v>70</v>
      </c>
      <c r="G1102">
        <v>134</v>
      </c>
      <c r="H1102">
        <v>56</v>
      </c>
      <c r="I1102">
        <v>54</v>
      </c>
      <c r="J1102">
        <v>21</v>
      </c>
      <c r="K1102">
        <v>385</v>
      </c>
      <c r="L1102">
        <v>50</v>
      </c>
      <c r="M1102">
        <v>40</v>
      </c>
      <c r="N1102">
        <v>70</v>
      </c>
      <c r="O1102">
        <v>110</v>
      </c>
      <c r="P1102">
        <v>5</v>
      </c>
      <c r="Q1102" s="1">
        <v>40817</v>
      </c>
      <c r="R1102" t="s">
        <v>28</v>
      </c>
      <c r="S1102" t="s">
        <v>29</v>
      </c>
      <c r="T1102" t="s">
        <v>25</v>
      </c>
    </row>
    <row r="1103" spans="1:20" x14ac:dyDescent="0.25">
      <c r="A1103">
        <v>425</v>
      </c>
      <c r="B1103" t="s">
        <v>36</v>
      </c>
      <c r="C1103" t="s">
        <v>37</v>
      </c>
      <c r="D1103" t="s">
        <v>22</v>
      </c>
      <c r="E1103">
        <v>40</v>
      </c>
      <c r="F1103">
        <v>84</v>
      </c>
      <c r="G1103">
        <v>155</v>
      </c>
      <c r="H1103">
        <v>71</v>
      </c>
      <c r="I1103">
        <v>44</v>
      </c>
      <c r="J1103">
        <v>22</v>
      </c>
      <c r="K1103">
        <v>950</v>
      </c>
      <c r="L1103">
        <v>50</v>
      </c>
      <c r="M1103">
        <v>60</v>
      </c>
      <c r="N1103">
        <v>80</v>
      </c>
      <c r="O1103">
        <v>140</v>
      </c>
      <c r="P1103">
        <v>6</v>
      </c>
      <c r="Q1103" s="1">
        <v>40238</v>
      </c>
      <c r="R1103" t="s">
        <v>28</v>
      </c>
      <c r="S1103" t="s">
        <v>30</v>
      </c>
      <c r="T1103" t="s">
        <v>31</v>
      </c>
    </row>
    <row r="1104" spans="1:20" x14ac:dyDescent="0.25">
      <c r="A1104">
        <v>425</v>
      </c>
      <c r="B1104" t="s">
        <v>36</v>
      </c>
      <c r="C1104" t="s">
        <v>37</v>
      </c>
      <c r="D1104" t="s">
        <v>22</v>
      </c>
      <c r="E1104">
        <v>61</v>
      </c>
      <c r="F1104">
        <v>81</v>
      </c>
      <c r="G1104">
        <v>168</v>
      </c>
      <c r="H1104">
        <v>69</v>
      </c>
      <c r="I1104">
        <v>44</v>
      </c>
      <c r="J1104">
        <v>21</v>
      </c>
      <c r="K1104">
        <v>965</v>
      </c>
      <c r="L1104">
        <v>60</v>
      </c>
      <c r="M1104">
        <v>60</v>
      </c>
      <c r="N1104">
        <v>80</v>
      </c>
      <c r="O1104">
        <v>140</v>
      </c>
      <c r="P1104">
        <v>6</v>
      </c>
      <c r="Q1104" s="1">
        <v>40544</v>
      </c>
      <c r="R1104" t="s">
        <v>28</v>
      </c>
      <c r="S1104" t="s">
        <v>30</v>
      </c>
      <c r="T1104" t="s">
        <v>31</v>
      </c>
    </row>
    <row r="1105" spans="1:20" x14ac:dyDescent="0.25">
      <c r="A1105">
        <v>425</v>
      </c>
      <c r="B1105" t="s">
        <v>36</v>
      </c>
      <c r="C1105" t="s">
        <v>37</v>
      </c>
      <c r="D1105" t="s">
        <v>22</v>
      </c>
      <c r="E1105">
        <v>61</v>
      </c>
      <c r="F1105">
        <v>84</v>
      </c>
      <c r="G1105">
        <v>164</v>
      </c>
      <c r="H1105">
        <v>70</v>
      </c>
      <c r="I1105">
        <v>43</v>
      </c>
      <c r="J1105">
        <v>21</v>
      </c>
      <c r="K1105">
        <v>957</v>
      </c>
      <c r="L1105">
        <v>60</v>
      </c>
      <c r="M1105">
        <v>60</v>
      </c>
      <c r="N1105">
        <v>80</v>
      </c>
      <c r="O1105">
        <v>140</v>
      </c>
      <c r="P1105">
        <v>6</v>
      </c>
      <c r="Q1105" s="1">
        <v>40575</v>
      </c>
      <c r="R1105" t="s">
        <v>28</v>
      </c>
      <c r="S1105" t="s">
        <v>30</v>
      </c>
      <c r="T1105" t="s">
        <v>31</v>
      </c>
    </row>
    <row r="1106" spans="1:20" x14ac:dyDescent="0.25">
      <c r="A1106">
        <v>425</v>
      </c>
      <c r="B1106" t="s">
        <v>36</v>
      </c>
      <c r="C1106" t="s">
        <v>37</v>
      </c>
      <c r="D1106" t="s">
        <v>22</v>
      </c>
      <c r="E1106">
        <v>68</v>
      </c>
      <c r="F1106">
        <v>96</v>
      </c>
      <c r="G1106">
        <v>175</v>
      </c>
      <c r="H1106">
        <v>81</v>
      </c>
      <c r="I1106">
        <v>44</v>
      </c>
      <c r="J1106">
        <v>25</v>
      </c>
      <c r="K1106">
        <v>1046</v>
      </c>
      <c r="L1106">
        <v>60</v>
      </c>
      <c r="M1106">
        <v>70</v>
      </c>
      <c r="N1106">
        <v>90</v>
      </c>
      <c r="O1106">
        <v>160</v>
      </c>
      <c r="P1106">
        <v>6</v>
      </c>
      <c r="Q1106" s="1">
        <v>40695</v>
      </c>
      <c r="R1106" t="s">
        <v>28</v>
      </c>
      <c r="S1106" t="s">
        <v>30</v>
      </c>
      <c r="T1106" t="s">
        <v>31</v>
      </c>
    </row>
    <row r="1107" spans="1:20" x14ac:dyDescent="0.25">
      <c r="A1107">
        <v>425</v>
      </c>
      <c r="B1107" t="s">
        <v>36</v>
      </c>
      <c r="C1107" t="s">
        <v>37</v>
      </c>
      <c r="D1107" t="s">
        <v>22</v>
      </c>
      <c r="E1107">
        <v>98</v>
      </c>
      <c r="F1107">
        <v>123</v>
      </c>
      <c r="G1107">
        <v>224</v>
      </c>
      <c r="H1107">
        <v>103</v>
      </c>
      <c r="I1107">
        <v>48</v>
      </c>
      <c r="J1107">
        <v>31</v>
      </c>
      <c r="K1107">
        <v>1073</v>
      </c>
      <c r="L1107">
        <v>90</v>
      </c>
      <c r="M1107">
        <v>90</v>
      </c>
      <c r="N1107">
        <v>120</v>
      </c>
      <c r="O1107">
        <v>210</v>
      </c>
      <c r="P1107">
        <v>6</v>
      </c>
      <c r="Q1107" s="1">
        <v>40756</v>
      </c>
      <c r="R1107" t="s">
        <v>28</v>
      </c>
      <c r="S1107" t="s">
        <v>30</v>
      </c>
      <c r="T1107" t="s">
        <v>31</v>
      </c>
    </row>
    <row r="1108" spans="1:20" x14ac:dyDescent="0.25">
      <c r="A1108">
        <v>425</v>
      </c>
      <c r="B1108" t="s">
        <v>36</v>
      </c>
      <c r="C1108" t="s">
        <v>37</v>
      </c>
      <c r="D1108" t="s">
        <v>22</v>
      </c>
      <c r="E1108">
        <v>67</v>
      </c>
      <c r="F1108">
        <v>89</v>
      </c>
      <c r="G1108">
        <v>175</v>
      </c>
      <c r="H1108">
        <v>75</v>
      </c>
      <c r="I1108">
        <v>44</v>
      </c>
      <c r="J1108">
        <v>23</v>
      </c>
      <c r="K1108">
        <v>1063</v>
      </c>
      <c r="L1108">
        <v>40</v>
      </c>
      <c r="M1108">
        <v>70</v>
      </c>
      <c r="N1108">
        <v>80</v>
      </c>
      <c r="O1108">
        <v>150</v>
      </c>
      <c r="P1108">
        <v>6</v>
      </c>
      <c r="Q1108" s="1">
        <v>40848</v>
      </c>
      <c r="R1108" t="s">
        <v>28</v>
      </c>
      <c r="S1108" t="s">
        <v>30</v>
      </c>
      <c r="T1108" t="s">
        <v>31</v>
      </c>
    </row>
    <row r="1109" spans="1:20" x14ac:dyDescent="0.25">
      <c r="A1109">
        <v>425</v>
      </c>
      <c r="B1109" t="s">
        <v>36</v>
      </c>
      <c r="C1109" t="s">
        <v>37</v>
      </c>
      <c r="D1109" t="s">
        <v>22</v>
      </c>
      <c r="E1109">
        <v>75</v>
      </c>
      <c r="F1109">
        <v>135</v>
      </c>
      <c r="G1109">
        <v>225</v>
      </c>
      <c r="H1109">
        <v>90</v>
      </c>
      <c r="I1109">
        <v>60</v>
      </c>
      <c r="J1109">
        <v>29</v>
      </c>
      <c r="K1109">
        <v>1148</v>
      </c>
      <c r="L1109">
        <v>80</v>
      </c>
      <c r="M1109">
        <v>70</v>
      </c>
      <c r="N1109">
        <v>120</v>
      </c>
      <c r="O1109">
        <v>190</v>
      </c>
      <c r="P1109">
        <v>8</v>
      </c>
      <c r="Q1109" s="1">
        <v>40360</v>
      </c>
      <c r="R1109" t="s">
        <v>32</v>
      </c>
      <c r="S1109" t="s">
        <v>39</v>
      </c>
      <c r="T1109" t="s">
        <v>31</v>
      </c>
    </row>
    <row r="1110" spans="1:20" x14ac:dyDescent="0.25">
      <c r="A1110">
        <v>425</v>
      </c>
      <c r="B1110" t="s">
        <v>36</v>
      </c>
      <c r="C1110" t="s">
        <v>37</v>
      </c>
      <c r="D1110" t="s">
        <v>22</v>
      </c>
      <c r="E1110">
        <v>104</v>
      </c>
      <c r="F1110">
        <v>135</v>
      </c>
      <c r="G1110">
        <v>223</v>
      </c>
      <c r="H1110">
        <v>90</v>
      </c>
      <c r="I1110">
        <v>56</v>
      </c>
      <c r="J1110">
        <v>29</v>
      </c>
      <c r="K1110">
        <v>1148</v>
      </c>
      <c r="L1110">
        <v>80</v>
      </c>
      <c r="M1110">
        <v>70</v>
      </c>
      <c r="N1110">
        <v>120</v>
      </c>
      <c r="O1110">
        <v>190</v>
      </c>
      <c r="P1110">
        <v>8</v>
      </c>
      <c r="Q1110" s="1">
        <v>40725</v>
      </c>
      <c r="R1110" t="s">
        <v>32</v>
      </c>
      <c r="S1110" t="s">
        <v>39</v>
      </c>
      <c r="T1110" t="s">
        <v>31</v>
      </c>
    </row>
    <row r="1111" spans="1:20" x14ac:dyDescent="0.25">
      <c r="A1111">
        <v>425</v>
      </c>
      <c r="B1111" t="s">
        <v>36</v>
      </c>
      <c r="C1111" t="s">
        <v>37</v>
      </c>
      <c r="D1111" t="s">
        <v>22</v>
      </c>
      <c r="E1111">
        <v>47</v>
      </c>
      <c r="F1111">
        <v>71</v>
      </c>
      <c r="G1111">
        <v>119</v>
      </c>
      <c r="H1111">
        <v>48</v>
      </c>
      <c r="I1111">
        <v>24</v>
      </c>
      <c r="J1111">
        <v>13</v>
      </c>
      <c r="K1111">
        <v>829</v>
      </c>
      <c r="L1111">
        <v>60</v>
      </c>
      <c r="M1111">
        <v>30</v>
      </c>
      <c r="N1111">
        <v>60</v>
      </c>
      <c r="O1111">
        <v>90</v>
      </c>
      <c r="P1111">
        <v>9</v>
      </c>
      <c r="Q1111" s="1">
        <v>40452</v>
      </c>
      <c r="R1111" t="s">
        <v>32</v>
      </c>
      <c r="S1111" t="s">
        <v>33</v>
      </c>
      <c r="T1111" t="s">
        <v>31</v>
      </c>
    </row>
    <row r="1112" spans="1:20" x14ac:dyDescent="0.25">
      <c r="A1112">
        <v>425</v>
      </c>
      <c r="B1112" t="s">
        <v>36</v>
      </c>
      <c r="C1112" t="s">
        <v>37</v>
      </c>
      <c r="D1112" t="s">
        <v>22</v>
      </c>
      <c r="E1112">
        <v>46</v>
      </c>
      <c r="F1112">
        <v>71</v>
      </c>
      <c r="G1112">
        <v>120</v>
      </c>
      <c r="H1112">
        <v>49</v>
      </c>
      <c r="I1112">
        <v>25</v>
      </c>
      <c r="J1112">
        <v>13</v>
      </c>
      <c r="K1112">
        <v>845</v>
      </c>
      <c r="L1112">
        <v>50</v>
      </c>
      <c r="M1112">
        <v>40</v>
      </c>
      <c r="N1112">
        <v>70</v>
      </c>
      <c r="O1112">
        <v>110</v>
      </c>
      <c r="P1112">
        <v>9</v>
      </c>
      <c r="Q1112" s="1">
        <v>40513</v>
      </c>
      <c r="R1112" t="s">
        <v>32</v>
      </c>
      <c r="S1112" t="s">
        <v>33</v>
      </c>
      <c r="T1112" t="s">
        <v>31</v>
      </c>
    </row>
    <row r="1113" spans="1:20" x14ac:dyDescent="0.25">
      <c r="A1113">
        <v>425</v>
      </c>
      <c r="B1113" t="s">
        <v>36</v>
      </c>
      <c r="C1113" t="s">
        <v>37</v>
      </c>
      <c r="D1113" t="s">
        <v>22</v>
      </c>
      <c r="E1113">
        <v>51</v>
      </c>
      <c r="F1113">
        <v>59</v>
      </c>
      <c r="G1113">
        <v>98</v>
      </c>
      <c r="H1113">
        <v>40</v>
      </c>
      <c r="I1113">
        <v>20</v>
      </c>
      <c r="J1113">
        <v>11</v>
      </c>
      <c r="K1113">
        <v>843</v>
      </c>
      <c r="L1113">
        <v>50</v>
      </c>
      <c r="M1113">
        <v>30</v>
      </c>
      <c r="N1113">
        <v>50</v>
      </c>
      <c r="O1113">
        <v>80</v>
      </c>
      <c r="P1113">
        <v>9</v>
      </c>
      <c r="Q1113" s="1">
        <v>40725</v>
      </c>
      <c r="R1113" t="s">
        <v>32</v>
      </c>
      <c r="S1113" t="s">
        <v>33</v>
      </c>
      <c r="T1113" t="s">
        <v>31</v>
      </c>
    </row>
    <row r="1114" spans="1:20" x14ac:dyDescent="0.25">
      <c r="A1114">
        <v>425</v>
      </c>
      <c r="B1114" t="s">
        <v>36</v>
      </c>
      <c r="C1114" t="s">
        <v>37</v>
      </c>
      <c r="D1114" t="s">
        <v>22</v>
      </c>
      <c r="E1114">
        <v>70</v>
      </c>
      <c r="F1114">
        <v>71</v>
      </c>
      <c r="G1114">
        <v>127</v>
      </c>
      <c r="H1114">
        <v>48</v>
      </c>
      <c r="I1114">
        <v>24</v>
      </c>
      <c r="J1114">
        <v>13</v>
      </c>
      <c r="K1114">
        <v>834</v>
      </c>
      <c r="L1114">
        <v>50</v>
      </c>
      <c r="M1114">
        <v>40</v>
      </c>
      <c r="N1114">
        <v>60</v>
      </c>
      <c r="O1114">
        <v>100</v>
      </c>
      <c r="P1114">
        <v>9</v>
      </c>
      <c r="Q1114" s="1">
        <v>40787</v>
      </c>
      <c r="R1114" t="s">
        <v>32</v>
      </c>
      <c r="S1114" t="s">
        <v>33</v>
      </c>
      <c r="T1114" t="s">
        <v>31</v>
      </c>
    </row>
    <row r="1115" spans="1:20" x14ac:dyDescent="0.25">
      <c r="A1115">
        <v>425</v>
      </c>
      <c r="B1115" t="s">
        <v>36</v>
      </c>
      <c r="C1115" t="s">
        <v>37</v>
      </c>
      <c r="D1115" t="s">
        <v>22</v>
      </c>
      <c r="E1115">
        <v>68</v>
      </c>
      <c r="F1115">
        <v>71</v>
      </c>
      <c r="G1115">
        <v>128</v>
      </c>
      <c r="H1115">
        <v>49</v>
      </c>
      <c r="I1115">
        <v>25</v>
      </c>
      <c r="J1115">
        <v>13</v>
      </c>
      <c r="K1115">
        <v>845</v>
      </c>
      <c r="L1115">
        <v>50</v>
      </c>
      <c r="M1115">
        <v>40</v>
      </c>
      <c r="N1115">
        <v>70</v>
      </c>
      <c r="O1115">
        <v>110</v>
      </c>
      <c r="P1115">
        <v>9</v>
      </c>
      <c r="Q1115" s="1">
        <v>40878</v>
      </c>
      <c r="R1115" t="s">
        <v>32</v>
      </c>
      <c r="S1115" t="s">
        <v>33</v>
      </c>
      <c r="T1115" t="s">
        <v>31</v>
      </c>
    </row>
    <row r="1116" spans="1:20" x14ac:dyDescent="0.25">
      <c r="A1116">
        <v>425</v>
      </c>
      <c r="B1116" t="s">
        <v>36</v>
      </c>
      <c r="C1116" t="s">
        <v>37</v>
      </c>
      <c r="D1116" t="s">
        <v>22</v>
      </c>
      <c r="E1116">
        <v>54</v>
      </c>
      <c r="F1116">
        <v>94</v>
      </c>
      <c r="G1116">
        <v>151</v>
      </c>
      <c r="H1116">
        <v>57</v>
      </c>
      <c r="I1116">
        <v>40</v>
      </c>
      <c r="J1116">
        <v>17</v>
      </c>
      <c r="K1116">
        <v>349</v>
      </c>
      <c r="L1116">
        <v>40</v>
      </c>
      <c r="M1116">
        <v>30</v>
      </c>
      <c r="N1116">
        <v>70</v>
      </c>
      <c r="O1116">
        <v>100</v>
      </c>
      <c r="P1116">
        <v>11</v>
      </c>
      <c r="Q1116" s="1">
        <v>40422</v>
      </c>
      <c r="R1116" t="s">
        <v>26</v>
      </c>
      <c r="S1116" t="s">
        <v>35</v>
      </c>
      <c r="T1116" t="s">
        <v>25</v>
      </c>
    </row>
    <row r="1117" spans="1:20" x14ac:dyDescent="0.25">
      <c r="A1117">
        <v>425</v>
      </c>
      <c r="B1117" t="s">
        <v>36</v>
      </c>
      <c r="C1117" t="s">
        <v>37</v>
      </c>
      <c r="D1117" t="s">
        <v>22</v>
      </c>
      <c r="E1117">
        <v>49</v>
      </c>
      <c r="F1117">
        <v>88</v>
      </c>
      <c r="G1117">
        <v>141</v>
      </c>
      <c r="H1117">
        <v>53</v>
      </c>
      <c r="I1117">
        <v>39</v>
      </c>
      <c r="J1117">
        <v>16</v>
      </c>
      <c r="K1117">
        <v>321</v>
      </c>
      <c r="L1117">
        <v>50</v>
      </c>
      <c r="M1117">
        <v>30</v>
      </c>
      <c r="N1117">
        <v>70</v>
      </c>
      <c r="O1117">
        <v>100</v>
      </c>
      <c r="P1117">
        <v>11</v>
      </c>
      <c r="Q1117" s="1">
        <v>40483</v>
      </c>
      <c r="R1117" t="s">
        <v>26</v>
      </c>
      <c r="S1117" t="s">
        <v>35</v>
      </c>
      <c r="T1117" t="s">
        <v>25</v>
      </c>
    </row>
    <row r="1118" spans="1:20" x14ac:dyDescent="0.25">
      <c r="A1118">
        <v>425</v>
      </c>
      <c r="B1118" t="s">
        <v>36</v>
      </c>
      <c r="C1118" t="s">
        <v>37</v>
      </c>
      <c r="D1118" t="s">
        <v>22</v>
      </c>
      <c r="E1118">
        <v>92</v>
      </c>
      <c r="F1118">
        <v>105</v>
      </c>
      <c r="G1118">
        <v>178</v>
      </c>
      <c r="H1118">
        <v>62</v>
      </c>
      <c r="I1118">
        <v>43</v>
      </c>
      <c r="J1118">
        <v>19</v>
      </c>
      <c r="K1118">
        <v>346</v>
      </c>
      <c r="L1118">
        <v>40</v>
      </c>
      <c r="M1118">
        <v>40</v>
      </c>
      <c r="N1118">
        <v>70</v>
      </c>
      <c r="O1118">
        <v>110</v>
      </c>
      <c r="P1118">
        <v>11</v>
      </c>
      <c r="Q1118" s="1">
        <v>40603</v>
      </c>
      <c r="R1118" t="s">
        <v>26</v>
      </c>
      <c r="S1118" t="s">
        <v>35</v>
      </c>
      <c r="T1118" t="s">
        <v>25</v>
      </c>
    </row>
    <row r="1119" spans="1:20" x14ac:dyDescent="0.25">
      <c r="A1119">
        <v>425</v>
      </c>
      <c r="B1119" t="s">
        <v>36</v>
      </c>
      <c r="C1119" t="s">
        <v>37</v>
      </c>
      <c r="D1119" t="s">
        <v>22</v>
      </c>
      <c r="E1119">
        <v>61</v>
      </c>
      <c r="F1119">
        <v>82</v>
      </c>
      <c r="G1119">
        <v>129</v>
      </c>
      <c r="H1119">
        <v>48</v>
      </c>
      <c r="I1119">
        <v>35</v>
      </c>
      <c r="J1119">
        <v>14</v>
      </c>
      <c r="K1119">
        <v>351</v>
      </c>
      <c r="L1119">
        <v>30</v>
      </c>
      <c r="M1119">
        <v>30</v>
      </c>
      <c r="N1119">
        <v>50</v>
      </c>
      <c r="O1119">
        <v>80</v>
      </c>
      <c r="P1119">
        <v>11</v>
      </c>
      <c r="Q1119" s="1">
        <v>40664</v>
      </c>
      <c r="R1119" t="s">
        <v>26</v>
      </c>
      <c r="S1119" t="s">
        <v>35</v>
      </c>
      <c r="T1119" t="s">
        <v>25</v>
      </c>
    </row>
    <row r="1120" spans="1:20" x14ac:dyDescent="0.25">
      <c r="A1120">
        <v>425</v>
      </c>
      <c r="B1120" t="s">
        <v>36</v>
      </c>
      <c r="C1120" t="s">
        <v>37</v>
      </c>
      <c r="D1120" t="s">
        <v>22</v>
      </c>
      <c r="E1120">
        <v>58</v>
      </c>
      <c r="F1120">
        <v>79</v>
      </c>
      <c r="G1120">
        <v>125</v>
      </c>
      <c r="H1120">
        <v>47</v>
      </c>
      <c r="I1120">
        <v>34</v>
      </c>
      <c r="J1120">
        <v>14</v>
      </c>
      <c r="K1120">
        <v>366</v>
      </c>
      <c r="L1120">
        <v>30</v>
      </c>
      <c r="M1120">
        <v>30</v>
      </c>
      <c r="N1120">
        <v>50</v>
      </c>
      <c r="O1120">
        <v>80</v>
      </c>
      <c r="P1120">
        <v>11</v>
      </c>
      <c r="Q1120" s="1">
        <v>40756</v>
      </c>
      <c r="R1120" t="s">
        <v>26</v>
      </c>
      <c r="S1120" t="s">
        <v>35</v>
      </c>
      <c r="T1120" t="s">
        <v>25</v>
      </c>
    </row>
    <row r="1121" spans="1:20" x14ac:dyDescent="0.25">
      <c r="A1121">
        <v>425</v>
      </c>
      <c r="B1121" t="s">
        <v>36</v>
      </c>
      <c r="C1121" t="s">
        <v>37</v>
      </c>
      <c r="D1121" t="s">
        <v>22</v>
      </c>
      <c r="E1121">
        <v>85</v>
      </c>
      <c r="F1121">
        <v>99</v>
      </c>
      <c r="G1121">
        <v>169</v>
      </c>
      <c r="H1121">
        <v>60</v>
      </c>
      <c r="I1121">
        <v>42</v>
      </c>
      <c r="J1121">
        <v>18</v>
      </c>
      <c r="K1121">
        <v>329</v>
      </c>
      <c r="L1121">
        <v>40</v>
      </c>
      <c r="M1121">
        <v>20</v>
      </c>
      <c r="N1121">
        <v>50</v>
      </c>
      <c r="O1121">
        <v>70</v>
      </c>
      <c r="P1121">
        <v>11</v>
      </c>
      <c r="Q1121" s="1">
        <v>40817</v>
      </c>
      <c r="R1121" t="s">
        <v>26</v>
      </c>
      <c r="S1121" t="s">
        <v>35</v>
      </c>
      <c r="T1121" t="s">
        <v>25</v>
      </c>
    </row>
    <row r="1122" spans="1:20" x14ac:dyDescent="0.25">
      <c r="A1122">
        <v>425</v>
      </c>
      <c r="B1122" t="s">
        <v>36</v>
      </c>
      <c r="C1122" t="s">
        <v>37</v>
      </c>
      <c r="D1122" t="s">
        <v>22</v>
      </c>
      <c r="E1122">
        <v>61</v>
      </c>
      <c r="F1122">
        <v>81</v>
      </c>
      <c r="G1122">
        <v>146</v>
      </c>
      <c r="H1122">
        <v>56</v>
      </c>
      <c r="I1122">
        <v>40</v>
      </c>
      <c r="J1122">
        <v>17</v>
      </c>
      <c r="K1122">
        <v>382</v>
      </c>
      <c r="L1122">
        <v>40</v>
      </c>
      <c r="M1122">
        <v>30</v>
      </c>
      <c r="N1122">
        <v>60</v>
      </c>
      <c r="O1122">
        <v>90</v>
      </c>
      <c r="P1122">
        <v>12</v>
      </c>
      <c r="Q1122" s="1">
        <v>40575</v>
      </c>
      <c r="R1122" t="s">
        <v>26</v>
      </c>
      <c r="S1122" t="s">
        <v>40</v>
      </c>
      <c r="T1122" t="s">
        <v>25</v>
      </c>
    </row>
    <row r="1123" spans="1:20" x14ac:dyDescent="0.25">
      <c r="A1123">
        <v>425</v>
      </c>
      <c r="B1123" t="s">
        <v>36</v>
      </c>
      <c r="C1123" t="s">
        <v>37</v>
      </c>
      <c r="D1123" t="s">
        <v>22</v>
      </c>
      <c r="E1123">
        <v>37</v>
      </c>
      <c r="F1123">
        <v>65</v>
      </c>
      <c r="G1123">
        <v>109</v>
      </c>
      <c r="H1123">
        <v>45</v>
      </c>
      <c r="I1123">
        <v>35</v>
      </c>
      <c r="J1123">
        <v>14</v>
      </c>
      <c r="K1123">
        <v>410</v>
      </c>
      <c r="L1123">
        <v>30</v>
      </c>
      <c r="M1123">
        <v>20</v>
      </c>
      <c r="N1123">
        <v>50</v>
      </c>
      <c r="O1123">
        <v>70</v>
      </c>
      <c r="P1123">
        <v>12</v>
      </c>
      <c r="Q1123" s="1">
        <v>40664</v>
      </c>
      <c r="R1123" t="s">
        <v>26</v>
      </c>
      <c r="S1123" t="s">
        <v>40</v>
      </c>
      <c r="T1123" t="s">
        <v>25</v>
      </c>
    </row>
    <row r="1124" spans="1:20" x14ac:dyDescent="0.25">
      <c r="A1124">
        <v>425</v>
      </c>
      <c r="B1124" t="s">
        <v>36</v>
      </c>
      <c r="C1124" t="s">
        <v>37</v>
      </c>
      <c r="D1124" t="s">
        <v>22</v>
      </c>
      <c r="E1124">
        <v>35</v>
      </c>
      <c r="F1124">
        <v>62</v>
      </c>
      <c r="G1124">
        <v>110</v>
      </c>
      <c r="H1124">
        <v>48</v>
      </c>
      <c r="I1124">
        <v>27</v>
      </c>
      <c r="J1124">
        <v>15</v>
      </c>
      <c r="K1124">
        <v>623</v>
      </c>
      <c r="L1124">
        <v>40</v>
      </c>
      <c r="M1124">
        <v>40</v>
      </c>
      <c r="N1124">
        <v>60</v>
      </c>
      <c r="O1124">
        <v>100</v>
      </c>
      <c r="P1124">
        <v>4</v>
      </c>
      <c r="Q1124" s="1">
        <v>40179</v>
      </c>
      <c r="R1124" t="s">
        <v>28</v>
      </c>
      <c r="S1124" t="s">
        <v>41</v>
      </c>
      <c r="T1124" t="s">
        <v>25</v>
      </c>
    </row>
    <row r="1125" spans="1:20" x14ac:dyDescent="0.25">
      <c r="A1125">
        <v>425</v>
      </c>
      <c r="B1125" t="s">
        <v>36</v>
      </c>
      <c r="C1125" t="s">
        <v>37</v>
      </c>
      <c r="D1125" t="s">
        <v>22</v>
      </c>
      <c r="E1125">
        <v>52</v>
      </c>
      <c r="F1125">
        <v>63</v>
      </c>
      <c r="G1125">
        <v>119</v>
      </c>
      <c r="H1125">
        <v>49</v>
      </c>
      <c r="I1125">
        <v>28</v>
      </c>
      <c r="J1125">
        <v>16</v>
      </c>
      <c r="K1125">
        <v>611</v>
      </c>
      <c r="L1125">
        <v>40</v>
      </c>
      <c r="M1125">
        <v>40</v>
      </c>
      <c r="N1125">
        <v>60</v>
      </c>
      <c r="O1125">
        <v>100</v>
      </c>
      <c r="P1125">
        <v>4</v>
      </c>
      <c r="Q1125" s="1">
        <v>40603</v>
      </c>
      <c r="R1125" t="s">
        <v>28</v>
      </c>
      <c r="S1125" t="s">
        <v>41</v>
      </c>
      <c r="T1125" t="s">
        <v>25</v>
      </c>
    </row>
    <row r="1126" spans="1:20" x14ac:dyDescent="0.25">
      <c r="A1126">
        <v>425</v>
      </c>
      <c r="B1126" t="s">
        <v>36</v>
      </c>
      <c r="C1126" t="s">
        <v>37</v>
      </c>
      <c r="D1126" t="s">
        <v>22</v>
      </c>
      <c r="E1126">
        <v>47</v>
      </c>
      <c r="F1126">
        <v>58</v>
      </c>
      <c r="G1126">
        <v>110</v>
      </c>
      <c r="H1126">
        <v>45</v>
      </c>
      <c r="I1126">
        <v>26</v>
      </c>
      <c r="J1126">
        <v>14</v>
      </c>
      <c r="K1126">
        <v>605</v>
      </c>
      <c r="L1126">
        <v>30</v>
      </c>
      <c r="M1126">
        <v>40</v>
      </c>
      <c r="N1126">
        <v>50</v>
      </c>
      <c r="O1126">
        <v>90</v>
      </c>
      <c r="P1126">
        <v>4</v>
      </c>
      <c r="Q1126" s="1">
        <v>40634</v>
      </c>
      <c r="R1126" t="s">
        <v>28</v>
      </c>
      <c r="S1126" t="s">
        <v>41</v>
      </c>
      <c r="T1126" t="s">
        <v>25</v>
      </c>
    </row>
    <row r="1127" spans="1:20" x14ac:dyDescent="0.25">
      <c r="A1127">
        <v>425</v>
      </c>
      <c r="B1127" t="s">
        <v>36</v>
      </c>
      <c r="C1127" t="s">
        <v>37</v>
      </c>
      <c r="D1127" t="s">
        <v>22</v>
      </c>
      <c r="E1127">
        <v>23</v>
      </c>
      <c r="F1127">
        <v>39</v>
      </c>
      <c r="G1127">
        <v>68</v>
      </c>
      <c r="H1127">
        <v>30</v>
      </c>
      <c r="I1127">
        <v>20</v>
      </c>
      <c r="J1127">
        <v>9</v>
      </c>
      <c r="K1127">
        <v>581</v>
      </c>
      <c r="L1127">
        <v>30</v>
      </c>
      <c r="M1127">
        <v>20</v>
      </c>
      <c r="N1127">
        <v>40</v>
      </c>
      <c r="O1127">
        <v>60</v>
      </c>
      <c r="P1127">
        <v>4</v>
      </c>
      <c r="Q1127" s="1">
        <v>40756</v>
      </c>
      <c r="R1127" t="s">
        <v>28</v>
      </c>
      <c r="S1127" t="s">
        <v>41</v>
      </c>
      <c r="T1127" t="s">
        <v>25</v>
      </c>
    </row>
    <row r="1128" spans="1:20" x14ac:dyDescent="0.25">
      <c r="A1128">
        <v>425</v>
      </c>
      <c r="B1128" t="s">
        <v>36</v>
      </c>
      <c r="C1128" t="s">
        <v>37</v>
      </c>
      <c r="D1128" t="s">
        <v>22</v>
      </c>
      <c r="E1128">
        <v>16</v>
      </c>
      <c r="F1128">
        <v>30</v>
      </c>
      <c r="G1128">
        <v>55</v>
      </c>
      <c r="H1128">
        <v>22</v>
      </c>
      <c r="I1128">
        <v>19</v>
      </c>
      <c r="J1128">
        <v>7</v>
      </c>
      <c r="K1128">
        <v>570</v>
      </c>
      <c r="L1128">
        <v>20</v>
      </c>
      <c r="M1128">
        <v>20</v>
      </c>
      <c r="N1128">
        <v>30</v>
      </c>
      <c r="O1128">
        <v>50</v>
      </c>
      <c r="P1128">
        <v>4</v>
      </c>
      <c r="Q1128" s="1">
        <v>40848</v>
      </c>
      <c r="R1128" t="s">
        <v>28</v>
      </c>
      <c r="S1128" t="s">
        <v>41</v>
      </c>
      <c r="T1128" t="s">
        <v>25</v>
      </c>
    </row>
    <row r="1129" spans="1:20" x14ac:dyDescent="0.25">
      <c r="A1129">
        <v>430</v>
      </c>
      <c r="B1129" t="s">
        <v>45</v>
      </c>
      <c r="C1129" t="s">
        <v>46</v>
      </c>
      <c r="D1129" t="s">
        <v>43</v>
      </c>
      <c r="E1129">
        <v>183</v>
      </c>
      <c r="F1129">
        <v>277</v>
      </c>
      <c r="G1129">
        <v>512</v>
      </c>
      <c r="H1129">
        <v>235</v>
      </c>
      <c r="I1129">
        <v>94</v>
      </c>
      <c r="J1129">
        <v>72</v>
      </c>
      <c r="K1129">
        <v>1060</v>
      </c>
      <c r="L1129">
        <v>270</v>
      </c>
      <c r="M1129">
        <v>290</v>
      </c>
      <c r="N1129">
        <v>350</v>
      </c>
      <c r="O1129">
        <v>640</v>
      </c>
      <c r="P1129">
        <v>2</v>
      </c>
      <c r="Q1129" s="1">
        <v>40299</v>
      </c>
      <c r="R1129" t="s">
        <v>23</v>
      </c>
      <c r="S1129" t="s">
        <v>24</v>
      </c>
      <c r="T1129" t="s">
        <v>25</v>
      </c>
    </row>
    <row r="1130" spans="1:20" x14ac:dyDescent="0.25">
      <c r="A1130">
        <v>430</v>
      </c>
      <c r="B1130" t="s">
        <v>45</v>
      </c>
      <c r="C1130" t="s">
        <v>46</v>
      </c>
      <c r="D1130" t="s">
        <v>43</v>
      </c>
      <c r="E1130">
        <v>206</v>
      </c>
      <c r="F1130">
        <v>307</v>
      </c>
      <c r="G1130">
        <v>567</v>
      </c>
      <c r="H1130">
        <v>260</v>
      </c>
      <c r="I1130">
        <v>101</v>
      </c>
      <c r="J1130">
        <v>80</v>
      </c>
      <c r="K1130">
        <v>1319</v>
      </c>
      <c r="L1130">
        <v>290</v>
      </c>
      <c r="M1130">
        <v>320</v>
      </c>
      <c r="N1130">
        <v>380</v>
      </c>
      <c r="O1130">
        <v>700</v>
      </c>
      <c r="P1130">
        <v>2</v>
      </c>
      <c r="Q1130" s="1">
        <v>40360</v>
      </c>
      <c r="R1130" t="s">
        <v>23</v>
      </c>
      <c r="S1130" t="s">
        <v>24</v>
      </c>
      <c r="T1130" t="s">
        <v>25</v>
      </c>
    </row>
    <row r="1131" spans="1:20" x14ac:dyDescent="0.25">
      <c r="A1131">
        <v>430</v>
      </c>
      <c r="B1131" t="s">
        <v>45</v>
      </c>
      <c r="C1131" t="s">
        <v>46</v>
      </c>
      <c r="D1131" t="s">
        <v>43</v>
      </c>
      <c r="E1131">
        <v>243</v>
      </c>
      <c r="F1131">
        <v>252</v>
      </c>
      <c r="G1131">
        <v>496</v>
      </c>
      <c r="H1131">
        <v>213</v>
      </c>
      <c r="I1131">
        <v>88</v>
      </c>
      <c r="J1131">
        <v>66</v>
      </c>
      <c r="K1131">
        <v>942</v>
      </c>
      <c r="L1131">
        <v>240</v>
      </c>
      <c r="M1131">
        <v>260</v>
      </c>
      <c r="N1131">
        <v>320</v>
      </c>
      <c r="O1131">
        <v>580</v>
      </c>
      <c r="P1131">
        <v>2</v>
      </c>
      <c r="Q1131" s="1">
        <v>40575</v>
      </c>
      <c r="R1131" t="s">
        <v>23</v>
      </c>
      <c r="S1131" t="s">
        <v>24</v>
      </c>
      <c r="T1131" t="s">
        <v>25</v>
      </c>
    </row>
    <row r="1132" spans="1:20" x14ac:dyDescent="0.25">
      <c r="A1132">
        <v>430</v>
      </c>
      <c r="B1132" t="s">
        <v>45</v>
      </c>
      <c r="C1132" t="s">
        <v>46</v>
      </c>
      <c r="D1132" t="s">
        <v>43</v>
      </c>
      <c r="E1132">
        <v>101</v>
      </c>
      <c r="F1132">
        <v>107</v>
      </c>
      <c r="G1132">
        <v>202</v>
      </c>
      <c r="H1132">
        <v>83</v>
      </c>
      <c r="I1132">
        <v>39</v>
      </c>
      <c r="J1132">
        <v>27</v>
      </c>
      <c r="K1132">
        <v>613</v>
      </c>
      <c r="L1132">
        <v>100</v>
      </c>
      <c r="M1132">
        <v>100</v>
      </c>
      <c r="N1132">
        <v>130</v>
      </c>
      <c r="O1132">
        <v>230</v>
      </c>
      <c r="P1132">
        <v>3</v>
      </c>
      <c r="Q1132" s="1">
        <v>40575</v>
      </c>
      <c r="R1132" t="s">
        <v>23</v>
      </c>
      <c r="S1132" t="s">
        <v>38</v>
      </c>
      <c r="T1132" t="s">
        <v>31</v>
      </c>
    </row>
    <row r="1133" spans="1:20" x14ac:dyDescent="0.25">
      <c r="A1133">
        <v>430</v>
      </c>
      <c r="B1133" t="s">
        <v>45</v>
      </c>
      <c r="C1133" t="s">
        <v>46</v>
      </c>
      <c r="D1133" t="s">
        <v>43</v>
      </c>
      <c r="E1133">
        <v>94</v>
      </c>
      <c r="F1133">
        <v>107</v>
      </c>
      <c r="G1133">
        <v>188</v>
      </c>
      <c r="H1133">
        <v>83</v>
      </c>
      <c r="I1133">
        <v>36</v>
      </c>
      <c r="J1133">
        <v>27</v>
      </c>
      <c r="K1133">
        <v>574</v>
      </c>
      <c r="L1133">
        <v>100</v>
      </c>
      <c r="M1133">
        <v>100</v>
      </c>
      <c r="N1133">
        <v>130</v>
      </c>
      <c r="O1133">
        <v>230</v>
      </c>
      <c r="P1133">
        <v>3</v>
      </c>
      <c r="Q1133" s="1">
        <v>40695</v>
      </c>
      <c r="R1133" t="s">
        <v>23</v>
      </c>
      <c r="S1133" t="s">
        <v>38</v>
      </c>
      <c r="T1133" t="s">
        <v>31</v>
      </c>
    </row>
    <row r="1134" spans="1:20" x14ac:dyDescent="0.25">
      <c r="A1134">
        <v>430</v>
      </c>
      <c r="B1134" t="s">
        <v>45</v>
      </c>
      <c r="C1134" t="s">
        <v>46</v>
      </c>
      <c r="D1134" t="s">
        <v>43</v>
      </c>
      <c r="E1134">
        <v>88</v>
      </c>
      <c r="F1134">
        <v>124</v>
      </c>
      <c r="G1134">
        <v>210</v>
      </c>
      <c r="H1134">
        <v>86</v>
      </c>
      <c r="I1134">
        <v>36</v>
      </c>
      <c r="J1134">
        <v>24</v>
      </c>
      <c r="K1134">
        <v>499</v>
      </c>
      <c r="L1134">
        <v>90</v>
      </c>
      <c r="M1134">
        <v>70</v>
      </c>
      <c r="N1134">
        <v>110</v>
      </c>
      <c r="O1134">
        <v>180</v>
      </c>
      <c r="P1134">
        <v>6</v>
      </c>
      <c r="Q1134" s="1">
        <v>40299</v>
      </c>
      <c r="R1134" t="s">
        <v>28</v>
      </c>
      <c r="S1134" t="s">
        <v>30</v>
      </c>
      <c r="T1134" t="s">
        <v>31</v>
      </c>
    </row>
    <row r="1135" spans="1:20" x14ac:dyDescent="0.25">
      <c r="A1135">
        <v>430</v>
      </c>
      <c r="B1135" t="s">
        <v>45</v>
      </c>
      <c r="C1135" t="s">
        <v>46</v>
      </c>
      <c r="D1135" t="s">
        <v>43</v>
      </c>
      <c r="E1135">
        <v>77</v>
      </c>
      <c r="F1135">
        <v>79</v>
      </c>
      <c r="G1135">
        <v>142</v>
      </c>
      <c r="H1135">
        <v>54</v>
      </c>
      <c r="I1135">
        <v>27</v>
      </c>
      <c r="J1135">
        <v>15</v>
      </c>
      <c r="K1135">
        <v>601</v>
      </c>
      <c r="L1135">
        <v>40</v>
      </c>
      <c r="M1135">
        <v>40</v>
      </c>
      <c r="N1135">
        <v>60</v>
      </c>
      <c r="O1135">
        <v>100</v>
      </c>
      <c r="P1135">
        <v>6</v>
      </c>
      <c r="Q1135" s="1">
        <v>40878</v>
      </c>
      <c r="R1135" t="s">
        <v>28</v>
      </c>
      <c r="S1135" t="s">
        <v>30</v>
      </c>
      <c r="T1135" t="s">
        <v>31</v>
      </c>
    </row>
    <row r="1136" spans="1:20" x14ac:dyDescent="0.25">
      <c r="A1136">
        <v>430</v>
      </c>
      <c r="B1136" t="s">
        <v>45</v>
      </c>
      <c r="C1136" t="s">
        <v>46</v>
      </c>
      <c r="D1136" t="s">
        <v>43</v>
      </c>
      <c r="E1136">
        <v>19</v>
      </c>
      <c r="F1136">
        <v>62</v>
      </c>
      <c r="G1136">
        <v>108</v>
      </c>
      <c r="H1136">
        <v>46</v>
      </c>
      <c r="I1136">
        <v>43</v>
      </c>
      <c r="J1136">
        <v>15</v>
      </c>
      <c r="K1136">
        <v>415</v>
      </c>
      <c r="L1136">
        <v>30</v>
      </c>
      <c r="M1136">
        <v>40</v>
      </c>
      <c r="N1136">
        <v>60</v>
      </c>
      <c r="O1136">
        <v>100</v>
      </c>
      <c r="P1136">
        <v>8</v>
      </c>
      <c r="Q1136" s="1">
        <v>40391</v>
      </c>
      <c r="R1136" t="s">
        <v>32</v>
      </c>
      <c r="S1136" t="s">
        <v>39</v>
      </c>
      <c r="T1136" t="s">
        <v>31</v>
      </c>
    </row>
    <row r="1137" spans="1:20" x14ac:dyDescent="0.25">
      <c r="A1137">
        <v>430</v>
      </c>
      <c r="B1137" t="s">
        <v>45</v>
      </c>
      <c r="C1137" t="s">
        <v>46</v>
      </c>
      <c r="D1137" t="s">
        <v>43</v>
      </c>
      <c r="E1137">
        <v>42</v>
      </c>
      <c r="F1137">
        <v>64</v>
      </c>
      <c r="G1137">
        <v>114</v>
      </c>
      <c r="H1137">
        <v>43</v>
      </c>
      <c r="I1137">
        <v>36</v>
      </c>
      <c r="J1137">
        <v>13</v>
      </c>
      <c r="K1137">
        <v>419</v>
      </c>
      <c r="L1137">
        <v>50</v>
      </c>
      <c r="M1137">
        <v>30</v>
      </c>
      <c r="N1137">
        <v>60</v>
      </c>
      <c r="O1137">
        <v>90</v>
      </c>
      <c r="P1137">
        <v>9</v>
      </c>
      <c r="Q1137" s="1">
        <v>40817</v>
      </c>
      <c r="R1137" t="s">
        <v>32</v>
      </c>
      <c r="S1137" t="s">
        <v>33</v>
      </c>
      <c r="T1137" t="s">
        <v>31</v>
      </c>
    </row>
    <row r="1138" spans="1:20" x14ac:dyDescent="0.25">
      <c r="A1138">
        <v>430</v>
      </c>
      <c r="B1138" t="s">
        <v>45</v>
      </c>
      <c r="C1138" t="s">
        <v>46</v>
      </c>
      <c r="D1138" t="s">
        <v>43</v>
      </c>
      <c r="E1138">
        <v>36</v>
      </c>
      <c r="F1138">
        <v>60</v>
      </c>
      <c r="G1138">
        <v>108</v>
      </c>
      <c r="H1138">
        <v>41</v>
      </c>
      <c r="I1138">
        <v>36</v>
      </c>
      <c r="J1138">
        <v>13</v>
      </c>
      <c r="K1138">
        <v>435</v>
      </c>
      <c r="L1138">
        <v>30</v>
      </c>
      <c r="M1138">
        <v>30</v>
      </c>
      <c r="N1138">
        <v>60</v>
      </c>
      <c r="O1138">
        <v>90</v>
      </c>
      <c r="P1138">
        <v>9</v>
      </c>
      <c r="Q1138" s="1">
        <v>40878</v>
      </c>
      <c r="R1138" t="s">
        <v>32</v>
      </c>
      <c r="S1138" t="s">
        <v>33</v>
      </c>
      <c r="T1138" t="s">
        <v>31</v>
      </c>
    </row>
    <row r="1139" spans="1:20" x14ac:dyDescent="0.25">
      <c r="A1139">
        <v>430</v>
      </c>
      <c r="B1139" t="s">
        <v>45</v>
      </c>
      <c r="C1139" t="s">
        <v>46</v>
      </c>
      <c r="D1139" t="s">
        <v>43</v>
      </c>
      <c r="E1139">
        <v>30</v>
      </c>
      <c r="F1139">
        <v>79</v>
      </c>
      <c r="G1139">
        <v>131</v>
      </c>
      <c r="H1139">
        <v>52</v>
      </c>
      <c r="I1139">
        <v>49</v>
      </c>
      <c r="J1139">
        <v>17</v>
      </c>
      <c r="K1139">
        <v>-587</v>
      </c>
      <c r="L1139">
        <v>40</v>
      </c>
      <c r="M1139">
        <v>40</v>
      </c>
      <c r="N1139">
        <v>70</v>
      </c>
      <c r="O1139">
        <v>110</v>
      </c>
      <c r="P1139">
        <v>4</v>
      </c>
      <c r="Q1139" s="1">
        <v>40391</v>
      </c>
      <c r="R1139" t="s">
        <v>28</v>
      </c>
      <c r="S1139" t="s">
        <v>41</v>
      </c>
      <c r="T1139" t="s">
        <v>25</v>
      </c>
    </row>
    <row r="1140" spans="1:20" x14ac:dyDescent="0.25">
      <c r="A1140">
        <v>432</v>
      </c>
      <c r="B1140" t="s">
        <v>45</v>
      </c>
      <c r="C1140" t="s">
        <v>46</v>
      </c>
      <c r="D1140" t="s">
        <v>43</v>
      </c>
      <c r="E1140">
        <v>275</v>
      </c>
      <c r="F1140">
        <v>281</v>
      </c>
      <c r="G1140">
        <v>554</v>
      </c>
      <c r="H1140">
        <v>239</v>
      </c>
      <c r="I1140">
        <v>96</v>
      </c>
      <c r="J1140">
        <v>74</v>
      </c>
      <c r="K1140">
        <v>1246</v>
      </c>
      <c r="L1140">
        <v>340</v>
      </c>
      <c r="M1140">
        <v>350</v>
      </c>
      <c r="N1140">
        <v>420</v>
      </c>
      <c r="O1140">
        <v>770</v>
      </c>
      <c r="P1140">
        <v>2</v>
      </c>
      <c r="Q1140" s="1">
        <v>40817</v>
      </c>
      <c r="R1140" t="s">
        <v>23</v>
      </c>
      <c r="S1140" t="s">
        <v>24</v>
      </c>
      <c r="T1140" t="s">
        <v>25</v>
      </c>
    </row>
    <row r="1141" spans="1:20" x14ac:dyDescent="0.25">
      <c r="A1141">
        <v>432</v>
      </c>
      <c r="B1141" t="s">
        <v>45</v>
      </c>
      <c r="C1141" t="s">
        <v>46</v>
      </c>
      <c r="D1141" t="s">
        <v>43</v>
      </c>
      <c r="E1141">
        <v>258</v>
      </c>
      <c r="F1141">
        <v>265</v>
      </c>
      <c r="G1141">
        <v>522</v>
      </c>
      <c r="H1141">
        <v>225</v>
      </c>
      <c r="I1141">
        <v>91</v>
      </c>
      <c r="J1141">
        <v>69</v>
      </c>
      <c r="K1141">
        <v>1272</v>
      </c>
      <c r="L1141">
        <v>230</v>
      </c>
      <c r="M1141">
        <v>260</v>
      </c>
      <c r="N1141">
        <v>320</v>
      </c>
      <c r="O1141">
        <v>580</v>
      </c>
      <c r="P1141">
        <v>2</v>
      </c>
      <c r="Q1141" s="1">
        <v>40848</v>
      </c>
      <c r="R1141" t="s">
        <v>23</v>
      </c>
      <c r="S1141" t="s">
        <v>24</v>
      </c>
      <c r="T1141" t="s">
        <v>25</v>
      </c>
    </row>
    <row r="1142" spans="1:20" x14ac:dyDescent="0.25">
      <c r="A1142">
        <v>432</v>
      </c>
      <c r="B1142" t="s">
        <v>45</v>
      </c>
      <c r="C1142" t="s">
        <v>46</v>
      </c>
      <c r="D1142" t="s">
        <v>43</v>
      </c>
      <c r="E1142">
        <v>68</v>
      </c>
      <c r="F1142">
        <v>107</v>
      </c>
      <c r="G1142">
        <v>190</v>
      </c>
      <c r="H1142">
        <v>83</v>
      </c>
      <c r="I1142">
        <v>39</v>
      </c>
      <c r="J1142">
        <v>27</v>
      </c>
      <c r="K1142">
        <v>613</v>
      </c>
      <c r="L1142">
        <v>100</v>
      </c>
      <c r="M1142">
        <v>100</v>
      </c>
      <c r="N1142">
        <v>130</v>
      </c>
      <c r="O1142">
        <v>230</v>
      </c>
      <c r="P1142">
        <v>3</v>
      </c>
      <c r="Q1142" s="1">
        <v>40210</v>
      </c>
      <c r="R1142" t="s">
        <v>23</v>
      </c>
      <c r="S1142" t="s">
        <v>38</v>
      </c>
      <c r="T1142" t="s">
        <v>31</v>
      </c>
    </row>
    <row r="1143" spans="1:20" x14ac:dyDescent="0.25">
      <c r="A1143">
        <v>432</v>
      </c>
      <c r="B1143" t="s">
        <v>45</v>
      </c>
      <c r="C1143" t="s">
        <v>46</v>
      </c>
      <c r="D1143" t="s">
        <v>43</v>
      </c>
      <c r="E1143">
        <v>166</v>
      </c>
      <c r="F1143">
        <v>163</v>
      </c>
      <c r="G1143">
        <v>274</v>
      </c>
      <c r="H1143">
        <v>113</v>
      </c>
      <c r="I1143">
        <v>40</v>
      </c>
      <c r="J1143">
        <v>31</v>
      </c>
      <c r="K1143">
        <v>897</v>
      </c>
      <c r="L1143">
        <v>120</v>
      </c>
      <c r="M1143">
        <v>90</v>
      </c>
      <c r="N1143">
        <v>140</v>
      </c>
      <c r="O1143">
        <v>230</v>
      </c>
      <c r="P1143">
        <v>5</v>
      </c>
      <c r="Q1143" s="1">
        <v>40695</v>
      </c>
      <c r="R1143" t="s">
        <v>28</v>
      </c>
      <c r="S1143" t="s">
        <v>29</v>
      </c>
      <c r="T1143" t="s">
        <v>25</v>
      </c>
    </row>
    <row r="1144" spans="1:20" x14ac:dyDescent="0.25">
      <c r="A1144">
        <v>432</v>
      </c>
      <c r="B1144" t="s">
        <v>45</v>
      </c>
      <c r="C1144" t="s">
        <v>46</v>
      </c>
      <c r="D1144" t="s">
        <v>43</v>
      </c>
      <c r="E1144">
        <v>116</v>
      </c>
      <c r="F1144">
        <v>111</v>
      </c>
      <c r="G1144">
        <v>199</v>
      </c>
      <c r="H1144">
        <v>76</v>
      </c>
      <c r="I1144">
        <v>33</v>
      </c>
      <c r="J1144">
        <v>21</v>
      </c>
      <c r="K1144">
        <v>580</v>
      </c>
      <c r="L1144">
        <v>80</v>
      </c>
      <c r="M1144">
        <v>40</v>
      </c>
      <c r="N1144">
        <v>80</v>
      </c>
      <c r="O1144">
        <v>120</v>
      </c>
      <c r="P1144">
        <v>6</v>
      </c>
      <c r="Q1144" s="1">
        <v>40817</v>
      </c>
      <c r="R1144" t="s">
        <v>28</v>
      </c>
      <c r="S1144" t="s">
        <v>30</v>
      </c>
      <c r="T1144" t="s">
        <v>31</v>
      </c>
    </row>
    <row r="1145" spans="1:20" x14ac:dyDescent="0.25">
      <c r="A1145">
        <v>432</v>
      </c>
      <c r="B1145" t="s">
        <v>45</v>
      </c>
      <c r="C1145" t="s">
        <v>46</v>
      </c>
      <c r="D1145" t="s">
        <v>43</v>
      </c>
      <c r="E1145">
        <v>38</v>
      </c>
      <c r="F1145">
        <v>76</v>
      </c>
      <c r="G1145">
        <v>128</v>
      </c>
      <c r="H1145">
        <v>52</v>
      </c>
      <c r="I1145">
        <v>38</v>
      </c>
      <c r="J1145">
        <v>16</v>
      </c>
      <c r="K1145">
        <v>357</v>
      </c>
      <c r="L1145">
        <v>50</v>
      </c>
      <c r="M1145">
        <v>40</v>
      </c>
      <c r="N1145">
        <v>80</v>
      </c>
      <c r="O1145">
        <v>120</v>
      </c>
      <c r="P1145">
        <v>9</v>
      </c>
      <c r="Q1145" s="1">
        <v>40210</v>
      </c>
      <c r="R1145" t="s">
        <v>32</v>
      </c>
      <c r="S1145" t="s">
        <v>33</v>
      </c>
      <c r="T1145" t="s">
        <v>31</v>
      </c>
    </row>
    <row r="1146" spans="1:20" x14ac:dyDescent="0.25">
      <c r="A1146">
        <v>435</v>
      </c>
      <c r="B1146" t="s">
        <v>60</v>
      </c>
      <c r="C1146" t="s">
        <v>37</v>
      </c>
      <c r="D1146" t="s">
        <v>22</v>
      </c>
      <c r="E1146">
        <v>46</v>
      </c>
      <c r="F1146">
        <v>90</v>
      </c>
      <c r="G1146">
        <v>165</v>
      </c>
      <c r="H1146">
        <v>75</v>
      </c>
      <c r="I1146">
        <v>44</v>
      </c>
      <c r="J1146">
        <v>23</v>
      </c>
      <c r="K1146">
        <v>956</v>
      </c>
      <c r="L1146">
        <v>70</v>
      </c>
      <c r="M1146">
        <v>90</v>
      </c>
      <c r="N1146">
        <v>110</v>
      </c>
      <c r="O1146">
        <v>200</v>
      </c>
      <c r="P1146">
        <v>1</v>
      </c>
      <c r="Q1146" s="1">
        <v>40210</v>
      </c>
      <c r="R1146" t="s">
        <v>23</v>
      </c>
      <c r="S1146" t="s">
        <v>44</v>
      </c>
      <c r="T1146" t="s">
        <v>25</v>
      </c>
    </row>
    <row r="1147" spans="1:20" x14ac:dyDescent="0.25">
      <c r="A1147">
        <v>435</v>
      </c>
      <c r="B1147" t="s">
        <v>60</v>
      </c>
      <c r="C1147" t="s">
        <v>37</v>
      </c>
      <c r="D1147" t="s">
        <v>22</v>
      </c>
      <c r="E1147">
        <v>45</v>
      </c>
      <c r="F1147">
        <v>89</v>
      </c>
      <c r="G1147">
        <v>163</v>
      </c>
      <c r="H1147">
        <v>74</v>
      </c>
      <c r="I1147">
        <v>44</v>
      </c>
      <c r="J1147">
        <v>22</v>
      </c>
      <c r="K1147">
        <v>949</v>
      </c>
      <c r="L1147">
        <v>70</v>
      </c>
      <c r="M1147">
        <v>90</v>
      </c>
      <c r="N1147">
        <v>110</v>
      </c>
      <c r="O1147">
        <v>200</v>
      </c>
      <c r="P1147">
        <v>1</v>
      </c>
      <c r="Q1147" s="1">
        <v>40238</v>
      </c>
      <c r="R1147" t="s">
        <v>23</v>
      </c>
      <c r="S1147" t="s">
        <v>44</v>
      </c>
      <c r="T1147" t="s">
        <v>25</v>
      </c>
    </row>
    <row r="1148" spans="1:20" x14ac:dyDescent="0.25">
      <c r="A1148">
        <v>435</v>
      </c>
      <c r="B1148" t="s">
        <v>60</v>
      </c>
      <c r="C1148" t="s">
        <v>37</v>
      </c>
      <c r="D1148" t="s">
        <v>22</v>
      </c>
      <c r="E1148">
        <v>47</v>
      </c>
      <c r="F1148">
        <v>91</v>
      </c>
      <c r="G1148">
        <v>167</v>
      </c>
      <c r="H1148">
        <v>76</v>
      </c>
      <c r="I1148">
        <v>44</v>
      </c>
      <c r="J1148">
        <v>23</v>
      </c>
      <c r="K1148">
        <v>965</v>
      </c>
      <c r="L1148">
        <v>70</v>
      </c>
      <c r="M1148">
        <v>90</v>
      </c>
      <c r="N1148">
        <v>110</v>
      </c>
      <c r="O1148">
        <v>200</v>
      </c>
      <c r="P1148">
        <v>1</v>
      </c>
      <c r="Q1148" s="1">
        <v>40269</v>
      </c>
      <c r="R1148" t="s">
        <v>23</v>
      </c>
      <c r="S1148" t="s">
        <v>44</v>
      </c>
      <c r="T1148" t="s">
        <v>25</v>
      </c>
    </row>
    <row r="1149" spans="1:20" x14ac:dyDescent="0.25">
      <c r="A1149">
        <v>435</v>
      </c>
      <c r="B1149" t="s">
        <v>60</v>
      </c>
      <c r="C1149" t="s">
        <v>37</v>
      </c>
      <c r="D1149" t="s">
        <v>22</v>
      </c>
      <c r="E1149">
        <v>38</v>
      </c>
      <c r="F1149">
        <v>80</v>
      </c>
      <c r="G1149">
        <v>148</v>
      </c>
      <c r="H1149">
        <v>68</v>
      </c>
      <c r="I1149">
        <v>42</v>
      </c>
      <c r="J1149">
        <v>21</v>
      </c>
      <c r="K1149">
        <v>998</v>
      </c>
      <c r="L1149">
        <v>60</v>
      </c>
      <c r="M1149">
        <v>80</v>
      </c>
      <c r="N1149">
        <v>100</v>
      </c>
      <c r="O1149">
        <v>180</v>
      </c>
      <c r="P1149">
        <v>1</v>
      </c>
      <c r="Q1149" s="1">
        <v>40299</v>
      </c>
      <c r="R1149" t="s">
        <v>23</v>
      </c>
      <c r="S1149" t="s">
        <v>44</v>
      </c>
      <c r="T1149" t="s">
        <v>25</v>
      </c>
    </row>
    <row r="1150" spans="1:20" x14ac:dyDescent="0.25">
      <c r="A1150">
        <v>435</v>
      </c>
      <c r="B1150" t="s">
        <v>60</v>
      </c>
      <c r="C1150" t="s">
        <v>37</v>
      </c>
      <c r="D1150" t="s">
        <v>22</v>
      </c>
      <c r="E1150">
        <v>36</v>
      </c>
      <c r="F1150">
        <v>77</v>
      </c>
      <c r="G1150">
        <v>142</v>
      </c>
      <c r="H1150">
        <v>65</v>
      </c>
      <c r="I1150">
        <v>41</v>
      </c>
      <c r="J1150">
        <v>20</v>
      </c>
      <c r="K1150">
        <v>1042</v>
      </c>
      <c r="L1150">
        <v>60</v>
      </c>
      <c r="M1150">
        <v>80</v>
      </c>
      <c r="N1150">
        <v>90</v>
      </c>
      <c r="O1150">
        <v>170</v>
      </c>
      <c r="P1150">
        <v>1</v>
      </c>
      <c r="Q1150" s="1">
        <v>40330</v>
      </c>
      <c r="R1150" t="s">
        <v>23</v>
      </c>
      <c r="S1150" t="s">
        <v>44</v>
      </c>
      <c r="T1150" t="s">
        <v>25</v>
      </c>
    </row>
    <row r="1151" spans="1:20" x14ac:dyDescent="0.25">
      <c r="A1151">
        <v>435</v>
      </c>
      <c r="B1151" t="s">
        <v>60</v>
      </c>
      <c r="C1151" t="s">
        <v>37</v>
      </c>
      <c r="D1151" t="s">
        <v>22</v>
      </c>
      <c r="E1151">
        <v>32</v>
      </c>
      <c r="F1151">
        <v>72</v>
      </c>
      <c r="G1151">
        <v>132</v>
      </c>
      <c r="H1151">
        <v>60</v>
      </c>
      <c r="I1151">
        <v>40</v>
      </c>
      <c r="J1151">
        <v>18</v>
      </c>
      <c r="K1151">
        <v>1070</v>
      </c>
      <c r="L1151">
        <v>60</v>
      </c>
      <c r="M1151">
        <v>70</v>
      </c>
      <c r="N1151">
        <v>90</v>
      </c>
      <c r="O1151">
        <v>160</v>
      </c>
      <c r="P1151">
        <v>1</v>
      </c>
      <c r="Q1151" s="1">
        <v>40360</v>
      </c>
      <c r="R1151" t="s">
        <v>23</v>
      </c>
      <c r="S1151" t="s">
        <v>44</v>
      </c>
      <c r="T1151" t="s">
        <v>25</v>
      </c>
    </row>
    <row r="1152" spans="1:20" x14ac:dyDescent="0.25">
      <c r="A1152">
        <v>435</v>
      </c>
      <c r="B1152" t="s">
        <v>60</v>
      </c>
      <c r="C1152" t="s">
        <v>37</v>
      </c>
      <c r="D1152" t="s">
        <v>22</v>
      </c>
      <c r="E1152">
        <v>36</v>
      </c>
      <c r="F1152">
        <v>77</v>
      </c>
      <c r="G1152">
        <v>142</v>
      </c>
      <c r="H1152">
        <v>65</v>
      </c>
      <c r="I1152">
        <v>41</v>
      </c>
      <c r="J1152">
        <v>20</v>
      </c>
      <c r="K1152">
        <v>1053</v>
      </c>
      <c r="L1152">
        <v>90</v>
      </c>
      <c r="M1152">
        <v>90</v>
      </c>
      <c r="N1152">
        <v>110</v>
      </c>
      <c r="O1152">
        <v>200</v>
      </c>
      <c r="P1152">
        <v>1</v>
      </c>
      <c r="Q1152" s="1">
        <v>40452</v>
      </c>
      <c r="R1152" t="s">
        <v>23</v>
      </c>
      <c r="S1152" t="s">
        <v>44</v>
      </c>
      <c r="T1152" t="s">
        <v>25</v>
      </c>
    </row>
    <row r="1153" spans="1:20" x14ac:dyDescent="0.25">
      <c r="A1153">
        <v>435</v>
      </c>
      <c r="B1153" t="s">
        <v>60</v>
      </c>
      <c r="C1153" t="s">
        <v>37</v>
      </c>
      <c r="D1153" t="s">
        <v>22</v>
      </c>
      <c r="E1153">
        <v>36</v>
      </c>
      <c r="F1153">
        <v>76</v>
      </c>
      <c r="G1153">
        <v>139</v>
      </c>
      <c r="H1153">
        <v>63</v>
      </c>
      <c r="I1153">
        <v>40</v>
      </c>
      <c r="J1153">
        <v>19</v>
      </c>
      <c r="K1153">
        <v>1075</v>
      </c>
      <c r="L1153">
        <v>50</v>
      </c>
      <c r="M1153">
        <v>70</v>
      </c>
      <c r="N1153">
        <v>90</v>
      </c>
      <c r="O1153">
        <v>160</v>
      </c>
      <c r="P1153">
        <v>1</v>
      </c>
      <c r="Q1153" s="1">
        <v>40513</v>
      </c>
      <c r="R1153" t="s">
        <v>23</v>
      </c>
      <c r="S1153" t="s">
        <v>44</v>
      </c>
      <c r="T1153" t="s">
        <v>25</v>
      </c>
    </row>
    <row r="1154" spans="1:20" x14ac:dyDescent="0.25">
      <c r="A1154">
        <v>435</v>
      </c>
      <c r="B1154" t="s">
        <v>60</v>
      </c>
      <c r="C1154" t="s">
        <v>37</v>
      </c>
      <c r="D1154" t="s">
        <v>22</v>
      </c>
      <c r="E1154">
        <v>67</v>
      </c>
      <c r="F1154">
        <v>89</v>
      </c>
      <c r="G1154">
        <v>174</v>
      </c>
      <c r="H1154">
        <v>74</v>
      </c>
      <c r="I1154">
        <v>44</v>
      </c>
      <c r="J1154">
        <v>22</v>
      </c>
      <c r="K1154">
        <v>949</v>
      </c>
      <c r="L1154">
        <v>70</v>
      </c>
      <c r="M1154">
        <v>90</v>
      </c>
      <c r="N1154">
        <v>110</v>
      </c>
      <c r="O1154">
        <v>200</v>
      </c>
      <c r="P1154">
        <v>1</v>
      </c>
      <c r="Q1154" s="1">
        <v>40603</v>
      </c>
      <c r="R1154" t="s">
        <v>23</v>
      </c>
      <c r="S1154" t="s">
        <v>44</v>
      </c>
      <c r="T1154" t="s">
        <v>25</v>
      </c>
    </row>
    <row r="1155" spans="1:20" x14ac:dyDescent="0.25">
      <c r="A1155">
        <v>435</v>
      </c>
      <c r="B1155" t="s">
        <v>60</v>
      </c>
      <c r="C1155" t="s">
        <v>37</v>
      </c>
      <c r="D1155" t="s">
        <v>22</v>
      </c>
      <c r="E1155">
        <v>52</v>
      </c>
      <c r="F1155">
        <v>80</v>
      </c>
      <c r="G1155">
        <v>147</v>
      </c>
      <c r="H1155">
        <v>68</v>
      </c>
      <c r="I1155">
        <v>39</v>
      </c>
      <c r="J1155">
        <v>21</v>
      </c>
      <c r="K1155">
        <v>998</v>
      </c>
      <c r="L1155">
        <v>60</v>
      </c>
      <c r="M1155">
        <v>80</v>
      </c>
      <c r="N1155">
        <v>100</v>
      </c>
      <c r="O1155">
        <v>180</v>
      </c>
      <c r="P1155">
        <v>1</v>
      </c>
      <c r="Q1155" s="1">
        <v>40664</v>
      </c>
      <c r="R1155" t="s">
        <v>23</v>
      </c>
      <c r="S1155" t="s">
        <v>44</v>
      </c>
      <c r="T1155" t="s">
        <v>25</v>
      </c>
    </row>
    <row r="1156" spans="1:20" x14ac:dyDescent="0.25">
      <c r="A1156">
        <v>435</v>
      </c>
      <c r="B1156" t="s">
        <v>60</v>
      </c>
      <c r="C1156" t="s">
        <v>37</v>
      </c>
      <c r="D1156" t="s">
        <v>22</v>
      </c>
      <c r="E1156">
        <v>50</v>
      </c>
      <c r="F1156">
        <v>77</v>
      </c>
      <c r="G1156">
        <v>141</v>
      </c>
      <c r="H1156">
        <v>65</v>
      </c>
      <c r="I1156">
        <v>38</v>
      </c>
      <c r="J1156">
        <v>20</v>
      </c>
      <c r="K1156">
        <v>1042</v>
      </c>
      <c r="L1156">
        <v>60</v>
      </c>
      <c r="M1156">
        <v>80</v>
      </c>
      <c r="N1156">
        <v>90</v>
      </c>
      <c r="O1156">
        <v>170</v>
      </c>
      <c r="P1156">
        <v>1</v>
      </c>
      <c r="Q1156" s="1">
        <v>40695</v>
      </c>
      <c r="R1156" t="s">
        <v>23</v>
      </c>
      <c r="S1156" t="s">
        <v>44</v>
      </c>
      <c r="T1156" t="s">
        <v>25</v>
      </c>
    </row>
    <row r="1157" spans="1:20" x14ac:dyDescent="0.25">
      <c r="A1157">
        <v>435</v>
      </c>
      <c r="B1157" t="s">
        <v>60</v>
      </c>
      <c r="C1157" t="s">
        <v>37</v>
      </c>
      <c r="D1157" t="s">
        <v>22</v>
      </c>
      <c r="E1157">
        <v>33</v>
      </c>
      <c r="F1157">
        <v>60</v>
      </c>
      <c r="G1157">
        <v>109</v>
      </c>
      <c r="H1157">
        <v>50</v>
      </c>
      <c r="I1157">
        <v>33</v>
      </c>
      <c r="J1157">
        <v>15</v>
      </c>
      <c r="K1157">
        <v>1064</v>
      </c>
      <c r="L1157">
        <v>40</v>
      </c>
      <c r="M1157">
        <v>60</v>
      </c>
      <c r="N1157">
        <v>70</v>
      </c>
      <c r="O1157">
        <v>130</v>
      </c>
      <c r="P1157">
        <v>1</v>
      </c>
      <c r="Q1157" s="1">
        <v>40756</v>
      </c>
      <c r="R1157" t="s">
        <v>23</v>
      </c>
      <c r="S1157" t="s">
        <v>44</v>
      </c>
      <c r="T1157" t="s">
        <v>25</v>
      </c>
    </row>
    <row r="1158" spans="1:20" x14ac:dyDescent="0.25">
      <c r="A1158">
        <v>435</v>
      </c>
      <c r="B1158" t="s">
        <v>60</v>
      </c>
      <c r="C1158" t="s">
        <v>37</v>
      </c>
      <c r="D1158" t="s">
        <v>22</v>
      </c>
      <c r="E1158">
        <v>49</v>
      </c>
      <c r="F1158">
        <v>74</v>
      </c>
      <c r="G1158">
        <v>145</v>
      </c>
      <c r="H1158">
        <v>62</v>
      </c>
      <c r="I1158">
        <v>41</v>
      </c>
      <c r="J1158">
        <v>19</v>
      </c>
      <c r="K1158">
        <v>1059</v>
      </c>
      <c r="L1158">
        <v>70</v>
      </c>
      <c r="M1158">
        <v>70</v>
      </c>
      <c r="N1158">
        <v>100</v>
      </c>
      <c r="O1158">
        <v>170</v>
      </c>
      <c r="P1158">
        <v>1</v>
      </c>
      <c r="Q1158" s="1">
        <v>40787</v>
      </c>
      <c r="R1158" t="s">
        <v>23</v>
      </c>
      <c r="S1158" t="s">
        <v>44</v>
      </c>
      <c r="T1158" t="s">
        <v>25</v>
      </c>
    </row>
    <row r="1159" spans="1:20" x14ac:dyDescent="0.25">
      <c r="A1159">
        <v>435</v>
      </c>
      <c r="B1159" t="s">
        <v>60</v>
      </c>
      <c r="C1159" t="s">
        <v>37</v>
      </c>
      <c r="D1159" t="s">
        <v>22</v>
      </c>
      <c r="E1159">
        <v>53</v>
      </c>
      <c r="F1159">
        <v>77</v>
      </c>
      <c r="G1159">
        <v>151</v>
      </c>
      <c r="H1159">
        <v>65</v>
      </c>
      <c r="I1159">
        <v>41</v>
      </c>
      <c r="J1159">
        <v>20</v>
      </c>
      <c r="K1159">
        <v>1053</v>
      </c>
      <c r="L1159">
        <v>90</v>
      </c>
      <c r="M1159">
        <v>90</v>
      </c>
      <c r="N1159">
        <v>110</v>
      </c>
      <c r="O1159">
        <v>200</v>
      </c>
      <c r="P1159">
        <v>1</v>
      </c>
      <c r="Q1159" s="1">
        <v>40817</v>
      </c>
      <c r="R1159" t="s">
        <v>23</v>
      </c>
      <c r="S1159" t="s">
        <v>44</v>
      </c>
      <c r="T1159" t="s">
        <v>25</v>
      </c>
    </row>
    <row r="1160" spans="1:20" x14ac:dyDescent="0.25">
      <c r="A1160">
        <v>435</v>
      </c>
      <c r="B1160" t="s">
        <v>60</v>
      </c>
      <c r="C1160" t="s">
        <v>37</v>
      </c>
      <c r="D1160" t="s">
        <v>22</v>
      </c>
      <c r="E1160">
        <v>58</v>
      </c>
      <c r="F1160">
        <v>81</v>
      </c>
      <c r="G1160">
        <v>160</v>
      </c>
      <c r="H1160">
        <v>69</v>
      </c>
      <c r="I1160">
        <v>42</v>
      </c>
      <c r="J1160">
        <v>21</v>
      </c>
      <c r="K1160">
        <v>1060</v>
      </c>
      <c r="L1160">
        <v>50</v>
      </c>
      <c r="M1160">
        <v>80</v>
      </c>
      <c r="N1160">
        <v>90</v>
      </c>
      <c r="O1160">
        <v>170</v>
      </c>
      <c r="P1160">
        <v>1</v>
      </c>
      <c r="Q1160" s="1">
        <v>40848</v>
      </c>
      <c r="R1160" t="s">
        <v>23</v>
      </c>
      <c r="S1160" t="s">
        <v>44</v>
      </c>
      <c r="T1160" t="s">
        <v>25</v>
      </c>
    </row>
    <row r="1161" spans="1:20" x14ac:dyDescent="0.25">
      <c r="A1161">
        <v>435</v>
      </c>
      <c r="B1161" t="s">
        <v>60</v>
      </c>
      <c r="C1161" t="s">
        <v>37</v>
      </c>
      <c r="D1161" t="s">
        <v>22</v>
      </c>
      <c r="E1161">
        <v>53</v>
      </c>
      <c r="F1161">
        <v>76</v>
      </c>
      <c r="G1161">
        <v>148</v>
      </c>
      <c r="H1161">
        <v>63</v>
      </c>
      <c r="I1161">
        <v>40</v>
      </c>
      <c r="J1161">
        <v>19</v>
      </c>
      <c r="K1161">
        <v>1075</v>
      </c>
      <c r="L1161">
        <v>50</v>
      </c>
      <c r="M1161">
        <v>70</v>
      </c>
      <c r="N1161">
        <v>90</v>
      </c>
      <c r="O1161">
        <v>160</v>
      </c>
      <c r="P1161">
        <v>1</v>
      </c>
      <c r="Q1161" s="1">
        <v>40878</v>
      </c>
      <c r="R1161" t="s">
        <v>23</v>
      </c>
      <c r="S1161" t="s">
        <v>44</v>
      </c>
      <c r="T1161" t="s">
        <v>25</v>
      </c>
    </row>
    <row r="1162" spans="1:20" x14ac:dyDescent="0.25">
      <c r="A1162">
        <v>435</v>
      </c>
      <c r="B1162" t="s">
        <v>60</v>
      </c>
      <c r="C1162" t="s">
        <v>37</v>
      </c>
      <c r="D1162" t="s">
        <v>22</v>
      </c>
      <c r="E1162">
        <v>30</v>
      </c>
      <c r="F1162">
        <v>75</v>
      </c>
      <c r="G1162">
        <v>130</v>
      </c>
      <c r="H1162">
        <v>55</v>
      </c>
      <c r="I1162">
        <v>45</v>
      </c>
      <c r="J1162">
        <v>18</v>
      </c>
      <c r="K1162">
        <v>312</v>
      </c>
      <c r="L1162">
        <v>70</v>
      </c>
      <c r="M1162">
        <v>60</v>
      </c>
      <c r="N1162">
        <v>100</v>
      </c>
      <c r="O1162">
        <v>160</v>
      </c>
      <c r="P1162">
        <v>2</v>
      </c>
      <c r="Q1162" s="1">
        <v>40179</v>
      </c>
      <c r="R1162" t="s">
        <v>23</v>
      </c>
      <c r="S1162" t="s">
        <v>24</v>
      </c>
      <c r="T1162" t="s">
        <v>25</v>
      </c>
    </row>
    <row r="1163" spans="1:20" x14ac:dyDescent="0.25">
      <c r="A1163">
        <v>435</v>
      </c>
      <c r="B1163" t="s">
        <v>60</v>
      </c>
      <c r="C1163" t="s">
        <v>37</v>
      </c>
      <c r="D1163" t="s">
        <v>22</v>
      </c>
      <c r="E1163">
        <v>30</v>
      </c>
      <c r="F1163">
        <v>75</v>
      </c>
      <c r="G1163">
        <v>130</v>
      </c>
      <c r="H1163">
        <v>55</v>
      </c>
      <c r="I1163">
        <v>45</v>
      </c>
      <c r="J1163">
        <v>18</v>
      </c>
      <c r="K1163">
        <v>305</v>
      </c>
      <c r="L1163">
        <v>70</v>
      </c>
      <c r="M1163">
        <v>60</v>
      </c>
      <c r="N1163">
        <v>100</v>
      </c>
      <c r="O1163">
        <v>160</v>
      </c>
      <c r="P1163">
        <v>2</v>
      </c>
      <c r="Q1163" s="1">
        <v>40210</v>
      </c>
      <c r="R1163" t="s">
        <v>23</v>
      </c>
      <c r="S1163" t="s">
        <v>24</v>
      </c>
      <c r="T1163" t="s">
        <v>25</v>
      </c>
    </row>
    <row r="1164" spans="1:20" x14ac:dyDescent="0.25">
      <c r="A1164">
        <v>435</v>
      </c>
      <c r="B1164" t="s">
        <v>60</v>
      </c>
      <c r="C1164" t="s">
        <v>37</v>
      </c>
      <c r="D1164" t="s">
        <v>22</v>
      </c>
      <c r="E1164">
        <v>25</v>
      </c>
      <c r="F1164">
        <v>68</v>
      </c>
      <c r="G1164">
        <v>119</v>
      </c>
      <c r="H1164">
        <v>51</v>
      </c>
      <c r="I1164">
        <v>43</v>
      </c>
      <c r="J1164">
        <v>16</v>
      </c>
      <c r="K1164">
        <v>311</v>
      </c>
      <c r="L1164">
        <v>50</v>
      </c>
      <c r="M1164">
        <v>60</v>
      </c>
      <c r="N1164">
        <v>80</v>
      </c>
      <c r="O1164">
        <v>140</v>
      </c>
      <c r="P1164">
        <v>2</v>
      </c>
      <c r="Q1164" s="1">
        <v>40269</v>
      </c>
      <c r="R1164" t="s">
        <v>23</v>
      </c>
      <c r="S1164" t="s">
        <v>24</v>
      </c>
      <c r="T1164" t="s">
        <v>25</v>
      </c>
    </row>
    <row r="1165" spans="1:20" x14ac:dyDescent="0.25">
      <c r="A1165">
        <v>435</v>
      </c>
      <c r="B1165" t="s">
        <v>60</v>
      </c>
      <c r="C1165" t="s">
        <v>37</v>
      </c>
      <c r="D1165" t="s">
        <v>22</v>
      </c>
      <c r="E1165">
        <v>22</v>
      </c>
      <c r="F1165">
        <v>65</v>
      </c>
      <c r="G1165">
        <v>113</v>
      </c>
      <c r="H1165">
        <v>48</v>
      </c>
      <c r="I1165">
        <v>43</v>
      </c>
      <c r="J1165">
        <v>15</v>
      </c>
      <c r="K1165">
        <v>334</v>
      </c>
      <c r="L1165">
        <v>50</v>
      </c>
      <c r="M1165">
        <v>60</v>
      </c>
      <c r="N1165">
        <v>80</v>
      </c>
      <c r="O1165">
        <v>140</v>
      </c>
      <c r="P1165">
        <v>2</v>
      </c>
      <c r="Q1165" s="1">
        <v>40299</v>
      </c>
      <c r="R1165" t="s">
        <v>23</v>
      </c>
      <c r="S1165" t="s">
        <v>24</v>
      </c>
      <c r="T1165" t="s">
        <v>25</v>
      </c>
    </row>
    <row r="1166" spans="1:20" x14ac:dyDescent="0.25">
      <c r="A1166">
        <v>435</v>
      </c>
      <c r="B1166" t="s">
        <v>60</v>
      </c>
      <c r="C1166" t="s">
        <v>37</v>
      </c>
      <c r="D1166" t="s">
        <v>22</v>
      </c>
      <c r="E1166">
        <v>15</v>
      </c>
      <c r="F1166">
        <v>56</v>
      </c>
      <c r="G1166">
        <v>98</v>
      </c>
      <c r="H1166">
        <v>42</v>
      </c>
      <c r="I1166">
        <v>41</v>
      </c>
      <c r="J1166">
        <v>13</v>
      </c>
      <c r="K1166">
        <v>384</v>
      </c>
      <c r="L1166">
        <v>40</v>
      </c>
      <c r="M1166">
        <v>50</v>
      </c>
      <c r="N1166">
        <v>70</v>
      </c>
      <c r="O1166">
        <v>120</v>
      </c>
      <c r="P1166">
        <v>2</v>
      </c>
      <c r="Q1166" s="1">
        <v>40391</v>
      </c>
      <c r="R1166" t="s">
        <v>23</v>
      </c>
      <c r="S1166" t="s">
        <v>24</v>
      </c>
      <c r="T1166" t="s">
        <v>25</v>
      </c>
    </row>
    <row r="1167" spans="1:20" x14ac:dyDescent="0.25">
      <c r="A1167">
        <v>435</v>
      </c>
      <c r="B1167" t="s">
        <v>60</v>
      </c>
      <c r="C1167" t="s">
        <v>37</v>
      </c>
      <c r="D1167" t="s">
        <v>22</v>
      </c>
      <c r="E1167">
        <v>22</v>
      </c>
      <c r="F1167">
        <v>65</v>
      </c>
      <c r="G1167">
        <v>113</v>
      </c>
      <c r="H1167">
        <v>48</v>
      </c>
      <c r="I1167">
        <v>43</v>
      </c>
      <c r="J1167">
        <v>15</v>
      </c>
      <c r="K1167">
        <v>380</v>
      </c>
      <c r="L1167">
        <v>50</v>
      </c>
      <c r="M1167">
        <v>60</v>
      </c>
      <c r="N1167">
        <v>80</v>
      </c>
      <c r="O1167">
        <v>140</v>
      </c>
      <c r="P1167">
        <v>2</v>
      </c>
      <c r="Q1167" s="1">
        <v>40422</v>
      </c>
      <c r="R1167" t="s">
        <v>23</v>
      </c>
      <c r="S1167" t="s">
        <v>24</v>
      </c>
      <c r="T1167" t="s">
        <v>25</v>
      </c>
    </row>
    <row r="1168" spans="1:20" x14ac:dyDescent="0.25">
      <c r="A1168">
        <v>435</v>
      </c>
      <c r="B1168" t="s">
        <v>60</v>
      </c>
      <c r="C1168" t="s">
        <v>37</v>
      </c>
      <c r="D1168" t="s">
        <v>22</v>
      </c>
      <c r="E1168">
        <v>22</v>
      </c>
      <c r="F1168">
        <v>64</v>
      </c>
      <c r="G1168">
        <v>111</v>
      </c>
      <c r="H1168">
        <v>47</v>
      </c>
      <c r="I1168">
        <v>42</v>
      </c>
      <c r="J1168">
        <v>15</v>
      </c>
      <c r="K1168">
        <v>375</v>
      </c>
      <c r="L1168">
        <v>80</v>
      </c>
      <c r="M1168">
        <v>50</v>
      </c>
      <c r="N1168">
        <v>100</v>
      </c>
      <c r="O1168">
        <v>150</v>
      </c>
      <c r="P1168">
        <v>2</v>
      </c>
      <c r="Q1168" s="1">
        <v>40452</v>
      </c>
      <c r="R1168" t="s">
        <v>23</v>
      </c>
      <c r="S1168" t="s">
        <v>24</v>
      </c>
      <c r="T1168" t="s">
        <v>25</v>
      </c>
    </row>
    <row r="1169" spans="1:20" x14ac:dyDescent="0.25">
      <c r="A1169">
        <v>435</v>
      </c>
      <c r="B1169" t="s">
        <v>60</v>
      </c>
      <c r="C1169" t="s">
        <v>37</v>
      </c>
      <c r="D1169" t="s">
        <v>22</v>
      </c>
      <c r="E1169">
        <v>27</v>
      </c>
      <c r="F1169">
        <v>71</v>
      </c>
      <c r="G1169">
        <v>124</v>
      </c>
      <c r="H1169">
        <v>53</v>
      </c>
      <c r="I1169">
        <v>44</v>
      </c>
      <c r="J1169">
        <v>17</v>
      </c>
      <c r="K1169">
        <v>380</v>
      </c>
      <c r="L1169">
        <v>50</v>
      </c>
      <c r="M1169">
        <v>60</v>
      </c>
      <c r="N1169">
        <v>80</v>
      </c>
      <c r="O1169">
        <v>140</v>
      </c>
      <c r="P1169">
        <v>2</v>
      </c>
      <c r="Q1169" s="1">
        <v>40483</v>
      </c>
      <c r="R1169" t="s">
        <v>23</v>
      </c>
      <c r="S1169" t="s">
        <v>24</v>
      </c>
      <c r="T1169" t="s">
        <v>25</v>
      </c>
    </row>
    <row r="1170" spans="1:20" x14ac:dyDescent="0.25">
      <c r="A1170">
        <v>435</v>
      </c>
      <c r="B1170" t="s">
        <v>60</v>
      </c>
      <c r="C1170" t="s">
        <v>37</v>
      </c>
      <c r="D1170" t="s">
        <v>22</v>
      </c>
      <c r="E1170">
        <v>47</v>
      </c>
      <c r="F1170">
        <v>75</v>
      </c>
      <c r="G1170">
        <v>145</v>
      </c>
      <c r="H1170">
        <v>55</v>
      </c>
      <c r="I1170">
        <v>47</v>
      </c>
      <c r="J1170">
        <v>18</v>
      </c>
      <c r="K1170">
        <v>312</v>
      </c>
      <c r="L1170">
        <v>70</v>
      </c>
      <c r="M1170">
        <v>60</v>
      </c>
      <c r="N1170">
        <v>100</v>
      </c>
      <c r="O1170">
        <v>160</v>
      </c>
      <c r="P1170">
        <v>2</v>
      </c>
      <c r="Q1170" s="1">
        <v>40544</v>
      </c>
      <c r="R1170" t="s">
        <v>23</v>
      </c>
      <c r="S1170" t="s">
        <v>24</v>
      </c>
      <c r="T1170" t="s">
        <v>25</v>
      </c>
    </row>
    <row r="1171" spans="1:20" x14ac:dyDescent="0.25">
      <c r="A1171">
        <v>435</v>
      </c>
      <c r="B1171" t="s">
        <v>60</v>
      </c>
      <c r="C1171" t="s">
        <v>37</v>
      </c>
      <c r="D1171" t="s">
        <v>22</v>
      </c>
      <c r="E1171">
        <v>45</v>
      </c>
      <c r="F1171">
        <v>75</v>
      </c>
      <c r="G1171">
        <v>139</v>
      </c>
      <c r="H1171">
        <v>55</v>
      </c>
      <c r="I1171">
        <v>45</v>
      </c>
      <c r="J1171">
        <v>18</v>
      </c>
      <c r="K1171">
        <v>305</v>
      </c>
      <c r="L1171">
        <v>70</v>
      </c>
      <c r="M1171">
        <v>60</v>
      </c>
      <c r="N1171">
        <v>100</v>
      </c>
      <c r="O1171">
        <v>160</v>
      </c>
      <c r="P1171">
        <v>2</v>
      </c>
      <c r="Q1171" s="1">
        <v>40575</v>
      </c>
      <c r="R1171" t="s">
        <v>23</v>
      </c>
      <c r="S1171" t="s">
        <v>24</v>
      </c>
      <c r="T1171" t="s">
        <v>25</v>
      </c>
    </row>
    <row r="1172" spans="1:20" x14ac:dyDescent="0.25">
      <c r="A1172">
        <v>435</v>
      </c>
      <c r="B1172" t="s">
        <v>60</v>
      </c>
      <c r="C1172" t="s">
        <v>37</v>
      </c>
      <c r="D1172" t="s">
        <v>22</v>
      </c>
      <c r="E1172">
        <v>37</v>
      </c>
      <c r="F1172">
        <v>68</v>
      </c>
      <c r="G1172">
        <v>127</v>
      </c>
      <c r="H1172">
        <v>51</v>
      </c>
      <c r="I1172">
        <v>43</v>
      </c>
      <c r="J1172">
        <v>16</v>
      </c>
      <c r="K1172">
        <v>311</v>
      </c>
      <c r="L1172">
        <v>50</v>
      </c>
      <c r="M1172">
        <v>60</v>
      </c>
      <c r="N1172">
        <v>80</v>
      </c>
      <c r="O1172">
        <v>140</v>
      </c>
      <c r="P1172">
        <v>2</v>
      </c>
      <c r="Q1172" s="1">
        <v>40634</v>
      </c>
      <c r="R1172" t="s">
        <v>23</v>
      </c>
      <c r="S1172" t="s">
        <v>24</v>
      </c>
      <c r="T1172" t="s">
        <v>25</v>
      </c>
    </row>
    <row r="1173" spans="1:20" x14ac:dyDescent="0.25">
      <c r="A1173">
        <v>435</v>
      </c>
      <c r="B1173" t="s">
        <v>60</v>
      </c>
      <c r="C1173" t="s">
        <v>37</v>
      </c>
      <c r="D1173" t="s">
        <v>22</v>
      </c>
      <c r="E1173">
        <v>30</v>
      </c>
      <c r="F1173">
        <v>65</v>
      </c>
      <c r="G1173">
        <v>112</v>
      </c>
      <c r="H1173">
        <v>48</v>
      </c>
      <c r="I1173">
        <v>40</v>
      </c>
      <c r="J1173">
        <v>15</v>
      </c>
      <c r="K1173">
        <v>334</v>
      </c>
      <c r="L1173">
        <v>50</v>
      </c>
      <c r="M1173">
        <v>60</v>
      </c>
      <c r="N1173">
        <v>80</v>
      </c>
      <c r="O1173">
        <v>140</v>
      </c>
      <c r="P1173">
        <v>2</v>
      </c>
      <c r="Q1173" s="1">
        <v>40664</v>
      </c>
      <c r="R1173" t="s">
        <v>23</v>
      </c>
      <c r="S1173" t="s">
        <v>24</v>
      </c>
      <c r="T1173" t="s">
        <v>25</v>
      </c>
    </row>
    <row r="1174" spans="1:20" x14ac:dyDescent="0.25">
      <c r="A1174">
        <v>435</v>
      </c>
      <c r="B1174" t="s">
        <v>60</v>
      </c>
      <c r="C1174" t="s">
        <v>37</v>
      </c>
      <c r="D1174" t="s">
        <v>22</v>
      </c>
      <c r="E1174">
        <v>26</v>
      </c>
      <c r="F1174">
        <v>62</v>
      </c>
      <c r="G1174">
        <v>107</v>
      </c>
      <c r="H1174">
        <v>46</v>
      </c>
      <c r="I1174">
        <v>40</v>
      </c>
      <c r="J1174">
        <v>15</v>
      </c>
      <c r="K1174">
        <v>367</v>
      </c>
      <c r="L1174">
        <v>50</v>
      </c>
      <c r="M1174">
        <v>50</v>
      </c>
      <c r="N1174">
        <v>80</v>
      </c>
      <c r="O1174">
        <v>130</v>
      </c>
      <c r="P1174">
        <v>2</v>
      </c>
      <c r="Q1174" s="1">
        <v>40695</v>
      </c>
      <c r="R1174" t="s">
        <v>23</v>
      </c>
      <c r="S1174" t="s">
        <v>24</v>
      </c>
      <c r="T1174" t="s">
        <v>25</v>
      </c>
    </row>
    <row r="1175" spans="1:20" x14ac:dyDescent="0.25">
      <c r="A1175">
        <v>435</v>
      </c>
      <c r="B1175" t="s">
        <v>60</v>
      </c>
      <c r="C1175" t="s">
        <v>37</v>
      </c>
      <c r="D1175" t="s">
        <v>22</v>
      </c>
      <c r="E1175">
        <v>22</v>
      </c>
      <c r="F1175">
        <v>57</v>
      </c>
      <c r="G1175">
        <v>99</v>
      </c>
      <c r="H1175">
        <v>43</v>
      </c>
      <c r="I1175">
        <v>38</v>
      </c>
      <c r="J1175">
        <v>14</v>
      </c>
      <c r="K1175">
        <v>388</v>
      </c>
      <c r="L1175">
        <v>40</v>
      </c>
      <c r="M1175">
        <v>50</v>
      </c>
      <c r="N1175">
        <v>70</v>
      </c>
      <c r="O1175">
        <v>120</v>
      </c>
      <c r="P1175">
        <v>2</v>
      </c>
      <c r="Q1175" s="1">
        <v>40725</v>
      </c>
      <c r="R1175" t="s">
        <v>23</v>
      </c>
      <c r="S1175" t="s">
        <v>24</v>
      </c>
      <c r="T1175" t="s">
        <v>25</v>
      </c>
    </row>
    <row r="1176" spans="1:20" x14ac:dyDescent="0.25">
      <c r="A1176">
        <v>435</v>
      </c>
      <c r="B1176" t="s">
        <v>60</v>
      </c>
      <c r="C1176" t="s">
        <v>37</v>
      </c>
      <c r="D1176" t="s">
        <v>22</v>
      </c>
      <c r="E1176">
        <v>21</v>
      </c>
      <c r="F1176">
        <v>56</v>
      </c>
      <c r="G1176">
        <v>97</v>
      </c>
      <c r="H1176">
        <v>42</v>
      </c>
      <c r="I1176">
        <v>38</v>
      </c>
      <c r="J1176">
        <v>13</v>
      </c>
      <c r="K1176">
        <v>384</v>
      </c>
      <c r="L1176">
        <v>40</v>
      </c>
      <c r="M1176">
        <v>50</v>
      </c>
      <c r="N1176">
        <v>70</v>
      </c>
      <c r="O1176">
        <v>120</v>
      </c>
      <c r="P1176">
        <v>2</v>
      </c>
      <c r="Q1176" s="1">
        <v>40756</v>
      </c>
      <c r="R1176" t="s">
        <v>23</v>
      </c>
      <c r="S1176" t="s">
        <v>24</v>
      </c>
      <c r="T1176" t="s">
        <v>25</v>
      </c>
    </row>
    <row r="1177" spans="1:20" x14ac:dyDescent="0.25">
      <c r="A1177">
        <v>435</v>
      </c>
      <c r="B1177" t="s">
        <v>60</v>
      </c>
      <c r="C1177" t="s">
        <v>37</v>
      </c>
      <c r="D1177" t="s">
        <v>22</v>
      </c>
      <c r="E1177">
        <v>33</v>
      </c>
      <c r="F1177">
        <v>64</v>
      </c>
      <c r="G1177">
        <v>118</v>
      </c>
      <c r="H1177">
        <v>47</v>
      </c>
      <c r="I1177">
        <v>42</v>
      </c>
      <c r="J1177">
        <v>15</v>
      </c>
      <c r="K1177">
        <v>375</v>
      </c>
      <c r="L1177">
        <v>80</v>
      </c>
      <c r="M1177">
        <v>50</v>
      </c>
      <c r="N1177">
        <v>100</v>
      </c>
      <c r="O1177">
        <v>150</v>
      </c>
      <c r="P1177">
        <v>2</v>
      </c>
      <c r="Q1177" s="1">
        <v>40817</v>
      </c>
      <c r="R1177" t="s">
        <v>23</v>
      </c>
      <c r="S1177" t="s">
        <v>24</v>
      </c>
      <c r="T1177" t="s">
        <v>25</v>
      </c>
    </row>
    <row r="1178" spans="1:20" x14ac:dyDescent="0.25">
      <c r="A1178">
        <v>435</v>
      </c>
      <c r="B1178" t="s">
        <v>60</v>
      </c>
      <c r="C1178" t="s">
        <v>37</v>
      </c>
      <c r="D1178" t="s">
        <v>22</v>
      </c>
      <c r="E1178">
        <v>40</v>
      </c>
      <c r="F1178">
        <v>71</v>
      </c>
      <c r="G1178">
        <v>132</v>
      </c>
      <c r="H1178">
        <v>53</v>
      </c>
      <c r="I1178">
        <v>44</v>
      </c>
      <c r="J1178">
        <v>17</v>
      </c>
      <c r="K1178">
        <v>380</v>
      </c>
      <c r="L1178">
        <v>50</v>
      </c>
      <c r="M1178">
        <v>60</v>
      </c>
      <c r="N1178">
        <v>80</v>
      </c>
      <c r="O1178">
        <v>140</v>
      </c>
      <c r="P1178">
        <v>2</v>
      </c>
      <c r="Q1178" s="1">
        <v>40848</v>
      </c>
      <c r="R1178" t="s">
        <v>23</v>
      </c>
      <c r="S1178" t="s">
        <v>24</v>
      </c>
      <c r="T1178" t="s">
        <v>25</v>
      </c>
    </row>
    <row r="1179" spans="1:20" x14ac:dyDescent="0.25">
      <c r="A1179">
        <v>435</v>
      </c>
      <c r="B1179" t="s">
        <v>60</v>
      </c>
      <c r="C1179" t="s">
        <v>37</v>
      </c>
      <c r="D1179" t="s">
        <v>22</v>
      </c>
      <c r="E1179">
        <v>31</v>
      </c>
      <c r="F1179">
        <v>65</v>
      </c>
      <c r="G1179">
        <v>121</v>
      </c>
      <c r="H1179">
        <v>49</v>
      </c>
      <c r="I1179">
        <v>44</v>
      </c>
      <c r="J1179">
        <v>16</v>
      </c>
      <c r="K1179">
        <v>392</v>
      </c>
      <c r="L1179">
        <v>50</v>
      </c>
      <c r="M1179">
        <v>50</v>
      </c>
      <c r="N1179">
        <v>80</v>
      </c>
      <c r="O1179">
        <v>130</v>
      </c>
      <c r="P1179">
        <v>2</v>
      </c>
      <c r="Q1179" s="1">
        <v>40878</v>
      </c>
      <c r="R1179" t="s">
        <v>23</v>
      </c>
      <c r="S1179" t="s">
        <v>24</v>
      </c>
      <c r="T1179" t="s">
        <v>25</v>
      </c>
    </row>
    <row r="1180" spans="1:20" x14ac:dyDescent="0.25">
      <c r="A1180">
        <v>435</v>
      </c>
      <c r="B1180" t="s">
        <v>60</v>
      </c>
      <c r="C1180" t="s">
        <v>37</v>
      </c>
      <c r="D1180" t="s">
        <v>22</v>
      </c>
      <c r="E1180">
        <v>41</v>
      </c>
      <c r="F1180">
        <v>107</v>
      </c>
      <c r="G1180">
        <v>193</v>
      </c>
      <c r="H1180">
        <v>86</v>
      </c>
      <c r="I1180">
        <v>66</v>
      </c>
      <c r="J1180">
        <v>32</v>
      </c>
      <c r="K1180">
        <v>484</v>
      </c>
      <c r="L1180">
        <v>80</v>
      </c>
      <c r="M1180">
        <v>100</v>
      </c>
      <c r="N1180">
        <v>140</v>
      </c>
      <c r="O1180">
        <v>240</v>
      </c>
      <c r="P1180">
        <v>3</v>
      </c>
      <c r="Q1180" s="1">
        <v>40210</v>
      </c>
      <c r="R1180" t="s">
        <v>23</v>
      </c>
      <c r="S1180" t="s">
        <v>38</v>
      </c>
      <c r="T1180" t="s">
        <v>31</v>
      </c>
    </row>
    <row r="1181" spans="1:20" x14ac:dyDescent="0.25">
      <c r="A1181">
        <v>435</v>
      </c>
      <c r="B1181" t="s">
        <v>60</v>
      </c>
      <c r="C1181" t="s">
        <v>37</v>
      </c>
      <c r="D1181" t="s">
        <v>22</v>
      </c>
      <c r="E1181">
        <v>38</v>
      </c>
      <c r="F1181">
        <v>104</v>
      </c>
      <c r="G1181">
        <v>189</v>
      </c>
      <c r="H1181">
        <v>85</v>
      </c>
      <c r="I1181">
        <v>66</v>
      </c>
      <c r="J1181">
        <v>32</v>
      </c>
      <c r="K1181">
        <v>476</v>
      </c>
      <c r="L1181">
        <v>70</v>
      </c>
      <c r="M1181">
        <v>100</v>
      </c>
      <c r="N1181">
        <v>130</v>
      </c>
      <c r="O1181">
        <v>230</v>
      </c>
      <c r="P1181">
        <v>3</v>
      </c>
      <c r="Q1181" s="1">
        <v>40238</v>
      </c>
      <c r="R1181" t="s">
        <v>23</v>
      </c>
      <c r="S1181" t="s">
        <v>38</v>
      </c>
      <c r="T1181" t="s">
        <v>31</v>
      </c>
    </row>
    <row r="1182" spans="1:20" x14ac:dyDescent="0.25">
      <c r="A1182">
        <v>435</v>
      </c>
      <c r="B1182" t="s">
        <v>60</v>
      </c>
      <c r="C1182" t="s">
        <v>37</v>
      </c>
      <c r="D1182" t="s">
        <v>22</v>
      </c>
      <c r="E1182">
        <v>34</v>
      </c>
      <c r="F1182">
        <v>98</v>
      </c>
      <c r="G1182">
        <v>178</v>
      </c>
      <c r="H1182">
        <v>80</v>
      </c>
      <c r="I1182">
        <v>64</v>
      </c>
      <c r="J1182">
        <v>30</v>
      </c>
      <c r="K1182">
        <v>494</v>
      </c>
      <c r="L1182">
        <v>70</v>
      </c>
      <c r="M1182">
        <v>100</v>
      </c>
      <c r="N1182">
        <v>120</v>
      </c>
      <c r="O1182">
        <v>220</v>
      </c>
      <c r="P1182">
        <v>3</v>
      </c>
      <c r="Q1182" s="1">
        <v>40269</v>
      </c>
      <c r="R1182" t="s">
        <v>23</v>
      </c>
      <c r="S1182" t="s">
        <v>38</v>
      </c>
      <c r="T1182" t="s">
        <v>31</v>
      </c>
    </row>
    <row r="1183" spans="1:20" x14ac:dyDescent="0.25">
      <c r="A1183">
        <v>435</v>
      </c>
      <c r="B1183" t="s">
        <v>60</v>
      </c>
      <c r="C1183" t="s">
        <v>37</v>
      </c>
      <c r="D1183" t="s">
        <v>22</v>
      </c>
      <c r="E1183">
        <v>34</v>
      </c>
      <c r="F1183">
        <v>96</v>
      </c>
      <c r="G1183">
        <v>173</v>
      </c>
      <c r="H1183">
        <v>77</v>
      </c>
      <c r="I1183">
        <v>62</v>
      </c>
      <c r="J1183">
        <v>29</v>
      </c>
      <c r="K1183">
        <v>529</v>
      </c>
      <c r="L1183">
        <v>70</v>
      </c>
      <c r="M1183">
        <v>90</v>
      </c>
      <c r="N1183">
        <v>120</v>
      </c>
      <c r="O1183">
        <v>210</v>
      </c>
      <c r="P1183">
        <v>3</v>
      </c>
      <c r="Q1183" s="1">
        <v>40299</v>
      </c>
      <c r="R1183" t="s">
        <v>23</v>
      </c>
      <c r="S1183" t="s">
        <v>38</v>
      </c>
      <c r="T1183" t="s">
        <v>31</v>
      </c>
    </row>
    <row r="1184" spans="1:20" x14ac:dyDescent="0.25">
      <c r="A1184">
        <v>435</v>
      </c>
      <c r="B1184" t="s">
        <v>60</v>
      </c>
      <c r="C1184" t="s">
        <v>37</v>
      </c>
      <c r="D1184" t="s">
        <v>22</v>
      </c>
      <c r="E1184">
        <v>32</v>
      </c>
      <c r="F1184">
        <v>93</v>
      </c>
      <c r="G1184">
        <v>169</v>
      </c>
      <c r="H1184">
        <v>76</v>
      </c>
      <c r="I1184">
        <v>61</v>
      </c>
      <c r="J1184">
        <v>28</v>
      </c>
      <c r="K1184">
        <v>580</v>
      </c>
      <c r="L1184">
        <v>70</v>
      </c>
      <c r="M1184">
        <v>90</v>
      </c>
      <c r="N1184">
        <v>120</v>
      </c>
      <c r="O1184">
        <v>210</v>
      </c>
      <c r="P1184">
        <v>3</v>
      </c>
      <c r="Q1184" s="1">
        <v>40330</v>
      </c>
      <c r="R1184" t="s">
        <v>23</v>
      </c>
      <c r="S1184" t="s">
        <v>38</v>
      </c>
      <c r="T1184" t="s">
        <v>31</v>
      </c>
    </row>
    <row r="1185" spans="1:20" x14ac:dyDescent="0.25">
      <c r="A1185">
        <v>435</v>
      </c>
      <c r="B1185" t="s">
        <v>60</v>
      </c>
      <c r="C1185" t="s">
        <v>37</v>
      </c>
      <c r="D1185" t="s">
        <v>22</v>
      </c>
      <c r="E1185">
        <v>31</v>
      </c>
      <c r="F1185">
        <v>93</v>
      </c>
      <c r="G1185">
        <v>169</v>
      </c>
      <c r="H1185">
        <v>76</v>
      </c>
      <c r="I1185">
        <v>62</v>
      </c>
      <c r="J1185">
        <v>28</v>
      </c>
      <c r="K1185">
        <v>613</v>
      </c>
      <c r="L1185">
        <v>70</v>
      </c>
      <c r="M1185">
        <v>90</v>
      </c>
      <c r="N1185">
        <v>120</v>
      </c>
      <c r="O1185">
        <v>210</v>
      </c>
      <c r="P1185">
        <v>3</v>
      </c>
      <c r="Q1185" s="1">
        <v>40360</v>
      </c>
      <c r="R1185" t="s">
        <v>23</v>
      </c>
      <c r="S1185" t="s">
        <v>38</v>
      </c>
      <c r="T1185" t="s">
        <v>31</v>
      </c>
    </row>
    <row r="1186" spans="1:20" x14ac:dyDescent="0.25">
      <c r="A1186">
        <v>435</v>
      </c>
      <c r="B1186" t="s">
        <v>60</v>
      </c>
      <c r="C1186" t="s">
        <v>37</v>
      </c>
      <c r="D1186" t="s">
        <v>22</v>
      </c>
      <c r="E1186">
        <v>27</v>
      </c>
      <c r="F1186">
        <v>88</v>
      </c>
      <c r="G1186">
        <v>160</v>
      </c>
      <c r="H1186">
        <v>72</v>
      </c>
      <c r="I1186">
        <v>61</v>
      </c>
      <c r="J1186">
        <v>27</v>
      </c>
      <c r="K1186">
        <v>606</v>
      </c>
      <c r="L1186">
        <v>60</v>
      </c>
      <c r="M1186">
        <v>90</v>
      </c>
      <c r="N1186">
        <v>110</v>
      </c>
      <c r="O1186">
        <v>200</v>
      </c>
      <c r="P1186">
        <v>3</v>
      </c>
      <c r="Q1186" s="1">
        <v>40391</v>
      </c>
      <c r="R1186" t="s">
        <v>23</v>
      </c>
      <c r="S1186" t="s">
        <v>38</v>
      </c>
      <c r="T1186" t="s">
        <v>31</v>
      </c>
    </row>
    <row r="1187" spans="1:20" x14ac:dyDescent="0.25">
      <c r="A1187">
        <v>435</v>
      </c>
      <c r="B1187" t="s">
        <v>60</v>
      </c>
      <c r="C1187" t="s">
        <v>37</v>
      </c>
      <c r="D1187" t="s">
        <v>22</v>
      </c>
      <c r="E1187">
        <v>34</v>
      </c>
      <c r="F1187">
        <v>98</v>
      </c>
      <c r="G1187">
        <v>177</v>
      </c>
      <c r="H1187">
        <v>79</v>
      </c>
      <c r="I1187">
        <v>64</v>
      </c>
      <c r="J1187">
        <v>30</v>
      </c>
      <c r="K1187">
        <v>593</v>
      </c>
      <c r="L1187">
        <v>120</v>
      </c>
      <c r="M1187">
        <v>100</v>
      </c>
      <c r="N1187">
        <v>160</v>
      </c>
      <c r="O1187">
        <v>260</v>
      </c>
      <c r="P1187">
        <v>3</v>
      </c>
      <c r="Q1187" s="1">
        <v>40452</v>
      </c>
      <c r="R1187" t="s">
        <v>23</v>
      </c>
      <c r="S1187" t="s">
        <v>38</v>
      </c>
      <c r="T1187" t="s">
        <v>31</v>
      </c>
    </row>
    <row r="1188" spans="1:20" x14ac:dyDescent="0.25">
      <c r="A1188">
        <v>435</v>
      </c>
      <c r="B1188" t="s">
        <v>60</v>
      </c>
      <c r="C1188" t="s">
        <v>37</v>
      </c>
      <c r="D1188" t="s">
        <v>22</v>
      </c>
      <c r="E1188">
        <v>26</v>
      </c>
      <c r="F1188">
        <v>85</v>
      </c>
      <c r="G1188">
        <v>153</v>
      </c>
      <c r="H1188">
        <v>68</v>
      </c>
      <c r="I1188">
        <v>59</v>
      </c>
      <c r="J1188">
        <v>25</v>
      </c>
      <c r="K1188">
        <v>619</v>
      </c>
      <c r="L1188">
        <v>50</v>
      </c>
      <c r="M1188">
        <v>80</v>
      </c>
      <c r="N1188">
        <v>100</v>
      </c>
      <c r="O1188">
        <v>180</v>
      </c>
      <c r="P1188">
        <v>3</v>
      </c>
      <c r="Q1188" s="1">
        <v>40513</v>
      </c>
      <c r="R1188" t="s">
        <v>23</v>
      </c>
      <c r="S1188" t="s">
        <v>38</v>
      </c>
      <c r="T1188" t="s">
        <v>31</v>
      </c>
    </row>
    <row r="1189" spans="1:20" x14ac:dyDescent="0.25">
      <c r="A1189">
        <v>435</v>
      </c>
      <c r="B1189" t="s">
        <v>60</v>
      </c>
      <c r="C1189" t="s">
        <v>37</v>
      </c>
      <c r="D1189" t="s">
        <v>22</v>
      </c>
      <c r="E1189">
        <v>61</v>
      </c>
      <c r="F1189">
        <v>107</v>
      </c>
      <c r="G1189">
        <v>206</v>
      </c>
      <c r="H1189">
        <v>86</v>
      </c>
      <c r="I1189">
        <v>66</v>
      </c>
      <c r="J1189">
        <v>32</v>
      </c>
      <c r="K1189">
        <v>484</v>
      </c>
      <c r="L1189">
        <v>80</v>
      </c>
      <c r="M1189">
        <v>100</v>
      </c>
      <c r="N1189">
        <v>140</v>
      </c>
      <c r="O1189">
        <v>240</v>
      </c>
      <c r="P1189">
        <v>3</v>
      </c>
      <c r="Q1189" s="1">
        <v>40575</v>
      </c>
      <c r="R1189" t="s">
        <v>23</v>
      </c>
      <c r="S1189" t="s">
        <v>38</v>
      </c>
      <c r="T1189" t="s">
        <v>31</v>
      </c>
    </row>
    <row r="1190" spans="1:20" x14ac:dyDescent="0.25">
      <c r="A1190">
        <v>435</v>
      </c>
      <c r="B1190" t="s">
        <v>60</v>
      </c>
      <c r="C1190" t="s">
        <v>37</v>
      </c>
      <c r="D1190" t="s">
        <v>22</v>
      </c>
      <c r="E1190">
        <v>56</v>
      </c>
      <c r="F1190">
        <v>104</v>
      </c>
      <c r="G1190">
        <v>201</v>
      </c>
      <c r="H1190">
        <v>85</v>
      </c>
      <c r="I1190">
        <v>66</v>
      </c>
      <c r="J1190">
        <v>32</v>
      </c>
      <c r="K1190">
        <v>476</v>
      </c>
      <c r="L1190">
        <v>70</v>
      </c>
      <c r="M1190">
        <v>100</v>
      </c>
      <c r="N1190">
        <v>130</v>
      </c>
      <c r="O1190">
        <v>230</v>
      </c>
      <c r="P1190">
        <v>3</v>
      </c>
      <c r="Q1190" s="1">
        <v>40603</v>
      </c>
      <c r="R1190" t="s">
        <v>23</v>
      </c>
      <c r="S1190" t="s">
        <v>38</v>
      </c>
      <c r="T1190" t="s">
        <v>31</v>
      </c>
    </row>
    <row r="1191" spans="1:20" x14ac:dyDescent="0.25">
      <c r="A1191">
        <v>435</v>
      </c>
      <c r="B1191" t="s">
        <v>60</v>
      </c>
      <c r="C1191" t="s">
        <v>37</v>
      </c>
      <c r="D1191" t="s">
        <v>22</v>
      </c>
      <c r="E1191">
        <v>47</v>
      </c>
      <c r="F1191">
        <v>96</v>
      </c>
      <c r="G1191">
        <v>171</v>
      </c>
      <c r="H1191">
        <v>77</v>
      </c>
      <c r="I1191">
        <v>58</v>
      </c>
      <c r="J1191">
        <v>29</v>
      </c>
      <c r="K1191">
        <v>529</v>
      </c>
      <c r="L1191">
        <v>70</v>
      </c>
      <c r="M1191">
        <v>90</v>
      </c>
      <c r="N1191">
        <v>120</v>
      </c>
      <c r="O1191">
        <v>210</v>
      </c>
      <c r="P1191">
        <v>3</v>
      </c>
      <c r="Q1191" s="1">
        <v>40664</v>
      </c>
      <c r="R1191" t="s">
        <v>23</v>
      </c>
      <c r="S1191" t="s">
        <v>38</v>
      </c>
      <c r="T1191" t="s">
        <v>31</v>
      </c>
    </row>
    <row r="1192" spans="1:20" x14ac:dyDescent="0.25">
      <c r="A1192">
        <v>435</v>
      </c>
      <c r="B1192" t="s">
        <v>60</v>
      </c>
      <c r="C1192" t="s">
        <v>37</v>
      </c>
      <c r="D1192" t="s">
        <v>22</v>
      </c>
      <c r="E1192">
        <v>44</v>
      </c>
      <c r="F1192">
        <v>93</v>
      </c>
      <c r="G1192">
        <v>167</v>
      </c>
      <c r="H1192">
        <v>76</v>
      </c>
      <c r="I1192">
        <v>57</v>
      </c>
      <c r="J1192">
        <v>28</v>
      </c>
      <c r="K1192">
        <v>580</v>
      </c>
      <c r="L1192">
        <v>70</v>
      </c>
      <c r="M1192">
        <v>90</v>
      </c>
      <c r="N1192">
        <v>120</v>
      </c>
      <c r="O1192">
        <v>210</v>
      </c>
      <c r="P1192">
        <v>3</v>
      </c>
      <c r="Q1192" s="1">
        <v>40695</v>
      </c>
      <c r="R1192" t="s">
        <v>23</v>
      </c>
      <c r="S1192" t="s">
        <v>38</v>
      </c>
      <c r="T1192" t="s">
        <v>31</v>
      </c>
    </row>
    <row r="1193" spans="1:20" x14ac:dyDescent="0.25">
      <c r="A1193">
        <v>435</v>
      </c>
      <c r="B1193" t="s">
        <v>60</v>
      </c>
      <c r="C1193" t="s">
        <v>37</v>
      </c>
      <c r="D1193" t="s">
        <v>22</v>
      </c>
      <c r="E1193">
        <v>43</v>
      </c>
      <c r="F1193">
        <v>93</v>
      </c>
      <c r="G1193">
        <v>167</v>
      </c>
      <c r="H1193">
        <v>76</v>
      </c>
      <c r="I1193">
        <v>58</v>
      </c>
      <c r="J1193">
        <v>28</v>
      </c>
      <c r="K1193">
        <v>613</v>
      </c>
      <c r="L1193">
        <v>70</v>
      </c>
      <c r="M1193">
        <v>90</v>
      </c>
      <c r="N1193">
        <v>120</v>
      </c>
      <c r="O1193">
        <v>210</v>
      </c>
      <c r="P1193">
        <v>3</v>
      </c>
      <c r="Q1193" s="1">
        <v>40725</v>
      </c>
      <c r="R1193" t="s">
        <v>23</v>
      </c>
      <c r="S1193" t="s">
        <v>38</v>
      </c>
      <c r="T1193" t="s">
        <v>31</v>
      </c>
    </row>
    <row r="1194" spans="1:20" x14ac:dyDescent="0.25">
      <c r="A1194">
        <v>435</v>
      </c>
      <c r="B1194" t="s">
        <v>60</v>
      </c>
      <c r="C1194" t="s">
        <v>37</v>
      </c>
      <c r="D1194" t="s">
        <v>22</v>
      </c>
      <c r="E1194">
        <v>36</v>
      </c>
      <c r="F1194">
        <v>83</v>
      </c>
      <c r="G1194">
        <v>160</v>
      </c>
      <c r="H1194">
        <v>67</v>
      </c>
      <c r="I1194">
        <v>59</v>
      </c>
      <c r="J1194">
        <v>25</v>
      </c>
      <c r="K1194">
        <v>599</v>
      </c>
      <c r="L1194">
        <v>50</v>
      </c>
      <c r="M1194">
        <v>80</v>
      </c>
      <c r="N1194">
        <v>100</v>
      </c>
      <c r="O1194">
        <v>180</v>
      </c>
      <c r="P1194">
        <v>3</v>
      </c>
      <c r="Q1194" s="1">
        <v>40787</v>
      </c>
      <c r="R1194" t="s">
        <v>23</v>
      </c>
      <c r="S1194" t="s">
        <v>38</v>
      </c>
      <c r="T1194" t="s">
        <v>31</v>
      </c>
    </row>
    <row r="1195" spans="1:20" x14ac:dyDescent="0.25">
      <c r="A1195">
        <v>435</v>
      </c>
      <c r="B1195" t="s">
        <v>60</v>
      </c>
      <c r="C1195" t="s">
        <v>37</v>
      </c>
      <c r="D1195" t="s">
        <v>22</v>
      </c>
      <c r="E1195">
        <v>50</v>
      </c>
      <c r="F1195">
        <v>98</v>
      </c>
      <c r="G1195">
        <v>189</v>
      </c>
      <c r="H1195">
        <v>79</v>
      </c>
      <c r="I1195">
        <v>64</v>
      </c>
      <c r="J1195">
        <v>30</v>
      </c>
      <c r="K1195">
        <v>593</v>
      </c>
      <c r="L1195">
        <v>120</v>
      </c>
      <c r="M1195">
        <v>100</v>
      </c>
      <c r="N1195">
        <v>160</v>
      </c>
      <c r="O1195">
        <v>260</v>
      </c>
      <c r="P1195">
        <v>3</v>
      </c>
      <c r="Q1195" s="1">
        <v>40817</v>
      </c>
      <c r="R1195" t="s">
        <v>23</v>
      </c>
      <c r="S1195" t="s">
        <v>38</v>
      </c>
      <c r="T1195" t="s">
        <v>31</v>
      </c>
    </row>
    <row r="1196" spans="1:20" x14ac:dyDescent="0.25">
      <c r="A1196">
        <v>435</v>
      </c>
      <c r="B1196" t="s">
        <v>60</v>
      </c>
      <c r="C1196" t="s">
        <v>37</v>
      </c>
      <c r="D1196" t="s">
        <v>22</v>
      </c>
      <c r="E1196">
        <v>56</v>
      </c>
      <c r="F1196">
        <v>102</v>
      </c>
      <c r="G1196">
        <v>196</v>
      </c>
      <c r="H1196">
        <v>82</v>
      </c>
      <c r="I1196">
        <v>64</v>
      </c>
      <c r="J1196">
        <v>31</v>
      </c>
      <c r="K1196">
        <v>601</v>
      </c>
      <c r="L1196">
        <v>60</v>
      </c>
      <c r="M1196">
        <v>90</v>
      </c>
      <c r="N1196">
        <v>120</v>
      </c>
      <c r="O1196">
        <v>210</v>
      </c>
      <c r="P1196">
        <v>3</v>
      </c>
      <c r="Q1196" s="1">
        <v>40848</v>
      </c>
      <c r="R1196" t="s">
        <v>23</v>
      </c>
      <c r="S1196" t="s">
        <v>38</v>
      </c>
      <c r="T1196" t="s">
        <v>31</v>
      </c>
    </row>
    <row r="1197" spans="1:20" x14ac:dyDescent="0.25">
      <c r="A1197">
        <v>435</v>
      </c>
      <c r="B1197" t="s">
        <v>60</v>
      </c>
      <c r="C1197" t="s">
        <v>37</v>
      </c>
      <c r="D1197" t="s">
        <v>22</v>
      </c>
      <c r="E1197">
        <v>-9</v>
      </c>
      <c r="F1197">
        <v>36</v>
      </c>
      <c r="G1197">
        <v>65</v>
      </c>
      <c r="H1197">
        <v>29</v>
      </c>
      <c r="I1197">
        <v>45</v>
      </c>
      <c r="J1197">
        <v>11</v>
      </c>
      <c r="K1197">
        <v>169</v>
      </c>
      <c r="L1197">
        <v>10</v>
      </c>
      <c r="M1197">
        <v>10</v>
      </c>
      <c r="N1197">
        <v>30</v>
      </c>
      <c r="O1197">
        <v>40</v>
      </c>
      <c r="P1197">
        <v>13</v>
      </c>
      <c r="Q1197" s="1">
        <v>40179</v>
      </c>
      <c r="R1197" t="s">
        <v>26</v>
      </c>
      <c r="S1197" t="s">
        <v>27</v>
      </c>
      <c r="T1197" t="s">
        <v>25</v>
      </c>
    </row>
    <row r="1198" spans="1:20" x14ac:dyDescent="0.25">
      <c r="A1198">
        <v>435</v>
      </c>
      <c r="B1198" t="s">
        <v>60</v>
      </c>
      <c r="C1198" t="s">
        <v>37</v>
      </c>
      <c r="D1198" t="s">
        <v>22</v>
      </c>
      <c r="E1198">
        <v>-6</v>
      </c>
      <c r="F1198">
        <v>38</v>
      </c>
      <c r="G1198">
        <v>68</v>
      </c>
      <c r="H1198">
        <v>30</v>
      </c>
      <c r="I1198">
        <v>44</v>
      </c>
      <c r="J1198">
        <v>11</v>
      </c>
      <c r="K1198">
        <v>165</v>
      </c>
      <c r="L1198">
        <v>10</v>
      </c>
      <c r="M1198">
        <v>10</v>
      </c>
      <c r="N1198">
        <v>30</v>
      </c>
      <c r="O1198">
        <v>40</v>
      </c>
      <c r="P1198">
        <v>13</v>
      </c>
      <c r="Q1198" s="1">
        <v>40210</v>
      </c>
      <c r="R1198" t="s">
        <v>26</v>
      </c>
      <c r="S1198" t="s">
        <v>27</v>
      </c>
      <c r="T1198" t="s">
        <v>25</v>
      </c>
    </row>
    <row r="1199" spans="1:20" x14ac:dyDescent="0.25">
      <c r="A1199">
        <v>435</v>
      </c>
      <c r="B1199" t="s">
        <v>60</v>
      </c>
      <c r="C1199" t="s">
        <v>37</v>
      </c>
      <c r="D1199" t="s">
        <v>22</v>
      </c>
      <c r="E1199">
        <v>-4</v>
      </c>
      <c r="F1199">
        <v>42</v>
      </c>
      <c r="G1199">
        <v>75</v>
      </c>
      <c r="H1199">
        <v>33</v>
      </c>
      <c r="I1199">
        <v>46</v>
      </c>
      <c r="J1199">
        <v>12</v>
      </c>
      <c r="K1199">
        <v>162</v>
      </c>
      <c r="L1199">
        <v>10</v>
      </c>
      <c r="M1199">
        <v>20</v>
      </c>
      <c r="N1199">
        <v>30</v>
      </c>
      <c r="O1199">
        <v>50</v>
      </c>
      <c r="P1199">
        <v>13</v>
      </c>
      <c r="Q1199" s="1">
        <v>40238</v>
      </c>
      <c r="R1199" t="s">
        <v>26</v>
      </c>
      <c r="S1199" t="s">
        <v>27</v>
      </c>
      <c r="T1199" t="s">
        <v>25</v>
      </c>
    </row>
    <row r="1200" spans="1:20" x14ac:dyDescent="0.25">
      <c r="A1200">
        <v>435</v>
      </c>
      <c r="B1200" t="s">
        <v>60</v>
      </c>
      <c r="C1200" t="s">
        <v>37</v>
      </c>
      <c r="D1200" t="s">
        <v>22</v>
      </c>
      <c r="E1200">
        <v>-8</v>
      </c>
      <c r="F1200">
        <v>36</v>
      </c>
      <c r="G1200">
        <v>65</v>
      </c>
      <c r="H1200">
        <v>29</v>
      </c>
      <c r="I1200">
        <v>44</v>
      </c>
      <c r="J1200">
        <v>11</v>
      </c>
      <c r="K1200">
        <v>169</v>
      </c>
      <c r="L1200">
        <v>10</v>
      </c>
      <c r="M1200">
        <v>10</v>
      </c>
      <c r="N1200">
        <v>30</v>
      </c>
      <c r="O1200">
        <v>40</v>
      </c>
      <c r="P1200">
        <v>13</v>
      </c>
      <c r="Q1200" s="1">
        <v>40269</v>
      </c>
      <c r="R1200" t="s">
        <v>26</v>
      </c>
      <c r="S1200" t="s">
        <v>27</v>
      </c>
      <c r="T1200" t="s">
        <v>25</v>
      </c>
    </row>
    <row r="1201" spans="1:20" x14ac:dyDescent="0.25">
      <c r="A1201">
        <v>435</v>
      </c>
      <c r="B1201" t="s">
        <v>60</v>
      </c>
      <c r="C1201" t="s">
        <v>37</v>
      </c>
      <c r="D1201" t="s">
        <v>22</v>
      </c>
      <c r="E1201">
        <v>-3</v>
      </c>
      <c r="F1201">
        <v>43</v>
      </c>
      <c r="G1201">
        <v>78</v>
      </c>
      <c r="H1201">
        <v>35</v>
      </c>
      <c r="I1201">
        <v>46</v>
      </c>
      <c r="J1201">
        <v>13</v>
      </c>
      <c r="K1201">
        <v>204</v>
      </c>
      <c r="L1201">
        <v>10</v>
      </c>
      <c r="M1201">
        <v>20</v>
      </c>
      <c r="N1201">
        <v>30</v>
      </c>
      <c r="O1201">
        <v>50</v>
      </c>
      <c r="P1201">
        <v>13</v>
      </c>
      <c r="Q1201" s="1">
        <v>40330</v>
      </c>
      <c r="R1201" t="s">
        <v>26</v>
      </c>
      <c r="S1201" t="s">
        <v>27</v>
      </c>
      <c r="T1201" t="s">
        <v>25</v>
      </c>
    </row>
    <row r="1202" spans="1:20" x14ac:dyDescent="0.25">
      <c r="A1202">
        <v>435</v>
      </c>
      <c r="B1202" t="s">
        <v>60</v>
      </c>
      <c r="C1202" t="s">
        <v>37</v>
      </c>
      <c r="D1202" t="s">
        <v>22</v>
      </c>
      <c r="E1202">
        <v>1</v>
      </c>
      <c r="F1202">
        <v>49</v>
      </c>
      <c r="G1202">
        <v>89</v>
      </c>
      <c r="H1202">
        <v>40</v>
      </c>
      <c r="I1202">
        <v>48</v>
      </c>
      <c r="J1202">
        <v>15</v>
      </c>
      <c r="K1202">
        <v>219</v>
      </c>
      <c r="L1202">
        <v>20</v>
      </c>
      <c r="M1202">
        <v>20</v>
      </c>
      <c r="N1202">
        <v>40</v>
      </c>
      <c r="O1202">
        <v>60</v>
      </c>
      <c r="P1202">
        <v>13</v>
      </c>
      <c r="Q1202" s="1">
        <v>40360</v>
      </c>
      <c r="R1202" t="s">
        <v>26</v>
      </c>
      <c r="S1202" t="s">
        <v>27</v>
      </c>
      <c r="T1202" t="s">
        <v>25</v>
      </c>
    </row>
    <row r="1203" spans="1:20" x14ac:dyDescent="0.25">
      <c r="A1203">
        <v>435</v>
      </c>
      <c r="B1203" t="s">
        <v>60</v>
      </c>
      <c r="C1203" t="s">
        <v>37</v>
      </c>
      <c r="D1203" t="s">
        <v>22</v>
      </c>
      <c r="E1203">
        <v>-9</v>
      </c>
      <c r="F1203">
        <v>36</v>
      </c>
      <c r="G1203">
        <v>65</v>
      </c>
      <c r="H1203">
        <v>29</v>
      </c>
      <c r="I1203">
        <v>45</v>
      </c>
      <c r="J1203">
        <v>11</v>
      </c>
      <c r="K1203">
        <v>215</v>
      </c>
      <c r="L1203">
        <v>10</v>
      </c>
      <c r="M1203">
        <v>10</v>
      </c>
      <c r="N1203">
        <v>30</v>
      </c>
      <c r="O1203">
        <v>40</v>
      </c>
      <c r="P1203">
        <v>13</v>
      </c>
      <c r="Q1203" s="1">
        <v>40391</v>
      </c>
      <c r="R1203" t="s">
        <v>26</v>
      </c>
      <c r="S1203" t="s">
        <v>27</v>
      </c>
      <c r="T1203" t="s">
        <v>25</v>
      </c>
    </row>
    <row r="1204" spans="1:20" x14ac:dyDescent="0.25">
      <c r="A1204">
        <v>435</v>
      </c>
      <c r="B1204" t="s">
        <v>60</v>
      </c>
      <c r="C1204" t="s">
        <v>37</v>
      </c>
      <c r="D1204" t="s">
        <v>22</v>
      </c>
      <c r="E1204">
        <v>-13</v>
      </c>
      <c r="F1204">
        <v>30</v>
      </c>
      <c r="G1204">
        <v>54</v>
      </c>
      <c r="H1204">
        <v>24</v>
      </c>
      <c r="I1204">
        <v>43</v>
      </c>
      <c r="J1204">
        <v>9</v>
      </c>
      <c r="K1204">
        <v>212</v>
      </c>
      <c r="L1204">
        <v>0</v>
      </c>
      <c r="M1204">
        <v>10</v>
      </c>
      <c r="N1204">
        <v>20</v>
      </c>
      <c r="O1204">
        <v>30</v>
      </c>
      <c r="P1204">
        <v>13</v>
      </c>
      <c r="Q1204" s="1">
        <v>40422</v>
      </c>
      <c r="R1204" t="s">
        <v>26</v>
      </c>
      <c r="S1204" t="s">
        <v>27</v>
      </c>
      <c r="T1204" t="s">
        <v>25</v>
      </c>
    </row>
    <row r="1205" spans="1:20" x14ac:dyDescent="0.25">
      <c r="A1205">
        <v>435</v>
      </c>
      <c r="B1205" t="s">
        <v>60</v>
      </c>
      <c r="C1205" t="s">
        <v>37</v>
      </c>
      <c r="D1205" t="s">
        <v>22</v>
      </c>
      <c r="E1205">
        <v>-12</v>
      </c>
      <c r="F1205">
        <v>31</v>
      </c>
      <c r="G1205">
        <v>56</v>
      </c>
      <c r="H1205">
        <v>25</v>
      </c>
      <c r="I1205">
        <v>43</v>
      </c>
      <c r="J1205">
        <v>9</v>
      </c>
      <c r="K1205">
        <v>209</v>
      </c>
      <c r="L1205">
        <v>10</v>
      </c>
      <c r="M1205">
        <v>0</v>
      </c>
      <c r="N1205">
        <v>20</v>
      </c>
      <c r="O1205">
        <v>20</v>
      </c>
      <c r="P1205">
        <v>13</v>
      </c>
      <c r="Q1205" s="1">
        <v>40452</v>
      </c>
      <c r="R1205" t="s">
        <v>26</v>
      </c>
      <c r="S1205" t="s">
        <v>27</v>
      </c>
      <c r="T1205" t="s">
        <v>25</v>
      </c>
    </row>
    <row r="1206" spans="1:20" x14ac:dyDescent="0.25">
      <c r="A1206">
        <v>435</v>
      </c>
      <c r="B1206" t="s">
        <v>60</v>
      </c>
      <c r="C1206" t="s">
        <v>37</v>
      </c>
      <c r="D1206" t="s">
        <v>22</v>
      </c>
      <c r="E1206">
        <v>-15</v>
      </c>
      <c r="F1206">
        <v>25</v>
      </c>
      <c r="G1206">
        <v>45</v>
      </c>
      <c r="H1206">
        <v>20</v>
      </c>
      <c r="I1206">
        <v>40</v>
      </c>
      <c r="J1206">
        <v>7</v>
      </c>
      <c r="K1206">
        <v>218</v>
      </c>
      <c r="L1206">
        <v>0</v>
      </c>
      <c r="M1206">
        <v>10</v>
      </c>
      <c r="N1206">
        <v>20</v>
      </c>
      <c r="O1206">
        <v>30</v>
      </c>
      <c r="P1206">
        <v>13</v>
      </c>
      <c r="Q1206" s="1">
        <v>40513</v>
      </c>
      <c r="R1206" t="s">
        <v>26</v>
      </c>
      <c r="S1206" t="s">
        <v>27</v>
      </c>
      <c r="T1206" t="s">
        <v>25</v>
      </c>
    </row>
    <row r="1207" spans="1:20" x14ac:dyDescent="0.25">
      <c r="A1207">
        <v>435</v>
      </c>
      <c r="B1207" t="s">
        <v>60</v>
      </c>
      <c r="C1207" t="s">
        <v>37</v>
      </c>
      <c r="D1207" t="s">
        <v>22</v>
      </c>
      <c r="E1207">
        <v>-14</v>
      </c>
      <c r="F1207">
        <v>36</v>
      </c>
      <c r="G1207">
        <v>73</v>
      </c>
      <c r="H1207">
        <v>29</v>
      </c>
      <c r="I1207">
        <v>47</v>
      </c>
      <c r="J1207">
        <v>11</v>
      </c>
      <c r="K1207">
        <v>169</v>
      </c>
      <c r="L1207">
        <v>10</v>
      </c>
      <c r="M1207">
        <v>10</v>
      </c>
      <c r="N1207">
        <v>30</v>
      </c>
      <c r="O1207">
        <v>40</v>
      </c>
      <c r="P1207">
        <v>13</v>
      </c>
      <c r="Q1207" s="1">
        <v>40544</v>
      </c>
      <c r="R1207" t="s">
        <v>26</v>
      </c>
      <c r="S1207" t="s">
        <v>27</v>
      </c>
      <c r="T1207" t="s">
        <v>25</v>
      </c>
    </row>
    <row r="1208" spans="1:20" x14ac:dyDescent="0.25">
      <c r="A1208">
        <v>435</v>
      </c>
      <c r="B1208" t="s">
        <v>60</v>
      </c>
      <c r="C1208" t="s">
        <v>37</v>
      </c>
      <c r="D1208" t="s">
        <v>22</v>
      </c>
      <c r="E1208">
        <v>-9</v>
      </c>
      <c r="F1208">
        <v>38</v>
      </c>
      <c r="G1208">
        <v>72</v>
      </c>
      <c r="H1208">
        <v>30</v>
      </c>
      <c r="I1208">
        <v>44</v>
      </c>
      <c r="J1208">
        <v>11</v>
      </c>
      <c r="K1208">
        <v>165</v>
      </c>
      <c r="L1208">
        <v>10</v>
      </c>
      <c r="M1208">
        <v>10</v>
      </c>
      <c r="N1208">
        <v>30</v>
      </c>
      <c r="O1208">
        <v>40</v>
      </c>
      <c r="P1208">
        <v>13</v>
      </c>
      <c r="Q1208" s="1">
        <v>40575</v>
      </c>
      <c r="R1208" t="s">
        <v>26</v>
      </c>
      <c r="S1208" t="s">
        <v>27</v>
      </c>
      <c r="T1208" t="s">
        <v>25</v>
      </c>
    </row>
    <row r="1209" spans="1:20" x14ac:dyDescent="0.25">
      <c r="A1209">
        <v>435</v>
      </c>
      <c r="B1209" t="s">
        <v>60</v>
      </c>
      <c r="C1209" t="s">
        <v>37</v>
      </c>
      <c r="D1209" t="s">
        <v>22</v>
      </c>
      <c r="E1209">
        <v>-6</v>
      </c>
      <c r="F1209">
        <v>42</v>
      </c>
      <c r="G1209">
        <v>80</v>
      </c>
      <c r="H1209">
        <v>33</v>
      </c>
      <c r="I1209">
        <v>46</v>
      </c>
      <c r="J1209">
        <v>12</v>
      </c>
      <c r="K1209">
        <v>162</v>
      </c>
      <c r="L1209">
        <v>10</v>
      </c>
      <c r="M1209">
        <v>20</v>
      </c>
      <c r="N1209">
        <v>30</v>
      </c>
      <c r="O1209">
        <v>50</v>
      </c>
      <c r="P1209">
        <v>13</v>
      </c>
      <c r="Q1209" s="1">
        <v>40603</v>
      </c>
      <c r="R1209" t="s">
        <v>26</v>
      </c>
      <c r="S1209" t="s">
        <v>27</v>
      </c>
      <c r="T1209" t="s">
        <v>25</v>
      </c>
    </row>
    <row r="1210" spans="1:20" x14ac:dyDescent="0.25">
      <c r="A1210">
        <v>435</v>
      </c>
      <c r="B1210" t="s">
        <v>60</v>
      </c>
      <c r="C1210" t="s">
        <v>37</v>
      </c>
      <c r="D1210" t="s">
        <v>22</v>
      </c>
      <c r="E1210">
        <v>-4</v>
      </c>
      <c r="F1210">
        <v>43</v>
      </c>
      <c r="G1210">
        <v>77</v>
      </c>
      <c r="H1210">
        <v>35</v>
      </c>
      <c r="I1210">
        <v>43</v>
      </c>
      <c r="J1210">
        <v>13</v>
      </c>
      <c r="K1210">
        <v>204</v>
      </c>
      <c r="L1210">
        <v>10</v>
      </c>
      <c r="M1210">
        <v>20</v>
      </c>
      <c r="N1210">
        <v>30</v>
      </c>
      <c r="O1210">
        <v>50</v>
      </c>
      <c r="P1210">
        <v>13</v>
      </c>
      <c r="Q1210" s="1">
        <v>40695</v>
      </c>
      <c r="R1210" t="s">
        <v>26</v>
      </c>
      <c r="S1210" t="s">
        <v>27</v>
      </c>
      <c r="T1210" t="s">
        <v>25</v>
      </c>
    </row>
    <row r="1211" spans="1:20" x14ac:dyDescent="0.25">
      <c r="A1211">
        <v>435</v>
      </c>
      <c r="B1211" t="s">
        <v>60</v>
      </c>
      <c r="C1211" t="s">
        <v>37</v>
      </c>
      <c r="D1211" t="s">
        <v>22</v>
      </c>
      <c r="E1211">
        <v>1</v>
      </c>
      <c r="F1211">
        <v>49</v>
      </c>
      <c r="G1211">
        <v>88</v>
      </c>
      <c r="H1211">
        <v>40</v>
      </c>
      <c r="I1211">
        <v>45</v>
      </c>
      <c r="J1211">
        <v>15</v>
      </c>
      <c r="K1211">
        <v>219</v>
      </c>
      <c r="L1211">
        <v>20</v>
      </c>
      <c r="M1211">
        <v>20</v>
      </c>
      <c r="N1211">
        <v>40</v>
      </c>
      <c r="O1211">
        <v>60</v>
      </c>
      <c r="P1211">
        <v>13</v>
      </c>
      <c r="Q1211" s="1">
        <v>40725</v>
      </c>
      <c r="R1211" t="s">
        <v>26</v>
      </c>
      <c r="S1211" t="s">
        <v>27</v>
      </c>
      <c r="T1211" t="s">
        <v>25</v>
      </c>
    </row>
    <row r="1212" spans="1:20" x14ac:dyDescent="0.25">
      <c r="A1212">
        <v>435</v>
      </c>
      <c r="B1212" t="s">
        <v>60</v>
      </c>
      <c r="C1212" t="s">
        <v>37</v>
      </c>
      <c r="D1212" t="s">
        <v>22</v>
      </c>
      <c r="E1212">
        <v>-12</v>
      </c>
      <c r="F1212">
        <v>36</v>
      </c>
      <c r="G1212">
        <v>64</v>
      </c>
      <c r="H1212">
        <v>29</v>
      </c>
      <c r="I1212">
        <v>42</v>
      </c>
      <c r="J1212">
        <v>11</v>
      </c>
      <c r="K1212">
        <v>215</v>
      </c>
      <c r="L1212">
        <v>10</v>
      </c>
      <c r="M1212">
        <v>10</v>
      </c>
      <c r="N1212">
        <v>30</v>
      </c>
      <c r="O1212">
        <v>40</v>
      </c>
      <c r="P1212">
        <v>13</v>
      </c>
      <c r="Q1212" s="1">
        <v>40756</v>
      </c>
      <c r="R1212" t="s">
        <v>26</v>
      </c>
      <c r="S1212" t="s">
        <v>27</v>
      </c>
      <c r="T1212" t="s">
        <v>25</v>
      </c>
    </row>
    <row r="1213" spans="1:20" x14ac:dyDescent="0.25">
      <c r="A1213">
        <v>435</v>
      </c>
      <c r="B1213" t="s">
        <v>60</v>
      </c>
      <c r="C1213" t="s">
        <v>37</v>
      </c>
      <c r="D1213" t="s">
        <v>22</v>
      </c>
      <c r="E1213">
        <v>-19</v>
      </c>
      <c r="F1213">
        <v>30</v>
      </c>
      <c r="G1213">
        <v>58</v>
      </c>
      <c r="H1213">
        <v>24</v>
      </c>
      <c r="I1213">
        <v>43</v>
      </c>
      <c r="J1213">
        <v>9</v>
      </c>
      <c r="K1213">
        <v>212</v>
      </c>
      <c r="L1213">
        <v>0</v>
      </c>
      <c r="M1213">
        <v>10</v>
      </c>
      <c r="N1213">
        <v>20</v>
      </c>
      <c r="O1213">
        <v>30</v>
      </c>
      <c r="P1213">
        <v>13</v>
      </c>
      <c r="Q1213" s="1">
        <v>40787</v>
      </c>
      <c r="R1213" t="s">
        <v>26</v>
      </c>
      <c r="S1213" t="s">
        <v>27</v>
      </c>
      <c r="T1213" t="s">
        <v>25</v>
      </c>
    </row>
    <row r="1214" spans="1:20" x14ac:dyDescent="0.25">
      <c r="A1214">
        <v>435</v>
      </c>
      <c r="B1214" t="s">
        <v>60</v>
      </c>
      <c r="C1214" t="s">
        <v>37</v>
      </c>
      <c r="D1214" t="s">
        <v>22</v>
      </c>
      <c r="E1214">
        <v>-18</v>
      </c>
      <c r="F1214">
        <v>31</v>
      </c>
      <c r="G1214">
        <v>60</v>
      </c>
      <c r="H1214">
        <v>25</v>
      </c>
      <c r="I1214">
        <v>43</v>
      </c>
      <c r="J1214">
        <v>9</v>
      </c>
      <c r="K1214">
        <v>209</v>
      </c>
      <c r="L1214">
        <v>10</v>
      </c>
      <c r="M1214">
        <v>0</v>
      </c>
      <c r="N1214">
        <v>20</v>
      </c>
      <c r="O1214">
        <v>20</v>
      </c>
      <c r="P1214">
        <v>13</v>
      </c>
      <c r="Q1214" s="1">
        <v>40817</v>
      </c>
      <c r="R1214" t="s">
        <v>26</v>
      </c>
      <c r="S1214" t="s">
        <v>27</v>
      </c>
      <c r="T1214" t="s">
        <v>25</v>
      </c>
    </row>
    <row r="1215" spans="1:20" x14ac:dyDescent="0.25">
      <c r="A1215">
        <v>435</v>
      </c>
      <c r="B1215" t="s">
        <v>60</v>
      </c>
      <c r="C1215" t="s">
        <v>37</v>
      </c>
      <c r="D1215" t="s">
        <v>22</v>
      </c>
      <c r="E1215">
        <v>-4</v>
      </c>
      <c r="F1215">
        <v>42</v>
      </c>
      <c r="G1215">
        <v>81</v>
      </c>
      <c r="H1215">
        <v>34</v>
      </c>
      <c r="I1215">
        <v>45</v>
      </c>
      <c r="J1215">
        <v>12</v>
      </c>
      <c r="K1215">
        <v>211</v>
      </c>
      <c r="L1215">
        <v>0</v>
      </c>
      <c r="M1215">
        <v>20</v>
      </c>
      <c r="N1215">
        <v>30</v>
      </c>
      <c r="O1215">
        <v>50</v>
      </c>
      <c r="P1215">
        <v>13</v>
      </c>
      <c r="Q1215" s="1">
        <v>40848</v>
      </c>
      <c r="R1215" t="s">
        <v>26</v>
      </c>
      <c r="S1215" t="s">
        <v>27</v>
      </c>
      <c r="T1215" t="s">
        <v>25</v>
      </c>
    </row>
    <row r="1216" spans="1:20" x14ac:dyDescent="0.25">
      <c r="A1216">
        <v>435</v>
      </c>
      <c r="B1216" t="s">
        <v>60</v>
      </c>
      <c r="C1216" t="s">
        <v>37</v>
      </c>
      <c r="D1216" t="s">
        <v>22</v>
      </c>
      <c r="E1216">
        <v>-22</v>
      </c>
      <c r="F1216">
        <v>25</v>
      </c>
      <c r="G1216">
        <v>48</v>
      </c>
      <c r="H1216">
        <v>20</v>
      </c>
      <c r="I1216">
        <v>40</v>
      </c>
      <c r="J1216">
        <v>7</v>
      </c>
      <c r="K1216">
        <v>218</v>
      </c>
      <c r="L1216">
        <v>0</v>
      </c>
      <c r="M1216">
        <v>10</v>
      </c>
      <c r="N1216">
        <v>20</v>
      </c>
      <c r="O1216">
        <v>30</v>
      </c>
      <c r="P1216">
        <v>13</v>
      </c>
      <c r="Q1216" s="1">
        <v>40878</v>
      </c>
      <c r="R1216" t="s">
        <v>26</v>
      </c>
      <c r="S1216" t="s">
        <v>27</v>
      </c>
      <c r="T1216" t="s">
        <v>25</v>
      </c>
    </row>
    <row r="1217" spans="1:20" x14ac:dyDescent="0.25">
      <c r="A1217">
        <v>435</v>
      </c>
      <c r="B1217" t="s">
        <v>60</v>
      </c>
      <c r="C1217" t="s">
        <v>37</v>
      </c>
      <c r="D1217" t="s">
        <v>22</v>
      </c>
      <c r="E1217">
        <v>34</v>
      </c>
      <c r="F1217">
        <v>63</v>
      </c>
      <c r="G1217">
        <v>112</v>
      </c>
      <c r="H1217">
        <v>49</v>
      </c>
      <c r="I1217">
        <v>29</v>
      </c>
      <c r="J1217">
        <v>16</v>
      </c>
      <c r="K1217">
        <v>623</v>
      </c>
      <c r="L1217">
        <v>40</v>
      </c>
      <c r="M1217">
        <v>40</v>
      </c>
      <c r="N1217">
        <v>60</v>
      </c>
      <c r="O1217">
        <v>100</v>
      </c>
      <c r="P1217">
        <v>5</v>
      </c>
      <c r="Q1217" s="1">
        <v>40179</v>
      </c>
      <c r="R1217" t="s">
        <v>28</v>
      </c>
      <c r="S1217" t="s">
        <v>29</v>
      </c>
      <c r="T1217" t="s">
        <v>25</v>
      </c>
    </row>
    <row r="1218" spans="1:20" x14ac:dyDescent="0.25">
      <c r="A1218">
        <v>435</v>
      </c>
      <c r="B1218" t="s">
        <v>60</v>
      </c>
      <c r="C1218" t="s">
        <v>37</v>
      </c>
      <c r="D1218" t="s">
        <v>22</v>
      </c>
      <c r="E1218">
        <v>36</v>
      </c>
      <c r="F1218">
        <v>63</v>
      </c>
      <c r="G1218">
        <v>111</v>
      </c>
      <c r="H1218">
        <v>48</v>
      </c>
      <c r="I1218">
        <v>27</v>
      </c>
      <c r="J1218">
        <v>15</v>
      </c>
      <c r="K1218">
        <v>599</v>
      </c>
      <c r="L1218">
        <v>40</v>
      </c>
      <c r="M1218">
        <v>40</v>
      </c>
      <c r="N1218">
        <v>60</v>
      </c>
      <c r="O1218">
        <v>100</v>
      </c>
      <c r="P1218">
        <v>5</v>
      </c>
      <c r="Q1218" s="1">
        <v>40299</v>
      </c>
      <c r="R1218" t="s">
        <v>28</v>
      </c>
      <c r="S1218" t="s">
        <v>29</v>
      </c>
      <c r="T1218" t="s">
        <v>25</v>
      </c>
    </row>
    <row r="1219" spans="1:20" x14ac:dyDescent="0.25">
      <c r="A1219">
        <v>435</v>
      </c>
      <c r="B1219" t="s">
        <v>60</v>
      </c>
      <c r="C1219" t="s">
        <v>37</v>
      </c>
      <c r="D1219" t="s">
        <v>22</v>
      </c>
      <c r="E1219">
        <v>35</v>
      </c>
      <c r="F1219">
        <v>63</v>
      </c>
      <c r="G1219">
        <v>111</v>
      </c>
      <c r="H1219">
        <v>48</v>
      </c>
      <c r="I1219">
        <v>28</v>
      </c>
      <c r="J1219">
        <v>15</v>
      </c>
      <c r="K1219">
        <v>593</v>
      </c>
      <c r="L1219">
        <v>40</v>
      </c>
      <c r="M1219">
        <v>40</v>
      </c>
      <c r="N1219">
        <v>60</v>
      </c>
      <c r="O1219">
        <v>100</v>
      </c>
      <c r="P1219">
        <v>5</v>
      </c>
      <c r="Q1219" s="1">
        <v>40330</v>
      </c>
      <c r="R1219" t="s">
        <v>28</v>
      </c>
      <c r="S1219" t="s">
        <v>29</v>
      </c>
      <c r="T1219" t="s">
        <v>25</v>
      </c>
    </row>
    <row r="1220" spans="1:20" x14ac:dyDescent="0.25">
      <c r="A1220">
        <v>435</v>
      </c>
      <c r="B1220" t="s">
        <v>60</v>
      </c>
      <c r="C1220" t="s">
        <v>37</v>
      </c>
      <c r="D1220" t="s">
        <v>22</v>
      </c>
      <c r="E1220">
        <v>56</v>
      </c>
      <c r="F1220">
        <v>90</v>
      </c>
      <c r="G1220">
        <v>159</v>
      </c>
      <c r="H1220">
        <v>69</v>
      </c>
      <c r="I1220">
        <v>34</v>
      </c>
      <c r="J1220">
        <v>22</v>
      </c>
      <c r="K1220">
        <v>572</v>
      </c>
      <c r="L1220">
        <v>60</v>
      </c>
      <c r="M1220">
        <v>60</v>
      </c>
      <c r="N1220">
        <v>90</v>
      </c>
      <c r="O1220">
        <v>150</v>
      </c>
      <c r="P1220">
        <v>5</v>
      </c>
      <c r="Q1220" s="1">
        <v>40422</v>
      </c>
      <c r="R1220" t="s">
        <v>28</v>
      </c>
      <c r="S1220" t="s">
        <v>29</v>
      </c>
      <c r="T1220" t="s">
        <v>25</v>
      </c>
    </row>
    <row r="1221" spans="1:20" x14ac:dyDescent="0.25">
      <c r="A1221">
        <v>435</v>
      </c>
      <c r="B1221" t="s">
        <v>60</v>
      </c>
      <c r="C1221" t="s">
        <v>37</v>
      </c>
      <c r="D1221" t="s">
        <v>22</v>
      </c>
      <c r="E1221">
        <v>85</v>
      </c>
      <c r="F1221">
        <v>130</v>
      </c>
      <c r="G1221">
        <v>231</v>
      </c>
      <c r="H1221">
        <v>101</v>
      </c>
      <c r="I1221">
        <v>45</v>
      </c>
      <c r="J1221">
        <v>33</v>
      </c>
      <c r="K1221">
        <v>552</v>
      </c>
      <c r="L1221">
        <v>90</v>
      </c>
      <c r="M1221">
        <v>90</v>
      </c>
      <c r="N1221">
        <v>130</v>
      </c>
      <c r="O1221">
        <v>220</v>
      </c>
      <c r="P1221">
        <v>5</v>
      </c>
      <c r="Q1221" s="1">
        <v>40483</v>
      </c>
      <c r="R1221" t="s">
        <v>28</v>
      </c>
      <c r="S1221" t="s">
        <v>29</v>
      </c>
      <c r="T1221" t="s">
        <v>25</v>
      </c>
    </row>
    <row r="1222" spans="1:20" x14ac:dyDescent="0.25">
      <c r="A1222">
        <v>435</v>
      </c>
      <c r="B1222" t="s">
        <v>60</v>
      </c>
      <c r="C1222" t="s">
        <v>37</v>
      </c>
      <c r="D1222" t="s">
        <v>22</v>
      </c>
      <c r="E1222">
        <v>77</v>
      </c>
      <c r="F1222">
        <v>120</v>
      </c>
      <c r="G1222">
        <v>214</v>
      </c>
      <c r="H1222">
        <v>94</v>
      </c>
      <c r="I1222">
        <v>43</v>
      </c>
      <c r="J1222">
        <v>31</v>
      </c>
      <c r="K1222">
        <v>540</v>
      </c>
      <c r="L1222">
        <v>70</v>
      </c>
      <c r="M1222">
        <v>90</v>
      </c>
      <c r="N1222">
        <v>110</v>
      </c>
      <c r="O1222">
        <v>200</v>
      </c>
      <c r="P1222">
        <v>5</v>
      </c>
      <c r="Q1222" s="1">
        <v>40513</v>
      </c>
      <c r="R1222" t="s">
        <v>28</v>
      </c>
      <c r="S1222" t="s">
        <v>29</v>
      </c>
      <c r="T1222" t="s">
        <v>25</v>
      </c>
    </row>
    <row r="1223" spans="1:20" x14ac:dyDescent="0.25">
      <c r="A1223">
        <v>435</v>
      </c>
      <c r="B1223" t="s">
        <v>60</v>
      </c>
      <c r="C1223" t="s">
        <v>37</v>
      </c>
      <c r="D1223" t="s">
        <v>22</v>
      </c>
      <c r="E1223">
        <v>53</v>
      </c>
      <c r="F1223">
        <v>63</v>
      </c>
      <c r="G1223">
        <v>125</v>
      </c>
      <c r="H1223">
        <v>49</v>
      </c>
      <c r="I1223">
        <v>30</v>
      </c>
      <c r="J1223">
        <v>16</v>
      </c>
      <c r="K1223">
        <v>623</v>
      </c>
      <c r="L1223">
        <v>40</v>
      </c>
      <c r="M1223">
        <v>40</v>
      </c>
      <c r="N1223">
        <v>60</v>
      </c>
      <c r="O1223">
        <v>100</v>
      </c>
      <c r="P1223">
        <v>5</v>
      </c>
      <c r="Q1223" s="1">
        <v>40544</v>
      </c>
      <c r="R1223" t="s">
        <v>28</v>
      </c>
      <c r="S1223" t="s">
        <v>29</v>
      </c>
      <c r="T1223" t="s">
        <v>25</v>
      </c>
    </row>
    <row r="1224" spans="1:20" x14ac:dyDescent="0.25">
      <c r="A1224">
        <v>435</v>
      </c>
      <c r="B1224" t="s">
        <v>60</v>
      </c>
      <c r="C1224" t="s">
        <v>37</v>
      </c>
      <c r="D1224" t="s">
        <v>22</v>
      </c>
      <c r="E1224">
        <v>52</v>
      </c>
      <c r="F1224">
        <v>63</v>
      </c>
      <c r="G1224">
        <v>119</v>
      </c>
      <c r="H1224">
        <v>49</v>
      </c>
      <c r="I1224">
        <v>28</v>
      </c>
      <c r="J1224">
        <v>16</v>
      </c>
      <c r="K1224">
        <v>617</v>
      </c>
      <c r="L1224">
        <v>40</v>
      </c>
      <c r="M1224">
        <v>40</v>
      </c>
      <c r="N1224">
        <v>60</v>
      </c>
      <c r="O1224">
        <v>100</v>
      </c>
      <c r="P1224">
        <v>5</v>
      </c>
      <c r="Q1224" s="1">
        <v>40575</v>
      </c>
      <c r="R1224" t="s">
        <v>28</v>
      </c>
      <c r="S1224" t="s">
        <v>29</v>
      </c>
      <c r="T1224" t="s">
        <v>25</v>
      </c>
    </row>
    <row r="1225" spans="1:20" x14ac:dyDescent="0.25">
      <c r="A1225">
        <v>435</v>
      </c>
      <c r="B1225" t="s">
        <v>60</v>
      </c>
      <c r="C1225" t="s">
        <v>37</v>
      </c>
      <c r="D1225" t="s">
        <v>22</v>
      </c>
      <c r="E1225">
        <v>55</v>
      </c>
      <c r="F1225">
        <v>67</v>
      </c>
      <c r="G1225">
        <v>127</v>
      </c>
      <c r="H1225">
        <v>52</v>
      </c>
      <c r="I1225">
        <v>30</v>
      </c>
      <c r="J1225">
        <v>17</v>
      </c>
      <c r="K1225">
        <v>605</v>
      </c>
      <c r="L1225">
        <v>50</v>
      </c>
      <c r="M1225">
        <v>40</v>
      </c>
      <c r="N1225">
        <v>70</v>
      </c>
      <c r="O1225">
        <v>110</v>
      </c>
      <c r="P1225">
        <v>5</v>
      </c>
      <c r="Q1225" s="1">
        <v>40634</v>
      </c>
      <c r="R1225" t="s">
        <v>28</v>
      </c>
      <c r="S1225" t="s">
        <v>29</v>
      </c>
      <c r="T1225" t="s">
        <v>25</v>
      </c>
    </row>
    <row r="1226" spans="1:20" x14ac:dyDescent="0.25">
      <c r="A1226">
        <v>435</v>
      </c>
      <c r="B1226" t="s">
        <v>60</v>
      </c>
      <c r="C1226" t="s">
        <v>37</v>
      </c>
      <c r="D1226" t="s">
        <v>22</v>
      </c>
      <c r="E1226">
        <v>50</v>
      </c>
      <c r="F1226">
        <v>63</v>
      </c>
      <c r="G1226">
        <v>110</v>
      </c>
      <c r="H1226">
        <v>48</v>
      </c>
      <c r="I1226">
        <v>25</v>
      </c>
      <c r="J1226">
        <v>15</v>
      </c>
      <c r="K1226">
        <v>599</v>
      </c>
      <c r="L1226">
        <v>40</v>
      </c>
      <c r="M1226">
        <v>40</v>
      </c>
      <c r="N1226">
        <v>60</v>
      </c>
      <c r="O1226">
        <v>100</v>
      </c>
      <c r="P1226">
        <v>5</v>
      </c>
      <c r="Q1226" s="1">
        <v>40664</v>
      </c>
      <c r="R1226" t="s">
        <v>28</v>
      </c>
      <c r="S1226" t="s">
        <v>29</v>
      </c>
      <c r="T1226" t="s">
        <v>25</v>
      </c>
    </row>
    <row r="1227" spans="1:20" x14ac:dyDescent="0.25">
      <c r="A1227">
        <v>435</v>
      </c>
      <c r="B1227" t="s">
        <v>60</v>
      </c>
      <c r="C1227" t="s">
        <v>37</v>
      </c>
      <c r="D1227" t="s">
        <v>22</v>
      </c>
      <c r="E1227">
        <v>44</v>
      </c>
      <c r="F1227">
        <v>60</v>
      </c>
      <c r="G1227">
        <v>105</v>
      </c>
      <c r="H1227">
        <v>46</v>
      </c>
      <c r="I1227">
        <v>26</v>
      </c>
      <c r="J1227">
        <v>15</v>
      </c>
      <c r="K1227">
        <v>587</v>
      </c>
      <c r="L1227">
        <v>40</v>
      </c>
      <c r="M1227">
        <v>40</v>
      </c>
      <c r="N1227">
        <v>60</v>
      </c>
      <c r="O1227">
        <v>100</v>
      </c>
      <c r="P1227">
        <v>5</v>
      </c>
      <c r="Q1227" s="1">
        <v>40725</v>
      </c>
      <c r="R1227" t="s">
        <v>28</v>
      </c>
      <c r="S1227" t="s">
        <v>29</v>
      </c>
      <c r="T1227" t="s">
        <v>25</v>
      </c>
    </row>
    <row r="1228" spans="1:20" x14ac:dyDescent="0.25">
      <c r="A1228">
        <v>435</v>
      </c>
      <c r="B1228" t="s">
        <v>60</v>
      </c>
      <c r="C1228" t="s">
        <v>37</v>
      </c>
      <c r="D1228" t="s">
        <v>22</v>
      </c>
      <c r="E1228">
        <v>86</v>
      </c>
      <c r="F1228">
        <v>99</v>
      </c>
      <c r="G1228">
        <v>174</v>
      </c>
      <c r="H1228">
        <v>77</v>
      </c>
      <c r="I1228">
        <v>34</v>
      </c>
      <c r="J1228">
        <v>25</v>
      </c>
      <c r="K1228">
        <v>581</v>
      </c>
      <c r="L1228">
        <v>60</v>
      </c>
      <c r="M1228">
        <v>70</v>
      </c>
      <c r="N1228">
        <v>90</v>
      </c>
      <c r="O1228">
        <v>160</v>
      </c>
      <c r="P1228">
        <v>5</v>
      </c>
      <c r="Q1228" s="1">
        <v>40756</v>
      </c>
      <c r="R1228" t="s">
        <v>28</v>
      </c>
      <c r="S1228" t="s">
        <v>29</v>
      </c>
      <c r="T1228" t="s">
        <v>25</v>
      </c>
    </row>
    <row r="1229" spans="1:20" x14ac:dyDescent="0.25">
      <c r="A1229">
        <v>435</v>
      </c>
      <c r="B1229" t="s">
        <v>60</v>
      </c>
      <c r="C1229" t="s">
        <v>37</v>
      </c>
      <c r="D1229" t="s">
        <v>22</v>
      </c>
      <c r="E1229">
        <v>129</v>
      </c>
      <c r="F1229">
        <v>133</v>
      </c>
      <c r="G1229">
        <v>251</v>
      </c>
      <c r="H1229">
        <v>103</v>
      </c>
      <c r="I1229">
        <v>46</v>
      </c>
      <c r="J1229">
        <v>33</v>
      </c>
      <c r="K1229">
        <v>564</v>
      </c>
      <c r="L1229">
        <v>110</v>
      </c>
      <c r="M1229">
        <v>80</v>
      </c>
      <c r="N1229">
        <v>130</v>
      </c>
      <c r="O1229">
        <v>210</v>
      </c>
      <c r="P1229">
        <v>5</v>
      </c>
      <c r="Q1229" s="1">
        <v>40817</v>
      </c>
      <c r="R1229" t="s">
        <v>28</v>
      </c>
      <c r="S1229" t="s">
        <v>29</v>
      </c>
      <c r="T1229" t="s">
        <v>25</v>
      </c>
    </row>
    <row r="1230" spans="1:20" x14ac:dyDescent="0.25">
      <c r="A1230">
        <v>435</v>
      </c>
      <c r="B1230" t="s">
        <v>60</v>
      </c>
      <c r="C1230" t="s">
        <v>37</v>
      </c>
      <c r="D1230" t="s">
        <v>22</v>
      </c>
      <c r="E1230">
        <v>114</v>
      </c>
      <c r="F1230">
        <v>120</v>
      </c>
      <c r="G1230">
        <v>228</v>
      </c>
      <c r="H1230">
        <v>94</v>
      </c>
      <c r="I1230">
        <v>43</v>
      </c>
      <c r="J1230">
        <v>31</v>
      </c>
      <c r="K1230">
        <v>540</v>
      </c>
      <c r="L1230">
        <v>70</v>
      </c>
      <c r="M1230">
        <v>90</v>
      </c>
      <c r="N1230">
        <v>110</v>
      </c>
      <c r="O1230">
        <v>200</v>
      </c>
      <c r="P1230">
        <v>5</v>
      </c>
      <c r="Q1230" s="1">
        <v>40878</v>
      </c>
      <c r="R1230" t="s">
        <v>28</v>
      </c>
      <c r="S1230" t="s">
        <v>29</v>
      </c>
      <c r="T1230" t="s">
        <v>25</v>
      </c>
    </row>
    <row r="1231" spans="1:20" x14ac:dyDescent="0.25">
      <c r="A1231">
        <v>435</v>
      </c>
      <c r="B1231" t="s">
        <v>60</v>
      </c>
      <c r="C1231" t="s">
        <v>37</v>
      </c>
      <c r="D1231" t="s">
        <v>22</v>
      </c>
      <c r="E1231">
        <v>47</v>
      </c>
      <c r="F1231">
        <v>73</v>
      </c>
      <c r="G1231">
        <v>123</v>
      </c>
      <c r="H1231">
        <v>50</v>
      </c>
      <c r="I1231">
        <v>26</v>
      </c>
      <c r="J1231">
        <v>14</v>
      </c>
      <c r="K1231">
        <v>821</v>
      </c>
      <c r="L1231">
        <v>50</v>
      </c>
      <c r="M1231">
        <v>40</v>
      </c>
      <c r="N1231">
        <v>70</v>
      </c>
      <c r="O1231">
        <v>110</v>
      </c>
      <c r="P1231">
        <v>6</v>
      </c>
      <c r="Q1231" s="1">
        <v>40179</v>
      </c>
      <c r="R1231" t="s">
        <v>28</v>
      </c>
      <c r="S1231" t="s">
        <v>30</v>
      </c>
      <c r="T1231" t="s">
        <v>31</v>
      </c>
    </row>
    <row r="1232" spans="1:20" x14ac:dyDescent="0.25">
      <c r="A1232">
        <v>435</v>
      </c>
      <c r="B1232" t="s">
        <v>60</v>
      </c>
      <c r="C1232" t="s">
        <v>37</v>
      </c>
      <c r="D1232" t="s">
        <v>22</v>
      </c>
      <c r="E1232">
        <v>48</v>
      </c>
      <c r="F1232">
        <v>73</v>
      </c>
      <c r="G1232">
        <v>123</v>
      </c>
      <c r="H1232">
        <v>50</v>
      </c>
      <c r="I1232">
        <v>25</v>
      </c>
      <c r="J1232">
        <v>14</v>
      </c>
      <c r="K1232">
        <v>814</v>
      </c>
      <c r="L1232">
        <v>50</v>
      </c>
      <c r="M1232">
        <v>40</v>
      </c>
      <c r="N1232">
        <v>70</v>
      </c>
      <c r="O1232">
        <v>110</v>
      </c>
      <c r="P1232">
        <v>6</v>
      </c>
      <c r="Q1232" s="1">
        <v>40210</v>
      </c>
      <c r="R1232" t="s">
        <v>28</v>
      </c>
      <c r="S1232" t="s">
        <v>30</v>
      </c>
      <c r="T1232" t="s">
        <v>31</v>
      </c>
    </row>
    <row r="1233" spans="1:20" x14ac:dyDescent="0.25">
      <c r="A1233">
        <v>435</v>
      </c>
      <c r="B1233" t="s">
        <v>60</v>
      </c>
      <c r="C1233" t="s">
        <v>37</v>
      </c>
      <c r="D1233" t="s">
        <v>22</v>
      </c>
      <c r="E1233">
        <v>47</v>
      </c>
      <c r="F1233">
        <v>72</v>
      </c>
      <c r="G1233">
        <v>121</v>
      </c>
      <c r="H1233">
        <v>49</v>
      </c>
      <c r="I1233">
        <v>25</v>
      </c>
      <c r="J1233">
        <v>13</v>
      </c>
      <c r="K1233">
        <v>809</v>
      </c>
      <c r="L1233">
        <v>50</v>
      </c>
      <c r="M1233">
        <v>40</v>
      </c>
      <c r="N1233">
        <v>70</v>
      </c>
      <c r="O1233">
        <v>110</v>
      </c>
      <c r="P1233">
        <v>6</v>
      </c>
      <c r="Q1233" s="1">
        <v>40238</v>
      </c>
      <c r="R1233" t="s">
        <v>28</v>
      </c>
      <c r="S1233" t="s">
        <v>30</v>
      </c>
      <c r="T1233" t="s">
        <v>31</v>
      </c>
    </row>
    <row r="1234" spans="1:20" x14ac:dyDescent="0.25">
      <c r="A1234">
        <v>435</v>
      </c>
      <c r="B1234" t="s">
        <v>60</v>
      </c>
      <c r="C1234" t="s">
        <v>37</v>
      </c>
      <c r="D1234" t="s">
        <v>22</v>
      </c>
      <c r="E1234">
        <v>43</v>
      </c>
      <c r="F1234">
        <v>68</v>
      </c>
      <c r="G1234">
        <v>115</v>
      </c>
      <c r="H1234">
        <v>47</v>
      </c>
      <c r="I1234">
        <v>25</v>
      </c>
      <c r="J1234">
        <v>13</v>
      </c>
      <c r="K1234">
        <v>821</v>
      </c>
      <c r="L1234">
        <v>50</v>
      </c>
      <c r="M1234">
        <v>40</v>
      </c>
      <c r="N1234">
        <v>70</v>
      </c>
      <c r="O1234">
        <v>110</v>
      </c>
      <c r="P1234">
        <v>6</v>
      </c>
      <c r="Q1234" s="1">
        <v>40269</v>
      </c>
      <c r="R1234" t="s">
        <v>28</v>
      </c>
      <c r="S1234" t="s">
        <v>30</v>
      </c>
      <c r="T1234" t="s">
        <v>31</v>
      </c>
    </row>
    <row r="1235" spans="1:20" x14ac:dyDescent="0.25">
      <c r="A1235">
        <v>435</v>
      </c>
      <c r="B1235" t="s">
        <v>60</v>
      </c>
      <c r="C1235" t="s">
        <v>37</v>
      </c>
      <c r="D1235" t="s">
        <v>22</v>
      </c>
      <c r="E1235">
        <v>42</v>
      </c>
      <c r="F1235">
        <v>65</v>
      </c>
      <c r="G1235">
        <v>109</v>
      </c>
      <c r="H1235">
        <v>44</v>
      </c>
      <c r="I1235">
        <v>23</v>
      </c>
      <c r="J1235">
        <v>12</v>
      </c>
      <c r="K1235">
        <v>844</v>
      </c>
      <c r="L1235">
        <v>40</v>
      </c>
      <c r="M1235">
        <v>40</v>
      </c>
      <c r="N1235">
        <v>60</v>
      </c>
      <c r="O1235">
        <v>100</v>
      </c>
      <c r="P1235">
        <v>6</v>
      </c>
      <c r="Q1235" s="1">
        <v>40299</v>
      </c>
      <c r="R1235" t="s">
        <v>28</v>
      </c>
      <c r="S1235" t="s">
        <v>30</v>
      </c>
      <c r="T1235" t="s">
        <v>31</v>
      </c>
    </row>
    <row r="1236" spans="1:20" x14ac:dyDescent="0.25">
      <c r="A1236">
        <v>435</v>
      </c>
      <c r="B1236" t="s">
        <v>60</v>
      </c>
      <c r="C1236" t="s">
        <v>37</v>
      </c>
      <c r="D1236" t="s">
        <v>22</v>
      </c>
      <c r="E1236">
        <v>34</v>
      </c>
      <c r="F1236">
        <v>55</v>
      </c>
      <c r="G1236">
        <v>92</v>
      </c>
      <c r="H1236">
        <v>37</v>
      </c>
      <c r="I1236">
        <v>21</v>
      </c>
      <c r="J1236">
        <v>10</v>
      </c>
      <c r="K1236">
        <v>876</v>
      </c>
      <c r="L1236">
        <v>40</v>
      </c>
      <c r="M1236">
        <v>30</v>
      </c>
      <c r="N1236">
        <v>50</v>
      </c>
      <c r="O1236">
        <v>80</v>
      </c>
      <c r="P1236">
        <v>6</v>
      </c>
      <c r="Q1236" s="1">
        <v>40330</v>
      </c>
      <c r="R1236" t="s">
        <v>28</v>
      </c>
      <c r="S1236" t="s">
        <v>30</v>
      </c>
      <c r="T1236" t="s">
        <v>31</v>
      </c>
    </row>
    <row r="1237" spans="1:20" x14ac:dyDescent="0.25">
      <c r="A1237">
        <v>435</v>
      </c>
      <c r="B1237" t="s">
        <v>60</v>
      </c>
      <c r="C1237" t="s">
        <v>37</v>
      </c>
      <c r="D1237" t="s">
        <v>22</v>
      </c>
      <c r="E1237">
        <v>28</v>
      </c>
      <c r="F1237">
        <v>49</v>
      </c>
      <c r="G1237">
        <v>83</v>
      </c>
      <c r="H1237">
        <v>34</v>
      </c>
      <c r="I1237">
        <v>21</v>
      </c>
      <c r="J1237">
        <v>9</v>
      </c>
      <c r="K1237">
        <v>890</v>
      </c>
      <c r="L1237">
        <v>30</v>
      </c>
      <c r="M1237">
        <v>30</v>
      </c>
      <c r="N1237">
        <v>40</v>
      </c>
      <c r="O1237">
        <v>70</v>
      </c>
      <c r="P1237">
        <v>6</v>
      </c>
      <c r="Q1237" s="1">
        <v>40391</v>
      </c>
      <c r="R1237" t="s">
        <v>28</v>
      </c>
      <c r="S1237" t="s">
        <v>30</v>
      </c>
      <c r="T1237" t="s">
        <v>31</v>
      </c>
    </row>
    <row r="1238" spans="1:20" x14ac:dyDescent="0.25">
      <c r="A1238">
        <v>435</v>
      </c>
      <c r="B1238" t="s">
        <v>60</v>
      </c>
      <c r="C1238" t="s">
        <v>37</v>
      </c>
      <c r="D1238" t="s">
        <v>22</v>
      </c>
      <c r="E1238">
        <v>40</v>
      </c>
      <c r="F1238">
        <v>64</v>
      </c>
      <c r="G1238">
        <v>108</v>
      </c>
      <c r="H1238">
        <v>44</v>
      </c>
      <c r="I1238">
        <v>24</v>
      </c>
      <c r="J1238">
        <v>12</v>
      </c>
      <c r="K1238">
        <v>886</v>
      </c>
      <c r="L1238">
        <v>40</v>
      </c>
      <c r="M1238">
        <v>40</v>
      </c>
      <c r="N1238">
        <v>60</v>
      </c>
      <c r="O1238">
        <v>100</v>
      </c>
      <c r="P1238">
        <v>6</v>
      </c>
      <c r="Q1238" s="1">
        <v>40422</v>
      </c>
      <c r="R1238" t="s">
        <v>28</v>
      </c>
      <c r="S1238" t="s">
        <v>30</v>
      </c>
      <c r="T1238" t="s">
        <v>31</v>
      </c>
    </row>
    <row r="1239" spans="1:20" x14ac:dyDescent="0.25">
      <c r="A1239">
        <v>435</v>
      </c>
      <c r="B1239" t="s">
        <v>60</v>
      </c>
      <c r="C1239" t="s">
        <v>37</v>
      </c>
      <c r="D1239" t="s">
        <v>22</v>
      </c>
      <c r="E1239">
        <v>37</v>
      </c>
      <c r="F1239">
        <v>59</v>
      </c>
      <c r="G1239">
        <v>99</v>
      </c>
      <c r="H1239">
        <v>40</v>
      </c>
      <c r="I1239">
        <v>22</v>
      </c>
      <c r="J1239">
        <v>11</v>
      </c>
      <c r="K1239">
        <v>881</v>
      </c>
      <c r="L1239">
        <v>60</v>
      </c>
      <c r="M1239">
        <v>20</v>
      </c>
      <c r="N1239">
        <v>60</v>
      </c>
      <c r="O1239">
        <v>80</v>
      </c>
      <c r="P1239">
        <v>6</v>
      </c>
      <c r="Q1239" s="1">
        <v>40452</v>
      </c>
      <c r="R1239" t="s">
        <v>28</v>
      </c>
      <c r="S1239" t="s">
        <v>30</v>
      </c>
      <c r="T1239" t="s">
        <v>31</v>
      </c>
    </row>
    <row r="1240" spans="1:20" x14ac:dyDescent="0.25">
      <c r="A1240">
        <v>435</v>
      </c>
      <c r="B1240" t="s">
        <v>60</v>
      </c>
      <c r="C1240" t="s">
        <v>37</v>
      </c>
      <c r="D1240" t="s">
        <v>22</v>
      </c>
      <c r="E1240">
        <v>52</v>
      </c>
      <c r="F1240">
        <v>78</v>
      </c>
      <c r="G1240">
        <v>132</v>
      </c>
      <c r="H1240">
        <v>54</v>
      </c>
      <c r="I1240">
        <v>26</v>
      </c>
      <c r="J1240">
        <v>15</v>
      </c>
      <c r="K1240">
        <v>885</v>
      </c>
      <c r="L1240">
        <v>50</v>
      </c>
      <c r="M1240">
        <v>50</v>
      </c>
      <c r="N1240">
        <v>70</v>
      </c>
      <c r="O1240">
        <v>120</v>
      </c>
      <c r="P1240">
        <v>6</v>
      </c>
      <c r="Q1240" s="1">
        <v>40483</v>
      </c>
      <c r="R1240" t="s">
        <v>28</v>
      </c>
      <c r="S1240" t="s">
        <v>30</v>
      </c>
      <c r="T1240" t="s">
        <v>31</v>
      </c>
    </row>
    <row r="1241" spans="1:20" x14ac:dyDescent="0.25">
      <c r="A1241">
        <v>435</v>
      </c>
      <c r="B1241" t="s">
        <v>60</v>
      </c>
      <c r="C1241" t="s">
        <v>37</v>
      </c>
      <c r="D1241" t="s">
        <v>22</v>
      </c>
      <c r="E1241">
        <v>47</v>
      </c>
      <c r="F1241">
        <v>73</v>
      </c>
      <c r="G1241">
        <v>123</v>
      </c>
      <c r="H1241">
        <v>50</v>
      </c>
      <c r="I1241">
        <v>26</v>
      </c>
      <c r="J1241">
        <v>14</v>
      </c>
      <c r="K1241">
        <v>898</v>
      </c>
      <c r="L1241">
        <v>50</v>
      </c>
      <c r="M1241">
        <v>40</v>
      </c>
      <c r="N1241">
        <v>70</v>
      </c>
      <c r="O1241">
        <v>110</v>
      </c>
      <c r="P1241">
        <v>6</v>
      </c>
      <c r="Q1241" s="1">
        <v>40513</v>
      </c>
      <c r="R1241" t="s">
        <v>28</v>
      </c>
      <c r="S1241" t="s">
        <v>30</v>
      </c>
      <c r="T1241" t="s">
        <v>31</v>
      </c>
    </row>
    <row r="1242" spans="1:20" x14ac:dyDescent="0.25">
      <c r="A1242">
        <v>435</v>
      </c>
      <c r="B1242" t="s">
        <v>60</v>
      </c>
      <c r="C1242" t="s">
        <v>37</v>
      </c>
      <c r="D1242" t="s">
        <v>22</v>
      </c>
      <c r="E1242">
        <v>73</v>
      </c>
      <c r="F1242">
        <v>73</v>
      </c>
      <c r="G1242">
        <v>138</v>
      </c>
      <c r="H1242">
        <v>50</v>
      </c>
      <c r="I1242">
        <v>27</v>
      </c>
      <c r="J1242">
        <v>14</v>
      </c>
      <c r="K1242">
        <v>821</v>
      </c>
      <c r="L1242">
        <v>50</v>
      </c>
      <c r="M1242">
        <v>40</v>
      </c>
      <c r="N1242">
        <v>70</v>
      </c>
      <c r="O1242">
        <v>110</v>
      </c>
      <c r="P1242">
        <v>6</v>
      </c>
      <c r="Q1242" s="1">
        <v>40544</v>
      </c>
      <c r="R1242" t="s">
        <v>28</v>
      </c>
      <c r="S1242" t="s">
        <v>30</v>
      </c>
      <c r="T1242" t="s">
        <v>31</v>
      </c>
    </row>
    <row r="1243" spans="1:20" x14ac:dyDescent="0.25">
      <c r="A1243">
        <v>435</v>
      </c>
      <c r="B1243" t="s">
        <v>60</v>
      </c>
      <c r="C1243" t="s">
        <v>37</v>
      </c>
      <c r="D1243" t="s">
        <v>22</v>
      </c>
      <c r="E1243">
        <v>71</v>
      </c>
      <c r="F1243">
        <v>73</v>
      </c>
      <c r="G1243">
        <v>131</v>
      </c>
      <c r="H1243">
        <v>50</v>
      </c>
      <c r="I1243">
        <v>25</v>
      </c>
      <c r="J1243">
        <v>14</v>
      </c>
      <c r="K1243">
        <v>814</v>
      </c>
      <c r="L1243">
        <v>50</v>
      </c>
      <c r="M1243">
        <v>40</v>
      </c>
      <c r="N1243">
        <v>70</v>
      </c>
      <c r="O1243">
        <v>110</v>
      </c>
      <c r="P1243">
        <v>6</v>
      </c>
      <c r="Q1243" s="1">
        <v>40575</v>
      </c>
      <c r="R1243" t="s">
        <v>28</v>
      </c>
      <c r="S1243" t="s">
        <v>30</v>
      </c>
      <c r="T1243" t="s">
        <v>31</v>
      </c>
    </row>
    <row r="1244" spans="1:20" x14ac:dyDescent="0.25">
      <c r="A1244">
        <v>435</v>
      </c>
      <c r="B1244" t="s">
        <v>60</v>
      </c>
      <c r="C1244" t="s">
        <v>37</v>
      </c>
      <c r="D1244" t="s">
        <v>22</v>
      </c>
      <c r="E1244">
        <v>70</v>
      </c>
      <c r="F1244">
        <v>72</v>
      </c>
      <c r="G1244">
        <v>129</v>
      </c>
      <c r="H1244">
        <v>49</v>
      </c>
      <c r="I1244">
        <v>25</v>
      </c>
      <c r="J1244">
        <v>13</v>
      </c>
      <c r="K1244">
        <v>809</v>
      </c>
      <c r="L1244">
        <v>50</v>
      </c>
      <c r="M1244">
        <v>40</v>
      </c>
      <c r="N1244">
        <v>70</v>
      </c>
      <c r="O1244">
        <v>110</v>
      </c>
      <c r="P1244">
        <v>6</v>
      </c>
      <c r="Q1244" s="1">
        <v>40603</v>
      </c>
      <c r="R1244" t="s">
        <v>28</v>
      </c>
      <c r="S1244" t="s">
        <v>30</v>
      </c>
      <c r="T1244" t="s">
        <v>31</v>
      </c>
    </row>
    <row r="1245" spans="1:20" x14ac:dyDescent="0.25">
      <c r="A1245">
        <v>435</v>
      </c>
      <c r="B1245" t="s">
        <v>60</v>
      </c>
      <c r="C1245" t="s">
        <v>37</v>
      </c>
      <c r="D1245" t="s">
        <v>22</v>
      </c>
      <c r="E1245">
        <v>64</v>
      </c>
      <c r="F1245">
        <v>68</v>
      </c>
      <c r="G1245">
        <v>123</v>
      </c>
      <c r="H1245">
        <v>47</v>
      </c>
      <c r="I1245">
        <v>25</v>
      </c>
      <c r="J1245">
        <v>13</v>
      </c>
      <c r="K1245">
        <v>821</v>
      </c>
      <c r="L1245">
        <v>50</v>
      </c>
      <c r="M1245">
        <v>40</v>
      </c>
      <c r="N1245">
        <v>70</v>
      </c>
      <c r="O1245">
        <v>110</v>
      </c>
      <c r="P1245">
        <v>6</v>
      </c>
      <c r="Q1245" s="1">
        <v>40634</v>
      </c>
      <c r="R1245" t="s">
        <v>28</v>
      </c>
      <c r="S1245" t="s">
        <v>30</v>
      </c>
      <c r="T1245" t="s">
        <v>31</v>
      </c>
    </row>
    <row r="1246" spans="1:20" x14ac:dyDescent="0.25">
      <c r="A1246">
        <v>435</v>
      </c>
      <c r="B1246" t="s">
        <v>60</v>
      </c>
      <c r="C1246" t="s">
        <v>37</v>
      </c>
      <c r="D1246" t="s">
        <v>22</v>
      </c>
      <c r="E1246">
        <v>58</v>
      </c>
      <c r="F1246">
        <v>65</v>
      </c>
      <c r="G1246">
        <v>108</v>
      </c>
      <c r="H1246">
        <v>44</v>
      </c>
      <c r="I1246">
        <v>21</v>
      </c>
      <c r="J1246">
        <v>12</v>
      </c>
      <c r="K1246">
        <v>844</v>
      </c>
      <c r="L1246">
        <v>40</v>
      </c>
      <c r="M1246">
        <v>40</v>
      </c>
      <c r="N1246">
        <v>60</v>
      </c>
      <c r="O1246">
        <v>100</v>
      </c>
      <c r="P1246">
        <v>6</v>
      </c>
      <c r="Q1246" s="1">
        <v>40664</v>
      </c>
      <c r="R1246" t="s">
        <v>28</v>
      </c>
      <c r="S1246" t="s">
        <v>30</v>
      </c>
      <c r="T1246" t="s">
        <v>31</v>
      </c>
    </row>
    <row r="1247" spans="1:20" x14ac:dyDescent="0.25">
      <c r="A1247">
        <v>435</v>
      </c>
      <c r="B1247" t="s">
        <v>60</v>
      </c>
      <c r="C1247" t="s">
        <v>37</v>
      </c>
      <c r="D1247" t="s">
        <v>22</v>
      </c>
      <c r="E1247">
        <v>47</v>
      </c>
      <c r="F1247">
        <v>55</v>
      </c>
      <c r="G1247">
        <v>91</v>
      </c>
      <c r="H1247">
        <v>37</v>
      </c>
      <c r="I1247">
        <v>20</v>
      </c>
      <c r="J1247">
        <v>10</v>
      </c>
      <c r="K1247">
        <v>876</v>
      </c>
      <c r="L1247">
        <v>40</v>
      </c>
      <c r="M1247">
        <v>30</v>
      </c>
      <c r="N1247">
        <v>50</v>
      </c>
      <c r="O1247">
        <v>80</v>
      </c>
      <c r="P1247">
        <v>6</v>
      </c>
      <c r="Q1247" s="1">
        <v>40695</v>
      </c>
      <c r="R1247" t="s">
        <v>28</v>
      </c>
      <c r="S1247" t="s">
        <v>30</v>
      </c>
      <c r="T1247" t="s">
        <v>31</v>
      </c>
    </row>
    <row r="1248" spans="1:20" x14ac:dyDescent="0.25">
      <c r="A1248">
        <v>435</v>
      </c>
      <c r="B1248" t="s">
        <v>60</v>
      </c>
      <c r="C1248" t="s">
        <v>37</v>
      </c>
      <c r="D1248" t="s">
        <v>22</v>
      </c>
      <c r="E1248">
        <v>43</v>
      </c>
      <c r="F1248">
        <v>52</v>
      </c>
      <c r="G1248">
        <v>86</v>
      </c>
      <c r="H1248">
        <v>35</v>
      </c>
      <c r="I1248">
        <v>20</v>
      </c>
      <c r="J1248">
        <v>9</v>
      </c>
      <c r="K1248">
        <v>894</v>
      </c>
      <c r="L1248">
        <v>40</v>
      </c>
      <c r="M1248">
        <v>30</v>
      </c>
      <c r="N1248">
        <v>50</v>
      </c>
      <c r="O1248">
        <v>80</v>
      </c>
      <c r="P1248">
        <v>6</v>
      </c>
      <c r="Q1248" s="1">
        <v>40725</v>
      </c>
      <c r="R1248" t="s">
        <v>28</v>
      </c>
      <c r="S1248" t="s">
        <v>30</v>
      </c>
      <c r="T1248" t="s">
        <v>31</v>
      </c>
    </row>
    <row r="1249" spans="1:20" x14ac:dyDescent="0.25">
      <c r="A1249">
        <v>435</v>
      </c>
      <c r="B1249" t="s">
        <v>60</v>
      </c>
      <c r="C1249" t="s">
        <v>37</v>
      </c>
      <c r="D1249" t="s">
        <v>22</v>
      </c>
      <c r="E1249">
        <v>39</v>
      </c>
      <c r="F1249">
        <v>49</v>
      </c>
      <c r="G1249">
        <v>82</v>
      </c>
      <c r="H1249">
        <v>34</v>
      </c>
      <c r="I1249">
        <v>20</v>
      </c>
      <c r="J1249">
        <v>9</v>
      </c>
      <c r="K1249">
        <v>890</v>
      </c>
      <c r="L1249">
        <v>30</v>
      </c>
      <c r="M1249">
        <v>30</v>
      </c>
      <c r="N1249">
        <v>40</v>
      </c>
      <c r="O1249">
        <v>70</v>
      </c>
      <c r="P1249">
        <v>6</v>
      </c>
      <c r="Q1249" s="1">
        <v>40756</v>
      </c>
      <c r="R1249" t="s">
        <v>28</v>
      </c>
      <c r="S1249" t="s">
        <v>30</v>
      </c>
      <c r="T1249" t="s">
        <v>31</v>
      </c>
    </row>
    <row r="1250" spans="1:20" x14ac:dyDescent="0.25">
      <c r="A1250">
        <v>435</v>
      </c>
      <c r="B1250" t="s">
        <v>60</v>
      </c>
      <c r="C1250" t="s">
        <v>37</v>
      </c>
      <c r="D1250" t="s">
        <v>22</v>
      </c>
      <c r="E1250">
        <v>59</v>
      </c>
      <c r="F1250">
        <v>64</v>
      </c>
      <c r="G1250">
        <v>115</v>
      </c>
      <c r="H1250">
        <v>44</v>
      </c>
      <c r="I1250">
        <v>24</v>
      </c>
      <c r="J1250">
        <v>12</v>
      </c>
      <c r="K1250">
        <v>886</v>
      </c>
      <c r="L1250">
        <v>40</v>
      </c>
      <c r="M1250">
        <v>40</v>
      </c>
      <c r="N1250">
        <v>60</v>
      </c>
      <c r="O1250">
        <v>100</v>
      </c>
      <c r="P1250">
        <v>6</v>
      </c>
      <c r="Q1250" s="1">
        <v>40787</v>
      </c>
      <c r="R1250" t="s">
        <v>28</v>
      </c>
      <c r="S1250" t="s">
        <v>30</v>
      </c>
      <c r="T1250" t="s">
        <v>31</v>
      </c>
    </row>
    <row r="1251" spans="1:20" x14ac:dyDescent="0.25">
      <c r="A1251">
        <v>435</v>
      </c>
      <c r="B1251" t="s">
        <v>60</v>
      </c>
      <c r="C1251" t="s">
        <v>37</v>
      </c>
      <c r="D1251" t="s">
        <v>22</v>
      </c>
      <c r="E1251">
        <v>55</v>
      </c>
      <c r="F1251">
        <v>59</v>
      </c>
      <c r="G1251">
        <v>106</v>
      </c>
      <c r="H1251">
        <v>40</v>
      </c>
      <c r="I1251">
        <v>22</v>
      </c>
      <c r="J1251">
        <v>11</v>
      </c>
      <c r="K1251">
        <v>881</v>
      </c>
      <c r="L1251">
        <v>60</v>
      </c>
      <c r="M1251">
        <v>20</v>
      </c>
      <c r="N1251">
        <v>60</v>
      </c>
      <c r="O1251">
        <v>80</v>
      </c>
      <c r="P1251">
        <v>6</v>
      </c>
      <c r="Q1251" s="1">
        <v>40817</v>
      </c>
      <c r="R1251" t="s">
        <v>28</v>
      </c>
      <c r="S1251" t="s">
        <v>30</v>
      </c>
      <c r="T1251" t="s">
        <v>31</v>
      </c>
    </row>
    <row r="1252" spans="1:20" x14ac:dyDescent="0.25">
      <c r="A1252">
        <v>435</v>
      </c>
      <c r="B1252" t="s">
        <v>60</v>
      </c>
      <c r="C1252" t="s">
        <v>37</v>
      </c>
      <c r="D1252" t="s">
        <v>22</v>
      </c>
      <c r="E1252">
        <v>77</v>
      </c>
      <c r="F1252">
        <v>78</v>
      </c>
      <c r="G1252">
        <v>141</v>
      </c>
      <c r="H1252">
        <v>54</v>
      </c>
      <c r="I1252">
        <v>26</v>
      </c>
      <c r="J1252">
        <v>15</v>
      </c>
      <c r="K1252">
        <v>885</v>
      </c>
      <c r="L1252">
        <v>50</v>
      </c>
      <c r="M1252">
        <v>50</v>
      </c>
      <c r="N1252">
        <v>70</v>
      </c>
      <c r="O1252">
        <v>120</v>
      </c>
      <c r="P1252">
        <v>6</v>
      </c>
      <c r="Q1252" s="1">
        <v>40848</v>
      </c>
      <c r="R1252" t="s">
        <v>28</v>
      </c>
      <c r="S1252" t="s">
        <v>30</v>
      </c>
      <c r="T1252" t="s">
        <v>31</v>
      </c>
    </row>
    <row r="1253" spans="1:20" x14ac:dyDescent="0.25">
      <c r="A1253">
        <v>435</v>
      </c>
      <c r="B1253" t="s">
        <v>60</v>
      </c>
      <c r="C1253" t="s">
        <v>37</v>
      </c>
      <c r="D1253" t="s">
        <v>22</v>
      </c>
      <c r="E1253">
        <v>70</v>
      </c>
      <c r="F1253">
        <v>73</v>
      </c>
      <c r="G1253">
        <v>131</v>
      </c>
      <c r="H1253">
        <v>50</v>
      </c>
      <c r="I1253">
        <v>26</v>
      </c>
      <c r="J1253">
        <v>14</v>
      </c>
      <c r="K1253">
        <v>898</v>
      </c>
      <c r="L1253">
        <v>50</v>
      </c>
      <c r="M1253">
        <v>40</v>
      </c>
      <c r="N1253">
        <v>70</v>
      </c>
      <c r="O1253">
        <v>110</v>
      </c>
      <c r="P1253">
        <v>6</v>
      </c>
      <c r="Q1253" s="1">
        <v>40878</v>
      </c>
      <c r="R1253" t="s">
        <v>28</v>
      </c>
      <c r="S1253" t="s">
        <v>30</v>
      </c>
      <c r="T1253" t="s">
        <v>31</v>
      </c>
    </row>
    <row r="1254" spans="1:20" x14ac:dyDescent="0.25">
      <c r="A1254">
        <v>435</v>
      </c>
      <c r="B1254" t="s">
        <v>60</v>
      </c>
      <c r="C1254" t="s">
        <v>37</v>
      </c>
      <c r="D1254" t="s">
        <v>22</v>
      </c>
      <c r="E1254">
        <v>24</v>
      </c>
      <c r="F1254">
        <v>60</v>
      </c>
      <c r="G1254">
        <v>101</v>
      </c>
      <c r="H1254">
        <v>41</v>
      </c>
      <c r="I1254">
        <v>36</v>
      </c>
      <c r="J1254">
        <v>13</v>
      </c>
      <c r="K1254">
        <v>236</v>
      </c>
      <c r="L1254">
        <v>30</v>
      </c>
      <c r="M1254">
        <v>30</v>
      </c>
      <c r="N1254">
        <v>50</v>
      </c>
      <c r="O1254">
        <v>80</v>
      </c>
      <c r="P1254">
        <v>8</v>
      </c>
      <c r="Q1254" s="1">
        <v>40210</v>
      </c>
      <c r="R1254" t="s">
        <v>32</v>
      </c>
      <c r="S1254" t="s">
        <v>39</v>
      </c>
      <c r="T1254" t="s">
        <v>31</v>
      </c>
    </row>
    <row r="1255" spans="1:20" x14ac:dyDescent="0.25">
      <c r="A1255">
        <v>435</v>
      </c>
      <c r="B1255" t="s">
        <v>60</v>
      </c>
      <c r="C1255" t="s">
        <v>37</v>
      </c>
      <c r="D1255" t="s">
        <v>22</v>
      </c>
      <c r="E1255">
        <v>28</v>
      </c>
      <c r="F1255">
        <v>64</v>
      </c>
      <c r="G1255">
        <v>107</v>
      </c>
      <c r="H1255">
        <v>43</v>
      </c>
      <c r="I1255">
        <v>36</v>
      </c>
      <c r="J1255">
        <v>13</v>
      </c>
      <c r="K1255">
        <v>231</v>
      </c>
      <c r="L1255">
        <v>40</v>
      </c>
      <c r="M1255">
        <v>30</v>
      </c>
      <c r="N1255">
        <v>60</v>
      </c>
      <c r="O1255">
        <v>90</v>
      </c>
      <c r="P1255">
        <v>8</v>
      </c>
      <c r="Q1255" s="1">
        <v>40238</v>
      </c>
      <c r="R1255" t="s">
        <v>32</v>
      </c>
      <c r="S1255" t="s">
        <v>39</v>
      </c>
      <c r="T1255" t="s">
        <v>31</v>
      </c>
    </row>
    <row r="1256" spans="1:20" x14ac:dyDescent="0.25">
      <c r="A1256">
        <v>435</v>
      </c>
      <c r="B1256" t="s">
        <v>60</v>
      </c>
      <c r="C1256" t="s">
        <v>37</v>
      </c>
      <c r="D1256" t="s">
        <v>22</v>
      </c>
      <c r="E1256">
        <v>34</v>
      </c>
      <c r="F1256">
        <v>72</v>
      </c>
      <c r="G1256">
        <v>121</v>
      </c>
      <c r="H1256">
        <v>49</v>
      </c>
      <c r="I1256">
        <v>38</v>
      </c>
      <c r="J1256">
        <v>15</v>
      </c>
      <c r="K1256">
        <v>241</v>
      </c>
      <c r="L1256">
        <v>30</v>
      </c>
      <c r="M1256">
        <v>40</v>
      </c>
      <c r="N1256">
        <v>60</v>
      </c>
      <c r="O1256">
        <v>100</v>
      </c>
      <c r="P1256">
        <v>8</v>
      </c>
      <c r="Q1256" s="1">
        <v>40269</v>
      </c>
      <c r="R1256" t="s">
        <v>32</v>
      </c>
      <c r="S1256" t="s">
        <v>39</v>
      </c>
      <c r="T1256" t="s">
        <v>31</v>
      </c>
    </row>
    <row r="1257" spans="1:20" x14ac:dyDescent="0.25">
      <c r="A1257">
        <v>435</v>
      </c>
      <c r="B1257" t="s">
        <v>60</v>
      </c>
      <c r="C1257" t="s">
        <v>37</v>
      </c>
      <c r="D1257" t="s">
        <v>22</v>
      </c>
      <c r="E1257">
        <v>34</v>
      </c>
      <c r="F1257">
        <v>74</v>
      </c>
      <c r="G1257">
        <v>125</v>
      </c>
      <c r="H1257">
        <v>51</v>
      </c>
      <c r="I1257">
        <v>40</v>
      </c>
      <c r="J1257">
        <v>16</v>
      </c>
      <c r="K1257">
        <v>265</v>
      </c>
      <c r="L1257">
        <v>40</v>
      </c>
      <c r="M1257">
        <v>40</v>
      </c>
      <c r="N1257">
        <v>70</v>
      </c>
      <c r="O1257">
        <v>110</v>
      </c>
      <c r="P1257">
        <v>8</v>
      </c>
      <c r="Q1257" s="1">
        <v>40299</v>
      </c>
      <c r="R1257" t="s">
        <v>32</v>
      </c>
      <c r="S1257" t="s">
        <v>39</v>
      </c>
      <c r="T1257" t="s">
        <v>31</v>
      </c>
    </row>
    <row r="1258" spans="1:20" x14ac:dyDescent="0.25">
      <c r="A1258">
        <v>435</v>
      </c>
      <c r="B1258" t="s">
        <v>60</v>
      </c>
      <c r="C1258" t="s">
        <v>37</v>
      </c>
      <c r="D1258" t="s">
        <v>22</v>
      </c>
      <c r="E1258">
        <v>42</v>
      </c>
      <c r="F1258">
        <v>82</v>
      </c>
      <c r="G1258">
        <v>138</v>
      </c>
      <c r="H1258">
        <v>56</v>
      </c>
      <c r="I1258">
        <v>40</v>
      </c>
      <c r="J1258">
        <v>17</v>
      </c>
      <c r="K1258">
        <v>302</v>
      </c>
      <c r="L1258">
        <v>50</v>
      </c>
      <c r="M1258">
        <v>40</v>
      </c>
      <c r="N1258">
        <v>80</v>
      </c>
      <c r="O1258">
        <v>120</v>
      </c>
      <c r="P1258">
        <v>8</v>
      </c>
      <c r="Q1258" s="1">
        <v>40330</v>
      </c>
      <c r="R1258" t="s">
        <v>32</v>
      </c>
      <c r="S1258" t="s">
        <v>39</v>
      </c>
      <c r="T1258" t="s">
        <v>31</v>
      </c>
    </row>
    <row r="1259" spans="1:20" x14ac:dyDescent="0.25">
      <c r="A1259">
        <v>435</v>
      </c>
      <c r="B1259" t="s">
        <v>60</v>
      </c>
      <c r="C1259" t="s">
        <v>37</v>
      </c>
      <c r="D1259" t="s">
        <v>22</v>
      </c>
      <c r="E1259">
        <v>48</v>
      </c>
      <c r="F1259">
        <v>90</v>
      </c>
      <c r="G1259">
        <v>151</v>
      </c>
      <c r="H1259">
        <v>61</v>
      </c>
      <c r="I1259">
        <v>42</v>
      </c>
      <c r="J1259">
        <v>19</v>
      </c>
      <c r="K1259">
        <v>329</v>
      </c>
      <c r="L1259">
        <v>60</v>
      </c>
      <c r="M1259">
        <v>50</v>
      </c>
      <c r="N1259">
        <v>80</v>
      </c>
      <c r="O1259">
        <v>130</v>
      </c>
      <c r="P1259">
        <v>8</v>
      </c>
      <c r="Q1259" s="1">
        <v>40360</v>
      </c>
      <c r="R1259" t="s">
        <v>32</v>
      </c>
      <c r="S1259" t="s">
        <v>39</v>
      </c>
      <c r="T1259" t="s">
        <v>31</v>
      </c>
    </row>
    <row r="1260" spans="1:20" x14ac:dyDescent="0.25">
      <c r="A1260">
        <v>435</v>
      </c>
      <c r="B1260" t="s">
        <v>60</v>
      </c>
      <c r="C1260" t="s">
        <v>37</v>
      </c>
      <c r="D1260" t="s">
        <v>22</v>
      </c>
      <c r="E1260">
        <v>34</v>
      </c>
      <c r="F1260">
        <v>71</v>
      </c>
      <c r="G1260">
        <v>120</v>
      </c>
      <c r="H1260">
        <v>49</v>
      </c>
      <c r="I1260">
        <v>37</v>
      </c>
      <c r="J1260">
        <v>15</v>
      </c>
      <c r="K1260">
        <v>315</v>
      </c>
      <c r="L1260">
        <v>40</v>
      </c>
      <c r="M1260">
        <v>40</v>
      </c>
      <c r="N1260">
        <v>60</v>
      </c>
      <c r="O1260">
        <v>100</v>
      </c>
      <c r="P1260">
        <v>8</v>
      </c>
      <c r="Q1260" s="1">
        <v>40422</v>
      </c>
      <c r="R1260" t="s">
        <v>32</v>
      </c>
      <c r="S1260" t="s">
        <v>39</v>
      </c>
      <c r="T1260" t="s">
        <v>31</v>
      </c>
    </row>
    <row r="1261" spans="1:20" x14ac:dyDescent="0.25">
      <c r="A1261">
        <v>435</v>
      </c>
      <c r="B1261" t="s">
        <v>60</v>
      </c>
      <c r="C1261" t="s">
        <v>37</v>
      </c>
      <c r="D1261" t="s">
        <v>22</v>
      </c>
      <c r="E1261">
        <v>36</v>
      </c>
      <c r="F1261">
        <v>75</v>
      </c>
      <c r="G1261">
        <v>127</v>
      </c>
      <c r="H1261">
        <v>52</v>
      </c>
      <c r="I1261">
        <v>39</v>
      </c>
      <c r="J1261">
        <v>16</v>
      </c>
      <c r="K1261">
        <v>327</v>
      </c>
      <c r="L1261">
        <v>40</v>
      </c>
      <c r="M1261">
        <v>40</v>
      </c>
      <c r="N1261">
        <v>70</v>
      </c>
      <c r="O1261">
        <v>110</v>
      </c>
      <c r="P1261">
        <v>8</v>
      </c>
      <c r="Q1261" s="1">
        <v>40513</v>
      </c>
      <c r="R1261" t="s">
        <v>32</v>
      </c>
      <c r="S1261" t="s">
        <v>39</v>
      </c>
      <c r="T1261" t="s">
        <v>31</v>
      </c>
    </row>
    <row r="1262" spans="1:20" x14ac:dyDescent="0.25">
      <c r="A1262">
        <v>435</v>
      </c>
      <c r="B1262" t="s">
        <v>60</v>
      </c>
      <c r="C1262" t="s">
        <v>37</v>
      </c>
      <c r="D1262" t="s">
        <v>22</v>
      </c>
      <c r="E1262">
        <v>33</v>
      </c>
      <c r="F1262">
        <v>55</v>
      </c>
      <c r="G1262">
        <v>104</v>
      </c>
      <c r="H1262">
        <v>38</v>
      </c>
      <c r="I1262">
        <v>36</v>
      </c>
      <c r="J1262">
        <v>12</v>
      </c>
      <c r="K1262">
        <v>241</v>
      </c>
      <c r="L1262">
        <v>30</v>
      </c>
      <c r="M1262">
        <v>30</v>
      </c>
      <c r="N1262">
        <v>50</v>
      </c>
      <c r="O1262">
        <v>80</v>
      </c>
      <c r="P1262">
        <v>8</v>
      </c>
      <c r="Q1262" s="1">
        <v>40544</v>
      </c>
      <c r="R1262" t="s">
        <v>32</v>
      </c>
      <c r="S1262" t="s">
        <v>39</v>
      </c>
      <c r="T1262" t="s">
        <v>31</v>
      </c>
    </row>
    <row r="1263" spans="1:20" x14ac:dyDescent="0.25">
      <c r="A1263">
        <v>435</v>
      </c>
      <c r="B1263" t="s">
        <v>60</v>
      </c>
      <c r="C1263" t="s">
        <v>37</v>
      </c>
      <c r="D1263" t="s">
        <v>22</v>
      </c>
      <c r="E1263">
        <v>36</v>
      </c>
      <c r="F1263">
        <v>60</v>
      </c>
      <c r="G1263">
        <v>108</v>
      </c>
      <c r="H1263">
        <v>41</v>
      </c>
      <c r="I1263">
        <v>36</v>
      </c>
      <c r="J1263">
        <v>13</v>
      </c>
      <c r="K1263">
        <v>236</v>
      </c>
      <c r="L1263">
        <v>30</v>
      </c>
      <c r="M1263">
        <v>30</v>
      </c>
      <c r="N1263">
        <v>50</v>
      </c>
      <c r="O1263">
        <v>80</v>
      </c>
      <c r="P1263">
        <v>8</v>
      </c>
      <c r="Q1263" s="1">
        <v>40575</v>
      </c>
      <c r="R1263" t="s">
        <v>32</v>
      </c>
      <c r="S1263" t="s">
        <v>39</v>
      </c>
      <c r="T1263" t="s">
        <v>31</v>
      </c>
    </row>
    <row r="1264" spans="1:20" x14ac:dyDescent="0.25">
      <c r="A1264">
        <v>435</v>
      </c>
      <c r="B1264" t="s">
        <v>60</v>
      </c>
      <c r="C1264" t="s">
        <v>37</v>
      </c>
      <c r="D1264" t="s">
        <v>22</v>
      </c>
      <c r="E1264">
        <v>42</v>
      </c>
      <c r="F1264">
        <v>64</v>
      </c>
      <c r="G1264">
        <v>114</v>
      </c>
      <c r="H1264">
        <v>43</v>
      </c>
      <c r="I1264">
        <v>36</v>
      </c>
      <c r="J1264">
        <v>13</v>
      </c>
      <c r="K1264">
        <v>231</v>
      </c>
      <c r="L1264">
        <v>40</v>
      </c>
      <c r="M1264">
        <v>30</v>
      </c>
      <c r="N1264">
        <v>60</v>
      </c>
      <c r="O1264">
        <v>90</v>
      </c>
      <c r="P1264">
        <v>8</v>
      </c>
      <c r="Q1264" s="1">
        <v>40603</v>
      </c>
      <c r="R1264" t="s">
        <v>32</v>
      </c>
      <c r="S1264" t="s">
        <v>39</v>
      </c>
      <c r="T1264" t="s">
        <v>31</v>
      </c>
    </row>
    <row r="1265" spans="1:20" x14ac:dyDescent="0.25">
      <c r="A1265">
        <v>435</v>
      </c>
      <c r="B1265" t="s">
        <v>60</v>
      </c>
      <c r="C1265" t="s">
        <v>37</v>
      </c>
      <c r="D1265" t="s">
        <v>22</v>
      </c>
      <c r="E1265">
        <v>47</v>
      </c>
      <c r="F1265">
        <v>74</v>
      </c>
      <c r="G1265">
        <v>124</v>
      </c>
      <c r="H1265">
        <v>51</v>
      </c>
      <c r="I1265">
        <v>37</v>
      </c>
      <c r="J1265">
        <v>16</v>
      </c>
      <c r="K1265">
        <v>265</v>
      </c>
      <c r="L1265">
        <v>40</v>
      </c>
      <c r="M1265">
        <v>40</v>
      </c>
      <c r="N1265">
        <v>70</v>
      </c>
      <c r="O1265">
        <v>110</v>
      </c>
      <c r="P1265">
        <v>8</v>
      </c>
      <c r="Q1265" s="1">
        <v>40664</v>
      </c>
      <c r="R1265" t="s">
        <v>32</v>
      </c>
      <c r="S1265" t="s">
        <v>39</v>
      </c>
      <c r="T1265" t="s">
        <v>31</v>
      </c>
    </row>
    <row r="1266" spans="1:20" x14ac:dyDescent="0.25">
      <c r="A1266">
        <v>435</v>
      </c>
      <c r="B1266" t="s">
        <v>60</v>
      </c>
      <c r="C1266" t="s">
        <v>37</v>
      </c>
      <c r="D1266" t="s">
        <v>22</v>
      </c>
      <c r="E1266">
        <v>58</v>
      </c>
      <c r="F1266">
        <v>82</v>
      </c>
      <c r="G1266">
        <v>137</v>
      </c>
      <c r="H1266">
        <v>56</v>
      </c>
      <c r="I1266">
        <v>37</v>
      </c>
      <c r="J1266">
        <v>17</v>
      </c>
      <c r="K1266">
        <v>302</v>
      </c>
      <c r="L1266">
        <v>50</v>
      </c>
      <c r="M1266">
        <v>40</v>
      </c>
      <c r="N1266">
        <v>80</v>
      </c>
      <c r="O1266">
        <v>120</v>
      </c>
      <c r="P1266">
        <v>8</v>
      </c>
      <c r="Q1266" s="1">
        <v>40695</v>
      </c>
      <c r="R1266" t="s">
        <v>32</v>
      </c>
      <c r="S1266" t="s">
        <v>39</v>
      </c>
      <c r="T1266" t="s">
        <v>31</v>
      </c>
    </row>
    <row r="1267" spans="1:20" x14ac:dyDescent="0.25">
      <c r="A1267">
        <v>435</v>
      </c>
      <c r="B1267" t="s">
        <v>60</v>
      </c>
      <c r="C1267" t="s">
        <v>37</v>
      </c>
      <c r="D1267" t="s">
        <v>22</v>
      </c>
      <c r="E1267">
        <v>66</v>
      </c>
      <c r="F1267">
        <v>90</v>
      </c>
      <c r="G1267">
        <v>150</v>
      </c>
      <c r="H1267">
        <v>61</v>
      </c>
      <c r="I1267">
        <v>39</v>
      </c>
      <c r="J1267">
        <v>19</v>
      </c>
      <c r="K1267">
        <v>329</v>
      </c>
      <c r="L1267">
        <v>60</v>
      </c>
      <c r="M1267">
        <v>50</v>
      </c>
      <c r="N1267">
        <v>80</v>
      </c>
      <c r="O1267">
        <v>130</v>
      </c>
      <c r="P1267">
        <v>8</v>
      </c>
      <c r="Q1267" s="1">
        <v>40725</v>
      </c>
      <c r="R1267" t="s">
        <v>32</v>
      </c>
      <c r="S1267" t="s">
        <v>39</v>
      </c>
      <c r="T1267" t="s">
        <v>31</v>
      </c>
    </row>
    <row r="1268" spans="1:20" x14ac:dyDescent="0.25">
      <c r="A1268">
        <v>435</v>
      </c>
      <c r="B1268" t="s">
        <v>60</v>
      </c>
      <c r="C1268" t="s">
        <v>37</v>
      </c>
      <c r="D1268" t="s">
        <v>22</v>
      </c>
      <c r="E1268">
        <v>68</v>
      </c>
      <c r="F1268">
        <v>90</v>
      </c>
      <c r="G1268">
        <v>150</v>
      </c>
      <c r="H1268">
        <v>61</v>
      </c>
      <c r="I1268">
        <v>38</v>
      </c>
      <c r="J1268">
        <v>19</v>
      </c>
      <c r="K1268">
        <v>322</v>
      </c>
      <c r="L1268">
        <v>60</v>
      </c>
      <c r="M1268">
        <v>50</v>
      </c>
      <c r="N1268">
        <v>80</v>
      </c>
      <c r="O1268">
        <v>130</v>
      </c>
      <c r="P1268">
        <v>8</v>
      </c>
      <c r="Q1268" s="1">
        <v>40756</v>
      </c>
      <c r="R1268" t="s">
        <v>32</v>
      </c>
      <c r="S1268" t="s">
        <v>39</v>
      </c>
      <c r="T1268" t="s">
        <v>31</v>
      </c>
    </row>
    <row r="1269" spans="1:20" x14ac:dyDescent="0.25">
      <c r="A1269">
        <v>435</v>
      </c>
      <c r="B1269" t="s">
        <v>60</v>
      </c>
      <c r="C1269" t="s">
        <v>37</v>
      </c>
      <c r="D1269" t="s">
        <v>22</v>
      </c>
      <c r="E1269">
        <v>45</v>
      </c>
      <c r="F1269">
        <v>67</v>
      </c>
      <c r="G1269">
        <v>120</v>
      </c>
      <c r="H1269">
        <v>46</v>
      </c>
      <c r="I1269">
        <v>37</v>
      </c>
      <c r="J1269">
        <v>14</v>
      </c>
      <c r="K1269">
        <v>316</v>
      </c>
      <c r="L1269">
        <v>30</v>
      </c>
      <c r="M1269">
        <v>40</v>
      </c>
      <c r="N1269">
        <v>60</v>
      </c>
      <c r="O1269">
        <v>100</v>
      </c>
      <c r="P1269">
        <v>8</v>
      </c>
      <c r="Q1269" s="1">
        <v>40848</v>
      </c>
      <c r="R1269" t="s">
        <v>32</v>
      </c>
      <c r="S1269" t="s">
        <v>39</v>
      </c>
      <c r="T1269" t="s">
        <v>31</v>
      </c>
    </row>
    <row r="1270" spans="1:20" x14ac:dyDescent="0.25">
      <c r="A1270">
        <v>435</v>
      </c>
      <c r="B1270" t="s">
        <v>60</v>
      </c>
      <c r="C1270" t="s">
        <v>37</v>
      </c>
      <c r="D1270" t="s">
        <v>22</v>
      </c>
      <c r="E1270">
        <v>53</v>
      </c>
      <c r="F1270">
        <v>75</v>
      </c>
      <c r="G1270">
        <v>135</v>
      </c>
      <c r="H1270">
        <v>52</v>
      </c>
      <c r="I1270">
        <v>39</v>
      </c>
      <c r="J1270">
        <v>16</v>
      </c>
      <c r="K1270">
        <v>327</v>
      </c>
      <c r="L1270">
        <v>40</v>
      </c>
      <c r="M1270">
        <v>40</v>
      </c>
      <c r="N1270">
        <v>70</v>
      </c>
      <c r="O1270">
        <v>110</v>
      </c>
      <c r="P1270">
        <v>8</v>
      </c>
      <c r="Q1270" s="1">
        <v>40878</v>
      </c>
      <c r="R1270" t="s">
        <v>32</v>
      </c>
      <c r="S1270" t="s">
        <v>39</v>
      </c>
      <c r="T1270" t="s">
        <v>31</v>
      </c>
    </row>
    <row r="1271" spans="1:20" x14ac:dyDescent="0.25">
      <c r="A1271">
        <v>435</v>
      </c>
      <c r="B1271" t="s">
        <v>60</v>
      </c>
      <c r="C1271" t="s">
        <v>37</v>
      </c>
      <c r="D1271" t="s">
        <v>22</v>
      </c>
      <c r="E1271">
        <v>25</v>
      </c>
      <c r="F1271">
        <v>72</v>
      </c>
      <c r="G1271">
        <v>120</v>
      </c>
      <c r="H1271">
        <v>48</v>
      </c>
      <c r="I1271">
        <v>47</v>
      </c>
      <c r="J1271">
        <v>15</v>
      </c>
      <c r="K1271">
        <v>372</v>
      </c>
      <c r="L1271">
        <v>30</v>
      </c>
      <c r="M1271">
        <v>40</v>
      </c>
      <c r="N1271">
        <v>60</v>
      </c>
      <c r="O1271">
        <v>100</v>
      </c>
      <c r="P1271">
        <v>9</v>
      </c>
      <c r="Q1271" s="1">
        <v>40179</v>
      </c>
      <c r="R1271" t="s">
        <v>32</v>
      </c>
      <c r="S1271" t="s">
        <v>33</v>
      </c>
      <c r="T1271" t="s">
        <v>31</v>
      </c>
    </row>
    <row r="1272" spans="1:20" x14ac:dyDescent="0.25">
      <c r="A1272">
        <v>435</v>
      </c>
      <c r="B1272" t="s">
        <v>60</v>
      </c>
      <c r="C1272" t="s">
        <v>37</v>
      </c>
      <c r="D1272" t="s">
        <v>22</v>
      </c>
      <c r="E1272">
        <v>24</v>
      </c>
      <c r="F1272">
        <v>69</v>
      </c>
      <c r="G1272">
        <v>114</v>
      </c>
      <c r="H1272">
        <v>45</v>
      </c>
      <c r="I1272">
        <v>45</v>
      </c>
      <c r="J1272">
        <v>14</v>
      </c>
      <c r="K1272">
        <v>366</v>
      </c>
      <c r="L1272">
        <v>40</v>
      </c>
      <c r="M1272">
        <v>30</v>
      </c>
      <c r="N1272">
        <v>70</v>
      </c>
      <c r="O1272">
        <v>100</v>
      </c>
      <c r="P1272">
        <v>9</v>
      </c>
      <c r="Q1272" s="1">
        <v>40210</v>
      </c>
      <c r="R1272" t="s">
        <v>32</v>
      </c>
      <c r="S1272" t="s">
        <v>33</v>
      </c>
      <c r="T1272" t="s">
        <v>31</v>
      </c>
    </row>
    <row r="1273" spans="1:20" x14ac:dyDescent="0.25">
      <c r="A1273">
        <v>435</v>
      </c>
      <c r="B1273" t="s">
        <v>60</v>
      </c>
      <c r="C1273" t="s">
        <v>37</v>
      </c>
      <c r="D1273" t="s">
        <v>22</v>
      </c>
      <c r="E1273">
        <v>26</v>
      </c>
      <c r="F1273">
        <v>72</v>
      </c>
      <c r="G1273">
        <v>119</v>
      </c>
      <c r="H1273">
        <v>47</v>
      </c>
      <c r="I1273">
        <v>46</v>
      </c>
      <c r="J1273">
        <v>15</v>
      </c>
      <c r="K1273">
        <v>361</v>
      </c>
      <c r="L1273">
        <v>30</v>
      </c>
      <c r="M1273">
        <v>40</v>
      </c>
      <c r="N1273">
        <v>60</v>
      </c>
      <c r="O1273">
        <v>100</v>
      </c>
      <c r="P1273">
        <v>9</v>
      </c>
      <c r="Q1273" s="1">
        <v>40238</v>
      </c>
      <c r="R1273" t="s">
        <v>32</v>
      </c>
      <c r="S1273" t="s">
        <v>33</v>
      </c>
      <c r="T1273" t="s">
        <v>31</v>
      </c>
    </row>
    <row r="1274" spans="1:20" x14ac:dyDescent="0.25">
      <c r="A1274">
        <v>435</v>
      </c>
      <c r="B1274" t="s">
        <v>60</v>
      </c>
      <c r="C1274" t="s">
        <v>37</v>
      </c>
      <c r="D1274" t="s">
        <v>22</v>
      </c>
      <c r="E1274">
        <v>28</v>
      </c>
      <c r="F1274">
        <v>75</v>
      </c>
      <c r="G1274">
        <v>125</v>
      </c>
      <c r="H1274">
        <v>50</v>
      </c>
      <c r="I1274">
        <v>47</v>
      </c>
      <c r="J1274">
        <v>16</v>
      </c>
      <c r="K1274">
        <v>372</v>
      </c>
      <c r="L1274">
        <v>40</v>
      </c>
      <c r="M1274">
        <v>40</v>
      </c>
      <c r="N1274">
        <v>70</v>
      </c>
      <c r="O1274">
        <v>110</v>
      </c>
      <c r="P1274">
        <v>9</v>
      </c>
      <c r="Q1274" s="1">
        <v>40269</v>
      </c>
      <c r="R1274" t="s">
        <v>32</v>
      </c>
      <c r="S1274" t="s">
        <v>33</v>
      </c>
      <c r="T1274" t="s">
        <v>31</v>
      </c>
    </row>
    <row r="1275" spans="1:20" x14ac:dyDescent="0.25">
      <c r="A1275">
        <v>435</v>
      </c>
      <c r="B1275" t="s">
        <v>60</v>
      </c>
      <c r="C1275" t="s">
        <v>37</v>
      </c>
      <c r="D1275" t="s">
        <v>22</v>
      </c>
      <c r="E1275">
        <v>32</v>
      </c>
      <c r="F1275">
        <v>80</v>
      </c>
      <c r="G1275">
        <v>132</v>
      </c>
      <c r="H1275">
        <v>52</v>
      </c>
      <c r="I1275">
        <v>48</v>
      </c>
      <c r="J1275">
        <v>17</v>
      </c>
      <c r="K1275">
        <v>397</v>
      </c>
      <c r="L1275">
        <v>40</v>
      </c>
      <c r="M1275">
        <v>40</v>
      </c>
      <c r="N1275">
        <v>70</v>
      </c>
      <c r="O1275">
        <v>110</v>
      </c>
      <c r="P1275">
        <v>9</v>
      </c>
      <c r="Q1275" s="1">
        <v>40299</v>
      </c>
      <c r="R1275" t="s">
        <v>32</v>
      </c>
      <c r="S1275" t="s">
        <v>33</v>
      </c>
      <c r="T1275" t="s">
        <v>31</v>
      </c>
    </row>
    <row r="1276" spans="1:20" x14ac:dyDescent="0.25">
      <c r="A1276">
        <v>435</v>
      </c>
      <c r="B1276" t="s">
        <v>60</v>
      </c>
      <c r="C1276" t="s">
        <v>37</v>
      </c>
      <c r="D1276" t="s">
        <v>22</v>
      </c>
      <c r="E1276">
        <v>42</v>
      </c>
      <c r="F1276">
        <v>94</v>
      </c>
      <c r="G1276">
        <v>156</v>
      </c>
      <c r="H1276">
        <v>62</v>
      </c>
      <c r="I1276">
        <v>52</v>
      </c>
      <c r="J1276">
        <v>20</v>
      </c>
      <c r="K1276">
        <v>436</v>
      </c>
      <c r="L1276">
        <v>50</v>
      </c>
      <c r="M1276">
        <v>50</v>
      </c>
      <c r="N1276">
        <v>80</v>
      </c>
      <c r="O1276">
        <v>130</v>
      </c>
      <c r="P1276">
        <v>9</v>
      </c>
      <c r="Q1276" s="1">
        <v>40330</v>
      </c>
      <c r="R1276" t="s">
        <v>32</v>
      </c>
      <c r="S1276" t="s">
        <v>33</v>
      </c>
      <c r="T1276" t="s">
        <v>31</v>
      </c>
    </row>
    <row r="1277" spans="1:20" x14ac:dyDescent="0.25">
      <c r="A1277">
        <v>435</v>
      </c>
      <c r="B1277" t="s">
        <v>60</v>
      </c>
      <c r="C1277" t="s">
        <v>37</v>
      </c>
      <c r="D1277" t="s">
        <v>22</v>
      </c>
      <c r="E1277">
        <v>44</v>
      </c>
      <c r="F1277">
        <v>96</v>
      </c>
      <c r="G1277">
        <v>160</v>
      </c>
      <c r="H1277">
        <v>64</v>
      </c>
      <c r="I1277">
        <v>52</v>
      </c>
      <c r="J1277">
        <v>21</v>
      </c>
      <c r="K1277">
        <v>467</v>
      </c>
      <c r="L1277">
        <v>60</v>
      </c>
      <c r="M1277">
        <v>50</v>
      </c>
      <c r="N1277">
        <v>90</v>
      </c>
      <c r="O1277">
        <v>140</v>
      </c>
      <c r="P1277">
        <v>9</v>
      </c>
      <c r="Q1277" s="1">
        <v>40360</v>
      </c>
      <c r="R1277" t="s">
        <v>32</v>
      </c>
      <c r="S1277" t="s">
        <v>33</v>
      </c>
      <c r="T1277" t="s">
        <v>31</v>
      </c>
    </row>
    <row r="1278" spans="1:20" x14ac:dyDescent="0.25">
      <c r="A1278">
        <v>435</v>
      </c>
      <c r="B1278" t="s">
        <v>60</v>
      </c>
      <c r="C1278" t="s">
        <v>37</v>
      </c>
      <c r="D1278" t="s">
        <v>22</v>
      </c>
      <c r="E1278">
        <v>44</v>
      </c>
      <c r="F1278">
        <v>96</v>
      </c>
      <c r="G1278">
        <v>160</v>
      </c>
      <c r="H1278">
        <v>64</v>
      </c>
      <c r="I1278">
        <v>52</v>
      </c>
      <c r="J1278">
        <v>21</v>
      </c>
      <c r="K1278">
        <v>460</v>
      </c>
      <c r="L1278">
        <v>60</v>
      </c>
      <c r="M1278">
        <v>50</v>
      </c>
      <c r="N1278">
        <v>90</v>
      </c>
      <c r="O1278">
        <v>140</v>
      </c>
      <c r="P1278">
        <v>9</v>
      </c>
      <c r="Q1278" s="1">
        <v>40391</v>
      </c>
      <c r="R1278" t="s">
        <v>32</v>
      </c>
      <c r="S1278" t="s">
        <v>33</v>
      </c>
      <c r="T1278" t="s">
        <v>31</v>
      </c>
    </row>
    <row r="1279" spans="1:20" x14ac:dyDescent="0.25">
      <c r="A1279">
        <v>435</v>
      </c>
      <c r="B1279" t="s">
        <v>60</v>
      </c>
      <c r="C1279" t="s">
        <v>37</v>
      </c>
      <c r="D1279" t="s">
        <v>22</v>
      </c>
      <c r="E1279">
        <v>34</v>
      </c>
      <c r="F1279">
        <v>84</v>
      </c>
      <c r="G1279">
        <v>139</v>
      </c>
      <c r="H1279">
        <v>55</v>
      </c>
      <c r="I1279">
        <v>50</v>
      </c>
      <c r="J1279">
        <v>18</v>
      </c>
      <c r="K1279">
        <v>453</v>
      </c>
      <c r="L1279">
        <v>50</v>
      </c>
      <c r="M1279">
        <v>40</v>
      </c>
      <c r="N1279">
        <v>80</v>
      </c>
      <c r="O1279">
        <v>120</v>
      </c>
      <c r="P1279">
        <v>9</v>
      </c>
      <c r="Q1279" s="1">
        <v>40422</v>
      </c>
      <c r="R1279" t="s">
        <v>32</v>
      </c>
      <c r="S1279" t="s">
        <v>33</v>
      </c>
      <c r="T1279" t="s">
        <v>31</v>
      </c>
    </row>
    <row r="1280" spans="1:20" x14ac:dyDescent="0.25">
      <c r="A1280">
        <v>435</v>
      </c>
      <c r="B1280" t="s">
        <v>60</v>
      </c>
      <c r="C1280" t="s">
        <v>37</v>
      </c>
      <c r="D1280" t="s">
        <v>22</v>
      </c>
      <c r="E1280">
        <v>23</v>
      </c>
      <c r="F1280">
        <v>69</v>
      </c>
      <c r="G1280">
        <v>114</v>
      </c>
      <c r="H1280">
        <v>45</v>
      </c>
      <c r="I1280">
        <v>46</v>
      </c>
      <c r="J1280">
        <v>14</v>
      </c>
      <c r="K1280">
        <v>447</v>
      </c>
      <c r="L1280">
        <v>60</v>
      </c>
      <c r="M1280">
        <v>20</v>
      </c>
      <c r="N1280">
        <v>70</v>
      </c>
      <c r="O1280">
        <v>90</v>
      </c>
      <c r="P1280">
        <v>9</v>
      </c>
      <c r="Q1280" s="1">
        <v>40452</v>
      </c>
      <c r="R1280" t="s">
        <v>32</v>
      </c>
      <c r="S1280" t="s">
        <v>33</v>
      </c>
      <c r="T1280" t="s">
        <v>31</v>
      </c>
    </row>
    <row r="1281" spans="1:20" x14ac:dyDescent="0.25">
      <c r="A1281">
        <v>435</v>
      </c>
      <c r="B1281" t="s">
        <v>60</v>
      </c>
      <c r="C1281" t="s">
        <v>37</v>
      </c>
      <c r="D1281" t="s">
        <v>22</v>
      </c>
      <c r="E1281">
        <v>20</v>
      </c>
      <c r="F1281">
        <v>66</v>
      </c>
      <c r="G1281">
        <v>109</v>
      </c>
      <c r="H1281">
        <v>43</v>
      </c>
      <c r="I1281">
        <v>46</v>
      </c>
      <c r="J1281">
        <v>14</v>
      </c>
      <c r="K1281">
        <v>452</v>
      </c>
      <c r="L1281">
        <v>30</v>
      </c>
      <c r="M1281">
        <v>40</v>
      </c>
      <c r="N1281">
        <v>60</v>
      </c>
      <c r="O1281">
        <v>100</v>
      </c>
      <c r="P1281">
        <v>9</v>
      </c>
      <c r="Q1281" s="1">
        <v>40483</v>
      </c>
      <c r="R1281" t="s">
        <v>32</v>
      </c>
      <c r="S1281" t="s">
        <v>33</v>
      </c>
      <c r="T1281" t="s">
        <v>31</v>
      </c>
    </row>
    <row r="1282" spans="1:20" x14ac:dyDescent="0.25">
      <c r="A1282">
        <v>435</v>
      </c>
      <c r="B1282" t="s">
        <v>60</v>
      </c>
      <c r="C1282" t="s">
        <v>37</v>
      </c>
      <c r="D1282" t="s">
        <v>22</v>
      </c>
      <c r="E1282">
        <v>39</v>
      </c>
      <c r="F1282">
        <v>72</v>
      </c>
      <c r="G1282">
        <v>134</v>
      </c>
      <c r="H1282">
        <v>48</v>
      </c>
      <c r="I1282">
        <v>49</v>
      </c>
      <c r="J1282">
        <v>15</v>
      </c>
      <c r="K1282">
        <v>372</v>
      </c>
      <c r="L1282">
        <v>30</v>
      </c>
      <c r="M1282">
        <v>40</v>
      </c>
      <c r="N1282">
        <v>60</v>
      </c>
      <c r="O1282">
        <v>100</v>
      </c>
      <c r="P1282">
        <v>9</v>
      </c>
      <c r="Q1282" s="1">
        <v>40544</v>
      </c>
      <c r="R1282" t="s">
        <v>32</v>
      </c>
      <c r="S1282" t="s">
        <v>33</v>
      </c>
      <c r="T1282" t="s">
        <v>31</v>
      </c>
    </row>
    <row r="1283" spans="1:20" x14ac:dyDescent="0.25">
      <c r="A1283">
        <v>435</v>
      </c>
      <c r="B1283" t="s">
        <v>60</v>
      </c>
      <c r="C1283" t="s">
        <v>37</v>
      </c>
      <c r="D1283" t="s">
        <v>22</v>
      </c>
      <c r="E1283">
        <v>36</v>
      </c>
      <c r="F1283">
        <v>69</v>
      </c>
      <c r="G1283">
        <v>121</v>
      </c>
      <c r="H1283">
        <v>45</v>
      </c>
      <c r="I1283">
        <v>45</v>
      </c>
      <c r="J1283">
        <v>14</v>
      </c>
      <c r="K1283">
        <v>366</v>
      </c>
      <c r="L1283">
        <v>40</v>
      </c>
      <c r="M1283">
        <v>30</v>
      </c>
      <c r="N1283">
        <v>70</v>
      </c>
      <c r="O1283">
        <v>100</v>
      </c>
      <c r="P1283">
        <v>9</v>
      </c>
      <c r="Q1283" s="1">
        <v>40575</v>
      </c>
      <c r="R1283" t="s">
        <v>32</v>
      </c>
      <c r="S1283" t="s">
        <v>33</v>
      </c>
      <c r="T1283" t="s">
        <v>31</v>
      </c>
    </row>
    <row r="1284" spans="1:20" x14ac:dyDescent="0.25">
      <c r="A1284">
        <v>435</v>
      </c>
      <c r="B1284" t="s">
        <v>60</v>
      </c>
      <c r="C1284" t="s">
        <v>37</v>
      </c>
      <c r="D1284" t="s">
        <v>22</v>
      </c>
      <c r="E1284">
        <v>39</v>
      </c>
      <c r="F1284">
        <v>72</v>
      </c>
      <c r="G1284">
        <v>127</v>
      </c>
      <c r="H1284">
        <v>47</v>
      </c>
      <c r="I1284">
        <v>46</v>
      </c>
      <c r="J1284">
        <v>15</v>
      </c>
      <c r="K1284">
        <v>361</v>
      </c>
      <c r="L1284">
        <v>30</v>
      </c>
      <c r="M1284">
        <v>40</v>
      </c>
      <c r="N1284">
        <v>60</v>
      </c>
      <c r="O1284">
        <v>100</v>
      </c>
      <c r="P1284">
        <v>9</v>
      </c>
      <c r="Q1284" s="1">
        <v>40603</v>
      </c>
      <c r="R1284" t="s">
        <v>32</v>
      </c>
      <c r="S1284" t="s">
        <v>33</v>
      </c>
      <c r="T1284" t="s">
        <v>31</v>
      </c>
    </row>
    <row r="1285" spans="1:20" x14ac:dyDescent="0.25">
      <c r="A1285">
        <v>435</v>
      </c>
      <c r="B1285" t="s">
        <v>60</v>
      </c>
      <c r="C1285" t="s">
        <v>37</v>
      </c>
      <c r="D1285" t="s">
        <v>22</v>
      </c>
      <c r="E1285">
        <v>42</v>
      </c>
      <c r="F1285">
        <v>75</v>
      </c>
      <c r="G1285">
        <v>133</v>
      </c>
      <c r="H1285">
        <v>50</v>
      </c>
      <c r="I1285">
        <v>47</v>
      </c>
      <c r="J1285">
        <v>16</v>
      </c>
      <c r="K1285">
        <v>372</v>
      </c>
      <c r="L1285">
        <v>40</v>
      </c>
      <c r="M1285">
        <v>40</v>
      </c>
      <c r="N1285">
        <v>70</v>
      </c>
      <c r="O1285">
        <v>110</v>
      </c>
      <c r="P1285">
        <v>9</v>
      </c>
      <c r="Q1285" s="1">
        <v>40634</v>
      </c>
      <c r="R1285" t="s">
        <v>32</v>
      </c>
      <c r="S1285" t="s">
        <v>33</v>
      </c>
      <c r="T1285" t="s">
        <v>31</v>
      </c>
    </row>
    <row r="1286" spans="1:20" x14ac:dyDescent="0.25">
      <c r="A1286">
        <v>435</v>
      </c>
      <c r="B1286" t="s">
        <v>60</v>
      </c>
      <c r="C1286" t="s">
        <v>37</v>
      </c>
      <c r="D1286" t="s">
        <v>22</v>
      </c>
      <c r="E1286">
        <v>44</v>
      </c>
      <c r="F1286">
        <v>80</v>
      </c>
      <c r="G1286">
        <v>131</v>
      </c>
      <c r="H1286">
        <v>52</v>
      </c>
      <c r="I1286">
        <v>45</v>
      </c>
      <c r="J1286">
        <v>17</v>
      </c>
      <c r="K1286">
        <v>397</v>
      </c>
      <c r="L1286">
        <v>40</v>
      </c>
      <c r="M1286">
        <v>40</v>
      </c>
      <c r="N1286">
        <v>70</v>
      </c>
      <c r="O1286">
        <v>110</v>
      </c>
      <c r="P1286">
        <v>9</v>
      </c>
      <c r="Q1286" s="1">
        <v>40664</v>
      </c>
      <c r="R1286" t="s">
        <v>32</v>
      </c>
      <c r="S1286" t="s">
        <v>33</v>
      </c>
      <c r="T1286" t="s">
        <v>31</v>
      </c>
    </row>
    <row r="1287" spans="1:20" x14ac:dyDescent="0.25">
      <c r="A1287">
        <v>435</v>
      </c>
      <c r="B1287" t="s">
        <v>60</v>
      </c>
      <c r="C1287" t="s">
        <v>37</v>
      </c>
      <c r="D1287" t="s">
        <v>22</v>
      </c>
      <c r="E1287">
        <v>61</v>
      </c>
      <c r="F1287">
        <v>96</v>
      </c>
      <c r="G1287">
        <v>159</v>
      </c>
      <c r="H1287">
        <v>64</v>
      </c>
      <c r="I1287">
        <v>48</v>
      </c>
      <c r="J1287">
        <v>21</v>
      </c>
      <c r="K1287">
        <v>467</v>
      </c>
      <c r="L1287">
        <v>60</v>
      </c>
      <c r="M1287">
        <v>50</v>
      </c>
      <c r="N1287">
        <v>90</v>
      </c>
      <c r="O1287">
        <v>140</v>
      </c>
      <c r="P1287">
        <v>9</v>
      </c>
      <c r="Q1287" s="1">
        <v>40725</v>
      </c>
      <c r="R1287" t="s">
        <v>32</v>
      </c>
      <c r="S1287" t="s">
        <v>33</v>
      </c>
      <c r="T1287" t="s">
        <v>31</v>
      </c>
    </row>
    <row r="1288" spans="1:20" x14ac:dyDescent="0.25">
      <c r="A1288">
        <v>435</v>
      </c>
      <c r="B1288" t="s">
        <v>60</v>
      </c>
      <c r="C1288" t="s">
        <v>37</v>
      </c>
      <c r="D1288" t="s">
        <v>22</v>
      </c>
      <c r="E1288">
        <v>61</v>
      </c>
      <c r="F1288">
        <v>96</v>
      </c>
      <c r="G1288">
        <v>159</v>
      </c>
      <c r="H1288">
        <v>64</v>
      </c>
      <c r="I1288">
        <v>48</v>
      </c>
      <c r="J1288">
        <v>21</v>
      </c>
      <c r="K1288">
        <v>460</v>
      </c>
      <c r="L1288">
        <v>60</v>
      </c>
      <c r="M1288">
        <v>50</v>
      </c>
      <c r="N1288">
        <v>90</v>
      </c>
      <c r="O1288">
        <v>140</v>
      </c>
      <c r="P1288">
        <v>9</v>
      </c>
      <c r="Q1288" s="1">
        <v>40756</v>
      </c>
      <c r="R1288" t="s">
        <v>32</v>
      </c>
      <c r="S1288" t="s">
        <v>33</v>
      </c>
      <c r="T1288" t="s">
        <v>31</v>
      </c>
    </row>
    <row r="1289" spans="1:20" x14ac:dyDescent="0.25">
      <c r="A1289">
        <v>435</v>
      </c>
      <c r="B1289" t="s">
        <v>60</v>
      </c>
      <c r="C1289" t="s">
        <v>37</v>
      </c>
      <c r="D1289" t="s">
        <v>22</v>
      </c>
      <c r="E1289">
        <v>50</v>
      </c>
      <c r="F1289">
        <v>84</v>
      </c>
      <c r="G1289">
        <v>148</v>
      </c>
      <c r="H1289">
        <v>55</v>
      </c>
      <c r="I1289">
        <v>50</v>
      </c>
      <c r="J1289">
        <v>18</v>
      </c>
      <c r="K1289">
        <v>453</v>
      </c>
      <c r="L1289">
        <v>50</v>
      </c>
      <c r="M1289">
        <v>40</v>
      </c>
      <c r="N1289">
        <v>80</v>
      </c>
      <c r="O1289">
        <v>120</v>
      </c>
      <c r="P1289">
        <v>9</v>
      </c>
      <c r="Q1289" s="1">
        <v>40787</v>
      </c>
      <c r="R1289" t="s">
        <v>32</v>
      </c>
      <c r="S1289" t="s">
        <v>33</v>
      </c>
      <c r="T1289" t="s">
        <v>31</v>
      </c>
    </row>
    <row r="1290" spans="1:20" x14ac:dyDescent="0.25">
      <c r="A1290">
        <v>435</v>
      </c>
      <c r="B1290" t="s">
        <v>60</v>
      </c>
      <c r="C1290" t="s">
        <v>37</v>
      </c>
      <c r="D1290" t="s">
        <v>22</v>
      </c>
      <c r="E1290">
        <v>34</v>
      </c>
      <c r="F1290">
        <v>69</v>
      </c>
      <c r="G1290">
        <v>121</v>
      </c>
      <c r="H1290">
        <v>45</v>
      </c>
      <c r="I1290">
        <v>46</v>
      </c>
      <c r="J1290">
        <v>14</v>
      </c>
      <c r="K1290">
        <v>447</v>
      </c>
      <c r="L1290">
        <v>60</v>
      </c>
      <c r="M1290">
        <v>20</v>
      </c>
      <c r="N1290">
        <v>70</v>
      </c>
      <c r="O1290">
        <v>90</v>
      </c>
      <c r="P1290">
        <v>9</v>
      </c>
      <c r="Q1290" s="1">
        <v>40817</v>
      </c>
      <c r="R1290" t="s">
        <v>32</v>
      </c>
      <c r="S1290" t="s">
        <v>33</v>
      </c>
      <c r="T1290" t="s">
        <v>31</v>
      </c>
    </row>
    <row r="1291" spans="1:20" x14ac:dyDescent="0.25">
      <c r="A1291">
        <v>435</v>
      </c>
      <c r="B1291" t="s">
        <v>60</v>
      </c>
      <c r="C1291" t="s">
        <v>37</v>
      </c>
      <c r="D1291" t="s">
        <v>22</v>
      </c>
      <c r="E1291">
        <v>30</v>
      </c>
      <c r="F1291">
        <v>66</v>
      </c>
      <c r="G1291">
        <v>116</v>
      </c>
      <c r="H1291">
        <v>43</v>
      </c>
      <c r="I1291">
        <v>46</v>
      </c>
      <c r="J1291">
        <v>14</v>
      </c>
      <c r="K1291">
        <v>452</v>
      </c>
      <c r="L1291">
        <v>30</v>
      </c>
      <c r="M1291">
        <v>40</v>
      </c>
      <c r="N1291">
        <v>60</v>
      </c>
      <c r="O1291">
        <v>100</v>
      </c>
      <c r="P1291">
        <v>9</v>
      </c>
      <c r="Q1291" s="1">
        <v>40848</v>
      </c>
      <c r="R1291" t="s">
        <v>32</v>
      </c>
      <c r="S1291" t="s">
        <v>33</v>
      </c>
      <c r="T1291" t="s">
        <v>31</v>
      </c>
    </row>
    <row r="1292" spans="1:20" x14ac:dyDescent="0.25">
      <c r="A1292">
        <v>435</v>
      </c>
      <c r="B1292" t="s">
        <v>60</v>
      </c>
      <c r="C1292" t="s">
        <v>37</v>
      </c>
      <c r="D1292" t="s">
        <v>22</v>
      </c>
      <c r="E1292">
        <v>42</v>
      </c>
      <c r="F1292">
        <v>74</v>
      </c>
      <c r="G1292">
        <v>130</v>
      </c>
      <c r="H1292">
        <v>48</v>
      </c>
      <c r="I1292">
        <v>46</v>
      </c>
      <c r="J1292">
        <v>15</v>
      </c>
      <c r="K1292">
        <v>462</v>
      </c>
      <c r="L1292">
        <v>40</v>
      </c>
      <c r="M1292">
        <v>40</v>
      </c>
      <c r="N1292">
        <v>70</v>
      </c>
      <c r="O1292">
        <v>110</v>
      </c>
      <c r="P1292">
        <v>9</v>
      </c>
      <c r="Q1292" s="1">
        <v>40878</v>
      </c>
      <c r="R1292" t="s">
        <v>32</v>
      </c>
      <c r="S1292" t="s">
        <v>33</v>
      </c>
      <c r="T1292" t="s">
        <v>31</v>
      </c>
    </row>
    <row r="1293" spans="1:20" x14ac:dyDescent="0.25">
      <c r="A1293">
        <v>435</v>
      </c>
      <c r="B1293" t="s">
        <v>60</v>
      </c>
      <c r="C1293" t="s">
        <v>37</v>
      </c>
      <c r="D1293" t="s">
        <v>22</v>
      </c>
      <c r="E1293">
        <v>-40</v>
      </c>
      <c r="F1293">
        <v>11</v>
      </c>
      <c r="G1293">
        <v>99</v>
      </c>
      <c r="H1293">
        <v>88</v>
      </c>
      <c r="I1293">
        <v>51</v>
      </c>
      <c r="J1293">
        <v>27</v>
      </c>
      <c r="K1293">
        <v>525</v>
      </c>
      <c r="L1293">
        <v>-30</v>
      </c>
      <c r="M1293">
        <v>70</v>
      </c>
      <c r="N1293">
        <v>10</v>
      </c>
      <c r="O1293">
        <v>80</v>
      </c>
      <c r="P1293">
        <v>10</v>
      </c>
      <c r="Q1293" s="1">
        <v>40179</v>
      </c>
      <c r="R1293" t="s">
        <v>32</v>
      </c>
      <c r="S1293" t="s">
        <v>34</v>
      </c>
      <c r="T1293" t="s">
        <v>31</v>
      </c>
    </row>
    <row r="1294" spans="1:20" x14ac:dyDescent="0.25">
      <c r="A1294">
        <v>435</v>
      </c>
      <c r="B1294" t="s">
        <v>60</v>
      </c>
      <c r="C1294" t="s">
        <v>37</v>
      </c>
      <c r="D1294" t="s">
        <v>22</v>
      </c>
      <c r="E1294">
        <v>-31</v>
      </c>
      <c r="F1294">
        <v>18</v>
      </c>
      <c r="G1294">
        <v>102</v>
      </c>
      <c r="H1294">
        <v>84</v>
      </c>
      <c r="I1294">
        <v>49</v>
      </c>
      <c r="J1294">
        <v>26</v>
      </c>
      <c r="K1294">
        <v>625</v>
      </c>
      <c r="L1294">
        <v>-30</v>
      </c>
      <c r="M1294">
        <v>70</v>
      </c>
      <c r="N1294">
        <v>10</v>
      </c>
      <c r="O1294">
        <v>80</v>
      </c>
      <c r="P1294">
        <v>10</v>
      </c>
      <c r="Q1294" s="1">
        <v>40210</v>
      </c>
      <c r="R1294" t="s">
        <v>32</v>
      </c>
      <c r="S1294" t="s">
        <v>34</v>
      </c>
      <c r="T1294" t="s">
        <v>31</v>
      </c>
    </row>
    <row r="1295" spans="1:20" x14ac:dyDescent="0.25">
      <c r="A1295">
        <v>435</v>
      </c>
      <c r="B1295" t="s">
        <v>60</v>
      </c>
      <c r="C1295" t="s">
        <v>37</v>
      </c>
      <c r="D1295" t="s">
        <v>22</v>
      </c>
      <c r="E1295">
        <v>-11</v>
      </c>
      <c r="F1295">
        <v>40</v>
      </c>
      <c r="G1295">
        <v>133</v>
      </c>
      <c r="H1295">
        <v>93</v>
      </c>
      <c r="I1295">
        <v>51</v>
      </c>
      <c r="J1295">
        <v>28</v>
      </c>
      <c r="K1295">
        <v>840</v>
      </c>
      <c r="L1295">
        <v>0</v>
      </c>
      <c r="M1295">
        <v>70</v>
      </c>
      <c r="N1295">
        <v>40</v>
      </c>
      <c r="O1295">
        <v>110</v>
      </c>
      <c r="P1295">
        <v>10</v>
      </c>
      <c r="Q1295" s="1">
        <v>40269</v>
      </c>
      <c r="R1295" t="s">
        <v>32</v>
      </c>
      <c r="S1295" t="s">
        <v>34</v>
      </c>
      <c r="T1295" t="s">
        <v>31</v>
      </c>
    </row>
    <row r="1296" spans="1:20" x14ac:dyDescent="0.25">
      <c r="A1296">
        <v>435</v>
      </c>
      <c r="B1296" t="s">
        <v>60</v>
      </c>
      <c r="C1296" t="s">
        <v>37</v>
      </c>
      <c r="D1296" t="s">
        <v>22</v>
      </c>
      <c r="E1296">
        <v>-15</v>
      </c>
      <c r="F1296">
        <v>38</v>
      </c>
      <c r="G1296">
        <v>136</v>
      </c>
      <c r="H1296">
        <v>98</v>
      </c>
      <c r="I1296">
        <v>53</v>
      </c>
      <c r="J1296">
        <v>30</v>
      </c>
      <c r="K1296">
        <v>973</v>
      </c>
      <c r="L1296">
        <v>-10</v>
      </c>
      <c r="M1296">
        <v>80</v>
      </c>
      <c r="N1296">
        <v>30</v>
      </c>
      <c r="O1296">
        <v>110</v>
      </c>
      <c r="P1296">
        <v>10</v>
      </c>
      <c r="Q1296" s="1">
        <v>40299</v>
      </c>
      <c r="R1296" t="s">
        <v>32</v>
      </c>
      <c r="S1296" t="s">
        <v>34</v>
      </c>
      <c r="T1296" t="s">
        <v>31</v>
      </c>
    </row>
    <row r="1297" spans="1:20" x14ac:dyDescent="0.25">
      <c r="A1297">
        <v>435</v>
      </c>
      <c r="B1297" t="s">
        <v>60</v>
      </c>
      <c r="C1297" t="s">
        <v>37</v>
      </c>
      <c r="D1297" t="s">
        <v>22</v>
      </c>
      <c r="E1297">
        <v>-33</v>
      </c>
      <c r="F1297">
        <v>25</v>
      </c>
      <c r="G1297">
        <v>141</v>
      </c>
      <c r="H1297">
        <v>116</v>
      </c>
      <c r="I1297">
        <v>58</v>
      </c>
      <c r="J1297">
        <v>35</v>
      </c>
      <c r="K1297">
        <v>1142</v>
      </c>
      <c r="L1297">
        <v>-10</v>
      </c>
      <c r="M1297">
        <v>90</v>
      </c>
      <c r="N1297">
        <v>30</v>
      </c>
      <c r="O1297">
        <v>120</v>
      </c>
      <c r="P1297">
        <v>10</v>
      </c>
      <c r="Q1297" s="1">
        <v>40330</v>
      </c>
      <c r="R1297" t="s">
        <v>32</v>
      </c>
      <c r="S1297" t="s">
        <v>34</v>
      </c>
      <c r="T1297" t="s">
        <v>31</v>
      </c>
    </row>
    <row r="1298" spans="1:20" x14ac:dyDescent="0.25">
      <c r="A1298">
        <v>435</v>
      </c>
      <c r="B1298" t="s">
        <v>60</v>
      </c>
      <c r="C1298" t="s">
        <v>37</v>
      </c>
      <c r="D1298" t="s">
        <v>22</v>
      </c>
      <c r="E1298">
        <v>-27</v>
      </c>
      <c r="F1298">
        <v>23</v>
      </c>
      <c r="G1298">
        <v>109</v>
      </c>
      <c r="H1298">
        <v>86</v>
      </c>
      <c r="I1298">
        <v>50</v>
      </c>
      <c r="J1298">
        <v>26</v>
      </c>
      <c r="K1298">
        <v>1698</v>
      </c>
      <c r="L1298">
        <v>0</v>
      </c>
      <c r="M1298">
        <v>60</v>
      </c>
      <c r="N1298">
        <v>20</v>
      </c>
      <c r="O1298">
        <v>80</v>
      </c>
      <c r="P1298">
        <v>10</v>
      </c>
      <c r="Q1298" s="1">
        <v>40452</v>
      </c>
      <c r="R1298" t="s">
        <v>32</v>
      </c>
      <c r="S1298" t="s">
        <v>34</v>
      </c>
      <c r="T1298" t="s">
        <v>31</v>
      </c>
    </row>
    <row r="1299" spans="1:20" x14ac:dyDescent="0.25">
      <c r="A1299">
        <v>435</v>
      </c>
      <c r="B1299" t="s">
        <v>60</v>
      </c>
      <c r="C1299" t="s">
        <v>37</v>
      </c>
      <c r="D1299" t="s">
        <v>22</v>
      </c>
      <c r="E1299">
        <v>17</v>
      </c>
      <c r="F1299">
        <v>68</v>
      </c>
      <c r="G1299">
        <v>160</v>
      </c>
      <c r="H1299">
        <v>92</v>
      </c>
      <c r="I1299">
        <v>51</v>
      </c>
      <c r="J1299">
        <v>28</v>
      </c>
      <c r="K1299">
        <v>1898</v>
      </c>
      <c r="L1299">
        <v>20</v>
      </c>
      <c r="M1299">
        <v>80</v>
      </c>
      <c r="N1299">
        <v>60</v>
      </c>
      <c r="O1299">
        <v>140</v>
      </c>
      <c r="P1299">
        <v>10</v>
      </c>
      <c r="Q1299" s="1">
        <v>40513</v>
      </c>
      <c r="R1299" t="s">
        <v>32</v>
      </c>
      <c r="S1299" t="s">
        <v>34</v>
      </c>
      <c r="T1299" t="s">
        <v>31</v>
      </c>
    </row>
    <row r="1300" spans="1:20" x14ac:dyDescent="0.25">
      <c r="A1300">
        <v>435</v>
      </c>
      <c r="B1300" t="s">
        <v>60</v>
      </c>
      <c r="C1300" t="s">
        <v>37</v>
      </c>
      <c r="D1300" t="s">
        <v>22</v>
      </c>
      <c r="E1300">
        <v>-62</v>
      </c>
      <c r="F1300">
        <v>11</v>
      </c>
      <c r="G1300">
        <v>111</v>
      </c>
      <c r="H1300">
        <v>88</v>
      </c>
      <c r="I1300">
        <v>54</v>
      </c>
      <c r="J1300">
        <v>27</v>
      </c>
      <c r="K1300">
        <v>525</v>
      </c>
      <c r="L1300">
        <v>-30</v>
      </c>
      <c r="M1300">
        <v>70</v>
      </c>
      <c r="N1300">
        <v>10</v>
      </c>
      <c r="O1300">
        <v>80</v>
      </c>
      <c r="P1300">
        <v>10</v>
      </c>
      <c r="Q1300" s="1">
        <v>40544</v>
      </c>
      <c r="R1300" t="s">
        <v>32</v>
      </c>
      <c r="S1300" t="s">
        <v>34</v>
      </c>
      <c r="T1300" t="s">
        <v>31</v>
      </c>
    </row>
    <row r="1301" spans="1:20" x14ac:dyDescent="0.25">
      <c r="A1301">
        <v>435</v>
      </c>
      <c r="B1301" t="s">
        <v>60</v>
      </c>
      <c r="C1301" t="s">
        <v>37</v>
      </c>
      <c r="D1301" t="s">
        <v>22</v>
      </c>
      <c r="E1301">
        <v>-46</v>
      </c>
      <c r="F1301">
        <v>18</v>
      </c>
      <c r="G1301">
        <v>109</v>
      </c>
      <c r="H1301">
        <v>84</v>
      </c>
      <c r="I1301">
        <v>49</v>
      </c>
      <c r="J1301">
        <v>26</v>
      </c>
      <c r="K1301">
        <v>625</v>
      </c>
      <c r="L1301">
        <v>-30</v>
      </c>
      <c r="M1301">
        <v>70</v>
      </c>
      <c r="N1301">
        <v>10</v>
      </c>
      <c r="O1301">
        <v>80</v>
      </c>
      <c r="P1301">
        <v>10</v>
      </c>
      <c r="Q1301" s="1">
        <v>40575</v>
      </c>
      <c r="R1301" t="s">
        <v>32</v>
      </c>
      <c r="S1301" t="s">
        <v>34</v>
      </c>
      <c r="T1301" t="s">
        <v>31</v>
      </c>
    </row>
    <row r="1302" spans="1:20" x14ac:dyDescent="0.25">
      <c r="A1302">
        <v>435</v>
      </c>
      <c r="B1302" t="s">
        <v>60</v>
      </c>
      <c r="C1302" t="s">
        <v>37</v>
      </c>
      <c r="D1302" t="s">
        <v>22</v>
      </c>
      <c r="E1302">
        <v>-16</v>
      </c>
      <c r="F1302">
        <v>40</v>
      </c>
      <c r="G1302">
        <v>142</v>
      </c>
      <c r="H1302">
        <v>93</v>
      </c>
      <c r="I1302">
        <v>51</v>
      </c>
      <c r="J1302">
        <v>28</v>
      </c>
      <c r="K1302">
        <v>840</v>
      </c>
      <c r="L1302">
        <v>0</v>
      </c>
      <c r="M1302">
        <v>70</v>
      </c>
      <c r="N1302">
        <v>40</v>
      </c>
      <c r="O1302">
        <v>110</v>
      </c>
      <c r="P1302">
        <v>10</v>
      </c>
      <c r="Q1302" s="1">
        <v>40634</v>
      </c>
      <c r="R1302" t="s">
        <v>32</v>
      </c>
      <c r="S1302" t="s">
        <v>34</v>
      </c>
      <c r="T1302" t="s">
        <v>31</v>
      </c>
    </row>
    <row r="1303" spans="1:20" x14ac:dyDescent="0.25">
      <c r="A1303">
        <v>435</v>
      </c>
      <c r="B1303" t="s">
        <v>60</v>
      </c>
      <c r="C1303" t="s">
        <v>37</v>
      </c>
      <c r="D1303" t="s">
        <v>22</v>
      </c>
      <c r="E1303">
        <v>-46</v>
      </c>
      <c r="F1303">
        <v>25</v>
      </c>
      <c r="G1303">
        <v>140</v>
      </c>
      <c r="H1303">
        <v>116</v>
      </c>
      <c r="I1303">
        <v>54</v>
      </c>
      <c r="J1303">
        <v>35</v>
      </c>
      <c r="K1303">
        <v>1142</v>
      </c>
      <c r="L1303">
        <v>-10</v>
      </c>
      <c r="M1303">
        <v>90</v>
      </c>
      <c r="N1303">
        <v>30</v>
      </c>
      <c r="O1303">
        <v>120</v>
      </c>
      <c r="P1303">
        <v>10</v>
      </c>
      <c r="Q1303" s="1">
        <v>40695</v>
      </c>
      <c r="R1303" t="s">
        <v>32</v>
      </c>
      <c r="S1303" t="s">
        <v>34</v>
      </c>
      <c r="T1303" t="s">
        <v>31</v>
      </c>
    </row>
    <row r="1304" spans="1:20" x14ac:dyDescent="0.25">
      <c r="A1304">
        <v>435</v>
      </c>
      <c r="B1304" t="s">
        <v>60</v>
      </c>
      <c r="C1304" t="s">
        <v>37</v>
      </c>
      <c r="D1304" t="s">
        <v>22</v>
      </c>
      <c r="E1304">
        <v>-67</v>
      </c>
      <c r="F1304">
        <v>11</v>
      </c>
      <c r="G1304">
        <v>123</v>
      </c>
      <c r="H1304">
        <v>104</v>
      </c>
      <c r="I1304">
        <v>56</v>
      </c>
      <c r="J1304">
        <v>32</v>
      </c>
      <c r="K1304">
        <v>1574</v>
      </c>
      <c r="L1304">
        <v>-20</v>
      </c>
      <c r="M1304">
        <v>80</v>
      </c>
      <c r="N1304">
        <v>20</v>
      </c>
      <c r="O1304">
        <v>100</v>
      </c>
      <c r="P1304">
        <v>10</v>
      </c>
      <c r="Q1304" s="1">
        <v>40787</v>
      </c>
      <c r="R1304" t="s">
        <v>32</v>
      </c>
      <c r="S1304" t="s">
        <v>34</v>
      </c>
      <c r="T1304" t="s">
        <v>31</v>
      </c>
    </row>
    <row r="1305" spans="1:20" x14ac:dyDescent="0.25">
      <c r="A1305">
        <v>435</v>
      </c>
      <c r="B1305" t="s">
        <v>60</v>
      </c>
      <c r="C1305" t="s">
        <v>37</v>
      </c>
      <c r="D1305" t="s">
        <v>22</v>
      </c>
      <c r="E1305">
        <v>-40</v>
      </c>
      <c r="F1305">
        <v>23</v>
      </c>
      <c r="G1305">
        <v>116</v>
      </c>
      <c r="H1305">
        <v>86</v>
      </c>
      <c r="I1305">
        <v>50</v>
      </c>
      <c r="J1305">
        <v>26</v>
      </c>
      <c r="K1305">
        <v>1698</v>
      </c>
      <c r="L1305">
        <v>0</v>
      </c>
      <c r="M1305">
        <v>60</v>
      </c>
      <c r="N1305">
        <v>20</v>
      </c>
      <c r="O1305">
        <v>80</v>
      </c>
      <c r="P1305">
        <v>10</v>
      </c>
      <c r="Q1305" s="1">
        <v>40817</v>
      </c>
      <c r="R1305" t="s">
        <v>32</v>
      </c>
      <c r="S1305" t="s">
        <v>34</v>
      </c>
      <c r="T1305" t="s">
        <v>31</v>
      </c>
    </row>
    <row r="1306" spans="1:20" x14ac:dyDescent="0.25">
      <c r="A1306">
        <v>435</v>
      </c>
      <c r="B1306" t="s">
        <v>60</v>
      </c>
      <c r="C1306" t="s">
        <v>37</v>
      </c>
      <c r="D1306" t="s">
        <v>22</v>
      </c>
      <c r="E1306">
        <v>-12</v>
      </c>
      <c r="F1306">
        <v>40</v>
      </c>
      <c r="G1306">
        <v>130</v>
      </c>
      <c r="H1306">
        <v>82</v>
      </c>
      <c r="I1306">
        <v>48</v>
      </c>
      <c r="J1306">
        <v>25</v>
      </c>
      <c r="K1306">
        <v>1804</v>
      </c>
      <c r="L1306">
        <v>0</v>
      </c>
      <c r="M1306">
        <v>70</v>
      </c>
      <c r="N1306">
        <v>40</v>
      </c>
      <c r="O1306">
        <v>110</v>
      </c>
      <c r="P1306">
        <v>10</v>
      </c>
      <c r="Q1306" s="1">
        <v>40848</v>
      </c>
      <c r="R1306" t="s">
        <v>32</v>
      </c>
      <c r="S1306" t="s">
        <v>34</v>
      </c>
      <c r="T1306" t="s">
        <v>31</v>
      </c>
    </row>
    <row r="1307" spans="1:20" x14ac:dyDescent="0.25">
      <c r="A1307">
        <v>435</v>
      </c>
      <c r="B1307" t="s">
        <v>60</v>
      </c>
      <c r="C1307" t="s">
        <v>37</v>
      </c>
      <c r="D1307" t="s">
        <v>22</v>
      </c>
      <c r="E1307">
        <v>25</v>
      </c>
      <c r="F1307">
        <v>68</v>
      </c>
      <c r="G1307">
        <v>171</v>
      </c>
      <c r="H1307">
        <v>92</v>
      </c>
      <c r="I1307">
        <v>51</v>
      </c>
      <c r="J1307">
        <v>28</v>
      </c>
      <c r="K1307">
        <v>1898</v>
      </c>
      <c r="L1307">
        <v>20</v>
      </c>
      <c r="M1307">
        <v>80</v>
      </c>
      <c r="N1307">
        <v>60</v>
      </c>
      <c r="O1307">
        <v>140</v>
      </c>
      <c r="P1307">
        <v>10</v>
      </c>
      <c r="Q1307" s="1">
        <v>40878</v>
      </c>
      <c r="R1307" t="s">
        <v>32</v>
      </c>
      <c r="S1307" t="s">
        <v>34</v>
      </c>
      <c r="T1307" t="s">
        <v>31</v>
      </c>
    </row>
    <row r="1308" spans="1:20" x14ac:dyDescent="0.25">
      <c r="A1308">
        <v>435</v>
      </c>
      <c r="B1308" t="s">
        <v>60</v>
      </c>
      <c r="C1308" t="s">
        <v>37</v>
      </c>
      <c r="D1308" t="s">
        <v>22</v>
      </c>
      <c r="E1308">
        <v>-10</v>
      </c>
      <c r="F1308">
        <v>53</v>
      </c>
      <c r="G1308">
        <v>90</v>
      </c>
      <c r="H1308">
        <v>37</v>
      </c>
      <c r="I1308">
        <v>63</v>
      </c>
      <c r="J1308">
        <v>34</v>
      </c>
      <c r="K1308">
        <v>261</v>
      </c>
      <c r="L1308">
        <v>0</v>
      </c>
      <c r="M1308">
        <v>20</v>
      </c>
      <c r="N1308">
        <v>40</v>
      </c>
      <c r="O1308">
        <v>60</v>
      </c>
      <c r="P1308">
        <v>11</v>
      </c>
      <c r="Q1308" s="1">
        <v>40179</v>
      </c>
      <c r="R1308" t="s">
        <v>26</v>
      </c>
      <c r="S1308" t="s">
        <v>35</v>
      </c>
      <c r="T1308" t="s">
        <v>25</v>
      </c>
    </row>
    <row r="1309" spans="1:20" x14ac:dyDescent="0.25">
      <c r="A1309">
        <v>435</v>
      </c>
      <c r="B1309" t="s">
        <v>60</v>
      </c>
      <c r="C1309" t="s">
        <v>37</v>
      </c>
      <c r="D1309" t="s">
        <v>22</v>
      </c>
      <c r="E1309">
        <v>-7</v>
      </c>
      <c r="F1309">
        <v>61</v>
      </c>
      <c r="G1309">
        <v>104</v>
      </c>
      <c r="H1309">
        <v>43</v>
      </c>
      <c r="I1309">
        <v>68</v>
      </c>
      <c r="J1309">
        <v>39</v>
      </c>
      <c r="K1309">
        <v>256</v>
      </c>
      <c r="L1309">
        <v>10</v>
      </c>
      <c r="M1309">
        <v>20</v>
      </c>
      <c r="N1309">
        <v>50</v>
      </c>
      <c r="O1309">
        <v>70</v>
      </c>
      <c r="P1309">
        <v>11</v>
      </c>
      <c r="Q1309" s="1">
        <v>40210</v>
      </c>
      <c r="R1309" t="s">
        <v>26</v>
      </c>
      <c r="S1309" t="s">
        <v>35</v>
      </c>
      <c r="T1309" t="s">
        <v>25</v>
      </c>
    </row>
    <row r="1310" spans="1:20" x14ac:dyDescent="0.25">
      <c r="A1310">
        <v>435</v>
      </c>
      <c r="B1310" t="s">
        <v>60</v>
      </c>
      <c r="C1310" t="s">
        <v>37</v>
      </c>
      <c r="D1310" t="s">
        <v>22</v>
      </c>
      <c r="E1310">
        <v>-6</v>
      </c>
      <c r="F1310">
        <v>63</v>
      </c>
      <c r="G1310">
        <v>107</v>
      </c>
      <c r="H1310">
        <v>44</v>
      </c>
      <c r="I1310">
        <v>69</v>
      </c>
      <c r="J1310">
        <v>40</v>
      </c>
      <c r="K1310">
        <v>261</v>
      </c>
      <c r="L1310">
        <v>10</v>
      </c>
      <c r="M1310">
        <v>20</v>
      </c>
      <c r="N1310">
        <v>50</v>
      </c>
      <c r="O1310">
        <v>70</v>
      </c>
      <c r="P1310">
        <v>11</v>
      </c>
      <c r="Q1310" s="1">
        <v>40269</v>
      </c>
      <c r="R1310" t="s">
        <v>26</v>
      </c>
      <c r="S1310" t="s">
        <v>35</v>
      </c>
      <c r="T1310" t="s">
        <v>25</v>
      </c>
    </row>
    <row r="1311" spans="1:20" x14ac:dyDescent="0.25">
      <c r="A1311">
        <v>435</v>
      </c>
      <c r="B1311" t="s">
        <v>60</v>
      </c>
      <c r="C1311" t="s">
        <v>37</v>
      </c>
      <c r="D1311" t="s">
        <v>22</v>
      </c>
      <c r="E1311">
        <v>-8</v>
      </c>
      <c r="F1311">
        <v>61</v>
      </c>
      <c r="G1311">
        <v>104</v>
      </c>
      <c r="H1311">
        <v>43</v>
      </c>
      <c r="I1311">
        <v>69</v>
      </c>
      <c r="J1311">
        <v>39</v>
      </c>
      <c r="K1311">
        <v>282</v>
      </c>
      <c r="L1311">
        <v>10</v>
      </c>
      <c r="M1311">
        <v>20</v>
      </c>
      <c r="N1311">
        <v>50</v>
      </c>
      <c r="O1311">
        <v>70</v>
      </c>
      <c r="P1311">
        <v>11</v>
      </c>
      <c r="Q1311" s="1">
        <v>40299</v>
      </c>
      <c r="R1311" t="s">
        <v>26</v>
      </c>
      <c r="S1311" t="s">
        <v>35</v>
      </c>
      <c r="T1311" t="s">
        <v>25</v>
      </c>
    </row>
    <row r="1312" spans="1:20" x14ac:dyDescent="0.25">
      <c r="A1312">
        <v>435</v>
      </c>
      <c r="B1312" t="s">
        <v>60</v>
      </c>
      <c r="C1312" t="s">
        <v>37</v>
      </c>
      <c r="D1312" t="s">
        <v>22</v>
      </c>
      <c r="E1312">
        <v>0</v>
      </c>
      <c r="F1312">
        <v>82</v>
      </c>
      <c r="G1312">
        <v>141</v>
      </c>
      <c r="H1312">
        <v>59</v>
      </c>
      <c r="I1312">
        <v>82</v>
      </c>
      <c r="J1312">
        <v>53</v>
      </c>
      <c r="K1312">
        <v>338</v>
      </c>
      <c r="L1312">
        <v>10</v>
      </c>
      <c r="M1312">
        <v>30</v>
      </c>
      <c r="N1312">
        <v>60</v>
      </c>
      <c r="O1312">
        <v>90</v>
      </c>
      <c r="P1312">
        <v>11</v>
      </c>
      <c r="Q1312" s="1">
        <v>40360</v>
      </c>
      <c r="R1312" t="s">
        <v>26</v>
      </c>
      <c r="S1312" t="s">
        <v>35</v>
      </c>
      <c r="T1312" t="s">
        <v>25</v>
      </c>
    </row>
    <row r="1313" spans="1:20" x14ac:dyDescent="0.25">
      <c r="A1313">
        <v>435</v>
      </c>
      <c r="B1313" t="s">
        <v>60</v>
      </c>
      <c r="C1313" t="s">
        <v>37</v>
      </c>
      <c r="D1313" t="s">
        <v>22</v>
      </c>
      <c r="E1313">
        <v>-7</v>
      </c>
      <c r="F1313">
        <v>62</v>
      </c>
      <c r="G1313">
        <v>106</v>
      </c>
      <c r="H1313">
        <v>44</v>
      </c>
      <c r="I1313">
        <v>69</v>
      </c>
      <c r="J1313">
        <v>40</v>
      </c>
      <c r="K1313">
        <v>325</v>
      </c>
      <c r="L1313">
        <v>10</v>
      </c>
      <c r="M1313">
        <v>20</v>
      </c>
      <c r="N1313">
        <v>50</v>
      </c>
      <c r="O1313">
        <v>70</v>
      </c>
      <c r="P1313">
        <v>11</v>
      </c>
      <c r="Q1313" s="1">
        <v>40422</v>
      </c>
      <c r="R1313" t="s">
        <v>26</v>
      </c>
      <c r="S1313" t="s">
        <v>35</v>
      </c>
      <c r="T1313" t="s">
        <v>25</v>
      </c>
    </row>
    <row r="1314" spans="1:20" x14ac:dyDescent="0.25">
      <c r="A1314">
        <v>435</v>
      </c>
      <c r="B1314" t="s">
        <v>60</v>
      </c>
      <c r="C1314" t="s">
        <v>37</v>
      </c>
      <c r="D1314" t="s">
        <v>22</v>
      </c>
      <c r="E1314">
        <v>-7</v>
      </c>
      <c r="F1314">
        <v>62</v>
      </c>
      <c r="G1314">
        <v>106</v>
      </c>
      <c r="H1314">
        <v>44</v>
      </c>
      <c r="I1314">
        <v>69</v>
      </c>
      <c r="J1314">
        <v>40</v>
      </c>
      <c r="K1314">
        <v>325</v>
      </c>
      <c r="L1314">
        <v>-10</v>
      </c>
      <c r="M1314">
        <v>30</v>
      </c>
      <c r="N1314">
        <v>40</v>
      </c>
      <c r="O1314">
        <v>70</v>
      </c>
      <c r="P1314">
        <v>11</v>
      </c>
      <c r="Q1314" s="1">
        <v>40483</v>
      </c>
      <c r="R1314" t="s">
        <v>26</v>
      </c>
      <c r="S1314" t="s">
        <v>35</v>
      </c>
      <c r="T1314" t="s">
        <v>25</v>
      </c>
    </row>
    <row r="1315" spans="1:20" x14ac:dyDescent="0.25">
      <c r="A1315">
        <v>435</v>
      </c>
      <c r="B1315" t="s">
        <v>60</v>
      </c>
      <c r="C1315" t="s">
        <v>37</v>
      </c>
      <c r="D1315" t="s">
        <v>22</v>
      </c>
      <c r="E1315">
        <v>-4</v>
      </c>
      <c r="F1315">
        <v>69</v>
      </c>
      <c r="G1315">
        <v>118</v>
      </c>
      <c r="H1315">
        <v>49</v>
      </c>
      <c r="I1315">
        <v>73</v>
      </c>
      <c r="J1315">
        <v>44</v>
      </c>
      <c r="K1315">
        <v>335</v>
      </c>
      <c r="L1315">
        <v>0</v>
      </c>
      <c r="M1315">
        <v>30</v>
      </c>
      <c r="N1315">
        <v>50</v>
      </c>
      <c r="O1315">
        <v>80</v>
      </c>
      <c r="P1315">
        <v>11</v>
      </c>
      <c r="Q1315" s="1">
        <v>40513</v>
      </c>
      <c r="R1315" t="s">
        <v>26</v>
      </c>
      <c r="S1315" t="s">
        <v>35</v>
      </c>
      <c r="T1315" t="s">
        <v>25</v>
      </c>
    </row>
    <row r="1316" spans="1:20" x14ac:dyDescent="0.25">
      <c r="A1316">
        <v>435</v>
      </c>
      <c r="B1316" t="s">
        <v>60</v>
      </c>
      <c r="C1316" t="s">
        <v>37</v>
      </c>
      <c r="D1316" t="s">
        <v>22</v>
      </c>
      <c r="E1316">
        <v>-16</v>
      </c>
      <c r="F1316">
        <v>53</v>
      </c>
      <c r="G1316">
        <v>101</v>
      </c>
      <c r="H1316">
        <v>37</v>
      </c>
      <c r="I1316">
        <v>66</v>
      </c>
      <c r="J1316">
        <v>34</v>
      </c>
      <c r="K1316">
        <v>261</v>
      </c>
      <c r="L1316">
        <v>0</v>
      </c>
      <c r="M1316">
        <v>20</v>
      </c>
      <c r="N1316">
        <v>40</v>
      </c>
      <c r="O1316">
        <v>60</v>
      </c>
      <c r="P1316">
        <v>11</v>
      </c>
      <c r="Q1316" s="1">
        <v>40544</v>
      </c>
      <c r="R1316" t="s">
        <v>26</v>
      </c>
      <c r="S1316" t="s">
        <v>35</v>
      </c>
      <c r="T1316" t="s">
        <v>25</v>
      </c>
    </row>
    <row r="1317" spans="1:20" x14ac:dyDescent="0.25">
      <c r="A1317">
        <v>435</v>
      </c>
      <c r="B1317" t="s">
        <v>60</v>
      </c>
      <c r="C1317" t="s">
        <v>37</v>
      </c>
      <c r="D1317" t="s">
        <v>22</v>
      </c>
      <c r="E1317">
        <v>-10</v>
      </c>
      <c r="F1317">
        <v>63</v>
      </c>
      <c r="G1317">
        <v>114</v>
      </c>
      <c r="H1317">
        <v>44</v>
      </c>
      <c r="I1317">
        <v>70</v>
      </c>
      <c r="J1317">
        <v>40</v>
      </c>
      <c r="K1317">
        <v>251</v>
      </c>
      <c r="L1317">
        <v>10</v>
      </c>
      <c r="M1317">
        <v>20</v>
      </c>
      <c r="N1317">
        <v>50</v>
      </c>
      <c r="O1317">
        <v>70</v>
      </c>
      <c r="P1317">
        <v>11</v>
      </c>
      <c r="Q1317" s="1">
        <v>40603</v>
      </c>
      <c r="R1317" t="s">
        <v>26</v>
      </c>
      <c r="S1317" t="s">
        <v>35</v>
      </c>
      <c r="T1317" t="s">
        <v>25</v>
      </c>
    </row>
    <row r="1318" spans="1:20" x14ac:dyDescent="0.25">
      <c r="A1318">
        <v>435</v>
      </c>
      <c r="B1318" t="s">
        <v>60</v>
      </c>
      <c r="C1318" t="s">
        <v>37</v>
      </c>
      <c r="D1318" t="s">
        <v>22</v>
      </c>
      <c r="E1318">
        <v>-9</v>
      </c>
      <c r="F1318">
        <v>63</v>
      </c>
      <c r="G1318">
        <v>114</v>
      </c>
      <c r="H1318">
        <v>44</v>
      </c>
      <c r="I1318">
        <v>69</v>
      </c>
      <c r="J1318">
        <v>40</v>
      </c>
      <c r="K1318">
        <v>261</v>
      </c>
      <c r="L1318">
        <v>10</v>
      </c>
      <c r="M1318">
        <v>20</v>
      </c>
      <c r="N1318">
        <v>50</v>
      </c>
      <c r="O1318">
        <v>70</v>
      </c>
      <c r="P1318">
        <v>11</v>
      </c>
      <c r="Q1318" s="1">
        <v>40634</v>
      </c>
      <c r="R1318" t="s">
        <v>26</v>
      </c>
      <c r="S1318" t="s">
        <v>35</v>
      </c>
      <c r="T1318" t="s">
        <v>25</v>
      </c>
    </row>
    <row r="1319" spans="1:20" x14ac:dyDescent="0.25">
      <c r="A1319">
        <v>435</v>
      </c>
      <c r="B1319" t="s">
        <v>60</v>
      </c>
      <c r="C1319" t="s">
        <v>37</v>
      </c>
      <c r="D1319" t="s">
        <v>22</v>
      </c>
      <c r="E1319">
        <v>-11</v>
      </c>
      <c r="F1319">
        <v>61</v>
      </c>
      <c r="G1319">
        <v>103</v>
      </c>
      <c r="H1319">
        <v>43</v>
      </c>
      <c r="I1319">
        <v>64</v>
      </c>
      <c r="J1319">
        <v>39</v>
      </c>
      <c r="K1319">
        <v>282</v>
      </c>
      <c r="L1319">
        <v>10</v>
      </c>
      <c r="M1319">
        <v>20</v>
      </c>
      <c r="N1319">
        <v>50</v>
      </c>
      <c r="O1319">
        <v>70</v>
      </c>
      <c r="P1319">
        <v>11</v>
      </c>
      <c r="Q1319" s="1">
        <v>40664</v>
      </c>
      <c r="R1319" t="s">
        <v>26</v>
      </c>
      <c r="S1319" t="s">
        <v>35</v>
      </c>
      <c r="T1319" t="s">
        <v>25</v>
      </c>
    </row>
    <row r="1320" spans="1:20" x14ac:dyDescent="0.25">
      <c r="A1320">
        <v>435</v>
      </c>
      <c r="B1320" t="s">
        <v>60</v>
      </c>
      <c r="C1320" t="s">
        <v>37</v>
      </c>
      <c r="D1320" t="s">
        <v>22</v>
      </c>
      <c r="E1320">
        <v>-4</v>
      </c>
      <c r="F1320">
        <v>73</v>
      </c>
      <c r="G1320">
        <v>124</v>
      </c>
      <c r="H1320">
        <v>52</v>
      </c>
      <c r="I1320">
        <v>71</v>
      </c>
      <c r="J1320">
        <v>47</v>
      </c>
      <c r="K1320">
        <v>313</v>
      </c>
      <c r="L1320">
        <v>0</v>
      </c>
      <c r="M1320">
        <v>30</v>
      </c>
      <c r="N1320">
        <v>50</v>
      </c>
      <c r="O1320">
        <v>80</v>
      </c>
      <c r="P1320">
        <v>11</v>
      </c>
      <c r="Q1320" s="1">
        <v>40695</v>
      </c>
      <c r="R1320" t="s">
        <v>26</v>
      </c>
      <c r="S1320" t="s">
        <v>35</v>
      </c>
      <c r="T1320" t="s">
        <v>25</v>
      </c>
    </row>
    <row r="1321" spans="1:20" x14ac:dyDescent="0.25">
      <c r="A1321">
        <v>435</v>
      </c>
      <c r="B1321" t="s">
        <v>60</v>
      </c>
      <c r="C1321" t="s">
        <v>37</v>
      </c>
      <c r="D1321" t="s">
        <v>22</v>
      </c>
      <c r="E1321">
        <v>3</v>
      </c>
      <c r="F1321">
        <v>88</v>
      </c>
      <c r="G1321">
        <v>150</v>
      </c>
      <c r="H1321">
        <v>63</v>
      </c>
      <c r="I1321">
        <v>80</v>
      </c>
      <c r="J1321">
        <v>57</v>
      </c>
      <c r="K1321">
        <v>332</v>
      </c>
      <c r="L1321">
        <v>10</v>
      </c>
      <c r="M1321">
        <v>40</v>
      </c>
      <c r="N1321">
        <v>60</v>
      </c>
      <c r="O1321">
        <v>100</v>
      </c>
      <c r="P1321">
        <v>11</v>
      </c>
      <c r="Q1321" s="1">
        <v>40756</v>
      </c>
      <c r="R1321" t="s">
        <v>26</v>
      </c>
      <c r="S1321" t="s">
        <v>35</v>
      </c>
      <c r="T1321" t="s">
        <v>25</v>
      </c>
    </row>
    <row r="1322" spans="1:20" x14ac:dyDescent="0.25">
      <c r="A1322">
        <v>435</v>
      </c>
      <c r="B1322" t="s">
        <v>60</v>
      </c>
      <c r="C1322" t="s">
        <v>37</v>
      </c>
      <c r="D1322" t="s">
        <v>22</v>
      </c>
      <c r="E1322">
        <v>-9</v>
      </c>
      <c r="F1322">
        <v>64</v>
      </c>
      <c r="G1322">
        <v>116</v>
      </c>
      <c r="H1322">
        <v>45</v>
      </c>
      <c r="I1322">
        <v>70</v>
      </c>
      <c r="J1322">
        <v>41</v>
      </c>
      <c r="K1322">
        <v>320</v>
      </c>
      <c r="L1322">
        <v>20</v>
      </c>
      <c r="M1322">
        <v>10</v>
      </c>
      <c r="N1322">
        <v>40</v>
      </c>
      <c r="O1322">
        <v>50</v>
      </c>
      <c r="P1322">
        <v>11</v>
      </c>
      <c r="Q1322" s="1">
        <v>40817</v>
      </c>
      <c r="R1322" t="s">
        <v>26</v>
      </c>
      <c r="S1322" t="s">
        <v>35</v>
      </c>
      <c r="T1322" t="s">
        <v>25</v>
      </c>
    </row>
    <row r="1323" spans="1:20" x14ac:dyDescent="0.25">
      <c r="A1323">
        <v>435</v>
      </c>
      <c r="B1323" t="s">
        <v>60</v>
      </c>
      <c r="C1323" t="s">
        <v>37</v>
      </c>
      <c r="D1323" t="s">
        <v>22</v>
      </c>
      <c r="E1323">
        <v>-10</v>
      </c>
      <c r="F1323">
        <v>62</v>
      </c>
      <c r="G1323">
        <v>113</v>
      </c>
      <c r="H1323">
        <v>44</v>
      </c>
      <c r="I1323">
        <v>69</v>
      </c>
      <c r="J1323">
        <v>40</v>
      </c>
      <c r="K1323">
        <v>325</v>
      </c>
      <c r="L1323">
        <v>-10</v>
      </c>
      <c r="M1323">
        <v>30</v>
      </c>
      <c r="N1323">
        <v>40</v>
      </c>
      <c r="O1323">
        <v>70</v>
      </c>
      <c r="P1323">
        <v>11</v>
      </c>
      <c r="Q1323" s="1">
        <v>40848</v>
      </c>
      <c r="R1323" t="s">
        <v>26</v>
      </c>
      <c r="S1323" t="s">
        <v>35</v>
      </c>
      <c r="T1323" t="s">
        <v>25</v>
      </c>
    </row>
    <row r="1324" spans="1:20" x14ac:dyDescent="0.25">
      <c r="A1324">
        <v>435</v>
      </c>
      <c r="B1324" t="s">
        <v>60</v>
      </c>
      <c r="C1324" t="s">
        <v>37</v>
      </c>
      <c r="D1324" t="s">
        <v>22</v>
      </c>
      <c r="E1324">
        <v>-6</v>
      </c>
      <c r="F1324">
        <v>69</v>
      </c>
      <c r="G1324">
        <v>126</v>
      </c>
      <c r="H1324">
        <v>49</v>
      </c>
      <c r="I1324">
        <v>73</v>
      </c>
      <c r="J1324">
        <v>44</v>
      </c>
      <c r="K1324">
        <v>335</v>
      </c>
      <c r="L1324">
        <v>0</v>
      </c>
      <c r="M1324">
        <v>30</v>
      </c>
      <c r="N1324">
        <v>50</v>
      </c>
      <c r="O1324">
        <v>80</v>
      </c>
      <c r="P1324">
        <v>11</v>
      </c>
      <c r="Q1324" s="1">
        <v>40878</v>
      </c>
      <c r="R1324" t="s">
        <v>26</v>
      </c>
      <c r="S1324" t="s">
        <v>35</v>
      </c>
      <c r="T1324" t="s">
        <v>25</v>
      </c>
    </row>
    <row r="1325" spans="1:20" x14ac:dyDescent="0.25">
      <c r="A1325">
        <v>435</v>
      </c>
      <c r="B1325" t="s">
        <v>60</v>
      </c>
      <c r="C1325" t="s">
        <v>37</v>
      </c>
      <c r="D1325" t="s">
        <v>22</v>
      </c>
      <c r="E1325">
        <v>9</v>
      </c>
      <c r="F1325">
        <v>47</v>
      </c>
      <c r="G1325">
        <v>82</v>
      </c>
      <c r="H1325">
        <v>35</v>
      </c>
      <c r="I1325">
        <v>38</v>
      </c>
      <c r="J1325">
        <v>11</v>
      </c>
      <c r="K1325">
        <v>196</v>
      </c>
      <c r="L1325">
        <v>10</v>
      </c>
      <c r="M1325">
        <v>20</v>
      </c>
      <c r="N1325">
        <v>30</v>
      </c>
      <c r="O1325">
        <v>50</v>
      </c>
      <c r="P1325">
        <v>12</v>
      </c>
      <c r="Q1325" s="1">
        <v>40179</v>
      </c>
      <c r="R1325" t="s">
        <v>26</v>
      </c>
      <c r="S1325" t="s">
        <v>40</v>
      </c>
      <c r="T1325" t="s">
        <v>25</v>
      </c>
    </row>
    <row r="1326" spans="1:20" x14ac:dyDescent="0.25">
      <c r="A1326">
        <v>435</v>
      </c>
      <c r="B1326" t="s">
        <v>60</v>
      </c>
      <c r="C1326" t="s">
        <v>37</v>
      </c>
      <c r="D1326" t="s">
        <v>22</v>
      </c>
      <c r="E1326">
        <v>9</v>
      </c>
      <c r="F1326">
        <v>47</v>
      </c>
      <c r="G1326">
        <v>82</v>
      </c>
      <c r="H1326">
        <v>35</v>
      </c>
      <c r="I1326">
        <v>38</v>
      </c>
      <c r="J1326">
        <v>11</v>
      </c>
      <c r="K1326">
        <v>191</v>
      </c>
      <c r="L1326">
        <v>10</v>
      </c>
      <c r="M1326">
        <v>20</v>
      </c>
      <c r="N1326">
        <v>30</v>
      </c>
      <c r="O1326">
        <v>50</v>
      </c>
      <c r="P1326">
        <v>12</v>
      </c>
      <c r="Q1326" s="1">
        <v>40210</v>
      </c>
      <c r="R1326" t="s">
        <v>26</v>
      </c>
      <c r="S1326" t="s">
        <v>40</v>
      </c>
      <c r="T1326" t="s">
        <v>25</v>
      </c>
    </row>
    <row r="1327" spans="1:20" x14ac:dyDescent="0.25">
      <c r="A1327">
        <v>435</v>
      </c>
      <c r="B1327" t="s">
        <v>60</v>
      </c>
      <c r="C1327" t="s">
        <v>37</v>
      </c>
      <c r="D1327" t="s">
        <v>22</v>
      </c>
      <c r="E1327">
        <v>10</v>
      </c>
      <c r="F1327">
        <v>49</v>
      </c>
      <c r="G1327">
        <v>85</v>
      </c>
      <c r="H1327">
        <v>36</v>
      </c>
      <c r="I1327">
        <v>39</v>
      </c>
      <c r="J1327">
        <v>11</v>
      </c>
      <c r="K1327">
        <v>187</v>
      </c>
      <c r="L1327">
        <v>10</v>
      </c>
      <c r="M1327">
        <v>20</v>
      </c>
      <c r="N1327">
        <v>30</v>
      </c>
      <c r="O1327">
        <v>50</v>
      </c>
      <c r="P1327">
        <v>12</v>
      </c>
      <c r="Q1327" s="1">
        <v>40238</v>
      </c>
      <c r="R1327" t="s">
        <v>26</v>
      </c>
      <c r="S1327" t="s">
        <v>40</v>
      </c>
      <c r="T1327" t="s">
        <v>25</v>
      </c>
    </row>
    <row r="1328" spans="1:20" x14ac:dyDescent="0.25">
      <c r="A1328">
        <v>435</v>
      </c>
      <c r="B1328" t="s">
        <v>60</v>
      </c>
      <c r="C1328" t="s">
        <v>37</v>
      </c>
      <c r="D1328" t="s">
        <v>22</v>
      </c>
      <c r="E1328">
        <v>11</v>
      </c>
      <c r="F1328">
        <v>51</v>
      </c>
      <c r="G1328">
        <v>88</v>
      </c>
      <c r="H1328">
        <v>37</v>
      </c>
      <c r="I1328">
        <v>40</v>
      </c>
      <c r="J1328">
        <v>12</v>
      </c>
      <c r="K1328">
        <v>195</v>
      </c>
      <c r="L1328">
        <v>10</v>
      </c>
      <c r="M1328">
        <v>20</v>
      </c>
      <c r="N1328">
        <v>30</v>
      </c>
      <c r="O1328">
        <v>50</v>
      </c>
      <c r="P1328">
        <v>12</v>
      </c>
      <c r="Q1328" s="1">
        <v>40269</v>
      </c>
      <c r="R1328" t="s">
        <v>26</v>
      </c>
      <c r="S1328" t="s">
        <v>40</v>
      </c>
      <c r="T1328" t="s">
        <v>25</v>
      </c>
    </row>
    <row r="1329" spans="1:20" x14ac:dyDescent="0.25">
      <c r="A1329">
        <v>435</v>
      </c>
      <c r="B1329" t="s">
        <v>60</v>
      </c>
      <c r="C1329" t="s">
        <v>37</v>
      </c>
      <c r="D1329" t="s">
        <v>22</v>
      </c>
      <c r="E1329">
        <v>14</v>
      </c>
      <c r="F1329">
        <v>53</v>
      </c>
      <c r="G1329">
        <v>92</v>
      </c>
      <c r="H1329">
        <v>39</v>
      </c>
      <c r="I1329">
        <v>39</v>
      </c>
      <c r="J1329">
        <v>12</v>
      </c>
      <c r="K1329">
        <v>212</v>
      </c>
      <c r="L1329">
        <v>20</v>
      </c>
      <c r="M1329">
        <v>20</v>
      </c>
      <c r="N1329">
        <v>40</v>
      </c>
      <c r="O1329">
        <v>60</v>
      </c>
      <c r="P1329">
        <v>12</v>
      </c>
      <c r="Q1329" s="1">
        <v>40299</v>
      </c>
      <c r="R1329" t="s">
        <v>26</v>
      </c>
      <c r="S1329" t="s">
        <v>40</v>
      </c>
      <c r="T1329" t="s">
        <v>25</v>
      </c>
    </row>
    <row r="1330" spans="1:20" x14ac:dyDescent="0.25">
      <c r="A1330">
        <v>435</v>
      </c>
      <c r="B1330" t="s">
        <v>60</v>
      </c>
      <c r="C1330" t="s">
        <v>37</v>
      </c>
      <c r="D1330" t="s">
        <v>22</v>
      </c>
      <c r="E1330">
        <v>17</v>
      </c>
      <c r="F1330">
        <v>59</v>
      </c>
      <c r="G1330">
        <v>103</v>
      </c>
      <c r="H1330">
        <v>44</v>
      </c>
      <c r="I1330">
        <v>42</v>
      </c>
      <c r="J1330">
        <v>14</v>
      </c>
      <c r="K1330">
        <v>258</v>
      </c>
      <c r="L1330">
        <v>30</v>
      </c>
      <c r="M1330">
        <v>20</v>
      </c>
      <c r="N1330">
        <v>50</v>
      </c>
      <c r="O1330">
        <v>70</v>
      </c>
      <c r="P1330">
        <v>12</v>
      </c>
      <c r="Q1330" s="1">
        <v>40360</v>
      </c>
      <c r="R1330" t="s">
        <v>26</v>
      </c>
      <c r="S1330" t="s">
        <v>40</v>
      </c>
      <c r="T1330" t="s">
        <v>25</v>
      </c>
    </row>
    <row r="1331" spans="1:20" x14ac:dyDescent="0.25">
      <c r="A1331">
        <v>435</v>
      </c>
      <c r="B1331" t="s">
        <v>60</v>
      </c>
      <c r="C1331" t="s">
        <v>37</v>
      </c>
      <c r="D1331" t="s">
        <v>22</v>
      </c>
      <c r="E1331">
        <v>19</v>
      </c>
      <c r="F1331">
        <v>60</v>
      </c>
      <c r="G1331">
        <v>105</v>
      </c>
      <c r="H1331">
        <v>45</v>
      </c>
      <c r="I1331">
        <v>41</v>
      </c>
      <c r="J1331">
        <v>14</v>
      </c>
      <c r="K1331">
        <v>253</v>
      </c>
      <c r="L1331">
        <v>30</v>
      </c>
      <c r="M1331">
        <v>20</v>
      </c>
      <c r="N1331">
        <v>50</v>
      </c>
      <c r="O1331">
        <v>70</v>
      </c>
      <c r="P1331">
        <v>12</v>
      </c>
      <c r="Q1331" s="1">
        <v>40391</v>
      </c>
      <c r="R1331" t="s">
        <v>26</v>
      </c>
      <c r="S1331" t="s">
        <v>40</v>
      </c>
      <c r="T1331" t="s">
        <v>25</v>
      </c>
    </row>
    <row r="1332" spans="1:20" x14ac:dyDescent="0.25">
      <c r="A1332">
        <v>435</v>
      </c>
      <c r="B1332" t="s">
        <v>60</v>
      </c>
      <c r="C1332" t="s">
        <v>37</v>
      </c>
      <c r="D1332" t="s">
        <v>22</v>
      </c>
      <c r="E1332">
        <v>14</v>
      </c>
      <c r="F1332">
        <v>53</v>
      </c>
      <c r="G1332">
        <v>92</v>
      </c>
      <c r="H1332">
        <v>39</v>
      </c>
      <c r="I1332">
        <v>39</v>
      </c>
      <c r="J1332">
        <v>12</v>
      </c>
      <c r="K1332">
        <v>244</v>
      </c>
      <c r="L1332">
        <v>20</v>
      </c>
      <c r="M1332">
        <v>10</v>
      </c>
      <c r="N1332">
        <v>30</v>
      </c>
      <c r="O1332">
        <v>40</v>
      </c>
      <c r="P1332">
        <v>12</v>
      </c>
      <c r="Q1332" s="1">
        <v>40452</v>
      </c>
      <c r="R1332" t="s">
        <v>26</v>
      </c>
      <c r="S1332" t="s">
        <v>40</v>
      </c>
      <c r="T1332" t="s">
        <v>25</v>
      </c>
    </row>
    <row r="1333" spans="1:20" x14ac:dyDescent="0.25">
      <c r="A1333">
        <v>435</v>
      </c>
      <c r="B1333" t="s">
        <v>60</v>
      </c>
      <c r="C1333" t="s">
        <v>37</v>
      </c>
      <c r="D1333" t="s">
        <v>22</v>
      </c>
      <c r="E1333">
        <v>9</v>
      </c>
      <c r="F1333">
        <v>47</v>
      </c>
      <c r="G1333">
        <v>82</v>
      </c>
      <c r="H1333">
        <v>35</v>
      </c>
      <c r="I1333">
        <v>38</v>
      </c>
      <c r="J1333">
        <v>11</v>
      </c>
      <c r="K1333">
        <v>248</v>
      </c>
      <c r="L1333">
        <v>10</v>
      </c>
      <c r="M1333">
        <v>20</v>
      </c>
      <c r="N1333">
        <v>30</v>
      </c>
      <c r="O1333">
        <v>50</v>
      </c>
      <c r="P1333">
        <v>12</v>
      </c>
      <c r="Q1333" s="1">
        <v>40483</v>
      </c>
      <c r="R1333" t="s">
        <v>26</v>
      </c>
      <c r="S1333" t="s">
        <v>40</v>
      </c>
      <c r="T1333" t="s">
        <v>25</v>
      </c>
    </row>
    <row r="1334" spans="1:20" x14ac:dyDescent="0.25">
      <c r="A1334">
        <v>435</v>
      </c>
      <c r="B1334" t="s">
        <v>60</v>
      </c>
      <c r="C1334" t="s">
        <v>37</v>
      </c>
      <c r="D1334" t="s">
        <v>22</v>
      </c>
      <c r="E1334">
        <v>19</v>
      </c>
      <c r="F1334">
        <v>53</v>
      </c>
      <c r="G1334">
        <v>91</v>
      </c>
      <c r="H1334">
        <v>39</v>
      </c>
      <c r="I1334">
        <v>36</v>
      </c>
      <c r="J1334">
        <v>12</v>
      </c>
      <c r="K1334">
        <v>212</v>
      </c>
      <c r="L1334">
        <v>20</v>
      </c>
      <c r="M1334">
        <v>20</v>
      </c>
      <c r="N1334">
        <v>40</v>
      </c>
      <c r="O1334">
        <v>60</v>
      </c>
      <c r="P1334">
        <v>12</v>
      </c>
      <c r="Q1334" s="1">
        <v>40664</v>
      </c>
      <c r="R1334" t="s">
        <v>26</v>
      </c>
      <c r="S1334" t="s">
        <v>40</v>
      </c>
      <c r="T1334" t="s">
        <v>25</v>
      </c>
    </row>
    <row r="1335" spans="1:20" x14ac:dyDescent="0.25">
      <c r="A1335">
        <v>435</v>
      </c>
      <c r="B1335" t="s">
        <v>60</v>
      </c>
      <c r="C1335" t="s">
        <v>37</v>
      </c>
      <c r="D1335" t="s">
        <v>22</v>
      </c>
      <c r="E1335">
        <v>19</v>
      </c>
      <c r="F1335">
        <v>55</v>
      </c>
      <c r="G1335">
        <v>95</v>
      </c>
      <c r="H1335">
        <v>41</v>
      </c>
      <c r="I1335">
        <v>38</v>
      </c>
      <c r="J1335">
        <v>13</v>
      </c>
      <c r="K1335">
        <v>239</v>
      </c>
      <c r="L1335">
        <v>20</v>
      </c>
      <c r="M1335">
        <v>20</v>
      </c>
      <c r="N1335">
        <v>40</v>
      </c>
      <c r="O1335">
        <v>60</v>
      </c>
      <c r="P1335">
        <v>12</v>
      </c>
      <c r="Q1335" s="1">
        <v>40695</v>
      </c>
      <c r="R1335" t="s">
        <v>26</v>
      </c>
      <c r="S1335" t="s">
        <v>40</v>
      </c>
      <c r="T1335" t="s">
        <v>25</v>
      </c>
    </row>
    <row r="1336" spans="1:20" x14ac:dyDescent="0.25">
      <c r="A1336">
        <v>435</v>
      </c>
      <c r="B1336" t="s">
        <v>60</v>
      </c>
      <c r="C1336" t="s">
        <v>37</v>
      </c>
      <c r="D1336" t="s">
        <v>22</v>
      </c>
      <c r="E1336">
        <v>26</v>
      </c>
      <c r="F1336">
        <v>60</v>
      </c>
      <c r="G1336">
        <v>104</v>
      </c>
      <c r="H1336">
        <v>45</v>
      </c>
      <c r="I1336">
        <v>38</v>
      </c>
      <c r="J1336">
        <v>14</v>
      </c>
      <c r="K1336">
        <v>253</v>
      </c>
      <c r="L1336">
        <v>30</v>
      </c>
      <c r="M1336">
        <v>20</v>
      </c>
      <c r="N1336">
        <v>50</v>
      </c>
      <c r="O1336">
        <v>70</v>
      </c>
      <c r="P1336">
        <v>12</v>
      </c>
      <c r="Q1336" s="1">
        <v>40756</v>
      </c>
      <c r="R1336" t="s">
        <v>26</v>
      </c>
      <c r="S1336" t="s">
        <v>40</v>
      </c>
      <c r="T1336" t="s">
        <v>25</v>
      </c>
    </row>
    <row r="1337" spans="1:20" x14ac:dyDescent="0.25">
      <c r="A1337">
        <v>435</v>
      </c>
      <c r="B1337" t="s">
        <v>60</v>
      </c>
      <c r="C1337" t="s">
        <v>37</v>
      </c>
      <c r="D1337" t="s">
        <v>22</v>
      </c>
      <c r="E1337">
        <v>18</v>
      </c>
      <c r="F1337">
        <v>52</v>
      </c>
      <c r="G1337">
        <v>97</v>
      </c>
      <c r="H1337">
        <v>39</v>
      </c>
      <c r="I1337">
        <v>40</v>
      </c>
      <c r="J1337">
        <v>12</v>
      </c>
      <c r="K1337">
        <v>248</v>
      </c>
      <c r="L1337">
        <v>20</v>
      </c>
      <c r="M1337">
        <v>20</v>
      </c>
      <c r="N1337">
        <v>40</v>
      </c>
      <c r="O1337">
        <v>60</v>
      </c>
      <c r="P1337">
        <v>12</v>
      </c>
      <c r="Q1337" s="1">
        <v>40787</v>
      </c>
      <c r="R1337" t="s">
        <v>26</v>
      </c>
      <c r="S1337" t="s">
        <v>40</v>
      </c>
      <c r="T1337" t="s">
        <v>25</v>
      </c>
    </row>
    <row r="1338" spans="1:20" x14ac:dyDescent="0.25">
      <c r="A1338">
        <v>435</v>
      </c>
      <c r="B1338" t="s">
        <v>60</v>
      </c>
      <c r="C1338" t="s">
        <v>37</v>
      </c>
      <c r="D1338" t="s">
        <v>22</v>
      </c>
      <c r="E1338">
        <v>21</v>
      </c>
      <c r="F1338">
        <v>53</v>
      </c>
      <c r="G1338">
        <v>98</v>
      </c>
      <c r="H1338">
        <v>39</v>
      </c>
      <c r="I1338">
        <v>39</v>
      </c>
      <c r="J1338">
        <v>12</v>
      </c>
      <c r="K1338">
        <v>244</v>
      </c>
      <c r="L1338">
        <v>20</v>
      </c>
      <c r="M1338">
        <v>10</v>
      </c>
      <c r="N1338">
        <v>30</v>
      </c>
      <c r="O1338">
        <v>40</v>
      </c>
      <c r="P1338">
        <v>12</v>
      </c>
      <c r="Q1338" s="1">
        <v>40817</v>
      </c>
      <c r="R1338" t="s">
        <v>26</v>
      </c>
      <c r="S1338" t="s">
        <v>40</v>
      </c>
      <c r="T1338" t="s">
        <v>25</v>
      </c>
    </row>
    <row r="1339" spans="1:20" x14ac:dyDescent="0.25">
      <c r="A1339">
        <v>435</v>
      </c>
      <c r="B1339" t="s">
        <v>60</v>
      </c>
      <c r="C1339" t="s">
        <v>37</v>
      </c>
      <c r="D1339" t="s">
        <v>22</v>
      </c>
      <c r="E1339">
        <v>13</v>
      </c>
      <c r="F1339">
        <v>47</v>
      </c>
      <c r="G1339">
        <v>87</v>
      </c>
      <c r="H1339">
        <v>35</v>
      </c>
      <c r="I1339">
        <v>38</v>
      </c>
      <c r="J1339">
        <v>11</v>
      </c>
      <c r="K1339">
        <v>248</v>
      </c>
      <c r="L1339">
        <v>10</v>
      </c>
      <c r="M1339">
        <v>20</v>
      </c>
      <c r="N1339">
        <v>30</v>
      </c>
      <c r="O1339">
        <v>50</v>
      </c>
      <c r="P1339">
        <v>12</v>
      </c>
      <c r="Q1339" s="1">
        <v>40848</v>
      </c>
      <c r="R1339" t="s">
        <v>26</v>
      </c>
      <c r="S1339" t="s">
        <v>40</v>
      </c>
      <c r="T1339" t="s">
        <v>25</v>
      </c>
    </row>
    <row r="1340" spans="1:20" x14ac:dyDescent="0.25">
      <c r="A1340">
        <v>435</v>
      </c>
      <c r="B1340" t="s">
        <v>60</v>
      </c>
      <c r="C1340" t="s">
        <v>37</v>
      </c>
      <c r="D1340" t="s">
        <v>22</v>
      </c>
      <c r="E1340">
        <v>18</v>
      </c>
      <c r="F1340">
        <v>51</v>
      </c>
      <c r="G1340">
        <v>95</v>
      </c>
      <c r="H1340">
        <v>38</v>
      </c>
      <c r="I1340">
        <v>39</v>
      </c>
      <c r="J1340">
        <v>12</v>
      </c>
      <c r="K1340">
        <v>256</v>
      </c>
      <c r="L1340">
        <v>10</v>
      </c>
      <c r="M1340">
        <v>20</v>
      </c>
      <c r="N1340">
        <v>40</v>
      </c>
      <c r="O1340">
        <v>60</v>
      </c>
      <c r="P1340">
        <v>12</v>
      </c>
      <c r="Q1340" s="1">
        <v>40878</v>
      </c>
      <c r="R1340" t="s">
        <v>26</v>
      </c>
      <c r="S1340" t="s">
        <v>40</v>
      </c>
      <c r="T1340" t="s">
        <v>25</v>
      </c>
    </row>
    <row r="1341" spans="1:20" x14ac:dyDescent="0.25">
      <c r="A1341">
        <v>435</v>
      </c>
      <c r="B1341" t="s">
        <v>60</v>
      </c>
      <c r="C1341" t="s">
        <v>37</v>
      </c>
      <c r="D1341" t="s">
        <v>22</v>
      </c>
      <c r="E1341">
        <v>44</v>
      </c>
      <c r="F1341">
        <v>68</v>
      </c>
      <c r="G1341">
        <v>114</v>
      </c>
      <c r="H1341">
        <v>46</v>
      </c>
      <c r="I1341">
        <v>24</v>
      </c>
      <c r="J1341">
        <v>12</v>
      </c>
      <c r="K1341">
        <v>777</v>
      </c>
      <c r="L1341">
        <v>40</v>
      </c>
      <c r="M1341">
        <v>40</v>
      </c>
      <c r="N1341">
        <v>60</v>
      </c>
      <c r="O1341">
        <v>100</v>
      </c>
      <c r="P1341">
        <v>4</v>
      </c>
      <c r="Q1341" s="1">
        <v>40179</v>
      </c>
      <c r="R1341" t="s">
        <v>28</v>
      </c>
      <c r="S1341" t="s">
        <v>41</v>
      </c>
      <c r="T1341" t="s">
        <v>25</v>
      </c>
    </row>
    <row r="1342" spans="1:20" x14ac:dyDescent="0.25">
      <c r="A1342">
        <v>435</v>
      </c>
      <c r="B1342" t="s">
        <v>60</v>
      </c>
      <c r="C1342" t="s">
        <v>37</v>
      </c>
      <c r="D1342" t="s">
        <v>22</v>
      </c>
      <c r="E1342">
        <v>38</v>
      </c>
      <c r="F1342">
        <v>61</v>
      </c>
      <c r="G1342">
        <v>103</v>
      </c>
      <c r="H1342">
        <v>42</v>
      </c>
      <c r="I1342">
        <v>23</v>
      </c>
      <c r="J1342">
        <v>11</v>
      </c>
      <c r="K1342">
        <v>771</v>
      </c>
      <c r="L1342">
        <v>30</v>
      </c>
      <c r="M1342">
        <v>40</v>
      </c>
      <c r="N1342">
        <v>50</v>
      </c>
      <c r="O1342">
        <v>90</v>
      </c>
      <c r="P1342">
        <v>4</v>
      </c>
      <c r="Q1342" s="1">
        <v>40210</v>
      </c>
      <c r="R1342" t="s">
        <v>28</v>
      </c>
      <c r="S1342" t="s">
        <v>41</v>
      </c>
      <c r="T1342" t="s">
        <v>25</v>
      </c>
    </row>
    <row r="1343" spans="1:20" x14ac:dyDescent="0.25">
      <c r="A1343">
        <v>435</v>
      </c>
      <c r="B1343" t="s">
        <v>60</v>
      </c>
      <c r="C1343" t="s">
        <v>37</v>
      </c>
      <c r="D1343" t="s">
        <v>22</v>
      </c>
      <c r="E1343">
        <v>45</v>
      </c>
      <c r="F1343">
        <v>70</v>
      </c>
      <c r="G1343">
        <v>118</v>
      </c>
      <c r="H1343">
        <v>48</v>
      </c>
      <c r="I1343">
        <v>25</v>
      </c>
      <c r="J1343">
        <v>13</v>
      </c>
      <c r="K1343">
        <v>766</v>
      </c>
      <c r="L1343">
        <v>50</v>
      </c>
      <c r="M1343">
        <v>40</v>
      </c>
      <c r="N1343">
        <v>70</v>
      </c>
      <c r="O1343">
        <v>110</v>
      </c>
      <c r="P1343">
        <v>4</v>
      </c>
      <c r="Q1343" s="1">
        <v>40238</v>
      </c>
      <c r="R1343" t="s">
        <v>28</v>
      </c>
      <c r="S1343" t="s">
        <v>41</v>
      </c>
      <c r="T1343" t="s">
        <v>25</v>
      </c>
    </row>
    <row r="1344" spans="1:20" x14ac:dyDescent="0.25">
      <c r="A1344">
        <v>435</v>
      </c>
      <c r="B1344" t="s">
        <v>60</v>
      </c>
      <c r="C1344" t="s">
        <v>37</v>
      </c>
      <c r="D1344" t="s">
        <v>22</v>
      </c>
      <c r="E1344">
        <v>43</v>
      </c>
      <c r="F1344">
        <v>67</v>
      </c>
      <c r="G1344">
        <v>112</v>
      </c>
      <c r="H1344">
        <v>45</v>
      </c>
      <c r="I1344">
        <v>24</v>
      </c>
      <c r="J1344">
        <v>12</v>
      </c>
      <c r="K1344">
        <v>777</v>
      </c>
      <c r="L1344">
        <v>40</v>
      </c>
      <c r="M1344">
        <v>40</v>
      </c>
      <c r="N1344">
        <v>60</v>
      </c>
      <c r="O1344">
        <v>100</v>
      </c>
      <c r="P1344">
        <v>4</v>
      </c>
      <c r="Q1344" s="1">
        <v>40269</v>
      </c>
      <c r="R1344" t="s">
        <v>28</v>
      </c>
      <c r="S1344" t="s">
        <v>41</v>
      </c>
      <c r="T1344" t="s">
        <v>25</v>
      </c>
    </row>
    <row r="1345" spans="1:20" x14ac:dyDescent="0.25">
      <c r="A1345">
        <v>435</v>
      </c>
      <c r="B1345" t="s">
        <v>60</v>
      </c>
      <c r="C1345" t="s">
        <v>37</v>
      </c>
      <c r="D1345" t="s">
        <v>22</v>
      </c>
      <c r="E1345">
        <v>36</v>
      </c>
      <c r="F1345">
        <v>58</v>
      </c>
      <c r="G1345">
        <v>97</v>
      </c>
      <c r="H1345">
        <v>39</v>
      </c>
      <c r="I1345">
        <v>22</v>
      </c>
      <c r="J1345">
        <v>10</v>
      </c>
      <c r="K1345">
        <v>799</v>
      </c>
      <c r="L1345">
        <v>50</v>
      </c>
      <c r="M1345">
        <v>30</v>
      </c>
      <c r="N1345">
        <v>60</v>
      </c>
      <c r="O1345">
        <v>90</v>
      </c>
      <c r="P1345">
        <v>4</v>
      </c>
      <c r="Q1345" s="1">
        <v>40299</v>
      </c>
      <c r="R1345" t="s">
        <v>28</v>
      </c>
      <c r="S1345" t="s">
        <v>41</v>
      </c>
      <c r="T1345" t="s">
        <v>25</v>
      </c>
    </row>
    <row r="1346" spans="1:20" x14ac:dyDescent="0.25">
      <c r="A1346">
        <v>435</v>
      </c>
      <c r="B1346" t="s">
        <v>60</v>
      </c>
      <c r="C1346" t="s">
        <v>37</v>
      </c>
      <c r="D1346" t="s">
        <v>22</v>
      </c>
      <c r="E1346">
        <v>31</v>
      </c>
      <c r="F1346">
        <v>53</v>
      </c>
      <c r="G1346">
        <v>89</v>
      </c>
      <c r="H1346">
        <v>36</v>
      </c>
      <c r="I1346">
        <v>22</v>
      </c>
      <c r="J1346">
        <v>10</v>
      </c>
      <c r="K1346">
        <v>828</v>
      </c>
      <c r="L1346">
        <v>40</v>
      </c>
      <c r="M1346">
        <v>30</v>
      </c>
      <c r="N1346">
        <v>50</v>
      </c>
      <c r="O1346">
        <v>80</v>
      </c>
      <c r="P1346">
        <v>4</v>
      </c>
      <c r="Q1346" s="1">
        <v>40330</v>
      </c>
      <c r="R1346" t="s">
        <v>28</v>
      </c>
      <c r="S1346" t="s">
        <v>41</v>
      </c>
      <c r="T1346" t="s">
        <v>25</v>
      </c>
    </row>
    <row r="1347" spans="1:20" x14ac:dyDescent="0.25">
      <c r="A1347">
        <v>435</v>
      </c>
      <c r="B1347" t="s">
        <v>60</v>
      </c>
      <c r="C1347" t="s">
        <v>37</v>
      </c>
      <c r="D1347" t="s">
        <v>22</v>
      </c>
      <c r="E1347">
        <v>27</v>
      </c>
      <c r="F1347">
        <v>47</v>
      </c>
      <c r="G1347">
        <v>79</v>
      </c>
      <c r="H1347">
        <v>32</v>
      </c>
      <c r="I1347">
        <v>20</v>
      </c>
      <c r="J1347">
        <v>8</v>
      </c>
      <c r="K1347">
        <v>837</v>
      </c>
      <c r="L1347">
        <v>30</v>
      </c>
      <c r="M1347">
        <v>30</v>
      </c>
      <c r="N1347">
        <v>40</v>
      </c>
      <c r="O1347">
        <v>70</v>
      </c>
      <c r="P1347">
        <v>4</v>
      </c>
      <c r="Q1347" s="1">
        <v>40422</v>
      </c>
      <c r="R1347" t="s">
        <v>28</v>
      </c>
      <c r="S1347" t="s">
        <v>41</v>
      </c>
      <c r="T1347" t="s">
        <v>25</v>
      </c>
    </row>
    <row r="1348" spans="1:20" x14ac:dyDescent="0.25">
      <c r="A1348">
        <v>435</v>
      </c>
      <c r="B1348" t="s">
        <v>60</v>
      </c>
      <c r="C1348" t="s">
        <v>37</v>
      </c>
      <c r="D1348" t="s">
        <v>22</v>
      </c>
      <c r="E1348">
        <v>27</v>
      </c>
      <c r="F1348">
        <v>48</v>
      </c>
      <c r="G1348">
        <v>81</v>
      </c>
      <c r="H1348">
        <v>33</v>
      </c>
      <c r="I1348">
        <v>21</v>
      </c>
      <c r="J1348">
        <v>9</v>
      </c>
      <c r="K1348">
        <v>836</v>
      </c>
      <c r="L1348">
        <v>30</v>
      </c>
      <c r="M1348">
        <v>30</v>
      </c>
      <c r="N1348">
        <v>40</v>
      </c>
      <c r="O1348">
        <v>70</v>
      </c>
      <c r="P1348">
        <v>4</v>
      </c>
      <c r="Q1348" s="1">
        <v>40483</v>
      </c>
      <c r="R1348" t="s">
        <v>28</v>
      </c>
      <c r="S1348" t="s">
        <v>41</v>
      </c>
      <c r="T1348" t="s">
        <v>25</v>
      </c>
    </row>
    <row r="1349" spans="1:20" x14ac:dyDescent="0.25">
      <c r="A1349">
        <v>435</v>
      </c>
      <c r="B1349" t="s">
        <v>60</v>
      </c>
      <c r="C1349" t="s">
        <v>37</v>
      </c>
      <c r="D1349" t="s">
        <v>22</v>
      </c>
      <c r="E1349">
        <v>26</v>
      </c>
      <c r="F1349">
        <v>46</v>
      </c>
      <c r="G1349">
        <v>77</v>
      </c>
      <c r="H1349">
        <v>31</v>
      </c>
      <c r="I1349">
        <v>20</v>
      </c>
      <c r="J1349">
        <v>8</v>
      </c>
      <c r="K1349">
        <v>844</v>
      </c>
      <c r="L1349">
        <v>30</v>
      </c>
      <c r="M1349">
        <v>30</v>
      </c>
      <c r="N1349">
        <v>40</v>
      </c>
      <c r="O1349">
        <v>70</v>
      </c>
      <c r="P1349">
        <v>4</v>
      </c>
      <c r="Q1349" s="1">
        <v>40513</v>
      </c>
      <c r="R1349" t="s">
        <v>28</v>
      </c>
      <c r="S1349" t="s">
        <v>41</v>
      </c>
      <c r="T1349" t="s">
        <v>25</v>
      </c>
    </row>
    <row r="1350" spans="1:20" x14ac:dyDescent="0.25">
      <c r="A1350">
        <v>435</v>
      </c>
      <c r="B1350" t="s">
        <v>60</v>
      </c>
      <c r="C1350" t="s">
        <v>37</v>
      </c>
      <c r="D1350" t="s">
        <v>22</v>
      </c>
      <c r="E1350">
        <v>69</v>
      </c>
      <c r="F1350">
        <v>68</v>
      </c>
      <c r="G1350">
        <v>128</v>
      </c>
      <c r="H1350">
        <v>46</v>
      </c>
      <c r="I1350">
        <v>25</v>
      </c>
      <c r="J1350">
        <v>12</v>
      </c>
      <c r="K1350">
        <v>777</v>
      </c>
      <c r="L1350">
        <v>40</v>
      </c>
      <c r="M1350">
        <v>40</v>
      </c>
      <c r="N1350">
        <v>60</v>
      </c>
      <c r="O1350">
        <v>100</v>
      </c>
      <c r="P1350">
        <v>4</v>
      </c>
      <c r="Q1350" s="1">
        <v>40544</v>
      </c>
      <c r="R1350" t="s">
        <v>28</v>
      </c>
      <c r="S1350" t="s">
        <v>41</v>
      </c>
      <c r="T1350" t="s">
        <v>25</v>
      </c>
    </row>
    <row r="1351" spans="1:20" x14ac:dyDescent="0.25">
      <c r="A1351">
        <v>435</v>
      </c>
      <c r="B1351" t="s">
        <v>60</v>
      </c>
      <c r="C1351" t="s">
        <v>37</v>
      </c>
      <c r="D1351" t="s">
        <v>22</v>
      </c>
      <c r="E1351">
        <v>56</v>
      </c>
      <c r="F1351">
        <v>61</v>
      </c>
      <c r="G1351">
        <v>110</v>
      </c>
      <c r="H1351">
        <v>42</v>
      </c>
      <c r="I1351">
        <v>23</v>
      </c>
      <c r="J1351">
        <v>11</v>
      </c>
      <c r="K1351">
        <v>771</v>
      </c>
      <c r="L1351">
        <v>30</v>
      </c>
      <c r="M1351">
        <v>40</v>
      </c>
      <c r="N1351">
        <v>50</v>
      </c>
      <c r="O1351">
        <v>90</v>
      </c>
      <c r="P1351">
        <v>4</v>
      </c>
      <c r="Q1351" s="1">
        <v>40575</v>
      </c>
      <c r="R1351" t="s">
        <v>28</v>
      </c>
      <c r="S1351" t="s">
        <v>41</v>
      </c>
      <c r="T1351" t="s">
        <v>25</v>
      </c>
    </row>
    <row r="1352" spans="1:20" x14ac:dyDescent="0.25">
      <c r="A1352">
        <v>435</v>
      </c>
      <c r="B1352" t="s">
        <v>60</v>
      </c>
      <c r="C1352" t="s">
        <v>37</v>
      </c>
      <c r="D1352" t="s">
        <v>22</v>
      </c>
      <c r="E1352">
        <v>64</v>
      </c>
      <c r="F1352">
        <v>67</v>
      </c>
      <c r="G1352">
        <v>119</v>
      </c>
      <c r="H1352">
        <v>45</v>
      </c>
      <c r="I1352">
        <v>24</v>
      </c>
      <c r="J1352">
        <v>12</v>
      </c>
      <c r="K1352">
        <v>777</v>
      </c>
      <c r="L1352">
        <v>40</v>
      </c>
      <c r="M1352">
        <v>40</v>
      </c>
      <c r="N1352">
        <v>60</v>
      </c>
      <c r="O1352">
        <v>100</v>
      </c>
      <c r="P1352">
        <v>4</v>
      </c>
      <c r="Q1352" s="1">
        <v>40634</v>
      </c>
      <c r="R1352" t="s">
        <v>28</v>
      </c>
      <c r="S1352" t="s">
        <v>41</v>
      </c>
      <c r="T1352" t="s">
        <v>25</v>
      </c>
    </row>
    <row r="1353" spans="1:20" x14ac:dyDescent="0.25">
      <c r="A1353">
        <v>435</v>
      </c>
      <c r="B1353" t="s">
        <v>60</v>
      </c>
      <c r="C1353" t="s">
        <v>37</v>
      </c>
      <c r="D1353" t="s">
        <v>22</v>
      </c>
      <c r="E1353">
        <v>50</v>
      </c>
      <c r="F1353">
        <v>58</v>
      </c>
      <c r="G1353">
        <v>96</v>
      </c>
      <c r="H1353">
        <v>39</v>
      </c>
      <c r="I1353">
        <v>20</v>
      </c>
      <c r="J1353">
        <v>10</v>
      </c>
      <c r="K1353">
        <v>799</v>
      </c>
      <c r="L1353">
        <v>50</v>
      </c>
      <c r="M1353">
        <v>30</v>
      </c>
      <c r="N1353">
        <v>60</v>
      </c>
      <c r="O1353">
        <v>90</v>
      </c>
      <c r="P1353">
        <v>4</v>
      </c>
      <c r="Q1353" s="1">
        <v>40664</v>
      </c>
      <c r="R1353" t="s">
        <v>28</v>
      </c>
      <c r="S1353" t="s">
        <v>41</v>
      </c>
      <c r="T1353" t="s">
        <v>25</v>
      </c>
    </row>
    <row r="1354" spans="1:20" x14ac:dyDescent="0.25">
      <c r="A1354">
        <v>435</v>
      </c>
      <c r="B1354" t="s">
        <v>60</v>
      </c>
      <c r="C1354" t="s">
        <v>37</v>
      </c>
      <c r="D1354" t="s">
        <v>22</v>
      </c>
      <c r="E1354">
        <v>43</v>
      </c>
      <c r="F1354">
        <v>53</v>
      </c>
      <c r="G1354">
        <v>88</v>
      </c>
      <c r="H1354">
        <v>36</v>
      </c>
      <c r="I1354">
        <v>20</v>
      </c>
      <c r="J1354">
        <v>10</v>
      </c>
      <c r="K1354">
        <v>828</v>
      </c>
      <c r="L1354">
        <v>40</v>
      </c>
      <c r="M1354">
        <v>30</v>
      </c>
      <c r="N1354">
        <v>50</v>
      </c>
      <c r="O1354">
        <v>80</v>
      </c>
      <c r="P1354">
        <v>4</v>
      </c>
      <c r="Q1354" s="1">
        <v>40695</v>
      </c>
      <c r="R1354" t="s">
        <v>28</v>
      </c>
      <c r="S1354" t="s">
        <v>41</v>
      </c>
      <c r="T1354" t="s">
        <v>25</v>
      </c>
    </row>
    <row r="1355" spans="1:20" x14ac:dyDescent="0.25">
      <c r="A1355">
        <v>435</v>
      </c>
      <c r="B1355" t="s">
        <v>60</v>
      </c>
      <c r="C1355" t="s">
        <v>37</v>
      </c>
      <c r="D1355" t="s">
        <v>22</v>
      </c>
      <c r="E1355">
        <v>50</v>
      </c>
      <c r="F1355">
        <v>57</v>
      </c>
      <c r="G1355">
        <v>95</v>
      </c>
      <c r="H1355">
        <v>39</v>
      </c>
      <c r="I1355">
        <v>20</v>
      </c>
      <c r="J1355">
        <v>10</v>
      </c>
      <c r="K1355">
        <v>845</v>
      </c>
      <c r="L1355">
        <v>50</v>
      </c>
      <c r="M1355">
        <v>30</v>
      </c>
      <c r="N1355">
        <v>60</v>
      </c>
      <c r="O1355">
        <v>90</v>
      </c>
      <c r="P1355">
        <v>4</v>
      </c>
      <c r="Q1355" s="1">
        <v>40725</v>
      </c>
      <c r="R1355" t="s">
        <v>28</v>
      </c>
      <c r="S1355" t="s">
        <v>41</v>
      </c>
      <c r="T1355" t="s">
        <v>25</v>
      </c>
    </row>
    <row r="1356" spans="1:20" x14ac:dyDescent="0.25">
      <c r="A1356">
        <v>435</v>
      </c>
      <c r="B1356" t="s">
        <v>60</v>
      </c>
      <c r="C1356" t="s">
        <v>37</v>
      </c>
      <c r="D1356" t="s">
        <v>22</v>
      </c>
      <c r="E1356">
        <v>39</v>
      </c>
      <c r="F1356">
        <v>48</v>
      </c>
      <c r="G1356">
        <v>79</v>
      </c>
      <c r="H1356">
        <v>32</v>
      </c>
      <c r="I1356">
        <v>19</v>
      </c>
      <c r="J1356">
        <v>8</v>
      </c>
      <c r="K1356">
        <v>841</v>
      </c>
      <c r="L1356">
        <v>30</v>
      </c>
      <c r="M1356">
        <v>30</v>
      </c>
      <c r="N1356">
        <v>40</v>
      </c>
      <c r="O1356">
        <v>70</v>
      </c>
      <c r="P1356">
        <v>4</v>
      </c>
      <c r="Q1356" s="1">
        <v>40756</v>
      </c>
      <c r="R1356" t="s">
        <v>28</v>
      </c>
      <c r="S1356" t="s">
        <v>41</v>
      </c>
      <c r="T1356" t="s">
        <v>25</v>
      </c>
    </row>
    <row r="1357" spans="1:20" x14ac:dyDescent="0.25">
      <c r="A1357">
        <v>435</v>
      </c>
      <c r="B1357" t="s">
        <v>60</v>
      </c>
      <c r="C1357" t="s">
        <v>37</v>
      </c>
      <c r="D1357" t="s">
        <v>22</v>
      </c>
      <c r="E1357">
        <v>40</v>
      </c>
      <c r="F1357">
        <v>47</v>
      </c>
      <c r="G1357">
        <v>84</v>
      </c>
      <c r="H1357">
        <v>32</v>
      </c>
      <c r="I1357">
        <v>20</v>
      </c>
      <c r="J1357">
        <v>8</v>
      </c>
      <c r="K1357">
        <v>837</v>
      </c>
      <c r="L1357">
        <v>30</v>
      </c>
      <c r="M1357">
        <v>30</v>
      </c>
      <c r="N1357">
        <v>40</v>
      </c>
      <c r="O1357">
        <v>70</v>
      </c>
      <c r="P1357">
        <v>4</v>
      </c>
      <c r="Q1357" s="1">
        <v>40787</v>
      </c>
      <c r="R1357" t="s">
        <v>28</v>
      </c>
      <c r="S1357" t="s">
        <v>41</v>
      </c>
      <c r="T1357" t="s">
        <v>25</v>
      </c>
    </row>
    <row r="1358" spans="1:20" x14ac:dyDescent="0.25">
      <c r="A1358">
        <v>435</v>
      </c>
      <c r="B1358" t="s">
        <v>60</v>
      </c>
      <c r="C1358" t="s">
        <v>37</v>
      </c>
      <c r="D1358" t="s">
        <v>22</v>
      </c>
      <c r="E1358">
        <v>42</v>
      </c>
      <c r="F1358">
        <v>47</v>
      </c>
      <c r="G1358">
        <v>84</v>
      </c>
      <c r="H1358">
        <v>32</v>
      </c>
      <c r="I1358">
        <v>19</v>
      </c>
      <c r="J1358">
        <v>8</v>
      </c>
      <c r="K1358">
        <v>833</v>
      </c>
      <c r="L1358">
        <v>40</v>
      </c>
      <c r="M1358">
        <v>20</v>
      </c>
      <c r="N1358">
        <v>40</v>
      </c>
      <c r="O1358">
        <v>60</v>
      </c>
      <c r="P1358">
        <v>4</v>
      </c>
      <c r="Q1358" s="1">
        <v>40817</v>
      </c>
      <c r="R1358" t="s">
        <v>28</v>
      </c>
      <c r="S1358" t="s">
        <v>41</v>
      </c>
      <c r="T1358" t="s">
        <v>25</v>
      </c>
    </row>
    <row r="1359" spans="1:20" x14ac:dyDescent="0.25">
      <c r="A1359">
        <v>435</v>
      </c>
      <c r="B1359" t="s">
        <v>60</v>
      </c>
      <c r="C1359" t="s">
        <v>37</v>
      </c>
      <c r="D1359" t="s">
        <v>22</v>
      </c>
      <c r="E1359">
        <v>40</v>
      </c>
      <c r="F1359">
        <v>48</v>
      </c>
      <c r="G1359">
        <v>86</v>
      </c>
      <c r="H1359">
        <v>33</v>
      </c>
      <c r="I1359">
        <v>21</v>
      </c>
      <c r="J1359">
        <v>9</v>
      </c>
      <c r="K1359">
        <v>836</v>
      </c>
      <c r="L1359">
        <v>30</v>
      </c>
      <c r="M1359">
        <v>30</v>
      </c>
      <c r="N1359">
        <v>40</v>
      </c>
      <c r="O1359">
        <v>70</v>
      </c>
      <c r="P1359">
        <v>4</v>
      </c>
      <c r="Q1359" s="1">
        <v>40848</v>
      </c>
      <c r="R1359" t="s">
        <v>28</v>
      </c>
      <c r="S1359" t="s">
        <v>41</v>
      </c>
      <c r="T1359" t="s">
        <v>25</v>
      </c>
    </row>
    <row r="1360" spans="1:20" x14ac:dyDescent="0.25">
      <c r="A1360">
        <v>435</v>
      </c>
      <c r="B1360" t="s">
        <v>60</v>
      </c>
      <c r="C1360" t="s">
        <v>37</v>
      </c>
      <c r="D1360" t="s">
        <v>22</v>
      </c>
      <c r="E1360">
        <v>39</v>
      </c>
      <c r="F1360">
        <v>46</v>
      </c>
      <c r="G1360">
        <v>82</v>
      </c>
      <c r="H1360">
        <v>31</v>
      </c>
      <c r="I1360">
        <v>20</v>
      </c>
      <c r="J1360">
        <v>8</v>
      </c>
      <c r="K1360">
        <v>844</v>
      </c>
      <c r="L1360">
        <v>30</v>
      </c>
      <c r="M1360">
        <v>30</v>
      </c>
      <c r="N1360">
        <v>40</v>
      </c>
      <c r="O1360">
        <v>70</v>
      </c>
      <c r="P1360">
        <v>4</v>
      </c>
      <c r="Q1360" s="1">
        <v>40878</v>
      </c>
      <c r="R1360" t="s">
        <v>28</v>
      </c>
      <c r="S1360" t="s">
        <v>41</v>
      </c>
      <c r="T1360" t="s">
        <v>25</v>
      </c>
    </row>
    <row r="1361" spans="1:20" x14ac:dyDescent="0.25">
      <c r="A1361">
        <v>440</v>
      </c>
      <c r="B1361" t="s">
        <v>49</v>
      </c>
      <c r="C1361" t="s">
        <v>50</v>
      </c>
      <c r="D1361" t="s">
        <v>43</v>
      </c>
      <c r="E1361">
        <v>26</v>
      </c>
      <c r="F1361">
        <v>71</v>
      </c>
      <c r="G1361">
        <v>123</v>
      </c>
      <c r="H1361">
        <v>52</v>
      </c>
      <c r="I1361">
        <v>45</v>
      </c>
      <c r="J1361">
        <v>17</v>
      </c>
      <c r="K1361">
        <v>405</v>
      </c>
      <c r="L1361">
        <v>60</v>
      </c>
      <c r="M1361">
        <v>40</v>
      </c>
      <c r="N1361">
        <v>70</v>
      </c>
      <c r="O1361">
        <v>110</v>
      </c>
      <c r="P1361">
        <v>1</v>
      </c>
      <c r="Q1361" s="1">
        <v>40452</v>
      </c>
      <c r="R1361" t="s">
        <v>23</v>
      </c>
      <c r="S1361" t="s">
        <v>44</v>
      </c>
      <c r="T1361" t="s">
        <v>25</v>
      </c>
    </row>
    <row r="1362" spans="1:20" x14ac:dyDescent="0.25">
      <c r="A1362">
        <v>440</v>
      </c>
      <c r="B1362" t="s">
        <v>49</v>
      </c>
      <c r="C1362" t="s">
        <v>50</v>
      </c>
      <c r="D1362" t="s">
        <v>43</v>
      </c>
      <c r="E1362">
        <v>-2</v>
      </c>
      <c r="F1362">
        <v>75</v>
      </c>
      <c r="G1362">
        <v>128</v>
      </c>
      <c r="H1362">
        <v>53</v>
      </c>
      <c r="I1362">
        <v>77</v>
      </c>
      <c r="J1362">
        <v>48</v>
      </c>
      <c r="K1362">
        <v>458</v>
      </c>
      <c r="L1362">
        <v>20</v>
      </c>
      <c r="M1362">
        <v>50</v>
      </c>
      <c r="N1362">
        <v>80</v>
      </c>
      <c r="O1362">
        <v>130</v>
      </c>
      <c r="P1362">
        <v>3</v>
      </c>
      <c r="Q1362" s="1">
        <v>40299</v>
      </c>
      <c r="R1362" t="s">
        <v>23</v>
      </c>
      <c r="S1362" t="s">
        <v>38</v>
      </c>
      <c r="T1362" t="s">
        <v>31</v>
      </c>
    </row>
    <row r="1363" spans="1:20" x14ac:dyDescent="0.25">
      <c r="A1363">
        <v>440</v>
      </c>
      <c r="B1363" t="s">
        <v>49</v>
      </c>
      <c r="C1363" t="s">
        <v>50</v>
      </c>
      <c r="D1363" t="s">
        <v>43</v>
      </c>
      <c r="E1363">
        <v>-6</v>
      </c>
      <c r="F1363">
        <v>73</v>
      </c>
      <c r="G1363">
        <v>133</v>
      </c>
      <c r="H1363">
        <v>52</v>
      </c>
      <c r="I1363">
        <v>77</v>
      </c>
      <c r="J1363">
        <v>47</v>
      </c>
      <c r="K1363">
        <v>421</v>
      </c>
      <c r="L1363">
        <v>20</v>
      </c>
      <c r="M1363">
        <v>50</v>
      </c>
      <c r="N1363">
        <v>80</v>
      </c>
      <c r="O1363">
        <v>130</v>
      </c>
      <c r="P1363">
        <v>3</v>
      </c>
      <c r="Q1363" s="1">
        <v>40603</v>
      </c>
      <c r="R1363" t="s">
        <v>23</v>
      </c>
      <c r="S1363" t="s">
        <v>38</v>
      </c>
      <c r="T1363" t="s">
        <v>31</v>
      </c>
    </row>
    <row r="1364" spans="1:20" x14ac:dyDescent="0.25">
      <c r="A1364">
        <v>440</v>
      </c>
      <c r="B1364" t="s">
        <v>49</v>
      </c>
      <c r="C1364" t="s">
        <v>50</v>
      </c>
      <c r="D1364" t="s">
        <v>43</v>
      </c>
      <c r="E1364">
        <v>107</v>
      </c>
      <c r="F1364">
        <v>182</v>
      </c>
      <c r="G1364">
        <v>363</v>
      </c>
      <c r="H1364">
        <v>181</v>
      </c>
      <c r="I1364">
        <v>75</v>
      </c>
      <c r="J1364">
        <v>50</v>
      </c>
      <c r="K1364">
        <v>1283</v>
      </c>
      <c r="L1364">
        <v>170</v>
      </c>
      <c r="M1364">
        <v>230</v>
      </c>
      <c r="N1364">
        <v>230</v>
      </c>
      <c r="O1364">
        <v>460</v>
      </c>
      <c r="P1364">
        <v>5</v>
      </c>
      <c r="Q1364" s="1">
        <v>40483</v>
      </c>
      <c r="R1364" t="s">
        <v>28</v>
      </c>
      <c r="S1364" t="s">
        <v>29</v>
      </c>
      <c r="T1364" t="s">
        <v>25</v>
      </c>
    </row>
    <row r="1365" spans="1:20" x14ac:dyDescent="0.25">
      <c r="A1365">
        <v>440</v>
      </c>
      <c r="B1365" t="s">
        <v>49</v>
      </c>
      <c r="C1365" t="s">
        <v>50</v>
      </c>
      <c r="D1365" t="s">
        <v>43</v>
      </c>
      <c r="E1365">
        <v>115</v>
      </c>
      <c r="F1365">
        <v>149</v>
      </c>
      <c r="G1365">
        <v>295</v>
      </c>
      <c r="H1365">
        <v>149</v>
      </c>
      <c r="I1365">
        <v>61</v>
      </c>
      <c r="J1365">
        <v>41</v>
      </c>
      <c r="K1365">
        <v>1245</v>
      </c>
      <c r="L1365">
        <v>120</v>
      </c>
      <c r="M1365">
        <v>170</v>
      </c>
      <c r="N1365">
        <v>180</v>
      </c>
      <c r="O1365">
        <v>350</v>
      </c>
      <c r="P1365">
        <v>5</v>
      </c>
      <c r="Q1365" s="1">
        <v>40695</v>
      </c>
      <c r="R1365" t="s">
        <v>28</v>
      </c>
      <c r="S1365" t="s">
        <v>29</v>
      </c>
      <c r="T1365" t="s">
        <v>25</v>
      </c>
    </row>
    <row r="1366" spans="1:20" x14ac:dyDescent="0.25">
      <c r="A1366">
        <v>440</v>
      </c>
      <c r="B1366" t="s">
        <v>49</v>
      </c>
      <c r="C1366" t="s">
        <v>50</v>
      </c>
      <c r="D1366" t="s">
        <v>43</v>
      </c>
      <c r="E1366">
        <v>129</v>
      </c>
      <c r="F1366">
        <v>155</v>
      </c>
      <c r="G1366">
        <v>330</v>
      </c>
      <c r="H1366">
        <v>155</v>
      </c>
      <c r="I1366">
        <v>68</v>
      </c>
      <c r="J1366">
        <v>43</v>
      </c>
      <c r="K1366">
        <v>1280</v>
      </c>
      <c r="L1366">
        <v>130</v>
      </c>
      <c r="M1366">
        <v>170</v>
      </c>
      <c r="N1366">
        <v>190</v>
      </c>
      <c r="O1366">
        <v>360</v>
      </c>
      <c r="P1366">
        <v>5</v>
      </c>
      <c r="Q1366" s="1">
        <v>40787</v>
      </c>
      <c r="R1366" t="s">
        <v>28</v>
      </c>
      <c r="S1366" t="s">
        <v>29</v>
      </c>
      <c r="T1366" t="s">
        <v>25</v>
      </c>
    </row>
    <row r="1367" spans="1:20" x14ac:dyDescent="0.25">
      <c r="A1367">
        <v>440</v>
      </c>
      <c r="B1367" t="s">
        <v>49</v>
      </c>
      <c r="C1367" t="s">
        <v>50</v>
      </c>
      <c r="D1367" t="s">
        <v>43</v>
      </c>
      <c r="E1367">
        <v>43</v>
      </c>
      <c r="F1367">
        <v>48</v>
      </c>
      <c r="G1367">
        <v>85</v>
      </c>
      <c r="H1367">
        <v>32</v>
      </c>
      <c r="I1367">
        <v>19</v>
      </c>
      <c r="J1367">
        <v>8</v>
      </c>
      <c r="K1367">
        <v>482</v>
      </c>
      <c r="L1367">
        <v>30</v>
      </c>
      <c r="M1367">
        <v>30</v>
      </c>
      <c r="N1367">
        <v>40</v>
      </c>
      <c r="O1367">
        <v>70</v>
      </c>
      <c r="P1367">
        <v>8</v>
      </c>
      <c r="Q1367" s="1">
        <v>40848</v>
      </c>
      <c r="R1367" t="s">
        <v>32</v>
      </c>
      <c r="S1367" t="s">
        <v>39</v>
      </c>
      <c r="T1367" t="s">
        <v>31</v>
      </c>
    </row>
    <row r="1368" spans="1:20" x14ac:dyDescent="0.25">
      <c r="A1368">
        <v>440</v>
      </c>
      <c r="B1368" t="s">
        <v>49</v>
      </c>
      <c r="C1368" t="s">
        <v>50</v>
      </c>
      <c r="D1368" t="s">
        <v>43</v>
      </c>
      <c r="E1368">
        <v>32</v>
      </c>
      <c r="F1368">
        <v>42</v>
      </c>
      <c r="G1368">
        <v>70</v>
      </c>
      <c r="H1368">
        <v>29</v>
      </c>
      <c r="I1368">
        <v>18</v>
      </c>
      <c r="J1368">
        <v>8</v>
      </c>
      <c r="K1368">
        <v>835</v>
      </c>
      <c r="L1368">
        <v>40</v>
      </c>
      <c r="M1368">
        <v>20</v>
      </c>
      <c r="N1368">
        <v>40</v>
      </c>
      <c r="O1368">
        <v>60</v>
      </c>
      <c r="P1368">
        <v>9</v>
      </c>
      <c r="Q1368" s="1">
        <v>40664</v>
      </c>
      <c r="R1368" t="s">
        <v>32</v>
      </c>
      <c r="S1368" t="s">
        <v>33</v>
      </c>
      <c r="T1368" t="s">
        <v>31</v>
      </c>
    </row>
    <row r="1369" spans="1:20" x14ac:dyDescent="0.25">
      <c r="A1369">
        <v>440</v>
      </c>
      <c r="B1369" t="s">
        <v>49</v>
      </c>
      <c r="C1369" t="s">
        <v>50</v>
      </c>
      <c r="D1369" t="s">
        <v>43</v>
      </c>
      <c r="E1369">
        <v>43</v>
      </c>
      <c r="F1369">
        <v>49</v>
      </c>
      <c r="G1369">
        <v>87</v>
      </c>
      <c r="H1369">
        <v>33</v>
      </c>
      <c r="I1369">
        <v>20</v>
      </c>
      <c r="J1369">
        <v>9</v>
      </c>
      <c r="K1369">
        <v>870</v>
      </c>
      <c r="L1369">
        <v>30</v>
      </c>
      <c r="M1369">
        <v>30</v>
      </c>
      <c r="N1369">
        <v>40</v>
      </c>
      <c r="O1369">
        <v>70</v>
      </c>
      <c r="P1369">
        <v>9</v>
      </c>
      <c r="Q1369" s="1">
        <v>40878</v>
      </c>
      <c r="R1369" t="s">
        <v>32</v>
      </c>
      <c r="S1369" t="s">
        <v>33</v>
      </c>
      <c r="T1369" t="s">
        <v>31</v>
      </c>
    </row>
    <row r="1370" spans="1:20" x14ac:dyDescent="0.25">
      <c r="A1370">
        <v>440</v>
      </c>
      <c r="B1370" t="s">
        <v>49</v>
      </c>
      <c r="C1370" t="s">
        <v>50</v>
      </c>
      <c r="D1370" t="s">
        <v>43</v>
      </c>
      <c r="E1370">
        <v>87</v>
      </c>
      <c r="F1370">
        <v>150</v>
      </c>
      <c r="G1370">
        <v>249</v>
      </c>
      <c r="H1370">
        <v>99</v>
      </c>
      <c r="I1370">
        <v>63</v>
      </c>
      <c r="J1370">
        <v>32</v>
      </c>
      <c r="K1370">
        <v>798</v>
      </c>
      <c r="L1370">
        <v>70</v>
      </c>
      <c r="M1370">
        <v>80</v>
      </c>
      <c r="N1370">
        <v>130</v>
      </c>
      <c r="O1370">
        <v>210</v>
      </c>
      <c r="P1370">
        <v>11</v>
      </c>
      <c r="Q1370" s="1">
        <v>40422</v>
      </c>
      <c r="R1370" t="s">
        <v>26</v>
      </c>
      <c r="S1370" t="s">
        <v>35</v>
      </c>
      <c r="T1370" t="s">
        <v>25</v>
      </c>
    </row>
    <row r="1371" spans="1:20" x14ac:dyDescent="0.25">
      <c r="A1371">
        <v>469</v>
      </c>
      <c r="B1371" t="s">
        <v>45</v>
      </c>
      <c r="C1371" t="s">
        <v>46</v>
      </c>
      <c r="D1371" t="s">
        <v>43</v>
      </c>
      <c r="E1371">
        <v>265</v>
      </c>
      <c r="F1371">
        <v>288</v>
      </c>
      <c r="G1371">
        <v>527</v>
      </c>
      <c r="H1371">
        <v>244</v>
      </c>
      <c r="I1371">
        <v>89</v>
      </c>
      <c r="J1371">
        <v>75</v>
      </c>
      <c r="K1371">
        <v>1213</v>
      </c>
      <c r="L1371">
        <v>270</v>
      </c>
      <c r="M1371">
        <v>300</v>
      </c>
      <c r="N1371">
        <v>360</v>
      </c>
      <c r="O1371">
        <v>660</v>
      </c>
      <c r="P1371">
        <v>2</v>
      </c>
      <c r="Q1371" s="1">
        <v>40695</v>
      </c>
      <c r="R1371" t="s">
        <v>23</v>
      </c>
      <c r="S1371" t="s">
        <v>24</v>
      </c>
      <c r="T1371" t="s">
        <v>25</v>
      </c>
    </row>
    <row r="1372" spans="1:20" x14ac:dyDescent="0.25">
      <c r="A1372">
        <v>469</v>
      </c>
      <c r="B1372" t="s">
        <v>45</v>
      </c>
      <c r="C1372" t="s">
        <v>46</v>
      </c>
      <c r="D1372" t="s">
        <v>43</v>
      </c>
      <c r="E1372">
        <v>54</v>
      </c>
      <c r="F1372">
        <v>68</v>
      </c>
      <c r="G1372">
        <v>119</v>
      </c>
      <c r="H1372">
        <v>52</v>
      </c>
      <c r="I1372">
        <v>27</v>
      </c>
      <c r="J1372">
        <v>17</v>
      </c>
      <c r="K1372">
        <v>554</v>
      </c>
      <c r="L1372">
        <v>70</v>
      </c>
      <c r="M1372">
        <v>60</v>
      </c>
      <c r="N1372">
        <v>90</v>
      </c>
      <c r="O1372">
        <v>150</v>
      </c>
      <c r="P1372">
        <v>3</v>
      </c>
      <c r="Q1372" s="1">
        <v>40756</v>
      </c>
      <c r="R1372" t="s">
        <v>23</v>
      </c>
      <c r="S1372" t="s">
        <v>38</v>
      </c>
      <c r="T1372" t="s">
        <v>31</v>
      </c>
    </row>
    <row r="1373" spans="1:20" x14ac:dyDescent="0.25">
      <c r="A1373">
        <v>469</v>
      </c>
      <c r="B1373" t="s">
        <v>45</v>
      </c>
      <c r="C1373" t="s">
        <v>46</v>
      </c>
      <c r="D1373" t="s">
        <v>43</v>
      </c>
      <c r="E1373">
        <v>99</v>
      </c>
      <c r="F1373">
        <v>136</v>
      </c>
      <c r="G1373">
        <v>230</v>
      </c>
      <c r="H1373">
        <v>94</v>
      </c>
      <c r="I1373">
        <v>37</v>
      </c>
      <c r="J1373">
        <v>26</v>
      </c>
      <c r="K1373">
        <v>562</v>
      </c>
      <c r="L1373">
        <v>90</v>
      </c>
      <c r="M1373">
        <v>80</v>
      </c>
      <c r="N1373">
        <v>110</v>
      </c>
      <c r="O1373">
        <v>190</v>
      </c>
      <c r="P1373">
        <v>6</v>
      </c>
      <c r="Q1373" s="1">
        <v>40330</v>
      </c>
      <c r="R1373" t="s">
        <v>28</v>
      </c>
      <c r="S1373" t="s">
        <v>30</v>
      </c>
      <c r="T1373" t="s">
        <v>31</v>
      </c>
    </row>
    <row r="1374" spans="1:20" x14ac:dyDescent="0.25">
      <c r="A1374">
        <v>469</v>
      </c>
      <c r="B1374" t="s">
        <v>45</v>
      </c>
      <c r="C1374" t="s">
        <v>46</v>
      </c>
      <c r="D1374" t="s">
        <v>43</v>
      </c>
      <c r="E1374">
        <v>145</v>
      </c>
      <c r="F1374">
        <v>145</v>
      </c>
      <c r="G1374">
        <v>243</v>
      </c>
      <c r="H1374">
        <v>100</v>
      </c>
      <c r="I1374">
        <v>37</v>
      </c>
      <c r="J1374">
        <v>28</v>
      </c>
      <c r="K1374">
        <v>598</v>
      </c>
      <c r="L1374">
        <v>110</v>
      </c>
      <c r="M1374">
        <v>80</v>
      </c>
      <c r="N1374">
        <v>130</v>
      </c>
      <c r="O1374">
        <v>210</v>
      </c>
      <c r="P1374">
        <v>6</v>
      </c>
      <c r="Q1374" s="1">
        <v>40756</v>
      </c>
      <c r="R1374" t="s">
        <v>28</v>
      </c>
      <c r="S1374" t="s">
        <v>30</v>
      </c>
      <c r="T1374" t="s">
        <v>31</v>
      </c>
    </row>
    <row r="1375" spans="1:20" x14ac:dyDescent="0.25">
      <c r="A1375">
        <v>469</v>
      </c>
      <c r="B1375" t="s">
        <v>45</v>
      </c>
      <c r="C1375" t="s">
        <v>46</v>
      </c>
      <c r="D1375" t="s">
        <v>43</v>
      </c>
      <c r="E1375">
        <v>28</v>
      </c>
      <c r="F1375">
        <v>73</v>
      </c>
      <c r="G1375">
        <v>127</v>
      </c>
      <c r="H1375">
        <v>54</v>
      </c>
      <c r="I1375">
        <v>45</v>
      </c>
      <c r="J1375">
        <v>17</v>
      </c>
      <c r="K1375">
        <v>424</v>
      </c>
      <c r="L1375">
        <v>30</v>
      </c>
      <c r="M1375">
        <v>50</v>
      </c>
      <c r="N1375">
        <v>60</v>
      </c>
      <c r="O1375">
        <v>110</v>
      </c>
      <c r="P1375">
        <v>8</v>
      </c>
      <c r="Q1375" s="1">
        <v>40513</v>
      </c>
      <c r="R1375" t="s">
        <v>32</v>
      </c>
      <c r="S1375" t="s">
        <v>39</v>
      </c>
      <c r="T1375" t="s">
        <v>31</v>
      </c>
    </row>
    <row r="1376" spans="1:20" x14ac:dyDescent="0.25">
      <c r="A1376">
        <v>469</v>
      </c>
      <c r="B1376" t="s">
        <v>45</v>
      </c>
      <c r="C1376" t="s">
        <v>46</v>
      </c>
      <c r="D1376" t="s">
        <v>43</v>
      </c>
      <c r="E1376">
        <v>42</v>
      </c>
      <c r="F1376">
        <v>64</v>
      </c>
      <c r="G1376">
        <v>114</v>
      </c>
      <c r="H1376">
        <v>43</v>
      </c>
      <c r="I1376">
        <v>36</v>
      </c>
      <c r="J1376">
        <v>13</v>
      </c>
      <c r="K1376">
        <v>424</v>
      </c>
      <c r="L1376">
        <v>30</v>
      </c>
      <c r="M1376">
        <v>40</v>
      </c>
      <c r="N1376">
        <v>60</v>
      </c>
      <c r="O1376">
        <v>100</v>
      </c>
      <c r="P1376">
        <v>9</v>
      </c>
      <c r="Q1376" s="1">
        <v>40787</v>
      </c>
      <c r="R1376" t="s">
        <v>32</v>
      </c>
      <c r="S1376" t="s">
        <v>33</v>
      </c>
      <c r="T1376" t="s">
        <v>31</v>
      </c>
    </row>
    <row r="1377" spans="1:20" x14ac:dyDescent="0.25">
      <c r="A1377">
        <v>475</v>
      </c>
      <c r="B1377" t="s">
        <v>20</v>
      </c>
      <c r="C1377" t="s">
        <v>21</v>
      </c>
      <c r="D1377" t="s">
        <v>22</v>
      </c>
      <c r="E1377">
        <v>115</v>
      </c>
      <c r="F1377">
        <v>186</v>
      </c>
      <c r="G1377">
        <v>310</v>
      </c>
      <c r="H1377">
        <v>124</v>
      </c>
      <c r="I1377">
        <v>71</v>
      </c>
      <c r="J1377">
        <v>40</v>
      </c>
      <c r="K1377">
        <v>961</v>
      </c>
      <c r="L1377">
        <v>130</v>
      </c>
      <c r="M1377">
        <v>110</v>
      </c>
      <c r="N1377">
        <v>180</v>
      </c>
      <c r="O1377">
        <v>290</v>
      </c>
      <c r="P1377">
        <v>2</v>
      </c>
      <c r="Q1377" s="1">
        <v>40179</v>
      </c>
      <c r="R1377" t="s">
        <v>23</v>
      </c>
      <c r="S1377" t="s">
        <v>24</v>
      </c>
      <c r="T1377" t="s">
        <v>25</v>
      </c>
    </row>
    <row r="1378" spans="1:20" x14ac:dyDescent="0.25">
      <c r="A1378">
        <v>475</v>
      </c>
      <c r="B1378" t="s">
        <v>20</v>
      </c>
      <c r="C1378" t="s">
        <v>21</v>
      </c>
      <c r="D1378" t="s">
        <v>22</v>
      </c>
      <c r="E1378">
        <v>114</v>
      </c>
      <c r="F1378">
        <v>186</v>
      </c>
      <c r="G1378">
        <v>309</v>
      </c>
      <c r="H1378">
        <v>123</v>
      </c>
      <c r="I1378">
        <v>72</v>
      </c>
      <c r="J1378">
        <v>40</v>
      </c>
      <c r="K1378">
        <v>932</v>
      </c>
      <c r="L1378">
        <v>130</v>
      </c>
      <c r="M1378">
        <v>110</v>
      </c>
      <c r="N1378">
        <v>180</v>
      </c>
      <c r="O1378">
        <v>290</v>
      </c>
      <c r="P1378">
        <v>2</v>
      </c>
      <c r="Q1378" s="1">
        <v>40238</v>
      </c>
      <c r="R1378" t="s">
        <v>23</v>
      </c>
      <c r="S1378" t="s">
        <v>24</v>
      </c>
      <c r="T1378" t="s">
        <v>25</v>
      </c>
    </row>
    <row r="1379" spans="1:20" x14ac:dyDescent="0.25">
      <c r="A1379">
        <v>475</v>
      </c>
      <c r="B1379" t="s">
        <v>20</v>
      </c>
      <c r="C1379" t="s">
        <v>21</v>
      </c>
      <c r="D1379" t="s">
        <v>22</v>
      </c>
      <c r="E1379">
        <v>79</v>
      </c>
      <c r="F1379">
        <v>140</v>
      </c>
      <c r="G1379">
        <v>232</v>
      </c>
      <c r="H1379">
        <v>92</v>
      </c>
      <c r="I1379">
        <v>61</v>
      </c>
      <c r="J1379">
        <v>30</v>
      </c>
      <c r="K1379">
        <v>1102</v>
      </c>
      <c r="L1379">
        <v>100</v>
      </c>
      <c r="M1379">
        <v>80</v>
      </c>
      <c r="N1379">
        <v>140</v>
      </c>
      <c r="O1379">
        <v>220</v>
      </c>
      <c r="P1379">
        <v>2</v>
      </c>
      <c r="Q1379" s="1">
        <v>40330</v>
      </c>
      <c r="R1379" t="s">
        <v>23</v>
      </c>
      <c r="S1379" t="s">
        <v>24</v>
      </c>
      <c r="T1379" t="s">
        <v>25</v>
      </c>
    </row>
    <row r="1380" spans="1:20" x14ac:dyDescent="0.25">
      <c r="A1380">
        <v>475</v>
      </c>
      <c r="B1380" t="s">
        <v>20</v>
      </c>
      <c r="C1380" t="s">
        <v>21</v>
      </c>
      <c r="D1380" t="s">
        <v>22</v>
      </c>
      <c r="E1380">
        <v>75</v>
      </c>
      <c r="F1380">
        <v>135</v>
      </c>
      <c r="G1380">
        <v>225</v>
      </c>
      <c r="H1380">
        <v>90</v>
      </c>
      <c r="I1380">
        <v>60</v>
      </c>
      <c r="J1380">
        <v>29</v>
      </c>
      <c r="K1380">
        <v>1139</v>
      </c>
      <c r="L1380">
        <v>90</v>
      </c>
      <c r="M1380">
        <v>80</v>
      </c>
      <c r="N1380">
        <v>130</v>
      </c>
      <c r="O1380">
        <v>210</v>
      </c>
      <c r="P1380">
        <v>2</v>
      </c>
      <c r="Q1380" s="1">
        <v>40391</v>
      </c>
      <c r="R1380" t="s">
        <v>23</v>
      </c>
      <c r="S1380" t="s">
        <v>24</v>
      </c>
      <c r="T1380" t="s">
        <v>25</v>
      </c>
    </row>
    <row r="1381" spans="1:20" x14ac:dyDescent="0.25">
      <c r="A1381">
        <v>475</v>
      </c>
      <c r="B1381" t="s">
        <v>20</v>
      </c>
      <c r="C1381" t="s">
        <v>21</v>
      </c>
      <c r="D1381" t="s">
        <v>22</v>
      </c>
      <c r="E1381">
        <v>135</v>
      </c>
      <c r="F1381">
        <v>165</v>
      </c>
      <c r="G1381">
        <v>273</v>
      </c>
      <c r="H1381">
        <v>110</v>
      </c>
      <c r="I1381">
        <v>62</v>
      </c>
      <c r="J1381">
        <v>36</v>
      </c>
      <c r="K1381">
        <v>1020</v>
      </c>
      <c r="L1381">
        <v>110</v>
      </c>
      <c r="M1381">
        <v>100</v>
      </c>
      <c r="N1381">
        <v>160</v>
      </c>
      <c r="O1381">
        <v>260</v>
      </c>
      <c r="P1381">
        <v>2</v>
      </c>
      <c r="Q1381" s="1">
        <v>40664</v>
      </c>
      <c r="R1381" t="s">
        <v>23</v>
      </c>
      <c r="S1381" t="s">
        <v>24</v>
      </c>
      <c r="T1381" t="s">
        <v>25</v>
      </c>
    </row>
    <row r="1382" spans="1:20" x14ac:dyDescent="0.25">
      <c r="A1382">
        <v>475</v>
      </c>
      <c r="B1382" t="s">
        <v>20</v>
      </c>
      <c r="C1382" t="s">
        <v>21</v>
      </c>
      <c r="D1382" t="s">
        <v>22</v>
      </c>
      <c r="E1382">
        <v>35</v>
      </c>
      <c r="F1382">
        <v>56</v>
      </c>
      <c r="G1382">
        <v>94</v>
      </c>
      <c r="H1382">
        <v>38</v>
      </c>
      <c r="I1382">
        <v>21</v>
      </c>
      <c r="J1382">
        <v>10</v>
      </c>
      <c r="K1382">
        <v>777</v>
      </c>
      <c r="L1382">
        <v>40</v>
      </c>
      <c r="M1382">
        <v>40</v>
      </c>
      <c r="N1382">
        <v>60</v>
      </c>
      <c r="O1382">
        <v>100</v>
      </c>
      <c r="P1382">
        <v>13</v>
      </c>
      <c r="Q1382" s="1">
        <v>40179</v>
      </c>
      <c r="R1382" t="s">
        <v>26</v>
      </c>
      <c r="S1382" t="s">
        <v>27</v>
      </c>
      <c r="T1382" t="s">
        <v>25</v>
      </c>
    </row>
    <row r="1383" spans="1:20" x14ac:dyDescent="0.25">
      <c r="A1383">
        <v>475</v>
      </c>
      <c r="B1383" t="s">
        <v>20</v>
      </c>
      <c r="C1383" t="s">
        <v>21</v>
      </c>
      <c r="D1383" t="s">
        <v>22</v>
      </c>
      <c r="E1383">
        <v>21</v>
      </c>
      <c r="F1383">
        <v>39</v>
      </c>
      <c r="G1383">
        <v>66</v>
      </c>
      <c r="H1383">
        <v>27</v>
      </c>
      <c r="I1383">
        <v>18</v>
      </c>
      <c r="J1383">
        <v>7</v>
      </c>
      <c r="K1383">
        <v>772</v>
      </c>
      <c r="L1383">
        <v>40</v>
      </c>
      <c r="M1383">
        <v>20</v>
      </c>
      <c r="N1383">
        <v>50</v>
      </c>
      <c r="O1383">
        <v>70</v>
      </c>
      <c r="P1383">
        <v>13</v>
      </c>
      <c r="Q1383" s="1">
        <v>40210</v>
      </c>
      <c r="R1383" t="s">
        <v>26</v>
      </c>
      <c r="S1383" t="s">
        <v>27</v>
      </c>
      <c r="T1383" t="s">
        <v>25</v>
      </c>
    </row>
    <row r="1384" spans="1:20" x14ac:dyDescent="0.25">
      <c r="A1384">
        <v>475</v>
      </c>
      <c r="B1384" t="s">
        <v>20</v>
      </c>
      <c r="C1384" t="s">
        <v>21</v>
      </c>
      <c r="D1384" t="s">
        <v>22</v>
      </c>
      <c r="E1384">
        <v>18</v>
      </c>
      <c r="F1384">
        <v>37</v>
      </c>
      <c r="G1384">
        <v>62</v>
      </c>
      <c r="H1384">
        <v>25</v>
      </c>
      <c r="I1384">
        <v>19</v>
      </c>
      <c r="J1384">
        <v>7</v>
      </c>
      <c r="K1384">
        <v>775</v>
      </c>
      <c r="L1384">
        <v>30</v>
      </c>
      <c r="M1384">
        <v>20</v>
      </c>
      <c r="N1384">
        <v>40</v>
      </c>
      <c r="O1384">
        <v>60</v>
      </c>
      <c r="P1384">
        <v>13</v>
      </c>
      <c r="Q1384" s="1">
        <v>40269</v>
      </c>
      <c r="R1384" t="s">
        <v>26</v>
      </c>
      <c r="S1384" t="s">
        <v>27</v>
      </c>
      <c r="T1384" t="s">
        <v>25</v>
      </c>
    </row>
    <row r="1385" spans="1:20" x14ac:dyDescent="0.25">
      <c r="A1385">
        <v>475</v>
      </c>
      <c r="B1385" t="s">
        <v>20</v>
      </c>
      <c r="C1385" t="s">
        <v>21</v>
      </c>
      <c r="D1385" t="s">
        <v>22</v>
      </c>
      <c r="E1385">
        <v>17</v>
      </c>
      <c r="F1385">
        <v>34</v>
      </c>
      <c r="G1385">
        <v>57</v>
      </c>
      <c r="H1385">
        <v>23</v>
      </c>
      <c r="I1385">
        <v>17</v>
      </c>
      <c r="J1385">
        <v>6</v>
      </c>
      <c r="K1385">
        <v>787</v>
      </c>
      <c r="L1385">
        <v>30</v>
      </c>
      <c r="M1385">
        <v>20</v>
      </c>
      <c r="N1385">
        <v>40</v>
      </c>
      <c r="O1385">
        <v>60</v>
      </c>
      <c r="P1385">
        <v>13</v>
      </c>
      <c r="Q1385" s="1">
        <v>40299</v>
      </c>
      <c r="R1385" t="s">
        <v>26</v>
      </c>
      <c r="S1385" t="s">
        <v>27</v>
      </c>
      <c r="T1385" t="s">
        <v>25</v>
      </c>
    </row>
    <row r="1386" spans="1:20" x14ac:dyDescent="0.25">
      <c r="A1386">
        <v>475</v>
      </c>
      <c r="B1386" t="s">
        <v>20</v>
      </c>
      <c r="C1386" t="s">
        <v>21</v>
      </c>
      <c r="D1386" t="s">
        <v>22</v>
      </c>
      <c r="E1386">
        <v>55</v>
      </c>
      <c r="F1386">
        <v>56</v>
      </c>
      <c r="G1386">
        <v>105</v>
      </c>
      <c r="H1386">
        <v>38</v>
      </c>
      <c r="I1386">
        <v>22</v>
      </c>
      <c r="J1386">
        <v>10</v>
      </c>
      <c r="K1386">
        <v>777</v>
      </c>
      <c r="L1386">
        <v>40</v>
      </c>
      <c r="M1386">
        <v>40</v>
      </c>
      <c r="N1386">
        <v>60</v>
      </c>
      <c r="O1386">
        <v>100</v>
      </c>
      <c r="P1386">
        <v>13</v>
      </c>
      <c r="Q1386" s="1">
        <v>40544</v>
      </c>
      <c r="R1386" t="s">
        <v>26</v>
      </c>
      <c r="S1386" t="s">
        <v>27</v>
      </c>
      <c r="T1386" t="s">
        <v>25</v>
      </c>
    </row>
    <row r="1387" spans="1:20" x14ac:dyDescent="0.25">
      <c r="A1387">
        <v>475</v>
      </c>
      <c r="B1387" t="s">
        <v>20</v>
      </c>
      <c r="C1387" t="s">
        <v>21</v>
      </c>
      <c r="D1387" t="s">
        <v>22</v>
      </c>
      <c r="E1387">
        <v>27</v>
      </c>
      <c r="F1387">
        <v>37</v>
      </c>
      <c r="G1387">
        <v>66</v>
      </c>
      <c r="H1387">
        <v>25</v>
      </c>
      <c r="I1387">
        <v>19</v>
      </c>
      <c r="J1387">
        <v>7</v>
      </c>
      <c r="K1387">
        <v>769</v>
      </c>
      <c r="L1387">
        <v>30</v>
      </c>
      <c r="M1387">
        <v>20</v>
      </c>
      <c r="N1387">
        <v>40</v>
      </c>
      <c r="O1387">
        <v>60</v>
      </c>
      <c r="P1387">
        <v>13</v>
      </c>
      <c r="Q1387" s="1">
        <v>40603</v>
      </c>
      <c r="R1387" t="s">
        <v>26</v>
      </c>
      <c r="S1387" t="s">
        <v>27</v>
      </c>
      <c r="T1387" t="s">
        <v>25</v>
      </c>
    </row>
    <row r="1388" spans="1:20" x14ac:dyDescent="0.25">
      <c r="A1388">
        <v>475</v>
      </c>
      <c r="B1388" t="s">
        <v>20</v>
      </c>
      <c r="C1388" t="s">
        <v>21</v>
      </c>
      <c r="D1388" t="s">
        <v>22</v>
      </c>
      <c r="E1388">
        <v>21</v>
      </c>
      <c r="F1388">
        <v>31</v>
      </c>
      <c r="G1388">
        <v>51</v>
      </c>
      <c r="H1388">
        <v>20</v>
      </c>
      <c r="I1388">
        <v>15</v>
      </c>
      <c r="J1388">
        <v>5</v>
      </c>
      <c r="K1388">
        <v>804</v>
      </c>
      <c r="L1388">
        <v>20</v>
      </c>
      <c r="M1388">
        <v>20</v>
      </c>
      <c r="N1388">
        <v>30</v>
      </c>
      <c r="O1388">
        <v>50</v>
      </c>
      <c r="P1388">
        <v>13</v>
      </c>
      <c r="Q1388" s="1">
        <v>40695</v>
      </c>
      <c r="R1388" t="s">
        <v>26</v>
      </c>
      <c r="S1388" t="s">
        <v>27</v>
      </c>
      <c r="T1388" t="s">
        <v>25</v>
      </c>
    </row>
    <row r="1389" spans="1:20" x14ac:dyDescent="0.25">
      <c r="A1389">
        <v>475</v>
      </c>
      <c r="B1389" t="s">
        <v>20</v>
      </c>
      <c r="C1389" t="s">
        <v>21</v>
      </c>
      <c r="D1389" t="s">
        <v>22</v>
      </c>
      <c r="E1389">
        <v>3</v>
      </c>
      <c r="F1389">
        <v>90</v>
      </c>
      <c r="G1389">
        <v>154</v>
      </c>
      <c r="H1389">
        <v>64</v>
      </c>
      <c r="I1389">
        <v>87</v>
      </c>
      <c r="J1389">
        <v>58</v>
      </c>
      <c r="K1389">
        <v>551</v>
      </c>
      <c r="L1389">
        <v>20</v>
      </c>
      <c r="M1389">
        <v>60</v>
      </c>
      <c r="N1389">
        <v>90</v>
      </c>
      <c r="O1389">
        <v>150</v>
      </c>
      <c r="P1389">
        <v>5</v>
      </c>
      <c r="Q1389" s="1">
        <v>40299</v>
      </c>
      <c r="R1389" t="s">
        <v>28</v>
      </c>
      <c r="S1389" t="s">
        <v>29</v>
      </c>
      <c r="T1389" t="s">
        <v>25</v>
      </c>
    </row>
    <row r="1390" spans="1:20" x14ac:dyDescent="0.25">
      <c r="A1390">
        <v>475</v>
      </c>
      <c r="B1390" t="s">
        <v>20</v>
      </c>
      <c r="C1390" t="s">
        <v>21</v>
      </c>
      <c r="D1390" t="s">
        <v>22</v>
      </c>
      <c r="E1390">
        <v>-2</v>
      </c>
      <c r="F1390">
        <v>76</v>
      </c>
      <c r="G1390">
        <v>131</v>
      </c>
      <c r="H1390">
        <v>55</v>
      </c>
      <c r="I1390">
        <v>78</v>
      </c>
      <c r="J1390">
        <v>49</v>
      </c>
      <c r="K1390">
        <v>627</v>
      </c>
      <c r="L1390">
        <v>10</v>
      </c>
      <c r="M1390">
        <v>50</v>
      </c>
      <c r="N1390">
        <v>70</v>
      </c>
      <c r="O1390">
        <v>120</v>
      </c>
      <c r="P1390">
        <v>5</v>
      </c>
      <c r="Q1390" s="1">
        <v>40513</v>
      </c>
      <c r="R1390" t="s">
        <v>28</v>
      </c>
      <c r="S1390" t="s">
        <v>29</v>
      </c>
      <c r="T1390" t="s">
        <v>25</v>
      </c>
    </row>
    <row r="1391" spans="1:20" x14ac:dyDescent="0.25">
      <c r="A1391">
        <v>475</v>
      </c>
      <c r="B1391" t="s">
        <v>20</v>
      </c>
      <c r="C1391" t="s">
        <v>21</v>
      </c>
      <c r="D1391" t="s">
        <v>22</v>
      </c>
      <c r="E1391">
        <v>-7</v>
      </c>
      <c r="F1391">
        <v>66</v>
      </c>
      <c r="G1391">
        <v>112</v>
      </c>
      <c r="H1391">
        <v>47</v>
      </c>
      <c r="I1391">
        <v>66</v>
      </c>
      <c r="J1391">
        <v>42</v>
      </c>
      <c r="K1391">
        <v>622</v>
      </c>
      <c r="L1391">
        <v>20</v>
      </c>
      <c r="M1391">
        <v>40</v>
      </c>
      <c r="N1391">
        <v>70</v>
      </c>
      <c r="O1391">
        <v>110</v>
      </c>
      <c r="P1391">
        <v>5</v>
      </c>
      <c r="Q1391" s="1">
        <v>40725</v>
      </c>
      <c r="R1391" t="s">
        <v>28</v>
      </c>
      <c r="S1391" t="s">
        <v>29</v>
      </c>
      <c r="T1391" t="s">
        <v>25</v>
      </c>
    </row>
    <row r="1392" spans="1:20" x14ac:dyDescent="0.25">
      <c r="A1392">
        <v>475</v>
      </c>
      <c r="B1392" t="s">
        <v>20</v>
      </c>
      <c r="C1392" t="s">
        <v>21</v>
      </c>
      <c r="D1392" t="s">
        <v>22</v>
      </c>
      <c r="E1392">
        <v>-11</v>
      </c>
      <c r="F1392">
        <v>61</v>
      </c>
      <c r="G1392">
        <v>104</v>
      </c>
      <c r="H1392">
        <v>44</v>
      </c>
      <c r="I1392">
        <v>64</v>
      </c>
      <c r="J1392">
        <v>39</v>
      </c>
      <c r="K1392">
        <v>617</v>
      </c>
      <c r="L1392">
        <v>10</v>
      </c>
      <c r="M1392">
        <v>40</v>
      </c>
      <c r="N1392">
        <v>60</v>
      </c>
      <c r="O1392">
        <v>100</v>
      </c>
      <c r="P1392">
        <v>5</v>
      </c>
      <c r="Q1392" s="1">
        <v>40756</v>
      </c>
      <c r="R1392" t="s">
        <v>28</v>
      </c>
      <c r="S1392" t="s">
        <v>29</v>
      </c>
      <c r="T1392" t="s">
        <v>25</v>
      </c>
    </row>
    <row r="1393" spans="1:20" x14ac:dyDescent="0.25">
      <c r="A1393">
        <v>475</v>
      </c>
      <c r="B1393" t="s">
        <v>20</v>
      </c>
      <c r="C1393" t="s">
        <v>21</v>
      </c>
      <c r="D1393" t="s">
        <v>22</v>
      </c>
      <c r="E1393">
        <v>3</v>
      </c>
      <c r="F1393">
        <v>86</v>
      </c>
      <c r="G1393">
        <v>157</v>
      </c>
      <c r="H1393">
        <v>61</v>
      </c>
      <c r="I1393">
        <v>84</v>
      </c>
      <c r="J1393">
        <v>55</v>
      </c>
      <c r="K1393">
        <v>613</v>
      </c>
      <c r="L1393">
        <v>10</v>
      </c>
      <c r="M1393">
        <v>60</v>
      </c>
      <c r="N1393">
        <v>80</v>
      </c>
      <c r="O1393">
        <v>140</v>
      </c>
      <c r="P1393">
        <v>5</v>
      </c>
      <c r="Q1393" s="1">
        <v>40848</v>
      </c>
      <c r="R1393" t="s">
        <v>28</v>
      </c>
      <c r="S1393" t="s">
        <v>29</v>
      </c>
      <c r="T1393" t="s">
        <v>25</v>
      </c>
    </row>
    <row r="1394" spans="1:20" x14ac:dyDescent="0.25">
      <c r="A1394">
        <v>475</v>
      </c>
      <c r="B1394" t="s">
        <v>20</v>
      </c>
      <c r="C1394" t="s">
        <v>21</v>
      </c>
      <c r="D1394" t="s">
        <v>22</v>
      </c>
      <c r="E1394">
        <v>30</v>
      </c>
      <c r="F1394">
        <v>75</v>
      </c>
      <c r="G1394">
        <v>130</v>
      </c>
      <c r="H1394">
        <v>55</v>
      </c>
      <c r="I1394">
        <v>45</v>
      </c>
      <c r="J1394">
        <v>18</v>
      </c>
      <c r="K1394">
        <v>312</v>
      </c>
      <c r="L1394">
        <v>40</v>
      </c>
      <c r="M1394">
        <v>50</v>
      </c>
      <c r="N1394">
        <v>70</v>
      </c>
      <c r="O1394">
        <v>120</v>
      </c>
      <c r="P1394">
        <v>6</v>
      </c>
      <c r="Q1394" s="1">
        <v>40179</v>
      </c>
      <c r="R1394" t="s">
        <v>28</v>
      </c>
      <c r="S1394" t="s">
        <v>30</v>
      </c>
      <c r="T1394" t="s">
        <v>31</v>
      </c>
    </row>
    <row r="1395" spans="1:20" x14ac:dyDescent="0.25">
      <c r="A1395">
        <v>475</v>
      </c>
      <c r="B1395" t="s">
        <v>20</v>
      </c>
      <c r="C1395" t="s">
        <v>21</v>
      </c>
      <c r="D1395" t="s">
        <v>22</v>
      </c>
      <c r="E1395">
        <v>24</v>
      </c>
      <c r="F1395">
        <v>68</v>
      </c>
      <c r="G1395">
        <v>119</v>
      </c>
      <c r="H1395">
        <v>51</v>
      </c>
      <c r="I1395">
        <v>44</v>
      </c>
      <c r="J1395">
        <v>16</v>
      </c>
      <c r="K1395">
        <v>311</v>
      </c>
      <c r="L1395">
        <v>40</v>
      </c>
      <c r="M1395">
        <v>40</v>
      </c>
      <c r="N1395">
        <v>70</v>
      </c>
      <c r="O1395">
        <v>110</v>
      </c>
      <c r="P1395">
        <v>6</v>
      </c>
      <c r="Q1395" s="1">
        <v>40269</v>
      </c>
      <c r="R1395" t="s">
        <v>28</v>
      </c>
      <c r="S1395" t="s">
        <v>30</v>
      </c>
      <c r="T1395" t="s">
        <v>31</v>
      </c>
    </row>
    <row r="1396" spans="1:20" x14ac:dyDescent="0.25">
      <c r="A1396">
        <v>475</v>
      </c>
      <c r="B1396" t="s">
        <v>20</v>
      </c>
      <c r="C1396" t="s">
        <v>21</v>
      </c>
      <c r="D1396" t="s">
        <v>22</v>
      </c>
      <c r="E1396">
        <v>19</v>
      </c>
      <c r="F1396">
        <v>62</v>
      </c>
      <c r="G1396">
        <v>108</v>
      </c>
      <c r="H1396">
        <v>46</v>
      </c>
      <c r="I1396">
        <v>43</v>
      </c>
      <c r="J1396">
        <v>15</v>
      </c>
      <c r="K1396">
        <v>367</v>
      </c>
      <c r="L1396">
        <v>30</v>
      </c>
      <c r="M1396">
        <v>40</v>
      </c>
      <c r="N1396">
        <v>60</v>
      </c>
      <c r="O1396">
        <v>100</v>
      </c>
      <c r="P1396">
        <v>6</v>
      </c>
      <c r="Q1396" s="1">
        <v>40330</v>
      </c>
      <c r="R1396" t="s">
        <v>28</v>
      </c>
      <c r="S1396" t="s">
        <v>30</v>
      </c>
      <c r="T1396" t="s">
        <v>31</v>
      </c>
    </row>
    <row r="1397" spans="1:20" x14ac:dyDescent="0.25">
      <c r="A1397">
        <v>475</v>
      </c>
      <c r="B1397" t="s">
        <v>20</v>
      </c>
      <c r="C1397" t="s">
        <v>21</v>
      </c>
      <c r="D1397" t="s">
        <v>22</v>
      </c>
      <c r="E1397">
        <v>41</v>
      </c>
      <c r="F1397">
        <v>107</v>
      </c>
      <c r="G1397">
        <v>193</v>
      </c>
      <c r="H1397">
        <v>86</v>
      </c>
      <c r="I1397">
        <v>66</v>
      </c>
      <c r="J1397">
        <v>32</v>
      </c>
      <c r="K1397">
        <v>484</v>
      </c>
      <c r="L1397">
        <v>50</v>
      </c>
      <c r="M1397">
        <v>60</v>
      </c>
      <c r="N1397">
        <v>90</v>
      </c>
      <c r="O1397">
        <v>150</v>
      </c>
      <c r="P1397">
        <v>9</v>
      </c>
      <c r="Q1397" s="1">
        <v>40210</v>
      </c>
      <c r="R1397" t="s">
        <v>32</v>
      </c>
      <c r="S1397" t="s">
        <v>33</v>
      </c>
      <c r="T1397" t="s">
        <v>31</v>
      </c>
    </row>
    <row r="1398" spans="1:20" x14ac:dyDescent="0.25">
      <c r="A1398">
        <v>475</v>
      </c>
      <c r="B1398" t="s">
        <v>20</v>
      </c>
      <c r="C1398" t="s">
        <v>21</v>
      </c>
      <c r="D1398" t="s">
        <v>22</v>
      </c>
      <c r="E1398">
        <v>27</v>
      </c>
      <c r="F1398">
        <v>85</v>
      </c>
      <c r="G1398">
        <v>153</v>
      </c>
      <c r="H1398">
        <v>68</v>
      </c>
      <c r="I1398">
        <v>58</v>
      </c>
      <c r="J1398">
        <v>25</v>
      </c>
      <c r="K1398">
        <v>619</v>
      </c>
      <c r="L1398">
        <v>20</v>
      </c>
      <c r="M1398">
        <v>50</v>
      </c>
      <c r="N1398">
        <v>60</v>
      </c>
      <c r="O1398">
        <v>110</v>
      </c>
      <c r="P1398">
        <v>9</v>
      </c>
      <c r="Q1398" s="1">
        <v>40513</v>
      </c>
      <c r="R1398" t="s">
        <v>32</v>
      </c>
      <c r="S1398" t="s">
        <v>33</v>
      </c>
      <c r="T1398" t="s">
        <v>31</v>
      </c>
    </row>
    <row r="1399" spans="1:20" x14ac:dyDescent="0.25">
      <c r="A1399">
        <v>475</v>
      </c>
      <c r="B1399" t="s">
        <v>20</v>
      </c>
      <c r="C1399" t="s">
        <v>21</v>
      </c>
      <c r="D1399" t="s">
        <v>22</v>
      </c>
      <c r="E1399">
        <v>61</v>
      </c>
      <c r="F1399">
        <v>107</v>
      </c>
      <c r="G1399">
        <v>206</v>
      </c>
      <c r="H1399">
        <v>86</v>
      </c>
      <c r="I1399">
        <v>66</v>
      </c>
      <c r="J1399">
        <v>32</v>
      </c>
      <c r="K1399">
        <v>484</v>
      </c>
      <c r="L1399">
        <v>50</v>
      </c>
      <c r="M1399">
        <v>60</v>
      </c>
      <c r="N1399">
        <v>90</v>
      </c>
      <c r="O1399">
        <v>150</v>
      </c>
      <c r="P1399">
        <v>9</v>
      </c>
      <c r="Q1399" s="1">
        <v>40575</v>
      </c>
      <c r="R1399" t="s">
        <v>32</v>
      </c>
      <c r="S1399" t="s">
        <v>33</v>
      </c>
      <c r="T1399" t="s">
        <v>31</v>
      </c>
    </row>
    <row r="1400" spans="1:20" x14ac:dyDescent="0.25">
      <c r="A1400">
        <v>475</v>
      </c>
      <c r="B1400" t="s">
        <v>20</v>
      </c>
      <c r="C1400" t="s">
        <v>21</v>
      </c>
      <c r="D1400" t="s">
        <v>22</v>
      </c>
      <c r="E1400">
        <v>46</v>
      </c>
      <c r="F1400">
        <v>96</v>
      </c>
      <c r="G1400">
        <v>171</v>
      </c>
      <c r="H1400">
        <v>77</v>
      </c>
      <c r="I1400">
        <v>59</v>
      </c>
      <c r="J1400">
        <v>29</v>
      </c>
      <c r="K1400">
        <v>529</v>
      </c>
      <c r="L1400">
        <v>40</v>
      </c>
      <c r="M1400">
        <v>50</v>
      </c>
      <c r="N1400">
        <v>80</v>
      </c>
      <c r="O1400">
        <v>130</v>
      </c>
      <c r="P1400">
        <v>9</v>
      </c>
      <c r="Q1400" s="1">
        <v>40664</v>
      </c>
      <c r="R1400" t="s">
        <v>32</v>
      </c>
      <c r="S1400" t="s">
        <v>33</v>
      </c>
      <c r="T1400" t="s">
        <v>31</v>
      </c>
    </row>
    <row r="1401" spans="1:20" x14ac:dyDescent="0.25">
      <c r="A1401">
        <v>475</v>
      </c>
      <c r="B1401" t="s">
        <v>20</v>
      </c>
      <c r="C1401" t="s">
        <v>21</v>
      </c>
      <c r="D1401" t="s">
        <v>22</v>
      </c>
      <c r="E1401">
        <v>56</v>
      </c>
      <c r="F1401">
        <v>102</v>
      </c>
      <c r="G1401">
        <v>196</v>
      </c>
      <c r="H1401">
        <v>82</v>
      </c>
      <c r="I1401">
        <v>64</v>
      </c>
      <c r="J1401">
        <v>31</v>
      </c>
      <c r="K1401">
        <v>601</v>
      </c>
      <c r="L1401">
        <v>30</v>
      </c>
      <c r="M1401">
        <v>60</v>
      </c>
      <c r="N1401">
        <v>70</v>
      </c>
      <c r="O1401">
        <v>130</v>
      </c>
      <c r="P1401">
        <v>9</v>
      </c>
      <c r="Q1401" s="1">
        <v>40848</v>
      </c>
      <c r="R1401" t="s">
        <v>32</v>
      </c>
      <c r="S1401" t="s">
        <v>33</v>
      </c>
      <c r="T1401" t="s">
        <v>31</v>
      </c>
    </row>
    <row r="1402" spans="1:20" x14ac:dyDescent="0.25">
      <c r="A1402">
        <v>475</v>
      </c>
      <c r="B1402" t="s">
        <v>20</v>
      </c>
      <c r="C1402" t="s">
        <v>21</v>
      </c>
      <c r="D1402" t="s">
        <v>22</v>
      </c>
      <c r="E1402">
        <v>47</v>
      </c>
      <c r="F1402">
        <v>92</v>
      </c>
      <c r="G1402">
        <v>170</v>
      </c>
      <c r="H1402">
        <v>78</v>
      </c>
      <c r="I1402">
        <v>45</v>
      </c>
      <c r="J1402">
        <v>24</v>
      </c>
      <c r="K1402">
        <v>965</v>
      </c>
      <c r="L1402">
        <v>50</v>
      </c>
      <c r="M1402">
        <v>50</v>
      </c>
      <c r="N1402">
        <v>80</v>
      </c>
      <c r="O1402">
        <v>130</v>
      </c>
      <c r="P1402">
        <v>10</v>
      </c>
      <c r="Q1402" s="1">
        <v>40179</v>
      </c>
      <c r="R1402" t="s">
        <v>32</v>
      </c>
      <c r="S1402" t="s">
        <v>34</v>
      </c>
      <c r="T1402" t="s">
        <v>31</v>
      </c>
    </row>
    <row r="1403" spans="1:20" x14ac:dyDescent="0.25">
      <c r="A1403">
        <v>475</v>
      </c>
      <c r="B1403" t="s">
        <v>20</v>
      </c>
      <c r="C1403" t="s">
        <v>21</v>
      </c>
      <c r="D1403" t="s">
        <v>22</v>
      </c>
      <c r="E1403">
        <v>38</v>
      </c>
      <c r="F1403">
        <v>80</v>
      </c>
      <c r="G1403">
        <v>148</v>
      </c>
      <c r="H1403">
        <v>68</v>
      </c>
      <c r="I1403">
        <v>42</v>
      </c>
      <c r="J1403">
        <v>21</v>
      </c>
      <c r="K1403">
        <v>998</v>
      </c>
      <c r="L1403">
        <v>40</v>
      </c>
      <c r="M1403">
        <v>50</v>
      </c>
      <c r="N1403">
        <v>60</v>
      </c>
      <c r="O1403">
        <v>110</v>
      </c>
      <c r="P1403">
        <v>10</v>
      </c>
      <c r="Q1403" s="1">
        <v>40299</v>
      </c>
      <c r="R1403" t="s">
        <v>32</v>
      </c>
      <c r="S1403" t="s">
        <v>34</v>
      </c>
      <c r="T1403" t="s">
        <v>31</v>
      </c>
    </row>
    <row r="1404" spans="1:20" x14ac:dyDescent="0.25">
      <c r="A1404">
        <v>475</v>
      </c>
      <c r="B1404" t="s">
        <v>20</v>
      </c>
      <c r="C1404" t="s">
        <v>21</v>
      </c>
      <c r="D1404" t="s">
        <v>22</v>
      </c>
      <c r="E1404">
        <v>36</v>
      </c>
      <c r="F1404">
        <v>77</v>
      </c>
      <c r="G1404">
        <v>142</v>
      </c>
      <c r="H1404">
        <v>65</v>
      </c>
      <c r="I1404">
        <v>41</v>
      </c>
      <c r="J1404">
        <v>20</v>
      </c>
      <c r="K1404">
        <v>1042</v>
      </c>
      <c r="L1404">
        <v>50</v>
      </c>
      <c r="M1404">
        <v>40</v>
      </c>
      <c r="N1404">
        <v>70</v>
      </c>
      <c r="O1404">
        <v>110</v>
      </c>
      <c r="P1404">
        <v>10</v>
      </c>
      <c r="Q1404" s="1">
        <v>40330</v>
      </c>
      <c r="R1404" t="s">
        <v>32</v>
      </c>
      <c r="S1404" t="s">
        <v>34</v>
      </c>
      <c r="T1404" t="s">
        <v>31</v>
      </c>
    </row>
    <row r="1405" spans="1:20" x14ac:dyDescent="0.25">
      <c r="A1405">
        <v>475</v>
      </c>
      <c r="B1405" t="s">
        <v>20</v>
      </c>
      <c r="C1405" t="s">
        <v>21</v>
      </c>
      <c r="D1405" t="s">
        <v>22</v>
      </c>
      <c r="E1405">
        <v>33</v>
      </c>
      <c r="F1405">
        <v>74</v>
      </c>
      <c r="G1405">
        <v>136</v>
      </c>
      <c r="H1405">
        <v>62</v>
      </c>
      <c r="I1405">
        <v>41</v>
      </c>
      <c r="J1405">
        <v>19</v>
      </c>
      <c r="K1405">
        <v>1059</v>
      </c>
      <c r="L1405">
        <v>40</v>
      </c>
      <c r="M1405">
        <v>40</v>
      </c>
      <c r="N1405">
        <v>60</v>
      </c>
      <c r="O1405">
        <v>100</v>
      </c>
      <c r="P1405">
        <v>10</v>
      </c>
      <c r="Q1405" s="1">
        <v>40422</v>
      </c>
      <c r="R1405" t="s">
        <v>32</v>
      </c>
      <c r="S1405" t="s">
        <v>34</v>
      </c>
      <c r="T1405" t="s">
        <v>31</v>
      </c>
    </row>
    <row r="1406" spans="1:20" x14ac:dyDescent="0.25">
      <c r="A1406">
        <v>475</v>
      </c>
      <c r="B1406" t="s">
        <v>20</v>
      </c>
      <c r="C1406" t="s">
        <v>21</v>
      </c>
      <c r="D1406" t="s">
        <v>22</v>
      </c>
      <c r="E1406">
        <v>38</v>
      </c>
      <c r="F1406">
        <v>81</v>
      </c>
      <c r="G1406">
        <v>150</v>
      </c>
      <c r="H1406">
        <v>69</v>
      </c>
      <c r="I1406">
        <v>43</v>
      </c>
      <c r="J1406">
        <v>21</v>
      </c>
      <c r="K1406">
        <v>1060</v>
      </c>
      <c r="L1406">
        <v>30</v>
      </c>
      <c r="M1406">
        <v>50</v>
      </c>
      <c r="N1406">
        <v>50</v>
      </c>
      <c r="O1406">
        <v>100</v>
      </c>
      <c r="P1406">
        <v>10</v>
      </c>
      <c r="Q1406" s="1">
        <v>40483</v>
      </c>
      <c r="R1406" t="s">
        <v>32</v>
      </c>
      <c r="S1406" t="s">
        <v>34</v>
      </c>
      <c r="T1406" t="s">
        <v>31</v>
      </c>
    </row>
    <row r="1407" spans="1:20" x14ac:dyDescent="0.25">
      <c r="A1407">
        <v>475</v>
      </c>
      <c r="B1407" t="s">
        <v>20</v>
      </c>
      <c r="C1407" t="s">
        <v>21</v>
      </c>
      <c r="D1407" t="s">
        <v>22</v>
      </c>
      <c r="E1407">
        <v>36</v>
      </c>
      <c r="F1407">
        <v>76</v>
      </c>
      <c r="G1407">
        <v>139</v>
      </c>
      <c r="H1407">
        <v>63</v>
      </c>
      <c r="I1407">
        <v>40</v>
      </c>
      <c r="J1407">
        <v>19</v>
      </c>
      <c r="K1407">
        <v>1075</v>
      </c>
      <c r="L1407">
        <v>40</v>
      </c>
      <c r="M1407">
        <v>40</v>
      </c>
      <c r="N1407">
        <v>60</v>
      </c>
      <c r="O1407">
        <v>100</v>
      </c>
      <c r="P1407">
        <v>10</v>
      </c>
      <c r="Q1407" s="1">
        <v>40513</v>
      </c>
      <c r="R1407" t="s">
        <v>32</v>
      </c>
      <c r="S1407" t="s">
        <v>34</v>
      </c>
      <c r="T1407" t="s">
        <v>31</v>
      </c>
    </row>
    <row r="1408" spans="1:20" x14ac:dyDescent="0.25">
      <c r="A1408">
        <v>475</v>
      </c>
      <c r="B1408" t="s">
        <v>20</v>
      </c>
      <c r="C1408" t="s">
        <v>21</v>
      </c>
      <c r="D1408" t="s">
        <v>22</v>
      </c>
      <c r="E1408">
        <v>68</v>
      </c>
      <c r="F1408">
        <v>89</v>
      </c>
      <c r="G1408">
        <v>174</v>
      </c>
      <c r="H1408">
        <v>74</v>
      </c>
      <c r="I1408">
        <v>43</v>
      </c>
      <c r="J1408">
        <v>22</v>
      </c>
      <c r="K1408">
        <v>949</v>
      </c>
      <c r="L1408">
        <v>50</v>
      </c>
      <c r="M1408">
        <v>50</v>
      </c>
      <c r="N1408">
        <v>70</v>
      </c>
      <c r="O1408">
        <v>120</v>
      </c>
      <c r="P1408">
        <v>10</v>
      </c>
      <c r="Q1408" s="1">
        <v>40603</v>
      </c>
      <c r="R1408" t="s">
        <v>32</v>
      </c>
      <c r="S1408" t="s">
        <v>34</v>
      </c>
      <c r="T1408" t="s">
        <v>31</v>
      </c>
    </row>
    <row r="1409" spans="1:20" x14ac:dyDescent="0.25">
      <c r="A1409">
        <v>475</v>
      </c>
      <c r="B1409" t="s">
        <v>20</v>
      </c>
      <c r="C1409" t="s">
        <v>21</v>
      </c>
      <c r="D1409" t="s">
        <v>22</v>
      </c>
      <c r="E1409">
        <v>68</v>
      </c>
      <c r="F1409">
        <v>91</v>
      </c>
      <c r="G1409">
        <v>178</v>
      </c>
      <c r="H1409">
        <v>76</v>
      </c>
      <c r="I1409">
        <v>45</v>
      </c>
      <c r="J1409">
        <v>23</v>
      </c>
      <c r="K1409">
        <v>965</v>
      </c>
      <c r="L1409">
        <v>60</v>
      </c>
      <c r="M1409">
        <v>50</v>
      </c>
      <c r="N1409">
        <v>80</v>
      </c>
      <c r="O1409">
        <v>130</v>
      </c>
      <c r="P1409">
        <v>10</v>
      </c>
      <c r="Q1409" s="1">
        <v>40634</v>
      </c>
      <c r="R1409" t="s">
        <v>32</v>
      </c>
      <c r="S1409" t="s">
        <v>34</v>
      </c>
      <c r="T1409" t="s">
        <v>31</v>
      </c>
    </row>
    <row r="1410" spans="1:20" x14ac:dyDescent="0.25">
      <c r="A1410">
        <v>475</v>
      </c>
      <c r="B1410" t="s">
        <v>20</v>
      </c>
      <c r="C1410" t="s">
        <v>21</v>
      </c>
      <c r="D1410" t="s">
        <v>22</v>
      </c>
      <c r="E1410">
        <v>33</v>
      </c>
      <c r="F1410">
        <v>60</v>
      </c>
      <c r="G1410">
        <v>109</v>
      </c>
      <c r="H1410">
        <v>50</v>
      </c>
      <c r="I1410">
        <v>33</v>
      </c>
      <c r="J1410">
        <v>15</v>
      </c>
      <c r="K1410">
        <v>1064</v>
      </c>
      <c r="L1410">
        <v>30</v>
      </c>
      <c r="M1410">
        <v>30</v>
      </c>
      <c r="N1410">
        <v>50</v>
      </c>
      <c r="O1410">
        <v>80</v>
      </c>
      <c r="P1410">
        <v>10</v>
      </c>
      <c r="Q1410" s="1">
        <v>40756</v>
      </c>
      <c r="R1410" t="s">
        <v>32</v>
      </c>
      <c r="S1410" t="s">
        <v>34</v>
      </c>
      <c r="T1410" t="s">
        <v>31</v>
      </c>
    </row>
    <row r="1411" spans="1:20" x14ac:dyDescent="0.25">
      <c r="A1411">
        <v>475</v>
      </c>
      <c r="B1411" t="s">
        <v>20</v>
      </c>
      <c r="C1411" t="s">
        <v>21</v>
      </c>
      <c r="D1411" t="s">
        <v>22</v>
      </c>
      <c r="E1411">
        <v>47</v>
      </c>
      <c r="F1411">
        <v>73</v>
      </c>
      <c r="G1411">
        <v>123</v>
      </c>
      <c r="H1411">
        <v>50</v>
      </c>
      <c r="I1411">
        <v>26</v>
      </c>
      <c r="J1411">
        <v>14</v>
      </c>
      <c r="K1411">
        <v>821</v>
      </c>
      <c r="L1411">
        <v>60</v>
      </c>
      <c r="M1411">
        <v>50</v>
      </c>
      <c r="N1411">
        <v>80</v>
      </c>
      <c r="O1411">
        <v>130</v>
      </c>
      <c r="P1411">
        <v>11</v>
      </c>
      <c r="Q1411" s="1">
        <v>40179</v>
      </c>
      <c r="R1411" t="s">
        <v>26</v>
      </c>
      <c r="S1411" t="s">
        <v>35</v>
      </c>
      <c r="T1411" t="s">
        <v>25</v>
      </c>
    </row>
    <row r="1412" spans="1:20" x14ac:dyDescent="0.25">
      <c r="A1412">
        <v>475</v>
      </c>
      <c r="B1412" t="s">
        <v>20</v>
      </c>
      <c r="C1412" t="s">
        <v>21</v>
      </c>
      <c r="D1412" t="s">
        <v>22</v>
      </c>
      <c r="E1412">
        <v>48</v>
      </c>
      <c r="F1412">
        <v>73</v>
      </c>
      <c r="G1412">
        <v>123</v>
      </c>
      <c r="H1412">
        <v>50</v>
      </c>
      <c r="I1412">
        <v>25</v>
      </c>
      <c r="J1412">
        <v>14</v>
      </c>
      <c r="K1412">
        <v>814</v>
      </c>
      <c r="L1412">
        <v>60</v>
      </c>
      <c r="M1412">
        <v>50</v>
      </c>
      <c r="N1412">
        <v>80</v>
      </c>
      <c r="O1412">
        <v>130</v>
      </c>
      <c r="P1412">
        <v>11</v>
      </c>
      <c r="Q1412" s="1">
        <v>40210</v>
      </c>
      <c r="R1412" t="s">
        <v>26</v>
      </c>
      <c r="S1412" t="s">
        <v>35</v>
      </c>
      <c r="T1412" t="s">
        <v>25</v>
      </c>
    </row>
    <row r="1413" spans="1:20" x14ac:dyDescent="0.25">
      <c r="A1413">
        <v>475</v>
      </c>
      <c r="B1413" t="s">
        <v>20</v>
      </c>
      <c r="C1413" t="s">
        <v>21</v>
      </c>
      <c r="D1413" t="s">
        <v>22</v>
      </c>
      <c r="E1413">
        <v>71</v>
      </c>
      <c r="F1413">
        <v>73</v>
      </c>
      <c r="G1413">
        <v>131</v>
      </c>
      <c r="H1413">
        <v>50</v>
      </c>
      <c r="I1413">
        <v>25</v>
      </c>
      <c r="J1413">
        <v>14</v>
      </c>
      <c r="K1413">
        <v>814</v>
      </c>
      <c r="L1413">
        <v>60</v>
      </c>
      <c r="M1413">
        <v>50</v>
      </c>
      <c r="N1413">
        <v>80</v>
      </c>
      <c r="O1413">
        <v>130</v>
      </c>
      <c r="P1413">
        <v>11</v>
      </c>
      <c r="Q1413" s="1">
        <v>40575</v>
      </c>
      <c r="R1413" t="s">
        <v>26</v>
      </c>
      <c r="S1413" t="s">
        <v>35</v>
      </c>
      <c r="T1413" t="s">
        <v>25</v>
      </c>
    </row>
    <row r="1414" spans="1:20" x14ac:dyDescent="0.25">
      <c r="A1414">
        <v>475</v>
      </c>
      <c r="B1414" t="s">
        <v>20</v>
      </c>
      <c r="C1414" t="s">
        <v>21</v>
      </c>
      <c r="D1414" t="s">
        <v>22</v>
      </c>
      <c r="E1414">
        <v>58</v>
      </c>
      <c r="F1414">
        <v>65</v>
      </c>
      <c r="G1414">
        <v>108</v>
      </c>
      <c r="H1414">
        <v>44</v>
      </c>
      <c r="I1414">
        <v>21</v>
      </c>
      <c r="J1414">
        <v>12</v>
      </c>
      <c r="K1414">
        <v>844</v>
      </c>
      <c r="L1414">
        <v>50</v>
      </c>
      <c r="M1414">
        <v>40</v>
      </c>
      <c r="N1414">
        <v>70</v>
      </c>
      <c r="O1414">
        <v>110</v>
      </c>
      <c r="P1414">
        <v>11</v>
      </c>
      <c r="Q1414" s="1">
        <v>40664</v>
      </c>
      <c r="R1414" t="s">
        <v>26</v>
      </c>
      <c r="S1414" t="s">
        <v>35</v>
      </c>
      <c r="T1414" t="s">
        <v>25</v>
      </c>
    </row>
    <row r="1415" spans="1:20" x14ac:dyDescent="0.25">
      <c r="A1415">
        <v>475</v>
      </c>
      <c r="B1415" t="s">
        <v>20</v>
      </c>
      <c r="C1415" t="s">
        <v>21</v>
      </c>
      <c r="D1415" t="s">
        <v>22</v>
      </c>
      <c r="E1415">
        <v>53</v>
      </c>
      <c r="F1415">
        <v>59</v>
      </c>
      <c r="G1415">
        <v>106</v>
      </c>
      <c r="H1415">
        <v>40</v>
      </c>
      <c r="I1415">
        <v>23</v>
      </c>
      <c r="J1415">
        <v>11</v>
      </c>
      <c r="K1415">
        <v>881</v>
      </c>
      <c r="L1415">
        <v>50</v>
      </c>
      <c r="M1415">
        <v>40</v>
      </c>
      <c r="N1415">
        <v>60</v>
      </c>
      <c r="O1415">
        <v>100</v>
      </c>
      <c r="P1415">
        <v>11</v>
      </c>
      <c r="Q1415" s="1">
        <v>40817</v>
      </c>
      <c r="R1415" t="s">
        <v>26</v>
      </c>
      <c r="S1415" t="s">
        <v>35</v>
      </c>
      <c r="T1415" t="s">
        <v>25</v>
      </c>
    </row>
    <row r="1416" spans="1:20" x14ac:dyDescent="0.25">
      <c r="A1416">
        <v>503</v>
      </c>
      <c r="B1416" t="s">
        <v>61</v>
      </c>
      <c r="C1416" t="s">
        <v>37</v>
      </c>
      <c r="D1416" t="s">
        <v>22</v>
      </c>
      <c r="E1416">
        <v>-3</v>
      </c>
      <c r="F1416">
        <v>73</v>
      </c>
      <c r="G1416">
        <v>125</v>
      </c>
      <c r="H1416">
        <v>52</v>
      </c>
      <c r="I1416">
        <v>76</v>
      </c>
      <c r="J1416">
        <v>47</v>
      </c>
      <c r="K1416">
        <v>421</v>
      </c>
      <c r="L1416">
        <v>30</v>
      </c>
      <c r="M1416">
        <v>60</v>
      </c>
      <c r="N1416">
        <v>90</v>
      </c>
      <c r="O1416">
        <v>150</v>
      </c>
      <c r="P1416">
        <v>1</v>
      </c>
      <c r="Q1416" s="1">
        <v>40238</v>
      </c>
      <c r="R1416" t="s">
        <v>23</v>
      </c>
      <c r="S1416" t="s">
        <v>44</v>
      </c>
      <c r="T1416" t="s">
        <v>25</v>
      </c>
    </row>
    <row r="1417" spans="1:20" x14ac:dyDescent="0.25">
      <c r="A1417">
        <v>503</v>
      </c>
      <c r="B1417" t="s">
        <v>61</v>
      </c>
      <c r="C1417" t="s">
        <v>37</v>
      </c>
      <c r="D1417" t="s">
        <v>22</v>
      </c>
      <c r="E1417">
        <v>-2</v>
      </c>
      <c r="F1417">
        <v>75</v>
      </c>
      <c r="G1417">
        <v>128</v>
      </c>
      <c r="H1417">
        <v>53</v>
      </c>
      <c r="I1417">
        <v>77</v>
      </c>
      <c r="J1417">
        <v>48</v>
      </c>
      <c r="K1417">
        <v>458</v>
      </c>
      <c r="L1417">
        <v>40</v>
      </c>
      <c r="M1417">
        <v>60</v>
      </c>
      <c r="N1417">
        <v>100</v>
      </c>
      <c r="O1417">
        <v>160</v>
      </c>
      <c r="P1417">
        <v>1</v>
      </c>
      <c r="Q1417" s="1">
        <v>40299</v>
      </c>
      <c r="R1417" t="s">
        <v>23</v>
      </c>
      <c r="S1417" t="s">
        <v>44</v>
      </c>
      <c r="T1417" t="s">
        <v>25</v>
      </c>
    </row>
    <row r="1418" spans="1:20" x14ac:dyDescent="0.25">
      <c r="A1418">
        <v>503</v>
      </c>
      <c r="B1418" t="s">
        <v>61</v>
      </c>
      <c r="C1418" t="s">
        <v>37</v>
      </c>
      <c r="D1418" t="s">
        <v>22</v>
      </c>
      <c r="E1418">
        <v>-7</v>
      </c>
      <c r="F1418">
        <v>65</v>
      </c>
      <c r="G1418">
        <v>112</v>
      </c>
      <c r="H1418">
        <v>47</v>
      </c>
      <c r="I1418">
        <v>72</v>
      </c>
      <c r="J1418">
        <v>42</v>
      </c>
      <c r="K1418">
        <v>521</v>
      </c>
      <c r="L1418">
        <v>20</v>
      </c>
      <c r="M1418">
        <v>50</v>
      </c>
      <c r="N1418">
        <v>80</v>
      </c>
      <c r="O1418">
        <v>130</v>
      </c>
      <c r="P1418">
        <v>1</v>
      </c>
      <c r="Q1418" s="1">
        <v>40513</v>
      </c>
      <c r="R1418" t="s">
        <v>23</v>
      </c>
      <c r="S1418" t="s">
        <v>44</v>
      </c>
      <c r="T1418" t="s">
        <v>25</v>
      </c>
    </row>
    <row r="1419" spans="1:20" x14ac:dyDescent="0.25">
      <c r="A1419">
        <v>503</v>
      </c>
      <c r="B1419" t="s">
        <v>61</v>
      </c>
      <c r="C1419" t="s">
        <v>37</v>
      </c>
      <c r="D1419" t="s">
        <v>22</v>
      </c>
      <c r="E1419">
        <v>2</v>
      </c>
      <c r="F1419">
        <v>87</v>
      </c>
      <c r="G1419">
        <v>168</v>
      </c>
      <c r="H1419">
        <v>63</v>
      </c>
      <c r="I1419">
        <v>90</v>
      </c>
      <c r="J1419">
        <v>57</v>
      </c>
      <c r="K1419">
        <v>435</v>
      </c>
      <c r="L1419">
        <v>40</v>
      </c>
      <c r="M1419">
        <v>70</v>
      </c>
      <c r="N1419">
        <v>110</v>
      </c>
      <c r="O1419">
        <v>180</v>
      </c>
      <c r="P1419">
        <v>1</v>
      </c>
      <c r="Q1419" s="1">
        <v>40544</v>
      </c>
      <c r="R1419" t="s">
        <v>23</v>
      </c>
      <c r="S1419" t="s">
        <v>44</v>
      </c>
      <c r="T1419" t="s">
        <v>25</v>
      </c>
    </row>
    <row r="1420" spans="1:20" x14ac:dyDescent="0.25">
      <c r="A1420">
        <v>503</v>
      </c>
      <c r="B1420" t="s">
        <v>61</v>
      </c>
      <c r="C1420" t="s">
        <v>37</v>
      </c>
      <c r="D1420" t="s">
        <v>22</v>
      </c>
      <c r="E1420">
        <v>-4</v>
      </c>
      <c r="F1420">
        <v>73</v>
      </c>
      <c r="G1420">
        <v>133</v>
      </c>
      <c r="H1420">
        <v>52</v>
      </c>
      <c r="I1420">
        <v>76</v>
      </c>
      <c r="J1420">
        <v>47</v>
      </c>
      <c r="K1420">
        <v>433</v>
      </c>
      <c r="L1420">
        <v>30</v>
      </c>
      <c r="M1420">
        <v>60</v>
      </c>
      <c r="N1420">
        <v>90</v>
      </c>
      <c r="O1420">
        <v>150</v>
      </c>
      <c r="P1420">
        <v>1</v>
      </c>
      <c r="Q1420" s="1">
        <v>40634</v>
      </c>
      <c r="R1420" t="s">
        <v>23</v>
      </c>
      <c r="S1420" t="s">
        <v>44</v>
      </c>
      <c r="T1420" t="s">
        <v>25</v>
      </c>
    </row>
    <row r="1421" spans="1:20" x14ac:dyDescent="0.25">
      <c r="A1421">
        <v>503</v>
      </c>
      <c r="B1421" t="s">
        <v>61</v>
      </c>
      <c r="C1421" t="s">
        <v>37</v>
      </c>
      <c r="D1421" t="s">
        <v>22</v>
      </c>
      <c r="E1421">
        <v>-8</v>
      </c>
      <c r="F1421">
        <v>63</v>
      </c>
      <c r="G1421">
        <v>106</v>
      </c>
      <c r="H1421">
        <v>44</v>
      </c>
      <c r="I1421">
        <v>64</v>
      </c>
      <c r="J1421">
        <v>40</v>
      </c>
      <c r="K1421">
        <v>496</v>
      </c>
      <c r="L1421">
        <v>30</v>
      </c>
      <c r="M1421">
        <v>50</v>
      </c>
      <c r="N1421">
        <v>80</v>
      </c>
      <c r="O1421">
        <v>130</v>
      </c>
      <c r="P1421">
        <v>1</v>
      </c>
      <c r="Q1421" s="1">
        <v>40695</v>
      </c>
      <c r="R1421" t="s">
        <v>23</v>
      </c>
      <c r="S1421" t="s">
        <v>44</v>
      </c>
      <c r="T1421" t="s">
        <v>25</v>
      </c>
    </row>
    <row r="1422" spans="1:20" x14ac:dyDescent="0.25">
      <c r="A1422">
        <v>503</v>
      </c>
      <c r="B1422" t="s">
        <v>61</v>
      </c>
      <c r="C1422" t="s">
        <v>37</v>
      </c>
      <c r="D1422" t="s">
        <v>22</v>
      </c>
      <c r="E1422">
        <v>-14</v>
      </c>
      <c r="F1422">
        <v>56</v>
      </c>
      <c r="G1422">
        <v>94</v>
      </c>
      <c r="H1422">
        <v>39</v>
      </c>
      <c r="I1422">
        <v>61</v>
      </c>
      <c r="J1422">
        <v>36</v>
      </c>
      <c r="K1422">
        <v>517</v>
      </c>
      <c r="L1422">
        <v>20</v>
      </c>
      <c r="M1422">
        <v>40</v>
      </c>
      <c r="N1422">
        <v>70</v>
      </c>
      <c r="O1422">
        <v>110</v>
      </c>
      <c r="P1422">
        <v>1</v>
      </c>
      <c r="Q1422" s="1">
        <v>40725</v>
      </c>
      <c r="R1422" t="s">
        <v>23</v>
      </c>
      <c r="S1422" t="s">
        <v>44</v>
      </c>
      <c r="T1422" t="s">
        <v>25</v>
      </c>
    </row>
    <row r="1423" spans="1:20" x14ac:dyDescent="0.25">
      <c r="A1423">
        <v>503</v>
      </c>
      <c r="B1423" t="s">
        <v>61</v>
      </c>
      <c r="C1423" t="s">
        <v>37</v>
      </c>
      <c r="D1423" t="s">
        <v>22</v>
      </c>
      <c r="E1423">
        <v>-4</v>
      </c>
      <c r="F1423">
        <v>74</v>
      </c>
      <c r="G1423">
        <v>134</v>
      </c>
      <c r="H1423">
        <v>52</v>
      </c>
      <c r="I1423">
        <v>77</v>
      </c>
      <c r="J1423">
        <v>47</v>
      </c>
      <c r="K1423">
        <v>509</v>
      </c>
      <c r="L1423">
        <v>30</v>
      </c>
      <c r="M1423">
        <v>60</v>
      </c>
      <c r="N1423">
        <v>90</v>
      </c>
      <c r="O1423">
        <v>150</v>
      </c>
      <c r="P1423">
        <v>1</v>
      </c>
      <c r="Q1423" s="1">
        <v>40787</v>
      </c>
      <c r="R1423" t="s">
        <v>23</v>
      </c>
      <c r="S1423" t="s">
        <v>44</v>
      </c>
      <c r="T1423" t="s">
        <v>25</v>
      </c>
    </row>
    <row r="1424" spans="1:20" x14ac:dyDescent="0.25">
      <c r="A1424">
        <v>503</v>
      </c>
      <c r="B1424" t="s">
        <v>61</v>
      </c>
      <c r="C1424" t="s">
        <v>37</v>
      </c>
      <c r="D1424" t="s">
        <v>22</v>
      </c>
      <c r="E1424">
        <v>-7</v>
      </c>
      <c r="F1424">
        <v>71</v>
      </c>
      <c r="G1424">
        <v>130</v>
      </c>
      <c r="H1424">
        <v>51</v>
      </c>
      <c r="I1424">
        <v>76</v>
      </c>
      <c r="J1424">
        <v>46</v>
      </c>
      <c r="K1424">
        <v>503</v>
      </c>
      <c r="L1424">
        <v>50</v>
      </c>
      <c r="M1424">
        <v>70</v>
      </c>
      <c r="N1424">
        <v>100</v>
      </c>
      <c r="O1424">
        <v>170</v>
      </c>
      <c r="P1424">
        <v>1</v>
      </c>
      <c r="Q1424" s="1">
        <v>40817</v>
      </c>
      <c r="R1424" t="s">
        <v>23</v>
      </c>
      <c r="S1424" t="s">
        <v>44</v>
      </c>
      <c r="T1424" t="s">
        <v>25</v>
      </c>
    </row>
    <row r="1425" spans="1:20" x14ac:dyDescent="0.25">
      <c r="A1425">
        <v>503</v>
      </c>
      <c r="B1425" t="s">
        <v>61</v>
      </c>
      <c r="C1425" t="s">
        <v>37</v>
      </c>
      <c r="D1425" t="s">
        <v>22</v>
      </c>
      <c r="E1425">
        <v>28</v>
      </c>
      <c r="F1425">
        <v>93</v>
      </c>
      <c r="G1425">
        <v>160</v>
      </c>
      <c r="H1425">
        <v>67</v>
      </c>
      <c r="I1425">
        <v>65</v>
      </c>
      <c r="J1425">
        <v>22</v>
      </c>
      <c r="K1425">
        <v>400</v>
      </c>
      <c r="L1425">
        <v>60</v>
      </c>
      <c r="M1425">
        <v>80</v>
      </c>
      <c r="N1425">
        <v>120</v>
      </c>
      <c r="O1425">
        <v>200</v>
      </c>
      <c r="P1425">
        <v>2</v>
      </c>
      <c r="Q1425" s="1">
        <v>40179</v>
      </c>
      <c r="R1425" t="s">
        <v>23</v>
      </c>
      <c r="S1425" t="s">
        <v>24</v>
      </c>
      <c r="T1425" t="s">
        <v>25</v>
      </c>
    </row>
    <row r="1426" spans="1:20" x14ac:dyDescent="0.25">
      <c r="A1426">
        <v>503</v>
      </c>
      <c r="B1426" t="s">
        <v>61</v>
      </c>
      <c r="C1426" t="s">
        <v>37</v>
      </c>
      <c r="D1426" t="s">
        <v>22</v>
      </c>
      <c r="E1426">
        <v>25</v>
      </c>
      <c r="F1426">
        <v>90</v>
      </c>
      <c r="G1426">
        <v>155</v>
      </c>
      <c r="H1426">
        <v>65</v>
      </c>
      <c r="I1426">
        <v>65</v>
      </c>
      <c r="J1426">
        <v>21</v>
      </c>
      <c r="K1426">
        <v>392</v>
      </c>
      <c r="L1426">
        <v>50</v>
      </c>
      <c r="M1426">
        <v>80</v>
      </c>
      <c r="N1426">
        <v>110</v>
      </c>
      <c r="O1426">
        <v>190</v>
      </c>
      <c r="P1426">
        <v>2</v>
      </c>
      <c r="Q1426" s="1">
        <v>40210</v>
      </c>
      <c r="R1426" t="s">
        <v>23</v>
      </c>
      <c r="S1426" t="s">
        <v>24</v>
      </c>
      <c r="T1426" t="s">
        <v>25</v>
      </c>
    </row>
    <row r="1427" spans="1:20" x14ac:dyDescent="0.25">
      <c r="A1427">
        <v>503</v>
      </c>
      <c r="B1427" t="s">
        <v>61</v>
      </c>
      <c r="C1427" t="s">
        <v>37</v>
      </c>
      <c r="D1427" t="s">
        <v>22</v>
      </c>
      <c r="E1427">
        <v>24</v>
      </c>
      <c r="F1427">
        <v>87</v>
      </c>
      <c r="G1427">
        <v>149</v>
      </c>
      <c r="H1427">
        <v>62</v>
      </c>
      <c r="I1427">
        <v>63</v>
      </c>
      <c r="J1427">
        <v>20</v>
      </c>
      <c r="K1427">
        <v>385</v>
      </c>
      <c r="L1427">
        <v>60</v>
      </c>
      <c r="M1427">
        <v>70</v>
      </c>
      <c r="N1427">
        <v>110</v>
      </c>
      <c r="O1427">
        <v>180</v>
      </c>
      <c r="P1427">
        <v>2</v>
      </c>
      <c r="Q1427" s="1">
        <v>40238</v>
      </c>
      <c r="R1427" t="s">
        <v>23</v>
      </c>
      <c r="S1427" t="s">
        <v>24</v>
      </c>
      <c r="T1427" t="s">
        <v>25</v>
      </c>
    </row>
    <row r="1428" spans="1:20" x14ac:dyDescent="0.25">
      <c r="A1428">
        <v>503</v>
      </c>
      <c r="B1428" t="s">
        <v>61</v>
      </c>
      <c r="C1428" t="s">
        <v>37</v>
      </c>
      <c r="D1428" t="s">
        <v>22</v>
      </c>
      <c r="E1428">
        <v>8</v>
      </c>
      <c r="F1428">
        <v>70</v>
      </c>
      <c r="G1428">
        <v>119</v>
      </c>
      <c r="H1428">
        <v>49</v>
      </c>
      <c r="I1428">
        <v>62</v>
      </c>
      <c r="J1428">
        <v>16</v>
      </c>
      <c r="K1428">
        <v>399</v>
      </c>
      <c r="L1428">
        <v>30</v>
      </c>
      <c r="M1428">
        <v>60</v>
      </c>
      <c r="N1428">
        <v>80</v>
      </c>
      <c r="O1428">
        <v>140</v>
      </c>
      <c r="P1428">
        <v>2</v>
      </c>
      <c r="Q1428" s="1">
        <v>40269</v>
      </c>
      <c r="R1428" t="s">
        <v>23</v>
      </c>
      <c r="S1428" t="s">
        <v>24</v>
      </c>
      <c r="T1428" t="s">
        <v>25</v>
      </c>
    </row>
    <row r="1429" spans="1:20" x14ac:dyDescent="0.25">
      <c r="A1429">
        <v>503</v>
      </c>
      <c r="B1429" t="s">
        <v>61</v>
      </c>
      <c r="C1429" t="s">
        <v>37</v>
      </c>
      <c r="D1429" t="s">
        <v>22</v>
      </c>
      <c r="E1429">
        <v>1</v>
      </c>
      <c r="F1429">
        <v>57</v>
      </c>
      <c r="G1429">
        <v>98</v>
      </c>
      <c r="H1429">
        <v>41</v>
      </c>
      <c r="I1429">
        <v>56</v>
      </c>
      <c r="J1429">
        <v>13</v>
      </c>
      <c r="K1429">
        <v>482</v>
      </c>
      <c r="L1429">
        <v>20</v>
      </c>
      <c r="M1429">
        <v>40</v>
      </c>
      <c r="N1429">
        <v>70</v>
      </c>
      <c r="O1429">
        <v>110</v>
      </c>
      <c r="P1429">
        <v>2</v>
      </c>
      <c r="Q1429" s="1">
        <v>40513</v>
      </c>
      <c r="R1429" t="s">
        <v>23</v>
      </c>
      <c r="S1429" t="s">
        <v>24</v>
      </c>
      <c r="T1429" t="s">
        <v>25</v>
      </c>
    </row>
    <row r="1430" spans="1:20" x14ac:dyDescent="0.25">
      <c r="A1430">
        <v>503</v>
      </c>
      <c r="B1430" t="s">
        <v>61</v>
      </c>
      <c r="C1430" t="s">
        <v>37</v>
      </c>
      <c r="D1430" t="s">
        <v>22</v>
      </c>
      <c r="E1430">
        <v>44</v>
      </c>
      <c r="F1430">
        <v>93</v>
      </c>
      <c r="G1430">
        <v>179</v>
      </c>
      <c r="H1430">
        <v>67</v>
      </c>
      <c r="I1430">
        <v>68</v>
      </c>
      <c r="J1430">
        <v>22</v>
      </c>
      <c r="K1430">
        <v>400</v>
      </c>
      <c r="L1430">
        <v>60</v>
      </c>
      <c r="M1430">
        <v>80</v>
      </c>
      <c r="N1430">
        <v>120</v>
      </c>
      <c r="O1430">
        <v>200</v>
      </c>
      <c r="P1430">
        <v>2</v>
      </c>
      <c r="Q1430" s="1">
        <v>40544</v>
      </c>
      <c r="R1430" t="s">
        <v>23</v>
      </c>
      <c r="S1430" t="s">
        <v>24</v>
      </c>
      <c r="T1430" t="s">
        <v>25</v>
      </c>
    </row>
    <row r="1431" spans="1:20" x14ac:dyDescent="0.25">
      <c r="A1431">
        <v>503</v>
      </c>
      <c r="B1431" t="s">
        <v>61</v>
      </c>
      <c r="C1431" t="s">
        <v>37</v>
      </c>
      <c r="D1431" t="s">
        <v>22</v>
      </c>
      <c r="E1431">
        <v>37</v>
      </c>
      <c r="F1431">
        <v>90</v>
      </c>
      <c r="G1431">
        <v>165</v>
      </c>
      <c r="H1431">
        <v>65</v>
      </c>
      <c r="I1431">
        <v>65</v>
      </c>
      <c r="J1431">
        <v>21</v>
      </c>
      <c r="K1431">
        <v>392</v>
      </c>
      <c r="L1431">
        <v>50</v>
      </c>
      <c r="M1431">
        <v>80</v>
      </c>
      <c r="N1431">
        <v>110</v>
      </c>
      <c r="O1431">
        <v>190</v>
      </c>
      <c r="P1431">
        <v>2</v>
      </c>
      <c r="Q1431" s="1">
        <v>40575</v>
      </c>
      <c r="R1431" t="s">
        <v>23</v>
      </c>
      <c r="S1431" t="s">
        <v>24</v>
      </c>
      <c r="T1431" t="s">
        <v>25</v>
      </c>
    </row>
    <row r="1432" spans="1:20" x14ac:dyDescent="0.25">
      <c r="A1432">
        <v>503</v>
      </c>
      <c r="B1432" t="s">
        <v>61</v>
      </c>
      <c r="C1432" t="s">
        <v>37</v>
      </c>
      <c r="D1432" t="s">
        <v>22</v>
      </c>
      <c r="E1432">
        <v>6</v>
      </c>
      <c r="F1432">
        <v>65</v>
      </c>
      <c r="G1432">
        <v>111</v>
      </c>
      <c r="H1432">
        <v>47</v>
      </c>
      <c r="I1432">
        <v>57</v>
      </c>
      <c r="J1432">
        <v>15</v>
      </c>
      <c r="K1432">
        <v>456</v>
      </c>
      <c r="L1432">
        <v>40</v>
      </c>
      <c r="M1432">
        <v>50</v>
      </c>
      <c r="N1432">
        <v>90</v>
      </c>
      <c r="O1432">
        <v>140</v>
      </c>
      <c r="P1432">
        <v>2</v>
      </c>
      <c r="Q1432" s="1">
        <v>40695</v>
      </c>
      <c r="R1432" t="s">
        <v>23</v>
      </c>
      <c r="S1432" t="s">
        <v>24</v>
      </c>
      <c r="T1432" t="s">
        <v>25</v>
      </c>
    </row>
    <row r="1433" spans="1:20" x14ac:dyDescent="0.25">
      <c r="A1433">
        <v>503</v>
      </c>
      <c r="B1433" t="s">
        <v>61</v>
      </c>
      <c r="C1433" t="s">
        <v>37</v>
      </c>
      <c r="D1433" t="s">
        <v>22</v>
      </c>
      <c r="E1433">
        <v>31</v>
      </c>
      <c r="F1433">
        <v>84</v>
      </c>
      <c r="G1433">
        <v>153</v>
      </c>
      <c r="H1433">
        <v>60</v>
      </c>
      <c r="I1433">
        <v>63</v>
      </c>
      <c r="J1433">
        <v>19</v>
      </c>
      <c r="K1433">
        <v>463</v>
      </c>
      <c r="L1433">
        <v>90</v>
      </c>
      <c r="M1433">
        <v>80</v>
      </c>
      <c r="N1433">
        <v>130</v>
      </c>
      <c r="O1433">
        <v>210</v>
      </c>
      <c r="P1433">
        <v>2</v>
      </c>
      <c r="Q1433" s="1">
        <v>40817</v>
      </c>
      <c r="R1433" t="s">
        <v>23</v>
      </c>
      <c r="S1433" t="s">
        <v>24</v>
      </c>
      <c r="T1433" t="s">
        <v>25</v>
      </c>
    </row>
    <row r="1434" spans="1:20" x14ac:dyDescent="0.25">
      <c r="A1434">
        <v>503</v>
      </c>
      <c r="B1434" t="s">
        <v>61</v>
      </c>
      <c r="C1434" t="s">
        <v>37</v>
      </c>
      <c r="D1434" t="s">
        <v>22</v>
      </c>
      <c r="E1434">
        <v>34</v>
      </c>
      <c r="F1434">
        <v>72</v>
      </c>
      <c r="G1434">
        <v>121</v>
      </c>
      <c r="H1434">
        <v>49</v>
      </c>
      <c r="I1434">
        <v>38</v>
      </c>
      <c r="J1434">
        <v>15</v>
      </c>
      <c r="K1434">
        <v>351</v>
      </c>
      <c r="L1434">
        <v>60</v>
      </c>
      <c r="M1434">
        <v>60</v>
      </c>
      <c r="N1434">
        <v>90</v>
      </c>
      <c r="O1434">
        <v>150</v>
      </c>
      <c r="P1434">
        <v>3</v>
      </c>
      <c r="Q1434" s="1">
        <v>40238</v>
      </c>
      <c r="R1434" t="s">
        <v>23</v>
      </c>
      <c r="S1434" t="s">
        <v>38</v>
      </c>
      <c r="T1434" t="s">
        <v>31</v>
      </c>
    </row>
    <row r="1435" spans="1:20" x14ac:dyDescent="0.25">
      <c r="A1435">
        <v>503</v>
      </c>
      <c r="B1435" t="s">
        <v>61</v>
      </c>
      <c r="C1435" t="s">
        <v>37</v>
      </c>
      <c r="D1435" t="s">
        <v>22</v>
      </c>
      <c r="E1435">
        <v>28</v>
      </c>
      <c r="F1435">
        <v>64</v>
      </c>
      <c r="G1435">
        <v>107</v>
      </c>
      <c r="H1435">
        <v>43</v>
      </c>
      <c r="I1435">
        <v>36</v>
      </c>
      <c r="J1435">
        <v>13</v>
      </c>
      <c r="K1435">
        <v>363</v>
      </c>
      <c r="L1435">
        <v>50</v>
      </c>
      <c r="M1435">
        <v>50</v>
      </c>
      <c r="N1435">
        <v>80</v>
      </c>
      <c r="O1435">
        <v>130</v>
      </c>
      <c r="P1435">
        <v>3</v>
      </c>
      <c r="Q1435" s="1">
        <v>40269</v>
      </c>
      <c r="R1435" t="s">
        <v>23</v>
      </c>
      <c r="S1435" t="s">
        <v>38</v>
      </c>
      <c r="T1435" t="s">
        <v>31</v>
      </c>
    </row>
    <row r="1436" spans="1:20" x14ac:dyDescent="0.25">
      <c r="A1436">
        <v>503</v>
      </c>
      <c r="B1436" t="s">
        <v>61</v>
      </c>
      <c r="C1436" t="s">
        <v>37</v>
      </c>
      <c r="D1436" t="s">
        <v>22</v>
      </c>
      <c r="E1436">
        <v>18</v>
      </c>
      <c r="F1436">
        <v>51</v>
      </c>
      <c r="G1436">
        <v>85</v>
      </c>
      <c r="H1436">
        <v>34</v>
      </c>
      <c r="I1436">
        <v>33</v>
      </c>
      <c r="J1436">
        <v>10</v>
      </c>
      <c r="K1436">
        <v>432</v>
      </c>
      <c r="L1436">
        <v>40</v>
      </c>
      <c r="M1436">
        <v>40</v>
      </c>
      <c r="N1436">
        <v>60</v>
      </c>
      <c r="O1436">
        <v>100</v>
      </c>
      <c r="P1436">
        <v>3</v>
      </c>
      <c r="Q1436" s="1">
        <v>40360</v>
      </c>
      <c r="R1436" t="s">
        <v>23</v>
      </c>
      <c r="S1436" t="s">
        <v>38</v>
      </c>
      <c r="T1436" t="s">
        <v>31</v>
      </c>
    </row>
    <row r="1437" spans="1:20" x14ac:dyDescent="0.25">
      <c r="A1437">
        <v>503</v>
      </c>
      <c r="B1437" t="s">
        <v>61</v>
      </c>
      <c r="C1437" t="s">
        <v>37</v>
      </c>
      <c r="D1437" t="s">
        <v>22</v>
      </c>
      <c r="E1437">
        <v>32</v>
      </c>
      <c r="F1437">
        <v>68</v>
      </c>
      <c r="G1437">
        <v>114</v>
      </c>
      <c r="H1437">
        <v>46</v>
      </c>
      <c r="I1437">
        <v>36</v>
      </c>
      <c r="J1437">
        <v>14</v>
      </c>
      <c r="K1437">
        <v>424</v>
      </c>
      <c r="L1437">
        <v>50</v>
      </c>
      <c r="M1437">
        <v>50</v>
      </c>
      <c r="N1437">
        <v>80</v>
      </c>
      <c r="O1437">
        <v>130</v>
      </c>
      <c r="P1437">
        <v>3</v>
      </c>
      <c r="Q1437" s="1">
        <v>40483</v>
      </c>
      <c r="R1437" t="s">
        <v>23</v>
      </c>
      <c r="S1437" t="s">
        <v>38</v>
      </c>
      <c r="T1437" t="s">
        <v>31</v>
      </c>
    </row>
    <row r="1438" spans="1:20" x14ac:dyDescent="0.25">
      <c r="A1438">
        <v>503</v>
      </c>
      <c r="B1438" t="s">
        <v>61</v>
      </c>
      <c r="C1438" t="s">
        <v>37</v>
      </c>
      <c r="D1438" t="s">
        <v>22</v>
      </c>
      <c r="E1438">
        <v>25</v>
      </c>
      <c r="F1438">
        <v>60</v>
      </c>
      <c r="G1438">
        <v>101</v>
      </c>
      <c r="H1438">
        <v>41</v>
      </c>
      <c r="I1438">
        <v>35</v>
      </c>
      <c r="J1438">
        <v>13</v>
      </c>
      <c r="K1438">
        <v>435</v>
      </c>
      <c r="L1438">
        <v>50</v>
      </c>
      <c r="M1438">
        <v>40</v>
      </c>
      <c r="N1438">
        <v>80</v>
      </c>
      <c r="O1438">
        <v>120</v>
      </c>
      <c r="P1438">
        <v>3</v>
      </c>
      <c r="Q1438" s="1">
        <v>40513</v>
      </c>
      <c r="R1438" t="s">
        <v>23</v>
      </c>
      <c r="S1438" t="s">
        <v>38</v>
      </c>
      <c r="T1438" t="s">
        <v>31</v>
      </c>
    </row>
    <row r="1439" spans="1:20" x14ac:dyDescent="0.25">
      <c r="A1439">
        <v>503</v>
      </c>
      <c r="B1439" t="s">
        <v>61</v>
      </c>
      <c r="C1439" t="s">
        <v>37</v>
      </c>
      <c r="D1439" t="s">
        <v>22</v>
      </c>
      <c r="E1439">
        <v>28</v>
      </c>
      <c r="F1439">
        <v>55</v>
      </c>
      <c r="G1439">
        <v>92</v>
      </c>
      <c r="H1439">
        <v>38</v>
      </c>
      <c r="I1439">
        <v>33</v>
      </c>
      <c r="J1439">
        <v>12</v>
      </c>
      <c r="K1439">
        <v>414</v>
      </c>
      <c r="L1439">
        <v>40</v>
      </c>
      <c r="M1439">
        <v>40</v>
      </c>
      <c r="N1439">
        <v>70</v>
      </c>
      <c r="O1439">
        <v>110</v>
      </c>
      <c r="P1439">
        <v>3</v>
      </c>
      <c r="Q1439" s="1">
        <v>40695</v>
      </c>
      <c r="R1439" t="s">
        <v>23</v>
      </c>
      <c r="S1439" t="s">
        <v>38</v>
      </c>
      <c r="T1439" t="s">
        <v>31</v>
      </c>
    </row>
    <row r="1440" spans="1:20" x14ac:dyDescent="0.25">
      <c r="A1440">
        <v>503</v>
      </c>
      <c r="B1440" t="s">
        <v>61</v>
      </c>
      <c r="C1440" t="s">
        <v>37</v>
      </c>
      <c r="D1440" t="s">
        <v>22</v>
      </c>
      <c r="E1440">
        <v>26</v>
      </c>
      <c r="F1440">
        <v>51</v>
      </c>
      <c r="G1440">
        <v>84</v>
      </c>
      <c r="H1440">
        <v>34</v>
      </c>
      <c r="I1440">
        <v>30</v>
      </c>
      <c r="J1440">
        <v>10</v>
      </c>
      <c r="K1440">
        <v>428</v>
      </c>
      <c r="L1440">
        <v>40</v>
      </c>
      <c r="M1440">
        <v>40</v>
      </c>
      <c r="N1440">
        <v>60</v>
      </c>
      <c r="O1440">
        <v>100</v>
      </c>
      <c r="P1440">
        <v>3</v>
      </c>
      <c r="Q1440" s="1">
        <v>40756</v>
      </c>
      <c r="R1440" t="s">
        <v>23</v>
      </c>
      <c r="S1440" t="s">
        <v>38</v>
      </c>
      <c r="T1440" t="s">
        <v>31</v>
      </c>
    </row>
    <row r="1441" spans="1:20" x14ac:dyDescent="0.25">
      <c r="A1441">
        <v>503</v>
      </c>
      <c r="B1441" t="s">
        <v>61</v>
      </c>
      <c r="C1441" t="s">
        <v>37</v>
      </c>
      <c r="D1441" t="s">
        <v>22</v>
      </c>
      <c r="E1441">
        <v>42</v>
      </c>
      <c r="F1441">
        <v>64</v>
      </c>
      <c r="G1441">
        <v>114</v>
      </c>
      <c r="H1441">
        <v>43</v>
      </c>
      <c r="I1441">
        <v>36</v>
      </c>
      <c r="J1441">
        <v>13</v>
      </c>
      <c r="K1441">
        <v>424</v>
      </c>
      <c r="L1441">
        <v>50</v>
      </c>
      <c r="M1441">
        <v>50</v>
      </c>
      <c r="N1441">
        <v>80</v>
      </c>
      <c r="O1441">
        <v>130</v>
      </c>
      <c r="P1441">
        <v>3</v>
      </c>
      <c r="Q1441" s="1">
        <v>40787</v>
      </c>
      <c r="R1441" t="s">
        <v>23</v>
      </c>
      <c r="S1441" t="s">
        <v>38</v>
      </c>
      <c r="T1441" t="s">
        <v>31</v>
      </c>
    </row>
    <row r="1442" spans="1:20" x14ac:dyDescent="0.25">
      <c r="A1442">
        <v>503</v>
      </c>
      <c r="B1442" t="s">
        <v>61</v>
      </c>
      <c r="C1442" t="s">
        <v>37</v>
      </c>
      <c r="D1442" t="s">
        <v>22</v>
      </c>
      <c r="E1442">
        <v>47</v>
      </c>
      <c r="F1442">
        <v>68</v>
      </c>
      <c r="G1442">
        <v>121</v>
      </c>
      <c r="H1442">
        <v>46</v>
      </c>
      <c r="I1442">
        <v>36</v>
      </c>
      <c r="J1442">
        <v>14</v>
      </c>
      <c r="K1442">
        <v>424</v>
      </c>
      <c r="L1442">
        <v>50</v>
      </c>
      <c r="M1442">
        <v>50</v>
      </c>
      <c r="N1442">
        <v>80</v>
      </c>
      <c r="O1442">
        <v>130</v>
      </c>
      <c r="P1442">
        <v>3</v>
      </c>
      <c r="Q1442" s="1">
        <v>40848</v>
      </c>
      <c r="R1442" t="s">
        <v>23</v>
      </c>
      <c r="S1442" t="s">
        <v>38</v>
      </c>
      <c r="T1442" t="s">
        <v>31</v>
      </c>
    </row>
    <row r="1443" spans="1:20" x14ac:dyDescent="0.25">
      <c r="A1443">
        <v>503</v>
      </c>
      <c r="B1443" t="s">
        <v>61</v>
      </c>
      <c r="C1443" t="s">
        <v>37</v>
      </c>
      <c r="D1443" t="s">
        <v>22</v>
      </c>
      <c r="E1443">
        <v>71</v>
      </c>
      <c r="F1443">
        <v>120</v>
      </c>
      <c r="G1443">
        <v>206</v>
      </c>
      <c r="H1443">
        <v>86</v>
      </c>
      <c r="I1443">
        <v>49</v>
      </c>
      <c r="J1443">
        <v>26</v>
      </c>
      <c r="K1443">
        <v>490</v>
      </c>
      <c r="L1443">
        <v>60</v>
      </c>
      <c r="M1443">
        <v>50</v>
      </c>
      <c r="N1443">
        <v>90</v>
      </c>
      <c r="O1443">
        <v>140</v>
      </c>
      <c r="P1443">
        <v>13</v>
      </c>
      <c r="Q1443" s="1">
        <v>40210</v>
      </c>
      <c r="R1443" t="s">
        <v>26</v>
      </c>
      <c r="S1443" t="s">
        <v>27</v>
      </c>
      <c r="T1443" t="s">
        <v>25</v>
      </c>
    </row>
    <row r="1444" spans="1:20" x14ac:dyDescent="0.25">
      <c r="A1444">
        <v>503</v>
      </c>
      <c r="B1444" t="s">
        <v>61</v>
      </c>
      <c r="C1444" t="s">
        <v>37</v>
      </c>
      <c r="D1444" t="s">
        <v>22</v>
      </c>
      <c r="E1444">
        <v>105</v>
      </c>
      <c r="F1444">
        <v>164</v>
      </c>
      <c r="G1444">
        <v>282</v>
      </c>
      <c r="H1444">
        <v>118</v>
      </c>
      <c r="I1444">
        <v>59</v>
      </c>
      <c r="J1444">
        <v>36</v>
      </c>
      <c r="K1444">
        <v>636</v>
      </c>
      <c r="L1444">
        <v>80</v>
      </c>
      <c r="M1444">
        <v>70</v>
      </c>
      <c r="N1444">
        <v>120</v>
      </c>
      <c r="O1444">
        <v>190</v>
      </c>
      <c r="P1444">
        <v>13</v>
      </c>
      <c r="Q1444" s="1">
        <v>40330</v>
      </c>
      <c r="R1444" t="s">
        <v>26</v>
      </c>
      <c r="S1444" t="s">
        <v>27</v>
      </c>
      <c r="T1444" t="s">
        <v>25</v>
      </c>
    </row>
    <row r="1445" spans="1:20" x14ac:dyDescent="0.25">
      <c r="A1445">
        <v>503</v>
      </c>
      <c r="B1445" t="s">
        <v>61</v>
      </c>
      <c r="C1445" t="s">
        <v>37</v>
      </c>
      <c r="D1445" t="s">
        <v>22</v>
      </c>
      <c r="E1445">
        <v>129</v>
      </c>
      <c r="F1445">
        <v>195</v>
      </c>
      <c r="G1445">
        <v>336</v>
      </c>
      <c r="H1445">
        <v>141</v>
      </c>
      <c r="I1445">
        <v>66</v>
      </c>
      <c r="J1445">
        <v>43</v>
      </c>
      <c r="K1445">
        <v>692</v>
      </c>
      <c r="L1445">
        <v>90</v>
      </c>
      <c r="M1445">
        <v>90</v>
      </c>
      <c r="N1445">
        <v>130</v>
      </c>
      <c r="O1445">
        <v>220</v>
      </c>
      <c r="P1445">
        <v>13</v>
      </c>
      <c r="Q1445" s="1">
        <v>40360</v>
      </c>
      <c r="R1445" t="s">
        <v>26</v>
      </c>
      <c r="S1445" t="s">
        <v>27</v>
      </c>
      <c r="T1445" t="s">
        <v>25</v>
      </c>
    </row>
    <row r="1446" spans="1:20" x14ac:dyDescent="0.25">
      <c r="A1446">
        <v>503</v>
      </c>
      <c r="B1446" t="s">
        <v>61</v>
      </c>
      <c r="C1446" t="s">
        <v>37</v>
      </c>
      <c r="D1446" t="s">
        <v>22</v>
      </c>
      <c r="E1446">
        <v>121</v>
      </c>
      <c r="F1446">
        <v>186</v>
      </c>
      <c r="G1446">
        <v>320</v>
      </c>
      <c r="H1446">
        <v>134</v>
      </c>
      <c r="I1446">
        <v>65</v>
      </c>
      <c r="J1446">
        <v>41</v>
      </c>
      <c r="K1446">
        <v>690</v>
      </c>
      <c r="L1446">
        <v>100</v>
      </c>
      <c r="M1446">
        <v>90</v>
      </c>
      <c r="N1446">
        <v>140</v>
      </c>
      <c r="O1446">
        <v>230</v>
      </c>
      <c r="P1446">
        <v>13</v>
      </c>
      <c r="Q1446" s="1">
        <v>40513</v>
      </c>
      <c r="R1446" t="s">
        <v>26</v>
      </c>
      <c r="S1446" t="s">
        <v>27</v>
      </c>
      <c r="T1446" t="s">
        <v>25</v>
      </c>
    </row>
    <row r="1447" spans="1:20" x14ac:dyDescent="0.25">
      <c r="A1447">
        <v>503</v>
      </c>
      <c r="B1447" t="s">
        <v>61</v>
      </c>
      <c r="C1447" t="s">
        <v>37</v>
      </c>
      <c r="D1447" t="s">
        <v>22</v>
      </c>
      <c r="E1447">
        <v>145</v>
      </c>
      <c r="F1447">
        <v>164</v>
      </c>
      <c r="G1447">
        <v>279</v>
      </c>
      <c r="H1447">
        <v>118</v>
      </c>
      <c r="I1447">
        <v>55</v>
      </c>
      <c r="J1447">
        <v>36</v>
      </c>
      <c r="K1447">
        <v>636</v>
      </c>
      <c r="L1447">
        <v>80</v>
      </c>
      <c r="M1447">
        <v>70</v>
      </c>
      <c r="N1447">
        <v>120</v>
      </c>
      <c r="O1447">
        <v>190</v>
      </c>
      <c r="P1447">
        <v>13</v>
      </c>
      <c r="Q1447" s="1">
        <v>40695</v>
      </c>
      <c r="R1447" t="s">
        <v>26</v>
      </c>
      <c r="S1447" t="s">
        <v>27</v>
      </c>
      <c r="T1447" t="s">
        <v>25</v>
      </c>
    </row>
    <row r="1448" spans="1:20" x14ac:dyDescent="0.25">
      <c r="A1448">
        <v>503</v>
      </c>
      <c r="B1448" t="s">
        <v>61</v>
      </c>
      <c r="C1448" t="s">
        <v>37</v>
      </c>
      <c r="D1448" t="s">
        <v>22</v>
      </c>
      <c r="E1448">
        <v>141</v>
      </c>
      <c r="F1448">
        <v>161</v>
      </c>
      <c r="G1448">
        <v>275</v>
      </c>
      <c r="H1448">
        <v>116</v>
      </c>
      <c r="I1448">
        <v>55</v>
      </c>
      <c r="J1448">
        <v>35</v>
      </c>
      <c r="K1448">
        <v>678</v>
      </c>
      <c r="L1448">
        <v>70</v>
      </c>
      <c r="M1448">
        <v>70</v>
      </c>
      <c r="N1448">
        <v>110</v>
      </c>
      <c r="O1448">
        <v>180</v>
      </c>
      <c r="P1448">
        <v>13</v>
      </c>
      <c r="Q1448" s="1">
        <v>40756</v>
      </c>
      <c r="R1448" t="s">
        <v>26</v>
      </c>
      <c r="S1448" t="s">
        <v>27</v>
      </c>
      <c r="T1448" t="s">
        <v>25</v>
      </c>
    </row>
    <row r="1449" spans="1:20" x14ac:dyDescent="0.25">
      <c r="A1449">
        <v>503</v>
      </c>
      <c r="B1449" t="s">
        <v>61</v>
      </c>
      <c r="C1449" t="s">
        <v>37</v>
      </c>
      <c r="D1449" t="s">
        <v>22</v>
      </c>
      <c r="E1449">
        <v>180</v>
      </c>
      <c r="F1449">
        <v>186</v>
      </c>
      <c r="G1449">
        <v>341</v>
      </c>
      <c r="H1449">
        <v>134</v>
      </c>
      <c r="I1449">
        <v>65</v>
      </c>
      <c r="J1449">
        <v>41</v>
      </c>
      <c r="K1449">
        <v>690</v>
      </c>
      <c r="L1449">
        <v>100</v>
      </c>
      <c r="M1449">
        <v>90</v>
      </c>
      <c r="N1449">
        <v>140</v>
      </c>
      <c r="O1449">
        <v>230</v>
      </c>
      <c r="P1449">
        <v>13</v>
      </c>
      <c r="Q1449" s="1">
        <v>40878</v>
      </c>
      <c r="R1449" t="s">
        <v>26</v>
      </c>
      <c r="S1449" t="s">
        <v>27</v>
      </c>
      <c r="T1449" t="s">
        <v>25</v>
      </c>
    </row>
    <row r="1450" spans="1:20" x14ac:dyDescent="0.25">
      <c r="A1450">
        <v>503</v>
      </c>
      <c r="B1450" t="s">
        <v>61</v>
      </c>
      <c r="C1450" t="s">
        <v>37</v>
      </c>
      <c r="D1450" t="s">
        <v>22</v>
      </c>
      <c r="E1450">
        <v>33</v>
      </c>
      <c r="F1450">
        <v>80</v>
      </c>
      <c r="G1450">
        <v>140</v>
      </c>
      <c r="H1450">
        <v>60</v>
      </c>
      <c r="I1450">
        <v>47</v>
      </c>
      <c r="J1450">
        <v>19</v>
      </c>
      <c r="K1450">
        <v>336</v>
      </c>
      <c r="L1450">
        <v>50</v>
      </c>
      <c r="M1450">
        <v>50</v>
      </c>
      <c r="N1450">
        <v>80</v>
      </c>
      <c r="O1450">
        <v>130</v>
      </c>
      <c r="P1450">
        <v>5</v>
      </c>
      <c r="Q1450" s="1">
        <v>40179</v>
      </c>
      <c r="R1450" t="s">
        <v>28</v>
      </c>
      <c r="S1450" t="s">
        <v>29</v>
      </c>
      <c r="T1450" t="s">
        <v>25</v>
      </c>
    </row>
    <row r="1451" spans="1:20" x14ac:dyDescent="0.25">
      <c r="A1451">
        <v>503</v>
      </c>
      <c r="B1451" t="s">
        <v>61</v>
      </c>
      <c r="C1451" t="s">
        <v>37</v>
      </c>
      <c r="D1451" t="s">
        <v>22</v>
      </c>
      <c r="E1451">
        <v>24</v>
      </c>
      <c r="F1451">
        <v>68</v>
      </c>
      <c r="G1451">
        <v>118</v>
      </c>
      <c r="H1451">
        <v>50</v>
      </c>
      <c r="I1451">
        <v>44</v>
      </c>
      <c r="J1451">
        <v>16</v>
      </c>
      <c r="K1451">
        <v>397</v>
      </c>
      <c r="L1451">
        <v>40</v>
      </c>
      <c r="M1451">
        <v>40</v>
      </c>
      <c r="N1451">
        <v>70</v>
      </c>
      <c r="O1451">
        <v>110</v>
      </c>
      <c r="P1451">
        <v>5</v>
      </c>
      <c r="Q1451" s="1">
        <v>40330</v>
      </c>
      <c r="R1451" t="s">
        <v>28</v>
      </c>
      <c r="S1451" t="s">
        <v>29</v>
      </c>
      <c r="T1451" t="s">
        <v>25</v>
      </c>
    </row>
    <row r="1452" spans="1:20" x14ac:dyDescent="0.25">
      <c r="A1452">
        <v>503</v>
      </c>
      <c r="B1452" t="s">
        <v>61</v>
      </c>
      <c r="C1452" t="s">
        <v>37</v>
      </c>
      <c r="D1452" t="s">
        <v>22</v>
      </c>
      <c r="E1452">
        <v>20</v>
      </c>
      <c r="F1452">
        <v>63</v>
      </c>
      <c r="G1452">
        <v>110</v>
      </c>
      <c r="H1452">
        <v>47</v>
      </c>
      <c r="I1452">
        <v>43</v>
      </c>
      <c r="J1452">
        <v>15</v>
      </c>
      <c r="K1452">
        <v>420</v>
      </c>
      <c r="L1452">
        <v>30</v>
      </c>
      <c r="M1452">
        <v>40</v>
      </c>
      <c r="N1452">
        <v>60</v>
      </c>
      <c r="O1452">
        <v>100</v>
      </c>
      <c r="P1452">
        <v>5</v>
      </c>
      <c r="Q1452" s="1">
        <v>40360</v>
      </c>
      <c r="R1452" t="s">
        <v>28</v>
      </c>
      <c r="S1452" t="s">
        <v>29</v>
      </c>
      <c r="T1452" t="s">
        <v>25</v>
      </c>
    </row>
    <row r="1453" spans="1:20" x14ac:dyDescent="0.25">
      <c r="A1453">
        <v>503</v>
      </c>
      <c r="B1453" t="s">
        <v>61</v>
      </c>
      <c r="C1453" t="s">
        <v>37</v>
      </c>
      <c r="D1453" t="s">
        <v>22</v>
      </c>
      <c r="E1453">
        <v>19</v>
      </c>
      <c r="F1453">
        <v>62</v>
      </c>
      <c r="G1453">
        <v>108</v>
      </c>
      <c r="H1453">
        <v>46</v>
      </c>
      <c r="I1453">
        <v>43</v>
      </c>
      <c r="J1453">
        <v>15</v>
      </c>
      <c r="K1453">
        <v>415</v>
      </c>
      <c r="L1453">
        <v>30</v>
      </c>
      <c r="M1453">
        <v>40</v>
      </c>
      <c r="N1453">
        <v>60</v>
      </c>
      <c r="O1453">
        <v>100</v>
      </c>
      <c r="P1453">
        <v>5</v>
      </c>
      <c r="Q1453" s="1">
        <v>40391</v>
      </c>
      <c r="R1453" t="s">
        <v>28</v>
      </c>
      <c r="S1453" t="s">
        <v>29</v>
      </c>
      <c r="T1453" t="s">
        <v>25</v>
      </c>
    </row>
    <row r="1454" spans="1:20" x14ac:dyDescent="0.25">
      <c r="A1454">
        <v>503</v>
      </c>
      <c r="B1454" t="s">
        <v>61</v>
      </c>
      <c r="C1454" t="s">
        <v>37</v>
      </c>
      <c r="D1454" t="s">
        <v>22</v>
      </c>
      <c r="E1454">
        <v>33</v>
      </c>
      <c r="F1454">
        <v>79</v>
      </c>
      <c r="G1454">
        <v>138</v>
      </c>
      <c r="H1454">
        <v>59</v>
      </c>
      <c r="I1454">
        <v>46</v>
      </c>
      <c r="J1454">
        <v>19</v>
      </c>
      <c r="K1454">
        <v>411</v>
      </c>
      <c r="L1454">
        <v>50</v>
      </c>
      <c r="M1454">
        <v>50</v>
      </c>
      <c r="N1454">
        <v>80</v>
      </c>
      <c r="O1454">
        <v>130</v>
      </c>
      <c r="P1454">
        <v>5</v>
      </c>
      <c r="Q1454" s="1">
        <v>40483</v>
      </c>
      <c r="R1454" t="s">
        <v>28</v>
      </c>
      <c r="S1454" t="s">
        <v>29</v>
      </c>
      <c r="T1454" t="s">
        <v>25</v>
      </c>
    </row>
    <row r="1455" spans="1:20" x14ac:dyDescent="0.25">
      <c r="A1455">
        <v>503</v>
      </c>
      <c r="B1455" t="s">
        <v>61</v>
      </c>
      <c r="C1455" t="s">
        <v>37</v>
      </c>
      <c r="D1455" t="s">
        <v>22</v>
      </c>
      <c r="E1455">
        <v>28</v>
      </c>
      <c r="F1455">
        <v>73</v>
      </c>
      <c r="G1455">
        <v>127</v>
      </c>
      <c r="H1455">
        <v>54</v>
      </c>
      <c r="I1455">
        <v>45</v>
      </c>
      <c r="J1455">
        <v>17</v>
      </c>
      <c r="K1455">
        <v>424</v>
      </c>
      <c r="L1455">
        <v>40</v>
      </c>
      <c r="M1455">
        <v>50</v>
      </c>
      <c r="N1455">
        <v>70</v>
      </c>
      <c r="O1455">
        <v>120</v>
      </c>
      <c r="P1455">
        <v>5</v>
      </c>
      <c r="Q1455" s="1">
        <v>40513</v>
      </c>
      <c r="R1455" t="s">
        <v>28</v>
      </c>
      <c r="S1455" t="s">
        <v>29</v>
      </c>
      <c r="T1455" t="s">
        <v>25</v>
      </c>
    </row>
    <row r="1456" spans="1:20" x14ac:dyDescent="0.25">
      <c r="A1456">
        <v>503</v>
      </c>
      <c r="B1456" t="s">
        <v>61</v>
      </c>
      <c r="C1456" t="s">
        <v>37</v>
      </c>
      <c r="D1456" t="s">
        <v>22</v>
      </c>
      <c r="E1456">
        <v>51</v>
      </c>
      <c r="F1456">
        <v>80</v>
      </c>
      <c r="G1456">
        <v>157</v>
      </c>
      <c r="H1456">
        <v>60</v>
      </c>
      <c r="I1456">
        <v>49</v>
      </c>
      <c r="J1456">
        <v>19</v>
      </c>
      <c r="K1456">
        <v>336</v>
      </c>
      <c r="L1456">
        <v>50</v>
      </c>
      <c r="M1456">
        <v>50</v>
      </c>
      <c r="N1456">
        <v>80</v>
      </c>
      <c r="O1456">
        <v>130</v>
      </c>
      <c r="P1456">
        <v>5</v>
      </c>
      <c r="Q1456" s="1">
        <v>40544</v>
      </c>
      <c r="R1456" t="s">
        <v>28</v>
      </c>
      <c r="S1456" t="s">
        <v>29</v>
      </c>
      <c r="T1456" t="s">
        <v>25</v>
      </c>
    </row>
    <row r="1457" spans="1:20" x14ac:dyDescent="0.25">
      <c r="A1457">
        <v>503</v>
      </c>
      <c r="B1457" t="s">
        <v>61</v>
      </c>
      <c r="C1457" t="s">
        <v>37</v>
      </c>
      <c r="D1457" t="s">
        <v>22</v>
      </c>
      <c r="E1457">
        <v>47</v>
      </c>
      <c r="F1457">
        <v>77</v>
      </c>
      <c r="G1457">
        <v>143</v>
      </c>
      <c r="H1457">
        <v>57</v>
      </c>
      <c r="I1457">
        <v>45</v>
      </c>
      <c r="J1457">
        <v>18</v>
      </c>
      <c r="K1457">
        <v>323</v>
      </c>
      <c r="L1457">
        <v>40</v>
      </c>
      <c r="M1457">
        <v>50</v>
      </c>
      <c r="N1457">
        <v>70</v>
      </c>
      <c r="O1457">
        <v>120</v>
      </c>
      <c r="P1457">
        <v>5</v>
      </c>
      <c r="Q1457" s="1">
        <v>40603</v>
      </c>
      <c r="R1457" t="s">
        <v>28</v>
      </c>
      <c r="S1457" t="s">
        <v>29</v>
      </c>
      <c r="T1457" t="s">
        <v>25</v>
      </c>
    </row>
    <row r="1458" spans="1:20" x14ac:dyDescent="0.25">
      <c r="A1458">
        <v>503</v>
      </c>
      <c r="B1458" t="s">
        <v>61</v>
      </c>
      <c r="C1458" t="s">
        <v>37</v>
      </c>
      <c r="D1458" t="s">
        <v>22</v>
      </c>
      <c r="E1458">
        <v>28</v>
      </c>
      <c r="F1458">
        <v>63</v>
      </c>
      <c r="G1458">
        <v>109</v>
      </c>
      <c r="H1458">
        <v>47</v>
      </c>
      <c r="I1458">
        <v>40</v>
      </c>
      <c r="J1458">
        <v>15</v>
      </c>
      <c r="K1458">
        <v>420</v>
      </c>
      <c r="L1458">
        <v>30</v>
      </c>
      <c r="M1458">
        <v>40</v>
      </c>
      <c r="N1458">
        <v>60</v>
      </c>
      <c r="O1458">
        <v>100</v>
      </c>
      <c r="P1458">
        <v>5</v>
      </c>
      <c r="Q1458" s="1">
        <v>40725</v>
      </c>
      <c r="R1458" t="s">
        <v>28</v>
      </c>
      <c r="S1458" t="s">
        <v>29</v>
      </c>
      <c r="T1458" t="s">
        <v>25</v>
      </c>
    </row>
    <row r="1459" spans="1:20" x14ac:dyDescent="0.25">
      <c r="A1459">
        <v>503</v>
      </c>
      <c r="B1459" t="s">
        <v>61</v>
      </c>
      <c r="C1459" t="s">
        <v>37</v>
      </c>
      <c r="D1459" t="s">
        <v>22</v>
      </c>
      <c r="E1459">
        <v>42</v>
      </c>
      <c r="F1459">
        <v>72</v>
      </c>
      <c r="G1459">
        <v>133</v>
      </c>
      <c r="H1459">
        <v>53</v>
      </c>
      <c r="I1459">
        <v>44</v>
      </c>
      <c r="J1459">
        <v>17</v>
      </c>
      <c r="K1459">
        <v>410</v>
      </c>
      <c r="L1459">
        <v>40</v>
      </c>
      <c r="M1459">
        <v>50</v>
      </c>
      <c r="N1459">
        <v>70</v>
      </c>
      <c r="O1459">
        <v>120</v>
      </c>
      <c r="P1459">
        <v>5</v>
      </c>
      <c r="Q1459" s="1">
        <v>40787</v>
      </c>
      <c r="R1459" t="s">
        <v>28</v>
      </c>
      <c r="S1459" t="s">
        <v>29</v>
      </c>
      <c r="T1459" t="s">
        <v>25</v>
      </c>
    </row>
    <row r="1460" spans="1:20" x14ac:dyDescent="0.25">
      <c r="A1460">
        <v>503</v>
      </c>
      <c r="B1460" t="s">
        <v>61</v>
      </c>
      <c r="C1460" t="s">
        <v>37</v>
      </c>
      <c r="D1460" t="s">
        <v>22</v>
      </c>
      <c r="E1460">
        <v>42</v>
      </c>
      <c r="F1460">
        <v>73</v>
      </c>
      <c r="G1460">
        <v>135</v>
      </c>
      <c r="H1460">
        <v>54</v>
      </c>
      <c r="I1460">
        <v>45</v>
      </c>
      <c r="J1460">
        <v>17</v>
      </c>
      <c r="K1460">
        <v>424</v>
      </c>
      <c r="L1460">
        <v>40</v>
      </c>
      <c r="M1460">
        <v>50</v>
      </c>
      <c r="N1460">
        <v>70</v>
      </c>
      <c r="O1460">
        <v>120</v>
      </c>
      <c r="P1460">
        <v>5</v>
      </c>
      <c r="Q1460" s="1">
        <v>40878</v>
      </c>
      <c r="R1460" t="s">
        <v>28</v>
      </c>
      <c r="S1460" t="s">
        <v>29</v>
      </c>
      <c r="T1460" t="s">
        <v>25</v>
      </c>
    </row>
    <row r="1461" spans="1:20" x14ac:dyDescent="0.25">
      <c r="A1461">
        <v>503</v>
      </c>
      <c r="B1461" t="s">
        <v>61</v>
      </c>
      <c r="C1461" t="s">
        <v>37</v>
      </c>
      <c r="D1461" t="s">
        <v>22</v>
      </c>
      <c r="E1461">
        <v>93</v>
      </c>
      <c r="F1461">
        <v>163</v>
      </c>
      <c r="G1461">
        <v>325</v>
      </c>
      <c r="H1461">
        <v>162</v>
      </c>
      <c r="I1461">
        <v>70</v>
      </c>
      <c r="J1461">
        <v>45</v>
      </c>
      <c r="K1461">
        <v>1091</v>
      </c>
      <c r="L1461">
        <v>100</v>
      </c>
      <c r="M1461">
        <v>150</v>
      </c>
      <c r="N1461">
        <v>160</v>
      </c>
      <c r="O1461">
        <v>310</v>
      </c>
      <c r="P1461">
        <v>6</v>
      </c>
      <c r="Q1461" s="1">
        <v>40269</v>
      </c>
      <c r="R1461" t="s">
        <v>28</v>
      </c>
      <c r="S1461" t="s">
        <v>30</v>
      </c>
      <c r="T1461" t="s">
        <v>31</v>
      </c>
    </row>
    <row r="1462" spans="1:20" x14ac:dyDescent="0.25">
      <c r="A1462">
        <v>503</v>
      </c>
      <c r="B1462" t="s">
        <v>61</v>
      </c>
      <c r="C1462" t="s">
        <v>37</v>
      </c>
      <c r="D1462" t="s">
        <v>22</v>
      </c>
      <c r="E1462">
        <v>81</v>
      </c>
      <c r="F1462">
        <v>146</v>
      </c>
      <c r="G1462">
        <v>291</v>
      </c>
      <c r="H1462">
        <v>145</v>
      </c>
      <c r="I1462">
        <v>65</v>
      </c>
      <c r="J1462">
        <v>40</v>
      </c>
      <c r="K1462">
        <v>1292</v>
      </c>
      <c r="L1462">
        <v>90</v>
      </c>
      <c r="M1462">
        <v>130</v>
      </c>
      <c r="N1462">
        <v>140</v>
      </c>
      <c r="O1462">
        <v>270</v>
      </c>
      <c r="P1462">
        <v>6</v>
      </c>
      <c r="Q1462" s="1">
        <v>40391</v>
      </c>
      <c r="R1462" t="s">
        <v>28</v>
      </c>
      <c r="S1462" t="s">
        <v>30</v>
      </c>
      <c r="T1462" t="s">
        <v>31</v>
      </c>
    </row>
    <row r="1463" spans="1:20" x14ac:dyDescent="0.25">
      <c r="A1463">
        <v>503</v>
      </c>
      <c r="B1463" t="s">
        <v>61</v>
      </c>
      <c r="C1463" t="s">
        <v>37</v>
      </c>
      <c r="D1463" t="s">
        <v>22</v>
      </c>
      <c r="E1463">
        <v>91</v>
      </c>
      <c r="F1463">
        <v>161</v>
      </c>
      <c r="G1463">
        <v>322</v>
      </c>
      <c r="H1463">
        <v>161</v>
      </c>
      <c r="I1463">
        <v>70</v>
      </c>
      <c r="J1463">
        <v>45</v>
      </c>
      <c r="K1463">
        <v>1267</v>
      </c>
      <c r="L1463">
        <v>110</v>
      </c>
      <c r="M1463">
        <v>140</v>
      </c>
      <c r="N1463">
        <v>150</v>
      </c>
      <c r="O1463">
        <v>290</v>
      </c>
      <c r="P1463">
        <v>6</v>
      </c>
      <c r="Q1463" s="1">
        <v>40452</v>
      </c>
      <c r="R1463" t="s">
        <v>28</v>
      </c>
      <c r="S1463" t="s">
        <v>30</v>
      </c>
      <c r="T1463" t="s">
        <v>31</v>
      </c>
    </row>
    <row r="1464" spans="1:20" x14ac:dyDescent="0.25">
      <c r="A1464">
        <v>503</v>
      </c>
      <c r="B1464" t="s">
        <v>61</v>
      </c>
      <c r="C1464" t="s">
        <v>37</v>
      </c>
      <c r="D1464" t="s">
        <v>22</v>
      </c>
      <c r="E1464">
        <v>108</v>
      </c>
      <c r="F1464">
        <v>182</v>
      </c>
      <c r="G1464">
        <v>363</v>
      </c>
      <c r="H1464">
        <v>181</v>
      </c>
      <c r="I1464">
        <v>74</v>
      </c>
      <c r="J1464">
        <v>50</v>
      </c>
      <c r="K1464">
        <v>1283</v>
      </c>
      <c r="L1464">
        <v>120</v>
      </c>
      <c r="M1464">
        <v>170</v>
      </c>
      <c r="N1464">
        <v>180</v>
      </c>
      <c r="O1464">
        <v>350</v>
      </c>
      <c r="P1464">
        <v>6</v>
      </c>
      <c r="Q1464" s="1">
        <v>40483</v>
      </c>
      <c r="R1464" t="s">
        <v>28</v>
      </c>
      <c r="S1464" t="s">
        <v>30</v>
      </c>
      <c r="T1464" t="s">
        <v>31</v>
      </c>
    </row>
    <row r="1465" spans="1:20" x14ac:dyDescent="0.25">
      <c r="A1465">
        <v>503</v>
      </c>
      <c r="B1465" t="s">
        <v>61</v>
      </c>
      <c r="C1465" t="s">
        <v>37</v>
      </c>
      <c r="D1465" t="s">
        <v>22</v>
      </c>
      <c r="E1465">
        <v>147</v>
      </c>
      <c r="F1465">
        <v>170</v>
      </c>
      <c r="G1465">
        <v>362</v>
      </c>
      <c r="H1465">
        <v>170</v>
      </c>
      <c r="I1465">
        <v>71</v>
      </c>
      <c r="J1465">
        <v>47</v>
      </c>
      <c r="K1465">
        <v>1073</v>
      </c>
      <c r="L1465">
        <v>100</v>
      </c>
      <c r="M1465">
        <v>160</v>
      </c>
      <c r="N1465">
        <v>160</v>
      </c>
      <c r="O1465">
        <v>320</v>
      </c>
      <c r="P1465">
        <v>6</v>
      </c>
      <c r="Q1465" s="1">
        <v>40575</v>
      </c>
      <c r="R1465" t="s">
        <v>28</v>
      </c>
      <c r="S1465" t="s">
        <v>30</v>
      </c>
      <c r="T1465" t="s">
        <v>31</v>
      </c>
    </row>
    <row r="1466" spans="1:20" x14ac:dyDescent="0.25">
      <c r="A1466">
        <v>503</v>
      </c>
      <c r="B1466" t="s">
        <v>61</v>
      </c>
      <c r="C1466" t="s">
        <v>37</v>
      </c>
      <c r="D1466" t="s">
        <v>22</v>
      </c>
      <c r="E1466">
        <v>140</v>
      </c>
      <c r="F1466">
        <v>163</v>
      </c>
      <c r="G1466">
        <v>346</v>
      </c>
      <c r="H1466">
        <v>162</v>
      </c>
      <c r="I1466">
        <v>69</v>
      </c>
      <c r="J1466">
        <v>45</v>
      </c>
      <c r="K1466">
        <v>1059</v>
      </c>
      <c r="L1466">
        <v>100</v>
      </c>
      <c r="M1466">
        <v>150</v>
      </c>
      <c r="N1466">
        <v>160</v>
      </c>
      <c r="O1466">
        <v>310</v>
      </c>
      <c r="P1466">
        <v>6</v>
      </c>
      <c r="Q1466" s="1">
        <v>40603</v>
      </c>
      <c r="R1466" t="s">
        <v>28</v>
      </c>
      <c r="S1466" t="s">
        <v>30</v>
      </c>
      <c r="T1466" t="s">
        <v>31</v>
      </c>
    </row>
    <row r="1467" spans="1:20" x14ac:dyDescent="0.25">
      <c r="A1467">
        <v>503</v>
      </c>
      <c r="B1467" t="s">
        <v>61</v>
      </c>
      <c r="C1467" t="s">
        <v>37</v>
      </c>
      <c r="D1467" t="s">
        <v>22</v>
      </c>
      <c r="E1467">
        <v>115</v>
      </c>
      <c r="F1467">
        <v>149</v>
      </c>
      <c r="G1467">
        <v>295</v>
      </c>
      <c r="H1467">
        <v>149</v>
      </c>
      <c r="I1467">
        <v>61</v>
      </c>
      <c r="J1467">
        <v>41</v>
      </c>
      <c r="K1467">
        <v>1245</v>
      </c>
      <c r="L1467">
        <v>90</v>
      </c>
      <c r="M1467">
        <v>140</v>
      </c>
      <c r="N1467">
        <v>140</v>
      </c>
      <c r="O1467">
        <v>280</v>
      </c>
      <c r="P1467">
        <v>6</v>
      </c>
      <c r="Q1467" s="1">
        <v>40695</v>
      </c>
      <c r="R1467" t="s">
        <v>28</v>
      </c>
      <c r="S1467" t="s">
        <v>30</v>
      </c>
      <c r="T1467" t="s">
        <v>31</v>
      </c>
    </row>
    <row r="1468" spans="1:20" x14ac:dyDescent="0.25">
      <c r="A1468">
        <v>503</v>
      </c>
      <c r="B1468" t="s">
        <v>61</v>
      </c>
      <c r="C1468" t="s">
        <v>37</v>
      </c>
      <c r="D1468" t="s">
        <v>22</v>
      </c>
      <c r="E1468">
        <v>112</v>
      </c>
      <c r="F1468">
        <v>146</v>
      </c>
      <c r="G1468">
        <v>288</v>
      </c>
      <c r="H1468">
        <v>145</v>
      </c>
      <c r="I1468">
        <v>60</v>
      </c>
      <c r="J1468">
        <v>40</v>
      </c>
      <c r="K1468">
        <v>1304</v>
      </c>
      <c r="L1468">
        <v>90</v>
      </c>
      <c r="M1468">
        <v>130</v>
      </c>
      <c r="N1468">
        <v>140</v>
      </c>
      <c r="O1468">
        <v>270</v>
      </c>
      <c r="P1468">
        <v>6</v>
      </c>
      <c r="Q1468" s="1">
        <v>40725</v>
      </c>
      <c r="R1468" t="s">
        <v>28</v>
      </c>
      <c r="S1468" t="s">
        <v>30</v>
      </c>
      <c r="T1468" t="s">
        <v>31</v>
      </c>
    </row>
    <row r="1469" spans="1:20" x14ac:dyDescent="0.25">
      <c r="A1469">
        <v>503</v>
      </c>
      <c r="B1469" t="s">
        <v>61</v>
      </c>
      <c r="C1469" t="s">
        <v>37</v>
      </c>
      <c r="D1469" t="s">
        <v>22</v>
      </c>
      <c r="E1469">
        <v>135</v>
      </c>
      <c r="F1469">
        <v>161</v>
      </c>
      <c r="G1469">
        <v>343</v>
      </c>
      <c r="H1469">
        <v>161</v>
      </c>
      <c r="I1469">
        <v>70</v>
      </c>
      <c r="J1469">
        <v>45</v>
      </c>
      <c r="K1469">
        <v>1267</v>
      </c>
      <c r="L1469">
        <v>110</v>
      </c>
      <c r="M1469">
        <v>140</v>
      </c>
      <c r="N1469">
        <v>150</v>
      </c>
      <c r="O1469">
        <v>290</v>
      </c>
      <c r="P1469">
        <v>6</v>
      </c>
      <c r="Q1469" s="1">
        <v>40817</v>
      </c>
      <c r="R1469" t="s">
        <v>28</v>
      </c>
      <c r="S1469" t="s">
        <v>30</v>
      </c>
      <c r="T1469" t="s">
        <v>31</v>
      </c>
    </row>
    <row r="1470" spans="1:20" x14ac:dyDescent="0.25">
      <c r="A1470">
        <v>503</v>
      </c>
      <c r="B1470" t="s">
        <v>61</v>
      </c>
      <c r="C1470" t="s">
        <v>37</v>
      </c>
      <c r="D1470" t="s">
        <v>22</v>
      </c>
      <c r="E1470">
        <v>26</v>
      </c>
      <c r="F1470">
        <v>45</v>
      </c>
      <c r="G1470">
        <v>75</v>
      </c>
      <c r="H1470">
        <v>30</v>
      </c>
      <c r="I1470">
        <v>19</v>
      </c>
      <c r="J1470">
        <v>8</v>
      </c>
      <c r="K1470">
        <v>794</v>
      </c>
      <c r="L1470">
        <v>40</v>
      </c>
      <c r="M1470">
        <v>20</v>
      </c>
      <c r="N1470">
        <v>40</v>
      </c>
      <c r="O1470">
        <v>60</v>
      </c>
      <c r="P1470">
        <v>8</v>
      </c>
      <c r="Q1470" s="1">
        <v>40299</v>
      </c>
      <c r="R1470" t="s">
        <v>32</v>
      </c>
      <c r="S1470" t="s">
        <v>39</v>
      </c>
      <c r="T1470" t="s">
        <v>31</v>
      </c>
    </row>
    <row r="1471" spans="1:20" x14ac:dyDescent="0.25">
      <c r="A1471">
        <v>503</v>
      </c>
      <c r="B1471" t="s">
        <v>61</v>
      </c>
      <c r="C1471" t="s">
        <v>37</v>
      </c>
      <c r="D1471" t="s">
        <v>22</v>
      </c>
      <c r="E1471">
        <v>24</v>
      </c>
      <c r="F1471">
        <v>44</v>
      </c>
      <c r="G1471">
        <v>74</v>
      </c>
      <c r="H1471">
        <v>30</v>
      </c>
      <c r="I1471">
        <v>20</v>
      </c>
      <c r="J1471">
        <v>8</v>
      </c>
      <c r="K1471">
        <v>829</v>
      </c>
      <c r="L1471">
        <v>40</v>
      </c>
      <c r="M1471">
        <v>20</v>
      </c>
      <c r="N1471">
        <v>40</v>
      </c>
      <c r="O1471">
        <v>60</v>
      </c>
      <c r="P1471">
        <v>8</v>
      </c>
      <c r="Q1471" s="1">
        <v>40360</v>
      </c>
      <c r="R1471" t="s">
        <v>32</v>
      </c>
      <c r="S1471" t="s">
        <v>39</v>
      </c>
      <c r="T1471" t="s">
        <v>31</v>
      </c>
    </row>
    <row r="1472" spans="1:20" x14ac:dyDescent="0.25">
      <c r="A1472">
        <v>503</v>
      </c>
      <c r="B1472" t="s">
        <v>61</v>
      </c>
      <c r="C1472" t="s">
        <v>37</v>
      </c>
      <c r="D1472" t="s">
        <v>22</v>
      </c>
      <c r="E1472">
        <v>19</v>
      </c>
      <c r="F1472">
        <v>38</v>
      </c>
      <c r="G1472">
        <v>63</v>
      </c>
      <c r="H1472">
        <v>25</v>
      </c>
      <c r="I1472">
        <v>19</v>
      </c>
      <c r="J1472">
        <v>7</v>
      </c>
      <c r="K1472">
        <v>823</v>
      </c>
      <c r="L1472">
        <v>20</v>
      </c>
      <c r="M1472">
        <v>20</v>
      </c>
      <c r="N1472">
        <v>30</v>
      </c>
      <c r="O1472">
        <v>50</v>
      </c>
      <c r="P1472">
        <v>8</v>
      </c>
      <c r="Q1472" s="1">
        <v>40483</v>
      </c>
      <c r="R1472" t="s">
        <v>32</v>
      </c>
      <c r="S1472" t="s">
        <v>39</v>
      </c>
      <c r="T1472" t="s">
        <v>31</v>
      </c>
    </row>
    <row r="1473" spans="1:20" x14ac:dyDescent="0.25">
      <c r="A1473">
        <v>503</v>
      </c>
      <c r="B1473" t="s">
        <v>61</v>
      </c>
      <c r="C1473" t="s">
        <v>37</v>
      </c>
      <c r="D1473" t="s">
        <v>22</v>
      </c>
      <c r="E1473">
        <v>51</v>
      </c>
      <c r="F1473">
        <v>54</v>
      </c>
      <c r="G1473">
        <v>101</v>
      </c>
      <c r="H1473">
        <v>36</v>
      </c>
      <c r="I1473">
        <v>22</v>
      </c>
      <c r="J1473">
        <v>10</v>
      </c>
      <c r="K1473">
        <v>777</v>
      </c>
      <c r="L1473">
        <v>40</v>
      </c>
      <c r="M1473">
        <v>30</v>
      </c>
      <c r="N1473">
        <v>40</v>
      </c>
      <c r="O1473">
        <v>70</v>
      </c>
      <c r="P1473">
        <v>8</v>
      </c>
      <c r="Q1473" s="1">
        <v>40544</v>
      </c>
      <c r="R1473" t="s">
        <v>32</v>
      </c>
      <c r="S1473" t="s">
        <v>39</v>
      </c>
      <c r="T1473" t="s">
        <v>31</v>
      </c>
    </row>
    <row r="1474" spans="1:20" x14ac:dyDescent="0.25">
      <c r="A1474">
        <v>503</v>
      </c>
      <c r="B1474" t="s">
        <v>61</v>
      </c>
      <c r="C1474" t="s">
        <v>37</v>
      </c>
      <c r="D1474" t="s">
        <v>22</v>
      </c>
      <c r="E1474">
        <v>42</v>
      </c>
      <c r="F1474">
        <v>48</v>
      </c>
      <c r="G1474">
        <v>86</v>
      </c>
      <c r="H1474">
        <v>33</v>
      </c>
      <c r="I1474">
        <v>20</v>
      </c>
      <c r="J1474">
        <v>9</v>
      </c>
      <c r="K1474">
        <v>772</v>
      </c>
      <c r="L1474">
        <v>50</v>
      </c>
      <c r="M1474">
        <v>20</v>
      </c>
      <c r="N1474">
        <v>50</v>
      </c>
      <c r="O1474">
        <v>70</v>
      </c>
      <c r="P1474">
        <v>8</v>
      </c>
      <c r="Q1474" s="1">
        <v>40575</v>
      </c>
      <c r="R1474" t="s">
        <v>32</v>
      </c>
      <c r="S1474" t="s">
        <v>39</v>
      </c>
      <c r="T1474" t="s">
        <v>31</v>
      </c>
    </row>
    <row r="1475" spans="1:20" x14ac:dyDescent="0.25">
      <c r="A1475">
        <v>503</v>
      </c>
      <c r="B1475" t="s">
        <v>61</v>
      </c>
      <c r="C1475" t="s">
        <v>37</v>
      </c>
      <c r="D1475" t="s">
        <v>22</v>
      </c>
      <c r="E1475">
        <v>49</v>
      </c>
      <c r="F1475">
        <v>55</v>
      </c>
      <c r="G1475">
        <v>98</v>
      </c>
      <c r="H1475">
        <v>37</v>
      </c>
      <c r="I1475">
        <v>22</v>
      </c>
      <c r="J1475">
        <v>10</v>
      </c>
      <c r="K1475">
        <v>768</v>
      </c>
      <c r="L1475">
        <v>50</v>
      </c>
      <c r="M1475">
        <v>30</v>
      </c>
      <c r="N1475">
        <v>50</v>
      </c>
      <c r="O1475">
        <v>80</v>
      </c>
      <c r="P1475">
        <v>8</v>
      </c>
      <c r="Q1475" s="1">
        <v>40603</v>
      </c>
      <c r="R1475" t="s">
        <v>32</v>
      </c>
      <c r="S1475" t="s">
        <v>39</v>
      </c>
      <c r="T1475" t="s">
        <v>31</v>
      </c>
    </row>
    <row r="1476" spans="1:20" x14ac:dyDescent="0.25">
      <c r="A1476">
        <v>503</v>
      </c>
      <c r="B1476" t="s">
        <v>61</v>
      </c>
      <c r="C1476" t="s">
        <v>37</v>
      </c>
      <c r="D1476" t="s">
        <v>22</v>
      </c>
      <c r="E1476">
        <v>36</v>
      </c>
      <c r="F1476">
        <v>45</v>
      </c>
      <c r="G1476">
        <v>74</v>
      </c>
      <c r="H1476">
        <v>30</v>
      </c>
      <c r="I1476">
        <v>18</v>
      </c>
      <c r="J1476">
        <v>8</v>
      </c>
      <c r="K1476">
        <v>794</v>
      </c>
      <c r="L1476">
        <v>40</v>
      </c>
      <c r="M1476">
        <v>20</v>
      </c>
      <c r="N1476">
        <v>40</v>
      </c>
      <c r="O1476">
        <v>60</v>
      </c>
      <c r="P1476">
        <v>8</v>
      </c>
      <c r="Q1476" s="1">
        <v>40664</v>
      </c>
      <c r="R1476" t="s">
        <v>32</v>
      </c>
      <c r="S1476" t="s">
        <v>39</v>
      </c>
      <c r="T1476" t="s">
        <v>31</v>
      </c>
    </row>
    <row r="1477" spans="1:20" x14ac:dyDescent="0.25">
      <c r="A1477">
        <v>503</v>
      </c>
      <c r="B1477" t="s">
        <v>61</v>
      </c>
      <c r="C1477" t="s">
        <v>37</v>
      </c>
      <c r="D1477" t="s">
        <v>22</v>
      </c>
      <c r="E1477">
        <v>33</v>
      </c>
      <c r="F1477">
        <v>44</v>
      </c>
      <c r="G1477">
        <v>73</v>
      </c>
      <c r="H1477">
        <v>30</v>
      </c>
      <c r="I1477">
        <v>19</v>
      </c>
      <c r="J1477">
        <v>8</v>
      </c>
      <c r="K1477">
        <v>829</v>
      </c>
      <c r="L1477">
        <v>40</v>
      </c>
      <c r="M1477">
        <v>20</v>
      </c>
      <c r="N1477">
        <v>40</v>
      </c>
      <c r="O1477">
        <v>60</v>
      </c>
      <c r="P1477">
        <v>8</v>
      </c>
      <c r="Q1477" s="1">
        <v>40725</v>
      </c>
      <c r="R1477" t="s">
        <v>32</v>
      </c>
      <c r="S1477" t="s">
        <v>39</v>
      </c>
      <c r="T1477" t="s">
        <v>31</v>
      </c>
    </row>
    <row r="1478" spans="1:20" x14ac:dyDescent="0.25">
      <c r="A1478">
        <v>503</v>
      </c>
      <c r="B1478" t="s">
        <v>61</v>
      </c>
      <c r="C1478" t="s">
        <v>37</v>
      </c>
      <c r="D1478" t="s">
        <v>22</v>
      </c>
      <c r="E1478">
        <v>25</v>
      </c>
      <c r="F1478">
        <v>36</v>
      </c>
      <c r="G1478">
        <v>65</v>
      </c>
      <c r="H1478">
        <v>25</v>
      </c>
      <c r="I1478">
        <v>19</v>
      </c>
      <c r="J1478">
        <v>7</v>
      </c>
      <c r="K1478">
        <v>823</v>
      </c>
      <c r="L1478">
        <v>30</v>
      </c>
      <c r="M1478">
        <v>20</v>
      </c>
      <c r="N1478">
        <v>30</v>
      </c>
      <c r="O1478">
        <v>50</v>
      </c>
      <c r="P1478">
        <v>8</v>
      </c>
      <c r="Q1478" s="1">
        <v>40787</v>
      </c>
      <c r="R1478" t="s">
        <v>32</v>
      </c>
      <c r="S1478" t="s">
        <v>39</v>
      </c>
      <c r="T1478" t="s">
        <v>31</v>
      </c>
    </row>
    <row r="1479" spans="1:20" x14ac:dyDescent="0.25">
      <c r="A1479">
        <v>503</v>
      </c>
      <c r="B1479" t="s">
        <v>61</v>
      </c>
      <c r="C1479" t="s">
        <v>37</v>
      </c>
      <c r="D1479" t="s">
        <v>22</v>
      </c>
      <c r="E1479">
        <v>28</v>
      </c>
      <c r="F1479">
        <v>36</v>
      </c>
      <c r="G1479">
        <v>64</v>
      </c>
      <c r="H1479">
        <v>24</v>
      </c>
      <c r="I1479">
        <v>17</v>
      </c>
      <c r="J1479">
        <v>6</v>
      </c>
      <c r="K1479">
        <v>829</v>
      </c>
      <c r="L1479">
        <v>20</v>
      </c>
      <c r="M1479">
        <v>20</v>
      </c>
      <c r="N1479">
        <v>30</v>
      </c>
      <c r="O1479">
        <v>50</v>
      </c>
      <c r="P1479">
        <v>8</v>
      </c>
      <c r="Q1479" s="1">
        <v>40878</v>
      </c>
      <c r="R1479" t="s">
        <v>32</v>
      </c>
      <c r="S1479" t="s">
        <v>39</v>
      </c>
      <c r="T1479" t="s">
        <v>31</v>
      </c>
    </row>
    <row r="1480" spans="1:20" x14ac:dyDescent="0.25">
      <c r="A1480">
        <v>503</v>
      </c>
      <c r="B1480" t="s">
        <v>61</v>
      </c>
      <c r="C1480" t="s">
        <v>37</v>
      </c>
      <c r="D1480" t="s">
        <v>22</v>
      </c>
      <c r="E1480">
        <v>29</v>
      </c>
      <c r="F1480">
        <v>56</v>
      </c>
      <c r="G1480">
        <v>100</v>
      </c>
      <c r="H1480">
        <v>44</v>
      </c>
      <c r="I1480">
        <v>27</v>
      </c>
      <c r="J1480">
        <v>14</v>
      </c>
      <c r="K1480">
        <v>623</v>
      </c>
      <c r="L1480">
        <v>30</v>
      </c>
      <c r="M1480">
        <v>30</v>
      </c>
      <c r="N1480">
        <v>50</v>
      </c>
      <c r="O1480">
        <v>80</v>
      </c>
      <c r="P1480">
        <v>9</v>
      </c>
      <c r="Q1480" s="1">
        <v>40179</v>
      </c>
      <c r="R1480" t="s">
        <v>32</v>
      </c>
      <c r="S1480" t="s">
        <v>33</v>
      </c>
      <c r="T1480" t="s">
        <v>31</v>
      </c>
    </row>
    <row r="1481" spans="1:20" x14ac:dyDescent="0.25">
      <c r="A1481">
        <v>503</v>
      </c>
      <c r="B1481" t="s">
        <v>61</v>
      </c>
      <c r="C1481" t="s">
        <v>37</v>
      </c>
      <c r="D1481" t="s">
        <v>22</v>
      </c>
      <c r="E1481">
        <v>30</v>
      </c>
      <c r="F1481">
        <v>56</v>
      </c>
      <c r="G1481">
        <v>99</v>
      </c>
      <c r="H1481">
        <v>43</v>
      </c>
      <c r="I1481">
        <v>26</v>
      </c>
      <c r="J1481">
        <v>14</v>
      </c>
      <c r="K1481">
        <v>597</v>
      </c>
      <c r="L1481">
        <v>30</v>
      </c>
      <c r="M1481">
        <v>30</v>
      </c>
      <c r="N1481">
        <v>50</v>
      </c>
      <c r="O1481">
        <v>80</v>
      </c>
      <c r="P1481">
        <v>9</v>
      </c>
      <c r="Q1481" s="1">
        <v>40330</v>
      </c>
      <c r="R1481" t="s">
        <v>32</v>
      </c>
      <c r="S1481" t="s">
        <v>33</v>
      </c>
      <c r="T1481" t="s">
        <v>31</v>
      </c>
    </row>
    <row r="1482" spans="1:20" x14ac:dyDescent="0.25">
      <c r="A1482">
        <v>503</v>
      </c>
      <c r="B1482" t="s">
        <v>61</v>
      </c>
      <c r="C1482" t="s">
        <v>37</v>
      </c>
      <c r="D1482" t="s">
        <v>22</v>
      </c>
      <c r="E1482">
        <v>27</v>
      </c>
      <c r="F1482">
        <v>53</v>
      </c>
      <c r="G1482">
        <v>94</v>
      </c>
      <c r="H1482">
        <v>41</v>
      </c>
      <c r="I1482">
        <v>26</v>
      </c>
      <c r="J1482">
        <v>13</v>
      </c>
      <c r="K1482">
        <v>592</v>
      </c>
      <c r="L1482">
        <v>30</v>
      </c>
      <c r="M1482">
        <v>30</v>
      </c>
      <c r="N1482">
        <v>50</v>
      </c>
      <c r="O1482">
        <v>80</v>
      </c>
      <c r="P1482">
        <v>9</v>
      </c>
      <c r="Q1482" s="1">
        <v>40360</v>
      </c>
      <c r="R1482" t="s">
        <v>32</v>
      </c>
      <c r="S1482" t="s">
        <v>33</v>
      </c>
      <c r="T1482" t="s">
        <v>31</v>
      </c>
    </row>
    <row r="1483" spans="1:20" x14ac:dyDescent="0.25">
      <c r="A1483">
        <v>503</v>
      </c>
      <c r="B1483" t="s">
        <v>61</v>
      </c>
      <c r="C1483" t="s">
        <v>37</v>
      </c>
      <c r="D1483" t="s">
        <v>22</v>
      </c>
      <c r="E1483">
        <v>45</v>
      </c>
      <c r="F1483">
        <v>56</v>
      </c>
      <c r="G1483">
        <v>112</v>
      </c>
      <c r="H1483">
        <v>44</v>
      </c>
      <c r="I1483">
        <v>28</v>
      </c>
      <c r="J1483">
        <v>14</v>
      </c>
      <c r="K1483">
        <v>623</v>
      </c>
      <c r="L1483">
        <v>30</v>
      </c>
      <c r="M1483">
        <v>30</v>
      </c>
      <c r="N1483">
        <v>50</v>
      </c>
      <c r="O1483">
        <v>80</v>
      </c>
      <c r="P1483">
        <v>9</v>
      </c>
      <c r="Q1483" s="1">
        <v>40544</v>
      </c>
      <c r="R1483" t="s">
        <v>32</v>
      </c>
      <c r="S1483" t="s">
        <v>33</v>
      </c>
      <c r="T1483" t="s">
        <v>31</v>
      </c>
    </row>
    <row r="1484" spans="1:20" x14ac:dyDescent="0.25">
      <c r="A1484">
        <v>503</v>
      </c>
      <c r="B1484" t="s">
        <v>61</v>
      </c>
      <c r="C1484" t="s">
        <v>37</v>
      </c>
      <c r="D1484" t="s">
        <v>22</v>
      </c>
      <c r="E1484">
        <v>45</v>
      </c>
      <c r="F1484">
        <v>56</v>
      </c>
      <c r="G1484">
        <v>107</v>
      </c>
      <c r="H1484">
        <v>44</v>
      </c>
      <c r="I1484">
        <v>26</v>
      </c>
      <c r="J1484">
        <v>14</v>
      </c>
      <c r="K1484">
        <v>618</v>
      </c>
      <c r="L1484">
        <v>30</v>
      </c>
      <c r="M1484">
        <v>30</v>
      </c>
      <c r="N1484">
        <v>50</v>
      </c>
      <c r="O1484">
        <v>80</v>
      </c>
      <c r="P1484">
        <v>9</v>
      </c>
      <c r="Q1484" s="1">
        <v>40575</v>
      </c>
      <c r="R1484" t="s">
        <v>32</v>
      </c>
      <c r="S1484" t="s">
        <v>33</v>
      </c>
      <c r="T1484" t="s">
        <v>31</v>
      </c>
    </row>
    <row r="1485" spans="1:20" x14ac:dyDescent="0.25">
      <c r="A1485">
        <v>503</v>
      </c>
      <c r="B1485" t="s">
        <v>61</v>
      </c>
      <c r="C1485" t="s">
        <v>37</v>
      </c>
      <c r="D1485" t="s">
        <v>22</v>
      </c>
      <c r="E1485">
        <v>43</v>
      </c>
      <c r="F1485">
        <v>55</v>
      </c>
      <c r="G1485">
        <v>104</v>
      </c>
      <c r="H1485">
        <v>43</v>
      </c>
      <c r="I1485">
        <v>26</v>
      </c>
      <c r="J1485">
        <v>14</v>
      </c>
      <c r="K1485">
        <v>613</v>
      </c>
      <c r="L1485">
        <v>30</v>
      </c>
      <c r="M1485">
        <v>30</v>
      </c>
      <c r="N1485">
        <v>50</v>
      </c>
      <c r="O1485">
        <v>80</v>
      </c>
      <c r="P1485">
        <v>9</v>
      </c>
      <c r="Q1485" s="1">
        <v>40603</v>
      </c>
      <c r="R1485" t="s">
        <v>32</v>
      </c>
      <c r="S1485" t="s">
        <v>33</v>
      </c>
      <c r="T1485" t="s">
        <v>31</v>
      </c>
    </row>
    <row r="1486" spans="1:20" x14ac:dyDescent="0.25">
      <c r="A1486">
        <v>503</v>
      </c>
      <c r="B1486" t="s">
        <v>61</v>
      </c>
      <c r="C1486" t="s">
        <v>37</v>
      </c>
      <c r="D1486" t="s">
        <v>22</v>
      </c>
      <c r="E1486">
        <v>41</v>
      </c>
      <c r="F1486">
        <v>56</v>
      </c>
      <c r="G1486">
        <v>98</v>
      </c>
      <c r="H1486">
        <v>43</v>
      </c>
      <c r="I1486">
        <v>24</v>
      </c>
      <c r="J1486">
        <v>14</v>
      </c>
      <c r="K1486">
        <v>597</v>
      </c>
      <c r="L1486">
        <v>30</v>
      </c>
      <c r="M1486">
        <v>30</v>
      </c>
      <c r="N1486">
        <v>50</v>
      </c>
      <c r="O1486">
        <v>80</v>
      </c>
      <c r="P1486">
        <v>9</v>
      </c>
      <c r="Q1486" s="1">
        <v>40695</v>
      </c>
      <c r="R1486" t="s">
        <v>32</v>
      </c>
      <c r="S1486" t="s">
        <v>33</v>
      </c>
      <c r="T1486" t="s">
        <v>31</v>
      </c>
    </row>
    <row r="1487" spans="1:20" x14ac:dyDescent="0.25">
      <c r="A1487">
        <v>503</v>
      </c>
      <c r="B1487" t="s">
        <v>61</v>
      </c>
      <c r="C1487" t="s">
        <v>37</v>
      </c>
      <c r="D1487" t="s">
        <v>22</v>
      </c>
      <c r="E1487">
        <v>37</v>
      </c>
      <c r="F1487">
        <v>53</v>
      </c>
      <c r="G1487">
        <v>93</v>
      </c>
      <c r="H1487">
        <v>41</v>
      </c>
      <c r="I1487">
        <v>24</v>
      </c>
      <c r="J1487">
        <v>13</v>
      </c>
      <c r="K1487">
        <v>592</v>
      </c>
      <c r="L1487">
        <v>30</v>
      </c>
      <c r="M1487">
        <v>30</v>
      </c>
      <c r="N1487">
        <v>50</v>
      </c>
      <c r="O1487">
        <v>80</v>
      </c>
      <c r="P1487">
        <v>9</v>
      </c>
      <c r="Q1487" s="1">
        <v>40725</v>
      </c>
      <c r="R1487" t="s">
        <v>32</v>
      </c>
      <c r="S1487" t="s">
        <v>33</v>
      </c>
      <c r="T1487" t="s">
        <v>31</v>
      </c>
    </row>
    <row r="1488" spans="1:20" x14ac:dyDescent="0.25">
      <c r="A1488">
        <v>503</v>
      </c>
      <c r="B1488" t="s">
        <v>61</v>
      </c>
      <c r="C1488" t="s">
        <v>37</v>
      </c>
      <c r="D1488" t="s">
        <v>22</v>
      </c>
      <c r="E1488">
        <v>98</v>
      </c>
      <c r="F1488">
        <v>104</v>
      </c>
      <c r="G1488">
        <v>197</v>
      </c>
      <c r="H1488">
        <v>81</v>
      </c>
      <c r="I1488">
        <v>38</v>
      </c>
      <c r="J1488">
        <v>26</v>
      </c>
      <c r="K1488">
        <v>551</v>
      </c>
      <c r="L1488">
        <v>70</v>
      </c>
      <c r="M1488">
        <v>70</v>
      </c>
      <c r="N1488">
        <v>100</v>
      </c>
      <c r="O1488">
        <v>170</v>
      </c>
      <c r="P1488">
        <v>9</v>
      </c>
      <c r="Q1488" s="1">
        <v>40878</v>
      </c>
      <c r="R1488" t="s">
        <v>32</v>
      </c>
      <c r="S1488" t="s">
        <v>33</v>
      </c>
      <c r="T1488" t="s">
        <v>31</v>
      </c>
    </row>
    <row r="1489" spans="1:20" x14ac:dyDescent="0.25">
      <c r="A1489">
        <v>503</v>
      </c>
      <c r="B1489" t="s">
        <v>61</v>
      </c>
      <c r="C1489" t="s">
        <v>37</v>
      </c>
      <c r="D1489" t="s">
        <v>22</v>
      </c>
      <c r="E1489">
        <v>15</v>
      </c>
      <c r="F1489">
        <v>32</v>
      </c>
      <c r="G1489">
        <v>53</v>
      </c>
      <c r="H1489">
        <v>21</v>
      </c>
      <c r="I1489">
        <v>17</v>
      </c>
      <c r="J1489">
        <v>5</v>
      </c>
      <c r="K1489">
        <v>454</v>
      </c>
      <c r="L1489">
        <v>20</v>
      </c>
      <c r="M1489">
        <v>10</v>
      </c>
      <c r="N1489">
        <v>20</v>
      </c>
      <c r="O1489">
        <v>30</v>
      </c>
      <c r="P1489">
        <v>11</v>
      </c>
      <c r="Q1489" s="1">
        <v>40269</v>
      </c>
      <c r="R1489" t="s">
        <v>26</v>
      </c>
      <c r="S1489" t="s">
        <v>35</v>
      </c>
      <c r="T1489" t="s">
        <v>25</v>
      </c>
    </row>
    <row r="1490" spans="1:20" x14ac:dyDescent="0.25">
      <c r="A1490">
        <v>503</v>
      </c>
      <c r="B1490" t="s">
        <v>61</v>
      </c>
      <c r="C1490" t="s">
        <v>37</v>
      </c>
      <c r="D1490" t="s">
        <v>22</v>
      </c>
      <c r="E1490">
        <v>12</v>
      </c>
      <c r="F1490">
        <v>29</v>
      </c>
      <c r="G1490">
        <v>49</v>
      </c>
      <c r="H1490">
        <v>20</v>
      </c>
      <c r="I1490">
        <v>17</v>
      </c>
      <c r="J1490">
        <v>5</v>
      </c>
      <c r="K1490">
        <v>464</v>
      </c>
      <c r="L1490">
        <v>20</v>
      </c>
      <c r="M1490">
        <v>10</v>
      </c>
      <c r="N1490">
        <v>20</v>
      </c>
      <c r="O1490">
        <v>30</v>
      </c>
      <c r="P1490">
        <v>11</v>
      </c>
      <c r="Q1490" s="1">
        <v>40299</v>
      </c>
      <c r="R1490" t="s">
        <v>26</v>
      </c>
      <c r="S1490" t="s">
        <v>35</v>
      </c>
      <c r="T1490" t="s">
        <v>25</v>
      </c>
    </row>
    <row r="1491" spans="1:20" x14ac:dyDescent="0.25">
      <c r="A1491">
        <v>503</v>
      </c>
      <c r="B1491" t="s">
        <v>61</v>
      </c>
      <c r="C1491" t="s">
        <v>37</v>
      </c>
      <c r="D1491" t="s">
        <v>22</v>
      </c>
      <c r="E1491">
        <v>9</v>
      </c>
      <c r="F1491">
        <v>26</v>
      </c>
      <c r="G1491">
        <v>44</v>
      </c>
      <c r="H1491">
        <v>18</v>
      </c>
      <c r="I1491">
        <v>17</v>
      </c>
      <c r="J1491">
        <v>5</v>
      </c>
      <c r="K1491">
        <v>478</v>
      </c>
      <c r="L1491">
        <v>10</v>
      </c>
      <c r="M1491">
        <v>10</v>
      </c>
      <c r="N1491">
        <v>10</v>
      </c>
      <c r="O1491">
        <v>20</v>
      </c>
      <c r="P1491">
        <v>11</v>
      </c>
      <c r="Q1491" s="1">
        <v>40330</v>
      </c>
      <c r="R1491" t="s">
        <v>26</v>
      </c>
      <c r="S1491" t="s">
        <v>35</v>
      </c>
      <c r="T1491" t="s">
        <v>25</v>
      </c>
    </row>
    <row r="1492" spans="1:20" x14ac:dyDescent="0.25">
      <c r="A1492">
        <v>503</v>
      </c>
      <c r="B1492" t="s">
        <v>61</v>
      </c>
      <c r="C1492" t="s">
        <v>37</v>
      </c>
      <c r="D1492" t="s">
        <v>22</v>
      </c>
      <c r="E1492">
        <v>9</v>
      </c>
      <c r="F1492">
        <v>25</v>
      </c>
      <c r="G1492">
        <v>41</v>
      </c>
      <c r="H1492">
        <v>16</v>
      </c>
      <c r="I1492">
        <v>16</v>
      </c>
      <c r="J1492">
        <v>4</v>
      </c>
      <c r="K1492">
        <v>484</v>
      </c>
      <c r="L1492">
        <v>10</v>
      </c>
      <c r="M1492">
        <v>10</v>
      </c>
      <c r="N1492">
        <v>10</v>
      </c>
      <c r="O1492">
        <v>20</v>
      </c>
      <c r="P1492">
        <v>11</v>
      </c>
      <c r="Q1492" s="1">
        <v>40391</v>
      </c>
      <c r="R1492" t="s">
        <v>26</v>
      </c>
      <c r="S1492" t="s">
        <v>35</v>
      </c>
      <c r="T1492" t="s">
        <v>25</v>
      </c>
    </row>
    <row r="1493" spans="1:20" x14ac:dyDescent="0.25">
      <c r="A1493">
        <v>503</v>
      </c>
      <c r="B1493" t="s">
        <v>61</v>
      </c>
      <c r="C1493" t="s">
        <v>37</v>
      </c>
      <c r="D1493" t="s">
        <v>22</v>
      </c>
      <c r="E1493">
        <v>25</v>
      </c>
      <c r="F1493">
        <v>34</v>
      </c>
      <c r="G1493">
        <v>60</v>
      </c>
      <c r="H1493">
        <v>22</v>
      </c>
      <c r="I1493">
        <v>17</v>
      </c>
      <c r="J1493">
        <v>6</v>
      </c>
      <c r="K1493">
        <v>452</v>
      </c>
      <c r="L1493">
        <v>20</v>
      </c>
      <c r="M1493">
        <v>10</v>
      </c>
      <c r="N1493">
        <v>20</v>
      </c>
      <c r="O1493">
        <v>30</v>
      </c>
      <c r="P1493">
        <v>11</v>
      </c>
      <c r="Q1493" s="1">
        <v>40575</v>
      </c>
      <c r="R1493" t="s">
        <v>26</v>
      </c>
      <c r="S1493" t="s">
        <v>35</v>
      </c>
      <c r="T1493" t="s">
        <v>25</v>
      </c>
    </row>
    <row r="1494" spans="1:20" x14ac:dyDescent="0.25">
      <c r="A1494">
        <v>503</v>
      </c>
      <c r="B1494" t="s">
        <v>61</v>
      </c>
      <c r="C1494" t="s">
        <v>37</v>
      </c>
      <c r="D1494" t="s">
        <v>22</v>
      </c>
      <c r="E1494">
        <v>17</v>
      </c>
      <c r="F1494">
        <v>29</v>
      </c>
      <c r="G1494">
        <v>49</v>
      </c>
      <c r="H1494">
        <v>20</v>
      </c>
      <c r="I1494">
        <v>16</v>
      </c>
      <c r="J1494">
        <v>5</v>
      </c>
      <c r="K1494">
        <v>464</v>
      </c>
      <c r="L1494">
        <v>20</v>
      </c>
      <c r="M1494">
        <v>10</v>
      </c>
      <c r="N1494">
        <v>20</v>
      </c>
      <c r="O1494">
        <v>30</v>
      </c>
      <c r="P1494">
        <v>11</v>
      </c>
      <c r="Q1494" s="1">
        <v>40664</v>
      </c>
      <c r="R1494" t="s">
        <v>26</v>
      </c>
      <c r="S1494" t="s">
        <v>35</v>
      </c>
      <c r="T1494" t="s">
        <v>25</v>
      </c>
    </row>
    <row r="1495" spans="1:20" x14ac:dyDescent="0.25">
      <c r="A1495">
        <v>503</v>
      </c>
      <c r="B1495" t="s">
        <v>61</v>
      </c>
      <c r="C1495" t="s">
        <v>37</v>
      </c>
      <c r="D1495" t="s">
        <v>22</v>
      </c>
      <c r="E1495">
        <v>12</v>
      </c>
      <c r="F1495">
        <v>26</v>
      </c>
      <c r="G1495">
        <v>44</v>
      </c>
      <c r="H1495">
        <v>18</v>
      </c>
      <c r="I1495">
        <v>16</v>
      </c>
      <c r="J1495">
        <v>5</v>
      </c>
      <c r="K1495">
        <v>486</v>
      </c>
      <c r="L1495">
        <v>10</v>
      </c>
      <c r="M1495">
        <v>10</v>
      </c>
      <c r="N1495">
        <v>10</v>
      </c>
      <c r="O1495">
        <v>20</v>
      </c>
      <c r="P1495">
        <v>11</v>
      </c>
      <c r="Q1495" s="1">
        <v>40725</v>
      </c>
      <c r="R1495" t="s">
        <v>26</v>
      </c>
      <c r="S1495" t="s">
        <v>35</v>
      </c>
      <c r="T1495" t="s">
        <v>25</v>
      </c>
    </row>
    <row r="1496" spans="1:20" x14ac:dyDescent="0.25">
      <c r="A1496">
        <v>503</v>
      </c>
      <c r="B1496" t="s">
        <v>61</v>
      </c>
      <c r="C1496" t="s">
        <v>37</v>
      </c>
      <c r="D1496" t="s">
        <v>22</v>
      </c>
      <c r="E1496">
        <v>42</v>
      </c>
      <c r="F1496">
        <v>48</v>
      </c>
      <c r="G1496">
        <v>85</v>
      </c>
      <c r="H1496">
        <v>32</v>
      </c>
      <c r="I1496">
        <v>20</v>
      </c>
      <c r="J1496">
        <v>8</v>
      </c>
      <c r="K1496">
        <v>482</v>
      </c>
      <c r="L1496">
        <v>30</v>
      </c>
      <c r="M1496">
        <v>20</v>
      </c>
      <c r="N1496">
        <v>30</v>
      </c>
      <c r="O1496">
        <v>50</v>
      </c>
      <c r="P1496">
        <v>11</v>
      </c>
      <c r="Q1496" s="1">
        <v>40848</v>
      </c>
      <c r="R1496" t="s">
        <v>26</v>
      </c>
      <c r="S1496" t="s">
        <v>35</v>
      </c>
      <c r="T1496" t="s">
        <v>25</v>
      </c>
    </row>
    <row r="1497" spans="1:20" x14ac:dyDescent="0.25">
      <c r="A1497">
        <v>503</v>
      </c>
      <c r="B1497" t="s">
        <v>61</v>
      </c>
      <c r="C1497" t="s">
        <v>37</v>
      </c>
      <c r="D1497" t="s">
        <v>22</v>
      </c>
      <c r="E1497">
        <v>68</v>
      </c>
      <c r="F1497">
        <v>126</v>
      </c>
      <c r="G1497">
        <v>210</v>
      </c>
      <c r="H1497">
        <v>84</v>
      </c>
      <c r="I1497">
        <v>58</v>
      </c>
      <c r="J1497">
        <v>27</v>
      </c>
      <c r="K1497">
        <v>651</v>
      </c>
      <c r="L1497">
        <v>60</v>
      </c>
      <c r="M1497">
        <v>50</v>
      </c>
      <c r="N1497">
        <v>90</v>
      </c>
      <c r="O1497">
        <v>140</v>
      </c>
      <c r="P1497">
        <v>12</v>
      </c>
      <c r="Q1497" s="1">
        <v>40179</v>
      </c>
      <c r="R1497" t="s">
        <v>26</v>
      </c>
      <c r="S1497" t="s">
        <v>40</v>
      </c>
      <c r="T1497" t="s">
        <v>25</v>
      </c>
    </row>
    <row r="1498" spans="1:20" x14ac:dyDescent="0.25">
      <c r="A1498">
        <v>503</v>
      </c>
      <c r="B1498" t="s">
        <v>61</v>
      </c>
      <c r="C1498" t="s">
        <v>37</v>
      </c>
      <c r="D1498" t="s">
        <v>22</v>
      </c>
      <c r="E1498">
        <v>68</v>
      </c>
      <c r="F1498">
        <v>126</v>
      </c>
      <c r="G1498">
        <v>210</v>
      </c>
      <c r="H1498">
        <v>84</v>
      </c>
      <c r="I1498">
        <v>58</v>
      </c>
      <c r="J1498">
        <v>27</v>
      </c>
      <c r="K1498">
        <v>632</v>
      </c>
      <c r="L1498">
        <v>60</v>
      </c>
      <c r="M1498">
        <v>50</v>
      </c>
      <c r="N1498">
        <v>90</v>
      </c>
      <c r="O1498">
        <v>140</v>
      </c>
      <c r="P1498">
        <v>12</v>
      </c>
      <c r="Q1498" s="1">
        <v>40238</v>
      </c>
      <c r="R1498" t="s">
        <v>26</v>
      </c>
      <c r="S1498" t="s">
        <v>40</v>
      </c>
      <c r="T1498" t="s">
        <v>25</v>
      </c>
    </row>
    <row r="1499" spans="1:20" x14ac:dyDescent="0.25">
      <c r="A1499">
        <v>503</v>
      </c>
      <c r="B1499" t="s">
        <v>61</v>
      </c>
      <c r="C1499" t="s">
        <v>37</v>
      </c>
      <c r="D1499" t="s">
        <v>22</v>
      </c>
      <c r="E1499">
        <v>79</v>
      </c>
      <c r="F1499">
        <v>141</v>
      </c>
      <c r="G1499">
        <v>235</v>
      </c>
      <c r="H1499">
        <v>94</v>
      </c>
      <c r="I1499">
        <v>62</v>
      </c>
      <c r="J1499">
        <v>31</v>
      </c>
      <c r="K1499">
        <v>697</v>
      </c>
      <c r="L1499">
        <v>50</v>
      </c>
      <c r="M1499">
        <v>60</v>
      </c>
      <c r="N1499">
        <v>90</v>
      </c>
      <c r="O1499">
        <v>150</v>
      </c>
      <c r="P1499">
        <v>12</v>
      </c>
      <c r="Q1499" s="1">
        <v>40299</v>
      </c>
      <c r="R1499" t="s">
        <v>26</v>
      </c>
      <c r="S1499" t="s">
        <v>40</v>
      </c>
      <c r="T1499" t="s">
        <v>25</v>
      </c>
    </row>
    <row r="1500" spans="1:20" x14ac:dyDescent="0.25">
      <c r="A1500">
        <v>503</v>
      </c>
      <c r="B1500" t="s">
        <v>61</v>
      </c>
      <c r="C1500" t="s">
        <v>37</v>
      </c>
      <c r="D1500" t="s">
        <v>22</v>
      </c>
      <c r="E1500">
        <v>100</v>
      </c>
      <c r="F1500">
        <v>167</v>
      </c>
      <c r="G1500">
        <v>278</v>
      </c>
      <c r="H1500">
        <v>111</v>
      </c>
      <c r="I1500">
        <v>67</v>
      </c>
      <c r="J1500">
        <v>36</v>
      </c>
      <c r="K1500">
        <v>767</v>
      </c>
      <c r="L1500">
        <v>70</v>
      </c>
      <c r="M1500">
        <v>70</v>
      </c>
      <c r="N1500">
        <v>110</v>
      </c>
      <c r="O1500">
        <v>180</v>
      </c>
      <c r="P1500">
        <v>12</v>
      </c>
      <c r="Q1500" s="1">
        <v>40330</v>
      </c>
      <c r="R1500" t="s">
        <v>26</v>
      </c>
      <c r="S1500" t="s">
        <v>40</v>
      </c>
      <c r="T1500" t="s">
        <v>25</v>
      </c>
    </row>
    <row r="1501" spans="1:20" x14ac:dyDescent="0.25">
      <c r="A1501">
        <v>503</v>
      </c>
      <c r="B1501" t="s">
        <v>61</v>
      </c>
      <c r="C1501" t="s">
        <v>37</v>
      </c>
      <c r="D1501" t="s">
        <v>22</v>
      </c>
      <c r="E1501">
        <v>104</v>
      </c>
      <c r="F1501">
        <v>172</v>
      </c>
      <c r="G1501">
        <v>286</v>
      </c>
      <c r="H1501">
        <v>114</v>
      </c>
      <c r="I1501">
        <v>68</v>
      </c>
      <c r="J1501">
        <v>37</v>
      </c>
      <c r="K1501">
        <v>822</v>
      </c>
      <c r="L1501">
        <v>80</v>
      </c>
      <c r="M1501">
        <v>70</v>
      </c>
      <c r="N1501">
        <v>120</v>
      </c>
      <c r="O1501">
        <v>190</v>
      </c>
      <c r="P1501">
        <v>12</v>
      </c>
      <c r="Q1501" s="1">
        <v>40360</v>
      </c>
      <c r="R1501" t="s">
        <v>26</v>
      </c>
      <c r="S1501" t="s">
        <v>40</v>
      </c>
      <c r="T1501" t="s">
        <v>25</v>
      </c>
    </row>
    <row r="1502" spans="1:20" x14ac:dyDescent="0.25">
      <c r="A1502">
        <v>503</v>
      </c>
      <c r="B1502" t="s">
        <v>61</v>
      </c>
      <c r="C1502" t="s">
        <v>37</v>
      </c>
      <c r="D1502" t="s">
        <v>22</v>
      </c>
      <c r="E1502">
        <v>106</v>
      </c>
      <c r="F1502">
        <v>126</v>
      </c>
      <c r="G1502">
        <v>235</v>
      </c>
      <c r="H1502">
        <v>84</v>
      </c>
      <c r="I1502">
        <v>61</v>
      </c>
      <c r="J1502">
        <v>27</v>
      </c>
      <c r="K1502">
        <v>651</v>
      </c>
      <c r="L1502">
        <v>60</v>
      </c>
      <c r="M1502">
        <v>50</v>
      </c>
      <c r="N1502">
        <v>90</v>
      </c>
      <c r="O1502">
        <v>140</v>
      </c>
      <c r="P1502">
        <v>12</v>
      </c>
      <c r="Q1502" s="1">
        <v>40544</v>
      </c>
      <c r="R1502" t="s">
        <v>26</v>
      </c>
      <c r="S1502" t="s">
        <v>40</v>
      </c>
      <c r="T1502" t="s">
        <v>25</v>
      </c>
    </row>
    <row r="1503" spans="1:20" x14ac:dyDescent="0.25">
      <c r="A1503">
        <v>503</v>
      </c>
      <c r="B1503" t="s">
        <v>61</v>
      </c>
      <c r="C1503" t="s">
        <v>37</v>
      </c>
      <c r="D1503" t="s">
        <v>22</v>
      </c>
      <c r="E1503">
        <v>92</v>
      </c>
      <c r="F1503">
        <v>120</v>
      </c>
      <c r="G1503">
        <v>213</v>
      </c>
      <c r="H1503">
        <v>80</v>
      </c>
      <c r="I1503">
        <v>58</v>
      </c>
      <c r="J1503">
        <v>26</v>
      </c>
      <c r="K1503">
        <v>640</v>
      </c>
      <c r="L1503">
        <v>50</v>
      </c>
      <c r="M1503">
        <v>50</v>
      </c>
      <c r="N1503">
        <v>80</v>
      </c>
      <c r="O1503">
        <v>130</v>
      </c>
      <c r="P1503">
        <v>12</v>
      </c>
      <c r="Q1503" s="1">
        <v>40575</v>
      </c>
      <c r="R1503" t="s">
        <v>26</v>
      </c>
      <c r="S1503" t="s">
        <v>40</v>
      </c>
      <c r="T1503" t="s">
        <v>25</v>
      </c>
    </row>
    <row r="1504" spans="1:20" x14ac:dyDescent="0.25">
      <c r="A1504">
        <v>503</v>
      </c>
      <c r="B1504" t="s">
        <v>61</v>
      </c>
      <c r="C1504" t="s">
        <v>37</v>
      </c>
      <c r="D1504" t="s">
        <v>22</v>
      </c>
      <c r="E1504">
        <v>108</v>
      </c>
      <c r="F1504">
        <v>134</v>
      </c>
      <c r="G1504">
        <v>237</v>
      </c>
      <c r="H1504">
        <v>88</v>
      </c>
      <c r="I1504">
        <v>61</v>
      </c>
      <c r="J1504">
        <v>29</v>
      </c>
      <c r="K1504">
        <v>653</v>
      </c>
      <c r="L1504">
        <v>70</v>
      </c>
      <c r="M1504">
        <v>50</v>
      </c>
      <c r="N1504">
        <v>100</v>
      </c>
      <c r="O1504">
        <v>150</v>
      </c>
      <c r="P1504">
        <v>12</v>
      </c>
      <c r="Q1504" s="1">
        <v>40634</v>
      </c>
      <c r="R1504" t="s">
        <v>26</v>
      </c>
      <c r="S1504" t="s">
        <v>40</v>
      </c>
      <c r="T1504" t="s">
        <v>25</v>
      </c>
    </row>
    <row r="1505" spans="1:20" x14ac:dyDescent="0.25">
      <c r="A1505">
        <v>503</v>
      </c>
      <c r="B1505" t="s">
        <v>61</v>
      </c>
      <c r="C1505" t="s">
        <v>37</v>
      </c>
      <c r="D1505" t="s">
        <v>22</v>
      </c>
      <c r="E1505">
        <v>109</v>
      </c>
      <c r="F1505">
        <v>141</v>
      </c>
      <c r="G1505">
        <v>233</v>
      </c>
      <c r="H1505">
        <v>94</v>
      </c>
      <c r="I1505">
        <v>58</v>
      </c>
      <c r="J1505">
        <v>31</v>
      </c>
      <c r="K1505">
        <v>697</v>
      </c>
      <c r="L1505">
        <v>50</v>
      </c>
      <c r="M1505">
        <v>60</v>
      </c>
      <c r="N1505">
        <v>90</v>
      </c>
      <c r="O1505">
        <v>150</v>
      </c>
      <c r="P1505">
        <v>12</v>
      </c>
      <c r="Q1505" s="1">
        <v>40664</v>
      </c>
      <c r="R1505" t="s">
        <v>26</v>
      </c>
      <c r="S1505" t="s">
        <v>40</v>
      </c>
      <c r="T1505" t="s">
        <v>25</v>
      </c>
    </row>
    <row r="1506" spans="1:20" x14ac:dyDescent="0.25">
      <c r="A1506">
        <v>503</v>
      </c>
      <c r="B1506" t="s">
        <v>61</v>
      </c>
      <c r="C1506" t="s">
        <v>37</v>
      </c>
      <c r="D1506" t="s">
        <v>22</v>
      </c>
      <c r="E1506">
        <v>138</v>
      </c>
      <c r="F1506">
        <v>167</v>
      </c>
      <c r="G1506">
        <v>276</v>
      </c>
      <c r="H1506">
        <v>111</v>
      </c>
      <c r="I1506">
        <v>62</v>
      </c>
      <c r="J1506">
        <v>36</v>
      </c>
      <c r="K1506">
        <v>767</v>
      </c>
      <c r="L1506">
        <v>70</v>
      </c>
      <c r="M1506">
        <v>70</v>
      </c>
      <c r="N1506">
        <v>110</v>
      </c>
      <c r="O1506">
        <v>180</v>
      </c>
      <c r="P1506">
        <v>12</v>
      </c>
      <c r="Q1506" s="1">
        <v>40695</v>
      </c>
      <c r="R1506" t="s">
        <v>26</v>
      </c>
      <c r="S1506" t="s">
        <v>40</v>
      </c>
      <c r="T1506" t="s">
        <v>25</v>
      </c>
    </row>
    <row r="1507" spans="1:20" x14ac:dyDescent="0.25">
      <c r="A1507">
        <v>503</v>
      </c>
      <c r="B1507" t="s">
        <v>61</v>
      </c>
      <c r="C1507" t="s">
        <v>37</v>
      </c>
      <c r="D1507" t="s">
        <v>22</v>
      </c>
      <c r="E1507">
        <v>129</v>
      </c>
      <c r="F1507">
        <v>150</v>
      </c>
      <c r="G1507">
        <v>265</v>
      </c>
      <c r="H1507">
        <v>99</v>
      </c>
      <c r="I1507">
        <v>63</v>
      </c>
      <c r="J1507">
        <v>32</v>
      </c>
      <c r="K1507">
        <v>798</v>
      </c>
      <c r="L1507">
        <v>60</v>
      </c>
      <c r="M1507">
        <v>60</v>
      </c>
      <c r="N1507">
        <v>100</v>
      </c>
      <c r="O1507">
        <v>160</v>
      </c>
      <c r="P1507">
        <v>12</v>
      </c>
      <c r="Q1507" s="1">
        <v>40787</v>
      </c>
      <c r="R1507" t="s">
        <v>26</v>
      </c>
      <c r="S1507" t="s">
        <v>40</v>
      </c>
      <c r="T1507" t="s">
        <v>25</v>
      </c>
    </row>
    <row r="1508" spans="1:20" x14ac:dyDescent="0.25">
      <c r="A1508">
        <v>503</v>
      </c>
      <c r="B1508" t="s">
        <v>61</v>
      </c>
      <c r="C1508" t="s">
        <v>37</v>
      </c>
      <c r="D1508" t="s">
        <v>22</v>
      </c>
      <c r="E1508">
        <v>95</v>
      </c>
      <c r="F1508">
        <v>123</v>
      </c>
      <c r="G1508">
        <v>218</v>
      </c>
      <c r="H1508">
        <v>82</v>
      </c>
      <c r="I1508">
        <v>59</v>
      </c>
      <c r="J1508">
        <v>27</v>
      </c>
      <c r="K1508">
        <v>788</v>
      </c>
      <c r="L1508">
        <v>50</v>
      </c>
      <c r="M1508">
        <v>30</v>
      </c>
      <c r="N1508">
        <v>60</v>
      </c>
      <c r="O1508">
        <v>90</v>
      </c>
      <c r="P1508">
        <v>12</v>
      </c>
      <c r="Q1508" s="1">
        <v>40817</v>
      </c>
      <c r="R1508" t="s">
        <v>26</v>
      </c>
      <c r="S1508" t="s">
        <v>40</v>
      </c>
      <c r="T1508" t="s">
        <v>25</v>
      </c>
    </row>
    <row r="1509" spans="1:20" x14ac:dyDescent="0.25">
      <c r="A1509">
        <v>503</v>
      </c>
      <c r="B1509" t="s">
        <v>61</v>
      </c>
      <c r="C1509" t="s">
        <v>37</v>
      </c>
      <c r="D1509" t="s">
        <v>22</v>
      </c>
      <c r="E1509">
        <v>92</v>
      </c>
      <c r="F1509">
        <v>119</v>
      </c>
      <c r="G1509">
        <v>210</v>
      </c>
      <c r="H1509">
        <v>78</v>
      </c>
      <c r="I1509">
        <v>57</v>
      </c>
      <c r="J1509">
        <v>25</v>
      </c>
      <c r="K1509">
        <v>798</v>
      </c>
      <c r="L1509">
        <v>50</v>
      </c>
      <c r="M1509">
        <v>50</v>
      </c>
      <c r="N1509">
        <v>90</v>
      </c>
      <c r="O1509">
        <v>140</v>
      </c>
      <c r="P1509">
        <v>12</v>
      </c>
      <c r="Q1509" s="1">
        <v>40848</v>
      </c>
      <c r="R1509" t="s">
        <v>26</v>
      </c>
      <c r="S1509" t="s">
        <v>40</v>
      </c>
      <c r="T1509" t="s">
        <v>25</v>
      </c>
    </row>
    <row r="1510" spans="1:20" x14ac:dyDescent="0.25">
      <c r="A1510">
        <v>503</v>
      </c>
      <c r="B1510" t="s">
        <v>61</v>
      </c>
      <c r="C1510" t="s">
        <v>37</v>
      </c>
      <c r="D1510" t="s">
        <v>22</v>
      </c>
      <c r="E1510">
        <v>16</v>
      </c>
      <c r="F1510">
        <v>72</v>
      </c>
      <c r="G1510">
        <v>130</v>
      </c>
      <c r="H1510">
        <v>58</v>
      </c>
      <c r="I1510">
        <v>56</v>
      </c>
      <c r="J1510">
        <v>22</v>
      </c>
      <c r="K1510">
        <v>338</v>
      </c>
      <c r="L1510">
        <v>20</v>
      </c>
      <c r="M1510">
        <v>50</v>
      </c>
      <c r="N1510">
        <v>70</v>
      </c>
      <c r="O1510">
        <v>120</v>
      </c>
      <c r="P1510">
        <v>4</v>
      </c>
      <c r="Q1510" s="1">
        <v>40179</v>
      </c>
      <c r="R1510" t="s">
        <v>28</v>
      </c>
      <c r="S1510" t="s">
        <v>41</v>
      </c>
      <c r="T1510" t="s">
        <v>25</v>
      </c>
    </row>
    <row r="1511" spans="1:20" x14ac:dyDescent="0.25">
      <c r="A1511">
        <v>503</v>
      </c>
      <c r="B1511" t="s">
        <v>61</v>
      </c>
      <c r="C1511" t="s">
        <v>37</v>
      </c>
      <c r="D1511" t="s">
        <v>22</v>
      </c>
      <c r="E1511">
        <v>18</v>
      </c>
      <c r="F1511">
        <v>73</v>
      </c>
      <c r="G1511">
        <v>132</v>
      </c>
      <c r="H1511">
        <v>59</v>
      </c>
      <c r="I1511">
        <v>55</v>
      </c>
      <c r="J1511">
        <v>22</v>
      </c>
      <c r="K1511">
        <v>331</v>
      </c>
      <c r="L1511">
        <v>20</v>
      </c>
      <c r="M1511">
        <v>50</v>
      </c>
      <c r="N1511">
        <v>70</v>
      </c>
      <c r="O1511">
        <v>120</v>
      </c>
      <c r="P1511">
        <v>4</v>
      </c>
      <c r="Q1511" s="1">
        <v>40210</v>
      </c>
      <c r="R1511" t="s">
        <v>28</v>
      </c>
      <c r="S1511" t="s">
        <v>41</v>
      </c>
      <c r="T1511" t="s">
        <v>25</v>
      </c>
    </row>
    <row r="1512" spans="1:20" x14ac:dyDescent="0.25">
      <c r="A1512">
        <v>503</v>
      </c>
      <c r="B1512" t="s">
        <v>61</v>
      </c>
      <c r="C1512" t="s">
        <v>37</v>
      </c>
      <c r="D1512" t="s">
        <v>22</v>
      </c>
      <c r="E1512">
        <v>11</v>
      </c>
      <c r="F1512">
        <v>64</v>
      </c>
      <c r="G1512">
        <v>115</v>
      </c>
      <c r="H1512">
        <v>51</v>
      </c>
      <c r="I1512">
        <v>53</v>
      </c>
      <c r="J1512">
        <v>19</v>
      </c>
      <c r="K1512">
        <v>396</v>
      </c>
      <c r="L1512">
        <v>30</v>
      </c>
      <c r="M1512">
        <v>40</v>
      </c>
      <c r="N1512">
        <v>70</v>
      </c>
      <c r="O1512">
        <v>110</v>
      </c>
      <c r="P1512">
        <v>4</v>
      </c>
      <c r="Q1512" s="1">
        <v>40330</v>
      </c>
      <c r="R1512" t="s">
        <v>28</v>
      </c>
      <c r="S1512" t="s">
        <v>41</v>
      </c>
      <c r="T1512" t="s">
        <v>25</v>
      </c>
    </row>
    <row r="1513" spans="1:20" x14ac:dyDescent="0.25">
      <c r="A1513">
        <v>503</v>
      </c>
      <c r="B1513" t="s">
        <v>61</v>
      </c>
      <c r="C1513" t="s">
        <v>37</v>
      </c>
      <c r="D1513" t="s">
        <v>22</v>
      </c>
      <c r="E1513">
        <v>6</v>
      </c>
      <c r="F1513">
        <v>57</v>
      </c>
      <c r="G1513">
        <v>102</v>
      </c>
      <c r="H1513">
        <v>45</v>
      </c>
      <c r="I1513">
        <v>51</v>
      </c>
      <c r="J1513">
        <v>17</v>
      </c>
      <c r="K1513">
        <v>409</v>
      </c>
      <c r="L1513">
        <v>10</v>
      </c>
      <c r="M1513">
        <v>40</v>
      </c>
      <c r="N1513">
        <v>50</v>
      </c>
      <c r="O1513">
        <v>90</v>
      </c>
      <c r="P1513">
        <v>4</v>
      </c>
      <c r="Q1513" s="1">
        <v>40422</v>
      </c>
      <c r="R1513" t="s">
        <v>28</v>
      </c>
      <c r="S1513" t="s">
        <v>41</v>
      </c>
      <c r="T1513" t="s">
        <v>25</v>
      </c>
    </row>
    <row r="1514" spans="1:20" x14ac:dyDescent="0.25">
      <c r="A1514">
        <v>503</v>
      </c>
      <c r="B1514" t="s">
        <v>61</v>
      </c>
      <c r="C1514" t="s">
        <v>37</v>
      </c>
      <c r="D1514" t="s">
        <v>22</v>
      </c>
      <c r="E1514">
        <v>12</v>
      </c>
      <c r="F1514">
        <v>66</v>
      </c>
      <c r="G1514">
        <v>120</v>
      </c>
      <c r="H1514">
        <v>54</v>
      </c>
      <c r="I1514">
        <v>54</v>
      </c>
      <c r="J1514">
        <v>20</v>
      </c>
      <c r="K1514">
        <v>404</v>
      </c>
      <c r="L1514">
        <v>40</v>
      </c>
      <c r="M1514">
        <v>40</v>
      </c>
      <c r="N1514">
        <v>60</v>
      </c>
      <c r="O1514">
        <v>100</v>
      </c>
      <c r="P1514">
        <v>4</v>
      </c>
      <c r="Q1514" s="1">
        <v>40452</v>
      </c>
      <c r="R1514" t="s">
        <v>28</v>
      </c>
      <c r="S1514" t="s">
        <v>41</v>
      </c>
      <c r="T1514" t="s">
        <v>25</v>
      </c>
    </row>
    <row r="1515" spans="1:20" x14ac:dyDescent="0.25">
      <c r="A1515">
        <v>503</v>
      </c>
      <c r="B1515" t="s">
        <v>61</v>
      </c>
      <c r="C1515" t="s">
        <v>37</v>
      </c>
      <c r="D1515" t="s">
        <v>22</v>
      </c>
      <c r="E1515">
        <v>25</v>
      </c>
      <c r="F1515">
        <v>72</v>
      </c>
      <c r="G1515">
        <v>145</v>
      </c>
      <c r="H1515">
        <v>58</v>
      </c>
      <c r="I1515">
        <v>59</v>
      </c>
      <c r="J1515">
        <v>22</v>
      </c>
      <c r="K1515">
        <v>338</v>
      </c>
      <c r="L1515">
        <v>20</v>
      </c>
      <c r="M1515">
        <v>50</v>
      </c>
      <c r="N1515">
        <v>70</v>
      </c>
      <c r="O1515">
        <v>120</v>
      </c>
      <c r="P1515">
        <v>4</v>
      </c>
      <c r="Q1515" s="1">
        <v>40544</v>
      </c>
      <c r="R1515" t="s">
        <v>28</v>
      </c>
      <c r="S1515" t="s">
        <v>41</v>
      </c>
      <c r="T1515" t="s">
        <v>25</v>
      </c>
    </row>
    <row r="1516" spans="1:20" x14ac:dyDescent="0.25">
      <c r="A1516">
        <v>503</v>
      </c>
      <c r="B1516" t="s">
        <v>61</v>
      </c>
      <c r="C1516" t="s">
        <v>37</v>
      </c>
      <c r="D1516" t="s">
        <v>22</v>
      </c>
      <c r="E1516">
        <v>22</v>
      </c>
      <c r="F1516">
        <v>71</v>
      </c>
      <c r="G1516">
        <v>137</v>
      </c>
      <c r="H1516">
        <v>58</v>
      </c>
      <c r="I1516">
        <v>56</v>
      </c>
      <c r="J1516">
        <v>22</v>
      </c>
      <c r="K1516">
        <v>325</v>
      </c>
      <c r="L1516">
        <v>20</v>
      </c>
      <c r="M1516">
        <v>50</v>
      </c>
      <c r="N1516">
        <v>70</v>
      </c>
      <c r="O1516">
        <v>120</v>
      </c>
      <c r="P1516">
        <v>4</v>
      </c>
      <c r="Q1516" s="1">
        <v>40603</v>
      </c>
      <c r="R1516" t="s">
        <v>28</v>
      </c>
      <c r="S1516" t="s">
        <v>41</v>
      </c>
      <c r="T1516" t="s">
        <v>25</v>
      </c>
    </row>
    <row r="1517" spans="1:20" x14ac:dyDescent="0.25">
      <c r="A1517">
        <v>503</v>
      </c>
      <c r="B1517" t="s">
        <v>61</v>
      </c>
      <c r="C1517" t="s">
        <v>37</v>
      </c>
      <c r="D1517" t="s">
        <v>22</v>
      </c>
      <c r="E1517">
        <v>24</v>
      </c>
      <c r="F1517">
        <v>69</v>
      </c>
      <c r="G1517">
        <v>132</v>
      </c>
      <c r="H1517">
        <v>55</v>
      </c>
      <c r="I1517">
        <v>53</v>
      </c>
      <c r="J1517">
        <v>20</v>
      </c>
      <c r="K1517">
        <v>410</v>
      </c>
      <c r="L1517">
        <v>30</v>
      </c>
      <c r="M1517">
        <v>50</v>
      </c>
      <c r="N1517">
        <v>70</v>
      </c>
      <c r="O1517">
        <v>120</v>
      </c>
      <c r="P1517">
        <v>4</v>
      </c>
      <c r="Q1517" s="1">
        <v>40848</v>
      </c>
      <c r="R1517" t="s">
        <v>28</v>
      </c>
      <c r="S1517" t="s">
        <v>41</v>
      </c>
      <c r="T1517" t="s">
        <v>25</v>
      </c>
    </row>
    <row r="1518" spans="1:20" x14ac:dyDescent="0.25">
      <c r="A1518">
        <v>504</v>
      </c>
      <c r="B1518" t="s">
        <v>52</v>
      </c>
      <c r="C1518" t="s">
        <v>46</v>
      </c>
      <c r="D1518" t="s">
        <v>22</v>
      </c>
      <c r="E1518">
        <v>30</v>
      </c>
      <c r="F1518">
        <v>51</v>
      </c>
      <c r="G1518">
        <v>86</v>
      </c>
      <c r="H1518">
        <v>35</v>
      </c>
      <c r="I1518">
        <v>21</v>
      </c>
      <c r="J1518">
        <v>9</v>
      </c>
      <c r="K1518">
        <v>776</v>
      </c>
      <c r="L1518">
        <v>50</v>
      </c>
      <c r="M1518">
        <v>40</v>
      </c>
      <c r="N1518">
        <v>60</v>
      </c>
      <c r="O1518">
        <v>100</v>
      </c>
      <c r="P1518">
        <v>2</v>
      </c>
      <c r="Q1518" s="1">
        <v>40269</v>
      </c>
      <c r="R1518" t="s">
        <v>23</v>
      </c>
      <c r="S1518" t="s">
        <v>24</v>
      </c>
      <c r="T1518" t="s">
        <v>25</v>
      </c>
    </row>
    <row r="1519" spans="1:20" x14ac:dyDescent="0.25">
      <c r="A1519">
        <v>504</v>
      </c>
      <c r="B1519" t="s">
        <v>52</v>
      </c>
      <c r="C1519" t="s">
        <v>46</v>
      </c>
      <c r="D1519" t="s">
        <v>22</v>
      </c>
      <c r="E1519">
        <v>46</v>
      </c>
      <c r="F1519">
        <v>70</v>
      </c>
      <c r="G1519">
        <v>118</v>
      </c>
      <c r="H1519">
        <v>48</v>
      </c>
      <c r="I1519">
        <v>24</v>
      </c>
      <c r="J1519">
        <v>13</v>
      </c>
      <c r="K1519">
        <v>839</v>
      </c>
      <c r="L1519">
        <v>60</v>
      </c>
      <c r="M1519">
        <v>60</v>
      </c>
      <c r="N1519">
        <v>80</v>
      </c>
      <c r="O1519">
        <v>140</v>
      </c>
      <c r="P1519">
        <v>2</v>
      </c>
      <c r="Q1519" s="1">
        <v>40391</v>
      </c>
      <c r="R1519" t="s">
        <v>23</v>
      </c>
      <c r="S1519" t="s">
        <v>24</v>
      </c>
      <c r="T1519" t="s">
        <v>25</v>
      </c>
    </row>
    <row r="1520" spans="1:20" x14ac:dyDescent="0.25">
      <c r="A1520">
        <v>504</v>
      </c>
      <c r="B1520" t="s">
        <v>52</v>
      </c>
      <c r="C1520" t="s">
        <v>46</v>
      </c>
      <c r="D1520" t="s">
        <v>22</v>
      </c>
      <c r="E1520">
        <v>50</v>
      </c>
      <c r="F1520">
        <v>56</v>
      </c>
      <c r="G1520">
        <v>100</v>
      </c>
      <c r="H1520">
        <v>38</v>
      </c>
      <c r="I1520">
        <v>22</v>
      </c>
      <c r="J1520">
        <v>10</v>
      </c>
      <c r="K1520">
        <v>772</v>
      </c>
      <c r="L1520">
        <v>60</v>
      </c>
      <c r="M1520">
        <v>40</v>
      </c>
      <c r="N1520">
        <v>70</v>
      </c>
      <c r="O1520">
        <v>110</v>
      </c>
      <c r="P1520">
        <v>2</v>
      </c>
      <c r="Q1520" s="1">
        <v>40575</v>
      </c>
      <c r="R1520" t="s">
        <v>23</v>
      </c>
      <c r="S1520" t="s">
        <v>24</v>
      </c>
      <c r="T1520" t="s">
        <v>25</v>
      </c>
    </row>
    <row r="1521" spans="1:20" x14ac:dyDescent="0.25">
      <c r="A1521">
        <v>504</v>
      </c>
      <c r="B1521" t="s">
        <v>52</v>
      </c>
      <c r="C1521" t="s">
        <v>46</v>
      </c>
      <c r="D1521" t="s">
        <v>22</v>
      </c>
      <c r="E1521">
        <v>63</v>
      </c>
      <c r="F1521">
        <v>70</v>
      </c>
      <c r="G1521">
        <v>117</v>
      </c>
      <c r="H1521">
        <v>48</v>
      </c>
      <c r="I1521">
        <v>22</v>
      </c>
      <c r="J1521">
        <v>13</v>
      </c>
      <c r="K1521">
        <v>839</v>
      </c>
      <c r="L1521">
        <v>60</v>
      </c>
      <c r="M1521">
        <v>60</v>
      </c>
      <c r="N1521">
        <v>80</v>
      </c>
      <c r="O1521">
        <v>140</v>
      </c>
      <c r="P1521">
        <v>2</v>
      </c>
      <c r="Q1521" s="1">
        <v>40756</v>
      </c>
      <c r="R1521" t="s">
        <v>23</v>
      </c>
      <c r="S1521" t="s">
        <v>24</v>
      </c>
      <c r="T1521" t="s">
        <v>25</v>
      </c>
    </row>
    <row r="1522" spans="1:20" x14ac:dyDescent="0.25">
      <c r="A1522">
        <v>504</v>
      </c>
      <c r="B1522" t="s">
        <v>52</v>
      </c>
      <c r="C1522" t="s">
        <v>46</v>
      </c>
      <c r="D1522" t="s">
        <v>22</v>
      </c>
      <c r="E1522">
        <v>44</v>
      </c>
      <c r="F1522">
        <v>68</v>
      </c>
      <c r="G1522">
        <v>115</v>
      </c>
      <c r="H1522">
        <v>47</v>
      </c>
      <c r="I1522">
        <v>24</v>
      </c>
      <c r="J1522">
        <v>13</v>
      </c>
      <c r="K1522">
        <v>772</v>
      </c>
      <c r="L1522">
        <v>70</v>
      </c>
      <c r="M1522">
        <v>50</v>
      </c>
      <c r="N1522">
        <v>90</v>
      </c>
      <c r="O1522">
        <v>140</v>
      </c>
      <c r="P1522">
        <v>3</v>
      </c>
      <c r="Q1522" s="1">
        <v>40210</v>
      </c>
      <c r="R1522" t="s">
        <v>23</v>
      </c>
      <c r="S1522" t="s">
        <v>38</v>
      </c>
      <c r="T1522" t="s">
        <v>31</v>
      </c>
    </row>
    <row r="1523" spans="1:20" x14ac:dyDescent="0.25">
      <c r="A1523">
        <v>504</v>
      </c>
      <c r="B1523" t="s">
        <v>52</v>
      </c>
      <c r="C1523" t="s">
        <v>46</v>
      </c>
      <c r="D1523" t="s">
        <v>22</v>
      </c>
      <c r="E1523">
        <v>63</v>
      </c>
      <c r="F1523">
        <v>91</v>
      </c>
      <c r="G1523">
        <v>154</v>
      </c>
      <c r="H1523">
        <v>63</v>
      </c>
      <c r="I1523">
        <v>28</v>
      </c>
      <c r="J1523">
        <v>17</v>
      </c>
      <c r="K1523">
        <v>864</v>
      </c>
      <c r="L1523">
        <v>100</v>
      </c>
      <c r="M1523">
        <v>70</v>
      </c>
      <c r="N1523">
        <v>120</v>
      </c>
      <c r="O1523">
        <v>190</v>
      </c>
      <c r="P1523">
        <v>3</v>
      </c>
      <c r="Q1523" s="1">
        <v>40391</v>
      </c>
      <c r="R1523" t="s">
        <v>23</v>
      </c>
      <c r="S1523" t="s">
        <v>38</v>
      </c>
      <c r="T1523" t="s">
        <v>31</v>
      </c>
    </row>
    <row r="1524" spans="1:20" x14ac:dyDescent="0.25">
      <c r="A1524">
        <v>504</v>
      </c>
      <c r="B1524" t="s">
        <v>52</v>
      </c>
      <c r="C1524" t="s">
        <v>46</v>
      </c>
      <c r="D1524" t="s">
        <v>22</v>
      </c>
      <c r="E1524">
        <v>50</v>
      </c>
      <c r="F1524">
        <v>75</v>
      </c>
      <c r="G1524">
        <v>126</v>
      </c>
      <c r="H1524">
        <v>51</v>
      </c>
      <c r="I1524">
        <v>25</v>
      </c>
      <c r="J1524">
        <v>14</v>
      </c>
      <c r="K1524">
        <v>857</v>
      </c>
      <c r="L1524">
        <v>70</v>
      </c>
      <c r="M1524">
        <v>60</v>
      </c>
      <c r="N1524">
        <v>90</v>
      </c>
      <c r="O1524">
        <v>150</v>
      </c>
      <c r="P1524">
        <v>3</v>
      </c>
      <c r="Q1524" s="1">
        <v>40422</v>
      </c>
      <c r="R1524" t="s">
        <v>23</v>
      </c>
      <c r="S1524" t="s">
        <v>38</v>
      </c>
      <c r="T1524" t="s">
        <v>31</v>
      </c>
    </row>
    <row r="1525" spans="1:20" x14ac:dyDescent="0.25">
      <c r="A1525">
        <v>504</v>
      </c>
      <c r="B1525" t="s">
        <v>52</v>
      </c>
      <c r="C1525" t="s">
        <v>46</v>
      </c>
      <c r="D1525" t="s">
        <v>22</v>
      </c>
      <c r="E1525">
        <v>28</v>
      </c>
      <c r="F1525">
        <v>47</v>
      </c>
      <c r="G1525">
        <v>78</v>
      </c>
      <c r="H1525">
        <v>31</v>
      </c>
      <c r="I1525">
        <v>19</v>
      </c>
      <c r="J1525">
        <v>8</v>
      </c>
      <c r="K1525">
        <v>856</v>
      </c>
      <c r="L1525">
        <v>50</v>
      </c>
      <c r="M1525">
        <v>30</v>
      </c>
      <c r="N1525">
        <v>60</v>
      </c>
      <c r="O1525">
        <v>90</v>
      </c>
      <c r="P1525">
        <v>3</v>
      </c>
      <c r="Q1525" s="1">
        <v>40483</v>
      </c>
      <c r="R1525" t="s">
        <v>23</v>
      </c>
      <c r="S1525" t="s">
        <v>38</v>
      </c>
      <c r="T1525" t="s">
        <v>31</v>
      </c>
    </row>
    <row r="1526" spans="1:20" x14ac:dyDescent="0.25">
      <c r="A1526">
        <v>504</v>
      </c>
      <c r="B1526" t="s">
        <v>52</v>
      </c>
      <c r="C1526" t="s">
        <v>46</v>
      </c>
      <c r="D1526" t="s">
        <v>22</v>
      </c>
      <c r="E1526">
        <v>65</v>
      </c>
      <c r="F1526">
        <v>68</v>
      </c>
      <c r="G1526">
        <v>123</v>
      </c>
      <c r="H1526">
        <v>47</v>
      </c>
      <c r="I1526">
        <v>24</v>
      </c>
      <c r="J1526">
        <v>13</v>
      </c>
      <c r="K1526">
        <v>772</v>
      </c>
      <c r="L1526">
        <v>70</v>
      </c>
      <c r="M1526">
        <v>50</v>
      </c>
      <c r="N1526">
        <v>90</v>
      </c>
      <c r="O1526">
        <v>140</v>
      </c>
      <c r="P1526">
        <v>3</v>
      </c>
      <c r="Q1526" s="1">
        <v>40575</v>
      </c>
      <c r="R1526" t="s">
        <v>23</v>
      </c>
      <c r="S1526" t="s">
        <v>38</v>
      </c>
      <c r="T1526" t="s">
        <v>31</v>
      </c>
    </row>
    <row r="1527" spans="1:20" x14ac:dyDescent="0.25">
      <c r="A1527">
        <v>504</v>
      </c>
      <c r="B1527" t="s">
        <v>52</v>
      </c>
      <c r="C1527" t="s">
        <v>46</v>
      </c>
      <c r="D1527" t="s">
        <v>22</v>
      </c>
      <c r="E1527">
        <v>71</v>
      </c>
      <c r="F1527">
        <v>72</v>
      </c>
      <c r="G1527">
        <v>129</v>
      </c>
      <c r="H1527">
        <v>49</v>
      </c>
      <c r="I1527">
        <v>24</v>
      </c>
      <c r="J1527">
        <v>13</v>
      </c>
      <c r="K1527">
        <v>779</v>
      </c>
      <c r="L1527">
        <v>70</v>
      </c>
      <c r="M1527">
        <v>60</v>
      </c>
      <c r="N1527">
        <v>90</v>
      </c>
      <c r="O1527">
        <v>150</v>
      </c>
      <c r="P1527">
        <v>3</v>
      </c>
      <c r="Q1527" s="1">
        <v>40634</v>
      </c>
      <c r="R1527" t="s">
        <v>23</v>
      </c>
      <c r="S1527" t="s">
        <v>38</v>
      </c>
      <c r="T1527" t="s">
        <v>31</v>
      </c>
    </row>
    <row r="1528" spans="1:20" x14ac:dyDescent="0.25">
      <c r="A1528">
        <v>504</v>
      </c>
      <c r="B1528" t="s">
        <v>52</v>
      </c>
      <c r="C1528" t="s">
        <v>46</v>
      </c>
      <c r="D1528" t="s">
        <v>22</v>
      </c>
      <c r="E1528">
        <v>80</v>
      </c>
      <c r="F1528">
        <v>85</v>
      </c>
      <c r="G1528">
        <v>143</v>
      </c>
      <c r="H1528">
        <v>59</v>
      </c>
      <c r="I1528">
        <v>25</v>
      </c>
      <c r="J1528">
        <v>16</v>
      </c>
      <c r="K1528">
        <v>870</v>
      </c>
      <c r="L1528">
        <v>90</v>
      </c>
      <c r="M1528">
        <v>70</v>
      </c>
      <c r="N1528">
        <v>110</v>
      </c>
      <c r="O1528">
        <v>180</v>
      </c>
      <c r="P1528">
        <v>3</v>
      </c>
      <c r="Q1528" s="1">
        <v>40725</v>
      </c>
      <c r="R1528" t="s">
        <v>23</v>
      </c>
      <c r="S1528" t="s">
        <v>38</v>
      </c>
      <c r="T1528" t="s">
        <v>31</v>
      </c>
    </row>
    <row r="1529" spans="1:20" x14ac:dyDescent="0.25">
      <c r="A1529">
        <v>504</v>
      </c>
      <c r="B1529" t="s">
        <v>52</v>
      </c>
      <c r="C1529" t="s">
        <v>46</v>
      </c>
      <c r="D1529" t="s">
        <v>22</v>
      </c>
      <c r="E1529">
        <v>74</v>
      </c>
      <c r="F1529">
        <v>75</v>
      </c>
      <c r="G1529">
        <v>134</v>
      </c>
      <c r="H1529">
        <v>51</v>
      </c>
      <c r="I1529">
        <v>25</v>
      </c>
      <c r="J1529">
        <v>14</v>
      </c>
      <c r="K1529">
        <v>857</v>
      </c>
      <c r="L1529">
        <v>70</v>
      </c>
      <c r="M1529">
        <v>60</v>
      </c>
      <c r="N1529">
        <v>90</v>
      </c>
      <c r="O1529">
        <v>150</v>
      </c>
      <c r="P1529">
        <v>3</v>
      </c>
      <c r="Q1529" s="1">
        <v>40787</v>
      </c>
      <c r="R1529" t="s">
        <v>23</v>
      </c>
      <c r="S1529" t="s">
        <v>38</v>
      </c>
      <c r="T1529" t="s">
        <v>31</v>
      </c>
    </row>
    <row r="1530" spans="1:20" x14ac:dyDescent="0.25">
      <c r="A1530">
        <v>504</v>
      </c>
      <c r="B1530" t="s">
        <v>52</v>
      </c>
      <c r="C1530" t="s">
        <v>46</v>
      </c>
      <c r="D1530" t="s">
        <v>22</v>
      </c>
      <c r="E1530">
        <v>42</v>
      </c>
      <c r="F1530">
        <v>47</v>
      </c>
      <c r="G1530">
        <v>83</v>
      </c>
      <c r="H1530">
        <v>31</v>
      </c>
      <c r="I1530">
        <v>19</v>
      </c>
      <c r="J1530">
        <v>8</v>
      </c>
      <c r="K1530">
        <v>856</v>
      </c>
      <c r="L1530">
        <v>50</v>
      </c>
      <c r="M1530">
        <v>30</v>
      </c>
      <c r="N1530">
        <v>60</v>
      </c>
      <c r="O1530">
        <v>90</v>
      </c>
      <c r="P1530">
        <v>3</v>
      </c>
      <c r="Q1530" s="1">
        <v>40848</v>
      </c>
      <c r="R1530" t="s">
        <v>23</v>
      </c>
      <c r="S1530" t="s">
        <v>38</v>
      </c>
      <c r="T1530" t="s">
        <v>31</v>
      </c>
    </row>
    <row r="1531" spans="1:20" x14ac:dyDescent="0.25">
      <c r="A1531">
        <v>504</v>
      </c>
      <c r="B1531" t="s">
        <v>52</v>
      </c>
      <c r="C1531" t="s">
        <v>46</v>
      </c>
      <c r="D1531" t="s">
        <v>22</v>
      </c>
      <c r="E1531">
        <v>65</v>
      </c>
      <c r="F1531">
        <v>109</v>
      </c>
      <c r="G1531">
        <v>174</v>
      </c>
      <c r="H1531">
        <v>65</v>
      </c>
      <c r="I1531">
        <v>44</v>
      </c>
      <c r="J1531">
        <v>20</v>
      </c>
      <c r="K1531">
        <v>372</v>
      </c>
      <c r="L1531">
        <v>70</v>
      </c>
      <c r="M1531">
        <v>50</v>
      </c>
      <c r="N1531">
        <v>90</v>
      </c>
      <c r="O1531">
        <v>140</v>
      </c>
      <c r="P1531">
        <v>5</v>
      </c>
      <c r="Q1531" s="1">
        <v>40210</v>
      </c>
      <c r="R1531" t="s">
        <v>28</v>
      </c>
      <c r="S1531" t="s">
        <v>29</v>
      </c>
      <c r="T1531" t="s">
        <v>25</v>
      </c>
    </row>
    <row r="1532" spans="1:20" x14ac:dyDescent="0.25">
      <c r="A1532">
        <v>504</v>
      </c>
      <c r="B1532" t="s">
        <v>52</v>
      </c>
      <c r="C1532" t="s">
        <v>46</v>
      </c>
      <c r="D1532" t="s">
        <v>22</v>
      </c>
      <c r="E1532">
        <v>93</v>
      </c>
      <c r="F1532">
        <v>105</v>
      </c>
      <c r="G1532">
        <v>178</v>
      </c>
      <c r="H1532">
        <v>62</v>
      </c>
      <c r="I1532">
        <v>42</v>
      </c>
      <c r="J1532">
        <v>19</v>
      </c>
      <c r="K1532">
        <v>346</v>
      </c>
      <c r="L1532">
        <v>70</v>
      </c>
      <c r="M1532">
        <v>50</v>
      </c>
      <c r="N1532">
        <v>90</v>
      </c>
      <c r="O1532">
        <v>140</v>
      </c>
      <c r="P1532">
        <v>5</v>
      </c>
      <c r="Q1532" s="1">
        <v>40603</v>
      </c>
      <c r="R1532" t="s">
        <v>28</v>
      </c>
      <c r="S1532" t="s">
        <v>29</v>
      </c>
      <c r="T1532" t="s">
        <v>25</v>
      </c>
    </row>
    <row r="1533" spans="1:20" x14ac:dyDescent="0.25">
      <c r="A1533">
        <v>504</v>
      </c>
      <c r="B1533" t="s">
        <v>52</v>
      </c>
      <c r="C1533" t="s">
        <v>46</v>
      </c>
      <c r="D1533" t="s">
        <v>22</v>
      </c>
      <c r="E1533">
        <v>38</v>
      </c>
      <c r="F1533">
        <v>77</v>
      </c>
      <c r="G1533">
        <v>129</v>
      </c>
      <c r="H1533">
        <v>52</v>
      </c>
      <c r="I1533">
        <v>39</v>
      </c>
      <c r="J1533">
        <v>16</v>
      </c>
      <c r="K1533">
        <v>376</v>
      </c>
      <c r="L1533">
        <v>50</v>
      </c>
      <c r="M1533">
        <v>40</v>
      </c>
      <c r="N1533">
        <v>70</v>
      </c>
      <c r="O1533">
        <v>110</v>
      </c>
      <c r="P1533">
        <v>6</v>
      </c>
      <c r="Q1533" s="1">
        <v>40238</v>
      </c>
      <c r="R1533" t="s">
        <v>28</v>
      </c>
      <c r="S1533" t="s">
        <v>30</v>
      </c>
      <c r="T1533" t="s">
        <v>31</v>
      </c>
    </row>
    <row r="1534" spans="1:20" x14ac:dyDescent="0.25">
      <c r="A1534">
        <v>504</v>
      </c>
      <c r="B1534" t="s">
        <v>52</v>
      </c>
      <c r="C1534" t="s">
        <v>46</v>
      </c>
      <c r="D1534" t="s">
        <v>22</v>
      </c>
      <c r="E1534">
        <v>21</v>
      </c>
      <c r="F1534">
        <v>54</v>
      </c>
      <c r="G1534">
        <v>90</v>
      </c>
      <c r="H1534">
        <v>36</v>
      </c>
      <c r="I1534">
        <v>33</v>
      </c>
      <c r="J1534">
        <v>11</v>
      </c>
      <c r="K1534">
        <v>458</v>
      </c>
      <c r="L1534">
        <v>20</v>
      </c>
      <c r="M1534">
        <v>30</v>
      </c>
      <c r="N1534">
        <v>40</v>
      </c>
      <c r="O1534">
        <v>70</v>
      </c>
      <c r="P1534">
        <v>6</v>
      </c>
      <c r="Q1534" s="1">
        <v>40391</v>
      </c>
      <c r="R1534" t="s">
        <v>28</v>
      </c>
      <c r="S1534" t="s">
        <v>30</v>
      </c>
      <c r="T1534" t="s">
        <v>31</v>
      </c>
    </row>
    <row r="1535" spans="1:20" x14ac:dyDescent="0.25">
      <c r="A1535">
        <v>504</v>
      </c>
      <c r="B1535" t="s">
        <v>52</v>
      </c>
      <c r="C1535" t="s">
        <v>46</v>
      </c>
      <c r="D1535" t="s">
        <v>22</v>
      </c>
      <c r="E1535">
        <v>46</v>
      </c>
      <c r="F1535">
        <v>68</v>
      </c>
      <c r="G1535">
        <v>121</v>
      </c>
      <c r="H1535">
        <v>46</v>
      </c>
      <c r="I1535">
        <v>37</v>
      </c>
      <c r="J1535">
        <v>14</v>
      </c>
      <c r="K1535">
        <v>388</v>
      </c>
      <c r="L1535">
        <v>40</v>
      </c>
      <c r="M1535">
        <v>30</v>
      </c>
      <c r="N1535">
        <v>60</v>
      </c>
      <c r="O1535">
        <v>90</v>
      </c>
      <c r="P1535">
        <v>6</v>
      </c>
      <c r="Q1535" s="1">
        <v>40634</v>
      </c>
      <c r="R1535" t="s">
        <v>28</v>
      </c>
      <c r="S1535" t="s">
        <v>30</v>
      </c>
      <c r="T1535" t="s">
        <v>31</v>
      </c>
    </row>
    <row r="1536" spans="1:20" x14ac:dyDescent="0.25">
      <c r="A1536">
        <v>504</v>
      </c>
      <c r="B1536" t="s">
        <v>52</v>
      </c>
      <c r="C1536" t="s">
        <v>46</v>
      </c>
      <c r="D1536" t="s">
        <v>22</v>
      </c>
      <c r="E1536">
        <v>29</v>
      </c>
      <c r="F1536">
        <v>54</v>
      </c>
      <c r="G1536">
        <v>89</v>
      </c>
      <c r="H1536">
        <v>36</v>
      </c>
      <c r="I1536">
        <v>31</v>
      </c>
      <c r="J1536">
        <v>11</v>
      </c>
      <c r="K1536">
        <v>458</v>
      </c>
      <c r="L1536">
        <v>20</v>
      </c>
      <c r="M1536">
        <v>30</v>
      </c>
      <c r="N1536">
        <v>40</v>
      </c>
      <c r="O1536">
        <v>70</v>
      </c>
      <c r="P1536">
        <v>6</v>
      </c>
      <c r="Q1536" s="1">
        <v>40756</v>
      </c>
      <c r="R1536" t="s">
        <v>28</v>
      </c>
      <c r="S1536" t="s">
        <v>30</v>
      </c>
      <c r="T1536" t="s">
        <v>31</v>
      </c>
    </row>
    <row r="1537" spans="1:20" x14ac:dyDescent="0.25">
      <c r="A1537">
        <v>504</v>
      </c>
      <c r="B1537" t="s">
        <v>52</v>
      </c>
      <c r="C1537" t="s">
        <v>46</v>
      </c>
      <c r="D1537" t="s">
        <v>22</v>
      </c>
      <c r="E1537">
        <v>61</v>
      </c>
      <c r="F1537">
        <v>99</v>
      </c>
      <c r="G1537">
        <v>176</v>
      </c>
      <c r="H1537">
        <v>77</v>
      </c>
      <c r="I1537">
        <v>38</v>
      </c>
      <c r="J1537">
        <v>25</v>
      </c>
      <c r="K1537">
        <v>581</v>
      </c>
      <c r="L1537">
        <v>70</v>
      </c>
      <c r="M1537">
        <v>70</v>
      </c>
      <c r="N1537">
        <v>100</v>
      </c>
      <c r="O1537">
        <v>170</v>
      </c>
      <c r="P1537">
        <v>8</v>
      </c>
      <c r="Q1537" s="1">
        <v>40391</v>
      </c>
      <c r="R1537" t="s">
        <v>32</v>
      </c>
      <c r="S1537" t="s">
        <v>39</v>
      </c>
      <c r="T1537" t="s">
        <v>31</v>
      </c>
    </row>
    <row r="1538" spans="1:20" x14ac:dyDescent="0.25">
      <c r="A1538">
        <v>504</v>
      </c>
      <c r="B1538" t="s">
        <v>52</v>
      </c>
      <c r="C1538" t="s">
        <v>46</v>
      </c>
      <c r="D1538" t="s">
        <v>22</v>
      </c>
      <c r="E1538">
        <v>56</v>
      </c>
      <c r="F1538">
        <v>67</v>
      </c>
      <c r="G1538">
        <v>127</v>
      </c>
      <c r="H1538">
        <v>52</v>
      </c>
      <c r="I1538">
        <v>29</v>
      </c>
      <c r="J1538">
        <v>17</v>
      </c>
      <c r="K1538">
        <v>605</v>
      </c>
      <c r="L1538">
        <v>50</v>
      </c>
      <c r="M1538">
        <v>40</v>
      </c>
      <c r="N1538">
        <v>70</v>
      </c>
      <c r="O1538">
        <v>110</v>
      </c>
      <c r="P1538">
        <v>8</v>
      </c>
      <c r="Q1538" s="1">
        <v>40634</v>
      </c>
      <c r="R1538" t="s">
        <v>32</v>
      </c>
      <c r="S1538" t="s">
        <v>39</v>
      </c>
      <c r="T1538" t="s">
        <v>31</v>
      </c>
    </row>
    <row r="1539" spans="1:20" x14ac:dyDescent="0.25">
      <c r="A1539">
        <v>504</v>
      </c>
      <c r="B1539" t="s">
        <v>52</v>
      </c>
      <c r="C1539" t="s">
        <v>46</v>
      </c>
      <c r="D1539" t="s">
        <v>22</v>
      </c>
      <c r="E1539">
        <v>84</v>
      </c>
      <c r="F1539">
        <v>99</v>
      </c>
      <c r="G1539">
        <v>174</v>
      </c>
      <c r="H1539">
        <v>77</v>
      </c>
      <c r="I1539">
        <v>35</v>
      </c>
      <c r="J1539">
        <v>25</v>
      </c>
      <c r="K1539">
        <v>581</v>
      </c>
      <c r="L1539">
        <v>70</v>
      </c>
      <c r="M1539">
        <v>70</v>
      </c>
      <c r="N1539">
        <v>100</v>
      </c>
      <c r="O1539">
        <v>170</v>
      </c>
      <c r="P1539">
        <v>8</v>
      </c>
      <c r="Q1539" s="1">
        <v>40756</v>
      </c>
      <c r="R1539" t="s">
        <v>32</v>
      </c>
      <c r="S1539" t="s">
        <v>39</v>
      </c>
      <c r="T1539" t="s">
        <v>31</v>
      </c>
    </row>
    <row r="1540" spans="1:20" x14ac:dyDescent="0.25">
      <c r="A1540">
        <v>504</v>
      </c>
      <c r="B1540" t="s">
        <v>52</v>
      </c>
      <c r="C1540" t="s">
        <v>46</v>
      </c>
      <c r="D1540" t="s">
        <v>22</v>
      </c>
      <c r="E1540">
        <v>40</v>
      </c>
      <c r="F1540">
        <v>105</v>
      </c>
      <c r="G1540">
        <v>190</v>
      </c>
      <c r="H1540">
        <v>85</v>
      </c>
      <c r="I1540">
        <v>65</v>
      </c>
      <c r="J1540">
        <v>32</v>
      </c>
      <c r="K1540">
        <v>494</v>
      </c>
      <c r="L1540">
        <v>40</v>
      </c>
      <c r="M1540">
        <v>80</v>
      </c>
      <c r="N1540">
        <v>100</v>
      </c>
      <c r="O1540">
        <v>180</v>
      </c>
      <c r="P1540">
        <v>9</v>
      </c>
      <c r="Q1540" s="1">
        <v>40179</v>
      </c>
      <c r="R1540" t="s">
        <v>32</v>
      </c>
      <c r="S1540" t="s">
        <v>33</v>
      </c>
      <c r="T1540" t="s">
        <v>31</v>
      </c>
    </row>
    <row r="1541" spans="1:20" x14ac:dyDescent="0.25">
      <c r="A1541">
        <v>504</v>
      </c>
      <c r="B1541" t="s">
        <v>52</v>
      </c>
      <c r="C1541" t="s">
        <v>46</v>
      </c>
      <c r="D1541" t="s">
        <v>22</v>
      </c>
      <c r="E1541">
        <v>34</v>
      </c>
      <c r="F1541">
        <v>98</v>
      </c>
      <c r="G1541">
        <v>177</v>
      </c>
      <c r="H1541">
        <v>79</v>
      </c>
      <c r="I1541">
        <v>64</v>
      </c>
      <c r="J1541">
        <v>30</v>
      </c>
      <c r="K1541">
        <v>593</v>
      </c>
      <c r="L1541">
        <v>60</v>
      </c>
      <c r="M1541">
        <v>60</v>
      </c>
      <c r="N1541">
        <v>90</v>
      </c>
      <c r="O1541">
        <v>150</v>
      </c>
      <c r="P1541">
        <v>9</v>
      </c>
      <c r="Q1541" s="1">
        <v>40452</v>
      </c>
      <c r="R1541" t="s">
        <v>32</v>
      </c>
      <c r="S1541" t="s">
        <v>33</v>
      </c>
      <c r="T1541" t="s">
        <v>31</v>
      </c>
    </row>
    <row r="1542" spans="1:20" x14ac:dyDescent="0.25">
      <c r="A1542">
        <v>504</v>
      </c>
      <c r="B1542" t="s">
        <v>52</v>
      </c>
      <c r="C1542" t="s">
        <v>46</v>
      </c>
      <c r="D1542" t="s">
        <v>22</v>
      </c>
      <c r="E1542">
        <v>58</v>
      </c>
      <c r="F1542">
        <v>104</v>
      </c>
      <c r="G1542">
        <v>201</v>
      </c>
      <c r="H1542">
        <v>85</v>
      </c>
      <c r="I1542">
        <v>65</v>
      </c>
      <c r="J1542">
        <v>32</v>
      </c>
      <c r="K1542">
        <v>476</v>
      </c>
      <c r="L1542">
        <v>40</v>
      </c>
      <c r="M1542">
        <v>80</v>
      </c>
      <c r="N1542">
        <v>100</v>
      </c>
      <c r="O1542">
        <v>180</v>
      </c>
      <c r="P1542">
        <v>9</v>
      </c>
      <c r="Q1542" s="1">
        <v>40603</v>
      </c>
      <c r="R1542" t="s">
        <v>32</v>
      </c>
      <c r="S1542" t="s">
        <v>33</v>
      </c>
      <c r="T1542" t="s">
        <v>31</v>
      </c>
    </row>
    <row r="1543" spans="1:20" x14ac:dyDescent="0.25">
      <c r="A1543">
        <v>504</v>
      </c>
      <c r="B1543" t="s">
        <v>52</v>
      </c>
      <c r="C1543" t="s">
        <v>46</v>
      </c>
      <c r="D1543" t="s">
        <v>22</v>
      </c>
      <c r="E1543">
        <v>8</v>
      </c>
      <c r="F1543">
        <v>105</v>
      </c>
      <c r="G1543">
        <v>180</v>
      </c>
      <c r="H1543">
        <v>75</v>
      </c>
      <c r="I1543">
        <v>97</v>
      </c>
      <c r="J1543">
        <v>68</v>
      </c>
      <c r="K1543">
        <v>522</v>
      </c>
      <c r="L1543">
        <v>10</v>
      </c>
      <c r="M1543">
        <v>60</v>
      </c>
      <c r="N1543">
        <v>90</v>
      </c>
      <c r="O1543">
        <v>150</v>
      </c>
      <c r="P1543">
        <v>4</v>
      </c>
      <c r="Q1543" s="1">
        <v>40179</v>
      </c>
      <c r="R1543" t="s">
        <v>28</v>
      </c>
      <c r="S1543" t="s">
        <v>41</v>
      </c>
      <c r="T1543" t="s">
        <v>25</v>
      </c>
    </row>
    <row r="1544" spans="1:20" x14ac:dyDescent="0.25">
      <c r="A1544">
        <v>504</v>
      </c>
      <c r="B1544" t="s">
        <v>52</v>
      </c>
      <c r="C1544" t="s">
        <v>46</v>
      </c>
      <c r="D1544" t="s">
        <v>22</v>
      </c>
      <c r="E1544">
        <v>1</v>
      </c>
      <c r="F1544">
        <v>86</v>
      </c>
      <c r="G1544">
        <v>147</v>
      </c>
      <c r="H1544">
        <v>61</v>
      </c>
      <c r="I1544">
        <v>85</v>
      </c>
      <c r="J1544">
        <v>55</v>
      </c>
      <c r="K1544">
        <v>-906</v>
      </c>
      <c r="L1544">
        <v>10</v>
      </c>
      <c r="M1544">
        <v>40</v>
      </c>
      <c r="N1544">
        <v>70</v>
      </c>
      <c r="O1544">
        <v>110</v>
      </c>
      <c r="P1544">
        <v>4</v>
      </c>
      <c r="Q1544" s="1">
        <v>40483</v>
      </c>
      <c r="R1544" t="s">
        <v>28</v>
      </c>
      <c r="S1544" t="s">
        <v>41</v>
      </c>
      <c r="T1544" t="s">
        <v>25</v>
      </c>
    </row>
    <row r="1545" spans="1:20" x14ac:dyDescent="0.25">
      <c r="A1545">
        <v>504</v>
      </c>
      <c r="B1545" t="s">
        <v>52</v>
      </c>
      <c r="C1545" t="s">
        <v>46</v>
      </c>
      <c r="D1545" t="s">
        <v>22</v>
      </c>
      <c r="E1545">
        <v>12</v>
      </c>
      <c r="F1545">
        <v>105</v>
      </c>
      <c r="G1545">
        <v>201</v>
      </c>
      <c r="H1545">
        <v>75</v>
      </c>
      <c r="I1545">
        <v>102</v>
      </c>
      <c r="J1545">
        <v>68</v>
      </c>
      <c r="K1545">
        <v>522</v>
      </c>
      <c r="L1545">
        <v>10</v>
      </c>
      <c r="M1545">
        <v>60</v>
      </c>
      <c r="N1545">
        <v>90</v>
      </c>
      <c r="O1545">
        <v>150</v>
      </c>
      <c r="P1545">
        <v>4</v>
      </c>
      <c r="Q1545" s="1">
        <v>40544</v>
      </c>
      <c r="R1545" t="s">
        <v>28</v>
      </c>
      <c r="S1545" t="s">
        <v>41</v>
      </c>
      <c r="T1545" t="s">
        <v>25</v>
      </c>
    </row>
    <row r="1546" spans="1:20" x14ac:dyDescent="0.25">
      <c r="A1546">
        <v>504</v>
      </c>
      <c r="B1546" t="s">
        <v>52</v>
      </c>
      <c r="C1546" t="s">
        <v>46</v>
      </c>
      <c r="D1546" t="s">
        <v>22</v>
      </c>
      <c r="E1546">
        <v>1</v>
      </c>
      <c r="F1546">
        <v>84</v>
      </c>
      <c r="G1546">
        <v>153</v>
      </c>
      <c r="H1546">
        <v>60</v>
      </c>
      <c r="I1546">
        <v>83</v>
      </c>
      <c r="J1546">
        <v>54</v>
      </c>
      <c r="K1546">
        <v>-762</v>
      </c>
      <c r="L1546">
        <v>10</v>
      </c>
      <c r="M1546">
        <v>30</v>
      </c>
      <c r="N1546">
        <v>60</v>
      </c>
      <c r="O1546">
        <v>90</v>
      </c>
      <c r="P1546">
        <v>4</v>
      </c>
      <c r="Q1546" s="1">
        <v>40817</v>
      </c>
      <c r="R1546" t="s">
        <v>28</v>
      </c>
      <c r="S1546" t="s">
        <v>41</v>
      </c>
      <c r="T1546" t="s">
        <v>25</v>
      </c>
    </row>
    <row r="1547" spans="1:20" x14ac:dyDescent="0.25">
      <c r="A1547">
        <v>505</v>
      </c>
      <c r="B1547" t="s">
        <v>62</v>
      </c>
      <c r="C1547" t="s">
        <v>46</v>
      </c>
      <c r="D1547" t="s">
        <v>22</v>
      </c>
      <c r="E1547">
        <v>26</v>
      </c>
      <c r="F1547">
        <v>72</v>
      </c>
      <c r="G1547">
        <v>120</v>
      </c>
      <c r="H1547">
        <v>48</v>
      </c>
      <c r="I1547">
        <v>46</v>
      </c>
      <c r="J1547">
        <v>15</v>
      </c>
      <c r="K1547">
        <v>372</v>
      </c>
      <c r="L1547">
        <v>50</v>
      </c>
      <c r="M1547">
        <v>60</v>
      </c>
      <c r="N1547">
        <v>90</v>
      </c>
      <c r="O1547">
        <v>150</v>
      </c>
      <c r="P1547">
        <v>2</v>
      </c>
      <c r="Q1547" s="1">
        <v>40179</v>
      </c>
      <c r="R1547" t="s">
        <v>23</v>
      </c>
      <c r="S1547" t="s">
        <v>24</v>
      </c>
      <c r="T1547" t="s">
        <v>25</v>
      </c>
    </row>
    <row r="1548" spans="1:20" x14ac:dyDescent="0.25">
      <c r="A1548">
        <v>505</v>
      </c>
      <c r="B1548" t="s">
        <v>62</v>
      </c>
      <c r="C1548" t="s">
        <v>46</v>
      </c>
      <c r="D1548" t="s">
        <v>22</v>
      </c>
      <c r="E1548">
        <v>24</v>
      </c>
      <c r="F1548">
        <v>69</v>
      </c>
      <c r="G1548">
        <v>114</v>
      </c>
      <c r="H1548">
        <v>45</v>
      </c>
      <c r="I1548">
        <v>45</v>
      </c>
      <c r="J1548">
        <v>14</v>
      </c>
      <c r="K1548">
        <v>366</v>
      </c>
      <c r="L1548">
        <v>50</v>
      </c>
      <c r="M1548">
        <v>50</v>
      </c>
      <c r="N1548">
        <v>90</v>
      </c>
      <c r="O1548">
        <v>140</v>
      </c>
      <c r="P1548">
        <v>2</v>
      </c>
      <c r="Q1548" s="1">
        <v>40210</v>
      </c>
      <c r="R1548" t="s">
        <v>23</v>
      </c>
      <c r="S1548" t="s">
        <v>24</v>
      </c>
      <c r="T1548" t="s">
        <v>25</v>
      </c>
    </row>
    <row r="1549" spans="1:20" x14ac:dyDescent="0.25">
      <c r="A1549">
        <v>505</v>
      </c>
      <c r="B1549" t="s">
        <v>62</v>
      </c>
      <c r="C1549" t="s">
        <v>46</v>
      </c>
      <c r="D1549" t="s">
        <v>22</v>
      </c>
      <c r="E1549">
        <v>26</v>
      </c>
      <c r="F1549">
        <v>72</v>
      </c>
      <c r="G1549">
        <v>119</v>
      </c>
      <c r="H1549">
        <v>47</v>
      </c>
      <c r="I1549">
        <v>46</v>
      </c>
      <c r="J1549">
        <v>15</v>
      </c>
      <c r="K1549">
        <v>361</v>
      </c>
      <c r="L1549">
        <v>50</v>
      </c>
      <c r="M1549">
        <v>50</v>
      </c>
      <c r="N1549">
        <v>90</v>
      </c>
      <c r="O1549">
        <v>140</v>
      </c>
      <c r="P1549">
        <v>2</v>
      </c>
      <c r="Q1549" s="1">
        <v>40238</v>
      </c>
      <c r="R1549" t="s">
        <v>23</v>
      </c>
      <c r="S1549" t="s">
        <v>24</v>
      </c>
      <c r="T1549" t="s">
        <v>25</v>
      </c>
    </row>
    <row r="1550" spans="1:20" x14ac:dyDescent="0.25">
      <c r="A1550">
        <v>505</v>
      </c>
      <c r="B1550" t="s">
        <v>62</v>
      </c>
      <c r="C1550" t="s">
        <v>46</v>
      </c>
      <c r="D1550" t="s">
        <v>22</v>
      </c>
      <c r="E1550">
        <v>27</v>
      </c>
      <c r="F1550">
        <v>75</v>
      </c>
      <c r="G1550">
        <v>125</v>
      </c>
      <c r="H1550">
        <v>50</v>
      </c>
      <c r="I1550">
        <v>48</v>
      </c>
      <c r="J1550">
        <v>16</v>
      </c>
      <c r="K1550">
        <v>372</v>
      </c>
      <c r="L1550">
        <v>50</v>
      </c>
      <c r="M1550">
        <v>60</v>
      </c>
      <c r="N1550">
        <v>90</v>
      </c>
      <c r="O1550">
        <v>150</v>
      </c>
      <c r="P1550">
        <v>2</v>
      </c>
      <c r="Q1550" s="1">
        <v>40269</v>
      </c>
      <c r="R1550" t="s">
        <v>23</v>
      </c>
      <c r="S1550" t="s">
        <v>24</v>
      </c>
      <c r="T1550" t="s">
        <v>25</v>
      </c>
    </row>
    <row r="1551" spans="1:20" x14ac:dyDescent="0.25">
      <c r="A1551">
        <v>505</v>
      </c>
      <c r="B1551" t="s">
        <v>62</v>
      </c>
      <c r="C1551" t="s">
        <v>46</v>
      </c>
      <c r="D1551" t="s">
        <v>22</v>
      </c>
      <c r="E1551">
        <v>31</v>
      </c>
      <c r="F1551">
        <v>80</v>
      </c>
      <c r="G1551">
        <v>132</v>
      </c>
      <c r="H1551">
        <v>52</v>
      </c>
      <c r="I1551">
        <v>49</v>
      </c>
      <c r="J1551">
        <v>17</v>
      </c>
      <c r="K1551">
        <v>397</v>
      </c>
      <c r="L1551">
        <v>60</v>
      </c>
      <c r="M1551">
        <v>60</v>
      </c>
      <c r="N1551">
        <v>100</v>
      </c>
      <c r="O1551">
        <v>160</v>
      </c>
      <c r="P1551">
        <v>2</v>
      </c>
      <c r="Q1551" s="1">
        <v>40299</v>
      </c>
      <c r="R1551" t="s">
        <v>23</v>
      </c>
      <c r="S1551" t="s">
        <v>24</v>
      </c>
      <c r="T1551" t="s">
        <v>25</v>
      </c>
    </row>
    <row r="1552" spans="1:20" x14ac:dyDescent="0.25">
      <c r="A1552">
        <v>505</v>
      </c>
      <c r="B1552" t="s">
        <v>62</v>
      </c>
      <c r="C1552" t="s">
        <v>46</v>
      </c>
      <c r="D1552" t="s">
        <v>22</v>
      </c>
      <c r="E1552">
        <v>43</v>
      </c>
      <c r="F1552">
        <v>94</v>
      </c>
      <c r="G1552">
        <v>156</v>
      </c>
      <c r="H1552">
        <v>62</v>
      </c>
      <c r="I1552">
        <v>51</v>
      </c>
      <c r="J1552">
        <v>20</v>
      </c>
      <c r="K1552">
        <v>436</v>
      </c>
      <c r="L1552">
        <v>80</v>
      </c>
      <c r="M1552">
        <v>70</v>
      </c>
      <c r="N1552">
        <v>120</v>
      </c>
      <c r="O1552">
        <v>190</v>
      </c>
      <c r="P1552">
        <v>2</v>
      </c>
      <c r="Q1552" s="1">
        <v>40330</v>
      </c>
      <c r="R1552" t="s">
        <v>23</v>
      </c>
      <c r="S1552" t="s">
        <v>24</v>
      </c>
      <c r="T1552" t="s">
        <v>25</v>
      </c>
    </row>
    <row r="1553" spans="1:20" x14ac:dyDescent="0.25">
      <c r="A1553">
        <v>505</v>
      </c>
      <c r="B1553" t="s">
        <v>62</v>
      </c>
      <c r="C1553" t="s">
        <v>46</v>
      </c>
      <c r="D1553" t="s">
        <v>22</v>
      </c>
      <c r="E1553">
        <v>44</v>
      </c>
      <c r="F1553">
        <v>96</v>
      </c>
      <c r="G1553">
        <v>160</v>
      </c>
      <c r="H1553">
        <v>64</v>
      </c>
      <c r="I1553">
        <v>52</v>
      </c>
      <c r="J1553">
        <v>21</v>
      </c>
      <c r="K1553">
        <v>467</v>
      </c>
      <c r="L1553">
        <v>70</v>
      </c>
      <c r="M1553">
        <v>80</v>
      </c>
      <c r="N1553">
        <v>120</v>
      </c>
      <c r="O1553">
        <v>200</v>
      </c>
      <c r="P1553">
        <v>2</v>
      </c>
      <c r="Q1553" s="1">
        <v>40360</v>
      </c>
      <c r="R1553" t="s">
        <v>23</v>
      </c>
      <c r="S1553" t="s">
        <v>24</v>
      </c>
      <c r="T1553" t="s">
        <v>25</v>
      </c>
    </row>
    <row r="1554" spans="1:20" x14ac:dyDescent="0.25">
      <c r="A1554">
        <v>505</v>
      </c>
      <c r="B1554" t="s">
        <v>62</v>
      </c>
      <c r="C1554" t="s">
        <v>46</v>
      </c>
      <c r="D1554" t="s">
        <v>22</v>
      </c>
      <c r="E1554">
        <v>44</v>
      </c>
      <c r="F1554">
        <v>96</v>
      </c>
      <c r="G1554">
        <v>160</v>
      </c>
      <c r="H1554">
        <v>64</v>
      </c>
      <c r="I1554">
        <v>52</v>
      </c>
      <c r="J1554">
        <v>21</v>
      </c>
      <c r="K1554">
        <v>460</v>
      </c>
      <c r="L1554">
        <v>70</v>
      </c>
      <c r="M1554">
        <v>80</v>
      </c>
      <c r="N1554">
        <v>120</v>
      </c>
      <c r="O1554">
        <v>200</v>
      </c>
      <c r="P1554">
        <v>2</v>
      </c>
      <c r="Q1554" s="1">
        <v>40391</v>
      </c>
      <c r="R1554" t="s">
        <v>23</v>
      </c>
      <c r="S1554" t="s">
        <v>24</v>
      </c>
      <c r="T1554" t="s">
        <v>25</v>
      </c>
    </row>
    <row r="1555" spans="1:20" x14ac:dyDescent="0.25">
      <c r="A1555">
        <v>505</v>
      </c>
      <c r="B1555" t="s">
        <v>62</v>
      </c>
      <c r="C1555" t="s">
        <v>46</v>
      </c>
      <c r="D1555" t="s">
        <v>22</v>
      </c>
      <c r="E1555">
        <v>34</v>
      </c>
      <c r="F1555">
        <v>84</v>
      </c>
      <c r="G1555">
        <v>139</v>
      </c>
      <c r="H1555">
        <v>55</v>
      </c>
      <c r="I1555">
        <v>50</v>
      </c>
      <c r="J1555">
        <v>18</v>
      </c>
      <c r="K1555">
        <v>453</v>
      </c>
      <c r="L1555">
        <v>70</v>
      </c>
      <c r="M1555">
        <v>60</v>
      </c>
      <c r="N1555">
        <v>110</v>
      </c>
      <c r="O1555">
        <v>170</v>
      </c>
      <c r="P1555">
        <v>2</v>
      </c>
      <c r="Q1555" s="1">
        <v>40422</v>
      </c>
      <c r="R1555" t="s">
        <v>23</v>
      </c>
      <c r="S1555" t="s">
        <v>24</v>
      </c>
      <c r="T1555" t="s">
        <v>25</v>
      </c>
    </row>
    <row r="1556" spans="1:20" x14ac:dyDescent="0.25">
      <c r="A1556">
        <v>505</v>
      </c>
      <c r="B1556" t="s">
        <v>62</v>
      </c>
      <c r="C1556" t="s">
        <v>46</v>
      </c>
      <c r="D1556" t="s">
        <v>22</v>
      </c>
      <c r="E1556">
        <v>23</v>
      </c>
      <c r="F1556">
        <v>69</v>
      </c>
      <c r="G1556">
        <v>114</v>
      </c>
      <c r="H1556">
        <v>45</v>
      </c>
      <c r="I1556">
        <v>46</v>
      </c>
      <c r="J1556">
        <v>14</v>
      </c>
      <c r="K1556">
        <v>447</v>
      </c>
      <c r="L1556">
        <v>80</v>
      </c>
      <c r="M1556">
        <v>50</v>
      </c>
      <c r="N1556">
        <v>110</v>
      </c>
      <c r="O1556">
        <v>160</v>
      </c>
      <c r="P1556">
        <v>2</v>
      </c>
      <c r="Q1556" s="1">
        <v>40452</v>
      </c>
      <c r="R1556" t="s">
        <v>23</v>
      </c>
      <c r="S1556" t="s">
        <v>24</v>
      </c>
      <c r="T1556" t="s">
        <v>25</v>
      </c>
    </row>
    <row r="1557" spans="1:20" x14ac:dyDescent="0.25">
      <c r="A1557">
        <v>505</v>
      </c>
      <c r="B1557" t="s">
        <v>62</v>
      </c>
      <c r="C1557" t="s">
        <v>46</v>
      </c>
      <c r="D1557" t="s">
        <v>22</v>
      </c>
      <c r="E1557">
        <v>20</v>
      </c>
      <c r="F1557">
        <v>66</v>
      </c>
      <c r="G1557">
        <v>109</v>
      </c>
      <c r="H1557">
        <v>43</v>
      </c>
      <c r="I1557">
        <v>46</v>
      </c>
      <c r="J1557">
        <v>14</v>
      </c>
      <c r="K1557">
        <v>452</v>
      </c>
      <c r="L1557">
        <v>30</v>
      </c>
      <c r="M1557">
        <v>50</v>
      </c>
      <c r="N1557">
        <v>70</v>
      </c>
      <c r="O1557">
        <v>120</v>
      </c>
      <c r="P1557">
        <v>2</v>
      </c>
      <c r="Q1557" s="1">
        <v>40483</v>
      </c>
      <c r="R1557" t="s">
        <v>23</v>
      </c>
      <c r="S1557" t="s">
        <v>24</v>
      </c>
      <c r="T1557" t="s">
        <v>25</v>
      </c>
    </row>
    <row r="1558" spans="1:20" x14ac:dyDescent="0.25">
      <c r="A1558">
        <v>505</v>
      </c>
      <c r="B1558" t="s">
        <v>62</v>
      </c>
      <c r="C1558" t="s">
        <v>46</v>
      </c>
      <c r="D1558" t="s">
        <v>22</v>
      </c>
      <c r="E1558">
        <v>27</v>
      </c>
      <c r="F1558">
        <v>74</v>
      </c>
      <c r="G1558">
        <v>122</v>
      </c>
      <c r="H1558">
        <v>48</v>
      </c>
      <c r="I1558">
        <v>47</v>
      </c>
      <c r="J1558">
        <v>15</v>
      </c>
      <c r="K1558">
        <v>462</v>
      </c>
      <c r="L1558">
        <v>50</v>
      </c>
      <c r="M1558">
        <v>50</v>
      </c>
      <c r="N1558">
        <v>90</v>
      </c>
      <c r="O1558">
        <v>140</v>
      </c>
      <c r="P1558">
        <v>2</v>
      </c>
      <c r="Q1558" s="1">
        <v>40513</v>
      </c>
      <c r="R1558" t="s">
        <v>23</v>
      </c>
      <c r="S1558" t="s">
        <v>24</v>
      </c>
      <c r="T1558" t="s">
        <v>25</v>
      </c>
    </row>
    <row r="1559" spans="1:20" x14ac:dyDescent="0.25">
      <c r="A1559">
        <v>505</v>
      </c>
      <c r="B1559" t="s">
        <v>62</v>
      </c>
      <c r="C1559" t="s">
        <v>46</v>
      </c>
      <c r="D1559" t="s">
        <v>22</v>
      </c>
      <c r="E1559">
        <v>41</v>
      </c>
      <c r="F1559">
        <v>72</v>
      </c>
      <c r="G1559">
        <v>134</v>
      </c>
      <c r="H1559">
        <v>48</v>
      </c>
      <c r="I1559">
        <v>48</v>
      </c>
      <c r="J1559">
        <v>15</v>
      </c>
      <c r="K1559">
        <v>372</v>
      </c>
      <c r="L1559">
        <v>50</v>
      </c>
      <c r="M1559">
        <v>60</v>
      </c>
      <c r="N1559">
        <v>90</v>
      </c>
      <c r="O1559">
        <v>150</v>
      </c>
      <c r="P1559">
        <v>2</v>
      </c>
      <c r="Q1559" s="1">
        <v>40544</v>
      </c>
      <c r="R1559" t="s">
        <v>23</v>
      </c>
      <c r="S1559" t="s">
        <v>24</v>
      </c>
      <c r="T1559" t="s">
        <v>25</v>
      </c>
    </row>
    <row r="1560" spans="1:20" x14ac:dyDescent="0.25">
      <c r="A1560">
        <v>505</v>
      </c>
      <c r="B1560" t="s">
        <v>62</v>
      </c>
      <c r="C1560" t="s">
        <v>46</v>
      </c>
      <c r="D1560" t="s">
        <v>22</v>
      </c>
      <c r="E1560">
        <v>36</v>
      </c>
      <c r="F1560">
        <v>69</v>
      </c>
      <c r="G1560">
        <v>121</v>
      </c>
      <c r="H1560">
        <v>45</v>
      </c>
      <c r="I1560">
        <v>45</v>
      </c>
      <c r="J1560">
        <v>14</v>
      </c>
      <c r="K1560">
        <v>366</v>
      </c>
      <c r="L1560">
        <v>50</v>
      </c>
      <c r="M1560">
        <v>50</v>
      </c>
      <c r="N1560">
        <v>90</v>
      </c>
      <c r="O1560">
        <v>140</v>
      </c>
      <c r="P1560">
        <v>2</v>
      </c>
      <c r="Q1560" s="1">
        <v>40575</v>
      </c>
      <c r="R1560" t="s">
        <v>23</v>
      </c>
      <c r="S1560" t="s">
        <v>24</v>
      </c>
      <c r="T1560" t="s">
        <v>25</v>
      </c>
    </row>
    <row r="1561" spans="1:20" x14ac:dyDescent="0.25">
      <c r="A1561">
        <v>505</v>
      </c>
      <c r="B1561" t="s">
        <v>62</v>
      </c>
      <c r="C1561" t="s">
        <v>46</v>
      </c>
      <c r="D1561" t="s">
        <v>22</v>
      </c>
      <c r="E1561">
        <v>39</v>
      </c>
      <c r="F1561">
        <v>72</v>
      </c>
      <c r="G1561">
        <v>127</v>
      </c>
      <c r="H1561">
        <v>47</v>
      </c>
      <c r="I1561">
        <v>46</v>
      </c>
      <c r="J1561">
        <v>15</v>
      </c>
      <c r="K1561">
        <v>361</v>
      </c>
      <c r="L1561">
        <v>50</v>
      </c>
      <c r="M1561">
        <v>50</v>
      </c>
      <c r="N1561">
        <v>90</v>
      </c>
      <c r="O1561">
        <v>140</v>
      </c>
      <c r="P1561">
        <v>2</v>
      </c>
      <c r="Q1561" s="1">
        <v>40603</v>
      </c>
      <c r="R1561" t="s">
        <v>23</v>
      </c>
      <c r="S1561" t="s">
        <v>24</v>
      </c>
      <c r="T1561" t="s">
        <v>25</v>
      </c>
    </row>
    <row r="1562" spans="1:20" x14ac:dyDescent="0.25">
      <c r="A1562">
        <v>505</v>
      </c>
      <c r="B1562" t="s">
        <v>62</v>
      </c>
      <c r="C1562" t="s">
        <v>46</v>
      </c>
      <c r="D1562" t="s">
        <v>22</v>
      </c>
      <c r="E1562">
        <v>40</v>
      </c>
      <c r="F1562">
        <v>75</v>
      </c>
      <c r="G1562">
        <v>133</v>
      </c>
      <c r="H1562">
        <v>50</v>
      </c>
      <c r="I1562">
        <v>48</v>
      </c>
      <c r="J1562">
        <v>16</v>
      </c>
      <c r="K1562">
        <v>372</v>
      </c>
      <c r="L1562">
        <v>50</v>
      </c>
      <c r="M1562">
        <v>60</v>
      </c>
      <c r="N1562">
        <v>90</v>
      </c>
      <c r="O1562">
        <v>150</v>
      </c>
      <c r="P1562">
        <v>2</v>
      </c>
      <c r="Q1562" s="1">
        <v>40634</v>
      </c>
      <c r="R1562" t="s">
        <v>23</v>
      </c>
      <c r="S1562" t="s">
        <v>24</v>
      </c>
      <c r="T1562" t="s">
        <v>25</v>
      </c>
    </row>
    <row r="1563" spans="1:20" x14ac:dyDescent="0.25">
      <c r="A1563">
        <v>505</v>
      </c>
      <c r="B1563" t="s">
        <v>62</v>
      </c>
      <c r="C1563" t="s">
        <v>46</v>
      </c>
      <c r="D1563" t="s">
        <v>22</v>
      </c>
      <c r="E1563">
        <v>43</v>
      </c>
      <c r="F1563">
        <v>80</v>
      </c>
      <c r="G1563">
        <v>131</v>
      </c>
      <c r="H1563">
        <v>52</v>
      </c>
      <c r="I1563">
        <v>46</v>
      </c>
      <c r="J1563">
        <v>17</v>
      </c>
      <c r="K1563">
        <v>397</v>
      </c>
      <c r="L1563">
        <v>60</v>
      </c>
      <c r="M1563">
        <v>60</v>
      </c>
      <c r="N1563">
        <v>100</v>
      </c>
      <c r="O1563">
        <v>160</v>
      </c>
      <c r="P1563">
        <v>2</v>
      </c>
      <c r="Q1563" s="1">
        <v>40664</v>
      </c>
      <c r="R1563" t="s">
        <v>23</v>
      </c>
      <c r="S1563" t="s">
        <v>24</v>
      </c>
      <c r="T1563" t="s">
        <v>25</v>
      </c>
    </row>
    <row r="1564" spans="1:20" x14ac:dyDescent="0.25">
      <c r="A1564">
        <v>505</v>
      </c>
      <c r="B1564" t="s">
        <v>62</v>
      </c>
      <c r="C1564" t="s">
        <v>46</v>
      </c>
      <c r="D1564" t="s">
        <v>22</v>
      </c>
      <c r="E1564">
        <v>59</v>
      </c>
      <c r="F1564">
        <v>94</v>
      </c>
      <c r="G1564">
        <v>155</v>
      </c>
      <c r="H1564">
        <v>62</v>
      </c>
      <c r="I1564">
        <v>47</v>
      </c>
      <c r="J1564">
        <v>20</v>
      </c>
      <c r="K1564">
        <v>436</v>
      </c>
      <c r="L1564">
        <v>80</v>
      </c>
      <c r="M1564">
        <v>70</v>
      </c>
      <c r="N1564">
        <v>120</v>
      </c>
      <c r="O1564">
        <v>190</v>
      </c>
      <c r="P1564">
        <v>2</v>
      </c>
      <c r="Q1564" s="1">
        <v>40695</v>
      </c>
      <c r="R1564" t="s">
        <v>23</v>
      </c>
      <c r="S1564" t="s">
        <v>24</v>
      </c>
      <c r="T1564" t="s">
        <v>25</v>
      </c>
    </row>
    <row r="1565" spans="1:20" x14ac:dyDescent="0.25">
      <c r="A1565">
        <v>505</v>
      </c>
      <c r="B1565" t="s">
        <v>62</v>
      </c>
      <c r="C1565" t="s">
        <v>46</v>
      </c>
      <c r="D1565" t="s">
        <v>22</v>
      </c>
      <c r="E1565">
        <v>61</v>
      </c>
      <c r="F1565">
        <v>96</v>
      </c>
      <c r="G1565">
        <v>159</v>
      </c>
      <c r="H1565">
        <v>64</v>
      </c>
      <c r="I1565">
        <v>48</v>
      </c>
      <c r="J1565">
        <v>21</v>
      </c>
      <c r="K1565">
        <v>467</v>
      </c>
      <c r="L1565">
        <v>70</v>
      </c>
      <c r="M1565">
        <v>80</v>
      </c>
      <c r="N1565">
        <v>120</v>
      </c>
      <c r="O1565">
        <v>200</v>
      </c>
      <c r="P1565">
        <v>2</v>
      </c>
      <c r="Q1565" s="1">
        <v>40725</v>
      </c>
      <c r="R1565" t="s">
        <v>23</v>
      </c>
      <c r="S1565" t="s">
        <v>24</v>
      </c>
      <c r="T1565" t="s">
        <v>25</v>
      </c>
    </row>
    <row r="1566" spans="1:20" x14ac:dyDescent="0.25">
      <c r="A1566">
        <v>505</v>
      </c>
      <c r="B1566" t="s">
        <v>62</v>
      </c>
      <c r="C1566" t="s">
        <v>46</v>
      </c>
      <c r="D1566" t="s">
        <v>22</v>
      </c>
      <c r="E1566">
        <v>61</v>
      </c>
      <c r="F1566">
        <v>96</v>
      </c>
      <c r="G1566">
        <v>159</v>
      </c>
      <c r="H1566">
        <v>64</v>
      </c>
      <c r="I1566">
        <v>48</v>
      </c>
      <c r="J1566">
        <v>21</v>
      </c>
      <c r="K1566">
        <v>460</v>
      </c>
      <c r="L1566">
        <v>70</v>
      </c>
      <c r="M1566">
        <v>80</v>
      </c>
      <c r="N1566">
        <v>120</v>
      </c>
      <c r="O1566">
        <v>200</v>
      </c>
      <c r="P1566">
        <v>2</v>
      </c>
      <c r="Q1566" s="1">
        <v>40756</v>
      </c>
      <c r="R1566" t="s">
        <v>23</v>
      </c>
      <c r="S1566" t="s">
        <v>24</v>
      </c>
      <c r="T1566" t="s">
        <v>25</v>
      </c>
    </row>
    <row r="1567" spans="1:20" x14ac:dyDescent="0.25">
      <c r="A1567">
        <v>505</v>
      </c>
      <c r="B1567" t="s">
        <v>62</v>
      </c>
      <c r="C1567" t="s">
        <v>46</v>
      </c>
      <c r="D1567" t="s">
        <v>22</v>
      </c>
      <c r="E1567">
        <v>50</v>
      </c>
      <c r="F1567">
        <v>84</v>
      </c>
      <c r="G1567">
        <v>148</v>
      </c>
      <c r="H1567">
        <v>55</v>
      </c>
      <c r="I1567">
        <v>50</v>
      </c>
      <c r="J1567">
        <v>18</v>
      </c>
      <c r="K1567">
        <v>453</v>
      </c>
      <c r="L1567">
        <v>70</v>
      </c>
      <c r="M1567">
        <v>60</v>
      </c>
      <c r="N1567">
        <v>110</v>
      </c>
      <c r="O1567">
        <v>170</v>
      </c>
      <c r="P1567">
        <v>2</v>
      </c>
      <c r="Q1567" s="1">
        <v>40787</v>
      </c>
      <c r="R1567" t="s">
        <v>23</v>
      </c>
      <c r="S1567" t="s">
        <v>24</v>
      </c>
      <c r="T1567" t="s">
        <v>25</v>
      </c>
    </row>
    <row r="1568" spans="1:20" x14ac:dyDescent="0.25">
      <c r="A1568">
        <v>505</v>
      </c>
      <c r="B1568" t="s">
        <v>62</v>
      </c>
      <c r="C1568" t="s">
        <v>46</v>
      </c>
      <c r="D1568" t="s">
        <v>22</v>
      </c>
      <c r="E1568">
        <v>34</v>
      </c>
      <c r="F1568">
        <v>69</v>
      </c>
      <c r="G1568">
        <v>121</v>
      </c>
      <c r="H1568">
        <v>45</v>
      </c>
      <c r="I1568">
        <v>46</v>
      </c>
      <c r="J1568">
        <v>14</v>
      </c>
      <c r="K1568">
        <v>447</v>
      </c>
      <c r="L1568">
        <v>80</v>
      </c>
      <c r="M1568">
        <v>50</v>
      </c>
      <c r="N1568">
        <v>110</v>
      </c>
      <c r="O1568">
        <v>160</v>
      </c>
      <c r="P1568">
        <v>2</v>
      </c>
      <c r="Q1568" s="1">
        <v>40817</v>
      </c>
      <c r="R1568" t="s">
        <v>23</v>
      </c>
      <c r="S1568" t="s">
        <v>24</v>
      </c>
      <c r="T1568" t="s">
        <v>25</v>
      </c>
    </row>
    <row r="1569" spans="1:20" x14ac:dyDescent="0.25">
      <c r="A1569">
        <v>505</v>
      </c>
      <c r="B1569" t="s">
        <v>62</v>
      </c>
      <c r="C1569" t="s">
        <v>46</v>
      </c>
      <c r="D1569" t="s">
        <v>22</v>
      </c>
      <c r="E1569">
        <v>30</v>
      </c>
      <c r="F1569">
        <v>66</v>
      </c>
      <c r="G1569">
        <v>116</v>
      </c>
      <c r="H1569">
        <v>43</v>
      </c>
      <c r="I1569">
        <v>46</v>
      </c>
      <c r="J1569">
        <v>14</v>
      </c>
      <c r="K1569">
        <v>452</v>
      </c>
      <c r="L1569">
        <v>30</v>
      </c>
      <c r="M1569">
        <v>50</v>
      </c>
      <c r="N1569">
        <v>70</v>
      </c>
      <c r="O1569">
        <v>120</v>
      </c>
      <c r="P1569">
        <v>2</v>
      </c>
      <c r="Q1569" s="1">
        <v>40848</v>
      </c>
      <c r="R1569" t="s">
        <v>23</v>
      </c>
      <c r="S1569" t="s">
        <v>24</v>
      </c>
      <c r="T1569" t="s">
        <v>25</v>
      </c>
    </row>
    <row r="1570" spans="1:20" x14ac:dyDescent="0.25">
      <c r="A1570">
        <v>505</v>
      </c>
      <c r="B1570" t="s">
        <v>62</v>
      </c>
      <c r="C1570" t="s">
        <v>46</v>
      </c>
      <c r="D1570" t="s">
        <v>22</v>
      </c>
      <c r="E1570">
        <v>40</v>
      </c>
      <c r="F1570">
        <v>74</v>
      </c>
      <c r="G1570">
        <v>130</v>
      </c>
      <c r="H1570">
        <v>48</v>
      </c>
      <c r="I1570">
        <v>47</v>
      </c>
      <c r="J1570">
        <v>15</v>
      </c>
      <c r="K1570">
        <v>462</v>
      </c>
      <c r="L1570">
        <v>50</v>
      </c>
      <c r="M1570">
        <v>50</v>
      </c>
      <c r="N1570">
        <v>90</v>
      </c>
      <c r="O1570">
        <v>140</v>
      </c>
      <c r="P1570">
        <v>2</v>
      </c>
      <c r="Q1570" s="1">
        <v>40878</v>
      </c>
      <c r="R1570" t="s">
        <v>23</v>
      </c>
      <c r="S1570" t="s">
        <v>24</v>
      </c>
      <c r="T1570" t="s">
        <v>25</v>
      </c>
    </row>
    <row r="1571" spans="1:20" x14ac:dyDescent="0.25">
      <c r="A1571">
        <v>505</v>
      </c>
      <c r="B1571" t="s">
        <v>62</v>
      </c>
      <c r="C1571" t="s">
        <v>46</v>
      </c>
      <c r="D1571" t="s">
        <v>22</v>
      </c>
      <c r="E1571">
        <v>-39</v>
      </c>
      <c r="F1571">
        <v>11</v>
      </c>
      <c r="G1571">
        <v>99</v>
      </c>
      <c r="H1571">
        <v>88</v>
      </c>
      <c r="I1571">
        <v>50</v>
      </c>
      <c r="J1571">
        <v>27</v>
      </c>
      <c r="K1571">
        <v>525</v>
      </c>
      <c r="L1571">
        <v>-30</v>
      </c>
      <c r="M1571">
        <v>110</v>
      </c>
      <c r="N1571">
        <v>10</v>
      </c>
      <c r="O1571">
        <v>120</v>
      </c>
      <c r="P1571">
        <v>3</v>
      </c>
      <c r="Q1571" s="1">
        <v>40179</v>
      </c>
      <c r="R1571" t="s">
        <v>23</v>
      </c>
      <c r="S1571" t="s">
        <v>38</v>
      </c>
      <c r="T1571" t="s">
        <v>31</v>
      </c>
    </row>
    <row r="1572" spans="1:20" x14ac:dyDescent="0.25">
      <c r="A1572">
        <v>505</v>
      </c>
      <c r="B1572" t="s">
        <v>62</v>
      </c>
      <c r="C1572" t="s">
        <v>46</v>
      </c>
      <c r="D1572" t="s">
        <v>22</v>
      </c>
      <c r="E1572">
        <v>-31</v>
      </c>
      <c r="F1572">
        <v>18</v>
      </c>
      <c r="G1572">
        <v>102</v>
      </c>
      <c r="H1572">
        <v>84</v>
      </c>
      <c r="I1572">
        <v>49</v>
      </c>
      <c r="J1572">
        <v>26</v>
      </c>
      <c r="K1572">
        <v>625</v>
      </c>
      <c r="L1572">
        <v>-20</v>
      </c>
      <c r="M1572">
        <v>100</v>
      </c>
      <c r="N1572">
        <v>20</v>
      </c>
      <c r="O1572">
        <v>120</v>
      </c>
      <c r="P1572">
        <v>3</v>
      </c>
      <c r="Q1572" s="1">
        <v>40210</v>
      </c>
      <c r="R1572" t="s">
        <v>23</v>
      </c>
      <c r="S1572" t="s">
        <v>38</v>
      </c>
      <c r="T1572" t="s">
        <v>31</v>
      </c>
    </row>
    <row r="1573" spans="1:20" x14ac:dyDescent="0.25">
      <c r="A1573">
        <v>505</v>
      </c>
      <c r="B1573" t="s">
        <v>62</v>
      </c>
      <c r="C1573" t="s">
        <v>46</v>
      </c>
      <c r="D1573" t="s">
        <v>22</v>
      </c>
      <c r="E1573">
        <v>-33</v>
      </c>
      <c r="F1573">
        <v>18</v>
      </c>
      <c r="G1573">
        <v>106</v>
      </c>
      <c r="H1573">
        <v>88</v>
      </c>
      <c r="I1573">
        <v>51</v>
      </c>
      <c r="J1573">
        <v>27</v>
      </c>
      <c r="K1573">
        <v>715</v>
      </c>
      <c r="L1573">
        <v>-20</v>
      </c>
      <c r="M1573">
        <v>110</v>
      </c>
      <c r="N1573">
        <v>20</v>
      </c>
      <c r="O1573">
        <v>130</v>
      </c>
      <c r="P1573">
        <v>3</v>
      </c>
      <c r="Q1573" s="1">
        <v>40238</v>
      </c>
      <c r="R1573" t="s">
        <v>23</v>
      </c>
      <c r="S1573" t="s">
        <v>38</v>
      </c>
      <c r="T1573" t="s">
        <v>31</v>
      </c>
    </row>
    <row r="1574" spans="1:20" x14ac:dyDescent="0.25">
      <c r="A1574">
        <v>505</v>
      </c>
      <c r="B1574" t="s">
        <v>62</v>
      </c>
      <c r="C1574" t="s">
        <v>46</v>
      </c>
      <c r="D1574" t="s">
        <v>22</v>
      </c>
      <c r="E1574">
        <v>-11</v>
      </c>
      <c r="F1574">
        <v>40</v>
      </c>
      <c r="G1574">
        <v>133</v>
      </c>
      <c r="H1574">
        <v>93</v>
      </c>
      <c r="I1574">
        <v>51</v>
      </c>
      <c r="J1574">
        <v>28</v>
      </c>
      <c r="K1574">
        <v>840</v>
      </c>
      <c r="L1574">
        <v>10</v>
      </c>
      <c r="M1574">
        <v>110</v>
      </c>
      <c r="N1574">
        <v>50</v>
      </c>
      <c r="O1574">
        <v>160</v>
      </c>
      <c r="P1574">
        <v>3</v>
      </c>
      <c r="Q1574" s="1">
        <v>40269</v>
      </c>
      <c r="R1574" t="s">
        <v>23</v>
      </c>
      <c r="S1574" t="s">
        <v>38</v>
      </c>
      <c r="T1574" t="s">
        <v>31</v>
      </c>
    </row>
    <row r="1575" spans="1:20" x14ac:dyDescent="0.25">
      <c r="A1575">
        <v>505</v>
      </c>
      <c r="B1575" t="s">
        <v>62</v>
      </c>
      <c r="C1575" t="s">
        <v>46</v>
      </c>
      <c r="D1575" t="s">
        <v>22</v>
      </c>
      <c r="E1575">
        <v>-15</v>
      </c>
      <c r="F1575">
        <v>38</v>
      </c>
      <c r="G1575">
        <v>136</v>
      </c>
      <c r="H1575">
        <v>98</v>
      </c>
      <c r="I1575">
        <v>53</v>
      </c>
      <c r="J1575">
        <v>30</v>
      </c>
      <c r="K1575">
        <v>973</v>
      </c>
      <c r="L1575">
        <v>10</v>
      </c>
      <c r="M1575">
        <v>120</v>
      </c>
      <c r="N1575">
        <v>50</v>
      </c>
      <c r="O1575">
        <v>170</v>
      </c>
      <c r="P1575">
        <v>3</v>
      </c>
      <c r="Q1575" s="1">
        <v>40299</v>
      </c>
      <c r="R1575" t="s">
        <v>23</v>
      </c>
      <c r="S1575" t="s">
        <v>38</v>
      </c>
      <c r="T1575" t="s">
        <v>31</v>
      </c>
    </row>
    <row r="1576" spans="1:20" x14ac:dyDescent="0.25">
      <c r="A1576">
        <v>505</v>
      </c>
      <c r="B1576" t="s">
        <v>62</v>
      </c>
      <c r="C1576" t="s">
        <v>46</v>
      </c>
      <c r="D1576" t="s">
        <v>22</v>
      </c>
      <c r="E1576">
        <v>-34</v>
      </c>
      <c r="F1576">
        <v>25</v>
      </c>
      <c r="G1576">
        <v>141</v>
      </c>
      <c r="H1576">
        <v>116</v>
      </c>
      <c r="I1576">
        <v>59</v>
      </c>
      <c r="J1576">
        <v>35</v>
      </c>
      <c r="K1576">
        <v>1142</v>
      </c>
      <c r="L1576">
        <v>-20</v>
      </c>
      <c r="M1576">
        <v>140</v>
      </c>
      <c r="N1576">
        <v>30</v>
      </c>
      <c r="O1576">
        <v>170</v>
      </c>
      <c r="P1576">
        <v>3</v>
      </c>
      <c r="Q1576" s="1">
        <v>40330</v>
      </c>
      <c r="R1576" t="s">
        <v>23</v>
      </c>
      <c r="S1576" t="s">
        <v>38</v>
      </c>
      <c r="T1576" t="s">
        <v>31</v>
      </c>
    </row>
    <row r="1577" spans="1:20" x14ac:dyDescent="0.25">
      <c r="A1577">
        <v>505</v>
      </c>
      <c r="B1577" t="s">
        <v>62</v>
      </c>
      <c r="C1577" t="s">
        <v>46</v>
      </c>
      <c r="D1577" t="s">
        <v>22</v>
      </c>
      <c r="E1577">
        <v>-11</v>
      </c>
      <c r="F1577">
        <v>49</v>
      </c>
      <c r="G1577">
        <v>169</v>
      </c>
      <c r="H1577">
        <v>120</v>
      </c>
      <c r="I1577">
        <v>60</v>
      </c>
      <c r="J1577">
        <v>37</v>
      </c>
      <c r="K1577">
        <v>1334</v>
      </c>
      <c r="L1577">
        <v>10</v>
      </c>
      <c r="M1577">
        <v>150</v>
      </c>
      <c r="N1577">
        <v>60</v>
      </c>
      <c r="O1577">
        <v>210</v>
      </c>
      <c r="P1577">
        <v>3</v>
      </c>
      <c r="Q1577" s="1">
        <v>40360</v>
      </c>
      <c r="R1577" t="s">
        <v>23</v>
      </c>
      <c r="S1577" t="s">
        <v>38</v>
      </c>
      <c r="T1577" t="s">
        <v>31</v>
      </c>
    </row>
    <row r="1578" spans="1:20" x14ac:dyDescent="0.25">
      <c r="A1578">
        <v>505</v>
      </c>
      <c r="B1578" t="s">
        <v>62</v>
      </c>
      <c r="C1578" t="s">
        <v>46</v>
      </c>
      <c r="D1578" t="s">
        <v>22</v>
      </c>
      <c r="E1578">
        <v>-42</v>
      </c>
      <c r="F1578">
        <v>19</v>
      </c>
      <c r="G1578">
        <v>139</v>
      </c>
      <c r="H1578">
        <v>120</v>
      </c>
      <c r="I1578">
        <v>61</v>
      </c>
      <c r="J1578">
        <v>37</v>
      </c>
      <c r="K1578">
        <v>1439</v>
      </c>
      <c r="L1578">
        <v>-30</v>
      </c>
      <c r="M1578">
        <v>150</v>
      </c>
      <c r="N1578">
        <v>20</v>
      </c>
      <c r="O1578">
        <v>170</v>
      </c>
      <c r="P1578">
        <v>3</v>
      </c>
      <c r="Q1578" s="1">
        <v>40391</v>
      </c>
      <c r="R1578" t="s">
        <v>23</v>
      </c>
      <c r="S1578" t="s">
        <v>38</v>
      </c>
      <c r="T1578" t="s">
        <v>31</v>
      </c>
    </row>
    <row r="1579" spans="1:20" x14ac:dyDescent="0.25">
      <c r="A1579">
        <v>505</v>
      </c>
      <c r="B1579" t="s">
        <v>62</v>
      </c>
      <c r="C1579" t="s">
        <v>46</v>
      </c>
      <c r="D1579" t="s">
        <v>22</v>
      </c>
      <c r="E1579">
        <v>-44</v>
      </c>
      <c r="F1579">
        <v>11</v>
      </c>
      <c r="G1579">
        <v>115</v>
      </c>
      <c r="H1579">
        <v>104</v>
      </c>
      <c r="I1579">
        <v>55</v>
      </c>
      <c r="J1579">
        <v>32</v>
      </c>
      <c r="K1579">
        <v>1574</v>
      </c>
      <c r="L1579">
        <v>-40</v>
      </c>
      <c r="M1579">
        <v>130</v>
      </c>
      <c r="N1579">
        <v>10</v>
      </c>
      <c r="O1579">
        <v>140</v>
      </c>
      <c r="P1579">
        <v>3</v>
      </c>
      <c r="Q1579" s="1">
        <v>40422</v>
      </c>
      <c r="R1579" t="s">
        <v>23</v>
      </c>
      <c r="S1579" t="s">
        <v>38</v>
      </c>
      <c r="T1579" t="s">
        <v>31</v>
      </c>
    </row>
    <row r="1580" spans="1:20" x14ac:dyDescent="0.25">
      <c r="A1580">
        <v>505</v>
      </c>
      <c r="B1580" t="s">
        <v>62</v>
      </c>
      <c r="C1580" t="s">
        <v>46</v>
      </c>
      <c r="D1580" t="s">
        <v>22</v>
      </c>
      <c r="E1580">
        <v>-26</v>
      </c>
      <c r="F1580">
        <v>23</v>
      </c>
      <c r="G1580">
        <v>109</v>
      </c>
      <c r="H1580">
        <v>86</v>
      </c>
      <c r="I1580">
        <v>49</v>
      </c>
      <c r="J1580">
        <v>26</v>
      </c>
      <c r="K1580">
        <v>1698</v>
      </c>
      <c r="L1580">
        <v>10</v>
      </c>
      <c r="M1580">
        <v>110</v>
      </c>
      <c r="N1580">
        <v>40</v>
      </c>
      <c r="O1580">
        <v>150</v>
      </c>
      <c r="P1580">
        <v>3</v>
      </c>
      <c r="Q1580" s="1">
        <v>40452</v>
      </c>
      <c r="R1580" t="s">
        <v>23</v>
      </c>
      <c r="S1580" t="s">
        <v>38</v>
      </c>
      <c r="T1580" t="s">
        <v>31</v>
      </c>
    </row>
    <row r="1581" spans="1:20" x14ac:dyDescent="0.25">
      <c r="A1581">
        <v>505</v>
      </c>
      <c r="B1581" t="s">
        <v>62</v>
      </c>
      <c r="C1581" t="s">
        <v>46</v>
      </c>
      <c r="D1581" t="s">
        <v>22</v>
      </c>
      <c r="E1581">
        <v>-8</v>
      </c>
      <c r="F1581">
        <v>40</v>
      </c>
      <c r="G1581">
        <v>122</v>
      </c>
      <c r="H1581">
        <v>82</v>
      </c>
      <c r="I1581">
        <v>48</v>
      </c>
      <c r="J1581">
        <v>25</v>
      </c>
      <c r="K1581">
        <v>1804</v>
      </c>
      <c r="L1581">
        <v>10</v>
      </c>
      <c r="M1581">
        <v>90</v>
      </c>
      <c r="N1581">
        <v>50</v>
      </c>
      <c r="O1581">
        <v>140</v>
      </c>
      <c r="P1581">
        <v>3</v>
      </c>
      <c r="Q1581" s="1">
        <v>40483</v>
      </c>
      <c r="R1581" t="s">
        <v>23</v>
      </c>
      <c r="S1581" t="s">
        <v>38</v>
      </c>
      <c r="T1581" t="s">
        <v>31</v>
      </c>
    </row>
    <row r="1582" spans="1:20" x14ac:dyDescent="0.25">
      <c r="A1582">
        <v>505</v>
      </c>
      <c r="B1582" t="s">
        <v>62</v>
      </c>
      <c r="C1582" t="s">
        <v>46</v>
      </c>
      <c r="D1582" t="s">
        <v>22</v>
      </c>
      <c r="E1582">
        <v>16</v>
      </c>
      <c r="F1582">
        <v>68</v>
      </c>
      <c r="G1582">
        <v>160</v>
      </c>
      <c r="H1582">
        <v>92</v>
      </c>
      <c r="I1582">
        <v>52</v>
      </c>
      <c r="J1582">
        <v>28</v>
      </c>
      <c r="K1582">
        <v>1898</v>
      </c>
      <c r="L1582">
        <v>40</v>
      </c>
      <c r="M1582">
        <v>100</v>
      </c>
      <c r="N1582">
        <v>90</v>
      </c>
      <c r="O1582">
        <v>190</v>
      </c>
      <c r="P1582">
        <v>3</v>
      </c>
      <c r="Q1582" s="1">
        <v>40513</v>
      </c>
      <c r="R1582" t="s">
        <v>23</v>
      </c>
      <c r="S1582" t="s">
        <v>38</v>
      </c>
      <c r="T1582" t="s">
        <v>31</v>
      </c>
    </row>
    <row r="1583" spans="1:20" x14ac:dyDescent="0.25">
      <c r="A1583">
        <v>505</v>
      </c>
      <c r="B1583" t="s">
        <v>62</v>
      </c>
      <c r="C1583" t="s">
        <v>46</v>
      </c>
      <c r="D1583" t="s">
        <v>22</v>
      </c>
      <c r="E1583">
        <v>-61</v>
      </c>
      <c r="F1583">
        <v>11</v>
      </c>
      <c r="G1583">
        <v>111</v>
      </c>
      <c r="H1583">
        <v>88</v>
      </c>
      <c r="I1583">
        <v>52</v>
      </c>
      <c r="J1583">
        <v>27</v>
      </c>
      <c r="K1583">
        <v>525</v>
      </c>
      <c r="L1583">
        <v>-30</v>
      </c>
      <c r="M1583">
        <v>110</v>
      </c>
      <c r="N1583">
        <v>10</v>
      </c>
      <c r="O1583">
        <v>120</v>
      </c>
      <c r="P1583">
        <v>3</v>
      </c>
      <c r="Q1583" s="1">
        <v>40544</v>
      </c>
      <c r="R1583" t="s">
        <v>23</v>
      </c>
      <c r="S1583" t="s">
        <v>38</v>
      </c>
      <c r="T1583" t="s">
        <v>31</v>
      </c>
    </row>
    <row r="1584" spans="1:20" x14ac:dyDescent="0.25">
      <c r="A1584">
        <v>505</v>
      </c>
      <c r="B1584" t="s">
        <v>62</v>
      </c>
      <c r="C1584" t="s">
        <v>46</v>
      </c>
      <c r="D1584" t="s">
        <v>22</v>
      </c>
      <c r="E1584">
        <v>-46</v>
      </c>
      <c r="F1584">
        <v>18</v>
      </c>
      <c r="G1584">
        <v>109</v>
      </c>
      <c r="H1584">
        <v>84</v>
      </c>
      <c r="I1584">
        <v>49</v>
      </c>
      <c r="J1584">
        <v>26</v>
      </c>
      <c r="K1584">
        <v>625</v>
      </c>
      <c r="L1584">
        <v>-20</v>
      </c>
      <c r="M1584">
        <v>100</v>
      </c>
      <c r="N1584">
        <v>20</v>
      </c>
      <c r="O1584">
        <v>120</v>
      </c>
      <c r="P1584">
        <v>3</v>
      </c>
      <c r="Q1584" s="1">
        <v>40575</v>
      </c>
      <c r="R1584" t="s">
        <v>23</v>
      </c>
      <c r="S1584" t="s">
        <v>38</v>
      </c>
      <c r="T1584" t="s">
        <v>31</v>
      </c>
    </row>
    <row r="1585" spans="1:20" x14ac:dyDescent="0.25">
      <c r="A1585">
        <v>505</v>
      </c>
      <c r="B1585" t="s">
        <v>62</v>
      </c>
      <c r="C1585" t="s">
        <v>46</v>
      </c>
      <c r="D1585" t="s">
        <v>22</v>
      </c>
      <c r="E1585">
        <v>-49</v>
      </c>
      <c r="F1585">
        <v>18</v>
      </c>
      <c r="G1585">
        <v>113</v>
      </c>
      <c r="H1585">
        <v>88</v>
      </c>
      <c r="I1585">
        <v>51</v>
      </c>
      <c r="J1585">
        <v>27</v>
      </c>
      <c r="K1585">
        <v>715</v>
      </c>
      <c r="L1585">
        <v>-20</v>
      </c>
      <c r="M1585">
        <v>110</v>
      </c>
      <c r="N1585">
        <v>20</v>
      </c>
      <c r="O1585">
        <v>130</v>
      </c>
      <c r="P1585">
        <v>3</v>
      </c>
      <c r="Q1585" s="1">
        <v>40603</v>
      </c>
      <c r="R1585" t="s">
        <v>23</v>
      </c>
      <c r="S1585" t="s">
        <v>38</v>
      </c>
      <c r="T1585" t="s">
        <v>31</v>
      </c>
    </row>
    <row r="1586" spans="1:20" x14ac:dyDescent="0.25">
      <c r="A1586">
        <v>505</v>
      </c>
      <c r="B1586" t="s">
        <v>62</v>
      </c>
      <c r="C1586" t="s">
        <v>46</v>
      </c>
      <c r="D1586" t="s">
        <v>22</v>
      </c>
      <c r="E1586">
        <v>-16</v>
      </c>
      <c r="F1586">
        <v>40</v>
      </c>
      <c r="G1586">
        <v>142</v>
      </c>
      <c r="H1586">
        <v>93</v>
      </c>
      <c r="I1586">
        <v>51</v>
      </c>
      <c r="J1586">
        <v>28</v>
      </c>
      <c r="K1586">
        <v>840</v>
      </c>
      <c r="L1586">
        <v>10</v>
      </c>
      <c r="M1586">
        <v>110</v>
      </c>
      <c r="N1586">
        <v>50</v>
      </c>
      <c r="O1586">
        <v>160</v>
      </c>
      <c r="P1586">
        <v>3</v>
      </c>
      <c r="Q1586" s="1">
        <v>40634</v>
      </c>
      <c r="R1586" t="s">
        <v>23</v>
      </c>
      <c r="S1586" t="s">
        <v>38</v>
      </c>
      <c r="T1586" t="s">
        <v>31</v>
      </c>
    </row>
    <row r="1587" spans="1:20" x14ac:dyDescent="0.25">
      <c r="A1587">
        <v>505</v>
      </c>
      <c r="B1587" t="s">
        <v>62</v>
      </c>
      <c r="C1587" t="s">
        <v>46</v>
      </c>
      <c r="D1587" t="s">
        <v>22</v>
      </c>
      <c r="E1587">
        <v>-21</v>
      </c>
      <c r="F1587">
        <v>38</v>
      </c>
      <c r="G1587">
        <v>135</v>
      </c>
      <c r="H1587">
        <v>98</v>
      </c>
      <c r="I1587">
        <v>49</v>
      </c>
      <c r="J1587">
        <v>30</v>
      </c>
      <c r="K1587">
        <v>973</v>
      </c>
      <c r="L1587">
        <v>10</v>
      </c>
      <c r="M1587">
        <v>120</v>
      </c>
      <c r="N1587">
        <v>50</v>
      </c>
      <c r="O1587">
        <v>170</v>
      </c>
      <c r="P1587">
        <v>3</v>
      </c>
      <c r="Q1587" s="1">
        <v>40664</v>
      </c>
      <c r="R1587" t="s">
        <v>23</v>
      </c>
      <c r="S1587" t="s">
        <v>38</v>
      </c>
      <c r="T1587" t="s">
        <v>31</v>
      </c>
    </row>
    <row r="1588" spans="1:20" x14ac:dyDescent="0.25">
      <c r="A1588">
        <v>505</v>
      </c>
      <c r="B1588" t="s">
        <v>62</v>
      </c>
      <c r="C1588" t="s">
        <v>46</v>
      </c>
      <c r="D1588" t="s">
        <v>22</v>
      </c>
      <c r="E1588">
        <v>-47</v>
      </c>
      <c r="F1588">
        <v>25</v>
      </c>
      <c r="G1588">
        <v>140</v>
      </c>
      <c r="H1588">
        <v>116</v>
      </c>
      <c r="I1588">
        <v>55</v>
      </c>
      <c r="J1588">
        <v>35</v>
      </c>
      <c r="K1588">
        <v>1142</v>
      </c>
      <c r="L1588">
        <v>-20</v>
      </c>
      <c r="M1588">
        <v>140</v>
      </c>
      <c r="N1588">
        <v>30</v>
      </c>
      <c r="O1588">
        <v>170</v>
      </c>
      <c r="P1588">
        <v>3</v>
      </c>
      <c r="Q1588" s="1">
        <v>40695</v>
      </c>
      <c r="R1588" t="s">
        <v>23</v>
      </c>
      <c r="S1588" t="s">
        <v>38</v>
      </c>
      <c r="T1588" t="s">
        <v>31</v>
      </c>
    </row>
    <row r="1589" spans="1:20" x14ac:dyDescent="0.25">
      <c r="A1589">
        <v>505</v>
      </c>
      <c r="B1589" t="s">
        <v>62</v>
      </c>
      <c r="C1589" t="s">
        <v>46</v>
      </c>
      <c r="D1589" t="s">
        <v>22</v>
      </c>
      <c r="E1589">
        <v>-15</v>
      </c>
      <c r="F1589">
        <v>49</v>
      </c>
      <c r="G1589">
        <v>167</v>
      </c>
      <c r="H1589">
        <v>120</v>
      </c>
      <c r="I1589">
        <v>56</v>
      </c>
      <c r="J1589">
        <v>37</v>
      </c>
      <c r="K1589">
        <v>1334</v>
      </c>
      <c r="L1589">
        <v>10</v>
      </c>
      <c r="M1589">
        <v>150</v>
      </c>
      <c r="N1589">
        <v>60</v>
      </c>
      <c r="O1589">
        <v>210</v>
      </c>
      <c r="P1589">
        <v>3</v>
      </c>
      <c r="Q1589" s="1">
        <v>40725</v>
      </c>
      <c r="R1589" t="s">
        <v>23</v>
      </c>
      <c r="S1589" t="s">
        <v>38</v>
      </c>
      <c r="T1589" t="s">
        <v>31</v>
      </c>
    </row>
    <row r="1590" spans="1:20" x14ac:dyDescent="0.25">
      <c r="A1590">
        <v>505</v>
      </c>
      <c r="B1590" t="s">
        <v>62</v>
      </c>
      <c r="C1590" t="s">
        <v>46</v>
      </c>
      <c r="D1590" t="s">
        <v>22</v>
      </c>
      <c r="E1590">
        <v>-58</v>
      </c>
      <c r="F1590">
        <v>19</v>
      </c>
      <c r="G1590">
        <v>138</v>
      </c>
      <c r="H1590">
        <v>120</v>
      </c>
      <c r="I1590">
        <v>57</v>
      </c>
      <c r="J1590">
        <v>37</v>
      </c>
      <c r="K1590">
        <v>1439</v>
      </c>
      <c r="L1590">
        <v>-30</v>
      </c>
      <c r="M1590">
        <v>150</v>
      </c>
      <c r="N1590">
        <v>20</v>
      </c>
      <c r="O1590">
        <v>170</v>
      </c>
      <c r="P1590">
        <v>3</v>
      </c>
      <c r="Q1590" s="1">
        <v>40756</v>
      </c>
      <c r="R1590" t="s">
        <v>23</v>
      </c>
      <c r="S1590" t="s">
        <v>38</v>
      </c>
      <c r="T1590" t="s">
        <v>31</v>
      </c>
    </row>
    <row r="1591" spans="1:20" x14ac:dyDescent="0.25">
      <c r="A1591">
        <v>505</v>
      </c>
      <c r="B1591" t="s">
        <v>62</v>
      </c>
      <c r="C1591" t="s">
        <v>46</v>
      </c>
      <c r="D1591" t="s">
        <v>22</v>
      </c>
      <c r="E1591">
        <v>-65</v>
      </c>
      <c r="F1591">
        <v>11</v>
      </c>
      <c r="G1591">
        <v>123</v>
      </c>
      <c r="H1591">
        <v>104</v>
      </c>
      <c r="I1591">
        <v>55</v>
      </c>
      <c r="J1591">
        <v>32</v>
      </c>
      <c r="K1591">
        <v>1574</v>
      </c>
      <c r="L1591">
        <v>-40</v>
      </c>
      <c r="M1591">
        <v>130</v>
      </c>
      <c r="N1591">
        <v>10</v>
      </c>
      <c r="O1591">
        <v>140</v>
      </c>
      <c r="P1591">
        <v>3</v>
      </c>
      <c r="Q1591" s="1">
        <v>40787</v>
      </c>
      <c r="R1591" t="s">
        <v>23</v>
      </c>
      <c r="S1591" t="s">
        <v>38</v>
      </c>
      <c r="T1591" t="s">
        <v>31</v>
      </c>
    </row>
    <row r="1592" spans="1:20" x14ac:dyDescent="0.25">
      <c r="A1592">
        <v>505</v>
      </c>
      <c r="B1592" t="s">
        <v>62</v>
      </c>
      <c r="C1592" t="s">
        <v>46</v>
      </c>
      <c r="D1592" t="s">
        <v>22</v>
      </c>
      <c r="E1592">
        <v>-39</v>
      </c>
      <c r="F1592">
        <v>23</v>
      </c>
      <c r="G1592">
        <v>116</v>
      </c>
      <c r="H1592">
        <v>86</v>
      </c>
      <c r="I1592">
        <v>49</v>
      </c>
      <c r="J1592">
        <v>26</v>
      </c>
      <c r="K1592">
        <v>1698</v>
      </c>
      <c r="L1592">
        <v>10</v>
      </c>
      <c r="M1592">
        <v>110</v>
      </c>
      <c r="N1592">
        <v>40</v>
      </c>
      <c r="O1592">
        <v>150</v>
      </c>
      <c r="P1592">
        <v>3</v>
      </c>
      <c r="Q1592" s="1">
        <v>40817</v>
      </c>
      <c r="R1592" t="s">
        <v>23</v>
      </c>
      <c r="S1592" t="s">
        <v>38</v>
      </c>
      <c r="T1592" t="s">
        <v>31</v>
      </c>
    </row>
    <row r="1593" spans="1:20" x14ac:dyDescent="0.25">
      <c r="A1593">
        <v>505</v>
      </c>
      <c r="B1593" t="s">
        <v>62</v>
      </c>
      <c r="C1593" t="s">
        <v>46</v>
      </c>
      <c r="D1593" t="s">
        <v>22</v>
      </c>
      <c r="E1593">
        <v>-12</v>
      </c>
      <c r="F1593">
        <v>40</v>
      </c>
      <c r="G1593">
        <v>130</v>
      </c>
      <c r="H1593">
        <v>82</v>
      </c>
      <c r="I1593">
        <v>48</v>
      </c>
      <c r="J1593">
        <v>25</v>
      </c>
      <c r="K1593">
        <v>1804</v>
      </c>
      <c r="L1593">
        <v>10</v>
      </c>
      <c r="M1593">
        <v>90</v>
      </c>
      <c r="N1593">
        <v>50</v>
      </c>
      <c r="O1593">
        <v>140</v>
      </c>
      <c r="P1593">
        <v>3</v>
      </c>
      <c r="Q1593" s="1">
        <v>40848</v>
      </c>
      <c r="R1593" t="s">
        <v>23</v>
      </c>
      <c r="S1593" t="s">
        <v>38</v>
      </c>
      <c r="T1593" t="s">
        <v>31</v>
      </c>
    </row>
    <row r="1594" spans="1:20" x14ac:dyDescent="0.25">
      <c r="A1594">
        <v>505</v>
      </c>
      <c r="B1594" t="s">
        <v>62</v>
      </c>
      <c r="C1594" t="s">
        <v>46</v>
      </c>
      <c r="D1594" t="s">
        <v>22</v>
      </c>
      <c r="E1594">
        <v>24</v>
      </c>
      <c r="F1594">
        <v>68</v>
      </c>
      <c r="G1594">
        <v>171</v>
      </c>
      <c r="H1594">
        <v>92</v>
      </c>
      <c r="I1594">
        <v>52</v>
      </c>
      <c r="J1594">
        <v>28</v>
      </c>
      <c r="K1594">
        <v>1898</v>
      </c>
      <c r="L1594">
        <v>40</v>
      </c>
      <c r="M1594">
        <v>100</v>
      </c>
      <c r="N1594">
        <v>90</v>
      </c>
      <c r="O1594">
        <v>190</v>
      </c>
      <c r="P1594">
        <v>3</v>
      </c>
      <c r="Q1594" s="1">
        <v>40878</v>
      </c>
      <c r="R1594" t="s">
        <v>23</v>
      </c>
      <c r="S1594" t="s">
        <v>38</v>
      </c>
      <c r="T1594" t="s">
        <v>31</v>
      </c>
    </row>
    <row r="1595" spans="1:20" x14ac:dyDescent="0.25">
      <c r="A1595">
        <v>505</v>
      </c>
      <c r="B1595" t="s">
        <v>62</v>
      </c>
      <c r="C1595" t="s">
        <v>46</v>
      </c>
      <c r="D1595" t="s">
        <v>22</v>
      </c>
      <c r="E1595">
        <v>-10</v>
      </c>
      <c r="F1595">
        <v>53</v>
      </c>
      <c r="G1595">
        <v>90</v>
      </c>
      <c r="H1595">
        <v>37</v>
      </c>
      <c r="I1595">
        <v>63</v>
      </c>
      <c r="J1595">
        <v>34</v>
      </c>
      <c r="K1595">
        <v>261</v>
      </c>
      <c r="L1595">
        <v>-10</v>
      </c>
      <c r="M1595">
        <v>30</v>
      </c>
      <c r="N1595">
        <v>40</v>
      </c>
      <c r="O1595">
        <v>70</v>
      </c>
      <c r="P1595">
        <v>5</v>
      </c>
      <c r="Q1595" s="1">
        <v>40179</v>
      </c>
      <c r="R1595" t="s">
        <v>28</v>
      </c>
      <c r="S1595" t="s">
        <v>29</v>
      </c>
      <c r="T1595" t="s">
        <v>25</v>
      </c>
    </row>
    <row r="1596" spans="1:20" x14ac:dyDescent="0.25">
      <c r="A1596">
        <v>505</v>
      </c>
      <c r="B1596" t="s">
        <v>62</v>
      </c>
      <c r="C1596" t="s">
        <v>46</v>
      </c>
      <c r="D1596" t="s">
        <v>22</v>
      </c>
      <c r="E1596">
        <v>-7</v>
      </c>
      <c r="F1596">
        <v>61</v>
      </c>
      <c r="G1596">
        <v>104</v>
      </c>
      <c r="H1596">
        <v>43</v>
      </c>
      <c r="I1596">
        <v>68</v>
      </c>
      <c r="J1596">
        <v>39</v>
      </c>
      <c r="K1596">
        <v>256</v>
      </c>
      <c r="L1596">
        <v>0</v>
      </c>
      <c r="M1596">
        <v>30</v>
      </c>
      <c r="N1596">
        <v>50</v>
      </c>
      <c r="O1596">
        <v>80</v>
      </c>
      <c r="P1596">
        <v>5</v>
      </c>
      <c r="Q1596" s="1">
        <v>40210</v>
      </c>
      <c r="R1596" t="s">
        <v>28</v>
      </c>
      <c r="S1596" t="s">
        <v>29</v>
      </c>
      <c r="T1596" t="s">
        <v>25</v>
      </c>
    </row>
    <row r="1597" spans="1:20" x14ac:dyDescent="0.25">
      <c r="A1597">
        <v>505</v>
      </c>
      <c r="B1597" t="s">
        <v>62</v>
      </c>
      <c r="C1597" t="s">
        <v>46</v>
      </c>
      <c r="D1597" t="s">
        <v>22</v>
      </c>
      <c r="E1597">
        <v>-7</v>
      </c>
      <c r="F1597">
        <v>63</v>
      </c>
      <c r="G1597">
        <v>107</v>
      </c>
      <c r="H1597">
        <v>44</v>
      </c>
      <c r="I1597">
        <v>70</v>
      </c>
      <c r="J1597">
        <v>40</v>
      </c>
      <c r="K1597">
        <v>251</v>
      </c>
      <c r="L1597">
        <v>10</v>
      </c>
      <c r="M1597">
        <v>30</v>
      </c>
      <c r="N1597">
        <v>60</v>
      </c>
      <c r="O1597">
        <v>90</v>
      </c>
      <c r="P1597">
        <v>5</v>
      </c>
      <c r="Q1597" s="1">
        <v>40238</v>
      </c>
      <c r="R1597" t="s">
        <v>28</v>
      </c>
      <c r="S1597" t="s">
        <v>29</v>
      </c>
      <c r="T1597" t="s">
        <v>25</v>
      </c>
    </row>
    <row r="1598" spans="1:20" x14ac:dyDescent="0.25">
      <c r="A1598">
        <v>505</v>
      </c>
      <c r="B1598" t="s">
        <v>62</v>
      </c>
      <c r="C1598" t="s">
        <v>46</v>
      </c>
      <c r="D1598" t="s">
        <v>22</v>
      </c>
      <c r="E1598">
        <v>-6</v>
      </c>
      <c r="F1598">
        <v>63</v>
      </c>
      <c r="G1598">
        <v>107</v>
      </c>
      <c r="H1598">
        <v>44</v>
      </c>
      <c r="I1598">
        <v>69</v>
      </c>
      <c r="J1598">
        <v>40</v>
      </c>
      <c r="K1598">
        <v>261</v>
      </c>
      <c r="L1598">
        <v>10</v>
      </c>
      <c r="M1598">
        <v>30</v>
      </c>
      <c r="N1598">
        <v>60</v>
      </c>
      <c r="O1598">
        <v>90</v>
      </c>
      <c r="P1598">
        <v>5</v>
      </c>
      <c r="Q1598" s="1">
        <v>40269</v>
      </c>
      <c r="R1598" t="s">
        <v>28</v>
      </c>
      <c r="S1598" t="s">
        <v>29</v>
      </c>
      <c r="T1598" t="s">
        <v>25</v>
      </c>
    </row>
    <row r="1599" spans="1:20" x14ac:dyDescent="0.25">
      <c r="A1599">
        <v>505</v>
      </c>
      <c r="B1599" t="s">
        <v>62</v>
      </c>
      <c r="C1599" t="s">
        <v>46</v>
      </c>
      <c r="D1599" t="s">
        <v>22</v>
      </c>
      <c r="E1599">
        <v>-7</v>
      </c>
      <c r="F1599">
        <v>61</v>
      </c>
      <c r="G1599">
        <v>104</v>
      </c>
      <c r="H1599">
        <v>43</v>
      </c>
      <c r="I1599">
        <v>68</v>
      </c>
      <c r="J1599">
        <v>39</v>
      </c>
      <c r="K1599">
        <v>282</v>
      </c>
      <c r="L1599">
        <v>0</v>
      </c>
      <c r="M1599">
        <v>30</v>
      </c>
      <c r="N1599">
        <v>50</v>
      </c>
      <c r="O1599">
        <v>80</v>
      </c>
      <c r="P1599">
        <v>5</v>
      </c>
      <c r="Q1599" s="1">
        <v>40299</v>
      </c>
      <c r="R1599" t="s">
        <v>28</v>
      </c>
      <c r="S1599" t="s">
        <v>29</v>
      </c>
      <c r="T1599" t="s">
        <v>25</v>
      </c>
    </row>
    <row r="1600" spans="1:20" x14ac:dyDescent="0.25">
      <c r="A1600">
        <v>505</v>
      </c>
      <c r="B1600" t="s">
        <v>62</v>
      </c>
      <c r="C1600" t="s">
        <v>46</v>
      </c>
      <c r="D1600" t="s">
        <v>22</v>
      </c>
      <c r="E1600">
        <v>-3</v>
      </c>
      <c r="F1600">
        <v>73</v>
      </c>
      <c r="G1600">
        <v>125</v>
      </c>
      <c r="H1600">
        <v>52</v>
      </c>
      <c r="I1600">
        <v>76</v>
      </c>
      <c r="J1600">
        <v>47</v>
      </c>
      <c r="K1600">
        <v>313</v>
      </c>
      <c r="L1600">
        <v>0</v>
      </c>
      <c r="M1600">
        <v>40</v>
      </c>
      <c r="N1600">
        <v>60</v>
      </c>
      <c r="O1600">
        <v>100</v>
      </c>
      <c r="P1600">
        <v>5</v>
      </c>
      <c r="Q1600" s="1">
        <v>40330</v>
      </c>
      <c r="R1600" t="s">
        <v>28</v>
      </c>
      <c r="S1600" t="s">
        <v>29</v>
      </c>
      <c r="T1600" t="s">
        <v>25</v>
      </c>
    </row>
    <row r="1601" spans="1:20" x14ac:dyDescent="0.25">
      <c r="A1601">
        <v>505</v>
      </c>
      <c r="B1601" t="s">
        <v>62</v>
      </c>
      <c r="C1601" t="s">
        <v>46</v>
      </c>
      <c r="D1601" t="s">
        <v>22</v>
      </c>
      <c r="E1601">
        <v>-1</v>
      </c>
      <c r="F1601">
        <v>82</v>
      </c>
      <c r="G1601">
        <v>141</v>
      </c>
      <c r="H1601">
        <v>59</v>
      </c>
      <c r="I1601">
        <v>83</v>
      </c>
      <c r="J1601">
        <v>53</v>
      </c>
      <c r="K1601">
        <v>338</v>
      </c>
      <c r="L1601">
        <v>0</v>
      </c>
      <c r="M1601">
        <v>50</v>
      </c>
      <c r="N1601">
        <v>70</v>
      </c>
      <c r="O1601">
        <v>120</v>
      </c>
      <c r="P1601">
        <v>5</v>
      </c>
      <c r="Q1601" s="1">
        <v>40360</v>
      </c>
      <c r="R1601" t="s">
        <v>28</v>
      </c>
      <c r="S1601" t="s">
        <v>29</v>
      </c>
      <c r="T1601" t="s">
        <v>25</v>
      </c>
    </row>
    <row r="1602" spans="1:20" x14ac:dyDescent="0.25">
      <c r="A1602">
        <v>505</v>
      </c>
      <c r="B1602" t="s">
        <v>62</v>
      </c>
      <c r="C1602" t="s">
        <v>46</v>
      </c>
      <c r="D1602" t="s">
        <v>22</v>
      </c>
      <c r="E1602">
        <v>2</v>
      </c>
      <c r="F1602">
        <v>88</v>
      </c>
      <c r="G1602">
        <v>151</v>
      </c>
      <c r="H1602">
        <v>63</v>
      </c>
      <c r="I1602">
        <v>86</v>
      </c>
      <c r="J1602">
        <v>57</v>
      </c>
      <c r="K1602">
        <v>332</v>
      </c>
      <c r="L1602">
        <v>0</v>
      </c>
      <c r="M1602">
        <v>50</v>
      </c>
      <c r="N1602">
        <v>70</v>
      </c>
      <c r="O1602">
        <v>120</v>
      </c>
      <c r="P1602">
        <v>5</v>
      </c>
      <c r="Q1602" s="1">
        <v>40391</v>
      </c>
      <c r="R1602" t="s">
        <v>28</v>
      </c>
      <c r="S1602" t="s">
        <v>29</v>
      </c>
      <c r="T1602" t="s">
        <v>25</v>
      </c>
    </row>
    <row r="1603" spans="1:20" x14ac:dyDescent="0.25">
      <c r="A1603">
        <v>505</v>
      </c>
      <c r="B1603" t="s">
        <v>62</v>
      </c>
      <c r="C1603" t="s">
        <v>46</v>
      </c>
      <c r="D1603" t="s">
        <v>22</v>
      </c>
      <c r="E1603">
        <v>-8</v>
      </c>
      <c r="F1603">
        <v>62</v>
      </c>
      <c r="G1603">
        <v>106</v>
      </c>
      <c r="H1603">
        <v>44</v>
      </c>
      <c r="I1603">
        <v>70</v>
      </c>
      <c r="J1603">
        <v>40</v>
      </c>
      <c r="K1603">
        <v>325</v>
      </c>
      <c r="L1603">
        <v>10</v>
      </c>
      <c r="M1603">
        <v>30</v>
      </c>
      <c r="N1603">
        <v>60</v>
      </c>
      <c r="O1603">
        <v>90</v>
      </c>
      <c r="P1603">
        <v>5</v>
      </c>
      <c r="Q1603" s="1">
        <v>40422</v>
      </c>
      <c r="R1603" t="s">
        <v>28</v>
      </c>
      <c r="S1603" t="s">
        <v>29</v>
      </c>
      <c r="T1603" t="s">
        <v>25</v>
      </c>
    </row>
    <row r="1604" spans="1:20" x14ac:dyDescent="0.25">
      <c r="A1604">
        <v>505</v>
      </c>
      <c r="B1604" t="s">
        <v>62</v>
      </c>
      <c r="C1604" t="s">
        <v>46</v>
      </c>
      <c r="D1604" t="s">
        <v>22</v>
      </c>
      <c r="E1604">
        <v>-6</v>
      </c>
      <c r="F1604">
        <v>64</v>
      </c>
      <c r="G1604">
        <v>109</v>
      </c>
      <c r="H1604">
        <v>45</v>
      </c>
      <c r="I1604">
        <v>70</v>
      </c>
      <c r="J1604">
        <v>41</v>
      </c>
      <c r="K1604">
        <v>320</v>
      </c>
      <c r="L1604">
        <v>10</v>
      </c>
      <c r="M1604">
        <v>20</v>
      </c>
      <c r="N1604">
        <v>40</v>
      </c>
      <c r="O1604">
        <v>60</v>
      </c>
      <c r="P1604">
        <v>5</v>
      </c>
      <c r="Q1604" s="1">
        <v>40452</v>
      </c>
      <c r="R1604" t="s">
        <v>28</v>
      </c>
      <c r="S1604" t="s">
        <v>29</v>
      </c>
      <c r="T1604" t="s">
        <v>25</v>
      </c>
    </row>
    <row r="1605" spans="1:20" x14ac:dyDescent="0.25">
      <c r="A1605">
        <v>505</v>
      </c>
      <c r="B1605" t="s">
        <v>62</v>
      </c>
      <c r="C1605" t="s">
        <v>46</v>
      </c>
      <c r="D1605" t="s">
        <v>22</v>
      </c>
      <c r="E1605">
        <v>-7</v>
      </c>
      <c r="F1605">
        <v>62</v>
      </c>
      <c r="G1605">
        <v>106</v>
      </c>
      <c r="H1605">
        <v>44</v>
      </c>
      <c r="I1605">
        <v>69</v>
      </c>
      <c r="J1605">
        <v>40</v>
      </c>
      <c r="K1605">
        <v>325</v>
      </c>
      <c r="L1605">
        <v>0</v>
      </c>
      <c r="M1605">
        <v>30</v>
      </c>
      <c r="N1605">
        <v>50</v>
      </c>
      <c r="O1605">
        <v>80</v>
      </c>
      <c r="P1605">
        <v>5</v>
      </c>
      <c r="Q1605" s="1">
        <v>40483</v>
      </c>
      <c r="R1605" t="s">
        <v>28</v>
      </c>
      <c r="S1605" t="s">
        <v>29</v>
      </c>
      <c r="T1605" t="s">
        <v>25</v>
      </c>
    </row>
    <row r="1606" spans="1:20" x14ac:dyDescent="0.25">
      <c r="A1606">
        <v>505</v>
      </c>
      <c r="B1606" t="s">
        <v>62</v>
      </c>
      <c r="C1606" t="s">
        <v>46</v>
      </c>
      <c r="D1606" t="s">
        <v>22</v>
      </c>
      <c r="E1606">
        <v>-5</v>
      </c>
      <c r="F1606">
        <v>69</v>
      </c>
      <c r="G1606">
        <v>118</v>
      </c>
      <c r="H1606">
        <v>49</v>
      </c>
      <c r="I1606">
        <v>74</v>
      </c>
      <c r="J1606">
        <v>44</v>
      </c>
      <c r="K1606">
        <v>335</v>
      </c>
      <c r="L1606">
        <v>10</v>
      </c>
      <c r="M1606">
        <v>30</v>
      </c>
      <c r="N1606">
        <v>60</v>
      </c>
      <c r="O1606">
        <v>90</v>
      </c>
      <c r="P1606">
        <v>5</v>
      </c>
      <c r="Q1606" s="1">
        <v>40513</v>
      </c>
      <c r="R1606" t="s">
        <v>28</v>
      </c>
      <c r="S1606" t="s">
        <v>29</v>
      </c>
      <c r="T1606" t="s">
        <v>25</v>
      </c>
    </row>
    <row r="1607" spans="1:20" x14ac:dyDescent="0.25">
      <c r="A1607">
        <v>505</v>
      </c>
      <c r="B1607" t="s">
        <v>62</v>
      </c>
      <c r="C1607" t="s">
        <v>46</v>
      </c>
      <c r="D1607" t="s">
        <v>22</v>
      </c>
      <c r="E1607">
        <v>-16</v>
      </c>
      <c r="F1607">
        <v>53</v>
      </c>
      <c r="G1607">
        <v>101</v>
      </c>
      <c r="H1607">
        <v>37</v>
      </c>
      <c r="I1607">
        <v>66</v>
      </c>
      <c r="J1607">
        <v>34</v>
      </c>
      <c r="K1607">
        <v>261</v>
      </c>
      <c r="L1607">
        <v>-10</v>
      </c>
      <c r="M1607">
        <v>30</v>
      </c>
      <c r="N1607">
        <v>40</v>
      </c>
      <c r="O1607">
        <v>70</v>
      </c>
      <c r="P1607">
        <v>5</v>
      </c>
      <c r="Q1607" s="1">
        <v>40544</v>
      </c>
      <c r="R1607" t="s">
        <v>28</v>
      </c>
      <c r="S1607" t="s">
        <v>29</v>
      </c>
      <c r="T1607" t="s">
        <v>25</v>
      </c>
    </row>
    <row r="1608" spans="1:20" x14ac:dyDescent="0.25">
      <c r="A1608">
        <v>505</v>
      </c>
      <c r="B1608" t="s">
        <v>62</v>
      </c>
      <c r="C1608" t="s">
        <v>46</v>
      </c>
      <c r="D1608" t="s">
        <v>22</v>
      </c>
      <c r="E1608">
        <v>-10</v>
      </c>
      <c r="F1608">
        <v>61</v>
      </c>
      <c r="G1608">
        <v>111</v>
      </c>
      <c r="H1608">
        <v>43</v>
      </c>
      <c r="I1608">
        <v>68</v>
      </c>
      <c r="J1608">
        <v>39</v>
      </c>
      <c r="K1608">
        <v>256</v>
      </c>
      <c r="L1608">
        <v>0</v>
      </c>
      <c r="M1608">
        <v>30</v>
      </c>
      <c r="N1608">
        <v>50</v>
      </c>
      <c r="O1608">
        <v>80</v>
      </c>
      <c r="P1608">
        <v>5</v>
      </c>
      <c r="Q1608" s="1">
        <v>40575</v>
      </c>
      <c r="R1608" t="s">
        <v>28</v>
      </c>
      <c r="S1608" t="s">
        <v>29</v>
      </c>
      <c r="T1608" t="s">
        <v>25</v>
      </c>
    </row>
    <row r="1609" spans="1:20" x14ac:dyDescent="0.25">
      <c r="A1609">
        <v>505</v>
      </c>
      <c r="B1609" t="s">
        <v>62</v>
      </c>
      <c r="C1609" t="s">
        <v>46</v>
      </c>
      <c r="D1609" t="s">
        <v>22</v>
      </c>
      <c r="E1609">
        <v>-10</v>
      </c>
      <c r="F1609">
        <v>63</v>
      </c>
      <c r="G1609">
        <v>114</v>
      </c>
      <c r="H1609">
        <v>44</v>
      </c>
      <c r="I1609">
        <v>70</v>
      </c>
      <c r="J1609">
        <v>40</v>
      </c>
      <c r="K1609">
        <v>251</v>
      </c>
      <c r="L1609">
        <v>10</v>
      </c>
      <c r="M1609">
        <v>30</v>
      </c>
      <c r="N1609">
        <v>60</v>
      </c>
      <c r="O1609">
        <v>90</v>
      </c>
      <c r="P1609">
        <v>5</v>
      </c>
      <c r="Q1609" s="1">
        <v>40603</v>
      </c>
      <c r="R1609" t="s">
        <v>28</v>
      </c>
      <c r="S1609" t="s">
        <v>29</v>
      </c>
      <c r="T1609" t="s">
        <v>25</v>
      </c>
    </row>
    <row r="1610" spans="1:20" x14ac:dyDescent="0.25">
      <c r="A1610">
        <v>505</v>
      </c>
      <c r="B1610" t="s">
        <v>62</v>
      </c>
      <c r="C1610" t="s">
        <v>46</v>
      </c>
      <c r="D1610" t="s">
        <v>22</v>
      </c>
      <c r="E1610">
        <v>-9</v>
      </c>
      <c r="F1610">
        <v>63</v>
      </c>
      <c r="G1610">
        <v>114</v>
      </c>
      <c r="H1610">
        <v>44</v>
      </c>
      <c r="I1610">
        <v>69</v>
      </c>
      <c r="J1610">
        <v>40</v>
      </c>
      <c r="K1610">
        <v>261</v>
      </c>
      <c r="L1610">
        <v>10</v>
      </c>
      <c r="M1610">
        <v>30</v>
      </c>
      <c r="N1610">
        <v>60</v>
      </c>
      <c r="O1610">
        <v>90</v>
      </c>
      <c r="P1610">
        <v>5</v>
      </c>
      <c r="Q1610" s="1">
        <v>40634</v>
      </c>
      <c r="R1610" t="s">
        <v>28</v>
      </c>
      <c r="S1610" t="s">
        <v>29</v>
      </c>
      <c r="T1610" t="s">
        <v>25</v>
      </c>
    </row>
    <row r="1611" spans="1:20" x14ac:dyDescent="0.25">
      <c r="A1611">
        <v>505</v>
      </c>
      <c r="B1611" t="s">
        <v>62</v>
      </c>
      <c r="C1611" t="s">
        <v>46</v>
      </c>
      <c r="D1611" t="s">
        <v>22</v>
      </c>
      <c r="E1611">
        <v>-10</v>
      </c>
      <c r="F1611">
        <v>61</v>
      </c>
      <c r="G1611">
        <v>103</v>
      </c>
      <c r="H1611">
        <v>43</v>
      </c>
      <c r="I1611">
        <v>63</v>
      </c>
      <c r="J1611">
        <v>39</v>
      </c>
      <c r="K1611">
        <v>282</v>
      </c>
      <c r="L1611">
        <v>0</v>
      </c>
      <c r="M1611">
        <v>30</v>
      </c>
      <c r="N1611">
        <v>50</v>
      </c>
      <c r="O1611">
        <v>80</v>
      </c>
      <c r="P1611">
        <v>5</v>
      </c>
      <c r="Q1611" s="1">
        <v>40664</v>
      </c>
      <c r="R1611" t="s">
        <v>28</v>
      </c>
      <c r="S1611" t="s">
        <v>29</v>
      </c>
      <c r="T1611" t="s">
        <v>25</v>
      </c>
    </row>
    <row r="1612" spans="1:20" x14ac:dyDescent="0.25">
      <c r="A1612">
        <v>505</v>
      </c>
      <c r="B1612" t="s">
        <v>62</v>
      </c>
      <c r="C1612" t="s">
        <v>46</v>
      </c>
      <c r="D1612" t="s">
        <v>22</v>
      </c>
      <c r="E1612">
        <v>-4</v>
      </c>
      <c r="F1612">
        <v>73</v>
      </c>
      <c r="G1612">
        <v>124</v>
      </c>
      <c r="H1612">
        <v>52</v>
      </c>
      <c r="I1612">
        <v>71</v>
      </c>
      <c r="J1612">
        <v>47</v>
      </c>
      <c r="K1612">
        <v>313</v>
      </c>
      <c r="L1612">
        <v>0</v>
      </c>
      <c r="M1612">
        <v>40</v>
      </c>
      <c r="N1612">
        <v>60</v>
      </c>
      <c r="O1612">
        <v>100</v>
      </c>
      <c r="P1612">
        <v>5</v>
      </c>
      <c r="Q1612" s="1">
        <v>40695</v>
      </c>
      <c r="R1612" t="s">
        <v>28</v>
      </c>
      <c r="S1612" t="s">
        <v>29</v>
      </c>
      <c r="T1612" t="s">
        <v>25</v>
      </c>
    </row>
    <row r="1613" spans="1:20" x14ac:dyDescent="0.25">
      <c r="A1613">
        <v>505</v>
      </c>
      <c r="B1613" t="s">
        <v>62</v>
      </c>
      <c r="C1613" t="s">
        <v>46</v>
      </c>
      <c r="D1613" t="s">
        <v>22</v>
      </c>
      <c r="E1613">
        <v>-1</v>
      </c>
      <c r="F1613">
        <v>82</v>
      </c>
      <c r="G1613">
        <v>140</v>
      </c>
      <c r="H1613">
        <v>59</v>
      </c>
      <c r="I1613">
        <v>77</v>
      </c>
      <c r="J1613">
        <v>53</v>
      </c>
      <c r="K1613">
        <v>338</v>
      </c>
      <c r="L1613">
        <v>0</v>
      </c>
      <c r="M1613">
        <v>50</v>
      </c>
      <c r="N1613">
        <v>70</v>
      </c>
      <c r="O1613">
        <v>120</v>
      </c>
      <c r="P1613">
        <v>5</v>
      </c>
      <c r="Q1613" s="1">
        <v>40725</v>
      </c>
      <c r="R1613" t="s">
        <v>28</v>
      </c>
      <c r="S1613" t="s">
        <v>29</v>
      </c>
      <c r="T1613" t="s">
        <v>25</v>
      </c>
    </row>
    <row r="1614" spans="1:20" x14ac:dyDescent="0.25">
      <c r="A1614">
        <v>505</v>
      </c>
      <c r="B1614" t="s">
        <v>62</v>
      </c>
      <c r="C1614" t="s">
        <v>46</v>
      </c>
      <c r="D1614" t="s">
        <v>22</v>
      </c>
      <c r="E1614">
        <v>3</v>
      </c>
      <c r="F1614">
        <v>88</v>
      </c>
      <c r="G1614">
        <v>150</v>
      </c>
      <c r="H1614">
        <v>63</v>
      </c>
      <c r="I1614">
        <v>80</v>
      </c>
      <c r="J1614">
        <v>57</v>
      </c>
      <c r="K1614">
        <v>332</v>
      </c>
      <c r="L1614">
        <v>0</v>
      </c>
      <c r="M1614">
        <v>50</v>
      </c>
      <c r="N1614">
        <v>70</v>
      </c>
      <c r="O1614">
        <v>120</v>
      </c>
      <c r="P1614">
        <v>5</v>
      </c>
      <c r="Q1614" s="1">
        <v>40756</v>
      </c>
      <c r="R1614" t="s">
        <v>28</v>
      </c>
      <c r="S1614" t="s">
        <v>29</v>
      </c>
      <c r="T1614" t="s">
        <v>25</v>
      </c>
    </row>
    <row r="1615" spans="1:20" x14ac:dyDescent="0.25">
      <c r="A1615">
        <v>505</v>
      </c>
      <c r="B1615" t="s">
        <v>62</v>
      </c>
      <c r="C1615" t="s">
        <v>46</v>
      </c>
      <c r="D1615" t="s">
        <v>22</v>
      </c>
      <c r="E1615">
        <v>-12</v>
      </c>
      <c r="F1615">
        <v>62</v>
      </c>
      <c r="G1615">
        <v>113</v>
      </c>
      <c r="H1615">
        <v>44</v>
      </c>
      <c r="I1615">
        <v>70</v>
      </c>
      <c r="J1615">
        <v>40</v>
      </c>
      <c r="K1615">
        <v>325</v>
      </c>
      <c r="L1615">
        <v>10</v>
      </c>
      <c r="M1615">
        <v>30</v>
      </c>
      <c r="N1615">
        <v>60</v>
      </c>
      <c r="O1615">
        <v>90</v>
      </c>
      <c r="P1615">
        <v>5</v>
      </c>
      <c r="Q1615" s="1">
        <v>40787</v>
      </c>
      <c r="R1615" t="s">
        <v>28</v>
      </c>
      <c r="S1615" t="s">
        <v>29</v>
      </c>
      <c r="T1615" t="s">
        <v>25</v>
      </c>
    </row>
    <row r="1616" spans="1:20" x14ac:dyDescent="0.25">
      <c r="A1616">
        <v>505</v>
      </c>
      <c r="B1616" t="s">
        <v>62</v>
      </c>
      <c r="C1616" t="s">
        <v>46</v>
      </c>
      <c r="D1616" t="s">
        <v>22</v>
      </c>
      <c r="E1616">
        <v>-9</v>
      </c>
      <c r="F1616">
        <v>64</v>
      </c>
      <c r="G1616">
        <v>116</v>
      </c>
      <c r="H1616">
        <v>45</v>
      </c>
      <c r="I1616">
        <v>70</v>
      </c>
      <c r="J1616">
        <v>41</v>
      </c>
      <c r="K1616">
        <v>320</v>
      </c>
      <c r="L1616">
        <v>10</v>
      </c>
      <c r="M1616">
        <v>20</v>
      </c>
      <c r="N1616">
        <v>40</v>
      </c>
      <c r="O1616">
        <v>60</v>
      </c>
      <c r="P1616">
        <v>5</v>
      </c>
      <c r="Q1616" s="1">
        <v>40817</v>
      </c>
      <c r="R1616" t="s">
        <v>28</v>
      </c>
      <c r="S1616" t="s">
        <v>29</v>
      </c>
      <c r="T1616" t="s">
        <v>25</v>
      </c>
    </row>
    <row r="1617" spans="1:20" x14ac:dyDescent="0.25">
      <c r="A1617">
        <v>505</v>
      </c>
      <c r="B1617" t="s">
        <v>62</v>
      </c>
      <c r="C1617" t="s">
        <v>46</v>
      </c>
      <c r="D1617" t="s">
        <v>22</v>
      </c>
      <c r="E1617">
        <v>-10</v>
      </c>
      <c r="F1617">
        <v>62</v>
      </c>
      <c r="G1617">
        <v>113</v>
      </c>
      <c r="H1617">
        <v>44</v>
      </c>
      <c r="I1617">
        <v>69</v>
      </c>
      <c r="J1617">
        <v>40</v>
      </c>
      <c r="K1617">
        <v>325</v>
      </c>
      <c r="L1617">
        <v>0</v>
      </c>
      <c r="M1617">
        <v>30</v>
      </c>
      <c r="N1617">
        <v>50</v>
      </c>
      <c r="O1617">
        <v>80</v>
      </c>
      <c r="P1617">
        <v>5</v>
      </c>
      <c r="Q1617" s="1">
        <v>40848</v>
      </c>
      <c r="R1617" t="s">
        <v>28</v>
      </c>
      <c r="S1617" t="s">
        <v>29</v>
      </c>
      <c r="T1617" t="s">
        <v>25</v>
      </c>
    </row>
    <row r="1618" spans="1:20" x14ac:dyDescent="0.25">
      <c r="A1618">
        <v>505</v>
      </c>
      <c r="B1618" t="s">
        <v>62</v>
      </c>
      <c r="C1618" t="s">
        <v>46</v>
      </c>
      <c r="D1618" t="s">
        <v>22</v>
      </c>
      <c r="E1618">
        <v>-7</v>
      </c>
      <c r="F1618">
        <v>69</v>
      </c>
      <c r="G1618">
        <v>126</v>
      </c>
      <c r="H1618">
        <v>49</v>
      </c>
      <c r="I1618">
        <v>74</v>
      </c>
      <c r="J1618">
        <v>44</v>
      </c>
      <c r="K1618">
        <v>335</v>
      </c>
      <c r="L1618">
        <v>10</v>
      </c>
      <c r="M1618">
        <v>30</v>
      </c>
      <c r="N1618">
        <v>60</v>
      </c>
      <c r="O1618">
        <v>90</v>
      </c>
      <c r="P1618">
        <v>5</v>
      </c>
      <c r="Q1618" s="1">
        <v>40878</v>
      </c>
      <c r="R1618" t="s">
        <v>28</v>
      </c>
      <c r="S1618" t="s">
        <v>29</v>
      </c>
      <c r="T1618" t="s">
        <v>25</v>
      </c>
    </row>
    <row r="1619" spans="1:20" x14ac:dyDescent="0.25">
      <c r="A1619">
        <v>505</v>
      </c>
      <c r="B1619" t="s">
        <v>62</v>
      </c>
      <c r="C1619" t="s">
        <v>46</v>
      </c>
      <c r="D1619" t="s">
        <v>22</v>
      </c>
      <c r="E1619">
        <v>9</v>
      </c>
      <c r="F1619">
        <v>47</v>
      </c>
      <c r="G1619">
        <v>82</v>
      </c>
      <c r="H1619">
        <v>35</v>
      </c>
      <c r="I1619">
        <v>38</v>
      </c>
      <c r="J1619">
        <v>11</v>
      </c>
      <c r="K1619">
        <v>196</v>
      </c>
      <c r="L1619">
        <v>10</v>
      </c>
      <c r="M1619">
        <v>30</v>
      </c>
      <c r="N1619">
        <v>40</v>
      </c>
      <c r="O1619">
        <v>70</v>
      </c>
      <c r="P1619">
        <v>6</v>
      </c>
      <c r="Q1619" s="1">
        <v>40179</v>
      </c>
      <c r="R1619" t="s">
        <v>28</v>
      </c>
      <c r="S1619" t="s">
        <v>30</v>
      </c>
      <c r="T1619" t="s">
        <v>31</v>
      </c>
    </row>
    <row r="1620" spans="1:20" x14ac:dyDescent="0.25">
      <c r="A1620">
        <v>505</v>
      </c>
      <c r="B1620" t="s">
        <v>62</v>
      </c>
      <c r="C1620" t="s">
        <v>46</v>
      </c>
      <c r="D1620" t="s">
        <v>22</v>
      </c>
      <c r="E1620">
        <v>8</v>
      </c>
      <c r="F1620">
        <v>47</v>
      </c>
      <c r="G1620">
        <v>82</v>
      </c>
      <c r="H1620">
        <v>35</v>
      </c>
      <c r="I1620">
        <v>39</v>
      </c>
      <c r="J1620">
        <v>11</v>
      </c>
      <c r="K1620">
        <v>191</v>
      </c>
      <c r="L1620">
        <v>10</v>
      </c>
      <c r="M1620">
        <v>30</v>
      </c>
      <c r="N1620">
        <v>40</v>
      </c>
      <c r="O1620">
        <v>70</v>
      </c>
      <c r="P1620">
        <v>6</v>
      </c>
      <c r="Q1620" s="1">
        <v>40210</v>
      </c>
      <c r="R1620" t="s">
        <v>28</v>
      </c>
      <c r="S1620" t="s">
        <v>30</v>
      </c>
      <c r="T1620" t="s">
        <v>31</v>
      </c>
    </row>
    <row r="1621" spans="1:20" x14ac:dyDescent="0.25">
      <c r="A1621">
        <v>505</v>
      </c>
      <c r="B1621" t="s">
        <v>62</v>
      </c>
      <c r="C1621" t="s">
        <v>46</v>
      </c>
      <c r="D1621" t="s">
        <v>22</v>
      </c>
      <c r="E1621">
        <v>11</v>
      </c>
      <c r="F1621">
        <v>49</v>
      </c>
      <c r="G1621">
        <v>85</v>
      </c>
      <c r="H1621">
        <v>36</v>
      </c>
      <c r="I1621">
        <v>38</v>
      </c>
      <c r="J1621">
        <v>11</v>
      </c>
      <c r="K1621">
        <v>187</v>
      </c>
      <c r="L1621">
        <v>10</v>
      </c>
      <c r="M1621">
        <v>30</v>
      </c>
      <c r="N1621">
        <v>40</v>
      </c>
      <c r="O1621">
        <v>70</v>
      </c>
      <c r="P1621">
        <v>6</v>
      </c>
      <c r="Q1621" s="1">
        <v>40238</v>
      </c>
      <c r="R1621" t="s">
        <v>28</v>
      </c>
      <c r="S1621" t="s">
        <v>30</v>
      </c>
      <c r="T1621" t="s">
        <v>31</v>
      </c>
    </row>
    <row r="1622" spans="1:20" x14ac:dyDescent="0.25">
      <c r="A1622">
        <v>505</v>
      </c>
      <c r="B1622" t="s">
        <v>62</v>
      </c>
      <c r="C1622" t="s">
        <v>46</v>
      </c>
      <c r="D1622" t="s">
        <v>22</v>
      </c>
      <c r="E1622">
        <v>12</v>
      </c>
      <c r="F1622">
        <v>51</v>
      </c>
      <c r="G1622">
        <v>88</v>
      </c>
      <c r="H1622">
        <v>37</v>
      </c>
      <c r="I1622">
        <v>39</v>
      </c>
      <c r="J1622">
        <v>12</v>
      </c>
      <c r="K1622">
        <v>195</v>
      </c>
      <c r="L1622">
        <v>10</v>
      </c>
      <c r="M1622">
        <v>30</v>
      </c>
      <c r="N1622">
        <v>40</v>
      </c>
      <c r="O1622">
        <v>70</v>
      </c>
      <c r="P1622">
        <v>6</v>
      </c>
      <c r="Q1622" s="1">
        <v>40269</v>
      </c>
      <c r="R1622" t="s">
        <v>28</v>
      </c>
      <c r="S1622" t="s">
        <v>30</v>
      </c>
      <c r="T1622" t="s">
        <v>31</v>
      </c>
    </row>
    <row r="1623" spans="1:20" x14ac:dyDescent="0.25">
      <c r="A1623">
        <v>505</v>
      </c>
      <c r="B1623" t="s">
        <v>62</v>
      </c>
      <c r="C1623" t="s">
        <v>46</v>
      </c>
      <c r="D1623" t="s">
        <v>22</v>
      </c>
      <c r="E1623">
        <v>14</v>
      </c>
      <c r="F1623">
        <v>53</v>
      </c>
      <c r="G1623">
        <v>92</v>
      </c>
      <c r="H1623">
        <v>39</v>
      </c>
      <c r="I1623">
        <v>39</v>
      </c>
      <c r="J1623">
        <v>12</v>
      </c>
      <c r="K1623">
        <v>212</v>
      </c>
      <c r="L1623">
        <v>10</v>
      </c>
      <c r="M1623">
        <v>30</v>
      </c>
      <c r="N1623">
        <v>40</v>
      </c>
      <c r="O1623">
        <v>70</v>
      </c>
      <c r="P1623">
        <v>6</v>
      </c>
      <c r="Q1623" s="1">
        <v>40299</v>
      </c>
      <c r="R1623" t="s">
        <v>28</v>
      </c>
      <c r="S1623" t="s">
        <v>30</v>
      </c>
      <c r="T1623" t="s">
        <v>31</v>
      </c>
    </row>
    <row r="1624" spans="1:20" x14ac:dyDescent="0.25">
      <c r="A1624">
        <v>505</v>
      </c>
      <c r="B1624" t="s">
        <v>62</v>
      </c>
      <c r="C1624" t="s">
        <v>46</v>
      </c>
      <c r="D1624" t="s">
        <v>22</v>
      </c>
      <c r="E1624">
        <v>14</v>
      </c>
      <c r="F1624">
        <v>55</v>
      </c>
      <c r="G1624">
        <v>96</v>
      </c>
      <c r="H1624">
        <v>41</v>
      </c>
      <c r="I1624">
        <v>41</v>
      </c>
      <c r="J1624">
        <v>13</v>
      </c>
      <c r="K1624">
        <v>239</v>
      </c>
      <c r="L1624">
        <v>20</v>
      </c>
      <c r="M1624">
        <v>30</v>
      </c>
      <c r="N1624">
        <v>50</v>
      </c>
      <c r="O1624">
        <v>80</v>
      </c>
      <c r="P1624">
        <v>6</v>
      </c>
      <c r="Q1624" s="1">
        <v>40330</v>
      </c>
      <c r="R1624" t="s">
        <v>28</v>
      </c>
      <c r="S1624" t="s">
        <v>30</v>
      </c>
      <c r="T1624" t="s">
        <v>31</v>
      </c>
    </row>
    <row r="1625" spans="1:20" x14ac:dyDescent="0.25">
      <c r="A1625">
        <v>505</v>
      </c>
      <c r="B1625" t="s">
        <v>62</v>
      </c>
      <c r="C1625" t="s">
        <v>46</v>
      </c>
      <c r="D1625" t="s">
        <v>22</v>
      </c>
      <c r="E1625">
        <v>18</v>
      </c>
      <c r="F1625">
        <v>59</v>
      </c>
      <c r="G1625">
        <v>103</v>
      </c>
      <c r="H1625">
        <v>44</v>
      </c>
      <c r="I1625">
        <v>41</v>
      </c>
      <c r="J1625">
        <v>14</v>
      </c>
      <c r="K1625">
        <v>258</v>
      </c>
      <c r="L1625">
        <v>20</v>
      </c>
      <c r="M1625">
        <v>30</v>
      </c>
      <c r="N1625">
        <v>50</v>
      </c>
      <c r="O1625">
        <v>80</v>
      </c>
      <c r="P1625">
        <v>6</v>
      </c>
      <c r="Q1625" s="1">
        <v>40360</v>
      </c>
      <c r="R1625" t="s">
        <v>28</v>
      </c>
      <c r="S1625" t="s">
        <v>30</v>
      </c>
      <c r="T1625" t="s">
        <v>31</v>
      </c>
    </row>
    <row r="1626" spans="1:20" x14ac:dyDescent="0.25">
      <c r="A1626">
        <v>505</v>
      </c>
      <c r="B1626" t="s">
        <v>62</v>
      </c>
      <c r="C1626" t="s">
        <v>46</v>
      </c>
      <c r="D1626" t="s">
        <v>22</v>
      </c>
      <c r="E1626">
        <v>18</v>
      </c>
      <c r="F1626">
        <v>60</v>
      </c>
      <c r="G1626">
        <v>105</v>
      </c>
      <c r="H1626">
        <v>45</v>
      </c>
      <c r="I1626">
        <v>42</v>
      </c>
      <c r="J1626">
        <v>14</v>
      </c>
      <c r="K1626">
        <v>253</v>
      </c>
      <c r="L1626">
        <v>30</v>
      </c>
      <c r="M1626">
        <v>30</v>
      </c>
      <c r="N1626">
        <v>60</v>
      </c>
      <c r="O1626">
        <v>90</v>
      </c>
      <c r="P1626">
        <v>6</v>
      </c>
      <c r="Q1626" s="1">
        <v>40391</v>
      </c>
      <c r="R1626" t="s">
        <v>28</v>
      </c>
      <c r="S1626" t="s">
        <v>30</v>
      </c>
      <c r="T1626" t="s">
        <v>31</v>
      </c>
    </row>
    <row r="1627" spans="1:20" x14ac:dyDescent="0.25">
      <c r="A1627">
        <v>505</v>
      </c>
      <c r="B1627" t="s">
        <v>62</v>
      </c>
      <c r="C1627" t="s">
        <v>46</v>
      </c>
      <c r="D1627" t="s">
        <v>22</v>
      </c>
      <c r="E1627">
        <v>13</v>
      </c>
      <c r="F1627">
        <v>52</v>
      </c>
      <c r="G1627">
        <v>91</v>
      </c>
      <c r="H1627">
        <v>39</v>
      </c>
      <c r="I1627">
        <v>39</v>
      </c>
      <c r="J1627">
        <v>12</v>
      </c>
      <c r="K1627">
        <v>248</v>
      </c>
      <c r="L1627">
        <v>10</v>
      </c>
      <c r="M1627">
        <v>30</v>
      </c>
      <c r="N1627">
        <v>40</v>
      </c>
      <c r="O1627">
        <v>70</v>
      </c>
      <c r="P1627">
        <v>6</v>
      </c>
      <c r="Q1627" s="1">
        <v>40422</v>
      </c>
      <c r="R1627" t="s">
        <v>28</v>
      </c>
      <c r="S1627" t="s">
        <v>30</v>
      </c>
      <c r="T1627" t="s">
        <v>31</v>
      </c>
    </row>
    <row r="1628" spans="1:20" x14ac:dyDescent="0.25">
      <c r="A1628">
        <v>505</v>
      </c>
      <c r="B1628" t="s">
        <v>62</v>
      </c>
      <c r="C1628" t="s">
        <v>46</v>
      </c>
      <c r="D1628" t="s">
        <v>22</v>
      </c>
      <c r="E1628">
        <v>14</v>
      </c>
      <c r="F1628">
        <v>53</v>
      </c>
      <c r="G1628">
        <v>92</v>
      </c>
      <c r="H1628">
        <v>39</v>
      </c>
      <c r="I1628">
        <v>39</v>
      </c>
      <c r="J1628">
        <v>12</v>
      </c>
      <c r="K1628">
        <v>244</v>
      </c>
      <c r="L1628">
        <v>20</v>
      </c>
      <c r="M1628">
        <v>20</v>
      </c>
      <c r="N1628">
        <v>30</v>
      </c>
      <c r="O1628">
        <v>50</v>
      </c>
      <c r="P1628">
        <v>6</v>
      </c>
      <c r="Q1628" s="1">
        <v>40452</v>
      </c>
      <c r="R1628" t="s">
        <v>28</v>
      </c>
      <c r="S1628" t="s">
        <v>30</v>
      </c>
      <c r="T1628" t="s">
        <v>31</v>
      </c>
    </row>
    <row r="1629" spans="1:20" x14ac:dyDescent="0.25">
      <c r="A1629">
        <v>505</v>
      </c>
      <c r="B1629" t="s">
        <v>62</v>
      </c>
      <c r="C1629" t="s">
        <v>46</v>
      </c>
      <c r="D1629" t="s">
        <v>22</v>
      </c>
      <c r="E1629">
        <v>8</v>
      </c>
      <c r="F1629">
        <v>47</v>
      </c>
      <c r="G1629">
        <v>82</v>
      </c>
      <c r="H1629">
        <v>35</v>
      </c>
      <c r="I1629">
        <v>39</v>
      </c>
      <c r="J1629">
        <v>11</v>
      </c>
      <c r="K1629">
        <v>248</v>
      </c>
      <c r="L1629">
        <v>20</v>
      </c>
      <c r="M1629">
        <v>20</v>
      </c>
      <c r="N1629">
        <v>40</v>
      </c>
      <c r="O1629">
        <v>60</v>
      </c>
      <c r="P1629">
        <v>6</v>
      </c>
      <c r="Q1629" s="1">
        <v>40483</v>
      </c>
      <c r="R1629" t="s">
        <v>28</v>
      </c>
      <c r="S1629" t="s">
        <v>30</v>
      </c>
      <c r="T1629" t="s">
        <v>31</v>
      </c>
    </row>
    <row r="1630" spans="1:20" x14ac:dyDescent="0.25">
      <c r="A1630">
        <v>505</v>
      </c>
      <c r="B1630" t="s">
        <v>62</v>
      </c>
      <c r="C1630" t="s">
        <v>46</v>
      </c>
      <c r="D1630" t="s">
        <v>22</v>
      </c>
      <c r="E1630">
        <v>12</v>
      </c>
      <c r="F1630">
        <v>51</v>
      </c>
      <c r="G1630">
        <v>89</v>
      </c>
      <c r="H1630">
        <v>38</v>
      </c>
      <c r="I1630">
        <v>39</v>
      </c>
      <c r="J1630">
        <v>12</v>
      </c>
      <c r="K1630">
        <v>256</v>
      </c>
      <c r="L1630">
        <v>0</v>
      </c>
      <c r="M1630">
        <v>30</v>
      </c>
      <c r="N1630">
        <v>30</v>
      </c>
      <c r="O1630">
        <v>60</v>
      </c>
      <c r="P1630">
        <v>6</v>
      </c>
      <c r="Q1630" s="1">
        <v>40513</v>
      </c>
      <c r="R1630" t="s">
        <v>28</v>
      </c>
      <c r="S1630" t="s">
        <v>30</v>
      </c>
      <c r="T1630" t="s">
        <v>31</v>
      </c>
    </row>
    <row r="1631" spans="1:20" x14ac:dyDescent="0.25">
      <c r="A1631">
        <v>505</v>
      </c>
      <c r="B1631" t="s">
        <v>62</v>
      </c>
      <c r="C1631" t="s">
        <v>46</v>
      </c>
      <c r="D1631" t="s">
        <v>22</v>
      </c>
      <c r="E1631">
        <v>14</v>
      </c>
      <c r="F1631">
        <v>47</v>
      </c>
      <c r="G1631">
        <v>92</v>
      </c>
      <c r="H1631">
        <v>35</v>
      </c>
      <c r="I1631">
        <v>40</v>
      </c>
      <c r="J1631">
        <v>11</v>
      </c>
      <c r="K1631">
        <v>196</v>
      </c>
      <c r="L1631">
        <v>10</v>
      </c>
      <c r="M1631">
        <v>30</v>
      </c>
      <c r="N1631">
        <v>40</v>
      </c>
      <c r="O1631">
        <v>70</v>
      </c>
      <c r="P1631">
        <v>6</v>
      </c>
      <c r="Q1631" s="1">
        <v>40544</v>
      </c>
      <c r="R1631" t="s">
        <v>28</v>
      </c>
      <c r="S1631" t="s">
        <v>30</v>
      </c>
      <c r="T1631" t="s">
        <v>31</v>
      </c>
    </row>
    <row r="1632" spans="1:20" x14ac:dyDescent="0.25">
      <c r="A1632">
        <v>505</v>
      </c>
      <c r="B1632" t="s">
        <v>62</v>
      </c>
      <c r="C1632" t="s">
        <v>46</v>
      </c>
      <c r="D1632" t="s">
        <v>22</v>
      </c>
      <c r="E1632">
        <v>12</v>
      </c>
      <c r="F1632">
        <v>47</v>
      </c>
      <c r="G1632">
        <v>87</v>
      </c>
      <c r="H1632">
        <v>35</v>
      </c>
      <c r="I1632">
        <v>39</v>
      </c>
      <c r="J1632">
        <v>11</v>
      </c>
      <c r="K1632">
        <v>191</v>
      </c>
      <c r="L1632">
        <v>10</v>
      </c>
      <c r="M1632">
        <v>30</v>
      </c>
      <c r="N1632">
        <v>40</v>
      </c>
      <c r="O1632">
        <v>70</v>
      </c>
      <c r="P1632">
        <v>6</v>
      </c>
      <c r="Q1632" s="1">
        <v>40575</v>
      </c>
      <c r="R1632" t="s">
        <v>28</v>
      </c>
      <c r="S1632" t="s">
        <v>30</v>
      </c>
      <c r="T1632" t="s">
        <v>31</v>
      </c>
    </row>
    <row r="1633" spans="1:20" x14ac:dyDescent="0.25">
      <c r="A1633">
        <v>505</v>
      </c>
      <c r="B1633" t="s">
        <v>62</v>
      </c>
      <c r="C1633" t="s">
        <v>46</v>
      </c>
      <c r="D1633" t="s">
        <v>22</v>
      </c>
      <c r="E1633">
        <v>16</v>
      </c>
      <c r="F1633">
        <v>49</v>
      </c>
      <c r="G1633">
        <v>91</v>
      </c>
      <c r="H1633">
        <v>36</v>
      </c>
      <c r="I1633">
        <v>38</v>
      </c>
      <c r="J1633">
        <v>11</v>
      </c>
      <c r="K1633">
        <v>187</v>
      </c>
      <c r="L1633">
        <v>10</v>
      </c>
      <c r="M1633">
        <v>30</v>
      </c>
      <c r="N1633">
        <v>40</v>
      </c>
      <c r="O1633">
        <v>70</v>
      </c>
      <c r="P1633">
        <v>6</v>
      </c>
      <c r="Q1633" s="1">
        <v>40603</v>
      </c>
      <c r="R1633" t="s">
        <v>28</v>
      </c>
      <c r="S1633" t="s">
        <v>30</v>
      </c>
      <c r="T1633" t="s">
        <v>31</v>
      </c>
    </row>
    <row r="1634" spans="1:20" x14ac:dyDescent="0.25">
      <c r="A1634">
        <v>505</v>
      </c>
      <c r="B1634" t="s">
        <v>62</v>
      </c>
      <c r="C1634" t="s">
        <v>46</v>
      </c>
      <c r="D1634" t="s">
        <v>22</v>
      </c>
      <c r="E1634">
        <v>18</v>
      </c>
      <c r="F1634">
        <v>51</v>
      </c>
      <c r="G1634">
        <v>94</v>
      </c>
      <c r="H1634">
        <v>37</v>
      </c>
      <c r="I1634">
        <v>39</v>
      </c>
      <c r="J1634">
        <v>12</v>
      </c>
      <c r="K1634">
        <v>195</v>
      </c>
      <c r="L1634">
        <v>10</v>
      </c>
      <c r="M1634">
        <v>30</v>
      </c>
      <c r="N1634">
        <v>40</v>
      </c>
      <c r="O1634">
        <v>70</v>
      </c>
      <c r="P1634">
        <v>6</v>
      </c>
      <c r="Q1634" s="1">
        <v>40634</v>
      </c>
      <c r="R1634" t="s">
        <v>28</v>
      </c>
      <c r="S1634" t="s">
        <v>30</v>
      </c>
      <c r="T1634" t="s">
        <v>31</v>
      </c>
    </row>
    <row r="1635" spans="1:20" x14ac:dyDescent="0.25">
      <c r="A1635">
        <v>505</v>
      </c>
      <c r="B1635" t="s">
        <v>62</v>
      </c>
      <c r="C1635" t="s">
        <v>46</v>
      </c>
      <c r="D1635" t="s">
        <v>22</v>
      </c>
      <c r="E1635">
        <v>19</v>
      </c>
      <c r="F1635">
        <v>53</v>
      </c>
      <c r="G1635">
        <v>91</v>
      </c>
      <c r="H1635">
        <v>39</v>
      </c>
      <c r="I1635">
        <v>36</v>
      </c>
      <c r="J1635">
        <v>12</v>
      </c>
      <c r="K1635">
        <v>212</v>
      </c>
      <c r="L1635">
        <v>10</v>
      </c>
      <c r="M1635">
        <v>30</v>
      </c>
      <c r="N1635">
        <v>40</v>
      </c>
      <c r="O1635">
        <v>70</v>
      </c>
      <c r="P1635">
        <v>6</v>
      </c>
      <c r="Q1635" s="1">
        <v>40664</v>
      </c>
      <c r="R1635" t="s">
        <v>28</v>
      </c>
      <c r="S1635" t="s">
        <v>30</v>
      </c>
      <c r="T1635" t="s">
        <v>31</v>
      </c>
    </row>
    <row r="1636" spans="1:20" x14ac:dyDescent="0.25">
      <c r="A1636">
        <v>505</v>
      </c>
      <c r="B1636" t="s">
        <v>62</v>
      </c>
      <c r="C1636" t="s">
        <v>46</v>
      </c>
      <c r="D1636" t="s">
        <v>22</v>
      </c>
      <c r="E1636">
        <v>19</v>
      </c>
      <c r="F1636">
        <v>55</v>
      </c>
      <c r="G1636">
        <v>95</v>
      </c>
      <c r="H1636">
        <v>41</v>
      </c>
      <c r="I1636">
        <v>38</v>
      </c>
      <c r="J1636">
        <v>13</v>
      </c>
      <c r="K1636">
        <v>239</v>
      </c>
      <c r="L1636">
        <v>20</v>
      </c>
      <c r="M1636">
        <v>30</v>
      </c>
      <c r="N1636">
        <v>50</v>
      </c>
      <c r="O1636">
        <v>80</v>
      </c>
      <c r="P1636">
        <v>6</v>
      </c>
      <c r="Q1636" s="1">
        <v>40695</v>
      </c>
      <c r="R1636" t="s">
        <v>28</v>
      </c>
      <c r="S1636" t="s">
        <v>30</v>
      </c>
      <c r="T1636" t="s">
        <v>31</v>
      </c>
    </row>
    <row r="1637" spans="1:20" x14ac:dyDescent="0.25">
      <c r="A1637">
        <v>505</v>
      </c>
      <c r="B1637" t="s">
        <v>62</v>
      </c>
      <c r="C1637" t="s">
        <v>46</v>
      </c>
      <c r="D1637" t="s">
        <v>22</v>
      </c>
      <c r="E1637">
        <v>25</v>
      </c>
      <c r="F1637">
        <v>59</v>
      </c>
      <c r="G1637">
        <v>102</v>
      </c>
      <c r="H1637">
        <v>44</v>
      </c>
      <c r="I1637">
        <v>38</v>
      </c>
      <c r="J1637">
        <v>14</v>
      </c>
      <c r="K1637">
        <v>258</v>
      </c>
      <c r="L1637">
        <v>20</v>
      </c>
      <c r="M1637">
        <v>30</v>
      </c>
      <c r="N1637">
        <v>50</v>
      </c>
      <c r="O1637">
        <v>80</v>
      </c>
      <c r="P1637">
        <v>6</v>
      </c>
      <c r="Q1637" s="1">
        <v>40725</v>
      </c>
      <c r="R1637" t="s">
        <v>28</v>
      </c>
      <c r="S1637" t="s">
        <v>30</v>
      </c>
      <c r="T1637" t="s">
        <v>31</v>
      </c>
    </row>
    <row r="1638" spans="1:20" x14ac:dyDescent="0.25">
      <c r="A1638">
        <v>505</v>
      </c>
      <c r="B1638" t="s">
        <v>62</v>
      </c>
      <c r="C1638" t="s">
        <v>46</v>
      </c>
      <c r="D1638" t="s">
        <v>22</v>
      </c>
      <c r="E1638">
        <v>25</v>
      </c>
      <c r="F1638">
        <v>60</v>
      </c>
      <c r="G1638">
        <v>104</v>
      </c>
      <c r="H1638">
        <v>45</v>
      </c>
      <c r="I1638">
        <v>39</v>
      </c>
      <c r="J1638">
        <v>14</v>
      </c>
      <c r="K1638">
        <v>253</v>
      </c>
      <c r="L1638">
        <v>30</v>
      </c>
      <c r="M1638">
        <v>30</v>
      </c>
      <c r="N1638">
        <v>60</v>
      </c>
      <c r="O1638">
        <v>90</v>
      </c>
      <c r="P1638">
        <v>6</v>
      </c>
      <c r="Q1638" s="1">
        <v>40756</v>
      </c>
      <c r="R1638" t="s">
        <v>28</v>
      </c>
      <c r="S1638" t="s">
        <v>30</v>
      </c>
      <c r="T1638" t="s">
        <v>31</v>
      </c>
    </row>
    <row r="1639" spans="1:20" x14ac:dyDescent="0.25">
      <c r="A1639">
        <v>505</v>
      </c>
      <c r="B1639" t="s">
        <v>62</v>
      </c>
      <c r="C1639" t="s">
        <v>46</v>
      </c>
      <c r="D1639" t="s">
        <v>22</v>
      </c>
      <c r="E1639">
        <v>19</v>
      </c>
      <c r="F1639">
        <v>52</v>
      </c>
      <c r="G1639">
        <v>97</v>
      </c>
      <c r="H1639">
        <v>39</v>
      </c>
      <c r="I1639">
        <v>39</v>
      </c>
      <c r="J1639">
        <v>12</v>
      </c>
      <c r="K1639">
        <v>248</v>
      </c>
      <c r="L1639">
        <v>10</v>
      </c>
      <c r="M1639">
        <v>30</v>
      </c>
      <c r="N1639">
        <v>40</v>
      </c>
      <c r="O1639">
        <v>70</v>
      </c>
      <c r="P1639">
        <v>6</v>
      </c>
      <c r="Q1639" s="1">
        <v>40787</v>
      </c>
      <c r="R1639" t="s">
        <v>28</v>
      </c>
      <c r="S1639" t="s">
        <v>30</v>
      </c>
      <c r="T1639" t="s">
        <v>31</v>
      </c>
    </row>
    <row r="1640" spans="1:20" x14ac:dyDescent="0.25">
      <c r="A1640">
        <v>505</v>
      </c>
      <c r="B1640" t="s">
        <v>62</v>
      </c>
      <c r="C1640" t="s">
        <v>46</v>
      </c>
      <c r="D1640" t="s">
        <v>22</v>
      </c>
      <c r="E1640">
        <v>21</v>
      </c>
      <c r="F1640">
        <v>53</v>
      </c>
      <c r="G1640">
        <v>98</v>
      </c>
      <c r="H1640">
        <v>39</v>
      </c>
      <c r="I1640">
        <v>39</v>
      </c>
      <c r="J1640">
        <v>12</v>
      </c>
      <c r="K1640">
        <v>244</v>
      </c>
      <c r="L1640">
        <v>20</v>
      </c>
      <c r="M1640">
        <v>20</v>
      </c>
      <c r="N1640">
        <v>30</v>
      </c>
      <c r="O1640">
        <v>50</v>
      </c>
      <c r="P1640">
        <v>6</v>
      </c>
      <c r="Q1640" s="1">
        <v>40817</v>
      </c>
      <c r="R1640" t="s">
        <v>28</v>
      </c>
      <c r="S1640" t="s">
        <v>30</v>
      </c>
      <c r="T1640" t="s">
        <v>31</v>
      </c>
    </row>
    <row r="1641" spans="1:20" x14ac:dyDescent="0.25">
      <c r="A1641">
        <v>505</v>
      </c>
      <c r="B1641" t="s">
        <v>62</v>
      </c>
      <c r="C1641" t="s">
        <v>46</v>
      </c>
      <c r="D1641" t="s">
        <v>22</v>
      </c>
      <c r="E1641">
        <v>12</v>
      </c>
      <c r="F1641">
        <v>47</v>
      </c>
      <c r="G1641">
        <v>87</v>
      </c>
      <c r="H1641">
        <v>35</v>
      </c>
      <c r="I1641">
        <v>39</v>
      </c>
      <c r="J1641">
        <v>11</v>
      </c>
      <c r="K1641">
        <v>248</v>
      </c>
      <c r="L1641">
        <v>20</v>
      </c>
      <c r="M1641">
        <v>20</v>
      </c>
      <c r="N1641">
        <v>40</v>
      </c>
      <c r="O1641">
        <v>60</v>
      </c>
      <c r="P1641">
        <v>6</v>
      </c>
      <c r="Q1641" s="1">
        <v>40848</v>
      </c>
      <c r="R1641" t="s">
        <v>28</v>
      </c>
      <c r="S1641" t="s">
        <v>30</v>
      </c>
      <c r="T1641" t="s">
        <v>31</v>
      </c>
    </row>
    <row r="1642" spans="1:20" x14ac:dyDescent="0.25">
      <c r="A1642">
        <v>505</v>
      </c>
      <c r="B1642" t="s">
        <v>62</v>
      </c>
      <c r="C1642" t="s">
        <v>46</v>
      </c>
      <c r="D1642" t="s">
        <v>22</v>
      </c>
      <c r="E1642">
        <v>18</v>
      </c>
      <c r="F1642">
        <v>51</v>
      </c>
      <c r="G1642">
        <v>95</v>
      </c>
      <c r="H1642">
        <v>38</v>
      </c>
      <c r="I1642">
        <v>39</v>
      </c>
      <c r="J1642">
        <v>12</v>
      </c>
      <c r="K1642">
        <v>256</v>
      </c>
      <c r="L1642">
        <v>0</v>
      </c>
      <c r="M1642">
        <v>30</v>
      </c>
      <c r="N1642">
        <v>30</v>
      </c>
      <c r="O1642">
        <v>60</v>
      </c>
      <c r="P1642">
        <v>6</v>
      </c>
      <c r="Q1642" s="1">
        <v>40878</v>
      </c>
      <c r="R1642" t="s">
        <v>28</v>
      </c>
      <c r="S1642" t="s">
        <v>30</v>
      </c>
      <c r="T1642" t="s">
        <v>31</v>
      </c>
    </row>
    <row r="1643" spans="1:20" x14ac:dyDescent="0.25">
      <c r="A1643">
        <v>505</v>
      </c>
      <c r="B1643" t="s">
        <v>62</v>
      </c>
      <c r="C1643" t="s">
        <v>46</v>
      </c>
      <c r="D1643" t="s">
        <v>22</v>
      </c>
      <c r="E1643">
        <v>11</v>
      </c>
      <c r="F1643">
        <v>27</v>
      </c>
      <c r="G1643">
        <v>45</v>
      </c>
      <c r="H1643">
        <v>18</v>
      </c>
      <c r="I1643">
        <v>16</v>
      </c>
      <c r="J1643">
        <v>5</v>
      </c>
      <c r="K1643">
        <v>821</v>
      </c>
      <c r="L1643">
        <v>20</v>
      </c>
      <c r="M1643">
        <v>10</v>
      </c>
      <c r="N1643">
        <v>30</v>
      </c>
      <c r="O1643">
        <v>40</v>
      </c>
      <c r="P1643">
        <v>8</v>
      </c>
      <c r="Q1643" s="1">
        <v>40179</v>
      </c>
      <c r="R1643" t="s">
        <v>32</v>
      </c>
      <c r="S1643" t="s">
        <v>39</v>
      </c>
      <c r="T1643" t="s">
        <v>31</v>
      </c>
    </row>
    <row r="1644" spans="1:20" x14ac:dyDescent="0.25">
      <c r="A1644">
        <v>505</v>
      </c>
      <c r="B1644" t="s">
        <v>62</v>
      </c>
      <c r="C1644" t="s">
        <v>46</v>
      </c>
      <c r="D1644" t="s">
        <v>22</v>
      </c>
      <c r="E1644">
        <v>10</v>
      </c>
      <c r="F1644">
        <v>27</v>
      </c>
      <c r="G1644">
        <v>45</v>
      </c>
      <c r="H1644">
        <v>18</v>
      </c>
      <c r="I1644">
        <v>17</v>
      </c>
      <c r="J1644">
        <v>5</v>
      </c>
      <c r="K1644">
        <v>818</v>
      </c>
      <c r="L1644">
        <v>20</v>
      </c>
      <c r="M1644">
        <v>10</v>
      </c>
      <c r="N1644">
        <v>30</v>
      </c>
      <c r="O1644">
        <v>40</v>
      </c>
      <c r="P1644">
        <v>8</v>
      </c>
      <c r="Q1644" s="1">
        <v>40210</v>
      </c>
      <c r="R1644" t="s">
        <v>32</v>
      </c>
      <c r="S1644" t="s">
        <v>39</v>
      </c>
      <c r="T1644" t="s">
        <v>31</v>
      </c>
    </row>
    <row r="1645" spans="1:20" x14ac:dyDescent="0.25">
      <c r="A1645">
        <v>505</v>
      </c>
      <c r="B1645" t="s">
        <v>62</v>
      </c>
      <c r="C1645" t="s">
        <v>46</v>
      </c>
      <c r="D1645" t="s">
        <v>22</v>
      </c>
      <c r="E1645">
        <v>10</v>
      </c>
      <c r="F1645">
        <v>27</v>
      </c>
      <c r="G1645">
        <v>45</v>
      </c>
      <c r="H1645">
        <v>18</v>
      </c>
      <c r="I1645">
        <v>17</v>
      </c>
      <c r="J1645">
        <v>5</v>
      </c>
      <c r="K1645">
        <v>816</v>
      </c>
      <c r="L1645">
        <v>20</v>
      </c>
      <c r="M1645">
        <v>10</v>
      </c>
      <c r="N1645">
        <v>30</v>
      </c>
      <c r="O1645">
        <v>40</v>
      </c>
      <c r="P1645">
        <v>8</v>
      </c>
      <c r="Q1645" s="1">
        <v>40238</v>
      </c>
      <c r="R1645" t="s">
        <v>32</v>
      </c>
      <c r="S1645" t="s">
        <v>39</v>
      </c>
      <c r="T1645" t="s">
        <v>31</v>
      </c>
    </row>
    <row r="1646" spans="1:20" x14ac:dyDescent="0.25">
      <c r="A1646">
        <v>505</v>
      </c>
      <c r="B1646" t="s">
        <v>62</v>
      </c>
      <c r="C1646" t="s">
        <v>46</v>
      </c>
      <c r="D1646" t="s">
        <v>22</v>
      </c>
      <c r="E1646">
        <v>12</v>
      </c>
      <c r="F1646">
        <v>28</v>
      </c>
      <c r="G1646">
        <v>47</v>
      </c>
      <c r="H1646">
        <v>19</v>
      </c>
      <c r="I1646">
        <v>16</v>
      </c>
      <c r="J1646">
        <v>5</v>
      </c>
      <c r="K1646">
        <v>820</v>
      </c>
      <c r="L1646">
        <v>20</v>
      </c>
      <c r="M1646">
        <v>10</v>
      </c>
      <c r="N1646">
        <v>30</v>
      </c>
      <c r="O1646">
        <v>40</v>
      </c>
      <c r="P1646">
        <v>8</v>
      </c>
      <c r="Q1646" s="1">
        <v>40269</v>
      </c>
      <c r="R1646" t="s">
        <v>32</v>
      </c>
      <c r="S1646" t="s">
        <v>39</v>
      </c>
      <c r="T1646" t="s">
        <v>31</v>
      </c>
    </row>
    <row r="1647" spans="1:20" x14ac:dyDescent="0.25">
      <c r="A1647">
        <v>505</v>
      </c>
      <c r="B1647" t="s">
        <v>62</v>
      </c>
      <c r="C1647" t="s">
        <v>46</v>
      </c>
      <c r="D1647" t="s">
        <v>22</v>
      </c>
      <c r="E1647">
        <v>12</v>
      </c>
      <c r="F1647">
        <v>29</v>
      </c>
      <c r="G1647">
        <v>49</v>
      </c>
      <c r="H1647">
        <v>20</v>
      </c>
      <c r="I1647">
        <v>17</v>
      </c>
      <c r="J1647">
        <v>5</v>
      </c>
      <c r="K1647">
        <v>829</v>
      </c>
      <c r="L1647">
        <v>20</v>
      </c>
      <c r="M1647">
        <v>10</v>
      </c>
      <c r="N1647">
        <v>30</v>
      </c>
      <c r="O1647">
        <v>40</v>
      </c>
      <c r="P1647">
        <v>8</v>
      </c>
      <c r="Q1647" s="1">
        <v>40299</v>
      </c>
      <c r="R1647" t="s">
        <v>32</v>
      </c>
      <c r="S1647" t="s">
        <v>39</v>
      </c>
      <c r="T1647" t="s">
        <v>31</v>
      </c>
    </row>
    <row r="1648" spans="1:20" x14ac:dyDescent="0.25">
      <c r="A1648">
        <v>505</v>
      </c>
      <c r="B1648" t="s">
        <v>62</v>
      </c>
      <c r="C1648" t="s">
        <v>46</v>
      </c>
      <c r="D1648" t="s">
        <v>22</v>
      </c>
      <c r="E1648">
        <v>18</v>
      </c>
      <c r="F1648">
        <v>35</v>
      </c>
      <c r="G1648">
        <v>58</v>
      </c>
      <c r="H1648">
        <v>23</v>
      </c>
      <c r="I1648">
        <v>17</v>
      </c>
      <c r="J1648">
        <v>6</v>
      </c>
      <c r="K1648">
        <v>843</v>
      </c>
      <c r="L1648">
        <v>20</v>
      </c>
      <c r="M1648">
        <v>20</v>
      </c>
      <c r="N1648">
        <v>30</v>
      </c>
      <c r="O1648">
        <v>50</v>
      </c>
      <c r="P1648">
        <v>8</v>
      </c>
      <c r="Q1648" s="1">
        <v>40330</v>
      </c>
      <c r="R1648" t="s">
        <v>32</v>
      </c>
      <c r="S1648" t="s">
        <v>39</v>
      </c>
      <c r="T1648" t="s">
        <v>31</v>
      </c>
    </row>
    <row r="1649" spans="1:20" x14ac:dyDescent="0.25">
      <c r="A1649">
        <v>505</v>
      </c>
      <c r="B1649" t="s">
        <v>62</v>
      </c>
      <c r="C1649" t="s">
        <v>46</v>
      </c>
      <c r="D1649" t="s">
        <v>22</v>
      </c>
      <c r="E1649">
        <v>17</v>
      </c>
      <c r="F1649">
        <v>36</v>
      </c>
      <c r="G1649">
        <v>61</v>
      </c>
      <c r="H1649">
        <v>25</v>
      </c>
      <c r="I1649">
        <v>19</v>
      </c>
      <c r="J1649">
        <v>7</v>
      </c>
      <c r="K1649">
        <v>854</v>
      </c>
      <c r="L1649">
        <v>20</v>
      </c>
      <c r="M1649">
        <v>20</v>
      </c>
      <c r="N1649">
        <v>30</v>
      </c>
      <c r="O1649">
        <v>50</v>
      </c>
      <c r="P1649">
        <v>8</v>
      </c>
      <c r="Q1649" s="1">
        <v>40360</v>
      </c>
      <c r="R1649" t="s">
        <v>32</v>
      </c>
      <c r="S1649" t="s">
        <v>39</v>
      </c>
      <c r="T1649" t="s">
        <v>31</v>
      </c>
    </row>
    <row r="1650" spans="1:20" x14ac:dyDescent="0.25">
      <c r="A1650">
        <v>505</v>
      </c>
      <c r="B1650" t="s">
        <v>62</v>
      </c>
      <c r="C1650" t="s">
        <v>46</v>
      </c>
      <c r="D1650" t="s">
        <v>22</v>
      </c>
      <c r="E1650">
        <v>19</v>
      </c>
      <c r="F1650">
        <v>38</v>
      </c>
      <c r="G1650">
        <v>63</v>
      </c>
      <c r="H1650">
        <v>25</v>
      </c>
      <c r="I1650">
        <v>19</v>
      </c>
      <c r="J1650">
        <v>7</v>
      </c>
      <c r="K1650">
        <v>851</v>
      </c>
      <c r="L1650">
        <v>30</v>
      </c>
      <c r="M1650">
        <v>20</v>
      </c>
      <c r="N1650">
        <v>40</v>
      </c>
      <c r="O1650">
        <v>60</v>
      </c>
      <c r="P1650">
        <v>8</v>
      </c>
      <c r="Q1650" s="1">
        <v>40391</v>
      </c>
      <c r="R1650" t="s">
        <v>32</v>
      </c>
      <c r="S1650" t="s">
        <v>39</v>
      </c>
      <c r="T1650" t="s">
        <v>31</v>
      </c>
    </row>
    <row r="1651" spans="1:20" x14ac:dyDescent="0.25">
      <c r="A1651">
        <v>505</v>
      </c>
      <c r="B1651" t="s">
        <v>62</v>
      </c>
      <c r="C1651" t="s">
        <v>46</v>
      </c>
      <c r="D1651" t="s">
        <v>22</v>
      </c>
      <c r="E1651">
        <v>13</v>
      </c>
      <c r="F1651">
        <v>29</v>
      </c>
      <c r="G1651">
        <v>48</v>
      </c>
      <c r="H1651">
        <v>19</v>
      </c>
      <c r="I1651">
        <v>16</v>
      </c>
      <c r="J1651">
        <v>5</v>
      </c>
      <c r="K1651">
        <v>848</v>
      </c>
      <c r="L1651">
        <v>20</v>
      </c>
      <c r="M1651">
        <v>10</v>
      </c>
      <c r="N1651">
        <v>30</v>
      </c>
      <c r="O1651">
        <v>40</v>
      </c>
      <c r="P1651">
        <v>8</v>
      </c>
      <c r="Q1651" s="1">
        <v>40422</v>
      </c>
      <c r="R1651" t="s">
        <v>32</v>
      </c>
      <c r="S1651" t="s">
        <v>39</v>
      </c>
      <c r="T1651" t="s">
        <v>31</v>
      </c>
    </row>
    <row r="1652" spans="1:20" x14ac:dyDescent="0.25">
      <c r="A1652">
        <v>505</v>
      </c>
      <c r="B1652" t="s">
        <v>62</v>
      </c>
      <c r="C1652" t="s">
        <v>46</v>
      </c>
      <c r="D1652" t="s">
        <v>22</v>
      </c>
      <c r="E1652">
        <v>14</v>
      </c>
      <c r="F1652">
        <v>31</v>
      </c>
      <c r="G1652">
        <v>52</v>
      </c>
      <c r="H1652">
        <v>21</v>
      </c>
      <c r="I1652">
        <v>17</v>
      </c>
      <c r="J1652">
        <v>5</v>
      </c>
      <c r="K1652">
        <v>846</v>
      </c>
      <c r="L1652">
        <v>30</v>
      </c>
      <c r="M1652">
        <v>10</v>
      </c>
      <c r="N1652">
        <v>30</v>
      </c>
      <c r="O1652">
        <v>40</v>
      </c>
      <c r="P1652">
        <v>8</v>
      </c>
      <c r="Q1652" s="1">
        <v>40452</v>
      </c>
      <c r="R1652" t="s">
        <v>32</v>
      </c>
      <c r="S1652" t="s">
        <v>39</v>
      </c>
      <c r="T1652" t="s">
        <v>31</v>
      </c>
    </row>
    <row r="1653" spans="1:20" x14ac:dyDescent="0.25">
      <c r="A1653">
        <v>505</v>
      </c>
      <c r="B1653" t="s">
        <v>62</v>
      </c>
      <c r="C1653" t="s">
        <v>46</v>
      </c>
      <c r="D1653" t="s">
        <v>22</v>
      </c>
      <c r="E1653">
        <v>9</v>
      </c>
      <c r="F1653">
        <v>24</v>
      </c>
      <c r="G1653">
        <v>39</v>
      </c>
      <c r="H1653">
        <v>15</v>
      </c>
      <c r="I1653">
        <v>15</v>
      </c>
      <c r="J1653">
        <v>4</v>
      </c>
      <c r="K1653">
        <v>848</v>
      </c>
      <c r="L1653">
        <v>10</v>
      </c>
      <c r="M1653">
        <v>10</v>
      </c>
      <c r="N1653">
        <v>20</v>
      </c>
      <c r="O1653">
        <v>30</v>
      </c>
      <c r="P1653">
        <v>8</v>
      </c>
      <c r="Q1653" s="1">
        <v>40483</v>
      </c>
      <c r="R1653" t="s">
        <v>32</v>
      </c>
      <c r="S1653" t="s">
        <v>39</v>
      </c>
      <c r="T1653" t="s">
        <v>31</v>
      </c>
    </row>
    <row r="1654" spans="1:20" x14ac:dyDescent="0.25">
      <c r="A1654">
        <v>505</v>
      </c>
      <c r="B1654" t="s">
        <v>62</v>
      </c>
      <c r="C1654" t="s">
        <v>46</v>
      </c>
      <c r="D1654" t="s">
        <v>22</v>
      </c>
      <c r="E1654">
        <v>9</v>
      </c>
      <c r="F1654">
        <v>25</v>
      </c>
      <c r="G1654">
        <v>41</v>
      </c>
      <c r="H1654">
        <v>16</v>
      </c>
      <c r="I1654">
        <v>16</v>
      </c>
      <c r="J1654">
        <v>4</v>
      </c>
      <c r="K1654">
        <v>851</v>
      </c>
      <c r="L1654">
        <v>10</v>
      </c>
      <c r="M1654">
        <v>10</v>
      </c>
      <c r="N1654">
        <v>20</v>
      </c>
      <c r="O1654">
        <v>30</v>
      </c>
      <c r="P1654">
        <v>8</v>
      </c>
      <c r="Q1654" s="1">
        <v>40513</v>
      </c>
      <c r="R1654" t="s">
        <v>32</v>
      </c>
      <c r="S1654" t="s">
        <v>39</v>
      </c>
      <c r="T1654" t="s">
        <v>31</v>
      </c>
    </row>
    <row r="1655" spans="1:20" x14ac:dyDescent="0.25">
      <c r="A1655">
        <v>505</v>
      </c>
      <c r="B1655" t="s">
        <v>62</v>
      </c>
      <c r="C1655" t="s">
        <v>46</v>
      </c>
      <c r="D1655" t="s">
        <v>22</v>
      </c>
      <c r="E1655">
        <v>17</v>
      </c>
      <c r="F1655">
        <v>27</v>
      </c>
      <c r="G1655">
        <v>50</v>
      </c>
      <c r="H1655">
        <v>18</v>
      </c>
      <c r="I1655">
        <v>17</v>
      </c>
      <c r="J1655">
        <v>5</v>
      </c>
      <c r="K1655">
        <v>821</v>
      </c>
      <c r="L1655">
        <v>20</v>
      </c>
      <c r="M1655">
        <v>10</v>
      </c>
      <c r="N1655">
        <v>30</v>
      </c>
      <c r="O1655">
        <v>40</v>
      </c>
      <c r="P1655">
        <v>8</v>
      </c>
      <c r="Q1655" s="1">
        <v>40544</v>
      </c>
      <c r="R1655" t="s">
        <v>32</v>
      </c>
      <c r="S1655" t="s">
        <v>39</v>
      </c>
      <c r="T1655" t="s">
        <v>31</v>
      </c>
    </row>
    <row r="1656" spans="1:20" x14ac:dyDescent="0.25">
      <c r="A1656">
        <v>505</v>
      </c>
      <c r="B1656" t="s">
        <v>62</v>
      </c>
      <c r="C1656" t="s">
        <v>46</v>
      </c>
      <c r="D1656" t="s">
        <v>22</v>
      </c>
      <c r="E1656">
        <v>15</v>
      </c>
      <c r="F1656">
        <v>27</v>
      </c>
      <c r="G1656">
        <v>48</v>
      </c>
      <c r="H1656">
        <v>18</v>
      </c>
      <c r="I1656">
        <v>17</v>
      </c>
      <c r="J1656">
        <v>5</v>
      </c>
      <c r="K1656">
        <v>818</v>
      </c>
      <c r="L1656">
        <v>20</v>
      </c>
      <c r="M1656">
        <v>10</v>
      </c>
      <c r="N1656">
        <v>30</v>
      </c>
      <c r="O1656">
        <v>40</v>
      </c>
      <c r="P1656">
        <v>8</v>
      </c>
      <c r="Q1656" s="1">
        <v>40575</v>
      </c>
      <c r="R1656" t="s">
        <v>32</v>
      </c>
      <c r="S1656" t="s">
        <v>39</v>
      </c>
      <c r="T1656" t="s">
        <v>31</v>
      </c>
    </row>
    <row r="1657" spans="1:20" x14ac:dyDescent="0.25">
      <c r="A1657">
        <v>505</v>
      </c>
      <c r="B1657" t="s">
        <v>62</v>
      </c>
      <c r="C1657" t="s">
        <v>46</v>
      </c>
      <c r="D1657" t="s">
        <v>22</v>
      </c>
      <c r="E1657">
        <v>15</v>
      </c>
      <c r="F1657">
        <v>27</v>
      </c>
      <c r="G1657">
        <v>48</v>
      </c>
      <c r="H1657">
        <v>18</v>
      </c>
      <c r="I1657">
        <v>17</v>
      </c>
      <c r="J1657">
        <v>5</v>
      </c>
      <c r="K1657">
        <v>816</v>
      </c>
      <c r="L1657">
        <v>20</v>
      </c>
      <c r="M1657">
        <v>10</v>
      </c>
      <c r="N1657">
        <v>30</v>
      </c>
      <c r="O1657">
        <v>40</v>
      </c>
      <c r="P1657">
        <v>8</v>
      </c>
      <c r="Q1657" s="1">
        <v>40603</v>
      </c>
      <c r="R1657" t="s">
        <v>32</v>
      </c>
      <c r="S1657" t="s">
        <v>39</v>
      </c>
      <c r="T1657" t="s">
        <v>31</v>
      </c>
    </row>
    <row r="1658" spans="1:20" x14ac:dyDescent="0.25">
      <c r="A1658">
        <v>505</v>
      </c>
      <c r="B1658" t="s">
        <v>62</v>
      </c>
      <c r="C1658" t="s">
        <v>46</v>
      </c>
      <c r="D1658" t="s">
        <v>22</v>
      </c>
      <c r="E1658">
        <v>18</v>
      </c>
      <c r="F1658">
        <v>28</v>
      </c>
      <c r="G1658">
        <v>50</v>
      </c>
      <c r="H1658">
        <v>19</v>
      </c>
      <c r="I1658">
        <v>16</v>
      </c>
      <c r="J1658">
        <v>5</v>
      </c>
      <c r="K1658">
        <v>820</v>
      </c>
      <c r="L1658">
        <v>20</v>
      </c>
      <c r="M1658">
        <v>10</v>
      </c>
      <c r="N1658">
        <v>30</v>
      </c>
      <c r="O1658">
        <v>40</v>
      </c>
      <c r="P1658">
        <v>8</v>
      </c>
      <c r="Q1658" s="1">
        <v>40634</v>
      </c>
      <c r="R1658" t="s">
        <v>32</v>
      </c>
      <c r="S1658" t="s">
        <v>39</v>
      </c>
      <c r="T1658" t="s">
        <v>31</v>
      </c>
    </row>
    <row r="1659" spans="1:20" x14ac:dyDescent="0.25">
      <c r="A1659">
        <v>505</v>
      </c>
      <c r="B1659" t="s">
        <v>62</v>
      </c>
      <c r="C1659" t="s">
        <v>46</v>
      </c>
      <c r="D1659" t="s">
        <v>22</v>
      </c>
      <c r="E1659">
        <v>17</v>
      </c>
      <c r="F1659">
        <v>29</v>
      </c>
      <c r="G1659">
        <v>49</v>
      </c>
      <c r="H1659">
        <v>20</v>
      </c>
      <c r="I1659">
        <v>16</v>
      </c>
      <c r="J1659">
        <v>5</v>
      </c>
      <c r="K1659">
        <v>829</v>
      </c>
      <c r="L1659">
        <v>20</v>
      </c>
      <c r="M1659">
        <v>10</v>
      </c>
      <c r="N1659">
        <v>30</v>
      </c>
      <c r="O1659">
        <v>40</v>
      </c>
      <c r="P1659">
        <v>8</v>
      </c>
      <c r="Q1659" s="1">
        <v>40664</v>
      </c>
      <c r="R1659" t="s">
        <v>32</v>
      </c>
      <c r="S1659" t="s">
        <v>39</v>
      </c>
      <c r="T1659" t="s">
        <v>31</v>
      </c>
    </row>
    <row r="1660" spans="1:20" x14ac:dyDescent="0.25">
      <c r="A1660">
        <v>505</v>
      </c>
      <c r="B1660" t="s">
        <v>62</v>
      </c>
      <c r="C1660" t="s">
        <v>46</v>
      </c>
      <c r="D1660" t="s">
        <v>22</v>
      </c>
      <c r="E1660">
        <v>25</v>
      </c>
      <c r="F1660">
        <v>35</v>
      </c>
      <c r="G1660">
        <v>57</v>
      </c>
      <c r="H1660">
        <v>23</v>
      </c>
      <c r="I1660">
        <v>16</v>
      </c>
      <c r="J1660">
        <v>6</v>
      </c>
      <c r="K1660">
        <v>843</v>
      </c>
      <c r="L1660">
        <v>20</v>
      </c>
      <c r="M1660">
        <v>20</v>
      </c>
      <c r="N1660">
        <v>30</v>
      </c>
      <c r="O1660">
        <v>50</v>
      </c>
      <c r="P1660">
        <v>8</v>
      </c>
      <c r="Q1660" s="1">
        <v>40695</v>
      </c>
      <c r="R1660" t="s">
        <v>32</v>
      </c>
      <c r="S1660" t="s">
        <v>39</v>
      </c>
      <c r="T1660" t="s">
        <v>31</v>
      </c>
    </row>
    <row r="1661" spans="1:20" x14ac:dyDescent="0.25">
      <c r="A1661">
        <v>505</v>
      </c>
      <c r="B1661" t="s">
        <v>62</v>
      </c>
      <c r="C1661" t="s">
        <v>46</v>
      </c>
      <c r="D1661" t="s">
        <v>22</v>
      </c>
      <c r="E1661">
        <v>23</v>
      </c>
      <c r="F1661">
        <v>36</v>
      </c>
      <c r="G1661">
        <v>60</v>
      </c>
      <c r="H1661">
        <v>25</v>
      </c>
      <c r="I1661">
        <v>18</v>
      </c>
      <c r="J1661">
        <v>7</v>
      </c>
      <c r="K1661">
        <v>854</v>
      </c>
      <c r="L1661">
        <v>20</v>
      </c>
      <c r="M1661">
        <v>20</v>
      </c>
      <c r="N1661">
        <v>30</v>
      </c>
      <c r="O1661">
        <v>50</v>
      </c>
      <c r="P1661">
        <v>8</v>
      </c>
      <c r="Q1661" s="1">
        <v>40725</v>
      </c>
      <c r="R1661" t="s">
        <v>32</v>
      </c>
      <c r="S1661" t="s">
        <v>39</v>
      </c>
      <c r="T1661" t="s">
        <v>31</v>
      </c>
    </row>
    <row r="1662" spans="1:20" x14ac:dyDescent="0.25">
      <c r="A1662">
        <v>505</v>
      </c>
      <c r="B1662" t="s">
        <v>62</v>
      </c>
      <c r="C1662" t="s">
        <v>46</v>
      </c>
      <c r="D1662" t="s">
        <v>22</v>
      </c>
      <c r="E1662">
        <v>26</v>
      </c>
      <c r="F1662">
        <v>38</v>
      </c>
      <c r="G1662">
        <v>62</v>
      </c>
      <c r="H1662">
        <v>25</v>
      </c>
      <c r="I1662">
        <v>18</v>
      </c>
      <c r="J1662">
        <v>7</v>
      </c>
      <c r="K1662">
        <v>851</v>
      </c>
      <c r="L1662">
        <v>30</v>
      </c>
      <c r="M1662">
        <v>20</v>
      </c>
      <c r="N1662">
        <v>40</v>
      </c>
      <c r="O1662">
        <v>60</v>
      </c>
      <c r="P1662">
        <v>8</v>
      </c>
      <c r="Q1662" s="1">
        <v>40756</v>
      </c>
      <c r="R1662" t="s">
        <v>32</v>
      </c>
      <c r="S1662" t="s">
        <v>39</v>
      </c>
      <c r="T1662" t="s">
        <v>31</v>
      </c>
    </row>
    <row r="1663" spans="1:20" x14ac:dyDescent="0.25">
      <c r="A1663">
        <v>505</v>
      </c>
      <c r="B1663" t="s">
        <v>62</v>
      </c>
      <c r="C1663" t="s">
        <v>46</v>
      </c>
      <c r="D1663" t="s">
        <v>22</v>
      </c>
      <c r="E1663">
        <v>19</v>
      </c>
      <c r="F1663">
        <v>29</v>
      </c>
      <c r="G1663">
        <v>51</v>
      </c>
      <c r="H1663">
        <v>19</v>
      </c>
      <c r="I1663">
        <v>16</v>
      </c>
      <c r="J1663">
        <v>5</v>
      </c>
      <c r="K1663">
        <v>848</v>
      </c>
      <c r="L1663">
        <v>20</v>
      </c>
      <c r="M1663">
        <v>10</v>
      </c>
      <c r="N1663">
        <v>30</v>
      </c>
      <c r="O1663">
        <v>40</v>
      </c>
      <c r="P1663">
        <v>8</v>
      </c>
      <c r="Q1663" s="1">
        <v>40787</v>
      </c>
      <c r="R1663" t="s">
        <v>32</v>
      </c>
      <c r="S1663" t="s">
        <v>39</v>
      </c>
      <c r="T1663" t="s">
        <v>31</v>
      </c>
    </row>
    <row r="1664" spans="1:20" x14ac:dyDescent="0.25">
      <c r="A1664">
        <v>505</v>
      </c>
      <c r="B1664" t="s">
        <v>62</v>
      </c>
      <c r="C1664" t="s">
        <v>46</v>
      </c>
      <c r="D1664" t="s">
        <v>22</v>
      </c>
      <c r="E1664">
        <v>21</v>
      </c>
      <c r="F1664">
        <v>31</v>
      </c>
      <c r="G1664">
        <v>55</v>
      </c>
      <c r="H1664">
        <v>21</v>
      </c>
      <c r="I1664">
        <v>17</v>
      </c>
      <c r="J1664">
        <v>5</v>
      </c>
      <c r="K1664">
        <v>846</v>
      </c>
      <c r="L1664">
        <v>30</v>
      </c>
      <c r="M1664">
        <v>10</v>
      </c>
      <c r="N1664">
        <v>30</v>
      </c>
      <c r="O1664">
        <v>40</v>
      </c>
      <c r="P1664">
        <v>8</v>
      </c>
      <c r="Q1664" s="1">
        <v>40817</v>
      </c>
      <c r="R1664" t="s">
        <v>32</v>
      </c>
      <c r="S1664" t="s">
        <v>39</v>
      </c>
      <c r="T1664" t="s">
        <v>31</v>
      </c>
    </row>
    <row r="1665" spans="1:20" x14ac:dyDescent="0.25">
      <c r="A1665">
        <v>505</v>
      </c>
      <c r="B1665" t="s">
        <v>62</v>
      </c>
      <c r="C1665" t="s">
        <v>46</v>
      </c>
      <c r="D1665" t="s">
        <v>22</v>
      </c>
      <c r="E1665">
        <v>13</v>
      </c>
      <c r="F1665">
        <v>24</v>
      </c>
      <c r="G1665">
        <v>42</v>
      </c>
      <c r="H1665">
        <v>15</v>
      </c>
      <c r="I1665">
        <v>15</v>
      </c>
      <c r="J1665">
        <v>4</v>
      </c>
      <c r="K1665">
        <v>848</v>
      </c>
      <c r="L1665">
        <v>10</v>
      </c>
      <c r="M1665">
        <v>10</v>
      </c>
      <c r="N1665">
        <v>20</v>
      </c>
      <c r="O1665">
        <v>30</v>
      </c>
      <c r="P1665">
        <v>8</v>
      </c>
      <c r="Q1665" s="1">
        <v>40848</v>
      </c>
      <c r="R1665" t="s">
        <v>32</v>
      </c>
      <c r="S1665" t="s">
        <v>39</v>
      </c>
      <c r="T1665" t="s">
        <v>31</v>
      </c>
    </row>
    <row r="1666" spans="1:20" x14ac:dyDescent="0.25">
      <c r="A1666">
        <v>505</v>
      </c>
      <c r="B1666" t="s">
        <v>62</v>
      </c>
      <c r="C1666" t="s">
        <v>46</v>
      </c>
      <c r="D1666" t="s">
        <v>22</v>
      </c>
      <c r="E1666">
        <v>13</v>
      </c>
      <c r="F1666">
        <v>25</v>
      </c>
      <c r="G1666">
        <v>44</v>
      </c>
      <c r="H1666">
        <v>16</v>
      </c>
      <c r="I1666">
        <v>16</v>
      </c>
      <c r="J1666">
        <v>4</v>
      </c>
      <c r="K1666">
        <v>851</v>
      </c>
      <c r="L1666">
        <v>10</v>
      </c>
      <c r="M1666">
        <v>10</v>
      </c>
      <c r="N1666">
        <v>20</v>
      </c>
      <c r="O1666">
        <v>30</v>
      </c>
      <c r="P1666">
        <v>8</v>
      </c>
      <c r="Q1666" s="1">
        <v>40878</v>
      </c>
      <c r="R1666" t="s">
        <v>32</v>
      </c>
      <c r="S1666" t="s">
        <v>39</v>
      </c>
      <c r="T1666" t="s">
        <v>31</v>
      </c>
    </row>
    <row r="1667" spans="1:20" x14ac:dyDescent="0.25">
      <c r="A1667">
        <v>505</v>
      </c>
      <c r="B1667" t="s">
        <v>62</v>
      </c>
      <c r="C1667" t="s">
        <v>46</v>
      </c>
      <c r="D1667" t="s">
        <v>22</v>
      </c>
      <c r="E1667">
        <v>4</v>
      </c>
      <c r="F1667">
        <v>34</v>
      </c>
      <c r="G1667">
        <v>62</v>
      </c>
      <c r="H1667">
        <v>28</v>
      </c>
      <c r="I1667">
        <v>30</v>
      </c>
      <c r="J1667">
        <v>8</v>
      </c>
      <c r="K1667">
        <v>965</v>
      </c>
      <c r="L1667">
        <v>20</v>
      </c>
      <c r="M1667">
        <v>20</v>
      </c>
      <c r="N1667">
        <v>40</v>
      </c>
      <c r="O1667">
        <v>60</v>
      </c>
      <c r="P1667">
        <v>9</v>
      </c>
      <c r="Q1667" s="1">
        <v>40179</v>
      </c>
      <c r="R1667" t="s">
        <v>32</v>
      </c>
      <c r="S1667" t="s">
        <v>33</v>
      </c>
      <c r="T1667" t="s">
        <v>31</v>
      </c>
    </row>
    <row r="1668" spans="1:20" x14ac:dyDescent="0.25">
      <c r="A1668">
        <v>505</v>
      </c>
      <c r="B1668" t="s">
        <v>62</v>
      </c>
      <c r="C1668" t="s">
        <v>46</v>
      </c>
      <c r="D1668" t="s">
        <v>22</v>
      </c>
      <c r="E1668">
        <v>5</v>
      </c>
      <c r="F1668">
        <v>35</v>
      </c>
      <c r="G1668">
        <v>63</v>
      </c>
      <c r="H1668">
        <v>28</v>
      </c>
      <c r="I1668">
        <v>30</v>
      </c>
      <c r="J1668">
        <v>8</v>
      </c>
      <c r="K1668">
        <v>961</v>
      </c>
      <c r="L1668">
        <v>20</v>
      </c>
      <c r="M1668">
        <v>20</v>
      </c>
      <c r="N1668">
        <v>40</v>
      </c>
      <c r="O1668">
        <v>60</v>
      </c>
      <c r="P1668">
        <v>9</v>
      </c>
      <c r="Q1668" s="1">
        <v>40210</v>
      </c>
      <c r="R1668" t="s">
        <v>32</v>
      </c>
      <c r="S1668" t="s">
        <v>33</v>
      </c>
      <c r="T1668" t="s">
        <v>31</v>
      </c>
    </row>
    <row r="1669" spans="1:20" x14ac:dyDescent="0.25">
      <c r="A1669">
        <v>505</v>
      </c>
      <c r="B1669" t="s">
        <v>62</v>
      </c>
      <c r="C1669" t="s">
        <v>46</v>
      </c>
      <c r="D1669" t="s">
        <v>22</v>
      </c>
      <c r="E1669">
        <v>5</v>
      </c>
      <c r="F1669">
        <v>35</v>
      </c>
      <c r="G1669">
        <v>63</v>
      </c>
      <c r="H1669">
        <v>28</v>
      </c>
      <c r="I1669">
        <v>30</v>
      </c>
      <c r="J1669">
        <v>8</v>
      </c>
      <c r="K1669">
        <v>958</v>
      </c>
      <c r="L1669">
        <v>20</v>
      </c>
      <c r="M1669">
        <v>20</v>
      </c>
      <c r="N1669">
        <v>40</v>
      </c>
      <c r="O1669">
        <v>60</v>
      </c>
      <c r="P1669">
        <v>9</v>
      </c>
      <c r="Q1669" s="1">
        <v>40238</v>
      </c>
      <c r="R1669" t="s">
        <v>32</v>
      </c>
      <c r="S1669" t="s">
        <v>33</v>
      </c>
      <c r="T1669" t="s">
        <v>31</v>
      </c>
    </row>
    <row r="1670" spans="1:20" x14ac:dyDescent="0.25">
      <c r="A1670">
        <v>505</v>
      </c>
      <c r="B1670" t="s">
        <v>62</v>
      </c>
      <c r="C1670" t="s">
        <v>46</v>
      </c>
      <c r="D1670" t="s">
        <v>22</v>
      </c>
      <c r="E1670">
        <v>3</v>
      </c>
      <c r="F1670">
        <v>33</v>
      </c>
      <c r="G1670">
        <v>61</v>
      </c>
      <c r="H1670">
        <v>28</v>
      </c>
      <c r="I1670">
        <v>30</v>
      </c>
      <c r="J1670">
        <v>8</v>
      </c>
      <c r="K1670">
        <v>964</v>
      </c>
      <c r="L1670">
        <v>10</v>
      </c>
      <c r="M1670">
        <v>20</v>
      </c>
      <c r="N1670">
        <v>30</v>
      </c>
      <c r="O1670">
        <v>50</v>
      </c>
      <c r="P1670">
        <v>9</v>
      </c>
      <c r="Q1670" s="1">
        <v>40269</v>
      </c>
      <c r="R1670" t="s">
        <v>32</v>
      </c>
      <c r="S1670" t="s">
        <v>33</v>
      </c>
      <c r="T1670" t="s">
        <v>31</v>
      </c>
    </row>
    <row r="1671" spans="1:20" x14ac:dyDescent="0.25">
      <c r="A1671">
        <v>505</v>
      </c>
      <c r="B1671" t="s">
        <v>62</v>
      </c>
      <c r="C1671" t="s">
        <v>46</v>
      </c>
      <c r="D1671" t="s">
        <v>22</v>
      </c>
      <c r="E1671">
        <v>7</v>
      </c>
      <c r="F1671">
        <v>37</v>
      </c>
      <c r="G1671">
        <v>68</v>
      </c>
      <c r="H1671">
        <v>31</v>
      </c>
      <c r="I1671">
        <v>30</v>
      </c>
      <c r="J1671">
        <v>9</v>
      </c>
      <c r="K1671">
        <v>976</v>
      </c>
      <c r="L1671">
        <v>20</v>
      </c>
      <c r="M1671">
        <v>20</v>
      </c>
      <c r="N1671">
        <v>40</v>
      </c>
      <c r="O1671">
        <v>60</v>
      </c>
      <c r="P1671">
        <v>9</v>
      </c>
      <c r="Q1671" s="1">
        <v>40299</v>
      </c>
      <c r="R1671" t="s">
        <v>32</v>
      </c>
      <c r="S1671" t="s">
        <v>33</v>
      </c>
      <c r="T1671" t="s">
        <v>31</v>
      </c>
    </row>
    <row r="1672" spans="1:20" x14ac:dyDescent="0.25">
      <c r="A1672">
        <v>505</v>
      </c>
      <c r="B1672" t="s">
        <v>62</v>
      </c>
      <c r="C1672" t="s">
        <v>46</v>
      </c>
      <c r="D1672" t="s">
        <v>22</v>
      </c>
      <c r="E1672">
        <v>8</v>
      </c>
      <c r="F1672">
        <v>38</v>
      </c>
      <c r="G1672">
        <v>70</v>
      </c>
      <c r="H1672">
        <v>32</v>
      </c>
      <c r="I1672">
        <v>30</v>
      </c>
      <c r="J1672">
        <v>9</v>
      </c>
      <c r="K1672">
        <v>996</v>
      </c>
      <c r="L1672">
        <v>10</v>
      </c>
      <c r="M1672">
        <v>30</v>
      </c>
      <c r="N1672">
        <v>30</v>
      </c>
      <c r="O1672">
        <v>60</v>
      </c>
      <c r="P1672">
        <v>9</v>
      </c>
      <c r="Q1672" s="1">
        <v>40330</v>
      </c>
      <c r="R1672" t="s">
        <v>32</v>
      </c>
      <c r="S1672" t="s">
        <v>33</v>
      </c>
      <c r="T1672" t="s">
        <v>31</v>
      </c>
    </row>
    <row r="1673" spans="1:20" x14ac:dyDescent="0.25">
      <c r="A1673">
        <v>505</v>
      </c>
      <c r="B1673" t="s">
        <v>62</v>
      </c>
      <c r="C1673" t="s">
        <v>46</v>
      </c>
      <c r="D1673" t="s">
        <v>22</v>
      </c>
      <c r="E1673">
        <v>10</v>
      </c>
      <c r="F1673">
        <v>41</v>
      </c>
      <c r="G1673">
        <v>75</v>
      </c>
      <c r="H1673">
        <v>34</v>
      </c>
      <c r="I1673">
        <v>31</v>
      </c>
      <c r="J1673">
        <v>10</v>
      </c>
      <c r="K1673">
        <v>1010</v>
      </c>
      <c r="L1673">
        <v>20</v>
      </c>
      <c r="M1673">
        <v>30</v>
      </c>
      <c r="N1673">
        <v>40</v>
      </c>
      <c r="O1673">
        <v>70</v>
      </c>
      <c r="P1673">
        <v>9</v>
      </c>
      <c r="Q1673" s="1">
        <v>40360</v>
      </c>
      <c r="R1673" t="s">
        <v>32</v>
      </c>
      <c r="S1673" t="s">
        <v>33</v>
      </c>
      <c r="T1673" t="s">
        <v>31</v>
      </c>
    </row>
    <row r="1674" spans="1:20" x14ac:dyDescent="0.25">
      <c r="A1674">
        <v>505</v>
      </c>
      <c r="B1674" t="s">
        <v>62</v>
      </c>
      <c r="C1674" t="s">
        <v>46</v>
      </c>
      <c r="D1674" t="s">
        <v>22</v>
      </c>
      <c r="E1674">
        <v>15</v>
      </c>
      <c r="F1674">
        <v>49</v>
      </c>
      <c r="G1674">
        <v>90</v>
      </c>
      <c r="H1674">
        <v>41</v>
      </c>
      <c r="I1674">
        <v>34</v>
      </c>
      <c r="J1674">
        <v>12</v>
      </c>
      <c r="K1674">
        <v>1007</v>
      </c>
      <c r="L1674">
        <v>20</v>
      </c>
      <c r="M1674">
        <v>30</v>
      </c>
      <c r="N1674">
        <v>50</v>
      </c>
      <c r="O1674">
        <v>80</v>
      </c>
      <c r="P1674">
        <v>9</v>
      </c>
      <c r="Q1674" s="1">
        <v>40391</v>
      </c>
      <c r="R1674" t="s">
        <v>32</v>
      </c>
      <c r="S1674" t="s">
        <v>33</v>
      </c>
      <c r="T1674" t="s">
        <v>31</v>
      </c>
    </row>
    <row r="1675" spans="1:20" x14ac:dyDescent="0.25">
      <c r="A1675">
        <v>505</v>
      </c>
      <c r="B1675" t="s">
        <v>62</v>
      </c>
      <c r="C1675" t="s">
        <v>46</v>
      </c>
      <c r="D1675" t="s">
        <v>22</v>
      </c>
      <c r="E1675">
        <v>8</v>
      </c>
      <c r="F1675">
        <v>39</v>
      </c>
      <c r="G1675">
        <v>72</v>
      </c>
      <c r="H1675">
        <v>33</v>
      </c>
      <c r="I1675">
        <v>31</v>
      </c>
      <c r="J1675">
        <v>10</v>
      </c>
      <c r="K1675">
        <v>1003</v>
      </c>
      <c r="L1675">
        <v>20</v>
      </c>
      <c r="M1675">
        <v>30</v>
      </c>
      <c r="N1675">
        <v>40</v>
      </c>
      <c r="O1675">
        <v>70</v>
      </c>
      <c r="P1675">
        <v>9</v>
      </c>
      <c r="Q1675" s="1">
        <v>40422</v>
      </c>
      <c r="R1675" t="s">
        <v>32</v>
      </c>
      <c r="S1675" t="s">
        <v>33</v>
      </c>
      <c r="T1675" t="s">
        <v>31</v>
      </c>
    </row>
    <row r="1676" spans="1:20" x14ac:dyDescent="0.25">
      <c r="A1676">
        <v>505</v>
      </c>
      <c r="B1676" t="s">
        <v>62</v>
      </c>
      <c r="C1676" t="s">
        <v>46</v>
      </c>
      <c r="D1676" t="s">
        <v>22</v>
      </c>
      <c r="E1676">
        <v>6</v>
      </c>
      <c r="F1676">
        <v>37</v>
      </c>
      <c r="G1676">
        <v>68</v>
      </c>
      <c r="H1676">
        <v>31</v>
      </c>
      <c r="I1676">
        <v>31</v>
      </c>
      <c r="J1676">
        <v>9</v>
      </c>
      <c r="K1676">
        <v>1000</v>
      </c>
      <c r="L1676">
        <v>30</v>
      </c>
      <c r="M1676">
        <v>10</v>
      </c>
      <c r="N1676">
        <v>40</v>
      </c>
      <c r="O1676">
        <v>50</v>
      </c>
      <c r="P1676">
        <v>9</v>
      </c>
      <c r="Q1676" s="1">
        <v>40452</v>
      </c>
      <c r="R1676" t="s">
        <v>32</v>
      </c>
      <c r="S1676" t="s">
        <v>33</v>
      </c>
      <c r="T1676" t="s">
        <v>31</v>
      </c>
    </row>
    <row r="1677" spans="1:20" x14ac:dyDescent="0.25">
      <c r="A1677">
        <v>505</v>
      </c>
      <c r="B1677" t="s">
        <v>62</v>
      </c>
      <c r="C1677" t="s">
        <v>46</v>
      </c>
      <c r="D1677" t="s">
        <v>22</v>
      </c>
      <c r="E1677">
        <v>5</v>
      </c>
      <c r="F1677">
        <v>35</v>
      </c>
      <c r="G1677">
        <v>64</v>
      </c>
      <c r="H1677">
        <v>29</v>
      </c>
      <c r="I1677">
        <v>30</v>
      </c>
      <c r="J1677">
        <v>8</v>
      </c>
      <c r="K1677">
        <v>1003</v>
      </c>
      <c r="L1677">
        <v>10</v>
      </c>
      <c r="M1677">
        <v>20</v>
      </c>
      <c r="N1677">
        <v>30</v>
      </c>
      <c r="O1677">
        <v>50</v>
      </c>
      <c r="P1677">
        <v>9</v>
      </c>
      <c r="Q1677" s="1">
        <v>40483</v>
      </c>
      <c r="R1677" t="s">
        <v>32</v>
      </c>
      <c r="S1677" t="s">
        <v>33</v>
      </c>
      <c r="T1677" t="s">
        <v>31</v>
      </c>
    </row>
    <row r="1678" spans="1:20" x14ac:dyDescent="0.25">
      <c r="A1678">
        <v>505</v>
      </c>
      <c r="B1678" t="s">
        <v>62</v>
      </c>
      <c r="C1678" t="s">
        <v>46</v>
      </c>
      <c r="D1678" t="s">
        <v>22</v>
      </c>
      <c r="E1678">
        <v>7</v>
      </c>
      <c r="F1678">
        <v>38</v>
      </c>
      <c r="G1678">
        <v>69</v>
      </c>
      <c r="H1678">
        <v>31</v>
      </c>
      <c r="I1678">
        <v>31</v>
      </c>
      <c r="J1678">
        <v>9</v>
      </c>
      <c r="K1678">
        <v>1009</v>
      </c>
      <c r="L1678">
        <v>20</v>
      </c>
      <c r="M1678">
        <v>20</v>
      </c>
      <c r="N1678">
        <v>40</v>
      </c>
      <c r="O1678">
        <v>60</v>
      </c>
      <c r="P1678">
        <v>9</v>
      </c>
      <c r="Q1678" s="1">
        <v>40513</v>
      </c>
      <c r="R1678" t="s">
        <v>32</v>
      </c>
      <c r="S1678" t="s">
        <v>33</v>
      </c>
      <c r="T1678" t="s">
        <v>31</v>
      </c>
    </row>
    <row r="1679" spans="1:20" x14ac:dyDescent="0.25">
      <c r="A1679">
        <v>505</v>
      </c>
      <c r="B1679" t="s">
        <v>62</v>
      </c>
      <c r="C1679" t="s">
        <v>46</v>
      </c>
      <c r="D1679" t="s">
        <v>22</v>
      </c>
      <c r="E1679">
        <v>6</v>
      </c>
      <c r="F1679">
        <v>34</v>
      </c>
      <c r="G1679">
        <v>69</v>
      </c>
      <c r="H1679">
        <v>28</v>
      </c>
      <c r="I1679">
        <v>32</v>
      </c>
      <c r="J1679">
        <v>8</v>
      </c>
      <c r="K1679">
        <v>965</v>
      </c>
      <c r="L1679">
        <v>20</v>
      </c>
      <c r="M1679">
        <v>20</v>
      </c>
      <c r="N1679">
        <v>40</v>
      </c>
      <c r="O1679">
        <v>60</v>
      </c>
      <c r="P1679">
        <v>9</v>
      </c>
      <c r="Q1679" s="1">
        <v>40544</v>
      </c>
      <c r="R1679" t="s">
        <v>32</v>
      </c>
      <c r="S1679" t="s">
        <v>33</v>
      </c>
      <c r="T1679" t="s">
        <v>31</v>
      </c>
    </row>
    <row r="1680" spans="1:20" x14ac:dyDescent="0.25">
      <c r="A1680">
        <v>505</v>
      </c>
      <c r="B1680" t="s">
        <v>62</v>
      </c>
      <c r="C1680" t="s">
        <v>46</v>
      </c>
      <c r="D1680" t="s">
        <v>22</v>
      </c>
      <c r="E1680">
        <v>7</v>
      </c>
      <c r="F1680">
        <v>35</v>
      </c>
      <c r="G1680">
        <v>67</v>
      </c>
      <c r="H1680">
        <v>28</v>
      </c>
      <c r="I1680">
        <v>30</v>
      </c>
      <c r="J1680">
        <v>8</v>
      </c>
      <c r="K1680">
        <v>961</v>
      </c>
      <c r="L1680">
        <v>20</v>
      </c>
      <c r="M1680">
        <v>20</v>
      </c>
      <c r="N1680">
        <v>40</v>
      </c>
      <c r="O1680">
        <v>60</v>
      </c>
      <c r="P1680">
        <v>9</v>
      </c>
      <c r="Q1680" s="1">
        <v>40575</v>
      </c>
      <c r="R1680" t="s">
        <v>32</v>
      </c>
      <c r="S1680" t="s">
        <v>33</v>
      </c>
      <c r="T1680" t="s">
        <v>31</v>
      </c>
    </row>
    <row r="1681" spans="1:20" x14ac:dyDescent="0.25">
      <c r="A1681">
        <v>505</v>
      </c>
      <c r="B1681" t="s">
        <v>62</v>
      </c>
      <c r="C1681" t="s">
        <v>46</v>
      </c>
      <c r="D1681" t="s">
        <v>22</v>
      </c>
      <c r="E1681">
        <v>7</v>
      </c>
      <c r="F1681">
        <v>35</v>
      </c>
      <c r="G1681">
        <v>67</v>
      </c>
      <c r="H1681">
        <v>28</v>
      </c>
      <c r="I1681">
        <v>30</v>
      </c>
      <c r="J1681">
        <v>8</v>
      </c>
      <c r="K1681">
        <v>958</v>
      </c>
      <c r="L1681">
        <v>20</v>
      </c>
      <c r="M1681">
        <v>20</v>
      </c>
      <c r="N1681">
        <v>40</v>
      </c>
      <c r="O1681">
        <v>60</v>
      </c>
      <c r="P1681">
        <v>9</v>
      </c>
      <c r="Q1681" s="1">
        <v>40603</v>
      </c>
      <c r="R1681" t="s">
        <v>32</v>
      </c>
      <c r="S1681" t="s">
        <v>33</v>
      </c>
      <c r="T1681" t="s">
        <v>31</v>
      </c>
    </row>
    <row r="1682" spans="1:20" x14ac:dyDescent="0.25">
      <c r="A1682">
        <v>505</v>
      </c>
      <c r="B1682" t="s">
        <v>62</v>
      </c>
      <c r="C1682" t="s">
        <v>46</v>
      </c>
      <c r="D1682" t="s">
        <v>22</v>
      </c>
      <c r="E1682">
        <v>4</v>
      </c>
      <c r="F1682">
        <v>33</v>
      </c>
      <c r="G1682">
        <v>65</v>
      </c>
      <c r="H1682">
        <v>28</v>
      </c>
      <c r="I1682">
        <v>30</v>
      </c>
      <c r="J1682">
        <v>8</v>
      </c>
      <c r="K1682">
        <v>964</v>
      </c>
      <c r="L1682">
        <v>10</v>
      </c>
      <c r="M1682">
        <v>20</v>
      </c>
      <c r="N1682">
        <v>30</v>
      </c>
      <c r="O1682">
        <v>50</v>
      </c>
      <c r="P1682">
        <v>9</v>
      </c>
      <c r="Q1682" s="1">
        <v>40634</v>
      </c>
      <c r="R1682" t="s">
        <v>32</v>
      </c>
      <c r="S1682" t="s">
        <v>33</v>
      </c>
      <c r="T1682" t="s">
        <v>31</v>
      </c>
    </row>
    <row r="1683" spans="1:20" x14ac:dyDescent="0.25">
      <c r="A1683">
        <v>505</v>
      </c>
      <c r="B1683" t="s">
        <v>62</v>
      </c>
      <c r="C1683" t="s">
        <v>46</v>
      </c>
      <c r="D1683" t="s">
        <v>22</v>
      </c>
      <c r="E1683">
        <v>10</v>
      </c>
      <c r="F1683">
        <v>37</v>
      </c>
      <c r="G1683">
        <v>67</v>
      </c>
      <c r="H1683">
        <v>31</v>
      </c>
      <c r="I1683">
        <v>28</v>
      </c>
      <c r="J1683">
        <v>9</v>
      </c>
      <c r="K1683">
        <v>976</v>
      </c>
      <c r="L1683">
        <v>20</v>
      </c>
      <c r="M1683">
        <v>20</v>
      </c>
      <c r="N1683">
        <v>40</v>
      </c>
      <c r="O1683">
        <v>60</v>
      </c>
      <c r="P1683">
        <v>9</v>
      </c>
      <c r="Q1683" s="1">
        <v>40664</v>
      </c>
      <c r="R1683" t="s">
        <v>32</v>
      </c>
      <c r="S1683" t="s">
        <v>33</v>
      </c>
      <c r="T1683" t="s">
        <v>31</v>
      </c>
    </row>
    <row r="1684" spans="1:20" x14ac:dyDescent="0.25">
      <c r="A1684">
        <v>505</v>
      </c>
      <c r="B1684" t="s">
        <v>62</v>
      </c>
      <c r="C1684" t="s">
        <v>46</v>
      </c>
      <c r="D1684" t="s">
        <v>22</v>
      </c>
      <c r="E1684">
        <v>11</v>
      </c>
      <c r="F1684">
        <v>38</v>
      </c>
      <c r="G1684">
        <v>69</v>
      </c>
      <c r="H1684">
        <v>32</v>
      </c>
      <c r="I1684">
        <v>28</v>
      </c>
      <c r="J1684">
        <v>9</v>
      </c>
      <c r="K1684">
        <v>996</v>
      </c>
      <c r="L1684">
        <v>10</v>
      </c>
      <c r="M1684">
        <v>30</v>
      </c>
      <c r="N1684">
        <v>30</v>
      </c>
      <c r="O1684">
        <v>60</v>
      </c>
      <c r="P1684">
        <v>9</v>
      </c>
      <c r="Q1684" s="1">
        <v>40695</v>
      </c>
      <c r="R1684" t="s">
        <v>32</v>
      </c>
      <c r="S1684" t="s">
        <v>33</v>
      </c>
      <c r="T1684" t="s">
        <v>31</v>
      </c>
    </row>
    <row r="1685" spans="1:20" x14ac:dyDescent="0.25">
      <c r="A1685">
        <v>505</v>
      </c>
      <c r="B1685" t="s">
        <v>62</v>
      </c>
      <c r="C1685" t="s">
        <v>46</v>
      </c>
      <c r="D1685" t="s">
        <v>22</v>
      </c>
      <c r="E1685">
        <v>14</v>
      </c>
      <c r="F1685">
        <v>41</v>
      </c>
      <c r="G1685">
        <v>74</v>
      </c>
      <c r="H1685">
        <v>34</v>
      </c>
      <c r="I1685">
        <v>29</v>
      </c>
      <c r="J1685">
        <v>10</v>
      </c>
      <c r="K1685">
        <v>1010</v>
      </c>
      <c r="L1685">
        <v>20</v>
      </c>
      <c r="M1685">
        <v>30</v>
      </c>
      <c r="N1685">
        <v>40</v>
      </c>
      <c r="O1685">
        <v>70</v>
      </c>
      <c r="P1685">
        <v>9</v>
      </c>
      <c r="Q1685" s="1">
        <v>40725</v>
      </c>
      <c r="R1685" t="s">
        <v>32</v>
      </c>
      <c r="S1685" t="s">
        <v>33</v>
      </c>
      <c r="T1685" t="s">
        <v>31</v>
      </c>
    </row>
    <row r="1686" spans="1:20" x14ac:dyDescent="0.25">
      <c r="A1686">
        <v>505</v>
      </c>
      <c r="B1686" t="s">
        <v>62</v>
      </c>
      <c r="C1686" t="s">
        <v>46</v>
      </c>
      <c r="D1686" t="s">
        <v>22</v>
      </c>
      <c r="E1686">
        <v>21</v>
      </c>
      <c r="F1686">
        <v>49</v>
      </c>
      <c r="G1686">
        <v>89</v>
      </c>
      <c r="H1686">
        <v>41</v>
      </c>
      <c r="I1686">
        <v>32</v>
      </c>
      <c r="J1686">
        <v>12</v>
      </c>
      <c r="K1686">
        <v>1007</v>
      </c>
      <c r="L1686">
        <v>20</v>
      </c>
      <c r="M1686">
        <v>30</v>
      </c>
      <c r="N1686">
        <v>50</v>
      </c>
      <c r="O1686">
        <v>80</v>
      </c>
      <c r="P1686">
        <v>9</v>
      </c>
      <c r="Q1686" s="1">
        <v>40756</v>
      </c>
      <c r="R1686" t="s">
        <v>32</v>
      </c>
      <c r="S1686" t="s">
        <v>33</v>
      </c>
      <c r="T1686" t="s">
        <v>31</v>
      </c>
    </row>
    <row r="1687" spans="1:20" x14ac:dyDescent="0.25">
      <c r="A1687">
        <v>505</v>
      </c>
      <c r="B1687" t="s">
        <v>62</v>
      </c>
      <c r="C1687" t="s">
        <v>46</v>
      </c>
      <c r="D1687" t="s">
        <v>22</v>
      </c>
      <c r="E1687">
        <v>12</v>
      </c>
      <c r="F1687">
        <v>39</v>
      </c>
      <c r="G1687">
        <v>77</v>
      </c>
      <c r="H1687">
        <v>33</v>
      </c>
      <c r="I1687">
        <v>31</v>
      </c>
      <c r="J1687">
        <v>10</v>
      </c>
      <c r="K1687">
        <v>1003</v>
      </c>
      <c r="L1687">
        <v>20</v>
      </c>
      <c r="M1687">
        <v>30</v>
      </c>
      <c r="N1687">
        <v>40</v>
      </c>
      <c r="O1687">
        <v>70</v>
      </c>
      <c r="P1687">
        <v>9</v>
      </c>
      <c r="Q1687" s="1">
        <v>40787</v>
      </c>
      <c r="R1687" t="s">
        <v>32</v>
      </c>
      <c r="S1687" t="s">
        <v>33</v>
      </c>
      <c r="T1687" t="s">
        <v>31</v>
      </c>
    </row>
    <row r="1688" spans="1:20" x14ac:dyDescent="0.25">
      <c r="A1688">
        <v>505</v>
      </c>
      <c r="B1688" t="s">
        <v>62</v>
      </c>
      <c r="C1688" t="s">
        <v>46</v>
      </c>
      <c r="D1688" t="s">
        <v>22</v>
      </c>
      <c r="E1688">
        <v>9</v>
      </c>
      <c r="F1688">
        <v>37</v>
      </c>
      <c r="G1688">
        <v>72</v>
      </c>
      <c r="H1688">
        <v>31</v>
      </c>
      <c r="I1688">
        <v>31</v>
      </c>
      <c r="J1688">
        <v>9</v>
      </c>
      <c r="K1688">
        <v>1000</v>
      </c>
      <c r="L1688">
        <v>30</v>
      </c>
      <c r="M1688">
        <v>10</v>
      </c>
      <c r="N1688">
        <v>40</v>
      </c>
      <c r="O1688">
        <v>50</v>
      </c>
      <c r="P1688">
        <v>9</v>
      </c>
      <c r="Q1688" s="1">
        <v>40817</v>
      </c>
      <c r="R1688" t="s">
        <v>32</v>
      </c>
      <c r="S1688" t="s">
        <v>33</v>
      </c>
      <c r="T1688" t="s">
        <v>31</v>
      </c>
    </row>
    <row r="1689" spans="1:20" x14ac:dyDescent="0.25">
      <c r="A1689">
        <v>505</v>
      </c>
      <c r="B1689" t="s">
        <v>62</v>
      </c>
      <c r="C1689" t="s">
        <v>46</v>
      </c>
      <c r="D1689" t="s">
        <v>22</v>
      </c>
      <c r="E1689">
        <v>7</v>
      </c>
      <c r="F1689">
        <v>35</v>
      </c>
      <c r="G1689">
        <v>68</v>
      </c>
      <c r="H1689">
        <v>29</v>
      </c>
      <c r="I1689">
        <v>30</v>
      </c>
      <c r="J1689">
        <v>8</v>
      </c>
      <c r="K1689">
        <v>1003</v>
      </c>
      <c r="L1689">
        <v>10</v>
      </c>
      <c r="M1689">
        <v>20</v>
      </c>
      <c r="N1689">
        <v>30</v>
      </c>
      <c r="O1689">
        <v>50</v>
      </c>
      <c r="P1689">
        <v>9</v>
      </c>
      <c r="Q1689" s="1">
        <v>40848</v>
      </c>
      <c r="R1689" t="s">
        <v>32</v>
      </c>
      <c r="S1689" t="s">
        <v>33</v>
      </c>
      <c r="T1689" t="s">
        <v>31</v>
      </c>
    </row>
    <row r="1690" spans="1:20" x14ac:dyDescent="0.25">
      <c r="A1690">
        <v>505</v>
      </c>
      <c r="B1690" t="s">
        <v>62</v>
      </c>
      <c r="C1690" t="s">
        <v>46</v>
      </c>
      <c r="D1690" t="s">
        <v>22</v>
      </c>
      <c r="E1690">
        <v>10</v>
      </c>
      <c r="F1690">
        <v>38</v>
      </c>
      <c r="G1690">
        <v>74</v>
      </c>
      <c r="H1690">
        <v>31</v>
      </c>
      <c r="I1690">
        <v>31</v>
      </c>
      <c r="J1690">
        <v>9</v>
      </c>
      <c r="K1690">
        <v>1009</v>
      </c>
      <c r="L1690">
        <v>20</v>
      </c>
      <c r="M1690">
        <v>20</v>
      </c>
      <c r="N1690">
        <v>40</v>
      </c>
      <c r="O1690">
        <v>60</v>
      </c>
      <c r="P1690">
        <v>9</v>
      </c>
      <c r="Q1690" s="1">
        <v>40878</v>
      </c>
      <c r="R1690" t="s">
        <v>32</v>
      </c>
      <c r="S1690" t="s">
        <v>33</v>
      </c>
      <c r="T1690" t="s">
        <v>31</v>
      </c>
    </row>
    <row r="1691" spans="1:20" x14ac:dyDescent="0.25">
      <c r="A1691">
        <v>505</v>
      </c>
      <c r="B1691" t="s">
        <v>62</v>
      </c>
      <c r="C1691" t="s">
        <v>46</v>
      </c>
      <c r="D1691" t="s">
        <v>22</v>
      </c>
      <c r="E1691">
        <v>-8</v>
      </c>
      <c r="F1691">
        <v>36</v>
      </c>
      <c r="G1691">
        <v>65</v>
      </c>
      <c r="H1691">
        <v>29</v>
      </c>
      <c r="I1691">
        <v>44</v>
      </c>
      <c r="J1691">
        <v>11</v>
      </c>
      <c r="K1691">
        <v>169</v>
      </c>
      <c r="L1691">
        <v>0</v>
      </c>
      <c r="M1691">
        <v>20</v>
      </c>
      <c r="N1691">
        <v>30</v>
      </c>
      <c r="O1691">
        <v>50</v>
      </c>
      <c r="P1691">
        <v>4</v>
      </c>
      <c r="Q1691" s="1">
        <v>40179</v>
      </c>
      <c r="R1691" t="s">
        <v>28</v>
      </c>
      <c r="S1691" t="s">
        <v>41</v>
      </c>
      <c r="T1691" t="s">
        <v>25</v>
      </c>
    </row>
    <row r="1692" spans="1:20" x14ac:dyDescent="0.25">
      <c r="A1692">
        <v>505</v>
      </c>
      <c r="B1692" t="s">
        <v>62</v>
      </c>
      <c r="C1692" t="s">
        <v>46</v>
      </c>
      <c r="D1692" t="s">
        <v>22</v>
      </c>
      <c r="E1692">
        <v>-7</v>
      </c>
      <c r="F1692">
        <v>38</v>
      </c>
      <c r="G1692">
        <v>68</v>
      </c>
      <c r="H1692">
        <v>30</v>
      </c>
      <c r="I1692">
        <v>45</v>
      </c>
      <c r="J1692">
        <v>11</v>
      </c>
      <c r="K1692">
        <v>104</v>
      </c>
      <c r="L1692">
        <v>0</v>
      </c>
      <c r="M1692">
        <v>20</v>
      </c>
      <c r="N1692">
        <v>30</v>
      </c>
      <c r="O1692">
        <v>50</v>
      </c>
      <c r="P1692">
        <v>4</v>
      </c>
      <c r="Q1692" s="1">
        <v>40210</v>
      </c>
      <c r="R1692" t="s">
        <v>28</v>
      </c>
      <c r="S1692" t="s">
        <v>41</v>
      </c>
      <c r="T1692" t="s">
        <v>25</v>
      </c>
    </row>
    <row r="1693" spans="1:20" x14ac:dyDescent="0.25">
      <c r="A1693">
        <v>505</v>
      </c>
      <c r="B1693" t="s">
        <v>62</v>
      </c>
      <c r="C1693" t="s">
        <v>46</v>
      </c>
      <c r="D1693" t="s">
        <v>22</v>
      </c>
      <c r="E1693">
        <v>-3</v>
      </c>
      <c r="F1693">
        <v>42</v>
      </c>
      <c r="G1693">
        <v>75</v>
      </c>
      <c r="H1693">
        <v>33</v>
      </c>
      <c r="I1693">
        <v>45</v>
      </c>
      <c r="J1693">
        <v>12</v>
      </c>
      <c r="K1693">
        <v>36</v>
      </c>
      <c r="L1693">
        <v>10</v>
      </c>
      <c r="M1693">
        <v>20</v>
      </c>
      <c r="N1693">
        <v>40</v>
      </c>
      <c r="O1693">
        <v>60</v>
      </c>
      <c r="P1693">
        <v>4</v>
      </c>
      <c r="Q1693" s="1">
        <v>40238</v>
      </c>
      <c r="R1693" t="s">
        <v>28</v>
      </c>
      <c r="S1693" t="s">
        <v>41</v>
      </c>
      <c r="T1693" t="s">
        <v>25</v>
      </c>
    </row>
    <row r="1694" spans="1:20" x14ac:dyDescent="0.25">
      <c r="A1694">
        <v>505</v>
      </c>
      <c r="B1694" t="s">
        <v>62</v>
      </c>
      <c r="C1694" t="s">
        <v>46</v>
      </c>
      <c r="D1694" t="s">
        <v>22</v>
      </c>
      <c r="E1694">
        <v>-9</v>
      </c>
      <c r="F1694">
        <v>36</v>
      </c>
      <c r="G1694">
        <v>65</v>
      </c>
      <c r="H1694">
        <v>29</v>
      </c>
      <c r="I1694">
        <v>45</v>
      </c>
      <c r="J1694">
        <v>11</v>
      </c>
      <c r="K1694">
        <v>-39</v>
      </c>
      <c r="L1694">
        <v>0</v>
      </c>
      <c r="M1694">
        <v>20</v>
      </c>
      <c r="N1694">
        <v>30</v>
      </c>
      <c r="O1694">
        <v>50</v>
      </c>
      <c r="P1694">
        <v>4</v>
      </c>
      <c r="Q1694" s="1">
        <v>40269</v>
      </c>
      <c r="R1694" t="s">
        <v>28</v>
      </c>
      <c r="S1694" t="s">
        <v>41</v>
      </c>
      <c r="T1694" t="s">
        <v>25</v>
      </c>
    </row>
    <row r="1695" spans="1:20" x14ac:dyDescent="0.25">
      <c r="A1695">
        <v>505</v>
      </c>
      <c r="B1695" t="s">
        <v>62</v>
      </c>
      <c r="C1695" t="s">
        <v>46</v>
      </c>
      <c r="D1695" t="s">
        <v>22</v>
      </c>
      <c r="E1695">
        <v>-4</v>
      </c>
      <c r="F1695">
        <v>42</v>
      </c>
      <c r="G1695">
        <v>76</v>
      </c>
      <c r="H1695">
        <v>34</v>
      </c>
      <c r="I1695">
        <v>46</v>
      </c>
      <c r="J1695">
        <v>12</v>
      </c>
      <c r="K1695">
        <v>-104</v>
      </c>
      <c r="L1695">
        <v>10</v>
      </c>
      <c r="M1695">
        <v>20</v>
      </c>
      <c r="N1695">
        <v>40</v>
      </c>
      <c r="O1695">
        <v>60</v>
      </c>
      <c r="P1695">
        <v>4</v>
      </c>
      <c r="Q1695" s="1">
        <v>40299</v>
      </c>
      <c r="R1695" t="s">
        <v>28</v>
      </c>
      <c r="S1695" t="s">
        <v>41</v>
      </c>
      <c r="T1695" t="s">
        <v>25</v>
      </c>
    </row>
    <row r="1696" spans="1:20" x14ac:dyDescent="0.25">
      <c r="A1696">
        <v>505</v>
      </c>
      <c r="B1696" t="s">
        <v>62</v>
      </c>
      <c r="C1696" t="s">
        <v>46</v>
      </c>
      <c r="D1696" t="s">
        <v>22</v>
      </c>
      <c r="E1696">
        <v>-3</v>
      </c>
      <c r="F1696">
        <v>43</v>
      </c>
      <c r="G1696">
        <v>78</v>
      </c>
      <c r="H1696">
        <v>35</v>
      </c>
      <c r="I1696">
        <v>46</v>
      </c>
      <c r="J1696">
        <v>13</v>
      </c>
      <c r="K1696">
        <v>-180</v>
      </c>
      <c r="L1696">
        <v>0</v>
      </c>
      <c r="M1696">
        <v>30</v>
      </c>
      <c r="N1696">
        <v>30</v>
      </c>
      <c r="O1696">
        <v>60</v>
      </c>
      <c r="P1696">
        <v>4</v>
      </c>
      <c r="Q1696" s="1">
        <v>40330</v>
      </c>
      <c r="R1696" t="s">
        <v>28</v>
      </c>
      <c r="S1696" t="s">
        <v>41</v>
      </c>
      <c r="T1696" t="s">
        <v>25</v>
      </c>
    </row>
    <row r="1697" spans="1:20" x14ac:dyDescent="0.25">
      <c r="A1697">
        <v>505</v>
      </c>
      <c r="B1697" t="s">
        <v>62</v>
      </c>
      <c r="C1697" t="s">
        <v>46</v>
      </c>
      <c r="D1697" t="s">
        <v>22</v>
      </c>
      <c r="E1697">
        <v>1</v>
      </c>
      <c r="F1697">
        <v>49</v>
      </c>
      <c r="G1697">
        <v>89</v>
      </c>
      <c r="H1697">
        <v>40</v>
      </c>
      <c r="I1697">
        <v>48</v>
      </c>
      <c r="J1697">
        <v>15</v>
      </c>
      <c r="K1697">
        <v>-258</v>
      </c>
      <c r="L1697">
        <v>10</v>
      </c>
      <c r="M1697">
        <v>30</v>
      </c>
      <c r="N1697">
        <v>40</v>
      </c>
      <c r="O1697">
        <v>70</v>
      </c>
      <c r="P1697">
        <v>4</v>
      </c>
      <c r="Q1697" s="1">
        <v>40360</v>
      </c>
      <c r="R1697" t="s">
        <v>28</v>
      </c>
      <c r="S1697" t="s">
        <v>41</v>
      </c>
      <c r="T1697" t="s">
        <v>25</v>
      </c>
    </row>
    <row r="1698" spans="1:20" x14ac:dyDescent="0.25">
      <c r="A1698">
        <v>505</v>
      </c>
      <c r="B1698" t="s">
        <v>62</v>
      </c>
      <c r="C1698" t="s">
        <v>46</v>
      </c>
      <c r="D1698" t="s">
        <v>22</v>
      </c>
      <c r="E1698">
        <v>-8</v>
      </c>
      <c r="F1698">
        <v>36</v>
      </c>
      <c r="G1698">
        <v>65</v>
      </c>
      <c r="H1698">
        <v>29</v>
      </c>
      <c r="I1698">
        <v>44</v>
      </c>
      <c r="J1698">
        <v>11</v>
      </c>
      <c r="K1698">
        <v>-347</v>
      </c>
      <c r="L1698">
        <v>0</v>
      </c>
      <c r="M1698">
        <v>20</v>
      </c>
      <c r="N1698">
        <v>30</v>
      </c>
      <c r="O1698">
        <v>50</v>
      </c>
      <c r="P1698">
        <v>4</v>
      </c>
      <c r="Q1698" s="1">
        <v>40391</v>
      </c>
      <c r="R1698" t="s">
        <v>28</v>
      </c>
      <c r="S1698" t="s">
        <v>41</v>
      </c>
      <c r="T1698" t="s">
        <v>25</v>
      </c>
    </row>
    <row r="1699" spans="1:20" x14ac:dyDescent="0.25">
      <c r="A1699">
        <v>505</v>
      </c>
      <c r="B1699" t="s">
        <v>62</v>
      </c>
      <c r="C1699" t="s">
        <v>46</v>
      </c>
      <c r="D1699" t="s">
        <v>22</v>
      </c>
      <c r="E1699">
        <v>-12</v>
      </c>
      <c r="F1699">
        <v>30</v>
      </c>
      <c r="G1699">
        <v>54</v>
      </c>
      <c r="H1699">
        <v>24</v>
      </c>
      <c r="I1699">
        <v>42</v>
      </c>
      <c r="J1699">
        <v>9</v>
      </c>
      <c r="K1699">
        <v>-412</v>
      </c>
      <c r="L1699">
        <v>0</v>
      </c>
      <c r="M1699">
        <v>20</v>
      </c>
      <c r="N1699">
        <v>20</v>
      </c>
      <c r="O1699">
        <v>40</v>
      </c>
      <c r="P1699">
        <v>4</v>
      </c>
      <c r="Q1699" s="1">
        <v>40422</v>
      </c>
      <c r="R1699" t="s">
        <v>28</v>
      </c>
      <c r="S1699" t="s">
        <v>41</v>
      </c>
      <c r="T1699" t="s">
        <v>25</v>
      </c>
    </row>
    <row r="1700" spans="1:20" x14ac:dyDescent="0.25">
      <c r="A1700">
        <v>505</v>
      </c>
      <c r="B1700" t="s">
        <v>62</v>
      </c>
      <c r="C1700" t="s">
        <v>46</v>
      </c>
      <c r="D1700" t="s">
        <v>22</v>
      </c>
      <c r="E1700">
        <v>-12</v>
      </c>
      <c r="F1700">
        <v>31</v>
      </c>
      <c r="G1700">
        <v>56</v>
      </c>
      <c r="H1700">
        <v>25</v>
      </c>
      <c r="I1700">
        <v>43</v>
      </c>
      <c r="J1700">
        <v>9</v>
      </c>
      <c r="K1700">
        <v>-466</v>
      </c>
      <c r="L1700">
        <v>10</v>
      </c>
      <c r="M1700">
        <v>10</v>
      </c>
      <c r="N1700">
        <v>20</v>
      </c>
      <c r="O1700">
        <v>30</v>
      </c>
      <c r="P1700">
        <v>4</v>
      </c>
      <c r="Q1700" s="1">
        <v>40452</v>
      </c>
      <c r="R1700" t="s">
        <v>28</v>
      </c>
      <c r="S1700" t="s">
        <v>41</v>
      </c>
      <c r="T1700" t="s">
        <v>25</v>
      </c>
    </row>
    <row r="1701" spans="1:20" x14ac:dyDescent="0.25">
      <c r="A1701">
        <v>505</v>
      </c>
      <c r="B1701" t="s">
        <v>62</v>
      </c>
      <c r="C1701" t="s">
        <v>46</v>
      </c>
      <c r="D1701" t="s">
        <v>22</v>
      </c>
      <c r="E1701">
        <v>-4</v>
      </c>
      <c r="F1701">
        <v>42</v>
      </c>
      <c r="G1701">
        <v>76</v>
      </c>
      <c r="H1701">
        <v>34</v>
      </c>
      <c r="I1701">
        <v>46</v>
      </c>
      <c r="J1701">
        <v>12</v>
      </c>
      <c r="K1701">
        <v>-522</v>
      </c>
      <c r="L1701">
        <v>-10</v>
      </c>
      <c r="M1701">
        <v>20</v>
      </c>
      <c r="N1701">
        <v>30</v>
      </c>
      <c r="O1701">
        <v>50</v>
      </c>
      <c r="P1701">
        <v>4</v>
      </c>
      <c r="Q1701" s="1">
        <v>40483</v>
      </c>
      <c r="R1701" t="s">
        <v>28</v>
      </c>
      <c r="S1701" t="s">
        <v>41</v>
      </c>
      <c r="T1701" t="s">
        <v>25</v>
      </c>
    </row>
    <row r="1702" spans="1:20" x14ac:dyDescent="0.25">
      <c r="A1702">
        <v>505</v>
      </c>
      <c r="B1702" t="s">
        <v>62</v>
      </c>
      <c r="C1702" t="s">
        <v>46</v>
      </c>
      <c r="D1702" t="s">
        <v>22</v>
      </c>
      <c r="E1702">
        <v>-15</v>
      </c>
      <c r="F1702">
        <v>25</v>
      </c>
      <c r="G1702">
        <v>45</v>
      </c>
      <c r="H1702">
        <v>20</v>
      </c>
      <c r="I1702">
        <v>40</v>
      </c>
      <c r="J1702">
        <v>7</v>
      </c>
      <c r="K1702">
        <v>-598</v>
      </c>
      <c r="L1702">
        <v>-10</v>
      </c>
      <c r="M1702">
        <v>10</v>
      </c>
      <c r="N1702">
        <v>20</v>
      </c>
      <c r="O1702">
        <v>30</v>
      </c>
      <c r="P1702">
        <v>4</v>
      </c>
      <c r="Q1702" s="1">
        <v>40513</v>
      </c>
      <c r="R1702" t="s">
        <v>28</v>
      </c>
      <c r="S1702" t="s">
        <v>41</v>
      </c>
      <c r="T1702" t="s">
        <v>25</v>
      </c>
    </row>
    <row r="1703" spans="1:20" x14ac:dyDescent="0.25">
      <c r="A1703">
        <v>505</v>
      </c>
      <c r="B1703" t="s">
        <v>62</v>
      </c>
      <c r="C1703" t="s">
        <v>46</v>
      </c>
      <c r="D1703" t="s">
        <v>22</v>
      </c>
      <c r="E1703">
        <v>-12</v>
      </c>
      <c r="F1703">
        <v>36</v>
      </c>
      <c r="G1703">
        <v>73</v>
      </c>
      <c r="H1703">
        <v>29</v>
      </c>
      <c r="I1703">
        <v>46</v>
      </c>
      <c r="J1703">
        <v>11</v>
      </c>
      <c r="K1703">
        <v>169</v>
      </c>
      <c r="L1703">
        <v>0</v>
      </c>
      <c r="M1703">
        <v>20</v>
      </c>
      <c r="N1703">
        <v>30</v>
      </c>
      <c r="O1703">
        <v>50</v>
      </c>
      <c r="P1703">
        <v>4</v>
      </c>
      <c r="Q1703" s="1">
        <v>40544</v>
      </c>
      <c r="R1703" t="s">
        <v>28</v>
      </c>
      <c r="S1703" t="s">
        <v>41</v>
      </c>
      <c r="T1703" t="s">
        <v>25</v>
      </c>
    </row>
    <row r="1704" spans="1:20" x14ac:dyDescent="0.25">
      <c r="A1704">
        <v>505</v>
      </c>
      <c r="B1704" t="s">
        <v>62</v>
      </c>
      <c r="C1704" t="s">
        <v>46</v>
      </c>
      <c r="D1704" t="s">
        <v>22</v>
      </c>
      <c r="E1704">
        <v>-10</v>
      </c>
      <c r="F1704">
        <v>38</v>
      </c>
      <c r="G1704">
        <v>72</v>
      </c>
      <c r="H1704">
        <v>30</v>
      </c>
      <c r="I1704">
        <v>45</v>
      </c>
      <c r="J1704">
        <v>11</v>
      </c>
      <c r="K1704">
        <v>104</v>
      </c>
      <c r="L1704">
        <v>0</v>
      </c>
      <c r="M1704">
        <v>20</v>
      </c>
      <c r="N1704">
        <v>30</v>
      </c>
      <c r="O1704">
        <v>50</v>
      </c>
      <c r="P1704">
        <v>4</v>
      </c>
      <c r="Q1704" s="1">
        <v>40575</v>
      </c>
      <c r="R1704" t="s">
        <v>28</v>
      </c>
      <c r="S1704" t="s">
        <v>41</v>
      </c>
      <c r="T1704" t="s">
        <v>25</v>
      </c>
    </row>
    <row r="1705" spans="1:20" x14ac:dyDescent="0.25">
      <c r="A1705">
        <v>505</v>
      </c>
      <c r="B1705" t="s">
        <v>62</v>
      </c>
      <c r="C1705" t="s">
        <v>46</v>
      </c>
      <c r="D1705" t="s">
        <v>22</v>
      </c>
      <c r="E1705">
        <v>-4</v>
      </c>
      <c r="F1705">
        <v>42</v>
      </c>
      <c r="G1705">
        <v>80</v>
      </c>
      <c r="H1705">
        <v>33</v>
      </c>
      <c r="I1705">
        <v>45</v>
      </c>
      <c r="J1705">
        <v>12</v>
      </c>
      <c r="K1705">
        <v>36</v>
      </c>
      <c r="L1705">
        <v>10</v>
      </c>
      <c r="M1705">
        <v>20</v>
      </c>
      <c r="N1705">
        <v>40</v>
      </c>
      <c r="O1705">
        <v>60</v>
      </c>
      <c r="P1705">
        <v>4</v>
      </c>
      <c r="Q1705" s="1">
        <v>40603</v>
      </c>
      <c r="R1705" t="s">
        <v>28</v>
      </c>
      <c r="S1705" t="s">
        <v>41</v>
      </c>
      <c r="T1705" t="s">
        <v>25</v>
      </c>
    </row>
    <row r="1706" spans="1:20" x14ac:dyDescent="0.25">
      <c r="A1706">
        <v>505</v>
      </c>
      <c r="B1706" t="s">
        <v>62</v>
      </c>
      <c r="C1706" t="s">
        <v>46</v>
      </c>
      <c r="D1706" t="s">
        <v>22</v>
      </c>
      <c r="E1706">
        <v>-13</v>
      </c>
      <c r="F1706">
        <v>36</v>
      </c>
      <c r="G1706">
        <v>69</v>
      </c>
      <c r="H1706">
        <v>29</v>
      </c>
      <c r="I1706">
        <v>45</v>
      </c>
      <c r="J1706">
        <v>11</v>
      </c>
      <c r="K1706">
        <v>-39</v>
      </c>
      <c r="L1706">
        <v>0</v>
      </c>
      <c r="M1706">
        <v>20</v>
      </c>
      <c r="N1706">
        <v>30</v>
      </c>
      <c r="O1706">
        <v>50</v>
      </c>
      <c r="P1706">
        <v>4</v>
      </c>
      <c r="Q1706" s="1">
        <v>40634</v>
      </c>
      <c r="R1706" t="s">
        <v>28</v>
      </c>
      <c r="S1706" t="s">
        <v>41</v>
      </c>
      <c r="T1706" t="s">
        <v>25</v>
      </c>
    </row>
    <row r="1707" spans="1:20" x14ac:dyDescent="0.25">
      <c r="A1707">
        <v>505</v>
      </c>
      <c r="B1707" t="s">
        <v>62</v>
      </c>
      <c r="C1707" t="s">
        <v>46</v>
      </c>
      <c r="D1707" t="s">
        <v>22</v>
      </c>
      <c r="E1707">
        <v>-6</v>
      </c>
      <c r="F1707">
        <v>42</v>
      </c>
      <c r="G1707">
        <v>75</v>
      </c>
      <c r="H1707">
        <v>34</v>
      </c>
      <c r="I1707">
        <v>43</v>
      </c>
      <c r="J1707">
        <v>12</v>
      </c>
      <c r="K1707">
        <v>-104</v>
      </c>
      <c r="L1707">
        <v>10</v>
      </c>
      <c r="M1707">
        <v>20</v>
      </c>
      <c r="N1707">
        <v>40</v>
      </c>
      <c r="O1707">
        <v>60</v>
      </c>
      <c r="P1707">
        <v>4</v>
      </c>
      <c r="Q1707" s="1">
        <v>40664</v>
      </c>
      <c r="R1707" t="s">
        <v>28</v>
      </c>
      <c r="S1707" t="s">
        <v>41</v>
      </c>
      <c r="T1707" t="s">
        <v>25</v>
      </c>
    </row>
    <row r="1708" spans="1:20" x14ac:dyDescent="0.25">
      <c r="A1708">
        <v>505</v>
      </c>
      <c r="B1708" t="s">
        <v>62</v>
      </c>
      <c r="C1708" t="s">
        <v>46</v>
      </c>
      <c r="D1708" t="s">
        <v>22</v>
      </c>
      <c r="E1708">
        <v>-4</v>
      </c>
      <c r="F1708">
        <v>43</v>
      </c>
      <c r="G1708">
        <v>77</v>
      </c>
      <c r="H1708">
        <v>35</v>
      </c>
      <c r="I1708">
        <v>43</v>
      </c>
      <c r="J1708">
        <v>13</v>
      </c>
      <c r="K1708">
        <v>-180</v>
      </c>
      <c r="L1708">
        <v>0</v>
      </c>
      <c r="M1708">
        <v>30</v>
      </c>
      <c r="N1708">
        <v>30</v>
      </c>
      <c r="O1708">
        <v>60</v>
      </c>
      <c r="P1708">
        <v>4</v>
      </c>
      <c r="Q1708" s="1">
        <v>40695</v>
      </c>
      <c r="R1708" t="s">
        <v>28</v>
      </c>
      <c r="S1708" t="s">
        <v>41</v>
      </c>
      <c r="T1708" t="s">
        <v>25</v>
      </c>
    </row>
    <row r="1709" spans="1:20" x14ac:dyDescent="0.25">
      <c r="A1709">
        <v>505</v>
      </c>
      <c r="B1709" t="s">
        <v>62</v>
      </c>
      <c r="C1709" t="s">
        <v>46</v>
      </c>
      <c r="D1709" t="s">
        <v>22</v>
      </c>
      <c r="E1709">
        <v>1</v>
      </c>
      <c r="F1709">
        <v>49</v>
      </c>
      <c r="G1709">
        <v>88</v>
      </c>
      <c r="H1709">
        <v>40</v>
      </c>
      <c r="I1709">
        <v>45</v>
      </c>
      <c r="J1709">
        <v>15</v>
      </c>
      <c r="K1709">
        <v>-258</v>
      </c>
      <c r="L1709">
        <v>10</v>
      </c>
      <c r="M1709">
        <v>30</v>
      </c>
      <c r="N1709">
        <v>40</v>
      </c>
      <c r="O1709">
        <v>70</v>
      </c>
      <c r="P1709">
        <v>4</v>
      </c>
      <c r="Q1709" s="1">
        <v>40725</v>
      </c>
      <c r="R1709" t="s">
        <v>28</v>
      </c>
      <c r="S1709" t="s">
        <v>41</v>
      </c>
      <c r="T1709" t="s">
        <v>25</v>
      </c>
    </row>
    <row r="1710" spans="1:20" x14ac:dyDescent="0.25">
      <c r="A1710">
        <v>505</v>
      </c>
      <c r="B1710" t="s">
        <v>62</v>
      </c>
      <c r="C1710" t="s">
        <v>46</v>
      </c>
      <c r="D1710" t="s">
        <v>22</v>
      </c>
      <c r="E1710">
        <v>-11</v>
      </c>
      <c r="F1710">
        <v>36</v>
      </c>
      <c r="G1710">
        <v>64</v>
      </c>
      <c r="H1710">
        <v>29</v>
      </c>
      <c r="I1710">
        <v>41</v>
      </c>
      <c r="J1710">
        <v>11</v>
      </c>
      <c r="K1710">
        <v>-347</v>
      </c>
      <c r="L1710">
        <v>0</v>
      </c>
      <c r="M1710">
        <v>20</v>
      </c>
      <c r="N1710">
        <v>30</v>
      </c>
      <c r="O1710">
        <v>50</v>
      </c>
      <c r="P1710">
        <v>4</v>
      </c>
      <c r="Q1710" s="1">
        <v>40756</v>
      </c>
      <c r="R1710" t="s">
        <v>28</v>
      </c>
      <c r="S1710" t="s">
        <v>41</v>
      </c>
      <c r="T1710" t="s">
        <v>25</v>
      </c>
    </row>
    <row r="1711" spans="1:20" x14ac:dyDescent="0.25">
      <c r="A1711">
        <v>505</v>
      </c>
      <c r="B1711" t="s">
        <v>62</v>
      </c>
      <c r="C1711" t="s">
        <v>46</v>
      </c>
      <c r="D1711" t="s">
        <v>22</v>
      </c>
      <c r="E1711">
        <v>-18</v>
      </c>
      <c r="F1711">
        <v>30</v>
      </c>
      <c r="G1711">
        <v>58</v>
      </c>
      <c r="H1711">
        <v>24</v>
      </c>
      <c r="I1711">
        <v>42</v>
      </c>
      <c r="J1711">
        <v>9</v>
      </c>
      <c r="K1711">
        <v>-412</v>
      </c>
      <c r="L1711">
        <v>0</v>
      </c>
      <c r="M1711">
        <v>20</v>
      </c>
      <c r="N1711">
        <v>20</v>
      </c>
      <c r="O1711">
        <v>40</v>
      </c>
      <c r="P1711">
        <v>4</v>
      </c>
      <c r="Q1711" s="1">
        <v>40787</v>
      </c>
      <c r="R1711" t="s">
        <v>28</v>
      </c>
      <c r="S1711" t="s">
        <v>41</v>
      </c>
      <c r="T1711" t="s">
        <v>25</v>
      </c>
    </row>
    <row r="1712" spans="1:20" x14ac:dyDescent="0.25">
      <c r="A1712">
        <v>505</v>
      </c>
      <c r="B1712" t="s">
        <v>62</v>
      </c>
      <c r="C1712" t="s">
        <v>46</v>
      </c>
      <c r="D1712" t="s">
        <v>22</v>
      </c>
      <c r="E1712">
        <v>-18</v>
      </c>
      <c r="F1712">
        <v>31</v>
      </c>
      <c r="G1712">
        <v>60</v>
      </c>
      <c r="H1712">
        <v>25</v>
      </c>
      <c r="I1712">
        <v>43</v>
      </c>
      <c r="J1712">
        <v>9</v>
      </c>
      <c r="K1712">
        <v>-466</v>
      </c>
      <c r="L1712">
        <v>10</v>
      </c>
      <c r="M1712">
        <v>10</v>
      </c>
      <c r="N1712">
        <v>20</v>
      </c>
      <c r="O1712">
        <v>30</v>
      </c>
      <c r="P1712">
        <v>4</v>
      </c>
      <c r="Q1712" s="1">
        <v>40817</v>
      </c>
      <c r="R1712" t="s">
        <v>28</v>
      </c>
      <c r="S1712" t="s">
        <v>41</v>
      </c>
      <c r="T1712" t="s">
        <v>25</v>
      </c>
    </row>
    <row r="1713" spans="1:20" x14ac:dyDescent="0.25">
      <c r="A1713">
        <v>505</v>
      </c>
      <c r="B1713" t="s">
        <v>62</v>
      </c>
      <c r="C1713" t="s">
        <v>46</v>
      </c>
      <c r="D1713" t="s">
        <v>22</v>
      </c>
      <c r="E1713">
        <v>-6</v>
      </c>
      <c r="F1713">
        <v>42</v>
      </c>
      <c r="G1713">
        <v>81</v>
      </c>
      <c r="H1713">
        <v>34</v>
      </c>
      <c r="I1713">
        <v>46</v>
      </c>
      <c r="J1713">
        <v>12</v>
      </c>
      <c r="K1713">
        <v>-522</v>
      </c>
      <c r="L1713">
        <v>-10</v>
      </c>
      <c r="M1713">
        <v>20</v>
      </c>
      <c r="N1713">
        <v>30</v>
      </c>
      <c r="O1713">
        <v>50</v>
      </c>
      <c r="P1713">
        <v>4</v>
      </c>
      <c r="Q1713" s="1">
        <v>40848</v>
      </c>
      <c r="R1713" t="s">
        <v>28</v>
      </c>
      <c r="S1713" t="s">
        <v>41</v>
      </c>
      <c r="T1713" t="s">
        <v>25</v>
      </c>
    </row>
    <row r="1714" spans="1:20" x14ac:dyDescent="0.25">
      <c r="A1714">
        <v>505</v>
      </c>
      <c r="B1714" t="s">
        <v>62</v>
      </c>
      <c r="C1714" t="s">
        <v>46</v>
      </c>
      <c r="D1714" t="s">
        <v>22</v>
      </c>
      <c r="E1714">
        <v>-22</v>
      </c>
      <c r="F1714">
        <v>25</v>
      </c>
      <c r="G1714">
        <v>48</v>
      </c>
      <c r="H1714">
        <v>20</v>
      </c>
      <c r="I1714">
        <v>40</v>
      </c>
      <c r="J1714">
        <v>7</v>
      </c>
      <c r="K1714">
        <v>-598</v>
      </c>
      <c r="L1714">
        <v>-10</v>
      </c>
      <c r="M1714">
        <v>10</v>
      </c>
      <c r="N1714">
        <v>20</v>
      </c>
      <c r="O1714">
        <v>30</v>
      </c>
      <c r="P1714">
        <v>4</v>
      </c>
      <c r="Q1714" s="1">
        <v>40878</v>
      </c>
      <c r="R1714" t="s">
        <v>28</v>
      </c>
      <c r="S1714" t="s">
        <v>41</v>
      </c>
      <c r="T1714" t="s">
        <v>25</v>
      </c>
    </row>
    <row r="1715" spans="1:20" x14ac:dyDescent="0.25">
      <c r="A1715">
        <v>508</v>
      </c>
      <c r="B1715" t="s">
        <v>58</v>
      </c>
      <c r="C1715" t="s">
        <v>21</v>
      </c>
      <c r="D1715" t="s">
        <v>43</v>
      </c>
      <c r="E1715">
        <v>564</v>
      </c>
      <c r="F1715">
        <v>613</v>
      </c>
      <c r="G1715">
        <v>665</v>
      </c>
      <c r="H1715">
        <v>52</v>
      </c>
      <c r="I1715">
        <v>49</v>
      </c>
      <c r="J1715">
        <v>17</v>
      </c>
      <c r="K1715">
        <v>-1493</v>
      </c>
      <c r="L1715">
        <v>560</v>
      </c>
      <c r="M1715">
        <v>40</v>
      </c>
      <c r="N1715">
        <v>590</v>
      </c>
      <c r="O1715">
        <v>630</v>
      </c>
      <c r="P1715">
        <v>2</v>
      </c>
      <c r="Q1715" s="1">
        <v>40360</v>
      </c>
      <c r="R1715" t="s">
        <v>23</v>
      </c>
      <c r="S1715" t="s">
        <v>24</v>
      </c>
      <c r="T1715" t="s">
        <v>25</v>
      </c>
    </row>
    <row r="1716" spans="1:20" x14ac:dyDescent="0.25">
      <c r="A1716">
        <v>508</v>
      </c>
      <c r="B1716" t="s">
        <v>58</v>
      </c>
      <c r="C1716" t="s">
        <v>21</v>
      </c>
      <c r="D1716" t="s">
        <v>43</v>
      </c>
      <c r="E1716">
        <v>563</v>
      </c>
      <c r="F1716">
        <v>612</v>
      </c>
      <c r="G1716">
        <v>664</v>
      </c>
      <c r="H1716">
        <v>52</v>
      </c>
      <c r="I1716">
        <v>49</v>
      </c>
      <c r="J1716">
        <v>17</v>
      </c>
      <c r="K1716">
        <v>-2033</v>
      </c>
      <c r="L1716">
        <v>560</v>
      </c>
      <c r="M1716">
        <v>40</v>
      </c>
      <c r="N1716">
        <v>590</v>
      </c>
      <c r="O1716">
        <v>630</v>
      </c>
      <c r="P1716">
        <v>2</v>
      </c>
      <c r="Q1716" s="1">
        <v>40391</v>
      </c>
      <c r="R1716" t="s">
        <v>23</v>
      </c>
      <c r="S1716" t="s">
        <v>24</v>
      </c>
      <c r="T1716" t="s">
        <v>25</v>
      </c>
    </row>
    <row r="1717" spans="1:20" x14ac:dyDescent="0.25">
      <c r="A1717">
        <v>508</v>
      </c>
      <c r="B1717" t="s">
        <v>58</v>
      </c>
      <c r="C1717" t="s">
        <v>21</v>
      </c>
      <c r="D1717" t="s">
        <v>43</v>
      </c>
      <c r="E1717">
        <v>9</v>
      </c>
      <c r="F1717">
        <v>25</v>
      </c>
      <c r="G1717">
        <v>41</v>
      </c>
      <c r="H1717">
        <v>16</v>
      </c>
      <c r="I1717">
        <v>16</v>
      </c>
      <c r="J1717">
        <v>4</v>
      </c>
      <c r="K1717">
        <v>484</v>
      </c>
      <c r="L1717">
        <v>20</v>
      </c>
      <c r="M1717">
        <v>10</v>
      </c>
      <c r="N1717">
        <v>30</v>
      </c>
      <c r="O1717">
        <v>40</v>
      </c>
      <c r="P1717">
        <v>13</v>
      </c>
      <c r="Q1717" s="1">
        <v>40391</v>
      </c>
      <c r="R1717" t="s">
        <v>26</v>
      </c>
      <c r="S1717" t="s">
        <v>27</v>
      </c>
      <c r="T1717" t="s">
        <v>25</v>
      </c>
    </row>
    <row r="1718" spans="1:20" x14ac:dyDescent="0.25">
      <c r="A1718">
        <v>508</v>
      </c>
      <c r="B1718" t="s">
        <v>58</v>
      </c>
      <c r="C1718" t="s">
        <v>21</v>
      </c>
      <c r="D1718" t="s">
        <v>43</v>
      </c>
      <c r="E1718">
        <v>-4</v>
      </c>
      <c r="F1718">
        <v>74</v>
      </c>
      <c r="G1718">
        <v>128</v>
      </c>
      <c r="H1718">
        <v>54</v>
      </c>
      <c r="I1718">
        <v>78</v>
      </c>
      <c r="J1718">
        <v>49</v>
      </c>
      <c r="K1718">
        <v>451</v>
      </c>
      <c r="L1718">
        <v>10</v>
      </c>
      <c r="M1718">
        <v>50</v>
      </c>
      <c r="N1718">
        <v>70</v>
      </c>
      <c r="O1718">
        <v>120</v>
      </c>
      <c r="P1718">
        <v>5</v>
      </c>
      <c r="Q1718" s="1">
        <v>40210</v>
      </c>
      <c r="R1718" t="s">
        <v>28</v>
      </c>
      <c r="S1718" t="s">
        <v>29</v>
      </c>
      <c r="T1718" t="s">
        <v>25</v>
      </c>
    </row>
    <row r="1719" spans="1:20" x14ac:dyDescent="0.25">
      <c r="A1719">
        <v>508</v>
      </c>
      <c r="B1719" t="s">
        <v>58</v>
      </c>
      <c r="C1719" t="s">
        <v>21</v>
      </c>
      <c r="D1719" t="s">
        <v>43</v>
      </c>
      <c r="E1719">
        <v>-4</v>
      </c>
      <c r="F1719">
        <v>73</v>
      </c>
      <c r="G1719">
        <v>125</v>
      </c>
      <c r="H1719">
        <v>52</v>
      </c>
      <c r="I1719">
        <v>77</v>
      </c>
      <c r="J1719">
        <v>47</v>
      </c>
      <c r="K1719">
        <v>446</v>
      </c>
      <c r="L1719">
        <v>20</v>
      </c>
      <c r="M1719">
        <v>40</v>
      </c>
      <c r="N1719">
        <v>80</v>
      </c>
      <c r="O1719">
        <v>120</v>
      </c>
      <c r="P1719">
        <v>5</v>
      </c>
      <c r="Q1719" s="1">
        <v>40238</v>
      </c>
      <c r="R1719" t="s">
        <v>28</v>
      </c>
      <c r="S1719" t="s">
        <v>29</v>
      </c>
      <c r="T1719" t="s">
        <v>25</v>
      </c>
    </row>
    <row r="1720" spans="1:20" x14ac:dyDescent="0.25">
      <c r="A1720">
        <v>508</v>
      </c>
      <c r="B1720" t="s">
        <v>58</v>
      </c>
      <c r="C1720" t="s">
        <v>21</v>
      </c>
      <c r="D1720" t="s">
        <v>43</v>
      </c>
      <c r="E1720">
        <v>-31</v>
      </c>
      <c r="F1720">
        <v>46</v>
      </c>
      <c r="G1720">
        <v>98</v>
      </c>
      <c r="H1720">
        <v>52</v>
      </c>
      <c r="I1720">
        <v>77</v>
      </c>
      <c r="J1720">
        <v>47</v>
      </c>
      <c r="K1720">
        <v>520</v>
      </c>
      <c r="L1720">
        <v>-10</v>
      </c>
      <c r="M1720">
        <v>40</v>
      </c>
      <c r="N1720">
        <v>50</v>
      </c>
      <c r="O1720">
        <v>90</v>
      </c>
      <c r="P1720">
        <v>5</v>
      </c>
      <c r="Q1720" s="1">
        <v>40422</v>
      </c>
      <c r="R1720" t="s">
        <v>28</v>
      </c>
      <c r="S1720" t="s">
        <v>29</v>
      </c>
      <c r="T1720" t="s">
        <v>25</v>
      </c>
    </row>
    <row r="1721" spans="1:20" x14ac:dyDescent="0.25">
      <c r="A1721">
        <v>508</v>
      </c>
      <c r="B1721" t="s">
        <v>58</v>
      </c>
      <c r="C1721" t="s">
        <v>21</v>
      </c>
      <c r="D1721" t="s">
        <v>43</v>
      </c>
      <c r="E1721">
        <v>16</v>
      </c>
      <c r="F1721">
        <v>71</v>
      </c>
      <c r="G1721">
        <v>129</v>
      </c>
      <c r="H1721">
        <v>58</v>
      </c>
      <c r="I1721">
        <v>55</v>
      </c>
      <c r="J1721">
        <v>22</v>
      </c>
      <c r="K1721">
        <v>325</v>
      </c>
      <c r="L1721">
        <v>30</v>
      </c>
      <c r="M1721">
        <v>40</v>
      </c>
      <c r="N1721">
        <v>60</v>
      </c>
      <c r="O1721">
        <v>100</v>
      </c>
      <c r="P1721">
        <v>9</v>
      </c>
      <c r="Q1721" s="1">
        <v>40238</v>
      </c>
      <c r="R1721" t="s">
        <v>32</v>
      </c>
      <c r="S1721" t="s">
        <v>33</v>
      </c>
      <c r="T1721" t="s">
        <v>31</v>
      </c>
    </row>
    <row r="1722" spans="1:20" x14ac:dyDescent="0.25">
      <c r="A1722">
        <v>508</v>
      </c>
      <c r="B1722" t="s">
        <v>58</v>
      </c>
      <c r="C1722" t="s">
        <v>21</v>
      </c>
      <c r="D1722" t="s">
        <v>43</v>
      </c>
      <c r="E1722">
        <v>13</v>
      </c>
      <c r="F1722">
        <v>67</v>
      </c>
      <c r="G1722">
        <v>121</v>
      </c>
      <c r="H1722">
        <v>54</v>
      </c>
      <c r="I1722">
        <v>54</v>
      </c>
      <c r="J1722">
        <v>20</v>
      </c>
      <c r="K1722">
        <v>337</v>
      </c>
      <c r="L1722">
        <v>20</v>
      </c>
      <c r="M1722">
        <v>40</v>
      </c>
      <c r="N1722">
        <v>50</v>
      </c>
      <c r="O1722">
        <v>90</v>
      </c>
      <c r="P1722">
        <v>9</v>
      </c>
      <c r="Q1722" s="1">
        <v>40269</v>
      </c>
      <c r="R1722" t="s">
        <v>32</v>
      </c>
      <c r="S1722" t="s">
        <v>33</v>
      </c>
      <c r="T1722" t="s">
        <v>31</v>
      </c>
    </row>
    <row r="1723" spans="1:20" x14ac:dyDescent="0.25">
      <c r="A1723">
        <v>508</v>
      </c>
      <c r="B1723" t="s">
        <v>58</v>
      </c>
      <c r="C1723" t="s">
        <v>21</v>
      </c>
      <c r="D1723" t="s">
        <v>43</v>
      </c>
      <c r="E1723">
        <v>7</v>
      </c>
      <c r="F1723">
        <v>57</v>
      </c>
      <c r="G1723">
        <v>103</v>
      </c>
      <c r="H1723">
        <v>46</v>
      </c>
      <c r="I1723">
        <v>50</v>
      </c>
      <c r="J1723">
        <v>17</v>
      </c>
      <c r="K1723">
        <v>422</v>
      </c>
      <c r="L1723">
        <v>10</v>
      </c>
      <c r="M1723">
        <v>30</v>
      </c>
      <c r="N1723">
        <v>40</v>
      </c>
      <c r="O1723">
        <v>70</v>
      </c>
      <c r="P1723">
        <v>9</v>
      </c>
      <c r="Q1723" s="1">
        <v>40513</v>
      </c>
      <c r="R1723" t="s">
        <v>32</v>
      </c>
      <c r="S1723" t="s">
        <v>33</v>
      </c>
      <c r="T1723" t="s">
        <v>31</v>
      </c>
    </row>
    <row r="1724" spans="1:20" x14ac:dyDescent="0.25">
      <c r="A1724">
        <v>508</v>
      </c>
      <c r="B1724" t="s">
        <v>58</v>
      </c>
      <c r="C1724" t="s">
        <v>21</v>
      </c>
      <c r="D1724" t="s">
        <v>43</v>
      </c>
      <c r="E1724">
        <v>27</v>
      </c>
      <c r="F1724">
        <v>73</v>
      </c>
      <c r="G1724">
        <v>141</v>
      </c>
      <c r="H1724">
        <v>59</v>
      </c>
      <c r="I1724">
        <v>55</v>
      </c>
      <c r="J1724">
        <v>22</v>
      </c>
      <c r="K1724">
        <v>331</v>
      </c>
      <c r="L1724">
        <v>30</v>
      </c>
      <c r="M1724">
        <v>40</v>
      </c>
      <c r="N1724">
        <v>60</v>
      </c>
      <c r="O1724">
        <v>100</v>
      </c>
      <c r="P1724">
        <v>9</v>
      </c>
      <c r="Q1724" s="1">
        <v>40575</v>
      </c>
      <c r="R1724" t="s">
        <v>32</v>
      </c>
      <c r="S1724" t="s">
        <v>33</v>
      </c>
      <c r="T1724" t="s">
        <v>31</v>
      </c>
    </row>
    <row r="1725" spans="1:20" x14ac:dyDescent="0.25">
      <c r="A1725">
        <v>508</v>
      </c>
      <c r="B1725" t="s">
        <v>58</v>
      </c>
      <c r="C1725" t="s">
        <v>21</v>
      </c>
      <c r="D1725" t="s">
        <v>43</v>
      </c>
      <c r="E1725">
        <v>29</v>
      </c>
      <c r="F1725">
        <v>48</v>
      </c>
      <c r="G1725">
        <v>80</v>
      </c>
      <c r="H1725">
        <v>32</v>
      </c>
      <c r="I1725">
        <v>19</v>
      </c>
      <c r="J1725">
        <v>8</v>
      </c>
      <c r="K1725">
        <v>821</v>
      </c>
      <c r="L1725">
        <v>40</v>
      </c>
      <c r="M1725">
        <v>30</v>
      </c>
      <c r="N1725">
        <v>50</v>
      </c>
      <c r="O1725">
        <v>80</v>
      </c>
      <c r="P1725">
        <v>11</v>
      </c>
      <c r="Q1725" s="1">
        <v>40179</v>
      </c>
      <c r="R1725" t="s">
        <v>26</v>
      </c>
      <c r="S1725" t="s">
        <v>35</v>
      </c>
      <c r="T1725" t="s">
        <v>25</v>
      </c>
    </row>
    <row r="1726" spans="1:20" x14ac:dyDescent="0.25">
      <c r="A1726">
        <v>508</v>
      </c>
      <c r="B1726" t="s">
        <v>58</v>
      </c>
      <c r="C1726" t="s">
        <v>21</v>
      </c>
      <c r="D1726" t="s">
        <v>43</v>
      </c>
      <c r="E1726">
        <v>16</v>
      </c>
      <c r="F1726">
        <v>33</v>
      </c>
      <c r="G1726">
        <v>55</v>
      </c>
      <c r="H1726">
        <v>22</v>
      </c>
      <c r="I1726">
        <v>17</v>
      </c>
      <c r="J1726">
        <v>6</v>
      </c>
      <c r="K1726">
        <v>865</v>
      </c>
      <c r="L1726">
        <v>20</v>
      </c>
      <c r="M1726">
        <v>20</v>
      </c>
      <c r="N1726">
        <v>30</v>
      </c>
      <c r="O1726">
        <v>50</v>
      </c>
      <c r="P1726">
        <v>11</v>
      </c>
      <c r="Q1726" s="1">
        <v>40391</v>
      </c>
      <c r="R1726" t="s">
        <v>26</v>
      </c>
      <c r="S1726" t="s">
        <v>35</v>
      </c>
      <c r="T1726" t="s">
        <v>25</v>
      </c>
    </row>
    <row r="1727" spans="1:20" x14ac:dyDescent="0.25">
      <c r="A1727">
        <v>508</v>
      </c>
      <c r="B1727" t="s">
        <v>58</v>
      </c>
      <c r="C1727" t="s">
        <v>21</v>
      </c>
      <c r="D1727" t="s">
        <v>43</v>
      </c>
      <c r="E1727">
        <v>20</v>
      </c>
      <c r="F1727">
        <v>39</v>
      </c>
      <c r="G1727">
        <v>66</v>
      </c>
      <c r="H1727">
        <v>27</v>
      </c>
      <c r="I1727">
        <v>19</v>
      </c>
      <c r="J1727">
        <v>7</v>
      </c>
      <c r="K1727">
        <v>859</v>
      </c>
      <c r="L1727">
        <v>50</v>
      </c>
      <c r="M1727">
        <v>20</v>
      </c>
      <c r="N1727">
        <v>50</v>
      </c>
      <c r="O1727">
        <v>70</v>
      </c>
      <c r="P1727">
        <v>11</v>
      </c>
      <c r="Q1727" s="1">
        <v>40452</v>
      </c>
      <c r="R1727" t="s">
        <v>26</v>
      </c>
      <c r="S1727" t="s">
        <v>35</v>
      </c>
      <c r="T1727" t="s">
        <v>25</v>
      </c>
    </row>
    <row r="1728" spans="1:20" x14ac:dyDescent="0.25">
      <c r="A1728">
        <v>508</v>
      </c>
      <c r="B1728" t="s">
        <v>58</v>
      </c>
      <c r="C1728" t="s">
        <v>21</v>
      </c>
      <c r="D1728" t="s">
        <v>43</v>
      </c>
      <c r="E1728">
        <v>42</v>
      </c>
      <c r="F1728">
        <v>48</v>
      </c>
      <c r="G1728">
        <v>85</v>
      </c>
      <c r="H1728">
        <v>32</v>
      </c>
      <c r="I1728">
        <v>20</v>
      </c>
      <c r="J1728">
        <v>8</v>
      </c>
      <c r="K1728">
        <v>817</v>
      </c>
      <c r="L1728">
        <v>40</v>
      </c>
      <c r="M1728">
        <v>30</v>
      </c>
      <c r="N1728">
        <v>50</v>
      </c>
      <c r="O1728">
        <v>80</v>
      </c>
      <c r="P1728">
        <v>11</v>
      </c>
      <c r="Q1728" s="1">
        <v>40575</v>
      </c>
      <c r="R1728" t="s">
        <v>26</v>
      </c>
      <c r="S1728" t="s">
        <v>35</v>
      </c>
      <c r="T1728" t="s">
        <v>25</v>
      </c>
    </row>
    <row r="1729" spans="1:20" x14ac:dyDescent="0.25">
      <c r="A1729">
        <v>508</v>
      </c>
      <c r="B1729" t="s">
        <v>58</v>
      </c>
      <c r="C1729" t="s">
        <v>21</v>
      </c>
      <c r="D1729" t="s">
        <v>43</v>
      </c>
      <c r="E1729">
        <v>22</v>
      </c>
      <c r="F1729">
        <v>33</v>
      </c>
      <c r="G1729">
        <v>55</v>
      </c>
      <c r="H1729">
        <v>22</v>
      </c>
      <c r="I1729">
        <v>16</v>
      </c>
      <c r="J1729">
        <v>6</v>
      </c>
      <c r="K1729">
        <v>865</v>
      </c>
      <c r="L1729">
        <v>20</v>
      </c>
      <c r="M1729">
        <v>20</v>
      </c>
      <c r="N1729">
        <v>30</v>
      </c>
      <c r="O1729">
        <v>50</v>
      </c>
      <c r="P1729">
        <v>11</v>
      </c>
      <c r="Q1729" s="1">
        <v>40756</v>
      </c>
      <c r="R1729" t="s">
        <v>26</v>
      </c>
      <c r="S1729" t="s">
        <v>35</v>
      </c>
      <c r="T1729" t="s">
        <v>25</v>
      </c>
    </row>
    <row r="1730" spans="1:20" x14ac:dyDescent="0.25">
      <c r="A1730">
        <v>508</v>
      </c>
      <c r="B1730" t="s">
        <v>58</v>
      </c>
      <c r="C1730" t="s">
        <v>21</v>
      </c>
      <c r="D1730" t="s">
        <v>43</v>
      </c>
      <c r="E1730">
        <v>99</v>
      </c>
      <c r="F1730">
        <v>170</v>
      </c>
      <c r="G1730">
        <v>340</v>
      </c>
      <c r="H1730">
        <v>170</v>
      </c>
      <c r="I1730">
        <v>71</v>
      </c>
      <c r="J1730">
        <v>47</v>
      </c>
      <c r="K1730">
        <v>1073</v>
      </c>
      <c r="L1730">
        <v>110</v>
      </c>
      <c r="M1730">
        <v>160</v>
      </c>
      <c r="N1730">
        <v>170</v>
      </c>
      <c r="O1730">
        <v>330</v>
      </c>
      <c r="P1730">
        <v>7</v>
      </c>
      <c r="Q1730" s="1">
        <v>40210</v>
      </c>
      <c r="R1730" t="s">
        <v>28</v>
      </c>
      <c r="S1730" t="s">
        <v>48</v>
      </c>
      <c r="T1730" t="s">
        <v>25</v>
      </c>
    </row>
    <row r="1731" spans="1:20" x14ac:dyDescent="0.25">
      <c r="A1731">
        <v>508</v>
      </c>
      <c r="B1731" t="s">
        <v>58</v>
      </c>
      <c r="C1731" t="s">
        <v>21</v>
      </c>
      <c r="D1731" t="s">
        <v>43</v>
      </c>
      <c r="E1731">
        <v>94</v>
      </c>
      <c r="F1731">
        <v>163</v>
      </c>
      <c r="G1731">
        <v>325</v>
      </c>
      <c r="H1731">
        <v>162</v>
      </c>
      <c r="I1731">
        <v>69</v>
      </c>
      <c r="J1731">
        <v>45</v>
      </c>
      <c r="K1731">
        <v>1059</v>
      </c>
      <c r="L1731">
        <v>100</v>
      </c>
      <c r="M1731">
        <v>150</v>
      </c>
      <c r="N1731">
        <v>160</v>
      </c>
      <c r="O1731">
        <v>310</v>
      </c>
      <c r="P1731">
        <v>7</v>
      </c>
      <c r="Q1731" s="1">
        <v>40238</v>
      </c>
      <c r="R1731" t="s">
        <v>28</v>
      </c>
      <c r="S1731" t="s">
        <v>48</v>
      </c>
      <c r="T1731" t="s">
        <v>25</v>
      </c>
    </row>
    <row r="1732" spans="1:20" x14ac:dyDescent="0.25">
      <c r="A1732">
        <v>508</v>
      </c>
      <c r="B1732" t="s">
        <v>58</v>
      </c>
      <c r="C1732" t="s">
        <v>21</v>
      </c>
      <c r="D1732" t="s">
        <v>43</v>
      </c>
      <c r="E1732">
        <v>108</v>
      </c>
      <c r="F1732">
        <v>182</v>
      </c>
      <c r="G1732">
        <v>363</v>
      </c>
      <c r="H1732">
        <v>181</v>
      </c>
      <c r="I1732">
        <v>74</v>
      </c>
      <c r="J1732">
        <v>50</v>
      </c>
      <c r="K1732">
        <v>1283</v>
      </c>
      <c r="L1732">
        <v>120</v>
      </c>
      <c r="M1732">
        <v>170</v>
      </c>
      <c r="N1732">
        <v>180</v>
      </c>
      <c r="O1732">
        <v>350</v>
      </c>
      <c r="P1732">
        <v>7</v>
      </c>
      <c r="Q1732" s="1">
        <v>40483</v>
      </c>
      <c r="R1732" t="s">
        <v>28</v>
      </c>
      <c r="S1732" t="s">
        <v>48</v>
      </c>
      <c r="T1732" t="s">
        <v>25</v>
      </c>
    </row>
    <row r="1733" spans="1:20" x14ac:dyDescent="0.25">
      <c r="A1733">
        <v>508</v>
      </c>
      <c r="B1733" t="s">
        <v>58</v>
      </c>
      <c r="C1733" t="s">
        <v>21</v>
      </c>
      <c r="D1733" t="s">
        <v>43</v>
      </c>
      <c r="E1733">
        <v>140</v>
      </c>
      <c r="F1733">
        <v>163</v>
      </c>
      <c r="G1733">
        <v>346</v>
      </c>
      <c r="H1733">
        <v>162</v>
      </c>
      <c r="I1733">
        <v>69</v>
      </c>
      <c r="J1733">
        <v>45</v>
      </c>
      <c r="K1733">
        <v>1091</v>
      </c>
      <c r="L1733">
        <v>100</v>
      </c>
      <c r="M1733">
        <v>150</v>
      </c>
      <c r="N1733">
        <v>160</v>
      </c>
      <c r="O1733">
        <v>310</v>
      </c>
      <c r="P1733">
        <v>7</v>
      </c>
      <c r="Q1733" s="1">
        <v>40634</v>
      </c>
      <c r="R1733" t="s">
        <v>28</v>
      </c>
      <c r="S1733" t="s">
        <v>48</v>
      </c>
      <c r="T1733" t="s">
        <v>25</v>
      </c>
    </row>
    <row r="1734" spans="1:20" x14ac:dyDescent="0.25">
      <c r="A1734">
        <v>508</v>
      </c>
      <c r="B1734" t="s">
        <v>58</v>
      </c>
      <c r="C1734" t="s">
        <v>21</v>
      </c>
      <c r="D1734" t="s">
        <v>43</v>
      </c>
      <c r="E1734">
        <v>137</v>
      </c>
      <c r="F1734">
        <v>161</v>
      </c>
      <c r="G1734">
        <v>343</v>
      </c>
      <c r="H1734">
        <v>161</v>
      </c>
      <c r="I1734">
        <v>69</v>
      </c>
      <c r="J1734">
        <v>45</v>
      </c>
      <c r="K1734">
        <v>1267</v>
      </c>
      <c r="L1734">
        <v>120</v>
      </c>
      <c r="M1734">
        <v>140</v>
      </c>
      <c r="N1734">
        <v>160</v>
      </c>
      <c r="O1734">
        <v>300</v>
      </c>
      <c r="P1734">
        <v>7</v>
      </c>
      <c r="Q1734" s="1">
        <v>40817</v>
      </c>
      <c r="R1734" t="s">
        <v>28</v>
      </c>
      <c r="S1734" t="s">
        <v>48</v>
      </c>
      <c r="T1734" t="s">
        <v>25</v>
      </c>
    </row>
    <row r="1735" spans="1:20" x14ac:dyDescent="0.25">
      <c r="A1735">
        <v>509</v>
      </c>
      <c r="B1735" t="s">
        <v>36</v>
      </c>
      <c r="C1735" t="s">
        <v>37</v>
      </c>
      <c r="D1735" t="s">
        <v>22</v>
      </c>
      <c r="E1735">
        <v>44</v>
      </c>
      <c r="F1735">
        <v>84</v>
      </c>
      <c r="G1735">
        <v>142</v>
      </c>
      <c r="H1735">
        <v>58</v>
      </c>
      <c r="I1735">
        <v>40</v>
      </c>
      <c r="J1735">
        <v>18</v>
      </c>
      <c r="K1735">
        <v>331</v>
      </c>
      <c r="L1735">
        <v>70</v>
      </c>
      <c r="M1735">
        <v>70</v>
      </c>
      <c r="N1735">
        <v>100</v>
      </c>
      <c r="O1735">
        <v>170</v>
      </c>
      <c r="P1735">
        <v>2</v>
      </c>
      <c r="Q1735" s="1">
        <v>40210</v>
      </c>
      <c r="R1735" t="s">
        <v>23</v>
      </c>
      <c r="S1735" t="s">
        <v>24</v>
      </c>
      <c r="T1735" t="s">
        <v>25</v>
      </c>
    </row>
    <row r="1736" spans="1:20" x14ac:dyDescent="0.25">
      <c r="A1736">
        <v>509</v>
      </c>
      <c r="B1736" t="s">
        <v>36</v>
      </c>
      <c r="C1736" t="s">
        <v>37</v>
      </c>
      <c r="D1736" t="s">
        <v>22</v>
      </c>
      <c r="E1736">
        <v>54</v>
      </c>
      <c r="F1736">
        <v>100</v>
      </c>
      <c r="G1736">
        <v>169</v>
      </c>
      <c r="H1736">
        <v>69</v>
      </c>
      <c r="I1736">
        <v>46</v>
      </c>
      <c r="J1736">
        <v>22</v>
      </c>
      <c r="K1736">
        <v>340</v>
      </c>
      <c r="L1736">
        <v>90</v>
      </c>
      <c r="M1736">
        <v>80</v>
      </c>
      <c r="N1736">
        <v>130</v>
      </c>
      <c r="O1736">
        <v>210</v>
      </c>
      <c r="P1736">
        <v>2</v>
      </c>
      <c r="Q1736" s="1">
        <v>40269</v>
      </c>
      <c r="R1736" t="s">
        <v>23</v>
      </c>
      <c r="S1736" t="s">
        <v>24</v>
      </c>
      <c r="T1736" t="s">
        <v>25</v>
      </c>
    </row>
    <row r="1737" spans="1:20" x14ac:dyDescent="0.25">
      <c r="A1737">
        <v>509</v>
      </c>
      <c r="B1737" t="s">
        <v>36</v>
      </c>
      <c r="C1737" t="s">
        <v>37</v>
      </c>
      <c r="D1737" t="s">
        <v>22</v>
      </c>
      <c r="E1737">
        <v>76</v>
      </c>
      <c r="F1737">
        <v>125</v>
      </c>
      <c r="G1737">
        <v>211</v>
      </c>
      <c r="H1737">
        <v>86</v>
      </c>
      <c r="I1737">
        <v>49</v>
      </c>
      <c r="J1737">
        <v>27</v>
      </c>
      <c r="K1737">
        <v>454</v>
      </c>
      <c r="L1737">
        <v>120</v>
      </c>
      <c r="M1737">
        <v>100</v>
      </c>
      <c r="N1737">
        <v>160</v>
      </c>
      <c r="O1737">
        <v>260</v>
      </c>
      <c r="P1737">
        <v>2</v>
      </c>
      <c r="Q1737" s="1">
        <v>40391</v>
      </c>
      <c r="R1737" t="s">
        <v>23</v>
      </c>
      <c r="S1737" t="s">
        <v>24</v>
      </c>
      <c r="T1737" t="s">
        <v>25</v>
      </c>
    </row>
    <row r="1738" spans="1:20" x14ac:dyDescent="0.25">
      <c r="A1738">
        <v>509</v>
      </c>
      <c r="B1738" t="s">
        <v>36</v>
      </c>
      <c r="C1738" t="s">
        <v>37</v>
      </c>
      <c r="D1738" t="s">
        <v>22</v>
      </c>
      <c r="E1738">
        <v>71</v>
      </c>
      <c r="F1738">
        <v>89</v>
      </c>
      <c r="G1738">
        <v>160</v>
      </c>
      <c r="H1738">
        <v>61</v>
      </c>
      <c r="I1738">
        <v>41</v>
      </c>
      <c r="J1738">
        <v>19</v>
      </c>
      <c r="K1738">
        <v>325</v>
      </c>
      <c r="L1738">
        <v>80</v>
      </c>
      <c r="M1738">
        <v>70</v>
      </c>
      <c r="N1738">
        <v>110</v>
      </c>
      <c r="O1738">
        <v>180</v>
      </c>
      <c r="P1738">
        <v>2</v>
      </c>
      <c r="Q1738" s="1">
        <v>40603</v>
      </c>
      <c r="R1738" t="s">
        <v>23</v>
      </c>
      <c r="S1738" t="s">
        <v>24</v>
      </c>
      <c r="T1738" t="s">
        <v>25</v>
      </c>
    </row>
    <row r="1739" spans="1:20" x14ac:dyDescent="0.25">
      <c r="A1739">
        <v>509</v>
      </c>
      <c r="B1739" t="s">
        <v>36</v>
      </c>
      <c r="C1739" t="s">
        <v>37</v>
      </c>
      <c r="D1739" t="s">
        <v>22</v>
      </c>
      <c r="E1739">
        <v>9</v>
      </c>
      <c r="F1739">
        <v>111</v>
      </c>
      <c r="G1739">
        <v>190</v>
      </c>
      <c r="H1739">
        <v>79</v>
      </c>
      <c r="I1739">
        <v>102</v>
      </c>
      <c r="J1739">
        <v>72</v>
      </c>
      <c r="K1739">
        <v>551</v>
      </c>
      <c r="L1739">
        <v>60</v>
      </c>
      <c r="M1739">
        <v>90</v>
      </c>
      <c r="N1739">
        <v>140</v>
      </c>
      <c r="O1739">
        <v>230</v>
      </c>
      <c r="P1739">
        <v>3</v>
      </c>
      <c r="Q1739" s="1">
        <v>40179</v>
      </c>
      <c r="R1739" t="s">
        <v>23</v>
      </c>
      <c r="S1739" t="s">
        <v>38</v>
      </c>
      <c r="T1739" t="s">
        <v>31</v>
      </c>
    </row>
    <row r="1740" spans="1:20" x14ac:dyDescent="0.25">
      <c r="A1740">
        <v>509</v>
      </c>
      <c r="B1740" t="s">
        <v>36</v>
      </c>
      <c r="C1740" t="s">
        <v>37</v>
      </c>
      <c r="D1740" t="s">
        <v>22</v>
      </c>
      <c r="E1740">
        <v>20</v>
      </c>
      <c r="F1740">
        <v>145</v>
      </c>
      <c r="G1740">
        <v>250</v>
      </c>
      <c r="H1740">
        <v>105</v>
      </c>
      <c r="I1740">
        <v>125</v>
      </c>
      <c r="J1740">
        <v>95</v>
      </c>
      <c r="K1740">
        <v>716</v>
      </c>
      <c r="L1740">
        <v>50</v>
      </c>
      <c r="M1740">
        <v>120</v>
      </c>
      <c r="N1740">
        <v>170</v>
      </c>
      <c r="O1740">
        <v>290</v>
      </c>
      <c r="P1740">
        <v>3</v>
      </c>
      <c r="Q1740" s="1">
        <v>40513</v>
      </c>
      <c r="R1740" t="s">
        <v>23</v>
      </c>
      <c r="S1740" t="s">
        <v>38</v>
      </c>
      <c r="T1740" t="s">
        <v>31</v>
      </c>
    </row>
    <row r="1741" spans="1:20" x14ac:dyDescent="0.25">
      <c r="A1741">
        <v>509</v>
      </c>
      <c r="B1741" t="s">
        <v>36</v>
      </c>
      <c r="C1741" t="s">
        <v>37</v>
      </c>
      <c r="D1741" t="s">
        <v>22</v>
      </c>
      <c r="E1741">
        <v>14</v>
      </c>
      <c r="F1741">
        <v>111</v>
      </c>
      <c r="G1741">
        <v>213</v>
      </c>
      <c r="H1741">
        <v>79</v>
      </c>
      <c r="I1741">
        <v>107</v>
      </c>
      <c r="J1741">
        <v>72</v>
      </c>
      <c r="K1741">
        <v>551</v>
      </c>
      <c r="L1741">
        <v>60</v>
      </c>
      <c r="M1741">
        <v>90</v>
      </c>
      <c r="N1741">
        <v>140</v>
      </c>
      <c r="O1741">
        <v>230</v>
      </c>
      <c r="P1741">
        <v>3</v>
      </c>
      <c r="Q1741" s="1">
        <v>40544</v>
      </c>
      <c r="R1741" t="s">
        <v>23</v>
      </c>
      <c r="S1741" t="s">
        <v>38</v>
      </c>
      <c r="T1741" t="s">
        <v>31</v>
      </c>
    </row>
    <row r="1742" spans="1:20" x14ac:dyDescent="0.25">
      <c r="A1742">
        <v>509</v>
      </c>
      <c r="B1742" t="s">
        <v>36</v>
      </c>
      <c r="C1742" t="s">
        <v>37</v>
      </c>
      <c r="D1742" t="s">
        <v>22</v>
      </c>
      <c r="E1742">
        <v>24</v>
      </c>
      <c r="F1742">
        <v>130</v>
      </c>
      <c r="G1742">
        <v>239</v>
      </c>
      <c r="H1742">
        <v>94</v>
      </c>
      <c r="I1742">
        <v>114</v>
      </c>
      <c r="J1742">
        <v>85</v>
      </c>
      <c r="K1742">
        <v>694</v>
      </c>
      <c r="L1742">
        <v>40</v>
      </c>
      <c r="M1742">
        <v>110</v>
      </c>
      <c r="N1742">
        <v>150</v>
      </c>
      <c r="O1742">
        <v>260</v>
      </c>
      <c r="P1742">
        <v>3</v>
      </c>
      <c r="Q1742" s="1">
        <v>40848</v>
      </c>
      <c r="R1742" t="s">
        <v>23</v>
      </c>
      <c r="S1742" t="s">
        <v>38</v>
      </c>
      <c r="T1742" t="s">
        <v>31</v>
      </c>
    </row>
    <row r="1743" spans="1:20" x14ac:dyDescent="0.25">
      <c r="A1743">
        <v>509</v>
      </c>
      <c r="B1743" t="s">
        <v>36</v>
      </c>
      <c r="C1743" t="s">
        <v>37</v>
      </c>
      <c r="D1743" t="s">
        <v>22</v>
      </c>
      <c r="E1743">
        <v>-4</v>
      </c>
      <c r="F1743">
        <v>75</v>
      </c>
      <c r="G1743">
        <v>127</v>
      </c>
      <c r="H1743">
        <v>53</v>
      </c>
      <c r="I1743">
        <v>73</v>
      </c>
      <c r="J1743">
        <v>48</v>
      </c>
      <c r="K1743">
        <v>597</v>
      </c>
      <c r="L1743">
        <v>0</v>
      </c>
      <c r="M1743">
        <v>30</v>
      </c>
      <c r="N1743">
        <v>50</v>
      </c>
      <c r="O1743">
        <v>80</v>
      </c>
      <c r="P1743">
        <v>13</v>
      </c>
      <c r="Q1743" s="1">
        <v>40695</v>
      </c>
      <c r="R1743" t="s">
        <v>26</v>
      </c>
      <c r="S1743" t="s">
        <v>27</v>
      </c>
      <c r="T1743" t="s">
        <v>25</v>
      </c>
    </row>
    <row r="1744" spans="1:20" x14ac:dyDescent="0.25">
      <c r="A1744">
        <v>509</v>
      </c>
      <c r="B1744" t="s">
        <v>36</v>
      </c>
      <c r="C1744" t="s">
        <v>37</v>
      </c>
      <c r="D1744" t="s">
        <v>22</v>
      </c>
      <c r="E1744">
        <v>1</v>
      </c>
      <c r="F1744">
        <v>86</v>
      </c>
      <c r="G1744">
        <v>157</v>
      </c>
      <c r="H1744">
        <v>61</v>
      </c>
      <c r="I1744">
        <v>85</v>
      </c>
      <c r="J1744">
        <v>55</v>
      </c>
      <c r="K1744">
        <v>613</v>
      </c>
      <c r="L1744">
        <v>0</v>
      </c>
      <c r="M1744">
        <v>40</v>
      </c>
      <c r="N1744">
        <v>60</v>
      </c>
      <c r="O1744">
        <v>100</v>
      </c>
      <c r="P1744">
        <v>13</v>
      </c>
      <c r="Q1744" s="1">
        <v>40848</v>
      </c>
      <c r="R1744" t="s">
        <v>26</v>
      </c>
      <c r="S1744" t="s">
        <v>27</v>
      </c>
      <c r="T1744" t="s">
        <v>25</v>
      </c>
    </row>
    <row r="1745" spans="1:20" x14ac:dyDescent="0.25">
      <c r="A1745">
        <v>509</v>
      </c>
      <c r="B1745" t="s">
        <v>36</v>
      </c>
      <c r="C1745" t="s">
        <v>37</v>
      </c>
      <c r="D1745" t="s">
        <v>22</v>
      </c>
      <c r="E1745">
        <v>-4</v>
      </c>
      <c r="F1745">
        <v>76</v>
      </c>
      <c r="G1745">
        <v>140</v>
      </c>
      <c r="H1745">
        <v>55</v>
      </c>
      <c r="I1745">
        <v>79</v>
      </c>
      <c r="J1745">
        <v>49</v>
      </c>
      <c r="K1745">
        <v>627</v>
      </c>
      <c r="L1745">
        <v>-10</v>
      </c>
      <c r="M1745">
        <v>40</v>
      </c>
      <c r="N1745">
        <v>50</v>
      </c>
      <c r="O1745">
        <v>90</v>
      </c>
      <c r="P1745">
        <v>13</v>
      </c>
      <c r="Q1745" s="1">
        <v>40878</v>
      </c>
      <c r="R1745" t="s">
        <v>26</v>
      </c>
      <c r="S1745" t="s">
        <v>27</v>
      </c>
      <c r="T1745" t="s">
        <v>25</v>
      </c>
    </row>
    <row r="1746" spans="1:20" x14ac:dyDescent="0.25">
      <c r="A1746">
        <v>509</v>
      </c>
      <c r="B1746" t="s">
        <v>36</v>
      </c>
      <c r="C1746" t="s">
        <v>37</v>
      </c>
      <c r="D1746" t="s">
        <v>22</v>
      </c>
      <c r="E1746">
        <v>23</v>
      </c>
      <c r="F1746">
        <v>80</v>
      </c>
      <c r="G1746">
        <v>145</v>
      </c>
      <c r="H1746">
        <v>65</v>
      </c>
      <c r="I1746">
        <v>57</v>
      </c>
      <c r="J1746">
        <v>24</v>
      </c>
      <c r="K1746">
        <v>403</v>
      </c>
      <c r="L1746">
        <v>30</v>
      </c>
      <c r="M1746">
        <v>60</v>
      </c>
      <c r="N1746">
        <v>80</v>
      </c>
      <c r="O1746">
        <v>140</v>
      </c>
      <c r="P1746">
        <v>5</v>
      </c>
      <c r="Q1746" s="1">
        <v>40513</v>
      </c>
      <c r="R1746" t="s">
        <v>28</v>
      </c>
      <c r="S1746" t="s">
        <v>29</v>
      </c>
      <c r="T1746" t="s">
        <v>25</v>
      </c>
    </row>
    <row r="1747" spans="1:20" x14ac:dyDescent="0.25">
      <c r="A1747">
        <v>509</v>
      </c>
      <c r="B1747" t="s">
        <v>36</v>
      </c>
      <c r="C1747" t="s">
        <v>37</v>
      </c>
      <c r="D1747" t="s">
        <v>22</v>
      </c>
      <c r="E1747">
        <v>34</v>
      </c>
      <c r="F1747">
        <v>80</v>
      </c>
      <c r="G1747">
        <v>155</v>
      </c>
      <c r="H1747">
        <v>65</v>
      </c>
      <c r="I1747">
        <v>57</v>
      </c>
      <c r="J1747">
        <v>24</v>
      </c>
      <c r="K1747">
        <v>403</v>
      </c>
      <c r="L1747">
        <v>30</v>
      </c>
      <c r="M1747">
        <v>60</v>
      </c>
      <c r="N1747">
        <v>80</v>
      </c>
      <c r="O1747">
        <v>140</v>
      </c>
      <c r="P1747">
        <v>5</v>
      </c>
      <c r="Q1747" s="1">
        <v>40878</v>
      </c>
      <c r="R1747" t="s">
        <v>28</v>
      </c>
      <c r="S1747" t="s">
        <v>29</v>
      </c>
      <c r="T1747" t="s">
        <v>25</v>
      </c>
    </row>
    <row r="1748" spans="1:20" x14ac:dyDescent="0.25">
      <c r="A1748">
        <v>509</v>
      </c>
      <c r="B1748" t="s">
        <v>36</v>
      </c>
      <c r="C1748" t="s">
        <v>37</v>
      </c>
      <c r="D1748" t="s">
        <v>22</v>
      </c>
      <c r="E1748">
        <v>41</v>
      </c>
      <c r="F1748">
        <v>84</v>
      </c>
      <c r="G1748">
        <v>154</v>
      </c>
      <c r="H1748">
        <v>70</v>
      </c>
      <c r="I1748">
        <v>43</v>
      </c>
      <c r="J1748">
        <v>21</v>
      </c>
      <c r="K1748">
        <v>957</v>
      </c>
      <c r="L1748">
        <v>60</v>
      </c>
      <c r="M1748">
        <v>60</v>
      </c>
      <c r="N1748">
        <v>80</v>
      </c>
      <c r="O1748">
        <v>140</v>
      </c>
      <c r="P1748">
        <v>6</v>
      </c>
      <c r="Q1748" s="1">
        <v>40210</v>
      </c>
      <c r="R1748" t="s">
        <v>28</v>
      </c>
      <c r="S1748" t="s">
        <v>30</v>
      </c>
      <c r="T1748" t="s">
        <v>31</v>
      </c>
    </row>
    <row r="1749" spans="1:20" x14ac:dyDescent="0.25">
      <c r="A1749">
        <v>509</v>
      </c>
      <c r="B1749" t="s">
        <v>36</v>
      </c>
      <c r="C1749" t="s">
        <v>37</v>
      </c>
      <c r="D1749" t="s">
        <v>22</v>
      </c>
      <c r="E1749">
        <v>105</v>
      </c>
      <c r="F1749">
        <v>174</v>
      </c>
      <c r="G1749">
        <v>289</v>
      </c>
      <c r="H1749">
        <v>115</v>
      </c>
      <c r="I1749">
        <v>69</v>
      </c>
      <c r="J1749">
        <v>37</v>
      </c>
      <c r="K1749">
        <v>1166</v>
      </c>
      <c r="L1749">
        <v>110</v>
      </c>
      <c r="M1749">
        <v>100</v>
      </c>
      <c r="N1749">
        <v>160</v>
      </c>
      <c r="O1749">
        <v>260</v>
      </c>
      <c r="P1749">
        <v>8</v>
      </c>
      <c r="Q1749" s="1">
        <v>40513</v>
      </c>
      <c r="R1749" t="s">
        <v>32</v>
      </c>
      <c r="S1749" t="s">
        <v>39</v>
      </c>
      <c r="T1749" t="s">
        <v>31</v>
      </c>
    </row>
    <row r="1750" spans="1:20" x14ac:dyDescent="0.25">
      <c r="A1750">
        <v>509</v>
      </c>
      <c r="B1750" t="s">
        <v>36</v>
      </c>
      <c r="C1750" t="s">
        <v>37</v>
      </c>
      <c r="D1750" t="s">
        <v>22</v>
      </c>
      <c r="E1750">
        <v>179</v>
      </c>
      <c r="F1750">
        <v>186</v>
      </c>
      <c r="G1750">
        <v>347</v>
      </c>
      <c r="H1750">
        <v>124</v>
      </c>
      <c r="I1750">
        <v>75</v>
      </c>
      <c r="J1750">
        <v>40</v>
      </c>
      <c r="K1750">
        <v>961</v>
      </c>
      <c r="L1750">
        <v>120</v>
      </c>
      <c r="M1750">
        <v>100</v>
      </c>
      <c r="N1750">
        <v>170</v>
      </c>
      <c r="O1750">
        <v>270</v>
      </c>
      <c r="P1750">
        <v>8</v>
      </c>
      <c r="Q1750" s="1">
        <v>40544</v>
      </c>
      <c r="R1750" t="s">
        <v>32</v>
      </c>
      <c r="S1750" t="s">
        <v>39</v>
      </c>
      <c r="T1750" t="s">
        <v>31</v>
      </c>
    </row>
    <row r="1751" spans="1:20" x14ac:dyDescent="0.25">
      <c r="A1751">
        <v>509</v>
      </c>
      <c r="B1751" t="s">
        <v>36</v>
      </c>
      <c r="C1751" t="s">
        <v>37</v>
      </c>
      <c r="D1751" t="s">
        <v>22</v>
      </c>
      <c r="E1751">
        <v>135</v>
      </c>
      <c r="F1751">
        <v>165</v>
      </c>
      <c r="G1751">
        <v>273</v>
      </c>
      <c r="H1751">
        <v>110</v>
      </c>
      <c r="I1751">
        <v>62</v>
      </c>
      <c r="J1751">
        <v>36</v>
      </c>
      <c r="K1751">
        <v>1020</v>
      </c>
      <c r="L1751">
        <v>100</v>
      </c>
      <c r="M1751">
        <v>90</v>
      </c>
      <c r="N1751">
        <v>150</v>
      </c>
      <c r="O1751">
        <v>240</v>
      </c>
      <c r="P1751">
        <v>8</v>
      </c>
      <c r="Q1751" s="1">
        <v>40664</v>
      </c>
      <c r="R1751" t="s">
        <v>32</v>
      </c>
      <c r="S1751" t="s">
        <v>39</v>
      </c>
      <c r="T1751" t="s">
        <v>31</v>
      </c>
    </row>
    <row r="1752" spans="1:20" x14ac:dyDescent="0.25">
      <c r="A1752">
        <v>509</v>
      </c>
      <c r="B1752" t="s">
        <v>36</v>
      </c>
      <c r="C1752" t="s">
        <v>37</v>
      </c>
      <c r="D1752" t="s">
        <v>22</v>
      </c>
      <c r="E1752">
        <v>135</v>
      </c>
      <c r="F1752">
        <v>155</v>
      </c>
      <c r="G1752">
        <v>275</v>
      </c>
      <c r="H1752">
        <v>103</v>
      </c>
      <c r="I1752">
        <v>64</v>
      </c>
      <c r="J1752">
        <v>33</v>
      </c>
      <c r="K1752">
        <v>1130</v>
      </c>
      <c r="L1752">
        <v>100</v>
      </c>
      <c r="M1752">
        <v>80</v>
      </c>
      <c r="N1752">
        <v>140</v>
      </c>
      <c r="O1752">
        <v>220</v>
      </c>
      <c r="P1752">
        <v>8</v>
      </c>
      <c r="Q1752" s="1">
        <v>40787</v>
      </c>
      <c r="R1752" t="s">
        <v>32</v>
      </c>
      <c r="S1752" t="s">
        <v>39</v>
      </c>
      <c r="T1752" t="s">
        <v>31</v>
      </c>
    </row>
    <row r="1753" spans="1:20" x14ac:dyDescent="0.25">
      <c r="A1753">
        <v>509</v>
      </c>
      <c r="B1753" t="s">
        <v>36</v>
      </c>
      <c r="C1753" t="s">
        <v>37</v>
      </c>
      <c r="D1753" t="s">
        <v>22</v>
      </c>
      <c r="E1753">
        <v>34</v>
      </c>
      <c r="F1753">
        <v>56</v>
      </c>
      <c r="G1753">
        <v>94</v>
      </c>
      <c r="H1753">
        <v>38</v>
      </c>
      <c r="I1753">
        <v>22</v>
      </c>
      <c r="J1753">
        <v>10</v>
      </c>
      <c r="K1753">
        <v>772</v>
      </c>
      <c r="L1753">
        <v>50</v>
      </c>
      <c r="M1753">
        <v>30</v>
      </c>
      <c r="N1753">
        <v>50</v>
      </c>
      <c r="O1753">
        <v>80</v>
      </c>
      <c r="P1753">
        <v>9</v>
      </c>
      <c r="Q1753" s="1">
        <v>40210</v>
      </c>
      <c r="R1753" t="s">
        <v>32</v>
      </c>
      <c r="S1753" t="s">
        <v>33</v>
      </c>
      <c r="T1753" t="s">
        <v>31</v>
      </c>
    </row>
    <row r="1754" spans="1:20" x14ac:dyDescent="0.25">
      <c r="A1754">
        <v>509</v>
      </c>
      <c r="B1754" t="s">
        <v>36</v>
      </c>
      <c r="C1754" t="s">
        <v>37</v>
      </c>
      <c r="D1754" t="s">
        <v>22</v>
      </c>
      <c r="E1754">
        <v>30</v>
      </c>
      <c r="F1754">
        <v>51</v>
      </c>
      <c r="G1754">
        <v>86</v>
      </c>
      <c r="H1754">
        <v>35</v>
      </c>
      <c r="I1754">
        <v>21</v>
      </c>
      <c r="J1754">
        <v>9</v>
      </c>
      <c r="K1754">
        <v>776</v>
      </c>
      <c r="L1754">
        <v>40</v>
      </c>
      <c r="M1754">
        <v>30</v>
      </c>
      <c r="N1754">
        <v>40</v>
      </c>
      <c r="O1754">
        <v>70</v>
      </c>
      <c r="P1754">
        <v>9</v>
      </c>
      <c r="Q1754" s="1">
        <v>40269</v>
      </c>
      <c r="R1754" t="s">
        <v>32</v>
      </c>
      <c r="S1754" t="s">
        <v>33</v>
      </c>
      <c r="T1754" t="s">
        <v>31</v>
      </c>
    </row>
    <row r="1755" spans="1:20" x14ac:dyDescent="0.25">
      <c r="A1755">
        <v>509</v>
      </c>
      <c r="B1755" t="s">
        <v>36</v>
      </c>
      <c r="C1755" t="s">
        <v>37</v>
      </c>
      <c r="D1755" t="s">
        <v>22</v>
      </c>
      <c r="E1755">
        <v>40</v>
      </c>
      <c r="F1755">
        <v>64</v>
      </c>
      <c r="G1755">
        <v>107</v>
      </c>
      <c r="H1755">
        <v>43</v>
      </c>
      <c r="I1755">
        <v>24</v>
      </c>
      <c r="J1755">
        <v>12</v>
      </c>
      <c r="K1755">
        <v>822</v>
      </c>
      <c r="L1755">
        <v>50</v>
      </c>
      <c r="M1755">
        <v>30</v>
      </c>
      <c r="N1755">
        <v>60</v>
      </c>
      <c r="O1755">
        <v>90</v>
      </c>
      <c r="P1755">
        <v>9</v>
      </c>
      <c r="Q1755" s="1">
        <v>40330</v>
      </c>
      <c r="R1755" t="s">
        <v>32</v>
      </c>
      <c r="S1755" t="s">
        <v>33</v>
      </c>
      <c r="T1755" t="s">
        <v>31</v>
      </c>
    </row>
    <row r="1756" spans="1:20" x14ac:dyDescent="0.25">
      <c r="A1756">
        <v>509</v>
      </c>
      <c r="B1756" t="s">
        <v>36</v>
      </c>
      <c r="C1756" t="s">
        <v>37</v>
      </c>
      <c r="D1756" t="s">
        <v>22</v>
      </c>
      <c r="E1756">
        <v>37</v>
      </c>
      <c r="F1756">
        <v>59</v>
      </c>
      <c r="G1756">
        <v>99</v>
      </c>
      <c r="H1756">
        <v>40</v>
      </c>
      <c r="I1756">
        <v>22</v>
      </c>
      <c r="J1756">
        <v>11</v>
      </c>
      <c r="K1756">
        <v>843</v>
      </c>
      <c r="L1756">
        <v>50</v>
      </c>
      <c r="M1756">
        <v>30</v>
      </c>
      <c r="N1756">
        <v>50</v>
      </c>
      <c r="O1756">
        <v>80</v>
      </c>
      <c r="P1756">
        <v>9</v>
      </c>
      <c r="Q1756" s="1">
        <v>40360</v>
      </c>
      <c r="R1756" t="s">
        <v>32</v>
      </c>
      <c r="S1756" t="s">
        <v>33</v>
      </c>
      <c r="T1756" t="s">
        <v>31</v>
      </c>
    </row>
    <row r="1757" spans="1:20" x14ac:dyDescent="0.25">
      <c r="A1757">
        <v>509</v>
      </c>
      <c r="B1757" t="s">
        <v>36</v>
      </c>
      <c r="C1757" t="s">
        <v>37</v>
      </c>
      <c r="D1757" t="s">
        <v>22</v>
      </c>
      <c r="E1757">
        <v>44</v>
      </c>
      <c r="F1757">
        <v>68</v>
      </c>
      <c r="G1757">
        <v>115</v>
      </c>
      <c r="H1757">
        <v>47</v>
      </c>
      <c r="I1757">
        <v>24</v>
      </c>
      <c r="J1757">
        <v>13</v>
      </c>
      <c r="K1757">
        <v>834</v>
      </c>
      <c r="L1757">
        <v>40</v>
      </c>
      <c r="M1757">
        <v>40</v>
      </c>
      <c r="N1757">
        <v>60</v>
      </c>
      <c r="O1757">
        <v>100</v>
      </c>
      <c r="P1757">
        <v>9</v>
      </c>
      <c r="Q1757" s="1">
        <v>40483</v>
      </c>
      <c r="R1757" t="s">
        <v>32</v>
      </c>
      <c r="S1757" t="s">
        <v>33</v>
      </c>
      <c r="T1757" t="s">
        <v>31</v>
      </c>
    </row>
    <row r="1758" spans="1:20" x14ac:dyDescent="0.25">
      <c r="A1758">
        <v>509</v>
      </c>
      <c r="B1758" t="s">
        <v>36</v>
      </c>
      <c r="C1758" t="s">
        <v>37</v>
      </c>
      <c r="D1758" t="s">
        <v>22</v>
      </c>
      <c r="E1758">
        <v>50</v>
      </c>
      <c r="F1758">
        <v>56</v>
      </c>
      <c r="G1758">
        <v>100</v>
      </c>
      <c r="H1758">
        <v>38</v>
      </c>
      <c r="I1758">
        <v>22</v>
      </c>
      <c r="J1758">
        <v>10</v>
      </c>
      <c r="K1758">
        <v>772</v>
      </c>
      <c r="L1758">
        <v>50</v>
      </c>
      <c r="M1758">
        <v>30</v>
      </c>
      <c r="N1758">
        <v>50</v>
      </c>
      <c r="O1758">
        <v>80</v>
      </c>
      <c r="P1758">
        <v>9</v>
      </c>
      <c r="Q1758" s="1">
        <v>40575</v>
      </c>
      <c r="R1758" t="s">
        <v>32</v>
      </c>
      <c r="S1758" t="s">
        <v>33</v>
      </c>
      <c r="T1758" t="s">
        <v>31</v>
      </c>
    </row>
    <row r="1759" spans="1:20" x14ac:dyDescent="0.25">
      <c r="A1759">
        <v>509</v>
      </c>
      <c r="B1759" t="s">
        <v>36</v>
      </c>
      <c r="C1759" t="s">
        <v>37</v>
      </c>
      <c r="D1759" t="s">
        <v>22</v>
      </c>
      <c r="E1759">
        <v>43</v>
      </c>
      <c r="F1759">
        <v>49</v>
      </c>
      <c r="G1759">
        <v>87</v>
      </c>
      <c r="H1759">
        <v>33</v>
      </c>
      <c r="I1759">
        <v>20</v>
      </c>
      <c r="J1759">
        <v>9</v>
      </c>
      <c r="K1759">
        <v>768</v>
      </c>
      <c r="L1759">
        <v>50</v>
      </c>
      <c r="M1759">
        <v>20</v>
      </c>
      <c r="N1759">
        <v>50</v>
      </c>
      <c r="O1759">
        <v>70</v>
      </c>
      <c r="P1759">
        <v>9</v>
      </c>
      <c r="Q1759" s="1">
        <v>40603</v>
      </c>
      <c r="R1759" t="s">
        <v>32</v>
      </c>
      <c r="S1759" t="s">
        <v>33</v>
      </c>
      <c r="T1759" t="s">
        <v>31</v>
      </c>
    </row>
    <row r="1760" spans="1:20" x14ac:dyDescent="0.25">
      <c r="A1760">
        <v>509</v>
      </c>
      <c r="B1760" t="s">
        <v>36</v>
      </c>
      <c r="C1760" t="s">
        <v>37</v>
      </c>
      <c r="D1760" t="s">
        <v>22</v>
      </c>
      <c r="E1760">
        <v>70</v>
      </c>
      <c r="F1760">
        <v>71</v>
      </c>
      <c r="G1760">
        <v>127</v>
      </c>
      <c r="H1760">
        <v>48</v>
      </c>
      <c r="I1760">
        <v>24</v>
      </c>
      <c r="J1760">
        <v>13</v>
      </c>
      <c r="K1760">
        <v>829</v>
      </c>
      <c r="L1760">
        <v>60</v>
      </c>
      <c r="M1760">
        <v>30</v>
      </c>
      <c r="N1760">
        <v>60</v>
      </c>
      <c r="O1760">
        <v>90</v>
      </c>
      <c r="P1760">
        <v>9</v>
      </c>
      <c r="Q1760" s="1">
        <v>40817</v>
      </c>
      <c r="R1760" t="s">
        <v>32</v>
      </c>
      <c r="S1760" t="s">
        <v>33</v>
      </c>
      <c r="T1760" t="s">
        <v>31</v>
      </c>
    </row>
    <row r="1761" spans="1:20" x14ac:dyDescent="0.25">
      <c r="A1761">
        <v>509</v>
      </c>
      <c r="B1761" t="s">
        <v>36</v>
      </c>
      <c r="C1761" t="s">
        <v>37</v>
      </c>
      <c r="D1761" t="s">
        <v>22</v>
      </c>
      <c r="E1761">
        <v>44</v>
      </c>
      <c r="F1761">
        <v>82</v>
      </c>
      <c r="G1761">
        <v>130</v>
      </c>
      <c r="H1761">
        <v>48</v>
      </c>
      <c r="I1761">
        <v>38</v>
      </c>
      <c r="J1761">
        <v>14</v>
      </c>
      <c r="K1761">
        <v>351</v>
      </c>
      <c r="L1761">
        <v>30</v>
      </c>
      <c r="M1761">
        <v>30</v>
      </c>
      <c r="N1761">
        <v>50</v>
      </c>
      <c r="O1761">
        <v>80</v>
      </c>
      <c r="P1761">
        <v>11</v>
      </c>
      <c r="Q1761" s="1">
        <v>40299</v>
      </c>
      <c r="R1761" t="s">
        <v>26</v>
      </c>
      <c r="S1761" t="s">
        <v>35</v>
      </c>
      <c r="T1761" t="s">
        <v>25</v>
      </c>
    </row>
    <row r="1762" spans="1:20" x14ac:dyDescent="0.25">
      <c r="A1762">
        <v>509</v>
      </c>
      <c r="B1762" t="s">
        <v>36</v>
      </c>
      <c r="C1762" t="s">
        <v>37</v>
      </c>
      <c r="D1762" t="s">
        <v>22</v>
      </c>
      <c r="E1762">
        <v>29</v>
      </c>
      <c r="F1762">
        <v>65</v>
      </c>
      <c r="G1762">
        <v>104</v>
      </c>
      <c r="H1762">
        <v>39</v>
      </c>
      <c r="I1762">
        <v>36</v>
      </c>
      <c r="J1762">
        <v>12</v>
      </c>
      <c r="K1762">
        <v>380</v>
      </c>
      <c r="L1762">
        <v>30</v>
      </c>
      <c r="M1762">
        <v>20</v>
      </c>
      <c r="N1762">
        <v>50</v>
      </c>
      <c r="O1762">
        <v>70</v>
      </c>
      <c r="P1762">
        <v>11</v>
      </c>
      <c r="Q1762" s="1">
        <v>40360</v>
      </c>
      <c r="R1762" t="s">
        <v>26</v>
      </c>
      <c r="S1762" t="s">
        <v>35</v>
      </c>
      <c r="T1762" t="s">
        <v>25</v>
      </c>
    </row>
    <row r="1763" spans="1:20" x14ac:dyDescent="0.25">
      <c r="A1763">
        <v>509</v>
      </c>
      <c r="B1763" t="s">
        <v>36</v>
      </c>
      <c r="C1763" t="s">
        <v>37</v>
      </c>
      <c r="D1763" t="s">
        <v>22</v>
      </c>
      <c r="E1763">
        <v>30</v>
      </c>
      <c r="F1763">
        <v>66</v>
      </c>
      <c r="G1763">
        <v>107</v>
      </c>
      <c r="H1763">
        <v>41</v>
      </c>
      <c r="I1763">
        <v>36</v>
      </c>
      <c r="J1763">
        <v>12</v>
      </c>
      <c r="K1763">
        <v>320</v>
      </c>
      <c r="L1763">
        <v>20</v>
      </c>
      <c r="M1763">
        <v>30</v>
      </c>
      <c r="N1763">
        <v>40</v>
      </c>
      <c r="O1763">
        <v>70</v>
      </c>
      <c r="P1763">
        <v>11</v>
      </c>
      <c r="Q1763" s="1">
        <v>40513</v>
      </c>
      <c r="R1763" t="s">
        <v>26</v>
      </c>
      <c r="S1763" t="s">
        <v>35</v>
      </c>
      <c r="T1763" t="s">
        <v>25</v>
      </c>
    </row>
    <row r="1764" spans="1:20" x14ac:dyDescent="0.25">
      <c r="A1764">
        <v>509</v>
      </c>
      <c r="B1764" t="s">
        <v>36</v>
      </c>
      <c r="C1764" t="s">
        <v>37</v>
      </c>
      <c r="D1764" t="s">
        <v>22</v>
      </c>
      <c r="E1764">
        <v>73</v>
      </c>
      <c r="F1764">
        <v>88</v>
      </c>
      <c r="G1764">
        <v>150</v>
      </c>
      <c r="H1764">
        <v>53</v>
      </c>
      <c r="I1764">
        <v>39</v>
      </c>
      <c r="J1764">
        <v>16</v>
      </c>
      <c r="K1764">
        <v>321</v>
      </c>
      <c r="L1764">
        <v>50</v>
      </c>
      <c r="M1764">
        <v>30</v>
      </c>
      <c r="N1764">
        <v>70</v>
      </c>
      <c r="O1764">
        <v>100</v>
      </c>
      <c r="P1764">
        <v>11</v>
      </c>
      <c r="Q1764" s="1">
        <v>40848</v>
      </c>
      <c r="R1764" t="s">
        <v>26</v>
      </c>
      <c r="S1764" t="s">
        <v>35</v>
      </c>
      <c r="T1764" t="s">
        <v>25</v>
      </c>
    </row>
    <row r="1765" spans="1:20" x14ac:dyDescent="0.25">
      <c r="A1765">
        <v>509</v>
      </c>
      <c r="B1765" t="s">
        <v>36</v>
      </c>
      <c r="C1765" t="s">
        <v>37</v>
      </c>
      <c r="D1765" t="s">
        <v>22</v>
      </c>
      <c r="E1765">
        <v>20</v>
      </c>
      <c r="F1765">
        <v>54</v>
      </c>
      <c r="G1765">
        <v>90</v>
      </c>
      <c r="H1765">
        <v>36</v>
      </c>
      <c r="I1765">
        <v>34</v>
      </c>
      <c r="J1765">
        <v>11</v>
      </c>
      <c r="K1765">
        <v>462</v>
      </c>
      <c r="L1765">
        <v>30</v>
      </c>
      <c r="M1765">
        <v>20</v>
      </c>
      <c r="N1765">
        <v>40</v>
      </c>
      <c r="O1765">
        <v>60</v>
      </c>
      <c r="P1765">
        <v>12</v>
      </c>
      <c r="Q1765" s="1">
        <v>40360</v>
      </c>
      <c r="R1765" t="s">
        <v>26</v>
      </c>
      <c r="S1765" t="s">
        <v>40</v>
      </c>
      <c r="T1765" t="s">
        <v>25</v>
      </c>
    </row>
    <row r="1766" spans="1:20" x14ac:dyDescent="0.25">
      <c r="A1766">
        <v>509</v>
      </c>
      <c r="B1766" t="s">
        <v>36</v>
      </c>
      <c r="C1766" t="s">
        <v>37</v>
      </c>
      <c r="D1766" t="s">
        <v>22</v>
      </c>
      <c r="E1766">
        <v>28</v>
      </c>
      <c r="F1766">
        <v>63</v>
      </c>
      <c r="G1766">
        <v>106</v>
      </c>
      <c r="H1766">
        <v>43</v>
      </c>
      <c r="I1766">
        <v>35</v>
      </c>
      <c r="J1766">
        <v>13</v>
      </c>
      <c r="K1766">
        <v>466</v>
      </c>
      <c r="L1766">
        <v>20</v>
      </c>
      <c r="M1766">
        <v>30</v>
      </c>
      <c r="N1766">
        <v>40</v>
      </c>
      <c r="O1766">
        <v>70</v>
      </c>
      <c r="P1766">
        <v>12</v>
      </c>
      <c r="Q1766" s="1">
        <v>40513</v>
      </c>
      <c r="R1766" t="s">
        <v>26</v>
      </c>
      <c r="S1766" t="s">
        <v>40</v>
      </c>
      <c r="T1766" t="s">
        <v>25</v>
      </c>
    </row>
    <row r="1767" spans="1:20" x14ac:dyDescent="0.25">
      <c r="A1767">
        <v>509</v>
      </c>
      <c r="B1767" t="s">
        <v>36</v>
      </c>
      <c r="C1767" t="s">
        <v>37</v>
      </c>
      <c r="D1767" t="s">
        <v>22</v>
      </c>
      <c r="E1767">
        <v>28</v>
      </c>
      <c r="F1767">
        <v>54</v>
      </c>
      <c r="G1767">
        <v>89</v>
      </c>
      <c r="H1767">
        <v>36</v>
      </c>
      <c r="I1767">
        <v>32</v>
      </c>
      <c r="J1767">
        <v>11</v>
      </c>
      <c r="K1767">
        <v>462</v>
      </c>
      <c r="L1767">
        <v>30</v>
      </c>
      <c r="M1767">
        <v>20</v>
      </c>
      <c r="N1767">
        <v>40</v>
      </c>
      <c r="O1767">
        <v>60</v>
      </c>
      <c r="P1767">
        <v>12</v>
      </c>
      <c r="Q1767" s="1">
        <v>40725</v>
      </c>
      <c r="R1767" t="s">
        <v>26</v>
      </c>
      <c r="S1767" t="s">
        <v>40</v>
      </c>
      <c r="T1767" t="s">
        <v>25</v>
      </c>
    </row>
    <row r="1768" spans="1:20" x14ac:dyDescent="0.25">
      <c r="A1768">
        <v>509</v>
      </c>
      <c r="B1768" t="s">
        <v>36</v>
      </c>
      <c r="C1768" t="s">
        <v>37</v>
      </c>
      <c r="D1768" t="s">
        <v>22</v>
      </c>
      <c r="E1768">
        <v>46</v>
      </c>
      <c r="F1768">
        <v>67</v>
      </c>
      <c r="G1768">
        <v>120</v>
      </c>
      <c r="H1768">
        <v>46</v>
      </c>
      <c r="I1768">
        <v>36</v>
      </c>
      <c r="J1768">
        <v>14</v>
      </c>
      <c r="K1768">
        <v>454</v>
      </c>
      <c r="L1768">
        <v>30</v>
      </c>
      <c r="M1768">
        <v>30</v>
      </c>
      <c r="N1768">
        <v>40</v>
      </c>
      <c r="O1768">
        <v>70</v>
      </c>
      <c r="P1768">
        <v>12</v>
      </c>
      <c r="Q1768" s="1">
        <v>40787</v>
      </c>
      <c r="R1768" t="s">
        <v>26</v>
      </c>
      <c r="S1768" t="s">
        <v>40</v>
      </c>
      <c r="T1768" t="s">
        <v>25</v>
      </c>
    </row>
    <row r="1769" spans="1:20" x14ac:dyDescent="0.25">
      <c r="A1769">
        <v>509</v>
      </c>
      <c r="B1769" t="s">
        <v>36</v>
      </c>
      <c r="C1769" t="s">
        <v>37</v>
      </c>
      <c r="D1769" t="s">
        <v>22</v>
      </c>
      <c r="E1769">
        <v>46</v>
      </c>
      <c r="F1769">
        <v>67</v>
      </c>
      <c r="G1769">
        <v>120</v>
      </c>
      <c r="H1769">
        <v>46</v>
      </c>
      <c r="I1769">
        <v>36</v>
      </c>
      <c r="J1769">
        <v>14</v>
      </c>
      <c r="K1769">
        <v>449</v>
      </c>
      <c r="L1769">
        <v>30</v>
      </c>
      <c r="M1769">
        <v>20</v>
      </c>
      <c r="N1769">
        <v>30</v>
      </c>
      <c r="O1769">
        <v>50</v>
      </c>
      <c r="P1769">
        <v>12</v>
      </c>
      <c r="Q1769" s="1">
        <v>40817</v>
      </c>
      <c r="R1769" t="s">
        <v>26</v>
      </c>
      <c r="S1769" t="s">
        <v>40</v>
      </c>
      <c r="T1769" t="s">
        <v>25</v>
      </c>
    </row>
    <row r="1770" spans="1:20" x14ac:dyDescent="0.25">
      <c r="A1770">
        <v>509</v>
      </c>
      <c r="B1770" t="s">
        <v>36</v>
      </c>
      <c r="C1770" t="s">
        <v>37</v>
      </c>
      <c r="D1770" t="s">
        <v>22</v>
      </c>
      <c r="E1770">
        <v>47</v>
      </c>
      <c r="F1770">
        <v>62</v>
      </c>
      <c r="G1770">
        <v>109</v>
      </c>
      <c r="H1770">
        <v>48</v>
      </c>
      <c r="I1770">
        <v>26</v>
      </c>
      <c r="J1770">
        <v>15</v>
      </c>
      <c r="K1770">
        <v>593</v>
      </c>
      <c r="L1770">
        <v>40</v>
      </c>
      <c r="M1770">
        <v>40</v>
      </c>
      <c r="N1770">
        <v>60</v>
      </c>
      <c r="O1770">
        <v>100</v>
      </c>
      <c r="P1770">
        <v>4</v>
      </c>
      <c r="Q1770" s="1">
        <v>40695</v>
      </c>
      <c r="R1770" t="s">
        <v>28</v>
      </c>
      <c r="S1770" t="s">
        <v>41</v>
      </c>
      <c r="T1770" t="s">
        <v>25</v>
      </c>
    </row>
    <row r="1771" spans="1:20" x14ac:dyDescent="0.25">
      <c r="A1771">
        <v>510</v>
      </c>
      <c r="B1771" t="s">
        <v>42</v>
      </c>
      <c r="C1771" t="s">
        <v>37</v>
      </c>
      <c r="D1771" t="s">
        <v>43</v>
      </c>
      <c r="E1771">
        <v>83</v>
      </c>
      <c r="F1771">
        <v>110</v>
      </c>
      <c r="G1771">
        <v>194</v>
      </c>
      <c r="H1771">
        <v>72</v>
      </c>
      <c r="I1771">
        <v>54</v>
      </c>
      <c r="J1771">
        <v>23</v>
      </c>
      <c r="K1771">
        <v>650</v>
      </c>
      <c r="L1771">
        <v>50</v>
      </c>
      <c r="M1771">
        <v>20</v>
      </c>
      <c r="N1771">
        <v>60</v>
      </c>
      <c r="O1771">
        <v>80</v>
      </c>
      <c r="P1771">
        <v>13</v>
      </c>
      <c r="Q1771" s="1">
        <v>40817</v>
      </c>
      <c r="R1771" t="s">
        <v>26</v>
      </c>
      <c r="S1771" t="s">
        <v>27</v>
      </c>
      <c r="T1771" t="s">
        <v>25</v>
      </c>
    </row>
    <row r="1772" spans="1:20" x14ac:dyDescent="0.25">
      <c r="A1772">
        <v>510</v>
      </c>
      <c r="B1772" t="s">
        <v>42</v>
      </c>
      <c r="C1772" t="s">
        <v>37</v>
      </c>
      <c r="D1772" t="s">
        <v>43</v>
      </c>
      <c r="E1772">
        <v>70</v>
      </c>
      <c r="F1772">
        <v>101</v>
      </c>
      <c r="G1772">
        <v>179</v>
      </c>
      <c r="H1772">
        <v>67</v>
      </c>
      <c r="I1772">
        <v>54</v>
      </c>
      <c r="J1772">
        <v>22</v>
      </c>
      <c r="K1772">
        <v>677</v>
      </c>
      <c r="L1772">
        <v>50</v>
      </c>
      <c r="M1772">
        <v>40</v>
      </c>
      <c r="N1772">
        <v>80</v>
      </c>
      <c r="O1772">
        <v>120</v>
      </c>
      <c r="P1772">
        <v>13</v>
      </c>
      <c r="Q1772" s="1">
        <v>40878</v>
      </c>
      <c r="R1772" t="s">
        <v>26</v>
      </c>
      <c r="S1772" t="s">
        <v>27</v>
      </c>
      <c r="T1772" t="s">
        <v>25</v>
      </c>
    </row>
    <row r="1773" spans="1:20" x14ac:dyDescent="0.25">
      <c r="A1773">
        <v>510</v>
      </c>
      <c r="B1773" t="s">
        <v>42</v>
      </c>
      <c r="C1773" t="s">
        <v>37</v>
      </c>
      <c r="D1773" t="s">
        <v>43</v>
      </c>
      <c r="E1773">
        <v>102</v>
      </c>
      <c r="F1773">
        <v>139</v>
      </c>
      <c r="G1773">
        <v>234</v>
      </c>
      <c r="H1773">
        <v>95</v>
      </c>
      <c r="I1773">
        <v>37</v>
      </c>
      <c r="J1773">
        <v>26</v>
      </c>
      <c r="K1773">
        <v>821</v>
      </c>
      <c r="L1773">
        <v>100</v>
      </c>
      <c r="M1773">
        <v>80</v>
      </c>
      <c r="N1773">
        <v>120</v>
      </c>
      <c r="O1773">
        <v>200</v>
      </c>
      <c r="P1773">
        <v>8</v>
      </c>
      <c r="Q1773" s="1">
        <v>40179</v>
      </c>
      <c r="R1773" t="s">
        <v>32</v>
      </c>
      <c r="S1773" t="s">
        <v>39</v>
      </c>
      <c r="T1773" t="s">
        <v>31</v>
      </c>
    </row>
    <row r="1774" spans="1:20" x14ac:dyDescent="0.25">
      <c r="A1774">
        <v>510</v>
      </c>
      <c r="B1774" t="s">
        <v>42</v>
      </c>
      <c r="C1774" t="s">
        <v>37</v>
      </c>
      <c r="D1774" t="s">
        <v>43</v>
      </c>
      <c r="E1774">
        <v>258</v>
      </c>
      <c r="F1774">
        <v>265</v>
      </c>
      <c r="G1774">
        <v>522</v>
      </c>
      <c r="H1774">
        <v>225</v>
      </c>
      <c r="I1774">
        <v>91</v>
      </c>
      <c r="J1774">
        <v>69</v>
      </c>
      <c r="K1774">
        <v>1272</v>
      </c>
      <c r="L1774">
        <v>160</v>
      </c>
      <c r="M1774">
        <v>210</v>
      </c>
      <c r="N1774">
        <v>240</v>
      </c>
      <c r="O1774">
        <v>450</v>
      </c>
      <c r="P1774">
        <v>9</v>
      </c>
      <c r="Q1774" s="1">
        <v>40848</v>
      </c>
      <c r="R1774" t="s">
        <v>32</v>
      </c>
      <c r="S1774" t="s">
        <v>33</v>
      </c>
      <c r="T1774" t="s">
        <v>31</v>
      </c>
    </row>
    <row r="1775" spans="1:20" x14ac:dyDescent="0.25">
      <c r="A1775">
        <v>510</v>
      </c>
      <c r="B1775" t="s">
        <v>42</v>
      </c>
      <c r="C1775" t="s">
        <v>37</v>
      </c>
      <c r="D1775" t="s">
        <v>43</v>
      </c>
      <c r="E1775">
        <v>135</v>
      </c>
      <c r="F1775">
        <v>126</v>
      </c>
      <c r="G1775">
        <v>227</v>
      </c>
      <c r="H1775">
        <v>87</v>
      </c>
      <c r="I1775">
        <v>35</v>
      </c>
      <c r="J1775">
        <v>24</v>
      </c>
      <c r="K1775">
        <v>756</v>
      </c>
      <c r="L1775">
        <v>80</v>
      </c>
      <c r="M1775">
        <v>50</v>
      </c>
      <c r="N1775">
        <v>90</v>
      </c>
      <c r="O1775">
        <v>140</v>
      </c>
      <c r="P1775">
        <v>11</v>
      </c>
      <c r="Q1775" s="1">
        <v>40603</v>
      </c>
      <c r="R1775" t="s">
        <v>26</v>
      </c>
      <c r="S1775" t="s">
        <v>35</v>
      </c>
      <c r="T1775" t="s">
        <v>25</v>
      </c>
    </row>
    <row r="1776" spans="1:20" x14ac:dyDescent="0.25">
      <c r="A1776">
        <v>510</v>
      </c>
      <c r="B1776" t="s">
        <v>42</v>
      </c>
      <c r="C1776" t="s">
        <v>37</v>
      </c>
      <c r="D1776" t="s">
        <v>43</v>
      </c>
      <c r="E1776">
        <v>228</v>
      </c>
      <c r="F1776">
        <v>261</v>
      </c>
      <c r="G1776">
        <v>516</v>
      </c>
      <c r="H1776">
        <v>260</v>
      </c>
      <c r="I1776">
        <v>89</v>
      </c>
      <c r="J1776">
        <v>72</v>
      </c>
      <c r="K1776">
        <v>1715</v>
      </c>
      <c r="L1776">
        <v>180</v>
      </c>
      <c r="M1776">
        <v>240</v>
      </c>
      <c r="N1776">
        <v>260</v>
      </c>
      <c r="O1776">
        <v>500</v>
      </c>
      <c r="P1776">
        <v>4</v>
      </c>
      <c r="Q1776" s="1">
        <v>40695</v>
      </c>
      <c r="R1776" t="s">
        <v>28</v>
      </c>
      <c r="S1776" t="s">
        <v>41</v>
      </c>
      <c r="T1776" t="s">
        <v>25</v>
      </c>
    </row>
    <row r="1777" spans="1:20" x14ac:dyDescent="0.25">
      <c r="A1777">
        <v>512</v>
      </c>
      <c r="B1777" t="s">
        <v>45</v>
      </c>
      <c r="C1777" t="s">
        <v>46</v>
      </c>
      <c r="D1777" t="s">
        <v>43</v>
      </c>
      <c r="E1777">
        <v>148</v>
      </c>
      <c r="F1777">
        <v>130</v>
      </c>
      <c r="G1777">
        <v>245</v>
      </c>
      <c r="H1777">
        <v>89</v>
      </c>
      <c r="I1777">
        <v>37</v>
      </c>
      <c r="J1777">
        <v>24</v>
      </c>
      <c r="K1777">
        <v>777</v>
      </c>
      <c r="L1777">
        <v>90</v>
      </c>
      <c r="M1777">
        <v>70</v>
      </c>
      <c r="N1777">
        <v>110</v>
      </c>
      <c r="O1777">
        <v>180</v>
      </c>
      <c r="P1777">
        <v>5</v>
      </c>
      <c r="Q1777" s="1">
        <v>40544</v>
      </c>
      <c r="R1777" t="s">
        <v>28</v>
      </c>
      <c r="S1777" t="s">
        <v>29</v>
      </c>
      <c r="T1777" t="s">
        <v>25</v>
      </c>
    </row>
    <row r="1778" spans="1:20" x14ac:dyDescent="0.25">
      <c r="A1778">
        <v>512</v>
      </c>
      <c r="B1778" t="s">
        <v>45</v>
      </c>
      <c r="C1778" t="s">
        <v>46</v>
      </c>
      <c r="D1778" t="s">
        <v>43</v>
      </c>
      <c r="E1778">
        <v>105</v>
      </c>
      <c r="F1778">
        <v>145</v>
      </c>
      <c r="G1778">
        <v>245</v>
      </c>
      <c r="H1778">
        <v>100</v>
      </c>
      <c r="I1778">
        <v>40</v>
      </c>
      <c r="J1778">
        <v>28</v>
      </c>
      <c r="K1778">
        <v>598</v>
      </c>
      <c r="L1778">
        <v>110</v>
      </c>
      <c r="M1778">
        <v>80</v>
      </c>
      <c r="N1778">
        <v>130</v>
      </c>
      <c r="O1778">
        <v>210</v>
      </c>
      <c r="P1778">
        <v>6</v>
      </c>
      <c r="Q1778" s="1">
        <v>40391</v>
      </c>
      <c r="R1778" t="s">
        <v>28</v>
      </c>
      <c r="S1778" t="s">
        <v>30</v>
      </c>
      <c r="T1778" t="s">
        <v>31</v>
      </c>
    </row>
    <row r="1779" spans="1:20" x14ac:dyDescent="0.25">
      <c r="A1779">
        <v>512</v>
      </c>
      <c r="B1779" t="s">
        <v>45</v>
      </c>
      <c r="C1779" t="s">
        <v>46</v>
      </c>
      <c r="D1779" t="s">
        <v>43</v>
      </c>
      <c r="E1779">
        <v>42</v>
      </c>
      <c r="F1779">
        <v>74</v>
      </c>
      <c r="G1779">
        <v>137</v>
      </c>
      <c r="H1779">
        <v>55</v>
      </c>
      <c r="I1779">
        <v>46</v>
      </c>
      <c r="J1779">
        <v>18</v>
      </c>
      <c r="K1779">
        <v>336</v>
      </c>
      <c r="L1779">
        <v>40</v>
      </c>
      <c r="M1779">
        <v>50</v>
      </c>
      <c r="N1779">
        <v>70</v>
      </c>
      <c r="O1779">
        <v>120</v>
      </c>
      <c r="P1779">
        <v>8</v>
      </c>
      <c r="Q1779" s="1">
        <v>40634</v>
      </c>
      <c r="R1779" t="s">
        <v>32</v>
      </c>
      <c r="S1779" t="s">
        <v>39</v>
      </c>
      <c r="T1779" t="s">
        <v>31</v>
      </c>
    </row>
    <row r="1780" spans="1:20" x14ac:dyDescent="0.25">
      <c r="A1780">
        <v>512</v>
      </c>
      <c r="B1780" t="s">
        <v>45</v>
      </c>
      <c r="C1780" t="s">
        <v>46</v>
      </c>
      <c r="D1780" t="s">
        <v>43</v>
      </c>
      <c r="E1780">
        <v>25</v>
      </c>
      <c r="F1780">
        <v>61</v>
      </c>
      <c r="G1780">
        <v>103</v>
      </c>
      <c r="H1780">
        <v>42</v>
      </c>
      <c r="I1780">
        <v>36</v>
      </c>
      <c r="J1780">
        <v>13</v>
      </c>
      <c r="K1780">
        <v>384</v>
      </c>
      <c r="L1780">
        <v>30</v>
      </c>
      <c r="M1780">
        <v>40</v>
      </c>
      <c r="N1780">
        <v>60</v>
      </c>
      <c r="O1780">
        <v>100</v>
      </c>
      <c r="P1780">
        <v>9</v>
      </c>
      <c r="Q1780" s="1">
        <v>40299</v>
      </c>
      <c r="R1780" t="s">
        <v>32</v>
      </c>
      <c r="S1780" t="s">
        <v>33</v>
      </c>
      <c r="T1780" t="s">
        <v>31</v>
      </c>
    </row>
    <row r="1781" spans="1:20" x14ac:dyDescent="0.25">
      <c r="A1781">
        <v>512</v>
      </c>
      <c r="B1781" t="s">
        <v>45</v>
      </c>
      <c r="C1781" t="s">
        <v>46</v>
      </c>
      <c r="D1781" t="s">
        <v>43</v>
      </c>
      <c r="E1781">
        <v>58</v>
      </c>
      <c r="F1781">
        <v>114</v>
      </c>
      <c r="G1781">
        <v>189</v>
      </c>
      <c r="H1781">
        <v>75</v>
      </c>
      <c r="I1781">
        <v>56</v>
      </c>
      <c r="J1781">
        <v>24</v>
      </c>
      <c r="K1781">
        <v>378</v>
      </c>
      <c r="L1781">
        <v>60</v>
      </c>
      <c r="M1781">
        <v>60</v>
      </c>
      <c r="N1781">
        <v>100</v>
      </c>
      <c r="O1781">
        <v>160</v>
      </c>
      <c r="P1781">
        <v>4</v>
      </c>
      <c r="Q1781" s="1">
        <v>40210</v>
      </c>
      <c r="R1781" t="s">
        <v>28</v>
      </c>
      <c r="S1781" t="s">
        <v>41</v>
      </c>
      <c r="T1781" t="s">
        <v>25</v>
      </c>
    </row>
    <row r="1782" spans="1:20" x14ac:dyDescent="0.25">
      <c r="A1782">
        <v>512</v>
      </c>
      <c r="B1782" t="s">
        <v>45</v>
      </c>
      <c r="C1782" t="s">
        <v>46</v>
      </c>
      <c r="D1782" t="s">
        <v>43</v>
      </c>
      <c r="E1782">
        <v>47</v>
      </c>
      <c r="F1782">
        <v>101</v>
      </c>
      <c r="G1782">
        <v>168</v>
      </c>
      <c r="H1782">
        <v>67</v>
      </c>
      <c r="I1782">
        <v>54</v>
      </c>
      <c r="J1782">
        <v>22</v>
      </c>
      <c r="K1782">
        <v>-1239</v>
      </c>
      <c r="L1782">
        <v>30</v>
      </c>
      <c r="M1782">
        <v>50</v>
      </c>
      <c r="N1782">
        <v>70</v>
      </c>
      <c r="O1782">
        <v>120</v>
      </c>
      <c r="P1782">
        <v>4</v>
      </c>
      <c r="Q1782" s="1">
        <v>40513</v>
      </c>
      <c r="R1782" t="s">
        <v>28</v>
      </c>
      <c r="S1782" t="s">
        <v>41</v>
      </c>
      <c r="T1782" t="s">
        <v>25</v>
      </c>
    </row>
    <row r="1783" spans="1:20" x14ac:dyDescent="0.25">
      <c r="A1783">
        <v>513</v>
      </c>
      <c r="B1783" t="s">
        <v>49</v>
      </c>
      <c r="C1783" t="s">
        <v>50</v>
      </c>
      <c r="D1783" t="s">
        <v>43</v>
      </c>
      <c r="E1783">
        <v>24</v>
      </c>
      <c r="F1783">
        <v>68</v>
      </c>
      <c r="G1783">
        <v>118</v>
      </c>
      <c r="H1783">
        <v>50</v>
      </c>
      <c r="I1783">
        <v>44</v>
      </c>
      <c r="J1783">
        <v>16</v>
      </c>
      <c r="K1783">
        <v>397</v>
      </c>
      <c r="L1783">
        <v>40</v>
      </c>
      <c r="M1783">
        <v>50</v>
      </c>
      <c r="N1783">
        <v>70</v>
      </c>
      <c r="O1783">
        <v>120</v>
      </c>
      <c r="P1783">
        <v>1</v>
      </c>
      <c r="Q1783" s="1">
        <v>40330</v>
      </c>
      <c r="R1783" t="s">
        <v>23</v>
      </c>
      <c r="S1783" t="s">
        <v>44</v>
      </c>
      <c r="T1783" t="s">
        <v>25</v>
      </c>
    </row>
    <row r="1784" spans="1:20" x14ac:dyDescent="0.25">
      <c r="A1784">
        <v>513</v>
      </c>
      <c r="B1784" t="s">
        <v>49</v>
      </c>
      <c r="C1784" t="s">
        <v>50</v>
      </c>
      <c r="D1784" t="s">
        <v>43</v>
      </c>
      <c r="E1784">
        <v>29</v>
      </c>
      <c r="F1784">
        <v>73</v>
      </c>
      <c r="G1784">
        <v>127</v>
      </c>
      <c r="H1784">
        <v>54</v>
      </c>
      <c r="I1784">
        <v>44</v>
      </c>
      <c r="J1784">
        <v>17</v>
      </c>
      <c r="K1784">
        <v>424</v>
      </c>
      <c r="L1784">
        <v>40</v>
      </c>
      <c r="M1784">
        <v>50</v>
      </c>
      <c r="N1784">
        <v>70</v>
      </c>
      <c r="O1784">
        <v>120</v>
      </c>
      <c r="P1784">
        <v>1</v>
      </c>
      <c r="Q1784" s="1">
        <v>40513</v>
      </c>
      <c r="R1784" t="s">
        <v>23</v>
      </c>
      <c r="S1784" t="s">
        <v>44</v>
      </c>
      <c r="T1784" t="s">
        <v>25</v>
      </c>
    </row>
    <row r="1785" spans="1:20" x14ac:dyDescent="0.25">
      <c r="A1785">
        <v>513</v>
      </c>
      <c r="B1785" t="s">
        <v>49</v>
      </c>
      <c r="C1785" t="s">
        <v>50</v>
      </c>
      <c r="D1785" t="s">
        <v>43</v>
      </c>
      <c r="E1785">
        <v>33</v>
      </c>
      <c r="F1785">
        <v>68</v>
      </c>
      <c r="G1785">
        <v>117</v>
      </c>
      <c r="H1785">
        <v>50</v>
      </c>
      <c r="I1785">
        <v>41</v>
      </c>
      <c r="J1785">
        <v>16</v>
      </c>
      <c r="K1785">
        <v>397</v>
      </c>
      <c r="L1785">
        <v>40</v>
      </c>
      <c r="M1785">
        <v>50</v>
      </c>
      <c r="N1785">
        <v>70</v>
      </c>
      <c r="O1785">
        <v>120</v>
      </c>
      <c r="P1785">
        <v>1</v>
      </c>
      <c r="Q1785" s="1">
        <v>40695</v>
      </c>
      <c r="R1785" t="s">
        <v>23</v>
      </c>
      <c r="S1785" t="s">
        <v>44</v>
      </c>
      <c r="T1785" t="s">
        <v>25</v>
      </c>
    </row>
    <row r="1786" spans="1:20" x14ac:dyDescent="0.25">
      <c r="A1786">
        <v>513</v>
      </c>
      <c r="B1786" t="s">
        <v>49</v>
      </c>
      <c r="C1786" t="s">
        <v>50</v>
      </c>
      <c r="D1786" t="s">
        <v>43</v>
      </c>
      <c r="E1786">
        <v>28</v>
      </c>
      <c r="F1786">
        <v>63</v>
      </c>
      <c r="G1786">
        <v>109</v>
      </c>
      <c r="H1786">
        <v>47</v>
      </c>
      <c r="I1786">
        <v>40</v>
      </c>
      <c r="J1786">
        <v>15</v>
      </c>
      <c r="K1786">
        <v>420</v>
      </c>
      <c r="L1786">
        <v>40</v>
      </c>
      <c r="M1786">
        <v>40</v>
      </c>
      <c r="N1786">
        <v>70</v>
      </c>
      <c r="O1786">
        <v>110</v>
      </c>
      <c r="P1786">
        <v>1</v>
      </c>
      <c r="Q1786" s="1">
        <v>40725</v>
      </c>
      <c r="R1786" t="s">
        <v>23</v>
      </c>
      <c r="S1786" t="s">
        <v>44</v>
      </c>
      <c r="T1786" t="s">
        <v>25</v>
      </c>
    </row>
    <row r="1787" spans="1:20" x14ac:dyDescent="0.25">
      <c r="A1787">
        <v>513</v>
      </c>
      <c r="B1787" t="s">
        <v>49</v>
      </c>
      <c r="C1787" t="s">
        <v>50</v>
      </c>
      <c r="D1787" t="s">
        <v>43</v>
      </c>
      <c r="E1787">
        <v>38</v>
      </c>
      <c r="F1787">
        <v>76</v>
      </c>
      <c r="G1787">
        <v>128</v>
      </c>
      <c r="H1787">
        <v>52</v>
      </c>
      <c r="I1787">
        <v>38</v>
      </c>
      <c r="J1787">
        <v>16</v>
      </c>
      <c r="K1787">
        <v>357</v>
      </c>
      <c r="L1787">
        <v>50</v>
      </c>
      <c r="M1787">
        <v>50</v>
      </c>
      <c r="N1787">
        <v>80</v>
      </c>
      <c r="O1787">
        <v>130</v>
      </c>
      <c r="P1787">
        <v>2</v>
      </c>
      <c r="Q1787" s="1">
        <v>40210</v>
      </c>
      <c r="R1787" t="s">
        <v>23</v>
      </c>
      <c r="S1787" t="s">
        <v>24</v>
      </c>
      <c r="T1787" t="s">
        <v>25</v>
      </c>
    </row>
    <row r="1788" spans="1:20" x14ac:dyDescent="0.25">
      <c r="A1788">
        <v>513</v>
      </c>
      <c r="B1788" t="s">
        <v>49</v>
      </c>
      <c r="C1788" t="s">
        <v>50</v>
      </c>
      <c r="D1788" t="s">
        <v>43</v>
      </c>
      <c r="E1788">
        <v>27</v>
      </c>
      <c r="F1788">
        <v>64</v>
      </c>
      <c r="G1788">
        <v>107</v>
      </c>
      <c r="H1788">
        <v>43</v>
      </c>
      <c r="I1788">
        <v>37</v>
      </c>
      <c r="J1788">
        <v>13</v>
      </c>
      <c r="K1788">
        <v>363</v>
      </c>
      <c r="L1788">
        <v>40</v>
      </c>
      <c r="M1788">
        <v>40</v>
      </c>
      <c r="N1788">
        <v>70</v>
      </c>
      <c r="O1788">
        <v>110</v>
      </c>
      <c r="P1788">
        <v>2</v>
      </c>
      <c r="Q1788" s="1">
        <v>40269</v>
      </c>
      <c r="R1788" t="s">
        <v>23</v>
      </c>
      <c r="S1788" t="s">
        <v>24</v>
      </c>
      <c r="T1788" t="s">
        <v>25</v>
      </c>
    </row>
    <row r="1789" spans="1:20" x14ac:dyDescent="0.25">
      <c r="A1789">
        <v>513</v>
      </c>
      <c r="B1789" t="s">
        <v>49</v>
      </c>
      <c r="C1789" t="s">
        <v>50</v>
      </c>
      <c r="D1789" t="s">
        <v>43</v>
      </c>
      <c r="E1789">
        <v>24</v>
      </c>
      <c r="F1789">
        <v>61</v>
      </c>
      <c r="G1789">
        <v>103</v>
      </c>
      <c r="H1789">
        <v>42</v>
      </c>
      <c r="I1789">
        <v>37</v>
      </c>
      <c r="J1789">
        <v>13</v>
      </c>
      <c r="K1789">
        <v>384</v>
      </c>
      <c r="L1789">
        <v>30</v>
      </c>
      <c r="M1789">
        <v>40</v>
      </c>
      <c r="N1789">
        <v>60</v>
      </c>
      <c r="O1789">
        <v>100</v>
      </c>
      <c r="P1789">
        <v>2</v>
      </c>
      <c r="Q1789" s="1">
        <v>40299</v>
      </c>
      <c r="R1789" t="s">
        <v>23</v>
      </c>
      <c r="S1789" t="s">
        <v>24</v>
      </c>
      <c r="T1789" t="s">
        <v>25</v>
      </c>
    </row>
    <row r="1790" spans="1:20" x14ac:dyDescent="0.25">
      <c r="A1790">
        <v>513</v>
      </c>
      <c r="B1790" t="s">
        <v>49</v>
      </c>
      <c r="C1790" t="s">
        <v>50</v>
      </c>
      <c r="D1790" t="s">
        <v>43</v>
      </c>
      <c r="E1790">
        <v>18</v>
      </c>
      <c r="F1790">
        <v>51</v>
      </c>
      <c r="G1790">
        <v>85</v>
      </c>
      <c r="H1790">
        <v>34</v>
      </c>
      <c r="I1790">
        <v>33</v>
      </c>
      <c r="J1790">
        <v>10</v>
      </c>
      <c r="K1790">
        <v>432</v>
      </c>
      <c r="L1790">
        <v>30</v>
      </c>
      <c r="M1790">
        <v>30</v>
      </c>
      <c r="N1790">
        <v>50</v>
      </c>
      <c r="O1790">
        <v>80</v>
      </c>
      <c r="P1790">
        <v>2</v>
      </c>
      <c r="Q1790" s="1">
        <v>40360</v>
      </c>
      <c r="R1790" t="s">
        <v>23</v>
      </c>
      <c r="S1790" t="s">
        <v>24</v>
      </c>
      <c r="T1790" t="s">
        <v>25</v>
      </c>
    </row>
    <row r="1791" spans="1:20" x14ac:dyDescent="0.25">
      <c r="A1791">
        <v>513</v>
      </c>
      <c r="B1791" t="s">
        <v>49</v>
      </c>
      <c r="C1791" t="s">
        <v>50</v>
      </c>
      <c r="D1791" t="s">
        <v>43</v>
      </c>
      <c r="E1791">
        <v>-4</v>
      </c>
      <c r="F1791">
        <v>73</v>
      </c>
      <c r="G1791">
        <v>125</v>
      </c>
      <c r="H1791">
        <v>52</v>
      </c>
      <c r="I1791">
        <v>77</v>
      </c>
      <c r="J1791">
        <v>47</v>
      </c>
      <c r="K1791">
        <v>421</v>
      </c>
      <c r="L1791">
        <v>20</v>
      </c>
      <c r="M1791">
        <v>50</v>
      </c>
      <c r="N1791">
        <v>80</v>
      </c>
      <c r="O1791">
        <v>130</v>
      </c>
      <c r="P1791">
        <v>3</v>
      </c>
      <c r="Q1791" s="1">
        <v>40238</v>
      </c>
      <c r="R1791" t="s">
        <v>23</v>
      </c>
      <c r="S1791" t="s">
        <v>38</v>
      </c>
      <c r="T1791" t="s">
        <v>31</v>
      </c>
    </row>
    <row r="1792" spans="1:20" x14ac:dyDescent="0.25">
      <c r="A1792">
        <v>513</v>
      </c>
      <c r="B1792" t="s">
        <v>49</v>
      </c>
      <c r="C1792" t="s">
        <v>50</v>
      </c>
      <c r="D1792" t="s">
        <v>43</v>
      </c>
      <c r="E1792">
        <v>-3</v>
      </c>
      <c r="F1792">
        <v>73</v>
      </c>
      <c r="G1792">
        <v>125</v>
      </c>
      <c r="H1792">
        <v>52</v>
      </c>
      <c r="I1792">
        <v>76</v>
      </c>
      <c r="J1792">
        <v>47</v>
      </c>
      <c r="K1792">
        <v>433</v>
      </c>
      <c r="L1792">
        <v>20</v>
      </c>
      <c r="M1792">
        <v>50</v>
      </c>
      <c r="N1792">
        <v>80</v>
      </c>
      <c r="O1792">
        <v>130</v>
      </c>
      <c r="P1792">
        <v>3</v>
      </c>
      <c r="Q1792" s="1">
        <v>40269</v>
      </c>
      <c r="R1792" t="s">
        <v>23</v>
      </c>
      <c r="S1792" t="s">
        <v>38</v>
      </c>
      <c r="T1792" t="s">
        <v>31</v>
      </c>
    </row>
    <row r="1793" spans="1:20" x14ac:dyDescent="0.25">
      <c r="A1793">
        <v>513</v>
      </c>
      <c r="B1793" t="s">
        <v>49</v>
      </c>
      <c r="C1793" t="s">
        <v>50</v>
      </c>
      <c r="D1793" t="s">
        <v>43</v>
      </c>
      <c r="E1793">
        <v>0</v>
      </c>
      <c r="F1793">
        <v>87</v>
      </c>
      <c r="G1793">
        <v>168</v>
      </c>
      <c r="H1793">
        <v>63</v>
      </c>
      <c r="I1793">
        <v>91</v>
      </c>
      <c r="J1793">
        <v>57</v>
      </c>
      <c r="K1793">
        <v>435</v>
      </c>
      <c r="L1793">
        <v>20</v>
      </c>
      <c r="M1793">
        <v>60</v>
      </c>
      <c r="N1793">
        <v>90</v>
      </c>
      <c r="O1793">
        <v>150</v>
      </c>
      <c r="P1793">
        <v>3</v>
      </c>
      <c r="Q1793" s="1">
        <v>40544</v>
      </c>
      <c r="R1793" t="s">
        <v>23</v>
      </c>
      <c r="S1793" t="s">
        <v>38</v>
      </c>
      <c r="T1793" t="s">
        <v>31</v>
      </c>
    </row>
    <row r="1794" spans="1:20" x14ac:dyDescent="0.25">
      <c r="A1794">
        <v>513</v>
      </c>
      <c r="B1794" t="s">
        <v>49</v>
      </c>
      <c r="C1794" t="s">
        <v>50</v>
      </c>
      <c r="D1794" t="s">
        <v>43</v>
      </c>
      <c r="E1794">
        <v>-4</v>
      </c>
      <c r="F1794">
        <v>75</v>
      </c>
      <c r="G1794">
        <v>137</v>
      </c>
      <c r="H1794">
        <v>54</v>
      </c>
      <c r="I1794">
        <v>78</v>
      </c>
      <c r="J1794">
        <v>49</v>
      </c>
      <c r="K1794">
        <v>427</v>
      </c>
      <c r="L1794">
        <v>20</v>
      </c>
      <c r="M1794">
        <v>50</v>
      </c>
      <c r="N1794">
        <v>80</v>
      </c>
      <c r="O1794">
        <v>130</v>
      </c>
      <c r="P1794">
        <v>3</v>
      </c>
      <c r="Q1794" s="1">
        <v>40575</v>
      </c>
      <c r="R1794" t="s">
        <v>23</v>
      </c>
      <c r="S1794" t="s">
        <v>38</v>
      </c>
      <c r="T1794" t="s">
        <v>31</v>
      </c>
    </row>
    <row r="1795" spans="1:20" x14ac:dyDescent="0.25">
      <c r="A1795">
        <v>513</v>
      </c>
      <c r="B1795" t="s">
        <v>49</v>
      </c>
      <c r="C1795" t="s">
        <v>50</v>
      </c>
      <c r="D1795" t="s">
        <v>43</v>
      </c>
      <c r="E1795">
        <v>-4</v>
      </c>
      <c r="F1795">
        <v>73</v>
      </c>
      <c r="G1795">
        <v>133</v>
      </c>
      <c r="H1795">
        <v>52</v>
      </c>
      <c r="I1795">
        <v>76</v>
      </c>
      <c r="J1795">
        <v>47</v>
      </c>
      <c r="K1795">
        <v>433</v>
      </c>
      <c r="L1795">
        <v>20</v>
      </c>
      <c r="M1795">
        <v>50</v>
      </c>
      <c r="N1795">
        <v>80</v>
      </c>
      <c r="O1795">
        <v>130</v>
      </c>
      <c r="P1795">
        <v>3</v>
      </c>
      <c r="Q1795" s="1">
        <v>40634</v>
      </c>
      <c r="R1795" t="s">
        <v>23</v>
      </c>
      <c r="S1795" t="s">
        <v>38</v>
      </c>
      <c r="T1795" t="s">
        <v>31</v>
      </c>
    </row>
    <row r="1796" spans="1:20" x14ac:dyDescent="0.25">
      <c r="A1796">
        <v>513</v>
      </c>
      <c r="B1796" t="s">
        <v>49</v>
      </c>
      <c r="C1796" t="s">
        <v>50</v>
      </c>
      <c r="D1796" t="s">
        <v>43</v>
      </c>
      <c r="E1796">
        <v>-15</v>
      </c>
      <c r="F1796">
        <v>52</v>
      </c>
      <c r="G1796">
        <v>88</v>
      </c>
      <c r="H1796">
        <v>37</v>
      </c>
      <c r="I1796">
        <v>59</v>
      </c>
      <c r="J1796">
        <v>33</v>
      </c>
      <c r="K1796">
        <v>513</v>
      </c>
      <c r="L1796">
        <v>10</v>
      </c>
      <c r="M1796">
        <v>30</v>
      </c>
      <c r="N1796">
        <v>60</v>
      </c>
      <c r="O1796">
        <v>90</v>
      </c>
      <c r="P1796">
        <v>3</v>
      </c>
      <c r="Q1796" s="1">
        <v>40756</v>
      </c>
      <c r="R1796" t="s">
        <v>23</v>
      </c>
      <c r="S1796" t="s">
        <v>38</v>
      </c>
      <c r="T1796" t="s">
        <v>31</v>
      </c>
    </row>
    <row r="1797" spans="1:20" x14ac:dyDescent="0.25">
      <c r="A1797">
        <v>513</v>
      </c>
      <c r="B1797" t="s">
        <v>49</v>
      </c>
      <c r="C1797" t="s">
        <v>50</v>
      </c>
      <c r="D1797" t="s">
        <v>43</v>
      </c>
      <c r="E1797">
        <v>-9</v>
      </c>
      <c r="F1797">
        <v>65</v>
      </c>
      <c r="G1797">
        <v>119</v>
      </c>
      <c r="H1797">
        <v>47</v>
      </c>
      <c r="I1797">
        <v>71</v>
      </c>
      <c r="J1797">
        <v>42</v>
      </c>
      <c r="K1797">
        <v>521</v>
      </c>
      <c r="L1797">
        <v>10</v>
      </c>
      <c r="M1797">
        <v>40</v>
      </c>
      <c r="N1797">
        <v>70</v>
      </c>
      <c r="O1797">
        <v>110</v>
      </c>
      <c r="P1797">
        <v>3</v>
      </c>
      <c r="Q1797" s="1">
        <v>40878</v>
      </c>
      <c r="R1797" t="s">
        <v>23</v>
      </c>
      <c r="S1797" t="s">
        <v>38</v>
      </c>
      <c r="T1797" t="s">
        <v>31</v>
      </c>
    </row>
    <row r="1798" spans="1:20" x14ac:dyDescent="0.25">
      <c r="A1798">
        <v>513</v>
      </c>
      <c r="B1798" t="s">
        <v>49</v>
      </c>
      <c r="C1798" t="s">
        <v>50</v>
      </c>
      <c r="D1798" t="s">
        <v>43</v>
      </c>
      <c r="E1798">
        <v>94</v>
      </c>
      <c r="F1798">
        <v>163</v>
      </c>
      <c r="G1798">
        <v>325</v>
      </c>
      <c r="H1798">
        <v>162</v>
      </c>
      <c r="I1798">
        <v>69</v>
      </c>
      <c r="J1798">
        <v>45</v>
      </c>
      <c r="K1798">
        <v>1059</v>
      </c>
      <c r="L1798">
        <v>130</v>
      </c>
      <c r="M1798">
        <v>180</v>
      </c>
      <c r="N1798">
        <v>200</v>
      </c>
      <c r="O1798">
        <v>380</v>
      </c>
      <c r="P1798">
        <v>5</v>
      </c>
      <c r="Q1798" s="1">
        <v>40238</v>
      </c>
      <c r="R1798" t="s">
        <v>28</v>
      </c>
      <c r="S1798" t="s">
        <v>29</v>
      </c>
      <c r="T1798" t="s">
        <v>25</v>
      </c>
    </row>
    <row r="1799" spans="1:20" x14ac:dyDescent="0.25">
      <c r="A1799">
        <v>513</v>
      </c>
      <c r="B1799" t="s">
        <v>49</v>
      </c>
      <c r="C1799" t="s">
        <v>50</v>
      </c>
      <c r="D1799" t="s">
        <v>43</v>
      </c>
      <c r="E1799">
        <v>81</v>
      </c>
      <c r="F1799">
        <v>146</v>
      </c>
      <c r="G1799">
        <v>291</v>
      </c>
      <c r="H1799">
        <v>145</v>
      </c>
      <c r="I1799">
        <v>65</v>
      </c>
      <c r="J1799">
        <v>40</v>
      </c>
      <c r="K1799">
        <v>1292</v>
      </c>
      <c r="L1799">
        <v>120</v>
      </c>
      <c r="M1799">
        <v>160</v>
      </c>
      <c r="N1799">
        <v>180</v>
      </c>
      <c r="O1799">
        <v>340</v>
      </c>
      <c r="P1799">
        <v>5</v>
      </c>
      <c r="Q1799" s="1">
        <v>40391</v>
      </c>
      <c r="R1799" t="s">
        <v>28</v>
      </c>
      <c r="S1799" t="s">
        <v>29</v>
      </c>
      <c r="T1799" t="s">
        <v>25</v>
      </c>
    </row>
    <row r="1800" spans="1:20" x14ac:dyDescent="0.25">
      <c r="A1800">
        <v>513</v>
      </c>
      <c r="B1800" t="s">
        <v>49</v>
      </c>
      <c r="C1800" t="s">
        <v>50</v>
      </c>
      <c r="D1800" t="s">
        <v>43</v>
      </c>
      <c r="E1800">
        <v>87</v>
      </c>
      <c r="F1800">
        <v>155</v>
      </c>
      <c r="G1800">
        <v>310</v>
      </c>
      <c r="H1800">
        <v>155</v>
      </c>
      <c r="I1800">
        <v>68</v>
      </c>
      <c r="J1800">
        <v>43</v>
      </c>
      <c r="K1800">
        <v>1280</v>
      </c>
      <c r="L1800">
        <v>130</v>
      </c>
      <c r="M1800">
        <v>170</v>
      </c>
      <c r="N1800">
        <v>190</v>
      </c>
      <c r="O1800">
        <v>360</v>
      </c>
      <c r="P1800">
        <v>5</v>
      </c>
      <c r="Q1800" s="1">
        <v>40422</v>
      </c>
      <c r="R1800" t="s">
        <v>28</v>
      </c>
      <c r="S1800" t="s">
        <v>29</v>
      </c>
      <c r="T1800" t="s">
        <v>25</v>
      </c>
    </row>
    <row r="1801" spans="1:20" x14ac:dyDescent="0.25">
      <c r="A1801">
        <v>513</v>
      </c>
      <c r="B1801" t="s">
        <v>49</v>
      </c>
      <c r="C1801" t="s">
        <v>50</v>
      </c>
      <c r="D1801" t="s">
        <v>43</v>
      </c>
      <c r="E1801">
        <v>145</v>
      </c>
      <c r="F1801">
        <v>170</v>
      </c>
      <c r="G1801">
        <v>362</v>
      </c>
      <c r="H1801">
        <v>170</v>
      </c>
      <c r="I1801">
        <v>72</v>
      </c>
      <c r="J1801">
        <v>47</v>
      </c>
      <c r="K1801">
        <v>1073</v>
      </c>
      <c r="L1801">
        <v>140</v>
      </c>
      <c r="M1801">
        <v>190</v>
      </c>
      <c r="N1801">
        <v>210</v>
      </c>
      <c r="O1801">
        <v>400</v>
      </c>
      <c r="P1801">
        <v>5</v>
      </c>
      <c r="Q1801" s="1">
        <v>40575</v>
      </c>
      <c r="R1801" t="s">
        <v>28</v>
      </c>
      <c r="S1801" t="s">
        <v>29</v>
      </c>
      <c r="T1801" t="s">
        <v>25</v>
      </c>
    </row>
    <row r="1802" spans="1:20" x14ac:dyDescent="0.25">
      <c r="A1802">
        <v>513</v>
      </c>
      <c r="B1802" t="s">
        <v>49</v>
      </c>
      <c r="C1802" t="s">
        <v>50</v>
      </c>
      <c r="D1802" t="s">
        <v>43</v>
      </c>
      <c r="E1802">
        <v>112</v>
      </c>
      <c r="F1802">
        <v>146</v>
      </c>
      <c r="G1802">
        <v>288</v>
      </c>
      <c r="H1802">
        <v>145</v>
      </c>
      <c r="I1802">
        <v>60</v>
      </c>
      <c r="J1802">
        <v>40</v>
      </c>
      <c r="K1802">
        <v>1292</v>
      </c>
      <c r="L1802">
        <v>120</v>
      </c>
      <c r="M1802">
        <v>160</v>
      </c>
      <c r="N1802">
        <v>180</v>
      </c>
      <c r="O1802">
        <v>340</v>
      </c>
      <c r="P1802">
        <v>5</v>
      </c>
      <c r="Q1802" s="1">
        <v>40756</v>
      </c>
      <c r="R1802" t="s">
        <v>28</v>
      </c>
      <c r="S1802" t="s">
        <v>29</v>
      </c>
      <c r="T1802" t="s">
        <v>25</v>
      </c>
    </row>
    <row r="1803" spans="1:20" x14ac:dyDescent="0.25">
      <c r="A1803">
        <v>513</v>
      </c>
      <c r="B1803" t="s">
        <v>49</v>
      </c>
      <c r="C1803" t="s">
        <v>50</v>
      </c>
      <c r="D1803" t="s">
        <v>43</v>
      </c>
      <c r="E1803">
        <v>137</v>
      </c>
      <c r="F1803">
        <v>161</v>
      </c>
      <c r="G1803">
        <v>343</v>
      </c>
      <c r="H1803">
        <v>161</v>
      </c>
      <c r="I1803">
        <v>69</v>
      </c>
      <c r="J1803">
        <v>45</v>
      </c>
      <c r="K1803">
        <v>1267</v>
      </c>
      <c r="L1803">
        <v>190</v>
      </c>
      <c r="M1803">
        <v>230</v>
      </c>
      <c r="N1803">
        <v>240</v>
      </c>
      <c r="O1803">
        <v>470</v>
      </c>
      <c r="P1803">
        <v>5</v>
      </c>
      <c r="Q1803" s="1">
        <v>40817</v>
      </c>
      <c r="R1803" t="s">
        <v>28</v>
      </c>
      <c r="S1803" t="s">
        <v>29</v>
      </c>
      <c r="T1803" t="s">
        <v>25</v>
      </c>
    </row>
    <row r="1804" spans="1:20" x14ac:dyDescent="0.25">
      <c r="A1804">
        <v>513</v>
      </c>
      <c r="B1804" t="s">
        <v>49</v>
      </c>
      <c r="C1804" t="s">
        <v>50</v>
      </c>
      <c r="D1804" t="s">
        <v>43</v>
      </c>
      <c r="E1804">
        <v>11</v>
      </c>
      <c r="F1804">
        <v>64</v>
      </c>
      <c r="G1804">
        <v>115</v>
      </c>
      <c r="H1804">
        <v>51</v>
      </c>
      <c r="I1804">
        <v>53</v>
      </c>
      <c r="J1804">
        <v>19</v>
      </c>
      <c r="K1804">
        <v>419</v>
      </c>
      <c r="L1804">
        <v>30</v>
      </c>
      <c r="M1804">
        <v>50</v>
      </c>
      <c r="N1804">
        <v>80</v>
      </c>
      <c r="O1804">
        <v>130</v>
      </c>
      <c r="P1804">
        <v>6</v>
      </c>
      <c r="Q1804" s="1">
        <v>40360</v>
      </c>
      <c r="R1804" t="s">
        <v>28</v>
      </c>
      <c r="S1804" t="s">
        <v>30</v>
      </c>
      <c r="T1804" t="s">
        <v>31</v>
      </c>
    </row>
    <row r="1805" spans="1:20" x14ac:dyDescent="0.25">
      <c r="A1805">
        <v>513</v>
      </c>
      <c r="B1805" t="s">
        <v>49</v>
      </c>
      <c r="C1805" t="s">
        <v>50</v>
      </c>
      <c r="D1805" t="s">
        <v>43</v>
      </c>
      <c r="E1805">
        <v>27</v>
      </c>
      <c r="F1805">
        <v>73</v>
      </c>
      <c r="G1805">
        <v>141</v>
      </c>
      <c r="H1805">
        <v>59</v>
      </c>
      <c r="I1805">
        <v>55</v>
      </c>
      <c r="J1805">
        <v>22</v>
      </c>
      <c r="K1805">
        <v>331</v>
      </c>
      <c r="L1805">
        <v>40</v>
      </c>
      <c r="M1805">
        <v>60</v>
      </c>
      <c r="N1805">
        <v>90</v>
      </c>
      <c r="O1805">
        <v>150</v>
      </c>
      <c r="P1805">
        <v>6</v>
      </c>
      <c r="Q1805" s="1">
        <v>40575</v>
      </c>
      <c r="R1805" t="s">
        <v>28</v>
      </c>
      <c r="S1805" t="s">
        <v>30</v>
      </c>
      <c r="T1805" t="s">
        <v>31</v>
      </c>
    </row>
    <row r="1806" spans="1:20" x14ac:dyDescent="0.25">
      <c r="A1806">
        <v>513</v>
      </c>
      <c r="B1806" t="s">
        <v>49</v>
      </c>
      <c r="C1806" t="s">
        <v>50</v>
      </c>
      <c r="D1806" t="s">
        <v>43</v>
      </c>
      <c r="E1806">
        <v>12</v>
      </c>
      <c r="F1806">
        <v>26</v>
      </c>
      <c r="G1806">
        <v>44</v>
      </c>
      <c r="H1806">
        <v>18</v>
      </c>
      <c r="I1806">
        <v>16</v>
      </c>
      <c r="J1806">
        <v>5</v>
      </c>
      <c r="K1806">
        <v>486</v>
      </c>
      <c r="L1806">
        <v>20</v>
      </c>
      <c r="M1806">
        <v>10</v>
      </c>
      <c r="N1806">
        <v>20</v>
      </c>
      <c r="O1806">
        <v>30</v>
      </c>
      <c r="P1806">
        <v>8</v>
      </c>
      <c r="Q1806" s="1">
        <v>40725</v>
      </c>
      <c r="R1806" t="s">
        <v>32</v>
      </c>
      <c r="S1806" t="s">
        <v>39</v>
      </c>
      <c r="T1806" t="s">
        <v>31</v>
      </c>
    </row>
    <row r="1807" spans="1:20" x14ac:dyDescent="0.25">
      <c r="A1807">
        <v>513</v>
      </c>
      <c r="B1807" t="s">
        <v>49</v>
      </c>
      <c r="C1807" t="s">
        <v>50</v>
      </c>
      <c r="D1807" t="s">
        <v>43</v>
      </c>
      <c r="E1807">
        <v>12</v>
      </c>
      <c r="F1807">
        <v>25</v>
      </c>
      <c r="G1807">
        <v>41</v>
      </c>
      <c r="H1807">
        <v>16</v>
      </c>
      <c r="I1807">
        <v>15</v>
      </c>
      <c r="J1807">
        <v>4</v>
      </c>
      <c r="K1807">
        <v>484</v>
      </c>
      <c r="L1807">
        <v>20</v>
      </c>
      <c r="M1807">
        <v>10</v>
      </c>
      <c r="N1807">
        <v>20</v>
      </c>
      <c r="O1807">
        <v>30</v>
      </c>
      <c r="P1807">
        <v>8</v>
      </c>
      <c r="Q1807" s="1">
        <v>40756</v>
      </c>
      <c r="R1807" t="s">
        <v>32</v>
      </c>
      <c r="S1807" t="s">
        <v>39</v>
      </c>
      <c r="T1807" t="s">
        <v>31</v>
      </c>
    </row>
    <row r="1808" spans="1:20" x14ac:dyDescent="0.25">
      <c r="A1808">
        <v>513</v>
      </c>
      <c r="B1808" t="s">
        <v>49</v>
      </c>
      <c r="C1808" t="s">
        <v>50</v>
      </c>
      <c r="D1808" t="s">
        <v>43</v>
      </c>
      <c r="E1808">
        <v>21</v>
      </c>
      <c r="F1808">
        <v>30</v>
      </c>
      <c r="G1808">
        <v>53</v>
      </c>
      <c r="H1808">
        <v>20</v>
      </c>
      <c r="I1808">
        <v>16</v>
      </c>
      <c r="J1808">
        <v>5</v>
      </c>
      <c r="K1808">
        <v>482</v>
      </c>
      <c r="L1808">
        <v>30</v>
      </c>
      <c r="M1808">
        <v>10</v>
      </c>
      <c r="N1808">
        <v>30</v>
      </c>
      <c r="O1808">
        <v>40</v>
      </c>
      <c r="P1808">
        <v>8</v>
      </c>
      <c r="Q1808" s="1">
        <v>40787</v>
      </c>
      <c r="R1808" t="s">
        <v>32</v>
      </c>
      <c r="S1808" t="s">
        <v>39</v>
      </c>
      <c r="T1808" t="s">
        <v>31</v>
      </c>
    </row>
    <row r="1809" spans="1:20" x14ac:dyDescent="0.25">
      <c r="A1809">
        <v>513</v>
      </c>
      <c r="B1809" t="s">
        <v>49</v>
      </c>
      <c r="C1809" t="s">
        <v>50</v>
      </c>
      <c r="D1809" t="s">
        <v>43</v>
      </c>
      <c r="E1809">
        <v>18</v>
      </c>
      <c r="F1809">
        <v>36</v>
      </c>
      <c r="G1809">
        <v>60</v>
      </c>
      <c r="H1809">
        <v>24</v>
      </c>
      <c r="I1809">
        <v>18</v>
      </c>
      <c r="J1809">
        <v>6</v>
      </c>
      <c r="K1809">
        <v>856</v>
      </c>
      <c r="L1809">
        <v>30</v>
      </c>
      <c r="M1809">
        <v>20</v>
      </c>
      <c r="N1809">
        <v>30</v>
      </c>
      <c r="O1809">
        <v>50</v>
      </c>
      <c r="P1809">
        <v>9</v>
      </c>
      <c r="Q1809" s="1">
        <v>40330</v>
      </c>
      <c r="R1809" t="s">
        <v>32</v>
      </c>
      <c r="S1809" t="s">
        <v>33</v>
      </c>
      <c r="T1809" t="s">
        <v>31</v>
      </c>
    </row>
    <row r="1810" spans="1:20" x14ac:dyDescent="0.25">
      <c r="A1810">
        <v>513</v>
      </c>
      <c r="B1810" t="s">
        <v>49</v>
      </c>
      <c r="C1810" t="s">
        <v>50</v>
      </c>
      <c r="D1810" t="s">
        <v>43</v>
      </c>
      <c r="E1810">
        <v>20</v>
      </c>
      <c r="F1810">
        <v>39</v>
      </c>
      <c r="G1810">
        <v>66</v>
      </c>
      <c r="H1810">
        <v>27</v>
      </c>
      <c r="I1810">
        <v>19</v>
      </c>
      <c r="J1810">
        <v>7</v>
      </c>
      <c r="K1810">
        <v>859</v>
      </c>
      <c r="L1810">
        <v>30</v>
      </c>
      <c r="M1810">
        <v>10</v>
      </c>
      <c r="N1810">
        <v>30</v>
      </c>
      <c r="O1810">
        <v>40</v>
      </c>
      <c r="P1810">
        <v>9</v>
      </c>
      <c r="Q1810" s="1">
        <v>40452</v>
      </c>
      <c r="R1810" t="s">
        <v>32</v>
      </c>
      <c r="S1810" t="s">
        <v>33</v>
      </c>
      <c r="T1810" t="s">
        <v>31</v>
      </c>
    </row>
    <row r="1811" spans="1:20" x14ac:dyDescent="0.25">
      <c r="A1811">
        <v>513</v>
      </c>
      <c r="B1811" t="s">
        <v>49</v>
      </c>
      <c r="C1811" t="s">
        <v>50</v>
      </c>
      <c r="D1811" t="s">
        <v>43</v>
      </c>
      <c r="E1811">
        <v>42</v>
      </c>
      <c r="F1811">
        <v>48</v>
      </c>
      <c r="G1811">
        <v>85</v>
      </c>
      <c r="H1811">
        <v>32</v>
      </c>
      <c r="I1811">
        <v>20</v>
      </c>
      <c r="J1811">
        <v>8</v>
      </c>
      <c r="K1811">
        <v>817</v>
      </c>
      <c r="L1811">
        <v>50</v>
      </c>
      <c r="M1811">
        <v>20</v>
      </c>
      <c r="N1811">
        <v>50</v>
      </c>
      <c r="O1811">
        <v>70</v>
      </c>
      <c r="P1811">
        <v>9</v>
      </c>
      <c r="Q1811" s="1">
        <v>40575</v>
      </c>
      <c r="R1811" t="s">
        <v>32</v>
      </c>
      <c r="S1811" t="s">
        <v>33</v>
      </c>
      <c r="T1811" t="s">
        <v>31</v>
      </c>
    </row>
    <row r="1812" spans="1:20" x14ac:dyDescent="0.25">
      <c r="A1812">
        <v>513</v>
      </c>
      <c r="B1812" t="s">
        <v>49</v>
      </c>
      <c r="C1812" t="s">
        <v>50</v>
      </c>
      <c r="D1812" t="s">
        <v>43</v>
      </c>
      <c r="E1812">
        <v>42</v>
      </c>
      <c r="F1812">
        <v>47</v>
      </c>
      <c r="G1812">
        <v>84</v>
      </c>
      <c r="H1812">
        <v>32</v>
      </c>
      <c r="I1812">
        <v>19</v>
      </c>
      <c r="J1812">
        <v>8</v>
      </c>
      <c r="K1812">
        <v>813</v>
      </c>
      <c r="L1812">
        <v>40</v>
      </c>
      <c r="M1812">
        <v>20</v>
      </c>
      <c r="N1812">
        <v>40</v>
      </c>
      <c r="O1812">
        <v>60</v>
      </c>
      <c r="P1812">
        <v>9</v>
      </c>
      <c r="Q1812" s="1">
        <v>40603</v>
      </c>
      <c r="R1812" t="s">
        <v>32</v>
      </c>
      <c r="S1812" t="s">
        <v>33</v>
      </c>
      <c r="T1812" t="s">
        <v>31</v>
      </c>
    </row>
    <row r="1813" spans="1:20" x14ac:dyDescent="0.25">
      <c r="A1813">
        <v>513</v>
      </c>
      <c r="B1813" t="s">
        <v>49</v>
      </c>
      <c r="C1813" t="s">
        <v>50</v>
      </c>
      <c r="D1813" t="s">
        <v>43</v>
      </c>
      <c r="E1813">
        <v>25</v>
      </c>
      <c r="F1813">
        <v>36</v>
      </c>
      <c r="G1813">
        <v>59</v>
      </c>
      <c r="H1813">
        <v>24</v>
      </c>
      <c r="I1813">
        <v>17</v>
      </c>
      <c r="J1813">
        <v>6</v>
      </c>
      <c r="K1813">
        <v>856</v>
      </c>
      <c r="L1813">
        <v>30</v>
      </c>
      <c r="M1813">
        <v>20</v>
      </c>
      <c r="N1813">
        <v>30</v>
      </c>
      <c r="O1813">
        <v>50</v>
      </c>
      <c r="P1813">
        <v>9</v>
      </c>
      <c r="Q1813" s="1">
        <v>40695</v>
      </c>
      <c r="R1813" t="s">
        <v>32</v>
      </c>
      <c r="S1813" t="s">
        <v>33</v>
      </c>
      <c r="T1813" t="s">
        <v>31</v>
      </c>
    </row>
    <row r="1814" spans="1:20" x14ac:dyDescent="0.25">
      <c r="A1814">
        <v>513</v>
      </c>
      <c r="B1814" t="s">
        <v>49</v>
      </c>
      <c r="C1814" t="s">
        <v>50</v>
      </c>
      <c r="D1814" t="s">
        <v>43</v>
      </c>
      <c r="E1814">
        <v>22</v>
      </c>
      <c r="F1814">
        <v>33</v>
      </c>
      <c r="G1814">
        <v>55</v>
      </c>
      <c r="H1814">
        <v>22</v>
      </c>
      <c r="I1814">
        <v>16</v>
      </c>
      <c r="J1814">
        <v>6</v>
      </c>
      <c r="K1814">
        <v>865</v>
      </c>
      <c r="L1814">
        <v>30</v>
      </c>
      <c r="M1814">
        <v>10</v>
      </c>
      <c r="N1814">
        <v>30</v>
      </c>
      <c r="O1814">
        <v>40</v>
      </c>
      <c r="P1814">
        <v>9</v>
      </c>
      <c r="Q1814" s="1">
        <v>40756</v>
      </c>
      <c r="R1814" t="s">
        <v>32</v>
      </c>
      <c r="S1814" t="s">
        <v>33</v>
      </c>
      <c r="T1814" t="s">
        <v>31</v>
      </c>
    </row>
    <row r="1815" spans="1:20" x14ac:dyDescent="0.25">
      <c r="A1815">
        <v>513</v>
      </c>
      <c r="B1815" t="s">
        <v>49</v>
      </c>
      <c r="C1815" t="s">
        <v>50</v>
      </c>
      <c r="D1815" t="s">
        <v>43</v>
      </c>
      <c r="E1815">
        <v>68</v>
      </c>
      <c r="F1815">
        <v>126</v>
      </c>
      <c r="G1815">
        <v>210</v>
      </c>
      <c r="H1815">
        <v>84</v>
      </c>
      <c r="I1815">
        <v>58</v>
      </c>
      <c r="J1815">
        <v>27</v>
      </c>
      <c r="K1815">
        <v>632</v>
      </c>
      <c r="L1815">
        <v>60</v>
      </c>
      <c r="M1815">
        <v>70</v>
      </c>
      <c r="N1815">
        <v>110</v>
      </c>
      <c r="O1815">
        <v>180</v>
      </c>
      <c r="P1815">
        <v>11</v>
      </c>
      <c r="Q1815" s="1">
        <v>40238</v>
      </c>
      <c r="R1815" t="s">
        <v>26</v>
      </c>
      <c r="S1815" t="s">
        <v>35</v>
      </c>
      <c r="T1815" t="s">
        <v>25</v>
      </c>
    </row>
    <row r="1816" spans="1:20" x14ac:dyDescent="0.25">
      <c r="A1816">
        <v>513</v>
      </c>
      <c r="B1816" t="s">
        <v>49</v>
      </c>
      <c r="C1816" t="s">
        <v>50</v>
      </c>
      <c r="D1816" t="s">
        <v>43</v>
      </c>
      <c r="E1816">
        <v>99</v>
      </c>
      <c r="F1816">
        <v>167</v>
      </c>
      <c r="G1816">
        <v>278</v>
      </c>
      <c r="H1816">
        <v>111</v>
      </c>
      <c r="I1816">
        <v>68</v>
      </c>
      <c r="J1816">
        <v>36</v>
      </c>
      <c r="K1816">
        <v>767</v>
      </c>
      <c r="L1816">
        <v>90</v>
      </c>
      <c r="M1816">
        <v>90</v>
      </c>
      <c r="N1816">
        <v>150</v>
      </c>
      <c r="O1816">
        <v>240</v>
      </c>
      <c r="P1816">
        <v>11</v>
      </c>
      <c r="Q1816" s="1">
        <v>40330</v>
      </c>
      <c r="R1816" t="s">
        <v>26</v>
      </c>
      <c r="S1816" t="s">
        <v>35</v>
      </c>
      <c r="T1816" t="s">
        <v>25</v>
      </c>
    </row>
    <row r="1817" spans="1:20" x14ac:dyDescent="0.25">
      <c r="A1817">
        <v>513</v>
      </c>
      <c r="B1817" t="s">
        <v>49</v>
      </c>
      <c r="C1817" t="s">
        <v>50</v>
      </c>
      <c r="D1817" t="s">
        <v>43</v>
      </c>
      <c r="E1817">
        <v>72</v>
      </c>
      <c r="F1817">
        <v>133</v>
      </c>
      <c r="G1817">
        <v>221</v>
      </c>
      <c r="H1817">
        <v>88</v>
      </c>
      <c r="I1817">
        <v>61</v>
      </c>
      <c r="J1817">
        <v>29</v>
      </c>
      <c r="K1817">
        <v>817</v>
      </c>
      <c r="L1817">
        <v>70</v>
      </c>
      <c r="M1817">
        <v>70</v>
      </c>
      <c r="N1817">
        <v>110</v>
      </c>
      <c r="O1817">
        <v>180</v>
      </c>
      <c r="P1817">
        <v>11</v>
      </c>
      <c r="Q1817" s="1">
        <v>40513</v>
      </c>
      <c r="R1817" t="s">
        <v>26</v>
      </c>
      <c r="S1817" t="s">
        <v>35</v>
      </c>
      <c r="T1817" t="s">
        <v>25</v>
      </c>
    </row>
    <row r="1818" spans="1:20" x14ac:dyDescent="0.25">
      <c r="A1818">
        <v>513</v>
      </c>
      <c r="B1818" t="s">
        <v>49</v>
      </c>
      <c r="C1818" t="s">
        <v>50</v>
      </c>
      <c r="D1818" t="s">
        <v>43</v>
      </c>
      <c r="E1818">
        <v>106</v>
      </c>
      <c r="F1818">
        <v>126</v>
      </c>
      <c r="G1818">
        <v>235</v>
      </c>
      <c r="H1818">
        <v>84</v>
      </c>
      <c r="I1818">
        <v>61</v>
      </c>
      <c r="J1818">
        <v>27</v>
      </c>
      <c r="K1818">
        <v>651</v>
      </c>
      <c r="L1818">
        <v>60</v>
      </c>
      <c r="M1818">
        <v>70</v>
      </c>
      <c r="N1818">
        <v>110</v>
      </c>
      <c r="O1818">
        <v>180</v>
      </c>
      <c r="P1818">
        <v>11</v>
      </c>
      <c r="Q1818" s="1">
        <v>40544</v>
      </c>
      <c r="R1818" t="s">
        <v>26</v>
      </c>
      <c r="S1818" t="s">
        <v>35</v>
      </c>
      <c r="T1818" t="s">
        <v>25</v>
      </c>
    </row>
    <row r="1819" spans="1:20" x14ac:dyDescent="0.25">
      <c r="A1819">
        <v>513</v>
      </c>
      <c r="B1819" t="s">
        <v>49</v>
      </c>
      <c r="C1819" t="s">
        <v>50</v>
      </c>
      <c r="D1819" t="s">
        <v>43</v>
      </c>
      <c r="E1819">
        <v>101</v>
      </c>
      <c r="F1819">
        <v>126</v>
      </c>
      <c r="G1819">
        <v>224</v>
      </c>
      <c r="H1819">
        <v>84</v>
      </c>
      <c r="I1819">
        <v>58</v>
      </c>
      <c r="J1819">
        <v>27</v>
      </c>
      <c r="K1819">
        <v>632</v>
      </c>
      <c r="L1819">
        <v>60</v>
      </c>
      <c r="M1819">
        <v>70</v>
      </c>
      <c r="N1819">
        <v>110</v>
      </c>
      <c r="O1819">
        <v>180</v>
      </c>
      <c r="P1819">
        <v>11</v>
      </c>
      <c r="Q1819" s="1">
        <v>40603</v>
      </c>
      <c r="R1819" t="s">
        <v>26</v>
      </c>
      <c r="S1819" t="s">
        <v>35</v>
      </c>
      <c r="T1819" t="s">
        <v>25</v>
      </c>
    </row>
    <row r="1820" spans="1:20" x14ac:dyDescent="0.25">
      <c r="A1820">
        <v>513</v>
      </c>
      <c r="B1820" t="s">
        <v>49</v>
      </c>
      <c r="C1820" t="s">
        <v>50</v>
      </c>
      <c r="D1820" t="s">
        <v>43</v>
      </c>
      <c r="E1820">
        <v>109</v>
      </c>
      <c r="F1820">
        <v>141</v>
      </c>
      <c r="G1820">
        <v>233</v>
      </c>
      <c r="H1820">
        <v>94</v>
      </c>
      <c r="I1820">
        <v>58</v>
      </c>
      <c r="J1820">
        <v>31</v>
      </c>
      <c r="K1820">
        <v>697</v>
      </c>
      <c r="L1820">
        <v>70</v>
      </c>
      <c r="M1820">
        <v>80</v>
      </c>
      <c r="N1820">
        <v>120</v>
      </c>
      <c r="O1820">
        <v>200</v>
      </c>
      <c r="P1820">
        <v>11</v>
      </c>
      <c r="Q1820" s="1">
        <v>40664</v>
      </c>
      <c r="R1820" t="s">
        <v>26</v>
      </c>
      <c r="S1820" t="s">
        <v>35</v>
      </c>
      <c r="T1820" t="s">
        <v>25</v>
      </c>
    </row>
    <row r="1821" spans="1:20" x14ac:dyDescent="0.25">
      <c r="A1821">
        <v>513</v>
      </c>
      <c r="B1821" t="s">
        <v>49</v>
      </c>
      <c r="C1821" t="s">
        <v>50</v>
      </c>
      <c r="D1821" t="s">
        <v>43</v>
      </c>
      <c r="E1821">
        <v>107</v>
      </c>
      <c r="F1821">
        <v>133</v>
      </c>
      <c r="G1821">
        <v>236</v>
      </c>
      <c r="H1821">
        <v>88</v>
      </c>
      <c r="I1821">
        <v>61</v>
      </c>
      <c r="J1821">
        <v>29</v>
      </c>
      <c r="K1821">
        <v>817</v>
      </c>
      <c r="L1821">
        <v>70</v>
      </c>
      <c r="M1821">
        <v>70</v>
      </c>
      <c r="N1821">
        <v>110</v>
      </c>
      <c r="O1821">
        <v>180</v>
      </c>
      <c r="P1821">
        <v>11</v>
      </c>
      <c r="Q1821" s="1">
        <v>40878</v>
      </c>
      <c r="R1821" t="s">
        <v>26</v>
      </c>
      <c r="S1821" t="s">
        <v>35</v>
      </c>
      <c r="T1821" t="s">
        <v>25</v>
      </c>
    </row>
    <row r="1822" spans="1:20" x14ac:dyDescent="0.25">
      <c r="A1822">
        <v>513</v>
      </c>
      <c r="B1822" t="s">
        <v>49</v>
      </c>
      <c r="C1822" t="s">
        <v>50</v>
      </c>
      <c r="D1822" t="s">
        <v>43</v>
      </c>
      <c r="E1822">
        <v>71</v>
      </c>
      <c r="F1822">
        <v>120</v>
      </c>
      <c r="G1822">
        <v>206</v>
      </c>
      <c r="H1822">
        <v>86</v>
      </c>
      <c r="I1822">
        <v>49</v>
      </c>
      <c r="J1822">
        <v>26</v>
      </c>
      <c r="K1822">
        <v>490</v>
      </c>
      <c r="L1822">
        <v>70</v>
      </c>
      <c r="M1822">
        <v>70</v>
      </c>
      <c r="N1822">
        <v>110</v>
      </c>
      <c r="O1822">
        <v>180</v>
      </c>
      <c r="P1822">
        <v>12</v>
      </c>
      <c r="Q1822" s="1">
        <v>40210</v>
      </c>
      <c r="R1822" t="s">
        <v>26</v>
      </c>
      <c r="S1822" t="s">
        <v>40</v>
      </c>
      <c r="T1822" t="s">
        <v>25</v>
      </c>
    </row>
    <row r="1823" spans="1:20" x14ac:dyDescent="0.25">
      <c r="A1823">
        <v>513</v>
      </c>
      <c r="B1823" t="s">
        <v>49</v>
      </c>
      <c r="C1823" t="s">
        <v>50</v>
      </c>
      <c r="D1823" t="s">
        <v>43</v>
      </c>
      <c r="E1823">
        <v>74</v>
      </c>
      <c r="F1823">
        <v>125</v>
      </c>
      <c r="G1823">
        <v>214</v>
      </c>
      <c r="H1823">
        <v>89</v>
      </c>
      <c r="I1823">
        <v>51</v>
      </c>
      <c r="J1823">
        <v>27</v>
      </c>
      <c r="K1823">
        <v>481</v>
      </c>
      <c r="L1823">
        <v>70</v>
      </c>
      <c r="M1823">
        <v>70</v>
      </c>
      <c r="N1823">
        <v>110</v>
      </c>
      <c r="O1823">
        <v>180</v>
      </c>
      <c r="P1823">
        <v>12</v>
      </c>
      <c r="Q1823" s="1">
        <v>40238</v>
      </c>
      <c r="R1823" t="s">
        <v>26</v>
      </c>
      <c r="S1823" t="s">
        <v>40</v>
      </c>
      <c r="T1823" t="s">
        <v>25</v>
      </c>
    </row>
    <row r="1824" spans="1:20" x14ac:dyDescent="0.25">
      <c r="A1824">
        <v>513</v>
      </c>
      <c r="B1824" t="s">
        <v>49</v>
      </c>
      <c r="C1824" t="s">
        <v>50</v>
      </c>
      <c r="D1824" t="s">
        <v>43</v>
      </c>
      <c r="E1824">
        <v>101</v>
      </c>
      <c r="F1824">
        <v>159</v>
      </c>
      <c r="G1824">
        <v>273</v>
      </c>
      <c r="H1824">
        <v>114</v>
      </c>
      <c r="I1824">
        <v>58</v>
      </c>
      <c r="J1824">
        <v>35</v>
      </c>
      <c r="K1824">
        <v>555</v>
      </c>
      <c r="L1824">
        <v>100</v>
      </c>
      <c r="M1824">
        <v>90</v>
      </c>
      <c r="N1824">
        <v>150</v>
      </c>
      <c r="O1824">
        <v>240</v>
      </c>
      <c r="P1824">
        <v>12</v>
      </c>
      <c r="Q1824" s="1">
        <v>40299</v>
      </c>
      <c r="R1824" t="s">
        <v>26</v>
      </c>
      <c r="S1824" t="s">
        <v>40</v>
      </c>
      <c r="T1824" t="s">
        <v>25</v>
      </c>
    </row>
    <row r="1825" spans="1:20" x14ac:dyDescent="0.25">
      <c r="A1825">
        <v>513</v>
      </c>
      <c r="B1825" t="s">
        <v>49</v>
      </c>
      <c r="C1825" t="s">
        <v>50</v>
      </c>
      <c r="D1825" t="s">
        <v>43</v>
      </c>
      <c r="E1825">
        <v>128</v>
      </c>
      <c r="F1825">
        <v>195</v>
      </c>
      <c r="G1825">
        <v>336</v>
      </c>
      <c r="H1825">
        <v>141</v>
      </c>
      <c r="I1825">
        <v>67</v>
      </c>
      <c r="J1825">
        <v>43</v>
      </c>
      <c r="K1825">
        <v>692</v>
      </c>
      <c r="L1825">
        <v>110</v>
      </c>
      <c r="M1825">
        <v>120</v>
      </c>
      <c r="N1825">
        <v>170</v>
      </c>
      <c r="O1825">
        <v>290</v>
      </c>
      <c r="P1825">
        <v>12</v>
      </c>
      <c r="Q1825" s="1">
        <v>40360</v>
      </c>
      <c r="R1825" t="s">
        <v>26</v>
      </c>
      <c r="S1825" t="s">
        <v>40</v>
      </c>
      <c r="T1825" t="s">
        <v>25</v>
      </c>
    </row>
    <row r="1826" spans="1:20" x14ac:dyDescent="0.25">
      <c r="A1826">
        <v>513</v>
      </c>
      <c r="B1826" t="s">
        <v>49</v>
      </c>
      <c r="C1826" t="s">
        <v>50</v>
      </c>
      <c r="D1826" t="s">
        <v>43</v>
      </c>
      <c r="E1826">
        <v>81</v>
      </c>
      <c r="F1826">
        <v>134</v>
      </c>
      <c r="G1826">
        <v>230</v>
      </c>
      <c r="H1826">
        <v>96</v>
      </c>
      <c r="I1826">
        <v>53</v>
      </c>
      <c r="J1826">
        <v>29</v>
      </c>
      <c r="K1826">
        <v>666</v>
      </c>
      <c r="L1826">
        <v>80</v>
      </c>
      <c r="M1826">
        <v>80</v>
      </c>
      <c r="N1826">
        <v>120</v>
      </c>
      <c r="O1826">
        <v>200</v>
      </c>
      <c r="P1826">
        <v>12</v>
      </c>
      <c r="Q1826" s="1">
        <v>40422</v>
      </c>
      <c r="R1826" t="s">
        <v>26</v>
      </c>
      <c r="S1826" t="s">
        <v>40</v>
      </c>
      <c r="T1826" t="s">
        <v>25</v>
      </c>
    </row>
    <row r="1827" spans="1:20" x14ac:dyDescent="0.25">
      <c r="A1827">
        <v>513</v>
      </c>
      <c r="B1827" t="s">
        <v>49</v>
      </c>
      <c r="C1827" t="s">
        <v>50</v>
      </c>
      <c r="D1827" t="s">
        <v>43</v>
      </c>
      <c r="E1827">
        <v>139</v>
      </c>
      <c r="F1827">
        <v>159</v>
      </c>
      <c r="G1827">
        <v>271</v>
      </c>
      <c r="H1827">
        <v>114</v>
      </c>
      <c r="I1827">
        <v>54</v>
      </c>
      <c r="J1827">
        <v>35</v>
      </c>
      <c r="K1827">
        <v>555</v>
      </c>
      <c r="L1827">
        <v>100</v>
      </c>
      <c r="M1827">
        <v>90</v>
      </c>
      <c r="N1827">
        <v>150</v>
      </c>
      <c r="O1827">
        <v>240</v>
      </c>
      <c r="P1827">
        <v>12</v>
      </c>
      <c r="Q1827" s="1">
        <v>40664</v>
      </c>
      <c r="R1827" t="s">
        <v>26</v>
      </c>
      <c r="S1827" t="s">
        <v>40</v>
      </c>
      <c r="T1827" t="s">
        <v>25</v>
      </c>
    </row>
    <row r="1828" spans="1:20" x14ac:dyDescent="0.25">
      <c r="A1828">
        <v>513</v>
      </c>
      <c r="B1828" t="s">
        <v>49</v>
      </c>
      <c r="C1828" t="s">
        <v>50</v>
      </c>
      <c r="D1828" t="s">
        <v>43</v>
      </c>
      <c r="E1828">
        <v>180</v>
      </c>
      <c r="F1828">
        <v>186</v>
      </c>
      <c r="G1828">
        <v>341</v>
      </c>
      <c r="H1828">
        <v>134</v>
      </c>
      <c r="I1828">
        <v>65</v>
      </c>
      <c r="J1828">
        <v>41</v>
      </c>
      <c r="K1828">
        <v>690</v>
      </c>
      <c r="L1828">
        <v>90</v>
      </c>
      <c r="M1828">
        <v>110</v>
      </c>
      <c r="N1828">
        <v>150</v>
      </c>
      <c r="O1828">
        <v>260</v>
      </c>
      <c r="P1828">
        <v>12</v>
      </c>
      <c r="Q1828" s="1">
        <v>40878</v>
      </c>
      <c r="R1828" t="s">
        <v>26</v>
      </c>
      <c r="S1828" t="s">
        <v>40</v>
      </c>
      <c r="T1828" t="s">
        <v>25</v>
      </c>
    </row>
    <row r="1829" spans="1:20" x14ac:dyDescent="0.25">
      <c r="A1829">
        <v>515</v>
      </c>
      <c r="B1829" t="s">
        <v>57</v>
      </c>
      <c r="C1829" t="s">
        <v>50</v>
      </c>
      <c r="D1829" t="s">
        <v>22</v>
      </c>
      <c r="E1829">
        <v>11</v>
      </c>
      <c r="F1829">
        <v>28</v>
      </c>
      <c r="G1829">
        <v>47</v>
      </c>
      <c r="H1829">
        <v>19</v>
      </c>
      <c r="I1829">
        <v>17</v>
      </c>
      <c r="J1829">
        <v>5</v>
      </c>
      <c r="K1829">
        <v>820</v>
      </c>
      <c r="L1829">
        <v>10</v>
      </c>
      <c r="M1829">
        <v>20</v>
      </c>
      <c r="N1829">
        <v>20</v>
      </c>
      <c r="O1829">
        <v>40</v>
      </c>
      <c r="P1829">
        <v>1</v>
      </c>
      <c r="Q1829" s="1">
        <v>40269</v>
      </c>
      <c r="R1829" t="s">
        <v>23</v>
      </c>
      <c r="S1829" t="s">
        <v>44</v>
      </c>
      <c r="T1829" t="s">
        <v>25</v>
      </c>
    </row>
    <row r="1830" spans="1:20" x14ac:dyDescent="0.25">
      <c r="A1830">
        <v>515</v>
      </c>
      <c r="B1830" t="s">
        <v>57</v>
      </c>
      <c r="C1830" t="s">
        <v>50</v>
      </c>
      <c r="D1830" t="s">
        <v>22</v>
      </c>
      <c r="E1830">
        <v>16</v>
      </c>
      <c r="F1830">
        <v>28</v>
      </c>
      <c r="G1830">
        <v>50</v>
      </c>
      <c r="H1830">
        <v>19</v>
      </c>
      <c r="I1830">
        <v>17</v>
      </c>
      <c r="J1830">
        <v>5</v>
      </c>
      <c r="K1830">
        <v>820</v>
      </c>
      <c r="L1830">
        <v>10</v>
      </c>
      <c r="M1830">
        <v>20</v>
      </c>
      <c r="N1830">
        <v>20</v>
      </c>
      <c r="O1830">
        <v>40</v>
      </c>
      <c r="P1830">
        <v>1</v>
      </c>
      <c r="Q1830" s="1">
        <v>40634</v>
      </c>
      <c r="R1830" t="s">
        <v>23</v>
      </c>
      <c r="S1830" t="s">
        <v>44</v>
      </c>
      <c r="T1830" t="s">
        <v>25</v>
      </c>
    </row>
    <row r="1831" spans="1:20" x14ac:dyDescent="0.25">
      <c r="A1831">
        <v>515</v>
      </c>
      <c r="B1831" t="s">
        <v>57</v>
      </c>
      <c r="C1831" t="s">
        <v>50</v>
      </c>
      <c r="D1831" t="s">
        <v>22</v>
      </c>
      <c r="E1831">
        <v>22</v>
      </c>
      <c r="F1831">
        <v>31</v>
      </c>
      <c r="G1831">
        <v>55</v>
      </c>
      <c r="H1831">
        <v>21</v>
      </c>
      <c r="I1831">
        <v>16</v>
      </c>
      <c r="J1831">
        <v>5</v>
      </c>
      <c r="K1831">
        <v>846</v>
      </c>
      <c r="L1831">
        <v>30</v>
      </c>
      <c r="M1831">
        <v>10</v>
      </c>
      <c r="N1831">
        <v>30</v>
      </c>
      <c r="O1831">
        <v>40</v>
      </c>
      <c r="P1831">
        <v>1</v>
      </c>
      <c r="Q1831" s="1">
        <v>40817</v>
      </c>
      <c r="R1831" t="s">
        <v>23</v>
      </c>
      <c r="S1831" t="s">
        <v>44</v>
      </c>
      <c r="T1831" t="s">
        <v>25</v>
      </c>
    </row>
    <row r="1832" spans="1:20" x14ac:dyDescent="0.25">
      <c r="A1832">
        <v>515</v>
      </c>
      <c r="B1832" t="s">
        <v>57</v>
      </c>
      <c r="C1832" t="s">
        <v>50</v>
      </c>
      <c r="D1832" t="s">
        <v>22</v>
      </c>
      <c r="E1832">
        <v>3</v>
      </c>
      <c r="F1832">
        <v>33</v>
      </c>
      <c r="G1832">
        <v>61</v>
      </c>
      <c r="H1832">
        <v>28</v>
      </c>
      <c r="I1832">
        <v>30</v>
      </c>
      <c r="J1832">
        <v>8</v>
      </c>
      <c r="K1832">
        <v>964</v>
      </c>
      <c r="L1832">
        <v>20</v>
      </c>
      <c r="M1832">
        <v>20</v>
      </c>
      <c r="N1832">
        <v>40</v>
      </c>
      <c r="O1832">
        <v>60</v>
      </c>
      <c r="P1832">
        <v>2</v>
      </c>
      <c r="Q1832" s="1">
        <v>40269</v>
      </c>
      <c r="R1832" t="s">
        <v>23</v>
      </c>
      <c r="S1832" t="s">
        <v>24</v>
      </c>
      <c r="T1832" t="s">
        <v>25</v>
      </c>
    </row>
    <row r="1833" spans="1:20" x14ac:dyDescent="0.25">
      <c r="A1833">
        <v>515</v>
      </c>
      <c r="B1833" t="s">
        <v>57</v>
      </c>
      <c r="C1833" t="s">
        <v>50</v>
      </c>
      <c r="D1833" t="s">
        <v>22</v>
      </c>
      <c r="E1833">
        <v>7</v>
      </c>
      <c r="F1833">
        <v>37</v>
      </c>
      <c r="G1833">
        <v>68</v>
      </c>
      <c r="H1833">
        <v>31</v>
      </c>
      <c r="I1833">
        <v>30</v>
      </c>
      <c r="J1833">
        <v>9</v>
      </c>
      <c r="K1833">
        <v>976</v>
      </c>
      <c r="L1833">
        <v>20</v>
      </c>
      <c r="M1833">
        <v>30</v>
      </c>
      <c r="N1833">
        <v>40</v>
      </c>
      <c r="O1833">
        <v>70</v>
      </c>
      <c r="P1833">
        <v>2</v>
      </c>
      <c r="Q1833" s="1">
        <v>40299</v>
      </c>
      <c r="R1833" t="s">
        <v>23</v>
      </c>
      <c r="S1833" t="s">
        <v>24</v>
      </c>
      <c r="T1833" t="s">
        <v>25</v>
      </c>
    </row>
    <row r="1834" spans="1:20" x14ac:dyDescent="0.25">
      <c r="A1834">
        <v>515</v>
      </c>
      <c r="B1834" t="s">
        <v>57</v>
      </c>
      <c r="C1834" t="s">
        <v>50</v>
      </c>
      <c r="D1834" t="s">
        <v>22</v>
      </c>
      <c r="E1834">
        <v>7</v>
      </c>
      <c r="F1834">
        <v>37</v>
      </c>
      <c r="G1834">
        <v>68</v>
      </c>
      <c r="H1834">
        <v>31</v>
      </c>
      <c r="I1834">
        <v>30</v>
      </c>
      <c r="J1834">
        <v>9</v>
      </c>
      <c r="K1834">
        <v>1000</v>
      </c>
      <c r="L1834">
        <v>30</v>
      </c>
      <c r="M1834">
        <v>20</v>
      </c>
      <c r="N1834">
        <v>40</v>
      </c>
      <c r="O1834">
        <v>60</v>
      </c>
      <c r="P1834">
        <v>2</v>
      </c>
      <c r="Q1834" s="1">
        <v>40452</v>
      </c>
      <c r="R1834" t="s">
        <v>23</v>
      </c>
      <c r="S1834" t="s">
        <v>24</v>
      </c>
      <c r="T1834" t="s">
        <v>25</v>
      </c>
    </row>
    <row r="1835" spans="1:20" x14ac:dyDescent="0.25">
      <c r="A1835">
        <v>515</v>
      </c>
      <c r="B1835" t="s">
        <v>57</v>
      </c>
      <c r="C1835" t="s">
        <v>50</v>
      </c>
      <c r="D1835" t="s">
        <v>22</v>
      </c>
      <c r="E1835">
        <v>9</v>
      </c>
      <c r="F1835">
        <v>35</v>
      </c>
      <c r="G1835">
        <v>67</v>
      </c>
      <c r="H1835">
        <v>28</v>
      </c>
      <c r="I1835">
        <v>29</v>
      </c>
      <c r="J1835">
        <v>8</v>
      </c>
      <c r="K1835">
        <v>958</v>
      </c>
      <c r="L1835">
        <v>20</v>
      </c>
      <c r="M1835">
        <v>20</v>
      </c>
      <c r="N1835">
        <v>40</v>
      </c>
      <c r="O1835">
        <v>60</v>
      </c>
      <c r="P1835">
        <v>2</v>
      </c>
      <c r="Q1835" s="1">
        <v>40603</v>
      </c>
      <c r="R1835" t="s">
        <v>23</v>
      </c>
      <c r="S1835" t="s">
        <v>24</v>
      </c>
      <c r="T1835" t="s">
        <v>25</v>
      </c>
    </row>
    <row r="1836" spans="1:20" x14ac:dyDescent="0.25">
      <c r="A1836">
        <v>515</v>
      </c>
      <c r="B1836" t="s">
        <v>57</v>
      </c>
      <c r="C1836" t="s">
        <v>50</v>
      </c>
      <c r="D1836" t="s">
        <v>22</v>
      </c>
      <c r="E1836">
        <v>10</v>
      </c>
      <c r="F1836">
        <v>39</v>
      </c>
      <c r="G1836">
        <v>77</v>
      </c>
      <c r="H1836">
        <v>33</v>
      </c>
      <c r="I1836">
        <v>32</v>
      </c>
      <c r="J1836">
        <v>10</v>
      </c>
      <c r="K1836">
        <v>1003</v>
      </c>
      <c r="L1836">
        <v>20</v>
      </c>
      <c r="M1836">
        <v>30</v>
      </c>
      <c r="N1836">
        <v>40</v>
      </c>
      <c r="O1836">
        <v>70</v>
      </c>
      <c r="P1836">
        <v>2</v>
      </c>
      <c r="Q1836" s="1">
        <v>40787</v>
      </c>
      <c r="R1836" t="s">
        <v>23</v>
      </c>
      <c r="S1836" t="s">
        <v>24</v>
      </c>
      <c r="T1836" t="s">
        <v>25</v>
      </c>
    </row>
    <row r="1837" spans="1:20" x14ac:dyDescent="0.25">
      <c r="A1837">
        <v>515</v>
      </c>
      <c r="B1837" t="s">
        <v>57</v>
      </c>
      <c r="C1837" t="s">
        <v>50</v>
      </c>
      <c r="D1837" t="s">
        <v>22</v>
      </c>
      <c r="E1837">
        <v>10</v>
      </c>
      <c r="F1837">
        <v>37</v>
      </c>
      <c r="G1837">
        <v>72</v>
      </c>
      <c r="H1837">
        <v>31</v>
      </c>
      <c r="I1837">
        <v>30</v>
      </c>
      <c r="J1837">
        <v>9</v>
      </c>
      <c r="K1837">
        <v>1000</v>
      </c>
      <c r="L1837">
        <v>30</v>
      </c>
      <c r="M1837">
        <v>20</v>
      </c>
      <c r="N1837">
        <v>40</v>
      </c>
      <c r="O1837">
        <v>60</v>
      </c>
      <c r="P1837">
        <v>2</v>
      </c>
      <c r="Q1837" s="1">
        <v>40817</v>
      </c>
      <c r="R1837" t="s">
        <v>23</v>
      </c>
      <c r="S1837" t="s">
        <v>24</v>
      </c>
      <c r="T1837" t="s">
        <v>25</v>
      </c>
    </row>
    <row r="1838" spans="1:20" x14ac:dyDescent="0.25">
      <c r="A1838">
        <v>515</v>
      </c>
      <c r="B1838" t="s">
        <v>57</v>
      </c>
      <c r="C1838" t="s">
        <v>50</v>
      </c>
      <c r="D1838" t="s">
        <v>22</v>
      </c>
      <c r="E1838">
        <v>7</v>
      </c>
      <c r="F1838">
        <v>35</v>
      </c>
      <c r="G1838">
        <v>68</v>
      </c>
      <c r="H1838">
        <v>29</v>
      </c>
      <c r="I1838">
        <v>30</v>
      </c>
      <c r="J1838">
        <v>8</v>
      </c>
      <c r="K1838">
        <v>1003</v>
      </c>
      <c r="L1838">
        <v>20</v>
      </c>
      <c r="M1838">
        <v>20</v>
      </c>
      <c r="N1838">
        <v>40</v>
      </c>
      <c r="O1838">
        <v>60</v>
      </c>
      <c r="P1838">
        <v>2</v>
      </c>
      <c r="Q1838" s="1">
        <v>40848</v>
      </c>
      <c r="R1838" t="s">
        <v>23</v>
      </c>
      <c r="S1838" t="s">
        <v>24</v>
      </c>
      <c r="T1838" t="s">
        <v>25</v>
      </c>
    </row>
    <row r="1839" spans="1:20" x14ac:dyDescent="0.25">
      <c r="A1839">
        <v>515</v>
      </c>
      <c r="B1839" t="s">
        <v>57</v>
      </c>
      <c r="C1839" t="s">
        <v>50</v>
      </c>
      <c r="D1839" t="s">
        <v>22</v>
      </c>
      <c r="E1839">
        <v>11</v>
      </c>
      <c r="F1839">
        <v>30</v>
      </c>
      <c r="G1839">
        <v>52</v>
      </c>
      <c r="H1839">
        <v>22</v>
      </c>
      <c r="I1839">
        <v>19</v>
      </c>
      <c r="J1839">
        <v>7</v>
      </c>
      <c r="K1839">
        <v>611</v>
      </c>
      <c r="L1839">
        <v>20</v>
      </c>
      <c r="M1839">
        <v>20</v>
      </c>
      <c r="N1839">
        <v>30</v>
      </c>
      <c r="O1839">
        <v>50</v>
      </c>
      <c r="P1839">
        <v>3</v>
      </c>
      <c r="Q1839" s="1">
        <v>40299</v>
      </c>
      <c r="R1839" t="s">
        <v>23</v>
      </c>
      <c r="S1839" t="s">
        <v>38</v>
      </c>
      <c r="T1839" t="s">
        <v>31</v>
      </c>
    </row>
    <row r="1840" spans="1:20" x14ac:dyDescent="0.25">
      <c r="A1840">
        <v>515</v>
      </c>
      <c r="B1840" t="s">
        <v>57</v>
      </c>
      <c r="C1840" t="s">
        <v>50</v>
      </c>
      <c r="D1840" t="s">
        <v>22</v>
      </c>
      <c r="E1840">
        <v>19</v>
      </c>
      <c r="F1840">
        <v>31</v>
      </c>
      <c r="G1840">
        <v>60</v>
      </c>
      <c r="H1840">
        <v>23</v>
      </c>
      <c r="I1840">
        <v>20</v>
      </c>
      <c r="J1840">
        <v>7</v>
      </c>
      <c r="K1840">
        <v>623</v>
      </c>
      <c r="L1840">
        <v>20</v>
      </c>
      <c r="M1840">
        <v>20</v>
      </c>
      <c r="N1840">
        <v>30</v>
      </c>
      <c r="O1840">
        <v>50</v>
      </c>
      <c r="P1840">
        <v>3</v>
      </c>
      <c r="Q1840" s="1">
        <v>40544</v>
      </c>
      <c r="R1840" t="s">
        <v>23</v>
      </c>
      <c r="S1840" t="s">
        <v>38</v>
      </c>
      <c r="T1840" t="s">
        <v>31</v>
      </c>
    </row>
    <row r="1841" spans="1:20" x14ac:dyDescent="0.25">
      <c r="A1841">
        <v>515</v>
      </c>
      <c r="B1841" t="s">
        <v>57</v>
      </c>
      <c r="C1841" t="s">
        <v>50</v>
      </c>
      <c r="D1841" t="s">
        <v>22</v>
      </c>
      <c r="E1841">
        <v>15</v>
      </c>
      <c r="F1841">
        <v>30</v>
      </c>
      <c r="G1841">
        <v>52</v>
      </c>
      <c r="H1841">
        <v>22</v>
      </c>
      <c r="I1841">
        <v>18</v>
      </c>
      <c r="J1841">
        <v>7</v>
      </c>
      <c r="K1841">
        <v>611</v>
      </c>
      <c r="L1841">
        <v>20</v>
      </c>
      <c r="M1841">
        <v>20</v>
      </c>
      <c r="N1841">
        <v>30</v>
      </c>
      <c r="O1841">
        <v>50</v>
      </c>
      <c r="P1841">
        <v>3</v>
      </c>
      <c r="Q1841" s="1">
        <v>40664</v>
      </c>
      <c r="R1841" t="s">
        <v>23</v>
      </c>
      <c r="S1841" t="s">
        <v>38</v>
      </c>
      <c r="T1841" t="s">
        <v>31</v>
      </c>
    </row>
    <row r="1842" spans="1:20" x14ac:dyDescent="0.25">
      <c r="A1842">
        <v>515</v>
      </c>
      <c r="B1842" t="s">
        <v>57</v>
      </c>
      <c r="C1842" t="s">
        <v>50</v>
      </c>
      <c r="D1842" t="s">
        <v>22</v>
      </c>
      <c r="E1842">
        <v>15</v>
      </c>
      <c r="F1842">
        <v>30</v>
      </c>
      <c r="G1842">
        <v>52</v>
      </c>
      <c r="H1842">
        <v>22</v>
      </c>
      <c r="I1842">
        <v>18</v>
      </c>
      <c r="J1842">
        <v>7</v>
      </c>
      <c r="K1842">
        <v>608</v>
      </c>
      <c r="L1842">
        <v>20</v>
      </c>
      <c r="M1842">
        <v>20</v>
      </c>
      <c r="N1842">
        <v>30</v>
      </c>
      <c r="O1842">
        <v>50</v>
      </c>
      <c r="P1842">
        <v>3</v>
      </c>
      <c r="Q1842" s="1">
        <v>40695</v>
      </c>
      <c r="R1842" t="s">
        <v>23</v>
      </c>
      <c r="S1842" t="s">
        <v>38</v>
      </c>
      <c r="T1842" t="s">
        <v>31</v>
      </c>
    </row>
    <row r="1843" spans="1:20" x14ac:dyDescent="0.25">
      <c r="A1843">
        <v>515</v>
      </c>
      <c r="B1843" t="s">
        <v>57</v>
      </c>
      <c r="C1843" t="s">
        <v>50</v>
      </c>
      <c r="D1843" t="s">
        <v>22</v>
      </c>
      <c r="E1843">
        <v>15</v>
      </c>
      <c r="F1843">
        <v>32</v>
      </c>
      <c r="G1843">
        <v>53</v>
      </c>
      <c r="H1843">
        <v>21</v>
      </c>
      <c r="I1843">
        <v>17</v>
      </c>
      <c r="J1843">
        <v>5</v>
      </c>
      <c r="K1843">
        <v>798</v>
      </c>
      <c r="L1843">
        <v>30</v>
      </c>
      <c r="M1843">
        <v>20</v>
      </c>
      <c r="N1843">
        <v>40</v>
      </c>
      <c r="O1843">
        <v>60</v>
      </c>
      <c r="P1843">
        <v>5</v>
      </c>
      <c r="Q1843" s="1">
        <v>40330</v>
      </c>
      <c r="R1843" t="s">
        <v>28</v>
      </c>
      <c r="S1843" t="s">
        <v>29</v>
      </c>
      <c r="T1843" t="s">
        <v>25</v>
      </c>
    </row>
    <row r="1844" spans="1:20" x14ac:dyDescent="0.25">
      <c r="A1844">
        <v>515</v>
      </c>
      <c r="B1844" t="s">
        <v>57</v>
      </c>
      <c r="C1844" t="s">
        <v>50</v>
      </c>
      <c r="D1844" t="s">
        <v>22</v>
      </c>
      <c r="E1844">
        <v>18</v>
      </c>
      <c r="F1844">
        <v>35</v>
      </c>
      <c r="G1844">
        <v>58</v>
      </c>
      <c r="H1844">
        <v>23</v>
      </c>
      <c r="I1844">
        <v>17</v>
      </c>
      <c r="J1844">
        <v>6</v>
      </c>
      <c r="K1844">
        <v>803</v>
      </c>
      <c r="L1844">
        <v>30</v>
      </c>
      <c r="M1844">
        <v>20</v>
      </c>
      <c r="N1844">
        <v>40</v>
      </c>
      <c r="O1844">
        <v>60</v>
      </c>
      <c r="P1844">
        <v>5</v>
      </c>
      <c r="Q1844" s="1">
        <v>40422</v>
      </c>
      <c r="R1844" t="s">
        <v>28</v>
      </c>
      <c r="S1844" t="s">
        <v>29</v>
      </c>
      <c r="T1844" t="s">
        <v>25</v>
      </c>
    </row>
    <row r="1845" spans="1:20" x14ac:dyDescent="0.25">
      <c r="A1845">
        <v>515</v>
      </c>
      <c r="B1845" t="s">
        <v>57</v>
      </c>
      <c r="C1845" t="s">
        <v>50</v>
      </c>
      <c r="D1845" t="s">
        <v>22</v>
      </c>
      <c r="E1845">
        <v>16</v>
      </c>
      <c r="F1845">
        <v>34</v>
      </c>
      <c r="G1845">
        <v>56</v>
      </c>
      <c r="H1845">
        <v>22</v>
      </c>
      <c r="I1845">
        <v>18</v>
      </c>
      <c r="J1845">
        <v>6</v>
      </c>
      <c r="K1845">
        <v>802</v>
      </c>
      <c r="L1845">
        <v>40</v>
      </c>
      <c r="M1845">
        <v>20</v>
      </c>
      <c r="N1845">
        <v>50</v>
      </c>
      <c r="O1845">
        <v>70</v>
      </c>
      <c r="P1845">
        <v>5</v>
      </c>
      <c r="Q1845" s="1">
        <v>40483</v>
      </c>
      <c r="R1845" t="s">
        <v>28</v>
      </c>
      <c r="S1845" t="s">
        <v>29</v>
      </c>
      <c r="T1845" t="s">
        <v>25</v>
      </c>
    </row>
    <row r="1846" spans="1:20" x14ac:dyDescent="0.25">
      <c r="A1846">
        <v>515</v>
      </c>
      <c r="B1846" t="s">
        <v>57</v>
      </c>
      <c r="C1846" t="s">
        <v>50</v>
      </c>
      <c r="D1846" t="s">
        <v>22</v>
      </c>
      <c r="E1846">
        <v>17</v>
      </c>
      <c r="F1846">
        <v>35</v>
      </c>
      <c r="G1846">
        <v>58</v>
      </c>
      <c r="H1846">
        <v>23</v>
      </c>
      <c r="I1846">
        <v>18</v>
      </c>
      <c r="J1846">
        <v>6</v>
      </c>
      <c r="K1846">
        <v>807</v>
      </c>
      <c r="L1846">
        <v>40</v>
      </c>
      <c r="M1846">
        <v>20</v>
      </c>
      <c r="N1846">
        <v>50</v>
      </c>
      <c r="O1846">
        <v>70</v>
      </c>
      <c r="P1846">
        <v>5</v>
      </c>
      <c r="Q1846" s="1">
        <v>40513</v>
      </c>
      <c r="R1846" t="s">
        <v>28</v>
      </c>
      <c r="S1846" t="s">
        <v>29</v>
      </c>
      <c r="T1846" t="s">
        <v>25</v>
      </c>
    </row>
    <row r="1847" spans="1:20" x14ac:dyDescent="0.25">
      <c r="A1847">
        <v>515</v>
      </c>
      <c r="B1847" t="s">
        <v>57</v>
      </c>
      <c r="C1847" t="s">
        <v>50</v>
      </c>
      <c r="D1847" t="s">
        <v>22</v>
      </c>
      <c r="E1847">
        <v>13</v>
      </c>
      <c r="F1847">
        <v>25</v>
      </c>
      <c r="G1847">
        <v>44</v>
      </c>
      <c r="H1847">
        <v>16</v>
      </c>
      <c r="I1847">
        <v>16</v>
      </c>
      <c r="J1847">
        <v>4</v>
      </c>
      <c r="K1847">
        <v>772</v>
      </c>
      <c r="L1847">
        <v>20</v>
      </c>
      <c r="M1847">
        <v>10</v>
      </c>
      <c r="N1847">
        <v>30</v>
      </c>
      <c r="O1847">
        <v>40</v>
      </c>
      <c r="P1847">
        <v>5</v>
      </c>
      <c r="Q1847" s="1">
        <v>40603</v>
      </c>
      <c r="R1847" t="s">
        <v>28</v>
      </c>
      <c r="S1847" t="s">
        <v>29</v>
      </c>
      <c r="T1847" t="s">
        <v>25</v>
      </c>
    </row>
    <row r="1848" spans="1:20" x14ac:dyDescent="0.25">
      <c r="A1848">
        <v>515</v>
      </c>
      <c r="B1848" t="s">
        <v>57</v>
      </c>
      <c r="C1848" t="s">
        <v>50</v>
      </c>
      <c r="D1848" t="s">
        <v>22</v>
      </c>
      <c r="E1848">
        <v>15</v>
      </c>
      <c r="F1848">
        <v>26</v>
      </c>
      <c r="G1848">
        <v>46</v>
      </c>
      <c r="H1848">
        <v>17</v>
      </c>
      <c r="I1848">
        <v>16</v>
      </c>
      <c r="J1848">
        <v>4</v>
      </c>
      <c r="K1848">
        <v>776</v>
      </c>
      <c r="L1848">
        <v>30</v>
      </c>
      <c r="M1848">
        <v>10</v>
      </c>
      <c r="N1848">
        <v>40</v>
      </c>
      <c r="O1848">
        <v>50</v>
      </c>
      <c r="P1848">
        <v>5</v>
      </c>
      <c r="Q1848" s="1">
        <v>40634</v>
      </c>
      <c r="R1848" t="s">
        <v>28</v>
      </c>
      <c r="S1848" t="s">
        <v>29</v>
      </c>
      <c r="T1848" t="s">
        <v>25</v>
      </c>
    </row>
    <row r="1849" spans="1:20" x14ac:dyDescent="0.25">
      <c r="A1849">
        <v>515</v>
      </c>
      <c r="B1849" t="s">
        <v>57</v>
      </c>
      <c r="C1849" t="s">
        <v>50</v>
      </c>
      <c r="D1849" t="s">
        <v>22</v>
      </c>
      <c r="E1849">
        <v>17</v>
      </c>
      <c r="F1849">
        <v>29</v>
      </c>
      <c r="G1849">
        <v>49</v>
      </c>
      <c r="H1849">
        <v>20</v>
      </c>
      <c r="I1849">
        <v>16</v>
      </c>
      <c r="J1849">
        <v>5</v>
      </c>
      <c r="K1849">
        <v>784</v>
      </c>
      <c r="L1849">
        <v>20</v>
      </c>
      <c r="M1849">
        <v>20</v>
      </c>
      <c r="N1849">
        <v>30</v>
      </c>
      <c r="O1849">
        <v>50</v>
      </c>
      <c r="P1849">
        <v>5</v>
      </c>
      <c r="Q1849" s="1">
        <v>40664</v>
      </c>
      <c r="R1849" t="s">
        <v>28</v>
      </c>
      <c r="S1849" t="s">
        <v>29</v>
      </c>
      <c r="T1849" t="s">
        <v>25</v>
      </c>
    </row>
    <row r="1850" spans="1:20" x14ac:dyDescent="0.25">
      <c r="A1850">
        <v>515</v>
      </c>
      <c r="B1850" t="s">
        <v>57</v>
      </c>
      <c r="C1850" t="s">
        <v>50</v>
      </c>
      <c r="D1850" t="s">
        <v>22</v>
      </c>
      <c r="E1850">
        <v>24</v>
      </c>
      <c r="F1850">
        <v>34</v>
      </c>
      <c r="G1850">
        <v>60</v>
      </c>
      <c r="H1850">
        <v>22</v>
      </c>
      <c r="I1850">
        <v>18</v>
      </c>
      <c r="J1850">
        <v>6</v>
      </c>
      <c r="K1850">
        <v>802</v>
      </c>
      <c r="L1850">
        <v>40</v>
      </c>
      <c r="M1850">
        <v>20</v>
      </c>
      <c r="N1850">
        <v>50</v>
      </c>
      <c r="O1850">
        <v>70</v>
      </c>
      <c r="P1850">
        <v>5</v>
      </c>
      <c r="Q1850" s="1">
        <v>40848</v>
      </c>
      <c r="R1850" t="s">
        <v>28</v>
      </c>
      <c r="S1850" t="s">
        <v>29</v>
      </c>
      <c r="T1850" t="s">
        <v>25</v>
      </c>
    </row>
    <row r="1851" spans="1:20" x14ac:dyDescent="0.25">
      <c r="A1851">
        <v>515</v>
      </c>
      <c r="B1851" t="s">
        <v>57</v>
      </c>
      <c r="C1851" t="s">
        <v>50</v>
      </c>
      <c r="D1851" t="s">
        <v>22</v>
      </c>
      <c r="E1851">
        <v>25</v>
      </c>
      <c r="F1851">
        <v>35</v>
      </c>
      <c r="G1851">
        <v>62</v>
      </c>
      <c r="H1851">
        <v>23</v>
      </c>
      <c r="I1851">
        <v>18</v>
      </c>
      <c r="J1851">
        <v>6</v>
      </c>
      <c r="K1851">
        <v>807</v>
      </c>
      <c r="L1851">
        <v>40</v>
      </c>
      <c r="M1851">
        <v>20</v>
      </c>
      <c r="N1851">
        <v>50</v>
      </c>
      <c r="O1851">
        <v>70</v>
      </c>
      <c r="P1851">
        <v>5</v>
      </c>
      <c r="Q1851" s="1">
        <v>40878</v>
      </c>
      <c r="R1851" t="s">
        <v>28</v>
      </c>
      <c r="S1851" t="s">
        <v>29</v>
      </c>
      <c r="T1851" t="s">
        <v>25</v>
      </c>
    </row>
    <row r="1852" spans="1:20" x14ac:dyDescent="0.25">
      <c r="A1852">
        <v>515</v>
      </c>
      <c r="B1852" t="s">
        <v>57</v>
      </c>
      <c r="C1852" t="s">
        <v>50</v>
      </c>
      <c r="D1852" t="s">
        <v>22</v>
      </c>
      <c r="E1852">
        <v>31</v>
      </c>
      <c r="F1852">
        <v>43</v>
      </c>
      <c r="G1852">
        <v>43</v>
      </c>
      <c r="H1852">
        <v>0</v>
      </c>
      <c r="I1852">
        <v>12</v>
      </c>
      <c r="J1852">
        <v>0</v>
      </c>
      <c r="K1852">
        <v>645</v>
      </c>
      <c r="L1852">
        <v>40</v>
      </c>
      <c r="M1852">
        <v>0</v>
      </c>
      <c r="N1852">
        <v>50</v>
      </c>
      <c r="O1852">
        <v>50</v>
      </c>
      <c r="P1852">
        <v>6</v>
      </c>
      <c r="Q1852" s="1">
        <v>40299</v>
      </c>
      <c r="R1852" t="s">
        <v>28</v>
      </c>
      <c r="S1852" t="s">
        <v>30</v>
      </c>
      <c r="T1852" t="s">
        <v>31</v>
      </c>
    </row>
    <row r="1853" spans="1:20" x14ac:dyDescent="0.25">
      <c r="A1853">
        <v>515</v>
      </c>
      <c r="B1853" t="s">
        <v>57</v>
      </c>
      <c r="C1853" t="s">
        <v>50</v>
      </c>
      <c r="D1853" t="s">
        <v>22</v>
      </c>
      <c r="E1853">
        <v>31</v>
      </c>
      <c r="F1853">
        <v>43</v>
      </c>
      <c r="G1853">
        <v>43</v>
      </c>
      <c r="H1853">
        <v>0</v>
      </c>
      <c r="I1853">
        <v>12</v>
      </c>
      <c r="J1853">
        <v>0</v>
      </c>
      <c r="K1853">
        <v>516</v>
      </c>
      <c r="L1853">
        <v>40</v>
      </c>
      <c r="M1853">
        <v>0</v>
      </c>
      <c r="N1853">
        <v>50</v>
      </c>
      <c r="O1853">
        <v>50</v>
      </c>
      <c r="P1853">
        <v>6</v>
      </c>
      <c r="Q1853" s="1">
        <v>40391</v>
      </c>
      <c r="R1853" t="s">
        <v>28</v>
      </c>
      <c r="S1853" t="s">
        <v>30</v>
      </c>
      <c r="T1853" t="s">
        <v>31</v>
      </c>
    </row>
    <row r="1854" spans="1:20" x14ac:dyDescent="0.25">
      <c r="A1854">
        <v>515</v>
      </c>
      <c r="B1854" t="s">
        <v>57</v>
      </c>
      <c r="C1854" t="s">
        <v>50</v>
      </c>
      <c r="D1854" t="s">
        <v>22</v>
      </c>
      <c r="E1854">
        <v>16</v>
      </c>
      <c r="F1854">
        <v>26</v>
      </c>
      <c r="G1854">
        <v>48</v>
      </c>
      <c r="H1854">
        <v>17</v>
      </c>
      <c r="I1854">
        <v>17</v>
      </c>
      <c r="J1854">
        <v>4</v>
      </c>
      <c r="K1854">
        <v>777</v>
      </c>
      <c r="L1854">
        <v>30</v>
      </c>
      <c r="M1854">
        <v>10</v>
      </c>
      <c r="N1854">
        <v>40</v>
      </c>
      <c r="O1854">
        <v>50</v>
      </c>
      <c r="P1854">
        <v>6</v>
      </c>
      <c r="Q1854" s="1">
        <v>40544</v>
      </c>
      <c r="R1854" t="s">
        <v>28</v>
      </c>
      <c r="S1854" t="s">
        <v>30</v>
      </c>
      <c r="T1854" t="s">
        <v>31</v>
      </c>
    </row>
    <row r="1855" spans="1:20" x14ac:dyDescent="0.25">
      <c r="A1855">
        <v>515</v>
      </c>
      <c r="B1855" t="s">
        <v>57</v>
      </c>
      <c r="C1855" t="s">
        <v>50</v>
      </c>
      <c r="D1855" t="s">
        <v>22</v>
      </c>
      <c r="E1855">
        <v>46</v>
      </c>
      <c r="F1855">
        <v>43</v>
      </c>
      <c r="G1855">
        <v>46</v>
      </c>
      <c r="H1855">
        <v>0</v>
      </c>
      <c r="I1855">
        <v>12</v>
      </c>
      <c r="J1855">
        <v>0</v>
      </c>
      <c r="K1855">
        <v>387</v>
      </c>
      <c r="L1855">
        <v>40</v>
      </c>
      <c r="M1855">
        <v>0</v>
      </c>
      <c r="N1855">
        <v>50</v>
      </c>
      <c r="O1855">
        <v>50</v>
      </c>
      <c r="P1855">
        <v>6</v>
      </c>
      <c r="Q1855" s="1">
        <v>40848</v>
      </c>
      <c r="R1855" t="s">
        <v>28</v>
      </c>
      <c r="S1855" t="s">
        <v>30</v>
      </c>
      <c r="T1855" t="s">
        <v>31</v>
      </c>
    </row>
    <row r="1856" spans="1:20" x14ac:dyDescent="0.25">
      <c r="A1856">
        <v>515</v>
      </c>
      <c r="B1856" t="s">
        <v>57</v>
      </c>
      <c r="C1856" t="s">
        <v>50</v>
      </c>
      <c r="D1856" t="s">
        <v>22</v>
      </c>
      <c r="E1856">
        <v>362</v>
      </c>
      <c r="F1856">
        <v>392</v>
      </c>
      <c r="G1856">
        <v>681</v>
      </c>
      <c r="H1856">
        <v>295</v>
      </c>
      <c r="I1856">
        <v>121</v>
      </c>
      <c r="J1856">
        <v>97</v>
      </c>
      <c r="K1856">
        <v>1714</v>
      </c>
      <c r="L1856">
        <v>250</v>
      </c>
      <c r="M1856">
        <v>250</v>
      </c>
      <c r="N1856">
        <v>350</v>
      </c>
      <c r="O1856">
        <v>600</v>
      </c>
      <c r="P1856">
        <v>8</v>
      </c>
      <c r="Q1856" s="1">
        <v>40756</v>
      </c>
      <c r="R1856" t="s">
        <v>32</v>
      </c>
      <c r="S1856" t="s">
        <v>39</v>
      </c>
      <c r="T1856" t="s">
        <v>31</v>
      </c>
    </row>
    <row r="1857" spans="1:20" x14ac:dyDescent="0.25">
      <c r="A1857">
        <v>515</v>
      </c>
      <c r="B1857" t="s">
        <v>57</v>
      </c>
      <c r="C1857" t="s">
        <v>50</v>
      </c>
      <c r="D1857" t="s">
        <v>22</v>
      </c>
      <c r="E1857">
        <v>321</v>
      </c>
      <c r="F1857">
        <v>329</v>
      </c>
      <c r="G1857">
        <v>614</v>
      </c>
      <c r="H1857">
        <v>247</v>
      </c>
      <c r="I1857">
        <v>113</v>
      </c>
      <c r="J1857">
        <v>81</v>
      </c>
      <c r="K1857">
        <v>1744</v>
      </c>
      <c r="L1857">
        <v>200</v>
      </c>
      <c r="M1857">
        <v>230</v>
      </c>
      <c r="N1857">
        <v>300</v>
      </c>
      <c r="O1857">
        <v>530</v>
      </c>
      <c r="P1857">
        <v>8</v>
      </c>
      <c r="Q1857" s="1">
        <v>40878</v>
      </c>
      <c r="R1857" t="s">
        <v>32</v>
      </c>
      <c r="S1857" t="s">
        <v>39</v>
      </c>
      <c r="T1857" t="s">
        <v>31</v>
      </c>
    </row>
    <row r="1858" spans="1:20" x14ac:dyDescent="0.25">
      <c r="A1858">
        <v>515</v>
      </c>
      <c r="B1858" t="s">
        <v>57</v>
      </c>
      <c r="C1858" t="s">
        <v>50</v>
      </c>
      <c r="D1858" t="s">
        <v>22</v>
      </c>
      <c r="E1858">
        <v>122</v>
      </c>
      <c r="F1858">
        <v>185</v>
      </c>
      <c r="G1858">
        <v>312</v>
      </c>
      <c r="H1858">
        <v>127</v>
      </c>
      <c r="I1858">
        <v>63</v>
      </c>
      <c r="J1858">
        <v>40</v>
      </c>
      <c r="K1858">
        <v>671</v>
      </c>
      <c r="L1858">
        <v>130</v>
      </c>
      <c r="M1858">
        <v>100</v>
      </c>
      <c r="N1858">
        <v>170</v>
      </c>
      <c r="O1858">
        <v>270</v>
      </c>
      <c r="P1858">
        <v>9</v>
      </c>
      <c r="Q1858" s="1">
        <v>40299</v>
      </c>
      <c r="R1858" t="s">
        <v>32</v>
      </c>
      <c r="S1858" t="s">
        <v>33</v>
      </c>
      <c r="T1858" t="s">
        <v>31</v>
      </c>
    </row>
    <row r="1859" spans="1:20" x14ac:dyDescent="0.25">
      <c r="A1859">
        <v>515</v>
      </c>
      <c r="B1859" t="s">
        <v>57</v>
      </c>
      <c r="C1859" t="s">
        <v>50</v>
      </c>
      <c r="D1859" t="s">
        <v>22</v>
      </c>
      <c r="E1859">
        <v>208</v>
      </c>
      <c r="F1859">
        <v>222</v>
      </c>
      <c r="G1859">
        <v>373</v>
      </c>
      <c r="H1859">
        <v>154</v>
      </c>
      <c r="I1859">
        <v>66</v>
      </c>
      <c r="J1859">
        <v>49</v>
      </c>
      <c r="K1859">
        <v>817</v>
      </c>
      <c r="L1859">
        <v>150</v>
      </c>
      <c r="M1859">
        <v>130</v>
      </c>
      <c r="N1859">
        <v>200</v>
      </c>
      <c r="O1859">
        <v>330</v>
      </c>
      <c r="P1859">
        <v>9</v>
      </c>
      <c r="Q1859" s="1">
        <v>40756</v>
      </c>
      <c r="R1859" t="s">
        <v>32</v>
      </c>
      <c r="S1859" t="s">
        <v>33</v>
      </c>
      <c r="T1859" t="s">
        <v>31</v>
      </c>
    </row>
    <row r="1860" spans="1:20" x14ac:dyDescent="0.25">
      <c r="A1860">
        <v>515</v>
      </c>
      <c r="B1860" t="s">
        <v>57</v>
      </c>
      <c r="C1860" t="s">
        <v>50</v>
      </c>
      <c r="D1860" t="s">
        <v>22</v>
      </c>
      <c r="E1860">
        <v>171</v>
      </c>
      <c r="F1860">
        <v>176</v>
      </c>
      <c r="G1860">
        <v>318</v>
      </c>
      <c r="H1860">
        <v>122</v>
      </c>
      <c r="I1860">
        <v>61</v>
      </c>
      <c r="J1860">
        <v>39</v>
      </c>
      <c r="K1860">
        <v>801</v>
      </c>
      <c r="L1860">
        <v>120</v>
      </c>
      <c r="M1860">
        <v>100</v>
      </c>
      <c r="N1860">
        <v>160</v>
      </c>
      <c r="O1860">
        <v>260</v>
      </c>
      <c r="P1860">
        <v>9</v>
      </c>
      <c r="Q1860" s="1">
        <v>40787</v>
      </c>
      <c r="R1860" t="s">
        <v>32</v>
      </c>
      <c r="S1860" t="s">
        <v>33</v>
      </c>
      <c r="T1860" t="s">
        <v>31</v>
      </c>
    </row>
    <row r="1861" spans="1:20" x14ac:dyDescent="0.25">
      <c r="A1861">
        <v>515</v>
      </c>
      <c r="B1861" t="s">
        <v>57</v>
      </c>
      <c r="C1861" t="s">
        <v>50</v>
      </c>
      <c r="D1861" t="s">
        <v>22</v>
      </c>
      <c r="E1861">
        <v>169</v>
      </c>
      <c r="F1861">
        <v>176</v>
      </c>
      <c r="G1861">
        <v>318</v>
      </c>
      <c r="H1861">
        <v>122</v>
      </c>
      <c r="I1861">
        <v>62</v>
      </c>
      <c r="J1861">
        <v>39</v>
      </c>
      <c r="K1861">
        <v>789</v>
      </c>
      <c r="L1861">
        <v>130</v>
      </c>
      <c r="M1861">
        <v>90</v>
      </c>
      <c r="N1861">
        <v>150</v>
      </c>
      <c r="O1861">
        <v>240</v>
      </c>
      <c r="P1861">
        <v>9</v>
      </c>
      <c r="Q1861" s="1">
        <v>40817</v>
      </c>
      <c r="R1861" t="s">
        <v>32</v>
      </c>
      <c r="S1861" t="s">
        <v>33</v>
      </c>
      <c r="T1861" t="s">
        <v>31</v>
      </c>
    </row>
    <row r="1862" spans="1:20" x14ac:dyDescent="0.25">
      <c r="A1862">
        <v>515</v>
      </c>
      <c r="B1862" t="s">
        <v>57</v>
      </c>
      <c r="C1862" t="s">
        <v>50</v>
      </c>
      <c r="D1862" t="s">
        <v>22</v>
      </c>
      <c r="E1862">
        <v>183</v>
      </c>
      <c r="F1862">
        <v>185</v>
      </c>
      <c r="G1862">
        <v>332</v>
      </c>
      <c r="H1862">
        <v>127</v>
      </c>
      <c r="I1862">
        <v>62</v>
      </c>
      <c r="J1862">
        <v>40</v>
      </c>
      <c r="K1862">
        <v>830</v>
      </c>
      <c r="L1862">
        <v>120</v>
      </c>
      <c r="M1862">
        <v>120</v>
      </c>
      <c r="N1862">
        <v>170</v>
      </c>
      <c r="O1862">
        <v>290</v>
      </c>
      <c r="P1862">
        <v>9</v>
      </c>
      <c r="Q1862" s="1">
        <v>40878</v>
      </c>
      <c r="R1862" t="s">
        <v>32</v>
      </c>
      <c r="S1862" t="s">
        <v>33</v>
      </c>
      <c r="T1862" t="s">
        <v>31</v>
      </c>
    </row>
    <row r="1863" spans="1:20" x14ac:dyDescent="0.25">
      <c r="A1863">
        <v>515</v>
      </c>
      <c r="B1863" t="s">
        <v>57</v>
      </c>
      <c r="C1863" t="s">
        <v>50</v>
      </c>
      <c r="D1863" t="s">
        <v>22</v>
      </c>
      <c r="E1863">
        <v>148</v>
      </c>
      <c r="F1863">
        <v>239</v>
      </c>
      <c r="G1863">
        <v>478</v>
      </c>
      <c r="H1863">
        <v>239</v>
      </c>
      <c r="I1863">
        <v>91</v>
      </c>
      <c r="J1863">
        <v>66</v>
      </c>
      <c r="K1863">
        <v>1417</v>
      </c>
      <c r="L1863">
        <v>140</v>
      </c>
      <c r="M1863">
        <v>200</v>
      </c>
      <c r="N1863">
        <v>220</v>
      </c>
      <c r="O1863">
        <v>420</v>
      </c>
      <c r="P1863">
        <v>11</v>
      </c>
      <c r="Q1863" s="1">
        <v>40238</v>
      </c>
      <c r="R1863" t="s">
        <v>26</v>
      </c>
      <c r="S1863" t="s">
        <v>35</v>
      </c>
      <c r="T1863" t="s">
        <v>25</v>
      </c>
    </row>
    <row r="1864" spans="1:20" x14ac:dyDescent="0.25">
      <c r="A1864">
        <v>515</v>
      </c>
      <c r="B1864" t="s">
        <v>57</v>
      </c>
      <c r="C1864" t="s">
        <v>50</v>
      </c>
      <c r="D1864" t="s">
        <v>22</v>
      </c>
      <c r="E1864">
        <v>167</v>
      </c>
      <c r="F1864">
        <v>266</v>
      </c>
      <c r="G1864">
        <v>532</v>
      </c>
      <c r="H1864">
        <v>266</v>
      </c>
      <c r="I1864">
        <v>99</v>
      </c>
      <c r="J1864">
        <v>74</v>
      </c>
      <c r="K1864">
        <v>1819</v>
      </c>
      <c r="L1864">
        <v>150</v>
      </c>
      <c r="M1864">
        <v>220</v>
      </c>
      <c r="N1864">
        <v>240</v>
      </c>
      <c r="O1864">
        <v>460</v>
      </c>
      <c r="P1864">
        <v>11</v>
      </c>
      <c r="Q1864" s="1">
        <v>40360</v>
      </c>
      <c r="R1864" t="s">
        <v>26</v>
      </c>
      <c r="S1864" t="s">
        <v>35</v>
      </c>
      <c r="T1864" t="s">
        <v>25</v>
      </c>
    </row>
    <row r="1865" spans="1:20" x14ac:dyDescent="0.25">
      <c r="A1865">
        <v>515</v>
      </c>
      <c r="B1865" t="s">
        <v>57</v>
      </c>
      <c r="C1865" t="s">
        <v>50</v>
      </c>
      <c r="D1865" t="s">
        <v>22</v>
      </c>
      <c r="E1865">
        <v>167</v>
      </c>
      <c r="F1865">
        <v>266</v>
      </c>
      <c r="G1865">
        <v>532</v>
      </c>
      <c r="H1865">
        <v>266</v>
      </c>
      <c r="I1865">
        <v>99</v>
      </c>
      <c r="J1865">
        <v>74</v>
      </c>
      <c r="K1865">
        <v>1797</v>
      </c>
      <c r="L1865">
        <v>150</v>
      </c>
      <c r="M1865">
        <v>220</v>
      </c>
      <c r="N1865">
        <v>240</v>
      </c>
      <c r="O1865">
        <v>460</v>
      </c>
      <c r="P1865">
        <v>11</v>
      </c>
      <c r="Q1865" s="1">
        <v>40391</v>
      </c>
      <c r="R1865" t="s">
        <v>26</v>
      </c>
      <c r="S1865" t="s">
        <v>35</v>
      </c>
      <c r="T1865" t="s">
        <v>25</v>
      </c>
    </row>
    <row r="1866" spans="1:20" x14ac:dyDescent="0.25">
      <c r="A1866">
        <v>515</v>
      </c>
      <c r="B1866" t="s">
        <v>57</v>
      </c>
      <c r="C1866" t="s">
        <v>50</v>
      </c>
      <c r="D1866" t="s">
        <v>22</v>
      </c>
      <c r="E1866">
        <v>221</v>
      </c>
      <c r="F1866">
        <v>239</v>
      </c>
      <c r="G1866">
        <v>509</v>
      </c>
      <c r="H1866">
        <v>239</v>
      </c>
      <c r="I1866">
        <v>90</v>
      </c>
      <c r="J1866">
        <v>66</v>
      </c>
      <c r="K1866">
        <v>1755</v>
      </c>
      <c r="L1866">
        <v>110</v>
      </c>
      <c r="M1866">
        <v>170</v>
      </c>
      <c r="N1866">
        <v>170</v>
      </c>
      <c r="O1866">
        <v>340</v>
      </c>
      <c r="P1866">
        <v>11</v>
      </c>
      <c r="Q1866" s="1">
        <v>40817</v>
      </c>
      <c r="R1866" t="s">
        <v>26</v>
      </c>
      <c r="S1866" t="s">
        <v>35</v>
      </c>
      <c r="T1866" t="s">
        <v>25</v>
      </c>
    </row>
    <row r="1867" spans="1:20" x14ac:dyDescent="0.25">
      <c r="A1867">
        <v>515</v>
      </c>
      <c r="B1867" t="s">
        <v>57</v>
      </c>
      <c r="C1867" t="s">
        <v>50</v>
      </c>
      <c r="D1867" t="s">
        <v>22</v>
      </c>
      <c r="E1867">
        <v>169</v>
      </c>
      <c r="F1867">
        <v>294</v>
      </c>
      <c r="G1867">
        <v>534</v>
      </c>
      <c r="H1867">
        <v>240</v>
      </c>
      <c r="I1867">
        <v>125</v>
      </c>
      <c r="J1867">
        <v>91</v>
      </c>
      <c r="K1867">
        <v>1391</v>
      </c>
      <c r="L1867">
        <v>150</v>
      </c>
      <c r="M1867">
        <v>200</v>
      </c>
      <c r="N1867">
        <v>260</v>
      </c>
      <c r="O1867">
        <v>460</v>
      </c>
      <c r="P1867">
        <v>12</v>
      </c>
      <c r="Q1867" s="1">
        <v>40210</v>
      </c>
      <c r="R1867" t="s">
        <v>26</v>
      </c>
      <c r="S1867" t="s">
        <v>40</v>
      </c>
      <c r="T1867" t="s">
        <v>25</v>
      </c>
    </row>
    <row r="1868" spans="1:20" x14ac:dyDescent="0.25">
      <c r="A1868">
        <v>515</v>
      </c>
      <c r="B1868" t="s">
        <v>57</v>
      </c>
      <c r="C1868" t="s">
        <v>50</v>
      </c>
      <c r="D1868" t="s">
        <v>22</v>
      </c>
      <c r="E1868">
        <v>175</v>
      </c>
      <c r="F1868">
        <v>301</v>
      </c>
      <c r="G1868">
        <v>546</v>
      </c>
      <c r="H1868">
        <v>245</v>
      </c>
      <c r="I1868">
        <v>126</v>
      </c>
      <c r="J1868">
        <v>93</v>
      </c>
      <c r="K1868">
        <v>1369</v>
      </c>
      <c r="L1868">
        <v>160</v>
      </c>
      <c r="M1868">
        <v>210</v>
      </c>
      <c r="N1868">
        <v>270</v>
      </c>
      <c r="O1868">
        <v>480</v>
      </c>
      <c r="P1868">
        <v>12</v>
      </c>
      <c r="Q1868" s="1">
        <v>40238</v>
      </c>
      <c r="R1868" t="s">
        <v>26</v>
      </c>
      <c r="S1868" t="s">
        <v>40</v>
      </c>
      <c r="T1868" t="s">
        <v>25</v>
      </c>
    </row>
    <row r="1869" spans="1:20" x14ac:dyDescent="0.25">
      <c r="A1869">
        <v>515</v>
      </c>
      <c r="B1869" t="s">
        <v>57</v>
      </c>
      <c r="C1869" t="s">
        <v>50</v>
      </c>
      <c r="D1869" t="s">
        <v>22</v>
      </c>
      <c r="E1869">
        <v>186</v>
      </c>
      <c r="F1869">
        <v>318</v>
      </c>
      <c r="G1869">
        <v>578</v>
      </c>
      <c r="H1869">
        <v>260</v>
      </c>
      <c r="I1869">
        <v>132</v>
      </c>
      <c r="J1869">
        <v>98</v>
      </c>
      <c r="K1869">
        <v>1423</v>
      </c>
      <c r="L1869">
        <v>160</v>
      </c>
      <c r="M1869">
        <v>220</v>
      </c>
      <c r="N1869">
        <v>280</v>
      </c>
      <c r="O1869">
        <v>500</v>
      </c>
      <c r="P1869">
        <v>12</v>
      </c>
      <c r="Q1869" s="1">
        <v>40269</v>
      </c>
      <c r="R1869" t="s">
        <v>26</v>
      </c>
      <c r="S1869" t="s">
        <v>40</v>
      </c>
      <c r="T1869" t="s">
        <v>25</v>
      </c>
    </row>
    <row r="1870" spans="1:20" x14ac:dyDescent="0.25">
      <c r="A1870">
        <v>515</v>
      </c>
      <c r="B1870" t="s">
        <v>57</v>
      </c>
      <c r="C1870" t="s">
        <v>50</v>
      </c>
      <c r="D1870" t="s">
        <v>22</v>
      </c>
      <c r="E1870">
        <v>207</v>
      </c>
      <c r="F1870">
        <v>348</v>
      </c>
      <c r="G1870">
        <v>632</v>
      </c>
      <c r="H1870">
        <v>284</v>
      </c>
      <c r="I1870">
        <v>141</v>
      </c>
      <c r="J1870">
        <v>107</v>
      </c>
      <c r="K1870">
        <v>1809</v>
      </c>
      <c r="L1870">
        <v>180</v>
      </c>
      <c r="M1870">
        <v>240</v>
      </c>
      <c r="N1870">
        <v>310</v>
      </c>
      <c r="O1870">
        <v>550</v>
      </c>
      <c r="P1870">
        <v>12</v>
      </c>
      <c r="Q1870" s="1">
        <v>40391</v>
      </c>
      <c r="R1870" t="s">
        <v>26</v>
      </c>
      <c r="S1870" t="s">
        <v>40</v>
      </c>
      <c r="T1870" t="s">
        <v>25</v>
      </c>
    </row>
    <row r="1871" spans="1:20" x14ac:dyDescent="0.25">
      <c r="A1871">
        <v>515</v>
      </c>
      <c r="B1871" t="s">
        <v>57</v>
      </c>
      <c r="C1871" t="s">
        <v>50</v>
      </c>
      <c r="D1871" t="s">
        <v>22</v>
      </c>
      <c r="E1871">
        <v>262</v>
      </c>
      <c r="F1871">
        <v>324</v>
      </c>
      <c r="G1871">
        <v>584</v>
      </c>
      <c r="H1871">
        <v>265</v>
      </c>
      <c r="I1871">
        <v>125</v>
      </c>
      <c r="J1871">
        <v>100</v>
      </c>
      <c r="K1871">
        <v>1538</v>
      </c>
      <c r="L1871">
        <v>170</v>
      </c>
      <c r="M1871">
        <v>220</v>
      </c>
      <c r="N1871">
        <v>290</v>
      </c>
      <c r="O1871">
        <v>510</v>
      </c>
      <c r="P1871">
        <v>12</v>
      </c>
      <c r="Q1871" s="1">
        <v>40664</v>
      </c>
      <c r="R1871" t="s">
        <v>26</v>
      </c>
      <c r="S1871" t="s">
        <v>40</v>
      </c>
      <c r="T1871" t="s">
        <v>25</v>
      </c>
    </row>
    <row r="1872" spans="1:20" x14ac:dyDescent="0.25">
      <c r="A1872">
        <v>515</v>
      </c>
      <c r="B1872" t="s">
        <v>57</v>
      </c>
      <c r="C1872" t="s">
        <v>50</v>
      </c>
      <c r="D1872" t="s">
        <v>22</v>
      </c>
      <c r="E1872">
        <v>272</v>
      </c>
      <c r="F1872">
        <v>332</v>
      </c>
      <c r="G1872">
        <v>598</v>
      </c>
      <c r="H1872">
        <v>271</v>
      </c>
      <c r="I1872">
        <v>126</v>
      </c>
      <c r="J1872">
        <v>102</v>
      </c>
      <c r="K1872">
        <v>1714</v>
      </c>
      <c r="L1872">
        <v>180</v>
      </c>
      <c r="M1872">
        <v>230</v>
      </c>
      <c r="N1872">
        <v>300</v>
      </c>
      <c r="O1872">
        <v>530</v>
      </c>
      <c r="P1872">
        <v>12</v>
      </c>
      <c r="Q1872" s="1">
        <v>40695</v>
      </c>
      <c r="R1872" t="s">
        <v>26</v>
      </c>
      <c r="S1872" t="s">
        <v>40</v>
      </c>
      <c r="T1872" t="s">
        <v>25</v>
      </c>
    </row>
    <row r="1873" spans="1:20" x14ac:dyDescent="0.25">
      <c r="A1873">
        <v>515</v>
      </c>
      <c r="B1873" t="s">
        <v>57</v>
      </c>
      <c r="C1873" t="s">
        <v>50</v>
      </c>
      <c r="D1873" t="s">
        <v>22</v>
      </c>
      <c r="E1873">
        <v>272</v>
      </c>
      <c r="F1873">
        <v>332</v>
      </c>
      <c r="G1873">
        <v>597</v>
      </c>
      <c r="H1873">
        <v>270</v>
      </c>
      <c r="I1873">
        <v>126</v>
      </c>
      <c r="J1873">
        <v>102</v>
      </c>
      <c r="K1873">
        <v>1834</v>
      </c>
      <c r="L1873">
        <v>170</v>
      </c>
      <c r="M1873">
        <v>230</v>
      </c>
      <c r="N1873">
        <v>290</v>
      </c>
      <c r="O1873">
        <v>520</v>
      </c>
      <c r="P1873">
        <v>12</v>
      </c>
      <c r="Q1873" s="1">
        <v>40725</v>
      </c>
      <c r="R1873" t="s">
        <v>26</v>
      </c>
      <c r="S1873" t="s">
        <v>40</v>
      </c>
      <c r="T1873" t="s">
        <v>25</v>
      </c>
    </row>
    <row r="1874" spans="1:20" x14ac:dyDescent="0.25">
      <c r="A1874">
        <v>515</v>
      </c>
      <c r="B1874" t="s">
        <v>57</v>
      </c>
      <c r="C1874" t="s">
        <v>50</v>
      </c>
      <c r="D1874" t="s">
        <v>22</v>
      </c>
      <c r="E1874">
        <v>286</v>
      </c>
      <c r="F1874">
        <v>348</v>
      </c>
      <c r="G1874">
        <v>626</v>
      </c>
      <c r="H1874">
        <v>284</v>
      </c>
      <c r="I1874">
        <v>131</v>
      </c>
      <c r="J1874">
        <v>107</v>
      </c>
      <c r="K1874">
        <v>1809</v>
      </c>
      <c r="L1874">
        <v>180</v>
      </c>
      <c r="M1874">
        <v>240</v>
      </c>
      <c r="N1874">
        <v>310</v>
      </c>
      <c r="O1874">
        <v>550</v>
      </c>
      <c r="P1874">
        <v>12</v>
      </c>
      <c r="Q1874" s="1">
        <v>40756</v>
      </c>
      <c r="R1874" t="s">
        <v>26</v>
      </c>
      <c r="S1874" t="s">
        <v>40</v>
      </c>
      <c r="T1874" t="s">
        <v>25</v>
      </c>
    </row>
    <row r="1875" spans="1:20" x14ac:dyDescent="0.25">
      <c r="A1875">
        <v>515</v>
      </c>
      <c r="B1875" t="s">
        <v>57</v>
      </c>
      <c r="C1875" t="s">
        <v>50</v>
      </c>
      <c r="D1875" t="s">
        <v>22</v>
      </c>
      <c r="E1875">
        <v>272</v>
      </c>
      <c r="F1875">
        <v>312</v>
      </c>
      <c r="G1875">
        <v>604</v>
      </c>
      <c r="H1875">
        <v>255</v>
      </c>
      <c r="I1875">
        <v>129</v>
      </c>
      <c r="J1875">
        <v>96</v>
      </c>
      <c r="K1875">
        <v>1756</v>
      </c>
      <c r="L1875">
        <v>130</v>
      </c>
      <c r="M1875">
        <v>170</v>
      </c>
      <c r="N1875">
        <v>230</v>
      </c>
      <c r="O1875">
        <v>400</v>
      </c>
      <c r="P1875">
        <v>12</v>
      </c>
      <c r="Q1875" s="1">
        <v>40817</v>
      </c>
      <c r="R1875" t="s">
        <v>26</v>
      </c>
      <c r="S1875" t="s">
        <v>40</v>
      </c>
      <c r="T1875" t="s">
        <v>25</v>
      </c>
    </row>
    <row r="1876" spans="1:20" x14ac:dyDescent="0.25">
      <c r="A1876">
        <v>516</v>
      </c>
      <c r="B1876" t="s">
        <v>47</v>
      </c>
      <c r="C1876" t="s">
        <v>21</v>
      </c>
      <c r="D1876" t="s">
        <v>43</v>
      </c>
      <c r="E1876">
        <v>463</v>
      </c>
      <c r="F1876">
        <v>474</v>
      </c>
      <c r="G1876">
        <v>842</v>
      </c>
      <c r="H1876">
        <v>316</v>
      </c>
      <c r="I1876">
        <v>162</v>
      </c>
      <c r="J1876">
        <v>110</v>
      </c>
      <c r="K1876">
        <v>2580</v>
      </c>
      <c r="L1876">
        <v>320</v>
      </c>
      <c r="M1876">
        <v>300</v>
      </c>
      <c r="N1876">
        <v>450</v>
      </c>
      <c r="O1876">
        <v>750</v>
      </c>
      <c r="P1876">
        <v>2</v>
      </c>
      <c r="Q1876" s="1">
        <v>40787</v>
      </c>
      <c r="R1876" t="s">
        <v>23</v>
      </c>
      <c r="S1876" t="s">
        <v>24</v>
      </c>
      <c r="T1876" t="s">
        <v>25</v>
      </c>
    </row>
    <row r="1877" spans="1:20" x14ac:dyDescent="0.25">
      <c r="A1877">
        <v>516</v>
      </c>
      <c r="B1877" t="s">
        <v>47</v>
      </c>
      <c r="C1877" t="s">
        <v>21</v>
      </c>
      <c r="D1877" t="s">
        <v>43</v>
      </c>
      <c r="E1877">
        <v>89</v>
      </c>
      <c r="F1877">
        <v>124</v>
      </c>
      <c r="G1877">
        <v>210</v>
      </c>
      <c r="H1877">
        <v>86</v>
      </c>
      <c r="I1877">
        <v>35</v>
      </c>
      <c r="J1877">
        <v>24</v>
      </c>
      <c r="K1877">
        <v>499</v>
      </c>
      <c r="L1877">
        <v>100</v>
      </c>
      <c r="M1877">
        <v>90</v>
      </c>
      <c r="N1877">
        <v>130</v>
      </c>
      <c r="O1877">
        <v>220</v>
      </c>
      <c r="P1877">
        <v>13</v>
      </c>
      <c r="Q1877" s="1">
        <v>40299</v>
      </c>
      <c r="R1877" t="s">
        <v>26</v>
      </c>
      <c r="S1877" t="s">
        <v>27</v>
      </c>
      <c r="T1877" t="s">
        <v>25</v>
      </c>
    </row>
    <row r="1878" spans="1:20" x14ac:dyDescent="0.25">
      <c r="A1878">
        <v>516</v>
      </c>
      <c r="B1878" t="s">
        <v>47</v>
      </c>
      <c r="C1878" t="s">
        <v>21</v>
      </c>
      <c r="D1878" t="s">
        <v>43</v>
      </c>
      <c r="E1878">
        <v>-268</v>
      </c>
      <c r="F1878">
        <v>-44</v>
      </c>
      <c r="G1878">
        <v>68</v>
      </c>
      <c r="H1878">
        <v>105</v>
      </c>
      <c r="I1878">
        <v>134</v>
      </c>
      <c r="J1878">
        <v>95</v>
      </c>
      <c r="K1878">
        <v>725</v>
      </c>
      <c r="L1878">
        <v>-170</v>
      </c>
      <c r="M1878">
        <v>100</v>
      </c>
      <c r="N1878">
        <v>-50</v>
      </c>
      <c r="O1878">
        <v>50</v>
      </c>
      <c r="P1878">
        <v>5</v>
      </c>
      <c r="Q1878" s="1">
        <v>40544</v>
      </c>
      <c r="R1878" t="s">
        <v>28</v>
      </c>
      <c r="S1878" t="s">
        <v>29</v>
      </c>
      <c r="T1878" t="s">
        <v>25</v>
      </c>
    </row>
    <row r="1879" spans="1:20" x14ac:dyDescent="0.25">
      <c r="A1879">
        <v>516</v>
      </c>
      <c r="B1879" t="s">
        <v>47</v>
      </c>
      <c r="C1879" t="s">
        <v>21</v>
      </c>
      <c r="D1879" t="s">
        <v>43</v>
      </c>
      <c r="E1879">
        <v>141</v>
      </c>
      <c r="F1879">
        <v>268</v>
      </c>
      <c r="G1879">
        <v>513</v>
      </c>
      <c r="H1879">
        <v>245</v>
      </c>
      <c r="I1879">
        <v>127</v>
      </c>
      <c r="J1879">
        <v>93</v>
      </c>
      <c r="K1879">
        <v>1471</v>
      </c>
      <c r="L1879">
        <v>130</v>
      </c>
      <c r="M1879">
        <v>180</v>
      </c>
      <c r="N1879">
        <v>220</v>
      </c>
      <c r="O1879">
        <v>400</v>
      </c>
      <c r="P1879">
        <v>9</v>
      </c>
      <c r="Q1879" s="1">
        <v>40238</v>
      </c>
      <c r="R1879" t="s">
        <v>32</v>
      </c>
      <c r="S1879" t="s">
        <v>33</v>
      </c>
      <c r="T1879" t="s">
        <v>31</v>
      </c>
    </row>
    <row r="1880" spans="1:20" x14ac:dyDescent="0.25">
      <c r="A1880">
        <v>516</v>
      </c>
      <c r="B1880" t="s">
        <v>47</v>
      </c>
      <c r="C1880" t="s">
        <v>21</v>
      </c>
      <c r="D1880" t="s">
        <v>43</v>
      </c>
      <c r="E1880">
        <v>388</v>
      </c>
      <c r="F1880">
        <v>523</v>
      </c>
      <c r="G1880">
        <v>793</v>
      </c>
      <c r="H1880">
        <v>270</v>
      </c>
      <c r="I1880">
        <v>135</v>
      </c>
      <c r="J1880">
        <v>102</v>
      </c>
      <c r="K1880">
        <v>1781</v>
      </c>
      <c r="L1880">
        <v>310</v>
      </c>
      <c r="M1880">
        <v>200</v>
      </c>
      <c r="N1880">
        <v>410</v>
      </c>
      <c r="O1880">
        <v>610</v>
      </c>
      <c r="P1880">
        <v>9</v>
      </c>
      <c r="Q1880" s="1">
        <v>40360</v>
      </c>
      <c r="R1880" t="s">
        <v>32</v>
      </c>
      <c r="S1880" t="s">
        <v>33</v>
      </c>
      <c r="T1880" t="s">
        <v>31</v>
      </c>
    </row>
    <row r="1881" spans="1:20" x14ac:dyDescent="0.25">
      <c r="A1881">
        <v>516</v>
      </c>
      <c r="B1881" t="s">
        <v>47</v>
      </c>
      <c r="C1881" t="s">
        <v>21</v>
      </c>
      <c r="D1881" t="s">
        <v>43</v>
      </c>
      <c r="E1881">
        <v>173</v>
      </c>
      <c r="F1881">
        <v>238</v>
      </c>
      <c r="G1881">
        <v>540</v>
      </c>
      <c r="H1881">
        <v>245</v>
      </c>
      <c r="I1881">
        <v>133</v>
      </c>
      <c r="J1881">
        <v>93</v>
      </c>
      <c r="K1881">
        <v>1419</v>
      </c>
      <c r="L1881">
        <v>100</v>
      </c>
      <c r="M1881">
        <v>180</v>
      </c>
      <c r="N1881">
        <v>190</v>
      </c>
      <c r="O1881">
        <v>370</v>
      </c>
      <c r="P1881">
        <v>9</v>
      </c>
      <c r="Q1881" s="1">
        <v>40544</v>
      </c>
      <c r="R1881" t="s">
        <v>32</v>
      </c>
      <c r="S1881" t="s">
        <v>33</v>
      </c>
      <c r="T1881" t="s">
        <v>31</v>
      </c>
    </row>
    <row r="1882" spans="1:20" x14ac:dyDescent="0.25">
      <c r="A1882">
        <v>516</v>
      </c>
      <c r="B1882" t="s">
        <v>47</v>
      </c>
      <c r="C1882" t="s">
        <v>21</v>
      </c>
      <c r="D1882" t="s">
        <v>43</v>
      </c>
      <c r="E1882">
        <v>536</v>
      </c>
      <c r="F1882">
        <v>523</v>
      </c>
      <c r="G1882">
        <v>786</v>
      </c>
      <c r="H1882">
        <v>270</v>
      </c>
      <c r="I1882">
        <v>126</v>
      </c>
      <c r="J1882">
        <v>102</v>
      </c>
      <c r="K1882">
        <v>1781</v>
      </c>
      <c r="L1882">
        <v>310</v>
      </c>
      <c r="M1882">
        <v>200</v>
      </c>
      <c r="N1882">
        <v>410</v>
      </c>
      <c r="O1882">
        <v>610</v>
      </c>
      <c r="P1882">
        <v>9</v>
      </c>
      <c r="Q1882" s="1">
        <v>40725</v>
      </c>
      <c r="R1882" t="s">
        <v>32</v>
      </c>
      <c r="S1882" t="s">
        <v>33</v>
      </c>
      <c r="T1882" t="s">
        <v>31</v>
      </c>
    </row>
    <row r="1883" spans="1:20" x14ac:dyDescent="0.25">
      <c r="A1883">
        <v>516</v>
      </c>
      <c r="B1883" t="s">
        <v>47</v>
      </c>
      <c r="C1883" t="s">
        <v>21</v>
      </c>
      <c r="D1883" t="s">
        <v>43</v>
      </c>
      <c r="E1883">
        <v>-176</v>
      </c>
      <c r="F1883">
        <v>-27</v>
      </c>
      <c r="G1883">
        <v>201</v>
      </c>
      <c r="H1883">
        <v>207</v>
      </c>
      <c r="I1883">
        <v>90</v>
      </c>
      <c r="J1883">
        <v>64</v>
      </c>
      <c r="K1883">
        <v>965</v>
      </c>
      <c r="L1883">
        <v>-70</v>
      </c>
      <c r="M1883">
        <v>150</v>
      </c>
      <c r="N1883">
        <v>-10</v>
      </c>
      <c r="O1883">
        <v>140</v>
      </c>
      <c r="P1883">
        <v>10</v>
      </c>
      <c r="Q1883" s="1">
        <v>40544</v>
      </c>
      <c r="R1883" t="s">
        <v>32</v>
      </c>
      <c r="S1883" t="s">
        <v>34</v>
      </c>
      <c r="T1883" t="s">
        <v>31</v>
      </c>
    </row>
    <row r="1884" spans="1:20" x14ac:dyDescent="0.25">
      <c r="A1884">
        <v>516</v>
      </c>
      <c r="B1884" t="s">
        <v>47</v>
      </c>
      <c r="C1884" t="s">
        <v>21</v>
      </c>
      <c r="D1884" t="s">
        <v>43</v>
      </c>
      <c r="E1884">
        <v>133</v>
      </c>
      <c r="F1884">
        <v>178</v>
      </c>
      <c r="G1884">
        <v>301</v>
      </c>
      <c r="H1884">
        <v>123</v>
      </c>
      <c r="I1884">
        <v>45</v>
      </c>
      <c r="J1884">
        <v>34</v>
      </c>
      <c r="K1884">
        <v>947</v>
      </c>
      <c r="L1884">
        <v>150</v>
      </c>
      <c r="M1884">
        <v>130</v>
      </c>
      <c r="N1884">
        <v>190</v>
      </c>
      <c r="O1884">
        <v>320</v>
      </c>
      <c r="P1884">
        <v>11</v>
      </c>
      <c r="Q1884" s="1">
        <v>40330</v>
      </c>
      <c r="R1884" t="s">
        <v>26</v>
      </c>
      <c r="S1884" t="s">
        <v>35</v>
      </c>
      <c r="T1884" t="s">
        <v>25</v>
      </c>
    </row>
    <row r="1885" spans="1:20" x14ac:dyDescent="0.25">
      <c r="A1885">
        <v>516</v>
      </c>
      <c r="B1885" t="s">
        <v>47</v>
      </c>
      <c r="C1885" t="s">
        <v>21</v>
      </c>
      <c r="D1885" t="s">
        <v>43</v>
      </c>
      <c r="E1885">
        <v>115</v>
      </c>
      <c r="F1885">
        <v>157</v>
      </c>
      <c r="G1885">
        <v>265</v>
      </c>
      <c r="H1885">
        <v>108</v>
      </c>
      <c r="I1885">
        <v>42</v>
      </c>
      <c r="J1885">
        <v>30</v>
      </c>
      <c r="K1885">
        <v>971</v>
      </c>
      <c r="L1885">
        <v>140</v>
      </c>
      <c r="M1885">
        <v>110</v>
      </c>
      <c r="N1885">
        <v>170</v>
      </c>
      <c r="O1885">
        <v>280</v>
      </c>
      <c r="P1885">
        <v>11</v>
      </c>
      <c r="Q1885" s="1">
        <v>40452</v>
      </c>
      <c r="R1885" t="s">
        <v>26</v>
      </c>
      <c r="S1885" t="s">
        <v>35</v>
      </c>
      <c r="T1885" t="s">
        <v>25</v>
      </c>
    </row>
    <row r="1886" spans="1:20" x14ac:dyDescent="0.25">
      <c r="A1886">
        <v>516</v>
      </c>
      <c r="B1886" t="s">
        <v>47</v>
      </c>
      <c r="C1886" t="s">
        <v>21</v>
      </c>
      <c r="D1886" t="s">
        <v>43</v>
      </c>
      <c r="E1886">
        <v>155</v>
      </c>
      <c r="F1886">
        <v>152</v>
      </c>
      <c r="G1886">
        <v>254</v>
      </c>
      <c r="H1886">
        <v>104</v>
      </c>
      <c r="I1886">
        <v>37</v>
      </c>
      <c r="J1886">
        <v>29</v>
      </c>
      <c r="K1886">
        <v>871</v>
      </c>
      <c r="L1886">
        <v>120</v>
      </c>
      <c r="M1886">
        <v>110</v>
      </c>
      <c r="N1886">
        <v>160</v>
      </c>
      <c r="O1886">
        <v>270</v>
      </c>
      <c r="P1886">
        <v>11</v>
      </c>
      <c r="Q1886" s="1">
        <v>40664</v>
      </c>
      <c r="R1886" t="s">
        <v>26</v>
      </c>
      <c r="S1886" t="s">
        <v>35</v>
      </c>
      <c r="T1886" t="s">
        <v>25</v>
      </c>
    </row>
    <row r="1887" spans="1:20" x14ac:dyDescent="0.25">
      <c r="A1887">
        <v>516</v>
      </c>
      <c r="B1887" t="s">
        <v>47</v>
      </c>
      <c r="C1887" t="s">
        <v>21</v>
      </c>
      <c r="D1887" t="s">
        <v>43</v>
      </c>
      <c r="E1887">
        <v>125</v>
      </c>
      <c r="F1887">
        <v>117</v>
      </c>
      <c r="G1887">
        <v>211</v>
      </c>
      <c r="H1887">
        <v>81</v>
      </c>
      <c r="I1887">
        <v>33</v>
      </c>
      <c r="J1887">
        <v>22</v>
      </c>
      <c r="K1887">
        <v>984</v>
      </c>
      <c r="L1887">
        <v>90</v>
      </c>
      <c r="M1887">
        <v>80</v>
      </c>
      <c r="N1887">
        <v>120</v>
      </c>
      <c r="O1887">
        <v>200</v>
      </c>
      <c r="P1887">
        <v>11</v>
      </c>
      <c r="Q1887" s="1">
        <v>40848</v>
      </c>
      <c r="R1887" t="s">
        <v>26</v>
      </c>
      <c r="S1887" t="s">
        <v>35</v>
      </c>
      <c r="T1887" t="s">
        <v>25</v>
      </c>
    </row>
    <row r="1888" spans="1:20" x14ac:dyDescent="0.25">
      <c r="A1888">
        <v>516</v>
      </c>
      <c r="B1888" t="s">
        <v>47</v>
      </c>
      <c r="C1888" t="s">
        <v>21</v>
      </c>
      <c r="D1888" t="s">
        <v>43</v>
      </c>
      <c r="E1888">
        <v>235</v>
      </c>
      <c r="F1888">
        <v>325</v>
      </c>
      <c r="G1888">
        <v>564</v>
      </c>
      <c r="H1888">
        <v>239</v>
      </c>
      <c r="I1888">
        <v>90</v>
      </c>
      <c r="J1888">
        <v>66</v>
      </c>
      <c r="K1888">
        <v>1262</v>
      </c>
      <c r="L1888">
        <v>250</v>
      </c>
      <c r="M1888">
        <v>220</v>
      </c>
      <c r="N1888">
        <v>330</v>
      </c>
      <c r="O1888">
        <v>550</v>
      </c>
      <c r="P1888">
        <v>7</v>
      </c>
      <c r="Q1888" s="1">
        <v>40269</v>
      </c>
      <c r="R1888" t="s">
        <v>28</v>
      </c>
      <c r="S1888" t="s">
        <v>48</v>
      </c>
      <c r="T1888" t="s">
        <v>25</v>
      </c>
    </row>
    <row r="1889" spans="1:20" x14ac:dyDescent="0.25">
      <c r="A1889">
        <v>516</v>
      </c>
      <c r="B1889" t="s">
        <v>47</v>
      </c>
      <c r="C1889" t="s">
        <v>21</v>
      </c>
      <c r="D1889" t="s">
        <v>43</v>
      </c>
      <c r="E1889">
        <v>273</v>
      </c>
      <c r="F1889">
        <v>262</v>
      </c>
      <c r="G1889">
        <v>548</v>
      </c>
      <c r="H1889">
        <v>228</v>
      </c>
      <c r="I1889">
        <v>91</v>
      </c>
      <c r="J1889">
        <v>63</v>
      </c>
      <c r="K1889">
        <v>1459</v>
      </c>
      <c r="L1889">
        <v>200</v>
      </c>
      <c r="M1889">
        <v>210</v>
      </c>
      <c r="N1889">
        <v>270</v>
      </c>
      <c r="O1889">
        <v>480</v>
      </c>
      <c r="P1889">
        <v>7</v>
      </c>
      <c r="Q1889" s="1">
        <v>40544</v>
      </c>
      <c r="R1889" t="s">
        <v>28</v>
      </c>
      <c r="S1889" t="s">
        <v>48</v>
      </c>
      <c r="T1889" t="s">
        <v>25</v>
      </c>
    </row>
    <row r="1890" spans="1:20" x14ac:dyDescent="0.25">
      <c r="A1890">
        <v>516</v>
      </c>
      <c r="B1890" t="s">
        <v>47</v>
      </c>
      <c r="C1890" t="s">
        <v>21</v>
      </c>
      <c r="D1890" t="s">
        <v>43</v>
      </c>
      <c r="E1890">
        <v>258</v>
      </c>
      <c r="F1890">
        <v>283</v>
      </c>
      <c r="G1890">
        <v>538</v>
      </c>
      <c r="H1890">
        <v>260</v>
      </c>
      <c r="I1890">
        <v>89</v>
      </c>
      <c r="J1890">
        <v>72</v>
      </c>
      <c r="K1890">
        <v>1271</v>
      </c>
      <c r="L1890">
        <v>210</v>
      </c>
      <c r="M1890">
        <v>240</v>
      </c>
      <c r="N1890">
        <v>290</v>
      </c>
      <c r="O1890">
        <v>530</v>
      </c>
      <c r="P1890">
        <v>7</v>
      </c>
      <c r="Q1890" s="1">
        <v>40664</v>
      </c>
      <c r="R1890" t="s">
        <v>28</v>
      </c>
      <c r="S1890" t="s">
        <v>48</v>
      </c>
      <c r="T1890" t="s">
        <v>25</v>
      </c>
    </row>
    <row r="1891" spans="1:20" x14ac:dyDescent="0.25">
      <c r="A1891">
        <v>516</v>
      </c>
      <c r="B1891" t="s">
        <v>47</v>
      </c>
      <c r="C1891" t="s">
        <v>21</v>
      </c>
      <c r="D1891" t="s">
        <v>43</v>
      </c>
      <c r="E1891">
        <v>332</v>
      </c>
      <c r="F1891">
        <v>318</v>
      </c>
      <c r="G1891">
        <v>604</v>
      </c>
      <c r="H1891">
        <v>249</v>
      </c>
      <c r="I1891">
        <v>94</v>
      </c>
      <c r="J1891">
        <v>69</v>
      </c>
      <c r="K1891">
        <v>1286</v>
      </c>
      <c r="L1891">
        <v>240</v>
      </c>
      <c r="M1891">
        <v>230</v>
      </c>
      <c r="N1891">
        <v>320</v>
      </c>
      <c r="O1891">
        <v>550</v>
      </c>
      <c r="P1891">
        <v>7</v>
      </c>
      <c r="Q1891" s="1">
        <v>40787</v>
      </c>
      <c r="R1891" t="s">
        <v>28</v>
      </c>
      <c r="S1891" t="s">
        <v>48</v>
      </c>
      <c r="T1891" t="s">
        <v>25</v>
      </c>
    </row>
    <row r="1892" spans="1:20" x14ac:dyDescent="0.25">
      <c r="A1892">
        <v>518</v>
      </c>
      <c r="B1892" t="s">
        <v>47</v>
      </c>
      <c r="C1892" t="s">
        <v>21</v>
      </c>
      <c r="D1892" t="s">
        <v>43</v>
      </c>
      <c r="E1892">
        <v>408</v>
      </c>
      <c r="F1892">
        <v>407</v>
      </c>
      <c r="G1892">
        <v>759</v>
      </c>
      <c r="H1892">
        <v>271</v>
      </c>
      <c r="I1892">
        <v>152</v>
      </c>
      <c r="J1892">
        <v>94</v>
      </c>
      <c r="K1892">
        <v>2101</v>
      </c>
      <c r="L1892">
        <v>260</v>
      </c>
      <c r="M1892">
        <v>260</v>
      </c>
      <c r="N1892">
        <v>380</v>
      </c>
      <c r="O1892">
        <v>640</v>
      </c>
      <c r="P1892">
        <v>2</v>
      </c>
      <c r="Q1892" s="1">
        <v>40544</v>
      </c>
      <c r="R1892" t="s">
        <v>23</v>
      </c>
      <c r="S1892" t="s">
        <v>24</v>
      </c>
      <c r="T1892" t="s">
        <v>25</v>
      </c>
    </row>
    <row r="1893" spans="1:20" x14ac:dyDescent="0.25">
      <c r="A1893">
        <v>518</v>
      </c>
      <c r="B1893" t="s">
        <v>47</v>
      </c>
      <c r="C1893" t="s">
        <v>21</v>
      </c>
      <c r="D1893" t="s">
        <v>43</v>
      </c>
      <c r="E1893">
        <v>410</v>
      </c>
      <c r="F1893">
        <v>428</v>
      </c>
      <c r="G1893">
        <v>759</v>
      </c>
      <c r="H1893">
        <v>284</v>
      </c>
      <c r="I1893">
        <v>152</v>
      </c>
      <c r="J1893">
        <v>99</v>
      </c>
      <c r="K1893">
        <v>2108</v>
      </c>
      <c r="L1893">
        <v>280</v>
      </c>
      <c r="M1893">
        <v>270</v>
      </c>
      <c r="N1893">
        <v>400</v>
      </c>
      <c r="O1893">
        <v>670</v>
      </c>
      <c r="P1893">
        <v>2</v>
      </c>
      <c r="Q1893" s="1">
        <v>40634</v>
      </c>
      <c r="R1893" t="s">
        <v>23</v>
      </c>
      <c r="S1893" t="s">
        <v>24</v>
      </c>
      <c r="T1893" t="s">
        <v>25</v>
      </c>
    </row>
    <row r="1894" spans="1:20" x14ac:dyDescent="0.25">
      <c r="A1894">
        <v>518</v>
      </c>
      <c r="B1894" t="s">
        <v>47</v>
      </c>
      <c r="C1894" t="s">
        <v>21</v>
      </c>
      <c r="D1894" t="s">
        <v>43</v>
      </c>
      <c r="E1894">
        <v>83</v>
      </c>
      <c r="F1894">
        <v>117</v>
      </c>
      <c r="G1894">
        <v>198</v>
      </c>
      <c r="H1894">
        <v>81</v>
      </c>
      <c r="I1894">
        <v>34</v>
      </c>
      <c r="J1894">
        <v>22</v>
      </c>
      <c r="K1894">
        <v>441</v>
      </c>
      <c r="L1894">
        <v>100</v>
      </c>
      <c r="M1894">
        <v>80</v>
      </c>
      <c r="N1894">
        <v>130</v>
      </c>
      <c r="O1894">
        <v>210</v>
      </c>
      <c r="P1894">
        <v>13</v>
      </c>
      <c r="Q1894" s="1">
        <v>40238</v>
      </c>
      <c r="R1894" t="s">
        <v>26</v>
      </c>
      <c r="S1894" t="s">
        <v>27</v>
      </c>
      <c r="T1894" t="s">
        <v>25</v>
      </c>
    </row>
    <row r="1895" spans="1:20" x14ac:dyDescent="0.25">
      <c r="A1895">
        <v>518</v>
      </c>
      <c r="B1895" t="s">
        <v>47</v>
      </c>
      <c r="C1895" t="s">
        <v>21</v>
      </c>
      <c r="D1895" t="s">
        <v>43</v>
      </c>
      <c r="E1895">
        <v>78</v>
      </c>
      <c r="F1895">
        <v>111</v>
      </c>
      <c r="G1895">
        <v>187</v>
      </c>
      <c r="H1895">
        <v>76</v>
      </c>
      <c r="I1895">
        <v>33</v>
      </c>
      <c r="J1895">
        <v>21</v>
      </c>
      <c r="K1895">
        <v>580</v>
      </c>
      <c r="L1895">
        <v>100</v>
      </c>
      <c r="M1895">
        <v>80</v>
      </c>
      <c r="N1895">
        <v>120</v>
      </c>
      <c r="O1895">
        <v>200</v>
      </c>
      <c r="P1895">
        <v>13</v>
      </c>
      <c r="Q1895" s="1">
        <v>40452</v>
      </c>
      <c r="R1895" t="s">
        <v>26</v>
      </c>
      <c r="S1895" t="s">
        <v>27</v>
      </c>
      <c r="T1895" t="s">
        <v>25</v>
      </c>
    </row>
    <row r="1896" spans="1:20" x14ac:dyDescent="0.25">
      <c r="A1896">
        <v>518</v>
      </c>
      <c r="B1896" t="s">
        <v>47</v>
      </c>
      <c r="C1896" t="s">
        <v>21</v>
      </c>
      <c r="D1896" t="s">
        <v>43</v>
      </c>
      <c r="E1896">
        <v>52</v>
      </c>
      <c r="F1896">
        <v>79</v>
      </c>
      <c r="G1896">
        <v>133</v>
      </c>
      <c r="H1896">
        <v>54</v>
      </c>
      <c r="I1896">
        <v>27</v>
      </c>
      <c r="J1896">
        <v>15</v>
      </c>
      <c r="K1896">
        <v>601</v>
      </c>
      <c r="L1896">
        <v>60</v>
      </c>
      <c r="M1896">
        <v>50</v>
      </c>
      <c r="N1896">
        <v>80</v>
      </c>
      <c r="O1896">
        <v>130</v>
      </c>
      <c r="P1896">
        <v>13</v>
      </c>
      <c r="Q1896" s="1">
        <v>40513</v>
      </c>
      <c r="R1896" t="s">
        <v>26</v>
      </c>
      <c r="S1896" t="s">
        <v>27</v>
      </c>
      <c r="T1896" t="s">
        <v>25</v>
      </c>
    </row>
    <row r="1897" spans="1:20" x14ac:dyDescent="0.25">
      <c r="A1897">
        <v>518</v>
      </c>
      <c r="B1897" t="s">
        <v>47</v>
      </c>
      <c r="C1897" t="s">
        <v>21</v>
      </c>
      <c r="D1897" t="s">
        <v>43</v>
      </c>
      <c r="E1897">
        <v>123</v>
      </c>
      <c r="F1897">
        <v>117</v>
      </c>
      <c r="G1897">
        <v>211</v>
      </c>
      <c r="H1897">
        <v>81</v>
      </c>
      <c r="I1897">
        <v>34</v>
      </c>
      <c r="J1897">
        <v>22</v>
      </c>
      <c r="K1897">
        <v>460</v>
      </c>
      <c r="L1897">
        <v>100</v>
      </c>
      <c r="M1897">
        <v>80</v>
      </c>
      <c r="N1897">
        <v>130</v>
      </c>
      <c r="O1897">
        <v>210</v>
      </c>
      <c r="P1897">
        <v>13</v>
      </c>
      <c r="Q1897" s="1">
        <v>40634</v>
      </c>
      <c r="R1897" t="s">
        <v>26</v>
      </c>
      <c r="S1897" t="s">
        <v>27</v>
      </c>
      <c r="T1897" t="s">
        <v>25</v>
      </c>
    </row>
    <row r="1898" spans="1:20" x14ac:dyDescent="0.25">
      <c r="A1898">
        <v>518</v>
      </c>
      <c r="B1898" t="s">
        <v>47</v>
      </c>
      <c r="C1898" t="s">
        <v>21</v>
      </c>
      <c r="D1898" t="s">
        <v>43</v>
      </c>
      <c r="E1898">
        <v>-284</v>
      </c>
      <c r="F1898">
        <v>-95</v>
      </c>
      <c r="G1898">
        <v>78</v>
      </c>
      <c r="H1898">
        <v>173</v>
      </c>
      <c r="I1898">
        <v>189</v>
      </c>
      <c r="J1898">
        <v>156</v>
      </c>
      <c r="K1898">
        <v>2615</v>
      </c>
      <c r="L1898">
        <v>-260</v>
      </c>
      <c r="M1898">
        <v>160</v>
      </c>
      <c r="N1898">
        <v>-90</v>
      </c>
      <c r="O1898">
        <v>70</v>
      </c>
      <c r="P1898">
        <v>5</v>
      </c>
      <c r="Q1898" s="1">
        <v>40391</v>
      </c>
      <c r="R1898" t="s">
        <v>28</v>
      </c>
      <c r="S1898" t="s">
        <v>29</v>
      </c>
      <c r="T1898" t="s">
        <v>25</v>
      </c>
    </row>
    <row r="1899" spans="1:20" x14ac:dyDescent="0.25">
      <c r="A1899">
        <v>518</v>
      </c>
      <c r="B1899" t="s">
        <v>47</v>
      </c>
      <c r="C1899" t="s">
        <v>21</v>
      </c>
      <c r="D1899" t="s">
        <v>43</v>
      </c>
      <c r="E1899">
        <v>-292</v>
      </c>
      <c r="F1899">
        <v>-53</v>
      </c>
      <c r="G1899">
        <v>72</v>
      </c>
      <c r="H1899">
        <v>121</v>
      </c>
      <c r="I1899">
        <v>144</v>
      </c>
      <c r="J1899">
        <v>110</v>
      </c>
      <c r="K1899">
        <v>2932</v>
      </c>
      <c r="L1899">
        <v>-180</v>
      </c>
      <c r="M1899">
        <v>110</v>
      </c>
      <c r="N1899">
        <v>-50</v>
      </c>
      <c r="O1899">
        <v>60</v>
      </c>
      <c r="P1899">
        <v>5</v>
      </c>
      <c r="Q1899" s="1">
        <v>40787</v>
      </c>
      <c r="R1899" t="s">
        <v>28</v>
      </c>
      <c r="S1899" t="s">
        <v>29</v>
      </c>
      <c r="T1899" t="s">
        <v>25</v>
      </c>
    </row>
    <row r="1900" spans="1:20" x14ac:dyDescent="0.25">
      <c r="A1900">
        <v>518</v>
      </c>
      <c r="B1900" t="s">
        <v>47</v>
      </c>
      <c r="C1900" t="s">
        <v>21</v>
      </c>
      <c r="D1900" t="s">
        <v>43</v>
      </c>
      <c r="E1900">
        <v>131</v>
      </c>
      <c r="F1900">
        <v>255</v>
      </c>
      <c r="G1900">
        <v>495</v>
      </c>
      <c r="H1900">
        <v>240</v>
      </c>
      <c r="I1900">
        <v>124</v>
      </c>
      <c r="J1900">
        <v>91</v>
      </c>
      <c r="K1900">
        <v>1454</v>
      </c>
      <c r="L1900">
        <v>110</v>
      </c>
      <c r="M1900">
        <v>180</v>
      </c>
      <c r="N1900">
        <v>200</v>
      </c>
      <c r="O1900">
        <v>380</v>
      </c>
      <c r="P1900">
        <v>9</v>
      </c>
      <c r="Q1900" s="1">
        <v>40210</v>
      </c>
      <c r="R1900" t="s">
        <v>32</v>
      </c>
      <c r="S1900" t="s">
        <v>33</v>
      </c>
      <c r="T1900" t="s">
        <v>31</v>
      </c>
    </row>
    <row r="1901" spans="1:20" x14ac:dyDescent="0.25">
      <c r="A1901">
        <v>518</v>
      </c>
      <c r="B1901" t="s">
        <v>47</v>
      </c>
      <c r="C1901" t="s">
        <v>21</v>
      </c>
      <c r="D1901" t="s">
        <v>43</v>
      </c>
      <c r="E1901">
        <v>194</v>
      </c>
      <c r="F1901">
        <v>255</v>
      </c>
      <c r="G1901">
        <v>528</v>
      </c>
      <c r="H1901">
        <v>240</v>
      </c>
      <c r="I1901">
        <v>124</v>
      </c>
      <c r="J1901">
        <v>91</v>
      </c>
      <c r="K1901">
        <v>1454</v>
      </c>
      <c r="L1901">
        <v>110</v>
      </c>
      <c r="M1901">
        <v>180</v>
      </c>
      <c r="N1901">
        <v>200</v>
      </c>
      <c r="O1901">
        <v>380</v>
      </c>
      <c r="P1901">
        <v>9</v>
      </c>
      <c r="Q1901" s="1">
        <v>40575</v>
      </c>
      <c r="R1901" t="s">
        <v>32</v>
      </c>
      <c r="S1901" t="s">
        <v>33</v>
      </c>
      <c r="T1901" t="s">
        <v>31</v>
      </c>
    </row>
    <row r="1902" spans="1:20" x14ac:dyDescent="0.25">
      <c r="A1902">
        <v>518</v>
      </c>
      <c r="B1902" t="s">
        <v>47</v>
      </c>
      <c r="C1902" t="s">
        <v>21</v>
      </c>
      <c r="D1902" t="s">
        <v>43</v>
      </c>
      <c r="E1902">
        <v>348</v>
      </c>
      <c r="F1902">
        <v>386</v>
      </c>
      <c r="G1902">
        <v>645</v>
      </c>
      <c r="H1902">
        <v>265</v>
      </c>
      <c r="I1902">
        <v>125</v>
      </c>
      <c r="J1902">
        <v>100</v>
      </c>
      <c r="K1902">
        <v>1613</v>
      </c>
      <c r="L1902">
        <v>200</v>
      </c>
      <c r="M1902">
        <v>200</v>
      </c>
      <c r="N1902">
        <v>300</v>
      </c>
      <c r="O1902">
        <v>500</v>
      </c>
      <c r="P1902">
        <v>9</v>
      </c>
      <c r="Q1902" s="1">
        <v>40664</v>
      </c>
      <c r="R1902" t="s">
        <v>32</v>
      </c>
      <c r="S1902" t="s">
        <v>33</v>
      </c>
      <c r="T1902" t="s">
        <v>31</v>
      </c>
    </row>
    <row r="1903" spans="1:20" x14ac:dyDescent="0.25">
      <c r="A1903">
        <v>518</v>
      </c>
      <c r="B1903" t="s">
        <v>47</v>
      </c>
      <c r="C1903" t="s">
        <v>21</v>
      </c>
      <c r="D1903" t="s">
        <v>43</v>
      </c>
      <c r="E1903">
        <v>-232</v>
      </c>
      <c r="F1903">
        <v>-65</v>
      </c>
      <c r="G1903">
        <v>171</v>
      </c>
      <c r="H1903">
        <v>225</v>
      </c>
      <c r="I1903">
        <v>91</v>
      </c>
      <c r="J1903">
        <v>69</v>
      </c>
      <c r="K1903">
        <v>4742</v>
      </c>
      <c r="L1903">
        <v>-120</v>
      </c>
      <c r="M1903">
        <v>160</v>
      </c>
      <c r="N1903">
        <v>-50</v>
      </c>
      <c r="O1903">
        <v>110</v>
      </c>
      <c r="P1903">
        <v>10</v>
      </c>
      <c r="Q1903" s="1">
        <v>40848</v>
      </c>
      <c r="R1903" t="s">
        <v>32</v>
      </c>
      <c r="S1903" t="s">
        <v>34</v>
      </c>
      <c r="T1903" t="s">
        <v>31</v>
      </c>
    </row>
    <row r="1904" spans="1:20" x14ac:dyDescent="0.25">
      <c r="A1904">
        <v>518</v>
      </c>
      <c r="B1904" t="s">
        <v>47</v>
      </c>
      <c r="C1904" t="s">
        <v>21</v>
      </c>
      <c r="D1904" t="s">
        <v>43</v>
      </c>
      <c r="E1904">
        <v>112</v>
      </c>
      <c r="F1904">
        <v>152</v>
      </c>
      <c r="G1904">
        <v>256</v>
      </c>
      <c r="H1904">
        <v>104</v>
      </c>
      <c r="I1904">
        <v>40</v>
      </c>
      <c r="J1904">
        <v>29</v>
      </c>
      <c r="K1904">
        <v>871</v>
      </c>
      <c r="L1904">
        <v>120</v>
      </c>
      <c r="M1904">
        <v>110</v>
      </c>
      <c r="N1904">
        <v>160</v>
      </c>
      <c r="O1904">
        <v>270</v>
      </c>
      <c r="P1904">
        <v>11</v>
      </c>
      <c r="Q1904" s="1">
        <v>40299</v>
      </c>
      <c r="R1904" t="s">
        <v>26</v>
      </c>
      <c r="S1904" t="s">
        <v>35</v>
      </c>
      <c r="T1904" t="s">
        <v>25</v>
      </c>
    </row>
    <row r="1905" spans="1:20" x14ac:dyDescent="0.25">
      <c r="A1905">
        <v>518</v>
      </c>
      <c r="B1905" t="s">
        <v>47</v>
      </c>
      <c r="C1905" t="s">
        <v>21</v>
      </c>
      <c r="D1905" t="s">
        <v>43</v>
      </c>
      <c r="E1905">
        <v>84</v>
      </c>
      <c r="F1905">
        <v>117</v>
      </c>
      <c r="G1905">
        <v>198</v>
      </c>
      <c r="H1905">
        <v>81</v>
      </c>
      <c r="I1905">
        <v>33</v>
      </c>
      <c r="J1905">
        <v>22</v>
      </c>
      <c r="K1905">
        <v>984</v>
      </c>
      <c r="L1905">
        <v>90</v>
      </c>
      <c r="M1905">
        <v>80</v>
      </c>
      <c r="N1905">
        <v>120</v>
      </c>
      <c r="O1905">
        <v>200</v>
      </c>
      <c r="P1905">
        <v>11</v>
      </c>
      <c r="Q1905" s="1">
        <v>40483</v>
      </c>
      <c r="R1905" t="s">
        <v>26</v>
      </c>
      <c r="S1905" t="s">
        <v>35</v>
      </c>
      <c r="T1905" t="s">
        <v>25</v>
      </c>
    </row>
    <row r="1906" spans="1:20" x14ac:dyDescent="0.25">
      <c r="A1906">
        <v>518</v>
      </c>
      <c r="B1906" t="s">
        <v>47</v>
      </c>
      <c r="C1906" t="s">
        <v>21</v>
      </c>
      <c r="D1906" t="s">
        <v>43</v>
      </c>
      <c r="E1906">
        <v>105</v>
      </c>
      <c r="F1906">
        <v>144</v>
      </c>
      <c r="G1906">
        <v>243</v>
      </c>
      <c r="H1906">
        <v>99</v>
      </c>
      <c r="I1906">
        <v>39</v>
      </c>
      <c r="J1906">
        <v>27</v>
      </c>
      <c r="K1906">
        <v>766</v>
      </c>
      <c r="L1906">
        <v>130</v>
      </c>
      <c r="M1906">
        <v>100</v>
      </c>
      <c r="N1906">
        <v>160</v>
      </c>
      <c r="O1906">
        <v>260</v>
      </c>
      <c r="P1906">
        <v>12</v>
      </c>
      <c r="Q1906" s="1">
        <v>40210</v>
      </c>
      <c r="R1906" t="s">
        <v>26</v>
      </c>
      <c r="S1906" t="s">
        <v>40</v>
      </c>
      <c r="T1906" t="s">
        <v>25</v>
      </c>
    </row>
    <row r="1907" spans="1:20" x14ac:dyDescent="0.25">
      <c r="A1907">
        <v>518</v>
      </c>
      <c r="B1907" t="s">
        <v>47</v>
      </c>
      <c r="C1907" t="s">
        <v>21</v>
      </c>
      <c r="D1907" t="s">
        <v>43</v>
      </c>
      <c r="E1907">
        <v>111</v>
      </c>
      <c r="F1907">
        <v>152</v>
      </c>
      <c r="G1907">
        <v>256</v>
      </c>
      <c r="H1907">
        <v>104</v>
      </c>
      <c r="I1907">
        <v>41</v>
      </c>
      <c r="J1907">
        <v>29</v>
      </c>
      <c r="K1907">
        <v>952</v>
      </c>
      <c r="L1907">
        <v>120</v>
      </c>
      <c r="M1907">
        <v>110</v>
      </c>
      <c r="N1907">
        <v>160</v>
      </c>
      <c r="O1907">
        <v>270</v>
      </c>
      <c r="P1907">
        <v>12</v>
      </c>
      <c r="Q1907" s="1">
        <v>40360</v>
      </c>
      <c r="R1907" t="s">
        <v>26</v>
      </c>
      <c r="S1907" t="s">
        <v>40</v>
      </c>
      <c r="T1907" t="s">
        <v>25</v>
      </c>
    </row>
    <row r="1908" spans="1:20" x14ac:dyDescent="0.25">
      <c r="A1908">
        <v>518</v>
      </c>
      <c r="B1908" t="s">
        <v>47</v>
      </c>
      <c r="C1908" t="s">
        <v>21</v>
      </c>
      <c r="D1908" t="s">
        <v>43</v>
      </c>
      <c r="E1908">
        <v>133</v>
      </c>
      <c r="F1908">
        <v>179</v>
      </c>
      <c r="G1908">
        <v>302</v>
      </c>
      <c r="H1908">
        <v>123</v>
      </c>
      <c r="I1908">
        <v>46</v>
      </c>
      <c r="J1908">
        <v>34</v>
      </c>
      <c r="K1908">
        <v>928</v>
      </c>
      <c r="L1908">
        <v>150</v>
      </c>
      <c r="M1908">
        <v>130</v>
      </c>
      <c r="N1908">
        <v>190</v>
      </c>
      <c r="O1908">
        <v>320</v>
      </c>
      <c r="P1908">
        <v>12</v>
      </c>
      <c r="Q1908" s="1">
        <v>40422</v>
      </c>
      <c r="R1908" t="s">
        <v>26</v>
      </c>
      <c r="S1908" t="s">
        <v>40</v>
      </c>
      <c r="T1908" t="s">
        <v>25</v>
      </c>
    </row>
    <row r="1909" spans="1:20" x14ac:dyDescent="0.25">
      <c r="A1909">
        <v>518</v>
      </c>
      <c r="B1909" t="s">
        <v>47</v>
      </c>
      <c r="C1909" t="s">
        <v>21</v>
      </c>
      <c r="D1909" t="s">
        <v>43</v>
      </c>
      <c r="E1909">
        <v>197</v>
      </c>
      <c r="F1909">
        <v>179</v>
      </c>
      <c r="G1909">
        <v>322</v>
      </c>
      <c r="H1909">
        <v>123</v>
      </c>
      <c r="I1909">
        <v>46</v>
      </c>
      <c r="J1909">
        <v>34</v>
      </c>
      <c r="K1909">
        <v>928</v>
      </c>
      <c r="L1909">
        <v>150</v>
      </c>
      <c r="M1909">
        <v>130</v>
      </c>
      <c r="N1909">
        <v>190</v>
      </c>
      <c r="O1909">
        <v>320</v>
      </c>
      <c r="P1909">
        <v>12</v>
      </c>
      <c r="Q1909" s="1">
        <v>40787</v>
      </c>
      <c r="R1909" t="s">
        <v>26</v>
      </c>
      <c r="S1909" t="s">
        <v>40</v>
      </c>
      <c r="T1909" t="s">
        <v>25</v>
      </c>
    </row>
    <row r="1910" spans="1:20" x14ac:dyDescent="0.25">
      <c r="A1910">
        <v>518</v>
      </c>
      <c r="B1910" t="s">
        <v>47</v>
      </c>
      <c r="C1910" t="s">
        <v>21</v>
      </c>
      <c r="D1910" t="s">
        <v>43</v>
      </c>
      <c r="E1910">
        <v>197</v>
      </c>
      <c r="F1910">
        <v>179</v>
      </c>
      <c r="G1910">
        <v>322</v>
      </c>
      <c r="H1910">
        <v>123</v>
      </c>
      <c r="I1910">
        <v>46</v>
      </c>
      <c r="J1910">
        <v>34</v>
      </c>
      <c r="K1910">
        <v>959</v>
      </c>
      <c r="L1910">
        <v>150</v>
      </c>
      <c r="M1910">
        <v>120</v>
      </c>
      <c r="N1910">
        <v>190</v>
      </c>
      <c r="O1910">
        <v>310</v>
      </c>
      <c r="P1910">
        <v>12</v>
      </c>
      <c r="Q1910" s="1">
        <v>40878</v>
      </c>
      <c r="R1910" t="s">
        <v>26</v>
      </c>
      <c r="S1910" t="s">
        <v>40</v>
      </c>
      <c r="T1910" t="s">
        <v>25</v>
      </c>
    </row>
    <row r="1911" spans="1:20" x14ac:dyDescent="0.25">
      <c r="A1911">
        <v>518</v>
      </c>
      <c r="B1911" t="s">
        <v>47</v>
      </c>
      <c r="C1911" t="s">
        <v>21</v>
      </c>
      <c r="D1911" t="s">
        <v>43</v>
      </c>
      <c r="E1911">
        <v>463</v>
      </c>
      <c r="F1911">
        <v>407</v>
      </c>
      <c r="G1911">
        <v>700</v>
      </c>
      <c r="H1911">
        <v>250</v>
      </c>
      <c r="I1911">
        <v>95</v>
      </c>
      <c r="J1911">
        <v>70</v>
      </c>
      <c r="K1911">
        <v>723</v>
      </c>
      <c r="L1911">
        <v>320</v>
      </c>
      <c r="M1911">
        <v>240</v>
      </c>
      <c r="N1911">
        <v>400</v>
      </c>
      <c r="O1911">
        <v>640</v>
      </c>
      <c r="P1911">
        <v>7</v>
      </c>
      <c r="Q1911" s="1">
        <v>40878</v>
      </c>
      <c r="R1911" t="s">
        <v>28</v>
      </c>
      <c r="S1911" t="s">
        <v>48</v>
      </c>
      <c r="T1911" t="s">
        <v>25</v>
      </c>
    </row>
    <row r="1912" spans="1:20" x14ac:dyDescent="0.25">
      <c r="A1912">
        <v>530</v>
      </c>
      <c r="B1912" t="s">
        <v>42</v>
      </c>
      <c r="C1912" t="s">
        <v>37</v>
      </c>
      <c r="D1912" t="s">
        <v>43</v>
      </c>
      <c r="E1912">
        <v>493</v>
      </c>
      <c r="F1912">
        <v>534</v>
      </c>
      <c r="G1912">
        <v>882</v>
      </c>
      <c r="H1912">
        <v>356</v>
      </c>
      <c r="I1912">
        <v>165</v>
      </c>
      <c r="J1912">
        <v>124</v>
      </c>
      <c r="K1912">
        <v>2476</v>
      </c>
      <c r="L1912">
        <v>500</v>
      </c>
      <c r="M1912">
        <v>440</v>
      </c>
      <c r="N1912">
        <v>670</v>
      </c>
      <c r="O1912">
        <v>1110</v>
      </c>
      <c r="P1912">
        <v>2</v>
      </c>
      <c r="Q1912" s="1">
        <v>40695</v>
      </c>
      <c r="R1912" t="s">
        <v>23</v>
      </c>
      <c r="S1912" t="s">
        <v>24</v>
      </c>
      <c r="T1912" t="s">
        <v>25</v>
      </c>
    </row>
    <row r="1913" spans="1:20" x14ac:dyDescent="0.25">
      <c r="A1913">
        <v>530</v>
      </c>
      <c r="B1913" t="s">
        <v>42</v>
      </c>
      <c r="C1913" t="s">
        <v>37</v>
      </c>
      <c r="D1913" t="s">
        <v>43</v>
      </c>
      <c r="E1913">
        <v>402</v>
      </c>
      <c r="F1913">
        <v>420</v>
      </c>
      <c r="G1913">
        <v>745</v>
      </c>
      <c r="H1913">
        <v>279</v>
      </c>
      <c r="I1913">
        <v>149</v>
      </c>
      <c r="J1913">
        <v>97</v>
      </c>
      <c r="K1913">
        <v>2642</v>
      </c>
      <c r="L1913">
        <v>350</v>
      </c>
      <c r="M1913">
        <v>330</v>
      </c>
      <c r="N1913">
        <v>500</v>
      </c>
      <c r="O1913">
        <v>830</v>
      </c>
      <c r="P1913">
        <v>2</v>
      </c>
      <c r="Q1913" s="1">
        <v>40878</v>
      </c>
      <c r="R1913" t="s">
        <v>23</v>
      </c>
      <c r="S1913" t="s">
        <v>24</v>
      </c>
      <c r="T1913" t="s">
        <v>25</v>
      </c>
    </row>
    <row r="1914" spans="1:20" x14ac:dyDescent="0.25">
      <c r="A1914">
        <v>530</v>
      </c>
      <c r="B1914" t="s">
        <v>42</v>
      </c>
      <c r="C1914" t="s">
        <v>37</v>
      </c>
      <c r="D1914" t="s">
        <v>43</v>
      </c>
      <c r="E1914">
        <v>-189</v>
      </c>
      <c r="F1914">
        <v>-30</v>
      </c>
      <c r="G1914">
        <v>165</v>
      </c>
      <c r="H1914">
        <v>196</v>
      </c>
      <c r="I1914">
        <v>100</v>
      </c>
      <c r="J1914">
        <v>64</v>
      </c>
      <c r="K1914">
        <v>3139</v>
      </c>
      <c r="L1914">
        <v>-140</v>
      </c>
      <c r="M1914">
        <v>240</v>
      </c>
      <c r="N1914">
        <v>-40</v>
      </c>
      <c r="O1914">
        <v>200</v>
      </c>
      <c r="P1914">
        <v>3</v>
      </c>
      <c r="Q1914" s="1">
        <v>40756</v>
      </c>
      <c r="R1914" t="s">
        <v>23</v>
      </c>
      <c r="S1914" t="s">
        <v>38</v>
      </c>
      <c r="T1914" t="s">
        <v>31</v>
      </c>
    </row>
    <row r="1915" spans="1:20" x14ac:dyDescent="0.25">
      <c r="A1915">
        <v>530</v>
      </c>
      <c r="B1915" t="s">
        <v>42</v>
      </c>
      <c r="C1915" t="s">
        <v>37</v>
      </c>
      <c r="D1915" t="s">
        <v>43</v>
      </c>
      <c r="E1915">
        <v>86</v>
      </c>
      <c r="F1915">
        <v>114</v>
      </c>
      <c r="G1915">
        <v>201</v>
      </c>
      <c r="H1915">
        <v>75</v>
      </c>
      <c r="I1915">
        <v>56</v>
      </c>
      <c r="J1915">
        <v>24</v>
      </c>
      <c r="K1915">
        <v>549</v>
      </c>
      <c r="L1915">
        <v>50</v>
      </c>
      <c r="M1915">
        <v>40</v>
      </c>
      <c r="N1915">
        <v>80</v>
      </c>
      <c r="O1915">
        <v>120</v>
      </c>
      <c r="P1915">
        <v>13</v>
      </c>
      <c r="Q1915" s="1">
        <v>40575</v>
      </c>
      <c r="R1915" t="s">
        <v>26</v>
      </c>
      <c r="S1915" t="s">
        <v>27</v>
      </c>
      <c r="T1915" t="s">
        <v>25</v>
      </c>
    </row>
    <row r="1916" spans="1:20" x14ac:dyDescent="0.25">
      <c r="A1916">
        <v>530</v>
      </c>
      <c r="B1916" t="s">
        <v>42</v>
      </c>
      <c r="C1916" t="s">
        <v>37</v>
      </c>
      <c r="D1916" t="s">
        <v>43</v>
      </c>
      <c r="E1916">
        <v>58</v>
      </c>
      <c r="F1916">
        <v>90</v>
      </c>
      <c r="G1916">
        <v>160</v>
      </c>
      <c r="H1916">
        <v>60</v>
      </c>
      <c r="I1916">
        <v>51</v>
      </c>
      <c r="J1916">
        <v>19</v>
      </c>
      <c r="K1916">
        <v>656</v>
      </c>
      <c r="L1916">
        <v>40</v>
      </c>
      <c r="M1916">
        <v>30</v>
      </c>
      <c r="N1916">
        <v>70</v>
      </c>
      <c r="O1916">
        <v>100</v>
      </c>
      <c r="P1916">
        <v>13</v>
      </c>
      <c r="Q1916" s="1">
        <v>40787</v>
      </c>
      <c r="R1916" t="s">
        <v>26</v>
      </c>
      <c r="S1916" t="s">
        <v>27</v>
      </c>
      <c r="T1916" t="s">
        <v>25</v>
      </c>
    </row>
    <row r="1917" spans="1:20" x14ac:dyDescent="0.25">
      <c r="A1917">
        <v>530</v>
      </c>
      <c r="B1917" t="s">
        <v>42</v>
      </c>
      <c r="C1917" t="s">
        <v>37</v>
      </c>
      <c r="D1917" t="s">
        <v>43</v>
      </c>
      <c r="E1917">
        <v>50</v>
      </c>
      <c r="F1917">
        <v>239</v>
      </c>
      <c r="G1917">
        <v>412</v>
      </c>
      <c r="H1917">
        <v>173</v>
      </c>
      <c r="I1917">
        <v>189</v>
      </c>
      <c r="J1917">
        <v>156</v>
      </c>
      <c r="K1917">
        <v>927</v>
      </c>
      <c r="L1917">
        <v>60</v>
      </c>
      <c r="M1917">
        <v>160</v>
      </c>
      <c r="N1917">
        <v>230</v>
      </c>
      <c r="O1917">
        <v>390</v>
      </c>
      <c r="P1917">
        <v>5</v>
      </c>
      <c r="Q1917" s="1">
        <v>40391</v>
      </c>
      <c r="R1917" t="s">
        <v>28</v>
      </c>
      <c r="S1917" t="s">
        <v>29</v>
      </c>
      <c r="T1917" t="s">
        <v>25</v>
      </c>
    </row>
    <row r="1918" spans="1:20" x14ac:dyDescent="0.25">
      <c r="A1918">
        <v>530</v>
      </c>
      <c r="B1918" t="s">
        <v>42</v>
      </c>
      <c r="C1918" t="s">
        <v>37</v>
      </c>
      <c r="D1918" t="s">
        <v>43</v>
      </c>
      <c r="E1918">
        <v>31</v>
      </c>
      <c r="F1918">
        <v>187</v>
      </c>
      <c r="G1918">
        <v>322</v>
      </c>
      <c r="H1918">
        <v>135</v>
      </c>
      <c r="I1918">
        <v>156</v>
      </c>
      <c r="J1918">
        <v>122</v>
      </c>
      <c r="K1918">
        <v>940</v>
      </c>
      <c r="L1918">
        <v>40</v>
      </c>
      <c r="M1918">
        <v>130</v>
      </c>
      <c r="N1918">
        <v>180</v>
      </c>
      <c r="O1918">
        <v>310</v>
      </c>
      <c r="P1918">
        <v>5</v>
      </c>
      <c r="Q1918" s="1">
        <v>40513</v>
      </c>
      <c r="R1918" t="s">
        <v>28</v>
      </c>
      <c r="S1918" t="s">
        <v>29</v>
      </c>
      <c r="T1918" t="s">
        <v>25</v>
      </c>
    </row>
    <row r="1919" spans="1:20" x14ac:dyDescent="0.25">
      <c r="A1919">
        <v>530</v>
      </c>
      <c r="B1919" t="s">
        <v>42</v>
      </c>
      <c r="C1919" t="s">
        <v>37</v>
      </c>
      <c r="D1919" t="s">
        <v>43</v>
      </c>
      <c r="E1919">
        <v>26</v>
      </c>
      <c r="F1919">
        <v>145</v>
      </c>
      <c r="G1919">
        <v>280</v>
      </c>
      <c r="H1919">
        <v>105</v>
      </c>
      <c r="I1919">
        <v>134</v>
      </c>
      <c r="J1919">
        <v>95</v>
      </c>
      <c r="K1919">
        <v>725</v>
      </c>
      <c r="L1919">
        <v>20</v>
      </c>
      <c r="M1919">
        <v>100</v>
      </c>
      <c r="N1919">
        <v>140</v>
      </c>
      <c r="O1919">
        <v>240</v>
      </c>
      <c r="P1919">
        <v>5</v>
      </c>
      <c r="Q1919" s="1">
        <v>40544</v>
      </c>
      <c r="R1919" t="s">
        <v>28</v>
      </c>
      <c r="S1919" t="s">
        <v>29</v>
      </c>
      <c r="T1919" t="s">
        <v>25</v>
      </c>
    </row>
    <row r="1920" spans="1:20" x14ac:dyDescent="0.25">
      <c r="A1920">
        <v>530</v>
      </c>
      <c r="B1920" t="s">
        <v>42</v>
      </c>
      <c r="C1920" t="s">
        <v>37</v>
      </c>
      <c r="D1920" t="s">
        <v>43</v>
      </c>
      <c r="E1920">
        <v>46</v>
      </c>
      <c r="F1920">
        <v>187</v>
      </c>
      <c r="G1920">
        <v>343</v>
      </c>
      <c r="H1920">
        <v>135</v>
      </c>
      <c r="I1920">
        <v>156</v>
      </c>
      <c r="J1920">
        <v>122</v>
      </c>
      <c r="K1920">
        <v>940</v>
      </c>
      <c r="L1920">
        <v>40</v>
      </c>
      <c r="M1920">
        <v>130</v>
      </c>
      <c r="N1920">
        <v>180</v>
      </c>
      <c r="O1920">
        <v>310</v>
      </c>
      <c r="P1920">
        <v>5</v>
      </c>
      <c r="Q1920" s="1">
        <v>40878</v>
      </c>
      <c r="R1920" t="s">
        <v>28</v>
      </c>
      <c r="S1920" t="s">
        <v>29</v>
      </c>
      <c r="T1920" t="s">
        <v>25</v>
      </c>
    </row>
    <row r="1921" spans="1:20" x14ac:dyDescent="0.25">
      <c r="A1921">
        <v>530</v>
      </c>
      <c r="B1921" t="s">
        <v>42</v>
      </c>
      <c r="C1921" t="s">
        <v>37</v>
      </c>
      <c r="D1921" t="s">
        <v>43</v>
      </c>
      <c r="E1921">
        <v>326</v>
      </c>
      <c r="F1921">
        <v>336</v>
      </c>
      <c r="G1921">
        <v>628</v>
      </c>
      <c r="H1921">
        <v>253</v>
      </c>
      <c r="I1921">
        <v>116</v>
      </c>
      <c r="J1921">
        <v>83</v>
      </c>
      <c r="K1921">
        <v>1686</v>
      </c>
      <c r="L1921">
        <v>220</v>
      </c>
      <c r="M1921">
        <v>240</v>
      </c>
      <c r="N1921">
        <v>320</v>
      </c>
      <c r="O1921">
        <v>560</v>
      </c>
      <c r="P1921">
        <v>6</v>
      </c>
      <c r="Q1921" s="1">
        <v>40787</v>
      </c>
      <c r="R1921" t="s">
        <v>28</v>
      </c>
      <c r="S1921" t="s">
        <v>30</v>
      </c>
      <c r="T1921" t="s">
        <v>31</v>
      </c>
    </row>
    <row r="1922" spans="1:20" x14ac:dyDescent="0.25">
      <c r="A1922">
        <v>530</v>
      </c>
      <c r="B1922" t="s">
        <v>42</v>
      </c>
      <c r="C1922" t="s">
        <v>37</v>
      </c>
      <c r="D1922" t="s">
        <v>43</v>
      </c>
      <c r="E1922">
        <v>249</v>
      </c>
      <c r="F1922">
        <v>245</v>
      </c>
      <c r="G1922">
        <v>506</v>
      </c>
      <c r="H1922">
        <v>207</v>
      </c>
      <c r="I1922">
        <v>89</v>
      </c>
      <c r="J1922">
        <v>64</v>
      </c>
      <c r="K1922">
        <v>965</v>
      </c>
      <c r="L1922">
        <v>160</v>
      </c>
      <c r="M1922">
        <v>170</v>
      </c>
      <c r="N1922">
        <v>220</v>
      </c>
      <c r="O1922">
        <v>390</v>
      </c>
      <c r="P1922">
        <v>9</v>
      </c>
      <c r="Q1922" s="1">
        <v>40544</v>
      </c>
      <c r="R1922" t="s">
        <v>32</v>
      </c>
      <c r="S1922" t="s">
        <v>33</v>
      </c>
      <c r="T1922" t="s">
        <v>31</v>
      </c>
    </row>
    <row r="1923" spans="1:20" x14ac:dyDescent="0.25">
      <c r="A1923">
        <v>530</v>
      </c>
      <c r="B1923" t="s">
        <v>42</v>
      </c>
      <c r="C1923" t="s">
        <v>37</v>
      </c>
      <c r="D1923" t="s">
        <v>43</v>
      </c>
      <c r="E1923">
        <v>68</v>
      </c>
      <c r="F1923">
        <v>107</v>
      </c>
      <c r="G1923">
        <v>190</v>
      </c>
      <c r="H1923">
        <v>83</v>
      </c>
      <c r="I1923">
        <v>39</v>
      </c>
      <c r="J1923">
        <v>27</v>
      </c>
      <c r="K1923">
        <v>613</v>
      </c>
      <c r="L1923">
        <v>60</v>
      </c>
      <c r="M1923">
        <v>70</v>
      </c>
      <c r="N1923">
        <v>90</v>
      </c>
      <c r="O1923">
        <v>160</v>
      </c>
      <c r="P1923">
        <v>10</v>
      </c>
      <c r="Q1923" s="1">
        <v>40210</v>
      </c>
      <c r="R1923" t="s">
        <v>32</v>
      </c>
      <c r="S1923" t="s">
        <v>34</v>
      </c>
      <c r="T1923" t="s">
        <v>31</v>
      </c>
    </row>
    <row r="1924" spans="1:20" x14ac:dyDescent="0.25">
      <c r="A1924">
        <v>530</v>
      </c>
      <c r="B1924" t="s">
        <v>42</v>
      </c>
      <c r="C1924" t="s">
        <v>37</v>
      </c>
      <c r="D1924" t="s">
        <v>43</v>
      </c>
      <c r="E1924">
        <v>92</v>
      </c>
      <c r="F1924">
        <v>107</v>
      </c>
      <c r="G1924">
        <v>188</v>
      </c>
      <c r="H1924">
        <v>83</v>
      </c>
      <c r="I1924">
        <v>37</v>
      </c>
      <c r="J1924">
        <v>27</v>
      </c>
      <c r="K1924">
        <v>584</v>
      </c>
      <c r="L1924">
        <v>60</v>
      </c>
      <c r="M1924">
        <v>70</v>
      </c>
      <c r="N1924">
        <v>90</v>
      </c>
      <c r="O1924">
        <v>160</v>
      </c>
      <c r="P1924">
        <v>10</v>
      </c>
      <c r="Q1924" s="1">
        <v>40664</v>
      </c>
      <c r="R1924" t="s">
        <v>32</v>
      </c>
      <c r="S1924" t="s">
        <v>34</v>
      </c>
      <c r="T1924" t="s">
        <v>31</v>
      </c>
    </row>
    <row r="1925" spans="1:20" x14ac:dyDescent="0.25">
      <c r="A1925">
        <v>530</v>
      </c>
      <c r="B1925" t="s">
        <v>42</v>
      </c>
      <c r="C1925" t="s">
        <v>37</v>
      </c>
      <c r="D1925" t="s">
        <v>43</v>
      </c>
      <c r="E1925">
        <v>39</v>
      </c>
      <c r="F1925">
        <v>51</v>
      </c>
      <c r="G1925">
        <v>96</v>
      </c>
      <c r="H1925">
        <v>39</v>
      </c>
      <c r="I1925">
        <v>25</v>
      </c>
      <c r="J1925">
        <v>12</v>
      </c>
      <c r="K1925">
        <v>541</v>
      </c>
      <c r="L1925">
        <v>40</v>
      </c>
      <c r="M1925">
        <v>20</v>
      </c>
      <c r="N1925">
        <v>40</v>
      </c>
      <c r="O1925">
        <v>60</v>
      </c>
      <c r="P1925">
        <v>10</v>
      </c>
      <c r="Q1925" s="1">
        <v>40817</v>
      </c>
      <c r="R1925" t="s">
        <v>32</v>
      </c>
      <c r="S1925" t="s">
        <v>34</v>
      </c>
      <c r="T1925" t="s">
        <v>31</v>
      </c>
    </row>
    <row r="1926" spans="1:20" x14ac:dyDescent="0.25">
      <c r="A1926">
        <v>530</v>
      </c>
      <c r="B1926" t="s">
        <v>42</v>
      </c>
      <c r="C1926" t="s">
        <v>37</v>
      </c>
      <c r="D1926" t="s">
        <v>43</v>
      </c>
      <c r="E1926">
        <v>153</v>
      </c>
      <c r="F1926">
        <v>152</v>
      </c>
      <c r="G1926">
        <v>254</v>
      </c>
      <c r="H1926">
        <v>104</v>
      </c>
      <c r="I1926">
        <v>38</v>
      </c>
      <c r="J1926">
        <v>29</v>
      </c>
      <c r="K1926">
        <v>821</v>
      </c>
      <c r="L1926">
        <v>100</v>
      </c>
      <c r="M1926">
        <v>60</v>
      </c>
      <c r="N1926">
        <v>110</v>
      </c>
      <c r="O1926">
        <v>170</v>
      </c>
      <c r="P1926">
        <v>11</v>
      </c>
      <c r="Q1926" s="1">
        <v>40664</v>
      </c>
      <c r="R1926" t="s">
        <v>26</v>
      </c>
      <c r="S1926" t="s">
        <v>35</v>
      </c>
      <c r="T1926" t="s">
        <v>25</v>
      </c>
    </row>
    <row r="1927" spans="1:20" x14ac:dyDescent="0.25">
      <c r="A1927">
        <v>530</v>
      </c>
      <c r="B1927" t="s">
        <v>42</v>
      </c>
      <c r="C1927" t="s">
        <v>37</v>
      </c>
      <c r="D1927" t="s">
        <v>43</v>
      </c>
      <c r="E1927">
        <v>83</v>
      </c>
      <c r="F1927">
        <v>117</v>
      </c>
      <c r="G1927">
        <v>198</v>
      </c>
      <c r="H1927">
        <v>81</v>
      </c>
      <c r="I1927">
        <v>34</v>
      </c>
      <c r="J1927">
        <v>22</v>
      </c>
      <c r="K1927">
        <v>460</v>
      </c>
      <c r="L1927">
        <v>70</v>
      </c>
      <c r="M1927">
        <v>50</v>
      </c>
      <c r="N1927">
        <v>80</v>
      </c>
      <c r="O1927">
        <v>130</v>
      </c>
      <c r="P1927">
        <v>12</v>
      </c>
      <c r="Q1927" s="1">
        <v>40269</v>
      </c>
      <c r="R1927" t="s">
        <v>26</v>
      </c>
      <c r="S1927" t="s">
        <v>40</v>
      </c>
      <c r="T1927" t="s">
        <v>25</v>
      </c>
    </row>
    <row r="1928" spans="1:20" x14ac:dyDescent="0.25">
      <c r="A1928">
        <v>530</v>
      </c>
      <c r="B1928" t="s">
        <v>42</v>
      </c>
      <c r="C1928" t="s">
        <v>37</v>
      </c>
      <c r="D1928" t="s">
        <v>43</v>
      </c>
      <c r="E1928">
        <v>89</v>
      </c>
      <c r="F1928">
        <v>124</v>
      </c>
      <c r="G1928">
        <v>210</v>
      </c>
      <c r="H1928">
        <v>86</v>
      </c>
      <c r="I1928">
        <v>35</v>
      </c>
      <c r="J1928">
        <v>24</v>
      </c>
      <c r="K1928">
        <v>499</v>
      </c>
      <c r="L1928">
        <v>80</v>
      </c>
      <c r="M1928">
        <v>50</v>
      </c>
      <c r="N1928">
        <v>90</v>
      </c>
      <c r="O1928">
        <v>140</v>
      </c>
      <c r="P1928">
        <v>12</v>
      </c>
      <c r="Q1928" s="1">
        <v>40299</v>
      </c>
      <c r="R1928" t="s">
        <v>26</v>
      </c>
      <c r="S1928" t="s">
        <v>40</v>
      </c>
      <c r="T1928" t="s">
        <v>25</v>
      </c>
    </row>
    <row r="1929" spans="1:20" x14ac:dyDescent="0.25">
      <c r="A1929">
        <v>541</v>
      </c>
      <c r="B1929" t="s">
        <v>61</v>
      </c>
      <c r="C1929" t="s">
        <v>37</v>
      </c>
      <c r="D1929" t="s">
        <v>22</v>
      </c>
      <c r="E1929">
        <v>1</v>
      </c>
      <c r="F1929">
        <v>87</v>
      </c>
      <c r="G1929">
        <v>150</v>
      </c>
      <c r="H1929">
        <v>63</v>
      </c>
      <c r="I1929">
        <v>86</v>
      </c>
      <c r="J1929">
        <v>57</v>
      </c>
      <c r="K1929">
        <v>435</v>
      </c>
      <c r="L1929">
        <v>40</v>
      </c>
      <c r="M1929">
        <v>70</v>
      </c>
      <c r="N1929">
        <v>110</v>
      </c>
      <c r="O1929">
        <v>180</v>
      </c>
      <c r="P1929">
        <v>1</v>
      </c>
      <c r="Q1929" s="1">
        <v>40179</v>
      </c>
      <c r="R1929" t="s">
        <v>23</v>
      </c>
      <c r="S1929" t="s">
        <v>44</v>
      </c>
      <c r="T1929" t="s">
        <v>25</v>
      </c>
    </row>
    <row r="1930" spans="1:20" x14ac:dyDescent="0.25">
      <c r="A1930">
        <v>541</v>
      </c>
      <c r="B1930" t="s">
        <v>61</v>
      </c>
      <c r="C1930" t="s">
        <v>37</v>
      </c>
      <c r="D1930" t="s">
        <v>22</v>
      </c>
      <c r="E1930">
        <v>-6</v>
      </c>
      <c r="F1930">
        <v>63</v>
      </c>
      <c r="G1930">
        <v>107</v>
      </c>
      <c r="H1930">
        <v>44</v>
      </c>
      <c r="I1930">
        <v>69</v>
      </c>
      <c r="J1930">
        <v>40</v>
      </c>
      <c r="K1930">
        <v>496</v>
      </c>
      <c r="L1930">
        <v>30</v>
      </c>
      <c r="M1930">
        <v>50</v>
      </c>
      <c r="N1930">
        <v>80</v>
      </c>
      <c r="O1930">
        <v>130</v>
      </c>
      <c r="P1930">
        <v>1</v>
      </c>
      <c r="Q1930" s="1">
        <v>40330</v>
      </c>
      <c r="R1930" t="s">
        <v>23</v>
      </c>
      <c r="S1930" t="s">
        <v>44</v>
      </c>
      <c r="T1930" t="s">
        <v>25</v>
      </c>
    </row>
    <row r="1931" spans="1:20" x14ac:dyDescent="0.25">
      <c r="A1931">
        <v>541</v>
      </c>
      <c r="B1931" t="s">
        <v>61</v>
      </c>
      <c r="C1931" t="s">
        <v>37</v>
      </c>
      <c r="D1931" t="s">
        <v>22</v>
      </c>
      <c r="E1931">
        <v>-11</v>
      </c>
      <c r="F1931">
        <v>52</v>
      </c>
      <c r="G1931">
        <v>89</v>
      </c>
      <c r="H1931">
        <v>37</v>
      </c>
      <c r="I1931">
        <v>63</v>
      </c>
      <c r="J1931">
        <v>33</v>
      </c>
      <c r="K1931">
        <v>513</v>
      </c>
      <c r="L1931">
        <v>20</v>
      </c>
      <c r="M1931">
        <v>40</v>
      </c>
      <c r="N1931">
        <v>70</v>
      </c>
      <c r="O1931">
        <v>110</v>
      </c>
      <c r="P1931">
        <v>1</v>
      </c>
      <c r="Q1931" s="1">
        <v>40391</v>
      </c>
      <c r="R1931" t="s">
        <v>23</v>
      </c>
      <c r="S1931" t="s">
        <v>44</v>
      </c>
      <c r="T1931" t="s">
        <v>25</v>
      </c>
    </row>
    <row r="1932" spans="1:20" x14ac:dyDescent="0.25">
      <c r="A1932">
        <v>541</v>
      </c>
      <c r="B1932" t="s">
        <v>61</v>
      </c>
      <c r="C1932" t="s">
        <v>37</v>
      </c>
      <c r="D1932" t="s">
        <v>22</v>
      </c>
      <c r="E1932">
        <v>-3</v>
      </c>
      <c r="F1932">
        <v>74</v>
      </c>
      <c r="G1932">
        <v>126</v>
      </c>
      <c r="H1932">
        <v>52</v>
      </c>
      <c r="I1932">
        <v>77</v>
      </c>
      <c r="J1932">
        <v>47</v>
      </c>
      <c r="K1932">
        <v>509</v>
      </c>
      <c r="L1932">
        <v>30</v>
      </c>
      <c r="M1932">
        <v>60</v>
      </c>
      <c r="N1932">
        <v>90</v>
      </c>
      <c r="O1932">
        <v>150</v>
      </c>
      <c r="P1932">
        <v>1</v>
      </c>
      <c r="Q1932" s="1">
        <v>40422</v>
      </c>
      <c r="R1932" t="s">
        <v>23</v>
      </c>
      <c r="S1932" t="s">
        <v>44</v>
      </c>
      <c r="T1932" t="s">
        <v>25</v>
      </c>
    </row>
    <row r="1933" spans="1:20" x14ac:dyDescent="0.25">
      <c r="A1933">
        <v>541</v>
      </c>
      <c r="B1933" t="s">
        <v>61</v>
      </c>
      <c r="C1933" t="s">
        <v>37</v>
      </c>
      <c r="D1933" t="s">
        <v>22</v>
      </c>
      <c r="E1933">
        <v>-4</v>
      </c>
      <c r="F1933">
        <v>73</v>
      </c>
      <c r="G1933">
        <v>125</v>
      </c>
      <c r="H1933">
        <v>52</v>
      </c>
      <c r="I1933">
        <v>77</v>
      </c>
      <c r="J1933">
        <v>47</v>
      </c>
      <c r="K1933">
        <v>509</v>
      </c>
      <c r="L1933">
        <v>10</v>
      </c>
      <c r="M1933">
        <v>60</v>
      </c>
      <c r="N1933">
        <v>80</v>
      </c>
      <c r="O1933">
        <v>140</v>
      </c>
      <c r="P1933">
        <v>1</v>
      </c>
      <c r="Q1933" s="1">
        <v>40483</v>
      </c>
      <c r="R1933" t="s">
        <v>23</v>
      </c>
      <c r="S1933" t="s">
        <v>44</v>
      </c>
      <c r="T1933" t="s">
        <v>25</v>
      </c>
    </row>
    <row r="1934" spans="1:20" x14ac:dyDescent="0.25">
      <c r="A1934">
        <v>541</v>
      </c>
      <c r="B1934" t="s">
        <v>61</v>
      </c>
      <c r="C1934" t="s">
        <v>37</v>
      </c>
      <c r="D1934" t="s">
        <v>22</v>
      </c>
      <c r="E1934">
        <v>-6</v>
      </c>
      <c r="F1934">
        <v>75</v>
      </c>
      <c r="G1934">
        <v>137</v>
      </c>
      <c r="H1934">
        <v>54</v>
      </c>
      <c r="I1934">
        <v>79</v>
      </c>
      <c r="J1934">
        <v>49</v>
      </c>
      <c r="K1934">
        <v>427</v>
      </c>
      <c r="L1934">
        <v>40</v>
      </c>
      <c r="M1934">
        <v>60</v>
      </c>
      <c r="N1934">
        <v>100</v>
      </c>
      <c r="O1934">
        <v>160</v>
      </c>
      <c r="P1934">
        <v>1</v>
      </c>
      <c r="Q1934" s="1">
        <v>40575</v>
      </c>
      <c r="R1934" t="s">
        <v>23</v>
      </c>
      <c r="S1934" t="s">
        <v>44</v>
      </c>
      <c r="T1934" t="s">
        <v>25</v>
      </c>
    </row>
    <row r="1935" spans="1:20" x14ac:dyDescent="0.25">
      <c r="A1935">
        <v>541</v>
      </c>
      <c r="B1935" t="s">
        <v>61</v>
      </c>
      <c r="C1935" t="s">
        <v>37</v>
      </c>
      <c r="D1935" t="s">
        <v>22</v>
      </c>
      <c r="E1935">
        <v>-10</v>
      </c>
      <c r="F1935">
        <v>65</v>
      </c>
      <c r="G1935">
        <v>119</v>
      </c>
      <c r="H1935">
        <v>47</v>
      </c>
      <c r="I1935">
        <v>72</v>
      </c>
      <c r="J1935">
        <v>42</v>
      </c>
      <c r="K1935">
        <v>521</v>
      </c>
      <c r="L1935">
        <v>20</v>
      </c>
      <c r="M1935">
        <v>50</v>
      </c>
      <c r="N1935">
        <v>80</v>
      </c>
      <c r="O1935">
        <v>130</v>
      </c>
      <c r="P1935">
        <v>1</v>
      </c>
      <c r="Q1935" s="1">
        <v>40878</v>
      </c>
      <c r="R1935" t="s">
        <v>23</v>
      </c>
      <c r="S1935" t="s">
        <v>44</v>
      </c>
      <c r="T1935" t="s">
        <v>25</v>
      </c>
    </row>
    <row r="1936" spans="1:20" x14ac:dyDescent="0.25">
      <c r="A1936">
        <v>541</v>
      </c>
      <c r="B1936" t="s">
        <v>61</v>
      </c>
      <c r="C1936" t="s">
        <v>37</v>
      </c>
      <c r="D1936" t="s">
        <v>22</v>
      </c>
      <c r="E1936">
        <v>18</v>
      </c>
      <c r="F1936">
        <v>80</v>
      </c>
      <c r="G1936">
        <v>137</v>
      </c>
      <c r="H1936">
        <v>57</v>
      </c>
      <c r="I1936">
        <v>62</v>
      </c>
      <c r="J1936">
        <v>18</v>
      </c>
      <c r="K1936">
        <v>469</v>
      </c>
      <c r="L1936">
        <v>50</v>
      </c>
      <c r="M1936">
        <v>70</v>
      </c>
      <c r="N1936">
        <v>100</v>
      </c>
      <c r="O1936">
        <v>170</v>
      </c>
      <c r="P1936">
        <v>2</v>
      </c>
      <c r="Q1936" s="1">
        <v>40422</v>
      </c>
      <c r="R1936" t="s">
        <v>23</v>
      </c>
      <c r="S1936" t="s">
        <v>24</v>
      </c>
      <c r="T1936" t="s">
        <v>25</v>
      </c>
    </row>
    <row r="1937" spans="1:20" x14ac:dyDescent="0.25">
      <c r="A1937">
        <v>541</v>
      </c>
      <c r="B1937" t="s">
        <v>61</v>
      </c>
      <c r="C1937" t="s">
        <v>37</v>
      </c>
      <c r="D1937" t="s">
        <v>22</v>
      </c>
      <c r="E1937">
        <v>12</v>
      </c>
      <c r="F1937">
        <v>70</v>
      </c>
      <c r="G1937">
        <v>127</v>
      </c>
      <c r="H1937">
        <v>49</v>
      </c>
      <c r="I1937">
        <v>62</v>
      </c>
      <c r="J1937">
        <v>16</v>
      </c>
      <c r="K1937">
        <v>399</v>
      </c>
      <c r="L1937">
        <v>30</v>
      </c>
      <c r="M1937">
        <v>60</v>
      </c>
      <c r="N1937">
        <v>80</v>
      </c>
      <c r="O1937">
        <v>140</v>
      </c>
      <c r="P1937">
        <v>2</v>
      </c>
      <c r="Q1937" s="1">
        <v>40634</v>
      </c>
      <c r="R1937" t="s">
        <v>23</v>
      </c>
      <c r="S1937" t="s">
        <v>24</v>
      </c>
      <c r="T1937" t="s">
        <v>25</v>
      </c>
    </row>
    <row r="1938" spans="1:20" x14ac:dyDescent="0.25">
      <c r="A1938">
        <v>541</v>
      </c>
      <c r="B1938" t="s">
        <v>61</v>
      </c>
      <c r="C1938" t="s">
        <v>37</v>
      </c>
      <c r="D1938" t="s">
        <v>22</v>
      </c>
      <c r="E1938">
        <v>0</v>
      </c>
      <c r="F1938">
        <v>55</v>
      </c>
      <c r="G1938">
        <v>93</v>
      </c>
      <c r="H1938">
        <v>39</v>
      </c>
      <c r="I1938">
        <v>51</v>
      </c>
      <c r="J1938">
        <v>12</v>
      </c>
      <c r="K1938">
        <v>478</v>
      </c>
      <c r="L1938">
        <v>20</v>
      </c>
      <c r="M1938">
        <v>40</v>
      </c>
      <c r="N1938">
        <v>70</v>
      </c>
      <c r="O1938">
        <v>110</v>
      </c>
      <c r="P1938">
        <v>2</v>
      </c>
      <c r="Q1938" s="1">
        <v>40725</v>
      </c>
      <c r="R1938" t="s">
        <v>23</v>
      </c>
      <c r="S1938" t="s">
        <v>24</v>
      </c>
      <c r="T1938" t="s">
        <v>25</v>
      </c>
    </row>
    <row r="1939" spans="1:20" x14ac:dyDescent="0.25">
      <c r="A1939">
        <v>541</v>
      </c>
      <c r="B1939" t="s">
        <v>61</v>
      </c>
      <c r="C1939" t="s">
        <v>37</v>
      </c>
      <c r="D1939" t="s">
        <v>22</v>
      </c>
      <c r="E1939">
        <v>27</v>
      </c>
      <c r="F1939">
        <v>80</v>
      </c>
      <c r="G1939">
        <v>146</v>
      </c>
      <c r="H1939">
        <v>57</v>
      </c>
      <c r="I1939">
        <v>62</v>
      </c>
      <c r="J1939">
        <v>18</v>
      </c>
      <c r="K1939">
        <v>469</v>
      </c>
      <c r="L1939">
        <v>50</v>
      </c>
      <c r="M1939">
        <v>70</v>
      </c>
      <c r="N1939">
        <v>100</v>
      </c>
      <c r="O1939">
        <v>170</v>
      </c>
      <c r="P1939">
        <v>2</v>
      </c>
      <c r="Q1939" s="1">
        <v>40787</v>
      </c>
      <c r="R1939" t="s">
        <v>23</v>
      </c>
      <c r="S1939" t="s">
        <v>24</v>
      </c>
      <c r="T1939" t="s">
        <v>25</v>
      </c>
    </row>
    <row r="1940" spans="1:20" x14ac:dyDescent="0.25">
      <c r="A1940">
        <v>541</v>
      </c>
      <c r="B1940" t="s">
        <v>61</v>
      </c>
      <c r="C1940" t="s">
        <v>37</v>
      </c>
      <c r="D1940" t="s">
        <v>22</v>
      </c>
      <c r="E1940">
        <v>21</v>
      </c>
      <c r="F1940">
        <v>75</v>
      </c>
      <c r="G1940">
        <v>136</v>
      </c>
      <c r="H1940">
        <v>53</v>
      </c>
      <c r="I1940">
        <v>61</v>
      </c>
      <c r="J1940">
        <v>17</v>
      </c>
      <c r="K1940">
        <v>470</v>
      </c>
      <c r="L1940">
        <v>40</v>
      </c>
      <c r="M1940">
        <v>60</v>
      </c>
      <c r="N1940">
        <v>90</v>
      </c>
      <c r="O1940">
        <v>150</v>
      </c>
      <c r="P1940">
        <v>2</v>
      </c>
      <c r="Q1940" s="1">
        <v>40848</v>
      </c>
      <c r="R1940" t="s">
        <v>23</v>
      </c>
      <c r="S1940" t="s">
        <v>24</v>
      </c>
      <c r="T1940" t="s">
        <v>25</v>
      </c>
    </row>
    <row r="1941" spans="1:20" x14ac:dyDescent="0.25">
      <c r="A1941">
        <v>541</v>
      </c>
      <c r="B1941" t="s">
        <v>61</v>
      </c>
      <c r="C1941" t="s">
        <v>37</v>
      </c>
      <c r="D1941" t="s">
        <v>22</v>
      </c>
      <c r="E1941">
        <v>1</v>
      </c>
      <c r="F1941">
        <v>57</v>
      </c>
      <c r="G1941">
        <v>104</v>
      </c>
      <c r="H1941">
        <v>41</v>
      </c>
      <c r="I1941">
        <v>56</v>
      </c>
      <c r="J1941">
        <v>13</v>
      </c>
      <c r="K1941">
        <v>482</v>
      </c>
      <c r="L1941">
        <v>20</v>
      </c>
      <c r="M1941">
        <v>40</v>
      </c>
      <c r="N1941">
        <v>70</v>
      </c>
      <c r="O1941">
        <v>110</v>
      </c>
      <c r="P1941">
        <v>2</v>
      </c>
      <c r="Q1941" s="1">
        <v>40878</v>
      </c>
      <c r="R1941" t="s">
        <v>23</v>
      </c>
      <c r="S1941" t="s">
        <v>24</v>
      </c>
      <c r="T1941" t="s">
        <v>25</v>
      </c>
    </row>
    <row r="1942" spans="1:20" x14ac:dyDescent="0.25">
      <c r="A1942">
        <v>541</v>
      </c>
      <c r="B1942" t="s">
        <v>61</v>
      </c>
      <c r="C1942" t="s">
        <v>37</v>
      </c>
      <c r="D1942" t="s">
        <v>22</v>
      </c>
      <c r="E1942">
        <v>20</v>
      </c>
      <c r="F1942">
        <v>55</v>
      </c>
      <c r="G1942">
        <v>93</v>
      </c>
      <c r="H1942">
        <v>38</v>
      </c>
      <c r="I1942">
        <v>35</v>
      </c>
      <c r="J1942">
        <v>12</v>
      </c>
      <c r="K1942">
        <v>414</v>
      </c>
      <c r="L1942">
        <v>40</v>
      </c>
      <c r="M1942">
        <v>40</v>
      </c>
      <c r="N1942">
        <v>70</v>
      </c>
      <c r="O1942">
        <v>110</v>
      </c>
      <c r="P1942">
        <v>3</v>
      </c>
      <c r="Q1942" s="1">
        <v>40330</v>
      </c>
      <c r="R1942" t="s">
        <v>23</v>
      </c>
      <c r="S1942" t="s">
        <v>38</v>
      </c>
      <c r="T1942" t="s">
        <v>31</v>
      </c>
    </row>
    <row r="1943" spans="1:20" x14ac:dyDescent="0.25">
      <c r="A1943">
        <v>541</v>
      </c>
      <c r="B1943" t="s">
        <v>61</v>
      </c>
      <c r="C1943" t="s">
        <v>37</v>
      </c>
      <c r="D1943" t="s">
        <v>22</v>
      </c>
      <c r="E1943">
        <v>19</v>
      </c>
      <c r="F1943">
        <v>51</v>
      </c>
      <c r="G1943">
        <v>85</v>
      </c>
      <c r="H1943">
        <v>34</v>
      </c>
      <c r="I1943">
        <v>32</v>
      </c>
      <c r="J1943">
        <v>10</v>
      </c>
      <c r="K1943">
        <v>428</v>
      </c>
      <c r="L1943">
        <v>40</v>
      </c>
      <c r="M1943">
        <v>40</v>
      </c>
      <c r="N1943">
        <v>60</v>
      </c>
      <c r="O1943">
        <v>100</v>
      </c>
      <c r="P1943">
        <v>3</v>
      </c>
      <c r="Q1943" s="1">
        <v>40391</v>
      </c>
      <c r="R1943" t="s">
        <v>23</v>
      </c>
      <c r="S1943" t="s">
        <v>38</v>
      </c>
      <c r="T1943" t="s">
        <v>31</v>
      </c>
    </row>
    <row r="1944" spans="1:20" x14ac:dyDescent="0.25">
      <c r="A1944">
        <v>541</v>
      </c>
      <c r="B1944" t="s">
        <v>61</v>
      </c>
      <c r="C1944" t="s">
        <v>37</v>
      </c>
      <c r="D1944" t="s">
        <v>22</v>
      </c>
      <c r="E1944">
        <v>42</v>
      </c>
      <c r="F1944">
        <v>64</v>
      </c>
      <c r="G1944">
        <v>114</v>
      </c>
      <c r="H1944">
        <v>43</v>
      </c>
      <c r="I1944">
        <v>36</v>
      </c>
      <c r="J1944">
        <v>13</v>
      </c>
      <c r="K1944">
        <v>363</v>
      </c>
      <c r="L1944">
        <v>50</v>
      </c>
      <c r="M1944">
        <v>50</v>
      </c>
      <c r="N1944">
        <v>80</v>
      </c>
      <c r="O1944">
        <v>130</v>
      </c>
      <c r="P1944">
        <v>3</v>
      </c>
      <c r="Q1944" s="1">
        <v>40634</v>
      </c>
      <c r="R1944" t="s">
        <v>23</v>
      </c>
      <c r="S1944" t="s">
        <v>38</v>
      </c>
      <c r="T1944" t="s">
        <v>31</v>
      </c>
    </row>
    <row r="1945" spans="1:20" x14ac:dyDescent="0.25">
      <c r="A1945">
        <v>541</v>
      </c>
      <c r="B1945" t="s">
        <v>61</v>
      </c>
      <c r="C1945" t="s">
        <v>37</v>
      </c>
      <c r="D1945" t="s">
        <v>22</v>
      </c>
      <c r="E1945">
        <v>25</v>
      </c>
      <c r="F1945">
        <v>51</v>
      </c>
      <c r="G1945">
        <v>84</v>
      </c>
      <c r="H1945">
        <v>34</v>
      </c>
      <c r="I1945">
        <v>31</v>
      </c>
      <c r="J1945">
        <v>10</v>
      </c>
      <c r="K1945">
        <v>432</v>
      </c>
      <c r="L1945">
        <v>40</v>
      </c>
      <c r="M1945">
        <v>40</v>
      </c>
      <c r="N1945">
        <v>60</v>
      </c>
      <c r="O1945">
        <v>100</v>
      </c>
      <c r="P1945">
        <v>3</v>
      </c>
      <c r="Q1945" s="1">
        <v>40725</v>
      </c>
      <c r="R1945" t="s">
        <v>23</v>
      </c>
      <c r="S1945" t="s">
        <v>38</v>
      </c>
      <c r="T1945" t="s">
        <v>31</v>
      </c>
    </row>
    <row r="1946" spans="1:20" x14ac:dyDescent="0.25">
      <c r="A1946">
        <v>541</v>
      </c>
      <c r="B1946" t="s">
        <v>61</v>
      </c>
      <c r="C1946" t="s">
        <v>37</v>
      </c>
      <c r="D1946" t="s">
        <v>22</v>
      </c>
      <c r="E1946">
        <v>37</v>
      </c>
      <c r="F1946">
        <v>60</v>
      </c>
      <c r="G1946">
        <v>108</v>
      </c>
      <c r="H1946">
        <v>41</v>
      </c>
      <c r="I1946">
        <v>35</v>
      </c>
      <c r="J1946">
        <v>13</v>
      </c>
      <c r="K1946">
        <v>435</v>
      </c>
      <c r="L1946">
        <v>50</v>
      </c>
      <c r="M1946">
        <v>40</v>
      </c>
      <c r="N1946">
        <v>80</v>
      </c>
      <c r="O1946">
        <v>120</v>
      </c>
      <c r="P1946">
        <v>3</v>
      </c>
      <c r="Q1946" s="1">
        <v>40878</v>
      </c>
      <c r="R1946" t="s">
        <v>23</v>
      </c>
      <c r="S1946" t="s">
        <v>38</v>
      </c>
      <c r="T1946" t="s">
        <v>31</v>
      </c>
    </row>
    <row r="1947" spans="1:20" x14ac:dyDescent="0.25">
      <c r="A1947">
        <v>541</v>
      </c>
      <c r="B1947" t="s">
        <v>61</v>
      </c>
      <c r="C1947" t="s">
        <v>37</v>
      </c>
      <c r="D1947" t="s">
        <v>22</v>
      </c>
      <c r="E1947">
        <v>67</v>
      </c>
      <c r="F1947">
        <v>116</v>
      </c>
      <c r="G1947">
        <v>200</v>
      </c>
      <c r="H1947">
        <v>84</v>
      </c>
      <c r="I1947">
        <v>49</v>
      </c>
      <c r="J1947">
        <v>26</v>
      </c>
      <c r="K1947">
        <v>500</v>
      </c>
      <c r="L1947">
        <v>50</v>
      </c>
      <c r="M1947">
        <v>50</v>
      </c>
      <c r="N1947">
        <v>80</v>
      </c>
      <c r="O1947">
        <v>130</v>
      </c>
      <c r="P1947">
        <v>13</v>
      </c>
      <c r="Q1947" s="1">
        <v>40179</v>
      </c>
      <c r="R1947" t="s">
        <v>26</v>
      </c>
      <c r="S1947" t="s">
        <v>27</v>
      </c>
      <c r="T1947" t="s">
        <v>25</v>
      </c>
    </row>
    <row r="1948" spans="1:20" x14ac:dyDescent="0.25">
      <c r="A1948">
        <v>541</v>
      </c>
      <c r="B1948" t="s">
        <v>61</v>
      </c>
      <c r="C1948" t="s">
        <v>37</v>
      </c>
      <c r="D1948" t="s">
        <v>22</v>
      </c>
      <c r="E1948">
        <v>74</v>
      </c>
      <c r="F1948">
        <v>125</v>
      </c>
      <c r="G1948">
        <v>214</v>
      </c>
      <c r="H1948">
        <v>89</v>
      </c>
      <c r="I1948">
        <v>51</v>
      </c>
      <c r="J1948">
        <v>27</v>
      </c>
      <c r="K1948">
        <v>481</v>
      </c>
      <c r="L1948">
        <v>60</v>
      </c>
      <c r="M1948">
        <v>50</v>
      </c>
      <c r="N1948">
        <v>90</v>
      </c>
      <c r="O1948">
        <v>140</v>
      </c>
      <c r="P1948">
        <v>13</v>
      </c>
      <c r="Q1948" s="1">
        <v>40238</v>
      </c>
      <c r="R1948" t="s">
        <v>26</v>
      </c>
      <c r="S1948" t="s">
        <v>27</v>
      </c>
      <c r="T1948" t="s">
        <v>25</v>
      </c>
    </row>
    <row r="1949" spans="1:20" x14ac:dyDescent="0.25">
      <c r="A1949">
        <v>541</v>
      </c>
      <c r="B1949" t="s">
        <v>61</v>
      </c>
      <c r="C1949" t="s">
        <v>37</v>
      </c>
      <c r="D1949" t="s">
        <v>22</v>
      </c>
      <c r="E1949">
        <v>102</v>
      </c>
      <c r="F1949">
        <v>161</v>
      </c>
      <c r="G1949">
        <v>277</v>
      </c>
      <c r="H1949">
        <v>116</v>
      </c>
      <c r="I1949">
        <v>59</v>
      </c>
      <c r="J1949">
        <v>35</v>
      </c>
      <c r="K1949">
        <v>678</v>
      </c>
      <c r="L1949">
        <v>70</v>
      </c>
      <c r="M1949">
        <v>70</v>
      </c>
      <c r="N1949">
        <v>110</v>
      </c>
      <c r="O1949">
        <v>180</v>
      </c>
      <c r="P1949">
        <v>13</v>
      </c>
      <c r="Q1949" s="1">
        <v>40391</v>
      </c>
      <c r="R1949" t="s">
        <v>26</v>
      </c>
      <c r="S1949" t="s">
        <v>27</v>
      </c>
      <c r="T1949" t="s">
        <v>25</v>
      </c>
    </row>
    <row r="1950" spans="1:20" x14ac:dyDescent="0.25">
      <c r="A1950">
        <v>541</v>
      </c>
      <c r="B1950" t="s">
        <v>61</v>
      </c>
      <c r="C1950" t="s">
        <v>37</v>
      </c>
      <c r="D1950" t="s">
        <v>22</v>
      </c>
      <c r="E1950">
        <v>81</v>
      </c>
      <c r="F1950">
        <v>134</v>
      </c>
      <c r="G1950">
        <v>230</v>
      </c>
      <c r="H1950">
        <v>96</v>
      </c>
      <c r="I1950">
        <v>53</v>
      </c>
      <c r="J1950">
        <v>29</v>
      </c>
      <c r="K1950">
        <v>666</v>
      </c>
      <c r="L1950">
        <v>60</v>
      </c>
      <c r="M1950">
        <v>60</v>
      </c>
      <c r="N1950">
        <v>90</v>
      </c>
      <c r="O1950">
        <v>150</v>
      </c>
      <c r="P1950">
        <v>13</v>
      </c>
      <c r="Q1950" s="1">
        <v>40422</v>
      </c>
      <c r="R1950" t="s">
        <v>26</v>
      </c>
      <c r="S1950" t="s">
        <v>27</v>
      </c>
      <c r="T1950" t="s">
        <v>25</v>
      </c>
    </row>
    <row r="1951" spans="1:20" x14ac:dyDescent="0.25">
      <c r="A1951">
        <v>541</v>
      </c>
      <c r="B1951" t="s">
        <v>61</v>
      </c>
      <c r="C1951" t="s">
        <v>37</v>
      </c>
      <c r="D1951" t="s">
        <v>22</v>
      </c>
      <c r="E1951">
        <v>104</v>
      </c>
      <c r="F1951">
        <v>116</v>
      </c>
      <c r="G1951">
        <v>224</v>
      </c>
      <c r="H1951">
        <v>84</v>
      </c>
      <c r="I1951">
        <v>51</v>
      </c>
      <c r="J1951">
        <v>26</v>
      </c>
      <c r="K1951">
        <v>500</v>
      </c>
      <c r="L1951">
        <v>50</v>
      </c>
      <c r="M1951">
        <v>50</v>
      </c>
      <c r="N1951">
        <v>80</v>
      </c>
      <c r="O1951">
        <v>130</v>
      </c>
      <c r="P1951">
        <v>13</v>
      </c>
      <c r="Q1951" s="1">
        <v>40544</v>
      </c>
      <c r="R1951" t="s">
        <v>26</v>
      </c>
      <c r="S1951" t="s">
        <v>27</v>
      </c>
      <c r="T1951" t="s">
        <v>25</v>
      </c>
    </row>
    <row r="1952" spans="1:20" x14ac:dyDescent="0.25">
      <c r="A1952">
        <v>541</v>
      </c>
      <c r="B1952" t="s">
        <v>61</v>
      </c>
      <c r="C1952" t="s">
        <v>37</v>
      </c>
      <c r="D1952" t="s">
        <v>22</v>
      </c>
      <c r="E1952">
        <v>139</v>
      </c>
      <c r="F1952">
        <v>159</v>
      </c>
      <c r="G1952">
        <v>271</v>
      </c>
      <c r="H1952">
        <v>114</v>
      </c>
      <c r="I1952">
        <v>54</v>
      </c>
      <c r="J1952">
        <v>35</v>
      </c>
      <c r="K1952">
        <v>555</v>
      </c>
      <c r="L1952">
        <v>70</v>
      </c>
      <c r="M1952">
        <v>70</v>
      </c>
      <c r="N1952">
        <v>110</v>
      </c>
      <c r="O1952">
        <v>180</v>
      </c>
      <c r="P1952">
        <v>13</v>
      </c>
      <c r="Q1952" s="1">
        <v>40664</v>
      </c>
      <c r="R1952" t="s">
        <v>26</v>
      </c>
      <c r="S1952" t="s">
        <v>27</v>
      </c>
      <c r="T1952" t="s">
        <v>25</v>
      </c>
    </row>
    <row r="1953" spans="1:20" x14ac:dyDescent="0.25">
      <c r="A1953">
        <v>541</v>
      </c>
      <c r="B1953" t="s">
        <v>61</v>
      </c>
      <c r="C1953" t="s">
        <v>37</v>
      </c>
      <c r="D1953" t="s">
        <v>22</v>
      </c>
      <c r="E1953">
        <v>178</v>
      </c>
      <c r="F1953">
        <v>195</v>
      </c>
      <c r="G1953">
        <v>333</v>
      </c>
      <c r="H1953">
        <v>141</v>
      </c>
      <c r="I1953">
        <v>61</v>
      </c>
      <c r="J1953">
        <v>43</v>
      </c>
      <c r="K1953">
        <v>692</v>
      </c>
      <c r="L1953">
        <v>90</v>
      </c>
      <c r="M1953">
        <v>90</v>
      </c>
      <c r="N1953">
        <v>130</v>
      </c>
      <c r="O1953">
        <v>220</v>
      </c>
      <c r="P1953">
        <v>13</v>
      </c>
      <c r="Q1953" s="1">
        <v>40725</v>
      </c>
      <c r="R1953" t="s">
        <v>26</v>
      </c>
      <c r="S1953" t="s">
        <v>27</v>
      </c>
      <c r="T1953" t="s">
        <v>25</v>
      </c>
    </row>
    <row r="1954" spans="1:20" x14ac:dyDescent="0.25">
      <c r="A1954">
        <v>541</v>
      </c>
      <c r="B1954" t="s">
        <v>61</v>
      </c>
      <c r="C1954" t="s">
        <v>37</v>
      </c>
      <c r="D1954" t="s">
        <v>22</v>
      </c>
      <c r="E1954">
        <v>113</v>
      </c>
      <c r="F1954">
        <v>127</v>
      </c>
      <c r="G1954">
        <v>232</v>
      </c>
      <c r="H1954">
        <v>91</v>
      </c>
      <c r="I1954">
        <v>51</v>
      </c>
      <c r="J1954">
        <v>28</v>
      </c>
      <c r="K1954">
        <v>656</v>
      </c>
      <c r="L1954">
        <v>50</v>
      </c>
      <c r="M1954">
        <v>40</v>
      </c>
      <c r="N1954">
        <v>60</v>
      </c>
      <c r="O1954">
        <v>100</v>
      </c>
      <c r="P1954">
        <v>13</v>
      </c>
      <c r="Q1954" s="1">
        <v>40817</v>
      </c>
      <c r="R1954" t="s">
        <v>26</v>
      </c>
      <c r="S1954" t="s">
        <v>27</v>
      </c>
      <c r="T1954" t="s">
        <v>25</v>
      </c>
    </row>
    <row r="1955" spans="1:20" x14ac:dyDescent="0.25">
      <c r="A1955">
        <v>541</v>
      </c>
      <c r="B1955" t="s">
        <v>61</v>
      </c>
      <c r="C1955" t="s">
        <v>37</v>
      </c>
      <c r="D1955" t="s">
        <v>22</v>
      </c>
      <c r="E1955">
        <v>33</v>
      </c>
      <c r="F1955">
        <v>80</v>
      </c>
      <c r="G1955">
        <v>140</v>
      </c>
      <c r="H1955">
        <v>60</v>
      </c>
      <c r="I1955">
        <v>47</v>
      </c>
      <c r="J1955">
        <v>19</v>
      </c>
      <c r="K1955">
        <v>329</v>
      </c>
      <c r="L1955">
        <v>50</v>
      </c>
      <c r="M1955">
        <v>50</v>
      </c>
      <c r="N1955">
        <v>80</v>
      </c>
      <c r="O1955">
        <v>130</v>
      </c>
      <c r="P1955">
        <v>5</v>
      </c>
      <c r="Q1955" s="1">
        <v>40210</v>
      </c>
      <c r="R1955" t="s">
        <v>28</v>
      </c>
      <c r="S1955" t="s">
        <v>29</v>
      </c>
      <c r="T1955" t="s">
        <v>25</v>
      </c>
    </row>
    <row r="1956" spans="1:20" x14ac:dyDescent="0.25">
      <c r="A1956">
        <v>541</v>
      </c>
      <c r="B1956" t="s">
        <v>61</v>
      </c>
      <c r="C1956" t="s">
        <v>37</v>
      </c>
      <c r="D1956" t="s">
        <v>22</v>
      </c>
      <c r="E1956">
        <v>27</v>
      </c>
      <c r="F1956">
        <v>71</v>
      </c>
      <c r="G1956">
        <v>123</v>
      </c>
      <c r="H1956">
        <v>52</v>
      </c>
      <c r="I1956">
        <v>44</v>
      </c>
      <c r="J1956">
        <v>17</v>
      </c>
      <c r="K1956">
        <v>361</v>
      </c>
      <c r="L1956">
        <v>40</v>
      </c>
      <c r="M1956">
        <v>40</v>
      </c>
      <c r="N1956">
        <v>70</v>
      </c>
      <c r="O1956">
        <v>110</v>
      </c>
      <c r="P1956">
        <v>5</v>
      </c>
      <c r="Q1956" s="1">
        <v>40299</v>
      </c>
      <c r="R1956" t="s">
        <v>28</v>
      </c>
      <c r="S1956" t="s">
        <v>29</v>
      </c>
      <c r="T1956" t="s">
        <v>25</v>
      </c>
    </row>
    <row r="1957" spans="1:20" x14ac:dyDescent="0.25">
      <c r="A1957">
        <v>541</v>
      </c>
      <c r="B1957" t="s">
        <v>61</v>
      </c>
      <c r="C1957" t="s">
        <v>37</v>
      </c>
      <c r="D1957" t="s">
        <v>22</v>
      </c>
      <c r="E1957">
        <v>28</v>
      </c>
      <c r="F1957">
        <v>72</v>
      </c>
      <c r="G1957">
        <v>125</v>
      </c>
      <c r="H1957">
        <v>53</v>
      </c>
      <c r="I1957">
        <v>44</v>
      </c>
      <c r="J1957">
        <v>17</v>
      </c>
      <c r="K1957">
        <v>410</v>
      </c>
      <c r="L1957">
        <v>40</v>
      </c>
      <c r="M1957">
        <v>50</v>
      </c>
      <c r="N1957">
        <v>70</v>
      </c>
      <c r="O1957">
        <v>120</v>
      </c>
      <c r="P1957">
        <v>5</v>
      </c>
      <c r="Q1957" s="1">
        <v>40422</v>
      </c>
      <c r="R1957" t="s">
        <v>28</v>
      </c>
      <c r="S1957" t="s">
        <v>29</v>
      </c>
      <c r="T1957" t="s">
        <v>25</v>
      </c>
    </row>
    <row r="1958" spans="1:20" x14ac:dyDescent="0.25">
      <c r="A1958">
        <v>541</v>
      </c>
      <c r="B1958" t="s">
        <v>61</v>
      </c>
      <c r="C1958" t="s">
        <v>37</v>
      </c>
      <c r="D1958" t="s">
        <v>22</v>
      </c>
      <c r="E1958">
        <v>49</v>
      </c>
      <c r="F1958">
        <v>80</v>
      </c>
      <c r="G1958">
        <v>149</v>
      </c>
      <c r="H1958">
        <v>60</v>
      </c>
      <c r="I1958">
        <v>47</v>
      </c>
      <c r="J1958">
        <v>19</v>
      </c>
      <c r="K1958">
        <v>329</v>
      </c>
      <c r="L1958">
        <v>50</v>
      </c>
      <c r="M1958">
        <v>50</v>
      </c>
      <c r="N1958">
        <v>80</v>
      </c>
      <c r="O1958">
        <v>130</v>
      </c>
      <c r="P1958">
        <v>5</v>
      </c>
      <c r="Q1958" s="1">
        <v>40575</v>
      </c>
      <c r="R1958" t="s">
        <v>28</v>
      </c>
      <c r="S1958" t="s">
        <v>29</v>
      </c>
      <c r="T1958" t="s">
        <v>25</v>
      </c>
    </row>
    <row r="1959" spans="1:20" x14ac:dyDescent="0.25">
      <c r="A1959">
        <v>541</v>
      </c>
      <c r="B1959" t="s">
        <v>61</v>
      </c>
      <c r="C1959" t="s">
        <v>37</v>
      </c>
      <c r="D1959" t="s">
        <v>22</v>
      </c>
      <c r="E1959">
        <v>33</v>
      </c>
      <c r="F1959">
        <v>68</v>
      </c>
      <c r="G1959">
        <v>117</v>
      </c>
      <c r="H1959">
        <v>50</v>
      </c>
      <c r="I1959">
        <v>41</v>
      </c>
      <c r="J1959">
        <v>16</v>
      </c>
      <c r="K1959">
        <v>397</v>
      </c>
      <c r="L1959">
        <v>40</v>
      </c>
      <c r="M1959">
        <v>40</v>
      </c>
      <c r="N1959">
        <v>70</v>
      </c>
      <c r="O1959">
        <v>110</v>
      </c>
      <c r="P1959">
        <v>5</v>
      </c>
      <c r="Q1959" s="1">
        <v>40695</v>
      </c>
      <c r="R1959" t="s">
        <v>28</v>
      </c>
      <c r="S1959" t="s">
        <v>29</v>
      </c>
      <c r="T1959" t="s">
        <v>25</v>
      </c>
    </row>
    <row r="1960" spans="1:20" x14ac:dyDescent="0.25">
      <c r="A1960">
        <v>541</v>
      </c>
      <c r="B1960" t="s">
        <v>61</v>
      </c>
      <c r="C1960" t="s">
        <v>37</v>
      </c>
      <c r="D1960" t="s">
        <v>22</v>
      </c>
      <c r="E1960">
        <v>40</v>
      </c>
      <c r="F1960">
        <v>71</v>
      </c>
      <c r="G1960">
        <v>131</v>
      </c>
      <c r="H1960">
        <v>52</v>
      </c>
      <c r="I1960">
        <v>44</v>
      </c>
      <c r="J1960">
        <v>17</v>
      </c>
      <c r="K1960">
        <v>405</v>
      </c>
      <c r="L1960">
        <v>60</v>
      </c>
      <c r="M1960">
        <v>30</v>
      </c>
      <c r="N1960">
        <v>70</v>
      </c>
      <c r="O1960">
        <v>100</v>
      </c>
      <c r="P1960">
        <v>5</v>
      </c>
      <c r="Q1960" s="1">
        <v>40817</v>
      </c>
      <c r="R1960" t="s">
        <v>28</v>
      </c>
      <c r="S1960" t="s">
        <v>29</v>
      </c>
      <c r="T1960" t="s">
        <v>25</v>
      </c>
    </row>
    <row r="1961" spans="1:20" x14ac:dyDescent="0.25">
      <c r="A1961">
        <v>541</v>
      </c>
      <c r="B1961" t="s">
        <v>61</v>
      </c>
      <c r="C1961" t="s">
        <v>37</v>
      </c>
      <c r="D1961" t="s">
        <v>22</v>
      </c>
      <c r="E1961">
        <v>49</v>
      </c>
      <c r="F1961">
        <v>79</v>
      </c>
      <c r="G1961">
        <v>147</v>
      </c>
      <c r="H1961">
        <v>59</v>
      </c>
      <c r="I1961">
        <v>46</v>
      </c>
      <c r="J1961">
        <v>19</v>
      </c>
      <c r="K1961">
        <v>411</v>
      </c>
      <c r="L1961">
        <v>50</v>
      </c>
      <c r="M1961">
        <v>50</v>
      </c>
      <c r="N1961">
        <v>80</v>
      </c>
      <c r="O1961">
        <v>130</v>
      </c>
      <c r="P1961">
        <v>5</v>
      </c>
      <c r="Q1961" s="1">
        <v>40848</v>
      </c>
      <c r="R1961" t="s">
        <v>28</v>
      </c>
      <c r="S1961" t="s">
        <v>29</v>
      </c>
      <c r="T1961" t="s">
        <v>25</v>
      </c>
    </row>
    <row r="1962" spans="1:20" x14ac:dyDescent="0.25">
      <c r="A1962">
        <v>541</v>
      </c>
      <c r="B1962" t="s">
        <v>61</v>
      </c>
      <c r="C1962" t="s">
        <v>37</v>
      </c>
      <c r="D1962" t="s">
        <v>22</v>
      </c>
      <c r="E1962">
        <v>83</v>
      </c>
      <c r="F1962">
        <v>149</v>
      </c>
      <c r="G1962">
        <v>298</v>
      </c>
      <c r="H1962">
        <v>149</v>
      </c>
      <c r="I1962">
        <v>66</v>
      </c>
      <c r="J1962">
        <v>41</v>
      </c>
      <c r="K1962">
        <v>1156</v>
      </c>
      <c r="L1962">
        <v>90</v>
      </c>
      <c r="M1962">
        <v>140</v>
      </c>
      <c r="N1962">
        <v>140</v>
      </c>
      <c r="O1962">
        <v>280</v>
      </c>
      <c r="P1962">
        <v>6</v>
      </c>
      <c r="Q1962" s="1">
        <v>40299</v>
      </c>
      <c r="R1962" t="s">
        <v>28</v>
      </c>
      <c r="S1962" t="s">
        <v>30</v>
      </c>
      <c r="T1962" t="s">
        <v>31</v>
      </c>
    </row>
    <row r="1963" spans="1:20" x14ac:dyDescent="0.25">
      <c r="A1963">
        <v>541</v>
      </c>
      <c r="B1963" t="s">
        <v>61</v>
      </c>
      <c r="C1963" t="s">
        <v>37</v>
      </c>
      <c r="D1963" t="s">
        <v>22</v>
      </c>
      <c r="E1963">
        <v>83</v>
      </c>
      <c r="F1963">
        <v>149</v>
      </c>
      <c r="G1963">
        <v>298</v>
      </c>
      <c r="H1963">
        <v>149</v>
      </c>
      <c r="I1963">
        <v>66</v>
      </c>
      <c r="J1963">
        <v>41</v>
      </c>
      <c r="K1963">
        <v>1245</v>
      </c>
      <c r="L1963">
        <v>90</v>
      </c>
      <c r="M1963">
        <v>140</v>
      </c>
      <c r="N1963">
        <v>140</v>
      </c>
      <c r="O1963">
        <v>280</v>
      </c>
      <c r="P1963">
        <v>6</v>
      </c>
      <c r="Q1963" s="1">
        <v>40330</v>
      </c>
      <c r="R1963" t="s">
        <v>28</v>
      </c>
      <c r="S1963" t="s">
        <v>30</v>
      </c>
      <c r="T1963" t="s">
        <v>31</v>
      </c>
    </row>
    <row r="1964" spans="1:20" x14ac:dyDescent="0.25">
      <c r="A1964">
        <v>541</v>
      </c>
      <c r="B1964" t="s">
        <v>61</v>
      </c>
      <c r="C1964" t="s">
        <v>37</v>
      </c>
      <c r="D1964" t="s">
        <v>22</v>
      </c>
      <c r="E1964">
        <v>81</v>
      </c>
      <c r="F1964">
        <v>146</v>
      </c>
      <c r="G1964">
        <v>291</v>
      </c>
      <c r="H1964">
        <v>145</v>
      </c>
      <c r="I1964">
        <v>65</v>
      </c>
      <c r="J1964">
        <v>40</v>
      </c>
      <c r="K1964">
        <v>1304</v>
      </c>
      <c r="L1964">
        <v>90</v>
      </c>
      <c r="M1964">
        <v>130</v>
      </c>
      <c r="N1964">
        <v>140</v>
      </c>
      <c r="O1964">
        <v>270</v>
      </c>
      <c r="P1964">
        <v>6</v>
      </c>
      <c r="Q1964" s="1">
        <v>40360</v>
      </c>
      <c r="R1964" t="s">
        <v>28</v>
      </c>
      <c r="S1964" t="s">
        <v>30</v>
      </c>
      <c r="T1964" t="s">
        <v>31</v>
      </c>
    </row>
    <row r="1965" spans="1:20" x14ac:dyDescent="0.25">
      <c r="A1965">
        <v>541</v>
      </c>
      <c r="B1965" t="s">
        <v>61</v>
      </c>
      <c r="C1965" t="s">
        <v>37</v>
      </c>
      <c r="D1965" t="s">
        <v>22</v>
      </c>
      <c r="E1965">
        <v>87</v>
      </c>
      <c r="F1965">
        <v>155</v>
      </c>
      <c r="G1965">
        <v>310</v>
      </c>
      <c r="H1965">
        <v>155</v>
      </c>
      <c r="I1965">
        <v>68</v>
      </c>
      <c r="J1965">
        <v>43</v>
      </c>
      <c r="K1965">
        <v>1280</v>
      </c>
      <c r="L1965">
        <v>90</v>
      </c>
      <c r="M1965">
        <v>140</v>
      </c>
      <c r="N1965">
        <v>150</v>
      </c>
      <c r="O1965">
        <v>290</v>
      </c>
      <c r="P1965">
        <v>6</v>
      </c>
      <c r="Q1965" s="1">
        <v>40422</v>
      </c>
      <c r="R1965" t="s">
        <v>28</v>
      </c>
      <c r="S1965" t="s">
        <v>30</v>
      </c>
      <c r="T1965" t="s">
        <v>31</v>
      </c>
    </row>
    <row r="1966" spans="1:20" x14ac:dyDescent="0.25">
      <c r="A1966">
        <v>541</v>
      </c>
      <c r="B1966" t="s">
        <v>61</v>
      </c>
      <c r="C1966" t="s">
        <v>37</v>
      </c>
      <c r="D1966" t="s">
        <v>22</v>
      </c>
      <c r="E1966">
        <v>115</v>
      </c>
      <c r="F1966">
        <v>149</v>
      </c>
      <c r="G1966">
        <v>295</v>
      </c>
      <c r="H1966">
        <v>149</v>
      </c>
      <c r="I1966">
        <v>61</v>
      </c>
      <c r="J1966">
        <v>41</v>
      </c>
      <c r="K1966">
        <v>1156</v>
      </c>
      <c r="L1966">
        <v>90</v>
      </c>
      <c r="M1966">
        <v>140</v>
      </c>
      <c r="N1966">
        <v>140</v>
      </c>
      <c r="O1966">
        <v>280</v>
      </c>
      <c r="P1966">
        <v>6</v>
      </c>
      <c r="Q1966" s="1">
        <v>40664</v>
      </c>
      <c r="R1966" t="s">
        <v>28</v>
      </c>
      <c r="S1966" t="s">
        <v>30</v>
      </c>
      <c r="T1966" t="s">
        <v>31</v>
      </c>
    </row>
    <row r="1967" spans="1:20" x14ac:dyDescent="0.25">
      <c r="A1967">
        <v>541</v>
      </c>
      <c r="B1967" t="s">
        <v>61</v>
      </c>
      <c r="C1967" t="s">
        <v>37</v>
      </c>
      <c r="D1967" t="s">
        <v>22</v>
      </c>
      <c r="E1967">
        <v>112</v>
      </c>
      <c r="F1967">
        <v>146</v>
      </c>
      <c r="G1967">
        <v>288</v>
      </c>
      <c r="H1967">
        <v>145</v>
      </c>
      <c r="I1967">
        <v>60</v>
      </c>
      <c r="J1967">
        <v>40</v>
      </c>
      <c r="K1967">
        <v>1292</v>
      </c>
      <c r="L1967">
        <v>90</v>
      </c>
      <c r="M1967">
        <v>130</v>
      </c>
      <c r="N1967">
        <v>140</v>
      </c>
      <c r="O1967">
        <v>270</v>
      </c>
      <c r="P1967">
        <v>6</v>
      </c>
      <c r="Q1967" s="1">
        <v>40756</v>
      </c>
      <c r="R1967" t="s">
        <v>28</v>
      </c>
      <c r="S1967" t="s">
        <v>30</v>
      </c>
      <c r="T1967" t="s">
        <v>31</v>
      </c>
    </row>
    <row r="1968" spans="1:20" x14ac:dyDescent="0.25">
      <c r="A1968">
        <v>541</v>
      </c>
      <c r="B1968" t="s">
        <v>61</v>
      </c>
      <c r="C1968" t="s">
        <v>37</v>
      </c>
      <c r="D1968" t="s">
        <v>22</v>
      </c>
      <c r="E1968">
        <v>33</v>
      </c>
      <c r="F1968">
        <v>55</v>
      </c>
      <c r="G1968">
        <v>92</v>
      </c>
      <c r="H1968">
        <v>37</v>
      </c>
      <c r="I1968">
        <v>22</v>
      </c>
      <c r="J1968">
        <v>10</v>
      </c>
      <c r="K1968">
        <v>768</v>
      </c>
      <c r="L1968">
        <v>50</v>
      </c>
      <c r="M1968">
        <v>30</v>
      </c>
      <c r="N1968">
        <v>50</v>
      </c>
      <c r="O1968">
        <v>80</v>
      </c>
      <c r="P1968">
        <v>8</v>
      </c>
      <c r="Q1968" s="1">
        <v>40238</v>
      </c>
      <c r="R1968" t="s">
        <v>32</v>
      </c>
      <c r="S1968" t="s">
        <v>39</v>
      </c>
      <c r="T1968" t="s">
        <v>31</v>
      </c>
    </row>
    <row r="1969" spans="1:20" x14ac:dyDescent="0.25">
      <c r="A1969">
        <v>541</v>
      </c>
      <c r="B1969" t="s">
        <v>61</v>
      </c>
      <c r="C1969" t="s">
        <v>37</v>
      </c>
      <c r="D1969" t="s">
        <v>22</v>
      </c>
      <c r="E1969">
        <v>17</v>
      </c>
      <c r="F1969">
        <v>36</v>
      </c>
      <c r="G1969">
        <v>61</v>
      </c>
      <c r="H1969">
        <v>25</v>
      </c>
      <c r="I1969">
        <v>19</v>
      </c>
      <c r="J1969">
        <v>7</v>
      </c>
      <c r="K1969">
        <v>823</v>
      </c>
      <c r="L1969">
        <v>30</v>
      </c>
      <c r="M1969">
        <v>20</v>
      </c>
      <c r="N1969">
        <v>30</v>
      </c>
      <c r="O1969">
        <v>50</v>
      </c>
      <c r="P1969">
        <v>8</v>
      </c>
      <c r="Q1969" s="1">
        <v>40422</v>
      </c>
      <c r="R1969" t="s">
        <v>32</v>
      </c>
      <c r="S1969" t="s">
        <v>39</v>
      </c>
      <c r="T1969" t="s">
        <v>31</v>
      </c>
    </row>
    <row r="1970" spans="1:20" x14ac:dyDescent="0.25">
      <c r="A1970">
        <v>541</v>
      </c>
      <c r="B1970" t="s">
        <v>61</v>
      </c>
      <c r="C1970" t="s">
        <v>37</v>
      </c>
      <c r="D1970" t="s">
        <v>22</v>
      </c>
      <c r="E1970">
        <v>19</v>
      </c>
      <c r="F1970">
        <v>36</v>
      </c>
      <c r="G1970">
        <v>60</v>
      </c>
      <c r="H1970">
        <v>24</v>
      </c>
      <c r="I1970">
        <v>17</v>
      </c>
      <c r="J1970">
        <v>6</v>
      </c>
      <c r="K1970">
        <v>829</v>
      </c>
      <c r="L1970">
        <v>20</v>
      </c>
      <c r="M1970">
        <v>20</v>
      </c>
      <c r="N1970">
        <v>30</v>
      </c>
      <c r="O1970">
        <v>50</v>
      </c>
      <c r="P1970">
        <v>8</v>
      </c>
      <c r="Q1970" s="1">
        <v>40513</v>
      </c>
      <c r="R1970" t="s">
        <v>32</v>
      </c>
      <c r="S1970" t="s">
        <v>39</v>
      </c>
      <c r="T1970" t="s">
        <v>31</v>
      </c>
    </row>
    <row r="1971" spans="1:20" x14ac:dyDescent="0.25">
      <c r="A1971">
        <v>541</v>
      </c>
      <c r="B1971" t="s">
        <v>61</v>
      </c>
      <c r="C1971" t="s">
        <v>37</v>
      </c>
      <c r="D1971" t="s">
        <v>22</v>
      </c>
      <c r="E1971">
        <v>30</v>
      </c>
      <c r="F1971">
        <v>41</v>
      </c>
      <c r="G1971">
        <v>68</v>
      </c>
      <c r="H1971">
        <v>28</v>
      </c>
      <c r="I1971">
        <v>18</v>
      </c>
      <c r="J1971">
        <v>7</v>
      </c>
      <c r="K1971">
        <v>816</v>
      </c>
      <c r="L1971">
        <v>40</v>
      </c>
      <c r="M1971">
        <v>20</v>
      </c>
      <c r="N1971">
        <v>40</v>
      </c>
      <c r="O1971">
        <v>60</v>
      </c>
      <c r="P1971">
        <v>8</v>
      </c>
      <c r="Q1971" s="1">
        <v>40695</v>
      </c>
      <c r="R1971" t="s">
        <v>32</v>
      </c>
      <c r="S1971" t="s">
        <v>39</v>
      </c>
      <c r="T1971" t="s">
        <v>31</v>
      </c>
    </row>
    <row r="1972" spans="1:20" x14ac:dyDescent="0.25">
      <c r="A1972">
        <v>541</v>
      </c>
      <c r="B1972" t="s">
        <v>61</v>
      </c>
      <c r="C1972" t="s">
        <v>37</v>
      </c>
      <c r="D1972" t="s">
        <v>22</v>
      </c>
      <c r="E1972">
        <v>28</v>
      </c>
      <c r="F1972">
        <v>38</v>
      </c>
      <c r="G1972">
        <v>67</v>
      </c>
      <c r="H1972">
        <v>25</v>
      </c>
      <c r="I1972">
        <v>19</v>
      </c>
      <c r="J1972">
        <v>7</v>
      </c>
      <c r="K1972">
        <v>823</v>
      </c>
      <c r="L1972">
        <v>20</v>
      </c>
      <c r="M1972">
        <v>20</v>
      </c>
      <c r="N1972">
        <v>30</v>
      </c>
      <c r="O1972">
        <v>50</v>
      </c>
      <c r="P1972">
        <v>8</v>
      </c>
      <c r="Q1972" s="1">
        <v>40848</v>
      </c>
      <c r="R1972" t="s">
        <v>32</v>
      </c>
      <c r="S1972" t="s">
        <v>39</v>
      </c>
      <c r="T1972" t="s">
        <v>31</v>
      </c>
    </row>
    <row r="1973" spans="1:20" x14ac:dyDescent="0.25">
      <c r="A1973">
        <v>541</v>
      </c>
      <c r="B1973" t="s">
        <v>61</v>
      </c>
      <c r="C1973" t="s">
        <v>37</v>
      </c>
      <c r="D1973" t="s">
        <v>22</v>
      </c>
      <c r="E1973">
        <v>30</v>
      </c>
      <c r="F1973">
        <v>56</v>
      </c>
      <c r="G1973">
        <v>100</v>
      </c>
      <c r="H1973">
        <v>44</v>
      </c>
      <c r="I1973">
        <v>26</v>
      </c>
      <c r="J1973">
        <v>14</v>
      </c>
      <c r="K1973">
        <v>618</v>
      </c>
      <c r="L1973">
        <v>30</v>
      </c>
      <c r="M1973">
        <v>30</v>
      </c>
      <c r="N1973">
        <v>50</v>
      </c>
      <c r="O1973">
        <v>80</v>
      </c>
      <c r="P1973">
        <v>9</v>
      </c>
      <c r="Q1973" s="1">
        <v>40210</v>
      </c>
      <c r="R1973" t="s">
        <v>32</v>
      </c>
      <c r="S1973" t="s">
        <v>33</v>
      </c>
      <c r="T1973" t="s">
        <v>31</v>
      </c>
    </row>
    <row r="1974" spans="1:20" x14ac:dyDescent="0.25">
      <c r="A1974">
        <v>541</v>
      </c>
      <c r="B1974" t="s">
        <v>61</v>
      </c>
      <c r="C1974" t="s">
        <v>37</v>
      </c>
      <c r="D1974" t="s">
        <v>22</v>
      </c>
      <c r="E1974">
        <v>53</v>
      </c>
      <c r="F1974">
        <v>87</v>
      </c>
      <c r="G1974">
        <v>155</v>
      </c>
      <c r="H1974">
        <v>68</v>
      </c>
      <c r="I1974">
        <v>34</v>
      </c>
      <c r="J1974">
        <v>22</v>
      </c>
      <c r="K1974">
        <v>587</v>
      </c>
      <c r="L1974">
        <v>60</v>
      </c>
      <c r="M1974">
        <v>50</v>
      </c>
      <c r="N1974">
        <v>80</v>
      </c>
      <c r="O1974">
        <v>130</v>
      </c>
      <c r="P1974">
        <v>9</v>
      </c>
      <c r="Q1974" s="1">
        <v>40391</v>
      </c>
      <c r="R1974" t="s">
        <v>32</v>
      </c>
      <c r="S1974" t="s">
        <v>33</v>
      </c>
      <c r="T1974" t="s">
        <v>31</v>
      </c>
    </row>
    <row r="1975" spans="1:20" x14ac:dyDescent="0.25">
      <c r="A1975">
        <v>541</v>
      </c>
      <c r="B1975" t="s">
        <v>61</v>
      </c>
      <c r="C1975" t="s">
        <v>37</v>
      </c>
      <c r="D1975" t="s">
        <v>22</v>
      </c>
      <c r="E1975">
        <v>66</v>
      </c>
      <c r="F1975">
        <v>104</v>
      </c>
      <c r="G1975">
        <v>185</v>
      </c>
      <c r="H1975">
        <v>81</v>
      </c>
      <c r="I1975">
        <v>38</v>
      </c>
      <c r="J1975">
        <v>26</v>
      </c>
      <c r="K1975">
        <v>551</v>
      </c>
      <c r="L1975">
        <v>70</v>
      </c>
      <c r="M1975">
        <v>70</v>
      </c>
      <c r="N1975">
        <v>100</v>
      </c>
      <c r="O1975">
        <v>170</v>
      </c>
      <c r="P1975">
        <v>9</v>
      </c>
      <c r="Q1975" s="1">
        <v>40513</v>
      </c>
      <c r="R1975" t="s">
        <v>32</v>
      </c>
      <c r="S1975" t="s">
        <v>33</v>
      </c>
      <c r="T1975" t="s">
        <v>31</v>
      </c>
    </row>
    <row r="1976" spans="1:20" x14ac:dyDescent="0.25">
      <c r="A1976">
        <v>541</v>
      </c>
      <c r="B1976" t="s">
        <v>61</v>
      </c>
      <c r="C1976" t="s">
        <v>37</v>
      </c>
      <c r="D1976" t="s">
        <v>22</v>
      </c>
      <c r="E1976">
        <v>47</v>
      </c>
      <c r="F1976">
        <v>60</v>
      </c>
      <c r="G1976">
        <v>113</v>
      </c>
      <c r="H1976">
        <v>46</v>
      </c>
      <c r="I1976">
        <v>28</v>
      </c>
      <c r="J1976">
        <v>15</v>
      </c>
      <c r="K1976">
        <v>608</v>
      </c>
      <c r="L1976">
        <v>40</v>
      </c>
      <c r="M1976">
        <v>30</v>
      </c>
      <c r="N1976">
        <v>60</v>
      </c>
      <c r="O1976">
        <v>90</v>
      </c>
      <c r="P1976">
        <v>9</v>
      </c>
      <c r="Q1976" s="1">
        <v>40634</v>
      </c>
      <c r="R1976" t="s">
        <v>32</v>
      </c>
      <c r="S1976" t="s">
        <v>33</v>
      </c>
      <c r="T1976" t="s">
        <v>31</v>
      </c>
    </row>
    <row r="1977" spans="1:20" x14ac:dyDescent="0.25">
      <c r="A1977">
        <v>541</v>
      </c>
      <c r="B1977" t="s">
        <v>61</v>
      </c>
      <c r="C1977" t="s">
        <v>37</v>
      </c>
      <c r="D1977" t="s">
        <v>22</v>
      </c>
      <c r="E1977">
        <v>41</v>
      </c>
      <c r="F1977">
        <v>56</v>
      </c>
      <c r="G1977">
        <v>98</v>
      </c>
      <c r="H1977">
        <v>43</v>
      </c>
      <c r="I1977">
        <v>24</v>
      </c>
      <c r="J1977">
        <v>14</v>
      </c>
      <c r="K1977">
        <v>602</v>
      </c>
      <c r="L1977">
        <v>30</v>
      </c>
      <c r="M1977">
        <v>30</v>
      </c>
      <c r="N1977">
        <v>50</v>
      </c>
      <c r="O1977">
        <v>80</v>
      </c>
      <c r="P1977">
        <v>9</v>
      </c>
      <c r="Q1977" s="1">
        <v>40664</v>
      </c>
      <c r="R1977" t="s">
        <v>32</v>
      </c>
      <c r="S1977" t="s">
        <v>33</v>
      </c>
      <c r="T1977" t="s">
        <v>31</v>
      </c>
    </row>
    <row r="1978" spans="1:20" x14ac:dyDescent="0.25">
      <c r="A1978">
        <v>541</v>
      </c>
      <c r="B1978" t="s">
        <v>61</v>
      </c>
      <c r="C1978" t="s">
        <v>37</v>
      </c>
      <c r="D1978" t="s">
        <v>22</v>
      </c>
      <c r="E1978">
        <v>73</v>
      </c>
      <c r="F1978">
        <v>87</v>
      </c>
      <c r="G1978">
        <v>154</v>
      </c>
      <c r="H1978">
        <v>68</v>
      </c>
      <c r="I1978">
        <v>32</v>
      </c>
      <c r="J1978">
        <v>22</v>
      </c>
      <c r="K1978">
        <v>587</v>
      </c>
      <c r="L1978">
        <v>60</v>
      </c>
      <c r="M1978">
        <v>50</v>
      </c>
      <c r="N1978">
        <v>80</v>
      </c>
      <c r="O1978">
        <v>130</v>
      </c>
      <c r="P1978">
        <v>9</v>
      </c>
      <c r="Q1978" s="1">
        <v>40756</v>
      </c>
      <c r="R1978" t="s">
        <v>32</v>
      </c>
      <c r="S1978" t="s">
        <v>33</v>
      </c>
      <c r="T1978" t="s">
        <v>31</v>
      </c>
    </row>
    <row r="1979" spans="1:20" x14ac:dyDescent="0.25">
      <c r="A1979">
        <v>541</v>
      </c>
      <c r="B1979" t="s">
        <v>61</v>
      </c>
      <c r="C1979" t="s">
        <v>37</v>
      </c>
      <c r="D1979" t="s">
        <v>22</v>
      </c>
      <c r="E1979">
        <v>70</v>
      </c>
      <c r="F1979">
        <v>79</v>
      </c>
      <c r="G1979">
        <v>149</v>
      </c>
      <c r="H1979">
        <v>61</v>
      </c>
      <c r="I1979">
        <v>32</v>
      </c>
      <c r="J1979">
        <v>20</v>
      </c>
      <c r="K1979">
        <v>579</v>
      </c>
      <c r="L1979">
        <v>50</v>
      </c>
      <c r="M1979">
        <v>50</v>
      </c>
      <c r="N1979">
        <v>70</v>
      </c>
      <c r="O1979">
        <v>120</v>
      </c>
      <c r="P1979">
        <v>9</v>
      </c>
      <c r="Q1979" s="1">
        <v>40787</v>
      </c>
      <c r="R1979" t="s">
        <v>32</v>
      </c>
      <c r="S1979" t="s">
        <v>33</v>
      </c>
      <c r="T1979" t="s">
        <v>31</v>
      </c>
    </row>
    <row r="1980" spans="1:20" x14ac:dyDescent="0.25">
      <c r="A1980">
        <v>541</v>
      </c>
      <c r="B1980" t="s">
        <v>61</v>
      </c>
      <c r="C1980" t="s">
        <v>37</v>
      </c>
      <c r="D1980" t="s">
        <v>22</v>
      </c>
      <c r="E1980">
        <v>108</v>
      </c>
      <c r="F1980">
        <v>115</v>
      </c>
      <c r="G1980">
        <v>218</v>
      </c>
      <c r="H1980">
        <v>90</v>
      </c>
      <c r="I1980">
        <v>42</v>
      </c>
      <c r="J1980">
        <v>29</v>
      </c>
      <c r="K1980">
        <v>572</v>
      </c>
      <c r="L1980">
        <v>90</v>
      </c>
      <c r="M1980">
        <v>60</v>
      </c>
      <c r="N1980">
        <v>100</v>
      </c>
      <c r="O1980">
        <v>160</v>
      </c>
      <c r="P1980">
        <v>9</v>
      </c>
      <c r="Q1980" s="1">
        <v>40817</v>
      </c>
      <c r="R1980" t="s">
        <v>32</v>
      </c>
      <c r="S1980" t="s">
        <v>33</v>
      </c>
      <c r="T1980" t="s">
        <v>31</v>
      </c>
    </row>
    <row r="1981" spans="1:20" x14ac:dyDescent="0.25">
      <c r="A1981">
        <v>541</v>
      </c>
      <c r="B1981" t="s">
        <v>61</v>
      </c>
      <c r="C1981" t="s">
        <v>37</v>
      </c>
      <c r="D1981" t="s">
        <v>22</v>
      </c>
      <c r="E1981">
        <v>104</v>
      </c>
      <c r="F1981">
        <v>112</v>
      </c>
      <c r="G1981">
        <v>213</v>
      </c>
      <c r="H1981">
        <v>88</v>
      </c>
      <c r="I1981">
        <v>42</v>
      </c>
      <c r="J1981">
        <v>29</v>
      </c>
      <c r="K1981">
        <v>561</v>
      </c>
      <c r="L1981">
        <v>70</v>
      </c>
      <c r="M1981">
        <v>80</v>
      </c>
      <c r="N1981">
        <v>100</v>
      </c>
      <c r="O1981">
        <v>180</v>
      </c>
      <c r="P1981">
        <v>9</v>
      </c>
      <c r="Q1981" s="1">
        <v>40848</v>
      </c>
      <c r="R1981" t="s">
        <v>32</v>
      </c>
      <c r="S1981" t="s">
        <v>33</v>
      </c>
      <c r="T1981" t="s">
        <v>31</v>
      </c>
    </row>
    <row r="1982" spans="1:20" x14ac:dyDescent="0.25">
      <c r="A1982">
        <v>541</v>
      </c>
      <c r="B1982" t="s">
        <v>61</v>
      </c>
      <c r="C1982" t="s">
        <v>37</v>
      </c>
      <c r="D1982" t="s">
        <v>22</v>
      </c>
      <c r="E1982">
        <v>17</v>
      </c>
      <c r="F1982">
        <v>34</v>
      </c>
      <c r="G1982">
        <v>56</v>
      </c>
      <c r="H1982">
        <v>22</v>
      </c>
      <c r="I1982">
        <v>17</v>
      </c>
      <c r="J1982">
        <v>6</v>
      </c>
      <c r="K1982">
        <v>452</v>
      </c>
      <c r="L1982">
        <v>20</v>
      </c>
      <c r="M1982">
        <v>10</v>
      </c>
      <c r="N1982">
        <v>20</v>
      </c>
      <c r="O1982">
        <v>30</v>
      </c>
      <c r="P1982">
        <v>11</v>
      </c>
      <c r="Q1982" s="1">
        <v>40210</v>
      </c>
      <c r="R1982" t="s">
        <v>26</v>
      </c>
      <c r="S1982" t="s">
        <v>35</v>
      </c>
      <c r="T1982" t="s">
        <v>25</v>
      </c>
    </row>
    <row r="1983" spans="1:20" x14ac:dyDescent="0.25">
      <c r="A1983">
        <v>541</v>
      </c>
      <c r="B1983" t="s">
        <v>61</v>
      </c>
      <c r="C1983" t="s">
        <v>37</v>
      </c>
      <c r="D1983" t="s">
        <v>22</v>
      </c>
      <c r="E1983">
        <v>9</v>
      </c>
      <c r="F1983">
        <v>26</v>
      </c>
      <c r="G1983">
        <v>44</v>
      </c>
      <c r="H1983">
        <v>18</v>
      </c>
      <c r="I1983">
        <v>17</v>
      </c>
      <c r="J1983">
        <v>5</v>
      </c>
      <c r="K1983">
        <v>486</v>
      </c>
      <c r="L1983">
        <v>10</v>
      </c>
      <c r="M1983">
        <v>10</v>
      </c>
      <c r="N1983">
        <v>10</v>
      </c>
      <c r="O1983">
        <v>20</v>
      </c>
      <c r="P1983">
        <v>11</v>
      </c>
      <c r="Q1983" s="1">
        <v>40360</v>
      </c>
      <c r="R1983" t="s">
        <v>26</v>
      </c>
      <c r="S1983" t="s">
        <v>35</v>
      </c>
      <c r="T1983" t="s">
        <v>25</v>
      </c>
    </row>
    <row r="1984" spans="1:20" x14ac:dyDescent="0.25">
      <c r="A1984">
        <v>541</v>
      </c>
      <c r="B1984" t="s">
        <v>61</v>
      </c>
      <c r="C1984" t="s">
        <v>37</v>
      </c>
      <c r="D1984" t="s">
        <v>22</v>
      </c>
      <c r="E1984">
        <v>13</v>
      </c>
      <c r="F1984">
        <v>30</v>
      </c>
      <c r="G1984">
        <v>50</v>
      </c>
      <c r="H1984">
        <v>20</v>
      </c>
      <c r="I1984">
        <v>17</v>
      </c>
      <c r="J1984">
        <v>5</v>
      </c>
      <c r="K1984">
        <v>482</v>
      </c>
      <c r="L1984">
        <v>20</v>
      </c>
      <c r="M1984">
        <v>10</v>
      </c>
      <c r="N1984">
        <v>20</v>
      </c>
      <c r="O1984">
        <v>30</v>
      </c>
      <c r="P1984">
        <v>11</v>
      </c>
      <c r="Q1984" s="1">
        <v>40422</v>
      </c>
      <c r="R1984" t="s">
        <v>26</v>
      </c>
      <c r="S1984" t="s">
        <v>35</v>
      </c>
      <c r="T1984" t="s">
        <v>25</v>
      </c>
    </row>
    <row r="1985" spans="1:20" x14ac:dyDescent="0.25">
      <c r="A1985">
        <v>541</v>
      </c>
      <c r="B1985" t="s">
        <v>61</v>
      </c>
      <c r="C1985" t="s">
        <v>37</v>
      </c>
      <c r="D1985" t="s">
        <v>22</v>
      </c>
      <c r="E1985">
        <v>16</v>
      </c>
      <c r="F1985">
        <v>32</v>
      </c>
      <c r="G1985">
        <v>53</v>
      </c>
      <c r="H1985">
        <v>21</v>
      </c>
      <c r="I1985">
        <v>16</v>
      </c>
      <c r="J1985">
        <v>5</v>
      </c>
      <c r="K1985">
        <v>480</v>
      </c>
      <c r="L1985">
        <v>20</v>
      </c>
      <c r="M1985">
        <v>0</v>
      </c>
      <c r="N1985">
        <v>20</v>
      </c>
      <c r="O1985">
        <v>20</v>
      </c>
      <c r="P1985">
        <v>11</v>
      </c>
      <c r="Q1985" s="1">
        <v>40452</v>
      </c>
      <c r="R1985" t="s">
        <v>26</v>
      </c>
      <c r="S1985" t="s">
        <v>35</v>
      </c>
      <c r="T1985" t="s">
        <v>25</v>
      </c>
    </row>
    <row r="1986" spans="1:20" x14ac:dyDescent="0.25">
      <c r="A1986">
        <v>541</v>
      </c>
      <c r="B1986" t="s">
        <v>61</v>
      </c>
      <c r="C1986" t="s">
        <v>37</v>
      </c>
      <c r="D1986" t="s">
        <v>22</v>
      </c>
      <c r="E1986">
        <v>28</v>
      </c>
      <c r="F1986">
        <v>48</v>
      </c>
      <c r="G1986">
        <v>80</v>
      </c>
      <c r="H1986">
        <v>32</v>
      </c>
      <c r="I1986">
        <v>20</v>
      </c>
      <c r="J1986">
        <v>8</v>
      </c>
      <c r="K1986">
        <v>482</v>
      </c>
      <c r="L1986">
        <v>30</v>
      </c>
      <c r="M1986">
        <v>20</v>
      </c>
      <c r="N1986">
        <v>30</v>
      </c>
      <c r="O1986">
        <v>50</v>
      </c>
      <c r="P1986">
        <v>11</v>
      </c>
      <c r="Q1986" s="1">
        <v>40483</v>
      </c>
      <c r="R1986" t="s">
        <v>26</v>
      </c>
      <c r="S1986" t="s">
        <v>35</v>
      </c>
      <c r="T1986" t="s">
        <v>25</v>
      </c>
    </row>
    <row r="1987" spans="1:20" x14ac:dyDescent="0.25">
      <c r="A1987">
        <v>541</v>
      </c>
      <c r="B1987" t="s">
        <v>61</v>
      </c>
      <c r="C1987" t="s">
        <v>37</v>
      </c>
      <c r="D1987" t="s">
        <v>22</v>
      </c>
      <c r="E1987">
        <v>44</v>
      </c>
      <c r="F1987">
        <v>48</v>
      </c>
      <c r="G1987">
        <v>90</v>
      </c>
      <c r="H1987">
        <v>32</v>
      </c>
      <c r="I1987">
        <v>21</v>
      </c>
      <c r="J1987">
        <v>8</v>
      </c>
      <c r="K1987">
        <v>456</v>
      </c>
      <c r="L1987">
        <v>30</v>
      </c>
      <c r="M1987">
        <v>20</v>
      </c>
      <c r="N1987">
        <v>30</v>
      </c>
      <c r="O1987">
        <v>50</v>
      </c>
      <c r="P1987">
        <v>11</v>
      </c>
      <c r="Q1987" s="1">
        <v>40544</v>
      </c>
      <c r="R1987" t="s">
        <v>26</v>
      </c>
      <c r="S1987" t="s">
        <v>35</v>
      </c>
      <c r="T1987" t="s">
        <v>25</v>
      </c>
    </row>
    <row r="1988" spans="1:20" x14ac:dyDescent="0.25">
      <c r="A1988">
        <v>541</v>
      </c>
      <c r="B1988" t="s">
        <v>61</v>
      </c>
      <c r="C1988" t="s">
        <v>37</v>
      </c>
      <c r="D1988" t="s">
        <v>22</v>
      </c>
      <c r="E1988">
        <v>24</v>
      </c>
      <c r="F1988">
        <v>32</v>
      </c>
      <c r="G1988">
        <v>56</v>
      </c>
      <c r="H1988">
        <v>21</v>
      </c>
      <c r="I1988">
        <v>16</v>
      </c>
      <c r="J1988">
        <v>5</v>
      </c>
      <c r="K1988">
        <v>449</v>
      </c>
      <c r="L1988">
        <v>20</v>
      </c>
      <c r="M1988">
        <v>10</v>
      </c>
      <c r="N1988">
        <v>20</v>
      </c>
      <c r="O1988">
        <v>30</v>
      </c>
      <c r="P1988">
        <v>11</v>
      </c>
      <c r="Q1988" s="1">
        <v>40603</v>
      </c>
      <c r="R1988" t="s">
        <v>26</v>
      </c>
      <c r="S1988" t="s">
        <v>35</v>
      </c>
      <c r="T1988" t="s">
        <v>25</v>
      </c>
    </row>
    <row r="1989" spans="1:20" x14ac:dyDescent="0.25">
      <c r="A1989">
        <v>541</v>
      </c>
      <c r="B1989" t="s">
        <v>61</v>
      </c>
      <c r="C1989" t="s">
        <v>37</v>
      </c>
      <c r="D1989" t="s">
        <v>22</v>
      </c>
      <c r="E1989">
        <v>22</v>
      </c>
      <c r="F1989">
        <v>32</v>
      </c>
      <c r="G1989">
        <v>56</v>
      </c>
      <c r="H1989">
        <v>21</v>
      </c>
      <c r="I1989">
        <v>17</v>
      </c>
      <c r="J1989">
        <v>5</v>
      </c>
      <c r="K1989">
        <v>454</v>
      </c>
      <c r="L1989">
        <v>20</v>
      </c>
      <c r="M1989">
        <v>10</v>
      </c>
      <c r="N1989">
        <v>20</v>
      </c>
      <c r="O1989">
        <v>30</v>
      </c>
      <c r="P1989">
        <v>11</v>
      </c>
      <c r="Q1989" s="1">
        <v>40634</v>
      </c>
      <c r="R1989" t="s">
        <v>26</v>
      </c>
      <c r="S1989" t="s">
        <v>35</v>
      </c>
      <c r="T1989" t="s">
        <v>25</v>
      </c>
    </row>
    <row r="1990" spans="1:20" x14ac:dyDescent="0.25">
      <c r="A1990">
        <v>541</v>
      </c>
      <c r="B1990" t="s">
        <v>61</v>
      </c>
      <c r="C1990" t="s">
        <v>37</v>
      </c>
      <c r="D1990" t="s">
        <v>22</v>
      </c>
      <c r="E1990">
        <v>12</v>
      </c>
      <c r="F1990">
        <v>25</v>
      </c>
      <c r="G1990">
        <v>41</v>
      </c>
      <c r="H1990">
        <v>16</v>
      </c>
      <c r="I1990">
        <v>15</v>
      </c>
      <c r="J1990">
        <v>4</v>
      </c>
      <c r="K1990">
        <v>484</v>
      </c>
      <c r="L1990">
        <v>10</v>
      </c>
      <c r="M1990">
        <v>10</v>
      </c>
      <c r="N1990">
        <v>10</v>
      </c>
      <c r="O1990">
        <v>20</v>
      </c>
      <c r="P1990">
        <v>11</v>
      </c>
      <c r="Q1990" s="1">
        <v>40756</v>
      </c>
      <c r="R1990" t="s">
        <v>26</v>
      </c>
      <c r="S1990" t="s">
        <v>35</v>
      </c>
      <c r="T1990" t="s">
        <v>25</v>
      </c>
    </row>
    <row r="1991" spans="1:20" x14ac:dyDescent="0.25">
      <c r="A1991">
        <v>541</v>
      </c>
      <c r="B1991" t="s">
        <v>61</v>
      </c>
      <c r="C1991" t="s">
        <v>37</v>
      </c>
      <c r="D1991" t="s">
        <v>22</v>
      </c>
      <c r="E1991">
        <v>19</v>
      </c>
      <c r="F1991">
        <v>30</v>
      </c>
      <c r="G1991">
        <v>53</v>
      </c>
      <c r="H1991">
        <v>20</v>
      </c>
      <c r="I1991">
        <v>17</v>
      </c>
      <c r="J1991">
        <v>5</v>
      </c>
      <c r="K1991">
        <v>482</v>
      </c>
      <c r="L1991">
        <v>20</v>
      </c>
      <c r="M1991">
        <v>10</v>
      </c>
      <c r="N1991">
        <v>20</v>
      </c>
      <c r="O1991">
        <v>30</v>
      </c>
      <c r="P1991">
        <v>11</v>
      </c>
      <c r="Q1991" s="1">
        <v>40787</v>
      </c>
      <c r="R1991" t="s">
        <v>26</v>
      </c>
      <c r="S1991" t="s">
        <v>35</v>
      </c>
      <c r="T1991" t="s">
        <v>25</v>
      </c>
    </row>
    <row r="1992" spans="1:20" x14ac:dyDescent="0.25">
      <c r="A1992">
        <v>541</v>
      </c>
      <c r="B1992" t="s">
        <v>61</v>
      </c>
      <c r="C1992" t="s">
        <v>37</v>
      </c>
      <c r="D1992" t="s">
        <v>22</v>
      </c>
      <c r="E1992">
        <v>37</v>
      </c>
      <c r="F1992">
        <v>44</v>
      </c>
      <c r="G1992">
        <v>78</v>
      </c>
      <c r="H1992">
        <v>29</v>
      </c>
      <c r="I1992">
        <v>19</v>
      </c>
      <c r="J1992">
        <v>8</v>
      </c>
      <c r="K1992">
        <v>490</v>
      </c>
      <c r="L1992">
        <v>30</v>
      </c>
      <c r="M1992">
        <v>20</v>
      </c>
      <c r="N1992">
        <v>30</v>
      </c>
      <c r="O1992">
        <v>50</v>
      </c>
      <c r="P1992">
        <v>11</v>
      </c>
      <c r="Q1992" s="1">
        <v>40878</v>
      </c>
      <c r="R1992" t="s">
        <v>26</v>
      </c>
      <c r="S1992" t="s">
        <v>35</v>
      </c>
      <c r="T1992" t="s">
        <v>25</v>
      </c>
    </row>
    <row r="1993" spans="1:20" x14ac:dyDescent="0.25">
      <c r="A1993">
        <v>541</v>
      </c>
      <c r="B1993" t="s">
        <v>61</v>
      </c>
      <c r="C1993" t="s">
        <v>37</v>
      </c>
      <c r="D1993" t="s">
        <v>22</v>
      </c>
      <c r="E1993">
        <v>73</v>
      </c>
      <c r="F1993">
        <v>134</v>
      </c>
      <c r="G1993">
        <v>222</v>
      </c>
      <c r="H1993">
        <v>88</v>
      </c>
      <c r="I1993">
        <v>61</v>
      </c>
      <c r="J1993">
        <v>29</v>
      </c>
      <c r="K1993">
        <v>653</v>
      </c>
      <c r="L1993">
        <v>70</v>
      </c>
      <c r="M1993">
        <v>50</v>
      </c>
      <c r="N1993">
        <v>100</v>
      </c>
      <c r="O1993">
        <v>150</v>
      </c>
      <c r="P1993">
        <v>12</v>
      </c>
      <c r="Q1993" s="1">
        <v>40269</v>
      </c>
      <c r="R1993" t="s">
        <v>26</v>
      </c>
      <c r="S1993" t="s">
        <v>40</v>
      </c>
      <c r="T1993" t="s">
        <v>25</v>
      </c>
    </row>
    <row r="1994" spans="1:20" x14ac:dyDescent="0.25">
      <c r="A1994">
        <v>541</v>
      </c>
      <c r="B1994" t="s">
        <v>61</v>
      </c>
      <c r="C1994" t="s">
        <v>37</v>
      </c>
      <c r="D1994" t="s">
        <v>22</v>
      </c>
      <c r="E1994">
        <v>87</v>
      </c>
      <c r="F1994">
        <v>150</v>
      </c>
      <c r="G1994">
        <v>249</v>
      </c>
      <c r="H1994">
        <v>99</v>
      </c>
      <c r="I1994">
        <v>63</v>
      </c>
      <c r="J1994">
        <v>32</v>
      </c>
      <c r="K1994">
        <v>798</v>
      </c>
      <c r="L1994">
        <v>60</v>
      </c>
      <c r="M1994">
        <v>60</v>
      </c>
      <c r="N1994">
        <v>100</v>
      </c>
      <c r="O1994">
        <v>160</v>
      </c>
      <c r="P1994">
        <v>12</v>
      </c>
      <c r="Q1994" s="1">
        <v>40422</v>
      </c>
      <c r="R1994" t="s">
        <v>26</v>
      </c>
      <c r="S1994" t="s">
        <v>40</v>
      </c>
      <c r="T1994" t="s">
        <v>25</v>
      </c>
    </row>
    <row r="1995" spans="1:20" x14ac:dyDescent="0.25">
      <c r="A1995">
        <v>541</v>
      </c>
      <c r="B1995" t="s">
        <v>61</v>
      </c>
      <c r="C1995" t="s">
        <v>37</v>
      </c>
      <c r="D1995" t="s">
        <v>22</v>
      </c>
      <c r="E1995">
        <v>144</v>
      </c>
      <c r="F1995">
        <v>172</v>
      </c>
      <c r="G1995">
        <v>283</v>
      </c>
      <c r="H1995">
        <v>114</v>
      </c>
      <c r="I1995">
        <v>63</v>
      </c>
      <c r="J1995">
        <v>37</v>
      </c>
      <c r="K1995">
        <v>822</v>
      </c>
      <c r="L1995">
        <v>80</v>
      </c>
      <c r="M1995">
        <v>70</v>
      </c>
      <c r="N1995">
        <v>120</v>
      </c>
      <c r="O1995">
        <v>190</v>
      </c>
      <c r="P1995">
        <v>12</v>
      </c>
      <c r="Q1995" s="1">
        <v>40725</v>
      </c>
      <c r="R1995" t="s">
        <v>26</v>
      </c>
      <c r="S1995" t="s">
        <v>40</v>
      </c>
      <c r="T1995" t="s">
        <v>25</v>
      </c>
    </row>
    <row r="1996" spans="1:20" x14ac:dyDescent="0.25">
      <c r="A1996">
        <v>541</v>
      </c>
      <c r="B1996" t="s">
        <v>61</v>
      </c>
      <c r="C1996" t="s">
        <v>37</v>
      </c>
      <c r="D1996" t="s">
        <v>22</v>
      </c>
      <c r="E1996">
        <v>144</v>
      </c>
      <c r="F1996">
        <v>172</v>
      </c>
      <c r="G1996">
        <v>283</v>
      </c>
      <c r="H1996">
        <v>114</v>
      </c>
      <c r="I1996">
        <v>63</v>
      </c>
      <c r="J1996">
        <v>37</v>
      </c>
      <c r="K1996">
        <v>810</v>
      </c>
      <c r="L1996">
        <v>80</v>
      </c>
      <c r="M1996">
        <v>70</v>
      </c>
      <c r="N1996">
        <v>120</v>
      </c>
      <c r="O1996">
        <v>190</v>
      </c>
      <c r="P1996">
        <v>12</v>
      </c>
      <c r="Q1996" s="1">
        <v>40756</v>
      </c>
      <c r="R1996" t="s">
        <v>26</v>
      </c>
      <c r="S1996" t="s">
        <v>40</v>
      </c>
      <c r="T1996" t="s">
        <v>25</v>
      </c>
    </row>
    <row r="1997" spans="1:20" x14ac:dyDescent="0.25">
      <c r="A1997">
        <v>541</v>
      </c>
      <c r="B1997" t="s">
        <v>61</v>
      </c>
      <c r="C1997" t="s">
        <v>37</v>
      </c>
      <c r="D1997" t="s">
        <v>22</v>
      </c>
      <c r="E1997">
        <v>15</v>
      </c>
      <c r="F1997">
        <v>71</v>
      </c>
      <c r="G1997">
        <v>129</v>
      </c>
      <c r="H1997">
        <v>58</v>
      </c>
      <c r="I1997">
        <v>56</v>
      </c>
      <c r="J1997">
        <v>22</v>
      </c>
      <c r="K1997">
        <v>325</v>
      </c>
      <c r="L1997">
        <v>20</v>
      </c>
      <c r="M1997">
        <v>50</v>
      </c>
      <c r="N1997">
        <v>70</v>
      </c>
      <c r="O1997">
        <v>120</v>
      </c>
      <c r="P1997">
        <v>4</v>
      </c>
      <c r="Q1997" s="1">
        <v>40238</v>
      </c>
      <c r="R1997" t="s">
        <v>28</v>
      </c>
      <c r="S1997" t="s">
        <v>41</v>
      </c>
      <c r="T1997" t="s">
        <v>25</v>
      </c>
    </row>
    <row r="1998" spans="1:20" x14ac:dyDescent="0.25">
      <c r="A1998">
        <v>541</v>
      </c>
      <c r="B1998" t="s">
        <v>61</v>
      </c>
      <c r="C1998" t="s">
        <v>37</v>
      </c>
      <c r="D1998" t="s">
        <v>22</v>
      </c>
      <c r="E1998">
        <v>13</v>
      </c>
      <c r="F1998">
        <v>67</v>
      </c>
      <c r="G1998">
        <v>121</v>
      </c>
      <c r="H1998">
        <v>54</v>
      </c>
      <c r="I1998">
        <v>54</v>
      </c>
      <c r="J1998">
        <v>20</v>
      </c>
      <c r="K1998">
        <v>337</v>
      </c>
      <c r="L1998">
        <v>20</v>
      </c>
      <c r="M1998">
        <v>50</v>
      </c>
      <c r="N1998">
        <v>60</v>
      </c>
      <c r="O1998">
        <v>110</v>
      </c>
      <c r="P1998">
        <v>4</v>
      </c>
      <c r="Q1998" s="1">
        <v>40269</v>
      </c>
      <c r="R1998" t="s">
        <v>28</v>
      </c>
      <c r="S1998" t="s">
        <v>41</v>
      </c>
      <c r="T1998" t="s">
        <v>25</v>
      </c>
    </row>
    <row r="1999" spans="1:20" x14ac:dyDescent="0.25">
      <c r="A1999">
        <v>541</v>
      </c>
      <c r="B1999" t="s">
        <v>61</v>
      </c>
      <c r="C1999" t="s">
        <v>37</v>
      </c>
      <c r="D1999" t="s">
        <v>22</v>
      </c>
      <c r="E1999">
        <v>11</v>
      </c>
      <c r="F1999">
        <v>65</v>
      </c>
      <c r="G1999">
        <v>118</v>
      </c>
      <c r="H1999">
        <v>53</v>
      </c>
      <c r="I1999">
        <v>54</v>
      </c>
      <c r="J1999">
        <v>20</v>
      </c>
      <c r="K1999">
        <v>361</v>
      </c>
      <c r="L1999">
        <v>20</v>
      </c>
      <c r="M1999">
        <v>50</v>
      </c>
      <c r="N1999">
        <v>60</v>
      </c>
      <c r="O1999">
        <v>110</v>
      </c>
      <c r="P1999">
        <v>4</v>
      </c>
      <c r="Q1999" s="1">
        <v>40299</v>
      </c>
      <c r="R1999" t="s">
        <v>28</v>
      </c>
      <c r="S1999" t="s">
        <v>41</v>
      </c>
      <c r="T1999" t="s">
        <v>25</v>
      </c>
    </row>
    <row r="2000" spans="1:20" x14ac:dyDescent="0.25">
      <c r="A2000">
        <v>541</v>
      </c>
      <c r="B2000" t="s">
        <v>61</v>
      </c>
      <c r="C2000" t="s">
        <v>37</v>
      </c>
      <c r="D2000" t="s">
        <v>22</v>
      </c>
      <c r="E2000">
        <v>16</v>
      </c>
      <c r="F2000">
        <v>69</v>
      </c>
      <c r="G2000">
        <v>124</v>
      </c>
      <c r="H2000">
        <v>55</v>
      </c>
      <c r="I2000">
        <v>53</v>
      </c>
      <c r="J2000">
        <v>20</v>
      </c>
      <c r="K2000">
        <v>410</v>
      </c>
      <c r="L2000">
        <v>30</v>
      </c>
      <c r="M2000">
        <v>50</v>
      </c>
      <c r="N2000">
        <v>70</v>
      </c>
      <c r="O2000">
        <v>120</v>
      </c>
      <c r="P2000">
        <v>4</v>
      </c>
      <c r="Q2000" s="1">
        <v>40483</v>
      </c>
      <c r="R2000" t="s">
        <v>28</v>
      </c>
      <c r="S2000" t="s">
        <v>41</v>
      </c>
      <c r="T2000" t="s">
        <v>25</v>
      </c>
    </row>
    <row r="2001" spans="1:20" x14ac:dyDescent="0.25">
      <c r="A2001">
        <v>541</v>
      </c>
      <c r="B2001" t="s">
        <v>61</v>
      </c>
      <c r="C2001" t="s">
        <v>37</v>
      </c>
      <c r="D2001" t="s">
        <v>22</v>
      </c>
      <c r="E2001">
        <v>27</v>
      </c>
      <c r="F2001">
        <v>73</v>
      </c>
      <c r="G2001">
        <v>141</v>
      </c>
      <c r="H2001">
        <v>59</v>
      </c>
      <c r="I2001">
        <v>55</v>
      </c>
      <c r="J2001">
        <v>22</v>
      </c>
      <c r="K2001">
        <v>331</v>
      </c>
      <c r="L2001">
        <v>20</v>
      </c>
      <c r="M2001">
        <v>50</v>
      </c>
      <c r="N2001">
        <v>70</v>
      </c>
      <c r="O2001">
        <v>120</v>
      </c>
      <c r="P2001">
        <v>4</v>
      </c>
      <c r="Q2001" s="1">
        <v>40575</v>
      </c>
      <c r="R2001" t="s">
        <v>28</v>
      </c>
      <c r="S2001" t="s">
        <v>41</v>
      </c>
      <c r="T2001" t="s">
        <v>25</v>
      </c>
    </row>
    <row r="2002" spans="1:20" x14ac:dyDescent="0.25">
      <c r="A2002">
        <v>541</v>
      </c>
      <c r="B2002" t="s">
        <v>61</v>
      </c>
      <c r="C2002" t="s">
        <v>37</v>
      </c>
      <c r="D2002" t="s">
        <v>22</v>
      </c>
      <c r="E2002">
        <v>15</v>
      </c>
      <c r="F2002">
        <v>65</v>
      </c>
      <c r="G2002">
        <v>117</v>
      </c>
      <c r="H2002">
        <v>53</v>
      </c>
      <c r="I2002">
        <v>50</v>
      </c>
      <c r="J2002">
        <v>20</v>
      </c>
      <c r="K2002">
        <v>361</v>
      </c>
      <c r="L2002">
        <v>20</v>
      </c>
      <c r="M2002">
        <v>50</v>
      </c>
      <c r="N2002">
        <v>60</v>
      </c>
      <c r="O2002">
        <v>110</v>
      </c>
      <c r="P2002">
        <v>4</v>
      </c>
      <c r="Q2002" s="1">
        <v>40664</v>
      </c>
      <c r="R2002" t="s">
        <v>28</v>
      </c>
      <c r="S2002" t="s">
        <v>41</v>
      </c>
      <c r="T2002" t="s">
        <v>25</v>
      </c>
    </row>
    <row r="2003" spans="1:20" x14ac:dyDescent="0.25">
      <c r="A2003">
        <v>541</v>
      </c>
      <c r="B2003" t="s">
        <v>61</v>
      </c>
      <c r="C2003" t="s">
        <v>37</v>
      </c>
      <c r="D2003" t="s">
        <v>22</v>
      </c>
      <c r="E2003">
        <v>12</v>
      </c>
      <c r="F2003">
        <v>60</v>
      </c>
      <c r="G2003">
        <v>108</v>
      </c>
      <c r="H2003">
        <v>49</v>
      </c>
      <c r="I2003">
        <v>47</v>
      </c>
      <c r="J2003">
        <v>18</v>
      </c>
      <c r="K2003">
        <v>414</v>
      </c>
      <c r="L2003">
        <v>20</v>
      </c>
      <c r="M2003">
        <v>40</v>
      </c>
      <c r="N2003">
        <v>60</v>
      </c>
      <c r="O2003">
        <v>100</v>
      </c>
      <c r="P2003">
        <v>4</v>
      </c>
      <c r="Q2003" s="1">
        <v>40756</v>
      </c>
      <c r="R2003" t="s">
        <v>28</v>
      </c>
      <c r="S2003" t="s">
        <v>41</v>
      </c>
      <c r="T2003" t="s">
        <v>25</v>
      </c>
    </row>
    <row r="2004" spans="1:20" x14ac:dyDescent="0.25">
      <c r="A2004">
        <v>559</v>
      </c>
      <c r="B2004" t="s">
        <v>42</v>
      </c>
      <c r="C2004" t="s">
        <v>37</v>
      </c>
      <c r="D2004" t="s">
        <v>43</v>
      </c>
      <c r="E2004">
        <v>262</v>
      </c>
      <c r="F2004">
        <v>407</v>
      </c>
      <c r="G2004">
        <v>678</v>
      </c>
      <c r="H2004">
        <v>271</v>
      </c>
      <c r="I2004">
        <v>145</v>
      </c>
      <c r="J2004">
        <v>94</v>
      </c>
      <c r="K2004">
        <v>2101</v>
      </c>
      <c r="L2004">
        <v>370</v>
      </c>
      <c r="M2004">
        <v>340</v>
      </c>
      <c r="N2004">
        <v>500</v>
      </c>
      <c r="O2004">
        <v>840</v>
      </c>
      <c r="P2004">
        <v>2</v>
      </c>
      <c r="Q2004" s="1">
        <v>40179</v>
      </c>
      <c r="R2004" t="s">
        <v>23</v>
      </c>
      <c r="S2004" t="s">
        <v>24</v>
      </c>
      <c r="T2004" t="s">
        <v>25</v>
      </c>
    </row>
    <row r="2005" spans="1:20" x14ac:dyDescent="0.25">
      <c r="A2005">
        <v>559</v>
      </c>
      <c r="B2005" t="s">
        <v>42</v>
      </c>
      <c r="C2005" t="s">
        <v>37</v>
      </c>
      <c r="D2005" t="s">
        <v>43</v>
      </c>
      <c r="E2005">
        <v>243</v>
      </c>
      <c r="F2005">
        <v>252</v>
      </c>
      <c r="G2005">
        <v>496</v>
      </c>
      <c r="H2005">
        <v>213</v>
      </c>
      <c r="I2005">
        <v>88</v>
      </c>
      <c r="J2005">
        <v>66</v>
      </c>
      <c r="K2005">
        <v>942</v>
      </c>
      <c r="L2005">
        <v>160</v>
      </c>
      <c r="M2005">
        <v>180</v>
      </c>
      <c r="N2005">
        <v>220</v>
      </c>
      <c r="O2005">
        <v>400</v>
      </c>
      <c r="P2005">
        <v>9</v>
      </c>
      <c r="Q2005" s="1">
        <v>40575</v>
      </c>
      <c r="R2005" t="s">
        <v>32</v>
      </c>
      <c r="S2005" t="s">
        <v>33</v>
      </c>
      <c r="T2005" t="s">
        <v>31</v>
      </c>
    </row>
    <row r="2006" spans="1:20" x14ac:dyDescent="0.25">
      <c r="A2006">
        <v>559</v>
      </c>
      <c r="B2006" t="s">
        <v>42</v>
      </c>
      <c r="C2006" t="s">
        <v>37</v>
      </c>
      <c r="D2006" t="s">
        <v>43</v>
      </c>
      <c r="E2006">
        <v>253</v>
      </c>
      <c r="F2006">
        <v>277</v>
      </c>
      <c r="G2006">
        <v>507</v>
      </c>
      <c r="H2006">
        <v>235</v>
      </c>
      <c r="I2006">
        <v>87</v>
      </c>
      <c r="J2006">
        <v>72</v>
      </c>
      <c r="K2006">
        <v>1060</v>
      </c>
      <c r="L2006">
        <v>180</v>
      </c>
      <c r="M2006">
        <v>200</v>
      </c>
      <c r="N2006">
        <v>250</v>
      </c>
      <c r="O2006">
        <v>450</v>
      </c>
      <c r="P2006">
        <v>9</v>
      </c>
      <c r="Q2006" s="1">
        <v>40664</v>
      </c>
      <c r="R2006" t="s">
        <v>32</v>
      </c>
      <c r="S2006" t="s">
        <v>33</v>
      </c>
      <c r="T2006" t="s">
        <v>31</v>
      </c>
    </row>
    <row r="2007" spans="1:20" x14ac:dyDescent="0.25">
      <c r="A2007">
        <v>559</v>
      </c>
      <c r="B2007" t="s">
        <v>42</v>
      </c>
      <c r="C2007" t="s">
        <v>37</v>
      </c>
      <c r="D2007" t="s">
        <v>43</v>
      </c>
      <c r="E2007">
        <v>129</v>
      </c>
      <c r="F2007">
        <v>212</v>
      </c>
      <c r="G2007">
        <v>423</v>
      </c>
      <c r="H2007">
        <v>211</v>
      </c>
      <c r="I2007">
        <v>83</v>
      </c>
      <c r="J2007">
        <v>59</v>
      </c>
      <c r="K2007">
        <v>1778</v>
      </c>
      <c r="L2007">
        <v>140</v>
      </c>
      <c r="M2007">
        <v>200</v>
      </c>
      <c r="N2007">
        <v>210</v>
      </c>
      <c r="O2007">
        <v>410</v>
      </c>
      <c r="P2007">
        <v>4</v>
      </c>
      <c r="Q2007" s="1">
        <v>40483</v>
      </c>
      <c r="R2007" t="s">
        <v>28</v>
      </c>
      <c r="S2007" t="s">
        <v>41</v>
      </c>
      <c r="T2007" t="s">
        <v>25</v>
      </c>
    </row>
    <row r="2008" spans="1:20" x14ac:dyDescent="0.25">
      <c r="A2008">
        <v>561</v>
      </c>
      <c r="B2008" t="s">
        <v>53</v>
      </c>
      <c r="C2008" t="s">
        <v>21</v>
      </c>
      <c r="D2008" t="s">
        <v>43</v>
      </c>
      <c r="E2008">
        <v>67</v>
      </c>
      <c r="F2008">
        <v>126</v>
      </c>
      <c r="G2008">
        <v>210</v>
      </c>
      <c r="H2008">
        <v>84</v>
      </c>
      <c r="I2008">
        <v>59</v>
      </c>
      <c r="J2008">
        <v>27</v>
      </c>
      <c r="K2008">
        <v>632</v>
      </c>
      <c r="L2008">
        <v>70</v>
      </c>
      <c r="M2008">
        <v>80</v>
      </c>
      <c r="N2008">
        <v>110</v>
      </c>
      <c r="O2008">
        <v>190</v>
      </c>
      <c r="P2008">
        <v>2</v>
      </c>
      <c r="Q2008" s="1">
        <v>40238</v>
      </c>
      <c r="R2008" t="s">
        <v>23</v>
      </c>
      <c r="S2008" t="s">
        <v>24</v>
      </c>
      <c r="T2008" t="s">
        <v>25</v>
      </c>
    </row>
    <row r="2009" spans="1:20" x14ac:dyDescent="0.25">
      <c r="A2009">
        <v>561</v>
      </c>
      <c r="B2009" t="s">
        <v>53</v>
      </c>
      <c r="C2009" t="s">
        <v>21</v>
      </c>
      <c r="D2009" t="s">
        <v>43</v>
      </c>
      <c r="E2009">
        <v>93</v>
      </c>
      <c r="F2009">
        <v>120</v>
      </c>
      <c r="G2009">
        <v>213</v>
      </c>
      <c r="H2009">
        <v>80</v>
      </c>
      <c r="I2009">
        <v>57</v>
      </c>
      <c r="J2009">
        <v>26</v>
      </c>
      <c r="K2009">
        <v>640</v>
      </c>
      <c r="L2009">
        <v>80</v>
      </c>
      <c r="M2009">
        <v>70</v>
      </c>
      <c r="N2009">
        <v>120</v>
      </c>
      <c r="O2009">
        <v>190</v>
      </c>
      <c r="P2009">
        <v>2</v>
      </c>
      <c r="Q2009" s="1">
        <v>40575</v>
      </c>
      <c r="R2009" t="s">
        <v>23</v>
      </c>
      <c r="S2009" t="s">
        <v>24</v>
      </c>
      <c r="T2009" t="s">
        <v>25</v>
      </c>
    </row>
    <row r="2010" spans="1:20" x14ac:dyDescent="0.25">
      <c r="A2010">
        <v>561</v>
      </c>
      <c r="B2010" t="s">
        <v>53</v>
      </c>
      <c r="C2010" t="s">
        <v>21</v>
      </c>
      <c r="D2010" t="s">
        <v>43</v>
      </c>
      <c r="E2010">
        <v>98</v>
      </c>
      <c r="F2010">
        <v>155</v>
      </c>
      <c r="G2010">
        <v>267</v>
      </c>
      <c r="H2010">
        <v>112</v>
      </c>
      <c r="I2010">
        <v>57</v>
      </c>
      <c r="J2010">
        <v>34</v>
      </c>
      <c r="K2010">
        <v>502</v>
      </c>
      <c r="L2010">
        <v>100</v>
      </c>
      <c r="M2010">
        <v>100</v>
      </c>
      <c r="N2010">
        <v>150</v>
      </c>
      <c r="O2010">
        <v>250</v>
      </c>
      <c r="P2010">
        <v>3</v>
      </c>
      <c r="Q2010" s="1">
        <v>40269</v>
      </c>
      <c r="R2010" t="s">
        <v>23</v>
      </c>
      <c r="S2010" t="s">
        <v>38</v>
      </c>
      <c r="T2010" t="s">
        <v>31</v>
      </c>
    </row>
    <row r="2011" spans="1:20" x14ac:dyDescent="0.25">
      <c r="A2011">
        <v>561</v>
      </c>
      <c r="B2011" t="s">
        <v>53</v>
      </c>
      <c r="C2011" t="s">
        <v>21</v>
      </c>
      <c r="D2011" t="s">
        <v>43</v>
      </c>
      <c r="E2011">
        <v>76</v>
      </c>
      <c r="F2011">
        <v>127</v>
      </c>
      <c r="G2011">
        <v>218</v>
      </c>
      <c r="H2011">
        <v>91</v>
      </c>
      <c r="I2011">
        <v>51</v>
      </c>
      <c r="J2011">
        <v>28</v>
      </c>
      <c r="K2011">
        <v>656</v>
      </c>
      <c r="L2011">
        <v>90</v>
      </c>
      <c r="M2011">
        <v>70</v>
      </c>
      <c r="N2011">
        <v>110</v>
      </c>
      <c r="O2011">
        <v>180</v>
      </c>
      <c r="P2011">
        <v>3</v>
      </c>
      <c r="Q2011" s="1">
        <v>40452</v>
      </c>
      <c r="R2011" t="s">
        <v>23</v>
      </c>
      <c r="S2011" t="s">
        <v>38</v>
      </c>
      <c r="T2011" t="s">
        <v>31</v>
      </c>
    </row>
    <row r="2012" spans="1:20" x14ac:dyDescent="0.25">
      <c r="A2012">
        <v>561</v>
      </c>
      <c r="B2012" t="s">
        <v>53</v>
      </c>
      <c r="C2012" t="s">
        <v>21</v>
      </c>
      <c r="D2012" t="s">
        <v>43</v>
      </c>
      <c r="E2012">
        <v>141</v>
      </c>
      <c r="F2012">
        <v>161</v>
      </c>
      <c r="G2012">
        <v>275</v>
      </c>
      <c r="H2012">
        <v>116</v>
      </c>
      <c r="I2012">
        <v>55</v>
      </c>
      <c r="J2012">
        <v>35</v>
      </c>
      <c r="K2012">
        <v>678</v>
      </c>
      <c r="L2012">
        <v>100</v>
      </c>
      <c r="M2012">
        <v>110</v>
      </c>
      <c r="N2012">
        <v>150</v>
      </c>
      <c r="O2012">
        <v>260</v>
      </c>
      <c r="P2012">
        <v>3</v>
      </c>
      <c r="Q2012" s="1">
        <v>40756</v>
      </c>
      <c r="R2012" t="s">
        <v>23</v>
      </c>
      <c r="S2012" t="s">
        <v>38</v>
      </c>
      <c r="T2012" t="s">
        <v>31</v>
      </c>
    </row>
    <row r="2013" spans="1:20" x14ac:dyDescent="0.25">
      <c r="A2013">
        <v>561</v>
      </c>
      <c r="B2013" t="s">
        <v>53</v>
      </c>
      <c r="C2013" t="s">
        <v>21</v>
      </c>
      <c r="D2013" t="s">
        <v>43</v>
      </c>
      <c r="E2013">
        <v>28</v>
      </c>
      <c r="F2013">
        <v>47</v>
      </c>
      <c r="G2013">
        <v>78</v>
      </c>
      <c r="H2013">
        <v>31</v>
      </c>
      <c r="I2013">
        <v>19</v>
      </c>
      <c r="J2013">
        <v>8</v>
      </c>
      <c r="K2013">
        <v>856</v>
      </c>
      <c r="L2013">
        <v>40</v>
      </c>
      <c r="M2013">
        <v>30</v>
      </c>
      <c r="N2013">
        <v>50</v>
      </c>
      <c r="O2013">
        <v>80</v>
      </c>
      <c r="P2013">
        <v>13</v>
      </c>
      <c r="Q2013" s="1">
        <v>40483</v>
      </c>
      <c r="R2013" t="s">
        <v>26</v>
      </c>
      <c r="S2013" t="s">
        <v>27</v>
      </c>
      <c r="T2013" t="s">
        <v>25</v>
      </c>
    </row>
    <row r="2014" spans="1:20" x14ac:dyDescent="0.25">
      <c r="A2014">
        <v>561</v>
      </c>
      <c r="B2014" t="s">
        <v>53</v>
      </c>
      <c r="C2014" t="s">
        <v>21</v>
      </c>
      <c r="D2014" t="s">
        <v>43</v>
      </c>
      <c r="E2014">
        <v>51</v>
      </c>
      <c r="F2014">
        <v>103</v>
      </c>
      <c r="G2014">
        <v>180</v>
      </c>
      <c r="H2014">
        <v>77</v>
      </c>
      <c r="I2014">
        <v>52</v>
      </c>
      <c r="J2014">
        <v>25</v>
      </c>
      <c r="K2014">
        <v>557</v>
      </c>
      <c r="L2014">
        <v>60</v>
      </c>
      <c r="M2014">
        <v>70</v>
      </c>
      <c r="N2014">
        <v>100</v>
      </c>
      <c r="O2014">
        <v>170</v>
      </c>
      <c r="P2014">
        <v>6</v>
      </c>
      <c r="Q2014" s="1">
        <v>40483</v>
      </c>
      <c r="R2014" t="s">
        <v>28</v>
      </c>
      <c r="S2014" t="s">
        <v>30</v>
      </c>
      <c r="T2014" t="s">
        <v>31</v>
      </c>
    </row>
    <row r="2015" spans="1:20" x14ac:dyDescent="0.25">
      <c r="A2015">
        <v>561</v>
      </c>
      <c r="B2015" t="s">
        <v>53</v>
      </c>
      <c r="C2015" t="s">
        <v>21</v>
      </c>
      <c r="D2015" t="s">
        <v>43</v>
      </c>
      <c r="E2015">
        <v>21</v>
      </c>
      <c r="F2015">
        <v>43</v>
      </c>
      <c r="G2015">
        <v>76</v>
      </c>
      <c r="H2015">
        <v>33</v>
      </c>
      <c r="I2015">
        <v>22</v>
      </c>
      <c r="J2015">
        <v>10</v>
      </c>
      <c r="K2015">
        <v>577</v>
      </c>
      <c r="L2015">
        <v>20</v>
      </c>
      <c r="M2015">
        <v>20</v>
      </c>
      <c r="N2015">
        <v>30</v>
      </c>
      <c r="O2015">
        <v>50</v>
      </c>
      <c r="P2015">
        <v>8</v>
      </c>
      <c r="Q2015" s="1">
        <v>40422</v>
      </c>
      <c r="R2015" t="s">
        <v>32</v>
      </c>
      <c r="S2015" t="s">
        <v>39</v>
      </c>
      <c r="T2015" t="s">
        <v>31</v>
      </c>
    </row>
    <row r="2016" spans="1:20" x14ac:dyDescent="0.25">
      <c r="A2016">
        <v>561</v>
      </c>
      <c r="B2016" t="s">
        <v>53</v>
      </c>
      <c r="C2016" t="s">
        <v>21</v>
      </c>
      <c r="D2016" t="s">
        <v>43</v>
      </c>
      <c r="E2016">
        <v>11</v>
      </c>
      <c r="F2016">
        <v>30</v>
      </c>
      <c r="G2016">
        <v>52</v>
      </c>
      <c r="H2016">
        <v>22</v>
      </c>
      <c r="I2016">
        <v>19</v>
      </c>
      <c r="J2016">
        <v>7</v>
      </c>
      <c r="K2016">
        <v>570</v>
      </c>
      <c r="L2016">
        <v>10</v>
      </c>
      <c r="M2016">
        <v>10</v>
      </c>
      <c r="N2016">
        <v>20</v>
      </c>
      <c r="O2016">
        <v>30</v>
      </c>
      <c r="P2016">
        <v>8</v>
      </c>
      <c r="Q2016" s="1">
        <v>40483</v>
      </c>
      <c r="R2016" t="s">
        <v>32</v>
      </c>
      <c r="S2016" t="s">
        <v>39</v>
      </c>
      <c r="T2016" t="s">
        <v>31</v>
      </c>
    </row>
    <row r="2017" spans="1:20" x14ac:dyDescent="0.25">
      <c r="A2017">
        <v>561</v>
      </c>
      <c r="B2017" t="s">
        <v>53</v>
      </c>
      <c r="C2017" t="s">
        <v>21</v>
      </c>
      <c r="D2017" t="s">
        <v>43</v>
      </c>
      <c r="E2017">
        <v>19</v>
      </c>
      <c r="F2017">
        <v>67</v>
      </c>
      <c r="G2017">
        <v>129</v>
      </c>
      <c r="H2017">
        <v>54</v>
      </c>
      <c r="I2017">
        <v>54</v>
      </c>
      <c r="J2017">
        <v>20</v>
      </c>
      <c r="K2017">
        <v>391</v>
      </c>
      <c r="L2017">
        <v>10</v>
      </c>
      <c r="M2017">
        <v>40</v>
      </c>
      <c r="N2017">
        <v>40</v>
      </c>
      <c r="O2017">
        <v>80</v>
      </c>
      <c r="P2017">
        <v>9</v>
      </c>
      <c r="Q2017" s="1">
        <v>40848</v>
      </c>
      <c r="R2017" t="s">
        <v>32</v>
      </c>
      <c r="S2017" t="s">
        <v>33</v>
      </c>
      <c r="T2017" t="s">
        <v>31</v>
      </c>
    </row>
    <row r="2018" spans="1:20" x14ac:dyDescent="0.25">
      <c r="A2018">
        <v>561</v>
      </c>
      <c r="B2018" t="s">
        <v>53</v>
      </c>
      <c r="C2018" t="s">
        <v>21</v>
      </c>
      <c r="D2018" t="s">
        <v>43</v>
      </c>
      <c r="E2018">
        <v>50</v>
      </c>
      <c r="F2018">
        <v>96</v>
      </c>
      <c r="G2018">
        <v>176</v>
      </c>
      <c r="H2018">
        <v>80</v>
      </c>
      <c r="I2018">
        <v>46</v>
      </c>
      <c r="J2018">
        <v>24</v>
      </c>
      <c r="K2018">
        <v>1079</v>
      </c>
      <c r="L2018">
        <v>30</v>
      </c>
      <c r="M2018">
        <v>60</v>
      </c>
      <c r="N2018">
        <v>60</v>
      </c>
      <c r="O2018">
        <v>120</v>
      </c>
      <c r="P2018">
        <v>10</v>
      </c>
      <c r="Q2018" s="1">
        <v>40513</v>
      </c>
      <c r="R2018" t="s">
        <v>32</v>
      </c>
      <c r="S2018" t="s">
        <v>34</v>
      </c>
      <c r="T2018" t="s">
        <v>31</v>
      </c>
    </row>
    <row r="2019" spans="1:20" x14ac:dyDescent="0.25">
      <c r="A2019">
        <v>561</v>
      </c>
      <c r="B2019" t="s">
        <v>53</v>
      </c>
      <c r="C2019" t="s">
        <v>21</v>
      </c>
      <c r="D2019" t="s">
        <v>43</v>
      </c>
      <c r="E2019">
        <v>65</v>
      </c>
      <c r="F2019">
        <v>89</v>
      </c>
      <c r="G2019">
        <v>175</v>
      </c>
      <c r="H2019">
        <v>75</v>
      </c>
      <c r="I2019">
        <v>45</v>
      </c>
      <c r="J2019">
        <v>23</v>
      </c>
      <c r="K2019">
        <v>1063</v>
      </c>
      <c r="L2019">
        <v>30</v>
      </c>
      <c r="M2019">
        <v>50</v>
      </c>
      <c r="N2019">
        <v>60</v>
      </c>
      <c r="O2019">
        <v>110</v>
      </c>
      <c r="P2019">
        <v>10</v>
      </c>
      <c r="Q2019" s="1">
        <v>40848</v>
      </c>
      <c r="R2019" t="s">
        <v>32</v>
      </c>
      <c r="S2019" t="s">
        <v>34</v>
      </c>
      <c r="T2019" t="s">
        <v>31</v>
      </c>
    </row>
    <row r="2020" spans="1:20" x14ac:dyDescent="0.25">
      <c r="A2020">
        <v>561</v>
      </c>
      <c r="B2020" t="s">
        <v>53</v>
      </c>
      <c r="C2020" t="s">
        <v>21</v>
      </c>
      <c r="D2020" t="s">
        <v>43</v>
      </c>
      <c r="E2020">
        <v>47</v>
      </c>
      <c r="F2020">
        <v>52</v>
      </c>
      <c r="G2020">
        <v>93</v>
      </c>
      <c r="H2020">
        <v>35</v>
      </c>
      <c r="I2020">
        <v>20</v>
      </c>
      <c r="J2020">
        <v>9</v>
      </c>
      <c r="K2020">
        <v>875</v>
      </c>
      <c r="L2020">
        <v>50</v>
      </c>
      <c r="M2020">
        <v>30</v>
      </c>
      <c r="N2020">
        <v>60</v>
      </c>
      <c r="O2020">
        <v>90</v>
      </c>
      <c r="P2020">
        <v>11</v>
      </c>
      <c r="Q2020" s="1">
        <v>40787</v>
      </c>
      <c r="R2020" t="s">
        <v>26</v>
      </c>
      <c r="S2020" t="s">
        <v>35</v>
      </c>
      <c r="T2020" t="s">
        <v>25</v>
      </c>
    </row>
    <row r="2021" spans="1:20" x14ac:dyDescent="0.25">
      <c r="A2021">
        <v>561</v>
      </c>
      <c r="B2021" t="s">
        <v>53</v>
      </c>
      <c r="C2021" t="s">
        <v>21</v>
      </c>
      <c r="D2021" t="s">
        <v>43</v>
      </c>
      <c r="E2021">
        <v>52</v>
      </c>
      <c r="F2021">
        <v>56</v>
      </c>
      <c r="G2021">
        <v>100</v>
      </c>
      <c r="H2021">
        <v>38</v>
      </c>
      <c r="I2021">
        <v>21</v>
      </c>
      <c r="J2021">
        <v>10</v>
      </c>
      <c r="K2021">
        <v>871</v>
      </c>
      <c r="L2021">
        <v>50</v>
      </c>
      <c r="M2021">
        <v>40</v>
      </c>
      <c r="N2021">
        <v>60</v>
      </c>
      <c r="O2021">
        <v>100</v>
      </c>
      <c r="P2021">
        <v>11</v>
      </c>
      <c r="Q2021" s="1">
        <v>40817</v>
      </c>
      <c r="R2021" t="s">
        <v>26</v>
      </c>
      <c r="S2021" t="s">
        <v>35</v>
      </c>
      <c r="T2021" t="s">
        <v>25</v>
      </c>
    </row>
    <row r="2022" spans="1:20" x14ac:dyDescent="0.25">
      <c r="A2022">
        <v>562</v>
      </c>
      <c r="B2022" t="s">
        <v>42</v>
      </c>
      <c r="C2022" t="s">
        <v>37</v>
      </c>
      <c r="D2022" t="s">
        <v>43</v>
      </c>
      <c r="E2022">
        <v>-139</v>
      </c>
      <c r="F2022">
        <v>-67</v>
      </c>
      <c r="G2022">
        <v>87</v>
      </c>
      <c r="H2022">
        <v>154</v>
      </c>
      <c r="I2022">
        <v>72</v>
      </c>
      <c r="J2022">
        <v>49</v>
      </c>
      <c r="K2022">
        <v>2105</v>
      </c>
      <c r="L2022">
        <v>-150</v>
      </c>
      <c r="M2022">
        <v>190</v>
      </c>
      <c r="N2022">
        <v>-90</v>
      </c>
      <c r="O2022">
        <v>100</v>
      </c>
      <c r="P2022">
        <v>1</v>
      </c>
      <c r="Q2022" s="1">
        <v>40391</v>
      </c>
      <c r="R2022" t="s">
        <v>23</v>
      </c>
      <c r="S2022" t="s">
        <v>44</v>
      </c>
      <c r="T2022" t="s">
        <v>25</v>
      </c>
    </row>
    <row r="2023" spans="1:20" x14ac:dyDescent="0.25">
      <c r="A2023">
        <v>562</v>
      </c>
      <c r="B2023" t="s">
        <v>42</v>
      </c>
      <c r="C2023" t="s">
        <v>37</v>
      </c>
      <c r="D2023" t="s">
        <v>43</v>
      </c>
      <c r="E2023">
        <v>-113</v>
      </c>
      <c r="F2023">
        <v>-13</v>
      </c>
      <c r="G2023">
        <v>117</v>
      </c>
      <c r="H2023">
        <v>123</v>
      </c>
      <c r="I2023">
        <v>63</v>
      </c>
      <c r="J2023">
        <v>39</v>
      </c>
      <c r="K2023">
        <v>964</v>
      </c>
      <c r="L2023">
        <v>-70</v>
      </c>
      <c r="M2023">
        <v>150</v>
      </c>
      <c r="N2023">
        <v>-20</v>
      </c>
      <c r="O2023">
        <v>130</v>
      </c>
      <c r="P2023">
        <v>1</v>
      </c>
      <c r="Q2023" s="1">
        <v>40634</v>
      </c>
      <c r="R2023" t="s">
        <v>23</v>
      </c>
      <c r="S2023" t="s">
        <v>44</v>
      </c>
      <c r="T2023" t="s">
        <v>25</v>
      </c>
    </row>
    <row r="2024" spans="1:20" x14ac:dyDescent="0.25">
      <c r="A2024">
        <v>562</v>
      </c>
      <c r="B2024" t="s">
        <v>42</v>
      </c>
      <c r="C2024" t="s">
        <v>37</v>
      </c>
      <c r="D2024" t="s">
        <v>43</v>
      </c>
      <c r="E2024">
        <v>465</v>
      </c>
      <c r="F2024">
        <v>474</v>
      </c>
      <c r="G2024">
        <v>842</v>
      </c>
      <c r="H2024">
        <v>316</v>
      </c>
      <c r="I2024">
        <v>161</v>
      </c>
      <c r="J2024">
        <v>110</v>
      </c>
      <c r="K2024">
        <v>2580</v>
      </c>
      <c r="L2024">
        <v>450</v>
      </c>
      <c r="M2024">
        <v>390</v>
      </c>
      <c r="N2024">
        <v>590</v>
      </c>
      <c r="O2024">
        <v>980</v>
      </c>
      <c r="P2024">
        <v>2</v>
      </c>
      <c r="Q2024" s="1">
        <v>40787</v>
      </c>
      <c r="R2024" t="s">
        <v>23</v>
      </c>
      <c r="S2024" t="s">
        <v>24</v>
      </c>
      <c r="T2024" t="s">
        <v>25</v>
      </c>
    </row>
    <row r="2025" spans="1:20" x14ac:dyDescent="0.25">
      <c r="A2025">
        <v>562</v>
      </c>
      <c r="B2025" t="s">
        <v>42</v>
      </c>
      <c r="C2025" t="s">
        <v>37</v>
      </c>
      <c r="D2025" t="s">
        <v>43</v>
      </c>
      <c r="E2025">
        <v>56</v>
      </c>
      <c r="F2025">
        <v>110</v>
      </c>
      <c r="G2025">
        <v>182</v>
      </c>
      <c r="H2025">
        <v>72</v>
      </c>
      <c r="I2025">
        <v>54</v>
      </c>
      <c r="J2025">
        <v>23</v>
      </c>
      <c r="K2025">
        <v>650</v>
      </c>
      <c r="L2025">
        <v>50</v>
      </c>
      <c r="M2025">
        <v>20</v>
      </c>
      <c r="N2025">
        <v>60</v>
      </c>
      <c r="O2025">
        <v>80</v>
      </c>
      <c r="P2025">
        <v>13</v>
      </c>
      <c r="Q2025" s="1">
        <v>40452</v>
      </c>
      <c r="R2025" t="s">
        <v>26</v>
      </c>
      <c r="S2025" t="s">
        <v>27</v>
      </c>
      <c r="T2025" t="s">
        <v>25</v>
      </c>
    </row>
    <row r="2026" spans="1:20" x14ac:dyDescent="0.25">
      <c r="A2026">
        <v>562</v>
      </c>
      <c r="B2026" t="s">
        <v>42</v>
      </c>
      <c r="C2026" t="s">
        <v>37</v>
      </c>
      <c r="D2026" t="s">
        <v>43</v>
      </c>
      <c r="E2026">
        <v>45</v>
      </c>
      <c r="F2026">
        <v>225</v>
      </c>
      <c r="G2026">
        <v>387</v>
      </c>
      <c r="H2026">
        <v>162</v>
      </c>
      <c r="I2026">
        <v>180</v>
      </c>
      <c r="J2026">
        <v>147</v>
      </c>
      <c r="K2026">
        <v>943</v>
      </c>
      <c r="L2026">
        <v>60</v>
      </c>
      <c r="M2026">
        <v>150</v>
      </c>
      <c r="N2026">
        <v>220</v>
      </c>
      <c r="O2026">
        <v>370</v>
      </c>
      <c r="P2026">
        <v>5</v>
      </c>
      <c r="Q2026" s="1">
        <v>40360</v>
      </c>
      <c r="R2026" t="s">
        <v>28</v>
      </c>
      <c r="S2026" t="s">
        <v>29</v>
      </c>
      <c r="T2026" t="s">
        <v>25</v>
      </c>
    </row>
    <row r="2027" spans="1:20" x14ac:dyDescent="0.25">
      <c r="A2027">
        <v>562</v>
      </c>
      <c r="B2027" t="s">
        <v>42</v>
      </c>
      <c r="C2027" t="s">
        <v>37</v>
      </c>
      <c r="D2027" t="s">
        <v>43</v>
      </c>
      <c r="E2027">
        <v>27</v>
      </c>
      <c r="F2027">
        <v>173</v>
      </c>
      <c r="G2027">
        <v>298</v>
      </c>
      <c r="H2027">
        <v>125</v>
      </c>
      <c r="I2027">
        <v>146</v>
      </c>
      <c r="J2027">
        <v>113</v>
      </c>
      <c r="K2027">
        <v>898</v>
      </c>
      <c r="L2027">
        <v>50</v>
      </c>
      <c r="M2027">
        <v>110</v>
      </c>
      <c r="N2027">
        <v>160</v>
      </c>
      <c r="O2027">
        <v>270</v>
      </c>
      <c r="P2027">
        <v>5</v>
      </c>
      <c r="Q2027" s="1">
        <v>40452</v>
      </c>
      <c r="R2027" t="s">
        <v>28</v>
      </c>
      <c r="S2027" t="s">
        <v>29</v>
      </c>
      <c r="T2027" t="s">
        <v>25</v>
      </c>
    </row>
    <row r="2028" spans="1:20" x14ac:dyDescent="0.25">
      <c r="A2028">
        <v>562</v>
      </c>
      <c r="B2028" t="s">
        <v>42</v>
      </c>
      <c r="C2028" t="s">
        <v>37</v>
      </c>
      <c r="D2028" t="s">
        <v>43</v>
      </c>
      <c r="E2028">
        <v>240</v>
      </c>
      <c r="F2028">
        <v>362</v>
      </c>
      <c r="G2028">
        <v>634</v>
      </c>
      <c r="H2028">
        <v>272</v>
      </c>
      <c r="I2028">
        <v>122</v>
      </c>
      <c r="J2028">
        <v>89</v>
      </c>
      <c r="K2028">
        <v>1616</v>
      </c>
      <c r="L2028">
        <v>230</v>
      </c>
      <c r="M2028">
        <v>260</v>
      </c>
      <c r="N2028">
        <v>340</v>
      </c>
      <c r="O2028">
        <v>600</v>
      </c>
      <c r="P2028">
        <v>6</v>
      </c>
      <c r="Q2028" s="1">
        <v>40330</v>
      </c>
      <c r="R2028" t="s">
        <v>28</v>
      </c>
      <c r="S2028" t="s">
        <v>30</v>
      </c>
      <c r="T2028" t="s">
        <v>31</v>
      </c>
    </row>
    <row r="2029" spans="1:20" x14ac:dyDescent="0.25">
      <c r="A2029">
        <v>562</v>
      </c>
      <c r="B2029" t="s">
        <v>42</v>
      </c>
      <c r="C2029" t="s">
        <v>37</v>
      </c>
      <c r="D2029" t="s">
        <v>43</v>
      </c>
      <c r="E2029">
        <v>357</v>
      </c>
      <c r="F2029">
        <v>387</v>
      </c>
      <c r="G2029">
        <v>672</v>
      </c>
      <c r="H2029">
        <v>291</v>
      </c>
      <c r="I2029">
        <v>119</v>
      </c>
      <c r="J2029">
        <v>96</v>
      </c>
      <c r="K2029">
        <v>1742</v>
      </c>
      <c r="L2029">
        <v>260</v>
      </c>
      <c r="M2029">
        <v>270</v>
      </c>
      <c r="N2029">
        <v>380</v>
      </c>
      <c r="O2029">
        <v>650</v>
      </c>
      <c r="P2029">
        <v>6</v>
      </c>
      <c r="Q2029" s="1">
        <v>40725</v>
      </c>
      <c r="R2029" t="s">
        <v>28</v>
      </c>
      <c r="S2029" t="s">
        <v>30</v>
      </c>
      <c r="T2029" t="s">
        <v>31</v>
      </c>
    </row>
    <row r="2030" spans="1:20" x14ac:dyDescent="0.25">
      <c r="A2030">
        <v>562</v>
      </c>
      <c r="B2030" t="s">
        <v>42</v>
      </c>
      <c r="C2030" t="s">
        <v>37</v>
      </c>
      <c r="D2030" t="s">
        <v>43</v>
      </c>
      <c r="E2030">
        <v>101</v>
      </c>
      <c r="F2030">
        <v>139</v>
      </c>
      <c r="G2030">
        <v>234</v>
      </c>
      <c r="H2030">
        <v>95</v>
      </c>
      <c r="I2030">
        <v>38</v>
      </c>
      <c r="J2030">
        <v>26</v>
      </c>
      <c r="K2030">
        <v>799</v>
      </c>
      <c r="L2030">
        <v>100</v>
      </c>
      <c r="M2030">
        <v>80</v>
      </c>
      <c r="N2030">
        <v>120</v>
      </c>
      <c r="O2030">
        <v>200</v>
      </c>
      <c r="P2030">
        <v>8</v>
      </c>
      <c r="Q2030" s="1">
        <v>40238</v>
      </c>
      <c r="R2030" t="s">
        <v>32</v>
      </c>
      <c r="S2030" t="s">
        <v>39</v>
      </c>
      <c r="T2030" t="s">
        <v>31</v>
      </c>
    </row>
    <row r="2031" spans="1:20" x14ac:dyDescent="0.25">
      <c r="A2031">
        <v>562</v>
      </c>
      <c r="B2031" t="s">
        <v>42</v>
      </c>
      <c r="C2031" t="s">
        <v>37</v>
      </c>
      <c r="D2031" t="s">
        <v>43</v>
      </c>
      <c r="E2031">
        <v>156</v>
      </c>
      <c r="F2031">
        <v>145</v>
      </c>
      <c r="G2031">
        <v>261</v>
      </c>
      <c r="H2031">
        <v>100</v>
      </c>
      <c r="I2031">
        <v>40</v>
      </c>
      <c r="J2031">
        <v>28</v>
      </c>
      <c r="K2031">
        <v>981</v>
      </c>
      <c r="L2031">
        <v>110</v>
      </c>
      <c r="M2031">
        <v>80</v>
      </c>
      <c r="N2031">
        <v>130</v>
      </c>
      <c r="O2031">
        <v>210</v>
      </c>
      <c r="P2031">
        <v>8</v>
      </c>
      <c r="Q2031" s="1">
        <v>40787</v>
      </c>
      <c r="R2031" t="s">
        <v>32</v>
      </c>
      <c r="S2031" t="s">
        <v>39</v>
      </c>
      <c r="T2031" t="s">
        <v>31</v>
      </c>
    </row>
    <row r="2032" spans="1:20" x14ac:dyDescent="0.25">
      <c r="A2032">
        <v>562</v>
      </c>
      <c r="B2032" t="s">
        <v>42</v>
      </c>
      <c r="C2032" t="s">
        <v>37</v>
      </c>
      <c r="D2032" t="s">
        <v>43</v>
      </c>
      <c r="E2032">
        <v>186</v>
      </c>
      <c r="F2032">
        <v>281</v>
      </c>
      <c r="G2032">
        <v>520</v>
      </c>
      <c r="H2032">
        <v>239</v>
      </c>
      <c r="I2032">
        <v>95</v>
      </c>
      <c r="J2032">
        <v>74</v>
      </c>
      <c r="K2032">
        <v>1246</v>
      </c>
      <c r="L2032">
        <v>170</v>
      </c>
      <c r="M2032">
        <v>190</v>
      </c>
      <c r="N2032">
        <v>220</v>
      </c>
      <c r="O2032">
        <v>410</v>
      </c>
      <c r="P2032">
        <v>9</v>
      </c>
      <c r="Q2032" s="1">
        <v>40452</v>
      </c>
      <c r="R2032" t="s">
        <v>32</v>
      </c>
      <c r="S2032" t="s">
        <v>33</v>
      </c>
      <c r="T2032" t="s">
        <v>31</v>
      </c>
    </row>
    <row r="2033" spans="1:20" x14ac:dyDescent="0.25">
      <c r="A2033">
        <v>562</v>
      </c>
      <c r="B2033" t="s">
        <v>42</v>
      </c>
      <c r="C2033" t="s">
        <v>37</v>
      </c>
      <c r="D2033" t="s">
        <v>43</v>
      </c>
      <c r="E2033">
        <v>69</v>
      </c>
      <c r="F2033">
        <v>109</v>
      </c>
      <c r="G2033">
        <v>193</v>
      </c>
      <c r="H2033">
        <v>84</v>
      </c>
      <c r="I2033">
        <v>40</v>
      </c>
      <c r="J2033">
        <v>27</v>
      </c>
      <c r="K2033">
        <v>603</v>
      </c>
      <c r="L2033">
        <v>60</v>
      </c>
      <c r="M2033">
        <v>70</v>
      </c>
      <c r="N2033">
        <v>90</v>
      </c>
      <c r="O2033">
        <v>160</v>
      </c>
      <c r="P2033">
        <v>10</v>
      </c>
      <c r="Q2033" s="1">
        <v>40238</v>
      </c>
      <c r="R2033" t="s">
        <v>32</v>
      </c>
      <c r="S2033" t="s">
        <v>34</v>
      </c>
      <c r="T2033" t="s">
        <v>31</v>
      </c>
    </row>
    <row r="2034" spans="1:20" x14ac:dyDescent="0.25">
      <c r="A2034">
        <v>562</v>
      </c>
      <c r="B2034" t="s">
        <v>42</v>
      </c>
      <c r="C2034" t="s">
        <v>37</v>
      </c>
      <c r="D2034" t="s">
        <v>43</v>
      </c>
      <c r="E2034">
        <v>92</v>
      </c>
      <c r="F2034">
        <v>100</v>
      </c>
      <c r="G2034">
        <v>190</v>
      </c>
      <c r="H2034">
        <v>78</v>
      </c>
      <c r="I2034">
        <v>38</v>
      </c>
      <c r="J2034">
        <v>25</v>
      </c>
      <c r="K2034">
        <v>593</v>
      </c>
      <c r="L2034">
        <v>60</v>
      </c>
      <c r="M2034">
        <v>60</v>
      </c>
      <c r="N2034">
        <v>90</v>
      </c>
      <c r="O2034">
        <v>150</v>
      </c>
      <c r="P2034">
        <v>10</v>
      </c>
      <c r="Q2034" s="1">
        <v>40634</v>
      </c>
      <c r="R2034" t="s">
        <v>32</v>
      </c>
      <c r="S2034" t="s">
        <v>34</v>
      </c>
      <c r="T2034" t="s">
        <v>31</v>
      </c>
    </row>
    <row r="2035" spans="1:20" x14ac:dyDescent="0.25">
      <c r="A2035">
        <v>562</v>
      </c>
      <c r="B2035" t="s">
        <v>42</v>
      </c>
      <c r="C2035" t="s">
        <v>37</v>
      </c>
      <c r="D2035" t="s">
        <v>43</v>
      </c>
      <c r="E2035">
        <v>112</v>
      </c>
      <c r="F2035">
        <v>152</v>
      </c>
      <c r="G2035">
        <v>256</v>
      </c>
      <c r="H2035">
        <v>104</v>
      </c>
      <c r="I2035">
        <v>40</v>
      </c>
      <c r="J2035">
        <v>29</v>
      </c>
      <c r="K2035">
        <v>952</v>
      </c>
      <c r="L2035">
        <v>100</v>
      </c>
      <c r="M2035">
        <v>60</v>
      </c>
      <c r="N2035">
        <v>110</v>
      </c>
      <c r="O2035">
        <v>170</v>
      </c>
      <c r="P2035">
        <v>11</v>
      </c>
      <c r="Q2035" s="1">
        <v>40360</v>
      </c>
      <c r="R2035" t="s">
        <v>26</v>
      </c>
      <c r="S2035" t="s">
        <v>35</v>
      </c>
      <c r="T2035" t="s">
        <v>25</v>
      </c>
    </row>
    <row r="2036" spans="1:20" x14ac:dyDescent="0.25">
      <c r="A2036">
        <v>562</v>
      </c>
      <c r="B2036" t="s">
        <v>42</v>
      </c>
      <c r="C2036" t="s">
        <v>37</v>
      </c>
      <c r="D2036" t="s">
        <v>43</v>
      </c>
      <c r="E2036">
        <v>134</v>
      </c>
      <c r="F2036">
        <v>179</v>
      </c>
      <c r="G2036">
        <v>302</v>
      </c>
      <c r="H2036">
        <v>123</v>
      </c>
      <c r="I2036">
        <v>45</v>
      </c>
      <c r="J2036">
        <v>34</v>
      </c>
      <c r="K2036">
        <v>915</v>
      </c>
      <c r="L2036">
        <v>80</v>
      </c>
      <c r="M2036">
        <v>50</v>
      </c>
      <c r="N2036">
        <v>90</v>
      </c>
      <c r="O2036">
        <v>140</v>
      </c>
      <c r="P2036">
        <v>11</v>
      </c>
      <c r="Q2036" s="1">
        <v>40452</v>
      </c>
      <c r="R2036" t="s">
        <v>26</v>
      </c>
      <c r="S2036" t="s">
        <v>35</v>
      </c>
      <c r="T2036" t="s">
        <v>25</v>
      </c>
    </row>
    <row r="2037" spans="1:20" x14ac:dyDescent="0.25">
      <c r="A2037">
        <v>562</v>
      </c>
      <c r="B2037" t="s">
        <v>42</v>
      </c>
      <c r="C2037" t="s">
        <v>37</v>
      </c>
      <c r="D2037" t="s">
        <v>43</v>
      </c>
      <c r="E2037">
        <v>146</v>
      </c>
      <c r="F2037">
        <v>130</v>
      </c>
      <c r="G2037">
        <v>245</v>
      </c>
      <c r="H2037">
        <v>89</v>
      </c>
      <c r="I2037">
        <v>38</v>
      </c>
      <c r="J2037">
        <v>24</v>
      </c>
      <c r="K2037">
        <v>777</v>
      </c>
      <c r="L2037">
        <v>80</v>
      </c>
      <c r="M2037">
        <v>50</v>
      </c>
      <c r="N2037">
        <v>90</v>
      </c>
      <c r="O2037">
        <v>140</v>
      </c>
      <c r="P2037">
        <v>11</v>
      </c>
      <c r="Q2037" s="1">
        <v>40544</v>
      </c>
      <c r="R2037" t="s">
        <v>26</v>
      </c>
      <c r="S2037" t="s">
        <v>35</v>
      </c>
      <c r="T2037" t="s">
        <v>25</v>
      </c>
    </row>
    <row r="2038" spans="1:20" x14ac:dyDescent="0.25">
      <c r="A2038">
        <v>562</v>
      </c>
      <c r="B2038" t="s">
        <v>42</v>
      </c>
      <c r="C2038" t="s">
        <v>37</v>
      </c>
      <c r="D2038" t="s">
        <v>43</v>
      </c>
      <c r="E2038">
        <v>123</v>
      </c>
      <c r="F2038">
        <v>124</v>
      </c>
      <c r="G2038">
        <v>208</v>
      </c>
      <c r="H2038">
        <v>86</v>
      </c>
      <c r="I2038">
        <v>33</v>
      </c>
      <c r="J2038">
        <v>24</v>
      </c>
      <c r="K2038">
        <v>499</v>
      </c>
      <c r="L2038">
        <v>80</v>
      </c>
      <c r="M2038">
        <v>50</v>
      </c>
      <c r="N2038">
        <v>90</v>
      </c>
      <c r="O2038">
        <v>140</v>
      </c>
      <c r="P2038">
        <v>12</v>
      </c>
      <c r="Q2038" s="1">
        <v>40664</v>
      </c>
      <c r="R2038" t="s">
        <v>26</v>
      </c>
      <c r="S2038" t="s">
        <v>40</v>
      </c>
      <c r="T2038" t="s">
        <v>25</v>
      </c>
    </row>
    <row r="2039" spans="1:20" x14ac:dyDescent="0.25">
      <c r="A2039">
        <v>562</v>
      </c>
      <c r="B2039" t="s">
        <v>42</v>
      </c>
      <c r="C2039" t="s">
        <v>37</v>
      </c>
      <c r="D2039" t="s">
        <v>43</v>
      </c>
      <c r="E2039">
        <v>149</v>
      </c>
      <c r="F2039">
        <v>239</v>
      </c>
      <c r="G2039">
        <v>478</v>
      </c>
      <c r="H2039">
        <v>239</v>
      </c>
      <c r="I2039">
        <v>90</v>
      </c>
      <c r="J2039">
        <v>66</v>
      </c>
      <c r="K2039">
        <v>1755</v>
      </c>
      <c r="L2039">
        <v>160</v>
      </c>
      <c r="M2039">
        <v>210</v>
      </c>
      <c r="N2039">
        <v>220</v>
      </c>
      <c r="O2039">
        <v>430</v>
      </c>
      <c r="P2039">
        <v>4</v>
      </c>
      <c r="Q2039" s="1">
        <v>40452</v>
      </c>
      <c r="R2039" t="s">
        <v>28</v>
      </c>
      <c r="S2039" t="s">
        <v>41</v>
      </c>
      <c r="T2039" t="s">
        <v>25</v>
      </c>
    </row>
    <row r="2040" spans="1:20" x14ac:dyDescent="0.25">
      <c r="A2040">
        <v>563</v>
      </c>
      <c r="B2040" t="s">
        <v>57</v>
      </c>
      <c r="C2040" t="s">
        <v>50</v>
      </c>
      <c r="D2040" t="s">
        <v>22</v>
      </c>
      <c r="E2040">
        <v>15</v>
      </c>
      <c r="F2040">
        <v>31</v>
      </c>
      <c r="G2040">
        <v>52</v>
      </c>
      <c r="H2040">
        <v>21</v>
      </c>
      <c r="I2040">
        <v>16</v>
      </c>
      <c r="J2040">
        <v>5</v>
      </c>
      <c r="K2040">
        <v>846</v>
      </c>
      <c r="L2040">
        <v>30</v>
      </c>
      <c r="M2040">
        <v>10</v>
      </c>
      <c r="N2040">
        <v>30</v>
      </c>
      <c r="O2040">
        <v>40</v>
      </c>
      <c r="P2040">
        <v>1</v>
      </c>
      <c r="Q2040" s="1">
        <v>40452</v>
      </c>
      <c r="R2040" t="s">
        <v>23</v>
      </c>
      <c r="S2040" t="s">
        <v>44</v>
      </c>
      <c r="T2040" t="s">
        <v>25</v>
      </c>
    </row>
    <row r="2041" spans="1:20" x14ac:dyDescent="0.25">
      <c r="A2041">
        <v>563</v>
      </c>
      <c r="B2041" t="s">
        <v>57</v>
      </c>
      <c r="C2041" t="s">
        <v>50</v>
      </c>
      <c r="D2041" t="s">
        <v>22</v>
      </c>
      <c r="E2041">
        <v>8</v>
      </c>
      <c r="F2041">
        <v>24</v>
      </c>
      <c r="G2041">
        <v>39</v>
      </c>
      <c r="H2041">
        <v>15</v>
      </c>
      <c r="I2041">
        <v>16</v>
      </c>
      <c r="J2041">
        <v>4</v>
      </c>
      <c r="K2041">
        <v>848</v>
      </c>
      <c r="L2041">
        <v>10</v>
      </c>
      <c r="M2041">
        <v>10</v>
      </c>
      <c r="N2041">
        <v>20</v>
      </c>
      <c r="O2041">
        <v>30</v>
      </c>
      <c r="P2041">
        <v>1</v>
      </c>
      <c r="Q2041" s="1">
        <v>40483</v>
      </c>
      <c r="R2041" t="s">
        <v>23</v>
      </c>
      <c r="S2041" t="s">
        <v>44</v>
      </c>
      <c r="T2041" t="s">
        <v>25</v>
      </c>
    </row>
    <row r="2042" spans="1:20" x14ac:dyDescent="0.25">
      <c r="A2042">
        <v>563</v>
      </c>
      <c r="B2042" t="s">
        <v>57</v>
      </c>
      <c r="C2042" t="s">
        <v>50</v>
      </c>
      <c r="D2042" t="s">
        <v>22</v>
      </c>
      <c r="E2042">
        <v>17</v>
      </c>
      <c r="F2042">
        <v>27</v>
      </c>
      <c r="G2042">
        <v>50</v>
      </c>
      <c r="H2042">
        <v>18</v>
      </c>
      <c r="I2042">
        <v>17</v>
      </c>
      <c r="J2042">
        <v>5</v>
      </c>
      <c r="K2042">
        <v>821</v>
      </c>
      <c r="L2042">
        <v>20</v>
      </c>
      <c r="M2042">
        <v>10</v>
      </c>
      <c r="N2042">
        <v>30</v>
      </c>
      <c r="O2042">
        <v>40</v>
      </c>
      <c r="P2042">
        <v>1</v>
      </c>
      <c r="Q2042" s="1">
        <v>40544</v>
      </c>
      <c r="R2042" t="s">
        <v>23</v>
      </c>
      <c r="S2042" t="s">
        <v>44</v>
      </c>
      <c r="T2042" t="s">
        <v>25</v>
      </c>
    </row>
    <row r="2043" spans="1:20" x14ac:dyDescent="0.25">
      <c r="A2043">
        <v>563</v>
      </c>
      <c r="B2043" t="s">
        <v>57</v>
      </c>
      <c r="C2043" t="s">
        <v>50</v>
      </c>
      <c r="D2043" t="s">
        <v>22</v>
      </c>
      <c r="E2043">
        <v>15</v>
      </c>
      <c r="F2043">
        <v>25</v>
      </c>
      <c r="G2043">
        <v>44</v>
      </c>
      <c r="H2043">
        <v>16</v>
      </c>
      <c r="I2043">
        <v>15</v>
      </c>
      <c r="J2043">
        <v>4</v>
      </c>
      <c r="K2043">
        <v>851</v>
      </c>
      <c r="L2043">
        <v>20</v>
      </c>
      <c r="M2043">
        <v>10</v>
      </c>
      <c r="N2043">
        <v>30</v>
      </c>
      <c r="O2043">
        <v>40</v>
      </c>
      <c r="P2043">
        <v>1</v>
      </c>
      <c r="Q2043" s="1">
        <v>40878</v>
      </c>
      <c r="R2043" t="s">
        <v>23</v>
      </c>
      <c r="S2043" t="s">
        <v>44</v>
      </c>
      <c r="T2043" t="s">
        <v>25</v>
      </c>
    </row>
    <row r="2044" spans="1:20" x14ac:dyDescent="0.25">
      <c r="A2044">
        <v>563</v>
      </c>
      <c r="B2044" t="s">
        <v>57</v>
      </c>
      <c r="C2044" t="s">
        <v>50</v>
      </c>
      <c r="D2044" t="s">
        <v>22</v>
      </c>
      <c r="E2044">
        <v>8</v>
      </c>
      <c r="F2044">
        <v>38</v>
      </c>
      <c r="G2044">
        <v>70</v>
      </c>
      <c r="H2044">
        <v>32</v>
      </c>
      <c r="I2044">
        <v>30</v>
      </c>
      <c r="J2044">
        <v>9</v>
      </c>
      <c r="K2044">
        <v>996</v>
      </c>
      <c r="L2044">
        <v>20</v>
      </c>
      <c r="M2044">
        <v>30</v>
      </c>
      <c r="N2044">
        <v>40</v>
      </c>
      <c r="O2044">
        <v>70</v>
      </c>
      <c r="P2044">
        <v>2</v>
      </c>
      <c r="Q2044" s="1">
        <v>40330</v>
      </c>
      <c r="R2044" t="s">
        <v>23</v>
      </c>
      <c r="S2044" t="s">
        <v>24</v>
      </c>
      <c r="T2044" t="s">
        <v>25</v>
      </c>
    </row>
    <row r="2045" spans="1:20" x14ac:dyDescent="0.25">
      <c r="A2045">
        <v>563</v>
      </c>
      <c r="B2045" t="s">
        <v>57</v>
      </c>
      <c r="C2045" t="s">
        <v>50</v>
      </c>
      <c r="D2045" t="s">
        <v>22</v>
      </c>
      <c r="E2045">
        <v>15</v>
      </c>
      <c r="F2045">
        <v>49</v>
      </c>
      <c r="G2045">
        <v>90</v>
      </c>
      <c r="H2045">
        <v>41</v>
      </c>
      <c r="I2045">
        <v>34</v>
      </c>
      <c r="J2045">
        <v>12</v>
      </c>
      <c r="K2045">
        <v>1007</v>
      </c>
      <c r="L2045">
        <v>20</v>
      </c>
      <c r="M2045">
        <v>40</v>
      </c>
      <c r="N2045">
        <v>50</v>
      </c>
      <c r="O2045">
        <v>90</v>
      </c>
      <c r="P2045">
        <v>2</v>
      </c>
      <c r="Q2045" s="1">
        <v>40391</v>
      </c>
      <c r="R2045" t="s">
        <v>23</v>
      </c>
      <c r="S2045" t="s">
        <v>24</v>
      </c>
      <c r="T2045" t="s">
        <v>25</v>
      </c>
    </row>
    <row r="2046" spans="1:20" x14ac:dyDescent="0.25">
      <c r="A2046">
        <v>563</v>
      </c>
      <c r="B2046" t="s">
        <v>57</v>
      </c>
      <c r="C2046" t="s">
        <v>50</v>
      </c>
      <c r="D2046" t="s">
        <v>22</v>
      </c>
      <c r="E2046">
        <v>5</v>
      </c>
      <c r="F2046">
        <v>35</v>
      </c>
      <c r="G2046">
        <v>64</v>
      </c>
      <c r="H2046">
        <v>29</v>
      </c>
      <c r="I2046">
        <v>30</v>
      </c>
      <c r="J2046">
        <v>8</v>
      </c>
      <c r="K2046">
        <v>1003</v>
      </c>
      <c r="L2046">
        <v>20</v>
      </c>
      <c r="M2046">
        <v>20</v>
      </c>
      <c r="N2046">
        <v>40</v>
      </c>
      <c r="O2046">
        <v>60</v>
      </c>
      <c r="P2046">
        <v>2</v>
      </c>
      <c r="Q2046" s="1">
        <v>40483</v>
      </c>
      <c r="R2046" t="s">
        <v>23</v>
      </c>
      <c r="S2046" t="s">
        <v>24</v>
      </c>
      <c r="T2046" t="s">
        <v>25</v>
      </c>
    </row>
    <row r="2047" spans="1:20" x14ac:dyDescent="0.25">
      <c r="A2047">
        <v>563</v>
      </c>
      <c r="B2047" t="s">
        <v>57</v>
      </c>
      <c r="C2047" t="s">
        <v>50</v>
      </c>
      <c r="D2047" t="s">
        <v>22</v>
      </c>
      <c r="E2047">
        <v>8</v>
      </c>
      <c r="F2047">
        <v>38</v>
      </c>
      <c r="G2047">
        <v>69</v>
      </c>
      <c r="H2047">
        <v>31</v>
      </c>
      <c r="I2047">
        <v>30</v>
      </c>
      <c r="J2047">
        <v>9</v>
      </c>
      <c r="K2047">
        <v>1009</v>
      </c>
      <c r="L2047">
        <v>10</v>
      </c>
      <c r="M2047">
        <v>30</v>
      </c>
      <c r="N2047">
        <v>30</v>
      </c>
      <c r="O2047">
        <v>60</v>
      </c>
      <c r="P2047">
        <v>2</v>
      </c>
      <c r="Q2047" s="1">
        <v>40513</v>
      </c>
      <c r="R2047" t="s">
        <v>23</v>
      </c>
      <c r="S2047" t="s">
        <v>24</v>
      </c>
      <c r="T2047" t="s">
        <v>25</v>
      </c>
    </row>
    <row r="2048" spans="1:20" x14ac:dyDescent="0.25">
      <c r="A2048">
        <v>563</v>
      </c>
      <c r="B2048" t="s">
        <v>57</v>
      </c>
      <c r="C2048" t="s">
        <v>50</v>
      </c>
      <c r="D2048" t="s">
        <v>22</v>
      </c>
      <c r="E2048">
        <v>12</v>
      </c>
      <c r="F2048">
        <v>31</v>
      </c>
      <c r="G2048">
        <v>54</v>
      </c>
      <c r="H2048">
        <v>23</v>
      </c>
      <c r="I2048">
        <v>19</v>
      </c>
      <c r="J2048">
        <v>7</v>
      </c>
      <c r="K2048">
        <v>617</v>
      </c>
      <c r="L2048">
        <v>20</v>
      </c>
      <c r="M2048">
        <v>20</v>
      </c>
      <c r="N2048">
        <v>30</v>
      </c>
      <c r="O2048">
        <v>50</v>
      </c>
      <c r="P2048">
        <v>3</v>
      </c>
      <c r="Q2048" s="1">
        <v>40238</v>
      </c>
      <c r="R2048" t="s">
        <v>23</v>
      </c>
      <c r="S2048" t="s">
        <v>38</v>
      </c>
      <c r="T2048" t="s">
        <v>31</v>
      </c>
    </row>
    <row r="2049" spans="1:20" x14ac:dyDescent="0.25">
      <c r="A2049">
        <v>563</v>
      </c>
      <c r="B2049" t="s">
        <v>57</v>
      </c>
      <c r="C2049" t="s">
        <v>50</v>
      </c>
      <c r="D2049" t="s">
        <v>22</v>
      </c>
      <c r="E2049">
        <v>3</v>
      </c>
      <c r="F2049">
        <v>20</v>
      </c>
      <c r="G2049">
        <v>35</v>
      </c>
      <c r="H2049">
        <v>15</v>
      </c>
      <c r="I2049">
        <v>17</v>
      </c>
      <c r="J2049">
        <v>4</v>
      </c>
      <c r="K2049">
        <v>600</v>
      </c>
      <c r="L2049">
        <v>10</v>
      </c>
      <c r="M2049">
        <v>10</v>
      </c>
      <c r="N2049">
        <v>20</v>
      </c>
      <c r="O2049">
        <v>30</v>
      </c>
      <c r="P2049">
        <v>3</v>
      </c>
      <c r="Q2049" s="1">
        <v>40422</v>
      </c>
      <c r="R2049" t="s">
        <v>23</v>
      </c>
      <c r="S2049" t="s">
        <v>38</v>
      </c>
      <c r="T2049" t="s">
        <v>31</v>
      </c>
    </row>
    <row r="2050" spans="1:20" x14ac:dyDescent="0.25">
      <c r="A2050">
        <v>563</v>
      </c>
      <c r="B2050" t="s">
        <v>57</v>
      </c>
      <c r="C2050" t="s">
        <v>50</v>
      </c>
      <c r="D2050" t="s">
        <v>22</v>
      </c>
      <c r="E2050">
        <v>11</v>
      </c>
      <c r="F2050">
        <v>26</v>
      </c>
      <c r="G2050">
        <v>43</v>
      </c>
      <c r="H2050">
        <v>17</v>
      </c>
      <c r="I2050">
        <v>15</v>
      </c>
      <c r="J2050">
        <v>4</v>
      </c>
      <c r="K2050">
        <v>777</v>
      </c>
      <c r="L2050">
        <v>30</v>
      </c>
      <c r="M2050">
        <v>10</v>
      </c>
      <c r="N2050">
        <v>40</v>
      </c>
      <c r="O2050">
        <v>50</v>
      </c>
      <c r="P2050">
        <v>5</v>
      </c>
      <c r="Q2050" s="1">
        <v>40179</v>
      </c>
      <c r="R2050" t="s">
        <v>28</v>
      </c>
      <c r="S2050" t="s">
        <v>29</v>
      </c>
      <c r="T2050" t="s">
        <v>25</v>
      </c>
    </row>
    <row r="2051" spans="1:20" x14ac:dyDescent="0.25">
      <c r="A2051">
        <v>563</v>
      </c>
      <c r="B2051" t="s">
        <v>57</v>
      </c>
      <c r="C2051" t="s">
        <v>50</v>
      </c>
      <c r="D2051" t="s">
        <v>22</v>
      </c>
      <c r="E2051">
        <v>10</v>
      </c>
      <c r="F2051">
        <v>26</v>
      </c>
      <c r="G2051">
        <v>43</v>
      </c>
      <c r="H2051">
        <v>17</v>
      </c>
      <c r="I2051">
        <v>16</v>
      </c>
      <c r="J2051">
        <v>4</v>
      </c>
      <c r="K2051">
        <v>776</v>
      </c>
      <c r="L2051">
        <v>30</v>
      </c>
      <c r="M2051">
        <v>10</v>
      </c>
      <c r="N2051">
        <v>40</v>
      </c>
      <c r="O2051">
        <v>50</v>
      </c>
      <c r="P2051">
        <v>5</v>
      </c>
      <c r="Q2051" s="1">
        <v>40269</v>
      </c>
      <c r="R2051" t="s">
        <v>28</v>
      </c>
      <c r="S2051" t="s">
        <v>29</v>
      </c>
      <c r="T2051" t="s">
        <v>25</v>
      </c>
    </row>
    <row r="2052" spans="1:20" x14ac:dyDescent="0.25">
      <c r="A2052">
        <v>563</v>
      </c>
      <c r="B2052" t="s">
        <v>57</v>
      </c>
      <c r="C2052" t="s">
        <v>50</v>
      </c>
      <c r="D2052" t="s">
        <v>22</v>
      </c>
      <c r="E2052">
        <v>17</v>
      </c>
      <c r="F2052">
        <v>26</v>
      </c>
      <c r="G2052">
        <v>48</v>
      </c>
      <c r="H2052">
        <v>17</v>
      </c>
      <c r="I2052">
        <v>16</v>
      </c>
      <c r="J2052">
        <v>4</v>
      </c>
      <c r="K2052">
        <v>777</v>
      </c>
      <c r="L2052">
        <v>30</v>
      </c>
      <c r="M2052">
        <v>10</v>
      </c>
      <c r="N2052">
        <v>40</v>
      </c>
      <c r="O2052">
        <v>50</v>
      </c>
      <c r="P2052">
        <v>5</v>
      </c>
      <c r="Q2052" s="1">
        <v>40544</v>
      </c>
      <c r="R2052" t="s">
        <v>28</v>
      </c>
      <c r="S2052" t="s">
        <v>29</v>
      </c>
      <c r="T2052" t="s">
        <v>25</v>
      </c>
    </row>
    <row r="2053" spans="1:20" x14ac:dyDescent="0.25">
      <c r="A2053">
        <v>563</v>
      </c>
      <c r="B2053" t="s">
        <v>57</v>
      </c>
      <c r="C2053" t="s">
        <v>50</v>
      </c>
      <c r="D2053" t="s">
        <v>22</v>
      </c>
      <c r="E2053">
        <v>21</v>
      </c>
      <c r="F2053">
        <v>32</v>
      </c>
      <c r="G2053">
        <v>53</v>
      </c>
      <c r="H2053">
        <v>21</v>
      </c>
      <c r="I2053">
        <v>16</v>
      </c>
      <c r="J2053">
        <v>5</v>
      </c>
      <c r="K2053">
        <v>798</v>
      </c>
      <c r="L2053">
        <v>30</v>
      </c>
      <c r="M2053">
        <v>20</v>
      </c>
      <c r="N2053">
        <v>40</v>
      </c>
      <c r="O2053">
        <v>60</v>
      </c>
      <c r="P2053">
        <v>5</v>
      </c>
      <c r="Q2053" s="1">
        <v>40695</v>
      </c>
      <c r="R2053" t="s">
        <v>28</v>
      </c>
      <c r="S2053" t="s">
        <v>29</v>
      </c>
      <c r="T2053" t="s">
        <v>25</v>
      </c>
    </row>
    <row r="2054" spans="1:20" x14ac:dyDescent="0.25">
      <c r="A2054">
        <v>563</v>
      </c>
      <c r="B2054" t="s">
        <v>57</v>
      </c>
      <c r="C2054" t="s">
        <v>50</v>
      </c>
      <c r="D2054" t="s">
        <v>22</v>
      </c>
      <c r="E2054">
        <v>25</v>
      </c>
      <c r="F2054">
        <v>35</v>
      </c>
      <c r="G2054">
        <v>57</v>
      </c>
      <c r="H2054">
        <v>23</v>
      </c>
      <c r="I2054">
        <v>16</v>
      </c>
      <c r="J2054">
        <v>6</v>
      </c>
      <c r="K2054">
        <v>806</v>
      </c>
      <c r="L2054">
        <v>30</v>
      </c>
      <c r="M2054">
        <v>20</v>
      </c>
      <c r="N2054">
        <v>40</v>
      </c>
      <c r="O2054">
        <v>60</v>
      </c>
      <c r="P2054">
        <v>5</v>
      </c>
      <c r="Q2054" s="1">
        <v>40756</v>
      </c>
      <c r="R2054" t="s">
        <v>28</v>
      </c>
      <c r="S2054" t="s">
        <v>29</v>
      </c>
      <c r="T2054" t="s">
        <v>25</v>
      </c>
    </row>
    <row r="2055" spans="1:20" x14ac:dyDescent="0.25">
      <c r="A2055">
        <v>563</v>
      </c>
      <c r="B2055" t="s">
        <v>57</v>
      </c>
      <c r="C2055" t="s">
        <v>50</v>
      </c>
      <c r="D2055" t="s">
        <v>22</v>
      </c>
      <c r="E2055">
        <v>10</v>
      </c>
      <c r="F2055">
        <v>26</v>
      </c>
      <c r="G2055">
        <v>43</v>
      </c>
      <c r="H2055">
        <v>17</v>
      </c>
      <c r="I2055">
        <v>16</v>
      </c>
      <c r="J2055">
        <v>4</v>
      </c>
      <c r="K2055">
        <v>777</v>
      </c>
      <c r="L2055">
        <v>30</v>
      </c>
      <c r="M2055">
        <v>10</v>
      </c>
      <c r="N2055">
        <v>40</v>
      </c>
      <c r="O2055">
        <v>50</v>
      </c>
      <c r="P2055">
        <v>6</v>
      </c>
      <c r="Q2055" s="1">
        <v>40179</v>
      </c>
      <c r="R2055" t="s">
        <v>28</v>
      </c>
      <c r="S2055" t="s">
        <v>30</v>
      </c>
      <c r="T2055" t="s">
        <v>31</v>
      </c>
    </row>
    <row r="2056" spans="1:20" x14ac:dyDescent="0.25">
      <c r="A2056">
        <v>563</v>
      </c>
      <c r="B2056" t="s">
        <v>57</v>
      </c>
      <c r="C2056" t="s">
        <v>50</v>
      </c>
      <c r="D2056" t="s">
        <v>22</v>
      </c>
      <c r="E2056">
        <v>32</v>
      </c>
      <c r="F2056">
        <v>43</v>
      </c>
      <c r="G2056">
        <v>43</v>
      </c>
      <c r="H2056">
        <v>0</v>
      </c>
      <c r="I2056">
        <v>11</v>
      </c>
      <c r="J2056">
        <v>0</v>
      </c>
      <c r="K2056">
        <v>731</v>
      </c>
      <c r="L2056">
        <v>40</v>
      </c>
      <c r="M2056">
        <v>0</v>
      </c>
      <c r="N2056">
        <v>50</v>
      </c>
      <c r="O2056">
        <v>50</v>
      </c>
      <c r="P2056">
        <v>6</v>
      </c>
      <c r="Q2056" s="1">
        <v>40238</v>
      </c>
      <c r="R2056" t="s">
        <v>28</v>
      </c>
      <c r="S2056" t="s">
        <v>30</v>
      </c>
      <c r="T2056" t="s">
        <v>31</v>
      </c>
    </row>
    <row r="2057" spans="1:20" x14ac:dyDescent="0.25">
      <c r="A2057">
        <v>563</v>
      </c>
      <c r="B2057" t="s">
        <v>57</v>
      </c>
      <c r="C2057" t="s">
        <v>50</v>
      </c>
      <c r="D2057" t="s">
        <v>22</v>
      </c>
      <c r="E2057">
        <v>43</v>
      </c>
      <c r="F2057">
        <v>43</v>
      </c>
      <c r="G2057">
        <v>43</v>
      </c>
      <c r="H2057">
        <v>0</v>
      </c>
      <c r="I2057">
        <v>11</v>
      </c>
      <c r="J2057">
        <v>0</v>
      </c>
      <c r="K2057">
        <v>645</v>
      </c>
      <c r="L2057">
        <v>40</v>
      </c>
      <c r="M2057">
        <v>0</v>
      </c>
      <c r="N2057">
        <v>50</v>
      </c>
      <c r="O2057">
        <v>50</v>
      </c>
      <c r="P2057">
        <v>6</v>
      </c>
      <c r="Q2057" s="1">
        <v>40664</v>
      </c>
      <c r="R2057" t="s">
        <v>28</v>
      </c>
      <c r="S2057" t="s">
        <v>30</v>
      </c>
      <c r="T2057" t="s">
        <v>31</v>
      </c>
    </row>
    <row r="2058" spans="1:20" x14ac:dyDescent="0.25">
      <c r="A2058">
        <v>563</v>
      </c>
      <c r="B2058" t="s">
        <v>57</v>
      </c>
      <c r="C2058" t="s">
        <v>50</v>
      </c>
      <c r="D2058" t="s">
        <v>22</v>
      </c>
      <c r="E2058">
        <v>43</v>
      </c>
      <c r="F2058">
        <v>43</v>
      </c>
      <c r="G2058">
        <v>43</v>
      </c>
      <c r="H2058">
        <v>0</v>
      </c>
      <c r="I2058">
        <v>11</v>
      </c>
      <c r="J2058">
        <v>0</v>
      </c>
      <c r="K2058">
        <v>602</v>
      </c>
      <c r="L2058">
        <v>40</v>
      </c>
      <c r="M2058">
        <v>0</v>
      </c>
      <c r="N2058">
        <v>50</v>
      </c>
      <c r="O2058">
        <v>50</v>
      </c>
      <c r="P2058">
        <v>6</v>
      </c>
      <c r="Q2058" s="1">
        <v>40695</v>
      </c>
      <c r="R2058" t="s">
        <v>28</v>
      </c>
      <c r="S2058" t="s">
        <v>30</v>
      </c>
      <c r="T2058" t="s">
        <v>31</v>
      </c>
    </row>
    <row r="2059" spans="1:20" x14ac:dyDescent="0.25">
      <c r="A2059">
        <v>563</v>
      </c>
      <c r="B2059" t="s">
        <v>57</v>
      </c>
      <c r="C2059" t="s">
        <v>50</v>
      </c>
      <c r="D2059" t="s">
        <v>22</v>
      </c>
      <c r="E2059">
        <v>43</v>
      </c>
      <c r="F2059">
        <v>43</v>
      </c>
      <c r="G2059">
        <v>43</v>
      </c>
      <c r="H2059">
        <v>0</v>
      </c>
      <c r="I2059">
        <v>11</v>
      </c>
      <c r="J2059">
        <v>0</v>
      </c>
      <c r="K2059">
        <v>559</v>
      </c>
      <c r="L2059">
        <v>40</v>
      </c>
      <c r="M2059">
        <v>0</v>
      </c>
      <c r="N2059">
        <v>50</v>
      </c>
      <c r="O2059">
        <v>50</v>
      </c>
      <c r="P2059">
        <v>6</v>
      </c>
      <c r="Q2059" s="1">
        <v>40725</v>
      </c>
      <c r="R2059" t="s">
        <v>28</v>
      </c>
      <c r="S2059" t="s">
        <v>30</v>
      </c>
      <c r="T2059" t="s">
        <v>31</v>
      </c>
    </row>
    <row r="2060" spans="1:20" x14ac:dyDescent="0.25">
      <c r="A2060">
        <v>563</v>
      </c>
      <c r="B2060" t="s">
        <v>57</v>
      </c>
      <c r="C2060" t="s">
        <v>50</v>
      </c>
      <c r="D2060" t="s">
        <v>22</v>
      </c>
      <c r="E2060">
        <v>43</v>
      </c>
      <c r="F2060">
        <v>43</v>
      </c>
      <c r="G2060">
        <v>43</v>
      </c>
      <c r="H2060">
        <v>0</v>
      </c>
      <c r="I2060">
        <v>11</v>
      </c>
      <c r="J2060">
        <v>0</v>
      </c>
      <c r="K2060">
        <v>516</v>
      </c>
      <c r="L2060">
        <v>40</v>
      </c>
      <c r="M2060">
        <v>0</v>
      </c>
      <c r="N2060">
        <v>50</v>
      </c>
      <c r="O2060">
        <v>50</v>
      </c>
      <c r="P2060">
        <v>6</v>
      </c>
      <c r="Q2060" s="1">
        <v>40756</v>
      </c>
      <c r="R2060" t="s">
        <v>28</v>
      </c>
      <c r="S2060" t="s">
        <v>30</v>
      </c>
      <c r="T2060" t="s">
        <v>31</v>
      </c>
    </row>
    <row r="2061" spans="1:20" x14ac:dyDescent="0.25">
      <c r="A2061">
        <v>563</v>
      </c>
      <c r="B2061" t="s">
        <v>57</v>
      </c>
      <c r="C2061" t="s">
        <v>50</v>
      </c>
      <c r="D2061" t="s">
        <v>22</v>
      </c>
      <c r="E2061">
        <v>46</v>
      </c>
      <c r="F2061">
        <v>43</v>
      </c>
      <c r="G2061">
        <v>46</v>
      </c>
      <c r="H2061">
        <v>0</v>
      </c>
      <c r="I2061">
        <v>12</v>
      </c>
      <c r="J2061">
        <v>0</v>
      </c>
      <c r="K2061">
        <v>430</v>
      </c>
      <c r="L2061">
        <v>60</v>
      </c>
      <c r="M2061">
        <v>0</v>
      </c>
      <c r="N2061">
        <v>60</v>
      </c>
      <c r="O2061">
        <v>60</v>
      </c>
      <c r="P2061">
        <v>6</v>
      </c>
      <c r="Q2061" s="1">
        <v>40817</v>
      </c>
      <c r="R2061" t="s">
        <v>28</v>
      </c>
      <c r="S2061" t="s">
        <v>30</v>
      </c>
      <c r="T2061" t="s">
        <v>31</v>
      </c>
    </row>
    <row r="2062" spans="1:20" x14ac:dyDescent="0.25">
      <c r="A2062">
        <v>563</v>
      </c>
      <c r="B2062" t="s">
        <v>57</v>
      </c>
      <c r="C2062" t="s">
        <v>50</v>
      </c>
      <c r="D2062" t="s">
        <v>22</v>
      </c>
      <c r="E2062">
        <v>47</v>
      </c>
      <c r="F2062">
        <v>43</v>
      </c>
      <c r="G2062">
        <v>46</v>
      </c>
      <c r="H2062">
        <v>0</v>
      </c>
      <c r="I2062">
        <v>11</v>
      </c>
      <c r="J2062">
        <v>0</v>
      </c>
      <c r="K2062">
        <v>344</v>
      </c>
      <c r="L2062">
        <v>40</v>
      </c>
      <c r="M2062">
        <v>0</v>
      </c>
      <c r="N2062">
        <v>50</v>
      </c>
      <c r="O2062">
        <v>50</v>
      </c>
      <c r="P2062">
        <v>6</v>
      </c>
      <c r="Q2062" s="1">
        <v>40878</v>
      </c>
      <c r="R2062" t="s">
        <v>28</v>
      </c>
      <c r="S2062" t="s">
        <v>30</v>
      </c>
      <c r="T2062" t="s">
        <v>31</v>
      </c>
    </row>
    <row r="2063" spans="1:20" x14ac:dyDescent="0.25">
      <c r="A2063">
        <v>563</v>
      </c>
      <c r="B2063" t="s">
        <v>57</v>
      </c>
      <c r="C2063" t="s">
        <v>50</v>
      </c>
      <c r="D2063" t="s">
        <v>22</v>
      </c>
      <c r="E2063">
        <v>201</v>
      </c>
      <c r="F2063">
        <v>311</v>
      </c>
      <c r="G2063">
        <v>545</v>
      </c>
      <c r="H2063">
        <v>234</v>
      </c>
      <c r="I2063">
        <v>110</v>
      </c>
      <c r="J2063">
        <v>77</v>
      </c>
      <c r="K2063">
        <v>1282</v>
      </c>
      <c r="L2063">
        <v>190</v>
      </c>
      <c r="M2063">
        <v>200</v>
      </c>
      <c r="N2063">
        <v>270</v>
      </c>
      <c r="O2063">
        <v>470</v>
      </c>
      <c r="P2063">
        <v>8</v>
      </c>
      <c r="Q2063" s="1">
        <v>40210</v>
      </c>
      <c r="R2063" t="s">
        <v>32</v>
      </c>
      <c r="S2063" t="s">
        <v>39</v>
      </c>
      <c r="T2063" t="s">
        <v>31</v>
      </c>
    </row>
    <row r="2064" spans="1:20" x14ac:dyDescent="0.25">
      <c r="A2064">
        <v>563</v>
      </c>
      <c r="B2064" t="s">
        <v>57</v>
      </c>
      <c r="C2064" t="s">
        <v>50</v>
      </c>
      <c r="D2064" t="s">
        <v>22</v>
      </c>
      <c r="E2064">
        <v>220</v>
      </c>
      <c r="F2064">
        <v>335</v>
      </c>
      <c r="G2064">
        <v>587</v>
      </c>
      <c r="H2064">
        <v>252</v>
      </c>
      <c r="I2064">
        <v>115</v>
      </c>
      <c r="J2064">
        <v>83</v>
      </c>
      <c r="K2064">
        <v>1316</v>
      </c>
      <c r="L2064">
        <v>210</v>
      </c>
      <c r="M2064">
        <v>210</v>
      </c>
      <c r="N2064">
        <v>300</v>
      </c>
      <c r="O2064">
        <v>510</v>
      </c>
      <c r="P2064">
        <v>8</v>
      </c>
      <c r="Q2064" s="1">
        <v>40269</v>
      </c>
      <c r="R2064" t="s">
        <v>32</v>
      </c>
      <c r="S2064" t="s">
        <v>39</v>
      </c>
      <c r="T2064" t="s">
        <v>31</v>
      </c>
    </row>
    <row r="2065" spans="1:20" x14ac:dyDescent="0.25">
      <c r="A2065">
        <v>563</v>
      </c>
      <c r="B2065" t="s">
        <v>57</v>
      </c>
      <c r="C2065" t="s">
        <v>50</v>
      </c>
      <c r="D2065" t="s">
        <v>22</v>
      </c>
      <c r="E2065">
        <v>231</v>
      </c>
      <c r="F2065">
        <v>349</v>
      </c>
      <c r="G2065">
        <v>612</v>
      </c>
      <c r="H2065">
        <v>263</v>
      </c>
      <c r="I2065">
        <v>118</v>
      </c>
      <c r="J2065">
        <v>86</v>
      </c>
      <c r="K2065">
        <v>1433</v>
      </c>
      <c r="L2065">
        <v>220</v>
      </c>
      <c r="M2065">
        <v>220</v>
      </c>
      <c r="N2065">
        <v>310</v>
      </c>
      <c r="O2065">
        <v>530</v>
      </c>
      <c r="P2065">
        <v>8</v>
      </c>
      <c r="Q2065" s="1">
        <v>40299</v>
      </c>
      <c r="R2065" t="s">
        <v>32</v>
      </c>
      <c r="S2065" t="s">
        <v>39</v>
      </c>
      <c r="T2065" t="s">
        <v>31</v>
      </c>
    </row>
    <row r="2066" spans="1:20" x14ac:dyDescent="0.25">
      <c r="A2066">
        <v>563</v>
      </c>
      <c r="B2066" t="s">
        <v>57</v>
      </c>
      <c r="C2066" t="s">
        <v>50</v>
      </c>
      <c r="D2066" t="s">
        <v>22</v>
      </c>
      <c r="E2066">
        <v>298</v>
      </c>
      <c r="F2066">
        <v>311</v>
      </c>
      <c r="G2066">
        <v>581</v>
      </c>
      <c r="H2066">
        <v>234</v>
      </c>
      <c r="I2066">
        <v>110</v>
      </c>
      <c r="J2066">
        <v>77</v>
      </c>
      <c r="K2066">
        <v>1282</v>
      </c>
      <c r="L2066">
        <v>190</v>
      </c>
      <c r="M2066">
        <v>200</v>
      </c>
      <c r="N2066">
        <v>270</v>
      </c>
      <c r="O2066">
        <v>470</v>
      </c>
      <c r="P2066">
        <v>8</v>
      </c>
      <c r="Q2066" s="1">
        <v>40575</v>
      </c>
      <c r="R2066" t="s">
        <v>32</v>
      </c>
      <c r="S2066" t="s">
        <v>39</v>
      </c>
      <c r="T2066" t="s">
        <v>31</v>
      </c>
    </row>
    <row r="2067" spans="1:20" x14ac:dyDescent="0.25">
      <c r="A2067">
        <v>563</v>
      </c>
      <c r="B2067" t="s">
        <v>57</v>
      </c>
      <c r="C2067" t="s">
        <v>50</v>
      </c>
      <c r="D2067" t="s">
        <v>22</v>
      </c>
      <c r="E2067">
        <v>315</v>
      </c>
      <c r="F2067">
        <v>324</v>
      </c>
      <c r="G2067">
        <v>604</v>
      </c>
      <c r="H2067">
        <v>243</v>
      </c>
      <c r="I2067">
        <v>112</v>
      </c>
      <c r="J2067">
        <v>80</v>
      </c>
      <c r="K2067">
        <v>1260</v>
      </c>
      <c r="L2067">
        <v>210</v>
      </c>
      <c r="M2067">
        <v>200</v>
      </c>
      <c r="N2067">
        <v>290</v>
      </c>
      <c r="O2067">
        <v>490</v>
      </c>
      <c r="P2067">
        <v>8</v>
      </c>
      <c r="Q2067" s="1">
        <v>40603</v>
      </c>
      <c r="R2067" t="s">
        <v>32</v>
      </c>
      <c r="S2067" t="s">
        <v>39</v>
      </c>
      <c r="T2067" t="s">
        <v>31</v>
      </c>
    </row>
    <row r="2068" spans="1:20" x14ac:dyDescent="0.25">
      <c r="A2068">
        <v>563</v>
      </c>
      <c r="B2068" t="s">
        <v>57</v>
      </c>
      <c r="C2068" t="s">
        <v>50</v>
      </c>
      <c r="D2068" t="s">
        <v>22</v>
      </c>
      <c r="E2068">
        <v>326</v>
      </c>
      <c r="F2068">
        <v>335</v>
      </c>
      <c r="G2068">
        <v>626</v>
      </c>
      <c r="H2068">
        <v>252</v>
      </c>
      <c r="I2068">
        <v>115</v>
      </c>
      <c r="J2068">
        <v>83</v>
      </c>
      <c r="K2068">
        <v>1316</v>
      </c>
      <c r="L2068">
        <v>210</v>
      </c>
      <c r="M2068">
        <v>210</v>
      </c>
      <c r="N2068">
        <v>300</v>
      </c>
      <c r="O2068">
        <v>510</v>
      </c>
      <c r="P2068">
        <v>8</v>
      </c>
      <c r="Q2068" s="1">
        <v>40634</v>
      </c>
      <c r="R2068" t="s">
        <v>32</v>
      </c>
      <c r="S2068" t="s">
        <v>39</v>
      </c>
      <c r="T2068" t="s">
        <v>31</v>
      </c>
    </row>
    <row r="2069" spans="1:20" x14ac:dyDescent="0.25">
      <c r="A2069">
        <v>563</v>
      </c>
      <c r="B2069" t="s">
        <v>57</v>
      </c>
      <c r="C2069" t="s">
        <v>50</v>
      </c>
      <c r="D2069" t="s">
        <v>22</v>
      </c>
      <c r="E2069">
        <v>333</v>
      </c>
      <c r="F2069">
        <v>362</v>
      </c>
      <c r="G2069">
        <v>628</v>
      </c>
      <c r="H2069">
        <v>272</v>
      </c>
      <c r="I2069">
        <v>113</v>
      </c>
      <c r="J2069">
        <v>89</v>
      </c>
      <c r="K2069">
        <v>1616</v>
      </c>
      <c r="L2069">
        <v>230</v>
      </c>
      <c r="M2069">
        <v>230</v>
      </c>
      <c r="N2069">
        <v>320</v>
      </c>
      <c r="O2069">
        <v>550</v>
      </c>
      <c r="P2069">
        <v>8</v>
      </c>
      <c r="Q2069" s="1">
        <v>40695</v>
      </c>
      <c r="R2069" t="s">
        <v>32</v>
      </c>
      <c r="S2069" t="s">
        <v>39</v>
      </c>
      <c r="T2069" t="s">
        <v>31</v>
      </c>
    </row>
    <row r="2070" spans="1:20" x14ac:dyDescent="0.25">
      <c r="A2070">
        <v>563</v>
      </c>
      <c r="B2070" t="s">
        <v>57</v>
      </c>
      <c r="C2070" t="s">
        <v>50</v>
      </c>
      <c r="D2070" t="s">
        <v>22</v>
      </c>
      <c r="E2070">
        <v>86</v>
      </c>
      <c r="F2070">
        <v>139</v>
      </c>
      <c r="G2070">
        <v>234</v>
      </c>
      <c r="H2070">
        <v>95</v>
      </c>
      <c r="I2070">
        <v>53</v>
      </c>
      <c r="J2070">
        <v>30</v>
      </c>
      <c r="K2070">
        <v>608</v>
      </c>
      <c r="L2070">
        <v>90</v>
      </c>
      <c r="M2070">
        <v>80</v>
      </c>
      <c r="N2070">
        <v>120</v>
      </c>
      <c r="O2070">
        <v>200</v>
      </c>
      <c r="P2070">
        <v>9</v>
      </c>
      <c r="Q2070" s="1">
        <v>40179</v>
      </c>
      <c r="R2070" t="s">
        <v>32</v>
      </c>
      <c r="S2070" t="s">
        <v>33</v>
      </c>
      <c r="T2070" t="s">
        <v>31</v>
      </c>
    </row>
    <row r="2071" spans="1:20" x14ac:dyDescent="0.25">
      <c r="A2071">
        <v>563</v>
      </c>
      <c r="B2071" t="s">
        <v>57</v>
      </c>
      <c r="C2071" t="s">
        <v>50</v>
      </c>
      <c r="D2071" t="s">
        <v>22</v>
      </c>
      <c r="E2071">
        <v>95</v>
      </c>
      <c r="F2071">
        <v>150</v>
      </c>
      <c r="G2071">
        <v>254</v>
      </c>
      <c r="H2071">
        <v>104</v>
      </c>
      <c r="I2071">
        <v>55</v>
      </c>
      <c r="J2071">
        <v>33</v>
      </c>
      <c r="K2071">
        <v>596</v>
      </c>
      <c r="L2071">
        <v>110</v>
      </c>
      <c r="M2071">
        <v>80</v>
      </c>
      <c r="N2071">
        <v>140</v>
      </c>
      <c r="O2071">
        <v>220</v>
      </c>
      <c r="P2071">
        <v>9</v>
      </c>
      <c r="Q2071" s="1">
        <v>40210</v>
      </c>
      <c r="R2071" t="s">
        <v>32</v>
      </c>
      <c r="S2071" t="s">
        <v>33</v>
      </c>
      <c r="T2071" t="s">
        <v>31</v>
      </c>
    </row>
    <row r="2072" spans="1:20" x14ac:dyDescent="0.25">
      <c r="A2072">
        <v>563</v>
      </c>
      <c r="B2072" t="s">
        <v>57</v>
      </c>
      <c r="C2072" t="s">
        <v>50</v>
      </c>
      <c r="D2072" t="s">
        <v>22</v>
      </c>
      <c r="E2072">
        <v>115</v>
      </c>
      <c r="F2072">
        <v>176</v>
      </c>
      <c r="G2072">
        <v>298</v>
      </c>
      <c r="H2072">
        <v>122</v>
      </c>
      <c r="I2072">
        <v>61</v>
      </c>
      <c r="J2072">
        <v>39</v>
      </c>
      <c r="K2072">
        <v>801</v>
      </c>
      <c r="L2072">
        <v>120</v>
      </c>
      <c r="M2072">
        <v>100</v>
      </c>
      <c r="N2072">
        <v>160</v>
      </c>
      <c r="O2072">
        <v>260</v>
      </c>
      <c r="P2072">
        <v>9</v>
      </c>
      <c r="Q2072" s="1">
        <v>40422</v>
      </c>
      <c r="R2072" t="s">
        <v>32</v>
      </c>
      <c r="S2072" t="s">
        <v>33</v>
      </c>
      <c r="T2072" t="s">
        <v>31</v>
      </c>
    </row>
    <row r="2073" spans="1:20" x14ac:dyDescent="0.25">
      <c r="A2073">
        <v>563</v>
      </c>
      <c r="B2073" t="s">
        <v>57</v>
      </c>
      <c r="C2073" t="s">
        <v>50</v>
      </c>
      <c r="D2073" t="s">
        <v>22</v>
      </c>
      <c r="E2073">
        <v>168</v>
      </c>
      <c r="F2073">
        <v>185</v>
      </c>
      <c r="G2073">
        <v>309</v>
      </c>
      <c r="H2073">
        <v>127</v>
      </c>
      <c r="I2073">
        <v>59</v>
      </c>
      <c r="J2073">
        <v>40</v>
      </c>
      <c r="K2073">
        <v>671</v>
      </c>
      <c r="L2073">
        <v>130</v>
      </c>
      <c r="M2073">
        <v>100</v>
      </c>
      <c r="N2073">
        <v>170</v>
      </c>
      <c r="O2073">
        <v>270</v>
      </c>
      <c r="P2073">
        <v>9</v>
      </c>
      <c r="Q2073" s="1">
        <v>40664</v>
      </c>
      <c r="R2073" t="s">
        <v>32</v>
      </c>
      <c r="S2073" t="s">
        <v>33</v>
      </c>
      <c r="T2073" t="s">
        <v>31</v>
      </c>
    </row>
    <row r="2074" spans="1:20" x14ac:dyDescent="0.25">
      <c r="A2074">
        <v>563</v>
      </c>
      <c r="B2074" t="s">
        <v>57</v>
      </c>
      <c r="C2074" t="s">
        <v>50</v>
      </c>
      <c r="D2074" t="s">
        <v>22</v>
      </c>
      <c r="E2074">
        <v>207</v>
      </c>
      <c r="F2074">
        <v>222</v>
      </c>
      <c r="G2074">
        <v>373</v>
      </c>
      <c r="H2074">
        <v>154</v>
      </c>
      <c r="I2074">
        <v>67</v>
      </c>
      <c r="J2074">
        <v>49</v>
      </c>
      <c r="K2074">
        <v>833</v>
      </c>
      <c r="L2074">
        <v>150</v>
      </c>
      <c r="M2074">
        <v>130</v>
      </c>
      <c r="N2074">
        <v>200</v>
      </c>
      <c r="O2074">
        <v>330</v>
      </c>
      <c r="P2074">
        <v>9</v>
      </c>
      <c r="Q2074" s="1">
        <v>40725</v>
      </c>
      <c r="R2074" t="s">
        <v>32</v>
      </c>
      <c r="S2074" t="s">
        <v>33</v>
      </c>
      <c r="T2074" t="s">
        <v>31</v>
      </c>
    </row>
    <row r="2075" spans="1:20" x14ac:dyDescent="0.25">
      <c r="A2075">
        <v>563</v>
      </c>
      <c r="B2075" t="s">
        <v>57</v>
      </c>
      <c r="C2075" t="s">
        <v>50</v>
      </c>
      <c r="D2075" t="s">
        <v>22</v>
      </c>
      <c r="E2075">
        <v>141</v>
      </c>
      <c r="F2075">
        <v>229</v>
      </c>
      <c r="G2075">
        <v>457</v>
      </c>
      <c r="H2075">
        <v>228</v>
      </c>
      <c r="I2075">
        <v>88</v>
      </c>
      <c r="J2075">
        <v>63</v>
      </c>
      <c r="K2075">
        <v>1436</v>
      </c>
      <c r="L2075">
        <v>140</v>
      </c>
      <c r="M2075">
        <v>190</v>
      </c>
      <c r="N2075">
        <v>210</v>
      </c>
      <c r="O2075">
        <v>400</v>
      </c>
      <c r="P2075">
        <v>11</v>
      </c>
      <c r="Q2075" s="1">
        <v>40210</v>
      </c>
      <c r="R2075" t="s">
        <v>26</v>
      </c>
      <c r="S2075" t="s">
        <v>35</v>
      </c>
      <c r="T2075" t="s">
        <v>25</v>
      </c>
    </row>
    <row r="2076" spans="1:20" x14ac:dyDescent="0.25">
      <c r="A2076">
        <v>563</v>
      </c>
      <c r="B2076" t="s">
        <v>57</v>
      </c>
      <c r="C2076" t="s">
        <v>50</v>
      </c>
      <c r="D2076" t="s">
        <v>22</v>
      </c>
      <c r="E2076">
        <v>149</v>
      </c>
      <c r="F2076">
        <v>239</v>
      </c>
      <c r="G2076">
        <v>478</v>
      </c>
      <c r="H2076">
        <v>239</v>
      </c>
      <c r="I2076">
        <v>90</v>
      </c>
      <c r="J2076">
        <v>66</v>
      </c>
      <c r="K2076">
        <v>1755</v>
      </c>
      <c r="L2076">
        <v>110</v>
      </c>
      <c r="M2076">
        <v>170</v>
      </c>
      <c r="N2076">
        <v>170</v>
      </c>
      <c r="O2076">
        <v>340</v>
      </c>
      <c r="P2076">
        <v>11</v>
      </c>
      <c r="Q2076" s="1">
        <v>40452</v>
      </c>
      <c r="R2076" t="s">
        <v>26</v>
      </c>
      <c r="S2076" t="s">
        <v>35</v>
      </c>
      <c r="T2076" t="s">
        <v>25</v>
      </c>
    </row>
    <row r="2077" spans="1:20" x14ac:dyDescent="0.25">
      <c r="A2077">
        <v>563</v>
      </c>
      <c r="B2077" t="s">
        <v>57</v>
      </c>
      <c r="C2077" t="s">
        <v>50</v>
      </c>
      <c r="D2077" t="s">
        <v>22</v>
      </c>
      <c r="E2077">
        <v>226</v>
      </c>
      <c r="F2077">
        <v>261</v>
      </c>
      <c r="G2077">
        <v>516</v>
      </c>
      <c r="H2077">
        <v>260</v>
      </c>
      <c r="I2077">
        <v>90</v>
      </c>
      <c r="J2077">
        <v>72</v>
      </c>
      <c r="K2077">
        <v>1715</v>
      </c>
      <c r="L2077">
        <v>150</v>
      </c>
      <c r="M2077">
        <v>220</v>
      </c>
      <c r="N2077">
        <v>230</v>
      </c>
      <c r="O2077">
        <v>450</v>
      </c>
      <c r="P2077">
        <v>11</v>
      </c>
      <c r="Q2077" s="1">
        <v>40695</v>
      </c>
      <c r="R2077" t="s">
        <v>26</v>
      </c>
      <c r="S2077" t="s">
        <v>35</v>
      </c>
      <c r="T2077" t="s">
        <v>25</v>
      </c>
    </row>
    <row r="2078" spans="1:20" x14ac:dyDescent="0.25">
      <c r="A2078">
        <v>563</v>
      </c>
      <c r="B2078" t="s">
        <v>57</v>
      </c>
      <c r="C2078" t="s">
        <v>50</v>
      </c>
      <c r="D2078" t="s">
        <v>22</v>
      </c>
      <c r="E2078">
        <v>230</v>
      </c>
      <c r="F2078">
        <v>266</v>
      </c>
      <c r="G2078">
        <v>527</v>
      </c>
      <c r="H2078">
        <v>266</v>
      </c>
      <c r="I2078">
        <v>92</v>
      </c>
      <c r="J2078">
        <v>74</v>
      </c>
      <c r="K2078">
        <v>1819</v>
      </c>
      <c r="L2078">
        <v>150</v>
      </c>
      <c r="M2078">
        <v>220</v>
      </c>
      <c r="N2078">
        <v>240</v>
      </c>
      <c r="O2078">
        <v>460</v>
      </c>
      <c r="P2078">
        <v>11</v>
      </c>
      <c r="Q2078" s="1">
        <v>40725</v>
      </c>
      <c r="R2078" t="s">
        <v>26</v>
      </c>
      <c r="S2078" t="s">
        <v>35</v>
      </c>
      <c r="T2078" t="s">
        <v>25</v>
      </c>
    </row>
    <row r="2079" spans="1:20" x14ac:dyDescent="0.25">
      <c r="A2079">
        <v>563</v>
      </c>
      <c r="B2079" t="s">
        <v>57</v>
      </c>
      <c r="C2079" t="s">
        <v>50</v>
      </c>
      <c r="D2079" t="s">
        <v>22</v>
      </c>
      <c r="E2079">
        <v>230</v>
      </c>
      <c r="F2079">
        <v>249</v>
      </c>
      <c r="G2079">
        <v>531</v>
      </c>
      <c r="H2079">
        <v>249</v>
      </c>
      <c r="I2079">
        <v>94</v>
      </c>
      <c r="J2079">
        <v>69</v>
      </c>
      <c r="K2079">
        <v>1775</v>
      </c>
      <c r="L2079">
        <v>140</v>
      </c>
      <c r="M2079">
        <v>210</v>
      </c>
      <c r="N2079">
        <v>220</v>
      </c>
      <c r="O2079">
        <v>430</v>
      </c>
      <c r="P2079">
        <v>11</v>
      </c>
      <c r="Q2079" s="1">
        <v>40787</v>
      </c>
      <c r="R2079" t="s">
        <v>26</v>
      </c>
      <c r="S2079" t="s">
        <v>35</v>
      </c>
      <c r="T2079" t="s">
        <v>25</v>
      </c>
    </row>
    <row r="2080" spans="1:20" x14ac:dyDescent="0.25">
      <c r="A2080">
        <v>563</v>
      </c>
      <c r="B2080" t="s">
        <v>57</v>
      </c>
      <c r="C2080" t="s">
        <v>50</v>
      </c>
      <c r="D2080" t="s">
        <v>22</v>
      </c>
      <c r="E2080">
        <v>191</v>
      </c>
      <c r="F2080">
        <v>212</v>
      </c>
      <c r="G2080">
        <v>451</v>
      </c>
      <c r="H2080">
        <v>211</v>
      </c>
      <c r="I2080">
        <v>83</v>
      </c>
      <c r="J2080">
        <v>59</v>
      </c>
      <c r="K2080">
        <v>1778</v>
      </c>
      <c r="L2080">
        <v>110</v>
      </c>
      <c r="M2080">
        <v>170</v>
      </c>
      <c r="N2080">
        <v>180</v>
      </c>
      <c r="O2080">
        <v>350</v>
      </c>
      <c r="P2080">
        <v>11</v>
      </c>
      <c r="Q2080" s="1">
        <v>40848</v>
      </c>
      <c r="R2080" t="s">
        <v>26</v>
      </c>
      <c r="S2080" t="s">
        <v>35</v>
      </c>
      <c r="T2080" t="s">
        <v>25</v>
      </c>
    </row>
    <row r="2081" spans="1:20" x14ac:dyDescent="0.25">
      <c r="A2081">
        <v>563</v>
      </c>
      <c r="B2081" t="s">
        <v>57</v>
      </c>
      <c r="C2081" t="s">
        <v>50</v>
      </c>
      <c r="D2081" t="s">
        <v>22</v>
      </c>
      <c r="E2081">
        <v>190</v>
      </c>
      <c r="F2081">
        <v>324</v>
      </c>
      <c r="G2081">
        <v>589</v>
      </c>
      <c r="H2081">
        <v>265</v>
      </c>
      <c r="I2081">
        <v>134</v>
      </c>
      <c r="J2081">
        <v>100</v>
      </c>
      <c r="K2081">
        <v>1538</v>
      </c>
      <c r="L2081">
        <v>170</v>
      </c>
      <c r="M2081">
        <v>220</v>
      </c>
      <c r="N2081">
        <v>290</v>
      </c>
      <c r="O2081">
        <v>510</v>
      </c>
      <c r="P2081">
        <v>12</v>
      </c>
      <c r="Q2081" s="1">
        <v>40299</v>
      </c>
      <c r="R2081" t="s">
        <v>26</v>
      </c>
      <c r="S2081" t="s">
        <v>40</v>
      </c>
      <c r="T2081" t="s">
        <v>25</v>
      </c>
    </row>
    <row r="2082" spans="1:20" x14ac:dyDescent="0.25">
      <c r="A2082">
        <v>563</v>
      </c>
      <c r="B2082" t="s">
        <v>57</v>
      </c>
      <c r="C2082" t="s">
        <v>50</v>
      </c>
      <c r="D2082" t="s">
        <v>22</v>
      </c>
      <c r="E2082">
        <v>197</v>
      </c>
      <c r="F2082">
        <v>332</v>
      </c>
      <c r="G2082">
        <v>603</v>
      </c>
      <c r="H2082">
        <v>271</v>
      </c>
      <c r="I2082">
        <v>135</v>
      </c>
      <c r="J2082">
        <v>102</v>
      </c>
      <c r="K2082">
        <v>1714</v>
      </c>
      <c r="L2082">
        <v>180</v>
      </c>
      <c r="M2082">
        <v>230</v>
      </c>
      <c r="N2082">
        <v>300</v>
      </c>
      <c r="O2082">
        <v>530</v>
      </c>
      <c r="P2082">
        <v>12</v>
      </c>
      <c r="Q2082" s="1">
        <v>40330</v>
      </c>
      <c r="R2082" t="s">
        <v>26</v>
      </c>
      <c r="S2082" t="s">
        <v>40</v>
      </c>
      <c r="T2082" t="s">
        <v>25</v>
      </c>
    </row>
    <row r="2083" spans="1:20" x14ac:dyDescent="0.25">
      <c r="A2083">
        <v>563</v>
      </c>
      <c r="B2083" t="s">
        <v>57</v>
      </c>
      <c r="C2083" t="s">
        <v>50</v>
      </c>
      <c r="D2083" t="s">
        <v>22</v>
      </c>
      <c r="E2083">
        <v>183</v>
      </c>
      <c r="F2083">
        <v>312</v>
      </c>
      <c r="G2083">
        <v>567</v>
      </c>
      <c r="H2083">
        <v>255</v>
      </c>
      <c r="I2083">
        <v>129</v>
      </c>
      <c r="J2083">
        <v>96</v>
      </c>
      <c r="K2083">
        <v>1756</v>
      </c>
      <c r="L2083">
        <v>130</v>
      </c>
      <c r="M2083">
        <v>170</v>
      </c>
      <c r="N2083">
        <v>230</v>
      </c>
      <c r="O2083">
        <v>400</v>
      </c>
      <c r="P2083">
        <v>12</v>
      </c>
      <c r="Q2083" s="1">
        <v>40452</v>
      </c>
      <c r="R2083" t="s">
        <v>26</v>
      </c>
      <c r="S2083" t="s">
        <v>40</v>
      </c>
      <c r="T2083" t="s">
        <v>25</v>
      </c>
    </row>
    <row r="2084" spans="1:20" x14ac:dyDescent="0.25">
      <c r="A2084">
        <v>563</v>
      </c>
      <c r="B2084" t="s">
        <v>57</v>
      </c>
      <c r="C2084" t="s">
        <v>50</v>
      </c>
      <c r="D2084" t="s">
        <v>22</v>
      </c>
      <c r="E2084">
        <v>260</v>
      </c>
      <c r="F2084">
        <v>301</v>
      </c>
      <c r="G2084">
        <v>582</v>
      </c>
      <c r="H2084">
        <v>245</v>
      </c>
      <c r="I2084">
        <v>126</v>
      </c>
      <c r="J2084">
        <v>93</v>
      </c>
      <c r="K2084">
        <v>1369</v>
      </c>
      <c r="L2084">
        <v>160</v>
      </c>
      <c r="M2084">
        <v>210</v>
      </c>
      <c r="N2084">
        <v>270</v>
      </c>
      <c r="O2084">
        <v>480</v>
      </c>
      <c r="P2084">
        <v>12</v>
      </c>
      <c r="Q2084" s="1">
        <v>40603</v>
      </c>
      <c r="R2084" t="s">
        <v>26</v>
      </c>
      <c r="S2084" t="s">
        <v>40</v>
      </c>
      <c r="T2084" t="s">
        <v>25</v>
      </c>
    </row>
    <row r="2085" spans="1:20" x14ac:dyDescent="0.25">
      <c r="A2085">
        <v>563</v>
      </c>
      <c r="B2085" t="s">
        <v>57</v>
      </c>
      <c r="C2085" t="s">
        <v>50</v>
      </c>
      <c r="D2085" t="s">
        <v>22</v>
      </c>
      <c r="E2085">
        <v>276</v>
      </c>
      <c r="F2085">
        <v>318</v>
      </c>
      <c r="G2085">
        <v>616</v>
      </c>
      <c r="H2085">
        <v>260</v>
      </c>
      <c r="I2085">
        <v>132</v>
      </c>
      <c r="J2085">
        <v>98</v>
      </c>
      <c r="K2085">
        <v>1423</v>
      </c>
      <c r="L2085">
        <v>160</v>
      </c>
      <c r="M2085">
        <v>220</v>
      </c>
      <c r="N2085">
        <v>280</v>
      </c>
      <c r="O2085">
        <v>500</v>
      </c>
      <c r="P2085">
        <v>12</v>
      </c>
      <c r="Q2085" s="1">
        <v>40634</v>
      </c>
      <c r="R2085" t="s">
        <v>26</v>
      </c>
      <c r="S2085" t="s">
        <v>40</v>
      </c>
      <c r="T2085" t="s">
        <v>25</v>
      </c>
    </row>
    <row r="2086" spans="1:20" x14ac:dyDescent="0.25">
      <c r="A2086">
        <v>563</v>
      </c>
      <c r="B2086" t="s">
        <v>57</v>
      </c>
      <c r="C2086" t="s">
        <v>50</v>
      </c>
      <c r="D2086" t="s">
        <v>22</v>
      </c>
      <c r="E2086">
        <v>321</v>
      </c>
      <c r="F2086">
        <v>360</v>
      </c>
      <c r="G2086">
        <v>697</v>
      </c>
      <c r="H2086">
        <v>294</v>
      </c>
      <c r="I2086">
        <v>144</v>
      </c>
      <c r="J2086">
        <v>111</v>
      </c>
      <c r="K2086">
        <v>1838</v>
      </c>
      <c r="L2086">
        <v>170</v>
      </c>
      <c r="M2086">
        <v>240</v>
      </c>
      <c r="N2086">
        <v>300</v>
      </c>
      <c r="O2086">
        <v>540</v>
      </c>
      <c r="P2086">
        <v>12</v>
      </c>
      <c r="Q2086" s="1">
        <v>40878</v>
      </c>
      <c r="R2086" t="s">
        <v>26</v>
      </c>
      <c r="S2086" t="s">
        <v>40</v>
      </c>
      <c r="T2086" t="s">
        <v>25</v>
      </c>
    </row>
    <row r="2087" spans="1:20" x14ac:dyDescent="0.25">
      <c r="A2087">
        <v>567</v>
      </c>
      <c r="B2087" t="s">
        <v>49</v>
      </c>
      <c r="C2087" t="s">
        <v>50</v>
      </c>
      <c r="D2087" t="s">
        <v>43</v>
      </c>
      <c r="E2087">
        <v>42</v>
      </c>
      <c r="F2087">
        <v>74</v>
      </c>
      <c r="G2087">
        <v>137</v>
      </c>
      <c r="H2087">
        <v>55</v>
      </c>
      <c r="I2087">
        <v>46</v>
      </c>
      <c r="J2087">
        <v>18</v>
      </c>
      <c r="K2087">
        <v>336</v>
      </c>
      <c r="L2087">
        <v>50</v>
      </c>
      <c r="M2087">
        <v>50</v>
      </c>
      <c r="N2087">
        <v>80</v>
      </c>
      <c r="O2087">
        <v>130</v>
      </c>
      <c r="P2087">
        <v>1</v>
      </c>
      <c r="Q2087" s="1">
        <v>40634</v>
      </c>
      <c r="R2087" t="s">
        <v>23</v>
      </c>
      <c r="S2087" t="s">
        <v>44</v>
      </c>
      <c r="T2087" t="s">
        <v>25</v>
      </c>
    </row>
    <row r="2088" spans="1:20" x14ac:dyDescent="0.25">
      <c r="A2088">
        <v>567</v>
      </c>
      <c r="B2088" t="s">
        <v>49</v>
      </c>
      <c r="C2088" t="s">
        <v>50</v>
      </c>
      <c r="D2088" t="s">
        <v>43</v>
      </c>
      <c r="E2088">
        <v>-3</v>
      </c>
      <c r="F2088">
        <v>73</v>
      </c>
      <c r="G2088">
        <v>125</v>
      </c>
      <c r="H2088">
        <v>52</v>
      </c>
      <c r="I2088">
        <v>76</v>
      </c>
      <c r="J2088">
        <v>47</v>
      </c>
      <c r="K2088">
        <v>509</v>
      </c>
      <c r="L2088">
        <v>10</v>
      </c>
      <c r="M2088">
        <v>50</v>
      </c>
      <c r="N2088">
        <v>70</v>
      </c>
      <c r="O2088">
        <v>120</v>
      </c>
      <c r="P2088">
        <v>3</v>
      </c>
      <c r="Q2088" s="1">
        <v>40483</v>
      </c>
      <c r="R2088" t="s">
        <v>23</v>
      </c>
      <c r="S2088" t="s">
        <v>38</v>
      </c>
      <c r="T2088" t="s">
        <v>31</v>
      </c>
    </row>
    <row r="2089" spans="1:20" x14ac:dyDescent="0.25">
      <c r="A2089">
        <v>567</v>
      </c>
      <c r="B2089" t="s">
        <v>49</v>
      </c>
      <c r="C2089" t="s">
        <v>50</v>
      </c>
      <c r="D2089" t="s">
        <v>43</v>
      </c>
      <c r="E2089">
        <v>-12</v>
      </c>
      <c r="F2089">
        <v>56</v>
      </c>
      <c r="G2089">
        <v>94</v>
      </c>
      <c r="H2089">
        <v>39</v>
      </c>
      <c r="I2089">
        <v>60</v>
      </c>
      <c r="J2089">
        <v>36</v>
      </c>
      <c r="K2089">
        <v>517</v>
      </c>
      <c r="L2089">
        <v>0</v>
      </c>
      <c r="M2089">
        <v>40</v>
      </c>
      <c r="N2089">
        <v>50</v>
      </c>
      <c r="O2089">
        <v>90</v>
      </c>
      <c r="P2089">
        <v>3</v>
      </c>
      <c r="Q2089" s="1">
        <v>40725</v>
      </c>
      <c r="R2089" t="s">
        <v>23</v>
      </c>
      <c r="S2089" t="s">
        <v>38</v>
      </c>
      <c r="T2089" t="s">
        <v>31</v>
      </c>
    </row>
    <row r="2090" spans="1:20" x14ac:dyDescent="0.25">
      <c r="A2090">
        <v>567</v>
      </c>
      <c r="B2090" t="s">
        <v>49</v>
      </c>
      <c r="C2090" t="s">
        <v>50</v>
      </c>
      <c r="D2090" t="s">
        <v>43</v>
      </c>
      <c r="E2090">
        <v>93</v>
      </c>
      <c r="F2090">
        <v>163</v>
      </c>
      <c r="G2090">
        <v>325</v>
      </c>
      <c r="H2090">
        <v>162</v>
      </c>
      <c r="I2090">
        <v>70</v>
      </c>
      <c r="J2090">
        <v>45</v>
      </c>
      <c r="K2090">
        <v>1091</v>
      </c>
      <c r="L2090">
        <v>130</v>
      </c>
      <c r="M2090">
        <v>180</v>
      </c>
      <c r="N2090">
        <v>200</v>
      </c>
      <c r="O2090">
        <v>380</v>
      </c>
      <c r="P2090">
        <v>5</v>
      </c>
      <c r="Q2090" s="1">
        <v>40269</v>
      </c>
      <c r="R2090" t="s">
        <v>28</v>
      </c>
      <c r="S2090" t="s">
        <v>29</v>
      </c>
      <c r="T2090" t="s">
        <v>25</v>
      </c>
    </row>
    <row r="2091" spans="1:20" x14ac:dyDescent="0.25">
      <c r="A2091">
        <v>567</v>
      </c>
      <c r="B2091" t="s">
        <v>49</v>
      </c>
      <c r="C2091" t="s">
        <v>50</v>
      </c>
      <c r="D2091" t="s">
        <v>43</v>
      </c>
      <c r="E2091">
        <v>92</v>
      </c>
      <c r="F2091">
        <v>161</v>
      </c>
      <c r="G2091">
        <v>322</v>
      </c>
      <c r="H2091">
        <v>161</v>
      </c>
      <c r="I2091">
        <v>69</v>
      </c>
      <c r="J2091">
        <v>45</v>
      </c>
      <c r="K2091">
        <v>1267</v>
      </c>
      <c r="L2091">
        <v>190</v>
      </c>
      <c r="M2091">
        <v>230</v>
      </c>
      <c r="N2091">
        <v>240</v>
      </c>
      <c r="O2091">
        <v>470</v>
      </c>
      <c r="P2091">
        <v>5</v>
      </c>
      <c r="Q2091" s="1">
        <v>40452</v>
      </c>
      <c r="R2091" t="s">
        <v>28</v>
      </c>
      <c r="S2091" t="s">
        <v>29</v>
      </c>
      <c r="T2091" t="s">
        <v>25</v>
      </c>
    </row>
    <row r="2092" spans="1:20" x14ac:dyDescent="0.25">
      <c r="A2092">
        <v>567</v>
      </c>
      <c r="B2092" t="s">
        <v>49</v>
      </c>
      <c r="C2092" t="s">
        <v>50</v>
      </c>
      <c r="D2092" t="s">
        <v>43</v>
      </c>
      <c r="E2092">
        <v>6</v>
      </c>
      <c r="F2092">
        <v>57</v>
      </c>
      <c r="G2092">
        <v>102</v>
      </c>
      <c r="H2092">
        <v>45</v>
      </c>
      <c r="I2092">
        <v>51</v>
      </c>
      <c r="J2092">
        <v>17</v>
      </c>
      <c r="K2092">
        <v>409</v>
      </c>
      <c r="L2092">
        <v>30</v>
      </c>
      <c r="M2092">
        <v>50</v>
      </c>
      <c r="N2092">
        <v>70</v>
      </c>
      <c r="O2092">
        <v>120</v>
      </c>
      <c r="P2092">
        <v>6</v>
      </c>
      <c r="Q2092" s="1">
        <v>40422</v>
      </c>
      <c r="R2092" t="s">
        <v>28</v>
      </c>
      <c r="S2092" t="s">
        <v>30</v>
      </c>
      <c r="T2092" t="s">
        <v>31</v>
      </c>
    </row>
    <row r="2093" spans="1:20" x14ac:dyDescent="0.25">
      <c r="A2093">
        <v>567</v>
      </c>
      <c r="B2093" t="s">
        <v>49</v>
      </c>
      <c r="C2093" t="s">
        <v>50</v>
      </c>
      <c r="D2093" t="s">
        <v>43</v>
      </c>
      <c r="E2093">
        <v>9</v>
      </c>
      <c r="F2093">
        <v>25</v>
      </c>
      <c r="G2093">
        <v>41</v>
      </c>
      <c r="H2093">
        <v>16</v>
      </c>
      <c r="I2093">
        <v>16</v>
      </c>
      <c r="J2093">
        <v>4</v>
      </c>
      <c r="K2093">
        <v>484</v>
      </c>
      <c r="L2093">
        <v>20</v>
      </c>
      <c r="M2093">
        <v>10</v>
      </c>
      <c r="N2093">
        <v>20</v>
      </c>
      <c r="O2093">
        <v>30</v>
      </c>
      <c r="P2093">
        <v>8</v>
      </c>
      <c r="Q2093" s="1">
        <v>40391</v>
      </c>
      <c r="R2093" t="s">
        <v>32</v>
      </c>
      <c r="S2093" t="s">
        <v>39</v>
      </c>
      <c r="T2093" t="s">
        <v>31</v>
      </c>
    </row>
    <row r="2094" spans="1:20" x14ac:dyDescent="0.25">
      <c r="A2094">
        <v>567</v>
      </c>
      <c r="B2094" t="s">
        <v>49</v>
      </c>
      <c r="C2094" t="s">
        <v>50</v>
      </c>
      <c r="D2094" t="s">
        <v>43</v>
      </c>
      <c r="E2094">
        <v>45</v>
      </c>
      <c r="F2094">
        <v>48</v>
      </c>
      <c r="G2094">
        <v>90</v>
      </c>
      <c r="H2094">
        <v>32</v>
      </c>
      <c r="I2094">
        <v>20</v>
      </c>
      <c r="J2094">
        <v>8</v>
      </c>
      <c r="K2094">
        <v>456</v>
      </c>
      <c r="L2094">
        <v>50</v>
      </c>
      <c r="M2094">
        <v>20</v>
      </c>
      <c r="N2094">
        <v>50</v>
      </c>
      <c r="O2094">
        <v>70</v>
      </c>
      <c r="P2094">
        <v>8</v>
      </c>
      <c r="Q2094" s="1">
        <v>40544</v>
      </c>
      <c r="R2094" t="s">
        <v>32</v>
      </c>
      <c r="S2094" t="s">
        <v>39</v>
      </c>
      <c r="T2094" t="s">
        <v>31</v>
      </c>
    </row>
    <row r="2095" spans="1:20" x14ac:dyDescent="0.25">
      <c r="A2095">
        <v>567</v>
      </c>
      <c r="B2095" t="s">
        <v>49</v>
      </c>
      <c r="C2095" t="s">
        <v>50</v>
      </c>
      <c r="D2095" t="s">
        <v>43</v>
      </c>
      <c r="E2095">
        <v>23</v>
      </c>
      <c r="F2095">
        <v>42</v>
      </c>
      <c r="G2095">
        <v>71</v>
      </c>
      <c r="H2095">
        <v>29</v>
      </c>
      <c r="I2095">
        <v>19</v>
      </c>
      <c r="J2095">
        <v>8</v>
      </c>
      <c r="K2095">
        <v>835</v>
      </c>
      <c r="L2095">
        <v>40</v>
      </c>
      <c r="M2095">
        <v>20</v>
      </c>
      <c r="N2095">
        <v>40</v>
      </c>
      <c r="O2095">
        <v>60</v>
      </c>
      <c r="P2095">
        <v>9</v>
      </c>
      <c r="Q2095" s="1">
        <v>40299</v>
      </c>
      <c r="R2095" t="s">
        <v>32</v>
      </c>
      <c r="S2095" t="s">
        <v>33</v>
      </c>
      <c r="T2095" t="s">
        <v>31</v>
      </c>
    </row>
    <row r="2096" spans="1:20" x14ac:dyDescent="0.25">
      <c r="A2096">
        <v>567</v>
      </c>
      <c r="B2096" t="s">
        <v>49</v>
      </c>
      <c r="C2096" t="s">
        <v>50</v>
      </c>
      <c r="D2096" t="s">
        <v>43</v>
      </c>
      <c r="E2096">
        <v>68</v>
      </c>
      <c r="F2096">
        <v>126</v>
      </c>
      <c r="G2096">
        <v>210</v>
      </c>
      <c r="H2096">
        <v>84</v>
      </c>
      <c r="I2096">
        <v>58</v>
      </c>
      <c r="J2096">
        <v>27</v>
      </c>
      <c r="K2096">
        <v>651</v>
      </c>
      <c r="L2096">
        <v>60</v>
      </c>
      <c r="M2096">
        <v>70</v>
      </c>
      <c r="N2096">
        <v>110</v>
      </c>
      <c r="O2096">
        <v>180</v>
      </c>
      <c r="P2096">
        <v>11</v>
      </c>
      <c r="Q2096" s="1">
        <v>40179</v>
      </c>
      <c r="R2096" t="s">
        <v>26</v>
      </c>
      <c r="S2096" t="s">
        <v>35</v>
      </c>
      <c r="T2096" t="s">
        <v>25</v>
      </c>
    </row>
    <row r="2097" spans="1:20" x14ac:dyDescent="0.25">
      <c r="A2097">
        <v>567</v>
      </c>
      <c r="B2097" t="s">
        <v>49</v>
      </c>
      <c r="C2097" t="s">
        <v>50</v>
      </c>
      <c r="D2097" t="s">
        <v>43</v>
      </c>
      <c r="E2097">
        <v>104</v>
      </c>
      <c r="F2097">
        <v>116</v>
      </c>
      <c r="G2097">
        <v>224</v>
      </c>
      <c r="H2097">
        <v>84</v>
      </c>
      <c r="I2097">
        <v>51</v>
      </c>
      <c r="J2097">
        <v>26</v>
      </c>
      <c r="K2097">
        <v>500</v>
      </c>
      <c r="L2097">
        <v>60</v>
      </c>
      <c r="M2097">
        <v>70</v>
      </c>
      <c r="N2097">
        <v>100</v>
      </c>
      <c r="O2097">
        <v>170</v>
      </c>
      <c r="P2097">
        <v>12</v>
      </c>
      <c r="Q2097" s="1">
        <v>40544</v>
      </c>
      <c r="R2097" t="s">
        <v>26</v>
      </c>
      <c r="S2097" t="s">
        <v>40</v>
      </c>
      <c r="T2097" t="s">
        <v>25</v>
      </c>
    </row>
    <row r="2098" spans="1:20" x14ac:dyDescent="0.25">
      <c r="A2098">
        <v>567</v>
      </c>
      <c r="B2098" t="s">
        <v>49</v>
      </c>
      <c r="C2098" t="s">
        <v>50</v>
      </c>
      <c r="D2098" t="s">
        <v>43</v>
      </c>
      <c r="E2098">
        <v>145</v>
      </c>
      <c r="F2098">
        <v>164</v>
      </c>
      <c r="G2098">
        <v>279</v>
      </c>
      <c r="H2098">
        <v>118</v>
      </c>
      <c r="I2098">
        <v>55</v>
      </c>
      <c r="J2098">
        <v>36</v>
      </c>
      <c r="K2098">
        <v>636</v>
      </c>
      <c r="L2098">
        <v>90</v>
      </c>
      <c r="M2098">
        <v>100</v>
      </c>
      <c r="N2098">
        <v>140</v>
      </c>
      <c r="O2098">
        <v>240</v>
      </c>
      <c r="P2098">
        <v>12</v>
      </c>
      <c r="Q2098" s="1">
        <v>40695</v>
      </c>
      <c r="R2098" t="s">
        <v>26</v>
      </c>
      <c r="S2098" t="s">
        <v>40</v>
      </c>
      <c r="T2098" t="s">
        <v>25</v>
      </c>
    </row>
    <row r="2099" spans="1:20" x14ac:dyDescent="0.25">
      <c r="A2099">
        <v>573</v>
      </c>
      <c r="B2099" t="s">
        <v>56</v>
      </c>
      <c r="C2099" t="s">
        <v>50</v>
      </c>
      <c r="D2099" t="s">
        <v>22</v>
      </c>
      <c r="E2099">
        <v>39</v>
      </c>
      <c r="F2099">
        <v>104</v>
      </c>
      <c r="G2099">
        <v>189</v>
      </c>
      <c r="H2099">
        <v>85</v>
      </c>
      <c r="I2099">
        <v>65</v>
      </c>
      <c r="J2099">
        <v>32</v>
      </c>
      <c r="K2099">
        <v>476</v>
      </c>
      <c r="L2099">
        <v>40</v>
      </c>
      <c r="M2099">
        <v>90</v>
      </c>
      <c r="N2099">
        <v>100</v>
      </c>
      <c r="O2099">
        <v>190</v>
      </c>
      <c r="P2099">
        <v>2</v>
      </c>
      <c r="Q2099" s="1">
        <v>40238</v>
      </c>
      <c r="R2099" t="s">
        <v>23</v>
      </c>
      <c r="S2099" t="s">
        <v>24</v>
      </c>
      <c r="T2099" t="s">
        <v>25</v>
      </c>
    </row>
    <row r="2100" spans="1:20" x14ac:dyDescent="0.25">
      <c r="A2100">
        <v>573</v>
      </c>
      <c r="B2100" t="s">
        <v>56</v>
      </c>
      <c r="C2100" t="s">
        <v>50</v>
      </c>
      <c r="D2100" t="s">
        <v>22</v>
      </c>
      <c r="E2100">
        <v>35</v>
      </c>
      <c r="F2100">
        <v>98</v>
      </c>
      <c r="G2100">
        <v>178</v>
      </c>
      <c r="H2100">
        <v>80</v>
      </c>
      <c r="I2100">
        <v>63</v>
      </c>
      <c r="J2100">
        <v>30</v>
      </c>
      <c r="K2100">
        <v>494</v>
      </c>
      <c r="L2100">
        <v>50</v>
      </c>
      <c r="M2100">
        <v>80</v>
      </c>
      <c r="N2100">
        <v>100</v>
      </c>
      <c r="O2100">
        <v>180</v>
      </c>
      <c r="P2100">
        <v>2</v>
      </c>
      <c r="Q2100" s="1">
        <v>40269</v>
      </c>
      <c r="R2100" t="s">
        <v>23</v>
      </c>
      <c r="S2100" t="s">
        <v>24</v>
      </c>
      <c r="T2100" t="s">
        <v>25</v>
      </c>
    </row>
    <row r="2101" spans="1:20" x14ac:dyDescent="0.25">
      <c r="A2101">
        <v>573</v>
      </c>
      <c r="B2101" t="s">
        <v>56</v>
      </c>
      <c r="C2101" t="s">
        <v>50</v>
      </c>
      <c r="D2101" t="s">
        <v>22</v>
      </c>
      <c r="E2101">
        <v>33</v>
      </c>
      <c r="F2101">
        <v>96</v>
      </c>
      <c r="G2101">
        <v>173</v>
      </c>
      <c r="H2101">
        <v>77</v>
      </c>
      <c r="I2101">
        <v>63</v>
      </c>
      <c r="J2101">
        <v>29</v>
      </c>
      <c r="K2101">
        <v>529</v>
      </c>
      <c r="L2101">
        <v>50</v>
      </c>
      <c r="M2101">
        <v>80</v>
      </c>
      <c r="N2101">
        <v>100</v>
      </c>
      <c r="O2101">
        <v>180</v>
      </c>
      <c r="P2101">
        <v>2</v>
      </c>
      <c r="Q2101" s="1">
        <v>40299</v>
      </c>
      <c r="R2101" t="s">
        <v>23</v>
      </c>
      <c r="S2101" t="s">
        <v>24</v>
      </c>
      <c r="T2101" t="s">
        <v>25</v>
      </c>
    </row>
    <row r="2102" spans="1:20" x14ac:dyDescent="0.25">
      <c r="A2102">
        <v>573</v>
      </c>
      <c r="B2102" t="s">
        <v>56</v>
      </c>
      <c r="C2102" t="s">
        <v>50</v>
      </c>
      <c r="D2102" t="s">
        <v>22</v>
      </c>
      <c r="E2102">
        <v>31</v>
      </c>
      <c r="F2102">
        <v>93</v>
      </c>
      <c r="G2102">
        <v>169</v>
      </c>
      <c r="H2102">
        <v>76</v>
      </c>
      <c r="I2102">
        <v>62</v>
      </c>
      <c r="J2102">
        <v>28</v>
      </c>
      <c r="K2102">
        <v>580</v>
      </c>
      <c r="L2102">
        <v>40</v>
      </c>
      <c r="M2102">
        <v>80</v>
      </c>
      <c r="N2102">
        <v>90</v>
      </c>
      <c r="O2102">
        <v>170</v>
      </c>
      <c r="P2102">
        <v>2</v>
      </c>
      <c r="Q2102" s="1">
        <v>40330</v>
      </c>
      <c r="R2102" t="s">
        <v>23</v>
      </c>
      <c r="S2102" t="s">
        <v>24</v>
      </c>
      <c r="T2102" t="s">
        <v>25</v>
      </c>
    </row>
    <row r="2103" spans="1:20" x14ac:dyDescent="0.25">
      <c r="A2103">
        <v>573</v>
      </c>
      <c r="B2103" t="s">
        <v>56</v>
      </c>
      <c r="C2103" t="s">
        <v>50</v>
      </c>
      <c r="D2103" t="s">
        <v>22</v>
      </c>
      <c r="E2103">
        <v>38</v>
      </c>
      <c r="F2103">
        <v>102</v>
      </c>
      <c r="G2103">
        <v>184</v>
      </c>
      <c r="H2103">
        <v>82</v>
      </c>
      <c r="I2103">
        <v>64</v>
      </c>
      <c r="J2103">
        <v>31</v>
      </c>
      <c r="K2103">
        <v>601</v>
      </c>
      <c r="L2103">
        <v>40</v>
      </c>
      <c r="M2103">
        <v>80</v>
      </c>
      <c r="N2103">
        <v>100</v>
      </c>
      <c r="O2103">
        <v>180</v>
      </c>
      <c r="P2103">
        <v>2</v>
      </c>
      <c r="Q2103" s="1">
        <v>40483</v>
      </c>
      <c r="R2103" t="s">
        <v>23</v>
      </c>
      <c r="S2103" t="s">
        <v>24</v>
      </c>
      <c r="T2103" t="s">
        <v>25</v>
      </c>
    </row>
    <row r="2104" spans="1:20" x14ac:dyDescent="0.25">
      <c r="A2104">
        <v>573</v>
      </c>
      <c r="B2104" t="s">
        <v>56</v>
      </c>
      <c r="C2104" t="s">
        <v>50</v>
      </c>
      <c r="D2104" t="s">
        <v>22</v>
      </c>
      <c r="E2104">
        <v>26</v>
      </c>
      <c r="F2104">
        <v>85</v>
      </c>
      <c r="G2104">
        <v>153</v>
      </c>
      <c r="H2104">
        <v>68</v>
      </c>
      <c r="I2104">
        <v>59</v>
      </c>
      <c r="J2104">
        <v>25</v>
      </c>
      <c r="K2104">
        <v>619</v>
      </c>
      <c r="L2104">
        <v>40</v>
      </c>
      <c r="M2104">
        <v>60</v>
      </c>
      <c r="N2104">
        <v>90</v>
      </c>
      <c r="O2104">
        <v>150</v>
      </c>
      <c r="P2104">
        <v>2</v>
      </c>
      <c r="Q2104" s="1">
        <v>40513</v>
      </c>
      <c r="R2104" t="s">
        <v>23</v>
      </c>
      <c r="S2104" t="s">
        <v>24</v>
      </c>
      <c r="T2104" t="s">
        <v>25</v>
      </c>
    </row>
    <row r="2105" spans="1:20" x14ac:dyDescent="0.25">
      <c r="A2105">
        <v>573</v>
      </c>
      <c r="B2105" t="s">
        <v>56</v>
      </c>
      <c r="C2105" t="s">
        <v>50</v>
      </c>
      <c r="D2105" t="s">
        <v>22</v>
      </c>
      <c r="E2105">
        <v>62</v>
      </c>
      <c r="F2105">
        <v>107</v>
      </c>
      <c r="G2105">
        <v>206</v>
      </c>
      <c r="H2105">
        <v>86</v>
      </c>
      <c r="I2105">
        <v>65</v>
      </c>
      <c r="J2105">
        <v>32</v>
      </c>
      <c r="K2105">
        <v>484</v>
      </c>
      <c r="L2105">
        <v>50</v>
      </c>
      <c r="M2105">
        <v>90</v>
      </c>
      <c r="N2105">
        <v>110</v>
      </c>
      <c r="O2105">
        <v>200</v>
      </c>
      <c r="P2105">
        <v>2</v>
      </c>
      <c r="Q2105" s="1">
        <v>40575</v>
      </c>
      <c r="R2105" t="s">
        <v>23</v>
      </c>
      <c r="S2105" t="s">
        <v>24</v>
      </c>
      <c r="T2105" t="s">
        <v>25</v>
      </c>
    </row>
    <row r="2106" spans="1:20" x14ac:dyDescent="0.25">
      <c r="A2106">
        <v>573</v>
      </c>
      <c r="B2106" t="s">
        <v>56</v>
      </c>
      <c r="C2106" t="s">
        <v>50</v>
      </c>
      <c r="D2106" t="s">
        <v>22</v>
      </c>
      <c r="E2106">
        <v>52</v>
      </c>
      <c r="F2106">
        <v>98</v>
      </c>
      <c r="G2106">
        <v>190</v>
      </c>
      <c r="H2106">
        <v>80</v>
      </c>
      <c r="I2106">
        <v>63</v>
      </c>
      <c r="J2106">
        <v>30</v>
      </c>
      <c r="K2106">
        <v>494</v>
      </c>
      <c r="L2106">
        <v>50</v>
      </c>
      <c r="M2106">
        <v>80</v>
      </c>
      <c r="N2106">
        <v>100</v>
      </c>
      <c r="O2106">
        <v>180</v>
      </c>
      <c r="P2106">
        <v>2</v>
      </c>
      <c r="Q2106" s="1">
        <v>40634</v>
      </c>
      <c r="R2106" t="s">
        <v>23</v>
      </c>
      <c r="S2106" t="s">
        <v>24</v>
      </c>
      <c r="T2106" t="s">
        <v>25</v>
      </c>
    </row>
    <row r="2107" spans="1:20" x14ac:dyDescent="0.25">
      <c r="A2107">
        <v>573</v>
      </c>
      <c r="B2107" t="s">
        <v>56</v>
      </c>
      <c r="C2107" t="s">
        <v>50</v>
      </c>
      <c r="D2107" t="s">
        <v>22</v>
      </c>
      <c r="E2107">
        <v>46</v>
      </c>
      <c r="F2107">
        <v>96</v>
      </c>
      <c r="G2107">
        <v>171</v>
      </c>
      <c r="H2107">
        <v>77</v>
      </c>
      <c r="I2107">
        <v>59</v>
      </c>
      <c r="J2107">
        <v>29</v>
      </c>
      <c r="K2107">
        <v>529</v>
      </c>
      <c r="L2107">
        <v>50</v>
      </c>
      <c r="M2107">
        <v>80</v>
      </c>
      <c r="N2107">
        <v>100</v>
      </c>
      <c r="O2107">
        <v>180</v>
      </c>
      <c r="P2107">
        <v>2</v>
      </c>
      <c r="Q2107" s="1">
        <v>40664</v>
      </c>
      <c r="R2107" t="s">
        <v>23</v>
      </c>
      <c r="S2107" t="s">
        <v>24</v>
      </c>
      <c r="T2107" t="s">
        <v>25</v>
      </c>
    </row>
    <row r="2108" spans="1:20" x14ac:dyDescent="0.25">
      <c r="A2108">
        <v>573</v>
      </c>
      <c r="B2108" t="s">
        <v>56</v>
      </c>
      <c r="C2108" t="s">
        <v>50</v>
      </c>
      <c r="D2108" t="s">
        <v>22</v>
      </c>
      <c r="E2108">
        <v>43</v>
      </c>
      <c r="F2108">
        <v>93</v>
      </c>
      <c r="G2108">
        <v>167</v>
      </c>
      <c r="H2108">
        <v>76</v>
      </c>
      <c r="I2108">
        <v>58</v>
      </c>
      <c r="J2108">
        <v>28</v>
      </c>
      <c r="K2108">
        <v>580</v>
      </c>
      <c r="L2108">
        <v>40</v>
      </c>
      <c r="M2108">
        <v>80</v>
      </c>
      <c r="N2108">
        <v>90</v>
      </c>
      <c r="O2108">
        <v>170</v>
      </c>
      <c r="P2108">
        <v>2</v>
      </c>
      <c r="Q2108" s="1">
        <v>40695</v>
      </c>
      <c r="R2108" t="s">
        <v>23</v>
      </c>
      <c r="S2108" t="s">
        <v>24</v>
      </c>
      <c r="T2108" t="s">
        <v>25</v>
      </c>
    </row>
    <row r="2109" spans="1:20" x14ac:dyDescent="0.25">
      <c r="A2109">
        <v>573</v>
      </c>
      <c r="B2109" t="s">
        <v>56</v>
      </c>
      <c r="C2109" t="s">
        <v>50</v>
      </c>
      <c r="D2109" t="s">
        <v>22</v>
      </c>
      <c r="E2109">
        <v>37</v>
      </c>
      <c r="F2109">
        <v>83</v>
      </c>
      <c r="G2109">
        <v>160</v>
      </c>
      <c r="H2109">
        <v>67</v>
      </c>
      <c r="I2109">
        <v>58</v>
      </c>
      <c r="J2109">
        <v>25</v>
      </c>
      <c r="K2109">
        <v>599</v>
      </c>
      <c r="L2109">
        <v>30</v>
      </c>
      <c r="M2109">
        <v>70</v>
      </c>
      <c r="N2109">
        <v>80</v>
      </c>
      <c r="O2109">
        <v>150</v>
      </c>
      <c r="P2109">
        <v>2</v>
      </c>
      <c r="Q2109" s="1">
        <v>40787</v>
      </c>
      <c r="R2109" t="s">
        <v>23</v>
      </c>
      <c r="S2109" t="s">
        <v>24</v>
      </c>
      <c r="T2109" t="s">
        <v>25</v>
      </c>
    </row>
    <row r="2110" spans="1:20" x14ac:dyDescent="0.25">
      <c r="A2110">
        <v>573</v>
      </c>
      <c r="B2110" t="s">
        <v>56</v>
      </c>
      <c r="C2110" t="s">
        <v>50</v>
      </c>
      <c r="D2110" t="s">
        <v>22</v>
      </c>
      <c r="E2110">
        <v>52</v>
      </c>
      <c r="F2110">
        <v>98</v>
      </c>
      <c r="G2110">
        <v>189</v>
      </c>
      <c r="H2110">
        <v>79</v>
      </c>
      <c r="I2110">
        <v>63</v>
      </c>
      <c r="J2110">
        <v>30</v>
      </c>
      <c r="K2110">
        <v>593</v>
      </c>
      <c r="L2110">
        <v>70</v>
      </c>
      <c r="M2110">
        <v>70</v>
      </c>
      <c r="N2110">
        <v>100</v>
      </c>
      <c r="O2110">
        <v>170</v>
      </c>
      <c r="P2110">
        <v>2</v>
      </c>
      <c r="Q2110" s="1">
        <v>40817</v>
      </c>
      <c r="R2110" t="s">
        <v>23</v>
      </c>
      <c r="S2110" t="s">
        <v>24</v>
      </c>
      <c r="T2110" t="s">
        <v>25</v>
      </c>
    </row>
    <row r="2111" spans="1:20" x14ac:dyDescent="0.25">
      <c r="A2111">
        <v>573</v>
      </c>
      <c r="B2111" t="s">
        <v>56</v>
      </c>
      <c r="C2111" t="s">
        <v>50</v>
      </c>
      <c r="D2111" t="s">
        <v>22</v>
      </c>
      <c r="E2111">
        <v>56</v>
      </c>
      <c r="F2111">
        <v>102</v>
      </c>
      <c r="G2111">
        <v>196</v>
      </c>
      <c r="H2111">
        <v>82</v>
      </c>
      <c r="I2111">
        <v>64</v>
      </c>
      <c r="J2111">
        <v>31</v>
      </c>
      <c r="K2111">
        <v>601</v>
      </c>
      <c r="L2111">
        <v>40</v>
      </c>
      <c r="M2111">
        <v>80</v>
      </c>
      <c r="N2111">
        <v>100</v>
      </c>
      <c r="O2111">
        <v>180</v>
      </c>
      <c r="P2111">
        <v>2</v>
      </c>
      <c r="Q2111" s="1">
        <v>40848</v>
      </c>
      <c r="R2111" t="s">
        <v>23</v>
      </c>
      <c r="S2111" t="s">
        <v>24</v>
      </c>
      <c r="T2111" t="s">
        <v>25</v>
      </c>
    </row>
    <row r="2112" spans="1:20" x14ac:dyDescent="0.25">
      <c r="A2112">
        <v>573</v>
      </c>
      <c r="B2112" t="s">
        <v>56</v>
      </c>
      <c r="C2112" t="s">
        <v>50</v>
      </c>
      <c r="D2112" t="s">
        <v>22</v>
      </c>
      <c r="E2112">
        <v>39</v>
      </c>
      <c r="F2112">
        <v>85</v>
      </c>
      <c r="G2112">
        <v>163</v>
      </c>
      <c r="H2112">
        <v>68</v>
      </c>
      <c r="I2112">
        <v>59</v>
      </c>
      <c r="J2112">
        <v>25</v>
      </c>
      <c r="K2112">
        <v>619</v>
      </c>
      <c r="L2112">
        <v>40</v>
      </c>
      <c r="M2112">
        <v>60</v>
      </c>
      <c r="N2112">
        <v>90</v>
      </c>
      <c r="O2112">
        <v>150</v>
      </c>
      <c r="P2112">
        <v>2</v>
      </c>
      <c r="Q2112" s="1">
        <v>40878</v>
      </c>
      <c r="R2112" t="s">
        <v>23</v>
      </c>
      <c r="S2112" t="s">
        <v>24</v>
      </c>
      <c r="T2112" t="s">
        <v>25</v>
      </c>
    </row>
    <row r="2113" spans="1:20" x14ac:dyDescent="0.25">
      <c r="A2113">
        <v>573</v>
      </c>
      <c r="B2113" t="s">
        <v>56</v>
      </c>
      <c r="C2113" t="s">
        <v>50</v>
      </c>
      <c r="D2113" t="s">
        <v>22</v>
      </c>
      <c r="E2113">
        <v>47</v>
      </c>
      <c r="F2113">
        <v>92</v>
      </c>
      <c r="G2113">
        <v>170</v>
      </c>
      <c r="H2113">
        <v>78</v>
      </c>
      <c r="I2113">
        <v>45</v>
      </c>
      <c r="J2113">
        <v>24</v>
      </c>
      <c r="K2113">
        <v>965</v>
      </c>
      <c r="L2113">
        <v>50</v>
      </c>
      <c r="M2113">
        <v>80</v>
      </c>
      <c r="N2113">
        <v>90</v>
      </c>
      <c r="O2113">
        <v>170</v>
      </c>
      <c r="P2113">
        <v>3</v>
      </c>
      <c r="Q2113" s="1">
        <v>40179</v>
      </c>
      <c r="R2113" t="s">
        <v>23</v>
      </c>
      <c r="S2113" t="s">
        <v>38</v>
      </c>
      <c r="T2113" t="s">
        <v>31</v>
      </c>
    </row>
    <row r="2114" spans="1:20" x14ac:dyDescent="0.25">
      <c r="A2114">
        <v>573</v>
      </c>
      <c r="B2114" t="s">
        <v>56</v>
      </c>
      <c r="C2114" t="s">
        <v>50</v>
      </c>
      <c r="D2114" t="s">
        <v>22</v>
      </c>
      <c r="E2114">
        <v>45</v>
      </c>
      <c r="F2114">
        <v>89</v>
      </c>
      <c r="G2114">
        <v>163</v>
      </c>
      <c r="H2114">
        <v>74</v>
      </c>
      <c r="I2114">
        <v>44</v>
      </c>
      <c r="J2114">
        <v>22</v>
      </c>
      <c r="K2114">
        <v>949</v>
      </c>
      <c r="L2114">
        <v>60</v>
      </c>
      <c r="M2114">
        <v>70</v>
      </c>
      <c r="N2114">
        <v>100</v>
      </c>
      <c r="O2114">
        <v>170</v>
      </c>
      <c r="P2114">
        <v>3</v>
      </c>
      <c r="Q2114" s="1">
        <v>40238</v>
      </c>
      <c r="R2114" t="s">
        <v>23</v>
      </c>
      <c r="S2114" t="s">
        <v>38</v>
      </c>
      <c r="T2114" t="s">
        <v>31</v>
      </c>
    </row>
    <row r="2115" spans="1:20" x14ac:dyDescent="0.25">
      <c r="A2115">
        <v>573</v>
      </c>
      <c r="B2115" t="s">
        <v>56</v>
      </c>
      <c r="C2115" t="s">
        <v>50</v>
      </c>
      <c r="D2115" t="s">
        <v>22</v>
      </c>
      <c r="E2115">
        <v>70</v>
      </c>
      <c r="F2115">
        <v>91</v>
      </c>
      <c r="G2115">
        <v>178</v>
      </c>
      <c r="H2115">
        <v>76</v>
      </c>
      <c r="I2115">
        <v>44</v>
      </c>
      <c r="J2115">
        <v>23</v>
      </c>
      <c r="K2115">
        <v>965</v>
      </c>
      <c r="L2115">
        <v>50</v>
      </c>
      <c r="M2115">
        <v>80</v>
      </c>
      <c r="N2115">
        <v>90</v>
      </c>
      <c r="O2115">
        <v>170</v>
      </c>
      <c r="P2115">
        <v>3</v>
      </c>
      <c r="Q2115" s="1">
        <v>40634</v>
      </c>
      <c r="R2115" t="s">
        <v>23</v>
      </c>
      <c r="S2115" t="s">
        <v>38</v>
      </c>
      <c r="T2115" t="s">
        <v>31</v>
      </c>
    </row>
    <row r="2116" spans="1:20" x14ac:dyDescent="0.25">
      <c r="A2116">
        <v>573</v>
      </c>
      <c r="B2116" t="s">
        <v>56</v>
      </c>
      <c r="C2116" t="s">
        <v>50</v>
      </c>
      <c r="D2116" t="s">
        <v>22</v>
      </c>
      <c r="E2116">
        <v>-4</v>
      </c>
      <c r="F2116">
        <v>41</v>
      </c>
      <c r="G2116">
        <v>74</v>
      </c>
      <c r="H2116">
        <v>33</v>
      </c>
      <c r="I2116">
        <v>45</v>
      </c>
      <c r="J2116">
        <v>12</v>
      </c>
      <c r="K2116">
        <v>193</v>
      </c>
      <c r="L2116">
        <v>0</v>
      </c>
      <c r="M2116">
        <v>20</v>
      </c>
      <c r="N2116">
        <v>40</v>
      </c>
      <c r="O2116">
        <v>60</v>
      </c>
      <c r="P2116">
        <v>13</v>
      </c>
      <c r="Q2116" s="1">
        <v>40210</v>
      </c>
      <c r="R2116" t="s">
        <v>26</v>
      </c>
      <c r="S2116" t="s">
        <v>27</v>
      </c>
      <c r="T2116" t="s">
        <v>25</v>
      </c>
    </row>
    <row r="2117" spans="1:20" x14ac:dyDescent="0.25">
      <c r="A2117">
        <v>573</v>
      </c>
      <c r="B2117" t="s">
        <v>56</v>
      </c>
      <c r="C2117" t="s">
        <v>50</v>
      </c>
      <c r="D2117" t="s">
        <v>22</v>
      </c>
      <c r="E2117">
        <v>-4</v>
      </c>
      <c r="F2117">
        <v>42</v>
      </c>
      <c r="G2117">
        <v>75</v>
      </c>
      <c r="H2117">
        <v>33</v>
      </c>
      <c r="I2117">
        <v>46</v>
      </c>
      <c r="J2117">
        <v>12</v>
      </c>
      <c r="K2117">
        <v>190</v>
      </c>
      <c r="L2117">
        <v>0</v>
      </c>
      <c r="M2117">
        <v>20</v>
      </c>
      <c r="N2117">
        <v>40</v>
      </c>
      <c r="O2117">
        <v>60</v>
      </c>
      <c r="P2117">
        <v>13</v>
      </c>
      <c r="Q2117" s="1">
        <v>40238</v>
      </c>
      <c r="R2117" t="s">
        <v>26</v>
      </c>
      <c r="S2117" t="s">
        <v>27</v>
      </c>
      <c r="T2117" t="s">
        <v>25</v>
      </c>
    </row>
    <row r="2118" spans="1:20" x14ac:dyDescent="0.25">
      <c r="A2118">
        <v>573</v>
      </c>
      <c r="B2118" t="s">
        <v>56</v>
      </c>
      <c r="C2118" t="s">
        <v>50</v>
      </c>
      <c r="D2118" t="s">
        <v>22</v>
      </c>
      <c r="E2118">
        <v>-2</v>
      </c>
      <c r="F2118">
        <v>44</v>
      </c>
      <c r="G2118">
        <v>79</v>
      </c>
      <c r="H2118">
        <v>35</v>
      </c>
      <c r="I2118">
        <v>46</v>
      </c>
      <c r="J2118">
        <v>13</v>
      </c>
      <c r="K2118">
        <v>197</v>
      </c>
      <c r="L2118">
        <v>-10</v>
      </c>
      <c r="M2118">
        <v>30</v>
      </c>
      <c r="N2118">
        <v>30</v>
      </c>
      <c r="O2118">
        <v>60</v>
      </c>
      <c r="P2118">
        <v>13</v>
      </c>
      <c r="Q2118" s="1">
        <v>40269</v>
      </c>
      <c r="R2118" t="s">
        <v>26</v>
      </c>
      <c r="S2118" t="s">
        <v>27</v>
      </c>
      <c r="T2118" t="s">
        <v>25</v>
      </c>
    </row>
    <row r="2119" spans="1:20" x14ac:dyDescent="0.25">
      <c r="A2119">
        <v>573</v>
      </c>
      <c r="B2119" t="s">
        <v>56</v>
      </c>
      <c r="C2119" t="s">
        <v>50</v>
      </c>
      <c r="D2119" t="s">
        <v>22</v>
      </c>
      <c r="E2119">
        <v>-2</v>
      </c>
      <c r="F2119">
        <v>45</v>
      </c>
      <c r="G2119">
        <v>81</v>
      </c>
      <c r="H2119">
        <v>36</v>
      </c>
      <c r="I2119">
        <v>47</v>
      </c>
      <c r="J2119">
        <v>13</v>
      </c>
      <c r="K2119">
        <v>212</v>
      </c>
      <c r="L2119">
        <v>0</v>
      </c>
      <c r="M2119">
        <v>30</v>
      </c>
      <c r="N2119">
        <v>40</v>
      </c>
      <c r="O2119">
        <v>70</v>
      </c>
      <c r="P2119">
        <v>13</v>
      </c>
      <c r="Q2119" s="1">
        <v>40299</v>
      </c>
      <c r="R2119" t="s">
        <v>26</v>
      </c>
      <c r="S2119" t="s">
        <v>27</v>
      </c>
      <c r="T2119" t="s">
        <v>25</v>
      </c>
    </row>
    <row r="2120" spans="1:20" x14ac:dyDescent="0.25">
      <c r="A2120">
        <v>573</v>
      </c>
      <c r="B2120" t="s">
        <v>56</v>
      </c>
      <c r="C2120" t="s">
        <v>50</v>
      </c>
      <c r="D2120" t="s">
        <v>22</v>
      </c>
      <c r="E2120">
        <v>0</v>
      </c>
      <c r="F2120">
        <v>46</v>
      </c>
      <c r="G2120">
        <v>82</v>
      </c>
      <c r="H2120">
        <v>36</v>
      </c>
      <c r="I2120">
        <v>46</v>
      </c>
      <c r="J2120">
        <v>13</v>
      </c>
      <c r="K2120">
        <v>236</v>
      </c>
      <c r="L2120">
        <v>0</v>
      </c>
      <c r="M2120">
        <v>30</v>
      </c>
      <c r="N2120">
        <v>40</v>
      </c>
      <c r="O2120">
        <v>70</v>
      </c>
      <c r="P2120">
        <v>13</v>
      </c>
      <c r="Q2120" s="1">
        <v>40330</v>
      </c>
      <c r="R2120" t="s">
        <v>26</v>
      </c>
      <c r="S2120" t="s">
        <v>27</v>
      </c>
      <c r="T2120" t="s">
        <v>25</v>
      </c>
    </row>
    <row r="2121" spans="1:20" x14ac:dyDescent="0.25">
      <c r="A2121">
        <v>573</v>
      </c>
      <c r="B2121" t="s">
        <v>56</v>
      </c>
      <c r="C2121" t="s">
        <v>50</v>
      </c>
      <c r="D2121" t="s">
        <v>22</v>
      </c>
      <c r="E2121">
        <v>2</v>
      </c>
      <c r="F2121">
        <v>51</v>
      </c>
      <c r="G2121">
        <v>91</v>
      </c>
      <c r="H2121">
        <v>40</v>
      </c>
      <c r="I2121">
        <v>49</v>
      </c>
      <c r="J2121">
        <v>15</v>
      </c>
      <c r="K2121">
        <v>244</v>
      </c>
      <c r="L2121">
        <v>10</v>
      </c>
      <c r="M2121">
        <v>30</v>
      </c>
      <c r="N2121">
        <v>50</v>
      </c>
      <c r="O2121">
        <v>80</v>
      </c>
      <c r="P2121">
        <v>13</v>
      </c>
      <c r="Q2121" s="1">
        <v>40422</v>
      </c>
      <c r="R2121" t="s">
        <v>26</v>
      </c>
      <c r="S2121" t="s">
        <v>27</v>
      </c>
      <c r="T2121" t="s">
        <v>25</v>
      </c>
    </row>
    <row r="2122" spans="1:20" x14ac:dyDescent="0.25">
      <c r="A2122">
        <v>573</v>
      </c>
      <c r="B2122" t="s">
        <v>56</v>
      </c>
      <c r="C2122" t="s">
        <v>50</v>
      </c>
      <c r="D2122" t="s">
        <v>22</v>
      </c>
      <c r="E2122">
        <v>-6</v>
      </c>
      <c r="F2122">
        <v>41</v>
      </c>
      <c r="G2122">
        <v>79</v>
      </c>
      <c r="H2122">
        <v>33</v>
      </c>
      <c r="I2122">
        <v>45</v>
      </c>
      <c r="J2122">
        <v>12</v>
      </c>
      <c r="K2122">
        <v>193</v>
      </c>
      <c r="L2122">
        <v>0</v>
      </c>
      <c r="M2122">
        <v>20</v>
      </c>
      <c r="N2122">
        <v>40</v>
      </c>
      <c r="O2122">
        <v>60</v>
      </c>
      <c r="P2122">
        <v>13</v>
      </c>
      <c r="Q2122" s="1">
        <v>40575</v>
      </c>
      <c r="R2122" t="s">
        <v>26</v>
      </c>
      <c r="S2122" t="s">
        <v>27</v>
      </c>
      <c r="T2122" t="s">
        <v>25</v>
      </c>
    </row>
    <row r="2123" spans="1:20" x14ac:dyDescent="0.25">
      <c r="A2123">
        <v>573</v>
      </c>
      <c r="B2123" t="s">
        <v>56</v>
      </c>
      <c r="C2123" t="s">
        <v>50</v>
      </c>
      <c r="D2123" t="s">
        <v>22</v>
      </c>
      <c r="E2123">
        <v>1</v>
      </c>
      <c r="F2123">
        <v>48</v>
      </c>
      <c r="G2123">
        <v>85</v>
      </c>
      <c r="H2123">
        <v>38</v>
      </c>
      <c r="I2123">
        <v>44</v>
      </c>
      <c r="J2123">
        <v>14</v>
      </c>
      <c r="K2123">
        <v>248</v>
      </c>
      <c r="L2123">
        <v>0</v>
      </c>
      <c r="M2123">
        <v>30</v>
      </c>
      <c r="N2123">
        <v>40</v>
      </c>
      <c r="O2123">
        <v>70</v>
      </c>
      <c r="P2123">
        <v>13</v>
      </c>
      <c r="Q2123" s="1">
        <v>40756</v>
      </c>
      <c r="R2123" t="s">
        <v>26</v>
      </c>
      <c r="S2123" t="s">
        <v>27</v>
      </c>
      <c r="T2123" t="s">
        <v>25</v>
      </c>
    </row>
    <row r="2124" spans="1:20" x14ac:dyDescent="0.25">
      <c r="A2124">
        <v>573</v>
      </c>
      <c r="B2124" t="s">
        <v>56</v>
      </c>
      <c r="C2124" t="s">
        <v>50</v>
      </c>
      <c r="D2124" t="s">
        <v>22</v>
      </c>
      <c r="E2124">
        <v>48</v>
      </c>
      <c r="F2124">
        <v>73</v>
      </c>
      <c r="G2124">
        <v>123</v>
      </c>
      <c r="H2124">
        <v>50</v>
      </c>
      <c r="I2124">
        <v>25</v>
      </c>
      <c r="J2124">
        <v>14</v>
      </c>
      <c r="K2124">
        <v>821</v>
      </c>
      <c r="L2124">
        <v>70</v>
      </c>
      <c r="M2124">
        <v>50</v>
      </c>
      <c r="N2124">
        <v>90</v>
      </c>
      <c r="O2124">
        <v>140</v>
      </c>
      <c r="P2124">
        <v>5</v>
      </c>
      <c r="Q2124" s="1">
        <v>40179</v>
      </c>
      <c r="R2124" t="s">
        <v>28</v>
      </c>
      <c r="S2124" t="s">
        <v>29</v>
      </c>
      <c r="T2124" t="s">
        <v>25</v>
      </c>
    </row>
    <row r="2125" spans="1:20" x14ac:dyDescent="0.25">
      <c r="A2125">
        <v>573</v>
      </c>
      <c r="B2125" t="s">
        <v>56</v>
      </c>
      <c r="C2125" t="s">
        <v>50</v>
      </c>
      <c r="D2125" t="s">
        <v>22</v>
      </c>
      <c r="E2125">
        <v>48</v>
      </c>
      <c r="F2125">
        <v>73</v>
      </c>
      <c r="G2125">
        <v>123</v>
      </c>
      <c r="H2125">
        <v>50</v>
      </c>
      <c r="I2125">
        <v>25</v>
      </c>
      <c r="J2125">
        <v>14</v>
      </c>
      <c r="K2125">
        <v>814</v>
      </c>
      <c r="L2125">
        <v>70</v>
      </c>
      <c r="M2125">
        <v>50</v>
      </c>
      <c r="N2125">
        <v>90</v>
      </c>
      <c r="O2125">
        <v>140</v>
      </c>
      <c r="P2125">
        <v>5</v>
      </c>
      <c r="Q2125" s="1">
        <v>40210</v>
      </c>
      <c r="R2125" t="s">
        <v>28</v>
      </c>
      <c r="S2125" t="s">
        <v>29</v>
      </c>
      <c r="T2125" t="s">
        <v>25</v>
      </c>
    </row>
    <row r="2126" spans="1:20" x14ac:dyDescent="0.25">
      <c r="A2126">
        <v>573</v>
      </c>
      <c r="B2126" t="s">
        <v>56</v>
      </c>
      <c r="C2126" t="s">
        <v>50</v>
      </c>
      <c r="D2126" t="s">
        <v>22</v>
      </c>
      <c r="E2126">
        <v>47</v>
      </c>
      <c r="F2126">
        <v>72</v>
      </c>
      <c r="G2126">
        <v>121</v>
      </c>
      <c r="H2126">
        <v>49</v>
      </c>
      <c r="I2126">
        <v>25</v>
      </c>
      <c r="J2126">
        <v>13</v>
      </c>
      <c r="K2126">
        <v>809</v>
      </c>
      <c r="L2126">
        <v>70</v>
      </c>
      <c r="M2126">
        <v>50</v>
      </c>
      <c r="N2126">
        <v>90</v>
      </c>
      <c r="O2126">
        <v>140</v>
      </c>
      <c r="P2126">
        <v>5</v>
      </c>
      <c r="Q2126" s="1">
        <v>40238</v>
      </c>
      <c r="R2126" t="s">
        <v>28</v>
      </c>
      <c r="S2126" t="s">
        <v>29</v>
      </c>
      <c r="T2126" t="s">
        <v>25</v>
      </c>
    </row>
    <row r="2127" spans="1:20" x14ac:dyDescent="0.25">
      <c r="A2127">
        <v>573</v>
      </c>
      <c r="B2127" t="s">
        <v>56</v>
      </c>
      <c r="C2127" t="s">
        <v>50</v>
      </c>
      <c r="D2127" t="s">
        <v>22</v>
      </c>
      <c r="E2127">
        <v>32</v>
      </c>
      <c r="F2127">
        <v>52</v>
      </c>
      <c r="G2127">
        <v>87</v>
      </c>
      <c r="H2127">
        <v>35</v>
      </c>
      <c r="I2127">
        <v>20</v>
      </c>
      <c r="J2127">
        <v>9</v>
      </c>
      <c r="K2127">
        <v>894</v>
      </c>
      <c r="L2127">
        <v>40</v>
      </c>
      <c r="M2127">
        <v>40</v>
      </c>
      <c r="N2127">
        <v>60</v>
      </c>
      <c r="O2127">
        <v>100</v>
      </c>
      <c r="P2127">
        <v>5</v>
      </c>
      <c r="Q2127" s="1">
        <v>40360</v>
      </c>
      <c r="R2127" t="s">
        <v>28</v>
      </c>
      <c r="S2127" t="s">
        <v>29</v>
      </c>
      <c r="T2127" t="s">
        <v>25</v>
      </c>
    </row>
    <row r="2128" spans="1:20" x14ac:dyDescent="0.25">
      <c r="A2128">
        <v>573</v>
      </c>
      <c r="B2128" t="s">
        <v>56</v>
      </c>
      <c r="C2128" t="s">
        <v>50</v>
      </c>
      <c r="D2128" t="s">
        <v>22</v>
      </c>
      <c r="E2128">
        <v>75</v>
      </c>
      <c r="F2128">
        <v>73</v>
      </c>
      <c r="G2128">
        <v>138</v>
      </c>
      <c r="H2128">
        <v>50</v>
      </c>
      <c r="I2128">
        <v>26</v>
      </c>
      <c r="J2128">
        <v>14</v>
      </c>
      <c r="K2128">
        <v>821</v>
      </c>
      <c r="L2128">
        <v>70</v>
      </c>
      <c r="M2128">
        <v>50</v>
      </c>
      <c r="N2128">
        <v>90</v>
      </c>
      <c r="O2128">
        <v>140</v>
      </c>
      <c r="P2128">
        <v>5</v>
      </c>
      <c r="Q2128" s="1">
        <v>40544</v>
      </c>
      <c r="R2128" t="s">
        <v>28</v>
      </c>
      <c r="S2128" t="s">
        <v>29</v>
      </c>
      <c r="T2128" t="s">
        <v>25</v>
      </c>
    </row>
    <row r="2129" spans="1:20" x14ac:dyDescent="0.25">
      <c r="A2129">
        <v>573</v>
      </c>
      <c r="B2129" t="s">
        <v>56</v>
      </c>
      <c r="C2129" t="s">
        <v>50</v>
      </c>
      <c r="D2129" t="s">
        <v>22</v>
      </c>
      <c r="E2129">
        <v>70</v>
      </c>
      <c r="F2129">
        <v>72</v>
      </c>
      <c r="G2129">
        <v>129</v>
      </c>
      <c r="H2129">
        <v>49</v>
      </c>
      <c r="I2129">
        <v>25</v>
      </c>
      <c r="J2129">
        <v>13</v>
      </c>
      <c r="K2129">
        <v>809</v>
      </c>
      <c r="L2129">
        <v>70</v>
      </c>
      <c r="M2129">
        <v>50</v>
      </c>
      <c r="N2129">
        <v>90</v>
      </c>
      <c r="O2129">
        <v>140</v>
      </c>
      <c r="P2129">
        <v>5</v>
      </c>
      <c r="Q2129" s="1">
        <v>40603</v>
      </c>
      <c r="R2129" t="s">
        <v>28</v>
      </c>
      <c r="S2129" t="s">
        <v>29</v>
      </c>
      <c r="T2129" t="s">
        <v>25</v>
      </c>
    </row>
    <row r="2130" spans="1:20" x14ac:dyDescent="0.25">
      <c r="A2130">
        <v>573</v>
      </c>
      <c r="B2130" t="s">
        <v>56</v>
      </c>
      <c r="C2130" t="s">
        <v>50</v>
      </c>
      <c r="D2130" t="s">
        <v>22</v>
      </c>
      <c r="E2130">
        <v>61</v>
      </c>
      <c r="F2130">
        <v>64</v>
      </c>
      <c r="G2130">
        <v>115</v>
      </c>
      <c r="H2130">
        <v>44</v>
      </c>
      <c r="I2130">
        <v>23</v>
      </c>
      <c r="J2130">
        <v>12</v>
      </c>
      <c r="K2130">
        <v>886</v>
      </c>
      <c r="L2130">
        <v>50</v>
      </c>
      <c r="M2130">
        <v>50</v>
      </c>
      <c r="N2130">
        <v>70</v>
      </c>
      <c r="O2130">
        <v>120</v>
      </c>
      <c r="P2130">
        <v>5</v>
      </c>
      <c r="Q2130" s="1">
        <v>40787</v>
      </c>
      <c r="R2130" t="s">
        <v>28</v>
      </c>
      <c r="S2130" t="s">
        <v>29</v>
      </c>
      <c r="T2130" t="s">
        <v>25</v>
      </c>
    </row>
    <row r="2131" spans="1:20" x14ac:dyDescent="0.25">
      <c r="A2131">
        <v>573</v>
      </c>
      <c r="B2131" t="s">
        <v>56</v>
      </c>
      <c r="C2131" t="s">
        <v>50</v>
      </c>
      <c r="D2131" t="s">
        <v>22</v>
      </c>
      <c r="E2131">
        <v>53</v>
      </c>
      <c r="F2131">
        <v>59</v>
      </c>
      <c r="G2131">
        <v>106</v>
      </c>
      <c r="H2131">
        <v>40</v>
      </c>
      <c r="I2131">
        <v>23</v>
      </c>
      <c r="J2131">
        <v>11</v>
      </c>
      <c r="K2131">
        <v>881</v>
      </c>
      <c r="L2131">
        <v>90</v>
      </c>
      <c r="M2131">
        <v>50</v>
      </c>
      <c r="N2131">
        <v>90</v>
      </c>
      <c r="O2131">
        <v>140</v>
      </c>
      <c r="P2131">
        <v>5</v>
      </c>
      <c r="Q2131" s="1">
        <v>40817</v>
      </c>
      <c r="R2131" t="s">
        <v>28</v>
      </c>
      <c r="S2131" t="s">
        <v>29</v>
      </c>
      <c r="T2131" t="s">
        <v>25</v>
      </c>
    </row>
    <row r="2132" spans="1:20" x14ac:dyDescent="0.25">
      <c r="A2132">
        <v>573</v>
      </c>
      <c r="B2132" t="s">
        <v>56</v>
      </c>
      <c r="C2132" t="s">
        <v>50</v>
      </c>
      <c r="D2132" t="s">
        <v>22</v>
      </c>
      <c r="E2132">
        <v>76</v>
      </c>
      <c r="F2132">
        <v>78</v>
      </c>
      <c r="G2132">
        <v>141</v>
      </c>
      <c r="H2132">
        <v>54</v>
      </c>
      <c r="I2132">
        <v>27</v>
      </c>
      <c r="J2132">
        <v>15</v>
      </c>
      <c r="K2132">
        <v>885</v>
      </c>
      <c r="L2132">
        <v>80</v>
      </c>
      <c r="M2132">
        <v>60</v>
      </c>
      <c r="N2132">
        <v>100</v>
      </c>
      <c r="O2132">
        <v>160</v>
      </c>
      <c r="P2132">
        <v>5</v>
      </c>
      <c r="Q2132" s="1">
        <v>40848</v>
      </c>
      <c r="R2132" t="s">
        <v>28</v>
      </c>
      <c r="S2132" t="s">
        <v>29</v>
      </c>
      <c r="T2132" t="s">
        <v>25</v>
      </c>
    </row>
    <row r="2133" spans="1:20" x14ac:dyDescent="0.25">
      <c r="A2133">
        <v>573</v>
      </c>
      <c r="B2133" t="s">
        <v>56</v>
      </c>
      <c r="C2133" t="s">
        <v>50</v>
      </c>
      <c r="D2133" t="s">
        <v>22</v>
      </c>
      <c r="E2133">
        <v>71</v>
      </c>
      <c r="F2133">
        <v>73</v>
      </c>
      <c r="G2133">
        <v>131</v>
      </c>
      <c r="H2133">
        <v>50</v>
      </c>
      <c r="I2133">
        <v>25</v>
      </c>
      <c r="J2133">
        <v>14</v>
      </c>
      <c r="K2133">
        <v>898</v>
      </c>
      <c r="L2133">
        <v>70</v>
      </c>
      <c r="M2133">
        <v>60</v>
      </c>
      <c r="N2133">
        <v>90</v>
      </c>
      <c r="O2133">
        <v>150</v>
      </c>
      <c r="P2133">
        <v>5</v>
      </c>
      <c r="Q2133" s="1">
        <v>40878</v>
      </c>
      <c r="R2133" t="s">
        <v>28</v>
      </c>
      <c r="S2133" t="s">
        <v>29</v>
      </c>
      <c r="T2133" t="s">
        <v>25</v>
      </c>
    </row>
    <row r="2134" spans="1:20" x14ac:dyDescent="0.25">
      <c r="A2134">
        <v>573</v>
      </c>
      <c r="B2134" t="s">
        <v>56</v>
      </c>
      <c r="C2134" t="s">
        <v>50</v>
      </c>
      <c r="D2134" t="s">
        <v>22</v>
      </c>
      <c r="E2134">
        <v>38</v>
      </c>
      <c r="F2134">
        <v>61</v>
      </c>
      <c r="G2134">
        <v>103</v>
      </c>
      <c r="H2134">
        <v>42</v>
      </c>
      <c r="I2134">
        <v>23</v>
      </c>
      <c r="J2134">
        <v>11</v>
      </c>
      <c r="K2134">
        <v>771</v>
      </c>
      <c r="L2134">
        <v>60</v>
      </c>
      <c r="M2134">
        <v>40</v>
      </c>
      <c r="N2134">
        <v>80</v>
      </c>
      <c r="O2134">
        <v>120</v>
      </c>
      <c r="P2134">
        <v>6</v>
      </c>
      <c r="Q2134" s="1">
        <v>40210</v>
      </c>
      <c r="R2134" t="s">
        <v>28</v>
      </c>
      <c r="S2134" t="s">
        <v>30</v>
      </c>
      <c r="T2134" t="s">
        <v>31</v>
      </c>
    </row>
    <row r="2135" spans="1:20" x14ac:dyDescent="0.25">
      <c r="A2135">
        <v>573</v>
      </c>
      <c r="B2135" t="s">
        <v>56</v>
      </c>
      <c r="C2135" t="s">
        <v>50</v>
      </c>
      <c r="D2135" t="s">
        <v>22</v>
      </c>
      <c r="E2135">
        <v>44</v>
      </c>
      <c r="F2135">
        <v>67</v>
      </c>
      <c r="G2135">
        <v>112</v>
      </c>
      <c r="H2135">
        <v>45</v>
      </c>
      <c r="I2135">
        <v>23</v>
      </c>
      <c r="J2135">
        <v>12</v>
      </c>
      <c r="K2135">
        <v>777</v>
      </c>
      <c r="L2135">
        <v>60</v>
      </c>
      <c r="M2135">
        <v>50</v>
      </c>
      <c r="N2135">
        <v>80</v>
      </c>
      <c r="O2135">
        <v>130</v>
      </c>
      <c r="P2135">
        <v>6</v>
      </c>
      <c r="Q2135" s="1">
        <v>40269</v>
      </c>
      <c r="R2135" t="s">
        <v>28</v>
      </c>
      <c r="S2135" t="s">
        <v>30</v>
      </c>
      <c r="T2135" t="s">
        <v>31</v>
      </c>
    </row>
    <row r="2136" spans="1:20" x14ac:dyDescent="0.25">
      <c r="A2136">
        <v>573</v>
      </c>
      <c r="B2136" t="s">
        <v>56</v>
      </c>
      <c r="C2136" t="s">
        <v>50</v>
      </c>
      <c r="D2136" t="s">
        <v>22</v>
      </c>
      <c r="E2136">
        <v>31</v>
      </c>
      <c r="F2136">
        <v>53</v>
      </c>
      <c r="G2136">
        <v>89</v>
      </c>
      <c r="H2136">
        <v>36</v>
      </c>
      <c r="I2136">
        <v>22</v>
      </c>
      <c r="J2136">
        <v>10</v>
      </c>
      <c r="K2136">
        <v>828</v>
      </c>
      <c r="L2136">
        <v>40</v>
      </c>
      <c r="M2136">
        <v>40</v>
      </c>
      <c r="N2136">
        <v>60</v>
      </c>
      <c r="O2136">
        <v>100</v>
      </c>
      <c r="P2136">
        <v>6</v>
      </c>
      <c r="Q2136" s="1">
        <v>40330</v>
      </c>
      <c r="R2136" t="s">
        <v>28</v>
      </c>
      <c r="S2136" t="s">
        <v>30</v>
      </c>
      <c r="T2136" t="s">
        <v>31</v>
      </c>
    </row>
    <row r="2137" spans="1:20" x14ac:dyDescent="0.25">
      <c r="A2137">
        <v>573</v>
      </c>
      <c r="B2137" t="s">
        <v>56</v>
      </c>
      <c r="C2137" t="s">
        <v>50</v>
      </c>
      <c r="D2137" t="s">
        <v>22</v>
      </c>
      <c r="E2137">
        <v>70</v>
      </c>
      <c r="F2137">
        <v>68</v>
      </c>
      <c r="G2137">
        <v>128</v>
      </c>
      <c r="H2137">
        <v>46</v>
      </c>
      <c r="I2137">
        <v>24</v>
      </c>
      <c r="J2137">
        <v>12</v>
      </c>
      <c r="K2137">
        <v>777</v>
      </c>
      <c r="L2137">
        <v>60</v>
      </c>
      <c r="M2137">
        <v>50</v>
      </c>
      <c r="N2137">
        <v>80</v>
      </c>
      <c r="O2137">
        <v>130</v>
      </c>
      <c r="P2137">
        <v>6</v>
      </c>
      <c r="Q2137" s="1">
        <v>40544</v>
      </c>
      <c r="R2137" t="s">
        <v>28</v>
      </c>
      <c r="S2137" t="s">
        <v>30</v>
      </c>
      <c r="T2137" t="s">
        <v>31</v>
      </c>
    </row>
    <row r="2138" spans="1:20" x14ac:dyDescent="0.25">
      <c r="A2138">
        <v>573</v>
      </c>
      <c r="B2138" t="s">
        <v>56</v>
      </c>
      <c r="C2138" t="s">
        <v>50</v>
      </c>
      <c r="D2138" t="s">
        <v>22</v>
      </c>
      <c r="E2138">
        <v>67</v>
      </c>
      <c r="F2138">
        <v>70</v>
      </c>
      <c r="G2138">
        <v>126</v>
      </c>
      <c r="H2138">
        <v>48</v>
      </c>
      <c r="I2138">
        <v>25</v>
      </c>
      <c r="J2138">
        <v>13</v>
      </c>
      <c r="K2138">
        <v>766</v>
      </c>
      <c r="L2138">
        <v>60</v>
      </c>
      <c r="M2138">
        <v>50</v>
      </c>
      <c r="N2138">
        <v>80</v>
      </c>
      <c r="O2138">
        <v>130</v>
      </c>
      <c r="P2138">
        <v>6</v>
      </c>
      <c r="Q2138" s="1">
        <v>40603</v>
      </c>
      <c r="R2138" t="s">
        <v>28</v>
      </c>
      <c r="S2138" t="s">
        <v>30</v>
      </c>
      <c r="T2138" t="s">
        <v>31</v>
      </c>
    </row>
    <row r="2139" spans="1:20" x14ac:dyDescent="0.25">
      <c r="A2139">
        <v>573</v>
      </c>
      <c r="B2139" t="s">
        <v>56</v>
      </c>
      <c r="C2139" t="s">
        <v>50</v>
      </c>
      <c r="D2139" t="s">
        <v>22</v>
      </c>
      <c r="E2139">
        <v>65</v>
      </c>
      <c r="F2139">
        <v>67</v>
      </c>
      <c r="G2139">
        <v>119</v>
      </c>
      <c r="H2139">
        <v>45</v>
      </c>
      <c r="I2139">
        <v>23</v>
      </c>
      <c r="J2139">
        <v>12</v>
      </c>
      <c r="K2139">
        <v>777</v>
      </c>
      <c r="L2139">
        <v>60</v>
      </c>
      <c r="M2139">
        <v>50</v>
      </c>
      <c r="N2139">
        <v>80</v>
      </c>
      <c r="O2139">
        <v>130</v>
      </c>
      <c r="P2139">
        <v>6</v>
      </c>
      <c r="Q2139" s="1">
        <v>40634</v>
      </c>
      <c r="R2139" t="s">
        <v>28</v>
      </c>
      <c r="S2139" t="s">
        <v>30</v>
      </c>
      <c r="T2139" t="s">
        <v>31</v>
      </c>
    </row>
    <row r="2140" spans="1:20" x14ac:dyDescent="0.25">
      <c r="A2140">
        <v>573</v>
      </c>
      <c r="B2140" t="s">
        <v>56</v>
      </c>
      <c r="C2140" t="s">
        <v>50</v>
      </c>
      <c r="D2140" t="s">
        <v>22</v>
      </c>
      <c r="E2140">
        <v>39</v>
      </c>
      <c r="F2140">
        <v>48</v>
      </c>
      <c r="G2140">
        <v>79</v>
      </c>
      <c r="H2140">
        <v>32</v>
      </c>
      <c r="I2140">
        <v>19</v>
      </c>
      <c r="J2140">
        <v>8</v>
      </c>
      <c r="K2140">
        <v>841</v>
      </c>
      <c r="L2140">
        <v>50</v>
      </c>
      <c r="M2140">
        <v>30</v>
      </c>
      <c r="N2140">
        <v>60</v>
      </c>
      <c r="O2140">
        <v>90</v>
      </c>
      <c r="P2140">
        <v>6</v>
      </c>
      <c r="Q2140" s="1">
        <v>40756</v>
      </c>
      <c r="R2140" t="s">
        <v>28</v>
      </c>
      <c r="S2140" t="s">
        <v>30</v>
      </c>
      <c r="T2140" t="s">
        <v>31</v>
      </c>
    </row>
    <row r="2141" spans="1:20" x14ac:dyDescent="0.25">
      <c r="A2141">
        <v>573</v>
      </c>
      <c r="B2141" t="s">
        <v>56</v>
      </c>
      <c r="C2141" t="s">
        <v>50</v>
      </c>
      <c r="D2141" t="s">
        <v>22</v>
      </c>
      <c r="E2141">
        <v>-11</v>
      </c>
      <c r="F2141">
        <v>53</v>
      </c>
      <c r="G2141">
        <v>90</v>
      </c>
      <c r="H2141">
        <v>37</v>
      </c>
      <c r="I2141">
        <v>64</v>
      </c>
      <c r="J2141">
        <v>34</v>
      </c>
      <c r="K2141">
        <v>261</v>
      </c>
      <c r="L2141">
        <v>0</v>
      </c>
      <c r="M2141">
        <v>30</v>
      </c>
      <c r="N2141">
        <v>40</v>
      </c>
      <c r="O2141">
        <v>70</v>
      </c>
      <c r="P2141">
        <v>8</v>
      </c>
      <c r="Q2141" s="1">
        <v>40179</v>
      </c>
      <c r="R2141" t="s">
        <v>32</v>
      </c>
      <c r="S2141" t="s">
        <v>39</v>
      </c>
      <c r="T2141" t="s">
        <v>31</v>
      </c>
    </row>
    <row r="2142" spans="1:20" x14ac:dyDescent="0.25">
      <c r="A2142">
        <v>573</v>
      </c>
      <c r="B2142" t="s">
        <v>56</v>
      </c>
      <c r="C2142" t="s">
        <v>50</v>
      </c>
      <c r="D2142" t="s">
        <v>22</v>
      </c>
      <c r="E2142">
        <v>-6</v>
      </c>
      <c r="F2142">
        <v>64</v>
      </c>
      <c r="G2142">
        <v>109</v>
      </c>
      <c r="H2142">
        <v>45</v>
      </c>
      <c r="I2142">
        <v>70</v>
      </c>
      <c r="J2142">
        <v>41</v>
      </c>
      <c r="K2142">
        <v>320</v>
      </c>
      <c r="L2142">
        <v>30</v>
      </c>
      <c r="M2142">
        <v>20</v>
      </c>
      <c r="N2142">
        <v>60</v>
      </c>
      <c r="O2142">
        <v>80</v>
      </c>
      <c r="P2142">
        <v>8</v>
      </c>
      <c r="Q2142" s="1">
        <v>40452</v>
      </c>
      <c r="R2142" t="s">
        <v>32</v>
      </c>
      <c r="S2142" t="s">
        <v>39</v>
      </c>
      <c r="T2142" t="s">
        <v>31</v>
      </c>
    </row>
    <row r="2143" spans="1:20" x14ac:dyDescent="0.25">
      <c r="A2143">
        <v>573</v>
      </c>
      <c r="B2143" t="s">
        <v>56</v>
      </c>
      <c r="C2143" t="s">
        <v>50</v>
      </c>
      <c r="D2143" t="s">
        <v>22</v>
      </c>
      <c r="E2143">
        <v>-8</v>
      </c>
      <c r="F2143">
        <v>62</v>
      </c>
      <c r="G2143">
        <v>106</v>
      </c>
      <c r="H2143">
        <v>44</v>
      </c>
      <c r="I2143">
        <v>70</v>
      </c>
      <c r="J2143">
        <v>40</v>
      </c>
      <c r="K2143">
        <v>325</v>
      </c>
      <c r="L2143">
        <v>0</v>
      </c>
      <c r="M2143">
        <v>40</v>
      </c>
      <c r="N2143">
        <v>50</v>
      </c>
      <c r="O2143">
        <v>90</v>
      </c>
      <c r="P2143">
        <v>8</v>
      </c>
      <c r="Q2143" s="1">
        <v>40483</v>
      </c>
      <c r="R2143" t="s">
        <v>32</v>
      </c>
      <c r="S2143" t="s">
        <v>39</v>
      </c>
      <c r="T2143" t="s">
        <v>31</v>
      </c>
    </row>
    <row r="2144" spans="1:20" x14ac:dyDescent="0.25">
      <c r="A2144">
        <v>573</v>
      </c>
      <c r="B2144" t="s">
        <v>56</v>
      </c>
      <c r="C2144" t="s">
        <v>50</v>
      </c>
      <c r="D2144" t="s">
        <v>22</v>
      </c>
      <c r="E2144">
        <v>-17</v>
      </c>
      <c r="F2144">
        <v>53</v>
      </c>
      <c r="G2144">
        <v>101</v>
      </c>
      <c r="H2144">
        <v>37</v>
      </c>
      <c r="I2144">
        <v>67</v>
      </c>
      <c r="J2144">
        <v>34</v>
      </c>
      <c r="K2144">
        <v>261</v>
      </c>
      <c r="L2144">
        <v>0</v>
      </c>
      <c r="M2144">
        <v>30</v>
      </c>
      <c r="N2144">
        <v>40</v>
      </c>
      <c r="O2144">
        <v>70</v>
      </c>
      <c r="P2144">
        <v>8</v>
      </c>
      <c r="Q2144" s="1">
        <v>40544</v>
      </c>
      <c r="R2144" t="s">
        <v>32</v>
      </c>
      <c r="S2144" t="s">
        <v>39</v>
      </c>
      <c r="T2144" t="s">
        <v>31</v>
      </c>
    </row>
    <row r="2145" spans="1:20" x14ac:dyDescent="0.25">
      <c r="A2145">
        <v>573</v>
      </c>
      <c r="B2145" t="s">
        <v>56</v>
      </c>
      <c r="C2145" t="s">
        <v>50</v>
      </c>
      <c r="D2145" t="s">
        <v>22</v>
      </c>
      <c r="E2145">
        <v>-12</v>
      </c>
      <c r="F2145">
        <v>61</v>
      </c>
      <c r="G2145">
        <v>111</v>
      </c>
      <c r="H2145">
        <v>43</v>
      </c>
      <c r="I2145">
        <v>69</v>
      </c>
      <c r="J2145">
        <v>39</v>
      </c>
      <c r="K2145">
        <v>256</v>
      </c>
      <c r="L2145">
        <v>10</v>
      </c>
      <c r="M2145">
        <v>30</v>
      </c>
      <c r="N2145">
        <v>60</v>
      </c>
      <c r="O2145">
        <v>90</v>
      </c>
      <c r="P2145">
        <v>8</v>
      </c>
      <c r="Q2145" s="1">
        <v>40575</v>
      </c>
      <c r="R2145" t="s">
        <v>32</v>
      </c>
      <c r="S2145" t="s">
        <v>39</v>
      </c>
      <c r="T2145" t="s">
        <v>31</v>
      </c>
    </row>
    <row r="2146" spans="1:20" x14ac:dyDescent="0.25">
      <c r="A2146">
        <v>573</v>
      </c>
      <c r="B2146" t="s">
        <v>56</v>
      </c>
      <c r="C2146" t="s">
        <v>50</v>
      </c>
      <c r="D2146" t="s">
        <v>22</v>
      </c>
      <c r="E2146">
        <v>-9</v>
      </c>
      <c r="F2146">
        <v>64</v>
      </c>
      <c r="G2146">
        <v>116</v>
      </c>
      <c r="H2146">
        <v>45</v>
      </c>
      <c r="I2146">
        <v>70</v>
      </c>
      <c r="J2146">
        <v>41</v>
      </c>
      <c r="K2146">
        <v>320</v>
      </c>
      <c r="L2146">
        <v>30</v>
      </c>
      <c r="M2146">
        <v>20</v>
      </c>
      <c r="N2146">
        <v>60</v>
      </c>
      <c r="O2146">
        <v>80</v>
      </c>
      <c r="P2146">
        <v>8</v>
      </c>
      <c r="Q2146" s="1">
        <v>40817</v>
      </c>
      <c r="R2146" t="s">
        <v>32</v>
      </c>
      <c r="S2146" t="s">
        <v>39</v>
      </c>
      <c r="T2146" t="s">
        <v>31</v>
      </c>
    </row>
    <row r="2147" spans="1:20" x14ac:dyDescent="0.25">
      <c r="A2147">
        <v>573</v>
      </c>
      <c r="B2147" t="s">
        <v>56</v>
      </c>
      <c r="C2147" t="s">
        <v>50</v>
      </c>
      <c r="D2147" t="s">
        <v>22</v>
      </c>
      <c r="E2147">
        <v>-41</v>
      </c>
      <c r="F2147">
        <v>19</v>
      </c>
      <c r="G2147">
        <v>139</v>
      </c>
      <c r="H2147">
        <v>120</v>
      </c>
      <c r="I2147">
        <v>60</v>
      </c>
      <c r="J2147">
        <v>37</v>
      </c>
      <c r="K2147">
        <v>1439</v>
      </c>
      <c r="L2147">
        <v>-20</v>
      </c>
      <c r="M2147">
        <v>100</v>
      </c>
      <c r="N2147">
        <v>20</v>
      </c>
      <c r="O2147">
        <v>120</v>
      </c>
      <c r="P2147">
        <v>9</v>
      </c>
      <c r="Q2147" s="1">
        <v>40391</v>
      </c>
      <c r="R2147" t="s">
        <v>32</v>
      </c>
      <c r="S2147" t="s">
        <v>33</v>
      </c>
      <c r="T2147" t="s">
        <v>31</v>
      </c>
    </row>
    <row r="2148" spans="1:20" x14ac:dyDescent="0.25">
      <c r="A2148">
        <v>573</v>
      </c>
      <c r="B2148" t="s">
        <v>56</v>
      </c>
      <c r="C2148" t="s">
        <v>50</v>
      </c>
      <c r="D2148" t="s">
        <v>22</v>
      </c>
      <c r="E2148">
        <v>-26</v>
      </c>
      <c r="F2148">
        <v>23</v>
      </c>
      <c r="G2148">
        <v>109</v>
      </c>
      <c r="H2148">
        <v>86</v>
      </c>
      <c r="I2148">
        <v>49</v>
      </c>
      <c r="J2148">
        <v>26</v>
      </c>
      <c r="K2148">
        <v>1698</v>
      </c>
      <c r="L2148">
        <v>10</v>
      </c>
      <c r="M2148">
        <v>60</v>
      </c>
      <c r="N2148">
        <v>20</v>
      </c>
      <c r="O2148">
        <v>80</v>
      </c>
      <c r="P2148">
        <v>9</v>
      </c>
      <c r="Q2148" s="1">
        <v>40452</v>
      </c>
      <c r="R2148" t="s">
        <v>32</v>
      </c>
      <c r="S2148" t="s">
        <v>33</v>
      </c>
      <c r="T2148" t="s">
        <v>31</v>
      </c>
    </row>
    <row r="2149" spans="1:20" x14ac:dyDescent="0.25">
      <c r="A2149">
        <v>573</v>
      </c>
      <c r="B2149" t="s">
        <v>56</v>
      </c>
      <c r="C2149" t="s">
        <v>50</v>
      </c>
      <c r="D2149" t="s">
        <v>22</v>
      </c>
      <c r="E2149">
        <v>-9</v>
      </c>
      <c r="F2149">
        <v>40</v>
      </c>
      <c r="G2149">
        <v>122</v>
      </c>
      <c r="H2149">
        <v>82</v>
      </c>
      <c r="I2149">
        <v>49</v>
      </c>
      <c r="J2149">
        <v>25</v>
      </c>
      <c r="K2149">
        <v>1804</v>
      </c>
      <c r="L2149">
        <v>0</v>
      </c>
      <c r="M2149">
        <v>70</v>
      </c>
      <c r="N2149">
        <v>40</v>
      </c>
      <c r="O2149">
        <v>110</v>
      </c>
      <c r="P2149">
        <v>9</v>
      </c>
      <c r="Q2149" s="1">
        <v>40483</v>
      </c>
      <c r="R2149" t="s">
        <v>32</v>
      </c>
      <c r="S2149" t="s">
        <v>33</v>
      </c>
      <c r="T2149" t="s">
        <v>31</v>
      </c>
    </row>
    <row r="2150" spans="1:20" x14ac:dyDescent="0.25">
      <c r="A2150">
        <v>573</v>
      </c>
      <c r="B2150" t="s">
        <v>56</v>
      </c>
      <c r="C2150" t="s">
        <v>50</v>
      </c>
      <c r="D2150" t="s">
        <v>22</v>
      </c>
      <c r="E2150">
        <v>16</v>
      </c>
      <c r="F2150">
        <v>68</v>
      </c>
      <c r="G2150">
        <v>160</v>
      </c>
      <c r="H2150">
        <v>92</v>
      </c>
      <c r="I2150">
        <v>52</v>
      </c>
      <c r="J2150">
        <v>28</v>
      </c>
      <c r="K2150">
        <v>1898</v>
      </c>
      <c r="L2150">
        <v>20</v>
      </c>
      <c r="M2150">
        <v>80</v>
      </c>
      <c r="N2150">
        <v>60</v>
      </c>
      <c r="O2150">
        <v>140</v>
      </c>
      <c r="P2150">
        <v>9</v>
      </c>
      <c r="Q2150" s="1">
        <v>40513</v>
      </c>
      <c r="R2150" t="s">
        <v>32</v>
      </c>
      <c r="S2150" t="s">
        <v>33</v>
      </c>
      <c r="T2150" t="s">
        <v>31</v>
      </c>
    </row>
    <row r="2151" spans="1:20" x14ac:dyDescent="0.25">
      <c r="A2151">
        <v>573</v>
      </c>
      <c r="B2151" t="s">
        <v>56</v>
      </c>
      <c r="C2151" t="s">
        <v>50</v>
      </c>
      <c r="D2151" t="s">
        <v>22</v>
      </c>
      <c r="E2151">
        <v>-47</v>
      </c>
      <c r="F2151">
        <v>18</v>
      </c>
      <c r="G2151">
        <v>109</v>
      </c>
      <c r="H2151">
        <v>84</v>
      </c>
      <c r="I2151">
        <v>50</v>
      </c>
      <c r="J2151">
        <v>26</v>
      </c>
      <c r="K2151">
        <v>625</v>
      </c>
      <c r="L2151">
        <v>-20</v>
      </c>
      <c r="M2151">
        <v>70</v>
      </c>
      <c r="N2151">
        <v>10</v>
      </c>
      <c r="O2151">
        <v>80</v>
      </c>
      <c r="P2151">
        <v>9</v>
      </c>
      <c r="Q2151" s="1">
        <v>40575</v>
      </c>
      <c r="R2151" t="s">
        <v>32</v>
      </c>
      <c r="S2151" t="s">
        <v>33</v>
      </c>
      <c r="T2151" t="s">
        <v>31</v>
      </c>
    </row>
    <row r="2152" spans="1:20" x14ac:dyDescent="0.25">
      <c r="A2152">
        <v>573</v>
      </c>
      <c r="B2152" t="s">
        <v>56</v>
      </c>
      <c r="C2152" t="s">
        <v>50</v>
      </c>
      <c r="D2152" t="s">
        <v>22</v>
      </c>
      <c r="E2152">
        <v>-65</v>
      </c>
      <c r="F2152">
        <v>11</v>
      </c>
      <c r="G2152">
        <v>123</v>
      </c>
      <c r="H2152">
        <v>104</v>
      </c>
      <c r="I2152">
        <v>55</v>
      </c>
      <c r="J2152">
        <v>32</v>
      </c>
      <c r="K2152">
        <v>1574</v>
      </c>
      <c r="L2152">
        <v>-10</v>
      </c>
      <c r="M2152">
        <v>80</v>
      </c>
      <c r="N2152">
        <v>20</v>
      </c>
      <c r="O2152">
        <v>100</v>
      </c>
      <c r="P2152">
        <v>9</v>
      </c>
      <c r="Q2152" s="1">
        <v>40787</v>
      </c>
      <c r="R2152" t="s">
        <v>32</v>
      </c>
      <c r="S2152" t="s">
        <v>33</v>
      </c>
      <c r="T2152" t="s">
        <v>31</v>
      </c>
    </row>
    <row r="2153" spans="1:20" x14ac:dyDescent="0.25">
      <c r="A2153">
        <v>573</v>
      </c>
      <c r="B2153" t="s">
        <v>56</v>
      </c>
      <c r="C2153" t="s">
        <v>50</v>
      </c>
      <c r="D2153" t="s">
        <v>22</v>
      </c>
      <c r="E2153">
        <v>11</v>
      </c>
      <c r="F2153">
        <v>51</v>
      </c>
      <c r="G2153">
        <v>89</v>
      </c>
      <c r="H2153">
        <v>38</v>
      </c>
      <c r="I2153">
        <v>40</v>
      </c>
      <c r="J2153">
        <v>12</v>
      </c>
      <c r="K2153">
        <v>256</v>
      </c>
      <c r="L2153">
        <v>10</v>
      </c>
      <c r="M2153">
        <v>30</v>
      </c>
      <c r="N2153">
        <v>40</v>
      </c>
      <c r="O2153">
        <v>70</v>
      </c>
      <c r="P2153">
        <v>11</v>
      </c>
      <c r="Q2153" s="1">
        <v>40513</v>
      </c>
      <c r="R2153" t="s">
        <v>26</v>
      </c>
      <c r="S2153" t="s">
        <v>35</v>
      </c>
      <c r="T2153" t="s">
        <v>25</v>
      </c>
    </row>
    <row r="2154" spans="1:20" x14ac:dyDescent="0.25">
      <c r="A2154">
        <v>573</v>
      </c>
      <c r="B2154" t="s">
        <v>56</v>
      </c>
      <c r="C2154" t="s">
        <v>50</v>
      </c>
      <c r="D2154" t="s">
        <v>22</v>
      </c>
      <c r="E2154">
        <v>14</v>
      </c>
      <c r="F2154">
        <v>47</v>
      </c>
      <c r="G2154">
        <v>92</v>
      </c>
      <c r="H2154">
        <v>35</v>
      </c>
      <c r="I2154">
        <v>40</v>
      </c>
      <c r="J2154">
        <v>11</v>
      </c>
      <c r="K2154">
        <v>196</v>
      </c>
      <c r="L2154">
        <v>10</v>
      </c>
      <c r="M2154">
        <v>30</v>
      </c>
      <c r="N2154">
        <v>40</v>
      </c>
      <c r="O2154">
        <v>70</v>
      </c>
      <c r="P2154">
        <v>11</v>
      </c>
      <c r="Q2154" s="1">
        <v>40544</v>
      </c>
      <c r="R2154" t="s">
        <v>26</v>
      </c>
      <c r="S2154" t="s">
        <v>35</v>
      </c>
      <c r="T2154" t="s">
        <v>25</v>
      </c>
    </row>
    <row r="2155" spans="1:20" x14ac:dyDescent="0.25">
      <c r="A2155">
        <v>573</v>
      </c>
      <c r="B2155" t="s">
        <v>56</v>
      </c>
      <c r="C2155" t="s">
        <v>50</v>
      </c>
      <c r="D2155" t="s">
        <v>22</v>
      </c>
      <c r="E2155">
        <v>26</v>
      </c>
      <c r="F2155">
        <v>60</v>
      </c>
      <c r="G2155">
        <v>104</v>
      </c>
      <c r="H2155">
        <v>45</v>
      </c>
      <c r="I2155">
        <v>38</v>
      </c>
      <c r="J2155">
        <v>14</v>
      </c>
      <c r="K2155">
        <v>253</v>
      </c>
      <c r="L2155">
        <v>30</v>
      </c>
      <c r="M2155">
        <v>30</v>
      </c>
      <c r="N2155">
        <v>60</v>
      </c>
      <c r="O2155">
        <v>90</v>
      </c>
      <c r="P2155">
        <v>11</v>
      </c>
      <c r="Q2155" s="1">
        <v>40756</v>
      </c>
      <c r="R2155" t="s">
        <v>26</v>
      </c>
      <c r="S2155" t="s">
        <v>35</v>
      </c>
      <c r="T2155" t="s">
        <v>25</v>
      </c>
    </row>
    <row r="2156" spans="1:20" x14ac:dyDescent="0.25">
      <c r="A2156">
        <v>573</v>
      </c>
      <c r="B2156" t="s">
        <v>56</v>
      </c>
      <c r="C2156" t="s">
        <v>50</v>
      </c>
      <c r="D2156" t="s">
        <v>22</v>
      </c>
      <c r="E2156">
        <v>19</v>
      </c>
      <c r="F2156">
        <v>52</v>
      </c>
      <c r="G2156">
        <v>97</v>
      </c>
      <c r="H2156">
        <v>39</v>
      </c>
      <c r="I2156">
        <v>39</v>
      </c>
      <c r="J2156">
        <v>12</v>
      </c>
      <c r="K2156">
        <v>248</v>
      </c>
      <c r="L2156">
        <v>20</v>
      </c>
      <c r="M2156">
        <v>30</v>
      </c>
      <c r="N2156">
        <v>50</v>
      </c>
      <c r="O2156">
        <v>80</v>
      </c>
      <c r="P2156">
        <v>11</v>
      </c>
      <c r="Q2156" s="1">
        <v>40787</v>
      </c>
      <c r="R2156" t="s">
        <v>26</v>
      </c>
      <c r="S2156" t="s">
        <v>35</v>
      </c>
      <c r="T2156" t="s">
        <v>25</v>
      </c>
    </row>
    <row r="2157" spans="1:20" x14ac:dyDescent="0.25">
      <c r="A2157">
        <v>573</v>
      </c>
      <c r="B2157" t="s">
        <v>56</v>
      </c>
      <c r="C2157" t="s">
        <v>50</v>
      </c>
      <c r="D2157" t="s">
        <v>22</v>
      </c>
      <c r="E2157">
        <v>-9</v>
      </c>
      <c r="F2157">
        <v>36</v>
      </c>
      <c r="G2157">
        <v>65</v>
      </c>
      <c r="H2157">
        <v>29</v>
      </c>
      <c r="I2157">
        <v>45</v>
      </c>
      <c r="J2157">
        <v>11</v>
      </c>
      <c r="K2157">
        <v>169</v>
      </c>
      <c r="L2157">
        <v>-10</v>
      </c>
      <c r="M2157">
        <v>20</v>
      </c>
      <c r="N2157">
        <v>30</v>
      </c>
      <c r="O2157">
        <v>50</v>
      </c>
      <c r="P2157">
        <v>12</v>
      </c>
      <c r="Q2157" s="1">
        <v>40179</v>
      </c>
      <c r="R2157" t="s">
        <v>26</v>
      </c>
      <c r="S2157" t="s">
        <v>40</v>
      </c>
      <c r="T2157" t="s">
        <v>25</v>
      </c>
    </row>
    <row r="2158" spans="1:20" x14ac:dyDescent="0.25">
      <c r="A2158">
        <v>573</v>
      </c>
      <c r="B2158" t="s">
        <v>56</v>
      </c>
      <c r="C2158" t="s">
        <v>50</v>
      </c>
      <c r="D2158" t="s">
        <v>22</v>
      </c>
      <c r="E2158">
        <v>-3</v>
      </c>
      <c r="F2158">
        <v>43</v>
      </c>
      <c r="G2158">
        <v>78</v>
      </c>
      <c r="H2158">
        <v>35</v>
      </c>
      <c r="I2158">
        <v>46</v>
      </c>
      <c r="J2158">
        <v>13</v>
      </c>
      <c r="K2158">
        <v>204</v>
      </c>
      <c r="L2158">
        <v>-10</v>
      </c>
      <c r="M2158">
        <v>30</v>
      </c>
      <c r="N2158">
        <v>30</v>
      </c>
      <c r="O2158">
        <v>60</v>
      </c>
      <c r="P2158">
        <v>12</v>
      </c>
      <c r="Q2158" s="1">
        <v>40330</v>
      </c>
      <c r="R2158" t="s">
        <v>26</v>
      </c>
      <c r="S2158" t="s">
        <v>40</v>
      </c>
      <c r="T2158" t="s">
        <v>25</v>
      </c>
    </row>
    <row r="2159" spans="1:20" x14ac:dyDescent="0.25">
      <c r="A2159">
        <v>573</v>
      </c>
      <c r="B2159" t="s">
        <v>56</v>
      </c>
      <c r="C2159" t="s">
        <v>50</v>
      </c>
      <c r="D2159" t="s">
        <v>22</v>
      </c>
      <c r="E2159">
        <v>-16</v>
      </c>
      <c r="F2159">
        <v>25</v>
      </c>
      <c r="G2159">
        <v>45</v>
      </c>
      <c r="H2159">
        <v>20</v>
      </c>
      <c r="I2159">
        <v>41</v>
      </c>
      <c r="J2159">
        <v>7</v>
      </c>
      <c r="K2159">
        <v>218</v>
      </c>
      <c r="L2159">
        <v>-10</v>
      </c>
      <c r="M2159">
        <v>10</v>
      </c>
      <c r="N2159">
        <v>20</v>
      </c>
      <c r="O2159">
        <v>30</v>
      </c>
      <c r="P2159">
        <v>12</v>
      </c>
      <c r="Q2159" s="1">
        <v>40513</v>
      </c>
      <c r="R2159" t="s">
        <v>26</v>
      </c>
      <c r="S2159" t="s">
        <v>40</v>
      </c>
      <c r="T2159" t="s">
        <v>25</v>
      </c>
    </row>
    <row r="2160" spans="1:20" x14ac:dyDescent="0.25">
      <c r="A2160">
        <v>573</v>
      </c>
      <c r="B2160" t="s">
        <v>56</v>
      </c>
      <c r="C2160" t="s">
        <v>50</v>
      </c>
      <c r="D2160" t="s">
        <v>22</v>
      </c>
      <c r="E2160">
        <v>-10</v>
      </c>
      <c r="F2160">
        <v>38</v>
      </c>
      <c r="G2160">
        <v>72</v>
      </c>
      <c r="H2160">
        <v>30</v>
      </c>
      <c r="I2160">
        <v>45</v>
      </c>
      <c r="J2160">
        <v>11</v>
      </c>
      <c r="K2160">
        <v>165</v>
      </c>
      <c r="L2160">
        <v>-10</v>
      </c>
      <c r="M2160">
        <v>20</v>
      </c>
      <c r="N2160">
        <v>30</v>
      </c>
      <c r="O2160">
        <v>50</v>
      </c>
      <c r="P2160">
        <v>12</v>
      </c>
      <c r="Q2160" s="1">
        <v>40575</v>
      </c>
      <c r="R2160" t="s">
        <v>26</v>
      </c>
      <c r="S2160" t="s">
        <v>40</v>
      </c>
      <c r="T2160" t="s">
        <v>25</v>
      </c>
    </row>
    <row r="2161" spans="1:20" x14ac:dyDescent="0.25">
      <c r="A2161">
        <v>573</v>
      </c>
      <c r="B2161" t="s">
        <v>56</v>
      </c>
      <c r="C2161" t="s">
        <v>50</v>
      </c>
      <c r="D2161" t="s">
        <v>22</v>
      </c>
      <c r="E2161">
        <v>-16</v>
      </c>
      <c r="F2161">
        <v>31</v>
      </c>
      <c r="G2161">
        <v>60</v>
      </c>
      <c r="H2161">
        <v>25</v>
      </c>
      <c r="I2161">
        <v>42</v>
      </c>
      <c r="J2161">
        <v>9</v>
      </c>
      <c r="K2161">
        <v>209</v>
      </c>
      <c r="L2161">
        <v>0</v>
      </c>
      <c r="M2161">
        <v>10</v>
      </c>
      <c r="N2161">
        <v>20</v>
      </c>
      <c r="O2161">
        <v>30</v>
      </c>
      <c r="P2161">
        <v>12</v>
      </c>
      <c r="Q2161" s="1">
        <v>40817</v>
      </c>
      <c r="R2161" t="s">
        <v>26</v>
      </c>
      <c r="S2161" t="s">
        <v>40</v>
      </c>
      <c r="T2161" t="s">
        <v>25</v>
      </c>
    </row>
    <row r="2162" spans="1:20" x14ac:dyDescent="0.25">
      <c r="A2162">
        <v>573</v>
      </c>
      <c r="B2162" t="s">
        <v>56</v>
      </c>
      <c r="C2162" t="s">
        <v>50</v>
      </c>
      <c r="D2162" t="s">
        <v>22</v>
      </c>
      <c r="E2162">
        <v>-4</v>
      </c>
      <c r="F2162">
        <v>42</v>
      </c>
      <c r="G2162">
        <v>81</v>
      </c>
      <c r="H2162">
        <v>34</v>
      </c>
      <c r="I2162">
        <v>45</v>
      </c>
      <c r="J2162">
        <v>12</v>
      </c>
      <c r="K2162">
        <v>211</v>
      </c>
      <c r="L2162">
        <v>0</v>
      </c>
      <c r="M2162">
        <v>20</v>
      </c>
      <c r="N2162">
        <v>40</v>
      </c>
      <c r="O2162">
        <v>60</v>
      </c>
      <c r="P2162">
        <v>12</v>
      </c>
      <c r="Q2162" s="1">
        <v>40848</v>
      </c>
      <c r="R2162" t="s">
        <v>26</v>
      </c>
      <c r="S2162" t="s">
        <v>40</v>
      </c>
      <c r="T2162" t="s">
        <v>25</v>
      </c>
    </row>
    <row r="2163" spans="1:20" x14ac:dyDescent="0.25">
      <c r="A2163">
        <v>580</v>
      </c>
      <c r="B2163" t="s">
        <v>59</v>
      </c>
      <c r="C2163" t="s">
        <v>46</v>
      </c>
      <c r="D2163" t="s">
        <v>22</v>
      </c>
      <c r="E2163">
        <v>29</v>
      </c>
      <c r="F2163">
        <v>56</v>
      </c>
      <c r="G2163">
        <v>100</v>
      </c>
      <c r="H2163">
        <v>44</v>
      </c>
      <c r="I2163">
        <v>27</v>
      </c>
      <c r="J2163">
        <v>14</v>
      </c>
      <c r="K2163">
        <v>623</v>
      </c>
      <c r="L2163">
        <v>50</v>
      </c>
      <c r="M2163">
        <v>50</v>
      </c>
      <c r="N2163">
        <v>70</v>
      </c>
      <c r="O2163">
        <v>120</v>
      </c>
      <c r="P2163">
        <v>2</v>
      </c>
      <c r="Q2163" s="1">
        <v>40179</v>
      </c>
      <c r="R2163" t="s">
        <v>23</v>
      </c>
      <c r="S2163" t="s">
        <v>24</v>
      </c>
      <c r="T2163" t="s">
        <v>25</v>
      </c>
    </row>
    <row r="2164" spans="1:20" x14ac:dyDescent="0.25">
      <c r="A2164">
        <v>580</v>
      </c>
      <c r="B2164" t="s">
        <v>59</v>
      </c>
      <c r="C2164" t="s">
        <v>46</v>
      </c>
      <c r="D2164" t="s">
        <v>22</v>
      </c>
      <c r="E2164">
        <v>30</v>
      </c>
      <c r="F2164">
        <v>56</v>
      </c>
      <c r="G2164">
        <v>99</v>
      </c>
      <c r="H2164">
        <v>43</v>
      </c>
      <c r="I2164">
        <v>26</v>
      </c>
      <c r="J2164">
        <v>14</v>
      </c>
      <c r="K2164">
        <v>602</v>
      </c>
      <c r="L2164">
        <v>50</v>
      </c>
      <c r="M2164">
        <v>50</v>
      </c>
      <c r="N2164">
        <v>70</v>
      </c>
      <c r="O2164">
        <v>120</v>
      </c>
      <c r="P2164">
        <v>2</v>
      </c>
      <c r="Q2164" s="1">
        <v>40299</v>
      </c>
      <c r="R2164" t="s">
        <v>23</v>
      </c>
      <c r="S2164" t="s">
        <v>24</v>
      </c>
      <c r="T2164" t="s">
        <v>25</v>
      </c>
    </row>
    <row r="2165" spans="1:20" x14ac:dyDescent="0.25">
      <c r="A2165">
        <v>580</v>
      </c>
      <c r="B2165" t="s">
        <v>59</v>
      </c>
      <c r="C2165" t="s">
        <v>46</v>
      </c>
      <c r="D2165" t="s">
        <v>22</v>
      </c>
      <c r="E2165">
        <v>28</v>
      </c>
      <c r="F2165">
        <v>53</v>
      </c>
      <c r="G2165">
        <v>94</v>
      </c>
      <c r="H2165">
        <v>41</v>
      </c>
      <c r="I2165">
        <v>25</v>
      </c>
      <c r="J2165">
        <v>13</v>
      </c>
      <c r="K2165">
        <v>592</v>
      </c>
      <c r="L2165">
        <v>40</v>
      </c>
      <c r="M2165">
        <v>50</v>
      </c>
      <c r="N2165">
        <v>60</v>
      </c>
      <c r="O2165">
        <v>110</v>
      </c>
      <c r="P2165">
        <v>2</v>
      </c>
      <c r="Q2165" s="1">
        <v>40360</v>
      </c>
      <c r="R2165" t="s">
        <v>23</v>
      </c>
      <c r="S2165" t="s">
        <v>24</v>
      </c>
      <c r="T2165" t="s">
        <v>25</v>
      </c>
    </row>
    <row r="2166" spans="1:20" x14ac:dyDescent="0.25">
      <c r="A2166">
        <v>580</v>
      </c>
      <c r="B2166" t="s">
        <v>59</v>
      </c>
      <c r="C2166" t="s">
        <v>46</v>
      </c>
      <c r="D2166" t="s">
        <v>22</v>
      </c>
      <c r="E2166">
        <v>47</v>
      </c>
      <c r="F2166">
        <v>79</v>
      </c>
      <c r="G2166">
        <v>140</v>
      </c>
      <c r="H2166">
        <v>61</v>
      </c>
      <c r="I2166">
        <v>32</v>
      </c>
      <c r="J2166">
        <v>20</v>
      </c>
      <c r="K2166">
        <v>579</v>
      </c>
      <c r="L2166">
        <v>80</v>
      </c>
      <c r="M2166">
        <v>70</v>
      </c>
      <c r="N2166">
        <v>100</v>
      </c>
      <c r="O2166">
        <v>170</v>
      </c>
      <c r="P2166">
        <v>2</v>
      </c>
      <c r="Q2166" s="1">
        <v>40422</v>
      </c>
      <c r="R2166" t="s">
        <v>23</v>
      </c>
      <c r="S2166" t="s">
        <v>24</v>
      </c>
      <c r="T2166" t="s">
        <v>25</v>
      </c>
    </row>
    <row r="2167" spans="1:20" x14ac:dyDescent="0.25">
      <c r="A2167">
        <v>580</v>
      </c>
      <c r="B2167" t="s">
        <v>59</v>
      </c>
      <c r="C2167" t="s">
        <v>46</v>
      </c>
      <c r="D2167" t="s">
        <v>22</v>
      </c>
      <c r="E2167">
        <v>45</v>
      </c>
      <c r="F2167">
        <v>56</v>
      </c>
      <c r="G2167">
        <v>112</v>
      </c>
      <c r="H2167">
        <v>44</v>
      </c>
      <c r="I2167">
        <v>28</v>
      </c>
      <c r="J2167">
        <v>14</v>
      </c>
      <c r="K2167">
        <v>623</v>
      </c>
      <c r="L2167">
        <v>50</v>
      </c>
      <c r="M2167">
        <v>50</v>
      </c>
      <c r="N2167">
        <v>70</v>
      </c>
      <c r="O2167">
        <v>120</v>
      </c>
      <c r="P2167">
        <v>2</v>
      </c>
      <c r="Q2167" s="1">
        <v>40544</v>
      </c>
      <c r="R2167" t="s">
        <v>23</v>
      </c>
      <c r="S2167" t="s">
        <v>24</v>
      </c>
      <c r="T2167" t="s">
        <v>25</v>
      </c>
    </row>
    <row r="2168" spans="1:20" x14ac:dyDescent="0.25">
      <c r="A2168">
        <v>580</v>
      </c>
      <c r="B2168" t="s">
        <v>59</v>
      </c>
      <c r="C2168" t="s">
        <v>46</v>
      </c>
      <c r="D2168" t="s">
        <v>22</v>
      </c>
      <c r="E2168">
        <v>39</v>
      </c>
      <c r="F2168">
        <v>53</v>
      </c>
      <c r="G2168">
        <v>93</v>
      </c>
      <c r="H2168">
        <v>41</v>
      </c>
      <c r="I2168">
        <v>23</v>
      </c>
      <c r="J2168">
        <v>13</v>
      </c>
      <c r="K2168">
        <v>592</v>
      </c>
      <c r="L2168">
        <v>40</v>
      </c>
      <c r="M2168">
        <v>50</v>
      </c>
      <c r="N2168">
        <v>60</v>
      </c>
      <c r="O2168">
        <v>110</v>
      </c>
      <c r="P2168">
        <v>2</v>
      </c>
      <c r="Q2168" s="1">
        <v>40725</v>
      </c>
      <c r="R2168" t="s">
        <v>23</v>
      </c>
      <c r="S2168" t="s">
        <v>24</v>
      </c>
      <c r="T2168" t="s">
        <v>25</v>
      </c>
    </row>
    <row r="2169" spans="1:20" x14ac:dyDescent="0.25">
      <c r="A2169">
        <v>580</v>
      </c>
      <c r="B2169" t="s">
        <v>59</v>
      </c>
      <c r="C2169" t="s">
        <v>46</v>
      </c>
      <c r="D2169" t="s">
        <v>22</v>
      </c>
      <c r="E2169">
        <v>73</v>
      </c>
      <c r="F2169">
        <v>87</v>
      </c>
      <c r="G2169">
        <v>154</v>
      </c>
      <c r="H2169">
        <v>68</v>
      </c>
      <c r="I2169">
        <v>32</v>
      </c>
      <c r="J2169">
        <v>22</v>
      </c>
      <c r="K2169">
        <v>587</v>
      </c>
      <c r="L2169">
        <v>80</v>
      </c>
      <c r="M2169">
        <v>80</v>
      </c>
      <c r="N2169">
        <v>110</v>
      </c>
      <c r="O2169">
        <v>190</v>
      </c>
      <c r="P2169">
        <v>2</v>
      </c>
      <c r="Q2169" s="1">
        <v>40756</v>
      </c>
      <c r="R2169" t="s">
        <v>23</v>
      </c>
      <c r="S2169" t="s">
        <v>24</v>
      </c>
      <c r="T2169" t="s">
        <v>25</v>
      </c>
    </row>
    <row r="2170" spans="1:20" x14ac:dyDescent="0.25">
      <c r="A2170">
        <v>580</v>
      </c>
      <c r="B2170" t="s">
        <v>59</v>
      </c>
      <c r="C2170" t="s">
        <v>46</v>
      </c>
      <c r="D2170" t="s">
        <v>22</v>
      </c>
      <c r="E2170">
        <v>70</v>
      </c>
      <c r="F2170">
        <v>79</v>
      </c>
      <c r="G2170">
        <v>149</v>
      </c>
      <c r="H2170">
        <v>61</v>
      </c>
      <c r="I2170">
        <v>32</v>
      </c>
      <c r="J2170">
        <v>20</v>
      </c>
      <c r="K2170">
        <v>579</v>
      </c>
      <c r="L2170">
        <v>80</v>
      </c>
      <c r="M2170">
        <v>70</v>
      </c>
      <c r="N2170">
        <v>100</v>
      </c>
      <c r="O2170">
        <v>170</v>
      </c>
      <c r="P2170">
        <v>2</v>
      </c>
      <c r="Q2170" s="1">
        <v>40787</v>
      </c>
      <c r="R2170" t="s">
        <v>23</v>
      </c>
      <c r="S2170" t="s">
        <v>24</v>
      </c>
      <c r="T2170" t="s">
        <v>25</v>
      </c>
    </row>
    <row r="2171" spans="1:20" x14ac:dyDescent="0.25">
      <c r="A2171">
        <v>580</v>
      </c>
      <c r="B2171" t="s">
        <v>59</v>
      </c>
      <c r="C2171" t="s">
        <v>46</v>
      </c>
      <c r="D2171" t="s">
        <v>22</v>
      </c>
      <c r="E2171">
        <v>98</v>
      </c>
      <c r="F2171">
        <v>104</v>
      </c>
      <c r="G2171">
        <v>197</v>
      </c>
      <c r="H2171">
        <v>81</v>
      </c>
      <c r="I2171">
        <v>38</v>
      </c>
      <c r="J2171">
        <v>26</v>
      </c>
      <c r="K2171">
        <v>551</v>
      </c>
      <c r="L2171">
        <v>100</v>
      </c>
      <c r="M2171">
        <v>90</v>
      </c>
      <c r="N2171">
        <v>130</v>
      </c>
      <c r="O2171">
        <v>220</v>
      </c>
      <c r="P2171">
        <v>2</v>
      </c>
      <c r="Q2171" s="1">
        <v>40878</v>
      </c>
      <c r="R2171" t="s">
        <v>23</v>
      </c>
      <c r="S2171" t="s">
        <v>24</v>
      </c>
      <c r="T2171" t="s">
        <v>25</v>
      </c>
    </row>
    <row r="2172" spans="1:20" x14ac:dyDescent="0.25">
      <c r="A2172">
        <v>580</v>
      </c>
      <c r="B2172" t="s">
        <v>59</v>
      </c>
      <c r="C2172" t="s">
        <v>46</v>
      </c>
      <c r="D2172" t="s">
        <v>22</v>
      </c>
      <c r="E2172">
        <v>28</v>
      </c>
      <c r="F2172">
        <v>48</v>
      </c>
      <c r="G2172">
        <v>80</v>
      </c>
      <c r="H2172">
        <v>32</v>
      </c>
      <c r="I2172">
        <v>20</v>
      </c>
      <c r="J2172">
        <v>8</v>
      </c>
      <c r="K2172">
        <v>821</v>
      </c>
      <c r="L2172">
        <v>50</v>
      </c>
      <c r="M2172">
        <v>40</v>
      </c>
      <c r="N2172">
        <v>60</v>
      </c>
      <c r="O2172">
        <v>100</v>
      </c>
      <c r="P2172">
        <v>3</v>
      </c>
      <c r="Q2172" s="1">
        <v>40179</v>
      </c>
      <c r="R2172" t="s">
        <v>23</v>
      </c>
      <c r="S2172" t="s">
        <v>38</v>
      </c>
      <c r="T2172" t="s">
        <v>31</v>
      </c>
    </row>
    <row r="2173" spans="1:20" x14ac:dyDescent="0.25">
      <c r="A2173">
        <v>580</v>
      </c>
      <c r="B2173" t="s">
        <v>59</v>
      </c>
      <c r="C2173" t="s">
        <v>46</v>
      </c>
      <c r="D2173" t="s">
        <v>22</v>
      </c>
      <c r="E2173">
        <v>23</v>
      </c>
      <c r="F2173">
        <v>43</v>
      </c>
      <c r="G2173">
        <v>72</v>
      </c>
      <c r="H2173">
        <v>29</v>
      </c>
      <c r="I2173">
        <v>20</v>
      </c>
      <c r="J2173">
        <v>8</v>
      </c>
      <c r="K2173">
        <v>862</v>
      </c>
      <c r="L2173">
        <v>50</v>
      </c>
      <c r="M2173">
        <v>30</v>
      </c>
      <c r="N2173">
        <v>60</v>
      </c>
      <c r="O2173">
        <v>90</v>
      </c>
      <c r="P2173">
        <v>3</v>
      </c>
      <c r="Q2173" s="1">
        <v>40422</v>
      </c>
      <c r="R2173" t="s">
        <v>23</v>
      </c>
      <c r="S2173" t="s">
        <v>38</v>
      </c>
      <c r="T2173" t="s">
        <v>31</v>
      </c>
    </row>
    <row r="2174" spans="1:20" x14ac:dyDescent="0.25">
      <c r="A2174">
        <v>580</v>
      </c>
      <c r="B2174" t="s">
        <v>59</v>
      </c>
      <c r="C2174" t="s">
        <v>46</v>
      </c>
      <c r="D2174" t="s">
        <v>22</v>
      </c>
      <c r="E2174">
        <v>30</v>
      </c>
      <c r="F2174">
        <v>52</v>
      </c>
      <c r="G2174">
        <v>88</v>
      </c>
      <c r="H2174">
        <v>36</v>
      </c>
      <c r="I2174">
        <v>22</v>
      </c>
      <c r="J2174">
        <v>10</v>
      </c>
      <c r="K2174">
        <v>862</v>
      </c>
      <c r="L2174">
        <v>40</v>
      </c>
      <c r="M2174">
        <v>40</v>
      </c>
      <c r="N2174">
        <v>60</v>
      </c>
      <c r="O2174">
        <v>100</v>
      </c>
      <c r="P2174">
        <v>3</v>
      </c>
      <c r="Q2174" s="1">
        <v>40483</v>
      </c>
      <c r="R2174" t="s">
        <v>23</v>
      </c>
      <c r="S2174" t="s">
        <v>38</v>
      </c>
      <c r="T2174" t="s">
        <v>31</v>
      </c>
    </row>
    <row r="2175" spans="1:20" x14ac:dyDescent="0.25">
      <c r="A2175">
        <v>580</v>
      </c>
      <c r="B2175" t="s">
        <v>59</v>
      </c>
      <c r="C2175" t="s">
        <v>46</v>
      </c>
      <c r="D2175" t="s">
        <v>22</v>
      </c>
      <c r="E2175">
        <v>28</v>
      </c>
      <c r="F2175">
        <v>49</v>
      </c>
      <c r="G2175">
        <v>82</v>
      </c>
      <c r="H2175">
        <v>33</v>
      </c>
      <c r="I2175">
        <v>21</v>
      </c>
      <c r="J2175">
        <v>9</v>
      </c>
      <c r="K2175">
        <v>870</v>
      </c>
      <c r="L2175">
        <v>50</v>
      </c>
      <c r="M2175">
        <v>30</v>
      </c>
      <c r="N2175">
        <v>60</v>
      </c>
      <c r="O2175">
        <v>90</v>
      </c>
      <c r="P2175">
        <v>3</v>
      </c>
      <c r="Q2175" s="1">
        <v>40513</v>
      </c>
      <c r="R2175" t="s">
        <v>23</v>
      </c>
      <c r="S2175" t="s">
        <v>38</v>
      </c>
      <c r="T2175" t="s">
        <v>31</v>
      </c>
    </row>
    <row r="2176" spans="1:20" x14ac:dyDescent="0.25">
      <c r="A2176">
        <v>580</v>
      </c>
      <c r="B2176" t="s">
        <v>59</v>
      </c>
      <c r="C2176" t="s">
        <v>46</v>
      </c>
      <c r="D2176" t="s">
        <v>22</v>
      </c>
      <c r="E2176">
        <v>43</v>
      </c>
      <c r="F2176">
        <v>48</v>
      </c>
      <c r="G2176">
        <v>85</v>
      </c>
      <c r="H2176">
        <v>32</v>
      </c>
      <c r="I2176">
        <v>19</v>
      </c>
      <c r="J2176">
        <v>8</v>
      </c>
      <c r="K2176">
        <v>817</v>
      </c>
      <c r="L2176">
        <v>50</v>
      </c>
      <c r="M2176">
        <v>40</v>
      </c>
      <c r="N2176">
        <v>60</v>
      </c>
      <c r="O2176">
        <v>100</v>
      </c>
      <c r="P2176">
        <v>3</v>
      </c>
      <c r="Q2176" s="1">
        <v>40575</v>
      </c>
      <c r="R2176" t="s">
        <v>23</v>
      </c>
      <c r="S2176" t="s">
        <v>38</v>
      </c>
      <c r="T2176" t="s">
        <v>31</v>
      </c>
    </row>
    <row r="2177" spans="1:20" x14ac:dyDescent="0.25">
      <c r="A2177">
        <v>580</v>
      </c>
      <c r="B2177" t="s">
        <v>59</v>
      </c>
      <c r="C2177" t="s">
        <v>46</v>
      </c>
      <c r="D2177" t="s">
        <v>22</v>
      </c>
      <c r="E2177">
        <v>37</v>
      </c>
      <c r="F2177">
        <v>45</v>
      </c>
      <c r="G2177">
        <v>80</v>
      </c>
      <c r="H2177">
        <v>30</v>
      </c>
      <c r="I2177">
        <v>20</v>
      </c>
      <c r="J2177">
        <v>8</v>
      </c>
      <c r="K2177">
        <v>820</v>
      </c>
      <c r="L2177">
        <v>50</v>
      </c>
      <c r="M2177">
        <v>30</v>
      </c>
      <c r="N2177">
        <v>60</v>
      </c>
      <c r="O2177">
        <v>90</v>
      </c>
      <c r="P2177">
        <v>3</v>
      </c>
      <c r="Q2177" s="1">
        <v>40634</v>
      </c>
      <c r="R2177" t="s">
        <v>23</v>
      </c>
      <c r="S2177" t="s">
        <v>38</v>
      </c>
      <c r="T2177" t="s">
        <v>31</v>
      </c>
    </row>
    <row r="2178" spans="1:20" x14ac:dyDescent="0.25">
      <c r="A2178">
        <v>580</v>
      </c>
      <c r="B2178" t="s">
        <v>59</v>
      </c>
      <c r="C2178" t="s">
        <v>46</v>
      </c>
      <c r="D2178" t="s">
        <v>22</v>
      </c>
      <c r="E2178">
        <v>34</v>
      </c>
      <c r="F2178">
        <v>43</v>
      </c>
      <c r="G2178">
        <v>77</v>
      </c>
      <c r="H2178">
        <v>29</v>
      </c>
      <c r="I2178">
        <v>20</v>
      </c>
      <c r="J2178">
        <v>8</v>
      </c>
      <c r="K2178">
        <v>862</v>
      </c>
      <c r="L2178">
        <v>50</v>
      </c>
      <c r="M2178">
        <v>30</v>
      </c>
      <c r="N2178">
        <v>60</v>
      </c>
      <c r="O2178">
        <v>90</v>
      </c>
      <c r="P2178">
        <v>3</v>
      </c>
      <c r="Q2178" s="1">
        <v>40787</v>
      </c>
      <c r="R2178" t="s">
        <v>23</v>
      </c>
      <c r="S2178" t="s">
        <v>38</v>
      </c>
      <c r="T2178" t="s">
        <v>31</v>
      </c>
    </row>
    <row r="2179" spans="1:20" x14ac:dyDescent="0.25">
      <c r="A2179">
        <v>580</v>
      </c>
      <c r="B2179" t="s">
        <v>59</v>
      </c>
      <c r="C2179" t="s">
        <v>46</v>
      </c>
      <c r="D2179" t="s">
        <v>22</v>
      </c>
      <c r="E2179">
        <v>45</v>
      </c>
      <c r="F2179">
        <v>52</v>
      </c>
      <c r="G2179">
        <v>94</v>
      </c>
      <c r="H2179">
        <v>36</v>
      </c>
      <c r="I2179">
        <v>22</v>
      </c>
      <c r="J2179">
        <v>10</v>
      </c>
      <c r="K2179">
        <v>862</v>
      </c>
      <c r="L2179">
        <v>40</v>
      </c>
      <c r="M2179">
        <v>40</v>
      </c>
      <c r="N2179">
        <v>60</v>
      </c>
      <c r="O2179">
        <v>100</v>
      </c>
      <c r="P2179">
        <v>3</v>
      </c>
      <c r="Q2179" s="1">
        <v>40848</v>
      </c>
      <c r="R2179" t="s">
        <v>23</v>
      </c>
      <c r="S2179" t="s">
        <v>38</v>
      </c>
      <c r="T2179" t="s">
        <v>31</v>
      </c>
    </row>
    <row r="2180" spans="1:20" x14ac:dyDescent="0.25">
      <c r="A2180">
        <v>580</v>
      </c>
      <c r="B2180" t="s">
        <v>59</v>
      </c>
      <c r="C2180" t="s">
        <v>46</v>
      </c>
      <c r="D2180" t="s">
        <v>22</v>
      </c>
      <c r="E2180">
        <v>16</v>
      </c>
      <c r="F2180">
        <v>32</v>
      </c>
      <c r="G2180">
        <v>53</v>
      </c>
      <c r="H2180">
        <v>21</v>
      </c>
      <c r="I2180">
        <v>16</v>
      </c>
      <c r="J2180">
        <v>5</v>
      </c>
      <c r="K2180">
        <v>454</v>
      </c>
      <c r="L2180">
        <v>30</v>
      </c>
      <c r="M2180">
        <v>10</v>
      </c>
      <c r="N2180">
        <v>30</v>
      </c>
      <c r="O2180">
        <v>40</v>
      </c>
      <c r="P2180">
        <v>5</v>
      </c>
      <c r="Q2180" s="1">
        <v>40269</v>
      </c>
      <c r="R2180" t="s">
        <v>28</v>
      </c>
      <c r="S2180" t="s">
        <v>29</v>
      </c>
      <c r="T2180" t="s">
        <v>25</v>
      </c>
    </row>
    <row r="2181" spans="1:20" x14ac:dyDescent="0.25">
      <c r="A2181">
        <v>580</v>
      </c>
      <c r="B2181" t="s">
        <v>59</v>
      </c>
      <c r="C2181" t="s">
        <v>46</v>
      </c>
      <c r="D2181" t="s">
        <v>22</v>
      </c>
      <c r="E2181">
        <v>13</v>
      </c>
      <c r="F2181">
        <v>30</v>
      </c>
      <c r="G2181">
        <v>50</v>
      </c>
      <c r="H2181">
        <v>20</v>
      </c>
      <c r="I2181">
        <v>17</v>
      </c>
      <c r="J2181">
        <v>5</v>
      </c>
      <c r="K2181">
        <v>482</v>
      </c>
      <c r="L2181">
        <v>30</v>
      </c>
      <c r="M2181">
        <v>10</v>
      </c>
      <c r="N2181">
        <v>30</v>
      </c>
      <c r="O2181">
        <v>40</v>
      </c>
      <c r="P2181">
        <v>5</v>
      </c>
      <c r="Q2181" s="1">
        <v>40422</v>
      </c>
      <c r="R2181" t="s">
        <v>28</v>
      </c>
      <c r="S2181" t="s">
        <v>29</v>
      </c>
      <c r="T2181" t="s">
        <v>25</v>
      </c>
    </row>
    <row r="2182" spans="1:20" x14ac:dyDescent="0.25">
      <c r="A2182">
        <v>580</v>
      </c>
      <c r="B2182" t="s">
        <v>59</v>
      </c>
      <c r="C2182" t="s">
        <v>46</v>
      </c>
      <c r="D2182" t="s">
        <v>22</v>
      </c>
      <c r="E2182">
        <v>24</v>
      </c>
      <c r="F2182">
        <v>44</v>
      </c>
      <c r="G2182">
        <v>73</v>
      </c>
      <c r="H2182">
        <v>29</v>
      </c>
      <c r="I2182">
        <v>20</v>
      </c>
      <c r="J2182">
        <v>8</v>
      </c>
      <c r="K2182">
        <v>490</v>
      </c>
      <c r="L2182">
        <v>20</v>
      </c>
      <c r="M2182">
        <v>20</v>
      </c>
      <c r="N2182">
        <v>30</v>
      </c>
      <c r="O2182">
        <v>50</v>
      </c>
      <c r="P2182">
        <v>5</v>
      </c>
      <c r="Q2182" s="1">
        <v>40513</v>
      </c>
      <c r="R2182" t="s">
        <v>28</v>
      </c>
      <c r="S2182" t="s">
        <v>29</v>
      </c>
      <c r="T2182" t="s">
        <v>25</v>
      </c>
    </row>
    <row r="2183" spans="1:20" x14ac:dyDescent="0.25">
      <c r="A2183">
        <v>580</v>
      </c>
      <c r="B2183" t="s">
        <v>59</v>
      </c>
      <c r="C2183" t="s">
        <v>46</v>
      </c>
      <c r="D2183" t="s">
        <v>22</v>
      </c>
      <c r="E2183">
        <v>44</v>
      </c>
      <c r="F2183">
        <v>48</v>
      </c>
      <c r="G2183">
        <v>90</v>
      </c>
      <c r="H2183">
        <v>32</v>
      </c>
      <c r="I2183">
        <v>21</v>
      </c>
      <c r="J2183">
        <v>8</v>
      </c>
      <c r="K2183">
        <v>456</v>
      </c>
      <c r="L2183">
        <v>40</v>
      </c>
      <c r="M2183">
        <v>20</v>
      </c>
      <c r="N2183">
        <v>40</v>
      </c>
      <c r="O2183">
        <v>60</v>
      </c>
      <c r="P2183">
        <v>5</v>
      </c>
      <c r="Q2183" s="1">
        <v>40544</v>
      </c>
      <c r="R2183" t="s">
        <v>28</v>
      </c>
      <c r="S2183" t="s">
        <v>29</v>
      </c>
      <c r="T2183" t="s">
        <v>25</v>
      </c>
    </row>
    <row r="2184" spans="1:20" x14ac:dyDescent="0.25">
      <c r="A2184">
        <v>580</v>
      </c>
      <c r="B2184" t="s">
        <v>59</v>
      </c>
      <c r="C2184" t="s">
        <v>46</v>
      </c>
      <c r="D2184" t="s">
        <v>22</v>
      </c>
      <c r="E2184">
        <v>25</v>
      </c>
      <c r="F2184">
        <v>34</v>
      </c>
      <c r="G2184">
        <v>60</v>
      </c>
      <c r="H2184">
        <v>22</v>
      </c>
      <c r="I2184">
        <v>17</v>
      </c>
      <c r="J2184">
        <v>6</v>
      </c>
      <c r="K2184">
        <v>452</v>
      </c>
      <c r="L2184">
        <v>30</v>
      </c>
      <c r="M2184">
        <v>10</v>
      </c>
      <c r="N2184">
        <v>30</v>
      </c>
      <c r="O2184">
        <v>40</v>
      </c>
      <c r="P2184">
        <v>5</v>
      </c>
      <c r="Q2184" s="1">
        <v>40575</v>
      </c>
      <c r="R2184" t="s">
        <v>28</v>
      </c>
      <c r="S2184" t="s">
        <v>29</v>
      </c>
      <c r="T2184" t="s">
        <v>25</v>
      </c>
    </row>
    <row r="2185" spans="1:20" x14ac:dyDescent="0.25">
      <c r="A2185">
        <v>580</v>
      </c>
      <c r="B2185" t="s">
        <v>59</v>
      </c>
      <c r="C2185" t="s">
        <v>46</v>
      </c>
      <c r="D2185" t="s">
        <v>22</v>
      </c>
      <c r="E2185">
        <v>22</v>
      </c>
      <c r="F2185">
        <v>32</v>
      </c>
      <c r="G2185">
        <v>56</v>
      </c>
      <c r="H2185">
        <v>21</v>
      </c>
      <c r="I2185">
        <v>17</v>
      </c>
      <c r="J2185">
        <v>5</v>
      </c>
      <c r="K2185">
        <v>449</v>
      </c>
      <c r="L2185">
        <v>30</v>
      </c>
      <c r="M2185">
        <v>10</v>
      </c>
      <c r="N2185">
        <v>30</v>
      </c>
      <c r="O2185">
        <v>40</v>
      </c>
      <c r="P2185">
        <v>5</v>
      </c>
      <c r="Q2185" s="1">
        <v>40603</v>
      </c>
      <c r="R2185" t="s">
        <v>28</v>
      </c>
      <c r="S2185" t="s">
        <v>29</v>
      </c>
      <c r="T2185" t="s">
        <v>25</v>
      </c>
    </row>
    <row r="2186" spans="1:20" x14ac:dyDescent="0.25">
      <c r="A2186">
        <v>580</v>
      </c>
      <c r="B2186" t="s">
        <v>59</v>
      </c>
      <c r="C2186" t="s">
        <v>46</v>
      </c>
      <c r="D2186" t="s">
        <v>22</v>
      </c>
      <c r="E2186">
        <v>14</v>
      </c>
      <c r="F2186">
        <v>25</v>
      </c>
      <c r="G2186">
        <v>41</v>
      </c>
      <c r="H2186">
        <v>16</v>
      </c>
      <c r="I2186">
        <v>14</v>
      </c>
      <c r="J2186">
        <v>4</v>
      </c>
      <c r="K2186">
        <v>484</v>
      </c>
      <c r="L2186">
        <v>20</v>
      </c>
      <c r="M2186">
        <v>10</v>
      </c>
      <c r="N2186">
        <v>20</v>
      </c>
      <c r="O2186">
        <v>30</v>
      </c>
      <c r="P2186">
        <v>5</v>
      </c>
      <c r="Q2186" s="1">
        <v>40756</v>
      </c>
      <c r="R2186" t="s">
        <v>28</v>
      </c>
      <c r="S2186" t="s">
        <v>29</v>
      </c>
      <c r="T2186" t="s">
        <v>25</v>
      </c>
    </row>
    <row r="2187" spans="1:20" x14ac:dyDescent="0.25">
      <c r="A2187">
        <v>580</v>
      </c>
      <c r="B2187" t="s">
        <v>59</v>
      </c>
      <c r="C2187" t="s">
        <v>46</v>
      </c>
      <c r="D2187" t="s">
        <v>22</v>
      </c>
      <c r="E2187">
        <v>19</v>
      </c>
      <c r="F2187">
        <v>30</v>
      </c>
      <c r="G2187">
        <v>53</v>
      </c>
      <c r="H2187">
        <v>20</v>
      </c>
      <c r="I2187">
        <v>17</v>
      </c>
      <c r="J2187">
        <v>5</v>
      </c>
      <c r="K2187">
        <v>482</v>
      </c>
      <c r="L2187">
        <v>30</v>
      </c>
      <c r="M2187">
        <v>10</v>
      </c>
      <c r="N2187">
        <v>30</v>
      </c>
      <c r="O2187">
        <v>40</v>
      </c>
      <c r="P2187">
        <v>5</v>
      </c>
      <c r="Q2187" s="1">
        <v>40787</v>
      </c>
      <c r="R2187" t="s">
        <v>28</v>
      </c>
      <c r="S2187" t="s">
        <v>29</v>
      </c>
      <c r="T2187" t="s">
        <v>25</v>
      </c>
    </row>
    <row r="2188" spans="1:20" x14ac:dyDescent="0.25">
      <c r="A2188">
        <v>580</v>
      </c>
      <c r="B2188" t="s">
        <v>59</v>
      </c>
      <c r="C2188" t="s">
        <v>46</v>
      </c>
      <c r="D2188" t="s">
        <v>22</v>
      </c>
      <c r="E2188">
        <v>22</v>
      </c>
      <c r="F2188">
        <v>32</v>
      </c>
      <c r="G2188">
        <v>56</v>
      </c>
      <c r="H2188">
        <v>21</v>
      </c>
      <c r="I2188">
        <v>17</v>
      </c>
      <c r="J2188">
        <v>5</v>
      </c>
      <c r="K2188">
        <v>480</v>
      </c>
      <c r="L2188">
        <v>30</v>
      </c>
      <c r="M2188">
        <v>0</v>
      </c>
      <c r="N2188">
        <v>30</v>
      </c>
      <c r="O2188">
        <v>30</v>
      </c>
      <c r="P2188">
        <v>5</v>
      </c>
      <c r="Q2188" s="1">
        <v>40817</v>
      </c>
      <c r="R2188" t="s">
        <v>28</v>
      </c>
      <c r="S2188" t="s">
        <v>29</v>
      </c>
      <c r="T2188" t="s">
        <v>25</v>
      </c>
    </row>
    <row r="2189" spans="1:20" x14ac:dyDescent="0.25">
      <c r="A2189">
        <v>580</v>
      </c>
      <c r="B2189" t="s">
        <v>59</v>
      </c>
      <c r="C2189" t="s">
        <v>46</v>
      </c>
      <c r="D2189" t="s">
        <v>22</v>
      </c>
      <c r="E2189">
        <v>43</v>
      </c>
      <c r="F2189">
        <v>48</v>
      </c>
      <c r="G2189">
        <v>85</v>
      </c>
      <c r="H2189">
        <v>32</v>
      </c>
      <c r="I2189">
        <v>19</v>
      </c>
      <c r="J2189">
        <v>8</v>
      </c>
      <c r="K2189">
        <v>482</v>
      </c>
      <c r="L2189">
        <v>30</v>
      </c>
      <c r="M2189">
        <v>20</v>
      </c>
      <c r="N2189">
        <v>40</v>
      </c>
      <c r="O2189">
        <v>60</v>
      </c>
      <c r="P2189">
        <v>5</v>
      </c>
      <c r="Q2189" s="1">
        <v>40848</v>
      </c>
      <c r="R2189" t="s">
        <v>28</v>
      </c>
      <c r="S2189" t="s">
        <v>29</v>
      </c>
      <c r="T2189" t="s">
        <v>25</v>
      </c>
    </row>
    <row r="2190" spans="1:20" x14ac:dyDescent="0.25">
      <c r="A2190">
        <v>580</v>
      </c>
      <c r="B2190" t="s">
        <v>59</v>
      </c>
      <c r="C2190" t="s">
        <v>46</v>
      </c>
      <c r="D2190" t="s">
        <v>22</v>
      </c>
      <c r="E2190">
        <v>36</v>
      </c>
      <c r="F2190">
        <v>44</v>
      </c>
      <c r="G2190">
        <v>78</v>
      </c>
      <c r="H2190">
        <v>29</v>
      </c>
      <c r="I2190">
        <v>20</v>
      </c>
      <c r="J2190">
        <v>8</v>
      </c>
      <c r="K2190">
        <v>490</v>
      </c>
      <c r="L2190">
        <v>20</v>
      </c>
      <c r="M2190">
        <v>20</v>
      </c>
      <c r="N2190">
        <v>30</v>
      </c>
      <c r="O2190">
        <v>50</v>
      </c>
      <c r="P2190">
        <v>5</v>
      </c>
      <c r="Q2190" s="1">
        <v>40878</v>
      </c>
      <c r="R2190" t="s">
        <v>28</v>
      </c>
      <c r="S2190" t="s">
        <v>29</v>
      </c>
      <c r="T2190" t="s">
        <v>25</v>
      </c>
    </row>
    <row r="2191" spans="1:20" x14ac:dyDescent="0.25">
      <c r="A2191">
        <v>580</v>
      </c>
      <c r="B2191" t="s">
        <v>59</v>
      </c>
      <c r="C2191" t="s">
        <v>46</v>
      </c>
      <c r="D2191" t="s">
        <v>22</v>
      </c>
      <c r="E2191">
        <v>68</v>
      </c>
      <c r="F2191">
        <v>126</v>
      </c>
      <c r="G2191">
        <v>210</v>
      </c>
      <c r="H2191">
        <v>84</v>
      </c>
      <c r="I2191">
        <v>58</v>
      </c>
      <c r="J2191">
        <v>27</v>
      </c>
      <c r="K2191">
        <v>632</v>
      </c>
      <c r="L2191">
        <v>70</v>
      </c>
      <c r="M2191">
        <v>70</v>
      </c>
      <c r="N2191">
        <v>110</v>
      </c>
      <c r="O2191">
        <v>180</v>
      </c>
      <c r="P2191">
        <v>6</v>
      </c>
      <c r="Q2191" s="1">
        <v>40238</v>
      </c>
      <c r="R2191" t="s">
        <v>28</v>
      </c>
      <c r="S2191" t="s">
        <v>30</v>
      </c>
      <c r="T2191" t="s">
        <v>31</v>
      </c>
    </row>
    <row r="2192" spans="1:20" x14ac:dyDescent="0.25">
      <c r="A2192">
        <v>580</v>
      </c>
      <c r="B2192" t="s">
        <v>59</v>
      </c>
      <c r="C2192" t="s">
        <v>46</v>
      </c>
      <c r="D2192" t="s">
        <v>22</v>
      </c>
      <c r="E2192">
        <v>74</v>
      </c>
      <c r="F2192">
        <v>134</v>
      </c>
      <c r="G2192">
        <v>222</v>
      </c>
      <c r="H2192">
        <v>88</v>
      </c>
      <c r="I2192">
        <v>60</v>
      </c>
      <c r="J2192">
        <v>29</v>
      </c>
      <c r="K2192">
        <v>653</v>
      </c>
      <c r="L2192">
        <v>80</v>
      </c>
      <c r="M2192">
        <v>70</v>
      </c>
      <c r="N2192">
        <v>120</v>
      </c>
      <c r="O2192">
        <v>190</v>
      </c>
      <c r="P2192">
        <v>6</v>
      </c>
      <c r="Q2192" s="1">
        <v>40269</v>
      </c>
      <c r="R2192" t="s">
        <v>28</v>
      </c>
      <c r="S2192" t="s">
        <v>30</v>
      </c>
      <c r="T2192" t="s">
        <v>31</v>
      </c>
    </row>
    <row r="2193" spans="1:20" x14ac:dyDescent="0.25">
      <c r="A2193">
        <v>580</v>
      </c>
      <c r="B2193" t="s">
        <v>59</v>
      </c>
      <c r="C2193" t="s">
        <v>46</v>
      </c>
      <c r="D2193" t="s">
        <v>22</v>
      </c>
      <c r="E2193">
        <v>103</v>
      </c>
      <c r="F2193">
        <v>172</v>
      </c>
      <c r="G2193">
        <v>286</v>
      </c>
      <c r="H2193">
        <v>114</v>
      </c>
      <c r="I2193">
        <v>69</v>
      </c>
      <c r="J2193">
        <v>37</v>
      </c>
      <c r="K2193">
        <v>822</v>
      </c>
      <c r="L2193">
        <v>100</v>
      </c>
      <c r="M2193">
        <v>90</v>
      </c>
      <c r="N2193">
        <v>150</v>
      </c>
      <c r="O2193">
        <v>240</v>
      </c>
      <c r="P2193">
        <v>6</v>
      </c>
      <c r="Q2193" s="1">
        <v>40360</v>
      </c>
      <c r="R2193" t="s">
        <v>28</v>
      </c>
      <c r="S2193" t="s">
        <v>30</v>
      </c>
      <c r="T2193" t="s">
        <v>31</v>
      </c>
    </row>
    <row r="2194" spans="1:20" x14ac:dyDescent="0.25">
      <c r="A2194">
        <v>580</v>
      </c>
      <c r="B2194" t="s">
        <v>59</v>
      </c>
      <c r="C2194" t="s">
        <v>46</v>
      </c>
      <c r="D2194" t="s">
        <v>22</v>
      </c>
      <c r="E2194">
        <v>87</v>
      </c>
      <c r="F2194">
        <v>150</v>
      </c>
      <c r="G2194">
        <v>249</v>
      </c>
      <c r="H2194">
        <v>99</v>
      </c>
      <c r="I2194">
        <v>63</v>
      </c>
      <c r="J2194">
        <v>32</v>
      </c>
      <c r="K2194">
        <v>798</v>
      </c>
      <c r="L2194">
        <v>80</v>
      </c>
      <c r="M2194">
        <v>80</v>
      </c>
      <c r="N2194">
        <v>130</v>
      </c>
      <c r="O2194">
        <v>210</v>
      </c>
      <c r="P2194">
        <v>6</v>
      </c>
      <c r="Q2194" s="1">
        <v>40422</v>
      </c>
      <c r="R2194" t="s">
        <v>28</v>
      </c>
      <c r="S2194" t="s">
        <v>30</v>
      </c>
      <c r="T2194" t="s">
        <v>31</v>
      </c>
    </row>
    <row r="2195" spans="1:20" x14ac:dyDescent="0.25">
      <c r="A2195">
        <v>580</v>
      </c>
      <c r="B2195" t="s">
        <v>59</v>
      </c>
      <c r="C2195" t="s">
        <v>46</v>
      </c>
      <c r="D2195" t="s">
        <v>22</v>
      </c>
      <c r="E2195">
        <v>101</v>
      </c>
      <c r="F2195">
        <v>126</v>
      </c>
      <c r="G2195">
        <v>224</v>
      </c>
      <c r="H2195">
        <v>84</v>
      </c>
      <c r="I2195">
        <v>58</v>
      </c>
      <c r="J2195">
        <v>27</v>
      </c>
      <c r="K2195">
        <v>632</v>
      </c>
      <c r="L2195">
        <v>70</v>
      </c>
      <c r="M2195">
        <v>70</v>
      </c>
      <c r="N2195">
        <v>110</v>
      </c>
      <c r="O2195">
        <v>180</v>
      </c>
      <c r="P2195">
        <v>6</v>
      </c>
      <c r="Q2195" s="1">
        <v>40603</v>
      </c>
      <c r="R2195" t="s">
        <v>28</v>
      </c>
      <c r="S2195" t="s">
        <v>30</v>
      </c>
      <c r="T2195" t="s">
        <v>31</v>
      </c>
    </row>
    <row r="2196" spans="1:20" x14ac:dyDescent="0.25">
      <c r="A2196">
        <v>580</v>
      </c>
      <c r="B2196" t="s">
        <v>59</v>
      </c>
      <c r="C2196" t="s">
        <v>46</v>
      </c>
      <c r="D2196" t="s">
        <v>22</v>
      </c>
      <c r="E2196">
        <v>109</v>
      </c>
      <c r="F2196">
        <v>141</v>
      </c>
      <c r="G2196">
        <v>233</v>
      </c>
      <c r="H2196">
        <v>94</v>
      </c>
      <c r="I2196">
        <v>58</v>
      </c>
      <c r="J2196">
        <v>31</v>
      </c>
      <c r="K2196">
        <v>697</v>
      </c>
      <c r="L2196">
        <v>80</v>
      </c>
      <c r="M2196">
        <v>80</v>
      </c>
      <c r="N2196">
        <v>120</v>
      </c>
      <c r="O2196">
        <v>200</v>
      </c>
      <c r="P2196">
        <v>6</v>
      </c>
      <c r="Q2196" s="1">
        <v>40664</v>
      </c>
      <c r="R2196" t="s">
        <v>28</v>
      </c>
      <c r="S2196" t="s">
        <v>30</v>
      </c>
      <c r="T2196" t="s">
        <v>31</v>
      </c>
    </row>
    <row r="2197" spans="1:20" x14ac:dyDescent="0.25">
      <c r="A2197">
        <v>580</v>
      </c>
      <c r="B2197" t="s">
        <v>59</v>
      </c>
      <c r="C2197" t="s">
        <v>46</v>
      </c>
      <c r="D2197" t="s">
        <v>22</v>
      </c>
      <c r="E2197">
        <v>142</v>
      </c>
      <c r="F2197">
        <v>172</v>
      </c>
      <c r="G2197">
        <v>283</v>
      </c>
      <c r="H2197">
        <v>114</v>
      </c>
      <c r="I2197">
        <v>64</v>
      </c>
      <c r="J2197">
        <v>37</v>
      </c>
      <c r="K2197">
        <v>810</v>
      </c>
      <c r="L2197">
        <v>100</v>
      </c>
      <c r="M2197">
        <v>90</v>
      </c>
      <c r="N2197">
        <v>150</v>
      </c>
      <c r="O2197">
        <v>240</v>
      </c>
      <c r="P2197">
        <v>6</v>
      </c>
      <c r="Q2197" s="1">
        <v>40756</v>
      </c>
      <c r="R2197" t="s">
        <v>28</v>
      </c>
      <c r="S2197" t="s">
        <v>30</v>
      </c>
      <c r="T2197" t="s">
        <v>31</v>
      </c>
    </row>
    <row r="2198" spans="1:20" x14ac:dyDescent="0.25">
      <c r="A2198">
        <v>580</v>
      </c>
      <c r="B2198" t="s">
        <v>59</v>
      </c>
      <c r="C2198" t="s">
        <v>46</v>
      </c>
      <c r="D2198" t="s">
        <v>22</v>
      </c>
      <c r="E2198">
        <v>92</v>
      </c>
      <c r="F2198">
        <v>119</v>
      </c>
      <c r="G2198">
        <v>210</v>
      </c>
      <c r="H2198">
        <v>78</v>
      </c>
      <c r="I2198">
        <v>57</v>
      </c>
      <c r="J2198">
        <v>25</v>
      </c>
      <c r="K2198">
        <v>798</v>
      </c>
      <c r="L2198">
        <v>40</v>
      </c>
      <c r="M2198">
        <v>60</v>
      </c>
      <c r="N2198">
        <v>90</v>
      </c>
      <c r="O2198">
        <v>150</v>
      </c>
      <c r="P2198">
        <v>6</v>
      </c>
      <c r="Q2198" s="1">
        <v>40848</v>
      </c>
      <c r="R2198" t="s">
        <v>28</v>
      </c>
      <c r="S2198" t="s">
        <v>30</v>
      </c>
      <c r="T2198" t="s">
        <v>31</v>
      </c>
    </row>
    <row r="2199" spans="1:20" x14ac:dyDescent="0.25">
      <c r="A2199">
        <v>580</v>
      </c>
      <c r="B2199" t="s">
        <v>59</v>
      </c>
      <c r="C2199" t="s">
        <v>46</v>
      </c>
      <c r="D2199" t="s">
        <v>22</v>
      </c>
      <c r="E2199">
        <v>13</v>
      </c>
      <c r="F2199">
        <v>66</v>
      </c>
      <c r="G2199">
        <v>120</v>
      </c>
      <c r="H2199">
        <v>54</v>
      </c>
      <c r="I2199">
        <v>53</v>
      </c>
      <c r="J2199">
        <v>20</v>
      </c>
      <c r="K2199">
        <v>301</v>
      </c>
      <c r="L2199">
        <v>20</v>
      </c>
      <c r="M2199">
        <v>50</v>
      </c>
      <c r="N2199">
        <v>60</v>
      </c>
      <c r="O2199">
        <v>110</v>
      </c>
      <c r="P2199">
        <v>8</v>
      </c>
      <c r="Q2199" s="1">
        <v>40238</v>
      </c>
      <c r="R2199" t="s">
        <v>32</v>
      </c>
      <c r="S2199" t="s">
        <v>39</v>
      </c>
      <c r="T2199" t="s">
        <v>31</v>
      </c>
    </row>
    <row r="2200" spans="1:20" x14ac:dyDescent="0.25">
      <c r="A2200">
        <v>580</v>
      </c>
      <c r="B2200" t="s">
        <v>59</v>
      </c>
      <c r="C2200" t="s">
        <v>46</v>
      </c>
      <c r="D2200" t="s">
        <v>22</v>
      </c>
      <c r="E2200">
        <v>15</v>
      </c>
      <c r="F2200">
        <v>70</v>
      </c>
      <c r="G2200">
        <v>127</v>
      </c>
      <c r="H2200">
        <v>57</v>
      </c>
      <c r="I2200">
        <v>55</v>
      </c>
      <c r="J2200">
        <v>21</v>
      </c>
      <c r="K2200">
        <v>313</v>
      </c>
      <c r="L2200">
        <v>30</v>
      </c>
      <c r="M2200">
        <v>50</v>
      </c>
      <c r="N2200">
        <v>70</v>
      </c>
      <c r="O2200">
        <v>120</v>
      </c>
      <c r="P2200">
        <v>8</v>
      </c>
      <c r="Q2200" s="1">
        <v>40269</v>
      </c>
      <c r="R2200" t="s">
        <v>32</v>
      </c>
      <c r="S2200" t="s">
        <v>39</v>
      </c>
      <c r="T2200" t="s">
        <v>31</v>
      </c>
    </row>
    <row r="2201" spans="1:20" x14ac:dyDescent="0.25">
      <c r="A2201">
        <v>580</v>
      </c>
      <c r="B2201" t="s">
        <v>59</v>
      </c>
      <c r="C2201" t="s">
        <v>46</v>
      </c>
      <c r="D2201" t="s">
        <v>22</v>
      </c>
      <c r="E2201">
        <v>20</v>
      </c>
      <c r="F2201">
        <v>77</v>
      </c>
      <c r="G2201">
        <v>140</v>
      </c>
      <c r="H2201">
        <v>63</v>
      </c>
      <c r="I2201">
        <v>57</v>
      </c>
      <c r="J2201">
        <v>23</v>
      </c>
      <c r="K2201">
        <v>397</v>
      </c>
      <c r="L2201">
        <v>20</v>
      </c>
      <c r="M2201">
        <v>60</v>
      </c>
      <c r="N2201">
        <v>70</v>
      </c>
      <c r="O2201">
        <v>130</v>
      </c>
      <c r="P2201">
        <v>8</v>
      </c>
      <c r="Q2201" s="1">
        <v>40391</v>
      </c>
      <c r="R2201" t="s">
        <v>32</v>
      </c>
      <c r="S2201" t="s">
        <v>39</v>
      </c>
      <c r="T2201" t="s">
        <v>31</v>
      </c>
    </row>
    <row r="2202" spans="1:20" x14ac:dyDescent="0.25">
      <c r="A2202">
        <v>580</v>
      </c>
      <c r="B2202" t="s">
        <v>59</v>
      </c>
      <c r="C2202" t="s">
        <v>46</v>
      </c>
      <c r="D2202" t="s">
        <v>22</v>
      </c>
      <c r="E2202">
        <v>24</v>
      </c>
      <c r="F2202">
        <v>82</v>
      </c>
      <c r="G2202">
        <v>149</v>
      </c>
      <c r="H2202">
        <v>67</v>
      </c>
      <c r="I2202">
        <v>58</v>
      </c>
      <c r="J2202">
        <v>25</v>
      </c>
      <c r="K2202">
        <v>391</v>
      </c>
      <c r="L2202">
        <v>30</v>
      </c>
      <c r="M2202">
        <v>60</v>
      </c>
      <c r="N2202">
        <v>80</v>
      </c>
      <c r="O2202">
        <v>140</v>
      </c>
      <c r="P2202">
        <v>8</v>
      </c>
      <c r="Q2202" s="1">
        <v>40422</v>
      </c>
      <c r="R2202" t="s">
        <v>32</v>
      </c>
      <c r="S2202" t="s">
        <v>39</v>
      </c>
      <c r="T2202" t="s">
        <v>31</v>
      </c>
    </row>
    <row r="2203" spans="1:20" x14ac:dyDescent="0.25">
      <c r="A2203">
        <v>580</v>
      </c>
      <c r="B2203" t="s">
        <v>59</v>
      </c>
      <c r="C2203" t="s">
        <v>46</v>
      </c>
      <c r="D2203" t="s">
        <v>22</v>
      </c>
      <c r="E2203">
        <v>16</v>
      </c>
      <c r="F2203">
        <v>65</v>
      </c>
      <c r="G2203">
        <v>126</v>
      </c>
      <c r="H2203">
        <v>53</v>
      </c>
      <c r="I2203">
        <v>54</v>
      </c>
      <c r="J2203">
        <v>20</v>
      </c>
      <c r="K2203">
        <v>306</v>
      </c>
      <c r="L2203">
        <v>20</v>
      </c>
      <c r="M2203">
        <v>50</v>
      </c>
      <c r="N2203">
        <v>60</v>
      </c>
      <c r="O2203">
        <v>110</v>
      </c>
      <c r="P2203">
        <v>8</v>
      </c>
      <c r="Q2203" s="1">
        <v>40575</v>
      </c>
      <c r="R2203" t="s">
        <v>32</v>
      </c>
      <c r="S2203" t="s">
        <v>39</v>
      </c>
      <c r="T2203" t="s">
        <v>31</v>
      </c>
    </row>
    <row r="2204" spans="1:20" x14ac:dyDescent="0.25">
      <c r="A2204">
        <v>580</v>
      </c>
      <c r="B2204" t="s">
        <v>59</v>
      </c>
      <c r="C2204" t="s">
        <v>46</v>
      </c>
      <c r="D2204" t="s">
        <v>22</v>
      </c>
      <c r="E2204">
        <v>26</v>
      </c>
      <c r="F2204">
        <v>74</v>
      </c>
      <c r="G2204">
        <v>132</v>
      </c>
      <c r="H2204">
        <v>59</v>
      </c>
      <c r="I2204">
        <v>51</v>
      </c>
      <c r="J2204">
        <v>22</v>
      </c>
      <c r="K2204">
        <v>377</v>
      </c>
      <c r="L2204">
        <v>30</v>
      </c>
      <c r="M2204">
        <v>50</v>
      </c>
      <c r="N2204">
        <v>80</v>
      </c>
      <c r="O2204">
        <v>130</v>
      </c>
      <c r="P2204">
        <v>8</v>
      </c>
      <c r="Q2204" s="1">
        <v>40695</v>
      </c>
      <c r="R2204" t="s">
        <v>32</v>
      </c>
      <c r="S2204" t="s">
        <v>39</v>
      </c>
      <c r="T2204" t="s">
        <v>31</v>
      </c>
    </row>
    <row r="2205" spans="1:20" x14ac:dyDescent="0.25">
      <c r="A2205">
        <v>580</v>
      </c>
      <c r="B2205" t="s">
        <v>59</v>
      </c>
      <c r="C2205" t="s">
        <v>46</v>
      </c>
      <c r="D2205" t="s">
        <v>22</v>
      </c>
      <c r="E2205">
        <v>26</v>
      </c>
      <c r="F2205">
        <v>74</v>
      </c>
      <c r="G2205">
        <v>132</v>
      </c>
      <c r="H2205">
        <v>59</v>
      </c>
      <c r="I2205">
        <v>51</v>
      </c>
      <c r="J2205">
        <v>22</v>
      </c>
      <c r="K2205">
        <v>403</v>
      </c>
      <c r="L2205">
        <v>30</v>
      </c>
      <c r="M2205">
        <v>50</v>
      </c>
      <c r="N2205">
        <v>80</v>
      </c>
      <c r="O2205">
        <v>130</v>
      </c>
      <c r="P2205">
        <v>8</v>
      </c>
      <c r="Q2205" s="1">
        <v>40725</v>
      </c>
      <c r="R2205" t="s">
        <v>32</v>
      </c>
      <c r="S2205" t="s">
        <v>39</v>
      </c>
      <c r="T2205" t="s">
        <v>31</v>
      </c>
    </row>
    <row r="2206" spans="1:20" x14ac:dyDescent="0.25">
      <c r="A2206">
        <v>580</v>
      </c>
      <c r="B2206" t="s">
        <v>59</v>
      </c>
      <c r="C2206" t="s">
        <v>46</v>
      </c>
      <c r="D2206" t="s">
        <v>22</v>
      </c>
      <c r="E2206">
        <v>36</v>
      </c>
      <c r="F2206">
        <v>82</v>
      </c>
      <c r="G2206">
        <v>159</v>
      </c>
      <c r="H2206">
        <v>67</v>
      </c>
      <c r="I2206">
        <v>58</v>
      </c>
      <c r="J2206">
        <v>25</v>
      </c>
      <c r="K2206">
        <v>391</v>
      </c>
      <c r="L2206">
        <v>30</v>
      </c>
      <c r="M2206">
        <v>60</v>
      </c>
      <c r="N2206">
        <v>80</v>
      </c>
      <c r="O2206">
        <v>140</v>
      </c>
      <c r="P2206">
        <v>8</v>
      </c>
      <c r="Q2206" s="1">
        <v>40787</v>
      </c>
      <c r="R2206" t="s">
        <v>32</v>
      </c>
      <c r="S2206" t="s">
        <v>39</v>
      </c>
      <c r="T2206" t="s">
        <v>31</v>
      </c>
    </row>
    <row r="2207" spans="1:20" x14ac:dyDescent="0.25">
      <c r="A2207">
        <v>580</v>
      </c>
      <c r="B2207" t="s">
        <v>59</v>
      </c>
      <c r="C2207" t="s">
        <v>46</v>
      </c>
      <c r="D2207" t="s">
        <v>22</v>
      </c>
      <c r="E2207">
        <v>24</v>
      </c>
      <c r="F2207">
        <v>70</v>
      </c>
      <c r="G2207">
        <v>134</v>
      </c>
      <c r="H2207">
        <v>56</v>
      </c>
      <c r="I2207">
        <v>54</v>
      </c>
      <c r="J2207">
        <v>21</v>
      </c>
      <c r="K2207">
        <v>385</v>
      </c>
      <c r="L2207">
        <v>50</v>
      </c>
      <c r="M2207">
        <v>40</v>
      </c>
      <c r="N2207">
        <v>70</v>
      </c>
      <c r="O2207">
        <v>110</v>
      </c>
      <c r="P2207">
        <v>8</v>
      </c>
      <c r="Q2207" s="1">
        <v>40817</v>
      </c>
      <c r="R2207" t="s">
        <v>32</v>
      </c>
      <c r="S2207" t="s">
        <v>39</v>
      </c>
      <c r="T2207" t="s">
        <v>31</v>
      </c>
    </row>
    <row r="2208" spans="1:20" x14ac:dyDescent="0.25">
      <c r="A2208">
        <v>580</v>
      </c>
      <c r="B2208" t="s">
        <v>59</v>
      </c>
      <c r="C2208" t="s">
        <v>46</v>
      </c>
      <c r="D2208" t="s">
        <v>22</v>
      </c>
      <c r="E2208">
        <v>19</v>
      </c>
      <c r="F2208">
        <v>67</v>
      </c>
      <c r="G2208">
        <v>129</v>
      </c>
      <c r="H2208">
        <v>54</v>
      </c>
      <c r="I2208">
        <v>54</v>
      </c>
      <c r="J2208">
        <v>20</v>
      </c>
      <c r="K2208">
        <v>391</v>
      </c>
      <c r="L2208">
        <v>20</v>
      </c>
      <c r="M2208">
        <v>50</v>
      </c>
      <c r="N2208">
        <v>60</v>
      </c>
      <c r="O2208">
        <v>110</v>
      </c>
      <c r="P2208">
        <v>8</v>
      </c>
      <c r="Q2208" s="1">
        <v>40848</v>
      </c>
      <c r="R2208" t="s">
        <v>32</v>
      </c>
      <c r="S2208" t="s">
        <v>39</v>
      </c>
      <c r="T2208" t="s">
        <v>31</v>
      </c>
    </row>
    <row r="2209" spans="1:20" x14ac:dyDescent="0.25">
      <c r="A2209">
        <v>580</v>
      </c>
      <c r="B2209" t="s">
        <v>59</v>
      </c>
      <c r="C2209" t="s">
        <v>46</v>
      </c>
      <c r="D2209" t="s">
        <v>22</v>
      </c>
      <c r="E2209">
        <v>10</v>
      </c>
      <c r="F2209">
        <v>111</v>
      </c>
      <c r="G2209">
        <v>190</v>
      </c>
      <c r="H2209">
        <v>79</v>
      </c>
      <c r="I2209">
        <v>101</v>
      </c>
      <c r="J2209">
        <v>72</v>
      </c>
      <c r="K2209">
        <v>551</v>
      </c>
      <c r="L2209">
        <v>30</v>
      </c>
      <c r="M2209">
        <v>70</v>
      </c>
      <c r="N2209">
        <v>110</v>
      </c>
      <c r="O2209">
        <v>180</v>
      </c>
      <c r="P2209">
        <v>9</v>
      </c>
      <c r="Q2209" s="1">
        <v>40179</v>
      </c>
      <c r="R2209" t="s">
        <v>32</v>
      </c>
      <c r="S2209" t="s">
        <v>33</v>
      </c>
      <c r="T2209" t="s">
        <v>31</v>
      </c>
    </row>
    <row r="2210" spans="1:20" x14ac:dyDescent="0.25">
      <c r="A2210">
        <v>580</v>
      </c>
      <c r="B2210" t="s">
        <v>59</v>
      </c>
      <c r="C2210" t="s">
        <v>46</v>
      </c>
      <c r="D2210" t="s">
        <v>22</v>
      </c>
      <c r="E2210">
        <v>25</v>
      </c>
      <c r="F2210">
        <v>154</v>
      </c>
      <c r="G2210">
        <v>264</v>
      </c>
      <c r="H2210">
        <v>110</v>
      </c>
      <c r="I2210">
        <v>129</v>
      </c>
      <c r="J2210">
        <v>100</v>
      </c>
      <c r="K2210">
        <v>665</v>
      </c>
      <c r="L2210">
        <v>40</v>
      </c>
      <c r="M2210">
        <v>100</v>
      </c>
      <c r="N2210">
        <v>150</v>
      </c>
      <c r="O2210">
        <v>250</v>
      </c>
      <c r="P2210">
        <v>9</v>
      </c>
      <c r="Q2210" s="1">
        <v>40330</v>
      </c>
      <c r="R2210" t="s">
        <v>32</v>
      </c>
      <c r="S2210" t="s">
        <v>33</v>
      </c>
      <c r="T2210" t="s">
        <v>31</v>
      </c>
    </row>
    <row r="2211" spans="1:20" x14ac:dyDescent="0.25">
      <c r="A2211">
        <v>580</v>
      </c>
      <c r="B2211" t="s">
        <v>59</v>
      </c>
      <c r="C2211" t="s">
        <v>46</v>
      </c>
      <c r="D2211" t="s">
        <v>22</v>
      </c>
      <c r="E2211">
        <v>34</v>
      </c>
      <c r="F2211">
        <v>184</v>
      </c>
      <c r="G2211">
        <v>317</v>
      </c>
      <c r="H2211">
        <v>133</v>
      </c>
      <c r="I2211">
        <v>150</v>
      </c>
      <c r="J2211">
        <v>120</v>
      </c>
      <c r="K2211">
        <v>705</v>
      </c>
      <c r="L2211">
        <v>60</v>
      </c>
      <c r="M2211">
        <v>120</v>
      </c>
      <c r="N2211">
        <v>190</v>
      </c>
      <c r="O2211">
        <v>310</v>
      </c>
      <c r="P2211">
        <v>9</v>
      </c>
      <c r="Q2211" s="1">
        <v>40391</v>
      </c>
      <c r="R2211" t="s">
        <v>32</v>
      </c>
      <c r="S2211" t="s">
        <v>33</v>
      </c>
      <c r="T2211" t="s">
        <v>31</v>
      </c>
    </row>
    <row r="2212" spans="1:20" x14ac:dyDescent="0.25">
      <c r="A2212">
        <v>580</v>
      </c>
      <c r="B2212" t="s">
        <v>59</v>
      </c>
      <c r="C2212" t="s">
        <v>46</v>
      </c>
      <c r="D2212" t="s">
        <v>22</v>
      </c>
      <c r="E2212">
        <v>16</v>
      </c>
      <c r="F2212">
        <v>130</v>
      </c>
      <c r="G2212">
        <v>223</v>
      </c>
      <c r="H2212">
        <v>93</v>
      </c>
      <c r="I2212">
        <v>114</v>
      </c>
      <c r="J2212">
        <v>84</v>
      </c>
      <c r="K2212">
        <v>692</v>
      </c>
      <c r="L2212">
        <v>40</v>
      </c>
      <c r="M2212">
        <v>80</v>
      </c>
      <c r="N2212">
        <v>130</v>
      </c>
      <c r="O2212">
        <v>210</v>
      </c>
      <c r="P2212">
        <v>9</v>
      </c>
      <c r="Q2212" s="1">
        <v>40422</v>
      </c>
      <c r="R2212" t="s">
        <v>32</v>
      </c>
      <c r="S2212" t="s">
        <v>33</v>
      </c>
      <c r="T2212" t="s">
        <v>31</v>
      </c>
    </row>
    <row r="2213" spans="1:20" x14ac:dyDescent="0.25">
      <c r="A2213">
        <v>580</v>
      </c>
      <c r="B2213" t="s">
        <v>59</v>
      </c>
      <c r="C2213" t="s">
        <v>46</v>
      </c>
      <c r="D2213" t="s">
        <v>22</v>
      </c>
      <c r="E2213">
        <v>15</v>
      </c>
      <c r="F2213">
        <v>130</v>
      </c>
      <c r="G2213">
        <v>224</v>
      </c>
      <c r="H2213">
        <v>94</v>
      </c>
      <c r="I2213">
        <v>115</v>
      </c>
      <c r="J2213">
        <v>85</v>
      </c>
      <c r="K2213">
        <v>694</v>
      </c>
      <c r="L2213">
        <v>20</v>
      </c>
      <c r="M2213">
        <v>80</v>
      </c>
      <c r="N2213">
        <v>120</v>
      </c>
      <c r="O2213">
        <v>200</v>
      </c>
      <c r="P2213">
        <v>9</v>
      </c>
      <c r="Q2213" s="1">
        <v>40483</v>
      </c>
      <c r="R2213" t="s">
        <v>32</v>
      </c>
      <c r="S2213" t="s">
        <v>33</v>
      </c>
      <c r="T2213" t="s">
        <v>31</v>
      </c>
    </row>
    <row r="2214" spans="1:20" x14ac:dyDescent="0.25">
      <c r="A2214">
        <v>580</v>
      </c>
      <c r="B2214" t="s">
        <v>59</v>
      </c>
      <c r="C2214" t="s">
        <v>46</v>
      </c>
      <c r="D2214" t="s">
        <v>22</v>
      </c>
      <c r="E2214">
        <v>20</v>
      </c>
      <c r="F2214">
        <v>145</v>
      </c>
      <c r="G2214">
        <v>250</v>
      </c>
      <c r="H2214">
        <v>105</v>
      </c>
      <c r="I2214">
        <v>125</v>
      </c>
      <c r="J2214">
        <v>95</v>
      </c>
      <c r="K2214">
        <v>716</v>
      </c>
      <c r="L2214">
        <v>30</v>
      </c>
      <c r="M2214">
        <v>90</v>
      </c>
      <c r="N2214">
        <v>140</v>
      </c>
      <c r="O2214">
        <v>230</v>
      </c>
      <c r="P2214">
        <v>9</v>
      </c>
      <c r="Q2214" s="1">
        <v>40513</v>
      </c>
      <c r="R2214" t="s">
        <v>32</v>
      </c>
      <c r="S2214" t="s">
        <v>33</v>
      </c>
      <c r="T2214" t="s">
        <v>31</v>
      </c>
    </row>
    <row r="2215" spans="1:20" x14ac:dyDescent="0.25">
      <c r="A2215">
        <v>580</v>
      </c>
      <c r="B2215" t="s">
        <v>59</v>
      </c>
      <c r="C2215" t="s">
        <v>46</v>
      </c>
      <c r="D2215" t="s">
        <v>22</v>
      </c>
      <c r="E2215">
        <v>23</v>
      </c>
      <c r="F2215">
        <v>129</v>
      </c>
      <c r="G2215">
        <v>219</v>
      </c>
      <c r="H2215">
        <v>92</v>
      </c>
      <c r="I2215">
        <v>104</v>
      </c>
      <c r="J2215">
        <v>83</v>
      </c>
      <c r="K2215">
        <v>599</v>
      </c>
      <c r="L2215">
        <v>40</v>
      </c>
      <c r="M2215">
        <v>80</v>
      </c>
      <c r="N2215">
        <v>130</v>
      </c>
      <c r="O2215">
        <v>210</v>
      </c>
      <c r="P2215">
        <v>9</v>
      </c>
      <c r="Q2215" s="1">
        <v>40664</v>
      </c>
      <c r="R2215" t="s">
        <v>32</v>
      </c>
      <c r="S2215" t="s">
        <v>33</v>
      </c>
      <c r="T2215" t="s">
        <v>31</v>
      </c>
    </row>
    <row r="2216" spans="1:20" x14ac:dyDescent="0.25">
      <c r="A2216">
        <v>580</v>
      </c>
      <c r="B2216" t="s">
        <v>59</v>
      </c>
      <c r="C2216" t="s">
        <v>46</v>
      </c>
      <c r="D2216" t="s">
        <v>22</v>
      </c>
      <c r="E2216">
        <v>30</v>
      </c>
      <c r="F2216">
        <v>145</v>
      </c>
      <c r="G2216">
        <v>266</v>
      </c>
      <c r="H2216">
        <v>105</v>
      </c>
      <c r="I2216">
        <v>125</v>
      </c>
      <c r="J2216">
        <v>95</v>
      </c>
      <c r="K2216">
        <v>716</v>
      </c>
      <c r="L2216">
        <v>30</v>
      </c>
      <c r="M2216">
        <v>90</v>
      </c>
      <c r="N2216">
        <v>140</v>
      </c>
      <c r="O2216">
        <v>230</v>
      </c>
      <c r="P2216">
        <v>9</v>
      </c>
      <c r="Q2216" s="1">
        <v>40878</v>
      </c>
      <c r="R2216" t="s">
        <v>32</v>
      </c>
      <c r="S2216" t="s">
        <v>33</v>
      </c>
      <c r="T2216" t="s">
        <v>31</v>
      </c>
    </row>
    <row r="2217" spans="1:20" x14ac:dyDescent="0.25">
      <c r="A2217">
        <v>580</v>
      </c>
      <c r="B2217" t="s">
        <v>59</v>
      </c>
      <c r="C2217" t="s">
        <v>46</v>
      </c>
      <c r="D2217" t="s">
        <v>22</v>
      </c>
      <c r="E2217">
        <v>128</v>
      </c>
      <c r="F2217">
        <v>195</v>
      </c>
      <c r="G2217">
        <v>336</v>
      </c>
      <c r="H2217">
        <v>141</v>
      </c>
      <c r="I2217">
        <v>67</v>
      </c>
      <c r="J2217">
        <v>43</v>
      </c>
      <c r="K2217">
        <v>-942</v>
      </c>
      <c r="L2217">
        <v>110</v>
      </c>
      <c r="M2217">
        <v>120</v>
      </c>
      <c r="N2217">
        <v>160</v>
      </c>
      <c r="O2217">
        <v>280</v>
      </c>
      <c r="P2217">
        <v>4</v>
      </c>
      <c r="Q2217" s="1">
        <v>40360</v>
      </c>
      <c r="R2217" t="s">
        <v>28</v>
      </c>
      <c r="S2217" t="s">
        <v>41</v>
      </c>
      <c r="T2217" t="s">
        <v>25</v>
      </c>
    </row>
    <row r="2218" spans="1:20" x14ac:dyDescent="0.25">
      <c r="A2218">
        <v>580</v>
      </c>
      <c r="B2218" t="s">
        <v>59</v>
      </c>
      <c r="C2218" t="s">
        <v>46</v>
      </c>
      <c r="D2218" t="s">
        <v>22</v>
      </c>
      <c r="E2218">
        <v>82</v>
      </c>
      <c r="F2218">
        <v>134</v>
      </c>
      <c r="G2218">
        <v>230</v>
      </c>
      <c r="H2218">
        <v>96</v>
      </c>
      <c r="I2218">
        <v>52</v>
      </c>
      <c r="J2218">
        <v>29</v>
      </c>
      <c r="K2218">
        <v>-1555</v>
      </c>
      <c r="L2218">
        <v>80</v>
      </c>
      <c r="M2218">
        <v>80</v>
      </c>
      <c r="N2218">
        <v>110</v>
      </c>
      <c r="O2218">
        <v>190</v>
      </c>
      <c r="P2218">
        <v>4</v>
      </c>
      <c r="Q2218" s="1">
        <v>40422</v>
      </c>
      <c r="R2218" t="s">
        <v>28</v>
      </c>
      <c r="S2218" t="s">
        <v>41</v>
      </c>
      <c r="T2218" t="s">
        <v>25</v>
      </c>
    </row>
    <row r="2219" spans="1:20" x14ac:dyDescent="0.25">
      <c r="A2219">
        <v>580</v>
      </c>
      <c r="B2219" t="s">
        <v>59</v>
      </c>
      <c r="C2219" t="s">
        <v>46</v>
      </c>
      <c r="D2219" t="s">
        <v>22</v>
      </c>
      <c r="E2219">
        <v>104</v>
      </c>
      <c r="F2219">
        <v>120</v>
      </c>
      <c r="G2219">
        <v>220</v>
      </c>
      <c r="H2219">
        <v>86</v>
      </c>
      <c r="I2219">
        <v>50</v>
      </c>
      <c r="J2219">
        <v>26</v>
      </c>
      <c r="K2219">
        <v>300</v>
      </c>
      <c r="L2219">
        <v>70</v>
      </c>
      <c r="M2219">
        <v>70</v>
      </c>
      <c r="N2219">
        <v>100</v>
      </c>
      <c r="O2219">
        <v>170</v>
      </c>
      <c r="P2219">
        <v>4</v>
      </c>
      <c r="Q2219" s="1">
        <v>40575</v>
      </c>
      <c r="R2219" t="s">
        <v>28</v>
      </c>
      <c r="S2219" t="s">
        <v>41</v>
      </c>
      <c r="T2219" t="s">
        <v>25</v>
      </c>
    </row>
    <row r="2220" spans="1:20" x14ac:dyDescent="0.25">
      <c r="A2220">
        <v>580</v>
      </c>
      <c r="B2220" t="s">
        <v>59</v>
      </c>
      <c r="C2220" t="s">
        <v>46</v>
      </c>
      <c r="D2220" t="s">
        <v>22</v>
      </c>
      <c r="E2220">
        <v>145</v>
      </c>
      <c r="F2220">
        <v>155</v>
      </c>
      <c r="G2220">
        <v>285</v>
      </c>
      <c r="H2220">
        <v>112</v>
      </c>
      <c r="I2220">
        <v>57</v>
      </c>
      <c r="J2220">
        <v>34</v>
      </c>
      <c r="K2220">
        <v>-120</v>
      </c>
      <c r="L2220">
        <v>90</v>
      </c>
      <c r="M2220">
        <v>90</v>
      </c>
      <c r="N2220">
        <v>130</v>
      </c>
      <c r="O2220">
        <v>220</v>
      </c>
      <c r="P2220">
        <v>4</v>
      </c>
      <c r="Q2220" s="1">
        <v>40634</v>
      </c>
      <c r="R2220" t="s">
        <v>28</v>
      </c>
      <c r="S2220" t="s">
        <v>41</v>
      </c>
      <c r="T2220" t="s">
        <v>25</v>
      </c>
    </row>
    <row r="2221" spans="1:20" x14ac:dyDescent="0.25">
      <c r="A2221">
        <v>585</v>
      </c>
      <c r="B2221" t="s">
        <v>47</v>
      </c>
      <c r="C2221" t="s">
        <v>21</v>
      </c>
      <c r="D2221" t="s">
        <v>43</v>
      </c>
      <c r="E2221">
        <v>295</v>
      </c>
      <c r="F2221">
        <v>454</v>
      </c>
      <c r="G2221">
        <v>756</v>
      </c>
      <c r="H2221">
        <v>302</v>
      </c>
      <c r="I2221">
        <v>159</v>
      </c>
      <c r="J2221">
        <v>105</v>
      </c>
      <c r="K2221">
        <v>2250</v>
      </c>
      <c r="L2221">
        <v>300</v>
      </c>
      <c r="M2221">
        <v>280</v>
      </c>
      <c r="N2221">
        <v>430</v>
      </c>
      <c r="O2221">
        <v>710</v>
      </c>
      <c r="P2221">
        <v>2</v>
      </c>
      <c r="Q2221" s="1">
        <v>40299</v>
      </c>
      <c r="R2221" t="s">
        <v>23</v>
      </c>
      <c r="S2221" t="s">
        <v>24</v>
      </c>
      <c r="T2221" t="s">
        <v>25</v>
      </c>
    </row>
    <row r="2222" spans="1:20" x14ac:dyDescent="0.25">
      <c r="A2222">
        <v>585</v>
      </c>
      <c r="B2222" t="s">
        <v>47</v>
      </c>
      <c r="C2222" t="s">
        <v>21</v>
      </c>
      <c r="D2222" t="s">
        <v>43</v>
      </c>
      <c r="E2222">
        <v>77</v>
      </c>
      <c r="F2222">
        <v>79</v>
      </c>
      <c r="G2222">
        <v>142</v>
      </c>
      <c r="H2222">
        <v>54</v>
      </c>
      <c r="I2222">
        <v>27</v>
      </c>
      <c r="J2222">
        <v>15</v>
      </c>
      <c r="K2222">
        <v>601</v>
      </c>
      <c r="L2222">
        <v>60</v>
      </c>
      <c r="M2222">
        <v>50</v>
      </c>
      <c r="N2222">
        <v>80</v>
      </c>
      <c r="O2222">
        <v>130</v>
      </c>
      <c r="P2222">
        <v>13</v>
      </c>
      <c r="Q2222" s="1">
        <v>40878</v>
      </c>
      <c r="R2222" t="s">
        <v>26</v>
      </c>
      <c r="S2222" t="s">
        <v>27</v>
      </c>
      <c r="T2222" t="s">
        <v>25</v>
      </c>
    </row>
    <row r="2223" spans="1:20" x14ac:dyDescent="0.25">
      <c r="A2223">
        <v>585</v>
      </c>
      <c r="B2223" t="s">
        <v>47</v>
      </c>
      <c r="C2223" t="s">
        <v>21</v>
      </c>
      <c r="D2223" t="s">
        <v>43</v>
      </c>
      <c r="E2223">
        <v>-203</v>
      </c>
      <c r="F2223">
        <v>-60</v>
      </c>
      <c r="G2223">
        <v>61</v>
      </c>
      <c r="H2223">
        <v>121</v>
      </c>
      <c r="I2223">
        <v>143</v>
      </c>
      <c r="J2223">
        <v>110</v>
      </c>
      <c r="K2223">
        <v>901</v>
      </c>
      <c r="L2223">
        <v>-190</v>
      </c>
      <c r="M2223">
        <v>110</v>
      </c>
      <c r="N2223">
        <v>-60</v>
      </c>
      <c r="O2223">
        <v>50</v>
      </c>
      <c r="P2223">
        <v>5</v>
      </c>
      <c r="Q2223" s="1">
        <v>40210</v>
      </c>
      <c r="R2223" t="s">
        <v>28</v>
      </c>
      <c r="S2223" t="s">
        <v>29</v>
      </c>
      <c r="T2223" t="s">
        <v>25</v>
      </c>
    </row>
    <row r="2224" spans="1:20" x14ac:dyDescent="0.25">
      <c r="A2224">
        <v>585</v>
      </c>
      <c r="B2224" t="s">
        <v>47</v>
      </c>
      <c r="C2224" t="s">
        <v>21</v>
      </c>
      <c r="D2224" t="s">
        <v>43</v>
      </c>
      <c r="E2224">
        <v>-197</v>
      </c>
      <c r="F2224">
        <v>-53</v>
      </c>
      <c r="G2224">
        <v>68</v>
      </c>
      <c r="H2224">
        <v>121</v>
      </c>
      <c r="I2224">
        <v>144</v>
      </c>
      <c r="J2224">
        <v>110</v>
      </c>
      <c r="K2224">
        <v>2932</v>
      </c>
      <c r="L2224">
        <v>-180</v>
      </c>
      <c r="M2224">
        <v>110</v>
      </c>
      <c r="N2224">
        <v>-50</v>
      </c>
      <c r="O2224">
        <v>60</v>
      </c>
      <c r="P2224">
        <v>5</v>
      </c>
      <c r="Q2224" s="1">
        <v>40422</v>
      </c>
      <c r="R2224" t="s">
        <v>28</v>
      </c>
      <c r="S2224" t="s">
        <v>29</v>
      </c>
      <c r="T2224" t="s">
        <v>25</v>
      </c>
    </row>
    <row r="2225" spans="1:20" x14ac:dyDescent="0.25">
      <c r="A2225">
        <v>585</v>
      </c>
      <c r="B2225" t="s">
        <v>47</v>
      </c>
      <c r="C2225" t="s">
        <v>21</v>
      </c>
      <c r="D2225" t="s">
        <v>43</v>
      </c>
      <c r="E2225">
        <v>-301</v>
      </c>
      <c r="F2225">
        <v>-60</v>
      </c>
      <c r="G2225">
        <v>65</v>
      </c>
      <c r="H2225">
        <v>121</v>
      </c>
      <c r="I2225">
        <v>143</v>
      </c>
      <c r="J2225">
        <v>110</v>
      </c>
      <c r="K2225">
        <v>901</v>
      </c>
      <c r="L2225">
        <v>-190</v>
      </c>
      <c r="M2225">
        <v>110</v>
      </c>
      <c r="N2225">
        <v>-60</v>
      </c>
      <c r="O2225">
        <v>50</v>
      </c>
      <c r="P2225">
        <v>5</v>
      </c>
      <c r="Q2225" s="1">
        <v>40575</v>
      </c>
      <c r="R2225" t="s">
        <v>28</v>
      </c>
      <c r="S2225" t="s">
        <v>29</v>
      </c>
      <c r="T2225" t="s">
        <v>25</v>
      </c>
    </row>
    <row r="2226" spans="1:20" x14ac:dyDescent="0.25">
      <c r="A2226">
        <v>585</v>
      </c>
      <c r="B2226" t="s">
        <v>47</v>
      </c>
      <c r="C2226" t="s">
        <v>21</v>
      </c>
      <c r="D2226" t="s">
        <v>43</v>
      </c>
      <c r="E2226">
        <v>191</v>
      </c>
      <c r="F2226">
        <v>258</v>
      </c>
      <c r="G2226">
        <v>547</v>
      </c>
      <c r="H2226">
        <v>255</v>
      </c>
      <c r="I2226">
        <v>129</v>
      </c>
      <c r="J2226">
        <v>96</v>
      </c>
      <c r="K2226">
        <v>1622</v>
      </c>
      <c r="L2226">
        <v>70</v>
      </c>
      <c r="M2226">
        <v>140</v>
      </c>
      <c r="N2226">
        <v>150</v>
      </c>
      <c r="O2226">
        <v>290</v>
      </c>
      <c r="P2226">
        <v>9</v>
      </c>
      <c r="Q2226" s="1">
        <v>40817</v>
      </c>
      <c r="R2226" t="s">
        <v>32</v>
      </c>
      <c r="S2226" t="s">
        <v>33</v>
      </c>
      <c r="T2226" t="s">
        <v>31</v>
      </c>
    </row>
    <row r="2227" spans="1:20" x14ac:dyDescent="0.25">
      <c r="A2227">
        <v>585</v>
      </c>
      <c r="B2227" t="s">
        <v>47</v>
      </c>
      <c r="C2227" t="s">
        <v>21</v>
      </c>
      <c r="D2227" t="s">
        <v>43</v>
      </c>
      <c r="E2227">
        <v>303</v>
      </c>
      <c r="F2227">
        <v>331</v>
      </c>
      <c r="G2227">
        <v>614</v>
      </c>
      <c r="H2227">
        <v>245</v>
      </c>
      <c r="I2227">
        <v>127</v>
      </c>
      <c r="J2227">
        <v>93</v>
      </c>
      <c r="K2227">
        <v>1704</v>
      </c>
      <c r="L2227">
        <v>140</v>
      </c>
      <c r="M2227">
        <v>180</v>
      </c>
      <c r="N2227">
        <v>240</v>
      </c>
      <c r="O2227">
        <v>420</v>
      </c>
      <c r="P2227">
        <v>9</v>
      </c>
      <c r="Q2227" s="1">
        <v>40848</v>
      </c>
      <c r="R2227" t="s">
        <v>32</v>
      </c>
      <c r="S2227" t="s">
        <v>33</v>
      </c>
      <c r="T2227" t="s">
        <v>31</v>
      </c>
    </row>
    <row r="2228" spans="1:20" x14ac:dyDescent="0.25">
      <c r="A2228">
        <v>585</v>
      </c>
      <c r="B2228" t="s">
        <v>47</v>
      </c>
      <c r="C2228" t="s">
        <v>21</v>
      </c>
      <c r="D2228" t="s">
        <v>43</v>
      </c>
      <c r="E2228">
        <v>105</v>
      </c>
      <c r="F2228">
        <v>145</v>
      </c>
      <c r="G2228">
        <v>245</v>
      </c>
      <c r="H2228">
        <v>100</v>
      </c>
      <c r="I2228">
        <v>40</v>
      </c>
      <c r="J2228">
        <v>28</v>
      </c>
      <c r="K2228">
        <v>822</v>
      </c>
      <c r="L2228">
        <v>130</v>
      </c>
      <c r="M2228">
        <v>100</v>
      </c>
      <c r="N2228">
        <v>160</v>
      </c>
      <c r="O2228">
        <v>260</v>
      </c>
      <c r="P2228">
        <v>11</v>
      </c>
      <c r="Q2228" s="1">
        <v>40269</v>
      </c>
      <c r="R2228" t="s">
        <v>26</v>
      </c>
      <c r="S2228" t="s">
        <v>35</v>
      </c>
      <c r="T2228" t="s">
        <v>25</v>
      </c>
    </row>
    <row r="2229" spans="1:20" x14ac:dyDescent="0.25">
      <c r="A2229">
        <v>585</v>
      </c>
      <c r="B2229" t="s">
        <v>47</v>
      </c>
      <c r="C2229" t="s">
        <v>21</v>
      </c>
      <c r="D2229" t="s">
        <v>43</v>
      </c>
      <c r="E2229">
        <v>171</v>
      </c>
      <c r="F2229">
        <v>157</v>
      </c>
      <c r="G2229">
        <v>282</v>
      </c>
      <c r="H2229">
        <v>108</v>
      </c>
      <c r="I2229">
        <v>42</v>
      </c>
      <c r="J2229">
        <v>30</v>
      </c>
      <c r="K2229">
        <v>971</v>
      </c>
      <c r="L2229">
        <v>140</v>
      </c>
      <c r="M2229">
        <v>110</v>
      </c>
      <c r="N2229">
        <v>170</v>
      </c>
      <c r="O2229">
        <v>280</v>
      </c>
      <c r="P2229">
        <v>11</v>
      </c>
      <c r="Q2229" s="1">
        <v>40817</v>
      </c>
      <c r="R2229" t="s">
        <v>26</v>
      </c>
      <c r="S2229" t="s">
        <v>35</v>
      </c>
      <c r="T2229" t="s">
        <v>25</v>
      </c>
    </row>
    <row r="2230" spans="1:20" x14ac:dyDescent="0.25">
      <c r="A2230">
        <v>585</v>
      </c>
      <c r="B2230" t="s">
        <v>47</v>
      </c>
      <c r="C2230" t="s">
        <v>21</v>
      </c>
      <c r="D2230" t="s">
        <v>43</v>
      </c>
      <c r="E2230">
        <v>135</v>
      </c>
      <c r="F2230">
        <v>126</v>
      </c>
      <c r="G2230">
        <v>227</v>
      </c>
      <c r="H2230">
        <v>87</v>
      </c>
      <c r="I2230">
        <v>35</v>
      </c>
      <c r="J2230">
        <v>24</v>
      </c>
      <c r="K2230">
        <v>756</v>
      </c>
      <c r="L2230">
        <v>110</v>
      </c>
      <c r="M2230">
        <v>90</v>
      </c>
      <c r="N2230">
        <v>140</v>
      </c>
      <c r="O2230">
        <v>230</v>
      </c>
      <c r="P2230">
        <v>12</v>
      </c>
      <c r="Q2230" s="1">
        <v>40603</v>
      </c>
      <c r="R2230" t="s">
        <v>26</v>
      </c>
      <c r="S2230" t="s">
        <v>40</v>
      </c>
      <c r="T2230" t="s">
        <v>25</v>
      </c>
    </row>
    <row r="2231" spans="1:20" x14ac:dyDescent="0.25">
      <c r="A2231">
        <v>585</v>
      </c>
      <c r="B2231" t="s">
        <v>47</v>
      </c>
      <c r="C2231" t="s">
        <v>21</v>
      </c>
      <c r="D2231" t="s">
        <v>43</v>
      </c>
      <c r="E2231">
        <v>264</v>
      </c>
      <c r="F2231">
        <v>352</v>
      </c>
      <c r="G2231">
        <v>580</v>
      </c>
      <c r="H2231">
        <v>228</v>
      </c>
      <c r="I2231">
        <v>88</v>
      </c>
      <c r="J2231">
        <v>63</v>
      </c>
      <c r="K2231">
        <v>1402</v>
      </c>
      <c r="L2231">
        <v>280</v>
      </c>
      <c r="M2231">
        <v>210</v>
      </c>
      <c r="N2231">
        <v>350</v>
      </c>
      <c r="O2231">
        <v>560</v>
      </c>
      <c r="P2231">
        <v>7</v>
      </c>
      <c r="Q2231" s="1">
        <v>40210</v>
      </c>
      <c r="R2231" t="s">
        <v>28</v>
      </c>
      <c r="S2231" t="s">
        <v>48</v>
      </c>
      <c r="T2231" t="s">
        <v>25</v>
      </c>
    </row>
    <row r="2232" spans="1:20" x14ac:dyDescent="0.25">
      <c r="A2232">
        <v>585</v>
      </c>
      <c r="B2232" t="s">
        <v>47</v>
      </c>
      <c r="C2232" t="s">
        <v>21</v>
      </c>
      <c r="D2232" t="s">
        <v>43</v>
      </c>
      <c r="E2232">
        <v>182</v>
      </c>
      <c r="F2232">
        <v>280</v>
      </c>
      <c r="G2232">
        <v>546</v>
      </c>
      <c r="H2232">
        <v>266</v>
      </c>
      <c r="I2232">
        <v>98</v>
      </c>
      <c r="J2232">
        <v>74</v>
      </c>
      <c r="K2232">
        <v>1355</v>
      </c>
      <c r="L2232">
        <v>190</v>
      </c>
      <c r="M2232">
        <v>250</v>
      </c>
      <c r="N2232">
        <v>280</v>
      </c>
      <c r="O2232">
        <v>530</v>
      </c>
      <c r="P2232">
        <v>7</v>
      </c>
      <c r="Q2232" s="1">
        <v>40360</v>
      </c>
      <c r="R2232" t="s">
        <v>28</v>
      </c>
      <c r="S2232" t="s">
        <v>48</v>
      </c>
      <c r="T2232" t="s">
        <v>25</v>
      </c>
    </row>
    <row r="2233" spans="1:20" x14ac:dyDescent="0.25">
      <c r="A2233">
        <v>585</v>
      </c>
      <c r="B2233" t="s">
        <v>47</v>
      </c>
      <c r="C2233" t="s">
        <v>21</v>
      </c>
      <c r="D2233" t="s">
        <v>43</v>
      </c>
      <c r="E2233">
        <v>247</v>
      </c>
      <c r="F2233">
        <v>277</v>
      </c>
      <c r="G2233">
        <v>538</v>
      </c>
      <c r="H2233">
        <v>266</v>
      </c>
      <c r="I2233">
        <v>91</v>
      </c>
      <c r="J2233">
        <v>74</v>
      </c>
      <c r="K2233">
        <v>1319</v>
      </c>
      <c r="L2233">
        <v>190</v>
      </c>
      <c r="M2233">
        <v>250</v>
      </c>
      <c r="N2233">
        <v>280</v>
      </c>
      <c r="O2233">
        <v>530</v>
      </c>
      <c r="P2233">
        <v>7</v>
      </c>
      <c r="Q2233" s="1">
        <v>40756</v>
      </c>
      <c r="R2233" t="s">
        <v>28</v>
      </c>
      <c r="S2233" t="s">
        <v>48</v>
      </c>
      <c r="T2233" t="s">
        <v>25</v>
      </c>
    </row>
    <row r="2234" spans="1:20" x14ac:dyDescent="0.25">
      <c r="A2234">
        <v>603</v>
      </c>
      <c r="B2234" t="s">
        <v>63</v>
      </c>
      <c r="C2234" t="s">
        <v>21</v>
      </c>
      <c r="D2234" t="s">
        <v>22</v>
      </c>
      <c r="E2234">
        <v>20</v>
      </c>
      <c r="F2234">
        <v>55</v>
      </c>
      <c r="G2234">
        <v>93</v>
      </c>
      <c r="H2234">
        <v>38</v>
      </c>
      <c r="I2234">
        <v>35</v>
      </c>
      <c r="J2234">
        <v>12</v>
      </c>
      <c r="K2234">
        <v>241</v>
      </c>
      <c r="L2234">
        <v>30</v>
      </c>
      <c r="M2234">
        <v>30</v>
      </c>
      <c r="N2234">
        <v>50</v>
      </c>
      <c r="O2234">
        <v>80</v>
      </c>
      <c r="P2234">
        <v>1</v>
      </c>
      <c r="Q2234" s="1">
        <v>40179</v>
      </c>
      <c r="R2234" t="s">
        <v>23</v>
      </c>
      <c r="S2234" t="s">
        <v>44</v>
      </c>
      <c r="T2234" t="s">
        <v>25</v>
      </c>
    </row>
    <row r="2235" spans="1:20" x14ac:dyDescent="0.25">
      <c r="A2235">
        <v>603</v>
      </c>
      <c r="B2235" t="s">
        <v>63</v>
      </c>
      <c r="C2235" t="s">
        <v>21</v>
      </c>
      <c r="D2235" t="s">
        <v>22</v>
      </c>
      <c r="E2235">
        <v>25</v>
      </c>
      <c r="F2235">
        <v>60</v>
      </c>
      <c r="G2235">
        <v>101</v>
      </c>
      <c r="H2235">
        <v>41</v>
      </c>
      <c r="I2235">
        <v>35</v>
      </c>
      <c r="J2235">
        <v>13</v>
      </c>
      <c r="K2235">
        <v>236</v>
      </c>
      <c r="L2235">
        <v>40</v>
      </c>
      <c r="M2235">
        <v>30</v>
      </c>
      <c r="N2235">
        <v>60</v>
      </c>
      <c r="O2235">
        <v>90</v>
      </c>
      <c r="P2235">
        <v>1</v>
      </c>
      <c r="Q2235" s="1">
        <v>40210</v>
      </c>
      <c r="R2235" t="s">
        <v>23</v>
      </c>
      <c r="S2235" t="s">
        <v>44</v>
      </c>
      <c r="T2235" t="s">
        <v>25</v>
      </c>
    </row>
    <row r="2236" spans="1:20" x14ac:dyDescent="0.25">
      <c r="A2236">
        <v>603</v>
      </c>
      <c r="B2236" t="s">
        <v>63</v>
      </c>
      <c r="C2236" t="s">
        <v>21</v>
      </c>
      <c r="D2236" t="s">
        <v>22</v>
      </c>
      <c r="E2236">
        <v>29</v>
      </c>
      <c r="F2236">
        <v>64</v>
      </c>
      <c r="G2236">
        <v>107</v>
      </c>
      <c r="H2236">
        <v>43</v>
      </c>
      <c r="I2236">
        <v>35</v>
      </c>
      <c r="J2236">
        <v>13</v>
      </c>
      <c r="K2236">
        <v>231</v>
      </c>
      <c r="L2236">
        <v>40</v>
      </c>
      <c r="M2236">
        <v>40</v>
      </c>
      <c r="N2236">
        <v>60</v>
      </c>
      <c r="O2236">
        <v>100</v>
      </c>
      <c r="P2236">
        <v>1</v>
      </c>
      <c r="Q2236" s="1">
        <v>40238</v>
      </c>
      <c r="R2236" t="s">
        <v>23</v>
      </c>
      <c r="S2236" t="s">
        <v>44</v>
      </c>
      <c r="T2236" t="s">
        <v>25</v>
      </c>
    </row>
    <row r="2237" spans="1:20" x14ac:dyDescent="0.25">
      <c r="A2237">
        <v>603</v>
      </c>
      <c r="B2237" t="s">
        <v>63</v>
      </c>
      <c r="C2237" t="s">
        <v>21</v>
      </c>
      <c r="D2237" t="s">
        <v>22</v>
      </c>
      <c r="E2237">
        <v>33</v>
      </c>
      <c r="F2237">
        <v>72</v>
      </c>
      <c r="G2237">
        <v>121</v>
      </c>
      <c r="H2237">
        <v>49</v>
      </c>
      <c r="I2237">
        <v>39</v>
      </c>
      <c r="J2237">
        <v>15</v>
      </c>
      <c r="K2237">
        <v>241</v>
      </c>
      <c r="L2237">
        <v>40</v>
      </c>
      <c r="M2237">
        <v>40</v>
      </c>
      <c r="N2237">
        <v>70</v>
      </c>
      <c r="O2237">
        <v>110</v>
      </c>
      <c r="P2237">
        <v>1</v>
      </c>
      <c r="Q2237" s="1">
        <v>40269</v>
      </c>
      <c r="R2237" t="s">
        <v>23</v>
      </c>
      <c r="S2237" t="s">
        <v>44</v>
      </c>
      <c r="T2237" t="s">
        <v>25</v>
      </c>
    </row>
    <row r="2238" spans="1:20" x14ac:dyDescent="0.25">
      <c r="A2238">
        <v>603</v>
      </c>
      <c r="B2238" t="s">
        <v>63</v>
      </c>
      <c r="C2238" t="s">
        <v>21</v>
      </c>
      <c r="D2238" t="s">
        <v>22</v>
      </c>
      <c r="E2238">
        <v>35</v>
      </c>
      <c r="F2238">
        <v>74</v>
      </c>
      <c r="G2238">
        <v>125</v>
      </c>
      <c r="H2238">
        <v>51</v>
      </c>
      <c r="I2238">
        <v>39</v>
      </c>
      <c r="J2238">
        <v>16</v>
      </c>
      <c r="K2238">
        <v>265</v>
      </c>
      <c r="L2238">
        <v>40</v>
      </c>
      <c r="M2238">
        <v>40</v>
      </c>
      <c r="N2238">
        <v>70</v>
      </c>
      <c r="O2238">
        <v>110</v>
      </c>
      <c r="P2238">
        <v>1</v>
      </c>
      <c r="Q2238" s="1">
        <v>40299</v>
      </c>
      <c r="R2238" t="s">
        <v>23</v>
      </c>
      <c r="S2238" t="s">
        <v>44</v>
      </c>
      <c r="T2238" t="s">
        <v>25</v>
      </c>
    </row>
    <row r="2239" spans="1:20" x14ac:dyDescent="0.25">
      <c r="A2239">
        <v>603</v>
      </c>
      <c r="B2239" t="s">
        <v>63</v>
      </c>
      <c r="C2239" t="s">
        <v>21</v>
      </c>
      <c r="D2239" t="s">
        <v>22</v>
      </c>
      <c r="E2239">
        <v>41</v>
      </c>
      <c r="F2239">
        <v>82</v>
      </c>
      <c r="G2239">
        <v>138</v>
      </c>
      <c r="H2239">
        <v>56</v>
      </c>
      <c r="I2239">
        <v>41</v>
      </c>
      <c r="J2239">
        <v>17</v>
      </c>
      <c r="K2239">
        <v>302</v>
      </c>
      <c r="L2239">
        <v>50</v>
      </c>
      <c r="M2239">
        <v>50</v>
      </c>
      <c r="N2239">
        <v>80</v>
      </c>
      <c r="O2239">
        <v>130</v>
      </c>
      <c r="P2239">
        <v>1</v>
      </c>
      <c r="Q2239" s="1">
        <v>40330</v>
      </c>
      <c r="R2239" t="s">
        <v>23</v>
      </c>
      <c r="S2239" t="s">
        <v>44</v>
      </c>
      <c r="T2239" t="s">
        <v>25</v>
      </c>
    </row>
    <row r="2240" spans="1:20" x14ac:dyDescent="0.25">
      <c r="A2240">
        <v>603</v>
      </c>
      <c r="B2240" t="s">
        <v>63</v>
      </c>
      <c r="C2240" t="s">
        <v>21</v>
      </c>
      <c r="D2240" t="s">
        <v>22</v>
      </c>
      <c r="E2240">
        <v>49</v>
      </c>
      <c r="F2240">
        <v>90</v>
      </c>
      <c r="G2240">
        <v>151</v>
      </c>
      <c r="H2240">
        <v>61</v>
      </c>
      <c r="I2240">
        <v>41</v>
      </c>
      <c r="J2240">
        <v>19</v>
      </c>
      <c r="K2240">
        <v>329</v>
      </c>
      <c r="L2240">
        <v>70</v>
      </c>
      <c r="M2240">
        <v>50</v>
      </c>
      <c r="N2240">
        <v>90</v>
      </c>
      <c r="O2240">
        <v>140</v>
      </c>
      <c r="P2240">
        <v>1</v>
      </c>
      <c r="Q2240" s="1">
        <v>40360</v>
      </c>
      <c r="R2240" t="s">
        <v>23</v>
      </c>
      <c r="S2240" t="s">
        <v>44</v>
      </c>
      <c r="T2240" t="s">
        <v>25</v>
      </c>
    </row>
    <row r="2241" spans="1:20" x14ac:dyDescent="0.25">
      <c r="A2241">
        <v>603</v>
      </c>
      <c r="B2241" t="s">
        <v>63</v>
      </c>
      <c r="C2241" t="s">
        <v>21</v>
      </c>
      <c r="D2241" t="s">
        <v>22</v>
      </c>
      <c r="E2241">
        <v>48</v>
      </c>
      <c r="F2241">
        <v>90</v>
      </c>
      <c r="G2241">
        <v>151</v>
      </c>
      <c r="H2241">
        <v>61</v>
      </c>
      <c r="I2241">
        <v>42</v>
      </c>
      <c r="J2241">
        <v>19</v>
      </c>
      <c r="K2241">
        <v>322</v>
      </c>
      <c r="L2241">
        <v>70</v>
      </c>
      <c r="M2241">
        <v>50</v>
      </c>
      <c r="N2241">
        <v>90</v>
      </c>
      <c r="O2241">
        <v>140</v>
      </c>
      <c r="P2241">
        <v>1</v>
      </c>
      <c r="Q2241" s="1">
        <v>40391</v>
      </c>
      <c r="R2241" t="s">
        <v>23</v>
      </c>
      <c r="S2241" t="s">
        <v>44</v>
      </c>
      <c r="T2241" t="s">
        <v>25</v>
      </c>
    </row>
    <row r="2242" spans="1:20" x14ac:dyDescent="0.25">
      <c r="A2242">
        <v>603</v>
      </c>
      <c r="B2242" t="s">
        <v>63</v>
      </c>
      <c r="C2242" t="s">
        <v>21</v>
      </c>
      <c r="D2242" t="s">
        <v>22</v>
      </c>
      <c r="E2242">
        <v>33</v>
      </c>
      <c r="F2242">
        <v>71</v>
      </c>
      <c r="G2242">
        <v>120</v>
      </c>
      <c r="H2242">
        <v>49</v>
      </c>
      <c r="I2242">
        <v>38</v>
      </c>
      <c r="J2242">
        <v>15</v>
      </c>
      <c r="K2242">
        <v>315</v>
      </c>
      <c r="L2242">
        <v>50</v>
      </c>
      <c r="M2242">
        <v>40</v>
      </c>
      <c r="N2242">
        <v>70</v>
      </c>
      <c r="O2242">
        <v>110</v>
      </c>
      <c r="P2242">
        <v>1</v>
      </c>
      <c r="Q2242" s="1">
        <v>40422</v>
      </c>
      <c r="R2242" t="s">
        <v>23</v>
      </c>
      <c r="S2242" t="s">
        <v>44</v>
      </c>
      <c r="T2242" t="s">
        <v>25</v>
      </c>
    </row>
    <row r="2243" spans="1:20" x14ac:dyDescent="0.25">
      <c r="A2243">
        <v>603</v>
      </c>
      <c r="B2243" t="s">
        <v>63</v>
      </c>
      <c r="C2243" t="s">
        <v>21</v>
      </c>
      <c r="D2243" t="s">
        <v>22</v>
      </c>
      <c r="E2243">
        <v>33</v>
      </c>
      <c r="F2243">
        <v>71</v>
      </c>
      <c r="G2243">
        <v>120</v>
      </c>
      <c r="H2243">
        <v>49</v>
      </c>
      <c r="I2243">
        <v>38</v>
      </c>
      <c r="J2243">
        <v>15</v>
      </c>
      <c r="K2243">
        <v>310</v>
      </c>
      <c r="L2243">
        <v>60</v>
      </c>
      <c r="M2243">
        <v>30</v>
      </c>
      <c r="N2243">
        <v>60</v>
      </c>
      <c r="O2243">
        <v>90</v>
      </c>
      <c r="P2243">
        <v>1</v>
      </c>
      <c r="Q2243" s="1">
        <v>40452</v>
      </c>
      <c r="R2243" t="s">
        <v>23</v>
      </c>
      <c r="S2243" t="s">
        <v>44</v>
      </c>
      <c r="T2243" t="s">
        <v>25</v>
      </c>
    </row>
    <row r="2244" spans="1:20" x14ac:dyDescent="0.25">
      <c r="A2244">
        <v>603</v>
      </c>
      <c r="B2244" t="s">
        <v>63</v>
      </c>
      <c r="C2244" t="s">
        <v>21</v>
      </c>
      <c r="D2244" t="s">
        <v>22</v>
      </c>
      <c r="E2244">
        <v>30</v>
      </c>
      <c r="F2244">
        <v>67</v>
      </c>
      <c r="G2244">
        <v>113</v>
      </c>
      <c r="H2244">
        <v>46</v>
      </c>
      <c r="I2244">
        <v>37</v>
      </c>
      <c r="J2244">
        <v>14</v>
      </c>
      <c r="K2244">
        <v>316</v>
      </c>
      <c r="L2244">
        <v>40</v>
      </c>
      <c r="M2244">
        <v>40</v>
      </c>
      <c r="N2244">
        <v>60</v>
      </c>
      <c r="O2244">
        <v>100</v>
      </c>
      <c r="P2244">
        <v>1</v>
      </c>
      <c r="Q2244" s="1">
        <v>40483</v>
      </c>
      <c r="R2244" t="s">
        <v>23</v>
      </c>
      <c r="S2244" t="s">
        <v>44</v>
      </c>
      <c r="T2244" t="s">
        <v>25</v>
      </c>
    </row>
    <row r="2245" spans="1:20" x14ac:dyDescent="0.25">
      <c r="A2245">
        <v>603</v>
      </c>
      <c r="B2245" t="s">
        <v>63</v>
      </c>
      <c r="C2245" t="s">
        <v>21</v>
      </c>
      <c r="D2245" t="s">
        <v>22</v>
      </c>
      <c r="E2245">
        <v>37</v>
      </c>
      <c r="F2245">
        <v>75</v>
      </c>
      <c r="G2245">
        <v>127</v>
      </c>
      <c r="H2245">
        <v>52</v>
      </c>
      <c r="I2245">
        <v>38</v>
      </c>
      <c r="J2245">
        <v>16</v>
      </c>
      <c r="K2245">
        <v>327</v>
      </c>
      <c r="L2245">
        <v>50</v>
      </c>
      <c r="M2245">
        <v>40</v>
      </c>
      <c r="N2245">
        <v>70</v>
      </c>
      <c r="O2245">
        <v>110</v>
      </c>
      <c r="P2245">
        <v>1</v>
      </c>
      <c r="Q2245" s="1">
        <v>40513</v>
      </c>
      <c r="R2245" t="s">
        <v>23</v>
      </c>
      <c r="S2245" t="s">
        <v>44</v>
      </c>
      <c r="T2245" t="s">
        <v>25</v>
      </c>
    </row>
    <row r="2246" spans="1:20" x14ac:dyDescent="0.25">
      <c r="A2246">
        <v>603</v>
      </c>
      <c r="B2246" t="s">
        <v>63</v>
      </c>
      <c r="C2246" t="s">
        <v>21</v>
      </c>
      <c r="D2246" t="s">
        <v>22</v>
      </c>
      <c r="E2246">
        <v>31</v>
      </c>
      <c r="F2246">
        <v>55</v>
      </c>
      <c r="G2246">
        <v>104</v>
      </c>
      <c r="H2246">
        <v>38</v>
      </c>
      <c r="I2246">
        <v>37</v>
      </c>
      <c r="J2246">
        <v>12</v>
      </c>
      <c r="K2246">
        <v>241</v>
      </c>
      <c r="L2246">
        <v>30</v>
      </c>
      <c r="M2246">
        <v>30</v>
      </c>
      <c r="N2246">
        <v>50</v>
      </c>
      <c r="O2246">
        <v>80</v>
      </c>
      <c r="P2246">
        <v>1</v>
      </c>
      <c r="Q2246" s="1">
        <v>40544</v>
      </c>
      <c r="R2246" t="s">
        <v>23</v>
      </c>
      <c r="S2246" t="s">
        <v>44</v>
      </c>
      <c r="T2246" t="s">
        <v>25</v>
      </c>
    </row>
    <row r="2247" spans="1:20" x14ac:dyDescent="0.25">
      <c r="A2247">
        <v>603</v>
      </c>
      <c r="B2247" t="s">
        <v>63</v>
      </c>
      <c r="C2247" t="s">
        <v>21</v>
      </c>
      <c r="D2247" t="s">
        <v>22</v>
      </c>
      <c r="E2247">
        <v>37</v>
      </c>
      <c r="F2247">
        <v>60</v>
      </c>
      <c r="G2247">
        <v>108</v>
      </c>
      <c r="H2247">
        <v>41</v>
      </c>
      <c r="I2247">
        <v>35</v>
      </c>
      <c r="J2247">
        <v>13</v>
      </c>
      <c r="K2247">
        <v>236</v>
      </c>
      <c r="L2247">
        <v>40</v>
      </c>
      <c r="M2247">
        <v>30</v>
      </c>
      <c r="N2247">
        <v>60</v>
      </c>
      <c r="O2247">
        <v>90</v>
      </c>
      <c r="P2247">
        <v>1</v>
      </c>
      <c r="Q2247" s="1">
        <v>40575</v>
      </c>
      <c r="R2247" t="s">
        <v>23</v>
      </c>
      <c r="S2247" t="s">
        <v>44</v>
      </c>
      <c r="T2247" t="s">
        <v>25</v>
      </c>
    </row>
    <row r="2248" spans="1:20" x14ac:dyDescent="0.25">
      <c r="A2248">
        <v>603</v>
      </c>
      <c r="B2248" t="s">
        <v>63</v>
      </c>
      <c r="C2248" t="s">
        <v>21</v>
      </c>
      <c r="D2248" t="s">
        <v>22</v>
      </c>
      <c r="E2248">
        <v>43</v>
      </c>
      <c r="F2248">
        <v>64</v>
      </c>
      <c r="G2248">
        <v>114</v>
      </c>
      <c r="H2248">
        <v>43</v>
      </c>
      <c r="I2248">
        <v>35</v>
      </c>
      <c r="J2248">
        <v>13</v>
      </c>
      <c r="K2248">
        <v>231</v>
      </c>
      <c r="L2248">
        <v>40</v>
      </c>
      <c r="M2248">
        <v>40</v>
      </c>
      <c r="N2248">
        <v>60</v>
      </c>
      <c r="O2248">
        <v>100</v>
      </c>
      <c r="P2248">
        <v>1</v>
      </c>
      <c r="Q2248" s="1">
        <v>40603</v>
      </c>
      <c r="R2248" t="s">
        <v>23</v>
      </c>
      <c r="S2248" t="s">
        <v>44</v>
      </c>
      <c r="T2248" t="s">
        <v>25</v>
      </c>
    </row>
    <row r="2249" spans="1:20" x14ac:dyDescent="0.25">
      <c r="A2249">
        <v>603</v>
      </c>
      <c r="B2249" t="s">
        <v>63</v>
      </c>
      <c r="C2249" t="s">
        <v>21</v>
      </c>
      <c r="D2249" t="s">
        <v>22</v>
      </c>
      <c r="E2249">
        <v>49</v>
      </c>
      <c r="F2249">
        <v>72</v>
      </c>
      <c r="G2249">
        <v>129</v>
      </c>
      <c r="H2249">
        <v>49</v>
      </c>
      <c r="I2249">
        <v>39</v>
      </c>
      <c r="J2249">
        <v>15</v>
      </c>
      <c r="K2249">
        <v>241</v>
      </c>
      <c r="L2249">
        <v>40</v>
      </c>
      <c r="M2249">
        <v>40</v>
      </c>
      <c r="N2249">
        <v>70</v>
      </c>
      <c r="O2249">
        <v>110</v>
      </c>
      <c r="P2249">
        <v>1</v>
      </c>
      <c r="Q2249" s="1">
        <v>40634</v>
      </c>
      <c r="R2249" t="s">
        <v>23</v>
      </c>
      <c r="S2249" t="s">
        <v>44</v>
      </c>
      <c r="T2249" t="s">
        <v>25</v>
      </c>
    </row>
    <row r="2250" spans="1:20" x14ac:dyDescent="0.25">
      <c r="A2250">
        <v>603</v>
      </c>
      <c r="B2250" t="s">
        <v>63</v>
      </c>
      <c r="C2250" t="s">
        <v>21</v>
      </c>
      <c r="D2250" t="s">
        <v>22</v>
      </c>
      <c r="E2250">
        <v>48</v>
      </c>
      <c r="F2250">
        <v>74</v>
      </c>
      <c r="G2250">
        <v>124</v>
      </c>
      <c r="H2250">
        <v>51</v>
      </c>
      <c r="I2250">
        <v>36</v>
      </c>
      <c r="J2250">
        <v>16</v>
      </c>
      <c r="K2250">
        <v>265</v>
      </c>
      <c r="L2250">
        <v>40</v>
      </c>
      <c r="M2250">
        <v>40</v>
      </c>
      <c r="N2250">
        <v>70</v>
      </c>
      <c r="O2250">
        <v>110</v>
      </c>
      <c r="P2250">
        <v>1</v>
      </c>
      <c r="Q2250" s="1">
        <v>40664</v>
      </c>
      <c r="R2250" t="s">
        <v>23</v>
      </c>
      <c r="S2250" t="s">
        <v>44</v>
      </c>
      <c r="T2250" t="s">
        <v>25</v>
      </c>
    </row>
    <row r="2251" spans="1:20" x14ac:dyDescent="0.25">
      <c r="A2251">
        <v>603</v>
      </c>
      <c r="B2251" t="s">
        <v>63</v>
      </c>
      <c r="C2251" t="s">
        <v>21</v>
      </c>
      <c r="D2251" t="s">
        <v>22</v>
      </c>
      <c r="E2251">
        <v>57</v>
      </c>
      <c r="F2251">
        <v>82</v>
      </c>
      <c r="G2251">
        <v>137</v>
      </c>
      <c r="H2251">
        <v>56</v>
      </c>
      <c r="I2251">
        <v>38</v>
      </c>
      <c r="J2251">
        <v>17</v>
      </c>
      <c r="K2251">
        <v>302</v>
      </c>
      <c r="L2251">
        <v>50</v>
      </c>
      <c r="M2251">
        <v>50</v>
      </c>
      <c r="N2251">
        <v>80</v>
      </c>
      <c r="O2251">
        <v>130</v>
      </c>
      <c r="P2251">
        <v>1</v>
      </c>
      <c r="Q2251" s="1">
        <v>40695</v>
      </c>
      <c r="R2251" t="s">
        <v>23</v>
      </c>
      <c r="S2251" t="s">
        <v>44</v>
      </c>
      <c r="T2251" t="s">
        <v>25</v>
      </c>
    </row>
    <row r="2252" spans="1:20" x14ac:dyDescent="0.25">
      <c r="A2252">
        <v>603</v>
      </c>
      <c r="B2252" t="s">
        <v>63</v>
      </c>
      <c r="C2252" t="s">
        <v>21</v>
      </c>
      <c r="D2252" t="s">
        <v>22</v>
      </c>
      <c r="E2252">
        <v>68</v>
      </c>
      <c r="F2252">
        <v>90</v>
      </c>
      <c r="G2252">
        <v>150</v>
      </c>
      <c r="H2252">
        <v>61</v>
      </c>
      <c r="I2252">
        <v>38</v>
      </c>
      <c r="J2252">
        <v>19</v>
      </c>
      <c r="K2252">
        <v>329</v>
      </c>
      <c r="L2252">
        <v>70</v>
      </c>
      <c r="M2252">
        <v>50</v>
      </c>
      <c r="N2252">
        <v>90</v>
      </c>
      <c r="O2252">
        <v>140</v>
      </c>
      <c r="P2252">
        <v>1</v>
      </c>
      <c r="Q2252" s="1">
        <v>40725</v>
      </c>
      <c r="R2252" t="s">
        <v>23</v>
      </c>
      <c r="S2252" t="s">
        <v>44</v>
      </c>
      <c r="T2252" t="s">
        <v>25</v>
      </c>
    </row>
    <row r="2253" spans="1:20" x14ac:dyDescent="0.25">
      <c r="A2253">
        <v>603</v>
      </c>
      <c r="B2253" t="s">
        <v>63</v>
      </c>
      <c r="C2253" t="s">
        <v>21</v>
      </c>
      <c r="D2253" t="s">
        <v>22</v>
      </c>
      <c r="E2253">
        <v>66</v>
      </c>
      <c r="F2253">
        <v>90</v>
      </c>
      <c r="G2253">
        <v>150</v>
      </c>
      <c r="H2253">
        <v>61</v>
      </c>
      <c r="I2253">
        <v>39</v>
      </c>
      <c r="J2253">
        <v>19</v>
      </c>
      <c r="K2253">
        <v>322</v>
      </c>
      <c r="L2253">
        <v>70</v>
      </c>
      <c r="M2253">
        <v>50</v>
      </c>
      <c r="N2253">
        <v>90</v>
      </c>
      <c r="O2253">
        <v>140</v>
      </c>
      <c r="P2253">
        <v>1</v>
      </c>
      <c r="Q2253" s="1">
        <v>40756</v>
      </c>
      <c r="R2253" t="s">
        <v>23</v>
      </c>
      <c r="S2253" t="s">
        <v>44</v>
      </c>
      <c r="T2253" t="s">
        <v>25</v>
      </c>
    </row>
    <row r="2254" spans="1:20" x14ac:dyDescent="0.25">
      <c r="A2254">
        <v>603</v>
      </c>
      <c r="B2254" t="s">
        <v>63</v>
      </c>
      <c r="C2254" t="s">
        <v>21</v>
      </c>
      <c r="D2254" t="s">
        <v>22</v>
      </c>
      <c r="E2254">
        <v>49</v>
      </c>
      <c r="F2254">
        <v>71</v>
      </c>
      <c r="G2254">
        <v>128</v>
      </c>
      <c r="H2254">
        <v>49</v>
      </c>
      <c r="I2254">
        <v>38</v>
      </c>
      <c r="J2254">
        <v>15</v>
      </c>
      <c r="K2254">
        <v>315</v>
      </c>
      <c r="L2254">
        <v>50</v>
      </c>
      <c r="M2254">
        <v>40</v>
      </c>
      <c r="N2254">
        <v>70</v>
      </c>
      <c r="O2254">
        <v>110</v>
      </c>
      <c r="P2254">
        <v>1</v>
      </c>
      <c r="Q2254" s="1">
        <v>40787</v>
      </c>
      <c r="R2254" t="s">
        <v>23</v>
      </c>
      <c r="S2254" t="s">
        <v>44</v>
      </c>
      <c r="T2254" t="s">
        <v>25</v>
      </c>
    </row>
    <row r="2255" spans="1:20" x14ac:dyDescent="0.25">
      <c r="A2255">
        <v>603</v>
      </c>
      <c r="B2255" t="s">
        <v>63</v>
      </c>
      <c r="C2255" t="s">
        <v>21</v>
      </c>
      <c r="D2255" t="s">
        <v>22</v>
      </c>
      <c r="E2255">
        <v>49</v>
      </c>
      <c r="F2255">
        <v>71</v>
      </c>
      <c r="G2255">
        <v>128</v>
      </c>
      <c r="H2255">
        <v>49</v>
      </c>
      <c r="I2255">
        <v>38</v>
      </c>
      <c r="J2255">
        <v>15</v>
      </c>
      <c r="K2255">
        <v>310</v>
      </c>
      <c r="L2255">
        <v>60</v>
      </c>
      <c r="M2255">
        <v>30</v>
      </c>
      <c r="N2255">
        <v>60</v>
      </c>
      <c r="O2255">
        <v>90</v>
      </c>
      <c r="P2255">
        <v>1</v>
      </c>
      <c r="Q2255" s="1">
        <v>40817</v>
      </c>
      <c r="R2255" t="s">
        <v>23</v>
      </c>
      <c r="S2255" t="s">
        <v>44</v>
      </c>
      <c r="T2255" t="s">
        <v>25</v>
      </c>
    </row>
    <row r="2256" spans="1:20" x14ac:dyDescent="0.25">
      <c r="A2256">
        <v>603</v>
      </c>
      <c r="B2256" t="s">
        <v>63</v>
      </c>
      <c r="C2256" t="s">
        <v>21</v>
      </c>
      <c r="D2256" t="s">
        <v>22</v>
      </c>
      <c r="E2256">
        <v>45</v>
      </c>
      <c r="F2256">
        <v>67</v>
      </c>
      <c r="G2256">
        <v>120</v>
      </c>
      <c r="H2256">
        <v>46</v>
      </c>
      <c r="I2256">
        <v>37</v>
      </c>
      <c r="J2256">
        <v>14</v>
      </c>
      <c r="K2256">
        <v>316</v>
      </c>
      <c r="L2256">
        <v>40</v>
      </c>
      <c r="M2256">
        <v>40</v>
      </c>
      <c r="N2256">
        <v>60</v>
      </c>
      <c r="O2256">
        <v>100</v>
      </c>
      <c r="P2256">
        <v>1</v>
      </c>
      <c r="Q2256" s="1">
        <v>40848</v>
      </c>
      <c r="R2256" t="s">
        <v>23</v>
      </c>
      <c r="S2256" t="s">
        <v>44</v>
      </c>
      <c r="T2256" t="s">
        <v>25</v>
      </c>
    </row>
    <row r="2257" spans="1:20" x14ac:dyDescent="0.25">
      <c r="A2257">
        <v>603</v>
      </c>
      <c r="B2257" t="s">
        <v>63</v>
      </c>
      <c r="C2257" t="s">
        <v>21</v>
      </c>
      <c r="D2257" t="s">
        <v>22</v>
      </c>
      <c r="E2257">
        <v>55</v>
      </c>
      <c r="F2257">
        <v>75</v>
      </c>
      <c r="G2257">
        <v>135</v>
      </c>
      <c r="H2257">
        <v>52</v>
      </c>
      <c r="I2257">
        <v>38</v>
      </c>
      <c r="J2257">
        <v>16</v>
      </c>
      <c r="K2257">
        <v>327</v>
      </c>
      <c r="L2257">
        <v>50</v>
      </c>
      <c r="M2257">
        <v>40</v>
      </c>
      <c r="N2257">
        <v>70</v>
      </c>
      <c r="O2257">
        <v>110</v>
      </c>
      <c r="P2257">
        <v>1</v>
      </c>
      <c r="Q2257" s="1">
        <v>40878</v>
      </c>
      <c r="R2257" t="s">
        <v>23</v>
      </c>
      <c r="S2257" t="s">
        <v>44</v>
      </c>
      <c r="T2257" t="s">
        <v>25</v>
      </c>
    </row>
    <row r="2258" spans="1:20" x14ac:dyDescent="0.25">
      <c r="A2258">
        <v>603</v>
      </c>
      <c r="B2258" t="s">
        <v>63</v>
      </c>
      <c r="C2258" t="s">
        <v>21</v>
      </c>
      <c r="D2258" t="s">
        <v>22</v>
      </c>
      <c r="E2258">
        <v>25</v>
      </c>
      <c r="F2258">
        <v>72</v>
      </c>
      <c r="G2258">
        <v>120</v>
      </c>
      <c r="H2258">
        <v>48</v>
      </c>
      <c r="I2258">
        <v>47</v>
      </c>
      <c r="J2258">
        <v>15</v>
      </c>
      <c r="K2258">
        <v>372</v>
      </c>
      <c r="L2258">
        <v>40</v>
      </c>
      <c r="M2258">
        <v>40</v>
      </c>
      <c r="N2258">
        <v>70</v>
      </c>
      <c r="O2258">
        <v>110</v>
      </c>
      <c r="P2258">
        <v>2</v>
      </c>
      <c r="Q2258" s="1">
        <v>40179</v>
      </c>
      <c r="R2258" t="s">
        <v>23</v>
      </c>
      <c r="S2258" t="s">
        <v>24</v>
      </c>
      <c r="T2258" t="s">
        <v>25</v>
      </c>
    </row>
    <row r="2259" spans="1:20" x14ac:dyDescent="0.25">
      <c r="A2259">
        <v>603</v>
      </c>
      <c r="B2259" t="s">
        <v>63</v>
      </c>
      <c r="C2259" t="s">
        <v>21</v>
      </c>
      <c r="D2259" t="s">
        <v>22</v>
      </c>
      <c r="E2259">
        <v>23</v>
      </c>
      <c r="F2259">
        <v>69</v>
      </c>
      <c r="G2259">
        <v>114</v>
      </c>
      <c r="H2259">
        <v>45</v>
      </c>
      <c r="I2259">
        <v>46</v>
      </c>
      <c r="J2259">
        <v>14</v>
      </c>
      <c r="K2259">
        <v>366</v>
      </c>
      <c r="L2259">
        <v>30</v>
      </c>
      <c r="M2259">
        <v>40</v>
      </c>
      <c r="N2259">
        <v>60</v>
      </c>
      <c r="O2259">
        <v>100</v>
      </c>
      <c r="P2259">
        <v>2</v>
      </c>
      <c r="Q2259" s="1">
        <v>40210</v>
      </c>
      <c r="R2259" t="s">
        <v>23</v>
      </c>
      <c r="S2259" t="s">
        <v>24</v>
      </c>
      <c r="T2259" t="s">
        <v>25</v>
      </c>
    </row>
    <row r="2260" spans="1:20" x14ac:dyDescent="0.25">
      <c r="A2260">
        <v>603</v>
      </c>
      <c r="B2260" t="s">
        <v>63</v>
      </c>
      <c r="C2260" t="s">
        <v>21</v>
      </c>
      <c r="D2260" t="s">
        <v>22</v>
      </c>
      <c r="E2260">
        <v>26</v>
      </c>
      <c r="F2260">
        <v>72</v>
      </c>
      <c r="G2260">
        <v>119</v>
      </c>
      <c r="H2260">
        <v>47</v>
      </c>
      <c r="I2260">
        <v>46</v>
      </c>
      <c r="J2260">
        <v>15</v>
      </c>
      <c r="K2260">
        <v>361</v>
      </c>
      <c r="L2260">
        <v>40</v>
      </c>
      <c r="M2260">
        <v>40</v>
      </c>
      <c r="N2260">
        <v>70</v>
      </c>
      <c r="O2260">
        <v>110</v>
      </c>
      <c r="P2260">
        <v>2</v>
      </c>
      <c r="Q2260" s="1">
        <v>40238</v>
      </c>
      <c r="R2260" t="s">
        <v>23</v>
      </c>
      <c r="S2260" t="s">
        <v>24</v>
      </c>
      <c r="T2260" t="s">
        <v>25</v>
      </c>
    </row>
    <row r="2261" spans="1:20" x14ac:dyDescent="0.25">
      <c r="A2261">
        <v>603</v>
      </c>
      <c r="B2261" t="s">
        <v>63</v>
      </c>
      <c r="C2261" t="s">
        <v>21</v>
      </c>
      <c r="D2261" t="s">
        <v>22</v>
      </c>
      <c r="E2261">
        <v>27</v>
      </c>
      <c r="F2261">
        <v>75</v>
      </c>
      <c r="G2261">
        <v>125</v>
      </c>
      <c r="H2261">
        <v>50</v>
      </c>
      <c r="I2261">
        <v>48</v>
      </c>
      <c r="J2261">
        <v>16</v>
      </c>
      <c r="K2261">
        <v>372</v>
      </c>
      <c r="L2261">
        <v>40</v>
      </c>
      <c r="M2261">
        <v>40</v>
      </c>
      <c r="N2261">
        <v>70</v>
      </c>
      <c r="O2261">
        <v>110</v>
      </c>
      <c r="P2261">
        <v>2</v>
      </c>
      <c r="Q2261" s="1">
        <v>40269</v>
      </c>
      <c r="R2261" t="s">
        <v>23</v>
      </c>
      <c r="S2261" t="s">
        <v>24</v>
      </c>
      <c r="T2261" t="s">
        <v>25</v>
      </c>
    </row>
    <row r="2262" spans="1:20" x14ac:dyDescent="0.25">
      <c r="A2262">
        <v>603</v>
      </c>
      <c r="B2262" t="s">
        <v>63</v>
      </c>
      <c r="C2262" t="s">
        <v>21</v>
      </c>
      <c r="D2262" t="s">
        <v>22</v>
      </c>
      <c r="E2262">
        <v>31</v>
      </c>
      <c r="F2262">
        <v>80</v>
      </c>
      <c r="G2262">
        <v>132</v>
      </c>
      <c r="H2262">
        <v>52</v>
      </c>
      <c r="I2262">
        <v>49</v>
      </c>
      <c r="J2262">
        <v>17</v>
      </c>
      <c r="K2262">
        <v>397</v>
      </c>
      <c r="L2262">
        <v>50</v>
      </c>
      <c r="M2262">
        <v>40</v>
      </c>
      <c r="N2262">
        <v>80</v>
      </c>
      <c r="O2262">
        <v>120</v>
      </c>
      <c r="P2262">
        <v>2</v>
      </c>
      <c r="Q2262" s="1">
        <v>40299</v>
      </c>
      <c r="R2262" t="s">
        <v>23</v>
      </c>
      <c r="S2262" t="s">
        <v>24</v>
      </c>
      <c r="T2262" t="s">
        <v>25</v>
      </c>
    </row>
    <row r="2263" spans="1:20" x14ac:dyDescent="0.25">
      <c r="A2263">
        <v>603</v>
      </c>
      <c r="B2263" t="s">
        <v>63</v>
      </c>
      <c r="C2263" t="s">
        <v>21</v>
      </c>
      <c r="D2263" t="s">
        <v>22</v>
      </c>
      <c r="E2263">
        <v>42</v>
      </c>
      <c r="F2263">
        <v>94</v>
      </c>
      <c r="G2263">
        <v>156</v>
      </c>
      <c r="H2263">
        <v>62</v>
      </c>
      <c r="I2263">
        <v>52</v>
      </c>
      <c r="J2263">
        <v>20</v>
      </c>
      <c r="K2263">
        <v>436</v>
      </c>
      <c r="L2263">
        <v>60</v>
      </c>
      <c r="M2263">
        <v>50</v>
      </c>
      <c r="N2263">
        <v>90</v>
      </c>
      <c r="O2263">
        <v>140</v>
      </c>
      <c r="P2263">
        <v>2</v>
      </c>
      <c r="Q2263" s="1">
        <v>40330</v>
      </c>
      <c r="R2263" t="s">
        <v>23</v>
      </c>
      <c r="S2263" t="s">
        <v>24</v>
      </c>
      <c r="T2263" t="s">
        <v>25</v>
      </c>
    </row>
    <row r="2264" spans="1:20" x14ac:dyDescent="0.25">
      <c r="A2264">
        <v>603</v>
      </c>
      <c r="B2264" t="s">
        <v>63</v>
      </c>
      <c r="C2264" t="s">
        <v>21</v>
      </c>
      <c r="D2264" t="s">
        <v>22</v>
      </c>
      <c r="E2264">
        <v>43</v>
      </c>
      <c r="F2264">
        <v>96</v>
      </c>
      <c r="G2264">
        <v>160</v>
      </c>
      <c r="H2264">
        <v>64</v>
      </c>
      <c r="I2264">
        <v>53</v>
      </c>
      <c r="J2264">
        <v>21</v>
      </c>
      <c r="K2264">
        <v>467</v>
      </c>
      <c r="L2264">
        <v>60</v>
      </c>
      <c r="M2264">
        <v>60</v>
      </c>
      <c r="N2264">
        <v>90</v>
      </c>
      <c r="O2264">
        <v>150</v>
      </c>
      <c r="P2264">
        <v>2</v>
      </c>
      <c r="Q2264" s="1">
        <v>40360</v>
      </c>
      <c r="R2264" t="s">
        <v>23</v>
      </c>
      <c r="S2264" t="s">
        <v>24</v>
      </c>
      <c r="T2264" t="s">
        <v>25</v>
      </c>
    </row>
    <row r="2265" spans="1:20" x14ac:dyDescent="0.25">
      <c r="A2265">
        <v>603</v>
      </c>
      <c r="B2265" t="s">
        <v>63</v>
      </c>
      <c r="C2265" t="s">
        <v>21</v>
      </c>
      <c r="D2265" t="s">
        <v>22</v>
      </c>
      <c r="E2265">
        <v>44</v>
      </c>
      <c r="F2265">
        <v>96</v>
      </c>
      <c r="G2265">
        <v>160</v>
      </c>
      <c r="H2265">
        <v>64</v>
      </c>
      <c r="I2265">
        <v>52</v>
      </c>
      <c r="J2265">
        <v>21</v>
      </c>
      <c r="K2265">
        <v>460</v>
      </c>
      <c r="L2265">
        <v>60</v>
      </c>
      <c r="M2265">
        <v>60</v>
      </c>
      <c r="N2265">
        <v>90</v>
      </c>
      <c r="O2265">
        <v>150</v>
      </c>
      <c r="P2265">
        <v>2</v>
      </c>
      <c r="Q2265" s="1">
        <v>40391</v>
      </c>
      <c r="R2265" t="s">
        <v>23</v>
      </c>
      <c r="S2265" t="s">
        <v>24</v>
      </c>
      <c r="T2265" t="s">
        <v>25</v>
      </c>
    </row>
    <row r="2266" spans="1:20" x14ac:dyDescent="0.25">
      <c r="A2266">
        <v>603</v>
      </c>
      <c r="B2266" t="s">
        <v>63</v>
      </c>
      <c r="C2266" t="s">
        <v>21</v>
      </c>
      <c r="D2266" t="s">
        <v>22</v>
      </c>
      <c r="E2266">
        <v>34</v>
      </c>
      <c r="F2266">
        <v>84</v>
      </c>
      <c r="G2266">
        <v>139</v>
      </c>
      <c r="H2266">
        <v>55</v>
      </c>
      <c r="I2266">
        <v>50</v>
      </c>
      <c r="J2266">
        <v>18</v>
      </c>
      <c r="K2266">
        <v>453</v>
      </c>
      <c r="L2266">
        <v>50</v>
      </c>
      <c r="M2266">
        <v>50</v>
      </c>
      <c r="N2266">
        <v>80</v>
      </c>
      <c r="O2266">
        <v>130</v>
      </c>
      <c r="P2266">
        <v>2</v>
      </c>
      <c r="Q2266" s="1">
        <v>40422</v>
      </c>
      <c r="R2266" t="s">
        <v>23</v>
      </c>
      <c r="S2266" t="s">
        <v>24</v>
      </c>
      <c r="T2266" t="s">
        <v>25</v>
      </c>
    </row>
    <row r="2267" spans="1:20" x14ac:dyDescent="0.25">
      <c r="A2267">
        <v>603</v>
      </c>
      <c r="B2267" t="s">
        <v>63</v>
      </c>
      <c r="C2267" t="s">
        <v>21</v>
      </c>
      <c r="D2267" t="s">
        <v>22</v>
      </c>
      <c r="E2267">
        <v>24</v>
      </c>
      <c r="F2267">
        <v>69</v>
      </c>
      <c r="G2267">
        <v>114</v>
      </c>
      <c r="H2267">
        <v>45</v>
      </c>
      <c r="I2267">
        <v>45</v>
      </c>
      <c r="J2267">
        <v>14</v>
      </c>
      <c r="K2267">
        <v>447</v>
      </c>
      <c r="L2267">
        <v>50</v>
      </c>
      <c r="M2267">
        <v>30</v>
      </c>
      <c r="N2267">
        <v>60</v>
      </c>
      <c r="O2267">
        <v>90</v>
      </c>
      <c r="P2267">
        <v>2</v>
      </c>
      <c r="Q2267" s="1">
        <v>40452</v>
      </c>
      <c r="R2267" t="s">
        <v>23</v>
      </c>
      <c r="S2267" t="s">
        <v>24</v>
      </c>
      <c r="T2267" t="s">
        <v>25</v>
      </c>
    </row>
    <row r="2268" spans="1:20" x14ac:dyDescent="0.25">
      <c r="A2268">
        <v>603</v>
      </c>
      <c r="B2268" t="s">
        <v>63</v>
      </c>
      <c r="C2268" t="s">
        <v>21</v>
      </c>
      <c r="D2268" t="s">
        <v>22</v>
      </c>
      <c r="E2268">
        <v>20</v>
      </c>
      <c r="F2268">
        <v>66</v>
      </c>
      <c r="G2268">
        <v>109</v>
      </c>
      <c r="H2268">
        <v>43</v>
      </c>
      <c r="I2268">
        <v>46</v>
      </c>
      <c r="J2268">
        <v>14</v>
      </c>
      <c r="K2268">
        <v>452</v>
      </c>
      <c r="L2268">
        <v>30</v>
      </c>
      <c r="M2268">
        <v>30</v>
      </c>
      <c r="N2268">
        <v>60</v>
      </c>
      <c r="O2268">
        <v>90</v>
      </c>
      <c r="P2268">
        <v>2</v>
      </c>
      <c r="Q2268" s="1">
        <v>40483</v>
      </c>
      <c r="R2268" t="s">
        <v>23</v>
      </c>
      <c r="S2268" t="s">
        <v>24</v>
      </c>
      <c r="T2268" t="s">
        <v>25</v>
      </c>
    </row>
    <row r="2269" spans="1:20" x14ac:dyDescent="0.25">
      <c r="A2269">
        <v>603</v>
      </c>
      <c r="B2269" t="s">
        <v>63</v>
      </c>
      <c r="C2269" t="s">
        <v>21</v>
      </c>
      <c r="D2269" t="s">
        <v>22</v>
      </c>
      <c r="E2269">
        <v>28</v>
      </c>
      <c r="F2269">
        <v>74</v>
      </c>
      <c r="G2269">
        <v>122</v>
      </c>
      <c r="H2269">
        <v>48</v>
      </c>
      <c r="I2269">
        <v>46</v>
      </c>
      <c r="J2269">
        <v>15</v>
      </c>
      <c r="K2269">
        <v>462</v>
      </c>
      <c r="L2269">
        <v>30</v>
      </c>
      <c r="M2269">
        <v>40</v>
      </c>
      <c r="N2269">
        <v>60</v>
      </c>
      <c r="O2269">
        <v>100</v>
      </c>
      <c r="P2269">
        <v>2</v>
      </c>
      <c r="Q2269" s="1">
        <v>40513</v>
      </c>
      <c r="R2269" t="s">
        <v>23</v>
      </c>
      <c r="S2269" t="s">
        <v>24</v>
      </c>
      <c r="T2269" t="s">
        <v>25</v>
      </c>
    </row>
    <row r="2270" spans="1:20" x14ac:dyDescent="0.25">
      <c r="A2270">
        <v>603</v>
      </c>
      <c r="B2270" t="s">
        <v>63</v>
      </c>
      <c r="C2270" t="s">
        <v>21</v>
      </c>
      <c r="D2270" t="s">
        <v>22</v>
      </c>
      <c r="E2270">
        <v>39</v>
      </c>
      <c r="F2270">
        <v>72</v>
      </c>
      <c r="G2270">
        <v>134</v>
      </c>
      <c r="H2270">
        <v>48</v>
      </c>
      <c r="I2270">
        <v>49</v>
      </c>
      <c r="J2270">
        <v>15</v>
      </c>
      <c r="K2270">
        <v>372</v>
      </c>
      <c r="L2270">
        <v>40</v>
      </c>
      <c r="M2270">
        <v>40</v>
      </c>
      <c r="N2270">
        <v>70</v>
      </c>
      <c r="O2270">
        <v>110</v>
      </c>
      <c r="P2270">
        <v>2</v>
      </c>
      <c r="Q2270" s="1">
        <v>40544</v>
      </c>
      <c r="R2270" t="s">
        <v>23</v>
      </c>
      <c r="S2270" t="s">
        <v>24</v>
      </c>
      <c r="T2270" t="s">
        <v>25</v>
      </c>
    </row>
    <row r="2271" spans="1:20" x14ac:dyDescent="0.25">
      <c r="A2271">
        <v>603</v>
      </c>
      <c r="B2271" t="s">
        <v>63</v>
      </c>
      <c r="C2271" t="s">
        <v>21</v>
      </c>
      <c r="D2271" t="s">
        <v>22</v>
      </c>
      <c r="E2271">
        <v>34</v>
      </c>
      <c r="F2271">
        <v>69</v>
      </c>
      <c r="G2271">
        <v>121</v>
      </c>
      <c r="H2271">
        <v>45</v>
      </c>
      <c r="I2271">
        <v>46</v>
      </c>
      <c r="J2271">
        <v>14</v>
      </c>
      <c r="K2271">
        <v>366</v>
      </c>
      <c r="L2271">
        <v>30</v>
      </c>
      <c r="M2271">
        <v>40</v>
      </c>
      <c r="N2271">
        <v>60</v>
      </c>
      <c r="O2271">
        <v>100</v>
      </c>
      <c r="P2271">
        <v>2</v>
      </c>
      <c r="Q2271" s="1">
        <v>40575</v>
      </c>
      <c r="R2271" t="s">
        <v>23</v>
      </c>
      <c r="S2271" t="s">
        <v>24</v>
      </c>
      <c r="T2271" t="s">
        <v>25</v>
      </c>
    </row>
    <row r="2272" spans="1:20" x14ac:dyDescent="0.25">
      <c r="A2272">
        <v>603</v>
      </c>
      <c r="B2272" t="s">
        <v>63</v>
      </c>
      <c r="C2272" t="s">
        <v>21</v>
      </c>
      <c r="D2272" t="s">
        <v>22</v>
      </c>
      <c r="E2272">
        <v>39</v>
      </c>
      <c r="F2272">
        <v>72</v>
      </c>
      <c r="G2272">
        <v>127</v>
      </c>
      <c r="H2272">
        <v>47</v>
      </c>
      <c r="I2272">
        <v>46</v>
      </c>
      <c r="J2272">
        <v>15</v>
      </c>
      <c r="K2272">
        <v>361</v>
      </c>
      <c r="L2272">
        <v>40</v>
      </c>
      <c r="M2272">
        <v>40</v>
      </c>
      <c r="N2272">
        <v>70</v>
      </c>
      <c r="O2272">
        <v>110</v>
      </c>
      <c r="P2272">
        <v>2</v>
      </c>
      <c r="Q2272" s="1">
        <v>40603</v>
      </c>
      <c r="R2272" t="s">
        <v>23</v>
      </c>
      <c r="S2272" t="s">
        <v>24</v>
      </c>
      <c r="T2272" t="s">
        <v>25</v>
      </c>
    </row>
    <row r="2273" spans="1:20" x14ac:dyDescent="0.25">
      <c r="A2273">
        <v>603</v>
      </c>
      <c r="B2273" t="s">
        <v>63</v>
      </c>
      <c r="C2273" t="s">
        <v>21</v>
      </c>
      <c r="D2273" t="s">
        <v>22</v>
      </c>
      <c r="E2273">
        <v>40</v>
      </c>
      <c r="F2273">
        <v>75</v>
      </c>
      <c r="G2273">
        <v>133</v>
      </c>
      <c r="H2273">
        <v>50</v>
      </c>
      <c r="I2273">
        <v>48</v>
      </c>
      <c r="J2273">
        <v>16</v>
      </c>
      <c r="K2273">
        <v>372</v>
      </c>
      <c r="L2273">
        <v>40</v>
      </c>
      <c r="M2273">
        <v>40</v>
      </c>
      <c r="N2273">
        <v>70</v>
      </c>
      <c r="O2273">
        <v>110</v>
      </c>
      <c r="P2273">
        <v>2</v>
      </c>
      <c r="Q2273" s="1">
        <v>40634</v>
      </c>
      <c r="R2273" t="s">
        <v>23</v>
      </c>
      <c r="S2273" t="s">
        <v>24</v>
      </c>
      <c r="T2273" t="s">
        <v>25</v>
      </c>
    </row>
    <row r="2274" spans="1:20" x14ac:dyDescent="0.25">
      <c r="A2274">
        <v>603</v>
      </c>
      <c r="B2274" t="s">
        <v>63</v>
      </c>
      <c r="C2274" t="s">
        <v>21</v>
      </c>
      <c r="D2274" t="s">
        <v>22</v>
      </c>
      <c r="E2274">
        <v>43</v>
      </c>
      <c r="F2274">
        <v>80</v>
      </c>
      <c r="G2274">
        <v>131</v>
      </c>
      <c r="H2274">
        <v>52</v>
      </c>
      <c r="I2274">
        <v>46</v>
      </c>
      <c r="J2274">
        <v>17</v>
      </c>
      <c r="K2274">
        <v>397</v>
      </c>
      <c r="L2274">
        <v>50</v>
      </c>
      <c r="M2274">
        <v>40</v>
      </c>
      <c r="N2274">
        <v>80</v>
      </c>
      <c r="O2274">
        <v>120</v>
      </c>
      <c r="P2274">
        <v>2</v>
      </c>
      <c r="Q2274" s="1">
        <v>40664</v>
      </c>
      <c r="R2274" t="s">
        <v>23</v>
      </c>
      <c r="S2274" t="s">
        <v>24</v>
      </c>
      <c r="T2274" t="s">
        <v>25</v>
      </c>
    </row>
    <row r="2275" spans="1:20" x14ac:dyDescent="0.25">
      <c r="A2275">
        <v>603</v>
      </c>
      <c r="B2275" t="s">
        <v>63</v>
      </c>
      <c r="C2275" t="s">
        <v>21</v>
      </c>
      <c r="D2275" t="s">
        <v>22</v>
      </c>
      <c r="E2275">
        <v>58</v>
      </c>
      <c r="F2275">
        <v>94</v>
      </c>
      <c r="G2275">
        <v>155</v>
      </c>
      <c r="H2275">
        <v>62</v>
      </c>
      <c r="I2275">
        <v>48</v>
      </c>
      <c r="J2275">
        <v>20</v>
      </c>
      <c r="K2275">
        <v>436</v>
      </c>
      <c r="L2275">
        <v>60</v>
      </c>
      <c r="M2275">
        <v>50</v>
      </c>
      <c r="N2275">
        <v>90</v>
      </c>
      <c r="O2275">
        <v>140</v>
      </c>
      <c r="P2275">
        <v>2</v>
      </c>
      <c r="Q2275" s="1">
        <v>40695</v>
      </c>
      <c r="R2275" t="s">
        <v>23</v>
      </c>
      <c r="S2275" t="s">
        <v>24</v>
      </c>
      <c r="T2275" t="s">
        <v>25</v>
      </c>
    </row>
    <row r="2276" spans="1:20" x14ac:dyDescent="0.25">
      <c r="A2276">
        <v>603</v>
      </c>
      <c r="B2276" t="s">
        <v>63</v>
      </c>
      <c r="C2276" t="s">
        <v>21</v>
      </c>
      <c r="D2276" t="s">
        <v>22</v>
      </c>
      <c r="E2276">
        <v>59</v>
      </c>
      <c r="F2276">
        <v>96</v>
      </c>
      <c r="G2276">
        <v>159</v>
      </c>
      <c r="H2276">
        <v>64</v>
      </c>
      <c r="I2276">
        <v>49</v>
      </c>
      <c r="J2276">
        <v>21</v>
      </c>
      <c r="K2276">
        <v>467</v>
      </c>
      <c r="L2276">
        <v>60</v>
      </c>
      <c r="M2276">
        <v>60</v>
      </c>
      <c r="N2276">
        <v>90</v>
      </c>
      <c r="O2276">
        <v>150</v>
      </c>
      <c r="P2276">
        <v>2</v>
      </c>
      <c r="Q2276" s="1">
        <v>40725</v>
      </c>
      <c r="R2276" t="s">
        <v>23</v>
      </c>
      <c r="S2276" t="s">
        <v>24</v>
      </c>
      <c r="T2276" t="s">
        <v>25</v>
      </c>
    </row>
    <row r="2277" spans="1:20" x14ac:dyDescent="0.25">
      <c r="A2277">
        <v>603</v>
      </c>
      <c r="B2277" t="s">
        <v>63</v>
      </c>
      <c r="C2277" t="s">
        <v>21</v>
      </c>
      <c r="D2277" t="s">
        <v>22</v>
      </c>
      <c r="E2277">
        <v>61</v>
      </c>
      <c r="F2277">
        <v>96</v>
      </c>
      <c r="G2277">
        <v>159</v>
      </c>
      <c r="H2277">
        <v>64</v>
      </c>
      <c r="I2277">
        <v>48</v>
      </c>
      <c r="J2277">
        <v>21</v>
      </c>
      <c r="K2277">
        <v>460</v>
      </c>
      <c r="L2277">
        <v>60</v>
      </c>
      <c r="M2277">
        <v>60</v>
      </c>
      <c r="N2277">
        <v>90</v>
      </c>
      <c r="O2277">
        <v>150</v>
      </c>
      <c r="P2277">
        <v>2</v>
      </c>
      <c r="Q2277" s="1">
        <v>40756</v>
      </c>
      <c r="R2277" t="s">
        <v>23</v>
      </c>
      <c r="S2277" t="s">
        <v>24</v>
      </c>
      <c r="T2277" t="s">
        <v>25</v>
      </c>
    </row>
    <row r="2278" spans="1:20" x14ac:dyDescent="0.25">
      <c r="A2278">
        <v>603</v>
      </c>
      <c r="B2278" t="s">
        <v>63</v>
      </c>
      <c r="C2278" t="s">
        <v>21</v>
      </c>
      <c r="D2278" t="s">
        <v>22</v>
      </c>
      <c r="E2278">
        <v>50</v>
      </c>
      <c r="F2278">
        <v>84</v>
      </c>
      <c r="G2278">
        <v>148</v>
      </c>
      <c r="H2278">
        <v>55</v>
      </c>
      <c r="I2278">
        <v>50</v>
      </c>
      <c r="J2278">
        <v>18</v>
      </c>
      <c r="K2278">
        <v>453</v>
      </c>
      <c r="L2278">
        <v>50</v>
      </c>
      <c r="M2278">
        <v>50</v>
      </c>
      <c r="N2278">
        <v>80</v>
      </c>
      <c r="O2278">
        <v>130</v>
      </c>
      <c r="P2278">
        <v>2</v>
      </c>
      <c r="Q2278" s="1">
        <v>40787</v>
      </c>
      <c r="R2278" t="s">
        <v>23</v>
      </c>
      <c r="S2278" t="s">
        <v>24</v>
      </c>
      <c r="T2278" t="s">
        <v>25</v>
      </c>
    </row>
    <row r="2279" spans="1:20" x14ac:dyDescent="0.25">
      <c r="A2279">
        <v>603</v>
      </c>
      <c r="B2279" t="s">
        <v>63</v>
      </c>
      <c r="C2279" t="s">
        <v>21</v>
      </c>
      <c r="D2279" t="s">
        <v>22</v>
      </c>
      <c r="E2279">
        <v>36</v>
      </c>
      <c r="F2279">
        <v>69</v>
      </c>
      <c r="G2279">
        <v>121</v>
      </c>
      <c r="H2279">
        <v>45</v>
      </c>
      <c r="I2279">
        <v>45</v>
      </c>
      <c r="J2279">
        <v>14</v>
      </c>
      <c r="K2279">
        <v>447</v>
      </c>
      <c r="L2279">
        <v>50</v>
      </c>
      <c r="M2279">
        <v>30</v>
      </c>
      <c r="N2279">
        <v>60</v>
      </c>
      <c r="O2279">
        <v>90</v>
      </c>
      <c r="P2279">
        <v>2</v>
      </c>
      <c r="Q2279" s="1">
        <v>40817</v>
      </c>
      <c r="R2279" t="s">
        <v>23</v>
      </c>
      <c r="S2279" t="s">
        <v>24</v>
      </c>
      <c r="T2279" t="s">
        <v>25</v>
      </c>
    </row>
    <row r="2280" spans="1:20" x14ac:dyDescent="0.25">
      <c r="A2280">
        <v>603</v>
      </c>
      <c r="B2280" t="s">
        <v>63</v>
      </c>
      <c r="C2280" t="s">
        <v>21</v>
      </c>
      <c r="D2280" t="s">
        <v>22</v>
      </c>
      <c r="E2280">
        <v>30</v>
      </c>
      <c r="F2280">
        <v>66</v>
      </c>
      <c r="G2280">
        <v>116</v>
      </c>
      <c r="H2280">
        <v>43</v>
      </c>
      <c r="I2280">
        <v>46</v>
      </c>
      <c r="J2280">
        <v>14</v>
      </c>
      <c r="K2280">
        <v>452</v>
      </c>
      <c r="L2280">
        <v>30</v>
      </c>
      <c r="M2280">
        <v>30</v>
      </c>
      <c r="N2280">
        <v>60</v>
      </c>
      <c r="O2280">
        <v>90</v>
      </c>
      <c r="P2280">
        <v>2</v>
      </c>
      <c r="Q2280" s="1">
        <v>40848</v>
      </c>
      <c r="R2280" t="s">
        <v>23</v>
      </c>
      <c r="S2280" t="s">
        <v>24</v>
      </c>
      <c r="T2280" t="s">
        <v>25</v>
      </c>
    </row>
    <row r="2281" spans="1:20" x14ac:dyDescent="0.25">
      <c r="A2281">
        <v>603</v>
      </c>
      <c r="B2281" t="s">
        <v>63</v>
      </c>
      <c r="C2281" t="s">
        <v>21</v>
      </c>
      <c r="D2281" t="s">
        <v>22</v>
      </c>
      <c r="E2281">
        <v>42</v>
      </c>
      <c r="F2281">
        <v>74</v>
      </c>
      <c r="G2281">
        <v>130</v>
      </c>
      <c r="H2281">
        <v>48</v>
      </c>
      <c r="I2281">
        <v>46</v>
      </c>
      <c r="J2281">
        <v>15</v>
      </c>
      <c r="K2281">
        <v>462</v>
      </c>
      <c r="L2281">
        <v>30</v>
      </c>
      <c r="M2281">
        <v>40</v>
      </c>
      <c r="N2281">
        <v>60</v>
      </c>
      <c r="O2281">
        <v>100</v>
      </c>
      <c r="P2281">
        <v>2</v>
      </c>
      <c r="Q2281" s="1">
        <v>40878</v>
      </c>
      <c r="R2281" t="s">
        <v>23</v>
      </c>
      <c r="S2281" t="s">
        <v>24</v>
      </c>
      <c r="T2281" t="s">
        <v>25</v>
      </c>
    </row>
    <row r="2282" spans="1:20" x14ac:dyDescent="0.25">
      <c r="A2282">
        <v>603</v>
      </c>
      <c r="B2282" t="s">
        <v>63</v>
      </c>
      <c r="C2282" t="s">
        <v>21</v>
      </c>
      <c r="D2282" t="s">
        <v>22</v>
      </c>
      <c r="E2282">
        <v>11</v>
      </c>
      <c r="F2282">
        <v>26</v>
      </c>
      <c r="G2282">
        <v>43</v>
      </c>
      <c r="H2282">
        <v>17</v>
      </c>
      <c r="I2282">
        <v>15</v>
      </c>
      <c r="J2282">
        <v>4</v>
      </c>
      <c r="K2282">
        <v>777</v>
      </c>
      <c r="L2282">
        <v>20</v>
      </c>
      <c r="M2282">
        <v>10</v>
      </c>
      <c r="N2282">
        <v>30</v>
      </c>
      <c r="O2282">
        <v>40</v>
      </c>
      <c r="P2282">
        <v>13</v>
      </c>
      <c r="Q2282" s="1">
        <v>40179</v>
      </c>
      <c r="R2282" t="s">
        <v>26</v>
      </c>
      <c r="S2282" t="s">
        <v>27</v>
      </c>
      <c r="T2282" t="s">
        <v>25</v>
      </c>
    </row>
    <row r="2283" spans="1:20" x14ac:dyDescent="0.25">
      <c r="A2283">
        <v>603</v>
      </c>
      <c r="B2283" t="s">
        <v>63</v>
      </c>
      <c r="C2283" t="s">
        <v>21</v>
      </c>
      <c r="D2283" t="s">
        <v>22</v>
      </c>
      <c r="E2283">
        <v>32</v>
      </c>
      <c r="F2283">
        <v>43</v>
      </c>
      <c r="G2283">
        <v>43</v>
      </c>
      <c r="H2283">
        <v>0</v>
      </c>
      <c r="I2283">
        <v>11</v>
      </c>
      <c r="J2283">
        <v>0</v>
      </c>
      <c r="K2283">
        <v>774</v>
      </c>
      <c r="L2283">
        <v>30</v>
      </c>
      <c r="M2283">
        <v>0</v>
      </c>
      <c r="N2283">
        <v>40</v>
      </c>
      <c r="O2283">
        <v>40</v>
      </c>
      <c r="P2283">
        <v>13</v>
      </c>
      <c r="Q2283" s="1">
        <v>40210</v>
      </c>
      <c r="R2283" t="s">
        <v>26</v>
      </c>
      <c r="S2283" t="s">
        <v>27</v>
      </c>
      <c r="T2283" t="s">
        <v>25</v>
      </c>
    </row>
    <row r="2284" spans="1:20" x14ac:dyDescent="0.25">
      <c r="A2284">
        <v>603</v>
      </c>
      <c r="B2284" t="s">
        <v>63</v>
      </c>
      <c r="C2284" t="s">
        <v>21</v>
      </c>
      <c r="D2284" t="s">
        <v>22</v>
      </c>
      <c r="E2284">
        <v>32</v>
      </c>
      <c r="F2284">
        <v>43</v>
      </c>
      <c r="G2284">
        <v>43</v>
      </c>
      <c r="H2284">
        <v>0</v>
      </c>
      <c r="I2284">
        <v>11</v>
      </c>
      <c r="J2284">
        <v>0</v>
      </c>
      <c r="K2284">
        <v>731</v>
      </c>
      <c r="L2284">
        <v>30</v>
      </c>
      <c r="M2284">
        <v>0</v>
      </c>
      <c r="N2284">
        <v>40</v>
      </c>
      <c r="O2284">
        <v>40</v>
      </c>
      <c r="P2284">
        <v>13</v>
      </c>
      <c r="Q2284" s="1">
        <v>40238</v>
      </c>
      <c r="R2284" t="s">
        <v>26</v>
      </c>
      <c r="S2284" t="s">
        <v>27</v>
      </c>
      <c r="T2284" t="s">
        <v>25</v>
      </c>
    </row>
    <row r="2285" spans="1:20" x14ac:dyDescent="0.25">
      <c r="A2285">
        <v>603</v>
      </c>
      <c r="B2285" t="s">
        <v>63</v>
      </c>
      <c r="C2285" t="s">
        <v>21</v>
      </c>
      <c r="D2285" t="s">
        <v>22</v>
      </c>
      <c r="E2285">
        <v>32</v>
      </c>
      <c r="F2285">
        <v>43</v>
      </c>
      <c r="G2285">
        <v>43</v>
      </c>
      <c r="H2285">
        <v>0</v>
      </c>
      <c r="I2285">
        <v>11</v>
      </c>
      <c r="J2285">
        <v>0</v>
      </c>
      <c r="K2285">
        <v>688</v>
      </c>
      <c r="L2285">
        <v>30</v>
      </c>
      <c r="M2285">
        <v>0</v>
      </c>
      <c r="N2285">
        <v>40</v>
      </c>
      <c r="O2285">
        <v>40</v>
      </c>
      <c r="P2285">
        <v>13</v>
      </c>
      <c r="Q2285" s="1">
        <v>40269</v>
      </c>
      <c r="R2285" t="s">
        <v>26</v>
      </c>
      <c r="S2285" t="s">
        <v>27</v>
      </c>
      <c r="T2285" t="s">
        <v>25</v>
      </c>
    </row>
    <row r="2286" spans="1:20" x14ac:dyDescent="0.25">
      <c r="A2286">
        <v>603</v>
      </c>
      <c r="B2286" t="s">
        <v>63</v>
      </c>
      <c r="C2286" t="s">
        <v>21</v>
      </c>
      <c r="D2286" t="s">
        <v>22</v>
      </c>
      <c r="E2286">
        <v>32</v>
      </c>
      <c r="F2286">
        <v>43</v>
      </c>
      <c r="G2286">
        <v>43</v>
      </c>
      <c r="H2286">
        <v>0</v>
      </c>
      <c r="I2286">
        <v>11</v>
      </c>
      <c r="J2286">
        <v>0</v>
      </c>
      <c r="K2286">
        <v>645</v>
      </c>
      <c r="L2286">
        <v>30</v>
      </c>
      <c r="M2286">
        <v>0</v>
      </c>
      <c r="N2286">
        <v>40</v>
      </c>
      <c r="O2286">
        <v>40</v>
      </c>
      <c r="P2286">
        <v>13</v>
      </c>
      <c r="Q2286" s="1">
        <v>40299</v>
      </c>
      <c r="R2286" t="s">
        <v>26</v>
      </c>
      <c r="S2286" t="s">
        <v>27</v>
      </c>
      <c r="T2286" t="s">
        <v>25</v>
      </c>
    </row>
    <row r="2287" spans="1:20" x14ac:dyDescent="0.25">
      <c r="A2287">
        <v>603</v>
      </c>
      <c r="B2287" t="s">
        <v>63</v>
      </c>
      <c r="C2287" t="s">
        <v>21</v>
      </c>
      <c r="D2287" t="s">
        <v>22</v>
      </c>
      <c r="E2287">
        <v>32</v>
      </c>
      <c r="F2287">
        <v>43</v>
      </c>
      <c r="G2287">
        <v>43</v>
      </c>
      <c r="H2287">
        <v>0</v>
      </c>
      <c r="I2287">
        <v>11</v>
      </c>
      <c r="J2287">
        <v>0</v>
      </c>
      <c r="K2287">
        <v>602</v>
      </c>
      <c r="L2287">
        <v>30</v>
      </c>
      <c r="M2287">
        <v>0</v>
      </c>
      <c r="N2287">
        <v>40</v>
      </c>
      <c r="O2287">
        <v>40</v>
      </c>
      <c r="P2287">
        <v>13</v>
      </c>
      <c r="Q2287" s="1">
        <v>40330</v>
      </c>
      <c r="R2287" t="s">
        <v>26</v>
      </c>
      <c r="S2287" t="s">
        <v>27</v>
      </c>
      <c r="T2287" t="s">
        <v>25</v>
      </c>
    </row>
    <row r="2288" spans="1:20" x14ac:dyDescent="0.25">
      <c r="A2288">
        <v>603</v>
      </c>
      <c r="B2288" t="s">
        <v>63</v>
      </c>
      <c r="C2288" t="s">
        <v>21</v>
      </c>
      <c r="D2288" t="s">
        <v>22</v>
      </c>
      <c r="E2288">
        <v>31</v>
      </c>
      <c r="F2288">
        <v>43</v>
      </c>
      <c r="G2288">
        <v>43</v>
      </c>
      <c r="H2288">
        <v>0</v>
      </c>
      <c r="I2288">
        <v>12</v>
      </c>
      <c r="J2288">
        <v>0</v>
      </c>
      <c r="K2288">
        <v>559</v>
      </c>
      <c r="L2288">
        <v>30</v>
      </c>
      <c r="M2288">
        <v>0</v>
      </c>
      <c r="N2288">
        <v>40</v>
      </c>
      <c r="O2288">
        <v>40</v>
      </c>
      <c r="P2288">
        <v>13</v>
      </c>
      <c r="Q2288" s="1">
        <v>40360</v>
      </c>
      <c r="R2288" t="s">
        <v>26</v>
      </c>
      <c r="S2288" t="s">
        <v>27</v>
      </c>
      <c r="T2288" t="s">
        <v>25</v>
      </c>
    </row>
    <row r="2289" spans="1:20" x14ac:dyDescent="0.25">
      <c r="A2289">
        <v>603</v>
      </c>
      <c r="B2289" t="s">
        <v>63</v>
      </c>
      <c r="C2289" t="s">
        <v>21</v>
      </c>
      <c r="D2289" t="s">
        <v>22</v>
      </c>
      <c r="E2289">
        <v>31</v>
      </c>
      <c r="F2289">
        <v>43</v>
      </c>
      <c r="G2289">
        <v>43</v>
      </c>
      <c r="H2289">
        <v>0</v>
      </c>
      <c r="I2289">
        <v>12</v>
      </c>
      <c r="J2289">
        <v>0</v>
      </c>
      <c r="K2289">
        <v>516</v>
      </c>
      <c r="L2289">
        <v>30</v>
      </c>
      <c r="M2289">
        <v>0</v>
      </c>
      <c r="N2289">
        <v>40</v>
      </c>
      <c r="O2289">
        <v>40</v>
      </c>
      <c r="P2289">
        <v>13</v>
      </c>
      <c r="Q2289" s="1">
        <v>40391</v>
      </c>
      <c r="R2289" t="s">
        <v>26</v>
      </c>
      <c r="S2289" t="s">
        <v>27</v>
      </c>
      <c r="T2289" t="s">
        <v>25</v>
      </c>
    </row>
    <row r="2290" spans="1:20" x14ac:dyDescent="0.25">
      <c r="A2290">
        <v>603</v>
      </c>
      <c r="B2290" t="s">
        <v>63</v>
      </c>
      <c r="C2290" t="s">
        <v>21</v>
      </c>
      <c r="D2290" t="s">
        <v>22</v>
      </c>
      <c r="E2290">
        <v>31</v>
      </c>
      <c r="F2290">
        <v>43</v>
      </c>
      <c r="G2290">
        <v>43</v>
      </c>
      <c r="H2290">
        <v>0</v>
      </c>
      <c r="I2290">
        <v>12</v>
      </c>
      <c r="J2290">
        <v>0</v>
      </c>
      <c r="K2290">
        <v>473</v>
      </c>
      <c r="L2290">
        <v>30</v>
      </c>
      <c r="M2290">
        <v>0</v>
      </c>
      <c r="N2290">
        <v>40</v>
      </c>
      <c r="O2290">
        <v>40</v>
      </c>
      <c r="P2290">
        <v>13</v>
      </c>
      <c r="Q2290" s="1">
        <v>40422</v>
      </c>
      <c r="R2290" t="s">
        <v>26</v>
      </c>
      <c r="S2290" t="s">
        <v>27</v>
      </c>
      <c r="T2290" t="s">
        <v>25</v>
      </c>
    </row>
    <row r="2291" spans="1:20" x14ac:dyDescent="0.25">
      <c r="A2291">
        <v>603</v>
      </c>
      <c r="B2291" t="s">
        <v>63</v>
      </c>
      <c r="C2291" t="s">
        <v>21</v>
      </c>
      <c r="D2291" t="s">
        <v>22</v>
      </c>
      <c r="E2291">
        <v>32</v>
      </c>
      <c r="F2291">
        <v>43</v>
      </c>
      <c r="G2291">
        <v>43</v>
      </c>
      <c r="H2291">
        <v>0</v>
      </c>
      <c r="I2291">
        <v>11</v>
      </c>
      <c r="J2291">
        <v>0</v>
      </c>
      <c r="K2291">
        <v>430</v>
      </c>
      <c r="L2291">
        <v>40</v>
      </c>
      <c r="M2291">
        <v>0</v>
      </c>
      <c r="N2291">
        <v>40</v>
      </c>
      <c r="O2291">
        <v>40</v>
      </c>
      <c r="P2291">
        <v>13</v>
      </c>
      <c r="Q2291" s="1">
        <v>40452</v>
      </c>
      <c r="R2291" t="s">
        <v>26</v>
      </c>
      <c r="S2291" t="s">
        <v>27</v>
      </c>
      <c r="T2291" t="s">
        <v>25</v>
      </c>
    </row>
    <row r="2292" spans="1:20" x14ac:dyDescent="0.25">
      <c r="A2292">
        <v>603</v>
      </c>
      <c r="B2292" t="s">
        <v>63</v>
      </c>
      <c r="C2292" t="s">
        <v>21</v>
      </c>
      <c r="D2292" t="s">
        <v>22</v>
      </c>
      <c r="E2292">
        <v>32</v>
      </c>
      <c r="F2292">
        <v>43</v>
      </c>
      <c r="G2292">
        <v>43</v>
      </c>
      <c r="H2292">
        <v>0</v>
      </c>
      <c r="I2292">
        <v>11</v>
      </c>
      <c r="J2292">
        <v>0</v>
      </c>
      <c r="K2292">
        <v>387</v>
      </c>
      <c r="L2292">
        <v>30</v>
      </c>
      <c r="M2292">
        <v>0</v>
      </c>
      <c r="N2292">
        <v>40</v>
      </c>
      <c r="O2292">
        <v>40</v>
      </c>
      <c r="P2292">
        <v>13</v>
      </c>
      <c r="Q2292" s="1">
        <v>40483</v>
      </c>
      <c r="R2292" t="s">
        <v>26</v>
      </c>
      <c r="S2292" t="s">
        <v>27</v>
      </c>
      <c r="T2292" t="s">
        <v>25</v>
      </c>
    </row>
    <row r="2293" spans="1:20" x14ac:dyDescent="0.25">
      <c r="A2293">
        <v>603</v>
      </c>
      <c r="B2293" t="s">
        <v>63</v>
      </c>
      <c r="C2293" t="s">
        <v>21</v>
      </c>
      <c r="D2293" t="s">
        <v>22</v>
      </c>
      <c r="E2293">
        <v>32</v>
      </c>
      <c r="F2293">
        <v>43</v>
      </c>
      <c r="G2293">
        <v>43</v>
      </c>
      <c r="H2293">
        <v>0</v>
      </c>
      <c r="I2293">
        <v>11</v>
      </c>
      <c r="J2293">
        <v>0</v>
      </c>
      <c r="K2293">
        <v>344</v>
      </c>
      <c r="L2293">
        <v>30</v>
      </c>
      <c r="M2293">
        <v>0</v>
      </c>
      <c r="N2293">
        <v>40</v>
      </c>
      <c r="O2293">
        <v>40</v>
      </c>
      <c r="P2293">
        <v>13</v>
      </c>
      <c r="Q2293" s="1">
        <v>40513</v>
      </c>
      <c r="R2293" t="s">
        <v>26</v>
      </c>
      <c r="S2293" t="s">
        <v>27</v>
      </c>
      <c r="T2293" t="s">
        <v>25</v>
      </c>
    </row>
    <row r="2294" spans="1:20" x14ac:dyDescent="0.25">
      <c r="A2294">
        <v>603</v>
      </c>
      <c r="B2294" t="s">
        <v>63</v>
      </c>
      <c r="C2294" t="s">
        <v>21</v>
      </c>
      <c r="D2294" t="s">
        <v>22</v>
      </c>
      <c r="E2294">
        <v>17</v>
      </c>
      <c r="F2294">
        <v>26</v>
      </c>
      <c r="G2294">
        <v>48</v>
      </c>
      <c r="H2294">
        <v>17</v>
      </c>
      <c r="I2294">
        <v>16</v>
      </c>
      <c r="J2294">
        <v>4</v>
      </c>
      <c r="K2294">
        <v>777</v>
      </c>
      <c r="L2294">
        <v>20</v>
      </c>
      <c r="M2294">
        <v>10</v>
      </c>
      <c r="N2294">
        <v>30</v>
      </c>
      <c r="O2294">
        <v>40</v>
      </c>
      <c r="P2294">
        <v>13</v>
      </c>
      <c r="Q2294" s="1">
        <v>40544</v>
      </c>
      <c r="R2294" t="s">
        <v>26</v>
      </c>
      <c r="S2294" t="s">
        <v>27</v>
      </c>
      <c r="T2294" t="s">
        <v>25</v>
      </c>
    </row>
    <row r="2295" spans="1:20" x14ac:dyDescent="0.25">
      <c r="A2295">
        <v>603</v>
      </c>
      <c r="B2295" t="s">
        <v>63</v>
      </c>
      <c r="C2295" t="s">
        <v>21</v>
      </c>
      <c r="D2295" t="s">
        <v>22</v>
      </c>
      <c r="E2295">
        <v>47</v>
      </c>
      <c r="F2295">
        <v>43</v>
      </c>
      <c r="G2295">
        <v>46</v>
      </c>
      <c r="H2295">
        <v>0</v>
      </c>
      <c r="I2295">
        <v>11</v>
      </c>
      <c r="J2295">
        <v>0</v>
      </c>
      <c r="K2295">
        <v>774</v>
      </c>
      <c r="L2295">
        <v>30</v>
      </c>
      <c r="M2295">
        <v>0</v>
      </c>
      <c r="N2295">
        <v>40</v>
      </c>
      <c r="O2295">
        <v>40</v>
      </c>
      <c r="P2295">
        <v>13</v>
      </c>
      <c r="Q2295" s="1">
        <v>40575</v>
      </c>
      <c r="R2295" t="s">
        <v>26</v>
      </c>
      <c r="S2295" t="s">
        <v>27</v>
      </c>
      <c r="T2295" t="s">
        <v>25</v>
      </c>
    </row>
    <row r="2296" spans="1:20" x14ac:dyDescent="0.25">
      <c r="A2296">
        <v>603</v>
      </c>
      <c r="B2296" t="s">
        <v>63</v>
      </c>
      <c r="C2296" t="s">
        <v>21</v>
      </c>
      <c r="D2296" t="s">
        <v>22</v>
      </c>
      <c r="E2296">
        <v>47</v>
      </c>
      <c r="F2296">
        <v>43</v>
      </c>
      <c r="G2296">
        <v>46</v>
      </c>
      <c r="H2296">
        <v>0</v>
      </c>
      <c r="I2296">
        <v>11</v>
      </c>
      <c r="J2296">
        <v>0</v>
      </c>
      <c r="K2296">
        <v>731</v>
      </c>
      <c r="L2296">
        <v>30</v>
      </c>
      <c r="M2296">
        <v>0</v>
      </c>
      <c r="N2296">
        <v>40</v>
      </c>
      <c r="O2296">
        <v>40</v>
      </c>
      <c r="P2296">
        <v>13</v>
      </c>
      <c r="Q2296" s="1">
        <v>40603</v>
      </c>
      <c r="R2296" t="s">
        <v>26</v>
      </c>
      <c r="S2296" t="s">
        <v>27</v>
      </c>
      <c r="T2296" t="s">
        <v>25</v>
      </c>
    </row>
    <row r="2297" spans="1:20" x14ac:dyDescent="0.25">
      <c r="A2297">
        <v>603</v>
      </c>
      <c r="B2297" t="s">
        <v>63</v>
      </c>
      <c r="C2297" t="s">
        <v>21</v>
      </c>
      <c r="D2297" t="s">
        <v>22</v>
      </c>
      <c r="E2297">
        <v>47</v>
      </c>
      <c r="F2297">
        <v>43</v>
      </c>
      <c r="G2297">
        <v>46</v>
      </c>
      <c r="H2297">
        <v>0</v>
      </c>
      <c r="I2297">
        <v>11</v>
      </c>
      <c r="J2297">
        <v>0</v>
      </c>
      <c r="K2297">
        <v>688</v>
      </c>
      <c r="L2297">
        <v>30</v>
      </c>
      <c r="M2297">
        <v>0</v>
      </c>
      <c r="N2297">
        <v>40</v>
      </c>
      <c r="O2297">
        <v>40</v>
      </c>
      <c r="P2297">
        <v>13</v>
      </c>
      <c r="Q2297" s="1">
        <v>40634</v>
      </c>
      <c r="R2297" t="s">
        <v>26</v>
      </c>
      <c r="S2297" t="s">
        <v>27</v>
      </c>
      <c r="T2297" t="s">
        <v>25</v>
      </c>
    </row>
    <row r="2298" spans="1:20" x14ac:dyDescent="0.25">
      <c r="A2298">
        <v>603</v>
      </c>
      <c r="B2298" t="s">
        <v>63</v>
      </c>
      <c r="C2298" t="s">
        <v>21</v>
      </c>
      <c r="D2298" t="s">
        <v>22</v>
      </c>
      <c r="E2298">
        <v>44</v>
      </c>
      <c r="F2298">
        <v>43</v>
      </c>
      <c r="G2298">
        <v>43</v>
      </c>
      <c r="H2298">
        <v>0</v>
      </c>
      <c r="I2298">
        <v>10</v>
      </c>
      <c r="J2298">
        <v>0</v>
      </c>
      <c r="K2298">
        <v>645</v>
      </c>
      <c r="L2298">
        <v>30</v>
      </c>
      <c r="M2298">
        <v>0</v>
      </c>
      <c r="N2298">
        <v>40</v>
      </c>
      <c r="O2298">
        <v>40</v>
      </c>
      <c r="P2298">
        <v>13</v>
      </c>
      <c r="Q2298" s="1">
        <v>40664</v>
      </c>
      <c r="R2298" t="s">
        <v>26</v>
      </c>
      <c r="S2298" t="s">
        <v>27</v>
      </c>
      <c r="T2298" t="s">
        <v>25</v>
      </c>
    </row>
    <row r="2299" spans="1:20" x14ac:dyDescent="0.25">
      <c r="A2299">
        <v>603</v>
      </c>
      <c r="B2299" t="s">
        <v>63</v>
      </c>
      <c r="C2299" t="s">
        <v>21</v>
      </c>
      <c r="D2299" t="s">
        <v>22</v>
      </c>
      <c r="E2299">
        <v>44</v>
      </c>
      <c r="F2299">
        <v>43</v>
      </c>
      <c r="G2299">
        <v>43</v>
      </c>
      <c r="H2299">
        <v>0</v>
      </c>
      <c r="I2299">
        <v>10</v>
      </c>
      <c r="J2299">
        <v>0</v>
      </c>
      <c r="K2299">
        <v>602</v>
      </c>
      <c r="L2299">
        <v>30</v>
      </c>
      <c r="M2299">
        <v>0</v>
      </c>
      <c r="N2299">
        <v>40</v>
      </c>
      <c r="O2299">
        <v>40</v>
      </c>
      <c r="P2299">
        <v>13</v>
      </c>
      <c r="Q2299" s="1">
        <v>40695</v>
      </c>
      <c r="R2299" t="s">
        <v>26</v>
      </c>
      <c r="S2299" t="s">
        <v>27</v>
      </c>
      <c r="T2299" t="s">
        <v>25</v>
      </c>
    </row>
    <row r="2300" spans="1:20" x14ac:dyDescent="0.25">
      <c r="A2300">
        <v>603</v>
      </c>
      <c r="B2300" t="s">
        <v>63</v>
      </c>
      <c r="C2300" t="s">
        <v>21</v>
      </c>
      <c r="D2300" t="s">
        <v>22</v>
      </c>
      <c r="E2300">
        <v>43</v>
      </c>
      <c r="F2300">
        <v>43</v>
      </c>
      <c r="G2300">
        <v>43</v>
      </c>
      <c r="H2300">
        <v>0</v>
      </c>
      <c r="I2300">
        <v>11</v>
      </c>
      <c r="J2300">
        <v>0</v>
      </c>
      <c r="K2300">
        <v>559</v>
      </c>
      <c r="L2300">
        <v>30</v>
      </c>
      <c r="M2300">
        <v>0</v>
      </c>
      <c r="N2300">
        <v>40</v>
      </c>
      <c r="O2300">
        <v>40</v>
      </c>
      <c r="P2300">
        <v>13</v>
      </c>
      <c r="Q2300" s="1">
        <v>40725</v>
      </c>
      <c r="R2300" t="s">
        <v>26</v>
      </c>
      <c r="S2300" t="s">
        <v>27</v>
      </c>
      <c r="T2300" t="s">
        <v>25</v>
      </c>
    </row>
    <row r="2301" spans="1:20" x14ac:dyDescent="0.25">
      <c r="A2301">
        <v>603</v>
      </c>
      <c r="B2301" t="s">
        <v>63</v>
      </c>
      <c r="C2301" t="s">
        <v>21</v>
      </c>
      <c r="D2301" t="s">
        <v>22</v>
      </c>
      <c r="E2301">
        <v>43</v>
      </c>
      <c r="F2301">
        <v>43</v>
      </c>
      <c r="G2301">
        <v>43</v>
      </c>
      <c r="H2301">
        <v>0</v>
      </c>
      <c r="I2301">
        <v>11</v>
      </c>
      <c r="J2301">
        <v>0</v>
      </c>
      <c r="K2301">
        <v>516</v>
      </c>
      <c r="L2301">
        <v>30</v>
      </c>
      <c r="M2301">
        <v>0</v>
      </c>
      <c r="N2301">
        <v>40</v>
      </c>
      <c r="O2301">
        <v>40</v>
      </c>
      <c r="P2301">
        <v>13</v>
      </c>
      <c r="Q2301" s="1">
        <v>40756</v>
      </c>
      <c r="R2301" t="s">
        <v>26</v>
      </c>
      <c r="S2301" t="s">
        <v>27</v>
      </c>
      <c r="T2301" t="s">
        <v>25</v>
      </c>
    </row>
    <row r="2302" spans="1:20" x14ac:dyDescent="0.25">
      <c r="A2302">
        <v>603</v>
      </c>
      <c r="B2302" t="s">
        <v>63</v>
      </c>
      <c r="C2302" t="s">
        <v>21</v>
      </c>
      <c r="D2302" t="s">
        <v>22</v>
      </c>
      <c r="E2302">
        <v>46</v>
      </c>
      <c r="F2302">
        <v>43</v>
      </c>
      <c r="G2302">
        <v>46</v>
      </c>
      <c r="H2302">
        <v>0</v>
      </c>
      <c r="I2302">
        <v>12</v>
      </c>
      <c r="J2302">
        <v>0</v>
      </c>
      <c r="K2302">
        <v>473</v>
      </c>
      <c r="L2302">
        <v>30</v>
      </c>
      <c r="M2302">
        <v>0</v>
      </c>
      <c r="N2302">
        <v>40</v>
      </c>
      <c r="O2302">
        <v>40</v>
      </c>
      <c r="P2302">
        <v>13</v>
      </c>
      <c r="Q2302" s="1">
        <v>40787</v>
      </c>
      <c r="R2302" t="s">
        <v>26</v>
      </c>
      <c r="S2302" t="s">
        <v>27</v>
      </c>
      <c r="T2302" t="s">
        <v>25</v>
      </c>
    </row>
    <row r="2303" spans="1:20" x14ac:dyDescent="0.25">
      <c r="A2303">
        <v>603</v>
      </c>
      <c r="B2303" t="s">
        <v>63</v>
      </c>
      <c r="C2303" t="s">
        <v>21</v>
      </c>
      <c r="D2303" t="s">
        <v>22</v>
      </c>
      <c r="E2303">
        <v>47</v>
      </c>
      <c r="F2303">
        <v>43</v>
      </c>
      <c r="G2303">
        <v>46</v>
      </c>
      <c r="H2303">
        <v>0</v>
      </c>
      <c r="I2303">
        <v>11</v>
      </c>
      <c r="J2303">
        <v>0</v>
      </c>
      <c r="K2303">
        <v>430</v>
      </c>
      <c r="L2303">
        <v>40</v>
      </c>
      <c r="M2303">
        <v>0</v>
      </c>
      <c r="N2303">
        <v>40</v>
      </c>
      <c r="O2303">
        <v>40</v>
      </c>
      <c r="P2303">
        <v>13</v>
      </c>
      <c r="Q2303" s="1">
        <v>40817</v>
      </c>
      <c r="R2303" t="s">
        <v>26</v>
      </c>
      <c r="S2303" t="s">
        <v>27</v>
      </c>
      <c r="T2303" t="s">
        <v>25</v>
      </c>
    </row>
    <row r="2304" spans="1:20" x14ac:dyDescent="0.25">
      <c r="A2304">
        <v>603</v>
      </c>
      <c r="B2304" t="s">
        <v>63</v>
      </c>
      <c r="C2304" t="s">
        <v>21</v>
      </c>
      <c r="D2304" t="s">
        <v>22</v>
      </c>
      <c r="E2304">
        <v>47</v>
      </c>
      <c r="F2304">
        <v>43</v>
      </c>
      <c r="G2304">
        <v>46</v>
      </c>
      <c r="H2304">
        <v>0</v>
      </c>
      <c r="I2304">
        <v>11</v>
      </c>
      <c r="J2304">
        <v>0</v>
      </c>
      <c r="K2304">
        <v>387</v>
      </c>
      <c r="L2304">
        <v>30</v>
      </c>
      <c r="M2304">
        <v>0</v>
      </c>
      <c r="N2304">
        <v>40</v>
      </c>
      <c r="O2304">
        <v>40</v>
      </c>
      <c r="P2304">
        <v>13</v>
      </c>
      <c r="Q2304" s="1">
        <v>40848</v>
      </c>
      <c r="R2304" t="s">
        <v>26</v>
      </c>
      <c r="S2304" t="s">
        <v>27</v>
      </c>
      <c r="T2304" t="s">
        <v>25</v>
      </c>
    </row>
    <row r="2305" spans="1:20" x14ac:dyDescent="0.25">
      <c r="A2305">
        <v>603</v>
      </c>
      <c r="B2305" t="s">
        <v>63</v>
      </c>
      <c r="C2305" t="s">
        <v>21</v>
      </c>
      <c r="D2305" t="s">
        <v>22</v>
      </c>
      <c r="E2305">
        <v>47</v>
      </c>
      <c r="F2305">
        <v>43</v>
      </c>
      <c r="G2305">
        <v>46</v>
      </c>
      <c r="H2305">
        <v>0</v>
      </c>
      <c r="I2305">
        <v>11</v>
      </c>
      <c r="J2305">
        <v>0</v>
      </c>
      <c r="K2305">
        <v>344</v>
      </c>
      <c r="L2305">
        <v>30</v>
      </c>
      <c r="M2305">
        <v>0</v>
      </c>
      <c r="N2305">
        <v>40</v>
      </c>
      <c r="O2305">
        <v>40</v>
      </c>
      <c r="P2305">
        <v>13</v>
      </c>
      <c r="Q2305" s="1">
        <v>40878</v>
      </c>
      <c r="R2305" t="s">
        <v>26</v>
      </c>
      <c r="S2305" t="s">
        <v>27</v>
      </c>
      <c r="T2305" t="s">
        <v>25</v>
      </c>
    </row>
    <row r="2306" spans="1:20" x14ac:dyDescent="0.25">
      <c r="A2306">
        <v>603</v>
      </c>
      <c r="B2306" t="s">
        <v>63</v>
      </c>
      <c r="C2306" t="s">
        <v>21</v>
      </c>
      <c r="D2306" t="s">
        <v>22</v>
      </c>
      <c r="E2306">
        <v>-10</v>
      </c>
      <c r="F2306">
        <v>53</v>
      </c>
      <c r="G2306">
        <v>90</v>
      </c>
      <c r="H2306">
        <v>37</v>
      </c>
      <c r="I2306">
        <v>63</v>
      </c>
      <c r="J2306">
        <v>34</v>
      </c>
      <c r="K2306">
        <v>261</v>
      </c>
      <c r="L2306">
        <v>0</v>
      </c>
      <c r="M2306">
        <v>30</v>
      </c>
      <c r="N2306">
        <v>50</v>
      </c>
      <c r="O2306">
        <v>80</v>
      </c>
      <c r="P2306">
        <v>5</v>
      </c>
      <c r="Q2306" s="1">
        <v>40179</v>
      </c>
      <c r="R2306" t="s">
        <v>28</v>
      </c>
      <c r="S2306" t="s">
        <v>29</v>
      </c>
      <c r="T2306" t="s">
        <v>25</v>
      </c>
    </row>
    <row r="2307" spans="1:20" x14ac:dyDescent="0.25">
      <c r="A2307">
        <v>603</v>
      </c>
      <c r="B2307" t="s">
        <v>63</v>
      </c>
      <c r="C2307" t="s">
        <v>21</v>
      </c>
      <c r="D2307" t="s">
        <v>22</v>
      </c>
      <c r="E2307">
        <v>-7</v>
      </c>
      <c r="F2307">
        <v>61</v>
      </c>
      <c r="G2307">
        <v>104</v>
      </c>
      <c r="H2307">
        <v>43</v>
      </c>
      <c r="I2307">
        <v>68</v>
      </c>
      <c r="J2307">
        <v>39</v>
      </c>
      <c r="K2307">
        <v>256</v>
      </c>
      <c r="L2307">
        <v>10</v>
      </c>
      <c r="M2307">
        <v>40</v>
      </c>
      <c r="N2307">
        <v>60</v>
      </c>
      <c r="O2307">
        <v>100</v>
      </c>
      <c r="P2307">
        <v>5</v>
      </c>
      <c r="Q2307" s="1">
        <v>40210</v>
      </c>
      <c r="R2307" t="s">
        <v>28</v>
      </c>
      <c r="S2307" t="s">
        <v>29</v>
      </c>
      <c r="T2307" t="s">
        <v>25</v>
      </c>
    </row>
    <row r="2308" spans="1:20" x14ac:dyDescent="0.25">
      <c r="A2308">
        <v>603</v>
      </c>
      <c r="B2308" t="s">
        <v>63</v>
      </c>
      <c r="C2308" t="s">
        <v>21</v>
      </c>
      <c r="D2308" t="s">
        <v>22</v>
      </c>
      <c r="E2308">
        <v>-7</v>
      </c>
      <c r="F2308">
        <v>63</v>
      </c>
      <c r="G2308">
        <v>107</v>
      </c>
      <c r="H2308">
        <v>44</v>
      </c>
      <c r="I2308">
        <v>70</v>
      </c>
      <c r="J2308">
        <v>40</v>
      </c>
      <c r="K2308">
        <v>251</v>
      </c>
      <c r="L2308">
        <v>10</v>
      </c>
      <c r="M2308">
        <v>40</v>
      </c>
      <c r="N2308">
        <v>60</v>
      </c>
      <c r="O2308">
        <v>100</v>
      </c>
      <c r="P2308">
        <v>5</v>
      </c>
      <c r="Q2308" s="1">
        <v>40238</v>
      </c>
      <c r="R2308" t="s">
        <v>28</v>
      </c>
      <c r="S2308" t="s">
        <v>29</v>
      </c>
      <c r="T2308" t="s">
        <v>25</v>
      </c>
    </row>
    <row r="2309" spans="1:20" x14ac:dyDescent="0.25">
      <c r="A2309">
        <v>603</v>
      </c>
      <c r="B2309" t="s">
        <v>63</v>
      </c>
      <c r="C2309" t="s">
        <v>21</v>
      </c>
      <c r="D2309" t="s">
        <v>22</v>
      </c>
      <c r="E2309">
        <v>-6</v>
      </c>
      <c r="F2309">
        <v>63</v>
      </c>
      <c r="G2309">
        <v>107</v>
      </c>
      <c r="H2309">
        <v>44</v>
      </c>
      <c r="I2309">
        <v>69</v>
      </c>
      <c r="J2309">
        <v>40</v>
      </c>
      <c r="K2309">
        <v>261</v>
      </c>
      <c r="L2309">
        <v>10</v>
      </c>
      <c r="M2309">
        <v>40</v>
      </c>
      <c r="N2309">
        <v>60</v>
      </c>
      <c r="O2309">
        <v>100</v>
      </c>
      <c r="P2309">
        <v>5</v>
      </c>
      <c r="Q2309" s="1">
        <v>40269</v>
      </c>
      <c r="R2309" t="s">
        <v>28</v>
      </c>
      <c r="S2309" t="s">
        <v>29</v>
      </c>
      <c r="T2309" t="s">
        <v>25</v>
      </c>
    </row>
    <row r="2310" spans="1:20" x14ac:dyDescent="0.25">
      <c r="A2310">
        <v>603</v>
      </c>
      <c r="B2310" t="s">
        <v>63</v>
      </c>
      <c r="C2310" t="s">
        <v>21</v>
      </c>
      <c r="D2310" t="s">
        <v>22</v>
      </c>
      <c r="E2310">
        <v>-7</v>
      </c>
      <c r="F2310">
        <v>61</v>
      </c>
      <c r="G2310">
        <v>104</v>
      </c>
      <c r="H2310">
        <v>43</v>
      </c>
      <c r="I2310">
        <v>68</v>
      </c>
      <c r="J2310">
        <v>39</v>
      </c>
      <c r="K2310">
        <v>282</v>
      </c>
      <c r="L2310">
        <v>10</v>
      </c>
      <c r="M2310">
        <v>40</v>
      </c>
      <c r="N2310">
        <v>60</v>
      </c>
      <c r="O2310">
        <v>100</v>
      </c>
      <c r="P2310">
        <v>5</v>
      </c>
      <c r="Q2310" s="1">
        <v>40299</v>
      </c>
      <c r="R2310" t="s">
        <v>28</v>
      </c>
      <c r="S2310" t="s">
        <v>29</v>
      </c>
      <c r="T2310" t="s">
        <v>25</v>
      </c>
    </row>
    <row r="2311" spans="1:20" x14ac:dyDescent="0.25">
      <c r="A2311">
        <v>603</v>
      </c>
      <c r="B2311" t="s">
        <v>63</v>
      </c>
      <c r="C2311" t="s">
        <v>21</v>
      </c>
      <c r="D2311" t="s">
        <v>22</v>
      </c>
      <c r="E2311">
        <v>-4</v>
      </c>
      <c r="F2311">
        <v>73</v>
      </c>
      <c r="G2311">
        <v>125</v>
      </c>
      <c r="H2311">
        <v>52</v>
      </c>
      <c r="I2311">
        <v>77</v>
      </c>
      <c r="J2311">
        <v>47</v>
      </c>
      <c r="K2311">
        <v>313</v>
      </c>
      <c r="L2311">
        <v>20</v>
      </c>
      <c r="M2311">
        <v>40</v>
      </c>
      <c r="N2311">
        <v>80</v>
      </c>
      <c r="O2311">
        <v>120</v>
      </c>
      <c r="P2311">
        <v>5</v>
      </c>
      <c r="Q2311" s="1">
        <v>40330</v>
      </c>
      <c r="R2311" t="s">
        <v>28</v>
      </c>
      <c r="S2311" t="s">
        <v>29</v>
      </c>
      <c r="T2311" t="s">
        <v>25</v>
      </c>
    </row>
    <row r="2312" spans="1:20" x14ac:dyDescent="0.25">
      <c r="A2312">
        <v>603</v>
      </c>
      <c r="B2312" t="s">
        <v>63</v>
      </c>
      <c r="C2312" t="s">
        <v>21</v>
      </c>
      <c r="D2312" t="s">
        <v>22</v>
      </c>
      <c r="E2312">
        <v>-1</v>
      </c>
      <c r="F2312">
        <v>82</v>
      </c>
      <c r="G2312">
        <v>141</v>
      </c>
      <c r="H2312">
        <v>59</v>
      </c>
      <c r="I2312">
        <v>83</v>
      </c>
      <c r="J2312">
        <v>53</v>
      </c>
      <c r="K2312">
        <v>338</v>
      </c>
      <c r="L2312">
        <v>10</v>
      </c>
      <c r="M2312">
        <v>50</v>
      </c>
      <c r="N2312">
        <v>80</v>
      </c>
      <c r="O2312">
        <v>130</v>
      </c>
      <c r="P2312">
        <v>5</v>
      </c>
      <c r="Q2312" s="1">
        <v>40360</v>
      </c>
      <c r="R2312" t="s">
        <v>28</v>
      </c>
      <c r="S2312" t="s">
        <v>29</v>
      </c>
      <c r="T2312" t="s">
        <v>25</v>
      </c>
    </row>
    <row r="2313" spans="1:20" x14ac:dyDescent="0.25">
      <c r="A2313">
        <v>603</v>
      </c>
      <c r="B2313" t="s">
        <v>63</v>
      </c>
      <c r="C2313" t="s">
        <v>21</v>
      </c>
      <c r="D2313" t="s">
        <v>22</v>
      </c>
      <c r="E2313">
        <v>1</v>
      </c>
      <c r="F2313">
        <v>88</v>
      </c>
      <c r="G2313">
        <v>151</v>
      </c>
      <c r="H2313">
        <v>63</v>
      </c>
      <c r="I2313">
        <v>87</v>
      </c>
      <c r="J2313">
        <v>57</v>
      </c>
      <c r="K2313">
        <v>332</v>
      </c>
      <c r="L2313">
        <v>10</v>
      </c>
      <c r="M2313">
        <v>60</v>
      </c>
      <c r="N2313">
        <v>80</v>
      </c>
      <c r="O2313">
        <v>140</v>
      </c>
      <c r="P2313">
        <v>5</v>
      </c>
      <c r="Q2313" s="1">
        <v>40391</v>
      </c>
      <c r="R2313" t="s">
        <v>28</v>
      </c>
      <c r="S2313" t="s">
        <v>29</v>
      </c>
      <c r="T2313" t="s">
        <v>25</v>
      </c>
    </row>
    <row r="2314" spans="1:20" x14ac:dyDescent="0.25">
      <c r="A2314">
        <v>603</v>
      </c>
      <c r="B2314" t="s">
        <v>63</v>
      </c>
      <c r="C2314" t="s">
        <v>21</v>
      </c>
      <c r="D2314" t="s">
        <v>22</v>
      </c>
      <c r="E2314">
        <v>-7</v>
      </c>
      <c r="F2314">
        <v>62</v>
      </c>
      <c r="G2314">
        <v>106</v>
      </c>
      <c r="H2314">
        <v>44</v>
      </c>
      <c r="I2314">
        <v>69</v>
      </c>
      <c r="J2314">
        <v>40</v>
      </c>
      <c r="K2314">
        <v>325</v>
      </c>
      <c r="L2314">
        <v>10</v>
      </c>
      <c r="M2314">
        <v>40</v>
      </c>
      <c r="N2314">
        <v>60</v>
      </c>
      <c r="O2314">
        <v>100</v>
      </c>
      <c r="P2314">
        <v>5</v>
      </c>
      <c r="Q2314" s="1">
        <v>40422</v>
      </c>
      <c r="R2314" t="s">
        <v>28</v>
      </c>
      <c r="S2314" t="s">
        <v>29</v>
      </c>
      <c r="T2314" t="s">
        <v>25</v>
      </c>
    </row>
    <row r="2315" spans="1:20" x14ac:dyDescent="0.25">
      <c r="A2315">
        <v>603</v>
      </c>
      <c r="B2315" t="s">
        <v>63</v>
      </c>
      <c r="C2315" t="s">
        <v>21</v>
      </c>
      <c r="D2315" t="s">
        <v>22</v>
      </c>
      <c r="E2315">
        <v>-7</v>
      </c>
      <c r="F2315">
        <v>64</v>
      </c>
      <c r="G2315">
        <v>109</v>
      </c>
      <c r="H2315">
        <v>45</v>
      </c>
      <c r="I2315">
        <v>71</v>
      </c>
      <c r="J2315">
        <v>41</v>
      </c>
      <c r="K2315">
        <v>320</v>
      </c>
      <c r="L2315">
        <v>30</v>
      </c>
      <c r="M2315">
        <v>30</v>
      </c>
      <c r="N2315">
        <v>60</v>
      </c>
      <c r="O2315">
        <v>90</v>
      </c>
      <c r="P2315">
        <v>5</v>
      </c>
      <c r="Q2315" s="1">
        <v>40452</v>
      </c>
      <c r="R2315" t="s">
        <v>28</v>
      </c>
      <c r="S2315" t="s">
        <v>29</v>
      </c>
      <c r="T2315" t="s">
        <v>25</v>
      </c>
    </row>
    <row r="2316" spans="1:20" x14ac:dyDescent="0.25">
      <c r="A2316">
        <v>603</v>
      </c>
      <c r="B2316" t="s">
        <v>63</v>
      </c>
      <c r="C2316" t="s">
        <v>21</v>
      </c>
      <c r="D2316" t="s">
        <v>22</v>
      </c>
      <c r="E2316">
        <v>-8</v>
      </c>
      <c r="F2316">
        <v>62</v>
      </c>
      <c r="G2316">
        <v>106</v>
      </c>
      <c r="H2316">
        <v>44</v>
      </c>
      <c r="I2316">
        <v>70</v>
      </c>
      <c r="J2316">
        <v>40</v>
      </c>
      <c r="K2316">
        <v>325</v>
      </c>
      <c r="L2316">
        <v>10</v>
      </c>
      <c r="M2316">
        <v>40</v>
      </c>
      <c r="N2316">
        <v>60</v>
      </c>
      <c r="O2316">
        <v>100</v>
      </c>
      <c r="P2316">
        <v>5</v>
      </c>
      <c r="Q2316" s="1">
        <v>40483</v>
      </c>
      <c r="R2316" t="s">
        <v>28</v>
      </c>
      <c r="S2316" t="s">
        <v>29</v>
      </c>
      <c r="T2316" t="s">
        <v>25</v>
      </c>
    </row>
    <row r="2317" spans="1:20" x14ac:dyDescent="0.25">
      <c r="A2317">
        <v>603</v>
      </c>
      <c r="B2317" t="s">
        <v>63</v>
      </c>
      <c r="C2317" t="s">
        <v>21</v>
      </c>
      <c r="D2317" t="s">
        <v>22</v>
      </c>
      <c r="E2317">
        <v>-4</v>
      </c>
      <c r="F2317">
        <v>69</v>
      </c>
      <c r="G2317">
        <v>118</v>
      </c>
      <c r="H2317">
        <v>49</v>
      </c>
      <c r="I2317">
        <v>73</v>
      </c>
      <c r="J2317">
        <v>44</v>
      </c>
      <c r="K2317">
        <v>335</v>
      </c>
      <c r="L2317">
        <v>10</v>
      </c>
      <c r="M2317">
        <v>40</v>
      </c>
      <c r="N2317">
        <v>70</v>
      </c>
      <c r="O2317">
        <v>110</v>
      </c>
      <c r="P2317">
        <v>5</v>
      </c>
      <c r="Q2317" s="1">
        <v>40513</v>
      </c>
      <c r="R2317" t="s">
        <v>28</v>
      </c>
      <c r="S2317" t="s">
        <v>29</v>
      </c>
      <c r="T2317" t="s">
        <v>25</v>
      </c>
    </row>
    <row r="2318" spans="1:20" x14ac:dyDescent="0.25">
      <c r="A2318">
        <v>603</v>
      </c>
      <c r="B2318" t="s">
        <v>63</v>
      </c>
      <c r="C2318" t="s">
        <v>21</v>
      </c>
      <c r="D2318" t="s">
        <v>22</v>
      </c>
      <c r="E2318">
        <v>-16</v>
      </c>
      <c r="F2318">
        <v>53</v>
      </c>
      <c r="G2318">
        <v>101</v>
      </c>
      <c r="H2318">
        <v>37</v>
      </c>
      <c r="I2318">
        <v>66</v>
      </c>
      <c r="J2318">
        <v>34</v>
      </c>
      <c r="K2318">
        <v>261</v>
      </c>
      <c r="L2318">
        <v>0</v>
      </c>
      <c r="M2318">
        <v>30</v>
      </c>
      <c r="N2318">
        <v>50</v>
      </c>
      <c r="O2318">
        <v>80</v>
      </c>
      <c r="P2318">
        <v>5</v>
      </c>
      <c r="Q2318" s="1">
        <v>40544</v>
      </c>
      <c r="R2318" t="s">
        <v>28</v>
      </c>
      <c r="S2318" t="s">
        <v>29</v>
      </c>
      <c r="T2318" t="s">
        <v>25</v>
      </c>
    </row>
    <row r="2319" spans="1:20" x14ac:dyDescent="0.25">
      <c r="A2319">
        <v>603</v>
      </c>
      <c r="B2319" t="s">
        <v>63</v>
      </c>
      <c r="C2319" t="s">
        <v>21</v>
      </c>
      <c r="D2319" t="s">
        <v>22</v>
      </c>
      <c r="E2319">
        <v>-10</v>
      </c>
      <c r="F2319">
        <v>61</v>
      </c>
      <c r="G2319">
        <v>111</v>
      </c>
      <c r="H2319">
        <v>43</v>
      </c>
      <c r="I2319">
        <v>68</v>
      </c>
      <c r="J2319">
        <v>39</v>
      </c>
      <c r="K2319">
        <v>256</v>
      </c>
      <c r="L2319">
        <v>10</v>
      </c>
      <c r="M2319">
        <v>40</v>
      </c>
      <c r="N2319">
        <v>60</v>
      </c>
      <c r="O2319">
        <v>100</v>
      </c>
      <c r="P2319">
        <v>5</v>
      </c>
      <c r="Q2319" s="1">
        <v>40575</v>
      </c>
      <c r="R2319" t="s">
        <v>28</v>
      </c>
      <c r="S2319" t="s">
        <v>29</v>
      </c>
      <c r="T2319" t="s">
        <v>25</v>
      </c>
    </row>
    <row r="2320" spans="1:20" x14ac:dyDescent="0.25">
      <c r="A2320">
        <v>603</v>
      </c>
      <c r="B2320" t="s">
        <v>63</v>
      </c>
      <c r="C2320" t="s">
        <v>21</v>
      </c>
      <c r="D2320" t="s">
        <v>22</v>
      </c>
      <c r="E2320">
        <v>-10</v>
      </c>
      <c r="F2320">
        <v>63</v>
      </c>
      <c r="G2320">
        <v>114</v>
      </c>
      <c r="H2320">
        <v>44</v>
      </c>
      <c r="I2320">
        <v>70</v>
      </c>
      <c r="J2320">
        <v>40</v>
      </c>
      <c r="K2320">
        <v>251</v>
      </c>
      <c r="L2320">
        <v>10</v>
      </c>
      <c r="M2320">
        <v>40</v>
      </c>
      <c r="N2320">
        <v>60</v>
      </c>
      <c r="O2320">
        <v>100</v>
      </c>
      <c r="P2320">
        <v>5</v>
      </c>
      <c r="Q2320" s="1">
        <v>40603</v>
      </c>
      <c r="R2320" t="s">
        <v>28</v>
      </c>
      <c r="S2320" t="s">
        <v>29</v>
      </c>
      <c r="T2320" t="s">
        <v>25</v>
      </c>
    </row>
    <row r="2321" spans="1:20" x14ac:dyDescent="0.25">
      <c r="A2321">
        <v>603</v>
      </c>
      <c r="B2321" t="s">
        <v>63</v>
      </c>
      <c r="C2321" t="s">
        <v>21</v>
      </c>
      <c r="D2321" t="s">
        <v>22</v>
      </c>
      <c r="E2321">
        <v>-9</v>
      </c>
      <c r="F2321">
        <v>63</v>
      </c>
      <c r="G2321">
        <v>114</v>
      </c>
      <c r="H2321">
        <v>44</v>
      </c>
      <c r="I2321">
        <v>69</v>
      </c>
      <c r="J2321">
        <v>40</v>
      </c>
      <c r="K2321">
        <v>261</v>
      </c>
      <c r="L2321">
        <v>10</v>
      </c>
      <c r="M2321">
        <v>40</v>
      </c>
      <c r="N2321">
        <v>60</v>
      </c>
      <c r="O2321">
        <v>100</v>
      </c>
      <c r="P2321">
        <v>5</v>
      </c>
      <c r="Q2321" s="1">
        <v>40634</v>
      </c>
      <c r="R2321" t="s">
        <v>28</v>
      </c>
      <c r="S2321" t="s">
        <v>29</v>
      </c>
      <c r="T2321" t="s">
        <v>25</v>
      </c>
    </row>
    <row r="2322" spans="1:20" x14ac:dyDescent="0.25">
      <c r="A2322">
        <v>603</v>
      </c>
      <c r="B2322" t="s">
        <v>63</v>
      </c>
      <c r="C2322" t="s">
        <v>21</v>
      </c>
      <c r="D2322" t="s">
        <v>22</v>
      </c>
      <c r="E2322">
        <v>-10</v>
      </c>
      <c r="F2322">
        <v>61</v>
      </c>
      <c r="G2322">
        <v>103</v>
      </c>
      <c r="H2322">
        <v>43</v>
      </c>
      <c r="I2322">
        <v>63</v>
      </c>
      <c r="J2322">
        <v>39</v>
      </c>
      <c r="K2322">
        <v>282</v>
      </c>
      <c r="L2322">
        <v>10</v>
      </c>
      <c r="M2322">
        <v>40</v>
      </c>
      <c r="N2322">
        <v>60</v>
      </c>
      <c r="O2322">
        <v>100</v>
      </c>
      <c r="P2322">
        <v>5</v>
      </c>
      <c r="Q2322" s="1">
        <v>40664</v>
      </c>
      <c r="R2322" t="s">
        <v>28</v>
      </c>
      <c r="S2322" t="s">
        <v>29</v>
      </c>
      <c r="T2322" t="s">
        <v>25</v>
      </c>
    </row>
    <row r="2323" spans="1:20" x14ac:dyDescent="0.25">
      <c r="A2323">
        <v>603</v>
      </c>
      <c r="B2323" t="s">
        <v>63</v>
      </c>
      <c r="C2323" t="s">
        <v>21</v>
      </c>
      <c r="D2323" t="s">
        <v>22</v>
      </c>
      <c r="E2323">
        <v>-6</v>
      </c>
      <c r="F2323">
        <v>73</v>
      </c>
      <c r="G2323">
        <v>124</v>
      </c>
      <c r="H2323">
        <v>52</v>
      </c>
      <c r="I2323">
        <v>72</v>
      </c>
      <c r="J2323">
        <v>47</v>
      </c>
      <c r="K2323">
        <v>313</v>
      </c>
      <c r="L2323">
        <v>20</v>
      </c>
      <c r="M2323">
        <v>40</v>
      </c>
      <c r="N2323">
        <v>80</v>
      </c>
      <c r="O2323">
        <v>120</v>
      </c>
      <c r="P2323">
        <v>5</v>
      </c>
      <c r="Q2323" s="1">
        <v>40695</v>
      </c>
      <c r="R2323" t="s">
        <v>28</v>
      </c>
      <c r="S2323" t="s">
        <v>29</v>
      </c>
      <c r="T2323" t="s">
        <v>25</v>
      </c>
    </row>
    <row r="2324" spans="1:20" x14ac:dyDescent="0.25">
      <c r="A2324">
        <v>603</v>
      </c>
      <c r="B2324" t="s">
        <v>63</v>
      </c>
      <c r="C2324" t="s">
        <v>21</v>
      </c>
      <c r="D2324" t="s">
        <v>22</v>
      </c>
      <c r="E2324">
        <v>-1</v>
      </c>
      <c r="F2324">
        <v>82</v>
      </c>
      <c r="G2324">
        <v>140</v>
      </c>
      <c r="H2324">
        <v>59</v>
      </c>
      <c r="I2324">
        <v>77</v>
      </c>
      <c r="J2324">
        <v>53</v>
      </c>
      <c r="K2324">
        <v>338</v>
      </c>
      <c r="L2324">
        <v>10</v>
      </c>
      <c r="M2324">
        <v>50</v>
      </c>
      <c r="N2324">
        <v>80</v>
      </c>
      <c r="O2324">
        <v>130</v>
      </c>
      <c r="P2324">
        <v>5</v>
      </c>
      <c r="Q2324" s="1">
        <v>40725</v>
      </c>
      <c r="R2324" t="s">
        <v>28</v>
      </c>
      <c r="S2324" t="s">
        <v>29</v>
      </c>
      <c r="T2324" t="s">
        <v>25</v>
      </c>
    </row>
    <row r="2325" spans="1:20" x14ac:dyDescent="0.25">
      <c r="A2325">
        <v>603</v>
      </c>
      <c r="B2325" t="s">
        <v>63</v>
      </c>
      <c r="C2325" t="s">
        <v>21</v>
      </c>
      <c r="D2325" t="s">
        <v>22</v>
      </c>
      <c r="E2325">
        <v>1</v>
      </c>
      <c r="F2325">
        <v>88</v>
      </c>
      <c r="G2325">
        <v>150</v>
      </c>
      <c r="H2325">
        <v>63</v>
      </c>
      <c r="I2325">
        <v>81</v>
      </c>
      <c r="J2325">
        <v>57</v>
      </c>
      <c r="K2325">
        <v>332</v>
      </c>
      <c r="L2325">
        <v>10</v>
      </c>
      <c r="M2325">
        <v>60</v>
      </c>
      <c r="N2325">
        <v>80</v>
      </c>
      <c r="O2325">
        <v>140</v>
      </c>
      <c r="P2325">
        <v>5</v>
      </c>
      <c r="Q2325" s="1">
        <v>40756</v>
      </c>
      <c r="R2325" t="s">
        <v>28</v>
      </c>
      <c r="S2325" t="s">
        <v>29</v>
      </c>
      <c r="T2325" t="s">
        <v>25</v>
      </c>
    </row>
    <row r="2326" spans="1:20" x14ac:dyDescent="0.25">
      <c r="A2326">
        <v>603</v>
      </c>
      <c r="B2326" t="s">
        <v>63</v>
      </c>
      <c r="C2326" t="s">
        <v>21</v>
      </c>
      <c r="D2326" t="s">
        <v>22</v>
      </c>
      <c r="E2326">
        <v>-10</v>
      </c>
      <c r="F2326">
        <v>62</v>
      </c>
      <c r="G2326">
        <v>113</v>
      </c>
      <c r="H2326">
        <v>44</v>
      </c>
      <c r="I2326">
        <v>69</v>
      </c>
      <c r="J2326">
        <v>40</v>
      </c>
      <c r="K2326">
        <v>325</v>
      </c>
      <c r="L2326">
        <v>10</v>
      </c>
      <c r="M2326">
        <v>40</v>
      </c>
      <c r="N2326">
        <v>60</v>
      </c>
      <c r="O2326">
        <v>100</v>
      </c>
      <c r="P2326">
        <v>5</v>
      </c>
      <c r="Q2326" s="1">
        <v>40787</v>
      </c>
      <c r="R2326" t="s">
        <v>28</v>
      </c>
      <c r="S2326" t="s">
        <v>29</v>
      </c>
      <c r="T2326" t="s">
        <v>25</v>
      </c>
    </row>
    <row r="2327" spans="1:20" x14ac:dyDescent="0.25">
      <c r="A2327">
        <v>603</v>
      </c>
      <c r="B2327" t="s">
        <v>63</v>
      </c>
      <c r="C2327" t="s">
        <v>21</v>
      </c>
      <c r="D2327" t="s">
        <v>22</v>
      </c>
      <c r="E2327">
        <v>-10</v>
      </c>
      <c r="F2327">
        <v>64</v>
      </c>
      <c r="G2327">
        <v>116</v>
      </c>
      <c r="H2327">
        <v>45</v>
      </c>
      <c r="I2327">
        <v>71</v>
      </c>
      <c r="J2327">
        <v>41</v>
      </c>
      <c r="K2327">
        <v>320</v>
      </c>
      <c r="L2327">
        <v>30</v>
      </c>
      <c r="M2327">
        <v>30</v>
      </c>
      <c r="N2327">
        <v>60</v>
      </c>
      <c r="O2327">
        <v>90</v>
      </c>
      <c r="P2327">
        <v>5</v>
      </c>
      <c r="Q2327" s="1">
        <v>40817</v>
      </c>
      <c r="R2327" t="s">
        <v>28</v>
      </c>
      <c r="S2327" t="s">
        <v>29</v>
      </c>
      <c r="T2327" t="s">
        <v>25</v>
      </c>
    </row>
    <row r="2328" spans="1:20" x14ac:dyDescent="0.25">
      <c r="A2328">
        <v>603</v>
      </c>
      <c r="B2328" t="s">
        <v>63</v>
      </c>
      <c r="C2328" t="s">
        <v>21</v>
      </c>
      <c r="D2328" t="s">
        <v>22</v>
      </c>
      <c r="E2328">
        <v>-12</v>
      </c>
      <c r="F2328">
        <v>62</v>
      </c>
      <c r="G2328">
        <v>113</v>
      </c>
      <c r="H2328">
        <v>44</v>
      </c>
      <c r="I2328">
        <v>70</v>
      </c>
      <c r="J2328">
        <v>40</v>
      </c>
      <c r="K2328">
        <v>325</v>
      </c>
      <c r="L2328">
        <v>10</v>
      </c>
      <c r="M2328">
        <v>40</v>
      </c>
      <c r="N2328">
        <v>60</v>
      </c>
      <c r="O2328">
        <v>100</v>
      </c>
      <c r="P2328">
        <v>5</v>
      </c>
      <c r="Q2328" s="1">
        <v>40848</v>
      </c>
      <c r="R2328" t="s">
        <v>28</v>
      </c>
      <c r="S2328" t="s">
        <v>29</v>
      </c>
      <c r="T2328" t="s">
        <v>25</v>
      </c>
    </row>
    <row r="2329" spans="1:20" x14ac:dyDescent="0.25">
      <c r="A2329">
        <v>603</v>
      </c>
      <c r="B2329" t="s">
        <v>63</v>
      </c>
      <c r="C2329" t="s">
        <v>21</v>
      </c>
      <c r="D2329" t="s">
        <v>22</v>
      </c>
      <c r="E2329">
        <v>-6</v>
      </c>
      <c r="F2329">
        <v>69</v>
      </c>
      <c r="G2329">
        <v>126</v>
      </c>
      <c r="H2329">
        <v>49</v>
      </c>
      <c r="I2329">
        <v>73</v>
      </c>
      <c r="J2329">
        <v>44</v>
      </c>
      <c r="K2329">
        <v>335</v>
      </c>
      <c r="L2329">
        <v>10</v>
      </c>
      <c r="M2329">
        <v>40</v>
      </c>
      <c r="N2329">
        <v>70</v>
      </c>
      <c r="O2329">
        <v>110</v>
      </c>
      <c r="P2329">
        <v>5</v>
      </c>
      <c r="Q2329" s="1">
        <v>40878</v>
      </c>
      <c r="R2329" t="s">
        <v>28</v>
      </c>
      <c r="S2329" t="s">
        <v>29</v>
      </c>
      <c r="T2329" t="s">
        <v>25</v>
      </c>
    </row>
    <row r="2330" spans="1:20" x14ac:dyDescent="0.25">
      <c r="A2330">
        <v>603</v>
      </c>
      <c r="B2330" t="s">
        <v>63</v>
      </c>
      <c r="C2330" t="s">
        <v>21</v>
      </c>
      <c r="D2330" t="s">
        <v>22</v>
      </c>
      <c r="E2330">
        <v>-4</v>
      </c>
      <c r="F2330">
        <v>42</v>
      </c>
      <c r="G2330">
        <v>76</v>
      </c>
      <c r="H2330">
        <v>34</v>
      </c>
      <c r="I2330">
        <v>46</v>
      </c>
      <c r="J2330">
        <v>12</v>
      </c>
      <c r="K2330">
        <v>197</v>
      </c>
      <c r="L2330">
        <v>0</v>
      </c>
      <c r="M2330">
        <v>20</v>
      </c>
      <c r="N2330">
        <v>30</v>
      </c>
      <c r="O2330">
        <v>50</v>
      </c>
      <c r="P2330">
        <v>9</v>
      </c>
      <c r="Q2330" s="1">
        <v>40179</v>
      </c>
      <c r="R2330" t="s">
        <v>32</v>
      </c>
      <c r="S2330" t="s">
        <v>33</v>
      </c>
      <c r="T2330" t="s">
        <v>31</v>
      </c>
    </row>
    <row r="2331" spans="1:20" x14ac:dyDescent="0.25">
      <c r="A2331">
        <v>603</v>
      </c>
      <c r="B2331" t="s">
        <v>63</v>
      </c>
      <c r="C2331" t="s">
        <v>21</v>
      </c>
      <c r="D2331" t="s">
        <v>22</v>
      </c>
      <c r="E2331">
        <v>-4</v>
      </c>
      <c r="F2331">
        <v>41</v>
      </c>
      <c r="G2331">
        <v>74</v>
      </c>
      <c r="H2331">
        <v>33</v>
      </c>
      <c r="I2331">
        <v>45</v>
      </c>
      <c r="J2331">
        <v>12</v>
      </c>
      <c r="K2331">
        <v>193</v>
      </c>
      <c r="L2331">
        <v>0</v>
      </c>
      <c r="M2331">
        <v>20</v>
      </c>
      <c r="N2331">
        <v>30</v>
      </c>
      <c r="O2331">
        <v>50</v>
      </c>
      <c r="P2331">
        <v>9</v>
      </c>
      <c r="Q2331" s="1">
        <v>40210</v>
      </c>
      <c r="R2331" t="s">
        <v>32</v>
      </c>
      <c r="S2331" t="s">
        <v>33</v>
      </c>
      <c r="T2331" t="s">
        <v>31</v>
      </c>
    </row>
    <row r="2332" spans="1:20" x14ac:dyDescent="0.25">
      <c r="A2332">
        <v>603</v>
      </c>
      <c r="B2332" t="s">
        <v>63</v>
      </c>
      <c r="C2332" t="s">
        <v>21</v>
      </c>
      <c r="D2332" t="s">
        <v>22</v>
      </c>
      <c r="E2332">
        <v>-3</v>
      </c>
      <c r="F2332">
        <v>42</v>
      </c>
      <c r="G2332">
        <v>75</v>
      </c>
      <c r="H2332">
        <v>33</v>
      </c>
      <c r="I2332">
        <v>45</v>
      </c>
      <c r="J2332">
        <v>12</v>
      </c>
      <c r="K2332">
        <v>190</v>
      </c>
      <c r="L2332">
        <v>0</v>
      </c>
      <c r="M2332">
        <v>20</v>
      </c>
      <c r="N2332">
        <v>30</v>
      </c>
      <c r="O2332">
        <v>50</v>
      </c>
      <c r="P2332">
        <v>9</v>
      </c>
      <c r="Q2332" s="1">
        <v>40238</v>
      </c>
      <c r="R2332" t="s">
        <v>32</v>
      </c>
      <c r="S2332" t="s">
        <v>33</v>
      </c>
      <c r="T2332" t="s">
        <v>31</v>
      </c>
    </row>
    <row r="2333" spans="1:20" x14ac:dyDescent="0.25">
      <c r="A2333">
        <v>603</v>
      </c>
      <c r="B2333" t="s">
        <v>63</v>
      </c>
      <c r="C2333" t="s">
        <v>21</v>
      </c>
      <c r="D2333" t="s">
        <v>22</v>
      </c>
      <c r="E2333">
        <v>-3</v>
      </c>
      <c r="F2333">
        <v>44</v>
      </c>
      <c r="G2333">
        <v>79</v>
      </c>
      <c r="H2333">
        <v>35</v>
      </c>
      <c r="I2333">
        <v>47</v>
      </c>
      <c r="J2333">
        <v>13</v>
      </c>
      <c r="K2333">
        <v>197</v>
      </c>
      <c r="L2333">
        <v>10</v>
      </c>
      <c r="M2333">
        <v>20</v>
      </c>
      <c r="N2333">
        <v>40</v>
      </c>
      <c r="O2333">
        <v>60</v>
      </c>
      <c r="P2333">
        <v>9</v>
      </c>
      <c r="Q2333" s="1">
        <v>40269</v>
      </c>
      <c r="R2333" t="s">
        <v>32</v>
      </c>
      <c r="S2333" t="s">
        <v>33</v>
      </c>
      <c r="T2333" t="s">
        <v>31</v>
      </c>
    </row>
    <row r="2334" spans="1:20" x14ac:dyDescent="0.25">
      <c r="A2334">
        <v>603</v>
      </c>
      <c r="B2334" t="s">
        <v>63</v>
      </c>
      <c r="C2334" t="s">
        <v>21</v>
      </c>
      <c r="D2334" t="s">
        <v>22</v>
      </c>
      <c r="E2334">
        <v>-1</v>
      </c>
      <c r="F2334">
        <v>45</v>
      </c>
      <c r="G2334">
        <v>81</v>
      </c>
      <c r="H2334">
        <v>36</v>
      </c>
      <c r="I2334">
        <v>46</v>
      </c>
      <c r="J2334">
        <v>13</v>
      </c>
      <c r="K2334">
        <v>212</v>
      </c>
      <c r="L2334">
        <v>10</v>
      </c>
      <c r="M2334">
        <v>20</v>
      </c>
      <c r="N2334">
        <v>40</v>
      </c>
      <c r="O2334">
        <v>60</v>
      </c>
      <c r="P2334">
        <v>9</v>
      </c>
      <c r="Q2334" s="1">
        <v>40299</v>
      </c>
      <c r="R2334" t="s">
        <v>32</v>
      </c>
      <c r="S2334" t="s">
        <v>33</v>
      </c>
      <c r="T2334" t="s">
        <v>31</v>
      </c>
    </row>
    <row r="2335" spans="1:20" x14ac:dyDescent="0.25">
      <c r="A2335">
        <v>603</v>
      </c>
      <c r="B2335" t="s">
        <v>63</v>
      </c>
      <c r="C2335" t="s">
        <v>21</v>
      </c>
      <c r="D2335" t="s">
        <v>22</v>
      </c>
      <c r="E2335">
        <v>0</v>
      </c>
      <c r="F2335">
        <v>46</v>
      </c>
      <c r="G2335">
        <v>82</v>
      </c>
      <c r="H2335">
        <v>36</v>
      </c>
      <c r="I2335">
        <v>46</v>
      </c>
      <c r="J2335">
        <v>13</v>
      </c>
      <c r="K2335">
        <v>236</v>
      </c>
      <c r="L2335">
        <v>10</v>
      </c>
      <c r="M2335">
        <v>20</v>
      </c>
      <c r="N2335">
        <v>40</v>
      </c>
      <c r="O2335">
        <v>60</v>
      </c>
      <c r="P2335">
        <v>9</v>
      </c>
      <c r="Q2335" s="1">
        <v>40330</v>
      </c>
      <c r="R2335" t="s">
        <v>32</v>
      </c>
      <c r="S2335" t="s">
        <v>33</v>
      </c>
      <c r="T2335" t="s">
        <v>31</v>
      </c>
    </row>
    <row r="2336" spans="1:20" x14ac:dyDescent="0.25">
      <c r="A2336">
        <v>603</v>
      </c>
      <c r="B2336" t="s">
        <v>63</v>
      </c>
      <c r="C2336" t="s">
        <v>21</v>
      </c>
      <c r="D2336" t="s">
        <v>22</v>
      </c>
      <c r="E2336">
        <v>0</v>
      </c>
      <c r="F2336">
        <v>46</v>
      </c>
      <c r="G2336">
        <v>82</v>
      </c>
      <c r="H2336">
        <v>36</v>
      </c>
      <c r="I2336">
        <v>46</v>
      </c>
      <c r="J2336">
        <v>13</v>
      </c>
      <c r="K2336">
        <v>252</v>
      </c>
      <c r="L2336">
        <v>10</v>
      </c>
      <c r="M2336">
        <v>20</v>
      </c>
      <c r="N2336">
        <v>40</v>
      </c>
      <c r="O2336">
        <v>60</v>
      </c>
      <c r="P2336">
        <v>9</v>
      </c>
      <c r="Q2336" s="1">
        <v>40360</v>
      </c>
      <c r="R2336" t="s">
        <v>32</v>
      </c>
      <c r="S2336" t="s">
        <v>33</v>
      </c>
      <c r="T2336" t="s">
        <v>31</v>
      </c>
    </row>
    <row r="2337" spans="1:20" x14ac:dyDescent="0.25">
      <c r="A2337">
        <v>603</v>
      </c>
      <c r="B2337" t="s">
        <v>63</v>
      </c>
      <c r="C2337" t="s">
        <v>21</v>
      </c>
      <c r="D2337" t="s">
        <v>22</v>
      </c>
      <c r="E2337">
        <v>1</v>
      </c>
      <c r="F2337">
        <v>48</v>
      </c>
      <c r="G2337">
        <v>86</v>
      </c>
      <c r="H2337">
        <v>38</v>
      </c>
      <c r="I2337">
        <v>47</v>
      </c>
      <c r="J2337">
        <v>14</v>
      </c>
      <c r="K2337">
        <v>248</v>
      </c>
      <c r="L2337">
        <v>10</v>
      </c>
      <c r="M2337">
        <v>20</v>
      </c>
      <c r="N2337">
        <v>40</v>
      </c>
      <c r="O2337">
        <v>60</v>
      </c>
      <c r="P2337">
        <v>9</v>
      </c>
      <c r="Q2337" s="1">
        <v>40391</v>
      </c>
      <c r="R2337" t="s">
        <v>32</v>
      </c>
      <c r="S2337" t="s">
        <v>33</v>
      </c>
      <c r="T2337" t="s">
        <v>31</v>
      </c>
    </row>
    <row r="2338" spans="1:20" x14ac:dyDescent="0.25">
      <c r="A2338">
        <v>603</v>
      </c>
      <c r="B2338" t="s">
        <v>63</v>
      </c>
      <c r="C2338" t="s">
        <v>21</v>
      </c>
      <c r="D2338" t="s">
        <v>22</v>
      </c>
      <c r="E2338">
        <v>2</v>
      </c>
      <c r="F2338">
        <v>51</v>
      </c>
      <c r="G2338">
        <v>91</v>
      </c>
      <c r="H2338">
        <v>40</v>
      </c>
      <c r="I2338">
        <v>49</v>
      </c>
      <c r="J2338">
        <v>15</v>
      </c>
      <c r="K2338">
        <v>244</v>
      </c>
      <c r="L2338">
        <v>10</v>
      </c>
      <c r="M2338">
        <v>30</v>
      </c>
      <c r="N2338">
        <v>40</v>
      </c>
      <c r="O2338">
        <v>70</v>
      </c>
      <c r="P2338">
        <v>9</v>
      </c>
      <c r="Q2338" s="1">
        <v>40422</v>
      </c>
      <c r="R2338" t="s">
        <v>32</v>
      </c>
      <c r="S2338" t="s">
        <v>33</v>
      </c>
      <c r="T2338" t="s">
        <v>31</v>
      </c>
    </row>
    <row r="2339" spans="1:20" x14ac:dyDescent="0.25">
      <c r="A2339">
        <v>603</v>
      </c>
      <c r="B2339" t="s">
        <v>63</v>
      </c>
      <c r="C2339" t="s">
        <v>21</v>
      </c>
      <c r="D2339" t="s">
        <v>22</v>
      </c>
      <c r="E2339">
        <v>-3</v>
      </c>
      <c r="F2339">
        <v>43</v>
      </c>
      <c r="G2339">
        <v>77</v>
      </c>
      <c r="H2339">
        <v>34</v>
      </c>
      <c r="I2339">
        <v>46</v>
      </c>
      <c r="J2339">
        <v>12</v>
      </c>
      <c r="K2339">
        <v>240</v>
      </c>
      <c r="L2339">
        <v>20</v>
      </c>
      <c r="M2339">
        <v>10</v>
      </c>
      <c r="N2339">
        <v>30</v>
      </c>
      <c r="O2339">
        <v>40</v>
      </c>
      <c r="P2339">
        <v>9</v>
      </c>
      <c r="Q2339" s="1">
        <v>40452</v>
      </c>
      <c r="R2339" t="s">
        <v>32</v>
      </c>
      <c r="S2339" t="s">
        <v>33</v>
      </c>
      <c r="T2339" t="s">
        <v>31</v>
      </c>
    </row>
    <row r="2340" spans="1:20" x14ac:dyDescent="0.25">
      <c r="A2340">
        <v>603</v>
      </c>
      <c r="B2340" t="s">
        <v>63</v>
      </c>
      <c r="C2340" t="s">
        <v>21</v>
      </c>
      <c r="D2340" t="s">
        <v>22</v>
      </c>
      <c r="E2340">
        <v>-4</v>
      </c>
      <c r="F2340">
        <v>41</v>
      </c>
      <c r="G2340">
        <v>74</v>
      </c>
      <c r="H2340">
        <v>33</v>
      </c>
      <c r="I2340">
        <v>45</v>
      </c>
      <c r="J2340">
        <v>12</v>
      </c>
      <c r="K2340">
        <v>243</v>
      </c>
      <c r="L2340">
        <v>0</v>
      </c>
      <c r="M2340">
        <v>20</v>
      </c>
      <c r="N2340">
        <v>30</v>
      </c>
      <c r="O2340">
        <v>50</v>
      </c>
      <c r="P2340">
        <v>9</v>
      </c>
      <c r="Q2340" s="1">
        <v>40483</v>
      </c>
      <c r="R2340" t="s">
        <v>32</v>
      </c>
      <c r="S2340" t="s">
        <v>33</v>
      </c>
      <c r="T2340" t="s">
        <v>31</v>
      </c>
    </row>
    <row r="2341" spans="1:20" x14ac:dyDescent="0.25">
      <c r="A2341">
        <v>603</v>
      </c>
      <c r="B2341" t="s">
        <v>63</v>
      </c>
      <c r="C2341" t="s">
        <v>21</v>
      </c>
      <c r="D2341" t="s">
        <v>22</v>
      </c>
      <c r="E2341">
        <v>2</v>
      </c>
      <c r="F2341">
        <v>49</v>
      </c>
      <c r="G2341">
        <v>88</v>
      </c>
      <c r="H2341">
        <v>39</v>
      </c>
      <c r="I2341">
        <v>47</v>
      </c>
      <c r="J2341">
        <v>14</v>
      </c>
      <c r="K2341">
        <v>250</v>
      </c>
      <c r="L2341">
        <v>10</v>
      </c>
      <c r="M2341">
        <v>20</v>
      </c>
      <c r="N2341">
        <v>40</v>
      </c>
      <c r="O2341">
        <v>60</v>
      </c>
      <c r="P2341">
        <v>9</v>
      </c>
      <c r="Q2341" s="1">
        <v>40513</v>
      </c>
      <c r="R2341" t="s">
        <v>32</v>
      </c>
      <c r="S2341" t="s">
        <v>33</v>
      </c>
      <c r="T2341" t="s">
        <v>31</v>
      </c>
    </row>
    <row r="2342" spans="1:20" x14ac:dyDescent="0.25">
      <c r="A2342">
        <v>603</v>
      </c>
      <c r="B2342" t="s">
        <v>63</v>
      </c>
      <c r="C2342" t="s">
        <v>21</v>
      </c>
      <c r="D2342" t="s">
        <v>22</v>
      </c>
      <c r="E2342">
        <v>-6</v>
      </c>
      <c r="F2342">
        <v>42</v>
      </c>
      <c r="G2342">
        <v>85</v>
      </c>
      <c r="H2342">
        <v>34</v>
      </c>
      <c r="I2342">
        <v>48</v>
      </c>
      <c r="J2342">
        <v>12</v>
      </c>
      <c r="K2342">
        <v>197</v>
      </c>
      <c r="L2342">
        <v>0</v>
      </c>
      <c r="M2342">
        <v>20</v>
      </c>
      <c r="N2342">
        <v>30</v>
      </c>
      <c r="O2342">
        <v>50</v>
      </c>
      <c r="P2342">
        <v>9</v>
      </c>
      <c r="Q2342" s="1">
        <v>40544</v>
      </c>
      <c r="R2342" t="s">
        <v>32</v>
      </c>
      <c r="S2342" t="s">
        <v>33</v>
      </c>
      <c r="T2342" t="s">
        <v>31</v>
      </c>
    </row>
    <row r="2343" spans="1:20" x14ac:dyDescent="0.25">
      <c r="A2343">
        <v>603</v>
      </c>
      <c r="B2343" t="s">
        <v>63</v>
      </c>
      <c r="C2343" t="s">
        <v>21</v>
      </c>
      <c r="D2343" t="s">
        <v>22</v>
      </c>
      <c r="E2343">
        <v>-6</v>
      </c>
      <c r="F2343">
        <v>41</v>
      </c>
      <c r="G2343">
        <v>79</v>
      </c>
      <c r="H2343">
        <v>33</v>
      </c>
      <c r="I2343">
        <v>45</v>
      </c>
      <c r="J2343">
        <v>12</v>
      </c>
      <c r="K2343">
        <v>193</v>
      </c>
      <c r="L2343">
        <v>0</v>
      </c>
      <c r="M2343">
        <v>20</v>
      </c>
      <c r="N2343">
        <v>30</v>
      </c>
      <c r="O2343">
        <v>50</v>
      </c>
      <c r="P2343">
        <v>9</v>
      </c>
      <c r="Q2343" s="1">
        <v>40575</v>
      </c>
      <c r="R2343" t="s">
        <v>32</v>
      </c>
      <c r="S2343" t="s">
        <v>33</v>
      </c>
      <c r="T2343" t="s">
        <v>31</v>
      </c>
    </row>
    <row r="2344" spans="1:20" x14ac:dyDescent="0.25">
      <c r="A2344">
        <v>603</v>
      </c>
      <c r="B2344" t="s">
        <v>63</v>
      </c>
      <c r="C2344" t="s">
        <v>21</v>
      </c>
      <c r="D2344" t="s">
        <v>22</v>
      </c>
      <c r="E2344">
        <v>-4</v>
      </c>
      <c r="F2344">
        <v>42</v>
      </c>
      <c r="G2344">
        <v>80</v>
      </c>
      <c r="H2344">
        <v>33</v>
      </c>
      <c r="I2344">
        <v>45</v>
      </c>
      <c r="J2344">
        <v>12</v>
      </c>
      <c r="K2344">
        <v>190</v>
      </c>
      <c r="L2344">
        <v>0</v>
      </c>
      <c r="M2344">
        <v>20</v>
      </c>
      <c r="N2344">
        <v>30</v>
      </c>
      <c r="O2344">
        <v>50</v>
      </c>
      <c r="P2344">
        <v>9</v>
      </c>
      <c r="Q2344" s="1">
        <v>40603</v>
      </c>
      <c r="R2344" t="s">
        <v>32</v>
      </c>
      <c r="S2344" t="s">
        <v>33</v>
      </c>
      <c r="T2344" t="s">
        <v>31</v>
      </c>
    </row>
    <row r="2345" spans="1:20" x14ac:dyDescent="0.25">
      <c r="A2345">
        <v>603</v>
      </c>
      <c r="B2345" t="s">
        <v>63</v>
      </c>
      <c r="C2345" t="s">
        <v>21</v>
      </c>
      <c r="D2345" t="s">
        <v>22</v>
      </c>
      <c r="E2345">
        <v>-4</v>
      </c>
      <c r="F2345">
        <v>44</v>
      </c>
      <c r="G2345">
        <v>84</v>
      </c>
      <c r="H2345">
        <v>35</v>
      </c>
      <c r="I2345">
        <v>47</v>
      </c>
      <c r="J2345">
        <v>13</v>
      </c>
      <c r="K2345">
        <v>197</v>
      </c>
      <c r="L2345">
        <v>10</v>
      </c>
      <c r="M2345">
        <v>20</v>
      </c>
      <c r="N2345">
        <v>40</v>
      </c>
      <c r="O2345">
        <v>60</v>
      </c>
      <c r="P2345">
        <v>9</v>
      </c>
      <c r="Q2345" s="1">
        <v>40634</v>
      </c>
      <c r="R2345" t="s">
        <v>32</v>
      </c>
      <c r="S2345" t="s">
        <v>33</v>
      </c>
      <c r="T2345" t="s">
        <v>31</v>
      </c>
    </row>
    <row r="2346" spans="1:20" x14ac:dyDescent="0.25">
      <c r="A2346">
        <v>603</v>
      </c>
      <c r="B2346" t="s">
        <v>63</v>
      </c>
      <c r="C2346" t="s">
        <v>21</v>
      </c>
      <c r="D2346" t="s">
        <v>22</v>
      </c>
      <c r="E2346">
        <v>-1</v>
      </c>
      <c r="F2346">
        <v>45</v>
      </c>
      <c r="G2346">
        <v>80</v>
      </c>
      <c r="H2346">
        <v>36</v>
      </c>
      <c r="I2346">
        <v>43</v>
      </c>
      <c r="J2346">
        <v>13</v>
      </c>
      <c r="K2346">
        <v>212</v>
      </c>
      <c r="L2346">
        <v>10</v>
      </c>
      <c r="M2346">
        <v>20</v>
      </c>
      <c r="N2346">
        <v>40</v>
      </c>
      <c r="O2346">
        <v>60</v>
      </c>
      <c r="P2346">
        <v>9</v>
      </c>
      <c r="Q2346" s="1">
        <v>40664</v>
      </c>
      <c r="R2346" t="s">
        <v>32</v>
      </c>
      <c r="S2346" t="s">
        <v>33</v>
      </c>
      <c r="T2346" t="s">
        <v>31</v>
      </c>
    </row>
    <row r="2347" spans="1:20" x14ac:dyDescent="0.25">
      <c r="A2347">
        <v>603</v>
      </c>
      <c r="B2347" t="s">
        <v>63</v>
      </c>
      <c r="C2347" t="s">
        <v>21</v>
      </c>
      <c r="D2347" t="s">
        <v>22</v>
      </c>
      <c r="E2347">
        <v>0</v>
      </c>
      <c r="F2347">
        <v>46</v>
      </c>
      <c r="G2347">
        <v>81</v>
      </c>
      <c r="H2347">
        <v>36</v>
      </c>
      <c r="I2347">
        <v>43</v>
      </c>
      <c r="J2347">
        <v>13</v>
      </c>
      <c r="K2347">
        <v>236</v>
      </c>
      <c r="L2347">
        <v>10</v>
      </c>
      <c r="M2347">
        <v>20</v>
      </c>
      <c r="N2347">
        <v>40</v>
      </c>
      <c r="O2347">
        <v>60</v>
      </c>
      <c r="P2347">
        <v>9</v>
      </c>
      <c r="Q2347" s="1">
        <v>40695</v>
      </c>
      <c r="R2347" t="s">
        <v>32</v>
      </c>
      <c r="S2347" t="s">
        <v>33</v>
      </c>
      <c r="T2347" t="s">
        <v>31</v>
      </c>
    </row>
    <row r="2348" spans="1:20" x14ac:dyDescent="0.25">
      <c r="A2348">
        <v>603</v>
      </c>
      <c r="B2348" t="s">
        <v>63</v>
      </c>
      <c r="C2348" t="s">
        <v>21</v>
      </c>
      <c r="D2348" t="s">
        <v>22</v>
      </c>
      <c r="E2348">
        <v>0</v>
      </c>
      <c r="F2348">
        <v>46</v>
      </c>
      <c r="G2348">
        <v>81</v>
      </c>
      <c r="H2348">
        <v>36</v>
      </c>
      <c r="I2348">
        <v>43</v>
      </c>
      <c r="J2348">
        <v>13</v>
      </c>
      <c r="K2348">
        <v>252</v>
      </c>
      <c r="L2348">
        <v>10</v>
      </c>
      <c r="M2348">
        <v>20</v>
      </c>
      <c r="N2348">
        <v>40</v>
      </c>
      <c r="O2348">
        <v>60</v>
      </c>
      <c r="P2348">
        <v>9</v>
      </c>
      <c r="Q2348" s="1">
        <v>40725</v>
      </c>
      <c r="R2348" t="s">
        <v>32</v>
      </c>
      <c r="S2348" t="s">
        <v>33</v>
      </c>
      <c r="T2348" t="s">
        <v>31</v>
      </c>
    </row>
    <row r="2349" spans="1:20" x14ac:dyDescent="0.25">
      <c r="A2349">
        <v>603</v>
      </c>
      <c r="B2349" t="s">
        <v>63</v>
      </c>
      <c r="C2349" t="s">
        <v>21</v>
      </c>
      <c r="D2349" t="s">
        <v>22</v>
      </c>
      <c r="E2349">
        <v>1</v>
      </c>
      <c r="F2349">
        <v>48</v>
      </c>
      <c r="G2349">
        <v>85</v>
      </c>
      <c r="H2349">
        <v>38</v>
      </c>
      <c r="I2349">
        <v>44</v>
      </c>
      <c r="J2349">
        <v>14</v>
      </c>
      <c r="K2349">
        <v>248</v>
      </c>
      <c r="L2349">
        <v>10</v>
      </c>
      <c r="M2349">
        <v>20</v>
      </c>
      <c r="N2349">
        <v>40</v>
      </c>
      <c r="O2349">
        <v>60</v>
      </c>
      <c r="P2349">
        <v>9</v>
      </c>
      <c r="Q2349" s="1">
        <v>40756</v>
      </c>
      <c r="R2349" t="s">
        <v>32</v>
      </c>
      <c r="S2349" t="s">
        <v>33</v>
      </c>
      <c r="T2349" t="s">
        <v>31</v>
      </c>
    </row>
    <row r="2350" spans="1:20" x14ac:dyDescent="0.25">
      <c r="A2350">
        <v>603</v>
      </c>
      <c r="B2350" t="s">
        <v>63</v>
      </c>
      <c r="C2350" t="s">
        <v>21</v>
      </c>
      <c r="D2350" t="s">
        <v>22</v>
      </c>
      <c r="E2350">
        <v>3</v>
      </c>
      <c r="F2350">
        <v>51</v>
      </c>
      <c r="G2350">
        <v>97</v>
      </c>
      <c r="H2350">
        <v>40</v>
      </c>
      <c r="I2350">
        <v>49</v>
      </c>
      <c r="J2350">
        <v>15</v>
      </c>
      <c r="K2350">
        <v>244</v>
      </c>
      <c r="L2350">
        <v>10</v>
      </c>
      <c r="M2350">
        <v>30</v>
      </c>
      <c r="N2350">
        <v>40</v>
      </c>
      <c r="O2350">
        <v>70</v>
      </c>
      <c r="P2350">
        <v>9</v>
      </c>
      <c r="Q2350" s="1">
        <v>40787</v>
      </c>
      <c r="R2350" t="s">
        <v>32</v>
      </c>
      <c r="S2350" t="s">
        <v>33</v>
      </c>
      <c r="T2350" t="s">
        <v>31</v>
      </c>
    </row>
    <row r="2351" spans="1:20" x14ac:dyDescent="0.25">
      <c r="A2351">
        <v>603</v>
      </c>
      <c r="B2351" t="s">
        <v>63</v>
      </c>
      <c r="C2351" t="s">
        <v>21</v>
      </c>
      <c r="D2351" t="s">
        <v>22</v>
      </c>
      <c r="E2351">
        <v>-4</v>
      </c>
      <c r="F2351">
        <v>43</v>
      </c>
      <c r="G2351">
        <v>82</v>
      </c>
      <c r="H2351">
        <v>34</v>
      </c>
      <c r="I2351">
        <v>46</v>
      </c>
      <c r="J2351">
        <v>12</v>
      </c>
      <c r="K2351">
        <v>240</v>
      </c>
      <c r="L2351">
        <v>20</v>
      </c>
      <c r="M2351">
        <v>10</v>
      </c>
      <c r="N2351">
        <v>30</v>
      </c>
      <c r="O2351">
        <v>40</v>
      </c>
      <c r="P2351">
        <v>9</v>
      </c>
      <c r="Q2351" s="1">
        <v>40817</v>
      </c>
      <c r="R2351" t="s">
        <v>32</v>
      </c>
      <c r="S2351" t="s">
        <v>33</v>
      </c>
      <c r="T2351" t="s">
        <v>31</v>
      </c>
    </row>
    <row r="2352" spans="1:20" x14ac:dyDescent="0.25">
      <c r="A2352">
        <v>603</v>
      </c>
      <c r="B2352" t="s">
        <v>63</v>
      </c>
      <c r="C2352" t="s">
        <v>21</v>
      </c>
      <c r="D2352" t="s">
        <v>22</v>
      </c>
      <c r="E2352">
        <v>-6</v>
      </c>
      <c r="F2352">
        <v>41</v>
      </c>
      <c r="G2352">
        <v>79</v>
      </c>
      <c r="H2352">
        <v>33</v>
      </c>
      <c r="I2352">
        <v>45</v>
      </c>
      <c r="J2352">
        <v>12</v>
      </c>
      <c r="K2352">
        <v>243</v>
      </c>
      <c r="L2352">
        <v>0</v>
      </c>
      <c r="M2352">
        <v>20</v>
      </c>
      <c r="N2352">
        <v>30</v>
      </c>
      <c r="O2352">
        <v>50</v>
      </c>
      <c r="P2352">
        <v>9</v>
      </c>
      <c r="Q2352" s="1">
        <v>40848</v>
      </c>
      <c r="R2352" t="s">
        <v>32</v>
      </c>
      <c r="S2352" t="s">
        <v>33</v>
      </c>
      <c r="T2352" t="s">
        <v>31</v>
      </c>
    </row>
    <row r="2353" spans="1:20" x14ac:dyDescent="0.25">
      <c r="A2353">
        <v>603</v>
      </c>
      <c r="B2353" t="s">
        <v>63</v>
      </c>
      <c r="C2353" t="s">
        <v>21</v>
      </c>
      <c r="D2353" t="s">
        <v>22</v>
      </c>
      <c r="E2353">
        <v>3</v>
      </c>
      <c r="F2353">
        <v>49</v>
      </c>
      <c r="G2353">
        <v>94</v>
      </c>
      <c r="H2353">
        <v>39</v>
      </c>
      <c r="I2353">
        <v>47</v>
      </c>
      <c r="J2353">
        <v>14</v>
      </c>
      <c r="K2353">
        <v>250</v>
      </c>
      <c r="L2353">
        <v>10</v>
      </c>
      <c r="M2353">
        <v>20</v>
      </c>
      <c r="N2353">
        <v>40</v>
      </c>
      <c r="O2353">
        <v>60</v>
      </c>
      <c r="P2353">
        <v>9</v>
      </c>
      <c r="Q2353" s="1">
        <v>40878</v>
      </c>
      <c r="R2353" t="s">
        <v>32</v>
      </c>
      <c r="S2353" t="s">
        <v>33</v>
      </c>
      <c r="T2353" t="s">
        <v>31</v>
      </c>
    </row>
    <row r="2354" spans="1:20" x14ac:dyDescent="0.25">
      <c r="A2354">
        <v>603</v>
      </c>
      <c r="B2354" t="s">
        <v>63</v>
      </c>
      <c r="C2354" t="s">
        <v>21</v>
      </c>
      <c r="D2354" t="s">
        <v>22</v>
      </c>
      <c r="E2354">
        <v>10</v>
      </c>
      <c r="F2354">
        <v>27</v>
      </c>
      <c r="G2354">
        <v>45</v>
      </c>
      <c r="H2354">
        <v>18</v>
      </c>
      <c r="I2354">
        <v>17</v>
      </c>
      <c r="J2354">
        <v>5</v>
      </c>
      <c r="K2354">
        <v>821</v>
      </c>
      <c r="L2354">
        <v>20</v>
      </c>
      <c r="M2354">
        <v>10</v>
      </c>
      <c r="N2354">
        <v>30</v>
      </c>
      <c r="O2354">
        <v>40</v>
      </c>
      <c r="P2354">
        <v>11</v>
      </c>
      <c r="Q2354" s="1">
        <v>40179</v>
      </c>
      <c r="R2354" t="s">
        <v>26</v>
      </c>
      <c r="S2354" t="s">
        <v>35</v>
      </c>
      <c r="T2354" t="s">
        <v>25</v>
      </c>
    </row>
    <row r="2355" spans="1:20" x14ac:dyDescent="0.25">
      <c r="A2355">
        <v>603</v>
      </c>
      <c r="B2355" t="s">
        <v>63</v>
      </c>
      <c r="C2355" t="s">
        <v>21</v>
      </c>
      <c r="D2355" t="s">
        <v>22</v>
      </c>
      <c r="E2355">
        <v>11</v>
      </c>
      <c r="F2355">
        <v>27</v>
      </c>
      <c r="G2355">
        <v>45</v>
      </c>
      <c r="H2355">
        <v>18</v>
      </c>
      <c r="I2355">
        <v>16</v>
      </c>
      <c r="J2355">
        <v>5</v>
      </c>
      <c r="K2355">
        <v>818</v>
      </c>
      <c r="L2355">
        <v>20</v>
      </c>
      <c r="M2355">
        <v>10</v>
      </c>
      <c r="N2355">
        <v>30</v>
      </c>
      <c r="O2355">
        <v>40</v>
      </c>
      <c r="P2355">
        <v>11</v>
      </c>
      <c r="Q2355" s="1">
        <v>40210</v>
      </c>
      <c r="R2355" t="s">
        <v>26</v>
      </c>
      <c r="S2355" t="s">
        <v>35</v>
      </c>
      <c r="T2355" t="s">
        <v>25</v>
      </c>
    </row>
    <row r="2356" spans="1:20" x14ac:dyDescent="0.25">
      <c r="A2356">
        <v>603</v>
      </c>
      <c r="B2356" t="s">
        <v>63</v>
      </c>
      <c r="C2356" t="s">
        <v>21</v>
      </c>
      <c r="D2356" t="s">
        <v>22</v>
      </c>
      <c r="E2356">
        <v>11</v>
      </c>
      <c r="F2356">
        <v>27</v>
      </c>
      <c r="G2356">
        <v>45</v>
      </c>
      <c r="H2356">
        <v>18</v>
      </c>
      <c r="I2356">
        <v>16</v>
      </c>
      <c r="J2356">
        <v>5</v>
      </c>
      <c r="K2356">
        <v>816</v>
      </c>
      <c r="L2356">
        <v>20</v>
      </c>
      <c r="M2356">
        <v>10</v>
      </c>
      <c r="N2356">
        <v>30</v>
      </c>
      <c r="O2356">
        <v>40</v>
      </c>
      <c r="P2356">
        <v>11</v>
      </c>
      <c r="Q2356" s="1">
        <v>40238</v>
      </c>
      <c r="R2356" t="s">
        <v>26</v>
      </c>
      <c r="S2356" t="s">
        <v>35</v>
      </c>
      <c r="T2356" t="s">
        <v>25</v>
      </c>
    </row>
    <row r="2357" spans="1:20" x14ac:dyDescent="0.25">
      <c r="A2357">
        <v>603</v>
      </c>
      <c r="B2357" t="s">
        <v>63</v>
      </c>
      <c r="C2357" t="s">
        <v>21</v>
      </c>
      <c r="D2357" t="s">
        <v>22</v>
      </c>
      <c r="E2357">
        <v>12</v>
      </c>
      <c r="F2357">
        <v>28</v>
      </c>
      <c r="G2357">
        <v>47</v>
      </c>
      <c r="H2357">
        <v>19</v>
      </c>
      <c r="I2357">
        <v>16</v>
      </c>
      <c r="J2357">
        <v>5</v>
      </c>
      <c r="K2357">
        <v>820</v>
      </c>
      <c r="L2357">
        <v>20</v>
      </c>
      <c r="M2357">
        <v>20</v>
      </c>
      <c r="N2357">
        <v>30</v>
      </c>
      <c r="O2357">
        <v>50</v>
      </c>
      <c r="P2357">
        <v>11</v>
      </c>
      <c r="Q2357" s="1">
        <v>40269</v>
      </c>
      <c r="R2357" t="s">
        <v>26</v>
      </c>
      <c r="S2357" t="s">
        <v>35</v>
      </c>
      <c r="T2357" t="s">
        <v>25</v>
      </c>
    </row>
    <row r="2358" spans="1:20" x14ac:dyDescent="0.25">
      <c r="A2358">
        <v>603</v>
      </c>
      <c r="B2358" t="s">
        <v>63</v>
      </c>
      <c r="C2358" t="s">
        <v>21</v>
      </c>
      <c r="D2358" t="s">
        <v>22</v>
      </c>
      <c r="E2358">
        <v>12</v>
      </c>
      <c r="F2358">
        <v>29</v>
      </c>
      <c r="G2358">
        <v>49</v>
      </c>
      <c r="H2358">
        <v>20</v>
      </c>
      <c r="I2358">
        <v>17</v>
      </c>
      <c r="J2358">
        <v>5</v>
      </c>
      <c r="K2358">
        <v>829</v>
      </c>
      <c r="L2358">
        <v>20</v>
      </c>
      <c r="M2358">
        <v>20</v>
      </c>
      <c r="N2358">
        <v>30</v>
      </c>
      <c r="O2358">
        <v>50</v>
      </c>
      <c r="P2358">
        <v>11</v>
      </c>
      <c r="Q2358" s="1">
        <v>40299</v>
      </c>
      <c r="R2358" t="s">
        <v>26</v>
      </c>
      <c r="S2358" t="s">
        <v>35</v>
      </c>
      <c r="T2358" t="s">
        <v>25</v>
      </c>
    </row>
    <row r="2359" spans="1:20" x14ac:dyDescent="0.25">
      <c r="A2359">
        <v>603</v>
      </c>
      <c r="B2359" t="s">
        <v>63</v>
      </c>
      <c r="C2359" t="s">
        <v>21</v>
      </c>
      <c r="D2359" t="s">
        <v>22</v>
      </c>
      <c r="E2359">
        <v>17</v>
      </c>
      <c r="F2359">
        <v>35</v>
      </c>
      <c r="G2359">
        <v>58</v>
      </c>
      <c r="H2359">
        <v>23</v>
      </c>
      <c r="I2359">
        <v>18</v>
      </c>
      <c r="J2359">
        <v>6</v>
      </c>
      <c r="K2359">
        <v>843</v>
      </c>
      <c r="L2359">
        <v>30</v>
      </c>
      <c r="M2359">
        <v>20</v>
      </c>
      <c r="N2359">
        <v>40</v>
      </c>
      <c r="O2359">
        <v>60</v>
      </c>
      <c r="P2359">
        <v>11</v>
      </c>
      <c r="Q2359" s="1">
        <v>40330</v>
      </c>
      <c r="R2359" t="s">
        <v>26</v>
      </c>
      <c r="S2359" t="s">
        <v>35</v>
      </c>
      <c r="T2359" t="s">
        <v>25</v>
      </c>
    </row>
    <row r="2360" spans="1:20" x14ac:dyDescent="0.25">
      <c r="A2360">
        <v>603</v>
      </c>
      <c r="B2360" t="s">
        <v>63</v>
      </c>
      <c r="C2360" t="s">
        <v>21</v>
      </c>
      <c r="D2360" t="s">
        <v>22</v>
      </c>
      <c r="E2360">
        <v>17</v>
      </c>
      <c r="F2360">
        <v>36</v>
      </c>
      <c r="G2360">
        <v>61</v>
      </c>
      <c r="H2360">
        <v>25</v>
      </c>
      <c r="I2360">
        <v>19</v>
      </c>
      <c r="J2360">
        <v>7</v>
      </c>
      <c r="K2360">
        <v>854</v>
      </c>
      <c r="L2360">
        <v>30</v>
      </c>
      <c r="M2360">
        <v>20</v>
      </c>
      <c r="N2360">
        <v>40</v>
      </c>
      <c r="O2360">
        <v>60</v>
      </c>
      <c r="P2360">
        <v>11</v>
      </c>
      <c r="Q2360" s="1">
        <v>40360</v>
      </c>
      <c r="R2360" t="s">
        <v>26</v>
      </c>
      <c r="S2360" t="s">
        <v>35</v>
      </c>
      <c r="T2360" t="s">
        <v>25</v>
      </c>
    </row>
    <row r="2361" spans="1:20" x14ac:dyDescent="0.25">
      <c r="A2361">
        <v>603</v>
      </c>
      <c r="B2361" t="s">
        <v>63</v>
      </c>
      <c r="C2361" t="s">
        <v>21</v>
      </c>
      <c r="D2361" t="s">
        <v>22</v>
      </c>
      <c r="E2361">
        <v>20</v>
      </c>
      <c r="F2361">
        <v>38</v>
      </c>
      <c r="G2361">
        <v>63</v>
      </c>
      <c r="H2361">
        <v>25</v>
      </c>
      <c r="I2361">
        <v>18</v>
      </c>
      <c r="J2361">
        <v>7</v>
      </c>
      <c r="K2361">
        <v>851</v>
      </c>
      <c r="L2361">
        <v>30</v>
      </c>
      <c r="M2361">
        <v>20</v>
      </c>
      <c r="N2361">
        <v>40</v>
      </c>
      <c r="O2361">
        <v>60</v>
      </c>
      <c r="P2361">
        <v>11</v>
      </c>
      <c r="Q2361" s="1">
        <v>40391</v>
      </c>
      <c r="R2361" t="s">
        <v>26</v>
      </c>
      <c r="S2361" t="s">
        <v>35</v>
      </c>
      <c r="T2361" t="s">
        <v>25</v>
      </c>
    </row>
    <row r="2362" spans="1:20" x14ac:dyDescent="0.25">
      <c r="A2362">
        <v>603</v>
      </c>
      <c r="B2362" t="s">
        <v>63</v>
      </c>
      <c r="C2362" t="s">
        <v>21</v>
      </c>
      <c r="D2362" t="s">
        <v>22</v>
      </c>
      <c r="E2362">
        <v>12</v>
      </c>
      <c r="F2362">
        <v>29</v>
      </c>
      <c r="G2362">
        <v>48</v>
      </c>
      <c r="H2362">
        <v>19</v>
      </c>
      <c r="I2362">
        <v>17</v>
      </c>
      <c r="J2362">
        <v>5</v>
      </c>
      <c r="K2362">
        <v>848</v>
      </c>
      <c r="L2362">
        <v>20</v>
      </c>
      <c r="M2362">
        <v>20</v>
      </c>
      <c r="N2362">
        <v>30</v>
      </c>
      <c r="O2362">
        <v>50</v>
      </c>
      <c r="P2362">
        <v>11</v>
      </c>
      <c r="Q2362" s="1">
        <v>40422</v>
      </c>
      <c r="R2362" t="s">
        <v>26</v>
      </c>
      <c r="S2362" t="s">
        <v>35</v>
      </c>
      <c r="T2362" t="s">
        <v>25</v>
      </c>
    </row>
    <row r="2363" spans="1:20" x14ac:dyDescent="0.25">
      <c r="A2363">
        <v>603</v>
      </c>
      <c r="B2363" t="s">
        <v>63</v>
      </c>
      <c r="C2363" t="s">
        <v>21</v>
      </c>
      <c r="D2363" t="s">
        <v>22</v>
      </c>
      <c r="E2363">
        <v>14</v>
      </c>
      <c r="F2363">
        <v>31</v>
      </c>
      <c r="G2363">
        <v>52</v>
      </c>
      <c r="H2363">
        <v>21</v>
      </c>
      <c r="I2363">
        <v>17</v>
      </c>
      <c r="J2363">
        <v>5</v>
      </c>
      <c r="K2363">
        <v>846</v>
      </c>
      <c r="L2363">
        <v>30</v>
      </c>
      <c r="M2363">
        <v>20</v>
      </c>
      <c r="N2363">
        <v>30</v>
      </c>
      <c r="O2363">
        <v>50</v>
      </c>
      <c r="P2363">
        <v>11</v>
      </c>
      <c r="Q2363" s="1">
        <v>40452</v>
      </c>
      <c r="R2363" t="s">
        <v>26</v>
      </c>
      <c r="S2363" t="s">
        <v>35</v>
      </c>
      <c r="T2363" t="s">
        <v>25</v>
      </c>
    </row>
    <row r="2364" spans="1:20" x14ac:dyDescent="0.25">
      <c r="A2364">
        <v>603</v>
      </c>
      <c r="B2364" t="s">
        <v>63</v>
      </c>
      <c r="C2364" t="s">
        <v>21</v>
      </c>
      <c r="D2364" t="s">
        <v>22</v>
      </c>
      <c r="E2364">
        <v>8</v>
      </c>
      <c r="F2364">
        <v>24</v>
      </c>
      <c r="G2364">
        <v>39</v>
      </c>
      <c r="H2364">
        <v>15</v>
      </c>
      <c r="I2364">
        <v>16</v>
      </c>
      <c r="J2364">
        <v>4</v>
      </c>
      <c r="K2364">
        <v>848</v>
      </c>
      <c r="L2364">
        <v>20</v>
      </c>
      <c r="M2364">
        <v>10</v>
      </c>
      <c r="N2364">
        <v>30</v>
      </c>
      <c r="O2364">
        <v>40</v>
      </c>
      <c r="P2364">
        <v>11</v>
      </c>
      <c r="Q2364" s="1">
        <v>40483</v>
      </c>
      <c r="R2364" t="s">
        <v>26</v>
      </c>
      <c r="S2364" t="s">
        <v>35</v>
      </c>
      <c r="T2364" t="s">
        <v>25</v>
      </c>
    </row>
    <row r="2365" spans="1:20" x14ac:dyDescent="0.25">
      <c r="A2365">
        <v>603</v>
      </c>
      <c r="B2365" t="s">
        <v>63</v>
      </c>
      <c r="C2365" t="s">
        <v>21</v>
      </c>
      <c r="D2365" t="s">
        <v>22</v>
      </c>
      <c r="E2365">
        <v>10</v>
      </c>
      <c r="F2365">
        <v>25</v>
      </c>
      <c r="G2365">
        <v>41</v>
      </c>
      <c r="H2365">
        <v>16</v>
      </c>
      <c r="I2365">
        <v>15</v>
      </c>
      <c r="J2365">
        <v>4</v>
      </c>
      <c r="K2365">
        <v>851</v>
      </c>
      <c r="L2365">
        <v>20</v>
      </c>
      <c r="M2365">
        <v>10</v>
      </c>
      <c r="N2365">
        <v>30</v>
      </c>
      <c r="O2365">
        <v>40</v>
      </c>
      <c r="P2365">
        <v>11</v>
      </c>
      <c r="Q2365" s="1">
        <v>40513</v>
      </c>
      <c r="R2365" t="s">
        <v>26</v>
      </c>
      <c r="S2365" t="s">
        <v>35</v>
      </c>
      <c r="T2365" t="s">
        <v>25</v>
      </c>
    </row>
    <row r="2366" spans="1:20" x14ac:dyDescent="0.25">
      <c r="A2366">
        <v>603</v>
      </c>
      <c r="B2366" t="s">
        <v>63</v>
      </c>
      <c r="C2366" t="s">
        <v>21</v>
      </c>
      <c r="D2366" t="s">
        <v>22</v>
      </c>
      <c r="E2366">
        <v>16</v>
      </c>
      <c r="F2366">
        <v>27</v>
      </c>
      <c r="G2366">
        <v>50</v>
      </c>
      <c r="H2366">
        <v>18</v>
      </c>
      <c r="I2366">
        <v>18</v>
      </c>
      <c r="J2366">
        <v>5</v>
      </c>
      <c r="K2366">
        <v>821</v>
      </c>
      <c r="L2366">
        <v>20</v>
      </c>
      <c r="M2366">
        <v>10</v>
      </c>
      <c r="N2366">
        <v>30</v>
      </c>
      <c r="O2366">
        <v>40</v>
      </c>
      <c r="P2366">
        <v>11</v>
      </c>
      <c r="Q2366" s="1">
        <v>40544</v>
      </c>
      <c r="R2366" t="s">
        <v>26</v>
      </c>
      <c r="S2366" t="s">
        <v>35</v>
      </c>
      <c r="T2366" t="s">
        <v>25</v>
      </c>
    </row>
    <row r="2367" spans="1:20" x14ac:dyDescent="0.25">
      <c r="A2367">
        <v>603</v>
      </c>
      <c r="B2367" t="s">
        <v>63</v>
      </c>
      <c r="C2367" t="s">
        <v>21</v>
      </c>
      <c r="D2367" t="s">
        <v>22</v>
      </c>
      <c r="E2367">
        <v>16</v>
      </c>
      <c r="F2367">
        <v>27</v>
      </c>
      <c r="G2367">
        <v>48</v>
      </c>
      <c r="H2367">
        <v>18</v>
      </c>
      <c r="I2367">
        <v>16</v>
      </c>
      <c r="J2367">
        <v>5</v>
      </c>
      <c r="K2367">
        <v>818</v>
      </c>
      <c r="L2367">
        <v>20</v>
      </c>
      <c r="M2367">
        <v>10</v>
      </c>
      <c r="N2367">
        <v>30</v>
      </c>
      <c r="O2367">
        <v>40</v>
      </c>
      <c r="P2367">
        <v>11</v>
      </c>
      <c r="Q2367" s="1">
        <v>40575</v>
      </c>
      <c r="R2367" t="s">
        <v>26</v>
      </c>
      <c r="S2367" t="s">
        <v>35</v>
      </c>
      <c r="T2367" t="s">
        <v>25</v>
      </c>
    </row>
    <row r="2368" spans="1:20" x14ac:dyDescent="0.25">
      <c r="A2368">
        <v>603</v>
      </c>
      <c r="B2368" t="s">
        <v>63</v>
      </c>
      <c r="C2368" t="s">
        <v>21</v>
      </c>
      <c r="D2368" t="s">
        <v>22</v>
      </c>
      <c r="E2368">
        <v>16</v>
      </c>
      <c r="F2368">
        <v>27</v>
      </c>
      <c r="G2368">
        <v>48</v>
      </c>
      <c r="H2368">
        <v>18</v>
      </c>
      <c r="I2368">
        <v>16</v>
      </c>
      <c r="J2368">
        <v>5</v>
      </c>
      <c r="K2368">
        <v>816</v>
      </c>
      <c r="L2368">
        <v>20</v>
      </c>
      <c r="M2368">
        <v>10</v>
      </c>
      <c r="N2368">
        <v>30</v>
      </c>
      <c r="O2368">
        <v>40</v>
      </c>
      <c r="P2368">
        <v>11</v>
      </c>
      <c r="Q2368" s="1">
        <v>40603</v>
      </c>
      <c r="R2368" t="s">
        <v>26</v>
      </c>
      <c r="S2368" t="s">
        <v>35</v>
      </c>
      <c r="T2368" t="s">
        <v>25</v>
      </c>
    </row>
    <row r="2369" spans="1:20" x14ac:dyDescent="0.25">
      <c r="A2369">
        <v>603</v>
      </c>
      <c r="B2369" t="s">
        <v>63</v>
      </c>
      <c r="C2369" t="s">
        <v>21</v>
      </c>
      <c r="D2369" t="s">
        <v>22</v>
      </c>
      <c r="E2369">
        <v>18</v>
      </c>
      <c r="F2369">
        <v>28</v>
      </c>
      <c r="G2369">
        <v>50</v>
      </c>
      <c r="H2369">
        <v>19</v>
      </c>
      <c r="I2369">
        <v>16</v>
      </c>
      <c r="J2369">
        <v>5</v>
      </c>
      <c r="K2369">
        <v>820</v>
      </c>
      <c r="L2369">
        <v>20</v>
      </c>
      <c r="M2369">
        <v>20</v>
      </c>
      <c r="N2369">
        <v>30</v>
      </c>
      <c r="O2369">
        <v>50</v>
      </c>
      <c r="P2369">
        <v>11</v>
      </c>
      <c r="Q2369" s="1">
        <v>40634</v>
      </c>
      <c r="R2369" t="s">
        <v>26</v>
      </c>
      <c r="S2369" t="s">
        <v>35</v>
      </c>
      <c r="T2369" t="s">
        <v>25</v>
      </c>
    </row>
    <row r="2370" spans="1:20" x14ac:dyDescent="0.25">
      <c r="A2370">
        <v>603</v>
      </c>
      <c r="B2370" t="s">
        <v>63</v>
      </c>
      <c r="C2370" t="s">
        <v>21</v>
      </c>
      <c r="D2370" t="s">
        <v>22</v>
      </c>
      <c r="E2370">
        <v>17</v>
      </c>
      <c r="F2370">
        <v>29</v>
      </c>
      <c r="G2370">
        <v>49</v>
      </c>
      <c r="H2370">
        <v>20</v>
      </c>
      <c r="I2370">
        <v>16</v>
      </c>
      <c r="J2370">
        <v>5</v>
      </c>
      <c r="K2370">
        <v>829</v>
      </c>
      <c r="L2370">
        <v>20</v>
      </c>
      <c r="M2370">
        <v>20</v>
      </c>
      <c r="N2370">
        <v>30</v>
      </c>
      <c r="O2370">
        <v>50</v>
      </c>
      <c r="P2370">
        <v>11</v>
      </c>
      <c r="Q2370" s="1">
        <v>40664</v>
      </c>
      <c r="R2370" t="s">
        <v>26</v>
      </c>
      <c r="S2370" t="s">
        <v>35</v>
      </c>
      <c r="T2370" t="s">
        <v>25</v>
      </c>
    </row>
    <row r="2371" spans="1:20" x14ac:dyDescent="0.25">
      <c r="A2371">
        <v>603</v>
      </c>
      <c r="B2371" t="s">
        <v>63</v>
      </c>
      <c r="C2371" t="s">
        <v>21</v>
      </c>
      <c r="D2371" t="s">
        <v>22</v>
      </c>
      <c r="E2371">
        <v>23</v>
      </c>
      <c r="F2371">
        <v>35</v>
      </c>
      <c r="G2371">
        <v>57</v>
      </c>
      <c r="H2371">
        <v>23</v>
      </c>
      <c r="I2371">
        <v>17</v>
      </c>
      <c r="J2371">
        <v>6</v>
      </c>
      <c r="K2371">
        <v>843</v>
      </c>
      <c r="L2371">
        <v>30</v>
      </c>
      <c r="M2371">
        <v>20</v>
      </c>
      <c r="N2371">
        <v>40</v>
      </c>
      <c r="O2371">
        <v>60</v>
      </c>
      <c r="P2371">
        <v>11</v>
      </c>
      <c r="Q2371" s="1">
        <v>40695</v>
      </c>
      <c r="R2371" t="s">
        <v>26</v>
      </c>
      <c r="S2371" t="s">
        <v>35</v>
      </c>
      <c r="T2371" t="s">
        <v>25</v>
      </c>
    </row>
    <row r="2372" spans="1:20" x14ac:dyDescent="0.25">
      <c r="A2372">
        <v>603</v>
      </c>
      <c r="B2372" t="s">
        <v>63</v>
      </c>
      <c r="C2372" t="s">
        <v>21</v>
      </c>
      <c r="D2372" t="s">
        <v>22</v>
      </c>
      <c r="E2372">
        <v>23</v>
      </c>
      <c r="F2372">
        <v>36</v>
      </c>
      <c r="G2372">
        <v>60</v>
      </c>
      <c r="H2372">
        <v>25</v>
      </c>
      <c r="I2372">
        <v>18</v>
      </c>
      <c r="J2372">
        <v>7</v>
      </c>
      <c r="K2372">
        <v>854</v>
      </c>
      <c r="L2372">
        <v>30</v>
      </c>
      <c r="M2372">
        <v>20</v>
      </c>
      <c r="N2372">
        <v>40</v>
      </c>
      <c r="O2372">
        <v>60</v>
      </c>
      <c r="P2372">
        <v>11</v>
      </c>
      <c r="Q2372" s="1">
        <v>40725</v>
      </c>
      <c r="R2372" t="s">
        <v>26</v>
      </c>
      <c r="S2372" t="s">
        <v>35</v>
      </c>
      <c r="T2372" t="s">
        <v>25</v>
      </c>
    </row>
    <row r="2373" spans="1:20" x14ac:dyDescent="0.25">
      <c r="A2373">
        <v>603</v>
      </c>
      <c r="B2373" t="s">
        <v>63</v>
      </c>
      <c r="C2373" t="s">
        <v>21</v>
      </c>
      <c r="D2373" t="s">
        <v>22</v>
      </c>
      <c r="E2373">
        <v>28</v>
      </c>
      <c r="F2373">
        <v>38</v>
      </c>
      <c r="G2373">
        <v>62</v>
      </c>
      <c r="H2373">
        <v>25</v>
      </c>
      <c r="I2373">
        <v>17</v>
      </c>
      <c r="J2373">
        <v>7</v>
      </c>
      <c r="K2373">
        <v>851</v>
      </c>
      <c r="L2373">
        <v>30</v>
      </c>
      <c r="M2373">
        <v>20</v>
      </c>
      <c r="N2373">
        <v>40</v>
      </c>
      <c r="O2373">
        <v>60</v>
      </c>
      <c r="P2373">
        <v>11</v>
      </c>
      <c r="Q2373" s="1">
        <v>40756</v>
      </c>
      <c r="R2373" t="s">
        <v>26</v>
      </c>
      <c r="S2373" t="s">
        <v>35</v>
      </c>
      <c r="T2373" t="s">
        <v>25</v>
      </c>
    </row>
    <row r="2374" spans="1:20" x14ac:dyDescent="0.25">
      <c r="A2374">
        <v>603</v>
      </c>
      <c r="B2374" t="s">
        <v>63</v>
      </c>
      <c r="C2374" t="s">
        <v>21</v>
      </c>
      <c r="D2374" t="s">
        <v>22</v>
      </c>
      <c r="E2374">
        <v>18</v>
      </c>
      <c r="F2374">
        <v>29</v>
      </c>
      <c r="G2374">
        <v>51</v>
      </c>
      <c r="H2374">
        <v>19</v>
      </c>
      <c r="I2374">
        <v>17</v>
      </c>
      <c r="J2374">
        <v>5</v>
      </c>
      <c r="K2374">
        <v>848</v>
      </c>
      <c r="L2374">
        <v>20</v>
      </c>
      <c r="M2374">
        <v>20</v>
      </c>
      <c r="N2374">
        <v>30</v>
      </c>
      <c r="O2374">
        <v>50</v>
      </c>
      <c r="P2374">
        <v>11</v>
      </c>
      <c r="Q2374" s="1">
        <v>40787</v>
      </c>
      <c r="R2374" t="s">
        <v>26</v>
      </c>
      <c r="S2374" t="s">
        <v>35</v>
      </c>
      <c r="T2374" t="s">
        <v>25</v>
      </c>
    </row>
    <row r="2375" spans="1:20" x14ac:dyDescent="0.25">
      <c r="A2375">
        <v>603</v>
      </c>
      <c r="B2375" t="s">
        <v>63</v>
      </c>
      <c r="C2375" t="s">
        <v>21</v>
      </c>
      <c r="D2375" t="s">
        <v>22</v>
      </c>
      <c r="E2375">
        <v>21</v>
      </c>
      <c r="F2375">
        <v>31</v>
      </c>
      <c r="G2375">
        <v>55</v>
      </c>
      <c r="H2375">
        <v>21</v>
      </c>
      <c r="I2375">
        <v>17</v>
      </c>
      <c r="J2375">
        <v>5</v>
      </c>
      <c r="K2375">
        <v>846</v>
      </c>
      <c r="L2375">
        <v>30</v>
      </c>
      <c r="M2375">
        <v>20</v>
      </c>
      <c r="N2375">
        <v>30</v>
      </c>
      <c r="O2375">
        <v>50</v>
      </c>
      <c r="P2375">
        <v>11</v>
      </c>
      <c r="Q2375" s="1">
        <v>40817</v>
      </c>
      <c r="R2375" t="s">
        <v>26</v>
      </c>
      <c r="S2375" t="s">
        <v>35</v>
      </c>
      <c r="T2375" t="s">
        <v>25</v>
      </c>
    </row>
    <row r="2376" spans="1:20" x14ac:dyDescent="0.25">
      <c r="A2376">
        <v>603</v>
      </c>
      <c r="B2376" t="s">
        <v>63</v>
      </c>
      <c r="C2376" t="s">
        <v>21</v>
      </c>
      <c r="D2376" t="s">
        <v>22</v>
      </c>
      <c r="E2376">
        <v>12</v>
      </c>
      <c r="F2376">
        <v>24</v>
      </c>
      <c r="G2376">
        <v>42</v>
      </c>
      <c r="H2376">
        <v>15</v>
      </c>
      <c r="I2376">
        <v>16</v>
      </c>
      <c r="J2376">
        <v>4</v>
      </c>
      <c r="K2376">
        <v>848</v>
      </c>
      <c r="L2376">
        <v>20</v>
      </c>
      <c r="M2376">
        <v>10</v>
      </c>
      <c r="N2376">
        <v>30</v>
      </c>
      <c r="O2376">
        <v>40</v>
      </c>
      <c r="P2376">
        <v>11</v>
      </c>
      <c r="Q2376" s="1">
        <v>40848</v>
      </c>
      <c r="R2376" t="s">
        <v>26</v>
      </c>
      <c r="S2376" t="s">
        <v>35</v>
      </c>
      <c r="T2376" t="s">
        <v>25</v>
      </c>
    </row>
    <row r="2377" spans="1:20" x14ac:dyDescent="0.25">
      <c r="A2377">
        <v>603</v>
      </c>
      <c r="B2377" t="s">
        <v>63</v>
      </c>
      <c r="C2377" t="s">
        <v>21</v>
      </c>
      <c r="D2377" t="s">
        <v>22</v>
      </c>
      <c r="E2377">
        <v>15</v>
      </c>
      <c r="F2377">
        <v>25</v>
      </c>
      <c r="G2377">
        <v>44</v>
      </c>
      <c r="H2377">
        <v>16</v>
      </c>
      <c r="I2377">
        <v>15</v>
      </c>
      <c r="J2377">
        <v>4</v>
      </c>
      <c r="K2377">
        <v>851</v>
      </c>
      <c r="L2377">
        <v>20</v>
      </c>
      <c r="M2377">
        <v>10</v>
      </c>
      <c r="N2377">
        <v>30</v>
      </c>
      <c r="O2377">
        <v>40</v>
      </c>
      <c r="P2377">
        <v>11</v>
      </c>
      <c r="Q2377" s="1">
        <v>40878</v>
      </c>
      <c r="R2377" t="s">
        <v>26</v>
      </c>
      <c r="S2377" t="s">
        <v>35</v>
      </c>
      <c r="T2377" t="s">
        <v>25</v>
      </c>
    </row>
    <row r="2378" spans="1:20" x14ac:dyDescent="0.25">
      <c r="A2378">
        <v>603</v>
      </c>
      <c r="B2378" t="s">
        <v>63</v>
      </c>
      <c r="C2378" t="s">
        <v>21</v>
      </c>
      <c r="D2378" t="s">
        <v>22</v>
      </c>
      <c r="E2378">
        <v>-8</v>
      </c>
      <c r="F2378">
        <v>36</v>
      </c>
      <c r="G2378">
        <v>65</v>
      </c>
      <c r="H2378">
        <v>29</v>
      </c>
      <c r="I2378">
        <v>44</v>
      </c>
      <c r="J2378">
        <v>11</v>
      </c>
      <c r="K2378">
        <v>169</v>
      </c>
      <c r="L2378">
        <v>0</v>
      </c>
      <c r="M2378">
        <v>20</v>
      </c>
      <c r="N2378">
        <v>40</v>
      </c>
      <c r="O2378">
        <v>60</v>
      </c>
      <c r="P2378">
        <v>7</v>
      </c>
      <c r="Q2378" s="1">
        <v>40179</v>
      </c>
      <c r="R2378" t="s">
        <v>28</v>
      </c>
      <c r="S2378" t="s">
        <v>48</v>
      </c>
      <c r="T2378" t="s">
        <v>25</v>
      </c>
    </row>
    <row r="2379" spans="1:20" x14ac:dyDescent="0.25">
      <c r="A2379">
        <v>603</v>
      </c>
      <c r="B2379" t="s">
        <v>63</v>
      </c>
      <c r="C2379" t="s">
        <v>21</v>
      </c>
      <c r="D2379" t="s">
        <v>22</v>
      </c>
      <c r="E2379">
        <v>-6</v>
      </c>
      <c r="F2379">
        <v>38</v>
      </c>
      <c r="G2379">
        <v>68</v>
      </c>
      <c r="H2379">
        <v>30</v>
      </c>
      <c r="I2379">
        <v>44</v>
      </c>
      <c r="J2379">
        <v>11</v>
      </c>
      <c r="K2379">
        <v>165</v>
      </c>
      <c r="L2379">
        <v>0</v>
      </c>
      <c r="M2379">
        <v>20</v>
      </c>
      <c r="N2379">
        <v>40</v>
      </c>
      <c r="O2379">
        <v>60</v>
      </c>
      <c r="P2379">
        <v>7</v>
      </c>
      <c r="Q2379" s="1">
        <v>40210</v>
      </c>
      <c r="R2379" t="s">
        <v>28</v>
      </c>
      <c r="S2379" t="s">
        <v>48</v>
      </c>
      <c r="T2379" t="s">
        <v>25</v>
      </c>
    </row>
    <row r="2380" spans="1:20" x14ac:dyDescent="0.25">
      <c r="A2380">
        <v>603</v>
      </c>
      <c r="B2380" t="s">
        <v>63</v>
      </c>
      <c r="C2380" t="s">
        <v>21</v>
      </c>
      <c r="D2380" t="s">
        <v>22</v>
      </c>
      <c r="E2380">
        <v>-4</v>
      </c>
      <c r="F2380">
        <v>42</v>
      </c>
      <c r="G2380">
        <v>75</v>
      </c>
      <c r="H2380">
        <v>33</v>
      </c>
      <c r="I2380">
        <v>46</v>
      </c>
      <c r="J2380">
        <v>12</v>
      </c>
      <c r="K2380">
        <v>162</v>
      </c>
      <c r="L2380">
        <v>0</v>
      </c>
      <c r="M2380">
        <v>30</v>
      </c>
      <c r="N2380">
        <v>40</v>
      </c>
      <c r="O2380">
        <v>70</v>
      </c>
      <c r="P2380">
        <v>7</v>
      </c>
      <c r="Q2380" s="1">
        <v>40238</v>
      </c>
      <c r="R2380" t="s">
        <v>28</v>
      </c>
      <c r="S2380" t="s">
        <v>48</v>
      </c>
      <c r="T2380" t="s">
        <v>25</v>
      </c>
    </row>
    <row r="2381" spans="1:20" x14ac:dyDescent="0.25">
      <c r="A2381">
        <v>603</v>
      </c>
      <c r="B2381" t="s">
        <v>63</v>
      </c>
      <c r="C2381" t="s">
        <v>21</v>
      </c>
      <c r="D2381" t="s">
        <v>22</v>
      </c>
      <c r="E2381">
        <v>-9</v>
      </c>
      <c r="F2381">
        <v>36</v>
      </c>
      <c r="G2381">
        <v>65</v>
      </c>
      <c r="H2381">
        <v>29</v>
      </c>
      <c r="I2381">
        <v>45</v>
      </c>
      <c r="J2381">
        <v>11</v>
      </c>
      <c r="K2381">
        <v>169</v>
      </c>
      <c r="L2381">
        <v>0</v>
      </c>
      <c r="M2381">
        <v>20</v>
      </c>
      <c r="N2381">
        <v>40</v>
      </c>
      <c r="O2381">
        <v>60</v>
      </c>
      <c r="P2381">
        <v>7</v>
      </c>
      <c r="Q2381" s="1">
        <v>40269</v>
      </c>
      <c r="R2381" t="s">
        <v>28</v>
      </c>
      <c r="S2381" t="s">
        <v>48</v>
      </c>
      <c r="T2381" t="s">
        <v>25</v>
      </c>
    </row>
    <row r="2382" spans="1:20" x14ac:dyDescent="0.25">
      <c r="A2382">
        <v>603</v>
      </c>
      <c r="B2382" t="s">
        <v>63</v>
      </c>
      <c r="C2382" t="s">
        <v>21</v>
      </c>
      <c r="D2382" t="s">
        <v>22</v>
      </c>
      <c r="E2382">
        <v>-3</v>
      </c>
      <c r="F2382">
        <v>42</v>
      </c>
      <c r="G2382">
        <v>76</v>
      </c>
      <c r="H2382">
        <v>34</v>
      </c>
      <c r="I2382">
        <v>45</v>
      </c>
      <c r="J2382">
        <v>12</v>
      </c>
      <c r="K2382">
        <v>182</v>
      </c>
      <c r="L2382">
        <v>0</v>
      </c>
      <c r="M2382">
        <v>30</v>
      </c>
      <c r="N2382">
        <v>40</v>
      </c>
      <c r="O2382">
        <v>70</v>
      </c>
      <c r="P2382">
        <v>7</v>
      </c>
      <c r="Q2382" s="1">
        <v>40299</v>
      </c>
      <c r="R2382" t="s">
        <v>28</v>
      </c>
      <c r="S2382" t="s">
        <v>48</v>
      </c>
      <c r="T2382" t="s">
        <v>25</v>
      </c>
    </row>
    <row r="2383" spans="1:20" x14ac:dyDescent="0.25">
      <c r="A2383">
        <v>603</v>
      </c>
      <c r="B2383" t="s">
        <v>63</v>
      </c>
      <c r="C2383" t="s">
        <v>21</v>
      </c>
      <c r="D2383" t="s">
        <v>22</v>
      </c>
      <c r="E2383">
        <v>-3</v>
      </c>
      <c r="F2383">
        <v>43</v>
      </c>
      <c r="G2383">
        <v>78</v>
      </c>
      <c r="H2383">
        <v>35</v>
      </c>
      <c r="I2383">
        <v>46</v>
      </c>
      <c r="J2383">
        <v>13</v>
      </c>
      <c r="K2383">
        <v>204</v>
      </c>
      <c r="L2383">
        <v>0</v>
      </c>
      <c r="M2383">
        <v>30</v>
      </c>
      <c r="N2383">
        <v>40</v>
      </c>
      <c r="O2383">
        <v>70</v>
      </c>
      <c r="P2383">
        <v>7</v>
      </c>
      <c r="Q2383" s="1">
        <v>40330</v>
      </c>
      <c r="R2383" t="s">
        <v>28</v>
      </c>
      <c r="S2383" t="s">
        <v>48</v>
      </c>
      <c r="T2383" t="s">
        <v>25</v>
      </c>
    </row>
    <row r="2384" spans="1:20" x14ac:dyDescent="0.25">
      <c r="A2384">
        <v>603</v>
      </c>
      <c r="B2384" t="s">
        <v>63</v>
      </c>
      <c r="C2384" t="s">
        <v>21</v>
      </c>
      <c r="D2384" t="s">
        <v>22</v>
      </c>
      <c r="E2384">
        <v>0</v>
      </c>
      <c r="F2384">
        <v>49</v>
      </c>
      <c r="G2384">
        <v>89</v>
      </c>
      <c r="H2384">
        <v>40</v>
      </c>
      <c r="I2384">
        <v>49</v>
      </c>
      <c r="J2384">
        <v>15</v>
      </c>
      <c r="K2384">
        <v>219</v>
      </c>
      <c r="L2384">
        <v>10</v>
      </c>
      <c r="M2384">
        <v>30</v>
      </c>
      <c r="N2384">
        <v>50</v>
      </c>
      <c r="O2384">
        <v>80</v>
      </c>
      <c r="P2384">
        <v>7</v>
      </c>
      <c r="Q2384" s="1">
        <v>40360</v>
      </c>
      <c r="R2384" t="s">
        <v>28</v>
      </c>
      <c r="S2384" t="s">
        <v>48</v>
      </c>
      <c r="T2384" t="s">
        <v>25</v>
      </c>
    </row>
    <row r="2385" spans="1:20" x14ac:dyDescent="0.25">
      <c r="A2385">
        <v>603</v>
      </c>
      <c r="B2385" t="s">
        <v>63</v>
      </c>
      <c r="C2385" t="s">
        <v>21</v>
      </c>
      <c r="D2385" t="s">
        <v>22</v>
      </c>
      <c r="E2385">
        <v>-9</v>
      </c>
      <c r="F2385">
        <v>36</v>
      </c>
      <c r="G2385">
        <v>65</v>
      </c>
      <c r="H2385">
        <v>29</v>
      </c>
      <c r="I2385">
        <v>45</v>
      </c>
      <c r="J2385">
        <v>11</v>
      </c>
      <c r="K2385">
        <v>215</v>
      </c>
      <c r="L2385">
        <v>0</v>
      </c>
      <c r="M2385">
        <v>20</v>
      </c>
      <c r="N2385">
        <v>40</v>
      </c>
      <c r="O2385">
        <v>60</v>
      </c>
      <c r="P2385">
        <v>7</v>
      </c>
      <c r="Q2385" s="1">
        <v>40391</v>
      </c>
      <c r="R2385" t="s">
        <v>28</v>
      </c>
      <c r="S2385" t="s">
        <v>48</v>
      </c>
      <c r="T2385" t="s">
        <v>25</v>
      </c>
    </row>
    <row r="2386" spans="1:20" x14ac:dyDescent="0.25">
      <c r="A2386">
        <v>603</v>
      </c>
      <c r="B2386" t="s">
        <v>63</v>
      </c>
      <c r="C2386" t="s">
        <v>21</v>
      </c>
      <c r="D2386" t="s">
        <v>22</v>
      </c>
      <c r="E2386">
        <v>-12</v>
      </c>
      <c r="F2386">
        <v>30</v>
      </c>
      <c r="G2386">
        <v>54</v>
      </c>
      <c r="H2386">
        <v>24</v>
      </c>
      <c r="I2386">
        <v>42</v>
      </c>
      <c r="J2386">
        <v>9</v>
      </c>
      <c r="K2386">
        <v>212</v>
      </c>
      <c r="L2386">
        <v>0</v>
      </c>
      <c r="M2386">
        <v>20</v>
      </c>
      <c r="N2386">
        <v>30</v>
      </c>
      <c r="O2386">
        <v>50</v>
      </c>
      <c r="P2386">
        <v>7</v>
      </c>
      <c r="Q2386" s="1">
        <v>40422</v>
      </c>
      <c r="R2386" t="s">
        <v>28</v>
      </c>
      <c r="S2386" t="s">
        <v>48</v>
      </c>
      <c r="T2386" t="s">
        <v>25</v>
      </c>
    </row>
    <row r="2387" spans="1:20" x14ac:dyDescent="0.25">
      <c r="A2387">
        <v>603</v>
      </c>
      <c r="B2387" t="s">
        <v>63</v>
      </c>
      <c r="C2387" t="s">
        <v>21</v>
      </c>
      <c r="D2387" t="s">
        <v>22</v>
      </c>
      <c r="E2387">
        <v>-12</v>
      </c>
      <c r="F2387">
        <v>31</v>
      </c>
      <c r="G2387">
        <v>56</v>
      </c>
      <c r="H2387">
        <v>25</v>
      </c>
      <c r="I2387">
        <v>43</v>
      </c>
      <c r="J2387">
        <v>9</v>
      </c>
      <c r="K2387">
        <v>209</v>
      </c>
      <c r="L2387">
        <v>10</v>
      </c>
      <c r="M2387">
        <v>10</v>
      </c>
      <c r="N2387">
        <v>30</v>
      </c>
      <c r="O2387">
        <v>40</v>
      </c>
      <c r="P2387">
        <v>7</v>
      </c>
      <c r="Q2387" s="1">
        <v>40452</v>
      </c>
      <c r="R2387" t="s">
        <v>28</v>
      </c>
      <c r="S2387" t="s">
        <v>48</v>
      </c>
      <c r="T2387" t="s">
        <v>25</v>
      </c>
    </row>
    <row r="2388" spans="1:20" x14ac:dyDescent="0.25">
      <c r="A2388">
        <v>603</v>
      </c>
      <c r="B2388" t="s">
        <v>63</v>
      </c>
      <c r="C2388" t="s">
        <v>21</v>
      </c>
      <c r="D2388" t="s">
        <v>22</v>
      </c>
      <c r="E2388">
        <v>-3</v>
      </c>
      <c r="F2388">
        <v>42</v>
      </c>
      <c r="G2388">
        <v>76</v>
      </c>
      <c r="H2388">
        <v>34</v>
      </c>
      <c r="I2388">
        <v>45</v>
      </c>
      <c r="J2388">
        <v>12</v>
      </c>
      <c r="K2388">
        <v>211</v>
      </c>
      <c r="L2388">
        <v>0</v>
      </c>
      <c r="M2388">
        <v>30</v>
      </c>
      <c r="N2388">
        <v>40</v>
      </c>
      <c r="O2388">
        <v>70</v>
      </c>
      <c r="P2388">
        <v>7</v>
      </c>
      <c r="Q2388" s="1">
        <v>40483</v>
      </c>
      <c r="R2388" t="s">
        <v>28</v>
      </c>
      <c r="S2388" t="s">
        <v>48</v>
      </c>
      <c r="T2388" t="s">
        <v>25</v>
      </c>
    </row>
    <row r="2389" spans="1:20" x14ac:dyDescent="0.25">
      <c r="A2389">
        <v>603</v>
      </c>
      <c r="B2389" t="s">
        <v>63</v>
      </c>
      <c r="C2389" t="s">
        <v>21</v>
      </c>
      <c r="D2389" t="s">
        <v>22</v>
      </c>
      <c r="E2389">
        <v>-16</v>
      </c>
      <c r="F2389">
        <v>25</v>
      </c>
      <c r="G2389">
        <v>45</v>
      </c>
      <c r="H2389">
        <v>20</v>
      </c>
      <c r="I2389">
        <v>41</v>
      </c>
      <c r="J2389">
        <v>7</v>
      </c>
      <c r="K2389">
        <v>218</v>
      </c>
      <c r="L2389">
        <v>0</v>
      </c>
      <c r="M2389">
        <v>10</v>
      </c>
      <c r="N2389">
        <v>30</v>
      </c>
      <c r="O2389">
        <v>40</v>
      </c>
      <c r="P2389">
        <v>7</v>
      </c>
      <c r="Q2389" s="1">
        <v>40513</v>
      </c>
      <c r="R2389" t="s">
        <v>28</v>
      </c>
      <c r="S2389" t="s">
        <v>48</v>
      </c>
      <c r="T2389" t="s">
        <v>25</v>
      </c>
    </row>
    <row r="2390" spans="1:20" x14ac:dyDescent="0.25">
      <c r="A2390">
        <v>603</v>
      </c>
      <c r="B2390" t="s">
        <v>63</v>
      </c>
      <c r="C2390" t="s">
        <v>21</v>
      </c>
      <c r="D2390" t="s">
        <v>22</v>
      </c>
      <c r="E2390">
        <v>-12</v>
      </c>
      <c r="F2390">
        <v>36</v>
      </c>
      <c r="G2390">
        <v>73</v>
      </c>
      <c r="H2390">
        <v>29</v>
      </c>
      <c r="I2390">
        <v>46</v>
      </c>
      <c r="J2390">
        <v>11</v>
      </c>
      <c r="K2390">
        <v>169</v>
      </c>
      <c r="L2390">
        <v>0</v>
      </c>
      <c r="M2390">
        <v>20</v>
      </c>
      <c r="N2390">
        <v>40</v>
      </c>
      <c r="O2390">
        <v>60</v>
      </c>
      <c r="P2390">
        <v>7</v>
      </c>
      <c r="Q2390" s="1">
        <v>40544</v>
      </c>
      <c r="R2390" t="s">
        <v>28</v>
      </c>
      <c r="S2390" t="s">
        <v>48</v>
      </c>
      <c r="T2390" t="s">
        <v>25</v>
      </c>
    </row>
    <row r="2391" spans="1:20" x14ac:dyDescent="0.25">
      <c r="A2391">
        <v>603</v>
      </c>
      <c r="B2391" t="s">
        <v>63</v>
      </c>
      <c r="C2391" t="s">
        <v>21</v>
      </c>
      <c r="D2391" t="s">
        <v>22</v>
      </c>
      <c r="E2391">
        <v>-9</v>
      </c>
      <c r="F2391">
        <v>38</v>
      </c>
      <c r="G2391">
        <v>72</v>
      </c>
      <c r="H2391">
        <v>30</v>
      </c>
      <c r="I2391">
        <v>44</v>
      </c>
      <c r="J2391">
        <v>11</v>
      </c>
      <c r="K2391">
        <v>165</v>
      </c>
      <c r="L2391">
        <v>0</v>
      </c>
      <c r="M2391">
        <v>20</v>
      </c>
      <c r="N2391">
        <v>40</v>
      </c>
      <c r="O2391">
        <v>60</v>
      </c>
      <c r="P2391">
        <v>7</v>
      </c>
      <c r="Q2391" s="1">
        <v>40575</v>
      </c>
      <c r="R2391" t="s">
        <v>28</v>
      </c>
      <c r="S2391" t="s">
        <v>48</v>
      </c>
      <c r="T2391" t="s">
        <v>25</v>
      </c>
    </row>
    <row r="2392" spans="1:20" x14ac:dyDescent="0.25">
      <c r="A2392">
        <v>603</v>
      </c>
      <c r="B2392" t="s">
        <v>63</v>
      </c>
      <c r="C2392" t="s">
        <v>21</v>
      </c>
      <c r="D2392" t="s">
        <v>22</v>
      </c>
      <c r="E2392">
        <v>-6</v>
      </c>
      <c r="F2392">
        <v>42</v>
      </c>
      <c r="G2392">
        <v>80</v>
      </c>
      <c r="H2392">
        <v>33</v>
      </c>
      <c r="I2392">
        <v>46</v>
      </c>
      <c r="J2392">
        <v>12</v>
      </c>
      <c r="K2392">
        <v>162</v>
      </c>
      <c r="L2392">
        <v>0</v>
      </c>
      <c r="M2392">
        <v>30</v>
      </c>
      <c r="N2392">
        <v>40</v>
      </c>
      <c r="O2392">
        <v>70</v>
      </c>
      <c r="P2392">
        <v>7</v>
      </c>
      <c r="Q2392" s="1">
        <v>40603</v>
      </c>
      <c r="R2392" t="s">
        <v>28</v>
      </c>
      <c r="S2392" t="s">
        <v>48</v>
      </c>
      <c r="T2392" t="s">
        <v>25</v>
      </c>
    </row>
    <row r="2393" spans="1:20" x14ac:dyDescent="0.25">
      <c r="A2393">
        <v>603</v>
      </c>
      <c r="B2393" t="s">
        <v>63</v>
      </c>
      <c r="C2393" t="s">
        <v>21</v>
      </c>
      <c r="D2393" t="s">
        <v>22</v>
      </c>
      <c r="E2393">
        <v>-13</v>
      </c>
      <c r="F2393">
        <v>36</v>
      </c>
      <c r="G2393">
        <v>69</v>
      </c>
      <c r="H2393">
        <v>29</v>
      </c>
      <c r="I2393">
        <v>45</v>
      </c>
      <c r="J2393">
        <v>11</v>
      </c>
      <c r="K2393">
        <v>169</v>
      </c>
      <c r="L2393">
        <v>0</v>
      </c>
      <c r="M2393">
        <v>20</v>
      </c>
      <c r="N2393">
        <v>40</v>
      </c>
      <c r="O2393">
        <v>60</v>
      </c>
      <c r="P2393">
        <v>7</v>
      </c>
      <c r="Q2393" s="1">
        <v>40634</v>
      </c>
      <c r="R2393" t="s">
        <v>28</v>
      </c>
      <c r="S2393" t="s">
        <v>48</v>
      </c>
      <c r="T2393" t="s">
        <v>25</v>
      </c>
    </row>
    <row r="2394" spans="1:20" x14ac:dyDescent="0.25">
      <c r="A2394">
        <v>603</v>
      </c>
      <c r="B2394" t="s">
        <v>63</v>
      </c>
      <c r="C2394" t="s">
        <v>21</v>
      </c>
      <c r="D2394" t="s">
        <v>22</v>
      </c>
      <c r="E2394">
        <v>-4</v>
      </c>
      <c r="F2394">
        <v>42</v>
      </c>
      <c r="G2394">
        <v>75</v>
      </c>
      <c r="H2394">
        <v>34</v>
      </c>
      <c r="I2394">
        <v>42</v>
      </c>
      <c r="J2394">
        <v>12</v>
      </c>
      <c r="K2394">
        <v>182</v>
      </c>
      <c r="L2394">
        <v>0</v>
      </c>
      <c r="M2394">
        <v>30</v>
      </c>
      <c r="N2394">
        <v>40</v>
      </c>
      <c r="O2394">
        <v>70</v>
      </c>
      <c r="P2394">
        <v>7</v>
      </c>
      <c r="Q2394" s="1">
        <v>40664</v>
      </c>
      <c r="R2394" t="s">
        <v>28</v>
      </c>
      <c r="S2394" t="s">
        <v>48</v>
      </c>
      <c r="T2394" t="s">
        <v>25</v>
      </c>
    </row>
    <row r="2395" spans="1:20" x14ac:dyDescent="0.25">
      <c r="A2395">
        <v>603</v>
      </c>
      <c r="B2395" t="s">
        <v>63</v>
      </c>
      <c r="C2395" t="s">
        <v>21</v>
      </c>
      <c r="D2395" t="s">
        <v>22</v>
      </c>
      <c r="E2395">
        <v>-4</v>
      </c>
      <c r="F2395">
        <v>43</v>
      </c>
      <c r="G2395">
        <v>77</v>
      </c>
      <c r="H2395">
        <v>35</v>
      </c>
      <c r="I2395">
        <v>43</v>
      </c>
      <c r="J2395">
        <v>13</v>
      </c>
      <c r="K2395">
        <v>204</v>
      </c>
      <c r="L2395">
        <v>0</v>
      </c>
      <c r="M2395">
        <v>30</v>
      </c>
      <c r="N2395">
        <v>40</v>
      </c>
      <c r="O2395">
        <v>70</v>
      </c>
      <c r="P2395">
        <v>7</v>
      </c>
      <c r="Q2395" s="1">
        <v>40695</v>
      </c>
      <c r="R2395" t="s">
        <v>28</v>
      </c>
      <c r="S2395" t="s">
        <v>48</v>
      </c>
      <c r="T2395" t="s">
        <v>25</v>
      </c>
    </row>
    <row r="2396" spans="1:20" x14ac:dyDescent="0.25">
      <c r="A2396">
        <v>603</v>
      </c>
      <c r="B2396" t="s">
        <v>63</v>
      </c>
      <c r="C2396" t="s">
        <v>21</v>
      </c>
      <c r="D2396" t="s">
        <v>22</v>
      </c>
      <c r="E2396">
        <v>0</v>
      </c>
      <c r="F2396">
        <v>49</v>
      </c>
      <c r="G2396">
        <v>88</v>
      </c>
      <c r="H2396">
        <v>40</v>
      </c>
      <c r="I2396">
        <v>46</v>
      </c>
      <c r="J2396">
        <v>15</v>
      </c>
      <c r="K2396">
        <v>219</v>
      </c>
      <c r="L2396">
        <v>10</v>
      </c>
      <c r="M2396">
        <v>30</v>
      </c>
      <c r="N2396">
        <v>50</v>
      </c>
      <c r="O2396">
        <v>80</v>
      </c>
      <c r="P2396">
        <v>7</v>
      </c>
      <c r="Q2396" s="1">
        <v>40725</v>
      </c>
      <c r="R2396" t="s">
        <v>28</v>
      </c>
      <c r="S2396" t="s">
        <v>48</v>
      </c>
      <c r="T2396" t="s">
        <v>25</v>
      </c>
    </row>
    <row r="2397" spans="1:20" x14ac:dyDescent="0.25">
      <c r="A2397">
        <v>603</v>
      </c>
      <c r="B2397" t="s">
        <v>63</v>
      </c>
      <c r="C2397" t="s">
        <v>21</v>
      </c>
      <c r="D2397" t="s">
        <v>22</v>
      </c>
      <c r="E2397">
        <v>-12</v>
      </c>
      <c r="F2397">
        <v>36</v>
      </c>
      <c r="G2397">
        <v>64</v>
      </c>
      <c r="H2397">
        <v>29</v>
      </c>
      <c r="I2397">
        <v>42</v>
      </c>
      <c r="J2397">
        <v>11</v>
      </c>
      <c r="K2397">
        <v>215</v>
      </c>
      <c r="L2397">
        <v>0</v>
      </c>
      <c r="M2397">
        <v>20</v>
      </c>
      <c r="N2397">
        <v>40</v>
      </c>
      <c r="O2397">
        <v>60</v>
      </c>
      <c r="P2397">
        <v>7</v>
      </c>
      <c r="Q2397" s="1">
        <v>40756</v>
      </c>
      <c r="R2397" t="s">
        <v>28</v>
      </c>
      <c r="S2397" t="s">
        <v>48</v>
      </c>
      <c r="T2397" t="s">
        <v>25</v>
      </c>
    </row>
    <row r="2398" spans="1:20" x14ac:dyDescent="0.25">
      <c r="A2398">
        <v>603</v>
      </c>
      <c r="B2398" t="s">
        <v>63</v>
      </c>
      <c r="C2398" t="s">
        <v>21</v>
      </c>
      <c r="D2398" t="s">
        <v>22</v>
      </c>
      <c r="E2398">
        <v>-18</v>
      </c>
      <c r="F2398">
        <v>30</v>
      </c>
      <c r="G2398">
        <v>58</v>
      </c>
      <c r="H2398">
        <v>24</v>
      </c>
      <c r="I2398">
        <v>42</v>
      </c>
      <c r="J2398">
        <v>9</v>
      </c>
      <c r="K2398">
        <v>212</v>
      </c>
      <c r="L2398">
        <v>0</v>
      </c>
      <c r="M2398">
        <v>20</v>
      </c>
      <c r="N2398">
        <v>30</v>
      </c>
      <c r="O2398">
        <v>50</v>
      </c>
      <c r="P2398">
        <v>7</v>
      </c>
      <c r="Q2398" s="1">
        <v>40787</v>
      </c>
      <c r="R2398" t="s">
        <v>28</v>
      </c>
      <c r="S2398" t="s">
        <v>48</v>
      </c>
      <c r="T2398" t="s">
        <v>25</v>
      </c>
    </row>
    <row r="2399" spans="1:20" x14ac:dyDescent="0.25">
      <c r="A2399">
        <v>603</v>
      </c>
      <c r="B2399" t="s">
        <v>63</v>
      </c>
      <c r="C2399" t="s">
        <v>21</v>
      </c>
      <c r="D2399" t="s">
        <v>22</v>
      </c>
      <c r="E2399">
        <v>-18</v>
      </c>
      <c r="F2399">
        <v>31</v>
      </c>
      <c r="G2399">
        <v>60</v>
      </c>
      <c r="H2399">
        <v>25</v>
      </c>
      <c r="I2399">
        <v>43</v>
      </c>
      <c r="J2399">
        <v>9</v>
      </c>
      <c r="K2399">
        <v>209</v>
      </c>
      <c r="L2399">
        <v>10</v>
      </c>
      <c r="M2399">
        <v>10</v>
      </c>
      <c r="N2399">
        <v>30</v>
      </c>
      <c r="O2399">
        <v>40</v>
      </c>
      <c r="P2399">
        <v>7</v>
      </c>
      <c r="Q2399" s="1">
        <v>40817</v>
      </c>
      <c r="R2399" t="s">
        <v>28</v>
      </c>
      <c r="S2399" t="s">
        <v>48</v>
      </c>
      <c r="T2399" t="s">
        <v>25</v>
      </c>
    </row>
    <row r="2400" spans="1:20" x14ac:dyDescent="0.25">
      <c r="A2400">
        <v>603</v>
      </c>
      <c r="B2400" t="s">
        <v>63</v>
      </c>
      <c r="C2400" t="s">
        <v>21</v>
      </c>
      <c r="D2400" t="s">
        <v>22</v>
      </c>
      <c r="E2400">
        <v>-4</v>
      </c>
      <c r="F2400">
        <v>42</v>
      </c>
      <c r="G2400">
        <v>81</v>
      </c>
      <c r="H2400">
        <v>34</v>
      </c>
      <c r="I2400">
        <v>45</v>
      </c>
      <c r="J2400">
        <v>12</v>
      </c>
      <c r="K2400">
        <v>211</v>
      </c>
      <c r="L2400">
        <v>0</v>
      </c>
      <c r="M2400">
        <v>30</v>
      </c>
      <c r="N2400">
        <v>40</v>
      </c>
      <c r="O2400">
        <v>70</v>
      </c>
      <c r="P2400">
        <v>7</v>
      </c>
      <c r="Q2400" s="1">
        <v>40848</v>
      </c>
      <c r="R2400" t="s">
        <v>28</v>
      </c>
      <c r="S2400" t="s">
        <v>48</v>
      </c>
      <c r="T2400" t="s">
        <v>25</v>
      </c>
    </row>
    <row r="2401" spans="1:20" x14ac:dyDescent="0.25">
      <c r="A2401">
        <v>603</v>
      </c>
      <c r="B2401" t="s">
        <v>63</v>
      </c>
      <c r="C2401" t="s">
        <v>21</v>
      </c>
      <c r="D2401" t="s">
        <v>22</v>
      </c>
      <c r="E2401">
        <v>-24</v>
      </c>
      <c r="F2401">
        <v>25</v>
      </c>
      <c r="G2401">
        <v>48</v>
      </c>
      <c r="H2401">
        <v>20</v>
      </c>
      <c r="I2401">
        <v>41</v>
      </c>
      <c r="J2401">
        <v>7</v>
      </c>
      <c r="K2401">
        <v>218</v>
      </c>
      <c r="L2401">
        <v>0</v>
      </c>
      <c r="M2401">
        <v>10</v>
      </c>
      <c r="N2401">
        <v>30</v>
      </c>
      <c r="O2401">
        <v>40</v>
      </c>
      <c r="P2401">
        <v>7</v>
      </c>
      <c r="Q2401" s="1">
        <v>40878</v>
      </c>
      <c r="R2401" t="s">
        <v>28</v>
      </c>
      <c r="S2401" t="s">
        <v>48</v>
      </c>
      <c r="T2401" t="s">
        <v>25</v>
      </c>
    </row>
    <row r="2402" spans="1:20" x14ac:dyDescent="0.25">
      <c r="A2402">
        <v>607</v>
      </c>
      <c r="B2402" t="s">
        <v>47</v>
      </c>
      <c r="C2402" t="s">
        <v>21</v>
      </c>
      <c r="D2402" t="s">
        <v>43</v>
      </c>
      <c r="E2402">
        <v>350</v>
      </c>
      <c r="F2402">
        <v>374</v>
      </c>
      <c r="G2402">
        <v>664</v>
      </c>
      <c r="H2402">
        <v>249</v>
      </c>
      <c r="I2402">
        <v>138</v>
      </c>
      <c r="J2402">
        <v>87</v>
      </c>
      <c r="K2402">
        <v>2580</v>
      </c>
      <c r="L2402">
        <v>230</v>
      </c>
      <c r="M2402">
        <v>220</v>
      </c>
      <c r="N2402">
        <v>340</v>
      </c>
      <c r="O2402">
        <v>560</v>
      </c>
      <c r="P2402">
        <v>2</v>
      </c>
      <c r="Q2402" s="1">
        <v>40848</v>
      </c>
      <c r="R2402" t="s">
        <v>23</v>
      </c>
      <c r="S2402" t="s">
        <v>24</v>
      </c>
      <c r="T2402" t="s">
        <v>25</v>
      </c>
    </row>
    <row r="2403" spans="1:20" x14ac:dyDescent="0.25">
      <c r="A2403">
        <v>607</v>
      </c>
      <c r="B2403" t="s">
        <v>47</v>
      </c>
      <c r="C2403" t="s">
        <v>21</v>
      </c>
      <c r="D2403" t="s">
        <v>43</v>
      </c>
      <c r="E2403">
        <v>116</v>
      </c>
      <c r="F2403">
        <v>111</v>
      </c>
      <c r="G2403">
        <v>199</v>
      </c>
      <c r="H2403">
        <v>76</v>
      </c>
      <c r="I2403">
        <v>33</v>
      </c>
      <c r="J2403">
        <v>21</v>
      </c>
      <c r="K2403">
        <v>580</v>
      </c>
      <c r="L2403">
        <v>100</v>
      </c>
      <c r="M2403">
        <v>80</v>
      </c>
      <c r="N2403">
        <v>120</v>
      </c>
      <c r="O2403">
        <v>200</v>
      </c>
      <c r="P2403">
        <v>13</v>
      </c>
      <c r="Q2403" s="1">
        <v>40817</v>
      </c>
      <c r="R2403" t="s">
        <v>26</v>
      </c>
      <c r="S2403" t="s">
        <v>27</v>
      </c>
      <c r="T2403" t="s">
        <v>25</v>
      </c>
    </row>
    <row r="2404" spans="1:20" x14ac:dyDescent="0.25">
      <c r="A2404">
        <v>607</v>
      </c>
      <c r="B2404" t="s">
        <v>47</v>
      </c>
      <c r="C2404" t="s">
        <v>21</v>
      </c>
      <c r="D2404" t="s">
        <v>43</v>
      </c>
      <c r="E2404">
        <v>-208</v>
      </c>
      <c r="F2404">
        <v>-62</v>
      </c>
      <c r="G2404">
        <v>63</v>
      </c>
      <c r="H2404">
        <v>125</v>
      </c>
      <c r="I2404">
        <v>146</v>
      </c>
      <c r="J2404">
        <v>113</v>
      </c>
      <c r="K2404">
        <v>1118</v>
      </c>
      <c r="L2404">
        <v>-190</v>
      </c>
      <c r="M2404">
        <v>120</v>
      </c>
      <c r="N2404">
        <v>-60</v>
      </c>
      <c r="O2404">
        <v>60</v>
      </c>
      <c r="P2404">
        <v>5</v>
      </c>
      <c r="Q2404" s="1">
        <v>40238</v>
      </c>
      <c r="R2404" t="s">
        <v>28</v>
      </c>
      <c r="S2404" t="s">
        <v>29</v>
      </c>
      <c r="T2404" t="s">
        <v>25</v>
      </c>
    </row>
    <row r="2405" spans="1:20" x14ac:dyDescent="0.25">
      <c r="A2405">
        <v>607</v>
      </c>
      <c r="B2405" t="s">
        <v>47</v>
      </c>
      <c r="C2405" t="s">
        <v>21</v>
      </c>
      <c r="D2405" t="s">
        <v>43</v>
      </c>
      <c r="E2405">
        <v>111</v>
      </c>
      <c r="F2405">
        <v>238</v>
      </c>
      <c r="G2405">
        <v>483</v>
      </c>
      <c r="H2405">
        <v>245</v>
      </c>
      <c r="I2405">
        <v>127</v>
      </c>
      <c r="J2405">
        <v>93</v>
      </c>
      <c r="K2405">
        <v>1419</v>
      </c>
      <c r="L2405">
        <v>100</v>
      </c>
      <c r="M2405">
        <v>180</v>
      </c>
      <c r="N2405">
        <v>190</v>
      </c>
      <c r="O2405">
        <v>370</v>
      </c>
      <c r="P2405">
        <v>9</v>
      </c>
      <c r="Q2405" s="1">
        <v>40179</v>
      </c>
      <c r="R2405" t="s">
        <v>32</v>
      </c>
      <c r="S2405" t="s">
        <v>33</v>
      </c>
      <c r="T2405" t="s">
        <v>31</v>
      </c>
    </row>
    <row r="2406" spans="1:20" x14ac:dyDescent="0.25">
      <c r="A2406">
        <v>607</v>
      </c>
      <c r="B2406" t="s">
        <v>47</v>
      </c>
      <c r="C2406" t="s">
        <v>21</v>
      </c>
      <c r="D2406" t="s">
        <v>43</v>
      </c>
      <c r="E2406">
        <v>263</v>
      </c>
      <c r="F2406">
        <v>398</v>
      </c>
      <c r="G2406">
        <v>669</v>
      </c>
      <c r="H2406">
        <v>271</v>
      </c>
      <c r="I2406">
        <v>135</v>
      </c>
      <c r="J2406">
        <v>102</v>
      </c>
      <c r="K2406">
        <v>1727</v>
      </c>
      <c r="L2406">
        <v>220</v>
      </c>
      <c r="M2406">
        <v>200</v>
      </c>
      <c r="N2406">
        <v>320</v>
      </c>
      <c r="O2406">
        <v>520</v>
      </c>
      <c r="P2406">
        <v>9</v>
      </c>
      <c r="Q2406" s="1">
        <v>40330</v>
      </c>
      <c r="R2406" t="s">
        <v>32</v>
      </c>
      <c r="S2406" t="s">
        <v>33</v>
      </c>
      <c r="T2406" t="s">
        <v>31</v>
      </c>
    </row>
    <row r="2407" spans="1:20" x14ac:dyDescent="0.25">
      <c r="A2407">
        <v>607</v>
      </c>
      <c r="B2407" t="s">
        <v>47</v>
      </c>
      <c r="C2407" t="s">
        <v>21</v>
      </c>
      <c r="D2407" t="s">
        <v>43</v>
      </c>
      <c r="E2407">
        <v>309</v>
      </c>
      <c r="F2407">
        <v>453</v>
      </c>
      <c r="G2407">
        <v>747</v>
      </c>
      <c r="H2407">
        <v>294</v>
      </c>
      <c r="I2407">
        <v>144</v>
      </c>
      <c r="J2407">
        <v>111</v>
      </c>
      <c r="K2407">
        <v>1727</v>
      </c>
      <c r="L2407">
        <v>210</v>
      </c>
      <c r="M2407">
        <v>220</v>
      </c>
      <c r="N2407">
        <v>320</v>
      </c>
      <c r="O2407">
        <v>540</v>
      </c>
      <c r="P2407">
        <v>9</v>
      </c>
      <c r="Q2407" s="1">
        <v>40513</v>
      </c>
      <c r="R2407" t="s">
        <v>32</v>
      </c>
      <c r="S2407" t="s">
        <v>33</v>
      </c>
      <c r="T2407" t="s">
        <v>31</v>
      </c>
    </row>
    <row r="2408" spans="1:20" x14ac:dyDescent="0.25">
      <c r="A2408">
        <v>607</v>
      </c>
      <c r="B2408" t="s">
        <v>47</v>
      </c>
      <c r="C2408" t="s">
        <v>21</v>
      </c>
      <c r="D2408" t="s">
        <v>43</v>
      </c>
      <c r="E2408">
        <v>-120</v>
      </c>
      <c r="F2408">
        <v>-33</v>
      </c>
      <c r="G2408">
        <v>180</v>
      </c>
      <c r="H2408">
        <v>213</v>
      </c>
      <c r="I2408">
        <v>87</v>
      </c>
      <c r="J2408">
        <v>66</v>
      </c>
      <c r="K2408">
        <v>1214</v>
      </c>
      <c r="L2408">
        <v>-80</v>
      </c>
      <c r="M2408">
        <v>160</v>
      </c>
      <c r="N2408">
        <v>-20</v>
      </c>
      <c r="O2408">
        <v>140</v>
      </c>
      <c r="P2408">
        <v>10</v>
      </c>
      <c r="Q2408" s="1">
        <v>40210</v>
      </c>
      <c r="R2408" t="s">
        <v>32</v>
      </c>
      <c r="S2408" t="s">
        <v>34</v>
      </c>
      <c r="T2408" t="s">
        <v>31</v>
      </c>
    </row>
    <row r="2409" spans="1:20" x14ac:dyDescent="0.25">
      <c r="A2409">
        <v>607</v>
      </c>
      <c r="B2409" t="s">
        <v>47</v>
      </c>
      <c r="C2409" t="s">
        <v>21</v>
      </c>
      <c r="D2409" t="s">
        <v>43</v>
      </c>
      <c r="E2409">
        <v>-181</v>
      </c>
      <c r="F2409">
        <v>-37</v>
      </c>
      <c r="G2409">
        <v>196</v>
      </c>
      <c r="H2409">
        <v>235</v>
      </c>
      <c r="I2409">
        <v>87</v>
      </c>
      <c r="J2409">
        <v>72</v>
      </c>
      <c r="K2409">
        <v>2169</v>
      </c>
      <c r="L2409">
        <v>-90</v>
      </c>
      <c r="M2409">
        <v>170</v>
      </c>
      <c r="N2409">
        <v>-20</v>
      </c>
      <c r="O2409">
        <v>150</v>
      </c>
      <c r="P2409">
        <v>10</v>
      </c>
      <c r="Q2409" s="1">
        <v>40664</v>
      </c>
      <c r="R2409" t="s">
        <v>32</v>
      </c>
      <c r="S2409" t="s">
        <v>34</v>
      </c>
      <c r="T2409" t="s">
        <v>31</v>
      </c>
    </row>
    <row r="2410" spans="1:20" x14ac:dyDescent="0.25">
      <c r="A2410">
        <v>607</v>
      </c>
      <c r="B2410" t="s">
        <v>47</v>
      </c>
      <c r="C2410" t="s">
        <v>21</v>
      </c>
      <c r="D2410" t="s">
        <v>43</v>
      </c>
      <c r="E2410">
        <v>157</v>
      </c>
      <c r="F2410">
        <v>139</v>
      </c>
      <c r="G2410">
        <v>262</v>
      </c>
      <c r="H2410">
        <v>95</v>
      </c>
      <c r="I2410">
        <v>40</v>
      </c>
      <c r="J2410">
        <v>26</v>
      </c>
      <c r="K2410">
        <v>821</v>
      </c>
      <c r="L2410">
        <v>120</v>
      </c>
      <c r="M2410">
        <v>100</v>
      </c>
      <c r="N2410">
        <v>150</v>
      </c>
      <c r="O2410">
        <v>250</v>
      </c>
      <c r="P2410">
        <v>11</v>
      </c>
      <c r="Q2410" s="1">
        <v>40544</v>
      </c>
      <c r="R2410" t="s">
        <v>26</v>
      </c>
      <c r="S2410" t="s">
        <v>35</v>
      </c>
      <c r="T2410" t="s">
        <v>25</v>
      </c>
    </row>
    <row r="2411" spans="1:20" x14ac:dyDescent="0.25">
      <c r="A2411">
        <v>608</v>
      </c>
      <c r="B2411" t="s">
        <v>54</v>
      </c>
      <c r="C2411" t="s">
        <v>50</v>
      </c>
      <c r="D2411" t="s">
        <v>22</v>
      </c>
      <c r="E2411">
        <v>20</v>
      </c>
      <c r="F2411">
        <v>66</v>
      </c>
      <c r="G2411">
        <v>134</v>
      </c>
      <c r="H2411">
        <v>54</v>
      </c>
      <c r="I2411">
        <v>56</v>
      </c>
      <c r="J2411">
        <v>20</v>
      </c>
      <c r="K2411">
        <v>312</v>
      </c>
      <c r="L2411">
        <v>30</v>
      </c>
      <c r="M2411">
        <v>50</v>
      </c>
      <c r="N2411">
        <v>70</v>
      </c>
      <c r="O2411">
        <v>120</v>
      </c>
      <c r="P2411">
        <v>1</v>
      </c>
      <c r="Q2411" s="1">
        <v>40544</v>
      </c>
      <c r="R2411" t="s">
        <v>23</v>
      </c>
      <c r="S2411" t="s">
        <v>44</v>
      </c>
      <c r="T2411" t="s">
        <v>25</v>
      </c>
    </row>
    <row r="2412" spans="1:20" x14ac:dyDescent="0.25">
      <c r="A2412">
        <v>608</v>
      </c>
      <c r="B2412" t="s">
        <v>54</v>
      </c>
      <c r="C2412" t="s">
        <v>50</v>
      </c>
      <c r="D2412" t="s">
        <v>22</v>
      </c>
      <c r="E2412">
        <v>34</v>
      </c>
      <c r="F2412">
        <v>82</v>
      </c>
      <c r="G2412">
        <v>159</v>
      </c>
      <c r="H2412">
        <v>67</v>
      </c>
      <c r="I2412">
        <v>59</v>
      </c>
      <c r="J2412">
        <v>25</v>
      </c>
      <c r="K2412">
        <v>391</v>
      </c>
      <c r="L2412">
        <v>30</v>
      </c>
      <c r="M2412">
        <v>70</v>
      </c>
      <c r="N2412">
        <v>80</v>
      </c>
      <c r="O2412">
        <v>150</v>
      </c>
      <c r="P2412">
        <v>1</v>
      </c>
      <c r="Q2412" s="1">
        <v>40787</v>
      </c>
      <c r="R2412" t="s">
        <v>23</v>
      </c>
      <c r="S2412" t="s">
        <v>44</v>
      </c>
      <c r="T2412" t="s">
        <v>25</v>
      </c>
    </row>
    <row r="2413" spans="1:20" x14ac:dyDescent="0.25">
      <c r="A2413">
        <v>608</v>
      </c>
      <c r="B2413" t="s">
        <v>54</v>
      </c>
      <c r="C2413" t="s">
        <v>50</v>
      </c>
      <c r="D2413" t="s">
        <v>22</v>
      </c>
      <c r="E2413">
        <v>24</v>
      </c>
      <c r="F2413">
        <v>154</v>
      </c>
      <c r="G2413">
        <v>264</v>
      </c>
      <c r="H2413">
        <v>110</v>
      </c>
      <c r="I2413">
        <v>130</v>
      </c>
      <c r="J2413">
        <v>100</v>
      </c>
      <c r="K2413">
        <v>665</v>
      </c>
      <c r="L2413">
        <v>50</v>
      </c>
      <c r="M2413">
        <v>110</v>
      </c>
      <c r="N2413">
        <v>160</v>
      </c>
      <c r="O2413">
        <v>270</v>
      </c>
      <c r="P2413">
        <v>2</v>
      </c>
      <c r="Q2413" s="1">
        <v>40330</v>
      </c>
      <c r="R2413" t="s">
        <v>23</v>
      </c>
      <c r="S2413" t="s">
        <v>24</v>
      </c>
      <c r="T2413" t="s">
        <v>25</v>
      </c>
    </row>
    <row r="2414" spans="1:20" x14ac:dyDescent="0.25">
      <c r="A2414">
        <v>608</v>
      </c>
      <c r="B2414" t="s">
        <v>54</v>
      </c>
      <c r="C2414" t="s">
        <v>50</v>
      </c>
      <c r="D2414" t="s">
        <v>22</v>
      </c>
      <c r="E2414">
        <v>35</v>
      </c>
      <c r="F2414">
        <v>184</v>
      </c>
      <c r="G2414">
        <v>317</v>
      </c>
      <c r="H2414">
        <v>133</v>
      </c>
      <c r="I2414">
        <v>149</v>
      </c>
      <c r="J2414">
        <v>120</v>
      </c>
      <c r="K2414">
        <v>705</v>
      </c>
      <c r="L2414">
        <v>60</v>
      </c>
      <c r="M2414">
        <v>140</v>
      </c>
      <c r="N2414">
        <v>190</v>
      </c>
      <c r="O2414">
        <v>330</v>
      </c>
      <c r="P2414">
        <v>2</v>
      </c>
      <c r="Q2414" s="1">
        <v>40391</v>
      </c>
      <c r="R2414" t="s">
        <v>23</v>
      </c>
      <c r="S2414" t="s">
        <v>24</v>
      </c>
      <c r="T2414" t="s">
        <v>25</v>
      </c>
    </row>
    <row r="2415" spans="1:20" x14ac:dyDescent="0.25">
      <c r="A2415">
        <v>608</v>
      </c>
      <c r="B2415" t="s">
        <v>54</v>
      </c>
      <c r="C2415" t="s">
        <v>50</v>
      </c>
      <c r="D2415" t="s">
        <v>22</v>
      </c>
      <c r="E2415">
        <v>25</v>
      </c>
      <c r="F2415">
        <v>132</v>
      </c>
      <c r="G2415">
        <v>242</v>
      </c>
      <c r="H2415">
        <v>95</v>
      </c>
      <c r="I2415">
        <v>115</v>
      </c>
      <c r="J2415">
        <v>86</v>
      </c>
      <c r="K2415">
        <v>554</v>
      </c>
      <c r="L2415">
        <v>30</v>
      </c>
      <c r="M2415">
        <v>100</v>
      </c>
      <c r="N2415">
        <v>130</v>
      </c>
      <c r="O2415">
        <v>230</v>
      </c>
      <c r="P2415">
        <v>2</v>
      </c>
      <c r="Q2415" s="1">
        <v>40634</v>
      </c>
      <c r="R2415" t="s">
        <v>23</v>
      </c>
      <c r="S2415" t="s">
        <v>24</v>
      </c>
      <c r="T2415" t="s">
        <v>25</v>
      </c>
    </row>
    <row r="2416" spans="1:20" x14ac:dyDescent="0.25">
      <c r="A2416">
        <v>608</v>
      </c>
      <c r="B2416" t="s">
        <v>54</v>
      </c>
      <c r="C2416" t="s">
        <v>50</v>
      </c>
      <c r="D2416" t="s">
        <v>22</v>
      </c>
      <c r="E2416">
        <v>44</v>
      </c>
      <c r="F2416">
        <v>173</v>
      </c>
      <c r="G2416">
        <v>294</v>
      </c>
      <c r="H2416">
        <v>124</v>
      </c>
      <c r="I2416">
        <v>131</v>
      </c>
      <c r="J2416">
        <v>112</v>
      </c>
      <c r="K2416">
        <v>717</v>
      </c>
      <c r="L2416">
        <v>60</v>
      </c>
      <c r="M2416">
        <v>130</v>
      </c>
      <c r="N2416">
        <v>180</v>
      </c>
      <c r="O2416">
        <v>310</v>
      </c>
      <c r="P2416">
        <v>2</v>
      </c>
      <c r="Q2416" s="1">
        <v>40725</v>
      </c>
      <c r="R2416" t="s">
        <v>23</v>
      </c>
      <c r="S2416" t="s">
        <v>24</v>
      </c>
      <c r="T2416" t="s">
        <v>25</v>
      </c>
    </row>
    <row r="2417" spans="1:20" x14ac:dyDescent="0.25">
      <c r="A2417">
        <v>608</v>
      </c>
      <c r="B2417" t="s">
        <v>54</v>
      </c>
      <c r="C2417" t="s">
        <v>50</v>
      </c>
      <c r="D2417" t="s">
        <v>22</v>
      </c>
      <c r="E2417">
        <v>24</v>
      </c>
      <c r="F2417">
        <v>130</v>
      </c>
      <c r="G2417">
        <v>239</v>
      </c>
      <c r="H2417">
        <v>94</v>
      </c>
      <c r="I2417">
        <v>114</v>
      </c>
      <c r="J2417">
        <v>85</v>
      </c>
      <c r="K2417">
        <v>694</v>
      </c>
      <c r="L2417">
        <v>30</v>
      </c>
      <c r="M2417">
        <v>90</v>
      </c>
      <c r="N2417">
        <v>130</v>
      </c>
      <c r="O2417">
        <v>220</v>
      </c>
      <c r="P2417">
        <v>2</v>
      </c>
      <c r="Q2417" s="1">
        <v>40848</v>
      </c>
      <c r="R2417" t="s">
        <v>23</v>
      </c>
      <c r="S2417" t="s">
        <v>24</v>
      </c>
      <c r="T2417" t="s">
        <v>25</v>
      </c>
    </row>
    <row r="2418" spans="1:20" x14ac:dyDescent="0.25">
      <c r="A2418">
        <v>608</v>
      </c>
      <c r="B2418" t="s">
        <v>54</v>
      </c>
      <c r="C2418" t="s">
        <v>50</v>
      </c>
      <c r="D2418" t="s">
        <v>22</v>
      </c>
      <c r="E2418">
        <v>47</v>
      </c>
      <c r="F2418">
        <v>92</v>
      </c>
      <c r="G2418">
        <v>170</v>
      </c>
      <c r="H2418">
        <v>78</v>
      </c>
      <c r="I2418">
        <v>45</v>
      </c>
      <c r="J2418">
        <v>24</v>
      </c>
      <c r="K2418">
        <v>995</v>
      </c>
      <c r="L2418">
        <v>70</v>
      </c>
      <c r="M2418">
        <v>90</v>
      </c>
      <c r="N2418">
        <v>110</v>
      </c>
      <c r="O2418">
        <v>200</v>
      </c>
      <c r="P2418">
        <v>5</v>
      </c>
      <c r="Q2418" s="1">
        <v>40299</v>
      </c>
      <c r="R2418" t="s">
        <v>28</v>
      </c>
      <c r="S2418" t="s">
        <v>29</v>
      </c>
      <c r="T2418" t="s">
        <v>25</v>
      </c>
    </row>
    <row r="2419" spans="1:20" x14ac:dyDescent="0.25">
      <c r="A2419">
        <v>608</v>
      </c>
      <c r="B2419" t="s">
        <v>54</v>
      </c>
      <c r="C2419" t="s">
        <v>50</v>
      </c>
      <c r="D2419" t="s">
        <v>22</v>
      </c>
      <c r="E2419">
        <v>56</v>
      </c>
      <c r="F2419">
        <v>103</v>
      </c>
      <c r="G2419">
        <v>189</v>
      </c>
      <c r="H2419">
        <v>86</v>
      </c>
      <c r="I2419">
        <v>47</v>
      </c>
      <c r="J2419">
        <v>26</v>
      </c>
      <c r="K2419">
        <v>1081</v>
      </c>
      <c r="L2419">
        <v>90</v>
      </c>
      <c r="M2419">
        <v>90</v>
      </c>
      <c r="N2419">
        <v>130</v>
      </c>
      <c r="O2419">
        <v>220</v>
      </c>
      <c r="P2419">
        <v>5</v>
      </c>
      <c r="Q2419" s="1">
        <v>40360</v>
      </c>
      <c r="R2419" t="s">
        <v>28</v>
      </c>
      <c r="S2419" t="s">
        <v>29</v>
      </c>
      <c r="T2419" t="s">
        <v>25</v>
      </c>
    </row>
    <row r="2420" spans="1:20" x14ac:dyDescent="0.25">
      <c r="A2420">
        <v>608</v>
      </c>
      <c r="B2420" t="s">
        <v>54</v>
      </c>
      <c r="C2420" t="s">
        <v>50</v>
      </c>
      <c r="D2420" t="s">
        <v>22</v>
      </c>
      <c r="E2420">
        <v>48</v>
      </c>
      <c r="F2420">
        <v>94</v>
      </c>
      <c r="G2420">
        <v>174</v>
      </c>
      <c r="H2420">
        <v>80</v>
      </c>
      <c r="I2420">
        <v>46</v>
      </c>
      <c r="J2420">
        <v>24</v>
      </c>
      <c r="K2420">
        <v>1055</v>
      </c>
      <c r="L2420">
        <v>120</v>
      </c>
      <c r="M2420">
        <v>110</v>
      </c>
      <c r="N2420">
        <v>140</v>
      </c>
      <c r="O2420">
        <v>250</v>
      </c>
      <c r="P2420">
        <v>5</v>
      </c>
      <c r="Q2420" s="1">
        <v>40452</v>
      </c>
      <c r="R2420" t="s">
        <v>28</v>
      </c>
      <c r="S2420" t="s">
        <v>29</v>
      </c>
      <c r="T2420" t="s">
        <v>25</v>
      </c>
    </row>
    <row r="2421" spans="1:20" x14ac:dyDescent="0.25">
      <c r="A2421">
        <v>608</v>
      </c>
      <c r="B2421" t="s">
        <v>54</v>
      </c>
      <c r="C2421" t="s">
        <v>50</v>
      </c>
      <c r="D2421" t="s">
        <v>22</v>
      </c>
      <c r="E2421">
        <v>58</v>
      </c>
      <c r="F2421">
        <v>82</v>
      </c>
      <c r="G2421">
        <v>161</v>
      </c>
      <c r="H2421">
        <v>69</v>
      </c>
      <c r="I2421">
        <v>43</v>
      </c>
      <c r="J2421">
        <v>21</v>
      </c>
      <c r="K2421">
        <v>965</v>
      </c>
      <c r="L2421">
        <v>50</v>
      </c>
      <c r="M2421">
        <v>80</v>
      </c>
      <c r="N2421">
        <v>90</v>
      </c>
      <c r="O2421">
        <v>170</v>
      </c>
      <c r="P2421">
        <v>5</v>
      </c>
      <c r="Q2421" s="1">
        <v>40634</v>
      </c>
      <c r="R2421" t="s">
        <v>28</v>
      </c>
      <c r="S2421" t="s">
        <v>29</v>
      </c>
      <c r="T2421" t="s">
        <v>25</v>
      </c>
    </row>
    <row r="2422" spans="1:20" x14ac:dyDescent="0.25">
      <c r="A2422">
        <v>608</v>
      </c>
      <c r="B2422" t="s">
        <v>54</v>
      </c>
      <c r="C2422" t="s">
        <v>50</v>
      </c>
      <c r="D2422" t="s">
        <v>22</v>
      </c>
      <c r="E2422">
        <v>65</v>
      </c>
      <c r="F2422">
        <v>92</v>
      </c>
      <c r="G2422">
        <v>168</v>
      </c>
      <c r="H2422">
        <v>78</v>
      </c>
      <c r="I2422">
        <v>42</v>
      </c>
      <c r="J2422">
        <v>24</v>
      </c>
      <c r="K2422">
        <v>995</v>
      </c>
      <c r="L2422">
        <v>70</v>
      </c>
      <c r="M2422">
        <v>90</v>
      </c>
      <c r="N2422">
        <v>110</v>
      </c>
      <c r="O2422">
        <v>200</v>
      </c>
      <c r="P2422">
        <v>5</v>
      </c>
      <c r="Q2422" s="1">
        <v>40664</v>
      </c>
      <c r="R2422" t="s">
        <v>28</v>
      </c>
      <c r="S2422" t="s">
        <v>29</v>
      </c>
      <c r="T2422" t="s">
        <v>25</v>
      </c>
    </row>
    <row r="2423" spans="1:20" x14ac:dyDescent="0.25">
      <c r="A2423">
        <v>608</v>
      </c>
      <c r="B2423" t="s">
        <v>54</v>
      </c>
      <c r="C2423" t="s">
        <v>50</v>
      </c>
      <c r="D2423" t="s">
        <v>22</v>
      </c>
      <c r="E2423">
        <v>21</v>
      </c>
      <c r="F2423">
        <v>43</v>
      </c>
      <c r="G2423">
        <v>76</v>
      </c>
      <c r="H2423">
        <v>33</v>
      </c>
      <c r="I2423">
        <v>22</v>
      </c>
      <c r="J2423">
        <v>10</v>
      </c>
      <c r="K2423">
        <v>577</v>
      </c>
      <c r="L2423">
        <v>30</v>
      </c>
      <c r="M2423">
        <v>30</v>
      </c>
      <c r="N2423">
        <v>50</v>
      </c>
      <c r="O2423">
        <v>80</v>
      </c>
      <c r="P2423">
        <v>6</v>
      </c>
      <c r="Q2423" s="1">
        <v>40422</v>
      </c>
      <c r="R2423" t="s">
        <v>28</v>
      </c>
      <c r="S2423" t="s">
        <v>30</v>
      </c>
      <c r="T2423" t="s">
        <v>31</v>
      </c>
    </row>
    <row r="2424" spans="1:20" x14ac:dyDescent="0.25">
      <c r="A2424">
        <v>608</v>
      </c>
      <c r="B2424" t="s">
        <v>54</v>
      </c>
      <c r="C2424" t="s">
        <v>50</v>
      </c>
      <c r="D2424" t="s">
        <v>22</v>
      </c>
      <c r="E2424">
        <v>19</v>
      </c>
      <c r="F2424">
        <v>32</v>
      </c>
      <c r="G2424">
        <v>60</v>
      </c>
      <c r="H2424">
        <v>24</v>
      </c>
      <c r="I2424">
        <v>19</v>
      </c>
      <c r="J2424">
        <v>7</v>
      </c>
      <c r="K2424">
        <v>567</v>
      </c>
      <c r="L2424">
        <v>30</v>
      </c>
      <c r="M2424">
        <v>30</v>
      </c>
      <c r="N2424">
        <v>40</v>
      </c>
      <c r="O2424">
        <v>70</v>
      </c>
      <c r="P2424">
        <v>6</v>
      </c>
      <c r="Q2424" s="1">
        <v>40878</v>
      </c>
      <c r="R2424" t="s">
        <v>28</v>
      </c>
      <c r="S2424" t="s">
        <v>30</v>
      </c>
      <c r="T2424" t="s">
        <v>31</v>
      </c>
    </row>
    <row r="2425" spans="1:20" x14ac:dyDescent="0.25">
      <c r="A2425">
        <v>608</v>
      </c>
      <c r="B2425" t="s">
        <v>54</v>
      </c>
      <c r="C2425" t="s">
        <v>50</v>
      </c>
      <c r="D2425" t="s">
        <v>22</v>
      </c>
      <c r="E2425">
        <v>62</v>
      </c>
      <c r="F2425">
        <v>82</v>
      </c>
      <c r="G2425">
        <v>129</v>
      </c>
      <c r="H2425">
        <v>48</v>
      </c>
      <c r="I2425">
        <v>34</v>
      </c>
      <c r="J2425">
        <v>14</v>
      </c>
      <c r="K2425">
        <v>351</v>
      </c>
      <c r="L2425">
        <v>50</v>
      </c>
      <c r="M2425">
        <v>40</v>
      </c>
      <c r="N2425">
        <v>70</v>
      </c>
      <c r="O2425">
        <v>110</v>
      </c>
      <c r="P2425">
        <v>8</v>
      </c>
      <c r="Q2425" s="1">
        <v>40664</v>
      </c>
      <c r="R2425" t="s">
        <v>32</v>
      </c>
      <c r="S2425" t="s">
        <v>39</v>
      </c>
      <c r="T2425" t="s">
        <v>31</v>
      </c>
    </row>
    <row r="2426" spans="1:20" x14ac:dyDescent="0.25">
      <c r="A2426">
        <v>608</v>
      </c>
      <c r="B2426" t="s">
        <v>54</v>
      </c>
      <c r="C2426" t="s">
        <v>50</v>
      </c>
      <c r="D2426" t="s">
        <v>22</v>
      </c>
      <c r="E2426">
        <v>47</v>
      </c>
      <c r="F2426">
        <v>72</v>
      </c>
      <c r="G2426">
        <v>121</v>
      </c>
      <c r="H2426">
        <v>49</v>
      </c>
      <c r="I2426">
        <v>25</v>
      </c>
      <c r="J2426">
        <v>13</v>
      </c>
      <c r="K2426">
        <v>779</v>
      </c>
      <c r="L2426">
        <v>50</v>
      </c>
      <c r="M2426">
        <v>40</v>
      </c>
      <c r="N2426">
        <v>60</v>
      </c>
      <c r="O2426">
        <v>100</v>
      </c>
      <c r="P2426">
        <v>9</v>
      </c>
      <c r="Q2426" s="1">
        <v>40269</v>
      </c>
      <c r="R2426" t="s">
        <v>32</v>
      </c>
      <c r="S2426" t="s">
        <v>33</v>
      </c>
      <c r="T2426" t="s">
        <v>31</v>
      </c>
    </row>
    <row r="2427" spans="1:20" x14ac:dyDescent="0.25">
      <c r="A2427">
        <v>608</v>
      </c>
      <c r="B2427" t="s">
        <v>54</v>
      </c>
      <c r="C2427" t="s">
        <v>50</v>
      </c>
      <c r="D2427" t="s">
        <v>22</v>
      </c>
      <c r="E2427">
        <v>50</v>
      </c>
      <c r="F2427">
        <v>75</v>
      </c>
      <c r="G2427">
        <v>126</v>
      </c>
      <c r="H2427">
        <v>51</v>
      </c>
      <c r="I2427">
        <v>25</v>
      </c>
      <c r="J2427">
        <v>14</v>
      </c>
      <c r="K2427">
        <v>857</v>
      </c>
      <c r="L2427">
        <v>60</v>
      </c>
      <c r="M2427">
        <v>40</v>
      </c>
      <c r="N2427">
        <v>70</v>
      </c>
      <c r="O2427">
        <v>110</v>
      </c>
      <c r="P2427">
        <v>9</v>
      </c>
      <c r="Q2427" s="1">
        <v>40422</v>
      </c>
      <c r="R2427" t="s">
        <v>32</v>
      </c>
      <c r="S2427" t="s">
        <v>33</v>
      </c>
      <c r="T2427" t="s">
        <v>31</v>
      </c>
    </row>
    <row r="2428" spans="1:20" x14ac:dyDescent="0.25">
      <c r="A2428">
        <v>608</v>
      </c>
      <c r="B2428" t="s">
        <v>54</v>
      </c>
      <c r="C2428" t="s">
        <v>50</v>
      </c>
      <c r="D2428" t="s">
        <v>22</v>
      </c>
      <c r="E2428">
        <v>44</v>
      </c>
      <c r="F2428">
        <v>48</v>
      </c>
      <c r="G2428">
        <v>91</v>
      </c>
      <c r="H2428">
        <v>33</v>
      </c>
      <c r="I2428">
        <v>21</v>
      </c>
      <c r="J2428">
        <v>9</v>
      </c>
      <c r="K2428">
        <v>777</v>
      </c>
      <c r="L2428">
        <v>50</v>
      </c>
      <c r="M2428">
        <v>20</v>
      </c>
      <c r="N2428">
        <v>50</v>
      </c>
      <c r="O2428">
        <v>70</v>
      </c>
      <c r="P2428">
        <v>9</v>
      </c>
      <c r="Q2428" s="1">
        <v>40544</v>
      </c>
      <c r="R2428" t="s">
        <v>32</v>
      </c>
      <c r="S2428" t="s">
        <v>33</v>
      </c>
      <c r="T2428" t="s">
        <v>31</v>
      </c>
    </row>
    <row r="2429" spans="1:20" x14ac:dyDescent="0.25">
      <c r="A2429">
        <v>608</v>
      </c>
      <c r="B2429" t="s">
        <v>54</v>
      </c>
      <c r="C2429" t="s">
        <v>50</v>
      </c>
      <c r="D2429" t="s">
        <v>22</v>
      </c>
      <c r="E2429">
        <v>47</v>
      </c>
      <c r="F2429">
        <v>89</v>
      </c>
      <c r="G2429">
        <v>150</v>
      </c>
      <c r="H2429">
        <v>61</v>
      </c>
      <c r="I2429">
        <v>42</v>
      </c>
      <c r="J2429">
        <v>19</v>
      </c>
      <c r="K2429">
        <v>390</v>
      </c>
      <c r="L2429">
        <v>50</v>
      </c>
      <c r="M2429">
        <v>50</v>
      </c>
      <c r="N2429">
        <v>80</v>
      </c>
      <c r="O2429">
        <v>130</v>
      </c>
      <c r="P2429">
        <v>11</v>
      </c>
      <c r="Q2429" s="1">
        <v>40179</v>
      </c>
      <c r="R2429" t="s">
        <v>26</v>
      </c>
      <c r="S2429" t="s">
        <v>35</v>
      </c>
      <c r="T2429" t="s">
        <v>25</v>
      </c>
    </row>
    <row r="2430" spans="1:20" x14ac:dyDescent="0.25">
      <c r="A2430">
        <v>608</v>
      </c>
      <c r="B2430" t="s">
        <v>54</v>
      </c>
      <c r="C2430" t="s">
        <v>50</v>
      </c>
      <c r="D2430" t="s">
        <v>22</v>
      </c>
      <c r="E2430">
        <v>73</v>
      </c>
      <c r="F2430">
        <v>89</v>
      </c>
      <c r="G2430">
        <v>168</v>
      </c>
      <c r="H2430">
        <v>61</v>
      </c>
      <c r="I2430">
        <v>44</v>
      </c>
      <c r="J2430">
        <v>19</v>
      </c>
      <c r="K2430">
        <v>390</v>
      </c>
      <c r="L2430">
        <v>50</v>
      </c>
      <c r="M2430">
        <v>50</v>
      </c>
      <c r="N2430">
        <v>80</v>
      </c>
      <c r="O2430">
        <v>130</v>
      </c>
      <c r="P2430">
        <v>11</v>
      </c>
      <c r="Q2430" s="1">
        <v>40544</v>
      </c>
      <c r="R2430" t="s">
        <v>26</v>
      </c>
      <c r="S2430" t="s">
        <v>35</v>
      </c>
      <c r="T2430" t="s">
        <v>25</v>
      </c>
    </row>
    <row r="2431" spans="1:20" x14ac:dyDescent="0.25">
      <c r="A2431">
        <v>608</v>
      </c>
      <c r="B2431" t="s">
        <v>54</v>
      </c>
      <c r="C2431" t="s">
        <v>50</v>
      </c>
      <c r="D2431" t="s">
        <v>22</v>
      </c>
      <c r="E2431">
        <v>56</v>
      </c>
      <c r="F2431">
        <v>77</v>
      </c>
      <c r="G2431">
        <v>137</v>
      </c>
      <c r="H2431">
        <v>52</v>
      </c>
      <c r="I2431">
        <v>39</v>
      </c>
      <c r="J2431">
        <v>16</v>
      </c>
      <c r="K2431">
        <v>376</v>
      </c>
      <c r="L2431">
        <v>40</v>
      </c>
      <c r="M2431">
        <v>40</v>
      </c>
      <c r="N2431">
        <v>70</v>
      </c>
      <c r="O2431">
        <v>110</v>
      </c>
      <c r="P2431">
        <v>11</v>
      </c>
      <c r="Q2431" s="1">
        <v>40603</v>
      </c>
      <c r="R2431" t="s">
        <v>26</v>
      </c>
      <c r="S2431" t="s">
        <v>35</v>
      </c>
      <c r="T2431" t="s">
        <v>25</v>
      </c>
    </row>
    <row r="2432" spans="1:20" x14ac:dyDescent="0.25">
      <c r="A2432">
        <v>608</v>
      </c>
      <c r="B2432" t="s">
        <v>54</v>
      </c>
      <c r="C2432" t="s">
        <v>50</v>
      </c>
      <c r="D2432" t="s">
        <v>22</v>
      </c>
      <c r="E2432">
        <v>46</v>
      </c>
      <c r="F2432">
        <v>67</v>
      </c>
      <c r="G2432">
        <v>120</v>
      </c>
      <c r="H2432">
        <v>46</v>
      </c>
      <c r="I2432">
        <v>36</v>
      </c>
      <c r="J2432">
        <v>14</v>
      </c>
      <c r="K2432">
        <v>454</v>
      </c>
      <c r="L2432">
        <v>30</v>
      </c>
      <c r="M2432">
        <v>30</v>
      </c>
      <c r="N2432">
        <v>60</v>
      </c>
      <c r="O2432">
        <v>90</v>
      </c>
      <c r="P2432">
        <v>11</v>
      </c>
      <c r="Q2432" s="1">
        <v>40787</v>
      </c>
      <c r="R2432" t="s">
        <v>26</v>
      </c>
      <c r="S2432" t="s">
        <v>35</v>
      </c>
      <c r="T2432" t="s">
        <v>25</v>
      </c>
    </row>
    <row r="2433" spans="1:20" x14ac:dyDescent="0.25">
      <c r="A2433">
        <v>608</v>
      </c>
      <c r="B2433" t="s">
        <v>54</v>
      </c>
      <c r="C2433" t="s">
        <v>50</v>
      </c>
      <c r="D2433" t="s">
        <v>22</v>
      </c>
      <c r="E2433">
        <v>-6</v>
      </c>
      <c r="F2433">
        <v>66</v>
      </c>
      <c r="G2433">
        <v>113</v>
      </c>
      <c r="H2433">
        <v>47</v>
      </c>
      <c r="I2433">
        <v>72</v>
      </c>
      <c r="J2433">
        <v>42</v>
      </c>
      <c r="K2433">
        <v>622</v>
      </c>
      <c r="L2433">
        <v>0</v>
      </c>
      <c r="M2433">
        <v>40</v>
      </c>
      <c r="N2433">
        <v>50</v>
      </c>
      <c r="O2433">
        <v>90</v>
      </c>
      <c r="P2433">
        <v>12</v>
      </c>
      <c r="Q2433" s="1">
        <v>40360</v>
      </c>
      <c r="R2433" t="s">
        <v>26</v>
      </c>
      <c r="S2433" t="s">
        <v>40</v>
      </c>
      <c r="T2433" t="s">
        <v>25</v>
      </c>
    </row>
    <row r="2434" spans="1:20" x14ac:dyDescent="0.25">
      <c r="A2434">
        <v>608</v>
      </c>
      <c r="B2434" t="s">
        <v>54</v>
      </c>
      <c r="C2434" t="s">
        <v>50</v>
      </c>
      <c r="D2434" t="s">
        <v>22</v>
      </c>
      <c r="E2434">
        <v>1</v>
      </c>
      <c r="F2434">
        <v>87</v>
      </c>
      <c r="G2434">
        <v>160</v>
      </c>
      <c r="H2434">
        <v>63</v>
      </c>
      <c r="I2434">
        <v>86</v>
      </c>
      <c r="J2434">
        <v>57</v>
      </c>
      <c r="K2434">
        <v>521</v>
      </c>
      <c r="L2434">
        <v>10</v>
      </c>
      <c r="M2434">
        <v>50</v>
      </c>
      <c r="N2434">
        <v>80</v>
      </c>
      <c r="O2434">
        <v>130</v>
      </c>
      <c r="P2434">
        <v>12</v>
      </c>
      <c r="Q2434" s="1">
        <v>40634</v>
      </c>
      <c r="R2434" t="s">
        <v>26</v>
      </c>
      <c r="S2434" t="s">
        <v>40</v>
      </c>
      <c r="T2434" t="s">
        <v>25</v>
      </c>
    </row>
    <row r="2435" spans="1:20" x14ac:dyDescent="0.25">
      <c r="A2435">
        <v>608</v>
      </c>
      <c r="B2435" t="s">
        <v>54</v>
      </c>
      <c r="C2435" t="s">
        <v>50</v>
      </c>
      <c r="D2435" t="s">
        <v>22</v>
      </c>
      <c r="E2435">
        <v>3</v>
      </c>
      <c r="F2435">
        <v>90</v>
      </c>
      <c r="G2435">
        <v>153</v>
      </c>
      <c r="H2435">
        <v>64</v>
      </c>
      <c r="I2435">
        <v>82</v>
      </c>
      <c r="J2435">
        <v>58</v>
      </c>
      <c r="K2435">
        <v>551</v>
      </c>
      <c r="L2435">
        <v>10</v>
      </c>
      <c r="M2435">
        <v>50</v>
      </c>
      <c r="N2435">
        <v>80</v>
      </c>
      <c r="O2435">
        <v>130</v>
      </c>
      <c r="P2435">
        <v>12</v>
      </c>
      <c r="Q2435" s="1">
        <v>40664</v>
      </c>
      <c r="R2435" t="s">
        <v>26</v>
      </c>
      <c r="S2435" t="s">
        <v>40</v>
      </c>
      <c r="T2435" t="s">
        <v>25</v>
      </c>
    </row>
    <row r="2436" spans="1:20" x14ac:dyDescent="0.25">
      <c r="A2436">
        <v>614</v>
      </c>
      <c r="B2436" t="s">
        <v>49</v>
      </c>
      <c r="C2436" t="s">
        <v>50</v>
      </c>
      <c r="D2436" t="s">
        <v>43</v>
      </c>
      <c r="E2436">
        <v>20</v>
      </c>
      <c r="F2436">
        <v>63</v>
      </c>
      <c r="G2436">
        <v>110</v>
      </c>
      <c r="H2436">
        <v>47</v>
      </c>
      <c r="I2436">
        <v>43</v>
      </c>
      <c r="J2436">
        <v>15</v>
      </c>
      <c r="K2436">
        <v>420</v>
      </c>
      <c r="L2436">
        <v>40</v>
      </c>
      <c r="M2436">
        <v>40</v>
      </c>
      <c r="N2436">
        <v>70</v>
      </c>
      <c r="O2436">
        <v>110</v>
      </c>
      <c r="P2436">
        <v>1</v>
      </c>
      <c r="Q2436" s="1">
        <v>40360</v>
      </c>
      <c r="R2436" t="s">
        <v>23</v>
      </c>
      <c r="S2436" t="s">
        <v>44</v>
      </c>
      <c r="T2436" t="s">
        <v>25</v>
      </c>
    </row>
    <row r="2437" spans="1:20" x14ac:dyDescent="0.25">
      <c r="A2437">
        <v>614</v>
      </c>
      <c r="B2437" t="s">
        <v>49</v>
      </c>
      <c r="C2437" t="s">
        <v>50</v>
      </c>
      <c r="D2437" t="s">
        <v>43</v>
      </c>
      <c r="E2437">
        <v>28</v>
      </c>
      <c r="F2437">
        <v>72</v>
      </c>
      <c r="G2437">
        <v>125</v>
      </c>
      <c r="H2437">
        <v>53</v>
      </c>
      <c r="I2437">
        <v>44</v>
      </c>
      <c r="J2437">
        <v>17</v>
      </c>
      <c r="K2437">
        <v>410</v>
      </c>
      <c r="L2437">
        <v>50</v>
      </c>
      <c r="M2437">
        <v>50</v>
      </c>
      <c r="N2437">
        <v>80</v>
      </c>
      <c r="O2437">
        <v>130</v>
      </c>
      <c r="P2437">
        <v>1</v>
      </c>
      <c r="Q2437" s="1">
        <v>40422</v>
      </c>
      <c r="R2437" t="s">
        <v>23</v>
      </c>
      <c r="S2437" t="s">
        <v>44</v>
      </c>
      <c r="T2437" t="s">
        <v>25</v>
      </c>
    </row>
    <row r="2438" spans="1:20" x14ac:dyDescent="0.25">
      <c r="A2438">
        <v>614</v>
      </c>
      <c r="B2438" t="s">
        <v>49</v>
      </c>
      <c r="C2438" t="s">
        <v>50</v>
      </c>
      <c r="D2438" t="s">
        <v>43</v>
      </c>
      <c r="E2438">
        <v>47</v>
      </c>
      <c r="F2438">
        <v>77</v>
      </c>
      <c r="G2438">
        <v>143</v>
      </c>
      <c r="H2438">
        <v>57</v>
      </c>
      <c r="I2438">
        <v>45</v>
      </c>
      <c r="J2438">
        <v>18</v>
      </c>
      <c r="K2438">
        <v>323</v>
      </c>
      <c r="L2438">
        <v>50</v>
      </c>
      <c r="M2438">
        <v>60</v>
      </c>
      <c r="N2438">
        <v>80</v>
      </c>
      <c r="O2438">
        <v>140</v>
      </c>
      <c r="P2438">
        <v>1</v>
      </c>
      <c r="Q2438" s="1">
        <v>40603</v>
      </c>
      <c r="R2438" t="s">
        <v>23</v>
      </c>
      <c r="S2438" t="s">
        <v>44</v>
      </c>
      <c r="T2438" t="s">
        <v>25</v>
      </c>
    </row>
    <row r="2439" spans="1:20" x14ac:dyDescent="0.25">
      <c r="A2439">
        <v>614</v>
      </c>
      <c r="B2439" t="s">
        <v>49</v>
      </c>
      <c r="C2439" t="s">
        <v>50</v>
      </c>
      <c r="D2439" t="s">
        <v>43</v>
      </c>
      <c r="E2439">
        <v>39</v>
      </c>
      <c r="F2439">
        <v>71</v>
      </c>
      <c r="G2439">
        <v>131</v>
      </c>
      <c r="H2439">
        <v>52</v>
      </c>
      <c r="I2439">
        <v>45</v>
      </c>
      <c r="J2439">
        <v>17</v>
      </c>
      <c r="K2439">
        <v>405</v>
      </c>
      <c r="L2439">
        <v>60</v>
      </c>
      <c r="M2439">
        <v>40</v>
      </c>
      <c r="N2439">
        <v>70</v>
      </c>
      <c r="O2439">
        <v>110</v>
      </c>
      <c r="P2439">
        <v>1</v>
      </c>
      <c r="Q2439" s="1">
        <v>40817</v>
      </c>
      <c r="R2439" t="s">
        <v>23</v>
      </c>
      <c r="S2439" t="s">
        <v>44</v>
      </c>
      <c r="T2439" t="s">
        <v>25</v>
      </c>
    </row>
    <row r="2440" spans="1:20" x14ac:dyDescent="0.25">
      <c r="A2440">
        <v>614</v>
      </c>
      <c r="B2440" t="s">
        <v>49</v>
      </c>
      <c r="C2440" t="s">
        <v>50</v>
      </c>
      <c r="D2440" t="s">
        <v>43</v>
      </c>
      <c r="E2440">
        <v>42</v>
      </c>
      <c r="F2440">
        <v>83</v>
      </c>
      <c r="G2440">
        <v>140</v>
      </c>
      <c r="H2440">
        <v>57</v>
      </c>
      <c r="I2440">
        <v>41</v>
      </c>
      <c r="J2440">
        <v>18</v>
      </c>
      <c r="K2440">
        <v>364</v>
      </c>
      <c r="L2440">
        <v>50</v>
      </c>
      <c r="M2440">
        <v>60</v>
      </c>
      <c r="N2440">
        <v>80</v>
      </c>
      <c r="O2440">
        <v>140</v>
      </c>
      <c r="P2440">
        <v>2</v>
      </c>
      <c r="Q2440" s="1">
        <v>40179</v>
      </c>
      <c r="R2440" t="s">
        <v>23</v>
      </c>
      <c r="S2440" t="s">
        <v>24</v>
      </c>
      <c r="T2440" t="s">
        <v>25</v>
      </c>
    </row>
    <row r="2441" spans="1:20" x14ac:dyDescent="0.25">
      <c r="A2441">
        <v>614</v>
      </c>
      <c r="B2441" t="s">
        <v>49</v>
      </c>
      <c r="C2441" t="s">
        <v>50</v>
      </c>
      <c r="D2441" t="s">
        <v>43</v>
      </c>
      <c r="E2441">
        <v>19</v>
      </c>
      <c r="F2441">
        <v>55</v>
      </c>
      <c r="G2441">
        <v>93</v>
      </c>
      <c r="H2441">
        <v>38</v>
      </c>
      <c r="I2441">
        <v>36</v>
      </c>
      <c r="J2441">
        <v>12</v>
      </c>
      <c r="K2441">
        <v>414</v>
      </c>
      <c r="L2441">
        <v>20</v>
      </c>
      <c r="M2441">
        <v>40</v>
      </c>
      <c r="N2441">
        <v>50</v>
      </c>
      <c r="O2441">
        <v>90</v>
      </c>
      <c r="P2441">
        <v>2</v>
      </c>
      <c r="Q2441" s="1">
        <v>40330</v>
      </c>
      <c r="R2441" t="s">
        <v>23</v>
      </c>
      <c r="S2441" t="s">
        <v>24</v>
      </c>
      <c r="T2441" t="s">
        <v>25</v>
      </c>
    </row>
    <row r="2442" spans="1:20" x14ac:dyDescent="0.25">
      <c r="A2442">
        <v>614</v>
      </c>
      <c r="B2442" t="s">
        <v>49</v>
      </c>
      <c r="C2442" t="s">
        <v>50</v>
      </c>
      <c r="D2442" t="s">
        <v>43</v>
      </c>
      <c r="E2442">
        <v>32</v>
      </c>
      <c r="F2442">
        <v>68</v>
      </c>
      <c r="G2442">
        <v>114</v>
      </c>
      <c r="H2442">
        <v>46</v>
      </c>
      <c r="I2442">
        <v>36</v>
      </c>
      <c r="J2442">
        <v>14</v>
      </c>
      <c r="K2442">
        <v>424</v>
      </c>
      <c r="L2442">
        <v>40</v>
      </c>
      <c r="M2442">
        <v>40</v>
      </c>
      <c r="N2442">
        <v>70</v>
      </c>
      <c r="O2442">
        <v>110</v>
      </c>
      <c r="P2442">
        <v>2</v>
      </c>
      <c r="Q2442" s="1">
        <v>40483</v>
      </c>
      <c r="R2442" t="s">
        <v>23</v>
      </c>
      <c r="S2442" t="s">
        <v>24</v>
      </c>
      <c r="T2442" t="s">
        <v>25</v>
      </c>
    </row>
    <row r="2443" spans="1:20" x14ac:dyDescent="0.25">
      <c r="A2443">
        <v>614</v>
      </c>
      <c r="B2443" t="s">
        <v>49</v>
      </c>
      <c r="C2443" t="s">
        <v>50</v>
      </c>
      <c r="D2443" t="s">
        <v>43</v>
      </c>
      <c r="E2443">
        <v>24</v>
      </c>
      <c r="F2443">
        <v>60</v>
      </c>
      <c r="G2443">
        <v>101</v>
      </c>
      <c r="H2443">
        <v>41</v>
      </c>
      <c r="I2443">
        <v>36</v>
      </c>
      <c r="J2443">
        <v>13</v>
      </c>
      <c r="K2443">
        <v>435</v>
      </c>
      <c r="L2443">
        <v>20</v>
      </c>
      <c r="M2443">
        <v>40</v>
      </c>
      <c r="N2443">
        <v>50</v>
      </c>
      <c r="O2443">
        <v>90</v>
      </c>
      <c r="P2443">
        <v>2</v>
      </c>
      <c r="Q2443" s="1">
        <v>40513</v>
      </c>
      <c r="R2443" t="s">
        <v>23</v>
      </c>
      <c r="S2443" t="s">
        <v>24</v>
      </c>
      <c r="T2443" t="s">
        <v>25</v>
      </c>
    </row>
    <row r="2444" spans="1:20" x14ac:dyDescent="0.25">
      <c r="A2444">
        <v>614</v>
      </c>
      <c r="B2444" t="s">
        <v>49</v>
      </c>
      <c r="C2444" t="s">
        <v>50</v>
      </c>
      <c r="D2444" t="s">
        <v>43</v>
      </c>
      <c r="E2444">
        <v>65</v>
      </c>
      <c r="F2444">
        <v>83</v>
      </c>
      <c r="G2444">
        <v>157</v>
      </c>
      <c r="H2444">
        <v>57</v>
      </c>
      <c r="I2444">
        <v>43</v>
      </c>
      <c r="J2444">
        <v>18</v>
      </c>
      <c r="K2444">
        <v>364</v>
      </c>
      <c r="L2444">
        <v>50</v>
      </c>
      <c r="M2444">
        <v>60</v>
      </c>
      <c r="N2444">
        <v>80</v>
      </c>
      <c r="O2444">
        <v>140</v>
      </c>
      <c r="P2444">
        <v>2</v>
      </c>
      <c r="Q2444" s="1">
        <v>40544</v>
      </c>
      <c r="R2444" t="s">
        <v>23</v>
      </c>
      <c r="S2444" t="s">
        <v>24</v>
      </c>
      <c r="T2444" t="s">
        <v>25</v>
      </c>
    </row>
    <row r="2445" spans="1:20" x14ac:dyDescent="0.25">
      <c r="A2445">
        <v>614</v>
      </c>
      <c r="B2445" t="s">
        <v>49</v>
      </c>
      <c r="C2445" t="s">
        <v>50</v>
      </c>
      <c r="D2445" t="s">
        <v>43</v>
      </c>
      <c r="E2445">
        <v>43</v>
      </c>
      <c r="F2445">
        <v>64</v>
      </c>
      <c r="G2445">
        <v>114</v>
      </c>
      <c r="H2445">
        <v>43</v>
      </c>
      <c r="I2445">
        <v>35</v>
      </c>
      <c r="J2445">
        <v>13</v>
      </c>
      <c r="K2445">
        <v>424</v>
      </c>
      <c r="L2445">
        <v>40</v>
      </c>
      <c r="M2445">
        <v>40</v>
      </c>
      <c r="N2445">
        <v>70</v>
      </c>
      <c r="O2445">
        <v>110</v>
      </c>
      <c r="P2445">
        <v>2</v>
      </c>
      <c r="Q2445" s="1">
        <v>40787</v>
      </c>
      <c r="R2445" t="s">
        <v>23</v>
      </c>
      <c r="S2445" t="s">
        <v>24</v>
      </c>
      <c r="T2445" t="s">
        <v>25</v>
      </c>
    </row>
    <row r="2446" spans="1:20" x14ac:dyDescent="0.25">
      <c r="A2446">
        <v>614</v>
      </c>
      <c r="B2446" t="s">
        <v>49</v>
      </c>
      <c r="C2446" t="s">
        <v>50</v>
      </c>
      <c r="D2446" t="s">
        <v>43</v>
      </c>
      <c r="E2446">
        <v>0</v>
      </c>
      <c r="F2446">
        <v>87</v>
      </c>
      <c r="G2446">
        <v>150</v>
      </c>
      <c r="H2446">
        <v>63</v>
      </c>
      <c r="I2446">
        <v>87</v>
      </c>
      <c r="J2446">
        <v>57</v>
      </c>
      <c r="K2446">
        <v>435</v>
      </c>
      <c r="L2446">
        <v>20</v>
      </c>
      <c r="M2446">
        <v>60</v>
      </c>
      <c r="N2446">
        <v>90</v>
      </c>
      <c r="O2446">
        <v>150</v>
      </c>
      <c r="P2446">
        <v>3</v>
      </c>
      <c r="Q2446" s="1">
        <v>40179</v>
      </c>
      <c r="R2446" t="s">
        <v>23</v>
      </c>
      <c r="S2446" t="s">
        <v>38</v>
      </c>
      <c r="T2446" t="s">
        <v>31</v>
      </c>
    </row>
    <row r="2447" spans="1:20" x14ac:dyDescent="0.25">
      <c r="A2447">
        <v>614</v>
      </c>
      <c r="B2447" t="s">
        <v>49</v>
      </c>
      <c r="C2447" t="s">
        <v>50</v>
      </c>
      <c r="D2447" t="s">
        <v>43</v>
      </c>
      <c r="E2447">
        <v>-3</v>
      </c>
      <c r="F2447">
        <v>75</v>
      </c>
      <c r="G2447">
        <v>129</v>
      </c>
      <c r="H2447">
        <v>54</v>
      </c>
      <c r="I2447">
        <v>78</v>
      </c>
      <c r="J2447">
        <v>49</v>
      </c>
      <c r="K2447">
        <v>427</v>
      </c>
      <c r="L2447">
        <v>20</v>
      </c>
      <c r="M2447">
        <v>50</v>
      </c>
      <c r="N2447">
        <v>80</v>
      </c>
      <c r="O2447">
        <v>130</v>
      </c>
      <c r="P2447">
        <v>3</v>
      </c>
      <c r="Q2447" s="1">
        <v>40210</v>
      </c>
      <c r="R2447" t="s">
        <v>23</v>
      </c>
      <c r="S2447" t="s">
        <v>38</v>
      </c>
      <c r="T2447" t="s">
        <v>31</v>
      </c>
    </row>
    <row r="2448" spans="1:20" x14ac:dyDescent="0.25">
      <c r="A2448">
        <v>614</v>
      </c>
      <c r="B2448" t="s">
        <v>49</v>
      </c>
      <c r="C2448" t="s">
        <v>50</v>
      </c>
      <c r="D2448" t="s">
        <v>43</v>
      </c>
      <c r="E2448">
        <v>-11</v>
      </c>
      <c r="F2448">
        <v>52</v>
      </c>
      <c r="G2448">
        <v>89</v>
      </c>
      <c r="H2448">
        <v>37</v>
      </c>
      <c r="I2448">
        <v>63</v>
      </c>
      <c r="J2448">
        <v>33</v>
      </c>
      <c r="K2448">
        <v>513</v>
      </c>
      <c r="L2448">
        <v>10</v>
      </c>
      <c r="M2448">
        <v>30</v>
      </c>
      <c r="N2448">
        <v>60</v>
      </c>
      <c r="O2448">
        <v>90</v>
      </c>
      <c r="P2448">
        <v>3</v>
      </c>
      <c r="Q2448" s="1">
        <v>40391</v>
      </c>
      <c r="R2448" t="s">
        <v>23</v>
      </c>
      <c r="S2448" t="s">
        <v>38</v>
      </c>
      <c r="T2448" t="s">
        <v>31</v>
      </c>
    </row>
    <row r="2449" spans="1:20" x14ac:dyDescent="0.25">
      <c r="A2449">
        <v>614</v>
      </c>
      <c r="B2449" t="s">
        <v>49</v>
      </c>
      <c r="C2449" t="s">
        <v>50</v>
      </c>
      <c r="D2449" t="s">
        <v>43</v>
      </c>
      <c r="E2449">
        <v>-4</v>
      </c>
      <c r="F2449">
        <v>74</v>
      </c>
      <c r="G2449">
        <v>134</v>
      </c>
      <c r="H2449">
        <v>52</v>
      </c>
      <c r="I2449">
        <v>77</v>
      </c>
      <c r="J2449">
        <v>47</v>
      </c>
      <c r="K2449">
        <v>509</v>
      </c>
      <c r="L2449">
        <v>20</v>
      </c>
      <c r="M2449">
        <v>50</v>
      </c>
      <c r="N2449">
        <v>80</v>
      </c>
      <c r="O2449">
        <v>130</v>
      </c>
      <c r="P2449">
        <v>3</v>
      </c>
      <c r="Q2449" s="1">
        <v>40787</v>
      </c>
      <c r="R2449" t="s">
        <v>23</v>
      </c>
      <c r="S2449" t="s">
        <v>38</v>
      </c>
      <c r="T2449" t="s">
        <v>31</v>
      </c>
    </row>
    <row r="2450" spans="1:20" x14ac:dyDescent="0.25">
      <c r="A2450">
        <v>614</v>
      </c>
      <c r="B2450" t="s">
        <v>49</v>
      </c>
      <c r="C2450" t="s">
        <v>50</v>
      </c>
      <c r="D2450" t="s">
        <v>43</v>
      </c>
      <c r="E2450">
        <v>-4</v>
      </c>
      <c r="F2450">
        <v>73</v>
      </c>
      <c r="G2450">
        <v>133</v>
      </c>
      <c r="H2450">
        <v>52</v>
      </c>
      <c r="I2450">
        <v>76</v>
      </c>
      <c r="J2450">
        <v>47</v>
      </c>
      <c r="K2450">
        <v>509</v>
      </c>
      <c r="L2450">
        <v>10</v>
      </c>
      <c r="M2450">
        <v>50</v>
      </c>
      <c r="N2450">
        <v>70</v>
      </c>
      <c r="O2450">
        <v>120</v>
      </c>
      <c r="P2450">
        <v>3</v>
      </c>
      <c r="Q2450" s="1">
        <v>40848</v>
      </c>
      <c r="R2450" t="s">
        <v>23</v>
      </c>
      <c r="S2450" t="s">
        <v>38</v>
      </c>
      <c r="T2450" t="s">
        <v>31</v>
      </c>
    </row>
    <row r="2451" spans="1:20" x14ac:dyDescent="0.25">
      <c r="A2451">
        <v>614</v>
      </c>
      <c r="B2451" t="s">
        <v>49</v>
      </c>
      <c r="C2451" t="s">
        <v>50</v>
      </c>
      <c r="D2451" t="s">
        <v>43</v>
      </c>
      <c r="E2451">
        <v>99</v>
      </c>
      <c r="F2451">
        <v>171</v>
      </c>
      <c r="G2451">
        <v>341</v>
      </c>
      <c r="H2451">
        <v>170</v>
      </c>
      <c r="I2451">
        <v>72</v>
      </c>
      <c r="J2451">
        <v>47</v>
      </c>
      <c r="K2451">
        <v>1091</v>
      </c>
      <c r="L2451">
        <v>140</v>
      </c>
      <c r="M2451">
        <v>190</v>
      </c>
      <c r="N2451">
        <v>210</v>
      </c>
      <c r="O2451">
        <v>400</v>
      </c>
      <c r="P2451">
        <v>5</v>
      </c>
      <c r="Q2451" s="1">
        <v>40179</v>
      </c>
      <c r="R2451" t="s">
        <v>28</v>
      </c>
      <c r="S2451" t="s">
        <v>29</v>
      </c>
      <c r="T2451" t="s">
        <v>25</v>
      </c>
    </row>
    <row r="2452" spans="1:20" x14ac:dyDescent="0.25">
      <c r="A2452">
        <v>614</v>
      </c>
      <c r="B2452" t="s">
        <v>49</v>
      </c>
      <c r="C2452" t="s">
        <v>50</v>
      </c>
      <c r="D2452" t="s">
        <v>43</v>
      </c>
      <c r="E2452">
        <v>140</v>
      </c>
      <c r="F2452">
        <v>163</v>
      </c>
      <c r="G2452">
        <v>346</v>
      </c>
      <c r="H2452">
        <v>162</v>
      </c>
      <c r="I2452">
        <v>69</v>
      </c>
      <c r="J2452">
        <v>45</v>
      </c>
      <c r="K2452">
        <v>1059</v>
      </c>
      <c r="L2452">
        <v>130</v>
      </c>
      <c r="M2452">
        <v>180</v>
      </c>
      <c r="N2452">
        <v>200</v>
      </c>
      <c r="O2452">
        <v>380</v>
      </c>
      <c r="P2452">
        <v>5</v>
      </c>
      <c r="Q2452" s="1">
        <v>40603</v>
      </c>
      <c r="R2452" t="s">
        <v>28</v>
      </c>
      <c r="S2452" t="s">
        <v>29</v>
      </c>
      <c r="T2452" t="s">
        <v>25</v>
      </c>
    </row>
    <row r="2453" spans="1:20" x14ac:dyDescent="0.25">
      <c r="A2453">
        <v>614</v>
      </c>
      <c r="B2453" t="s">
        <v>49</v>
      </c>
      <c r="C2453" t="s">
        <v>50</v>
      </c>
      <c r="D2453" t="s">
        <v>43</v>
      </c>
      <c r="E2453">
        <v>16</v>
      </c>
      <c r="F2453">
        <v>72</v>
      </c>
      <c r="G2453">
        <v>130</v>
      </c>
      <c r="H2453">
        <v>58</v>
      </c>
      <c r="I2453">
        <v>56</v>
      </c>
      <c r="J2453">
        <v>22</v>
      </c>
      <c r="K2453">
        <v>338</v>
      </c>
      <c r="L2453">
        <v>40</v>
      </c>
      <c r="M2453">
        <v>60</v>
      </c>
      <c r="N2453">
        <v>90</v>
      </c>
      <c r="O2453">
        <v>150</v>
      </c>
      <c r="P2453">
        <v>6</v>
      </c>
      <c r="Q2453" s="1">
        <v>40179</v>
      </c>
      <c r="R2453" t="s">
        <v>28</v>
      </c>
      <c r="S2453" t="s">
        <v>30</v>
      </c>
      <c r="T2453" t="s">
        <v>31</v>
      </c>
    </row>
    <row r="2454" spans="1:20" x14ac:dyDescent="0.25">
      <c r="A2454">
        <v>614</v>
      </c>
      <c r="B2454" t="s">
        <v>49</v>
      </c>
      <c r="C2454" t="s">
        <v>50</v>
      </c>
      <c r="D2454" t="s">
        <v>43</v>
      </c>
      <c r="E2454">
        <v>18</v>
      </c>
      <c r="F2454">
        <v>73</v>
      </c>
      <c r="G2454">
        <v>132</v>
      </c>
      <c r="H2454">
        <v>59</v>
      </c>
      <c r="I2454">
        <v>55</v>
      </c>
      <c r="J2454">
        <v>22</v>
      </c>
      <c r="K2454">
        <v>331</v>
      </c>
      <c r="L2454">
        <v>40</v>
      </c>
      <c r="M2454">
        <v>60</v>
      </c>
      <c r="N2454">
        <v>90</v>
      </c>
      <c r="O2454">
        <v>150</v>
      </c>
      <c r="P2454">
        <v>6</v>
      </c>
      <c r="Q2454" s="1">
        <v>40210</v>
      </c>
      <c r="R2454" t="s">
        <v>28</v>
      </c>
      <c r="S2454" t="s">
        <v>30</v>
      </c>
      <c r="T2454" t="s">
        <v>31</v>
      </c>
    </row>
    <row r="2455" spans="1:20" x14ac:dyDescent="0.25">
      <c r="A2455">
        <v>614</v>
      </c>
      <c r="B2455" t="s">
        <v>49</v>
      </c>
      <c r="C2455" t="s">
        <v>50</v>
      </c>
      <c r="D2455" t="s">
        <v>43</v>
      </c>
      <c r="E2455">
        <v>12</v>
      </c>
      <c r="F2455">
        <v>66</v>
      </c>
      <c r="G2455">
        <v>120</v>
      </c>
      <c r="H2455">
        <v>54</v>
      </c>
      <c r="I2455">
        <v>54</v>
      </c>
      <c r="J2455">
        <v>20</v>
      </c>
      <c r="K2455">
        <v>404</v>
      </c>
      <c r="L2455">
        <v>70</v>
      </c>
      <c r="M2455">
        <v>70</v>
      </c>
      <c r="N2455">
        <v>100</v>
      </c>
      <c r="O2455">
        <v>170</v>
      </c>
      <c r="P2455">
        <v>6</v>
      </c>
      <c r="Q2455" s="1">
        <v>40452</v>
      </c>
      <c r="R2455" t="s">
        <v>28</v>
      </c>
      <c r="S2455" t="s">
        <v>30</v>
      </c>
      <c r="T2455" t="s">
        <v>31</v>
      </c>
    </row>
    <row r="2456" spans="1:20" x14ac:dyDescent="0.25">
      <c r="A2456">
        <v>614</v>
      </c>
      <c r="B2456" t="s">
        <v>49</v>
      </c>
      <c r="C2456" t="s">
        <v>50</v>
      </c>
      <c r="D2456" t="s">
        <v>43</v>
      </c>
      <c r="E2456">
        <v>15</v>
      </c>
      <c r="F2456">
        <v>64</v>
      </c>
      <c r="G2456">
        <v>114</v>
      </c>
      <c r="H2456">
        <v>51</v>
      </c>
      <c r="I2456">
        <v>49</v>
      </c>
      <c r="J2456">
        <v>19</v>
      </c>
      <c r="K2456">
        <v>419</v>
      </c>
      <c r="L2456">
        <v>30</v>
      </c>
      <c r="M2456">
        <v>50</v>
      </c>
      <c r="N2456">
        <v>80</v>
      </c>
      <c r="O2456">
        <v>130</v>
      </c>
      <c r="P2456">
        <v>6</v>
      </c>
      <c r="Q2456" s="1">
        <v>40725</v>
      </c>
      <c r="R2456" t="s">
        <v>28</v>
      </c>
      <c r="S2456" t="s">
        <v>30</v>
      </c>
      <c r="T2456" t="s">
        <v>31</v>
      </c>
    </row>
    <row r="2457" spans="1:20" x14ac:dyDescent="0.25">
      <c r="A2457">
        <v>614</v>
      </c>
      <c r="B2457" t="s">
        <v>49</v>
      </c>
      <c r="C2457" t="s">
        <v>50</v>
      </c>
      <c r="D2457" t="s">
        <v>43</v>
      </c>
      <c r="E2457">
        <v>9</v>
      </c>
      <c r="F2457">
        <v>26</v>
      </c>
      <c r="G2457">
        <v>44</v>
      </c>
      <c r="H2457">
        <v>18</v>
      </c>
      <c r="I2457">
        <v>17</v>
      </c>
      <c r="J2457">
        <v>5</v>
      </c>
      <c r="K2457">
        <v>478</v>
      </c>
      <c r="L2457">
        <v>20</v>
      </c>
      <c r="M2457">
        <v>10</v>
      </c>
      <c r="N2457">
        <v>20</v>
      </c>
      <c r="O2457">
        <v>30</v>
      </c>
      <c r="P2457">
        <v>8</v>
      </c>
      <c r="Q2457" s="1">
        <v>40330</v>
      </c>
      <c r="R2457" t="s">
        <v>32</v>
      </c>
      <c r="S2457" t="s">
        <v>39</v>
      </c>
      <c r="T2457" t="s">
        <v>31</v>
      </c>
    </row>
    <row r="2458" spans="1:20" x14ac:dyDescent="0.25">
      <c r="A2458">
        <v>614</v>
      </c>
      <c r="B2458" t="s">
        <v>49</v>
      </c>
      <c r="C2458" t="s">
        <v>50</v>
      </c>
      <c r="D2458" t="s">
        <v>43</v>
      </c>
      <c r="E2458">
        <v>17</v>
      </c>
      <c r="F2458">
        <v>29</v>
      </c>
      <c r="G2458">
        <v>49</v>
      </c>
      <c r="H2458">
        <v>20</v>
      </c>
      <c r="I2458">
        <v>16</v>
      </c>
      <c r="J2458">
        <v>5</v>
      </c>
      <c r="K2458">
        <v>464</v>
      </c>
      <c r="L2458">
        <v>30</v>
      </c>
      <c r="M2458">
        <v>10</v>
      </c>
      <c r="N2458">
        <v>30</v>
      </c>
      <c r="O2458">
        <v>40</v>
      </c>
      <c r="P2458">
        <v>8</v>
      </c>
      <c r="Q2458" s="1">
        <v>40664</v>
      </c>
      <c r="R2458" t="s">
        <v>32</v>
      </c>
      <c r="S2458" t="s">
        <v>39</v>
      </c>
      <c r="T2458" t="s">
        <v>31</v>
      </c>
    </row>
    <row r="2459" spans="1:20" x14ac:dyDescent="0.25">
      <c r="A2459">
        <v>614</v>
      </c>
      <c r="B2459" t="s">
        <v>49</v>
      </c>
      <c r="C2459" t="s">
        <v>50</v>
      </c>
      <c r="D2459" t="s">
        <v>43</v>
      </c>
      <c r="E2459">
        <v>37</v>
      </c>
      <c r="F2459">
        <v>44</v>
      </c>
      <c r="G2459">
        <v>78</v>
      </c>
      <c r="H2459">
        <v>29</v>
      </c>
      <c r="I2459">
        <v>19</v>
      </c>
      <c r="J2459">
        <v>8</v>
      </c>
      <c r="K2459">
        <v>490</v>
      </c>
      <c r="L2459">
        <v>30</v>
      </c>
      <c r="M2459">
        <v>20</v>
      </c>
      <c r="N2459">
        <v>40</v>
      </c>
      <c r="O2459">
        <v>60</v>
      </c>
      <c r="P2459">
        <v>8</v>
      </c>
      <c r="Q2459" s="1">
        <v>40878</v>
      </c>
      <c r="R2459" t="s">
        <v>32</v>
      </c>
      <c r="S2459" t="s">
        <v>39</v>
      </c>
      <c r="T2459" t="s">
        <v>31</v>
      </c>
    </row>
    <row r="2460" spans="1:20" x14ac:dyDescent="0.25">
      <c r="A2460">
        <v>614</v>
      </c>
      <c r="B2460" t="s">
        <v>49</v>
      </c>
      <c r="C2460" t="s">
        <v>50</v>
      </c>
      <c r="D2460" t="s">
        <v>43</v>
      </c>
      <c r="E2460">
        <v>26</v>
      </c>
      <c r="F2460">
        <v>45</v>
      </c>
      <c r="G2460">
        <v>75</v>
      </c>
      <c r="H2460">
        <v>30</v>
      </c>
      <c r="I2460">
        <v>19</v>
      </c>
      <c r="J2460">
        <v>8</v>
      </c>
      <c r="K2460">
        <v>820</v>
      </c>
      <c r="L2460">
        <v>40</v>
      </c>
      <c r="M2460">
        <v>20</v>
      </c>
      <c r="N2460">
        <v>40</v>
      </c>
      <c r="O2460">
        <v>60</v>
      </c>
      <c r="P2460">
        <v>9</v>
      </c>
      <c r="Q2460" s="1">
        <v>40269</v>
      </c>
      <c r="R2460" t="s">
        <v>32</v>
      </c>
      <c r="S2460" t="s">
        <v>33</v>
      </c>
      <c r="T2460" t="s">
        <v>31</v>
      </c>
    </row>
    <row r="2461" spans="1:20" x14ac:dyDescent="0.25">
      <c r="A2461">
        <v>614</v>
      </c>
      <c r="B2461" t="s">
        <v>49</v>
      </c>
      <c r="C2461" t="s">
        <v>50</v>
      </c>
      <c r="D2461" t="s">
        <v>43</v>
      </c>
      <c r="E2461">
        <v>16</v>
      </c>
      <c r="F2461">
        <v>34</v>
      </c>
      <c r="G2461">
        <v>57</v>
      </c>
      <c r="H2461">
        <v>23</v>
      </c>
      <c r="I2461">
        <v>18</v>
      </c>
      <c r="J2461">
        <v>6</v>
      </c>
      <c r="K2461">
        <v>868</v>
      </c>
      <c r="L2461">
        <v>40</v>
      </c>
      <c r="M2461">
        <v>10</v>
      </c>
      <c r="N2461">
        <v>40</v>
      </c>
      <c r="O2461">
        <v>50</v>
      </c>
      <c r="P2461">
        <v>9</v>
      </c>
      <c r="Q2461" s="1">
        <v>40360</v>
      </c>
      <c r="R2461" t="s">
        <v>32</v>
      </c>
      <c r="S2461" t="s">
        <v>33</v>
      </c>
      <c r="T2461" t="s">
        <v>31</v>
      </c>
    </row>
    <row r="2462" spans="1:20" x14ac:dyDescent="0.25">
      <c r="A2462">
        <v>614</v>
      </c>
      <c r="B2462" t="s">
        <v>49</v>
      </c>
      <c r="C2462" t="s">
        <v>50</v>
      </c>
      <c r="D2462" t="s">
        <v>43</v>
      </c>
      <c r="E2462">
        <v>30</v>
      </c>
      <c r="F2462">
        <v>52</v>
      </c>
      <c r="G2462">
        <v>88</v>
      </c>
      <c r="H2462">
        <v>36</v>
      </c>
      <c r="I2462">
        <v>22</v>
      </c>
      <c r="J2462">
        <v>10</v>
      </c>
      <c r="K2462">
        <v>862</v>
      </c>
      <c r="L2462">
        <v>40</v>
      </c>
      <c r="M2462">
        <v>30</v>
      </c>
      <c r="N2462">
        <v>50</v>
      </c>
      <c r="O2462">
        <v>80</v>
      </c>
      <c r="P2462">
        <v>9</v>
      </c>
      <c r="Q2462" s="1">
        <v>40483</v>
      </c>
      <c r="R2462" t="s">
        <v>32</v>
      </c>
      <c r="S2462" t="s">
        <v>33</v>
      </c>
      <c r="T2462" t="s">
        <v>31</v>
      </c>
    </row>
    <row r="2463" spans="1:20" x14ac:dyDescent="0.25">
      <c r="A2463">
        <v>614</v>
      </c>
      <c r="B2463" t="s">
        <v>49</v>
      </c>
      <c r="C2463" t="s">
        <v>50</v>
      </c>
      <c r="D2463" t="s">
        <v>43</v>
      </c>
      <c r="E2463">
        <v>45</v>
      </c>
      <c r="F2463">
        <v>48</v>
      </c>
      <c r="G2463">
        <v>90</v>
      </c>
      <c r="H2463">
        <v>32</v>
      </c>
      <c r="I2463">
        <v>20</v>
      </c>
      <c r="J2463">
        <v>8</v>
      </c>
      <c r="K2463">
        <v>821</v>
      </c>
      <c r="L2463">
        <v>50</v>
      </c>
      <c r="M2463">
        <v>20</v>
      </c>
      <c r="N2463">
        <v>50</v>
      </c>
      <c r="O2463">
        <v>70</v>
      </c>
      <c r="P2463">
        <v>9</v>
      </c>
      <c r="Q2463" s="1">
        <v>40544</v>
      </c>
      <c r="R2463" t="s">
        <v>32</v>
      </c>
      <c r="S2463" t="s">
        <v>33</v>
      </c>
      <c r="T2463" t="s">
        <v>31</v>
      </c>
    </row>
    <row r="2464" spans="1:20" x14ac:dyDescent="0.25">
      <c r="A2464">
        <v>614</v>
      </c>
      <c r="B2464" t="s">
        <v>49</v>
      </c>
      <c r="C2464" t="s">
        <v>50</v>
      </c>
      <c r="D2464" t="s">
        <v>43</v>
      </c>
      <c r="E2464">
        <v>34</v>
      </c>
      <c r="F2464">
        <v>43</v>
      </c>
      <c r="G2464">
        <v>77</v>
      </c>
      <c r="H2464">
        <v>29</v>
      </c>
      <c r="I2464">
        <v>20</v>
      </c>
      <c r="J2464">
        <v>8</v>
      </c>
      <c r="K2464">
        <v>862</v>
      </c>
      <c r="L2464">
        <v>40</v>
      </c>
      <c r="M2464">
        <v>20</v>
      </c>
      <c r="N2464">
        <v>40</v>
      </c>
      <c r="O2464">
        <v>60</v>
      </c>
      <c r="P2464">
        <v>9</v>
      </c>
      <c r="Q2464" s="1">
        <v>40787</v>
      </c>
      <c r="R2464" t="s">
        <v>32</v>
      </c>
      <c r="S2464" t="s">
        <v>33</v>
      </c>
      <c r="T2464" t="s">
        <v>31</v>
      </c>
    </row>
    <row r="2465" spans="1:20" x14ac:dyDescent="0.25">
      <c r="A2465">
        <v>614</v>
      </c>
      <c r="B2465" t="s">
        <v>49</v>
      </c>
      <c r="C2465" t="s">
        <v>50</v>
      </c>
      <c r="D2465" t="s">
        <v>43</v>
      </c>
      <c r="E2465">
        <v>62</v>
      </c>
      <c r="F2465">
        <v>120</v>
      </c>
      <c r="G2465">
        <v>200</v>
      </c>
      <c r="H2465">
        <v>80</v>
      </c>
      <c r="I2465">
        <v>58</v>
      </c>
      <c r="J2465">
        <v>26</v>
      </c>
      <c r="K2465">
        <v>640</v>
      </c>
      <c r="L2465">
        <v>60</v>
      </c>
      <c r="M2465">
        <v>60</v>
      </c>
      <c r="N2465">
        <v>110</v>
      </c>
      <c r="O2465">
        <v>170</v>
      </c>
      <c r="P2465">
        <v>11</v>
      </c>
      <c r="Q2465" s="1">
        <v>40210</v>
      </c>
      <c r="R2465" t="s">
        <v>26</v>
      </c>
      <c r="S2465" t="s">
        <v>35</v>
      </c>
      <c r="T2465" t="s">
        <v>25</v>
      </c>
    </row>
    <row r="2466" spans="1:20" x14ac:dyDescent="0.25">
      <c r="A2466">
        <v>614</v>
      </c>
      <c r="B2466" t="s">
        <v>49</v>
      </c>
      <c r="C2466" t="s">
        <v>50</v>
      </c>
      <c r="D2466" t="s">
        <v>43</v>
      </c>
      <c r="E2466">
        <v>92</v>
      </c>
      <c r="F2466">
        <v>120</v>
      </c>
      <c r="G2466">
        <v>213</v>
      </c>
      <c r="H2466">
        <v>80</v>
      </c>
      <c r="I2466">
        <v>58</v>
      </c>
      <c r="J2466">
        <v>26</v>
      </c>
      <c r="K2466">
        <v>640</v>
      </c>
      <c r="L2466">
        <v>60</v>
      </c>
      <c r="M2466">
        <v>60</v>
      </c>
      <c r="N2466">
        <v>110</v>
      </c>
      <c r="O2466">
        <v>170</v>
      </c>
      <c r="P2466">
        <v>11</v>
      </c>
      <c r="Q2466" s="1">
        <v>40575</v>
      </c>
      <c r="R2466" t="s">
        <v>26</v>
      </c>
      <c r="S2466" t="s">
        <v>35</v>
      </c>
      <c r="T2466" t="s">
        <v>25</v>
      </c>
    </row>
    <row r="2467" spans="1:20" x14ac:dyDescent="0.25">
      <c r="A2467">
        <v>614</v>
      </c>
      <c r="B2467" t="s">
        <v>49</v>
      </c>
      <c r="C2467" t="s">
        <v>50</v>
      </c>
      <c r="D2467" t="s">
        <v>43</v>
      </c>
      <c r="E2467">
        <v>142</v>
      </c>
      <c r="F2467">
        <v>172</v>
      </c>
      <c r="G2467">
        <v>283</v>
      </c>
      <c r="H2467">
        <v>114</v>
      </c>
      <c r="I2467">
        <v>64</v>
      </c>
      <c r="J2467">
        <v>37</v>
      </c>
      <c r="K2467">
        <v>810</v>
      </c>
      <c r="L2467">
        <v>100</v>
      </c>
      <c r="M2467">
        <v>90</v>
      </c>
      <c r="N2467">
        <v>160</v>
      </c>
      <c r="O2467">
        <v>250</v>
      </c>
      <c r="P2467">
        <v>11</v>
      </c>
      <c r="Q2467" s="1">
        <v>40756</v>
      </c>
      <c r="R2467" t="s">
        <v>26</v>
      </c>
      <c r="S2467" t="s">
        <v>35</v>
      </c>
      <c r="T2467" t="s">
        <v>25</v>
      </c>
    </row>
    <row r="2468" spans="1:20" x14ac:dyDescent="0.25">
      <c r="A2468">
        <v>614</v>
      </c>
      <c r="B2468" t="s">
        <v>49</v>
      </c>
      <c r="C2468" t="s">
        <v>50</v>
      </c>
      <c r="D2468" t="s">
        <v>43</v>
      </c>
      <c r="E2468">
        <v>129</v>
      </c>
      <c r="F2468">
        <v>150</v>
      </c>
      <c r="G2468">
        <v>265</v>
      </c>
      <c r="H2468">
        <v>99</v>
      </c>
      <c r="I2468">
        <v>63</v>
      </c>
      <c r="J2468">
        <v>32</v>
      </c>
      <c r="K2468">
        <v>798</v>
      </c>
      <c r="L2468">
        <v>70</v>
      </c>
      <c r="M2468">
        <v>80</v>
      </c>
      <c r="N2468">
        <v>130</v>
      </c>
      <c r="O2468">
        <v>210</v>
      </c>
      <c r="P2468">
        <v>11</v>
      </c>
      <c r="Q2468" s="1">
        <v>40787</v>
      </c>
      <c r="R2468" t="s">
        <v>26</v>
      </c>
      <c r="S2468" t="s">
        <v>35</v>
      </c>
      <c r="T2468" t="s">
        <v>25</v>
      </c>
    </row>
    <row r="2469" spans="1:20" x14ac:dyDescent="0.25">
      <c r="A2469">
        <v>614</v>
      </c>
      <c r="B2469" t="s">
        <v>49</v>
      </c>
      <c r="C2469" t="s">
        <v>50</v>
      </c>
      <c r="D2469" t="s">
        <v>43</v>
      </c>
      <c r="E2469">
        <v>92</v>
      </c>
      <c r="F2469">
        <v>119</v>
      </c>
      <c r="G2469">
        <v>210</v>
      </c>
      <c r="H2469">
        <v>78</v>
      </c>
      <c r="I2469">
        <v>57</v>
      </c>
      <c r="J2469">
        <v>25</v>
      </c>
      <c r="K2469">
        <v>798</v>
      </c>
      <c r="L2469">
        <v>60</v>
      </c>
      <c r="M2469">
        <v>60</v>
      </c>
      <c r="N2469">
        <v>100</v>
      </c>
      <c r="O2469">
        <v>160</v>
      </c>
      <c r="P2469">
        <v>11</v>
      </c>
      <c r="Q2469" s="1">
        <v>40848</v>
      </c>
      <c r="R2469" t="s">
        <v>26</v>
      </c>
      <c r="S2469" t="s">
        <v>35</v>
      </c>
      <c r="T2469" t="s">
        <v>25</v>
      </c>
    </row>
    <row r="2470" spans="1:20" x14ac:dyDescent="0.25">
      <c r="A2470">
        <v>614</v>
      </c>
      <c r="B2470" t="s">
        <v>49</v>
      </c>
      <c r="C2470" t="s">
        <v>50</v>
      </c>
      <c r="D2470" t="s">
        <v>43</v>
      </c>
      <c r="E2470">
        <v>76</v>
      </c>
      <c r="F2470">
        <v>127</v>
      </c>
      <c r="G2470">
        <v>218</v>
      </c>
      <c r="H2470">
        <v>91</v>
      </c>
      <c r="I2470">
        <v>51</v>
      </c>
      <c r="J2470">
        <v>28</v>
      </c>
      <c r="K2470">
        <v>656</v>
      </c>
      <c r="L2470">
        <v>80</v>
      </c>
      <c r="M2470">
        <v>50</v>
      </c>
      <c r="N2470">
        <v>100</v>
      </c>
      <c r="O2470">
        <v>150</v>
      </c>
      <c r="P2470">
        <v>12</v>
      </c>
      <c r="Q2470" s="1">
        <v>40452</v>
      </c>
      <c r="R2470" t="s">
        <v>26</v>
      </c>
      <c r="S2470" t="s">
        <v>40</v>
      </c>
      <c r="T2470" t="s">
        <v>25</v>
      </c>
    </row>
    <row r="2471" spans="1:20" x14ac:dyDescent="0.25">
      <c r="A2471">
        <v>617</v>
      </c>
      <c r="B2471" t="s">
        <v>58</v>
      </c>
      <c r="C2471" t="s">
        <v>21</v>
      </c>
      <c r="D2471" t="s">
        <v>43</v>
      </c>
      <c r="E2471">
        <v>547</v>
      </c>
      <c r="F2471">
        <v>595</v>
      </c>
      <c r="G2471">
        <v>649</v>
      </c>
      <c r="H2471">
        <v>54</v>
      </c>
      <c r="I2471">
        <v>48</v>
      </c>
      <c r="J2471">
        <v>17</v>
      </c>
      <c r="K2471">
        <v>-1006</v>
      </c>
      <c r="L2471">
        <v>530</v>
      </c>
      <c r="M2471">
        <v>50</v>
      </c>
      <c r="N2471">
        <v>560</v>
      </c>
      <c r="O2471">
        <v>610</v>
      </c>
      <c r="P2471">
        <v>2</v>
      </c>
      <c r="Q2471" s="1">
        <v>40330</v>
      </c>
      <c r="R2471" t="s">
        <v>23</v>
      </c>
      <c r="S2471" t="s">
        <v>24</v>
      </c>
      <c r="T2471" t="s">
        <v>25</v>
      </c>
    </row>
    <row r="2472" spans="1:20" x14ac:dyDescent="0.25">
      <c r="A2472">
        <v>617</v>
      </c>
      <c r="B2472" t="s">
        <v>58</v>
      </c>
      <c r="C2472" t="s">
        <v>21</v>
      </c>
      <c r="D2472" t="s">
        <v>43</v>
      </c>
      <c r="E2472">
        <v>777</v>
      </c>
      <c r="F2472">
        <v>612</v>
      </c>
      <c r="G2472">
        <v>658</v>
      </c>
      <c r="H2472">
        <v>52</v>
      </c>
      <c r="I2472">
        <v>46</v>
      </c>
      <c r="J2472">
        <v>17</v>
      </c>
      <c r="K2472">
        <v>-2033</v>
      </c>
      <c r="L2472">
        <v>560</v>
      </c>
      <c r="M2472">
        <v>40</v>
      </c>
      <c r="N2472">
        <v>590</v>
      </c>
      <c r="O2472">
        <v>630</v>
      </c>
      <c r="P2472">
        <v>2</v>
      </c>
      <c r="Q2472" s="1">
        <v>40756</v>
      </c>
      <c r="R2472" t="s">
        <v>23</v>
      </c>
      <c r="S2472" t="s">
        <v>24</v>
      </c>
      <c r="T2472" t="s">
        <v>25</v>
      </c>
    </row>
    <row r="2473" spans="1:20" x14ac:dyDescent="0.25">
      <c r="A2473">
        <v>617</v>
      </c>
      <c r="B2473" t="s">
        <v>58</v>
      </c>
      <c r="C2473" t="s">
        <v>21</v>
      </c>
      <c r="D2473" t="s">
        <v>43</v>
      </c>
      <c r="E2473">
        <v>13</v>
      </c>
      <c r="F2473">
        <v>30</v>
      </c>
      <c r="G2473">
        <v>50</v>
      </c>
      <c r="H2473">
        <v>20</v>
      </c>
      <c r="I2473">
        <v>17</v>
      </c>
      <c r="J2473">
        <v>5</v>
      </c>
      <c r="K2473">
        <v>482</v>
      </c>
      <c r="L2473">
        <v>20</v>
      </c>
      <c r="M2473">
        <v>20</v>
      </c>
      <c r="N2473">
        <v>30</v>
      </c>
      <c r="O2473">
        <v>50</v>
      </c>
      <c r="P2473">
        <v>13</v>
      </c>
      <c r="Q2473" s="1">
        <v>40422</v>
      </c>
      <c r="R2473" t="s">
        <v>26</v>
      </c>
      <c r="S2473" t="s">
        <v>27</v>
      </c>
      <c r="T2473" t="s">
        <v>25</v>
      </c>
    </row>
    <row r="2474" spans="1:20" x14ac:dyDescent="0.25">
      <c r="A2474">
        <v>617</v>
      </c>
      <c r="B2474" t="s">
        <v>58</v>
      </c>
      <c r="C2474" t="s">
        <v>21</v>
      </c>
      <c r="D2474" t="s">
        <v>43</v>
      </c>
      <c r="E2474">
        <v>19</v>
      </c>
      <c r="F2474">
        <v>30</v>
      </c>
      <c r="G2474">
        <v>53</v>
      </c>
      <c r="H2474">
        <v>20</v>
      </c>
      <c r="I2474">
        <v>17</v>
      </c>
      <c r="J2474">
        <v>5</v>
      </c>
      <c r="K2474">
        <v>482</v>
      </c>
      <c r="L2474">
        <v>20</v>
      </c>
      <c r="M2474">
        <v>20</v>
      </c>
      <c r="N2474">
        <v>30</v>
      </c>
      <c r="O2474">
        <v>50</v>
      </c>
      <c r="P2474">
        <v>13</v>
      </c>
      <c r="Q2474" s="1">
        <v>40787</v>
      </c>
      <c r="R2474" t="s">
        <v>26</v>
      </c>
      <c r="S2474" t="s">
        <v>27</v>
      </c>
      <c r="T2474" t="s">
        <v>25</v>
      </c>
    </row>
    <row r="2475" spans="1:20" x14ac:dyDescent="0.25">
      <c r="A2475">
        <v>617</v>
      </c>
      <c r="B2475" t="s">
        <v>58</v>
      </c>
      <c r="C2475" t="s">
        <v>21</v>
      </c>
      <c r="D2475" t="s">
        <v>43</v>
      </c>
      <c r="E2475">
        <v>-12</v>
      </c>
      <c r="F2475">
        <v>65</v>
      </c>
      <c r="G2475">
        <v>117</v>
      </c>
      <c r="H2475">
        <v>52</v>
      </c>
      <c r="I2475">
        <v>77</v>
      </c>
      <c r="J2475">
        <v>47</v>
      </c>
      <c r="K2475">
        <v>458</v>
      </c>
      <c r="L2475">
        <v>10</v>
      </c>
      <c r="M2475">
        <v>40</v>
      </c>
      <c r="N2475">
        <v>70</v>
      </c>
      <c r="O2475">
        <v>110</v>
      </c>
      <c r="P2475">
        <v>5</v>
      </c>
      <c r="Q2475" s="1">
        <v>40269</v>
      </c>
      <c r="R2475" t="s">
        <v>28</v>
      </c>
      <c r="S2475" t="s">
        <v>29</v>
      </c>
      <c r="T2475" t="s">
        <v>25</v>
      </c>
    </row>
    <row r="2476" spans="1:20" x14ac:dyDescent="0.25">
      <c r="A2476">
        <v>617</v>
      </c>
      <c r="B2476" t="s">
        <v>58</v>
      </c>
      <c r="C2476" t="s">
        <v>21</v>
      </c>
      <c r="D2476" t="s">
        <v>43</v>
      </c>
      <c r="E2476">
        <v>-36</v>
      </c>
      <c r="F2476">
        <v>63</v>
      </c>
      <c r="G2476">
        <v>141</v>
      </c>
      <c r="H2476">
        <v>63</v>
      </c>
      <c r="I2476">
        <v>90</v>
      </c>
      <c r="J2476">
        <v>57</v>
      </c>
      <c r="K2476">
        <v>435</v>
      </c>
      <c r="L2476">
        <v>-10</v>
      </c>
      <c r="M2476">
        <v>60</v>
      </c>
      <c r="N2476">
        <v>60</v>
      </c>
      <c r="O2476">
        <v>120</v>
      </c>
      <c r="P2476">
        <v>5</v>
      </c>
      <c r="Q2476" s="1">
        <v>40544</v>
      </c>
      <c r="R2476" t="s">
        <v>28</v>
      </c>
      <c r="S2476" t="s">
        <v>29</v>
      </c>
      <c r="T2476" t="s">
        <v>25</v>
      </c>
    </row>
    <row r="2477" spans="1:20" x14ac:dyDescent="0.25">
      <c r="A2477">
        <v>617</v>
      </c>
      <c r="B2477" t="s">
        <v>58</v>
      </c>
      <c r="C2477" t="s">
        <v>21</v>
      </c>
      <c r="D2477" t="s">
        <v>43</v>
      </c>
      <c r="E2477">
        <v>15</v>
      </c>
      <c r="F2477">
        <v>69</v>
      </c>
      <c r="G2477">
        <v>124</v>
      </c>
      <c r="H2477">
        <v>55</v>
      </c>
      <c r="I2477">
        <v>54</v>
      </c>
      <c r="J2477">
        <v>20</v>
      </c>
      <c r="K2477">
        <v>410</v>
      </c>
      <c r="L2477">
        <v>20</v>
      </c>
      <c r="M2477">
        <v>40</v>
      </c>
      <c r="N2477">
        <v>50</v>
      </c>
      <c r="O2477">
        <v>90</v>
      </c>
      <c r="P2477">
        <v>9</v>
      </c>
      <c r="Q2477" s="1">
        <v>40483</v>
      </c>
      <c r="R2477" t="s">
        <v>32</v>
      </c>
      <c r="S2477" t="s">
        <v>33</v>
      </c>
      <c r="T2477" t="s">
        <v>31</v>
      </c>
    </row>
    <row r="2478" spans="1:20" x14ac:dyDescent="0.25">
      <c r="A2478">
        <v>617</v>
      </c>
      <c r="B2478" t="s">
        <v>58</v>
      </c>
      <c r="C2478" t="s">
        <v>21</v>
      </c>
      <c r="D2478" t="s">
        <v>43</v>
      </c>
      <c r="E2478">
        <v>29</v>
      </c>
      <c r="F2478">
        <v>49</v>
      </c>
      <c r="G2478">
        <v>82</v>
      </c>
      <c r="H2478">
        <v>33</v>
      </c>
      <c r="I2478">
        <v>20</v>
      </c>
      <c r="J2478">
        <v>9</v>
      </c>
      <c r="K2478">
        <v>870</v>
      </c>
      <c r="L2478">
        <v>40</v>
      </c>
      <c r="M2478">
        <v>30</v>
      </c>
      <c r="N2478">
        <v>50</v>
      </c>
      <c r="O2478">
        <v>80</v>
      </c>
      <c r="P2478">
        <v>11</v>
      </c>
      <c r="Q2478" s="1">
        <v>40513</v>
      </c>
      <c r="R2478" t="s">
        <v>26</v>
      </c>
      <c r="S2478" t="s">
        <v>35</v>
      </c>
      <c r="T2478" t="s">
        <v>25</v>
      </c>
    </row>
    <row r="2479" spans="1:20" x14ac:dyDescent="0.25">
      <c r="A2479">
        <v>617</v>
      </c>
      <c r="B2479" t="s">
        <v>58</v>
      </c>
      <c r="C2479" t="s">
        <v>21</v>
      </c>
      <c r="D2479" t="s">
        <v>43</v>
      </c>
      <c r="E2479">
        <v>34</v>
      </c>
      <c r="F2479">
        <v>43</v>
      </c>
      <c r="G2479">
        <v>77</v>
      </c>
      <c r="H2479">
        <v>29</v>
      </c>
      <c r="I2479">
        <v>20</v>
      </c>
      <c r="J2479">
        <v>8</v>
      </c>
      <c r="K2479">
        <v>862</v>
      </c>
      <c r="L2479">
        <v>30</v>
      </c>
      <c r="M2479">
        <v>30</v>
      </c>
      <c r="N2479">
        <v>40</v>
      </c>
      <c r="O2479">
        <v>70</v>
      </c>
      <c r="P2479">
        <v>11</v>
      </c>
      <c r="Q2479" s="1">
        <v>40787</v>
      </c>
      <c r="R2479" t="s">
        <v>26</v>
      </c>
      <c r="S2479" t="s">
        <v>35</v>
      </c>
      <c r="T2479" t="s">
        <v>25</v>
      </c>
    </row>
    <row r="2480" spans="1:20" x14ac:dyDescent="0.25">
      <c r="A2480">
        <v>617</v>
      </c>
      <c r="B2480" t="s">
        <v>58</v>
      </c>
      <c r="C2480" t="s">
        <v>21</v>
      </c>
      <c r="D2480" t="s">
        <v>43</v>
      </c>
      <c r="E2480">
        <v>81</v>
      </c>
      <c r="F2480">
        <v>146</v>
      </c>
      <c r="G2480">
        <v>291</v>
      </c>
      <c r="H2480">
        <v>145</v>
      </c>
      <c r="I2480">
        <v>65</v>
      </c>
      <c r="J2480">
        <v>40</v>
      </c>
      <c r="K2480">
        <v>1304</v>
      </c>
      <c r="L2480">
        <v>100</v>
      </c>
      <c r="M2480">
        <v>130</v>
      </c>
      <c r="N2480">
        <v>150</v>
      </c>
      <c r="O2480">
        <v>280</v>
      </c>
      <c r="P2480">
        <v>7</v>
      </c>
      <c r="Q2480" s="1">
        <v>40360</v>
      </c>
      <c r="R2480" t="s">
        <v>28</v>
      </c>
      <c r="S2480" t="s">
        <v>48</v>
      </c>
      <c r="T2480" t="s">
        <v>25</v>
      </c>
    </row>
    <row r="2481" spans="1:20" x14ac:dyDescent="0.25">
      <c r="A2481">
        <v>617</v>
      </c>
      <c r="B2481" t="s">
        <v>58</v>
      </c>
      <c r="C2481" t="s">
        <v>21</v>
      </c>
      <c r="D2481" t="s">
        <v>43</v>
      </c>
      <c r="E2481">
        <v>156</v>
      </c>
      <c r="F2481">
        <v>171</v>
      </c>
      <c r="G2481">
        <v>382</v>
      </c>
      <c r="H2481">
        <v>170</v>
      </c>
      <c r="I2481">
        <v>75</v>
      </c>
      <c r="J2481">
        <v>47</v>
      </c>
      <c r="K2481">
        <v>1091</v>
      </c>
      <c r="L2481">
        <v>110</v>
      </c>
      <c r="M2481">
        <v>160</v>
      </c>
      <c r="N2481">
        <v>170</v>
      </c>
      <c r="O2481">
        <v>330</v>
      </c>
      <c r="P2481">
        <v>7</v>
      </c>
      <c r="Q2481" s="1">
        <v>40544</v>
      </c>
      <c r="R2481" t="s">
        <v>28</v>
      </c>
      <c r="S2481" t="s">
        <v>48</v>
      </c>
      <c r="T2481" t="s">
        <v>25</v>
      </c>
    </row>
    <row r="2482" spans="1:20" x14ac:dyDescent="0.25">
      <c r="A2482">
        <v>617</v>
      </c>
      <c r="B2482" t="s">
        <v>58</v>
      </c>
      <c r="C2482" t="s">
        <v>21</v>
      </c>
      <c r="D2482" t="s">
        <v>43</v>
      </c>
      <c r="E2482">
        <v>160</v>
      </c>
      <c r="F2482">
        <v>182</v>
      </c>
      <c r="G2482">
        <v>387</v>
      </c>
      <c r="H2482">
        <v>181</v>
      </c>
      <c r="I2482">
        <v>74</v>
      </c>
      <c r="J2482">
        <v>50</v>
      </c>
      <c r="K2482">
        <v>1283</v>
      </c>
      <c r="L2482">
        <v>120</v>
      </c>
      <c r="M2482">
        <v>170</v>
      </c>
      <c r="N2482">
        <v>180</v>
      </c>
      <c r="O2482">
        <v>350</v>
      </c>
      <c r="P2482">
        <v>7</v>
      </c>
      <c r="Q2482" s="1">
        <v>40848</v>
      </c>
      <c r="R2482" t="s">
        <v>28</v>
      </c>
      <c r="S2482" t="s">
        <v>48</v>
      </c>
      <c r="T2482" t="s">
        <v>25</v>
      </c>
    </row>
    <row r="2483" spans="1:20" x14ac:dyDescent="0.25">
      <c r="A2483">
        <v>618</v>
      </c>
      <c r="B2483" t="s">
        <v>51</v>
      </c>
      <c r="C2483" t="s">
        <v>50</v>
      </c>
      <c r="D2483" t="s">
        <v>43</v>
      </c>
      <c r="E2483">
        <v>222</v>
      </c>
      <c r="F2483">
        <v>270</v>
      </c>
      <c r="G2483">
        <v>461</v>
      </c>
      <c r="H2483">
        <v>195</v>
      </c>
      <c r="I2483">
        <v>101</v>
      </c>
      <c r="J2483">
        <v>64</v>
      </c>
      <c r="K2483">
        <v>956</v>
      </c>
      <c r="L2483">
        <v>180</v>
      </c>
      <c r="M2483">
        <v>200</v>
      </c>
      <c r="N2483">
        <v>280</v>
      </c>
      <c r="O2483">
        <v>480</v>
      </c>
      <c r="P2483">
        <v>2</v>
      </c>
      <c r="Q2483" s="1">
        <v>40664</v>
      </c>
      <c r="R2483" t="s">
        <v>23</v>
      </c>
      <c r="S2483" t="s">
        <v>24</v>
      </c>
      <c r="T2483" t="s">
        <v>25</v>
      </c>
    </row>
    <row r="2484" spans="1:20" x14ac:dyDescent="0.25">
      <c r="A2484">
        <v>618</v>
      </c>
      <c r="B2484" t="s">
        <v>51</v>
      </c>
      <c r="C2484" t="s">
        <v>50</v>
      </c>
      <c r="D2484" t="s">
        <v>43</v>
      </c>
      <c r="E2484">
        <v>122</v>
      </c>
      <c r="F2484">
        <v>185</v>
      </c>
      <c r="G2484">
        <v>312</v>
      </c>
      <c r="H2484">
        <v>127</v>
      </c>
      <c r="I2484">
        <v>63</v>
      </c>
      <c r="J2484">
        <v>40</v>
      </c>
      <c r="K2484">
        <v>671</v>
      </c>
      <c r="L2484">
        <v>140</v>
      </c>
      <c r="M2484">
        <v>130</v>
      </c>
      <c r="N2484">
        <v>190</v>
      </c>
      <c r="O2484">
        <v>320</v>
      </c>
      <c r="P2484">
        <v>3</v>
      </c>
      <c r="Q2484" s="1">
        <v>40299</v>
      </c>
      <c r="R2484" t="s">
        <v>23</v>
      </c>
      <c r="S2484" t="s">
        <v>38</v>
      </c>
      <c r="T2484" t="s">
        <v>31</v>
      </c>
    </row>
    <row r="2485" spans="1:20" x14ac:dyDescent="0.25">
      <c r="A2485">
        <v>618</v>
      </c>
      <c r="B2485" t="s">
        <v>51</v>
      </c>
      <c r="C2485" t="s">
        <v>50</v>
      </c>
      <c r="D2485" t="s">
        <v>43</v>
      </c>
      <c r="E2485">
        <v>220</v>
      </c>
      <c r="F2485">
        <v>336</v>
      </c>
      <c r="G2485">
        <v>589</v>
      </c>
      <c r="H2485">
        <v>253</v>
      </c>
      <c r="I2485">
        <v>116</v>
      </c>
      <c r="J2485">
        <v>83</v>
      </c>
      <c r="K2485">
        <v>1686</v>
      </c>
      <c r="L2485">
        <v>280</v>
      </c>
      <c r="M2485">
        <v>290</v>
      </c>
      <c r="N2485">
        <v>400</v>
      </c>
      <c r="O2485">
        <v>690</v>
      </c>
      <c r="P2485">
        <v>5</v>
      </c>
      <c r="Q2485" s="1">
        <v>40422</v>
      </c>
      <c r="R2485" t="s">
        <v>28</v>
      </c>
      <c r="S2485" t="s">
        <v>29</v>
      </c>
      <c r="T2485" t="s">
        <v>25</v>
      </c>
    </row>
    <row r="2486" spans="1:20" x14ac:dyDescent="0.25">
      <c r="A2486">
        <v>618</v>
      </c>
      <c r="B2486" t="s">
        <v>51</v>
      </c>
      <c r="C2486" t="s">
        <v>50</v>
      </c>
      <c r="D2486" t="s">
        <v>43</v>
      </c>
      <c r="E2486">
        <v>197</v>
      </c>
      <c r="F2486">
        <v>179</v>
      </c>
      <c r="G2486">
        <v>322</v>
      </c>
      <c r="H2486">
        <v>123</v>
      </c>
      <c r="I2486">
        <v>46</v>
      </c>
      <c r="J2486">
        <v>34</v>
      </c>
      <c r="K2486">
        <v>959</v>
      </c>
      <c r="L2486">
        <v>130</v>
      </c>
      <c r="M2486">
        <v>110</v>
      </c>
      <c r="N2486">
        <v>170</v>
      </c>
      <c r="O2486">
        <v>280</v>
      </c>
      <c r="P2486">
        <v>8</v>
      </c>
      <c r="Q2486" s="1">
        <v>40878</v>
      </c>
      <c r="R2486" t="s">
        <v>32</v>
      </c>
      <c r="S2486" t="s">
        <v>39</v>
      </c>
      <c r="T2486" t="s">
        <v>31</v>
      </c>
    </row>
    <row r="2487" spans="1:20" x14ac:dyDescent="0.25">
      <c r="A2487">
        <v>618</v>
      </c>
      <c r="B2487" t="s">
        <v>51</v>
      </c>
      <c r="C2487" t="s">
        <v>50</v>
      </c>
      <c r="D2487" t="s">
        <v>43</v>
      </c>
      <c r="E2487">
        <v>106</v>
      </c>
      <c r="F2487">
        <v>145</v>
      </c>
      <c r="G2487">
        <v>245</v>
      </c>
      <c r="H2487">
        <v>100</v>
      </c>
      <c r="I2487">
        <v>39</v>
      </c>
      <c r="J2487">
        <v>28</v>
      </c>
      <c r="K2487">
        <v>822</v>
      </c>
      <c r="L2487">
        <v>110</v>
      </c>
      <c r="M2487">
        <v>80</v>
      </c>
      <c r="N2487">
        <v>130</v>
      </c>
      <c r="O2487">
        <v>210</v>
      </c>
      <c r="P2487">
        <v>10</v>
      </c>
      <c r="Q2487" s="1">
        <v>40269</v>
      </c>
      <c r="R2487" t="s">
        <v>32</v>
      </c>
      <c r="S2487" t="s">
        <v>34</v>
      </c>
      <c r="T2487" t="s">
        <v>31</v>
      </c>
    </row>
    <row r="2488" spans="1:20" x14ac:dyDescent="0.25">
      <c r="A2488">
        <v>618</v>
      </c>
      <c r="B2488" t="s">
        <v>51</v>
      </c>
      <c r="C2488" t="s">
        <v>50</v>
      </c>
      <c r="D2488" t="s">
        <v>43</v>
      </c>
      <c r="E2488">
        <v>137</v>
      </c>
      <c r="F2488">
        <v>136</v>
      </c>
      <c r="G2488">
        <v>228</v>
      </c>
      <c r="H2488">
        <v>94</v>
      </c>
      <c r="I2488">
        <v>34</v>
      </c>
      <c r="J2488">
        <v>26</v>
      </c>
      <c r="K2488">
        <v>562</v>
      </c>
      <c r="L2488">
        <v>90</v>
      </c>
      <c r="M2488">
        <v>80</v>
      </c>
      <c r="N2488">
        <v>120</v>
      </c>
      <c r="O2488">
        <v>200</v>
      </c>
      <c r="P2488">
        <v>11</v>
      </c>
      <c r="Q2488" s="1">
        <v>40695</v>
      </c>
      <c r="R2488" t="s">
        <v>26</v>
      </c>
      <c r="S2488" t="s">
        <v>35</v>
      </c>
      <c r="T2488" t="s">
        <v>25</v>
      </c>
    </row>
    <row r="2489" spans="1:20" x14ac:dyDescent="0.25">
      <c r="A2489">
        <v>618</v>
      </c>
      <c r="B2489" t="s">
        <v>51</v>
      </c>
      <c r="C2489" t="s">
        <v>50</v>
      </c>
      <c r="D2489" t="s">
        <v>43</v>
      </c>
      <c r="E2489">
        <v>30</v>
      </c>
      <c r="F2489">
        <v>79</v>
      </c>
      <c r="G2489">
        <v>131</v>
      </c>
      <c r="H2489">
        <v>52</v>
      </c>
      <c r="I2489">
        <v>49</v>
      </c>
      <c r="J2489">
        <v>17</v>
      </c>
      <c r="K2489">
        <v>662</v>
      </c>
      <c r="L2489">
        <v>30</v>
      </c>
      <c r="M2489">
        <v>40</v>
      </c>
      <c r="N2489">
        <v>70</v>
      </c>
      <c r="O2489">
        <v>110</v>
      </c>
      <c r="P2489">
        <v>12</v>
      </c>
      <c r="Q2489" s="1">
        <v>40391</v>
      </c>
      <c r="R2489" t="s">
        <v>26</v>
      </c>
      <c r="S2489" t="s">
        <v>40</v>
      </c>
      <c r="T2489" t="s">
        <v>25</v>
      </c>
    </row>
    <row r="2490" spans="1:20" x14ac:dyDescent="0.25">
      <c r="A2490">
        <v>619</v>
      </c>
      <c r="B2490" t="s">
        <v>42</v>
      </c>
      <c r="C2490" t="s">
        <v>37</v>
      </c>
      <c r="D2490" t="s">
        <v>43</v>
      </c>
      <c r="E2490">
        <v>-56</v>
      </c>
      <c r="F2490">
        <v>3</v>
      </c>
      <c r="G2490">
        <v>116</v>
      </c>
      <c r="H2490">
        <v>113</v>
      </c>
      <c r="I2490">
        <v>59</v>
      </c>
      <c r="J2490">
        <v>36</v>
      </c>
      <c r="K2490">
        <v>2758</v>
      </c>
      <c r="L2490">
        <v>-50</v>
      </c>
      <c r="M2490">
        <v>130</v>
      </c>
      <c r="N2490">
        <v>0</v>
      </c>
      <c r="O2490">
        <v>130</v>
      </c>
      <c r="P2490">
        <v>1</v>
      </c>
      <c r="Q2490" s="1">
        <v>40483</v>
      </c>
      <c r="R2490" t="s">
        <v>23</v>
      </c>
      <c r="S2490" t="s">
        <v>44</v>
      </c>
      <c r="T2490" t="s">
        <v>25</v>
      </c>
    </row>
    <row r="2491" spans="1:20" x14ac:dyDescent="0.25">
      <c r="A2491">
        <v>619</v>
      </c>
      <c r="B2491" t="s">
        <v>42</v>
      </c>
      <c r="C2491" t="s">
        <v>37</v>
      </c>
      <c r="D2491" t="s">
        <v>43</v>
      </c>
      <c r="E2491">
        <v>71</v>
      </c>
      <c r="F2491">
        <v>102</v>
      </c>
      <c r="G2491">
        <v>181</v>
      </c>
      <c r="H2491">
        <v>68</v>
      </c>
      <c r="I2491">
        <v>54</v>
      </c>
      <c r="J2491">
        <v>22</v>
      </c>
      <c r="K2491">
        <v>559</v>
      </c>
      <c r="L2491">
        <v>40</v>
      </c>
      <c r="M2491">
        <v>40</v>
      </c>
      <c r="N2491">
        <v>70</v>
      </c>
      <c r="O2491">
        <v>110</v>
      </c>
      <c r="P2491">
        <v>13</v>
      </c>
      <c r="Q2491" s="1">
        <v>40634</v>
      </c>
      <c r="R2491" t="s">
        <v>26</v>
      </c>
      <c r="S2491" t="s">
        <v>27</v>
      </c>
      <c r="T2491" t="s">
        <v>25</v>
      </c>
    </row>
    <row r="2492" spans="1:20" x14ac:dyDescent="0.25">
      <c r="A2492">
        <v>619</v>
      </c>
      <c r="B2492" t="s">
        <v>42</v>
      </c>
      <c r="C2492" t="s">
        <v>37</v>
      </c>
      <c r="D2492" t="s">
        <v>43</v>
      </c>
      <c r="E2492">
        <v>153</v>
      </c>
      <c r="F2492">
        <v>152</v>
      </c>
      <c r="G2492">
        <v>254</v>
      </c>
      <c r="H2492">
        <v>104</v>
      </c>
      <c r="I2492">
        <v>38</v>
      </c>
      <c r="J2492">
        <v>29</v>
      </c>
      <c r="K2492">
        <v>871</v>
      </c>
      <c r="L2492">
        <v>120</v>
      </c>
      <c r="M2492">
        <v>80</v>
      </c>
      <c r="N2492">
        <v>140</v>
      </c>
      <c r="O2492">
        <v>220</v>
      </c>
      <c r="P2492">
        <v>8</v>
      </c>
      <c r="Q2492" s="1">
        <v>40664</v>
      </c>
      <c r="R2492" t="s">
        <v>32</v>
      </c>
      <c r="S2492" t="s">
        <v>39</v>
      </c>
      <c r="T2492" t="s">
        <v>31</v>
      </c>
    </row>
    <row r="2493" spans="1:20" x14ac:dyDescent="0.25">
      <c r="A2493">
        <v>619</v>
      </c>
      <c r="B2493" t="s">
        <v>42</v>
      </c>
      <c r="C2493" t="s">
        <v>37</v>
      </c>
      <c r="D2493" t="s">
        <v>43</v>
      </c>
      <c r="E2493">
        <v>192</v>
      </c>
      <c r="F2493">
        <v>185</v>
      </c>
      <c r="G2493">
        <v>309</v>
      </c>
      <c r="H2493">
        <v>127</v>
      </c>
      <c r="I2493">
        <v>43</v>
      </c>
      <c r="J2493">
        <v>35</v>
      </c>
      <c r="K2493">
        <v>1007</v>
      </c>
      <c r="L2493">
        <v>150</v>
      </c>
      <c r="M2493">
        <v>100</v>
      </c>
      <c r="N2493">
        <v>170</v>
      </c>
      <c r="O2493">
        <v>270</v>
      </c>
      <c r="P2493">
        <v>8</v>
      </c>
      <c r="Q2493" s="1">
        <v>40725</v>
      </c>
      <c r="R2493" t="s">
        <v>32</v>
      </c>
      <c r="S2493" t="s">
        <v>39</v>
      </c>
      <c r="T2493" t="s">
        <v>31</v>
      </c>
    </row>
    <row r="2494" spans="1:20" x14ac:dyDescent="0.25">
      <c r="A2494">
        <v>619</v>
      </c>
      <c r="B2494" t="s">
        <v>42</v>
      </c>
      <c r="C2494" t="s">
        <v>37</v>
      </c>
      <c r="D2494" t="s">
        <v>43</v>
      </c>
      <c r="E2494">
        <v>94</v>
      </c>
      <c r="F2494">
        <v>130</v>
      </c>
      <c r="G2494">
        <v>219</v>
      </c>
      <c r="H2494">
        <v>89</v>
      </c>
      <c r="I2494">
        <v>36</v>
      </c>
      <c r="J2494">
        <v>24</v>
      </c>
      <c r="K2494">
        <v>777</v>
      </c>
      <c r="L2494">
        <v>80</v>
      </c>
      <c r="M2494">
        <v>50</v>
      </c>
      <c r="N2494">
        <v>90</v>
      </c>
      <c r="O2494">
        <v>140</v>
      </c>
      <c r="P2494">
        <v>11</v>
      </c>
      <c r="Q2494" s="1">
        <v>40179</v>
      </c>
      <c r="R2494" t="s">
        <v>26</v>
      </c>
      <c r="S2494" t="s">
        <v>35</v>
      </c>
      <c r="T2494" t="s">
        <v>25</v>
      </c>
    </row>
    <row r="2495" spans="1:20" x14ac:dyDescent="0.25">
      <c r="A2495">
        <v>619</v>
      </c>
      <c r="B2495" t="s">
        <v>42</v>
      </c>
      <c r="C2495" t="s">
        <v>37</v>
      </c>
      <c r="D2495" t="s">
        <v>43</v>
      </c>
      <c r="E2495">
        <v>155</v>
      </c>
      <c r="F2495">
        <v>152</v>
      </c>
      <c r="G2495">
        <v>254</v>
      </c>
      <c r="H2495">
        <v>104</v>
      </c>
      <c r="I2495">
        <v>37</v>
      </c>
      <c r="J2495">
        <v>29</v>
      </c>
      <c r="K2495">
        <v>952</v>
      </c>
      <c r="L2495">
        <v>100</v>
      </c>
      <c r="M2495">
        <v>60</v>
      </c>
      <c r="N2495">
        <v>110</v>
      </c>
      <c r="O2495">
        <v>170</v>
      </c>
      <c r="P2495">
        <v>11</v>
      </c>
      <c r="Q2495" s="1">
        <v>40725</v>
      </c>
      <c r="R2495" t="s">
        <v>26</v>
      </c>
      <c r="S2495" t="s">
        <v>35</v>
      </c>
      <c r="T2495" t="s">
        <v>25</v>
      </c>
    </row>
    <row r="2496" spans="1:20" x14ac:dyDescent="0.25">
      <c r="A2496">
        <v>619</v>
      </c>
      <c r="B2496" t="s">
        <v>42</v>
      </c>
      <c r="C2496" t="s">
        <v>37</v>
      </c>
      <c r="D2496" t="s">
        <v>43</v>
      </c>
      <c r="E2496">
        <v>53</v>
      </c>
      <c r="F2496">
        <v>79</v>
      </c>
      <c r="G2496">
        <v>133</v>
      </c>
      <c r="H2496">
        <v>54</v>
      </c>
      <c r="I2496">
        <v>26</v>
      </c>
      <c r="J2496">
        <v>15</v>
      </c>
      <c r="K2496">
        <v>601</v>
      </c>
      <c r="L2496">
        <v>50</v>
      </c>
      <c r="M2496">
        <v>30</v>
      </c>
      <c r="N2496">
        <v>60</v>
      </c>
      <c r="O2496">
        <v>90</v>
      </c>
      <c r="P2496">
        <v>12</v>
      </c>
      <c r="Q2496" s="1">
        <v>40513</v>
      </c>
      <c r="R2496" t="s">
        <v>26</v>
      </c>
      <c r="S2496" t="s">
        <v>40</v>
      </c>
      <c r="T2496" t="s">
        <v>25</v>
      </c>
    </row>
    <row r="2497" spans="1:20" x14ac:dyDescent="0.25">
      <c r="A2497">
        <v>619</v>
      </c>
      <c r="B2497" t="s">
        <v>42</v>
      </c>
      <c r="C2497" t="s">
        <v>37</v>
      </c>
      <c r="D2497" t="s">
        <v>43</v>
      </c>
      <c r="E2497">
        <v>211</v>
      </c>
      <c r="F2497">
        <v>229</v>
      </c>
      <c r="G2497">
        <v>487</v>
      </c>
      <c r="H2497">
        <v>228</v>
      </c>
      <c r="I2497">
        <v>87</v>
      </c>
      <c r="J2497">
        <v>63</v>
      </c>
      <c r="K2497">
        <v>1436</v>
      </c>
      <c r="L2497">
        <v>150</v>
      </c>
      <c r="M2497">
        <v>210</v>
      </c>
      <c r="N2497">
        <v>220</v>
      </c>
      <c r="O2497">
        <v>430</v>
      </c>
      <c r="P2497">
        <v>4</v>
      </c>
      <c r="Q2497" s="1">
        <v>40575</v>
      </c>
      <c r="R2497" t="s">
        <v>28</v>
      </c>
      <c r="S2497" t="s">
        <v>41</v>
      </c>
      <c r="T2497" t="s">
        <v>25</v>
      </c>
    </row>
    <row r="2498" spans="1:20" x14ac:dyDescent="0.25">
      <c r="A2498">
        <v>626</v>
      </c>
      <c r="B2498" t="s">
        <v>42</v>
      </c>
      <c r="C2498" t="s">
        <v>37</v>
      </c>
      <c r="D2498" t="s">
        <v>43</v>
      </c>
      <c r="E2498">
        <v>-40</v>
      </c>
      <c r="F2498">
        <v>28</v>
      </c>
      <c r="G2498">
        <v>141</v>
      </c>
      <c r="H2498">
        <v>104</v>
      </c>
      <c r="I2498">
        <v>55</v>
      </c>
      <c r="J2498">
        <v>33</v>
      </c>
      <c r="K2498">
        <v>685</v>
      </c>
      <c r="L2498">
        <v>-20</v>
      </c>
      <c r="M2498">
        <v>130</v>
      </c>
      <c r="N2498">
        <v>30</v>
      </c>
      <c r="O2498">
        <v>160</v>
      </c>
      <c r="P2498">
        <v>1</v>
      </c>
      <c r="Q2498" s="1">
        <v>40575</v>
      </c>
      <c r="R2498" t="s">
        <v>23</v>
      </c>
      <c r="S2498" t="s">
        <v>44</v>
      </c>
      <c r="T2498" t="s">
        <v>25</v>
      </c>
    </row>
    <row r="2499" spans="1:20" x14ac:dyDescent="0.25">
      <c r="A2499">
        <v>626</v>
      </c>
      <c r="B2499" t="s">
        <v>42</v>
      </c>
      <c r="C2499" t="s">
        <v>37</v>
      </c>
      <c r="D2499" t="s">
        <v>43</v>
      </c>
      <c r="E2499">
        <v>313</v>
      </c>
      <c r="F2499">
        <v>474</v>
      </c>
      <c r="G2499">
        <v>790</v>
      </c>
      <c r="H2499">
        <v>316</v>
      </c>
      <c r="I2499">
        <v>161</v>
      </c>
      <c r="J2499">
        <v>110</v>
      </c>
      <c r="K2499">
        <v>2580</v>
      </c>
      <c r="L2499">
        <v>450</v>
      </c>
      <c r="M2499">
        <v>390</v>
      </c>
      <c r="N2499">
        <v>590</v>
      </c>
      <c r="O2499">
        <v>980</v>
      </c>
      <c r="P2499">
        <v>2</v>
      </c>
      <c r="Q2499" s="1">
        <v>40422</v>
      </c>
      <c r="R2499" t="s">
        <v>23</v>
      </c>
      <c r="S2499" t="s">
        <v>24</v>
      </c>
      <c r="T2499" t="s">
        <v>25</v>
      </c>
    </row>
    <row r="2500" spans="1:20" x14ac:dyDescent="0.25">
      <c r="A2500">
        <v>626</v>
      </c>
      <c r="B2500" t="s">
        <v>42</v>
      </c>
      <c r="C2500" t="s">
        <v>37</v>
      </c>
      <c r="D2500" t="s">
        <v>43</v>
      </c>
      <c r="E2500">
        <v>247</v>
      </c>
      <c r="F2500">
        <v>390</v>
      </c>
      <c r="G2500">
        <v>650</v>
      </c>
      <c r="H2500">
        <v>260</v>
      </c>
      <c r="I2500">
        <v>143</v>
      </c>
      <c r="J2500">
        <v>91</v>
      </c>
      <c r="K2500">
        <v>2548</v>
      </c>
      <c r="L2500">
        <v>470</v>
      </c>
      <c r="M2500">
        <v>380</v>
      </c>
      <c r="N2500">
        <v>580</v>
      </c>
      <c r="O2500">
        <v>960</v>
      </c>
      <c r="P2500">
        <v>2</v>
      </c>
      <c r="Q2500" s="1">
        <v>40452</v>
      </c>
      <c r="R2500" t="s">
        <v>23</v>
      </c>
      <c r="S2500" t="s">
        <v>24</v>
      </c>
      <c r="T2500" t="s">
        <v>25</v>
      </c>
    </row>
    <row r="2501" spans="1:20" x14ac:dyDescent="0.25">
      <c r="A2501">
        <v>626</v>
      </c>
      <c r="B2501" t="s">
        <v>42</v>
      </c>
      <c r="C2501" t="s">
        <v>37</v>
      </c>
      <c r="D2501" t="s">
        <v>43</v>
      </c>
      <c r="E2501">
        <v>-137</v>
      </c>
      <c r="F2501">
        <v>-30</v>
      </c>
      <c r="G2501">
        <v>166</v>
      </c>
      <c r="H2501">
        <v>196</v>
      </c>
      <c r="I2501">
        <v>107</v>
      </c>
      <c r="J2501">
        <v>64</v>
      </c>
      <c r="K2501">
        <v>3139</v>
      </c>
      <c r="L2501">
        <v>-140</v>
      </c>
      <c r="M2501">
        <v>240</v>
      </c>
      <c r="N2501">
        <v>-40</v>
      </c>
      <c r="O2501">
        <v>200</v>
      </c>
      <c r="P2501">
        <v>3</v>
      </c>
      <c r="Q2501" s="1">
        <v>40391</v>
      </c>
      <c r="R2501" t="s">
        <v>23</v>
      </c>
      <c r="S2501" t="s">
        <v>38</v>
      </c>
      <c r="T2501" t="s">
        <v>31</v>
      </c>
    </row>
    <row r="2502" spans="1:20" x14ac:dyDescent="0.25">
      <c r="A2502">
        <v>626</v>
      </c>
      <c r="B2502" t="s">
        <v>42</v>
      </c>
      <c r="C2502" t="s">
        <v>37</v>
      </c>
      <c r="D2502" t="s">
        <v>43</v>
      </c>
      <c r="E2502">
        <v>-188</v>
      </c>
      <c r="F2502">
        <v>-27</v>
      </c>
      <c r="G2502">
        <v>156</v>
      </c>
      <c r="H2502">
        <v>173</v>
      </c>
      <c r="I2502">
        <v>100</v>
      </c>
      <c r="J2502">
        <v>57</v>
      </c>
      <c r="K2502">
        <v>3909</v>
      </c>
      <c r="L2502">
        <v>-130</v>
      </c>
      <c r="M2502">
        <v>200</v>
      </c>
      <c r="N2502">
        <v>-30</v>
      </c>
      <c r="O2502">
        <v>170</v>
      </c>
      <c r="P2502">
        <v>3</v>
      </c>
      <c r="Q2502" s="1">
        <v>40848</v>
      </c>
      <c r="R2502" t="s">
        <v>23</v>
      </c>
      <c r="S2502" t="s">
        <v>38</v>
      </c>
      <c r="T2502" t="s">
        <v>31</v>
      </c>
    </row>
    <row r="2503" spans="1:20" x14ac:dyDescent="0.25">
      <c r="A2503">
        <v>626</v>
      </c>
      <c r="B2503" t="s">
        <v>42</v>
      </c>
      <c r="C2503" t="s">
        <v>37</v>
      </c>
      <c r="D2503" t="s">
        <v>43</v>
      </c>
      <c r="E2503">
        <v>230</v>
      </c>
      <c r="F2503">
        <v>349</v>
      </c>
      <c r="G2503">
        <v>612</v>
      </c>
      <c r="H2503">
        <v>263</v>
      </c>
      <c r="I2503">
        <v>119</v>
      </c>
      <c r="J2503">
        <v>86</v>
      </c>
      <c r="K2503">
        <v>1433</v>
      </c>
      <c r="L2503">
        <v>220</v>
      </c>
      <c r="M2503">
        <v>250</v>
      </c>
      <c r="N2503">
        <v>330</v>
      </c>
      <c r="O2503">
        <v>580</v>
      </c>
      <c r="P2503">
        <v>6</v>
      </c>
      <c r="Q2503" s="1">
        <v>40299</v>
      </c>
      <c r="R2503" t="s">
        <v>28</v>
      </c>
      <c r="S2503" t="s">
        <v>30</v>
      </c>
      <c r="T2503" t="s">
        <v>31</v>
      </c>
    </row>
    <row r="2504" spans="1:20" x14ac:dyDescent="0.25">
      <c r="A2504">
        <v>626</v>
      </c>
      <c r="B2504" t="s">
        <v>42</v>
      </c>
      <c r="C2504" t="s">
        <v>37</v>
      </c>
      <c r="D2504" t="s">
        <v>43</v>
      </c>
      <c r="E2504">
        <v>105</v>
      </c>
      <c r="F2504">
        <v>145</v>
      </c>
      <c r="G2504">
        <v>245</v>
      </c>
      <c r="H2504">
        <v>100</v>
      </c>
      <c r="I2504">
        <v>40</v>
      </c>
      <c r="J2504">
        <v>28</v>
      </c>
      <c r="K2504">
        <v>981</v>
      </c>
      <c r="L2504">
        <v>110</v>
      </c>
      <c r="M2504">
        <v>80</v>
      </c>
      <c r="N2504">
        <v>130</v>
      </c>
      <c r="O2504">
        <v>210</v>
      </c>
      <c r="P2504">
        <v>8</v>
      </c>
      <c r="Q2504" s="1">
        <v>40422</v>
      </c>
      <c r="R2504" t="s">
        <v>32</v>
      </c>
      <c r="S2504" t="s">
        <v>39</v>
      </c>
      <c r="T2504" t="s">
        <v>31</v>
      </c>
    </row>
    <row r="2505" spans="1:20" x14ac:dyDescent="0.25">
      <c r="A2505">
        <v>626</v>
      </c>
      <c r="B2505" t="s">
        <v>42</v>
      </c>
      <c r="C2505" t="s">
        <v>37</v>
      </c>
      <c r="D2505" t="s">
        <v>43</v>
      </c>
      <c r="E2505">
        <v>89</v>
      </c>
      <c r="F2505">
        <v>124</v>
      </c>
      <c r="G2505">
        <v>210</v>
      </c>
      <c r="H2505">
        <v>86</v>
      </c>
      <c r="I2505">
        <v>35</v>
      </c>
      <c r="J2505">
        <v>24</v>
      </c>
      <c r="K2505">
        <v>1003</v>
      </c>
      <c r="L2505">
        <v>80</v>
      </c>
      <c r="M2505">
        <v>80</v>
      </c>
      <c r="N2505">
        <v>110</v>
      </c>
      <c r="O2505">
        <v>190</v>
      </c>
      <c r="P2505">
        <v>8</v>
      </c>
      <c r="Q2505" s="1">
        <v>40513</v>
      </c>
      <c r="R2505" t="s">
        <v>32</v>
      </c>
      <c r="S2505" t="s">
        <v>39</v>
      </c>
      <c r="T2505" t="s">
        <v>31</v>
      </c>
    </row>
    <row r="2506" spans="1:20" x14ac:dyDescent="0.25">
      <c r="A2506">
        <v>626</v>
      </c>
      <c r="B2506" t="s">
        <v>42</v>
      </c>
      <c r="C2506" t="s">
        <v>37</v>
      </c>
      <c r="D2506" t="s">
        <v>43</v>
      </c>
      <c r="E2506">
        <v>106</v>
      </c>
      <c r="F2506">
        <v>144</v>
      </c>
      <c r="G2506">
        <v>243</v>
      </c>
      <c r="H2506">
        <v>99</v>
      </c>
      <c r="I2506">
        <v>38</v>
      </c>
      <c r="J2506">
        <v>27</v>
      </c>
      <c r="K2506">
        <v>766</v>
      </c>
      <c r="L2506">
        <v>90</v>
      </c>
      <c r="M2506">
        <v>60</v>
      </c>
      <c r="N2506">
        <v>100</v>
      </c>
      <c r="O2506">
        <v>160</v>
      </c>
      <c r="P2506">
        <v>11</v>
      </c>
      <c r="Q2506" s="1">
        <v>40210</v>
      </c>
      <c r="R2506" t="s">
        <v>26</v>
      </c>
      <c r="S2506" t="s">
        <v>35</v>
      </c>
      <c r="T2506" t="s">
        <v>25</v>
      </c>
    </row>
    <row r="2507" spans="1:20" x14ac:dyDescent="0.25">
      <c r="A2507">
        <v>626</v>
      </c>
      <c r="B2507" t="s">
        <v>42</v>
      </c>
      <c r="C2507" t="s">
        <v>37</v>
      </c>
      <c r="D2507" t="s">
        <v>43</v>
      </c>
      <c r="E2507">
        <v>117</v>
      </c>
      <c r="F2507">
        <v>111</v>
      </c>
      <c r="G2507">
        <v>199</v>
      </c>
      <c r="H2507">
        <v>76</v>
      </c>
      <c r="I2507">
        <v>32</v>
      </c>
      <c r="J2507">
        <v>21</v>
      </c>
      <c r="K2507">
        <v>580</v>
      </c>
      <c r="L2507">
        <v>50</v>
      </c>
      <c r="M2507">
        <v>30</v>
      </c>
      <c r="N2507">
        <v>50</v>
      </c>
      <c r="O2507">
        <v>80</v>
      </c>
      <c r="P2507">
        <v>12</v>
      </c>
      <c r="Q2507" s="1">
        <v>40817</v>
      </c>
      <c r="R2507" t="s">
        <v>26</v>
      </c>
      <c r="S2507" t="s">
        <v>40</v>
      </c>
      <c r="T2507" t="s">
        <v>25</v>
      </c>
    </row>
    <row r="2508" spans="1:20" x14ac:dyDescent="0.25">
      <c r="A2508">
        <v>630</v>
      </c>
      <c r="B2508" t="s">
        <v>51</v>
      </c>
      <c r="C2508" t="s">
        <v>50</v>
      </c>
      <c r="D2508" t="s">
        <v>43</v>
      </c>
      <c r="E2508">
        <v>161</v>
      </c>
      <c r="F2508">
        <v>270</v>
      </c>
      <c r="G2508">
        <v>465</v>
      </c>
      <c r="H2508">
        <v>195</v>
      </c>
      <c r="I2508">
        <v>109</v>
      </c>
      <c r="J2508">
        <v>64</v>
      </c>
      <c r="K2508">
        <v>956</v>
      </c>
      <c r="L2508">
        <v>180</v>
      </c>
      <c r="M2508">
        <v>200</v>
      </c>
      <c r="N2508">
        <v>280</v>
      </c>
      <c r="O2508">
        <v>480</v>
      </c>
      <c r="P2508">
        <v>2</v>
      </c>
      <c r="Q2508" s="1">
        <v>40299</v>
      </c>
      <c r="R2508" t="s">
        <v>23</v>
      </c>
      <c r="S2508" t="s">
        <v>24</v>
      </c>
      <c r="T2508" t="s">
        <v>25</v>
      </c>
    </row>
    <row r="2509" spans="1:20" x14ac:dyDescent="0.25">
      <c r="A2509">
        <v>630</v>
      </c>
      <c r="B2509" t="s">
        <v>51</v>
      </c>
      <c r="C2509" t="s">
        <v>50</v>
      </c>
      <c r="D2509" t="s">
        <v>43</v>
      </c>
      <c r="E2509">
        <v>232</v>
      </c>
      <c r="F2509">
        <v>265</v>
      </c>
      <c r="G2509">
        <v>486</v>
      </c>
      <c r="H2509">
        <v>191</v>
      </c>
      <c r="I2509">
        <v>109</v>
      </c>
      <c r="J2509">
        <v>63</v>
      </c>
      <c r="K2509">
        <v>865</v>
      </c>
      <c r="L2509">
        <v>170</v>
      </c>
      <c r="M2509">
        <v>200</v>
      </c>
      <c r="N2509">
        <v>270</v>
      </c>
      <c r="O2509">
        <v>470</v>
      </c>
      <c r="P2509">
        <v>2</v>
      </c>
      <c r="Q2509" s="1">
        <v>40634</v>
      </c>
      <c r="R2509" t="s">
        <v>23</v>
      </c>
      <c r="S2509" t="s">
        <v>24</v>
      </c>
      <c r="T2509" t="s">
        <v>25</v>
      </c>
    </row>
    <row r="2510" spans="1:20" x14ac:dyDescent="0.25">
      <c r="A2510">
        <v>630</v>
      </c>
      <c r="B2510" t="s">
        <v>51</v>
      </c>
      <c r="C2510" t="s">
        <v>50</v>
      </c>
      <c r="D2510" t="s">
        <v>43</v>
      </c>
      <c r="E2510">
        <v>191</v>
      </c>
      <c r="F2510">
        <v>225</v>
      </c>
      <c r="G2510">
        <v>412</v>
      </c>
      <c r="H2510">
        <v>162</v>
      </c>
      <c r="I2510">
        <v>96</v>
      </c>
      <c r="J2510">
        <v>53</v>
      </c>
      <c r="K2510">
        <v>1148</v>
      </c>
      <c r="L2510">
        <v>140</v>
      </c>
      <c r="M2510">
        <v>170</v>
      </c>
      <c r="N2510">
        <v>230</v>
      </c>
      <c r="O2510">
        <v>400</v>
      </c>
      <c r="P2510">
        <v>2</v>
      </c>
      <c r="Q2510" s="1">
        <v>40787</v>
      </c>
      <c r="R2510" t="s">
        <v>23</v>
      </c>
      <c r="S2510" t="s">
        <v>24</v>
      </c>
      <c r="T2510" t="s">
        <v>25</v>
      </c>
    </row>
    <row r="2511" spans="1:20" x14ac:dyDescent="0.25">
      <c r="A2511">
        <v>630</v>
      </c>
      <c r="B2511" t="s">
        <v>51</v>
      </c>
      <c r="C2511" t="s">
        <v>50</v>
      </c>
      <c r="D2511" t="s">
        <v>43</v>
      </c>
      <c r="E2511">
        <v>102</v>
      </c>
      <c r="F2511">
        <v>158</v>
      </c>
      <c r="G2511">
        <v>267</v>
      </c>
      <c r="H2511">
        <v>109</v>
      </c>
      <c r="I2511">
        <v>56</v>
      </c>
      <c r="J2511">
        <v>34</v>
      </c>
      <c r="K2511">
        <v>585</v>
      </c>
      <c r="L2511">
        <v>120</v>
      </c>
      <c r="M2511">
        <v>110</v>
      </c>
      <c r="N2511">
        <v>170</v>
      </c>
      <c r="O2511">
        <v>280</v>
      </c>
      <c r="P2511">
        <v>3</v>
      </c>
      <c r="Q2511" s="1">
        <v>40238</v>
      </c>
      <c r="R2511" t="s">
        <v>23</v>
      </c>
      <c r="S2511" t="s">
        <v>38</v>
      </c>
      <c r="T2511" t="s">
        <v>31</v>
      </c>
    </row>
    <row r="2512" spans="1:20" x14ac:dyDescent="0.25">
      <c r="A2512">
        <v>630</v>
      </c>
      <c r="B2512" t="s">
        <v>51</v>
      </c>
      <c r="C2512" t="s">
        <v>50</v>
      </c>
      <c r="D2512" t="s">
        <v>43</v>
      </c>
      <c r="E2512">
        <v>135</v>
      </c>
      <c r="F2512">
        <v>204</v>
      </c>
      <c r="G2512">
        <v>345</v>
      </c>
      <c r="H2512">
        <v>141</v>
      </c>
      <c r="I2512">
        <v>69</v>
      </c>
      <c r="J2512">
        <v>45</v>
      </c>
      <c r="K2512">
        <v>764</v>
      </c>
      <c r="L2512">
        <v>160</v>
      </c>
      <c r="M2512">
        <v>140</v>
      </c>
      <c r="N2512">
        <v>220</v>
      </c>
      <c r="O2512">
        <v>360</v>
      </c>
      <c r="P2512">
        <v>3</v>
      </c>
      <c r="Q2512" s="1">
        <v>40330</v>
      </c>
      <c r="R2512" t="s">
        <v>23</v>
      </c>
      <c r="S2512" t="s">
        <v>38</v>
      </c>
      <c r="T2512" t="s">
        <v>31</v>
      </c>
    </row>
    <row r="2513" spans="1:20" x14ac:dyDescent="0.25">
      <c r="A2513">
        <v>630</v>
      </c>
      <c r="B2513" t="s">
        <v>51</v>
      </c>
      <c r="C2513" t="s">
        <v>50</v>
      </c>
      <c r="D2513" t="s">
        <v>43</v>
      </c>
      <c r="E2513">
        <v>150</v>
      </c>
      <c r="F2513">
        <v>222</v>
      </c>
      <c r="G2513">
        <v>376</v>
      </c>
      <c r="H2513">
        <v>154</v>
      </c>
      <c r="I2513">
        <v>72</v>
      </c>
      <c r="J2513">
        <v>49</v>
      </c>
      <c r="K2513">
        <v>817</v>
      </c>
      <c r="L2513">
        <v>170</v>
      </c>
      <c r="M2513">
        <v>160</v>
      </c>
      <c r="N2513">
        <v>230</v>
      </c>
      <c r="O2513">
        <v>390</v>
      </c>
      <c r="P2513">
        <v>3</v>
      </c>
      <c r="Q2513" s="1">
        <v>40391</v>
      </c>
      <c r="R2513" t="s">
        <v>23</v>
      </c>
      <c r="S2513" t="s">
        <v>38</v>
      </c>
      <c r="T2513" t="s">
        <v>31</v>
      </c>
    </row>
    <row r="2514" spans="1:20" x14ac:dyDescent="0.25">
      <c r="A2514">
        <v>630</v>
      </c>
      <c r="B2514" t="s">
        <v>51</v>
      </c>
      <c r="C2514" t="s">
        <v>50</v>
      </c>
      <c r="D2514" t="s">
        <v>43</v>
      </c>
      <c r="E2514">
        <v>122</v>
      </c>
      <c r="F2514">
        <v>185</v>
      </c>
      <c r="G2514">
        <v>312</v>
      </c>
      <c r="H2514">
        <v>127</v>
      </c>
      <c r="I2514">
        <v>63</v>
      </c>
      <c r="J2514">
        <v>40</v>
      </c>
      <c r="K2514">
        <v>830</v>
      </c>
      <c r="L2514">
        <v>130</v>
      </c>
      <c r="M2514">
        <v>120</v>
      </c>
      <c r="N2514">
        <v>180</v>
      </c>
      <c r="O2514">
        <v>300</v>
      </c>
      <c r="P2514">
        <v>3</v>
      </c>
      <c r="Q2514" s="1">
        <v>40513</v>
      </c>
      <c r="R2514" t="s">
        <v>23</v>
      </c>
      <c r="S2514" t="s">
        <v>38</v>
      </c>
      <c r="T2514" t="s">
        <v>31</v>
      </c>
    </row>
    <row r="2515" spans="1:20" x14ac:dyDescent="0.25">
      <c r="A2515">
        <v>630</v>
      </c>
      <c r="B2515" t="s">
        <v>51</v>
      </c>
      <c r="C2515" t="s">
        <v>50</v>
      </c>
      <c r="D2515" t="s">
        <v>43</v>
      </c>
      <c r="E2515">
        <v>262</v>
      </c>
      <c r="F2515">
        <v>392</v>
      </c>
      <c r="G2515">
        <v>687</v>
      </c>
      <c r="H2515">
        <v>295</v>
      </c>
      <c r="I2515">
        <v>130</v>
      </c>
      <c r="J2515">
        <v>97</v>
      </c>
      <c r="K2515">
        <v>1714</v>
      </c>
      <c r="L2515">
        <v>340</v>
      </c>
      <c r="M2515">
        <v>340</v>
      </c>
      <c r="N2515">
        <v>470</v>
      </c>
      <c r="O2515">
        <v>810</v>
      </c>
      <c r="P2515">
        <v>5</v>
      </c>
      <c r="Q2515" s="1">
        <v>40391</v>
      </c>
      <c r="R2515" t="s">
        <v>28</v>
      </c>
      <c r="S2515" t="s">
        <v>29</v>
      </c>
      <c r="T2515" t="s">
        <v>25</v>
      </c>
    </row>
    <row r="2516" spans="1:20" x14ac:dyDescent="0.25">
      <c r="A2516">
        <v>630</v>
      </c>
      <c r="B2516" t="s">
        <v>51</v>
      </c>
      <c r="C2516" t="s">
        <v>50</v>
      </c>
      <c r="D2516" t="s">
        <v>43</v>
      </c>
      <c r="E2516">
        <v>357</v>
      </c>
      <c r="F2516">
        <v>387</v>
      </c>
      <c r="G2516">
        <v>672</v>
      </c>
      <c r="H2516">
        <v>291</v>
      </c>
      <c r="I2516">
        <v>119</v>
      </c>
      <c r="J2516">
        <v>96</v>
      </c>
      <c r="K2516">
        <v>1742</v>
      </c>
      <c r="L2516">
        <v>340</v>
      </c>
      <c r="M2516">
        <v>330</v>
      </c>
      <c r="N2516">
        <v>470</v>
      </c>
      <c r="O2516">
        <v>800</v>
      </c>
      <c r="P2516">
        <v>5</v>
      </c>
      <c r="Q2516" s="1">
        <v>40725</v>
      </c>
      <c r="R2516" t="s">
        <v>28</v>
      </c>
      <c r="S2516" t="s">
        <v>29</v>
      </c>
      <c r="T2516" t="s">
        <v>25</v>
      </c>
    </row>
    <row r="2517" spans="1:20" x14ac:dyDescent="0.25">
      <c r="A2517">
        <v>630</v>
      </c>
      <c r="B2517" t="s">
        <v>51</v>
      </c>
      <c r="C2517" t="s">
        <v>50</v>
      </c>
      <c r="D2517" t="s">
        <v>43</v>
      </c>
      <c r="E2517">
        <v>291</v>
      </c>
      <c r="F2517">
        <v>304</v>
      </c>
      <c r="G2517">
        <v>567</v>
      </c>
      <c r="H2517">
        <v>228</v>
      </c>
      <c r="I2517">
        <v>108</v>
      </c>
      <c r="J2517">
        <v>75</v>
      </c>
      <c r="K2517">
        <v>1691</v>
      </c>
      <c r="L2517">
        <v>290</v>
      </c>
      <c r="M2517">
        <v>290</v>
      </c>
      <c r="N2517">
        <v>390</v>
      </c>
      <c r="O2517">
        <v>680</v>
      </c>
      <c r="P2517">
        <v>5</v>
      </c>
      <c r="Q2517" s="1">
        <v>40848</v>
      </c>
      <c r="R2517" t="s">
        <v>28</v>
      </c>
      <c r="S2517" t="s">
        <v>29</v>
      </c>
      <c r="T2517" t="s">
        <v>25</v>
      </c>
    </row>
    <row r="2518" spans="1:20" x14ac:dyDescent="0.25">
      <c r="A2518">
        <v>630</v>
      </c>
      <c r="B2518" t="s">
        <v>51</v>
      </c>
      <c r="C2518" t="s">
        <v>50</v>
      </c>
      <c r="D2518" t="s">
        <v>43</v>
      </c>
      <c r="E2518">
        <v>140</v>
      </c>
      <c r="F2518">
        <v>228</v>
      </c>
      <c r="G2518">
        <v>456</v>
      </c>
      <c r="H2518">
        <v>228</v>
      </c>
      <c r="I2518">
        <v>88</v>
      </c>
      <c r="J2518">
        <v>63</v>
      </c>
      <c r="K2518">
        <v>1459</v>
      </c>
      <c r="L2518">
        <v>180</v>
      </c>
      <c r="M2518">
        <v>260</v>
      </c>
      <c r="N2518">
        <v>270</v>
      </c>
      <c r="O2518">
        <v>530</v>
      </c>
      <c r="P2518">
        <v>6</v>
      </c>
      <c r="Q2518" s="1">
        <v>40179</v>
      </c>
      <c r="R2518" t="s">
        <v>28</v>
      </c>
      <c r="S2518" t="s">
        <v>30</v>
      </c>
      <c r="T2518" t="s">
        <v>31</v>
      </c>
    </row>
    <row r="2519" spans="1:20" x14ac:dyDescent="0.25">
      <c r="A2519">
        <v>630</v>
      </c>
      <c r="B2519" t="s">
        <v>51</v>
      </c>
      <c r="C2519" t="s">
        <v>50</v>
      </c>
      <c r="D2519" t="s">
        <v>43</v>
      </c>
      <c r="E2519">
        <v>165</v>
      </c>
      <c r="F2519">
        <v>261</v>
      </c>
      <c r="G2519">
        <v>521</v>
      </c>
      <c r="H2519">
        <v>260</v>
      </c>
      <c r="I2519">
        <v>96</v>
      </c>
      <c r="J2519">
        <v>72</v>
      </c>
      <c r="K2519">
        <v>1559</v>
      </c>
      <c r="L2519">
        <v>210</v>
      </c>
      <c r="M2519">
        <v>300</v>
      </c>
      <c r="N2519">
        <v>310</v>
      </c>
      <c r="O2519">
        <v>610</v>
      </c>
      <c r="P2519">
        <v>6</v>
      </c>
      <c r="Q2519" s="1">
        <v>40299</v>
      </c>
      <c r="R2519" t="s">
        <v>28</v>
      </c>
      <c r="S2519" t="s">
        <v>30</v>
      </c>
      <c r="T2519" t="s">
        <v>31</v>
      </c>
    </row>
    <row r="2520" spans="1:20" x14ac:dyDescent="0.25">
      <c r="A2520">
        <v>630</v>
      </c>
      <c r="B2520" t="s">
        <v>51</v>
      </c>
      <c r="C2520" t="s">
        <v>50</v>
      </c>
      <c r="D2520" t="s">
        <v>43</v>
      </c>
      <c r="E2520">
        <v>157</v>
      </c>
      <c r="F2520">
        <v>251</v>
      </c>
      <c r="G2520">
        <v>501</v>
      </c>
      <c r="H2520">
        <v>250</v>
      </c>
      <c r="I2520">
        <v>94</v>
      </c>
      <c r="J2520">
        <v>70</v>
      </c>
      <c r="K2520">
        <v>1820</v>
      </c>
      <c r="L2520">
        <v>240</v>
      </c>
      <c r="M2520">
        <v>320</v>
      </c>
      <c r="N2520">
        <v>320</v>
      </c>
      <c r="O2520">
        <v>640</v>
      </c>
      <c r="P2520">
        <v>6</v>
      </c>
      <c r="Q2520" s="1">
        <v>40513</v>
      </c>
      <c r="R2520" t="s">
        <v>28</v>
      </c>
      <c r="S2520" t="s">
        <v>30</v>
      </c>
      <c r="T2520" t="s">
        <v>31</v>
      </c>
    </row>
    <row r="2521" spans="1:20" x14ac:dyDescent="0.25">
      <c r="A2521">
        <v>630</v>
      </c>
      <c r="B2521" t="s">
        <v>51</v>
      </c>
      <c r="C2521" t="s">
        <v>50</v>
      </c>
      <c r="D2521" t="s">
        <v>43</v>
      </c>
      <c r="E2521">
        <v>211</v>
      </c>
      <c r="F2521">
        <v>229</v>
      </c>
      <c r="G2521">
        <v>487</v>
      </c>
      <c r="H2521">
        <v>228</v>
      </c>
      <c r="I2521">
        <v>87</v>
      </c>
      <c r="J2521">
        <v>63</v>
      </c>
      <c r="K2521">
        <v>1436</v>
      </c>
      <c r="L2521">
        <v>180</v>
      </c>
      <c r="M2521">
        <v>260</v>
      </c>
      <c r="N2521">
        <v>270</v>
      </c>
      <c r="O2521">
        <v>530</v>
      </c>
      <c r="P2521">
        <v>6</v>
      </c>
      <c r="Q2521" s="1">
        <v>40575</v>
      </c>
      <c r="R2521" t="s">
        <v>28</v>
      </c>
      <c r="S2521" t="s">
        <v>30</v>
      </c>
      <c r="T2521" t="s">
        <v>31</v>
      </c>
    </row>
    <row r="2522" spans="1:20" x14ac:dyDescent="0.25">
      <c r="A2522">
        <v>630</v>
      </c>
      <c r="B2522" t="s">
        <v>51</v>
      </c>
      <c r="C2522" t="s">
        <v>50</v>
      </c>
      <c r="D2522" t="s">
        <v>43</v>
      </c>
      <c r="E2522">
        <v>220</v>
      </c>
      <c r="F2522">
        <v>239</v>
      </c>
      <c r="G2522">
        <v>509</v>
      </c>
      <c r="H2522">
        <v>239</v>
      </c>
      <c r="I2522">
        <v>91</v>
      </c>
      <c r="J2522">
        <v>66</v>
      </c>
      <c r="K2522">
        <v>1417</v>
      </c>
      <c r="L2522">
        <v>200</v>
      </c>
      <c r="M2522">
        <v>270</v>
      </c>
      <c r="N2522">
        <v>290</v>
      </c>
      <c r="O2522">
        <v>560</v>
      </c>
      <c r="P2522">
        <v>6</v>
      </c>
      <c r="Q2522" s="1">
        <v>40603</v>
      </c>
      <c r="R2522" t="s">
        <v>28</v>
      </c>
      <c r="S2522" t="s">
        <v>30</v>
      </c>
      <c r="T2522" t="s">
        <v>31</v>
      </c>
    </row>
    <row r="2523" spans="1:20" x14ac:dyDescent="0.25">
      <c r="A2523">
        <v>630</v>
      </c>
      <c r="B2523" t="s">
        <v>51</v>
      </c>
      <c r="C2523" t="s">
        <v>50</v>
      </c>
      <c r="D2523" t="s">
        <v>43</v>
      </c>
      <c r="E2523">
        <v>121</v>
      </c>
      <c r="F2523">
        <v>163</v>
      </c>
      <c r="G2523">
        <v>276</v>
      </c>
      <c r="H2523">
        <v>113</v>
      </c>
      <c r="I2523">
        <v>42</v>
      </c>
      <c r="J2523">
        <v>31</v>
      </c>
      <c r="K2523">
        <v>897</v>
      </c>
      <c r="L2523">
        <v>130</v>
      </c>
      <c r="M2523">
        <v>90</v>
      </c>
      <c r="N2523">
        <v>150</v>
      </c>
      <c r="O2523">
        <v>240</v>
      </c>
      <c r="P2523">
        <v>8</v>
      </c>
      <c r="Q2523" s="1">
        <v>40330</v>
      </c>
      <c r="R2523" t="s">
        <v>32</v>
      </c>
      <c r="S2523" t="s">
        <v>39</v>
      </c>
      <c r="T2523" t="s">
        <v>31</v>
      </c>
    </row>
    <row r="2524" spans="1:20" x14ac:dyDescent="0.25">
      <c r="A2524">
        <v>630</v>
      </c>
      <c r="B2524" t="s">
        <v>51</v>
      </c>
      <c r="C2524" t="s">
        <v>50</v>
      </c>
      <c r="D2524" t="s">
        <v>43</v>
      </c>
      <c r="E2524">
        <v>132</v>
      </c>
      <c r="F2524">
        <v>178</v>
      </c>
      <c r="G2524">
        <v>301</v>
      </c>
      <c r="H2524">
        <v>123</v>
      </c>
      <c r="I2524">
        <v>46</v>
      </c>
      <c r="J2524">
        <v>34</v>
      </c>
      <c r="K2524">
        <v>941</v>
      </c>
      <c r="L2524">
        <v>140</v>
      </c>
      <c r="M2524">
        <v>100</v>
      </c>
      <c r="N2524">
        <v>160</v>
      </c>
      <c r="O2524">
        <v>260</v>
      </c>
      <c r="P2524">
        <v>8</v>
      </c>
      <c r="Q2524" s="1">
        <v>40391</v>
      </c>
      <c r="R2524" t="s">
        <v>32</v>
      </c>
      <c r="S2524" t="s">
        <v>39</v>
      </c>
      <c r="T2524" t="s">
        <v>31</v>
      </c>
    </row>
    <row r="2525" spans="1:20" x14ac:dyDescent="0.25">
      <c r="A2525">
        <v>630</v>
      </c>
      <c r="B2525" t="s">
        <v>51</v>
      </c>
      <c r="C2525" t="s">
        <v>50</v>
      </c>
      <c r="D2525" t="s">
        <v>43</v>
      </c>
      <c r="E2525">
        <v>156</v>
      </c>
      <c r="F2525">
        <v>144</v>
      </c>
      <c r="G2525">
        <v>259</v>
      </c>
      <c r="H2525">
        <v>99</v>
      </c>
      <c r="I2525">
        <v>39</v>
      </c>
      <c r="J2525">
        <v>27</v>
      </c>
      <c r="K2525">
        <v>766</v>
      </c>
      <c r="L2525">
        <v>110</v>
      </c>
      <c r="M2525">
        <v>80</v>
      </c>
      <c r="N2525">
        <v>130</v>
      </c>
      <c r="O2525">
        <v>210</v>
      </c>
      <c r="P2525">
        <v>8</v>
      </c>
      <c r="Q2525" s="1">
        <v>40575</v>
      </c>
      <c r="R2525" t="s">
        <v>32</v>
      </c>
      <c r="S2525" t="s">
        <v>39</v>
      </c>
      <c r="T2525" t="s">
        <v>31</v>
      </c>
    </row>
    <row r="2526" spans="1:20" x14ac:dyDescent="0.25">
      <c r="A2526">
        <v>630</v>
      </c>
      <c r="B2526" t="s">
        <v>51</v>
      </c>
      <c r="C2526" t="s">
        <v>50</v>
      </c>
      <c r="D2526" t="s">
        <v>43</v>
      </c>
      <c r="E2526">
        <v>167</v>
      </c>
      <c r="F2526">
        <v>163</v>
      </c>
      <c r="G2526">
        <v>274</v>
      </c>
      <c r="H2526">
        <v>113</v>
      </c>
      <c r="I2526">
        <v>39</v>
      </c>
      <c r="J2526">
        <v>31</v>
      </c>
      <c r="K2526">
        <v>897</v>
      </c>
      <c r="L2526">
        <v>130</v>
      </c>
      <c r="M2526">
        <v>90</v>
      </c>
      <c r="N2526">
        <v>150</v>
      </c>
      <c r="O2526">
        <v>240</v>
      </c>
      <c r="P2526">
        <v>8</v>
      </c>
      <c r="Q2526" s="1">
        <v>40695</v>
      </c>
      <c r="R2526" t="s">
        <v>32</v>
      </c>
      <c r="S2526" t="s">
        <v>39</v>
      </c>
      <c r="T2526" t="s">
        <v>31</v>
      </c>
    </row>
    <row r="2527" spans="1:20" x14ac:dyDescent="0.25">
      <c r="A2527">
        <v>630</v>
      </c>
      <c r="B2527" t="s">
        <v>51</v>
      </c>
      <c r="C2527" t="s">
        <v>50</v>
      </c>
      <c r="D2527" t="s">
        <v>43</v>
      </c>
      <c r="E2527">
        <v>68</v>
      </c>
      <c r="F2527">
        <v>107</v>
      </c>
      <c r="G2527">
        <v>190</v>
      </c>
      <c r="H2527">
        <v>83</v>
      </c>
      <c r="I2527">
        <v>39</v>
      </c>
      <c r="J2527">
        <v>27</v>
      </c>
      <c r="K2527">
        <v>623</v>
      </c>
      <c r="L2527">
        <v>60</v>
      </c>
      <c r="M2527">
        <v>70</v>
      </c>
      <c r="N2527">
        <v>90</v>
      </c>
      <c r="O2527">
        <v>160</v>
      </c>
      <c r="P2527">
        <v>9</v>
      </c>
      <c r="Q2527" s="1">
        <v>40179</v>
      </c>
      <c r="R2527" t="s">
        <v>32</v>
      </c>
      <c r="S2527" t="s">
        <v>33</v>
      </c>
      <c r="T2527" t="s">
        <v>31</v>
      </c>
    </row>
    <row r="2528" spans="1:20" x14ac:dyDescent="0.25">
      <c r="A2528">
        <v>630</v>
      </c>
      <c r="B2528" t="s">
        <v>51</v>
      </c>
      <c r="C2528" t="s">
        <v>50</v>
      </c>
      <c r="D2528" t="s">
        <v>43</v>
      </c>
      <c r="E2528">
        <v>70</v>
      </c>
      <c r="F2528">
        <v>109</v>
      </c>
      <c r="G2528">
        <v>193</v>
      </c>
      <c r="H2528">
        <v>84</v>
      </c>
      <c r="I2528">
        <v>39</v>
      </c>
      <c r="J2528">
        <v>27</v>
      </c>
      <c r="K2528">
        <v>603</v>
      </c>
      <c r="L2528">
        <v>60</v>
      </c>
      <c r="M2528">
        <v>70</v>
      </c>
      <c r="N2528">
        <v>90</v>
      </c>
      <c r="O2528">
        <v>160</v>
      </c>
      <c r="P2528">
        <v>9</v>
      </c>
      <c r="Q2528" s="1">
        <v>40238</v>
      </c>
      <c r="R2528" t="s">
        <v>32</v>
      </c>
      <c r="S2528" t="s">
        <v>33</v>
      </c>
      <c r="T2528" t="s">
        <v>31</v>
      </c>
    </row>
    <row r="2529" spans="1:20" x14ac:dyDescent="0.25">
      <c r="A2529">
        <v>630</v>
      </c>
      <c r="B2529" t="s">
        <v>51</v>
      </c>
      <c r="C2529" t="s">
        <v>50</v>
      </c>
      <c r="D2529" t="s">
        <v>43</v>
      </c>
      <c r="E2529">
        <v>67</v>
      </c>
      <c r="F2529">
        <v>107</v>
      </c>
      <c r="G2529">
        <v>190</v>
      </c>
      <c r="H2529">
        <v>83</v>
      </c>
      <c r="I2529">
        <v>40</v>
      </c>
      <c r="J2529">
        <v>27</v>
      </c>
      <c r="K2529">
        <v>574</v>
      </c>
      <c r="L2529">
        <v>60</v>
      </c>
      <c r="M2529">
        <v>70</v>
      </c>
      <c r="N2529">
        <v>90</v>
      </c>
      <c r="O2529">
        <v>160</v>
      </c>
      <c r="P2529">
        <v>9</v>
      </c>
      <c r="Q2529" s="1">
        <v>40330</v>
      </c>
      <c r="R2529" t="s">
        <v>32</v>
      </c>
      <c r="S2529" t="s">
        <v>33</v>
      </c>
      <c r="T2529" t="s">
        <v>31</v>
      </c>
    </row>
    <row r="2530" spans="1:20" x14ac:dyDescent="0.25">
      <c r="A2530">
        <v>630</v>
      </c>
      <c r="B2530" t="s">
        <v>51</v>
      </c>
      <c r="C2530" t="s">
        <v>50</v>
      </c>
      <c r="D2530" t="s">
        <v>43</v>
      </c>
      <c r="E2530">
        <v>43</v>
      </c>
      <c r="F2530">
        <v>74</v>
      </c>
      <c r="G2530">
        <v>132</v>
      </c>
      <c r="H2530">
        <v>58</v>
      </c>
      <c r="I2530">
        <v>31</v>
      </c>
      <c r="J2530">
        <v>19</v>
      </c>
      <c r="K2530">
        <v>548</v>
      </c>
      <c r="L2530">
        <v>50</v>
      </c>
      <c r="M2530">
        <v>40</v>
      </c>
      <c r="N2530">
        <v>70</v>
      </c>
      <c r="O2530">
        <v>110</v>
      </c>
      <c r="P2530">
        <v>9</v>
      </c>
      <c r="Q2530" s="1">
        <v>40422</v>
      </c>
      <c r="R2530" t="s">
        <v>32</v>
      </c>
      <c r="S2530" t="s">
        <v>33</v>
      </c>
      <c r="T2530" t="s">
        <v>31</v>
      </c>
    </row>
    <row r="2531" spans="1:20" x14ac:dyDescent="0.25">
      <c r="A2531">
        <v>630</v>
      </c>
      <c r="B2531" t="s">
        <v>51</v>
      </c>
      <c r="C2531" t="s">
        <v>50</v>
      </c>
      <c r="D2531" t="s">
        <v>43</v>
      </c>
      <c r="E2531">
        <v>27</v>
      </c>
      <c r="F2531">
        <v>51</v>
      </c>
      <c r="G2531">
        <v>90</v>
      </c>
      <c r="H2531">
        <v>39</v>
      </c>
      <c r="I2531">
        <v>24</v>
      </c>
      <c r="J2531">
        <v>12</v>
      </c>
      <c r="K2531">
        <v>541</v>
      </c>
      <c r="L2531">
        <v>40</v>
      </c>
      <c r="M2531">
        <v>20</v>
      </c>
      <c r="N2531">
        <v>40</v>
      </c>
      <c r="O2531">
        <v>60</v>
      </c>
      <c r="P2531">
        <v>9</v>
      </c>
      <c r="Q2531" s="1">
        <v>40452</v>
      </c>
      <c r="R2531" t="s">
        <v>32</v>
      </c>
      <c r="S2531" t="s">
        <v>33</v>
      </c>
      <c r="T2531" t="s">
        <v>31</v>
      </c>
    </row>
    <row r="2532" spans="1:20" x14ac:dyDescent="0.25">
      <c r="A2532">
        <v>630</v>
      </c>
      <c r="B2532" t="s">
        <v>51</v>
      </c>
      <c r="C2532" t="s">
        <v>50</v>
      </c>
      <c r="D2532" t="s">
        <v>43</v>
      </c>
      <c r="E2532">
        <v>104</v>
      </c>
      <c r="F2532">
        <v>109</v>
      </c>
      <c r="G2532">
        <v>206</v>
      </c>
      <c r="H2532">
        <v>84</v>
      </c>
      <c r="I2532">
        <v>39</v>
      </c>
      <c r="J2532">
        <v>27</v>
      </c>
      <c r="K2532">
        <v>603</v>
      </c>
      <c r="L2532">
        <v>60</v>
      </c>
      <c r="M2532">
        <v>70</v>
      </c>
      <c r="N2532">
        <v>90</v>
      </c>
      <c r="O2532">
        <v>160</v>
      </c>
      <c r="P2532">
        <v>9</v>
      </c>
      <c r="Q2532" s="1">
        <v>40603</v>
      </c>
      <c r="R2532" t="s">
        <v>32</v>
      </c>
      <c r="S2532" t="s">
        <v>33</v>
      </c>
      <c r="T2532" t="s">
        <v>31</v>
      </c>
    </row>
    <row r="2533" spans="1:20" x14ac:dyDescent="0.25">
      <c r="A2533">
        <v>630</v>
      </c>
      <c r="B2533" t="s">
        <v>51</v>
      </c>
      <c r="C2533" t="s">
        <v>50</v>
      </c>
      <c r="D2533" t="s">
        <v>43</v>
      </c>
      <c r="E2533">
        <v>84</v>
      </c>
      <c r="F2533">
        <v>117</v>
      </c>
      <c r="G2533">
        <v>198</v>
      </c>
      <c r="H2533">
        <v>81</v>
      </c>
      <c r="I2533">
        <v>33</v>
      </c>
      <c r="J2533">
        <v>22</v>
      </c>
      <c r="K2533">
        <v>984</v>
      </c>
      <c r="L2533">
        <v>80</v>
      </c>
      <c r="M2533">
        <v>70</v>
      </c>
      <c r="N2533">
        <v>110</v>
      </c>
      <c r="O2533">
        <v>180</v>
      </c>
      <c r="P2533">
        <v>10</v>
      </c>
      <c r="Q2533" s="1">
        <v>40483</v>
      </c>
      <c r="R2533" t="s">
        <v>32</v>
      </c>
      <c r="S2533" t="s">
        <v>34</v>
      </c>
      <c r="T2533" t="s">
        <v>31</v>
      </c>
    </row>
    <row r="2534" spans="1:20" x14ac:dyDescent="0.25">
      <c r="A2534">
        <v>630</v>
      </c>
      <c r="B2534" t="s">
        <v>51</v>
      </c>
      <c r="C2534" t="s">
        <v>50</v>
      </c>
      <c r="D2534" t="s">
        <v>43</v>
      </c>
      <c r="E2534">
        <v>88</v>
      </c>
      <c r="F2534">
        <v>124</v>
      </c>
      <c r="G2534">
        <v>210</v>
      </c>
      <c r="H2534">
        <v>86</v>
      </c>
      <c r="I2534">
        <v>36</v>
      </c>
      <c r="J2534">
        <v>24</v>
      </c>
      <c r="K2534">
        <v>1003</v>
      </c>
      <c r="L2534">
        <v>80</v>
      </c>
      <c r="M2534">
        <v>80</v>
      </c>
      <c r="N2534">
        <v>110</v>
      </c>
      <c r="O2534">
        <v>190</v>
      </c>
      <c r="P2534">
        <v>10</v>
      </c>
      <c r="Q2534" s="1">
        <v>40513</v>
      </c>
      <c r="R2534" t="s">
        <v>32</v>
      </c>
      <c r="S2534" t="s">
        <v>34</v>
      </c>
      <c r="T2534" t="s">
        <v>31</v>
      </c>
    </row>
    <row r="2535" spans="1:20" x14ac:dyDescent="0.25">
      <c r="A2535">
        <v>630</v>
      </c>
      <c r="B2535" t="s">
        <v>51</v>
      </c>
      <c r="C2535" t="s">
        <v>50</v>
      </c>
      <c r="D2535" t="s">
        <v>43</v>
      </c>
      <c r="E2535">
        <v>184</v>
      </c>
      <c r="F2535">
        <v>178</v>
      </c>
      <c r="G2535">
        <v>298</v>
      </c>
      <c r="H2535">
        <v>123</v>
      </c>
      <c r="I2535">
        <v>42</v>
      </c>
      <c r="J2535">
        <v>34</v>
      </c>
      <c r="K2535">
        <v>947</v>
      </c>
      <c r="L2535">
        <v>140</v>
      </c>
      <c r="M2535">
        <v>100</v>
      </c>
      <c r="N2535">
        <v>160</v>
      </c>
      <c r="O2535">
        <v>260</v>
      </c>
      <c r="P2535">
        <v>10</v>
      </c>
      <c r="Q2535" s="1">
        <v>40695</v>
      </c>
      <c r="R2535" t="s">
        <v>32</v>
      </c>
      <c r="S2535" t="s">
        <v>34</v>
      </c>
      <c r="T2535" t="s">
        <v>31</v>
      </c>
    </row>
    <row r="2536" spans="1:20" x14ac:dyDescent="0.25">
      <c r="A2536">
        <v>630</v>
      </c>
      <c r="B2536" t="s">
        <v>51</v>
      </c>
      <c r="C2536" t="s">
        <v>50</v>
      </c>
      <c r="D2536" t="s">
        <v>43</v>
      </c>
      <c r="E2536">
        <v>125</v>
      </c>
      <c r="F2536">
        <v>118</v>
      </c>
      <c r="G2536">
        <v>212</v>
      </c>
      <c r="H2536">
        <v>81</v>
      </c>
      <c r="I2536">
        <v>34</v>
      </c>
      <c r="J2536">
        <v>22</v>
      </c>
      <c r="K2536">
        <v>588</v>
      </c>
      <c r="L2536">
        <v>80</v>
      </c>
      <c r="M2536">
        <v>60</v>
      </c>
      <c r="N2536">
        <v>110</v>
      </c>
      <c r="O2536">
        <v>170</v>
      </c>
      <c r="P2536">
        <v>11</v>
      </c>
      <c r="Q2536" s="1">
        <v>40787</v>
      </c>
      <c r="R2536" t="s">
        <v>26</v>
      </c>
      <c r="S2536" t="s">
        <v>35</v>
      </c>
      <c r="T2536" t="s">
        <v>25</v>
      </c>
    </row>
    <row r="2537" spans="1:20" x14ac:dyDescent="0.25">
      <c r="A2537">
        <v>630</v>
      </c>
      <c r="B2537" t="s">
        <v>51</v>
      </c>
      <c r="C2537" t="s">
        <v>50</v>
      </c>
      <c r="D2537" t="s">
        <v>43</v>
      </c>
      <c r="E2537">
        <v>79</v>
      </c>
      <c r="F2537">
        <v>79</v>
      </c>
      <c r="G2537">
        <v>142</v>
      </c>
      <c r="H2537">
        <v>54</v>
      </c>
      <c r="I2537">
        <v>26</v>
      </c>
      <c r="J2537">
        <v>15</v>
      </c>
      <c r="K2537">
        <v>601</v>
      </c>
      <c r="L2537">
        <v>50</v>
      </c>
      <c r="M2537">
        <v>40</v>
      </c>
      <c r="N2537">
        <v>70</v>
      </c>
      <c r="O2537">
        <v>110</v>
      </c>
      <c r="P2537">
        <v>11</v>
      </c>
      <c r="Q2537" s="1">
        <v>40878</v>
      </c>
      <c r="R2537" t="s">
        <v>26</v>
      </c>
      <c r="S2537" t="s">
        <v>35</v>
      </c>
      <c r="T2537" t="s">
        <v>25</v>
      </c>
    </row>
    <row r="2538" spans="1:20" x14ac:dyDescent="0.25">
      <c r="A2538">
        <v>630</v>
      </c>
      <c r="B2538" t="s">
        <v>51</v>
      </c>
      <c r="C2538" t="s">
        <v>50</v>
      </c>
      <c r="D2538" t="s">
        <v>43</v>
      </c>
      <c r="E2538">
        <v>59</v>
      </c>
      <c r="F2538">
        <v>114</v>
      </c>
      <c r="G2538">
        <v>189</v>
      </c>
      <c r="H2538">
        <v>75</v>
      </c>
      <c r="I2538">
        <v>55</v>
      </c>
      <c r="J2538">
        <v>24</v>
      </c>
      <c r="K2538">
        <v>549</v>
      </c>
      <c r="L2538">
        <v>50</v>
      </c>
      <c r="M2538">
        <v>60</v>
      </c>
      <c r="N2538">
        <v>100</v>
      </c>
      <c r="O2538">
        <v>160</v>
      </c>
      <c r="P2538">
        <v>12</v>
      </c>
      <c r="Q2538" s="1">
        <v>40210</v>
      </c>
      <c r="R2538" t="s">
        <v>26</v>
      </c>
      <c r="S2538" t="s">
        <v>40</v>
      </c>
      <c r="T2538" t="s">
        <v>25</v>
      </c>
    </row>
    <row r="2539" spans="1:20" x14ac:dyDescent="0.25">
      <c r="A2539">
        <v>630</v>
      </c>
      <c r="B2539" t="s">
        <v>51</v>
      </c>
      <c r="C2539" t="s">
        <v>50</v>
      </c>
      <c r="D2539" t="s">
        <v>43</v>
      </c>
      <c r="E2539">
        <v>49</v>
      </c>
      <c r="F2539">
        <v>102</v>
      </c>
      <c r="G2539">
        <v>170</v>
      </c>
      <c r="H2539">
        <v>68</v>
      </c>
      <c r="I2539">
        <v>53</v>
      </c>
      <c r="J2539">
        <v>22</v>
      </c>
      <c r="K2539">
        <v>559</v>
      </c>
      <c r="L2539">
        <v>40</v>
      </c>
      <c r="M2539">
        <v>50</v>
      </c>
      <c r="N2539">
        <v>90</v>
      </c>
      <c r="O2539">
        <v>140</v>
      </c>
      <c r="P2539">
        <v>12</v>
      </c>
      <c r="Q2539" s="1">
        <v>40269</v>
      </c>
      <c r="R2539" t="s">
        <v>26</v>
      </c>
      <c r="S2539" t="s">
        <v>40</v>
      </c>
      <c r="T2539" t="s">
        <v>25</v>
      </c>
    </row>
    <row r="2540" spans="1:20" x14ac:dyDescent="0.25">
      <c r="A2540">
        <v>630</v>
      </c>
      <c r="B2540" t="s">
        <v>51</v>
      </c>
      <c r="C2540" t="s">
        <v>50</v>
      </c>
      <c r="D2540" t="s">
        <v>43</v>
      </c>
      <c r="E2540">
        <v>59</v>
      </c>
      <c r="F2540">
        <v>114</v>
      </c>
      <c r="G2540">
        <v>189</v>
      </c>
      <c r="H2540">
        <v>75</v>
      </c>
      <c r="I2540">
        <v>55</v>
      </c>
      <c r="J2540">
        <v>24</v>
      </c>
      <c r="K2540">
        <v>659</v>
      </c>
      <c r="L2540">
        <v>50</v>
      </c>
      <c r="M2540">
        <v>60</v>
      </c>
      <c r="N2540">
        <v>90</v>
      </c>
      <c r="O2540">
        <v>150</v>
      </c>
      <c r="P2540">
        <v>12</v>
      </c>
      <c r="Q2540" s="1">
        <v>40483</v>
      </c>
      <c r="R2540" t="s">
        <v>26</v>
      </c>
      <c r="S2540" t="s">
        <v>40</v>
      </c>
      <c r="T2540" t="s">
        <v>25</v>
      </c>
    </row>
    <row r="2541" spans="1:20" x14ac:dyDescent="0.25">
      <c r="A2541">
        <v>630</v>
      </c>
      <c r="B2541" t="s">
        <v>51</v>
      </c>
      <c r="C2541" t="s">
        <v>50</v>
      </c>
      <c r="D2541" t="s">
        <v>43</v>
      </c>
      <c r="E2541">
        <v>47</v>
      </c>
      <c r="F2541">
        <v>101</v>
      </c>
      <c r="G2541">
        <v>168</v>
      </c>
      <c r="H2541">
        <v>67</v>
      </c>
      <c r="I2541">
        <v>54</v>
      </c>
      <c r="J2541">
        <v>22</v>
      </c>
      <c r="K2541">
        <v>677</v>
      </c>
      <c r="L2541">
        <v>40</v>
      </c>
      <c r="M2541">
        <v>50</v>
      </c>
      <c r="N2541">
        <v>80</v>
      </c>
      <c r="O2541">
        <v>130</v>
      </c>
      <c r="P2541">
        <v>12</v>
      </c>
      <c r="Q2541" s="1">
        <v>40513</v>
      </c>
      <c r="R2541" t="s">
        <v>26</v>
      </c>
      <c r="S2541" t="s">
        <v>40</v>
      </c>
      <c r="T2541" t="s">
        <v>25</v>
      </c>
    </row>
    <row r="2542" spans="1:20" x14ac:dyDescent="0.25">
      <c r="A2542">
        <v>630</v>
      </c>
      <c r="B2542" t="s">
        <v>51</v>
      </c>
      <c r="C2542" t="s">
        <v>50</v>
      </c>
      <c r="D2542" t="s">
        <v>43</v>
      </c>
      <c r="E2542">
        <v>61</v>
      </c>
      <c r="F2542">
        <v>96</v>
      </c>
      <c r="G2542">
        <v>159</v>
      </c>
      <c r="H2542">
        <v>64</v>
      </c>
      <c r="I2542">
        <v>48</v>
      </c>
      <c r="J2542">
        <v>21</v>
      </c>
      <c r="K2542">
        <v>593</v>
      </c>
      <c r="L2542">
        <v>50</v>
      </c>
      <c r="M2542">
        <v>50</v>
      </c>
      <c r="N2542">
        <v>90</v>
      </c>
      <c r="O2542">
        <v>140</v>
      </c>
      <c r="P2542">
        <v>12</v>
      </c>
      <c r="Q2542" s="1">
        <v>40664</v>
      </c>
      <c r="R2542" t="s">
        <v>26</v>
      </c>
      <c r="S2542" t="s">
        <v>40</v>
      </c>
      <c r="T2542" t="s">
        <v>25</v>
      </c>
    </row>
    <row r="2543" spans="1:20" x14ac:dyDescent="0.25">
      <c r="A2543">
        <v>630</v>
      </c>
      <c r="B2543" t="s">
        <v>51</v>
      </c>
      <c r="C2543" t="s">
        <v>50</v>
      </c>
      <c r="D2543" t="s">
        <v>43</v>
      </c>
      <c r="E2543">
        <v>59</v>
      </c>
      <c r="F2543">
        <v>90</v>
      </c>
      <c r="G2543">
        <v>160</v>
      </c>
      <c r="H2543">
        <v>60</v>
      </c>
      <c r="I2543">
        <v>50</v>
      </c>
      <c r="J2543">
        <v>19</v>
      </c>
      <c r="K2543">
        <v>656</v>
      </c>
      <c r="L2543">
        <v>40</v>
      </c>
      <c r="M2543">
        <v>50</v>
      </c>
      <c r="N2543">
        <v>80</v>
      </c>
      <c r="O2543">
        <v>130</v>
      </c>
      <c r="P2543">
        <v>12</v>
      </c>
      <c r="Q2543" s="1">
        <v>40787</v>
      </c>
      <c r="R2543" t="s">
        <v>26</v>
      </c>
      <c r="S2543" t="s">
        <v>40</v>
      </c>
      <c r="T2543" t="s">
        <v>25</v>
      </c>
    </row>
    <row r="2544" spans="1:20" x14ac:dyDescent="0.25">
      <c r="A2544">
        <v>631</v>
      </c>
      <c r="B2544" t="s">
        <v>47</v>
      </c>
      <c r="C2544" t="s">
        <v>21</v>
      </c>
      <c r="D2544" t="s">
        <v>43</v>
      </c>
      <c r="E2544">
        <v>276</v>
      </c>
      <c r="F2544">
        <v>428</v>
      </c>
      <c r="G2544">
        <v>712</v>
      </c>
      <c r="H2544">
        <v>284</v>
      </c>
      <c r="I2544">
        <v>152</v>
      </c>
      <c r="J2544">
        <v>99</v>
      </c>
      <c r="K2544">
        <v>2108</v>
      </c>
      <c r="L2544">
        <v>280</v>
      </c>
      <c r="M2544">
        <v>270</v>
      </c>
      <c r="N2544">
        <v>400</v>
      </c>
      <c r="O2544">
        <v>670</v>
      </c>
      <c r="P2544">
        <v>2</v>
      </c>
      <c r="Q2544" s="1">
        <v>40269</v>
      </c>
      <c r="R2544" t="s">
        <v>23</v>
      </c>
      <c r="S2544" t="s">
        <v>24</v>
      </c>
      <c r="T2544" t="s">
        <v>25</v>
      </c>
    </row>
    <row r="2545" spans="1:20" x14ac:dyDescent="0.25">
      <c r="A2545">
        <v>631</v>
      </c>
      <c r="B2545" t="s">
        <v>47</v>
      </c>
      <c r="C2545" t="s">
        <v>21</v>
      </c>
      <c r="D2545" t="s">
        <v>43</v>
      </c>
      <c r="E2545">
        <v>135</v>
      </c>
      <c r="F2545">
        <v>136</v>
      </c>
      <c r="G2545">
        <v>228</v>
      </c>
      <c r="H2545">
        <v>94</v>
      </c>
      <c r="I2545">
        <v>35</v>
      </c>
      <c r="J2545">
        <v>26</v>
      </c>
      <c r="K2545">
        <v>608</v>
      </c>
      <c r="L2545">
        <v>120</v>
      </c>
      <c r="M2545">
        <v>90</v>
      </c>
      <c r="N2545">
        <v>150</v>
      </c>
      <c r="O2545">
        <v>240</v>
      </c>
      <c r="P2545">
        <v>13</v>
      </c>
      <c r="Q2545" s="1">
        <v>40725</v>
      </c>
      <c r="R2545" t="s">
        <v>26</v>
      </c>
      <c r="S2545" t="s">
        <v>27</v>
      </c>
      <c r="T2545" t="s">
        <v>25</v>
      </c>
    </row>
    <row r="2546" spans="1:20" x14ac:dyDescent="0.25">
      <c r="A2546">
        <v>631</v>
      </c>
      <c r="B2546" t="s">
        <v>47</v>
      </c>
      <c r="C2546" t="s">
        <v>21</v>
      </c>
      <c r="D2546" t="s">
        <v>43</v>
      </c>
      <c r="E2546">
        <v>247</v>
      </c>
      <c r="F2546">
        <v>378</v>
      </c>
      <c r="G2546">
        <v>638</v>
      </c>
      <c r="H2546">
        <v>260</v>
      </c>
      <c r="I2546">
        <v>131</v>
      </c>
      <c r="J2546">
        <v>98</v>
      </c>
      <c r="K2546">
        <v>1558</v>
      </c>
      <c r="L2546">
        <v>200</v>
      </c>
      <c r="M2546">
        <v>190</v>
      </c>
      <c r="N2546">
        <v>300</v>
      </c>
      <c r="O2546">
        <v>490</v>
      </c>
      <c r="P2546">
        <v>9</v>
      </c>
      <c r="Q2546" s="1">
        <v>40269</v>
      </c>
      <c r="R2546" t="s">
        <v>32</v>
      </c>
      <c r="S2546" t="s">
        <v>33</v>
      </c>
      <c r="T2546" t="s">
        <v>31</v>
      </c>
    </row>
    <row r="2547" spans="1:20" x14ac:dyDescent="0.25">
      <c r="A2547">
        <v>631</v>
      </c>
      <c r="B2547" t="s">
        <v>47</v>
      </c>
      <c r="C2547" t="s">
        <v>21</v>
      </c>
      <c r="D2547" t="s">
        <v>43</v>
      </c>
      <c r="E2547">
        <v>204</v>
      </c>
      <c r="F2547">
        <v>331</v>
      </c>
      <c r="G2547">
        <v>576</v>
      </c>
      <c r="H2547">
        <v>245</v>
      </c>
      <c r="I2547">
        <v>127</v>
      </c>
      <c r="J2547">
        <v>93</v>
      </c>
      <c r="K2547">
        <v>1704</v>
      </c>
      <c r="L2547">
        <v>140</v>
      </c>
      <c r="M2547">
        <v>180</v>
      </c>
      <c r="N2547">
        <v>240</v>
      </c>
      <c r="O2547">
        <v>420</v>
      </c>
      <c r="P2547">
        <v>9</v>
      </c>
      <c r="Q2547" s="1">
        <v>40483</v>
      </c>
      <c r="R2547" t="s">
        <v>32</v>
      </c>
      <c r="S2547" t="s">
        <v>33</v>
      </c>
      <c r="T2547" t="s">
        <v>31</v>
      </c>
    </row>
    <row r="2548" spans="1:20" x14ac:dyDescent="0.25">
      <c r="A2548">
        <v>631</v>
      </c>
      <c r="B2548" t="s">
        <v>47</v>
      </c>
      <c r="C2548" t="s">
        <v>21</v>
      </c>
      <c r="D2548" t="s">
        <v>43</v>
      </c>
      <c r="E2548">
        <v>459</v>
      </c>
      <c r="F2548">
        <v>453</v>
      </c>
      <c r="G2548">
        <v>796</v>
      </c>
      <c r="H2548">
        <v>294</v>
      </c>
      <c r="I2548">
        <v>144</v>
      </c>
      <c r="J2548">
        <v>111</v>
      </c>
      <c r="K2548">
        <v>1727</v>
      </c>
      <c r="L2548">
        <v>210</v>
      </c>
      <c r="M2548">
        <v>220</v>
      </c>
      <c r="N2548">
        <v>320</v>
      </c>
      <c r="O2548">
        <v>540</v>
      </c>
      <c r="P2548">
        <v>9</v>
      </c>
      <c r="Q2548" s="1">
        <v>40878</v>
      </c>
      <c r="R2548" t="s">
        <v>32</v>
      </c>
      <c r="S2548" t="s">
        <v>33</v>
      </c>
      <c r="T2548" t="s">
        <v>31</v>
      </c>
    </row>
    <row r="2549" spans="1:20" x14ac:dyDescent="0.25">
      <c r="A2549">
        <v>631</v>
      </c>
      <c r="B2549" t="s">
        <v>47</v>
      </c>
      <c r="C2549" t="s">
        <v>21</v>
      </c>
      <c r="D2549" t="s">
        <v>43</v>
      </c>
      <c r="E2549">
        <v>-252</v>
      </c>
      <c r="F2549">
        <v>-75</v>
      </c>
      <c r="G2549">
        <v>175</v>
      </c>
      <c r="H2549">
        <v>239</v>
      </c>
      <c r="I2549">
        <v>95</v>
      </c>
      <c r="J2549">
        <v>74</v>
      </c>
      <c r="K2549">
        <v>4360</v>
      </c>
      <c r="L2549">
        <v>-100</v>
      </c>
      <c r="M2549">
        <v>130</v>
      </c>
      <c r="N2549">
        <v>-50</v>
      </c>
      <c r="O2549">
        <v>80</v>
      </c>
      <c r="P2549">
        <v>10</v>
      </c>
      <c r="Q2549" s="1">
        <v>40817</v>
      </c>
      <c r="R2549" t="s">
        <v>32</v>
      </c>
      <c r="S2549" t="s">
        <v>34</v>
      </c>
      <c r="T2549" t="s">
        <v>31</v>
      </c>
    </row>
    <row r="2550" spans="1:20" x14ac:dyDescent="0.25">
      <c r="A2550">
        <v>631</v>
      </c>
      <c r="B2550" t="s">
        <v>47</v>
      </c>
      <c r="C2550" t="s">
        <v>21</v>
      </c>
      <c r="D2550" t="s">
        <v>43</v>
      </c>
      <c r="E2550">
        <v>100</v>
      </c>
      <c r="F2550">
        <v>137</v>
      </c>
      <c r="G2550">
        <v>232</v>
      </c>
      <c r="H2550">
        <v>95</v>
      </c>
      <c r="I2550">
        <v>37</v>
      </c>
      <c r="J2550">
        <v>26</v>
      </c>
      <c r="K2550">
        <v>809</v>
      </c>
      <c r="L2550">
        <v>120</v>
      </c>
      <c r="M2550">
        <v>100</v>
      </c>
      <c r="N2550">
        <v>150</v>
      </c>
      <c r="O2550">
        <v>250</v>
      </c>
      <c r="P2550">
        <v>11</v>
      </c>
      <c r="Q2550" s="1">
        <v>40210</v>
      </c>
      <c r="R2550" t="s">
        <v>26</v>
      </c>
      <c r="S2550" t="s">
        <v>35</v>
      </c>
      <c r="T2550" t="s">
        <v>25</v>
      </c>
    </row>
    <row r="2551" spans="1:20" x14ac:dyDescent="0.25">
      <c r="A2551">
        <v>631</v>
      </c>
      <c r="B2551" t="s">
        <v>47</v>
      </c>
      <c r="C2551" t="s">
        <v>21</v>
      </c>
      <c r="D2551" t="s">
        <v>43</v>
      </c>
      <c r="E2551">
        <v>144</v>
      </c>
      <c r="F2551">
        <v>191</v>
      </c>
      <c r="G2551">
        <v>323</v>
      </c>
      <c r="H2551">
        <v>132</v>
      </c>
      <c r="I2551">
        <v>47</v>
      </c>
      <c r="J2551">
        <v>36</v>
      </c>
      <c r="K2551">
        <v>994</v>
      </c>
      <c r="L2551">
        <v>170</v>
      </c>
      <c r="M2551">
        <v>130</v>
      </c>
      <c r="N2551">
        <v>210</v>
      </c>
      <c r="O2551">
        <v>340</v>
      </c>
      <c r="P2551">
        <v>11</v>
      </c>
      <c r="Q2551" s="1">
        <v>40391</v>
      </c>
      <c r="R2551" t="s">
        <v>26</v>
      </c>
      <c r="S2551" t="s">
        <v>35</v>
      </c>
      <c r="T2551" t="s">
        <v>25</v>
      </c>
    </row>
    <row r="2552" spans="1:20" x14ac:dyDescent="0.25">
      <c r="A2552">
        <v>631</v>
      </c>
      <c r="B2552" t="s">
        <v>47</v>
      </c>
      <c r="C2552" t="s">
        <v>21</v>
      </c>
      <c r="D2552" t="s">
        <v>43</v>
      </c>
      <c r="E2552">
        <v>95</v>
      </c>
      <c r="F2552">
        <v>132</v>
      </c>
      <c r="G2552">
        <v>223</v>
      </c>
      <c r="H2552">
        <v>91</v>
      </c>
      <c r="I2552">
        <v>37</v>
      </c>
      <c r="J2552">
        <v>25</v>
      </c>
      <c r="K2552">
        <v>777</v>
      </c>
      <c r="L2552">
        <v>120</v>
      </c>
      <c r="M2552">
        <v>90</v>
      </c>
      <c r="N2552">
        <v>150</v>
      </c>
      <c r="O2552">
        <v>240</v>
      </c>
      <c r="P2552">
        <v>12</v>
      </c>
      <c r="Q2552" s="1">
        <v>40269</v>
      </c>
      <c r="R2552" t="s">
        <v>26</v>
      </c>
      <c r="S2552" t="s">
        <v>40</v>
      </c>
      <c r="T2552" t="s">
        <v>25</v>
      </c>
    </row>
    <row r="2553" spans="1:20" x14ac:dyDescent="0.25">
      <c r="A2553">
        <v>631</v>
      </c>
      <c r="B2553" t="s">
        <v>47</v>
      </c>
      <c r="C2553" t="s">
        <v>21</v>
      </c>
      <c r="D2553" t="s">
        <v>43</v>
      </c>
      <c r="E2553">
        <v>156</v>
      </c>
      <c r="F2553">
        <v>144</v>
      </c>
      <c r="G2553">
        <v>259</v>
      </c>
      <c r="H2553">
        <v>99</v>
      </c>
      <c r="I2553">
        <v>39</v>
      </c>
      <c r="J2553">
        <v>27</v>
      </c>
      <c r="K2553">
        <v>766</v>
      </c>
      <c r="L2553">
        <v>130</v>
      </c>
      <c r="M2553">
        <v>100</v>
      </c>
      <c r="N2553">
        <v>160</v>
      </c>
      <c r="O2553">
        <v>260</v>
      </c>
      <c r="P2553">
        <v>12</v>
      </c>
      <c r="Q2553" s="1">
        <v>40575</v>
      </c>
      <c r="R2553" t="s">
        <v>26</v>
      </c>
      <c r="S2553" t="s">
        <v>40</v>
      </c>
      <c r="T2553" t="s">
        <v>25</v>
      </c>
    </row>
    <row r="2554" spans="1:20" x14ac:dyDescent="0.25">
      <c r="A2554">
        <v>631</v>
      </c>
      <c r="B2554" t="s">
        <v>47</v>
      </c>
      <c r="C2554" t="s">
        <v>21</v>
      </c>
      <c r="D2554" t="s">
        <v>43</v>
      </c>
      <c r="E2554">
        <v>175</v>
      </c>
      <c r="F2554">
        <v>262</v>
      </c>
      <c r="G2554">
        <v>490</v>
      </c>
      <c r="H2554">
        <v>228</v>
      </c>
      <c r="I2554">
        <v>87</v>
      </c>
      <c r="J2554">
        <v>63</v>
      </c>
      <c r="K2554">
        <v>1459</v>
      </c>
      <c r="L2554">
        <v>200</v>
      </c>
      <c r="M2554">
        <v>210</v>
      </c>
      <c r="N2554">
        <v>270</v>
      </c>
      <c r="O2554">
        <v>480</v>
      </c>
      <c r="P2554">
        <v>7</v>
      </c>
      <c r="Q2554" s="1">
        <v>40179</v>
      </c>
      <c r="R2554" t="s">
        <v>28</v>
      </c>
      <c r="S2554" t="s">
        <v>48</v>
      </c>
      <c r="T2554" t="s">
        <v>25</v>
      </c>
    </row>
    <row r="2555" spans="1:20" x14ac:dyDescent="0.25">
      <c r="A2555">
        <v>631</v>
      </c>
      <c r="B2555" t="s">
        <v>47</v>
      </c>
      <c r="C2555" t="s">
        <v>21</v>
      </c>
      <c r="D2555" t="s">
        <v>43</v>
      </c>
      <c r="E2555">
        <v>318</v>
      </c>
      <c r="F2555">
        <v>415</v>
      </c>
      <c r="G2555">
        <v>675</v>
      </c>
      <c r="H2555">
        <v>260</v>
      </c>
      <c r="I2555">
        <v>97</v>
      </c>
      <c r="J2555">
        <v>72</v>
      </c>
      <c r="K2555">
        <v>1405</v>
      </c>
      <c r="L2555">
        <v>340</v>
      </c>
      <c r="M2555">
        <v>240</v>
      </c>
      <c r="N2555">
        <v>420</v>
      </c>
      <c r="O2555">
        <v>660</v>
      </c>
      <c r="P2555">
        <v>7</v>
      </c>
      <c r="Q2555" s="1">
        <v>40330</v>
      </c>
      <c r="R2555" t="s">
        <v>28</v>
      </c>
      <c r="S2555" t="s">
        <v>48</v>
      </c>
      <c r="T2555" t="s">
        <v>25</v>
      </c>
    </row>
    <row r="2556" spans="1:20" x14ac:dyDescent="0.25">
      <c r="A2556">
        <v>631</v>
      </c>
      <c r="B2556" t="s">
        <v>47</v>
      </c>
      <c r="C2556" t="s">
        <v>21</v>
      </c>
      <c r="D2556" t="s">
        <v>43</v>
      </c>
      <c r="E2556">
        <v>251</v>
      </c>
      <c r="F2556">
        <v>280</v>
      </c>
      <c r="G2556">
        <v>541</v>
      </c>
      <c r="H2556">
        <v>266</v>
      </c>
      <c r="I2556">
        <v>91</v>
      </c>
      <c r="J2556">
        <v>74</v>
      </c>
      <c r="K2556">
        <v>1355</v>
      </c>
      <c r="L2556">
        <v>190</v>
      </c>
      <c r="M2556">
        <v>250</v>
      </c>
      <c r="N2556">
        <v>280</v>
      </c>
      <c r="O2556">
        <v>530</v>
      </c>
      <c r="P2556">
        <v>7</v>
      </c>
      <c r="Q2556" s="1">
        <v>40725</v>
      </c>
      <c r="R2556" t="s">
        <v>28</v>
      </c>
      <c r="S2556" t="s">
        <v>48</v>
      </c>
      <c r="T2556" t="s">
        <v>25</v>
      </c>
    </row>
    <row r="2557" spans="1:20" x14ac:dyDescent="0.25">
      <c r="A2557">
        <v>636</v>
      </c>
      <c r="B2557" t="s">
        <v>56</v>
      </c>
      <c r="C2557" t="s">
        <v>50</v>
      </c>
      <c r="D2557" t="s">
        <v>22</v>
      </c>
      <c r="E2557">
        <v>39</v>
      </c>
      <c r="F2557">
        <v>105</v>
      </c>
      <c r="G2557">
        <v>190</v>
      </c>
      <c r="H2557">
        <v>85</v>
      </c>
      <c r="I2557">
        <v>66</v>
      </c>
      <c r="J2557">
        <v>32</v>
      </c>
      <c r="K2557">
        <v>494</v>
      </c>
      <c r="L2557">
        <v>40</v>
      </c>
      <c r="M2557">
        <v>90</v>
      </c>
      <c r="N2557">
        <v>100</v>
      </c>
      <c r="O2557">
        <v>190</v>
      </c>
      <c r="P2557">
        <v>2</v>
      </c>
      <c r="Q2557" s="1">
        <v>40179</v>
      </c>
      <c r="R2557" t="s">
        <v>23</v>
      </c>
      <c r="S2557" t="s">
        <v>24</v>
      </c>
      <c r="T2557" t="s">
        <v>25</v>
      </c>
    </row>
    <row r="2558" spans="1:20" x14ac:dyDescent="0.25">
      <c r="A2558">
        <v>636</v>
      </c>
      <c r="B2558" t="s">
        <v>56</v>
      </c>
      <c r="C2558" t="s">
        <v>50</v>
      </c>
      <c r="D2558" t="s">
        <v>22</v>
      </c>
      <c r="E2558">
        <v>31</v>
      </c>
      <c r="F2558">
        <v>93</v>
      </c>
      <c r="G2558">
        <v>169</v>
      </c>
      <c r="H2558">
        <v>76</v>
      </c>
      <c r="I2558">
        <v>62</v>
      </c>
      <c r="J2558">
        <v>28</v>
      </c>
      <c r="K2558">
        <v>613</v>
      </c>
      <c r="L2558">
        <v>40</v>
      </c>
      <c r="M2558">
        <v>80</v>
      </c>
      <c r="N2558">
        <v>90</v>
      </c>
      <c r="O2558">
        <v>170</v>
      </c>
      <c r="P2558">
        <v>2</v>
      </c>
      <c r="Q2558" s="1">
        <v>40360</v>
      </c>
      <c r="R2558" t="s">
        <v>23</v>
      </c>
      <c r="S2558" t="s">
        <v>24</v>
      </c>
      <c r="T2558" t="s">
        <v>25</v>
      </c>
    </row>
    <row r="2559" spans="1:20" x14ac:dyDescent="0.25">
      <c r="A2559">
        <v>636</v>
      </c>
      <c r="B2559" t="s">
        <v>56</v>
      </c>
      <c r="C2559" t="s">
        <v>50</v>
      </c>
      <c r="D2559" t="s">
        <v>22</v>
      </c>
      <c r="E2559">
        <v>68</v>
      </c>
      <c r="F2559">
        <v>90</v>
      </c>
      <c r="G2559">
        <v>176</v>
      </c>
      <c r="H2559">
        <v>75</v>
      </c>
      <c r="I2559">
        <v>44</v>
      </c>
      <c r="J2559">
        <v>23</v>
      </c>
      <c r="K2559">
        <v>956</v>
      </c>
      <c r="L2559">
        <v>60</v>
      </c>
      <c r="M2559">
        <v>70</v>
      </c>
      <c r="N2559">
        <v>100</v>
      </c>
      <c r="O2559">
        <v>170</v>
      </c>
      <c r="P2559">
        <v>3</v>
      </c>
      <c r="Q2559" s="1">
        <v>40575</v>
      </c>
      <c r="R2559" t="s">
        <v>23</v>
      </c>
      <c r="S2559" t="s">
        <v>38</v>
      </c>
      <c r="T2559" t="s">
        <v>31</v>
      </c>
    </row>
    <row r="2560" spans="1:20" x14ac:dyDescent="0.25">
      <c r="A2560">
        <v>636</v>
      </c>
      <c r="B2560" t="s">
        <v>56</v>
      </c>
      <c r="C2560" t="s">
        <v>50</v>
      </c>
      <c r="D2560" t="s">
        <v>22</v>
      </c>
      <c r="E2560">
        <v>52</v>
      </c>
      <c r="F2560">
        <v>77</v>
      </c>
      <c r="G2560">
        <v>151</v>
      </c>
      <c r="H2560">
        <v>65</v>
      </c>
      <c r="I2560">
        <v>42</v>
      </c>
      <c r="J2560">
        <v>20</v>
      </c>
      <c r="K2560">
        <v>1053</v>
      </c>
      <c r="L2560">
        <v>70</v>
      </c>
      <c r="M2560">
        <v>50</v>
      </c>
      <c r="N2560">
        <v>80</v>
      </c>
      <c r="O2560">
        <v>130</v>
      </c>
      <c r="P2560">
        <v>3</v>
      </c>
      <c r="Q2560" s="1">
        <v>40817</v>
      </c>
      <c r="R2560" t="s">
        <v>23</v>
      </c>
      <c r="S2560" t="s">
        <v>38</v>
      </c>
      <c r="T2560" t="s">
        <v>31</v>
      </c>
    </row>
    <row r="2561" spans="1:20" x14ac:dyDescent="0.25">
      <c r="A2561">
        <v>636</v>
      </c>
      <c r="B2561" t="s">
        <v>56</v>
      </c>
      <c r="C2561" t="s">
        <v>50</v>
      </c>
      <c r="D2561" t="s">
        <v>22</v>
      </c>
      <c r="E2561">
        <v>53</v>
      </c>
      <c r="F2561">
        <v>76</v>
      </c>
      <c r="G2561">
        <v>148</v>
      </c>
      <c r="H2561">
        <v>63</v>
      </c>
      <c r="I2561">
        <v>40</v>
      </c>
      <c r="J2561">
        <v>19</v>
      </c>
      <c r="K2561">
        <v>1075</v>
      </c>
      <c r="L2561">
        <v>40</v>
      </c>
      <c r="M2561">
        <v>60</v>
      </c>
      <c r="N2561">
        <v>70</v>
      </c>
      <c r="O2561">
        <v>130</v>
      </c>
      <c r="P2561">
        <v>3</v>
      </c>
      <c r="Q2561" s="1">
        <v>40878</v>
      </c>
      <c r="R2561" t="s">
        <v>23</v>
      </c>
      <c r="S2561" t="s">
        <v>38</v>
      </c>
      <c r="T2561" t="s">
        <v>31</v>
      </c>
    </row>
    <row r="2562" spans="1:20" x14ac:dyDescent="0.25">
      <c r="A2562">
        <v>636</v>
      </c>
      <c r="B2562" t="s">
        <v>56</v>
      </c>
      <c r="C2562" t="s">
        <v>50</v>
      </c>
      <c r="D2562" t="s">
        <v>22</v>
      </c>
      <c r="E2562">
        <v>2</v>
      </c>
      <c r="F2562">
        <v>49</v>
      </c>
      <c r="G2562">
        <v>88</v>
      </c>
      <c r="H2562">
        <v>39</v>
      </c>
      <c r="I2562">
        <v>47</v>
      </c>
      <c r="J2562">
        <v>14</v>
      </c>
      <c r="K2562">
        <v>250</v>
      </c>
      <c r="L2562">
        <v>0</v>
      </c>
      <c r="M2562">
        <v>30</v>
      </c>
      <c r="N2562">
        <v>40</v>
      </c>
      <c r="O2562">
        <v>70</v>
      </c>
      <c r="P2562">
        <v>13</v>
      </c>
      <c r="Q2562" s="1">
        <v>40513</v>
      </c>
      <c r="R2562" t="s">
        <v>26</v>
      </c>
      <c r="S2562" t="s">
        <v>27</v>
      </c>
      <c r="T2562" t="s">
        <v>25</v>
      </c>
    </row>
    <row r="2563" spans="1:20" x14ac:dyDescent="0.25">
      <c r="A2563">
        <v>636</v>
      </c>
      <c r="B2563" t="s">
        <v>56</v>
      </c>
      <c r="C2563" t="s">
        <v>50</v>
      </c>
      <c r="D2563" t="s">
        <v>22</v>
      </c>
      <c r="E2563">
        <v>-6</v>
      </c>
      <c r="F2563">
        <v>42</v>
      </c>
      <c r="G2563">
        <v>80</v>
      </c>
      <c r="H2563">
        <v>33</v>
      </c>
      <c r="I2563">
        <v>46</v>
      </c>
      <c r="J2563">
        <v>12</v>
      </c>
      <c r="K2563">
        <v>190</v>
      </c>
      <c r="L2563">
        <v>0</v>
      </c>
      <c r="M2563">
        <v>20</v>
      </c>
      <c r="N2563">
        <v>40</v>
      </c>
      <c r="O2563">
        <v>60</v>
      </c>
      <c r="P2563">
        <v>13</v>
      </c>
      <c r="Q2563" s="1">
        <v>40603</v>
      </c>
      <c r="R2563" t="s">
        <v>26</v>
      </c>
      <c r="S2563" t="s">
        <v>27</v>
      </c>
      <c r="T2563" t="s">
        <v>25</v>
      </c>
    </row>
    <row r="2564" spans="1:20" x14ac:dyDescent="0.25">
      <c r="A2564">
        <v>636</v>
      </c>
      <c r="B2564" t="s">
        <v>56</v>
      </c>
      <c r="C2564" t="s">
        <v>50</v>
      </c>
      <c r="D2564" t="s">
        <v>22</v>
      </c>
      <c r="E2564">
        <v>41</v>
      </c>
      <c r="F2564">
        <v>65</v>
      </c>
      <c r="G2564">
        <v>109</v>
      </c>
      <c r="H2564">
        <v>44</v>
      </c>
      <c r="I2564">
        <v>24</v>
      </c>
      <c r="J2564">
        <v>12</v>
      </c>
      <c r="K2564">
        <v>844</v>
      </c>
      <c r="L2564">
        <v>50</v>
      </c>
      <c r="M2564">
        <v>50</v>
      </c>
      <c r="N2564">
        <v>70</v>
      </c>
      <c r="O2564">
        <v>120</v>
      </c>
      <c r="P2564">
        <v>5</v>
      </c>
      <c r="Q2564" s="1">
        <v>40299</v>
      </c>
      <c r="R2564" t="s">
        <v>28</v>
      </c>
      <c r="S2564" t="s">
        <v>29</v>
      </c>
      <c r="T2564" t="s">
        <v>25</v>
      </c>
    </row>
    <row r="2565" spans="1:20" x14ac:dyDescent="0.25">
      <c r="A2565">
        <v>636</v>
      </c>
      <c r="B2565" t="s">
        <v>56</v>
      </c>
      <c r="C2565" t="s">
        <v>50</v>
      </c>
      <c r="D2565" t="s">
        <v>22</v>
      </c>
      <c r="E2565">
        <v>57</v>
      </c>
      <c r="F2565">
        <v>65</v>
      </c>
      <c r="G2565">
        <v>108</v>
      </c>
      <c r="H2565">
        <v>44</v>
      </c>
      <c r="I2565">
        <v>22</v>
      </c>
      <c r="J2565">
        <v>12</v>
      </c>
      <c r="K2565">
        <v>844</v>
      </c>
      <c r="L2565">
        <v>50</v>
      </c>
      <c r="M2565">
        <v>50</v>
      </c>
      <c r="N2565">
        <v>70</v>
      </c>
      <c r="O2565">
        <v>120</v>
      </c>
      <c r="P2565">
        <v>5</v>
      </c>
      <c r="Q2565" s="1">
        <v>40664</v>
      </c>
      <c r="R2565" t="s">
        <v>28</v>
      </c>
      <c r="S2565" t="s">
        <v>29</v>
      </c>
      <c r="T2565" t="s">
        <v>25</v>
      </c>
    </row>
    <row r="2566" spans="1:20" x14ac:dyDescent="0.25">
      <c r="A2566">
        <v>636</v>
      </c>
      <c r="B2566" t="s">
        <v>56</v>
      </c>
      <c r="C2566" t="s">
        <v>50</v>
      </c>
      <c r="D2566" t="s">
        <v>22</v>
      </c>
      <c r="E2566">
        <v>40</v>
      </c>
      <c r="F2566">
        <v>49</v>
      </c>
      <c r="G2566">
        <v>82</v>
      </c>
      <c r="H2566">
        <v>34</v>
      </c>
      <c r="I2566">
        <v>19</v>
      </c>
      <c r="J2566">
        <v>9</v>
      </c>
      <c r="K2566">
        <v>890</v>
      </c>
      <c r="L2566">
        <v>40</v>
      </c>
      <c r="M2566">
        <v>30</v>
      </c>
      <c r="N2566">
        <v>60</v>
      </c>
      <c r="O2566">
        <v>90</v>
      </c>
      <c r="P2566">
        <v>5</v>
      </c>
      <c r="Q2566" s="1">
        <v>40756</v>
      </c>
      <c r="R2566" t="s">
        <v>28</v>
      </c>
      <c r="S2566" t="s">
        <v>29</v>
      </c>
      <c r="T2566" t="s">
        <v>25</v>
      </c>
    </row>
    <row r="2567" spans="1:20" x14ac:dyDescent="0.25">
      <c r="A2567">
        <v>636</v>
      </c>
      <c r="B2567" t="s">
        <v>56</v>
      </c>
      <c r="C2567" t="s">
        <v>50</v>
      </c>
      <c r="D2567" t="s">
        <v>22</v>
      </c>
      <c r="E2567">
        <v>56</v>
      </c>
      <c r="F2567">
        <v>61</v>
      </c>
      <c r="G2567">
        <v>110</v>
      </c>
      <c r="H2567">
        <v>42</v>
      </c>
      <c r="I2567">
        <v>23</v>
      </c>
      <c r="J2567">
        <v>11</v>
      </c>
      <c r="K2567">
        <v>771</v>
      </c>
      <c r="L2567">
        <v>60</v>
      </c>
      <c r="M2567">
        <v>40</v>
      </c>
      <c r="N2567">
        <v>80</v>
      </c>
      <c r="O2567">
        <v>120</v>
      </c>
      <c r="P2567">
        <v>6</v>
      </c>
      <c r="Q2567" s="1">
        <v>40575</v>
      </c>
      <c r="R2567" t="s">
        <v>28</v>
      </c>
      <c r="S2567" t="s">
        <v>30</v>
      </c>
      <c r="T2567" t="s">
        <v>31</v>
      </c>
    </row>
    <row r="2568" spans="1:20" x14ac:dyDescent="0.25">
      <c r="A2568">
        <v>636</v>
      </c>
      <c r="B2568" t="s">
        <v>56</v>
      </c>
      <c r="C2568" t="s">
        <v>50</v>
      </c>
      <c r="D2568" t="s">
        <v>22</v>
      </c>
      <c r="E2568">
        <v>43</v>
      </c>
      <c r="F2568">
        <v>53</v>
      </c>
      <c r="G2568">
        <v>88</v>
      </c>
      <c r="H2568">
        <v>36</v>
      </c>
      <c r="I2568">
        <v>20</v>
      </c>
      <c r="J2568">
        <v>10</v>
      </c>
      <c r="K2568">
        <v>828</v>
      </c>
      <c r="L2568">
        <v>40</v>
      </c>
      <c r="M2568">
        <v>40</v>
      </c>
      <c r="N2568">
        <v>60</v>
      </c>
      <c r="O2568">
        <v>100</v>
      </c>
      <c r="P2568">
        <v>6</v>
      </c>
      <c r="Q2568" s="1">
        <v>40695</v>
      </c>
      <c r="R2568" t="s">
        <v>28</v>
      </c>
      <c r="S2568" t="s">
        <v>30</v>
      </c>
      <c r="T2568" t="s">
        <v>31</v>
      </c>
    </row>
    <row r="2569" spans="1:20" x14ac:dyDescent="0.25">
      <c r="A2569">
        <v>636</v>
      </c>
      <c r="B2569" t="s">
        <v>56</v>
      </c>
      <c r="C2569" t="s">
        <v>50</v>
      </c>
      <c r="D2569" t="s">
        <v>22</v>
      </c>
      <c r="E2569">
        <v>40</v>
      </c>
      <c r="F2569">
        <v>48</v>
      </c>
      <c r="G2569">
        <v>86</v>
      </c>
      <c r="H2569">
        <v>33</v>
      </c>
      <c r="I2569">
        <v>21</v>
      </c>
      <c r="J2569">
        <v>9</v>
      </c>
      <c r="K2569">
        <v>836</v>
      </c>
      <c r="L2569">
        <v>50</v>
      </c>
      <c r="M2569">
        <v>40</v>
      </c>
      <c r="N2569">
        <v>60</v>
      </c>
      <c r="O2569">
        <v>100</v>
      </c>
      <c r="P2569">
        <v>6</v>
      </c>
      <c r="Q2569" s="1">
        <v>40848</v>
      </c>
      <c r="R2569" t="s">
        <v>28</v>
      </c>
      <c r="S2569" t="s">
        <v>30</v>
      </c>
      <c r="T2569" t="s">
        <v>31</v>
      </c>
    </row>
    <row r="2570" spans="1:20" x14ac:dyDescent="0.25">
      <c r="A2570">
        <v>636</v>
      </c>
      <c r="B2570" t="s">
        <v>56</v>
      </c>
      <c r="C2570" t="s">
        <v>50</v>
      </c>
      <c r="D2570" t="s">
        <v>22</v>
      </c>
      <c r="E2570">
        <v>-8</v>
      </c>
      <c r="F2570">
        <v>61</v>
      </c>
      <c r="G2570">
        <v>104</v>
      </c>
      <c r="H2570">
        <v>43</v>
      </c>
      <c r="I2570">
        <v>69</v>
      </c>
      <c r="J2570">
        <v>39</v>
      </c>
      <c r="K2570">
        <v>256</v>
      </c>
      <c r="L2570">
        <v>10</v>
      </c>
      <c r="M2570">
        <v>30</v>
      </c>
      <c r="N2570">
        <v>60</v>
      </c>
      <c r="O2570">
        <v>90</v>
      </c>
      <c r="P2570">
        <v>8</v>
      </c>
      <c r="Q2570" s="1">
        <v>40210</v>
      </c>
      <c r="R2570" t="s">
        <v>32</v>
      </c>
      <c r="S2570" t="s">
        <v>39</v>
      </c>
      <c r="T2570" t="s">
        <v>31</v>
      </c>
    </row>
    <row r="2571" spans="1:20" x14ac:dyDescent="0.25">
      <c r="A2571">
        <v>636</v>
      </c>
      <c r="B2571" t="s">
        <v>56</v>
      </c>
      <c r="C2571" t="s">
        <v>50</v>
      </c>
      <c r="D2571" t="s">
        <v>22</v>
      </c>
      <c r="E2571">
        <v>-7</v>
      </c>
      <c r="F2571">
        <v>62</v>
      </c>
      <c r="G2571">
        <v>106</v>
      </c>
      <c r="H2571">
        <v>44</v>
      </c>
      <c r="I2571">
        <v>69</v>
      </c>
      <c r="J2571">
        <v>40</v>
      </c>
      <c r="K2571">
        <v>325</v>
      </c>
      <c r="L2571">
        <v>10</v>
      </c>
      <c r="M2571">
        <v>30</v>
      </c>
      <c r="N2571">
        <v>60</v>
      </c>
      <c r="O2571">
        <v>90</v>
      </c>
      <c r="P2571">
        <v>8</v>
      </c>
      <c r="Q2571" s="1">
        <v>40422</v>
      </c>
      <c r="R2571" t="s">
        <v>32</v>
      </c>
      <c r="S2571" t="s">
        <v>39</v>
      </c>
      <c r="T2571" t="s">
        <v>31</v>
      </c>
    </row>
    <row r="2572" spans="1:20" x14ac:dyDescent="0.25">
      <c r="A2572">
        <v>636</v>
      </c>
      <c r="B2572" t="s">
        <v>56</v>
      </c>
      <c r="C2572" t="s">
        <v>50</v>
      </c>
      <c r="D2572" t="s">
        <v>22</v>
      </c>
      <c r="E2572">
        <v>-1</v>
      </c>
      <c r="F2572">
        <v>82</v>
      </c>
      <c r="G2572">
        <v>140</v>
      </c>
      <c r="H2572">
        <v>59</v>
      </c>
      <c r="I2572">
        <v>77</v>
      </c>
      <c r="J2572">
        <v>53</v>
      </c>
      <c r="K2572">
        <v>338</v>
      </c>
      <c r="L2572">
        <v>10</v>
      </c>
      <c r="M2572">
        <v>50</v>
      </c>
      <c r="N2572">
        <v>70</v>
      </c>
      <c r="O2572">
        <v>120</v>
      </c>
      <c r="P2572">
        <v>8</v>
      </c>
      <c r="Q2572" s="1">
        <v>40725</v>
      </c>
      <c r="R2572" t="s">
        <v>32</v>
      </c>
      <c r="S2572" t="s">
        <v>39</v>
      </c>
      <c r="T2572" t="s">
        <v>31</v>
      </c>
    </row>
    <row r="2573" spans="1:20" x14ac:dyDescent="0.25">
      <c r="A2573">
        <v>636</v>
      </c>
      <c r="B2573" t="s">
        <v>56</v>
      </c>
      <c r="C2573" t="s">
        <v>50</v>
      </c>
      <c r="D2573" t="s">
        <v>22</v>
      </c>
      <c r="E2573">
        <v>3</v>
      </c>
      <c r="F2573">
        <v>88</v>
      </c>
      <c r="G2573">
        <v>150</v>
      </c>
      <c r="H2573">
        <v>63</v>
      </c>
      <c r="I2573">
        <v>80</v>
      </c>
      <c r="J2573">
        <v>57</v>
      </c>
      <c r="K2573">
        <v>332</v>
      </c>
      <c r="L2573">
        <v>20</v>
      </c>
      <c r="M2573">
        <v>50</v>
      </c>
      <c r="N2573">
        <v>80</v>
      </c>
      <c r="O2573">
        <v>130</v>
      </c>
      <c r="P2573">
        <v>8</v>
      </c>
      <c r="Q2573" s="1">
        <v>40756</v>
      </c>
      <c r="R2573" t="s">
        <v>32</v>
      </c>
      <c r="S2573" t="s">
        <v>39</v>
      </c>
      <c r="T2573" t="s">
        <v>31</v>
      </c>
    </row>
    <row r="2574" spans="1:20" x14ac:dyDescent="0.25">
      <c r="A2574">
        <v>636</v>
      </c>
      <c r="B2574" t="s">
        <v>56</v>
      </c>
      <c r="C2574" t="s">
        <v>50</v>
      </c>
      <c r="D2574" t="s">
        <v>22</v>
      </c>
      <c r="E2574">
        <v>-32</v>
      </c>
      <c r="F2574">
        <v>18</v>
      </c>
      <c r="G2574">
        <v>106</v>
      </c>
      <c r="H2574">
        <v>88</v>
      </c>
      <c r="I2574">
        <v>50</v>
      </c>
      <c r="J2574">
        <v>27</v>
      </c>
      <c r="K2574">
        <v>715</v>
      </c>
      <c r="L2574">
        <v>-10</v>
      </c>
      <c r="M2574">
        <v>70</v>
      </c>
      <c r="N2574">
        <v>20</v>
      </c>
      <c r="O2574">
        <v>90</v>
      </c>
      <c r="P2574">
        <v>9</v>
      </c>
      <c r="Q2574" s="1">
        <v>40238</v>
      </c>
      <c r="R2574" t="s">
        <v>32</v>
      </c>
      <c r="S2574" t="s">
        <v>33</v>
      </c>
      <c r="T2574" t="s">
        <v>31</v>
      </c>
    </row>
    <row r="2575" spans="1:20" x14ac:dyDescent="0.25">
      <c r="A2575">
        <v>636</v>
      </c>
      <c r="B2575" t="s">
        <v>56</v>
      </c>
      <c r="C2575" t="s">
        <v>50</v>
      </c>
      <c r="D2575" t="s">
        <v>22</v>
      </c>
      <c r="E2575">
        <v>-33</v>
      </c>
      <c r="F2575">
        <v>25</v>
      </c>
      <c r="G2575">
        <v>141</v>
      </c>
      <c r="H2575">
        <v>116</v>
      </c>
      <c r="I2575">
        <v>58</v>
      </c>
      <c r="J2575">
        <v>35</v>
      </c>
      <c r="K2575">
        <v>1142</v>
      </c>
      <c r="L2575">
        <v>0</v>
      </c>
      <c r="M2575">
        <v>90</v>
      </c>
      <c r="N2575">
        <v>30</v>
      </c>
      <c r="O2575">
        <v>120</v>
      </c>
      <c r="P2575">
        <v>9</v>
      </c>
      <c r="Q2575" s="1">
        <v>40330</v>
      </c>
      <c r="R2575" t="s">
        <v>32</v>
      </c>
      <c r="S2575" t="s">
        <v>33</v>
      </c>
      <c r="T2575" t="s">
        <v>31</v>
      </c>
    </row>
    <row r="2576" spans="1:20" x14ac:dyDescent="0.25">
      <c r="A2576">
        <v>636</v>
      </c>
      <c r="B2576" t="s">
        <v>56</v>
      </c>
      <c r="C2576" t="s">
        <v>50</v>
      </c>
      <c r="D2576" t="s">
        <v>22</v>
      </c>
      <c r="E2576">
        <v>-18</v>
      </c>
      <c r="F2576">
        <v>40</v>
      </c>
      <c r="G2576">
        <v>142</v>
      </c>
      <c r="H2576">
        <v>93</v>
      </c>
      <c r="I2576">
        <v>52</v>
      </c>
      <c r="J2576">
        <v>28</v>
      </c>
      <c r="K2576">
        <v>840</v>
      </c>
      <c r="L2576">
        <v>10</v>
      </c>
      <c r="M2576">
        <v>70</v>
      </c>
      <c r="N2576">
        <v>40</v>
      </c>
      <c r="O2576">
        <v>110</v>
      </c>
      <c r="P2576">
        <v>9</v>
      </c>
      <c r="Q2576" s="1">
        <v>40634</v>
      </c>
      <c r="R2576" t="s">
        <v>32</v>
      </c>
      <c r="S2576" t="s">
        <v>33</v>
      </c>
      <c r="T2576" t="s">
        <v>31</v>
      </c>
    </row>
    <row r="2577" spans="1:20" x14ac:dyDescent="0.25">
      <c r="A2577">
        <v>636</v>
      </c>
      <c r="B2577" t="s">
        <v>56</v>
      </c>
      <c r="C2577" t="s">
        <v>50</v>
      </c>
      <c r="D2577" t="s">
        <v>22</v>
      </c>
      <c r="E2577">
        <v>-21</v>
      </c>
      <c r="F2577">
        <v>38</v>
      </c>
      <c r="G2577">
        <v>135</v>
      </c>
      <c r="H2577">
        <v>98</v>
      </c>
      <c r="I2577">
        <v>49</v>
      </c>
      <c r="J2577">
        <v>30</v>
      </c>
      <c r="K2577">
        <v>973</v>
      </c>
      <c r="L2577">
        <v>0</v>
      </c>
      <c r="M2577">
        <v>80</v>
      </c>
      <c r="N2577">
        <v>30</v>
      </c>
      <c r="O2577">
        <v>110</v>
      </c>
      <c r="P2577">
        <v>9</v>
      </c>
      <c r="Q2577" s="1">
        <v>40664</v>
      </c>
      <c r="R2577" t="s">
        <v>32</v>
      </c>
      <c r="S2577" t="s">
        <v>33</v>
      </c>
      <c r="T2577" t="s">
        <v>31</v>
      </c>
    </row>
    <row r="2578" spans="1:20" x14ac:dyDescent="0.25">
      <c r="A2578">
        <v>636</v>
      </c>
      <c r="B2578" t="s">
        <v>56</v>
      </c>
      <c r="C2578" t="s">
        <v>50</v>
      </c>
      <c r="D2578" t="s">
        <v>22</v>
      </c>
      <c r="E2578">
        <v>11</v>
      </c>
      <c r="F2578">
        <v>51</v>
      </c>
      <c r="G2578">
        <v>88</v>
      </c>
      <c r="H2578">
        <v>37</v>
      </c>
      <c r="I2578">
        <v>40</v>
      </c>
      <c r="J2578">
        <v>12</v>
      </c>
      <c r="K2578">
        <v>195</v>
      </c>
      <c r="L2578">
        <v>10</v>
      </c>
      <c r="M2578">
        <v>30</v>
      </c>
      <c r="N2578">
        <v>40</v>
      </c>
      <c r="O2578">
        <v>70</v>
      </c>
      <c r="P2578">
        <v>11</v>
      </c>
      <c r="Q2578" s="1">
        <v>40269</v>
      </c>
      <c r="R2578" t="s">
        <v>26</v>
      </c>
      <c r="S2578" t="s">
        <v>35</v>
      </c>
      <c r="T2578" t="s">
        <v>25</v>
      </c>
    </row>
    <row r="2579" spans="1:20" x14ac:dyDescent="0.25">
      <c r="A2579">
        <v>636</v>
      </c>
      <c r="B2579" t="s">
        <v>56</v>
      </c>
      <c r="C2579" t="s">
        <v>50</v>
      </c>
      <c r="D2579" t="s">
        <v>22</v>
      </c>
      <c r="E2579">
        <v>14</v>
      </c>
      <c r="F2579">
        <v>55</v>
      </c>
      <c r="G2579">
        <v>96</v>
      </c>
      <c r="H2579">
        <v>41</v>
      </c>
      <c r="I2579">
        <v>41</v>
      </c>
      <c r="J2579">
        <v>13</v>
      </c>
      <c r="K2579">
        <v>239</v>
      </c>
      <c r="L2579">
        <v>20</v>
      </c>
      <c r="M2579">
        <v>30</v>
      </c>
      <c r="N2579">
        <v>50</v>
      </c>
      <c r="O2579">
        <v>80</v>
      </c>
      <c r="P2579">
        <v>11</v>
      </c>
      <c r="Q2579" s="1">
        <v>40330</v>
      </c>
      <c r="R2579" t="s">
        <v>26</v>
      </c>
      <c r="S2579" t="s">
        <v>35</v>
      </c>
      <c r="T2579" t="s">
        <v>25</v>
      </c>
    </row>
    <row r="2580" spans="1:20" x14ac:dyDescent="0.25">
      <c r="A2580">
        <v>636</v>
      </c>
      <c r="B2580" t="s">
        <v>56</v>
      </c>
      <c r="C2580" t="s">
        <v>50</v>
      </c>
      <c r="D2580" t="s">
        <v>22</v>
      </c>
      <c r="E2580">
        <v>17</v>
      </c>
      <c r="F2580">
        <v>59</v>
      </c>
      <c r="G2580">
        <v>103</v>
      </c>
      <c r="H2580">
        <v>44</v>
      </c>
      <c r="I2580">
        <v>42</v>
      </c>
      <c r="J2580">
        <v>14</v>
      </c>
      <c r="K2580">
        <v>258</v>
      </c>
      <c r="L2580">
        <v>30</v>
      </c>
      <c r="M2580">
        <v>30</v>
      </c>
      <c r="N2580">
        <v>60</v>
      </c>
      <c r="O2580">
        <v>90</v>
      </c>
      <c r="P2580">
        <v>11</v>
      </c>
      <c r="Q2580" s="1">
        <v>40360</v>
      </c>
      <c r="R2580" t="s">
        <v>26</v>
      </c>
      <c r="S2580" t="s">
        <v>35</v>
      </c>
      <c r="T2580" t="s">
        <v>25</v>
      </c>
    </row>
    <row r="2581" spans="1:20" x14ac:dyDescent="0.25">
      <c r="A2581">
        <v>636</v>
      </c>
      <c r="B2581" t="s">
        <v>56</v>
      </c>
      <c r="C2581" t="s">
        <v>50</v>
      </c>
      <c r="D2581" t="s">
        <v>22</v>
      </c>
      <c r="E2581">
        <v>13</v>
      </c>
      <c r="F2581">
        <v>53</v>
      </c>
      <c r="G2581">
        <v>92</v>
      </c>
      <c r="H2581">
        <v>39</v>
      </c>
      <c r="I2581">
        <v>40</v>
      </c>
      <c r="J2581">
        <v>12</v>
      </c>
      <c r="K2581">
        <v>244</v>
      </c>
      <c r="L2581">
        <v>30</v>
      </c>
      <c r="M2581">
        <v>20</v>
      </c>
      <c r="N2581">
        <v>40</v>
      </c>
      <c r="O2581">
        <v>60</v>
      </c>
      <c r="P2581">
        <v>11</v>
      </c>
      <c r="Q2581" s="1">
        <v>40452</v>
      </c>
      <c r="R2581" t="s">
        <v>26</v>
      </c>
      <c r="S2581" t="s">
        <v>35</v>
      </c>
      <c r="T2581" t="s">
        <v>25</v>
      </c>
    </row>
    <row r="2582" spans="1:20" x14ac:dyDescent="0.25">
      <c r="A2582">
        <v>636</v>
      </c>
      <c r="B2582" t="s">
        <v>56</v>
      </c>
      <c r="C2582" t="s">
        <v>50</v>
      </c>
      <c r="D2582" t="s">
        <v>22</v>
      </c>
      <c r="E2582">
        <v>13</v>
      </c>
      <c r="F2582">
        <v>47</v>
      </c>
      <c r="G2582">
        <v>87</v>
      </c>
      <c r="H2582">
        <v>35</v>
      </c>
      <c r="I2582">
        <v>38</v>
      </c>
      <c r="J2582">
        <v>11</v>
      </c>
      <c r="K2582">
        <v>248</v>
      </c>
      <c r="L2582">
        <v>10</v>
      </c>
      <c r="M2582">
        <v>20</v>
      </c>
      <c r="N2582">
        <v>40</v>
      </c>
      <c r="O2582">
        <v>60</v>
      </c>
      <c r="P2582">
        <v>11</v>
      </c>
      <c r="Q2582" s="1">
        <v>40848</v>
      </c>
      <c r="R2582" t="s">
        <v>26</v>
      </c>
      <c r="S2582" t="s">
        <v>35</v>
      </c>
      <c r="T2582" t="s">
        <v>25</v>
      </c>
    </row>
    <row r="2583" spans="1:20" x14ac:dyDescent="0.25">
      <c r="A2583">
        <v>636</v>
      </c>
      <c r="B2583" t="s">
        <v>56</v>
      </c>
      <c r="C2583" t="s">
        <v>50</v>
      </c>
      <c r="D2583" t="s">
        <v>22</v>
      </c>
      <c r="E2583">
        <v>-3</v>
      </c>
      <c r="F2583">
        <v>42</v>
      </c>
      <c r="G2583">
        <v>76</v>
      </c>
      <c r="H2583">
        <v>34</v>
      </c>
      <c r="I2583">
        <v>45</v>
      </c>
      <c r="J2583">
        <v>12</v>
      </c>
      <c r="K2583">
        <v>211</v>
      </c>
      <c r="L2583">
        <v>0</v>
      </c>
      <c r="M2583">
        <v>20</v>
      </c>
      <c r="N2583">
        <v>40</v>
      </c>
      <c r="O2583">
        <v>60</v>
      </c>
      <c r="P2583">
        <v>12</v>
      </c>
      <c r="Q2583" s="1">
        <v>40483</v>
      </c>
      <c r="R2583" t="s">
        <v>26</v>
      </c>
      <c r="S2583" t="s">
        <v>40</v>
      </c>
      <c r="T2583" t="s">
        <v>25</v>
      </c>
    </row>
    <row r="2584" spans="1:20" x14ac:dyDescent="0.25">
      <c r="A2584">
        <v>641</v>
      </c>
      <c r="B2584" t="s">
        <v>57</v>
      </c>
      <c r="C2584" t="s">
        <v>50</v>
      </c>
      <c r="D2584" t="s">
        <v>22</v>
      </c>
      <c r="E2584">
        <v>18</v>
      </c>
      <c r="F2584">
        <v>35</v>
      </c>
      <c r="G2584">
        <v>58</v>
      </c>
      <c r="H2584">
        <v>23</v>
      </c>
      <c r="I2584">
        <v>17</v>
      </c>
      <c r="J2584">
        <v>6</v>
      </c>
      <c r="K2584">
        <v>843</v>
      </c>
      <c r="L2584">
        <v>30</v>
      </c>
      <c r="M2584">
        <v>20</v>
      </c>
      <c r="N2584">
        <v>40</v>
      </c>
      <c r="O2584">
        <v>60</v>
      </c>
      <c r="P2584">
        <v>1</v>
      </c>
      <c r="Q2584" s="1">
        <v>40330</v>
      </c>
      <c r="R2584" t="s">
        <v>23</v>
      </c>
      <c r="S2584" t="s">
        <v>44</v>
      </c>
      <c r="T2584" t="s">
        <v>25</v>
      </c>
    </row>
    <row r="2585" spans="1:20" x14ac:dyDescent="0.25">
      <c r="A2585">
        <v>641</v>
      </c>
      <c r="B2585" t="s">
        <v>57</v>
      </c>
      <c r="C2585" t="s">
        <v>50</v>
      </c>
      <c r="D2585" t="s">
        <v>22</v>
      </c>
      <c r="E2585">
        <v>19</v>
      </c>
      <c r="F2585">
        <v>38</v>
      </c>
      <c r="G2585">
        <v>63</v>
      </c>
      <c r="H2585">
        <v>25</v>
      </c>
      <c r="I2585">
        <v>19</v>
      </c>
      <c r="J2585">
        <v>7</v>
      </c>
      <c r="K2585">
        <v>851</v>
      </c>
      <c r="L2585">
        <v>30</v>
      </c>
      <c r="M2585">
        <v>20</v>
      </c>
      <c r="N2585">
        <v>40</v>
      </c>
      <c r="O2585">
        <v>60</v>
      </c>
      <c r="P2585">
        <v>1</v>
      </c>
      <c r="Q2585" s="1">
        <v>40391</v>
      </c>
      <c r="R2585" t="s">
        <v>23</v>
      </c>
      <c r="S2585" t="s">
        <v>44</v>
      </c>
      <c r="T2585" t="s">
        <v>25</v>
      </c>
    </row>
    <row r="2586" spans="1:20" x14ac:dyDescent="0.25">
      <c r="A2586">
        <v>641</v>
      </c>
      <c r="B2586" t="s">
        <v>57</v>
      </c>
      <c r="C2586" t="s">
        <v>50</v>
      </c>
      <c r="D2586" t="s">
        <v>22</v>
      </c>
      <c r="E2586">
        <v>10</v>
      </c>
      <c r="F2586">
        <v>25</v>
      </c>
      <c r="G2586">
        <v>41</v>
      </c>
      <c r="H2586">
        <v>16</v>
      </c>
      <c r="I2586">
        <v>15</v>
      </c>
      <c r="J2586">
        <v>4</v>
      </c>
      <c r="K2586">
        <v>851</v>
      </c>
      <c r="L2586">
        <v>20</v>
      </c>
      <c r="M2586">
        <v>10</v>
      </c>
      <c r="N2586">
        <v>30</v>
      </c>
      <c r="O2586">
        <v>40</v>
      </c>
      <c r="P2586">
        <v>1</v>
      </c>
      <c r="Q2586" s="1">
        <v>40513</v>
      </c>
      <c r="R2586" t="s">
        <v>23</v>
      </c>
      <c r="S2586" t="s">
        <v>44</v>
      </c>
      <c r="T2586" t="s">
        <v>25</v>
      </c>
    </row>
    <row r="2587" spans="1:20" x14ac:dyDescent="0.25">
      <c r="A2587">
        <v>641</v>
      </c>
      <c r="B2587" t="s">
        <v>57</v>
      </c>
      <c r="C2587" t="s">
        <v>50</v>
      </c>
      <c r="D2587" t="s">
        <v>22</v>
      </c>
      <c r="E2587">
        <v>5</v>
      </c>
      <c r="F2587">
        <v>34</v>
      </c>
      <c r="G2587">
        <v>62</v>
      </c>
      <c r="H2587">
        <v>28</v>
      </c>
      <c r="I2587">
        <v>29</v>
      </c>
      <c r="J2587">
        <v>8</v>
      </c>
      <c r="K2587">
        <v>965</v>
      </c>
      <c r="L2587">
        <v>20</v>
      </c>
      <c r="M2587">
        <v>20</v>
      </c>
      <c r="N2587">
        <v>40</v>
      </c>
      <c r="O2587">
        <v>60</v>
      </c>
      <c r="P2587">
        <v>2</v>
      </c>
      <c r="Q2587" s="1">
        <v>40179</v>
      </c>
      <c r="R2587" t="s">
        <v>23</v>
      </c>
      <c r="S2587" t="s">
        <v>24</v>
      </c>
      <c r="T2587" t="s">
        <v>25</v>
      </c>
    </row>
    <row r="2588" spans="1:20" x14ac:dyDescent="0.25">
      <c r="A2588">
        <v>641</v>
      </c>
      <c r="B2588" t="s">
        <v>57</v>
      </c>
      <c r="C2588" t="s">
        <v>50</v>
      </c>
      <c r="D2588" t="s">
        <v>22</v>
      </c>
      <c r="E2588">
        <v>6</v>
      </c>
      <c r="F2588">
        <v>35</v>
      </c>
      <c r="G2588">
        <v>63</v>
      </c>
      <c r="H2588">
        <v>28</v>
      </c>
      <c r="I2588">
        <v>29</v>
      </c>
      <c r="J2588">
        <v>8</v>
      </c>
      <c r="K2588">
        <v>958</v>
      </c>
      <c r="L2588">
        <v>20</v>
      </c>
      <c r="M2588">
        <v>20</v>
      </c>
      <c r="N2588">
        <v>40</v>
      </c>
      <c r="O2588">
        <v>60</v>
      </c>
      <c r="P2588">
        <v>2</v>
      </c>
      <c r="Q2588" s="1">
        <v>40238</v>
      </c>
      <c r="R2588" t="s">
        <v>23</v>
      </c>
      <c r="S2588" t="s">
        <v>24</v>
      </c>
      <c r="T2588" t="s">
        <v>25</v>
      </c>
    </row>
    <row r="2589" spans="1:20" x14ac:dyDescent="0.25">
      <c r="A2589">
        <v>641</v>
      </c>
      <c r="B2589" t="s">
        <v>57</v>
      </c>
      <c r="C2589" t="s">
        <v>50</v>
      </c>
      <c r="D2589" t="s">
        <v>22</v>
      </c>
      <c r="E2589">
        <v>8</v>
      </c>
      <c r="F2589">
        <v>34</v>
      </c>
      <c r="G2589">
        <v>69</v>
      </c>
      <c r="H2589">
        <v>28</v>
      </c>
      <c r="I2589">
        <v>30</v>
      </c>
      <c r="J2589">
        <v>8</v>
      </c>
      <c r="K2589">
        <v>965</v>
      </c>
      <c r="L2589">
        <v>20</v>
      </c>
      <c r="M2589">
        <v>20</v>
      </c>
      <c r="N2589">
        <v>40</v>
      </c>
      <c r="O2589">
        <v>60</v>
      </c>
      <c r="P2589">
        <v>2</v>
      </c>
      <c r="Q2589" s="1">
        <v>40544</v>
      </c>
      <c r="R2589" t="s">
        <v>23</v>
      </c>
      <c r="S2589" t="s">
        <v>24</v>
      </c>
      <c r="T2589" t="s">
        <v>25</v>
      </c>
    </row>
    <row r="2590" spans="1:20" x14ac:dyDescent="0.25">
      <c r="A2590">
        <v>641</v>
      </c>
      <c r="B2590" t="s">
        <v>57</v>
      </c>
      <c r="C2590" t="s">
        <v>50</v>
      </c>
      <c r="D2590" t="s">
        <v>22</v>
      </c>
      <c r="E2590">
        <v>9</v>
      </c>
      <c r="F2590">
        <v>35</v>
      </c>
      <c r="G2590">
        <v>67</v>
      </c>
      <c r="H2590">
        <v>28</v>
      </c>
      <c r="I2590">
        <v>29</v>
      </c>
      <c r="J2590">
        <v>8</v>
      </c>
      <c r="K2590">
        <v>961</v>
      </c>
      <c r="L2590">
        <v>20</v>
      </c>
      <c r="M2590">
        <v>20</v>
      </c>
      <c r="N2590">
        <v>40</v>
      </c>
      <c r="O2590">
        <v>60</v>
      </c>
      <c r="P2590">
        <v>2</v>
      </c>
      <c r="Q2590" s="1">
        <v>40575</v>
      </c>
      <c r="R2590" t="s">
        <v>23</v>
      </c>
      <c r="S2590" t="s">
        <v>24</v>
      </c>
      <c r="T2590" t="s">
        <v>25</v>
      </c>
    </row>
    <row r="2591" spans="1:20" x14ac:dyDescent="0.25">
      <c r="A2591">
        <v>641</v>
      </c>
      <c r="B2591" t="s">
        <v>57</v>
      </c>
      <c r="C2591" t="s">
        <v>50</v>
      </c>
      <c r="D2591" t="s">
        <v>22</v>
      </c>
      <c r="E2591">
        <v>11</v>
      </c>
      <c r="F2591">
        <v>38</v>
      </c>
      <c r="G2591">
        <v>69</v>
      </c>
      <c r="H2591">
        <v>32</v>
      </c>
      <c r="I2591">
        <v>28</v>
      </c>
      <c r="J2591">
        <v>9</v>
      </c>
      <c r="K2591">
        <v>996</v>
      </c>
      <c r="L2591">
        <v>20</v>
      </c>
      <c r="M2591">
        <v>30</v>
      </c>
      <c r="N2591">
        <v>40</v>
      </c>
      <c r="O2591">
        <v>70</v>
      </c>
      <c r="P2591">
        <v>2</v>
      </c>
      <c r="Q2591" s="1">
        <v>40695</v>
      </c>
      <c r="R2591" t="s">
        <v>23</v>
      </c>
      <c r="S2591" t="s">
        <v>24</v>
      </c>
      <c r="T2591" t="s">
        <v>25</v>
      </c>
    </row>
    <row r="2592" spans="1:20" x14ac:dyDescent="0.25">
      <c r="A2592">
        <v>641</v>
      </c>
      <c r="B2592" t="s">
        <v>57</v>
      </c>
      <c r="C2592" t="s">
        <v>50</v>
      </c>
      <c r="D2592" t="s">
        <v>22</v>
      </c>
      <c r="E2592">
        <v>12</v>
      </c>
      <c r="F2592">
        <v>38</v>
      </c>
      <c r="G2592">
        <v>74</v>
      </c>
      <c r="H2592">
        <v>31</v>
      </c>
      <c r="I2592">
        <v>30</v>
      </c>
      <c r="J2592">
        <v>9</v>
      </c>
      <c r="K2592">
        <v>1009</v>
      </c>
      <c r="L2592">
        <v>10</v>
      </c>
      <c r="M2592">
        <v>30</v>
      </c>
      <c r="N2592">
        <v>30</v>
      </c>
      <c r="O2592">
        <v>60</v>
      </c>
      <c r="P2592">
        <v>2</v>
      </c>
      <c r="Q2592" s="1">
        <v>40878</v>
      </c>
      <c r="R2592" t="s">
        <v>23</v>
      </c>
      <c r="S2592" t="s">
        <v>24</v>
      </c>
      <c r="T2592" t="s">
        <v>25</v>
      </c>
    </row>
    <row r="2593" spans="1:20" x14ac:dyDescent="0.25">
      <c r="A2593">
        <v>641</v>
      </c>
      <c r="B2593" t="s">
        <v>57</v>
      </c>
      <c r="C2593" t="s">
        <v>50</v>
      </c>
      <c r="D2593" t="s">
        <v>22</v>
      </c>
      <c r="E2593">
        <v>1</v>
      </c>
      <c r="F2593">
        <v>18</v>
      </c>
      <c r="G2593">
        <v>32</v>
      </c>
      <c r="H2593">
        <v>14</v>
      </c>
      <c r="I2593">
        <v>17</v>
      </c>
      <c r="J2593">
        <v>4</v>
      </c>
      <c r="K2593">
        <v>602</v>
      </c>
      <c r="L2593">
        <v>10</v>
      </c>
      <c r="M2593">
        <v>10</v>
      </c>
      <c r="N2593">
        <v>20</v>
      </c>
      <c r="O2593">
        <v>30</v>
      </c>
      <c r="P2593">
        <v>3</v>
      </c>
      <c r="Q2593" s="1">
        <v>40391</v>
      </c>
      <c r="R2593" t="s">
        <v>23</v>
      </c>
      <c r="S2593" t="s">
        <v>38</v>
      </c>
      <c r="T2593" t="s">
        <v>31</v>
      </c>
    </row>
    <row r="2594" spans="1:20" x14ac:dyDescent="0.25">
      <c r="A2594">
        <v>641</v>
      </c>
      <c r="B2594" t="s">
        <v>57</v>
      </c>
      <c r="C2594" t="s">
        <v>50</v>
      </c>
      <c r="D2594" t="s">
        <v>22</v>
      </c>
      <c r="E2594">
        <v>-2</v>
      </c>
      <c r="F2594">
        <v>13</v>
      </c>
      <c r="G2594">
        <v>23</v>
      </c>
      <c r="H2594">
        <v>10</v>
      </c>
      <c r="I2594">
        <v>15</v>
      </c>
      <c r="J2594">
        <v>3</v>
      </c>
      <c r="K2594">
        <v>598</v>
      </c>
      <c r="L2594">
        <v>10</v>
      </c>
      <c r="M2594">
        <v>0</v>
      </c>
      <c r="N2594">
        <v>10</v>
      </c>
      <c r="O2594">
        <v>10</v>
      </c>
      <c r="P2594">
        <v>3</v>
      </c>
      <c r="Q2594" s="1">
        <v>40452</v>
      </c>
      <c r="R2594" t="s">
        <v>23</v>
      </c>
      <c r="S2594" t="s">
        <v>38</v>
      </c>
      <c r="T2594" t="s">
        <v>31</v>
      </c>
    </row>
    <row r="2595" spans="1:20" x14ac:dyDescent="0.25">
      <c r="A2595">
        <v>641</v>
      </c>
      <c r="B2595" t="s">
        <v>57</v>
      </c>
      <c r="C2595" t="s">
        <v>50</v>
      </c>
      <c r="D2595" t="s">
        <v>22</v>
      </c>
      <c r="E2595">
        <v>-3</v>
      </c>
      <c r="F2595">
        <v>13</v>
      </c>
      <c r="G2595">
        <v>23</v>
      </c>
      <c r="H2595">
        <v>10</v>
      </c>
      <c r="I2595">
        <v>16</v>
      </c>
      <c r="J2595">
        <v>3</v>
      </c>
      <c r="K2595">
        <v>596</v>
      </c>
      <c r="L2595">
        <v>10</v>
      </c>
      <c r="M2595">
        <v>0</v>
      </c>
      <c r="N2595">
        <v>20</v>
      </c>
      <c r="O2595">
        <v>20</v>
      </c>
      <c r="P2595">
        <v>3</v>
      </c>
      <c r="Q2595" s="1">
        <v>40483</v>
      </c>
      <c r="R2595" t="s">
        <v>23</v>
      </c>
      <c r="S2595" t="s">
        <v>38</v>
      </c>
      <c r="T2595" t="s">
        <v>31</v>
      </c>
    </row>
    <row r="2596" spans="1:20" x14ac:dyDescent="0.25">
      <c r="A2596">
        <v>641</v>
      </c>
      <c r="B2596" t="s">
        <v>57</v>
      </c>
      <c r="C2596" t="s">
        <v>50</v>
      </c>
      <c r="D2596" t="s">
        <v>22</v>
      </c>
      <c r="E2596">
        <v>18</v>
      </c>
      <c r="F2596">
        <v>31</v>
      </c>
      <c r="G2596">
        <v>58</v>
      </c>
      <c r="H2596">
        <v>23</v>
      </c>
      <c r="I2596">
        <v>19</v>
      </c>
      <c r="J2596">
        <v>7</v>
      </c>
      <c r="K2596">
        <v>620</v>
      </c>
      <c r="L2596">
        <v>20</v>
      </c>
      <c r="M2596">
        <v>20</v>
      </c>
      <c r="N2596">
        <v>30</v>
      </c>
      <c r="O2596">
        <v>50</v>
      </c>
      <c r="P2596">
        <v>3</v>
      </c>
      <c r="Q2596" s="1">
        <v>40575</v>
      </c>
      <c r="R2596" t="s">
        <v>23</v>
      </c>
      <c r="S2596" t="s">
        <v>38</v>
      </c>
      <c r="T2596" t="s">
        <v>31</v>
      </c>
    </row>
    <row r="2597" spans="1:20" x14ac:dyDescent="0.25">
      <c r="A2597">
        <v>641</v>
      </c>
      <c r="B2597" t="s">
        <v>57</v>
      </c>
      <c r="C2597" t="s">
        <v>50</v>
      </c>
      <c r="D2597" t="s">
        <v>22</v>
      </c>
      <c r="E2597">
        <v>13</v>
      </c>
      <c r="F2597">
        <v>28</v>
      </c>
      <c r="G2597">
        <v>52</v>
      </c>
      <c r="H2597">
        <v>21</v>
      </c>
      <c r="I2597">
        <v>19</v>
      </c>
      <c r="J2597">
        <v>6</v>
      </c>
      <c r="K2597">
        <v>614</v>
      </c>
      <c r="L2597">
        <v>20</v>
      </c>
      <c r="M2597">
        <v>20</v>
      </c>
      <c r="N2597">
        <v>30</v>
      </c>
      <c r="O2597">
        <v>50</v>
      </c>
      <c r="P2597">
        <v>3</v>
      </c>
      <c r="Q2597" s="1">
        <v>40634</v>
      </c>
      <c r="R2597" t="s">
        <v>23</v>
      </c>
      <c r="S2597" t="s">
        <v>38</v>
      </c>
      <c r="T2597" t="s">
        <v>31</v>
      </c>
    </row>
    <row r="2598" spans="1:20" x14ac:dyDescent="0.25">
      <c r="A2598">
        <v>641</v>
      </c>
      <c r="B2598" t="s">
        <v>57</v>
      </c>
      <c r="C2598" t="s">
        <v>50</v>
      </c>
      <c r="D2598" t="s">
        <v>22</v>
      </c>
      <c r="E2598">
        <v>1</v>
      </c>
      <c r="F2598">
        <v>18</v>
      </c>
      <c r="G2598">
        <v>32</v>
      </c>
      <c r="H2598">
        <v>14</v>
      </c>
      <c r="I2598">
        <v>16</v>
      </c>
      <c r="J2598">
        <v>4</v>
      </c>
      <c r="K2598">
        <v>602</v>
      </c>
      <c r="L2598">
        <v>10</v>
      </c>
      <c r="M2598">
        <v>10</v>
      </c>
      <c r="N2598">
        <v>20</v>
      </c>
      <c r="O2598">
        <v>30</v>
      </c>
      <c r="P2598">
        <v>3</v>
      </c>
      <c r="Q2598" s="1">
        <v>40756</v>
      </c>
      <c r="R2598" t="s">
        <v>23</v>
      </c>
      <c r="S2598" t="s">
        <v>38</v>
      </c>
      <c r="T2598" t="s">
        <v>31</v>
      </c>
    </row>
    <row r="2599" spans="1:20" x14ac:dyDescent="0.25">
      <c r="A2599">
        <v>641</v>
      </c>
      <c r="B2599" t="s">
        <v>57</v>
      </c>
      <c r="C2599" t="s">
        <v>50</v>
      </c>
      <c r="D2599" t="s">
        <v>22</v>
      </c>
      <c r="E2599">
        <v>-3</v>
      </c>
      <c r="F2599">
        <v>13</v>
      </c>
      <c r="G2599">
        <v>25</v>
      </c>
      <c r="H2599">
        <v>10</v>
      </c>
      <c r="I2599">
        <v>15</v>
      </c>
      <c r="J2599">
        <v>3</v>
      </c>
      <c r="K2599">
        <v>598</v>
      </c>
      <c r="L2599">
        <v>10</v>
      </c>
      <c r="M2599">
        <v>0</v>
      </c>
      <c r="N2599">
        <v>10</v>
      </c>
      <c r="O2599">
        <v>10</v>
      </c>
      <c r="P2599">
        <v>3</v>
      </c>
      <c r="Q2599" s="1">
        <v>40817</v>
      </c>
      <c r="R2599" t="s">
        <v>23</v>
      </c>
      <c r="S2599" t="s">
        <v>38</v>
      </c>
      <c r="T2599" t="s">
        <v>31</v>
      </c>
    </row>
    <row r="2600" spans="1:20" x14ac:dyDescent="0.25">
      <c r="A2600">
        <v>641</v>
      </c>
      <c r="B2600" t="s">
        <v>57</v>
      </c>
      <c r="C2600" t="s">
        <v>50</v>
      </c>
      <c r="D2600" t="s">
        <v>22</v>
      </c>
      <c r="E2600">
        <v>13</v>
      </c>
      <c r="F2600">
        <v>29</v>
      </c>
      <c r="G2600">
        <v>49</v>
      </c>
      <c r="H2600">
        <v>20</v>
      </c>
      <c r="I2600">
        <v>16</v>
      </c>
      <c r="J2600">
        <v>5</v>
      </c>
      <c r="K2600">
        <v>808</v>
      </c>
      <c r="L2600">
        <v>20</v>
      </c>
      <c r="M2600">
        <v>20</v>
      </c>
      <c r="N2600">
        <v>30</v>
      </c>
      <c r="O2600">
        <v>50</v>
      </c>
      <c r="P2600">
        <v>5</v>
      </c>
      <c r="Q2600" s="1">
        <v>40360</v>
      </c>
      <c r="R2600" t="s">
        <v>28</v>
      </c>
      <c r="S2600" t="s">
        <v>29</v>
      </c>
      <c r="T2600" t="s">
        <v>25</v>
      </c>
    </row>
    <row r="2601" spans="1:20" x14ac:dyDescent="0.25">
      <c r="A2601">
        <v>641</v>
      </c>
      <c r="B2601" t="s">
        <v>57</v>
      </c>
      <c r="C2601" t="s">
        <v>50</v>
      </c>
      <c r="D2601" t="s">
        <v>22</v>
      </c>
      <c r="E2601">
        <v>27</v>
      </c>
      <c r="F2601">
        <v>35</v>
      </c>
      <c r="G2601">
        <v>62</v>
      </c>
      <c r="H2601">
        <v>23</v>
      </c>
      <c r="I2601">
        <v>17</v>
      </c>
      <c r="J2601">
        <v>6</v>
      </c>
      <c r="K2601">
        <v>800</v>
      </c>
      <c r="L2601">
        <v>50</v>
      </c>
      <c r="M2601">
        <v>20</v>
      </c>
      <c r="N2601">
        <v>50</v>
      </c>
      <c r="O2601">
        <v>70</v>
      </c>
      <c r="P2601">
        <v>5</v>
      </c>
      <c r="Q2601" s="1">
        <v>40817</v>
      </c>
      <c r="R2601" t="s">
        <v>28</v>
      </c>
      <c r="S2601" t="s">
        <v>29</v>
      </c>
      <c r="T2601" t="s">
        <v>25</v>
      </c>
    </row>
    <row r="2602" spans="1:20" x14ac:dyDescent="0.25">
      <c r="A2602">
        <v>641</v>
      </c>
      <c r="B2602" t="s">
        <v>57</v>
      </c>
      <c r="C2602" t="s">
        <v>50</v>
      </c>
      <c r="D2602" t="s">
        <v>22</v>
      </c>
      <c r="E2602">
        <v>31</v>
      </c>
      <c r="F2602">
        <v>43</v>
      </c>
      <c r="G2602">
        <v>43</v>
      </c>
      <c r="H2602">
        <v>0</v>
      </c>
      <c r="I2602">
        <v>12</v>
      </c>
      <c r="J2602">
        <v>0</v>
      </c>
      <c r="K2602">
        <v>559</v>
      </c>
      <c r="L2602">
        <v>40</v>
      </c>
      <c r="M2602">
        <v>0</v>
      </c>
      <c r="N2602">
        <v>50</v>
      </c>
      <c r="O2602">
        <v>50</v>
      </c>
      <c r="P2602">
        <v>6</v>
      </c>
      <c r="Q2602" s="1">
        <v>40360</v>
      </c>
      <c r="R2602" t="s">
        <v>28</v>
      </c>
      <c r="S2602" t="s">
        <v>30</v>
      </c>
      <c r="T2602" t="s">
        <v>31</v>
      </c>
    </row>
    <row r="2603" spans="1:20" x14ac:dyDescent="0.25">
      <c r="A2603">
        <v>641</v>
      </c>
      <c r="B2603" t="s">
        <v>57</v>
      </c>
      <c r="C2603" t="s">
        <v>50</v>
      </c>
      <c r="D2603" t="s">
        <v>22</v>
      </c>
      <c r="E2603">
        <v>32</v>
      </c>
      <c r="F2603">
        <v>43</v>
      </c>
      <c r="G2603">
        <v>43</v>
      </c>
      <c r="H2603">
        <v>0</v>
      </c>
      <c r="I2603">
        <v>11</v>
      </c>
      <c r="J2603">
        <v>0</v>
      </c>
      <c r="K2603">
        <v>344</v>
      </c>
      <c r="L2603">
        <v>40</v>
      </c>
      <c r="M2603">
        <v>0</v>
      </c>
      <c r="N2603">
        <v>50</v>
      </c>
      <c r="O2603">
        <v>50</v>
      </c>
      <c r="P2603">
        <v>6</v>
      </c>
      <c r="Q2603" s="1">
        <v>40513</v>
      </c>
      <c r="R2603" t="s">
        <v>28</v>
      </c>
      <c r="S2603" t="s">
        <v>30</v>
      </c>
      <c r="T2603" t="s">
        <v>31</v>
      </c>
    </row>
    <row r="2604" spans="1:20" x14ac:dyDescent="0.25">
      <c r="A2604">
        <v>641</v>
      </c>
      <c r="B2604" t="s">
        <v>57</v>
      </c>
      <c r="C2604" t="s">
        <v>50</v>
      </c>
      <c r="D2604" t="s">
        <v>22</v>
      </c>
      <c r="E2604">
        <v>202</v>
      </c>
      <c r="F2604">
        <v>312</v>
      </c>
      <c r="G2604">
        <v>546</v>
      </c>
      <c r="H2604">
        <v>234</v>
      </c>
      <c r="I2604">
        <v>110</v>
      </c>
      <c r="J2604">
        <v>77</v>
      </c>
      <c r="K2604">
        <v>1310</v>
      </c>
      <c r="L2604">
        <v>200</v>
      </c>
      <c r="M2604">
        <v>200</v>
      </c>
      <c r="N2604">
        <v>280</v>
      </c>
      <c r="O2604">
        <v>480</v>
      </c>
      <c r="P2604">
        <v>8</v>
      </c>
      <c r="Q2604" s="1">
        <v>40179</v>
      </c>
      <c r="R2604" t="s">
        <v>32</v>
      </c>
      <c r="S2604" t="s">
        <v>39</v>
      </c>
      <c r="T2604" t="s">
        <v>31</v>
      </c>
    </row>
    <row r="2605" spans="1:20" x14ac:dyDescent="0.25">
      <c r="A2605">
        <v>641</v>
      </c>
      <c r="B2605" t="s">
        <v>57</v>
      </c>
      <c r="C2605" t="s">
        <v>50</v>
      </c>
      <c r="D2605" t="s">
        <v>22</v>
      </c>
      <c r="E2605">
        <v>212</v>
      </c>
      <c r="F2605">
        <v>324</v>
      </c>
      <c r="G2605">
        <v>567</v>
      </c>
      <c r="H2605">
        <v>243</v>
      </c>
      <c r="I2605">
        <v>112</v>
      </c>
      <c r="J2605">
        <v>80</v>
      </c>
      <c r="K2605">
        <v>1260</v>
      </c>
      <c r="L2605">
        <v>210</v>
      </c>
      <c r="M2605">
        <v>200</v>
      </c>
      <c r="N2605">
        <v>290</v>
      </c>
      <c r="O2605">
        <v>490</v>
      </c>
      <c r="P2605">
        <v>8</v>
      </c>
      <c r="Q2605" s="1">
        <v>40238</v>
      </c>
      <c r="R2605" t="s">
        <v>32</v>
      </c>
      <c r="S2605" t="s">
        <v>39</v>
      </c>
      <c r="T2605" t="s">
        <v>31</v>
      </c>
    </row>
    <row r="2606" spans="1:20" x14ac:dyDescent="0.25">
      <c r="A2606">
        <v>641</v>
      </c>
      <c r="B2606" t="s">
        <v>57</v>
      </c>
      <c r="C2606" t="s">
        <v>50</v>
      </c>
      <c r="D2606" t="s">
        <v>22</v>
      </c>
      <c r="E2606">
        <v>241</v>
      </c>
      <c r="F2606">
        <v>362</v>
      </c>
      <c r="G2606">
        <v>634</v>
      </c>
      <c r="H2606">
        <v>272</v>
      </c>
      <c r="I2606">
        <v>121</v>
      </c>
      <c r="J2606">
        <v>89</v>
      </c>
      <c r="K2606">
        <v>1616</v>
      </c>
      <c r="L2606">
        <v>230</v>
      </c>
      <c r="M2606">
        <v>230</v>
      </c>
      <c r="N2606">
        <v>320</v>
      </c>
      <c r="O2606">
        <v>550</v>
      </c>
      <c r="P2606">
        <v>8</v>
      </c>
      <c r="Q2606" s="1">
        <v>40330</v>
      </c>
      <c r="R2606" t="s">
        <v>32</v>
      </c>
      <c r="S2606" t="s">
        <v>39</v>
      </c>
      <c r="T2606" t="s">
        <v>31</v>
      </c>
    </row>
    <row r="2607" spans="1:20" x14ac:dyDescent="0.25">
      <c r="A2607">
        <v>641</v>
      </c>
      <c r="B2607" t="s">
        <v>57</v>
      </c>
      <c r="C2607" t="s">
        <v>50</v>
      </c>
      <c r="D2607" t="s">
        <v>22</v>
      </c>
      <c r="E2607">
        <v>216</v>
      </c>
      <c r="F2607">
        <v>329</v>
      </c>
      <c r="G2607">
        <v>576</v>
      </c>
      <c r="H2607">
        <v>247</v>
      </c>
      <c r="I2607">
        <v>113</v>
      </c>
      <c r="J2607">
        <v>81</v>
      </c>
      <c r="K2607">
        <v>1744</v>
      </c>
      <c r="L2607">
        <v>200</v>
      </c>
      <c r="M2607">
        <v>230</v>
      </c>
      <c r="N2607">
        <v>300</v>
      </c>
      <c r="O2607">
        <v>530</v>
      </c>
      <c r="P2607">
        <v>8</v>
      </c>
      <c r="Q2607" s="1">
        <v>40513</v>
      </c>
      <c r="R2607" t="s">
        <v>32</v>
      </c>
      <c r="S2607" t="s">
        <v>39</v>
      </c>
      <c r="T2607" t="s">
        <v>31</v>
      </c>
    </row>
    <row r="2608" spans="1:20" x14ac:dyDescent="0.25">
      <c r="A2608">
        <v>641</v>
      </c>
      <c r="B2608" t="s">
        <v>57</v>
      </c>
      <c r="C2608" t="s">
        <v>50</v>
      </c>
      <c r="D2608" t="s">
        <v>22</v>
      </c>
      <c r="E2608">
        <v>315</v>
      </c>
      <c r="F2608">
        <v>312</v>
      </c>
      <c r="G2608">
        <v>611</v>
      </c>
      <c r="H2608">
        <v>234</v>
      </c>
      <c r="I2608">
        <v>116</v>
      </c>
      <c r="J2608">
        <v>77</v>
      </c>
      <c r="K2608">
        <v>1310</v>
      </c>
      <c r="L2608">
        <v>200</v>
      </c>
      <c r="M2608">
        <v>200</v>
      </c>
      <c r="N2608">
        <v>280</v>
      </c>
      <c r="O2608">
        <v>480</v>
      </c>
      <c r="P2608">
        <v>8</v>
      </c>
      <c r="Q2608" s="1">
        <v>40544</v>
      </c>
      <c r="R2608" t="s">
        <v>32</v>
      </c>
      <c r="S2608" t="s">
        <v>39</v>
      </c>
      <c r="T2608" t="s">
        <v>31</v>
      </c>
    </row>
    <row r="2609" spans="1:20" x14ac:dyDescent="0.25">
      <c r="A2609">
        <v>641</v>
      </c>
      <c r="B2609" t="s">
        <v>57</v>
      </c>
      <c r="C2609" t="s">
        <v>50</v>
      </c>
      <c r="D2609" t="s">
        <v>22</v>
      </c>
      <c r="E2609">
        <v>356</v>
      </c>
      <c r="F2609">
        <v>387</v>
      </c>
      <c r="G2609">
        <v>672</v>
      </c>
      <c r="H2609">
        <v>291</v>
      </c>
      <c r="I2609">
        <v>120</v>
      </c>
      <c r="J2609">
        <v>96</v>
      </c>
      <c r="K2609">
        <v>1742</v>
      </c>
      <c r="L2609">
        <v>240</v>
      </c>
      <c r="M2609">
        <v>250</v>
      </c>
      <c r="N2609">
        <v>340</v>
      </c>
      <c r="O2609">
        <v>590</v>
      </c>
      <c r="P2609">
        <v>8</v>
      </c>
      <c r="Q2609" s="1">
        <v>40725</v>
      </c>
      <c r="R2609" t="s">
        <v>32</v>
      </c>
      <c r="S2609" t="s">
        <v>39</v>
      </c>
      <c r="T2609" t="s">
        <v>31</v>
      </c>
    </row>
    <row r="2610" spans="1:20" x14ac:dyDescent="0.25">
      <c r="A2610">
        <v>641</v>
      </c>
      <c r="B2610" t="s">
        <v>57</v>
      </c>
      <c r="C2610" t="s">
        <v>50</v>
      </c>
      <c r="D2610" t="s">
        <v>22</v>
      </c>
      <c r="E2610">
        <v>291</v>
      </c>
      <c r="F2610">
        <v>304</v>
      </c>
      <c r="G2610">
        <v>567</v>
      </c>
      <c r="H2610">
        <v>228</v>
      </c>
      <c r="I2610">
        <v>108</v>
      </c>
      <c r="J2610">
        <v>75</v>
      </c>
      <c r="K2610">
        <v>1691</v>
      </c>
      <c r="L2610">
        <v>180</v>
      </c>
      <c r="M2610">
        <v>210</v>
      </c>
      <c r="N2610">
        <v>280</v>
      </c>
      <c r="O2610">
        <v>490</v>
      </c>
      <c r="P2610">
        <v>8</v>
      </c>
      <c r="Q2610" s="1">
        <v>40848</v>
      </c>
      <c r="R2610" t="s">
        <v>32</v>
      </c>
      <c r="S2610" t="s">
        <v>39</v>
      </c>
      <c r="T2610" t="s">
        <v>31</v>
      </c>
    </row>
    <row r="2611" spans="1:20" x14ac:dyDescent="0.25">
      <c r="A2611">
        <v>641</v>
      </c>
      <c r="B2611" t="s">
        <v>57</v>
      </c>
      <c r="C2611" t="s">
        <v>50</v>
      </c>
      <c r="D2611" t="s">
        <v>22</v>
      </c>
      <c r="E2611">
        <v>114</v>
      </c>
      <c r="F2611">
        <v>176</v>
      </c>
      <c r="G2611">
        <v>298</v>
      </c>
      <c r="H2611">
        <v>122</v>
      </c>
      <c r="I2611">
        <v>62</v>
      </c>
      <c r="J2611">
        <v>39</v>
      </c>
      <c r="K2611">
        <v>789</v>
      </c>
      <c r="L2611">
        <v>130</v>
      </c>
      <c r="M2611">
        <v>90</v>
      </c>
      <c r="N2611">
        <v>150</v>
      </c>
      <c r="O2611">
        <v>240</v>
      </c>
      <c r="P2611">
        <v>9</v>
      </c>
      <c r="Q2611" s="1">
        <v>40452</v>
      </c>
      <c r="R2611" t="s">
        <v>32</v>
      </c>
      <c r="S2611" t="s">
        <v>33</v>
      </c>
      <c r="T2611" t="s">
        <v>31</v>
      </c>
    </row>
    <row r="2612" spans="1:20" x14ac:dyDescent="0.25">
      <c r="A2612">
        <v>641</v>
      </c>
      <c r="B2612" t="s">
        <v>57</v>
      </c>
      <c r="C2612" t="s">
        <v>50</v>
      </c>
      <c r="D2612" t="s">
        <v>22</v>
      </c>
      <c r="E2612">
        <v>134</v>
      </c>
      <c r="F2612">
        <v>139</v>
      </c>
      <c r="G2612">
        <v>262</v>
      </c>
      <c r="H2612">
        <v>95</v>
      </c>
      <c r="I2612">
        <v>56</v>
      </c>
      <c r="J2612">
        <v>30</v>
      </c>
      <c r="K2612">
        <v>608</v>
      </c>
      <c r="L2612">
        <v>90</v>
      </c>
      <c r="M2612">
        <v>80</v>
      </c>
      <c r="N2612">
        <v>120</v>
      </c>
      <c r="O2612">
        <v>200</v>
      </c>
      <c r="P2612">
        <v>9</v>
      </c>
      <c r="Q2612" s="1">
        <v>40544</v>
      </c>
      <c r="R2612" t="s">
        <v>32</v>
      </c>
      <c r="S2612" t="s">
        <v>33</v>
      </c>
      <c r="T2612" t="s">
        <v>31</v>
      </c>
    </row>
    <row r="2613" spans="1:20" x14ac:dyDescent="0.25">
      <c r="A2613">
        <v>641</v>
      </c>
      <c r="B2613" t="s">
        <v>57</v>
      </c>
      <c r="C2613" t="s">
        <v>50</v>
      </c>
      <c r="D2613" t="s">
        <v>22</v>
      </c>
      <c r="E2613">
        <v>151</v>
      </c>
      <c r="F2613">
        <v>158</v>
      </c>
      <c r="G2613">
        <v>285</v>
      </c>
      <c r="H2613">
        <v>109</v>
      </c>
      <c r="I2613">
        <v>56</v>
      </c>
      <c r="J2613">
        <v>34</v>
      </c>
      <c r="K2613">
        <v>585</v>
      </c>
      <c r="L2613">
        <v>110</v>
      </c>
      <c r="M2613">
        <v>90</v>
      </c>
      <c r="N2613">
        <v>140</v>
      </c>
      <c r="O2613">
        <v>230</v>
      </c>
      <c r="P2613">
        <v>9</v>
      </c>
      <c r="Q2613" s="1">
        <v>40603</v>
      </c>
      <c r="R2613" t="s">
        <v>32</v>
      </c>
      <c r="S2613" t="s">
        <v>33</v>
      </c>
      <c r="T2613" t="s">
        <v>31</v>
      </c>
    </row>
    <row r="2614" spans="1:20" x14ac:dyDescent="0.25">
      <c r="A2614">
        <v>641</v>
      </c>
      <c r="B2614" t="s">
        <v>57</v>
      </c>
      <c r="C2614" t="s">
        <v>50</v>
      </c>
      <c r="D2614" t="s">
        <v>22</v>
      </c>
      <c r="E2614">
        <v>159</v>
      </c>
      <c r="F2614">
        <v>165</v>
      </c>
      <c r="G2614">
        <v>296</v>
      </c>
      <c r="H2614">
        <v>113</v>
      </c>
      <c r="I2614">
        <v>58</v>
      </c>
      <c r="J2614">
        <v>36</v>
      </c>
      <c r="K2614">
        <v>803</v>
      </c>
      <c r="L2614">
        <v>100</v>
      </c>
      <c r="M2614">
        <v>100</v>
      </c>
      <c r="N2614">
        <v>150</v>
      </c>
      <c r="O2614">
        <v>250</v>
      </c>
      <c r="P2614">
        <v>9</v>
      </c>
      <c r="Q2614" s="1">
        <v>40848</v>
      </c>
      <c r="R2614" t="s">
        <v>32</v>
      </c>
      <c r="S2614" t="s">
        <v>33</v>
      </c>
      <c r="T2614" t="s">
        <v>31</v>
      </c>
    </row>
    <row r="2615" spans="1:20" x14ac:dyDescent="0.25">
      <c r="A2615">
        <v>641</v>
      </c>
      <c r="B2615" t="s">
        <v>57</v>
      </c>
      <c r="C2615" t="s">
        <v>50</v>
      </c>
      <c r="D2615" t="s">
        <v>22</v>
      </c>
      <c r="E2615">
        <v>164</v>
      </c>
      <c r="F2615">
        <v>261</v>
      </c>
      <c r="G2615">
        <v>521</v>
      </c>
      <c r="H2615">
        <v>260</v>
      </c>
      <c r="I2615">
        <v>97</v>
      </c>
      <c r="J2615">
        <v>72</v>
      </c>
      <c r="K2615">
        <v>1715</v>
      </c>
      <c r="L2615">
        <v>150</v>
      </c>
      <c r="M2615">
        <v>220</v>
      </c>
      <c r="N2615">
        <v>230</v>
      </c>
      <c r="O2615">
        <v>450</v>
      </c>
      <c r="P2615">
        <v>11</v>
      </c>
      <c r="Q2615" s="1">
        <v>40330</v>
      </c>
      <c r="R2615" t="s">
        <v>26</v>
      </c>
      <c r="S2615" t="s">
        <v>35</v>
      </c>
      <c r="T2615" t="s">
        <v>25</v>
      </c>
    </row>
    <row r="2616" spans="1:20" x14ac:dyDescent="0.25">
      <c r="A2616">
        <v>641</v>
      </c>
      <c r="B2616" t="s">
        <v>57</v>
      </c>
      <c r="C2616" t="s">
        <v>50</v>
      </c>
      <c r="D2616" t="s">
        <v>22</v>
      </c>
      <c r="E2616">
        <v>155</v>
      </c>
      <c r="F2616">
        <v>249</v>
      </c>
      <c r="G2616">
        <v>498</v>
      </c>
      <c r="H2616">
        <v>249</v>
      </c>
      <c r="I2616">
        <v>94</v>
      </c>
      <c r="J2616">
        <v>69</v>
      </c>
      <c r="K2616">
        <v>1775</v>
      </c>
      <c r="L2616">
        <v>140</v>
      </c>
      <c r="M2616">
        <v>210</v>
      </c>
      <c r="N2616">
        <v>220</v>
      </c>
      <c r="O2616">
        <v>430</v>
      </c>
      <c r="P2616">
        <v>11</v>
      </c>
      <c r="Q2616" s="1">
        <v>40422</v>
      </c>
      <c r="R2616" t="s">
        <v>26</v>
      </c>
      <c r="S2616" t="s">
        <v>35</v>
      </c>
      <c r="T2616" t="s">
        <v>25</v>
      </c>
    </row>
    <row r="2617" spans="1:20" x14ac:dyDescent="0.25">
      <c r="A2617">
        <v>641</v>
      </c>
      <c r="B2617" t="s">
        <v>57</v>
      </c>
      <c r="C2617" t="s">
        <v>50</v>
      </c>
      <c r="D2617" t="s">
        <v>22</v>
      </c>
      <c r="E2617">
        <v>156</v>
      </c>
      <c r="F2617">
        <v>251</v>
      </c>
      <c r="G2617">
        <v>501</v>
      </c>
      <c r="H2617">
        <v>250</v>
      </c>
      <c r="I2617">
        <v>95</v>
      </c>
      <c r="J2617">
        <v>70</v>
      </c>
      <c r="K2617">
        <v>1820</v>
      </c>
      <c r="L2617">
        <v>120</v>
      </c>
      <c r="M2617">
        <v>210</v>
      </c>
      <c r="N2617">
        <v>200</v>
      </c>
      <c r="O2617">
        <v>410</v>
      </c>
      <c r="P2617">
        <v>11</v>
      </c>
      <c r="Q2617" s="1">
        <v>40513</v>
      </c>
      <c r="R2617" t="s">
        <v>26</v>
      </c>
      <c r="S2617" t="s">
        <v>35</v>
      </c>
      <c r="T2617" t="s">
        <v>25</v>
      </c>
    </row>
    <row r="2618" spans="1:20" x14ac:dyDescent="0.25">
      <c r="A2618">
        <v>641</v>
      </c>
      <c r="B2618" t="s">
        <v>57</v>
      </c>
      <c r="C2618" t="s">
        <v>50</v>
      </c>
      <c r="D2618" t="s">
        <v>22</v>
      </c>
      <c r="E2618">
        <v>209</v>
      </c>
      <c r="F2618">
        <v>229</v>
      </c>
      <c r="G2618">
        <v>487</v>
      </c>
      <c r="H2618">
        <v>228</v>
      </c>
      <c r="I2618">
        <v>88</v>
      </c>
      <c r="J2618">
        <v>63</v>
      </c>
      <c r="K2618">
        <v>1436</v>
      </c>
      <c r="L2618">
        <v>140</v>
      </c>
      <c r="M2618">
        <v>190</v>
      </c>
      <c r="N2618">
        <v>210</v>
      </c>
      <c r="O2618">
        <v>400</v>
      </c>
      <c r="P2618">
        <v>11</v>
      </c>
      <c r="Q2618" s="1">
        <v>40575</v>
      </c>
      <c r="R2618" t="s">
        <v>26</v>
      </c>
      <c r="S2618" t="s">
        <v>35</v>
      </c>
      <c r="T2618" t="s">
        <v>25</v>
      </c>
    </row>
    <row r="2619" spans="1:20" x14ac:dyDescent="0.25">
      <c r="A2619">
        <v>641</v>
      </c>
      <c r="B2619" t="s">
        <v>57</v>
      </c>
      <c r="C2619" t="s">
        <v>50</v>
      </c>
      <c r="D2619" t="s">
        <v>22</v>
      </c>
      <c r="E2619">
        <v>232</v>
      </c>
      <c r="F2619">
        <v>251</v>
      </c>
      <c r="G2619">
        <v>534</v>
      </c>
      <c r="H2619">
        <v>250</v>
      </c>
      <c r="I2619">
        <v>95</v>
      </c>
      <c r="J2619">
        <v>70</v>
      </c>
      <c r="K2619">
        <v>1820</v>
      </c>
      <c r="L2619">
        <v>120</v>
      </c>
      <c r="M2619">
        <v>210</v>
      </c>
      <c r="N2619">
        <v>200</v>
      </c>
      <c r="O2619">
        <v>410</v>
      </c>
      <c r="P2619">
        <v>11</v>
      </c>
      <c r="Q2619" s="1">
        <v>40878</v>
      </c>
      <c r="R2619" t="s">
        <v>26</v>
      </c>
      <c r="S2619" t="s">
        <v>35</v>
      </c>
      <c r="T2619" t="s">
        <v>25</v>
      </c>
    </row>
    <row r="2620" spans="1:20" x14ac:dyDescent="0.25">
      <c r="A2620">
        <v>641</v>
      </c>
      <c r="B2620" t="s">
        <v>57</v>
      </c>
      <c r="C2620" t="s">
        <v>50</v>
      </c>
      <c r="D2620" t="s">
        <v>22</v>
      </c>
      <c r="E2620">
        <v>216</v>
      </c>
      <c r="F2620">
        <v>360</v>
      </c>
      <c r="G2620">
        <v>654</v>
      </c>
      <c r="H2620">
        <v>294</v>
      </c>
      <c r="I2620">
        <v>144</v>
      </c>
      <c r="J2620">
        <v>111</v>
      </c>
      <c r="K2620">
        <v>1838</v>
      </c>
      <c r="L2620">
        <v>170</v>
      </c>
      <c r="M2620">
        <v>240</v>
      </c>
      <c r="N2620">
        <v>300</v>
      </c>
      <c r="O2620">
        <v>540</v>
      </c>
      <c r="P2620">
        <v>12</v>
      </c>
      <c r="Q2620" s="1">
        <v>40513</v>
      </c>
      <c r="R2620" t="s">
        <v>26</v>
      </c>
      <c r="S2620" t="s">
        <v>40</v>
      </c>
      <c r="T2620" t="s">
        <v>25</v>
      </c>
    </row>
    <row r="2621" spans="1:20" x14ac:dyDescent="0.25">
      <c r="A2621">
        <v>641</v>
      </c>
      <c r="B2621" t="s">
        <v>57</v>
      </c>
      <c r="C2621" t="s">
        <v>50</v>
      </c>
      <c r="D2621" t="s">
        <v>22</v>
      </c>
      <c r="E2621">
        <v>273</v>
      </c>
      <c r="F2621">
        <v>301</v>
      </c>
      <c r="G2621">
        <v>611</v>
      </c>
      <c r="H2621">
        <v>245</v>
      </c>
      <c r="I2621">
        <v>132</v>
      </c>
      <c r="J2621">
        <v>93</v>
      </c>
      <c r="K2621">
        <v>1419</v>
      </c>
      <c r="L2621">
        <v>160</v>
      </c>
      <c r="M2621">
        <v>210</v>
      </c>
      <c r="N2621">
        <v>270</v>
      </c>
      <c r="O2621">
        <v>480</v>
      </c>
      <c r="P2621">
        <v>12</v>
      </c>
      <c r="Q2621" s="1">
        <v>40544</v>
      </c>
      <c r="R2621" t="s">
        <v>26</v>
      </c>
      <c r="S2621" t="s">
        <v>40</v>
      </c>
      <c r="T2621" t="s">
        <v>25</v>
      </c>
    </row>
    <row r="2622" spans="1:20" x14ac:dyDescent="0.25">
      <c r="A2622">
        <v>641</v>
      </c>
      <c r="B2622" t="s">
        <v>57</v>
      </c>
      <c r="C2622" t="s">
        <v>50</v>
      </c>
      <c r="D2622" t="s">
        <v>22</v>
      </c>
      <c r="E2622">
        <v>251</v>
      </c>
      <c r="F2622">
        <v>294</v>
      </c>
      <c r="G2622">
        <v>569</v>
      </c>
      <c r="H2622">
        <v>240</v>
      </c>
      <c r="I2622">
        <v>125</v>
      </c>
      <c r="J2622">
        <v>91</v>
      </c>
      <c r="K2622">
        <v>1391</v>
      </c>
      <c r="L2622">
        <v>150</v>
      </c>
      <c r="M2622">
        <v>200</v>
      </c>
      <c r="N2622">
        <v>260</v>
      </c>
      <c r="O2622">
        <v>460</v>
      </c>
      <c r="P2622">
        <v>12</v>
      </c>
      <c r="Q2622" s="1">
        <v>40575</v>
      </c>
      <c r="R2622" t="s">
        <v>26</v>
      </c>
      <c r="S2622" t="s">
        <v>40</v>
      </c>
      <c r="T2622" t="s">
        <v>25</v>
      </c>
    </row>
    <row r="2623" spans="1:20" x14ac:dyDescent="0.25">
      <c r="A2623">
        <v>641</v>
      </c>
      <c r="B2623" t="s">
        <v>57</v>
      </c>
      <c r="C2623" t="s">
        <v>50</v>
      </c>
      <c r="D2623" t="s">
        <v>22</v>
      </c>
      <c r="E2623">
        <v>331</v>
      </c>
      <c r="F2623">
        <v>370</v>
      </c>
      <c r="G2623">
        <v>716</v>
      </c>
      <c r="H2623">
        <v>302</v>
      </c>
      <c r="I2623">
        <v>147</v>
      </c>
      <c r="J2623">
        <v>114</v>
      </c>
      <c r="K2623">
        <v>1783</v>
      </c>
      <c r="L2623">
        <v>210</v>
      </c>
      <c r="M2623">
        <v>250</v>
      </c>
      <c r="N2623">
        <v>340</v>
      </c>
      <c r="O2623">
        <v>590</v>
      </c>
      <c r="P2623">
        <v>12</v>
      </c>
      <c r="Q2623" s="1">
        <v>40787</v>
      </c>
      <c r="R2623" t="s">
        <v>26</v>
      </c>
      <c r="S2623" t="s">
        <v>40</v>
      </c>
      <c r="T2623" t="s">
        <v>25</v>
      </c>
    </row>
    <row r="2624" spans="1:20" x14ac:dyDescent="0.25">
      <c r="A2624">
        <v>641</v>
      </c>
      <c r="B2624" t="s">
        <v>57</v>
      </c>
      <c r="C2624" t="s">
        <v>50</v>
      </c>
      <c r="D2624" t="s">
        <v>22</v>
      </c>
      <c r="E2624">
        <v>257</v>
      </c>
      <c r="F2624">
        <v>300</v>
      </c>
      <c r="G2624">
        <v>581</v>
      </c>
      <c r="H2624">
        <v>245</v>
      </c>
      <c r="I2624">
        <v>127</v>
      </c>
      <c r="J2624">
        <v>93</v>
      </c>
      <c r="K2624">
        <v>1784</v>
      </c>
      <c r="L2624">
        <v>130</v>
      </c>
      <c r="M2624">
        <v>200</v>
      </c>
      <c r="N2624">
        <v>250</v>
      </c>
      <c r="O2624">
        <v>450</v>
      </c>
      <c r="P2624">
        <v>12</v>
      </c>
      <c r="Q2624" s="1">
        <v>40848</v>
      </c>
      <c r="R2624" t="s">
        <v>26</v>
      </c>
      <c r="S2624" t="s">
        <v>40</v>
      </c>
      <c r="T2624" t="s">
        <v>25</v>
      </c>
    </row>
    <row r="2625" spans="1:20" x14ac:dyDescent="0.25">
      <c r="A2625">
        <v>646</v>
      </c>
      <c r="B2625" t="s">
        <v>47</v>
      </c>
      <c r="C2625" t="s">
        <v>21</v>
      </c>
      <c r="D2625" t="s">
        <v>43</v>
      </c>
      <c r="E2625">
        <v>357</v>
      </c>
      <c r="F2625">
        <v>534</v>
      </c>
      <c r="G2625">
        <v>890</v>
      </c>
      <c r="H2625">
        <v>356</v>
      </c>
      <c r="I2625">
        <v>177</v>
      </c>
      <c r="J2625">
        <v>124</v>
      </c>
      <c r="K2625">
        <v>2476</v>
      </c>
      <c r="L2625">
        <v>350</v>
      </c>
      <c r="M2625">
        <v>340</v>
      </c>
      <c r="N2625">
        <v>500</v>
      </c>
      <c r="O2625">
        <v>840</v>
      </c>
      <c r="P2625">
        <v>2</v>
      </c>
      <c r="Q2625" s="1">
        <v>40330</v>
      </c>
      <c r="R2625" t="s">
        <v>23</v>
      </c>
      <c r="S2625" t="s">
        <v>24</v>
      </c>
      <c r="T2625" t="s">
        <v>25</v>
      </c>
    </row>
    <row r="2626" spans="1:20" x14ac:dyDescent="0.25">
      <c r="A2626">
        <v>646</v>
      </c>
      <c r="B2626" t="s">
        <v>47</v>
      </c>
      <c r="C2626" t="s">
        <v>21</v>
      </c>
      <c r="D2626" t="s">
        <v>43</v>
      </c>
      <c r="E2626">
        <v>407</v>
      </c>
      <c r="F2626">
        <v>454</v>
      </c>
      <c r="G2626">
        <v>749</v>
      </c>
      <c r="H2626">
        <v>302</v>
      </c>
      <c r="I2626">
        <v>148</v>
      </c>
      <c r="J2626">
        <v>105</v>
      </c>
      <c r="K2626">
        <v>2250</v>
      </c>
      <c r="L2626">
        <v>300</v>
      </c>
      <c r="M2626">
        <v>280</v>
      </c>
      <c r="N2626">
        <v>430</v>
      </c>
      <c r="O2626">
        <v>710</v>
      </c>
      <c r="P2626">
        <v>2</v>
      </c>
      <c r="Q2626" s="1">
        <v>40664</v>
      </c>
      <c r="R2626" t="s">
        <v>23</v>
      </c>
      <c r="S2626" t="s">
        <v>24</v>
      </c>
      <c r="T2626" t="s">
        <v>25</v>
      </c>
    </row>
    <row r="2627" spans="1:20" x14ac:dyDescent="0.25">
      <c r="A2627">
        <v>646</v>
      </c>
      <c r="B2627" t="s">
        <v>47</v>
      </c>
      <c r="C2627" t="s">
        <v>21</v>
      </c>
      <c r="D2627" t="s">
        <v>43</v>
      </c>
      <c r="E2627">
        <v>105</v>
      </c>
      <c r="F2627">
        <v>145</v>
      </c>
      <c r="G2627">
        <v>245</v>
      </c>
      <c r="H2627">
        <v>100</v>
      </c>
      <c r="I2627">
        <v>40</v>
      </c>
      <c r="J2627">
        <v>28</v>
      </c>
      <c r="K2627">
        <v>598</v>
      </c>
      <c r="L2627">
        <v>130</v>
      </c>
      <c r="M2627">
        <v>100</v>
      </c>
      <c r="N2627">
        <v>160</v>
      </c>
      <c r="O2627">
        <v>260</v>
      </c>
      <c r="P2627">
        <v>13</v>
      </c>
      <c r="Q2627" s="1">
        <v>40391</v>
      </c>
      <c r="R2627" t="s">
        <v>26</v>
      </c>
      <c r="S2627" t="s">
        <v>27</v>
      </c>
      <c r="T2627" t="s">
        <v>25</v>
      </c>
    </row>
    <row r="2628" spans="1:20" x14ac:dyDescent="0.25">
      <c r="A2628">
        <v>646</v>
      </c>
      <c r="B2628" t="s">
        <v>47</v>
      </c>
      <c r="C2628" t="s">
        <v>21</v>
      </c>
      <c r="D2628" t="s">
        <v>43</v>
      </c>
      <c r="E2628">
        <v>84</v>
      </c>
      <c r="F2628">
        <v>118</v>
      </c>
      <c r="G2628">
        <v>199</v>
      </c>
      <c r="H2628">
        <v>81</v>
      </c>
      <c r="I2628">
        <v>34</v>
      </c>
      <c r="J2628">
        <v>22</v>
      </c>
      <c r="K2628">
        <v>588</v>
      </c>
      <c r="L2628">
        <v>100</v>
      </c>
      <c r="M2628">
        <v>80</v>
      </c>
      <c r="N2628">
        <v>130</v>
      </c>
      <c r="O2628">
        <v>210</v>
      </c>
      <c r="P2628">
        <v>13</v>
      </c>
      <c r="Q2628" s="1">
        <v>40422</v>
      </c>
      <c r="R2628" t="s">
        <v>26</v>
      </c>
      <c r="S2628" t="s">
        <v>27</v>
      </c>
      <c r="T2628" t="s">
        <v>25</v>
      </c>
    </row>
    <row r="2629" spans="1:20" x14ac:dyDescent="0.25">
      <c r="A2629">
        <v>646</v>
      </c>
      <c r="B2629" t="s">
        <v>47</v>
      </c>
      <c r="C2629" t="s">
        <v>21</v>
      </c>
      <c r="D2629" t="s">
        <v>43</v>
      </c>
      <c r="E2629">
        <v>123</v>
      </c>
      <c r="F2629">
        <v>117</v>
      </c>
      <c r="G2629">
        <v>211</v>
      </c>
      <c r="H2629">
        <v>81</v>
      </c>
      <c r="I2629">
        <v>34</v>
      </c>
      <c r="J2629">
        <v>22</v>
      </c>
      <c r="K2629">
        <v>441</v>
      </c>
      <c r="L2629">
        <v>100</v>
      </c>
      <c r="M2629">
        <v>80</v>
      </c>
      <c r="N2629">
        <v>130</v>
      </c>
      <c r="O2629">
        <v>210</v>
      </c>
      <c r="P2629">
        <v>13</v>
      </c>
      <c r="Q2629" s="1">
        <v>40603</v>
      </c>
      <c r="R2629" t="s">
        <v>26</v>
      </c>
      <c r="S2629" t="s">
        <v>27</v>
      </c>
      <c r="T2629" t="s">
        <v>25</v>
      </c>
    </row>
    <row r="2630" spans="1:20" x14ac:dyDescent="0.25">
      <c r="A2630">
        <v>646</v>
      </c>
      <c r="B2630" t="s">
        <v>47</v>
      </c>
      <c r="C2630" t="s">
        <v>21</v>
      </c>
      <c r="D2630" t="s">
        <v>43</v>
      </c>
      <c r="E2630">
        <v>-195</v>
      </c>
      <c r="F2630">
        <v>-52</v>
      </c>
      <c r="G2630">
        <v>69</v>
      </c>
      <c r="H2630">
        <v>121</v>
      </c>
      <c r="I2630">
        <v>143</v>
      </c>
      <c r="J2630">
        <v>109</v>
      </c>
      <c r="K2630">
        <v>1673</v>
      </c>
      <c r="L2630">
        <v>-180</v>
      </c>
      <c r="M2630">
        <v>110</v>
      </c>
      <c r="N2630">
        <v>-50</v>
      </c>
      <c r="O2630">
        <v>60</v>
      </c>
      <c r="P2630">
        <v>5</v>
      </c>
      <c r="Q2630" s="1">
        <v>40299</v>
      </c>
      <c r="R2630" t="s">
        <v>28</v>
      </c>
      <c r="S2630" t="s">
        <v>29</v>
      </c>
      <c r="T2630" t="s">
        <v>25</v>
      </c>
    </row>
    <row r="2631" spans="1:20" x14ac:dyDescent="0.25">
      <c r="A2631">
        <v>646</v>
      </c>
      <c r="B2631" t="s">
        <v>47</v>
      </c>
      <c r="C2631" t="s">
        <v>21</v>
      </c>
      <c r="D2631" t="s">
        <v>43</v>
      </c>
      <c r="E2631">
        <v>-269</v>
      </c>
      <c r="F2631">
        <v>-52</v>
      </c>
      <c r="G2631">
        <v>68</v>
      </c>
      <c r="H2631">
        <v>121</v>
      </c>
      <c r="I2631">
        <v>133</v>
      </c>
      <c r="J2631">
        <v>109</v>
      </c>
      <c r="K2631">
        <v>1673</v>
      </c>
      <c r="L2631">
        <v>-180</v>
      </c>
      <c r="M2631">
        <v>110</v>
      </c>
      <c r="N2631">
        <v>-50</v>
      </c>
      <c r="O2631">
        <v>60</v>
      </c>
      <c r="P2631">
        <v>5</v>
      </c>
      <c r="Q2631" s="1">
        <v>40664</v>
      </c>
      <c r="R2631" t="s">
        <v>28</v>
      </c>
      <c r="S2631" t="s">
        <v>29</v>
      </c>
      <c r="T2631" t="s">
        <v>25</v>
      </c>
    </row>
    <row r="2632" spans="1:20" x14ac:dyDescent="0.25">
      <c r="A2632">
        <v>646</v>
      </c>
      <c r="B2632" t="s">
        <v>47</v>
      </c>
      <c r="C2632" t="s">
        <v>21</v>
      </c>
      <c r="D2632" t="s">
        <v>43</v>
      </c>
      <c r="E2632">
        <v>229</v>
      </c>
      <c r="F2632">
        <v>369</v>
      </c>
      <c r="G2632">
        <v>653</v>
      </c>
      <c r="H2632">
        <v>284</v>
      </c>
      <c r="I2632">
        <v>140</v>
      </c>
      <c r="J2632">
        <v>107</v>
      </c>
      <c r="K2632">
        <v>1565</v>
      </c>
      <c r="L2632">
        <v>180</v>
      </c>
      <c r="M2632">
        <v>210</v>
      </c>
      <c r="N2632">
        <v>290</v>
      </c>
      <c r="O2632">
        <v>500</v>
      </c>
      <c r="P2632">
        <v>9</v>
      </c>
      <c r="Q2632" s="1">
        <v>40391</v>
      </c>
      <c r="R2632" t="s">
        <v>32</v>
      </c>
      <c r="S2632" t="s">
        <v>33</v>
      </c>
      <c r="T2632" t="s">
        <v>31</v>
      </c>
    </row>
    <row r="2633" spans="1:20" x14ac:dyDescent="0.25">
      <c r="A2633">
        <v>646</v>
      </c>
      <c r="B2633" t="s">
        <v>47</v>
      </c>
      <c r="C2633" t="s">
        <v>21</v>
      </c>
      <c r="D2633" t="s">
        <v>43</v>
      </c>
      <c r="E2633">
        <v>199</v>
      </c>
      <c r="F2633">
        <v>191</v>
      </c>
      <c r="G2633">
        <v>320</v>
      </c>
      <c r="H2633">
        <v>132</v>
      </c>
      <c r="I2633">
        <v>44</v>
      </c>
      <c r="J2633">
        <v>36</v>
      </c>
      <c r="K2633">
        <v>994</v>
      </c>
      <c r="L2633">
        <v>170</v>
      </c>
      <c r="M2633">
        <v>130</v>
      </c>
      <c r="N2633">
        <v>210</v>
      </c>
      <c r="O2633">
        <v>340</v>
      </c>
      <c r="P2633">
        <v>11</v>
      </c>
      <c r="Q2633" s="1">
        <v>40756</v>
      </c>
      <c r="R2633" t="s">
        <v>26</v>
      </c>
      <c r="S2633" t="s">
        <v>35</v>
      </c>
      <c r="T2633" t="s">
        <v>25</v>
      </c>
    </row>
    <row r="2634" spans="1:20" x14ac:dyDescent="0.25">
      <c r="A2634">
        <v>646</v>
      </c>
      <c r="B2634" t="s">
        <v>47</v>
      </c>
      <c r="C2634" t="s">
        <v>21</v>
      </c>
      <c r="D2634" t="s">
        <v>43</v>
      </c>
      <c r="E2634">
        <v>94</v>
      </c>
      <c r="F2634">
        <v>130</v>
      </c>
      <c r="G2634">
        <v>219</v>
      </c>
      <c r="H2634">
        <v>89</v>
      </c>
      <c r="I2634">
        <v>36</v>
      </c>
      <c r="J2634">
        <v>24</v>
      </c>
      <c r="K2634">
        <v>777</v>
      </c>
      <c r="L2634">
        <v>110</v>
      </c>
      <c r="M2634">
        <v>90</v>
      </c>
      <c r="N2634">
        <v>140</v>
      </c>
      <c r="O2634">
        <v>230</v>
      </c>
      <c r="P2634">
        <v>12</v>
      </c>
      <c r="Q2634" s="1">
        <v>40179</v>
      </c>
      <c r="R2634" t="s">
        <v>26</v>
      </c>
      <c r="S2634" t="s">
        <v>40</v>
      </c>
      <c r="T2634" t="s">
        <v>25</v>
      </c>
    </row>
    <row r="2635" spans="1:20" x14ac:dyDescent="0.25">
      <c r="A2635">
        <v>646</v>
      </c>
      <c r="B2635" t="s">
        <v>47</v>
      </c>
      <c r="C2635" t="s">
        <v>21</v>
      </c>
      <c r="D2635" t="s">
        <v>43</v>
      </c>
      <c r="E2635">
        <v>153</v>
      </c>
      <c r="F2635">
        <v>152</v>
      </c>
      <c r="G2635">
        <v>254</v>
      </c>
      <c r="H2635">
        <v>104</v>
      </c>
      <c r="I2635">
        <v>38</v>
      </c>
      <c r="J2635">
        <v>29</v>
      </c>
      <c r="K2635">
        <v>821</v>
      </c>
      <c r="L2635">
        <v>120</v>
      </c>
      <c r="M2635">
        <v>110</v>
      </c>
      <c r="N2635">
        <v>160</v>
      </c>
      <c r="O2635">
        <v>270</v>
      </c>
      <c r="P2635">
        <v>12</v>
      </c>
      <c r="Q2635" s="1">
        <v>40664</v>
      </c>
      <c r="R2635" t="s">
        <v>26</v>
      </c>
      <c r="S2635" t="s">
        <v>40</v>
      </c>
      <c r="T2635" t="s">
        <v>25</v>
      </c>
    </row>
    <row r="2636" spans="1:20" x14ac:dyDescent="0.25">
      <c r="A2636">
        <v>646</v>
      </c>
      <c r="B2636" t="s">
        <v>47</v>
      </c>
      <c r="C2636" t="s">
        <v>21</v>
      </c>
      <c r="D2636" t="s">
        <v>43</v>
      </c>
      <c r="E2636">
        <v>179</v>
      </c>
      <c r="F2636">
        <v>277</v>
      </c>
      <c r="G2636">
        <v>543</v>
      </c>
      <c r="H2636">
        <v>266</v>
      </c>
      <c r="I2636">
        <v>98</v>
      </c>
      <c r="J2636">
        <v>74</v>
      </c>
      <c r="K2636">
        <v>1319</v>
      </c>
      <c r="L2636">
        <v>190</v>
      </c>
      <c r="M2636">
        <v>250</v>
      </c>
      <c r="N2636">
        <v>280</v>
      </c>
      <c r="O2636">
        <v>530</v>
      </c>
      <c r="P2636">
        <v>7</v>
      </c>
      <c r="Q2636" s="1">
        <v>40391</v>
      </c>
      <c r="R2636" t="s">
        <v>28</v>
      </c>
      <c r="S2636" t="s">
        <v>48</v>
      </c>
      <c r="T2636" t="s">
        <v>25</v>
      </c>
    </row>
    <row r="2637" spans="1:20" x14ac:dyDescent="0.25">
      <c r="A2637">
        <v>646</v>
      </c>
      <c r="B2637" t="s">
        <v>47</v>
      </c>
      <c r="C2637" t="s">
        <v>21</v>
      </c>
      <c r="D2637" t="s">
        <v>43</v>
      </c>
      <c r="E2637">
        <v>381</v>
      </c>
      <c r="F2637">
        <v>464</v>
      </c>
      <c r="G2637">
        <v>675</v>
      </c>
      <c r="H2637">
        <v>211</v>
      </c>
      <c r="I2637">
        <v>83</v>
      </c>
      <c r="J2637">
        <v>59</v>
      </c>
      <c r="K2637">
        <v>933</v>
      </c>
      <c r="L2637">
        <v>390</v>
      </c>
      <c r="M2637">
        <v>200</v>
      </c>
      <c r="N2637">
        <v>460</v>
      </c>
      <c r="O2637">
        <v>660</v>
      </c>
      <c r="P2637">
        <v>7</v>
      </c>
      <c r="Q2637" s="1">
        <v>40483</v>
      </c>
      <c r="R2637" t="s">
        <v>28</v>
      </c>
      <c r="S2637" t="s">
        <v>48</v>
      </c>
      <c r="T2637" t="s">
        <v>25</v>
      </c>
    </row>
    <row r="2638" spans="1:20" x14ac:dyDescent="0.25">
      <c r="A2638">
        <v>650</v>
      </c>
      <c r="B2638" t="s">
        <v>42</v>
      </c>
      <c r="C2638" t="s">
        <v>37</v>
      </c>
      <c r="D2638" t="s">
        <v>43</v>
      </c>
      <c r="E2638">
        <v>-156</v>
      </c>
      <c r="F2638">
        <v>-45</v>
      </c>
      <c r="G2638">
        <v>95</v>
      </c>
      <c r="H2638">
        <v>141</v>
      </c>
      <c r="I2638">
        <v>63</v>
      </c>
      <c r="J2638">
        <v>45</v>
      </c>
      <c r="K2638">
        <v>1514</v>
      </c>
      <c r="L2638">
        <v>-110</v>
      </c>
      <c r="M2638">
        <v>170</v>
      </c>
      <c r="N2638">
        <v>-50</v>
      </c>
      <c r="O2638">
        <v>120</v>
      </c>
      <c r="P2638">
        <v>1</v>
      </c>
      <c r="Q2638" s="1">
        <v>40695</v>
      </c>
      <c r="R2638" t="s">
        <v>23</v>
      </c>
      <c r="S2638" t="s">
        <v>44</v>
      </c>
      <c r="T2638" t="s">
        <v>25</v>
      </c>
    </row>
    <row r="2639" spans="1:20" x14ac:dyDescent="0.25">
      <c r="A2639">
        <v>650</v>
      </c>
      <c r="B2639" t="s">
        <v>42</v>
      </c>
      <c r="C2639" t="s">
        <v>37</v>
      </c>
      <c r="D2639" t="s">
        <v>43</v>
      </c>
      <c r="E2639">
        <v>295</v>
      </c>
      <c r="F2639">
        <v>454</v>
      </c>
      <c r="G2639">
        <v>756</v>
      </c>
      <c r="H2639">
        <v>302</v>
      </c>
      <c r="I2639">
        <v>159</v>
      </c>
      <c r="J2639">
        <v>105</v>
      </c>
      <c r="K2639">
        <v>2250</v>
      </c>
      <c r="L2639">
        <v>410</v>
      </c>
      <c r="M2639">
        <v>380</v>
      </c>
      <c r="N2639">
        <v>560</v>
      </c>
      <c r="O2639">
        <v>940</v>
      </c>
      <c r="P2639">
        <v>2</v>
      </c>
      <c r="Q2639" s="1">
        <v>40299</v>
      </c>
      <c r="R2639" t="s">
        <v>23</v>
      </c>
      <c r="S2639" t="s">
        <v>24</v>
      </c>
      <c r="T2639" t="s">
        <v>25</v>
      </c>
    </row>
    <row r="2640" spans="1:20" x14ac:dyDescent="0.25">
      <c r="A2640">
        <v>650</v>
      </c>
      <c r="B2640" t="s">
        <v>42</v>
      </c>
      <c r="C2640" t="s">
        <v>37</v>
      </c>
      <c r="D2640" t="s">
        <v>43</v>
      </c>
      <c r="E2640">
        <v>368</v>
      </c>
      <c r="F2640">
        <v>546</v>
      </c>
      <c r="G2640">
        <v>910</v>
      </c>
      <c r="H2640">
        <v>364</v>
      </c>
      <c r="I2640">
        <v>178</v>
      </c>
      <c r="J2640">
        <v>127</v>
      </c>
      <c r="K2640">
        <v>2617</v>
      </c>
      <c r="L2640">
        <v>520</v>
      </c>
      <c r="M2640">
        <v>450</v>
      </c>
      <c r="N2640">
        <v>680</v>
      </c>
      <c r="O2640">
        <v>1130</v>
      </c>
      <c r="P2640">
        <v>2</v>
      </c>
      <c r="Q2640" s="1">
        <v>40391</v>
      </c>
      <c r="R2640" t="s">
        <v>23</v>
      </c>
      <c r="S2640" t="s">
        <v>24</v>
      </c>
      <c r="T2640" t="s">
        <v>25</v>
      </c>
    </row>
    <row r="2641" spans="1:20" x14ac:dyDescent="0.25">
      <c r="A2641">
        <v>650</v>
      </c>
      <c r="B2641" t="s">
        <v>42</v>
      </c>
      <c r="C2641" t="s">
        <v>37</v>
      </c>
      <c r="D2641" t="s">
        <v>43</v>
      </c>
      <c r="E2641">
        <v>511</v>
      </c>
      <c r="F2641">
        <v>548</v>
      </c>
      <c r="G2641">
        <v>904</v>
      </c>
      <c r="H2641">
        <v>364</v>
      </c>
      <c r="I2641">
        <v>166</v>
      </c>
      <c r="J2641">
        <v>127</v>
      </c>
      <c r="K2641">
        <v>2654</v>
      </c>
      <c r="L2641">
        <v>530</v>
      </c>
      <c r="M2641">
        <v>450</v>
      </c>
      <c r="N2641">
        <v>690</v>
      </c>
      <c r="O2641">
        <v>1140</v>
      </c>
      <c r="P2641">
        <v>2</v>
      </c>
      <c r="Q2641" s="1">
        <v>40725</v>
      </c>
      <c r="R2641" t="s">
        <v>23</v>
      </c>
      <c r="S2641" t="s">
        <v>24</v>
      </c>
      <c r="T2641" t="s">
        <v>25</v>
      </c>
    </row>
    <row r="2642" spans="1:20" x14ac:dyDescent="0.25">
      <c r="A2642">
        <v>650</v>
      </c>
      <c r="B2642" t="s">
        <v>42</v>
      </c>
      <c r="C2642" t="s">
        <v>37</v>
      </c>
      <c r="D2642" t="s">
        <v>43</v>
      </c>
      <c r="E2642">
        <v>-117</v>
      </c>
      <c r="F2642">
        <v>-26</v>
      </c>
      <c r="G2642">
        <v>118</v>
      </c>
      <c r="H2642">
        <v>144</v>
      </c>
      <c r="I2642">
        <v>91</v>
      </c>
      <c r="J2642">
        <v>47</v>
      </c>
      <c r="K2642">
        <v>862</v>
      </c>
      <c r="L2642">
        <v>-120</v>
      </c>
      <c r="M2642">
        <v>180</v>
      </c>
      <c r="N2642">
        <v>-40</v>
      </c>
      <c r="O2642">
        <v>140</v>
      </c>
      <c r="P2642">
        <v>3</v>
      </c>
      <c r="Q2642" s="1">
        <v>40179</v>
      </c>
      <c r="R2642" t="s">
        <v>23</v>
      </c>
      <c r="S2642" t="s">
        <v>38</v>
      </c>
      <c r="T2642" t="s">
        <v>31</v>
      </c>
    </row>
    <row r="2643" spans="1:20" x14ac:dyDescent="0.25">
      <c r="A2643">
        <v>650</v>
      </c>
      <c r="B2643" t="s">
        <v>42</v>
      </c>
      <c r="C2643" t="s">
        <v>37</v>
      </c>
      <c r="D2643" t="s">
        <v>43</v>
      </c>
      <c r="E2643">
        <v>-121</v>
      </c>
      <c r="F2643">
        <v>-27</v>
      </c>
      <c r="G2643">
        <v>127</v>
      </c>
      <c r="H2643">
        <v>154</v>
      </c>
      <c r="I2643">
        <v>94</v>
      </c>
      <c r="J2643">
        <v>50</v>
      </c>
      <c r="K2643">
        <v>1288</v>
      </c>
      <c r="L2643">
        <v>-120</v>
      </c>
      <c r="M2643">
        <v>190</v>
      </c>
      <c r="N2643">
        <v>-40</v>
      </c>
      <c r="O2643">
        <v>150</v>
      </c>
      <c r="P2643">
        <v>3</v>
      </c>
      <c r="Q2643" s="1">
        <v>40238</v>
      </c>
      <c r="R2643" t="s">
        <v>23</v>
      </c>
      <c r="S2643" t="s">
        <v>38</v>
      </c>
      <c r="T2643" t="s">
        <v>31</v>
      </c>
    </row>
    <row r="2644" spans="1:20" x14ac:dyDescent="0.25">
      <c r="A2644">
        <v>650</v>
      </c>
      <c r="B2644" t="s">
        <v>42</v>
      </c>
      <c r="C2644" t="s">
        <v>37</v>
      </c>
      <c r="D2644" t="s">
        <v>43</v>
      </c>
      <c r="E2644">
        <v>-174</v>
      </c>
      <c r="F2644">
        <v>-24</v>
      </c>
      <c r="G2644">
        <v>139</v>
      </c>
      <c r="H2644">
        <v>154</v>
      </c>
      <c r="I2644">
        <v>93</v>
      </c>
      <c r="J2644">
        <v>50</v>
      </c>
      <c r="K2644">
        <v>3654</v>
      </c>
      <c r="L2644">
        <v>-100</v>
      </c>
      <c r="M2644">
        <v>220</v>
      </c>
      <c r="N2644">
        <v>-30</v>
      </c>
      <c r="O2644">
        <v>190</v>
      </c>
      <c r="P2644">
        <v>3</v>
      </c>
      <c r="Q2644" s="1">
        <v>40817</v>
      </c>
      <c r="R2644" t="s">
        <v>23</v>
      </c>
      <c r="S2644" t="s">
        <v>38</v>
      </c>
      <c r="T2644" t="s">
        <v>31</v>
      </c>
    </row>
    <row r="2645" spans="1:20" x14ac:dyDescent="0.25">
      <c r="A2645">
        <v>650</v>
      </c>
      <c r="B2645" t="s">
        <v>42</v>
      </c>
      <c r="C2645" t="s">
        <v>37</v>
      </c>
      <c r="D2645" t="s">
        <v>43</v>
      </c>
      <c r="E2645">
        <v>59</v>
      </c>
      <c r="F2645">
        <v>114</v>
      </c>
      <c r="G2645">
        <v>189</v>
      </c>
      <c r="H2645">
        <v>75</v>
      </c>
      <c r="I2645">
        <v>55</v>
      </c>
      <c r="J2645">
        <v>24</v>
      </c>
      <c r="K2645">
        <v>659</v>
      </c>
      <c r="L2645">
        <v>40</v>
      </c>
      <c r="M2645">
        <v>50</v>
      </c>
      <c r="N2645">
        <v>80</v>
      </c>
      <c r="O2645">
        <v>130</v>
      </c>
      <c r="P2645">
        <v>13</v>
      </c>
      <c r="Q2645" s="1">
        <v>40483</v>
      </c>
      <c r="R2645" t="s">
        <v>26</v>
      </c>
      <c r="S2645" t="s">
        <v>27</v>
      </c>
      <c r="T2645" t="s">
        <v>25</v>
      </c>
    </row>
    <row r="2646" spans="1:20" x14ac:dyDescent="0.25">
      <c r="A2646">
        <v>650</v>
      </c>
      <c r="B2646" t="s">
        <v>42</v>
      </c>
      <c r="C2646" t="s">
        <v>37</v>
      </c>
      <c r="D2646" t="s">
        <v>43</v>
      </c>
      <c r="E2646">
        <v>84</v>
      </c>
      <c r="F2646">
        <v>108</v>
      </c>
      <c r="G2646">
        <v>201</v>
      </c>
      <c r="H2646">
        <v>72</v>
      </c>
      <c r="I2646">
        <v>57</v>
      </c>
      <c r="J2646">
        <v>23</v>
      </c>
      <c r="K2646">
        <v>558</v>
      </c>
      <c r="L2646">
        <v>50</v>
      </c>
      <c r="M2646">
        <v>40</v>
      </c>
      <c r="N2646">
        <v>80</v>
      </c>
      <c r="O2646">
        <v>120</v>
      </c>
      <c r="P2646">
        <v>13</v>
      </c>
      <c r="Q2646" s="1">
        <v>40544</v>
      </c>
      <c r="R2646" t="s">
        <v>26</v>
      </c>
      <c r="S2646" t="s">
        <v>27</v>
      </c>
      <c r="T2646" t="s">
        <v>25</v>
      </c>
    </row>
    <row r="2647" spans="1:20" x14ac:dyDescent="0.25">
      <c r="A2647">
        <v>650</v>
      </c>
      <c r="B2647" t="s">
        <v>42</v>
      </c>
      <c r="C2647" t="s">
        <v>37</v>
      </c>
      <c r="D2647" t="s">
        <v>43</v>
      </c>
      <c r="E2647">
        <v>41</v>
      </c>
      <c r="F2647">
        <v>79</v>
      </c>
      <c r="G2647">
        <v>130</v>
      </c>
      <c r="H2647">
        <v>52</v>
      </c>
      <c r="I2647">
        <v>46</v>
      </c>
      <c r="J2647">
        <v>17</v>
      </c>
      <c r="K2647">
        <v>662</v>
      </c>
      <c r="L2647">
        <v>20</v>
      </c>
      <c r="M2647">
        <v>30</v>
      </c>
      <c r="N2647">
        <v>50</v>
      </c>
      <c r="O2647">
        <v>80</v>
      </c>
      <c r="P2647">
        <v>13</v>
      </c>
      <c r="Q2647" s="1">
        <v>40756</v>
      </c>
      <c r="R2647" t="s">
        <v>26</v>
      </c>
      <c r="S2647" t="s">
        <v>27</v>
      </c>
      <c r="T2647" t="s">
        <v>25</v>
      </c>
    </row>
    <row r="2648" spans="1:20" x14ac:dyDescent="0.25">
      <c r="A2648">
        <v>650</v>
      </c>
      <c r="B2648" t="s">
        <v>42</v>
      </c>
      <c r="C2648" t="s">
        <v>37</v>
      </c>
      <c r="D2648" t="s">
        <v>43</v>
      </c>
      <c r="E2648">
        <v>50</v>
      </c>
      <c r="F2648">
        <v>201</v>
      </c>
      <c r="G2648">
        <v>342</v>
      </c>
      <c r="H2648">
        <v>144</v>
      </c>
      <c r="I2648">
        <v>153</v>
      </c>
      <c r="J2648">
        <v>131</v>
      </c>
      <c r="K2648">
        <v>874</v>
      </c>
      <c r="L2648">
        <v>50</v>
      </c>
      <c r="M2648">
        <v>130</v>
      </c>
      <c r="N2648">
        <v>200</v>
      </c>
      <c r="O2648">
        <v>330</v>
      </c>
      <c r="P2648">
        <v>5</v>
      </c>
      <c r="Q2648" s="1">
        <v>40695</v>
      </c>
      <c r="R2648" t="s">
        <v>28</v>
      </c>
      <c r="S2648" t="s">
        <v>29</v>
      </c>
      <c r="T2648" t="s">
        <v>25</v>
      </c>
    </row>
    <row r="2649" spans="1:20" x14ac:dyDescent="0.25">
      <c r="A2649">
        <v>650</v>
      </c>
      <c r="B2649" t="s">
        <v>42</v>
      </c>
      <c r="C2649" t="s">
        <v>37</v>
      </c>
      <c r="D2649" t="s">
        <v>43</v>
      </c>
      <c r="E2649">
        <v>259</v>
      </c>
      <c r="F2649">
        <v>387</v>
      </c>
      <c r="G2649">
        <v>678</v>
      </c>
      <c r="H2649">
        <v>291</v>
      </c>
      <c r="I2649">
        <v>128</v>
      </c>
      <c r="J2649">
        <v>96</v>
      </c>
      <c r="K2649">
        <v>1742</v>
      </c>
      <c r="L2649">
        <v>260</v>
      </c>
      <c r="M2649">
        <v>270</v>
      </c>
      <c r="N2649">
        <v>380</v>
      </c>
      <c r="O2649">
        <v>650</v>
      </c>
      <c r="P2649">
        <v>6</v>
      </c>
      <c r="Q2649" s="1">
        <v>40360</v>
      </c>
      <c r="R2649" t="s">
        <v>28</v>
      </c>
      <c r="S2649" t="s">
        <v>30</v>
      </c>
      <c r="T2649" t="s">
        <v>31</v>
      </c>
    </row>
    <row r="2650" spans="1:20" x14ac:dyDescent="0.25">
      <c r="A2650">
        <v>650</v>
      </c>
      <c r="B2650" t="s">
        <v>42</v>
      </c>
      <c r="C2650" t="s">
        <v>37</v>
      </c>
      <c r="D2650" t="s">
        <v>43</v>
      </c>
      <c r="E2650">
        <v>159</v>
      </c>
      <c r="F2650">
        <v>139</v>
      </c>
      <c r="G2650">
        <v>262</v>
      </c>
      <c r="H2650">
        <v>95</v>
      </c>
      <c r="I2650">
        <v>39</v>
      </c>
      <c r="J2650">
        <v>26</v>
      </c>
      <c r="K2650">
        <v>821</v>
      </c>
      <c r="L2650">
        <v>100</v>
      </c>
      <c r="M2650">
        <v>80</v>
      </c>
      <c r="N2650">
        <v>120</v>
      </c>
      <c r="O2650">
        <v>200</v>
      </c>
      <c r="P2650">
        <v>8</v>
      </c>
      <c r="Q2650" s="1">
        <v>40544</v>
      </c>
      <c r="R2650" t="s">
        <v>32</v>
      </c>
      <c r="S2650" t="s">
        <v>39</v>
      </c>
      <c r="T2650" t="s">
        <v>31</v>
      </c>
    </row>
    <row r="2651" spans="1:20" x14ac:dyDescent="0.25">
      <c r="A2651">
        <v>650</v>
      </c>
      <c r="B2651" t="s">
        <v>42</v>
      </c>
      <c r="C2651" t="s">
        <v>37</v>
      </c>
      <c r="D2651" t="s">
        <v>43</v>
      </c>
      <c r="E2651">
        <v>205</v>
      </c>
      <c r="F2651">
        <v>307</v>
      </c>
      <c r="G2651">
        <v>567</v>
      </c>
      <c r="H2651">
        <v>260</v>
      </c>
      <c r="I2651">
        <v>102</v>
      </c>
      <c r="J2651">
        <v>80</v>
      </c>
      <c r="K2651">
        <v>1319</v>
      </c>
      <c r="L2651">
        <v>200</v>
      </c>
      <c r="M2651">
        <v>220</v>
      </c>
      <c r="N2651">
        <v>270</v>
      </c>
      <c r="O2651">
        <v>490</v>
      </c>
      <c r="P2651">
        <v>9</v>
      </c>
      <c r="Q2651" s="1">
        <v>40360</v>
      </c>
      <c r="R2651" t="s">
        <v>32</v>
      </c>
      <c r="S2651" t="s">
        <v>33</v>
      </c>
      <c r="T2651" t="s">
        <v>31</v>
      </c>
    </row>
    <row r="2652" spans="1:20" x14ac:dyDescent="0.25">
      <c r="A2652">
        <v>650</v>
      </c>
      <c r="B2652" t="s">
        <v>42</v>
      </c>
      <c r="C2652" t="s">
        <v>37</v>
      </c>
      <c r="D2652" t="s">
        <v>43</v>
      </c>
      <c r="E2652">
        <v>104</v>
      </c>
      <c r="F2652">
        <v>107</v>
      </c>
      <c r="G2652">
        <v>213</v>
      </c>
      <c r="H2652">
        <v>83</v>
      </c>
      <c r="I2652">
        <v>42</v>
      </c>
      <c r="J2652">
        <v>27</v>
      </c>
      <c r="K2652">
        <v>623</v>
      </c>
      <c r="L2652">
        <v>60</v>
      </c>
      <c r="M2652">
        <v>70</v>
      </c>
      <c r="N2652">
        <v>90</v>
      </c>
      <c r="O2652">
        <v>160</v>
      </c>
      <c r="P2652">
        <v>10</v>
      </c>
      <c r="Q2652" s="1">
        <v>40544</v>
      </c>
      <c r="R2652" t="s">
        <v>32</v>
      </c>
      <c r="S2652" t="s">
        <v>34</v>
      </c>
      <c r="T2652" t="s">
        <v>31</v>
      </c>
    </row>
    <row r="2653" spans="1:20" x14ac:dyDescent="0.25">
      <c r="A2653">
        <v>650</v>
      </c>
      <c r="B2653" t="s">
        <v>42</v>
      </c>
      <c r="C2653" t="s">
        <v>37</v>
      </c>
      <c r="D2653" t="s">
        <v>43</v>
      </c>
      <c r="E2653">
        <v>54</v>
      </c>
      <c r="F2653">
        <v>80</v>
      </c>
      <c r="G2653">
        <v>134</v>
      </c>
      <c r="H2653">
        <v>54</v>
      </c>
      <c r="I2653">
        <v>26</v>
      </c>
      <c r="J2653">
        <v>15</v>
      </c>
      <c r="K2653">
        <v>456</v>
      </c>
      <c r="L2653">
        <v>60</v>
      </c>
      <c r="M2653">
        <v>30</v>
      </c>
      <c r="N2653">
        <v>60</v>
      </c>
      <c r="O2653">
        <v>90</v>
      </c>
      <c r="P2653">
        <v>12</v>
      </c>
      <c r="Q2653" s="1">
        <v>40179</v>
      </c>
      <c r="R2653" t="s">
        <v>26</v>
      </c>
      <c r="S2653" t="s">
        <v>40</v>
      </c>
      <c r="T2653" t="s">
        <v>25</v>
      </c>
    </row>
    <row r="2654" spans="1:20" x14ac:dyDescent="0.25">
      <c r="A2654">
        <v>650</v>
      </c>
      <c r="B2654" t="s">
        <v>42</v>
      </c>
      <c r="C2654" t="s">
        <v>37</v>
      </c>
      <c r="D2654" t="s">
        <v>43</v>
      </c>
      <c r="E2654">
        <v>47</v>
      </c>
      <c r="F2654">
        <v>73</v>
      </c>
      <c r="G2654">
        <v>123</v>
      </c>
      <c r="H2654">
        <v>50</v>
      </c>
      <c r="I2654">
        <v>26</v>
      </c>
      <c r="J2654">
        <v>14</v>
      </c>
      <c r="K2654">
        <v>589</v>
      </c>
      <c r="L2654">
        <v>40</v>
      </c>
      <c r="M2654">
        <v>30</v>
      </c>
      <c r="N2654">
        <v>50</v>
      </c>
      <c r="O2654">
        <v>80</v>
      </c>
      <c r="P2654">
        <v>12</v>
      </c>
      <c r="Q2654" s="1">
        <v>40483</v>
      </c>
      <c r="R2654" t="s">
        <v>26</v>
      </c>
      <c r="S2654" t="s">
        <v>40</v>
      </c>
      <c r="T2654" t="s">
        <v>25</v>
      </c>
    </row>
    <row r="2655" spans="1:20" x14ac:dyDescent="0.25">
      <c r="A2655">
        <v>650</v>
      </c>
      <c r="B2655" t="s">
        <v>42</v>
      </c>
      <c r="C2655" t="s">
        <v>37</v>
      </c>
      <c r="D2655" t="s">
        <v>43</v>
      </c>
      <c r="E2655">
        <v>125</v>
      </c>
      <c r="F2655">
        <v>118</v>
      </c>
      <c r="G2655">
        <v>212</v>
      </c>
      <c r="H2655">
        <v>81</v>
      </c>
      <c r="I2655">
        <v>34</v>
      </c>
      <c r="J2655">
        <v>22</v>
      </c>
      <c r="K2655">
        <v>588</v>
      </c>
      <c r="L2655">
        <v>70</v>
      </c>
      <c r="M2655">
        <v>50</v>
      </c>
      <c r="N2655">
        <v>80</v>
      </c>
      <c r="O2655">
        <v>130</v>
      </c>
      <c r="P2655">
        <v>12</v>
      </c>
      <c r="Q2655" s="1">
        <v>40787</v>
      </c>
      <c r="R2655" t="s">
        <v>26</v>
      </c>
      <c r="S2655" t="s">
        <v>40</v>
      </c>
      <c r="T2655" t="s">
        <v>25</v>
      </c>
    </row>
    <row r="2656" spans="1:20" x14ac:dyDescent="0.25">
      <c r="A2656">
        <v>650</v>
      </c>
      <c r="B2656" t="s">
        <v>42</v>
      </c>
      <c r="C2656" t="s">
        <v>37</v>
      </c>
      <c r="D2656" t="s">
        <v>43</v>
      </c>
      <c r="E2656">
        <v>228</v>
      </c>
      <c r="F2656">
        <v>261</v>
      </c>
      <c r="G2656">
        <v>516</v>
      </c>
      <c r="H2656">
        <v>260</v>
      </c>
      <c r="I2656">
        <v>89</v>
      </c>
      <c r="J2656">
        <v>72</v>
      </c>
      <c r="K2656">
        <v>1559</v>
      </c>
      <c r="L2656">
        <v>180</v>
      </c>
      <c r="M2656">
        <v>240</v>
      </c>
      <c r="N2656">
        <v>260</v>
      </c>
      <c r="O2656">
        <v>500</v>
      </c>
      <c r="P2656">
        <v>4</v>
      </c>
      <c r="Q2656" s="1">
        <v>40664</v>
      </c>
      <c r="R2656" t="s">
        <v>28</v>
      </c>
      <c r="S2656" t="s">
        <v>41</v>
      </c>
      <c r="T2656" t="s">
        <v>25</v>
      </c>
    </row>
    <row r="2657" spans="1:20" x14ac:dyDescent="0.25">
      <c r="A2657">
        <v>660</v>
      </c>
      <c r="B2657" t="s">
        <v>56</v>
      </c>
      <c r="C2657" t="s">
        <v>50</v>
      </c>
      <c r="D2657" t="s">
        <v>22</v>
      </c>
      <c r="E2657">
        <v>37</v>
      </c>
      <c r="F2657">
        <v>88</v>
      </c>
      <c r="G2657">
        <v>159</v>
      </c>
      <c r="H2657">
        <v>72</v>
      </c>
      <c r="I2657">
        <v>57</v>
      </c>
      <c r="J2657">
        <v>27</v>
      </c>
      <c r="K2657">
        <v>606</v>
      </c>
      <c r="L2657">
        <v>40</v>
      </c>
      <c r="M2657">
        <v>70</v>
      </c>
      <c r="N2657">
        <v>90</v>
      </c>
      <c r="O2657">
        <v>160</v>
      </c>
      <c r="P2657">
        <v>2</v>
      </c>
      <c r="Q2657" s="1">
        <v>40756</v>
      </c>
      <c r="R2657" t="s">
        <v>23</v>
      </c>
      <c r="S2657" t="s">
        <v>24</v>
      </c>
      <c r="T2657" t="s">
        <v>25</v>
      </c>
    </row>
    <row r="2658" spans="1:20" x14ac:dyDescent="0.25">
      <c r="A2658">
        <v>660</v>
      </c>
      <c r="B2658" t="s">
        <v>56</v>
      </c>
      <c r="C2658" t="s">
        <v>50</v>
      </c>
      <c r="D2658" t="s">
        <v>22</v>
      </c>
      <c r="E2658">
        <v>47</v>
      </c>
      <c r="F2658">
        <v>91</v>
      </c>
      <c r="G2658">
        <v>167</v>
      </c>
      <c r="H2658">
        <v>76</v>
      </c>
      <c r="I2658">
        <v>44</v>
      </c>
      <c r="J2658">
        <v>23</v>
      </c>
      <c r="K2658">
        <v>965</v>
      </c>
      <c r="L2658">
        <v>50</v>
      </c>
      <c r="M2658">
        <v>80</v>
      </c>
      <c r="N2658">
        <v>90</v>
      </c>
      <c r="O2658">
        <v>170</v>
      </c>
      <c r="P2658">
        <v>3</v>
      </c>
      <c r="Q2658" s="1">
        <v>40269</v>
      </c>
      <c r="R2658" t="s">
        <v>23</v>
      </c>
      <c r="S2658" t="s">
        <v>38</v>
      </c>
      <c r="T2658" t="s">
        <v>31</v>
      </c>
    </row>
    <row r="2659" spans="1:20" x14ac:dyDescent="0.25">
      <c r="A2659">
        <v>660</v>
      </c>
      <c r="B2659" t="s">
        <v>56</v>
      </c>
      <c r="C2659" t="s">
        <v>50</v>
      </c>
      <c r="D2659" t="s">
        <v>22</v>
      </c>
      <c r="E2659">
        <v>38</v>
      </c>
      <c r="F2659">
        <v>80</v>
      </c>
      <c r="G2659">
        <v>148</v>
      </c>
      <c r="H2659">
        <v>68</v>
      </c>
      <c r="I2659">
        <v>42</v>
      </c>
      <c r="J2659">
        <v>21</v>
      </c>
      <c r="K2659">
        <v>998</v>
      </c>
      <c r="L2659">
        <v>40</v>
      </c>
      <c r="M2659">
        <v>70</v>
      </c>
      <c r="N2659">
        <v>80</v>
      </c>
      <c r="O2659">
        <v>150</v>
      </c>
      <c r="P2659">
        <v>3</v>
      </c>
      <c r="Q2659" s="1">
        <v>40299</v>
      </c>
      <c r="R2659" t="s">
        <v>23</v>
      </c>
      <c r="S2659" t="s">
        <v>38</v>
      </c>
      <c r="T2659" t="s">
        <v>31</v>
      </c>
    </row>
    <row r="2660" spans="1:20" x14ac:dyDescent="0.25">
      <c r="A2660">
        <v>660</v>
      </c>
      <c r="B2660" t="s">
        <v>56</v>
      </c>
      <c r="C2660" t="s">
        <v>50</v>
      </c>
      <c r="D2660" t="s">
        <v>22</v>
      </c>
      <c r="E2660">
        <v>35</v>
      </c>
      <c r="F2660">
        <v>77</v>
      </c>
      <c r="G2660">
        <v>142</v>
      </c>
      <c r="H2660">
        <v>65</v>
      </c>
      <c r="I2660">
        <v>42</v>
      </c>
      <c r="J2660">
        <v>20</v>
      </c>
      <c r="K2660">
        <v>1053</v>
      </c>
      <c r="L2660">
        <v>70</v>
      </c>
      <c r="M2660">
        <v>50</v>
      </c>
      <c r="N2660">
        <v>80</v>
      </c>
      <c r="O2660">
        <v>130</v>
      </c>
      <c r="P2660">
        <v>3</v>
      </c>
      <c r="Q2660" s="1">
        <v>40452</v>
      </c>
      <c r="R2660" t="s">
        <v>23</v>
      </c>
      <c r="S2660" t="s">
        <v>38</v>
      </c>
      <c r="T2660" t="s">
        <v>31</v>
      </c>
    </row>
    <row r="2661" spans="1:20" x14ac:dyDescent="0.25">
      <c r="A2661">
        <v>660</v>
      </c>
      <c r="B2661" t="s">
        <v>56</v>
      </c>
      <c r="C2661" t="s">
        <v>50</v>
      </c>
      <c r="D2661" t="s">
        <v>22</v>
      </c>
      <c r="E2661">
        <v>52</v>
      </c>
      <c r="F2661">
        <v>80</v>
      </c>
      <c r="G2661">
        <v>147</v>
      </c>
      <c r="H2661">
        <v>68</v>
      </c>
      <c r="I2661">
        <v>39</v>
      </c>
      <c r="J2661">
        <v>21</v>
      </c>
      <c r="K2661">
        <v>998</v>
      </c>
      <c r="L2661">
        <v>40</v>
      </c>
      <c r="M2661">
        <v>70</v>
      </c>
      <c r="N2661">
        <v>80</v>
      </c>
      <c r="O2661">
        <v>150</v>
      </c>
      <c r="P2661">
        <v>3</v>
      </c>
      <c r="Q2661" s="1">
        <v>40664</v>
      </c>
      <c r="R2661" t="s">
        <v>23</v>
      </c>
      <c r="S2661" t="s">
        <v>38</v>
      </c>
      <c r="T2661" t="s">
        <v>31</v>
      </c>
    </row>
    <row r="2662" spans="1:20" x14ac:dyDescent="0.25">
      <c r="A2662">
        <v>660</v>
      </c>
      <c r="B2662" t="s">
        <v>56</v>
      </c>
      <c r="C2662" t="s">
        <v>50</v>
      </c>
      <c r="D2662" t="s">
        <v>22</v>
      </c>
      <c r="E2662">
        <v>48</v>
      </c>
      <c r="F2662">
        <v>77</v>
      </c>
      <c r="G2662">
        <v>141</v>
      </c>
      <c r="H2662">
        <v>65</v>
      </c>
      <c r="I2662">
        <v>39</v>
      </c>
      <c r="J2662">
        <v>20</v>
      </c>
      <c r="K2662">
        <v>1042</v>
      </c>
      <c r="L2662">
        <v>50</v>
      </c>
      <c r="M2662">
        <v>60</v>
      </c>
      <c r="N2662">
        <v>80</v>
      </c>
      <c r="O2662">
        <v>140</v>
      </c>
      <c r="P2662">
        <v>3</v>
      </c>
      <c r="Q2662" s="1">
        <v>40695</v>
      </c>
      <c r="R2662" t="s">
        <v>23</v>
      </c>
      <c r="S2662" t="s">
        <v>38</v>
      </c>
      <c r="T2662" t="s">
        <v>31</v>
      </c>
    </row>
    <row r="2663" spans="1:20" x14ac:dyDescent="0.25">
      <c r="A2663">
        <v>660</v>
      </c>
      <c r="B2663" t="s">
        <v>56</v>
      </c>
      <c r="C2663" t="s">
        <v>50</v>
      </c>
      <c r="D2663" t="s">
        <v>22</v>
      </c>
      <c r="E2663">
        <v>3</v>
      </c>
      <c r="F2663">
        <v>49</v>
      </c>
      <c r="G2663">
        <v>94</v>
      </c>
      <c r="H2663">
        <v>39</v>
      </c>
      <c r="I2663">
        <v>47</v>
      </c>
      <c r="J2663">
        <v>14</v>
      </c>
      <c r="K2663">
        <v>250</v>
      </c>
      <c r="L2663">
        <v>0</v>
      </c>
      <c r="M2663">
        <v>30</v>
      </c>
      <c r="N2663">
        <v>40</v>
      </c>
      <c r="O2663">
        <v>70</v>
      </c>
      <c r="P2663">
        <v>13</v>
      </c>
      <c r="Q2663" s="1">
        <v>40878</v>
      </c>
      <c r="R2663" t="s">
        <v>26</v>
      </c>
      <c r="S2663" t="s">
        <v>27</v>
      </c>
      <c r="T2663" t="s">
        <v>25</v>
      </c>
    </row>
    <row r="2664" spans="1:20" x14ac:dyDescent="0.25">
      <c r="A2664">
        <v>660</v>
      </c>
      <c r="B2664" t="s">
        <v>56</v>
      </c>
      <c r="C2664" t="s">
        <v>50</v>
      </c>
      <c r="D2664" t="s">
        <v>22</v>
      </c>
      <c r="E2664">
        <v>43</v>
      </c>
      <c r="F2664">
        <v>68</v>
      </c>
      <c r="G2664">
        <v>115</v>
      </c>
      <c r="H2664">
        <v>47</v>
      </c>
      <c r="I2664">
        <v>25</v>
      </c>
      <c r="J2664">
        <v>13</v>
      </c>
      <c r="K2664">
        <v>821</v>
      </c>
      <c r="L2664">
        <v>60</v>
      </c>
      <c r="M2664">
        <v>50</v>
      </c>
      <c r="N2664">
        <v>80</v>
      </c>
      <c r="O2664">
        <v>130</v>
      </c>
      <c r="P2664">
        <v>5</v>
      </c>
      <c r="Q2664" s="1">
        <v>40269</v>
      </c>
      <c r="R2664" t="s">
        <v>28</v>
      </c>
      <c r="S2664" t="s">
        <v>29</v>
      </c>
      <c r="T2664" t="s">
        <v>25</v>
      </c>
    </row>
    <row r="2665" spans="1:20" x14ac:dyDescent="0.25">
      <c r="A2665">
        <v>660</v>
      </c>
      <c r="B2665" t="s">
        <v>56</v>
      </c>
      <c r="C2665" t="s">
        <v>50</v>
      </c>
      <c r="D2665" t="s">
        <v>22</v>
      </c>
      <c r="E2665">
        <v>33</v>
      </c>
      <c r="F2665">
        <v>55</v>
      </c>
      <c r="G2665">
        <v>92</v>
      </c>
      <c r="H2665">
        <v>37</v>
      </c>
      <c r="I2665">
        <v>22</v>
      </c>
      <c r="J2665">
        <v>10</v>
      </c>
      <c r="K2665">
        <v>876</v>
      </c>
      <c r="L2665">
        <v>40</v>
      </c>
      <c r="M2665">
        <v>40</v>
      </c>
      <c r="N2665">
        <v>60</v>
      </c>
      <c r="O2665">
        <v>100</v>
      </c>
      <c r="P2665">
        <v>5</v>
      </c>
      <c r="Q2665" s="1">
        <v>40330</v>
      </c>
      <c r="R2665" t="s">
        <v>28</v>
      </c>
      <c r="S2665" t="s">
        <v>29</v>
      </c>
      <c r="T2665" t="s">
        <v>25</v>
      </c>
    </row>
    <row r="2666" spans="1:20" x14ac:dyDescent="0.25">
      <c r="A2666">
        <v>660</v>
      </c>
      <c r="B2666" t="s">
        <v>56</v>
      </c>
      <c r="C2666" t="s">
        <v>50</v>
      </c>
      <c r="D2666" t="s">
        <v>22</v>
      </c>
      <c r="E2666">
        <v>44</v>
      </c>
      <c r="F2666">
        <v>52</v>
      </c>
      <c r="G2666">
        <v>86</v>
      </c>
      <c r="H2666">
        <v>35</v>
      </c>
      <c r="I2666">
        <v>19</v>
      </c>
      <c r="J2666">
        <v>9</v>
      </c>
      <c r="K2666">
        <v>894</v>
      </c>
      <c r="L2666">
        <v>40</v>
      </c>
      <c r="M2666">
        <v>40</v>
      </c>
      <c r="N2666">
        <v>60</v>
      </c>
      <c r="O2666">
        <v>100</v>
      </c>
      <c r="P2666">
        <v>5</v>
      </c>
      <c r="Q2666" s="1">
        <v>40725</v>
      </c>
      <c r="R2666" t="s">
        <v>28</v>
      </c>
      <c r="S2666" t="s">
        <v>29</v>
      </c>
      <c r="T2666" t="s">
        <v>25</v>
      </c>
    </row>
    <row r="2667" spans="1:20" x14ac:dyDescent="0.25">
      <c r="A2667">
        <v>660</v>
      </c>
      <c r="B2667" t="s">
        <v>56</v>
      </c>
      <c r="C2667" t="s">
        <v>50</v>
      </c>
      <c r="D2667" t="s">
        <v>22</v>
      </c>
      <c r="E2667">
        <v>45</v>
      </c>
      <c r="F2667">
        <v>68</v>
      </c>
      <c r="G2667">
        <v>114</v>
      </c>
      <c r="H2667">
        <v>46</v>
      </c>
      <c r="I2667">
        <v>23</v>
      </c>
      <c r="J2667">
        <v>12</v>
      </c>
      <c r="K2667">
        <v>777</v>
      </c>
      <c r="L2667">
        <v>60</v>
      </c>
      <c r="M2667">
        <v>50</v>
      </c>
      <c r="N2667">
        <v>80</v>
      </c>
      <c r="O2667">
        <v>130</v>
      </c>
      <c r="P2667">
        <v>6</v>
      </c>
      <c r="Q2667" s="1">
        <v>40179</v>
      </c>
      <c r="R2667" t="s">
        <v>28</v>
      </c>
      <c r="S2667" t="s">
        <v>30</v>
      </c>
      <c r="T2667" t="s">
        <v>31</v>
      </c>
    </row>
    <row r="2668" spans="1:20" x14ac:dyDescent="0.25">
      <c r="A2668">
        <v>660</v>
      </c>
      <c r="B2668" t="s">
        <v>56</v>
      </c>
      <c r="C2668" t="s">
        <v>50</v>
      </c>
      <c r="D2668" t="s">
        <v>22</v>
      </c>
      <c r="E2668">
        <v>45</v>
      </c>
      <c r="F2668">
        <v>70</v>
      </c>
      <c r="G2668">
        <v>118</v>
      </c>
      <c r="H2668">
        <v>48</v>
      </c>
      <c r="I2668">
        <v>25</v>
      </c>
      <c r="J2668">
        <v>13</v>
      </c>
      <c r="K2668">
        <v>766</v>
      </c>
      <c r="L2668">
        <v>60</v>
      </c>
      <c r="M2668">
        <v>50</v>
      </c>
      <c r="N2668">
        <v>80</v>
      </c>
      <c r="O2668">
        <v>130</v>
      </c>
      <c r="P2668">
        <v>6</v>
      </c>
      <c r="Q2668" s="1">
        <v>40238</v>
      </c>
      <c r="R2668" t="s">
        <v>28</v>
      </c>
      <c r="S2668" t="s">
        <v>30</v>
      </c>
      <c r="T2668" t="s">
        <v>31</v>
      </c>
    </row>
    <row r="2669" spans="1:20" x14ac:dyDescent="0.25">
      <c r="A2669">
        <v>660</v>
      </c>
      <c r="B2669" t="s">
        <v>56</v>
      </c>
      <c r="C2669" t="s">
        <v>50</v>
      </c>
      <c r="D2669" t="s">
        <v>22</v>
      </c>
      <c r="E2669">
        <v>28</v>
      </c>
      <c r="F2669">
        <v>47</v>
      </c>
      <c r="G2669">
        <v>79</v>
      </c>
      <c r="H2669">
        <v>32</v>
      </c>
      <c r="I2669">
        <v>19</v>
      </c>
      <c r="J2669">
        <v>8</v>
      </c>
      <c r="K2669">
        <v>833</v>
      </c>
      <c r="L2669">
        <v>80</v>
      </c>
      <c r="M2669">
        <v>30</v>
      </c>
      <c r="N2669">
        <v>80</v>
      </c>
      <c r="O2669">
        <v>110</v>
      </c>
      <c r="P2669">
        <v>6</v>
      </c>
      <c r="Q2669" s="1">
        <v>40452</v>
      </c>
      <c r="R2669" t="s">
        <v>28</v>
      </c>
      <c r="S2669" t="s">
        <v>30</v>
      </c>
      <c r="T2669" t="s">
        <v>31</v>
      </c>
    </row>
    <row r="2670" spans="1:20" x14ac:dyDescent="0.25">
      <c r="A2670">
        <v>660</v>
      </c>
      <c r="B2670" t="s">
        <v>56</v>
      </c>
      <c r="C2670" t="s">
        <v>50</v>
      </c>
      <c r="D2670" t="s">
        <v>22</v>
      </c>
      <c r="E2670">
        <v>50</v>
      </c>
      <c r="F2670">
        <v>58</v>
      </c>
      <c r="G2670">
        <v>96</v>
      </c>
      <c r="H2670">
        <v>39</v>
      </c>
      <c r="I2670">
        <v>20</v>
      </c>
      <c r="J2670">
        <v>10</v>
      </c>
      <c r="K2670">
        <v>799</v>
      </c>
      <c r="L2670">
        <v>50</v>
      </c>
      <c r="M2670">
        <v>40</v>
      </c>
      <c r="N2670">
        <v>70</v>
      </c>
      <c r="O2670">
        <v>110</v>
      </c>
      <c r="P2670">
        <v>6</v>
      </c>
      <c r="Q2670" s="1">
        <v>40664</v>
      </c>
      <c r="R2670" t="s">
        <v>28</v>
      </c>
      <c r="S2670" t="s">
        <v>30</v>
      </c>
      <c r="T2670" t="s">
        <v>31</v>
      </c>
    </row>
    <row r="2671" spans="1:20" x14ac:dyDescent="0.25">
      <c r="A2671">
        <v>660</v>
      </c>
      <c r="B2671" t="s">
        <v>56</v>
      </c>
      <c r="C2671" t="s">
        <v>50</v>
      </c>
      <c r="D2671" t="s">
        <v>22</v>
      </c>
      <c r="E2671">
        <v>-4</v>
      </c>
      <c r="F2671">
        <v>73</v>
      </c>
      <c r="G2671">
        <v>125</v>
      </c>
      <c r="H2671">
        <v>52</v>
      </c>
      <c r="I2671">
        <v>77</v>
      </c>
      <c r="J2671">
        <v>47</v>
      </c>
      <c r="K2671">
        <v>313</v>
      </c>
      <c r="L2671">
        <v>20</v>
      </c>
      <c r="M2671">
        <v>40</v>
      </c>
      <c r="N2671">
        <v>70</v>
      </c>
      <c r="O2671">
        <v>110</v>
      </c>
      <c r="P2671">
        <v>8</v>
      </c>
      <c r="Q2671" s="1">
        <v>40330</v>
      </c>
      <c r="R2671" t="s">
        <v>32</v>
      </c>
      <c r="S2671" t="s">
        <v>39</v>
      </c>
      <c r="T2671" t="s">
        <v>31</v>
      </c>
    </row>
    <row r="2672" spans="1:20" x14ac:dyDescent="0.25">
      <c r="A2672">
        <v>660</v>
      </c>
      <c r="B2672" t="s">
        <v>56</v>
      </c>
      <c r="C2672" t="s">
        <v>50</v>
      </c>
      <c r="D2672" t="s">
        <v>22</v>
      </c>
      <c r="E2672">
        <v>-12</v>
      </c>
      <c r="F2672">
        <v>40</v>
      </c>
      <c r="G2672">
        <v>133</v>
      </c>
      <c r="H2672">
        <v>93</v>
      </c>
      <c r="I2672">
        <v>52</v>
      </c>
      <c r="J2672">
        <v>28</v>
      </c>
      <c r="K2672">
        <v>840</v>
      </c>
      <c r="L2672">
        <v>10</v>
      </c>
      <c r="M2672">
        <v>70</v>
      </c>
      <c r="N2672">
        <v>40</v>
      </c>
      <c r="O2672">
        <v>110</v>
      </c>
      <c r="P2672">
        <v>9</v>
      </c>
      <c r="Q2672" s="1">
        <v>40269</v>
      </c>
      <c r="R2672" t="s">
        <v>32</v>
      </c>
      <c r="S2672" t="s">
        <v>33</v>
      </c>
      <c r="T2672" t="s">
        <v>31</v>
      </c>
    </row>
    <row r="2673" spans="1:20" x14ac:dyDescent="0.25">
      <c r="A2673">
        <v>660</v>
      </c>
      <c r="B2673" t="s">
        <v>56</v>
      </c>
      <c r="C2673" t="s">
        <v>50</v>
      </c>
      <c r="D2673" t="s">
        <v>22</v>
      </c>
      <c r="E2673">
        <v>-15</v>
      </c>
      <c r="F2673">
        <v>38</v>
      </c>
      <c r="G2673">
        <v>136</v>
      </c>
      <c r="H2673">
        <v>98</v>
      </c>
      <c r="I2673">
        <v>53</v>
      </c>
      <c r="J2673">
        <v>30</v>
      </c>
      <c r="K2673">
        <v>973</v>
      </c>
      <c r="L2673">
        <v>0</v>
      </c>
      <c r="M2673">
        <v>80</v>
      </c>
      <c r="N2673">
        <v>30</v>
      </c>
      <c r="O2673">
        <v>110</v>
      </c>
      <c r="P2673">
        <v>9</v>
      </c>
      <c r="Q2673" s="1">
        <v>40299</v>
      </c>
      <c r="R2673" t="s">
        <v>32</v>
      </c>
      <c r="S2673" t="s">
        <v>33</v>
      </c>
      <c r="T2673" t="s">
        <v>31</v>
      </c>
    </row>
    <row r="2674" spans="1:20" x14ac:dyDescent="0.25">
      <c r="A2674">
        <v>660</v>
      </c>
      <c r="B2674" t="s">
        <v>56</v>
      </c>
      <c r="C2674" t="s">
        <v>50</v>
      </c>
      <c r="D2674" t="s">
        <v>22</v>
      </c>
      <c r="E2674">
        <v>-44</v>
      </c>
      <c r="F2674">
        <v>11</v>
      </c>
      <c r="G2674">
        <v>115</v>
      </c>
      <c r="H2674">
        <v>104</v>
      </c>
      <c r="I2674">
        <v>55</v>
      </c>
      <c r="J2674">
        <v>32</v>
      </c>
      <c r="K2674">
        <v>1574</v>
      </c>
      <c r="L2674">
        <v>-10</v>
      </c>
      <c r="M2674">
        <v>80</v>
      </c>
      <c r="N2674">
        <v>20</v>
      </c>
      <c r="O2674">
        <v>100</v>
      </c>
      <c r="P2674">
        <v>9</v>
      </c>
      <c r="Q2674" s="1">
        <v>40422</v>
      </c>
      <c r="R2674" t="s">
        <v>32</v>
      </c>
      <c r="S2674" t="s">
        <v>33</v>
      </c>
      <c r="T2674" t="s">
        <v>31</v>
      </c>
    </row>
    <row r="2675" spans="1:20" x14ac:dyDescent="0.25">
      <c r="A2675">
        <v>660</v>
      </c>
      <c r="B2675" t="s">
        <v>56</v>
      </c>
      <c r="C2675" t="s">
        <v>50</v>
      </c>
      <c r="D2675" t="s">
        <v>22</v>
      </c>
      <c r="E2675">
        <v>-17</v>
      </c>
      <c r="F2675">
        <v>49</v>
      </c>
      <c r="G2675">
        <v>167</v>
      </c>
      <c r="H2675">
        <v>120</v>
      </c>
      <c r="I2675">
        <v>57</v>
      </c>
      <c r="J2675">
        <v>37</v>
      </c>
      <c r="K2675">
        <v>1334</v>
      </c>
      <c r="L2675">
        <v>0</v>
      </c>
      <c r="M2675">
        <v>100</v>
      </c>
      <c r="N2675">
        <v>40</v>
      </c>
      <c r="O2675">
        <v>140</v>
      </c>
      <c r="P2675">
        <v>9</v>
      </c>
      <c r="Q2675" s="1">
        <v>40725</v>
      </c>
      <c r="R2675" t="s">
        <v>32</v>
      </c>
      <c r="S2675" t="s">
        <v>33</v>
      </c>
      <c r="T2675" t="s">
        <v>31</v>
      </c>
    </row>
    <row r="2676" spans="1:20" x14ac:dyDescent="0.25">
      <c r="A2676">
        <v>660</v>
      </c>
      <c r="B2676" t="s">
        <v>56</v>
      </c>
      <c r="C2676" t="s">
        <v>50</v>
      </c>
      <c r="D2676" t="s">
        <v>22</v>
      </c>
      <c r="E2676">
        <v>-9</v>
      </c>
      <c r="F2676">
        <v>36</v>
      </c>
      <c r="G2676">
        <v>65</v>
      </c>
      <c r="H2676">
        <v>29</v>
      </c>
      <c r="I2676">
        <v>45</v>
      </c>
      <c r="J2676">
        <v>11</v>
      </c>
      <c r="K2676">
        <v>215</v>
      </c>
      <c r="L2676">
        <v>-10</v>
      </c>
      <c r="M2676">
        <v>20</v>
      </c>
      <c r="N2676">
        <v>30</v>
      </c>
      <c r="O2676">
        <v>50</v>
      </c>
      <c r="P2676">
        <v>12</v>
      </c>
      <c r="Q2676" s="1">
        <v>40391</v>
      </c>
      <c r="R2676" t="s">
        <v>26</v>
      </c>
      <c r="S2676" t="s">
        <v>40</v>
      </c>
      <c r="T2676" t="s">
        <v>25</v>
      </c>
    </row>
    <row r="2677" spans="1:20" x14ac:dyDescent="0.25">
      <c r="A2677">
        <v>660</v>
      </c>
      <c r="B2677" t="s">
        <v>56</v>
      </c>
      <c r="C2677" t="s">
        <v>50</v>
      </c>
      <c r="D2677" t="s">
        <v>22</v>
      </c>
      <c r="E2677">
        <v>-14</v>
      </c>
      <c r="F2677">
        <v>36</v>
      </c>
      <c r="G2677">
        <v>73</v>
      </c>
      <c r="H2677">
        <v>29</v>
      </c>
      <c r="I2677">
        <v>47</v>
      </c>
      <c r="J2677">
        <v>11</v>
      </c>
      <c r="K2677">
        <v>169</v>
      </c>
      <c r="L2677">
        <v>-10</v>
      </c>
      <c r="M2677">
        <v>20</v>
      </c>
      <c r="N2677">
        <v>30</v>
      </c>
      <c r="O2677">
        <v>50</v>
      </c>
      <c r="P2677">
        <v>12</v>
      </c>
      <c r="Q2677" s="1">
        <v>40544</v>
      </c>
      <c r="R2677" t="s">
        <v>26</v>
      </c>
      <c r="S2677" t="s">
        <v>40</v>
      </c>
      <c r="T2677" t="s">
        <v>25</v>
      </c>
    </row>
    <row r="2678" spans="1:20" x14ac:dyDescent="0.25">
      <c r="A2678">
        <v>660</v>
      </c>
      <c r="B2678" t="s">
        <v>56</v>
      </c>
      <c r="C2678" t="s">
        <v>50</v>
      </c>
      <c r="D2678" t="s">
        <v>22</v>
      </c>
      <c r="E2678">
        <v>-4</v>
      </c>
      <c r="F2678">
        <v>42</v>
      </c>
      <c r="G2678">
        <v>80</v>
      </c>
      <c r="H2678">
        <v>33</v>
      </c>
      <c r="I2678">
        <v>45</v>
      </c>
      <c r="J2678">
        <v>12</v>
      </c>
      <c r="K2678">
        <v>162</v>
      </c>
      <c r="L2678">
        <v>0</v>
      </c>
      <c r="M2678">
        <v>20</v>
      </c>
      <c r="N2678">
        <v>40</v>
      </c>
      <c r="O2678">
        <v>60</v>
      </c>
      <c r="P2678">
        <v>12</v>
      </c>
      <c r="Q2678" s="1">
        <v>40603</v>
      </c>
      <c r="R2678" t="s">
        <v>26</v>
      </c>
      <c r="S2678" t="s">
        <v>40</v>
      </c>
      <c r="T2678" t="s">
        <v>25</v>
      </c>
    </row>
    <row r="2679" spans="1:20" x14ac:dyDescent="0.25">
      <c r="A2679">
        <v>660</v>
      </c>
      <c r="B2679" t="s">
        <v>56</v>
      </c>
      <c r="C2679" t="s">
        <v>50</v>
      </c>
      <c r="D2679" t="s">
        <v>22</v>
      </c>
      <c r="E2679">
        <v>-4</v>
      </c>
      <c r="F2679">
        <v>43</v>
      </c>
      <c r="G2679">
        <v>77</v>
      </c>
      <c r="H2679">
        <v>35</v>
      </c>
      <c r="I2679">
        <v>43</v>
      </c>
      <c r="J2679">
        <v>13</v>
      </c>
      <c r="K2679">
        <v>204</v>
      </c>
      <c r="L2679">
        <v>-10</v>
      </c>
      <c r="M2679">
        <v>30</v>
      </c>
      <c r="N2679">
        <v>30</v>
      </c>
      <c r="O2679">
        <v>60</v>
      </c>
      <c r="P2679">
        <v>12</v>
      </c>
      <c r="Q2679" s="1">
        <v>40695</v>
      </c>
      <c r="R2679" t="s">
        <v>26</v>
      </c>
      <c r="S2679" t="s">
        <v>40</v>
      </c>
      <c r="T2679" t="s">
        <v>25</v>
      </c>
    </row>
    <row r="2680" spans="1:20" x14ac:dyDescent="0.25">
      <c r="A2680">
        <v>660</v>
      </c>
      <c r="B2680" t="s">
        <v>56</v>
      </c>
      <c r="C2680" t="s">
        <v>50</v>
      </c>
      <c r="D2680" t="s">
        <v>22</v>
      </c>
      <c r="E2680">
        <v>-18</v>
      </c>
      <c r="F2680">
        <v>30</v>
      </c>
      <c r="G2680">
        <v>58</v>
      </c>
      <c r="H2680">
        <v>24</v>
      </c>
      <c r="I2680">
        <v>42</v>
      </c>
      <c r="J2680">
        <v>9</v>
      </c>
      <c r="K2680">
        <v>212</v>
      </c>
      <c r="L2680">
        <v>-10</v>
      </c>
      <c r="M2680">
        <v>20</v>
      </c>
      <c r="N2680">
        <v>20</v>
      </c>
      <c r="O2680">
        <v>40</v>
      </c>
      <c r="P2680">
        <v>12</v>
      </c>
      <c r="Q2680" s="1">
        <v>40787</v>
      </c>
      <c r="R2680" t="s">
        <v>26</v>
      </c>
      <c r="S2680" t="s">
        <v>40</v>
      </c>
      <c r="T2680" t="s">
        <v>25</v>
      </c>
    </row>
    <row r="2681" spans="1:20" x14ac:dyDescent="0.25">
      <c r="A2681">
        <v>661</v>
      </c>
      <c r="B2681" t="s">
        <v>42</v>
      </c>
      <c r="C2681" t="s">
        <v>37</v>
      </c>
      <c r="D2681" t="s">
        <v>43</v>
      </c>
      <c r="E2681">
        <v>-190</v>
      </c>
      <c r="F2681">
        <v>-67</v>
      </c>
      <c r="G2681">
        <v>86</v>
      </c>
      <c r="H2681">
        <v>154</v>
      </c>
      <c r="I2681">
        <v>66</v>
      </c>
      <c r="J2681">
        <v>49</v>
      </c>
      <c r="K2681">
        <v>1832</v>
      </c>
      <c r="L2681">
        <v>-150</v>
      </c>
      <c r="M2681">
        <v>190</v>
      </c>
      <c r="N2681">
        <v>-90</v>
      </c>
      <c r="O2681">
        <v>100</v>
      </c>
      <c r="P2681">
        <v>1</v>
      </c>
      <c r="Q2681" s="1">
        <v>40725</v>
      </c>
      <c r="R2681" t="s">
        <v>23</v>
      </c>
      <c r="S2681" t="s">
        <v>44</v>
      </c>
      <c r="T2681" t="s">
        <v>25</v>
      </c>
    </row>
    <row r="2682" spans="1:20" x14ac:dyDescent="0.25">
      <c r="A2682">
        <v>661</v>
      </c>
      <c r="B2682" t="s">
        <v>42</v>
      </c>
      <c r="C2682" t="s">
        <v>37</v>
      </c>
      <c r="D2682" t="s">
        <v>43</v>
      </c>
      <c r="E2682">
        <v>331</v>
      </c>
      <c r="F2682">
        <v>362</v>
      </c>
      <c r="G2682">
        <v>628</v>
      </c>
      <c r="H2682">
        <v>272</v>
      </c>
      <c r="I2682">
        <v>113</v>
      </c>
      <c r="J2682">
        <v>89</v>
      </c>
      <c r="K2682">
        <v>1616</v>
      </c>
      <c r="L2682">
        <v>230</v>
      </c>
      <c r="M2682">
        <v>260</v>
      </c>
      <c r="N2682">
        <v>340</v>
      </c>
      <c r="O2682">
        <v>600</v>
      </c>
      <c r="P2682">
        <v>6</v>
      </c>
      <c r="Q2682" s="1">
        <v>40695</v>
      </c>
      <c r="R2682" t="s">
        <v>28</v>
      </c>
      <c r="S2682" t="s">
        <v>30</v>
      </c>
      <c r="T2682" t="s">
        <v>31</v>
      </c>
    </row>
    <row r="2683" spans="1:20" x14ac:dyDescent="0.25">
      <c r="A2683">
        <v>661</v>
      </c>
      <c r="B2683" t="s">
        <v>42</v>
      </c>
      <c r="C2683" t="s">
        <v>37</v>
      </c>
      <c r="D2683" t="s">
        <v>43</v>
      </c>
      <c r="E2683">
        <v>133</v>
      </c>
      <c r="F2683">
        <v>178</v>
      </c>
      <c r="G2683">
        <v>301</v>
      </c>
      <c r="H2683">
        <v>123</v>
      </c>
      <c r="I2683">
        <v>45</v>
      </c>
      <c r="J2683">
        <v>34</v>
      </c>
      <c r="K2683">
        <v>947</v>
      </c>
      <c r="L2683">
        <v>140</v>
      </c>
      <c r="M2683">
        <v>100</v>
      </c>
      <c r="N2683">
        <v>160</v>
      </c>
      <c r="O2683">
        <v>260</v>
      </c>
      <c r="P2683">
        <v>8</v>
      </c>
      <c r="Q2683" s="1">
        <v>40330</v>
      </c>
      <c r="R2683" t="s">
        <v>32</v>
      </c>
      <c r="S2683" t="s">
        <v>39</v>
      </c>
      <c r="T2683" t="s">
        <v>31</v>
      </c>
    </row>
    <row r="2684" spans="1:20" x14ac:dyDescent="0.25">
      <c r="A2684">
        <v>661</v>
      </c>
      <c r="B2684" t="s">
        <v>42</v>
      </c>
      <c r="C2684" t="s">
        <v>37</v>
      </c>
      <c r="D2684" t="s">
        <v>43</v>
      </c>
      <c r="E2684">
        <v>115</v>
      </c>
      <c r="F2684">
        <v>157</v>
      </c>
      <c r="G2684">
        <v>265</v>
      </c>
      <c r="H2684">
        <v>108</v>
      </c>
      <c r="I2684">
        <v>42</v>
      </c>
      <c r="J2684">
        <v>30</v>
      </c>
      <c r="K2684">
        <v>971</v>
      </c>
      <c r="L2684">
        <v>120</v>
      </c>
      <c r="M2684">
        <v>80</v>
      </c>
      <c r="N2684">
        <v>130</v>
      </c>
      <c r="O2684">
        <v>210</v>
      </c>
      <c r="P2684">
        <v>8</v>
      </c>
      <c r="Q2684" s="1">
        <v>40452</v>
      </c>
      <c r="R2684" t="s">
        <v>32</v>
      </c>
      <c r="S2684" t="s">
        <v>39</v>
      </c>
      <c r="T2684" t="s">
        <v>31</v>
      </c>
    </row>
    <row r="2685" spans="1:20" x14ac:dyDescent="0.25">
      <c r="A2685">
        <v>661</v>
      </c>
      <c r="B2685" t="s">
        <v>42</v>
      </c>
      <c r="C2685" t="s">
        <v>37</v>
      </c>
      <c r="D2685" t="s">
        <v>43</v>
      </c>
      <c r="E2685">
        <v>192</v>
      </c>
      <c r="F2685">
        <v>288</v>
      </c>
      <c r="G2685">
        <v>532</v>
      </c>
      <c r="H2685">
        <v>244</v>
      </c>
      <c r="I2685">
        <v>96</v>
      </c>
      <c r="J2685">
        <v>75</v>
      </c>
      <c r="K2685">
        <v>1213</v>
      </c>
      <c r="L2685">
        <v>190</v>
      </c>
      <c r="M2685">
        <v>200</v>
      </c>
      <c r="N2685">
        <v>260</v>
      </c>
      <c r="O2685">
        <v>460</v>
      </c>
      <c r="P2685">
        <v>9</v>
      </c>
      <c r="Q2685" s="1">
        <v>40330</v>
      </c>
      <c r="R2685" t="s">
        <v>32</v>
      </c>
      <c r="S2685" t="s">
        <v>33</v>
      </c>
      <c r="T2685" t="s">
        <v>31</v>
      </c>
    </row>
    <row r="2686" spans="1:20" x14ac:dyDescent="0.25">
      <c r="A2686">
        <v>661</v>
      </c>
      <c r="B2686" t="s">
        <v>42</v>
      </c>
      <c r="C2686" t="s">
        <v>37</v>
      </c>
      <c r="D2686" t="s">
        <v>43</v>
      </c>
      <c r="E2686">
        <v>279</v>
      </c>
      <c r="F2686">
        <v>284</v>
      </c>
      <c r="G2686">
        <v>559</v>
      </c>
      <c r="H2686">
        <v>241</v>
      </c>
      <c r="I2686">
        <v>96</v>
      </c>
      <c r="J2686">
        <v>74</v>
      </c>
      <c r="K2686">
        <v>1321</v>
      </c>
      <c r="L2686">
        <v>170</v>
      </c>
      <c r="M2686">
        <v>220</v>
      </c>
      <c r="N2686">
        <v>260</v>
      </c>
      <c r="O2686">
        <v>480</v>
      </c>
      <c r="P2686">
        <v>9</v>
      </c>
      <c r="Q2686" s="1">
        <v>40878</v>
      </c>
      <c r="R2686" t="s">
        <v>32</v>
      </c>
      <c r="S2686" t="s">
        <v>33</v>
      </c>
      <c r="T2686" t="s">
        <v>31</v>
      </c>
    </row>
    <row r="2687" spans="1:20" x14ac:dyDescent="0.25">
      <c r="A2687">
        <v>661</v>
      </c>
      <c r="B2687" t="s">
        <v>42</v>
      </c>
      <c r="C2687" t="s">
        <v>37</v>
      </c>
      <c r="D2687" t="s">
        <v>43</v>
      </c>
      <c r="E2687">
        <v>140</v>
      </c>
      <c r="F2687">
        <v>228</v>
      </c>
      <c r="G2687">
        <v>456</v>
      </c>
      <c r="H2687">
        <v>228</v>
      </c>
      <c r="I2687">
        <v>88</v>
      </c>
      <c r="J2687">
        <v>63</v>
      </c>
      <c r="K2687">
        <v>1459</v>
      </c>
      <c r="L2687">
        <v>150</v>
      </c>
      <c r="M2687">
        <v>210</v>
      </c>
      <c r="N2687">
        <v>220</v>
      </c>
      <c r="O2687">
        <v>430</v>
      </c>
      <c r="P2687">
        <v>4</v>
      </c>
      <c r="Q2687" s="1">
        <v>40179</v>
      </c>
      <c r="R2687" t="s">
        <v>28</v>
      </c>
      <c r="S2687" t="s">
        <v>41</v>
      </c>
      <c r="T2687" t="s">
        <v>25</v>
      </c>
    </row>
    <row r="2688" spans="1:20" x14ac:dyDescent="0.25">
      <c r="A2688">
        <v>682</v>
      </c>
      <c r="B2688" t="s">
        <v>45</v>
      </c>
      <c r="C2688" t="s">
        <v>46</v>
      </c>
      <c r="D2688" t="s">
        <v>43</v>
      </c>
      <c r="E2688">
        <v>248</v>
      </c>
      <c r="F2688">
        <v>245</v>
      </c>
      <c r="G2688">
        <v>506</v>
      </c>
      <c r="H2688">
        <v>207</v>
      </c>
      <c r="I2688">
        <v>90</v>
      </c>
      <c r="J2688">
        <v>64</v>
      </c>
      <c r="K2688">
        <v>965</v>
      </c>
      <c r="L2688">
        <v>220</v>
      </c>
      <c r="M2688">
        <v>260</v>
      </c>
      <c r="N2688">
        <v>300</v>
      </c>
      <c r="O2688">
        <v>560</v>
      </c>
      <c r="P2688">
        <v>2</v>
      </c>
      <c r="Q2688" s="1">
        <v>40544</v>
      </c>
      <c r="R2688" t="s">
        <v>23</v>
      </c>
      <c r="S2688" t="s">
        <v>24</v>
      </c>
      <c r="T2688" t="s">
        <v>25</v>
      </c>
    </row>
    <row r="2689" spans="1:20" x14ac:dyDescent="0.25">
      <c r="A2689">
        <v>682</v>
      </c>
      <c r="B2689" t="s">
        <v>45</v>
      </c>
      <c r="C2689" t="s">
        <v>46</v>
      </c>
      <c r="D2689" t="s">
        <v>43</v>
      </c>
      <c r="E2689">
        <v>39</v>
      </c>
      <c r="F2689">
        <v>68</v>
      </c>
      <c r="G2689">
        <v>120</v>
      </c>
      <c r="H2689">
        <v>52</v>
      </c>
      <c r="I2689">
        <v>29</v>
      </c>
      <c r="J2689">
        <v>17</v>
      </c>
      <c r="K2689">
        <v>554</v>
      </c>
      <c r="L2689">
        <v>70</v>
      </c>
      <c r="M2689">
        <v>60</v>
      </c>
      <c r="N2689">
        <v>90</v>
      </c>
      <c r="O2689">
        <v>150</v>
      </c>
      <c r="P2689">
        <v>3</v>
      </c>
      <c r="Q2689" s="1">
        <v>40391</v>
      </c>
      <c r="R2689" t="s">
        <v>23</v>
      </c>
      <c r="S2689" t="s">
        <v>38</v>
      </c>
      <c r="T2689" t="s">
        <v>31</v>
      </c>
    </row>
    <row r="2690" spans="1:20" x14ac:dyDescent="0.25">
      <c r="A2690">
        <v>682</v>
      </c>
      <c r="B2690" t="s">
        <v>45</v>
      </c>
      <c r="C2690" t="s">
        <v>46</v>
      </c>
      <c r="D2690" t="s">
        <v>43</v>
      </c>
      <c r="E2690">
        <v>30</v>
      </c>
      <c r="F2690">
        <v>56</v>
      </c>
      <c r="G2690">
        <v>99</v>
      </c>
      <c r="H2690">
        <v>43</v>
      </c>
      <c r="I2690">
        <v>26</v>
      </c>
      <c r="J2690">
        <v>14</v>
      </c>
      <c r="K2690">
        <v>531</v>
      </c>
      <c r="L2690">
        <v>40</v>
      </c>
      <c r="M2690">
        <v>50</v>
      </c>
      <c r="N2690">
        <v>60</v>
      </c>
      <c r="O2690">
        <v>110</v>
      </c>
      <c r="P2690">
        <v>3</v>
      </c>
      <c r="Q2690" s="1">
        <v>40513</v>
      </c>
      <c r="R2690" t="s">
        <v>23</v>
      </c>
      <c r="S2690" t="s">
        <v>38</v>
      </c>
      <c r="T2690" t="s">
        <v>31</v>
      </c>
    </row>
    <row r="2691" spans="1:20" x14ac:dyDescent="0.25">
      <c r="A2691">
        <v>682</v>
      </c>
      <c r="B2691" t="s">
        <v>45</v>
      </c>
      <c r="C2691" t="s">
        <v>46</v>
      </c>
      <c r="D2691" t="s">
        <v>43</v>
      </c>
      <c r="E2691">
        <v>133</v>
      </c>
      <c r="F2691">
        <v>178</v>
      </c>
      <c r="G2691">
        <v>301</v>
      </c>
      <c r="H2691">
        <v>123</v>
      </c>
      <c r="I2691">
        <v>45</v>
      </c>
      <c r="J2691">
        <v>34</v>
      </c>
      <c r="K2691">
        <v>941</v>
      </c>
      <c r="L2691">
        <v>120</v>
      </c>
      <c r="M2691">
        <v>100</v>
      </c>
      <c r="N2691">
        <v>150</v>
      </c>
      <c r="O2691">
        <v>250</v>
      </c>
      <c r="P2691">
        <v>5</v>
      </c>
      <c r="Q2691" s="1">
        <v>40391</v>
      </c>
      <c r="R2691" t="s">
        <v>28</v>
      </c>
      <c r="S2691" t="s">
        <v>29</v>
      </c>
      <c r="T2691" t="s">
        <v>25</v>
      </c>
    </row>
    <row r="2692" spans="1:20" x14ac:dyDescent="0.25">
      <c r="A2692">
        <v>682</v>
      </c>
      <c r="B2692" t="s">
        <v>45</v>
      </c>
      <c r="C2692" t="s">
        <v>46</v>
      </c>
      <c r="D2692" t="s">
        <v>43</v>
      </c>
      <c r="E2692">
        <v>40</v>
      </c>
      <c r="F2692">
        <v>72</v>
      </c>
      <c r="G2692">
        <v>133</v>
      </c>
      <c r="H2692">
        <v>53</v>
      </c>
      <c r="I2692">
        <v>45</v>
      </c>
      <c r="J2692">
        <v>17</v>
      </c>
      <c r="K2692">
        <v>410</v>
      </c>
      <c r="L2692">
        <v>40</v>
      </c>
      <c r="M2692">
        <v>50</v>
      </c>
      <c r="N2692">
        <v>70</v>
      </c>
      <c r="O2692">
        <v>120</v>
      </c>
      <c r="P2692">
        <v>8</v>
      </c>
      <c r="Q2692" s="1">
        <v>40787</v>
      </c>
      <c r="R2692" t="s">
        <v>32</v>
      </c>
      <c r="S2692" t="s">
        <v>39</v>
      </c>
      <c r="T2692" t="s">
        <v>31</v>
      </c>
    </row>
    <row r="2693" spans="1:20" x14ac:dyDescent="0.25">
      <c r="A2693">
        <v>682</v>
      </c>
      <c r="B2693" t="s">
        <v>45</v>
      </c>
      <c r="C2693" t="s">
        <v>46</v>
      </c>
      <c r="D2693" t="s">
        <v>43</v>
      </c>
      <c r="E2693">
        <v>41</v>
      </c>
      <c r="F2693">
        <v>79</v>
      </c>
      <c r="G2693">
        <v>130</v>
      </c>
      <c r="H2693">
        <v>52</v>
      </c>
      <c r="I2693">
        <v>46</v>
      </c>
      <c r="J2693">
        <v>17</v>
      </c>
      <c r="K2693">
        <v>-456</v>
      </c>
      <c r="L2693">
        <v>40</v>
      </c>
      <c r="M2693">
        <v>40</v>
      </c>
      <c r="N2693">
        <v>70</v>
      </c>
      <c r="O2693">
        <v>110</v>
      </c>
      <c r="P2693">
        <v>4</v>
      </c>
      <c r="Q2693" s="1">
        <v>40725</v>
      </c>
      <c r="R2693" t="s">
        <v>28</v>
      </c>
      <c r="S2693" t="s">
        <v>41</v>
      </c>
      <c r="T2693" t="s">
        <v>25</v>
      </c>
    </row>
    <row r="2694" spans="1:20" x14ac:dyDescent="0.25">
      <c r="A2694">
        <v>682</v>
      </c>
      <c r="B2694" t="s">
        <v>45</v>
      </c>
      <c r="C2694" t="s">
        <v>46</v>
      </c>
      <c r="D2694" t="s">
        <v>43</v>
      </c>
      <c r="E2694">
        <v>82</v>
      </c>
      <c r="F2694">
        <v>110</v>
      </c>
      <c r="G2694">
        <v>194</v>
      </c>
      <c r="H2694">
        <v>72</v>
      </c>
      <c r="I2694">
        <v>55</v>
      </c>
      <c r="J2694">
        <v>23</v>
      </c>
      <c r="K2694">
        <v>-868</v>
      </c>
      <c r="L2694">
        <v>50</v>
      </c>
      <c r="M2694">
        <v>40</v>
      </c>
      <c r="N2694">
        <v>70</v>
      </c>
      <c r="O2694">
        <v>110</v>
      </c>
      <c r="P2694">
        <v>4</v>
      </c>
      <c r="Q2694" s="1">
        <v>40817</v>
      </c>
      <c r="R2694" t="s">
        <v>28</v>
      </c>
      <c r="S2694" t="s">
        <v>41</v>
      </c>
      <c r="T2694" t="s">
        <v>25</v>
      </c>
    </row>
    <row r="2695" spans="1:20" x14ac:dyDescent="0.25">
      <c r="A2695">
        <v>702</v>
      </c>
      <c r="B2695" t="s">
        <v>64</v>
      </c>
      <c r="C2695" t="s">
        <v>37</v>
      </c>
      <c r="D2695" t="s">
        <v>22</v>
      </c>
      <c r="E2695">
        <v>-3</v>
      </c>
      <c r="F2695">
        <v>42</v>
      </c>
      <c r="G2695">
        <v>76</v>
      </c>
      <c r="H2695">
        <v>34</v>
      </c>
      <c r="I2695">
        <v>45</v>
      </c>
      <c r="J2695">
        <v>12</v>
      </c>
      <c r="K2695">
        <v>197</v>
      </c>
      <c r="L2695">
        <v>10</v>
      </c>
      <c r="M2695">
        <v>40</v>
      </c>
      <c r="N2695">
        <v>50</v>
      </c>
      <c r="O2695">
        <v>90</v>
      </c>
      <c r="P2695">
        <v>2</v>
      </c>
      <c r="Q2695" s="1">
        <v>40179</v>
      </c>
      <c r="R2695" t="s">
        <v>23</v>
      </c>
      <c r="S2695" t="s">
        <v>24</v>
      </c>
      <c r="T2695" t="s">
        <v>25</v>
      </c>
    </row>
    <row r="2696" spans="1:20" x14ac:dyDescent="0.25">
      <c r="A2696">
        <v>702</v>
      </c>
      <c r="B2696" t="s">
        <v>64</v>
      </c>
      <c r="C2696" t="s">
        <v>37</v>
      </c>
      <c r="D2696" t="s">
        <v>22</v>
      </c>
      <c r="E2696">
        <v>-4</v>
      </c>
      <c r="F2696">
        <v>42</v>
      </c>
      <c r="G2696">
        <v>75</v>
      </c>
      <c r="H2696">
        <v>33</v>
      </c>
      <c r="I2696">
        <v>46</v>
      </c>
      <c r="J2696">
        <v>12</v>
      </c>
      <c r="K2696">
        <v>190</v>
      </c>
      <c r="L2696">
        <v>10</v>
      </c>
      <c r="M2696">
        <v>40</v>
      </c>
      <c r="N2696">
        <v>50</v>
      </c>
      <c r="O2696">
        <v>90</v>
      </c>
      <c r="P2696">
        <v>2</v>
      </c>
      <c r="Q2696" s="1">
        <v>40238</v>
      </c>
      <c r="R2696" t="s">
        <v>23</v>
      </c>
      <c r="S2696" t="s">
        <v>24</v>
      </c>
      <c r="T2696" t="s">
        <v>25</v>
      </c>
    </row>
    <row r="2697" spans="1:20" x14ac:dyDescent="0.25">
      <c r="A2697">
        <v>702</v>
      </c>
      <c r="B2697" t="s">
        <v>64</v>
      </c>
      <c r="C2697" t="s">
        <v>37</v>
      </c>
      <c r="D2697" t="s">
        <v>22</v>
      </c>
      <c r="E2697">
        <v>-1</v>
      </c>
      <c r="F2697">
        <v>45</v>
      </c>
      <c r="G2697">
        <v>81</v>
      </c>
      <c r="H2697">
        <v>36</v>
      </c>
      <c r="I2697">
        <v>46</v>
      </c>
      <c r="J2697">
        <v>13</v>
      </c>
      <c r="K2697">
        <v>212</v>
      </c>
      <c r="L2697">
        <v>20</v>
      </c>
      <c r="M2697">
        <v>40</v>
      </c>
      <c r="N2697">
        <v>60</v>
      </c>
      <c r="O2697">
        <v>100</v>
      </c>
      <c r="P2697">
        <v>2</v>
      </c>
      <c r="Q2697" s="1">
        <v>40299</v>
      </c>
      <c r="R2697" t="s">
        <v>23</v>
      </c>
      <c r="S2697" t="s">
        <v>24</v>
      </c>
      <c r="T2697" t="s">
        <v>25</v>
      </c>
    </row>
    <row r="2698" spans="1:20" x14ac:dyDescent="0.25">
      <c r="A2698">
        <v>702</v>
      </c>
      <c r="B2698" t="s">
        <v>64</v>
      </c>
      <c r="C2698" t="s">
        <v>37</v>
      </c>
      <c r="D2698" t="s">
        <v>22</v>
      </c>
      <c r="E2698">
        <v>0</v>
      </c>
      <c r="F2698">
        <v>46</v>
      </c>
      <c r="G2698">
        <v>82</v>
      </c>
      <c r="H2698">
        <v>36</v>
      </c>
      <c r="I2698">
        <v>46</v>
      </c>
      <c r="J2698">
        <v>13</v>
      </c>
      <c r="K2698">
        <v>236</v>
      </c>
      <c r="L2698">
        <v>20</v>
      </c>
      <c r="M2698">
        <v>40</v>
      </c>
      <c r="N2698">
        <v>60</v>
      </c>
      <c r="O2698">
        <v>100</v>
      </c>
      <c r="P2698">
        <v>2</v>
      </c>
      <c r="Q2698" s="1">
        <v>40330</v>
      </c>
      <c r="R2698" t="s">
        <v>23</v>
      </c>
      <c r="S2698" t="s">
        <v>24</v>
      </c>
      <c r="T2698" t="s">
        <v>25</v>
      </c>
    </row>
    <row r="2699" spans="1:20" x14ac:dyDescent="0.25">
      <c r="A2699">
        <v>702</v>
      </c>
      <c r="B2699" t="s">
        <v>64</v>
      </c>
      <c r="C2699" t="s">
        <v>37</v>
      </c>
      <c r="D2699" t="s">
        <v>22</v>
      </c>
      <c r="E2699">
        <v>1</v>
      </c>
      <c r="F2699">
        <v>48</v>
      </c>
      <c r="G2699">
        <v>86</v>
      </c>
      <c r="H2699">
        <v>38</v>
      </c>
      <c r="I2699">
        <v>47</v>
      </c>
      <c r="J2699">
        <v>14</v>
      </c>
      <c r="K2699">
        <v>248</v>
      </c>
      <c r="L2699">
        <v>20</v>
      </c>
      <c r="M2699">
        <v>40</v>
      </c>
      <c r="N2699">
        <v>60</v>
      </c>
      <c r="O2699">
        <v>100</v>
      </c>
      <c r="P2699">
        <v>2</v>
      </c>
      <c r="Q2699" s="1">
        <v>40391</v>
      </c>
      <c r="R2699" t="s">
        <v>23</v>
      </c>
      <c r="S2699" t="s">
        <v>24</v>
      </c>
      <c r="T2699" t="s">
        <v>25</v>
      </c>
    </row>
    <row r="2700" spans="1:20" x14ac:dyDescent="0.25">
      <c r="A2700">
        <v>702</v>
      </c>
      <c r="B2700" t="s">
        <v>64</v>
      </c>
      <c r="C2700" t="s">
        <v>37</v>
      </c>
      <c r="D2700" t="s">
        <v>22</v>
      </c>
      <c r="E2700">
        <v>2</v>
      </c>
      <c r="F2700">
        <v>51</v>
      </c>
      <c r="G2700">
        <v>91</v>
      </c>
      <c r="H2700">
        <v>40</v>
      </c>
      <c r="I2700">
        <v>49</v>
      </c>
      <c r="J2700">
        <v>15</v>
      </c>
      <c r="K2700">
        <v>244</v>
      </c>
      <c r="L2700">
        <v>20</v>
      </c>
      <c r="M2700">
        <v>50</v>
      </c>
      <c r="N2700">
        <v>60</v>
      </c>
      <c r="O2700">
        <v>110</v>
      </c>
      <c r="P2700">
        <v>2</v>
      </c>
      <c r="Q2700" s="1">
        <v>40422</v>
      </c>
      <c r="R2700" t="s">
        <v>23</v>
      </c>
      <c r="S2700" t="s">
        <v>24</v>
      </c>
      <c r="T2700" t="s">
        <v>25</v>
      </c>
    </row>
    <row r="2701" spans="1:20" x14ac:dyDescent="0.25">
      <c r="A2701">
        <v>702</v>
      </c>
      <c r="B2701" t="s">
        <v>64</v>
      </c>
      <c r="C2701" t="s">
        <v>37</v>
      </c>
      <c r="D2701" t="s">
        <v>22</v>
      </c>
      <c r="E2701">
        <v>-7</v>
      </c>
      <c r="F2701">
        <v>41</v>
      </c>
      <c r="G2701">
        <v>79</v>
      </c>
      <c r="H2701">
        <v>33</v>
      </c>
      <c r="I2701">
        <v>46</v>
      </c>
      <c r="J2701">
        <v>12</v>
      </c>
      <c r="K2701">
        <v>193</v>
      </c>
      <c r="L2701">
        <v>10</v>
      </c>
      <c r="M2701">
        <v>40</v>
      </c>
      <c r="N2701">
        <v>50</v>
      </c>
      <c r="O2701">
        <v>90</v>
      </c>
      <c r="P2701">
        <v>2</v>
      </c>
      <c r="Q2701" s="1">
        <v>40575</v>
      </c>
      <c r="R2701" t="s">
        <v>23</v>
      </c>
      <c r="S2701" t="s">
        <v>24</v>
      </c>
      <c r="T2701" t="s">
        <v>25</v>
      </c>
    </row>
    <row r="2702" spans="1:20" x14ac:dyDescent="0.25">
      <c r="A2702">
        <v>702</v>
      </c>
      <c r="B2702" t="s">
        <v>64</v>
      </c>
      <c r="C2702" t="s">
        <v>37</v>
      </c>
      <c r="D2702" t="s">
        <v>22</v>
      </c>
      <c r="E2702">
        <v>-6</v>
      </c>
      <c r="F2702">
        <v>42</v>
      </c>
      <c r="G2702">
        <v>80</v>
      </c>
      <c r="H2702">
        <v>33</v>
      </c>
      <c r="I2702">
        <v>46</v>
      </c>
      <c r="J2702">
        <v>12</v>
      </c>
      <c r="K2702">
        <v>190</v>
      </c>
      <c r="L2702">
        <v>10</v>
      </c>
      <c r="M2702">
        <v>40</v>
      </c>
      <c r="N2702">
        <v>50</v>
      </c>
      <c r="O2702">
        <v>90</v>
      </c>
      <c r="P2702">
        <v>2</v>
      </c>
      <c r="Q2702" s="1">
        <v>40603</v>
      </c>
      <c r="R2702" t="s">
        <v>23</v>
      </c>
      <c r="S2702" t="s">
        <v>24</v>
      </c>
      <c r="T2702" t="s">
        <v>25</v>
      </c>
    </row>
    <row r="2703" spans="1:20" x14ac:dyDescent="0.25">
      <c r="A2703">
        <v>702</v>
      </c>
      <c r="B2703" t="s">
        <v>64</v>
      </c>
      <c r="C2703" t="s">
        <v>37</v>
      </c>
      <c r="D2703" t="s">
        <v>22</v>
      </c>
      <c r="E2703">
        <v>-3</v>
      </c>
      <c r="F2703">
        <v>44</v>
      </c>
      <c r="G2703">
        <v>84</v>
      </c>
      <c r="H2703">
        <v>35</v>
      </c>
      <c r="I2703">
        <v>46</v>
      </c>
      <c r="J2703">
        <v>13</v>
      </c>
      <c r="K2703">
        <v>197</v>
      </c>
      <c r="L2703">
        <v>10</v>
      </c>
      <c r="M2703">
        <v>40</v>
      </c>
      <c r="N2703">
        <v>50</v>
      </c>
      <c r="O2703">
        <v>90</v>
      </c>
      <c r="P2703">
        <v>2</v>
      </c>
      <c r="Q2703" s="1">
        <v>40634</v>
      </c>
      <c r="R2703" t="s">
        <v>23</v>
      </c>
      <c r="S2703" t="s">
        <v>24</v>
      </c>
      <c r="T2703" t="s">
        <v>25</v>
      </c>
    </row>
    <row r="2704" spans="1:20" x14ac:dyDescent="0.25">
      <c r="A2704">
        <v>702</v>
      </c>
      <c r="B2704" t="s">
        <v>64</v>
      </c>
      <c r="C2704" t="s">
        <v>37</v>
      </c>
      <c r="D2704" t="s">
        <v>22</v>
      </c>
      <c r="E2704">
        <v>-1</v>
      </c>
      <c r="F2704">
        <v>45</v>
      </c>
      <c r="G2704">
        <v>80</v>
      </c>
      <c r="H2704">
        <v>36</v>
      </c>
      <c r="I2704">
        <v>43</v>
      </c>
      <c r="J2704">
        <v>13</v>
      </c>
      <c r="K2704">
        <v>212</v>
      </c>
      <c r="L2704">
        <v>20</v>
      </c>
      <c r="M2704">
        <v>40</v>
      </c>
      <c r="N2704">
        <v>60</v>
      </c>
      <c r="O2704">
        <v>100</v>
      </c>
      <c r="P2704">
        <v>2</v>
      </c>
      <c r="Q2704" s="1">
        <v>40664</v>
      </c>
      <c r="R2704" t="s">
        <v>23</v>
      </c>
      <c r="S2704" t="s">
        <v>24</v>
      </c>
      <c r="T2704" t="s">
        <v>25</v>
      </c>
    </row>
    <row r="2705" spans="1:20" x14ac:dyDescent="0.25">
      <c r="A2705">
        <v>702</v>
      </c>
      <c r="B2705" t="s">
        <v>64</v>
      </c>
      <c r="C2705" t="s">
        <v>37</v>
      </c>
      <c r="D2705" t="s">
        <v>22</v>
      </c>
      <c r="E2705">
        <v>0</v>
      </c>
      <c r="F2705">
        <v>46</v>
      </c>
      <c r="G2705">
        <v>81</v>
      </c>
      <c r="H2705">
        <v>36</v>
      </c>
      <c r="I2705">
        <v>43</v>
      </c>
      <c r="J2705">
        <v>13</v>
      </c>
      <c r="K2705">
        <v>236</v>
      </c>
      <c r="L2705">
        <v>20</v>
      </c>
      <c r="M2705">
        <v>40</v>
      </c>
      <c r="N2705">
        <v>60</v>
      </c>
      <c r="O2705">
        <v>100</v>
      </c>
      <c r="P2705">
        <v>2</v>
      </c>
      <c r="Q2705" s="1">
        <v>40695</v>
      </c>
      <c r="R2705" t="s">
        <v>23</v>
      </c>
      <c r="S2705" t="s">
        <v>24</v>
      </c>
      <c r="T2705" t="s">
        <v>25</v>
      </c>
    </row>
    <row r="2706" spans="1:20" x14ac:dyDescent="0.25">
      <c r="A2706">
        <v>702</v>
      </c>
      <c r="B2706" t="s">
        <v>64</v>
      </c>
      <c r="C2706" t="s">
        <v>37</v>
      </c>
      <c r="D2706" t="s">
        <v>22</v>
      </c>
      <c r="E2706">
        <v>-3</v>
      </c>
      <c r="F2706">
        <v>43</v>
      </c>
      <c r="G2706">
        <v>82</v>
      </c>
      <c r="H2706">
        <v>34</v>
      </c>
      <c r="I2706">
        <v>45</v>
      </c>
      <c r="J2706">
        <v>12</v>
      </c>
      <c r="K2706">
        <v>240</v>
      </c>
      <c r="L2706">
        <v>30</v>
      </c>
      <c r="M2706">
        <v>40</v>
      </c>
      <c r="N2706">
        <v>60</v>
      </c>
      <c r="O2706">
        <v>100</v>
      </c>
      <c r="P2706">
        <v>2</v>
      </c>
      <c r="Q2706" s="1">
        <v>40817</v>
      </c>
      <c r="R2706" t="s">
        <v>23</v>
      </c>
      <c r="S2706" t="s">
        <v>24</v>
      </c>
      <c r="T2706" t="s">
        <v>25</v>
      </c>
    </row>
    <row r="2707" spans="1:20" x14ac:dyDescent="0.25">
      <c r="A2707">
        <v>702</v>
      </c>
      <c r="B2707" t="s">
        <v>64</v>
      </c>
      <c r="C2707" t="s">
        <v>37</v>
      </c>
      <c r="D2707" t="s">
        <v>22</v>
      </c>
      <c r="E2707">
        <v>1</v>
      </c>
      <c r="F2707">
        <v>49</v>
      </c>
      <c r="G2707">
        <v>94</v>
      </c>
      <c r="H2707">
        <v>39</v>
      </c>
      <c r="I2707">
        <v>48</v>
      </c>
      <c r="J2707">
        <v>14</v>
      </c>
      <c r="K2707">
        <v>250</v>
      </c>
      <c r="L2707">
        <v>20</v>
      </c>
      <c r="M2707">
        <v>40</v>
      </c>
      <c r="N2707">
        <v>60</v>
      </c>
      <c r="O2707">
        <v>100</v>
      </c>
      <c r="P2707">
        <v>2</v>
      </c>
      <c r="Q2707" s="1">
        <v>40878</v>
      </c>
      <c r="R2707" t="s">
        <v>23</v>
      </c>
      <c r="S2707" t="s">
        <v>24</v>
      </c>
      <c r="T2707" t="s">
        <v>25</v>
      </c>
    </row>
    <row r="2708" spans="1:20" x14ac:dyDescent="0.25">
      <c r="A2708">
        <v>702</v>
      </c>
      <c r="B2708" t="s">
        <v>64</v>
      </c>
      <c r="C2708" t="s">
        <v>37</v>
      </c>
      <c r="D2708" t="s">
        <v>22</v>
      </c>
      <c r="E2708">
        <v>6</v>
      </c>
      <c r="F2708">
        <v>35</v>
      </c>
      <c r="G2708">
        <v>63</v>
      </c>
      <c r="H2708">
        <v>28</v>
      </c>
      <c r="I2708">
        <v>29</v>
      </c>
      <c r="J2708">
        <v>8</v>
      </c>
      <c r="K2708">
        <v>961</v>
      </c>
      <c r="L2708">
        <v>20</v>
      </c>
      <c r="M2708">
        <v>30</v>
      </c>
      <c r="N2708">
        <v>40</v>
      </c>
      <c r="O2708">
        <v>70</v>
      </c>
      <c r="P2708">
        <v>3</v>
      </c>
      <c r="Q2708" s="1">
        <v>40210</v>
      </c>
      <c r="R2708" t="s">
        <v>23</v>
      </c>
      <c r="S2708" t="s">
        <v>38</v>
      </c>
      <c r="T2708" t="s">
        <v>31</v>
      </c>
    </row>
    <row r="2709" spans="1:20" x14ac:dyDescent="0.25">
      <c r="A2709">
        <v>702</v>
      </c>
      <c r="B2709" t="s">
        <v>64</v>
      </c>
      <c r="C2709" t="s">
        <v>37</v>
      </c>
      <c r="D2709" t="s">
        <v>22</v>
      </c>
      <c r="E2709">
        <v>6</v>
      </c>
      <c r="F2709">
        <v>35</v>
      </c>
      <c r="G2709">
        <v>63</v>
      </c>
      <c r="H2709">
        <v>28</v>
      </c>
      <c r="I2709">
        <v>29</v>
      </c>
      <c r="J2709">
        <v>8</v>
      </c>
      <c r="K2709">
        <v>958</v>
      </c>
      <c r="L2709">
        <v>20</v>
      </c>
      <c r="M2709">
        <v>30</v>
      </c>
      <c r="N2709">
        <v>40</v>
      </c>
      <c r="O2709">
        <v>70</v>
      </c>
      <c r="P2709">
        <v>3</v>
      </c>
      <c r="Q2709" s="1">
        <v>40238</v>
      </c>
      <c r="R2709" t="s">
        <v>23</v>
      </c>
      <c r="S2709" t="s">
        <v>38</v>
      </c>
      <c r="T2709" t="s">
        <v>31</v>
      </c>
    </row>
    <row r="2710" spans="1:20" x14ac:dyDescent="0.25">
      <c r="A2710">
        <v>702</v>
      </c>
      <c r="B2710" t="s">
        <v>64</v>
      </c>
      <c r="C2710" t="s">
        <v>37</v>
      </c>
      <c r="D2710" t="s">
        <v>22</v>
      </c>
      <c r="E2710">
        <v>16</v>
      </c>
      <c r="F2710">
        <v>49</v>
      </c>
      <c r="G2710">
        <v>90</v>
      </c>
      <c r="H2710">
        <v>41</v>
      </c>
      <c r="I2710">
        <v>33</v>
      </c>
      <c r="J2710">
        <v>12</v>
      </c>
      <c r="K2710">
        <v>1007</v>
      </c>
      <c r="L2710">
        <v>30</v>
      </c>
      <c r="M2710">
        <v>50</v>
      </c>
      <c r="N2710">
        <v>60</v>
      </c>
      <c r="O2710">
        <v>110</v>
      </c>
      <c r="P2710">
        <v>3</v>
      </c>
      <c r="Q2710" s="1">
        <v>40391</v>
      </c>
      <c r="R2710" t="s">
        <v>23</v>
      </c>
      <c r="S2710" t="s">
        <v>38</v>
      </c>
      <c r="T2710" t="s">
        <v>31</v>
      </c>
    </row>
    <row r="2711" spans="1:20" x14ac:dyDescent="0.25">
      <c r="A2711">
        <v>702</v>
      </c>
      <c r="B2711" t="s">
        <v>64</v>
      </c>
      <c r="C2711" t="s">
        <v>37</v>
      </c>
      <c r="D2711" t="s">
        <v>22</v>
      </c>
      <c r="E2711">
        <v>7</v>
      </c>
      <c r="F2711">
        <v>39</v>
      </c>
      <c r="G2711">
        <v>72</v>
      </c>
      <c r="H2711">
        <v>33</v>
      </c>
      <c r="I2711">
        <v>32</v>
      </c>
      <c r="J2711">
        <v>10</v>
      </c>
      <c r="K2711">
        <v>1003</v>
      </c>
      <c r="L2711">
        <v>30</v>
      </c>
      <c r="M2711">
        <v>40</v>
      </c>
      <c r="N2711">
        <v>50</v>
      </c>
      <c r="O2711">
        <v>90</v>
      </c>
      <c r="P2711">
        <v>3</v>
      </c>
      <c r="Q2711" s="1">
        <v>40422</v>
      </c>
      <c r="R2711" t="s">
        <v>23</v>
      </c>
      <c r="S2711" t="s">
        <v>38</v>
      </c>
      <c r="T2711" t="s">
        <v>31</v>
      </c>
    </row>
    <row r="2712" spans="1:20" x14ac:dyDescent="0.25">
      <c r="A2712">
        <v>702</v>
      </c>
      <c r="B2712" t="s">
        <v>64</v>
      </c>
      <c r="C2712" t="s">
        <v>37</v>
      </c>
      <c r="D2712" t="s">
        <v>22</v>
      </c>
      <c r="E2712">
        <v>8</v>
      </c>
      <c r="F2712">
        <v>38</v>
      </c>
      <c r="G2712">
        <v>69</v>
      </c>
      <c r="H2712">
        <v>31</v>
      </c>
      <c r="I2712">
        <v>30</v>
      </c>
      <c r="J2712">
        <v>9</v>
      </c>
      <c r="K2712">
        <v>1009</v>
      </c>
      <c r="L2712">
        <v>30</v>
      </c>
      <c r="M2712">
        <v>30</v>
      </c>
      <c r="N2712">
        <v>50</v>
      </c>
      <c r="O2712">
        <v>80</v>
      </c>
      <c r="P2712">
        <v>3</v>
      </c>
      <c r="Q2712" s="1">
        <v>40513</v>
      </c>
      <c r="R2712" t="s">
        <v>23</v>
      </c>
      <c r="S2712" t="s">
        <v>38</v>
      </c>
      <c r="T2712" t="s">
        <v>31</v>
      </c>
    </row>
    <row r="2713" spans="1:20" x14ac:dyDescent="0.25">
      <c r="A2713">
        <v>702</v>
      </c>
      <c r="B2713" t="s">
        <v>64</v>
      </c>
      <c r="C2713" t="s">
        <v>37</v>
      </c>
      <c r="D2713" t="s">
        <v>22</v>
      </c>
      <c r="E2713">
        <v>6</v>
      </c>
      <c r="F2713">
        <v>34</v>
      </c>
      <c r="G2713">
        <v>69</v>
      </c>
      <c r="H2713">
        <v>28</v>
      </c>
      <c r="I2713">
        <v>32</v>
      </c>
      <c r="J2713">
        <v>8</v>
      </c>
      <c r="K2713">
        <v>965</v>
      </c>
      <c r="L2713">
        <v>20</v>
      </c>
      <c r="M2713">
        <v>30</v>
      </c>
      <c r="N2713">
        <v>40</v>
      </c>
      <c r="O2713">
        <v>70</v>
      </c>
      <c r="P2713">
        <v>3</v>
      </c>
      <c r="Q2713" s="1">
        <v>40544</v>
      </c>
      <c r="R2713" t="s">
        <v>23</v>
      </c>
      <c r="S2713" t="s">
        <v>38</v>
      </c>
      <c r="T2713" t="s">
        <v>31</v>
      </c>
    </row>
    <row r="2714" spans="1:20" x14ac:dyDescent="0.25">
      <c r="A2714">
        <v>702</v>
      </c>
      <c r="B2714" t="s">
        <v>64</v>
      </c>
      <c r="C2714" t="s">
        <v>37</v>
      </c>
      <c r="D2714" t="s">
        <v>22</v>
      </c>
      <c r="E2714">
        <v>6</v>
      </c>
      <c r="F2714">
        <v>33</v>
      </c>
      <c r="G2714">
        <v>65</v>
      </c>
      <c r="H2714">
        <v>28</v>
      </c>
      <c r="I2714">
        <v>29</v>
      </c>
      <c r="J2714">
        <v>8</v>
      </c>
      <c r="K2714">
        <v>964</v>
      </c>
      <c r="L2714">
        <v>20</v>
      </c>
      <c r="M2714">
        <v>30</v>
      </c>
      <c r="N2714">
        <v>40</v>
      </c>
      <c r="O2714">
        <v>70</v>
      </c>
      <c r="P2714">
        <v>3</v>
      </c>
      <c r="Q2714" s="1">
        <v>40634</v>
      </c>
      <c r="R2714" t="s">
        <v>23</v>
      </c>
      <c r="S2714" t="s">
        <v>38</v>
      </c>
      <c r="T2714" t="s">
        <v>31</v>
      </c>
    </row>
    <row r="2715" spans="1:20" x14ac:dyDescent="0.25">
      <c r="A2715">
        <v>702</v>
      </c>
      <c r="B2715" t="s">
        <v>64</v>
      </c>
      <c r="C2715" t="s">
        <v>37</v>
      </c>
      <c r="D2715" t="s">
        <v>22</v>
      </c>
      <c r="E2715">
        <v>11</v>
      </c>
      <c r="F2715">
        <v>38</v>
      </c>
      <c r="G2715">
        <v>69</v>
      </c>
      <c r="H2715">
        <v>32</v>
      </c>
      <c r="I2715">
        <v>28</v>
      </c>
      <c r="J2715">
        <v>9</v>
      </c>
      <c r="K2715">
        <v>996</v>
      </c>
      <c r="L2715">
        <v>20</v>
      </c>
      <c r="M2715">
        <v>40</v>
      </c>
      <c r="N2715">
        <v>40</v>
      </c>
      <c r="O2715">
        <v>80</v>
      </c>
      <c r="P2715">
        <v>3</v>
      </c>
      <c r="Q2715" s="1">
        <v>40695</v>
      </c>
      <c r="R2715" t="s">
        <v>23</v>
      </c>
      <c r="S2715" t="s">
        <v>38</v>
      </c>
      <c r="T2715" t="s">
        <v>31</v>
      </c>
    </row>
    <row r="2716" spans="1:20" x14ac:dyDescent="0.25">
      <c r="A2716">
        <v>702</v>
      </c>
      <c r="B2716" t="s">
        <v>64</v>
      </c>
      <c r="C2716" t="s">
        <v>37</v>
      </c>
      <c r="D2716" t="s">
        <v>22</v>
      </c>
      <c r="E2716">
        <v>12</v>
      </c>
      <c r="F2716">
        <v>41</v>
      </c>
      <c r="G2716">
        <v>74</v>
      </c>
      <c r="H2716">
        <v>34</v>
      </c>
      <c r="I2716">
        <v>30</v>
      </c>
      <c r="J2716">
        <v>10</v>
      </c>
      <c r="K2716">
        <v>1010</v>
      </c>
      <c r="L2716">
        <v>30</v>
      </c>
      <c r="M2716">
        <v>40</v>
      </c>
      <c r="N2716">
        <v>50</v>
      </c>
      <c r="O2716">
        <v>90</v>
      </c>
      <c r="P2716">
        <v>3</v>
      </c>
      <c r="Q2716" s="1">
        <v>40725</v>
      </c>
      <c r="R2716" t="s">
        <v>23</v>
      </c>
      <c r="S2716" t="s">
        <v>38</v>
      </c>
      <c r="T2716" t="s">
        <v>31</v>
      </c>
    </row>
    <row r="2717" spans="1:20" x14ac:dyDescent="0.25">
      <c r="A2717">
        <v>702</v>
      </c>
      <c r="B2717" t="s">
        <v>64</v>
      </c>
      <c r="C2717" t="s">
        <v>37</v>
      </c>
      <c r="D2717" t="s">
        <v>22</v>
      </c>
      <c r="E2717">
        <v>22</v>
      </c>
      <c r="F2717">
        <v>49</v>
      </c>
      <c r="G2717">
        <v>89</v>
      </c>
      <c r="H2717">
        <v>41</v>
      </c>
      <c r="I2717">
        <v>31</v>
      </c>
      <c r="J2717">
        <v>12</v>
      </c>
      <c r="K2717">
        <v>1007</v>
      </c>
      <c r="L2717">
        <v>30</v>
      </c>
      <c r="M2717">
        <v>50</v>
      </c>
      <c r="N2717">
        <v>60</v>
      </c>
      <c r="O2717">
        <v>110</v>
      </c>
      <c r="P2717">
        <v>3</v>
      </c>
      <c r="Q2717" s="1">
        <v>40756</v>
      </c>
      <c r="R2717" t="s">
        <v>23</v>
      </c>
      <c r="S2717" t="s">
        <v>38</v>
      </c>
      <c r="T2717" t="s">
        <v>31</v>
      </c>
    </row>
    <row r="2718" spans="1:20" x14ac:dyDescent="0.25">
      <c r="A2718">
        <v>702</v>
      </c>
      <c r="B2718" t="s">
        <v>64</v>
      </c>
      <c r="C2718" t="s">
        <v>37</v>
      </c>
      <c r="D2718" t="s">
        <v>22</v>
      </c>
      <c r="E2718">
        <v>10</v>
      </c>
      <c r="F2718">
        <v>39</v>
      </c>
      <c r="G2718">
        <v>77</v>
      </c>
      <c r="H2718">
        <v>33</v>
      </c>
      <c r="I2718">
        <v>32</v>
      </c>
      <c r="J2718">
        <v>10</v>
      </c>
      <c r="K2718">
        <v>1003</v>
      </c>
      <c r="L2718">
        <v>30</v>
      </c>
      <c r="M2718">
        <v>40</v>
      </c>
      <c r="N2718">
        <v>50</v>
      </c>
      <c r="O2718">
        <v>90</v>
      </c>
      <c r="P2718">
        <v>3</v>
      </c>
      <c r="Q2718" s="1">
        <v>40787</v>
      </c>
      <c r="R2718" t="s">
        <v>23</v>
      </c>
      <c r="S2718" t="s">
        <v>38</v>
      </c>
      <c r="T2718" t="s">
        <v>31</v>
      </c>
    </row>
    <row r="2719" spans="1:20" x14ac:dyDescent="0.25">
      <c r="A2719">
        <v>702</v>
      </c>
      <c r="B2719" t="s">
        <v>64</v>
      </c>
      <c r="C2719" t="s">
        <v>37</v>
      </c>
      <c r="D2719" t="s">
        <v>22</v>
      </c>
      <c r="E2719">
        <v>7</v>
      </c>
      <c r="F2719">
        <v>35</v>
      </c>
      <c r="G2719">
        <v>68</v>
      </c>
      <c r="H2719">
        <v>29</v>
      </c>
      <c r="I2719">
        <v>30</v>
      </c>
      <c r="J2719">
        <v>8</v>
      </c>
      <c r="K2719">
        <v>1003</v>
      </c>
      <c r="L2719">
        <v>20</v>
      </c>
      <c r="M2719">
        <v>30</v>
      </c>
      <c r="N2719">
        <v>40</v>
      </c>
      <c r="O2719">
        <v>70</v>
      </c>
      <c r="P2719">
        <v>3</v>
      </c>
      <c r="Q2719" s="1">
        <v>40848</v>
      </c>
      <c r="R2719" t="s">
        <v>23</v>
      </c>
      <c r="S2719" t="s">
        <v>38</v>
      </c>
      <c r="T2719" t="s">
        <v>31</v>
      </c>
    </row>
    <row r="2720" spans="1:20" x14ac:dyDescent="0.25">
      <c r="A2720">
        <v>702</v>
      </c>
      <c r="B2720" t="s">
        <v>64</v>
      </c>
      <c r="C2720" t="s">
        <v>37</v>
      </c>
      <c r="D2720" t="s">
        <v>22</v>
      </c>
      <c r="E2720">
        <v>-354</v>
      </c>
      <c r="F2720">
        <v>-245</v>
      </c>
      <c r="G2720">
        <v>17</v>
      </c>
      <c r="H2720">
        <v>245</v>
      </c>
      <c r="I2720">
        <v>126</v>
      </c>
      <c r="J2720">
        <v>93</v>
      </c>
      <c r="K2720">
        <v>1419</v>
      </c>
      <c r="L2720">
        <v>-240</v>
      </c>
      <c r="M2720">
        <v>160</v>
      </c>
      <c r="N2720">
        <v>-160</v>
      </c>
      <c r="O2720">
        <v>0</v>
      </c>
      <c r="P2720">
        <v>13</v>
      </c>
      <c r="Q2720" s="1">
        <v>40179</v>
      </c>
      <c r="R2720" t="s">
        <v>26</v>
      </c>
      <c r="S2720" t="s">
        <v>27</v>
      </c>
      <c r="T2720" t="s">
        <v>25</v>
      </c>
    </row>
    <row r="2721" spans="1:20" x14ac:dyDescent="0.25">
      <c r="A2721">
        <v>702</v>
      </c>
      <c r="B2721" t="s">
        <v>64</v>
      </c>
      <c r="C2721" t="s">
        <v>37</v>
      </c>
      <c r="D2721" t="s">
        <v>22</v>
      </c>
      <c r="E2721">
        <v>-342</v>
      </c>
      <c r="F2721">
        <v>-240</v>
      </c>
      <c r="G2721">
        <v>23</v>
      </c>
      <c r="H2721">
        <v>240</v>
      </c>
      <c r="I2721">
        <v>125</v>
      </c>
      <c r="J2721">
        <v>91</v>
      </c>
      <c r="K2721">
        <v>1937</v>
      </c>
      <c r="L2721">
        <v>-220</v>
      </c>
      <c r="M2721">
        <v>150</v>
      </c>
      <c r="N2721">
        <v>-150</v>
      </c>
      <c r="O2721">
        <v>0</v>
      </c>
      <c r="P2721">
        <v>13</v>
      </c>
      <c r="Q2721" s="1">
        <v>40210</v>
      </c>
      <c r="R2721" t="s">
        <v>26</v>
      </c>
      <c r="S2721" t="s">
        <v>27</v>
      </c>
      <c r="T2721" t="s">
        <v>25</v>
      </c>
    </row>
    <row r="2722" spans="1:20" x14ac:dyDescent="0.25">
      <c r="A2722">
        <v>702</v>
      </c>
      <c r="B2722" t="s">
        <v>64</v>
      </c>
      <c r="C2722" t="s">
        <v>37</v>
      </c>
      <c r="D2722" t="s">
        <v>22</v>
      </c>
      <c r="E2722">
        <v>-365</v>
      </c>
      <c r="F2722">
        <v>-260</v>
      </c>
      <c r="G2722">
        <v>26</v>
      </c>
      <c r="H2722">
        <v>260</v>
      </c>
      <c r="I2722">
        <v>131</v>
      </c>
      <c r="J2722">
        <v>98</v>
      </c>
      <c r="K2722">
        <v>3049</v>
      </c>
      <c r="L2722">
        <v>-250</v>
      </c>
      <c r="M2722">
        <v>170</v>
      </c>
      <c r="N2722">
        <v>-170</v>
      </c>
      <c r="O2722">
        <v>0</v>
      </c>
      <c r="P2722">
        <v>13</v>
      </c>
      <c r="Q2722" s="1">
        <v>40269</v>
      </c>
      <c r="R2722" t="s">
        <v>26</v>
      </c>
      <c r="S2722" t="s">
        <v>27</v>
      </c>
      <c r="T2722" t="s">
        <v>25</v>
      </c>
    </row>
    <row r="2723" spans="1:20" x14ac:dyDescent="0.25">
      <c r="A2723">
        <v>702</v>
      </c>
      <c r="B2723" t="s">
        <v>64</v>
      </c>
      <c r="C2723" t="s">
        <v>37</v>
      </c>
      <c r="D2723" t="s">
        <v>22</v>
      </c>
      <c r="E2723">
        <v>-380</v>
      </c>
      <c r="F2723">
        <v>-265</v>
      </c>
      <c r="G2723">
        <v>18</v>
      </c>
      <c r="H2723">
        <v>265</v>
      </c>
      <c r="I2723">
        <v>133</v>
      </c>
      <c r="J2723">
        <v>100</v>
      </c>
      <c r="K2723">
        <v>3742</v>
      </c>
      <c r="L2723">
        <v>-250</v>
      </c>
      <c r="M2723">
        <v>170</v>
      </c>
      <c r="N2723">
        <v>-170</v>
      </c>
      <c r="O2723">
        <v>0</v>
      </c>
      <c r="P2723">
        <v>13</v>
      </c>
      <c r="Q2723" s="1">
        <v>40299</v>
      </c>
      <c r="R2723" t="s">
        <v>26</v>
      </c>
      <c r="S2723" t="s">
        <v>27</v>
      </c>
      <c r="T2723" t="s">
        <v>25</v>
      </c>
    </row>
    <row r="2724" spans="1:20" x14ac:dyDescent="0.25">
      <c r="A2724">
        <v>702</v>
      </c>
      <c r="B2724" t="s">
        <v>64</v>
      </c>
      <c r="C2724" t="s">
        <v>37</v>
      </c>
      <c r="D2724" t="s">
        <v>22</v>
      </c>
      <c r="E2724">
        <v>-369</v>
      </c>
      <c r="F2724">
        <v>-271</v>
      </c>
      <c r="G2724">
        <v>37</v>
      </c>
      <c r="H2724">
        <v>271</v>
      </c>
      <c r="I2724">
        <v>135</v>
      </c>
      <c r="J2724">
        <v>102</v>
      </c>
      <c r="K2724">
        <v>4507</v>
      </c>
      <c r="L2724">
        <v>-250</v>
      </c>
      <c r="M2724">
        <v>170</v>
      </c>
      <c r="N2724">
        <v>-170</v>
      </c>
      <c r="O2724">
        <v>0</v>
      </c>
      <c r="P2724">
        <v>13</v>
      </c>
      <c r="Q2724" s="1">
        <v>40330</v>
      </c>
      <c r="R2724" t="s">
        <v>26</v>
      </c>
      <c r="S2724" t="s">
        <v>27</v>
      </c>
      <c r="T2724" t="s">
        <v>25</v>
      </c>
    </row>
    <row r="2725" spans="1:20" x14ac:dyDescent="0.25">
      <c r="A2725">
        <v>702</v>
      </c>
      <c r="B2725" t="s">
        <v>64</v>
      </c>
      <c r="C2725" t="s">
        <v>37</v>
      </c>
      <c r="D2725" t="s">
        <v>22</v>
      </c>
      <c r="E2725">
        <v>-378</v>
      </c>
      <c r="F2725">
        <v>-270</v>
      </c>
      <c r="G2725">
        <v>27</v>
      </c>
      <c r="H2725">
        <v>270</v>
      </c>
      <c r="I2725">
        <v>135</v>
      </c>
      <c r="J2725">
        <v>102</v>
      </c>
      <c r="K2725">
        <v>5230</v>
      </c>
      <c r="L2725">
        <v>-250</v>
      </c>
      <c r="M2725">
        <v>170</v>
      </c>
      <c r="N2725">
        <v>-170</v>
      </c>
      <c r="O2725">
        <v>0</v>
      </c>
      <c r="P2725">
        <v>13</v>
      </c>
      <c r="Q2725" s="1">
        <v>40360</v>
      </c>
      <c r="R2725" t="s">
        <v>26</v>
      </c>
      <c r="S2725" t="s">
        <v>27</v>
      </c>
      <c r="T2725" t="s">
        <v>25</v>
      </c>
    </row>
    <row r="2726" spans="1:20" x14ac:dyDescent="0.25">
      <c r="A2726">
        <v>702</v>
      </c>
      <c r="B2726" t="s">
        <v>64</v>
      </c>
      <c r="C2726" t="s">
        <v>37</v>
      </c>
      <c r="D2726" t="s">
        <v>22</v>
      </c>
      <c r="E2726">
        <v>-363</v>
      </c>
      <c r="F2726">
        <v>-255</v>
      </c>
      <c r="G2726">
        <v>21</v>
      </c>
      <c r="H2726">
        <v>255</v>
      </c>
      <c r="I2726">
        <v>129</v>
      </c>
      <c r="J2726">
        <v>96</v>
      </c>
      <c r="K2726">
        <v>7058</v>
      </c>
      <c r="L2726">
        <v>-170</v>
      </c>
      <c r="M2726">
        <v>110</v>
      </c>
      <c r="N2726">
        <v>-110</v>
      </c>
      <c r="O2726">
        <v>0</v>
      </c>
      <c r="P2726">
        <v>13</v>
      </c>
      <c r="Q2726" s="1">
        <v>40452</v>
      </c>
      <c r="R2726" t="s">
        <v>26</v>
      </c>
      <c r="S2726" t="s">
        <v>27</v>
      </c>
      <c r="T2726" t="s">
        <v>25</v>
      </c>
    </row>
    <row r="2727" spans="1:20" x14ac:dyDescent="0.25">
      <c r="A2727">
        <v>702</v>
      </c>
      <c r="B2727" t="s">
        <v>64</v>
      </c>
      <c r="C2727" t="s">
        <v>37</v>
      </c>
      <c r="D2727" t="s">
        <v>22</v>
      </c>
      <c r="E2727">
        <v>-340</v>
      </c>
      <c r="F2727">
        <v>-245</v>
      </c>
      <c r="G2727">
        <v>32</v>
      </c>
      <c r="H2727">
        <v>245</v>
      </c>
      <c r="I2727">
        <v>127</v>
      </c>
      <c r="J2727">
        <v>93</v>
      </c>
      <c r="K2727">
        <v>7653</v>
      </c>
      <c r="L2727">
        <v>-280</v>
      </c>
      <c r="M2727">
        <v>180</v>
      </c>
      <c r="N2727">
        <v>-180</v>
      </c>
      <c r="O2727">
        <v>0</v>
      </c>
      <c r="P2727">
        <v>13</v>
      </c>
      <c r="Q2727" s="1">
        <v>40483</v>
      </c>
      <c r="R2727" t="s">
        <v>26</v>
      </c>
      <c r="S2727" t="s">
        <v>27</v>
      </c>
      <c r="T2727" t="s">
        <v>25</v>
      </c>
    </row>
    <row r="2728" spans="1:20" x14ac:dyDescent="0.25">
      <c r="A2728">
        <v>702</v>
      </c>
      <c r="B2728" t="s">
        <v>64</v>
      </c>
      <c r="C2728" t="s">
        <v>37</v>
      </c>
      <c r="D2728" t="s">
        <v>22</v>
      </c>
      <c r="E2728">
        <v>-542</v>
      </c>
      <c r="F2728">
        <v>-260</v>
      </c>
      <c r="G2728">
        <v>28</v>
      </c>
      <c r="H2728">
        <v>260</v>
      </c>
      <c r="I2728">
        <v>131</v>
      </c>
      <c r="J2728">
        <v>98</v>
      </c>
      <c r="K2728">
        <v>3049</v>
      </c>
      <c r="L2728">
        <v>-250</v>
      </c>
      <c r="M2728">
        <v>170</v>
      </c>
      <c r="N2728">
        <v>-170</v>
      </c>
      <c r="O2728">
        <v>0</v>
      </c>
      <c r="P2728">
        <v>13</v>
      </c>
      <c r="Q2728" s="1">
        <v>40634</v>
      </c>
      <c r="R2728" t="s">
        <v>26</v>
      </c>
      <c r="S2728" t="s">
        <v>27</v>
      </c>
      <c r="T2728" t="s">
        <v>25</v>
      </c>
    </row>
    <row r="2729" spans="1:20" x14ac:dyDescent="0.25">
      <c r="A2729">
        <v>702</v>
      </c>
      <c r="B2729" t="s">
        <v>64</v>
      </c>
      <c r="C2729" t="s">
        <v>37</v>
      </c>
      <c r="D2729" t="s">
        <v>22</v>
      </c>
      <c r="E2729">
        <v>-524</v>
      </c>
      <c r="F2729">
        <v>-265</v>
      </c>
      <c r="G2729">
        <v>18</v>
      </c>
      <c r="H2729">
        <v>265</v>
      </c>
      <c r="I2729">
        <v>124</v>
      </c>
      <c r="J2729">
        <v>100</v>
      </c>
      <c r="K2729">
        <v>3742</v>
      </c>
      <c r="L2729">
        <v>-250</v>
      </c>
      <c r="M2729">
        <v>170</v>
      </c>
      <c r="N2729">
        <v>-170</v>
      </c>
      <c r="O2729">
        <v>0</v>
      </c>
      <c r="P2729">
        <v>13</v>
      </c>
      <c r="Q2729" s="1">
        <v>40664</v>
      </c>
      <c r="R2729" t="s">
        <v>26</v>
      </c>
      <c r="S2729" t="s">
        <v>27</v>
      </c>
      <c r="T2729" t="s">
        <v>25</v>
      </c>
    </row>
    <row r="2730" spans="1:20" x14ac:dyDescent="0.25">
      <c r="A2730">
        <v>702</v>
      </c>
      <c r="B2730" t="s">
        <v>64</v>
      </c>
      <c r="C2730" t="s">
        <v>37</v>
      </c>
      <c r="D2730" t="s">
        <v>22</v>
      </c>
      <c r="E2730">
        <v>-539</v>
      </c>
      <c r="F2730">
        <v>-255</v>
      </c>
      <c r="G2730">
        <v>22</v>
      </c>
      <c r="H2730">
        <v>255</v>
      </c>
      <c r="I2730">
        <v>129</v>
      </c>
      <c r="J2730">
        <v>96</v>
      </c>
      <c r="K2730">
        <v>7058</v>
      </c>
      <c r="L2730">
        <v>-170</v>
      </c>
      <c r="M2730">
        <v>110</v>
      </c>
      <c r="N2730">
        <v>-110</v>
      </c>
      <c r="O2730">
        <v>0</v>
      </c>
      <c r="P2730">
        <v>13</v>
      </c>
      <c r="Q2730" s="1">
        <v>40817</v>
      </c>
      <c r="R2730" t="s">
        <v>26</v>
      </c>
      <c r="S2730" t="s">
        <v>27</v>
      </c>
      <c r="T2730" t="s">
        <v>25</v>
      </c>
    </row>
    <row r="2731" spans="1:20" x14ac:dyDescent="0.25">
      <c r="A2731">
        <v>702</v>
      </c>
      <c r="B2731" t="s">
        <v>64</v>
      </c>
      <c r="C2731" t="s">
        <v>37</v>
      </c>
      <c r="D2731" t="s">
        <v>22</v>
      </c>
      <c r="E2731">
        <v>10</v>
      </c>
      <c r="F2731">
        <v>27</v>
      </c>
      <c r="G2731">
        <v>45</v>
      </c>
      <c r="H2731">
        <v>18</v>
      </c>
      <c r="I2731">
        <v>17</v>
      </c>
      <c r="J2731">
        <v>5</v>
      </c>
      <c r="K2731">
        <v>821</v>
      </c>
      <c r="L2731">
        <v>20</v>
      </c>
      <c r="M2731">
        <v>10</v>
      </c>
      <c r="N2731">
        <v>30</v>
      </c>
      <c r="O2731">
        <v>40</v>
      </c>
      <c r="P2731">
        <v>5</v>
      </c>
      <c r="Q2731" s="1">
        <v>40179</v>
      </c>
      <c r="R2731" t="s">
        <v>28</v>
      </c>
      <c r="S2731" t="s">
        <v>29</v>
      </c>
      <c r="T2731" t="s">
        <v>25</v>
      </c>
    </row>
    <row r="2732" spans="1:20" x14ac:dyDescent="0.25">
      <c r="A2732">
        <v>702</v>
      </c>
      <c r="B2732" t="s">
        <v>64</v>
      </c>
      <c r="C2732" t="s">
        <v>37</v>
      </c>
      <c r="D2732" t="s">
        <v>22</v>
      </c>
      <c r="E2732">
        <v>11</v>
      </c>
      <c r="F2732">
        <v>28</v>
      </c>
      <c r="G2732">
        <v>47</v>
      </c>
      <c r="H2732">
        <v>19</v>
      </c>
      <c r="I2732">
        <v>17</v>
      </c>
      <c r="J2732">
        <v>5</v>
      </c>
      <c r="K2732">
        <v>820</v>
      </c>
      <c r="L2732">
        <v>20</v>
      </c>
      <c r="M2732">
        <v>10</v>
      </c>
      <c r="N2732">
        <v>30</v>
      </c>
      <c r="O2732">
        <v>40</v>
      </c>
      <c r="P2732">
        <v>5</v>
      </c>
      <c r="Q2732" s="1">
        <v>40269</v>
      </c>
      <c r="R2732" t="s">
        <v>28</v>
      </c>
      <c r="S2732" t="s">
        <v>29</v>
      </c>
      <c r="T2732" t="s">
        <v>25</v>
      </c>
    </row>
    <row r="2733" spans="1:20" x14ac:dyDescent="0.25">
      <c r="A2733">
        <v>702</v>
      </c>
      <c r="B2733" t="s">
        <v>64</v>
      </c>
      <c r="C2733" t="s">
        <v>37</v>
      </c>
      <c r="D2733" t="s">
        <v>22</v>
      </c>
      <c r="E2733">
        <v>14</v>
      </c>
      <c r="F2733">
        <v>31</v>
      </c>
      <c r="G2733">
        <v>52</v>
      </c>
      <c r="H2733">
        <v>21</v>
      </c>
      <c r="I2733">
        <v>17</v>
      </c>
      <c r="J2733">
        <v>5</v>
      </c>
      <c r="K2733">
        <v>846</v>
      </c>
      <c r="L2733">
        <v>20</v>
      </c>
      <c r="M2733">
        <v>10</v>
      </c>
      <c r="N2733">
        <v>20</v>
      </c>
      <c r="O2733">
        <v>30</v>
      </c>
      <c r="P2733">
        <v>5</v>
      </c>
      <c r="Q2733" s="1">
        <v>40452</v>
      </c>
      <c r="R2733" t="s">
        <v>28</v>
      </c>
      <c r="S2733" t="s">
        <v>29</v>
      </c>
      <c r="T2733" t="s">
        <v>25</v>
      </c>
    </row>
    <row r="2734" spans="1:20" x14ac:dyDescent="0.25">
      <c r="A2734">
        <v>702</v>
      </c>
      <c r="B2734" t="s">
        <v>64</v>
      </c>
      <c r="C2734" t="s">
        <v>37</v>
      </c>
      <c r="D2734" t="s">
        <v>22</v>
      </c>
      <c r="E2734">
        <v>15</v>
      </c>
      <c r="F2734">
        <v>27</v>
      </c>
      <c r="G2734">
        <v>48</v>
      </c>
      <c r="H2734">
        <v>18</v>
      </c>
      <c r="I2734">
        <v>17</v>
      </c>
      <c r="J2734">
        <v>5</v>
      </c>
      <c r="K2734">
        <v>816</v>
      </c>
      <c r="L2734">
        <v>20</v>
      </c>
      <c r="M2734">
        <v>10</v>
      </c>
      <c r="N2734">
        <v>30</v>
      </c>
      <c r="O2734">
        <v>40</v>
      </c>
      <c r="P2734">
        <v>5</v>
      </c>
      <c r="Q2734" s="1">
        <v>40603</v>
      </c>
      <c r="R2734" t="s">
        <v>28</v>
      </c>
      <c r="S2734" t="s">
        <v>29</v>
      </c>
      <c r="T2734" t="s">
        <v>25</v>
      </c>
    </row>
    <row r="2735" spans="1:20" x14ac:dyDescent="0.25">
      <c r="A2735">
        <v>702</v>
      </c>
      <c r="B2735" t="s">
        <v>64</v>
      </c>
      <c r="C2735" t="s">
        <v>37</v>
      </c>
      <c r="D2735" t="s">
        <v>22</v>
      </c>
      <c r="E2735">
        <v>16</v>
      </c>
      <c r="F2735">
        <v>28</v>
      </c>
      <c r="G2735">
        <v>50</v>
      </c>
      <c r="H2735">
        <v>19</v>
      </c>
      <c r="I2735">
        <v>17</v>
      </c>
      <c r="J2735">
        <v>5</v>
      </c>
      <c r="K2735">
        <v>820</v>
      </c>
      <c r="L2735">
        <v>20</v>
      </c>
      <c r="M2735">
        <v>10</v>
      </c>
      <c r="N2735">
        <v>30</v>
      </c>
      <c r="O2735">
        <v>40</v>
      </c>
      <c r="P2735">
        <v>5</v>
      </c>
      <c r="Q2735" s="1">
        <v>40634</v>
      </c>
      <c r="R2735" t="s">
        <v>28</v>
      </c>
      <c r="S2735" t="s">
        <v>29</v>
      </c>
      <c r="T2735" t="s">
        <v>25</v>
      </c>
    </row>
    <row r="2736" spans="1:20" x14ac:dyDescent="0.25">
      <c r="A2736">
        <v>702</v>
      </c>
      <c r="B2736" t="s">
        <v>64</v>
      </c>
      <c r="C2736" t="s">
        <v>37</v>
      </c>
      <c r="D2736" t="s">
        <v>22</v>
      </c>
      <c r="E2736">
        <v>25</v>
      </c>
      <c r="F2736">
        <v>35</v>
      </c>
      <c r="G2736">
        <v>57</v>
      </c>
      <c r="H2736">
        <v>23</v>
      </c>
      <c r="I2736">
        <v>16</v>
      </c>
      <c r="J2736">
        <v>6</v>
      </c>
      <c r="K2736">
        <v>843</v>
      </c>
      <c r="L2736">
        <v>20</v>
      </c>
      <c r="M2736">
        <v>20</v>
      </c>
      <c r="N2736">
        <v>30</v>
      </c>
      <c r="O2736">
        <v>50</v>
      </c>
      <c r="P2736">
        <v>5</v>
      </c>
      <c r="Q2736" s="1">
        <v>40695</v>
      </c>
      <c r="R2736" t="s">
        <v>28</v>
      </c>
      <c r="S2736" t="s">
        <v>29</v>
      </c>
      <c r="T2736" t="s">
        <v>25</v>
      </c>
    </row>
    <row r="2737" spans="1:20" x14ac:dyDescent="0.25">
      <c r="A2737">
        <v>702</v>
      </c>
      <c r="B2737" t="s">
        <v>64</v>
      </c>
      <c r="C2737" t="s">
        <v>37</v>
      </c>
      <c r="D2737" t="s">
        <v>22</v>
      </c>
      <c r="E2737">
        <v>23</v>
      </c>
      <c r="F2737">
        <v>36</v>
      </c>
      <c r="G2737">
        <v>60</v>
      </c>
      <c r="H2737">
        <v>25</v>
      </c>
      <c r="I2737">
        <v>18</v>
      </c>
      <c r="J2737">
        <v>7</v>
      </c>
      <c r="K2737">
        <v>854</v>
      </c>
      <c r="L2737">
        <v>20</v>
      </c>
      <c r="M2737">
        <v>20</v>
      </c>
      <c r="N2737">
        <v>30</v>
      </c>
      <c r="O2737">
        <v>50</v>
      </c>
      <c r="P2737">
        <v>5</v>
      </c>
      <c r="Q2737" s="1">
        <v>40725</v>
      </c>
      <c r="R2737" t="s">
        <v>28</v>
      </c>
      <c r="S2737" t="s">
        <v>29</v>
      </c>
      <c r="T2737" t="s">
        <v>25</v>
      </c>
    </row>
    <row r="2738" spans="1:20" x14ac:dyDescent="0.25">
      <c r="A2738">
        <v>702</v>
      </c>
      <c r="B2738" t="s">
        <v>64</v>
      </c>
      <c r="C2738" t="s">
        <v>37</v>
      </c>
      <c r="D2738" t="s">
        <v>22</v>
      </c>
      <c r="E2738">
        <v>26</v>
      </c>
      <c r="F2738">
        <v>38</v>
      </c>
      <c r="G2738">
        <v>62</v>
      </c>
      <c r="H2738">
        <v>25</v>
      </c>
      <c r="I2738">
        <v>18</v>
      </c>
      <c r="J2738">
        <v>7</v>
      </c>
      <c r="K2738">
        <v>851</v>
      </c>
      <c r="L2738">
        <v>30</v>
      </c>
      <c r="M2738">
        <v>20</v>
      </c>
      <c r="N2738">
        <v>40</v>
      </c>
      <c r="O2738">
        <v>60</v>
      </c>
      <c r="P2738">
        <v>5</v>
      </c>
      <c r="Q2738" s="1">
        <v>40756</v>
      </c>
      <c r="R2738" t="s">
        <v>28</v>
      </c>
      <c r="S2738" t="s">
        <v>29</v>
      </c>
      <c r="T2738" t="s">
        <v>25</v>
      </c>
    </row>
    <row r="2739" spans="1:20" x14ac:dyDescent="0.25">
      <c r="A2739">
        <v>702</v>
      </c>
      <c r="B2739" t="s">
        <v>64</v>
      </c>
      <c r="C2739" t="s">
        <v>37</v>
      </c>
      <c r="D2739" t="s">
        <v>22</v>
      </c>
      <c r="E2739">
        <v>18</v>
      </c>
      <c r="F2739">
        <v>29</v>
      </c>
      <c r="G2739">
        <v>51</v>
      </c>
      <c r="H2739">
        <v>19</v>
      </c>
      <c r="I2739">
        <v>17</v>
      </c>
      <c r="J2739">
        <v>5</v>
      </c>
      <c r="K2739">
        <v>848</v>
      </c>
      <c r="L2739">
        <v>20</v>
      </c>
      <c r="M2739">
        <v>10</v>
      </c>
      <c r="N2739">
        <v>30</v>
      </c>
      <c r="O2739">
        <v>40</v>
      </c>
      <c r="P2739">
        <v>5</v>
      </c>
      <c r="Q2739" s="1">
        <v>40787</v>
      </c>
      <c r="R2739" t="s">
        <v>28</v>
      </c>
      <c r="S2739" t="s">
        <v>29</v>
      </c>
      <c r="T2739" t="s">
        <v>25</v>
      </c>
    </row>
    <row r="2740" spans="1:20" x14ac:dyDescent="0.25">
      <c r="A2740">
        <v>702</v>
      </c>
      <c r="B2740" t="s">
        <v>64</v>
      </c>
      <c r="C2740" t="s">
        <v>37</v>
      </c>
      <c r="D2740" t="s">
        <v>22</v>
      </c>
      <c r="E2740">
        <v>15</v>
      </c>
      <c r="F2740">
        <v>32</v>
      </c>
      <c r="G2740">
        <v>53</v>
      </c>
      <c r="H2740">
        <v>21</v>
      </c>
      <c r="I2740">
        <v>17</v>
      </c>
      <c r="J2740">
        <v>5</v>
      </c>
      <c r="K2740">
        <v>798</v>
      </c>
      <c r="L2740">
        <v>20</v>
      </c>
      <c r="M2740">
        <v>20</v>
      </c>
      <c r="N2740">
        <v>30</v>
      </c>
      <c r="O2740">
        <v>50</v>
      </c>
      <c r="P2740">
        <v>6</v>
      </c>
      <c r="Q2740" s="1">
        <v>40330</v>
      </c>
      <c r="R2740" t="s">
        <v>28</v>
      </c>
      <c r="S2740" t="s">
        <v>30</v>
      </c>
      <c r="T2740" t="s">
        <v>31</v>
      </c>
    </row>
    <row r="2741" spans="1:20" x14ac:dyDescent="0.25">
      <c r="A2741">
        <v>702</v>
      </c>
      <c r="B2741" t="s">
        <v>64</v>
      </c>
      <c r="C2741" t="s">
        <v>37</v>
      </c>
      <c r="D2741" t="s">
        <v>22</v>
      </c>
      <c r="E2741">
        <v>12</v>
      </c>
      <c r="F2741">
        <v>29</v>
      </c>
      <c r="G2741">
        <v>49</v>
      </c>
      <c r="H2741">
        <v>20</v>
      </c>
      <c r="I2741">
        <v>17</v>
      </c>
      <c r="J2741">
        <v>5</v>
      </c>
      <c r="K2741">
        <v>808</v>
      </c>
      <c r="L2741">
        <v>20</v>
      </c>
      <c r="M2741">
        <v>10</v>
      </c>
      <c r="N2741">
        <v>30</v>
      </c>
      <c r="O2741">
        <v>40</v>
      </c>
      <c r="P2741">
        <v>6</v>
      </c>
      <c r="Q2741" s="1">
        <v>40360</v>
      </c>
      <c r="R2741" t="s">
        <v>28</v>
      </c>
      <c r="S2741" t="s">
        <v>30</v>
      </c>
      <c r="T2741" t="s">
        <v>31</v>
      </c>
    </row>
    <row r="2742" spans="1:20" x14ac:dyDescent="0.25">
      <c r="A2742">
        <v>702</v>
      </c>
      <c r="B2742" t="s">
        <v>64</v>
      </c>
      <c r="C2742" t="s">
        <v>37</v>
      </c>
      <c r="D2742" t="s">
        <v>22</v>
      </c>
      <c r="E2742">
        <v>17</v>
      </c>
      <c r="F2742">
        <v>35</v>
      </c>
      <c r="G2742">
        <v>58</v>
      </c>
      <c r="H2742">
        <v>23</v>
      </c>
      <c r="I2742">
        <v>18</v>
      </c>
      <c r="J2742">
        <v>6</v>
      </c>
      <c r="K2742">
        <v>806</v>
      </c>
      <c r="L2742">
        <v>20</v>
      </c>
      <c r="M2742">
        <v>20</v>
      </c>
      <c r="N2742">
        <v>30</v>
      </c>
      <c r="O2742">
        <v>50</v>
      </c>
      <c r="P2742">
        <v>6</v>
      </c>
      <c r="Q2742" s="1">
        <v>40391</v>
      </c>
      <c r="R2742" t="s">
        <v>28</v>
      </c>
      <c r="S2742" t="s">
        <v>30</v>
      </c>
      <c r="T2742" t="s">
        <v>31</v>
      </c>
    </row>
    <row r="2743" spans="1:20" x14ac:dyDescent="0.25">
      <c r="A2743">
        <v>702</v>
      </c>
      <c r="B2743" t="s">
        <v>64</v>
      </c>
      <c r="C2743" t="s">
        <v>37</v>
      </c>
      <c r="D2743" t="s">
        <v>22</v>
      </c>
      <c r="E2743">
        <v>17</v>
      </c>
      <c r="F2743">
        <v>35</v>
      </c>
      <c r="G2743">
        <v>58</v>
      </c>
      <c r="H2743">
        <v>23</v>
      </c>
      <c r="I2743">
        <v>18</v>
      </c>
      <c r="J2743">
        <v>6</v>
      </c>
      <c r="K2743">
        <v>803</v>
      </c>
      <c r="L2743">
        <v>20</v>
      </c>
      <c r="M2743">
        <v>20</v>
      </c>
      <c r="N2743">
        <v>30</v>
      </c>
      <c r="O2743">
        <v>50</v>
      </c>
      <c r="P2743">
        <v>6</v>
      </c>
      <c r="Q2743" s="1">
        <v>40422</v>
      </c>
      <c r="R2743" t="s">
        <v>28</v>
      </c>
      <c r="S2743" t="s">
        <v>30</v>
      </c>
      <c r="T2743" t="s">
        <v>31</v>
      </c>
    </row>
    <row r="2744" spans="1:20" x14ac:dyDescent="0.25">
      <c r="A2744">
        <v>702</v>
      </c>
      <c r="B2744" t="s">
        <v>64</v>
      </c>
      <c r="C2744" t="s">
        <v>37</v>
      </c>
      <c r="D2744" t="s">
        <v>22</v>
      </c>
      <c r="E2744">
        <v>17</v>
      </c>
      <c r="F2744">
        <v>35</v>
      </c>
      <c r="G2744">
        <v>58</v>
      </c>
      <c r="H2744">
        <v>23</v>
      </c>
      <c r="I2744">
        <v>18</v>
      </c>
      <c r="J2744">
        <v>6</v>
      </c>
      <c r="K2744">
        <v>800</v>
      </c>
      <c r="L2744">
        <v>30</v>
      </c>
      <c r="M2744">
        <v>10</v>
      </c>
      <c r="N2744">
        <v>30</v>
      </c>
      <c r="O2744">
        <v>40</v>
      </c>
      <c r="P2744">
        <v>6</v>
      </c>
      <c r="Q2744" s="1">
        <v>40452</v>
      </c>
      <c r="R2744" t="s">
        <v>28</v>
      </c>
      <c r="S2744" t="s">
        <v>30</v>
      </c>
      <c r="T2744" t="s">
        <v>31</v>
      </c>
    </row>
    <row r="2745" spans="1:20" x14ac:dyDescent="0.25">
      <c r="A2745">
        <v>702</v>
      </c>
      <c r="B2745" t="s">
        <v>64</v>
      </c>
      <c r="C2745" t="s">
        <v>37</v>
      </c>
      <c r="D2745" t="s">
        <v>22</v>
      </c>
      <c r="E2745">
        <v>17</v>
      </c>
      <c r="F2745">
        <v>35</v>
      </c>
      <c r="G2745">
        <v>58</v>
      </c>
      <c r="H2745">
        <v>23</v>
      </c>
      <c r="I2745">
        <v>18</v>
      </c>
      <c r="J2745">
        <v>6</v>
      </c>
      <c r="K2745">
        <v>807</v>
      </c>
      <c r="L2745">
        <v>20</v>
      </c>
      <c r="M2745">
        <v>20</v>
      </c>
      <c r="N2745">
        <v>30</v>
      </c>
      <c r="O2745">
        <v>50</v>
      </c>
      <c r="P2745">
        <v>6</v>
      </c>
      <c r="Q2745" s="1">
        <v>40513</v>
      </c>
      <c r="R2745" t="s">
        <v>28</v>
      </c>
      <c r="S2745" t="s">
        <v>30</v>
      </c>
      <c r="T2745" t="s">
        <v>31</v>
      </c>
    </row>
    <row r="2746" spans="1:20" x14ac:dyDescent="0.25">
      <c r="A2746">
        <v>702</v>
      </c>
      <c r="B2746" t="s">
        <v>64</v>
      </c>
      <c r="C2746" t="s">
        <v>37</v>
      </c>
      <c r="D2746" t="s">
        <v>22</v>
      </c>
      <c r="E2746">
        <v>17</v>
      </c>
      <c r="F2746">
        <v>26</v>
      </c>
      <c r="G2746">
        <v>48</v>
      </c>
      <c r="H2746">
        <v>17</v>
      </c>
      <c r="I2746">
        <v>16</v>
      </c>
      <c r="J2746">
        <v>4</v>
      </c>
      <c r="K2746">
        <v>777</v>
      </c>
      <c r="L2746">
        <v>20</v>
      </c>
      <c r="M2746">
        <v>10</v>
      </c>
      <c r="N2746">
        <v>30</v>
      </c>
      <c r="O2746">
        <v>40</v>
      </c>
      <c r="P2746">
        <v>6</v>
      </c>
      <c r="Q2746" s="1">
        <v>40544</v>
      </c>
      <c r="R2746" t="s">
        <v>28</v>
      </c>
      <c r="S2746" t="s">
        <v>30</v>
      </c>
      <c r="T2746" t="s">
        <v>31</v>
      </c>
    </row>
    <row r="2747" spans="1:20" x14ac:dyDescent="0.25">
      <c r="A2747">
        <v>702</v>
      </c>
      <c r="B2747" t="s">
        <v>64</v>
      </c>
      <c r="C2747" t="s">
        <v>37</v>
      </c>
      <c r="D2747" t="s">
        <v>22</v>
      </c>
      <c r="E2747">
        <v>16</v>
      </c>
      <c r="F2747">
        <v>28</v>
      </c>
      <c r="G2747">
        <v>50</v>
      </c>
      <c r="H2747">
        <v>19</v>
      </c>
      <c r="I2747">
        <v>17</v>
      </c>
      <c r="J2747">
        <v>5</v>
      </c>
      <c r="K2747">
        <v>774</v>
      </c>
      <c r="L2747">
        <v>20</v>
      </c>
      <c r="M2747">
        <v>10</v>
      </c>
      <c r="N2747">
        <v>30</v>
      </c>
      <c r="O2747">
        <v>40</v>
      </c>
      <c r="P2747">
        <v>6</v>
      </c>
      <c r="Q2747" s="1">
        <v>40575</v>
      </c>
      <c r="R2747" t="s">
        <v>28</v>
      </c>
      <c r="S2747" t="s">
        <v>30</v>
      </c>
      <c r="T2747" t="s">
        <v>31</v>
      </c>
    </row>
    <row r="2748" spans="1:20" x14ac:dyDescent="0.25">
      <c r="A2748">
        <v>702</v>
      </c>
      <c r="B2748" t="s">
        <v>64</v>
      </c>
      <c r="C2748" t="s">
        <v>37</v>
      </c>
      <c r="D2748" t="s">
        <v>22</v>
      </c>
      <c r="E2748">
        <v>18</v>
      </c>
      <c r="F2748">
        <v>29</v>
      </c>
      <c r="G2748">
        <v>49</v>
      </c>
      <c r="H2748">
        <v>20</v>
      </c>
      <c r="I2748">
        <v>15</v>
      </c>
      <c r="J2748">
        <v>5</v>
      </c>
      <c r="K2748">
        <v>784</v>
      </c>
      <c r="L2748">
        <v>20</v>
      </c>
      <c r="M2748">
        <v>10</v>
      </c>
      <c r="N2748">
        <v>30</v>
      </c>
      <c r="O2748">
        <v>40</v>
      </c>
      <c r="P2748">
        <v>6</v>
      </c>
      <c r="Q2748" s="1">
        <v>40664</v>
      </c>
      <c r="R2748" t="s">
        <v>28</v>
      </c>
      <c r="S2748" t="s">
        <v>30</v>
      </c>
      <c r="T2748" t="s">
        <v>31</v>
      </c>
    </row>
    <row r="2749" spans="1:20" x14ac:dyDescent="0.25">
      <c r="A2749">
        <v>702</v>
      </c>
      <c r="B2749" t="s">
        <v>64</v>
      </c>
      <c r="C2749" t="s">
        <v>37</v>
      </c>
      <c r="D2749" t="s">
        <v>22</v>
      </c>
      <c r="E2749">
        <v>16</v>
      </c>
      <c r="F2749">
        <v>145</v>
      </c>
      <c r="G2749">
        <v>250</v>
      </c>
      <c r="H2749">
        <v>105</v>
      </c>
      <c r="I2749">
        <v>129</v>
      </c>
      <c r="J2749">
        <v>95</v>
      </c>
      <c r="K2749">
        <v>725</v>
      </c>
      <c r="L2749">
        <v>30</v>
      </c>
      <c r="M2749">
        <v>90</v>
      </c>
      <c r="N2749">
        <v>130</v>
      </c>
      <c r="O2749">
        <v>220</v>
      </c>
      <c r="P2749">
        <v>8</v>
      </c>
      <c r="Q2749" s="1">
        <v>40179</v>
      </c>
      <c r="R2749" t="s">
        <v>32</v>
      </c>
      <c r="S2749" t="s">
        <v>39</v>
      </c>
      <c r="T2749" t="s">
        <v>31</v>
      </c>
    </row>
    <row r="2750" spans="1:20" x14ac:dyDescent="0.25">
      <c r="A2750">
        <v>702</v>
      </c>
      <c r="B2750" t="s">
        <v>64</v>
      </c>
      <c r="C2750" t="s">
        <v>37</v>
      </c>
      <c r="D2750" t="s">
        <v>22</v>
      </c>
      <c r="E2750">
        <v>26</v>
      </c>
      <c r="F2750">
        <v>169</v>
      </c>
      <c r="G2750">
        <v>290</v>
      </c>
      <c r="H2750">
        <v>121</v>
      </c>
      <c r="I2750">
        <v>143</v>
      </c>
      <c r="J2750">
        <v>110</v>
      </c>
      <c r="K2750">
        <v>910</v>
      </c>
      <c r="L2750">
        <v>40</v>
      </c>
      <c r="M2750">
        <v>100</v>
      </c>
      <c r="N2750">
        <v>150</v>
      </c>
      <c r="O2750">
        <v>250</v>
      </c>
      <c r="P2750">
        <v>8</v>
      </c>
      <c r="Q2750" s="1">
        <v>40422</v>
      </c>
      <c r="R2750" t="s">
        <v>32</v>
      </c>
      <c r="S2750" t="s">
        <v>39</v>
      </c>
      <c r="T2750" t="s">
        <v>31</v>
      </c>
    </row>
    <row r="2751" spans="1:20" x14ac:dyDescent="0.25">
      <c r="A2751">
        <v>702</v>
      </c>
      <c r="B2751" t="s">
        <v>64</v>
      </c>
      <c r="C2751" t="s">
        <v>37</v>
      </c>
      <c r="D2751" t="s">
        <v>22</v>
      </c>
      <c r="E2751">
        <v>32</v>
      </c>
      <c r="F2751">
        <v>187</v>
      </c>
      <c r="G2751">
        <v>322</v>
      </c>
      <c r="H2751">
        <v>135</v>
      </c>
      <c r="I2751">
        <v>155</v>
      </c>
      <c r="J2751">
        <v>122</v>
      </c>
      <c r="K2751">
        <v>940</v>
      </c>
      <c r="L2751">
        <v>30</v>
      </c>
      <c r="M2751">
        <v>120</v>
      </c>
      <c r="N2751">
        <v>170</v>
      </c>
      <c r="O2751">
        <v>290</v>
      </c>
      <c r="P2751">
        <v>8</v>
      </c>
      <c r="Q2751" s="1">
        <v>40513</v>
      </c>
      <c r="R2751" t="s">
        <v>32</v>
      </c>
      <c r="S2751" t="s">
        <v>39</v>
      </c>
      <c r="T2751" t="s">
        <v>31</v>
      </c>
    </row>
    <row r="2752" spans="1:20" x14ac:dyDescent="0.25">
      <c r="A2752">
        <v>702</v>
      </c>
      <c r="B2752" t="s">
        <v>64</v>
      </c>
      <c r="C2752" t="s">
        <v>37</v>
      </c>
      <c r="D2752" t="s">
        <v>22</v>
      </c>
      <c r="E2752">
        <v>39</v>
      </c>
      <c r="F2752">
        <v>169</v>
      </c>
      <c r="G2752">
        <v>309</v>
      </c>
      <c r="H2752">
        <v>121</v>
      </c>
      <c r="I2752">
        <v>143</v>
      </c>
      <c r="J2752">
        <v>110</v>
      </c>
      <c r="K2752">
        <v>712</v>
      </c>
      <c r="L2752">
        <v>40</v>
      </c>
      <c r="M2752">
        <v>100</v>
      </c>
      <c r="N2752">
        <v>150</v>
      </c>
      <c r="O2752">
        <v>250</v>
      </c>
      <c r="P2752">
        <v>8</v>
      </c>
      <c r="Q2752" s="1">
        <v>40575</v>
      </c>
      <c r="R2752" t="s">
        <v>32</v>
      </c>
      <c r="S2752" t="s">
        <v>39</v>
      </c>
      <c r="T2752" t="s">
        <v>31</v>
      </c>
    </row>
    <row r="2753" spans="1:20" x14ac:dyDescent="0.25">
      <c r="A2753">
        <v>702</v>
      </c>
      <c r="B2753" t="s">
        <v>64</v>
      </c>
      <c r="C2753" t="s">
        <v>37</v>
      </c>
      <c r="D2753" t="s">
        <v>22</v>
      </c>
      <c r="E2753">
        <v>62</v>
      </c>
      <c r="F2753">
        <v>225</v>
      </c>
      <c r="G2753">
        <v>384</v>
      </c>
      <c r="H2753">
        <v>162</v>
      </c>
      <c r="I2753">
        <v>167</v>
      </c>
      <c r="J2753">
        <v>147</v>
      </c>
      <c r="K2753">
        <v>943</v>
      </c>
      <c r="L2753">
        <v>70</v>
      </c>
      <c r="M2753">
        <v>130</v>
      </c>
      <c r="N2753">
        <v>210</v>
      </c>
      <c r="O2753">
        <v>340</v>
      </c>
      <c r="P2753">
        <v>8</v>
      </c>
      <c r="Q2753" s="1">
        <v>40725</v>
      </c>
      <c r="R2753" t="s">
        <v>32</v>
      </c>
      <c r="S2753" t="s">
        <v>39</v>
      </c>
      <c r="T2753" t="s">
        <v>31</v>
      </c>
    </row>
    <row r="2754" spans="1:20" x14ac:dyDescent="0.25">
      <c r="A2754">
        <v>702</v>
      </c>
      <c r="B2754" t="s">
        <v>64</v>
      </c>
      <c r="C2754" t="s">
        <v>37</v>
      </c>
      <c r="D2754" t="s">
        <v>22</v>
      </c>
      <c r="E2754">
        <v>68</v>
      </c>
      <c r="F2754">
        <v>239</v>
      </c>
      <c r="G2754">
        <v>408</v>
      </c>
      <c r="H2754">
        <v>173</v>
      </c>
      <c r="I2754">
        <v>177</v>
      </c>
      <c r="J2754">
        <v>156</v>
      </c>
      <c r="K2754">
        <v>927</v>
      </c>
      <c r="L2754">
        <v>70</v>
      </c>
      <c r="M2754">
        <v>140</v>
      </c>
      <c r="N2754">
        <v>220</v>
      </c>
      <c r="O2754">
        <v>360</v>
      </c>
      <c r="P2754">
        <v>8</v>
      </c>
      <c r="Q2754" s="1">
        <v>40756</v>
      </c>
      <c r="R2754" t="s">
        <v>32</v>
      </c>
      <c r="S2754" t="s">
        <v>39</v>
      </c>
      <c r="T2754" t="s">
        <v>31</v>
      </c>
    </row>
    <row r="2755" spans="1:20" x14ac:dyDescent="0.25">
      <c r="A2755">
        <v>702</v>
      </c>
      <c r="B2755" t="s">
        <v>64</v>
      </c>
      <c r="C2755" t="s">
        <v>37</v>
      </c>
      <c r="D2755" t="s">
        <v>22</v>
      </c>
      <c r="E2755">
        <v>39</v>
      </c>
      <c r="F2755">
        <v>169</v>
      </c>
      <c r="G2755">
        <v>309</v>
      </c>
      <c r="H2755">
        <v>121</v>
      </c>
      <c r="I2755">
        <v>143</v>
      </c>
      <c r="J2755">
        <v>110</v>
      </c>
      <c r="K2755">
        <v>910</v>
      </c>
      <c r="L2755">
        <v>40</v>
      </c>
      <c r="M2755">
        <v>100</v>
      </c>
      <c r="N2755">
        <v>150</v>
      </c>
      <c r="O2755">
        <v>250</v>
      </c>
      <c r="P2755">
        <v>8</v>
      </c>
      <c r="Q2755" s="1">
        <v>40787</v>
      </c>
      <c r="R2755" t="s">
        <v>32</v>
      </c>
      <c r="S2755" t="s">
        <v>39</v>
      </c>
      <c r="T2755" t="s">
        <v>31</v>
      </c>
    </row>
    <row r="2756" spans="1:20" x14ac:dyDescent="0.25">
      <c r="A2756">
        <v>702</v>
      </c>
      <c r="B2756" t="s">
        <v>64</v>
      </c>
      <c r="C2756" t="s">
        <v>37</v>
      </c>
      <c r="D2756" t="s">
        <v>22</v>
      </c>
      <c r="E2756">
        <v>39</v>
      </c>
      <c r="F2756">
        <v>173</v>
      </c>
      <c r="G2756">
        <v>318</v>
      </c>
      <c r="H2756">
        <v>125</v>
      </c>
      <c r="I2756">
        <v>147</v>
      </c>
      <c r="J2756">
        <v>113</v>
      </c>
      <c r="K2756">
        <v>898</v>
      </c>
      <c r="L2756">
        <v>60</v>
      </c>
      <c r="M2756">
        <v>90</v>
      </c>
      <c r="N2756">
        <v>150</v>
      </c>
      <c r="O2756">
        <v>240</v>
      </c>
      <c r="P2756">
        <v>8</v>
      </c>
      <c r="Q2756" s="1">
        <v>40817</v>
      </c>
      <c r="R2756" t="s">
        <v>32</v>
      </c>
      <c r="S2756" t="s">
        <v>39</v>
      </c>
      <c r="T2756" t="s">
        <v>31</v>
      </c>
    </row>
    <row r="2757" spans="1:20" x14ac:dyDescent="0.25">
      <c r="A2757">
        <v>702</v>
      </c>
      <c r="B2757" t="s">
        <v>64</v>
      </c>
      <c r="C2757" t="s">
        <v>37</v>
      </c>
      <c r="D2757" t="s">
        <v>22</v>
      </c>
      <c r="E2757">
        <v>39</v>
      </c>
      <c r="F2757">
        <v>168</v>
      </c>
      <c r="G2757">
        <v>308</v>
      </c>
      <c r="H2757">
        <v>121</v>
      </c>
      <c r="I2757">
        <v>142</v>
      </c>
      <c r="J2757">
        <v>109</v>
      </c>
      <c r="K2757">
        <v>912</v>
      </c>
      <c r="L2757">
        <v>20</v>
      </c>
      <c r="M2757">
        <v>110</v>
      </c>
      <c r="N2757">
        <v>150</v>
      </c>
      <c r="O2757">
        <v>260</v>
      </c>
      <c r="P2757">
        <v>8</v>
      </c>
      <c r="Q2757" s="1">
        <v>40848</v>
      </c>
      <c r="R2757" t="s">
        <v>32</v>
      </c>
      <c r="S2757" t="s">
        <v>39</v>
      </c>
      <c r="T2757" t="s">
        <v>31</v>
      </c>
    </row>
    <row r="2758" spans="1:20" x14ac:dyDescent="0.25">
      <c r="A2758">
        <v>702</v>
      </c>
      <c r="B2758" t="s">
        <v>64</v>
      </c>
      <c r="C2758" t="s">
        <v>37</v>
      </c>
      <c r="D2758" t="s">
        <v>22</v>
      </c>
      <c r="E2758">
        <v>47</v>
      </c>
      <c r="F2758">
        <v>187</v>
      </c>
      <c r="G2758">
        <v>343</v>
      </c>
      <c r="H2758">
        <v>135</v>
      </c>
      <c r="I2758">
        <v>155</v>
      </c>
      <c r="J2758">
        <v>122</v>
      </c>
      <c r="K2758">
        <v>940</v>
      </c>
      <c r="L2758">
        <v>30</v>
      </c>
      <c r="M2758">
        <v>120</v>
      </c>
      <c r="N2758">
        <v>170</v>
      </c>
      <c r="O2758">
        <v>290</v>
      </c>
      <c r="P2758">
        <v>8</v>
      </c>
      <c r="Q2758" s="1">
        <v>40878</v>
      </c>
      <c r="R2758" t="s">
        <v>32</v>
      </c>
      <c r="S2758" t="s">
        <v>39</v>
      </c>
      <c r="T2758" t="s">
        <v>31</v>
      </c>
    </row>
    <row r="2759" spans="1:20" x14ac:dyDescent="0.25">
      <c r="A2759">
        <v>702</v>
      </c>
      <c r="B2759" t="s">
        <v>64</v>
      </c>
      <c r="C2759" t="s">
        <v>37</v>
      </c>
      <c r="D2759" t="s">
        <v>22</v>
      </c>
      <c r="E2759">
        <v>119</v>
      </c>
      <c r="F2759">
        <v>213</v>
      </c>
      <c r="G2759">
        <v>367</v>
      </c>
      <c r="H2759">
        <v>154</v>
      </c>
      <c r="I2759">
        <v>94</v>
      </c>
      <c r="J2759">
        <v>50</v>
      </c>
      <c r="K2759">
        <v>829</v>
      </c>
      <c r="L2759">
        <v>120</v>
      </c>
      <c r="M2759">
        <v>130</v>
      </c>
      <c r="N2759">
        <v>190</v>
      </c>
      <c r="O2759">
        <v>320</v>
      </c>
      <c r="P2759">
        <v>9</v>
      </c>
      <c r="Q2759" s="1">
        <v>40238</v>
      </c>
      <c r="R2759" t="s">
        <v>32</v>
      </c>
      <c r="S2759" t="s">
        <v>33</v>
      </c>
      <c r="T2759" t="s">
        <v>31</v>
      </c>
    </row>
    <row r="2760" spans="1:20" x14ac:dyDescent="0.25">
      <c r="A2760">
        <v>702</v>
      </c>
      <c r="B2760" t="s">
        <v>64</v>
      </c>
      <c r="C2760" t="s">
        <v>37</v>
      </c>
      <c r="D2760" t="s">
        <v>22</v>
      </c>
      <c r="E2760">
        <v>166</v>
      </c>
      <c r="F2760">
        <v>278</v>
      </c>
      <c r="G2760">
        <v>478</v>
      </c>
      <c r="H2760">
        <v>200</v>
      </c>
      <c r="I2760">
        <v>112</v>
      </c>
      <c r="J2760">
        <v>66</v>
      </c>
      <c r="K2760">
        <v>1095</v>
      </c>
      <c r="L2760">
        <v>170</v>
      </c>
      <c r="M2760">
        <v>170</v>
      </c>
      <c r="N2760">
        <v>250</v>
      </c>
      <c r="O2760">
        <v>420</v>
      </c>
      <c r="P2760">
        <v>9</v>
      </c>
      <c r="Q2760" s="1">
        <v>40330</v>
      </c>
      <c r="R2760" t="s">
        <v>32</v>
      </c>
      <c r="S2760" t="s">
        <v>33</v>
      </c>
      <c r="T2760" t="s">
        <v>31</v>
      </c>
    </row>
    <row r="2761" spans="1:20" x14ac:dyDescent="0.25">
      <c r="A2761">
        <v>702</v>
      </c>
      <c r="B2761" t="s">
        <v>64</v>
      </c>
      <c r="C2761" t="s">
        <v>37</v>
      </c>
      <c r="D2761" t="s">
        <v>22</v>
      </c>
      <c r="E2761">
        <v>129</v>
      </c>
      <c r="F2761">
        <v>225</v>
      </c>
      <c r="G2761">
        <v>387</v>
      </c>
      <c r="H2761">
        <v>162</v>
      </c>
      <c r="I2761">
        <v>96</v>
      </c>
      <c r="J2761">
        <v>53</v>
      </c>
      <c r="K2761">
        <v>1148</v>
      </c>
      <c r="L2761">
        <v>140</v>
      </c>
      <c r="M2761">
        <v>130</v>
      </c>
      <c r="N2761">
        <v>210</v>
      </c>
      <c r="O2761">
        <v>340</v>
      </c>
      <c r="P2761">
        <v>9</v>
      </c>
      <c r="Q2761" s="1">
        <v>40422</v>
      </c>
      <c r="R2761" t="s">
        <v>32</v>
      </c>
      <c r="S2761" t="s">
        <v>33</v>
      </c>
      <c r="T2761" t="s">
        <v>31</v>
      </c>
    </row>
    <row r="2762" spans="1:20" x14ac:dyDescent="0.25">
      <c r="A2762">
        <v>702</v>
      </c>
      <c r="B2762" t="s">
        <v>64</v>
      </c>
      <c r="C2762" t="s">
        <v>37</v>
      </c>
      <c r="D2762" t="s">
        <v>22</v>
      </c>
      <c r="E2762">
        <v>120</v>
      </c>
      <c r="F2762">
        <v>213</v>
      </c>
      <c r="G2762">
        <v>367</v>
      </c>
      <c r="H2762">
        <v>154</v>
      </c>
      <c r="I2762">
        <v>93</v>
      </c>
      <c r="J2762">
        <v>50</v>
      </c>
      <c r="K2762">
        <v>1132</v>
      </c>
      <c r="L2762">
        <v>120</v>
      </c>
      <c r="M2762">
        <v>120</v>
      </c>
      <c r="N2762">
        <v>170</v>
      </c>
      <c r="O2762">
        <v>290</v>
      </c>
      <c r="P2762">
        <v>9</v>
      </c>
      <c r="Q2762" s="1">
        <v>40452</v>
      </c>
      <c r="R2762" t="s">
        <v>32</v>
      </c>
      <c r="S2762" t="s">
        <v>33</v>
      </c>
      <c r="T2762" t="s">
        <v>31</v>
      </c>
    </row>
    <row r="2763" spans="1:20" x14ac:dyDescent="0.25">
      <c r="A2763">
        <v>702</v>
      </c>
      <c r="B2763" t="s">
        <v>64</v>
      </c>
      <c r="C2763" t="s">
        <v>37</v>
      </c>
      <c r="D2763" t="s">
        <v>22</v>
      </c>
      <c r="E2763">
        <v>138</v>
      </c>
      <c r="F2763">
        <v>239</v>
      </c>
      <c r="G2763">
        <v>412</v>
      </c>
      <c r="H2763">
        <v>173</v>
      </c>
      <c r="I2763">
        <v>101</v>
      </c>
      <c r="J2763">
        <v>57</v>
      </c>
      <c r="K2763">
        <v>1150</v>
      </c>
      <c r="L2763">
        <v>130</v>
      </c>
      <c r="M2763">
        <v>160</v>
      </c>
      <c r="N2763">
        <v>220</v>
      </c>
      <c r="O2763">
        <v>380</v>
      </c>
      <c r="P2763">
        <v>9</v>
      </c>
      <c r="Q2763" s="1">
        <v>40483</v>
      </c>
      <c r="R2763" t="s">
        <v>32</v>
      </c>
      <c r="S2763" t="s">
        <v>33</v>
      </c>
      <c r="T2763" t="s">
        <v>31</v>
      </c>
    </row>
    <row r="2764" spans="1:20" x14ac:dyDescent="0.25">
      <c r="A2764">
        <v>702</v>
      </c>
      <c r="B2764" t="s">
        <v>64</v>
      </c>
      <c r="C2764" t="s">
        <v>37</v>
      </c>
      <c r="D2764" t="s">
        <v>22</v>
      </c>
      <c r="E2764">
        <v>177</v>
      </c>
      <c r="F2764">
        <v>213</v>
      </c>
      <c r="G2764">
        <v>391</v>
      </c>
      <c r="H2764">
        <v>154</v>
      </c>
      <c r="I2764">
        <v>94</v>
      </c>
      <c r="J2764">
        <v>50</v>
      </c>
      <c r="K2764">
        <v>829</v>
      </c>
      <c r="L2764">
        <v>120</v>
      </c>
      <c r="M2764">
        <v>130</v>
      </c>
      <c r="N2764">
        <v>190</v>
      </c>
      <c r="O2764">
        <v>320</v>
      </c>
      <c r="P2764">
        <v>9</v>
      </c>
      <c r="Q2764" s="1">
        <v>40603</v>
      </c>
      <c r="R2764" t="s">
        <v>32</v>
      </c>
      <c r="S2764" t="s">
        <v>33</v>
      </c>
      <c r="T2764" t="s">
        <v>31</v>
      </c>
    </row>
    <row r="2765" spans="1:20" x14ac:dyDescent="0.25">
      <c r="A2765">
        <v>702</v>
      </c>
      <c r="B2765" t="s">
        <v>64</v>
      </c>
      <c r="C2765" t="s">
        <v>37</v>
      </c>
      <c r="D2765" t="s">
        <v>22</v>
      </c>
      <c r="E2765">
        <v>232</v>
      </c>
      <c r="F2765">
        <v>265</v>
      </c>
      <c r="G2765">
        <v>486</v>
      </c>
      <c r="H2765">
        <v>191</v>
      </c>
      <c r="I2765">
        <v>109</v>
      </c>
      <c r="J2765">
        <v>63</v>
      </c>
      <c r="K2765">
        <v>865</v>
      </c>
      <c r="L2765">
        <v>160</v>
      </c>
      <c r="M2765">
        <v>160</v>
      </c>
      <c r="N2765">
        <v>240</v>
      </c>
      <c r="O2765">
        <v>400</v>
      </c>
      <c r="P2765">
        <v>9</v>
      </c>
      <c r="Q2765" s="1">
        <v>40634</v>
      </c>
      <c r="R2765" t="s">
        <v>32</v>
      </c>
      <c r="S2765" t="s">
        <v>33</v>
      </c>
      <c r="T2765" t="s">
        <v>31</v>
      </c>
    </row>
    <row r="2766" spans="1:20" x14ac:dyDescent="0.25">
      <c r="A2766">
        <v>702</v>
      </c>
      <c r="B2766" t="s">
        <v>64</v>
      </c>
      <c r="C2766" t="s">
        <v>37</v>
      </c>
      <c r="D2766" t="s">
        <v>22</v>
      </c>
      <c r="E2766">
        <v>221</v>
      </c>
      <c r="F2766">
        <v>270</v>
      </c>
      <c r="G2766">
        <v>461</v>
      </c>
      <c r="H2766">
        <v>195</v>
      </c>
      <c r="I2766">
        <v>102</v>
      </c>
      <c r="J2766">
        <v>64</v>
      </c>
      <c r="K2766">
        <v>956</v>
      </c>
      <c r="L2766">
        <v>160</v>
      </c>
      <c r="M2766">
        <v>160</v>
      </c>
      <c r="N2766">
        <v>240</v>
      </c>
      <c r="O2766">
        <v>400</v>
      </c>
      <c r="P2766">
        <v>9</v>
      </c>
      <c r="Q2766" s="1">
        <v>40664</v>
      </c>
      <c r="R2766" t="s">
        <v>32</v>
      </c>
      <c r="S2766" t="s">
        <v>33</v>
      </c>
      <c r="T2766" t="s">
        <v>31</v>
      </c>
    </row>
    <row r="2767" spans="1:20" x14ac:dyDescent="0.25">
      <c r="A2767">
        <v>702</v>
      </c>
      <c r="B2767" t="s">
        <v>64</v>
      </c>
      <c r="C2767" t="s">
        <v>37</v>
      </c>
      <c r="D2767" t="s">
        <v>22</v>
      </c>
      <c r="E2767">
        <v>229</v>
      </c>
      <c r="F2767">
        <v>278</v>
      </c>
      <c r="G2767">
        <v>474</v>
      </c>
      <c r="H2767">
        <v>200</v>
      </c>
      <c r="I2767">
        <v>104</v>
      </c>
      <c r="J2767">
        <v>66</v>
      </c>
      <c r="K2767">
        <v>1095</v>
      </c>
      <c r="L2767">
        <v>170</v>
      </c>
      <c r="M2767">
        <v>170</v>
      </c>
      <c r="N2767">
        <v>250</v>
      </c>
      <c r="O2767">
        <v>420</v>
      </c>
      <c r="P2767">
        <v>9</v>
      </c>
      <c r="Q2767" s="1">
        <v>40695</v>
      </c>
      <c r="R2767" t="s">
        <v>32</v>
      </c>
      <c r="S2767" t="s">
        <v>33</v>
      </c>
      <c r="T2767" t="s">
        <v>31</v>
      </c>
    </row>
    <row r="2768" spans="1:20" x14ac:dyDescent="0.25">
      <c r="A2768">
        <v>702</v>
      </c>
      <c r="B2768" t="s">
        <v>64</v>
      </c>
      <c r="C2768" t="s">
        <v>37</v>
      </c>
      <c r="D2768" t="s">
        <v>22</v>
      </c>
      <c r="E2768">
        <v>287</v>
      </c>
      <c r="F2768">
        <v>329</v>
      </c>
      <c r="G2768">
        <v>562</v>
      </c>
      <c r="H2768">
        <v>238</v>
      </c>
      <c r="I2768">
        <v>113</v>
      </c>
      <c r="J2768">
        <v>78</v>
      </c>
      <c r="K2768">
        <v>1190</v>
      </c>
      <c r="L2768">
        <v>200</v>
      </c>
      <c r="M2768">
        <v>200</v>
      </c>
      <c r="N2768">
        <v>290</v>
      </c>
      <c r="O2768">
        <v>490</v>
      </c>
      <c r="P2768">
        <v>9</v>
      </c>
      <c r="Q2768" s="1">
        <v>40725</v>
      </c>
      <c r="R2768" t="s">
        <v>32</v>
      </c>
      <c r="S2768" t="s">
        <v>33</v>
      </c>
      <c r="T2768" t="s">
        <v>31</v>
      </c>
    </row>
    <row r="2769" spans="1:20" x14ac:dyDescent="0.25">
      <c r="A2769">
        <v>702</v>
      </c>
      <c r="B2769" t="s">
        <v>64</v>
      </c>
      <c r="C2769" t="s">
        <v>37</v>
      </c>
      <c r="D2769" t="s">
        <v>22</v>
      </c>
      <c r="E2769">
        <v>191</v>
      </c>
      <c r="F2769">
        <v>225</v>
      </c>
      <c r="G2769">
        <v>412</v>
      </c>
      <c r="H2769">
        <v>162</v>
      </c>
      <c r="I2769">
        <v>96</v>
      </c>
      <c r="J2769">
        <v>53</v>
      </c>
      <c r="K2769">
        <v>1148</v>
      </c>
      <c r="L2769">
        <v>140</v>
      </c>
      <c r="M2769">
        <v>130</v>
      </c>
      <c r="N2769">
        <v>210</v>
      </c>
      <c r="O2769">
        <v>340</v>
      </c>
      <c r="P2769">
        <v>9</v>
      </c>
      <c r="Q2769" s="1">
        <v>40787</v>
      </c>
      <c r="R2769" t="s">
        <v>32</v>
      </c>
      <c r="S2769" t="s">
        <v>33</v>
      </c>
      <c r="T2769" t="s">
        <v>31</v>
      </c>
    </row>
    <row r="2770" spans="1:20" x14ac:dyDescent="0.25">
      <c r="A2770">
        <v>702</v>
      </c>
      <c r="B2770" t="s">
        <v>64</v>
      </c>
      <c r="C2770" t="s">
        <v>37</v>
      </c>
      <c r="D2770" t="s">
        <v>22</v>
      </c>
      <c r="E2770">
        <v>205</v>
      </c>
      <c r="F2770">
        <v>239</v>
      </c>
      <c r="G2770">
        <v>439</v>
      </c>
      <c r="H2770">
        <v>173</v>
      </c>
      <c r="I2770">
        <v>101</v>
      </c>
      <c r="J2770">
        <v>57</v>
      </c>
      <c r="K2770">
        <v>1150</v>
      </c>
      <c r="L2770">
        <v>130</v>
      </c>
      <c r="M2770">
        <v>160</v>
      </c>
      <c r="N2770">
        <v>220</v>
      </c>
      <c r="O2770">
        <v>380</v>
      </c>
      <c r="P2770">
        <v>9</v>
      </c>
      <c r="Q2770" s="1">
        <v>40848</v>
      </c>
      <c r="R2770" t="s">
        <v>32</v>
      </c>
      <c r="S2770" t="s">
        <v>33</v>
      </c>
      <c r="T2770" t="s">
        <v>31</v>
      </c>
    </row>
    <row r="2771" spans="1:20" x14ac:dyDescent="0.25">
      <c r="A2771">
        <v>702</v>
      </c>
      <c r="B2771" t="s">
        <v>64</v>
      </c>
      <c r="C2771" t="s">
        <v>37</v>
      </c>
      <c r="D2771" t="s">
        <v>22</v>
      </c>
      <c r="E2771">
        <v>288</v>
      </c>
      <c r="F2771">
        <v>310</v>
      </c>
      <c r="G2771">
        <v>569</v>
      </c>
      <c r="H2771">
        <v>224</v>
      </c>
      <c r="I2771">
        <v>116</v>
      </c>
      <c r="J2771">
        <v>73</v>
      </c>
      <c r="K2771">
        <v>1191</v>
      </c>
      <c r="L2771">
        <v>170</v>
      </c>
      <c r="M2771">
        <v>210</v>
      </c>
      <c r="N2771">
        <v>280</v>
      </c>
      <c r="O2771">
        <v>490</v>
      </c>
      <c r="P2771">
        <v>9</v>
      </c>
      <c r="Q2771" s="1">
        <v>40878</v>
      </c>
      <c r="R2771" t="s">
        <v>32</v>
      </c>
      <c r="S2771" t="s">
        <v>33</v>
      </c>
      <c r="T2771" t="s">
        <v>31</v>
      </c>
    </row>
    <row r="2772" spans="1:20" x14ac:dyDescent="0.25">
      <c r="A2772">
        <v>702</v>
      </c>
      <c r="B2772" t="s">
        <v>64</v>
      </c>
      <c r="C2772" t="s">
        <v>37</v>
      </c>
      <c r="D2772" t="s">
        <v>22</v>
      </c>
      <c r="E2772">
        <v>86</v>
      </c>
      <c r="F2772">
        <v>139</v>
      </c>
      <c r="G2772">
        <v>234</v>
      </c>
      <c r="H2772">
        <v>95</v>
      </c>
      <c r="I2772">
        <v>53</v>
      </c>
      <c r="J2772">
        <v>30</v>
      </c>
      <c r="K2772">
        <v>608</v>
      </c>
      <c r="L2772">
        <v>90</v>
      </c>
      <c r="M2772">
        <v>80</v>
      </c>
      <c r="N2772">
        <v>120</v>
      </c>
      <c r="O2772">
        <v>200</v>
      </c>
      <c r="P2772">
        <v>10</v>
      </c>
      <c r="Q2772" s="1">
        <v>40179</v>
      </c>
      <c r="R2772" t="s">
        <v>32</v>
      </c>
      <c r="S2772" t="s">
        <v>34</v>
      </c>
      <c r="T2772" t="s">
        <v>31</v>
      </c>
    </row>
    <row r="2773" spans="1:20" x14ac:dyDescent="0.25">
      <c r="A2773">
        <v>702</v>
      </c>
      <c r="B2773" t="s">
        <v>64</v>
      </c>
      <c r="C2773" t="s">
        <v>37</v>
      </c>
      <c r="D2773" t="s">
        <v>22</v>
      </c>
      <c r="E2773">
        <v>94</v>
      </c>
      <c r="F2773">
        <v>150</v>
      </c>
      <c r="G2773">
        <v>254</v>
      </c>
      <c r="H2773">
        <v>104</v>
      </c>
      <c r="I2773">
        <v>56</v>
      </c>
      <c r="J2773">
        <v>33</v>
      </c>
      <c r="K2773">
        <v>596</v>
      </c>
      <c r="L2773">
        <v>110</v>
      </c>
      <c r="M2773">
        <v>80</v>
      </c>
      <c r="N2773">
        <v>140</v>
      </c>
      <c r="O2773">
        <v>220</v>
      </c>
      <c r="P2773">
        <v>10</v>
      </c>
      <c r="Q2773" s="1">
        <v>40210</v>
      </c>
      <c r="R2773" t="s">
        <v>32</v>
      </c>
      <c r="S2773" t="s">
        <v>34</v>
      </c>
      <c r="T2773" t="s">
        <v>31</v>
      </c>
    </row>
    <row r="2774" spans="1:20" x14ac:dyDescent="0.25">
      <c r="A2774">
        <v>702</v>
      </c>
      <c r="B2774" t="s">
        <v>64</v>
      </c>
      <c r="C2774" t="s">
        <v>37</v>
      </c>
      <c r="D2774" t="s">
        <v>22</v>
      </c>
      <c r="E2774">
        <v>102</v>
      </c>
      <c r="F2774">
        <v>158</v>
      </c>
      <c r="G2774">
        <v>267</v>
      </c>
      <c r="H2774">
        <v>109</v>
      </c>
      <c r="I2774">
        <v>56</v>
      </c>
      <c r="J2774">
        <v>34</v>
      </c>
      <c r="K2774">
        <v>585</v>
      </c>
      <c r="L2774">
        <v>110</v>
      </c>
      <c r="M2774">
        <v>90</v>
      </c>
      <c r="N2774">
        <v>140</v>
      </c>
      <c r="O2774">
        <v>230</v>
      </c>
      <c r="P2774">
        <v>10</v>
      </c>
      <c r="Q2774" s="1">
        <v>40238</v>
      </c>
      <c r="R2774" t="s">
        <v>32</v>
      </c>
      <c r="S2774" t="s">
        <v>34</v>
      </c>
      <c r="T2774" t="s">
        <v>31</v>
      </c>
    </row>
    <row r="2775" spans="1:20" x14ac:dyDescent="0.25">
      <c r="A2775">
        <v>702</v>
      </c>
      <c r="B2775" t="s">
        <v>64</v>
      </c>
      <c r="C2775" t="s">
        <v>37</v>
      </c>
      <c r="D2775" t="s">
        <v>22</v>
      </c>
      <c r="E2775">
        <v>115</v>
      </c>
      <c r="F2775">
        <v>178</v>
      </c>
      <c r="G2775">
        <v>301</v>
      </c>
      <c r="H2775">
        <v>123</v>
      </c>
      <c r="I2775">
        <v>63</v>
      </c>
      <c r="J2775">
        <v>39</v>
      </c>
      <c r="K2775">
        <v>611</v>
      </c>
      <c r="L2775">
        <v>110</v>
      </c>
      <c r="M2775">
        <v>100</v>
      </c>
      <c r="N2775">
        <v>160</v>
      </c>
      <c r="O2775">
        <v>260</v>
      </c>
      <c r="P2775">
        <v>10</v>
      </c>
      <c r="Q2775" s="1">
        <v>40269</v>
      </c>
      <c r="R2775" t="s">
        <v>32</v>
      </c>
      <c r="S2775" t="s">
        <v>34</v>
      </c>
      <c r="T2775" t="s">
        <v>31</v>
      </c>
    </row>
    <row r="2776" spans="1:20" x14ac:dyDescent="0.25">
      <c r="A2776">
        <v>702</v>
      </c>
      <c r="B2776" t="s">
        <v>64</v>
      </c>
      <c r="C2776" t="s">
        <v>37</v>
      </c>
      <c r="D2776" t="s">
        <v>22</v>
      </c>
      <c r="E2776">
        <v>150</v>
      </c>
      <c r="F2776">
        <v>222</v>
      </c>
      <c r="G2776">
        <v>376</v>
      </c>
      <c r="H2776">
        <v>154</v>
      </c>
      <c r="I2776">
        <v>72</v>
      </c>
      <c r="J2776">
        <v>49</v>
      </c>
      <c r="K2776">
        <v>817</v>
      </c>
      <c r="L2776">
        <v>150</v>
      </c>
      <c r="M2776">
        <v>130</v>
      </c>
      <c r="N2776">
        <v>200</v>
      </c>
      <c r="O2776">
        <v>330</v>
      </c>
      <c r="P2776">
        <v>10</v>
      </c>
      <c r="Q2776" s="1">
        <v>40391</v>
      </c>
      <c r="R2776" t="s">
        <v>32</v>
      </c>
      <c r="S2776" t="s">
        <v>34</v>
      </c>
      <c r="T2776" t="s">
        <v>31</v>
      </c>
    </row>
    <row r="2777" spans="1:20" x14ac:dyDescent="0.25">
      <c r="A2777">
        <v>702</v>
      </c>
      <c r="B2777" t="s">
        <v>64</v>
      </c>
      <c r="C2777" t="s">
        <v>37</v>
      </c>
      <c r="D2777" t="s">
        <v>22</v>
      </c>
      <c r="E2777">
        <v>114</v>
      </c>
      <c r="F2777">
        <v>176</v>
      </c>
      <c r="G2777">
        <v>298</v>
      </c>
      <c r="H2777">
        <v>122</v>
      </c>
      <c r="I2777">
        <v>62</v>
      </c>
      <c r="J2777">
        <v>39</v>
      </c>
      <c r="K2777">
        <v>789</v>
      </c>
      <c r="L2777">
        <v>130</v>
      </c>
      <c r="M2777">
        <v>90</v>
      </c>
      <c r="N2777">
        <v>150</v>
      </c>
      <c r="O2777">
        <v>240</v>
      </c>
      <c r="P2777">
        <v>10</v>
      </c>
      <c r="Q2777" s="1">
        <v>40452</v>
      </c>
      <c r="R2777" t="s">
        <v>32</v>
      </c>
      <c r="S2777" t="s">
        <v>34</v>
      </c>
      <c r="T2777" t="s">
        <v>31</v>
      </c>
    </row>
    <row r="2778" spans="1:20" x14ac:dyDescent="0.25">
      <c r="A2778">
        <v>702</v>
      </c>
      <c r="B2778" t="s">
        <v>64</v>
      </c>
      <c r="C2778" t="s">
        <v>37</v>
      </c>
      <c r="D2778" t="s">
        <v>22</v>
      </c>
      <c r="E2778">
        <v>107</v>
      </c>
      <c r="F2778">
        <v>165</v>
      </c>
      <c r="G2778">
        <v>278</v>
      </c>
      <c r="H2778">
        <v>113</v>
      </c>
      <c r="I2778">
        <v>58</v>
      </c>
      <c r="J2778">
        <v>36</v>
      </c>
      <c r="K2778">
        <v>803</v>
      </c>
      <c r="L2778">
        <v>100</v>
      </c>
      <c r="M2778">
        <v>100</v>
      </c>
      <c r="N2778">
        <v>150</v>
      </c>
      <c r="O2778">
        <v>250</v>
      </c>
      <c r="P2778">
        <v>10</v>
      </c>
      <c r="Q2778" s="1">
        <v>40483</v>
      </c>
      <c r="R2778" t="s">
        <v>32</v>
      </c>
      <c r="S2778" t="s">
        <v>34</v>
      </c>
      <c r="T2778" t="s">
        <v>31</v>
      </c>
    </row>
    <row r="2779" spans="1:20" x14ac:dyDescent="0.25">
      <c r="A2779">
        <v>702</v>
      </c>
      <c r="B2779" t="s">
        <v>64</v>
      </c>
      <c r="C2779" t="s">
        <v>37</v>
      </c>
      <c r="D2779" t="s">
        <v>22</v>
      </c>
      <c r="E2779">
        <v>167</v>
      </c>
      <c r="F2779">
        <v>185</v>
      </c>
      <c r="G2779">
        <v>309</v>
      </c>
      <c r="H2779">
        <v>127</v>
      </c>
      <c r="I2779">
        <v>60</v>
      </c>
      <c r="J2779">
        <v>40</v>
      </c>
      <c r="K2779">
        <v>671</v>
      </c>
      <c r="L2779">
        <v>120</v>
      </c>
      <c r="M2779">
        <v>100</v>
      </c>
      <c r="N2779">
        <v>170</v>
      </c>
      <c r="O2779">
        <v>270</v>
      </c>
      <c r="P2779">
        <v>10</v>
      </c>
      <c r="Q2779" s="1">
        <v>40664</v>
      </c>
      <c r="R2779" t="s">
        <v>32</v>
      </c>
      <c r="S2779" t="s">
        <v>34</v>
      </c>
      <c r="T2779" t="s">
        <v>31</v>
      </c>
    </row>
    <row r="2780" spans="1:20" x14ac:dyDescent="0.25">
      <c r="A2780">
        <v>702</v>
      </c>
      <c r="B2780" t="s">
        <v>64</v>
      </c>
      <c r="C2780" t="s">
        <v>37</v>
      </c>
      <c r="D2780" t="s">
        <v>22</v>
      </c>
      <c r="E2780">
        <v>207</v>
      </c>
      <c r="F2780">
        <v>222</v>
      </c>
      <c r="G2780">
        <v>373</v>
      </c>
      <c r="H2780">
        <v>154</v>
      </c>
      <c r="I2780">
        <v>67</v>
      </c>
      <c r="J2780">
        <v>49</v>
      </c>
      <c r="K2780">
        <v>833</v>
      </c>
      <c r="L2780">
        <v>150</v>
      </c>
      <c r="M2780">
        <v>130</v>
      </c>
      <c r="N2780">
        <v>200</v>
      </c>
      <c r="O2780">
        <v>330</v>
      </c>
      <c r="P2780">
        <v>10</v>
      </c>
      <c r="Q2780" s="1">
        <v>40725</v>
      </c>
      <c r="R2780" t="s">
        <v>32</v>
      </c>
      <c r="S2780" t="s">
        <v>34</v>
      </c>
      <c r="T2780" t="s">
        <v>31</v>
      </c>
    </row>
    <row r="2781" spans="1:20" x14ac:dyDescent="0.25">
      <c r="A2781">
        <v>702</v>
      </c>
      <c r="B2781" t="s">
        <v>64</v>
      </c>
      <c r="C2781" t="s">
        <v>37</v>
      </c>
      <c r="D2781" t="s">
        <v>22</v>
      </c>
      <c r="E2781">
        <v>171</v>
      </c>
      <c r="F2781">
        <v>176</v>
      </c>
      <c r="G2781">
        <v>318</v>
      </c>
      <c r="H2781">
        <v>122</v>
      </c>
      <c r="I2781">
        <v>61</v>
      </c>
      <c r="J2781">
        <v>39</v>
      </c>
      <c r="K2781">
        <v>801</v>
      </c>
      <c r="L2781">
        <v>120</v>
      </c>
      <c r="M2781">
        <v>100</v>
      </c>
      <c r="N2781">
        <v>160</v>
      </c>
      <c r="O2781">
        <v>260</v>
      </c>
      <c r="P2781">
        <v>10</v>
      </c>
      <c r="Q2781" s="1">
        <v>40787</v>
      </c>
      <c r="R2781" t="s">
        <v>32</v>
      </c>
      <c r="S2781" t="s">
        <v>34</v>
      </c>
      <c r="T2781" t="s">
        <v>31</v>
      </c>
    </row>
    <row r="2782" spans="1:20" x14ac:dyDescent="0.25">
      <c r="A2782">
        <v>702</v>
      </c>
      <c r="B2782" t="s">
        <v>64</v>
      </c>
      <c r="C2782" t="s">
        <v>37</v>
      </c>
      <c r="D2782" t="s">
        <v>22</v>
      </c>
      <c r="E2782">
        <v>212</v>
      </c>
      <c r="F2782">
        <v>324</v>
      </c>
      <c r="G2782">
        <v>567</v>
      </c>
      <c r="H2782">
        <v>243</v>
      </c>
      <c r="I2782">
        <v>112</v>
      </c>
      <c r="J2782">
        <v>80</v>
      </c>
      <c r="K2782">
        <v>1260</v>
      </c>
      <c r="L2782">
        <v>150</v>
      </c>
      <c r="M2782">
        <v>160</v>
      </c>
      <c r="N2782">
        <v>220</v>
      </c>
      <c r="O2782">
        <v>380</v>
      </c>
      <c r="P2782">
        <v>11</v>
      </c>
      <c r="Q2782" s="1">
        <v>40238</v>
      </c>
      <c r="R2782" t="s">
        <v>26</v>
      </c>
      <c r="S2782" t="s">
        <v>35</v>
      </c>
      <c r="T2782" t="s">
        <v>25</v>
      </c>
    </row>
    <row r="2783" spans="1:20" x14ac:dyDescent="0.25">
      <c r="A2783">
        <v>702</v>
      </c>
      <c r="B2783" t="s">
        <v>64</v>
      </c>
      <c r="C2783" t="s">
        <v>37</v>
      </c>
      <c r="D2783" t="s">
        <v>22</v>
      </c>
      <c r="E2783">
        <v>219</v>
      </c>
      <c r="F2783">
        <v>335</v>
      </c>
      <c r="G2783">
        <v>587</v>
      </c>
      <c r="H2783">
        <v>252</v>
      </c>
      <c r="I2783">
        <v>116</v>
      </c>
      <c r="J2783">
        <v>83</v>
      </c>
      <c r="K2783">
        <v>1316</v>
      </c>
      <c r="L2783">
        <v>160</v>
      </c>
      <c r="M2783">
        <v>160</v>
      </c>
      <c r="N2783">
        <v>230</v>
      </c>
      <c r="O2783">
        <v>390</v>
      </c>
      <c r="P2783">
        <v>11</v>
      </c>
      <c r="Q2783" s="1">
        <v>40269</v>
      </c>
      <c r="R2783" t="s">
        <v>26</v>
      </c>
      <c r="S2783" t="s">
        <v>35</v>
      </c>
      <c r="T2783" t="s">
        <v>25</v>
      </c>
    </row>
    <row r="2784" spans="1:20" x14ac:dyDescent="0.25">
      <c r="A2784">
        <v>702</v>
      </c>
      <c r="B2784" t="s">
        <v>64</v>
      </c>
      <c r="C2784" t="s">
        <v>37</v>
      </c>
      <c r="D2784" t="s">
        <v>22</v>
      </c>
      <c r="E2784">
        <v>231</v>
      </c>
      <c r="F2784">
        <v>349</v>
      </c>
      <c r="G2784">
        <v>612</v>
      </c>
      <c r="H2784">
        <v>263</v>
      </c>
      <c r="I2784">
        <v>118</v>
      </c>
      <c r="J2784">
        <v>86</v>
      </c>
      <c r="K2784">
        <v>1433</v>
      </c>
      <c r="L2784">
        <v>170</v>
      </c>
      <c r="M2784">
        <v>170</v>
      </c>
      <c r="N2784">
        <v>240</v>
      </c>
      <c r="O2784">
        <v>410</v>
      </c>
      <c r="P2784">
        <v>11</v>
      </c>
      <c r="Q2784" s="1">
        <v>40299</v>
      </c>
      <c r="R2784" t="s">
        <v>26</v>
      </c>
      <c r="S2784" t="s">
        <v>35</v>
      </c>
      <c r="T2784" t="s">
        <v>25</v>
      </c>
    </row>
    <row r="2785" spans="1:20" x14ac:dyDescent="0.25">
      <c r="A2785">
        <v>702</v>
      </c>
      <c r="B2785" t="s">
        <v>64</v>
      </c>
      <c r="C2785" t="s">
        <v>37</v>
      </c>
      <c r="D2785" t="s">
        <v>22</v>
      </c>
      <c r="E2785">
        <v>258</v>
      </c>
      <c r="F2785">
        <v>387</v>
      </c>
      <c r="G2785">
        <v>678</v>
      </c>
      <c r="H2785">
        <v>291</v>
      </c>
      <c r="I2785">
        <v>129</v>
      </c>
      <c r="J2785">
        <v>96</v>
      </c>
      <c r="K2785">
        <v>1742</v>
      </c>
      <c r="L2785">
        <v>190</v>
      </c>
      <c r="M2785">
        <v>190</v>
      </c>
      <c r="N2785">
        <v>270</v>
      </c>
      <c r="O2785">
        <v>460</v>
      </c>
      <c r="P2785">
        <v>11</v>
      </c>
      <c r="Q2785" s="1">
        <v>40360</v>
      </c>
      <c r="R2785" t="s">
        <v>26</v>
      </c>
      <c r="S2785" t="s">
        <v>35</v>
      </c>
      <c r="T2785" t="s">
        <v>25</v>
      </c>
    </row>
    <row r="2786" spans="1:20" x14ac:dyDescent="0.25">
      <c r="A2786">
        <v>702</v>
      </c>
      <c r="B2786" t="s">
        <v>64</v>
      </c>
      <c r="C2786" t="s">
        <v>37</v>
      </c>
      <c r="D2786" t="s">
        <v>22</v>
      </c>
      <c r="E2786">
        <v>262</v>
      </c>
      <c r="F2786">
        <v>392</v>
      </c>
      <c r="G2786">
        <v>687</v>
      </c>
      <c r="H2786">
        <v>295</v>
      </c>
      <c r="I2786">
        <v>130</v>
      </c>
      <c r="J2786">
        <v>97</v>
      </c>
      <c r="K2786">
        <v>1714</v>
      </c>
      <c r="L2786">
        <v>190</v>
      </c>
      <c r="M2786">
        <v>190</v>
      </c>
      <c r="N2786">
        <v>270</v>
      </c>
      <c r="O2786">
        <v>460</v>
      </c>
      <c r="P2786">
        <v>11</v>
      </c>
      <c r="Q2786" s="1">
        <v>40391</v>
      </c>
      <c r="R2786" t="s">
        <v>26</v>
      </c>
      <c r="S2786" t="s">
        <v>35</v>
      </c>
      <c r="T2786" t="s">
        <v>25</v>
      </c>
    </row>
    <row r="2787" spans="1:20" x14ac:dyDescent="0.25">
      <c r="A2787">
        <v>702</v>
      </c>
      <c r="B2787" t="s">
        <v>64</v>
      </c>
      <c r="C2787" t="s">
        <v>37</v>
      </c>
      <c r="D2787" t="s">
        <v>22</v>
      </c>
      <c r="E2787">
        <v>221</v>
      </c>
      <c r="F2787">
        <v>336</v>
      </c>
      <c r="G2787">
        <v>589</v>
      </c>
      <c r="H2787">
        <v>253</v>
      </c>
      <c r="I2787">
        <v>115</v>
      </c>
      <c r="J2787">
        <v>83</v>
      </c>
      <c r="K2787">
        <v>1686</v>
      </c>
      <c r="L2787">
        <v>170</v>
      </c>
      <c r="M2787">
        <v>160</v>
      </c>
      <c r="N2787">
        <v>240</v>
      </c>
      <c r="O2787">
        <v>400</v>
      </c>
      <c r="P2787">
        <v>11</v>
      </c>
      <c r="Q2787" s="1">
        <v>40422</v>
      </c>
      <c r="R2787" t="s">
        <v>26</v>
      </c>
      <c r="S2787" t="s">
        <v>35</v>
      </c>
      <c r="T2787" t="s">
        <v>25</v>
      </c>
    </row>
    <row r="2788" spans="1:20" x14ac:dyDescent="0.25">
      <c r="A2788">
        <v>702</v>
      </c>
      <c r="B2788" t="s">
        <v>64</v>
      </c>
      <c r="C2788" t="s">
        <v>37</v>
      </c>
      <c r="D2788" t="s">
        <v>22</v>
      </c>
      <c r="E2788">
        <v>224</v>
      </c>
      <c r="F2788">
        <v>341</v>
      </c>
      <c r="G2788">
        <v>598</v>
      </c>
      <c r="H2788">
        <v>257</v>
      </c>
      <c r="I2788">
        <v>117</v>
      </c>
      <c r="J2788">
        <v>84</v>
      </c>
      <c r="K2788">
        <v>1662</v>
      </c>
      <c r="L2788">
        <v>130</v>
      </c>
      <c r="M2788">
        <v>110</v>
      </c>
      <c r="N2788">
        <v>180</v>
      </c>
      <c r="O2788">
        <v>290</v>
      </c>
      <c r="P2788">
        <v>11</v>
      </c>
      <c r="Q2788" s="1">
        <v>40452</v>
      </c>
      <c r="R2788" t="s">
        <v>26</v>
      </c>
      <c r="S2788" t="s">
        <v>35</v>
      </c>
      <c r="T2788" t="s">
        <v>25</v>
      </c>
    </row>
    <row r="2789" spans="1:20" x14ac:dyDescent="0.25">
      <c r="A2789">
        <v>702</v>
      </c>
      <c r="B2789" t="s">
        <v>64</v>
      </c>
      <c r="C2789" t="s">
        <v>37</v>
      </c>
      <c r="D2789" t="s">
        <v>22</v>
      </c>
      <c r="E2789">
        <v>196</v>
      </c>
      <c r="F2789">
        <v>304</v>
      </c>
      <c r="G2789">
        <v>532</v>
      </c>
      <c r="H2789">
        <v>228</v>
      </c>
      <c r="I2789">
        <v>108</v>
      </c>
      <c r="J2789">
        <v>75</v>
      </c>
      <c r="K2789">
        <v>1691</v>
      </c>
      <c r="L2789">
        <v>140</v>
      </c>
      <c r="M2789">
        <v>160</v>
      </c>
      <c r="N2789">
        <v>220</v>
      </c>
      <c r="O2789">
        <v>380</v>
      </c>
      <c r="P2789">
        <v>11</v>
      </c>
      <c r="Q2789" s="1">
        <v>40483</v>
      </c>
      <c r="R2789" t="s">
        <v>26</v>
      </c>
      <c r="S2789" t="s">
        <v>35</v>
      </c>
      <c r="T2789" t="s">
        <v>25</v>
      </c>
    </row>
    <row r="2790" spans="1:20" x14ac:dyDescent="0.25">
      <c r="A2790">
        <v>702</v>
      </c>
      <c r="B2790" t="s">
        <v>64</v>
      </c>
      <c r="C2790" t="s">
        <v>37</v>
      </c>
      <c r="D2790" t="s">
        <v>22</v>
      </c>
      <c r="E2790">
        <v>215</v>
      </c>
      <c r="F2790">
        <v>329</v>
      </c>
      <c r="G2790">
        <v>576</v>
      </c>
      <c r="H2790">
        <v>247</v>
      </c>
      <c r="I2790">
        <v>114</v>
      </c>
      <c r="J2790">
        <v>81</v>
      </c>
      <c r="K2790">
        <v>1744</v>
      </c>
      <c r="L2790">
        <v>150</v>
      </c>
      <c r="M2790">
        <v>180</v>
      </c>
      <c r="N2790">
        <v>240</v>
      </c>
      <c r="O2790">
        <v>420</v>
      </c>
      <c r="P2790">
        <v>11</v>
      </c>
      <c r="Q2790" s="1">
        <v>40513</v>
      </c>
      <c r="R2790" t="s">
        <v>26</v>
      </c>
      <c r="S2790" t="s">
        <v>35</v>
      </c>
      <c r="T2790" t="s">
        <v>25</v>
      </c>
    </row>
    <row r="2791" spans="1:20" x14ac:dyDescent="0.25">
      <c r="A2791">
        <v>702</v>
      </c>
      <c r="B2791" t="s">
        <v>64</v>
      </c>
      <c r="C2791" t="s">
        <v>37</v>
      </c>
      <c r="D2791" t="s">
        <v>22</v>
      </c>
      <c r="E2791">
        <v>316</v>
      </c>
      <c r="F2791">
        <v>312</v>
      </c>
      <c r="G2791">
        <v>611</v>
      </c>
      <c r="H2791">
        <v>234</v>
      </c>
      <c r="I2791">
        <v>114</v>
      </c>
      <c r="J2791">
        <v>77</v>
      </c>
      <c r="K2791">
        <v>1310</v>
      </c>
      <c r="L2791">
        <v>150</v>
      </c>
      <c r="M2791">
        <v>150</v>
      </c>
      <c r="N2791">
        <v>220</v>
      </c>
      <c r="O2791">
        <v>370</v>
      </c>
      <c r="P2791">
        <v>11</v>
      </c>
      <c r="Q2791" s="1">
        <v>40544</v>
      </c>
      <c r="R2791" t="s">
        <v>26</v>
      </c>
      <c r="S2791" t="s">
        <v>35</v>
      </c>
      <c r="T2791" t="s">
        <v>25</v>
      </c>
    </row>
    <row r="2792" spans="1:20" x14ac:dyDescent="0.25">
      <c r="A2792">
        <v>702</v>
      </c>
      <c r="B2792" t="s">
        <v>64</v>
      </c>
      <c r="C2792" t="s">
        <v>37</v>
      </c>
      <c r="D2792" t="s">
        <v>22</v>
      </c>
      <c r="E2792">
        <v>300</v>
      </c>
      <c r="F2792">
        <v>311</v>
      </c>
      <c r="G2792">
        <v>581</v>
      </c>
      <c r="H2792">
        <v>234</v>
      </c>
      <c r="I2792">
        <v>109</v>
      </c>
      <c r="J2792">
        <v>77</v>
      </c>
      <c r="K2792">
        <v>1282</v>
      </c>
      <c r="L2792">
        <v>150</v>
      </c>
      <c r="M2792">
        <v>150</v>
      </c>
      <c r="N2792">
        <v>220</v>
      </c>
      <c r="O2792">
        <v>370</v>
      </c>
      <c r="P2792">
        <v>11</v>
      </c>
      <c r="Q2792" s="1">
        <v>40575</v>
      </c>
      <c r="R2792" t="s">
        <v>26</v>
      </c>
      <c r="S2792" t="s">
        <v>35</v>
      </c>
      <c r="T2792" t="s">
        <v>25</v>
      </c>
    </row>
    <row r="2793" spans="1:20" x14ac:dyDescent="0.25">
      <c r="A2793">
        <v>702</v>
      </c>
      <c r="B2793" t="s">
        <v>64</v>
      </c>
      <c r="C2793" t="s">
        <v>37</v>
      </c>
      <c r="D2793" t="s">
        <v>22</v>
      </c>
      <c r="E2793">
        <v>315</v>
      </c>
      <c r="F2793">
        <v>324</v>
      </c>
      <c r="G2793">
        <v>604</v>
      </c>
      <c r="H2793">
        <v>243</v>
      </c>
      <c r="I2793">
        <v>112</v>
      </c>
      <c r="J2793">
        <v>80</v>
      </c>
      <c r="K2793">
        <v>1260</v>
      </c>
      <c r="L2793">
        <v>150</v>
      </c>
      <c r="M2793">
        <v>160</v>
      </c>
      <c r="N2793">
        <v>220</v>
      </c>
      <c r="O2793">
        <v>380</v>
      </c>
      <c r="P2793">
        <v>11</v>
      </c>
      <c r="Q2793" s="1">
        <v>40603</v>
      </c>
      <c r="R2793" t="s">
        <v>26</v>
      </c>
      <c r="S2793" t="s">
        <v>35</v>
      </c>
      <c r="T2793" t="s">
        <v>25</v>
      </c>
    </row>
    <row r="2794" spans="1:20" x14ac:dyDescent="0.25">
      <c r="A2794">
        <v>702</v>
      </c>
      <c r="B2794" t="s">
        <v>64</v>
      </c>
      <c r="C2794" t="s">
        <v>37</v>
      </c>
      <c r="D2794" t="s">
        <v>22</v>
      </c>
      <c r="E2794">
        <v>325</v>
      </c>
      <c r="F2794">
        <v>335</v>
      </c>
      <c r="G2794">
        <v>626</v>
      </c>
      <c r="H2794">
        <v>252</v>
      </c>
      <c r="I2794">
        <v>116</v>
      </c>
      <c r="J2794">
        <v>83</v>
      </c>
      <c r="K2794">
        <v>1316</v>
      </c>
      <c r="L2794">
        <v>160</v>
      </c>
      <c r="M2794">
        <v>160</v>
      </c>
      <c r="N2794">
        <v>230</v>
      </c>
      <c r="O2794">
        <v>390</v>
      </c>
      <c r="P2794">
        <v>11</v>
      </c>
      <c r="Q2794" s="1">
        <v>40634</v>
      </c>
      <c r="R2794" t="s">
        <v>26</v>
      </c>
      <c r="S2794" t="s">
        <v>35</v>
      </c>
      <c r="T2794" t="s">
        <v>25</v>
      </c>
    </row>
    <row r="2795" spans="1:20" x14ac:dyDescent="0.25">
      <c r="A2795">
        <v>702</v>
      </c>
      <c r="B2795" t="s">
        <v>64</v>
      </c>
      <c r="C2795" t="s">
        <v>37</v>
      </c>
      <c r="D2795" t="s">
        <v>22</v>
      </c>
      <c r="E2795">
        <v>333</v>
      </c>
      <c r="F2795">
        <v>362</v>
      </c>
      <c r="G2795">
        <v>628</v>
      </c>
      <c r="H2795">
        <v>272</v>
      </c>
      <c r="I2795">
        <v>113</v>
      </c>
      <c r="J2795">
        <v>89</v>
      </c>
      <c r="K2795">
        <v>1616</v>
      </c>
      <c r="L2795">
        <v>190</v>
      </c>
      <c r="M2795">
        <v>170</v>
      </c>
      <c r="N2795">
        <v>260</v>
      </c>
      <c r="O2795">
        <v>430</v>
      </c>
      <c r="P2795">
        <v>11</v>
      </c>
      <c r="Q2795" s="1">
        <v>40695</v>
      </c>
      <c r="R2795" t="s">
        <v>26</v>
      </c>
      <c r="S2795" t="s">
        <v>35</v>
      </c>
      <c r="T2795" t="s">
        <v>25</v>
      </c>
    </row>
    <row r="2796" spans="1:20" x14ac:dyDescent="0.25">
      <c r="A2796">
        <v>702</v>
      </c>
      <c r="B2796" t="s">
        <v>64</v>
      </c>
      <c r="C2796" t="s">
        <v>37</v>
      </c>
      <c r="D2796" t="s">
        <v>22</v>
      </c>
      <c r="E2796">
        <v>356</v>
      </c>
      <c r="F2796">
        <v>387</v>
      </c>
      <c r="G2796">
        <v>672</v>
      </c>
      <c r="H2796">
        <v>291</v>
      </c>
      <c r="I2796">
        <v>120</v>
      </c>
      <c r="J2796">
        <v>96</v>
      </c>
      <c r="K2796">
        <v>1742</v>
      </c>
      <c r="L2796">
        <v>190</v>
      </c>
      <c r="M2796">
        <v>190</v>
      </c>
      <c r="N2796">
        <v>270</v>
      </c>
      <c r="O2796">
        <v>460</v>
      </c>
      <c r="P2796">
        <v>11</v>
      </c>
      <c r="Q2796" s="1">
        <v>40725</v>
      </c>
      <c r="R2796" t="s">
        <v>26</v>
      </c>
      <c r="S2796" t="s">
        <v>35</v>
      </c>
      <c r="T2796" t="s">
        <v>25</v>
      </c>
    </row>
    <row r="2797" spans="1:20" x14ac:dyDescent="0.25">
      <c r="A2797">
        <v>702</v>
      </c>
      <c r="B2797" t="s">
        <v>64</v>
      </c>
      <c r="C2797" t="s">
        <v>37</v>
      </c>
      <c r="D2797" t="s">
        <v>22</v>
      </c>
      <c r="E2797">
        <v>362</v>
      </c>
      <c r="F2797">
        <v>392</v>
      </c>
      <c r="G2797">
        <v>681</v>
      </c>
      <c r="H2797">
        <v>295</v>
      </c>
      <c r="I2797">
        <v>121</v>
      </c>
      <c r="J2797">
        <v>97</v>
      </c>
      <c r="K2797">
        <v>1714</v>
      </c>
      <c r="L2797">
        <v>190</v>
      </c>
      <c r="M2797">
        <v>190</v>
      </c>
      <c r="N2797">
        <v>270</v>
      </c>
      <c r="O2797">
        <v>460</v>
      </c>
      <c r="P2797">
        <v>11</v>
      </c>
      <c r="Q2797" s="1">
        <v>40756</v>
      </c>
      <c r="R2797" t="s">
        <v>26</v>
      </c>
      <c r="S2797" t="s">
        <v>35</v>
      </c>
      <c r="T2797" t="s">
        <v>25</v>
      </c>
    </row>
    <row r="2798" spans="1:20" x14ac:dyDescent="0.25">
      <c r="A2798">
        <v>702</v>
      </c>
      <c r="B2798" t="s">
        <v>64</v>
      </c>
      <c r="C2798" t="s">
        <v>37</v>
      </c>
      <c r="D2798" t="s">
        <v>22</v>
      </c>
      <c r="E2798">
        <v>142</v>
      </c>
      <c r="F2798">
        <v>229</v>
      </c>
      <c r="G2798">
        <v>457</v>
      </c>
      <c r="H2798">
        <v>228</v>
      </c>
      <c r="I2798">
        <v>87</v>
      </c>
      <c r="J2798">
        <v>63</v>
      </c>
      <c r="K2798">
        <v>1436</v>
      </c>
      <c r="L2798">
        <v>100</v>
      </c>
      <c r="M2798">
        <v>150</v>
      </c>
      <c r="N2798">
        <v>160</v>
      </c>
      <c r="O2798">
        <v>310</v>
      </c>
      <c r="P2798">
        <v>12</v>
      </c>
      <c r="Q2798" s="1">
        <v>40210</v>
      </c>
      <c r="R2798" t="s">
        <v>26</v>
      </c>
      <c r="S2798" t="s">
        <v>40</v>
      </c>
      <c r="T2798" t="s">
        <v>25</v>
      </c>
    </row>
    <row r="2799" spans="1:20" x14ac:dyDescent="0.25">
      <c r="A2799">
        <v>702</v>
      </c>
      <c r="B2799" t="s">
        <v>64</v>
      </c>
      <c r="C2799" t="s">
        <v>37</v>
      </c>
      <c r="D2799" t="s">
        <v>22</v>
      </c>
      <c r="E2799">
        <v>148</v>
      </c>
      <c r="F2799">
        <v>239</v>
      </c>
      <c r="G2799">
        <v>478</v>
      </c>
      <c r="H2799">
        <v>239</v>
      </c>
      <c r="I2799">
        <v>91</v>
      </c>
      <c r="J2799">
        <v>66</v>
      </c>
      <c r="K2799">
        <v>1417</v>
      </c>
      <c r="L2799">
        <v>110</v>
      </c>
      <c r="M2799">
        <v>150</v>
      </c>
      <c r="N2799">
        <v>170</v>
      </c>
      <c r="O2799">
        <v>320</v>
      </c>
      <c r="P2799">
        <v>12</v>
      </c>
      <c r="Q2799" s="1">
        <v>40238</v>
      </c>
      <c r="R2799" t="s">
        <v>26</v>
      </c>
      <c r="S2799" t="s">
        <v>40</v>
      </c>
      <c r="T2799" t="s">
        <v>25</v>
      </c>
    </row>
    <row r="2800" spans="1:20" x14ac:dyDescent="0.25">
      <c r="A2800">
        <v>702</v>
      </c>
      <c r="B2800" t="s">
        <v>64</v>
      </c>
      <c r="C2800" t="s">
        <v>37</v>
      </c>
      <c r="D2800" t="s">
        <v>22</v>
      </c>
      <c r="E2800">
        <v>165</v>
      </c>
      <c r="F2800">
        <v>261</v>
      </c>
      <c r="G2800">
        <v>521</v>
      </c>
      <c r="H2800">
        <v>260</v>
      </c>
      <c r="I2800">
        <v>96</v>
      </c>
      <c r="J2800">
        <v>72</v>
      </c>
      <c r="K2800">
        <v>1715</v>
      </c>
      <c r="L2800">
        <v>120</v>
      </c>
      <c r="M2800">
        <v>170</v>
      </c>
      <c r="N2800">
        <v>180</v>
      </c>
      <c r="O2800">
        <v>350</v>
      </c>
      <c r="P2800">
        <v>12</v>
      </c>
      <c r="Q2800" s="1">
        <v>40330</v>
      </c>
      <c r="R2800" t="s">
        <v>26</v>
      </c>
      <c r="S2800" t="s">
        <v>40</v>
      </c>
      <c r="T2800" t="s">
        <v>25</v>
      </c>
    </row>
    <row r="2801" spans="1:20" x14ac:dyDescent="0.25">
      <c r="A2801">
        <v>702</v>
      </c>
      <c r="B2801" t="s">
        <v>64</v>
      </c>
      <c r="C2801" t="s">
        <v>37</v>
      </c>
      <c r="D2801" t="s">
        <v>22</v>
      </c>
      <c r="E2801">
        <v>156</v>
      </c>
      <c r="F2801">
        <v>249</v>
      </c>
      <c r="G2801">
        <v>498</v>
      </c>
      <c r="H2801">
        <v>249</v>
      </c>
      <c r="I2801">
        <v>93</v>
      </c>
      <c r="J2801">
        <v>69</v>
      </c>
      <c r="K2801">
        <v>1775</v>
      </c>
      <c r="L2801">
        <v>110</v>
      </c>
      <c r="M2801">
        <v>160</v>
      </c>
      <c r="N2801">
        <v>170</v>
      </c>
      <c r="O2801">
        <v>330</v>
      </c>
      <c r="P2801">
        <v>12</v>
      </c>
      <c r="Q2801" s="1">
        <v>40422</v>
      </c>
      <c r="R2801" t="s">
        <v>26</v>
      </c>
      <c r="S2801" t="s">
        <v>40</v>
      </c>
      <c r="T2801" t="s">
        <v>25</v>
      </c>
    </row>
    <row r="2802" spans="1:20" x14ac:dyDescent="0.25">
      <c r="A2802">
        <v>702</v>
      </c>
      <c r="B2802" t="s">
        <v>64</v>
      </c>
      <c r="C2802" t="s">
        <v>37</v>
      </c>
      <c r="D2802" t="s">
        <v>22</v>
      </c>
      <c r="E2802">
        <v>128</v>
      </c>
      <c r="F2802">
        <v>212</v>
      </c>
      <c r="G2802">
        <v>423</v>
      </c>
      <c r="H2802">
        <v>211</v>
      </c>
      <c r="I2802">
        <v>84</v>
      </c>
      <c r="J2802">
        <v>59</v>
      </c>
      <c r="K2802">
        <v>1778</v>
      </c>
      <c r="L2802">
        <v>80</v>
      </c>
      <c r="M2802">
        <v>150</v>
      </c>
      <c r="N2802">
        <v>150</v>
      </c>
      <c r="O2802">
        <v>300</v>
      </c>
      <c r="P2802">
        <v>12</v>
      </c>
      <c r="Q2802" s="1">
        <v>40483</v>
      </c>
      <c r="R2802" t="s">
        <v>26</v>
      </c>
      <c r="S2802" t="s">
        <v>40</v>
      </c>
      <c r="T2802" t="s">
        <v>25</v>
      </c>
    </row>
    <row r="2803" spans="1:20" x14ac:dyDescent="0.25">
      <c r="A2803">
        <v>702</v>
      </c>
      <c r="B2803" t="s">
        <v>64</v>
      </c>
      <c r="C2803" t="s">
        <v>37</v>
      </c>
      <c r="D2803" t="s">
        <v>22</v>
      </c>
      <c r="E2803">
        <v>157</v>
      </c>
      <c r="F2803">
        <v>251</v>
      </c>
      <c r="G2803">
        <v>501</v>
      </c>
      <c r="H2803">
        <v>250</v>
      </c>
      <c r="I2803">
        <v>94</v>
      </c>
      <c r="J2803">
        <v>70</v>
      </c>
      <c r="K2803">
        <v>1820</v>
      </c>
      <c r="L2803">
        <v>100</v>
      </c>
      <c r="M2803">
        <v>180</v>
      </c>
      <c r="N2803">
        <v>180</v>
      </c>
      <c r="O2803">
        <v>360</v>
      </c>
      <c r="P2803">
        <v>12</v>
      </c>
      <c r="Q2803" s="1">
        <v>40513</v>
      </c>
      <c r="R2803" t="s">
        <v>26</v>
      </c>
      <c r="S2803" t="s">
        <v>40</v>
      </c>
      <c r="T2803" t="s">
        <v>25</v>
      </c>
    </row>
    <row r="2804" spans="1:20" x14ac:dyDescent="0.25">
      <c r="A2804">
        <v>702</v>
      </c>
      <c r="B2804" t="s">
        <v>64</v>
      </c>
      <c r="C2804" t="s">
        <v>37</v>
      </c>
      <c r="D2804" t="s">
        <v>22</v>
      </c>
      <c r="E2804">
        <v>232</v>
      </c>
      <c r="F2804">
        <v>266</v>
      </c>
      <c r="G2804">
        <v>527</v>
      </c>
      <c r="H2804">
        <v>266</v>
      </c>
      <c r="I2804">
        <v>91</v>
      </c>
      <c r="J2804">
        <v>74</v>
      </c>
      <c r="K2804">
        <v>1819</v>
      </c>
      <c r="L2804">
        <v>130</v>
      </c>
      <c r="M2804">
        <v>170</v>
      </c>
      <c r="N2804">
        <v>190</v>
      </c>
      <c r="O2804">
        <v>360</v>
      </c>
      <c r="P2804">
        <v>12</v>
      </c>
      <c r="Q2804" s="1">
        <v>40725</v>
      </c>
      <c r="R2804" t="s">
        <v>26</v>
      </c>
      <c r="S2804" t="s">
        <v>40</v>
      </c>
      <c r="T2804" t="s">
        <v>25</v>
      </c>
    </row>
    <row r="2805" spans="1:20" x14ac:dyDescent="0.25">
      <c r="A2805">
        <v>702</v>
      </c>
      <c r="B2805" t="s">
        <v>64</v>
      </c>
      <c r="C2805" t="s">
        <v>37</v>
      </c>
      <c r="D2805" t="s">
        <v>22</v>
      </c>
      <c r="E2805">
        <v>230</v>
      </c>
      <c r="F2805">
        <v>266</v>
      </c>
      <c r="G2805">
        <v>527</v>
      </c>
      <c r="H2805">
        <v>266</v>
      </c>
      <c r="I2805">
        <v>92</v>
      </c>
      <c r="J2805">
        <v>74</v>
      </c>
      <c r="K2805">
        <v>1797</v>
      </c>
      <c r="L2805">
        <v>130</v>
      </c>
      <c r="M2805">
        <v>170</v>
      </c>
      <c r="N2805">
        <v>190</v>
      </c>
      <c r="O2805">
        <v>360</v>
      </c>
      <c r="P2805">
        <v>12</v>
      </c>
      <c r="Q2805" s="1">
        <v>40756</v>
      </c>
      <c r="R2805" t="s">
        <v>26</v>
      </c>
      <c r="S2805" t="s">
        <v>40</v>
      </c>
      <c r="T2805" t="s">
        <v>25</v>
      </c>
    </row>
    <row r="2806" spans="1:20" x14ac:dyDescent="0.25">
      <c r="A2806">
        <v>702</v>
      </c>
      <c r="B2806" t="s">
        <v>64</v>
      </c>
      <c r="C2806" t="s">
        <v>37</v>
      </c>
      <c r="D2806" t="s">
        <v>22</v>
      </c>
      <c r="E2806">
        <v>190</v>
      </c>
      <c r="F2806">
        <v>212</v>
      </c>
      <c r="G2806">
        <v>451</v>
      </c>
      <c r="H2806">
        <v>211</v>
      </c>
      <c r="I2806">
        <v>84</v>
      </c>
      <c r="J2806">
        <v>59</v>
      </c>
      <c r="K2806">
        <v>1778</v>
      </c>
      <c r="L2806">
        <v>80</v>
      </c>
      <c r="M2806">
        <v>150</v>
      </c>
      <c r="N2806">
        <v>150</v>
      </c>
      <c r="O2806">
        <v>300</v>
      </c>
      <c r="P2806">
        <v>12</v>
      </c>
      <c r="Q2806" s="1">
        <v>40848</v>
      </c>
      <c r="R2806" t="s">
        <v>26</v>
      </c>
      <c r="S2806" t="s">
        <v>40</v>
      </c>
      <c r="T2806" t="s">
        <v>25</v>
      </c>
    </row>
    <row r="2807" spans="1:20" x14ac:dyDescent="0.25">
      <c r="A2807">
        <v>702</v>
      </c>
      <c r="B2807" t="s">
        <v>64</v>
      </c>
      <c r="C2807" t="s">
        <v>37</v>
      </c>
      <c r="D2807" t="s">
        <v>22</v>
      </c>
      <c r="E2807">
        <v>31</v>
      </c>
      <c r="F2807">
        <v>43</v>
      </c>
      <c r="G2807">
        <v>43</v>
      </c>
      <c r="H2807">
        <v>0</v>
      </c>
      <c r="I2807">
        <v>12</v>
      </c>
      <c r="J2807">
        <v>0</v>
      </c>
      <c r="K2807">
        <v>774</v>
      </c>
      <c r="L2807">
        <v>30</v>
      </c>
      <c r="M2807">
        <v>0</v>
      </c>
      <c r="N2807">
        <v>40</v>
      </c>
      <c r="O2807">
        <v>40</v>
      </c>
      <c r="P2807">
        <v>4</v>
      </c>
      <c r="Q2807" s="1">
        <v>40210</v>
      </c>
      <c r="R2807" t="s">
        <v>28</v>
      </c>
      <c r="S2807" t="s">
        <v>41</v>
      </c>
      <c r="T2807" t="s">
        <v>25</v>
      </c>
    </row>
    <row r="2808" spans="1:20" x14ac:dyDescent="0.25">
      <c r="A2808">
        <v>702</v>
      </c>
      <c r="B2808" t="s">
        <v>64</v>
      </c>
      <c r="C2808" t="s">
        <v>37</v>
      </c>
      <c r="D2808" t="s">
        <v>22</v>
      </c>
      <c r="E2808">
        <v>32</v>
      </c>
      <c r="F2808">
        <v>43</v>
      </c>
      <c r="G2808">
        <v>43</v>
      </c>
      <c r="H2808">
        <v>0</v>
      </c>
      <c r="I2808">
        <v>11</v>
      </c>
      <c r="J2808">
        <v>0</v>
      </c>
      <c r="K2808">
        <v>559</v>
      </c>
      <c r="L2808">
        <v>30</v>
      </c>
      <c r="M2808">
        <v>0</v>
      </c>
      <c r="N2808">
        <v>40</v>
      </c>
      <c r="O2808">
        <v>40</v>
      </c>
      <c r="P2808">
        <v>4</v>
      </c>
      <c r="Q2808" s="1">
        <v>40360</v>
      </c>
      <c r="R2808" t="s">
        <v>28</v>
      </c>
      <c r="S2808" t="s">
        <v>41</v>
      </c>
      <c r="T2808" t="s">
        <v>25</v>
      </c>
    </row>
    <row r="2809" spans="1:20" x14ac:dyDescent="0.25">
      <c r="A2809">
        <v>702</v>
      </c>
      <c r="B2809" t="s">
        <v>64</v>
      </c>
      <c r="C2809" t="s">
        <v>37</v>
      </c>
      <c r="D2809" t="s">
        <v>22</v>
      </c>
      <c r="E2809">
        <v>32</v>
      </c>
      <c r="F2809">
        <v>43</v>
      </c>
      <c r="G2809">
        <v>43</v>
      </c>
      <c r="H2809">
        <v>0</v>
      </c>
      <c r="I2809">
        <v>11</v>
      </c>
      <c r="J2809">
        <v>0</v>
      </c>
      <c r="K2809">
        <v>516</v>
      </c>
      <c r="L2809">
        <v>30</v>
      </c>
      <c r="M2809">
        <v>0</v>
      </c>
      <c r="N2809">
        <v>40</v>
      </c>
      <c r="O2809">
        <v>40</v>
      </c>
      <c r="P2809">
        <v>4</v>
      </c>
      <c r="Q2809" s="1">
        <v>40391</v>
      </c>
      <c r="R2809" t="s">
        <v>28</v>
      </c>
      <c r="S2809" t="s">
        <v>41</v>
      </c>
      <c r="T2809" t="s">
        <v>25</v>
      </c>
    </row>
    <row r="2810" spans="1:20" x14ac:dyDescent="0.25">
      <c r="A2810">
        <v>702</v>
      </c>
      <c r="B2810" t="s">
        <v>64</v>
      </c>
      <c r="C2810" t="s">
        <v>37</v>
      </c>
      <c r="D2810" t="s">
        <v>22</v>
      </c>
      <c r="E2810">
        <v>32</v>
      </c>
      <c r="F2810">
        <v>43</v>
      </c>
      <c r="G2810">
        <v>43</v>
      </c>
      <c r="H2810">
        <v>0</v>
      </c>
      <c r="I2810">
        <v>11</v>
      </c>
      <c r="J2810">
        <v>0</v>
      </c>
      <c r="K2810">
        <v>473</v>
      </c>
      <c r="L2810">
        <v>30</v>
      </c>
      <c r="M2810">
        <v>0</v>
      </c>
      <c r="N2810">
        <v>40</v>
      </c>
      <c r="O2810">
        <v>40</v>
      </c>
      <c r="P2810">
        <v>4</v>
      </c>
      <c r="Q2810" s="1">
        <v>40422</v>
      </c>
      <c r="R2810" t="s">
        <v>28</v>
      </c>
      <c r="S2810" t="s">
        <v>41</v>
      </c>
      <c r="T2810" t="s">
        <v>25</v>
      </c>
    </row>
    <row r="2811" spans="1:20" x14ac:dyDescent="0.25">
      <c r="A2811">
        <v>702</v>
      </c>
      <c r="B2811" t="s">
        <v>64</v>
      </c>
      <c r="C2811" t="s">
        <v>37</v>
      </c>
      <c r="D2811" t="s">
        <v>22</v>
      </c>
      <c r="E2811">
        <v>32</v>
      </c>
      <c r="F2811">
        <v>43</v>
      </c>
      <c r="G2811">
        <v>43</v>
      </c>
      <c r="H2811">
        <v>0</v>
      </c>
      <c r="I2811">
        <v>11</v>
      </c>
      <c r="J2811">
        <v>0</v>
      </c>
      <c r="K2811">
        <v>430</v>
      </c>
      <c r="L2811">
        <v>30</v>
      </c>
      <c r="M2811">
        <v>0</v>
      </c>
      <c r="N2811">
        <v>30</v>
      </c>
      <c r="O2811">
        <v>30</v>
      </c>
      <c r="P2811">
        <v>4</v>
      </c>
      <c r="Q2811" s="1">
        <v>40452</v>
      </c>
      <c r="R2811" t="s">
        <v>28</v>
      </c>
      <c r="S2811" t="s">
        <v>41</v>
      </c>
      <c r="T2811" t="s">
        <v>25</v>
      </c>
    </row>
    <row r="2812" spans="1:20" x14ac:dyDescent="0.25">
      <c r="A2812">
        <v>702</v>
      </c>
      <c r="B2812" t="s">
        <v>64</v>
      </c>
      <c r="C2812" t="s">
        <v>37</v>
      </c>
      <c r="D2812" t="s">
        <v>22</v>
      </c>
      <c r="E2812">
        <v>31</v>
      </c>
      <c r="F2812">
        <v>43</v>
      </c>
      <c r="G2812">
        <v>43</v>
      </c>
      <c r="H2812">
        <v>0</v>
      </c>
      <c r="I2812">
        <v>12</v>
      </c>
      <c r="J2812">
        <v>0</v>
      </c>
      <c r="K2812">
        <v>344</v>
      </c>
      <c r="L2812">
        <v>30</v>
      </c>
      <c r="M2812">
        <v>0</v>
      </c>
      <c r="N2812">
        <v>40</v>
      </c>
      <c r="O2812">
        <v>40</v>
      </c>
      <c r="P2812">
        <v>4</v>
      </c>
      <c r="Q2812" s="1">
        <v>40513</v>
      </c>
      <c r="R2812" t="s">
        <v>28</v>
      </c>
      <c r="S2812" t="s">
        <v>41</v>
      </c>
      <c r="T2812" t="s">
        <v>25</v>
      </c>
    </row>
    <row r="2813" spans="1:20" x14ac:dyDescent="0.25">
      <c r="A2813">
        <v>702</v>
      </c>
      <c r="B2813" t="s">
        <v>64</v>
      </c>
      <c r="C2813" t="s">
        <v>37</v>
      </c>
      <c r="D2813" t="s">
        <v>22</v>
      </c>
      <c r="E2813">
        <v>17</v>
      </c>
      <c r="F2813">
        <v>26</v>
      </c>
      <c r="G2813">
        <v>48</v>
      </c>
      <c r="H2813">
        <v>17</v>
      </c>
      <c r="I2813">
        <v>16</v>
      </c>
      <c r="J2813">
        <v>4</v>
      </c>
      <c r="K2813">
        <v>777</v>
      </c>
      <c r="L2813">
        <v>20</v>
      </c>
      <c r="M2813">
        <v>10</v>
      </c>
      <c r="N2813">
        <v>30</v>
      </c>
      <c r="O2813">
        <v>40</v>
      </c>
      <c r="P2813">
        <v>4</v>
      </c>
      <c r="Q2813" s="1">
        <v>40544</v>
      </c>
      <c r="R2813" t="s">
        <v>28</v>
      </c>
      <c r="S2813" t="s">
        <v>41</v>
      </c>
      <c r="T2813" t="s">
        <v>25</v>
      </c>
    </row>
    <row r="2814" spans="1:20" x14ac:dyDescent="0.25">
      <c r="A2814">
        <v>702</v>
      </c>
      <c r="B2814" t="s">
        <v>64</v>
      </c>
      <c r="C2814" t="s">
        <v>37</v>
      </c>
      <c r="D2814" t="s">
        <v>22</v>
      </c>
      <c r="E2814">
        <v>47</v>
      </c>
      <c r="F2814">
        <v>43</v>
      </c>
      <c r="G2814">
        <v>46</v>
      </c>
      <c r="H2814">
        <v>0</v>
      </c>
      <c r="I2814">
        <v>11</v>
      </c>
      <c r="J2814">
        <v>0</v>
      </c>
      <c r="K2814">
        <v>430</v>
      </c>
      <c r="L2814">
        <v>30</v>
      </c>
      <c r="M2814">
        <v>0</v>
      </c>
      <c r="N2814">
        <v>30</v>
      </c>
      <c r="O2814">
        <v>30</v>
      </c>
      <c r="P2814">
        <v>4</v>
      </c>
      <c r="Q2814" s="1">
        <v>40817</v>
      </c>
      <c r="R2814" t="s">
        <v>28</v>
      </c>
      <c r="S2814" t="s">
        <v>41</v>
      </c>
      <c r="T2814" t="s">
        <v>25</v>
      </c>
    </row>
    <row r="2815" spans="1:20" x14ac:dyDescent="0.25">
      <c r="A2815">
        <v>707</v>
      </c>
      <c r="B2815" t="s">
        <v>42</v>
      </c>
      <c r="C2815" t="s">
        <v>37</v>
      </c>
      <c r="D2815" t="s">
        <v>43</v>
      </c>
      <c r="E2815">
        <v>-113</v>
      </c>
      <c r="F2815">
        <v>-45</v>
      </c>
      <c r="G2815">
        <v>96</v>
      </c>
      <c r="H2815">
        <v>141</v>
      </c>
      <c r="I2815">
        <v>68</v>
      </c>
      <c r="J2815">
        <v>45</v>
      </c>
      <c r="K2815">
        <v>1514</v>
      </c>
      <c r="L2815">
        <v>-110</v>
      </c>
      <c r="M2815">
        <v>170</v>
      </c>
      <c r="N2815">
        <v>-50</v>
      </c>
      <c r="O2815">
        <v>120</v>
      </c>
      <c r="P2815">
        <v>1</v>
      </c>
      <c r="Q2815" s="1">
        <v>40330</v>
      </c>
      <c r="R2815" t="s">
        <v>23</v>
      </c>
      <c r="S2815" t="s">
        <v>44</v>
      </c>
      <c r="T2815" t="s">
        <v>25</v>
      </c>
    </row>
    <row r="2816" spans="1:20" x14ac:dyDescent="0.25">
      <c r="A2816">
        <v>707</v>
      </c>
      <c r="B2816" t="s">
        <v>42</v>
      </c>
      <c r="C2816" t="s">
        <v>37</v>
      </c>
      <c r="D2816" t="s">
        <v>43</v>
      </c>
      <c r="E2816">
        <v>259</v>
      </c>
      <c r="F2816">
        <v>405</v>
      </c>
      <c r="G2816">
        <v>675</v>
      </c>
      <c r="H2816">
        <v>270</v>
      </c>
      <c r="I2816">
        <v>146</v>
      </c>
      <c r="J2816">
        <v>94</v>
      </c>
      <c r="K2816">
        <v>2041</v>
      </c>
      <c r="L2816">
        <v>370</v>
      </c>
      <c r="M2816">
        <v>340</v>
      </c>
      <c r="N2816">
        <v>500</v>
      </c>
      <c r="O2816">
        <v>840</v>
      </c>
      <c r="P2816">
        <v>2</v>
      </c>
      <c r="Q2816" s="1">
        <v>40238</v>
      </c>
      <c r="R2816" t="s">
        <v>23</v>
      </c>
      <c r="S2816" t="s">
        <v>24</v>
      </c>
      <c r="T2816" t="s">
        <v>25</v>
      </c>
    </row>
    <row r="2817" spans="1:20" x14ac:dyDescent="0.25">
      <c r="A2817">
        <v>707</v>
      </c>
      <c r="B2817" t="s">
        <v>42</v>
      </c>
      <c r="C2817" t="s">
        <v>37</v>
      </c>
      <c r="D2817" t="s">
        <v>43</v>
      </c>
      <c r="E2817">
        <v>370</v>
      </c>
      <c r="F2817">
        <v>548</v>
      </c>
      <c r="G2817">
        <v>912</v>
      </c>
      <c r="H2817">
        <v>364</v>
      </c>
      <c r="I2817">
        <v>178</v>
      </c>
      <c r="J2817">
        <v>127</v>
      </c>
      <c r="K2817">
        <v>2654</v>
      </c>
      <c r="L2817">
        <v>530</v>
      </c>
      <c r="M2817">
        <v>450</v>
      </c>
      <c r="N2817">
        <v>690</v>
      </c>
      <c r="O2817">
        <v>1140</v>
      </c>
      <c r="P2817">
        <v>2</v>
      </c>
      <c r="Q2817" s="1">
        <v>40360</v>
      </c>
      <c r="R2817" t="s">
        <v>23</v>
      </c>
      <c r="S2817" t="s">
        <v>24</v>
      </c>
      <c r="T2817" t="s">
        <v>25</v>
      </c>
    </row>
    <row r="2818" spans="1:20" x14ac:dyDescent="0.25">
      <c r="A2818">
        <v>707</v>
      </c>
      <c r="B2818" t="s">
        <v>42</v>
      </c>
      <c r="C2818" t="s">
        <v>37</v>
      </c>
      <c r="D2818" t="s">
        <v>43</v>
      </c>
      <c r="E2818">
        <v>271</v>
      </c>
      <c r="F2818">
        <v>420</v>
      </c>
      <c r="G2818">
        <v>699</v>
      </c>
      <c r="H2818">
        <v>279</v>
      </c>
      <c r="I2818">
        <v>149</v>
      </c>
      <c r="J2818">
        <v>97</v>
      </c>
      <c r="K2818">
        <v>2642</v>
      </c>
      <c r="L2818">
        <v>350</v>
      </c>
      <c r="M2818">
        <v>330</v>
      </c>
      <c r="N2818">
        <v>500</v>
      </c>
      <c r="O2818">
        <v>830</v>
      </c>
      <c r="P2818">
        <v>2</v>
      </c>
      <c r="Q2818" s="1">
        <v>40513</v>
      </c>
      <c r="R2818" t="s">
        <v>23</v>
      </c>
      <c r="S2818" t="s">
        <v>24</v>
      </c>
      <c r="T2818" t="s">
        <v>25</v>
      </c>
    </row>
    <row r="2819" spans="1:20" x14ac:dyDescent="0.25">
      <c r="A2819">
        <v>707</v>
      </c>
      <c r="B2819" t="s">
        <v>42</v>
      </c>
      <c r="C2819" t="s">
        <v>37</v>
      </c>
      <c r="D2819" t="s">
        <v>43</v>
      </c>
      <c r="E2819">
        <v>407</v>
      </c>
      <c r="F2819">
        <v>454</v>
      </c>
      <c r="G2819">
        <v>749</v>
      </c>
      <c r="H2819">
        <v>302</v>
      </c>
      <c r="I2819">
        <v>148</v>
      </c>
      <c r="J2819">
        <v>105</v>
      </c>
      <c r="K2819">
        <v>2250</v>
      </c>
      <c r="L2819">
        <v>410</v>
      </c>
      <c r="M2819">
        <v>380</v>
      </c>
      <c r="N2819">
        <v>560</v>
      </c>
      <c r="O2819">
        <v>940</v>
      </c>
      <c r="P2819">
        <v>2</v>
      </c>
      <c r="Q2819" s="1">
        <v>40664</v>
      </c>
      <c r="R2819" t="s">
        <v>23</v>
      </c>
      <c r="S2819" t="s">
        <v>24</v>
      </c>
      <c r="T2819" t="s">
        <v>25</v>
      </c>
    </row>
    <row r="2820" spans="1:20" x14ac:dyDescent="0.25">
      <c r="A2820">
        <v>707</v>
      </c>
      <c r="B2820" t="s">
        <v>42</v>
      </c>
      <c r="C2820" t="s">
        <v>37</v>
      </c>
      <c r="D2820" t="s">
        <v>43</v>
      </c>
      <c r="E2820">
        <v>-157</v>
      </c>
      <c r="F2820">
        <v>-36</v>
      </c>
      <c r="G2820">
        <v>202</v>
      </c>
      <c r="H2820">
        <v>238</v>
      </c>
      <c r="I2820">
        <v>121</v>
      </c>
      <c r="J2820">
        <v>78</v>
      </c>
      <c r="K2820">
        <v>2797</v>
      </c>
      <c r="L2820">
        <v>-150</v>
      </c>
      <c r="M2820">
        <v>290</v>
      </c>
      <c r="N2820">
        <v>-40</v>
      </c>
      <c r="O2820">
        <v>250</v>
      </c>
      <c r="P2820">
        <v>3</v>
      </c>
      <c r="Q2820" s="1">
        <v>40360</v>
      </c>
      <c r="R2820" t="s">
        <v>23</v>
      </c>
      <c r="S2820" t="s">
        <v>38</v>
      </c>
      <c r="T2820" t="s">
        <v>31</v>
      </c>
    </row>
    <row r="2821" spans="1:20" x14ac:dyDescent="0.25">
      <c r="A2821">
        <v>707</v>
      </c>
      <c r="B2821" t="s">
        <v>42</v>
      </c>
      <c r="C2821" t="s">
        <v>37</v>
      </c>
      <c r="D2821" t="s">
        <v>43</v>
      </c>
      <c r="E2821">
        <v>35</v>
      </c>
      <c r="F2821">
        <v>168</v>
      </c>
      <c r="G2821">
        <v>286</v>
      </c>
      <c r="H2821">
        <v>121</v>
      </c>
      <c r="I2821">
        <v>133</v>
      </c>
      <c r="J2821">
        <v>109</v>
      </c>
      <c r="K2821">
        <v>788</v>
      </c>
      <c r="L2821">
        <v>30</v>
      </c>
      <c r="M2821">
        <v>110</v>
      </c>
      <c r="N2821">
        <v>160</v>
      </c>
      <c r="O2821">
        <v>270</v>
      </c>
      <c r="P2821">
        <v>5</v>
      </c>
      <c r="Q2821" s="1">
        <v>40664</v>
      </c>
      <c r="R2821" t="s">
        <v>28</v>
      </c>
      <c r="S2821" t="s">
        <v>29</v>
      </c>
      <c r="T2821" t="s">
        <v>25</v>
      </c>
    </row>
    <row r="2822" spans="1:20" x14ac:dyDescent="0.25">
      <c r="A2822">
        <v>707</v>
      </c>
      <c r="B2822" t="s">
        <v>42</v>
      </c>
      <c r="C2822" t="s">
        <v>37</v>
      </c>
      <c r="D2822" t="s">
        <v>43</v>
      </c>
      <c r="E2822">
        <v>262</v>
      </c>
      <c r="F2822">
        <v>392</v>
      </c>
      <c r="G2822">
        <v>687</v>
      </c>
      <c r="H2822">
        <v>295</v>
      </c>
      <c r="I2822">
        <v>130</v>
      </c>
      <c r="J2822">
        <v>97</v>
      </c>
      <c r="K2822">
        <v>1714</v>
      </c>
      <c r="L2822">
        <v>250</v>
      </c>
      <c r="M2822">
        <v>280</v>
      </c>
      <c r="N2822">
        <v>370</v>
      </c>
      <c r="O2822">
        <v>650</v>
      </c>
      <c r="P2822">
        <v>6</v>
      </c>
      <c r="Q2822" s="1">
        <v>40391</v>
      </c>
      <c r="R2822" t="s">
        <v>28</v>
      </c>
      <c r="S2822" t="s">
        <v>30</v>
      </c>
      <c r="T2822" t="s">
        <v>31</v>
      </c>
    </row>
    <row r="2823" spans="1:20" x14ac:dyDescent="0.25">
      <c r="A2823">
        <v>707</v>
      </c>
      <c r="B2823" t="s">
        <v>42</v>
      </c>
      <c r="C2823" t="s">
        <v>37</v>
      </c>
      <c r="D2823" t="s">
        <v>43</v>
      </c>
      <c r="E2823">
        <v>197</v>
      </c>
      <c r="F2823">
        <v>304</v>
      </c>
      <c r="G2823">
        <v>532</v>
      </c>
      <c r="H2823">
        <v>228</v>
      </c>
      <c r="I2823">
        <v>107</v>
      </c>
      <c r="J2823">
        <v>75</v>
      </c>
      <c r="K2823">
        <v>1691</v>
      </c>
      <c r="L2823">
        <v>190</v>
      </c>
      <c r="M2823">
        <v>220</v>
      </c>
      <c r="N2823">
        <v>290</v>
      </c>
      <c r="O2823">
        <v>510</v>
      </c>
      <c r="P2823">
        <v>6</v>
      </c>
      <c r="Q2823" s="1">
        <v>40483</v>
      </c>
      <c r="R2823" t="s">
        <v>28</v>
      </c>
      <c r="S2823" t="s">
        <v>30</v>
      </c>
      <c r="T2823" t="s">
        <v>31</v>
      </c>
    </row>
    <row r="2824" spans="1:20" x14ac:dyDescent="0.25">
      <c r="A2824">
        <v>707</v>
      </c>
      <c r="B2824" t="s">
        <v>42</v>
      </c>
      <c r="C2824" t="s">
        <v>37</v>
      </c>
      <c r="D2824" t="s">
        <v>43</v>
      </c>
      <c r="E2824">
        <v>300</v>
      </c>
      <c r="F2824">
        <v>311</v>
      </c>
      <c r="G2824">
        <v>581</v>
      </c>
      <c r="H2824">
        <v>234</v>
      </c>
      <c r="I2824">
        <v>109</v>
      </c>
      <c r="J2824">
        <v>77</v>
      </c>
      <c r="K2824">
        <v>1282</v>
      </c>
      <c r="L2824">
        <v>200</v>
      </c>
      <c r="M2824">
        <v>220</v>
      </c>
      <c r="N2824">
        <v>300</v>
      </c>
      <c r="O2824">
        <v>520</v>
      </c>
      <c r="P2824">
        <v>6</v>
      </c>
      <c r="Q2824" s="1">
        <v>40575</v>
      </c>
      <c r="R2824" t="s">
        <v>28</v>
      </c>
      <c r="S2824" t="s">
        <v>30</v>
      </c>
      <c r="T2824" t="s">
        <v>31</v>
      </c>
    </row>
    <row r="2825" spans="1:20" x14ac:dyDescent="0.25">
      <c r="A2825">
        <v>707</v>
      </c>
      <c r="B2825" t="s">
        <v>42</v>
      </c>
      <c r="C2825" t="s">
        <v>37</v>
      </c>
      <c r="D2825" t="s">
        <v>43</v>
      </c>
      <c r="E2825">
        <v>162</v>
      </c>
      <c r="F2825">
        <v>247</v>
      </c>
      <c r="G2825">
        <v>456</v>
      </c>
      <c r="H2825">
        <v>209</v>
      </c>
      <c r="I2825">
        <v>85</v>
      </c>
      <c r="J2825">
        <v>64</v>
      </c>
      <c r="K2825">
        <v>969</v>
      </c>
      <c r="L2825">
        <v>170</v>
      </c>
      <c r="M2825">
        <v>170</v>
      </c>
      <c r="N2825">
        <v>230</v>
      </c>
      <c r="O2825">
        <v>400</v>
      </c>
      <c r="P2825">
        <v>9</v>
      </c>
      <c r="Q2825" s="1">
        <v>40269</v>
      </c>
      <c r="R2825" t="s">
        <v>32</v>
      </c>
      <c r="S2825" t="s">
        <v>33</v>
      </c>
      <c r="T2825" t="s">
        <v>31</v>
      </c>
    </row>
    <row r="2826" spans="1:20" x14ac:dyDescent="0.25">
      <c r="A2826">
        <v>707</v>
      </c>
      <c r="B2826" t="s">
        <v>42</v>
      </c>
      <c r="C2826" t="s">
        <v>37</v>
      </c>
      <c r="D2826" t="s">
        <v>43</v>
      </c>
      <c r="E2826">
        <v>67</v>
      </c>
      <c r="F2826">
        <v>107</v>
      </c>
      <c r="G2826">
        <v>190</v>
      </c>
      <c r="H2826">
        <v>83</v>
      </c>
      <c r="I2826">
        <v>40</v>
      </c>
      <c r="J2826">
        <v>27</v>
      </c>
      <c r="K2826">
        <v>623</v>
      </c>
      <c r="L2826">
        <v>60</v>
      </c>
      <c r="M2826">
        <v>70</v>
      </c>
      <c r="N2826">
        <v>90</v>
      </c>
      <c r="O2826">
        <v>160</v>
      </c>
      <c r="P2826">
        <v>10</v>
      </c>
      <c r="Q2826" s="1">
        <v>40179</v>
      </c>
      <c r="R2826" t="s">
        <v>32</v>
      </c>
      <c r="S2826" t="s">
        <v>34</v>
      </c>
      <c r="T2826" t="s">
        <v>31</v>
      </c>
    </row>
    <row r="2827" spans="1:20" x14ac:dyDescent="0.25">
      <c r="A2827">
        <v>707</v>
      </c>
      <c r="B2827" t="s">
        <v>42</v>
      </c>
      <c r="C2827" t="s">
        <v>37</v>
      </c>
      <c r="D2827" t="s">
        <v>43</v>
      </c>
      <c r="E2827">
        <v>27</v>
      </c>
      <c r="F2827">
        <v>52</v>
      </c>
      <c r="G2827">
        <v>92</v>
      </c>
      <c r="H2827">
        <v>40</v>
      </c>
      <c r="I2827">
        <v>25</v>
      </c>
      <c r="J2827">
        <v>13</v>
      </c>
      <c r="K2827">
        <v>536</v>
      </c>
      <c r="L2827">
        <v>30</v>
      </c>
      <c r="M2827">
        <v>30</v>
      </c>
      <c r="N2827">
        <v>50</v>
      </c>
      <c r="O2827">
        <v>80</v>
      </c>
      <c r="P2827">
        <v>10</v>
      </c>
      <c r="Q2827" s="1">
        <v>40483</v>
      </c>
      <c r="R2827" t="s">
        <v>32</v>
      </c>
      <c r="S2827" t="s">
        <v>34</v>
      </c>
      <c r="T2827" t="s">
        <v>31</v>
      </c>
    </row>
    <row r="2828" spans="1:20" x14ac:dyDescent="0.25">
      <c r="A2828">
        <v>707</v>
      </c>
      <c r="B2828" t="s">
        <v>42</v>
      </c>
      <c r="C2828" t="s">
        <v>37</v>
      </c>
      <c r="D2828" t="s">
        <v>43</v>
      </c>
      <c r="E2828">
        <v>84</v>
      </c>
      <c r="F2828">
        <v>80</v>
      </c>
      <c r="G2828">
        <v>150</v>
      </c>
      <c r="H2828">
        <v>54</v>
      </c>
      <c r="I2828">
        <v>27</v>
      </c>
      <c r="J2828">
        <v>15</v>
      </c>
      <c r="K2828">
        <v>456</v>
      </c>
      <c r="L2828">
        <v>60</v>
      </c>
      <c r="M2828">
        <v>30</v>
      </c>
      <c r="N2828">
        <v>60</v>
      </c>
      <c r="O2828">
        <v>90</v>
      </c>
      <c r="P2828">
        <v>12</v>
      </c>
      <c r="Q2828" s="1">
        <v>40544</v>
      </c>
      <c r="R2828" t="s">
        <v>26</v>
      </c>
      <c r="S2828" t="s">
        <v>40</v>
      </c>
      <c r="T2828" t="s">
        <v>25</v>
      </c>
    </row>
    <row r="2829" spans="1:20" x14ac:dyDescent="0.25">
      <c r="A2829">
        <v>707</v>
      </c>
      <c r="B2829" t="s">
        <v>42</v>
      </c>
      <c r="C2829" t="s">
        <v>37</v>
      </c>
      <c r="D2829" t="s">
        <v>43</v>
      </c>
      <c r="E2829">
        <v>119</v>
      </c>
      <c r="F2829">
        <v>112</v>
      </c>
      <c r="G2829">
        <v>201</v>
      </c>
      <c r="H2829">
        <v>77</v>
      </c>
      <c r="I2829">
        <v>32</v>
      </c>
      <c r="J2829">
        <v>21</v>
      </c>
      <c r="K2829">
        <v>449</v>
      </c>
      <c r="L2829">
        <v>60</v>
      </c>
      <c r="M2829">
        <v>50</v>
      </c>
      <c r="N2829">
        <v>70</v>
      </c>
      <c r="O2829">
        <v>120</v>
      </c>
      <c r="P2829">
        <v>12</v>
      </c>
      <c r="Q2829" s="1">
        <v>40575</v>
      </c>
      <c r="R2829" t="s">
        <v>26</v>
      </c>
      <c r="S2829" t="s">
        <v>40</v>
      </c>
      <c r="T2829" t="s">
        <v>25</v>
      </c>
    </row>
    <row r="2830" spans="1:20" x14ac:dyDescent="0.25">
      <c r="A2830">
        <v>707</v>
      </c>
      <c r="B2830" t="s">
        <v>42</v>
      </c>
      <c r="C2830" t="s">
        <v>37</v>
      </c>
      <c r="D2830" t="s">
        <v>43</v>
      </c>
      <c r="E2830">
        <v>123</v>
      </c>
      <c r="F2830">
        <v>117</v>
      </c>
      <c r="G2830">
        <v>211</v>
      </c>
      <c r="H2830">
        <v>81</v>
      </c>
      <c r="I2830">
        <v>34</v>
      </c>
      <c r="J2830">
        <v>22</v>
      </c>
      <c r="K2830">
        <v>460</v>
      </c>
      <c r="L2830">
        <v>70</v>
      </c>
      <c r="M2830">
        <v>50</v>
      </c>
      <c r="N2830">
        <v>80</v>
      </c>
      <c r="O2830">
        <v>130</v>
      </c>
      <c r="P2830">
        <v>12</v>
      </c>
      <c r="Q2830" s="1">
        <v>40634</v>
      </c>
      <c r="R2830" t="s">
        <v>26</v>
      </c>
      <c r="S2830" t="s">
        <v>40</v>
      </c>
      <c r="T2830" t="s">
        <v>25</v>
      </c>
    </row>
    <row r="2831" spans="1:20" x14ac:dyDescent="0.25">
      <c r="A2831">
        <v>707</v>
      </c>
      <c r="B2831" t="s">
        <v>42</v>
      </c>
      <c r="C2831" t="s">
        <v>37</v>
      </c>
      <c r="D2831" t="s">
        <v>43</v>
      </c>
      <c r="E2831">
        <v>135</v>
      </c>
      <c r="F2831">
        <v>136</v>
      </c>
      <c r="G2831">
        <v>228</v>
      </c>
      <c r="H2831">
        <v>94</v>
      </c>
      <c r="I2831">
        <v>35</v>
      </c>
      <c r="J2831">
        <v>26</v>
      </c>
      <c r="K2831">
        <v>608</v>
      </c>
      <c r="L2831">
        <v>80</v>
      </c>
      <c r="M2831">
        <v>60</v>
      </c>
      <c r="N2831">
        <v>90</v>
      </c>
      <c r="O2831">
        <v>150</v>
      </c>
      <c r="P2831">
        <v>12</v>
      </c>
      <c r="Q2831" s="1">
        <v>40725</v>
      </c>
      <c r="R2831" t="s">
        <v>26</v>
      </c>
      <c r="S2831" t="s">
        <v>40</v>
      </c>
      <c r="T2831" t="s">
        <v>25</v>
      </c>
    </row>
    <row r="2832" spans="1:20" x14ac:dyDescent="0.25">
      <c r="A2832">
        <v>707</v>
      </c>
      <c r="B2832" t="s">
        <v>42</v>
      </c>
      <c r="C2832" t="s">
        <v>37</v>
      </c>
      <c r="D2832" t="s">
        <v>43</v>
      </c>
      <c r="E2832">
        <v>165</v>
      </c>
      <c r="F2832">
        <v>261</v>
      </c>
      <c r="G2832">
        <v>521</v>
      </c>
      <c r="H2832">
        <v>260</v>
      </c>
      <c r="I2832">
        <v>96</v>
      </c>
      <c r="J2832">
        <v>72</v>
      </c>
      <c r="K2832">
        <v>1715</v>
      </c>
      <c r="L2832">
        <v>180</v>
      </c>
      <c r="M2832">
        <v>240</v>
      </c>
      <c r="N2832">
        <v>260</v>
      </c>
      <c r="O2832">
        <v>500</v>
      </c>
      <c r="P2832">
        <v>4</v>
      </c>
      <c r="Q2832" s="1">
        <v>40330</v>
      </c>
      <c r="R2832" t="s">
        <v>28</v>
      </c>
      <c r="S2832" t="s">
        <v>41</v>
      </c>
      <c r="T2832" t="s">
        <v>25</v>
      </c>
    </row>
    <row r="2833" spans="1:20" x14ac:dyDescent="0.25">
      <c r="A2833">
        <v>708</v>
      </c>
      <c r="B2833" t="s">
        <v>51</v>
      </c>
      <c r="C2833" t="s">
        <v>50</v>
      </c>
      <c r="D2833" t="s">
        <v>43</v>
      </c>
      <c r="E2833">
        <v>115</v>
      </c>
      <c r="F2833">
        <v>176</v>
      </c>
      <c r="G2833">
        <v>298</v>
      </c>
      <c r="H2833">
        <v>122</v>
      </c>
      <c r="I2833">
        <v>61</v>
      </c>
      <c r="J2833">
        <v>39</v>
      </c>
      <c r="K2833">
        <v>801</v>
      </c>
      <c r="L2833">
        <v>140</v>
      </c>
      <c r="M2833">
        <v>120</v>
      </c>
      <c r="N2833">
        <v>190</v>
      </c>
      <c r="O2833">
        <v>310</v>
      </c>
      <c r="P2833">
        <v>3</v>
      </c>
      <c r="Q2833" s="1">
        <v>40422</v>
      </c>
      <c r="R2833" t="s">
        <v>23</v>
      </c>
      <c r="S2833" t="s">
        <v>38</v>
      </c>
      <c r="T2833" t="s">
        <v>31</v>
      </c>
    </row>
    <row r="2834" spans="1:20" x14ac:dyDescent="0.25">
      <c r="A2834">
        <v>708</v>
      </c>
      <c r="B2834" t="s">
        <v>51</v>
      </c>
      <c r="C2834" t="s">
        <v>50</v>
      </c>
      <c r="D2834" t="s">
        <v>43</v>
      </c>
      <c r="E2834">
        <v>201</v>
      </c>
      <c r="F2834">
        <v>311</v>
      </c>
      <c r="G2834">
        <v>545</v>
      </c>
      <c r="H2834">
        <v>234</v>
      </c>
      <c r="I2834">
        <v>110</v>
      </c>
      <c r="J2834">
        <v>77</v>
      </c>
      <c r="K2834">
        <v>1282</v>
      </c>
      <c r="L2834">
        <v>260</v>
      </c>
      <c r="M2834">
        <v>270</v>
      </c>
      <c r="N2834">
        <v>370</v>
      </c>
      <c r="O2834">
        <v>640</v>
      </c>
      <c r="P2834">
        <v>5</v>
      </c>
      <c r="Q2834" s="1">
        <v>40210</v>
      </c>
      <c r="R2834" t="s">
        <v>28</v>
      </c>
      <c r="S2834" t="s">
        <v>29</v>
      </c>
      <c r="T2834" t="s">
        <v>25</v>
      </c>
    </row>
    <row r="2835" spans="1:20" x14ac:dyDescent="0.25">
      <c r="A2835">
        <v>708</v>
      </c>
      <c r="B2835" t="s">
        <v>51</v>
      </c>
      <c r="C2835" t="s">
        <v>50</v>
      </c>
      <c r="D2835" t="s">
        <v>43</v>
      </c>
      <c r="E2835">
        <v>321</v>
      </c>
      <c r="F2835">
        <v>329</v>
      </c>
      <c r="G2835">
        <v>614</v>
      </c>
      <c r="H2835">
        <v>247</v>
      </c>
      <c r="I2835">
        <v>113</v>
      </c>
      <c r="J2835">
        <v>81</v>
      </c>
      <c r="K2835">
        <v>1744</v>
      </c>
      <c r="L2835">
        <v>320</v>
      </c>
      <c r="M2835">
        <v>310</v>
      </c>
      <c r="N2835">
        <v>420</v>
      </c>
      <c r="O2835">
        <v>730</v>
      </c>
      <c r="P2835">
        <v>5</v>
      </c>
      <c r="Q2835" s="1">
        <v>40878</v>
      </c>
      <c r="R2835" t="s">
        <v>28</v>
      </c>
      <c r="S2835" t="s">
        <v>29</v>
      </c>
      <c r="T2835" t="s">
        <v>25</v>
      </c>
    </row>
    <row r="2836" spans="1:20" x14ac:dyDescent="0.25">
      <c r="A2836">
        <v>708</v>
      </c>
      <c r="B2836" t="s">
        <v>51</v>
      </c>
      <c r="C2836" t="s">
        <v>50</v>
      </c>
      <c r="D2836" t="s">
        <v>43</v>
      </c>
      <c r="E2836">
        <v>133</v>
      </c>
      <c r="F2836">
        <v>179</v>
      </c>
      <c r="G2836">
        <v>302</v>
      </c>
      <c r="H2836">
        <v>123</v>
      </c>
      <c r="I2836">
        <v>46</v>
      </c>
      <c r="J2836">
        <v>34</v>
      </c>
      <c r="K2836">
        <v>928</v>
      </c>
      <c r="L2836">
        <v>140</v>
      </c>
      <c r="M2836">
        <v>100</v>
      </c>
      <c r="N2836">
        <v>160</v>
      </c>
      <c r="O2836">
        <v>260</v>
      </c>
      <c r="P2836">
        <v>8</v>
      </c>
      <c r="Q2836" s="1">
        <v>40422</v>
      </c>
      <c r="R2836" t="s">
        <v>32</v>
      </c>
      <c r="S2836" t="s">
        <v>39</v>
      </c>
      <c r="T2836" t="s">
        <v>31</v>
      </c>
    </row>
    <row r="2837" spans="1:20" x14ac:dyDescent="0.25">
      <c r="A2837">
        <v>708</v>
      </c>
      <c r="B2837" t="s">
        <v>51</v>
      </c>
      <c r="C2837" t="s">
        <v>50</v>
      </c>
      <c r="D2837" t="s">
        <v>43</v>
      </c>
      <c r="E2837">
        <v>133</v>
      </c>
      <c r="F2837">
        <v>179</v>
      </c>
      <c r="G2837">
        <v>302</v>
      </c>
      <c r="H2837">
        <v>123</v>
      </c>
      <c r="I2837">
        <v>46</v>
      </c>
      <c r="J2837">
        <v>34</v>
      </c>
      <c r="K2837">
        <v>915</v>
      </c>
      <c r="L2837">
        <v>140</v>
      </c>
      <c r="M2837">
        <v>90</v>
      </c>
      <c r="N2837">
        <v>150</v>
      </c>
      <c r="O2837">
        <v>240</v>
      </c>
      <c r="P2837">
        <v>8</v>
      </c>
      <c r="Q2837" s="1">
        <v>40452</v>
      </c>
      <c r="R2837" t="s">
        <v>32</v>
      </c>
      <c r="S2837" t="s">
        <v>39</v>
      </c>
      <c r="T2837" t="s">
        <v>31</v>
      </c>
    </row>
    <row r="2838" spans="1:20" x14ac:dyDescent="0.25">
      <c r="A2838">
        <v>708</v>
      </c>
      <c r="B2838" t="s">
        <v>51</v>
      </c>
      <c r="C2838" t="s">
        <v>50</v>
      </c>
      <c r="D2838" t="s">
        <v>43</v>
      </c>
      <c r="E2838">
        <v>153</v>
      </c>
      <c r="F2838">
        <v>152</v>
      </c>
      <c r="G2838">
        <v>254</v>
      </c>
      <c r="H2838">
        <v>104</v>
      </c>
      <c r="I2838">
        <v>38</v>
      </c>
      <c r="J2838">
        <v>29</v>
      </c>
      <c r="K2838">
        <v>952</v>
      </c>
      <c r="L2838">
        <v>120</v>
      </c>
      <c r="M2838">
        <v>80</v>
      </c>
      <c r="N2838">
        <v>140</v>
      </c>
      <c r="O2838">
        <v>220</v>
      </c>
      <c r="P2838">
        <v>8</v>
      </c>
      <c r="Q2838" s="1">
        <v>40725</v>
      </c>
      <c r="R2838" t="s">
        <v>32</v>
      </c>
      <c r="S2838" t="s">
        <v>39</v>
      </c>
      <c r="T2838" t="s">
        <v>31</v>
      </c>
    </row>
    <row r="2839" spans="1:20" x14ac:dyDescent="0.25">
      <c r="A2839">
        <v>708</v>
      </c>
      <c r="B2839" t="s">
        <v>51</v>
      </c>
      <c r="C2839" t="s">
        <v>50</v>
      </c>
      <c r="D2839" t="s">
        <v>43</v>
      </c>
      <c r="E2839">
        <v>197</v>
      </c>
      <c r="F2839">
        <v>179</v>
      </c>
      <c r="G2839">
        <v>322</v>
      </c>
      <c r="H2839">
        <v>123</v>
      </c>
      <c r="I2839">
        <v>46</v>
      </c>
      <c r="J2839">
        <v>34</v>
      </c>
      <c r="K2839">
        <v>915</v>
      </c>
      <c r="L2839">
        <v>140</v>
      </c>
      <c r="M2839">
        <v>90</v>
      </c>
      <c r="N2839">
        <v>150</v>
      </c>
      <c r="O2839">
        <v>240</v>
      </c>
      <c r="P2839">
        <v>8</v>
      </c>
      <c r="Q2839" s="1">
        <v>40817</v>
      </c>
      <c r="R2839" t="s">
        <v>32</v>
      </c>
      <c r="S2839" t="s">
        <v>39</v>
      </c>
      <c r="T2839" t="s">
        <v>31</v>
      </c>
    </row>
    <row r="2840" spans="1:20" x14ac:dyDescent="0.25">
      <c r="A2840">
        <v>708</v>
      </c>
      <c r="B2840" t="s">
        <v>51</v>
      </c>
      <c r="C2840" t="s">
        <v>50</v>
      </c>
      <c r="D2840" t="s">
        <v>43</v>
      </c>
      <c r="E2840">
        <v>188</v>
      </c>
      <c r="F2840">
        <v>172</v>
      </c>
      <c r="G2840">
        <v>309</v>
      </c>
      <c r="H2840">
        <v>118</v>
      </c>
      <c r="I2840">
        <v>45</v>
      </c>
      <c r="J2840">
        <v>33</v>
      </c>
      <c r="K2840">
        <v>930</v>
      </c>
      <c r="L2840">
        <v>110</v>
      </c>
      <c r="M2840">
        <v>110</v>
      </c>
      <c r="N2840">
        <v>150</v>
      </c>
      <c r="O2840">
        <v>260</v>
      </c>
      <c r="P2840">
        <v>8</v>
      </c>
      <c r="Q2840" s="1">
        <v>40848</v>
      </c>
      <c r="R2840" t="s">
        <v>32</v>
      </c>
      <c r="S2840" t="s">
        <v>39</v>
      </c>
      <c r="T2840" t="s">
        <v>31</v>
      </c>
    </row>
    <row r="2841" spans="1:20" x14ac:dyDescent="0.25">
      <c r="A2841">
        <v>708</v>
      </c>
      <c r="B2841" t="s">
        <v>51</v>
      </c>
      <c r="C2841" t="s">
        <v>50</v>
      </c>
      <c r="D2841" t="s">
        <v>43</v>
      </c>
      <c r="E2841">
        <v>92</v>
      </c>
      <c r="F2841">
        <v>100</v>
      </c>
      <c r="G2841">
        <v>190</v>
      </c>
      <c r="H2841">
        <v>78</v>
      </c>
      <c r="I2841">
        <v>38</v>
      </c>
      <c r="J2841">
        <v>25</v>
      </c>
      <c r="K2841">
        <v>593</v>
      </c>
      <c r="L2841">
        <v>60</v>
      </c>
      <c r="M2841">
        <v>60</v>
      </c>
      <c r="N2841">
        <v>90</v>
      </c>
      <c r="O2841">
        <v>150</v>
      </c>
      <c r="P2841">
        <v>9</v>
      </c>
      <c r="Q2841" s="1">
        <v>40634</v>
      </c>
      <c r="R2841" t="s">
        <v>32</v>
      </c>
      <c r="S2841" t="s">
        <v>33</v>
      </c>
      <c r="T2841" t="s">
        <v>31</v>
      </c>
    </row>
    <row r="2842" spans="1:20" x14ac:dyDescent="0.25">
      <c r="A2842">
        <v>708</v>
      </c>
      <c r="B2842" t="s">
        <v>51</v>
      </c>
      <c r="C2842" t="s">
        <v>50</v>
      </c>
      <c r="D2842" t="s">
        <v>43</v>
      </c>
      <c r="E2842">
        <v>125</v>
      </c>
      <c r="F2842">
        <v>117</v>
      </c>
      <c r="G2842">
        <v>211</v>
      </c>
      <c r="H2842">
        <v>81</v>
      </c>
      <c r="I2842">
        <v>33</v>
      </c>
      <c r="J2842">
        <v>22</v>
      </c>
      <c r="K2842">
        <v>984</v>
      </c>
      <c r="L2842">
        <v>80</v>
      </c>
      <c r="M2842">
        <v>70</v>
      </c>
      <c r="N2842">
        <v>110</v>
      </c>
      <c r="O2842">
        <v>180</v>
      </c>
      <c r="P2842">
        <v>10</v>
      </c>
      <c r="Q2842" s="1">
        <v>40848</v>
      </c>
      <c r="R2842" t="s">
        <v>32</v>
      </c>
      <c r="S2842" t="s">
        <v>34</v>
      </c>
      <c r="T2842" t="s">
        <v>31</v>
      </c>
    </row>
    <row r="2843" spans="1:20" x14ac:dyDescent="0.25">
      <c r="A2843">
        <v>708</v>
      </c>
      <c r="B2843" t="s">
        <v>51</v>
      </c>
      <c r="C2843" t="s">
        <v>50</v>
      </c>
      <c r="D2843" t="s">
        <v>43</v>
      </c>
      <c r="E2843">
        <v>117</v>
      </c>
      <c r="F2843">
        <v>112</v>
      </c>
      <c r="G2843">
        <v>201</v>
      </c>
      <c r="H2843">
        <v>77</v>
      </c>
      <c r="I2843">
        <v>33</v>
      </c>
      <c r="J2843">
        <v>21</v>
      </c>
      <c r="K2843">
        <v>449</v>
      </c>
      <c r="L2843">
        <v>80</v>
      </c>
      <c r="M2843">
        <v>60</v>
      </c>
      <c r="N2843">
        <v>100</v>
      </c>
      <c r="O2843">
        <v>160</v>
      </c>
      <c r="P2843">
        <v>11</v>
      </c>
      <c r="Q2843" s="1">
        <v>40575</v>
      </c>
      <c r="R2843" t="s">
        <v>26</v>
      </c>
      <c r="S2843" t="s">
        <v>35</v>
      </c>
      <c r="T2843" t="s">
        <v>25</v>
      </c>
    </row>
    <row r="2844" spans="1:20" x14ac:dyDescent="0.25">
      <c r="A2844">
        <v>708</v>
      </c>
      <c r="B2844" t="s">
        <v>51</v>
      </c>
      <c r="C2844" t="s">
        <v>50</v>
      </c>
      <c r="D2844" t="s">
        <v>43</v>
      </c>
      <c r="E2844">
        <v>125</v>
      </c>
      <c r="F2844">
        <v>117</v>
      </c>
      <c r="G2844">
        <v>211</v>
      </c>
      <c r="H2844">
        <v>81</v>
      </c>
      <c r="I2844">
        <v>33</v>
      </c>
      <c r="J2844">
        <v>22</v>
      </c>
      <c r="K2844">
        <v>441</v>
      </c>
      <c r="L2844">
        <v>80</v>
      </c>
      <c r="M2844">
        <v>60</v>
      </c>
      <c r="N2844">
        <v>110</v>
      </c>
      <c r="O2844">
        <v>170</v>
      </c>
      <c r="P2844">
        <v>11</v>
      </c>
      <c r="Q2844" s="1">
        <v>40603</v>
      </c>
      <c r="R2844" t="s">
        <v>26</v>
      </c>
      <c r="S2844" t="s">
        <v>35</v>
      </c>
      <c r="T2844" t="s">
        <v>25</v>
      </c>
    </row>
    <row r="2845" spans="1:20" x14ac:dyDescent="0.25">
      <c r="A2845">
        <v>708</v>
      </c>
      <c r="B2845" t="s">
        <v>51</v>
      </c>
      <c r="C2845" t="s">
        <v>50</v>
      </c>
      <c r="D2845" t="s">
        <v>43</v>
      </c>
      <c r="E2845">
        <v>71</v>
      </c>
      <c r="F2845">
        <v>73</v>
      </c>
      <c r="G2845">
        <v>131</v>
      </c>
      <c r="H2845">
        <v>50</v>
      </c>
      <c r="I2845">
        <v>25</v>
      </c>
      <c r="J2845">
        <v>14</v>
      </c>
      <c r="K2845">
        <v>589</v>
      </c>
      <c r="L2845">
        <v>40</v>
      </c>
      <c r="M2845">
        <v>40</v>
      </c>
      <c r="N2845">
        <v>60</v>
      </c>
      <c r="O2845">
        <v>100</v>
      </c>
      <c r="P2845">
        <v>11</v>
      </c>
      <c r="Q2845" s="1">
        <v>40848</v>
      </c>
      <c r="R2845" t="s">
        <v>26</v>
      </c>
      <c r="S2845" t="s">
        <v>35</v>
      </c>
      <c r="T2845" t="s">
        <v>25</v>
      </c>
    </row>
    <row r="2846" spans="1:20" x14ac:dyDescent="0.25">
      <c r="A2846">
        <v>708</v>
      </c>
      <c r="B2846" t="s">
        <v>51</v>
      </c>
      <c r="C2846" t="s">
        <v>50</v>
      </c>
      <c r="D2846" t="s">
        <v>43</v>
      </c>
      <c r="E2846">
        <v>54</v>
      </c>
      <c r="F2846">
        <v>108</v>
      </c>
      <c r="G2846">
        <v>180</v>
      </c>
      <c r="H2846">
        <v>72</v>
      </c>
      <c r="I2846">
        <v>54</v>
      </c>
      <c r="J2846">
        <v>23</v>
      </c>
      <c r="K2846">
        <v>558</v>
      </c>
      <c r="L2846">
        <v>40</v>
      </c>
      <c r="M2846">
        <v>60</v>
      </c>
      <c r="N2846">
        <v>90</v>
      </c>
      <c r="O2846">
        <v>150</v>
      </c>
      <c r="P2846">
        <v>12</v>
      </c>
      <c r="Q2846" s="1">
        <v>40179</v>
      </c>
      <c r="R2846" t="s">
        <v>26</v>
      </c>
      <c r="S2846" t="s">
        <v>40</v>
      </c>
      <c r="T2846" t="s">
        <v>25</v>
      </c>
    </row>
    <row r="2847" spans="1:20" x14ac:dyDescent="0.25">
      <c r="A2847">
        <v>708</v>
      </c>
      <c r="B2847" t="s">
        <v>51</v>
      </c>
      <c r="C2847" t="s">
        <v>50</v>
      </c>
      <c r="D2847" t="s">
        <v>43</v>
      </c>
      <c r="E2847">
        <v>88</v>
      </c>
      <c r="F2847">
        <v>114</v>
      </c>
      <c r="G2847">
        <v>201</v>
      </c>
      <c r="H2847">
        <v>75</v>
      </c>
      <c r="I2847">
        <v>55</v>
      </c>
      <c r="J2847">
        <v>24</v>
      </c>
      <c r="K2847">
        <v>549</v>
      </c>
      <c r="L2847">
        <v>50</v>
      </c>
      <c r="M2847">
        <v>60</v>
      </c>
      <c r="N2847">
        <v>100</v>
      </c>
      <c r="O2847">
        <v>160</v>
      </c>
      <c r="P2847">
        <v>12</v>
      </c>
      <c r="Q2847" s="1">
        <v>40575</v>
      </c>
      <c r="R2847" t="s">
        <v>26</v>
      </c>
      <c r="S2847" t="s">
        <v>40</v>
      </c>
      <c r="T2847" t="s">
        <v>25</v>
      </c>
    </row>
    <row r="2848" spans="1:20" x14ac:dyDescent="0.25">
      <c r="A2848">
        <v>708</v>
      </c>
      <c r="B2848" t="s">
        <v>51</v>
      </c>
      <c r="C2848" t="s">
        <v>50</v>
      </c>
      <c r="D2848" t="s">
        <v>43</v>
      </c>
      <c r="E2848">
        <v>70</v>
      </c>
      <c r="F2848">
        <v>101</v>
      </c>
      <c r="G2848">
        <v>179</v>
      </c>
      <c r="H2848">
        <v>67</v>
      </c>
      <c r="I2848">
        <v>54</v>
      </c>
      <c r="J2848">
        <v>22</v>
      </c>
      <c r="K2848">
        <v>677</v>
      </c>
      <c r="L2848">
        <v>40</v>
      </c>
      <c r="M2848">
        <v>50</v>
      </c>
      <c r="N2848">
        <v>80</v>
      </c>
      <c r="O2848">
        <v>130</v>
      </c>
      <c r="P2848">
        <v>12</v>
      </c>
      <c r="Q2848" s="1">
        <v>40878</v>
      </c>
      <c r="R2848" t="s">
        <v>26</v>
      </c>
      <c r="S2848" t="s">
        <v>40</v>
      </c>
      <c r="T2848" t="s">
        <v>25</v>
      </c>
    </row>
    <row r="2849" spans="1:20" x14ac:dyDescent="0.25">
      <c r="A2849">
        <v>712</v>
      </c>
      <c r="B2849" t="s">
        <v>57</v>
      </c>
      <c r="C2849" t="s">
        <v>50</v>
      </c>
      <c r="D2849" t="s">
        <v>22</v>
      </c>
      <c r="E2849">
        <v>10</v>
      </c>
      <c r="F2849">
        <v>27</v>
      </c>
      <c r="G2849">
        <v>45</v>
      </c>
      <c r="H2849">
        <v>18</v>
      </c>
      <c r="I2849">
        <v>17</v>
      </c>
      <c r="J2849">
        <v>5</v>
      </c>
      <c r="K2849">
        <v>818</v>
      </c>
      <c r="L2849">
        <v>20</v>
      </c>
      <c r="M2849">
        <v>10</v>
      </c>
      <c r="N2849">
        <v>30</v>
      </c>
      <c r="O2849">
        <v>40</v>
      </c>
      <c r="P2849">
        <v>1</v>
      </c>
      <c r="Q2849" s="1">
        <v>40210</v>
      </c>
      <c r="R2849" t="s">
        <v>23</v>
      </c>
      <c r="S2849" t="s">
        <v>44</v>
      </c>
      <c r="T2849" t="s">
        <v>25</v>
      </c>
    </row>
    <row r="2850" spans="1:20" x14ac:dyDescent="0.25">
      <c r="A2850">
        <v>712</v>
      </c>
      <c r="B2850" t="s">
        <v>57</v>
      </c>
      <c r="C2850" t="s">
        <v>50</v>
      </c>
      <c r="D2850" t="s">
        <v>22</v>
      </c>
      <c r="E2850">
        <v>10</v>
      </c>
      <c r="F2850">
        <v>27</v>
      </c>
      <c r="G2850">
        <v>45</v>
      </c>
      <c r="H2850">
        <v>18</v>
      </c>
      <c r="I2850">
        <v>17</v>
      </c>
      <c r="J2850">
        <v>5</v>
      </c>
      <c r="K2850">
        <v>816</v>
      </c>
      <c r="L2850">
        <v>20</v>
      </c>
      <c r="M2850">
        <v>10</v>
      </c>
      <c r="N2850">
        <v>30</v>
      </c>
      <c r="O2850">
        <v>40</v>
      </c>
      <c r="P2850">
        <v>1</v>
      </c>
      <c r="Q2850" s="1">
        <v>40238</v>
      </c>
      <c r="R2850" t="s">
        <v>23</v>
      </c>
      <c r="S2850" t="s">
        <v>44</v>
      </c>
      <c r="T2850" t="s">
        <v>25</v>
      </c>
    </row>
    <row r="2851" spans="1:20" x14ac:dyDescent="0.25">
      <c r="A2851">
        <v>712</v>
      </c>
      <c r="B2851" t="s">
        <v>57</v>
      </c>
      <c r="C2851" t="s">
        <v>50</v>
      </c>
      <c r="D2851" t="s">
        <v>22</v>
      </c>
      <c r="E2851">
        <v>12</v>
      </c>
      <c r="F2851">
        <v>29</v>
      </c>
      <c r="G2851">
        <v>49</v>
      </c>
      <c r="H2851">
        <v>20</v>
      </c>
      <c r="I2851">
        <v>17</v>
      </c>
      <c r="J2851">
        <v>5</v>
      </c>
      <c r="K2851">
        <v>829</v>
      </c>
      <c r="L2851">
        <v>20</v>
      </c>
      <c r="M2851">
        <v>20</v>
      </c>
      <c r="N2851">
        <v>30</v>
      </c>
      <c r="O2851">
        <v>50</v>
      </c>
      <c r="P2851">
        <v>1</v>
      </c>
      <c r="Q2851" s="1">
        <v>40299</v>
      </c>
      <c r="R2851" t="s">
        <v>23</v>
      </c>
      <c r="S2851" t="s">
        <v>44</v>
      </c>
      <c r="T2851" t="s">
        <v>25</v>
      </c>
    </row>
    <row r="2852" spans="1:20" x14ac:dyDescent="0.25">
      <c r="A2852">
        <v>712</v>
      </c>
      <c r="B2852" t="s">
        <v>57</v>
      </c>
      <c r="C2852" t="s">
        <v>50</v>
      </c>
      <c r="D2852" t="s">
        <v>22</v>
      </c>
      <c r="E2852">
        <v>15</v>
      </c>
      <c r="F2852">
        <v>27</v>
      </c>
      <c r="G2852">
        <v>48</v>
      </c>
      <c r="H2852">
        <v>18</v>
      </c>
      <c r="I2852">
        <v>17</v>
      </c>
      <c r="J2852">
        <v>5</v>
      </c>
      <c r="K2852">
        <v>816</v>
      </c>
      <c r="L2852">
        <v>20</v>
      </c>
      <c r="M2852">
        <v>10</v>
      </c>
      <c r="N2852">
        <v>30</v>
      </c>
      <c r="O2852">
        <v>40</v>
      </c>
      <c r="P2852">
        <v>1</v>
      </c>
      <c r="Q2852" s="1">
        <v>40603</v>
      </c>
      <c r="R2852" t="s">
        <v>23</v>
      </c>
      <c r="S2852" t="s">
        <v>44</v>
      </c>
      <c r="T2852" t="s">
        <v>25</v>
      </c>
    </row>
    <row r="2853" spans="1:20" x14ac:dyDescent="0.25">
      <c r="A2853">
        <v>712</v>
      </c>
      <c r="B2853" t="s">
        <v>57</v>
      </c>
      <c r="C2853" t="s">
        <v>50</v>
      </c>
      <c r="D2853" t="s">
        <v>22</v>
      </c>
      <c r="E2853">
        <v>23</v>
      </c>
      <c r="F2853">
        <v>36</v>
      </c>
      <c r="G2853">
        <v>60</v>
      </c>
      <c r="H2853">
        <v>25</v>
      </c>
      <c r="I2853">
        <v>18</v>
      </c>
      <c r="J2853">
        <v>7</v>
      </c>
      <c r="K2853">
        <v>854</v>
      </c>
      <c r="L2853">
        <v>30</v>
      </c>
      <c r="M2853">
        <v>20</v>
      </c>
      <c r="N2853">
        <v>40</v>
      </c>
      <c r="O2853">
        <v>60</v>
      </c>
      <c r="P2853">
        <v>1</v>
      </c>
      <c r="Q2853" s="1">
        <v>40725</v>
      </c>
      <c r="R2853" t="s">
        <v>23</v>
      </c>
      <c r="S2853" t="s">
        <v>44</v>
      </c>
      <c r="T2853" t="s">
        <v>25</v>
      </c>
    </row>
    <row r="2854" spans="1:20" x14ac:dyDescent="0.25">
      <c r="A2854">
        <v>712</v>
      </c>
      <c r="B2854" t="s">
        <v>57</v>
      </c>
      <c r="C2854" t="s">
        <v>50</v>
      </c>
      <c r="D2854" t="s">
        <v>22</v>
      </c>
      <c r="E2854">
        <v>12</v>
      </c>
      <c r="F2854">
        <v>24</v>
      </c>
      <c r="G2854">
        <v>42</v>
      </c>
      <c r="H2854">
        <v>15</v>
      </c>
      <c r="I2854">
        <v>16</v>
      </c>
      <c r="J2854">
        <v>4</v>
      </c>
      <c r="K2854">
        <v>848</v>
      </c>
      <c r="L2854">
        <v>10</v>
      </c>
      <c r="M2854">
        <v>10</v>
      </c>
      <c r="N2854">
        <v>20</v>
      </c>
      <c r="O2854">
        <v>30</v>
      </c>
      <c r="P2854">
        <v>1</v>
      </c>
      <c r="Q2854" s="1">
        <v>40848</v>
      </c>
      <c r="R2854" t="s">
        <v>23</v>
      </c>
      <c r="S2854" t="s">
        <v>44</v>
      </c>
      <c r="T2854" t="s">
        <v>25</v>
      </c>
    </row>
    <row r="2855" spans="1:20" x14ac:dyDescent="0.25">
      <c r="A2855">
        <v>712</v>
      </c>
      <c r="B2855" t="s">
        <v>57</v>
      </c>
      <c r="C2855" t="s">
        <v>50</v>
      </c>
      <c r="D2855" t="s">
        <v>22</v>
      </c>
      <c r="E2855">
        <v>9</v>
      </c>
      <c r="F2855">
        <v>41</v>
      </c>
      <c r="G2855">
        <v>75</v>
      </c>
      <c r="H2855">
        <v>34</v>
      </c>
      <c r="I2855">
        <v>32</v>
      </c>
      <c r="J2855">
        <v>10</v>
      </c>
      <c r="K2855">
        <v>1010</v>
      </c>
      <c r="L2855">
        <v>20</v>
      </c>
      <c r="M2855">
        <v>30</v>
      </c>
      <c r="N2855">
        <v>40</v>
      </c>
      <c r="O2855">
        <v>70</v>
      </c>
      <c r="P2855">
        <v>2</v>
      </c>
      <c r="Q2855" s="1">
        <v>40360</v>
      </c>
      <c r="R2855" t="s">
        <v>23</v>
      </c>
      <c r="S2855" t="s">
        <v>24</v>
      </c>
      <c r="T2855" t="s">
        <v>25</v>
      </c>
    </row>
    <row r="2856" spans="1:20" x14ac:dyDescent="0.25">
      <c r="A2856">
        <v>712</v>
      </c>
      <c r="B2856" t="s">
        <v>57</v>
      </c>
      <c r="C2856" t="s">
        <v>50</v>
      </c>
      <c r="D2856" t="s">
        <v>22</v>
      </c>
      <c r="E2856">
        <v>10</v>
      </c>
      <c r="F2856">
        <v>37</v>
      </c>
      <c r="G2856">
        <v>67</v>
      </c>
      <c r="H2856">
        <v>31</v>
      </c>
      <c r="I2856">
        <v>28</v>
      </c>
      <c r="J2856">
        <v>9</v>
      </c>
      <c r="K2856">
        <v>976</v>
      </c>
      <c r="L2856">
        <v>20</v>
      </c>
      <c r="M2856">
        <v>30</v>
      </c>
      <c r="N2856">
        <v>40</v>
      </c>
      <c r="O2856">
        <v>70</v>
      </c>
      <c r="P2856">
        <v>2</v>
      </c>
      <c r="Q2856" s="1">
        <v>40664</v>
      </c>
      <c r="R2856" t="s">
        <v>23</v>
      </c>
      <c r="S2856" t="s">
        <v>24</v>
      </c>
      <c r="T2856" t="s">
        <v>25</v>
      </c>
    </row>
    <row r="2857" spans="1:20" x14ac:dyDescent="0.25">
      <c r="A2857">
        <v>712</v>
      </c>
      <c r="B2857" t="s">
        <v>57</v>
      </c>
      <c r="C2857" t="s">
        <v>50</v>
      </c>
      <c r="D2857" t="s">
        <v>22</v>
      </c>
      <c r="E2857">
        <v>12</v>
      </c>
      <c r="F2857">
        <v>31</v>
      </c>
      <c r="G2857">
        <v>54</v>
      </c>
      <c r="H2857">
        <v>23</v>
      </c>
      <c r="I2857">
        <v>19</v>
      </c>
      <c r="J2857">
        <v>7</v>
      </c>
      <c r="K2857">
        <v>623</v>
      </c>
      <c r="L2857">
        <v>20</v>
      </c>
      <c r="M2857">
        <v>20</v>
      </c>
      <c r="N2857">
        <v>30</v>
      </c>
      <c r="O2857">
        <v>50</v>
      </c>
      <c r="P2857">
        <v>3</v>
      </c>
      <c r="Q2857" s="1">
        <v>40179</v>
      </c>
      <c r="R2857" t="s">
        <v>23</v>
      </c>
      <c r="S2857" t="s">
        <v>38</v>
      </c>
      <c r="T2857" t="s">
        <v>31</v>
      </c>
    </row>
    <row r="2858" spans="1:20" x14ac:dyDescent="0.25">
      <c r="A2858">
        <v>712</v>
      </c>
      <c r="B2858" t="s">
        <v>57</v>
      </c>
      <c r="C2858" t="s">
        <v>50</v>
      </c>
      <c r="D2858" t="s">
        <v>22</v>
      </c>
      <c r="E2858">
        <v>12</v>
      </c>
      <c r="F2858">
        <v>31</v>
      </c>
      <c r="G2858">
        <v>54</v>
      </c>
      <c r="H2858">
        <v>23</v>
      </c>
      <c r="I2858">
        <v>19</v>
      </c>
      <c r="J2858">
        <v>7</v>
      </c>
      <c r="K2858">
        <v>620</v>
      </c>
      <c r="L2858">
        <v>20</v>
      </c>
      <c r="M2858">
        <v>20</v>
      </c>
      <c r="N2858">
        <v>30</v>
      </c>
      <c r="O2858">
        <v>50</v>
      </c>
      <c r="P2858">
        <v>3</v>
      </c>
      <c r="Q2858" s="1">
        <v>40210</v>
      </c>
      <c r="R2858" t="s">
        <v>23</v>
      </c>
      <c r="S2858" t="s">
        <v>38</v>
      </c>
      <c r="T2858" t="s">
        <v>31</v>
      </c>
    </row>
    <row r="2859" spans="1:20" x14ac:dyDescent="0.25">
      <c r="A2859">
        <v>712</v>
      </c>
      <c r="B2859" t="s">
        <v>57</v>
      </c>
      <c r="C2859" t="s">
        <v>50</v>
      </c>
      <c r="D2859" t="s">
        <v>22</v>
      </c>
      <c r="E2859">
        <v>11</v>
      </c>
      <c r="F2859">
        <v>30</v>
      </c>
      <c r="G2859">
        <v>52</v>
      </c>
      <c r="H2859">
        <v>22</v>
      </c>
      <c r="I2859">
        <v>19</v>
      </c>
      <c r="J2859">
        <v>7</v>
      </c>
      <c r="K2859">
        <v>608</v>
      </c>
      <c r="L2859">
        <v>20</v>
      </c>
      <c r="M2859">
        <v>20</v>
      </c>
      <c r="N2859">
        <v>30</v>
      </c>
      <c r="O2859">
        <v>50</v>
      </c>
      <c r="P2859">
        <v>3</v>
      </c>
      <c r="Q2859" s="1">
        <v>40330</v>
      </c>
      <c r="R2859" t="s">
        <v>23</v>
      </c>
      <c r="S2859" t="s">
        <v>38</v>
      </c>
      <c r="T2859" t="s">
        <v>31</v>
      </c>
    </row>
    <row r="2860" spans="1:20" x14ac:dyDescent="0.25">
      <c r="A2860">
        <v>712</v>
      </c>
      <c r="B2860" t="s">
        <v>57</v>
      </c>
      <c r="C2860" t="s">
        <v>50</v>
      </c>
      <c r="D2860" t="s">
        <v>22</v>
      </c>
      <c r="E2860">
        <v>12</v>
      </c>
      <c r="F2860">
        <v>31</v>
      </c>
      <c r="G2860">
        <v>54</v>
      </c>
      <c r="H2860">
        <v>23</v>
      </c>
      <c r="I2860">
        <v>19</v>
      </c>
      <c r="J2860">
        <v>7</v>
      </c>
      <c r="K2860">
        <v>605</v>
      </c>
      <c r="L2860">
        <v>20</v>
      </c>
      <c r="M2860">
        <v>20</v>
      </c>
      <c r="N2860">
        <v>30</v>
      </c>
      <c r="O2860">
        <v>50</v>
      </c>
      <c r="P2860">
        <v>3</v>
      </c>
      <c r="Q2860" s="1">
        <v>40360</v>
      </c>
      <c r="R2860" t="s">
        <v>23</v>
      </c>
      <c r="S2860" t="s">
        <v>38</v>
      </c>
      <c r="T2860" t="s">
        <v>31</v>
      </c>
    </row>
    <row r="2861" spans="1:20" x14ac:dyDescent="0.25">
      <c r="A2861">
        <v>712</v>
      </c>
      <c r="B2861" t="s">
        <v>57</v>
      </c>
      <c r="C2861" t="s">
        <v>50</v>
      </c>
      <c r="D2861" t="s">
        <v>22</v>
      </c>
      <c r="E2861">
        <v>17</v>
      </c>
      <c r="F2861">
        <v>31</v>
      </c>
      <c r="G2861">
        <v>54</v>
      </c>
      <c r="H2861">
        <v>23</v>
      </c>
      <c r="I2861">
        <v>18</v>
      </c>
      <c r="J2861">
        <v>7</v>
      </c>
      <c r="K2861">
        <v>605</v>
      </c>
      <c r="L2861">
        <v>20</v>
      </c>
      <c r="M2861">
        <v>20</v>
      </c>
      <c r="N2861">
        <v>30</v>
      </c>
      <c r="O2861">
        <v>50</v>
      </c>
      <c r="P2861">
        <v>3</v>
      </c>
      <c r="Q2861" s="1">
        <v>40725</v>
      </c>
      <c r="R2861" t="s">
        <v>23</v>
      </c>
      <c r="S2861" t="s">
        <v>38</v>
      </c>
      <c r="T2861" t="s">
        <v>31</v>
      </c>
    </row>
    <row r="2862" spans="1:20" x14ac:dyDescent="0.25">
      <c r="A2862">
        <v>712</v>
      </c>
      <c r="B2862" t="s">
        <v>57</v>
      </c>
      <c r="C2862" t="s">
        <v>50</v>
      </c>
      <c r="D2862" t="s">
        <v>22</v>
      </c>
      <c r="E2862">
        <v>-1</v>
      </c>
      <c r="F2862">
        <v>14</v>
      </c>
      <c r="G2862">
        <v>26</v>
      </c>
      <c r="H2862">
        <v>10</v>
      </c>
      <c r="I2862">
        <v>15</v>
      </c>
      <c r="J2862">
        <v>3</v>
      </c>
      <c r="K2862">
        <v>594</v>
      </c>
      <c r="L2862">
        <v>10</v>
      </c>
      <c r="M2862">
        <v>0</v>
      </c>
      <c r="N2862">
        <v>20</v>
      </c>
      <c r="O2862">
        <v>20</v>
      </c>
      <c r="P2862">
        <v>3</v>
      </c>
      <c r="Q2862" s="1">
        <v>40878</v>
      </c>
      <c r="R2862" t="s">
        <v>23</v>
      </c>
      <c r="S2862" t="s">
        <v>38</v>
      </c>
      <c r="T2862" t="s">
        <v>31</v>
      </c>
    </row>
    <row r="2863" spans="1:20" x14ac:dyDescent="0.25">
      <c r="A2863">
        <v>712</v>
      </c>
      <c r="B2863" t="s">
        <v>57</v>
      </c>
      <c r="C2863" t="s">
        <v>50</v>
      </c>
      <c r="D2863" t="s">
        <v>22</v>
      </c>
      <c r="E2863">
        <v>9</v>
      </c>
      <c r="F2863">
        <v>25</v>
      </c>
      <c r="G2863">
        <v>41</v>
      </c>
      <c r="H2863">
        <v>16</v>
      </c>
      <c r="I2863">
        <v>16</v>
      </c>
      <c r="J2863">
        <v>4</v>
      </c>
      <c r="K2863">
        <v>772</v>
      </c>
      <c r="L2863">
        <v>20</v>
      </c>
      <c r="M2863">
        <v>10</v>
      </c>
      <c r="N2863">
        <v>30</v>
      </c>
      <c r="O2863">
        <v>40</v>
      </c>
      <c r="P2863">
        <v>5</v>
      </c>
      <c r="Q2863" s="1">
        <v>40238</v>
      </c>
      <c r="R2863" t="s">
        <v>28</v>
      </c>
      <c r="S2863" t="s">
        <v>29</v>
      </c>
      <c r="T2863" t="s">
        <v>25</v>
      </c>
    </row>
    <row r="2864" spans="1:20" x14ac:dyDescent="0.25">
      <c r="A2864">
        <v>712</v>
      </c>
      <c r="B2864" t="s">
        <v>57</v>
      </c>
      <c r="C2864" t="s">
        <v>50</v>
      </c>
      <c r="D2864" t="s">
        <v>22</v>
      </c>
      <c r="E2864">
        <v>18</v>
      </c>
      <c r="F2864">
        <v>35</v>
      </c>
      <c r="G2864">
        <v>58</v>
      </c>
      <c r="H2864">
        <v>23</v>
      </c>
      <c r="I2864">
        <v>17</v>
      </c>
      <c r="J2864">
        <v>6</v>
      </c>
      <c r="K2864">
        <v>806</v>
      </c>
      <c r="L2864">
        <v>30</v>
      </c>
      <c r="M2864">
        <v>20</v>
      </c>
      <c r="N2864">
        <v>40</v>
      </c>
      <c r="O2864">
        <v>60</v>
      </c>
      <c r="P2864">
        <v>5</v>
      </c>
      <c r="Q2864" s="1">
        <v>40391</v>
      </c>
      <c r="R2864" t="s">
        <v>28</v>
      </c>
      <c r="S2864" t="s">
        <v>29</v>
      </c>
      <c r="T2864" t="s">
        <v>25</v>
      </c>
    </row>
    <row r="2865" spans="1:20" x14ac:dyDescent="0.25">
      <c r="A2865">
        <v>712</v>
      </c>
      <c r="B2865" t="s">
        <v>57</v>
      </c>
      <c r="C2865" t="s">
        <v>50</v>
      </c>
      <c r="D2865" t="s">
        <v>22</v>
      </c>
      <c r="E2865">
        <v>16</v>
      </c>
      <c r="F2865">
        <v>28</v>
      </c>
      <c r="G2865">
        <v>50</v>
      </c>
      <c r="H2865">
        <v>19</v>
      </c>
      <c r="I2865">
        <v>17</v>
      </c>
      <c r="J2865">
        <v>5</v>
      </c>
      <c r="K2865">
        <v>774</v>
      </c>
      <c r="L2865">
        <v>20</v>
      </c>
      <c r="M2865">
        <v>20</v>
      </c>
      <c r="N2865">
        <v>30</v>
      </c>
      <c r="O2865">
        <v>50</v>
      </c>
      <c r="P2865">
        <v>5</v>
      </c>
      <c r="Q2865" s="1">
        <v>40575</v>
      </c>
      <c r="R2865" t="s">
        <v>28</v>
      </c>
      <c r="S2865" t="s">
        <v>29</v>
      </c>
      <c r="T2865" t="s">
        <v>25</v>
      </c>
    </row>
    <row r="2866" spans="1:20" x14ac:dyDescent="0.25">
      <c r="A2866">
        <v>712</v>
      </c>
      <c r="B2866" t="s">
        <v>57</v>
      </c>
      <c r="C2866" t="s">
        <v>50</v>
      </c>
      <c r="D2866" t="s">
        <v>22</v>
      </c>
      <c r="E2866">
        <v>18</v>
      </c>
      <c r="F2866">
        <v>29</v>
      </c>
      <c r="G2866">
        <v>49</v>
      </c>
      <c r="H2866">
        <v>20</v>
      </c>
      <c r="I2866">
        <v>15</v>
      </c>
      <c r="J2866">
        <v>5</v>
      </c>
      <c r="K2866">
        <v>808</v>
      </c>
      <c r="L2866">
        <v>20</v>
      </c>
      <c r="M2866">
        <v>20</v>
      </c>
      <c r="N2866">
        <v>30</v>
      </c>
      <c r="O2866">
        <v>50</v>
      </c>
      <c r="P2866">
        <v>5</v>
      </c>
      <c r="Q2866" s="1">
        <v>40725</v>
      </c>
      <c r="R2866" t="s">
        <v>28</v>
      </c>
      <c r="S2866" t="s">
        <v>29</v>
      </c>
      <c r="T2866" t="s">
        <v>25</v>
      </c>
    </row>
    <row r="2867" spans="1:20" x14ac:dyDescent="0.25">
      <c r="A2867">
        <v>712</v>
      </c>
      <c r="B2867" t="s">
        <v>57</v>
      </c>
      <c r="C2867" t="s">
        <v>50</v>
      </c>
      <c r="D2867" t="s">
        <v>22</v>
      </c>
      <c r="E2867">
        <v>32</v>
      </c>
      <c r="F2867">
        <v>43</v>
      </c>
      <c r="G2867">
        <v>43</v>
      </c>
      <c r="H2867">
        <v>0</v>
      </c>
      <c r="I2867">
        <v>11</v>
      </c>
      <c r="J2867">
        <v>0</v>
      </c>
      <c r="K2867">
        <v>774</v>
      </c>
      <c r="L2867">
        <v>40</v>
      </c>
      <c r="M2867">
        <v>0</v>
      </c>
      <c r="N2867">
        <v>50</v>
      </c>
      <c r="O2867">
        <v>50</v>
      </c>
      <c r="P2867">
        <v>6</v>
      </c>
      <c r="Q2867" s="1">
        <v>40210</v>
      </c>
      <c r="R2867" t="s">
        <v>28</v>
      </c>
      <c r="S2867" t="s">
        <v>30</v>
      </c>
      <c r="T2867" t="s">
        <v>31</v>
      </c>
    </row>
    <row r="2868" spans="1:20" x14ac:dyDescent="0.25">
      <c r="A2868">
        <v>712</v>
      </c>
      <c r="B2868" t="s">
        <v>57</v>
      </c>
      <c r="C2868" t="s">
        <v>50</v>
      </c>
      <c r="D2868" t="s">
        <v>22</v>
      </c>
      <c r="E2868">
        <v>32</v>
      </c>
      <c r="F2868">
        <v>43</v>
      </c>
      <c r="G2868">
        <v>43</v>
      </c>
      <c r="H2868">
        <v>0</v>
      </c>
      <c r="I2868">
        <v>11</v>
      </c>
      <c r="J2868">
        <v>0</v>
      </c>
      <c r="K2868">
        <v>688</v>
      </c>
      <c r="L2868">
        <v>40</v>
      </c>
      <c r="M2868">
        <v>0</v>
      </c>
      <c r="N2868">
        <v>50</v>
      </c>
      <c r="O2868">
        <v>50</v>
      </c>
      <c r="P2868">
        <v>6</v>
      </c>
      <c r="Q2868" s="1">
        <v>40269</v>
      </c>
      <c r="R2868" t="s">
        <v>28</v>
      </c>
      <c r="S2868" t="s">
        <v>30</v>
      </c>
      <c r="T2868" t="s">
        <v>31</v>
      </c>
    </row>
    <row r="2869" spans="1:20" x14ac:dyDescent="0.25">
      <c r="A2869">
        <v>712</v>
      </c>
      <c r="B2869" t="s">
        <v>57</v>
      </c>
      <c r="C2869" t="s">
        <v>50</v>
      </c>
      <c r="D2869" t="s">
        <v>22</v>
      </c>
      <c r="E2869">
        <v>31</v>
      </c>
      <c r="F2869">
        <v>43</v>
      </c>
      <c r="G2869">
        <v>43</v>
      </c>
      <c r="H2869">
        <v>0</v>
      </c>
      <c r="I2869">
        <v>12</v>
      </c>
      <c r="J2869">
        <v>0</v>
      </c>
      <c r="K2869">
        <v>430</v>
      </c>
      <c r="L2869">
        <v>60</v>
      </c>
      <c r="M2869">
        <v>0</v>
      </c>
      <c r="N2869">
        <v>60</v>
      </c>
      <c r="O2869">
        <v>60</v>
      </c>
      <c r="P2869">
        <v>6</v>
      </c>
      <c r="Q2869" s="1">
        <v>40452</v>
      </c>
      <c r="R2869" t="s">
        <v>28</v>
      </c>
      <c r="S2869" t="s">
        <v>30</v>
      </c>
      <c r="T2869" t="s">
        <v>31</v>
      </c>
    </row>
    <row r="2870" spans="1:20" x14ac:dyDescent="0.25">
      <c r="A2870">
        <v>712</v>
      </c>
      <c r="B2870" t="s">
        <v>57</v>
      </c>
      <c r="C2870" t="s">
        <v>50</v>
      </c>
      <c r="D2870" t="s">
        <v>22</v>
      </c>
      <c r="E2870">
        <v>31</v>
      </c>
      <c r="F2870">
        <v>43</v>
      </c>
      <c r="G2870">
        <v>43</v>
      </c>
      <c r="H2870">
        <v>0</v>
      </c>
      <c r="I2870">
        <v>12</v>
      </c>
      <c r="J2870">
        <v>0</v>
      </c>
      <c r="K2870">
        <v>387</v>
      </c>
      <c r="L2870">
        <v>40</v>
      </c>
      <c r="M2870">
        <v>0</v>
      </c>
      <c r="N2870">
        <v>50</v>
      </c>
      <c r="O2870">
        <v>50</v>
      </c>
      <c r="P2870">
        <v>6</v>
      </c>
      <c r="Q2870" s="1">
        <v>40483</v>
      </c>
      <c r="R2870" t="s">
        <v>28</v>
      </c>
      <c r="S2870" t="s">
        <v>30</v>
      </c>
      <c r="T2870" t="s">
        <v>31</v>
      </c>
    </row>
    <row r="2871" spans="1:20" x14ac:dyDescent="0.25">
      <c r="A2871">
        <v>712</v>
      </c>
      <c r="B2871" t="s">
        <v>57</v>
      </c>
      <c r="C2871" t="s">
        <v>50</v>
      </c>
      <c r="D2871" t="s">
        <v>22</v>
      </c>
      <c r="E2871">
        <v>47</v>
      </c>
      <c r="F2871">
        <v>43</v>
      </c>
      <c r="G2871">
        <v>46</v>
      </c>
      <c r="H2871">
        <v>0</v>
      </c>
      <c r="I2871">
        <v>11</v>
      </c>
      <c r="J2871">
        <v>0</v>
      </c>
      <c r="K2871">
        <v>731</v>
      </c>
      <c r="L2871">
        <v>40</v>
      </c>
      <c r="M2871">
        <v>0</v>
      </c>
      <c r="N2871">
        <v>50</v>
      </c>
      <c r="O2871">
        <v>50</v>
      </c>
      <c r="P2871">
        <v>6</v>
      </c>
      <c r="Q2871" s="1">
        <v>40603</v>
      </c>
      <c r="R2871" t="s">
        <v>28</v>
      </c>
      <c r="S2871" t="s">
        <v>30</v>
      </c>
      <c r="T2871" t="s">
        <v>31</v>
      </c>
    </row>
    <row r="2872" spans="1:20" x14ac:dyDescent="0.25">
      <c r="A2872">
        <v>712</v>
      </c>
      <c r="B2872" t="s">
        <v>57</v>
      </c>
      <c r="C2872" t="s">
        <v>50</v>
      </c>
      <c r="D2872" t="s">
        <v>22</v>
      </c>
      <c r="E2872">
        <v>47</v>
      </c>
      <c r="F2872">
        <v>43</v>
      </c>
      <c r="G2872">
        <v>46</v>
      </c>
      <c r="H2872">
        <v>0</v>
      </c>
      <c r="I2872">
        <v>11</v>
      </c>
      <c r="J2872">
        <v>0</v>
      </c>
      <c r="K2872">
        <v>688</v>
      </c>
      <c r="L2872">
        <v>40</v>
      </c>
      <c r="M2872">
        <v>0</v>
      </c>
      <c r="N2872">
        <v>50</v>
      </c>
      <c r="O2872">
        <v>50</v>
      </c>
      <c r="P2872">
        <v>6</v>
      </c>
      <c r="Q2872" s="1">
        <v>40634</v>
      </c>
      <c r="R2872" t="s">
        <v>28</v>
      </c>
      <c r="S2872" t="s">
        <v>30</v>
      </c>
      <c r="T2872" t="s">
        <v>31</v>
      </c>
    </row>
    <row r="2873" spans="1:20" x14ac:dyDescent="0.25">
      <c r="A2873">
        <v>712</v>
      </c>
      <c r="B2873" t="s">
        <v>57</v>
      </c>
      <c r="C2873" t="s">
        <v>50</v>
      </c>
      <c r="D2873" t="s">
        <v>22</v>
      </c>
      <c r="E2873">
        <v>47</v>
      </c>
      <c r="F2873">
        <v>43</v>
      </c>
      <c r="G2873">
        <v>46</v>
      </c>
      <c r="H2873">
        <v>0</v>
      </c>
      <c r="I2873">
        <v>11</v>
      </c>
      <c r="J2873">
        <v>0</v>
      </c>
      <c r="K2873">
        <v>473</v>
      </c>
      <c r="L2873">
        <v>40</v>
      </c>
      <c r="M2873">
        <v>0</v>
      </c>
      <c r="N2873">
        <v>50</v>
      </c>
      <c r="O2873">
        <v>50</v>
      </c>
      <c r="P2873">
        <v>6</v>
      </c>
      <c r="Q2873" s="1">
        <v>40787</v>
      </c>
      <c r="R2873" t="s">
        <v>28</v>
      </c>
      <c r="S2873" t="s">
        <v>30</v>
      </c>
      <c r="T2873" t="s">
        <v>31</v>
      </c>
    </row>
    <row r="2874" spans="1:20" x14ac:dyDescent="0.25">
      <c r="A2874">
        <v>712</v>
      </c>
      <c r="B2874" t="s">
        <v>57</v>
      </c>
      <c r="C2874" t="s">
        <v>50</v>
      </c>
      <c r="D2874" t="s">
        <v>22</v>
      </c>
      <c r="E2874">
        <v>262</v>
      </c>
      <c r="F2874">
        <v>392</v>
      </c>
      <c r="G2874">
        <v>687</v>
      </c>
      <c r="H2874">
        <v>295</v>
      </c>
      <c r="I2874">
        <v>130</v>
      </c>
      <c r="J2874">
        <v>97</v>
      </c>
      <c r="K2874">
        <v>1714</v>
      </c>
      <c r="L2874">
        <v>250</v>
      </c>
      <c r="M2874">
        <v>250</v>
      </c>
      <c r="N2874">
        <v>350</v>
      </c>
      <c r="O2874">
        <v>600</v>
      </c>
      <c r="P2874">
        <v>8</v>
      </c>
      <c r="Q2874" s="1">
        <v>40391</v>
      </c>
      <c r="R2874" t="s">
        <v>32</v>
      </c>
      <c r="S2874" t="s">
        <v>39</v>
      </c>
      <c r="T2874" t="s">
        <v>31</v>
      </c>
    </row>
    <row r="2875" spans="1:20" x14ac:dyDescent="0.25">
      <c r="A2875">
        <v>712</v>
      </c>
      <c r="B2875" t="s">
        <v>57</v>
      </c>
      <c r="C2875" t="s">
        <v>50</v>
      </c>
      <c r="D2875" t="s">
        <v>22</v>
      </c>
      <c r="E2875">
        <v>220</v>
      </c>
      <c r="F2875">
        <v>336</v>
      </c>
      <c r="G2875">
        <v>589</v>
      </c>
      <c r="H2875">
        <v>253</v>
      </c>
      <c r="I2875">
        <v>116</v>
      </c>
      <c r="J2875">
        <v>83</v>
      </c>
      <c r="K2875">
        <v>1686</v>
      </c>
      <c r="L2875">
        <v>210</v>
      </c>
      <c r="M2875">
        <v>210</v>
      </c>
      <c r="N2875">
        <v>300</v>
      </c>
      <c r="O2875">
        <v>510</v>
      </c>
      <c r="P2875">
        <v>8</v>
      </c>
      <c r="Q2875" s="1">
        <v>40422</v>
      </c>
      <c r="R2875" t="s">
        <v>32</v>
      </c>
      <c r="S2875" t="s">
        <v>39</v>
      </c>
      <c r="T2875" t="s">
        <v>31</v>
      </c>
    </row>
    <row r="2876" spans="1:20" x14ac:dyDescent="0.25">
      <c r="A2876">
        <v>712</v>
      </c>
      <c r="B2876" t="s">
        <v>57</v>
      </c>
      <c r="C2876" t="s">
        <v>50</v>
      </c>
      <c r="D2876" t="s">
        <v>22</v>
      </c>
      <c r="E2876">
        <v>224</v>
      </c>
      <c r="F2876">
        <v>341</v>
      </c>
      <c r="G2876">
        <v>598</v>
      </c>
      <c r="H2876">
        <v>257</v>
      </c>
      <c r="I2876">
        <v>117</v>
      </c>
      <c r="J2876">
        <v>84</v>
      </c>
      <c r="K2876">
        <v>1662</v>
      </c>
      <c r="L2876">
        <v>210</v>
      </c>
      <c r="M2876">
        <v>200</v>
      </c>
      <c r="N2876">
        <v>280</v>
      </c>
      <c r="O2876">
        <v>480</v>
      </c>
      <c r="P2876">
        <v>8</v>
      </c>
      <c r="Q2876" s="1">
        <v>40452</v>
      </c>
      <c r="R2876" t="s">
        <v>32</v>
      </c>
      <c r="S2876" t="s">
        <v>39</v>
      </c>
      <c r="T2876" t="s">
        <v>31</v>
      </c>
    </row>
    <row r="2877" spans="1:20" x14ac:dyDescent="0.25">
      <c r="A2877">
        <v>712</v>
      </c>
      <c r="B2877" t="s">
        <v>57</v>
      </c>
      <c r="C2877" t="s">
        <v>50</v>
      </c>
      <c r="D2877" t="s">
        <v>22</v>
      </c>
      <c r="E2877">
        <v>196</v>
      </c>
      <c r="F2877">
        <v>304</v>
      </c>
      <c r="G2877">
        <v>532</v>
      </c>
      <c r="H2877">
        <v>228</v>
      </c>
      <c r="I2877">
        <v>108</v>
      </c>
      <c r="J2877">
        <v>75</v>
      </c>
      <c r="K2877">
        <v>1691</v>
      </c>
      <c r="L2877">
        <v>180</v>
      </c>
      <c r="M2877">
        <v>210</v>
      </c>
      <c r="N2877">
        <v>280</v>
      </c>
      <c r="O2877">
        <v>490</v>
      </c>
      <c r="P2877">
        <v>8</v>
      </c>
      <c r="Q2877" s="1">
        <v>40483</v>
      </c>
      <c r="R2877" t="s">
        <v>32</v>
      </c>
      <c r="S2877" t="s">
        <v>39</v>
      </c>
      <c r="T2877" t="s">
        <v>31</v>
      </c>
    </row>
    <row r="2878" spans="1:20" x14ac:dyDescent="0.25">
      <c r="A2878">
        <v>712</v>
      </c>
      <c r="B2878" t="s">
        <v>57</v>
      </c>
      <c r="C2878" t="s">
        <v>50</v>
      </c>
      <c r="D2878" t="s">
        <v>22</v>
      </c>
      <c r="E2878">
        <v>151</v>
      </c>
      <c r="F2878">
        <v>222</v>
      </c>
      <c r="G2878">
        <v>376</v>
      </c>
      <c r="H2878">
        <v>154</v>
      </c>
      <c r="I2878">
        <v>71</v>
      </c>
      <c r="J2878">
        <v>49</v>
      </c>
      <c r="K2878">
        <v>817</v>
      </c>
      <c r="L2878">
        <v>150</v>
      </c>
      <c r="M2878">
        <v>130</v>
      </c>
      <c r="N2878">
        <v>200</v>
      </c>
      <c r="O2878">
        <v>330</v>
      </c>
      <c r="P2878">
        <v>9</v>
      </c>
      <c r="Q2878" s="1">
        <v>40391</v>
      </c>
      <c r="R2878" t="s">
        <v>32</v>
      </c>
      <c r="S2878" t="s">
        <v>33</v>
      </c>
      <c r="T2878" t="s">
        <v>31</v>
      </c>
    </row>
    <row r="2879" spans="1:20" x14ac:dyDescent="0.25">
      <c r="A2879">
        <v>712</v>
      </c>
      <c r="B2879" t="s">
        <v>57</v>
      </c>
      <c r="C2879" t="s">
        <v>50</v>
      </c>
      <c r="D2879" t="s">
        <v>22</v>
      </c>
      <c r="E2879">
        <v>107</v>
      </c>
      <c r="F2879">
        <v>165</v>
      </c>
      <c r="G2879">
        <v>278</v>
      </c>
      <c r="H2879">
        <v>113</v>
      </c>
      <c r="I2879">
        <v>58</v>
      </c>
      <c r="J2879">
        <v>36</v>
      </c>
      <c r="K2879">
        <v>803</v>
      </c>
      <c r="L2879">
        <v>100</v>
      </c>
      <c r="M2879">
        <v>100</v>
      </c>
      <c r="N2879">
        <v>150</v>
      </c>
      <c r="O2879">
        <v>250</v>
      </c>
      <c r="P2879">
        <v>9</v>
      </c>
      <c r="Q2879" s="1">
        <v>40483</v>
      </c>
      <c r="R2879" t="s">
        <v>32</v>
      </c>
      <c r="S2879" t="s">
        <v>33</v>
      </c>
      <c r="T2879" t="s">
        <v>31</v>
      </c>
    </row>
    <row r="2880" spans="1:20" x14ac:dyDescent="0.25">
      <c r="A2880">
        <v>712</v>
      </c>
      <c r="B2880" t="s">
        <v>57</v>
      </c>
      <c r="C2880" t="s">
        <v>50</v>
      </c>
      <c r="D2880" t="s">
        <v>22</v>
      </c>
      <c r="E2880">
        <v>141</v>
      </c>
      <c r="F2880">
        <v>150</v>
      </c>
      <c r="G2880">
        <v>271</v>
      </c>
      <c r="H2880">
        <v>104</v>
      </c>
      <c r="I2880">
        <v>55</v>
      </c>
      <c r="J2880">
        <v>33</v>
      </c>
      <c r="K2880">
        <v>596</v>
      </c>
      <c r="L2880">
        <v>110</v>
      </c>
      <c r="M2880">
        <v>80</v>
      </c>
      <c r="N2880">
        <v>140</v>
      </c>
      <c r="O2880">
        <v>220</v>
      </c>
      <c r="P2880">
        <v>9</v>
      </c>
      <c r="Q2880" s="1">
        <v>40575</v>
      </c>
      <c r="R2880" t="s">
        <v>32</v>
      </c>
      <c r="S2880" t="s">
        <v>33</v>
      </c>
      <c r="T2880" t="s">
        <v>31</v>
      </c>
    </row>
    <row r="2881" spans="1:20" x14ac:dyDescent="0.25">
      <c r="A2881">
        <v>712</v>
      </c>
      <c r="B2881" t="s">
        <v>57</v>
      </c>
      <c r="C2881" t="s">
        <v>50</v>
      </c>
      <c r="D2881" t="s">
        <v>22</v>
      </c>
      <c r="E2881">
        <v>188</v>
      </c>
      <c r="F2881">
        <v>204</v>
      </c>
      <c r="G2881">
        <v>342</v>
      </c>
      <c r="H2881">
        <v>141</v>
      </c>
      <c r="I2881">
        <v>63</v>
      </c>
      <c r="J2881">
        <v>45</v>
      </c>
      <c r="K2881">
        <v>764</v>
      </c>
      <c r="L2881">
        <v>140</v>
      </c>
      <c r="M2881">
        <v>120</v>
      </c>
      <c r="N2881">
        <v>180</v>
      </c>
      <c r="O2881">
        <v>300</v>
      </c>
      <c r="P2881">
        <v>9</v>
      </c>
      <c r="Q2881" s="1">
        <v>40695</v>
      </c>
      <c r="R2881" t="s">
        <v>32</v>
      </c>
      <c r="S2881" t="s">
        <v>33</v>
      </c>
      <c r="T2881" t="s">
        <v>31</v>
      </c>
    </row>
    <row r="2882" spans="1:20" x14ac:dyDescent="0.25">
      <c r="A2882">
        <v>712</v>
      </c>
      <c r="B2882" t="s">
        <v>57</v>
      </c>
      <c r="C2882" t="s">
        <v>50</v>
      </c>
      <c r="D2882" t="s">
        <v>22</v>
      </c>
      <c r="E2882">
        <v>141</v>
      </c>
      <c r="F2882">
        <v>228</v>
      </c>
      <c r="G2882">
        <v>456</v>
      </c>
      <c r="H2882">
        <v>228</v>
      </c>
      <c r="I2882">
        <v>87</v>
      </c>
      <c r="J2882">
        <v>63</v>
      </c>
      <c r="K2882">
        <v>1459</v>
      </c>
      <c r="L2882">
        <v>140</v>
      </c>
      <c r="M2882">
        <v>190</v>
      </c>
      <c r="N2882">
        <v>210</v>
      </c>
      <c r="O2882">
        <v>400</v>
      </c>
      <c r="P2882">
        <v>11</v>
      </c>
      <c r="Q2882" s="1">
        <v>40179</v>
      </c>
      <c r="R2882" t="s">
        <v>26</v>
      </c>
      <c r="S2882" t="s">
        <v>35</v>
      </c>
      <c r="T2882" t="s">
        <v>25</v>
      </c>
    </row>
    <row r="2883" spans="1:20" x14ac:dyDescent="0.25">
      <c r="A2883">
        <v>712</v>
      </c>
      <c r="B2883" t="s">
        <v>57</v>
      </c>
      <c r="C2883" t="s">
        <v>50</v>
      </c>
      <c r="D2883" t="s">
        <v>22</v>
      </c>
      <c r="E2883">
        <v>165</v>
      </c>
      <c r="F2883">
        <v>261</v>
      </c>
      <c r="G2883">
        <v>521</v>
      </c>
      <c r="H2883">
        <v>260</v>
      </c>
      <c r="I2883">
        <v>96</v>
      </c>
      <c r="J2883">
        <v>72</v>
      </c>
      <c r="K2883">
        <v>1559</v>
      </c>
      <c r="L2883">
        <v>150</v>
      </c>
      <c r="M2883">
        <v>220</v>
      </c>
      <c r="N2883">
        <v>230</v>
      </c>
      <c r="O2883">
        <v>450</v>
      </c>
      <c r="P2883">
        <v>11</v>
      </c>
      <c r="Q2883" s="1">
        <v>40299</v>
      </c>
      <c r="R2883" t="s">
        <v>26</v>
      </c>
      <c r="S2883" t="s">
        <v>35</v>
      </c>
      <c r="T2883" t="s">
        <v>25</v>
      </c>
    </row>
    <row r="2884" spans="1:20" x14ac:dyDescent="0.25">
      <c r="A2884">
        <v>712</v>
      </c>
      <c r="B2884" t="s">
        <v>57</v>
      </c>
      <c r="C2884" t="s">
        <v>50</v>
      </c>
      <c r="D2884" t="s">
        <v>22</v>
      </c>
      <c r="E2884">
        <v>129</v>
      </c>
      <c r="F2884">
        <v>212</v>
      </c>
      <c r="G2884">
        <v>423</v>
      </c>
      <c r="H2884">
        <v>211</v>
      </c>
      <c r="I2884">
        <v>83</v>
      </c>
      <c r="J2884">
        <v>59</v>
      </c>
      <c r="K2884">
        <v>1778</v>
      </c>
      <c r="L2884">
        <v>110</v>
      </c>
      <c r="M2884">
        <v>170</v>
      </c>
      <c r="N2884">
        <v>180</v>
      </c>
      <c r="O2884">
        <v>350</v>
      </c>
      <c r="P2884">
        <v>11</v>
      </c>
      <c r="Q2884" s="1">
        <v>40483</v>
      </c>
      <c r="R2884" t="s">
        <v>26</v>
      </c>
      <c r="S2884" t="s">
        <v>35</v>
      </c>
      <c r="T2884" t="s">
        <v>25</v>
      </c>
    </row>
    <row r="2885" spans="1:20" x14ac:dyDescent="0.25">
      <c r="A2885">
        <v>712</v>
      </c>
      <c r="B2885" t="s">
        <v>57</v>
      </c>
      <c r="C2885" t="s">
        <v>50</v>
      </c>
      <c r="D2885" t="s">
        <v>22</v>
      </c>
      <c r="E2885">
        <v>220</v>
      </c>
      <c r="F2885">
        <v>239</v>
      </c>
      <c r="G2885">
        <v>509</v>
      </c>
      <c r="H2885">
        <v>239</v>
      </c>
      <c r="I2885">
        <v>91</v>
      </c>
      <c r="J2885">
        <v>66</v>
      </c>
      <c r="K2885">
        <v>1417</v>
      </c>
      <c r="L2885">
        <v>140</v>
      </c>
      <c r="M2885">
        <v>200</v>
      </c>
      <c r="N2885">
        <v>220</v>
      </c>
      <c r="O2885">
        <v>420</v>
      </c>
      <c r="P2885">
        <v>11</v>
      </c>
      <c r="Q2885" s="1">
        <v>40603</v>
      </c>
      <c r="R2885" t="s">
        <v>26</v>
      </c>
      <c r="S2885" t="s">
        <v>35</v>
      </c>
      <c r="T2885" t="s">
        <v>25</v>
      </c>
    </row>
    <row r="2886" spans="1:20" x14ac:dyDescent="0.25">
      <c r="A2886">
        <v>712</v>
      </c>
      <c r="B2886" t="s">
        <v>57</v>
      </c>
      <c r="C2886" t="s">
        <v>50</v>
      </c>
      <c r="D2886" t="s">
        <v>22</v>
      </c>
      <c r="E2886">
        <v>220</v>
      </c>
      <c r="F2886">
        <v>239</v>
      </c>
      <c r="G2886">
        <v>509</v>
      </c>
      <c r="H2886">
        <v>239</v>
      </c>
      <c r="I2886">
        <v>91</v>
      </c>
      <c r="J2886">
        <v>66</v>
      </c>
      <c r="K2886">
        <v>1464</v>
      </c>
      <c r="L2886">
        <v>140</v>
      </c>
      <c r="M2886">
        <v>200</v>
      </c>
      <c r="N2886">
        <v>220</v>
      </c>
      <c r="O2886">
        <v>420</v>
      </c>
      <c r="P2886">
        <v>11</v>
      </c>
      <c r="Q2886" s="1">
        <v>40634</v>
      </c>
      <c r="R2886" t="s">
        <v>26</v>
      </c>
      <c r="S2886" t="s">
        <v>35</v>
      </c>
      <c r="T2886" t="s">
        <v>25</v>
      </c>
    </row>
    <row r="2887" spans="1:20" x14ac:dyDescent="0.25">
      <c r="A2887">
        <v>712</v>
      </c>
      <c r="B2887" t="s">
        <v>57</v>
      </c>
      <c r="C2887" t="s">
        <v>50</v>
      </c>
      <c r="D2887" t="s">
        <v>22</v>
      </c>
      <c r="E2887">
        <v>223</v>
      </c>
      <c r="F2887">
        <v>370</v>
      </c>
      <c r="G2887">
        <v>672</v>
      </c>
      <c r="H2887">
        <v>302</v>
      </c>
      <c r="I2887">
        <v>147</v>
      </c>
      <c r="J2887">
        <v>114</v>
      </c>
      <c r="K2887">
        <v>1783</v>
      </c>
      <c r="L2887">
        <v>210</v>
      </c>
      <c r="M2887">
        <v>250</v>
      </c>
      <c r="N2887">
        <v>340</v>
      </c>
      <c r="O2887">
        <v>590</v>
      </c>
      <c r="P2887">
        <v>12</v>
      </c>
      <c r="Q2887" s="1">
        <v>40422</v>
      </c>
      <c r="R2887" t="s">
        <v>26</v>
      </c>
      <c r="S2887" t="s">
        <v>40</v>
      </c>
      <c r="T2887" t="s">
        <v>25</v>
      </c>
    </row>
    <row r="2888" spans="1:20" x14ac:dyDescent="0.25">
      <c r="A2888">
        <v>713</v>
      </c>
      <c r="B2888" t="s">
        <v>45</v>
      </c>
      <c r="C2888" t="s">
        <v>46</v>
      </c>
      <c r="D2888" t="s">
        <v>43</v>
      </c>
      <c r="E2888">
        <v>134</v>
      </c>
      <c r="F2888">
        <v>179</v>
      </c>
      <c r="G2888">
        <v>302</v>
      </c>
      <c r="H2888">
        <v>123</v>
      </c>
      <c r="I2888">
        <v>45</v>
      </c>
      <c r="J2888">
        <v>34</v>
      </c>
      <c r="K2888">
        <v>928</v>
      </c>
      <c r="L2888">
        <v>120</v>
      </c>
      <c r="M2888">
        <v>100</v>
      </c>
      <c r="N2888">
        <v>150</v>
      </c>
      <c r="O2888">
        <v>250</v>
      </c>
      <c r="P2888">
        <v>5</v>
      </c>
      <c r="Q2888" s="1">
        <v>40422</v>
      </c>
      <c r="R2888" t="s">
        <v>28</v>
      </c>
      <c r="S2888" t="s">
        <v>29</v>
      </c>
      <c r="T2888" t="s">
        <v>25</v>
      </c>
    </row>
    <row r="2889" spans="1:20" x14ac:dyDescent="0.25">
      <c r="A2889">
        <v>713</v>
      </c>
      <c r="B2889" t="s">
        <v>45</v>
      </c>
      <c r="C2889" t="s">
        <v>46</v>
      </c>
      <c r="D2889" t="s">
        <v>43</v>
      </c>
      <c r="E2889">
        <v>199</v>
      </c>
      <c r="F2889">
        <v>179</v>
      </c>
      <c r="G2889">
        <v>322</v>
      </c>
      <c r="H2889">
        <v>123</v>
      </c>
      <c r="I2889">
        <v>45</v>
      </c>
      <c r="J2889">
        <v>34</v>
      </c>
      <c r="K2889">
        <v>928</v>
      </c>
      <c r="L2889">
        <v>120</v>
      </c>
      <c r="M2889">
        <v>100</v>
      </c>
      <c r="N2889">
        <v>150</v>
      </c>
      <c r="O2889">
        <v>250</v>
      </c>
      <c r="P2889">
        <v>5</v>
      </c>
      <c r="Q2889" s="1">
        <v>40787</v>
      </c>
      <c r="R2889" t="s">
        <v>28</v>
      </c>
      <c r="S2889" t="s">
        <v>29</v>
      </c>
      <c r="T2889" t="s">
        <v>25</v>
      </c>
    </row>
    <row r="2890" spans="1:20" x14ac:dyDescent="0.25">
      <c r="A2890">
        <v>713</v>
      </c>
      <c r="B2890" t="s">
        <v>45</v>
      </c>
      <c r="C2890" t="s">
        <v>46</v>
      </c>
      <c r="D2890" t="s">
        <v>43</v>
      </c>
      <c r="E2890">
        <v>26</v>
      </c>
      <c r="F2890">
        <v>71</v>
      </c>
      <c r="G2890">
        <v>123</v>
      </c>
      <c r="H2890">
        <v>52</v>
      </c>
      <c r="I2890">
        <v>45</v>
      </c>
      <c r="J2890">
        <v>17</v>
      </c>
      <c r="K2890">
        <v>405</v>
      </c>
      <c r="L2890">
        <v>70</v>
      </c>
      <c r="M2890">
        <v>30</v>
      </c>
      <c r="N2890">
        <v>80</v>
      </c>
      <c r="O2890">
        <v>110</v>
      </c>
      <c r="P2890">
        <v>8</v>
      </c>
      <c r="Q2890" s="1">
        <v>40452</v>
      </c>
      <c r="R2890" t="s">
        <v>32</v>
      </c>
      <c r="S2890" t="s">
        <v>39</v>
      </c>
      <c r="T2890" t="s">
        <v>31</v>
      </c>
    </row>
    <row r="2891" spans="1:20" x14ac:dyDescent="0.25">
      <c r="A2891">
        <v>713</v>
      </c>
      <c r="B2891" t="s">
        <v>45</v>
      </c>
      <c r="C2891" t="s">
        <v>46</v>
      </c>
      <c r="D2891" t="s">
        <v>43</v>
      </c>
      <c r="E2891">
        <v>32</v>
      </c>
      <c r="F2891">
        <v>79</v>
      </c>
      <c r="G2891">
        <v>138</v>
      </c>
      <c r="H2891">
        <v>59</v>
      </c>
      <c r="I2891">
        <v>47</v>
      </c>
      <c r="J2891">
        <v>19</v>
      </c>
      <c r="K2891">
        <v>411</v>
      </c>
      <c r="L2891">
        <v>40</v>
      </c>
      <c r="M2891">
        <v>50</v>
      </c>
      <c r="N2891">
        <v>70</v>
      </c>
      <c r="O2891">
        <v>120</v>
      </c>
      <c r="P2891">
        <v>8</v>
      </c>
      <c r="Q2891" s="1">
        <v>40483</v>
      </c>
      <c r="R2891" t="s">
        <v>32</v>
      </c>
      <c r="S2891" t="s">
        <v>39</v>
      </c>
      <c r="T2891" t="s">
        <v>31</v>
      </c>
    </row>
    <row r="2892" spans="1:20" x14ac:dyDescent="0.25">
      <c r="A2892">
        <v>714</v>
      </c>
      <c r="B2892" t="s">
        <v>42</v>
      </c>
      <c r="C2892" t="s">
        <v>37</v>
      </c>
      <c r="D2892" t="s">
        <v>43</v>
      </c>
      <c r="E2892">
        <v>-74</v>
      </c>
      <c r="F2892">
        <v>-13</v>
      </c>
      <c r="G2892">
        <v>109</v>
      </c>
      <c r="H2892">
        <v>122</v>
      </c>
      <c r="I2892">
        <v>61</v>
      </c>
      <c r="J2892">
        <v>39</v>
      </c>
      <c r="K2892">
        <v>2378</v>
      </c>
      <c r="L2892">
        <v>-70</v>
      </c>
      <c r="M2892">
        <v>150</v>
      </c>
      <c r="N2892">
        <v>-20</v>
      </c>
      <c r="O2892">
        <v>130</v>
      </c>
      <c r="P2892">
        <v>1</v>
      </c>
      <c r="Q2892" s="1">
        <v>40422</v>
      </c>
      <c r="R2892" t="s">
        <v>23</v>
      </c>
      <c r="S2892" t="s">
        <v>44</v>
      </c>
      <c r="T2892" t="s">
        <v>25</v>
      </c>
    </row>
    <row r="2893" spans="1:20" x14ac:dyDescent="0.25">
      <c r="A2893">
        <v>714</v>
      </c>
      <c r="B2893" t="s">
        <v>42</v>
      </c>
      <c r="C2893" t="s">
        <v>37</v>
      </c>
      <c r="D2893" t="s">
        <v>43</v>
      </c>
      <c r="E2893">
        <v>-110</v>
      </c>
      <c r="F2893">
        <v>-13</v>
      </c>
      <c r="G2893">
        <v>116</v>
      </c>
      <c r="H2893">
        <v>122</v>
      </c>
      <c r="I2893">
        <v>61</v>
      </c>
      <c r="J2893">
        <v>39</v>
      </c>
      <c r="K2893">
        <v>2378</v>
      </c>
      <c r="L2893">
        <v>-70</v>
      </c>
      <c r="M2893">
        <v>150</v>
      </c>
      <c r="N2893">
        <v>-20</v>
      </c>
      <c r="O2893">
        <v>130</v>
      </c>
      <c r="P2893">
        <v>1</v>
      </c>
      <c r="Q2893" s="1">
        <v>40787</v>
      </c>
      <c r="R2893" t="s">
        <v>23</v>
      </c>
      <c r="S2893" t="s">
        <v>44</v>
      </c>
      <c r="T2893" t="s">
        <v>25</v>
      </c>
    </row>
    <row r="2894" spans="1:20" x14ac:dyDescent="0.25">
      <c r="A2894">
        <v>714</v>
      </c>
      <c r="B2894" t="s">
        <v>42</v>
      </c>
      <c r="C2894" t="s">
        <v>37</v>
      </c>
      <c r="D2894" t="s">
        <v>43</v>
      </c>
      <c r="E2894">
        <v>-142</v>
      </c>
      <c r="F2894">
        <v>-32</v>
      </c>
      <c r="G2894">
        <v>163</v>
      </c>
      <c r="H2894">
        <v>195</v>
      </c>
      <c r="I2894">
        <v>110</v>
      </c>
      <c r="J2894">
        <v>64</v>
      </c>
      <c r="K2894">
        <v>1952</v>
      </c>
      <c r="L2894">
        <v>-140</v>
      </c>
      <c r="M2894">
        <v>240</v>
      </c>
      <c r="N2894">
        <v>-40</v>
      </c>
      <c r="O2894">
        <v>200</v>
      </c>
      <c r="P2894">
        <v>3</v>
      </c>
      <c r="Q2894" s="1">
        <v>40299</v>
      </c>
      <c r="R2894" t="s">
        <v>23</v>
      </c>
      <c r="S2894" t="s">
        <v>38</v>
      </c>
      <c r="T2894" t="s">
        <v>31</v>
      </c>
    </row>
    <row r="2895" spans="1:20" x14ac:dyDescent="0.25">
      <c r="A2895">
        <v>714</v>
      </c>
      <c r="B2895" t="s">
        <v>42</v>
      </c>
      <c r="C2895" t="s">
        <v>37</v>
      </c>
      <c r="D2895" t="s">
        <v>43</v>
      </c>
      <c r="E2895">
        <v>-149</v>
      </c>
      <c r="F2895">
        <v>-32</v>
      </c>
      <c r="G2895">
        <v>192</v>
      </c>
      <c r="H2895">
        <v>224</v>
      </c>
      <c r="I2895">
        <v>117</v>
      </c>
      <c r="J2895">
        <v>73</v>
      </c>
      <c r="K2895">
        <v>4216</v>
      </c>
      <c r="L2895">
        <v>-150</v>
      </c>
      <c r="M2895">
        <v>260</v>
      </c>
      <c r="N2895">
        <v>-40</v>
      </c>
      <c r="O2895">
        <v>220</v>
      </c>
      <c r="P2895">
        <v>3</v>
      </c>
      <c r="Q2895" s="1">
        <v>40513</v>
      </c>
      <c r="R2895" t="s">
        <v>23</v>
      </c>
      <c r="S2895" t="s">
        <v>38</v>
      </c>
      <c r="T2895" t="s">
        <v>31</v>
      </c>
    </row>
    <row r="2896" spans="1:20" x14ac:dyDescent="0.25">
      <c r="A2896">
        <v>714</v>
      </c>
      <c r="B2896" t="s">
        <v>42</v>
      </c>
      <c r="C2896" t="s">
        <v>37</v>
      </c>
      <c r="D2896" t="s">
        <v>43</v>
      </c>
      <c r="E2896">
        <v>43</v>
      </c>
      <c r="F2896">
        <v>96</v>
      </c>
      <c r="G2896">
        <v>160</v>
      </c>
      <c r="H2896">
        <v>64</v>
      </c>
      <c r="I2896">
        <v>53</v>
      </c>
      <c r="J2896">
        <v>21</v>
      </c>
      <c r="K2896">
        <v>593</v>
      </c>
      <c r="L2896">
        <v>30</v>
      </c>
      <c r="M2896">
        <v>40</v>
      </c>
      <c r="N2896">
        <v>60</v>
      </c>
      <c r="O2896">
        <v>100</v>
      </c>
      <c r="P2896">
        <v>13</v>
      </c>
      <c r="Q2896" s="1">
        <v>40299</v>
      </c>
      <c r="R2896" t="s">
        <v>26</v>
      </c>
      <c r="S2896" t="s">
        <v>27</v>
      </c>
      <c r="T2896" t="s">
        <v>25</v>
      </c>
    </row>
    <row r="2897" spans="1:20" x14ac:dyDescent="0.25">
      <c r="A2897">
        <v>714</v>
      </c>
      <c r="B2897" t="s">
        <v>42</v>
      </c>
      <c r="C2897" t="s">
        <v>37</v>
      </c>
      <c r="D2897" t="s">
        <v>43</v>
      </c>
      <c r="E2897">
        <v>32</v>
      </c>
      <c r="F2897">
        <v>81</v>
      </c>
      <c r="G2897">
        <v>135</v>
      </c>
      <c r="H2897">
        <v>54</v>
      </c>
      <c r="I2897">
        <v>49</v>
      </c>
      <c r="J2897">
        <v>17</v>
      </c>
      <c r="K2897">
        <v>641</v>
      </c>
      <c r="L2897">
        <v>30</v>
      </c>
      <c r="M2897">
        <v>30</v>
      </c>
      <c r="N2897">
        <v>60</v>
      </c>
      <c r="O2897">
        <v>90</v>
      </c>
      <c r="P2897">
        <v>13</v>
      </c>
      <c r="Q2897" s="1">
        <v>40330</v>
      </c>
      <c r="R2897" t="s">
        <v>26</v>
      </c>
      <c r="S2897" t="s">
        <v>27</v>
      </c>
      <c r="T2897" t="s">
        <v>25</v>
      </c>
    </row>
    <row r="2898" spans="1:20" x14ac:dyDescent="0.25">
      <c r="A2898">
        <v>714</v>
      </c>
      <c r="B2898" t="s">
        <v>42</v>
      </c>
      <c r="C2898" t="s">
        <v>37</v>
      </c>
      <c r="D2898" t="s">
        <v>43</v>
      </c>
      <c r="E2898">
        <v>36</v>
      </c>
      <c r="F2898">
        <v>201</v>
      </c>
      <c r="G2898">
        <v>345</v>
      </c>
      <c r="H2898">
        <v>144</v>
      </c>
      <c r="I2898">
        <v>165</v>
      </c>
      <c r="J2898">
        <v>131</v>
      </c>
      <c r="K2898">
        <v>874</v>
      </c>
      <c r="L2898">
        <v>50</v>
      </c>
      <c r="M2898">
        <v>130</v>
      </c>
      <c r="N2898">
        <v>200</v>
      </c>
      <c r="O2898">
        <v>330</v>
      </c>
      <c r="P2898">
        <v>5</v>
      </c>
      <c r="Q2898" s="1">
        <v>40330</v>
      </c>
      <c r="R2898" t="s">
        <v>28</v>
      </c>
      <c r="S2898" t="s">
        <v>29</v>
      </c>
      <c r="T2898" t="s">
        <v>25</v>
      </c>
    </row>
    <row r="2899" spans="1:20" x14ac:dyDescent="0.25">
      <c r="A2899">
        <v>714</v>
      </c>
      <c r="B2899" t="s">
        <v>42</v>
      </c>
      <c r="C2899" t="s">
        <v>37</v>
      </c>
      <c r="D2899" t="s">
        <v>43</v>
      </c>
      <c r="E2899">
        <v>225</v>
      </c>
      <c r="F2899">
        <v>341</v>
      </c>
      <c r="G2899">
        <v>598</v>
      </c>
      <c r="H2899">
        <v>257</v>
      </c>
      <c r="I2899">
        <v>116</v>
      </c>
      <c r="J2899">
        <v>84</v>
      </c>
      <c r="K2899">
        <v>1662</v>
      </c>
      <c r="L2899">
        <v>240</v>
      </c>
      <c r="M2899">
        <v>230</v>
      </c>
      <c r="N2899">
        <v>320</v>
      </c>
      <c r="O2899">
        <v>550</v>
      </c>
      <c r="P2899">
        <v>6</v>
      </c>
      <c r="Q2899" s="1">
        <v>40452</v>
      </c>
      <c r="R2899" t="s">
        <v>28</v>
      </c>
      <c r="S2899" t="s">
        <v>30</v>
      </c>
      <c r="T2899" t="s">
        <v>31</v>
      </c>
    </row>
    <row r="2900" spans="1:20" x14ac:dyDescent="0.25">
      <c r="A2900">
        <v>714</v>
      </c>
      <c r="B2900" t="s">
        <v>42</v>
      </c>
      <c r="C2900" t="s">
        <v>37</v>
      </c>
      <c r="D2900" t="s">
        <v>43</v>
      </c>
      <c r="E2900">
        <v>164</v>
      </c>
      <c r="F2900">
        <v>252</v>
      </c>
      <c r="G2900">
        <v>465</v>
      </c>
      <c r="H2900">
        <v>213</v>
      </c>
      <c r="I2900">
        <v>88</v>
      </c>
      <c r="J2900">
        <v>66</v>
      </c>
      <c r="K2900">
        <v>942</v>
      </c>
      <c r="L2900">
        <v>160</v>
      </c>
      <c r="M2900">
        <v>180</v>
      </c>
      <c r="N2900">
        <v>220</v>
      </c>
      <c r="O2900">
        <v>400</v>
      </c>
      <c r="P2900">
        <v>9</v>
      </c>
      <c r="Q2900" s="1">
        <v>40210</v>
      </c>
      <c r="R2900" t="s">
        <v>32</v>
      </c>
      <c r="S2900" t="s">
        <v>33</v>
      </c>
      <c r="T2900" t="s">
        <v>31</v>
      </c>
    </row>
    <row r="2901" spans="1:20" x14ac:dyDescent="0.25">
      <c r="A2901">
        <v>714</v>
      </c>
      <c r="B2901" t="s">
        <v>42</v>
      </c>
      <c r="C2901" t="s">
        <v>37</v>
      </c>
      <c r="D2901" t="s">
        <v>43</v>
      </c>
      <c r="E2901">
        <v>283</v>
      </c>
      <c r="F2901">
        <v>307</v>
      </c>
      <c r="G2901">
        <v>562</v>
      </c>
      <c r="H2901">
        <v>260</v>
      </c>
      <c r="I2901">
        <v>95</v>
      </c>
      <c r="J2901">
        <v>80</v>
      </c>
      <c r="K2901">
        <v>1319</v>
      </c>
      <c r="L2901">
        <v>200</v>
      </c>
      <c r="M2901">
        <v>220</v>
      </c>
      <c r="N2901">
        <v>270</v>
      </c>
      <c r="O2901">
        <v>490</v>
      </c>
      <c r="P2901">
        <v>9</v>
      </c>
      <c r="Q2901" s="1">
        <v>40725</v>
      </c>
      <c r="R2901" t="s">
        <v>32</v>
      </c>
      <c r="S2901" t="s">
        <v>33</v>
      </c>
      <c r="T2901" t="s">
        <v>31</v>
      </c>
    </row>
    <row r="2902" spans="1:20" x14ac:dyDescent="0.25">
      <c r="A2902">
        <v>714</v>
      </c>
      <c r="B2902" t="s">
        <v>42</v>
      </c>
      <c r="C2902" t="s">
        <v>37</v>
      </c>
      <c r="D2902" t="s">
        <v>43</v>
      </c>
      <c r="E2902">
        <v>84</v>
      </c>
      <c r="F2902">
        <v>118</v>
      </c>
      <c r="G2902">
        <v>199</v>
      </c>
      <c r="H2902">
        <v>81</v>
      </c>
      <c r="I2902">
        <v>34</v>
      </c>
      <c r="J2902">
        <v>22</v>
      </c>
      <c r="K2902">
        <v>588</v>
      </c>
      <c r="L2902">
        <v>70</v>
      </c>
      <c r="M2902">
        <v>50</v>
      </c>
      <c r="N2902">
        <v>80</v>
      </c>
      <c r="O2902">
        <v>130</v>
      </c>
      <c r="P2902">
        <v>12</v>
      </c>
      <c r="Q2902" s="1">
        <v>40422</v>
      </c>
      <c r="R2902" t="s">
        <v>26</v>
      </c>
      <c r="S2902" t="s">
        <v>40</v>
      </c>
      <c r="T2902" t="s">
        <v>25</v>
      </c>
    </row>
    <row r="2903" spans="1:20" x14ac:dyDescent="0.25">
      <c r="A2903">
        <v>714</v>
      </c>
      <c r="B2903" t="s">
        <v>42</v>
      </c>
      <c r="C2903" t="s">
        <v>37</v>
      </c>
      <c r="D2903" t="s">
        <v>43</v>
      </c>
      <c r="E2903">
        <v>221</v>
      </c>
      <c r="F2903">
        <v>239</v>
      </c>
      <c r="G2903">
        <v>509</v>
      </c>
      <c r="H2903">
        <v>239</v>
      </c>
      <c r="I2903">
        <v>90</v>
      </c>
      <c r="J2903">
        <v>66</v>
      </c>
      <c r="K2903">
        <v>1755</v>
      </c>
      <c r="L2903">
        <v>160</v>
      </c>
      <c r="M2903">
        <v>210</v>
      </c>
      <c r="N2903">
        <v>220</v>
      </c>
      <c r="O2903">
        <v>430</v>
      </c>
      <c r="P2903">
        <v>4</v>
      </c>
      <c r="Q2903" s="1">
        <v>40817</v>
      </c>
      <c r="R2903" t="s">
        <v>28</v>
      </c>
      <c r="S2903" t="s">
        <v>41</v>
      </c>
      <c r="T2903" t="s">
        <v>25</v>
      </c>
    </row>
    <row r="2904" spans="1:20" x14ac:dyDescent="0.25">
      <c r="A2904">
        <v>715</v>
      </c>
      <c r="B2904" t="s">
        <v>54</v>
      </c>
      <c r="C2904" t="s">
        <v>50</v>
      </c>
      <c r="D2904" t="s">
        <v>22</v>
      </c>
      <c r="E2904">
        <v>19</v>
      </c>
      <c r="F2904">
        <v>74</v>
      </c>
      <c r="G2904">
        <v>133</v>
      </c>
      <c r="H2904">
        <v>59</v>
      </c>
      <c r="I2904">
        <v>55</v>
      </c>
      <c r="J2904">
        <v>22</v>
      </c>
      <c r="K2904">
        <v>377</v>
      </c>
      <c r="L2904">
        <v>20</v>
      </c>
      <c r="M2904">
        <v>60</v>
      </c>
      <c r="N2904">
        <v>70</v>
      </c>
      <c r="O2904">
        <v>130</v>
      </c>
      <c r="P2904">
        <v>1</v>
      </c>
      <c r="Q2904" s="1">
        <v>40330</v>
      </c>
      <c r="R2904" t="s">
        <v>23</v>
      </c>
      <c r="S2904" t="s">
        <v>44</v>
      </c>
      <c r="T2904" t="s">
        <v>25</v>
      </c>
    </row>
    <row r="2905" spans="1:20" x14ac:dyDescent="0.25">
      <c r="A2905">
        <v>715</v>
      </c>
      <c r="B2905" t="s">
        <v>54</v>
      </c>
      <c r="C2905" t="s">
        <v>50</v>
      </c>
      <c r="D2905" t="s">
        <v>22</v>
      </c>
      <c r="E2905">
        <v>21</v>
      </c>
      <c r="F2905">
        <v>77</v>
      </c>
      <c r="G2905">
        <v>140</v>
      </c>
      <c r="H2905">
        <v>63</v>
      </c>
      <c r="I2905">
        <v>56</v>
      </c>
      <c r="J2905">
        <v>23</v>
      </c>
      <c r="K2905">
        <v>397</v>
      </c>
      <c r="L2905">
        <v>30</v>
      </c>
      <c r="M2905">
        <v>60</v>
      </c>
      <c r="N2905">
        <v>80</v>
      </c>
      <c r="O2905">
        <v>140</v>
      </c>
      <c r="P2905">
        <v>1</v>
      </c>
      <c r="Q2905" s="1">
        <v>40391</v>
      </c>
      <c r="R2905" t="s">
        <v>23</v>
      </c>
      <c r="S2905" t="s">
        <v>44</v>
      </c>
      <c r="T2905" t="s">
        <v>25</v>
      </c>
    </row>
    <row r="2906" spans="1:20" x14ac:dyDescent="0.25">
      <c r="A2906">
        <v>715</v>
      </c>
      <c r="B2906" t="s">
        <v>54</v>
      </c>
      <c r="C2906" t="s">
        <v>50</v>
      </c>
      <c r="D2906" t="s">
        <v>22</v>
      </c>
      <c r="E2906">
        <v>15</v>
      </c>
      <c r="F2906">
        <v>70</v>
      </c>
      <c r="G2906">
        <v>126</v>
      </c>
      <c r="H2906">
        <v>56</v>
      </c>
      <c r="I2906">
        <v>55</v>
      </c>
      <c r="J2906">
        <v>21</v>
      </c>
      <c r="K2906">
        <v>385</v>
      </c>
      <c r="L2906">
        <v>50</v>
      </c>
      <c r="M2906">
        <v>40</v>
      </c>
      <c r="N2906">
        <v>80</v>
      </c>
      <c r="O2906">
        <v>120</v>
      </c>
      <c r="P2906">
        <v>1</v>
      </c>
      <c r="Q2906" s="1">
        <v>40452</v>
      </c>
      <c r="R2906" t="s">
        <v>23</v>
      </c>
      <c r="S2906" t="s">
        <v>44</v>
      </c>
      <c r="T2906" t="s">
        <v>25</v>
      </c>
    </row>
    <row r="2907" spans="1:20" x14ac:dyDescent="0.25">
      <c r="A2907">
        <v>715</v>
      </c>
      <c r="B2907" t="s">
        <v>54</v>
      </c>
      <c r="C2907" t="s">
        <v>50</v>
      </c>
      <c r="D2907" t="s">
        <v>22</v>
      </c>
      <c r="E2907">
        <v>22</v>
      </c>
      <c r="F2907">
        <v>80</v>
      </c>
      <c r="G2907">
        <v>145</v>
      </c>
      <c r="H2907">
        <v>65</v>
      </c>
      <c r="I2907">
        <v>58</v>
      </c>
      <c r="J2907">
        <v>24</v>
      </c>
      <c r="K2907">
        <v>403</v>
      </c>
      <c r="L2907">
        <v>30</v>
      </c>
      <c r="M2907">
        <v>60</v>
      </c>
      <c r="N2907">
        <v>80</v>
      </c>
      <c r="O2907">
        <v>140</v>
      </c>
      <c r="P2907">
        <v>1</v>
      </c>
      <c r="Q2907" s="1">
        <v>40513</v>
      </c>
      <c r="R2907" t="s">
        <v>23</v>
      </c>
      <c r="S2907" t="s">
        <v>44</v>
      </c>
      <c r="T2907" t="s">
        <v>25</v>
      </c>
    </row>
    <row r="2908" spans="1:20" x14ac:dyDescent="0.25">
      <c r="A2908">
        <v>715</v>
      </c>
      <c r="B2908" t="s">
        <v>54</v>
      </c>
      <c r="C2908" t="s">
        <v>50</v>
      </c>
      <c r="D2908" t="s">
        <v>22</v>
      </c>
      <c r="E2908">
        <v>18</v>
      </c>
      <c r="F2908">
        <v>65</v>
      </c>
      <c r="G2908">
        <v>126</v>
      </c>
      <c r="H2908">
        <v>53</v>
      </c>
      <c r="I2908">
        <v>53</v>
      </c>
      <c r="J2908">
        <v>20</v>
      </c>
      <c r="K2908">
        <v>306</v>
      </c>
      <c r="L2908">
        <v>30</v>
      </c>
      <c r="M2908">
        <v>50</v>
      </c>
      <c r="N2908">
        <v>70</v>
      </c>
      <c r="O2908">
        <v>120</v>
      </c>
      <c r="P2908">
        <v>1</v>
      </c>
      <c r="Q2908" s="1">
        <v>40575</v>
      </c>
      <c r="R2908" t="s">
        <v>23</v>
      </c>
      <c r="S2908" t="s">
        <v>44</v>
      </c>
      <c r="T2908" t="s">
        <v>25</v>
      </c>
    </row>
    <row r="2909" spans="1:20" x14ac:dyDescent="0.25">
      <c r="A2909">
        <v>715</v>
      </c>
      <c r="B2909" t="s">
        <v>54</v>
      </c>
      <c r="C2909" t="s">
        <v>50</v>
      </c>
      <c r="D2909" t="s">
        <v>22</v>
      </c>
      <c r="E2909">
        <v>24</v>
      </c>
      <c r="F2909">
        <v>70</v>
      </c>
      <c r="G2909">
        <v>135</v>
      </c>
      <c r="H2909">
        <v>57</v>
      </c>
      <c r="I2909">
        <v>54</v>
      </c>
      <c r="J2909">
        <v>21</v>
      </c>
      <c r="K2909">
        <v>313</v>
      </c>
      <c r="L2909">
        <v>20</v>
      </c>
      <c r="M2909">
        <v>60</v>
      </c>
      <c r="N2909">
        <v>70</v>
      </c>
      <c r="O2909">
        <v>130</v>
      </c>
      <c r="P2909">
        <v>1</v>
      </c>
      <c r="Q2909" s="1">
        <v>40634</v>
      </c>
      <c r="R2909" t="s">
        <v>23</v>
      </c>
      <c r="S2909" t="s">
        <v>44</v>
      </c>
      <c r="T2909" t="s">
        <v>25</v>
      </c>
    </row>
    <row r="2910" spans="1:20" x14ac:dyDescent="0.25">
      <c r="A2910">
        <v>715</v>
      </c>
      <c r="B2910" t="s">
        <v>54</v>
      </c>
      <c r="C2910" t="s">
        <v>50</v>
      </c>
      <c r="D2910" t="s">
        <v>22</v>
      </c>
      <c r="E2910">
        <v>26</v>
      </c>
      <c r="F2910">
        <v>74</v>
      </c>
      <c r="G2910">
        <v>132</v>
      </c>
      <c r="H2910">
        <v>59</v>
      </c>
      <c r="I2910">
        <v>51</v>
      </c>
      <c r="J2910">
        <v>22</v>
      </c>
      <c r="K2910">
        <v>377</v>
      </c>
      <c r="L2910">
        <v>20</v>
      </c>
      <c r="M2910">
        <v>60</v>
      </c>
      <c r="N2910">
        <v>70</v>
      </c>
      <c r="O2910">
        <v>130</v>
      </c>
      <c r="P2910">
        <v>1</v>
      </c>
      <c r="Q2910" s="1">
        <v>40695</v>
      </c>
      <c r="R2910" t="s">
        <v>23</v>
      </c>
      <c r="S2910" t="s">
        <v>44</v>
      </c>
      <c r="T2910" t="s">
        <v>25</v>
      </c>
    </row>
    <row r="2911" spans="1:20" x14ac:dyDescent="0.25">
      <c r="A2911">
        <v>715</v>
      </c>
      <c r="B2911" t="s">
        <v>54</v>
      </c>
      <c r="C2911" t="s">
        <v>50</v>
      </c>
      <c r="D2911" t="s">
        <v>22</v>
      </c>
      <c r="E2911">
        <v>17</v>
      </c>
      <c r="F2911">
        <v>132</v>
      </c>
      <c r="G2911">
        <v>227</v>
      </c>
      <c r="H2911">
        <v>95</v>
      </c>
      <c r="I2911">
        <v>115</v>
      </c>
      <c r="J2911">
        <v>86</v>
      </c>
      <c r="K2911">
        <v>554</v>
      </c>
      <c r="L2911">
        <v>30</v>
      </c>
      <c r="M2911">
        <v>100</v>
      </c>
      <c r="N2911">
        <v>130</v>
      </c>
      <c r="O2911">
        <v>230</v>
      </c>
      <c r="P2911">
        <v>2</v>
      </c>
      <c r="Q2911" s="1">
        <v>40269</v>
      </c>
      <c r="R2911" t="s">
        <v>23</v>
      </c>
      <c r="S2911" t="s">
        <v>24</v>
      </c>
      <c r="T2911" t="s">
        <v>25</v>
      </c>
    </row>
    <row r="2912" spans="1:20" x14ac:dyDescent="0.25">
      <c r="A2912">
        <v>715</v>
      </c>
      <c r="B2912" t="s">
        <v>54</v>
      </c>
      <c r="C2912" t="s">
        <v>50</v>
      </c>
      <c r="D2912" t="s">
        <v>22</v>
      </c>
      <c r="E2912">
        <v>18</v>
      </c>
      <c r="F2912">
        <v>134</v>
      </c>
      <c r="G2912">
        <v>230</v>
      </c>
      <c r="H2912">
        <v>96</v>
      </c>
      <c r="I2912">
        <v>116</v>
      </c>
      <c r="J2912">
        <v>87</v>
      </c>
      <c r="K2912">
        <v>683</v>
      </c>
      <c r="L2912">
        <v>60</v>
      </c>
      <c r="M2912">
        <v>90</v>
      </c>
      <c r="N2912">
        <v>140</v>
      </c>
      <c r="O2912">
        <v>230</v>
      </c>
      <c r="P2912">
        <v>2</v>
      </c>
      <c r="Q2912" s="1">
        <v>40452</v>
      </c>
      <c r="R2912" t="s">
        <v>23</v>
      </c>
      <c r="S2912" t="s">
        <v>24</v>
      </c>
      <c r="T2912" t="s">
        <v>25</v>
      </c>
    </row>
    <row r="2913" spans="1:20" x14ac:dyDescent="0.25">
      <c r="A2913">
        <v>715</v>
      </c>
      <c r="B2913" t="s">
        <v>54</v>
      </c>
      <c r="C2913" t="s">
        <v>50</v>
      </c>
      <c r="D2913" t="s">
        <v>22</v>
      </c>
      <c r="E2913">
        <v>20</v>
      </c>
      <c r="F2913">
        <v>145</v>
      </c>
      <c r="G2913">
        <v>250</v>
      </c>
      <c r="H2913">
        <v>105</v>
      </c>
      <c r="I2913">
        <v>125</v>
      </c>
      <c r="J2913">
        <v>95</v>
      </c>
      <c r="K2913">
        <v>716</v>
      </c>
      <c r="L2913">
        <v>30</v>
      </c>
      <c r="M2913">
        <v>100</v>
      </c>
      <c r="N2913">
        <v>140</v>
      </c>
      <c r="O2913">
        <v>240</v>
      </c>
      <c r="P2913">
        <v>2</v>
      </c>
      <c r="Q2913" s="1">
        <v>40513</v>
      </c>
      <c r="R2913" t="s">
        <v>23</v>
      </c>
      <c r="S2913" t="s">
        <v>24</v>
      </c>
      <c r="T2913" t="s">
        <v>25</v>
      </c>
    </row>
    <row r="2914" spans="1:20" x14ac:dyDescent="0.25">
      <c r="A2914">
        <v>715</v>
      </c>
      <c r="B2914" t="s">
        <v>54</v>
      </c>
      <c r="C2914" t="s">
        <v>50</v>
      </c>
      <c r="D2914" t="s">
        <v>22</v>
      </c>
      <c r="E2914">
        <v>14</v>
      </c>
      <c r="F2914">
        <v>111</v>
      </c>
      <c r="G2914">
        <v>213</v>
      </c>
      <c r="H2914">
        <v>79</v>
      </c>
      <c r="I2914">
        <v>107</v>
      </c>
      <c r="J2914">
        <v>72</v>
      </c>
      <c r="K2914">
        <v>551</v>
      </c>
      <c r="L2914">
        <v>20</v>
      </c>
      <c r="M2914">
        <v>80</v>
      </c>
      <c r="N2914">
        <v>110</v>
      </c>
      <c r="O2914">
        <v>190</v>
      </c>
      <c r="P2914">
        <v>2</v>
      </c>
      <c r="Q2914" s="1">
        <v>40544</v>
      </c>
      <c r="R2914" t="s">
        <v>23</v>
      </c>
      <c r="S2914" t="s">
        <v>24</v>
      </c>
      <c r="T2914" t="s">
        <v>25</v>
      </c>
    </row>
    <row r="2915" spans="1:20" x14ac:dyDescent="0.25">
      <c r="A2915">
        <v>715</v>
      </c>
      <c r="B2915" t="s">
        <v>54</v>
      </c>
      <c r="C2915" t="s">
        <v>50</v>
      </c>
      <c r="D2915" t="s">
        <v>22</v>
      </c>
      <c r="E2915">
        <v>22</v>
      </c>
      <c r="F2915">
        <v>128</v>
      </c>
      <c r="G2915">
        <v>234</v>
      </c>
      <c r="H2915">
        <v>92</v>
      </c>
      <c r="I2915">
        <v>113</v>
      </c>
      <c r="J2915">
        <v>83</v>
      </c>
      <c r="K2915">
        <v>541</v>
      </c>
      <c r="L2915">
        <v>40</v>
      </c>
      <c r="M2915">
        <v>90</v>
      </c>
      <c r="N2915">
        <v>140</v>
      </c>
      <c r="O2915">
        <v>230</v>
      </c>
      <c r="P2915">
        <v>2</v>
      </c>
      <c r="Q2915" s="1">
        <v>40575</v>
      </c>
      <c r="R2915" t="s">
        <v>23</v>
      </c>
      <c r="S2915" t="s">
        <v>24</v>
      </c>
      <c r="T2915" t="s">
        <v>25</v>
      </c>
    </row>
    <row r="2916" spans="1:20" x14ac:dyDescent="0.25">
      <c r="A2916">
        <v>715</v>
      </c>
      <c r="B2916" t="s">
        <v>54</v>
      </c>
      <c r="C2916" t="s">
        <v>50</v>
      </c>
      <c r="D2916" t="s">
        <v>22</v>
      </c>
      <c r="E2916">
        <v>25</v>
      </c>
      <c r="F2916">
        <v>132</v>
      </c>
      <c r="G2916">
        <v>242</v>
      </c>
      <c r="H2916">
        <v>95</v>
      </c>
      <c r="I2916">
        <v>115</v>
      </c>
      <c r="J2916">
        <v>86</v>
      </c>
      <c r="K2916">
        <v>532</v>
      </c>
      <c r="L2916">
        <v>30</v>
      </c>
      <c r="M2916">
        <v>100</v>
      </c>
      <c r="N2916">
        <v>130</v>
      </c>
      <c r="O2916">
        <v>230</v>
      </c>
      <c r="P2916">
        <v>2</v>
      </c>
      <c r="Q2916" s="1">
        <v>40603</v>
      </c>
      <c r="R2916" t="s">
        <v>23</v>
      </c>
      <c r="S2916" t="s">
        <v>24</v>
      </c>
      <c r="T2916" t="s">
        <v>25</v>
      </c>
    </row>
    <row r="2917" spans="1:20" x14ac:dyDescent="0.25">
      <c r="A2917">
        <v>715</v>
      </c>
      <c r="B2917" t="s">
        <v>54</v>
      </c>
      <c r="C2917" t="s">
        <v>50</v>
      </c>
      <c r="D2917" t="s">
        <v>22</v>
      </c>
      <c r="E2917">
        <v>24</v>
      </c>
      <c r="F2917">
        <v>130</v>
      </c>
      <c r="G2917">
        <v>238</v>
      </c>
      <c r="H2917">
        <v>93</v>
      </c>
      <c r="I2917">
        <v>114</v>
      </c>
      <c r="J2917">
        <v>84</v>
      </c>
      <c r="K2917">
        <v>692</v>
      </c>
      <c r="L2917">
        <v>40</v>
      </c>
      <c r="M2917">
        <v>90</v>
      </c>
      <c r="N2917">
        <v>140</v>
      </c>
      <c r="O2917">
        <v>230</v>
      </c>
      <c r="P2917">
        <v>2</v>
      </c>
      <c r="Q2917" s="1">
        <v>40787</v>
      </c>
      <c r="R2917" t="s">
        <v>23</v>
      </c>
      <c r="S2917" t="s">
        <v>24</v>
      </c>
      <c r="T2917" t="s">
        <v>25</v>
      </c>
    </row>
    <row r="2918" spans="1:20" x14ac:dyDescent="0.25">
      <c r="A2918">
        <v>715</v>
      </c>
      <c r="B2918" t="s">
        <v>54</v>
      </c>
      <c r="C2918" t="s">
        <v>50</v>
      </c>
      <c r="D2918" t="s">
        <v>22</v>
      </c>
      <c r="E2918">
        <v>62</v>
      </c>
      <c r="F2918">
        <v>117</v>
      </c>
      <c r="G2918">
        <v>204</v>
      </c>
      <c r="H2918">
        <v>87</v>
      </c>
      <c r="I2918">
        <v>55</v>
      </c>
      <c r="J2918">
        <v>28</v>
      </c>
      <c r="K2918">
        <v>472</v>
      </c>
      <c r="L2918">
        <v>80</v>
      </c>
      <c r="M2918">
        <v>90</v>
      </c>
      <c r="N2918">
        <v>120</v>
      </c>
      <c r="O2918">
        <v>210</v>
      </c>
      <c r="P2918">
        <v>3</v>
      </c>
      <c r="Q2918" s="1">
        <v>40299</v>
      </c>
      <c r="R2918" t="s">
        <v>23</v>
      </c>
      <c r="S2918" t="s">
        <v>38</v>
      </c>
      <c r="T2918" t="s">
        <v>31</v>
      </c>
    </row>
    <row r="2919" spans="1:20" x14ac:dyDescent="0.25">
      <c r="A2919">
        <v>715</v>
      </c>
      <c r="B2919" t="s">
        <v>54</v>
      </c>
      <c r="C2919" t="s">
        <v>50</v>
      </c>
      <c r="D2919" t="s">
        <v>22</v>
      </c>
      <c r="E2919">
        <v>61</v>
      </c>
      <c r="F2919">
        <v>116</v>
      </c>
      <c r="G2919">
        <v>202</v>
      </c>
      <c r="H2919">
        <v>86</v>
      </c>
      <c r="I2919">
        <v>55</v>
      </c>
      <c r="J2919">
        <v>28</v>
      </c>
      <c r="K2919">
        <v>547</v>
      </c>
      <c r="L2919">
        <v>100</v>
      </c>
      <c r="M2919">
        <v>80</v>
      </c>
      <c r="N2919">
        <v>120</v>
      </c>
      <c r="O2919">
        <v>200</v>
      </c>
      <c r="P2919">
        <v>3</v>
      </c>
      <c r="Q2919" s="1">
        <v>40452</v>
      </c>
      <c r="R2919" t="s">
        <v>23</v>
      </c>
      <c r="S2919" t="s">
        <v>38</v>
      </c>
      <c r="T2919" t="s">
        <v>31</v>
      </c>
    </row>
    <row r="2920" spans="1:20" x14ac:dyDescent="0.25">
      <c r="A2920">
        <v>715</v>
      </c>
      <c r="B2920" t="s">
        <v>54</v>
      </c>
      <c r="C2920" t="s">
        <v>50</v>
      </c>
      <c r="D2920" t="s">
        <v>22</v>
      </c>
      <c r="E2920">
        <v>57</v>
      </c>
      <c r="F2920">
        <v>112</v>
      </c>
      <c r="G2920">
        <v>195</v>
      </c>
      <c r="H2920">
        <v>83</v>
      </c>
      <c r="I2920">
        <v>55</v>
      </c>
      <c r="J2920">
        <v>27</v>
      </c>
      <c r="K2920">
        <v>575</v>
      </c>
      <c r="L2920">
        <v>70</v>
      </c>
      <c r="M2920">
        <v>80</v>
      </c>
      <c r="N2920">
        <v>110</v>
      </c>
      <c r="O2920">
        <v>190</v>
      </c>
      <c r="P2920">
        <v>3</v>
      </c>
      <c r="Q2920" s="1">
        <v>40513</v>
      </c>
      <c r="R2920" t="s">
        <v>23</v>
      </c>
      <c r="S2920" t="s">
        <v>38</v>
      </c>
      <c r="T2920" t="s">
        <v>31</v>
      </c>
    </row>
    <row r="2921" spans="1:20" x14ac:dyDescent="0.25">
      <c r="A2921">
        <v>715</v>
      </c>
      <c r="B2921" t="s">
        <v>54</v>
      </c>
      <c r="C2921" t="s">
        <v>50</v>
      </c>
      <c r="D2921" t="s">
        <v>22</v>
      </c>
      <c r="E2921">
        <v>82</v>
      </c>
      <c r="F2921">
        <v>108</v>
      </c>
      <c r="G2921">
        <v>200</v>
      </c>
      <c r="H2921">
        <v>80</v>
      </c>
      <c r="I2921">
        <v>53</v>
      </c>
      <c r="J2921">
        <v>26</v>
      </c>
      <c r="K2921">
        <v>415</v>
      </c>
      <c r="L2921">
        <v>70</v>
      </c>
      <c r="M2921">
        <v>80</v>
      </c>
      <c r="N2921">
        <v>110</v>
      </c>
      <c r="O2921">
        <v>190</v>
      </c>
      <c r="P2921">
        <v>3</v>
      </c>
      <c r="Q2921" s="1">
        <v>40603</v>
      </c>
      <c r="R2921" t="s">
        <v>23</v>
      </c>
      <c r="S2921" t="s">
        <v>38</v>
      </c>
      <c r="T2921" t="s">
        <v>31</v>
      </c>
    </row>
    <row r="2922" spans="1:20" x14ac:dyDescent="0.25">
      <c r="A2922">
        <v>715</v>
      </c>
      <c r="B2922" t="s">
        <v>54</v>
      </c>
      <c r="C2922" t="s">
        <v>50</v>
      </c>
      <c r="D2922" t="s">
        <v>22</v>
      </c>
      <c r="E2922">
        <v>86</v>
      </c>
      <c r="F2922">
        <v>117</v>
      </c>
      <c r="G2922">
        <v>202</v>
      </c>
      <c r="H2922">
        <v>87</v>
      </c>
      <c r="I2922">
        <v>51</v>
      </c>
      <c r="J2922">
        <v>28</v>
      </c>
      <c r="K2922">
        <v>472</v>
      </c>
      <c r="L2922">
        <v>80</v>
      </c>
      <c r="M2922">
        <v>90</v>
      </c>
      <c r="N2922">
        <v>120</v>
      </c>
      <c r="O2922">
        <v>210</v>
      </c>
      <c r="P2922">
        <v>3</v>
      </c>
      <c r="Q2922" s="1">
        <v>40664</v>
      </c>
      <c r="R2922" t="s">
        <v>23</v>
      </c>
      <c r="S2922" t="s">
        <v>38</v>
      </c>
      <c r="T2922" t="s">
        <v>31</v>
      </c>
    </row>
    <row r="2923" spans="1:20" x14ac:dyDescent="0.25">
      <c r="A2923">
        <v>715</v>
      </c>
      <c r="B2923" t="s">
        <v>54</v>
      </c>
      <c r="C2923" t="s">
        <v>50</v>
      </c>
      <c r="D2923" t="s">
        <v>22</v>
      </c>
      <c r="E2923">
        <v>101</v>
      </c>
      <c r="F2923">
        <v>132</v>
      </c>
      <c r="G2923">
        <v>229</v>
      </c>
      <c r="H2923">
        <v>99</v>
      </c>
      <c r="I2923">
        <v>55</v>
      </c>
      <c r="J2923">
        <v>32</v>
      </c>
      <c r="K2923">
        <v>565</v>
      </c>
      <c r="L2923">
        <v>90</v>
      </c>
      <c r="M2923">
        <v>100</v>
      </c>
      <c r="N2923">
        <v>140</v>
      </c>
      <c r="O2923">
        <v>240</v>
      </c>
      <c r="P2923">
        <v>3</v>
      </c>
      <c r="Q2923" s="1">
        <v>40756</v>
      </c>
      <c r="R2923" t="s">
        <v>23</v>
      </c>
      <c r="S2923" t="s">
        <v>38</v>
      </c>
      <c r="T2923" t="s">
        <v>31</v>
      </c>
    </row>
    <row r="2924" spans="1:20" x14ac:dyDescent="0.25">
      <c r="A2924">
        <v>715</v>
      </c>
      <c r="B2924" t="s">
        <v>54</v>
      </c>
      <c r="C2924" t="s">
        <v>50</v>
      </c>
      <c r="D2924" t="s">
        <v>22</v>
      </c>
      <c r="E2924">
        <v>41</v>
      </c>
      <c r="F2924">
        <v>84</v>
      </c>
      <c r="G2924">
        <v>155</v>
      </c>
      <c r="H2924">
        <v>71</v>
      </c>
      <c r="I2924">
        <v>43</v>
      </c>
      <c r="J2924">
        <v>22</v>
      </c>
      <c r="K2924">
        <v>950</v>
      </c>
      <c r="L2924">
        <v>60</v>
      </c>
      <c r="M2924">
        <v>80</v>
      </c>
      <c r="N2924">
        <v>100</v>
      </c>
      <c r="O2924">
        <v>180</v>
      </c>
      <c r="P2924">
        <v>5</v>
      </c>
      <c r="Q2924" s="1">
        <v>40238</v>
      </c>
      <c r="R2924" t="s">
        <v>28</v>
      </c>
      <c r="S2924" t="s">
        <v>29</v>
      </c>
      <c r="T2924" t="s">
        <v>25</v>
      </c>
    </row>
    <row r="2925" spans="1:20" x14ac:dyDescent="0.25">
      <c r="A2925">
        <v>715</v>
      </c>
      <c r="B2925" t="s">
        <v>54</v>
      </c>
      <c r="C2925" t="s">
        <v>50</v>
      </c>
      <c r="D2925" t="s">
        <v>22</v>
      </c>
      <c r="E2925">
        <v>39</v>
      </c>
      <c r="F2925">
        <v>82</v>
      </c>
      <c r="G2925">
        <v>151</v>
      </c>
      <c r="H2925">
        <v>69</v>
      </c>
      <c r="I2925">
        <v>43</v>
      </c>
      <c r="J2925">
        <v>21</v>
      </c>
      <c r="K2925">
        <v>965</v>
      </c>
      <c r="L2925">
        <v>50</v>
      </c>
      <c r="M2925">
        <v>80</v>
      </c>
      <c r="N2925">
        <v>90</v>
      </c>
      <c r="O2925">
        <v>170</v>
      </c>
      <c r="P2925">
        <v>5</v>
      </c>
      <c r="Q2925" s="1">
        <v>40269</v>
      </c>
      <c r="R2925" t="s">
        <v>28</v>
      </c>
      <c r="S2925" t="s">
        <v>29</v>
      </c>
      <c r="T2925" t="s">
        <v>25</v>
      </c>
    </row>
    <row r="2926" spans="1:20" x14ac:dyDescent="0.25">
      <c r="A2926">
        <v>715</v>
      </c>
      <c r="B2926" t="s">
        <v>54</v>
      </c>
      <c r="C2926" t="s">
        <v>50</v>
      </c>
      <c r="D2926" t="s">
        <v>22</v>
      </c>
      <c r="E2926">
        <v>50</v>
      </c>
      <c r="F2926">
        <v>96</v>
      </c>
      <c r="G2926">
        <v>176</v>
      </c>
      <c r="H2926">
        <v>80</v>
      </c>
      <c r="I2926">
        <v>46</v>
      </c>
      <c r="J2926">
        <v>24</v>
      </c>
      <c r="K2926">
        <v>1079</v>
      </c>
      <c r="L2926">
        <v>80</v>
      </c>
      <c r="M2926">
        <v>100</v>
      </c>
      <c r="N2926">
        <v>120</v>
      </c>
      <c r="O2926">
        <v>220</v>
      </c>
      <c r="P2926">
        <v>5</v>
      </c>
      <c r="Q2926" s="1">
        <v>40513</v>
      </c>
      <c r="R2926" t="s">
        <v>28</v>
      </c>
      <c r="S2926" t="s">
        <v>29</v>
      </c>
      <c r="T2926" t="s">
        <v>25</v>
      </c>
    </row>
    <row r="2927" spans="1:20" x14ac:dyDescent="0.25">
      <c r="A2927">
        <v>715</v>
      </c>
      <c r="B2927" t="s">
        <v>54</v>
      </c>
      <c r="C2927" t="s">
        <v>50</v>
      </c>
      <c r="D2927" t="s">
        <v>22</v>
      </c>
      <c r="E2927">
        <v>69</v>
      </c>
      <c r="F2927">
        <v>96</v>
      </c>
      <c r="G2927">
        <v>175</v>
      </c>
      <c r="H2927">
        <v>81</v>
      </c>
      <c r="I2927">
        <v>43</v>
      </c>
      <c r="J2927">
        <v>25</v>
      </c>
      <c r="K2927">
        <v>1046</v>
      </c>
      <c r="L2927">
        <v>70</v>
      </c>
      <c r="M2927">
        <v>90</v>
      </c>
      <c r="N2927">
        <v>110</v>
      </c>
      <c r="O2927">
        <v>200</v>
      </c>
      <c r="P2927">
        <v>5</v>
      </c>
      <c r="Q2927" s="1">
        <v>40695</v>
      </c>
      <c r="R2927" t="s">
        <v>28</v>
      </c>
      <c r="S2927" t="s">
        <v>29</v>
      </c>
      <c r="T2927" t="s">
        <v>25</v>
      </c>
    </row>
    <row r="2928" spans="1:20" x14ac:dyDescent="0.25">
      <c r="A2928">
        <v>715</v>
      </c>
      <c r="B2928" t="s">
        <v>54</v>
      </c>
      <c r="C2928" t="s">
        <v>50</v>
      </c>
      <c r="D2928" t="s">
        <v>22</v>
      </c>
      <c r="E2928">
        <v>77</v>
      </c>
      <c r="F2928">
        <v>103</v>
      </c>
      <c r="G2928">
        <v>187</v>
      </c>
      <c r="H2928">
        <v>86</v>
      </c>
      <c r="I2928">
        <v>44</v>
      </c>
      <c r="J2928">
        <v>26</v>
      </c>
      <c r="K2928">
        <v>1081</v>
      </c>
      <c r="L2928">
        <v>90</v>
      </c>
      <c r="M2928">
        <v>90</v>
      </c>
      <c r="N2928">
        <v>130</v>
      </c>
      <c r="O2928">
        <v>220</v>
      </c>
      <c r="P2928">
        <v>5</v>
      </c>
      <c r="Q2928" s="1">
        <v>40725</v>
      </c>
      <c r="R2928" t="s">
        <v>28</v>
      </c>
      <c r="S2928" t="s">
        <v>29</v>
      </c>
      <c r="T2928" t="s">
        <v>25</v>
      </c>
    </row>
    <row r="2929" spans="1:20" x14ac:dyDescent="0.25">
      <c r="A2929">
        <v>715</v>
      </c>
      <c r="B2929" t="s">
        <v>54</v>
      </c>
      <c r="C2929" t="s">
        <v>50</v>
      </c>
      <c r="D2929" t="s">
        <v>22</v>
      </c>
      <c r="E2929">
        <v>97</v>
      </c>
      <c r="F2929">
        <v>123</v>
      </c>
      <c r="G2929">
        <v>224</v>
      </c>
      <c r="H2929">
        <v>103</v>
      </c>
      <c r="I2929">
        <v>49</v>
      </c>
      <c r="J2929">
        <v>31</v>
      </c>
      <c r="K2929">
        <v>1073</v>
      </c>
      <c r="L2929">
        <v>100</v>
      </c>
      <c r="M2929">
        <v>110</v>
      </c>
      <c r="N2929">
        <v>150</v>
      </c>
      <c r="O2929">
        <v>260</v>
      </c>
      <c r="P2929">
        <v>5</v>
      </c>
      <c r="Q2929" s="1">
        <v>40756</v>
      </c>
      <c r="R2929" t="s">
        <v>28</v>
      </c>
      <c r="S2929" t="s">
        <v>29</v>
      </c>
      <c r="T2929" t="s">
        <v>25</v>
      </c>
    </row>
    <row r="2930" spans="1:20" x14ac:dyDescent="0.25">
      <c r="A2930">
        <v>715</v>
      </c>
      <c r="B2930" t="s">
        <v>54</v>
      </c>
      <c r="C2930" t="s">
        <v>50</v>
      </c>
      <c r="D2930" t="s">
        <v>22</v>
      </c>
      <c r="E2930">
        <v>67</v>
      </c>
      <c r="F2930">
        <v>89</v>
      </c>
      <c r="G2930">
        <v>175</v>
      </c>
      <c r="H2930">
        <v>75</v>
      </c>
      <c r="I2930">
        <v>44</v>
      </c>
      <c r="J2930">
        <v>23</v>
      </c>
      <c r="K2930">
        <v>1063</v>
      </c>
      <c r="L2930">
        <v>70</v>
      </c>
      <c r="M2930">
        <v>90</v>
      </c>
      <c r="N2930">
        <v>110</v>
      </c>
      <c r="O2930">
        <v>200</v>
      </c>
      <c r="P2930">
        <v>5</v>
      </c>
      <c r="Q2930" s="1">
        <v>40848</v>
      </c>
      <c r="R2930" t="s">
        <v>28</v>
      </c>
      <c r="S2930" t="s">
        <v>29</v>
      </c>
      <c r="T2930" t="s">
        <v>25</v>
      </c>
    </row>
    <row r="2931" spans="1:20" x14ac:dyDescent="0.25">
      <c r="A2931">
        <v>715</v>
      </c>
      <c r="B2931" t="s">
        <v>54</v>
      </c>
      <c r="C2931" t="s">
        <v>50</v>
      </c>
      <c r="D2931" t="s">
        <v>22</v>
      </c>
      <c r="E2931">
        <v>35</v>
      </c>
      <c r="F2931">
        <v>62</v>
      </c>
      <c r="G2931">
        <v>110</v>
      </c>
      <c r="H2931">
        <v>48</v>
      </c>
      <c r="I2931">
        <v>27</v>
      </c>
      <c r="J2931">
        <v>15</v>
      </c>
      <c r="K2931">
        <v>617</v>
      </c>
      <c r="L2931">
        <v>50</v>
      </c>
      <c r="M2931">
        <v>50</v>
      </c>
      <c r="N2931">
        <v>70</v>
      </c>
      <c r="O2931">
        <v>120</v>
      </c>
      <c r="P2931">
        <v>6</v>
      </c>
      <c r="Q2931" s="1">
        <v>40210</v>
      </c>
      <c r="R2931" t="s">
        <v>28</v>
      </c>
      <c r="S2931" t="s">
        <v>30</v>
      </c>
      <c r="T2931" t="s">
        <v>31</v>
      </c>
    </row>
    <row r="2932" spans="1:20" x14ac:dyDescent="0.25">
      <c r="A2932">
        <v>715</v>
      </c>
      <c r="B2932" t="s">
        <v>54</v>
      </c>
      <c r="C2932" t="s">
        <v>50</v>
      </c>
      <c r="D2932" t="s">
        <v>22</v>
      </c>
      <c r="E2932">
        <v>34</v>
      </c>
      <c r="F2932">
        <v>63</v>
      </c>
      <c r="G2932">
        <v>112</v>
      </c>
      <c r="H2932">
        <v>49</v>
      </c>
      <c r="I2932">
        <v>29</v>
      </c>
      <c r="J2932">
        <v>16</v>
      </c>
      <c r="K2932">
        <v>611</v>
      </c>
      <c r="L2932">
        <v>60</v>
      </c>
      <c r="M2932">
        <v>50</v>
      </c>
      <c r="N2932">
        <v>80</v>
      </c>
      <c r="O2932">
        <v>130</v>
      </c>
      <c r="P2932">
        <v>6</v>
      </c>
      <c r="Q2932" s="1">
        <v>40238</v>
      </c>
      <c r="R2932" t="s">
        <v>28</v>
      </c>
      <c r="S2932" t="s">
        <v>30</v>
      </c>
      <c r="T2932" t="s">
        <v>31</v>
      </c>
    </row>
    <row r="2933" spans="1:20" x14ac:dyDescent="0.25">
      <c r="A2933">
        <v>715</v>
      </c>
      <c r="B2933" t="s">
        <v>54</v>
      </c>
      <c r="C2933" t="s">
        <v>50</v>
      </c>
      <c r="D2933" t="s">
        <v>22</v>
      </c>
      <c r="E2933">
        <v>32</v>
      </c>
      <c r="F2933">
        <v>58</v>
      </c>
      <c r="G2933">
        <v>103</v>
      </c>
      <c r="H2933">
        <v>45</v>
      </c>
      <c r="I2933">
        <v>26</v>
      </c>
      <c r="J2933">
        <v>14</v>
      </c>
      <c r="K2933">
        <v>605</v>
      </c>
      <c r="L2933">
        <v>50</v>
      </c>
      <c r="M2933">
        <v>50</v>
      </c>
      <c r="N2933">
        <v>70</v>
      </c>
      <c r="O2933">
        <v>120</v>
      </c>
      <c r="P2933">
        <v>6</v>
      </c>
      <c r="Q2933" s="1">
        <v>40269</v>
      </c>
      <c r="R2933" t="s">
        <v>28</v>
      </c>
      <c r="S2933" t="s">
        <v>30</v>
      </c>
      <c r="T2933" t="s">
        <v>31</v>
      </c>
    </row>
    <row r="2934" spans="1:20" x14ac:dyDescent="0.25">
      <c r="A2934">
        <v>715</v>
      </c>
      <c r="B2934" t="s">
        <v>54</v>
      </c>
      <c r="C2934" t="s">
        <v>50</v>
      </c>
      <c r="D2934" t="s">
        <v>22</v>
      </c>
      <c r="E2934">
        <v>10</v>
      </c>
      <c r="F2934">
        <v>29</v>
      </c>
      <c r="G2934">
        <v>51</v>
      </c>
      <c r="H2934">
        <v>22</v>
      </c>
      <c r="I2934">
        <v>19</v>
      </c>
      <c r="J2934">
        <v>7</v>
      </c>
      <c r="K2934">
        <v>573</v>
      </c>
      <c r="L2934">
        <v>50</v>
      </c>
      <c r="M2934">
        <v>20</v>
      </c>
      <c r="N2934">
        <v>50</v>
      </c>
      <c r="O2934">
        <v>70</v>
      </c>
      <c r="P2934">
        <v>6</v>
      </c>
      <c r="Q2934" s="1">
        <v>40452</v>
      </c>
      <c r="R2934" t="s">
        <v>28</v>
      </c>
      <c r="S2934" t="s">
        <v>30</v>
      </c>
      <c r="T2934" t="s">
        <v>31</v>
      </c>
    </row>
    <row r="2935" spans="1:20" x14ac:dyDescent="0.25">
      <c r="A2935">
        <v>715</v>
      </c>
      <c r="B2935" t="s">
        <v>54</v>
      </c>
      <c r="C2935" t="s">
        <v>50</v>
      </c>
      <c r="D2935" t="s">
        <v>22</v>
      </c>
      <c r="E2935">
        <v>11</v>
      </c>
      <c r="F2935">
        <v>30</v>
      </c>
      <c r="G2935">
        <v>52</v>
      </c>
      <c r="H2935">
        <v>22</v>
      </c>
      <c r="I2935">
        <v>19</v>
      </c>
      <c r="J2935">
        <v>7</v>
      </c>
      <c r="K2935">
        <v>570</v>
      </c>
      <c r="L2935">
        <v>30</v>
      </c>
      <c r="M2935">
        <v>20</v>
      </c>
      <c r="N2935">
        <v>40</v>
      </c>
      <c r="O2935">
        <v>60</v>
      </c>
      <c r="P2935">
        <v>6</v>
      </c>
      <c r="Q2935" s="1">
        <v>40483</v>
      </c>
      <c r="R2935" t="s">
        <v>28</v>
      </c>
      <c r="S2935" t="s">
        <v>30</v>
      </c>
      <c r="T2935" t="s">
        <v>31</v>
      </c>
    </row>
    <row r="2936" spans="1:20" x14ac:dyDescent="0.25">
      <c r="A2936">
        <v>715</v>
      </c>
      <c r="B2936" t="s">
        <v>54</v>
      </c>
      <c r="C2936" t="s">
        <v>50</v>
      </c>
      <c r="D2936" t="s">
        <v>22</v>
      </c>
      <c r="E2936">
        <v>53</v>
      </c>
      <c r="F2936">
        <v>62</v>
      </c>
      <c r="G2936">
        <v>123</v>
      </c>
      <c r="H2936">
        <v>48</v>
      </c>
      <c r="I2936">
        <v>29</v>
      </c>
      <c r="J2936">
        <v>15</v>
      </c>
      <c r="K2936">
        <v>623</v>
      </c>
      <c r="L2936">
        <v>50</v>
      </c>
      <c r="M2936">
        <v>50</v>
      </c>
      <c r="N2936">
        <v>70</v>
      </c>
      <c r="O2936">
        <v>120</v>
      </c>
      <c r="P2936">
        <v>6</v>
      </c>
      <c r="Q2936" s="1">
        <v>40544</v>
      </c>
      <c r="R2936" t="s">
        <v>28</v>
      </c>
      <c r="S2936" t="s">
        <v>30</v>
      </c>
      <c r="T2936" t="s">
        <v>31</v>
      </c>
    </row>
    <row r="2937" spans="1:20" x14ac:dyDescent="0.25">
      <c r="A2937">
        <v>715</v>
      </c>
      <c r="B2937" t="s">
        <v>54</v>
      </c>
      <c r="C2937" t="s">
        <v>50</v>
      </c>
      <c r="D2937" t="s">
        <v>22</v>
      </c>
      <c r="E2937">
        <v>52</v>
      </c>
      <c r="F2937">
        <v>62</v>
      </c>
      <c r="G2937">
        <v>117</v>
      </c>
      <c r="H2937">
        <v>48</v>
      </c>
      <c r="I2937">
        <v>27</v>
      </c>
      <c r="J2937">
        <v>15</v>
      </c>
      <c r="K2937">
        <v>617</v>
      </c>
      <c r="L2937">
        <v>50</v>
      </c>
      <c r="M2937">
        <v>50</v>
      </c>
      <c r="N2937">
        <v>70</v>
      </c>
      <c r="O2937">
        <v>120</v>
      </c>
      <c r="P2937">
        <v>6</v>
      </c>
      <c r="Q2937" s="1">
        <v>40575</v>
      </c>
      <c r="R2937" t="s">
        <v>28</v>
      </c>
      <c r="S2937" t="s">
        <v>30</v>
      </c>
      <c r="T2937" t="s">
        <v>31</v>
      </c>
    </row>
    <row r="2938" spans="1:20" x14ac:dyDescent="0.25">
      <c r="A2938">
        <v>715</v>
      </c>
      <c r="B2938" t="s">
        <v>54</v>
      </c>
      <c r="C2938" t="s">
        <v>50</v>
      </c>
      <c r="D2938" t="s">
        <v>22</v>
      </c>
      <c r="E2938">
        <v>48</v>
      </c>
      <c r="F2938">
        <v>62</v>
      </c>
      <c r="G2938">
        <v>109</v>
      </c>
      <c r="H2938">
        <v>48</v>
      </c>
      <c r="I2938">
        <v>25</v>
      </c>
      <c r="J2938">
        <v>15</v>
      </c>
      <c r="K2938">
        <v>599</v>
      </c>
      <c r="L2938">
        <v>50</v>
      </c>
      <c r="M2938">
        <v>50</v>
      </c>
      <c r="N2938">
        <v>70</v>
      </c>
      <c r="O2938">
        <v>120</v>
      </c>
      <c r="P2938">
        <v>6</v>
      </c>
      <c r="Q2938" s="1">
        <v>40664</v>
      </c>
      <c r="R2938" t="s">
        <v>28</v>
      </c>
      <c r="S2938" t="s">
        <v>30</v>
      </c>
      <c r="T2938" t="s">
        <v>31</v>
      </c>
    </row>
    <row r="2939" spans="1:20" x14ac:dyDescent="0.25">
      <c r="A2939">
        <v>715</v>
      </c>
      <c r="B2939" t="s">
        <v>54</v>
      </c>
      <c r="C2939" t="s">
        <v>50</v>
      </c>
      <c r="D2939" t="s">
        <v>22</v>
      </c>
      <c r="E2939">
        <v>50</v>
      </c>
      <c r="F2939">
        <v>65</v>
      </c>
      <c r="G2939">
        <v>114</v>
      </c>
      <c r="H2939">
        <v>50</v>
      </c>
      <c r="I2939">
        <v>27</v>
      </c>
      <c r="J2939">
        <v>16</v>
      </c>
      <c r="K2939">
        <v>587</v>
      </c>
      <c r="L2939">
        <v>60</v>
      </c>
      <c r="M2939">
        <v>50</v>
      </c>
      <c r="N2939">
        <v>80</v>
      </c>
      <c r="O2939">
        <v>130</v>
      </c>
      <c r="P2939">
        <v>6</v>
      </c>
      <c r="Q2939" s="1">
        <v>40725</v>
      </c>
      <c r="R2939" t="s">
        <v>28</v>
      </c>
      <c r="S2939" t="s">
        <v>30</v>
      </c>
      <c r="T2939" t="s">
        <v>31</v>
      </c>
    </row>
    <row r="2940" spans="1:20" x14ac:dyDescent="0.25">
      <c r="A2940">
        <v>715</v>
      </c>
      <c r="B2940" t="s">
        <v>54</v>
      </c>
      <c r="C2940" t="s">
        <v>50</v>
      </c>
      <c r="D2940" t="s">
        <v>22</v>
      </c>
      <c r="E2940">
        <v>31</v>
      </c>
      <c r="F2940">
        <v>43</v>
      </c>
      <c r="G2940">
        <v>81</v>
      </c>
      <c r="H2940">
        <v>33</v>
      </c>
      <c r="I2940">
        <v>22</v>
      </c>
      <c r="J2940">
        <v>10</v>
      </c>
      <c r="K2940">
        <v>577</v>
      </c>
      <c r="L2940">
        <v>30</v>
      </c>
      <c r="M2940">
        <v>30</v>
      </c>
      <c r="N2940">
        <v>50</v>
      </c>
      <c r="O2940">
        <v>80</v>
      </c>
      <c r="P2940">
        <v>6</v>
      </c>
      <c r="Q2940" s="1">
        <v>40787</v>
      </c>
      <c r="R2940" t="s">
        <v>28</v>
      </c>
      <c r="S2940" t="s">
        <v>30</v>
      </c>
      <c r="T2940" t="s">
        <v>31</v>
      </c>
    </row>
    <row r="2941" spans="1:20" x14ac:dyDescent="0.25">
      <c r="A2941">
        <v>715</v>
      </c>
      <c r="B2941" t="s">
        <v>54</v>
      </c>
      <c r="C2941" t="s">
        <v>50</v>
      </c>
      <c r="D2941" t="s">
        <v>22</v>
      </c>
      <c r="E2941">
        <v>70</v>
      </c>
      <c r="F2941">
        <v>113</v>
      </c>
      <c r="G2941">
        <v>180</v>
      </c>
      <c r="H2941">
        <v>67</v>
      </c>
      <c r="I2941">
        <v>43</v>
      </c>
      <c r="J2941">
        <v>20</v>
      </c>
      <c r="K2941">
        <v>400</v>
      </c>
      <c r="L2941">
        <v>80</v>
      </c>
      <c r="M2941">
        <v>50</v>
      </c>
      <c r="N2941">
        <v>100</v>
      </c>
      <c r="O2941">
        <v>150</v>
      </c>
      <c r="P2941">
        <v>8</v>
      </c>
      <c r="Q2941" s="1">
        <v>40179</v>
      </c>
      <c r="R2941" t="s">
        <v>32</v>
      </c>
      <c r="S2941" t="s">
        <v>39</v>
      </c>
      <c r="T2941" t="s">
        <v>31</v>
      </c>
    </row>
    <row r="2942" spans="1:20" x14ac:dyDescent="0.25">
      <c r="A2942">
        <v>715</v>
      </c>
      <c r="B2942" t="s">
        <v>54</v>
      </c>
      <c r="C2942" t="s">
        <v>50</v>
      </c>
      <c r="D2942" t="s">
        <v>22</v>
      </c>
      <c r="E2942">
        <v>66</v>
      </c>
      <c r="F2942">
        <v>109</v>
      </c>
      <c r="G2942">
        <v>174</v>
      </c>
      <c r="H2942">
        <v>65</v>
      </c>
      <c r="I2942">
        <v>43</v>
      </c>
      <c r="J2942">
        <v>20</v>
      </c>
      <c r="K2942">
        <v>372</v>
      </c>
      <c r="L2942">
        <v>80</v>
      </c>
      <c r="M2942">
        <v>50</v>
      </c>
      <c r="N2942">
        <v>100</v>
      </c>
      <c r="O2942">
        <v>150</v>
      </c>
      <c r="P2942">
        <v>8</v>
      </c>
      <c r="Q2942" s="1">
        <v>40210</v>
      </c>
      <c r="R2942" t="s">
        <v>32</v>
      </c>
      <c r="S2942" t="s">
        <v>39</v>
      </c>
      <c r="T2942" t="s">
        <v>31</v>
      </c>
    </row>
    <row r="2943" spans="1:20" x14ac:dyDescent="0.25">
      <c r="A2943">
        <v>715</v>
      </c>
      <c r="B2943" t="s">
        <v>54</v>
      </c>
      <c r="C2943" t="s">
        <v>50</v>
      </c>
      <c r="D2943" t="s">
        <v>22</v>
      </c>
      <c r="E2943">
        <v>45</v>
      </c>
      <c r="F2943">
        <v>82</v>
      </c>
      <c r="G2943">
        <v>130</v>
      </c>
      <c r="H2943">
        <v>48</v>
      </c>
      <c r="I2943">
        <v>37</v>
      </c>
      <c r="J2943">
        <v>14</v>
      </c>
      <c r="K2943">
        <v>351</v>
      </c>
      <c r="L2943">
        <v>50</v>
      </c>
      <c r="M2943">
        <v>40</v>
      </c>
      <c r="N2943">
        <v>70</v>
      </c>
      <c r="O2943">
        <v>110</v>
      </c>
      <c r="P2943">
        <v>8</v>
      </c>
      <c r="Q2943" s="1">
        <v>40299</v>
      </c>
      <c r="R2943" t="s">
        <v>32</v>
      </c>
      <c r="S2943" t="s">
        <v>39</v>
      </c>
      <c r="T2943" t="s">
        <v>31</v>
      </c>
    </row>
    <row r="2944" spans="1:20" x14ac:dyDescent="0.25">
      <c r="A2944">
        <v>715</v>
      </c>
      <c r="B2944" t="s">
        <v>54</v>
      </c>
      <c r="C2944" t="s">
        <v>50</v>
      </c>
      <c r="D2944" t="s">
        <v>22</v>
      </c>
      <c r="E2944">
        <v>40</v>
      </c>
      <c r="F2944">
        <v>78</v>
      </c>
      <c r="G2944">
        <v>125</v>
      </c>
      <c r="H2944">
        <v>47</v>
      </c>
      <c r="I2944">
        <v>38</v>
      </c>
      <c r="J2944">
        <v>14</v>
      </c>
      <c r="K2944">
        <v>371</v>
      </c>
      <c r="L2944">
        <v>50</v>
      </c>
      <c r="M2944">
        <v>40</v>
      </c>
      <c r="N2944">
        <v>70</v>
      </c>
      <c r="O2944">
        <v>110</v>
      </c>
      <c r="P2944">
        <v>8</v>
      </c>
      <c r="Q2944" s="1">
        <v>40330</v>
      </c>
      <c r="R2944" t="s">
        <v>32</v>
      </c>
      <c r="S2944" t="s">
        <v>39</v>
      </c>
      <c r="T2944" t="s">
        <v>31</v>
      </c>
    </row>
    <row r="2945" spans="1:20" x14ac:dyDescent="0.25">
      <c r="A2945">
        <v>715</v>
      </c>
      <c r="B2945" t="s">
        <v>54</v>
      </c>
      <c r="C2945" t="s">
        <v>50</v>
      </c>
      <c r="D2945" t="s">
        <v>22</v>
      </c>
      <c r="E2945">
        <v>41</v>
      </c>
      <c r="F2945">
        <v>79</v>
      </c>
      <c r="G2945">
        <v>126</v>
      </c>
      <c r="H2945">
        <v>47</v>
      </c>
      <c r="I2945">
        <v>38</v>
      </c>
      <c r="J2945">
        <v>14</v>
      </c>
      <c r="K2945">
        <v>366</v>
      </c>
      <c r="L2945">
        <v>50</v>
      </c>
      <c r="M2945">
        <v>40</v>
      </c>
      <c r="N2945">
        <v>70</v>
      </c>
      <c r="O2945">
        <v>110</v>
      </c>
      <c r="P2945">
        <v>8</v>
      </c>
      <c r="Q2945" s="1">
        <v>40391</v>
      </c>
      <c r="R2945" t="s">
        <v>32</v>
      </c>
      <c r="S2945" t="s">
        <v>39</v>
      </c>
      <c r="T2945" t="s">
        <v>31</v>
      </c>
    </row>
    <row r="2946" spans="1:20" x14ac:dyDescent="0.25">
      <c r="A2946">
        <v>715</v>
      </c>
      <c r="B2946" t="s">
        <v>54</v>
      </c>
      <c r="C2946" t="s">
        <v>50</v>
      </c>
      <c r="D2946" t="s">
        <v>22</v>
      </c>
      <c r="E2946">
        <v>109</v>
      </c>
      <c r="F2946">
        <v>113</v>
      </c>
      <c r="G2946">
        <v>201</v>
      </c>
      <c r="H2946">
        <v>67</v>
      </c>
      <c r="I2946">
        <v>45</v>
      </c>
      <c r="J2946">
        <v>20</v>
      </c>
      <c r="K2946">
        <v>400</v>
      </c>
      <c r="L2946">
        <v>80</v>
      </c>
      <c r="M2946">
        <v>50</v>
      </c>
      <c r="N2946">
        <v>100</v>
      </c>
      <c r="O2946">
        <v>150</v>
      </c>
      <c r="P2946">
        <v>8</v>
      </c>
      <c r="Q2946" s="1">
        <v>40544</v>
      </c>
      <c r="R2946" t="s">
        <v>32</v>
      </c>
      <c r="S2946" t="s">
        <v>39</v>
      </c>
      <c r="T2946" t="s">
        <v>31</v>
      </c>
    </row>
    <row r="2947" spans="1:20" x14ac:dyDescent="0.25">
      <c r="A2947">
        <v>715</v>
      </c>
      <c r="B2947" t="s">
        <v>54</v>
      </c>
      <c r="C2947" t="s">
        <v>50</v>
      </c>
      <c r="D2947" t="s">
        <v>22</v>
      </c>
      <c r="E2947">
        <v>98</v>
      </c>
      <c r="F2947">
        <v>109</v>
      </c>
      <c r="G2947">
        <v>185</v>
      </c>
      <c r="H2947">
        <v>65</v>
      </c>
      <c r="I2947">
        <v>43</v>
      </c>
      <c r="J2947">
        <v>20</v>
      </c>
      <c r="K2947">
        <v>372</v>
      </c>
      <c r="L2947">
        <v>80</v>
      </c>
      <c r="M2947">
        <v>50</v>
      </c>
      <c r="N2947">
        <v>100</v>
      </c>
      <c r="O2947">
        <v>150</v>
      </c>
      <c r="P2947">
        <v>8</v>
      </c>
      <c r="Q2947" s="1">
        <v>40575</v>
      </c>
      <c r="R2947" t="s">
        <v>32</v>
      </c>
      <c r="S2947" t="s">
        <v>39</v>
      </c>
      <c r="T2947" t="s">
        <v>31</v>
      </c>
    </row>
    <row r="2948" spans="1:20" x14ac:dyDescent="0.25">
      <c r="A2948">
        <v>715</v>
      </c>
      <c r="B2948" t="s">
        <v>54</v>
      </c>
      <c r="C2948" t="s">
        <v>50</v>
      </c>
      <c r="D2948" t="s">
        <v>22</v>
      </c>
      <c r="E2948">
        <v>85</v>
      </c>
      <c r="F2948">
        <v>99</v>
      </c>
      <c r="G2948">
        <v>169</v>
      </c>
      <c r="H2948">
        <v>60</v>
      </c>
      <c r="I2948">
        <v>42</v>
      </c>
      <c r="J2948">
        <v>18</v>
      </c>
      <c r="K2948">
        <v>329</v>
      </c>
      <c r="L2948">
        <v>80</v>
      </c>
      <c r="M2948">
        <v>40</v>
      </c>
      <c r="N2948">
        <v>80</v>
      </c>
      <c r="O2948">
        <v>120</v>
      </c>
      <c r="P2948">
        <v>8</v>
      </c>
      <c r="Q2948" s="1">
        <v>40817</v>
      </c>
      <c r="R2948" t="s">
        <v>32</v>
      </c>
      <c r="S2948" t="s">
        <v>39</v>
      </c>
      <c r="T2948" t="s">
        <v>31</v>
      </c>
    </row>
    <row r="2949" spans="1:20" x14ac:dyDescent="0.25">
      <c r="A2949">
        <v>715</v>
      </c>
      <c r="B2949" t="s">
        <v>54</v>
      </c>
      <c r="C2949" t="s">
        <v>50</v>
      </c>
      <c r="D2949" t="s">
        <v>22</v>
      </c>
      <c r="E2949">
        <v>28</v>
      </c>
      <c r="F2949">
        <v>48</v>
      </c>
      <c r="G2949">
        <v>81</v>
      </c>
      <c r="H2949">
        <v>33</v>
      </c>
      <c r="I2949">
        <v>20</v>
      </c>
      <c r="J2949">
        <v>9</v>
      </c>
      <c r="K2949">
        <v>777</v>
      </c>
      <c r="L2949">
        <v>50</v>
      </c>
      <c r="M2949">
        <v>20</v>
      </c>
      <c r="N2949">
        <v>50</v>
      </c>
      <c r="O2949">
        <v>70</v>
      </c>
      <c r="P2949">
        <v>9</v>
      </c>
      <c r="Q2949" s="1">
        <v>40179</v>
      </c>
      <c r="R2949" t="s">
        <v>32</v>
      </c>
      <c r="S2949" t="s">
        <v>33</v>
      </c>
      <c r="T2949" t="s">
        <v>31</v>
      </c>
    </row>
    <row r="2950" spans="1:20" x14ac:dyDescent="0.25">
      <c r="A2950">
        <v>715</v>
      </c>
      <c r="B2950" t="s">
        <v>54</v>
      </c>
      <c r="C2950" t="s">
        <v>50</v>
      </c>
      <c r="D2950" t="s">
        <v>22</v>
      </c>
      <c r="E2950">
        <v>47</v>
      </c>
      <c r="F2950">
        <v>72</v>
      </c>
      <c r="G2950">
        <v>121</v>
      </c>
      <c r="H2950">
        <v>49</v>
      </c>
      <c r="I2950">
        <v>25</v>
      </c>
      <c r="J2950">
        <v>13</v>
      </c>
      <c r="K2950">
        <v>767</v>
      </c>
      <c r="L2950">
        <v>50</v>
      </c>
      <c r="M2950">
        <v>40</v>
      </c>
      <c r="N2950">
        <v>60</v>
      </c>
      <c r="O2950">
        <v>100</v>
      </c>
      <c r="P2950">
        <v>9</v>
      </c>
      <c r="Q2950" s="1">
        <v>40238</v>
      </c>
      <c r="R2950" t="s">
        <v>32</v>
      </c>
      <c r="S2950" t="s">
        <v>33</v>
      </c>
      <c r="T2950" t="s">
        <v>31</v>
      </c>
    </row>
    <row r="2951" spans="1:20" x14ac:dyDescent="0.25">
      <c r="A2951">
        <v>715</v>
      </c>
      <c r="B2951" t="s">
        <v>54</v>
      </c>
      <c r="C2951" t="s">
        <v>50</v>
      </c>
      <c r="D2951" t="s">
        <v>22</v>
      </c>
      <c r="E2951">
        <v>30</v>
      </c>
      <c r="F2951">
        <v>51</v>
      </c>
      <c r="G2951">
        <v>85</v>
      </c>
      <c r="H2951">
        <v>34</v>
      </c>
      <c r="I2951">
        <v>21</v>
      </c>
      <c r="J2951">
        <v>9</v>
      </c>
      <c r="K2951">
        <v>863</v>
      </c>
      <c r="L2951">
        <v>30</v>
      </c>
      <c r="M2951">
        <v>30</v>
      </c>
      <c r="N2951">
        <v>40</v>
      </c>
      <c r="O2951">
        <v>70</v>
      </c>
      <c r="P2951">
        <v>9</v>
      </c>
      <c r="Q2951" s="1">
        <v>40513</v>
      </c>
      <c r="R2951" t="s">
        <v>32</v>
      </c>
      <c r="S2951" t="s">
        <v>33</v>
      </c>
      <c r="T2951" t="s">
        <v>31</v>
      </c>
    </row>
    <row r="2952" spans="1:20" x14ac:dyDescent="0.25">
      <c r="A2952">
        <v>715</v>
      </c>
      <c r="B2952" t="s">
        <v>54</v>
      </c>
      <c r="C2952" t="s">
        <v>50</v>
      </c>
      <c r="D2952" t="s">
        <v>22</v>
      </c>
      <c r="E2952">
        <v>70</v>
      </c>
      <c r="F2952">
        <v>72</v>
      </c>
      <c r="G2952">
        <v>129</v>
      </c>
      <c r="H2952">
        <v>49</v>
      </c>
      <c r="I2952">
        <v>25</v>
      </c>
      <c r="J2952">
        <v>13</v>
      </c>
      <c r="K2952">
        <v>767</v>
      </c>
      <c r="L2952">
        <v>50</v>
      </c>
      <c r="M2952">
        <v>40</v>
      </c>
      <c r="N2952">
        <v>60</v>
      </c>
      <c r="O2952">
        <v>100</v>
      </c>
      <c r="P2952">
        <v>9</v>
      </c>
      <c r="Q2952" s="1">
        <v>40603</v>
      </c>
      <c r="R2952" t="s">
        <v>32</v>
      </c>
      <c r="S2952" t="s">
        <v>33</v>
      </c>
      <c r="T2952" t="s">
        <v>31</v>
      </c>
    </row>
    <row r="2953" spans="1:20" x14ac:dyDescent="0.25">
      <c r="A2953">
        <v>715</v>
      </c>
      <c r="B2953" t="s">
        <v>54</v>
      </c>
      <c r="C2953" t="s">
        <v>50</v>
      </c>
      <c r="D2953" t="s">
        <v>22</v>
      </c>
      <c r="E2953">
        <v>80</v>
      </c>
      <c r="F2953">
        <v>85</v>
      </c>
      <c r="G2953">
        <v>143</v>
      </c>
      <c r="H2953">
        <v>59</v>
      </c>
      <c r="I2953">
        <v>25</v>
      </c>
      <c r="J2953">
        <v>16</v>
      </c>
      <c r="K2953">
        <v>842</v>
      </c>
      <c r="L2953">
        <v>60</v>
      </c>
      <c r="M2953">
        <v>50</v>
      </c>
      <c r="N2953">
        <v>70</v>
      </c>
      <c r="O2953">
        <v>120</v>
      </c>
      <c r="P2953">
        <v>9</v>
      </c>
      <c r="Q2953" s="1">
        <v>40695</v>
      </c>
      <c r="R2953" t="s">
        <v>32</v>
      </c>
      <c r="S2953" t="s">
        <v>33</v>
      </c>
      <c r="T2953" t="s">
        <v>31</v>
      </c>
    </row>
    <row r="2954" spans="1:20" x14ac:dyDescent="0.25">
      <c r="A2954">
        <v>715</v>
      </c>
      <c r="B2954" t="s">
        <v>54</v>
      </c>
      <c r="C2954" t="s">
        <v>50</v>
      </c>
      <c r="D2954" t="s">
        <v>22</v>
      </c>
      <c r="E2954">
        <v>40</v>
      </c>
      <c r="F2954">
        <v>47</v>
      </c>
      <c r="G2954">
        <v>83</v>
      </c>
      <c r="H2954">
        <v>31</v>
      </c>
      <c r="I2954">
        <v>20</v>
      </c>
      <c r="J2954">
        <v>8</v>
      </c>
      <c r="K2954">
        <v>856</v>
      </c>
      <c r="L2954">
        <v>40</v>
      </c>
      <c r="M2954">
        <v>20</v>
      </c>
      <c r="N2954">
        <v>50</v>
      </c>
      <c r="O2954">
        <v>70</v>
      </c>
      <c r="P2954">
        <v>9</v>
      </c>
      <c r="Q2954" s="1">
        <v>40848</v>
      </c>
      <c r="R2954" t="s">
        <v>32</v>
      </c>
      <c r="S2954" t="s">
        <v>33</v>
      </c>
      <c r="T2954" t="s">
        <v>31</v>
      </c>
    </row>
    <row r="2955" spans="1:20" x14ac:dyDescent="0.25">
      <c r="A2955">
        <v>715</v>
      </c>
      <c r="B2955" t="s">
        <v>54</v>
      </c>
      <c r="C2955" t="s">
        <v>50</v>
      </c>
      <c r="D2955" t="s">
        <v>22</v>
      </c>
      <c r="E2955">
        <v>45</v>
      </c>
      <c r="F2955">
        <v>51</v>
      </c>
      <c r="G2955">
        <v>91</v>
      </c>
      <c r="H2955">
        <v>34</v>
      </c>
      <c r="I2955">
        <v>21</v>
      </c>
      <c r="J2955">
        <v>9</v>
      </c>
      <c r="K2955">
        <v>863</v>
      </c>
      <c r="L2955">
        <v>30</v>
      </c>
      <c r="M2955">
        <v>30</v>
      </c>
      <c r="N2955">
        <v>40</v>
      </c>
      <c r="O2955">
        <v>70</v>
      </c>
      <c r="P2955">
        <v>9</v>
      </c>
      <c r="Q2955" s="1">
        <v>40878</v>
      </c>
      <c r="R2955" t="s">
        <v>32</v>
      </c>
      <c r="S2955" t="s">
        <v>33</v>
      </c>
      <c r="T2955" t="s">
        <v>31</v>
      </c>
    </row>
    <row r="2956" spans="1:20" x14ac:dyDescent="0.25">
      <c r="A2956">
        <v>715</v>
      </c>
      <c r="B2956" t="s">
        <v>54</v>
      </c>
      <c r="C2956" t="s">
        <v>50</v>
      </c>
      <c r="D2956" t="s">
        <v>22</v>
      </c>
      <c r="E2956">
        <v>61</v>
      </c>
      <c r="F2956">
        <v>81</v>
      </c>
      <c r="G2956">
        <v>146</v>
      </c>
      <c r="H2956">
        <v>56</v>
      </c>
      <c r="I2956">
        <v>40</v>
      </c>
      <c r="J2956">
        <v>17</v>
      </c>
      <c r="K2956">
        <v>382</v>
      </c>
      <c r="L2956">
        <v>50</v>
      </c>
      <c r="M2956">
        <v>40</v>
      </c>
      <c r="N2956">
        <v>80</v>
      </c>
      <c r="O2956">
        <v>120</v>
      </c>
      <c r="P2956">
        <v>11</v>
      </c>
      <c r="Q2956" s="1">
        <v>40575</v>
      </c>
      <c r="R2956" t="s">
        <v>26</v>
      </c>
      <c r="S2956" t="s">
        <v>35</v>
      </c>
      <c r="T2956" t="s">
        <v>25</v>
      </c>
    </row>
    <row r="2957" spans="1:20" x14ac:dyDescent="0.25">
      <c r="A2957">
        <v>715</v>
      </c>
      <c r="B2957" t="s">
        <v>54</v>
      </c>
      <c r="C2957" t="s">
        <v>50</v>
      </c>
      <c r="D2957" t="s">
        <v>22</v>
      </c>
      <c r="E2957">
        <v>37</v>
      </c>
      <c r="F2957">
        <v>65</v>
      </c>
      <c r="G2957">
        <v>109</v>
      </c>
      <c r="H2957">
        <v>45</v>
      </c>
      <c r="I2957">
        <v>35</v>
      </c>
      <c r="J2957">
        <v>14</v>
      </c>
      <c r="K2957">
        <v>410</v>
      </c>
      <c r="L2957">
        <v>30</v>
      </c>
      <c r="M2957">
        <v>30</v>
      </c>
      <c r="N2957">
        <v>60</v>
      </c>
      <c r="O2957">
        <v>90</v>
      </c>
      <c r="P2957">
        <v>11</v>
      </c>
      <c r="Q2957" s="1">
        <v>40664</v>
      </c>
      <c r="R2957" t="s">
        <v>26</v>
      </c>
      <c r="S2957" t="s">
        <v>35</v>
      </c>
      <c r="T2957" t="s">
        <v>25</v>
      </c>
    </row>
    <row r="2958" spans="1:20" x14ac:dyDescent="0.25">
      <c r="A2958">
        <v>715</v>
      </c>
      <c r="B2958" t="s">
        <v>54</v>
      </c>
      <c r="C2958" t="s">
        <v>50</v>
      </c>
      <c r="D2958" t="s">
        <v>22</v>
      </c>
      <c r="E2958">
        <v>28</v>
      </c>
      <c r="F2958">
        <v>54</v>
      </c>
      <c r="G2958">
        <v>89</v>
      </c>
      <c r="H2958">
        <v>36</v>
      </c>
      <c r="I2958">
        <v>32</v>
      </c>
      <c r="J2958">
        <v>11</v>
      </c>
      <c r="K2958">
        <v>458</v>
      </c>
      <c r="L2958">
        <v>10</v>
      </c>
      <c r="M2958">
        <v>30</v>
      </c>
      <c r="N2958">
        <v>40</v>
      </c>
      <c r="O2958">
        <v>70</v>
      </c>
      <c r="P2958">
        <v>11</v>
      </c>
      <c r="Q2958" s="1">
        <v>40756</v>
      </c>
      <c r="R2958" t="s">
        <v>26</v>
      </c>
      <c r="S2958" t="s">
        <v>35</v>
      </c>
      <c r="T2958" t="s">
        <v>25</v>
      </c>
    </row>
    <row r="2959" spans="1:20" x14ac:dyDescent="0.25">
      <c r="A2959">
        <v>715</v>
      </c>
      <c r="B2959" t="s">
        <v>54</v>
      </c>
      <c r="C2959" t="s">
        <v>50</v>
      </c>
      <c r="D2959" t="s">
        <v>22</v>
      </c>
      <c r="E2959">
        <v>49</v>
      </c>
      <c r="F2959">
        <v>71</v>
      </c>
      <c r="G2959">
        <v>128</v>
      </c>
      <c r="H2959">
        <v>49</v>
      </c>
      <c r="I2959">
        <v>38</v>
      </c>
      <c r="J2959">
        <v>15</v>
      </c>
      <c r="K2959">
        <v>454</v>
      </c>
      <c r="L2959">
        <v>20</v>
      </c>
      <c r="M2959">
        <v>40</v>
      </c>
      <c r="N2959">
        <v>50</v>
      </c>
      <c r="O2959">
        <v>90</v>
      </c>
      <c r="P2959">
        <v>11</v>
      </c>
      <c r="Q2959" s="1">
        <v>40848</v>
      </c>
      <c r="R2959" t="s">
        <v>26</v>
      </c>
      <c r="S2959" t="s">
        <v>35</v>
      </c>
      <c r="T2959" t="s">
        <v>25</v>
      </c>
    </row>
    <row r="2960" spans="1:20" x14ac:dyDescent="0.25">
      <c r="A2960">
        <v>715</v>
      </c>
      <c r="B2960" t="s">
        <v>54</v>
      </c>
      <c r="C2960" t="s">
        <v>50</v>
      </c>
      <c r="D2960" t="s">
        <v>22</v>
      </c>
      <c r="E2960">
        <v>-2</v>
      </c>
      <c r="F2960">
        <v>75</v>
      </c>
      <c r="G2960">
        <v>128</v>
      </c>
      <c r="H2960">
        <v>53</v>
      </c>
      <c r="I2960">
        <v>77</v>
      </c>
      <c r="J2960">
        <v>48</v>
      </c>
      <c r="K2960">
        <v>597</v>
      </c>
      <c r="L2960">
        <v>10</v>
      </c>
      <c r="M2960">
        <v>40</v>
      </c>
      <c r="N2960">
        <v>70</v>
      </c>
      <c r="O2960">
        <v>110</v>
      </c>
      <c r="P2960">
        <v>12</v>
      </c>
      <c r="Q2960" s="1">
        <v>40330</v>
      </c>
      <c r="R2960" t="s">
        <v>26</v>
      </c>
      <c r="S2960" t="s">
        <v>40</v>
      </c>
      <c r="T2960" t="s">
        <v>25</v>
      </c>
    </row>
    <row r="2961" spans="1:20" x14ac:dyDescent="0.25">
      <c r="A2961">
        <v>715</v>
      </c>
      <c r="B2961" t="s">
        <v>54</v>
      </c>
      <c r="C2961" t="s">
        <v>50</v>
      </c>
      <c r="D2961" t="s">
        <v>22</v>
      </c>
      <c r="E2961">
        <v>-7</v>
      </c>
      <c r="F2961">
        <v>61</v>
      </c>
      <c r="G2961">
        <v>105</v>
      </c>
      <c r="H2961">
        <v>44</v>
      </c>
      <c r="I2961">
        <v>68</v>
      </c>
      <c r="J2961">
        <v>39</v>
      </c>
      <c r="K2961">
        <v>617</v>
      </c>
      <c r="L2961">
        <v>10</v>
      </c>
      <c r="M2961">
        <v>30</v>
      </c>
      <c r="N2961">
        <v>60</v>
      </c>
      <c r="O2961">
        <v>90</v>
      </c>
      <c r="P2961">
        <v>12</v>
      </c>
      <c r="Q2961" s="1">
        <v>40391</v>
      </c>
      <c r="R2961" t="s">
        <v>26</v>
      </c>
      <c r="S2961" t="s">
        <v>40</v>
      </c>
      <c r="T2961" t="s">
        <v>25</v>
      </c>
    </row>
    <row r="2962" spans="1:20" x14ac:dyDescent="0.25">
      <c r="A2962">
        <v>715</v>
      </c>
      <c r="B2962" t="s">
        <v>54</v>
      </c>
      <c r="C2962" t="s">
        <v>50</v>
      </c>
      <c r="D2962" t="s">
        <v>22</v>
      </c>
      <c r="E2962">
        <v>2</v>
      </c>
      <c r="F2962">
        <v>87</v>
      </c>
      <c r="G2962">
        <v>149</v>
      </c>
      <c r="H2962">
        <v>62</v>
      </c>
      <c r="I2962">
        <v>85</v>
      </c>
      <c r="J2962">
        <v>56</v>
      </c>
      <c r="K2962">
        <v>612</v>
      </c>
      <c r="L2962">
        <v>10</v>
      </c>
      <c r="M2962">
        <v>50</v>
      </c>
      <c r="N2962">
        <v>80</v>
      </c>
      <c r="O2962">
        <v>130</v>
      </c>
      <c r="P2962">
        <v>12</v>
      </c>
      <c r="Q2962" s="1">
        <v>40422</v>
      </c>
      <c r="R2962" t="s">
        <v>26</v>
      </c>
      <c r="S2962" t="s">
        <v>40</v>
      </c>
      <c r="T2962" t="s">
        <v>25</v>
      </c>
    </row>
    <row r="2963" spans="1:20" x14ac:dyDescent="0.25">
      <c r="A2963">
        <v>715</v>
      </c>
      <c r="B2963" t="s">
        <v>54</v>
      </c>
      <c r="C2963" t="s">
        <v>50</v>
      </c>
      <c r="D2963" t="s">
        <v>22</v>
      </c>
      <c r="E2963">
        <v>0</v>
      </c>
      <c r="F2963">
        <v>84</v>
      </c>
      <c r="G2963">
        <v>144</v>
      </c>
      <c r="H2963">
        <v>60</v>
      </c>
      <c r="I2963">
        <v>84</v>
      </c>
      <c r="J2963">
        <v>54</v>
      </c>
      <c r="K2963">
        <v>606</v>
      </c>
      <c r="L2963">
        <v>0</v>
      </c>
      <c r="M2963">
        <v>40</v>
      </c>
      <c r="N2963">
        <v>50</v>
      </c>
      <c r="O2963">
        <v>90</v>
      </c>
      <c r="P2963">
        <v>12</v>
      </c>
      <c r="Q2963" s="1">
        <v>40452</v>
      </c>
      <c r="R2963" t="s">
        <v>26</v>
      </c>
      <c r="S2963" t="s">
        <v>40</v>
      </c>
      <c r="T2963" t="s">
        <v>25</v>
      </c>
    </row>
    <row r="2964" spans="1:20" x14ac:dyDescent="0.25">
      <c r="A2964">
        <v>715</v>
      </c>
      <c r="B2964" t="s">
        <v>54</v>
      </c>
      <c r="C2964" t="s">
        <v>50</v>
      </c>
      <c r="D2964" t="s">
        <v>22</v>
      </c>
      <c r="E2964">
        <v>2</v>
      </c>
      <c r="F2964">
        <v>86</v>
      </c>
      <c r="G2964">
        <v>147</v>
      </c>
      <c r="H2964">
        <v>61</v>
      </c>
      <c r="I2964">
        <v>84</v>
      </c>
      <c r="J2964">
        <v>55</v>
      </c>
      <c r="K2964">
        <v>613</v>
      </c>
      <c r="L2964">
        <v>0</v>
      </c>
      <c r="M2964">
        <v>50</v>
      </c>
      <c r="N2964">
        <v>70</v>
      </c>
      <c r="O2964">
        <v>120</v>
      </c>
      <c r="P2964">
        <v>12</v>
      </c>
      <c r="Q2964" s="1">
        <v>40483</v>
      </c>
      <c r="R2964" t="s">
        <v>26</v>
      </c>
      <c r="S2964" t="s">
        <v>40</v>
      </c>
      <c r="T2964" t="s">
        <v>25</v>
      </c>
    </row>
    <row r="2965" spans="1:20" x14ac:dyDescent="0.25">
      <c r="A2965">
        <v>715</v>
      </c>
      <c r="B2965" t="s">
        <v>54</v>
      </c>
      <c r="C2965" t="s">
        <v>50</v>
      </c>
      <c r="D2965" t="s">
        <v>22</v>
      </c>
      <c r="E2965">
        <v>-8</v>
      </c>
      <c r="F2965">
        <v>66</v>
      </c>
      <c r="G2965">
        <v>112</v>
      </c>
      <c r="H2965">
        <v>47</v>
      </c>
      <c r="I2965">
        <v>67</v>
      </c>
      <c r="J2965">
        <v>42</v>
      </c>
      <c r="K2965">
        <v>622</v>
      </c>
      <c r="L2965">
        <v>0</v>
      </c>
      <c r="M2965">
        <v>40</v>
      </c>
      <c r="N2965">
        <v>50</v>
      </c>
      <c r="O2965">
        <v>90</v>
      </c>
      <c r="P2965">
        <v>12</v>
      </c>
      <c r="Q2965" s="1">
        <v>40725</v>
      </c>
      <c r="R2965" t="s">
        <v>26</v>
      </c>
      <c r="S2965" t="s">
        <v>40</v>
      </c>
      <c r="T2965" t="s">
        <v>25</v>
      </c>
    </row>
    <row r="2966" spans="1:20" x14ac:dyDescent="0.25">
      <c r="A2966">
        <v>715</v>
      </c>
      <c r="B2966" t="s">
        <v>54</v>
      </c>
      <c r="C2966" t="s">
        <v>50</v>
      </c>
      <c r="D2966" t="s">
        <v>22</v>
      </c>
      <c r="E2966">
        <v>-10</v>
      </c>
      <c r="F2966">
        <v>61</v>
      </c>
      <c r="G2966">
        <v>104</v>
      </c>
      <c r="H2966">
        <v>44</v>
      </c>
      <c r="I2966">
        <v>63</v>
      </c>
      <c r="J2966">
        <v>39</v>
      </c>
      <c r="K2966">
        <v>617</v>
      </c>
      <c r="L2966">
        <v>10</v>
      </c>
      <c r="M2966">
        <v>30</v>
      </c>
      <c r="N2966">
        <v>60</v>
      </c>
      <c r="O2966">
        <v>90</v>
      </c>
      <c r="P2966">
        <v>12</v>
      </c>
      <c r="Q2966" s="1">
        <v>40756</v>
      </c>
      <c r="R2966" t="s">
        <v>26</v>
      </c>
      <c r="S2966" t="s">
        <v>40</v>
      </c>
      <c r="T2966" t="s">
        <v>25</v>
      </c>
    </row>
    <row r="2967" spans="1:20" x14ac:dyDescent="0.25">
      <c r="A2967">
        <v>715</v>
      </c>
      <c r="B2967" t="s">
        <v>54</v>
      </c>
      <c r="C2967" t="s">
        <v>50</v>
      </c>
      <c r="D2967" t="s">
        <v>22</v>
      </c>
      <c r="E2967">
        <v>3</v>
      </c>
      <c r="F2967">
        <v>87</v>
      </c>
      <c r="G2967">
        <v>159</v>
      </c>
      <c r="H2967">
        <v>62</v>
      </c>
      <c r="I2967">
        <v>85</v>
      </c>
      <c r="J2967">
        <v>56</v>
      </c>
      <c r="K2967">
        <v>612</v>
      </c>
      <c r="L2967">
        <v>10</v>
      </c>
      <c r="M2967">
        <v>50</v>
      </c>
      <c r="N2967">
        <v>80</v>
      </c>
      <c r="O2967">
        <v>130</v>
      </c>
      <c r="P2967">
        <v>12</v>
      </c>
      <c r="Q2967" s="1">
        <v>40787</v>
      </c>
      <c r="R2967" t="s">
        <v>26</v>
      </c>
      <c r="S2967" t="s">
        <v>40</v>
      </c>
      <c r="T2967" t="s">
        <v>25</v>
      </c>
    </row>
    <row r="2968" spans="1:20" x14ac:dyDescent="0.25">
      <c r="A2968">
        <v>715</v>
      </c>
      <c r="B2968" t="s">
        <v>54</v>
      </c>
      <c r="C2968" t="s">
        <v>50</v>
      </c>
      <c r="D2968" t="s">
        <v>22</v>
      </c>
      <c r="E2968">
        <v>3</v>
      </c>
      <c r="F2968">
        <v>86</v>
      </c>
      <c r="G2968">
        <v>157</v>
      </c>
      <c r="H2968">
        <v>61</v>
      </c>
      <c r="I2968">
        <v>84</v>
      </c>
      <c r="J2968">
        <v>55</v>
      </c>
      <c r="K2968">
        <v>613</v>
      </c>
      <c r="L2968">
        <v>0</v>
      </c>
      <c r="M2968">
        <v>50</v>
      </c>
      <c r="N2968">
        <v>70</v>
      </c>
      <c r="O2968">
        <v>120</v>
      </c>
      <c r="P2968">
        <v>12</v>
      </c>
      <c r="Q2968" s="1">
        <v>40848</v>
      </c>
      <c r="R2968" t="s">
        <v>26</v>
      </c>
      <c r="S2968" t="s">
        <v>40</v>
      </c>
      <c r="T2968" t="s">
        <v>25</v>
      </c>
    </row>
    <row r="2969" spans="1:20" x14ac:dyDescent="0.25">
      <c r="A2969">
        <v>716</v>
      </c>
      <c r="B2969" t="s">
        <v>47</v>
      </c>
      <c r="C2969" t="s">
        <v>21</v>
      </c>
      <c r="D2969" t="s">
        <v>43</v>
      </c>
      <c r="E2969">
        <v>262</v>
      </c>
      <c r="F2969">
        <v>407</v>
      </c>
      <c r="G2969">
        <v>678</v>
      </c>
      <c r="H2969">
        <v>271</v>
      </c>
      <c r="I2969">
        <v>145</v>
      </c>
      <c r="J2969">
        <v>94</v>
      </c>
      <c r="K2969">
        <v>2101</v>
      </c>
      <c r="L2969">
        <v>260</v>
      </c>
      <c r="M2969">
        <v>260</v>
      </c>
      <c r="N2969">
        <v>380</v>
      </c>
      <c r="O2969">
        <v>640</v>
      </c>
      <c r="P2969">
        <v>2</v>
      </c>
      <c r="Q2969" s="1">
        <v>40179</v>
      </c>
      <c r="R2969" t="s">
        <v>23</v>
      </c>
      <c r="S2969" t="s">
        <v>24</v>
      </c>
      <c r="T2969" t="s">
        <v>25</v>
      </c>
    </row>
    <row r="2970" spans="1:20" x14ac:dyDescent="0.25">
      <c r="A2970">
        <v>716</v>
      </c>
      <c r="B2970" t="s">
        <v>47</v>
      </c>
      <c r="C2970" t="s">
        <v>21</v>
      </c>
      <c r="D2970" t="s">
        <v>43</v>
      </c>
      <c r="E2970">
        <v>511</v>
      </c>
      <c r="F2970">
        <v>548</v>
      </c>
      <c r="G2970">
        <v>904</v>
      </c>
      <c r="H2970">
        <v>364</v>
      </c>
      <c r="I2970">
        <v>166</v>
      </c>
      <c r="J2970">
        <v>127</v>
      </c>
      <c r="K2970">
        <v>2654</v>
      </c>
      <c r="L2970">
        <v>370</v>
      </c>
      <c r="M2970">
        <v>340</v>
      </c>
      <c r="N2970">
        <v>520</v>
      </c>
      <c r="O2970">
        <v>860</v>
      </c>
      <c r="P2970">
        <v>2</v>
      </c>
      <c r="Q2970" s="1">
        <v>40725</v>
      </c>
      <c r="R2970" t="s">
        <v>23</v>
      </c>
      <c r="S2970" t="s">
        <v>24</v>
      </c>
      <c r="T2970" t="s">
        <v>25</v>
      </c>
    </row>
    <row r="2971" spans="1:20" x14ac:dyDescent="0.25">
      <c r="A2971">
        <v>716</v>
      </c>
      <c r="B2971" t="s">
        <v>47</v>
      </c>
      <c r="C2971" t="s">
        <v>21</v>
      </c>
      <c r="D2971" t="s">
        <v>43</v>
      </c>
      <c r="E2971">
        <v>367</v>
      </c>
      <c r="F2971">
        <v>390</v>
      </c>
      <c r="G2971">
        <v>693</v>
      </c>
      <c r="H2971">
        <v>260</v>
      </c>
      <c r="I2971">
        <v>143</v>
      </c>
      <c r="J2971">
        <v>91</v>
      </c>
      <c r="K2971">
        <v>2548</v>
      </c>
      <c r="L2971">
        <v>230</v>
      </c>
      <c r="M2971">
        <v>210</v>
      </c>
      <c r="N2971">
        <v>330</v>
      </c>
      <c r="O2971">
        <v>540</v>
      </c>
      <c r="P2971">
        <v>2</v>
      </c>
      <c r="Q2971" s="1">
        <v>40817</v>
      </c>
      <c r="R2971" t="s">
        <v>23</v>
      </c>
      <c r="S2971" t="s">
        <v>24</v>
      </c>
      <c r="T2971" t="s">
        <v>25</v>
      </c>
    </row>
    <row r="2972" spans="1:20" x14ac:dyDescent="0.25">
      <c r="A2972">
        <v>716</v>
      </c>
      <c r="B2972" t="s">
        <v>47</v>
      </c>
      <c r="C2972" t="s">
        <v>21</v>
      </c>
      <c r="D2972" t="s">
        <v>43</v>
      </c>
      <c r="E2972">
        <v>367</v>
      </c>
      <c r="F2972">
        <v>378</v>
      </c>
      <c r="G2972">
        <v>680</v>
      </c>
      <c r="H2972">
        <v>260</v>
      </c>
      <c r="I2972">
        <v>131</v>
      </c>
      <c r="J2972">
        <v>98</v>
      </c>
      <c r="K2972">
        <v>1558</v>
      </c>
      <c r="L2972">
        <v>200</v>
      </c>
      <c r="M2972">
        <v>190</v>
      </c>
      <c r="N2972">
        <v>300</v>
      </c>
      <c r="O2972">
        <v>490</v>
      </c>
      <c r="P2972">
        <v>9</v>
      </c>
      <c r="Q2972" s="1">
        <v>40634</v>
      </c>
      <c r="R2972" t="s">
        <v>32</v>
      </c>
      <c r="S2972" t="s">
        <v>33</v>
      </c>
      <c r="T2972" t="s">
        <v>31</v>
      </c>
    </row>
    <row r="2973" spans="1:20" x14ac:dyDescent="0.25">
      <c r="A2973">
        <v>716</v>
      </c>
      <c r="B2973" t="s">
        <v>47</v>
      </c>
      <c r="C2973" t="s">
        <v>21</v>
      </c>
      <c r="D2973" t="s">
        <v>43</v>
      </c>
      <c r="E2973">
        <v>-143</v>
      </c>
      <c r="F2973">
        <v>-46</v>
      </c>
      <c r="G2973">
        <v>198</v>
      </c>
      <c r="H2973">
        <v>244</v>
      </c>
      <c r="I2973">
        <v>97</v>
      </c>
      <c r="J2973">
        <v>75</v>
      </c>
      <c r="K2973">
        <v>2636</v>
      </c>
      <c r="L2973">
        <v>-100</v>
      </c>
      <c r="M2973">
        <v>180</v>
      </c>
      <c r="N2973">
        <v>-30</v>
      </c>
      <c r="O2973">
        <v>150</v>
      </c>
      <c r="P2973">
        <v>10</v>
      </c>
      <c r="Q2973" s="1">
        <v>40330</v>
      </c>
      <c r="R2973" t="s">
        <v>32</v>
      </c>
      <c r="S2973" t="s">
        <v>34</v>
      </c>
      <c r="T2973" t="s">
        <v>31</v>
      </c>
    </row>
    <row r="2974" spans="1:20" x14ac:dyDescent="0.25">
      <c r="A2974">
        <v>716</v>
      </c>
      <c r="B2974" t="s">
        <v>47</v>
      </c>
      <c r="C2974" t="s">
        <v>21</v>
      </c>
      <c r="D2974" t="s">
        <v>43</v>
      </c>
      <c r="E2974">
        <v>-164</v>
      </c>
      <c r="F2974">
        <v>-62</v>
      </c>
      <c r="G2974">
        <v>198</v>
      </c>
      <c r="H2974">
        <v>260</v>
      </c>
      <c r="I2974">
        <v>102</v>
      </c>
      <c r="J2974">
        <v>80</v>
      </c>
      <c r="K2974">
        <v>3076</v>
      </c>
      <c r="L2974">
        <v>-110</v>
      </c>
      <c r="M2974">
        <v>190</v>
      </c>
      <c r="N2974">
        <v>-40</v>
      </c>
      <c r="O2974">
        <v>150</v>
      </c>
      <c r="P2974">
        <v>10</v>
      </c>
      <c r="Q2974" s="1">
        <v>40360</v>
      </c>
      <c r="R2974" t="s">
        <v>32</v>
      </c>
      <c r="S2974" t="s">
        <v>34</v>
      </c>
      <c r="T2974" t="s">
        <v>31</v>
      </c>
    </row>
    <row r="2975" spans="1:20" x14ac:dyDescent="0.25">
      <c r="A2975">
        <v>716</v>
      </c>
      <c r="B2975" t="s">
        <v>47</v>
      </c>
      <c r="C2975" t="s">
        <v>21</v>
      </c>
      <c r="D2975" t="s">
        <v>43</v>
      </c>
      <c r="E2975">
        <v>-189</v>
      </c>
      <c r="F2975">
        <v>-93</v>
      </c>
      <c r="G2975">
        <v>148</v>
      </c>
      <c r="H2975">
        <v>241</v>
      </c>
      <c r="I2975">
        <v>96</v>
      </c>
      <c r="J2975">
        <v>74</v>
      </c>
      <c r="K2975">
        <v>5121</v>
      </c>
      <c r="L2975">
        <v>-150</v>
      </c>
      <c r="M2975">
        <v>180</v>
      </c>
      <c r="N2975">
        <v>-80</v>
      </c>
      <c r="O2975">
        <v>100</v>
      </c>
      <c r="P2975">
        <v>10</v>
      </c>
      <c r="Q2975" s="1">
        <v>40513</v>
      </c>
      <c r="R2975" t="s">
        <v>32</v>
      </c>
      <c r="S2975" t="s">
        <v>34</v>
      </c>
      <c r="T2975" t="s">
        <v>31</v>
      </c>
    </row>
    <row r="2976" spans="1:20" x14ac:dyDescent="0.25">
      <c r="A2976">
        <v>716</v>
      </c>
      <c r="B2976" t="s">
        <v>47</v>
      </c>
      <c r="C2976" t="s">
        <v>21</v>
      </c>
      <c r="D2976" t="s">
        <v>43</v>
      </c>
      <c r="E2976">
        <v>-280</v>
      </c>
      <c r="F2976">
        <v>-93</v>
      </c>
      <c r="G2976">
        <v>158</v>
      </c>
      <c r="H2976">
        <v>241</v>
      </c>
      <c r="I2976">
        <v>96</v>
      </c>
      <c r="J2976">
        <v>74</v>
      </c>
      <c r="K2976">
        <v>5121</v>
      </c>
      <c r="L2976">
        <v>-150</v>
      </c>
      <c r="M2976">
        <v>180</v>
      </c>
      <c r="N2976">
        <v>-80</v>
      </c>
      <c r="O2976">
        <v>100</v>
      </c>
      <c r="P2976">
        <v>10</v>
      </c>
      <c r="Q2976" s="1">
        <v>40878</v>
      </c>
      <c r="R2976" t="s">
        <v>32</v>
      </c>
      <c r="S2976" t="s">
        <v>34</v>
      </c>
      <c r="T2976" t="s">
        <v>31</v>
      </c>
    </row>
    <row r="2977" spans="1:20" x14ac:dyDescent="0.25">
      <c r="A2977">
        <v>716</v>
      </c>
      <c r="B2977" t="s">
        <v>47</v>
      </c>
      <c r="C2977" t="s">
        <v>21</v>
      </c>
      <c r="D2977" t="s">
        <v>43</v>
      </c>
      <c r="E2977">
        <v>102</v>
      </c>
      <c r="F2977">
        <v>139</v>
      </c>
      <c r="G2977">
        <v>234</v>
      </c>
      <c r="H2977">
        <v>95</v>
      </c>
      <c r="I2977">
        <v>37</v>
      </c>
      <c r="J2977">
        <v>26</v>
      </c>
      <c r="K2977">
        <v>799</v>
      </c>
      <c r="L2977">
        <v>120</v>
      </c>
      <c r="M2977">
        <v>100</v>
      </c>
      <c r="N2977">
        <v>150</v>
      </c>
      <c r="O2977">
        <v>250</v>
      </c>
      <c r="P2977">
        <v>11</v>
      </c>
      <c r="Q2977" s="1">
        <v>40238</v>
      </c>
      <c r="R2977" t="s">
        <v>26</v>
      </c>
      <c r="S2977" t="s">
        <v>35</v>
      </c>
      <c r="T2977" t="s">
        <v>25</v>
      </c>
    </row>
    <row r="2978" spans="1:20" x14ac:dyDescent="0.25">
      <c r="A2978">
        <v>716</v>
      </c>
      <c r="B2978" t="s">
        <v>47</v>
      </c>
      <c r="C2978" t="s">
        <v>21</v>
      </c>
      <c r="D2978" t="s">
        <v>43</v>
      </c>
      <c r="E2978">
        <v>89</v>
      </c>
      <c r="F2978">
        <v>124</v>
      </c>
      <c r="G2978">
        <v>210</v>
      </c>
      <c r="H2978">
        <v>86</v>
      </c>
      <c r="I2978">
        <v>35</v>
      </c>
      <c r="J2978">
        <v>24</v>
      </c>
      <c r="K2978">
        <v>1003</v>
      </c>
      <c r="L2978">
        <v>90</v>
      </c>
      <c r="M2978">
        <v>90</v>
      </c>
      <c r="N2978">
        <v>120</v>
      </c>
      <c r="O2978">
        <v>210</v>
      </c>
      <c r="P2978">
        <v>11</v>
      </c>
      <c r="Q2978" s="1">
        <v>40513</v>
      </c>
      <c r="R2978" t="s">
        <v>26</v>
      </c>
      <c r="S2978" t="s">
        <v>35</v>
      </c>
      <c r="T2978" t="s">
        <v>25</v>
      </c>
    </row>
    <row r="2979" spans="1:20" x14ac:dyDescent="0.25">
      <c r="A2979">
        <v>716</v>
      </c>
      <c r="B2979" t="s">
        <v>47</v>
      </c>
      <c r="C2979" t="s">
        <v>21</v>
      </c>
      <c r="D2979" t="s">
        <v>43</v>
      </c>
      <c r="E2979">
        <v>111</v>
      </c>
      <c r="F2979">
        <v>152</v>
      </c>
      <c r="G2979">
        <v>256</v>
      </c>
      <c r="H2979">
        <v>104</v>
      </c>
      <c r="I2979">
        <v>41</v>
      </c>
      <c r="J2979">
        <v>29</v>
      </c>
      <c r="K2979">
        <v>821</v>
      </c>
      <c r="L2979">
        <v>120</v>
      </c>
      <c r="M2979">
        <v>110</v>
      </c>
      <c r="N2979">
        <v>160</v>
      </c>
      <c r="O2979">
        <v>270</v>
      </c>
      <c r="P2979">
        <v>12</v>
      </c>
      <c r="Q2979" s="1">
        <v>40299</v>
      </c>
      <c r="R2979" t="s">
        <v>26</v>
      </c>
      <c r="S2979" t="s">
        <v>40</v>
      </c>
      <c r="T2979" t="s">
        <v>25</v>
      </c>
    </row>
    <row r="2980" spans="1:20" x14ac:dyDescent="0.25">
      <c r="A2980">
        <v>716</v>
      </c>
      <c r="B2980" t="s">
        <v>47</v>
      </c>
      <c r="C2980" t="s">
        <v>21</v>
      </c>
      <c r="D2980" t="s">
        <v>43</v>
      </c>
      <c r="E2980">
        <v>134</v>
      </c>
      <c r="F2980">
        <v>179</v>
      </c>
      <c r="G2980">
        <v>302</v>
      </c>
      <c r="H2980">
        <v>123</v>
      </c>
      <c r="I2980">
        <v>45</v>
      </c>
      <c r="J2980">
        <v>34</v>
      </c>
      <c r="K2980">
        <v>915</v>
      </c>
      <c r="L2980">
        <v>160</v>
      </c>
      <c r="M2980">
        <v>130</v>
      </c>
      <c r="N2980">
        <v>190</v>
      </c>
      <c r="O2980">
        <v>320</v>
      </c>
      <c r="P2980">
        <v>12</v>
      </c>
      <c r="Q2980" s="1">
        <v>40452</v>
      </c>
      <c r="R2980" t="s">
        <v>26</v>
      </c>
      <c r="S2980" t="s">
        <v>40</v>
      </c>
      <c r="T2980" t="s">
        <v>25</v>
      </c>
    </row>
    <row r="2981" spans="1:20" x14ac:dyDescent="0.25">
      <c r="A2981">
        <v>716</v>
      </c>
      <c r="B2981" t="s">
        <v>47</v>
      </c>
      <c r="C2981" t="s">
        <v>21</v>
      </c>
      <c r="D2981" t="s">
        <v>43</v>
      </c>
      <c r="E2981">
        <v>146</v>
      </c>
      <c r="F2981">
        <v>130</v>
      </c>
      <c r="G2981">
        <v>245</v>
      </c>
      <c r="H2981">
        <v>89</v>
      </c>
      <c r="I2981">
        <v>38</v>
      </c>
      <c r="J2981">
        <v>24</v>
      </c>
      <c r="K2981">
        <v>777</v>
      </c>
      <c r="L2981">
        <v>110</v>
      </c>
      <c r="M2981">
        <v>90</v>
      </c>
      <c r="N2981">
        <v>140</v>
      </c>
      <c r="O2981">
        <v>230</v>
      </c>
      <c r="P2981">
        <v>12</v>
      </c>
      <c r="Q2981" s="1">
        <v>40544</v>
      </c>
      <c r="R2981" t="s">
        <v>26</v>
      </c>
      <c r="S2981" t="s">
        <v>40</v>
      </c>
      <c r="T2981" t="s">
        <v>25</v>
      </c>
    </row>
    <row r="2982" spans="1:20" x14ac:dyDescent="0.25">
      <c r="A2982">
        <v>716</v>
      </c>
      <c r="B2982" t="s">
        <v>47</v>
      </c>
      <c r="C2982" t="s">
        <v>21</v>
      </c>
      <c r="D2982" t="s">
        <v>43</v>
      </c>
      <c r="E2982">
        <v>184</v>
      </c>
      <c r="F2982">
        <v>178</v>
      </c>
      <c r="G2982">
        <v>298</v>
      </c>
      <c r="H2982">
        <v>123</v>
      </c>
      <c r="I2982">
        <v>42</v>
      </c>
      <c r="J2982">
        <v>34</v>
      </c>
      <c r="K2982">
        <v>941</v>
      </c>
      <c r="L2982">
        <v>150</v>
      </c>
      <c r="M2982">
        <v>130</v>
      </c>
      <c r="N2982">
        <v>190</v>
      </c>
      <c r="O2982">
        <v>320</v>
      </c>
      <c r="P2982">
        <v>12</v>
      </c>
      <c r="Q2982" s="1">
        <v>40756</v>
      </c>
      <c r="R2982" t="s">
        <v>26</v>
      </c>
      <c r="S2982" t="s">
        <v>40</v>
      </c>
      <c r="T2982" t="s">
        <v>25</v>
      </c>
    </row>
    <row r="2983" spans="1:20" x14ac:dyDescent="0.25">
      <c r="A2983">
        <v>716</v>
      </c>
      <c r="B2983" t="s">
        <v>47</v>
      </c>
      <c r="C2983" t="s">
        <v>21</v>
      </c>
      <c r="D2983" t="s">
        <v>43</v>
      </c>
      <c r="E2983">
        <v>224</v>
      </c>
      <c r="F2983">
        <v>318</v>
      </c>
      <c r="G2983">
        <v>567</v>
      </c>
      <c r="H2983">
        <v>249</v>
      </c>
      <c r="I2983">
        <v>94</v>
      </c>
      <c r="J2983">
        <v>69</v>
      </c>
      <c r="K2983">
        <v>1286</v>
      </c>
      <c r="L2983">
        <v>240</v>
      </c>
      <c r="M2983">
        <v>230</v>
      </c>
      <c r="N2983">
        <v>320</v>
      </c>
      <c r="O2983">
        <v>550</v>
      </c>
      <c r="P2983">
        <v>7</v>
      </c>
      <c r="Q2983" s="1">
        <v>40422</v>
      </c>
      <c r="R2983" t="s">
        <v>28</v>
      </c>
      <c r="S2983" t="s">
        <v>48</v>
      </c>
      <c r="T2983" t="s">
        <v>25</v>
      </c>
    </row>
    <row r="2984" spans="1:20" x14ac:dyDescent="0.25">
      <c r="A2984">
        <v>718</v>
      </c>
      <c r="B2984" t="s">
        <v>47</v>
      </c>
      <c r="C2984" t="s">
        <v>21</v>
      </c>
      <c r="D2984" t="s">
        <v>43</v>
      </c>
      <c r="E2984">
        <v>259</v>
      </c>
      <c r="F2984">
        <v>405</v>
      </c>
      <c r="G2984">
        <v>675</v>
      </c>
      <c r="H2984">
        <v>270</v>
      </c>
      <c r="I2984">
        <v>146</v>
      </c>
      <c r="J2984">
        <v>94</v>
      </c>
      <c r="K2984">
        <v>2041</v>
      </c>
      <c r="L2984">
        <v>270</v>
      </c>
      <c r="M2984">
        <v>250</v>
      </c>
      <c r="N2984">
        <v>390</v>
      </c>
      <c r="O2984">
        <v>640</v>
      </c>
      <c r="P2984">
        <v>2</v>
      </c>
      <c r="Q2984" s="1">
        <v>40238</v>
      </c>
      <c r="R2984" t="s">
        <v>23</v>
      </c>
      <c r="S2984" t="s">
        <v>24</v>
      </c>
      <c r="T2984" t="s">
        <v>25</v>
      </c>
    </row>
    <row r="2985" spans="1:20" x14ac:dyDescent="0.25">
      <c r="A2985">
        <v>718</v>
      </c>
      <c r="B2985" t="s">
        <v>47</v>
      </c>
      <c r="C2985" t="s">
        <v>21</v>
      </c>
      <c r="D2985" t="s">
        <v>43</v>
      </c>
      <c r="E2985">
        <v>364</v>
      </c>
      <c r="F2985">
        <v>387</v>
      </c>
      <c r="G2985">
        <v>687</v>
      </c>
      <c r="H2985">
        <v>258</v>
      </c>
      <c r="I2985">
        <v>142</v>
      </c>
      <c r="J2985">
        <v>90</v>
      </c>
      <c r="K2985">
        <v>2067</v>
      </c>
      <c r="L2985">
        <v>250</v>
      </c>
      <c r="M2985">
        <v>240</v>
      </c>
      <c r="N2985">
        <v>370</v>
      </c>
      <c r="O2985">
        <v>610</v>
      </c>
      <c r="P2985">
        <v>2</v>
      </c>
      <c r="Q2985" s="1">
        <v>40575</v>
      </c>
      <c r="R2985" t="s">
        <v>23</v>
      </c>
      <c r="S2985" t="s">
        <v>24</v>
      </c>
      <c r="T2985" t="s">
        <v>25</v>
      </c>
    </row>
    <row r="2986" spans="1:20" x14ac:dyDescent="0.25">
      <c r="A2986">
        <v>718</v>
      </c>
      <c r="B2986" t="s">
        <v>47</v>
      </c>
      <c r="C2986" t="s">
        <v>21</v>
      </c>
      <c r="D2986" t="s">
        <v>43</v>
      </c>
      <c r="E2986">
        <v>384</v>
      </c>
      <c r="F2986">
        <v>405</v>
      </c>
      <c r="G2986">
        <v>719</v>
      </c>
      <c r="H2986">
        <v>270</v>
      </c>
      <c r="I2986">
        <v>146</v>
      </c>
      <c r="J2986">
        <v>94</v>
      </c>
      <c r="K2986">
        <v>2041</v>
      </c>
      <c r="L2986">
        <v>270</v>
      </c>
      <c r="M2986">
        <v>250</v>
      </c>
      <c r="N2986">
        <v>390</v>
      </c>
      <c r="O2986">
        <v>640</v>
      </c>
      <c r="P2986">
        <v>2</v>
      </c>
      <c r="Q2986" s="1">
        <v>40603</v>
      </c>
      <c r="R2986" t="s">
        <v>23</v>
      </c>
      <c r="S2986" t="s">
        <v>24</v>
      </c>
      <c r="T2986" t="s">
        <v>25</v>
      </c>
    </row>
    <row r="2987" spans="1:20" x14ac:dyDescent="0.25">
      <c r="A2987">
        <v>718</v>
      </c>
      <c r="B2987" t="s">
        <v>47</v>
      </c>
      <c r="C2987" t="s">
        <v>21</v>
      </c>
      <c r="D2987" t="s">
        <v>43</v>
      </c>
      <c r="E2987">
        <v>99</v>
      </c>
      <c r="F2987">
        <v>136</v>
      </c>
      <c r="G2987">
        <v>230</v>
      </c>
      <c r="H2987">
        <v>94</v>
      </c>
      <c r="I2987">
        <v>37</v>
      </c>
      <c r="J2987">
        <v>26</v>
      </c>
      <c r="K2987">
        <v>562</v>
      </c>
      <c r="L2987">
        <v>120</v>
      </c>
      <c r="M2987">
        <v>90</v>
      </c>
      <c r="N2987">
        <v>150</v>
      </c>
      <c r="O2987">
        <v>240</v>
      </c>
      <c r="P2987">
        <v>13</v>
      </c>
      <c r="Q2987" s="1">
        <v>40330</v>
      </c>
      <c r="R2987" t="s">
        <v>26</v>
      </c>
      <c r="S2987" t="s">
        <v>27</v>
      </c>
      <c r="T2987" t="s">
        <v>25</v>
      </c>
    </row>
    <row r="2988" spans="1:20" x14ac:dyDescent="0.25">
      <c r="A2988">
        <v>718</v>
      </c>
      <c r="B2988" t="s">
        <v>47</v>
      </c>
      <c r="C2988" t="s">
        <v>21</v>
      </c>
      <c r="D2988" t="s">
        <v>43</v>
      </c>
      <c r="E2988">
        <v>47</v>
      </c>
      <c r="F2988">
        <v>73</v>
      </c>
      <c r="G2988">
        <v>123</v>
      </c>
      <c r="H2988">
        <v>50</v>
      </c>
      <c r="I2988">
        <v>26</v>
      </c>
      <c r="J2988">
        <v>14</v>
      </c>
      <c r="K2988">
        <v>589</v>
      </c>
      <c r="L2988">
        <v>50</v>
      </c>
      <c r="M2988">
        <v>50</v>
      </c>
      <c r="N2988">
        <v>70</v>
      </c>
      <c r="O2988">
        <v>120</v>
      </c>
      <c r="P2988">
        <v>13</v>
      </c>
      <c r="Q2988" s="1">
        <v>40483</v>
      </c>
      <c r="R2988" t="s">
        <v>26</v>
      </c>
      <c r="S2988" t="s">
        <v>27</v>
      </c>
      <c r="T2988" t="s">
        <v>25</v>
      </c>
    </row>
    <row r="2989" spans="1:20" x14ac:dyDescent="0.25">
      <c r="A2989">
        <v>718</v>
      </c>
      <c r="B2989" t="s">
        <v>47</v>
      </c>
      <c r="C2989" t="s">
        <v>21</v>
      </c>
      <c r="D2989" t="s">
        <v>43</v>
      </c>
      <c r="E2989">
        <v>125</v>
      </c>
      <c r="F2989">
        <v>118</v>
      </c>
      <c r="G2989">
        <v>212</v>
      </c>
      <c r="H2989">
        <v>81</v>
      </c>
      <c r="I2989">
        <v>34</v>
      </c>
      <c r="J2989">
        <v>22</v>
      </c>
      <c r="K2989">
        <v>588</v>
      </c>
      <c r="L2989">
        <v>100</v>
      </c>
      <c r="M2989">
        <v>80</v>
      </c>
      <c r="N2989">
        <v>130</v>
      </c>
      <c r="O2989">
        <v>210</v>
      </c>
      <c r="P2989">
        <v>13</v>
      </c>
      <c r="Q2989" s="1">
        <v>40787</v>
      </c>
      <c r="R2989" t="s">
        <v>26</v>
      </c>
      <c r="S2989" t="s">
        <v>27</v>
      </c>
      <c r="T2989" t="s">
        <v>25</v>
      </c>
    </row>
    <row r="2990" spans="1:20" x14ac:dyDescent="0.25">
      <c r="A2990">
        <v>718</v>
      </c>
      <c r="B2990" t="s">
        <v>47</v>
      </c>
      <c r="C2990" t="s">
        <v>21</v>
      </c>
      <c r="D2990" t="s">
        <v>43</v>
      </c>
      <c r="E2990">
        <v>209</v>
      </c>
      <c r="F2990">
        <v>268</v>
      </c>
      <c r="G2990">
        <v>547</v>
      </c>
      <c r="H2990">
        <v>245</v>
      </c>
      <c r="I2990">
        <v>127</v>
      </c>
      <c r="J2990">
        <v>93</v>
      </c>
      <c r="K2990">
        <v>1471</v>
      </c>
      <c r="L2990">
        <v>130</v>
      </c>
      <c r="M2990">
        <v>180</v>
      </c>
      <c r="N2990">
        <v>220</v>
      </c>
      <c r="O2990">
        <v>400</v>
      </c>
      <c r="P2990">
        <v>9</v>
      </c>
      <c r="Q2990" s="1">
        <v>40603</v>
      </c>
      <c r="R2990" t="s">
        <v>32</v>
      </c>
      <c r="S2990" t="s">
        <v>33</v>
      </c>
      <c r="T2990" t="s">
        <v>31</v>
      </c>
    </row>
    <row r="2991" spans="1:20" x14ac:dyDescent="0.25">
      <c r="A2991">
        <v>718</v>
      </c>
      <c r="B2991" t="s">
        <v>47</v>
      </c>
      <c r="C2991" t="s">
        <v>21</v>
      </c>
      <c r="D2991" t="s">
        <v>43</v>
      </c>
      <c r="E2991">
        <v>-105</v>
      </c>
      <c r="F2991">
        <v>-20</v>
      </c>
      <c r="G2991">
        <v>189</v>
      </c>
      <c r="H2991">
        <v>209</v>
      </c>
      <c r="I2991">
        <v>85</v>
      </c>
      <c r="J2991">
        <v>64</v>
      </c>
      <c r="K2991">
        <v>1811</v>
      </c>
      <c r="L2991">
        <v>-70</v>
      </c>
      <c r="M2991">
        <v>150</v>
      </c>
      <c r="N2991">
        <v>-10</v>
      </c>
      <c r="O2991">
        <v>140</v>
      </c>
      <c r="P2991">
        <v>10</v>
      </c>
      <c r="Q2991" s="1">
        <v>40269</v>
      </c>
      <c r="R2991" t="s">
        <v>32</v>
      </c>
      <c r="S2991" t="s">
        <v>34</v>
      </c>
      <c r="T2991" t="s">
        <v>31</v>
      </c>
    </row>
    <row r="2992" spans="1:20" x14ac:dyDescent="0.25">
      <c r="A2992">
        <v>718</v>
      </c>
      <c r="B2992" t="s">
        <v>47</v>
      </c>
      <c r="C2992" t="s">
        <v>21</v>
      </c>
      <c r="D2992" t="s">
        <v>43</v>
      </c>
      <c r="E2992">
        <v>-304</v>
      </c>
      <c r="F2992">
        <v>-187</v>
      </c>
      <c r="G2992">
        <v>124</v>
      </c>
      <c r="H2992">
        <v>311</v>
      </c>
      <c r="I2992">
        <v>117</v>
      </c>
      <c r="J2992">
        <v>96</v>
      </c>
      <c r="K2992">
        <v>3422</v>
      </c>
      <c r="L2992">
        <v>-230</v>
      </c>
      <c r="M2992">
        <v>230</v>
      </c>
      <c r="N2992">
        <v>-140</v>
      </c>
      <c r="O2992">
        <v>90</v>
      </c>
      <c r="P2992">
        <v>10</v>
      </c>
      <c r="Q2992" s="1">
        <v>40391</v>
      </c>
      <c r="R2992" t="s">
        <v>32</v>
      </c>
      <c r="S2992" t="s">
        <v>34</v>
      </c>
      <c r="T2992" t="s">
        <v>31</v>
      </c>
    </row>
    <row r="2993" spans="1:20" x14ac:dyDescent="0.25">
      <c r="A2993">
        <v>718</v>
      </c>
      <c r="B2993" t="s">
        <v>47</v>
      </c>
      <c r="C2993" t="s">
        <v>21</v>
      </c>
      <c r="D2993" t="s">
        <v>43</v>
      </c>
      <c r="E2993">
        <v>-156</v>
      </c>
      <c r="F2993">
        <v>-20</v>
      </c>
      <c r="G2993">
        <v>201</v>
      </c>
      <c r="H2993">
        <v>209</v>
      </c>
      <c r="I2993">
        <v>85</v>
      </c>
      <c r="J2993">
        <v>64</v>
      </c>
      <c r="K2993">
        <v>1811</v>
      </c>
      <c r="L2993">
        <v>-70</v>
      </c>
      <c r="M2993">
        <v>150</v>
      </c>
      <c r="N2993">
        <v>-10</v>
      </c>
      <c r="O2993">
        <v>140</v>
      </c>
      <c r="P2993">
        <v>10</v>
      </c>
      <c r="Q2993" s="1">
        <v>40634</v>
      </c>
      <c r="R2993" t="s">
        <v>32</v>
      </c>
      <c r="S2993" t="s">
        <v>34</v>
      </c>
      <c r="T2993" t="s">
        <v>31</v>
      </c>
    </row>
    <row r="2994" spans="1:20" x14ac:dyDescent="0.25">
      <c r="A2994">
        <v>718</v>
      </c>
      <c r="B2994" t="s">
        <v>47</v>
      </c>
      <c r="C2994" t="s">
        <v>21</v>
      </c>
      <c r="D2994" t="s">
        <v>43</v>
      </c>
      <c r="E2994">
        <v>-420</v>
      </c>
      <c r="F2994">
        <v>-187</v>
      </c>
      <c r="G2994">
        <v>123</v>
      </c>
      <c r="H2994">
        <v>311</v>
      </c>
      <c r="I2994">
        <v>109</v>
      </c>
      <c r="J2994">
        <v>96</v>
      </c>
      <c r="K2994">
        <v>3422</v>
      </c>
      <c r="L2994">
        <v>-230</v>
      </c>
      <c r="M2994">
        <v>230</v>
      </c>
      <c r="N2994">
        <v>-140</v>
      </c>
      <c r="O2994">
        <v>90</v>
      </c>
      <c r="P2994">
        <v>10</v>
      </c>
      <c r="Q2994" s="1">
        <v>40756</v>
      </c>
      <c r="R2994" t="s">
        <v>32</v>
      </c>
      <c r="S2994" t="s">
        <v>34</v>
      </c>
      <c r="T2994" t="s">
        <v>31</v>
      </c>
    </row>
    <row r="2995" spans="1:20" x14ac:dyDescent="0.25">
      <c r="A2995">
        <v>718</v>
      </c>
      <c r="B2995" t="s">
        <v>47</v>
      </c>
      <c r="C2995" t="s">
        <v>21</v>
      </c>
      <c r="D2995" t="s">
        <v>43</v>
      </c>
      <c r="E2995">
        <v>132</v>
      </c>
      <c r="F2995">
        <v>124</v>
      </c>
      <c r="G2995">
        <v>224</v>
      </c>
      <c r="H2995">
        <v>86</v>
      </c>
      <c r="I2995">
        <v>35</v>
      </c>
      <c r="J2995">
        <v>24</v>
      </c>
      <c r="K2995">
        <v>1003</v>
      </c>
      <c r="L2995">
        <v>90</v>
      </c>
      <c r="M2995">
        <v>90</v>
      </c>
      <c r="N2995">
        <v>120</v>
      </c>
      <c r="O2995">
        <v>210</v>
      </c>
      <c r="P2995">
        <v>11</v>
      </c>
      <c r="Q2995" s="1">
        <v>40878</v>
      </c>
      <c r="R2995" t="s">
        <v>26</v>
      </c>
      <c r="S2995" t="s">
        <v>35</v>
      </c>
      <c r="T2995" t="s">
        <v>25</v>
      </c>
    </row>
    <row r="2996" spans="1:20" x14ac:dyDescent="0.25">
      <c r="A2996">
        <v>718</v>
      </c>
      <c r="B2996" t="s">
        <v>47</v>
      </c>
      <c r="C2996" t="s">
        <v>21</v>
      </c>
      <c r="D2996" t="s">
        <v>43</v>
      </c>
      <c r="E2996">
        <v>133</v>
      </c>
      <c r="F2996">
        <v>179</v>
      </c>
      <c r="G2996">
        <v>302</v>
      </c>
      <c r="H2996">
        <v>123</v>
      </c>
      <c r="I2996">
        <v>46</v>
      </c>
      <c r="J2996">
        <v>34</v>
      </c>
      <c r="K2996">
        <v>959</v>
      </c>
      <c r="L2996">
        <v>150</v>
      </c>
      <c r="M2996">
        <v>120</v>
      </c>
      <c r="N2996">
        <v>190</v>
      </c>
      <c r="O2996">
        <v>310</v>
      </c>
      <c r="P2996">
        <v>12</v>
      </c>
      <c r="Q2996" s="1">
        <v>40513</v>
      </c>
      <c r="R2996" t="s">
        <v>26</v>
      </c>
      <c r="S2996" t="s">
        <v>40</v>
      </c>
      <c r="T2996" t="s">
        <v>25</v>
      </c>
    </row>
    <row r="2997" spans="1:20" x14ac:dyDescent="0.25">
      <c r="A2997">
        <v>718</v>
      </c>
      <c r="B2997" t="s">
        <v>47</v>
      </c>
      <c r="C2997" t="s">
        <v>21</v>
      </c>
      <c r="D2997" t="s">
        <v>43</v>
      </c>
      <c r="E2997">
        <v>199</v>
      </c>
      <c r="F2997">
        <v>179</v>
      </c>
      <c r="G2997">
        <v>322</v>
      </c>
      <c r="H2997">
        <v>123</v>
      </c>
      <c r="I2997">
        <v>45</v>
      </c>
      <c r="J2997">
        <v>34</v>
      </c>
      <c r="K2997">
        <v>915</v>
      </c>
      <c r="L2997">
        <v>160</v>
      </c>
      <c r="M2997">
        <v>130</v>
      </c>
      <c r="N2997">
        <v>190</v>
      </c>
      <c r="O2997">
        <v>320</v>
      </c>
      <c r="P2997">
        <v>12</v>
      </c>
      <c r="Q2997" s="1">
        <v>40817</v>
      </c>
      <c r="R2997" t="s">
        <v>26</v>
      </c>
      <c r="S2997" t="s">
        <v>40</v>
      </c>
      <c r="T2997" t="s">
        <v>25</v>
      </c>
    </row>
    <row r="2998" spans="1:20" x14ac:dyDescent="0.25">
      <c r="A2998">
        <v>718</v>
      </c>
      <c r="B2998" t="s">
        <v>47</v>
      </c>
      <c r="C2998" t="s">
        <v>21</v>
      </c>
      <c r="D2998" t="s">
        <v>43</v>
      </c>
      <c r="E2998">
        <v>194</v>
      </c>
      <c r="F2998">
        <v>284</v>
      </c>
      <c r="G2998">
        <v>523</v>
      </c>
      <c r="H2998">
        <v>239</v>
      </c>
      <c r="I2998">
        <v>90</v>
      </c>
      <c r="J2998">
        <v>66</v>
      </c>
      <c r="K2998">
        <v>1260</v>
      </c>
      <c r="L2998">
        <v>210</v>
      </c>
      <c r="M2998">
        <v>220</v>
      </c>
      <c r="N2998">
        <v>290</v>
      </c>
      <c r="O2998">
        <v>510</v>
      </c>
      <c r="P2998">
        <v>7</v>
      </c>
      <c r="Q2998" s="1">
        <v>40238</v>
      </c>
      <c r="R2998" t="s">
        <v>28</v>
      </c>
      <c r="S2998" t="s">
        <v>48</v>
      </c>
      <c r="T2998" t="s">
        <v>25</v>
      </c>
    </row>
    <row r="2999" spans="1:20" x14ac:dyDescent="0.25">
      <c r="A2999">
        <v>718</v>
      </c>
      <c r="B2999" t="s">
        <v>47</v>
      </c>
      <c r="C2999" t="s">
        <v>21</v>
      </c>
      <c r="D2999" t="s">
        <v>43</v>
      </c>
      <c r="E2999">
        <v>435</v>
      </c>
      <c r="F2999">
        <v>526</v>
      </c>
      <c r="G2999">
        <v>765</v>
      </c>
      <c r="H2999">
        <v>239</v>
      </c>
      <c r="I2999">
        <v>91</v>
      </c>
      <c r="J2999">
        <v>66</v>
      </c>
      <c r="K2999">
        <v>1197</v>
      </c>
      <c r="L2999">
        <v>450</v>
      </c>
      <c r="M2999">
        <v>210</v>
      </c>
      <c r="N2999">
        <v>510</v>
      </c>
      <c r="O2999">
        <v>720</v>
      </c>
      <c r="P2999">
        <v>7</v>
      </c>
      <c r="Q2999" s="1">
        <v>40452</v>
      </c>
      <c r="R2999" t="s">
        <v>28</v>
      </c>
      <c r="S2999" t="s">
        <v>48</v>
      </c>
      <c r="T2999" t="s">
        <v>25</v>
      </c>
    </row>
    <row r="3000" spans="1:20" x14ac:dyDescent="0.25">
      <c r="A3000">
        <v>718</v>
      </c>
      <c r="B3000" t="s">
        <v>47</v>
      </c>
      <c r="C3000" t="s">
        <v>21</v>
      </c>
      <c r="D3000" t="s">
        <v>43</v>
      </c>
      <c r="E3000">
        <v>312</v>
      </c>
      <c r="F3000">
        <v>407</v>
      </c>
      <c r="G3000">
        <v>657</v>
      </c>
      <c r="H3000">
        <v>250</v>
      </c>
      <c r="I3000">
        <v>95</v>
      </c>
      <c r="J3000">
        <v>70</v>
      </c>
      <c r="K3000">
        <v>723</v>
      </c>
      <c r="L3000">
        <v>320</v>
      </c>
      <c r="M3000">
        <v>240</v>
      </c>
      <c r="N3000">
        <v>400</v>
      </c>
      <c r="O3000">
        <v>640</v>
      </c>
      <c r="P3000">
        <v>7</v>
      </c>
      <c r="Q3000" s="1">
        <v>40513</v>
      </c>
      <c r="R3000" t="s">
        <v>28</v>
      </c>
      <c r="S3000" t="s">
        <v>48</v>
      </c>
      <c r="T3000" t="s">
        <v>25</v>
      </c>
    </row>
    <row r="3001" spans="1:20" x14ac:dyDescent="0.25">
      <c r="A3001">
        <v>718</v>
      </c>
      <c r="B3001" t="s">
        <v>47</v>
      </c>
      <c r="C3001" t="s">
        <v>21</v>
      </c>
      <c r="D3001" t="s">
        <v>43</v>
      </c>
      <c r="E3001">
        <v>439</v>
      </c>
      <c r="F3001">
        <v>415</v>
      </c>
      <c r="G3001">
        <v>669</v>
      </c>
      <c r="H3001">
        <v>260</v>
      </c>
      <c r="I3001">
        <v>90</v>
      </c>
      <c r="J3001">
        <v>72</v>
      </c>
      <c r="K3001">
        <v>1405</v>
      </c>
      <c r="L3001">
        <v>340</v>
      </c>
      <c r="M3001">
        <v>240</v>
      </c>
      <c r="N3001">
        <v>420</v>
      </c>
      <c r="O3001">
        <v>660</v>
      </c>
      <c r="P3001">
        <v>7</v>
      </c>
      <c r="Q3001" s="1">
        <v>40695</v>
      </c>
      <c r="R3001" t="s">
        <v>28</v>
      </c>
      <c r="S3001" t="s">
        <v>48</v>
      </c>
      <c r="T3001" t="s">
        <v>25</v>
      </c>
    </row>
    <row r="3002" spans="1:20" x14ac:dyDescent="0.25">
      <c r="A3002">
        <v>719</v>
      </c>
      <c r="B3002" t="s">
        <v>55</v>
      </c>
      <c r="C3002" t="s">
        <v>50</v>
      </c>
      <c r="D3002" t="s">
        <v>43</v>
      </c>
      <c r="E3002">
        <v>94</v>
      </c>
      <c r="F3002">
        <v>130</v>
      </c>
      <c r="G3002">
        <v>219</v>
      </c>
      <c r="H3002">
        <v>89</v>
      </c>
      <c r="I3002">
        <v>36</v>
      </c>
      <c r="J3002">
        <v>24</v>
      </c>
      <c r="K3002">
        <v>777</v>
      </c>
      <c r="L3002">
        <v>100</v>
      </c>
      <c r="M3002">
        <v>90</v>
      </c>
      <c r="N3002">
        <v>130</v>
      </c>
      <c r="O3002">
        <v>220</v>
      </c>
      <c r="P3002">
        <v>1</v>
      </c>
      <c r="Q3002" s="1">
        <v>40179</v>
      </c>
      <c r="R3002" t="s">
        <v>23</v>
      </c>
      <c r="S3002" t="s">
        <v>44</v>
      </c>
      <c r="T3002" t="s">
        <v>25</v>
      </c>
    </row>
    <row r="3003" spans="1:20" x14ac:dyDescent="0.25">
      <c r="A3003">
        <v>719</v>
      </c>
      <c r="B3003" t="s">
        <v>55</v>
      </c>
      <c r="C3003" t="s">
        <v>50</v>
      </c>
      <c r="D3003" t="s">
        <v>43</v>
      </c>
      <c r="E3003">
        <v>121</v>
      </c>
      <c r="F3003">
        <v>163</v>
      </c>
      <c r="G3003">
        <v>276</v>
      </c>
      <c r="H3003">
        <v>113</v>
      </c>
      <c r="I3003">
        <v>42</v>
      </c>
      <c r="J3003">
        <v>31</v>
      </c>
      <c r="K3003">
        <v>897</v>
      </c>
      <c r="L3003">
        <v>130</v>
      </c>
      <c r="M3003">
        <v>110</v>
      </c>
      <c r="N3003">
        <v>170</v>
      </c>
      <c r="O3003">
        <v>280</v>
      </c>
      <c r="P3003">
        <v>1</v>
      </c>
      <c r="Q3003" s="1">
        <v>40330</v>
      </c>
      <c r="R3003" t="s">
        <v>23</v>
      </c>
      <c r="S3003" t="s">
        <v>44</v>
      </c>
      <c r="T3003" t="s">
        <v>25</v>
      </c>
    </row>
    <row r="3004" spans="1:20" x14ac:dyDescent="0.25">
      <c r="A3004">
        <v>719</v>
      </c>
      <c r="B3004" t="s">
        <v>55</v>
      </c>
      <c r="C3004" t="s">
        <v>50</v>
      </c>
      <c r="D3004" t="s">
        <v>43</v>
      </c>
      <c r="E3004">
        <v>134</v>
      </c>
      <c r="F3004">
        <v>179</v>
      </c>
      <c r="G3004">
        <v>302</v>
      </c>
      <c r="H3004">
        <v>123</v>
      </c>
      <c r="I3004">
        <v>45</v>
      </c>
      <c r="J3004">
        <v>34</v>
      </c>
      <c r="K3004">
        <v>959</v>
      </c>
      <c r="L3004">
        <v>130</v>
      </c>
      <c r="M3004">
        <v>120</v>
      </c>
      <c r="N3004">
        <v>170</v>
      </c>
      <c r="O3004">
        <v>290</v>
      </c>
      <c r="P3004">
        <v>1</v>
      </c>
      <c r="Q3004" s="1">
        <v>40513</v>
      </c>
      <c r="R3004" t="s">
        <v>23</v>
      </c>
      <c r="S3004" t="s">
        <v>44</v>
      </c>
      <c r="T3004" t="s">
        <v>25</v>
      </c>
    </row>
    <row r="3005" spans="1:20" x14ac:dyDescent="0.25">
      <c r="A3005">
        <v>719</v>
      </c>
      <c r="B3005" t="s">
        <v>55</v>
      </c>
      <c r="C3005" t="s">
        <v>50</v>
      </c>
      <c r="D3005" t="s">
        <v>43</v>
      </c>
      <c r="E3005">
        <v>146</v>
      </c>
      <c r="F3005">
        <v>130</v>
      </c>
      <c r="G3005">
        <v>245</v>
      </c>
      <c r="H3005">
        <v>89</v>
      </c>
      <c r="I3005">
        <v>38</v>
      </c>
      <c r="J3005">
        <v>24</v>
      </c>
      <c r="K3005">
        <v>777</v>
      </c>
      <c r="L3005">
        <v>100</v>
      </c>
      <c r="M3005">
        <v>90</v>
      </c>
      <c r="N3005">
        <v>130</v>
      </c>
      <c r="O3005">
        <v>220</v>
      </c>
      <c r="P3005">
        <v>1</v>
      </c>
      <c r="Q3005" s="1">
        <v>40544</v>
      </c>
      <c r="R3005" t="s">
        <v>23</v>
      </c>
      <c r="S3005" t="s">
        <v>44</v>
      </c>
      <c r="T3005" t="s">
        <v>25</v>
      </c>
    </row>
    <row r="3006" spans="1:20" x14ac:dyDescent="0.25">
      <c r="A3006">
        <v>719</v>
      </c>
      <c r="B3006" t="s">
        <v>55</v>
      </c>
      <c r="C3006" t="s">
        <v>50</v>
      </c>
      <c r="D3006" t="s">
        <v>43</v>
      </c>
      <c r="E3006">
        <v>167</v>
      </c>
      <c r="F3006">
        <v>163</v>
      </c>
      <c r="G3006">
        <v>274</v>
      </c>
      <c r="H3006">
        <v>113</v>
      </c>
      <c r="I3006">
        <v>39</v>
      </c>
      <c r="J3006">
        <v>31</v>
      </c>
      <c r="K3006">
        <v>897</v>
      </c>
      <c r="L3006">
        <v>130</v>
      </c>
      <c r="M3006">
        <v>110</v>
      </c>
      <c r="N3006">
        <v>170</v>
      </c>
      <c r="O3006">
        <v>280</v>
      </c>
      <c r="P3006">
        <v>1</v>
      </c>
      <c r="Q3006" s="1">
        <v>40695</v>
      </c>
      <c r="R3006" t="s">
        <v>23</v>
      </c>
      <c r="S3006" t="s">
        <v>44</v>
      </c>
      <c r="T3006" t="s">
        <v>25</v>
      </c>
    </row>
    <row r="3007" spans="1:20" x14ac:dyDescent="0.25">
      <c r="A3007">
        <v>719</v>
      </c>
      <c r="B3007" t="s">
        <v>55</v>
      </c>
      <c r="C3007" t="s">
        <v>50</v>
      </c>
      <c r="D3007" t="s">
        <v>43</v>
      </c>
      <c r="E3007">
        <v>197</v>
      </c>
      <c r="F3007">
        <v>179</v>
      </c>
      <c r="G3007">
        <v>322</v>
      </c>
      <c r="H3007">
        <v>123</v>
      </c>
      <c r="I3007">
        <v>46</v>
      </c>
      <c r="J3007">
        <v>34</v>
      </c>
      <c r="K3007">
        <v>915</v>
      </c>
      <c r="L3007">
        <v>160</v>
      </c>
      <c r="M3007">
        <v>120</v>
      </c>
      <c r="N3007">
        <v>180</v>
      </c>
      <c r="O3007">
        <v>300</v>
      </c>
      <c r="P3007">
        <v>1</v>
      </c>
      <c r="Q3007" s="1">
        <v>40817</v>
      </c>
      <c r="R3007" t="s">
        <v>23</v>
      </c>
      <c r="S3007" t="s">
        <v>44</v>
      </c>
      <c r="T3007" t="s">
        <v>25</v>
      </c>
    </row>
    <row r="3008" spans="1:20" x14ac:dyDescent="0.25">
      <c r="A3008">
        <v>719</v>
      </c>
      <c r="B3008" t="s">
        <v>55</v>
      </c>
      <c r="C3008" t="s">
        <v>50</v>
      </c>
      <c r="D3008" t="s">
        <v>43</v>
      </c>
      <c r="E3008">
        <v>190</v>
      </c>
      <c r="F3008">
        <v>172</v>
      </c>
      <c r="G3008">
        <v>309</v>
      </c>
      <c r="H3008">
        <v>118</v>
      </c>
      <c r="I3008">
        <v>44</v>
      </c>
      <c r="J3008">
        <v>33</v>
      </c>
      <c r="K3008">
        <v>930</v>
      </c>
      <c r="L3008">
        <v>130</v>
      </c>
      <c r="M3008">
        <v>110</v>
      </c>
      <c r="N3008">
        <v>170</v>
      </c>
      <c r="O3008">
        <v>280</v>
      </c>
      <c r="P3008">
        <v>1</v>
      </c>
      <c r="Q3008" s="1">
        <v>40848</v>
      </c>
      <c r="R3008" t="s">
        <v>23</v>
      </c>
      <c r="S3008" t="s">
        <v>44</v>
      </c>
      <c r="T3008" t="s">
        <v>25</v>
      </c>
    </row>
    <row r="3009" spans="1:20" x14ac:dyDescent="0.25">
      <c r="A3009">
        <v>719</v>
      </c>
      <c r="B3009" t="s">
        <v>55</v>
      </c>
      <c r="C3009" t="s">
        <v>50</v>
      </c>
      <c r="D3009" t="s">
        <v>43</v>
      </c>
      <c r="E3009">
        <v>39</v>
      </c>
      <c r="F3009">
        <v>68</v>
      </c>
      <c r="G3009">
        <v>120</v>
      </c>
      <c r="H3009">
        <v>52</v>
      </c>
      <c r="I3009">
        <v>29</v>
      </c>
      <c r="J3009">
        <v>17</v>
      </c>
      <c r="K3009">
        <v>554</v>
      </c>
      <c r="L3009">
        <v>50</v>
      </c>
      <c r="M3009">
        <v>50</v>
      </c>
      <c r="N3009">
        <v>70</v>
      </c>
      <c r="O3009">
        <v>120</v>
      </c>
      <c r="P3009">
        <v>2</v>
      </c>
      <c r="Q3009" s="1">
        <v>40391</v>
      </c>
      <c r="R3009" t="s">
        <v>23</v>
      </c>
      <c r="S3009" t="s">
        <v>24</v>
      </c>
      <c r="T3009" t="s">
        <v>25</v>
      </c>
    </row>
    <row r="3010" spans="1:20" x14ac:dyDescent="0.25">
      <c r="A3010">
        <v>719</v>
      </c>
      <c r="B3010" t="s">
        <v>55</v>
      </c>
      <c r="C3010" t="s">
        <v>50</v>
      </c>
      <c r="D3010" t="s">
        <v>43</v>
      </c>
      <c r="E3010">
        <v>27</v>
      </c>
      <c r="F3010">
        <v>51</v>
      </c>
      <c r="G3010">
        <v>90</v>
      </c>
      <c r="H3010">
        <v>39</v>
      </c>
      <c r="I3010">
        <v>24</v>
      </c>
      <c r="J3010">
        <v>12</v>
      </c>
      <c r="K3010">
        <v>541</v>
      </c>
      <c r="L3010">
        <v>50</v>
      </c>
      <c r="M3010">
        <v>30</v>
      </c>
      <c r="N3010">
        <v>50</v>
      </c>
      <c r="O3010">
        <v>80</v>
      </c>
      <c r="P3010">
        <v>2</v>
      </c>
      <c r="Q3010" s="1">
        <v>40452</v>
      </c>
      <c r="R3010" t="s">
        <v>23</v>
      </c>
      <c r="S3010" t="s">
        <v>24</v>
      </c>
      <c r="T3010" t="s">
        <v>25</v>
      </c>
    </row>
    <row r="3011" spans="1:20" x14ac:dyDescent="0.25">
      <c r="A3011">
        <v>719</v>
      </c>
      <c r="B3011" t="s">
        <v>55</v>
      </c>
      <c r="C3011" t="s">
        <v>50</v>
      </c>
      <c r="D3011" t="s">
        <v>43</v>
      </c>
      <c r="E3011">
        <v>40</v>
      </c>
      <c r="F3011">
        <v>52</v>
      </c>
      <c r="G3011">
        <v>98</v>
      </c>
      <c r="H3011">
        <v>40</v>
      </c>
      <c r="I3011">
        <v>25</v>
      </c>
      <c r="J3011">
        <v>13</v>
      </c>
      <c r="K3011">
        <v>536</v>
      </c>
      <c r="L3011">
        <v>40</v>
      </c>
      <c r="M3011">
        <v>30</v>
      </c>
      <c r="N3011">
        <v>60</v>
      </c>
      <c r="O3011">
        <v>90</v>
      </c>
      <c r="P3011">
        <v>2</v>
      </c>
      <c r="Q3011" s="1">
        <v>40848</v>
      </c>
      <c r="R3011" t="s">
        <v>23</v>
      </c>
      <c r="S3011" t="s">
        <v>24</v>
      </c>
      <c r="T3011" t="s">
        <v>25</v>
      </c>
    </row>
    <row r="3012" spans="1:20" x14ac:dyDescent="0.25">
      <c r="A3012">
        <v>719</v>
      </c>
      <c r="B3012" t="s">
        <v>55</v>
      </c>
      <c r="C3012" t="s">
        <v>50</v>
      </c>
      <c r="D3012" t="s">
        <v>43</v>
      </c>
      <c r="E3012">
        <v>99</v>
      </c>
      <c r="F3012">
        <v>137</v>
      </c>
      <c r="G3012">
        <v>232</v>
      </c>
      <c r="H3012">
        <v>95</v>
      </c>
      <c r="I3012">
        <v>38</v>
      </c>
      <c r="J3012">
        <v>26</v>
      </c>
      <c r="K3012">
        <v>809</v>
      </c>
      <c r="L3012">
        <v>110</v>
      </c>
      <c r="M3012">
        <v>100</v>
      </c>
      <c r="N3012">
        <v>140</v>
      </c>
      <c r="O3012">
        <v>240</v>
      </c>
      <c r="P3012">
        <v>3</v>
      </c>
      <c r="Q3012" s="1">
        <v>40210</v>
      </c>
      <c r="R3012" t="s">
        <v>23</v>
      </c>
      <c r="S3012" t="s">
        <v>38</v>
      </c>
      <c r="T3012" t="s">
        <v>31</v>
      </c>
    </row>
    <row r="3013" spans="1:20" x14ac:dyDescent="0.25">
      <c r="A3013">
        <v>719</v>
      </c>
      <c r="B3013" t="s">
        <v>55</v>
      </c>
      <c r="C3013" t="s">
        <v>50</v>
      </c>
      <c r="D3013" t="s">
        <v>43</v>
      </c>
      <c r="E3013">
        <v>132</v>
      </c>
      <c r="F3013">
        <v>178</v>
      </c>
      <c r="G3013">
        <v>301</v>
      </c>
      <c r="H3013">
        <v>123</v>
      </c>
      <c r="I3013">
        <v>46</v>
      </c>
      <c r="J3013">
        <v>34</v>
      </c>
      <c r="K3013">
        <v>947</v>
      </c>
      <c r="L3013">
        <v>140</v>
      </c>
      <c r="M3013">
        <v>130</v>
      </c>
      <c r="N3013">
        <v>180</v>
      </c>
      <c r="O3013">
        <v>310</v>
      </c>
      <c r="P3013">
        <v>3</v>
      </c>
      <c r="Q3013" s="1">
        <v>40330</v>
      </c>
      <c r="R3013" t="s">
        <v>23</v>
      </c>
      <c r="S3013" t="s">
        <v>38</v>
      </c>
      <c r="T3013" t="s">
        <v>31</v>
      </c>
    </row>
    <row r="3014" spans="1:20" x14ac:dyDescent="0.25">
      <c r="A3014">
        <v>719</v>
      </c>
      <c r="B3014" t="s">
        <v>55</v>
      </c>
      <c r="C3014" t="s">
        <v>50</v>
      </c>
      <c r="D3014" t="s">
        <v>43</v>
      </c>
      <c r="E3014">
        <v>144</v>
      </c>
      <c r="F3014">
        <v>191</v>
      </c>
      <c r="G3014">
        <v>323</v>
      </c>
      <c r="H3014">
        <v>132</v>
      </c>
      <c r="I3014">
        <v>47</v>
      </c>
      <c r="J3014">
        <v>36</v>
      </c>
      <c r="K3014">
        <v>994</v>
      </c>
      <c r="L3014">
        <v>160</v>
      </c>
      <c r="M3014">
        <v>130</v>
      </c>
      <c r="N3014">
        <v>200</v>
      </c>
      <c r="O3014">
        <v>330</v>
      </c>
      <c r="P3014">
        <v>3</v>
      </c>
      <c r="Q3014" s="1">
        <v>40391</v>
      </c>
      <c r="R3014" t="s">
        <v>23</v>
      </c>
      <c r="S3014" t="s">
        <v>38</v>
      </c>
      <c r="T3014" t="s">
        <v>31</v>
      </c>
    </row>
    <row r="3015" spans="1:20" x14ac:dyDescent="0.25">
      <c r="A3015">
        <v>719</v>
      </c>
      <c r="B3015" t="s">
        <v>55</v>
      </c>
      <c r="C3015" t="s">
        <v>50</v>
      </c>
      <c r="D3015" t="s">
        <v>43</v>
      </c>
      <c r="E3015">
        <v>116</v>
      </c>
      <c r="F3015">
        <v>157</v>
      </c>
      <c r="G3015">
        <v>265</v>
      </c>
      <c r="H3015">
        <v>108</v>
      </c>
      <c r="I3015">
        <v>41</v>
      </c>
      <c r="J3015">
        <v>30</v>
      </c>
      <c r="K3015">
        <v>971</v>
      </c>
      <c r="L3015">
        <v>150</v>
      </c>
      <c r="M3015">
        <v>100</v>
      </c>
      <c r="N3015">
        <v>160</v>
      </c>
      <c r="O3015">
        <v>260</v>
      </c>
      <c r="P3015">
        <v>3</v>
      </c>
      <c r="Q3015" s="1">
        <v>40452</v>
      </c>
      <c r="R3015" t="s">
        <v>23</v>
      </c>
      <c r="S3015" t="s">
        <v>38</v>
      </c>
      <c r="T3015" t="s">
        <v>31</v>
      </c>
    </row>
    <row r="3016" spans="1:20" x14ac:dyDescent="0.25">
      <c r="A3016">
        <v>719</v>
      </c>
      <c r="B3016" t="s">
        <v>55</v>
      </c>
      <c r="C3016" t="s">
        <v>50</v>
      </c>
      <c r="D3016" t="s">
        <v>43</v>
      </c>
      <c r="E3016">
        <v>157</v>
      </c>
      <c r="F3016">
        <v>139</v>
      </c>
      <c r="G3016">
        <v>262</v>
      </c>
      <c r="H3016">
        <v>95</v>
      </c>
      <c r="I3016">
        <v>40</v>
      </c>
      <c r="J3016">
        <v>26</v>
      </c>
      <c r="K3016">
        <v>821</v>
      </c>
      <c r="L3016">
        <v>110</v>
      </c>
      <c r="M3016">
        <v>100</v>
      </c>
      <c r="N3016">
        <v>140</v>
      </c>
      <c r="O3016">
        <v>240</v>
      </c>
      <c r="P3016">
        <v>3</v>
      </c>
      <c r="Q3016" s="1">
        <v>40544</v>
      </c>
      <c r="R3016" t="s">
        <v>23</v>
      </c>
      <c r="S3016" t="s">
        <v>38</v>
      </c>
      <c r="T3016" t="s">
        <v>31</v>
      </c>
    </row>
    <row r="3017" spans="1:20" x14ac:dyDescent="0.25">
      <c r="A3017">
        <v>719</v>
      </c>
      <c r="B3017" t="s">
        <v>55</v>
      </c>
      <c r="C3017" t="s">
        <v>50</v>
      </c>
      <c r="D3017" t="s">
        <v>43</v>
      </c>
      <c r="E3017">
        <v>172</v>
      </c>
      <c r="F3017">
        <v>157</v>
      </c>
      <c r="G3017">
        <v>282</v>
      </c>
      <c r="H3017">
        <v>108</v>
      </c>
      <c r="I3017">
        <v>41</v>
      </c>
      <c r="J3017">
        <v>30</v>
      </c>
      <c r="K3017">
        <v>971</v>
      </c>
      <c r="L3017">
        <v>150</v>
      </c>
      <c r="M3017">
        <v>100</v>
      </c>
      <c r="N3017">
        <v>160</v>
      </c>
      <c r="O3017">
        <v>260</v>
      </c>
      <c r="P3017">
        <v>3</v>
      </c>
      <c r="Q3017" s="1">
        <v>40817</v>
      </c>
      <c r="R3017" t="s">
        <v>23</v>
      </c>
      <c r="S3017" t="s">
        <v>38</v>
      </c>
      <c r="T3017" t="s">
        <v>31</v>
      </c>
    </row>
    <row r="3018" spans="1:20" x14ac:dyDescent="0.25">
      <c r="A3018">
        <v>719</v>
      </c>
      <c r="B3018" t="s">
        <v>55</v>
      </c>
      <c r="C3018" t="s">
        <v>50</v>
      </c>
      <c r="D3018" t="s">
        <v>43</v>
      </c>
      <c r="E3018">
        <v>30</v>
      </c>
      <c r="F3018">
        <v>56</v>
      </c>
      <c r="G3018">
        <v>99</v>
      </c>
      <c r="H3018">
        <v>43</v>
      </c>
      <c r="I3018">
        <v>26</v>
      </c>
      <c r="J3018">
        <v>14</v>
      </c>
      <c r="K3018">
        <v>602</v>
      </c>
      <c r="L3018">
        <v>30</v>
      </c>
      <c r="M3018">
        <v>30</v>
      </c>
      <c r="N3018">
        <v>50</v>
      </c>
      <c r="O3018">
        <v>80</v>
      </c>
      <c r="P3018">
        <v>13</v>
      </c>
      <c r="Q3018" s="1">
        <v>40299</v>
      </c>
      <c r="R3018" t="s">
        <v>26</v>
      </c>
      <c r="S3018" t="s">
        <v>27</v>
      </c>
      <c r="T3018" t="s">
        <v>25</v>
      </c>
    </row>
    <row r="3019" spans="1:20" x14ac:dyDescent="0.25">
      <c r="A3019">
        <v>719</v>
      </c>
      <c r="B3019" t="s">
        <v>55</v>
      </c>
      <c r="C3019" t="s">
        <v>50</v>
      </c>
      <c r="D3019" t="s">
        <v>43</v>
      </c>
      <c r="E3019">
        <v>53</v>
      </c>
      <c r="F3019">
        <v>87</v>
      </c>
      <c r="G3019">
        <v>155</v>
      </c>
      <c r="H3019">
        <v>68</v>
      </c>
      <c r="I3019">
        <v>34</v>
      </c>
      <c r="J3019">
        <v>22</v>
      </c>
      <c r="K3019">
        <v>587</v>
      </c>
      <c r="L3019">
        <v>50</v>
      </c>
      <c r="M3019">
        <v>50</v>
      </c>
      <c r="N3019">
        <v>80</v>
      </c>
      <c r="O3019">
        <v>130</v>
      </c>
      <c r="P3019">
        <v>13</v>
      </c>
      <c r="Q3019" s="1">
        <v>40391</v>
      </c>
      <c r="R3019" t="s">
        <v>26</v>
      </c>
      <c r="S3019" t="s">
        <v>27</v>
      </c>
      <c r="T3019" t="s">
        <v>25</v>
      </c>
    </row>
    <row r="3020" spans="1:20" x14ac:dyDescent="0.25">
      <c r="A3020">
        <v>719</v>
      </c>
      <c r="B3020" t="s">
        <v>55</v>
      </c>
      <c r="C3020" t="s">
        <v>50</v>
      </c>
      <c r="D3020" t="s">
        <v>43</v>
      </c>
      <c r="E3020">
        <v>70</v>
      </c>
      <c r="F3020">
        <v>112</v>
      </c>
      <c r="G3020">
        <v>200</v>
      </c>
      <c r="H3020">
        <v>88</v>
      </c>
      <c r="I3020">
        <v>42</v>
      </c>
      <c r="J3020">
        <v>29</v>
      </c>
      <c r="K3020">
        <v>561</v>
      </c>
      <c r="L3020">
        <v>60</v>
      </c>
      <c r="M3020">
        <v>70</v>
      </c>
      <c r="N3020">
        <v>90</v>
      </c>
      <c r="O3020">
        <v>160</v>
      </c>
      <c r="P3020">
        <v>13</v>
      </c>
      <c r="Q3020" s="1">
        <v>40483</v>
      </c>
      <c r="R3020" t="s">
        <v>26</v>
      </c>
      <c r="S3020" t="s">
        <v>27</v>
      </c>
      <c r="T3020" t="s">
        <v>25</v>
      </c>
    </row>
    <row r="3021" spans="1:20" x14ac:dyDescent="0.25">
      <c r="A3021">
        <v>719</v>
      </c>
      <c r="B3021" t="s">
        <v>55</v>
      </c>
      <c r="C3021" t="s">
        <v>50</v>
      </c>
      <c r="D3021" t="s">
        <v>43</v>
      </c>
      <c r="E3021">
        <v>66</v>
      </c>
      <c r="F3021">
        <v>104</v>
      </c>
      <c r="G3021">
        <v>185</v>
      </c>
      <c r="H3021">
        <v>81</v>
      </c>
      <c r="I3021">
        <v>38</v>
      </c>
      <c r="J3021">
        <v>26</v>
      </c>
      <c r="K3021">
        <v>551</v>
      </c>
      <c r="L3021">
        <v>60</v>
      </c>
      <c r="M3021">
        <v>60</v>
      </c>
      <c r="N3021">
        <v>90</v>
      </c>
      <c r="O3021">
        <v>150</v>
      </c>
      <c r="P3021">
        <v>13</v>
      </c>
      <c r="Q3021" s="1">
        <v>40513</v>
      </c>
      <c r="R3021" t="s">
        <v>26</v>
      </c>
      <c r="S3021" t="s">
        <v>27</v>
      </c>
      <c r="T3021" t="s">
        <v>25</v>
      </c>
    </row>
    <row r="3022" spans="1:20" x14ac:dyDescent="0.25">
      <c r="A3022">
        <v>719</v>
      </c>
      <c r="B3022" t="s">
        <v>55</v>
      </c>
      <c r="C3022" t="s">
        <v>50</v>
      </c>
      <c r="D3022" t="s">
        <v>43</v>
      </c>
      <c r="E3022">
        <v>43</v>
      </c>
      <c r="F3022">
        <v>55</v>
      </c>
      <c r="G3022">
        <v>104</v>
      </c>
      <c r="H3022">
        <v>43</v>
      </c>
      <c r="I3022">
        <v>26</v>
      </c>
      <c r="J3022">
        <v>14</v>
      </c>
      <c r="K3022">
        <v>613</v>
      </c>
      <c r="L3022">
        <v>30</v>
      </c>
      <c r="M3022">
        <v>30</v>
      </c>
      <c r="N3022">
        <v>50</v>
      </c>
      <c r="O3022">
        <v>80</v>
      </c>
      <c r="P3022">
        <v>13</v>
      </c>
      <c r="Q3022" s="1">
        <v>40603</v>
      </c>
      <c r="R3022" t="s">
        <v>26</v>
      </c>
      <c r="S3022" t="s">
        <v>27</v>
      </c>
      <c r="T3022" t="s">
        <v>25</v>
      </c>
    </row>
    <row r="3023" spans="1:20" x14ac:dyDescent="0.25">
      <c r="A3023">
        <v>719</v>
      </c>
      <c r="B3023" t="s">
        <v>55</v>
      </c>
      <c r="C3023" t="s">
        <v>50</v>
      </c>
      <c r="D3023" t="s">
        <v>43</v>
      </c>
      <c r="E3023">
        <v>70</v>
      </c>
      <c r="F3023">
        <v>79</v>
      </c>
      <c r="G3023">
        <v>149</v>
      </c>
      <c r="H3023">
        <v>61</v>
      </c>
      <c r="I3023">
        <v>32</v>
      </c>
      <c r="J3023">
        <v>20</v>
      </c>
      <c r="K3023">
        <v>579</v>
      </c>
      <c r="L3023">
        <v>50</v>
      </c>
      <c r="M3023">
        <v>50</v>
      </c>
      <c r="N3023">
        <v>70</v>
      </c>
      <c r="O3023">
        <v>120</v>
      </c>
      <c r="P3023">
        <v>13</v>
      </c>
      <c r="Q3023" s="1">
        <v>40787</v>
      </c>
      <c r="R3023" t="s">
        <v>26</v>
      </c>
      <c r="S3023" t="s">
        <v>27</v>
      </c>
      <c r="T3023" t="s">
        <v>25</v>
      </c>
    </row>
    <row r="3024" spans="1:20" x14ac:dyDescent="0.25">
      <c r="A3024">
        <v>719</v>
      </c>
      <c r="B3024" t="s">
        <v>55</v>
      </c>
      <c r="C3024" t="s">
        <v>50</v>
      </c>
      <c r="D3024" t="s">
        <v>43</v>
      </c>
      <c r="E3024">
        <v>98</v>
      </c>
      <c r="F3024">
        <v>104</v>
      </c>
      <c r="G3024">
        <v>197</v>
      </c>
      <c r="H3024">
        <v>81</v>
      </c>
      <c r="I3024">
        <v>38</v>
      </c>
      <c r="J3024">
        <v>26</v>
      </c>
      <c r="K3024">
        <v>551</v>
      </c>
      <c r="L3024">
        <v>60</v>
      </c>
      <c r="M3024">
        <v>60</v>
      </c>
      <c r="N3024">
        <v>90</v>
      </c>
      <c r="O3024">
        <v>150</v>
      </c>
      <c r="P3024">
        <v>13</v>
      </c>
      <c r="Q3024" s="1">
        <v>40878</v>
      </c>
      <c r="R3024" t="s">
        <v>26</v>
      </c>
      <c r="S3024" t="s">
        <v>27</v>
      </c>
      <c r="T3024" t="s">
        <v>25</v>
      </c>
    </row>
    <row r="3025" spans="1:20" x14ac:dyDescent="0.25">
      <c r="A3025">
        <v>719</v>
      </c>
      <c r="B3025" t="s">
        <v>55</v>
      </c>
      <c r="C3025" t="s">
        <v>50</v>
      </c>
      <c r="D3025" t="s">
        <v>43</v>
      </c>
      <c r="E3025">
        <v>84</v>
      </c>
      <c r="F3025">
        <v>117</v>
      </c>
      <c r="G3025">
        <v>198</v>
      </c>
      <c r="H3025">
        <v>81</v>
      </c>
      <c r="I3025">
        <v>33</v>
      </c>
      <c r="J3025">
        <v>22</v>
      </c>
      <c r="K3025">
        <v>441</v>
      </c>
      <c r="L3025">
        <v>110</v>
      </c>
      <c r="M3025">
        <v>90</v>
      </c>
      <c r="N3025">
        <v>140</v>
      </c>
      <c r="O3025">
        <v>230</v>
      </c>
      <c r="P3025">
        <v>5</v>
      </c>
      <c r="Q3025" s="1">
        <v>40238</v>
      </c>
      <c r="R3025" t="s">
        <v>28</v>
      </c>
      <c r="S3025" t="s">
        <v>29</v>
      </c>
      <c r="T3025" t="s">
        <v>25</v>
      </c>
    </row>
    <row r="3026" spans="1:20" x14ac:dyDescent="0.25">
      <c r="A3026">
        <v>719</v>
      </c>
      <c r="B3026" t="s">
        <v>55</v>
      </c>
      <c r="C3026" t="s">
        <v>50</v>
      </c>
      <c r="D3026" t="s">
        <v>43</v>
      </c>
      <c r="E3026">
        <v>99</v>
      </c>
      <c r="F3026">
        <v>136</v>
      </c>
      <c r="G3026">
        <v>230</v>
      </c>
      <c r="H3026">
        <v>94</v>
      </c>
      <c r="I3026">
        <v>37</v>
      </c>
      <c r="J3026">
        <v>26</v>
      </c>
      <c r="K3026">
        <v>562</v>
      </c>
      <c r="L3026">
        <v>140</v>
      </c>
      <c r="M3026">
        <v>100</v>
      </c>
      <c r="N3026">
        <v>170</v>
      </c>
      <c r="O3026">
        <v>270</v>
      </c>
      <c r="P3026">
        <v>5</v>
      </c>
      <c r="Q3026" s="1">
        <v>40330</v>
      </c>
      <c r="R3026" t="s">
        <v>28</v>
      </c>
      <c r="S3026" t="s">
        <v>29</v>
      </c>
      <c r="T3026" t="s">
        <v>25</v>
      </c>
    </row>
    <row r="3027" spans="1:20" x14ac:dyDescent="0.25">
      <c r="A3027">
        <v>719</v>
      </c>
      <c r="B3027" t="s">
        <v>55</v>
      </c>
      <c r="C3027" t="s">
        <v>50</v>
      </c>
      <c r="D3027" t="s">
        <v>43</v>
      </c>
      <c r="E3027">
        <v>125</v>
      </c>
      <c r="F3027">
        <v>117</v>
      </c>
      <c r="G3027">
        <v>211</v>
      </c>
      <c r="H3027">
        <v>81</v>
      </c>
      <c r="I3027">
        <v>33</v>
      </c>
      <c r="J3027">
        <v>22</v>
      </c>
      <c r="K3027">
        <v>460</v>
      </c>
      <c r="L3027">
        <v>110</v>
      </c>
      <c r="M3027">
        <v>90</v>
      </c>
      <c r="N3027">
        <v>140</v>
      </c>
      <c r="O3027">
        <v>230</v>
      </c>
      <c r="P3027">
        <v>5</v>
      </c>
      <c r="Q3027" s="1">
        <v>40634</v>
      </c>
      <c r="R3027" t="s">
        <v>28</v>
      </c>
      <c r="S3027" t="s">
        <v>29</v>
      </c>
      <c r="T3027" t="s">
        <v>25</v>
      </c>
    </row>
    <row r="3028" spans="1:20" x14ac:dyDescent="0.25">
      <c r="A3028">
        <v>719</v>
      </c>
      <c r="B3028" t="s">
        <v>55</v>
      </c>
      <c r="C3028" t="s">
        <v>50</v>
      </c>
      <c r="D3028" t="s">
        <v>43</v>
      </c>
      <c r="E3028">
        <v>145</v>
      </c>
      <c r="F3028">
        <v>145</v>
      </c>
      <c r="G3028">
        <v>243</v>
      </c>
      <c r="H3028">
        <v>100</v>
      </c>
      <c r="I3028">
        <v>37</v>
      </c>
      <c r="J3028">
        <v>28</v>
      </c>
      <c r="K3028">
        <v>598</v>
      </c>
      <c r="L3028">
        <v>130</v>
      </c>
      <c r="M3028">
        <v>110</v>
      </c>
      <c r="N3028">
        <v>170</v>
      </c>
      <c r="O3028">
        <v>280</v>
      </c>
      <c r="P3028">
        <v>5</v>
      </c>
      <c r="Q3028" s="1">
        <v>40756</v>
      </c>
      <c r="R3028" t="s">
        <v>28</v>
      </c>
      <c r="S3028" t="s">
        <v>29</v>
      </c>
      <c r="T3028" t="s">
        <v>25</v>
      </c>
    </row>
    <row r="3029" spans="1:20" x14ac:dyDescent="0.25">
      <c r="A3029">
        <v>719</v>
      </c>
      <c r="B3029" t="s">
        <v>55</v>
      </c>
      <c r="C3029" t="s">
        <v>50</v>
      </c>
      <c r="D3029" t="s">
        <v>43</v>
      </c>
      <c r="E3029">
        <v>125</v>
      </c>
      <c r="F3029">
        <v>118</v>
      </c>
      <c r="G3029">
        <v>212</v>
      </c>
      <c r="H3029">
        <v>81</v>
      </c>
      <c r="I3029">
        <v>34</v>
      </c>
      <c r="J3029">
        <v>22</v>
      </c>
      <c r="K3029">
        <v>588</v>
      </c>
      <c r="L3029">
        <v>110</v>
      </c>
      <c r="M3029">
        <v>90</v>
      </c>
      <c r="N3029">
        <v>140</v>
      </c>
      <c r="O3029">
        <v>230</v>
      </c>
      <c r="P3029">
        <v>5</v>
      </c>
      <c r="Q3029" s="1">
        <v>40787</v>
      </c>
      <c r="R3029" t="s">
        <v>28</v>
      </c>
      <c r="S3029" t="s">
        <v>29</v>
      </c>
      <c r="T3029" t="s">
        <v>25</v>
      </c>
    </row>
    <row r="3030" spans="1:20" x14ac:dyDescent="0.25">
      <c r="A3030">
        <v>719</v>
      </c>
      <c r="B3030" t="s">
        <v>55</v>
      </c>
      <c r="C3030" t="s">
        <v>50</v>
      </c>
      <c r="D3030" t="s">
        <v>43</v>
      </c>
      <c r="E3030">
        <v>48</v>
      </c>
      <c r="F3030">
        <v>102</v>
      </c>
      <c r="G3030">
        <v>170</v>
      </c>
      <c r="H3030">
        <v>68</v>
      </c>
      <c r="I3030">
        <v>54</v>
      </c>
      <c r="J3030">
        <v>22</v>
      </c>
      <c r="K3030">
        <v>559</v>
      </c>
      <c r="L3030">
        <v>80</v>
      </c>
      <c r="M3030">
        <v>70</v>
      </c>
      <c r="N3030">
        <v>130</v>
      </c>
      <c r="O3030">
        <v>200</v>
      </c>
      <c r="P3030">
        <v>6</v>
      </c>
      <c r="Q3030" s="1">
        <v>40269</v>
      </c>
      <c r="R3030" t="s">
        <v>28</v>
      </c>
      <c r="S3030" t="s">
        <v>30</v>
      </c>
      <c r="T3030" t="s">
        <v>31</v>
      </c>
    </row>
    <row r="3031" spans="1:20" x14ac:dyDescent="0.25">
      <c r="A3031">
        <v>719</v>
      </c>
      <c r="B3031" t="s">
        <v>55</v>
      </c>
      <c r="C3031" t="s">
        <v>50</v>
      </c>
      <c r="D3031" t="s">
        <v>43</v>
      </c>
      <c r="E3031">
        <v>30</v>
      </c>
      <c r="F3031">
        <v>79</v>
      </c>
      <c r="G3031">
        <v>131</v>
      </c>
      <c r="H3031">
        <v>52</v>
      </c>
      <c r="I3031">
        <v>49</v>
      </c>
      <c r="J3031">
        <v>17</v>
      </c>
      <c r="K3031">
        <v>662</v>
      </c>
      <c r="L3031">
        <v>50</v>
      </c>
      <c r="M3031">
        <v>60</v>
      </c>
      <c r="N3031">
        <v>90</v>
      </c>
      <c r="O3031">
        <v>150</v>
      </c>
      <c r="P3031">
        <v>6</v>
      </c>
      <c r="Q3031" s="1">
        <v>40391</v>
      </c>
      <c r="R3031" t="s">
        <v>28</v>
      </c>
      <c r="S3031" t="s">
        <v>30</v>
      </c>
      <c r="T3031" t="s">
        <v>31</v>
      </c>
    </row>
    <row r="3032" spans="1:20" x14ac:dyDescent="0.25">
      <c r="A3032">
        <v>719</v>
      </c>
      <c r="B3032" t="s">
        <v>55</v>
      </c>
      <c r="C3032" t="s">
        <v>50</v>
      </c>
      <c r="D3032" t="s">
        <v>43</v>
      </c>
      <c r="E3032">
        <v>83</v>
      </c>
      <c r="F3032">
        <v>108</v>
      </c>
      <c r="G3032">
        <v>201</v>
      </c>
      <c r="H3032">
        <v>72</v>
      </c>
      <c r="I3032">
        <v>58</v>
      </c>
      <c r="J3032">
        <v>23</v>
      </c>
      <c r="K3032">
        <v>558</v>
      </c>
      <c r="L3032">
        <v>80</v>
      </c>
      <c r="M3032">
        <v>80</v>
      </c>
      <c r="N3032">
        <v>130</v>
      </c>
      <c r="O3032">
        <v>210</v>
      </c>
      <c r="P3032">
        <v>6</v>
      </c>
      <c r="Q3032" s="1">
        <v>40544</v>
      </c>
      <c r="R3032" t="s">
        <v>28</v>
      </c>
      <c r="S3032" t="s">
        <v>30</v>
      </c>
      <c r="T3032" t="s">
        <v>31</v>
      </c>
    </row>
    <row r="3033" spans="1:20" x14ac:dyDescent="0.25">
      <c r="A3033">
        <v>719</v>
      </c>
      <c r="B3033" t="s">
        <v>55</v>
      </c>
      <c r="C3033" t="s">
        <v>50</v>
      </c>
      <c r="D3033" t="s">
        <v>43</v>
      </c>
      <c r="E3033">
        <v>61</v>
      </c>
      <c r="F3033">
        <v>96</v>
      </c>
      <c r="G3033">
        <v>159</v>
      </c>
      <c r="H3033">
        <v>64</v>
      </c>
      <c r="I3033">
        <v>48</v>
      </c>
      <c r="J3033">
        <v>21</v>
      </c>
      <c r="K3033">
        <v>593</v>
      </c>
      <c r="L3033">
        <v>60</v>
      </c>
      <c r="M3033">
        <v>70</v>
      </c>
      <c r="N3033">
        <v>110</v>
      </c>
      <c r="O3033">
        <v>180</v>
      </c>
      <c r="P3033">
        <v>6</v>
      </c>
      <c r="Q3033" s="1">
        <v>40664</v>
      </c>
      <c r="R3033" t="s">
        <v>28</v>
      </c>
      <c r="S3033" t="s">
        <v>30</v>
      </c>
      <c r="T3033" t="s">
        <v>31</v>
      </c>
    </row>
    <row r="3034" spans="1:20" x14ac:dyDescent="0.25">
      <c r="A3034">
        <v>719</v>
      </c>
      <c r="B3034" t="s">
        <v>55</v>
      </c>
      <c r="C3034" t="s">
        <v>50</v>
      </c>
      <c r="D3034" t="s">
        <v>43</v>
      </c>
      <c r="E3034">
        <v>94</v>
      </c>
      <c r="F3034">
        <v>163</v>
      </c>
      <c r="G3034">
        <v>325</v>
      </c>
      <c r="H3034">
        <v>162</v>
      </c>
      <c r="I3034">
        <v>69</v>
      </c>
      <c r="J3034">
        <v>45</v>
      </c>
      <c r="K3034">
        <v>1059</v>
      </c>
      <c r="L3034">
        <v>100</v>
      </c>
      <c r="M3034">
        <v>130</v>
      </c>
      <c r="N3034">
        <v>150</v>
      </c>
      <c r="O3034">
        <v>280</v>
      </c>
      <c r="P3034">
        <v>8</v>
      </c>
      <c r="Q3034" s="1">
        <v>40238</v>
      </c>
      <c r="R3034" t="s">
        <v>32</v>
      </c>
      <c r="S3034" t="s">
        <v>39</v>
      </c>
      <c r="T3034" t="s">
        <v>31</v>
      </c>
    </row>
    <row r="3035" spans="1:20" x14ac:dyDescent="0.25">
      <c r="A3035">
        <v>719</v>
      </c>
      <c r="B3035" t="s">
        <v>55</v>
      </c>
      <c r="C3035" t="s">
        <v>50</v>
      </c>
      <c r="D3035" t="s">
        <v>43</v>
      </c>
      <c r="E3035">
        <v>92</v>
      </c>
      <c r="F3035">
        <v>161</v>
      </c>
      <c r="G3035">
        <v>322</v>
      </c>
      <c r="H3035">
        <v>161</v>
      </c>
      <c r="I3035">
        <v>69</v>
      </c>
      <c r="J3035">
        <v>45</v>
      </c>
      <c r="K3035">
        <v>1267</v>
      </c>
      <c r="L3035">
        <v>110</v>
      </c>
      <c r="M3035">
        <v>120</v>
      </c>
      <c r="N3035">
        <v>140</v>
      </c>
      <c r="O3035">
        <v>260</v>
      </c>
      <c r="P3035">
        <v>8</v>
      </c>
      <c r="Q3035" s="1">
        <v>40452</v>
      </c>
      <c r="R3035" t="s">
        <v>32</v>
      </c>
      <c r="S3035" t="s">
        <v>39</v>
      </c>
      <c r="T3035" t="s">
        <v>31</v>
      </c>
    </row>
    <row r="3036" spans="1:20" x14ac:dyDescent="0.25">
      <c r="A3036">
        <v>719</v>
      </c>
      <c r="B3036" t="s">
        <v>55</v>
      </c>
      <c r="C3036" t="s">
        <v>50</v>
      </c>
      <c r="D3036" t="s">
        <v>43</v>
      </c>
      <c r="E3036">
        <v>115</v>
      </c>
      <c r="F3036">
        <v>149</v>
      </c>
      <c r="G3036">
        <v>295</v>
      </c>
      <c r="H3036">
        <v>149</v>
      </c>
      <c r="I3036">
        <v>61</v>
      </c>
      <c r="J3036">
        <v>41</v>
      </c>
      <c r="K3036">
        <v>1156</v>
      </c>
      <c r="L3036">
        <v>90</v>
      </c>
      <c r="M3036">
        <v>120</v>
      </c>
      <c r="N3036">
        <v>140</v>
      </c>
      <c r="O3036">
        <v>260</v>
      </c>
      <c r="P3036">
        <v>8</v>
      </c>
      <c r="Q3036" s="1">
        <v>40664</v>
      </c>
      <c r="R3036" t="s">
        <v>32</v>
      </c>
      <c r="S3036" t="s">
        <v>39</v>
      </c>
      <c r="T3036" t="s">
        <v>31</v>
      </c>
    </row>
    <row r="3037" spans="1:20" x14ac:dyDescent="0.25">
      <c r="A3037">
        <v>719</v>
      </c>
      <c r="B3037" t="s">
        <v>55</v>
      </c>
      <c r="C3037" t="s">
        <v>50</v>
      </c>
      <c r="D3037" t="s">
        <v>43</v>
      </c>
      <c r="E3037">
        <v>112</v>
      </c>
      <c r="F3037">
        <v>146</v>
      </c>
      <c r="G3037">
        <v>288</v>
      </c>
      <c r="H3037">
        <v>145</v>
      </c>
      <c r="I3037">
        <v>60</v>
      </c>
      <c r="J3037">
        <v>40</v>
      </c>
      <c r="K3037">
        <v>1304</v>
      </c>
      <c r="L3037">
        <v>80</v>
      </c>
      <c r="M3037">
        <v>120</v>
      </c>
      <c r="N3037">
        <v>130</v>
      </c>
      <c r="O3037">
        <v>250</v>
      </c>
      <c r="P3037">
        <v>8</v>
      </c>
      <c r="Q3037" s="1">
        <v>40725</v>
      </c>
      <c r="R3037" t="s">
        <v>32</v>
      </c>
      <c r="S3037" t="s">
        <v>39</v>
      </c>
      <c r="T3037" t="s">
        <v>31</v>
      </c>
    </row>
    <row r="3038" spans="1:20" x14ac:dyDescent="0.25">
      <c r="A3038">
        <v>719</v>
      </c>
      <c r="B3038" t="s">
        <v>55</v>
      </c>
      <c r="C3038" t="s">
        <v>50</v>
      </c>
      <c r="D3038" t="s">
        <v>43</v>
      </c>
      <c r="E3038">
        <v>113</v>
      </c>
      <c r="F3038">
        <v>146</v>
      </c>
      <c r="G3038">
        <v>288</v>
      </c>
      <c r="H3038">
        <v>145</v>
      </c>
      <c r="I3038">
        <v>60</v>
      </c>
      <c r="J3038">
        <v>40</v>
      </c>
      <c r="K3038">
        <v>1292</v>
      </c>
      <c r="L3038">
        <v>80</v>
      </c>
      <c r="M3038">
        <v>120</v>
      </c>
      <c r="N3038">
        <v>130</v>
      </c>
      <c r="O3038">
        <v>250</v>
      </c>
      <c r="P3038">
        <v>8</v>
      </c>
      <c r="Q3038" s="1">
        <v>40756</v>
      </c>
      <c r="R3038" t="s">
        <v>32</v>
      </c>
      <c r="S3038" t="s">
        <v>39</v>
      </c>
      <c r="T3038" t="s">
        <v>31</v>
      </c>
    </row>
    <row r="3039" spans="1:20" x14ac:dyDescent="0.25">
      <c r="A3039">
        <v>719</v>
      </c>
      <c r="B3039" t="s">
        <v>55</v>
      </c>
      <c r="C3039" t="s">
        <v>50</v>
      </c>
      <c r="D3039" t="s">
        <v>43</v>
      </c>
      <c r="E3039">
        <v>0</v>
      </c>
      <c r="F3039">
        <v>87</v>
      </c>
      <c r="G3039">
        <v>150</v>
      </c>
      <c r="H3039">
        <v>63</v>
      </c>
      <c r="I3039">
        <v>87</v>
      </c>
      <c r="J3039">
        <v>57</v>
      </c>
      <c r="K3039">
        <v>435</v>
      </c>
      <c r="L3039">
        <v>20</v>
      </c>
      <c r="M3039">
        <v>50</v>
      </c>
      <c r="N3039">
        <v>80</v>
      </c>
      <c r="O3039">
        <v>130</v>
      </c>
      <c r="P3039">
        <v>9</v>
      </c>
      <c r="Q3039" s="1">
        <v>40179</v>
      </c>
      <c r="R3039" t="s">
        <v>32</v>
      </c>
      <c r="S3039" t="s">
        <v>33</v>
      </c>
      <c r="T3039" t="s">
        <v>31</v>
      </c>
    </row>
    <row r="3040" spans="1:20" x14ac:dyDescent="0.25">
      <c r="A3040">
        <v>719</v>
      </c>
      <c r="B3040" t="s">
        <v>55</v>
      </c>
      <c r="C3040" t="s">
        <v>50</v>
      </c>
      <c r="D3040" t="s">
        <v>43</v>
      </c>
      <c r="E3040">
        <v>-4</v>
      </c>
      <c r="F3040">
        <v>73</v>
      </c>
      <c r="G3040">
        <v>125</v>
      </c>
      <c r="H3040">
        <v>52</v>
      </c>
      <c r="I3040">
        <v>77</v>
      </c>
      <c r="J3040">
        <v>47</v>
      </c>
      <c r="K3040">
        <v>433</v>
      </c>
      <c r="L3040">
        <v>20</v>
      </c>
      <c r="M3040">
        <v>40</v>
      </c>
      <c r="N3040">
        <v>70</v>
      </c>
      <c r="O3040">
        <v>110</v>
      </c>
      <c r="P3040">
        <v>9</v>
      </c>
      <c r="Q3040" s="1">
        <v>40269</v>
      </c>
      <c r="R3040" t="s">
        <v>32</v>
      </c>
      <c r="S3040" t="s">
        <v>33</v>
      </c>
      <c r="T3040" t="s">
        <v>31</v>
      </c>
    </row>
    <row r="3041" spans="1:20" x14ac:dyDescent="0.25">
      <c r="A3041">
        <v>719</v>
      </c>
      <c r="B3041" t="s">
        <v>55</v>
      </c>
      <c r="C3041" t="s">
        <v>50</v>
      </c>
      <c r="D3041" t="s">
        <v>43</v>
      </c>
      <c r="E3041">
        <v>-14</v>
      </c>
      <c r="F3041">
        <v>52</v>
      </c>
      <c r="G3041">
        <v>88</v>
      </c>
      <c r="H3041">
        <v>37</v>
      </c>
      <c r="I3041">
        <v>58</v>
      </c>
      <c r="J3041">
        <v>33</v>
      </c>
      <c r="K3041">
        <v>513</v>
      </c>
      <c r="L3041">
        <v>0</v>
      </c>
      <c r="M3041">
        <v>30</v>
      </c>
      <c r="N3041">
        <v>40</v>
      </c>
      <c r="O3041">
        <v>70</v>
      </c>
      <c r="P3041">
        <v>9</v>
      </c>
      <c r="Q3041" s="1">
        <v>40756</v>
      </c>
      <c r="R3041" t="s">
        <v>32</v>
      </c>
      <c r="S3041" t="s">
        <v>33</v>
      </c>
      <c r="T3041" t="s">
        <v>31</v>
      </c>
    </row>
    <row r="3042" spans="1:20" x14ac:dyDescent="0.25">
      <c r="A3042">
        <v>719</v>
      </c>
      <c r="B3042" t="s">
        <v>55</v>
      </c>
      <c r="C3042" t="s">
        <v>50</v>
      </c>
      <c r="D3042" t="s">
        <v>43</v>
      </c>
      <c r="E3042">
        <v>-9</v>
      </c>
      <c r="F3042">
        <v>65</v>
      </c>
      <c r="G3042">
        <v>119</v>
      </c>
      <c r="H3042">
        <v>47</v>
      </c>
      <c r="I3042">
        <v>71</v>
      </c>
      <c r="J3042">
        <v>42</v>
      </c>
      <c r="K3042">
        <v>521</v>
      </c>
      <c r="L3042">
        <v>0</v>
      </c>
      <c r="M3042">
        <v>40</v>
      </c>
      <c r="N3042">
        <v>60</v>
      </c>
      <c r="O3042">
        <v>100</v>
      </c>
      <c r="P3042">
        <v>9</v>
      </c>
      <c r="Q3042" s="1">
        <v>40878</v>
      </c>
      <c r="R3042" t="s">
        <v>32</v>
      </c>
      <c r="S3042" t="s">
        <v>33</v>
      </c>
      <c r="T3042" t="s">
        <v>31</v>
      </c>
    </row>
    <row r="3043" spans="1:20" x14ac:dyDescent="0.25">
      <c r="A3043">
        <v>719</v>
      </c>
      <c r="B3043" t="s">
        <v>55</v>
      </c>
      <c r="C3043" t="s">
        <v>50</v>
      </c>
      <c r="D3043" t="s">
        <v>43</v>
      </c>
      <c r="E3043">
        <v>29</v>
      </c>
      <c r="F3043">
        <v>74</v>
      </c>
      <c r="G3043">
        <v>129</v>
      </c>
      <c r="H3043">
        <v>55</v>
      </c>
      <c r="I3043">
        <v>45</v>
      </c>
      <c r="J3043">
        <v>18</v>
      </c>
      <c r="K3043">
        <v>336</v>
      </c>
      <c r="L3043">
        <v>40</v>
      </c>
      <c r="M3043">
        <v>40</v>
      </c>
      <c r="N3043">
        <v>70</v>
      </c>
      <c r="O3043">
        <v>110</v>
      </c>
      <c r="P3043">
        <v>10</v>
      </c>
      <c r="Q3043" s="1">
        <v>40269</v>
      </c>
      <c r="R3043" t="s">
        <v>32</v>
      </c>
      <c r="S3043" t="s">
        <v>34</v>
      </c>
      <c r="T3043" t="s">
        <v>31</v>
      </c>
    </row>
    <row r="3044" spans="1:20" x14ac:dyDescent="0.25">
      <c r="A3044">
        <v>719</v>
      </c>
      <c r="B3044" t="s">
        <v>55</v>
      </c>
      <c r="C3044" t="s">
        <v>50</v>
      </c>
      <c r="D3044" t="s">
        <v>43</v>
      </c>
      <c r="E3044">
        <v>26</v>
      </c>
      <c r="F3044">
        <v>71</v>
      </c>
      <c r="G3044">
        <v>123</v>
      </c>
      <c r="H3044">
        <v>52</v>
      </c>
      <c r="I3044">
        <v>45</v>
      </c>
      <c r="J3044">
        <v>17</v>
      </c>
      <c r="K3044">
        <v>361</v>
      </c>
      <c r="L3044">
        <v>30</v>
      </c>
      <c r="M3044">
        <v>40</v>
      </c>
      <c r="N3044">
        <v>60</v>
      </c>
      <c r="O3044">
        <v>100</v>
      </c>
      <c r="P3044">
        <v>10</v>
      </c>
      <c r="Q3044" s="1">
        <v>40299</v>
      </c>
      <c r="R3044" t="s">
        <v>32</v>
      </c>
      <c r="S3044" t="s">
        <v>34</v>
      </c>
      <c r="T3044" t="s">
        <v>31</v>
      </c>
    </row>
    <row r="3045" spans="1:20" x14ac:dyDescent="0.25">
      <c r="A3045">
        <v>719</v>
      </c>
      <c r="B3045" t="s">
        <v>55</v>
      </c>
      <c r="C3045" t="s">
        <v>50</v>
      </c>
      <c r="D3045" t="s">
        <v>43</v>
      </c>
      <c r="E3045">
        <v>24</v>
      </c>
      <c r="F3045">
        <v>68</v>
      </c>
      <c r="G3045">
        <v>118</v>
      </c>
      <c r="H3045">
        <v>50</v>
      </c>
      <c r="I3045">
        <v>44</v>
      </c>
      <c r="J3045">
        <v>16</v>
      </c>
      <c r="K3045">
        <v>397</v>
      </c>
      <c r="L3045">
        <v>30</v>
      </c>
      <c r="M3045">
        <v>40</v>
      </c>
      <c r="N3045">
        <v>60</v>
      </c>
      <c r="O3045">
        <v>100</v>
      </c>
      <c r="P3045">
        <v>10</v>
      </c>
      <c r="Q3045" s="1">
        <v>40330</v>
      </c>
      <c r="R3045" t="s">
        <v>32</v>
      </c>
      <c r="S3045" t="s">
        <v>34</v>
      </c>
      <c r="T3045" t="s">
        <v>31</v>
      </c>
    </row>
    <row r="3046" spans="1:20" x14ac:dyDescent="0.25">
      <c r="A3046">
        <v>719</v>
      </c>
      <c r="B3046" t="s">
        <v>55</v>
      </c>
      <c r="C3046" t="s">
        <v>50</v>
      </c>
      <c r="D3046" t="s">
        <v>43</v>
      </c>
      <c r="E3046">
        <v>49</v>
      </c>
      <c r="F3046">
        <v>80</v>
      </c>
      <c r="G3046">
        <v>149</v>
      </c>
      <c r="H3046">
        <v>60</v>
      </c>
      <c r="I3046">
        <v>47</v>
      </c>
      <c r="J3046">
        <v>19</v>
      </c>
      <c r="K3046">
        <v>329</v>
      </c>
      <c r="L3046">
        <v>40</v>
      </c>
      <c r="M3046">
        <v>50</v>
      </c>
      <c r="N3046">
        <v>70</v>
      </c>
      <c r="O3046">
        <v>120</v>
      </c>
      <c r="P3046">
        <v>10</v>
      </c>
      <c r="Q3046" s="1">
        <v>40575</v>
      </c>
      <c r="R3046" t="s">
        <v>32</v>
      </c>
      <c r="S3046" t="s">
        <v>34</v>
      </c>
      <c r="T3046" t="s">
        <v>31</v>
      </c>
    </row>
    <row r="3047" spans="1:20" x14ac:dyDescent="0.25">
      <c r="A3047">
        <v>719</v>
      </c>
      <c r="B3047" t="s">
        <v>55</v>
      </c>
      <c r="C3047" t="s">
        <v>50</v>
      </c>
      <c r="D3047" t="s">
        <v>43</v>
      </c>
      <c r="E3047">
        <v>36</v>
      </c>
      <c r="F3047">
        <v>71</v>
      </c>
      <c r="G3047">
        <v>122</v>
      </c>
      <c r="H3047">
        <v>52</v>
      </c>
      <c r="I3047">
        <v>42</v>
      </c>
      <c r="J3047">
        <v>17</v>
      </c>
      <c r="K3047">
        <v>361</v>
      </c>
      <c r="L3047">
        <v>30</v>
      </c>
      <c r="M3047">
        <v>40</v>
      </c>
      <c r="N3047">
        <v>60</v>
      </c>
      <c r="O3047">
        <v>100</v>
      </c>
      <c r="P3047">
        <v>10</v>
      </c>
      <c r="Q3047" s="1">
        <v>40664</v>
      </c>
      <c r="R3047" t="s">
        <v>32</v>
      </c>
      <c r="S3047" t="s">
        <v>34</v>
      </c>
      <c r="T3047" t="s">
        <v>31</v>
      </c>
    </row>
    <row r="3048" spans="1:20" x14ac:dyDescent="0.25">
      <c r="A3048">
        <v>719</v>
      </c>
      <c r="B3048" t="s">
        <v>55</v>
      </c>
      <c r="C3048" t="s">
        <v>50</v>
      </c>
      <c r="D3048" t="s">
        <v>43</v>
      </c>
      <c r="E3048">
        <v>17</v>
      </c>
      <c r="F3048">
        <v>72</v>
      </c>
      <c r="G3048">
        <v>130</v>
      </c>
      <c r="H3048">
        <v>58</v>
      </c>
      <c r="I3048">
        <v>55</v>
      </c>
      <c r="J3048">
        <v>22</v>
      </c>
      <c r="K3048">
        <v>338</v>
      </c>
      <c r="L3048">
        <v>20</v>
      </c>
      <c r="M3048">
        <v>40</v>
      </c>
      <c r="N3048">
        <v>70</v>
      </c>
      <c r="O3048">
        <v>110</v>
      </c>
      <c r="P3048">
        <v>11</v>
      </c>
      <c r="Q3048" s="1">
        <v>40179</v>
      </c>
      <c r="R3048" t="s">
        <v>26</v>
      </c>
      <c r="S3048" t="s">
        <v>35</v>
      </c>
      <c r="T3048" t="s">
        <v>25</v>
      </c>
    </row>
    <row r="3049" spans="1:20" x14ac:dyDescent="0.25">
      <c r="A3049">
        <v>719</v>
      </c>
      <c r="B3049" t="s">
        <v>55</v>
      </c>
      <c r="C3049" t="s">
        <v>50</v>
      </c>
      <c r="D3049" t="s">
        <v>43</v>
      </c>
      <c r="E3049">
        <v>18</v>
      </c>
      <c r="F3049">
        <v>73</v>
      </c>
      <c r="G3049">
        <v>132</v>
      </c>
      <c r="H3049">
        <v>59</v>
      </c>
      <c r="I3049">
        <v>55</v>
      </c>
      <c r="J3049">
        <v>22</v>
      </c>
      <c r="K3049">
        <v>331</v>
      </c>
      <c r="L3049">
        <v>10</v>
      </c>
      <c r="M3049">
        <v>50</v>
      </c>
      <c r="N3049">
        <v>60</v>
      </c>
      <c r="O3049">
        <v>110</v>
      </c>
      <c r="P3049">
        <v>11</v>
      </c>
      <c r="Q3049" s="1">
        <v>40210</v>
      </c>
      <c r="R3049" t="s">
        <v>26</v>
      </c>
      <c r="S3049" t="s">
        <v>35</v>
      </c>
      <c r="T3049" t="s">
        <v>25</v>
      </c>
    </row>
    <row r="3050" spans="1:20" x14ac:dyDescent="0.25">
      <c r="A3050">
        <v>719</v>
      </c>
      <c r="B3050" t="s">
        <v>55</v>
      </c>
      <c r="C3050" t="s">
        <v>50</v>
      </c>
      <c r="D3050" t="s">
        <v>43</v>
      </c>
      <c r="E3050">
        <v>11</v>
      </c>
      <c r="F3050">
        <v>64</v>
      </c>
      <c r="G3050">
        <v>115</v>
      </c>
      <c r="H3050">
        <v>51</v>
      </c>
      <c r="I3050">
        <v>53</v>
      </c>
      <c r="J3050">
        <v>19</v>
      </c>
      <c r="K3050">
        <v>396</v>
      </c>
      <c r="L3050">
        <v>20</v>
      </c>
      <c r="M3050">
        <v>40</v>
      </c>
      <c r="N3050">
        <v>60</v>
      </c>
      <c r="O3050">
        <v>100</v>
      </c>
      <c r="P3050">
        <v>11</v>
      </c>
      <c r="Q3050" s="1">
        <v>40330</v>
      </c>
      <c r="R3050" t="s">
        <v>26</v>
      </c>
      <c r="S3050" t="s">
        <v>35</v>
      </c>
      <c r="T3050" t="s">
        <v>25</v>
      </c>
    </row>
    <row r="3051" spans="1:20" x14ac:dyDescent="0.25">
      <c r="A3051">
        <v>719</v>
      </c>
      <c r="B3051" t="s">
        <v>55</v>
      </c>
      <c r="C3051" t="s">
        <v>50</v>
      </c>
      <c r="D3051" t="s">
        <v>43</v>
      </c>
      <c r="E3051">
        <v>15</v>
      </c>
      <c r="F3051">
        <v>69</v>
      </c>
      <c r="G3051">
        <v>124</v>
      </c>
      <c r="H3051">
        <v>55</v>
      </c>
      <c r="I3051">
        <v>54</v>
      </c>
      <c r="J3051">
        <v>20</v>
      </c>
      <c r="K3051">
        <v>410</v>
      </c>
      <c r="L3051">
        <v>20</v>
      </c>
      <c r="M3051">
        <v>40</v>
      </c>
      <c r="N3051">
        <v>60</v>
      </c>
      <c r="O3051">
        <v>100</v>
      </c>
      <c r="P3051">
        <v>11</v>
      </c>
      <c r="Q3051" s="1">
        <v>40483</v>
      </c>
      <c r="R3051" t="s">
        <v>26</v>
      </c>
      <c r="S3051" t="s">
        <v>35</v>
      </c>
      <c r="T3051" t="s">
        <v>25</v>
      </c>
    </row>
    <row r="3052" spans="1:20" x14ac:dyDescent="0.25">
      <c r="A3052">
        <v>719</v>
      </c>
      <c r="B3052" t="s">
        <v>55</v>
      </c>
      <c r="C3052" t="s">
        <v>50</v>
      </c>
      <c r="D3052" t="s">
        <v>43</v>
      </c>
      <c r="E3052">
        <v>26</v>
      </c>
      <c r="F3052">
        <v>72</v>
      </c>
      <c r="G3052">
        <v>145</v>
      </c>
      <c r="H3052">
        <v>58</v>
      </c>
      <c r="I3052">
        <v>58</v>
      </c>
      <c r="J3052">
        <v>22</v>
      </c>
      <c r="K3052">
        <v>338</v>
      </c>
      <c r="L3052">
        <v>20</v>
      </c>
      <c r="M3052">
        <v>40</v>
      </c>
      <c r="N3052">
        <v>70</v>
      </c>
      <c r="O3052">
        <v>110</v>
      </c>
      <c r="P3052">
        <v>11</v>
      </c>
      <c r="Q3052" s="1">
        <v>40544</v>
      </c>
      <c r="R3052" t="s">
        <v>26</v>
      </c>
      <c r="S3052" t="s">
        <v>35</v>
      </c>
      <c r="T3052" t="s">
        <v>25</v>
      </c>
    </row>
    <row r="3053" spans="1:20" x14ac:dyDescent="0.25">
      <c r="A3053">
        <v>719</v>
      </c>
      <c r="B3053" t="s">
        <v>55</v>
      </c>
      <c r="C3053" t="s">
        <v>50</v>
      </c>
      <c r="D3053" t="s">
        <v>43</v>
      </c>
      <c r="E3053">
        <v>17</v>
      </c>
      <c r="F3053">
        <v>64</v>
      </c>
      <c r="G3053">
        <v>114</v>
      </c>
      <c r="H3053">
        <v>51</v>
      </c>
      <c r="I3053">
        <v>48</v>
      </c>
      <c r="J3053">
        <v>19</v>
      </c>
      <c r="K3053">
        <v>419</v>
      </c>
      <c r="L3053">
        <v>20</v>
      </c>
      <c r="M3053">
        <v>40</v>
      </c>
      <c r="N3053">
        <v>60</v>
      </c>
      <c r="O3053">
        <v>100</v>
      </c>
      <c r="P3053">
        <v>11</v>
      </c>
      <c r="Q3053" s="1">
        <v>40725</v>
      </c>
      <c r="R3053" t="s">
        <v>26</v>
      </c>
      <c r="S3053" t="s">
        <v>35</v>
      </c>
      <c r="T3053" t="s">
        <v>25</v>
      </c>
    </row>
    <row r="3054" spans="1:20" x14ac:dyDescent="0.25">
      <c r="A3054">
        <v>719</v>
      </c>
      <c r="B3054" t="s">
        <v>55</v>
      </c>
      <c r="C3054" t="s">
        <v>50</v>
      </c>
      <c r="D3054" t="s">
        <v>43</v>
      </c>
      <c r="E3054">
        <v>10</v>
      </c>
      <c r="F3054">
        <v>57</v>
      </c>
      <c r="G3054">
        <v>109</v>
      </c>
      <c r="H3054">
        <v>45</v>
      </c>
      <c r="I3054">
        <v>50</v>
      </c>
      <c r="J3054">
        <v>17</v>
      </c>
      <c r="K3054">
        <v>409</v>
      </c>
      <c r="L3054">
        <v>10</v>
      </c>
      <c r="M3054">
        <v>30</v>
      </c>
      <c r="N3054">
        <v>50</v>
      </c>
      <c r="O3054">
        <v>80</v>
      </c>
      <c r="P3054">
        <v>11</v>
      </c>
      <c r="Q3054" s="1">
        <v>40787</v>
      </c>
      <c r="R3054" t="s">
        <v>26</v>
      </c>
      <c r="S3054" t="s">
        <v>35</v>
      </c>
      <c r="T3054" t="s">
        <v>25</v>
      </c>
    </row>
    <row r="3055" spans="1:20" x14ac:dyDescent="0.25">
      <c r="A3055">
        <v>719</v>
      </c>
      <c r="B3055" t="s">
        <v>55</v>
      </c>
      <c r="C3055" t="s">
        <v>50</v>
      </c>
      <c r="D3055" t="s">
        <v>43</v>
      </c>
      <c r="E3055">
        <v>22</v>
      </c>
      <c r="F3055">
        <v>69</v>
      </c>
      <c r="G3055">
        <v>132</v>
      </c>
      <c r="H3055">
        <v>55</v>
      </c>
      <c r="I3055">
        <v>54</v>
      </c>
      <c r="J3055">
        <v>20</v>
      </c>
      <c r="K3055">
        <v>410</v>
      </c>
      <c r="L3055">
        <v>20</v>
      </c>
      <c r="M3055">
        <v>40</v>
      </c>
      <c r="N3055">
        <v>60</v>
      </c>
      <c r="O3055">
        <v>100</v>
      </c>
      <c r="P3055">
        <v>11</v>
      </c>
      <c r="Q3055" s="1">
        <v>40848</v>
      </c>
      <c r="R3055" t="s">
        <v>26</v>
      </c>
      <c r="S3055" t="s">
        <v>35</v>
      </c>
      <c r="T3055" t="s">
        <v>25</v>
      </c>
    </row>
    <row r="3056" spans="1:20" x14ac:dyDescent="0.25">
      <c r="A3056">
        <v>719</v>
      </c>
      <c r="B3056" t="s">
        <v>55</v>
      </c>
      <c r="C3056" t="s">
        <v>50</v>
      </c>
      <c r="D3056" t="s">
        <v>43</v>
      </c>
      <c r="E3056">
        <v>34</v>
      </c>
      <c r="F3056">
        <v>75</v>
      </c>
      <c r="G3056">
        <v>138</v>
      </c>
      <c r="H3056">
        <v>63</v>
      </c>
      <c r="I3056">
        <v>41</v>
      </c>
      <c r="J3056">
        <v>19</v>
      </c>
      <c r="K3056">
        <v>965</v>
      </c>
      <c r="L3056">
        <v>40</v>
      </c>
      <c r="M3056">
        <v>50</v>
      </c>
      <c r="N3056">
        <v>70</v>
      </c>
      <c r="O3056">
        <v>120</v>
      </c>
      <c r="P3056">
        <v>12</v>
      </c>
      <c r="Q3056" s="1">
        <v>40269</v>
      </c>
      <c r="R3056" t="s">
        <v>26</v>
      </c>
      <c r="S3056" t="s">
        <v>40</v>
      </c>
      <c r="T3056" t="s">
        <v>25</v>
      </c>
    </row>
    <row r="3057" spans="1:20" x14ac:dyDescent="0.25">
      <c r="A3057">
        <v>719</v>
      </c>
      <c r="B3057" t="s">
        <v>55</v>
      </c>
      <c r="C3057" t="s">
        <v>50</v>
      </c>
      <c r="D3057" t="s">
        <v>43</v>
      </c>
      <c r="E3057">
        <v>29</v>
      </c>
      <c r="F3057">
        <v>68</v>
      </c>
      <c r="G3057">
        <v>125</v>
      </c>
      <c r="H3057">
        <v>57</v>
      </c>
      <c r="I3057">
        <v>39</v>
      </c>
      <c r="J3057">
        <v>17</v>
      </c>
      <c r="K3057">
        <v>1042</v>
      </c>
      <c r="L3057">
        <v>30</v>
      </c>
      <c r="M3057">
        <v>40</v>
      </c>
      <c r="N3057">
        <v>60</v>
      </c>
      <c r="O3057">
        <v>100</v>
      </c>
      <c r="P3057">
        <v>12</v>
      </c>
      <c r="Q3057" s="1">
        <v>40483</v>
      </c>
      <c r="R3057" t="s">
        <v>26</v>
      </c>
      <c r="S3057" t="s">
        <v>40</v>
      </c>
      <c r="T3057" t="s">
        <v>25</v>
      </c>
    </row>
    <row r="3058" spans="1:20" x14ac:dyDescent="0.25">
      <c r="A3058">
        <v>719</v>
      </c>
      <c r="B3058" t="s">
        <v>55</v>
      </c>
      <c r="C3058" t="s">
        <v>50</v>
      </c>
      <c r="D3058" t="s">
        <v>43</v>
      </c>
      <c r="E3058">
        <v>56</v>
      </c>
      <c r="F3058">
        <v>76</v>
      </c>
      <c r="G3058">
        <v>157</v>
      </c>
      <c r="H3058">
        <v>64</v>
      </c>
      <c r="I3058">
        <v>42</v>
      </c>
      <c r="J3058">
        <v>19</v>
      </c>
      <c r="K3058">
        <v>965</v>
      </c>
      <c r="L3058">
        <v>40</v>
      </c>
      <c r="M3058">
        <v>50</v>
      </c>
      <c r="N3058">
        <v>70</v>
      </c>
      <c r="O3058">
        <v>120</v>
      </c>
      <c r="P3058">
        <v>12</v>
      </c>
      <c r="Q3058" s="1">
        <v>40544</v>
      </c>
      <c r="R3058" t="s">
        <v>26</v>
      </c>
      <c r="S3058" t="s">
        <v>40</v>
      </c>
      <c r="T3058" t="s">
        <v>25</v>
      </c>
    </row>
    <row r="3059" spans="1:20" x14ac:dyDescent="0.25">
      <c r="A3059">
        <v>719</v>
      </c>
      <c r="B3059" t="s">
        <v>55</v>
      </c>
      <c r="C3059" t="s">
        <v>50</v>
      </c>
      <c r="D3059" t="s">
        <v>43</v>
      </c>
      <c r="E3059">
        <v>37</v>
      </c>
      <c r="F3059">
        <v>64</v>
      </c>
      <c r="G3059">
        <v>116</v>
      </c>
      <c r="H3059">
        <v>53</v>
      </c>
      <c r="I3059">
        <v>34</v>
      </c>
      <c r="J3059">
        <v>16</v>
      </c>
      <c r="K3059">
        <v>1028</v>
      </c>
      <c r="L3059">
        <v>30</v>
      </c>
      <c r="M3059">
        <v>40</v>
      </c>
      <c r="N3059">
        <v>60</v>
      </c>
      <c r="O3059">
        <v>100</v>
      </c>
      <c r="P3059">
        <v>12</v>
      </c>
      <c r="Q3059" s="1">
        <v>40695</v>
      </c>
      <c r="R3059" t="s">
        <v>26</v>
      </c>
      <c r="S3059" t="s">
        <v>40</v>
      </c>
      <c r="T3059" t="s">
        <v>25</v>
      </c>
    </row>
    <row r="3060" spans="1:20" x14ac:dyDescent="0.25">
      <c r="A3060">
        <v>719</v>
      </c>
      <c r="B3060" t="s">
        <v>55</v>
      </c>
      <c r="C3060" t="s">
        <v>50</v>
      </c>
      <c r="D3060" t="s">
        <v>43</v>
      </c>
      <c r="E3060">
        <v>37</v>
      </c>
      <c r="F3060">
        <v>62</v>
      </c>
      <c r="G3060">
        <v>120</v>
      </c>
      <c r="H3060">
        <v>51</v>
      </c>
      <c r="I3060">
        <v>37</v>
      </c>
      <c r="J3060">
        <v>15</v>
      </c>
      <c r="K3060">
        <v>1042</v>
      </c>
      <c r="L3060">
        <v>20</v>
      </c>
      <c r="M3060">
        <v>40</v>
      </c>
      <c r="N3060">
        <v>50</v>
      </c>
      <c r="O3060">
        <v>90</v>
      </c>
      <c r="P3060">
        <v>12</v>
      </c>
      <c r="Q3060" s="1">
        <v>40787</v>
      </c>
      <c r="R3060" t="s">
        <v>26</v>
      </c>
      <c r="S3060" t="s">
        <v>40</v>
      </c>
      <c r="T3060" t="s">
        <v>25</v>
      </c>
    </row>
    <row r="3061" spans="1:20" x14ac:dyDescent="0.25">
      <c r="A3061">
        <v>719</v>
      </c>
      <c r="B3061" t="s">
        <v>55</v>
      </c>
      <c r="C3061" t="s">
        <v>50</v>
      </c>
      <c r="D3061" t="s">
        <v>43</v>
      </c>
      <c r="E3061">
        <v>43</v>
      </c>
      <c r="F3061">
        <v>68</v>
      </c>
      <c r="G3061">
        <v>133</v>
      </c>
      <c r="H3061">
        <v>57</v>
      </c>
      <c r="I3061">
        <v>39</v>
      </c>
      <c r="J3061">
        <v>17</v>
      </c>
      <c r="K3061">
        <v>1042</v>
      </c>
      <c r="L3061">
        <v>30</v>
      </c>
      <c r="M3061">
        <v>40</v>
      </c>
      <c r="N3061">
        <v>60</v>
      </c>
      <c r="O3061">
        <v>100</v>
      </c>
      <c r="P3061">
        <v>12</v>
      </c>
      <c r="Q3061" s="1">
        <v>40848</v>
      </c>
      <c r="R3061" t="s">
        <v>26</v>
      </c>
      <c r="S3061" t="s">
        <v>40</v>
      </c>
      <c r="T3061" t="s">
        <v>25</v>
      </c>
    </row>
    <row r="3062" spans="1:20" x14ac:dyDescent="0.25">
      <c r="A3062">
        <v>720</v>
      </c>
      <c r="B3062" t="s">
        <v>55</v>
      </c>
      <c r="C3062" t="s">
        <v>50</v>
      </c>
      <c r="D3062" t="s">
        <v>43</v>
      </c>
      <c r="E3062">
        <v>90</v>
      </c>
      <c r="F3062">
        <v>126</v>
      </c>
      <c r="G3062">
        <v>213</v>
      </c>
      <c r="H3062">
        <v>87</v>
      </c>
      <c r="I3062">
        <v>36</v>
      </c>
      <c r="J3062">
        <v>24</v>
      </c>
      <c r="K3062">
        <v>756</v>
      </c>
      <c r="L3062">
        <v>100</v>
      </c>
      <c r="M3062">
        <v>90</v>
      </c>
      <c r="N3062">
        <v>130</v>
      </c>
      <c r="O3062">
        <v>220</v>
      </c>
      <c r="P3062">
        <v>1</v>
      </c>
      <c r="Q3062" s="1">
        <v>40238</v>
      </c>
      <c r="R3062" t="s">
        <v>23</v>
      </c>
      <c r="S3062" t="s">
        <v>44</v>
      </c>
      <c r="T3062" t="s">
        <v>25</v>
      </c>
    </row>
    <row r="3063" spans="1:20" x14ac:dyDescent="0.25">
      <c r="A3063">
        <v>720</v>
      </c>
      <c r="B3063" t="s">
        <v>55</v>
      </c>
      <c r="C3063" t="s">
        <v>50</v>
      </c>
      <c r="D3063" t="s">
        <v>43</v>
      </c>
      <c r="E3063">
        <v>96</v>
      </c>
      <c r="F3063">
        <v>132</v>
      </c>
      <c r="G3063">
        <v>223</v>
      </c>
      <c r="H3063">
        <v>91</v>
      </c>
      <c r="I3063">
        <v>36</v>
      </c>
      <c r="J3063">
        <v>25</v>
      </c>
      <c r="K3063">
        <v>777</v>
      </c>
      <c r="L3063">
        <v>110</v>
      </c>
      <c r="M3063">
        <v>90</v>
      </c>
      <c r="N3063">
        <v>140</v>
      </c>
      <c r="O3063">
        <v>230</v>
      </c>
      <c r="P3063">
        <v>1</v>
      </c>
      <c r="Q3063" s="1">
        <v>40269</v>
      </c>
      <c r="R3063" t="s">
        <v>23</v>
      </c>
      <c r="S3063" t="s">
        <v>44</v>
      </c>
      <c r="T3063" t="s">
        <v>25</v>
      </c>
    </row>
    <row r="3064" spans="1:20" x14ac:dyDescent="0.25">
      <c r="A3064">
        <v>720</v>
      </c>
      <c r="B3064" t="s">
        <v>55</v>
      </c>
      <c r="C3064" t="s">
        <v>50</v>
      </c>
      <c r="D3064" t="s">
        <v>43</v>
      </c>
      <c r="E3064">
        <v>111</v>
      </c>
      <c r="F3064">
        <v>152</v>
      </c>
      <c r="G3064">
        <v>256</v>
      </c>
      <c r="H3064">
        <v>104</v>
      </c>
      <c r="I3064">
        <v>41</v>
      </c>
      <c r="J3064">
        <v>29</v>
      </c>
      <c r="K3064">
        <v>821</v>
      </c>
      <c r="L3064">
        <v>120</v>
      </c>
      <c r="M3064">
        <v>110</v>
      </c>
      <c r="N3064">
        <v>150</v>
      </c>
      <c r="O3064">
        <v>260</v>
      </c>
      <c r="P3064">
        <v>1</v>
      </c>
      <c r="Q3064" s="1">
        <v>40299</v>
      </c>
      <c r="R3064" t="s">
        <v>23</v>
      </c>
      <c r="S3064" t="s">
        <v>44</v>
      </c>
      <c r="T3064" t="s">
        <v>25</v>
      </c>
    </row>
    <row r="3065" spans="1:20" x14ac:dyDescent="0.25">
      <c r="A3065">
        <v>720</v>
      </c>
      <c r="B3065" t="s">
        <v>55</v>
      </c>
      <c r="C3065" t="s">
        <v>50</v>
      </c>
      <c r="D3065" t="s">
        <v>43</v>
      </c>
      <c r="E3065">
        <v>111</v>
      </c>
      <c r="F3065">
        <v>152</v>
      </c>
      <c r="G3065">
        <v>256</v>
      </c>
      <c r="H3065">
        <v>104</v>
      </c>
      <c r="I3065">
        <v>41</v>
      </c>
      <c r="J3065">
        <v>29</v>
      </c>
      <c r="K3065">
        <v>952</v>
      </c>
      <c r="L3065">
        <v>120</v>
      </c>
      <c r="M3065">
        <v>110</v>
      </c>
      <c r="N3065">
        <v>150</v>
      </c>
      <c r="O3065">
        <v>260</v>
      </c>
      <c r="P3065">
        <v>1</v>
      </c>
      <c r="Q3065" s="1">
        <v>40360</v>
      </c>
      <c r="R3065" t="s">
        <v>23</v>
      </c>
      <c r="S3065" t="s">
        <v>44</v>
      </c>
      <c r="T3065" t="s">
        <v>25</v>
      </c>
    </row>
    <row r="3066" spans="1:20" x14ac:dyDescent="0.25">
      <c r="A3066">
        <v>720</v>
      </c>
      <c r="B3066" t="s">
        <v>55</v>
      </c>
      <c r="C3066" t="s">
        <v>50</v>
      </c>
      <c r="D3066" t="s">
        <v>43</v>
      </c>
      <c r="E3066">
        <v>133</v>
      </c>
      <c r="F3066">
        <v>178</v>
      </c>
      <c r="G3066">
        <v>301</v>
      </c>
      <c r="H3066">
        <v>123</v>
      </c>
      <c r="I3066">
        <v>45</v>
      </c>
      <c r="J3066">
        <v>34</v>
      </c>
      <c r="K3066">
        <v>941</v>
      </c>
      <c r="L3066">
        <v>140</v>
      </c>
      <c r="M3066">
        <v>130</v>
      </c>
      <c r="N3066">
        <v>180</v>
      </c>
      <c r="O3066">
        <v>310</v>
      </c>
      <c r="P3066">
        <v>1</v>
      </c>
      <c r="Q3066" s="1">
        <v>40391</v>
      </c>
      <c r="R3066" t="s">
        <v>23</v>
      </c>
      <c r="S3066" t="s">
        <v>44</v>
      </c>
      <c r="T3066" t="s">
        <v>25</v>
      </c>
    </row>
    <row r="3067" spans="1:20" x14ac:dyDescent="0.25">
      <c r="A3067">
        <v>720</v>
      </c>
      <c r="B3067" t="s">
        <v>55</v>
      </c>
      <c r="C3067" t="s">
        <v>50</v>
      </c>
      <c r="D3067" t="s">
        <v>43</v>
      </c>
      <c r="E3067">
        <v>156</v>
      </c>
      <c r="F3067">
        <v>144</v>
      </c>
      <c r="G3067">
        <v>259</v>
      </c>
      <c r="H3067">
        <v>99</v>
      </c>
      <c r="I3067">
        <v>39</v>
      </c>
      <c r="J3067">
        <v>27</v>
      </c>
      <c r="K3067">
        <v>766</v>
      </c>
      <c r="L3067">
        <v>120</v>
      </c>
      <c r="M3067">
        <v>100</v>
      </c>
      <c r="N3067">
        <v>150</v>
      </c>
      <c r="O3067">
        <v>250</v>
      </c>
      <c r="P3067">
        <v>1</v>
      </c>
      <c r="Q3067" s="1">
        <v>40575</v>
      </c>
      <c r="R3067" t="s">
        <v>23</v>
      </c>
      <c r="S3067" t="s">
        <v>44</v>
      </c>
      <c r="T3067" t="s">
        <v>25</v>
      </c>
    </row>
    <row r="3068" spans="1:20" x14ac:dyDescent="0.25">
      <c r="A3068">
        <v>720</v>
      </c>
      <c r="B3068" t="s">
        <v>55</v>
      </c>
      <c r="C3068" t="s">
        <v>50</v>
      </c>
      <c r="D3068" t="s">
        <v>43</v>
      </c>
      <c r="E3068">
        <v>153</v>
      </c>
      <c r="F3068">
        <v>152</v>
      </c>
      <c r="G3068">
        <v>254</v>
      </c>
      <c r="H3068">
        <v>104</v>
      </c>
      <c r="I3068">
        <v>38</v>
      </c>
      <c r="J3068">
        <v>29</v>
      </c>
      <c r="K3068">
        <v>821</v>
      </c>
      <c r="L3068">
        <v>120</v>
      </c>
      <c r="M3068">
        <v>110</v>
      </c>
      <c r="N3068">
        <v>150</v>
      </c>
      <c r="O3068">
        <v>260</v>
      </c>
      <c r="P3068">
        <v>1</v>
      </c>
      <c r="Q3068" s="1">
        <v>40664</v>
      </c>
      <c r="R3068" t="s">
        <v>23</v>
      </c>
      <c r="S3068" t="s">
        <v>44</v>
      </c>
      <c r="T3068" t="s">
        <v>25</v>
      </c>
    </row>
    <row r="3069" spans="1:20" x14ac:dyDescent="0.25">
      <c r="A3069">
        <v>720</v>
      </c>
      <c r="B3069" t="s">
        <v>55</v>
      </c>
      <c r="C3069" t="s">
        <v>50</v>
      </c>
      <c r="D3069" t="s">
        <v>43</v>
      </c>
      <c r="E3069">
        <v>153</v>
      </c>
      <c r="F3069">
        <v>152</v>
      </c>
      <c r="G3069">
        <v>254</v>
      </c>
      <c r="H3069">
        <v>104</v>
      </c>
      <c r="I3069">
        <v>38</v>
      </c>
      <c r="J3069">
        <v>29</v>
      </c>
      <c r="K3069">
        <v>952</v>
      </c>
      <c r="L3069">
        <v>120</v>
      </c>
      <c r="M3069">
        <v>110</v>
      </c>
      <c r="N3069">
        <v>150</v>
      </c>
      <c r="O3069">
        <v>260</v>
      </c>
      <c r="P3069">
        <v>1</v>
      </c>
      <c r="Q3069" s="1">
        <v>40725</v>
      </c>
      <c r="R3069" t="s">
        <v>23</v>
      </c>
      <c r="S3069" t="s">
        <v>44</v>
      </c>
      <c r="T3069" t="s">
        <v>25</v>
      </c>
    </row>
    <row r="3070" spans="1:20" x14ac:dyDescent="0.25">
      <c r="A3070">
        <v>720</v>
      </c>
      <c r="B3070" t="s">
        <v>55</v>
      </c>
      <c r="C3070" t="s">
        <v>50</v>
      </c>
      <c r="D3070" t="s">
        <v>43</v>
      </c>
      <c r="E3070">
        <v>184</v>
      </c>
      <c r="F3070">
        <v>178</v>
      </c>
      <c r="G3070">
        <v>298</v>
      </c>
      <c r="H3070">
        <v>123</v>
      </c>
      <c r="I3070">
        <v>42</v>
      </c>
      <c r="J3070">
        <v>34</v>
      </c>
      <c r="K3070">
        <v>941</v>
      </c>
      <c r="L3070">
        <v>140</v>
      </c>
      <c r="M3070">
        <v>130</v>
      </c>
      <c r="N3070">
        <v>180</v>
      </c>
      <c r="O3070">
        <v>310</v>
      </c>
      <c r="P3070">
        <v>1</v>
      </c>
      <c r="Q3070" s="1">
        <v>40756</v>
      </c>
      <c r="R3070" t="s">
        <v>23</v>
      </c>
      <c r="S3070" t="s">
        <v>44</v>
      </c>
      <c r="T3070" t="s">
        <v>25</v>
      </c>
    </row>
    <row r="3071" spans="1:20" x14ac:dyDescent="0.25">
      <c r="A3071">
        <v>720</v>
      </c>
      <c r="B3071" t="s">
        <v>55</v>
      </c>
      <c r="C3071" t="s">
        <v>50</v>
      </c>
      <c r="D3071" t="s">
        <v>43</v>
      </c>
      <c r="E3071">
        <v>68</v>
      </c>
      <c r="F3071">
        <v>107</v>
      </c>
      <c r="G3071">
        <v>190</v>
      </c>
      <c r="H3071">
        <v>83</v>
      </c>
      <c r="I3071">
        <v>39</v>
      </c>
      <c r="J3071">
        <v>27</v>
      </c>
      <c r="K3071">
        <v>613</v>
      </c>
      <c r="L3071">
        <v>80</v>
      </c>
      <c r="M3071">
        <v>80</v>
      </c>
      <c r="N3071">
        <v>110</v>
      </c>
      <c r="O3071">
        <v>190</v>
      </c>
      <c r="P3071">
        <v>2</v>
      </c>
      <c r="Q3071" s="1">
        <v>40210</v>
      </c>
      <c r="R3071" t="s">
        <v>23</v>
      </c>
      <c r="S3071" t="s">
        <v>24</v>
      </c>
      <c r="T3071" t="s">
        <v>25</v>
      </c>
    </row>
    <row r="3072" spans="1:20" x14ac:dyDescent="0.25">
      <c r="A3072">
        <v>720</v>
      </c>
      <c r="B3072" t="s">
        <v>55</v>
      </c>
      <c r="C3072" t="s">
        <v>50</v>
      </c>
      <c r="D3072" t="s">
        <v>43</v>
      </c>
      <c r="E3072">
        <v>106</v>
      </c>
      <c r="F3072">
        <v>107</v>
      </c>
      <c r="G3072">
        <v>213</v>
      </c>
      <c r="H3072">
        <v>83</v>
      </c>
      <c r="I3072">
        <v>41</v>
      </c>
      <c r="J3072">
        <v>27</v>
      </c>
      <c r="K3072">
        <v>623</v>
      </c>
      <c r="L3072">
        <v>80</v>
      </c>
      <c r="M3072">
        <v>80</v>
      </c>
      <c r="N3072">
        <v>110</v>
      </c>
      <c r="O3072">
        <v>190</v>
      </c>
      <c r="P3072">
        <v>2</v>
      </c>
      <c r="Q3072" s="1">
        <v>40544</v>
      </c>
      <c r="R3072" t="s">
        <v>23</v>
      </c>
      <c r="S3072" t="s">
        <v>24</v>
      </c>
      <c r="T3072" t="s">
        <v>25</v>
      </c>
    </row>
    <row r="3073" spans="1:20" x14ac:dyDescent="0.25">
      <c r="A3073">
        <v>720</v>
      </c>
      <c r="B3073" t="s">
        <v>55</v>
      </c>
      <c r="C3073" t="s">
        <v>50</v>
      </c>
      <c r="D3073" t="s">
        <v>43</v>
      </c>
      <c r="E3073">
        <v>94</v>
      </c>
      <c r="F3073">
        <v>107</v>
      </c>
      <c r="G3073">
        <v>188</v>
      </c>
      <c r="H3073">
        <v>83</v>
      </c>
      <c r="I3073">
        <v>36</v>
      </c>
      <c r="J3073">
        <v>27</v>
      </c>
      <c r="K3073">
        <v>584</v>
      </c>
      <c r="L3073">
        <v>80</v>
      </c>
      <c r="M3073">
        <v>80</v>
      </c>
      <c r="N3073">
        <v>110</v>
      </c>
      <c r="O3073">
        <v>190</v>
      </c>
      <c r="P3073">
        <v>2</v>
      </c>
      <c r="Q3073" s="1">
        <v>40664</v>
      </c>
      <c r="R3073" t="s">
        <v>23</v>
      </c>
      <c r="S3073" t="s">
        <v>24</v>
      </c>
      <c r="T3073" t="s">
        <v>25</v>
      </c>
    </row>
    <row r="3074" spans="1:20" x14ac:dyDescent="0.25">
      <c r="A3074">
        <v>720</v>
      </c>
      <c r="B3074" t="s">
        <v>55</v>
      </c>
      <c r="C3074" t="s">
        <v>50</v>
      </c>
      <c r="D3074" t="s">
        <v>43</v>
      </c>
      <c r="E3074">
        <v>101</v>
      </c>
      <c r="F3074">
        <v>139</v>
      </c>
      <c r="G3074">
        <v>234</v>
      </c>
      <c r="H3074">
        <v>95</v>
      </c>
      <c r="I3074">
        <v>38</v>
      </c>
      <c r="J3074">
        <v>26</v>
      </c>
      <c r="K3074">
        <v>799</v>
      </c>
      <c r="L3074">
        <v>110</v>
      </c>
      <c r="M3074">
        <v>100</v>
      </c>
      <c r="N3074">
        <v>140</v>
      </c>
      <c r="O3074">
        <v>240</v>
      </c>
      <c r="P3074">
        <v>3</v>
      </c>
      <c r="Q3074" s="1">
        <v>40238</v>
      </c>
      <c r="R3074" t="s">
        <v>23</v>
      </c>
      <c r="S3074" t="s">
        <v>38</v>
      </c>
      <c r="T3074" t="s">
        <v>31</v>
      </c>
    </row>
    <row r="3075" spans="1:20" x14ac:dyDescent="0.25">
      <c r="A3075">
        <v>720</v>
      </c>
      <c r="B3075" t="s">
        <v>55</v>
      </c>
      <c r="C3075" t="s">
        <v>50</v>
      </c>
      <c r="D3075" t="s">
        <v>43</v>
      </c>
      <c r="E3075">
        <v>112</v>
      </c>
      <c r="F3075">
        <v>152</v>
      </c>
      <c r="G3075">
        <v>256</v>
      </c>
      <c r="H3075">
        <v>104</v>
      </c>
      <c r="I3075">
        <v>40</v>
      </c>
      <c r="J3075">
        <v>29</v>
      </c>
      <c r="K3075">
        <v>871</v>
      </c>
      <c r="L3075">
        <v>120</v>
      </c>
      <c r="M3075">
        <v>110</v>
      </c>
      <c r="N3075">
        <v>150</v>
      </c>
      <c r="O3075">
        <v>260</v>
      </c>
      <c r="P3075">
        <v>3</v>
      </c>
      <c r="Q3075" s="1">
        <v>40299</v>
      </c>
      <c r="R3075" t="s">
        <v>23</v>
      </c>
      <c r="S3075" t="s">
        <v>38</v>
      </c>
      <c r="T3075" t="s">
        <v>31</v>
      </c>
    </row>
    <row r="3076" spans="1:20" x14ac:dyDescent="0.25">
      <c r="A3076">
        <v>720</v>
      </c>
      <c r="B3076" t="s">
        <v>55</v>
      </c>
      <c r="C3076" t="s">
        <v>50</v>
      </c>
      <c r="D3076" t="s">
        <v>43</v>
      </c>
      <c r="E3076">
        <v>88</v>
      </c>
      <c r="F3076">
        <v>124</v>
      </c>
      <c r="G3076">
        <v>210</v>
      </c>
      <c r="H3076">
        <v>86</v>
      </c>
      <c r="I3076">
        <v>36</v>
      </c>
      <c r="J3076">
        <v>24</v>
      </c>
      <c r="K3076">
        <v>1003</v>
      </c>
      <c r="L3076">
        <v>90</v>
      </c>
      <c r="M3076">
        <v>80</v>
      </c>
      <c r="N3076">
        <v>120</v>
      </c>
      <c r="O3076">
        <v>200</v>
      </c>
      <c r="P3076">
        <v>3</v>
      </c>
      <c r="Q3076" s="1">
        <v>40513</v>
      </c>
      <c r="R3076" t="s">
        <v>23</v>
      </c>
      <c r="S3076" t="s">
        <v>38</v>
      </c>
      <c r="T3076" t="s">
        <v>31</v>
      </c>
    </row>
    <row r="3077" spans="1:20" x14ac:dyDescent="0.25">
      <c r="A3077">
        <v>720</v>
      </c>
      <c r="B3077" t="s">
        <v>55</v>
      </c>
      <c r="C3077" t="s">
        <v>50</v>
      </c>
      <c r="D3077" t="s">
        <v>43</v>
      </c>
      <c r="E3077">
        <v>182</v>
      </c>
      <c r="F3077">
        <v>178</v>
      </c>
      <c r="G3077">
        <v>298</v>
      </c>
      <c r="H3077">
        <v>123</v>
      </c>
      <c r="I3077">
        <v>43</v>
      </c>
      <c r="J3077">
        <v>34</v>
      </c>
      <c r="K3077">
        <v>947</v>
      </c>
      <c r="L3077">
        <v>140</v>
      </c>
      <c r="M3077">
        <v>130</v>
      </c>
      <c r="N3077">
        <v>180</v>
      </c>
      <c r="O3077">
        <v>310</v>
      </c>
      <c r="P3077">
        <v>3</v>
      </c>
      <c r="Q3077" s="1">
        <v>40695</v>
      </c>
      <c r="R3077" t="s">
        <v>23</v>
      </c>
      <c r="S3077" t="s">
        <v>38</v>
      </c>
      <c r="T3077" t="s">
        <v>31</v>
      </c>
    </row>
    <row r="3078" spans="1:20" x14ac:dyDescent="0.25">
      <c r="A3078">
        <v>720</v>
      </c>
      <c r="B3078" t="s">
        <v>55</v>
      </c>
      <c r="C3078" t="s">
        <v>50</v>
      </c>
      <c r="D3078" t="s">
        <v>43</v>
      </c>
      <c r="E3078">
        <v>199</v>
      </c>
      <c r="F3078">
        <v>191</v>
      </c>
      <c r="G3078">
        <v>320</v>
      </c>
      <c r="H3078">
        <v>132</v>
      </c>
      <c r="I3078">
        <v>44</v>
      </c>
      <c r="J3078">
        <v>36</v>
      </c>
      <c r="K3078">
        <v>994</v>
      </c>
      <c r="L3078">
        <v>160</v>
      </c>
      <c r="M3078">
        <v>130</v>
      </c>
      <c r="N3078">
        <v>200</v>
      </c>
      <c r="O3078">
        <v>330</v>
      </c>
      <c r="P3078">
        <v>3</v>
      </c>
      <c r="Q3078" s="1">
        <v>40756</v>
      </c>
      <c r="R3078" t="s">
        <v>23</v>
      </c>
      <c r="S3078" t="s">
        <v>38</v>
      </c>
      <c r="T3078" t="s">
        <v>31</v>
      </c>
    </row>
    <row r="3079" spans="1:20" x14ac:dyDescent="0.25">
      <c r="A3079">
        <v>720</v>
      </c>
      <c r="B3079" t="s">
        <v>55</v>
      </c>
      <c r="C3079" t="s">
        <v>50</v>
      </c>
      <c r="D3079" t="s">
        <v>43</v>
      </c>
      <c r="E3079">
        <v>157</v>
      </c>
      <c r="F3079">
        <v>145</v>
      </c>
      <c r="G3079">
        <v>261</v>
      </c>
      <c r="H3079">
        <v>100</v>
      </c>
      <c r="I3079">
        <v>39</v>
      </c>
      <c r="J3079">
        <v>28</v>
      </c>
      <c r="K3079">
        <v>981</v>
      </c>
      <c r="L3079">
        <v>120</v>
      </c>
      <c r="M3079">
        <v>100</v>
      </c>
      <c r="N3079">
        <v>150</v>
      </c>
      <c r="O3079">
        <v>250</v>
      </c>
      <c r="P3079">
        <v>3</v>
      </c>
      <c r="Q3079" s="1">
        <v>40787</v>
      </c>
      <c r="R3079" t="s">
        <v>23</v>
      </c>
      <c r="S3079" t="s">
        <v>38</v>
      </c>
      <c r="T3079" t="s">
        <v>31</v>
      </c>
    </row>
    <row r="3080" spans="1:20" x14ac:dyDescent="0.25">
      <c r="A3080">
        <v>720</v>
      </c>
      <c r="B3080" t="s">
        <v>55</v>
      </c>
      <c r="C3080" t="s">
        <v>50</v>
      </c>
      <c r="D3080" t="s">
        <v>43</v>
      </c>
      <c r="E3080">
        <v>125</v>
      </c>
      <c r="F3080">
        <v>117</v>
      </c>
      <c r="G3080">
        <v>211</v>
      </c>
      <c r="H3080">
        <v>81</v>
      </c>
      <c r="I3080">
        <v>33</v>
      </c>
      <c r="J3080">
        <v>22</v>
      </c>
      <c r="K3080">
        <v>984</v>
      </c>
      <c r="L3080">
        <v>80</v>
      </c>
      <c r="M3080">
        <v>80</v>
      </c>
      <c r="N3080">
        <v>110</v>
      </c>
      <c r="O3080">
        <v>190</v>
      </c>
      <c r="P3080">
        <v>3</v>
      </c>
      <c r="Q3080" s="1">
        <v>40848</v>
      </c>
      <c r="R3080" t="s">
        <v>23</v>
      </c>
      <c r="S3080" t="s">
        <v>38</v>
      </c>
      <c r="T3080" t="s">
        <v>31</v>
      </c>
    </row>
    <row r="3081" spans="1:20" x14ac:dyDescent="0.25">
      <c r="A3081">
        <v>720</v>
      </c>
      <c r="B3081" t="s">
        <v>55</v>
      </c>
      <c r="C3081" t="s">
        <v>50</v>
      </c>
      <c r="D3081" t="s">
        <v>43</v>
      </c>
      <c r="E3081">
        <v>131</v>
      </c>
      <c r="F3081">
        <v>124</v>
      </c>
      <c r="G3081">
        <v>224</v>
      </c>
      <c r="H3081">
        <v>86</v>
      </c>
      <c r="I3081">
        <v>36</v>
      </c>
      <c r="J3081">
        <v>24</v>
      </c>
      <c r="K3081">
        <v>1003</v>
      </c>
      <c r="L3081">
        <v>90</v>
      </c>
      <c r="M3081">
        <v>80</v>
      </c>
      <c r="N3081">
        <v>120</v>
      </c>
      <c r="O3081">
        <v>200</v>
      </c>
      <c r="P3081">
        <v>3</v>
      </c>
      <c r="Q3081" s="1">
        <v>40878</v>
      </c>
      <c r="R3081" t="s">
        <v>23</v>
      </c>
      <c r="S3081" t="s">
        <v>38</v>
      </c>
      <c r="T3081" t="s">
        <v>31</v>
      </c>
    </row>
    <row r="3082" spans="1:20" x14ac:dyDescent="0.25">
      <c r="A3082">
        <v>720</v>
      </c>
      <c r="B3082" t="s">
        <v>55</v>
      </c>
      <c r="C3082" t="s">
        <v>50</v>
      </c>
      <c r="D3082" t="s">
        <v>43</v>
      </c>
      <c r="E3082">
        <v>29</v>
      </c>
      <c r="F3082">
        <v>55</v>
      </c>
      <c r="G3082">
        <v>98</v>
      </c>
      <c r="H3082">
        <v>43</v>
      </c>
      <c r="I3082">
        <v>26</v>
      </c>
      <c r="J3082">
        <v>14</v>
      </c>
      <c r="K3082">
        <v>613</v>
      </c>
      <c r="L3082">
        <v>30</v>
      </c>
      <c r="M3082">
        <v>30</v>
      </c>
      <c r="N3082">
        <v>50</v>
      </c>
      <c r="O3082">
        <v>80</v>
      </c>
      <c r="P3082">
        <v>13</v>
      </c>
      <c r="Q3082" s="1">
        <v>40238</v>
      </c>
      <c r="R3082" t="s">
        <v>26</v>
      </c>
      <c r="S3082" t="s">
        <v>27</v>
      </c>
      <c r="T3082" t="s">
        <v>25</v>
      </c>
    </row>
    <row r="3083" spans="1:20" x14ac:dyDescent="0.25">
      <c r="A3083">
        <v>720</v>
      </c>
      <c r="B3083" t="s">
        <v>55</v>
      </c>
      <c r="C3083" t="s">
        <v>50</v>
      </c>
      <c r="D3083" t="s">
        <v>43</v>
      </c>
      <c r="E3083">
        <v>29</v>
      </c>
      <c r="F3083">
        <v>56</v>
      </c>
      <c r="G3083">
        <v>99</v>
      </c>
      <c r="H3083">
        <v>43</v>
      </c>
      <c r="I3083">
        <v>27</v>
      </c>
      <c r="J3083">
        <v>14</v>
      </c>
      <c r="K3083">
        <v>597</v>
      </c>
      <c r="L3083">
        <v>30</v>
      </c>
      <c r="M3083">
        <v>30</v>
      </c>
      <c r="N3083">
        <v>50</v>
      </c>
      <c r="O3083">
        <v>80</v>
      </c>
      <c r="P3083">
        <v>13</v>
      </c>
      <c r="Q3083" s="1">
        <v>40330</v>
      </c>
      <c r="R3083" t="s">
        <v>26</v>
      </c>
      <c r="S3083" t="s">
        <v>27</v>
      </c>
      <c r="T3083" t="s">
        <v>25</v>
      </c>
    </row>
    <row r="3084" spans="1:20" x14ac:dyDescent="0.25">
      <c r="A3084">
        <v>720</v>
      </c>
      <c r="B3084" t="s">
        <v>55</v>
      </c>
      <c r="C3084" t="s">
        <v>50</v>
      </c>
      <c r="D3084" t="s">
        <v>43</v>
      </c>
      <c r="E3084">
        <v>74</v>
      </c>
      <c r="F3084">
        <v>115</v>
      </c>
      <c r="G3084">
        <v>205</v>
      </c>
      <c r="H3084">
        <v>90</v>
      </c>
      <c r="I3084">
        <v>41</v>
      </c>
      <c r="J3084">
        <v>29</v>
      </c>
      <c r="K3084">
        <v>572</v>
      </c>
      <c r="L3084">
        <v>80</v>
      </c>
      <c r="M3084">
        <v>50</v>
      </c>
      <c r="N3084">
        <v>90</v>
      </c>
      <c r="O3084">
        <v>140</v>
      </c>
      <c r="P3084">
        <v>13</v>
      </c>
      <c r="Q3084" s="1">
        <v>40452</v>
      </c>
      <c r="R3084" t="s">
        <v>26</v>
      </c>
      <c r="S3084" t="s">
        <v>27</v>
      </c>
      <c r="T3084" t="s">
        <v>25</v>
      </c>
    </row>
    <row r="3085" spans="1:20" x14ac:dyDescent="0.25">
      <c r="A3085">
        <v>720</v>
      </c>
      <c r="B3085" t="s">
        <v>55</v>
      </c>
      <c r="C3085" t="s">
        <v>50</v>
      </c>
      <c r="D3085" t="s">
        <v>43</v>
      </c>
      <c r="E3085">
        <v>73</v>
      </c>
      <c r="F3085">
        <v>87</v>
      </c>
      <c r="G3085">
        <v>154</v>
      </c>
      <c r="H3085">
        <v>68</v>
      </c>
      <c r="I3085">
        <v>32</v>
      </c>
      <c r="J3085">
        <v>22</v>
      </c>
      <c r="K3085">
        <v>587</v>
      </c>
      <c r="L3085">
        <v>50</v>
      </c>
      <c r="M3085">
        <v>50</v>
      </c>
      <c r="N3085">
        <v>80</v>
      </c>
      <c r="O3085">
        <v>130</v>
      </c>
      <c r="P3085">
        <v>13</v>
      </c>
      <c r="Q3085" s="1">
        <v>40756</v>
      </c>
      <c r="R3085" t="s">
        <v>26</v>
      </c>
      <c r="S3085" t="s">
        <v>27</v>
      </c>
      <c r="T3085" t="s">
        <v>25</v>
      </c>
    </row>
    <row r="3086" spans="1:20" x14ac:dyDescent="0.25">
      <c r="A3086">
        <v>720</v>
      </c>
      <c r="B3086" t="s">
        <v>55</v>
      </c>
      <c r="C3086" t="s">
        <v>50</v>
      </c>
      <c r="D3086" t="s">
        <v>43</v>
      </c>
      <c r="E3086">
        <v>84</v>
      </c>
      <c r="F3086">
        <v>117</v>
      </c>
      <c r="G3086">
        <v>198</v>
      </c>
      <c r="H3086">
        <v>81</v>
      </c>
      <c r="I3086">
        <v>33</v>
      </c>
      <c r="J3086">
        <v>22</v>
      </c>
      <c r="K3086">
        <v>460</v>
      </c>
      <c r="L3086">
        <v>110</v>
      </c>
      <c r="M3086">
        <v>90</v>
      </c>
      <c r="N3086">
        <v>140</v>
      </c>
      <c r="O3086">
        <v>230</v>
      </c>
      <c r="P3086">
        <v>5</v>
      </c>
      <c r="Q3086" s="1">
        <v>40269</v>
      </c>
      <c r="R3086" t="s">
        <v>28</v>
      </c>
      <c r="S3086" t="s">
        <v>29</v>
      </c>
      <c r="T3086" t="s">
        <v>25</v>
      </c>
    </row>
    <row r="3087" spans="1:20" x14ac:dyDescent="0.25">
      <c r="A3087">
        <v>720</v>
      </c>
      <c r="B3087" t="s">
        <v>55</v>
      </c>
      <c r="C3087" t="s">
        <v>50</v>
      </c>
      <c r="D3087" t="s">
        <v>43</v>
      </c>
      <c r="E3087">
        <v>105</v>
      </c>
      <c r="F3087">
        <v>145</v>
      </c>
      <c r="G3087">
        <v>245</v>
      </c>
      <c r="H3087">
        <v>100</v>
      </c>
      <c r="I3087">
        <v>40</v>
      </c>
      <c r="J3087">
        <v>28</v>
      </c>
      <c r="K3087">
        <v>598</v>
      </c>
      <c r="L3087">
        <v>130</v>
      </c>
      <c r="M3087">
        <v>110</v>
      </c>
      <c r="N3087">
        <v>170</v>
      </c>
      <c r="O3087">
        <v>280</v>
      </c>
      <c r="P3087">
        <v>5</v>
      </c>
      <c r="Q3087" s="1">
        <v>40391</v>
      </c>
      <c r="R3087" t="s">
        <v>28</v>
      </c>
      <c r="S3087" t="s">
        <v>29</v>
      </c>
      <c r="T3087" t="s">
        <v>25</v>
      </c>
    </row>
    <row r="3088" spans="1:20" x14ac:dyDescent="0.25">
      <c r="A3088">
        <v>720</v>
      </c>
      <c r="B3088" t="s">
        <v>55</v>
      </c>
      <c r="C3088" t="s">
        <v>50</v>
      </c>
      <c r="D3088" t="s">
        <v>43</v>
      </c>
      <c r="E3088">
        <v>84</v>
      </c>
      <c r="F3088">
        <v>80</v>
      </c>
      <c r="G3088">
        <v>150</v>
      </c>
      <c r="H3088">
        <v>54</v>
      </c>
      <c r="I3088">
        <v>27</v>
      </c>
      <c r="J3088">
        <v>15</v>
      </c>
      <c r="K3088">
        <v>456</v>
      </c>
      <c r="L3088">
        <v>70</v>
      </c>
      <c r="M3088">
        <v>60</v>
      </c>
      <c r="N3088">
        <v>90</v>
      </c>
      <c r="O3088">
        <v>150</v>
      </c>
      <c r="P3088">
        <v>5</v>
      </c>
      <c r="Q3088" s="1">
        <v>40544</v>
      </c>
      <c r="R3088" t="s">
        <v>28</v>
      </c>
      <c r="S3088" t="s">
        <v>29</v>
      </c>
      <c r="T3088" t="s">
        <v>25</v>
      </c>
    </row>
    <row r="3089" spans="1:20" x14ac:dyDescent="0.25">
      <c r="A3089">
        <v>720</v>
      </c>
      <c r="B3089" t="s">
        <v>55</v>
      </c>
      <c r="C3089" t="s">
        <v>50</v>
      </c>
      <c r="D3089" t="s">
        <v>43</v>
      </c>
      <c r="E3089">
        <v>125</v>
      </c>
      <c r="F3089">
        <v>117</v>
      </c>
      <c r="G3089">
        <v>211</v>
      </c>
      <c r="H3089">
        <v>81</v>
      </c>
      <c r="I3089">
        <v>33</v>
      </c>
      <c r="J3089">
        <v>22</v>
      </c>
      <c r="K3089">
        <v>441</v>
      </c>
      <c r="L3089">
        <v>110</v>
      </c>
      <c r="M3089">
        <v>90</v>
      </c>
      <c r="N3089">
        <v>140</v>
      </c>
      <c r="O3089">
        <v>230</v>
      </c>
      <c r="P3089">
        <v>5</v>
      </c>
      <c r="Q3089" s="1">
        <v>40603</v>
      </c>
      <c r="R3089" t="s">
        <v>28</v>
      </c>
      <c r="S3089" t="s">
        <v>29</v>
      </c>
      <c r="T3089" t="s">
        <v>25</v>
      </c>
    </row>
    <row r="3090" spans="1:20" x14ac:dyDescent="0.25">
      <c r="A3090">
        <v>720</v>
      </c>
      <c r="B3090" t="s">
        <v>55</v>
      </c>
      <c r="C3090" t="s">
        <v>50</v>
      </c>
      <c r="D3090" t="s">
        <v>43</v>
      </c>
      <c r="E3090">
        <v>135</v>
      </c>
      <c r="F3090">
        <v>136</v>
      </c>
      <c r="G3090">
        <v>228</v>
      </c>
      <c r="H3090">
        <v>94</v>
      </c>
      <c r="I3090">
        <v>35</v>
      </c>
      <c r="J3090">
        <v>26</v>
      </c>
      <c r="K3090">
        <v>608</v>
      </c>
      <c r="L3090">
        <v>140</v>
      </c>
      <c r="M3090">
        <v>100</v>
      </c>
      <c r="N3090">
        <v>170</v>
      </c>
      <c r="O3090">
        <v>270</v>
      </c>
      <c r="P3090">
        <v>5</v>
      </c>
      <c r="Q3090" s="1">
        <v>40725</v>
      </c>
      <c r="R3090" t="s">
        <v>28</v>
      </c>
      <c r="S3090" t="s">
        <v>29</v>
      </c>
      <c r="T3090" t="s">
        <v>25</v>
      </c>
    </row>
    <row r="3091" spans="1:20" x14ac:dyDescent="0.25">
      <c r="A3091">
        <v>720</v>
      </c>
      <c r="B3091" t="s">
        <v>55</v>
      </c>
      <c r="C3091" t="s">
        <v>50</v>
      </c>
      <c r="D3091" t="s">
        <v>43</v>
      </c>
      <c r="E3091">
        <v>53</v>
      </c>
      <c r="F3091">
        <v>108</v>
      </c>
      <c r="G3091">
        <v>180</v>
      </c>
      <c r="H3091">
        <v>72</v>
      </c>
      <c r="I3091">
        <v>55</v>
      </c>
      <c r="J3091">
        <v>23</v>
      </c>
      <c r="K3091">
        <v>558</v>
      </c>
      <c r="L3091">
        <v>80</v>
      </c>
      <c r="M3091">
        <v>80</v>
      </c>
      <c r="N3091">
        <v>130</v>
      </c>
      <c r="O3091">
        <v>210</v>
      </c>
      <c r="P3091">
        <v>6</v>
      </c>
      <c r="Q3091" s="1">
        <v>40179</v>
      </c>
      <c r="R3091" t="s">
        <v>28</v>
      </c>
      <c r="S3091" t="s">
        <v>30</v>
      </c>
      <c r="T3091" t="s">
        <v>31</v>
      </c>
    </row>
    <row r="3092" spans="1:20" x14ac:dyDescent="0.25">
      <c r="A3092">
        <v>720</v>
      </c>
      <c r="B3092" t="s">
        <v>55</v>
      </c>
      <c r="C3092" t="s">
        <v>50</v>
      </c>
      <c r="D3092" t="s">
        <v>43</v>
      </c>
      <c r="E3092">
        <v>41</v>
      </c>
      <c r="F3092">
        <v>79</v>
      </c>
      <c r="G3092">
        <v>130</v>
      </c>
      <c r="H3092">
        <v>52</v>
      </c>
      <c r="I3092">
        <v>46</v>
      </c>
      <c r="J3092">
        <v>17</v>
      </c>
      <c r="K3092">
        <v>662</v>
      </c>
      <c r="L3092">
        <v>50</v>
      </c>
      <c r="M3092">
        <v>60</v>
      </c>
      <c r="N3092">
        <v>90</v>
      </c>
      <c r="O3092">
        <v>150</v>
      </c>
      <c r="P3092">
        <v>6</v>
      </c>
      <c r="Q3092" s="1">
        <v>40756</v>
      </c>
      <c r="R3092" t="s">
        <v>28</v>
      </c>
      <c r="S3092" t="s">
        <v>30</v>
      </c>
      <c r="T3092" t="s">
        <v>31</v>
      </c>
    </row>
    <row r="3093" spans="1:20" x14ac:dyDescent="0.25">
      <c r="A3093">
        <v>720</v>
      </c>
      <c r="B3093" t="s">
        <v>55</v>
      </c>
      <c r="C3093" t="s">
        <v>50</v>
      </c>
      <c r="D3093" t="s">
        <v>43</v>
      </c>
      <c r="E3093">
        <v>70</v>
      </c>
      <c r="F3093">
        <v>101</v>
      </c>
      <c r="G3093">
        <v>179</v>
      </c>
      <c r="H3093">
        <v>67</v>
      </c>
      <c r="I3093">
        <v>54</v>
      </c>
      <c r="J3093">
        <v>22</v>
      </c>
      <c r="K3093">
        <v>677</v>
      </c>
      <c r="L3093">
        <v>80</v>
      </c>
      <c r="M3093">
        <v>80</v>
      </c>
      <c r="N3093">
        <v>130</v>
      </c>
      <c r="O3093">
        <v>210</v>
      </c>
      <c r="P3093">
        <v>6</v>
      </c>
      <c r="Q3093" s="1">
        <v>40878</v>
      </c>
      <c r="R3093" t="s">
        <v>28</v>
      </c>
      <c r="S3093" t="s">
        <v>30</v>
      </c>
      <c r="T3093" t="s">
        <v>31</v>
      </c>
    </row>
    <row r="3094" spans="1:20" x14ac:dyDescent="0.25">
      <c r="A3094">
        <v>720</v>
      </c>
      <c r="B3094" t="s">
        <v>55</v>
      </c>
      <c r="C3094" t="s">
        <v>50</v>
      </c>
      <c r="D3094" t="s">
        <v>43</v>
      </c>
      <c r="E3094">
        <v>83</v>
      </c>
      <c r="F3094">
        <v>149</v>
      </c>
      <c r="G3094">
        <v>298</v>
      </c>
      <c r="H3094">
        <v>149</v>
      </c>
      <c r="I3094">
        <v>66</v>
      </c>
      <c r="J3094">
        <v>41</v>
      </c>
      <c r="K3094">
        <v>1245</v>
      </c>
      <c r="L3094">
        <v>90</v>
      </c>
      <c r="M3094">
        <v>120</v>
      </c>
      <c r="N3094">
        <v>140</v>
      </c>
      <c r="O3094">
        <v>260</v>
      </c>
      <c r="P3094">
        <v>8</v>
      </c>
      <c r="Q3094" s="1">
        <v>40330</v>
      </c>
      <c r="R3094" t="s">
        <v>32</v>
      </c>
      <c r="S3094" t="s">
        <v>39</v>
      </c>
      <c r="T3094" t="s">
        <v>31</v>
      </c>
    </row>
    <row r="3095" spans="1:20" x14ac:dyDescent="0.25">
      <c r="A3095">
        <v>720</v>
      </c>
      <c r="B3095" t="s">
        <v>55</v>
      </c>
      <c r="C3095" t="s">
        <v>50</v>
      </c>
      <c r="D3095" t="s">
        <v>43</v>
      </c>
      <c r="E3095">
        <v>154</v>
      </c>
      <c r="F3095">
        <v>171</v>
      </c>
      <c r="G3095">
        <v>382</v>
      </c>
      <c r="H3095">
        <v>170</v>
      </c>
      <c r="I3095">
        <v>76</v>
      </c>
      <c r="J3095">
        <v>47</v>
      </c>
      <c r="K3095">
        <v>1091</v>
      </c>
      <c r="L3095">
        <v>110</v>
      </c>
      <c r="M3095">
        <v>140</v>
      </c>
      <c r="N3095">
        <v>160</v>
      </c>
      <c r="O3095">
        <v>300</v>
      </c>
      <c r="P3095">
        <v>8</v>
      </c>
      <c r="Q3095" s="1">
        <v>40544</v>
      </c>
      <c r="R3095" t="s">
        <v>32</v>
      </c>
      <c r="S3095" t="s">
        <v>39</v>
      </c>
      <c r="T3095" t="s">
        <v>31</v>
      </c>
    </row>
    <row r="3096" spans="1:20" x14ac:dyDescent="0.25">
      <c r="A3096">
        <v>720</v>
      </c>
      <c r="B3096" t="s">
        <v>55</v>
      </c>
      <c r="C3096" t="s">
        <v>50</v>
      </c>
      <c r="D3096" t="s">
        <v>43</v>
      </c>
      <c r="E3096">
        <v>140</v>
      </c>
      <c r="F3096">
        <v>163</v>
      </c>
      <c r="G3096">
        <v>346</v>
      </c>
      <c r="H3096">
        <v>162</v>
      </c>
      <c r="I3096">
        <v>69</v>
      </c>
      <c r="J3096">
        <v>45</v>
      </c>
      <c r="K3096">
        <v>1091</v>
      </c>
      <c r="L3096">
        <v>100</v>
      </c>
      <c r="M3096">
        <v>130</v>
      </c>
      <c r="N3096">
        <v>150</v>
      </c>
      <c r="O3096">
        <v>280</v>
      </c>
      <c r="P3096">
        <v>8</v>
      </c>
      <c r="Q3096" s="1">
        <v>40634</v>
      </c>
      <c r="R3096" t="s">
        <v>32</v>
      </c>
      <c r="S3096" t="s">
        <v>39</v>
      </c>
      <c r="T3096" t="s">
        <v>31</v>
      </c>
    </row>
    <row r="3097" spans="1:20" x14ac:dyDescent="0.25">
      <c r="A3097">
        <v>720</v>
      </c>
      <c r="B3097" t="s">
        <v>55</v>
      </c>
      <c r="C3097" t="s">
        <v>50</v>
      </c>
      <c r="D3097" t="s">
        <v>43</v>
      </c>
      <c r="E3097">
        <v>115</v>
      </c>
      <c r="F3097">
        <v>149</v>
      </c>
      <c r="G3097">
        <v>295</v>
      </c>
      <c r="H3097">
        <v>149</v>
      </c>
      <c r="I3097">
        <v>61</v>
      </c>
      <c r="J3097">
        <v>41</v>
      </c>
      <c r="K3097">
        <v>1245</v>
      </c>
      <c r="L3097">
        <v>90</v>
      </c>
      <c r="M3097">
        <v>120</v>
      </c>
      <c r="N3097">
        <v>140</v>
      </c>
      <c r="O3097">
        <v>260</v>
      </c>
      <c r="P3097">
        <v>8</v>
      </c>
      <c r="Q3097" s="1">
        <v>40695</v>
      </c>
      <c r="R3097" t="s">
        <v>32</v>
      </c>
      <c r="S3097" t="s">
        <v>39</v>
      </c>
      <c r="T3097" t="s">
        <v>31</v>
      </c>
    </row>
    <row r="3098" spans="1:20" x14ac:dyDescent="0.25">
      <c r="A3098">
        <v>720</v>
      </c>
      <c r="B3098" t="s">
        <v>55</v>
      </c>
      <c r="C3098" t="s">
        <v>50</v>
      </c>
      <c r="D3098" t="s">
        <v>43</v>
      </c>
      <c r="E3098">
        <v>137</v>
      </c>
      <c r="F3098">
        <v>161</v>
      </c>
      <c r="G3098">
        <v>343</v>
      </c>
      <c r="H3098">
        <v>161</v>
      </c>
      <c r="I3098">
        <v>69</v>
      </c>
      <c r="J3098">
        <v>45</v>
      </c>
      <c r="K3098">
        <v>1267</v>
      </c>
      <c r="L3098">
        <v>110</v>
      </c>
      <c r="M3098">
        <v>120</v>
      </c>
      <c r="N3098">
        <v>140</v>
      </c>
      <c r="O3098">
        <v>260</v>
      </c>
      <c r="P3098">
        <v>8</v>
      </c>
      <c r="Q3098" s="1">
        <v>40817</v>
      </c>
      <c r="R3098" t="s">
        <v>32</v>
      </c>
      <c r="S3098" t="s">
        <v>39</v>
      </c>
      <c r="T3098" t="s">
        <v>31</v>
      </c>
    </row>
    <row r="3099" spans="1:20" x14ac:dyDescent="0.25">
      <c r="A3099">
        <v>720</v>
      </c>
      <c r="B3099" t="s">
        <v>55</v>
      </c>
      <c r="C3099" t="s">
        <v>50</v>
      </c>
      <c r="D3099" t="s">
        <v>43</v>
      </c>
      <c r="E3099">
        <v>-3</v>
      </c>
      <c r="F3099">
        <v>75</v>
      </c>
      <c r="G3099">
        <v>128</v>
      </c>
      <c r="H3099">
        <v>53</v>
      </c>
      <c r="I3099">
        <v>78</v>
      </c>
      <c r="J3099">
        <v>48</v>
      </c>
      <c r="K3099">
        <v>458</v>
      </c>
      <c r="L3099">
        <v>10</v>
      </c>
      <c r="M3099">
        <v>40</v>
      </c>
      <c r="N3099">
        <v>70</v>
      </c>
      <c r="O3099">
        <v>110</v>
      </c>
      <c r="P3099">
        <v>9</v>
      </c>
      <c r="Q3099" s="1">
        <v>40299</v>
      </c>
      <c r="R3099" t="s">
        <v>32</v>
      </c>
      <c r="S3099" t="s">
        <v>33</v>
      </c>
      <c r="T3099" t="s">
        <v>31</v>
      </c>
    </row>
    <row r="3100" spans="1:20" x14ac:dyDescent="0.25">
      <c r="A3100">
        <v>720</v>
      </c>
      <c r="B3100" t="s">
        <v>55</v>
      </c>
      <c r="C3100" t="s">
        <v>50</v>
      </c>
      <c r="D3100" t="s">
        <v>43</v>
      </c>
      <c r="E3100">
        <v>-7</v>
      </c>
      <c r="F3100">
        <v>63</v>
      </c>
      <c r="G3100">
        <v>107</v>
      </c>
      <c r="H3100">
        <v>44</v>
      </c>
      <c r="I3100">
        <v>70</v>
      </c>
      <c r="J3100">
        <v>40</v>
      </c>
      <c r="K3100">
        <v>496</v>
      </c>
      <c r="L3100">
        <v>10</v>
      </c>
      <c r="M3100">
        <v>30</v>
      </c>
      <c r="N3100">
        <v>60</v>
      </c>
      <c r="O3100">
        <v>90</v>
      </c>
      <c r="P3100">
        <v>9</v>
      </c>
      <c r="Q3100" s="1">
        <v>40330</v>
      </c>
      <c r="R3100" t="s">
        <v>32</v>
      </c>
      <c r="S3100" t="s">
        <v>33</v>
      </c>
      <c r="T3100" t="s">
        <v>31</v>
      </c>
    </row>
    <row r="3101" spans="1:20" x14ac:dyDescent="0.25">
      <c r="A3101">
        <v>720</v>
      </c>
      <c r="B3101" t="s">
        <v>55</v>
      </c>
      <c r="C3101" t="s">
        <v>50</v>
      </c>
      <c r="D3101" t="s">
        <v>43</v>
      </c>
      <c r="E3101">
        <v>0</v>
      </c>
      <c r="F3101">
        <v>87</v>
      </c>
      <c r="G3101">
        <v>168</v>
      </c>
      <c r="H3101">
        <v>63</v>
      </c>
      <c r="I3101">
        <v>91</v>
      </c>
      <c r="J3101">
        <v>57</v>
      </c>
      <c r="K3101">
        <v>435</v>
      </c>
      <c r="L3101">
        <v>20</v>
      </c>
      <c r="M3101">
        <v>50</v>
      </c>
      <c r="N3101">
        <v>80</v>
      </c>
      <c r="O3101">
        <v>130</v>
      </c>
      <c r="P3101">
        <v>9</v>
      </c>
      <c r="Q3101" s="1">
        <v>40544</v>
      </c>
      <c r="R3101" t="s">
        <v>32</v>
      </c>
      <c r="S3101" t="s">
        <v>33</v>
      </c>
      <c r="T3101" t="s">
        <v>31</v>
      </c>
    </row>
    <row r="3102" spans="1:20" x14ac:dyDescent="0.25">
      <c r="A3102">
        <v>720</v>
      </c>
      <c r="B3102" t="s">
        <v>55</v>
      </c>
      <c r="C3102" t="s">
        <v>50</v>
      </c>
      <c r="D3102" t="s">
        <v>43</v>
      </c>
      <c r="E3102">
        <v>-6</v>
      </c>
      <c r="F3102">
        <v>73</v>
      </c>
      <c r="G3102">
        <v>133</v>
      </c>
      <c r="H3102">
        <v>52</v>
      </c>
      <c r="I3102">
        <v>77</v>
      </c>
      <c r="J3102">
        <v>47</v>
      </c>
      <c r="K3102">
        <v>433</v>
      </c>
      <c r="L3102">
        <v>20</v>
      </c>
      <c r="M3102">
        <v>40</v>
      </c>
      <c r="N3102">
        <v>70</v>
      </c>
      <c r="O3102">
        <v>110</v>
      </c>
      <c r="P3102">
        <v>9</v>
      </c>
      <c r="Q3102" s="1">
        <v>40634</v>
      </c>
      <c r="R3102" t="s">
        <v>32</v>
      </c>
      <c r="S3102" t="s">
        <v>33</v>
      </c>
      <c r="T3102" t="s">
        <v>31</v>
      </c>
    </row>
    <row r="3103" spans="1:20" x14ac:dyDescent="0.25">
      <c r="A3103">
        <v>720</v>
      </c>
      <c r="B3103" t="s">
        <v>55</v>
      </c>
      <c r="C3103" t="s">
        <v>50</v>
      </c>
      <c r="D3103" t="s">
        <v>43</v>
      </c>
      <c r="E3103">
        <v>-7</v>
      </c>
      <c r="F3103">
        <v>71</v>
      </c>
      <c r="G3103">
        <v>130</v>
      </c>
      <c r="H3103">
        <v>51</v>
      </c>
      <c r="I3103">
        <v>76</v>
      </c>
      <c r="J3103">
        <v>46</v>
      </c>
      <c r="K3103">
        <v>503</v>
      </c>
      <c r="L3103">
        <v>30</v>
      </c>
      <c r="M3103">
        <v>30</v>
      </c>
      <c r="N3103">
        <v>60</v>
      </c>
      <c r="O3103">
        <v>90</v>
      </c>
      <c r="P3103">
        <v>9</v>
      </c>
      <c r="Q3103" s="1">
        <v>40817</v>
      </c>
      <c r="R3103" t="s">
        <v>32</v>
      </c>
      <c r="S3103" t="s">
        <v>33</v>
      </c>
      <c r="T3103" t="s">
        <v>31</v>
      </c>
    </row>
    <row r="3104" spans="1:20" x14ac:dyDescent="0.25">
      <c r="A3104">
        <v>720</v>
      </c>
      <c r="B3104" t="s">
        <v>55</v>
      </c>
      <c r="C3104" t="s">
        <v>50</v>
      </c>
      <c r="D3104" t="s">
        <v>43</v>
      </c>
      <c r="E3104">
        <v>31</v>
      </c>
      <c r="F3104">
        <v>77</v>
      </c>
      <c r="G3104">
        <v>134</v>
      </c>
      <c r="H3104">
        <v>57</v>
      </c>
      <c r="I3104">
        <v>46</v>
      </c>
      <c r="J3104">
        <v>18</v>
      </c>
      <c r="K3104">
        <v>323</v>
      </c>
      <c r="L3104">
        <v>40</v>
      </c>
      <c r="M3104">
        <v>40</v>
      </c>
      <c r="N3104">
        <v>70</v>
      </c>
      <c r="O3104">
        <v>110</v>
      </c>
      <c r="P3104">
        <v>10</v>
      </c>
      <c r="Q3104" s="1">
        <v>40238</v>
      </c>
      <c r="R3104" t="s">
        <v>32</v>
      </c>
      <c r="S3104" t="s">
        <v>34</v>
      </c>
      <c r="T3104" t="s">
        <v>31</v>
      </c>
    </row>
    <row r="3105" spans="1:20" x14ac:dyDescent="0.25">
      <c r="A3105">
        <v>720</v>
      </c>
      <c r="B3105" t="s">
        <v>55</v>
      </c>
      <c r="C3105" t="s">
        <v>50</v>
      </c>
      <c r="D3105" t="s">
        <v>43</v>
      </c>
      <c r="E3105">
        <v>21</v>
      </c>
      <c r="F3105">
        <v>63</v>
      </c>
      <c r="G3105">
        <v>110</v>
      </c>
      <c r="H3105">
        <v>47</v>
      </c>
      <c r="I3105">
        <v>42</v>
      </c>
      <c r="J3105">
        <v>15</v>
      </c>
      <c r="K3105">
        <v>420</v>
      </c>
      <c r="L3105">
        <v>20</v>
      </c>
      <c r="M3105">
        <v>40</v>
      </c>
      <c r="N3105">
        <v>50</v>
      </c>
      <c r="O3105">
        <v>90</v>
      </c>
      <c r="P3105">
        <v>10</v>
      </c>
      <c r="Q3105" s="1">
        <v>40360</v>
      </c>
      <c r="R3105" t="s">
        <v>32</v>
      </c>
      <c r="S3105" t="s">
        <v>34</v>
      </c>
      <c r="T3105" t="s">
        <v>31</v>
      </c>
    </row>
    <row r="3106" spans="1:20" x14ac:dyDescent="0.25">
      <c r="A3106">
        <v>720</v>
      </c>
      <c r="B3106" t="s">
        <v>55</v>
      </c>
      <c r="C3106" t="s">
        <v>50</v>
      </c>
      <c r="D3106" t="s">
        <v>43</v>
      </c>
      <c r="E3106">
        <v>27</v>
      </c>
      <c r="F3106">
        <v>72</v>
      </c>
      <c r="G3106">
        <v>125</v>
      </c>
      <c r="H3106">
        <v>53</v>
      </c>
      <c r="I3106">
        <v>45</v>
      </c>
      <c r="J3106">
        <v>17</v>
      </c>
      <c r="K3106">
        <v>410</v>
      </c>
      <c r="L3106">
        <v>40</v>
      </c>
      <c r="M3106">
        <v>40</v>
      </c>
      <c r="N3106">
        <v>70</v>
      </c>
      <c r="O3106">
        <v>110</v>
      </c>
      <c r="P3106">
        <v>10</v>
      </c>
      <c r="Q3106" s="1">
        <v>40422</v>
      </c>
      <c r="R3106" t="s">
        <v>32</v>
      </c>
      <c r="S3106" t="s">
        <v>34</v>
      </c>
      <c r="T3106" t="s">
        <v>31</v>
      </c>
    </row>
    <row r="3107" spans="1:20" x14ac:dyDescent="0.25">
      <c r="A3107">
        <v>720</v>
      </c>
      <c r="B3107" t="s">
        <v>55</v>
      </c>
      <c r="C3107" t="s">
        <v>50</v>
      </c>
      <c r="D3107" t="s">
        <v>43</v>
      </c>
      <c r="E3107">
        <v>32</v>
      </c>
      <c r="F3107">
        <v>79</v>
      </c>
      <c r="G3107">
        <v>138</v>
      </c>
      <c r="H3107">
        <v>59</v>
      </c>
      <c r="I3107">
        <v>47</v>
      </c>
      <c r="J3107">
        <v>19</v>
      </c>
      <c r="K3107">
        <v>411</v>
      </c>
      <c r="L3107">
        <v>40</v>
      </c>
      <c r="M3107">
        <v>50</v>
      </c>
      <c r="N3107">
        <v>70</v>
      </c>
      <c r="O3107">
        <v>120</v>
      </c>
      <c r="P3107">
        <v>10</v>
      </c>
      <c r="Q3107" s="1">
        <v>40483</v>
      </c>
      <c r="R3107" t="s">
        <v>32</v>
      </c>
      <c r="S3107" t="s">
        <v>34</v>
      </c>
      <c r="T3107" t="s">
        <v>31</v>
      </c>
    </row>
    <row r="3108" spans="1:20" x14ac:dyDescent="0.25">
      <c r="A3108">
        <v>720</v>
      </c>
      <c r="B3108" t="s">
        <v>55</v>
      </c>
      <c r="C3108" t="s">
        <v>50</v>
      </c>
      <c r="D3108" t="s">
        <v>43</v>
      </c>
      <c r="E3108">
        <v>43</v>
      </c>
      <c r="F3108">
        <v>74</v>
      </c>
      <c r="G3108">
        <v>137</v>
      </c>
      <c r="H3108">
        <v>55</v>
      </c>
      <c r="I3108">
        <v>45</v>
      </c>
      <c r="J3108">
        <v>18</v>
      </c>
      <c r="K3108">
        <v>336</v>
      </c>
      <c r="L3108">
        <v>40</v>
      </c>
      <c r="M3108">
        <v>40</v>
      </c>
      <c r="N3108">
        <v>70</v>
      </c>
      <c r="O3108">
        <v>110</v>
      </c>
      <c r="P3108">
        <v>10</v>
      </c>
      <c r="Q3108" s="1">
        <v>40634</v>
      </c>
      <c r="R3108" t="s">
        <v>32</v>
      </c>
      <c r="S3108" t="s">
        <v>34</v>
      </c>
      <c r="T3108" t="s">
        <v>31</v>
      </c>
    </row>
    <row r="3109" spans="1:20" x14ac:dyDescent="0.25">
      <c r="A3109">
        <v>720</v>
      </c>
      <c r="B3109" t="s">
        <v>55</v>
      </c>
      <c r="C3109" t="s">
        <v>50</v>
      </c>
      <c r="D3109" t="s">
        <v>43</v>
      </c>
      <c r="E3109">
        <v>33</v>
      </c>
      <c r="F3109">
        <v>68</v>
      </c>
      <c r="G3109">
        <v>117</v>
      </c>
      <c r="H3109">
        <v>50</v>
      </c>
      <c r="I3109">
        <v>41</v>
      </c>
      <c r="J3109">
        <v>16</v>
      </c>
      <c r="K3109">
        <v>397</v>
      </c>
      <c r="L3109">
        <v>30</v>
      </c>
      <c r="M3109">
        <v>40</v>
      </c>
      <c r="N3109">
        <v>60</v>
      </c>
      <c r="O3109">
        <v>100</v>
      </c>
      <c r="P3109">
        <v>10</v>
      </c>
      <c r="Q3109" s="1">
        <v>40695</v>
      </c>
      <c r="R3109" t="s">
        <v>32</v>
      </c>
      <c r="S3109" t="s">
        <v>34</v>
      </c>
      <c r="T3109" t="s">
        <v>31</v>
      </c>
    </row>
    <row r="3110" spans="1:20" x14ac:dyDescent="0.25">
      <c r="A3110">
        <v>720</v>
      </c>
      <c r="B3110" t="s">
        <v>55</v>
      </c>
      <c r="C3110" t="s">
        <v>50</v>
      </c>
      <c r="D3110" t="s">
        <v>43</v>
      </c>
      <c r="E3110">
        <v>29</v>
      </c>
      <c r="F3110">
        <v>63</v>
      </c>
      <c r="G3110">
        <v>109</v>
      </c>
      <c r="H3110">
        <v>47</v>
      </c>
      <c r="I3110">
        <v>39</v>
      </c>
      <c r="J3110">
        <v>15</v>
      </c>
      <c r="K3110">
        <v>420</v>
      </c>
      <c r="L3110">
        <v>20</v>
      </c>
      <c r="M3110">
        <v>40</v>
      </c>
      <c r="N3110">
        <v>50</v>
      </c>
      <c r="O3110">
        <v>90</v>
      </c>
      <c r="P3110">
        <v>10</v>
      </c>
      <c r="Q3110" s="1">
        <v>40725</v>
      </c>
      <c r="R3110" t="s">
        <v>32</v>
      </c>
      <c r="S3110" t="s">
        <v>34</v>
      </c>
      <c r="T3110" t="s">
        <v>31</v>
      </c>
    </row>
    <row r="3111" spans="1:20" x14ac:dyDescent="0.25">
      <c r="A3111">
        <v>720</v>
      </c>
      <c r="B3111" t="s">
        <v>55</v>
      </c>
      <c r="C3111" t="s">
        <v>50</v>
      </c>
      <c r="D3111" t="s">
        <v>43</v>
      </c>
      <c r="E3111">
        <v>40</v>
      </c>
      <c r="F3111">
        <v>72</v>
      </c>
      <c r="G3111">
        <v>133</v>
      </c>
      <c r="H3111">
        <v>53</v>
      </c>
      <c r="I3111">
        <v>45</v>
      </c>
      <c r="J3111">
        <v>17</v>
      </c>
      <c r="K3111">
        <v>410</v>
      </c>
      <c r="L3111">
        <v>40</v>
      </c>
      <c r="M3111">
        <v>40</v>
      </c>
      <c r="N3111">
        <v>70</v>
      </c>
      <c r="O3111">
        <v>110</v>
      </c>
      <c r="P3111">
        <v>10</v>
      </c>
      <c r="Q3111" s="1">
        <v>40787</v>
      </c>
      <c r="R3111" t="s">
        <v>32</v>
      </c>
      <c r="S3111" t="s">
        <v>34</v>
      </c>
      <c r="T3111" t="s">
        <v>31</v>
      </c>
    </row>
    <row r="3112" spans="1:20" x14ac:dyDescent="0.25">
      <c r="A3112">
        <v>720</v>
      </c>
      <c r="B3112" t="s">
        <v>55</v>
      </c>
      <c r="C3112" t="s">
        <v>50</v>
      </c>
      <c r="D3112" t="s">
        <v>43</v>
      </c>
      <c r="E3112">
        <v>12</v>
      </c>
      <c r="F3112">
        <v>65</v>
      </c>
      <c r="G3112">
        <v>118</v>
      </c>
      <c r="H3112">
        <v>53</v>
      </c>
      <c r="I3112">
        <v>53</v>
      </c>
      <c r="J3112">
        <v>20</v>
      </c>
      <c r="K3112">
        <v>361</v>
      </c>
      <c r="L3112">
        <v>20</v>
      </c>
      <c r="M3112">
        <v>40</v>
      </c>
      <c r="N3112">
        <v>60</v>
      </c>
      <c r="O3112">
        <v>100</v>
      </c>
      <c r="P3112">
        <v>11</v>
      </c>
      <c r="Q3112" s="1">
        <v>40299</v>
      </c>
      <c r="R3112" t="s">
        <v>26</v>
      </c>
      <c r="S3112" t="s">
        <v>35</v>
      </c>
      <c r="T3112" t="s">
        <v>25</v>
      </c>
    </row>
    <row r="3113" spans="1:20" x14ac:dyDescent="0.25">
      <c r="A3113">
        <v>720</v>
      </c>
      <c r="B3113" t="s">
        <v>55</v>
      </c>
      <c r="C3113" t="s">
        <v>50</v>
      </c>
      <c r="D3113" t="s">
        <v>43</v>
      </c>
      <c r="E3113">
        <v>9</v>
      </c>
      <c r="F3113">
        <v>60</v>
      </c>
      <c r="G3113">
        <v>109</v>
      </c>
      <c r="H3113">
        <v>49</v>
      </c>
      <c r="I3113">
        <v>51</v>
      </c>
      <c r="J3113">
        <v>18</v>
      </c>
      <c r="K3113">
        <v>414</v>
      </c>
      <c r="L3113">
        <v>10</v>
      </c>
      <c r="M3113">
        <v>40</v>
      </c>
      <c r="N3113">
        <v>50</v>
      </c>
      <c r="O3113">
        <v>90</v>
      </c>
      <c r="P3113">
        <v>11</v>
      </c>
      <c r="Q3113" s="1">
        <v>40391</v>
      </c>
      <c r="R3113" t="s">
        <v>26</v>
      </c>
      <c r="S3113" t="s">
        <v>35</v>
      </c>
      <c r="T3113" t="s">
        <v>25</v>
      </c>
    </row>
    <row r="3114" spans="1:20" x14ac:dyDescent="0.25">
      <c r="A3114">
        <v>720</v>
      </c>
      <c r="B3114" t="s">
        <v>55</v>
      </c>
      <c r="C3114" t="s">
        <v>50</v>
      </c>
      <c r="D3114" t="s">
        <v>43</v>
      </c>
      <c r="E3114">
        <v>19</v>
      </c>
      <c r="F3114">
        <v>67</v>
      </c>
      <c r="G3114">
        <v>129</v>
      </c>
      <c r="H3114">
        <v>54</v>
      </c>
      <c r="I3114">
        <v>54</v>
      </c>
      <c r="J3114">
        <v>20</v>
      </c>
      <c r="K3114">
        <v>337</v>
      </c>
      <c r="L3114">
        <v>20</v>
      </c>
      <c r="M3114">
        <v>40</v>
      </c>
      <c r="N3114">
        <v>60</v>
      </c>
      <c r="O3114">
        <v>100</v>
      </c>
      <c r="P3114">
        <v>11</v>
      </c>
      <c r="Q3114" s="1">
        <v>40634</v>
      </c>
      <c r="R3114" t="s">
        <v>26</v>
      </c>
      <c r="S3114" t="s">
        <v>35</v>
      </c>
      <c r="T3114" t="s">
        <v>25</v>
      </c>
    </row>
    <row r="3115" spans="1:20" x14ac:dyDescent="0.25">
      <c r="A3115">
        <v>720</v>
      </c>
      <c r="B3115" t="s">
        <v>55</v>
      </c>
      <c r="C3115" t="s">
        <v>50</v>
      </c>
      <c r="D3115" t="s">
        <v>43</v>
      </c>
      <c r="E3115">
        <v>17</v>
      </c>
      <c r="F3115">
        <v>65</v>
      </c>
      <c r="G3115">
        <v>117</v>
      </c>
      <c r="H3115">
        <v>53</v>
      </c>
      <c r="I3115">
        <v>49</v>
      </c>
      <c r="J3115">
        <v>20</v>
      </c>
      <c r="K3115">
        <v>361</v>
      </c>
      <c r="L3115">
        <v>20</v>
      </c>
      <c r="M3115">
        <v>40</v>
      </c>
      <c r="N3115">
        <v>60</v>
      </c>
      <c r="O3115">
        <v>100</v>
      </c>
      <c r="P3115">
        <v>11</v>
      </c>
      <c r="Q3115" s="1">
        <v>40664</v>
      </c>
      <c r="R3115" t="s">
        <v>26</v>
      </c>
      <c r="S3115" t="s">
        <v>35</v>
      </c>
      <c r="T3115" t="s">
        <v>25</v>
      </c>
    </row>
    <row r="3116" spans="1:20" x14ac:dyDescent="0.25">
      <c r="A3116">
        <v>720</v>
      </c>
      <c r="B3116" t="s">
        <v>55</v>
      </c>
      <c r="C3116" t="s">
        <v>50</v>
      </c>
      <c r="D3116" t="s">
        <v>43</v>
      </c>
      <c r="E3116">
        <v>12</v>
      </c>
      <c r="F3116">
        <v>60</v>
      </c>
      <c r="G3116">
        <v>108</v>
      </c>
      <c r="H3116">
        <v>49</v>
      </c>
      <c r="I3116">
        <v>47</v>
      </c>
      <c r="J3116">
        <v>18</v>
      </c>
      <c r="K3116">
        <v>414</v>
      </c>
      <c r="L3116">
        <v>10</v>
      </c>
      <c r="M3116">
        <v>40</v>
      </c>
      <c r="N3116">
        <v>50</v>
      </c>
      <c r="O3116">
        <v>90</v>
      </c>
      <c r="P3116">
        <v>11</v>
      </c>
      <c r="Q3116" s="1">
        <v>40756</v>
      </c>
      <c r="R3116" t="s">
        <v>26</v>
      </c>
      <c r="S3116" t="s">
        <v>35</v>
      </c>
      <c r="T3116" t="s">
        <v>25</v>
      </c>
    </row>
    <row r="3117" spans="1:20" x14ac:dyDescent="0.25">
      <c r="A3117">
        <v>720</v>
      </c>
      <c r="B3117" t="s">
        <v>55</v>
      </c>
      <c r="C3117" t="s">
        <v>50</v>
      </c>
      <c r="D3117" t="s">
        <v>43</v>
      </c>
      <c r="E3117">
        <v>19</v>
      </c>
      <c r="F3117">
        <v>66</v>
      </c>
      <c r="G3117">
        <v>128</v>
      </c>
      <c r="H3117">
        <v>54</v>
      </c>
      <c r="I3117">
        <v>53</v>
      </c>
      <c r="J3117">
        <v>20</v>
      </c>
      <c r="K3117">
        <v>404</v>
      </c>
      <c r="L3117">
        <v>30</v>
      </c>
      <c r="M3117">
        <v>30</v>
      </c>
      <c r="N3117">
        <v>50</v>
      </c>
      <c r="O3117">
        <v>80</v>
      </c>
      <c r="P3117">
        <v>11</v>
      </c>
      <c r="Q3117" s="1">
        <v>40817</v>
      </c>
      <c r="R3117" t="s">
        <v>26</v>
      </c>
      <c r="S3117" t="s">
        <v>35</v>
      </c>
      <c r="T3117" t="s">
        <v>25</v>
      </c>
    </row>
    <row r="3118" spans="1:20" x14ac:dyDescent="0.25">
      <c r="A3118">
        <v>720</v>
      </c>
      <c r="B3118" t="s">
        <v>55</v>
      </c>
      <c r="C3118" t="s">
        <v>50</v>
      </c>
      <c r="D3118" t="s">
        <v>43</v>
      </c>
      <c r="E3118">
        <v>34</v>
      </c>
      <c r="F3118">
        <v>74</v>
      </c>
      <c r="G3118">
        <v>136</v>
      </c>
      <c r="H3118">
        <v>62</v>
      </c>
      <c r="I3118">
        <v>40</v>
      </c>
      <c r="J3118">
        <v>19</v>
      </c>
      <c r="K3118">
        <v>958</v>
      </c>
      <c r="L3118">
        <v>30</v>
      </c>
      <c r="M3118">
        <v>50</v>
      </c>
      <c r="N3118">
        <v>60</v>
      </c>
      <c r="O3118">
        <v>110</v>
      </c>
      <c r="P3118">
        <v>12</v>
      </c>
      <c r="Q3118" s="1">
        <v>40210</v>
      </c>
      <c r="R3118" t="s">
        <v>26</v>
      </c>
      <c r="S3118" t="s">
        <v>40</v>
      </c>
      <c r="T3118" t="s">
        <v>25</v>
      </c>
    </row>
    <row r="3119" spans="1:20" x14ac:dyDescent="0.25">
      <c r="A3119">
        <v>720</v>
      </c>
      <c r="B3119" t="s">
        <v>55</v>
      </c>
      <c r="C3119" t="s">
        <v>50</v>
      </c>
      <c r="D3119" t="s">
        <v>43</v>
      </c>
      <c r="E3119">
        <v>23</v>
      </c>
      <c r="F3119">
        <v>59</v>
      </c>
      <c r="G3119">
        <v>109</v>
      </c>
      <c r="H3119">
        <v>50</v>
      </c>
      <c r="I3119">
        <v>36</v>
      </c>
      <c r="J3119">
        <v>15</v>
      </c>
      <c r="K3119">
        <v>1051</v>
      </c>
      <c r="L3119">
        <v>20</v>
      </c>
      <c r="M3119">
        <v>40</v>
      </c>
      <c r="N3119">
        <v>50</v>
      </c>
      <c r="O3119">
        <v>90</v>
      </c>
      <c r="P3119">
        <v>12</v>
      </c>
      <c r="Q3119" s="1">
        <v>40360</v>
      </c>
      <c r="R3119" t="s">
        <v>26</v>
      </c>
      <c r="S3119" t="s">
        <v>40</v>
      </c>
      <c r="T3119" t="s">
        <v>25</v>
      </c>
    </row>
    <row r="3120" spans="1:20" x14ac:dyDescent="0.25">
      <c r="A3120">
        <v>720</v>
      </c>
      <c r="B3120" t="s">
        <v>55</v>
      </c>
      <c r="C3120" t="s">
        <v>50</v>
      </c>
      <c r="D3120" t="s">
        <v>43</v>
      </c>
      <c r="E3120">
        <v>25</v>
      </c>
      <c r="F3120">
        <v>62</v>
      </c>
      <c r="G3120">
        <v>113</v>
      </c>
      <c r="H3120">
        <v>51</v>
      </c>
      <c r="I3120">
        <v>37</v>
      </c>
      <c r="J3120">
        <v>15</v>
      </c>
      <c r="K3120">
        <v>1042</v>
      </c>
      <c r="L3120">
        <v>20</v>
      </c>
      <c r="M3120">
        <v>40</v>
      </c>
      <c r="N3120">
        <v>50</v>
      </c>
      <c r="O3120">
        <v>90</v>
      </c>
      <c r="P3120">
        <v>12</v>
      </c>
      <c r="Q3120" s="1">
        <v>40422</v>
      </c>
      <c r="R3120" t="s">
        <v>26</v>
      </c>
      <c r="S3120" t="s">
        <v>40</v>
      </c>
      <c r="T3120" t="s">
        <v>25</v>
      </c>
    </row>
    <row r="3121" spans="1:20" x14ac:dyDescent="0.25">
      <c r="A3121">
        <v>720</v>
      </c>
      <c r="B3121" t="s">
        <v>55</v>
      </c>
      <c r="C3121" t="s">
        <v>50</v>
      </c>
      <c r="D3121" t="s">
        <v>43</v>
      </c>
      <c r="E3121">
        <v>32</v>
      </c>
      <c r="F3121">
        <v>59</v>
      </c>
      <c r="G3121">
        <v>108</v>
      </c>
      <c r="H3121">
        <v>50</v>
      </c>
      <c r="I3121">
        <v>33</v>
      </c>
      <c r="J3121">
        <v>15</v>
      </c>
      <c r="K3121">
        <v>1051</v>
      </c>
      <c r="L3121">
        <v>20</v>
      </c>
      <c r="M3121">
        <v>40</v>
      </c>
      <c r="N3121">
        <v>50</v>
      </c>
      <c r="O3121">
        <v>90</v>
      </c>
      <c r="P3121">
        <v>12</v>
      </c>
      <c r="Q3121" s="1">
        <v>40725</v>
      </c>
      <c r="R3121" t="s">
        <v>26</v>
      </c>
      <c r="S3121" t="s">
        <v>40</v>
      </c>
      <c r="T3121" t="s">
        <v>25</v>
      </c>
    </row>
    <row r="3122" spans="1:20" x14ac:dyDescent="0.25">
      <c r="A3122">
        <v>720</v>
      </c>
      <c r="B3122" t="s">
        <v>55</v>
      </c>
      <c r="C3122" t="s">
        <v>50</v>
      </c>
      <c r="D3122" t="s">
        <v>43</v>
      </c>
      <c r="E3122">
        <v>22</v>
      </c>
      <c r="F3122">
        <v>50</v>
      </c>
      <c r="G3122">
        <v>90</v>
      </c>
      <c r="H3122">
        <v>41</v>
      </c>
      <c r="I3122">
        <v>32</v>
      </c>
      <c r="J3122">
        <v>12</v>
      </c>
      <c r="K3122">
        <v>1046</v>
      </c>
      <c r="L3122">
        <v>20</v>
      </c>
      <c r="M3122">
        <v>30</v>
      </c>
      <c r="N3122">
        <v>50</v>
      </c>
      <c r="O3122">
        <v>80</v>
      </c>
      <c r="P3122">
        <v>12</v>
      </c>
      <c r="Q3122" s="1">
        <v>40756</v>
      </c>
      <c r="R3122" t="s">
        <v>26</v>
      </c>
      <c r="S3122" t="s">
        <v>40</v>
      </c>
      <c r="T3122" t="s">
        <v>25</v>
      </c>
    </row>
    <row r="3123" spans="1:20" x14ac:dyDescent="0.25">
      <c r="A3123">
        <v>727</v>
      </c>
      <c r="B3123" t="s">
        <v>53</v>
      </c>
      <c r="C3123" t="s">
        <v>21</v>
      </c>
      <c r="D3123" t="s">
        <v>43</v>
      </c>
      <c r="E3123">
        <v>129</v>
      </c>
      <c r="F3123">
        <v>195</v>
      </c>
      <c r="G3123">
        <v>336</v>
      </c>
      <c r="H3123">
        <v>141</v>
      </c>
      <c r="I3123">
        <v>66</v>
      </c>
      <c r="J3123">
        <v>43</v>
      </c>
      <c r="K3123">
        <v>692</v>
      </c>
      <c r="L3123">
        <v>130</v>
      </c>
      <c r="M3123">
        <v>130</v>
      </c>
      <c r="N3123">
        <v>180</v>
      </c>
      <c r="O3123">
        <v>310</v>
      </c>
      <c r="P3123">
        <v>3</v>
      </c>
      <c r="Q3123" s="1">
        <v>40360</v>
      </c>
      <c r="R3123" t="s">
        <v>23</v>
      </c>
      <c r="S3123" t="s">
        <v>38</v>
      </c>
      <c r="T3123" t="s">
        <v>31</v>
      </c>
    </row>
    <row r="3124" spans="1:20" x14ac:dyDescent="0.25">
      <c r="A3124">
        <v>727</v>
      </c>
      <c r="B3124" t="s">
        <v>53</v>
      </c>
      <c r="C3124" t="s">
        <v>21</v>
      </c>
      <c r="D3124" t="s">
        <v>43</v>
      </c>
      <c r="E3124">
        <v>181</v>
      </c>
      <c r="F3124">
        <v>186</v>
      </c>
      <c r="G3124">
        <v>341</v>
      </c>
      <c r="H3124">
        <v>134</v>
      </c>
      <c r="I3124">
        <v>64</v>
      </c>
      <c r="J3124">
        <v>41</v>
      </c>
      <c r="K3124">
        <v>690</v>
      </c>
      <c r="L3124">
        <v>110</v>
      </c>
      <c r="M3124">
        <v>120</v>
      </c>
      <c r="N3124">
        <v>160</v>
      </c>
      <c r="O3124">
        <v>280</v>
      </c>
      <c r="P3124">
        <v>3</v>
      </c>
      <c r="Q3124" s="1">
        <v>40878</v>
      </c>
      <c r="R3124" t="s">
        <v>23</v>
      </c>
      <c r="S3124" t="s">
        <v>38</v>
      </c>
      <c r="T3124" t="s">
        <v>31</v>
      </c>
    </row>
    <row r="3125" spans="1:20" x14ac:dyDescent="0.25">
      <c r="A3125">
        <v>727</v>
      </c>
      <c r="B3125" t="s">
        <v>53</v>
      </c>
      <c r="C3125" t="s">
        <v>21</v>
      </c>
      <c r="D3125" t="s">
        <v>43</v>
      </c>
      <c r="E3125">
        <v>44</v>
      </c>
      <c r="F3125">
        <v>68</v>
      </c>
      <c r="G3125">
        <v>115</v>
      </c>
      <c r="H3125">
        <v>47</v>
      </c>
      <c r="I3125">
        <v>24</v>
      </c>
      <c r="J3125">
        <v>13</v>
      </c>
      <c r="K3125">
        <v>772</v>
      </c>
      <c r="L3125">
        <v>60</v>
      </c>
      <c r="M3125">
        <v>40</v>
      </c>
      <c r="N3125">
        <v>80</v>
      </c>
      <c r="O3125">
        <v>120</v>
      </c>
      <c r="P3125">
        <v>13</v>
      </c>
      <c r="Q3125" s="1">
        <v>40210</v>
      </c>
      <c r="R3125" t="s">
        <v>26</v>
      </c>
      <c r="S3125" t="s">
        <v>27</v>
      </c>
      <c r="T3125" t="s">
        <v>25</v>
      </c>
    </row>
    <row r="3126" spans="1:20" x14ac:dyDescent="0.25">
      <c r="A3126">
        <v>727</v>
      </c>
      <c r="B3126" t="s">
        <v>53</v>
      </c>
      <c r="C3126" t="s">
        <v>21</v>
      </c>
      <c r="D3126" t="s">
        <v>43</v>
      </c>
      <c r="E3126">
        <v>27</v>
      </c>
      <c r="F3126">
        <v>134</v>
      </c>
      <c r="G3126">
        <v>245</v>
      </c>
      <c r="H3126">
        <v>96</v>
      </c>
      <c r="I3126">
        <v>116</v>
      </c>
      <c r="J3126">
        <v>87</v>
      </c>
      <c r="K3126">
        <v>683</v>
      </c>
      <c r="L3126">
        <v>50</v>
      </c>
      <c r="M3126">
        <v>80</v>
      </c>
      <c r="N3126">
        <v>130</v>
      </c>
      <c r="O3126">
        <v>210</v>
      </c>
      <c r="P3126">
        <v>5</v>
      </c>
      <c r="Q3126" s="1">
        <v>40817</v>
      </c>
      <c r="R3126" t="s">
        <v>28</v>
      </c>
      <c r="S3126" t="s">
        <v>29</v>
      </c>
      <c r="T3126" t="s">
        <v>25</v>
      </c>
    </row>
    <row r="3127" spans="1:20" x14ac:dyDescent="0.25">
      <c r="A3127">
        <v>727</v>
      </c>
      <c r="B3127" t="s">
        <v>53</v>
      </c>
      <c r="C3127" t="s">
        <v>21</v>
      </c>
      <c r="D3127" t="s">
        <v>43</v>
      </c>
      <c r="E3127">
        <v>31</v>
      </c>
      <c r="F3127">
        <v>43</v>
      </c>
      <c r="G3127">
        <v>81</v>
      </c>
      <c r="H3127">
        <v>33</v>
      </c>
      <c r="I3127">
        <v>22</v>
      </c>
      <c r="J3127">
        <v>10</v>
      </c>
      <c r="K3127">
        <v>577</v>
      </c>
      <c r="L3127">
        <v>20</v>
      </c>
      <c r="M3127">
        <v>20</v>
      </c>
      <c r="N3127">
        <v>30</v>
      </c>
      <c r="O3127">
        <v>50</v>
      </c>
      <c r="P3127">
        <v>8</v>
      </c>
      <c r="Q3127" s="1">
        <v>40787</v>
      </c>
      <c r="R3127" t="s">
        <v>32</v>
      </c>
      <c r="S3127" t="s">
        <v>39</v>
      </c>
      <c r="T3127" t="s">
        <v>31</v>
      </c>
    </row>
    <row r="3128" spans="1:20" x14ac:dyDescent="0.25">
      <c r="A3128">
        <v>727</v>
      </c>
      <c r="B3128" t="s">
        <v>53</v>
      </c>
      <c r="C3128" t="s">
        <v>21</v>
      </c>
      <c r="D3128" t="s">
        <v>43</v>
      </c>
      <c r="E3128">
        <v>16</v>
      </c>
      <c r="F3128">
        <v>30</v>
      </c>
      <c r="G3128">
        <v>55</v>
      </c>
      <c r="H3128">
        <v>22</v>
      </c>
      <c r="I3128">
        <v>19</v>
      </c>
      <c r="J3128">
        <v>7</v>
      </c>
      <c r="K3128">
        <v>570</v>
      </c>
      <c r="L3128">
        <v>10</v>
      </c>
      <c r="M3128">
        <v>10</v>
      </c>
      <c r="N3128">
        <v>20</v>
      </c>
      <c r="O3128">
        <v>30</v>
      </c>
      <c r="P3128">
        <v>8</v>
      </c>
      <c r="Q3128" s="1">
        <v>40848</v>
      </c>
      <c r="R3128" t="s">
        <v>32</v>
      </c>
      <c r="S3128" t="s">
        <v>39</v>
      </c>
      <c r="T3128" t="s">
        <v>31</v>
      </c>
    </row>
    <row r="3129" spans="1:20" x14ac:dyDescent="0.25">
      <c r="A3129">
        <v>727</v>
      </c>
      <c r="B3129" t="s">
        <v>53</v>
      </c>
      <c r="C3129" t="s">
        <v>21</v>
      </c>
      <c r="D3129" t="s">
        <v>43</v>
      </c>
      <c r="E3129">
        <v>12</v>
      </c>
      <c r="F3129">
        <v>65</v>
      </c>
      <c r="G3129">
        <v>118</v>
      </c>
      <c r="H3129">
        <v>53</v>
      </c>
      <c r="I3129">
        <v>53</v>
      </c>
      <c r="J3129">
        <v>20</v>
      </c>
      <c r="K3129">
        <v>306</v>
      </c>
      <c r="L3129">
        <v>20</v>
      </c>
      <c r="M3129">
        <v>40</v>
      </c>
      <c r="N3129">
        <v>50</v>
      </c>
      <c r="O3129">
        <v>90</v>
      </c>
      <c r="P3129">
        <v>9</v>
      </c>
      <c r="Q3129" s="1">
        <v>40210</v>
      </c>
      <c r="R3129" t="s">
        <v>32</v>
      </c>
      <c r="S3129" t="s">
        <v>33</v>
      </c>
      <c r="T3129" t="s">
        <v>31</v>
      </c>
    </row>
    <row r="3130" spans="1:20" x14ac:dyDescent="0.25">
      <c r="A3130">
        <v>727</v>
      </c>
      <c r="B3130" t="s">
        <v>53</v>
      </c>
      <c r="C3130" t="s">
        <v>21</v>
      </c>
      <c r="D3130" t="s">
        <v>43</v>
      </c>
      <c r="E3130">
        <v>18</v>
      </c>
      <c r="F3130">
        <v>66</v>
      </c>
      <c r="G3130">
        <v>128</v>
      </c>
      <c r="H3130">
        <v>54</v>
      </c>
      <c r="I3130">
        <v>54</v>
      </c>
      <c r="J3130">
        <v>20</v>
      </c>
      <c r="K3130">
        <v>301</v>
      </c>
      <c r="L3130">
        <v>20</v>
      </c>
      <c r="M3130">
        <v>40</v>
      </c>
      <c r="N3130">
        <v>50</v>
      </c>
      <c r="O3130">
        <v>90</v>
      </c>
      <c r="P3130">
        <v>9</v>
      </c>
      <c r="Q3130" s="1">
        <v>40603</v>
      </c>
      <c r="R3130" t="s">
        <v>32</v>
      </c>
      <c r="S3130" t="s">
        <v>33</v>
      </c>
      <c r="T3130" t="s">
        <v>31</v>
      </c>
    </row>
    <row r="3131" spans="1:20" x14ac:dyDescent="0.25">
      <c r="A3131">
        <v>727</v>
      </c>
      <c r="B3131" t="s">
        <v>53</v>
      </c>
      <c r="C3131" t="s">
        <v>21</v>
      </c>
      <c r="D3131" t="s">
        <v>43</v>
      </c>
      <c r="E3131">
        <v>28</v>
      </c>
      <c r="F3131">
        <v>77</v>
      </c>
      <c r="G3131">
        <v>139</v>
      </c>
      <c r="H3131">
        <v>63</v>
      </c>
      <c r="I3131">
        <v>53</v>
      </c>
      <c r="J3131">
        <v>23</v>
      </c>
      <c r="K3131">
        <v>397</v>
      </c>
      <c r="L3131">
        <v>30</v>
      </c>
      <c r="M3131">
        <v>40</v>
      </c>
      <c r="N3131">
        <v>60</v>
      </c>
      <c r="O3131">
        <v>100</v>
      </c>
      <c r="P3131">
        <v>9</v>
      </c>
      <c r="Q3131" s="1">
        <v>40756</v>
      </c>
      <c r="R3131" t="s">
        <v>32</v>
      </c>
      <c r="S3131" t="s">
        <v>33</v>
      </c>
      <c r="T3131" t="s">
        <v>31</v>
      </c>
    </row>
    <row r="3132" spans="1:20" x14ac:dyDescent="0.25">
      <c r="A3132">
        <v>740</v>
      </c>
      <c r="B3132" t="s">
        <v>49</v>
      </c>
      <c r="C3132" t="s">
        <v>50</v>
      </c>
      <c r="D3132" t="s">
        <v>43</v>
      </c>
      <c r="E3132">
        <v>34</v>
      </c>
      <c r="F3132">
        <v>80</v>
      </c>
      <c r="G3132">
        <v>140</v>
      </c>
      <c r="H3132">
        <v>60</v>
      </c>
      <c r="I3132">
        <v>46</v>
      </c>
      <c r="J3132">
        <v>19</v>
      </c>
      <c r="K3132">
        <v>336</v>
      </c>
      <c r="L3132">
        <v>50</v>
      </c>
      <c r="M3132">
        <v>60</v>
      </c>
      <c r="N3132">
        <v>80</v>
      </c>
      <c r="O3132">
        <v>140</v>
      </c>
      <c r="P3132">
        <v>1</v>
      </c>
      <c r="Q3132" s="1">
        <v>40179</v>
      </c>
      <c r="R3132" t="s">
        <v>23</v>
      </c>
      <c r="S3132" t="s">
        <v>44</v>
      </c>
      <c r="T3132" t="s">
        <v>25</v>
      </c>
    </row>
    <row r="3133" spans="1:20" x14ac:dyDescent="0.25">
      <c r="A3133">
        <v>740</v>
      </c>
      <c r="B3133" t="s">
        <v>49</v>
      </c>
      <c r="C3133" t="s">
        <v>50</v>
      </c>
      <c r="D3133" t="s">
        <v>43</v>
      </c>
      <c r="E3133">
        <v>28</v>
      </c>
      <c r="F3133">
        <v>74</v>
      </c>
      <c r="G3133">
        <v>129</v>
      </c>
      <c r="H3133">
        <v>55</v>
      </c>
      <c r="I3133">
        <v>46</v>
      </c>
      <c r="J3133">
        <v>18</v>
      </c>
      <c r="K3133">
        <v>336</v>
      </c>
      <c r="L3133">
        <v>50</v>
      </c>
      <c r="M3133">
        <v>50</v>
      </c>
      <c r="N3133">
        <v>80</v>
      </c>
      <c r="O3133">
        <v>130</v>
      </c>
      <c r="P3133">
        <v>1</v>
      </c>
      <c r="Q3133" s="1">
        <v>40269</v>
      </c>
      <c r="R3133" t="s">
        <v>23</v>
      </c>
      <c r="S3133" t="s">
        <v>44</v>
      </c>
      <c r="T3133" t="s">
        <v>25</v>
      </c>
    </row>
    <row r="3134" spans="1:20" x14ac:dyDescent="0.25">
      <c r="A3134">
        <v>740</v>
      </c>
      <c r="B3134" t="s">
        <v>49</v>
      </c>
      <c r="C3134" t="s">
        <v>50</v>
      </c>
      <c r="D3134" t="s">
        <v>43</v>
      </c>
      <c r="E3134">
        <v>35</v>
      </c>
      <c r="F3134">
        <v>72</v>
      </c>
      <c r="G3134">
        <v>121</v>
      </c>
      <c r="H3134">
        <v>49</v>
      </c>
      <c r="I3134">
        <v>37</v>
      </c>
      <c r="J3134">
        <v>15</v>
      </c>
      <c r="K3134">
        <v>351</v>
      </c>
      <c r="L3134">
        <v>40</v>
      </c>
      <c r="M3134">
        <v>50</v>
      </c>
      <c r="N3134">
        <v>70</v>
      </c>
      <c r="O3134">
        <v>120</v>
      </c>
      <c r="P3134">
        <v>2</v>
      </c>
      <c r="Q3134" s="1">
        <v>40238</v>
      </c>
      <c r="R3134" t="s">
        <v>23</v>
      </c>
      <c r="S3134" t="s">
        <v>24</v>
      </c>
      <c r="T3134" t="s">
        <v>25</v>
      </c>
    </row>
    <row r="3135" spans="1:20" x14ac:dyDescent="0.25">
      <c r="A3135">
        <v>740</v>
      </c>
      <c r="B3135" t="s">
        <v>49</v>
      </c>
      <c r="C3135" t="s">
        <v>50</v>
      </c>
      <c r="D3135" t="s">
        <v>43</v>
      </c>
      <c r="E3135">
        <v>84</v>
      </c>
      <c r="F3135">
        <v>149</v>
      </c>
      <c r="G3135">
        <v>298</v>
      </c>
      <c r="H3135">
        <v>149</v>
      </c>
      <c r="I3135">
        <v>65</v>
      </c>
      <c r="J3135">
        <v>41</v>
      </c>
      <c r="K3135">
        <v>1156</v>
      </c>
      <c r="L3135">
        <v>120</v>
      </c>
      <c r="M3135">
        <v>170</v>
      </c>
      <c r="N3135">
        <v>180</v>
      </c>
      <c r="O3135">
        <v>350</v>
      </c>
      <c r="P3135">
        <v>5</v>
      </c>
      <c r="Q3135" s="1">
        <v>40299</v>
      </c>
      <c r="R3135" t="s">
        <v>28</v>
      </c>
      <c r="S3135" t="s">
        <v>29</v>
      </c>
      <c r="T3135" t="s">
        <v>25</v>
      </c>
    </row>
    <row r="3136" spans="1:20" x14ac:dyDescent="0.25">
      <c r="A3136">
        <v>740</v>
      </c>
      <c r="B3136" t="s">
        <v>49</v>
      </c>
      <c r="C3136" t="s">
        <v>50</v>
      </c>
      <c r="D3136" t="s">
        <v>43</v>
      </c>
      <c r="E3136">
        <v>87</v>
      </c>
      <c r="F3136">
        <v>153</v>
      </c>
      <c r="G3136">
        <v>306</v>
      </c>
      <c r="H3136">
        <v>153</v>
      </c>
      <c r="I3136">
        <v>66</v>
      </c>
      <c r="J3136">
        <v>42</v>
      </c>
      <c r="K3136">
        <v>1319</v>
      </c>
      <c r="L3136">
        <v>140</v>
      </c>
      <c r="M3136">
        <v>190</v>
      </c>
      <c r="N3136">
        <v>200</v>
      </c>
      <c r="O3136">
        <v>390</v>
      </c>
      <c r="P3136">
        <v>5</v>
      </c>
      <c r="Q3136" s="1">
        <v>40513</v>
      </c>
      <c r="R3136" t="s">
        <v>28</v>
      </c>
      <c r="S3136" t="s">
        <v>29</v>
      </c>
      <c r="T3136" t="s">
        <v>25</v>
      </c>
    </row>
    <row r="3137" spans="1:20" x14ac:dyDescent="0.25">
      <c r="A3137">
        <v>740</v>
      </c>
      <c r="B3137" t="s">
        <v>49</v>
      </c>
      <c r="C3137" t="s">
        <v>50</v>
      </c>
      <c r="D3137" t="s">
        <v>43</v>
      </c>
      <c r="E3137">
        <v>11</v>
      </c>
      <c r="F3137">
        <v>65</v>
      </c>
      <c r="G3137">
        <v>118</v>
      </c>
      <c r="H3137">
        <v>53</v>
      </c>
      <c r="I3137">
        <v>54</v>
      </c>
      <c r="J3137">
        <v>20</v>
      </c>
      <c r="K3137">
        <v>361</v>
      </c>
      <c r="L3137">
        <v>20</v>
      </c>
      <c r="M3137">
        <v>60</v>
      </c>
      <c r="N3137">
        <v>70</v>
      </c>
      <c r="O3137">
        <v>130</v>
      </c>
      <c r="P3137">
        <v>6</v>
      </c>
      <c r="Q3137" s="1">
        <v>40299</v>
      </c>
      <c r="R3137" t="s">
        <v>28</v>
      </c>
      <c r="S3137" t="s">
        <v>30</v>
      </c>
      <c r="T3137" t="s">
        <v>31</v>
      </c>
    </row>
    <row r="3138" spans="1:20" x14ac:dyDescent="0.25">
      <c r="A3138">
        <v>740</v>
      </c>
      <c r="B3138" t="s">
        <v>49</v>
      </c>
      <c r="C3138" t="s">
        <v>50</v>
      </c>
      <c r="D3138" t="s">
        <v>43</v>
      </c>
      <c r="E3138">
        <v>6</v>
      </c>
      <c r="F3138">
        <v>57</v>
      </c>
      <c r="G3138">
        <v>103</v>
      </c>
      <c r="H3138">
        <v>46</v>
      </c>
      <c r="I3138">
        <v>51</v>
      </c>
      <c r="J3138">
        <v>17</v>
      </c>
      <c r="K3138">
        <v>422</v>
      </c>
      <c r="L3138">
        <v>40</v>
      </c>
      <c r="M3138">
        <v>50</v>
      </c>
      <c r="N3138">
        <v>80</v>
      </c>
      <c r="O3138">
        <v>130</v>
      </c>
      <c r="P3138">
        <v>6</v>
      </c>
      <c r="Q3138" s="1">
        <v>40513</v>
      </c>
      <c r="R3138" t="s">
        <v>28</v>
      </c>
      <c r="S3138" t="s">
        <v>30</v>
      </c>
      <c r="T3138" t="s">
        <v>31</v>
      </c>
    </row>
    <row r="3139" spans="1:20" x14ac:dyDescent="0.25">
      <c r="A3139">
        <v>740</v>
      </c>
      <c r="B3139" t="s">
        <v>49</v>
      </c>
      <c r="C3139" t="s">
        <v>50</v>
      </c>
      <c r="D3139" t="s">
        <v>43</v>
      </c>
      <c r="E3139">
        <v>17</v>
      </c>
      <c r="F3139">
        <v>64</v>
      </c>
      <c r="G3139">
        <v>114</v>
      </c>
      <c r="H3139">
        <v>51</v>
      </c>
      <c r="I3139">
        <v>48</v>
      </c>
      <c r="J3139">
        <v>19</v>
      </c>
      <c r="K3139">
        <v>396</v>
      </c>
      <c r="L3139">
        <v>30</v>
      </c>
      <c r="M3139">
        <v>50</v>
      </c>
      <c r="N3139">
        <v>80</v>
      </c>
      <c r="O3139">
        <v>130</v>
      </c>
      <c r="P3139">
        <v>6</v>
      </c>
      <c r="Q3139" s="1">
        <v>40695</v>
      </c>
      <c r="R3139" t="s">
        <v>28</v>
      </c>
      <c r="S3139" t="s">
        <v>30</v>
      </c>
      <c r="T3139" t="s">
        <v>31</v>
      </c>
    </row>
    <row r="3140" spans="1:20" x14ac:dyDescent="0.25">
      <c r="A3140">
        <v>740</v>
      </c>
      <c r="B3140" t="s">
        <v>49</v>
      </c>
      <c r="C3140" t="s">
        <v>50</v>
      </c>
      <c r="D3140" t="s">
        <v>43</v>
      </c>
      <c r="E3140">
        <v>9</v>
      </c>
      <c r="F3140">
        <v>26</v>
      </c>
      <c r="G3140">
        <v>44</v>
      </c>
      <c r="H3140">
        <v>18</v>
      </c>
      <c r="I3140">
        <v>17</v>
      </c>
      <c r="J3140">
        <v>5</v>
      </c>
      <c r="K3140">
        <v>486</v>
      </c>
      <c r="L3140">
        <v>20</v>
      </c>
      <c r="M3140">
        <v>10</v>
      </c>
      <c r="N3140">
        <v>20</v>
      </c>
      <c r="O3140">
        <v>30</v>
      </c>
      <c r="P3140">
        <v>8</v>
      </c>
      <c r="Q3140" s="1">
        <v>40360</v>
      </c>
      <c r="R3140" t="s">
        <v>32</v>
      </c>
      <c r="S3140" t="s">
        <v>39</v>
      </c>
      <c r="T3140" t="s">
        <v>31</v>
      </c>
    </row>
    <row r="3141" spans="1:20" x14ac:dyDescent="0.25">
      <c r="A3141">
        <v>740</v>
      </c>
      <c r="B3141" t="s">
        <v>49</v>
      </c>
      <c r="C3141" t="s">
        <v>50</v>
      </c>
      <c r="D3141" t="s">
        <v>43</v>
      </c>
      <c r="E3141">
        <v>29</v>
      </c>
      <c r="F3141">
        <v>48</v>
      </c>
      <c r="G3141">
        <v>80</v>
      </c>
      <c r="H3141">
        <v>32</v>
      </c>
      <c r="I3141">
        <v>19</v>
      </c>
      <c r="J3141">
        <v>8</v>
      </c>
      <c r="K3141">
        <v>821</v>
      </c>
      <c r="L3141">
        <v>50</v>
      </c>
      <c r="M3141">
        <v>20</v>
      </c>
      <c r="N3141">
        <v>50</v>
      </c>
      <c r="O3141">
        <v>70</v>
      </c>
      <c r="P3141">
        <v>9</v>
      </c>
      <c r="Q3141" s="1">
        <v>40179</v>
      </c>
      <c r="R3141" t="s">
        <v>32</v>
      </c>
      <c r="S3141" t="s">
        <v>33</v>
      </c>
      <c r="T3141" t="s">
        <v>31</v>
      </c>
    </row>
    <row r="3142" spans="1:20" x14ac:dyDescent="0.25">
      <c r="A3142">
        <v>740</v>
      </c>
      <c r="B3142" t="s">
        <v>49</v>
      </c>
      <c r="C3142" t="s">
        <v>50</v>
      </c>
      <c r="D3142" t="s">
        <v>43</v>
      </c>
      <c r="E3142">
        <v>28</v>
      </c>
      <c r="F3142">
        <v>48</v>
      </c>
      <c r="G3142">
        <v>80</v>
      </c>
      <c r="H3142">
        <v>32</v>
      </c>
      <c r="I3142">
        <v>20</v>
      </c>
      <c r="J3142">
        <v>8</v>
      </c>
      <c r="K3142">
        <v>817</v>
      </c>
      <c r="L3142">
        <v>50</v>
      </c>
      <c r="M3142">
        <v>20</v>
      </c>
      <c r="N3142">
        <v>50</v>
      </c>
      <c r="O3142">
        <v>70</v>
      </c>
      <c r="P3142">
        <v>9</v>
      </c>
      <c r="Q3142" s="1">
        <v>40210</v>
      </c>
      <c r="R3142" t="s">
        <v>32</v>
      </c>
      <c r="S3142" t="s">
        <v>33</v>
      </c>
      <c r="T3142" t="s">
        <v>31</v>
      </c>
    </row>
    <row r="3143" spans="1:20" x14ac:dyDescent="0.25">
      <c r="A3143">
        <v>740</v>
      </c>
      <c r="B3143" t="s">
        <v>49</v>
      </c>
      <c r="C3143" t="s">
        <v>50</v>
      </c>
      <c r="D3143" t="s">
        <v>43</v>
      </c>
      <c r="E3143">
        <v>28</v>
      </c>
      <c r="F3143">
        <v>47</v>
      </c>
      <c r="G3143">
        <v>79</v>
      </c>
      <c r="H3143">
        <v>32</v>
      </c>
      <c r="I3143">
        <v>19</v>
      </c>
      <c r="J3143">
        <v>8</v>
      </c>
      <c r="K3143">
        <v>813</v>
      </c>
      <c r="L3143">
        <v>40</v>
      </c>
      <c r="M3143">
        <v>20</v>
      </c>
      <c r="N3143">
        <v>40</v>
      </c>
      <c r="O3143">
        <v>60</v>
      </c>
      <c r="P3143">
        <v>9</v>
      </c>
      <c r="Q3143" s="1">
        <v>40238</v>
      </c>
      <c r="R3143" t="s">
        <v>32</v>
      </c>
      <c r="S3143" t="s">
        <v>33</v>
      </c>
      <c r="T3143" t="s">
        <v>31</v>
      </c>
    </row>
    <row r="3144" spans="1:20" x14ac:dyDescent="0.25">
      <c r="A3144">
        <v>740</v>
      </c>
      <c r="B3144" t="s">
        <v>49</v>
      </c>
      <c r="C3144" t="s">
        <v>50</v>
      </c>
      <c r="D3144" t="s">
        <v>43</v>
      </c>
      <c r="E3144">
        <v>73</v>
      </c>
      <c r="F3144">
        <v>134</v>
      </c>
      <c r="G3144">
        <v>222</v>
      </c>
      <c r="H3144">
        <v>88</v>
      </c>
      <c r="I3144">
        <v>61</v>
      </c>
      <c r="J3144">
        <v>29</v>
      </c>
      <c r="K3144">
        <v>653</v>
      </c>
      <c r="L3144">
        <v>70</v>
      </c>
      <c r="M3144">
        <v>70</v>
      </c>
      <c r="N3144">
        <v>120</v>
      </c>
      <c r="O3144">
        <v>190</v>
      </c>
      <c r="P3144">
        <v>11</v>
      </c>
      <c r="Q3144" s="1">
        <v>40269</v>
      </c>
      <c r="R3144" t="s">
        <v>26</v>
      </c>
      <c r="S3144" t="s">
        <v>35</v>
      </c>
      <c r="T3144" t="s">
        <v>25</v>
      </c>
    </row>
    <row r="3145" spans="1:20" x14ac:dyDescent="0.25">
      <c r="A3145">
        <v>740</v>
      </c>
      <c r="B3145" t="s">
        <v>49</v>
      </c>
      <c r="C3145" t="s">
        <v>50</v>
      </c>
      <c r="D3145" t="s">
        <v>43</v>
      </c>
      <c r="E3145">
        <v>104</v>
      </c>
      <c r="F3145">
        <v>172</v>
      </c>
      <c r="G3145">
        <v>286</v>
      </c>
      <c r="H3145">
        <v>114</v>
      </c>
      <c r="I3145">
        <v>68</v>
      </c>
      <c r="J3145">
        <v>37</v>
      </c>
      <c r="K3145">
        <v>822</v>
      </c>
      <c r="L3145">
        <v>100</v>
      </c>
      <c r="M3145">
        <v>90</v>
      </c>
      <c r="N3145">
        <v>160</v>
      </c>
      <c r="O3145">
        <v>250</v>
      </c>
      <c r="P3145">
        <v>11</v>
      </c>
      <c r="Q3145" s="1">
        <v>40360</v>
      </c>
      <c r="R3145" t="s">
        <v>26</v>
      </c>
      <c r="S3145" t="s">
        <v>35</v>
      </c>
      <c r="T3145" t="s">
        <v>25</v>
      </c>
    </row>
    <row r="3146" spans="1:20" x14ac:dyDescent="0.25">
      <c r="A3146">
        <v>740</v>
      </c>
      <c r="B3146" t="s">
        <v>49</v>
      </c>
      <c r="C3146" t="s">
        <v>50</v>
      </c>
      <c r="D3146" t="s">
        <v>43</v>
      </c>
      <c r="E3146">
        <v>144</v>
      </c>
      <c r="F3146">
        <v>172</v>
      </c>
      <c r="G3146">
        <v>283</v>
      </c>
      <c r="H3146">
        <v>114</v>
      </c>
      <c r="I3146">
        <v>63</v>
      </c>
      <c r="J3146">
        <v>37</v>
      </c>
      <c r="K3146">
        <v>822</v>
      </c>
      <c r="L3146">
        <v>100</v>
      </c>
      <c r="M3146">
        <v>90</v>
      </c>
      <c r="N3146">
        <v>160</v>
      </c>
      <c r="O3146">
        <v>250</v>
      </c>
      <c r="P3146">
        <v>11</v>
      </c>
      <c r="Q3146" s="1">
        <v>40725</v>
      </c>
      <c r="R3146" t="s">
        <v>26</v>
      </c>
      <c r="S3146" t="s">
        <v>35</v>
      </c>
      <c r="T3146" t="s">
        <v>25</v>
      </c>
    </row>
    <row r="3147" spans="1:20" x14ac:dyDescent="0.25">
      <c r="A3147">
        <v>740</v>
      </c>
      <c r="B3147" t="s">
        <v>49</v>
      </c>
      <c r="C3147" t="s">
        <v>50</v>
      </c>
      <c r="D3147" t="s">
        <v>43</v>
      </c>
      <c r="E3147">
        <v>121</v>
      </c>
      <c r="F3147">
        <v>186</v>
      </c>
      <c r="G3147">
        <v>320</v>
      </c>
      <c r="H3147">
        <v>134</v>
      </c>
      <c r="I3147">
        <v>65</v>
      </c>
      <c r="J3147">
        <v>41</v>
      </c>
      <c r="K3147">
        <v>690</v>
      </c>
      <c r="L3147">
        <v>90</v>
      </c>
      <c r="M3147">
        <v>110</v>
      </c>
      <c r="N3147">
        <v>150</v>
      </c>
      <c r="O3147">
        <v>260</v>
      </c>
      <c r="P3147">
        <v>12</v>
      </c>
      <c r="Q3147" s="1">
        <v>40513</v>
      </c>
      <c r="R3147" t="s">
        <v>26</v>
      </c>
      <c r="S3147" t="s">
        <v>40</v>
      </c>
      <c r="T3147" t="s">
        <v>25</v>
      </c>
    </row>
    <row r="3148" spans="1:20" x14ac:dyDescent="0.25">
      <c r="A3148">
        <v>740</v>
      </c>
      <c r="B3148" t="s">
        <v>49</v>
      </c>
      <c r="C3148" t="s">
        <v>50</v>
      </c>
      <c r="D3148" t="s">
        <v>43</v>
      </c>
      <c r="E3148">
        <v>105</v>
      </c>
      <c r="F3148">
        <v>120</v>
      </c>
      <c r="G3148">
        <v>220</v>
      </c>
      <c r="H3148">
        <v>86</v>
      </c>
      <c r="I3148">
        <v>49</v>
      </c>
      <c r="J3148">
        <v>26</v>
      </c>
      <c r="K3148">
        <v>490</v>
      </c>
      <c r="L3148">
        <v>70</v>
      </c>
      <c r="M3148">
        <v>70</v>
      </c>
      <c r="N3148">
        <v>110</v>
      </c>
      <c r="O3148">
        <v>180</v>
      </c>
      <c r="P3148">
        <v>12</v>
      </c>
      <c r="Q3148" s="1">
        <v>40575</v>
      </c>
      <c r="R3148" t="s">
        <v>26</v>
      </c>
      <c r="S3148" t="s">
        <v>40</v>
      </c>
      <c r="T3148" t="s">
        <v>25</v>
      </c>
    </row>
    <row r="3149" spans="1:20" x14ac:dyDescent="0.25">
      <c r="A3149">
        <v>740</v>
      </c>
      <c r="B3149" t="s">
        <v>49</v>
      </c>
      <c r="C3149" t="s">
        <v>50</v>
      </c>
      <c r="D3149" t="s">
        <v>43</v>
      </c>
      <c r="E3149">
        <v>132</v>
      </c>
      <c r="F3149">
        <v>143</v>
      </c>
      <c r="G3149">
        <v>261</v>
      </c>
      <c r="H3149">
        <v>102</v>
      </c>
      <c r="I3149">
        <v>54</v>
      </c>
      <c r="J3149">
        <v>31</v>
      </c>
      <c r="K3149">
        <v>666</v>
      </c>
      <c r="L3149">
        <v>70</v>
      </c>
      <c r="M3149">
        <v>80</v>
      </c>
      <c r="N3149">
        <v>120</v>
      </c>
      <c r="O3149">
        <v>200</v>
      </c>
      <c r="P3149">
        <v>12</v>
      </c>
      <c r="Q3149" s="1">
        <v>40848</v>
      </c>
      <c r="R3149" t="s">
        <v>26</v>
      </c>
      <c r="S3149" t="s">
        <v>40</v>
      </c>
      <c r="T3149" t="s">
        <v>25</v>
      </c>
    </row>
    <row r="3150" spans="1:20" x14ac:dyDescent="0.25">
      <c r="A3150">
        <v>754</v>
      </c>
      <c r="B3150" t="s">
        <v>53</v>
      </c>
      <c r="C3150" t="s">
        <v>21</v>
      </c>
      <c r="D3150" t="s">
        <v>43</v>
      </c>
      <c r="E3150">
        <v>63</v>
      </c>
      <c r="F3150">
        <v>120</v>
      </c>
      <c r="G3150">
        <v>200</v>
      </c>
      <c r="H3150">
        <v>80</v>
      </c>
      <c r="I3150">
        <v>57</v>
      </c>
      <c r="J3150">
        <v>26</v>
      </c>
      <c r="K3150">
        <v>640</v>
      </c>
      <c r="L3150">
        <v>80</v>
      </c>
      <c r="M3150">
        <v>70</v>
      </c>
      <c r="N3150">
        <v>120</v>
      </c>
      <c r="O3150">
        <v>190</v>
      </c>
      <c r="P3150">
        <v>2</v>
      </c>
      <c r="Q3150" s="1">
        <v>40210</v>
      </c>
      <c r="R3150" t="s">
        <v>23</v>
      </c>
      <c r="S3150" t="s">
        <v>24</v>
      </c>
      <c r="T3150" t="s">
        <v>25</v>
      </c>
    </row>
    <row r="3151" spans="1:20" x14ac:dyDescent="0.25">
      <c r="A3151">
        <v>754</v>
      </c>
      <c r="B3151" t="s">
        <v>53</v>
      </c>
      <c r="C3151" t="s">
        <v>21</v>
      </c>
      <c r="D3151" t="s">
        <v>43</v>
      </c>
      <c r="E3151">
        <v>63</v>
      </c>
      <c r="F3151">
        <v>119</v>
      </c>
      <c r="G3151">
        <v>197</v>
      </c>
      <c r="H3151">
        <v>78</v>
      </c>
      <c r="I3151">
        <v>56</v>
      </c>
      <c r="J3151">
        <v>25</v>
      </c>
      <c r="K3151">
        <v>798</v>
      </c>
      <c r="L3151">
        <v>60</v>
      </c>
      <c r="M3151">
        <v>70</v>
      </c>
      <c r="N3151">
        <v>100</v>
      </c>
      <c r="O3151">
        <v>170</v>
      </c>
      <c r="P3151">
        <v>2</v>
      </c>
      <c r="Q3151" s="1">
        <v>40483</v>
      </c>
      <c r="R3151" t="s">
        <v>23</v>
      </c>
      <c r="S3151" t="s">
        <v>24</v>
      </c>
      <c r="T3151" t="s">
        <v>25</v>
      </c>
    </row>
    <row r="3152" spans="1:20" x14ac:dyDescent="0.25">
      <c r="A3152">
        <v>754</v>
      </c>
      <c r="B3152" t="s">
        <v>53</v>
      </c>
      <c r="C3152" t="s">
        <v>21</v>
      </c>
      <c r="D3152" t="s">
        <v>43</v>
      </c>
      <c r="E3152">
        <v>73</v>
      </c>
      <c r="F3152">
        <v>133</v>
      </c>
      <c r="G3152">
        <v>221</v>
      </c>
      <c r="H3152">
        <v>88</v>
      </c>
      <c r="I3152">
        <v>60</v>
      </c>
      <c r="J3152">
        <v>29</v>
      </c>
      <c r="K3152">
        <v>817</v>
      </c>
      <c r="L3152">
        <v>80</v>
      </c>
      <c r="M3152">
        <v>70</v>
      </c>
      <c r="N3152">
        <v>120</v>
      </c>
      <c r="O3152">
        <v>190</v>
      </c>
      <c r="P3152">
        <v>2</v>
      </c>
      <c r="Q3152" s="1">
        <v>40513</v>
      </c>
      <c r="R3152" t="s">
        <v>23</v>
      </c>
      <c r="S3152" t="s">
        <v>24</v>
      </c>
      <c r="T3152" t="s">
        <v>25</v>
      </c>
    </row>
    <row r="3153" spans="1:20" x14ac:dyDescent="0.25">
      <c r="A3153">
        <v>754</v>
      </c>
      <c r="B3153" t="s">
        <v>53</v>
      </c>
      <c r="C3153" t="s">
        <v>21</v>
      </c>
      <c r="D3153" t="s">
        <v>43</v>
      </c>
      <c r="E3153">
        <v>108</v>
      </c>
      <c r="F3153">
        <v>141</v>
      </c>
      <c r="G3153">
        <v>233</v>
      </c>
      <c r="H3153">
        <v>94</v>
      </c>
      <c r="I3153">
        <v>59</v>
      </c>
      <c r="J3153">
        <v>31</v>
      </c>
      <c r="K3153">
        <v>697</v>
      </c>
      <c r="L3153">
        <v>90</v>
      </c>
      <c r="M3153">
        <v>90</v>
      </c>
      <c r="N3153">
        <v>130</v>
      </c>
      <c r="O3153">
        <v>220</v>
      </c>
      <c r="P3153">
        <v>2</v>
      </c>
      <c r="Q3153" s="1">
        <v>40664</v>
      </c>
      <c r="R3153" t="s">
        <v>23</v>
      </c>
      <c r="S3153" t="s">
        <v>24</v>
      </c>
      <c r="T3153" t="s">
        <v>25</v>
      </c>
    </row>
    <row r="3154" spans="1:20" x14ac:dyDescent="0.25">
      <c r="A3154">
        <v>754</v>
      </c>
      <c r="B3154" t="s">
        <v>53</v>
      </c>
      <c r="C3154" t="s">
        <v>21</v>
      </c>
      <c r="D3154" t="s">
        <v>43</v>
      </c>
      <c r="E3154">
        <v>67</v>
      </c>
      <c r="F3154">
        <v>116</v>
      </c>
      <c r="G3154">
        <v>200</v>
      </c>
      <c r="H3154">
        <v>84</v>
      </c>
      <c r="I3154">
        <v>49</v>
      </c>
      <c r="J3154">
        <v>26</v>
      </c>
      <c r="K3154">
        <v>500</v>
      </c>
      <c r="L3154">
        <v>70</v>
      </c>
      <c r="M3154">
        <v>80</v>
      </c>
      <c r="N3154">
        <v>110</v>
      </c>
      <c r="O3154">
        <v>190</v>
      </c>
      <c r="P3154">
        <v>3</v>
      </c>
      <c r="Q3154" s="1">
        <v>40179</v>
      </c>
      <c r="R3154" t="s">
        <v>23</v>
      </c>
      <c r="S3154" t="s">
        <v>38</v>
      </c>
      <c r="T3154" t="s">
        <v>31</v>
      </c>
    </row>
    <row r="3155" spans="1:20" x14ac:dyDescent="0.25">
      <c r="A3155">
        <v>754</v>
      </c>
      <c r="B3155" t="s">
        <v>53</v>
      </c>
      <c r="C3155" t="s">
        <v>21</v>
      </c>
      <c r="D3155" t="s">
        <v>43</v>
      </c>
      <c r="E3155">
        <v>145</v>
      </c>
      <c r="F3155">
        <v>155</v>
      </c>
      <c r="G3155">
        <v>285</v>
      </c>
      <c r="H3155">
        <v>112</v>
      </c>
      <c r="I3155">
        <v>57</v>
      </c>
      <c r="J3155">
        <v>34</v>
      </c>
      <c r="K3155">
        <v>502</v>
      </c>
      <c r="L3155">
        <v>100</v>
      </c>
      <c r="M3155">
        <v>100</v>
      </c>
      <c r="N3155">
        <v>150</v>
      </c>
      <c r="O3155">
        <v>250</v>
      </c>
      <c r="P3155">
        <v>3</v>
      </c>
      <c r="Q3155" s="1">
        <v>40634</v>
      </c>
      <c r="R3155" t="s">
        <v>23</v>
      </c>
      <c r="S3155" t="s">
        <v>38</v>
      </c>
      <c r="T3155" t="s">
        <v>31</v>
      </c>
    </row>
    <row r="3156" spans="1:20" x14ac:dyDescent="0.25">
      <c r="A3156">
        <v>754</v>
      </c>
      <c r="B3156" t="s">
        <v>53</v>
      </c>
      <c r="C3156" t="s">
        <v>21</v>
      </c>
      <c r="D3156" t="s">
        <v>43</v>
      </c>
      <c r="E3156">
        <v>178</v>
      </c>
      <c r="F3156">
        <v>195</v>
      </c>
      <c r="G3156">
        <v>333</v>
      </c>
      <c r="H3156">
        <v>141</v>
      </c>
      <c r="I3156">
        <v>61</v>
      </c>
      <c r="J3156">
        <v>43</v>
      </c>
      <c r="K3156">
        <v>692</v>
      </c>
      <c r="L3156">
        <v>130</v>
      </c>
      <c r="M3156">
        <v>130</v>
      </c>
      <c r="N3156">
        <v>180</v>
      </c>
      <c r="O3156">
        <v>310</v>
      </c>
      <c r="P3156">
        <v>3</v>
      </c>
      <c r="Q3156" s="1">
        <v>40725</v>
      </c>
      <c r="R3156" t="s">
        <v>23</v>
      </c>
      <c r="S3156" t="s">
        <v>38</v>
      </c>
      <c r="T3156" t="s">
        <v>31</v>
      </c>
    </row>
    <row r="3157" spans="1:20" x14ac:dyDescent="0.25">
      <c r="A3157">
        <v>754</v>
      </c>
      <c r="B3157" t="s">
        <v>53</v>
      </c>
      <c r="C3157" t="s">
        <v>21</v>
      </c>
      <c r="D3157" t="s">
        <v>43</v>
      </c>
      <c r="E3157">
        <v>28</v>
      </c>
      <c r="F3157">
        <v>48</v>
      </c>
      <c r="G3157">
        <v>81</v>
      </c>
      <c r="H3157">
        <v>33</v>
      </c>
      <c r="I3157">
        <v>20</v>
      </c>
      <c r="J3157">
        <v>9</v>
      </c>
      <c r="K3157">
        <v>777</v>
      </c>
      <c r="L3157">
        <v>40</v>
      </c>
      <c r="M3157">
        <v>30</v>
      </c>
      <c r="N3157">
        <v>50</v>
      </c>
      <c r="O3157">
        <v>80</v>
      </c>
      <c r="P3157">
        <v>13</v>
      </c>
      <c r="Q3157" s="1">
        <v>40179</v>
      </c>
      <c r="R3157" t="s">
        <v>26</v>
      </c>
      <c r="S3157" t="s">
        <v>27</v>
      </c>
      <c r="T3157" t="s">
        <v>25</v>
      </c>
    </row>
    <row r="3158" spans="1:20" x14ac:dyDescent="0.25">
      <c r="A3158">
        <v>754</v>
      </c>
      <c r="B3158" t="s">
        <v>53</v>
      </c>
      <c r="C3158" t="s">
        <v>21</v>
      </c>
      <c r="D3158" t="s">
        <v>43</v>
      </c>
      <c r="E3158">
        <v>47</v>
      </c>
      <c r="F3158">
        <v>72</v>
      </c>
      <c r="G3158">
        <v>121</v>
      </c>
      <c r="H3158">
        <v>49</v>
      </c>
      <c r="I3158">
        <v>25</v>
      </c>
      <c r="J3158">
        <v>13</v>
      </c>
      <c r="K3158">
        <v>779</v>
      </c>
      <c r="L3158">
        <v>60</v>
      </c>
      <c r="M3158">
        <v>50</v>
      </c>
      <c r="N3158">
        <v>80</v>
      </c>
      <c r="O3158">
        <v>130</v>
      </c>
      <c r="P3158">
        <v>13</v>
      </c>
      <c r="Q3158" s="1">
        <v>40269</v>
      </c>
      <c r="R3158" t="s">
        <v>26</v>
      </c>
      <c r="S3158" t="s">
        <v>27</v>
      </c>
      <c r="T3158" t="s">
        <v>25</v>
      </c>
    </row>
    <row r="3159" spans="1:20" x14ac:dyDescent="0.25">
      <c r="A3159">
        <v>754</v>
      </c>
      <c r="B3159" t="s">
        <v>53</v>
      </c>
      <c r="C3159" t="s">
        <v>21</v>
      </c>
      <c r="D3159" t="s">
        <v>43</v>
      </c>
      <c r="E3159">
        <v>73</v>
      </c>
      <c r="F3159">
        <v>75</v>
      </c>
      <c r="G3159">
        <v>134</v>
      </c>
      <c r="H3159">
        <v>51</v>
      </c>
      <c r="I3159">
        <v>26</v>
      </c>
      <c r="J3159">
        <v>14</v>
      </c>
      <c r="K3159">
        <v>857</v>
      </c>
      <c r="L3159">
        <v>60</v>
      </c>
      <c r="M3159">
        <v>50</v>
      </c>
      <c r="N3159">
        <v>80</v>
      </c>
      <c r="O3159">
        <v>130</v>
      </c>
      <c r="P3159">
        <v>13</v>
      </c>
      <c r="Q3159" s="1">
        <v>40787</v>
      </c>
      <c r="R3159" t="s">
        <v>26</v>
      </c>
      <c r="S3159" t="s">
        <v>27</v>
      </c>
      <c r="T3159" t="s">
        <v>25</v>
      </c>
    </row>
    <row r="3160" spans="1:20" x14ac:dyDescent="0.25">
      <c r="A3160">
        <v>754</v>
      </c>
      <c r="B3160" t="s">
        <v>53</v>
      </c>
      <c r="C3160" t="s">
        <v>21</v>
      </c>
      <c r="D3160" t="s">
        <v>43</v>
      </c>
      <c r="E3160">
        <v>15</v>
      </c>
      <c r="F3160">
        <v>130</v>
      </c>
      <c r="G3160">
        <v>224</v>
      </c>
      <c r="H3160">
        <v>94</v>
      </c>
      <c r="I3160">
        <v>115</v>
      </c>
      <c r="J3160">
        <v>85</v>
      </c>
      <c r="K3160">
        <v>694</v>
      </c>
      <c r="L3160">
        <v>20</v>
      </c>
      <c r="M3160">
        <v>90</v>
      </c>
      <c r="N3160">
        <v>120</v>
      </c>
      <c r="O3160">
        <v>210</v>
      </c>
      <c r="P3160">
        <v>5</v>
      </c>
      <c r="Q3160" s="1">
        <v>40483</v>
      </c>
      <c r="R3160" t="s">
        <v>28</v>
      </c>
      <c r="S3160" t="s">
        <v>29</v>
      </c>
      <c r="T3160" t="s">
        <v>25</v>
      </c>
    </row>
    <row r="3161" spans="1:20" x14ac:dyDescent="0.25">
      <c r="A3161">
        <v>754</v>
      </c>
      <c r="B3161" t="s">
        <v>53</v>
      </c>
      <c r="C3161" t="s">
        <v>21</v>
      </c>
      <c r="D3161" t="s">
        <v>43</v>
      </c>
      <c r="E3161">
        <v>25</v>
      </c>
      <c r="F3161">
        <v>130</v>
      </c>
      <c r="G3161">
        <v>238</v>
      </c>
      <c r="H3161">
        <v>93</v>
      </c>
      <c r="I3161">
        <v>113</v>
      </c>
      <c r="J3161">
        <v>84</v>
      </c>
      <c r="K3161">
        <v>692</v>
      </c>
      <c r="L3161">
        <v>40</v>
      </c>
      <c r="M3161">
        <v>80</v>
      </c>
      <c r="N3161">
        <v>130</v>
      </c>
      <c r="O3161">
        <v>210</v>
      </c>
      <c r="P3161">
        <v>5</v>
      </c>
      <c r="Q3161" s="1">
        <v>40787</v>
      </c>
      <c r="R3161" t="s">
        <v>28</v>
      </c>
      <c r="S3161" t="s">
        <v>29</v>
      </c>
      <c r="T3161" t="s">
        <v>25</v>
      </c>
    </row>
    <row r="3162" spans="1:20" x14ac:dyDescent="0.25">
      <c r="A3162">
        <v>754</v>
      </c>
      <c r="B3162" t="s">
        <v>53</v>
      </c>
      <c r="C3162" t="s">
        <v>21</v>
      </c>
      <c r="D3162" t="s">
        <v>43</v>
      </c>
      <c r="E3162">
        <v>50</v>
      </c>
      <c r="F3162">
        <v>103</v>
      </c>
      <c r="G3162">
        <v>180</v>
      </c>
      <c r="H3162">
        <v>77</v>
      </c>
      <c r="I3162">
        <v>53</v>
      </c>
      <c r="J3162">
        <v>25</v>
      </c>
      <c r="K3162">
        <v>432</v>
      </c>
      <c r="L3162">
        <v>60</v>
      </c>
      <c r="M3162">
        <v>70</v>
      </c>
      <c r="N3162">
        <v>100</v>
      </c>
      <c r="O3162">
        <v>170</v>
      </c>
      <c r="P3162">
        <v>6</v>
      </c>
      <c r="Q3162" s="1">
        <v>40179</v>
      </c>
      <c r="R3162" t="s">
        <v>28</v>
      </c>
      <c r="S3162" t="s">
        <v>30</v>
      </c>
      <c r="T3162" t="s">
        <v>31</v>
      </c>
    </row>
    <row r="3163" spans="1:20" x14ac:dyDescent="0.25">
      <c r="A3163">
        <v>754</v>
      </c>
      <c r="B3163" t="s">
        <v>53</v>
      </c>
      <c r="C3163" t="s">
        <v>21</v>
      </c>
      <c r="D3163" t="s">
        <v>43</v>
      </c>
      <c r="E3163">
        <v>86</v>
      </c>
      <c r="F3163">
        <v>112</v>
      </c>
      <c r="G3163">
        <v>208</v>
      </c>
      <c r="H3163">
        <v>83</v>
      </c>
      <c r="I3163">
        <v>54</v>
      </c>
      <c r="J3163">
        <v>27</v>
      </c>
      <c r="K3163">
        <v>433</v>
      </c>
      <c r="L3163">
        <v>80</v>
      </c>
      <c r="M3163">
        <v>70</v>
      </c>
      <c r="N3163">
        <v>120</v>
      </c>
      <c r="O3163">
        <v>190</v>
      </c>
      <c r="P3163">
        <v>6</v>
      </c>
      <c r="Q3163" s="1">
        <v>40634</v>
      </c>
      <c r="R3163" t="s">
        <v>28</v>
      </c>
      <c r="S3163" t="s">
        <v>30</v>
      </c>
      <c r="T3163" t="s">
        <v>31</v>
      </c>
    </row>
    <row r="3164" spans="1:20" x14ac:dyDescent="0.25">
      <c r="A3164">
        <v>754</v>
      </c>
      <c r="B3164" t="s">
        <v>53</v>
      </c>
      <c r="C3164" t="s">
        <v>21</v>
      </c>
      <c r="D3164" t="s">
        <v>43</v>
      </c>
      <c r="E3164">
        <v>98</v>
      </c>
      <c r="F3164">
        <v>130</v>
      </c>
      <c r="G3164">
        <v>225</v>
      </c>
      <c r="H3164">
        <v>97</v>
      </c>
      <c r="I3164">
        <v>55</v>
      </c>
      <c r="J3164">
        <v>32</v>
      </c>
      <c r="K3164">
        <v>575</v>
      </c>
      <c r="L3164">
        <v>80</v>
      </c>
      <c r="M3164">
        <v>90</v>
      </c>
      <c r="N3164">
        <v>130</v>
      </c>
      <c r="O3164">
        <v>220</v>
      </c>
      <c r="P3164">
        <v>6</v>
      </c>
      <c r="Q3164" s="1">
        <v>40725</v>
      </c>
      <c r="R3164" t="s">
        <v>28</v>
      </c>
      <c r="S3164" t="s">
        <v>30</v>
      </c>
      <c r="T3164" t="s">
        <v>31</v>
      </c>
    </row>
    <row r="3165" spans="1:20" x14ac:dyDescent="0.25">
      <c r="A3165">
        <v>754</v>
      </c>
      <c r="B3165" t="s">
        <v>53</v>
      </c>
      <c r="C3165" t="s">
        <v>21</v>
      </c>
      <c r="D3165" t="s">
        <v>43</v>
      </c>
      <c r="E3165">
        <v>34</v>
      </c>
      <c r="F3165">
        <v>62</v>
      </c>
      <c r="G3165">
        <v>110</v>
      </c>
      <c r="H3165">
        <v>48</v>
      </c>
      <c r="I3165">
        <v>28</v>
      </c>
      <c r="J3165">
        <v>15</v>
      </c>
      <c r="K3165">
        <v>617</v>
      </c>
      <c r="L3165">
        <v>30</v>
      </c>
      <c r="M3165">
        <v>30</v>
      </c>
      <c r="N3165">
        <v>50</v>
      </c>
      <c r="O3165">
        <v>80</v>
      </c>
      <c r="P3165">
        <v>8</v>
      </c>
      <c r="Q3165" s="1">
        <v>40210</v>
      </c>
      <c r="R3165" t="s">
        <v>32</v>
      </c>
      <c r="S3165" t="s">
        <v>39</v>
      </c>
      <c r="T3165" t="s">
        <v>31</v>
      </c>
    </row>
    <row r="3166" spans="1:20" x14ac:dyDescent="0.25">
      <c r="A3166">
        <v>754</v>
      </c>
      <c r="B3166" t="s">
        <v>53</v>
      </c>
      <c r="C3166" t="s">
        <v>21</v>
      </c>
      <c r="D3166" t="s">
        <v>43</v>
      </c>
      <c r="E3166">
        <v>50</v>
      </c>
      <c r="F3166">
        <v>62</v>
      </c>
      <c r="G3166">
        <v>117</v>
      </c>
      <c r="H3166">
        <v>48</v>
      </c>
      <c r="I3166">
        <v>28</v>
      </c>
      <c r="J3166">
        <v>15</v>
      </c>
      <c r="K3166">
        <v>617</v>
      </c>
      <c r="L3166">
        <v>30</v>
      </c>
      <c r="M3166">
        <v>30</v>
      </c>
      <c r="N3166">
        <v>50</v>
      </c>
      <c r="O3166">
        <v>80</v>
      </c>
      <c r="P3166">
        <v>8</v>
      </c>
      <c r="Q3166" s="1">
        <v>40575</v>
      </c>
      <c r="R3166" t="s">
        <v>32</v>
      </c>
      <c r="S3166" t="s">
        <v>39</v>
      </c>
      <c r="T3166" t="s">
        <v>31</v>
      </c>
    </row>
    <row r="3167" spans="1:20" x14ac:dyDescent="0.25">
      <c r="A3167">
        <v>754</v>
      </c>
      <c r="B3167" t="s">
        <v>53</v>
      </c>
      <c r="C3167" t="s">
        <v>21</v>
      </c>
      <c r="D3167" t="s">
        <v>43</v>
      </c>
      <c r="E3167">
        <v>19</v>
      </c>
      <c r="F3167">
        <v>74</v>
      </c>
      <c r="G3167">
        <v>133</v>
      </c>
      <c r="H3167">
        <v>59</v>
      </c>
      <c r="I3167">
        <v>55</v>
      </c>
      <c r="J3167">
        <v>22</v>
      </c>
      <c r="K3167">
        <v>377</v>
      </c>
      <c r="L3167">
        <v>30</v>
      </c>
      <c r="M3167">
        <v>40</v>
      </c>
      <c r="N3167">
        <v>60</v>
      </c>
      <c r="O3167">
        <v>100</v>
      </c>
      <c r="P3167">
        <v>9</v>
      </c>
      <c r="Q3167" s="1">
        <v>40330</v>
      </c>
      <c r="R3167" t="s">
        <v>32</v>
      </c>
      <c r="S3167" t="s">
        <v>33</v>
      </c>
      <c r="T3167" t="s">
        <v>31</v>
      </c>
    </row>
    <row r="3168" spans="1:20" x14ac:dyDescent="0.25">
      <c r="A3168">
        <v>754</v>
      </c>
      <c r="B3168" t="s">
        <v>53</v>
      </c>
      <c r="C3168" t="s">
        <v>21</v>
      </c>
      <c r="D3168" t="s">
        <v>43</v>
      </c>
      <c r="E3168">
        <v>26</v>
      </c>
      <c r="F3168">
        <v>74</v>
      </c>
      <c r="G3168">
        <v>132</v>
      </c>
      <c r="H3168">
        <v>59</v>
      </c>
      <c r="I3168">
        <v>51</v>
      </c>
      <c r="J3168">
        <v>22</v>
      </c>
      <c r="K3168">
        <v>377</v>
      </c>
      <c r="L3168">
        <v>30</v>
      </c>
      <c r="M3168">
        <v>40</v>
      </c>
      <c r="N3168">
        <v>60</v>
      </c>
      <c r="O3168">
        <v>100</v>
      </c>
      <c r="P3168">
        <v>9</v>
      </c>
      <c r="Q3168" s="1">
        <v>40695</v>
      </c>
      <c r="R3168" t="s">
        <v>32</v>
      </c>
      <c r="S3168" t="s">
        <v>33</v>
      </c>
      <c r="T3168" t="s">
        <v>31</v>
      </c>
    </row>
    <row r="3169" spans="1:20" x14ac:dyDescent="0.25">
      <c r="A3169">
        <v>754</v>
      </c>
      <c r="B3169" t="s">
        <v>53</v>
      </c>
      <c r="C3169" t="s">
        <v>21</v>
      </c>
      <c r="D3169" t="s">
        <v>43</v>
      </c>
      <c r="E3169">
        <v>39</v>
      </c>
      <c r="F3169">
        <v>82</v>
      </c>
      <c r="G3169">
        <v>151</v>
      </c>
      <c r="H3169">
        <v>69</v>
      </c>
      <c r="I3169">
        <v>43</v>
      </c>
      <c r="J3169">
        <v>21</v>
      </c>
      <c r="K3169">
        <v>965</v>
      </c>
      <c r="L3169">
        <v>40</v>
      </c>
      <c r="M3169">
        <v>50</v>
      </c>
      <c r="N3169">
        <v>60</v>
      </c>
      <c r="O3169">
        <v>110</v>
      </c>
      <c r="P3169">
        <v>10</v>
      </c>
      <c r="Q3169" s="1">
        <v>40269</v>
      </c>
      <c r="R3169" t="s">
        <v>32</v>
      </c>
      <c r="S3169" t="s">
        <v>34</v>
      </c>
      <c r="T3169" t="s">
        <v>31</v>
      </c>
    </row>
    <row r="3170" spans="1:20" x14ac:dyDescent="0.25">
      <c r="A3170">
        <v>754</v>
      </c>
      <c r="B3170" t="s">
        <v>53</v>
      </c>
      <c r="C3170" t="s">
        <v>21</v>
      </c>
      <c r="D3170" t="s">
        <v>43</v>
      </c>
      <c r="E3170">
        <v>79</v>
      </c>
      <c r="F3170">
        <v>99</v>
      </c>
      <c r="G3170">
        <v>194</v>
      </c>
      <c r="H3170">
        <v>83</v>
      </c>
      <c r="I3170">
        <v>46</v>
      </c>
      <c r="J3170">
        <v>25</v>
      </c>
      <c r="K3170">
        <v>1063</v>
      </c>
      <c r="L3170">
        <v>50</v>
      </c>
      <c r="M3170">
        <v>60</v>
      </c>
      <c r="N3170">
        <v>80</v>
      </c>
      <c r="O3170">
        <v>140</v>
      </c>
      <c r="P3170">
        <v>10</v>
      </c>
      <c r="Q3170" s="1">
        <v>40787</v>
      </c>
      <c r="R3170" t="s">
        <v>32</v>
      </c>
      <c r="S3170" t="s">
        <v>34</v>
      </c>
      <c r="T3170" t="s">
        <v>31</v>
      </c>
    </row>
    <row r="3171" spans="1:20" x14ac:dyDescent="0.25">
      <c r="A3171">
        <v>754</v>
      </c>
      <c r="B3171" t="s">
        <v>53</v>
      </c>
      <c r="C3171" t="s">
        <v>21</v>
      </c>
      <c r="D3171" t="s">
        <v>43</v>
      </c>
      <c r="E3171">
        <v>32</v>
      </c>
      <c r="F3171">
        <v>52</v>
      </c>
      <c r="G3171">
        <v>87</v>
      </c>
      <c r="H3171">
        <v>35</v>
      </c>
      <c r="I3171">
        <v>20</v>
      </c>
      <c r="J3171">
        <v>9</v>
      </c>
      <c r="K3171">
        <v>875</v>
      </c>
      <c r="L3171">
        <v>50</v>
      </c>
      <c r="M3171">
        <v>30</v>
      </c>
      <c r="N3171">
        <v>60</v>
      </c>
      <c r="O3171">
        <v>90</v>
      </c>
      <c r="P3171">
        <v>11</v>
      </c>
      <c r="Q3171" s="1">
        <v>40422</v>
      </c>
      <c r="R3171" t="s">
        <v>26</v>
      </c>
      <c r="S3171" t="s">
        <v>35</v>
      </c>
      <c r="T3171" t="s">
        <v>25</v>
      </c>
    </row>
    <row r="3172" spans="1:20" x14ac:dyDescent="0.25">
      <c r="A3172">
        <v>760</v>
      </c>
      <c r="B3172" t="s">
        <v>42</v>
      </c>
      <c r="C3172" t="s">
        <v>37</v>
      </c>
      <c r="D3172" t="s">
        <v>43</v>
      </c>
      <c r="E3172">
        <v>54</v>
      </c>
      <c r="F3172">
        <v>108</v>
      </c>
      <c r="G3172">
        <v>180</v>
      </c>
      <c r="H3172">
        <v>72</v>
      </c>
      <c r="I3172">
        <v>54</v>
      </c>
      <c r="J3172">
        <v>23</v>
      </c>
      <c r="K3172">
        <v>558</v>
      </c>
      <c r="L3172">
        <v>50</v>
      </c>
      <c r="M3172">
        <v>40</v>
      </c>
      <c r="N3172">
        <v>80</v>
      </c>
      <c r="O3172">
        <v>120</v>
      </c>
      <c r="P3172">
        <v>13</v>
      </c>
      <c r="Q3172" s="1">
        <v>40179</v>
      </c>
      <c r="R3172" t="s">
        <v>26</v>
      </c>
      <c r="S3172" t="s">
        <v>27</v>
      </c>
      <c r="T3172" t="s">
        <v>25</v>
      </c>
    </row>
    <row r="3173" spans="1:20" x14ac:dyDescent="0.25">
      <c r="A3173">
        <v>760</v>
      </c>
      <c r="B3173" t="s">
        <v>42</v>
      </c>
      <c r="C3173" t="s">
        <v>37</v>
      </c>
      <c r="D3173" t="s">
        <v>43</v>
      </c>
      <c r="E3173">
        <v>39</v>
      </c>
      <c r="F3173">
        <v>90</v>
      </c>
      <c r="G3173">
        <v>150</v>
      </c>
      <c r="H3173">
        <v>60</v>
      </c>
      <c r="I3173">
        <v>51</v>
      </c>
      <c r="J3173">
        <v>19</v>
      </c>
      <c r="K3173">
        <v>656</v>
      </c>
      <c r="L3173">
        <v>40</v>
      </c>
      <c r="M3173">
        <v>30</v>
      </c>
      <c r="N3173">
        <v>70</v>
      </c>
      <c r="O3173">
        <v>100</v>
      </c>
      <c r="P3173">
        <v>13</v>
      </c>
      <c r="Q3173" s="1">
        <v>40422</v>
      </c>
      <c r="R3173" t="s">
        <v>26</v>
      </c>
      <c r="S3173" t="s">
        <v>27</v>
      </c>
      <c r="T3173" t="s">
        <v>25</v>
      </c>
    </row>
    <row r="3174" spans="1:20" x14ac:dyDescent="0.25">
      <c r="A3174">
        <v>760</v>
      </c>
      <c r="B3174" t="s">
        <v>42</v>
      </c>
      <c r="C3174" t="s">
        <v>37</v>
      </c>
      <c r="D3174" t="s">
        <v>43</v>
      </c>
      <c r="E3174">
        <v>111</v>
      </c>
      <c r="F3174">
        <v>152</v>
      </c>
      <c r="G3174">
        <v>256</v>
      </c>
      <c r="H3174">
        <v>104</v>
      </c>
      <c r="I3174">
        <v>41</v>
      </c>
      <c r="J3174">
        <v>29</v>
      </c>
      <c r="K3174">
        <v>871</v>
      </c>
      <c r="L3174">
        <v>120</v>
      </c>
      <c r="M3174">
        <v>80</v>
      </c>
      <c r="N3174">
        <v>140</v>
      </c>
      <c r="O3174">
        <v>220</v>
      </c>
      <c r="P3174">
        <v>8</v>
      </c>
      <c r="Q3174" s="1">
        <v>40299</v>
      </c>
      <c r="R3174" t="s">
        <v>32</v>
      </c>
      <c r="S3174" t="s">
        <v>39</v>
      </c>
      <c r="T3174" t="s">
        <v>31</v>
      </c>
    </row>
    <row r="3175" spans="1:20" x14ac:dyDescent="0.25">
      <c r="A3175">
        <v>760</v>
      </c>
      <c r="B3175" t="s">
        <v>42</v>
      </c>
      <c r="C3175" t="s">
        <v>37</v>
      </c>
      <c r="D3175" t="s">
        <v>43</v>
      </c>
      <c r="E3175">
        <v>125</v>
      </c>
      <c r="F3175">
        <v>117</v>
      </c>
      <c r="G3175">
        <v>211</v>
      </c>
      <c r="H3175">
        <v>81</v>
      </c>
      <c r="I3175">
        <v>33</v>
      </c>
      <c r="J3175">
        <v>22</v>
      </c>
      <c r="K3175">
        <v>984</v>
      </c>
      <c r="L3175">
        <v>80</v>
      </c>
      <c r="M3175">
        <v>70</v>
      </c>
      <c r="N3175">
        <v>110</v>
      </c>
      <c r="O3175">
        <v>180</v>
      </c>
      <c r="P3175">
        <v>8</v>
      </c>
      <c r="Q3175" s="1">
        <v>40848</v>
      </c>
      <c r="R3175" t="s">
        <v>32</v>
      </c>
      <c r="S3175" t="s">
        <v>39</v>
      </c>
      <c r="T3175" t="s">
        <v>31</v>
      </c>
    </row>
    <row r="3176" spans="1:20" x14ac:dyDescent="0.25">
      <c r="A3176">
        <v>760</v>
      </c>
      <c r="B3176" t="s">
        <v>42</v>
      </c>
      <c r="C3176" t="s">
        <v>37</v>
      </c>
      <c r="D3176" t="s">
        <v>43</v>
      </c>
      <c r="E3176">
        <v>102</v>
      </c>
      <c r="F3176">
        <v>109</v>
      </c>
      <c r="G3176">
        <v>206</v>
      </c>
      <c r="H3176">
        <v>84</v>
      </c>
      <c r="I3176">
        <v>40</v>
      </c>
      <c r="J3176">
        <v>27</v>
      </c>
      <c r="K3176">
        <v>603</v>
      </c>
      <c r="L3176">
        <v>60</v>
      </c>
      <c r="M3176">
        <v>70</v>
      </c>
      <c r="N3176">
        <v>90</v>
      </c>
      <c r="O3176">
        <v>160</v>
      </c>
      <c r="P3176">
        <v>10</v>
      </c>
      <c r="Q3176" s="1">
        <v>40603</v>
      </c>
      <c r="R3176" t="s">
        <v>32</v>
      </c>
      <c r="S3176" t="s">
        <v>34</v>
      </c>
      <c r="T3176" t="s">
        <v>31</v>
      </c>
    </row>
    <row r="3177" spans="1:20" x14ac:dyDescent="0.25">
      <c r="A3177">
        <v>760</v>
      </c>
      <c r="B3177" t="s">
        <v>42</v>
      </c>
      <c r="C3177" t="s">
        <v>37</v>
      </c>
      <c r="D3177" t="s">
        <v>43</v>
      </c>
      <c r="E3177">
        <v>133</v>
      </c>
      <c r="F3177">
        <v>178</v>
      </c>
      <c r="G3177">
        <v>301</v>
      </c>
      <c r="H3177">
        <v>123</v>
      </c>
      <c r="I3177">
        <v>45</v>
      </c>
      <c r="J3177">
        <v>34</v>
      </c>
      <c r="K3177">
        <v>941</v>
      </c>
      <c r="L3177">
        <v>100</v>
      </c>
      <c r="M3177">
        <v>80</v>
      </c>
      <c r="N3177">
        <v>120</v>
      </c>
      <c r="O3177">
        <v>200</v>
      </c>
      <c r="P3177">
        <v>11</v>
      </c>
      <c r="Q3177" s="1">
        <v>40391</v>
      </c>
      <c r="R3177" t="s">
        <v>26</v>
      </c>
      <c r="S3177" t="s">
        <v>35</v>
      </c>
      <c r="T3177" t="s">
        <v>25</v>
      </c>
    </row>
    <row r="3178" spans="1:20" x14ac:dyDescent="0.25">
      <c r="A3178">
        <v>760</v>
      </c>
      <c r="B3178" t="s">
        <v>42</v>
      </c>
      <c r="C3178" t="s">
        <v>37</v>
      </c>
      <c r="D3178" t="s">
        <v>43</v>
      </c>
      <c r="E3178">
        <v>145</v>
      </c>
      <c r="F3178">
        <v>145</v>
      </c>
      <c r="G3178">
        <v>243</v>
      </c>
      <c r="H3178">
        <v>100</v>
      </c>
      <c r="I3178">
        <v>37</v>
      </c>
      <c r="J3178">
        <v>28</v>
      </c>
      <c r="K3178">
        <v>598</v>
      </c>
      <c r="L3178">
        <v>90</v>
      </c>
      <c r="M3178">
        <v>60</v>
      </c>
      <c r="N3178">
        <v>100</v>
      </c>
      <c r="O3178">
        <v>160</v>
      </c>
      <c r="P3178">
        <v>12</v>
      </c>
      <c r="Q3178" s="1">
        <v>40756</v>
      </c>
      <c r="R3178" t="s">
        <v>26</v>
      </c>
      <c r="S3178" t="s">
        <v>40</v>
      </c>
      <c r="T3178" t="s">
        <v>25</v>
      </c>
    </row>
    <row r="3179" spans="1:20" x14ac:dyDescent="0.25">
      <c r="A3179">
        <v>760</v>
      </c>
      <c r="B3179" t="s">
        <v>42</v>
      </c>
      <c r="C3179" t="s">
        <v>37</v>
      </c>
      <c r="D3179" t="s">
        <v>43</v>
      </c>
      <c r="E3179">
        <v>70</v>
      </c>
      <c r="F3179">
        <v>73</v>
      </c>
      <c r="G3179">
        <v>131</v>
      </c>
      <c r="H3179">
        <v>50</v>
      </c>
      <c r="I3179">
        <v>26</v>
      </c>
      <c r="J3179">
        <v>14</v>
      </c>
      <c r="K3179">
        <v>589</v>
      </c>
      <c r="L3179">
        <v>40</v>
      </c>
      <c r="M3179">
        <v>30</v>
      </c>
      <c r="N3179">
        <v>50</v>
      </c>
      <c r="O3179">
        <v>80</v>
      </c>
      <c r="P3179">
        <v>12</v>
      </c>
      <c r="Q3179" s="1">
        <v>40848</v>
      </c>
      <c r="R3179" t="s">
        <v>26</v>
      </c>
      <c r="S3179" t="s">
        <v>40</v>
      </c>
      <c r="T3179" t="s">
        <v>25</v>
      </c>
    </row>
    <row r="3180" spans="1:20" x14ac:dyDescent="0.25">
      <c r="A3180">
        <v>760</v>
      </c>
      <c r="B3180" t="s">
        <v>42</v>
      </c>
      <c r="C3180" t="s">
        <v>37</v>
      </c>
      <c r="D3180" t="s">
        <v>43</v>
      </c>
      <c r="E3180">
        <v>149</v>
      </c>
      <c r="F3180">
        <v>239</v>
      </c>
      <c r="G3180">
        <v>478</v>
      </c>
      <c r="H3180">
        <v>239</v>
      </c>
      <c r="I3180">
        <v>90</v>
      </c>
      <c r="J3180">
        <v>66</v>
      </c>
      <c r="K3180">
        <v>1417</v>
      </c>
      <c r="L3180">
        <v>150</v>
      </c>
      <c r="M3180">
        <v>220</v>
      </c>
      <c r="N3180">
        <v>230</v>
      </c>
      <c r="O3180">
        <v>450</v>
      </c>
      <c r="P3180">
        <v>4</v>
      </c>
      <c r="Q3180" s="1">
        <v>40238</v>
      </c>
      <c r="R3180" t="s">
        <v>28</v>
      </c>
      <c r="S3180" t="s">
        <v>41</v>
      </c>
      <c r="T3180" t="s">
        <v>25</v>
      </c>
    </row>
    <row r="3181" spans="1:20" x14ac:dyDescent="0.25">
      <c r="A3181">
        <v>772</v>
      </c>
      <c r="B3181" t="s">
        <v>53</v>
      </c>
      <c r="C3181" t="s">
        <v>21</v>
      </c>
      <c r="D3181" t="s">
        <v>43</v>
      </c>
      <c r="E3181">
        <v>89</v>
      </c>
      <c r="F3181">
        <v>143</v>
      </c>
      <c r="G3181">
        <v>245</v>
      </c>
      <c r="H3181">
        <v>102</v>
      </c>
      <c r="I3181">
        <v>54</v>
      </c>
      <c r="J3181">
        <v>31</v>
      </c>
      <c r="K3181">
        <v>666</v>
      </c>
      <c r="L3181">
        <v>90</v>
      </c>
      <c r="M3181">
        <v>90</v>
      </c>
      <c r="N3181">
        <v>130</v>
      </c>
      <c r="O3181">
        <v>220</v>
      </c>
      <c r="P3181">
        <v>3</v>
      </c>
      <c r="Q3181" s="1">
        <v>40483</v>
      </c>
      <c r="R3181" t="s">
        <v>23</v>
      </c>
      <c r="S3181" t="s">
        <v>38</v>
      </c>
      <c r="T3181" t="s">
        <v>31</v>
      </c>
    </row>
    <row r="3182" spans="1:20" x14ac:dyDescent="0.25">
      <c r="A3182">
        <v>772</v>
      </c>
      <c r="B3182" t="s">
        <v>53</v>
      </c>
      <c r="C3182" t="s">
        <v>21</v>
      </c>
      <c r="D3182" t="s">
        <v>43</v>
      </c>
      <c r="E3182">
        <v>113</v>
      </c>
      <c r="F3182">
        <v>127</v>
      </c>
      <c r="G3182">
        <v>232</v>
      </c>
      <c r="H3182">
        <v>91</v>
      </c>
      <c r="I3182">
        <v>51</v>
      </c>
      <c r="J3182">
        <v>28</v>
      </c>
      <c r="K3182">
        <v>656</v>
      </c>
      <c r="L3182">
        <v>90</v>
      </c>
      <c r="M3182">
        <v>70</v>
      </c>
      <c r="N3182">
        <v>110</v>
      </c>
      <c r="O3182">
        <v>180</v>
      </c>
      <c r="P3182">
        <v>3</v>
      </c>
      <c r="Q3182" s="1">
        <v>40817</v>
      </c>
      <c r="R3182" t="s">
        <v>23</v>
      </c>
      <c r="S3182" t="s">
        <v>38</v>
      </c>
      <c r="T3182" t="s">
        <v>31</v>
      </c>
    </row>
    <row r="3183" spans="1:20" x14ac:dyDescent="0.25">
      <c r="A3183">
        <v>772</v>
      </c>
      <c r="B3183" t="s">
        <v>53</v>
      </c>
      <c r="C3183" t="s">
        <v>21</v>
      </c>
      <c r="D3183" t="s">
        <v>43</v>
      </c>
      <c r="E3183">
        <v>68</v>
      </c>
      <c r="F3183">
        <v>70</v>
      </c>
      <c r="G3183">
        <v>126</v>
      </c>
      <c r="H3183">
        <v>48</v>
      </c>
      <c r="I3183">
        <v>24</v>
      </c>
      <c r="J3183">
        <v>13</v>
      </c>
      <c r="K3183">
        <v>851</v>
      </c>
      <c r="L3183">
        <v>60</v>
      </c>
      <c r="M3183">
        <v>50</v>
      </c>
      <c r="N3183">
        <v>70</v>
      </c>
      <c r="O3183">
        <v>120</v>
      </c>
      <c r="P3183">
        <v>13</v>
      </c>
      <c r="Q3183" s="1">
        <v>40817</v>
      </c>
      <c r="R3183" t="s">
        <v>26</v>
      </c>
      <c r="S3183" t="s">
        <v>27</v>
      </c>
      <c r="T3183" t="s">
        <v>25</v>
      </c>
    </row>
    <row r="3184" spans="1:20" x14ac:dyDescent="0.25">
      <c r="A3184">
        <v>772</v>
      </c>
      <c r="B3184" t="s">
        <v>53</v>
      </c>
      <c r="C3184" t="s">
        <v>21</v>
      </c>
      <c r="D3184" t="s">
        <v>43</v>
      </c>
      <c r="E3184">
        <v>35</v>
      </c>
      <c r="F3184">
        <v>154</v>
      </c>
      <c r="G3184">
        <v>262</v>
      </c>
      <c r="H3184">
        <v>110</v>
      </c>
      <c r="I3184">
        <v>120</v>
      </c>
      <c r="J3184">
        <v>100</v>
      </c>
      <c r="K3184">
        <v>665</v>
      </c>
      <c r="L3184">
        <v>40</v>
      </c>
      <c r="M3184">
        <v>100</v>
      </c>
      <c r="N3184">
        <v>150</v>
      </c>
      <c r="O3184">
        <v>250</v>
      </c>
      <c r="P3184">
        <v>5</v>
      </c>
      <c r="Q3184" s="1">
        <v>40695</v>
      </c>
      <c r="R3184" t="s">
        <v>28</v>
      </c>
      <c r="S3184" t="s">
        <v>29</v>
      </c>
      <c r="T3184" t="s">
        <v>25</v>
      </c>
    </row>
    <row r="3185" spans="1:20" x14ac:dyDescent="0.25">
      <c r="A3185">
        <v>772</v>
      </c>
      <c r="B3185" t="s">
        <v>53</v>
      </c>
      <c r="C3185" t="s">
        <v>21</v>
      </c>
      <c r="D3185" t="s">
        <v>43</v>
      </c>
      <c r="E3185">
        <v>87</v>
      </c>
      <c r="F3185">
        <v>121</v>
      </c>
      <c r="G3185">
        <v>210</v>
      </c>
      <c r="H3185">
        <v>91</v>
      </c>
      <c r="I3185">
        <v>54</v>
      </c>
      <c r="J3185">
        <v>30</v>
      </c>
      <c r="K3185">
        <v>533</v>
      </c>
      <c r="L3185">
        <v>80</v>
      </c>
      <c r="M3185">
        <v>80</v>
      </c>
      <c r="N3185">
        <v>120</v>
      </c>
      <c r="O3185">
        <v>200</v>
      </c>
      <c r="P3185">
        <v>6</v>
      </c>
      <c r="Q3185" s="1">
        <v>40695</v>
      </c>
      <c r="R3185" t="s">
        <v>28</v>
      </c>
      <c r="S3185" t="s">
        <v>30</v>
      </c>
      <c r="T3185" t="s">
        <v>31</v>
      </c>
    </row>
    <row r="3186" spans="1:20" x14ac:dyDescent="0.25">
      <c r="A3186">
        <v>772</v>
      </c>
      <c r="B3186" t="s">
        <v>53</v>
      </c>
      <c r="C3186" t="s">
        <v>21</v>
      </c>
      <c r="D3186" t="s">
        <v>43</v>
      </c>
      <c r="E3186">
        <v>76</v>
      </c>
      <c r="F3186">
        <v>103</v>
      </c>
      <c r="G3186">
        <v>192</v>
      </c>
      <c r="H3186">
        <v>77</v>
      </c>
      <c r="I3186">
        <v>52</v>
      </c>
      <c r="J3186">
        <v>25</v>
      </c>
      <c r="K3186">
        <v>557</v>
      </c>
      <c r="L3186">
        <v>60</v>
      </c>
      <c r="M3186">
        <v>70</v>
      </c>
      <c r="N3186">
        <v>100</v>
      </c>
      <c r="O3186">
        <v>170</v>
      </c>
      <c r="P3186">
        <v>6</v>
      </c>
      <c r="Q3186" s="1">
        <v>40848</v>
      </c>
      <c r="R3186" t="s">
        <v>28</v>
      </c>
      <c r="S3186" t="s">
        <v>30</v>
      </c>
      <c r="T3186" t="s">
        <v>31</v>
      </c>
    </row>
    <row r="3187" spans="1:20" x14ac:dyDescent="0.25">
      <c r="A3187">
        <v>772</v>
      </c>
      <c r="B3187" t="s">
        <v>53</v>
      </c>
      <c r="C3187" t="s">
        <v>21</v>
      </c>
      <c r="D3187" t="s">
        <v>43</v>
      </c>
      <c r="E3187">
        <v>12</v>
      </c>
      <c r="F3187">
        <v>32</v>
      </c>
      <c r="G3187">
        <v>56</v>
      </c>
      <c r="H3187">
        <v>24</v>
      </c>
      <c r="I3187">
        <v>20</v>
      </c>
      <c r="J3187">
        <v>7</v>
      </c>
      <c r="K3187">
        <v>567</v>
      </c>
      <c r="L3187">
        <v>20</v>
      </c>
      <c r="M3187">
        <v>10</v>
      </c>
      <c r="N3187">
        <v>30</v>
      </c>
      <c r="O3187">
        <v>40</v>
      </c>
      <c r="P3187">
        <v>8</v>
      </c>
      <c r="Q3187" s="1">
        <v>40513</v>
      </c>
      <c r="R3187" t="s">
        <v>32</v>
      </c>
      <c r="S3187" t="s">
        <v>39</v>
      </c>
      <c r="T3187" t="s">
        <v>31</v>
      </c>
    </row>
    <row r="3188" spans="1:20" x14ac:dyDescent="0.25">
      <c r="A3188">
        <v>772</v>
      </c>
      <c r="B3188" t="s">
        <v>53</v>
      </c>
      <c r="C3188" t="s">
        <v>21</v>
      </c>
      <c r="D3188" t="s">
        <v>43</v>
      </c>
      <c r="E3188">
        <v>12</v>
      </c>
      <c r="F3188">
        <v>66</v>
      </c>
      <c r="G3188">
        <v>120</v>
      </c>
      <c r="H3188">
        <v>54</v>
      </c>
      <c r="I3188">
        <v>54</v>
      </c>
      <c r="J3188">
        <v>20</v>
      </c>
      <c r="K3188">
        <v>301</v>
      </c>
      <c r="L3188">
        <v>20</v>
      </c>
      <c r="M3188">
        <v>40</v>
      </c>
      <c r="N3188">
        <v>50</v>
      </c>
      <c r="O3188">
        <v>90</v>
      </c>
      <c r="P3188">
        <v>9</v>
      </c>
      <c r="Q3188" s="1">
        <v>40238</v>
      </c>
      <c r="R3188" t="s">
        <v>32</v>
      </c>
      <c r="S3188" t="s">
        <v>33</v>
      </c>
      <c r="T3188" t="s">
        <v>31</v>
      </c>
    </row>
    <row r="3189" spans="1:20" x14ac:dyDescent="0.25">
      <c r="A3189">
        <v>772</v>
      </c>
      <c r="B3189" t="s">
        <v>53</v>
      </c>
      <c r="C3189" t="s">
        <v>21</v>
      </c>
      <c r="D3189" t="s">
        <v>43</v>
      </c>
      <c r="E3189">
        <v>22</v>
      </c>
      <c r="F3189">
        <v>70</v>
      </c>
      <c r="G3189">
        <v>135</v>
      </c>
      <c r="H3189">
        <v>57</v>
      </c>
      <c r="I3189">
        <v>55</v>
      </c>
      <c r="J3189">
        <v>21</v>
      </c>
      <c r="K3189">
        <v>313</v>
      </c>
      <c r="L3189">
        <v>20</v>
      </c>
      <c r="M3189">
        <v>40</v>
      </c>
      <c r="N3189">
        <v>50</v>
      </c>
      <c r="O3189">
        <v>90</v>
      </c>
      <c r="P3189">
        <v>9</v>
      </c>
      <c r="Q3189" s="1">
        <v>40634</v>
      </c>
      <c r="R3189" t="s">
        <v>32</v>
      </c>
      <c r="S3189" t="s">
        <v>33</v>
      </c>
      <c r="T3189" t="s">
        <v>31</v>
      </c>
    </row>
    <row r="3190" spans="1:20" x14ac:dyDescent="0.25">
      <c r="A3190">
        <v>772</v>
      </c>
      <c r="B3190" t="s">
        <v>53</v>
      </c>
      <c r="C3190" t="s">
        <v>21</v>
      </c>
      <c r="D3190" t="s">
        <v>43</v>
      </c>
      <c r="E3190">
        <v>39</v>
      </c>
      <c r="F3190">
        <v>81</v>
      </c>
      <c r="G3190">
        <v>150</v>
      </c>
      <c r="H3190">
        <v>69</v>
      </c>
      <c r="I3190">
        <v>42</v>
      </c>
      <c r="J3190">
        <v>21</v>
      </c>
      <c r="K3190">
        <v>965</v>
      </c>
      <c r="L3190">
        <v>40</v>
      </c>
      <c r="M3190">
        <v>50</v>
      </c>
      <c r="N3190">
        <v>60</v>
      </c>
      <c r="O3190">
        <v>110</v>
      </c>
      <c r="P3190">
        <v>10</v>
      </c>
      <c r="Q3190" s="1">
        <v>40179</v>
      </c>
      <c r="R3190" t="s">
        <v>32</v>
      </c>
      <c r="S3190" t="s">
        <v>34</v>
      </c>
      <c r="T3190" t="s">
        <v>31</v>
      </c>
    </row>
    <row r="3191" spans="1:20" x14ac:dyDescent="0.25">
      <c r="A3191">
        <v>772</v>
      </c>
      <c r="B3191" t="s">
        <v>53</v>
      </c>
      <c r="C3191" t="s">
        <v>21</v>
      </c>
      <c r="D3191" t="s">
        <v>43</v>
      </c>
      <c r="E3191">
        <v>57</v>
      </c>
      <c r="F3191">
        <v>65</v>
      </c>
      <c r="G3191">
        <v>109</v>
      </c>
      <c r="H3191">
        <v>45</v>
      </c>
      <c r="I3191">
        <v>22</v>
      </c>
      <c r="J3191">
        <v>12</v>
      </c>
      <c r="K3191">
        <v>885</v>
      </c>
      <c r="L3191">
        <v>50</v>
      </c>
      <c r="M3191">
        <v>40</v>
      </c>
      <c r="N3191">
        <v>70</v>
      </c>
      <c r="O3191">
        <v>110</v>
      </c>
      <c r="P3191">
        <v>11</v>
      </c>
      <c r="Q3191" s="1">
        <v>40725</v>
      </c>
      <c r="R3191" t="s">
        <v>26</v>
      </c>
      <c r="S3191" t="s">
        <v>35</v>
      </c>
      <c r="T3191" t="s">
        <v>25</v>
      </c>
    </row>
    <row r="3192" spans="1:20" x14ac:dyDescent="0.25">
      <c r="A3192">
        <v>773</v>
      </c>
      <c r="B3192" t="s">
        <v>51</v>
      </c>
      <c r="C3192" t="s">
        <v>50</v>
      </c>
      <c r="D3192" t="s">
        <v>43</v>
      </c>
      <c r="E3192">
        <v>177</v>
      </c>
      <c r="F3192">
        <v>213</v>
      </c>
      <c r="G3192">
        <v>391</v>
      </c>
      <c r="H3192">
        <v>154</v>
      </c>
      <c r="I3192">
        <v>94</v>
      </c>
      <c r="J3192">
        <v>50</v>
      </c>
      <c r="K3192">
        <v>829</v>
      </c>
      <c r="L3192">
        <v>140</v>
      </c>
      <c r="M3192">
        <v>160</v>
      </c>
      <c r="N3192">
        <v>220</v>
      </c>
      <c r="O3192">
        <v>380</v>
      </c>
      <c r="P3192">
        <v>2</v>
      </c>
      <c r="Q3192" s="1">
        <v>40603</v>
      </c>
      <c r="R3192" t="s">
        <v>23</v>
      </c>
      <c r="S3192" t="s">
        <v>24</v>
      </c>
      <c r="T3192" t="s">
        <v>25</v>
      </c>
    </row>
    <row r="3193" spans="1:20" x14ac:dyDescent="0.25">
      <c r="A3193">
        <v>773</v>
      </c>
      <c r="B3193" t="s">
        <v>51</v>
      </c>
      <c r="C3193" t="s">
        <v>50</v>
      </c>
      <c r="D3193" t="s">
        <v>43</v>
      </c>
      <c r="E3193">
        <v>141</v>
      </c>
      <c r="F3193">
        <v>150</v>
      </c>
      <c r="G3193">
        <v>271</v>
      </c>
      <c r="H3193">
        <v>104</v>
      </c>
      <c r="I3193">
        <v>55</v>
      </c>
      <c r="J3193">
        <v>33</v>
      </c>
      <c r="K3193">
        <v>596</v>
      </c>
      <c r="L3193">
        <v>100</v>
      </c>
      <c r="M3193">
        <v>110</v>
      </c>
      <c r="N3193">
        <v>150</v>
      </c>
      <c r="O3193">
        <v>260</v>
      </c>
      <c r="P3193">
        <v>3</v>
      </c>
      <c r="Q3193" s="1">
        <v>40575</v>
      </c>
      <c r="R3193" t="s">
        <v>23</v>
      </c>
      <c r="S3193" t="s">
        <v>38</v>
      </c>
      <c r="T3193" t="s">
        <v>31</v>
      </c>
    </row>
    <row r="3194" spans="1:20" x14ac:dyDescent="0.25">
      <c r="A3194">
        <v>773</v>
      </c>
      <c r="B3194" t="s">
        <v>51</v>
      </c>
      <c r="C3194" t="s">
        <v>50</v>
      </c>
      <c r="D3194" t="s">
        <v>43</v>
      </c>
      <c r="E3194">
        <v>230</v>
      </c>
      <c r="F3194">
        <v>349</v>
      </c>
      <c r="G3194">
        <v>612</v>
      </c>
      <c r="H3194">
        <v>263</v>
      </c>
      <c r="I3194">
        <v>119</v>
      </c>
      <c r="J3194">
        <v>86</v>
      </c>
      <c r="K3194">
        <v>1433</v>
      </c>
      <c r="L3194">
        <v>300</v>
      </c>
      <c r="M3194">
        <v>300</v>
      </c>
      <c r="N3194">
        <v>420</v>
      </c>
      <c r="O3194">
        <v>720</v>
      </c>
      <c r="P3194">
        <v>5</v>
      </c>
      <c r="Q3194" s="1">
        <v>40299</v>
      </c>
      <c r="R3194" t="s">
        <v>28</v>
      </c>
      <c r="S3194" t="s">
        <v>29</v>
      </c>
      <c r="T3194" t="s">
        <v>25</v>
      </c>
    </row>
    <row r="3195" spans="1:20" x14ac:dyDescent="0.25">
      <c r="A3195">
        <v>773</v>
      </c>
      <c r="B3195" t="s">
        <v>51</v>
      </c>
      <c r="C3195" t="s">
        <v>50</v>
      </c>
      <c r="D3195" t="s">
        <v>43</v>
      </c>
      <c r="E3195">
        <v>317</v>
      </c>
      <c r="F3195">
        <v>349</v>
      </c>
      <c r="G3195">
        <v>607</v>
      </c>
      <c r="H3195">
        <v>263</v>
      </c>
      <c r="I3195">
        <v>111</v>
      </c>
      <c r="J3195">
        <v>86</v>
      </c>
      <c r="K3195">
        <v>1433</v>
      </c>
      <c r="L3195">
        <v>300</v>
      </c>
      <c r="M3195">
        <v>300</v>
      </c>
      <c r="N3195">
        <v>420</v>
      </c>
      <c r="O3195">
        <v>720</v>
      </c>
      <c r="P3195">
        <v>5</v>
      </c>
      <c r="Q3195" s="1">
        <v>40664</v>
      </c>
      <c r="R3195" t="s">
        <v>28</v>
      </c>
      <c r="S3195" t="s">
        <v>29</v>
      </c>
      <c r="T3195" t="s">
        <v>25</v>
      </c>
    </row>
    <row r="3196" spans="1:20" x14ac:dyDescent="0.25">
      <c r="A3196">
        <v>773</v>
      </c>
      <c r="B3196" t="s">
        <v>51</v>
      </c>
      <c r="C3196" t="s">
        <v>50</v>
      </c>
      <c r="D3196" t="s">
        <v>43</v>
      </c>
      <c r="E3196">
        <v>333</v>
      </c>
      <c r="F3196">
        <v>362</v>
      </c>
      <c r="G3196">
        <v>628</v>
      </c>
      <c r="H3196">
        <v>272</v>
      </c>
      <c r="I3196">
        <v>113</v>
      </c>
      <c r="J3196">
        <v>89</v>
      </c>
      <c r="K3196">
        <v>1616</v>
      </c>
      <c r="L3196">
        <v>300</v>
      </c>
      <c r="M3196">
        <v>310</v>
      </c>
      <c r="N3196">
        <v>430</v>
      </c>
      <c r="O3196">
        <v>740</v>
      </c>
      <c r="P3196">
        <v>5</v>
      </c>
      <c r="Q3196" s="1">
        <v>40695</v>
      </c>
      <c r="R3196" t="s">
        <v>28</v>
      </c>
      <c r="S3196" t="s">
        <v>29</v>
      </c>
      <c r="T3196" t="s">
        <v>25</v>
      </c>
    </row>
    <row r="3197" spans="1:20" x14ac:dyDescent="0.25">
      <c r="A3197">
        <v>773</v>
      </c>
      <c r="B3197" t="s">
        <v>51</v>
      </c>
      <c r="C3197" t="s">
        <v>50</v>
      </c>
      <c r="D3197" t="s">
        <v>43</v>
      </c>
      <c r="E3197">
        <v>362</v>
      </c>
      <c r="F3197">
        <v>392</v>
      </c>
      <c r="G3197">
        <v>681</v>
      </c>
      <c r="H3197">
        <v>295</v>
      </c>
      <c r="I3197">
        <v>121</v>
      </c>
      <c r="J3197">
        <v>97</v>
      </c>
      <c r="K3197">
        <v>1714</v>
      </c>
      <c r="L3197">
        <v>340</v>
      </c>
      <c r="M3197">
        <v>340</v>
      </c>
      <c r="N3197">
        <v>470</v>
      </c>
      <c r="O3197">
        <v>810</v>
      </c>
      <c r="P3197">
        <v>5</v>
      </c>
      <c r="Q3197" s="1">
        <v>40756</v>
      </c>
      <c r="R3197" t="s">
        <v>28</v>
      </c>
      <c r="S3197" t="s">
        <v>29</v>
      </c>
      <c r="T3197" t="s">
        <v>25</v>
      </c>
    </row>
    <row r="3198" spans="1:20" x14ac:dyDescent="0.25">
      <c r="A3198">
        <v>773</v>
      </c>
      <c r="B3198" t="s">
        <v>51</v>
      </c>
      <c r="C3198" t="s">
        <v>50</v>
      </c>
      <c r="D3198" t="s">
        <v>43</v>
      </c>
      <c r="E3198">
        <v>148</v>
      </c>
      <c r="F3198">
        <v>239</v>
      </c>
      <c r="G3198">
        <v>478</v>
      </c>
      <c r="H3198">
        <v>239</v>
      </c>
      <c r="I3198">
        <v>91</v>
      </c>
      <c r="J3198">
        <v>66</v>
      </c>
      <c r="K3198">
        <v>1417</v>
      </c>
      <c r="L3198">
        <v>200</v>
      </c>
      <c r="M3198">
        <v>270</v>
      </c>
      <c r="N3198">
        <v>290</v>
      </c>
      <c r="O3198">
        <v>560</v>
      </c>
      <c r="P3198">
        <v>6</v>
      </c>
      <c r="Q3198" s="1">
        <v>40238</v>
      </c>
      <c r="R3198" t="s">
        <v>28</v>
      </c>
      <c r="S3198" t="s">
        <v>30</v>
      </c>
      <c r="T3198" t="s">
        <v>31</v>
      </c>
    </row>
    <row r="3199" spans="1:20" x14ac:dyDescent="0.25">
      <c r="A3199">
        <v>773</v>
      </c>
      <c r="B3199" t="s">
        <v>51</v>
      </c>
      <c r="C3199" t="s">
        <v>50</v>
      </c>
      <c r="D3199" t="s">
        <v>43</v>
      </c>
      <c r="E3199">
        <v>218</v>
      </c>
      <c r="F3199">
        <v>228</v>
      </c>
      <c r="G3199">
        <v>510</v>
      </c>
      <c r="H3199">
        <v>228</v>
      </c>
      <c r="I3199">
        <v>92</v>
      </c>
      <c r="J3199">
        <v>63</v>
      </c>
      <c r="K3199">
        <v>1459</v>
      </c>
      <c r="L3199">
        <v>180</v>
      </c>
      <c r="M3199">
        <v>260</v>
      </c>
      <c r="N3199">
        <v>270</v>
      </c>
      <c r="O3199">
        <v>530</v>
      </c>
      <c r="P3199">
        <v>6</v>
      </c>
      <c r="Q3199" s="1">
        <v>40544</v>
      </c>
      <c r="R3199" t="s">
        <v>28</v>
      </c>
      <c r="S3199" t="s">
        <v>30</v>
      </c>
      <c r="T3199" t="s">
        <v>31</v>
      </c>
    </row>
    <row r="3200" spans="1:20" x14ac:dyDescent="0.25">
      <c r="A3200">
        <v>773</v>
      </c>
      <c r="B3200" t="s">
        <v>51</v>
      </c>
      <c r="C3200" t="s">
        <v>50</v>
      </c>
      <c r="D3200" t="s">
        <v>43</v>
      </c>
      <c r="E3200">
        <v>228</v>
      </c>
      <c r="F3200">
        <v>261</v>
      </c>
      <c r="G3200">
        <v>516</v>
      </c>
      <c r="H3200">
        <v>260</v>
      </c>
      <c r="I3200">
        <v>89</v>
      </c>
      <c r="J3200">
        <v>72</v>
      </c>
      <c r="K3200">
        <v>1559</v>
      </c>
      <c r="L3200">
        <v>210</v>
      </c>
      <c r="M3200">
        <v>300</v>
      </c>
      <c r="N3200">
        <v>310</v>
      </c>
      <c r="O3200">
        <v>610</v>
      </c>
      <c r="P3200">
        <v>6</v>
      </c>
      <c r="Q3200" s="1">
        <v>40664</v>
      </c>
      <c r="R3200" t="s">
        <v>28</v>
      </c>
      <c r="S3200" t="s">
        <v>30</v>
      </c>
      <c r="T3200" t="s">
        <v>31</v>
      </c>
    </row>
    <row r="3201" spans="1:20" x14ac:dyDescent="0.25">
      <c r="A3201">
        <v>773</v>
      </c>
      <c r="B3201" t="s">
        <v>51</v>
      </c>
      <c r="C3201" t="s">
        <v>50</v>
      </c>
      <c r="D3201" t="s">
        <v>43</v>
      </c>
      <c r="E3201">
        <v>230</v>
      </c>
      <c r="F3201">
        <v>249</v>
      </c>
      <c r="G3201">
        <v>531</v>
      </c>
      <c r="H3201">
        <v>249</v>
      </c>
      <c r="I3201">
        <v>94</v>
      </c>
      <c r="J3201">
        <v>69</v>
      </c>
      <c r="K3201">
        <v>1775</v>
      </c>
      <c r="L3201">
        <v>210</v>
      </c>
      <c r="M3201">
        <v>280</v>
      </c>
      <c r="N3201">
        <v>300</v>
      </c>
      <c r="O3201">
        <v>580</v>
      </c>
      <c r="P3201">
        <v>6</v>
      </c>
      <c r="Q3201" s="1">
        <v>40787</v>
      </c>
      <c r="R3201" t="s">
        <v>28</v>
      </c>
      <c r="S3201" t="s">
        <v>30</v>
      </c>
      <c r="T3201" t="s">
        <v>31</v>
      </c>
    </row>
    <row r="3202" spans="1:20" x14ac:dyDescent="0.25">
      <c r="A3202">
        <v>773</v>
      </c>
      <c r="B3202" t="s">
        <v>51</v>
      </c>
      <c r="C3202" t="s">
        <v>50</v>
      </c>
      <c r="D3202" t="s">
        <v>43</v>
      </c>
      <c r="E3202">
        <v>221</v>
      </c>
      <c r="F3202">
        <v>239</v>
      </c>
      <c r="G3202">
        <v>509</v>
      </c>
      <c r="H3202">
        <v>239</v>
      </c>
      <c r="I3202">
        <v>90</v>
      </c>
      <c r="J3202">
        <v>66</v>
      </c>
      <c r="K3202">
        <v>1755</v>
      </c>
      <c r="L3202">
        <v>300</v>
      </c>
      <c r="M3202">
        <v>340</v>
      </c>
      <c r="N3202">
        <v>370</v>
      </c>
      <c r="O3202">
        <v>710</v>
      </c>
      <c r="P3202">
        <v>6</v>
      </c>
      <c r="Q3202" s="1">
        <v>40817</v>
      </c>
      <c r="R3202" t="s">
        <v>28</v>
      </c>
      <c r="S3202" t="s">
        <v>30</v>
      </c>
      <c r="T3202" t="s">
        <v>31</v>
      </c>
    </row>
    <row r="3203" spans="1:20" x14ac:dyDescent="0.25">
      <c r="A3203">
        <v>773</v>
      </c>
      <c r="B3203" t="s">
        <v>51</v>
      </c>
      <c r="C3203" t="s">
        <v>50</v>
      </c>
      <c r="D3203" t="s">
        <v>43</v>
      </c>
      <c r="E3203">
        <v>233</v>
      </c>
      <c r="F3203">
        <v>251</v>
      </c>
      <c r="G3203">
        <v>534</v>
      </c>
      <c r="H3203">
        <v>250</v>
      </c>
      <c r="I3203">
        <v>94</v>
      </c>
      <c r="J3203">
        <v>70</v>
      </c>
      <c r="K3203">
        <v>1820</v>
      </c>
      <c r="L3203">
        <v>240</v>
      </c>
      <c r="M3203">
        <v>320</v>
      </c>
      <c r="N3203">
        <v>320</v>
      </c>
      <c r="O3203">
        <v>640</v>
      </c>
      <c r="P3203">
        <v>6</v>
      </c>
      <c r="Q3203" s="1">
        <v>40878</v>
      </c>
      <c r="R3203" t="s">
        <v>28</v>
      </c>
      <c r="S3203" t="s">
        <v>30</v>
      </c>
      <c r="T3203" t="s">
        <v>31</v>
      </c>
    </row>
    <row r="3204" spans="1:20" x14ac:dyDescent="0.25">
      <c r="A3204">
        <v>773</v>
      </c>
      <c r="B3204" t="s">
        <v>51</v>
      </c>
      <c r="C3204" t="s">
        <v>50</v>
      </c>
      <c r="D3204" t="s">
        <v>43</v>
      </c>
      <c r="E3204">
        <v>112</v>
      </c>
      <c r="F3204">
        <v>152</v>
      </c>
      <c r="G3204">
        <v>256</v>
      </c>
      <c r="H3204">
        <v>104</v>
      </c>
      <c r="I3204">
        <v>40</v>
      </c>
      <c r="J3204">
        <v>29</v>
      </c>
      <c r="K3204">
        <v>821</v>
      </c>
      <c r="L3204">
        <v>120</v>
      </c>
      <c r="M3204">
        <v>80</v>
      </c>
      <c r="N3204">
        <v>140</v>
      </c>
      <c r="O3204">
        <v>220</v>
      </c>
      <c r="P3204">
        <v>8</v>
      </c>
      <c r="Q3204" s="1">
        <v>40299</v>
      </c>
      <c r="R3204" t="s">
        <v>32</v>
      </c>
      <c r="S3204" t="s">
        <v>39</v>
      </c>
      <c r="T3204" t="s">
        <v>31</v>
      </c>
    </row>
    <row r="3205" spans="1:20" x14ac:dyDescent="0.25">
      <c r="A3205">
        <v>773</v>
      </c>
      <c r="B3205" t="s">
        <v>51</v>
      </c>
      <c r="C3205" t="s">
        <v>50</v>
      </c>
      <c r="D3205" t="s">
        <v>43</v>
      </c>
      <c r="E3205">
        <v>148</v>
      </c>
      <c r="F3205">
        <v>130</v>
      </c>
      <c r="G3205">
        <v>245</v>
      </c>
      <c r="H3205">
        <v>89</v>
      </c>
      <c r="I3205">
        <v>37</v>
      </c>
      <c r="J3205">
        <v>24</v>
      </c>
      <c r="K3205">
        <v>777</v>
      </c>
      <c r="L3205">
        <v>100</v>
      </c>
      <c r="M3205">
        <v>70</v>
      </c>
      <c r="N3205">
        <v>120</v>
      </c>
      <c r="O3205">
        <v>190</v>
      </c>
      <c r="P3205">
        <v>8</v>
      </c>
      <c r="Q3205" s="1">
        <v>40544</v>
      </c>
      <c r="R3205" t="s">
        <v>32</v>
      </c>
      <c r="S3205" t="s">
        <v>39</v>
      </c>
      <c r="T3205" t="s">
        <v>31</v>
      </c>
    </row>
    <row r="3206" spans="1:20" x14ac:dyDescent="0.25">
      <c r="A3206">
        <v>773</v>
      </c>
      <c r="B3206" t="s">
        <v>51</v>
      </c>
      <c r="C3206" t="s">
        <v>50</v>
      </c>
      <c r="D3206" t="s">
        <v>43</v>
      </c>
      <c r="E3206">
        <v>155</v>
      </c>
      <c r="F3206">
        <v>152</v>
      </c>
      <c r="G3206">
        <v>254</v>
      </c>
      <c r="H3206">
        <v>104</v>
      </c>
      <c r="I3206">
        <v>37</v>
      </c>
      <c r="J3206">
        <v>29</v>
      </c>
      <c r="K3206">
        <v>821</v>
      </c>
      <c r="L3206">
        <v>120</v>
      </c>
      <c r="M3206">
        <v>80</v>
      </c>
      <c r="N3206">
        <v>140</v>
      </c>
      <c r="O3206">
        <v>220</v>
      </c>
      <c r="P3206">
        <v>8</v>
      </c>
      <c r="Q3206" s="1">
        <v>40664</v>
      </c>
      <c r="R3206" t="s">
        <v>32</v>
      </c>
      <c r="S3206" t="s">
        <v>39</v>
      </c>
      <c r="T3206" t="s">
        <v>31</v>
      </c>
    </row>
    <row r="3207" spans="1:20" x14ac:dyDescent="0.25">
      <c r="A3207">
        <v>773</v>
      </c>
      <c r="B3207" t="s">
        <v>51</v>
      </c>
      <c r="C3207" t="s">
        <v>50</v>
      </c>
      <c r="D3207" t="s">
        <v>43</v>
      </c>
      <c r="E3207">
        <v>68</v>
      </c>
      <c r="F3207">
        <v>107</v>
      </c>
      <c r="G3207">
        <v>190</v>
      </c>
      <c r="H3207">
        <v>83</v>
      </c>
      <c r="I3207">
        <v>39</v>
      </c>
      <c r="J3207">
        <v>27</v>
      </c>
      <c r="K3207">
        <v>613</v>
      </c>
      <c r="L3207">
        <v>60</v>
      </c>
      <c r="M3207">
        <v>70</v>
      </c>
      <c r="N3207">
        <v>90</v>
      </c>
      <c r="O3207">
        <v>160</v>
      </c>
      <c r="P3207">
        <v>9</v>
      </c>
      <c r="Q3207" s="1">
        <v>40210</v>
      </c>
      <c r="R3207" t="s">
        <v>32</v>
      </c>
      <c r="S3207" t="s">
        <v>33</v>
      </c>
      <c r="T3207" t="s">
        <v>31</v>
      </c>
    </row>
    <row r="3208" spans="1:20" x14ac:dyDescent="0.25">
      <c r="A3208">
        <v>773</v>
      </c>
      <c r="B3208" t="s">
        <v>51</v>
      </c>
      <c r="C3208" t="s">
        <v>50</v>
      </c>
      <c r="D3208" t="s">
        <v>43</v>
      </c>
      <c r="E3208">
        <v>27</v>
      </c>
      <c r="F3208">
        <v>52</v>
      </c>
      <c r="G3208">
        <v>92</v>
      </c>
      <c r="H3208">
        <v>40</v>
      </c>
      <c r="I3208">
        <v>25</v>
      </c>
      <c r="J3208">
        <v>13</v>
      </c>
      <c r="K3208">
        <v>536</v>
      </c>
      <c r="L3208">
        <v>30</v>
      </c>
      <c r="M3208">
        <v>30</v>
      </c>
      <c r="N3208">
        <v>50</v>
      </c>
      <c r="O3208">
        <v>80</v>
      </c>
      <c r="P3208">
        <v>9</v>
      </c>
      <c r="Q3208" s="1">
        <v>40483</v>
      </c>
      <c r="R3208" t="s">
        <v>32</v>
      </c>
      <c r="S3208" t="s">
        <v>33</v>
      </c>
      <c r="T3208" t="s">
        <v>31</v>
      </c>
    </row>
    <row r="3209" spans="1:20" x14ac:dyDescent="0.25">
      <c r="A3209">
        <v>773</v>
      </c>
      <c r="B3209" t="s">
        <v>51</v>
      </c>
      <c r="C3209" t="s">
        <v>50</v>
      </c>
      <c r="D3209" t="s">
        <v>43</v>
      </c>
      <c r="E3209">
        <v>29</v>
      </c>
      <c r="F3209">
        <v>56</v>
      </c>
      <c r="G3209">
        <v>99</v>
      </c>
      <c r="H3209">
        <v>43</v>
      </c>
      <c r="I3209">
        <v>27</v>
      </c>
      <c r="J3209">
        <v>14</v>
      </c>
      <c r="K3209">
        <v>531</v>
      </c>
      <c r="L3209">
        <v>30</v>
      </c>
      <c r="M3209">
        <v>40</v>
      </c>
      <c r="N3209">
        <v>50</v>
      </c>
      <c r="O3209">
        <v>90</v>
      </c>
      <c r="P3209">
        <v>9</v>
      </c>
      <c r="Q3209" s="1">
        <v>40513</v>
      </c>
      <c r="R3209" t="s">
        <v>32</v>
      </c>
      <c r="S3209" t="s">
        <v>33</v>
      </c>
      <c r="T3209" t="s">
        <v>31</v>
      </c>
    </row>
    <row r="3210" spans="1:20" x14ac:dyDescent="0.25">
      <c r="A3210">
        <v>773</v>
      </c>
      <c r="B3210" t="s">
        <v>51</v>
      </c>
      <c r="C3210" t="s">
        <v>50</v>
      </c>
      <c r="D3210" t="s">
        <v>43</v>
      </c>
      <c r="E3210">
        <v>106</v>
      </c>
      <c r="F3210">
        <v>107</v>
      </c>
      <c r="G3210">
        <v>213</v>
      </c>
      <c r="H3210">
        <v>83</v>
      </c>
      <c r="I3210">
        <v>41</v>
      </c>
      <c r="J3210">
        <v>27</v>
      </c>
      <c r="K3210">
        <v>623</v>
      </c>
      <c r="L3210">
        <v>60</v>
      </c>
      <c r="M3210">
        <v>70</v>
      </c>
      <c r="N3210">
        <v>90</v>
      </c>
      <c r="O3210">
        <v>160</v>
      </c>
      <c r="P3210">
        <v>9</v>
      </c>
      <c r="Q3210" s="1">
        <v>40544</v>
      </c>
      <c r="R3210" t="s">
        <v>32</v>
      </c>
      <c r="S3210" t="s">
        <v>33</v>
      </c>
      <c r="T3210" t="s">
        <v>31</v>
      </c>
    </row>
    <row r="3211" spans="1:20" x14ac:dyDescent="0.25">
      <c r="A3211">
        <v>773</v>
      </c>
      <c r="B3211" t="s">
        <v>51</v>
      </c>
      <c r="C3211" t="s">
        <v>50</v>
      </c>
      <c r="D3211" t="s">
        <v>43</v>
      </c>
      <c r="E3211">
        <v>101</v>
      </c>
      <c r="F3211">
        <v>107</v>
      </c>
      <c r="G3211">
        <v>202</v>
      </c>
      <c r="H3211">
        <v>83</v>
      </c>
      <c r="I3211">
        <v>39</v>
      </c>
      <c r="J3211">
        <v>27</v>
      </c>
      <c r="K3211">
        <v>613</v>
      </c>
      <c r="L3211">
        <v>60</v>
      </c>
      <c r="M3211">
        <v>70</v>
      </c>
      <c r="N3211">
        <v>90</v>
      </c>
      <c r="O3211">
        <v>160</v>
      </c>
      <c r="P3211">
        <v>9</v>
      </c>
      <c r="Q3211" s="1">
        <v>40575</v>
      </c>
      <c r="R3211" t="s">
        <v>32</v>
      </c>
      <c r="S3211" t="s">
        <v>33</v>
      </c>
      <c r="T3211" t="s">
        <v>31</v>
      </c>
    </row>
    <row r="3212" spans="1:20" x14ac:dyDescent="0.25">
      <c r="A3212">
        <v>773</v>
      </c>
      <c r="B3212" t="s">
        <v>51</v>
      </c>
      <c r="C3212" t="s">
        <v>50</v>
      </c>
      <c r="D3212" t="s">
        <v>43</v>
      </c>
      <c r="E3212">
        <v>94</v>
      </c>
      <c r="F3212">
        <v>107</v>
      </c>
      <c r="G3212">
        <v>188</v>
      </c>
      <c r="H3212">
        <v>83</v>
      </c>
      <c r="I3212">
        <v>36</v>
      </c>
      <c r="J3212">
        <v>27</v>
      </c>
      <c r="K3212">
        <v>584</v>
      </c>
      <c r="L3212">
        <v>60</v>
      </c>
      <c r="M3212">
        <v>70</v>
      </c>
      <c r="N3212">
        <v>90</v>
      </c>
      <c r="O3212">
        <v>160</v>
      </c>
      <c r="P3212">
        <v>9</v>
      </c>
      <c r="Q3212" s="1">
        <v>40664</v>
      </c>
      <c r="R3212" t="s">
        <v>32</v>
      </c>
      <c r="S3212" t="s">
        <v>33</v>
      </c>
      <c r="T3212" t="s">
        <v>31</v>
      </c>
    </row>
    <row r="3213" spans="1:20" x14ac:dyDescent="0.25">
      <c r="A3213">
        <v>773</v>
      </c>
      <c r="B3213" t="s">
        <v>51</v>
      </c>
      <c r="C3213" t="s">
        <v>50</v>
      </c>
      <c r="D3213" t="s">
        <v>43</v>
      </c>
      <c r="E3213">
        <v>92</v>
      </c>
      <c r="F3213">
        <v>107</v>
      </c>
      <c r="G3213">
        <v>188</v>
      </c>
      <c r="H3213">
        <v>83</v>
      </c>
      <c r="I3213">
        <v>37</v>
      </c>
      <c r="J3213">
        <v>27</v>
      </c>
      <c r="K3213">
        <v>574</v>
      </c>
      <c r="L3213">
        <v>60</v>
      </c>
      <c r="M3213">
        <v>70</v>
      </c>
      <c r="N3213">
        <v>90</v>
      </c>
      <c r="O3213">
        <v>160</v>
      </c>
      <c r="P3213">
        <v>9</v>
      </c>
      <c r="Q3213" s="1">
        <v>40695</v>
      </c>
      <c r="R3213" t="s">
        <v>32</v>
      </c>
      <c r="S3213" t="s">
        <v>33</v>
      </c>
      <c r="T3213" t="s">
        <v>31</v>
      </c>
    </row>
    <row r="3214" spans="1:20" x14ac:dyDescent="0.25">
      <c r="A3214">
        <v>773</v>
      </c>
      <c r="B3214" t="s">
        <v>51</v>
      </c>
      <c r="C3214" t="s">
        <v>50</v>
      </c>
      <c r="D3214" t="s">
        <v>43</v>
      </c>
      <c r="E3214">
        <v>99</v>
      </c>
      <c r="F3214">
        <v>112</v>
      </c>
      <c r="G3214">
        <v>197</v>
      </c>
      <c r="H3214">
        <v>87</v>
      </c>
      <c r="I3214">
        <v>37</v>
      </c>
      <c r="J3214">
        <v>28</v>
      </c>
      <c r="K3214">
        <v>564</v>
      </c>
      <c r="L3214">
        <v>70</v>
      </c>
      <c r="M3214">
        <v>70</v>
      </c>
      <c r="N3214">
        <v>100</v>
      </c>
      <c r="O3214">
        <v>170</v>
      </c>
      <c r="P3214">
        <v>9</v>
      </c>
      <c r="Q3214" s="1">
        <v>40725</v>
      </c>
      <c r="R3214" t="s">
        <v>32</v>
      </c>
      <c r="S3214" t="s">
        <v>33</v>
      </c>
      <c r="T3214" t="s">
        <v>31</v>
      </c>
    </row>
    <row r="3215" spans="1:20" x14ac:dyDescent="0.25">
      <c r="A3215">
        <v>773</v>
      </c>
      <c r="B3215" t="s">
        <v>51</v>
      </c>
      <c r="C3215" t="s">
        <v>50</v>
      </c>
      <c r="D3215" t="s">
        <v>43</v>
      </c>
      <c r="E3215">
        <v>101</v>
      </c>
      <c r="F3215">
        <v>139</v>
      </c>
      <c r="G3215">
        <v>234</v>
      </c>
      <c r="H3215">
        <v>95</v>
      </c>
      <c r="I3215">
        <v>38</v>
      </c>
      <c r="J3215">
        <v>26</v>
      </c>
      <c r="K3215">
        <v>821</v>
      </c>
      <c r="L3215">
        <v>100</v>
      </c>
      <c r="M3215">
        <v>80</v>
      </c>
      <c r="N3215">
        <v>120</v>
      </c>
      <c r="O3215">
        <v>200</v>
      </c>
      <c r="P3215">
        <v>10</v>
      </c>
      <c r="Q3215" s="1">
        <v>40179</v>
      </c>
      <c r="R3215" t="s">
        <v>32</v>
      </c>
      <c r="S3215" t="s">
        <v>34</v>
      </c>
      <c r="T3215" t="s">
        <v>31</v>
      </c>
    </row>
    <row r="3216" spans="1:20" x14ac:dyDescent="0.25">
      <c r="A3216">
        <v>773</v>
      </c>
      <c r="B3216" t="s">
        <v>51</v>
      </c>
      <c r="C3216" t="s">
        <v>50</v>
      </c>
      <c r="D3216" t="s">
        <v>43</v>
      </c>
      <c r="E3216">
        <v>102</v>
      </c>
      <c r="F3216">
        <v>139</v>
      </c>
      <c r="G3216">
        <v>234</v>
      </c>
      <c r="H3216">
        <v>95</v>
      </c>
      <c r="I3216">
        <v>37</v>
      </c>
      <c r="J3216">
        <v>26</v>
      </c>
      <c r="K3216">
        <v>799</v>
      </c>
      <c r="L3216">
        <v>100</v>
      </c>
      <c r="M3216">
        <v>80</v>
      </c>
      <c r="N3216">
        <v>120</v>
      </c>
      <c r="O3216">
        <v>200</v>
      </c>
      <c r="P3216">
        <v>10</v>
      </c>
      <c r="Q3216" s="1">
        <v>40238</v>
      </c>
      <c r="R3216" t="s">
        <v>32</v>
      </c>
      <c r="S3216" t="s">
        <v>34</v>
      </c>
      <c r="T3216" t="s">
        <v>31</v>
      </c>
    </row>
    <row r="3217" spans="1:20" x14ac:dyDescent="0.25">
      <c r="A3217">
        <v>773</v>
      </c>
      <c r="B3217" t="s">
        <v>51</v>
      </c>
      <c r="C3217" t="s">
        <v>50</v>
      </c>
      <c r="D3217" t="s">
        <v>43</v>
      </c>
      <c r="E3217">
        <v>112</v>
      </c>
      <c r="F3217">
        <v>152</v>
      </c>
      <c r="G3217">
        <v>256</v>
      </c>
      <c r="H3217">
        <v>104</v>
      </c>
      <c r="I3217">
        <v>40</v>
      </c>
      <c r="J3217">
        <v>29</v>
      </c>
      <c r="K3217">
        <v>871</v>
      </c>
      <c r="L3217">
        <v>120</v>
      </c>
      <c r="M3217">
        <v>80</v>
      </c>
      <c r="N3217">
        <v>140</v>
      </c>
      <c r="O3217">
        <v>220</v>
      </c>
      <c r="P3217">
        <v>10</v>
      </c>
      <c r="Q3217" s="1">
        <v>40299</v>
      </c>
      <c r="R3217" t="s">
        <v>32</v>
      </c>
      <c r="S3217" t="s">
        <v>34</v>
      </c>
      <c r="T3217" t="s">
        <v>31</v>
      </c>
    </row>
    <row r="3218" spans="1:20" x14ac:dyDescent="0.25">
      <c r="A3218">
        <v>773</v>
      </c>
      <c r="B3218" t="s">
        <v>51</v>
      </c>
      <c r="C3218" t="s">
        <v>50</v>
      </c>
      <c r="D3218" t="s">
        <v>43</v>
      </c>
      <c r="E3218">
        <v>106</v>
      </c>
      <c r="F3218">
        <v>145</v>
      </c>
      <c r="G3218">
        <v>245</v>
      </c>
      <c r="H3218">
        <v>100</v>
      </c>
      <c r="I3218">
        <v>39</v>
      </c>
      <c r="J3218">
        <v>28</v>
      </c>
      <c r="K3218">
        <v>981</v>
      </c>
      <c r="L3218">
        <v>110</v>
      </c>
      <c r="M3218">
        <v>80</v>
      </c>
      <c r="N3218">
        <v>130</v>
      </c>
      <c r="O3218">
        <v>210</v>
      </c>
      <c r="P3218">
        <v>10</v>
      </c>
      <c r="Q3218" s="1">
        <v>40422</v>
      </c>
      <c r="R3218" t="s">
        <v>32</v>
      </c>
      <c r="S3218" t="s">
        <v>34</v>
      </c>
      <c r="T3218" t="s">
        <v>31</v>
      </c>
    </row>
    <row r="3219" spans="1:20" x14ac:dyDescent="0.25">
      <c r="A3219">
        <v>773</v>
      </c>
      <c r="B3219" t="s">
        <v>51</v>
      </c>
      <c r="C3219" t="s">
        <v>50</v>
      </c>
      <c r="D3219" t="s">
        <v>43</v>
      </c>
      <c r="E3219">
        <v>157</v>
      </c>
      <c r="F3219">
        <v>145</v>
      </c>
      <c r="G3219">
        <v>261</v>
      </c>
      <c r="H3219">
        <v>100</v>
      </c>
      <c r="I3219">
        <v>39</v>
      </c>
      <c r="J3219">
        <v>28</v>
      </c>
      <c r="K3219">
        <v>981</v>
      </c>
      <c r="L3219">
        <v>110</v>
      </c>
      <c r="M3219">
        <v>80</v>
      </c>
      <c r="N3219">
        <v>130</v>
      </c>
      <c r="O3219">
        <v>210</v>
      </c>
      <c r="P3219">
        <v>10</v>
      </c>
      <c r="Q3219" s="1">
        <v>40787</v>
      </c>
      <c r="R3219" t="s">
        <v>32</v>
      </c>
      <c r="S3219" t="s">
        <v>34</v>
      </c>
      <c r="T3219" t="s">
        <v>31</v>
      </c>
    </row>
    <row r="3220" spans="1:20" x14ac:dyDescent="0.25">
      <c r="A3220">
        <v>773</v>
      </c>
      <c r="B3220" t="s">
        <v>51</v>
      </c>
      <c r="C3220" t="s">
        <v>50</v>
      </c>
      <c r="D3220" t="s">
        <v>43</v>
      </c>
      <c r="E3220">
        <v>53</v>
      </c>
      <c r="F3220">
        <v>108</v>
      </c>
      <c r="G3220">
        <v>180</v>
      </c>
      <c r="H3220">
        <v>72</v>
      </c>
      <c r="I3220">
        <v>55</v>
      </c>
      <c r="J3220">
        <v>23</v>
      </c>
      <c r="K3220">
        <v>541</v>
      </c>
      <c r="L3220">
        <v>40</v>
      </c>
      <c r="M3220">
        <v>60</v>
      </c>
      <c r="N3220">
        <v>90</v>
      </c>
      <c r="O3220">
        <v>150</v>
      </c>
      <c r="P3220">
        <v>12</v>
      </c>
      <c r="Q3220" s="1">
        <v>40238</v>
      </c>
      <c r="R3220" t="s">
        <v>26</v>
      </c>
      <c r="S3220" t="s">
        <v>40</v>
      </c>
      <c r="T3220" t="s">
        <v>25</v>
      </c>
    </row>
    <row r="3221" spans="1:20" x14ac:dyDescent="0.25">
      <c r="A3221">
        <v>773</v>
      </c>
      <c r="B3221" t="s">
        <v>51</v>
      </c>
      <c r="C3221" t="s">
        <v>50</v>
      </c>
      <c r="D3221" t="s">
        <v>43</v>
      </c>
      <c r="E3221">
        <v>40</v>
      </c>
      <c r="F3221">
        <v>90</v>
      </c>
      <c r="G3221">
        <v>150</v>
      </c>
      <c r="H3221">
        <v>60</v>
      </c>
      <c r="I3221">
        <v>50</v>
      </c>
      <c r="J3221">
        <v>19</v>
      </c>
      <c r="K3221">
        <v>656</v>
      </c>
      <c r="L3221">
        <v>40</v>
      </c>
      <c r="M3221">
        <v>50</v>
      </c>
      <c r="N3221">
        <v>80</v>
      </c>
      <c r="O3221">
        <v>130</v>
      </c>
      <c r="P3221">
        <v>12</v>
      </c>
      <c r="Q3221" s="1">
        <v>40422</v>
      </c>
      <c r="R3221" t="s">
        <v>26</v>
      </c>
      <c r="S3221" t="s">
        <v>40</v>
      </c>
      <c r="T3221" t="s">
        <v>25</v>
      </c>
    </row>
    <row r="3222" spans="1:20" x14ac:dyDescent="0.25">
      <c r="A3222">
        <v>773</v>
      </c>
      <c r="B3222" t="s">
        <v>51</v>
      </c>
      <c r="C3222" t="s">
        <v>50</v>
      </c>
      <c r="D3222" t="s">
        <v>43</v>
      </c>
      <c r="E3222">
        <v>73</v>
      </c>
      <c r="F3222">
        <v>102</v>
      </c>
      <c r="G3222">
        <v>181</v>
      </c>
      <c r="H3222">
        <v>68</v>
      </c>
      <c r="I3222">
        <v>53</v>
      </c>
      <c r="J3222">
        <v>22</v>
      </c>
      <c r="K3222">
        <v>559</v>
      </c>
      <c r="L3222">
        <v>40</v>
      </c>
      <c r="M3222">
        <v>50</v>
      </c>
      <c r="N3222">
        <v>90</v>
      </c>
      <c r="O3222">
        <v>140</v>
      </c>
      <c r="P3222">
        <v>12</v>
      </c>
      <c r="Q3222" s="1">
        <v>40634</v>
      </c>
      <c r="R3222" t="s">
        <v>26</v>
      </c>
      <c r="S3222" t="s">
        <v>40</v>
      </c>
      <c r="T3222" t="s">
        <v>25</v>
      </c>
    </row>
    <row r="3223" spans="1:20" x14ac:dyDescent="0.25">
      <c r="A3223">
        <v>774</v>
      </c>
      <c r="B3223" t="s">
        <v>58</v>
      </c>
      <c r="C3223" t="s">
        <v>21</v>
      </c>
      <c r="D3223" t="s">
        <v>43</v>
      </c>
      <c r="E3223">
        <v>340</v>
      </c>
      <c r="F3223">
        <v>395</v>
      </c>
      <c r="G3223">
        <v>470</v>
      </c>
      <c r="H3223">
        <v>75</v>
      </c>
      <c r="I3223">
        <v>55</v>
      </c>
      <c r="J3223">
        <v>24</v>
      </c>
      <c r="K3223">
        <v>235</v>
      </c>
      <c r="L3223">
        <v>330</v>
      </c>
      <c r="M3223">
        <v>70</v>
      </c>
      <c r="N3223">
        <v>370</v>
      </c>
      <c r="O3223">
        <v>440</v>
      </c>
      <c r="P3223">
        <v>2</v>
      </c>
      <c r="Q3223" s="1">
        <v>40210</v>
      </c>
      <c r="R3223" t="s">
        <v>23</v>
      </c>
      <c r="S3223" t="s">
        <v>24</v>
      </c>
      <c r="T3223" t="s">
        <v>25</v>
      </c>
    </row>
    <row r="3224" spans="1:20" x14ac:dyDescent="0.25">
      <c r="A3224">
        <v>774</v>
      </c>
      <c r="B3224" t="s">
        <v>58</v>
      </c>
      <c r="C3224" t="s">
        <v>21</v>
      </c>
      <c r="D3224" t="s">
        <v>43</v>
      </c>
      <c r="E3224">
        <v>397</v>
      </c>
      <c r="F3224">
        <v>451</v>
      </c>
      <c r="G3224">
        <v>519</v>
      </c>
      <c r="H3224">
        <v>68</v>
      </c>
      <c r="I3224">
        <v>54</v>
      </c>
      <c r="J3224">
        <v>22</v>
      </c>
      <c r="K3224">
        <v>-348</v>
      </c>
      <c r="L3224">
        <v>400</v>
      </c>
      <c r="M3224">
        <v>60</v>
      </c>
      <c r="N3224">
        <v>430</v>
      </c>
      <c r="O3224">
        <v>490</v>
      </c>
      <c r="P3224">
        <v>2</v>
      </c>
      <c r="Q3224" s="1">
        <v>40269</v>
      </c>
      <c r="R3224" t="s">
        <v>23</v>
      </c>
      <c r="S3224" t="s">
        <v>24</v>
      </c>
      <c r="T3224" t="s">
        <v>25</v>
      </c>
    </row>
    <row r="3225" spans="1:20" x14ac:dyDescent="0.25">
      <c r="A3225">
        <v>774</v>
      </c>
      <c r="B3225" t="s">
        <v>58</v>
      </c>
      <c r="C3225" t="s">
        <v>21</v>
      </c>
      <c r="D3225" t="s">
        <v>43</v>
      </c>
      <c r="E3225">
        <v>543</v>
      </c>
      <c r="F3225">
        <v>420</v>
      </c>
      <c r="G3225">
        <v>524</v>
      </c>
      <c r="H3225">
        <v>72</v>
      </c>
      <c r="I3225">
        <v>54</v>
      </c>
      <c r="J3225">
        <v>23</v>
      </c>
      <c r="K3225">
        <v>-54</v>
      </c>
      <c r="L3225">
        <v>360</v>
      </c>
      <c r="M3225">
        <v>60</v>
      </c>
      <c r="N3225">
        <v>400</v>
      </c>
      <c r="O3225">
        <v>460</v>
      </c>
      <c r="P3225">
        <v>2</v>
      </c>
      <c r="Q3225" s="1">
        <v>40603</v>
      </c>
      <c r="R3225" t="s">
        <v>23</v>
      </c>
      <c r="S3225" t="s">
        <v>24</v>
      </c>
      <c r="T3225" t="s">
        <v>25</v>
      </c>
    </row>
    <row r="3226" spans="1:20" x14ac:dyDescent="0.25">
      <c r="A3226">
        <v>774</v>
      </c>
      <c r="B3226" t="s">
        <v>58</v>
      </c>
      <c r="C3226" t="s">
        <v>21</v>
      </c>
      <c r="D3226" t="s">
        <v>43</v>
      </c>
      <c r="E3226">
        <v>755</v>
      </c>
      <c r="F3226">
        <v>595</v>
      </c>
      <c r="G3226">
        <v>643</v>
      </c>
      <c r="H3226">
        <v>54</v>
      </c>
      <c r="I3226">
        <v>45</v>
      </c>
      <c r="J3226">
        <v>17</v>
      </c>
      <c r="K3226">
        <v>-1006</v>
      </c>
      <c r="L3226">
        <v>530</v>
      </c>
      <c r="M3226">
        <v>50</v>
      </c>
      <c r="N3226">
        <v>560</v>
      </c>
      <c r="O3226">
        <v>610</v>
      </c>
      <c r="P3226">
        <v>2</v>
      </c>
      <c r="Q3226" s="1">
        <v>40695</v>
      </c>
      <c r="R3226" t="s">
        <v>23</v>
      </c>
      <c r="S3226" t="s">
        <v>24</v>
      </c>
      <c r="T3226" t="s">
        <v>25</v>
      </c>
    </row>
    <row r="3227" spans="1:20" x14ac:dyDescent="0.25">
      <c r="A3227">
        <v>774</v>
      </c>
      <c r="B3227" t="s">
        <v>58</v>
      </c>
      <c r="C3227" t="s">
        <v>21</v>
      </c>
      <c r="D3227" t="s">
        <v>43</v>
      </c>
      <c r="E3227">
        <v>690</v>
      </c>
      <c r="F3227">
        <v>516</v>
      </c>
      <c r="G3227">
        <v>614</v>
      </c>
      <c r="H3227">
        <v>60</v>
      </c>
      <c r="I3227">
        <v>51</v>
      </c>
      <c r="J3227">
        <v>19</v>
      </c>
      <c r="K3227">
        <v>-2572</v>
      </c>
      <c r="L3227">
        <v>460</v>
      </c>
      <c r="M3227">
        <v>50</v>
      </c>
      <c r="N3227">
        <v>490</v>
      </c>
      <c r="O3227">
        <v>540</v>
      </c>
      <c r="P3227">
        <v>2</v>
      </c>
      <c r="Q3227" s="1">
        <v>40787</v>
      </c>
      <c r="R3227" t="s">
        <v>23</v>
      </c>
      <c r="S3227" t="s">
        <v>24</v>
      </c>
      <c r="T3227" t="s">
        <v>25</v>
      </c>
    </row>
    <row r="3228" spans="1:20" x14ac:dyDescent="0.25">
      <c r="A3228">
        <v>774</v>
      </c>
      <c r="B3228" t="s">
        <v>58</v>
      </c>
      <c r="C3228" t="s">
        <v>21</v>
      </c>
      <c r="D3228" t="s">
        <v>43</v>
      </c>
      <c r="E3228">
        <v>24</v>
      </c>
      <c r="F3228">
        <v>32</v>
      </c>
      <c r="G3228">
        <v>56</v>
      </c>
      <c r="H3228">
        <v>21</v>
      </c>
      <c r="I3228">
        <v>16</v>
      </c>
      <c r="J3228">
        <v>5</v>
      </c>
      <c r="K3228">
        <v>454</v>
      </c>
      <c r="L3228">
        <v>20</v>
      </c>
      <c r="M3228">
        <v>20</v>
      </c>
      <c r="N3228">
        <v>30</v>
      </c>
      <c r="O3228">
        <v>50</v>
      </c>
      <c r="P3228">
        <v>13</v>
      </c>
      <c r="Q3228" s="1">
        <v>40634</v>
      </c>
      <c r="R3228" t="s">
        <v>26</v>
      </c>
      <c r="S3228" t="s">
        <v>27</v>
      </c>
      <c r="T3228" t="s">
        <v>25</v>
      </c>
    </row>
    <row r="3229" spans="1:20" x14ac:dyDescent="0.25">
      <c r="A3229">
        <v>774</v>
      </c>
      <c r="B3229" t="s">
        <v>58</v>
      </c>
      <c r="C3229" t="s">
        <v>21</v>
      </c>
      <c r="D3229" t="s">
        <v>43</v>
      </c>
      <c r="E3229">
        <v>12</v>
      </c>
      <c r="F3229">
        <v>26</v>
      </c>
      <c r="G3229">
        <v>44</v>
      </c>
      <c r="H3229">
        <v>18</v>
      </c>
      <c r="I3229">
        <v>16</v>
      </c>
      <c r="J3229">
        <v>5</v>
      </c>
      <c r="K3229">
        <v>486</v>
      </c>
      <c r="L3229">
        <v>20</v>
      </c>
      <c r="M3229">
        <v>10</v>
      </c>
      <c r="N3229">
        <v>30</v>
      </c>
      <c r="O3229">
        <v>40</v>
      </c>
      <c r="P3229">
        <v>13</v>
      </c>
      <c r="Q3229" s="1">
        <v>40725</v>
      </c>
      <c r="R3229" t="s">
        <v>26</v>
      </c>
      <c r="S3229" t="s">
        <v>27</v>
      </c>
      <c r="T3229" t="s">
        <v>25</v>
      </c>
    </row>
    <row r="3230" spans="1:20" x14ac:dyDescent="0.25">
      <c r="A3230">
        <v>774</v>
      </c>
      <c r="B3230" t="s">
        <v>58</v>
      </c>
      <c r="C3230" t="s">
        <v>21</v>
      </c>
      <c r="D3230" t="s">
        <v>43</v>
      </c>
      <c r="E3230">
        <v>37</v>
      </c>
      <c r="F3230">
        <v>44</v>
      </c>
      <c r="G3230">
        <v>78</v>
      </c>
      <c r="H3230">
        <v>29</v>
      </c>
      <c r="I3230">
        <v>19</v>
      </c>
      <c r="J3230">
        <v>8</v>
      </c>
      <c r="K3230">
        <v>490</v>
      </c>
      <c r="L3230">
        <v>30</v>
      </c>
      <c r="M3230">
        <v>30</v>
      </c>
      <c r="N3230">
        <v>40</v>
      </c>
      <c r="O3230">
        <v>70</v>
      </c>
      <c r="P3230">
        <v>13</v>
      </c>
      <c r="Q3230" s="1">
        <v>40878</v>
      </c>
      <c r="R3230" t="s">
        <v>26</v>
      </c>
      <c r="S3230" t="s">
        <v>27</v>
      </c>
      <c r="T3230" t="s">
        <v>25</v>
      </c>
    </row>
    <row r="3231" spans="1:20" x14ac:dyDescent="0.25">
      <c r="A3231">
        <v>774</v>
      </c>
      <c r="B3231" t="s">
        <v>58</v>
      </c>
      <c r="C3231" t="s">
        <v>21</v>
      </c>
      <c r="D3231" t="s">
        <v>43</v>
      </c>
      <c r="E3231">
        <v>-11</v>
      </c>
      <c r="F3231">
        <v>65</v>
      </c>
      <c r="G3231">
        <v>116</v>
      </c>
      <c r="H3231">
        <v>51</v>
      </c>
      <c r="I3231">
        <v>76</v>
      </c>
      <c r="J3231">
        <v>46</v>
      </c>
      <c r="K3231">
        <v>542</v>
      </c>
      <c r="L3231">
        <v>30</v>
      </c>
      <c r="M3231">
        <v>30</v>
      </c>
      <c r="N3231">
        <v>70</v>
      </c>
      <c r="O3231">
        <v>100</v>
      </c>
      <c r="P3231">
        <v>5</v>
      </c>
      <c r="Q3231" s="1">
        <v>40452</v>
      </c>
      <c r="R3231" t="s">
        <v>28</v>
      </c>
      <c r="S3231" t="s">
        <v>29</v>
      </c>
      <c r="T3231" t="s">
        <v>25</v>
      </c>
    </row>
    <row r="3232" spans="1:20" x14ac:dyDescent="0.25">
      <c r="A3232">
        <v>774</v>
      </c>
      <c r="B3232" t="s">
        <v>58</v>
      </c>
      <c r="C3232" t="s">
        <v>21</v>
      </c>
      <c r="D3232" t="s">
        <v>43</v>
      </c>
      <c r="E3232">
        <v>-8</v>
      </c>
      <c r="F3232">
        <v>68</v>
      </c>
      <c r="G3232">
        <v>120</v>
      </c>
      <c r="H3232">
        <v>52</v>
      </c>
      <c r="I3232">
        <v>76</v>
      </c>
      <c r="J3232">
        <v>47</v>
      </c>
      <c r="K3232">
        <v>554</v>
      </c>
      <c r="L3232">
        <v>0</v>
      </c>
      <c r="M3232">
        <v>50</v>
      </c>
      <c r="N3232">
        <v>60</v>
      </c>
      <c r="O3232">
        <v>110</v>
      </c>
      <c r="P3232">
        <v>5</v>
      </c>
      <c r="Q3232" s="1">
        <v>40483</v>
      </c>
      <c r="R3232" t="s">
        <v>28</v>
      </c>
      <c r="S3232" t="s">
        <v>29</v>
      </c>
      <c r="T3232" t="s">
        <v>25</v>
      </c>
    </row>
    <row r="3233" spans="1:20" x14ac:dyDescent="0.25">
      <c r="A3233">
        <v>774</v>
      </c>
      <c r="B3233" t="s">
        <v>58</v>
      </c>
      <c r="C3233" t="s">
        <v>21</v>
      </c>
      <c r="D3233" t="s">
        <v>43</v>
      </c>
      <c r="E3233">
        <v>-6</v>
      </c>
      <c r="F3233">
        <v>74</v>
      </c>
      <c r="G3233">
        <v>136</v>
      </c>
      <c r="H3233">
        <v>54</v>
      </c>
      <c r="I3233">
        <v>78</v>
      </c>
      <c r="J3233">
        <v>49</v>
      </c>
      <c r="K3233">
        <v>451</v>
      </c>
      <c r="L3233">
        <v>10</v>
      </c>
      <c r="M3233">
        <v>50</v>
      </c>
      <c r="N3233">
        <v>70</v>
      </c>
      <c r="O3233">
        <v>120</v>
      </c>
      <c r="P3233">
        <v>5</v>
      </c>
      <c r="Q3233" s="1">
        <v>40575</v>
      </c>
      <c r="R3233" t="s">
        <v>28</v>
      </c>
      <c r="S3233" t="s">
        <v>29</v>
      </c>
      <c r="T3233" t="s">
        <v>25</v>
      </c>
    </row>
    <row r="3234" spans="1:20" x14ac:dyDescent="0.25">
      <c r="A3234">
        <v>774</v>
      </c>
      <c r="B3234" t="s">
        <v>58</v>
      </c>
      <c r="C3234" t="s">
        <v>21</v>
      </c>
      <c r="D3234" t="s">
        <v>43</v>
      </c>
      <c r="E3234">
        <v>-6</v>
      </c>
      <c r="F3234">
        <v>73</v>
      </c>
      <c r="G3234">
        <v>133</v>
      </c>
      <c r="H3234">
        <v>52</v>
      </c>
      <c r="I3234">
        <v>77</v>
      </c>
      <c r="J3234">
        <v>47</v>
      </c>
      <c r="K3234">
        <v>446</v>
      </c>
      <c r="L3234">
        <v>20</v>
      </c>
      <c r="M3234">
        <v>40</v>
      </c>
      <c r="N3234">
        <v>80</v>
      </c>
      <c r="O3234">
        <v>120</v>
      </c>
      <c r="P3234">
        <v>5</v>
      </c>
      <c r="Q3234" s="1">
        <v>40603</v>
      </c>
      <c r="R3234" t="s">
        <v>28</v>
      </c>
      <c r="S3234" t="s">
        <v>29</v>
      </c>
      <c r="T3234" t="s">
        <v>25</v>
      </c>
    </row>
    <row r="3235" spans="1:20" x14ac:dyDescent="0.25">
      <c r="A3235">
        <v>774</v>
      </c>
      <c r="B3235" t="s">
        <v>58</v>
      </c>
      <c r="C3235" t="s">
        <v>21</v>
      </c>
      <c r="D3235" t="s">
        <v>43</v>
      </c>
      <c r="E3235">
        <v>-16</v>
      </c>
      <c r="F3235">
        <v>65</v>
      </c>
      <c r="G3235">
        <v>124</v>
      </c>
      <c r="H3235">
        <v>51</v>
      </c>
      <c r="I3235">
        <v>76</v>
      </c>
      <c r="J3235">
        <v>46</v>
      </c>
      <c r="K3235">
        <v>542</v>
      </c>
      <c r="L3235">
        <v>30</v>
      </c>
      <c r="M3235">
        <v>30</v>
      </c>
      <c r="N3235">
        <v>70</v>
      </c>
      <c r="O3235">
        <v>100</v>
      </c>
      <c r="P3235">
        <v>5</v>
      </c>
      <c r="Q3235" s="1">
        <v>40817</v>
      </c>
      <c r="R3235" t="s">
        <v>28</v>
      </c>
      <c r="S3235" t="s">
        <v>29</v>
      </c>
      <c r="T3235" t="s">
        <v>25</v>
      </c>
    </row>
    <row r="3236" spans="1:20" x14ac:dyDescent="0.25">
      <c r="A3236">
        <v>774</v>
      </c>
      <c r="B3236" t="s">
        <v>58</v>
      </c>
      <c r="C3236" t="s">
        <v>21</v>
      </c>
      <c r="D3236" t="s">
        <v>43</v>
      </c>
      <c r="E3236">
        <v>19</v>
      </c>
      <c r="F3236">
        <v>67</v>
      </c>
      <c r="G3236">
        <v>129</v>
      </c>
      <c r="H3236">
        <v>54</v>
      </c>
      <c r="I3236">
        <v>54</v>
      </c>
      <c r="J3236">
        <v>20</v>
      </c>
      <c r="K3236">
        <v>337</v>
      </c>
      <c r="L3236">
        <v>20</v>
      </c>
      <c r="M3236">
        <v>40</v>
      </c>
      <c r="N3236">
        <v>50</v>
      </c>
      <c r="O3236">
        <v>90</v>
      </c>
      <c r="P3236">
        <v>9</v>
      </c>
      <c r="Q3236" s="1">
        <v>40634</v>
      </c>
      <c r="R3236" t="s">
        <v>32</v>
      </c>
      <c r="S3236" t="s">
        <v>33</v>
      </c>
      <c r="T3236" t="s">
        <v>31</v>
      </c>
    </row>
    <row r="3237" spans="1:20" x14ac:dyDescent="0.25">
      <c r="A3237">
        <v>774</v>
      </c>
      <c r="B3237" t="s">
        <v>58</v>
      </c>
      <c r="C3237" t="s">
        <v>21</v>
      </c>
      <c r="D3237" t="s">
        <v>43</v>
      </c>
      <c r="E3237">
        <v>15</v>
      </c>
      <c r="F3237">
        <v>64</v>
      </c>
      <c r="G3237">
        <v>114</v>
      </c>
      <c r="H3237">
        <v>51</v>
      </c>
      <c r="I3237">
        <v>49</v>
      </c>
      <c r="J3237">
        <v>19</v>
      </c>
      <c r="K3237">
        <v>419</v>
      </c>
      <c r="L3237">
        <v>20</v>
      </c>
      <c r="M3237">
        <v>30</v>
      </c>
      <c r="N3237">
        <v>50</v>
      </c>
      <c r="O3237">
        <v>80</v>
      </c>
      <c r="P3237">
        <v>9</v>
      </c>
      <c r="Q3237" s="1">
        <v>40725</v>
      </c>
      <c r="R3237" t="s">
        <v>32</v>
      </c>
      <c r="S3237" t="s">
        <v>33</v>
      </c>
      <c r="T3237" t="s">
        <v>31</v>
      </c>
    </row>
    <row r="3238" spans="1:20" x14ac:dyDescent="0.25">
      <c r="A3238">
        <v>774</v>
      </c>
      <c r="B3238" t="s">
        <v>58</v>
      </c>
      <c r="C3238" t="s">
        <v>21</v>
      </c>
      <c r="D3238" t="s">
        <v>43</v>
      </c>
      <c r="E3238">
        <v>9</v>
      </c>
      <c r="F3238">
        <v>57</v>
      </c>
      <c r="G3238">
        <v>109</v>
      </c>
      <c r="H3238">
        <v>45</v>
      </c>
      <c r="I3238">
        <v>51</v>
      </c>
      <c r="J3238">
        <v>17</v>
      </c>
      <c r="K3238">
        <v>409</v>
      </c>
      <c r="L3238">
        <v>10</v>
      </c>
      <c r="M3238">
        <v>30</v>
      </c>
      <c r="N3238">
        <v>40</v>
      </c>
      <c r="O3238">
        <v>70</v>
      </c>
      <c r="P3238">
        <v>9</v>
      </c>
      <c r="Q3238" s="1">
        <v>40787</v>
      </c>
      <c r="R3238" t="s">
        <v>32</v>
      </c>
      <c r="S3238" t="s">
        <v>33</v>
      </c>
      <c r="T3238" t="s">
        <v>31</v>
      </c>
    </row>
    <row r="3239" spans="1:20" x14ac:dyDescent="0.25">
      <c r="A3239">
        <v>774</v>
      </c>
      <c r="B3239" t="s">
        <v>58</v>
      </c>
      <c r="C3239" t="s">
        <v>21</v>
      </c>
      <c r="D3239" t="s">
        <v>43</v>
      </c>
      <c r="E3239">
        <v>10</v>
      </c>
      <c r="F3239">
        <v>57</v>
      </c>
      <c r="G3239">
        <v>110</v>
      </c>
      <c r="H3239">
        <v>46</v>
      </c>
      <c r="I3239">
        <v>50</v>
      </c>
      <c r="J3239">
        <v>17</v>
      </c>
      <c r="K3239">
        <v>422</v>
      </c>
      <c r="L3239">
        <v>10</v>
      </c>
      <c r="M3239">
        <v>30</v>
      </c>
      <c r="N3239">
        <v>40</v>
      </c>
      <c r="O3239">
        <v>70</v>
      </c>
      <c r="P3239">
        <v>9</v>
      </c>
      <c r="Q3239" s="1">
        <v>40878</v>
      </c>
      <c r="R3239" t="s">
        <v>32</v>
      </c>
      <c r="S3239" t="s">
        <v>33</v>
      </c>
      <c r="T3239" t="s">
        <v>31</v>
      </c>
    </row>
    <row r="3240" spans="1:20" x14ac:dyDescent="0.25">
      <c r="A3240">
        <v>774</v>
      </c>
      <c r="B3240" t="s">
        <v>58</v>
      </c>
      <c r="C3240" t="s">
        <v>21</v>
      </c>
      <c r="D3240" t="s">
        <v>43</v>
      </c>
      <c r="E3240">
        <v>30</v>
      </c>
      <c r="F3240">
        <v>42</v>
      </c>
      <c r="G3240">
        <v>70</v>
      </c>
      <c r="H3240">
        <v>29</v>
      </c>
      <c r="I3240">
        <v>19</v>
      </c>
      <c r="J3240">
        <v>8</v>
      </c>
      <c r="K3240">
        <v>835</v>
      </c>
      <c r="L3240">
        <v>30</v>
      </c>
      <c r="M3240">
        <v>30</v>
      </c>
      <c r="N3240">
        <v>40</v>
      </c>
      <c r="O3240">
        <v>70</v>
      </c>
      <c r="P3240">
        <v>11</v>
      </c>
      <c r="Q3240" s="1">
        <v>40664</v>
      </c>
      <c r="R3240" t="s">
        <v>26</v>
      </c>
      <c r="S3240" t="s">
        <v>35</v>
      </c>
      <c r="T3240" t="s">
        <v>25</v>
      </c>
    </row>
    <row r="3241" spans="1:20" x14ac:dyDescent="0.25">
      <c r="A3241">
        <v>774</v>
      </c>
      <c r="B3241" t="s">
        <v>58</v>
      </c>
      <c r="C3241" t="s">
        <v>21</v>
      </c>
      <c r="D3241" t="s">
        <v>43</v>
      </c>
      <c r="E3241">
        <v>147</v>
      </c>
      <c r="F3241">
        <v>170</v>
      </c>
      <c r="G3241">
        <v>362</v>
      </c>
      <c r="H3241">
        <v>170</v>
      </c>
      <c r="I3241">
        <v>71</v>
      </c>
      <c r="J3241">
        <v>47</v>
      </c>
      <c r="K3241">
        <v>1073</v>
      </c>
      <c r="L3241">
        <v>110</v>
      </c>
      <c r="M3241">
        <v>160</v>
      </c>
      <c r="N3241">
        <v>170</v>
      </c>
      <c r="O3241">
        <v>330</v>
      </c>
      <c r="P3241">
        <v>7</v>
      </c>
      <c r="Q3241" s="1">
        <v>40575</v>
      </c>
      <c r="R3241" t="s">
        <v>28</v>
      </c>
      <c r="S3241" t="s">
        <v>48</v>
      </c>
      <c r="T3241" t="s">
        <v>25</v>
      </c>
    </row>
    <row r="3242" spans="1:20" x14ac:dyDescent="0.25">
      <c r="A3242">
        <v>774</v>
      </c>
      <c r="B3242" t="s">
        <v>58</v>
      </c>
      <c r="C3242" t="s">
        <v>21</v>
      </c>
      <c r="D3242" t="s">
        <v>43</v>
      </c>
      <c r="E3242">
        <v>140</v>
      </c>
      <c r="F3242">
        <v>163</v>
      </c>
      <c r="G3242">
        <v>346</v>
      </c>
      <c r="H3242">
        <v>162</v>
      </c>
      <c r="I3242">
        <v>69</v>
      </c>
      <c r="J3242">
        <v>45</v>
      </c>
      <c r="K3242">
        <v>1059</v>
      </c>
      <c r="L3242">
        <v>100</v>
      </c>
      <c r="M3242">
        <v>150</v>
      </c>
      <c r="N3242">
        <v>160</v>
      </c>
      <c r="O3242">
        <v>310</v>
      </c>
      <c r="P3242">
        <v>7</v>
      </c>
      <c r="Q3242" s="1">
        <v>40603</v>
      </c>
      <c r="R3242" t="s">
        <v>28</v>
      </c>
      <c r="S3242" t="s">
        <v>48</v>
      </c>
      <c r="T3242" t="s">
        <v>25</v>
      </c>
    </row>
    <row r="3243" spans="1:20" x14ac:dyDescent="0.25">
      <c r="A3243">
        <v>774</v>
      </c>
      <c r="B3243" t="s">
        <v>58</v>
      </c>
      <c r="C3243" t="s">
        <v>21</v>
      </c>
      <c r="D3243" t="s">
        <v>43</v>
      </c>
      <c r="E3243">
        <v>129</v>
      </c>
      <c r="F3243">
        <v>155</v>
      </c>
      <c r="G3243">
        <v>330</v>
      </c>
      <c r="H3243">
        <v>155</v>
      </c>
      <c r="I3243">
        <v>68</v>
      </c>
      <c r="J3243">
        <v>43</v>
      </c>
      <c r="K3243">
        <v>1280</v>
      </c>
      <c r="L3243">
        <v>100</v>
      </c>
      <c r="M3243">
        <v>140</v>
      </c>
      <c r="N3243">
        <v>160</v>
      </c>
      <c r="O3243">
        <v>300</v>
      </c>
      <c r="P3243">
        <v>7</v>
      </c>
      <c r="Q3243" s="1">
        <v>40787</v>
      </c>
      <c r="R3243" t="s">
        <v>28</v>
      </c>
      <c r="S3243" t="s">
        <v>48</v>
      </c>
      <c r="T3243" t="s">
        <v>25</v>
      </c>
    </row>
    <row r="3244" spans="1:20" x14ac:dyDescent="0.25">
      <c r="A3244">
        <v>775</v>
      </c>
      <c r="B3244" t="s">
        <v>64</v>
      </c>
      <c r="C3244" t="s">
        <v>37</v>
      </c>
      <c r="D3244" t="s">
        <v>22</v>
      </c>
      <c r="E3244">
        <v>-5</v>
      </c>
      <c r="F3244">
        <v>41</v>
      </c>
      <c r="G3244">
        <v>74</v>
      </c>
      <c r="H3244">
        <v>33</v>
      </c>
      <c r="I3244">
        <v>46</v>
      </c>
      <c r="J3244">
        <v>12</v>
      </c>
      <c r="K3244">
        <v>193</v>
      </c>
      <c r="L3244">
        <v>10</v>
      </c>
      <c r="M3244">
        <v>40</v>
      </c>
      <c r="N3244">
        <v>50</v>
      </c>
      <c r="O3244">
        <v>90</v>
      </c>
      <c r="P3244">
        <v>2</v>
      </c>
      <c r="Q3244" s="1">
        <v>40210</v>
      </c>
      <c r="R3244" t="s">
        <v>23</v>
      </c>
      <c r="S3244" t="s">
        <v>24</v>
      </c>
      <c r="T3244" t="s">
        <v>25</v>
      </c>
    </row>
    <row r="3245" spans="1:20" x14ac:dyDescent="0.25">
      <c r="A3245">
        <v>775</v>
      </c>
      <c r="B3245" t="s">
        <v>64</v>
      </c>
      <c r="C3245" t="s">
        <v>37</v>
      </c>
      <c r="D3245" t="s">
        <v>22</v>
      </c>
      <c r="E3245">
        <v>-2</v>
      </c>
      <c r="F3245">
        <v>44</v>
      </c>
      <c r="G3245">
        <v>79</v>
      </c>
      <c r="H3245">
        <v>35</v>
      </c>
      <c r="I3245">
        <v>46</v>
      </c>
      <c r="J3245">
        <v>13</v>
      </c>
      <c r="K3245">
        <v>197</v>
      </c>
      <c r="L3245">
        <v>10</v>
      </c>
      <c r="M3245">
        <v>40</v>
      </c>
      <c r="N3245">
        <v>50</v>
      </c>
      <c r="O3245">
        <v>90</v>
      </c>
      <c r="P3245">
        <v>2</v>
      </c>
      <c r="Q3245" s="1">
        <v>40269</v>
      </c>
      <c r="R3245" t="s">
        <v>23</v>
      </c>
      <c r="S3245" t="s">
        <v>24</v>
      </c>
      <c r="T3245" t="s">
        <v>25</v>
      </c>
    </row>
    <row r="3246" spans="1:20" x14ac:dyDescent="0.25">
      <c r="A3246">
        <v>775</v>
      </c>
      <c r="B3246" t="s">
        <v>64</v>
      </c>
      <c r="C3246" t="s">
        <v>37</v>
      </c>
      <c r="D3246" t="s">
        <v>22</v>
      </c>
      <c r="E3246">
        <v>-1</v>
      </c>
      <c r="F3246">
        <v>46</v>
      </c>
      <c r="G3246">
        <v>82</v>
      </c>
      <c r="H3246">
        <v>36</v>
      </c>
      <c r="I3246">
        <v>47</v>
      </c>
      <c r="J3246">
        <v>13</v>
      </c>
      <c r="K3246">
        <v>252</v>
      </c>
      <c r="L3246">
        <v>20</v>
      </c>
      <c r="M3246">
        <v>40</v>
      </c>
      <c r="N3246">
        <v>60</v>
      </c>
      <c r="O3246">
        <v>100</v>
      </c>
      <c r="P3246">
        <v>2</v>
      </c>
      <c r="Q3246" s="1">
        <v>40360</v>
      </c>
      <c r="R3246" t="s">
        <v>23</v>
      </c>
      <c r="S3246" t="s">
        <v>24</v>
      </c>
      <c r="T3246" t="s">
        <v>25</v>
      </c>
    </row>
    <row r="3247" spans="1:20" x14ac:dyDescent="0.25">
      <c r="A3247">
        <v>775</v>
      </c>
      <c r="B3247" t="s">
        <v>64</v>
      </c>
      <c r="C3247" t="s">
        <v>37</v>
      </c>
      <c r="D3247" t="s">
        <v>22</v>
      </c>
      <c r="E3247">
        <v>-2</v>
      </c>
      <c r="F3247">
        <v>43</v>
      </c>
      <c r="G3247">
        <v>77</v>
      </c>
      <c r="H3247">
        <v>34</v>
      </c>
      <c r="I3247">
        <v>45</v>
      </c>
      <c r="J3247">
        <v>12</v>
      </c>
      <c r="K3247">
        <v>240</v>
      </c>
      <c r="L3247">
        <v>30</v>
      </c>
      <c r="M3247">
        <v>40</v>
      </c>
      <c r="N3247">
        <v>60</v>
      </c>
      <c r="O3247">
        <v>100</v>
      </c>
      <c r="P3247">
        <v>2</v>
      </c>
      <c r="Q3247" s="1">
        <v>40452</v>
      </c>
      <c r="R3247" t="s">
        <v>23</v>
      </c>
      <c r="S3247" t="s">
        <v>24</v>
      </c>
      <c r="T3247" t="s">
        <v>25</v>
      </c>
    </row>
    <row r="3248" spans="1:20" x14ac:dyDescent="0.25">
      <c r="A3248">
        <v>775</v>
      </c>
      <c r="B3248" t="s">
        <v>64</v>
      </c>
      <c r="C3248" t="s">
        <v>37</v>
      </c>
      <c r="D3248" t="s">
        <v>22</v>
      </c>
      <c r="E3248">
        <v>-4</v>
      </c>
      <c r="F3248">
        <v>41</v>
      </c>
      <c r="G3248">
        <v>74</v>
      </c>
      <c r="H3248">
        <v>33</v>
      </c>
      <c r="I3248">
        <v>45</v>
      </c>
      <c r="J3248">
        <v>12</v>
      </c>
      <c r="K3248">
        <v>243</v>
      </c>
      <c r="L3248">
        <v>10</v>
      </c>
      <c r="M3248">
        <v>30</v>
      </c>
      <c r="N3248">
        <v>50</v>
      </c>
      <c r="O3248">
        <v>80</v>
      </c>
      <c r="P3248">
        <v>2</v>
      </c>
      <c r="Q3248" s="1">
        <v>40483</v>
      </c>
      <c r="R3248" t="s">
        <v>23</v>
      </c>
      <c r="S3248" t="s">
        <v>24</v>
      </c>
      <c r="T3248" t="s">
        <v>25</v>
      </c>
    </row>
    <row r="3249" spans="1:20" x14ac:dyDescent="0.25">
      <c r="A3249">
        <v>775</v>
      </c>
      <c r="B3249" t="s">
        <v>64</v>
      </c>
      <c r="C3249" t="s">
        <v>37</v>
      </c>
      <c r="D3249" t="s">
        <v>22</v>
      </c>
      <c r="E3249">
        <v>1</v>
      </c>
      <c r="F3249">
        <v>49</v>
      </c>
      <c r="G3249">
        <v>88</v>
      </c>
      <c r="H3249">
        <v>39</v>
      </c>
      <c r="I3249">
        <v>48</v>
      </c>
      <c r="J3249">
        <v>14</v>
      </c>
      <c r="K3249">
        <v>250</v>
      </c>
      <c r="L3249">
        <v>20</v>
      </c>
      <c r="M3249">
        <v>40</v>
      </c>
      <c r="N3249">
        <v>60</v>
      </c>
      <c r="O3249">
        <v>100</v>
      </c>
      <c r="P3249">
        <v>2</v>
      </c>
      <c r="Q3249" s="1">
        <v>40513</v>
      </c>
      <c r="R3249" t="s">
        <v>23</v>
      </c>
      <c r="S3249" t="s">
        <v>24</v>
      </c>
      <c r="T3249" t="s">
        <v>25</v>
      </c>
    </row>
    <row r="3250" spans="1:20" x14ac:dyDescent="0.25">
      <c r="A3250">
        <v>775</v>
      </c>
      <c r="B3250" t="s">
        <v>64</v>
      </c>
      <c r="C3250" t="s">
        <v>37</v>
      </c>
      <c r="D3250" t="s">
        <v>22</v>
      </c>
      <c r="E3250">
        <v>-5</v>
      </c>
      <c r="F3250">
        <v>42</v>
      </c>
      <c r="G3250">
        <v>85</v>
      </c>
      <c r="H3250">
        <v>34</v>
      </c>
      <c r="I3250">
        <v>47</v>
      </c>
      <c r="J3250">
        <v>12</v>
      </c>
      <c r="K3250">
        <v>197</v>
      </c>
      <c r="L3250">
        <v>10</v>
      </c>
      <c r="M3250">
        <v>40</v>
      </c>
      <c r="N3250">
        <v>50</v>
      </c>
      <c r="O3250">
        <v>90</v>
      </c>
      <c r="P3250">
        <v>2</v>
      </c>
      <c r="Q3250" s="1">
        <v>40544</v>
      </c>
      <c r="R3250" t="s">
        <v>23</v>
      </c>
      <c r="S3250" t="s">
        <v>24</v>
      </c>
      <c r="T3250" t="s">
        <v>25</v>
      </c>
    </row>
    <row r="3251" spans="1:20" x14ac:dyDescent="0.25">
      <c r="A3251">
        <v>775</v>
      </c>
      <c r="B3251" t="s">
        <v>64</v>
      </c>
      <c r="C3251" t="s">
        <v>37</v>
      </c>
      <c r="D3251" t="s">
        <v>22</v>
      </c>
      <c r="E3251">
        <v>-1</v>
      </c>
      <c r="F3251">
        <v>46</v>
      </c>
      <c r="G3251">
        <v>81</v>
      </c>
      <c r="H3251">
        <v>36</v>
      </c>
      <c r="I3251">
        <v>44</v>
      </c>
      <c r="J3251">
        <v>13</v>
      </c>
      <c r="K3251">
        <v>252</v>
      </c>
      <c r="L3251">
        <v>20</v>
      </c>
      <c r="M3251">
        <v>40</v>
      </c>
      <c r="N3251">
        <v>60</v>
      </c>
      <c r="O3251">
        <v>100</v>
      </c>
      <c r="P3251">
        <v>2</v>
      </c>
      <c r="Q3251" s="1">
        <v>40725</v>
      </c>
      <c r="R3251" t="s">
        <v>23</v>
      </c>
      <c r="S3251" t="s">
        <v>24</v>
      </c>
      <c r="T3251" t="s">
        <v>25</v>
      </c>
    </row>
    <row r="3252" spans="1:20" x14ac:dyDescent="0.25">
      <c r="A3252">
        <v>775</v>
      </c>
      <c r="B3252" t="s">
        <v>64</v>
      </c>
      <c r="C3252" t="s">
        <v>37</v>
      </c>
      <c r="D3252" t="s">
        <v>22</v>
      </c>
      <c r="E3252">
        <v>1</v>
      </c>
      <c r="F3252">
        <v>48</v>
      </c>
      <c r="G3252">
        <v>85</v>
      </c>
      <c r="H3252">
        <v>38</v>
      </c>
      <c r="I3252">
        <v>44</v>
      </c>
      <c r="J3252">
        <v>14</v>
      </c>
      <c r="K3252">
        <v>248</v>
      </c>
      <c r="L3252">
        <v>20</v>
      </c>
      <c r="M3252">
        <v>40</v>
      </c>
      <c r="N3252">
        <v>60</v>
      </c>
      <c r="O3252">
        <v>100</v>
      </c>
      <c r="P3252">
        <v>2</v>
      </c>
      <c r="Q3252" s="1">
        <v>40756</v>
      </c>
      <c r="R3252" t="s">
        <v>23</v>
      </c>
      <c r="S3252" t="s">
        <v>24</v>
      </c>
      <c r="T3252" t="s">
        <v>25</v>
      </c>
    </row>
    <row r="3253" spans="1:20" x14ac:dyDescent="0.25">
      <c r="A3253">
        <v>775</v>
      </c>
      <c r="B3253" t="s">
        <v>64</v>
      </c>
      <c r="C3253" t="s">
        <v>37</v>
      </c>
      <c r="D3253" t="s">
        <v>22</v>
      </c>
      <c r="E3253">
        <v>3</v>
      </c>
      <c r="F3253">
        <v>51</v>
      </c>
      <c r="G3253">
        <v>97</v>
      </c>
      <c r="H3253">
        <v>40</v>
      </c>
      <c r="I3253">
        <v>49</v>
      </c>
      <c r="J3253">
        <v>15</v>
      </c>
      <c r="K3253">
        <v>244</v>
      </c>
      <c r="L3253">
        <v>20</v>
      </c>
      <c r="M3253">
        <v>50</v>
      </c>
      <c r="N3253">
        <v>60</v>
      </c>
      <c r="O3253">
        <v>110</v>
      </c>
      <c r="P3253">
        <v>2</v>
      </c>
      <c r="Q3253" s="1">
        <v>40787</v>
      </c>
      <c r="R3253" t="s">
        <v>23</v>
      </c>
      <c r="S3253" t="s">
        <v>24</v>
      </c>
      <c r="T3253" t="s">
        <v>25</v>
      </c>
    </row>
    <row r="3254" spans="1:20" x14ac:dyDescent="0.25">
      <c r="A3254">
        <v>775</v>
      </c>
      <c r="B3254" t="s">
        <v>64</v>
      </c>
      <c r="C3254" t="s">
        <v>37</v>
      </c>
      <c r="D3254" t="s">
        <v>22</v>
      </c>
      <c r="E3254">
        <v>-6</v>
      </c>
      <c r="F3254">
        <v>41</v>
      </c>
      <c r="G3254">
        <v>79</v>
      </c>
      <c r="H3254">
        <v>33</v>
      </c>
      <c r="I3254">
        <v>45</v>
      </c>
      <c r="J3254">
        <v>12</v>
      </c>
      <c r="K3254">
        <v>243</v>
      </c>
      <c r="L3254">
        <v>10</v>
      </c>
      <c r="M3254">
        <v>30</v>
      </c>
      <c r="N3254">
        <v>50</v>
      </c>
      <c r="O3254">
        <v>80</v>
      </c>
      <c r="P3254">
        <v>2</v>
      </c>
      <c r="Q3254" s="1">
        <v>40848</v>
      </c>
      <c r="R3254" t="s">
        <v>23</v>
      </c>
      <c r="S3254" t="s">
        <v>24</v>
      </c>
      <c r="T3254" t="s">
        <v>25</v>
      </c>
    </row>
    <row r="3255" spans="1:20" x14ac:dyDescent="0.25">
      <c r="A3255">
        <v>775</v>
      </c>
      <c r="B3255" t="s">
        <v>64</v>
      </c>
      <c r="C3255" t="s">
        <v>37</v>
      </c>
      <c r="D3255" t="s">
        <v>22</v>
      </c>
      <c r="E3255">
        <v>4</v>
      </c>
      <c r="F3255">
        <v>34</v>
      </c>
      <c r="G3255">
        <v>62</v>
      </c>
      <c r="H3255">
        <v>28</v>
      </c>
      <c r="I3255">
        <v>30</v>
      </c>
      <c r="J3255">
        <v>8</v>
      </c>
      <c r="K3255">
        <v>965</v>
      </c>
      <c r="L3255">
        <v>20</v>
      </c>
      <c r="M3255">
        <v>30</v>
      </c>
      <c r="N3255">
        <v>40</v>
      </c>
      <c r="O3255">
        <v>70</v>
      </c>
      <c r="P3255">
        <v>3</v>
      </c>
      <c r="Q3255" s="1">
        <v>40179</v>
      </c>
      <c r="R3255" t="s">
        <v>23</v>
      </c>
      <c r="S3255" t="s">
        <v>38</v>
      </c>
      <c r="T3255" t="s">
        <v>31</v>
      </c>
    </row>
    <row r="3256" spans="1:20" x14ac:dyDescent="0.25">
      <c r="A3256">
        <v>775</v>
      </c>
      <c r="B3256" t="s">
        <v>64</v>
      </c>
      <c r="C3256" t="s">
        <v>37</v>
      </c>
      <c r="D3256" t="s">
        <v>22</v>
      </c>
      <c r="E3256">
        <v>4</v>
      </c>
      <c r="F3256">
        <v>33</v>
      </c>
      <c r="G3256">
        <v>61</v>
      </c>
      <c r="H3256">
        <v>28</v>
      </c>
      <c r="I3256">
        <v>29</v>
      </c>
      <c r="J3256">
        <v>8</v>
      </c>
      <c r="K3256">
        <v>964</v>
      </c>
      <c r="L3256">
        <v>20</v>
      </c>
      <c r="M3256">
        <v>30</v>
      </c>
      <c r="N3256">
        <v>40</v>
      </c>
      <c r="O3256">
        <v>70</v>
      </c>
      <c r="P3256">
        <v>3</v>
      </c>
      <c r="Q3256" s="1">
        <v>40269</v>
      </c>
      <c r="R3256" t="s">
        <v>23</v>
      </c>
      <c r="S3256" t="s">
        <v>38</v>
      </c>
      <c r="T3256" t="s">
        <v>31</v>
      </c>
    </row>
    <row r="3257" spans="1:20" x14ac:dyDescent="0.25">
      <c r="A3257">
        <v>775</v>
      </c>
      <c r="B3257" t="s">
        <v>64</v>
      </c>
      <c r="C3257" t="s">
        <v>37</v>
      </c>
      <c r="D3257" t="s">
        <v>22</v>
      </c>
      <c r="E3257">
        <v>6</v>
      </c>
      <c r="F3257">
        <v>37</v>
      </c>
      <c r="G3257">
        <v>68</v>
      </c>
      <c r="H3257">
        <v>31</v>
      </c>
      <c r="I3257">
        <v>31</v>
      </c>
      <c r="J3257">
        <v>9</v>
      </c>
      <c r="K3257">
        <v>976</v>
      </c>
      <c r="L3257">
        <v>30</v>
      </c>
      <c r="M3257">
        <v>30</v>
      </c>
      <c r="N3257">
        <v>50</v>
      </c>
      <c r="O3257">
        <v>80</v>
      </c>
      <c r="P3257">
        <v>3</v>
      </c>
      <c r="Q3257" s="1">
        <v>40299</v>
      </c>
      <c r="R3257" t="s">
        <v>23</v>
      </c>
      <c r="S3257" t="s">
        <v>38</v>
      </c>
      <c r="T3257" t="s">
        <v>31</v>
      </c>
    </row>
    <row r="3258" spans="1:20" x14ac:dyDescent="0.25">
      <c r="A3258">
        <v>775</v>
      </c>
      <c r="B3258" t="s">
        <v>64</v>
      </c>
      <c r="C3258" t="s">
        <v>37</v>
      </c>
      <c r="D3258" t="s">
        <v>22</v>
      </c>
      <c r="E3258">
        <v>8</v>
      </c>
      <c r="F3258">
        <v>38</v>
      </c>
      <c r="G3258">
        <v>70</v>
      </c>
      <c r="H3258">
        <v>32</v>
      </c>
      <c r="I3258">
        <v>30</v>
      </c>
      <c r="J3258">
        <v>9</v>
      </c>
      <c r="K3258">
        <v>996</v>
      </c>
      <c r="L3258">
        <v>20</v>
      </c>
      <c r="M3258">
        <v>40</v>
      </c>
      <c r="N3258">
        <v>40</v>
      </c>
      <c r="O3258">
        <v>80</v>
      </c>
      <c r="P3258">
        <v>3</v>
      </c>
      <c r="Q3258" s="1">
        <v>40330</v>
      </c>
      <c r="R3258" t="s">
        <v>23</v>
      </c>
      <c r="S3258" t="s">
        <v>38</v>
      </c>
      <c r="T3258" t="s">
        <v>31</v>
      </c>
    </row>
    <row r="3259" spans="1:20" x14ac:dyDescent="0.25">
      <c r="A3259">
        <v>775</v>
      </c>
      <c r="B3259" t="s">
        <v>64</v>
      </c>
      <c r="C3259" t="s">
        <v>37</v>
      </c>
      <c r="D3259" t="s">
        <v>22</v>
      </c>
      <c r="E3259">
        <v>9</v>
      </c>
      <c r="F3259">
        <v>41</v>
      </c>
      <c r="G3259">
        <v>75</v>
      </c>
      <c r="H3259">
        <v>34</v>
      </c>
      <c r="I3259">
        <v>32</v>
      </c>
      <c r="J3259">
        <v>10</v>
      </c>
      <c r="K3259">
        <v>1010</v>
      </c>
      <c r="L3259">
        <v>30</v>
      </c>
      <c r="M3259">
        <v>40</v>
      </c>
      <c r="N3259">
        <v>50</v>
      </c>
      <c r="O3259">
        <v>90</v>
      </c>
      <c r="P3259">
        <v>3</v>
      </c>
      <c r="Q3259" s="1">
        <v>40360</v>
      </c>
      <c r="R3259" t="s">
        <v>23</v>
      </c>
      <c r="S3259" t="s">
        <v>38</v>
      </c>
      <c r="T3259" t="s">
        <v>31</v>
      </c>
    </row>
    <row r="3260" spans="1:20" x14ac:dyDescent="0.25">
      <c r="A3260">
        <v>775</v>
      </c>
      <c r="B3260" t="s">
        <v>64</v>
      </c>
      <c r="C3260" t="s">
        <v>37</v>
      </c>
      <c r="D3260" t="s">
        <v>22</v>
      </c>
      <c r="E3260">
        <v>7</v>
      </c>
      <c r="F3260">
        <v>37</v>
      </c>
      <c r="G3260">
        <v>68</v>
      </c>
      <c r="H3260">
        <v>31</v>
      </c>
      <c r="I3260">
        <v>30</v>
      </c>
      <c r="J3260">
        <v>9</v>
      </c>
      <c r="K3260">
        <v>1000</v>
      </c>
      <c r="L3260">
        <v>50</v>
      </c>
      <c r="M3260">
        <v>30</v>
      </c>
      <c r="N3260">
        <v>60</v>
      </c>
      <c r="O3260">
        <v>90</v>
      </c>
      <c r="P3260">
        <v>3</v>
      </c>
      <c r="Q3260" s="1">
        <v>40452</v>
      </c>
      <c r="R3260" t="s">
        <v>23</v>
      </c>
      <c r="S3260" t="s">
        <v>38</v>
      </c>
      <c r="T3260" t="s">
        <v>31</v>
      </c>
    </row>
    <row r="3261" spans="1:20" x14ac:dyDescent="0.25">
      <c r="A3261">
        <v>775</v>
      </c>
      <c r="B3261" t="s">
        <v>64</v>
      </c>
      <c r="C3261" t="s">
        <v>37</v>
      </c>
      <c r="D3261" t="s">
        <v>22</v>
      </c>
      <c r="E3261">
        <v>5</v>
      </c>
      <c r="F3261">
        <v>35</v>
      </c>
      <c r="G3261">
        <v>64</v>
      </c>
      <c r="H3261">
        <v>29</v>
      </c>
      <c r="I3261">
        <v>30</v>
      </c>
      <c r="J3261">
        <v>8</v>
      </c>
      <c r="K3261">
        <v>1003</v>
      </c>
      <c r="L3261">
        <v>20</v>
      </c>
      <c r="M3261">
        <v>30</v>
      </c>
      <c r="N3261">
        <v>40</v>
      </c>
      <c r="O3261">
        <v>70</v>
      </c>
      <c r="P3261">
        <v>3</v>
      </c>
      <c r="Q3261" s="1">
        <v>40483</v>
      </c>
      <c r="R3261" t="s">
        <v>23</v>
      </c>
      <c r="S3261" t="s">
        <v>38</v>
      </c>
      <c r="T3261" t="s">
        <v>31</v>
      </c>
    </row>
    <row r="3262" spans="1:20" x14ac:dyDescent="0.25">
      <c r="A3262">
        <v>775</v>
      </c>
      <c r="B3262" t="s">
        <v>64</v>
      </c>
      <c r="C3262" t="s">
        <v>37</v>
      </c>
      <c r="D3262" t="s">
        <v>22</v>
      </c>
      <c r="E3262">
        <v>9</v>
      </c>
      <c r="F3262">
        <v>35</v>
      </c>
      <c r="G3262">
        <v>67</v>
      </c>
      <c r="H3262">
        <v>28</v>
      </c>
      <c r="I3262">
        <v>29</v>
      </c>
      <c r="J3262">
        <v>8</v>
      </c>
      <c r="K3262">
        <v>961</v>
      </c>
      <c r="L3262">
        <v>20</v>
      </c>
      <c r="M3262">
        <v>30</v>
      </c>
      <c r="N3262">
        <v>40</v>
      </c>
      <c r="O3262">
        <v>70</v>
      </c>
      <c r="P3262">
        <v>3</v>
      </c>
      <c r="Q3262" s="1">
        <v>40575</v>
      </c>
      <c r="R3262" t="s">
        <v>23</v>
      </c>
      <c r="S3262" t="s">
        <v>38</v>
      </c>
      <c r="T3262" t="s">
        <v>31</v>
      </c>
    </row>
    <row r="3263" spans="1:20" x14ac:dyDescent="0.25">
      <c r="A3263">
        <v>775</v>
      </c>
      <c r="B3263" t="s">
        <v>64</v>
      </c>
      <c r="C3263" t="s">
        <v>37</v>
      </c>
      <c r="D3263" t="s">
        <v>22</v>
      </c>
      <c r="E3263">
        <v>9</v>
      </c>
      <c r="F3263">
        <v>35</v>
      </c>
      <c r="G3263">
        <v>67</v>
      </c>
      <c r="H3263">
        <v>28</v>
      </c>
      <c r="I3263">
        <v>29</v>
      </c>
      <c r="J3263">
        <v>8</v>
      </c>
      <c r="K3263">
        <v>958</v>
      </c>
      <c r="L3263">
        <v>20</v>
      </c>
      <c r="M3263">
        <v>30</v>
      </c>
      <c r="N3263">
        <v>40</v>
      </c>
      <c r="O3263">
        <v>70</v>
      </c>
      <c r="P3263">
        <v>3</v>
      </c>
      <c r="Q3263" s="1">
        <v>40603</v>
      </c>
      <c r="R3263" t="s">
        <v>23</v>
      </c>
      <c r="S3263" t="s">
        <v>38</v>
      </c>
      <c r="T3263" t="s">
        <v>31</v>
      </c>
    </row>
    <row r="3264" spans="1:20" x14ac:dyDescent="0.25">
      <c r="A3264">
        <v>775</v>
      </c>
      <c r="B3264" t="s">
        <v>64</v>
      </c>
      <c r="C3264" t="s">
        <v>37</v>
      </c>
      <c r="D3264" t="s">
        <v>22</v>
      </c>
      <c r="E3264">
        <v>8</v>
      </c>
      <c r="F3264">
        <v>37</v>
      </c>
      <c r="G3264">
        <v>67</v>
      </c>
      <c r="H3264">
        <v>31</v>
      </c>
      <c r="I3264">
        <v>29</v>
      </c>
      <c r="J3264">
        <v>9</v>
      </c>
      <c r="K3264">
        <v>976</v>
      </c>
      <c r="L3264">
        <v>30</v>
      </c>
      <c r="M3264">
        <v>30</v>
      </c>
      <c r="N3264">
        <v>50</v>
      </c>
      <c r="O3264">
        <v>80</v>
      </c>
      <c r="P3264">
        <v>3</v>
      </c>
      <c r="Q3264" s="1">
        <v>40664</v>
      </c>
      <c r="R3264" t="s">
        <v>23</v>
      </c>
      <c r="S3264" t="s">
        <v>38</v>
      </c>
      <c r="T3264" t="s">
        <v>31</v>
      </c>
    </row>
    <row r="3265" spans="1:20" x14ac:dyDescent="0.25">
      <c r="A3265">
        <v>775</v>
      </c>
      <c r="B3265" t="s">
        <v>64</v>
      </c>
      <c r="C3265" t="s">
        <v>37</v>
      </c>
      <c r="D3265" t="s">
        <v>22</v>
      </c>
      <c r="E3265">
        <v>10</v>
      </c>
      <c r="F3265">
        <v>37</v>
      </c>
      <c r="G3265">
        <v>72</v>
      </c>
      <c r="H3265">
        <v>31</v>
      </c>
      <c r="I3265">
        <v>30</v>
      </c>
      <c r="J3265">
        <v>9</v>
      </c>
      <c r="K3265">
        <v>1000</v>
      </c>
      <c r="L3265">
        <v>50</v>
      </c>
      <c r="M3265">
        <v>30</v>
      </c>
      <c r="N3265">
        <v>60</v>
      </c>
      <c r="O3265">
        <v>90</v>
      </c>
      <c r="P3265">
        <v>3</v>
      </c>
      <c r="Q3265" s="1">
        <v>40817</v>
      </c>
      <c r="R3265" t="s">
        <v>23</v>
      </c>
      <c r="S3265" t="s">
        <v>38</v>
      </c>
      <c r="T3265" t="s">
        <v>31</v>
      </c>
    </row>
    <row r="3266" spans="1:20" x14ac:dyDescent="0.25">
      <c r="A3266">
        <v>775</v>
      </c>
      <c r="B3266" t="s">
        <v>64</v>
      </c>
      <c r="C3266" t="s">
        <v>37</v>
      </c>
      <c r="D3266" t="s">
        <v>22</v>
      </c>
      <c r="E3266">
        <v>12</v>
      </c>
      <c r="F3266">
        <v>38</v>
      </c>
      <c r="G3266">
        <v>74</v>
      </c>
      <c r="H3266">
        <v>31</v>
      </c>
      <c r="I3266">
        <v>30</v>
      </c>
      <c r="J3266">
        <v>9</v>
      </c>
      <c r="K3266">
        <v>1009</v>
      </c>
      <c r="L3266">
        <v>30</v>
      </c>
      <c r="M3266">
        <v>30</v>
      </c>
      <c r="N3266">
        <v>50</v>
      </c>
      <c r="O3266">
        <v>80</v>
      </c>
      <c r="P3266">
        <v>3</v>
      </c>
      <c r="Q3266" s="1">
        <v>40878</v>
      </c>
      <c r="R3266" t="s">
        <v>23</v>
      </c>
      <c r="S3266" t="s">
        <v>38</v>
      </c>
      <c r="T3266" t="s">
        <v>31</v>
      </c>
    </row>
    <row r="3267" spans="1:20" x14ac:dyDescent="0.25">
      <c r="A3267">
        <v>775</v>
      </c>
      <c r="B3267" t="s">
        <v>64</v>
      </c>
      <c r="C3267" t="s">
        <v>37</v>
      </c>
      <c r="D3267" t="s">
        <v>22</v>
      </c>
      <c r="E3267">
        <v>-340</v>
      </c>
      <c r="F3267">
        <v>-245</v>
      </c>
      <c r="G3267">
        <v>32</v>
      </c>
      <c r="H3267">
        <v>245</v>
      </c>
      <c r="I3267">
        <v>127</v>
      </c>
      <c r="J3267">
        <v>93</v>
      </c>
      <c r="K3267">
        <v>2449</v>
      </c>
      <c r="L3267">
        <v>-240</v>
      </c>
      <c r="M3267">
        <v>160</v>
      </c>
      <c r="N3267">
        <v>-160</v>
      </c>
      <c r="O3267">
        <v>0</v>
      </c>
      <c r="P3267">
        <v>13</v>
      </c>
      <c r="Q3267" s="1">
        <v>40238</v>
      </c>
      <c r="R3267" t="s">
        <v>26</v>
      </c>
      <c r="S3267" t="s">
        <v>27</v>
      </c>
      <c r="T3267" t="s">
        <v>25</v>
      </c>
    </row>
    <row r="3268" spans="1:20" x14ac:dyDescent="0.25">
      <c r="A3268">
        <v>775</v>
      </c>
      <c r="B3268" t="s">
        <v>64</v>
      </c>
      <c r="C3268" t="s">
        <v>37</v>
      </c>
      <c r="D3268" t="s">
        <v>22</v>
      </c>
      <c r="E3268">
        <v>-404</v>
      </c>
      <c r="F3268">
        <v>-284</v>
      </c>
      <c r="G3268">
        <v>21</v>
      </c>
      <c r="H3268">
        <v>284</v>
      </c>
      <c r="I3268">
        <v>141</v>
      </c>
      <c r="J3268">
        <v>107</v>
      </c>
      <c r="K3268">
        <v>5807</v>
      </c>
      <c r="L3268">
        <v>-260</v>
      </c>
      <c r="M3268">
        <v>180</v>
      </c>
      <c r="N3268">
        <v>-180</v>
      </c>
      <c r="O3268">
        <v>0</v>
      </c>
      <c r="P3268">
        <v>13</v>
      </c>
      <c r="Q3268" s="1">
        <v>40391</v>
      </c>
      <c r="R3268" t="s">
        <v>26</v>
      </c>
      <c r="S3268" t="s">
        <v>27</v>
      </c>
      <c r="T3268" t="s">
        <v>25</v>
      </c>
    </row>
    <row r="3269" spans="1:20" x14ac:dyDescent="0.25">
      <c r="A3269">
        <v>775</v>
      </c>
      <c r="B3269" t="s">
        <v>64</v>
      </c>
      <c r="C3269" t="s">
        <v>37</v>
      </c>
      <c r="D3269" t="s">
        <v>22</v>
      </c>
      <c r="E3269">
        <v>-430</v>
      </c>
      <c r="F3269">
        <v>-302</v>
      </c>
      <c r="G3269">
        <v>19</v>
      </c>
      <c r="H3269">
        <v>302</v>
      </c>
      <c r="I3269">
        <v>147</v>
      </c>
      <c r="J3269">
        <v>114</v>
      </c>
      <c r="K3269">
        <v>6413</v>
      </c>
      <c r="L3269">
        <v>-280</v>
      </c>
      <c r="M3269">
        <v>190</v>
      </c>
      <c r="N3269">
        <v>-190</v>
      </c>
      <c r="O3269">
        <v>0</v>
      </c>
      <c r="P3269">
        <v>13</v>
      </c>
      <c r="Q3269" s="1">
        <v>40422</v>
      </c>
      <c r="R3269" t="s">
        <v>26</v>
      </c>
      <c r="S3269" t="s">
        <v>27</v>
      </c>
      <c r="T3269" t="s">
        <v>25</v>
      </c>
    </row>
    <row r="3270" spans="1:20" x14ac:dyDescent="0.25">
      <c r="A3270">
        <v>775</v>
      </c>
      <c r="B3270" t="s">
        <v>64</v>
      </c>
      <c r="C3270" t="s">
        <v>37</v>
      </c>
      <c r="D3270" t="s">
        <v>22</v>
      </c>
      <c r="E3270">
        <v>-408</v>
      </c>
      <c r="F3270">
        <v>-294</v>
      </c>
      <c r="G3270">
        <v>31</v>
      </c>
      <c r="H3270">
        <v>294</v>
      </c>
      <c r="I3270">
        <v>145</v>
      </c>
      <c r="J3270">
        <v>111</v>
      </c>
      <c r="K3270">
        <v>8252</v>
      </c>
      <c r="L3270">
        <v>-320</v>
      </c>
      <c r="M3270">
        <v>210</v>
      </c>
      <c r="N3270">
        <v>-210</v>
      </c>
      <c r="O3270">
        <v>0</v>
      </c>
      <c r="P3270">
        <v>13</v>
      </c>
      <c r="Q3270" s="1">
        <v>40513</v>
      </c>
      <c r="R3270" t="s">
        <v>26</v>
      </c>
      <c r="S3270" t="s">
        <v>27</v>
      </c>
      <c r="T3270" t="s">
        <v>25</v>
      </c>
    </row>
    <row r="3271" spans="1:20" x14ac:dyDescent="0.25">
      <c r="A3271">
        <v>775</v>
      </c>
      <c r="B3271" t="s">
        <v>64</v>
      </c>
      <c r="C3271" t="s">
        <v>37</v>
      </c>
      <c r="D3271" t="s">
        <v>22</v>
      </c>
      <c r="E3271">
        <v>-552</v>
      </c>
      <c r="F3271">
        <v>-245</v>
      </c>
      <c r="G3271">
        <v>19</v>
      </c>
      <c r="H3271">
        <v>245</v>
      </c>
      <c r="I3271">
        <v>132</v>
      </c>
      <c r="J3271">
        <v>93</v>
      </c>
      <c r="K3271">
        <v>1419</v>
      </c>
      <c r="L3271">
        <v>-240</v>
      </c>
      <c r="M3271">
        <v>160</v>
      </c>
      <c r="N3271">
        <v>-160</v>
      </c>
      <c r="O3271">
        <v>0</v>
      </c>
      <c r="P3271">
        <v>13</v>
      </c>
      <c r="Q3271" s="1">
        <v>40544</v>
      </c>
      <c r="R3271" t="s">
        <v>26</v>
      </c>
      <c r="S3271" t="s">
        <v>27</v>
      </c>
      <c r="T3271" t="s">
        <v>25</v>
      </c>
    </row>
    <row r="3272" spans="1:20" x14ac:dyDescent="0.25">
      <c r="A3272">
        <v>775</v>
      </c>
      <c r="B3272" t="s">
        <v>64</v>
      </c>
      <c r="C3272" t="s">
        <v>37</v>
      </c>
      <c r="D3272" t="s">
        <v>22</v>
      </c>
      <c r="E3272">
        <v>-508</v>
      </c>
      <c r="F3272">
        <v>-240</v>
      </c>
      <c r="G3272">
        <v>25</v>
      </c>
      <c r="H3272">
        <v>240</v>
      </c>
      <c r="I3272">
        <v>125</v>
      </c>
      <c r="J3272">
        <v>91</v>
      </c>
      <c r="K3272">
        <v>1937</v>
      </c>
      <c r="L3272">
        <v>-220</v>
      </c>
      <c r="M3272">
        <v>150</v>
      </c>
      <c r="N3272">
        <v>-150</v>
      </c>
      <c r="O3272">
        <v>0</v>
      </c>
      <c r="P3272">
        <v>13</v>
      </c>
      <c r="Q3272" s="1">
        <v>40575</v>
      </c>
      <c r="R3272" t="s">
        <v>26</v>
      </c>
      <c r="S3272" t="s">
        <v>27</v>
      </c>
      <c r="T3272" t="s">
        <v>25</v>
      </c>
    </row>
    <row r="3273" spans="1:20" x14ac:dyDescent="0.25">
      <c r="A3273">
        <v>775</v>
      </c>
      <c r="B3273" t="s">
        <v>64</v>
      </c>
      <c r="C3273" t="s">
        <v>37</v>
      </c>
      <c r="D3273" t="s">
        <v>22</v>
      </c>
      <c r="E3273">
        <v>-505</v>
      </c>
      <c r="F3273">
        <v>-245</v>
      </c>
      <c r="G3273">
        <v>34</v>
      </c>
      <c r="H3273">
        <v>245</v>
      </c>
      <c r="I3273">
        <v>127</v>
      </c>
      <c r="J3273">
        <v>93</v>
      </c>
      <c r="K3273">
        <v>2449</v>
      </c>
      <c r="L3273">
        <v>-240</v>
      </c>
      <c r="M3273">
        <v>160</v>
      </c>
      <c r="N3273">
        <v>-160</v>
      </c>
      <c r="O3273">
        <v>0</v>
      </c>
      <c r="P3273">
        <v>13</v>
      </c>
      <c r="Q3273" s="1">
        <v>40603</v>
      </c>
      <c r="R3273" t="s">
        <v>26</v>
      </c>
      <c r="S3273" t="s">
        <v>27</v>
      </c>
      <c r="T3273" t="s">
        <v>25</v>
      </c>
    </row>
    <row r="3274" spans="1:20" x14ac:dyDescent="0.25">
      <c r="A3274">
        <v>775</v>
      </c>
      <c r="B3274" t="s">
        <v>64</v>
      </c>
      <c r="C3274" t="s">
        <v>37</v>
      </c>
      <c r="D3274" t="s">
        <v>22</v>
      </c>
      <c r="E3274">
        <v>-509</v>
      </c>
      <c r="F3274">
        <v>-271</v>
      </c>
      <c r="G3274">
        <v>37</v>
      </c>
      <c r="H3274">
        <v>271</v>
      </c>
      <c r="I3274">
        <v>126</v>
      </c>
      <c r="J3274">
        <v>102</v>
      </c>
      <c r="K3274">
        <v>4507</v>
      </c>
      <c r="L3274">
        <v>-250</v>
      </c>
      <c r="M3274">
        <v>170</v>
      </c>
      <c r="N3274">
        <v>-170</v>
      </c>
      <c r="O3274">
        <v>0</v>
      </c>
      <c r="P3274">
        <v>13</v>
      </c>
      <c r="Q3274" s="1">
        <v>40695</v>
      </c>
      <c r="R3274" t="s">
        <v>26</v>
      </c>
      <c r="S3274" t="s">
        <v>27</v>
      </c>
      <c r="T3274" t="s">
        <v>25</v>
      </c>
    </row>
    <row r="3275" spans="1:20" x14ac:dyDescent="0.25">
      <c r="A3275">
        <v>775</v>
      </c>
      <c r="B3275" t="s">
        <v>64</v>
      </c>
      <c r="C3275" t="s">
        <v>37</v>
      </c>
      <c r="D3275" t="s">
        <v>22</v>
      </c>
      <c r="E3275">
        <v>-522</v>
      </c>
      <c r="F3275">
        <v>-270</v>
      </c>
      <c r="G3275">
        <v>27</v>
      </c>
      <c r="H3275">
        <v>270</v>
      </c>
      <c r="I3275">
        <v>126</v>
      </c>
      <c r="J3275">
        <v>102</v>
      </c>
      <c r="K3275">
        <v>5230</v>
      </c>
      <c r="L3275">
        <v>-250</v>
      </c>
      <c r="M3275">
        <v>170</v>
      </c>
      <c r="N3275">
        <v>-170</v>
      </c>
      <c r="O3275">
        <v>0</v>
      </c>
      <c r="P3275">
        <v>13</v>
      </c>
      <c r="Q3275" s="1">
        <v>40725</v>
      </c>
      <c r="R3275" t="s">
        <v>26</v>
      </c>
      <c r="S3275" t="s">
        <v>27</v>
      </c>
      <c r="T3275" t="s">
        <v>25</v>
      </c>
    </row>
    <row r="3276" spans="1:20" x14ac:dyDescent="0.25">
      <c r="A3276">
        <v>775</v>
      </c>
      <c r="B3276" t="s">
        <v>64</v>
      </c>
      <c r="C3276" t="s">
        <v>37</v>
      </c>
      <c r="D3276" t="s">
        <v>22</v>
      </c>
      <c r="E3276">
        <v>-558</v>
      </c>
      <c r="F3276">
        <v>-284</v>
      </c>
      <c r="G3276">
        <v>21</v>
      </c>
      <c r="H3276">
        <v>284</v>
      </c>
      <c r="I3276">
        <v>131</v>
      </c>
      <c r="J3276">
        <v>107</v>
      </c>
      <c r="K3276">
        <v>5807</v>
      </c>
      <c r="L3276">
        <v>-260</v>
      </c>
      <c r="M3276">
        <v>180</v>
      </c>
      <c r="N3276">
        <v>-180</v>
      </c>
      <c r="O3276">
        <v>0</v>
      </c>
      <c r="P3276">
        <v>13</v>
      </c>
      <c r="Q3276" s="1">
        <v>40756</v>
      </c>
      <c r="R3276" t="s">
        <v>26</v>
      </c>
      <c r="S3276" t="s">
        <v>27</v>
      </c>
      <c r="T3276" t="s">
        <v>25</v>
      </c>
    </row>
    <row r="3277" spans="1:20" x14ac:dyDescent="0.25">
      <c r="A3277">
        <v>775</v>
      </c>
      <c r="B3277" t="s">
        <v>64</v>
      </c>
      <c r="C3277" t="s">
        <v>37</v>
      </c>
      <c r="D3277" t="s">
        <v>22</v>
      </c>
      <c r="E3277">
        <v>-638</v>
      </c>
      <c r="F3277">
        <v>-302</v>
      </c>
      <c r="G3277">
        <v>20</v>
      </c>
      <c r="H3277">
        <v>302</v>
      </c>
      <c r="I3277">
        <v>147</v>
      </c>
      <c r="J3277">
        <v>114</v>
      </c>
      <c r="K3277">
        <v>6413</v>
      </c>
      <c r="L3277">
        <v>-280</v>
      </c>
      <c r="M3277">
        <v>190</v>
      </c>
      <c r="N3277">
        <v>-190</v>
      </c>
      <c r="O3277">
        <v>0</v>
      </c>
      <c r="P3277">
        <v>13</v>
      </c>
      <c r="Q3277" s="1">
        <v>40787</v>
      </c>
      <c r="R3277" t="s">
        <v>26</v>
      </c>
      <c r="S3277" t="s">
        <v>27</v>
      </c>
      <c r="T3277" t="s">
        <v>25</v>
      </c>
    </row>
    <row r="3278" spans="1:20" x14ac:dyDescent="0.25">
      <c r="A3278">
        <v>775</v>
      </c>
      <c r="B3278" t="s">
        <v>64</v>
      </c>
      <c r="C3278" t="s">
        <v>37</v>
      </c>
      <c r="D3278" t="s">
        <v>22</v>
      </c>
      <c r="E3278">
        <v>-505</v>
      </c>
      <c r="F3278">
        <v>-245</v>
      </c>
      <c r="G3278">
        <v>34</v>
      </c>
      <c r="H3278">
        <v>245</v>
      </c>
      <c r="I3278">
        <v>127</v>
      </c>
      <c r="J3278">
        <v>93</v>
      </c>
      <c r="K3278">
        <v>7653</v>
      </c>
      <c r="L3278">
        <v>-280</v>
      </c>
      <c r="M3278">
        <v>180</v>
      </c>
      <c r="N3278">
        <v>-180</v>
      </c>
      <c r="O3278">
        <v>0</v>
      </c>
      <c r="P3278">
        <v>13</v>
      </c>
      <c r="Q3278" s="1">
        <v>40848</v>
      </c>
      <c r="R3278" t="s">
        <v>26</v>
      </c>
      <c r="S3278" t="s">
        <v>27</v>
      </c>
      <c r="T3278" t="s">
        <v>25</v>
      </c>
    </row>
    <row r="3279" spans="1:20" x14ac:dyDescent="0.25">
      <c r="A3279">
        <v>775</v>
      </c>
      <c r="B3279" t="s">
        <v>64</v>
      </c>
      <c r="C3279" t="s">
        <v>37</v>
      </c>
      <c r="D3279" t="s">
        <v>22</v>
      </c>
      <c r="E3279">
        <v>-605</v>
      </c>
      <c r="F3279">
        <v>-294</v>
      </c>
      <c r="G3279">
        <v>33</v>
      </c>
      <c r="H3279">
        <v>294</v>
      </c>
      <c r="I3279">
        <v>145</v>
      </c>
      <c r="J3279">
        <v>111</v>
      </c>
      <c r="K3279">
        <v>8252</v>
      </c>
      <c r="L3279">
        <v>-320</v>
      </c>
      <c r="M3279">
        <v>210</v>
      </c>
      <c r="N3279">
        <v>-210</v>
      </c>
      <c r="O3279">
        <v>0</v>
      </c>
      <c r="P3279">
        <v>13</v>
      </c>
      <c r="Q3279" s="1">
        <v>40878</v>
      </c>
      <c r="R3279" t="s">
        <v>26</v>
      </c>
      <c r="S3279" t="s">
        <v>27</v>
      </c>
      <c r="T3279" t="s">
        <v>25</v>
      </c>
    </row>
    <row r="3280" spans="1:20" x14ac:dyDescent="0.25">
      <c r="A3280">
        <v>775</v>
      </c>
      <c r="B3280" t="s">
        <v>64</v>
      </c>
      <c r="C3280" t="s">
        <v>37</v>
      </c>
      <c r="D3280" t="s">
        <v>22</v>
      </c>
      <c r="E3280">
        <v>10</v>
      </c>
      <c r="F3280">
        <v>27</v>
      </c>
      <c r="G3280">
        <v>45</v>
      </c>
      <c r="H3280">
        <v>18</v>
      </c>
      <c r="I3280">
        <v>17</v>
      </c>
      <c r="J3280">
        <v>5</v>
      </c>
      <c r="K3280">
        <v>818</v>
      </c>
      <c r="L3280">
        <v>20</v>
      </c>
      <c r="M3280">
        <v>10</v>
      </c>
      <c r="N3280">
        <v>30</v>
      </c>
      <c r="O3280">
        <v>40</v>
      </c>
      <c r="P3280">
        <v>5</v>
      </c>
      <c r="Q3280" s="1">
        <v>40210</v>
      </c>
      <c r="R3280" t="s">
        <v>28</v>
      </c>
      <c r="S3280" t="s">
        <v>29</v>
      </c>
      <c r="T3280" t="s">
        <v>25</v>
      </c>
    </row>
    <row r="3281" spans="1:20" x14ac:dyDescent="0.25">
      <c r="A3281">
        <v>775</v>
      </c>
      <c r="B3281" t="s">
        <v>64</v>
      </c>
      <c r="C3281" t="s">
        <v>37</v>
      </c>
      <c r="D3281" t="s">
        <v>22</v>
      </c>
      <c r="E3281">
        <v>10</v>
      </c>
      <c r="F3281">
        <v>27</v>
      </c>
      <c r="G3281">
        <v>45</v>
      </c>
      <c r="H3281">
        <v>18</v>
      </c>
      <c r="I3281">
        <v>17</v>
      </c>
      <c r="J3281">
        <v>5</v>
      </c>
      <c r="K3281">
        <v>816</v>
      </c>
      <c r="L3281">
        <v>20</v>
      </c>
      <c r="M3281">
        <v>10</v>
      </c>
      <c r="N3281">
        <v>30</v>
      </c>
      <c r="O3281">
        <v>40</v>
      </c>
      <c r="P3281">
        <v>5</v>
      </c>
      <c r="Q3281" s="1">
        <v>40238</v>
      </c>
      <c r="R3281" t="s">
        <v>28</v>
      </c>
      <c r="S3281" t="s">
        <v>29</v>
      </c>
      <c r="T3281" t="s">
        <v>25</v>
      </c>
    </row>
    <row r="3282" spans="1:20" x14ac:dyDescent="0.25">
      <c r="A3282">
        <v>775</v>
      </c>
      <c r="B3282" t="s">
        <v>64</v>
      </c>
      <c r="C3282" t="s">
        <v>37</v>
      </c>
      <c r="D3282" t="s">
        <v>22</v>
      </c>
      <c r="E3282">
        <v>13</v>
      </c>
      <c r="F3282">
        <v>29</v>
      </c>
      <c r="G3282">
        <v>49</v>
      </c>
      <c r="H3282">
        <v>20</v>
      </c>
      <c r="I3282">
        <v>16</v>
      </c>
      <c r="J3282">
        <v>5</v>
      </c>
      <c r="K3282">
        <v>829</v>
      </c>
      <c r="L3282">
        <v>20</v>
      </c>
      <c r="M3282">
        <v>10</v>
      </c>
      <c r="N3282">
        <v>30</v>
      </c>
      <c r="O3282">
        <v>40</v>
      </c>
      <c r="P3282">
        <v>5</v>
      </c>
      <c r="Q3282" s="1">
        <v>40299</v>
      </c>
      <c r="R3282" t="s">
        <v>28</v>
      </c>
      <c r="S3282" t="s">
        <v>29</v>
      </c>
      <c r="T3282" t="s">
        <v>25</v>
      </c>
    </row>
    <row r="3283" spans="1:20" x14ac:dyDescent="0.25">
      <c r="A3283">
        <v>775</v>
      </c>
      <c r="B3283" t="s">
        <v>64</v>
      </c>
      <c r="C3283" t="s">
        <v>37</v>
      </c>
      <c r="D3283" t="s">
        <v>22</v>
      </c>
      <c r="E3283">
        <v>18</v>
      </c>
      <c r="F3283">
        <v>35</v>
      </c>
      <c r="G3283">
        <v>58</v>
      </c>
      <c r="H3283">
        <v>23</v>
      </c>
      <c r="I3283">
        <v>17</v>
      </c>
      <c r="J3283">
        <v>6</v>
      </c>
      <c r="K3283">
        <v>843</v>
      </c>
      <c r="L3283">
        <v>20</v>
      </c>
      <c r="M3283">
        <v>20</v>
      </c>
      <c r="N3283">
        <v>30</v>
      </c>
      <c r="O3283">
        <v>50</v>
      </c>
      <c r="P3283">
        <v>5</v>
      </c>
      <c r="Q3283" s="1">
        <v>40330</v>
      </c>
      <c r="R3283" t="s">
        <v>28</v>
      </c>
      <c r="S3283" t="s">
        <v>29</v>
      </c>
      <c r="T3283" t="s">
        <v>25</v>
      </c>
    </row>
    <row r="3284" spans="1:20" x14ac:dyDescent="0.25">
      <c r="A3284">
        <v>775</v>
      </c>
      <c r="B3284" t="s">
        <v>64</v>
      </c>
      <c r="C3284" t="s">
        <v>37</v>
      </c>
      <c r="D3284" t="s">
        <v>22</v>
      </c>
      <c r="E3284">
        <v>17</v>
      </c>
      <c r="F3284">
        <v>36</v>
      </c>
      <c r="G3284">
        <v>61</v>
      </c>
      <c r="H3284">
        <v>25</v>
      </c>
      <c r="I3284">
        <v>19</v>
      </c>
      <c r="J3284">
        <v>7</v>
      </c>
      <c r="K3284">
        <v>854</v>
      </c>
      <c r="L3284">
        <v>20</v>
      </c>
      <c r="M3284">
        <v>20</v>
      </c>
      <c r="N3284">
        <v>30</v>
      </c>
      <c r="O3284">
        <v>50</v>
      </c>
      <c r="P3284">
        <v>5</v>
      </c>
      <c r="Q3284" s="1">
        <v>40360</v>
      </c>
      <c r="R3284" t="s">
        <v>28</v>
      </c>
      <c r="S3284" t="s">
        <v>29</v>
      </c>
      <c r="T3284" t="s">
        <v>25</v>
      </c>
    </row>
    <row r="3285" spans="1:20" x14ac:dyDescent="0.25">
      <c r="A3285">
        <v>775</v>
      </c>
      <c r="B3285" t="s">
        <v>64</v>
      </c>
      <c r="C3285" t="s">
        <v>37</v>
      </c>
      <c r="D3285" t="s">
        <v>22</v>
      </c>
      <c r="E3285">
        <v>19</v>
      </c>
      <c r="F3285">
        <v>38</v>
      </c>
      <c r="G3285">
        <v>63</v>
      </c>
      <c r="H3285">
        <v>25</v>
      </c>
      <c r="I3285">
        <v>19</v>
      </c>
      <c r="J3285">
        <v>7</v>
      </c>
      <c r="K3285">
        <v>851</v>
      </c>
      <c r="L3285">
        <v>30</v>
      </c>
      <c r="M3285">
        <v>20</v>
      </c>
      <c r="N3285">
        <v>40</v>
      </c>
      <c r="O3285">
        <v>60</v>
      </c>
      <c r="P3285">
        <v>5</v>
      </c>
      <c r="Q3285" s="1">
        <v>40391</v>
      </c>
      <c r="R3285" t="s">
        <v>28</v>
      </c>
      <c r="S3285" t="s">
        <v>29</v>
      </c>
      <c r="T3285" t="s">
        <v>25</v>
      </c>
    </row>
    <row r="3286" spans="1:20" x14ac:dyDescent="0.25">
      <c r="A3286">
        <v>775</v>
      </c>
      <c r="B3286" t="s">
        <v>64</v>
      </c>
      <c r="C3286" t="s">
        <v>37</v>
      </c>
      <c r="D3286" t="s">
        <v>22</v>
      </c>
      <c r="E3286">
        <v>12</v>
      </c>
      <c r="F3286">
        <v>29</v>
      </c>
      <c r="G3286">
        <v>48</v>
      </c>
      <c r="H3286">
        <v>19</v>
      </c>
      <c r="I3286">
        <v>17</v>
      </c>
      <c r="J3286">
        <v>5</v>
      </c>
      <c r="K3286">
        <v>848</v>
      </c>
      <c r="L3286">
        <v>20</v>
      </c>
      <c r="M3286">
        <v>10</v>
      </c>
      <c r="N3286">
        <v>30</v>
      </c>
      <c r="O3286">
        <v>40</v>
      </c>
      <c r="P3286">
        <v>5</v>
      </c>
      <c r="Q3286" s="1">
        <v>40422</v>
      </c>
      <c r="R3286" t="s">
        <v>28</v>
      </c>
      <c r="S3286" t="s">
        <v>29</v>
      </c>
      <c r="T3286" t="s">
        <v>25</v>
      </c>
    </row>
    <row r="3287" spans="1:20" x14ac:dyDescent="0.25">
      <c r="A3287">
        <v>775</v>
      </c>
      <c r="B3287" t="s">
        <v>64</v>
      </c>
      <c r="C3287" t="s">
        <v>37</v>
      </c>
      <c r="D3287" t="s">
        <v>22</v>
      </c>
      <c r="E3287">
        <v>9</v>
      </c>
      <c r="F3287">
        <v>24</v>
      </c>
      <c r="G3287">
        <v>39</v>
      </c>
      <c r="H3287">
        <v>15</v>
      </c>
      <c r="I3287">
        <v>15</v>
      </c>
      <c r="J3287">
        <v>4</v>
      </c>
      <c r="K3287">
        <v>848</v>
      </c>
      <c r="L3287">
        <v>10</v>
      </c>
      <c r="M3287">
        <v>10</v>
      </c>
      <c r="N3287">
        <v>20</v>
      </c>
      <c r="O3287">
        <v>30</v>
      </c>
      <c r="P3287">
        <v>5</v>
      </c>
      <c r="Q3287" s="1">
        <v>40483</v>
      </c>
      <c r="R3287" t="s">
        <v>28</v>
      </c>
      <c r="S3287" t="s">
        <v>29</v>
      </c>
      <c r="T3287" t="s">
        <v>25</v>
      </c>
    </row>
    <row r="3288" spans="1:20" x14ac:dyDescent="0.25">
      <c r="A3288">
        <v>775</v>
      </c>
      <c r="B3288" t="s">
        <v>64</v>
      </c>
      <c r="C3288" t="s">
        <v>37</v>
      </c>
      <c r="D3288" t="s">
        <v>22</v>
      </c>
      <c r="E3288">
        <v>10</v>
      </c>
      <c r="F3288">
        <v>25</v>
      </c>
      <c r="G3288">
        <v>41</v>
      </c>
      <c r="H3288">
        <v>16</v>
      </c>
      <c r="I3288">
        <v>15</v>
      </c>
      <c r="J3288">
        <v>4</v>
      </c>
      <c r="K3288">
        <v>851</v>
      </c>
      <c r="L3288">
        <v>10</v>
      </c>
      <c r="M3288">
        <v>10</v>
      </c>
      <c r="N3288">
        <v>20</v>
      </c>
      <c r="O3288">
        <v>30</v>
      </c>
      <c r="P3288">
        <v>5</v>
      </c>
      <c r="Q3288" s="1">
        <v>40513</v>
      </c>
      <c r="R3288" t="s">
        <v>28</v>
      </c>
      <c r="S3288" t="s">
        <v>29</v>
      </c>
      <c r="T3288" t="s">
        <v>25</v>
      </c>
    </row>
    <row r="3289" spans="1:20" x14ac:dyDescent="0.25">
      <c r="A3289">
        <v>775</v>
      </c>
      <c r="B3289" t="s">
        <v>64</v>
      </c>
      <c r="C3289" t="s">
        <v>37</v>
      </c>
      <c r="D3289" t="s">
        <v>22</v>
      </c>
      <c r="E3289">
        <v>16</v>
      </c>
      <c r="F3289">
        <v>27</v>
      </c>
      <c r="G3289">
        <v>50</v>
      </c>
      <c r="H3289">
        <v>18</v>
      </c>
      <c r="I3289">
        <v>18</v>
      </c>
      <c r="J3289">
        <v>5</v>
      </c>
      <c r="K3289">
        <v>821</v>
      </c>
      <c r="L3289">
        <v>20</v>
      </c>
      <c r="M3289">
        <v>10</v>
      </c>
      <c r="N3289">
        <v>30</v>
      </c>
      <c r="O3289">
        <v>40</v>
      </c>
      <c r="P3289">
        <v>5</v>
      </c>
      <c r="Q3289" s="1">
        <v>40544</v>
      </c>
      <c r="R3289" t="s">
        <v>28</v>
      </c>
      <c r="S3289" t="s">
        <v>29</v>
      </c>
      <c r="T3289" t="s">
        <v>25</v>
      </c>
    </row>
    <row r="3290" spans="1:20" x14ac:dyDescent="0.25">
      <c r="A3290">
        <v>775</v>
      </c>
      <c r="B3290" t="s">
        <v>64</v>
      </c>
      <c r="C3290" t="s">
        <v>37</v>
      </c>
      <c r="D3290" t="s">
        <v>22</v>
      </c>
      <c r="E3290">
        <v>15</v>
      </c>
      <c r="F3290">
        <v>27</v>
      </c>
      <c r="G3290">
        <v>48</v>
      </c>
      <c r="H3290">
        <v>18</v>
      </c>
      <c r="I3290">
        <v>17</v>
      </c>
      <c r="J3290">
        <v>5</v>
      </c>
      <c r="K3290">
        <v>818</v>
      </c>
      <c r="L3290">
        <v>20</v>
      </c>
      <c r="M3290">
        <v>10</v>
      </c>
      <c r="N3290">
        <v>30</v>
      </c>
      <c r="O3290">
        <v>40</v>
      </c>
      <c r="P3290">
        <v>5</v>
      </c>
      <c r="Q3290" s="1">
        <v>40575</v>
      </c>
      <c r="R3290" t="s">
        <v>28</v>
      </c>
      <c r="S3290" t="s">
        <v>29</v>
      </c>
      <c r="T3290" t="s">
        <v>25</v>
      </c>
    </row>
    <row r="3291" spans="1:20" x14ac:dyDescent="0.25">
      <c r="A3291">
        <v>775</v>
      </c>
      <c r="B3291" t="s">
        <v>64</v>
      </c>
      <c r="C3291" t="s">
        <v>37</v>
      </c>
      <c r="D3291" t="s">
        <v>22</v>
      </c>
      <c r="E3291">
        <v>18</v>
      </c>
      <c r="F3291">
        <v>29</v>
      </c>
      <c r="G3291">
        <v>49</v>
      </c>
      <c r="H3291">
        <v>20</v>
      </c>
      <c r="I3291">
        <v>15</v>
      </c>
      <c r="J3291">
        <v>5</v>
      </c>
      <c r="K3291">
        <v>829</v>
      </c>
      <c r="L3291">
        <v>20</v>
      </c>
      <c r="M3291">
        <v>10</v>
      </c>
      <c r="N3291">
        <v>30</v>
      </c>
      <c r="O3291">
        <v>40</v>
      </c>
      <c r="P3291">
        <v>5</v>
      </c>
      <c r="Q3291" s="1">
        <v>40664</v>
      </c>
      <c r="R3291" t="s">
        <v>28</v>
      </c>
      <c r="S3291" t="s">
        <v>29</v>
      </c>
      <c r="T3291" t="s">
        <v>25</v>
      </c>
    </row>
    <row r="3292" spans="1:20" x14ac:dyDescent="0.25">
      <c r="A3292">
        <v>775</v>
      </c>
      <c r="B3292" t="s">
        <v>64</v>
      </c>
      <c r="C3292" t="s">
        <v>37</v>
      </c>
      <c r="D3292" t="s">
        <v>22</v>
      </c>
      <c r="E3292">
        <v>21</v>
      </c>
      <c r="F3292">
        <v>31</v>
      </c>
      <c r="G3292">
        <v>55</v>
      </c>
      <c r="H3292">
        <v>21</v>
      </c>
      <c r="I3292">
        <v>17</v>
      </c>
      <c r="J3292">
        <v>5</v>
      </c>
      <c r="K3292">
        <v>846</v>
      </c>
      <c r="L3292">
        <v>20</v>
      </c>
      <c r="M3292">
        <v>10</v>
      </c>
      <c r="N3292">
        <v>20</v>
      </c>
      <c r="O3292">
        <v>30</v>
      </c>
      <c r="P3292">
        <v>5</v>
      </c>
      <c r="Q3292" s="1">
        <v>40817</v>
      </c>
      <c r="R3292" t="s">
        <v>28</v>
      </c>
      <c r="S3292" t="s">
        <v>29</v>
      </c>
      <c r="T3292" t="s">
        <v>25</v>
      </c>
    </row>
    <row r="3293" spans="1:20" x14ac:dyDescent="0.25">
      <c r="A3293">
        <v>775</v>
      </c>
      <c r="B3293" t="s">
        <v>64</v>
      </c>
      <c r="C3293" t="s">
        <v>37</v>
      </c>
      <c r="D3293" t="s">
        <v>22</v>
      </c>
      <c r="E3293">
        <v>13</v>
      </c>
      <c r="F3293">
        <v>24</v>
      </c>
      <c r="G3293">
        <v>42</v>
      </c>
      <c r="H3293">
        <v>15</v>
      </c>
      <c r="I3293">
        <v>15</v>
      </c>
      <c r="J3293">
        <v>4</v>
      </c>
      <c r="K3293">
        <v>848</v>
      </c>
      <c r="L3293">
        <v>10</v>
      </c>
      <c r="M3293">
        <v>10</v>
      </c>
      <c r="N3293">
        <v>20</v>
      </c>
      <c r="O3293">
        <v>30</v>
      </c>
      <c r="P3293">
        <v>5</v>
      </c>
      <c r="Q3293" s="1">
        <v>40848</v>
      </c>
      <c r="R3293" t="s">
        <v>28</v>
      </c>
      <c r="S3293" t="s">
        <v>29</v>
      </c>
      <c r="T3293" t="s">
        <v>25</v>
      </c>
    </row>
    <row r="3294" spans="1:20" x14ac:dyDescent="0.25">
      <c r="A3294">
        <v>775</v>
      </c>
      <c r="B3294" t="s">
        <v>64</v>
      </c>
      <c r="C3294" t="s">
        <v>37</v>
      </c>
      <c r="D3294" t="s">
        <v>22</v>
      </c>
      <c r="E3294">
        <v>15</v>
      </c>
      <c r="F3294">
        <v>25</v>
      </c>
      <c r="G3294">
        <v>44</v>
      </c>
      <c r="H3294">
        <v>16</v>
      </c>
      <c r="I3294">
        <v>15</v>
      </c>
      <c r="J3294">
        <v>4</v>
      </c>
      <c r="K3294">
        <v>851</v>
      </c>
      <c r="L3294">
        <v>10</v>
      </c>
      <c r="M3294">
        <v>10</v>
      </c>
      <c r="N3294">
        <v>20</v>
      </c>
      <c r="O3294">
        <v>30</v>
      </c>
      <c r="P3294">
        <v>5</v>
      </c>
      <c r="Q3294" s="1">
        <v>40878</v>
      </c>
      <c r="R3294" t="s">
        <v>28</v>
      </c>
      <c r="S3294" t="s">
        <v>29</v>
      </c>
      <c r="T3294" t="s">
        <v>25</v>
      </c>
    </row>
    <row r="3295" spans="1:20" x14ac:dyDescent="0.25">
      <c r="A3295">
        <v>775</v>
      </c>
      <c r="B3295" t="s">
        <v>64</v>
      </c>
      <c r="C3295" t="s">
        <v>37</v>
      </c>
      <c r="D3295" t="s">
        <v>22</v>
      </c>
      <c r="E3295">
        <v>11</v>
      </c>
      <c r="F3295">
        <v>26</v>
      </c>
      <c r="G3295">
        <v>43</v>
      </c>
      <c r="H3295">
        <v>17</v>
      </c>
      <c r="I3295">
        <v>15</v>
      </c>
      <c r="J3295">
        <v>4</v>
      </c>
      <c r="K3295">
        <v>777</v>
      </c>
      <c r="L3295">
        <v>20</v>
      </c>
      <c r="M3295">
        <v>10</v>
      </c>
      <c r="N3295">
        <v>30</v>
      </c>
      <c r="O3295">
        <v>40</v>
      </c>
      <c r="P3295">
        <v>6</v>
      </c>
      <c r="Q3295" s="1">
        <v>40179</v>
      </c>
      <c r="R3295" t="s">
        <v>28</v>
      </c>
      <c r="S3295" t="s">
        <v>30</v>
      </c>
      <c r="T3295" t="s">
        <v>31</v>
      </c>
    </row>
    <row r="3296" spans="1:20" x14ac:dyDescent="0.25">
      <c r="A3296">
        <v>775</v>
      </c>
      <c r="B3296" t="s">
        <v>64</v>
      </c>
      <c r="C3296" t="s">
        <v>37</v>
      </c>
      <c r="D3296" t="s">
        <v>22</v>
      </c>
      <c r="E3296">
        <v>11</v>
      </c>
      <c r="F3296">
        <v>28</v>
      </c>
      <c r="G3296">
        <v>47</v>
      </c>
      <c r="H3296">
        <v>19</v>
      </c>
      <c r="I3296">
        <v>17</v>
      </c>
      <c r="J3296">
        <v>5</v>
      </c>
      <c r="K3296">
        <v>774</v>
      </c>
      <c r="L3296">
        <v>20</v>
      </c>
      <c r="M3296">
        <v>10</v>
      </c>
      <c r="N3296">
        <v>30</v>
      </c>
      <c r="O3296">
        <v>40</v>
      </c>
      <c r="P3296">
        <v>6</v>
      </c>
      <c r="Q3296" s="1">
        <v>40210</v>
      </c>
      <c r="R3296" t="s">
        <v>28</v>
      </c>
      <c r="S3296" t="s">
        <v>30</v>
      </c>
      <c r="T3296" t="s">
        <v>31</v>
      </c>
    </row>
    <row r="3297" spans="1:20" x14ac:dyDescent="0.25">
      <c r="A3297">
        <v>775</v>
      </c>
      <c r="B3297" t="s">
        <v>64</v>
      </c>
      <c r="C3297" t="s">
        <v>37</v>
      </c>
      <c r="D3297" t="s">
        <v>22</v>
      </c>
      <c r="E3297">
        <v>10</v>
      </c>
      <c r="F3297">
        <v>25</v>
      </c>
      <c r="G3297">
        <v>41</v>
      </c>
      <c r="H3297">
        <v>16</v>
      </c>
      <c r="I3297">
        <v>15</v>
      </c>
      <c r="J3297">
        <v>4</v>
      </c>
      <c r="K3297">
        <v>772</v>
      </c>
      <c r="L3297">
        <v>10</v>
      </c>
      <c r="M3297">
        <v>10</v>
      </c>
      <c r="N3297">
        <v>20</v>
      </c>
      <c r="O3297">
        <v>30</v>
      </c>
      <c r="P3297">
        <v>6</v>
      </c>
      <c r="Q3297" s="1">
        <v>40238</v>
      </c>
      <c r="R3297" t="s">
        <v>28</v>
      </c>
      <c r="S3297" t="s">
        <v>30</v>
      </c>
      <c r="T3297" t="s">
        <v>31</v>
      </c>
    </row>
    <row r="3298" spans="1:20" x14ac:dyDescent="0.25">
      <c r="A3298">
        <v>775</v>
      </c>
      <c r="B3298" t="s">
        <v>64</v>
      </c>
      <c r="C3298" t="s">
        <v>37</v>
      </c>
      <c r="D3298" t="s">
        <v>22</v>
      </c>
      <c r="E3298">
        <v>10</v>
      </c>
      <c r="F3298">
        <v>26</v>
      </c>
      <c r="G3298">
        <v>43</v>
      </c>
      <c r="H3298">
        <v>17</v>
      </c>
      <c r="I3298">
        <v>16</v>
      </c>
      <c r="J3298">
        <v>4</v>
      </c>
      <c r="K3298">
        <v>776</v>
      </c>
      <c r="L3298">
        <v>20</v>
      </c>
      <c r="M3298">
        <v>10</v>
      </c>
      <c r="N3298">
        <v>30</v>
      </c>
      <c r="O3298">
        <v>40</v>
      </c>
      <c r="P3298">
        <v>6</v>
      </c>
      <c r="Q3298" s="1">
        <v>40269</v>
      </c>
      <c r="R3298" t="s">
        <v>28</v>
      </c>
      <c r="S3298" t="s">
        <v>30</v>
      </c>
      <c r="T3298" t="s">
        <v>31</v>
      </c>
    </row>
    <row r="3299" spans="1:20" x14ac:dyDescent="0.25">
      <c r="A3299">
        <v>775</v>
      </c>
      <c r="B3299" t="s">
        <v>64</v>
      </c>
      <c r="C3299" t="s">
        <v>37</v>
      </c>
      <c r="D3299" t="s">
        <v>22</v>
      </c>
      <c r="E3299">
        <v>13</v>
      </c>
      <c r="F3299">
        <v>29</v>
      </c>
      <c r="G3299">
        <v>49</v>
      </c>
      <c r="H3299">
        <v>20</v>
      </c>
      <c r="I3299">
        <v>16</v>
      </c>
      <c r="J3299">
        <v>5</v>
      </c>
      <c r="K3299">
        <v>784</v>
      </c>
      <c r="L3299">
        <v>20</v>
      </c>
      <c r="M3299">
        <v>10</v>
      </c>
      <c r="N3299">
        <v>30</v>
      </c>
      <c r="O3299">
        <v>40</v>
      </c>
      <c r="P3299">
        <v>6</v>
      </c>
      <c r="Q3299" s="1">
        <v>40299</v>
      </c>
      <c r="R3299" t="s">
        <v>28</v>
      </c>
      <c r="S3299" t="s">
        <v>30</v>
      </c>
      <c r="T3299" t="s">
        <v>31</v>
      </c>
    </row>
    <row r="3300" spans="1:20" x14ac:dyDescent="0.25">
      <c r="A3300">
        <v>775</v>
      </c>
      <c r="B3300" t="s">
        <v>64</v>
      </c>
      <c r="C3300" t="s">
        <v>37</v>
      </c>
      <c r="D3300" t="s">
        <v>22</v>
      </c>
      <c r="E3300">
        <v>17</v>
      </c>
      <c r="F3300">
        <v>34</v>
      </c>
      <c r="G3300">
        <v>56</v>
      </c>
      <c r="H3300">
        <v>22</v>
      </c>
      <c r="I3300">
        <v>17</v>
      </c>
      <c r="J3300">
        <v>6</v>
      </c>
      <c r="K3300">
        <v>802</v>
      </c>
      <c r="L3300">
        <v>20</v>
      </c>
      <c r="M3300">
        <v>20</v>
      </c>
      <c r="N3300">
        <v>30</v>
      </c>
      <c r="O3300">
        <v>50</v>
      </c>
      <c r="P3300">
        <v>6</v>
      </c>
      <c r="Q3300" s="1">
        <v>40483</v>
      </c>
      <c r="R3300" t="s">
        <v>28</v>
      </c>
      <c r="S3300" t="s">
        <v>30</v>
      </c>
      <c r="T3300" t="s">
        <v>31</v>
      </c>
    </row>
    <row r="3301" spans="1:20" x14ac:dyDescent="0.25">
      <c r="A3301">
        <v>775</v>
      </c>
      <c r="B3301" t="s">
        <v>64</v>
      </c>
      <c r="C3301" t="s">
        <v>37</v>
      </c>
      <c r="D3301" t="s">
        <v>22</v>
      </c>
      <c r="E3301">
        <v>15</v>
      </c>
      <c r="F3301">
        <v>25</v>
      </c>
      <c r="G3301">
        <v>44</v>
      </c>
      <c r="H3301">
        <v>16</v>
      </c>
      <c r="I3301">
        <v>15</v>
      </c>
      <c r="J3301">
        <v>4</v>
      </c>
      <c r="K3301">
        <v>772</v>
      </c>
      <c r="L3301">
        <v>10</v>
      </c>
      <c r="M3301">
        <v>10</v>
      </c>
      <c r="N3301">
        <v>20</v>
      </c>
      <c r="O3301">
        <v>30</v>
      </c>
      <c r="P3301">
        <v>6</v>
      </c>
      <c r="Q3301" s="1">
        <v>40603</v>
      </c>
      <c r="R3301" t="s">
        <v>28</v>
      </c>
      <c r="S3301" t="s">
        <v>30</v>
      </c>
      <c r="T3301" t="s">
        <v>31</v>
      </c>
    </row>
    <row r="3302" spans="1:20" x14ac:dyDescent="0.25">
      <c r="A3302">
        <v>775</v>
      </c>
      <c r="B3302" t="s">
        <v>64</v>
      </c>
      <c r="C3302" t="s">
        <v>37</v>
      </c>
      <c r="D3302" t="s">
        <v>22</v>
      </c>
      <c r="E3302">
        <v>15</v>
      </c>
      <c r="F3302">
        <v>26</v>
      </c>
      <c r="G3302">
        <v>46</v>
      </c>
      <c r="H3302">
        <v>17</v>
      </c>
      <c r="I3302">
        <v>16</v>
      </c>
      <c r="J3302">
        <v>4</v>
      </c>
      <c r="K3302">
        <v>776</v>
      </c>
      <c r="L3302">
        <v>20</v>
      </c>
      <c r="M3302">
        <v>10</v>
      </c>
      <c r="N3302">
        <v>30</v>
      </c>
      <c r="O3302">
        <v>40</v>
      </c>
      <c r="P3302">
        <v>6</v>
      </c>
      <c r="Q3302" s="1">
        <v>40634</v>
      </c>
      <c r="R3302" t="s">
        <v>28</v>
      </c>
      <c r="S3302" t="s">
        <v>30</v>
      </c>
      <c r="T3302" t="s">
        <v>31</v>
      </c>
    </row>
    <row r="3303" spans="1:20" x14ac:dyDescent="0.25">
      <c r="A3303">
        <v>775</v>
      </c>
      <c r="B3303" t="s">
        <v>64</v>
      </c>
      <c r="C3303" t="s">
        <v>37</v>
      </c>
      <c r="D3303" t="s">
        <v>22</v>
      </c>
      <c r="E3303">
        <v>21</v>
      </c>
      <c r="F3303">
        <v>32</v>
      </c>
      <c r="G3303">
        <v>53</v>
      </c>
      <c r="H3303">
        <v>21</v>
      </c>
      <c r="I3303">
        <v>16</v>
      </c>
      <c r="J3303">
        <v>5</v>
      </c>
      <c r="K3303">
        <v>798</v>
      </c>
      <c r="L3303">
        <v>20</v>
      </c>
      <c r="M3303">
        <v>20</v>
      </c>
      <c r="N3303">
        <v>30</v>
      </c>
      <c r="O3303">
        <v>50</v>
      </c>
      <c r="P3303">
        <v>6</v>
      </c>
      <c r="Q3303" s="1">
        <v>40695</v>
      </c>
      <c r="R3303" t="s">
        <v>28</v>
      </c>
      <c r="S3303" t="s">
        <v>30</v>
      </c>
      <c r="T3303" t="s">
        <v>31</v>
      </c>
    </row>
    <row r="3304" spans="1:20" x14ac:dyDescent="0.25">
      <c r="A3304">
        <v>775</v>
      </c>
      <c r="B3304" t="s">
        <v>64</v>
      </c>
      <c r="C3304" t="s">
        <v>37</v>
      </c>
      <c r="D3304" t="s">
        <v>22</v>
      </c>
      <c r="E3304">
        <v>17</v>
      </c>
      <c r="F3304">
        <v>29</v>
      </c>
      <c r="G3304">
        <v>49</v>
      </c>
      <c r="H3304">
        <v>20</v>
      </c>
      <c r="I3304">
        <v>16</v>
      </c>
      <c r="J3304">
        <v>5</v>
      </c>
      <c r="K3304">
        <v>808</v>
      </c>
      <c r="L3304">
        <v>20</v>
      </c>
      <c r="M3304">
        <v>10</v>
      </c>
      <c r="N3304">
        <v>30</v>
      </c>
      <c r="O3304">
        <v>40</v>
      </c>
      <c r="P3304">
        <v>6</v>
      </c>
      <c r="Q3304" s="1">
        <v>40725</v>
      </c>
      <c r="R3304" t="s">
        <v>28</v>
      </c>
      <c r="S3304" t="s">
        <v>30</v>
      </c>
      <c r="T3304" t="s">
        <v>31</v>
      </c>
    </row>
    <row r="3305" spans="1:20" x14ac:dyDescent="0.25">
      <c r="A3305">
        <v>775</v>
      </c>
      <c r="B3305" t="s">
        <v>64</v>
      </c>
      <c r="C3305" t="s">
        <v>37</v>
      </c>
      <c r="D3305" t="s">
        <v>22</v>
      </c>
      <c r="E3305">
        <v>23</v>
      </c>
      <c r="F3305">
        <v>35</v>
      </c>
      <c r="G3305">
        <v>57</v>
      </c>
      <c r="H3305">
        <v>23</v>
      </c>
      <c r="I3305">
        <v>17</v>
      </c>
      <c r="J3305">
        <v>6</v>
      </c>
      <c r="K3305">
        <v>806</v>
      </c>
      <c r="L3305">
        <v>20</v>
      </c>
      <c r="M3305">
        <v>20</v>
      </c>
      <c r="N3305">
        <v>30</v>
      </c>
      <c r="O3305">
        <v>50</v>
      </c>
      <c r="P3305">
        <v>6</v>
      </c>
      <c r="Q3305" s="1">
        <v>40756</v>
      </c>
      <c r="R3305" t="s">
        <v>28</v>
      </c>
      <c r="S3305" t="s">
        <v>30</v>
      </c>
      <c r="T3305" t="s">
        <v>31</v>
      </c>
    </row>
    <row r="3306" spans="1:20" x14ac:dyDescent="0.25">
      <c r="A3306">
        <v>775</v>
      </c>
      <c r="B3306" t="s">
        <v>64</v>
      </c>
      <c r="C3306" t="s">
        <v>37</v>
      </c>
      <c r="D3306" t="s">
        <v>22</v>
      </c>
      <c r="E3306">
        <v>25</v>
      </c>
      <c r="F3306">
        <v>35</v>
      </c>
      <c r="G3306">
        <v>62</v>
      </c>
      <c r="H3306">
        <v>23</v>
      </c>
      <c r="I3306">
        <v>18</v>
      </c>
      <c r="J3306">
        <v>6</v>
      </c>
      <c r="K3306">
        <v>803</v>
      </c>
      <c r="L3306">
        <v>20</v>
      </c>
      <c r="M3306">
        <v>20</v>
      </c>
      <c r="N3306">
        <v>30</v>
      </c>
      <c r="O3306">
        <v>50</v>
      </c>
      <c r="P3306">
        <v>6</v>
      </c>
      <c r="Q3306" s="1">
        <v>40787</v>
      </c>
      <c r="R3306" t="s">
        <v>28</v>
      </c>
      <c r="S3306" t="s">
        <v>30</v>
      </c>
      <c r="T3306" t="s">
        <v>31</v>
      </c>
    </row>
    <row r="3307" spans="1:20" x14ac:dyDescent="0.25">
      <c r="A3307">
        <v>775</v>
      </c>
      <c r="B3307" t="s">
        <v>64</v>
      </c>
      <c r="C3307" t="s">
        <v>37</v>
      </c>
      <c r="D3307" t="s">
        <v>22</v>
      </c>
      <c r="E3307">
        <v>25</v>
      </c>
      <c r="F3307">
        <v>35</v>
      </c>
      <c r="G3307">
        <v>62</v>
      </c>
      <c r="H3307">
        <v>23</v>
      </c>
      <c r="I3307">
        <v>18</v>
      </c>
      <c r="J3307">
        <v>6</v>
      </c>
      <c r="K3307">
        <v>800</v>
      </c>
      <c r="L3307">
        <v>30</v>
      </c>
      <c r="M3307">
        <v>10</v>
      </c>
      <c r="N3307">
        <v>30</v>
      </c>
      <c r="O3307">
        <v>40</v>
      </c>
      <c r="P3307">
        <v>6</v>
      </c>
      <c r="Q3307" s="1">
        <v>40817</v>
      </c>
      <c r="R3307" t="s">
        <v>28</v>
      </c>
      <c r="S3307" t="s">
        <v>30</v>
      </c>
      <c r="T3307" t="s">
        <v>31</v>
      </c>
    </row>
    <row r="3308" spans="1:20" x14ac:dyDescent="0.25">
      <c r="A3308">
        <v>775</v>
      </c>
      <c r="B3308" t="s">
        <v>64</v>
      </c>
      <c r="C3308" t="s">
        <v>37</v>
      </c>
      <c r="D3308" t="s">
        <v>22</v>
      </c>
      <c r="E3308">
        <v>25</v>
      </c>
      <c r="F3308">
        <v>34</v>
      </c>
      <c r="G3308">
        <v>60</v>
      </c>
      <c r="H3308">
        <v>22</v>
      </c>
      <c r="I3308">
        <v>17</v>
      </c>
      <c r="J3308">
        <v>6</v>
      </c>
      <c r="K3308">
        <v>802</v>
      </c>
      <c r="L3308">
        <v>20</v>
      </c>
      <c r="M3308">
        <v>20</v>
      </c>
      <c r="N3308">
        <v>30</v>
      </c>
      <c r="O3308">
        <v>50</v>
      </c>
      <c r="P3308">
        <v>6</v>
      </c>
      <c r="Q3308" s="1">
        <v>40848</v>
      </c>
      <c r="R3308" t="s">
        <v>28</v>
      </c>
      <c r="S3308" t="s">
        <v>30</v>
      </c>
      <c r="T3308" t="s">
        <v>31</v>
      </c>
    </row>
    <row r="3309" spans="1:20" x14ac:dyDescent="0.25">
      <c r="A3309">
        <v>775</v>
      </c>
      <c r="B3309" t="s">
        <v>64</v>
      </c>
      <c r="C3309" t="s">
        <v>37</v>
      </c>
      <c r="D3309" t="s">
        <v>22</v>
      </c>
      <c r="E3309">
        <v>25</v>
      </c>
      <c r="F3309">
        <v>35</v>
      </c>
      <c r="G3309">
        <v>62</v>
      </c>
      <c r="H3309">
        <v>23</v>
      </c>
      <c r="I3309">
        <v>18</v>
      </c>
      <c r="J3309">
        <v>6</v>
      </c>
      <c r="K3309">
        <v>807</v>
      </c>
      <c r="L3309">
        <v>20</v>
      </c>
      <c r="M3309">
        <v>20</v>
      </c>
      <c r="N3309">
        <v>30</v>
      </c>
      <c r="O3309">
        <v>50</v>
      </c>
      <c r="P3309">
        <v>6</v>
      </c>
      <c r="Q3309" s="1">
        <v>40878</v>
      </c>
      <c r="R3309" t="s">
        <v>28</v>
      </c>
      <c r="S3309" t="s">
        <v>30</v>
      </c>
      <c r="T3309" t="s">
        <v>31</v>
      </c>
    </row>
    <row r="3310" spans="1:20" x14ac:dyDescent="0.25">
      <c r="A3310">
        <v>775</v>
      </c>
      <c r="B3310" t="s">
        <v>64</v>
      </c>
      <c r="C3310" t="s">
        <v>37</v>
      </c>
      <c r="D3310" t="s">
        <v>22</v>
      </c>
      <c r="E3310">
        <v>26</v>
      </c>
      <c r="F3310">
        <v>169</v>
      </c>
      <c r="G3310">
        <v>290</v>
      </c>
      <c r="H3310">
        <v>121</v>
      </c>
      <c r="I3310">
        <v>143</v>
      </c>
      <c r="J3310">
        <v>110</v>
      </c>
      <c r="K3310">
        <v>712</v>
      </c>
      <c r="L3310">
        <v>40</v>
      </c>
      <c r="M3310">
        <v>100</v>
      </c>
      <c r="N3310">
        <v>150</v>
      </c>
      <c r="O3310">
        <v>250</v>
      </c>
      <c r="P3310">
        <v>8</v>
      </c>
      <c r="Q3310" s="1">
        <v>40210</v>
      </c>
      <c r="R3310" t="s">
        <v>32</v>
      </c>
      <c r="S3310" t="s">
        <v>39</v>
      </c>
      <c r="T3310" t="s">
        <v>31</v>
      </c>
    </row>
    <row r="3311" spans="1:20" x14ac:dyDescent="0.25">
      <c r="A3311">
        <v>775</v>
      </c>
      <c r="B3311" t="s">
        <v>64</v>
      </c>
      <c r="C3311" t="s">
        <v>37</v>
      </c>
      <c r="D3311" t="s">
        <v>22</v>
      </c>
      <c r="E3311">
        <v>27</v>
      </c>
      <c r="F3311">
        <v>173</v>
      </c>
      <c r="G3311">
        <v>298</v>
      </c>
      <c r="H3311">
        <v>125</v>
      </c>
      <c r="I3311">
        <v>146</v>
      </c>
      <c r="J3311">
        <v>113</v>
      </c>
      <c r="K3311">
        <v>700</v>
      </c>
      <c r="L3311">
        <v>50</v>
      </c>
      <c r="M3311">
        <v>100</v>
      </c>
      <c r="N3311">
        <v>160</v>
      </c>
      <c r="O3311">
        <v>260</v>
      </c>
      <c r="P3311">
        <v>8</v>
      </c>
      <c r="Q3311" s="1">
        <v>40238</v>
      </c>
      <c r="R3311" t="s">
        <v>32</v>
      </c>
      <c r="S3311" t="s">
        <v>39</v>
      </c>
      <c r="T3311" t="s">
        <v>31</v>
      </c>
    </row>
    <row r="3312" spans="1:20" x14ac:dyDescent="0.25">
      <c r="A3312">
        <v>775</v>
      </c>
      <c r="B3312" t="s">
        <v>64</v>
      </c>
      <c r="C3312" t="s">
        <v>37</v>
      </c>
      <c r="D3312" t="s">
        <v>22</v>
      </c>
      <c r="E3312">
        <v>27</v>
      </c>
      <c r="F3312">
        <v>173</v>
      </c>
      <c r="G3312">
        <v>298</v>
      </c>
      <c r="H3312">
        <v>125</v>
      </c>
      <c r="I3312">
        <v>146</v>
      </c>
      <c r="J3312">
        <v>113</v>
      </c>
      <c r="K3312">
        <v>729</v>
      </c>
      <c r="L3312">
        <v>50</v>
      </c>
      <c r="M3312">
        <v>100</v>
      </c>
      <c r="N3312">
        <v>160</v>
      </c>
      <c r="O3312">
        <v>260</v>
      </c>
      <c r="P3312">
        <v>8</v>
      </c>
      <c r="Q3312" s="1">
        <v>40269</v>
      </c>
      <c r="R3312" t="s">
        <v>32</v>
      </c>
      <c r="S3312" t="s">
        <v>39</v>
      </c>
      <c r="T3312" t="s">
        <v>31</v>
      </c>
    </row>
    <row r="3313" spans="1:20" x14ac:dyDescent="0.25">
      <c r="A3313">
        <v>775</v>
      </c>
      <c r="B3313" t="s">
        <v>64</v>
      </c>
      <c r="C3313" t="s">
        <v>37</v>
      </c>
      <c r="D3313" t="s">
        <v>22</v>
      </c>
      <c r="E3313">
        <v>25</v>
      </c>
      <c r="F3313">
        <v>168</v>
      </c>
      <c r="G3313">
        <v>289</v>
      </c>
      <c r="H3313">
        <v>121</v>
      </c>
      <c r="I3313">
        <v>143</v>
      </c>
      <c r="J3313">
        <v>109</v>
      </c>
      <c r="K3313">
        <v>788</v>
      </c>
      <c r="L3313">
        <v>40</v>
      </c>
      <c r="M3313">
        <v>100</v>
      </c>
      <c r="N3313">
        <v>150</v>
      </c>
      <c r="O3313">
        <v>250</v>
      </c>
      <c r="P3313">
        <v>8</v>
      </c>
      <c r="Q3313" s="1">
        <v>40299</v>
      </c>
      <c r="R3313" t="s">
        <v>32</v>
      </c>
      <c r="S3313" t="s">
        <v>39</v>
      </c>
      <c r="T3313" t="s">
        <v>31</v>
      </c>
    </row>
    <row r="3314" spans="1:20" x14ac:dyDescent="0.25">
      <c r="A3314">
        <v>775</v>
      </c>
      <c r="B3314" t="s">
        <v>64</v>
      </c>
      <c r="C3314" t="s">
        <v>37</v>
      </c>
      <c r="D3314" t="s">
        <v>22</v>
      </c>
      <c r="E3314">
        <v>37</v>
      </c>
      <c r="F3314">
        <v>201</v>
      </c>
      <c r="G3314">
        <v>345</v>
      </c>
      <c r="H3314">
        <v>144</v>
      </c>
      <c r="I3314">
        <v>164</v>
      </c>
      <c r="J3314">
        <v>131</v>
      </c>
      <c r="K3314">
        <v>874</v>
      </c>
      <c r="L3314">
        <v>50</v>
      </c>
      <c r="M3314">
        <v>120</v>
      </c>
      <c r="N3314">
        <v>180</v>
      </c>
      <c r="O3314">
        <v>300</v>
      </c>
      <c r="P3314">
        <v>8</v>
      </c>
      <c r="Q3314" s="1">
        <v>40330</v>
      </c>
      <c r="R3314" t="s">
        <v>32</v>
      </c>
      <c r="S3314" t="s">
        <v>39</v>
      </c>
      <c r="T3314" t="s">
        <v>31</v>
      </c>
    </row>
    <row r="3315" spans="1:20" x14ac:dyDescent="0.25">
      <c r="A3315">
        <v>775</v>
      </c>
      <c r="B3315" t="s">
        <v>64</v>
      </c>
      <c r="C3315" t="s">
        <v>37</v>
      </c>
      <c r="D3315" t="s">
        <v>22</v>
      </c>
      <c r="E3315">
        <v>45</v>
      </c>
      <c r="F3315">
        <v>225</v>
      </c>
      <c r="G3315">
        <v>387</v>
      </c>
      <c r="H3315">
        <v>162</v>
      </c>
      <c r="I3315">
        <v>180</v>
      </c>
      <c r="J3315">
        <v>147</v>
      </c>
      <c r="K3315">
        <v>943</v>
      </c>
      <c r="L3315">
        <v>70</v>
      </c>
      <c r="M3315">
        <v>130</v>
      </c>
      <c r="N3315">
        <v>210</v>
      </c>
      <c r="O3315">
        <v>340</v>
      </c>
      <c r="P3315">
        <v>8</v>
      </c>
      <c r="Q3315" s="1">
        <v>40360</v>
      </c>
      <c r="R3315" t="s">
        <v>32</v>
      </c>
      <c r="S3315" t="s">
        <v>39</v>
      </c>
      <c r="T3315" t="s">
        <v>31</v>
      </c>
    </row>
    <row r="3316" spans="1:20" x14ac:dyDescent="0.25">
      <c r="A3316">
        <v>775</v>
      </c>
      <c r="B3316" t="s">
        <v>64</v>
      </c>
      <c r="C3316" t="s">
        <v>37</v>
      </c>
      <c r="D3316" t="s">
        <v>22</v>
      </c>
      <c r="E3316">
        <v>49</v>
      </c>
      <c r="F3316">
        <v>239</v>
      </c>
      <c r="G3316">
        <v>412</v>
      </c>
      <c r="H3316">
        <v>173</v>
      </c>
      <c r="I3316">
        <v>190</v>
      </c>
      <c r="J3316">
        <v>156</v>
      </c>
      <c r="K3316">
        <v>927</v>
      </c>
      <c r="L3316">
        <v>70</v>
      </c>
      <c r="M3316">
        <v>140</v>
      </c>
      <c r="N3316">
        <v>220</v>
      </c>
      <c r="O3316">
        <v>360</v>
      </c>
      <c r="P3316">
        <v>8</v>
      </c>
      <c r="Q3316" s="1">
        <v>40391</v>
      </c>
      <c r="R3316" t="s">
        <v>32</v>
      </c>
      <c r="S3316" t="s">
        <v>39</v>
      </c>
      <c r="T3316" t="s">
        <v>31</v>
      </c>
    </row>
    <row r="3317" spans="1:20" x14ac:dyDescent="0.25">
      <c r="A3317">
        <v>775</v>
      </c>
      <c r="B3317" t="s">
        <v>64</v>
      </c>
      <c r="C3317" t="s">
        <v>37</v>
      </c>
      <c r="D3317" t="s">
        <v>22</v>
      </c>
      <c r="E3317">
        <v>26</v>
      </c>
      <c r="F3317">
        <v>173</v>
      </c>
      <c r="G3317">
        <v>298</v>
      </c>
      <c r="H3317">
        <v>125</v>
      </c>
      <c r="I3317">
        <v>147</v>
      </c>
      <c r="J3317">
        <v>113</v>
      </c>
      <c r="K3317">
        <v>898</v>
      </c>
      <c r="L3317">
        <v>60</v>
      </c>
      <c r="M3317">
        <v>90</v>
      </c>
      <c r="N3317">
        <v>150</v>
      </c>
      <c r="O3317">
        <v>240</v>
      </c>
      <c r="P3317">
        <v>8</v>
      </c>
      <c r="Q3317" s="1">
        <v>40452</v>
      </c>
      <c r="R3317" t="s">
        <v>32</v>
      </c>
      <c r="S3317" t="s">
        <v>39</v>
      </c>
      <c r="T3317" t="s">
        <v>31</v>
      </c>
    </row>
    <row r="3318" spans="1:20" x14ac:dyDescent="0.25">
      <c r="A3318">
        <v>775</v>
      </c>
      <c r="B3318" t="s">
        <v>64</v>
      </c>
      <c r="C3318" t="s">
        <v>37</v>
      </c>
      <c r="D3318" t="s">
        <v>22</v>
      </c>
      <c r="E3318">
        <v>26</v>
      </c>
      <c r="F3318">
        <v>168</v>
      </c>
      <c r="G3318">
        <v>289</v>
      </c>
      <c r="H3318">
        <v>121</v>
      </c>
      <c r="I3318">
        <v>142</v>
      </c>
      <c r="J3318">
        <v>109</v>
      </c>
      <c r="K3318">
        <v>912</v>
      </c>
      <c r="L3318">
        <v>20</v>
      </c>
      <c r="M3318">
        <v>110</v>
      </c>
      <c r="N3318">
        <v>150</v>
      </c>
      <c r="O3318">
        <v>260</v>
      </c>
      <c r="P3318">
        <v>8</v>
      </c>
      <c r="Q3318" s="1">
        <v>40483</v>
      </c>
      <c r="R3318" t="s">
        <v>32</v>
      </c>
      <c r="S3318" t="s">
        <v>39</v>
      </c>
      <c r="T3318" t="s">
        <v>31</v>
      </c>
    </row>
    <row r="3319" spans="1:20" x14ac:dyDescent="0.25">
      <c r="A3319">
        <v>775</v>
      </c>
      <c r="B3319" t="s">
        <v>64</v>
      </c>
      <c r="C3319" t="s">
        <v>37</v>
      </c>
      <c r="D3319" t="s">
        <v>22</v>
      </c>
      <c r="E3319">
        <v>25</v>
      </c>
      <c r="F3319">
        <v>145</v>
      </c>
      <c r="G3319">
        <v>280</v>
      </c>
      <c r="H3319">
        <v>105</v>
      </c>
      <c r="I3319">
        <v>135</v>
      </c>
      <c r="J3319">
        <v>95</v>
      </c>
      <c r="K3319">
        <v>725</v>
      </c>
      <c r="L3319">
        <v>30</v>
      </c>
      <c r="M3319">
        <v>90</v>
      </c>
      <c r="N3319">
        <v>130</v>
      </c>
      <c r="O3319">
        <v>220</v>
      </c>
      <c r="P3319">
        <v>8</v>
      </c>
      <c r="Q3319" s="1">
        <v>40544</v>
      </c>
      <c r="R3319" t="s">
        <v>32</v>
      </c>
      <c r="S3319" t="s">
        <v>39</v>
      </c>
      <c r="T3319" t="s">
        <v>31</v>
      </c>
    </row>
    <row r="3320" spans="1:20" x14ac:dyDescent="0.25">
      <c r="A3320">
        <v>775</v>
      </c>
      <c r="B3320" t="s">
        <v>64</v>
      </c>
      <c r="C3320" t="s">
        <v>37</v>
      </c>
      <c r="D3320" t="s">
        <v>22</v>
      </c>
      <c r="E3320">
        <v>40</v>
      </c>
      <c r="F3320">
        <v>173</v>
      </c>
      <c r="G3320">
        <v>318</v>
      </c>
      <c r="H3320">
        <v>125</v>
      </c>
      <c r="I3320">
        <v>146</v>
      </c>
      <c r="J3320">
        <v>113</v>
      </c>
      <c r="K3320">
        <v>700</v>
      </c>
      <c r="L3320">
        <v>50</v>
      </c>
      <c r="M3320">
        <v>100</v>
      </c>
      <c r="N3320">
        <v>160</v>
      </c>
      <c r="O3320">
        <v>260</v>
      </c>
      <c r="P3320">
        <v>8</v>
      </c>
      <c r="Q3320" s="1">
        <v>40603</v>
      </c>
      <c r="R3320" t="s">
        <v>32</v>
      </c>
      <c r="S3320" t="s">
        <v>39</v>
      </c>
      <c r="T3320" t="s">
        <v>31</v>
      </c>
    </row>
    <row r="3321" spans="1:20" x14ac:dyDescent="0.25">
      <c r="A3321">
        <v>775</v>
      </c>
      <c r="B3321" t="s">
        <v>64</v>
      </c>
      <c r="C3321" t="s">
        <v>37</v>
      </c>
      <c r="D3321" t="s">
        <v>22</v>
      </c>
      <c r="E3321">
        <v>40</v>
      </c>
      <c r="F3321">
        <v>173</v>
      </c>
      <c r="G3321">
        <v>318</v>
      </c>
      <c r="H3321">
        <v>125</v>
      </c>
      <c r="I3321">
        <v>146</v>
      </c>
      <c r="J3321">
        <v>113</v>
      </c>
      <c r="K3321">
        <v>729</v>
      </c>
      <c r="L3321">
        <v>50</v>
      </c>
      <c r="M3321">
        <v>100</v>
      </c>
      <c r="N3321">
        <v>160</v>
      </c>
      <c r="O3321">
        <v>260</v>
      </c>
      <c r="P3321">
        <v>8</v>
      </c>
      <c r="Q3321" s="1">
        <v>40634</v>
      </c>
      <c r="R3321" t="s">
        <v>32</v>
      </c>
      <c r="S3321" t="s">
        <v>39</v>
      </c>
      <c r="T3321" t="s">
        <v>31</v>
      </c>
    </row>
    <row r="3322" spans="1:20" x14ac:dyDescent="0.25">
      <c r="A3322">
        <v>775</v>
      </c>
      <c r="B3322" t="s">
        <v>64</v>
      </c>
      <c r="C3322" t="s">
        <v>37</v>
      </c>
      <c r="D3322" t="s">
        <v>22</v>
      </c>
      <c r="E3322">
        <v>35</v>
      </c>
      <c r="F3322">
        <v>168</v>
      </c>
      <c r="G3322">
        <v>286</v>
      </c>
      <c r="H3322">
        <v>121</v>
      </c>
      <c r="I3322">
        <v>133</v>
      </c>
      <c r="J3322">
        <v>109</v>
      </c>
      <c r="K3322">
        <v>788</v>
      </c>
      <c r="L3322">
        <v>40</v>
      </c>
      <c r="M3322">
        <v>100</v>
      </c>
      <c r="N3322">
        <v>150</v>
      </c>
      <c r="O3322">
        <v>250</v>
      </c>
      <c r="P3322">
        <v>8</v>
      </c>
      <c r="Q3322" s="1">
        <v>40664</v>
      </c>
      <c r="R3322" t="s">
        <v>32</v>
      </c>
      <c r="S3322" t="s">
        <v>39</v>
      </c>
      <c r="T3322" t="s">
        <v>31</v>
      </c>
    </row>
    <row r="3323" spans="1:20" x14ac:dyDescent="0.25">
      <c r="A3323">
        <v>775</v>
      </c>
      <c r="B3323" t="s">
        <v>64</v>
      </c>
      <c r="C3323" t="s">
        <v>37</v>
      </c>
      <c r="D3323" t="s">
        <v>22</v>
      </c>
      <c r="E3323">
        <v>51</v>
      </c>
      <c r="F3323">
        <v>201</v>
      </c>
      <c r="G3323">
        <v>342</v>
      </c>
      <c r="H3323">
        <v>144</v>
      </c>
      <c r="I3323">
        <v>153</v>
      </c>
      <c r="J3323">
        <v>131</v>
      </c>
      <c r="K3323">
        <v>874</v>
      </c>
      <c r="L3323">
        <v>50</v>
      </c>
      <c r="M3323">
        <v>120</v>
      </c>
      <c r="N3323">
        <v>180</v>
      </c>
      <c r="O3323">
        <v>300</v>
      </c>
      <c r="P3323">
        <v>8</v>
      </c>
      <c r="Q3323" s="1">
        <v>40695</v>
      </c>
      <c r="R3323" t="s">
        <v>32</v>
      </c>
      <c r="S3323" t="s">
        <v>39</v>
      </c>
      <c r="T3323" t="s">
        <v>31</v>
      </c>
    </row>
    <row r="3324" spans="1:20" x14ac:dyDescent="0.25">
      <c r="A3324">
        <v>775</v>
      </c>
      <c r="B3324" t="s">
        <v>64</v>
      </c>
      <c r="C3324" t="s">
        <v>37</v>
      </c>
      <c r="D3324" t="s">
        <v>22</v>
      </c>
      <c r="E3324">
        <v>111</v>
      </c>
      <c r="F3324">
        <v>201</v>
      </c>
      <c r="G3324">
        <v>345</v>
      </c>
      <c r="H3324">
        <v>144</v>
      </c>
      <c r="I3324">
        <v>90</v>
      </c>
      <c r="J3324">
        <v>47</v>
      </c>
      <c r="K3324">
        <v>862</v>
      </c>
      <c r="L3324">
        <v>120</v>
      </c>
      <c r="M3324">
        <v>120</v>
      </c>
      <c r="N3324">
        <v>180</v>
      </c>
      <c r="O3324">
        <v>300</v>
      </c>
      <c r="P3324">
        <v>9</v>
      </c>
      <c r="Q3324" s="1">
        <v>40179</v>
      </c>
      <c r="R3324" t="s">
        <v>32</v>
      </c>
      <c r="S3324" t="s">
        <v>33</v>
      </c>
      <c r="T3324" t="s">
        <v>31</v>
      </c>
    </row>
    <row r="3325" spans="1:20" x14ac:dyDescent="0.25">
      <c r="A3325">
        <v>775</v>
      </c>
      <c r="B3325" t="s">
        <v>64</v>
      </c>
      <c r="C3325" t="s">
        <v>37</v>
      </c>
      <c r="D3325" t="s">
        <v>22</v>
      </c>
      <c r="E3325">
        <v>115</v>
      </c>
      <c r="F3325">
        <v>206</v>
      </c>
      <c r="G3325">
        <v>354</v>
      </c>
      <c r="H3325">
        <v>148</v>
      </c>
      <c r="I3325">
        <v>91</v>
      </c>
      <c r="J3325">
        <v>48</v>
      </c>
      <c r="K3325">
        <v>844</v>
      </c>
      <c r="L3325">
        <v>120</v>
      </c>
      <c r="M3325">
        <v>120</v>
      </c>
      <c r="N3325">
        <v>190</v>
      </c>
      <c r="O3325">
        <v>310</v>
      </c>
      <c r="P3325">
        <v>9</v>
      </c>
      <c r="Q3325" s="1">
        <v>40210</v>
      </c>
      <c r="R3325" t="s">
        <v>32</v>
      </c>
      <c r="S3325" t="s">
        <v>33</v>
      </c>
      <c r="T3325" t="s">
        <v>31</v>
      </c>
    </row>
    <row r="3326" spans="1:20" x14ac:dyDescent="0.25">
      <c r="A3326">
        <v>775</v>
      </c>
      <c r="B3326" t="s">
        <v>64</v>
      </c>
      <c r="C3326" t="s">
        <v>37</v>
      </c>
      <c r="D3326" t="s">
        <v>22</v>
      </c>
      <c r="E3326">
        <v>156</v>
      </c>
      <c r="F3326">
        <v>265</v>
      </c>
      <c r="G3326">
        <v>456</v>
      </c>
      <c r="H3326">
        <v>191</v>
      </c>
      <c r="I3326">
        <v>109</v>
      </c>
      <c r="J3326">
        <v>63</v>
      </c>
      <c r="K3326">
        <v>865</v>
      </c>
      <c r="L3326">
        <v>160</v>
      </c>
      <c r="M3326">
        <v>160</v>
      </c>
      <c r="N3326">
        <v>240</v>
      </c>
      <c r="O3326">
        <v>400</v>
      </c>
      <c r="P3326">
        <v>9</v>
      </c>
      <c r="Q3326" s="1">
        <v>40269</v>
      </c>
      <c r="R3326" t="s">
        <v>32</v>
      </c>
      <c r="S3326" t="s">
        <v>33</v>
      </c>
      <c r="T3326" t="s">
        <v>31</v>
      </c>
    </row>
    <row r="3327" spans="1:20" x14ac:dyDescent="0.25">
      <c r="A3327">
        <v>775</v>
      </c>
      <c r="B3327" t="s">
        <v>64</v>
      </c>
      <c r="C3327" t="s">
        <v>37</v>
      </c>
      <c r="D3327" t="s">
        <v>22</v>
      </c>
      <c r="E3327">
        <v>160</v>
      </c>
      <c r="F3327">
        <v>270</v>
      </c>
      <c r="G3327">
        <v>465</v>
      </c>
      <c r="H3327">
        <v>195</v>
      </c>
      <c r="I3327">
        <v>110</v>
      </c>
      <c r="J3327">
        <v>64</v>
      </c>
      <c r="K3327">
        <v>956</v>
      </c>
      <c r="L3327">
        <v>160</v>
      </c>
      <c r="M3327">
        <v>160</v>
      </c>
      <c r="N3327">
        <v>240</v>
      </c>
      <c r="O3327">
        <v>400</v>
      </c>
      <c r="P3327">
        <v>9</v>
      </c>
      <c r="Q3327" s="1">
        <v>40299</v>
      </c>
      <c r="R3327" t="s">
        <v>32</v>
      </c>
      <c r="S3327" t="s">
        <v>33</v>
      </c>
      <c r="T3327" t="s">
        <v>31</v>
      </c>
    </row>
    <row r="3328" spans="1:20" x14ac:dyDescent="0.25">
      <c r="A3328">
        <v>775</v>
      </c>
      <c r="B3328" t="s">
        <v>64</v>
      </c>
      <c r="C3328" t="s">
        <v>37</v>
      </c>
      <c r="D3328" t="s">
        <v>22</v>
      </c>
      <c r="E3328">
        <v>208</v>
      </c>
      <c r="F3328">
        <v>329</v>
      </c>
      <c r="G3328">
        <v>567</v>
      </c>
      <c r="H3328">
        <v>238</v>
      </c>
      <c r="I3328">
        <v>121</v>
      </c>
      <c r="J3328">
        <v>78</v>
      </c>
      <c r="K3328">
        <v>1190</v>
      </c>
      <c r="L3328">
        <v>200</v>
      </c>
      <c r="M3328">
        <v>200</v>
      </c>
      <c r="N3328">
        <v>290</v>
      </c>
      <c r="O3328">
        <v>490</v>
      </c>
      <c r="P3328">
        <v>9</v>
      </c>
      <c r="Q3328" s="1">
        <v>40360</v>
      </c>
      <c r="R3328" t="s">
        <v>32</v>
      </c>
      <c r="S3328" t="s">
        <v>33</v>
      </c>
      <c r="T3328" t="s">
        <v>31</v>
      </c>
    </row>
    <row r="3329" spans="1:20" x14ac:dyDescent="0.25">
      <c r="A3329">
        <v>775</v>
      </c>
      <c r="B3329" t="s">
        <v>64</v>
      </c>
      <c r="C3329" t="s">
        <v>37</v>
      </c>
      <c r="D3329" t="s">
        <v>22</v>
      </c>
      <c r="E3329">
        <v>163</v>
      </c>
      <c r="F3329">
        <v>271</v>
      </c>
      <c r="G3329">
        <v>467</v>
      </c>
      <c r="H3329">
        <v>196</v>
      </c>
      <c r="I3329">
        <v>108</v>
      </c>
      <c r="J3329">
        <v>64</v>
      </c>
      <c r="K3329">
        <v>1167</v>
      </c>
      <c r="L3329">
        <v>170</v>
      </c>
      <c r="M3329">
        <v>160</v>
      </c>
      <c r="N3329">
        <v>250</v>
      </c>
      <c r="O3329">
        <v>410</v>
      </c>
      <c r="P3329">
        <v>9</v>
      </c>
      <c r="Q3329" s="1">
        <v>40391</v>
      </c>
      <c r="R3329" t="s">
        <v>32</v>
      </c>
      <c r="S3329" t="s">
        <v>33</v>
      </c>
      <c r="T3329" t="s">
        <v>31</v>
      </c>
    </row>
    <row r="3330" spans="1:20" x14ac:dyDescent="0.25">
      <c r="A3330">
        <v>775</v>
      </c>
      <c r="B3330" t="s">
        <v>64</v>
      </c>
      <c r="C3330" t="s">
        <v>37</v>
      </c>
      <c r="D3330" t="s">
        <v>22</v>
      </c>
      <c r="E3330">
        <v>194</v>
      </c>
      <c r="F3330">
        <v>310</v>
      </c>
      <c r="G3330">
        <v>534</v>
      </c>
      <c r="H3330">
        <v>224</v>
      </c>
      <c r="I3330">
        <v>116</v>
      </c>
      <c r="J3330">
        <v>73</v>
      </c>
      <c r="K3330">
        <v>1191</v>
      </c>
      <c r="L3330">
        <v>170</v>
      </c>
      <c r="M3330">
        <v>210</v>
      </c>
      <c r="N3330">
        <v>280</v>
      </c>
      <c r="O3330">
        <v>490</v>
      </c>
      <c r="P3330">
        <v>9</v>
      </c>
      <c r="Q3330" s="1">
        <v>40513</v>
      </c>
      <c r="R3330" t="s">
        <v>32</v>
      </c>
      <c r="S3330" t="s">
        <v>33</v>
      </c>
      <c r="T3330" t="s">
        <v>31</v>
      </c>
    </row>
    <row r="3331" spans="1:20" x14ac:dyDescent="0.25">
      <c r="A3331">
        <v>775</v>
      </c>
      <c r="B3331" t="s">
        <v>64</v>
      </c>
      <c r="C3331" t="s">
        <v>37</v>
      </c>
      <c r="D3331" t="s">
        <v>22</v>
      </c>
      <c r="E3331">
        <v>173</v>
      </c>
      <c r="F3331">
        <v>201</v>
      </c>
      <c r="G3331">
        <v>386</v>
      </c>
      <c r="H3331">
        <v>144</v>
      </c>
      <c r="I3331">
        <v>94</v>
      </c>
      <c r="J3331">
        <v>47</v>
      </c>
      <c r="K3331">
        <v>862</v>
      </c>
      <c r="L3331">
        <v>120</v>
      </c>
      <c r="M3331">
        <v>120</v>
      </c>
      <c r="N3331">
        <v>180</v>
      </c>
      <c r="O3331">
        <v>300</v>
      </c>
      <c r="P3331">
        <v>9</v>
      </c>
      <c r="Q3331" s="1">
        <v>40544</v>
      </c>
      <c r="R3331" t="s">
        <v>32</v>
      </c>
      <c r="S3331" t="s">
        <v>33</v>
      </c>
      <c r="T3331" t="s">
        <v>31</v>
      </c>
    </row>
    <row r="3332" spans="1:20" x14ac:dyDescent="0.25">
      <c r="A3332">
        <v>775</v>
      </c>
      <c r="B3332" t="s">
        <v>64</v>
      </c>
      <c r="C3332" t="s">
        <v>37</v>
      </c>
      <c r="D3332" t="s">
        <v>22</v>
      </c>
      <c r="E3332">
        <v>171</v>
      </c>
      <c r="F3332">
        <v>206</v>
      </c>
      <c r="G3332">
        <v>377</v>
      </c>
      <c r="H3332">
        <v>148</v>
      </c>
      <c r="I3332">
        <v>91</v>
      </c>
      <c r="J3332">
        <v>48</v>
      </c>
      <c r="K3332">
        <v>844</v>
      </c>
      <c r="L3332">
        <v>120</v>
      </c>
      <c r="M3332">
        <v>120</v>
      </c>
      <c r="N3332">
        <v>190</v>
      </c>
      <c r="O3332">
        <v>310</v>
      </c>
      <c r="P3332">
        <v>9</v>
      </c>
      <c r="Q3332" s="1">
        <v>40575</v>
      </c>
      <c r="R3332" t="s">
        <v>32</v>
      </c>
      <c r="S3332" t="s">
        <v>33</v>
      </c>
      <c r="T3332" t="s">
        <v>31</v>
      </c>
    </row>
    <row r="3333" spans="1:20" x14ac:dyDescent="0.25">
      <c r="A3333">
        <v>775</v>
      </c>
      <c r="B3333" t="s">
        <v>64</v>
      </c>
      <c r="C3333" t="s">
        <v>37</v>
      </c>
      <c r="D3333" t="s">
        <v>22</v>
      </c>
      <c r="E3333">
        <v>225</v>
      </c>
      <c r="F3333">
        <v>271</v>
      </c>
      <c r="G3333">
        <v>463</v>
      </c>
      <c r="H3333">
        <v>196</v>
      </c>
      <c r="I3333">
        <v>100</v>
      </c>
      <c r="J3333">
        <v>64</v>
      </c>
      <c r="K3333">
        <v>1167</v>
      </c>
      <c r="L3333">
        <v>170</v>
      </c>
      <c r="M3333">
        <v>160</v>
      </c>
      <c r="N3333">
        <v>250</v>
      </c>
      <c r="O3333">
        <v>410</v>
      </c>
      <c r="P3333">
        <v>9</v>
      </c>
      <c r="Q3333" s="1">
        <v>40756</v>
      </c>
      <c r="R3333" t="s">
        <v>32</v>
      </c>
      <c r="S3333" t="s">
        <v>33</v>
      </c>
      <c r="T3333" t="s">
        <v>31</v>
      </c>
    </row>
    <row r="3334" spans="1:20" x14ac:dyDescent="0.25">
      <c r="A3334">
        <v>775</v>
      </c>
      <c r="B3334" t="s">
        <v>64</v>
      </c>
      <c r="C3334" t="s">
        <v>37</v>
      </c>
      <c r="D3334" t="s">
        <v>22</v>
      </c>
      <c r="E3334">
        <v>178</v>
      </c>
      <c r="F3334">
        <v>213</v>
      </c>
      <c r="G3334">
        <v>391</v>
      </c>
      <c r="H3334">
        <v>154</v>
      </c>
      <c r="I3334">
        <v>93</v>
      </c>
      <c r="J3334">
        <v>50</v>
      </c>
      <c r="K3334">
        <v>1132</v>
      </c>
      <c r="L3334">
        <v>120</v>
      </c>
      <c r="M3334">
        <v>120</v>
      </c>
      <c r="N3334">
        <v>170</v>
      </c>
      <c r="O3334">
        <v>290</v>
      </c>
      <c r="P3334">
        <v>9</v>
      </c>
      <c r="Q3334" s="1">
        <v>40817</v>
      </c>
      <c r="R3334" t="s">
        <v>32</v>
      </c>
      <c r="S3334" t="s">
        <v>33</v>
      </c>
      <c r="T3334" t="s">
        <v>31</v>
      </c>
    </row>
    <row r="3335" spans="1:20" x14ac:dyDescent="0.25">
      <c r="A3335">
        <v>775</v>
      </c>
      <c r="B3335" t="s">
        <v>64</v>
      </c>
      <c r="C3335" t="s">
        <v>37</v>
      </c>
      <c r="D3335" t="s">
        <v>22</v>
      </c>
      <c r="E3335">
        <v>121</v>
      </c>
      <c r="F3335">
        <v>185</v>
      </c>
      <c r="G3335">
        <v>312</v>
      </c>
      <c r="H3335">
        <v>127</v>
      </c>
      <c r="I3335">
        <v>64</v>
      </c>
      <c r="J3335">
        <v>40</v>
      </c>
      <c r="K3335">
        <v>671</v>
      </c>
      <c r="L3335">
        <v>120</v>
      </c>
      <c r="M3335">
        <v>100</v>
      </c>
      <c r="N3335">
        <v>170</v>
      </c>
      <c r="O3335">
        <v>270</v>
      </c>
      <c r="P3335">
        <v>10</v>
      </c>
      <c r="Q3335" s="1">
        <v>40299</v>
      </c>
      <c r="R3335" t="s">
        <v>32</v>
      </c>
      <c r="S3335" t="s">
        <v>34</v>
      </c>
      <c r="T3335" t="s">
        <v>31</v>
      </c>
    </row>
    <row r="3336" spans="1:20" x14ac:dyDescent="0.25">
      <c r="A3336">
        <v>775</v>
      </c>
      <c r="B3336" t="s">
        <v>64</v>
      </c>
      <c r="C3336" t="s">
        <v>37</v>
      </c>
      <c r="D3336" t="s">
        <v>22</v>
      </c>
      <c r="E3336">
        <v>136</v>
      </c>
      <c r="F3336">
        <v>204</v>
      </c>
      <c r="G3336">
        <v>345</v>
      </c>
      <c r="H3336">
        <v>141</v>
      </c>
      <c r="I3336">
        <v>68</v>
      </c>
      <c r="J3336">
        <v>45</v>
      </c>
      <c r="K3336">
        <v>764</v>
      </c>
      <c r="L3336">
        <v>130</v>
      </c>
      <c r="M3336">
        <v>120</v>
      </c>
      <c r="N3336">
        <v>180</v>
      </c>
      <c r="O3336">
        <v>300</v>
      </c>
      <c r="P3336">
        <v>10</v>
      </c>
      <c r="Q3336" s="1">
        <v>40330</v>
      </c>
      <c r="R3336" t="s">
        <v>32</v>
      </c>
      <c r="S3336" t="s">
        <v>34</v>
      </c>
      <c r="T3336" t="s">
        <v>31</v>
      </c>
    </row>
    <row r="3337" spans="1:20" x14ac:dyDescent="0.25">
      <c r="A3337">
        <v>775</v>
      </c>
      <c r="B3337" t="s">
        <v>64</v>
      </c>
      <c r="C3337" t="s">
        <v>37</v>
      </c>
      <c r="D3337" t="s">
        <v>22</v>
      </c>
      <c r="E3337">
        <v>150</v>
      </c>
      <c r="F3337">
        <v>222</v>
      </c>
      <c r="G3337">
        <v>376</v>
      </c>
      <c r="H3337">
        <v>154</v>
      </c>
      <c r="I3337">
        <v>72</v>
      </c>
      <c r="J3337">
        <v>49</v>
      </c>
      <c r="K3337">
        <v>833</v>
      </c>
      <c r="L3337">
        <v>150</v>
      </c>
      <c r="M3337">
        <v>130</v>
      </c>
      <c r="N3337">
        <v>200</v>
      </c>
      <c r="O3337">
        <v>330</v>
      </c>
      <c r="P3337">
        <v>10</v>
      </c>
      <c r="Q3337" s="1">
        <v>40360</v>
      </c>
      <c r="R3337" t="s">
        <v>32</v>
      </c>
      <c r="S3337" t="s">
        <v>34</v>
      </c>
      <c r="T3337" t="s">
        <v>31</v>
      </c>
    </row>
    <row r="3338" spans="1:20" x14ac:dyDescent="0.25">
      <c r="A3338">
        <v>775</v>
      </c>
      <c r="B3338" t="s">
        <v>64</v>
      </c>
      <c r="C3338" t="s">
        <v>37</v>
      </c>
      <c r="D3338" t="s">
        <v>22</v>
      </c>
      <c r="E3338">
        <v>115</v>
      </c>
      <c r="F3338">
        <v>176</v>
      </c>
      <c r="G3338">
        <v>298</v>
      </c>
      <c r="H3338">
        <v>122</v>
      </c>
      <c r="I3338">
        <v>61</v>
      </c>
      <c r="J3338">
        <v>39</v>
      </c>
      <c r="K3338">
        <v>801</v>
      </c>
      <c r="L3338">
        <v>120</v>
      </c>
      <c r="M3338">
        <v>100</v>
      </c>
      <c r="N3338">
        <v>160</v>
      </c>
      <c r="O3338">
        <v>260</v>
      </c>
      <c r="P3338">
        <v>10</v>
      </c>
      <c r="Q3338" s="1">
        <v>40422</v>
      </c>
      <c r="R3338" t="s">
        <v>32</v>
      </c>
      <c r="S3338" t="s">
        <v>34</v>
      </c>
      <c r="T3338" t="s">
        <v>31</v>
      </c>
    </row>
    <row r="3339" spans="1:20" x14ac:dyDescent="0.25">
      <c r="A3339">
        <v>775</v>
      </c>
      <c r="B3339" t="s">
        <v>64</v>
      </c>
      <c r="C3339" t="s">
        <v>37</v>
      </c>
      <c r="D3339" t="s">
        <v>22</v>
      </c>
      <c r="E3339">
        <v>122</v>
      </c>
      <c r="F3339">
        <v>185</v>
      </c>
      <c r="G3339">
        <v>312</v>
      </c>
      <c r="H3339">
        <v>127</v>
      </c>
      <c r="I3339">
        <v>63</v>
      </c>
      <c r="J3339">
        <v>40</v>
      </c>
      <c r="K3339">
        <v>830</v>
      </c>
      <c r="L3339">
        <v>120</v>
      </c>
      <c r="M3339">
        <v>120</v>
      </c>
      <c r="N3339">
        <v>170</v>
      </c>
      <c r="O3339">
        <v>290</v>
      </c>
      <c r="P3339">
        <v>10</v>
      </c>
      <c r="Q3339" s="1">
        <v>40513</v>
      </c>
      <c r="R3339" t="s">
        <v>32</v>
      </c>
      <c r="S3339" t="s">
        <v>34</v>
      </c>
      <c r="T3339" t="s">
        <v>31</v>
      </c>
    </row>
    <row r="3340" spans="1:20" x14ac:dyDescent="0.25">
      <c r="A3340">
        <v>775</v>
      </c>
      <c r="B3340" t="s">
        <v>64</v>
      </c>
      <c r="C3340" t="s">
        <v>37</v>
      </c>
      <c r="D3340" t="s">
        <v>22</v>
      </c>
      <c r="E3340">
        <v>134</v>
      </c>
      <c r="F3340">
        <v>139</v>
      </c>
      <c r="G3340">
        <v>262</v>
      </c>
      <c r="H3340">
        <v>95</v>
      </c>
      <c r="I3340">
        <v>56</v>
      </c>
      <c r="J3340">
        <v>30</v>
      </c>
      <c r="K3340">
        <v>608</v>
      </c>
      <c r="L3340">
        <v>90</v>
      </c>
      <c r="M3340">
        <v>80</v>
      </c>
      <c r="N3340">
        <v>120</v>
      </c>
      <c r="O3340">
        <v>200</v>
      </c>
      <c r="P3340">
        <v>10</v>
      </c>
      <c r="Q3340" s="1">
        <v>40544</v>
      </c>
      <c r="R3340" t="s">
        <v>32</v>
      </c>
      <c r="S3340" t="s">
        <v>34</v>
      </c>
      <c r="T3340" t="s">
        <v>31</v>
      </c>
    </row>
    <row r="3341" spans="1:20" x14ac:dyDescent="0.25">
      <c r="A3341">
        <v>775</v>
      </c>
      <c r="B3341" t="s">
        <v>64</v>
      </c>
      <c r="C3341" t="s">
        <v>37</v>
      </c>
      <c r="D3341" t="s">
        <v>22</v>
      </c>
      <c r="E3341">
        <v>140</v>
      </c>
      <c r="F3341">
        <v>150</v>
      </c>
      <c r="G3341">
        <v>271</v>
      </c>
      <c r="H3341">
        <v>104</v>
      </c>
      <c r="I3341">
        <v>56</v>
      </c>
      <c r="J3341">
        <v>33</v>
      </c>
      <c r="K3341">
        <v>596</v>
      </c>
      <c r="L3341">
        <v>110</v>
      </c>
      <c r="M3341">
        <v>80</v>
      </c>
      <c r="N3341">
        <v>140</v>
      </c>
      <c r="O3341">
        <v>220</v>
      </c>
      <c r="P3341">
        <v>10</v>
      </c>
      <c r="Q3341" s="1">
        <v>40575</v>
      </c>
      <c r="R3341" t="s">
        <v>32</v>
      </c>
      <c r="S3341" t="s">
        <v>34</v>
      </c>
      <c r="T3341" t="s">
        <v>31</v>
      </c>
    </row>
    <row r="3342" spans="1:20" x14ac:dyDescent="0.25">
      <c r="A3342">
        <v>775</v>
      </c>
      <c r="B3342" t="s">
        <v>64</v>
      </c>
      <c r="C3342" t="s">
        <v>37</v>
      </c>
      <c r="D3342" t="s">
        <v>22</v>
      </c>
      <c r="E3342">
        <v>151</v>
      </c>
      <c r="F3342">
        <v>158</v>
      </c>
      <c r="G3342">
        <v>285</v>
      </c>
      <c r="H3342">
        <v>109</v>
      </c>
      <c r="I3342">
        <v>56</v>
      </c>
      <c r="J3342">
        <v>34</v>
      </c>
      <c r="K3342">
        <v>585</v>
      </c>
      <c r="L3342">
        <v>110</v>
      </c>
      <c r="M3342">
        <v>90</v>
      </c>
      <c r="N3342">
        <v>140</v>
      </c>
      <c r="O3342">
        <v>230</v>
      </c>
      <c r="P3342">
        <v>10</v>
      </c>
      <c r="Q3342" s="1">
        <v>40603</v>
      </c>
      <c r="R3342" t="s">
        <v>32</v>
      </c>
      <c r="S3342" t="s">
        <v>34</v>
      </c>
      <c r="T3342" t="s">
        <v>31</v>
      </c>
    </row>
    <row r="3343" spans="1:20" x14ac:dyDescent="0.25">
      <c r="A3343">
        <v>775</v>
      </c>
      <c r="B3343" t="s">
        <v>64</v>
      </c>
      <c r="C3343" t="s">
        <v>37</v>
      </c>
      <c r="D3343" t="s">
        <v>22</v>
      </c>
      <c r="E3343">
        <v>171</v>
      </c>
      <c r="F3343">
        <v>178</v>
      </c>
      <c r="G3343">
        <v>321</v>
      </c>
      <c r="H3343">
        <v>123</v>
      </c>
      <c r="I3343">
        <v>63</v>
      </c>
      <c r="J3343">
        <v>39</v>
      </c>
      <c r="K3343">
        <v>611</v>
      </c>
      <c r="L3343">
        <v>110</v>
      </c>
      <c r="M3343">
        <v>100</v>
      </c>
      <c r="N3343">
        <v>160</v>
      </c>
      <c r="O3343">
        <v>260</v>
      </c>
      <c r="P3343">
        <v>10</v>
      </c>
      <c r="Q3343" s="1">
        <v>40634</v>
      </c>
      <c r="R3343" t="s">
        <v>32</v>
      </c>
      <c r="S3343" t="s">
        <v>34</v>
      </c>
      <c r="T3343" t="s">
        <v>31</v>
      </c>
    </row>
    <row r="3344" spans="1:20" x14ac:dyDescent="0.25">
      <c r="A3344">
        <v>775</v>
      </c>
      <c r="B3344" t="s">
        <v>64</v>
      </c>
      <c r="C3344" t="s">
        <v>37</v>
      </c>
      <c r="D3344" t="s">
        <v>22</v>
      </c>
      <c r="E3344">
        <v>188</v>
      </c>
      <c r="F3344">
        <v>204</v>
      </c>
      <c r="G3344">
        <v>342</v>
      </c>
      <c r="H3344">
        <v>141</v>
      </c>
      <c r="I3344">
        <v>63</v>
      </c>
      <c r="J3344">
        <v>45</v>
      </c>
      <c r="K3344">
        <v>764</v>
      </c>
      <c r="L3344">
        <v>130</v>
      </c>
      <c r="M3344">
        <v>120</v>
      </c>
      <c r="N3344">
        <v>180</v>
      </c>
      <c r="O3344">
        <v>300</v>
      </c>
      <c r="P3344">
        <v>10</v>
      </c>
      <c r="Q3344" s="1">
        <v>40695</v>
      </c>
      <c r="R3344" t="s">
        <v>32</v>
      </c>
      <c r="S3344" t="s">
        <v>34</v>
      </c>
      <c r="T3344" t="s">
        <v>31</v>
      </c>
    </row>
    <row r="3345" spans="1:20" x14ac:dyDescent="0.25">
      <c r="A3345">
        <v>775</v>
      </c>
      <c r="B3345" t="s">
        <v>64</v>
      </c>
      <c r="C3345" t="s">
        <v>37</v>
      </c>
      <c r="D3345" t="s">
        <v>22</v>
      </c>
      <c r="E3345">
        <v>207</v>
      </c>
      <c r="F3345">
        <v>222</v>
      </c>
      <c r="G3345">
        <v>373</v>
      </c>
      <c r="H3345">
        <v>154</v>
      </c>
      <c r="I3345">
        <v>67</v>
      </c>
      <c r="J3345">
        <v>49</v>
      </c>
      <c r="K3345">
        <v>817</v>
      </c>
      <c r="L3345">
        <v>150</v>
      </c>
      <c r="M3345">
        <v>130</v>
      </c>
      <c r="N3345">
        <v>200</v>
      </c>
      <c r="O3345">
        <v>330</v>
      </c>
      <c r="P3345">
        <v>10</v>
      </c>
      <c r="Q3345" s="1">
        <v>40756</v>
      </c>
      <c r="R3345" t="s">
        <v>32</v>
      </c>
      <c r="S3345" t="s">
        <v>34</v>
      </c>
      <c r="T3345" t="s">
        <v>31</v>
      </c>
    </row>
    <row r="3346" spans="1:20" x14ac:dyDescent="0.25">
      <c r="A3346">
        <v>775</v>
      </c>
      <c r="B3346" t="s">
        <v>64</v>
      </c>
      <c r="C3346" t="s">
        <v>37</v>
      </c>
      <c r="D3346" t="s">
        <v>22</v>
      </c>
      <c r="E3346">
        <v>169</v>
      </c>
      <c r="F3346">
        <v>176</v>
      </c>
      <c r="G3346">
        <v>318</v>
      </c>
      <c r="H3346">
        <v>122</v>
      </c>
      <c r="I3346">
        <v>62</v>
      </c>
      <c r="J3346">
        <v>39</v>
      </c>
      <c r="K3346">
        <v>789</v>
      </c>
      <c r="L3346">
        <v>130</v>
      </c>
      <c r="M3346">
        <v>90</v>
      </c>
      <c r="N3346">
        <v>150</v>
      </c>
      <c r="O3346">
        <v>240</v>
      </c>
      <c r="P3346">
        <v>10</v>
      </c>
      <c r="Q3346" s="1">
        <v>40817</v>
      </c>
      <c r="R3346" t="s">
        <v>32</v>
      </c>
      <c r="S3346" t="s">
        <v>34</v>
      </c>
      <c r="T3346" t="s">
        <v>31</v>
      </c>
    </row>
    <row r="3347" spans="1:20" x14ac:dyDescent="0.25">
      <c r="A3347">
        <v>775</v>
      </c>
      <c r="B3347" t="s">
        <v>64</v>
      </c>
      <c r="C3347" t="s">
        <v>37</v>
      </c>
      <c r="D3347" t="s">
        <v>22</v>
      </c>
      <c r="E3347">
        <v>159</v>
      </c>
      <c r="F3347">
        <v>165</v>
      </c>
      <c r="G3347">
        <v>296</v>
      </c>
      <c r="H3347">
        <v>113</v>
      </c>
      <c r="I3347">
        <v>58</v>
      </c>
      <c r="J3347">
        <v>36</v>
      </c>
      <c r="K3347">
        <v>803</v>
      </c>
      <c r="L3347">
        <v>100</v>
      </c>
      <c r="M3347">
        <v>100</v>
      </c>
      <c r="N3347">
        <v>150</v>
      </c>
      <c r="O3347">
        <v>250</v>
      </c>
      <c r="P3347">
        <v>10</v>
      </c>
      <c r="Q3347" s="1">
        <v>40848</v>
      </c>
      <c r="R3347" t="s">
        <v>32</v>
      </c>
      <c r="S3347" t="s">
        <v>34</v>
      </c>
      <c r="T3347" t="s">
        <v>31</v>
      </c>
    </row>
    <row r="3348" spans="1:20" x14ac:dyDescent="0.25">
      <c r="A3348">
        <v>775</v>
      </c>
      <c r="B3348" t="s">
        <v>64</v>
      </c>
      <c r="C3348" t="s">
        <v>37</v>
      </c>
      <c r="D3348" t="s">
        <v>22</v>
      </c>
      <c r="E3348">
        <v>181</v>
      </c>
      <c r="F3348">
        <v>185</v>
      </c>
      <c r="G3348">
        <v>332</v>
      </c>
      <c r="H3348">
        <v>127</v>
      </c>
      <c r="I3348">
        <v>63</v>
      </c>
      <c r="J3348">
        <v>40</v>
      </c>
      <c r="K3348">
        <v>830</v>
      </c>
      <c r="L3348">
        <v>120</v>
      </c>
      <c r="M3348">
        <v>120</v>
      </c>
      <c r="N3348">
        <v>170</v>
      </c>
      <c r="O3348">
        <v>290</v>
      </c>
      <c r="P3348">
        <v>10</v>
      </c>
      <c r="Q3348" s="1">
        <v>40878</v>
      </c>
      <c r="R3348" t="s">
        <v>32</v>
      </c>
      <c r="S3348" t="s">
        <v>34</v>
      </c>
      <c r="T3348" t="s">
        <v>31</v>
      </c>
    </row>
    <row r="3349" spans="1:20" x14ac:dyDescent="0.25">
      <c r="A3349">
        <v>775</v>
      </c>
      <c r="B3349" t="s">
        <v>64</v>
      </c>
      <c r="C3349" t="s">
        <v>37</v>
      </c>
      <c r="D3349" t="s">
        <v>22</v>
      </c>
      <c r="E3349">
        <v>203</v>
      </c>
      <c r="F3349">
        <v>312</v>
      </c>
      <c r="G3349">
        <v>546</v>
      </c>
      <c r="H3349">
        <v>234</v>
      </c>
      <c r="I3349">
        <v>109</v>
      </c>
      <c r="J3349">
        <v>77</v>
      </c>
      <c r="K3349">
        <v>1310</v>
      </c>
      <c r="L3349">
        <v>150</v>
      </c>
      <c r="M3349">
        <v>150</v>
      </c>
      <c r="N3349">
        <v>220</v>
      </c>
      <c r="O3349">
        <v>370</v>
      </c>
      <c r="P3349">
        <v>11</v>
      </c>
      <c r="Q3349" s="1">
        <v>40179</v>
      </c>
      <c r="R3349" t="s">
        <v>26</v>
      </c>
      <c r="S3349" t="s">
        <v>35</v>
      </c>
      <c r="T3349" t="s">
        <v>25</v>
      </c>
    </row>
    <row r="3350" spans="1:20" x14ac:dyDescent="0.25">
      <c r="A3350">
        <v>775</v>
      </c>
      <c r="B3350" t="s">
        <v>64</v>
      </c>
      <c r="C3350" t="s">
        <v>37</v>
      </c>
      <c r="D3350" t="s">
        <v>22</v>
      </c>
      <c r="E3350">
        <v>202</v>
      </c>
      <c r="F3350">
        <v>311</v>
      </c>
      <c r="G3350">
        <v>545</v>
      </c>
      <c r="H3350">
        <v>234</v>
      </c>
      <c r="I3350">
        <v>109</v>
      </c>
      <c r="J3350">
        <v>77</v>
      </c>
      <c r="K3350">
        <v>1282</v>
      </c>
      <c r="L3350">
        <v>150</v>
      </c>
      <c r="M3350">
        <v>150</v>
      </c>
      <c r="N3350">
        <v>220</v>
      </c>
      <c r="O3350">
        <v>370</v>
      </c>
      <c r="P3350">
        <v>11</v>
      </c>
      <c r="Q3350" s="1">
        <v>40210</v>
      </c>
      <c r="R3350" t="s">
        <v>26</v>
      </c>
      <c r="S3350" t="s">
        <v>35</v>
      </c>
      <c r="T3350" t="s">
        <v>25</v>
      </c>
    </row>
    <row r="3351" spans="1:20" x14ac:dyDescent="0.25">
      <c r="A3351">
        <v>775</v>
      </c>
      <c r="B3351" t="s">
        <v>64</v>
      </c>
      <c r="C3351" t="s">
        <v>37</v>
      </c>
      <c r="D3351" t="s">
        <v>22</v>
      </c>
      <c r="E3351">
        <v>241</v>
      </c>
      <c r="F3351">
        <v>362</v>
      </c>
      <c r="G3351">
        <v>634</v>
      </c>
      <c r="H3351">
        <v>272</v>
      </c>
      <c r="I3351">
        <v>121</v>
      </c>
      <c r="J3351">
        <v>89</v>
      </c>
      <c r="K3351">
        <v>1616</v>
      </c>
      <c r="L3351">
        <v>190</v>
      </c>
      <c r="M3351">
        <v>170</v>
      </c>
      <c r="N3351">
        <v>260</v>
      </c>
      <c r="O3351">
        <v>430</v>
      </c>
      <c r="P3351">
        <v>11</v>
      </c>
      <c r="Q3351" s="1">
        <v>40330</v>
      </c>
      <c r="R3351" t="s">
        <v>26</v>
      </c>
      <c r="S3351" t="s">
        <v>35</v>
      </c>
      <c r="T3351" t="s">
        <v>25</v>
      </c>
    </row>
    <row r="3352" spans="1:20" x14ac:dyDescent="0.25">
      <c r="A3352">
        <v>775</v>
      </c>
      <c r="B3352" t="s">
        <v>64</v>
      </c>
      <c r="C3352" t="s">
        <v>37</v>
      </c>
      <c r="D3352" t="s">
        <v>22</v>
      </c>
      <c r="E3352">
        <v>319</v>
      </c>
      <c r="F3352">
        <v>349</v>
      </c>
      <c r="G3352">
        <v>607</v>
      </c>
      <c r="H3352">
        <v>263</v>
      </c>
      <c r="I3352">
        <v>110</v>
      </c>
      <c r="J3352">
        <v>86</v>
      </c>
      <c r="K3352">
        <v>1433</v>
      </c>
      <c r="L3352">
        <v>170</v>
      </c>
      <c r="M3352">
        <v>170</v>
      </c>
      <c r="N3352">
        <v>240</v>
      </c>
      <c r="O3352">
        <v>410</v>
      </c>
      <c r="P3352">
        <v>11</v>
      </c>
      <c r="Q3352" s="1">
        <v>40664</v>
      </c>
      <c r="R3352" t="s">
        <v>26</v>
      </c>
      <c r="S3352" t="s">
        <v>35</v>
      </c>
      <c r="T3352" t="s">
        <v>25</v>
      </c>
    </row>
    <row r="3353" spans="1:20" x14ac:dyDescent="0.25">
      <c r="A3353">
        <v>775</v>
      </c>
      <c r="B3353" t="s">
        <v>64</v>
      </c>
      <c r="C3353" t="s">
        <v>37</v>
      </c>
      <c r="D3353" t="s">
        <v>22</v>
      </c>
      <c r="E3353">
        <v>328</v>
      </c>
      <c r="F3353">
        <v>336</v>
      </c>
      <c r="G3353">
        <v>628</v>
      </c>
      <c r="H3353">
        <v>253</v>
      </c>
      <c r="I3353">
        <v>115</v>
      </c>
      <c r="J3353">
        <v>83</v>
      </c>
      <c r="K3353">
        <v>1686</v>
      </c>
      <c r="L3353">
        <v>170</v>
      </c>
      <c r="M3353">
        <v>160</v>
      </c>
      <c r="N3353">
        <v>240</v>
      </c>
      <c r="O3353">
        <v>400</v>
      </c>
      <c r="P3353">
        <v>11</v>
      </c>
      <c r="Q3353" s="1">
        <v>40787</v>
      </c>
      <c r="R3353" t="s">
        <v>26</v>
      </c>
      <c r="S3353" t="s">
        <v>35</v>
      </c>
      <c r="T3353" t="s">
        <v>25</v>
      </c>
    </row>
    <row r="3354" spans="1:20" x14ac:dyDescent="0.25">
      <c r="A3354">
        <v>775</v>
      </c>
      <c r="B3354" t="s">
        <v>64</v>
      </c>
      <c r="C3354" t="s">
        <v>37</v>
      </c>
      <c r="D3354" t="s">
        <v>22</v>
      </c>
      <c r="E3354">
        <v>332</v>
      </c>
      <c r="F3354">
        <v>341</v>
      </c>
      <c r="G3354">
        <v>637</v>
      </c>
      <c r="H3354">
        <v>257</v>
      </c>
      <c r="I3354">
        <v>117</v>
      </c>
      <c r="J3354">
        <v>84</v>
      </c>
      <c r="K3354">
        <v>1662</v>
      </c>
      <c r="L3354">
        <v>130</v>
      </c>
      <c r="M3354">
        <v>110</v>
      </c>
      <c r="N3354">
        <v>180</v>
      </c>
      <c r="O3354">
        <v>290</v>
      </c>
      <c r="P3354">
        <v>11</v>
      </c>
      <c r="Q3354" s="1">
        <v>40817</v>
      </c>
      <c r="R3354" t="s">
        <v>26</v>
      </c>
      <c r="S3354" t="s">
        <v>35</v>
      </c>
      <c r="T3354" t="s">
        <v>25</v>
      </c>
    </row>
    <row r="3355" spans="1:20" x14ac:dyDescent="0.25">
      <c r="A3355">
        <v>775</v>
      </c>
      <c r="B3355" t="s">
        <v>64</v>
      </c>
      <c r="C3355" t="s">
        <v>37</v>
      </c>
      <c r="D3355" t="s">
        <v>22</v>
      </c>
      <c r="E3355">
        <v>291</v>
      </c>
      <c r="F3355">
        <v>304</v>
      </c>
      <c r="G3355">
        <v>567</v>
      </c>
      <c r="H3355">
        <v>228</v>
      </c>
      <c r="I3355">
        <v>108</v>
      </c>
      <c r="J3355">
        <v>75</v>
      </c>
      <c r="K3355">
        <v>1691</v>
      </c>
      <c r="L3355">
        <v>140</v>
      </c>
      <c r="M3355">
        <v>160</v>
      </c>
      <c r="N3355">
        <v>220</v>
      </c>
      <c r="O3355">
        <v>380</v>
      </c>
      <c r="P3355">
        <v>11</v>
      </c>
      <c r="Q3355" s="1">
        <v>40848</v>
      </c>
      <c r="R3355" t="s">
        <v>26</v>
      </c>
      <c r="S3355" t="s">
        <v>35</v>
      </c>
      <c r="T3355" t="s">
        <v>25</v>
      </c>
    </row>
    <row r="3356" spans="1:20" x14ac:dyDescent="0.25">
      <c r="A3356">
        <v>775</v>
      </c>
      <c r="B3356" t="s">
        <v>64</v>
      </c>
      <c r="C3356" t="s">
        <v>37</v>
      </c>
      <c r="D3356" t="s">
        <v>22</v>
      </c>
      <c r="E3356">
        <v>319</v>
      </c>
      <c r="F3356">
        <v>329</v>
      </c>
      <c r="G3356">
        <v>614</v>
      </c>
      <c r="H3356">
        <v>247</v>
      </c>
      <c r="I3356">
        <v>114</v>
      </c>
      <c r="J3356">
        <v>81</v>
      </c>
      <c r="K3356">
        <v>1744</v>
      </c>
      <c r="L3356">
        <v>150</v>
      </c>
      <c r="M3356">
        <v>180</v>
      </c>
      <c r="N3356">
        <v>240</v>
      </c>
      <c r="O3356">
        <v>420</v>
      </c>
      <c r="P3356">
        <v>11</v>
      </c>
      <c r="Q3356" s="1">
        <v>40878</v>
      </c>
      <c r="R3356" t="s">
        <v>26</v>
      </c>
      <c r="S3356" t="s">
        <v>35</v>
      </c>
      <c r="T3356" t="s">
        <v>25</v>
      </c>
    </row>
    <row r="3357" spans="1:20" x14ac:dyDescent="0.25">
      <c r="A3357">
        <v>775</v>
      </c>
      <c r="B3357" t="s">
        <v>64</v>
      </c>
      <c r="C3357" t="s">
        <v>37</v>
      </c>
      <c r="D3357" t="s">
        <v>22</v>
      </c>
      <c r="E3357">
        <v>141</v>
      </c>
      <c r="F3357">
        <v>228</v>
      </c>
      <c r="G3357">
        <v>456</v>
      </c>
      <c r="H3357">
        <v>228</v>
      </c>
      <c r="I3357">
        <v>87</v>
      </c>
      <c r="J3357">
        <v>63</v>
      </c>
      <c r="K3357">
        <v>1459</v>
      </c>
      <c r="L3357">
        <v>100</v>
      </c>
      <c r="M3357">
        <v>150</v>
      </c>
      <c r="N3357">
        <v>160</v>
      </c>
      <c r="O3357">
        <v>310</v>
      </c>
      <c r="P3357">
        <v>12</v>
      </c>
      <c r="Q3357" s="1">
        <v>40179</v>
      </c>
      <c r="R3357" t="s">
        <v>26</v>
      </c>
      <c r="S3357" t="s">
        <v>40</v>
      </c>
      <c r="T3357" t="s">
        <v>25</v>
      </c>
    </row>
    <row r="3358" spans="1:20" x14ac:dyDescent="0.25">
      <c r="A3358">
        <v>775</v>
      </c>
      <c r="B3358" t="s">
        <v>64</v>
      </c>
      <c r="C3358" t="s">
        <v>37</v>
      </c>
      <c r="D3358" t="s">
        <v>22</v>
      </c>
      <c r="E3358">
        <v>149</v>
      </c>
      <c r="F3358">
        <v>239</v>
      </c>
      <c r="G3358">
        <v>478</v>
      </c>
      <c r="H3358">
        <v>239</v>
      </c>
      <c r="I3358">
        <v>90</v>
      </c>
      <c r="J3358">
        <v>66</v>
      </c>
      <c r="K3358">
        <v>1464</v>
      </c>
      <c r="L3358">
        <v>110</v>
      </c>
      <c r="M3358">
        <v>150</v>
      </c>
      <c r="N3358">
        <v>170</v>
      </c>
      <c r="O3358">
        <v>320</v>
      </c>
      <c r="P3358">
        <v>12</v>
      </c>
      <c r="Q3358" s="1">
        <v>40269</v>
      </c>
      <c r="R3358" t="s">
        <v>26</v>
      </c>
      <c r="S3358" t="s">
        <v>40</v>
      </c>
      <c r="T3358" t="s">
        <v>25</v>
      </c>
    </row>
    <row r="3359" spans="1:20" x14ac:dyDescent="0.25">
      <c r="A3359">
        <v>775</v>
      </c>
      <c r="B3359" t="s">
        <v>64</v>
      </c>
      <c r="C3359" t="s">
        <v>37</v>
      </c>
      <c r="D3359" t="s">
        <v>22</v>
      </c>
      <c r="E3359">
        <v>164</v>
      </c>
      <c r="F3359">
        <v>261</v>
      </c>
      <c r="G3359">
        <v>521</v>
      </c>
      <c r="H3359">
        <v>260</v>
      </c>
      <c r="I3359">
        <v>97</v>
      </c>
      <c r="J3359">
        <v>72</v>
      </c>
      <c r="K3359">
        <v>1559</v>
      </c>
      <c r="L3359">
        <v>120</v>
      </c>
      <c r="M3359">
        <v>170</v>
      </c>
      <c r="N3359">
        <v>180</v>
      </c>
      <c r="O3359">
        <v>350</v>
      </c>
      <c r="P3359">
        <v>12</v>
      </c>
      <c r="Q3359" s="1">
        <v>40299</v>
      </c>
      <c r="R3359" t="s">
        <v>26</v>
      </c>
      <c r="S3359" t="s">
        <v>40</v>
      </c>
      <c r="T3359" t="s">
        <v>25</v>
      </c>
    </row>
    <row r="3360" spans="1:20" x14ac:dyDescent="0.25">
      <c r="A3360">
        <v>775</v>
      </c>
      <c r="B3360" t="s">
        <v>64</v>
      </c>
      <c r="C3360" t="s">
        <v>37</v>
      </c>
      <c r="D3360" t="s">
        <v>22</v>
      </c>
      <c r="E3360">
        <v>168</v>
      </c>
      <c r="F3360">
        <v>266</v>
      </c>
      <c r="G3360">
        <v>532</v>
      </c>
      <c r="H3360">
        <v>266</v>
      </c>
      <c r="I3360">
        <v>98</v>
      </c>
      <c r="J3360">
        <v>74</v>
      </c>
      <c r="K3360">
        <v>1819</v>
      </c>
      <c r="L3360">
        <v>130</v>
      </c>
      <c r="M3360">
        <v>170</v>
      </c>
      <c r="N3360">
        <v>190</v>
      </c>
      <c r="O3360">
        <v>360</v>
      </c>
      <c r="P3360">
        <v>12</v>
      </c>
      <c r="Q3360" s="1">
        <v>40360</v>
      </c>
      <c r="R3360" t="s">
        <v>26</v>
      </c>
      <c r="S3360" t="s">
        <v>40</v>
      </c>
      <c r="T3360" t="s">
        <v>25</v>
      </c>
    </row>
    <row r="3361" spans="1:20" x14ac:dyDescent="0.25">
      <c r="A3361">
        <v>775</v>
      </c>
      <c r="B3361" t="s">
        <v>64</v>
      </c>
      <c r="C3361" t="s">
        <v>37</v>
      </c>
      <c r="D3361" t="s">
        <v>22</v>
      </c>
      <c r="E3361">
        <v>167</v>
      </c>
      <c r="F3361">
        <v>266</v>
      </c>
      <c r="G3361">
        <v>532</v>
      </c>
      <c r="H3361">
        <v>266</v>
      </c>
      <c r="I3361">
        <v>99</v>
      </c>
      <c r="J3361">
        <v>74</v>
      </c>
      <c r="K3361">
        <v>1797</v>
      </c>
      <c r="L3361">
        <v>130</v>
      </c>
      <c r="M3361">
        <v>170</v>
      </c>
      <c r="N3361">
        <v>190</v>
      </c>
      <c r="O3361">
        <v>360</v>
      </c>
      <c r="P3361">
        <v>12</v>
      </c>
      <c r="Q3361" s="1">
        <v>40391</v>
      </c>
      <c r="R3361" t="s">
        <v>26</v>
      </c>
      <c r="S3361" t="s">
        <v>40</v>
      </c>
      <c r="T3361" t="s">
        <v>25</v>
      </c>
    </row>
    <row r="3362" spans="1:20" x14ac:dyDescent="0.25">
      <c r="A3362">
        <v>775</v>
      </c>
      <c r="B3362" t="s">
        <v>64</v>
      </c>
      <c r="C3362" t="s">
        <v>37</v>
      </c>
      <c r="D3362" t="s">
        <v>22</v>
      </c>
      <c r="E3362">
        <v>149</v>
      </c>
      <c r="F3362">
        <v>239</v>
      </c>
      <c r="G3362">
        <v>478</v>
      </c>
      <c r="H3362">
        <v>239</v>
      </c>
      <c r="I3362">
        <v>90</v>
      </c>
      <c r="J3362">
        <v>66</v>
      </c>
      <c r="K3362">
        <v>1755</v>
      </c>
      <c r="L3362">
        <v>80</v>
      </c>
      <c r="M3362">
        <v>110</v>
      </c>
      <c r="N3362">
        <v>120</v>
      </c>
      <c r="O3362">
        <v>230</v>
      </c>
      <c r="P3362">
        <v>12</v>
      </c>
      <c r="Q3362" s="1">
        <v>40452</v>
      </c>
      <c r="R3362" t="s">
        <v>26</v>
      </c>
      <c r="S3362" t="s">
        <v>40</v>
      </c>
      <c r="T3362" t="s">
        <v>25</v>
      </c>
    </row>
    <row r="3363" spans="1:20" x14ac:dyDescent="0.25">
      <c r="A3363">
        <v>775</v>
      </c>
      <c r="B3363" t="s">
        <v>64</v>
      </c>
      <c r="C3363" t="s">
        <v>37</v>
      </c>
      <c r="D3363" t="s">
        <v>22</v>
      </c>
      <c r="E3363">
        <v>220</v>
      </c>
      <c r="F3363">
        <v>228</v>
      </c>
      <c r="G3363">
        <v>510</v>
      </c>
      <c r="H3363">
        <v>228</v>
      </c>
      <c r="I3363">
        <v>91</v>
      </c>
      <c r="J3363">
        <v>63</v>
      </c>
      <c r="K3363">
        <v>1459</v>
      </c>
      <c r="L3363">
        <v>100</v>
      </c>
      <c r="M3363">
        <v>150</v>
      </c>
      <c r="N3363">
        <v>160</v>
      </c>
      <c r="O3363">
        <v>310</v>
      </c>
      <c r="P3363">
        <v>12</v>
      </c>
      <c r="Q3363" s="1">
        <v>40544</v>
      </c>
      <c r="R3363" t="s">
        <v>26</v>
      </c>
      <c r="S3363" t="s">
        <v>40</v>
      </c>
      <c r="T3363" t="s">
        <v>25</v>
      </c>
    </row>
    <row r="3364" spans="1:20" x14ac:dyDescent="0.25">
      <c r="A3364">
        <v>775</v>
      </c>
      <c r="B3364" t="s">
        <v>64</v>
      </c>
      <c r="C3364" t="s">
        <v>37</v>
      </c>
      <c r="D3364" t="s">
        <v>22</v>
      </c>
      <c r="E3364">
        <v>211</v>
      </c>
      <c r="F3364">
        <v>229</v>
      </c>
      <c r="G3364">
        <v>487</v>
      </c>
      <c r="H3364">
        <v>228</v>
      </c>
      <c r="I3364">
        <v>87</v>
      </c>
      <c r="J3364">
        <v>63</v>
      </c>
      <c r="K3364">
        <v>1436</v>
      </c>
      <c r="L3364">
        <v>100</v>
      </c>
      <c r="M3364">
        <v>150</v>
      </c>
      <c r="N3364">
        <v>160</v>
      </c>
      <c r="O3364">
        <v>310</v>
      </c>
      <c r="P3364">
        <v>12</v>
      </c>
      <c r="Q3364" s="1">
        <v>40575</v>
      </c>
      <c r="R3364" t="s">
        <v>26</v>
      </c>
      <c r="S3364" t="s">
        <v>40</v>
      </c>
      <c r="T3364" t="s">
        <v>25</v>
      </c>
    </row>
    <row r="3365" spans="1:20" x14ac:dyDescent="0.25">
      <c r="A3365">
        <v>775</v>
      </c>
      <c r="B3365" t="s">
        <v>64</v>
      </c>
      <c r="C3365" t="s">
        <v>37</v>
      </c>
      <c r="D3365" t="s">
        <v>22</v>
      </c>
      <c r="E3365">
        <v>220</v>
      </c>
      <c r="F3365">
        <v>239</v>
      </c>
      <c r="G3365">
        <v>509</v>
      </c>
      <c r="H3365">
        <v>239</v>
      </c>
      <c r="I3365">
        <v>91</v>
      </c>
      <c r="J3365">
        <v>66</v>
      </c>
      <c r="K3365">
        <v>1417</v>
      </c>
      <c r="L3365">
        <v>110</v>
      </c>
      <c r="M3365">
        <v>150</v>
      </c>
      <c r="N3365">
        <v>170</v>
      </c>
      <c r="O3365">
        <v>320</v>
      </c>
      <c r="P3365">
        <v>12</v>
      </c>
      <c r="Q3365" s="1">
        <v>40603</v>
      </c>
      <c r="R3365" t="s">
        <v>26</v>
      </c>
      <c r="S3365" t="s">
        <v>40</v>
      </c>
      <c r="T3365" t="s">
        <v>25</v>
      </c>
    </row>
    <row r="3366" spans="1:20" x14ac:dyDescent="0.25">
      <c r="A3366">
        <v>775</v>
      </c>
      <c r="B3366" t="s">
        <v>64</v>
      </c>
      <c r="C3366" t="s">
        <v>37</v>
      </c>
      <c r="D3366" t="s">
        <v>22</v>
      </c>
      <c r="E3366">
        <v>221</v>
      </c>
      <c r="F3366">
        <v>239</v>
      </c>
      <c r="G3366">
        <v>509</v>
      </c>
      <c r="H3366">
        <v>239</v>
      </c>
      <c r="I3366">
        <v>90</v>
      </c>
      <c r="J3366">
        <v>66</v>
      </c>
      <c r="K3366">
        <v>1464</v>
      </c>
      <c r="L3366">
        <v>110</v>
      </c>
      <c r="M3366">
        <v>150</v>
      </c>
      <c r="N3366">
        <v>170</v>
      </c>
      <c r="O3366">
        <v>320</v>
      </c>
      <c r="P3366">
        <v>12</v>
      </c>
      <c r="Q3366" s="1">
        <v>40634</v>
      </c>
      <c r="R3366" t="s">
        <v>26</v>
      </c>
      <c r="S3366" t="s">
        <v>40</v>
      </c>
      <c r="T3366" t="s">
        <v>25</v>
      </c>
    </row>
    <row r="3367" spans="1:20" x14ac:dyDescent="0.25">
      <c r="A3367">
        <v>775</v>
      </c>
      <c r="B3367" t="s">
        <v>64</v>
      </c>
      <c r="C3367" t="s">
        <v>37</v>
      </c>
      <c r="D3367" t="s">
        <v>22</v>
      </c>
      <c r="E3367">
        <v>226</v>
      </c>
      <c r="F3367">
        <v>261</v>
      </c>
      <c r="G3367">
        <v>516</v>
      </c>
      <c r="H3367">
        <v>260</v>
      </c>
      <c r="I3367">
        <v>90</v>
      </c>
      <c r="J3367">
        <v>72</v>
      </c>
      <c r="K3367">
        <v>1559</v>
      </c>
      <c r="L3367">
        <v>120</v>
      </c>
      <c r="M3367">
        <v>170</v>
      </c>
      <c r="N3367">
        <v>180</v>
      </c>
      <c r="O3367">
        <v>350</v>
      </c>
      <c r="P3367">
        <v>12</v>
      </c>
      <c r="Q3367" s="1">
        <v>40664</v>
      </c>
      <c r="R3367" t="s">
        <v>26</v>
      </c>
      <c r="S3367" t="s">
        <v>40</v>
      </c>
      <c r="T3367" t="s">
        <v>25</v>
      </c>
    </row>
    <row r="3368" spans="1:20" x14ac:dyDescent="0.25">
      <c r="A3368">
        <v>775</v>
      </c>
      <c r="B3368" t="s">
        <v>64</v>
      </c>
      <c r="C3368" t="s">
        <v>37</v>
      </c>
      <c r="D3368" t="s">
        <v>22</v>
      </c>
      <c r="E3368">
        <v>228</v>
      </c>
      <c r="F3368">
        <v>261</v>
      </c>
      <c r="G3368">
        <v>516</v>
      </c>
      <c r="H3368">
        <v>260</v>
      </c>
      <c r="I3368">
        <v>89</v>
      </c>
      <c r="J3368">
        <v>72</v>
      </c>
      <c r="K3368">
        <v>1715</v>
      </c>
      <c r="L3368">
        <v>120</v>
      </c>
      <c r="M3368">
        <v>170</v>
      </c>
      <c r="N3368">
        <v>180</v>
      </c>
      <c r="O3368">
        <v>350</v>
      </c>
      <c r="P3368">
        <v>12</v>
      </c>
      <c r="Q3368" s="1">
        <v>40695</v>
      </c>
      <c r="R3368" t="s">
        <v>26</v>
      </c>
      <c r="S3368" t="s">
        <v>40</v>
      </c>
      <c r="T3368" t="s">
        <v>25</v>
      </c>
    </row>
    <row r="3369" spans="1:20" x14ac:dyDescent="0.25">
      <c r="A3369">
        <v>775</v>
      </c>
      <c r="B3369" t="s">
        <v>64</v>
      </c>
      <c r="C3369" t="s">
        <v>37</v>
      </c>
      <c r="D3369" t="s">
        <v>22</v>
      </c>
      <c r="E3369">
        <v>232</v>
      </c>
      <c r="F3369">
        <v>249</v>
      </c>
      <c r="G3369">
        <v>531</v>
      </c>
      <c r="H3369">
        <v>249</v>
      </c>
      <c r="I3369">
        <v>93</v>
      </c>
      <c r="J3369">
        <v>69</v>
      </c>
      <c r="K3369">
        <v>1775</v>
      </c>
      <c r="L3369">
        <v>110</v>
      </c>
      <c r="M3369">
        <v>160</v>
      </c>
      <c r="N3369">
        <v>170</v>
      </c>
      <c r="O3369">
        <v>330</v>
      </c>
      <c r="P3369">
        <v>12</v>
      </c>
      <c r="Q3369" s="1">
        <v>40787</v>
      </c>
      <c r="R3369" t="s">
        <v>26</v>
      </c>
      <c r="S3369" t="s">
        <v>40</v>
      </c>
      <c r="T3369" t="s">
        <v>25</v>
      </c>
    </row>
    <row r="3370" spans="1:20" x14ac:dyDescent="0.25">
      <c r="A3370">
        <v>775</v>
      </c>
      <c r="B3370" t="s">
        <v>64</v>
      </c>
      <c r="C3370" t="s">
        <v>37</v>
      </c>
      <c r="D3370" t="s">
        <v>22</v>
      </c>
      <c r="E3370">
        <v>221</v>
      </c>
      <c r="F3370">
        <v>239</v>
      </c>
      <c r="G3370">
        <v>509</v>
      </c>
      <c r="H3370">
        <v>239</v>
      </c>
      <c r="I3370">
        <v>90</v>
      </c>
      <c r="J3370">
        <v>66</v>
      </c>
      <c r="K3370">
        <v>1755</v>
      </c>
      <c r="L3370">
        <v>80</v>
      </c>
      <c r="M3370">
        <v>110</v>
      </c>
      <c r="N3370">
        <v>120</v>
      </c>
      <c r="O3370">
        <v>230</v>
      </c>
      <c r="P3370">
        <v>12</v>
      </c>
      <c r="Q3370" s="1">
        <v>40817</v>
      </c>
      <c r="R3370" t="s">
        <v>26</v>
      </c>
      <c r="S3370" t="s">
        <v>40</v>
      </c>
      <c r="T3370" t="s">
        <v>25</v>
      </c>
    </row>
    <row r="3371" spans="1:20" x14ac:dyDescent="0.25">
      <c r="A3371">
        <v>775</v>
      </c>
      <c r="B3371" t="s">
        <v>64</v>
      </c>
      <c r="C3371" t="s">
        <v>37</v>
      </c>
      <c r="D3371" t="s">
        <v>22</v>
      </c>
      <c r="E3371">
        <v>233</v>
      </c>
      <c r="F3371">
        <v>251</v>
      </c>
      <c r="G3371">
        <v>534</v>
      </c>
      <c r="H3371">
        <v>250</v>
      </c>
      <c r="I3371">
        <v>94</v>
      </c>
      <c r="J3371">
        <v>70</v>
      </c>
      <c r="K3371">
        <v>1820</v>
      </c>
      <c r="L3371">
        <v>100</v>
      </c>
      <c r="M3371">
        <v>180</v>
      </c>
      <c r="N3371">
        <v>180</v>
      </c>
      <c r="O3371">
        <v>360</v>
      </c>
      <c r="P3371">
        <v>12</v>
      </c>
      <c r="Q3371" s="1">
        <v>40878</v>
      </c>
      <c r="R3371" t="s">
        <v>26</v>
      </c>
      <c r="S3371" t="s">
        <v>40</v>
      </c>
      <c r="T3371" t="s">
        <v>25</v>
      </c>
    </row>
    <row r="3372" spans="1:20" x14ac:dyDescent="0.25">
      <c r="A3372">
        <v>775</v>
      </c>
      <c r="B3372" t="s">
        <v>64</v>
      </c>
      <c r="C3372" t="s">
        <v>37</v>
      </c>
      <c r="D3372" t="s">
        <v>22</v>
      </c>
      <c r="E3372">
        <v>11</v>
      </c>
      <c r="F3372">
        <v>26</v>
      </c>
      <c r="G3372">
        <v>43</v>
      </c>
      <c r="H3372">
        <v>17</v>
      </c>
      <c r="I3372">
        <v>15</v>
      </c>
      <c r="J3372">
        <v>4</v>
      </c>
      <c r="K3372">
        <v>777</v>
      </c>
      <c r="L3372">
        <v>20</v>
      </c>
      <c r="M3372">
        <v>10</v>
      </c>
      <c r="N3372">
        <v>30</v>
      </c>
      <c r="O3372">
        <v>40</v>
      </c>
      <c r="P3372">
        <v>4</v>
      </c>
      <c r="Q3372" s="1">
        <v>40179</v>
      </c>
      <c r="R3372" t="s">
        <v>28</v>
      </c>
      <c r="S3372" t="s">
        <v>41</v>
      </c>
      <c r="T3372" t="s">
        <v>25</v>
      </c>
    </row>
    <row r="3373" spans="1:20" x14ac:dyDescent="0.25">
      <c r="A3373">
        <v>775</v>
      </c>
      <c r="B3373" t="s">
        <v>64</v>
      </c>
      <c r="C3373" t="s">
        <v>37</v>
      </c>
      <c r="D3373" t="s">
        <v>22</v>
      </c>
      <c r="E3373">
        <v>31</v>
      </c>
      <c r="F3373">
        <v>43</v>
      </c>
      <c r="G3373">
        <v>43</v>
      </c>
      <c r="H3373">
        <v>0</v>
      </c>
      <c r="I3373">
        <v>12</v>
      </c>
      <c r="J3373">
        <v>0</v>
      </c>
      <c r="K3373">
        <v>731</v>
      </c>
      <c r="L3373">
        <v>30</v>
      </c>
      <c r="M3373">
        <v>0</v>
      </c>
      <c r="N3373">
        <v>40</v>
      </c>
      <c r="O3373">
        <v>40</v>
      </c>
      <c r="P3373">
        <v>4</v>
      </c>
      <c r="Q3373" s="1">
        <v>40238</v>
      </c>
      <c r="R3373" t="s">
        <v>28</v>
      </c>
      <c r="S3373" t="s">
        <v>41</v>
      </c>
      <c r="T3373" t="s">
        <v>25</v>
      </c>
    </row>
    <row r="3374" spans="1:20" x14ac:dyDescent="0.25">
      <c r="A3374">
        <v>775</v>
      </c>
      <c r="B3374" t="s">
        <v>64</v>
      </c>
      <c r="C3374" t="s">
        <v>37</v>
      </c>
      <c r="D3374" t="s">
        <v>22</v>
      </c>
      <c r="E3374">
        <v>32</v>
      </c>
      <c r="F3374">
        <v>43</v>
      </c>
      <c r="G3374">
        <v>43</v>
      </c>
      <c r="H3374">
        <v>0</v>
      </c>
      <c r="I3374">
        <v>11</v>
      </c>
      <c r="J3374">
        <v>0</v>
      </c>
      <c r="K3374">
        <v>688</v>
      </c>
      <c r="L3374">
        <v>30</v>
      </c>
      <c r="M3374">
        <v>0</v>
      </c>
      <c r="N3374">
        <v>40</v>
      </c>
      <c r="O3374">
        <v>40</v>
      </c>
      <c r="P3374">
        <v>4</v>
      </c>
      <c r="Q3374" s="1">
        <v>40269</v>
      </c>
      <c r="R3374" t="s">
        <v>28</v>
      </c>
      <c r="S3374" t="s">
        <v>41</v>
      </c>
      <c r="T3374" t="s">
        <v>25</v>
      </c>
    </row>
    <row r="3375" spans="1:20" x14ac:dyDescent="0.25">
      <c r="A3375">
        <v>775</v>
      </c>
      <c r="B3375" t="s">
        <v>64</v>
      </c>
      <c r="C3375" t="s">
        <v>37</v>
      </c>
      <c r="D3375" t="s">
        <v>22</v>
      </c>
      <c r="E3375">
        <v>31</v>
      </c>
      <c r="F3375">
        <v>43</v>
      </c>
      <c r="G3375">
        <v>43</v>
      </c>
      <c r="H3375">
        <v>0</v>
      </c>
      <c r="I3375">
        <v>12</v>
      </c>
      <c r="J3375">
        <v>0</v>
      </c>
      <c r="K3375">
        <v>645</v>
      </c>
      <c r="L3375">
        <v>30</v>
      </c>
      <c r="M3375">
        <v>0</v>
      </c>
      <c r="N3375">
        <v>40</v>
      </c>
      <c r="O3375">
        <v>40</v>
      </c>
      <c r="P3375">
        <v>4</v>
      </c>
      <c r="Q3375" s="1">
        <v>40299</v>
      </c>
      <c r="R3375" t="s">
        <v>28</v>
      </c>
      <c r="S3375" t="s">
        <v>41</v>
      </c>
      <c r="T3375" t="s">
        <v>25</v>
      </c>
    </row>
    <row r="3376" spans="1:20" x14ac:dyDescent="0.25">
      <c r="A3376">
        <v>775</v>
      </c>
      <c r="B3376" t="s">
        <v>64</v>
      </c>
      <c r="C3376" t="s">
        <v>37</v>
      </c>
      <c r="D3376" t="s">
        <v>22</v>
      </c>
      <c r="E3376">
        <v>31</v>
      </c>
      <c r="F3376">
        <v>43</v>
      </c>
      <c r="G3376">
        <v>43</v>
      </c>
      <c r="H3376">
        <v>0</v>
      </c>
      <c r="I3376">
        <v>12</v>
      </c>
      <c r="J3376">
        <v>0</v>
      </c>
      <c r="K3376">
        <v>602</v>
      </c>
      <c r="L3376">
        <v>30</v>
      </c>
      <c r="M3376">
        <v>0</v>
      </c>
      <c r="N3376">
        <v>40</v>
      </c>
      <c r="O3376">
        <v>40</v>
      </c>
      <c r="P3376">
        <v>4</v>
      </c>
      <c r="Q3376" s="1">
        <v>40330</v>
      </c>
      <c r="R3376" t="s">
        <v>28</v>
      </c>
      <c r="S3376" t="s">
        <v>41</v>
      </c>
      <c r="T3376" t="s">
        <v>25</v>
      </c>
    </row>
    <row r="3377" spans="1:20" x14ac:dyDescent="0.25">
      <c r="A3377">
        <v>775</v>
      </c>
      <c r="B3377" t="s">
        <v>64</v>
      </c>
      <c r="C3377" t="s">
        <v>37</v>
      </c>
      <c r="D3377" t="s">
        <v>22</v>
      </c>
      <c r="E3377">
        <v>31</v>
      </c>
      <c r="F3377">
        <v>43</v>
      </c>
      <c r="G3377">
        <v>43</v>
      </c>
      <c r="H3377">
        <v>0</v>
      </c>
      <c r="I3377">
        <v>12</v>
      </c>
      <c r="J3377">
        <v>0</v>
      </c>
      <c r="K3377">
        <v>387</v>
      </c>
      <c r="L3377">
        <v>30</v>
      </c>
      <c r="M3377">
        <v>0</v>
      </c>
      <c r="N3377">
        <v>40</v>
      </c>
      <c r="O3377">
        <v>40</v>
      </c>
      <c r="P3377">
        <v>4</v>
      </c>
      <c r="Q3377" s="1">
        <v>40483</v>
      </c>
      <c r="R3377" t="s">
        <v>28</v>
      </c>
      <c r="S3377" t="s">
        <v>41</v>
      </c>
      <c r="T3377" t="s">
        <v>25</v>
      </c>
    </row>
    <row r="3378" spans="1:20" x14ac:dyDescent="0.25">
      <c r="A3378">
        <v>775</v>
      </c>
      <c r="B3378" t="s">
        <v>64</v>
      </c>
      <c r="C3378" t="s">
        <v>37</v>
      </c>
      <c r="D3378" t="s">
        <v>22</v>
      </c>
      <c r="E3378">
        <v>46</v>
      </c>
      <c r="F3378">
        <v>43</v>
      </c>
      <c r="G3378">
        <v>46</v>
      </c>
      <c r="H3378">
        <v>0</v>
      </c>
      <c r="I3378">
        <v>12</v>
      </c>
      <c r="J3378">
        <v>0</v>
      </c>
      <c r="K3378">
        <v>774</v>
      </c>
      <c r="L3378">
        <v>30</v>
      </c>
      <c r="M3378">
        <v>0</v>
      </c>
      <c r="N3378">
        <v>40</v>
      </c>
      <c r="O3378">
        <v>40</v>
      </c>
      <c r="P3378">
        <v>4</v>
      </c>
      <c r="Q3378" s="1">
        <v>40575</v>
      </c>
      <c r="R3378" t="s">
        <v>28</v>
      </c>
      <c r="S3378" t="s">
        <v>41</v>
      </c>
      <c r="T3378" t="s">
        <v>25</v>
      </c>
    </row>
    <row r="3379" spans="1:20" x14ac:dyDescent="0.25">
      <c r="A3379">
        <v>775</v>
      </c>
      <c r="B3379" t="s">
        <v>64</v>
      </c>
      <c r="C3379" t="s">
        <v>37</v>
      </c>
      <c r="D3379" t="s">
        <v>22</v>
      </c>
      <c r="E3379">
        <v>46</v>
      </c>
      <c r="F3379">
        <v>43</v>
      </c>
      <c r="G3379">
        <v>46</v>
      </c>
      <c r="H3379">
        <v>0</v>
      </c>
      <c r="I3379">
        <v>12</v>
      </c>
      <c r="J3379">
        <v>0</v>
      </c>
      <c r="K3379">
        <v>731</v>
      </c>
      <c r="L3379">
        <v>30</v>
      </c>
      <c r="M3379">
        <v>0</v>
      </c>
      <c r="N3379">
        <v>40</v>
      </c>
      <c r="O3379">
        <v>40</v>
      </c>
      <c r="P3379">
        <v>4</v>
      </c>
      <c r="Q3379" s="1">
        <v>40603</v>
      </c>
      <c r="R3379" t="s">
        <v>28</v>
      </c>
      <c r="S3379" t="s">
        <v>41</v>
      </c>
      <c r="T3379" t="s">
        <v>25</v>
      </c>
    </row>
    <row r="3380" spans="1:20" x14ac:dyDescent="0.25">
      <c r="A3380">
        <v>775</v>
      </c>
      <c r="B3380" t="s">
        <v>64</v>
      </c>
      <c r="C3380" t="s">
        <v>37</v>
      </c>
      <c r="D3380" t="s">
        <v>22</v>
      </c>
      <c r="E3380">
        <v>47</v>
      </c>
      <c r="F3380">
        <v>43</v>
      </c>
      <c r="G3380">
        <v>46</v>
      </c>
      <c r="H3380">
        <v>0</v>
      </c>
      <c r="I3380">
        <v>11</v>
      </c>
      <c r="J3380">
        <v>0</v>
      </c>
      <c r="K3380">
        <v>688</v>
      </c>
      <c r="L3380">
        <v>30</v>
      </c>
      <c r="M3380">
        <v>0</v>
      </c>
      <c r="N3380">
        <v>40</v>
      </c>
      <c r="O3380">
        <v>40</v>
      </c>
      <c r="P3380">
        <v>4</v>
      </c>
      <c r="Q3380" s="1">
        <v>40634</v>
      </c>
      <c r="R3380" t="s">
        <v>28</v>
      </c>
      <c r="S3380" t="s">
        <v>41</v>
      </c>
      <c r="T3380" t="s">
        <v>25</v>
      </c>
    </row>
    <row r="3381" spans="1:20" x14ac:dyDescent="0.25">
      <c r="A3381">
        <v>775</v>
      </c>
      <c r="B3381" t="s">
        <v>64</v>
      </c>
      <c r="C3381" t="s">
        <v>37</v>
      </c>
      <c r="D3381" t="s">
        <v>22</v>
      </c>
      <c r="E3381">
        <v>43</v>
      </c>
      <c r="F3381">
        <v>43</v>
      </c>
      <c r="G3381">
        <v>43</v>
      </c>
      <c r="H3381">
        <v>0</v>
      </c>
      <c r="I3381">
        <v>11</v>
      </c>
      <c r="J3381">
        <v>0</v>
      </c>
      <c r="K3381">
        <v>645</v>
      </c>
      <c r="L3381">
        <v>30</v>
      </c>
      <c r="M3381">
        <v>0</v>
      </c>
      <c r="N3381">
        <v>40</v>
      </c>
      <c r="O3381">
        <v>40</v>
      </c>
      <c r="P3381">
        <v>4</v>
      </c>
      <c r="Q3381" s="1">
        <v>40664</v>
      </c>
      <c r="R3381" t="s">
        <v>28</v>
      </c>
      <c r="S3381" t="s">
        <v>41</v>
      </c>
      <c r="T3381" t="s">
        <v>25</v>
      </c>
    </row>
    <row r="3382" spans="1:20" x14ac:dyDescent="0.25">
      <c r="A3382">
        <v>775</v>
      </c>
      <c r="B3382" t="s">
        <v>64</v>
      </c>
      <c r="C3382" t="s">
        <v>37</v>
      </c>
      <c r="D3382" t="s">
        <v>22</v>
      </c>
      <c r="E3382">
        <v>43</v>
      </c>
      <c r="F3382">
        <v>43</v>
      </c>
      <c r="G3382">
        <v>43</v>
      </c>
      <c r="H3382">
        <v>0</v>
      </c>
      <c r="I3382">
        <v>11</v>
      </c>
      <c r="J3382">
        <v>0</v>
      </c>
      <c r="K3382">
        <v>602</v>
      </c>
      <c r="L3382">
        <v>30</v>
      </c>
      <c r="M3382">
        <v>0</v>
      </c>
      <c r="N3382">
        <v>40</v>
      </c>
      <c r="O3382">
        <v>40</v>
      </c>
      <c r="P3382">
        <v>4</v>
      </c>
      <c r="Q3382" s="1">
        <v>40695</v>
      </c>
      <c r="R3382" t="s">
        <v>28</v>
      </c>
      <c r="S3382" t="s">
        <v>41</v>
      </c>
      <c r="T3382" t="s">
        <v>25</v>
      </c>
    </row>
    <row r="3383" spans="1:20" x14ac:dyDescent="0.25">
      <c r="A3383">
        <v>775</v>
      </c>
      <c r="B3383" t="s">
        <v>64</v>
      </c>
      <c r="C3383" t="s">
        <v>37</v>
      </c>
      <c r="D3383" t="s">
        <v>22</v>
      </c>
      <c r="E3383">
        <v>44</v>
      </c>
      <c r="F3383">
        <v>43</v>
      </c>
      <c r="G3383">
        <v>43</v>
      </c>
      <c r="H3383">
        <v>0</v>
      </c>
      <c r="I3383">
        <v>10</v>
      </c>
      <c r="J3383">
        <v>0</v>
      </c>
      <c r="K3383">
        <v>559</v>
      </c>
      <c r="L3383">
        <v>30</v>
      </c>
      <c r="M3383">
        <v>0</v>
      </c>
      <c r="N3383">
        <v>40</v>
      </c>
      <c r="O3383">
        <v>40</v>
      </c>
      <c r="P3383">
        <v>4</v>
      </c>
      <c r="Q3383" s="1">
        <v>40725</v>
      </c>
      <c r="R3383" t="s">
        <v>28</v>
      </c>
      <c r="S3383" t="s">
        <v>41</v>
      </c>
      <c r="T3383" t="s">
        <v>25</v>
      </c>
    </row>
    <row r="3384" spans="1:20" x14ac:dyDescent="0.25">
      <c r="A3384">
        <v>775</v>
      </c>
      <c r="B3384" t="s">
        <v>64</v>
      </c>
      <c r="C3384" t="s">
        <v>37</v>
      </c>
      <c r="D3384" t="s">
        <v>22</v>
      </c>
      <c r="E3384">
        <v>44</v>
      </c>
      <c r="F3384">
        <v>43</v>
      </c>
      <c r="G3384">
        <v>43</v>
      </c>
      <c r="H3384">
        <v>0</v>
      </c>
      <c r="I3384">
        <v>10</v>
      </c>
      <c r="J3384">
        <v>0</v>
      </c>
      <c r="K3384">
        <v>516</v>
      </c>
      <c r="L3384">
        <v>30</v>
      </c>
      <c r="M3384">
        <v>0</v>
      </c>
      <c r="N3384">
        <v>40</v>
      </c>
      <c r="O3384">
        <v>40</v>
      </c>
      <c r="P3384">
        <v>4</v>
      </c>
      <c r="Q3384" s="1">
        <v>40756</v>
      </c>
      <c r="R3384" t="s">
        <v>28</v>
      </c>
      <c r="S3384" t="s">
        <v>41</v>
      </c>
      <c r="T3384" t="s">
        <v>25</v>
      </c>
    </row>
    <row r="3385" spans="1:20" x14ac:dyDescent="0.25">
      <c r="A3385">
        <v>775</v>
      </c>
      <c r="B3385" t="s">
        <v>64</v>
      </c>
      <c r="C3385" t="s">
        <v>37</v>
      </c>
      <c r="D3385" t="s">
        <v>22</v>
      </c>
      <c r="E3385">
        <v>47</v>
      </c>
      <c r="F3385">
        <v>43</v>
      </c>
      <c r="G3385">
        <v>46</v>
      </c>
      <c r="H3385">
        <v>0</v>
      </c>
      <c r="I3385">
        <v>11</v>
      </c>
      <c r="J3385">
        <v>0</v>
      </c>
      <c r="K3385">
        <v>473</v>
      </c>
      <c r="L3385">
        <v>30</v>
      </c>
      <c r="M3385">
        <v>0</v>
      </c>
      <c r="N3385">
        <v>40</v>
      </c>
      <c r="O3385">
        <v>40</v>
      </c>
      <c r="P3385">
        <v>4</v>
      </c>
      <c r="Q3385" s="1">
        <v>40787</v>
      </c>
      <c r="R3385" t="s">
        <v>28</v>
      </c>
      <c r="S3385" t="s">
        <v>41</v>
      </c>
      <c r="T3385" t="s">
        <v>25</v>
      </c>
    </row>
    <row r="3386" spans="1:20" x14ac:dyDescent="0.25">
      <c r="A3386">
        <v>775</v>
      </c>
      <c r="B3386" t="s">
        <v>64</v>
      </c>
      <c r="C3386" t="s">
        <v>37</v>
      </c>
      <c r="D3386" t="s">
        <v>22</v>
      </c>
      <c r="E3386">
        <v>46</v>
      </c>
      <c r="F3386">
        <v>43</v>
      </c>
      <c r="G3386">
        <v>46</v>
      </c>
      <c r="H3386">
        <v>0</v>
      </c>
      <c r="I3386">
        <v>12</v>
      </c>
      <c r="J3386">
        <v>0</v>
      </c>
      <c r="K3386">
        <v>387</v>
      </c>
      <c r="L3386">
        <v>30</v>
      </c>
      <c r="M3386">
        <v>0</v>
      </c>
      <c r="N3386">
        <v>40</v>
      </c>
      <c r="O3386">
        <v>40</v>
      </c>
      <c r="P3386">
        <v>4</v>
      </c>
      <c r="Q3386" s="1">
        <v>40848</v>
      </c>
      <c r="R3386" t="s">
        <v>28</v>
      </c>
      <c r="S3386" t="s">
        <v>41</v>
      </c>
      <c r="T3386" t="s">
        <v>25</v>
      </c>
    </row>
    <row r="3387" spans="1:20" x14ac:dyDescent="0.25">
      <c r="A3387">
        <v>775</v>
      </c>
      <c r="B3387" t="s">
        <v>64</v>
      </c>
      <c r="C3387" t="s">
        <v>37</v>
      </c>
      <c r="D3387" t="s">
        <v>22</v>
      </c>
      <c r="E3387">
        <v>46</v>
      </c>
      <c r="F3387">
        <v>43</v>
      </c>
      <c r="G3387">
        <v>46</v>
      </c>
      <c r="H3387">
        <v>0</v>
      </c>
      <c r="I3387">
        <v>12</v>
      </c>
      <c r="J3387">
        <v>0</v>
      </c>
      <c r="K3387">
        <v>344</v>
      </c>
      <c r="L3387">
        <v>30</v>
      </c>
      <c r="M3387">
        <v>0</v>
      </c>
      <c r="N3387">
        <v>40</v>
      </c>
      <c r="O3387">
        <v>40</v>
      </c>
      <c r="P3387">
        <v>4</v>
      </c>
      <c r="Q3387" s="1">
        <v>40878</v>
      </c>
      <c r="R3387" t="s">
        <v>28</v>
      </c>
      <c r="S3387" t="s">
        <v>41</v>
      </c>
      <c r="T3387" t="s">
        <v>25</v>
      </c>
    </row>
    <row r="3388" spans="1:20" x14ac:dyDescent="0.25">
      <c r="A3388">
        <v>781</v>
      </c>
      <c r="B3388" t="s">
        <v>58</v>
      </c>
      <c r="C3388" t="s">
        <v>21</v>
      </c>
      <c r="D3388" t="s">
        <v>43</v>
      </c>
      <c r="E3388">
        <v>29</v>
      </c>
      <c r="F3388">
        <v>48</v>
      </c>
      <c r="G3388">
        <v>80</v>
      </c>
      <c r="H3388">
        <v>32</v>
      </c>
      <c r="I3388">
        <v>19</v>
      </c>
      <c r="J3388">
        <v>8</v>
      </c>
      <c r="K3388">
        <v>456</v>
      </c>
      <c r="L3388">
        <v>40</v>
      </c>
      <c r="M3388">
        <v>30</v>
      </c>
      <c r="N3388">
        <v>50</v>
      </c>
      <c r="O3388">
        <v>80</v>
      </c>
      <c r="P3388">
        <v>13</v>
      </c>
      <c r="Q3388" s="1">
        <v>40179</v>
      </c>
      <c r="R3388" t="s">
        <v>26</v>
      </c>
      <c r="S3388" t="s">
        <v>27</v>
      </c>
      <c r="T3388" t="s">
        <v>25</v>
      </c>
    </row>
    <row r="3389" spans="1:20" x14ac:dyDescent="0.25">
      <c r="A3389">
        <v>781</v>
      </c>
      <c r="B3389" t="s">
        <v>58</v>
      </c>
      <c r="C3389" t="s">
        <v>21</v>
      </c>
      <c r="D3389" t="s">
        <v>43</v>
      </c>
      <c r="E3389">
        <v>16</v>
      </c>
      <c r="F3389">
        <v>32</v>
      </c>
      <c r="G3389">
        <v>53</v>
      </c>
      <c r="H3389">
        <v>21</v>
      </c>
      <c r="I3389">
        <v>16</v>
      </c>
      <c r="J3389">
        <v>5</v>
      </c>
      <c r="K3389">
        <v>454</v>
      </c>
      <c r="L3389">
        <v>20</v>
      </c>
      <c r="M3389">
        <v>20</v>
      </c>
      <c r="N3389">
        <v>30</v>
      </c>
      <c r="O3389">
        <v>50</v>
      </c>
      <c r="P3389">
        <v>13</v>
      </c>
      <c r="Q3389" s="1">
        <v>40269</v>
      </c>
      <c r="R3389" t="s">
        <v>26</v>
      </c>
      <c r="S3389" t="s">
        <v>27</v>
      </c>
      <c r="T3389" t="s">
        <v>25</v>
      </c>
    </row>
    <row r="3390" spans="1:20" x14ac:dyDescent="0.25">
      <c r="A3390">
        <v>781</v>
      </c>
      <c r="B3390" t="s">
        <v>58</v>
      </c>
      <c r="C3390" t="s">
        <v>21</v>
      </c>
      <c r="D3390" t="s">
        <v>43</v>
      </c>
      <c r="E3390">
        <v>22</v>
      </c>
      <c r="F3390">
        <v>32</v>
      </c>
      <c r="G3390">
        <v>56</v>
      </c>
      <c r="H3390">
        <v>21</v>
      </c>
      <c r="I3390">
        <v>17</v>
      </c>
      <c r="J3390">
        <v>5</v>
      </c>
      <c r="K3390">
        <v>449</v>
      </c>
      <c r="L3390">
        <v>20</v>
      </c>
      <c r="M3390">
        <v>20</v>
      </c>
      <c r="N3390">
        <v>30</v>
      </c>
      <c r="O3390">
        <v>50</v>
      </c>
      <c r="P3390">
        <v>13</v>
      </c>
      <c r="Q3390" s="1">
        <v>40603</v>
      </c>
      <c r="R3390" t="s">
        <v>26</v>
      </c>
      <c r="S3390" t="s">
        <v>27</v>
      </c>
      <c r="T3390" t="s">
        <v>25</v>
      </c>
    </row>
    <row r="3391" spans="1:20" x14ac:dyDescent="0.25">
      <c r="A3391">
        <v>781</v>
      </c>
      <c r="B3391" t="s">
        <v>58</v>
      </c>
      <c r="C3391" t="s">
        <v>21</v>
      </c>
      <c r="D3391" t="s">
        <v>43</v>
      </c>
      <c r="E3391">
        <v>17</v>
      </c>
      <c r="F3391">
        <v>29</v>
      </c>
      <c r="G3391">
        <v>49</v>
      </c>
      <c r="H3391">
        <v>20</v>
      </c>
      <c r="I3391">
        <v>16</v>
      </c>
      <c r="J3391">
        <v>5</v>
      </c>
      <c r="K3391">
        <v>464</v>
      </c>
      <c r="L3391">
        <v>20</v>
      </c>
      <c r="M3391">
        <v>20</v>
      </c>
      <c r="N3391">
        <v>30</v>
      </c>
      <c r="O3391">
        <v>50</v>
      </c>
      <c r="P3391">
        <v>13</v>
      </c>
      <c r="Q3391" s="1">
        <v>40664</v>
      </c>
      <c r="R3391" t="s">
        <v>26</v>
      </c>
      <c r="S3391" t="s">
        <v>27</v>
      </c>
      <c r="T3391" t="s">
        <v>25</v>
      </c>
    </row>
    <row r="3392" spans="1:20" x14ac:dyDescent="0.25">
      <c r="A3392">
        <v>781</v>
      </c>
      <c r="B3392" t="s">
        <v>58</v>
      </c>
      <c r="C3392" t="s">
        <v>21</v>
      </c>
      <c r="D3392" t="s">
        <v>43</v>
      </c>
      <c r="E3392">
        <v>12</v>
      </c>
      <c r="F3392">
        <v>25</v>
      </c>
      <c r="G3392">
        <v>41</v>
      </c>
      <c r="H3392">
        <v>16</v>
      </c>
      <c r="I3392">
        <v>15</v>
      </c>
      <c r="J3392">
        <v>4</v>
      </c>
      <c r="K3392">
        <v>484</v>
      </c>
      <c r="L3392">
        <v>20</v>
      </c>
      <c r="M3392">
        <v>10</v>
      </c>
      <c r="N3392">
        <v>30</v>
      </c>
      <c r="O3392">
        <v>40</v>
      </c>
      <c r="P3392">
        <v>13</v>
      </c>
      <c r="Q3392" s="1">
        <v>40756</v>
      </c>
      <c r="R3392" t="s">
        <v>26</v>
      </c>
      <c r="S3392" t="s">
        <v>27</v>
      </c>
      <c r="T3392" t="s">
        <v>25</v>
      </c>
    </row>
    <row r="3393" spans="1:20" x14ac:dyDescent="0.25">
      <c r="A3393">
        <v>781</v>
      </c>
      <c r="B3393" t="s">
        <v>58</v>
      </c>
      <c r="C3393" t="s">
        <v>21</v>
      </c>
      <c r="D3393" t="s">
        <v>43</v>
      </c>
      <c r="E3393">
        <v>22</v>
      </c>
      <c r="F3393">
        <v>32</v>
      </c>
      <c r="G3393">
        <v>56</v>
      </c>
      <c r="H3393">
        <v>21</v>
      </c>
      <c r="I3393">
        <v>17</v>
      </c>
      <c r="J3393">
        <v>5</v>
      </c>
      <c r="K3393">
        <v>480</v>
      </c>
      <c r="L3393">
        <v>30</v>
      </c>
      <c r="M3393">
        <v>20</v>
      </c>
      <c r="N3393">
        <v>30</v>
      </c>
      <c r="O3393">
        <v>50</v>
      </c>
      <c r="P3393">
        <v>13</v>
      </c>
      <c r="Q3393" s="1">
        <v>40817</v>
      </c>
      <c r="R3393" t="s">
        <v>26</v>
      </c>
      <c r="S3393" t="s">
        <v>27</v>
      </c>
      <c r="T3393" t="s">
        <v>25</v>
      </c>
    </row>
    <row r="3394" spans="1:20" x14ac:dyDescent="0.25">
      <c r="A3394">
        <v>781</v>
      </c>
      <c r="B3394" t="s">
        <v>58</v>
      </c>
      <c r="C3394" t="s">
        <v>21</v>
      </c>
      <c r="D3394" t="s">
        <v>43</v>
      </c>
      <c r="E3394">
        <v>-23</v>
      </c>
      <c r="F3394">
        <v>63</v>
      </c>
      <c r="G3394">
        <v>126</v>
      </c>
      <c r="H3394">
        <v>63</v>
      </c>
      <c r="I3394">
        <v>86</v>
      </c>
      <c r="J3394">
        <v>57</v>
      </c>
      <c r="K3394">
        <v>435</v>
      </c>
      <c r="L3394">
        <v>-10</v>
      </c>
      <c r="M3394">
        <v>60</v>
      </c>
      <c r="N3394">
        <v>60</v>
      </c>
      <c r="O3394">
        <v>120</v>
      </c>
      <c r="P3394">
        <v>5</v>
      </c>
      <c r="Q3394" s="1">
        <v>40179</v>
      </c>
      <c r="R3394" t="s">
        <v>28</v>
      </c>
      <c r="S3394" t="s">
        <v>29</v>
      </c>
      <c r="T3394" t="s">
        <v>25</v>
      </c>
    </row>
    <row r="3395" spans="1:20" x14ac:dyDescent="0.25">
      <c r="A3395">
        <v>781</v>
      </c>
      <c r="B3395" t="s">
        <v>58</v>
      </c>
      <c r="C3395" t="s">
        <v>21</v>
      </c>
      <c r="D3395" t="s">
        <v>43</v>
      </c>
      <c r="E3395">
        <v>-4</v>
      </c>
      <c r="F3395">
        <v>67</v>
      </c>
      <c r="G3395">
        <v>110</v>
      </c>
      <c r="H3395">
        <v>44</v>
      </c>
      <c r="I3395">
        <v>65</v>
      </c>
      <c r="J3395">
        <v>40</v>
      </c>
      <c r="K3395">
        <v>543</v>
      </c>
      <c r="L3395">
        <v>10</v>
      </c>
      <c r="M3395">
        <v>40</v>
      </c>
      <c r="N3395">
        <v>60</v>
      </c>
      <c r="O3395">
        <v>100</v>
      </c>
      <c r="P3395">
        <v>5</v>
      </c>
      <c r="Q3395" s="1">
        <v>40695</v>
      </c>
      <c r="R3395" t="s">
        <v>28</v>
      </c>
      <c r="S3395" t="s">
        <v>29</v>
      </c>
      <c r="T3395" t="s">
        <v>25</v>
      </c>
    </row>
    <row r="3396" spans="1:20" x14ac:dyDescent="0.25">
      <c r="A3396">
        <v>781</v>
      </c>
      <c r="B3396" t="s">
        <v>58</v>
      </c>
      <c r="C3396" t="s">
        <v>21</v>
      </c>
      <c r="D3396" t="s">
        <v>43</v>
      </c>
      <c r="E3396">
        <v>18</v>
      </c>
      <c r="F3396">
        <v>73</v>
      </c>
      <c r="G3396">
        <v>132</v>
      </c>
      <c r="H3396">
        <v>59</v>
      </c>
      <c r="I3396">
        <v>55</v>
      </c>
      <c r="J3396">
        <v>22</v>
      </c>
      <c r="K3396">
        <v>331</v>
      </c>
      <c r="L3396">
        <v>30</v>
      </c>
      <c r="M3396">
        <v>40</v>
      </c>
      <c r="N3396">
        <v>60</v>
      </c>
      <c r="O3396">
        <v>100</v>
      </c>
      <c r="P3396">
        <v>9</v>
      </c>
      <c r="Q3396" s="1">
        <v>40210</v>
      </c>
      <c r="R3396" t="s">
        <v>32</v>
      </c>
      <c r="S3396" t="s">
        <v>33</v>
      </c>
      <c r="T3396" t="s">
        <v>31</v>
      </c>
    </row>
    <row r="3397" spans="1:20" x14ac:dyDescent="0.25">
      <c r="A3397">
        <v>781</v>
      </c>
      <c r="B3397" t="s">
        <v>58</v>
      </c>
      <c r="C3397" t="s">
        <v>21</v>
      </c>
      <c r="D3397" t="s">
        <v>43</v>
      </c>
      <c r="E3397">
        <v>12</v>
      </c>
      <c r="F3397">
        <v>64</v>
      </c>
      <c r="G3397">
        <v>115</v>
      </c>
      <c r="H3397">
        <v>51</v>
      </c>
      <c r="I3397">
        <v>52</v>
      </c>
      <c r="J3397">
        <v>19</v>
      </c>
      <c r="K3397">
        <v>396</v>
      </c>
      <c r="L3397">
        <v>20</v>
      </c>
      <c r="M3397">
        <v>30</v>
      </c>
      <c r="N3397">
        <v>50</v>
      </c>
      <c r="O3397">
        <v>80</v>
      </c>
      <c r="P3397">
        <v>9</v>
      </c>
      <c r="Q3397" s="1">
        <v>40330</v>
      </c>
      <c r="R3397" t="s">
        <v>32</v>
      </c>
      <c r="S3397" t="s">
        <v>33</v>
      </c>
      <c r="T3397" t="s">
        <v>31</v>
      </c>
    </row>
    <row r="3398" spans="1:20" x14ac:dyDescent="0.25">
      <c r="A3398">
        <v>781</v>
      </c>
      <c r="B3398" t="s">
        <v>58</v>
      </c>
      <c r="C3398" t="s">
        <v>21</v>
      </c>
      <c r="D3398" t="s">
        <v>43</v>
      </c>
      <c r="E3398">
        <v>13</v>
      </c>
      <c r="F3398">
        <v>66</v>
      </c>
      <c r="G3398">
        <v>120</v>
      </c>
      <c r="H3398">
        <v>54</v>
      </c>
      <c r="I3398">
        <v>53</v>
      </c>
      <c r="J3398">
        <v>20</v>
      </c>
      <c r="K3398">
        <v>404</v>
      </c>
      <c r="L3398">
        <v>20</v>
      </c>
      <c r="M3398">
        <v>30</v>
      </c>
      <c r="N3398">
        <v>30</v>
      </c>
      <c r="O3398">
        <v>60</v>
      </c>
      <c r="P3398">
        <v>9</v>
      </c>
      <c r="Q3398" s="1">
        <v>40452</v>
      </c>
      <c r="R3398" t="s">
        <v>32</v>
      </c>
      <c r="S3398" t="s">
        <v>33</v>
      </c>
      <c r="T3398" t="s">
        <v>31</v>
      </c>
    </row>
    <row r="3399" spans="1:20" x14ac:dyDescent="0.25">
      <c r="A3399">
        <v>781</v>
      </c>
      <c r="B3399" t="s">
        <v>58</v>
      </c>
      <c r="C3399" t="s">
        <v>21</v>
      </c>
      <c r="D3399" t="s">
        <v>43</v>
      </c>
      <c r="E3399">
        <v>26</v>
      </c>
      <c r="F3399">
        <v>72</v>
      </c>
      <c r="G3399">
        <v>145</v>
      </c>
      <c r="H3399">
        <v>58</v>
      </c>
      <c r="I3399">
        <v>58</v>
      </c>
      <c r="J3399">
        <v>22</v>
      </c>
      <c r="K3399">
        <v>338</v>
      </c>
      <c r="L3399">
        <v>30</v>
      </c>
      <c r="M3399">
        <v>40</v>
      </c>
      <c r="N3399">
        <v>60</v>
      </c>
      <c r="O3399">
        <v>100</v>
      </c>
      <c r="P3399">
        <v>9</v>
      </c>
      <c r="Q3399" s="1">
        <v>40544</v>
      </c>
      <c r="R3399" t="s">
        <v>32</v>
      </c>
      <c r="S3399" t="s">
        <v>33</v>
      </c>
      <c r="T3399" t="s">
        <v>31</v>
      </c>
    </row>
    <row r="3400" spans="1:20" x14ac:dyDescent="0.25">
      <c r="A3400">
        <v>781</v>
      </c>
      <c r="B3400" t="s">
        <v>58</v>
      </c>
      <c r="C3400" t="s">
        <v>21</v>
      </c>
      <c r="D3400" t="s">
        <v>43</v>
      </c>
      <c r="E3400">
        <v>24</v>
      </c>
      <c r="F3400">
        <v>71</v>
      </c>
      <c r="G3400">
        <v>137</v>
      </c>
      <c r="H3400">
        <v>58</v>
      </c>
      <c r="I3400">
        <v>55</v>
      </c>
      <c r="J3400">
        <v>22</v>
      </c>
      <c r="K3400">
        <v>325</v>
      </c>
      <c r="L3400">
        <v>30</v>
      </c>
      <c r="M3400">
        <v>40</v>
      </c>
      <c r="N3400">
        <v>60</v>
      </c>
      <c r="O3400">
        <v>100</v>
      </c>
      <c r="P3400">
        <v>9</v>
      </c>
      <c r="Q3400" s="1">
        <v>40603</v>
      </c>
      <c r="R3400" t="s">
        <v>32</v>
      </c>
      <c r="S3400" t="s">
        <v>33</v>
      </c>
      <c r="T3400" t="s">
        <v>31</v>
      </c>
    </row>
    <row r="3401" spans="1:20" x14ac:dyDescent="0.25">
      <c r="A3401">
        <v>781</v>
      </c>
      <c r="B3401" t="s">
        <v>58</v>
      </c>
      <c r="C3401" t="s">
        <v>21</v>
      </c>
      <c r="D3401" t="s">
        <v>43</v>
      </c>
      <c r="E3401">
        <v>17</v>
      </c>
      <c r="F3401">
        <v>64</v>
      </c>
      <c r="G3401">
        <v>114</v>
      </c>
      <c r="H3401">
        <v>51</v>
      </c>
      <c r="I3401">
        <v>48</v>
      </c>
      <c r="J3401">
        <v>19</v>
      </c>
      <c r="K3401">
        <v>396</v>
      </c>
      <c r="L3401">
        <v>20</v>
      </c>
      <c r="M3401">
        <v>30</v>
      </c>
      <c r="N3401">
        <v>50</v>
      </c>
      <c r="O3401">
        <v>80</v>
      </c>
      <c r="P3401">
        <v>9</v>
      </c>
      <c r="Q3401" s="1">
        <v>40695</v>
      </c>
      <c r="R3401" t="s">
        <v>32</v>
      </c>
      <c r="S3401" t="s">
        <v>33</v>
      </c>
      <c r="T3401" t="s">
        <v>31</v>
      </c>
    </row>
    <row r="3402" spans="1:20" x14ac:dyDescent="0.25">
      <c r="A3402">
        <v>781</v>
      </c>
      <c r="B3402" t="s">
        <v>58</v>
      </c>
      <c r="C3402" t="s">
        <v>21</v>
      </c>
      <c r="D3402" t="s">
        <v>43</v>
      </c>
      <c r="E3402">
        <v>26</v>
      </c>
      <c r="F3402">
        <v>45</v>
      </c>
      <c r="G3402">
        <v>75</v>
      </c>
      <c r="H3402">
        <v>30</v>
      </c>
      <c r="I3402">
        <v>19</v>
      </c>
      <c r="J3402">
        <v>8</v>
      </c>
      <c r="K3402">
        <v>820</v>
      </c>
      <c r="L3402">
        <v>40</v>
      </c>
      <c r="M3402">
        <v>30</v>
      </c>
      <c r="N3402">
        <v>50</v>
      </c>
      <c r="O3402">
        <v>80</v>
      </c>
      <c r="P3402">
        <v>11</v>
      </c>
      <c r="Q3402" s="1">
        <v>40269</v>
      </c>
      <c r="R3402" t="s">
        <v>26</v>
      </c>
      <c r="S3402" t="s">
        <v>35</v>
      </c>
      <c r="T3402" t="s">
        <v>25</v>
      </c>
    </row>
    <row r="3403" spans="1:20" x14ac:dyDescent="0.25">
      <c r="A3403">
        <v>781</v>
      </c>
      <c r="B3403" t="s">
        <v>58</v>
      </c>
      <c r="C3403" t="s">
        <v>21</v>
      </c>
      <c r="D3403" t="s">
        <v>43</v>
      </c>
      <c r="E3403">
        <v>19</v>
      </c>
      <c r="F3403">
        <v>36</v>
      </c>
      <c r="G3403">
        <v>60</v>
      </c>
      <c r="H3403">
        <v>24</v>
      </c>
      <c r="I3403">
        <v>17</v>
      </c>
      <c r="J3403">
        <v>6</v>
      </c>
      <c r="K3403">
        <v>856</v>
      </c>
      <c r="L3403">
        <v>30</v>
      </c>
      <c r="M3403">
        <v>20</v>
      </c>
      <c r="N3403">
        <v>40</v>
      </c>
      <c r="O3403">
        <v>60</v>
      </c>
      <c r="P3403">
        <v>11</v>
      </c>
      <c r="Q3403" s="1">
        <v>40330</v>
      </c>
      <c r="R3403" t="s">
        <v>26</v>
      </c>
      <c r="S3403" t="s">
        <v>35</v>
      </c>
      <c r="T3403" t="s">
        <v>25</v>
      </c>
    </row>
    <row r="3404" spans="1:20" x14ac:dyDescent="0.25">
      <c r="A3404">
        <v>781</v>
      </c>
      <c r="B3404" t="s">
        <v>58</v>
      </c>
      <c r="C3404" t="s">
        <v>21</v>
      </c>
      <c r="D3404" t="s">
        <v>43</v>
      </c>
      <c r="E3404">
        <v>45</v>
      </c>
      <c r="F3404">
        <v>48</v>
      </c>
      <c r="G3404">
        <v>90</v>
      </c>
      <c r="H3404">
        <v>32</v>
      </c>
      <c r="I3404">
        <v>20</v>
      </c>
      <c r="J3404">
        <v>8</v>
      </c>
      <c r="K3404">
        <v>821</v>
      </c>
      <c r="L3404">
        <v>40</v>
      </c>
      <c r="M3404">
        <v>30</v>
      </c>
      <c r="N3404">
        <v>50</v>
      </c>
      <c r="O3404">
        <v>80</v>
      </c>
      <c r="P3404">
        <v>11</v>
      </c>
      <c r="Q3404" s="1">
        <v>40544</v>
      </c>
      <c r="R3404" t="s">
        <v>26</v>
      </c>
      <c r="S3404" t="s">
        <v>35</v>
      </c>
      <c r="T3404" t="s">
        <v>25</v>
      </c>
    </row>
    <row r="3405" spans="1:20" x14ac:dyDescent="0.25">
      <c r="A3405">
        <v>781</v>
      </c>
      <c r="B3405" t="s">
        <v>58</v>
      </c>
      <c r="C3405" t="s">
        <v>21</v>
      </c>
      <c r="D3405" t="s">
        <v>43</v>
      </c>
      <c r="E3405">
        <v>87</v>
      </c>
      <c r="F3405">
        <v>155</v>
      </c>
      <c r="G3405">
        <v>310</v>
      </c>
      <c r="H3405">
        <v>155</v>
      </c>
      <c r="I3405">
        <v>68</v>
      </c>
      <c r="J3405">
        <v>43</v>
      </c>
      <c r="K3405">
        <v>1280</v>
      </c>
      <c r="L3405">
        <v>100</v>
      </c>
      <c r="M3405">
        <v>140</v>
      </c>
      <c r="N3405">
        <v>160</v>
      </c>
      <c r="O3405">
        <v>300</v>
      </c>
      <c r="P3405">
        <v>7</v>
      </c>
      <c r="Q3405" s="1">
        <v>40422</v>
      </c>
      <c r="R3405" t="s">
        <v>28</v>
      </c>
      <c r="S3405" t="s">
        <v>48</v>
      </c>
      <c r="T3405" t="s">
        <v>25</v>
      </c>
    </row>
    <row r="3406" spans="1:20" x14ac:dyDescent="0.25">
      <c r="A3406">
        <v>781</v>
      </c>
      <c r="B3406" t="s">
        <v>58</v>
      </c>
      <c r="C3406" t="s">
        <v>21</v>
      </c>
      <c r="D3406" t="s">
        <v>43</v>
      </c>
      <c r="E3406">
        <v>92</v>
      </c>
      <c r="F3406">
        <v>161</v>
      </c>
      <c r="G3406">
        <v>322</v>
      </c>
      <c r="H3406">
        <v>161</v>
      </c>
      <c r="I3406">
        <v>69</v>
      </c>
      <c r="J3406">
        <v>45</v>
      </c>
      <c r="K3406">
        <v>1267</v>
      </c>
      <c r="L3406">
        <v>120</v>
      </c>
      <c r="M3406">
        <v>140</v>
      </c>
      <c r="N3406">
        <v>160</v>
      </c>
      <c r="O3406">
        <v>300</v>
      </c>
      <c r="P3406">
        <v>7</v>
      </c>
      <c r="Q3406" s="1">
        <v>40452</v>
      </c>
      <c r="R3406" t="s">
        <v>28</v>
      </c>
      <c r="S3406" t="s">
        <v>48</v>
      </c>
      <c r="T3406" t="s">
        <v>25</v>
      </c>
    </row>
    <row r="3407" spans="1:20" x14ac:dyDescent="0.25">
      <c r="A3407">
        <v>781</v>
      </c>
      <c r="B3407" t="s">
        <v>58</v>
      </c>
      <c r="C3407" t="s">
        <v>21</v>
      </c>
      <c r="D3407" t="s">
        <v>43</v>
      </c>
      <c r="E3407">
        <v>116</v>
      </c>
      <c r="F3407">
        <v>149</v>
      </c>
      <c r="G3407">
        <v>295</v>
      </c>
      <c r="H3407">
        <v>149</v>
      </c>
      <c r="I3407">
        <v>60</v>
      </c>
      <c r="J3407">
        <v>41</v>
      </c>
      <c r="K3407">
        <v>1156</v>
      </c>
      <c r="L3407">
        <v>100</v>
      </c>
      <c r="M3407">
        <v>140</v>
      </c>
      <c r="N3407">
        <v>150</v>
      </c>
      <c r="O3407">
        <v>290</v>
      </c>
      <c r="P3407">
        <v>7</v>
      </c>
      <c r="Q3407" s="1">
        <v>40664</v>
      </c>
      <c r="R3407" t="s">
        <v>28</v>
      </c>
      <c r="S3407" t="s">
        <v>48</v>
      </c>
      <c r="T3407" t="s">
        <v>25</v>
      </c>
    </row>
    <row r="3408" spans="1:20" x14ac:dyDescent="0.25">
      <c r="A3408">
        <v>786</v>
      </c>
      <c r="B3408" t="s">
        <v>53</v>
      </c>
      <c r="C3408" t="s">
        <v>21</v>
      </c>
      <c r="D3408" t="s">
        <v>43</v>
      </c>
      <c r="E3408">
        <v>93</v>
      </c>
      <c r="F3408">
        <v>119</v>
      </c>
      <c r="G3408">
        <v>210</v>
      </c>
      <c r="H3408">
        <v>78</v>
      </c>
      <c r="I3408">
        <v>56</v>
      </c>
      <c r="J3408">
        <v>25</v>
      </c>
      <c r="K3408">
        <v>798</v>
      </c>
      <c r="L3408">
        <v>60</v>
      </c>
      <c r="M3408">
        <v>70</v>
      </c>
      <c r="N3408">
        <v>100</v>
      </c>
      <c r="O3408">
        <v>170</v>
      </c>
      <c r="P3408">
        <v>2</v>
      </c>
      <c r="Q3408" s="1">
        <v>40848</v>
      </c>
      <c r="R3408" t="s">
        <v>23</v>
      </c>
      <c r="S3408" t="s">
        <v>24</v>
      </c>
      <c r="T3408" t="s">
        <v>25</v>
      </c>
    </row>
    <row r="3409" spans="1:20" x14ac:dyDescent="0.25">
      <c r="A3409">
        <v>786</v>
      </c>
      <c r="B3409" t="s">
        <v>53</v>
      </c>
      <c r="C3409" t="s">
        <v>21</v>
      </c>
      <c r="D3409" t="s">
        <v>43</v>
      </c>
      <c r="E3409">
        <v>17</v>
      </c>
      <c r="F3409">
        <v>132</v>
      </c>
      <c r="G3409">
        <v>227</v>
      </c>
      <c r="H3409">
        <v>95</v>
      </c>
      <c r="I3409">
        <v>115</v>
      </c>
      <c r="J3409">
        <v>86</v>
      </c>
      <c r="K3409">
        <v>554</v>
      </c>
      <c r="L3409">
        <v>30</v>
      </c>
      <c r="M3409">
        <v>90</v>
      </c>
      <c r="N3409">
        <v>130</v>
      </c>
      <c r="O3409">
        <v>220</v>
      </c>
      <c r="P3409">
        <v>5</v>
      </c>
      <c r="Q3409" s="1">
        <v>40269</v>
      </c>
      <c r="R3409" t="s">
        <v>28</v>
      </c>
      <c r="S3409" t="s">
        <v>29</v>
      </c>
      <c r="T3409" t="s">
        <v>25</v>
      </c>
    </row>
    <row r="3410" spans="1:20" x14ac:dyDescent="0.25">
      <c r="A3410">
        <v>786</v>
      </c>
      <c r="B3410" t="s">
        <v>53</v>
      </c>
      <c r="C3410" t="s">
        <v>21</v>
      </c>
      <c r="D3410" t="s">
        <v>43</v>
      </c>
      <c r="E3410">
        <v>17</v>
      </c>
      <c r="F3410">
        <v>129</v>
      </c>
      <c r="G3410">
        <v>221</v>
      </c>
      <c r="H3410">
        <v>92</v>
      </c>
      <c r="I3410">
        <v>112</v>
      </c>
      <c r="J3410">
        <v>83</v>
      </c>
      <c r="K3410">
        <v>599</v>
      </c>
      <c r="L3410">
        <v>40</v>
      </c>
      <c r="M3410">
        <v>80</v>
      </c>
      <c r="N3410">
        <v>130</v>
      </c>
      <c r="O3410">
        <v>210</v>
      </c>
      <c r="P3410">
        <v>5</v>
      </c>
      <c r="Q3410" s="1">
        <v>40299</v>
      </c>
      <c r="R3410" t="s">
        <v>28</v>
      </c>
      <c r="S3410" t="s">
        <v>29</v>
      </c>
      <c r="T3410" t="s">
        <v>25</v>
      </c>
    </row>
    <row r="3411" spans="1:20" x14ac:dyDescent="0.25">
      <c r="A3411">
        <v>786</v>
      </c>
      <c r="B3411" t="s">
        <v>53</v>
      </c>
      <c r="C3411" t="s">
        <v>21</v>
      </c>
      <c r="D3411" t="s">
        <v>43</v>
      </c>
      <c r="E3411">
        <v>25</v>
      </c>
      <c r="F3411">
        <v>154</v>
      </c>
      <c r="G3411">
        <v>264</v>
      </c>
      <c r="H3411">
        <v>110</v>
      </c>
      <c r="I3411">
        <v>129</v>
      </c>
      <c r="J3411">
        <v>100</v>
      </c>
      <c r="K3411">
        <v>665</v>
      </c>
      <c r="L3411">
        <v>40</v>
      </c>
      <c r="M3411">
        <v>100</v>
      </c>
      <c r="N3411">
        <v>150</v>
      </c>
      <c r="O3411">
        <v>250</v>
      </c>
      <c r="P3411">
        <v>5</v>
      </c>
      <c r="Q3411" s="1">
        <v>40330</v>
      </c>
      <c r="R3411" t="s">
        <v>28</v>
      </c>
      <c r="S3411" t="s">
        <v>29</v>
      </c>
      <c r="T3411" t="s">
        <v>25</v>
      </c>
    </row>
    <row r="3412" spans="1:20" x14ac:dyDescent="0.25">
      <c r="A3412">
        <v>786</v>
      </c>
      <c r="B3412" t="s">
        <v>53</v>
      </c>
      <c r="C3412" t="s">
        <v>21</v>
      </c>
      <c r="D3412" t="s">
        <v>43</v>
      </c>
      <c r="E3412">
        <v>86</v>
      </c>
      <c r="F3412">
        <v>117</v>
      </c>
      <c r="G3412">
        <v>202</v>
      </c>
      <c r="H3412">
        <v>87</v>
      </c>
      <c r="I3412">
        <v>51</v>
      </c>
      <c r="J3412">
        <v>28</v>
      </c>
      <c r="K3412">
        <v>472</v>
      </c>
      <c r="L3412">
        <v>70</v>
      </c>
      <c r="M3412">
        <v>80</v>
      </c>
      <c r="N3412">
        <v>110</v>
      </c>
      <c r="O3412">
        <v>190</v>
      </c>
      <c r="P3412">
        <v>6</v>
      </c>
      <c r="Q3412" s="1">
        <v>40664</v>
      </c>
      <c r="R3412" t="s">
        <v>28</v>
      </c>
      <c r="S3412" t="s">
        <v>30</v>
      </c>
      <c r="T3412" t="s">
        <v>31</v>
      </c>
    </row>
    <row r="3413" spans="1:20" x14ac:dyDescent="0.25">
      <c r="A3413">
        <v>786</v>
      </c>
      <c r="B3413" t="s">
        <v>53</v>
      </c>
      <c r="C3413" t="s">
        <v>21</v>
      </c>
      <c r="D3413" t="s">
        <v>43</v>
      </c>
      <c r="E3413">
        <v>48</v>
      </c>
      <c r="F3413">
        <v>62</v>
      </c>
      <c r="G3413">
        <v>109</v>
      </c>
      <c r="H3413">
        <v>48</v>
      </c>
      <c r="I3413">
        <v>25</v>
      </c>
      <c r="J3413">
        <v>15</v>
      </c>
      <c r="K3413">
        <v>599</v>
      </c>
      <c r="L3413">
        <v>30</v>
      </c>
      <c r="M3413">
        <v>30</v>
      </c>
      <c r="N3413">
        <v>50</v>
      </c>
      <c r="O3413">
        <v>80</v>
      </c>
      <c r="P3413">
        <v>8</v>
      </c>
      <c r="Q3413" s="1">
        <v>40664</v>
      </c>
      <c r="R3413" t="s">
        <v>32</v>
      </c>
      <c r="S3413" t="s">
        <v>39</v>
      </c>
      <c r="T3413" t="s">
        <v>31</v>
      </c>
    </row>
    <row r="3414" spans="1:20" x14ac:dyDescent="0.25">
      <c r="A3414">
        <v>786</v>
      </c>
      <c r="B3414" t="s">
        <v>53</v>
      </c>
      <c r="C3414" t="s">
        <v>21</v>
      </c>
      <c r="D3414" t="s">
        <v>43</v>
      </c>
      <c r="E3414">
        <v>25</v>
      </c>
      <c r="F3414">
        <v>39</v>
      </c>
      <c r="G3414">
        <v>68</v>
      </c>
      <c r="H3414">
        <v>30</v>
      </c>
      <c r="I3414">
        <v>20</v>
      </c>
      <c r="J3414">
        <v>9</v>
      </c>
      <c r="K3414">
        <v>581</v>
      </c>
      <c r="L3414">
        <v>20</v>
      </c>
      <c r="M3414">
        <v>20</v>
      </c>
      <c r="N3414">
        <v>30</v>
      </c>
      <c r="O3414">
        <v>50</v>
      </c>
      <c r="P3414">
        <v>8</v>
      </c>
      <c r="Q3414" s="1">
        <v>40756</v>
      </c>
      <c r="R3414" t="s">
        <v>32</v>
      </c>
      <c r="S3414" t="s">
        <v>39</v>
      </c>
      <c r="T3414" t="s">
        <v>31</v>
      </c>
    </row>
    <row r="3415" spans="1:20" x14ac:dyDescent="0.25">
      <c r="A3415">
        <v>786</v>
      </c>
      <c r="B3415" t="s">
        <v>53</v>
      </c>
      <c r="C3415" t="s">
        <v>21</v>
      </c>
      <c r="D3415" t="s">
        <v>43</v>
      </c>
      <c r="E3415">
        <v>24</v>
      </c>
      <c r="F3415">
        <v>70</v>
      </c>
      <c r="G3415">
        <v>134</v>
      </c>
      <c r="H3415">
        <v>56</v>
      </c>
      <c r="I3415">
        <v>54</v>
      </c>
      <c r="J3415">
        <v>21</v>
      </c>
      <c r="K3415">
        <v>385</v>
      </c>
      <c r="L3415">
        <v>20</v>
      </c>
      <c r="M3415">
        <v>30</v>
      </c>
      <c r="N3415">
        <v>30</v>
      </c>
      <c r="O3415">
        <v>60</v>
      </c>
      <c r="P3415">
        <v>9</v>
      </c>
      <c r="Q3415" s="1">
        <v>40817</v>
      </c>
      <c r="R3415" t="s">
        <v>32</v>
      </c>
      <c r="S3415" t="s">
        <v>33</v>
      </c>
      <c r="T3415" t="s">
        <v>31</v>
      </c>
    </row>
    <row r="3416" spans="1:20" x14ac:dyDescent="0.25">
      <c r="A3416">
        <v>786</v>
      </c>
      <c r="B3416" t="s">
        <v>53</v>
      </c>
      <c r="C3416" t="s">
        <v>21</v>
      </c>
      <c r="D3416" t="s">
        <v>43</v>
      </c>
      <c r="E3416">
        <v>68</v>
      </c>
      <c r="F3416">
        <v>96</v>
      </c>
      <c r="G3416">
        <v>175</v>
      </c>
      <c r="H3416">
        <v>81</v>
      </c>
      <c r="I3416">
        <v>44</v>
      </c>
      <c r="J3416">
        <v>25</v>
      </c>
      <c r="K3416">
        <v>1046</v>
      </c>
      <c r="L3416">
        <v>40</v>
      </c>
      <c r="M3416">
        <v>60</v>
      </c>
      <c r="N3416">
        <v>70</v>
      </c>
      <c r="O3416">
        <v>130</v>
      </c>
      <c r="P3416">
        <v>10</v>
      </c>
      <c r="Q3416" s="1">
        <v>40695</v>
      </c>
      <c r="R3416" t="s">
        <v>32</v>
      </c>
      <c r="S3416" t="s">
        <v>34</v>
      </c>
      <c r="T3416" t="s">
        <v>31</v>
      </c>
    </row>
    <row r="3417" spans="1:20" x14ac:dyDescent="0.25">
      <c r="A3417">
        <v>786</v>
      </c>
      <c r="B3417" t="s">
        <v>53</v>
      </c>
      <c r="C3417" t="s">
        <v>21</v>
      </c>
      <c r="D3417" t="s">
        <v>43</v>
      </c>
      <c r="E3417">
        <v>28</v>
      </c>
      <c r="F3417">
        <v>48</v>
      </c>
      <c r="G3417">
        <v>80</v>
      </c>
      <c r="H3417">
        <v>32</v>
      </c>
      <c r="I3417">
        <v>20</v>
      </c>
      <c r="J3417">
        <v>8</v>
      </c>
      <c r="K3417">
        <v>817</v>
      </c>
      <c r="L3417">
        <v>40</v>
      </c>
      <c r="M3417">
        <v>30</v>
      </c>
      <c r="N3417">
        <v>50</v>
      </c>
      <c r="O3417">
        <v>80</v>
      </c>
      <c r="P3417">
        <v>11</v>
      </c>
      <c r="Q3417" s="1">
        <v>40210</v>
      </c>
      <c r="R3417" t="s">
        <v>26</v>
      </c>
      <c r="S3417" t="s">
        <v>35</v>
      </c>
      <c r="T3417" t="s">
        <v>25</v>
      </c>
    </row>
    <row r="3418" spans="1:20" x14ac:dyDescent="0.25">
      <c r="A3418">
        <v>801</v>
      </c>
      <c r="B3418" t="s">
        <v>60</v>
      </c>
      <c r="C3418" t="s">
        <v>37</v>
      </c>
      <c r="D3418" t="s">
        <v>22</v>
      </c>
      <c r="E3418">
        <v>47</v>
      </c>
      <c r="F3418">
        <v>92</v>
      </c>
      <c r="G3418">
        <v>170</v>
      </c>
      <c r="H3418">
        <v>78</v>
      </c>
      <c r="I3418">
        <v>45</v>
      </c>
      <c r="J3418">
        <v>24</v>
      </c>
      <c r="K3418">
        <v>965</v>
      </c>
      <c r="L3418">
        <v>80</v>
      </c>
      <c r="M3418">
        <v>90</v>
      </c>
      <c r="N3418">
        <v>120</v>
      </c>
      <c r="O3418">
        <v>210</v>
      </c>
      <c r="P3418">
        <v>1</v>
      </c>
      <c r="Q3418" s="1">
        <v>40179</v>
      </c>
      <c r="R3418" t="s">
        <v>23</v>
      </c>
      <c r="S3418" t="s">
        <v>44</v>
      </c>
      <c r="T3418" t="s">
        <v>25</v>
      </c>
    </row>
    <row r="3419" spans="1:20" x14ac:dyDescent="0.25">
      <c r="A3419">
        <v>801</v>
      </c>
      <c r="B3419" t="s">
        <v>60</v>
      </c>
      <c r="C3419" t="s">
        <v>37</v>
      </c>
      <c r="D3419" t="s">
        <v>22</v>
      </c>
      <c r="E3419">
        <v>24</v>
      </c>
      <c r="F3419">
        <v>60</v>
      </c>
      <c r="G3419">
        <v>110</v>
      </c>
      <c r="H3419">
        <v>50</v>
      </c>
      <c r="I3419">
        <v>36</v>
      </c>
      <c r="J3419">
        <v>15</v>
      </c>
      <c r="K3419">
        <v>1064</v>
      </c>
      <c r="L3419">
        <v>40</v>
      </c>
      <c r="M3419">
        <v>60</v>
      </c>
      <c r="N3419">
        <v>70</v>
      </c>
      <c r="O3419">
        <v>130</v>
      </c>
      <c r="P3419">
        <v>1</v>
      </c>
      <c r="Q3419" s="1">
        <v>40391</v>
      </c>
      <c r="R3419" t="s">
        <v>23</v>
      </c>
      <c r="S3419" t="s">
        <v>44</v>
      </c>
      <c r="T3419" t="s">
        <v>25</v>
      </c>
    </row>
    <row r="3420" spans="1:20" x14ac:dyDescent="0.25">
      <c r="A3420">
        <v>801</v>
      </c>
      <c r="B3420" t="s">
        <v>60</v>
      </c>
      <c r="C3420" t="s">
        <v>37</v>
      </c>
      <c r="D3420" t="s">
        <v>22</v>
      </c>
      <c r="E3420">
        <v>33</v>
      </c>
      <c r="F3420">
        <v>74</v>
      </c>
      <c r="G3420">
        <v>136</v>
      </c>
      <c r="H3420">
        <v>62</v>
      </c>
      <c r="I3420">
        <v>41</v>
      </c>
      <c r="J3420">
        <v>19</v>
      </c>
      <c r="K3420">
        <v>1059</v>
      </c>
      <c r="L3420">
        <v>70</v>
      </c>
      <c r="M3420">
        <v>70</v>
      </c>
      <c r="N3420">
        <v>100</v>
      </c>
      <c r="O3420">
        <v>170</v>
      </c>
      <c r="P3420">
        <v>1</v>
      </c>
      <c r="Q3420" s="1">
        <v>40422</v>
      </c>
      <c r="R3420" t="s">
        <v>23</v>
      </c>
      <c r="S3420" t="s">
        <v>44</v>
      </c>
      <c r="T3420" t="s">
        <v>25</v>
      </c>
    </row>
    <row r="3421" spans="1:20" x14ac:dyDescent="0.25">
      <c r="A3421">
        <v>801</v>
      </c>
      <c r="B3421" t="s">
        <v>60</v>
      </c>
      <c r="C3421" t="s">
        <v>37</v>
      </c>
      <c r="D3421" t="s">
        <v>22</v>
      </c>
      <c r="E3421">
        <v>39</v>
      </c>
      <c r="F3421">
        <v>81</v>
      </c>
      <c r="G3421">
        <v>150</v>
      </c>
      <c r="H3421">
        <v>69</v>
      </c>
      <c r="I3421">
        <v>42</v>
      </c>
      <c r="J3421">
        <v>21</v>
      </c>
      <c r="K3421">
        <v>1060</v>
      </c>
      <c r="L3421">
        <v>50</v>
      </c>
      <c r="M3421">
        <v>80</v>
      </c>
      <c r="N3421">
        <v>90</v>
      </c>
      <c r="O3421">
        <v>170</v>
      </c>
      <c r="P3421">
        <v>1</v>
      </c>
      <c r="Q3421" s="1">
        <v>40483</v>
      </c>
      <c r="R3421" t="s">
        <v>23</v>
      </c>
      <c r="S3421" t="s">
        <v>44</v>
      </c>
      <c r="T3421" t="s">
        <v>25</v>
      </c>
    </row>
    <row r="3422" spans="1:20" x14ac:dyDescent="0.25">
      <c r="A3422">
        <v>801</v>
      </c>
      <c r="B3422" t="s">
        <v>60</v>
      </c>
      <c r="C3422" t="s">
        <v>37</v>
      </c>
      <c r="D3422" t="s">
        <v>22</v>
      </c>
      <c r="E3422">
        <v>73</v>
      </c>
      <c r="F3422">
        <v>92</v>
      </c>
      <c r="G3422">
        <v>190</v>
      </c>
      <c r="H3422">
        <v>78</v>
      </c>
      <c r="I3422">
        <v>47</v>
      </c>
      <c r="J3422">
        <v>24</v>
      </c>
      <c r="K3422">
        <v>965</v>
      </c>
      <c r="L3422">
        <v>80</v>
      </c>
      <c r="M3422">
        <v>90</v>
      </c>
      <c r="N3422">
        <v>120</v>
      </c>
      <c r="O3422">
        <v>210</v>
      </c>
      <c r="P3422">
        <v>1</v>
      </c>
      <c r="Q3422" s="1">
        <v>40544</v>
      </c>
      <c r="R3422" t="s">
        <v>23</v>
      </c>
      <c r="S3422" t="s">
        <v>44</v>
      </c>
      <c r="T3422" t="s">
        <v>25</v>
      </c>
    </row>
    <row r="3423" spans="1:20" x14ac:dyDescent="0.25">
      <c r="A3423">
        <v>801</v>
      </c>
      <c r="B3423" t="s">
        <v>60</v>
      </c>
      <c r="C3423" t="s">
        <v>37</v>
      </c>
      <c r="D3423" t="s">
        <v>22</v>
      </c>
      <c r="E3423">
        <v>68</v>
      </c>
      <c r="F3423">
        <v>90</v>
      </c>
      <c r="G3423">
        <v>176</v>
      </c>
      <c r="H3423">
        <v>75</v>
      </c>
      <c r="I3423">
        <v>44</v>
      </c>
      <c r="J3423">
        <v>23</v>
      </c>
      <c r="K3423">
        <v>956</v>
      </c>
      <c r="L3423">
        <v>70</v>
      </c>
      <c r="M3423">
        <v>90</v>
      </c>
      <c r="N3423">
        <v>110</v>
      </c>
      <c r="O3423">
        <v>200</v>
      </c>
      <c r="P3423">
        <v>1</v>
      </c>
      <c r="Q3423" s="1">
        <v>40575</v>
      </c>
      <c r="R3423" t="s">
        <v>23</v>
      </c>
      <c r="S3423" t="s">
        <v>44</v>
      </c>
      <c r="T3423" t="s">
        <v>25</v>
      </c>
    </row>
    <row r="3424" spans="1:20" x14ac:dyDescent="0.25">
      <c r="A3424">
        <v>801</v>
      </c>
      <c r="B3424" t="s">
        <v>60</v>
      </c>
      <c r="C3424" t="s">
        <v>37</v>
      </c>
      <c r="D3424" t="s">
        <v>22</v>
      </c>
      <c r="E3424">
        <v>70</v>
      </c>
      <c r="F3424">
        <v>91</v>
      </c>
      <c r="G3424">
        <v>178</v>
      </c>
      <c r="H3424">
        <v>76</v>
      </c>
      <c r="I3424">
        <v>44</v>
      </c>
      <c r="J3424">
        <v>23</v>
      </c>
      <c r="K3424">
        <v>965</v>
      </c>
      <c r="L3424">
        <v>70</v>
      </c>
      <c r="M3424">
        <v>90</v>
      </c>
      <c r="N3424">
        <v>110</v>
      </c>
      <c r="O3424">
        <v>200</v>
      </c>
      <c r="P3424">
        <v>1</v>
      </c>
      <c r="Q3424" s="1">
        <v>40634</v>
      </c>
      <c r="R3424" t="s">
        <v>23</v>
      </c>
      <c r="S3424" t="s">
        <v>44</v>
      </c>
      <c r="T3424" t="s">
        <v>25</v>
      </c>
    </row>
    <row r="3425" spans="1:20" x14ac:dyDescent="0.25">
      <c r="A3425">
        <v>801</v>
      </c>
      <c r="B3425" t="s">
        <v>60</v>
      </c>
      <c r="C3425" t="s">
        <v>37</v>
      </c>
      <c r="D3425" t="s">
        <v>22</v>
      </c>
      <c r="E3425">
        <v>44</v>
      </c>
      <c r="F3425">
        <v>72</v>
      </c>
      <c r="G3425">
        <v>131</v>
      </c>
      <c r="H3425">
        <v>60</v>
      </c>
      <c r="I3425">
        <v>37</v>
      </c>
      <c r="J3425">
        <v>18</v>
      </c>
      <c r="K3425">
        <v>1070</v>
      </c>
      <c r="L3425">
        <v>60</v>
      </c>
      <c r="M3425">
        <v>70</v>
      </c>
      <c r="N3425">
        <v>90</v>
      </c>
      <c r="O3425">
        <v>160</v>
      </c>
      <c r="P3425">
        <v>1</v>
      </c>
      <c r="Q3425" s="1">
        <v>40725</v>
      </c>
      <c r="R3425" t="s">
        <v>23</v>
      </c>
      <c r="S3425" t="s">
        <v>44</v>
      </c>
      <c r="T3425" t="s">
        <v>25</v>
      </c>
    </row>
    <row r="3426" spans="1:20" x14ac:dyDescent="0.25">
      <c r="A3426">
        <v>801</v>
      </c>
      <c r="B3426" t="s">
        <v>60</v>
      </c>
      <c r="C3426" t="s">
        <v>37</v>
      </c>
      <c r="D3426" t="s">
        <v>22</v>
      </c>
      <c r="E3426">
        <v>26</v>
      </c>
      <c r="F3426">
        <v>71</v>
      </c>
      <c r="G3426">
        <v>124</v>
      </c>
      <c r="H3426">
        <v>53</v>
      </c>
      <c r="I3426">
        <v>45</v>
      </c>
      <c r="J3426">
        <v>17</v>
      </c>
      <c r="K3426">
        <v>299</v>
      </c>
      <c r="L3426">
        <v>60</v>
      </c>
      <c r="M3426">
        <v>60</v>
      </c>
      <c r="N3426">
        <v>90</v>
      </c>
      <c r="O3426">
        <v>150</v>
      </c>
      <c r="P3426">
        <v>2</v>
      </c>
      <c r="Q3426" s="1">
        <v>40238</v>
      </c>
      <c r="R3426" t="s">
        <v>23</v>
      </c>
      <c r="S3426" t="s">
        <v>24</v>
      </c>
      <c r="T3426" t="s">
        <v>25</v>
      </c>
    </row>
    <row r="3427" spans="1:20" x14ac:dyDescent="0.25">
      <c r="A3427">
        <v>801</v>
      </c>
      <c r="B3427" t="s">
        <v>60</v>
      </c>
      <c r="C3427" t="s">
        <v>37</v>
      </c>
      <c r="D3427" t="s">
        <v>22</v>
      </c>
      <c r="E3427">
        <v>19</v>
      </c>
      <c r="F3427">
        <v>62</v>
      </c>
      <c r="G3427">
        <v>108</v>
      </c>
      <c r="H3427">
        <v>46</v>
      </c>
      <c r="I3427">
        <v>43</v>
      </c>
      <c r="J3427">
        <v>15</v>
      </c>
      <c r="K3427">
        <v>367</v>
      </c>
      <c r="L3427">
        <v>50</v>
      </c>
      <c r="M3427">
        <v>50</v>
      </c>
      <c r="N3427">
        <v>80</v>
      </c>
      <c r="O3427">
        <v>130</v>
      </c>
      <c r="P3427">
        <v>2</v>
      </c>
      <c r="Q3427" s="1">
        <v>40330</v>
      </c>
      <c r="R3427" t="s">
        <v>23</v>
      </c>
      <c r="S3427" t="s">
        <v>24</v>
      </c>
      <c r="T3427" t="s">
        <v>25</v>
      </c>
    </row>
    <row r="3428" spans="1:20" x14ac:dyDescent="0.25">
      <c r="A3428">
        <v>801</v>
      </c>
      <c r="B3428" t="s">
        <v>60</v>
      </c>
      <c r="C3428" t="s">
        <v>37</v>
      </c>
      <c r="D3428" t="s">
        <v>22</v>
      </c>
      <c r="E3428">
        <v>16</v>
      </c>
      <c r="F3428">
        <v>57</v>
      </c>
      <c r="G3428">
        <v>100</v>
      </c>
      <c r="H3428">
        <v>43</v>
      </c>
      <c r="I3428">
        <v>41</v>
      </c>
      <c r="J3428">
        <v>14</v>
      </c>
      <c r="K3428">
        <v>388</v>
      </c>
      <c r="L3428">
        <v>40</v>
      </c>
      <c r="M3428">
        <v>50</v>
      </c>
      <c r="N3428">
        <v>70</v>
      </c>
      <c r="O3428">
        <v>120</v>
      </c>
      <c r="P3428">
        <v>2</v>
      </c>
      <c r="Q3428" s="1">
        <v>40360</v>
      </c>
      <c r="R3428" t="s">
        <v>23</v>
      </c>
      <c r="S3428" t="s">
        <v>24</v>
      </c>
      <c r="T3428" t="s">
        <v>25</v>
      </c>
    </row>
    <row r="3429" spans="1:20" x14ac:dyDescent="0.25">
      <c r="A3429">
        <v>801</v>
      </c>
      <c r="B3429" t="s">
        <v>60</v>
      </c>
      <c r="C3429" t="s">
        <v>37</v>
      </c>
      <c r="D3429" t="s">
        <v>22</v>
      </c>
      <c r="E3429">
        <v>21</v>
      </c>
      <c r="F3429">
        <v>65</v>
      </c>
      <c r="G3429">
        <v>114</v>
      </c>
      <c r="H3429">
        <v>49</v>
      </c>
      <c r="I3429">
        <v>44</v>
      </c>
      <c r="J3429">
        <v>16</v>
      </c>
      <c r="K3429">
        <v>392</v>
      </c>
      <c r="L3429">
        <v>50</v>
      </c>
      <c r="M3429">
        <v>50</v>
      </c>
      <c r="N3429">
        <v>80</v>
      </c>
      <c r="O3429">
        <v>130</v>
      </c>
      <c r="P3429">
        <v>2</v>
      </c>
      <c r="Q3429" s="1">
        <v>40513</v>
      </c>
      <c r="R3429" t="s">
        <v>23</v>
      </c>
      <c r="S3429" t="s">
        <v>24</v>
      </c>
      <c r="T3429" t="s">
        <v>25</v>
      </c>
    </row>
    <row r="3430" spans="1:20" x14ac:dyDescent="0.25">
      <c r="A3430">
        <v>801</v>
      </c>
      <c r="B3430" t="s">
        <v>60</v>
      </c>
      <c r="C3430" t="s">
        <v>37</v>
      </c>
      <c r="D3430" t="s">
        <v>22</v>
      </c>
      <c r="E3430">
        <v>39</v>
      </c>
      <c r="F3430">
        <v>71</v>
      </c>
      <c r="G3430">
        <v>132</v>
      </c>
      <c r="H3430">
        <v>53</v>
      </c>
      <c r="I3430">
        <v>45</v>
      </c>
      <c r="J3430">
        <v>17</v>
      </c>
      <c r="K3430">
        <v>299</v>
      </c>
      <c r="L3430">
        <v>60</v>
      </c>
      <c r="M3430">
        <v>60</v>
      </c>
      <c r="N3430">
        <v>90</v>
      </c>
      <c r="O3430">
        <v>150</v>
      </c>
      <c r="P3430">
        <v>2</v>
      </c>
      <c r="Q3430" s="1">
        <v>40603</v>
      </c>
      <c r="R3430" t="s">
        <v>23</v>
      </c>
      <c r="S3430" t="s">
        <v>24</v>
      </c>
      <c r="T3430" t="s">
        <v>25</v>
      </c>
    </row>
    <row r="3431" spans="1:20" x14ac:dyDescent="0.25">
      <c r="A3431">
        <v>801</v>
      </c>
      <c r="B3431" t="s">
        <v>60</v>
      </c>
      <c r="C3431" t="s">
        <v>37</v>
      </c>
      <c r="D3431" t="s">
        <v>22</v>
      </c>
      <c r="E3431">
        <v>33</v>
      </c>
      <c r="F3431">
        <v>65</v>
      </c>
      <c r="G3431">
        <v>120</v>
      </c>
      <c r="H3431">
        <v>48</v>
      </c>
      <c r="I3431">
        <v>43</v>
      </c>
      <c r="J3431">
        <v>15</v>
      </c>
      <c r="K3431">
        <v>380</v>
      </c>
      <c r="L3431">
        <v>50</v>
      </c>
      <c r="M3431">
        <v>60</v>
      </c>
      <c r="N3431">
        <v>80</v>
      </c>
      <c r="O3431">
        <v>140</v>
      </c>
      <c r="P3431">
        <v>2</v>
      </c>
      <c r="Q3431" s="1">
        <v>40787</v>
      </c>
      <c r="R3431" t="s">
        <v>23</v>
      </c>
      <c r="S3431" t="s">
        <v>24</v>
      </c>
      <c r="T3431" t="s">
        <v>25</v>
      </c>
    </row>
    <row r="3432" spans="1:20" x14ac:dyDescent="0.25">
      <c r="A3432">
        <v>801</v>
      </c>
      <c r="B3432" t="s">
        <v>60</v>
      </c>
      <c r="C3432" t="s">
        <v>37</v>
      </c>
      <c r="D3432" t="s">
        <v>22</v>
      </c>
      <c r="E3432">
        <v>39</v>
      </c>
      <c r="F3432">
        <v>105</v>
      </c>
      <c r="G3432">
        <v>190</v>
      </c>
      <c r="H3432">
        <v>85</v>
      </c>
      <c r="I3432">
        <v>66</v>
      </c>
      <c r="J3432">
        <v>32</v>
      </c>
      <c r="K3432">
        <v>494</v>
      </c>
      <c r="L3432">
        <v>70</v>
      </c>
      <c r="M3432">
        <v>100</v>
      </c>
      <c r="N3432">
        <v>130</v>
      </c>
      <c r="O3432">
        <v>230</v>
      </c>
      <c r="P3432">
        <v>3</v>
      </c>
      <c r="Q3432" s="1">
        <v>40179</v>
      </c>
      <c r="R3432" t="s">
        <v>23</v>
      </c>
      <c r="S3432" t="s">
        <v>38</v>
      </c>
      <c r="T3432" t="s">
        <v>31</v>
      </c>
    </row>
    <row r="3433" spans="1:20" x14ac:dyDescent="0.25">
      <c r="A3433">
        <v>801</v>
      </c>
      <c r="B3433" t="s">
        <v>60</v>
      </c>
      <c r="C3433" t="s">
        <v>37</v>
      </c>
      <c r="D3433" t="s">
        <v>22</v>
      </c>
      <c r="E3433">
        <v>24</v>
      </c>
      <c r="F3433">
        <v>83</v>
      </c>
      <c r="G3433">
        <v>150</v>
      </c>
      <c r="H3433">
        <v>67</v>
      </c>
      <c r="I3433">
        <v>59</v>
      </c>
      <c r="J3433">
        <v>25</v>
      </c>
      <c r="K3433">
        <v>599</v>
      </c>
      <c r="L3433">
        <v>50</v>
      </c>
      <c r="M3433">
        <v>80</v>
      </c>
      <c r="N3433">
        <v>100</v>
      </c>
      <c r="O3433">
        <v>180</v>
      </c>
      <c r="P3433">
        <v>3</v>
      </c>
      <c r="Q3433" s="1">
        <v>40422</v>
      </c>
      <c r="R3433" t="s">
        <v>23</v>
      </c>
      <c r="S3433" t="s">
        <v>38</v>
      </c>
      <c r="T3433" t="s">
        <v>31</v>
      </c>
    </row>
    <row r="3434" spans="1:20" x14ac:dyDescent="0.25">
      <c r="A3434">
        <v>801</v>
      </c>
      <c r="B3434" t="s">
        <v>60</v>
      </c>
      <c r="C3434" t="s">
        <v>37</v>
      </c>
      <c r="D3434" t="s">
        <v>22</v>
      </c>
      <c r="E3434">
        <v>38</v>
      </c>
      <c r="F3434">
        <v>102</v>
      </c>
      <c r="G3434">
        <v>184</v>
      </c>
      <c r="H3434">
        <v>82</v>
      </c>
      <c r="I3434">
        <v>64</v>
      </c>
      <c r="J3434">
        <v>31</v>
      </c>
      <c r="K3434">
        <v>601</v>
      </c>
      <c r="L3434">
        <v>60</v>
      </c>
      <c r="M3434">
        <v>90</v>
      </c>
      <c r="N3434">
        <v>120</v>
      </c>
      <c r="O3434">
        <v>210</v>
      </c>
      <c r="P3434">
        <v>3</v>
      </c>
      <c r="Q3434" s="1">
        <v>40483</v>
      </c>
      <c r="R3434" t="s">
        <v>23</v>
      </c>
      <c r="S3434" t="s">
        <v>38</v>
      </c>
      <c r="T3434" t="s">
        <v>31</v>
      </c>
    </row>
    <row r="3435" spans="1:20" x14ac:dyDescent="0.25">
      <c r="A3435">
        <v>801</v>
      </c>
      <c r="B3435" t="s">
        <v>60</v>
      </c>
      <c r="C3435" t="s">
        <v>37</v>
      </c>
      <c r="D3435" t="s">
        <v>22</v>
      </c>
      <c r="E3435">
        <v>61</v>
      </c>
      <c r="F3435">
        <v>105</v>
      </c>
      <c r="G3435">
        <v>213</v>
      </c>
      <c r="H3435">
        <v>85</v>
      </c>
      <c r="I3435">
        <v>69</v>
      </c>
      <c r="J3435">
        <v>32</v>
      </c>
      <c r="K3435">
        <v>494</v>
      </c>
      <c r="L3435">
        <v>70</v>
      </c>
      <c r="M3435">
        <v>100</v>
      </c>
      <c r="N3435">
        <v>130</v>
      </c>
      <c r="O3435">
        <v>230</v>
      </c>
      <c r="P3435">
        <v>3</v>
      </c>
      <c r="Q3435" s="1">
        <v>40544</v>
      </c>
      <c r="R3435" t="s">
        <v>23</v>
      </c>
      <c r="S3435" t="s">
        <v>38</v>
      </c>
      <c r="T3435" t="s">
        <v>31</v>
      </c>
    </row>
    <row r="3436" spans="1:20" x14ac:dyDescent="0.25">
      <c r="A3436">
        <v>801</v>
      </c>
      <c r="B3436" t="s">
        <v>60</v>
      </c>
      <c r="C3436" t="s">
        <v>37</v>
      </c>
      <c r="D3436" t="s">
        <v>22</v>
      </c>
      <c r="E3436">
        <v>50</v>
      </c>
      <c r="F3436">
        <v>98</v>
      </c>
      <c r="G3436">
        <v>190</v>
      </c>
      <c r="H3436">
        <v>80</v>
      </c>
      <c r="I3436">
        <v>64</v>
      </c>
      <c r="J3436">
        <v>30</v>
      </c>
      <c r="K3436">
        <v>494</v>
      </c>
      <c r="L3436">
        <v>70</v>
      </c>
      <c r="M3436">
        <v>100</v>
      </c>
      <c r="N3436">
        <v>120</v>
      </c>
      <c r="O3436">
        <v>220</v>
      </c>
      <c r="P3436">
        <v>3</v>
      </c>
      <c r="Q3436" s="1">
        <v>40634</v>
      </c>
      <c r="R3436" t="s">
        <v>23</v>
      </c>
      <c r="S3436" t="s">
        <v>38</v>
      </c>
      <c r="T3436" t="s">
        <v>31</v>
      </c>
    </row>
    <row r="3437" spans="1:20" x14ac:dyDescent="0.25">
      <c r="A3437">
        <v>801</v>
      </c>
      <c r="B3437" t="s">
        <v>60</v>
      </c>
      <c r="C3437" t="s">
        <v>37</v>
      </c>
      <c r="D3437" t="s">
        <v>22</v>
      </c>
      <c r="E3437">
        <v>37</v>
      </c>
      <c r="F3437">
        <v>88</v>
      </c>
      <c r="G3437">
        <v>159</v>
      </c>
      <c r="H3437">
        <v>72</v>
      </c>
      <c r="I3437">
        <v>57</v>
      </c>
      <c r="J3437">
        <v>27</v>
      </c>
      <c r="K3437">
        <v>606</v>
      </c>
      <c r="L3437">
        <v>60</v>
      </c>
      <c r="M3437">
        <v>90</v>
      </c>
      <c r="N3437">
        <v>110</v>
      </c>
      <c r="O3437">
        <v>200</v>
      </c>
      <c r="P3437">
        <v>3</v>
      </c>
      <c r="Q3437" s="1">
        <v>40756</v>
      </c>
      <c r="R3437" t="s">
        <v>23</v>
      </c>
      <c r="S3437" t="s">
        <v>38</v>
      </c>
      <c r="T3437" t="s">
        <v>31</v>
      </c>
    </row>
    <row r="3438" spans="1:20" x14ac:dyDescent="0.25">
      <c r="A3438">
        <v>801</v>
      </c>
      <c r="B3438" t="s">
        <v>60</v>
      </c>
      <c r="C3438" t="s">
        <v>37</v>
      </c>
      <c r="D3438" t="s">
        <v>22</v>
      </c>
      <c r="E3438">
        <v>39</v>
      </c>
      <c r="F3438">
        <v>85</v>
      </c>
      <c r="G3438">
        <v>163</v>
      </c>
      <c r="H3438">
        <v>68</v>
      </c>
      <c r="I3438">
        <v>59</v>
      </c>
      <c r="J3438">
        <v>25</v>
      </c>
      <c r="K3438">
        <v>619</v>
      </c>
      <c r="L3438">
        <v>50</v>
      </c>
      <c r="M3438">
        <v>80</v>
      </c>
      <c r="N3438">
        <v>100</v>
      </c>
      <c r="O3438">
        <v>180</v>
      </c>
      <c r="P3438">
        <v>3</v>
      </c>
      <c r="Q3438" s="1">
        <v>40878</v>
      </c>
      <c r="R3438" t="s">
        <v>23</v>
      </c>
      <c r="S3438" t="s">
        <v>38</v>
      </c>
      <c r="T3438" t="s">
        <v>31</v>
      </c>
    </row>
    <row r="3439" spans="1:20" x14ac:dyDescent="0.25">
      <c r="A3439">
        <v>801</v>
      </c>
      <c r="B3439" t="s">
        <v>60</v>
      </c>
      <c r="C3439" t="s">
        <v>37</v>
      </c>
      <c r="D3439" t="s">
        <v>22</v>
      </c>
      <c r="E3439">
        <v>-3</v>
      </c>
      <c r="F3439">
        <v>42</v>
      </c>
      <c r="G3439">
        <v>76</v>
      </c>
      <c r="H3439">
        <v>34</v>
      </c>
      <c r="I3439">
        <v>45</v>
      </c>
      <c r="J3439">
        <v>12</v>
      </c>
      <c r="K3439">
        <v>182</v>
      </c>
      <c r="L3439">
        <v>10</v>
      </c>
      <c r="M3439">
        <v>20</v>
      </c>
      <c r="N3439">
        <v>30</v>
      </c>
      <c r="O3439">
        <v>50</v>
      </c>
      <c r="P3439">
        <v>13</v>
      </c>
      <c r="Q3439" s="1">
        <v>40299</v>
      </c>
      <c r="R3439" t="s">
        <v>26</v>
      </c>
      <c r="S3439" t="s">
        <v>27</v>
      </c>
      <c r="T3439" t="s">
        <v>25</v>
      </c>
    </row>
    <row r="3440" spans="1:20" x14ac:dyDescent="0.25">
      <c r="A3440">
        <v>801</v>
      </c>
      <c r="B3440" t="s">
        <v>60</v>
      </c>
      <c r="C3440" t="s">
        <v>37</v>
      </c>
      <c r="D3440" t="s">
        <v>22</v>
      </c>
      <c r="E3440">
        <v>-3</v>
      </c>
      <c r="F3440">
        <v>42</v>
      </c>
      <c r="G3440">
        <v>76</v>
      </c>
      <c r="H3440">
        <v>34</v>
      </c>
      <c r="I3440">
        <v>45</v>
      </c>
      <c r="J3440">
        <v>12</v>
      </c>
      <c r="K3440">
        <v>211</v>
      </c>
      <c r="L3440">
        <v>0</v>
      </c>
      <c r="M3440">
        <v>20</v>
      </c>
      <c r="N3440">
        <v>30</v>
      </c>
      <c r="O3440">
        <v>50</v>
      </c>
      <c r="P3440">
        <v>13</v>
      </c>
      <c r="Q3440" s="1">
        <v>40483</v>
      </c>
      <c r="R3440" t="s">
        <v>26</v>
      </c>
      <c r="S3440" t="s">
        <v>27</v>
      </c>
      <c r="T3440" t="s">
        <v>25</v>
      </c>
    </row>
    <row r="3441" spans="1:20" x14ac:dyDescent="0.25">
      <c r="A3441">
        <v>801</v>
      </c>
      <c r="B3441" t="s">
        <v>60</v>
      </c>
      <c r="C3441" t="s">
        <v>37</v>
      </c>
      <c r="D3441" t="s">
        <v>22</v>
      </c>
      <c r="E3441">
        <v>-12</v>
      </c>
      <c r="F3441">
        <v>36</v>
      </c>
      <c r="G3441">
        <v>69</v>
      </c>
      <c r="H3441">
        <v>29</v>
      </c>
      <c r="I3441">
        <v>44</v>
      </c>
      <c r="J3441">
        <v>11</v>
      </c>
      <c r="K3441">
        <v>169</v>
      </c>
      <c r="L3441">
        <v>10</v>
      </c>
      <c r="M3441">
        <v>10</v>
      </c>
      <c r="N3441">
        <v>30</v>
      </c>
      <c r="O3441">
        <v>40</v>
      </c>
      <c r="P3441">
        <v>13</v>
      </c>
      <c r="Q3441" s="1">
        <v>40634</v>
      </c>
      <c r="R3441" t="s">
        <v>26</v>
      </c>
      <c r="S3441" t="s">
        <v>27</v>
      </c>
      <c r="T3441" t="s">
        <v>25</v>
      </c>
    </row>
    <row r="3442" spans="1:20" x14ac:dyDescent="0.25">
      <c r="A3442">
        <v>801</v>
      </c>
      <c r="B3442" t="s">
        <v>60</v>
      </c>
      <c r="C3442" t="s">
        <v>37</v>
      </c>
      <c r="D3442" t="s">
        <v>22</v>
      </c>
      <c r="E3442">
        <v>-4</v>
      </c>
      <c r="F3442">
        <v>42</v>
      </c>
      <c r="G3442">
        <v>75</v>
      </c>
      <c r="H3442">
        <v>34</v>
      </c>
      <c r="I3442">
        <v>42</v>
      </c>
      <c r="J3442">
        <v>12</v>
      </c>
      <c r="K3442">
        <v>182</v>
      </c>
      <c r="L3442">
        <v>10</v>
      </c>
      <c r="M3442">
        <v>20</v>
      </c>
      <c r="N3442">
        <v>30</v>
      </c>
      <c r="O3442">
        <v>50</v>
      </c>
      <c r="P3442">
        <v>13</v>
      </c>
      <c r="Q3442" s="1">
        <v>40664</v>
      </c>
      <c r="R3442" t="s">
        <v>26</v>
      </c>
      <c r="S3442" t="s">
        <v>27</v>
      </c>
      <c r="T3442" t="s">
        <v>25</v>
      </c>
    </row>
    <row r="3443" spans="1:20" x14ac:dyDescent="0.25">
      <c r="A3443">
        <v>801</v>
      </c>
      <c r="B3443" t="s">
        <v>60</v>
      </c>
      <c r="C3443" t="s">
        <v>37</v>
      </c>
      <c r="D3443" t="s">
        <v>22</v>
      </c>
      <c r="E3443">
        <v>35</v>
      </c>
      <c r="F3443">
        <v>63</v>
      </c>
      <c r="G3443">
        <v>112</v>
      </c>
      <c r="H3443">
        <v>49</v>
      </c>
      <c r="I3443">
        <v>28</v>
      </c>
      <c r="J3443">
        <v>16</v>
      </c>
      <c r="K3443">
        <v>617</v>
      </c>
      <c r="L3443">
        <v>40</v>
      </c>
      <c r="M3443">
        <v>40</v>
      </c>
      <c r="N3443">
        <v>60</v>
      </c>
      <c r="O3443">
        <v>100</v>
      </c>
      <c r="P3443">
        <v>5</v>
      </c>
      <c r="Q3443" s="1">
        <v>40210</v>
      </c>
      <c r="R3443" t="s">
        <v>28</v>
      </c>
      <c r="S3443" t="s">
        <v>29</v>
      </c>
      <c r="T3443" t="s">
        <v>25</v>
      </c>
    </row>
    <row r="3444" spans="1:20" x14ac:dyDescent="0.25">
      <c r="A3444">
        <v>801</v>
      </c>
      <c r="B3444" t="s">
        <v>60</v>
      </c>
      <c r="C3444" t="s">
        <v>37</v>
      </c>
      <c r="D3444" t="s">
        <v>22</v>
      </c>
      <c r="E3444">
        <v>34</v>
      </c>
      <c r="F3444">
        <v>62</v>
      </c>
      <c r="G3444">
        <v>110</v>
      </c>
      <c r="H3444">
        <v>48</v>
      </c>
      <c r="I3444">
        <v>28</v>
      </c>
      <c r="J3444">
        <v>15</v>
      </c>
      <c r="K3444">
        <v>611</v>
      </c>
      <c r="L3444">
        <v>40</v>
      </c>
      <c r="M3444">
        <v>40</v>
      </c>
      <c r="N3444">
        <v>60</v>
      </c>
      <c r="O3444">
        <v>100</v>
      </c>
      <c r="P3444">
        <v>5</v>
      </c>
      <c r="Q3444" s="1">
        <v>40238</v>
      </c>
      <c r="R3444" t="s">
        <v>28</v>
      </c>
      <c r="S3444" t="s">
        <v>29</v>
      </c>
      <c r="T3444" t="s">
        <v>25</v>
      </c>
    </row>
    <row r="3445" spans="1:20" x14ac:dyDescent="0.25">
      <c r="A3445">
        <v>801</v>
      </c>
      <c r="B3445" t="s">
        <v>60</v>
      </c>
      <c r="C3445" t="s">
        <v>37</v>
      </c>
      <c r="D3445" t="s">
        <v>22</v>
      </c>
      <c r="E3445">
        <v>37</v>
      </c>
      <c r="F3445">
        <v>67</v>
      </c>
      <c r="G3445">
        <v>119</v>
      </c>
      <c r="H3445">
        <v>52</v>
      </c>
      <c r="I3445">
        <v>30</v>
      </c>
      <c r="J3445">
        <v>17</v>
      </c>
      <c r="K3445">
        <v>605</v>
      </c>
      <c r="L3445">
        <v>50</v>
      </c>
      <c r="M3445">
        <v>40</v>
      </c>
      <c r="N3445">
        <v>70</v>
      </c>
      <c r="O3445">
        <v>110</v>
      </c>
      <c r="P3445">
        <v>5</v>
      </c>
      <c r="Q3445" s="1">
        <v>40269</v>
      </c>
      <c r="R3445" t="s">
        <v>28</v>
      </c>
      <c r="S3445" t="s">
        <v>29</v>
      </c>
      <c r="T3445" t="s">
        <v>25</v>
      </c>
    </row>
    <row r="3446" spans="1:20" x14ac:dyDescent="0.25">
      <c r="A3446">
        <v>801</v>
      </c>
      <c r="B3446" t="s">
        <v>60</v>
      </c>
      <c r="C3446" t="s">
        <v>37</v>
      </c>
      <c r="D3446" t="s">
        <v>22</v>
      </c>
      <c r="E3446">
        <v>32</v>
      </c>
      <c r="F3446">
        <v>60</v>
      </c>
      <c r="G3446">
        <v>106</v>
      </c>
      <c r="H3446">
        <v>46</v>
      </c>
      <c r="I3446">
        <v>28</v>
      </c>
      <c r="J3446">
        <v>15</v>
      </c>
      <c r="K3446">
        <v>587</v>
      </c>
      <c r="L3446">
        <v>40</v>
      </c>
      <c r="M3446">
        <v>40</v>
      </c>
      <c r="N3446">
        <v>60</v>
      </c>
      <c r="O3446">
        <v>100</v>
      </c>
      <c r="P3446">
        <v>5</v>
      </c>
      <c r="Q3446" s="1">
        <v>40360</v>
      </c>
      <c r="R3446" t="s">
        <v>28</v>
      </c>
      <c r="S3446" t="s">
        <v>29</v>
      </c>
      <c r="T3446" t="s">
        <v>25</v>
      </c>
    </row>
    <row r="3447" spans="1:20" x14ac:dyDescent="0.25">
      <c r="A3447">
        <v>801</v>
      </c>
      <c r="B3447" t="s">
        <v>60</v>
      </c>
      <c r="C3447" t="s">
        <v>37</v>
      </c>
      <c r="D3447" t="s">
        <v>22</v>
      </c>
      <c r="E3447">
        <v>62</v>
      </c>
      <c r="F3447">
        <v>99</v>
      </c>
      <c r="G3447">
        <v>176</v>
      </c>
      <c r="H3447">
        <v>77</v>
      </c>
      <c r="I3447">
        <v>37</v>
      </c>
      <c r="J3447">
        <v>25</v>
      </c>
      <c r="K3447">
        <v>581</v>
      </c>
      <c r="L3447">
        <v>60</v>
      </c>
      <c r="M3447">
        <v>70</v>
      </c>
      <c r="N3447">
        <v>90</v>
      </c>
      <c r="O3447">
        <v>160</v>
      </c>
      <c r="P3447">
        <v>5</v>
      </c>
      <c r="Q3447" s="1">
        <v>40391</v>
      </c>
      <c r="R3447" t="s">
        <v>28</v>
      </c>
      <c r="S3447" t="s">
        <v>29</v>
      </c>
      <c r="T3447" t="s">
        <v>25</v>
      </c>
    </row>
    <row r="3448" spans="1:20" x14ac:dyDescent="0.25">
      <c r="A3448">
        <v>801</v>
      </c>
      <c r="B3448" t="s">
        <v>60</v>
      </c>
      <c r="C3448" t="s">
        <v>37</v>
      </c>
      <c r="D3448" t="s">
        <v>22</v>
      </c>
      <c r="E3448">
        <v>87</v>
      </c>
      <c r="F3448">
        <v>133</v>
      </c>
      <c r="G3448">
        <v>236</v>
      </c>
      <c r="H3448">
        <v>103</v>
      </c>
      <c r="I3448">
        <v>46</v>
      </c>
      <c r="J3448">
        <v>33</v>
      </c>
      <c r="K3448">
        <v>564</v>
      </c>
      <c r="L3448">
        <v>110</v>
      </c>
      <c r="M3448">
        <v>80</v>
      </c>
      <c r="N3448">
        <v>130</v>
      </c>
      <c r="O3448">
        <v>210</v>
      </c>
      <c r="P3448">
        <v>5</v>
      </c>
      <c r="Q3448" s="1">
        <v>40452</v>
      </c>
      <c r="R3448" t="s">
        <v>28</v>
      </c>
      <c r="S3448" t="s">
        <v>29</v>
      </c>
      <c r="T3448" t="s">
        <v>25</v>
      </c>
    </row>
    <row r="3449" spans="1:20" x14ac:dyDescent="0.25">
      <c r="A3449">
        <v>801</v>
      </c>
      <c r="B3449" t="s">
        <v>60</v>
      </c>
      <c r="C3449" t="s">
        <v>37</v>
      </c>
      <c r="D3449" t="s">
        <v>22</v>
      </c>
      <c r="E3449">
        <v>50</v>
      </c>
      <c r="F3449">
        <v>62</v>
      </c>
      <c r="G3449">
        <v>117</v>
      </c>
      <c r="H3449">
        <v>48</v>
      </c>
      <c r="I3449">
        <v>28</v>
      </c>
      <c r="J3449">
        <v>15</v>
      </c>
      <c r="K3449">
        <v>611</v>
      </c>
      <c r="L3449">
        <v>40</v>
      </c>
      <c r="M3449">
        <v>40</v>
      </c>
      <c r="N3449">
        <v>60</v>
      </c>
      <c r="O3449">
        <v>100</v>
      </c>
      <c r="P3449">
        <v>5</v>
      </c>
      <c r="Q3449" s="1">
        <v>40603</v>
      </c>
      <c r="R3449" t="s">
        <v>28</v>
      </c>
      <c r="S3449" t="s">
        <v>29</v>
      </c>
      <c r="T3449" t="s">
        <v>25</v>
      </c>
    </row>
    <row r="3450" spans="1:20" x14ac:dyDescent="0.25">
      <c r="A3450">
        <v>801</v>
      </c>
      <c r="B3450" t="s">
        <v>60</v>
      </c>
      <c r="C3450" t="s">
        <v>37</v>
      </c>
      <c r="D3450" t="s">
        <v>22</v>
      </c>
      <c r="E3450">
        <v>48</v>
      </c>
      <c r="F3450">
        <v>63</v>
      </c>
      <c r="G3450">
        <v>110</v>
      </c>
      <c r="H3450">
        <v>48</v>
      </c>
      <c r="I3450">
        <v>26</v>
      </c>
      <c r="J3450">
        <v>15</v>
      </c>
      <c r="K3450">
        <v>593</v>
      </c>
      <c r="L3450">
        <v>40</v>
      </c>
      <c r="M3450">
        <v>40</v>
      </c>
      <c r="N3450">
        <v>60</v>
      </c>
      <c r="O3450">
        <v>100</v>
      </c>
      <c r="P3450">
        <v>5</v>
      </c>
      <c r="Q3450" s="1">
        <v>40695</v>
      </c>
      <c r="R3450" t="s">
        <v>28</v>
      </c>
      <c r="S3450" t="s">
        <v>29</v>
      </c>
      <c r="T3450" t="s">
        <v>25</v>
      </c>
    </row>
    <row r="3451" spans="1:20" x14ac:dyDescent="0.25">
      <c r="A3451">
        <v>801</v>
      </c>
      <c r="B3451" t="s">
        <v>60</v>
      </c>
      <c r="C3451" t="s">
        <v>37</v>
      </c>
      <c r="D3451" t="s">
        <v>22</v>
      </c>
      <c r="E3451">
        <v>83</v>
      </c>
      <c r="F3451">
        <v>90</v>
      </c>
      <c r="G3451">
        <v>169</v>
      </c>
      <c r="H3451">
        <v>69</v>
      </c>
      <c r="I3451">
        <v>34</v>
      </c>
      <c r="J3451">
        <v>22</v>
      </c>
      <c r="K3451">
        <v>572</v>
      </c>
      <c r="L3451">
        <v>60</v>
      </c>
      <c r="M3451">
        <v>60</v>
      </c>
      <c r="N3451">
        <v>90</v>
      </c>
      <c r="O3451">
        <v>150</v>
      </c>
      <c r="P3451">
        <v>5</v>
      </c>
      <c r="Q3451" s="1">
        <v>40787</v>
      </c>
      <c r="R3451" t="s">
        <v>28</v>
      </c>
      <c r="S3451" t="s">
        <v>29</v>
      </c>
      <c r="T3451" t="s">
        <v>25</v>
      </c>
    </row>
    <row r="3452" spans="1:20" x14ac:dyDescent="0.25">
      <c r="A3452">
        <v>801</v>
      </c>
      <c r="B3452" t="s">
        <v>60</v>
      </c>
      <c r="C3452" t="s">
        <v>37</v>
      </c>
      <c r="D3452" t="s">
        <v>22</v>
      </c>
      <c r="E3452">
        <v>126</v>
      </c>
      <c r="F3452">
        <v>130</v>
      </c>
      <c r="G3452">
        <v>246</v>
      </c>
      <c r="H3452">
        <v>101</v>
      </c>
      <c r="I3452">
        <v>45</v>
      </c>
      <c r="J3452">
        <v>33</v>
      </c>
      <c r="K3452">
        <v>552</v>
      </c>
      <c r="L3452">
        <v>90</v>
      </c>
      <c r="M3452">
        <v>90</v>
      </c>
      <c r="N3452">
        <v>130</v>
      </c>
      <c r="O3452">
        <v>220</v>
      </c>
      <c r="P3452">
        <v>5</v>
      </c>
      <c r="Q3452" s="1">
        <v>40848</v>
      </c>
      <c r="R3452" t="s">
        <v>28</v>
      </c>
      <c r="S3452" t="s">
        <v>29</v>
      </c>
      <c r="T3452" t="s">
        <v>25</v>
      </c>
    </row>
    <row r="3453" spans="1:20" x14ac:dyDescent="0.25">
      <c r="A3453">
        <v>801</v>
      </c>
      <c r="B3453" t="s">
        <v>60</v>
      </c>
      <c r="C3453" t="s">
        <v>37</v>
      </c>
      <c r="D3453" t="s">
        <v>22</v>
      </c>
      <c r="E3453">
        <v>31</v>
      </c>
      <c r="F3453">
        <v>52</v>
      </c>
      <c r="G3453">
        <v>87</v>
      </c>
      <c r="H3453">
        <v>35</v>
      </c>
      <c r="I3453">
        <v>21</v>
      </c>
      <c r="J3453">
        <v>9</v>
      </c>
      <c r="K3453">
        <v>894</v>
      </c>
      <c r="L3453">
        <v>40</v>
      </c>
      <c r="M3453">
        <v>30</v>
      </c>
      <c r="N3453">
        <v>50</v>
      </c>
      <c r="O3453">
        <v>80</v>
      </c>
      <c r="P3453">
        <v>6</v>
      </c>
      <c r="Q3453" s="1">
        <v>40360</v>
      </c>
      <c r="R3453" t="s">
        <v>28</v>
      </c>
      <c r="S3453" t="s">
        <v>30</v>
      </c>
      <c r="T3453" t="s">
        <v>31</v>
      </c>
    </row>
    <row r="3454" spans="1:20" x14ac:dyDescent="0.25">
      <c r="A3454">
        <v>801</v>
      </c>
      <c r="B3454" t="s">
        <v>60</v>
      </c>
      <c r="C3454" t="s">
        <v>37</v>
      </c>
      <c r="D3454" t="s">
        <v>22</v>
      </c>
      <c r="E3454">
        <v>21</v>
      </c>
      <c r="F3454">
        <v>55</v>
      </c>
      <c r="G3454">
        <v>93</v>
      </c>
      <c r="H3454">
        <v>38</v>
      </c>
      <c r="I3454">
        <v>34</v>
      </c>
      <c r="J3454">
        <v>12</v>
      </c>
      <c r="K3454">
        <v>241</v>
      </c>
      <c r="L3454">
        <v>30</v>
      </c>
      <c r="M3454">
        <v>30</v>
      </c>
      <c r="N3454">
        <v>50</v>
      </c>
      <c r="O3454">
        <v>80</v>
      </c>
      <c r="P3454">
        <v>8</v>
      </c>
      <c r="Q3454" s="1">
        <v>40179</v>
      </c>
      <c r="R3454" t="s">
        <v>32</v>
      </c>
      <c r="S3454" t="s">
        <v>39</v>
      </c>
      <c r="T3454" t="s">
        <v>31</v>
      </c>
    </row>
    <row r="3455" spans="1:20" x14ac:dyDescent="0.25">
      <c r="A3455">
        <v>801</v>
      </c>
      <c r="B3455" t="s">
        <v>60</v>
      </c>
      <c r="C3455" t="s">
        <v>37</v>
      </c>
      <c r="D3455" t="s">
        <v>22</v>
      </c>
      <c r="E3455">
        <v>49</v>
      </c>
      <c r="F3455">
        <v>90</v>
      </c>
      <c r="G3455">
        <v>151</v>
      </c>
      <c r="H3455">
        <v>61</v>
      </c>
      <c r="I3455">
        <v>41</v>
      </c>
      <c r="J3455">
        <v>19</v>
      </c>
      <c r="K3455">
        <v>322</v>
      </c>
      <c r="L3455">
        <v>60</v>
      </c>
      <c r="M3455">
        <v>50</v>
      </c>
      <c r="N3455">
        <v>80</v>
      </c>
      <c r="O3455">
        <v>130</v>
      </c>
      <c r="P3455">
        <v>8</v>
      </c>
      <c r="Q3455" s="1">
        <v>40391</v>
      </c>
      <c r="R3455" t="s">
        <v>32</v>
      </c>
      <c r="S3455" t="s">
        <v>39</v>
      </c>
      <c r="T3455" t="s">
        <v>31</v>
      </c>
    </row>
    <row r="3456" spans="1:20" x14ac:dyDescent="0.25">
      <c r="A3456">
        <v>801</v>
      </c>
      <c r="B3456" t="s">
        <v>60</v>
      </c>
      <c r="C3456" t="s">
        <v>37</v>
      </c>
      <c r="D3456" t="s">
        <v>22</v>
      </c>
      <c r="E3456">
        <v>33</v>
      </c>
      <c r="F3456">
        <v>71</v>
      </c>
      <c r="G3456">
        <v>120</v>
      </c>
      <c r="H3456">
        <v>49</v>
      </c>
      <c r="I3456">
        <v>38</v>
      </c>
      <c r="J3456">
        <v>15</v>
      </c>
      <c r="K3456">
        <v>310</v>
      </c>
      <c r="L3456">
        <v>60</v>
      </c>
      <c r="M3456">
        <v>30</v>
      </c>
      <c r="N3456">
        <v>60</v>
      </c>
      <c r="O3456">
        <v>90</v>
      </c>
      <c r="P3456">
        <v>8</v>
      </c>
      <c r="Q3456" s="1">
        <v>40452</v>
      </c>
      <c r="R3456" t="s">
        <v>32</v>
      </c>
      <c r="S3456" t="s">
        <v>39</v>
      </c>
      <c r="T3456" t="s">
        <v>31</v>
      </c>
    </row>
    <row r="3457" spans="1:20" x14ac:dyDescent="0.25">
      <c r="A3457">
        <v>801</v>
      </c>
      <c r="B3457" t="s">
        <v>60</v>
      </c>
      <c r="C3457" t="s">
        <v>37</v>
      </c>
      <c r="D3457" t="s">
        <v>22</v>
      </c>
      <c r="E3457">
        <v>30</v>
      </c>
      <c r="F3457">
        <v>67</v>
      </c>
      <c r="G3457">
        <v>113</v>
      </c>
      <c r="H3457">
        <v>46</v>
      </c>
      <c r="I3457">
        <v>37</v>
      </c>
      <c r="J3457">
        <v>14</v>
      </c>
      <c r="K3457">
        <v>316</v>
      </c>
      <c r="L3457">
        <v>30</v>
      </c>
      <c r="M3457">
        <v>40</v>
      </c>
      <c r="N3457">
        <v>60</v>
      </c>
      <c r="O3457">
        <v>100</v>
      </c>
      <c r="P3457">
        <v>8</v>
      </c>
      <c r="Q3457" s="1">
        <v>40483</v>
      </c>
      <c r="R3457" t="s">
        <v>32</v>
      </c>
      <c r="S3457" t="s">
        <v>39</v>
      </c>
      <c r="T3457" t="s">
        <v>31</v>
      </c>
    </row>
    <row r="3458" spans="1:20" x14ac:dyDescent="0.25">
      <c r="A3458">
        <v>801</v>
      </c>
      <c r="B3458" t="s">
        <v>60</v>
      </c>
      <c r="C3458" t="s">
        <v>37</v>
      </c>
      <c r="D3458" t="s">
        <v>22</v>
      </c>
      <c r="E3458">
        <v>50</v>
      </c>
      <c r="F3458">
        <v>72</v>
      </c>
      <c r="G3458">
        <v>129</v>
      </c>
      <c r="H3458">
        <v>49</v>
      </c>
      <c r="I3458">
        <v>38</v>
      </c>
      <c r="J3458">
        <v>15</v>
      </c>
      <c r="K3458">
        <v>241</v>
      </c>
      <c r="L3458">
        <v>30</v>
      </c>
      <c r="M3458">
        <v>40</v>
      </c>
      <c r="N3458">
        <v>60</v>
      </c>
      <c r="O3458">
        <v>100</v>
      </c>
      <c r="P3458">
        <v>8</v>
      </c>
      <c r="Q3458" s="1">
        <v>40634</v>
      </c>
      <c r="R3458" t="s">
        <v>32</v>
      </c>
      <c r="S3458" t="s">
        <v>39</v>
      </c>
      <c r="T3458" t="s">
        <v>31</v>
      </c>
    </row>
    <row r="3459" spans="1:20" x14ac:dyDescent="0.25">
      <c r="A3459">
        <v>801</v>
      </c>
      <c r="B3459" t="s">
        <v>60</v>
      </c>
      <c r="C3459" t="s">
        <v>37</v>
      </c>
      <c r="D3459" t="s">
        <v>22</v>
      </c>
      <c r="E3459">
        <v>50</v>
      </c>
      <c r="F3459">
        <v>71</v>
      </c>
      <c r="G3459">
        <v>128</v>
      </c>
      <c r="H3459">
        <v>49</v>
      </c>
      <c r="I3459">
        <v>37</v>
      </c>
      <c r="J3459">
        <v>15</v>
      </c>
      <c r="K3459">
        <v>315</v>
      </c>
      <c r="L3459">
        <v>40</v>
      </c>
      <c r="M3459">
        <v>40</v>
      </c>
      <c r="N3459">
        <v>60</v>
      </c>
      <c r="O3459">
        <v>100</v>
      </c>
      <c r="P3459">
        <v>8</v>
      </c>
      <c r="Q3459" s="1">
        <v>40787</v>
      </c>
      <c r="R3459" t="s">
        <v>32</v>
      </c>
      <c r="S3459" t="s">
        <v>39</v>
      </c>
      <c r="T3459" t="s">
        <v>31</v>
      </c>
    </row>
    <row r="3460" spans="1:20" x14ac:dyDescent="0.25">
      <c r="A3460">
        <v>801</v>
      </c>
      <c r="B3460" t="s">
        <v>60</v>
      </c>
      <c r="C3460" t="s">
        <v>37</v>
      </c>
      <c r="D3460" t="s">
        <v>22</v>
      </c>
      <c r="E3460">
        <v>49</v>
      </c>
      <c r="F3460">
        <v>71</v>
      </c>
      <c r="G3460">
        <v>128</v>
      </c>
      <c r="H3460">
        <v>49</v>
      </c>
      <c r="I3460">
        <v>38</v>
      </c>
      <c r="J3460">
        <v>15</v>
      </c>
      <c r="K3460">
        <v>310</v>
      </c>
      <c r="L3460">
        <v>60</v>
      </c>
      <c r="M3460">
        <v>30</v>
      </c>
      <c r="N3460">
        <v>60</v>
      </c>
      <c r="O3460">
        <v>90</v>
      </c>
      <c r="P3460">
        <v>8</v>
      </c>
      <c r="Q3460" s="1">
        <v>40817</v>
      </c>
      <c r="R3460" t="s">
        <v>32</v>
      </c>
      <c r="S3460" t="s">
        <v>39</v>
      </c>
      <c r="T3460" t="s">
        <v>31</v>
      </c>
    </row>
    <row r="3461" spans="1:20" x14ac:dyDescent="0.25">
      <c r="A3461">
        <v>801</v>
      </c>
      <c r="B3461" t="s">
        <v>60</v>
      </c>
      <c r="C3461" t="s">
        <v>37</v>
      </c>
      <c r="D3461" t="s">
        <v>22</v>
      </c>
      <c r="E3461">
        <v>28</v>
      </c>
      <c r="F3461">
        <v>74</v>
      </c>
      <c r="G3461">
        <v>122</v>
      </c>
      <c r="H3461">
        <v>48</v>
      </c>
      <c r="I3461">
        <v>46</v>
      </c>
      <c r="J3461">
        <v>15</v>
      </c>
      <c r="K3461">
        <v>462</v>
      </c>
      <c r="L3461">
        <v>40</v>
      </c>
      <c r="M3461">
        <v>40</v>
      </c>
      <c r="N3461">
        <v>70</v>
      </c>
      <c r="O3461">
        <v>110</v>
      </c>
      <c r="P3461">
        <v>9</v>
      </c>
      <c r="Q3461" s="1">
        <v>40513</v>
      </c>
      <c r="R3461" t="s">
        <v>32</v>
      </c>
      <c r="S3461" t="s">
        <v>33</v>
      </c>
      <c r="T3461" t="s">
        <v>31</v>
      </c>
    </row>
    <row r="3462" spans="1:20" x14ac:dyDescent="0.25">
      <c r="A3462">
        <v>801</v>
      </c>
      <c r="B3462" t="s">
        <v>60</v>
      </c>
      <c r="C3462" t="s">
        <v>37</v>
      </c>
      <c r="D3462" t="s">
        <v>22</v>
      </c>
      <c r="E3462">
        <v>58</v>
      </c>
      <c r="F3462">
        <v>94</v>
      </c>
      <c r="G3462">
        <v>155</v>
      </c>
      <c r="H3462">
        <v>62</v>
      </c>
      <c r="I3462">
        <v>48</v>
      </c>
      <c r="J3462">
        <v>20</v>
      </c>
      <c r="K3462">
        <v>436</v>
      </c>
      <c r="L3462">
        <v>50</v>
      </c>
      <c r="M3462">
        <v>50</v>
      </c>
      <c r="N3462">
        <v>80</v>
      </c>
      <c r="O3462">
        <v>130</v>
      </c>
      <c r="P3462">
        <v>9</v>
      </c>
      <c r="Q3462" s="1">
        <v>40695</v>
      </c>
      <c r="R3462" t="s">
        <v>32</v>
      </c>
      <c r="S3462" t="s">
        <v>33</v>
      </c>
      <c r="T3462" t="s">
        <v>31</v>
      </c>
    </row>
    <row r="3463" spans="1:20" x14ac:dyDescent="0.25">
      <c r="A3463">
        <v>801</v>
      </c>
      <c r="B3463" t="s">
        <v>60</v>
      </c>
      <c r="C3463" t="s">
        <v>37</v>
      </c>
      <c r="D3463" t="s">
        <v>22</v>
      </c>
      <c r="E3463">
        <v>-32</v>
      </c>
      <c r="F3463">
        <v>18</v>
      </c>
      <c r="G3463">
        <v>106</v>
      </c>
      <c r="H3463">
        <v>88</v>
      </c>
      <c r="I3463">
        <v>50</v>
      </c>
      <c r="J3463">
        <v>27</v>
      </c>
      <c r="K3463">
        <v>715</v>
      </c>
      <c r="L3463">
        <v>-20</v>
      </c>
      <c r="M3463">
        <v>70</v>
      </c>
      <c r="N3463">
        <v>20</v>
      </c>
      <c r="O3463">
        <v>90</v>
      </c>
      <c r="P3463">
        <v>10</v>
      </c>
      <c r="Q3463" s="1">
        <v>40238</v>
      </c>
      <c r="R3463" t="s">
        <v>32</v>
      </c>
      <c r="S3463" t="s">
        <v>34</v>
      </c>
      <c r="T3463" t="s">
        <v>31</v>
      </c>
    </row>
    <row r="3464" spans="1:20" x14ac:dyDescent="0.25">
      <c r="A3464">
        <v>801</v>
      </c>
      <c r="B3464" t="s">
        <v>60</v>
      </c>
      <c r="C3464" t="s">
        <v>37</v>
      </c>
      <c r="D3464" t="s">
        <v>22</v>
      </c>
      <c r="E3464">
        <v>-12</v>
      </c>
      <c r="F3464">
        <v>49</v>
      </c>
      <c r="G3464">
        <v>169</v>
      </c>
      <c r="H3464">
        <v>120</v>
      </c>
      <c r="I3464">
        <v>61</v>
      </c>
      <c r="J3464">
        <v>37</v>
      </c>
      <c r="K3464">
        <v>1334</v>
      </c>
      <c r="L3464">
        <v>-10</v>
      </c>
      <c r="M3464">
        <v>100</v>
      </c>
      <c r="N3464">
        <v>40</v>
      </c>
      <c r="O3464">
        <v>140</v>
      </c>
      <c r="P3464">
        <v>10</v>
      </c>
      <c r="Q3464" s="1">
        <v>40360</v>
      </c>
      <c r="R3464" t="s">
        <v>32</v>
      </c>
      <c r="S3464" t="s">
        <v>34</v>
      </c>
      <c r="T3464" t="s">
        <v>31</v>
      </c>
    </row>
    <row r="3465" spans="1:20" x14ac:dyDescent="0.25">
      <c r="A3465">
        <v>801</v>
      </c>
      <c r="B3465" t="s">
        <v>60</v>
      </c>
      <c r="C3465" t="s">
        <v>37</v>
      </c>
      <c r="D3465" t="s">
        <v>22</v>
      </c>
      <c r="E3465">
        <v>-41</v>
      </c>
      <c r="F3465">
        <v>19</v>
      </c>
      <c r="G3465">
        <v>139</v>
      </c>
      <c r="H3465">
        <v>120</v>
      </c>
      <c r="I3465">
        <v>60</v>
      </c>
      <c r="J3465">
        <v>37</v>
      </c>
      <c r="K3465">
        <v>1439</v>
      </c>
      <c r="L3465">
        <v>-30</v>
      </c>
      <c r="M3465">
        <v>100</v>
      </c>
      <c r="N3465">
        <v>20</v>
      </c>
      <c r="O3465">
        <v>120</v>
      </c>
      <c r="P3465">
        <v>10</v>
      </c>
      <c r="Q3465" s="1">
        <v>40391</v>
      </c>
      <c r="R3465" t="s">
        <v>32</v>
      </c>
      <c r="S3465" t="s">
        <v>34</v>
      </c>
      <c r="T3465" t="s">
        <v>31</v>
      </c>
    </row>
    <row r="3466" spans="1:20" x14ac:dyDescent="0.25">
      <c r="A3466">
        <v>801</v>
      </c>
      <c r="B3466" t="s">
        <v>60</v>
      </c>
      <c r="C3466" t="s">
        <v>37</v>
      </c>
      <c r="D3466" t="s">
        <v>22</v>
      </c>
      <c r="E3466">
        <v>-45</v>
      </c>
      <c r="F3466">
        <v>11</v>
      </c>
      <c r="G3466">
        <v>115</v>
      </c>
      <c r="H3466">
        <v>104</v>
      </c>
      <c r="I3466">
        <v>56</v>
      </c>
      <c r="J3466">
        <v>32</v>
      </c>
      <c r="K3466">
        <v>1574</v>
      </c>
      <c r="L3466">
        <v>-20</v>
      </c>
      <c r="M3466">
        <v>80</v>
      </c>
      <c r="N3466">
        <v>20</v>
      </c>
      <c r="O3466">
        <v>100</v>
      </c>
      <c r="P3466">
        <v>10</v>
      </c>
      <c r="Q3466" s="1">
        <v>40422</v>
      </c>
      <c r="R3466" t="s">
        <v>32</v>
      </c>
      <c r="S3466" t="s">
        <v>34</v>
      </c>
      <c r="T3466" t="s">
        <v>31</v>
      </c>
    </row>
    <row r="3467" spans="1:20" x14ac:dyDescent="0.25">
      <c r="A3467">
        <v>801</v>
      </c>
      <c r="B3467" t="s">
        <v>60</v>
      </c>
      <c r="C3467" t="s">
        <v>37</v>
      </c>
      <c r="D3467" t="s">
        <v>22</v>
      </c>
      <c r="E3467">
        <v>-8</v>
      </c>
      <c r="F3467">
        <v>40</v>
      </c>
      <c r="G3467">
        <v>122</v>
      </c>
      <c r="H3467">
        <v>82</v>
      </c>
      <c r="I3467">
        <v>48</v>
      </c>
      <c r="J3467">
        <v>25</v>
      </c>
      <c r="K3467">
        <v>1804</v>
      </c>
      <c r="L3467">
        <v>0</v>
      </c>
      <c r="M3467">
        <v>70</v>
      </c>
      <c r="N3467">
        <v>40</v>
      </c>
      <c r="O3467">
        <v>110</v>
      </c>
      <c r="P3467">
        <v>10</v>
      </c>
      <c r="Q3467" s="1">
        <v>40483</v>
      </c>
      <c r="R3467" t="s">
        <v>32</v>
      </c>
      <c r="S3467" t="s">
        <v>34</v>
      </c>
      <c r="T3467" t="s">
        <v>31</v>
      </c>
    </row>
    <row r="3468" spans="1:20" x14ac:dyDescent="0.25">
      <c r="A3468">
        <v>801</v>
      </c>
      <c r="B3468" t="s">
        <v>60</v>
      </c>
      <c r="C3468" t="s">
        <v>37</v>
      </c>
      <c r="D3468" t="s">
        <v>22</v>
      </c>
      <c r="E3468">
        <v>-47</v>
      </c>
      <c r="F3468">
        <v>18</v>
      </c>
      <c r="G3468">
        <v>113</v>
      </c>
      <c r="H3468">
        <v>88</v>
      </c>
      <c r="I3468">
        <v>50</v>
      </c>
      <c r="J3468">
        <v>27</v>
      </c>
      <c r="K3468">
        <v>715</v>
      </c>
      <c r="L3468">
        <v>-20</v>
      </c>
      <c r="M3468">
        <v>70</v>
      </c>
      <c r="N3468">
        <v>20</v>
      </c>
      <c r="O3468">
        <v>90</v>
      </c>
      <c r="P3468">
        <v>10</v>
      </c>
      <c r="Q3468" s="1">
        <v>40603</v>
      </c>
      <c r="R3468" t="s">
        <v>32</v>
      </c>
      <c r="S3468" t="s">
        <v>34</v>
      </c>
      <c r="T3468" t="s">
        <v>31</v>
      </c>
    </row>
    <row r="3469" spans="1:20" x14ac:dyDescent="0.25">
      <c r="A3469">
        <v>801</v>
      </c>
      <c r="B3469" t="s">
        <v>60</v>
      </c>
      <c r="C3469" t="s">
        <v>37</v>
      </c>
      <c r="D3469" t="s">
        <v>22</v>
      </c>
      <c r="E3469">
        <v>-21</v>
      </c>
      <c r="F3469">
        <v>38</v>
      </c>
      <c r="G3469">
        <v>135</v>
      </c>
      <c r="H3469">
        <v>98</v>
      </c>
      <c r="I3469">
        <v>49</v>
      </c>
      <c r="J3469">
        <v>30</v>
      </c>
      <c r="K3469">
        <v>973</v>
      </c>
      <c r="L3469">
        <v>-10</v>
      </c>
      <c r="M3469">
        <v>80</v>
      </c>
      <c r="N3469">
        <v>30</v>
      </c>
      <c r="O3469">
        <v>110</v>
      </c>
      <c r="P3469">
        <v>10</v>
      </c>
      <c r="Q3469" s="1">
        <v>40664</v>
      </c>
      <c r="R3469" t="s">
        <v>32</v>
      </c>
      <c r="S3469" t="s">
        <v>34</v>
      </c>
      <c r="T3469" t="s">
        <v>31</v>
      </c>
    </row>
    <row r="3470" spans="1:20" x14ac:dyDescent="0.25">
      <c r="A3470">
        <v>801</v>
      </c>
      <c r="B3470" t="s">
        <v>60</v>
      </c>
      <c r="C3470" t="s">
        <v>37</v>
      </c>
      <c r="D3470" t="s">
        <v>22</v>
      </c>
      <c r="E3470">
        <v>-17</v>
      </c>
      <c r="F3470">
        <v>49</v>
      </c>
      <c r="G3470">
        <v>167</v>
      </c>
      <c r="H3470">
        <v>120</v>
      </c>
      <c r="I3470">
        <v>57</v>
      </c>
      <c r="J3470">
        <v>37</v>
      </c>
      <c r="K3470">
        <v>1334</v>
      </c>
      <c r="L3470">
        <v>-10</v>
      </c>
      <c r="M3470">
        <v>100</v>
      </c>
      <c r="N3470">
        <v>40</v>
      </c>
      <c r="O3470">
        <v>140</v>
      </c>
      <c r="P3470">
        <v>10</v>
      </c>
      <c r="Q3470" s="1">
        <v>40725</v>
      </c>
      <c r="R3470" t="s">
        <v>32</v>
      </c>
      <c r="S3470" t="s">
        <v>34</v>
      </c>
      <c r="T3470" t="s">
        <v>31</v>
      </c>
    </row>
    <row r="3471" spans="1:20" x14ac:dyDescent="0.25">
      <c r="A3471">
        <v>801</v>
      </c>
      <c r="B3471" t="s">
        <v>60</v>
      </c>
      <c r="C3471" t="s">
        <v>37</v>
      </c>
      <c r="D3471" t="s">
        <v>22</v>
      </c>
      <c r="E3471">
        <v>-57</v>
      </c>
      <c r="F3471">
        <v>19</v>
      </c>
      <c r="G3471">
        <v>138</v>
      </c>
      <c r="H3471">
        <v>120</v>
      </c>
      <c r="I3471">
        <v>56</v>
      </c>
      <c r="J3471">
        <v>37</v>
      </c>
      <c r="K3471">
        <v>1439</v>
      </c>
      <c r="L3471">
        <v>-30</v>
      </c>
      <c r="M3471">
        <v>100</v>
      </c>
      <c r="N3471">
        <v>20</v>
      </c>
      <c r="O3471">
        <v>120</v>
      </c>
      <c r="P3471">
        <v>10</v>
      </c>
      <c r="Q3471" s="1">
        <v>40756</v>
      </c>
      <c r="R3471" t="s">
        <v>32</v>
      </c>
      <c r="S3471" t="s">
        <v>34</v>
      </c>
      <c r="T3471" t="s">
        <v>31</v>
      </c>
    </row>
    <row r="3472" spans="1:20" x14ac:dyDescent="0.25">
      <c r="A3472">
        <v>801</v>
      </c>
      <c r="B3472" t="s">
        <v>60</v>
      </c>
      <c r="C3472" t="s">
        <v>37</v>
      </c>
      <c r="D3472" t="s">
        <v>22</v>
      </c>
      <c r="E3472">
        <v>-7</v>
      </c>
      <c r="F3472">
        <v>63</v>
      </c>
      <c r="G3472">
        <v>107</v>
      </c>
      <c r="H3472">
        <v>44</v>
      </c>
      <c r="I3472">
        <v>70</v>
      </c>
      <c r="J3472">
        <v>40</v>
      </c>
      <c r="K3472">
        <v>251</v>
      </c>
      <c r="L3472">
        <v>10</v>
      </c>
      <c r="M3472">
        <v>20</v>
      </c>
      <c r="N3472">
        <v>50</v>
      </c>
      <c r="O3472">
        <v>70</v>
      </c>
      <c r="P3472">
        <v>11</v>
      </c>
      <c r="Q3472" s="1">
        <v>40238</v>
      </c>
      <c r="R3472" t="s">
        <v>26</v>
      </c>
      <c r="S3472" t="s">
        <v>35</v>
      </c>
      <c r="T3472" t="s">
        <v>25</v>
      </c>
    </row>
    <row r="3473" spans="1:20" x14ac:dyDescent="0.25">
      <c r="A3473">
        <v>801</v>
      </c>
      <c r="B3473" t="s">
        <v>60</v>
      </c>
      <c r="C3473" t="s">
        <v>37</v>
      </c>
      <c r="D3473" t="s">
        <v>22</v>
      </c>
      <c r="E3473">
        <v>-3</v>
      </c>
      <c r="F3473">
        <v>73</v>
      </c>
      <c r="G3473">
        <v>125</v>
      </c>
      <c r="H3473">
        <v>52</v>
      </c>
      <c r="I3473">
        <v>76</v>
      </c>
      <c r="J3473">
        <v>47</v>
      </c>
      <c r="K3473">
        <v>313</v>
      </c>
      <c r="L3473">
        <v>0</v>
      </c>
      <c r="M3473">
        <v>30</v>
      </c>
      <c r="N3473">
        <v>50</v>
      </c>
      <c r="O3473">
        <v>80</v>
      </c>
      <c r="P3473">
        <v>11</v>
      </c>
      <c r="Q3473" s="1">
        <v>40330</v>
      </c>
      <c r="R3473" t="s">
        <v>26</v>
      </c>
      <c r="S3473" t="s">
        <v>35</v>
      </c>
      <c r="T3473" t="s">
        <v>25</v>
      </c>
    </row>
    <row r="3474" spans="1:20" x14ac:dyDescent="0.25">
      <c r="A3474">
        <v>801</v>
      </c>
      <c r="B3474" t="s">
        <v>60</v>
      </c>
      <c r="C3474" t="s">
        <v>37</v>
      </c>
      <c r="D3474" t="s">
        <v>22</v>
      </c>
      <c r="E3474">
        <v>2</v>
      </c>
      <c r="F3474">
        <v>88</v>
      </c>
      <c r="G3474">
        <v>151</v>
      </c>
      <c r="H3474">
        <v>63</v>
      </c>
      <c r="I3474">
        <v>86</v>
      </c>
      <c r="J3474">
        <v>57</v>
      </c>
      <c r="K3474">
        <v>332</v>
      </c>
      <c r="L3474">
        <v>10</v>
      </c>
      <c r="M3474">
        <v>40</v>
      </c>
      <c r="N3474">
        <v>60</v>
      </c>
      <c r="O3474">
        <v>100</v>
      </c>
      <c r="P3474">
        <v>11</v>
      </c>
      <c r="Q3474" s="1">
        <v>40391</v>
      </c>
      <c r="R3474" t="s">
        <v>26</v>
      </c>
      <c r="S3474" t="s">
        <v>35</v>
      </c>
      <c r="T3474" t="s">
        <v>25</v>
      </c>
    </row>
    <row r="3475" spans="1:20" x14ac:dyDescent="0.25">
      <c r="A3475">
        <v>801</v>
      </c>
      <c r="B3475" t="s">
        <v>60</v>
      </c>
      <c r="C3475" t="s">
        <v>37</v>
      </c>
      <c r="D3475" t="s">
        <v>22</v>
      </c>
      <c r="E3475">
        <v>-6</v>
      </c>
      <c r="F3475">
        <v>64</v>
      </c>
      <c r="G3475">
        <v>109</v>
      </c>
      <c r="H3475">
        <v>45</v>
      </c>
      <c r="I3475">
        <v>70</v>
      </c>
      <c r="J3475">
        <v>41</v>
      </c>
      <c r="K3475">
        <v>320</v>
      </c>
      <c r="L3475">
        <v>20</v>
      </c>
      <c r="M3475">
        <v>10</v>
      </c>
      <c r="N3475">
        <v>40</v>
      </c>
      <c r="O3475">
        <v>50</v>
      </c>
      <c r="P3475">
        <v>11</v>
      </c>
      <c r="Q3475" s="1">
        <v>40452</v>
      </c>
      <c r="R3475" t="s">
        <v>26</v>
      </c>
      <c r="S3475" t="s">
        <v>35</v>
      </c>
      <c r="T3475" t="s">
        <v>25</v>
      </c>
    </row>
    <row r="3476" spans="1:20" x14ac:dyDescent="0.25">
      <c r="A3476">
        <v>801</v>
      </c>
      <c r="B3476" t="s">
        <v>60</v>
      </c>
      <c r="C3476" t="s">
        <v>37</v>
      </c>
      <c r="D3476" t="s">
        <v>22</v>
      </c>
      <c r="E3476">
        <v>-10</v>
      </c>
      <c r="F3476">
        <v>61</v>
      </c>
      <c r="G3476">
        <v>111</v>
      </c>
      <c r="H3476">
        <v>43</v>
      </c>
      <c r="I3476">
        <v>68</v>
      </c>
      <c r="J3476">
        <v>39</v>
      </c>
      <c r="K3476">
        <v>256</v>
      </c>
      <c r="L3476">
        <v>10</v>
      </c>
      <c r="M3476">
        <v>20</v>
      </c>
      <c r="N3476">
        <v>50</v>
      </c>
      <c r="O3476">
        <v>70</v>
      </c>
      <c r="P3476">
        <v>11</v>
      </c>
      <c r="Q3476" s="1">
        <v>40575</v>
      </c>
      <c r="R3476" t="s">
        <v>26</v>
      </c>
      <c r="S3476" t="s">
        <v>35</v>
      </c>
      <c r="T3476" t="s">
        <v>25</v>
      </c>
    </row>
    <row r="3477" spans="1:20" x14ac:dyDescent="0.25">
      <c r="A3477">
        <v>801</v>
      </c>
      <c r="B3477" t="s">
        <v>60</v>
      </c>
      <c r="C3477" t="s">
        <v>37</v>
      </c>
      <c r="D3477" t="s">
        <v>22</v>
      </c>
      <c r="E3477">
        <v>0</v>
      </c>
      <c r="F3477">
        <v>82</v>
      </c>
      <c r="G3477">
        <v>140</v>
      </c>
      <c r="H3477">
        <v>59</v>
      </c>
      <c r="I3477">
        <v>76</v>
      </c>
      <c r="J3477">
        <v>53</v>
      </c>
      <c r="K3477">
        <v>338</v>
      </c>
      <c r="L3477">
        <v>10</v>
      </c>
      <c r="M3477">
        <v>30</v>
      </c>
      <c r="N3477">
        <v>60</v>
      </c>
      <c r="O3477">
        <v>90</v>
      </c>
      <c r="P3477">
        <v>11</v>
      </c>
      <c r="Q3477" s="1">
        <v>40725</v>
      </c>
      <c r="R3477" t="s">
        <v>26</v>
      </c>
      <c r="S3477" t="s">
        <v>35</v>
      </c>
      <c r="T3477" t="s">
        <v>25</v>
      </c>
    </row>
    <row r="3478" spans="1:20" x14ac:dyDescent="0.25">
      <c r="A3478">
        <v>801</v>
      </c>
      <c r="B3478" t="s">
        <v>60</v>
      </c>
      <c r="C3478" t="s">
        <v>37</v>
      </c>
      <c r="D3478" t="s">
        <v>22</v>
      </c>
      <c r="E3478">
        <v>-10</v>
      </c>
      <c r="F3478">
        <v>62</v>
      </c>
      <c r="G3478">
        <v>113</v>
      </c>
      <c r="H3478">
        <v>44</v>
      </c>
      <c r="I3478">
        <v>69</v>
      </c>
      <c r="J3478">
        <v>40</v>
      </c>
      <c r="K3478">
        <v>325</v>
      </c>
      <c r="L3478">
        <v>10</v>
      </c>
      <c r="M3478">
        <v>20</v>
      </c>
      <c r="N3478">
        <v>50</v>
      </c>
      <c r="O3478">
        <v>70</v>
      </c>
      <c r="P3478">
        <v>11</v>
      </c>
      <c r="Q3478" s="1">
        <v>40787</v>
      </c>
      <c r="R3478" t="s">
        <v>26</v>
      </c>
      <c r="S3478" t="s">
        <v>35</v>
      </c>
      <c r="T3478" t="s">
        <v>25</v>
      </c>
    </row>
    <row r="3479" spans="1:20" x14ac:dyDescent="0.25">
      <c r="A3479">
        <v>801</v>
      </c>
      <c r="B3479" t="s">
        <v>60</v>
      </c>
      <c r="C3479" t="s">
        <v>37</v>
      </c>
      <c r="D3479" t="s">
        <v>22</v>
      </c>
      <c r="E3479">
        <v>14</v>
      </c>
      <c r="F3479">
        <v>55</v>
      </c>
      <c r="G3479">
        <v>96</v>
      </c>
      <c r="H3479">
        <v>41</v>
      </c>
      <c r="I3479">
        <v>41</v>
      </c>
      <c r="J3479">
        <v>13</v>
      </c>
      <c r="K3479">
        <v>239</v>
      </c>
      <c r="L3479">
        <v>20</v>
      </c>
      <c r="M3479">
        <v>20</v>
      </c>
      <c r="N3479">
        <v>40</v>
      </c>
      <c r="O3479">
        <v>60</v>
      </c>
      <c r="P3479">
        <v>12</v>
      </c>
      <c r="Q3479" s="1">
        <v>40330</v>
      </c>
      <c r="R3479" t="s">
        <v>26</v>
      </c>
      <c r="S3479" t="s">
        <v>40</v>
      </c>
      <c r="T3479" t="s">
        <v>25</v>
      </c>
    </row>
    <row r="3480" spans="1:20" x14ac:dyDescent="0.25">
      <c r="A3480">
        <v>801</v>
      </c>
      <c r="B3480" t="s">
        <v>60</v>
      </c>
      <c r="C3480" t="s">
        <v>37</v>
      </c>
      <c r="D3480" t="s">
        <v>22</v>
      </c>
      <c r="E3480">
        <v>12</v>
      </c>
      <c r="F3480">
        <v>52</v>
      </c>
      <c r="G3480">
        <v>91</v>
      </c>
      <c r="H3480">
        <v>39</v>
      </c>
      <c r="I3480">
        <v>40</v>
      </c>
      <c r="J3480">
        <v>12</v>
      </c>
      <c r="K3480">
        <v>248</v>
      </c>
      <c r="L3480">
        <v>20</v>
      </c>
      <c r="M3480">
        <v>20</v>
      </c>
      <c r="N3480">
        <v>40</v>
      </c>
      <c r="O3480">
        <v>60</v>
      </c>
      <c r="P3480">
        <v>12</v>
      </c>
      <c r="Q3480" s="1">
        <v>40422</v>
      </c>
      <c r="R3480" t="s">
        <v>26</v>
      </c>
      <c r="S3480" t="s">
        <v>40</v>
      </c>
      <c r="T3480" t="s">
        <v>25</v>
      </c>
    </row>
    <row r="3481" spans="1:20" x14ac:dyDescent="0.25">
      <c r="A3481">
        <v>801</v>
      </c>
      <c r="B3481" t="s">
        <v>60</v>
      </c>
      <c r="C3481" t="s">
        <v>37</v>
      </c>
      <c r="D3481" t="s">
        <v>22</v>
      </c>
      <c r="E3481">
        <v>12</v>
      </c>
      <c r="F3481">
        <v>51</v>
      </c>
      <c r="G3481">
        <v>89</v>
      </c>
      <c r="H3481">
        <v>38</v>
      </c>
      <c r="I3481">
        <v>39</v>
      </c>
      <c r="J3481">
        <v>12</v>
      </c>
      <c r="K3481">
        <v>256</v>
      </c>
      <c r="L3481">
        <v>10</v>
      </c>
      <c r="M3481">
        <v>20</v>
      </c>
      <c r="N3481">
        <v>40</v>
      </c>
      <c r="O3481">
        <v>60</v>
      </c>
      <c r="P3481">
        <v>12</v>
      </c>
      <c r="Q3481" s="1">
        <v>40513</v>
      </c>
      <c r="R3481" t="s">
        <v>26</v>
      </c>
      <c r="S3481" t="s">
        <v>40</v>
      </c>
      <c r="T3481" t="s">
        <v>25</v>
      </c>
    </row>
    <row r="3482" spans="1:20" x14ac:dyDescent="0.25">
      <c r="A3482">
        <v>801</v>
      </c>
      <c r="B3482" t="s">
        <v>60</v>
      </c>
      <c r="C3482" t="s">
        <v>37</v>
      </c>
      <c r="D3482" t="s">
        <v>22</v>
      </c>
      <c r="E3482">
        <v>14</v>
      </c>
      <c r="F3482">
        <v>47</v>
      </c>
      <c r="G3482">
        <v>92</v>
      </c>
      <c r="H3482">
        <v>35</v>
      </c>
      <c r="I3482">
        <v>40</v>
      </c>
      <c r="J3482">
        <v>11</v>
      </c>
      <c r="K3482">
        <v>196</v>
      </c>
      <c r="L3482">
        <v>10</v>
      </c>
      <c r="M3482">
        <v>20</v>
      </c>
      <c r="N3482">
        <v>30</v>
      </c>
      <c r="O3482">
        <v>50</v>
      </c>
      <c r="P3482">
        <v>12</v>
      </c>
      <c r="Q3482" s="1">
        <v>40544</v>
      </c>
      <c r="R3482" t="s">
        <v>26</v>
      </c>
      <c r="S3482" t="s">
        <v>40</v>
      </c>
      <c r="T3482" t="s">
        <v>25</v>
      </c>
    </row>
    <row r="3483" spans="1:20" x14ac:dyDescent="0.25">
      <c r="A3483">
        <v>801</v>
      </c>
      <c r="B3483" t="s">
        <v>60</v>
      </c>
      <c r="C3483" t="s">
        <v>37</v>
      </c>
      <c r="D3483" t="s">
        <v>22</v>
      </c>
      <c r="E3483">
        <v>13</v>
      </c>
      <c r="F3483">
        <v>47</v>
      </c>
      <c r="G3483">
        <v>87</v>
      </c>
      <c r="H3483">
        <v>35</v>
      </c>
      <c r="I3483">
        <v>38</v>
      </c>
      <c r="J3483">
        <v>11</v>
      </c>
      <c r="K3483">
        <v>191</v>
      </c>
      <c r="L3483">
        <v>10</v>
      </c>
      <c r="M3483">
        <v>20</v>
      </c>
      <c r="N3483">
        <v>30</v>
      </c>
      <c r="O3483">
        <v>50</v>
      </c>
      <c r="P3483">
        <v>12</v>
      </c>
      <c r="Q3483" s="1">
        <v>40575</v>
      </c>
      <c r="R3483" t="s">
        <v>26</v>
      </c>
      <c r="S3483" t="s">
        <v>40</v>
      </c>
      <c r="T3483" t="s">
        <v>25</v>
      </c>
    </row>
    <row r="3484" spans="1:20" x14ac:dyDescent="0.25">
      <c r="A3484">
        <v>801</v>
      </c>
      <c r="B3484" t="s">
        <v>60</v>
      </c>
      <c r="C3484" t="s">
        <v>37</v>
      </c>
      <c r="D3484" t="s">
        <v>22</v>
      </c>
      <c r="E3484">
        <v>15</v>
      </c>
      <c r="F3484">
        <v>49</v>
      </c>
      <c r="G3484">
        <v>91</v>
      </c>
      <c r="H3484">
        <v>36</v>
      </c>
      <c r="I3484">
        <v>39</v>
      </c>
      <c r="J3484">
        <v>11</v>
      </c>
      <c r="K3484">
        <v>187</v>
      </c>
      <c r="L3484">
        <v>10</v>
      </c>
      <c r="M3484">
        <v>20</v>
      </c>
      <c r="N3484">
        <v>30</v>
      </c>
      <c r="O3484">
        <v>50</v>
      </c>
      <c r="P3484">
        <v>12</v>
      </c>
      <c r="Q3484" s="1">
        <v>40603</v>
      </c>
      <c r="R3484" t="s">
        <v>26</v>
      </c>
      <c r="S3484" t="s">
        <v>40</v>
      </c>
      <c r="T3484" t="s">
        <v>25</v>
      </c>
    </row>
    <row r="3485" spans="1:20" x14ac:dyDescent="0.25">
      <c r="A3485">
        <v>801</v>
      </c>
      <c r="B3485" t="s">
        <v>60</v>
      </c>
      <c r="C3485" t="s">
        <v>37</v>
      </c>
      <c r="D3485" t="s">
        <v>22</v>
      </c>
      <c r="E3485">
        <v>16</v>
      </c>
      <c r="F3485">
        <v>51</v>
      </c>
      <c r="G3485">
        <v>94</v>
      </c>
      <c r="H3485">
        <v>37</v>
      </c>
      <c r="I3485">
        <v>40</v>
      </c>
      <c r="J3485">
        <v>12</v>
      </c>
      <c r="K3485">
        <v>195</v>
      </c>
      <c r="L3485">
        <v>10</v>
      </c>
      <c r="M3485">
        <v>20</v>
      </c>
      <c r="N3485">
        <v>30</v>
      </c>
      <c r="O3485">
        <v>50</v>
      </c>
      <c r="P3485">
        <v>12</v>
      </c>
      <c r="Q3485" s="1">
        <v>40634</v>
      </c>
      <c r="R3485" t="s">
        <v>26</v>
      </c>
      <c r="S3485" t="s">
        <v>40</v>
      </c>
      <c r="T3485" t="s">
        <v>25</v>
      </c>
    </row>
    <row r="3486" spans="1:20" x14ac:dyDescent="0.25">
      <c r="A3486">
        <v>801</v>
      </c>
      <c r="B3486" t="s">
        <v>60</v>
      </c>
      <c r="C3486" t="s">
        <v>37</v>
      </c>
      <c r="D3486" t="s">
        <v>22</v>
      </c>
      <c r="E3486">
        <v>23</v>
      </c>
      <c r="F3486">
        <v>59</v>
      </c>
      <c r="G3486">
        <v>102</v>
      </c>
      <c r="H3486">
        <v>44</v>
      </c>
      <c r="I3486">
        <v>39</v>
      </c>
      <c r="J3486">
        <v>14</v>
      </c>
      <c r="K3486">
        <v>258</v>
      </c>
      <c r="L3486">
        <v>30</v>
      </c>
      <c r="M3486">
        <v>20</v>
      </c>
      <c r="N3486">
        <v>50</v>
      </c>
      <c r="O3486">
        <v>70</v>
      </c>
      <c r="P3486">
        <v>12</v>
      </c>
      <c r="Q3486" s="1">
        <v>40725</v>
      </c>
      <c r="R3486" t="s">
        <v>26</v>
      </c>
      <c r="S3486" t="s">
        <v>40</v>
      </c>
      <c r="T3486" t="s">
        <v>25</v>
      </c>
    </row>
    <row r="3487" spans="1:20" x14ac:dyDescent="0.25">
      <c r="A3487">
        <v>801</v>
      </c>
      <c r="B3487" t="s">
        <v>60</v>
      </c>
      <c r="C3487" t="s">
        <v>37</v>
      </c>
      <c r="D3487" t="s">
        <v>22</v>
      </c>
      <c r="E3487">
        <v>36</v>
      </c>
      <c r="F3487">
        <v>57</v>
      </c>
      <c r="G3487">
        <v>96</v>
      </c>
      <c r="H3487">
        <v>39</v>
      </c>
      <c r="I3487">
        <v>21</v>
      </c>
      <c r="J3487">
        <v>10</v>
      </c>
      <c r="K3487">
        <v>845</v>
      </c>
      <c r="L3487">
        <v>50</v>
      </c>
      <c r="M3487">
        <v>30</v>
      </c>
      <c r="N3487">
        <v>60</v>
      </c>
      <c r="O3487">
        <v>90</v>
      </c>
      <c r="P3487">
        <v>4</v>
      </c>
      <c r="Q3487" s="1">
        <v>40360</v>
      </c>
      <c r="R3487" t="s">
        <v>28</v>
      </c>
      <c r="S3487" t="s">
        <v>41</v>
      </c>
      <c r="T3487" t="s">
        <v>25</v>
      </c>
    </row>
    <row r="3488" spans="1:20" x14ac:dyDescent="0.25">
      <c r="A3488">
        <v>801</v>
      </c>
      <c r="B3488" t="s">
        <v>60</v>
      </c>
      <c r="C3488" t="s">
        <v>37</v>
      </c>
      <c r="D3488" t="s">
        <v>22</v>
      </c>
      <c r="E3488">
        <v>28</v>
      </c>
      <c r="F3488">
        <v>48</v>
      </c>
      <c r="G3488">
        <v>80</v>
      </c>
      <c r="H3488">
        <v>32</v>
      </c>
      <c r="I3488">
        <v>20</v>
      </c>
      <c r="J3488">
        <v>8</v>
      </c>
      <c r="K3488">
        <v>841</v>
      </c>
      <c r="L3488">
        <v>30</v>
      </c>
      <c r="M3488">
        <v>30</v>
      </c>
      <c r="N3488">
        <v>40</v>
      </c>
      <c r="O3488">
        <v>70</v>
      </c>
      <c r="P3488">
        <v>4</v>
      </c>
      <c r="Q3488" s="1">
        <v>40391</v>
      </c>
      <c r="R3488" t="s">
        <v>28</v>
      </c>
      <c r="S3488" t="s">
        <v>41</v>
      </c>
      <c r="T3488" t="s">
        <v>25</v>
      </c>
    </row>
    <row r="3489" spans="1:20" x14ac:dyDescent="0.25">
      <c r="A3489">
        <v>801</v>
      </c>
      <c r="B3489" t="s">
        <v>60</v>
      </c>
      <c r="C3489" t="s">
        <v>37</v>
      </c>
      <c r="D3489" t="s">
        <v>22</v>
      </c>
      <c r="E3489">
        <v>28</v>
      </c>
      <c r="F3489">
        <v>47</v>
      </c>
      <c r="G3489">
        <v>79</v>
      </c>
      <c r="H3489">
        <v>32</v>
      </c>
      <c r="I3489">
        <v>19</v>
      </c>
      <c r="J3489">
        <v>8</v>
      </c>
      <c r="K3489">
        <v>833</v>
      </c>
      <c r="L3489">
        <v>40</v>
      </c>
      <c r="M3489">
        <v>20</v>
      </c>
      <c r="N3489">
        <v>40</v>
      </c>
      <c r="O3489">
        <v>60</v>
      </c>
      <c r="P3489">
        <v>4</v>
      </c>
      <c r="Q3489" s="1">
        <v>40452</v>
      </c>
      <c r="R3489" t="s">
        <v>28</v>
      </c>
      <c r="S3489" t="s">
        <v>41</v>
      </c>
      <c r="T3489" t="s">
        <v>25</v>
      </c>
    </row>
    <row r="3490" spans="1:20" x14ac:dyDescent="0.25">
      <c r="A3490">
        <v>801</v>
      </c>
      <c r="B3490" t="s">
        <v>60</v>
      </c>
      <c r="C3490" t="s">
        <v>37</v>
      </c>
      <c r="D3490" t="s">
        <v>22</v>
      </c>
      <c r="E3490">
        <v>67</v>
      </c>
      <c r="F3490">
        <v>70</v>
      </c>
      <c r="G3490">
        <v>126</v>
      </c>
      <c r="H3490">
        <v>48</v>
      </c>
      <c r="I3490">
        <v>25</v>
      </c>
      <c r="J3490">
        <v>13</v>
      </c>
      <c r="K3490">
        <v>766</v>
      </c>
      <c r="L3490">
        <v>50</v>
      </c>
      <c r="M3490">
        <v>40</v>
      </c>
      <c r="N3490">
        <v>70</v>
      </c>
      <c r="O3490">
        <v>110</v>
      </c>
      <c r="P3490">
        <v>4</v>
      </c>
      <c r="Q3490" s="1">
        <v>40603</v>
      </c>
      <c r="R3490" t="s">
        <v>28</v>
      </c>
      <c r="S3490" t="s">
        <v>41</v>
      </c>
      <c r="T3490" t="s">
        <v>25</v>
      </c>
    </row>
    <row r="3491" spans="1:20" x14ac:dyDescent="0.25">
      <c r="A3491">
        <v>805</v>
      </c>
      <c r="B3491" t="s">
        <v>42</v>
      </c>
      <c r="C3491" t="s">
        <v>37</v>
      </c>
      <c r="D3491" t="s">
        <v>43</v>
      </c>
      <c r="E3491">
        <v>-116</v>
      </c>
      <c r="F3491">
        <v>-21</v>
      </c>
      <c r="G3491">
        <v>105</v>
      </c>
      <c r="H3491">
        <v>127</v>
      </c>
      <c r="I3491">
        <v>59</v>
      </c>
      <c r="J3491">
        <v>40</v>
      </c>
      <c r="K3491">
        <v>1215</v>
      </c>
      <c r="L3491">
        <v>-80</v>
      </c>
      <c r="M3491">
        <v>160</v>
      </c>
      <c r="N3491">
        <v>-30</v>
      </c>
      <c r="O3491">
        <v>130</v>
      </c>
      <c r="P3491">
        <v>1</v>
      </c>
      <c r="Q3491" s="1">
        <v>40664</v>
      </c>
      <c r="R3491" t="s">
        <v>23</v>
      </c>
      <c r="S3491" t="s">
        <v>44</v>
      </c>
      <c r="T3491" t="s">
        <v>25</v>
      </c>
    </row>
    <row r="3492" spans="1:20" x14ac:dyDescent="0.25">
      <c r="A3492">
        <v>805</v>
      </c>
      <c r="B3492" t="s">
        <v>42</v>
      </c>
      <c r="C3492" t="s">
        <v>37</v>
      </c>
      <c r="D3492" t="s">
        <v>43</v>
      </c>
      <c r="E3492">
        <v>357</v>
      </c>
      <c r="F3492">
        <v>534</v>
      </c>
      <c r="G3492">
        <v>890</v>
      </c>
      <c r="H3492">
        <v>356</v>
      </c>
      <c r="I3492">
        <v>177</v>
      </c>
      <c r="J3492">
        <v>124</v>
      </c>
      <c r="K3492">
        <v>2476</v>
      </c>
      <c r="L3492">
        <v>500</v>
      </c>
      <c r="M3492">
        <v>440</v>
      </c>
      <c r="N3492">
        <v>670</v>
      </c>
      <c r="O3492">
        <v>1110</v>
      </c>
      <c r="P3492">
        <v>2</v>
      </c>
      <c r="Q3492" s="1">
        <v>40330</v>
      </c>
      <c r="R3492" t="s">
        <v>23</v>
      </c>
      <c r="S3492" t="s">
        <v>24</v>
      </c>
      <c r="T3492" t="s">
        <v>25</v>
      </c>
    </row>
    <row r="3493" spans="1:20" x14ac:dyDescent="0.25">
      <c r="A3493">
        <v>805</v>
      </c>
      <c r="B3493" t="s">
        <v>42</v>
      </c>
      <c r="C3493" t="s">
        <v>37</v>
      </c>
      <c r="D3493" t="s">
        <v>43</v>
      </c>
      <c r="E3493">
        <v>26</v>
      </c>
      <c r="F3493">
        <v>173</v>
      </c>
      <c r="G3493">
        <v>298</v>
      </c>
      <c r="H3493">
        <v>125</v>
      </c>
      <c r="I3493">
        <v>147</v>
      </c>
      <c r="J3493">
        <v>113</v>
      </c>
      <c r="K3493">
        <v>729</v>
      </c>
      <c r="L3493">
        <v>30</v>
      </c>
      <c r="M3493">
        <v>120</v>
      </c>
      <c r="N3493">
        <v>160</v>
      </c>
      <c r="O3493">
        <v>280</v>
      </c>
      <c r="P3493">
        <v>5</v>
      </c>
      <c r="Q3493" s="1">
        <v>40269</v>
      </c>
      <c r="R3493" t="s">
        <v>28</v>
      </c>
      <c r="S3493" t="s">
        <v>29</v>
      </c>
      <c r="T3493" t="s">
        <v>25</v>
      </c>
    </row>
    <row r="3494" spans="1:20" x14ac:dyDescent="0.25">
      <c r="A3494">
        <v>805</v>
      </c>
      <c r="B3494" t="s">
        <v>42</v>
      </c>
      <c r="C3494" t="s">
        <v>37</v>
      </c>
      <c r="D3494" t="s">
        <v>43</v>
      </c>
      <c r="E3494">
        <v>40</v>
      </c>
      <c r="F3494">
        <v>173</v>
      </c>
      <c r="G3494">
        <v>318</v>
      </c>
      <c r="H3494">
        <v>125</v>
      </c>
      <c r="I3494">
        <v>146</v>
      </c>
      <c r="J3494">
        <v>113</v>
      </c>
      <c r="K3494">
        <v>898</v>
      </c>
      <c r="L3494">
        <v>50</v>
      </c>
      <c r="M3494">
        <v>110</v>
      </c>
      <c r="N3494">
        <v>160</v>
      </c>
      <c r="O3494">
        <v>270</v>
      </c>
      <c r="P3494">
        <v>5</v>
      </c>
      <c r="Q3494" s="1">
        <v>40817</v>
      </c>
      <c r="R3494" t="s">
        <v>28</v>
      </c>
      <c r="S3494" t="s">
        <v>29</v>
      </c>
      <c r="T3494" t="s">
        <v>25</v>
      </c>
    </row>
    <row r="3495" spans="1:20" x14ac:dyDescent="0.25">
      <c r="A3495">
        <v>805</v>
      </c>
      <c r="B3495" t="s">
        <v>42</v>
      </c>
      <c r="C3495" t="s">
        <v>37</v>
      </c>
      <c r="D3495" t="s">
        <v>43</v>
      </c>
      <c r="E3495">
        <v>139</v>
      </c>
      <c r="F3495">
        <v>185</v>
      </c>
      <c r="G3495">
        <v>312</v>
      </c>
      <c r="H3495">
        <v>127</v>
      </c>
      <c r="I3495">
        <v>46</v>
      </c>
      <c r="J3495">
        <v>35</v>
      </c>
      <c r="K3495">
        <v>1007</v>
      </c>
      <c r="L3495">
        <v>150</v>
      </c>
      <c r="M3495">
        <v>100</v>
      </c>
      <c r="N3495">
        <v>170</v>
      </c>
      <c r="O3495">
        <v>270</v>
      </c>
      <c r="P3495">
        <v>8</v>
      </c>
      <c r="Q3495" s="1">
        <v>40360</v>
      </c>
      <c r="R3495" t="s">
        <v>32</v>
      </c>
      <c r="S3495" t="s">
        <v>39</v>
      </c>
      <c r="T3495" t="s">
        <v>31</v>
      </c>
    </row>
    <row r="3496" spans="1:20" x14ac:dyDescent="0.25">
      <c r="A3496">
        <v>805</v>
      </c>
      <c r="B3496" t="s">
        <v>42</v>
      </c>
      <c r="C3496" t="s">
        <v>37</v>
      </c>
      <c r="D3496" t="s">
        <v>43</v>
      </c>
      <c r="E3496">
        <v>183</v>
      </c>
      <c r="F3496">
        <v>277</v>
      </c>
      <c r="G3496">
        <v>512</v>
      </c>
      <c r="H3496">
        <v>235</v>
      </c>
      <c r="I3496">
        <v>94</v>
      </c>
      <c r="J3496">
        <v>72</v>
      </c>
      <c r="K3496">
        <v>1060</v>
      </c>
      <c r="L3496">
        <v>180</v>
      </c>
      <c r="M3496">
        <v>200</v>
      </c>
      <c r="N3496">
        <v>250</v>
      </c>
      <c r="O3496">
        <v>450</v>
      </c>
      <c r="P3496">
        <v>9</v>
      </c>
      <c r="Q3496" s="1">
        <v>40299</v>
      </c>
      <c r="R3496" t="s">
        <v>32</v>
      </c>
      <c r="S3496" t="s">
        <v>33</v>
      </c>
      <c r="T3496" t="s">
        <v>31</v>
      </c>
    </row>
    <row r="3497" spans="1:20" x14ac:dyDescent="0.25">
      <c r="A3497">
        <v>805</v>
      </c>
      <c r="B3497" t="s">
        <v>42</v>
      </c>
      <c r="C3497" t="s">
        <v>37</v>
      </c>
      <c r="D3497" t="s">
        <v>43</v>
      </c>
      <c r="E3497">
        <v>62</v>
      </c>
      <c r="F3497">
        <v>100</v>
      </c>
      <c r="G3497">
        <v>178</v>
      </c>
      <c r="H3497">
        <v>78</v>
      </c>
      <c r="I3497">
        <v>38</v>
      </c>
      <c r="J3497">
        <v>25</v>
      </c>
      <c r="K3497">
        <v>593</v>
      </c>
      <c r="L3497">
        <v>60</v>
      </c>
      <c r="M3497">
        <v>60</v>
      </c>
      <c r="N3497">
        <v>90</v>
      </c>
      <c r="O3497">
        <v>150</v>
      </c>
      <c r="P3497">
        <v>10</v>
      </c>
      <c r="Q3497" s="1">
        <v>40269</v>
      </c>
      <c r="R3497" t="s">
        <v>32</v>
      </c>
      <c r="S3497" t="s">
        <v>34</v>
      </c>
      <c r="T3497" t="s">
        <v>31</v>
      </c>
    </row>
    <row r="3498" spans="1:20" x14ac:dyDescent="0.25">
      <c r="A3498">
        <v>805</v>
      </c>
      <c r="B3498" t="s">
        <v>42</v>
      </c>
      <c r="C3498" t="s">
        <v>37</v>
      </c>
      <c r="D3498" t="s">
        <v>43</v>
      </c>
      <c r="E3498">
        <v>67</v>
      </c>
      <c r="F3498">
        <v>107</v>
      </c>
      <c r="G3498">
        <v>190</v>
      </c>
      <c r="H3498">
        <v>83</v>
      </c>
      <c r="I3498">
        <v>40</v>
      </c>
      <c r="J3498">
        <v>27</v>
      </c>
      <c r="K3498">
        <v>584</v>
      </c>
      <c r="L3498">
        <v>60</v>
      </c>
      <c r="M3498">
        <v>70</v>
      </c>
      <c r="N3498">
        <v>90</v>
      </c>
      <c r="O3498">
        <v>160</v>
      </c>
      <c r="P3498">
        <v>10</v>
      </c>
      <c r="Q3498" s="1">
        <v>40299</v>
      </c>
      <c r="R3498" t="s">
        <v>32</v>
      </c>
      <c r="S3498" t="s">
        <v>34</v>
      </c>
      <c r="T3498" t="s">
        <v>31</v>
      </c>
    </row>
    <row r="3499" spans="1:20" x14ac:dyDescent="0.25">
      <c r="A3499">
        <v>805</v>
      </c>
      <c r="B3499" t="s">
        <v>42</v>
      </c>
      <c r="C3499" t="s">
        <v>37</v>
      </c>
      <c r="D3499" t="s">
        <v>43</v>
      </c>
      <c r="E3499">
        <v>29</v>
      </c>
      <c r="F3499">
        <v>56</v>
      </c>
      <c r="G3499">
        <v>99</v>
      </c>
      <c r="H3499">
        <v>43</v>
      </c>
      <c r="I3499">
        <v>27</v>
      </c>
      <c r="J3499">
        <v>14</v>
      </c>
      <c r="K3499">
        <v>531</v>
      </c>
      <c r="L3499">
        <v>30</v>
      </c>
      <c r="M3499">
        <v>40</v>
      </c>
      <c r="N3499">
        <v>50</v>
      </c>
      <c r="O3499">
        <v>90</v>
      </c>
      <c r="P3499">
        <v>10</v>
      </c>
      <c r="Q3499" s="1">
        <v>40513</v>
      </c>
      <c r="R3499" t="s">
        <v>32</v>
      </c>
      <c r="S3499" t="s">
        <v>34</v>
      </c>
      <c r="T3499" t="s">
        <v>31</v>
      </c>
    </row>
    <row r="3500" spans="1:20" x14ac:dyDescent="0.25">
      <c r="A3500">
        <v>805</v>
      </c>
      <c r="B3500" t="s">
        <v>42</v>
      </c>
      <c r="C3500" t="s">
        <v>37</v>
      </c>
      <c r="D3500" t="s">
        <v>43</v>
      </c>
      <c r="E3500">
        <v>96</v>
      </c>
      <c r="F3500">
        <v>132</v>
      </c>
      <c r="G3500">
        <v>223</v>
      </c>
      <c r="H3500">
        <v>91</v>
      </c>
      <c r="I3500">
        <v>36</v>
      </c>
      <c r="J3500">
        <v>25</v>
      </c>
      <c r="K3500">
        <v>777</v>
      </c>
      <c r="L3500">
        <v>80</v>
      </c>
      <c r="M3500">
        <v>60</v>
      </c>
      <c r="N3500">
        <v>90</v>
      </c>
      <c r="O3500">
        <v>150</v>
      </c>
      <c r="P3500">
        <v>11</v>
      </c>
      <c r="Q3500" s="1">
        <v>40269</v>
      </c>
      <c r="R3500" t="s">
        <v>26</v>
      </c>
      <c r="S3500" t="s">
        <v>35</v>
      </c>
      <c r="T3500" t="s">
        <v>25</v>
      </c>
    </row>
    <row r="3501" spans="1:20" x14ac:dyDescent="0.25">
      <c r="A3501">
        <v>805</v>
      </c>
      <c r="B3501" t="s">
        <v>42</v>
      </c>
      <c r="C3501" t="s">
        <v>37</v>
      </c>
      <c r="D3501" t="s">
        <v>43</v>
      </c>
      <c r="E3501">
        <v>157</v>
      </c>
      <c r="F3501">
        <v>144</v>
      </c>
      <c r="G3501">
        <v>259</v>
      </c>
      <c r="H3501">
        <v>99</v>
      </c>
      <c r="I3501">
        <v>38</v>
      </c>
      <c r="J3501">
        <v>27</v>
      </c>
      <c r="K3501">
        <v>766</v>
      </c>
      <c r="L3501">
        <v>90</v>
      </c>
      <c r="M3501">
        <v>60</v>
      </c>
      <c r="N3501">
        <v>100</v>
      </c>
      <c r="O3501">
        <v>160</v>
      </c>
      <c r="P3501">
        <v>11</v>
      </c>
      <c r="Q3501" s="1">
        <v>40575</v>
      </c>
      <c r="R3501" t="s">
        <v>26</v>
      </c>
      <c r="S3501" t="s">
        <v>35</v>
      </c>
      <c r="T3501" t="s">
        <v>25</v>
      </c>
    </row>
    <row r="3502" spans="1:20" x14ac:dyDescent="0.25">
      <c r="A3502">
        <v>805</v>
      </c>
      <c r="B3502" t="s">
        <v>42</v>
      </c>
      <c r="C3502" t="s">
        <v>37</v>
      </c>
      <c r="D3502" t="s">
        <v>43</v>
      </c>
      <c r="E3502">
        <v>184</v>
      </c>
      <c r="F3502">
        <v>178</v>
      </c>
      <c r="G3502">
        <v>298</v>
      </c>
      <c r="H3502">
        <v>123</v>
      </c>
      <c r="I3502">
        <v>42</v>
      </c>
      <c r="J3502">
        <v>34</v>
      </c>
      <c r="K3502">
        <v>941</v>
      </c>
      <c r="L3502">
        <v>100</v>
      </c>
      <c r="M3502">
        <v>80</v>
      </c>
      <c r="N3502">
        <v>120</v>
      </c>
      <c r="O3502">
        <v>200</v>
      </c>
      <c r="P3502">
        <v>11</v>
      </c>
      <c r="Q3502" s="1">
        <v>40756</v>
      </c>
      <c r="R3502" t="s">
        <v>26</v>
      </c>
      <c r="S3502" t="s">
        <v>35</v>
      </c>
      <c r="T3502" t="s">
        <v>25</v>
      </c>
    </row>
    <row r="3503" spans="1:20" x14ac:dyDescent="0.25">
      <c r="A3503">
        <v>805</v>
      </c>
      <c r="B3503" t="s">
        <v>42</v>
      </c>
      <c r="C3503" t="s">
        <v>37</v>
      </c>
      <c r="D3503" t="s">
        <v>43</v>
      </c>
      <c r="E3503">
        <v>190</v>
      </c>
      <c r="F3503">
        <v>172</v>
      </c>
      <c r="G3503">
        <v>309</v>
      </c>
      <c r="H3503">
        <v>118</v>
      </c>
      <c r="I3503">
        <v>44</v>
      </c>
      <c r="J3503">
        <v>33</v>
      </c>
      <c r="K3503">
        <v>930</v>
      </c>
      <c r="L3503">
        <v>110</v>
      </c>
      <c r="M3503">
        <v>80</v>
      </c>
      <c r="N3503">
        <v>130</v>
      </c>
      <c r="O3503">
        <v>210</v>
      </c>
      <c r="P3503">
        <v>11</v>
      </c>
      <c r="Q3503" s="1">
        <v>40848</v>
      </c>
      <c r="R3503" t="s">
        <v>26</v>
      </c>
      <c r="S3503" t="s">
        <v>35</v>
      </c>
      <c r="T3503" t="s">
        <v>25</v>
      </c>
    </row>
    <row r="3504" spans="1:20" x14ac:dyDescent="0.25">
      <c r="A3504">
        <v>806</v>
      </c>
      <c r="B3504" t="s">
        <v>45</v>
      </c>
      <c r="C3504" t="s">
        <v>46</v>
      </c>
      <c r="D3504" t="s">
        <v>43</v>
      </c>
      <c r="E3504">
        <v>68</v>
      </c>
      <c r="F3504">
        <v>107</v>
      </c>
      <c r="G3504">
        <v>190</v>
      </c>
      <c r="H3504">
        <v>83</v>
      </c>
      <c r="I3504">
        <v>39</v>
      </c>
      <c r="J3504">
        <v>27</v>
      </c>
      <c r="K3504">
        <v>574</v>
      </c>
      <c r="L3504">
        <v>100</v>
      </c>
      <c r="M3504">
        <v>100</v>
      </c>
      <c r="N3504">
        <v>130</v>
      </c>
      <c r="O3504">
        <v>230</v>
      </c>
      <c r="P3504">
        <v>3</v>
      </c>
      <c r="Q3504" s="1">
        <v>40330</v>
      </c>
      <c r="R3504" t="s">
        <v>23</v>
      </c>
      <c r="S3504" t="s">
        <v>38</v>
      </c>
      <c r="T3504" t="s">
        <v>31</v>
      </c>
    </row>
    <row r="3505" spans="1:20" x14ac:dyDescent="0.25">
      <c r="A3505">
        <v>806</v>
      </c>
      <c r="B3505" t="s">
        <v>45</v>
      </c>
      <c r="C3505" t="s">
        <v>46</v>
      </c>
      <c r="D3505" t="s">
        <v>43</v>
      </c>
      <c r="E3505">
        <v>98</v>
      </c>
      <c r="F3505">
        <v>112</v>
      </c>
      <c r="G3505">
        <v>197</v>
      </c>
      <c r="H3505">
        <v>87</v>
      </c>
      <c r="I3505">
        <v>38</v>
      </c>
      <c r="J3505">
        <v>28</v>
      </c>
      <c r="K3505">
        <v>564</v>
      </c>
      <c r="L3505">
        <v>110</v>
      </c>
      <c r="M3505">
        <v>100</v>
      </c>
      <c r="N3505">
        <v>140</v>
      </c>
      <c r="O3505">
        <v>240</v>
      </c>
      <c r="P3505">
        <v>3</v>
      </c>
      <c r="Q3505" s="1">
        <v>40725</v>
      </c>
      <c r="R3505" t="s">
        <v>23</v>
      </c>
      <c r="S3505" t="s">
        <v>38</v>
      </c>
      <c r="T3505" t="s">
        <v>31</v>
      </c>
    </row>
    <row r="3506" spans="1:20" x14ac:dyDescent="0.25">
      <c r="A3506">
        <v>806</v>
      </c>
      <c r="B3506" t="s">
        <v>45</v>
      </c>
      <c r="C3506" t="s">
        <v>46</v>
      </c>
      <c r="D3506" t="s">
        <v>43</v>
      </c>
      <c r="E3506">
        <v>62</v>
      </c>
      <c r="F3506">
        <v>74</v>
      </c>
      <c r="G3506">
        <v>141</v>
      </c>
      <c r="H3506">
        <v>58</v>
      </c>
      <c r="I3506">
        <v>32</v>
      </c>
      <c r="J3506">
        <v>19</v>
      </c>
      <c r="K3506">
        <v>548</v>
      </c>
      <c r="L3506">
        <v>70</v>
      </c>
      <c r="M3506">
        <v>70</v>
      </c>
      <c r="N3506">
        <v>90</v>
      </c>
      <c r="O3506">
        <v>160</v>
      </c>
      <c r="P3506">
        <v>3</v>
      </c>
      <c r="Q3506" s="1">
        <v>40787</v>
      </c>
      <c r="R3506" t="s">
        <v>23</v>
      </c>
      <c r="S3506" t="s">
        <v>38</v>
      </c>
      <c r="T3506" t="s">
        <v>31</v>
      </c>
    </row>
    <row r="3507" spans="1:20" x14ac:dyDescent="0.25">
      <c r="A3507">
        <v>806</v>
      </c>
      <c r="B3507" t="s">
        <v>45</v>
      </c>
      <c r="C3507" t="s">
        <v>46</v>
      </c>
      <c r="D3507" t="s">
        <v>43</v>
      </c>
      <c r="E3507">
        <v>46</v>
      </c>
      <c r="F3507">
        <v>68</v>
      </c>
      <c r="G3507">
        <v>121</v>
      </c>
      <c r="H3507">
        <v>46</v>
      </c>
      <c r="I3507">
        <v>37</v>
      </c>
      <c r="J3507">
        <v>14</v>
      </c>
      <c r="K3507">
        <v>424</v>
      </c>
      <c r="L3507">
        <v>30</v>
      </c>
      <c r="M3507">
        <v>40</v>
      </c>
      <c r="N3507">
        <v>60</v>
      </c>
      <c r="O3507">
        <v>100</v>
      </c>
      <c r="P3507">
        <v>9</v>
      </c>
      <c r="Q3507" s="1">
        <v>40848</v>
      </c>
      <c r="R3507" t="s">
        <v>32</v>
      </c>
      <c r="S3507" t="s">
        <v>33</v>
      </c>
      <c r="T3507" t="s">
        <v>31</v>
      </c>
    </row>
    <row r="3508" spans="1:20" x14ac:dyDescent="0.25">
      <c r="A3508">
        <v>806</v>
      </c>
      <c r="B3508" t="s">
        <v>45</v>
      </c>
      <c r="C3508" t="s">
        <v>46</v>
      </c>
      <c r="D3508" t="s">
        <v>43</v>
      </c>
      <c r="E3508">
        <v>83</v>
      </c>
      <c r="F3508">
        <v>108</v>
      </c>
      <c r="G3508">
        <v>201</v>
      </c>
      <c r="H3508">
        <v>72</v>
      </c>
      <c r="I3508">
        <v>58</v>
      </c>
      <c r="J3508">
        <v>23</v>
      </c>
      <c r="K3508">
        <v>558</v>
      </c>
      <c r="L3508">
        <v>50</v>
      </c>
      <c r="M3508">
        <v>60</v>
      </c>
      <c r="N3508">
        <v>90</v>
      </c>
      <c r="O3508">
        <v>150</v>
      </c>
      <c r="P3508">
        <v>4</v>
      </c>
      <c r="Q3508" s="1">
        <v>40544</v>
      </c>
      <c r="R3508" t="s">
        <v>28</v>
      </c>
      <c r="S3508" t="s">
        <v>41</v>
      </c>
      <c r="T3508" t="s">
        <v>25</v>
      </c>
    </row>
    <row r="3509" spans="1:20" x14ac:dyDescent="0.25">
      <c r="A3509">
        <v>806</v>
      </c>
      <c r="B3509" t="s">
        <v>45</v>
      </c>
      <c r="C3509" t="s">
        <v>46</v>
      </c>
      <c r="D3509" t="s">
        <v>43</v>
      </c>
      <c r="E3509">
        <v>88</v>
      </c>
      <c r="F3509">
        <v>114</v>
      </c>
      <c r="G3509">
        <v>201</v>
      </c>
      <c r="H3509">
        <v>75</v>
      </c>
      <c r="I3509">
        <v>55</v>
      </c>
      <c r="J3509">
        <v>24</v>
      </c>
      <c r="K3509">
        <v>-1050</v>
      </c>
      <c r="L3509">
        <v>40</v>
      </c>
      <c r="M3509">
        <v>50</v>
      </c>
      <c r="N3509">
        <v>90</v>
      </c>
      <c r="O3509">
        <v>140</v>
      </c>
      <c r="P3509">
        <v>4</v>
      </c>
      <c r="Q3509" s="1">
        <v>40848</v>
      </c>
      <c r="R3509" t="s">
        <v>28</v>
      </c>
      <c r="S3509" t="s">
        <v>41</v>
      </c>
      <c r="T3509" t="s">
        <v>25</v>
      </c>
    </row>
    <row r="3510" spans="1:20" x14ac:dyDescent="0.25">
      <c r="A3510">
        <v>813</v>
      </c>
      <c r="B3510" t="s">
        <v>53</v>
      </c>
      <c r="C3510" t="s">
        <v>21</v>
      </c>
      <c r="D3510" t="s">
        <v>43</v>
      </c>
      <c r="E3510">
        <v>106</v>
      </c>
      <c r="F3510">
        <v>126</v>
      </c>
      <c r="G3510">
        <v>235</v>
      </c>
      <c r="H3510">
        <v>84</v>
      </c>
      <c r="I3510">
        <v>61</v>
      </c>
      <c r="J3510">
        <v>27</v>
      </c>
      <c r="K3510">
        <v>651</v>
      </c>
      <c r="L3510">
        <v>70</v>
      </c>
      <c r="M3510">
        <v>80</v>
      </c>
      <c r="N3510">
        <v>110</v>
      </c>
      <c r="O3510">
        <v>190</v>
      </c>
      <c r="P3510">
        <v>2</v>
      </c>
      <c r="Q3510" s="1">
        <v>40544</v>
      </c>
      <c r="R3510" t="s">
        <v>23</v>
      </c>
      <c r="S3510" t="s">
        <v>24</v>
      </c>
      <c r="T3510" t="s">
        <v>25</v>
      </c>
    </row>
    <row r="3511" spans="1:20" x14ac:dyDescent="0.25">
      <c r="A3511">
        <v>813</v>
      </c>
      <c r="B3511" t="s">
        <v>53</v>
      </c>
      <c r="C3511" t="s">
        <v>21</v>
      </c>
      <c r="D3511" t="s">
        <v>43</v>
      </c>
      <c r="E3511">
        <v>122</v>
      </c>
      <c r="F3511">
        <v>186</v>
      </c>
      <c r="G3511">
        <v>320</v>
      </c>
      <c r="H3511">
        <v>134</v>
      </c>
      <c r="I3511">
        <v>64</v>
      </c>
      <c r="J3511">
        <v>41</v>
      </c>
      <c r="K3511">
        <v>690</v>
      </c>
      <c r="L3511">
        <v>110</v>
      </c>
      <c r="M3511">
        <v>120</v>
      </c>
      <c r="N3511">
        <v>160</v>
      </c>
      <c r="O3511">
        <v>280</v>
      </c>
      <c r="P3511">
        <v>3</v>
      </c>
      <c r="Q3511" s="1">
        <v>40513</v>
      </c>
      <c r="R3511" t="s">
        <v>23</v>
      </c>
      <c r="S3511" t="s">
        <v>38</v>
      </c>
      <c r="T3511" t="s">
        <v>31</v>
      </c>
    </row>
    <row r="3512" spans="1:20" x14ac:dyDescent="0.25">
      <c r="A3512">
        <v>813</v>
      </c>
      <c r="B3512" t="s">
        <v>53</v>
      </c>
      <c r="C3512" t="s">
        <v>21</v>
      </c>
      <c r="D3512" t="s">
        <v>43</v>
      </c>
      <c r="E3512">
        <v>47</v>
      </c>
      <c r="F3512">
        <v>72</v>
      </c>
      <c r="G3512">
        <v>121</v>
      </c>
      <c r="H3512">
        <v>49</v>
      </c>
      <c r="I3512">
        <v>25</v>
      </c>
      <c r="J3512">
        <v>13</v>
      </c>
      <c r="K3512">
        <v>767</v>
      </c>
      <c r="L3512">
        <v>60</v>
      </c>
      <c r="M3512">
        <v>50</v>
      </c>
      <c r="N3512">
        <v>80</v>
      </c>
      <c r="O3512">
        <v>130</v>
      </c>
      <c r="P3512">
        <v>13</v>
      </c>
      <c r="Q3512" s="1">
        <v>40238</v>
      </c>
      <c r="R3512" t="s">
        <v>26</v>
      </c>
      <c r="S3512" t="s">
        <v>27</v>
      </c>
      <c r="T3512" t="s">
        <v>25</v>
      </c>
    </row>
    <row r="3513" spans="1:20" x14ac:dyDescent="0.25">
      <c r="A3513">
        <v>813</v>
      </c>
      <c r="B3513" t="s">
        <v>53</v>
      </c>
      <c r="C3513" t="s">
        <v>21</v>
      </c>
      <c r="D3513" t="s">
        <v>43</v>
      </c>
      <c r="E3513">
        <v>22</v>
      </c>
      <c r="F3513">
        <v>130</v>
      </c>
      <c r="G3513">
        <v>239</v>
      </c>
      <c r="H3513">
        <v>94</v>
      </c>
      <c r="I3513">
        <v>115</v>
      </c>
      <c r="J3513">
        <v>85</v>
      </c>
      <c r="K3513">
        <v>694</v>
      </c>
      <c r="L3513">
        <v>20</v>
      </c>
      <c r="M3513">
        <v>90</v>
      </c>
      <c r="N3513">
        <v>120</v>
      </c>
      <c r="O3513">
        <v>210</v>
      </c>
      <c r="P3513">
        <v>5</v>
      </c>
      <c r="Q3513" s="1">
        <v>40848</v>
      </c>
      <c r="R3513" t="s">
        <v>28</v>
      </c>
      <c r="S3513" t="s">
        <v>29</v>
      </c>
      <c r="T3513" t="s">
        <v>25</v>
      </c>
    </row>
    <row r="3514" spans="1:20" x14ac:dyDescent="0.25">
      <c r="A3514">
        <v>813</v>
      </c>
      <c r="B3514" t="s">
        <v>53</v>
      </c>
      <c r="C3514" t="s">
        <v>21</v>
      </c>
      <c r="D3514" t="s">
        <v>43</v>
      </c>
      <c r="E3514">
        <v>80</v>
      </c>
      <c r="F3514">
        <v>108</v>
      </c>
      <c r="G3514">
        <v>200</v>
      </c>
      <c r="H3514">
        <v>80</v>
      </c>
      <c r="I3514">
        <v>54</v>
      </c>
      <c r="J3514">
        <v>26</v>
      </c>
      <c r="K3514">
        <v>415</v>
      </c>
      <c r="L3514">
        <v>70</v>
      </c>
      <c r="M3514">
        <v>70</v>
      </c>
      <c r="N3514">
        <v>110</v>
      </c>
      <c r="O3514">
        <v>180</v>
      </c>
      <c r="P3514">
        <v>6</v>
      </c>
      <c r="Q3514" s="1">
        <v>40603</v>
      </c>
      <c r="R3514" t="s">
        <v>28</v>
      </c>
      <c r="S3514" t="s">
        <v>30</v>
      </c>
      <c r="T3514" t="s">
        <v>31</v>
      </c>
    </row>
    <row r="3515" spans="1:20" x14ac:dyDescent="0.25">
      <c r="A3515">
        <v>813</v>
      </c>
      <c r="B3515" t="s">
        <v>53</v>
      </c>
      <c r="C3515" t="s">
        <v>21</v>
      </c>
      <c r="D3515" t="s">
        <v>43</v>
      </c>
      <c r="E3515">
        <v>18</v>
      </c>
      <c r="F3515">
        <v>39</v>
      </c>
      <c r="G3515">
        <v>69</v>
      </c>
      <c r="H3515">
        <v>30</v>
      </c>
      <c r="I3515">
        <v>21</v>
      </c>
      <c r="J3515">
        <v>9</v>
      </c>
      <c r="K3515">
        <v>581</v>
      </c>
      <c r="L3515">
        <v>20</v>
      </c>
      <c r="M3515">
        <v>20</v>
      </c>
      <c r="N3515">
        <v>30</v>
      </c>
      <c r="O3515">
        <v>50</v>
      </c>
      <c r="P3515">
        <v>8</v>
      </c>
      <c r="Q3515" s="1">
        <v>40391</v>
      </c>
      <c r="R3515" t="s">
        <v>32</v>
      </c>
      <c r="S3515" t="s">
        <v>39</v>
      </c>
      <c r="T3515" t="s">
        <v>31</v>
      </c>
    </row>
    <row r="3516" spans="1:20" x14ac:dyDescent="0.25">
      <c r="A3516">
        <v>813</v>
      </c>
      <c r="B3516" t="s">
        <v>53</v>
      </c>
      <c r="C3516" t="s">
        <v>21</v>
      </c>
      <c r="D3516" t="s">
        <v>43</v>
      </c>
      <c r="E3516">
        <v>40</v>
      </c>
      <c r="F3516">
        <v>84</v>
      </c>
      <c r="G3516">
        <v>155</v>
      </c>
      <c r="H3516">
        <v>71</v>
      </c>
      <c r="I3516">
        <v>44</v>
      </c>
      <c r="J3516">
        <v>22</v>
      </c>
      <c r="K3516">
        <v>950</v>
      </c>
      <c r="L3516">
        <v>50</v>
      </c>
      <c r="M3516">
        <v>50</v>
      </c>
      <c r="N3516">
        <v>70</v>
      </c>
      <c r="O3516">
        <v>120</v>
      </c>
      <c r="P3516">
        <v>10</v>
      </c>
      <c r="Q3516" s="1">
        <v>40238</v>
      </c>
      <c r="R3516" t="s">
        <v>32</v>
      </c>
      <c r="S3516" t="s">
        <v>34</v>
      </c>
      <c r="T3516" t="s">
        <v>31</v>
      </c>
    </row>
    <row r="3517" spans="1:20" x14ac:dyDescent="0.25">
      <c r="A3517">
        <v>813</v>
      </c>
      <c r="B3517" t="s">
        <v>53</v>
      </c>
      <c r="C3517" t="s">
        <v>21</v>
      </c>
      <c r="D3517" t="s">
        <v>43</v>
      </c>
      <c r="E3517">
        <v>59</v>
      </c>
      <c r="F3517">
        <v>84</v>
      </c>
      <c r="G3517">
        <v>165</v>
      </c>
      <c r="H3517">
        <v>71</v>
      </c>
      <c r="I3517">
        <v>44</v>
      </c>
      <c r="J3517">
        <v>22</v>
      </c>
      <c r="K3517">
        <v>950</v>
      </c>
      <c r="L3517">
        <v>50</v>
      </c>
      <c r="M3517">
        <v>50</v>
      </c>
      <c r="N3517">
        <v>70</v>
      </c>
      <c r="O3517">
        <v>120</v>
      </c>
      <c r="P3517">
        <v>10</v>
      </c>
      <c r="Q3517" s="1">
        <v>40603</v>
      </c>
      <c r="R3517" t="s">
        <v>32</v>
      </c>
      <c r="S3517" t="s">
        <v>34</v>
      </c>
      <c r="T3517" t="s">
        <v>31</v>
      </c>
    </row>
    <row r="3518" spans="1:20" x14ac:dyDescent="0.25">
      <c r="A3518">
        <v>813</v>
      </c>
      <c r="B3518" t="s">
        <v>53</v>
      </c>
      <c r="C3518" t="s">
        <v>21</v>
      </c>
      <c r="D3518" t="s">
        <v>43</v>
      </c>
      <c r="E3518">
        <v>26</v>
      </c>
      <c r="F3518">
        <v>45</v>
      </c>
      <c r="G3518">
        <v>75</v>
      </c>
      <c r="H3518">
        <v>30</v>
      </c>
      <c r="I3518">
        <v>19</v>
      </c>
      <c r="J3518">
        <v>8</v>
      </c>
      <c r="K3518">
        <v>882</v>
      </c>
      <c r="L3518">
        <v>30</v>
      </c>
      <c r="M3518">
        <v>30</v>
      </c>
      <c r="N3518">
        <v>40</v>
      </c>
      <c r="O3518">
        <v>70</v>
      </c>
      <c r="P3518">
        <v>11</v>
      </c>
      <c r="Q3518" s="1">
        <v>40513</v>
      </c>
      <c r="R3518" t="s">
        <v>26</v>
      </c>
      <c r="S3518" t="s">
        <v>35</v>
      </c>
      <c r="T3518" t="s">
        <v>25</v>
      </c>
    </row>
    <row r="3519" spans="1:20" x14ac:dyDescent="0.25">
      <c r="A3519">
        <v>815</v>
      </c>
      <c r="B3519" t="s">
        <v>51</v>
      </c>
      <c r="C3519" t="s">
        <v>50</v>
      </c>
      <c r="D3519" t="s">
        <v>43</v>
      </c>
      <c r="E3519">
        <v>167</v>
      </c>
      <c r="F3519">
        <v>278</v>
      </c>
      <c r="G3519">
        <v>478</v>
      </c>
      <c r="H3519">
        <v>200</v>
      </c>
      <c r="I3519">
        <v>111</v>
      </c>
      <c r="J3519">
        <v>66</v>
      </c>
      <c r="K3519">
        <v>1095</v>
      </c>
      <c r="L3519">
        <v>190</v>
      </c>
      <c r="M3519">
        <v>210</v>
      </c>
      <c r="N3519">
        <v>290</v>
      </c>
      <c r="O3519">
        <v>500</v>
      </c>
      <c r="P3519">
        <v>2</v>
      </c>
      <c r="Q3519" s="1">
        <v>40330</v>
      </c>
      <c r="R3519" t="s">
        <v>23</v>
      </c>
      <c r="S3519" t="s">
        <v>24</v>
      </c>
      <c r="T3519" t="s">
        <v>25</v>
      </c>
    </row>
    <row r="3520" spans="1:20" x14ac:dyDescent="0.25">
      <c r="A3520">
        <v>815</v>
      </c>
      <c r="B3520" t="s">
        <v>51</v>
      </c>
      <c r="C3520" t="s">
        <v>50</v>
      </c>
      <c r="D3520" t="s">
        <v>43</v>
      </c>
      <c r="E3520">
        <v>120</v>
      </c>
      <c r="F3520">
        <v>213</v>
      </c>
      <c r="G3520">
        <v>367</v>
      </c>
      <c r="H3520">
        <v>154</v>
      </c>
      <c r="I3520">
        <v>93</v>
      </c>
      <c r="J3520">
        <v>50</v>
      </c>
      <c r="K3520">
        <v>1132</v>
      </c>
      <c r="L3520">
        <v>160</v>
      </c>
      <c r="M3520">
        <v>150</v>
      </c>
      <c r="N3520">
        <v>220</v>
      </c>
      <c r="O3520">
        <v>370</v>
      </c>
      <c r="P3520">
        <v>2</v>
      </c>
      <c r="Q3520" s="1">
        <v>40452</v>
      </c>
      <c r="R3520" t="s">
        <v>23</v>
      </c>
      <c r="S3520" t="s">
        <v>24</v>
      </c>
      <c r="T3520" t="s">
        <v>25</v>
      </c>
    </row>
    <row r="3521" spans="1:20" x14ac:dyDescent="0.25">
      <c r="A3521">
        <v>815</v>
      </c>
      <c r="B3521" t="s">
        <v>51</v>
      </c>
      <c r="C3521" t="s">
        <v>50</v>
      </c>
      <c r="D3521" t="s">
        <v>43</v>
      </c>
      <c r="E3521">
        <v>139</v>
      </c>
      <c r="F3521">
        <v>239</v>
      </c>
      <c r="G3521">
        <v>412</v>
      </c>
      <c r="H3521">
        <v>173</v>
      </c>
      <c r="I3521">
        <v>100</v>
      </c>
      <c r="J3521">
        <v>57</v>
      </c>
      <c r="K3521">
        <v>1150</v>
      </c>
      <c r="L3521">
        <v>140</v>
      </c>
      <c r="M3521">
        <v>170</v>
      </c>
      <c r="N3521">
        <v>230</v>
      </c>
      <c r="O3521">
        <v>400</v>
      </c>
      <c r="P3521">
        <v>2</v>
      </c>
      <c r="Q3521" s="1">
        <v>40483</v>
      </c>
      <c r="R3521" t="s">
        <v>23</v>
      </c>
      <c r="S3521" t="s">
        <v>24</v>
      </c>
      <c r="T3521" t="s">
        <v>25</v>
      </c>
    </row>
    <row r="3522" spans="1:20" x14ac:dyDescent="0.25">
      <c r="A3522">
        <v>815</v>
      </c>
      <c r="B3522" t="s">
        <v>51</v>
      </c>
      <c r="C3522" t="s">
        <v>50</v>
      </c>
      <c r="D3522" t="s">
        <v>43</v>
      </c>
      <c r="E3522">
        <v>173</v>
      </c>
      <c r="F3522">
        <v>201</v>
      </c>
      <c r="G3522">
        <v>386</v>
      </c>
      <c r="H3522">
        <v>144</v>
      </c>
      <c r="I3522">
        <v>94</v>
      </c>
      <c r="J3522">
        <v>47</v>
      </c>
      <c r="K3522">
        <v>862</v>
      </c>
      <c r="L3522">
        <v>130</v>
      </c>
      <c r="M3522">
        <v>150</v>
      </c>
      <c r="N3522">
        <v>210</v>
      </c>
      <c r="O3522">
        <v>360</v>
      </c>
      <c r="P3522">
        <v>2</v>
      </c>
      <c r="Q3522" s="1">
        <v>40544</v>
      </c>
      <c r="R3522" t="s">
        <v>23</v>
      </c>
      <c r="S3522" t="s">
        <v>24</v>
      </c>
      <c r="T3522" t="s">
        <v>25</v>
      </c>
    </row>
    <row r="3523" spans="1:20" x14ac:dyDescent="0.25">
      <c r="A3523">
        <v>815</v>
      </c>
      <c r="B3523" t="s">
        <v>51</v>
      </c>
      <c r="C3523" t="s">
        <v>50</v>
      </c>
      <c r="D3523" t="s">
        <v>43</v>
      </c>
      <c r="E3523">
        <v>287</v>
      </c>
      <c r="F3523">
        <v>329</v>
      </c>
      <c r="G3523">
        <v>562</v>
      </c>
      <c r="H3523">
        <v>238</v>
      </c>
      <c r="I3523">
        <v>113</v>
      </c>
      <c r="J3523">
        <v>78</v>
      </c>
      <c r="K3523">
        <v>1190</v>
      </c>
      <c r="L3523">
        <v>230</v>
      </c>
      <c r="M3523">
        <v>250</v>
      </c>
      <c r="N3523">
        <v>340</v>
      </c>
      <c r="O3523">
        <v>590</v>
      </c>
      <c r="P3523">
        <v>2</v>
      </c>
      <c r="Q3523" s="1">
        <v>40725</v>
      </c>
      <c r="R3523" t="s">
        <v>23</v>
      </c>
      <c r="S3523" t="s">
        <v>24</v>
      </c>
      <c r="T3523" t="s">
        <v>25</v>
      </c>
    </row>
    <row r="3524" spans="1:20" x14ac:dyDescent="0.25">
      <c r="A3524">
        <v>815</v>
      </c>
      <c r="B3524" t="s">
        <v>51</v>
      </c>
      <c r="C3524" t="s">
        <v>50</v>
      </c>
      <c r="D3524" t="s">
        <v>43</v>
      </c>
      <c r="E3524">
        <v>178</v>
      </c>
      <c r="F3524">
        <v>213</v>
      </c>
      <c r="G3524">
        <v>391</v>
      </c>
      <c r="H3524">
        <v>154</v>
      </c>
      <c r="I3524">
        <v>93</v>
      </c>
      <c r="J3524">
        <v>50</v>
      </c>
      <c r="K3524">
        <v>1132</v>
      </c>
      <c r="L3524">
        <v>160</v>
      </c>
      <c r="M3524">
        <v>150</v>
      </c>
      <c r="N3524">
        <v>220</v>
      </c>
      <c r="O3524">
        <v>370</v>
      </c>
      <c r="P3524">
        <v>2</v>
      </c>
      <c r="Q3524" s="1">
        <v>40817</v>
      </c>
      <c r="R3524" t="s">
        <v>23</v>
      </c>
      <c r="S3524" t="s">
        <v>24</v>
      </c>
      <c r="T3524" t="s">
        <v>25</v>
      </c>
    </row>
    <row r="3525" spans="1:20" x14ac:dyDescent="0.25">
      <c r="A3525">
        <v>815</v>
      </c>
      <c r="B3525" t="s">
        <v>51</v>
      </c>
      <c r="C3525" t="s">
        <v>50</v>
      </c>
      <c r="D3525" t="s">
        <v>43</v>
      </c>
      <c r="E3525">
        <v>206</v>
      </c>
      <c r="F3525">
        <v>239</v>
      </c>
      <c r="G3525">
        <v>439</v>
      </c>
      <c r="H3525">
        <v>173</v>
      </c>
      <c r="I3525">
        <v>100</v>
      </c>
      <c r="J3525">
        <v>57</v>
      </c>
      <c r="K3525">
        <v>1150</v>
      </c>
      <c r="L3525">
        <v>140</v>
      </c>
      <c r="M3525">
        <v>170</v>
      </c>
      <c r="N3525">
        <v>230</v>
      </c>
      <c r="O3525">
        <v>400</v>
      </c>
      <c r="P3525">
        <v>2</v>
      </c>
      <c r="Q3525" s="1">
        <v>40848</v>
      </c>
      <c r="R3525" t="s">
        <v>23</v>
      </c>
      <c r="S3525" t="s">
        <v>24</v>
      </c>
      <c r="T3525" t="s">
        <v>25</v>
      </c>
    </row>
    <row r="3526" spans="1:20" x14ac:dyDescent="0.25">
      <c r="A3526">
        <v>815</v>
      </c>
      <c r="B3526" t="s">
        <v>51</v>
      </c>
      <c r="C3526" t="s">
        <v>50</v>
      </c>
      <c r="D3526" t="s">
        <v>43</v>
      </c>
      <c r="E3526">
        <v>115</v>
      </c>
      <c r="F3526">
        <v>176</v>
      </c>
      <c r="G3526">
        <v>298</v>
      </c>
      <c r="H3526">
        <v>122</v>
      </c>
      <c r="I3526">
        <v>61</v>
      </c>
      <c r="J3526">
        <v>39</v>
      </c>
      <c r="K3526">
        <v>789</v>
      </c>
      <c r="L3526">
        <v>160</v>
      </c>
      <c r="M3526">
        <v>110</v>
      </c>
      <c r="N3526">
        <v>190</v>
      </c>
      <c r="O3526">
        <v>300</v>
      </c>
      <c r="P3526">
        <v>3</v>
      </c>
      <c r="Q3526" s="1">
        <v>40452</v>
      </c>
      <c r="R3526" t="s">
        <v>23</v>
      </c>
      <c r="S3526" t="s">
        <v>38</v>
      </c>
      <c r="T3526" t="s">
        <v>31</v>
      </c>
    </row>
    <row r="3527" spans="1:20" x14ac:dyDescent="0.25">
      <c r="A3527">
        <v>815</v>
      </c>
      <c r="B3527" t="s">
        <v>51</v>
      </c>
      <c r="C3527" t="s">
        <v>50</v>
      </c>
      <c r="D3527" t="s">
        <v>43</v>
      </c>
      <c r="E3527">
        <v>106</v>
      </c>
      <c r="F3527">
        <v>165</v>
      </c>
      <c r="G3527">
        <v>278</v>
      </c>
      <c r="H3527">
        <v>113</v>
      </c>
      <c r="I3527">
        <v>59</v>
      </c>
      <c r="J3527">
        <v>36</v>
      </c>
      <c r="K3527">
        <v>803</v>
      </c>
      <c r="L3527">
        <v>110</v>
      </c>
      <c r="M3527">
        <v>110</v>
      </c>
      <c r="N3527">
        <v>160</v>
      </c>
      <c r="O3527">
        <v>270</v>
      </c>
      <c r="P3527">
        <v>3</v>
      </c>
      <c r="Q3527" s="1">
        <v>40483</v>
      </c>
      <c r="R3527" t="s">
        <v>23</v>
      </c>
      <c r="S3527" t="s">
        <v>38</v>
      </c>
      <c r="T3527" t="s">
        <v>31</v>
      </c>
    </row>
    <row r="3528" spans="1:20" x14ac:dyDescent="0.25">
      <c r="A3528">
        <v>815</v>
      </c>
      <c r="B3528" t="s">
        <v>51</v>
      </c>
      <c r="C3528" t="s">
        <v>50</v>
      </c>
      <c r="D3528" t="s">
        <v>43</v>
      </c>
      <c r="E3528">
        <v>151</v>
      </c>
      <c r="F3528">
        <v>158</v>
      </c>
      <c r="G3528">
        <v>285</v>
      </c>
      <c r="H3528">
        <v>109</v>
      </c>
      <c r="I3528">
        <v>56</v>
      </c>
      <c r="J3528">
        <v>34</v>
      </c>
      <c r="K3528">
        <v>585</v>
      </c>
      <c r="L3528">
        <v>120</v>
      </c>
      <c r="M3528">
        <v>110</v>
      </c>
      <c r="N3528">
        <v>170</v>
      </c>
      <c r="O3528">
        <v>280</v>
      </c>
      <c r="P3528">
        <v>3</v>
      </c>
      <c r="Q3528" s="1">
        <v>40603</v>
      </c>
      <c r="R3528" t="s">
        <v>23</v>
      </c>
      <c r="S3528" t="s">
        <v>38</v>
      </c>
      <c r="T3528" t="s">
        <v>31</v>
      </c>
    </row>
    <row r="3529" spans="1:20" x14ac:dyDescent="0.25">
      <c r="A3529">
        <v>815</v>
      </c>
      <c r="B3529" t="s">
        <v>51</v>
      </c>
      <c r="C3529" t="s">
        <v>50</v>
      </c>
      <c r="D3529" t="s">
        <v>43</v>
      </c>
      <c r="E3529">
        <v>186</v>
      </c>
      <c r="F3529">
        <v>204</v>
      </c>
      <c r="G3529">
        <v>342</v>
      </c>
      <c r="H3529">
        <v>141</v>
      </c>
      <c r="I3529">
        <v>64</v>
      </c>
      <c r="J3529">
        <v>45</v>
      </c>
      <c r="K3529">
        <v>764</v>
      </c>
      <c r="L3529">
        <v>160</v>
      </c>
      <c r="M3529">
        <v>140</v>
      </c>
      <c r="N3529">
        <v>220</v>
      </c>
      <c r="O3529">
        <v>360</v>
      </c>
      <c r="P3529">
        <v>3</v>
      </c>
      <c r="Q3529" s="1">
        <v>40695</v>
      </c>
      <c r="R3529" t="s">
        <v>23</v>
      </c>
      <c r="S3529" t="s">
        <v>38</v>
      </c>
      <c r="T3529" t="s">
        <v>31</v>
      </c>
    </row>
    <row r="3530" spans="1:20" x14ac:dyDescent="0.25">
      <c r="A3530">
        <v>815</v>
      </c>
      <c r="B3530" t="s">
        <v>51</v>
      </c>
      <c r="C3530" t="s">
        <v>50</v>
      </c>
      <c r="D3530" t="s">
        <v>43</v>
      </c>
      <c r="E3530">
        <v>171</v>
      </c>
      <c r="F3530">
        <v>176</v>
      </c>
      <c r="G3530">
        <v>318</v>
      </c>
      <c r="H3530">
        <v>122</v>
      </c>
      <c r="I3530">
        <v>61</v>
      </c>
      <c r="J3530">
        <v>39</v>
      </c>
      <c r="K3530">
        <v>789</v>
      </c>
      <c r="L3530">
        <v>160</v>
      </c>
      <c r="M3530">
        <v>110</v>
      </c>
      <c r="N3530">
        <v>190</v>
      </c>
      <c r="O3530">
        <v>300</v>
      </c>
      <c r="P3530">
        <v>3</v>
      </c>
      <c r="Q3530" s="1">
        <v>40817</v>
      </c>
      <c r="R3530" t="s">
        <v>23</v>
      </c>
      <c r="S3530" t="s">
        <v>38</v>
      </c>
      <c r="T3530" t="s">
        <v>31</v>
      </c>
    </row>
    <row r="3531" spans="1:20" x14ac:dyDescent="0.25">
      <c r="A3531">
        <v>815</v>
      </c>
      <c r="B3531" t="s">
        <v>51</v>
      </c>
      <c r="C3531" t="s">
        <v>50</v>
      </c>
      <c r="D3531" t="s">
        <v>43</v>
      </c>
      <c r="E3531">
        <v>224</v>
      </c>
      <c r="F3531">
        <v>341</v>
      </c>
      <c r="G3531">
        <v>598</v>
      </c>
      <c r="H3531">
        <v>257</v>
      </c>
      <c r="I3531">
        <v>117</v>
      </c>
      <c r="J3531">
        <v>84</v>
      </c>
      <c r="K3531">
        <v>1662</v>
      </c>
      <c r="L3531">
        <v>420</v>
      </c>
      <c r="M3531">
        <v>370</v>
      </c>
      <c r="N3531">
        <v>520</v>
      </c>
      <c r="O3531">
        <v>890</v>
      </c>
      <c r="P3531">
        <v>5</v>
      </c>
      <c r="Q3531" s="1">
        <v>40452</v>
      </c>
      <c r="R3531" t="s">
        <v>28</v>
      </c>
      <c r="S3531" t="s">
        <v>29</v>
      </c>
      <c r="T3531" t="s">
        <v>25</v>
      </c>
    </row>
    <row r="3532" spans="1:20" x14ac:dyDescent="0.25">
      <c r="A3532">
        <v>815</v>
      </c>
      <c r="B3532" t="s">
        <v>51</v>
      </c>
      <c r="C3532" t="s">
        <v>50</v>
      </c>
      <c r="D3532" t="s">
        <v>43</v>
      </c>
      <c r="E3532">
        <v>216</v>
      </c>
      <c r="F3532">
        <v>329</v>
      </c>
      <c r="G3532">
        <v>576</v>
      </c>
      <c r="H3532">
        <v>247</v>
      </c>
      <c r="I3532">
        <v>113</v>
      </c>
      <c r="J3532">
        <v>81</v>
      </c>
      <c r="K3532">
        <v>1744</v>
      </c>
      <c r="L3532">
        <v>320</v>
      </c>
      <c r="M3532">
        <v>310</v>
      </c>
      <c r="N3532">
        <v>420</v>
      </c>
      <c r="O3532">
        <v>730</v>
      </c>
      <c r="P3532">
        <v>5</v>
      </c>
      <c r="Q3532" s="1">
        <v>40513</v>
      </c>
      <c r="R3532" t="s">
        <v>28</v>
      </c>
      <c r="S3532" t="s">
        <v>29</v>
      </c>
      <c r="T3532" t="s">
        <v>25</v>
      </c>
    </row>
    <row r="3533" spans="1:20" x14ac:dyDescent="0.25">
      <c r="A3533">
        <v>815</v>
      </c>
      <c r="B3533" t="s">
        <v>51</v>
      </c>
      <c r="C3533" t="s">
        <v>50</v>
      </c>
      <c r="D3533" t="s">
        <v>43</v>
      </c>
      <c r="E3533">
        <v>298</v>
      </c>
      <c r="F3533">
        <v>311</v>
      </c>
      <c r="G3533">
        <v>581</v>
      </c>
      <c r="H3533">
        <v>234</v>
      </c>
      <c r="I3533">
        <v>110</v>
      </c>
      <c r="J3533">
        <v>77</v>
      </c>
      <c r="K3533">
        <v>1282</v>
      </c>
      <c r="L3533">
        <v>260</v>
      </c>
      <c r="M3533">
        <v>270</v>
      </c>
      <c r="N3533">
        <v>370</v>
      </c>
      <c r="O3533">
        <v>640</v>
      </c>
      <c r="P3533">
        <v>5</v>
      </c>
      <c r="Q3533" s="1">
        <v>40575</v>
      </c>
      <c r="R3533" t="s">
        <v>28</v>
      </c>
      <c r="S3533" t="s">
        <v>29</v>
      </c>
      <c r="T3533" t="s">
        <v>25</v>
      </c>
    </row>
    <row r="3534" spans="1:20" x14ac:dyDescent="0.25">
      <c r="A3534">
        <v>815</v>
      </c>
      <c r="B3534" t="s">
        <v>51</v>
      </c>
      <c r="C3534" t="s">
        <v>50</v>
      </c>
      <c r="D3534" t="s">
        <v>43</v>
      </c>
      <c r="E3534">
        <v>221</v>
      </c>
      <c r="F3534">
        <v>239</v>
      </c>
      <c r="G3534">
        <v>509</v>
      </c>
      <c r="H3534">
        <v>239</v>
      </c>
      <c r="I3534">
        <v>90</v>
      </c>
      <c r="J3534">
        <v>66</v>
      </c>
      <c r="K3534">
        <v>1464</v>
      </c>
      <c r="L3534">
        <v>200</v>
      </c>
      <c r="M3534">
        <v>270</v>
      </c>
      <c r="N3534">
        <v>290</v>
      </c>
      <c r="O3534">
        <v>560</v>
      </c>
      <c r="P3534">
        <v>6</v>
      </c>
      <c r="Q3534" s="1">
        <v>40634</v>
      </c>
      <c r="R3534" t="s">
        <v>28</v>
      </c>
      <c r="S3534" t="s">
        <v>30</v>
      </c>
      <c r="T3534" t="s">
        <v>31</v>
      </c>
    </row>
    <row r="3535" spans="1:20" x14ac:dyDescent="0.25">
      <c r="A3535">
        <v>815</v>
      </c>
      <c r="B3535" t="s">
        <v>51</v>
      </c>
      <c r="C3535" t="s">
        <v>50</v>
      </c>
      <c r="D3535" t="s">
        <v>43</v>
      </c>
      <c r="E3535">
        <v>232</v>
      </c>
      <c r="F3535">
        <v>266</v>
      </c>
      <c r="G3535">
        <v>527</v>
      </c>
      <c r="H3535">
        <v>266</v>
      </c>
      <c r="I3535">
        <v>91</v>
      </c>
      <c r="J3535">
        <v>74</v>
      </c>
      <c r="K3535">
        <v>1819</v>
      </c>
      <c r="L3535">
        <v>220</v>
      </c>
      <c r="M3535">
        <v>300</v>
      </c>
      <c r="N3535">
        <v>320</v>
      </c>
      <c r="O3535">
        <v>620</v>
      </c>
      <c r="P3535">
        <v>6</v>
      </c>
      <c r="Q3535" s="1">
        <v>40725</v>
      </c>
      <c r="R3535" t="s">
        <v>28</v>
      </c>
      <c r="S3535" t="s">
        <v>30</v>
      </c>
      <c r="T3535" t="s">
        <v>31</v>
      </c>
    </row>
    <row r="3536" spans="1:20" x14ac:dyDescent="0.25">
      <c r="A3536">
        <v>815</v>
      </c>
      <c r="B3536" t="s">
        <v>51</v>
      </c>
      <c r="C3536" t="s">
        <v>50</v>
      </c>
      <c r="D3536" t="s">
        <v>43</v>
      </c>
      <c r="E3536">
        <v>105</v>
      </c>
      <c r="F3536">
        <v>144</v>
      </c>
      <c r="G3536">
        <v>243</v>
      </c>
      <c r="H3536">
        <v>99</v>
      </c>
      <c r="I3536">
        <v>39</v>
      </c>
      <c r="J3536">
        <v>27</v>
      </c>
      <c r="K3536">
        <v>766</v>
      </c>
      <c r="L3536">
        <v>110</v>
      </c>
      <c r="M3536">
        <v>80</v>
      </c>
      <c r="N3536">
        <v>130</v>
      </c>
      <c r="O3536">
        <v>210</v>
      </c>
      <c r="P3536">
        <v>8</v>
      </c>
      <c r="Q3536" s="1">
        <v>40210</v>
      </c>
      <c r="R3536" t="s">
        <v>32</v>
      </c>
      <c r="S3536" t="s">
        <v>39</v>
      </c>
      <c r="T3536" t="s">
        <v>31</v>
      </c>
    </row>
    <row r="3537" spans="1:20" x14ac:dyDescent="0.25">
      <c r="A3537">
        <v>815</v>
      </c>
      <c r="B3537" t="s">
        <v>51</v>
      </c>
      <c r="C3537" t="s">
        <v>50</v>
      </c>
      <c r="D3537" t="s">
        <v>43</v>
      </c>
      <c r="E3537">
        <v>182</v>
      </c>
      <c r="F3537">
        <v>178</v>
      </c>
      <c r="G3537">
        <v>298</v>
      </c>
      <c r="H3537">
        <v>123</v>
      </c>
      <c r="I3537">
        <v>43</v>
      </c>
      <c r="J3537">
        <v>34</v>
      </c>
      <c r="K3537">
        <v>941</v>
      </c>
      <c r="L3537">
        <v>140</v>
      </c>
      <c r="M3537">
        <v>100</v>
      </c>
      <c r="N3537">
        <v>160</v>
      </c>
      <c r="O3537">
        <v>260</v>
      </c>
      <c r="P3537">
        <v>8</v>
      </c>
      <c r="Q3537" s="1">
        <v>40756</v>
      </c>
      <c r="R3537" t="s">
        <v>32</v>
      </c>
      <c r="S3537" t="s">
        <v>39</v>
      </c>
      <c r="T3537" t="s">
        <v>31</v>
      </c>
    </row>
    <row r="3538" spans="1:20" x14ac:dyDescent="0.25">
      <c r="A3538">
        <v>815</v>
      </c>
      <c r="B3538" t="s">
        <v>51</v>
      </c>
      <c r="C3538" t="s">
        <v>50</v>
      </c>
      <c r="D3538" t="s">
        <v>43</v>
      </c>
      <c r="E3538">
        <v>139</v>
      </c>
      <c r="F3538">
        <v>185</v>
      </c>
      <c r="G3538">
        <v>312</v>
      </c>
      <c r="H3538">
        <v>127</v>
      </c>
      <c r="I3538">
        <v>46</v>
      </c>
      <c r="J3538">
        <v>35</v>
      </c>
      <c r="K3538">
        <v>1007</v>
      </c>
      <c r="L3538">
        <v>150</v>
      </c>
      <c r="M3538">
        <v>100</v>
      </c>
      <c r="N3538">
        <v>170</v>
      </c>
      <c r="O3538">
        <v>270</v>
      </c>
      <c r="P3538">
        <v>10</v>
      </c>
      <c r="Q3538" s="1">
        <v>40360</v>
      </c>
      <c r="R3538" t="s">
        <v>32</v>
      </c>
      <c r="S3538" t="s">
        <v>34</v>
      </c>
      <c r="T3538" t="s">
        <v>31</v>
      </c>
    </row>
    <row r="3539" spans="1:20" x14ac:dyDescent="0.25">
      <c r="A3539">
        <v>815</v>
      </c>
      <c r="B3539" t="s">
        <v>51</v>
      </c>
      <c r="C3539" t="s">
        <v>50</v>
      </c>
      <c r="D3539" t="s">
        <v>43</v>
      </c>
      <c r="E3539">
        <v>116</v>
      </c>
      <c r="F3539">
        <v>157</v>
      </c>
      <c r="G3539">
        <v>265</v>
      </c>
      <c r="H3539">
        <v>108</v>
      </c>
      <c r="I3539">
        <v>41</v>
      </c>
      <c r="J3539">
        <v>30</v>
      </c>
      <c r="K3539">
        <v>971</v>
      </c>
      <c r="L3539">
        <v>120</v>
      </c>
      <c r="M3539">
        <v>80</v>
      </c>
      <c r="N3539">
        <v>130</v>
      </c>
      <c r="O3539">
        <v>210</v>
      </c>
      <c r="P3539">
        <v>10</v>
      </c>
      <c r="Q3539" s="1">
        <v>40452</v>
      </c>
      <c r="R3539" t="s">
        <v>32</v>
      </c>
      <c r="S3539" t="s">
        <v>34</v>
      </c>
      <c r="T3539" t="s">
        <v>31</v>
      </c>
    </row>
    <row r="3540" spans="1:20" x14ac:dyDescent="0.25">
      <c r="A3540">
        <v>815</v>
      </c>
      <c r="B3540" t="s">
        <v>51</v>
      </c>
      <c r="C3540" t="s">
        <v>50</v>
      </c>
      <c r="D3540" t="s">
        <v>43</v>
      </c>
      <c r="E3540">
        <v>147</v>
      </c>
      <c r="F3540">
        <v>137</v>
      </c>
      <c r="G3540">
        <v>247</v>
      </c>
      <c r="H3540">
        <v>95</v>
      </c>
      <c r="I3540">
        <v>38</v>
      </c>
      <c r="J3540">
        <v>26</v>
      </c>
      <c r="K3540">
        <v>809</v>
      </c>
      <c r="L3540">
        <v>100</v>
      </c>
      <c r="M3540">
        <v>80</v>
      </c>
      <c r="N3540">
        <v>120</v>
      </c>
      <c r="O3540">
        <v>200</v>
      </c>
      <c r="P3540">
        <v>10</v>
      </c>
      <c r="Q3540" s="1">
        <v>40575</v>
      </c>
      <c r="R3540" t="s">
        <v>32</v>
      </c>
      <c r="S3540" t="s">
        <v>34</v>
      </c>
      <c r="T3540" t="s">
        <v>31</v>
      </c>
    </row>
    <row r="3541" spans="1:20" x14ac:dyDescent="0.25">
      <c r="A3541">
        <v>815</v>
      </c>
      <c r="B3541" t="s">
        <v>51</v>
      </c>
      <c r="C3541" t="s">
        <v>50</v>
      </c>
      <c r="D3541" t="s">
        <v>43</v>
      </c>
      <c r="E3541">
        <v>157</v>
      </c>
      <c r="F3541">
        <v>145</v>
      </c>
      <c r="G3541">
        <v>261</v>
      </c>
      <c r="H3541">
        <v>100</v>
      </c>
      <c r="I3541">
        <v>39</v>
      </c>
      <c r="J3541">
        <v>28</v>
      </c>
      <c r="K3541">
        <v>822</v>
      </c>
      <c r="L3541">
        <v>110</v>
      </c>
      <c r="M3541">
        <v>80</v>
      </c>
      <c r="N3541">
        <v>130</v>
      </c>
      <c r="O3541">
        <v>210</v>
      </c>
      <c r="P3541">
        <v>10</v>
      </c>
      <c r="Q3541" s="1">
        <v>40634</v>
      </c>
      <c r="R3541" t="s">
        <v>32</v>
      </c>
      <c r="S3541" t="s">
        <v>34</v>
      </c>
      <c r="T3541" t="s">
        <v>31</v>
      </c>
    </row>
    <row r="3542" spans="1:20" x14ac:dyDescent="0.25">
      <c r="A3542">
        <v>815</v>
      </c>
      <c r="B3542" t="s">
        <v>51</v>
      </c>
      <c r="C3542" t="s">
        <v>50</v>
      </c>
      <c r="D3542" t="s">
        <v>43</v>
      </c>
      <c r="E3542">
        <v>172</v>
      </c>
      <c r="F3542">
        <v>157</v>
      </c>
      <c r="G3542">
        <v>282</v>
      </c>
      <c r="H3542">
        <v>108</v>
      </c>
      <c r="I3542">
        <v>41</v>
      </c>
      <c r="J3542">
        <v>30</v>
      </c>
      <c r="K3542">
        <v>971</v>
      </c>
      <c r="L3542">
        <v>120</v>
      </c>
      <c r="M3542">
        <v>80</v>
      </c>
      <c r="N3542">
        <v>130</v>
      </c>
      <c r="O3542">
        <v>210</v>
      </c>
      <c r="P3542">
        <v>10</v>
      </c>
      <c r="Q3542" s="1">
        <v>40817</v>
      </c>
      <c r="R3542" t="s">
        <v>32</v>
      </c>
      <c r="S3542" t="s">
        <v>34</v>
      </c>
      <c r="T3542" t="s">
        <v>31</v>
      </c>
    </row>
    <row r="3543" spans="1:20" x14ac:dyDescent="0.25">
      <c r="A3543">
        <v>815</v>
      </c>
      <c r="B3543" t="s">
        <v>51</v>
      </c>
      <c r="C3543" t="s">
        <v>50</v>
      </c>
      <c r="D3543" t="s">
        <v>43</v>
      </c>
      <c r="E3543">
        <v>84</v>
      </c>
      <c r="F3543">
        <v>117</v>
      </c>
      <c r="G3543">
        <v>198</v>
      </c>
      <c r="H3543">
        <v>81</v>
      </c>
      <c r="I3543">
        <v>33</v>
      </c>
      <c r="J3543">
        <v>22</v>
      </c>
      <c r="K3543">
        <v>441</v>
      </c>
      <c r="L3543">
        <v>80</v>
      </c>
      <c r="M3543">
        <v>60</v>
      </c>
      <c r="N3543">
        <v>110</v>
      </c>
      <c r="O3543">
        <v>170</v>
      </c>
      <c r="P3543">
        <v>11</v>
      </c>
      <c r="Q3543" s="1">
        <v>40238</v>
      </c>
      <c r="R3543" t="s">
        <v>26</v>
      </c>
      <c r="S3543" t="s">
        <v>35</v>
      </c>
      <c r="T3543" t="s">
        <v>25</v>
      </c>
    </row>
    <row r="3544" spans="1:20" x14ac:dyDescent="0.25">
      <c r="A3544">
        <v>815</v>
      </c>
      <c r="B3544" t="s">
        <v>51</v>
      </c>
      <c r="C3544" t="s">
        <v>50</v>
      </c>
      <c r="D3544" t="s">
        <v>43</v>
      </c>
      <c r="E3544">
        <v>83</v>
      </c>
      <c r="F3544">
        <v>117</v>
      </c>
      <c r="G3544">
        <v>198</v>
      </c>
      <c r="H3544">
        <v>81</v>
      </c>
      <c r="I3544">
        <v>34</v>
      </c>
      <c r="J3544">
        <v>22</v>
      </c>
      <c r="K3544">
        <v>460</v>
      </c>
      <c r="L3544">
        <v>80</v>
      </c>
      <c r="M3544">
        <v>60</v>
      </c>
      <c r="N3544">
        <v>110</v>
      </c>
      <c r="O3544">
        <v>170</v>
      </c>
      <c r="P3544">
        <v>11</v>
      </c>
      <c r="Q3544" s="1">
        <v>40269</v>
      </c>
      <c r="R3544" t="s">
        <v>26</v>
      </c>
      <c r="S3544" t="s">
        <v>35</v>
      </c>
      <c r="T3544" t="s">
        <v>25</v>
      </c>
    </row>
    <row r="3545" spans="1:20" x14ac:dyDescent="0.25">
      <c r="A3545">
        <v>815</v>
      </c>
      <c r="B3545" t="s">
        <v>51</v>
      </c>
      <c r="C3545" t="s">
        <v>50</v>
      </c>
      <c r="D3545" t="s">
        <v>43</v>
      </c>
      <c r="E3545">
        <v>99</v>
      </c>
      <c r="F3545">
        <v>136</v>
      </c>
      <c r="G3545">
        <v>230</v>
      </c>
      <c r="H3545">
        <v>94</v>
      </c>
      <c r="I3545">
        <v>37</v>
      </c>
      <c r="J3545">
        <v>26</v>
      </c>
      <c r="K3545">
        <v>608</v>
      </c>
      <c r="L3545">
        <v>90</v>
      </c>
      <c r="M3545">
        <v>80</v>
      </c>
      <c r="N3545">
        <v>120</v>
      </c>
      <c r="O3545">
        <v>200</v>
      </c>
      <c r="P3545">
        <v>11</v>
      </c>
      <c r="Q3545" s="1">
        <v>40360</v>
      </c>
      <c r="R3545" t="s">
        <v>26</v>
      </c>
      <c r="S3545" t="s">
        <v>35</v>
      </c>
      <c r="T3545" t="s">
        <v>25</v>
      </c>
    </row>
    <row r="3546" spans="1:20" x14ac:dyDescent="0.25">
      <c r="A3546">
        <v>815</v>
      </c>
      <c r="B3546" t="s">
        <v>51</v>
      </c>
      <c r="C3546" t="s">
        <v>50</v>
      </c>
      <c r="D3546" t="s">
        <v>43</v>
      </c>
      <c r="E3546">
        <v>84</v>
      </c>
      <c r="F3546">
        <v>118</v>
      </c>
      <c r="G3546">
        <v>199</v>
      </c>
      <c r="H3546">
        <v>81</v>
      </c>
      <c r="I3546">
        <v>34</v>
      </c>
      <c r="J3546">
        <v>22</v>
      </c>
      <c r="K3546">
        <v>588</v>
      </c>
      <c r="L3546">
        <v>80</v>
      </c>
      <c r="M3546">
        <v>60</v>
      </c>
      <c r="N3546">
        <v>110</v>
      </c>
      <c r="O3546">
        <v>170</v>
      </c>
      <c r="P3546">
        <v>11</v>
      </c>
      <c r="Q3546" s="1">
        <v>40422</v>
      </c>
      <c r="R3546" t="s">
        <v>26</v>
      </c>
      <c r="S3546" t="s">
        <v>35</v>
      </c>
      <c r="T3546" t="s">
        <v>25</v>
      </c>
    </row>
    <row r="3547" spans="1:20" x14ac:dyDescent="0.25">
      <c r="A3547">
        <v>815</v>
      </c>
      <c r="B3547" t="s">
        <v>51</v>
      </c>
      <c r="C3547" t="s">
        <v>50</v>
      </c>
      <c r="D3547" t="s">
        <v>43</v>
      </c>
      <c r="E3547">
        <v>116</v>
      </c>
      <c r="F3547">
        <v>111</v>
      </c>
      <c r="G3547">
        <v>199</v>
      </c>
      <c r="H3547">
        <v>76</v>
      </c>
      <c r="I3547">
        <v>33</v>
      </c>
      <c r="J3547">
        <v>21</v>
      </c>
      <c r="K3547">
        <v>580</v>
      </c>
      <c r="L3547">
        <v>80</v>
      </c>
      <c r="M3547">
        <v>50</v>
      </c>
      <c r="N3547">
        <v>80</v>
      </c>
      <c r="O3547">
        <v>130</v>
      </c>
      <c r="P3547">
        <v>11</v>
      </c>
      <c r="Q3547" s="1">
        <v>40817</v>
      </c>
      <c r="R3547" t="s">
        <v>26</v>
      </c>
      <c r="S3547" t="s">
        <v>35</v>
      </c>
      <c r="T3547" t="s">
        <v>25</v>
      </c>
    </row>
    <row r="3548" spans="1:20" x14ac:dyDescent="0.25">
      <c r="A3548">
        <v>815</v>
      </c>
      <c r="B3548" t="s">
        <v>51</v>
      </c>
      <c r="C3548" t="s">
        <v>50</v>
      </c>
      <c r="D3548" t="s">
        <v>43</v>
      </c>
      <c r="E3548">
        <v>44</v>
      </c>
      <c r="F3548">
        <v>96</v>
      </c>
      <c r="G3548">
        <v>160</v>
      </c>
      <c r="H3548">
        <v>64</v>
      </c>
      <c r="I3548">
        <v>52</v>
      </c>
      <c r="J3548">
        <v>21</v>
      </c>
      <c r="K3548">
        <v>593</v>
      </c>
      <c r="L3548">
        <v>50</v>
      </c>
      <c r="M3548">
        <v>50</v>
      </c>
      <c r="N3548">
        <v>90</v>
      </c>
      <c r="O3548">
        <v>140</v>
      </c>
      <c r="P3548">
        <v>12</v>
      </c>
      <c r="Q3548" s="1">
        <v>40299</v>
      </c>
      <c r="R3548" t="s">
        <v>26</v>
      </c>
      <c r="S3548" t="s">
        <v>40</v>
      </c>
      <c r="T3548" t="s">
        <v>25</v>
      </c>
    </row>
    <row r="3549" spans="1:20" x14ac:dyDescent="0.25">
      <c r="A3549">
        <v>815</v>
      </c>
      <c r="B3549" t="s">
        <v>51</v>
      </c>
      <c r="C3549" t="s">
        <v>50</v>
      </c>
      <c r="D3549" t="s">
        <v>43</v>
      </c>
      <c r="E3549">
        <v>31</v>
      </c>
      <c r="F3549">
        <v>79</v>
      </c>
      <c r="G3549">
        <v>131</v>
      </c>
      <c r="H3549">
        <v>52</v>
      </c>
      <c r="I3549">
        <v>48</v>
      </c>
      <c r="J3549">
        <v>17</v>
      </c>
      <c r="K3549">
        <v>668</v>
      </c>
      <c r="L3549">
        <v>30</v>
      </c>
      <c r="M3549">
        <v>40</v>
      </c>
      <c r="N3549">
        <v>70</v>
      </c>
      <c r="O3549">
        <v>110</v>
      </c>
      <c r="P3549">
        <v>12</v>
      </c>
      <c r="Q3549" s="1">
        <v>40360</v>
      </c>
      <c r="R3549" t="s">
        <v>26</v>
      </c>
      <c r="S3549" t="s">
        <v>40</v>
      </c>
      <c r="T3549" t="s">
        <v>25</v>
      </c>
    </row>
    <row r="3550" spans="1:20" x14ac:dyDescent="0.25">
      <c r="A3550">
        <v>815</v>
      </c>
      <c r="B3550" t="s">
        <v>51</v>
      </c>
      <c r="C3550" t="s">
        <v>50</v>
      </c>
      <c r="D3550" t="s">
        <v>43</v>
      </c>
      <c r="E3550">
        <v>84</v>
      </c>
      <c r="F3550">
        <v>108</v>
      </c>
      <c r="G3550">
        <v>201</v>
      </c>
      <c r="H3550">
        <v>72</v>
      </c>
      <c r="I3550">
        <v>57</v>
      </c>
      <c r="J3550">
        <v>23</v>
      </c>
      <c r="K3550">
        <v>558</v>
      </c>
      <c r="L3550">
        <v>40</v>
      </c>
      <c r="M3550">
        <v>60</v>
      </c>
      <c r="N3550">
        <v>90</v>
      </c>
      <c r="O3550">
        <v>150</v>
      </c>
      <c r="P3550">
        <v>12</v>
      </c>
      <c r="Q3550" s="1">
        <v>40544</v>
      </c>
      <c r="R3550" t="s">
        <v>26</v>
      </c>
      <c r="S3550" t="s">
        <v>40</v>
      </c>
      <c r="T3550" t="s">
        <v>25</v>
      </c>
    </row>
    <row r="3551" spans="1:20" x14ac:dyDescent="0.25">
      <c r="A3551">
        <v>815</v>
      </c>
      <c r="B3551" t="s">
        <v>51</v>
      </c>
      <c r="C3551" t="s">
        <v>50</v>
      </c>
      <c r="D3551" t="s">
        <v>43</v>
      </c>
      <c r="E3551">
        <v>79</v>
      </c>
      <c r="F3551">
        <v>108</v>
      </c>
      <c r="G3551">
        <v>192</v>
      </c>
      <c r="H3551">
        <v>72</v>
      </c>
      <c r="I3551">
        <v>55</v>
      </c>
      <c r="J3551">
        <v>23</v>
      </c>
      <c r="K3551">
        <v>541</v>
      </c>
      <c r="L3551">
        <v>40</v>
      </c>
      <c r="M3551">
        <v>60</v>
      </c>
      <c r="N3551">
        <v>90</v>
      </c>
      <c r="O3551">
        <v>150</v>
      </c>
      <c r="P3551">
        <v>12</v>
      </c>
      <c r="Q3551" s="1">
        <v>40603</v>
      </c>
      <c r="R3551" t="s">
        <v>26</v>
      </c>
      <c r="S3551" t="s">
        <v>40</v>
      </c>
      <c r="T3551" t="s">
        <v>25</v>
      </c>
    </row>
    <row r="3552" spans="1:20" x14ac:dyDescent="0.25">
      <c r="A3552">
        <v>815</v>
      </c>
      <c r="B3552" t="s">
        <v>51</v>
      </c>
      <c r="C3552" t="s">
        <v>50</v>
      </c>
      <c r="D3552" t="s">
        <v>43</v>
      </c>
      <c r="E3552">
        <v>41</v>
      </c>
      <c r="F3552">
        <v>79</v>
      </c>
      <c r="G3552">
        <v>130</v>
      </c>
      <c r="H3552">
        <v>52</v>
      </c>
      <c r="I3552">
        <v>46</v>
      </c>
      <c r="J3552">
        <v>17</v>
      </c>
      <c r="K3552">
        <v>662</v>
      </c>
      <c r="L3552">
        <v>30</v>
      </c>
      <c r="M3552">
        <v>40</v>
      </c>
      <c r="N3552">
        <v>70</v>
      </c>
      <c r="O3552">
        <v>110</v>
      </c>
      <c r="P3552">
        <v>12</v>
      </c>
      <c r="Q3552" s="1">
        <v>40756</v>
      </c>
      <c r="R3552" t="s">
        <v>26</v>
      </c>
      <c r="S3552" t="s">
        <v>40</v>
      </c>
      <c r="T3552" t="s">
        <v>25</v>
      </c>
    </row>
    <row r="3553" spans="1:20" x14ac:dyDescent="0.25">
      <c r="A3553">
        <v>815</v>
      </c>
      <c r="B3553" t="s">
        <v>51</v>
      </c>
      <c r="C3553" t="s">
        <v>50</v>
      </c>
      <c r="D3553" t="s">
        <v>43</v>
      </c>
      <c r="E3553">
        <v>82</v>
      </c>
      <c r="F3553">
        <v>110</v>
      </c>
      <c r="G3553">
        <v>194</v>
      </c>
      <c r="H3553">
        <v>72</v>
      </c>
      <c r="I3553">
        <v>55</v>
      </c>
      <c r="J3553">
        <v>23</v>
      </c>
      <c r="K3553">
        <v>650</v>
      </c>
      <c r="L3553">
        <v>50</v>
      </c>
      <c r="M3553">
        <v>50</v>
      </c>
      <c r="N3553">
        <v>80</v>
      </c>
      <c r="O3553">
        <v>130</v>
      </c>
      <c r="P3553">
        <v>12</v>
      </c>
      <c r="Q3553" s="1">
        <v>40817</v>
      </c>
      <c r="R3553" t="s">
        <v>26</v>
      </c>
      <c r="S3553" t="s">
        <v>40</v>
      </c>
      <c r="T3553" t="s">
        <v>25</v>
      </c>
    </row>
    <row r="3554" spans="1:20" x14ac:dyDescent="0.25">
      <c r="A3554">
        <v>816</v>
      </c>
      <c r="B3554" t="s">
        <v>56</v>
      </c>
      <c r="C3554" t="s">
        <v>50</v>
      </c>
      <c r="D3554" t="s">
        <v>22</v>
      </c>
      <c r="E3554">
        <v>35</v>
      </c>
      <c r="F3554">
        <v>98</v>
      </c>
      <c r="G3554">
        <v>177</v>
      </c>
      <c r="H3554">
        <v>79</v>
      </c>
      <c r="I3554">
        <v>63</v>
      </c>
      <c r="J3554">
        <v>30</v>
      </c>
      <c r="K3554">
        <v>593</v>
      </c>
      <c r="L3554">
        <v>70</v>
      </c>
      <c r="M3554">
        <v>70</v>
      </c>
      <c r="N3554">
        <v>100</v>
      </c>
      <c r="O3554">
        <v>170</v>
      </c>
      <c r="P3554">
        <v>2</v>
      </c>
      <c r="Q3554" s="1">
        <v>40452</v>
      </c>
      <c r="R3554" t="s">
        <v>23</v>
      </c>
      <c r="S3554" t="s">
        <v>24</v>
      </c>
      <c r="T3554" t="s">
        <v>25</v>
      </c>
    </row>
    <row r="3555" spans="1:20" x14ac:dyDescent="0.25">
      <c r="A3555">
        <v>816</v>
      </c>
      <c r="B3555" t="s">
        <v>56</v>
      </c>
      <c r="C3555" t="s">
        <v>50</v>
      </c>
      <c r="D3555" t="s">
        <v>22</v>
      </c>
      <c r="E3555">
        <v>46</v>
      </c>
      <c r="F3555">
        <v>90</v>
      </c>
      <c r="G3555">
        <v>165</v>
      </c>
      <c r="H3555">
        <v>75</v>
      </c>
      <c r="I3555">
        <v>44</v>
      </c>
      <c r="J3555">
        <v>23</v>
      </c>
      <c r="K3555">
        <v>956</v>
      </c>
      <c r="L3555">
        <v>60</v>
      </c>
      <c r="M3555">
        <v>70</v>
      </c>
      <c r="N3555">
        <v>100</v>
      </c>
      <c r="O3555">
        <v>170</v>
      </c>
      <c r="P3555">
        <v>3</v>
      </c>
      <c r="Q3555" s="1">
        <v>40210</v>
      </c>
      <c r="R3555" t="s">
        <v>23</v>
      </c>
      <c r="S3555" t="s">
        <v>38</v>
      </c>
      <c r="T3555" t="s">
        <v>31</v>
      </c>
    </row>
    <row r="3556" spans="1:20" x14ac:dyDescent="0.25">
      <c r="A3556">
        <v>816</v>
      </c>
      <c r="B3556" t="s">
        <v>56</v>
      </c>
      <c r="C3556" t="s">
        <v>50</v>
      </c>
      <c r="D3556" t="s">
        <v>22</v>
      </c>
      <c r="E3556">
        <v>24</v>
      </c>
      <c r="F3556">
        <v>60</v>
      </c>
      <c r="G3556">
        <v>110</v>
      </c>
      <c r="H3556">
        <v>50</v>
      </c>
      <c r="I3556">
        <v>36</v>
      </c>
      <c r="J3556">
        <v>15</v>
      </c>
      <c r="K3556">
        <v>1064</v>
      </c>
      <c r="L3556">
        <v>30</v>
      </c>
      <c r="M3556">
        <v>50</v>
      </c>
      <c r="N3556">
        <v>60</v>
      </c>
      <c r="O3556">
        <v>110</v>
      </c>
      <c r="P3556">
        <v>3</v>
      </c>
      <c r="Q3556" s="1">
        <v>40391</v>
      </c>
      <c r="R3556" t="s">
        <v>23</v>
      </c>
      <c r="S3556" t="s">
        <v>38</v>
      </c>
      <c r="T3556" t="s">
        <v>31</v>
      </c>
    </row>
    <row r="3557" spans="1:20" x14ac:dyDescent="0.25">
      <c r="A3557">
        <v>816</v>
      </c>
      <c r="B3557" t="s">
        <v>56</v>
      </c>
      <c r="C3557" t="s">
        <v>50</v>
      </c>
      <c r="D3557" t="s">
        <v>22</v>
      </c>
      <c r="E3557">
        <v>36</v>
      </c>
      <c r="F3557">
        <v>76</v>
      </c>
      <c r="G3557">
        <v>139</v>
      </c>
      <c r="H3557">
        <v>63</v>
      </c>
      <c r="I3557">
        <v>40</v>
      </c>
      <c r="J3557">
        <v>19</v>
      </c>
      <c r="K3557">
        <v>1075</v>
      </c>
      <c r="L3557">
        <v>40</v>
      </c>
      <c r="M3557">
        <v>60</v>
      </c>
      <c r="N3557">
        <v>70</v>
      </c>
      <c r="O3557">
        <v>130</v>
      </c>
      <c r="P3557">
        <v>3</v>
      </c>
      <c r="Q3557" s="1">
        <v>40513</v>
      </c>
      <c r="R3557" t="s">
        <v>23</v>
      </c>
      <c r="S3557" t="s">
        <v>38</v>
      </c>
      <c r="T3557" t="s">
        <v>31</v>
      </c>
    </row>
    <row r="3558" spans="1:20" x14ac:dyDescent="0.25">
      <c r="A3558">
        <v>816</v>
      </c>
      <c r="B3558" t="s">
        <v>56</v>
      </c>
      <c r="C3558" t="s">
        <v>50</v>
      </c>
      <c r="D3558" t="s">
        <v>22</v>
      </c>
      <c r="E3558">
        <v>50</v>
      </c>
      <c r="F3558">
        <v>74</v>
      </c>
      <c r="G3558">
        <v>145</v>
      </c>
      <c r="H3558">
        <v>62</v>
      </c>
      <c r="I3558">
        <v>40</v>
      </c>
      <c r="J3558">
        <v>19</v>
      </c>
      <c r="K3558">
        <v>1059</v>
      </c>
      <c r="L3558">
        <v>50</v>
      </c>
      <c r="M3558">
        <v>60</v>
      </c>
      <c r="N3558">
        <v>80</v>
      </c>
      <c r="O3558">
        <v>140</v>
      </c>
      <c r="P3558">
        <v>3</v>
      </c>
      <c r="Q3558" s="1">
        <v>40787</v>
      </c>
      <c r="R3558" t="s">
        <v>23</v>
      </c>
      <c r="S3558" t="s">
        <v>38</v>
      </c>
      <c r="T3558" t="s">
        <v>31</v>
      </c>
    </row>
    <row r="3559" spans="1:20" x14ac:dyDescent="0.25">
      <c r="A3559">
        <v>816</v>
      </c>
      <c r="B3559" t="s">
        <v>56</v>
      </c>
      <c r="C3559" t="s">
        <v>50</v>
      </c>
      <c r="D3559" t="s">
        <v>22</v>
      </c>
      <c r="E3559">
        <v>0</v>
      </c>
      <c r="F3559">
        <v>46</v>
      </c>
      <c r="G3559">
        <v>82</v>
      </c>
      <c r="H3559">
        <v>36</v>
      </c>
      <c r="I3559">
        <v>46</v>
      </c>
      <c r="J3559">
        <v>13</v>
      </c>
      <c r="K3559">
        <v>252</v>
      </c>
      <c r="L3559">
        <v>0</v>
      </c>
      <c r="M3559">
        <v>30</v>
      </c>
      <c r="N3559">
        <v>40</v>
      </c>
      <c r="O3559">
        <v>70</v>
      </c>
      <c r="P3559">
        <v>13</v>
      </c>
      <c r="Q3559" s="1">
        <v>40360</v>
      </c>
      <c r="R3559" t="s">
        <v>26</v>
      </c>
      <c r="S3559" t="s">
        <v>27</v>
      </c>
      <c r="T3559" t="s">
        <v>25</v>
      </c>
    </row>
    <row r="3560" spans="1:20" x14ac:dyDescent="0.25">
      <c r="A3560">
        <v>816</v>
      </c>
      <c r="B3560" t="s">
        <v>56</v>
      </c>
      <c r="C3560" t="s">
        <v>50</v>
      </c>
      <c r="D3560" t="s">
        <v>22</v>
      </c>
      <c r="E3560">
        <v>-6</v>
      </c>
      <c r="F3560">
        <v>42</v>
      </c>
      <c r="G3560">
        <v>85</v>
      </c>
      <c r="H3560">
        <v>34</v>
      </c>
      <c r="I3560">
        <v>48</v>
      </c>
      <c r="J3560">
        <v>12</v>
      </c>
      <c r="K3560">
        <v>197</v>
      </c>
      <c r="L3560">
        <v>0</v>
      </c>
      <c r="M3560">
        <v>20</v>
      </c>
      <c r="N3560">
        <v>40</v>
      </c>
      <c r="O3560">
        <v>60</v>
      </c>
      <c r="P3560">
        <v>13</v>
      </c>
      <c r="Q3560" s="1">
        <v>40544</v>
      </c>
      <c r="R3560" t="s">
        <v>26</v>
      </c>
      <c r="S3560" t="s">
        <v>27</v>
      </c>
      <c r="T3560" t="s">
        <v>25</v>
      </c>
    </row>
    <row r="3561" spans="1:20" x14ac:dyDescent="0.25">
      <c r="A3561">
        <v>816</v>
      </c>
      <c r="B3561" t="s">
        <v>56</v>
      </c>
      <c r="C3561" t="s">
        <v>50</v>
      </c>
      <c r="D3561" t="s">
        <v>22</v>
      </c>
      <c r="E3561">
        <v>0</v>
      </c>
      <c r="F3561">
        <v>46</v>
      </c>
      <c r="G3561">
        <v>81</v>
      </c>
      <c r="H3561">
        <v>36</v>
      </c>
      <c r="I3561">
        <v>43</v>
      </c>
      <c r="J3561">
        <v>13</v>
      </c>
      <c r="K3561">
        <v>236</v>
      </c>
      <c r="L3561">
        <v>0</v>
      </c>
      <c r="M3561">
        <v>30</v>
      </c>
      <c r="N3561">
        <v>40</v>
      </c>
      <c r="O3561">
        <v>70</v>
      </c>
      <c r="P3561">
        <v>13</v>
      </c>
      <c r="Q3561" s="1">
        <v>40695</v>
      </c>
      <c r="R3561" t="s">
        <v>26</v>
      </c>
      <c r="S3561" t="s">
        <v>27</v>
      </c>
      <c r="T3561" t="s">
        <v>25</v>
      </c>
    </row>
    <row r="3562" spans="1:20" x14ac:dyDescent="0.25">
      <c r="A3562">
        <v>816</v>
      </c>
      <c r="B3562" t="s">
        <v>56</v>
      </c>
      <c r="C3562" t="s">
        <v>50</v>
      </c>
      <c r="D3562" t="s">
        <v>22</v>
      </c>
      <c r="E3562">
        <v>41</v>
      </c>
      <c r="F3562">
        <v>64</v>
      </c>
      <c r="G3562">
        <v>108</v>
      </c>
      <c r="H3562">
        <v>44</v>
      </c>
      <c r="I3562">
        <v>23</v>
      </c>
      <c r="J3562">
        <v>12</v>
      </c>
      <c r="K3562">
        <v>886</v>
      </c>
      <c r="L3562">
        <v>50</v>
      </c>
      <c r="M3562">
        <v>50</v>
      </c>
      <c r="N3562">
        <v>70</v>
      </c>
      <c r="O3562">
        <v>120</v>
      </c>
      <c r="P3562">
        <v>5</v>
      </c>
      <c r="Q3562" s="1">
        <v>40422</v>
      </c>
      <c r="R3562" t="s">
        <v>28</v>
      </c>
      <c r="S3562" t="s">
        <v>29</v>
      </c>
      <c r="T3562" t="s">
        <v>25</v>
      </c>
    </row>
    <row r="3563" spans="1:20" x14ac:dyDescent="0.25">
      <c r="A3563">
        <v>816</v>
      </c>
      <c r="B3563" t="s">
        <v>56</v>
      </c>
      <c r="C3563" t="s">
        <v>50</v>
      </c>
      <c r="D3563" t="s">
        <v>22</v>
      </c>
      <c r="E3563">
        <v>36</v>
      </c>
      <c r="F3563">
        <v>58</v>
      </c>
      <c r="G3563">
        <v>97</v>
      </c>
      <c r="H3563">
        <v>39</v>
      </c>
      <c r="I3563">
        <v>22</v>
      </c>
      <c r="J3563">
        <v>10</v>
      </c>
      <c r="K3563">
        <v>799</v>
      </c>
      <c r="L3563">
        <v>50</v>
      </c>
      <c r="M3563">
        <v>40</v>
      </c>
      <c r="N3563">
        <v>70</v>
      </c>
      <c r="O3563">
        <v>110</v>
      </c>
      <c r="P3563">
        <v>6</v>
      </c>
      <c r="Q3563" s="1">
        <v>40299</v>
      </c>
      <c r="R3563" t="s">
        <v>28</v>
      </c>
      <c r="S3563" t="s">
        <v>30</v>
      </c>
      <c r="T3563" t="s">
        <v>31</v>
      </c>
    </row>
    <row r="3564" spans="1:20" x14ac:dyDescent="0.25">
      <c r="A3564">
        <v>816</v>
      </c>
      <c r="B3564" t="s">
        <v>56</v>
      </c>
      <c r="C3564" t="s">
        <v>50</v>
      </c>
      <c r="D3564" t="s">
        <v>22</v>
      </c>
      <c r="E3564">
        <v>40</v>
      </c>
      <c r="F3564">
        <v>46</v>
      </c>
      <c r="G3564">
        <v>82</v>
      </c>
      <c r="H3564">
        <v>31</v>
      </c>
      <c r="I3564">
        <v>19</v>
      </c>
      <c r="J3564">
        <v>8</v>
      </c>
      <c r="K3564">
        <v>844</v>
      </c>
      <c r="L3564">
        <v>50</v>
      </c>
      <c r="M3564">
        <v>30</v>
      </c>
      <c r="N3564">
        <v>60</v>
      </c>
      <c r="O3564">
        <v>90</v>
      </c>
      <c r="P3564">
        <v>6</v>
      </c>
      <c r="Q3564" s="1">
        <v>40878</v>
      </c>
      <c r="R3564" t="s">
        <v>28</v>
      </c>
      <c r="S3564" t="s">
        <v>30</v>
      </c>
      <c r="T3564" t="s">
        <v>31</v>
      </c>
    </row>
    <row r="3565" spans="1:20" x14ac:dyDescent="0.25">
      <c r="A3565">
        <v>816</v>
      </c>
      <c r="B3565" t="s">
        <v>56</v>
      </c>
      <c r="C3565" t="s">
        <v>50</v>
      </c>
      <c r="D3565" t="s">
        <v>22</v>
      </c>
      <c r="E3565">
        <v>-6</v>
      </c>
      <c r="F3565">
        <v>63</v>
      </c>
      <c r="G3565">
        <v>107</v>
      </c>
      <c r="H3565">
        <v>44</v>
      </c>
      <c r="I3565">
        <v>69</v>
      </c>
      <c r="J3565">
        <v>40</v>
      </c>
      <c r="K3565">
        <v>251</v>
      </c>
      <c r="L3565">
        <v>10</v>
      </c>
      <c r="M3565">
        <v>30</v>
      </c>
      <c r="N3565">
        <v>60</v>
      </c>
      <c r="O3565">
        <v>90</v>
      </c>
      <c r="P3565">
        <v>8</v>
      </c>
      <c r="Q3565" s="1">
        <v>40238</v>
      </c>
      <c r="R3565" t="s">
        <v>32</v>
      </c>
      <c r="S3565" t="s">
        <v>39</v>
      </c>
      <c r="T3565" t="s">
        <v>31</v>
      </c>
    </row>
    <row r="3566" spans="1:20" x14ac:dyDescent="0.25">
      <c r="A3566">
        <v>816</v>
      </c>
      <c r="B3566" t="s">
        <v>56</v>
      </c>
      <c r="C3566" t="s">
        <v>50</v>
      </c>
      <c r="D3566" t="s">
        <v>22</v>
      </c>
      <c r="E3566">
        <v>-1</v>
      </c>
      <c r="F3566">
        <v>82</v>
      </c>
      <c r="G3566">
        <v>141</v>
      </c>
      <c r="H3566">
        <v>59</v>
      </c>
      <c r="I3566">
        <v>83</v>
      </c>
      <c r="J3566">
        <v>53</v>
      </c>
      <c r="K3566">
        <v>338</v>
      </c>
      <c r="L3566">
        <v>10</v>
      </c>
      <c r="M3566">
        <v>50</v>
      </c>
      <c r="N3566">
        <v>70</v>
      </c>
      <c r="O3566">
        <v>120</v>
      </c>
      <c r="P3566">
        <v>8</v>
      </c>
      <c r="Q3566" s="1">
        <v>40360</v>
      </c>
      <c r="R3566" t="s">
        <v>32</v>
      </c>
      <c r="S3566" t="s">
        <v>39</v>
      </c>
      <c r="T3566" t="s">
        <v>31</v>
      </c>
    </row>
    <row r="3567" spans="1:20" x14ac:dyDescent="0.25">
      <c r="A3567">
        <v>816</v>
      </c>
      <c r="B3567" t="s">
        <v>56</v>
      </c>
      <c r="C3567" t="s">
        <v>50</v>
      </c>
      <c r="D3567" t="s">
        <v>22</v>
      </c>
      <c r="E3567">
        <v>-6</v>
      </c>
      <c r="F3567">
        <v>73</v>
      </c>
      <c r="G3567">
        <v>124</v>
      </c>
      <c r="H3567">
        <v>52</v>
      </c>
      <c r="I3567">
        <v>72</v>
      </c>
      <c r="J3567">
        <v>47</v>
      </c>
      <c r="K3567">
        <v>313</v>
      </c>
      <c r="L3567">
        <v>20</v>
      </c>
      <c r="M3567">
        <v>40</v>
      </c>
      <c r="N3567">
        <v>70</v>
      </c>
      <c r="O3567">
        <v>110</v>
      </c>
      <c r="P3567">
        <v>8</v>
      </c>
      <c r="Q3567" s="1">
        <v>40695</v>
      </c>
      <c r="R3567" t="s">
        <v>32</v>
      </c>
      <c r="S3567" t="s">
        <v>39</v>
      </c>
      <c r="T3567" t="s">
        <v>31</v>
      </c>
    </row>
    <row r="3568" spans="1:20" x14ac:dyDescent="0.25">
      <c r="A3568">
        <v>816</v>
      </c>
      <c r="B3568" t="s">
        <v>56</v>
      </c>
      <c r="C3568" t="s">
        <v>50</v>
      </c>
      <c r="D3568" t="s">
        <v>22</v>
      </c>
      <c r="E3568">
        <v>-47</v>
      </c>
      <c r="F3568">
        <v>18</v>
      </c>
      <c r="G3568">
        <v>113</v>
      </c>
      <c r="H3568">
        <v>88</v>
      </c>
      <c r="I3568">
        <v>50</v>
      </c>
      <c r="J3568">
        <v>27</v>
      </c>
      <c r="K3568">
        <v>715</v>
      </c>
      <c r="L3568">
        <v>-10</v>
      </c>
      <c r="M3568">
        <v>70</v>
      </c>
      <c r="N3568">
        <v>20</v>
      </c>
      <c r="O3568">
        <v>90</v>
      </c>
      <c r="P3568">
        <v>9</v>
      </c>
      <c r="Q3568" s="1">
        <v>40603</v>
      </c>
      <c r="R3568" t="s">
        <v>32</v>
      </c>
      <c r="S3568" t="s">
        <v>33</v>
      </c>
      <c r="T3568" t="s">
        <v>31</v>
      </c>
    </row>
    <row r="3569" spans="1:20" x14ac:dyDescent="0.25">
      <c r="A3569">
        <v>816</v>
      </c>
      <c r="B3569" t="s">
        <v>56</v>
      </c>
      <c r="C3569" t="s">
        <v>50</v>
      </c>
      <c r="D3569" t="s">
        <v>22</v>
      </c>
      <c r="E3569">
        <v>-57</v>
      </c>
      <c r="F3569">
        <v>19</v>
      </c>
      <c r="G3569">
        <v>138</v>
      </c>
      <c r="H3569">
        <v>120</v>
      </c>
      <c r="I3569">
        <v>56</v>
      </c>
      <c r="J3569">
        <v>37</v>
      </c>
      <c r="K3569">
        <v>1439</v>
      </c>
      <c r="L3569">
        <v>-20</v>
      </c>
      <c r="M3569">
        <v>100</v>
      </c>
      <c r="N3569">
        <v>20</v>
      </c>
      <c r="O3569">
        <v>120</v>
      </c>
      <c r="P3569">
        <v>9</v>
      </c>
      <c r="Q3569" s="1">
        <v>40756</v>
      </c>
      <c r="R3569" t="s">
        <v>32</v>
      </c>
      <c r="S3569" t="s">
        <v>33</v>
      </c>
      <c r="T3569" t="s">
        <v>31</v>
      </c>
    </row>
    <row r="3570" spans="1:20" x14ac:dyDescent="0.25">
      <c r="A3570">
        <v>816</v>
      </c>
      <c r="B3570" t="s">
        <v>56</v>
      </c>
      <c r="C3570" t="s">
        <v>50</v>
      </c>
      <c r="D3570" t="s">
        <v>22</v>
      </c>
      <c r="E3570">
        <v>9</v>
      </c>
      <c r="F3570">
        <v>47</v>
      </c>
      <c r="G3570">
        <v>82</v>
      </c>
      <c r="H3570">
        <v>35</v>
      </c>
      <c r="I3570">
        <v>38</v>
      </c>
      <c r="J3570">
        <v>11</v>
      </c>
      <c r="K3570">
        <v>191</v>
      </c>
      <c r="L3570">
        <v>10</v>
      </c>
      <c r="M3570">
        <v>30</v>
      </c>
      <c r="N3570">
        <v>40</v>
      </c>
      <c r="O3570">
        <v>70</v>
      </c>
      <c r="P3570">
        <v>11</v>
      </c>
      <c r="Q3570" s="1">
        <v>40210</v>
      </c>
      <c r="R3570" t="s">
        <v>26</v>
      </c>
      <c r="S3570" t="s">
        <v>35</v>
      </c>
      <c r="T3570" t="s">
        <v>25</v>
      </c>
    </row>
    <row r="3571" spans="1:20" x14ac:dyDescent="0.25">
      <c r="A3571">
        <v>816</v>
      </c>
      <c r="B3571" t="s">
        <v>56</v>
      </c>
      <c r="C3571" t="s">
        <v>50</v>
      </c>
      <c r="D3571" t="s">
        <v>22</v>
      </c>
      <c r="E3571">
        <v>19</v>
      </c>
      <c r="F3571">
        <v>60</v>
      </c>
      <c r="G3571">
        <v>105</v>
      </c>
      <c r="H3571">
        <v>45</v>
      </c>
      <c r="I3571">
        <v>41</v>
      </c>
      <c r="J3571">
        <v>14</v>
      </c>
      <c r="K3571">
        <v>253</v>
      </c>
      <c r="L3571">
        <v>30</v>
      </c>
      <c r="M3571">
        <v>30</v>
      </c>
      <c r="N3571">
        <v>60</v>
      </c>
      <c r="O3571">
        <v>90</v>
      </c>
      <c r="P3571">
        <v>11</v>
      </c>
      <c r="Q3571" s="1">
        <v>40391</v>
      </c>
      <c r="R3571" t="s">
        <v>26</v>
      </c>
      <c r="S3571" t="s">
        <v>35</v>
      </c>
      <c r="T3571" t="s">
        <v>25</v>
      </c>
    </row>
    <row r="3572" spans="1:20" x14ac:dyDescent="0.25">
      <c r="A3572">
        <v>816</v>
      </c>
      <c r="B3572" t="s">
        <v>56</v>
      </c>
      <c r="C3572" t="s">
        <v>50</v>
      </c>
      <c r="D3572" t="s">
        <v>22</v>
      </c>
      <c r="E3572">
        <v>19</v>
      </c>
      <c r="F3572">
        <v>55</v>
      </c>
      <c r="G3572">
        <v>95</v>
      </c>
      <c r="H3572">
        <v>41</v>
      </c>
      <c r="I3572">
        <v>38</v>
      </c>
      <c r="J3572">
        <v>13</v>
      </c>
      <c r="K3572">
        <v>239</v>
      </c>
      <c r="L3572">
        <v>20</v>
      </c>
      <c r="M3572">
        <v>30</v>
      </c>
      <c r="N3572">
        <v>50</v>
      </c>
      <c r="O3572">
        <v>80</v>
      </c>
      <c r="P3572">
        <v>11</v>
      </c>
      <c r="Q3572" s="1">
        <v>40695</v>
      </c>
      <c r="R3572" t="s">
        <v>26</v>
      </c>
      <c r="S3572" t="s">
        <v>35</v>
      </c>
      <c r="T3572" t="s">
        <v>25</v>
      </c>
    </row>
    <row r="3573" spans="1:20" x14ac:dyDescent="0.25">
      <c r="A3573">
        <v>816</v>
      </c>
      <c r="B3573" t="s">
        <v>56</v>
      </c>
      <c r="C3573" t="s">
        <v>50</v>
      </c>
      <c r="D3573" t="s">
        <v>22</v>
      </c>
      <c r="E3573">
        <v>1</v>
      </c>
      <c r="F3573">
        <v>49</v>
      </c>
      <c r="G3573">
        <v>89</v>
      </c>
      <c r="H3573">
        <v>40</v>
      </c>
      <c r="I3573">
        <v>48</v>
      </c>
      <c r="J3573">
        <v>15</v>
      </c>
      <c r="K3573">
        <v>219</v>
      </c>
      <c r="L3573">
        <v>0</v>
      </c>
      <c r="M3573">
        <v>30</v>
      </c>
      <c r="N3573">
        <v>40</v>
      </c>
      <c r="O3573">
        <v>70</v>
      </c>
      <c r="P3573">
        <v>12</v>
      </c>
      <c r="Q3573" s="1">
        <v>40360</v>
      </c>
      <c r="R3573" t="s">
        <v>26</v>
      </c>
      <c r="S3573" t="s">
        <v>40</v>
      </c>
      <c r="T3573" t="s">
        <v>25</v>
      </c>
    </row>
    <row r="3574" spans="1:20" x14ac:dyDescent="0.25">
      <c r="A3574">
        <v>816</v>
      </c>
      <c r="B3574" t="s">
        <v>56</v>
      </c>
      <c r="C3574" t="s">
        <v>50</v>
      </c>
      <c r="D3574" t="s">
        <v>22</v>
      </c>
      <c r="E3574">
        <v>1</v>
      </c>
      <c r="F3574">
        <v>49</v>
      </c>
      <c r="G3574">
        <v>88</v>
      </c>
      <c r="H3574">
        <v>40</v>
      </c>
      <c r="I3574">
        <v>45</v>
      </c>
      <c r="J3574">
        <v>15</v>
      </c>
      <c r="K3574">
        <v>219</v>
      </c>
      <c r="L3574">
        <v>0</v>
      </c>
      <c r="M3574">
        <v>30</v>
      </c>
      <c r="N3574">
        <v>40</v>
      </c>
      <c r="O3574">
        <v>70</v>
      </c>
      <c r="P3574">
        <v>12</v>
      </c>
      <c r="Q3574" s="1">
        <v>40725</v>
      </c>
      <c r="R3574" t="s">
        <v>26</v>
      </c>
      <c r="S3574" t="s">
        <v>40</v>
      </c>
      <c r="T3574" t="s">
        <v>25</v>
      </c>
    </row>
    <row r="3575" spans="1:20" x14ac:dyDescent="0.25">
      <c r="A3575">
        <v>816</v>
      </c>
      <c r="B3575" t="s">
        <v>56</v>
      </c>
      <c r="C3575" t="s">
        <v>50</v>
      </c>
      <c r="D3575" t="s">
        <v>22</v>
      </c>
      <c r="E3575">
        <v>-24</v>
      </c>
      <c r="F3575">
        <v>25</v>
      </c>
      <c r="G3575">
        <v>48</v>
      </c>
      <c r="H3575">
        <v>20</v>
      </c>
      <c r="I3575">
        <v>41</v>
      </c>
      <c r="J3575">
        <v>7</v>
      </c>
      <c r="K3575">
        <v>218</v>
      </c>
      <c r="L3575">
        <v>-10</v>
      </c>
      <c r="M3575">
        <v>10</v>
      </c>
      <c r="N3575">
        <v>20</v>
      </c>
      <c r="O3575">
        <v>30</v>
      </c>
      <c r="P3575">
        <v>12</v>
      </c>
      <c r="Q3575" s="1">
        <v>40878</v>
      </c>
      <c r="R3575" t="s">
        <v>26</v>
      </c>
      <c r="S3575" t="s">
        <v>40</v>
      </c>
      <c r="T3575" t="s">
        <v>25</v>
      </c>
    </row>
    <row r="3576" spans="1:20" x14ac:dyDescent="0.25">
      <c r="A3576">
        <v>817</v>
      </c>
      <c r="B3576" t="s">
        <v>45</v>
      </c>
      <c r="C3576" t="s">
        <v>46</v>
      </c>
      <c r="D3576" t="s">
        <v>43</v>
      </c>
      <c r="E3576">
        <v>253</v>
      </c>
      <c r="F3576">
        <v>277</v>
      </c>
      <c r="G3576">
        <v>507</v>
      </c>
      <c r="H3576">
        <v>235</v>
      </c>
      <c r="I3576">
        <v>87</v>
      </c>
      <c r="J3576">
        <v>72</v>
      </c>
      <c r="K3576">
        <v>1060</v>
      </c>
      <c r="L3576">
        <v>270</v>
      </c>
      <c r="M3576">
        <v>290</v>
      </c>
      <c r="N3576">
        <v>350</v>
      </c>
      <c r="O3576">
        <v>640</v>
      </c>
      <c r="P3576">
        <v>2</v>
      </c>
      <c r="Q3576" s="1">
        <v>40664</v>
      </c>
      <c r="R3576" t="s">
        <v>23</v>
      </c>
      <c r="S3576" t="s">
        <v>24</v>
      </c>
      <c r="T3576" t="s">
        <v>25</v>
      </c>
    </row>
    <row r="3577" spans="1:20" x14ac:dyDescent="0.25">
      <c r="A3577">
        <v>817</v>
      </c>
      <c r="B3577" t="s">
        <v>45</v>
      </c>
      <c r="C3577" t="s">
        <v>46</v>
      </c>
      <c r="D3577" t="s">
        <v>43</v>
      </c>
      <c r="E3577">
        <v>197</v>
      </c>
      <c r="F3577">
        <v>179</v>
      </c>
      <c r="G3577">
        <v>322</v>
      </c>
      <c r="H3577">
        <v>123</v>
      </c>
      <c r="I3577">
        <v>46</v>
      </c>
      <c r="J3577">
        <v>34</v>
      </c>
      <c r="K3577">
        <v>915</v>
      </c>
      <c r="L3577">
        <v>100</v>
      </c>
      <c r="M3577">
        <v>70</v>
      </c>
      <c r="N3577">
        <v>120</v>
      </c>
      <c r="O3577">
        <v>190</v>
      </c>
      <c r="P3577">
        <v>5</v>
      </c>
      <c r="Q3577" s="1">
        <v>40817</v>
      </c>
      <c r="R3577" t="s">
        <v>28</v>
      </c>
      <c r="S3577" t="s">
        <v>29</v>
      </c>
      <c r="T3577" t="s">
        <v>25</v>
      </c>
    </row>
    <row r="3578" spans="1:20" x14ac:dyDescent="0.25">
      <c r="A3578">
        <v>817</v>
      </c>
      <c r="B3578" t="s">
        <v>45</v>
      </c>
      <c r="C3578" t="s">
        <v>46</v>
      </c>
      <c r="D3578" t="s">
        <v>43</v>
      </c>
      <c r="E3578">
        <v>28</v>
      </c>
      <c r="F3578">
        <v>74</v>
      </c>
      <c r="G3578">
        <v>129</v>
      </c>
      <c r="H3578">
        <v>55</v>
      </c>
      <c r="I3578">
        <v>46</v>
      </c>
      <c r="J3578">
        <v>18</v>
      </c>
      <c r="K3578">
        <v>336</v>
      </c>
      <c r="L3578">
        <v>40</v>
      </c>
      <c r="M3578">
        <v>50</v>
      </c>
      <c r="N3578">
        <v>70</v>
      </c>
      <c r="O3578">
        <v>120</v>
      </c>
      <c r="P3578">
        <v>8</v>
      </c>
      <c r="Q3578" s="1">
        <v>40269</v>
      </c>
      <c r="R3578" t="s">
        <v>32</v>
      </c>
      <c r="S3578" t="s">
        <v>39</v>
      </c>
      <c r="T3578" t="s">
        <v>31</v>
      </c>
    </row>
    <row r="3579" spans="1:20" x14ac:dyDescent="0.25">
      <c r="A3579">
        <v>817</v>
      </c>
      <c r="B3579" t="s">
        <v>45</v>
      </c>
      <c r="C3579" t="s">
        <v>46</v>
      </c>
      <c r="D3579" t="s">
        <v>43</v>
      </c>
      <c r="E3579">
        <v>26</v>
      </c>
      <c r="F3579">
        <v>62</v>
      </c>
      <c r="G3579">
        <v>107</v>
      </c>
      <c r="H3579">
        <v>46</v>
      </c>
      <c r="I3579">
        <v>40</v>
      </c>
      <c r="J3579">
        <v>15</v>
      </c>
      <c r="K3579">
        <v>415</v>
      </c>
      <c r="L3579">
        <v>30</v>
      </c>
      <c r="M3579">
        <v>40</v>
      </c>
      <c r="N3579">
        <v>60</v>
      </c>
      <c r="O3579">
        <v>100</v>
      </c>
      <c r="P3579">
        <v>8</v>
      </c>
      <c r="Q3579" s="1">
        <v>40756</v>
      </c>
      <c r="R3579" t="s">
        <v>32</v>
      </c>
      <c r="S3579" t="s">
        <v>39</v>
      </c>
      <c r="T3579" t="s">
        <v>31</v>
      </c>
    </row>
    <row r="3580" spans="1:20" x14ac:dyDescent="0.25">
      <c r="A3580">
        <v>817</v>
      </c>
      <c r="B3580" t="s">
        <v>45</v>
      </c>
      <c r="C3580" t="s">
        <v>46</v>
      </c>
      <c r="D3580" t="s">
        <v>43</v>
      </c>
      <c r="E3580">
        <v>59</v>
      </c>
      <c r="F3580">
        <v>114</v>
      </c>
      <c r="G3580">
        <v>189</v>
      </c>
      <c r="H3580">
        <v>75</v>
      </c>
      <c r="I3580">
        <v>55</v>
      </c>
      <c r="J3580">
        <v>24</v>
      </c>
      <c r="K3580">
        <v>-1050</v>
      </c>
      <c r="L3580">
        <v>40</v>
      </c>
      <c r="M3580">
        <v>50</v>
      </c>
      <c r="N3580">
        <v>90</v>
      </c>
      <c r="O3580">
        <v>140</v>
      </c>
      <c r="P3580">
        <v>4</v>
      </c>
      <c r="Q3580" s="1">
        <v>40483</v>
      </c>
      <c r="R3580" t="s">
        <v>28</v>
      </c>
      <c r="S3580" t="s">
        <v>41</v>
      </c>
      <c r="T3580" t="s">
        <v>25</v>
      </c>
    </row>
    <row r="3581" spans="1:20" x14ac:dyDescent="0.25">
      <c r="A3581">
        <v>817</v>
      </c>
      <c r="B3581" t="s">
        <v>45</v>
      </c>
      <c r="C3581" t="s">
        <v>46</v>
      </c>
      <c r="D3581" t="s">
        <v>43</v>
      </c>
      <c r="E3581">
        <v>41</v>
      </c>
      <c r="F3581">
        <v>79</v>
      </c>
      <c r="G3581">
        <v>130</v>
      </c>
      <c r="H3581">
        <v>52</v>
      </c>
      <c r="I3581">
        <v>46</v>
      </c>
      <c r="J3581">
        <v>17</v>
      </c>
      <c r="K3581">
        <v>-587</v>
      </c>
      <c r="L3581">
        <v>40</v>
      </c>
      <c r="M3581">
        <v>40</v>
      </c>
      <c r="N3581">
        <v>70</v>
      </c>
      <c r="O3581">
        <v>110</v>
      </c>
      <c r="P3581">
        <v>4</v>
      </c>
      <c r="Q3581" s="1">
        <v>40756</v>
      </c>
      <c r="R3581" t="s">
        <v>28</v>
      </c>
      <c r="S3581" t="s">
        <v>41</v>
      </c>
      <c r="T3581" t="s">
        <v>25</v>
      </c>
    </row>
    <row r="3582" spans="1:20" x14ac:dyDescent="0.25">
      <c r="A3582">
        <v>818</v>
      </c>
      <c r="B3582" t="s">
        <v>42</v>
      </c>
      <c r="C3582" t="s">
        <v>37</v>
      </c>
      <c r="D3582" t="s">
        <v>43</v>
      </c>
      <c r="E3582">
        <v>-76</v>
      </c>
      <c r="F3582">
        <v>-13</v>
      </c>
      <c r="G3582">
        <v>110</v>
      </c>
      <c r="H3582">
        <v>123</v>
      </c>
      <c r="I3582">
        <v>63</v>
      </c>
      <c r="J3582">
        <v>39</v>
      </c>
      <c r="K3582">
        <v>964</v>
      </c>
      <c r="L3582">
        <v>-70</v>
      </c>
      <c r="M3582">
        <v>150</v>
      </c>
      <c r="N3582">
        <v>-20</v>
      </c>
      <c r="O3582">
        <v>130</v>
      </c>
      <c r="P3582">
        <v>1</v>
      </c>
      <c r="Q3582" s="1">
        <v>40269</v>
      </c>
      <c r="R3582" t="s">
        <v>23</v>
      </c>
      <c r="S3582" t="s">
        <v>44</v>
      </c>
      <c r="T3582" t="s">
        <v>25</v>
      </c>
    </row>
    <row r="3583" spans="1:20" x14ac:dyDescent="0.25">
      <c r="A3583">
        <v>818</v>
      </c>
      <c r="B3583" t="s">
        <v>42</v>
      </c>
      <c r="C3583" t="s">
        <v>37</v>
      </c>
      <c r="D3583" t="s">
        <v>43</v>
      </c>
      <c r="E3583">
        <v>-74</v>
      </c>
      <c r="F3583">
        <v>-13</v>
      </c>
      <c r="G3583">
        <v>109</v>
      </c>
      <c r="H3583">
        <v>122</v>
      </c>
      <c r="I3583">
        <v>61</v>
      </c>
      <c r="J3583">
        <v>39</v>
      </c>
      <c r="K3583">
        <v>2555</v>
      </c>
      <c r="L3583">
        <v>-60</v>
      </c>
      <c r="M3583">
        <v>170</v>
      </c>
      <c r="N3583">
        <v>-20</v>
      </c>
      <c r="O3583">
        <v>150</v>
      </c>
      <c r="P3583">
        <v>1</v>
      </c>
      <c r="Q3583" s="1">
        <v>40452</v>
      </c>
      <c r="R3583" t="s">
        <v>23</v>
      </c>
      <c r="S3583" t="s">
        <v>44</v>
      </c>
      <c r="T3583" t="s">
        <v>25</v>
      </c>
    </row>
    <row r="3584" spans="1:20" x14ac:dyDescent="0.25">
      <c r="A3584">
        <v>818</v>
      </c>
      <c r="B3584" t="s">
        <v>42</v>
      </c>
      <c r="C3584" t="s">
        <v>37</v>
      </c>
      <c r="D3584" t="s">
        <v>43</v>
      </c>
      <c r="E3584">
        <v>367</v>
      </c>
      <c r="F3584">
        <v>390</v>
      </c>
      <c r="G3584">
        <v>693</v>
      </c>
      <c r="H3584">
        <v>260</v>
      </c>
      <c r="I3584">
        <v>143</v>
      </c>
      <c r="J3584">
        <v>91</v>
      </c>
      <c r="K3584">
        <v>2548</v>
      </c>
      <c r="L3584">
        <v>470</v>
      </c>
      <c r="M3584">
        <v>380</v>
      </c>
      <c r="N3584">
        <v>580</v>
      </c>
      <c r="O3584">
        <v>960</v>
      </c>
      <c r="P3584">
        <v>2</v>
      </c>
      <c r="Q3584" s="1">
        <v>40817</v>
      </c>
      <c r="R3584" t="s">
        <v>23</v>
      </c>
      <c r="S3584" t="s">
        <v>24</v>
      </c>
      <c r="T3584" t="s">
        <v>25</v>
      </c>
    </row>
    <row r="3585" spans="1:20" x14ac:dyDescent="0.25">
      <c r="A3585">
        <v>818</v>
      </c>
      <c r="B3585" t="s">
        <v>42</v>
      </c>
      <c r="C3585" t="s">
        <v>37</v>
      </c>
      <c r="D3585" t="s">
        <v>43</v>
      </c>
      <c r="E3585">
        <v>-117</v>
      </c>
      <c r="F3585">
        <v>-26</v>
      </c>
      <c r="G3585">
        <v>122</v>
      </c>
      <c r="H3585">
        <v>148</v>
      </c>
      <c r="I3585">
        <v>91</v>
      </c>
      <c r="J3585">
        <v>48</v>
      </c>
      <c r="K3585">
        <v>1071</v>
      </c>
      <c r="L3585">
        <v>-110</v>
      </c>
      <c r="M3585">
        <v>180</v>
      </c>
      <c r="N3585">
        <v>-30</v>
      </c>
      <c r="O3585">
        <v>150</v>
      </c>
      <c r="P3585">
        <v>3</v>
      </c>
      <c r="Q3585" s="1">
        <v>40210</v>
      </c>
      <c r="R3585" t="s">
        <v>23</v>
      </c>
      <c r="S3585" t="s">
        <v>38</v>
      </c>
      <c r="T3585" t="s">
        <v>31</v>
      </c>
    </row>
    <row r="3586" spans="1:20" x14ac:dyDescent="0.25">
      <c r="A3586">
        <v>818</v>
      </c>
      <c r="B3586" t="s">
        <v>42</v>
      </c>
      <c r="C3586" t="s">
        <v>37</v>
      </c>
      <c r="D3586" t="s">
        <v>43</v>
      </c>
      <c r="E3586">
        <v>-209</v>
      </c>
      <c r="F3586">
        <v>-32</v>
      </c>
      <c r="G3586">
        <v>169</v>
      </c>
      <c r="H3586">
        <v>191</v>
      </c>
      <c r="I3586">
        <v>109</v>
      </c>
      <c r="J3586">
        <v>63</v>
      </c>
      <c r="K3586">
        <v>1564</v>
      </c>
      <c r="L3586">
        <v>-150</v>
      </c>
      <c r="M3586">
        <v>240</v>
      </c>
      <c r="N3586">
        <v>-50</v>
      </c>
      <c r="O3586">
        <v>190</v>
      </c>
      <c r="P3586">
        <v>3</v>
      </c>
      <c r="Q3586" s="1">
        <v>40634</v>
      </c>
      <c r="R3586" t="s">
        <v>23</v>
      </c>
      <c r="S3586" t="s">
        <v>38</v>
      </c>
      <c r="T3586" t="s">
        <v>31</v>
      </c>
    </row>
    <row r="3587" spans="1:20" x14ac:dyDescent="0.25">
      <c r="A3587">
        <v>818</v>
      </c>
      <c r="B3587" t="s">
        <v>42</v>
      </c>
      <c r="C3587" t="s">
        <v>37</v>
      </c>
      <c r="D3587" t="s">
        <v>43</v>
      </c>
      <c r="E3587">
        <v>-178</v>
      </c>
      <c r="F3587">
        <v>-24</v>
      </c>
      <c r="G3587">
        <v>147</v>
      </c>
      <c r="H3587">
        <v>162</v>
      </c>
      <c r="I3587">
        <v>96</v>
      </c>
      <c r="J3587">
        <v>53</v>
      </c>
      <c r="K3587">
        <v>3421</v>
      </c>
      <c r="L3587">
        <v>-120</v>
      </c>
      <c r="M3587">
        <v>200</v>
      </c>
      <c r="N3587">
        <v>-30</v>
      </c>
      <c r="O3587">
        <v>170</v>
      </c>
      <c r="P3587">
        <v>3</v>
      </c>
      <c r="Q3587" s="1">
        <v>40787</v>
      </c>
      <c r="R3587" t="s">
        <v>23</v>
      </c>
      <c r="S3587" t="s">
        <v>38</v>
      </c>
      <c r="T3587" t="s">
        <v>31</v>
      </c>
    </row>
    <row r="3588" spans="1:20" x14ac:dyDescent="0.25">
      <c r="A3588">
        <v>818</v>
      </c>
      <c r="B3588" t="s">
        <v>42</v>
      </c>
      <c r="C3588" t="s">
        <v>37</v>
      </c>
      <c r="D3588" t="s">
        <v>43</v>
      </c>
      <c r="E3588">
        <v>30</v>
      </c>
      <c r="F3588">
        <v>79</v>
      </c>
      <c r="G3588">
        <v>131</v>
      </c>
      <c r="H3588">
        <v>52</v>
      </c>
      <c r="I3588">
        <v>49</v>
      </c>
      <c r="J3588">
        <v>17</v>
      </c>
      <c r="K3588">
        <v>662</v>
      </c>
      <c r="L3588">
        <v>20</v>
      </c>
      <c r="M3588">
        <v>30</v>
      </c>
      <c r="N3588">
        <v>50</v>
      </c>
      <c r="O3588">
        <v>80</v>
      </c>
      <c r="P3588">
        <v>13</v>
      </c>
      <c r="Q3588" s="1">
        <v>40391</v>
      </c>
      <c r="R3588" t="s">
        <v>26</v>
      </c>
      <c r="S3588" t="s">
        <v>27</v>
      </c>
      <c r="T3588" t="s">
        <v>25</v>
      </c>
    </row>
    <row r="3589" spans="1:20" x14ac:dyDescent="0.25">
      <c r="A3589">
        <v>818</v>
      </c>
      <c r="B3589" t="s">
        <v>42</v>
      </c>
      <c r="C3589" t="s">
        <v>37</v>
      </c>
      <c r="D3589" t="s">
        <v>43</v>
      </c>
      <c r="E3589">
        <v>80</v>
      </c>
      <c r="F3589">
        <v>108</v>
      </c>
      <c r="G3589">
        <v>192</v>
      </c>
      <c r="H3589">
        <v>72</v>
      </c>
      <c r="I3589">
        <v>54</v>
      </c>
      <c r="J3589">
        <v>23</v>
      </c>
      <c r="K3589">
        <v>541</v>
      </c>
      <c r="L3589">
        <v>50</v>
      </c>
      <c r="M3589">
        <v>40</v>
      </c>
      <c r="N3589">
        <v>80</v>
      </c>
      <c r="O3589">
        <v>120</v>
      </c>
      <c r="P3589">
        <v>13</v>
      </c>
      <c r="Q3589" s="1">
        <v>40603</v>
      </c>
      <c r="R3589" t="s">
        <v>26</v>
      </c>
      <c r="S3589" t="s">
        <v>27</v>
      </c>
      <c r="T3589" t="s">
        <v>25</v>
      </c>
    </row>
    <row r="3590" spans="1:20" x14ac:dyDescent="0.25">
      <c r="A3590">
        <v>818</v>
      </c>
      <c r="B3590" t="s">
        <v>42</v>
      </c>
      <c r="C3590" t="s">
        <v>37</v>
      </c>
      <c r="D3590" t="s">
        <v>43</v>
      </c>
      <c r="E3590">
        <v>17</v>
      </c>
      <c r="F3590">
        <v>145</v>
      </c>
      <c r="G3590">
        <v>250</v>
      </c>
      <c r="H3590">
        <v>105</v>
      </c>
      <c r="I3590">
        <v>128</v>
      </c>
      <c r="J3590">
        <v>95</v>
      </c>
      <c r="K3590">
        <v>725</v>
      </c>
      <c r="L3590">
        <v>20</v>
      </c>
      <c r="M3590">
        <v>100</v>
      </c>
      <c r="N3590">
        <v>140</v>
      </c>
      <c r="O3590">
        <v>240</v>
      </c>
      <c r="P3590">
        <v>5</v>
      </c>
      <c r="Q3590" s="1">
        <v>40179</v>
      </c>
      <c r="R3590" t="s">
        <v>28</v>
      </c>
      <c r="S3590" t="s">
        <v>29</v>
      </c>
      <c r="T3590" t="s">
        <v>25</v>
      </c>
    </row>
    <row r="3591" spans="1:20" x14ac:dyDescent="0.25">
      <c r="A3591">
        <v>818</v>
      </c>
      <c r="B3591" t="s">
        <v>42</v>
      </c>
      <c r="C3591" t="s">
        <v>37</v>
      </c>
      <c r="D3591" t="s">
        <v>43</v>
      </c>
      <c r="E3591">
        <v>26</v>
      </c>
      <c r="F3591">
        <v>168</v>
      </c>
      <c r="G3591">
        <v>289</v>
      </c>
      <c r="H3591">
        <v>121</v>
      </c>
      <c r="I3591">
        <v>142</v>
      </c>
      <c r="J3591">
        <v>109</v>
      </c>
      <c r="K3591">
        <v>912</v>
      </c>
      <c r="L3591">
        <v>40</v>
      </c>
      <c r="M3591">
        <v>110</v>
      </c>
      <c r="N3591">
        <v>170</v>
      </c>
      <c r="O3591">
        <v>280</v>
      </c>
      <c r="P3591">
        <v>5</v>
      </c>
      <c r="Q3591" s="1">
        <v>40483</v>
      </c>
      <c r="R3591" t="s">
        <v>28</v>
      </c>
      <c r="S3591" t="s">
        <v>29</v>
      </c>
      <c r="T3591" t="s">
        <v>25</v>
      </c>
    </row>
    <row r="3592" spans="1:20" x14ac:dyDescent="0.25">
      <c r="A3592">
        <v>818</v>
      </c>
      <c r="B3592" t="s">
        <v>42</v>
      </c>
      <c r="C3592" t="s">
        <v>37</v>
      </c>
      <c r="D3592" t="s">
        <v>43</v>
      </c>
      <c r="E3592">
        <v>344</v>
      </c>
      <c r="F3592">
        <v>367</v>
      </c>
      <c r="G3592">
        <v>672</v>
      </c>
      <c r="H3592">
        <v>311</v>
      </c>
      <c r="I3592">
        <v>110</v>
      </c>
      <c r="J3592">
        <v>96</v>
      </c>
      <c r="K3592">
        <v>1296</v>
      </c>
      <c r="L3592">
        <v>240</v>
      </c>
      <c r="M3592">
        <v>260</v>
      </c>
      <c r="N3592">
        <v>330</v>
      </c>
      <c r="O3592">
        <v>590</v>
      </c>
      <c r="P3592">
        <v>9</v>
      </c>
      <c r="Q3592" s="1">
        <v>40756</v>
      </c>
      <c r="R3592" t="s">
        <v>32</v>
      </c>
      <c r="S3592" t="s">
        <v>33</v>
      </c>
      <c r="T3592" t="s">
        <v>31</v>
      </c>
    </row>
    <row r="3593" spans="1:20" x14ac:dyDescent="0.25">
      <c r="A3593">
        <v>818</v>
      </c>
      <c r="B3593" t="s">
        <v>42</v>
      </c>
      <c r="C3593" t="s">
        <v>37</v>
      </c>
      <c r="D3593" t="s">
        <v>43</v>
      </c>
      <c r="E3593">
        <v>64</v>
      </c>
      <c r="F3593">
        <v>74</v>
      </c>
      <c r="G3593">
        <v>141</v>
      </c>
      <c r="H3593">
        <v>58</v>
      </c>
      <c r="I3593">
        <v>31</v>
      </c>
      <c r="J3593">
        <v>19</v>
      </c>
      <c r="K3593">
        <v>548</v>
      </c>
      <c r="L3593">
        <v>50</v>
      </c>
      <c r="M3593">
        <v>40</v>
      </c>
      <c r="N3593">
        <v>70</v>
      </c>
      <c r="O3593">
        <v>110</v>
      </c>
      <c r="P3593">
        <v>10</v>
      </c>
      <c r="Q3593" s="1">
        <v>40787</v>
      </c>
      <c r="R3593" t="s">
        <v>32</v>
      </c>
      <c r="S3593" t="s">
        <v>34</v>
      </c>
      <c r="T3593" t="s">
        <v>31</v>
      </c>
    </row>
    <row r="3594" spans="1:20" x14ac:dyDescent="0.25">
      <c r="A3594">
        <v>818</v>
      </c>
      <c r="B3594" t="s">
        <v>42</v>
      </c>
      <c r="C3594" t="s">
        <v>37</v>
      </c>
      <c r="D3594" t="s">
        <v>43</v>
      </c>
      <c r="E3594">
        <v>167</v>
      </c>
      <c r="F3594">
        <v>266</v>
      </c>
      <c r="G3594">
        <v>532</v>
      </c>
      <c r="H3594">
        <v>266</v>
      </c>
      <c r="I3594">
        <v>99</v>
      </c>
      <c r="J3594">
        <v>74</v>
      </c>
      <c r="K3594">
        <v>1819</v>
      </c>
      <c r="L3594">
        <v>170</v>
      </c>
      <c r="M3594">
        <v>250</v>
      </c>
      <c r="N3594">
        <v>260</v>
      </c>
      <c r="O3594">
        <v>510</v>
      </c>
      <c r="P3594">
        <v>4</v>
      </c>
      <c r="Q3594" s="1">
        <v>40360</v>
      </c>
      <c r="R3594" t="s">
        <v>28</v>
      </c>
      <c r="S3594" t="s">
        <v>41</v>
      </c>
      <c r="T3594" t="s">
        <v>25</v>
      </c>
    </row>
    <row r="3595" spans="1:20" x14ac:dyDescent="0.25">
      <c r="A3595">
        <v>830</v>
      </c>
      <c r="B3595" t="s">
        <v>45</v>
      </c>
      <c r="C3595" t="s">
        <v>46</v>
      </c>
      <c r="D3595" t="s">
        <v>43</v>
      </c>
      <c r="E3595">
        <v>246</v>
      </c>
      <c r="F3595">
        <v>253</v>
      </c>
      <c r="G3595">
        <v>498</v>
      </c>
      <c r="H3595">
        <v>214</v>
      </c>
      <c r="I3595">
        <v>87</v>
      </c>
      <c r="J3595">
        <v>66</v>
      </c>
      <c r="K3595">
        <v>923</v>
      </c>
      <c r="L3595">
        <v>240</v>
      </c>
      <c r="M3595">
        <v>260</v>
      </c>
      <c r="N3595">
        <v>320</v>
      </c>
      <c r="O3595">
        <v>580</v>
      </c>
      <c r="P3595">
        <v>2</v>
      </c>
      <c r="Q3595" s="1">
        <v>40603</v>
      </c>
      <c r="R3595" t="s">
        <v>23</v>
      </c>
      <c r="S3595" t="s">
        <v>24</v>
      </c>
      <c r="T3595" t="s">
        <v>25</v>
      </c>
    </row>
    <row r="3596" spans="1:20" x14ac:dyDescent="0.25">
      <c r="A3596">
        <v>830</v>
      </c>
      <c r="B3596" t="s">
        <v>45</v>
      </c>
      <c r="C3596" t="s">
        <v>46</v>
      </c>
      <c r="D3596" t="s">
        <v>43</v>
      </c>
      <c r="E3596">
        <v>155</v>
      </c>
      <c r="F3596">
        <v>152</v>
      </c>
      <c r="G3596">
        <v>254</v>
      </c>
      <c r="H3596">
        <v>104</v>
      </c>
      <c r="I3596">
        <v>37</v>
      </c>
      <c r="J3596">
        <v>29</v>
      </c>
      <c r="K3596">
        <v>821</v>
      </c>
      <c r="L3596">
        <v>120</v>
      </c>
      <c r="M3596">
        <v>80</v>
      </c>
      <c r="N3596">
        <v>140</v>
      </c>
      <c r="O3596">
        <v>220</v>
      </c>
      <c r="P3596">
        <v>5</v>
      </c>
      <c r="Q3596" s="1">
        <v>40664</v>
      </c>
      <c r="R3596" t="s">
        <v>28</v>
      </c>
      <c r="S3596" t="s">
        <v>29</v>
      </c>
      <c r="T3596" t="s">
        <v>25</v>
      </c>
    </row>
    <row r="3597" spans="1:20" x14ac:dyDescent="0.25">
      <c r="A3597">
        <v>830</v>
      </c>
      <c r="B3597" t="s">
        <v>45</v>
      </c>
      <c r="C3597" t="s">
        <v>46</v>
      </c>
      <c r="D3597" t="s">
        <v>43</v>
      </c>
      <c r="E3597">
        <v>27</v>
      </c>
      <c r="F3597">
        <v>72</v>
      </c>
      <c r="G3597">
        <v>125</v>
      </c>
      <c r="H3597">
        <v>53</v>
      </c>
      <c r="I3597">
        <v>45</v>
      </c>
      <c r="J3597">
        <v>17</v>
      </c>
      <c r="K3597">
        <v>410</v>
      </c>
      <c r="L3597">
        <v>40</v>
      </c>
      <c r="M3597">
        <v>50</v>
      </c>
      <c r="N3597">
        <v>70</v>
      </c>
      <c r="O3597">
        <v>120</v>
      </c>
      <c r="P3597">
        <v>8</v>
      </c>
      <c r="Q3597" s="1">
        <v>40422</v>
      </c>
      <c r="R3597" t="s">
        <v>32</v>
      </c>
      <c r="S3597" t="s">
        <v>39</v>
      </c>
      <c r="T3597" t="s">
        <v>31</v>
      </c>
    </row>
    <row r="3598" spans="1:20" x14ac:dyDescent="0.25">
      <c r="A3598">
        <v>830</v>
      </c>
      <c r="B3598" t="s">
        <v>45</v>
      </c>
      <c r="C3598" t="s">
        <v>46</v>
      </c>
      <c r="D3598" t="s">
        <v>43</v>
      </c>
      <c r="E3598">
        <v>28</v>
      </c>
      <c r="F3598">
        <v>64</v>
      </c>
      <c r="G3598">
        <v>107</v>
      </c>
      <c r="H3598">
        <v>43</v>
      </c>
      <c r="I3598">
        <v>36</v>
      </c>
      <c r="J3598">
        <v>13</v>
      </c>
      <c r="K3598">
        <v>424</v>
      </c>
      <c r="L3598">
        <v>30</v>
      </c>
      <c r="M3598">
        <v>40</v>
      </c>
      <c r="N3598">
        <v>60</v>
      </c>
      <c r="O3598">
        <v>100</v>
      </c>
      <c r="P3598">
        <v>9</v>
      </c>
      <c r="Q3598" s="1">
        <v>40422</v>
      </c>
      <c r="R3598" t="s">
        <v>32</v>
      </c>
      <c r="S3598" t="s">
        <v>33</v>
      </c>
      <c r="T3598" t="s">
        <v>31</v>
      </c>
    </row>
    <row r="3599" spans="1:20" x14ac:dyDescent="0.25">
      <c r="A3599">
        <v>830</v>
      </c>
      <c r="B3599" t="s">
        <v>45</v>
      </c>
      <c r="C3599" t="s">
        <v>46</v>
      </c>
      <c r="D3599" t="s">
        <v>43</v>
      </c>
      <c r="E3599">
        <v>53</v>
      </c>
      <c r="F3599">
        <v>108</v>
      </c>
      <c r="G3599">
        <v>180</v>
      </c>
      <c r="H3599">
        <v>72</v>
      </c>
      <c r="I3599">
        <v>55</v>
      </c>
      <c r="J3599">
        <v>23</v>
      </c>
      <c r="K3599">
        <v>558</v>
      </c>
      <c r="L3599">
        <v>50</v>
      </c>
      <c r="M3599">
        <v>60</v>
      </c>
      <c r="N3599">
        <v>90</v>
      </c>
      <c r="O3599">
        <v>150</v>
      </c>
      <c r="P3599">
        <v>4</v>
      </c>
      <c r="Q3599" s="1">
        <v>40179</v>
      </c>
      <c r="R3599" t="s">
        <v>28</v>
      </c>
      <c r="S3599" t="s">
        <v>41</v>
      </c>
      <c r="T3599" t="s">
        <v>25</v>
      </c>
    </row>
    <row r="3600" spans="1:20" x14ac:dyDescent="0.25">
      <c r="A3600">
        <v>830</v>
      </c>
      <c r="B3600" t="s">
        <v>45</v>
      </c>
      <c r="C3600" t="s">
        <v>46</v>
      </c>
      <c r="D3600" t="s">
        <v>43</v>
      </c>
      <c r="E3600">
        <v>39</v>
      </c>
      <c r="F3600">
        <v>90</v>
      </c>
      <c r="G3600">
        <v>150</v>
      </c>
      <c r="H3600">
        <v>60</v>
      </c>
      <c r="I3600">
        <v>51</v>
      </c>
      <c r="J3600">
        <v>19</v>
      </c>
      <c r="K3600">
        <v>-718</v>
      </c>
      <c r="L3600">
        <v>40</v>
      </c>
      <c r="M3600">
        <v>50</v>
      </c>
      <c r="N3600">
        <v>70</v>
      </c>
      <c r="O3600">
        <v>120</v>
      </c>
      <c r="P3600">
        <v>4</v>
      </c>
      <c r="Q3600" s="1">
        <v>40422</v>
      </c>
      <c r="R3600" t="s">
        <v>28</v>
      </c>
      <c r="S3600" t="s">
        <v>41</v>
      </c>
      <c r="T3600" t="s">
        <v>25</v>
      </c>
    </row>
    <row r="3601" spans="1:20" x14ac:dyDescent="0.25">
      <c r="A3601">
        <v>831</v>
      </c>
      <c r="B3601" t="s">
        <v>42</v>
      </c>
      <c r="C3601" t="s">
        <v>37</v>
      </c>
      <c r="D3601" t="s">
        <v>43</v>
      </c>
      <c r="E3601">
        <v>220</v>
      </c>
      <c r="F3601">
        <v>335</v>
      </c>
      <c r="G3601">
        <v>587</v>
      </c>
      <c r="H3601">
        <v>252</v>
      </c>
      <c r="I3601">
        <v>115</v>
      </c>
      <c r="J3601">
        <v>83</v>
      </c>
      <c r="K3601">
        <v>1316</v>
      </c>
      <c r="L3601">
        <v>220</v>
      </c>
      <c r="M3601">
        <v>240</v>
      </c>
      <c r="N3601">
        <v>320</v>
      </c>
      <c r="O3601">
        <v>560</v>
      </c>
      <c r="P3601">
        <v>6</v>
      </c>
      <c r="Q3601" s="1">
        <v>40269</v>
      </c>
      <c r="R3601" t="s">
        <v>28</v>
      </c>
      <c r="S3601" t="s">
        <v>30</v>
      </c>
      <c r="T3601" t="s">
        <v>31</v>
      </c>
    </row>
    <row r="3602" spans="1:20" x14ac:dyDescent="0.25">
      <c r="A3602">
        <v>831</v>
      </c>
      <c r="B3602" t="s">
        <v>42</v>
      </c>
      <c r="C3602" t="s">
        <v>37</v>
      </c>
      <c r="D3602" t="s">
        <v>43</v>
      </c>
      <c r="E3602">
        <v>143</v>
      </c>
      <c r="F3602">
        <v>191</v>
      </c>
      <c r="G3602">
        <v>323</v>
      </c>
      <c r="H3602">
        <v>132</v>
      </c>
      <c r="I3602">
        <v>48</v>
      </c>
      <c r="J3602">
        <v>36</v>
      </c>
      <c r="K3602">
        <v>994</v>
      </c>
      <c r="L3602">
        <v>140</v>
      </c>
      <c r="M3602">
        <v>110</v>
      </c>
      <c r="N3602">
        <v>170</v>
      </c>
      <c r="O3602">
        <v>280</v>
      </c>
      <c r="P3602">
        <v>8</v>
      </c>
      <c r="Q3602" s="1">
        <v>40391</v>
      </c>
      <c r="R3602" t="s">
        <v>32</v>
      </c>
      <c r="S3602" t="s">
        <v>39</v>
      </c>
      <c r="T3602" t="s">
        <v>31</v>
      </c>
    </row>
    <row r="3603" spans="1:20" x14ac:dyDescent="0.25">
      <c r="A3603">
        <v>831</v>
      </c>
      <c r="B3603" t="s">
        <v>42</v>
      </c>
      <c r="C3603" t="s">
        <v>37</v>
      </c>
      <c r="D3603" t="s">
        <v>43</v>
      </c>
      <c r="E3603">
        <v>72</v>
      </c>
      <c r="F3603">
        <v>112</v>
      </c>
      <c r="G3603">
        <v>199</v>
      </c>
      <c r="H3603">
        <v>87</v>
      </c>
      <c r="I3603">
        <v>40</v>
      </c>
      <c r="J3603">
        <v>28</v>
      </c>
      <c r="K3603">
        <v>564</v>
      </c>
      <c r="L3603">
        <v>70</v>
      </c>
      <c r="M3603">
        <v>70</v>
      </c>
      <c r="N3603">
        <v>100</v>
      </c>
      <c r="O3603">
        <v>170</v>
      </c>
      <c r="P3603">
        <v>10</v>
      </c>
      <c r="Q3603" s="1">
        <v>40360</v>
      </c>
      <c r="R3603" t="s">
        <v>32</v>
      </c>
      <c r="S3603" t="s">
        <v>34</v>
      </c>
      <c r="T3603" t="s">
        <v>31</v>
      </c>
    </row>
    <row r="3604" spans="1:20" x14ac:dyDescent="0.25">
      <c r="A3604">
        <v>831</v>
      </c>
      <c r="B3604" t="s">
        <v>42</v>
      </c>
      <c r="C3604" t="s">
        <v>37</v>
      </c>
      <c r="D3604" t="s">
        <v>43</v>
      </c>
      <c r="E3604">
        <v>199</v>
      </c>
      <c r="F3604">
        <v>179</v>
      </c>
      <c r="G3604">
        <v>322</v>
      </c>
      <c r="H3604">
        <v>123</v>
      </c>
      <c r="I3604">
        <v>45</v>
      </c>
      <c r="J3604">
        <v>34</v>
      </c>
      <c r="K3604">
        <v>915</v>
      </c>
      <c r="L3604">
        <v>80</v>
      </c>
      <c r="M3604">
        <v>50</v>
      </c>
      <c r="N3604">
        <v>90</v>
      </c>
      <c r="O3604">
        <v>140</v>
      </c>
      <c r="P3604">
        <v>11</v>
      </c>
      <c r="Q3604" s="1">
        <v>40817</v>
      </c>
      <c r="R3604" t="s">
        <v>26</v>
      </c>
      <c r="S3604" t="s">
        <v>35</v>
      </c>
      <c r="T3604" t="s">
        <v>25</v>
      </c>
    </row>
    <row r="3605" spans="1:20" x14ac:dyDescent="0.25">
      <c r="A3605">
        <v>831</v>
      </c>
      <c r="B3605" t="s">
        <v>42</v>
      </c>
      <c r="C3605" t="s">
        <v>37</v>
      </c>
      <c r="D3605" t="s">
        <v>43</v>
      </c>
      <c r="E3605">
        <v>98</v>
      </c>
      <c r="F3605">
        <v>136</v>
      </c>
      <c r="G3605">
        <v>230</v>
      </c>
      <c r="H3605">
        <v>94</v>
      </c>
      <c r="I3605">
        <v>38</v>
      </c>
      <c r="J3605">
        <v>26</v>
      </c>
      <c r="K3605">
        <v>608</v>
      </c>
      <c r="L3605">
        <v>80</v>
      </c>
      <c r="M3605">
        <v>60</v>
      </c>
      <c r="N3605">
        <v>90</v>
      </c>
      <c r="O3605">
        <v>150</v>
      </c>
      <c r="P3605">
        <v>12</v>
      </c>
      <c r="Q3605" s="1">
        <v>40360</v>
      </c>
      <c r="R3605" t="s">
        <v>26</v>
      </c>
      <c r="S3605" t="s">
        <v>40</v>
      </c>
      <c r="T3605" t="s">
        <v>25</v>
      </c>
    </row>
    <row r="3606" spans="1:20" x14ac:dyDescent="0.25">
      <c r="A3606">
        <v>831</v>
      </c>
      <c r="B3606" t="s">
        <v>42</v>
      </c>
      <c r="C3606" t="s">
        <v>37</v>
      </c>
      <c r="D3606" t="s">
        <v>43</v>
      </c>
      <c r="E3606">
        <v>142</v>
      </c>
      <c r="F3606">
        <v>229</v>
      </c>
      <c r="G3606">
        <v>457</v>
      </c>
      <c r="H3606">
        <v>228</v>
      </c>
      <c r="I3606">
        <v>87</v>
      </c>
      <c r="J3606">
        <v>63</v>
      </c>
      <c r="K3606">
        <v>1436</v>
      </c>
      <c r="L3606">
        <v>150</v>
      </c>
      <c r="M3606">
        <v>210</v>
      </c>
      <c r="N3606">
        <v>220</v>
      </c>
      <c r="O3606">
        <v>430</v>
      </c>
      <c r="P3606">
        <v>4</v>
      </c>
      <c r="Q3606" s="1">
        <v>40210</v>
      </c>
      <c r="R3606" t="s">
        <v>28</v>
      </c>
      <c r="S3606" t="s">
        <v>41</v>
      </c>
      <c r="T3606" t="s">
        <v>25</v>
      </c>
    </row>
    <row r="3607" spans="1:20" x14ac:dyDescent="0.25">
      <c r="A3607">
        <v>832</v>
      </c>
      <c r="B3607" t="s">
        <v>45</v>
      </c>
      <c r="C3607" t="s">
        <v>46</v>
      </c>
      <c r="D3607" t="s">
        <v>43</v>
      </c>
      <c r="E3607">
        <v>161</v>
      </c>
      <c r="F3607">
        <v>247</v>
      </c>
      <c r="G3607">
        <v>456</v>
      </c>
      <c r="H3607">
        <v>209</v>
      </c>
      <c r="I3607">
        <v>86</v>
      </c>
      <c r="J3607">
        <v>64</v>
      </c>
      <c r="K3607">
        <v>969</v>
      </c>
      <c r="L3607">
        <v>230</v>
      </c>
      <c r="M3607">
        <v>260</v>
      </c>
      <c r="N3607">
        <v>310</v>
      </c>
      <c r="O3607">
        <v>570</v>
      </c>
      <c r="P3607">
        <v>2</v>
      </c>
      <c r="Q3607" s="1">
        <v>40269</v>
      </c>
      <c r="R3607" t="s">
        <v>23</v>
      </c>
      <c r="S3607" t="s">
        <v>24</v>
      </c>
      <c r="T3607" t="s">
        <v>25</v>
      </c>
    </row>
    <row r="3608" spans="1:20" x14ac:dyDescent="0.25">
      <c r="A3608">
        <v>832</v>
      </c>
      <c r="B3608" t="s">
        <v>45</v>
      </c>
      <c r="C3608" t="s">
        <v>46</v>
      </c>
      <c r="D3608" t="s">
        <v>43</v>
      </c>
      <c r="E3608">
        <v>142</v>
      </c>
      <c r="F3608">
        <v>132</v>
      </c>
      <c r="G3608">
        <v>238</v>
      </c>
      <c r="H3608">
        <v>91</v>
      </c>
      <c r="I3608">
        <v>36</v>
      </c>
      <c r="J3608">
        <v>25</v>
      </c>
      <c r="K3608">
        <v>777</v>
      </c>
      <c r="L3608">
        <v>100</v>
      </c>
      <c r="M3608">
        <v>70</v>
      </c>
      <c r="N3608">
        <v>120</v>
      </c>
      <c r="O3608">
        <v>190</v>
      </c>
      <c r="P3608">
        <v>5</v>
      </c>
      <c r="Q3608" s="1">
        <v>40634</v>
      </c>
      <c r="R3608" t="s">
        <v>28</v>
      </c>
      <c r="S3608" t="s">
        <v>29</v>
      </c>
      <c r="T3608" t="s">
        <v>25</v>
      </c>
    </row>
    <row r="3609" spans="1:20" x14ac:dyDescent="0.25">
      <c r="A3609">
        <v>832</v>
      </c>
      <c r="B3609" t="s">
        <v>45</v>
      </c>
      <c r="C3609" t="s">
        <v>46</v>
      </c>
      <c r="D3609" t="s">
        <v>43</v>
      </c>
      <c r="E3609">
        <v>98</v>
      </c>
      <c r="F3609">
        <v>136</v>
      </c>
      <c r="G3609">
        <v>230</v>
      </c>
      <c r="H3609">
        <v>94</v>
      </c>
      <c r="I3609">
        <v>38</v>
      </c>
      <c r="J3609">
        <v>26</v>
      </c>
      <c r="K3609">
        <v>608</v>
      </c>
      <c r="L3609">
        <v>90</v>
      </c>
      <c r="M3609">
        <v>80</v>
      </c>
      <c r="N3609">
        <v>110</v>
      </c>
      <c r="O3609">
        <v>190</v>
      </c>
      <c r="P3609">
        <v>6</v>
      </c>
      <c r="Q3609" s="1">
        <v>40360</v>
      </c>
      <c r="R3609" t="s">
        <v>28</v>
      </c>
      <c r="S3609" t="s">
        <v>30</v>
      </c>
      <c r="T3609" t="s">
        <v>31</v>
      </c>
    </row>
    <row r="3610" spans="1:20" x14ac:dyDescent="0.25">
      <c r="A3610">
        <v>832</v>
      </c>
      <c r="B3610" t="s">
        <v>45</v>
      </c>
      <c r="C3610" t="s">
        <v>46</v>
      </c>
      <c r="D3610" t="s">
        <v>43</v>
      </c>
      <c r="E3610">
        <v>125</v>
      </c>
      <c r="F3610">
        <v>117</v>
      </c>
      <c r="G3610">
        <v>211</v>
      </c>
      <c r="H3610">
        <v>81</v>
      </c>
      <c r="I3610">
        <v>33</v>
      </c>
      <c r="J3610">
        <v>22</v>
      </c>
      <c r="K3610">
        <v>460</v>
      </c>
      <c r="L3610">
        <v>90</v>
      </c>
      <c r="M3610">
        <v>60</v>
      </c>
      <c r="N3610">
        <v>110</v>
      </c>
      <c r="O3610">
        <v>170</v>
      </c>
      <c r="P3610">
        <v>6</v>
      </c>
      <c r="Q3610" s="1">
        <v>40634</v>
      </c>
      <c r="R3610" t="s">
        <v>28</v>
      </c>
      <c r="S3610" t="s">
        <v>30</v>
      </c>
      <c r="T3610" t="s">
        <v>31</v>
      </c>
    </row>
    <row r="3611" spans="1:20" x14ac:dyDescent="0.25">
      <c r="A3611">
        <v>832</v>
      </c>
      <c r="B3611" t="s">
        <v>45</v>
      </c>
      <c r="C3611" t="s">
        <v>46</v>
      </c>
      <c r="D3611" t="s">
        <v>43</v>
      </c>
      <c r="E3611">
        <v>24</v>
      </c>
      <c r="F3611">
        <v>68</v>
      </c>
      <c r="G3611">
        <v>118</v>
      </c>
      <c r="H3611">
        <v>50</v>
      </c>
      <c r="I3611">
        <v>44</v>
      </c>
      <c r="J3611">
        <v>16</v>
      </c>
      <c r="K3611">
        <v>397</v>
      </c>
      <c r="L3611">
        <v>40</v>
      </c>
      <c r="M3611">
        <v>40</v>
      </c>
      <c r="N3611">
        <v>70</v>
      </c>
      <c r="O3611">
        <v>110</v>
      </c>
      <c r="P3611">
        <v>8</v>
      </c>
      <c r="Q3611" s="1">
        <v>40330</v>
      </c>
      <c r="R3611" t="s">
        <v>32</v>
      </c>
      <c r="S3611" t="s">
        <v>39</v>
      </c>
      <c r="T3611" t="s">
        <v>31</v>
      </c>
    </row>
    <row r="3612" spans="1:20" x14ac:dyDescent="0.25">
      <c r="A3612">
        <v>832</v>
      </c>
      <c r="B3612" t="s">
        <v>45</v>
      </c>
      <c r="C3612" t="s">
        <v>46</v>
      </c>
      <c r="D3612" t="s">
        <v>43</v>
      </c>
      <c r="E3612">
        <v>48</v>
      </c>
      <c r="F3612">
        <v>102</v>
      </c>
      <c r="G3612">
        <v>170</v>
      </c>
      <c r="H3612">
        <v>68</v>
      </c>
      <c r="I3612">
        <v>54</v>
      </c>
      <c r="J3612">
        <v>22</v>
      </c>
      <c r="K3612">
        <v>9</v>
      </c>
      <c r="L3612">
        <v>50</v>
      </c>
      <c r="M3612">
        <v>50</v>
      </c>
      <c r="N3612">
        <v>90</v>
      </c>
      <c r="O3612">
        <v>140</v>
      </c>
      <c r="P3612">
        <v>4</v>
      </c>
      <c r="Q3612" s="1">
        <v>40269</v>
      </c>
      <c r="R3612" t="s">
        <v>28</v>
      </c>
      <c r="S3612" t="s">
        <v>41</v>
      </c>
      <c r="T3612" t="s">
        <v>25</v>
      </c>
    </row>
    <row r="3613" spans="1:20" x14ac:dyDescent="0.25">
      <c r="A3613">
        <v>832</v>
      </c>
      <c r="B3613" t="s">
        <v>45</v>
      </c>
      <c r="C3613" t="s">
        <v>46</v>
      </c>
      <c r="D3613" t="s">
        <v>43</v>
      </c>
      <c r="E3613">
        <v>55</v>
      </c>
      <c r="F3613">
        <v>110</v>
      </c>
      <c r="G3613">
        <v>182</v>
      </c>
      <c r="H3613">
        <v>72</v>
      </c>
      <c r="I3613">
        <v>55</v>
      </c>
      <c r="J3613">
        <v>23</v>
      </c>
      <c r="K3613">
        <v>-868</v>
      </c>
      <c r="L3613">
        <v>50</v>
      </c>
      <c r="M3613">
        <v>40</v>
      </c>
      <c r="N3613">
        <v>70</v>
      </c>
      <c r="O3613">
        <v>110</v>
      </c>
      <c r="P3613">
        <v>4</v>
      </c>
      <c r="Q3613" s="1">
        <v>40452</v>
      </c>
      <c r="R3613" t="s">
        <v>28</v>
      </c>
      <c r="S3613" t="s">
        <v>41</v>
      </c>
      <c r="T3613" t="s">
        <v>25</v>
      </c>
    </row>
    <row r="3614" spans="1:20" x14ac:dyDescent="0.25">
      <c r="A3614">
        <v>845</v>
      </c>
      <c r="B3614" t="s">
        <v>47</v>
      </c>
      <c r="C3614" t="s">
        <v>21</v>
      </c>
      <c r="D3614" t="s">
        <v>43</v>
      </c>
      <c r="E3614">
        <v>370</v>
      </c>
      <c r="F3614">
        <v>548</v>
      </c>
      <c r="G3614">
        <v>912</v>
      </c>
      <c r="H3614">
        <v>364</v>
      </c>
      <c r="I3614">
        <v>178</v>
      </c>
      <c r="J3614">
        <v>127</v>
      </c>
      <c r="K3614">
        <v>2654</v>
      </c>
      <c r="L3614">
        <v>370</v>
      </c>
      <c r="M3614">
        <v>340</v>
      </c>
      <c r="N3614">
        <v>520</v>
      </c>
      <c r="O3614">
        <v>860</v>
      </c>
      <c r="P3614">
        <v>2</v>
      </c>
      <c r="Q3614" s="1">
        <v>40360</v>
      </c>
      <c r="R3614" t="s">
        <v>23</v>
      </c>
      <c r="S3614" t="s">
        <v>24</v>
      </c>
      <c r="T3614" t="s">
        <v>25</v>
      </c>
    </row>
    <row r="3615" spans="1:20" x14ac:dyDescent="0.25">
      <c r="A3615">
        <v>845</v>
      </c>
      <c r="B3615" t="s">
        <v>47</v>
      </c>
      <c r="C3615" t="s">
        <v>21</v>
      </c>
      <c r="D3615" t="s">
        <v>43</v>
      </c>
      <c r="E3615">
        <v>368</v>
      </c>
      <c r="F3615">
        <v>546</v>
      </c>
      <c r="G3615">
        <v>910</v>
      </c>
      <c r="H3615">
        <v>364</v>
      </c>
      <c r="I3615">
        <v>178</v>
      </c>
      <c r="J3615">
        <v>127</v>
      </c>
      <c r="K3615">
        <v>2617</v>
      </c>
      <c r="L3615">
        <v>370</v>
      </c>
      <c r="M3615">
        <v>340</v>
      </c>
      <c r="N3615">
        <v>520</v>
      </c>
      <c r="O3615">
        <v>860</v>
      </c>
      <c r="P3615">
        <v>2</v>
      </c>
      <c r="Q3615" s="1">
        <v>40391</v>
      </c>
      <c r="R3615" t="s">
        <v>23</v>
      </c>
      <c r="S3615" t="s">
        <v>24</v>
      </c>
      <c r="T3615" t="s">
        <v>25</v>
      </c>
    </row>
    <row r="3616" spans="1:20" x14ac:dyDescent="0.25">
      <c r="A3616">
        <v>845</v>
      </c>
      <c r="B3616" t="s">
        <v>47</v>
      </c>
      <c r="C3616" t="s">
        <v>21</v>
      </c>
      <c r="D3616" t="s">
        <v>43</v>
      </c>
      <c r="E3616">
        <v>271</v>
      </c>
      <c r="F3616">
        <v>420</v>
      </c>
      <c r="G3616">
        <v>699</v>
      </c>
      <c r="H3616">
        <v>279</v>
      </c>
      <c r="I3616">
        <v>149</v>
      </c>
      <c r="J3616">
        <v>97</v>
      </c>
      <c r="K3616">
        <v>2642</v>
      </c>
      <c r="L3616">
        <v>250</v>
      </c>
      <c r="M3616">
        <v>250</v>
      </c>
      <c r="N3616">
        <v>370</v>
      </c>
      <c r="O3616">
        <v>620</v>
      </c>
      <c r="P3616">
        <v>2</v>
      </c>
      <c r="Q3616" s="1">
        <v>40513</v>
      </c>
      <c r="R3616" t="s">
        <v>23</v>
      </c>
      <c r="S3616" t="s">
        <v>24</v>
      </c>
      <c r="T3616" t="s">
        <v>25</v>
      </c>
    </row>
    <row r="3617" spans="1:20" x14ac:dyDescent="0.25">
      <c r="A3617">
        <v>845</v>
      </c>
      <c r="B3617" t="s">
        <v>47</v>
      </c>
      <c r="C3617" t="s">
        <v>21</v>
      </c>
      <c r="D3617" t="s">
        <v>43</v>
      </c>
      <c r="E3617">
        <v>79</v>
      </c>
      <c r="F3617">
        <v>112</v>
      </c>
      <c r="G3617">
        <v>189</v>
      </c>
      <c r="H3617">
        <v>77</v>
      </c>
      <c r="I3617">
        <v>33</v>
      </c>
      <c r="J3617">
        <v>21</v>
      </c>
      <c r="K3617">
        <v>449</v>
      </c>
      <c r="L3617">
        <v>90</v>
      </c>
      <c r="M3617">
        <v>80</v>
      </c>
      <c r="N3617">
        <v>120</v>
      </c>
      <c r="O3617">
        <v>200</v>
      </c>
      <c r="P3617">
        <v>13</v>
      </c>
      <c r="Q3617" s="1">
        <v>40210</v>
      </c>
      <c r="R3617" t="s">
        <v>26</v>
      </c>
      <c r="S3617" t="s">
        <v>27</v>
      </c>
      <c r="T3617" t="s">
        <v>25</v>
      </c>
    </row>
    <row r="3618" spans="1:20" x14ac:dyDescent="0.25">
      <c r="A3618">
        <v>845</v>
      </c>
      <c r="B3618" t="s">
        <v>47</v>
      </c>
      <c r="C3618" t="s">
        <v>21</v>
      </c>
      <c r="D3618" t="s">
        <v>43</v>
      </c>
      <c r="E3618">
        <v>145</v>
      </c>
      <c r="F3618">
        <v>145</v>
      </c>
      <c r="G3618">
        <v>243</v>
      </c>
      <c r="H3618">
        <v>100</v>
      </c>
      <c r="I3618">
        <v>37</v>
      </c>
      <c r="J3618">
        <v>28</v>
      </c>
      <c r="K3618">
        <v>598</v>
      </c>
      <c r="L3618">
        <v>130</v>
      </c>
      <c r="M3618">
        <v>100</v>
      </c>
      <c r="N3618">
        <v>160</v>
      </c>
      <c r="O3618">
        <v>260</v>
      </c>
      <c r="P3618">
        <v>13</v>
      </c>
      <c r="Q3618" s="1">
        <v>40756</v>
      </c>
      <c r="R3618" t="s">
        <v>26</v>
      </c>
      <c r="S3618" t="s">
        <v>27</v>
      </c>
      <c r="T3618" t="s">
        <v>25</v>
      </c>
    </row>
    <row r="3619" spans="1:20" x14ac:dyDescent="0.25">
      <c r="A3619">
        <v>845</v>
      </c>
      <c r="B3619" t="s">
        <v>47</v>
      </c>
      <c r="C3619" t="s">
        <v>21</v>
      </c>
      <c r="D3619" t="s">
        <v>43</v>
      </c>
      <c r="E3619">
        <v>-202</v>
      </c>
      <c r="F3619">
        <v>-56</v>
      </c>
      <c r="G3619">
        <v>69</v>
      </c>
      <c r="H3619">
        <v>125</v>
      </c>
      <c r="I3619">
        <v>146</v>
      </c>
      <c r="J3619">
        <v>113</v>
      </c>
      <c r="K3619">
        <v>3142</v>
      </c>
      <c r="L3619">
        <v>-170</v>
      </c>
      <c r="M3619">
        <v>110</v>
      </c>
      <c r="N3619">
        <v>-60</v>
      </c>
      <c r="O3619">
        <v>50</v>
      </c>
      <c r="P3619">
        <v>5</v>
      </c>
      <c r="Q3619" s="1">
        <v>40452</v>
      </c>
      <c r="R3619" t="s">
        <v>28</v>
      </c>
      <c r="S3619" t="s">
        <v>29</v>
      </c>
      <c r="T3619" t="s">
        <v>25</v>
      </c>
    </row>
    <row r="3620" spans="1:20" x14ac:dyDescent="0.25">
      <c r="A3620">
        <v>845</v>
      </c>
      <c r="B3620" t="s">
        <v>47</v>
      </c>
      <c r="C3620" t="s">
        <v>21</v>
      </c>
      <c r="D3620" t="s">
        <v>43</v>
      </c>
      <c r="E3620">
        <v>-309</v>
      </c>
      <c r="F3620">
        <v>-62</v>
      </c>
      <c r="G3620">
        <v>67</v>
      </c>
      <c r="H3620">
        <v>125</v>
      </c>
      <c r="I3620">
        <v>146</v>
      </c>
      <c r="J3620">
        <v>113</v>
      </c>
      <c r="K3620">
        <v>1118</v>
      </c>
      <c r="L3620">
        <v>-190</v>
      </c>
      <c r="M3620">
        <v>120</v>
      </c>
      <c r="N3620">
        <v>-60</v>
      </c>
      <c r="O3620">
        <v>60</v>
      </c>
      <c r="P3620">
        <v>5</v>
      </c>
      <c r="Q3620" s="1">
        <v>40603</v>
      </c>
      <c r="R3620" t="s">
        <v>28</v>
      </c>
      <c r="S3620" t="s">
        <v>29</v>
      </c>
      <c r="T3620" t="s">
        <v>25</v>
      </c>
    </row>
    <row r="3621" spans="1:20" x14ac:dyDescent="0.25">
      <c r="A3621">
        <v>845</v>
      </c>
      <c r="B3621" t="s">
        <v>47</v>
      </c>
      <c r="C3621" t="s">
        <v>21</v>
      </c>
      <c r="D3621" t="s">
        <v>43</v>
      </c>
      <c r="E3621">
        <v>-326</v>
      </c>
      <c r="F3621">
        <v>-72</v>
      </c>
      <c r="G3621">
        <v>71</v>
      </c>
      <c r="H3621">
        <v>144</v>
      </c>
      <c r="I3621">
        <v>153</v>
      </c>
      <c r="J3621">
        <v>131</v>
      </c>
      <c r="K3621">
        <v>1979</v>
      </c>
      <c r="L3621">
        <v>-210</v>
      </c>
      <c r="M3621">
        <v>130</v>
      </c>
      <c r="N3621">
        <v>-60</v>
      </c>
      <c r="O3621">
        <v>70</v>
      </c>
      <c r="P3621">
        <v>5</v>
      </c>
      <c r="Q3621" s="1">
        <v>40695</v>
      </c>
      <c r="R3621" t="s">
        <v>28</v>
      </c>
      <c r="S3621" t="s">
        <v>29</v>
      </c>
      <c r="T3621" t="s">
        <v>25</v>
      </c>
    </row>
    <row r="3622" spans="1:20" x14ac:dyDescent="0.25">
      <c r="A3622">
        <v>845</v>
      </c>
      <c r="B3622" t="s">
        <v>47</v>
      </c>
      <c r="C3622" t="s">
        <v>21</v>
      </c>
      <c r="D3622" t="s">
        <v>43</v>
      </c>
      <c r="E3622">
        <v>-332</v>
      </c>
      <c r="F3622">
        <v>-69</v>
      </c>
      <c r="G3622">
        <v>70</v>
      </c>
      <c r="H3622">
        <v>135</v>
      </c>
      <c r="I3622">
        <v>155</v>
      </c>
      <c r="J3622">
        <v>122</v>
      </c>
      <c r="K3622">
        <v>3641</v>
      </c>
      <c r="L3622">
        <v>-210</v>
      </c>
      <c r="M3622">
        <v>130</v>
      </c>
      <c r="N3622">
        <v>-70</v>
      </c>
      <c r="O3622">
        <v>60</v>
      </c>
      <c r="P3622">
        <v>5</v>
      </c>
      <c r="Q3622" s="1">
        <v>40878</v>
      </c>
      <c r="R3622" t="s">
        <v>28</v>
      </c>
      <c r="S3622" t="s">
        <v>29</v>
      </c>
      <c r="T3622" t="s">
        <v>25</v>
      </c>
    </row>
    <row r="3623" spans="1:20" x14ac:dyDescent="0.25">
      <c r="A3623">
        <v>845</v>
      </c>
      <c r="B3623" t="s">
        <v>47</v>
      </c>
      <c r="C3623" t="s">
        <v>21</v>
      </c>
      <c r="D3623" t="s">
        <v>43</v>
      </c>
      <c r="E3623">
        <v>129</v>
      </c>
      <c r="F3623">
        <v>258</v>
      </c>
      <c r="G3623">
        <v>513</v>
      </c>
      <c r="H3623">
        <v>255</v>
      </c>
      <c r="I3623">
        <v>129</v>
      </c>
      <c r="J3623">
        <v>96</v>
      </c>
      <c r="K3623">
        <v>1622</v>
      </c>
      <c r="L3623">
        <v>70</v>
      </c>
      <c r="M3623">
        <v>140</v>
      </c>
      <c r="N3623">
        <v>150</v>
      </c>
      <c r="O3623">
        <v>290</v>
      </c>
      <c r="P3623">
        <v>9</v>
      </c>
      <c r="Q3623" s="1">
        <v>40452</v>
      </c>
      <c r="R3623" t="s">
        <v>32</v>
      </c>
      <c r="S3623" t="s">
        <v>33</v>
      </c>
      <c r="T3623" t="s">
        <v>31</v>
      </c>
    </row>
    <row r="3624" spans="1:20" x14ac:dyDescent="0.25">
      <c r="A3624">
        <v>845</v>
      </c>
      <c r="B3624" t="s">
        <v>47</v>
      </c>
      <c r="C3624" t="s">
        <v>21</v>
      </c>
      <c r="D3624" t="s">
        <v>43</v>
      </c>
      <c r="E3624">
        <v>137</v>
      </c>
      <c r="F3624">
        <v>239</v>
      </c>
      <c r="G3624">
        <v>577</v>
      </c>
      <c r="H3624">
        <v>302</v>
      </c>
      <c r="I3624">
        <v>147</v>
      </c>
      <c r="J3624">
        <v>114</v>
      </c>
      <c r="K3624">
        <v>1518</v>
      </c>
      <c r="L3624">
        <v>90</v>
      </c>
      <c r="M3624">
        <v>220</v>
      </c>
      <c r="N3624">
        <v>200</v>
      </c>
      <c r="O3624">
        <v>420</v>
      </c>
      <c r="P3624">
        <v>9</v>
      </c>
      <c r="Q3624" s="1">
        <v>40787</v>
      </c>
      <c r="R3624" t="s">
        <v>32</v>
      </c>
      <c r="S3624" t="s">
        <v>33</v>
      </c>
      <c r="T3624" t="s">
        <v>31</v>
      </c>
    </row>
    <row r="3625" spans="1:20" x14ac:dyDescent="0.25">
      <c r="A3625">
        <v>845</v>
      </c>
      <c r="B3625" t="s">
        <v>47</v>
      </c>
      <c r="C3625" t="s">
        <v>21</v>
      </c>
      <c r="D3625" t="s">
        <v>43</v>
      </c>
      <c r="E3625">
        <v>-113</v>
      </c>
      <c r="F3625">
        <v>-27</v>
      </c>
      <c r="G3625">
        <v>180</v>
      </c>
      <c r="H3625">
        <v>207</v>
      </c>
      <c r="I3625">
        <v>86</v>
      </c>
      <c r="J3625">
        <v>64</v>
      </c>
      <c r="K3625">
        <v>965</v>
      </c>
      <c r="L3625">
        <v>-70</v>
      </c>
      <c r="M3625">
        <v>150</v>
      </c>
      <c r="N3625">
        <v>-10</v>
      </c>
      <c r="O3625">
        <v>140</v>
      </c>
      <c r="P3625">
        <v>10</v>
      </c>
      <c r="Q3625" s="1">
        <v>40179</v>
      </c>
      <c r="R3625" t="s">
        <v>32</v>
      </c>
      <c r="S3625" t="s">
        <v>34</v>
      </c>
      <c r="T3625" t="s">
        <v>31</v>
      </c>
    </row>
    <row r="3626" spans="1:20" x14ac:dyDescent="0.25">
      <c r="A3626">
        <v>845</v>
      </c>
      <c r="B3626" t="s">
        <v>47</v>
      </c>
      <c r="C3626" t="s">
        <v>21</v>
      </c>
      <c r="D3626" t="s">
        <v>43</v>
      </c>
      <c r="E3626">
        <v>-178</v>
      </c>
      <c r="F3626">
        <v>-33</v>
      </c>
      <c r="G3626">
        <v>192</v>
      </c>
      <c r="H3626">
        <v>213</v>
      </c>
      <c r="I3626">
        <v>87</v>
      </c>
      <c r="J3626">
        <v>66</v>
      </c>
      <c r="K3626">
        <v>1214</v>
      </c>
      <c r="L3626">
        <v>-80</v>
      </c>
      <c r="M3626">
        <v>160</v>
      </c>
      <c r="N3626">
        <v>-20</v>
      </c>
      <c r="O3626">
        <v>140</v>
      </c>
      <c r="P3626">
        <v>10</v>
      </c>
      <c r="Q3626" s="1">
        <v>40575</v>
      </c>
      <c r="R3626" t="s">
        <v>32</v>
      </c>
      <c r="S3626" t="s">
        <v>34</v>
      </c>
      <c r="T3626" t="s">
        <v>31</v>
      </c>
    </row>
    <row r="3627" spans="1:20" x14ac:dyDescent="0.25">
      <c r="A3627">
        <v>845</v>
      </c>
      <c r="B3627" t="s">
        <v>47</v>
      </c>
      <c r="C3627" t="s">
        <v>21</v>
      </c>
      <c r="D3627" t="s">
        <v>43</v>
      </c>
      <c r="E3627">
        <v>-353</v>
      </c>
      <c r="F3627">
        <v>-139</v>
      </c>
      <c r="G3627">
        <v>119</v>
      </c>
      <c r="H3627">
        <v>251</v>
      </c>
      <c r="I3627">
        <v>99</v>
      </c>
      <c r="J3627">
        <v>77</v>
      </c>
      <c r="K3627">
        <v>3948</v>
      </c>
      <c r="L3627">
        <v>-180</v>
      </c>
      <c r="M3627">
        <v>190</v>
      </c>
      <c r="N3627">
        <v>-110</v>
      </c>
      <c r="O3627">
        <v>80</v>
      </c>
      <c r="P3627">
        <v>10</v>
      </c>
      <c r="Q3627" s="1">
        <v>40787</v>
      </c>
      <c r="R3627" t="s">
        <v>32</v>
      </c>
      <c r="S3627" t="s">
        <v>34</v>
      </c>
      <c r="T3627" t="s">
        <v>31</v>
      </c>
    </row>
    <row r="3628" spans="1:20" x14ac:dyDescent="0.25">
      <c r="A3628">
        <v>845</v>
      </c>
      <c r="B3628" t="s">
        <v>47</v>
      </c>
      <c r="C3628" t="s">
        <v>21</v>
      </c>
      <c r="D3628" t="s">
        <v>43</v>
      </c>
      <c r="E3628">
        <v>157</v>
      </c>
      <c r="F3628">
        <v>145</v>
      </c>
      <c r="G3628">
        <v>261</v>
      </c>
      <c r="H3628">
        <v>100</v>
      </c>
      <c r="I3628">
        <v>39</v>
      </c>
      <c r="J3628">
        <v>28</v>
      </c>
      <c r="K3628">
        <v>981</v>
      </c>
      <c r="L3628">
        <v>130</v>
      </c>
      <c r="M3628">
        <v>100</v>
      </c>
      <c r="N3628">
        <v>160</v>
      </c>
      <c r="O3628">
        <v>260</v>
      </c>
      <c r="P3628">
        <v>11</v>
      </c>
      <c r="Q3628" s="1">
        <v>40787</v>
      </c>
      <c r="R3628" t="s">
        <v>26</v>
      </c>
      <c r="S3628" t="s">
        <v>35</v>
      </c>
      <c r="T3628" t="s">
        <v>25</v>
      </c>
    </row>
    <row r="3629" spans="1:20" x14ac:dyDescent="0.25">
      <c r="A3629">
        <v>845</v>
      </c>
      <c r="B3629" t="s">
        <v>47</v>
      </c>
      <c r="C3629" t="s">
        <v>21</v>
      </c>
      <c r="D3629" t="s">
        <v>43</v>
      </c>
      <c r="E3629">
        <v>121</v>
      </c>
      <c r="F3629">
        <v>163</v>
      </c>
      <c r="G3629">
        <v>276</v>
      </c>
      <c r="H3629">
        <v>113</v>
      </c>
      <c r="I3629">
        <v>42</v>
      </c>
      <c r="J3629">
        <v>31</v>
      </c>
      <c r="K3629">
        <v>897</v>
      </c>
      <c r="L3629">
        <v>140</v>
      </c>
      <c r="M3629">
        <v>110</v>
      </c>
      <c r="N3629">
        <v>180</v>
      </c>
      <c r="O3629">
        <v>290</v>
      </c>
      <c r="P3629">
        <v>12</v>
      </c>
      <c r="Q3629" s="1">
        <v>40330</v>
      </c>
      <c r="R3629" t="s">
        <v>26</v>
      </c>
      <c r="S3629" t="s">
        <v>40</v>
      </c>
      <c r="T3629" t="s">
        <v>25</v>
      </c>
    </row>
    <row r="3630" spans="1:20" x14ac:dyDescent="0.25">
      <c r="A3630">
        <v>847</v>
      </c>
      <c r="B3630" t="s">
        <v>51</v>
      </c>
      <c r="C3630" t="s">
        <v>50</v>
      </c>
      <c r="D3630" t="s">
        <v>43</v>
      </c>
      <c r="E3630">
        <v>163</v>
      </c>
      <c r="F3630">
        <v>271</v>
      </c>
      <c r="G3630">
        <v>467</v>
      </c>
      <c r="H3630">
        <v>196</v>
      </c>
      <c r="I3630">
        <v>108</v>
      </c>
      <c r="J3630">
        <v>64</v>
      </c>
      <c r="K3630">
        <v>1167</v>
      </c>
      <c r="L3630">
        <v>190</v>
      </c>
      <c r="M3630">
        <v>200</v>
      </c>
      <c r="N3630">
        <v>290</v>
      </c>
      <c r="O3630">
        <v>490</v>
      </c>
      <c r="P3630">
        <v>2</v>
      </c>
      <c r="Q3630" s="1">
        <v>40391</v>
      </c>
      <c r="R3630" t="s">
        <v>23</v>
      </c>
      <c r="S3630" t="s">
        <v>24</v>
      </c>
      <c r="T3630" t="s">
        <v>25</v>
      </c>
    </row>
    <row r="3631" spans="1:20" x14ac:dyDescent="0.25">
      <c r="A3631">
        <v>847</v>
      </c>
      <c r="B3631" t="s">
        <v>51</v>
      </c>
      <c r="C3631" t="s">
        <v>50</v>
      </c>
      <c r="D3631" t="s">
        <v>43</v>
      </c>
      <c r="E3631">
        <v>194</v>
      </c>
      <c r="F3631">
        <v>310</v>
      </c>
      <c r="G3631">
        <v>534</v>
      </c>
      <c r="H3631">
        <v>224</v>
      </c>
      <c r="I3631">
        <v>116</v>
      </c>
      <c r="J3631">
        <v>73</v>
      </c>
      <c r="K3631">
        <v>1191</v>
      </c>
      <c r="L3631">
        <v>190</v>
      </c>
      <c r="M3631">
        <v>220</v>
      </c>
      <c r="N3631">
        <v>300</v>
      </c>
      <c r="O3631">
        <v>520</v>
      </c>
      <c r="P3631">
        <v>2</v>
      </c>
      <c r="Q3631" s="1">
        <v>40513</v>
      </c>
      <c r="R3631" t="s">
        <v>23</v>
      </c>
      <c r="S3631" t="s">
        <v>24</v>
      </c>
      <c r="T3631" t="s">
        <v>25</v>
      </c>
    </row>
    <row r="3632" spans="1:20" x14ac:dyDescent="0.25">
      <c r="A3632">
        <v>847</v>
      </c>
      <c r="B3632" t="s">
        <v>51</v>
      </c>
      <c r="C3632" t="s">
        <v>50</v>
      </c>
      <c r="D3632" t="s">
        <v>43</v>
      </c>
      <c r="E3632">
        <v>95</v>
      </c>
      <c r="F3632">
        <v>150</v>
      </c>
      <c r="G3632">
        <v>254</v>
      </c>
      <c r="H3632">
        <v>104</v>
      </c>
      <c r="I3632">
        <v>55</v>
      </c>
      <c r="J3632">
        <v>33</v>
      </c>
      <c r="K3632">
        <v>596</v>
      </c>
      <c r="L3632">
        <v>100</v>
      </c>
      <c r="M3632">
        <v>110</v>
      </c>
      <c r="N3632">
        <v>150</v>
      </c>
      <c r="O3632">
        <v>260</v>
      </c>
      <c r="P3632">
        <v>3</v>
      </c>
      <c r="Q3632" s="1">
        <v>40210</v>
      </c>
      <c r="R3632" t="s">
        <v>23</v>
      </c>
      <c r="S3632" t="s">
        <v>38</v>
      </c>
      <c r="T3632" t="s">
        <v>31</v>
      </c>
    </row>
    <row r="3633" spans="1:20" x14ac:dyDescent="0.25">
      <c r="A3633">
        <v>847</v>
      </c>
      <c r="B3633" t="s">
        <v>51</v>
      </c>
      <c r="C3633" t="s">
        <v>50</v>
      </c>
      <c r="D3633" t="s">
        <v>43</v>
      </c>
      <c r="E3633">
        <v>168</v>
      </c>
      <c r="F3633">
        <v>185</v>
      </c>
      <c r="G3633">
        <v>309</v>
      </c>
      <c r="H3633">
        <v>127</v>
      </c>
      <c r="I3633">
        <v>59</v>
      </c>
      <c r="J3633">
        <v>40</v>
      </c>
      <c r="K3633">
        <v>671</v>
      </c>
      <c r="L3633">
        <v>140</v>
      </c>
      <c r="M3633">
        <v>130</v>
      </c>
      <c r="N3633">
        <v>190</v>
      </c>
      <c r="O3633">
        <v>320</v>
      </c>
      <c r="P3633">
        <v>3</v>
      </c>
      <c r="Q3633" s="1">
        <v>40664</v>
      </c>
      <c r="R3633" t="s">
        <v>23</v>
      </c>
      <c r="S3633" t="s">
        <v>38</v>
      </c>
      <c r="T3633" t="s">
        <v>31</v>
      </c>
    </row>
    <row r="3634" spans="1:20" x14ac:dyDescent="0.25">
      <c r="A3634">
        <v>847</v>
      </c>
      <c r="B3634" t="s">
        <v>51</v>
      </c>
      <c r="C3634" t="s">
        <v>50</v>
      </c>
      <c r="D3634" t="s">
        <v>43</v>
      </c>
      <c r="E3634">
        <v>207</v>
      </c>
      <c r="F3634">
        <v>222</v>
      </c>
      <c r="G3634">
        <v>373</v>
      </c>
      <c r="H3634">
        <v>154</v>
      </c>
      <c r="I3634">
        <v>67</v>
      </c>
      <c r="J3634">
        <v>49</v>
      </c>
      <c r="K3634">
        <v>833</v>
      </c>
      <c r="L3634">
        <v>170</v>
      </c>
      <c r="M3634">
        <v>160</v>
      </c>
      <c r="N3634">
        <v>230</v>
      </c>
      <c r="O3634">
        <v>390</v>
      </c>
      <c r="P3634">
        <v>3</v>
      </c>
      <c r="Q3634" s="1">
        <v>40725</v>
      </c>
      <c r="R3634" t="s">
        <v>23</v>
      </c>
      <c r="S3634" t="s">
        <v>38</v>
      </c>
      <c r="T3634" t="s">
        <v>31</v>
      </c>
    </row>
    <row r="3635" spans="1:20" x14ac:dyDescent="0.25">
      <c r="A3635">
        <v>847</v>
      </c>
      <c r="B3635" t="s">
        <v>51</v>
      </c>
      <c r="C3635" t="s">
        <v>50</v>
      </c>
      <c r="D3635" t="s">
        <v>43</v>
      </c>
      <c r="E3635">
        <v>171</v>
      </c>
      <c r="F3635">
        <v>176</v>
      </c>
      <c r="G3635">
        <v>318</v>
      </c>
      <c r="H3635">
        <v>122</v>
      </c>
      <c r="I3635">
        <v>61</v>
      </c>
      <c r="J3635">
        <v>39</v>
      </c>
      <c r="K3635">
        <v>801</v>
      </c>
      <c r="L3635">
        <v>140</v>
      </c>
      <c r="M3635">
        <v>120</v>
      </c>
      <c r="N3635">
        <v>190</v>
      </c>
      <c r="O3635">
        <v>310</v>
      </c>
      <c r="P3635">
        <v>3</v>
      </c>
      <c r="Q3635" s="1">
        <v>40787</v>
      </c>
      <c r="R3635" t="s">
        <v>23</v>
      </c>
      <c r="S3635" t="s">
        <v>38</v>
      </c>
      <c r="T3635" t="s">
        <v>31</v>
      </c>
    </row>
    <row r="3636" spans="1:20" x14ac:dyDescent="0.25">
      <c r="A3636">
        <v>847</v>
      </c>
      <c r="B3636" t="s">
        <v>51</v>
      </c>
      <c r="C3636" t="s">
        <v>50</v>
      </c>
      <c r="D3636" t="s">
        <v>43</v>
      </c>
      <c r="E3636">
        <v>157</v>
      </c>
      <c r="F3636">
        <v>165</v>
      </c>
      <c r="G3636">
        <v>296</v>
      </c>
      <c r="H3636">
        <v>113</v>
      </c>
      <c r="I3636">
        <v>59</v>
      </c>
      <c r="J3636">
        <v>36</v>
      </c>
      <c r="K3636">
        <v>803</v>
      </c>
      <c r="L3636">
        <v>110</v>
      </c>
      <c r="M3636">
        <v>110</v>
      </c>
      <c r="N3636">
        <v>160</v>
      </c>
      <c r="O3636">
        <v>270</v>
      </c>
      <c r="P3636">
        <v>3</v>
      </c>
      <c r="Q3636" s="1">
        <v>40848</v>
      </c>
      <c r="R3636" t="s">
        <v>23</v>
      </c>
      <c r="S3636" t="s">
        <v>38</v>
      </c>
      <c r="T3636" t="s">
        <v>31</v>
      </c>
    </row>
    <row r="3637" spans="1:20" x14ac:dyDescent="0.25">
      <c r="A3637">
        <v>847</v>
      </c>
      <c r="B3637" t="s">
        <v>51</v>
      </c>
      <c r="C3637" t="s">
        <v>50</v>
      </c>
      <c r="D3637" t="s">
        <v>43</v>
      </c>
      <c r="E3637">
        <v>167</v>
      </c>
      <c r="F3637">
        <v>266</v>
      </c>
      <c r="G3637">
        <v>532</v>
      </c>
      <c r="H3637">
        <v>266</v>
      </c>
      <c r="I3637">
        <v>99</v>
      </c>
      <c r="J3637">
        <v>74</v>
      </c>
      <c r="K3637">
        <v>1797</v>
      </c>
      <c r="L3637">
        <v>220</v>
      </c>
      <c r="M3637">
        <v>300</v>
      </c>
      <c r="N3637">
        <v>320</v>
      </c>
      <c r="O3637">
        <v>620</v>
      </c>
      <c r="P3637">
        <v>6</v>
      </c>
      <c r="Q3637" s="1">
        <v>40391</v>
      </c>
      <c r="R3637" t="s">
        <v>28</v>
      </c>
      <c r="S3637" t="s">
        <v>30</v>
      </c>
      <c r="T3637" t="s">
        <v>31</v>
      </c>
    </row>
    <row r="3638" spans="1:20" x14ac:dyDescent="0.25">
      <c r="A3638">
        <v>847</v>
      </c>
      <c r="B3638" t="s">
        <v>51</v>
      </c>
      <c r="C3638" t="s">
        <v>50</v>
      </c>
      <c r="D3638" t="s">
        <v>43</v>
      </c>
      <c r="E3638">
        <v>129</v>
      </c>
      <c r="F3638">
        <v>212</v>
      </c>
      <c r="G3638">
        <v>423</v>
      </c>
      <c r="H3638">
        <v>211</v>
      </c>
      <c r="I3638">
        <v>83</v>
      </c>
      <c r="J3638">
        <v>59</v>
      </c>
      <c r="K3638">
        <v>1778</v>
      </c>
      <c r="L3638">
        <v>200</v>
      </c>
      <c r="M3638">
        <v>270</v>
      </c>
      <c r="N3638">
        <v>270</v>
      </c>
      <c r="O3638">
        <v>540</v>
      </c>
      <c r="P3638">
        <v>6</v>
      </c>
      <c r="Q3638" s="1">
        <v>40483</v>
      </c>
      <c r="R3638" t="s">
        <v>28</v>
      </c>
      <c r="S3638" t="s">
        <v>30</v>
      </c>
      <c r="T3638" t="s">
        <v>31</v>
      </c>
    </row>
    <row r="3639" spans="1:20" x14ac:dyDescent="0.25">
      <c r="A3639">
        <v>847</v>
      </c>
      <c r="B3639" t="s">
        <v>51</v>
      </c>
      <c r="C3639" t="s">
        <v>50</v>
      </c>
      <c r="D3639" t="s">
        <v>43</v>
      </c>
      <c r="E3639">
        <v>230</v>
      </c>
      <c r="F3639">
        <v>266</v>
      </c>
      <c r="G3639">
        <v>527</v>
      </c>
      <c r="H3639">
        <v>266</v>
      </c>
      <c r="I3639">
        <v>92</v>
      </c>
      <c r="J3639">
        <v>74</v>
      </c>
      <c r="K3639">
        <v>1797</v>
      </c>
      <c r="L3639">
        <v>220</v>
      </c>
      <c r="M3639">
        <v>300</v>
      </c>
      <c r="N3639">
        <v>320</v>
      </c>
      <c r="O3639">
        <v>620</v>
      </c>
      <c r="P3639">
        <v>6</v>
      </c>
      <c r="Q3639" s="1">
        <v>40756</v>
      </c>
      <c r="R3639" t="s">
        <v>28</v>
      </c>
      <c r="S3639" t="s">
        <v>30</v>
      </c>
      <c r="T3639" t="s">
        <v>31</v>
      </c>
    </row>
    <row r="3640" spans="1:20" x14ac:dyDescent="0.25">
      <c r="A3640">
        <v>847</v>
      </c>
      <c r="B3640" t="s">
        <v>51</v>
      </c>
      <c r="C3640" t="s">
        <v>50</v>
      </c>
      <c r="D3640" t="s">
        <v>43</v>
      </c>
      <c r="E3640">
        <v>191</v>
      </c>
      <c r="F3640">
        <v>212</v>
      </c>
      <c r="G3640">
        <v>451</v>
      </c>
      <c r="H3640">
        <v>211</v>
      </c>
      <c r="I3640">
        <v>83</v>
      </c>
      <c r="J3640">
        <v>59</v>
      </c>
      <c r="K3640">
        <v>1778</v>
      </c>
      <c r="L3640">
        <v>200</v>
      </c>
      <c r="M3640">
        <v>270</v>
      </c>
      <c r="N3640">
        <v>270</v>
      </c>
      <c r="O3640">
        <v>540</v>
      </c>
      <c r="P3640">
        <v>6</v>
      </c>
      <c r="Q3640" s="1">
        <v>40848</v>
      </c>
      <c r="R3640" t="s">
        <v>28</v>
      </c>
      <c r="S3640" t="s">
        <v>30</v>
      </c>
      <c r="T3640" t="s">
        <v>31</v>
      </c>
    </row>
    <row r="3641" spans="1:20" x14ac:dyDescent="0.25">
      <c r="A3641">
        <v>847</v>
      </c>
      <c r="B3641" t="s">
        <v>51</v>
      </c>
      <c r="C3641" t="s">
        <v>50</v>
      </c>
      <c r="D3641" t="s">
        <v>43</v>
      </c>
      <c r="E3641">
        <v>141</v>
      </c>
      <c r="F3641">
        <v>132</v>
      </c>
      <c r="G3641">
        <v>238</v>
      </c>
      <c r="H3641">
        <v>91</v>
      </c>
      <c r="I3641">
        <v>37</v>
      </c>
      <c r="J3641">
        <v>25</v>
      </c>
      <c r="K3641">
        <v>777</v>
      </c>
      <c r="L3641">
        <v>100</v>
      </c>
      <c r="M3641">
        <v>70</v>
      </c>
      <c r="N3641">
        <v>120</v>
      </c>
      <c r="O3641">
        <v>190</v>
      </c>
      <c r="P3641">
        <v>8</v>
      </c>
      <c r="Q3641" s="1">
        <v>40634</v>
      </c>
      <c r="R3641" t="s">
        <v>32</v>
      </c>
      <c r="S3641" t="s">
        <v>39</v>
      </c>
      <c r="T3641" t="s">
        <v>31</v>
      </c>
    </row>
    <row r="3642" spans="1:20" x14ac:dyDescent="0.25">
      <c r="A3642">
        <v>847</v>
      </c>
      <c r="B3642" t="s">
        <v>51</v>
      </c>
      <c r="C3642" t="s">
        <v>50</v>
      </c>
      <c r="D3642" t="s">
        <v>43</v>
      </c>
      <c r="E3642">
        <v>39</v>
      </c>
      <c r="F3642">
        <v>68</v>
      </c>
      <c r="G3642">
        <v>120</v>
      </c>
      <c r="H3642">
        <v>52</v>
      </c>
      <c r="I3642">
        <v>29</v>
      </c>
      <c r="J3642">
        <v>17</v>
      </c>
      <c r="K3642">
        <v>554</v>
      </c>
      <c r="L3642">
        <v>40</v>
      </c>
      <c r="M3642">
        <v>40</v>
      </c>
      <c r="N3642">
        <v>60</v>
      </c>
      <c r="O3642">
        <v>100</v>
      </c>
      <c r="P3642">
        <v>9</v>
      </c>
      <c r="Q3642" s="1">
        <v>40391</v>
      </c>
      <c r="R3642" t="s">
        <v>32</v>
      </c>
      <c r="S3642" t="s">
        <v>33</v>
      </c>
      <c r="T3642" t="s">
        <v>31</v>
      </c>
    </row>
    <row r="3643" spans="1:20" x14ac:dyDescent="0.25">
      <c r="A3643">
        <v>847</v>
      </c>
      <c r="B3643" t="s">
        <v>51</v>
      </c>
      <c r="C3643" t="s">
        <v>50</v>
      </c>
      <c r="D3643" t="s">
        <v>43</v>
      </c>
      <c r="E3643">
        <v>99</v>
      </c>
      <c r="F3643">
        <v>137</v>
      </c>
      <c r="G3643">
        <v>232</v>
      </c>
      <c r="H3643">
        <v>95</v>
      </c>
      <c r="I3643">
        <v>38</v>
      </c>
      <c r="J3643">
        <v>26</v>
      </c>
      <c r="K3643">
        <v>809</v>
      </c>
      <c r="L3643">
        <v>100</v>
      </c>
      <c r="M3643">
        <v>80</v>
      </c>
      <c r="N3643">
        <v>120</v>
      </c>
      <c r="O3643">
        <v>200</v>
      </c>
      <c r="P3643">
        <v>10</v>
      </c>
      <c r="Q3643" s="1">
        <v>40210</v>
      </c>
      <c r="R3643" t="s">
        <v>32</v>
      </c>
      <c r="S3643" t="s">
        <v>34</v>
      </c>
      <c r="T3643" t="s">
        <v>31</v>
      </c>
    </row>
    <row r="3644" spans="1:20" x14ac:dyDescent="0.25">
      <c r="A3644">
        <v>847</v>
      </c>
      <c r="B3644" t="s">
        <v>51</v>
      </c>
      <c r="C3644" t="s">
        <v>50</v>
      </c>
      <c r="D3644" t="s">
        <v>43</v>
      </c>
      <c r="E3644">
        <v>88</v>
      </c>
      <c r="F3644">
        <v>124</v>
      </c>
      <c r="G3644">
        <v>210</v>
      </c>
      <c r="H3644">
        <v>86</v>
      </c>
      <c r="I3644">
        <v>36</v>
      </c>
      <c r="J3644">
        <v>24</v>
      </c>
      <c r="K3644">
        <v>499</v>
      </c>
      <c r="L3644">
        <v>80</v>
      </c>
      <c r="M3644">
        <v>70</v>
      </c>
      <c r="N3644">
        <v>110</v>
      </c>
      <c r="O3644">
        <v>180</v>
      </c>
      <c r="P3644">
        <v>11</v>
      </c>
      <c r="Q3644" s="1">
        <v>40299</v>
      </c>
      <c r="R3644" t="s">
        <v>26</v>
      </c>
      <c r="S3644" t="s">
        <v>35</v>
      </c>
      <c r="T3644" t="s">
        <v>25</v>
      </c>
    </row>
    <row r="3645" spans="1:20" x14ac:dyDescent="0.25">
      <c r="A3645">
        <v>847</v>
      </c>
      <c r="B3645" t="s">
        <v>51</v>
      </c>
      <c r="C3645" t="s">
        <v>50</v>
      </c>
      <c r="D3645" t="s">
        <v>43</v>
      </c>
      <c r="E3645">
        <v>48</v>
      </c>
      <c r="F3645">
        <v>73</v>
      </c>
      <c r="G3645">
        <v>123</v>
      </c>
      <c r="H3645">
        <v>50</v>
      </c>
      <c r="I3645">
        <v>25</v>
      </c>
      <c r="J3645">
        <v>14</v>
      </c>
      <c r="K3645">
        <v>589</v>
      </c>
      <c r="L3645">
        <v>40</v>
      </c>
      <c r="M3645">
        <v>40</v>
      </c>
      <c r="N3645">
        <v>60</v>
      </c>
      <c r="O3645">
        <v>100</v>
      </c>
      <c r="P3645">
        <v>11</v>
      </c>
      <c r="Q3645" s="1">
        <v>40483</v>
      </c>
      <c r="R3645" t="s">
        <v>26</v>
      </c>
      <c r="S3645" t="s">
        <v>35</v>
      </c>
      <c r="T3645" t="s">
        <v>25</v>
      </c>
    </row>
    <row r="3646" spans="1:20" x14ac:dyDescent="0.25">
      <c r="A3646">
        <v>847</v>
      </c>
      <c r="B3646" t="s">
        <v>51</v>
      </c>
      <c r="C3646" t="s">
        <v>50</v>
      </c>
      <c r="D3646" t="s">
        <v>43</v>
      </c>
      <c r="E3646">
        <v>121</v>
      </c>
      <c r="F3646">
        <v>124</v>
      </c>
      <c r="G3646">
        <v>208</v>
      </c>
      <c r="H3646">
        <v>86</v>
      </c>
      <c r="I3646">
        <v>33</v>
      </c>
      <c r="J3646">
        <v>24</v>
      </c>
      <c r="K3646">
        <v>499</v>
      </c>
      <c r="L3646">
        <v>80</v>
      </c>
      <c r="M3646">
        <v>70</v>
      </c>
      <c r="N3646">
        <v>110</v>
      </c>
      <c r="O3646">
        <v>180</v>
      </c>
      <c r="P3646">
        <v>11</v>
      </c>
      <c r="Q3646" s="1">
        <v>40664</v>
      </c>
      <c r="R3646" t="s">
        <v>26</v>
      </c>
      <c r="S3646" t="s">
        <v>35</v>
      </c>
      <c r="T3646" t="s">
        <v>25</v>
      </c>
    </row>
    <row r="3647" spans="1:20" x14ac:dyDescent="0.25">
      <c r="A3647">
        <v>847</v>
      </c>
      <c r="B3647" t="s">
        <v>51</v>
      </c>
      <c r="C3647" t="s">
        <v>50</v>
      </c>
      <c r="D3647" t="s">
        <v>43</v>
      </c>
      <c r="E3647">
        <v>55</v>
      </c>
      <c r="F3647">
        <v>110</v>
      </c>
      <c r="G3647">
        <v>182</v>
      </c>
      <c r="H3647">
        <v>72</v>
      </c>
      <c r="I3647">
        <v>55</v>
      </c>
      <c r="J3647">
        <v>23</v>
      </c>
      <c r="K3647">
        <v>650</v>
      </c>
      <c r="L3647">
        <v>50</v>
      </c>
      <c r="M3647">
        <v>50</v>
      </c>
      <c r="N3647">
        <v>80</v>
      </c>
      <c r="O3647">
        <v>130</v>
      </c>
      <c r="P3647">
        <v>12</v>
      </c>
      <c r="Q3647" s="1">
        <v>40452</v>
      </c>
      <c r="R3647" t="s">
        <v>26</v>
      </c>
      <c r="S3647" t="s">
        <v>40</v>
      </c>
      <c r="T3647" t="s">
        <v>25</v>
      </c>
    </row>
    <row r="3648" spans="1:20" x14ac:dyDescent="0.25">
      <c r="A3648">
        <v>850</v>
      </c>
      <c r="B3648" t="s">
        <v>53</v>
      </c>
      <c r="C3648" t="s">
        <v>21</v>
      </c>
      <c r="D3648" t="s">
        <v>43</v>
      </c>
      <c r="E3648">
        <v>104</v>
      </c>
      <c r="F3648">
        <v>172</v>
      </c>
      <c r="G3648">
        <v>286</v>
      </c>
      <c r="H3648">
        <v>114</v>
      </c>
      <c r="I3648">
        <v>68</v>
      </c>
      <c r="J3648">
        <v>37</v>
      </c>
      <c r="K3648">
        <v>810</v>
      </c>
      <c r="L3648">
        <v>120</v>
      </c>
      <c r="M3648">
        <v>100</v>
      </c>
      <c r="N3648">
        <v>170</v>
      </c>
      <c r="O3648">
        <v>270</v>
      </c>
      <c r="P3648">
        <v>2</v>
      </c>
      <c r="Q3648" s="1">
        <v>40391</v>
      </c>
      <c r="R3648" t="s">
        <v>23</v>
      </c>
      <c r="S3648" t="s">
        <v>24</v>
      </c>
      <c r="T3648" t="s">
        <v>25</v>
      </c>
    </row>
    <row r="3649" spans="1:20" x14ac:dyDescent="0.25">
      <c r="A3649">
        <v>850</v>
      </c>
      <c r="B3649" t="s">
        <v>53</v>
      </c>
      <c r="C3649" t="s">
        <v>21</v>
      </c>
      <c r="D3649" t="s">
        <v>43</v>
      </c>
      <c r="E3649">
        <v>108</v>
      </c>
      <c r="F3649">
        <v>134</v>
      </c>
      <c r="G3649">
        <v>237</v>
      </c>
      <c r="H3649">
        <v>88</v>
      </c>
      <c r="I3649">
        <v>61</v>
      </c>
      <c r="J3649">
        <v>29</v>
      </c>
      <c r="K3649">
        <v>653</v>
      </c>
      <c r="L3649">
        <v>90</v>
      </c>
      <c r="M3649">
        <v>80</v>
      </c>
      <c r="N3649">
        <v>130</v>
      </c>
      <c r="O3649">
        <v>210</v>
      </c>
      <c r="P3649">
        <v>2</v>
      </c>
      <c r="Q3649" s="1">
        <v>40634</v>
      </c>
      <c r="R3649" t="s">
        <v>23</v>
      </c>
      <c r="S3649" t="s">
        <v>24</v>
      </c>
      <c r="T3649" t="s">
        <v>25</v>
      </c>
    </row>
    <row r="3650" spans="1:20" x14ac:dyDescent="0.25">
      <c r="A3650">
        <v>850</v>
      </c>
      <c r="B3650" t="s">
        <v>53</v>
      </c>
      <c r="C3650" t="s">
        <v>21</v>
      </c>
      <c r="D3650" t="s">
        <v>43</v>
      </c>
      <c r="E3650">
        <v>105</v>
      </c>
      <c r="F3650">
        <v>164</v>
      </c>
      <c r="G3650">
        <v>282</v>
      </c>
      <c r="H3650">
        <v>118</v>
      </c>
      <c r="I3650">
        <v>59</v>
      </c>
      <c r="J3650">
        <v>36</v>
      </c>
      <c r="K3650">
        <v>636</v>
      </c>
      <c r="L3650">
        <v>100</v>
      </c>
      <c r="M3650">
        <v>110</v>
      </c>
      <c r="N3650">
        <v>150</v>
      </c>
      <c r="O3650">
        <v>260</v>
      </c>
      <c r="P3650">
        <v>3</v>
      </c>
      <c r="Q3650" s="1">
        <v>40330</v>
      </c>
      <c r="R3650" t="s">
        <v>23</v>
      </c>
      <c r="S3650" t="s">
        <v>38</v>
      </c>
      <c r="T3650" t="s">
        <v>31</v>
      </c>
    </row>
    <row r="3651" spans="1:20" x14ac:dyDescent="0.25">
      <c r="A3651">
        <v>850</v>
      </c>
      <c r="B3651" t="s">
        <v>53</v>
      </c>
      <c r="C3651" t="s">
        <v>21</v>
      </c>
      <c r="D3651" t="s">
        <v>43</v>
      </c>
      <c r="E3651">
        <v>65</v>
      </c>
      <c r="F3651">
        <v>68</v>
      </c>
      <c r="G3651">
        <v>123</v>
      </c>
      <c r="H3651">
        <v>47</v>
      </c>
      <c r="I3651">
        <v>24</v>
      </c>
      <c r="J3651">
        <v>13</v>
      </c>
      <c r="K3651">
        <v>772</v>
      </c>
      <c r="L3651">
        <v>60</v>
      </c>
      <c r="M3651">
        <v>40</v>
      </c>
      <c r="N3651">
        <v>80</v>
      </c>
      <c r="O3651">
        <v>120</v>
      </c>
      <c r="P3651">
        <v>13</v>
      </c>
      <c r="Q3651" s="1">
        <v>40575</v>
      </c>
      <c r="R3651" t="s">
        <v>26</v>
      </c>
      <c r="S3651" t="s">
        <v>27</v>
      </c>
      <c r="T3651" t="s">
        <v>25</v>
      </c>
    </row>
    <row r="3652" spans="1:20" x14ac:dyDescent="0.25">
      <c r="A3652">
        <v>850</v>
      </c>
      <c r="B3652" t="s">
        <v>53</v>
      </c>
      <c r="C3652" t="s">
        <v>21</v>
      </c>
      <c r="D3652" t="s">
        <v>43</v>
      </c>
      <c r="E3652">
        <v>24</v>
      </c>
      <c r="F3652">
        <v>128</v>
      </c>
      <c r="G3652">
        <v>234</v>
      </c>
      <c r="H3652">
        <v>92</v>
      </c>
      <c r="I3652">
        <v>112</v>
      </c>
      <c r="J3652">
        <v>83</v>
      </c>
      <c r="K3652">
        <v>541</v>
      </c>
      <c r="L3652">
        <v>40</v>
      </c>
      <c r="M3652">
        <v>80</v>
      </c>
      <c r="N3652">
        <v>130</v>
      </c>
      <c r="O3652">
        <v>210</v>
      </c>
      <c r="P3652">
        <v>5</v>
      </c>
      <c r="Q3652" s="1">
        <v>40575</v>
      </c>
      <c r="R3652" t="s">
        <v>28</v>
      </c>
      <c r="S3652" t="s">
        <v>29</v>
      </c>
      <c r="T3652" t="s">
        <v>25</v>
      </c>
    </row>
    <row r="3653" spans="1:20" x14ac:dyDescent="0.25">
      <c r="A3653">
        <v>850</v>
      </c>
      <c r="B3653" t="s">
        <v>53</v>
      </c>
      <c r="C3653" t="s">
        <v>21</v>
      </c>
      <c r="D3653" t="s">
        <v>43</v>
      </c>
      <c r="E3653">
        <v>25</v>
      </c>
      <c r="F3653">
        <v>132</v>
      </c>
      <c r="G3653">
        <v>242</v>
      </c>
      <c r="H3653">
        <v>95</v>
      </c>
      <c r="I3653">
        <v>115</v>
      </c>
      <c r="J3653">
        <v>86</v>
      </c>
      <c r="K3653">
        <v>554</v>
      </c>
      <c r="L3653">
        <v>30</v>
      </c>
      <c r="M3653">
        <v>90</v>
      </c>
      <c r="N3653">
        <v>130</v>
      </c>
      <c r="O3653">
        <v>220</v>
      </c>
      <c r="P3653">
        <v>5</v>
      </c>
      <c r="Q3653" s="1">
        <v>40634</v>
      </c>
      <c r="R3653" t="s">
        <v>28</v>
      </c>
      <c r="S3653" t="s">
        <v>29</v>
      </c>
      <c r="T3653" t="s">
        <v>25</v>
      </c>
    </row>
    <row r="3654" spans="1:20" x14ac:dyDescent="0.25">
      <c r="A3654">
        <v>850</v>
      </c>
      <c r="B3654" t="s">
        <v>53</v>
      </c>
      <c r="C3654" t="s">
        <v>21</v>
      </c>
      <c r="D3654" t="s">
        <v>43</v>
      </c>
      <c r="E3654">
        <v>23</v>
      </c>
      <c r="F3654">
        <v>129</v>
      </c>
      <c r="G3654">
        <v>219</v>
      </c>
      <c r="H3654">
        <v>92</v>
      </c>
      <c r="I3654">
        <v>104</v>
      </c>
      <c r="J3654">
        <v>83</v>
      </c>
      <c r="K3654">
        <v>599</v>
      </c>
      <c r="L3654">
        <v>40</v>
      </c>
      <c r="M3654">
        <v>80</v>
      </c>
      <c r="N3654">
        <v>130</v>
      </c>
      <c r="O3654">
        <v>210</v>
      </c>
      <c r="P3654">
        <v>5</v>
      </c>
      <c r="Q3654" s="1">
        <v>40664</v>
      </c>
      <c r="R3654" t="s">
        <v>28</v>
      </c>
      <c r="S3654" t="s">
        <v>29</v>
      </c>
      <c r="T3654" t="s">
        <v>25</v>
      </c>
    </row>
    <row r="3655" spans="1:20" x14ac:dyDescent="0.25">
      <c r="A3655">
        <v>850</v>
      </c>
      <c r="B3655" t="s">
        <v>53</v>
      </c>
      <c r="C3655" t="s">
        <v>21</v>
      </c>
      <c r="D3655" t="s">
        <v>43</v>
      </c>
      <c r="E3655">
        <v>73</v>
      </c>
      <c r="F3655">
        <v>132</v>
      </c>
      <c r="G3655">
        <v>231</v>
      </c>
      <c r="H3655">
        <v>99</v>
      </c>
      <c r="I3655">
        <v>59</v>
      </c>
      <c r="J3655">
        <v>32</v>
      </c>
      <c r="K3655">
        <v>565</v>
      </c>
      <c r="L3655">
        <v>80</v>
      </c>
      <c r="M3655">
        <v>90</v>
      </c>
      <c r="N3655">
        <v>130</v>
      </c>
      <c r="O3655">
        <v>220</v>
      </c>
      <c r="P3655">
        <v>6</v>
      </c>
      <c r="Q3655" s="1">
        <v>40391</v>
      </c>
      <c r="R3655" t="s">
        <v>28</v>
      </c>
      <c r="S3655" t="s">
        <v>30</v>
      </c>
      <c r="T3655" t="s">
        <v>31</v>
      </c>
    </row>
    <row r="3656" spans="1:20" x14ac:dyDescent="0.25">
      <c r="A3656">
        <v>850</v>
      </c>
      <c r="B3656" t="s">
        <v>53</v>
      </c>
      <c r="C3656" t="s">
        <v>21</v>
      </c>
      <c r="D3656" t="s">
        <v>43</v>
      </c>
      <c r="E3656">
        <v>53</v>
      </c>
      <c r="F3656">
        <v>62</v>
      </c>
      <c r="G3656">
        <v>123</v>
      </c>
      <c r="H3656">
        <v>48</v>
      </c>
      <c r="I3656">
        <v>29</v>
      </c>
      <c r="J3656">
        <v>15</v>
      </c>
      <c r="K3656">
        <v>623</v>
      </c>
      <c r="L3656">
        <v>30</v>
      </c>
      <c r="M3656">
        <v>30</v>
      </c>
      <c r="N3656">
        <v>50</v>
      </c>
      <c r="O3656">
        <v>80</v>
      </c>
      <c r="P3656">
        <v>8</v>
      </c>
      <c r="Q3656" s="1">
        <v>40544</v>
      </c>
      <c r="R3656" t="s">
        <v>32</v>
      </c>
      <c r="S3656" t="s">
        <v>39</v>
      </c>
      <c r="T3656" t="s">
        <v>31</v>
      </c>
    </row>
    <row r="3657" spans="1:20" x14ac:dyDescent="0.25">
      <c r="A3657">
        <v>850</v>
      </c>
      <c r="B3657" t="s">
        <v>53</v>
      </c>
      <c r="C3657" t="s">
        <v>21</v>
      </c>
      <c r="D3657" t="s">
        <v>43</v>
      </c>
      <c r="E3657">
        <v>16</v>
      </c>
      <c r="F3657">
        <v>70</v>
      </c>
      <c r="G3657">
        <v>126</v>
      </c>
      <c r="H3657">
        <v>56</v>
      </c>
      <c r="I3657">
        <v>54</v>
      </c>
      <c r="J3657">
        <v>21</v>
      </c>
      <c r="K3657">
        <v>385</v>
      </c>
      <c r="L3657">
        <v>20</v>
      </c>
      <c r="M3657">
        <v>30</v>
      </c>
      <c r="N3657">
        <v>30</v>
      </c>
      <c r="O3657">
        <v>60</v>
      </c>
      <c r="P3657">
        <v>9</v>
      </c>
      <c r="Q3657" s="1">
        <v>40452</v>
      </c>
      <c r="R3657" t="s">
        <v>32</v>
      </c>
      <c r="S3657" t="s">
        <v>33</v>
      </c>
      <c r="T3657" t="s">
        <v>31</v>
      </c>
    </row>
    <row r="3658" spans="1:20" x14ac:dyDescent="0.25">
      <c r="A3658">
        <v>850</v>
      </c>
      <c r="B3658" t="s">
        <v>53</v>
      </c>
      <c r="C3658" t="s">
        <v>21</v>
      </c>
      <c r="D3658" t="s">
        <v>43</v>
      </c>
      <c r="E3658">
        <v>42</v>
      </c>
      <c r="F3658">
        <v>84</v>
      </c>
      <c r="G3658">
        <v>154</v>
      </c>
      <c r="H3658">
        <v>70</v>
      </c>
      <c r="I3658">
        <v>42</v>
      </c>
      <c r="J3658">
        <v>21</v>
      </c>
      <c r="K3658">
        <v>957</v>
      </c>
      <c r="L3658">
        <v>50</v>
      </c>
      <c r="M3658">
        <v>50</v>
      </c>
      <c r="N3658">
        <v>70</v>
      </c>
      <c r="O3658">
        <v>120</v>
      </c>
      <c r="P3658">
        <v>10</v>
      </c>
      <c r="Q3658" s="1">
        <v>40210</v>
      </c>
      <c r="R3658" t="s">
        <v>32</v>
      </c>
      <c r="S3658" t="s">
        <v>34</v>
      </c>
      <c r="T3658" t="s">
        <v>31</v>
      </c>
    </row>
    <row r="3659" spans="1:20" x14ac:dyDescent="0.25">
      <c r="A3659">
        <v>850</v>
      </c>
      <c r="B3659" t="s">
        <v>53</v>
      </c>
      <c r="C3659" t="s">
        <v>21</v>
      </c>
      <c r="D3659" t="s">
        <v>43</v>
      </c>
      <c r="E3659">
        <v>58</v>
      </c>
      <c r="F3659">
        <v>82</v>
      </c>
      <c r="G3659">
        <v>161</v>
      </c>
      <c r="H3659">
        <v>69</v>
      </c>
      <c r="I3659">
        <v>43</v>
      </c>
      <c r="J3659">
        <v>21</v>
      </c>
      <c r="K3659">
        <v>965</v>
      </c>
      <c r="L3659">
        <v>40</v>
      </c>
      <c r="M3659">
        <v>50</v>
      </c>
      <c r="N3659">
        <v>60</v>
      </c>
      <c r="O3659">
        <v>110</v>
      </c>
      <c r="P3659">
        <v>10</v>
      </c>
      <c r="Q3659" s="1">
        <v>40634</v>
      </c>
      <c r="R3659" t="s">
        <v>32</v>
      </c>
      <c r="S3659" t="s">
        <v>34</v>
      </c>
      <c r="T3659" t="s">
        <v>31</v>
      </c>
    </row>
    <row r="3660" spans="1:20" x14ac:dyDescent="0.25">
      <c r="A3660">
        <v>850</v>
      </c>
      <c r="B3660" t="s">
        <v>53</v>
      </c>
      <c r="C3660" t="s">
        <v>21</v>
      </c>
      <c r="D3660" t="s">
        <v>43</v>
      </c>
      <c r="E3660">
        <v>97</v>
      </c>
      <c r="F3660">
        <v>123</v>
      </c>
      <c r="G3660">
        <v>224</v>
      </c>
      <c r="H3660">
        <v>103</v>
      </c>
      <c r="I3660">
        <v>49</v>
      </c>
      <c r="J3660">
        <v>31</v>
      </c>
      <c r="K3660">
        <v>1073</v>
      </c>
      <c r="L3660">
        <v>70</v>
      </c>
      <c r="M3660">
        <v>70</v>
      </c>
      <c r="N3660">
        <v>100</v>
      </c>
      <c r="O3660">
        <v>170</v>
      </c>
      <c r="P3660">
        <v>10</v>
      </c>
      <c r="Q3660" s="1">
        <v>40756</v>
      </c>
      <c r="R3660" t="s">
        <v>32</v>
      </c>
      <c r="S3660" t="s">
        <v>34</v>
      </c>
      <c r="T3660" t="s">
        <v>31</v>
      </c>
    </row>
    <row r="3661" spans="1:20" x14ac:dyDescent="0.25">
      <c r="A3661">
        <v>850</v>
      </c>
      <c r="B3661" t="s">
        <v>53</v>
      </c>
      <c r="C3661" t="s">
        <v>21</v>
      </c>
      <c r="D3661" t="s">
        <v>43</v>
      </c>
      <c r="E3661">
        <v>35</v>
      </c>
      <c r="F3661">
        <v>56</v>
      </c>
      <c r="G3661">
        <v>94</v>
      </c>
      <c r="H3661">
        <v>38</v>
      </c>
      <c r="I3661">
        <v>21</v>
      </c>
      <c r="J3661">
        <v>10</v>
      </c>
      <c r="K3661">
        <v>871</v>
      </c>
      <c r="L3661">
        <v>50</v>
      </c>
      <c r="M3661">
        <v>40</v>
      </c>
      <c r="N3661">
        <v>60</v>
      </c>
      <c r="O3661">
        <v>100</v>
      </c>
      <c r="P3661">
        <v>11</v>
      </c>
      <c r="Q3661" s="1">
        <v>40452</v>
      </c>
      <c r="R3661" t="s">
        <v>26</v>
      </c>
      <c r="S3661" t="s">
        <v>35</v>
      </c>
      <c r="T3661" t="s">
        <v>25</v>
      </c>
    </row>
    <row r="3662" spans="1:20" x14ac:dyDescent="0.25">
      <c r="A3662">
        <v>850</v>
      </c>
      <c r="B3662" t="s">
        <v>53</v>
      </c>
      <c r="C3662" t="s">
        <v>21</v>
      </c>
      <c r="D3662" t="s">
        <v>43</v>
      </c>
      <c r="E3662">
        <v>42</v>
      </c>
      <c r="F3662">
        <v>48</v>
      </c>
      <c r="G3662">
        <v>85</v>
      </c>
      <c r="H3662">
        <v>32</v>
      </c>
      <c r="I3662">
        <v>20</v>
      </c>
      <c r="J3662">
        <v>8</v>
      </c>
      <c r="K3662">
        <v>817</v>
      </c>
      <c r="L3662">
        <v>40</v>
      </c>
      <c r="M3662">
        <v>30</v>
      </c>
      <c r="N3662">
        <v>50</v>
      </c>
      <c r="O3662">
        <v>80</v>
      </c>
      <c r="P3662">
        <v>11</v>
      </c>
      <c r="Q3662" s="1">
        <v>40575</v>
      </c>
      <c r="R3662" t="s">
        <v>26</v>
      </c>
      <c r="S3662" t="s">
        <v>35</v>
      </c>
      <c r="T3662" t="s">
        <v>25</v>
      </c>
    </row>
    <row r="3663" spans="1:20" x14ac:dyDescent="0.25">
      <c r="A3663">
        <v>857</v>
      </c>
      <c r="B3663" t="s">
        <v>58</v>
      </c>
      <c r="C3663" t="s">
        <v>21</v>
      </c>
      <c r="D3663" t="s">
        <v>43</v>
      </c>
      <c r="E3663">
        <v>348</v>
      </c>
      <c r="F3663">
        <v>402</v>
      </c>
      <c r="G3663">
        <v>474</v>
      </c>
      <c r="H3663">
        <v>72</v>
      </c>
      <c r="I3663">
        <v>54</v>
      </c>
      <c r="J3663">
        <v>23</v>
      </c>
      <c r="K3663">
        <v>-3004</v>
      </c>
      <c r="L3663">
        <v>330</v>
      </c>
      <c r="M3663">
        <v>50</v>
      </c>
      <c r="N3663">
        <v>350</v>
      </c>
      <c r="O3663">
        <v>400</v>
      </c>
      <c r="P3663">
        <v>2</v>
      </c>
      <c r="Q3663" s="1">
        <v>40452</v>
      </c>
      <c r="R3663" t="s">
        <v>23</v>
      </c>
      <c r="S3663" t="s">
        <v>24</v>
      </c>
      <c r="T3663" t="s">
        <v>25</v>
      </c>
    </row>
    <row r="3664" spans="1:20" x14ac:dyDescent="0.25">
      <c r="A3664">
        <v>857</v>
      </c>
      <c r="B3664" t="s">
        <v>58</v>
      </c>
      <c r="C3664" t="s">
        <v>21</v>
      </c>
      <c r="D3664" t="s">
        <v>43</v>
      </c>
      <c r="E3664">
        <v>505</v>
      </c>
      <c r="F3664">
        <v>395</v>
      </c>
      <c r="G3664">
        <v>501</v>
      </c>
      <c r="H3664">
        <v>75</v>
      </c>
      <c r="I3664">
        <v>55</v>
      </c>
      <c r="J3664">
        <v>24</v>
      </c>
      <c r="K3664">
        <v>235</v>
      </c>
      <c r="L3664">
        <v>330</v>
      </c>
      <c r="M3664">
        <v>70</v>
      </c>
      <c r="N3664">
        <v>370</v>
      </c>
      <c r="O3664">
        <v>440</v>
      </c>
      <c r="P3664">
        <v>2</v>
      </c>
      <c r="Q3664" s="1">
        <v>40575</v>
      </c>
      <c r="R3664" t="s">
        <v>23</v>
      </c>
      <c r="S3664" t="s">
        <v>24</v>
      </c>
      <c r="T3664" t="s">
        <v>25</v>
      </c>
    </row>
    <row r="3665" spans="1:20" x14ac:dyDescent="0.25">
      <c r="A3665">
        <v>857</v>
      </c>
      <c r="B3665" t="s">
        <v>58</v>
      </c>
      <c r="C3665" t="s">
        <v>21</v>
      </c>
      <c r="D3665" t="s">
        <v>43</v>
      </c>
      <c r="E3665">
        <v>516</v>
      </c>
      <c r="F3665">
        <v>402</v>
      </c>
      <c r="G3665">
        <v>505</v>
      </c>
      <c r="H3665">
        <v>72</v>
      </c>
      <c r="I3665">
        <v>54</v>
      </c>
      <c r="J3665">
        <v>23</v>
      </c>
      <c r="K3665">
        <v>-3004</v>
      </c>
      <c r="L3665">
        <v>330</v>
      </c>
      <c r="M3665">
        <v>50</v>
      </c>
      <c r="N3665">
        <v>350</v>
      </c>
      <c r="O3665">
        <v>400</v>
      </c>
      <c r="P3665">
        <v>2</v>
      </c>
      <c r="Q3665" s="1">
        <v>40817</v>
      </c>
      <c r="R3665" t="s">
        <v>23</v>
      </c>
      <c r="S3665" t="s">
        <v>24</v>
      </c>
      <c r="T3665" t="s">
        <v>25</v>
      </c>
    </row>
    <row r="3666" spans="1:20" x14ac:dyDescent="0.25">
      <c r="A3666">
        <v>857</v>
      </c>
      <c r="B3666" t="s">
        <v>58</v>
      </c>
      <c r="C3666" t="s">
        <v>21</v>
      </c>
      <c r="D3666" t="s">
        <v>43</v>
      </c>
      <c r="E3666">
        <v>481</v>
      </c>
      <c r="F3666">
        <v>379</v>
      </c>
      <c r="G3666">
        <v>484</v>
      </c>
      <c r="H3666">
        <v>75</v>
      </c>
      <c r="I3666">
        <v>55</v>
      </c>
      <c r="J3666">
        <v>24</v>
      </c>
      <c r="K3666">
        <v>-3287</v>
      </c>
      <c r="L3666">
        <v>300</v>
      </c>
      <c r="M3666">
        <v>60</v>
      </c>
      <c r="N3666">
        <v>340</v>
      </c>
      <c r="O3666">
        <v>400</v>
      </c>
      <c r="P3666">
        <v>2</v>
      </c>
      <c r="Q3666" s="1">
        <v>40848</v>
      </c>
      <c r="R3666" t="s">
        <v>23</v>
      </c>
      <c r="S3666" t="s">
        <v>24</v>
      </c>
      <c r="T3666" t="s">
        <v>25</v>
      </c>
    </row>
    <row r="3667" spans="1:20" x14ac:dyDescent="0.25">
      <c r="A3667">
        <v>857</v>
      </c>
      <c r="B3667" t="s">
        <v>58</v>
      </c>
      <c r="C3667" t="s">
        <v>21</v>
      </c>
      <c r="D3667" t="s">
        <v>43</v>
      </c>
      <c r="E3667">
        <v>15</v>
      </c>
      <c r="F3667">
        <v>32</v>
      </c>
      <c r="G3667">
        <v>53</v>
      </c>
      <c r="H3667">
        <v>21</v>
      </c>
      <c r="I3667">
        <v>17</v>
      </c>
      <c r="J3667">
        <v>5</v>
      </c>
      <c r="K3667">
        <v>449</v>
      </c>
      <c r="L3667">
        <v>20</v>
      </c>
      <c r="M3667">
        <v>20</v>
      </c>
      <c r="N3667">
        <v>30</v>
      </c>
      <c r="O3667">
        <v>50</v>
      </c>
      <c r="P3667">
        <v>13</v>
      </c>
      <c r="Q3667" s="1">
        <v>40238</v>
      </c>
      <c r="R3667" t="s">
        <v>26</v>
      </c>
      <c r="S3667" t="s">
        <v>27</v>
      </c>
      <c r="T3667" t="s">
        <v>25</v>
      </c>
    </row>
    <row r="3668" spans="1:20" x14ac:dyDescent="0.25">
      <c r="A3668">
        <v>857</v>
      </c>
      <c r="B3668" t="s">
        <v>58</v>
      </c>
      <c r="C3668" t="s">
        <v>21</v>
      </c>
      <c r="D3668" t="s">
        <v>43</v>
      </c>
      <c r="E3668">
        <v>25</v>
      </c>
      <c r="F3668">
        <v>44</v>
      </c>
      <c r="G3668">
        <v>73</v>
      </c>
      <c r="H3668">
        <v>29</v>
      </c>
      <c r="I3668">
        <v>19</v>
      </c>
      <c r="J3668">
        <v>8</v>
      </c>
      <c r="K3668">
        <v>490</v>
      </c>
      <c r="L3668">
        <v>30</v>
      </c>
      <c r="M3668">
        <v>30</v>
      </c>
      <c r="N3668">
        <v>40</v>
      </c>
      <c r="O3668">
        <v>70</v>
      </c>
      <c r="P3668">
        <v>13</v>
      </c>
      <c r="Q3668" s="1">
        <v>40513</v>
      </c>
      <c r="R3668" t="s">
        <v>26</v>
      </c>
      <c r="S3668" t="s">
        <v>27</v>
      </c>
      <c r="T3668" t="s">
        <v>25</v>
      </c>
    </row>
    <row r="3669" spans="1:20" x14ac:dyDescent="0.25">
      <c r="A3669">
        <v>857</v>
      </c>
      <c r="B3669" t="s">
        <v>58</v>
      </c>
      <c r="C3669" t="s">
        <v>21</v>
      </c>
      <c r="D3669" t="s">
        <v>43</v>
      </c>
      <c r="E3669">
        <v>-46</v>
      </c>
      <c r="F3669">
        <v>46</v>
      </c>
      <c r="G3669">
        <v>104</v>
      </c>
      <c r="H3669">
        <v>52</v>
      </c>
      <c r="I3669">
        <v>77</v>
      </c>
      <c r="J3669">
        <v>47</v>
      </c>
      <c r="K3669">
        <v>520</v>
      </c>
      <c r="L3669">
        <v>-10</v>
      </c>
      <c r="M3669">
        <v>40</v>
      </c>
      <c r="N3669">
        <v>50</v>
      </c>
      <c r="O3669">
        <v>90</v>
      </c>
      <c r="P3669">
        <v>5</v>
      </c>
      <c r="Q3669" s="1">
        <v>40787</v>
      </c>
      <c r="R3669" t="s">
        <v>28</v>
      </c>
      <c r="S3669" t="s">
        <v>29</v>
      </c>
      <c r="T3669" t="s">
        <v>25</v>
      </c>
    </row>
    <row r="3670" spans="1:20" x14ac:dyDescent="0.25">
      <c r="A3670">
        <v>857</v>
      </c>
      <c r="B3670" t="s">
        <v>58</v>
      </c>
      <c r="C3670" t="s">
        <v>21</v>
      </c>
      <c r="D3670" t="s">
        <v>43</v>
      </c>
      <c r="E3670">
        <v>12</v>
      </c>
      <c r="F3670">
        <v>65</v>
      </c>
      <c r="G3670">
        <v>118</v>
      </c>
      <c r="H3670">
        <v>53</v>
      </c>
      <c r="I3670">
        <v>53</v>
      </c>
      <c r="J3670">
        <v>20</v>
      </c>
      <c r="K3670">
        <v>361</v>
      </c>
      <c r="L3670">
        <v>20</v>
      </c>
      <c r="M3670">
        <v>40</v>
      </c>
      <c r="N3670">
        <v>50</v>
      </c>
      <c r="O3670">
        <v>90</v>
      </c>
      <c r="P3670">
        <v>9</v>
      </c>
      <c r="Q3670" s="1">
        <v>40299</v>
      </c>
      <c r="R3670" t="s">
        <v>32</v>
      </c>
      <c r="S3670" t="s">
        <v>33</v>
      </c>
      <c r="T3670" t="s">
        <v>31</v>
      </c>
    </row>
    <row r="3671" spans="1:20" x14ac:dyDescent="0.25">
      <c r="A3671">
        <v>857</v>
      </c>
      <c r="B3671" t="s">
        <v>58</v>
      </c>
      <c r="C3671" t="s">
        <v>21</v>
      </c>
      <c r="D3671" t="s">
        <v>43</v>
      </c>
      <c r="E3671">
        <v>6</v>
      </c>
      <c r="F3671">
        <v>57</v>
      </c>
      <c r="G3671">
        <v>102</v>
      </c>
      <c r="H3671">
        <v>45</v>
      </c>
      <c r="I3671">
        <v>51</v>
      </c>
      <c r="J3671">
        <v>17</v>
      </c>
      <c r="K3671">
        <v>409</v>
      </c>
      <c r="L3671">
        <v>10</v>
      </c>
      <c r="M3671">
        <v>30</v>
      </c>
      <c r="N3671">
        <v>40</v>
      </c>
      <c r="O3671">
        <v>70</v>
      </c>
      <c r="P3671">
        <v>9</v>
      </c>
      <c r="Q3671" s="1">
        <v>40422</v>
      </c>
      <c r="R3671" t="s">
        <v>32</v>
      </c>
      <c r="S3671" t="s">
        <v>33</v>
      </c>
      <c r="T3671" t="s">
        <v>31</v>
      </c>
    </row>
    <row r="3672" spans="1:20" x14ac:dyDescent="0.25">
      <c r="A3672">
        <v>857</v>
      </c>
      <c r="B3672" t="s">
        <v>58</v>
      </c>
      <c r="C3672" t="s">
        <v>21</v>
      </c>
      <c r="D3672" t="s">
        <v>43</v>
      </c>
      <c r="E3672">
        <v>22</v>
      </c>
      <c r="F3672">
        <v>69</v>
      </c>
      <c r="G3672">
        <v>132</v>
      </c>
      <c r="H3672">
        <v>55</v>
      </c>
      <c r="I3672">
        <v>54</v>
      </c>
      <c r="J3672">
        <v>20</v>
      </c>
      <c r="K3672">
        <v>410</v>
      </c>
      <c r="L3672">
        <v>20</v>
      </c>
      <c r="M3672">
        <v>40</v>
      </c>
      <c r="N3672">
        <v>50</v>
      </c>
      <c r="O3672">
        <v>90</v>
      </c>
      <c r="P3672">
        <v>9</v>
      </c>
      <c r="Q3672" s="1">
        <v>40848</v>
      </c>
      <c r="R3672" t="s">
        <v>32</v>
      </c>
      <c r="S3672" t="s">
        <v>33</v>
      </c>
      <c r="T3672" t="s">
        <v>31</v>
      </c>
    </row>
    <row r="3673" spans="1:20" x14ac:dyDescent="0.25">
      <c r="A3673">
        <v>857</v>
      </c>
      <c r="B3673" t="s">
        <v>58</v>
      </c>
      <c r="C3673" t="s">
        <v>21</v>
      </c>
      <c r="D3673" t="s">
        <v>43</v>
      </c>
      <c r="E3673">
        <v>22</v>
      </c>
      <c r="F3673">
        <v>42</v>
      </c>
      <c r="G3673">
        <v>71</v>
      </c>
      <c r="H3673">
        <v>29</v>
      </c>
      <c r="I3673">
        <v>20</v>
      </c>
      <c r="J3673">
        <v>8</v>
      </c>
      <c r="K3673">
        <v>835</v>
      </c>
      <c r="L3673">
        <v>30</v>
      </c>
      <c r="M3673">
        <v>30</v>
      </c>
      <c r="N3673">
        <v>40</v>
      </c>
      <c r="O3673">
        <v>70</v>
      </c>
      <c r="P3673">
        <v>11</v>
      </c>
      <c r="Q3673" s="1">
        <v>40299</v>
      </c>
      <c r="R3673" t="s">
        <v>26</v>
      </c>
      <c r="S3673" t="s">
        <v>35</v>
      </c>
      <c r="T3673" t="s">
        <v>25</v>
      </c>
    </row>
    <row r="3674" spans="1:20" x14ac:dyDescent="0.25">
      <c r="A3674">
        <v>857</v>
      </c>
      <c r="B3674" t="s">
        <v>58</v>
      </c>
      <c r="C3674" t="s">
        <v>21</v>
      </c>
      <c r="D3674" t="s">
        <v>43</v>
      </c>
      <c r="E3674">
        <v>26</v>
      </c>
      <c r="F3674">
        <v>36</v>
      </c>
      <c r="G3674">
        <v>59</v>
      </c>
      <c r="H3674">
        <v>24</v>
      </c>
      <c r="I3674">
        <v>16</v>
      </c>
      <c r="J3674">
        <v>6</v>
      </c>
      <c r="K3674">
        <v>856</v>
      </c>
      <c r="L3674">
        <v>30</v>
      </c>
      <c r="M3674">
        <v>20</v>
      </c>
      <c r="N3674">
        <v>40</v>
      </c>
      <c r="O3674">
        <v>60</v>
      </c>
      <c r="P3674">
        <v>11</v>
      </c>
      <c r="Q3674" s="1">
        <v>40695</v>
      </c>
      <c r="R3674" t="s">
        <v>26</v>
      </c>
      <c r="S3674" t="s">
        <v>35</v>
      </c>
      <c r="T3674" t="s">
        <v>25</v>
      </c>
    </row>
    <row r="3675" spans="1:20" x14ac:dyDescent="0.25">
      <c r="A3675">
        <v>857</v>
      </c>
      <c r="B3675" t="s">
        <v>58</v>
      </c>
      <c r="C3675" t="s">
        <v>21</v>
      </c>
      <c r="D3675" t="s">
        <v>43</v>
      </c>
      <c r="E3675">
        <v>113</v>
      </c>
      <c r="F3675">
        <v>146</v>
      </c>
      <c r="G3675">
        <v>288</v>
      </c>
      <c r="H3675">
        <v>145</v>
      </c>
      <c r="I3675">
        <v>60</v>
      </c>
      <c r="J3675">
        <v>40</v>
      </c>
      <c r="K3675">
        <v>1292</v>
      </c>
      <c r="L3675">
        <v>100</v>
      </c>
      <c r="M3675">
        <v>130</v>
      </c>
      <c r="N3675">
        <v>150</v>
      </c>
      <c r="O3675">
        <v>280</v>
      </c>
      <c r="P3675">
        <v>7</v>
      </c>
      <c r="Q3675" s="1">
        <v>40756</v>
      </c>
      <c r="R3675" t="s">
        <v>28</v>
      </c>
      <c r="S3675" t="s">
        <v>48</v>
      </c>
      <c r="T3675" t="s">
        <v>25</v>
      </c>
    </row>
    <row r="3676" spans="1:20" x14ac:dyDescent="0.25">
      <c r="A3676">
        <v>857</v>
      </c>
      <c r="B3676" t="s">
        <v>58</v>
      </c>
      <c r="C3676" t="s">
        <v>21</v>
      </c>
      <c r="D3676" t="s">
        <v>43</v>
      </c>
      <c r="E3676">
        <v>129</v>
      </c>
      <c r="F3676">
        <v>153</v>
      </c>
      <c r="G3676">
        <v>326</v>
      </c>
      <c r="H3676">
        <v>153</v>
      </c>
      <c r="I3676">
        <v>66</v>
      </c>
      <c r="J3676">
        <v>42</v>
      </c>
      <c r="K3676">
        <v>1319</v>
      </c>
      <c r="L3676">
        <v>80</v>
      </c>
      <c r="M3676">
        <v>150</v>
      </c>
      <c r="N3676">
        <v>140</v>
      </c>
      <c r="O3676">
        <v>290</v>
      </c>
      <c r="P3676">
        <v>7</v>
      </c>
      <c r="Q3676" s="1">
        <v>40878</v>
      </c>
      <c r="R3676" t="s">
        <v>28</v>
      </c>
      <c r="S3676" t="s">
        <v>48</v>
      </c>
      <c r="T3676" t="s">
        <v>25</v>
      </c>
    </row>
    <row r="3677" spans="1:20" x14ac:dyDescent="0.25">
      <c r="A3677">
        <v>858</v>
      </c>
      <c r="B3677" t="s">
        <v>42</v>
      </c>
      <c r="C3677" t="s">
        <v>37</v>
      </c>
      <c r="D3677" t="s">
        <v>43</v>
      </c>
      <c r="E3677">
        <v>-192</v>
      </c>
      <c r="F3677">
        <v>-67</v>
      </c>
      <c r="G3677">
        <v>86</v>
      </c>
      <c r="H3677">
        <v>154</v>
      </c>
      <c r="I3677">
        <v>67</v>
      </c>
      <c r="J3677">
        <v>49</v>
      </c>
      <c r="K3677">
        <v>2105</v>
      </c>
      <c r="L3677">
        <v>-150</v>
      </c>
      <c r="M3677">
        <v>190</v>
      </c>
      <c r="N3677">
        <v>-90</v>
      </c>
      <c r="O3677">
        <v>100</v>
      </c>
      <c r="P3677">
        <v>1</v>
      </c>
      <c r="Q3677" s="1">
        <v>40756</v>
      </c>
      <c r="R3677" t="s">
        <v>23</v>
      </c>
      <c r="S3677" t="s">
        <v>44</v>
      </c>
      <c r="T3677" t="s">
        <v>25</v>
      </c>
    </row>
    <row r="3678" spans="1:20" x14ac:dyDescent="0.25">
      <c r="A3678">
        <v>858</v>
      </c>
      <c r="B3678" t="s">
        <v>42</v>
      </c>
      <c r="C3678" t="s">
        <v>37</v>
      </c>
      <c r="D3678" t="s">
        <v>43</v>
      </c>
      <c r="E3678">
        <v>384</v>
      </c>
      <c r="F3678">
        <v>405</v>
      </c>
      <c r="G3678">
        <v>719</v>
      </c>
      <c r="H3678">
        <v>270</v>
      </c>
      <c r="I3678">
        <v>146</v>
      </c>
      <c r="J3678">
        <v>94</v>
      </c>
      <c r="K3678">
        <v>2041</v>
      </c>
      <c r="L3678">
        <v>370</v>
      </c>
      <c r="M3678">
        <v>340</v>
      </c>
      <c r="N3678">
        <v>500</v>
      </c>
      <c r="O3678">
        <v>840</v>
      </c>
      <c r="P3678">
        <v>2</v>
      </c>
      <c r="Q3678" s="1">
        <v>40603</v>
      </c>
      <c r="R3678" t="s">
        <v>23</v>
      </c>
      <c r="S3678" t="s">
        <v>24</v>
      </c>
      <c r="T3678" t="s">
        <v>25</v>
      </c>
    </row>
    <row r="3679" spans="1:20" x14ac:dyDescent="0.25">
      <c r="A3679">
        <v>858</v>
      </c>
      <c r="B3679" t="s">
        <v>42</v>
      </c>
      <c r="C3679" t="s">
        <v>37</v>
      </c>
      <c r="D3679" t="s">
        <v>43</v>
      </c>
      <c r="E3679">
        <v>58</v>
      </c>
      <c r="F3679">
        <v>114</v>
      </c>
      <c r="G3679">
        <v>189</v>
      </c>
      <c r="H3679">
        <v>75</v>
      </c>
      <c r="I3679">
        <v>56</v>
      </c>
      <c r="J3679">
        <v>24</v>
      </c>
      <c r="K3679">
        <v>549</v>
      </c>
      <c r="L3679">
        <v>50</v>
      </c>
      <c r="M3679">
        <v>40</v>
      </c>
      <c r="N3679">
        <v>80</v>
      </c>
      <c r="O3679">
        <v>120</v>
      </c>
      <c r="P3679">
        <v>13</v>
      </c>
      <c r="Q3679" s="1">
        <v>40210</v>
      </c>
      <c r="R3679" t="s">
        <v>26</v>
      </c>
      <c r="S3679" t="s">
        <v>27</v>
      </c>
      <c r="T3679" t="s">
        <v>25</v>
      </c>
    </row>
    <row r="3680" spans="1:20" x14ac:dyDescent="0.25">
      <c r="A3680">
        <v>858</v>
      </c>
      <c r="B3680" t="s">
        <v>42</v>
      </c>
      <c r="C3680" t="s">
        <v>37</v>
      </c>
      <c r="D3680" t="s">
        <v>43</v>
      </c>
      <c r="E3680">
        <v>80</v>
      </c>
      <c r="F3680">
        <v>112</v>
      </c>
      <c r="G3680">
        <v>189</v>
      </c>
      <c r="H3680">
        <v>77</v>
      </c>
      <c r="I3680">
        <v>32</v>
      </c>
      <c r="J3680">
        <v>21</v>
      </c>
      <c r="K3680">
        <v>449</v>
      </c>
      <c r="L3680">
        <v>60</v>
      </c>
      <c r="M3680">
        <v>50</v>
      </c>
      <c r="N3680">
        <v>70</v>
      </c>
      <c r="O3680">
        <v>120</v>
      </c>
      <c r="P3680">
        <v>12</v>
      </c>
      <c r="Q3680" s="1">
        <v>40210</v>
      </c>
      <c r="R3680" t="s">
        <v>26</v>
      </c>
      <c r="S3680" t="s">
        <v>40</v>
      </c>
      <c r="T3680" t="s">
        <v>25</v>
      </c>
    </row>
    <row r="3681" spans="1:20" x14ac:dyDescent="0.25">
      <c r="A3681">
        <v>860</v>
      </c>
      <c r="B3681" t="s">
        <v>20</v>
      </c>
      <c r="C3681" t="s">
        <v>21</v>
      </c>
      <c r="D3681" t="s">
        <v>22</v>
      </c>
      <c r="E3681">
        <v>91</v>
      </c>
      <c r="F3681">
        <v>155</v>
      </c>
      <c r="G3681">
        <v>258</v>
      </c>
      <c r="H3681">
        <v>103</v>
      </c>
      <c r="I3681">
        <v>64</v>
      </c>
      <c r="J3681">
        <v>33</v>
      </c>
      <c r="K3681">
        <v>1130</v>
      </c>
      <c r="L3681">
        <v>110</v>
      </c>
      <c r="M3681">
        <v>90</v>
      </c>
      <c r="N3681">
        <v>150</v>
      </c>
      <c r="O3681">
        <v>240</v>
      </c>
      <c r="P3681">
        <v>2</v>
      </c>
      <c r="Q3681" s="1">
        <v>40422</v>
      </c>
      <c r="R3681" t="s">
        <v>23</v>
      </c>
      <c r="S3681" t="s">
        <v>24</v>
      </c>
      <c r="T3681" t="s">
        <v>25</v>
      </c>
    </row>
    <row r="3682" spans="1:20" x14ac:dyDescent="0.25">
      <c r="A3682">
        <v>860</v>
      </c>
      <c r="B3682" t="s">
        <v>20</v>
      </c>
      <c r="C3682" t="s">
        <v>21</v>
      </c>
      <c r="D3682" t="s">
        <v>22</v>
      </c>
      <c r="E3682">
        <v>115</v>
      </c>
      <c r="F3682">
        <v>188</v>
      </c>
      <c r="G3682">
        <v>313</v>
      </c>
      <c r="H3682">
        <v>125</v>
      </c>
      <c r="I3682">
        <v>73</v>
      </c>
      <c r="J3682">
        <v>41</v>
      </c>
      <c r="K3682">
        <v>1119</v>
      </c>
      <c r="L3682">
        <v>130</v>
      </c>
      <c r="M3682">
        <v>100</v>
      </c>
      <c r="N3682">
        <v>160</v>
      </c>
      <c r="O3682">
        <v>260</v>
      </c>
      <c r="P3682">
        <v>2</v>
      </c>
      <c r="Q3682" s="1">
        <v>40452</v>
      </c>
      <c r="R3682" t="s">
        <v>23</v>
      </c>
      <c r="S3682" t="s">
        <v>24</v>
      </c>
      <c r="T3682" t="s">
        <v>25</v>
      </c>
    </row>
    <row r="3683" spans="1:20" x14ac:dyDescent="0.25">
      <c r="A3683">
        <v>860</v>
      </c>
      <c r="B3683" t="s">
        <v>20</v>
      </c>
      <c r="C3683" t="s">
        <v>21</v>
      </c>
      <c r="D3683" t="s">
        <v>22</v>
      </c>
      <c r="E3683">
        <v>180</v>
      </c>
      <c r="F3683">
        <v>195</v>
      </c>
      <c r="G3683">
        <v>346</v>
      </c>
      <c r="H3683">
        <v>130</v>
      </c>
      <c r="I3683">
        <v>74</v>
      </c>
      <c r="J3683">
        <v>42</v>
      </c>
      <c r="K3683">
        <v>945</v>
      </c>
      <c r="L3683">
        <v>130</v>
      </c>
      <c r="M3683">
        <v>120</v>
      </c>
      <c r="N3683">
        <v>180</v>
      </c>
      <c r="O3683">
        <v>300</v>
      </c>
      <c r="P3683">
        <v>2</v>
      </c>
      <c r="Q3683" s="1">
        <v>40575</v>
      </c>
      <c r="R3683" t="s">
        <v>23</v>
      </c>
      <c r="S3683" t="s">
        <v>24</v>
      </c>
      <c r="T3683" t="s">
        <v>25</v>
      </c>
    </row>
    <row r="3684" spans="1:20" x14ac:dyDescent="0.25">
      <c r="A3684">
        <v>860</v>
      </c>
      <c r="B3684" t="s">
        <v>20</v>
      </c>
      <c r="C3684" t="s">
        <v>21</v>
      </c>
      <c r="D3684" t="s">
        <v>22</v>
      </c>
      <c r="E3684">
        <v>169</v>
      </c>
      <c r="F3684">
        <v>186</v>
      </c>
      <c r="G3684">
        <v>329</v>
      </c>
      <c r="H3684">
        <v>123</v>
      </c>
      <c r="I3684">
        <v>72</v>
      </c>
      <c r="J3684">
        <v>40</v>
      </c>
      <c r="K3684">
        <v>932</v>
      </c>
      <c r="L3684">
        <v>130</v>
      </c>
      <c r="M3684">
        <v>110</v>
      </c>
      <c r="N3684">
        <v>180</v>
      </c>
      <c r="O3684">
        <v>290</v>
      </c>
      <c r="P3684">
        <v>2</v>
      </c>
      <c r="Q3684" s="1">
        <v>40603</v>
      </c>
      <c r="R3684" t="s">
        <v>23</v>
      </c>
      <c r="S3684" t="s">
        <v>24</v>
      </c>
      <c r="T3684" t="s">
        <v>25</v>
      </c>
    </row>
    <row r="3685" spans="1:20" x14ac:dyDescent="0.25">
      <c r="A3685">
        <v>860</v>
      </c>
      <c r="B3685" t="s">
        <v>20</v>
      </c>
      <c r="C3685" t="s">
        <v>21</v>
      </c>
      <c r="D3685" t="s">
        <v>22</v>
      </c>
      <c r="E3685">
        <v>18</v>
      </c>
      <c r="F3685">
        <v>37</v>
      </c>
      <c r="G3685">
        <v>62</v>
      </c>
      <c r="H3685">
        <v>25</v>
      </c>
      <c r="I3685">
        <v>19</v>
      </c>
      <c r="J3685">
        <v>7</v>
      </c>
      <c r="K3685">
        <v>769</v>
      </c>
      <c r="L3685">
        <v>30</v>
      </c>
      <c r="M3685">
        <v>20</v>
      </c>
      <c r="N3685">
        <v>40</v>
      </c>
      <c r="O3685">
        <v>60</v>
      </c>
      <c r="P3685">
        <v>13</v>
      </c>
      <c r="Q3685" s="1">
        <v>40238</v>
      </c>
      <c r="R3685" t="s">
        <v>26</v>
      </c>
      <c r="S3685" t="s">
        <v>27</v>
      </c>
      <c r="T3685" t="s">
        <v>25</v>
      </c>
    </row>
    <row r="3686" spans="1:20" x14ac:dyDescent="0.25">
      <c r="A3686">
        <v>860</v>
      </c>
      <c r="B3686" t="s">
        <v>20</v>
      </c>
      <c r="C3686" t="s">
        <v>21</v>
      </c>
      <c r="D3686" t="s">
        <v>22</v>
      </c>
      <c r="E3686">
        <v>15</v>
      </c>
      <c r="F3686">
        <v>31</v>
      </c>
      <c r="G3686">
        <v>51</v>
      </c>
      <c r="H3686">
        <v>20</v>
      </c>
      <c r="I3686">
        <v>16</v>
      </c>
      <c r="J3686">
        <v>5</v>
      </c>
      <c r="K3686">
        <v>814</v>
      </c>
      <c r="L3686">
        <v>20</v>
      </c>
      <c r="M3686">
        <v>20</v>
      </c>
      <c r="N3686">
        <v>30</v>
      </c>
      <c r="O3686">
        <v>50</v>
      </c>
      <c r="P3686">
        <v>13</v>
      </c>
      <c r="Q3686" s="1">
        <v>40360</v>
      </c>
      <c r="R3686" t="s">
        <v>26</v>
      </c>
      <c r="S3686" t="s">
        <v>27</v>
      </c>
      <c r="T3686" t="s">
        <v>25</v>
      </c>
    </row>
    <row r="3687" spans="1:20" x14ac:dyDescent="0.25">
      <c r="A3687">
        <v>860</v>
      </c>
      <c r="B3687" t="s">
        <v>20</v>
      </c>
      <c r="C3687" t="s">
        <v>21</v>
      </c>
      <c r="D3687" t="s">
        <v>22</v>
      </c>
      <c r="E3687">
        <v>17</v>
      </c>
      <c r="F3687">
        <v>34</v>
      </c>
      <c r="G3687">
        <v>57</v>
      </c>
      <c r="H3687">
        <v>23</v>
      </c>
      <c r="I3687">
        <v>17</v>
      </c>
      <c r="J3687">
        <v>6</v>
      </c>
      <c r="K3687">
        <v>809</v>
      </c>
      <c r="L3687">
        <v>30</v>
      </c>
      <c r="M3687">
        <v>20</v>
      </c>
      <c r="N3687">
        <v>40</v>
      </c>
      <c r="O3687">
        <v>60</v>
      </c>
      <c r="P3687">
        <v>13</v>
      </c>
      <c r="Q3687" s="1">
        <v>40422</v>
      </c>
      <c r="R3687" t="s">
        <v>26</v>
      </c>
      <c r="S3687" t="s">
        <v>27</v>
      </c>
      <c r="T3687" t="s">
        <v>25</v>
      </c>
    </row>
    <row r="3688" spans="1:20" x14ac:dyDescent="0.25">
      <c r="A3688">
        <v>860</v>
      </c>
      <c r="B3688" t="s">
        <v>20</v>
      </c>
      <c r="C3688" t="s">
        <v>21</v>
      </c>
      <c r="D3688" t="s">
        <v>22</v>
      </c>
      <c r="E3688">
        <v>23</v>
      </c>
      <c r="F3688">
        <v>34</v>
      </c>
      <c r="G3688">
        <v>56</v>
      </c>
      <c r="H3688">
        <v>23</v>
      </c>
      <c r="I3688">
        <v>16</v>
      </c>
      <c r="J3688">
        <v>6</v>
      </c>
      <c r="K3688">
        <v>787</v>
      </c>
      <c r="L3688">
        <v>30</v>
      </c>
      <c r="M3688">
        <v>20</v>
      </c>
      <c r="N3688">
        <v>40</v>
      </c>
      <c r="O3688">
        <v>60</v>
      </c>
      <c r="P3688">
        <v>13</v>
      </c>
      <c r="Q3688" s="1">
        <v>40664</v>
      </c>
      <c r="R3688" t="s">
        <v>26</v>
      </c>
      <c r="S3688" t="s">
        <v>27</v>
      </c>
      <c r="T3688" t="s">
        <v>25</v>
      </c>
    </row>
    <row r="3689" spans="1:20" x14ac:dyDescent="0.25">
      <c r="A3689">
        <v>860</v>
      </c>
      <c r="B3689" t="s">
        <v>20</v>
      </c>
      <c r="C3689" t="s">
        <v>21</v>
      </c>
      <c r="D3689" t="s">
        <v>22</v>
      </c>
      <c r="E3689">
        <v>21</v>
      </c>
      <c r="F3689">
        <v>31</v>
      </c>
      <c r="G3689">
        <v>51</v>
      </c>
      <c r="H3689">
        <v>20</v>
      </c>
      <c r="I3689">
        <v>15</v>
      </c>
      <c r="J3689">
        <v>5</v>
      </c>
      <c r="K3689">
        <v>814</v>
      </c>
      <c r="L3689">
        <v>20</v>
      </c>
      <c r="M3689">
        <v>20</v>
      </c>
      <c r="N3689">
        <v>30</v>
      </c>
      <c r="O3689">
        <v>50</v>
      </c>
      <c r="P3689">
        <v>13</v>
      </c>
      <c r="Q3689" s="1">
        <v>40725</v>
      </c>
      <c r="R3689" t="s">
        <v>26</v>
      </c>
      <c r="S3689" t="s">
        <v>27</v>
      </c>
      <c r="T3689" t="s">
        <v>25</v>
      </c>
    </row>
    <row r="3690" spans="1:20" x14ac:dyDescent="0.25">
      <c r="A3690">
        <v>860</v>
      </c>
      <c r="B3690" t="s">
        <v>20</v>
      </c>
      <c r="C3690" t="s">
        <v>21</v>
      </c>
      <c r="D3690" t="s">
        <v>22</v>
      </c>
      <c r="E3690">
        <v>7</v>
      </c>
      <c r="F3690">
        <v>105</v>
      </c>
      <c r="G3690">
        <v>180</v>
      </c>
      <c r="H3690">
        <v>75</v>
      </c>
      <c r="I3690">
        <v>98</v>
      </c>
      <c r="J3690">
        <v>68</v>
      </c>
      <c r="K3690">
        <v>522</v>
      </c>
      <c r="L3690">
        <v>20</v>
      </c>
      <c r="M3690">
        <v>70</v>
      </c>
      <c r="N3690">
        <v>100</v>
      </c>
      <c r="O3690">
        <v>170</v>
      </c>
      <c r="P3690">
        <v>5</v>
      </c>
      <c r="Q3690" s="1">
        <v>40179</v>
      </c>
      <c r="R3690" t="s">
        <v>28</v>
      </c>
      <c r="S3690" t="s">
        <v>29</v>
      </c>
      <c r="T3690" t="s">
        <v>25</v>
      </c>
    </row>
    <row r="3691" spans="1:20" x14ac:dyDescent="0.25">
      <c r="A3691">
        <v>860</v>
      </c>
      <c r="B3691" t="s">
        <v>20</v>
      </c>
      <c r="C3691" t="s">
        <v>21</v>
      </c>
      <c r="D3691" t="s">
        <v>22</v>
      </c>
      <c r="E3691">
        <v>3</v>
      </c>
      <c r="F3691">
        <v>90</v>
      </c>
      <c r="G3691">
        <v>155</v>
      </c>
      <c r="H3691">
        <v>65</v>
      </c>
      <c r="I3691">
        <v>87</v>
      </c>
      <c r="J3691">
        <v>58</v>
      </c>
      <c r="K3691">
        <v>513</v>
      </c>
      <c r="L3691">
        <v>20</v>
      </c>
      <c r="M3691">
        <v>60</v>
      </c>
      <c r="N3691">
        <v>90</v>
      </c>
      <c r="O3691">
        <v>150</v>
      </c>
      <c r="P3691">
        <v>5</v>
      </c>
      <c r="Q3691" s="1">
        <v>40210</v>
      </c>
      <c r="R3691" t="s">
        <v>28</v>
      </c>
      <c r="S3691" t="s">
        <v>29</v>
      </c>
      <c r="T3691" t="s">
        <v>25</v>
      </c>
    </row>
    <row r="3692" spans="1:20" x14ac:dyDescent="0.25">
      <c r="A3692">
        <v>860</v>
      </c>
      <c r="B3692" t="s">
        <v>20</v>
      </c>
      <c r="C3692" t="s">
        <v>21</v>
      </c>
      <c r="D3692" t="s">
        <v>22</v>
      </c>
      <c r="E3692">
        <v>0</v>
      </c>
      <c r="F3692">
        <v>87</v>
      </c>
      <c r="G3692">
        <v>150</v>
      </c>
      <c r="H3692">
        <v>63</v>
      </c>
      <c r="I3692">
        <v>87</v>
      </c>
      <c r="J3692">
        <v>57</v>
      </c>
      <c r="K3692">
        <v>506</v>
      </c>
      <c r="L3692">
        <v>10</v>
      </c>
      <c r="M3692">
        <v>60</v>
      </c>
      <c r="N3692">
        <v>80</v>
      </c>
      <c r="O3692">
        <v>140</v>
      </c>
      <c r="P3692">
        <v>5</v>
      </c>
      <c r="Q3692" s="1">
        <v>40238</v>
      </c>
      <c r="R3692" t="s">
        <v>28</v>
      </c>
      <c r="S3692" t="s">
        <v>29</v>
      </c>
      <c r="T3692" t="s">
        <v>25</v>
      </c>
    </row>
    <row r="3693" spans="1:20" x14ac:dyDescent="0.25">
      <c r="A3693">
        <v>860</v>
      </c>
      <c r="B3693" t="s">
        <v>20</v>
      </c>
      <c r="C3693" t="s">
        <v>21</v>
      </c>
      <c r="D3693" t="s">
        <v>22</v>
      </c>
      <c r="E3693">
        <v>0</v>
      </c>
      <c r="F3693">
        <v>87</v>
      </c>
      <c r="G3693">
        <v>150</v>
      </c>
      <c r="H3693">
        <v>63</v>
      </c>
      <c r="I3693">
        <v>87</v>
      </c>
      <c r="J3693">
        <v>57</v>
      </c>
      <c r="K3693">
        <v>521</v>
      </c>
      <c r="L3693">
        <v>10</v>
      </c>
      <c r="M3693">
        <v>60</v>
      </c>
      <c r="N3693">
        <v>80</v>
      </c>
      <c r="O3693">
        <v>140</v>
      </c>
      <c r="P3693">
        <v>5</v>
      </c>
      <c r="Q3693" s="1">
        <v>40269</v>
      </c>
      <c r="R3693" t="s">
        <v>28</v>
      </c>
      <c r="S3693" t="s">
        <v>29</v>
      </c>
      <c r="T3693" t="s">
        <v>25</v>
      </c>
    </row>
    <row r="3694" spans="1:20" x14ac:dyDescent="0.25">
      <c r="A3694">
        <v>860</v>
      </c>
      <c r="B3694" t="s">
        <v>20</v>
      </c>
      <c r="C3694" t="s">
        <v>21</v>
      </c>
      <c r="D3694" t="s">
        <v>22</v>
      </c>
      <c r="E3694">
        <v>-5</v>
      </c>
      <c r="F3694">
        <v>66</v>
      </c>
      <c r="G3694">
        <v>113</v>
      </c>
      <c r="H3694">
        <v>47</v>
      </c>
      <c r="I3694">
        <v>71</v>
      </c>
      <c r="J3694">
        <v>42</v>
      </c>
      <c r="K3694">
        <v>622</v>
      </c>
      <c r="L3694">
        <v>20</v>
      </c>
      <c r="M3694">
        <v>40</v>
      </c>
      <c r="N3694">
        <v>70</v>
      </c>
      <c r="O3694">
        <v>110</v>
      </c>
      <c r="P3694">
        <v>5</v>
      </c>
      <c r="Q3694" s="1">
        <v>40360</v>
      </c>
      <c r="R3694" t="s">
        <v>28</v>
      </c>
      <c r="S3694" t="s">
        <v>29</v>
      </c>
      <c r="T3694" t="s">
        <v>25</v>
      </c>
    </row>
    <row r="3695" spans="1:20" x14ac:dyDescent="0.25">
      <c r="A3695">
        <v>860</v>
      </c>
      <c r="B3695" t="s">
        <v>20</v>
      </c>
      <c r="C3695" t="s">
        <v>21</v>
      </c>
      <c r="D3695" t="s">
        <v>22</v>
      </c>
      <c r="E3695">
        <v>-8</v>
      </c>
      <c r="F3695">
        <v>61</v>
      </c>
      <c r="G3695">
        <v>105</v>
      </c>
      <c r="H3695">
        <v>44</v>
      </c>
      <c r="I3695">
        <v>69</v>
      </c>
      <c r="J3695">
        <v>39</v>
      </c>
      <c r="K3695">
        <v>617</v>
      </c>
      <c r="L3695">
        <v>10</v>
      </c>
      <c r="M3695">
        <v>40</v>
      </c>
      <c r="N3695">
        <v>60</v>
      </c>
      <c r="O3695">
        <v>100</v>
      </c>
      <c r="P3695">
        <v>5</v>
      </c>
      <c r="Q3695" s="1">
        <v>40391</v>
      </c>
      <c r="R3695" t="s">
        <v>28</v>
      </c>
      <c r="S3695" t="s">
        <v>29</v>
      </c>
      <c r="T3695" t="s">
        <v>25</v>
      </c>
    </row>
    <row r="3696" spans="1:20" x14ac:dyDescent="0.25">
      <c r="A3696">
        <v>860</v>
      </c>
      <c r="B3696" t="s">
        <v>20</v>
      </c>
      <c r="C3696" t="s">
        <v>21</v>
      </c>
      <c r="D3696" t="s">
        <v>22</v>
      </c>
      <c r="E3696">
        <v>-3</v>
      </c>
      <c r="F3696">
        <v>75</v>
      </c>
      <c r="G3696">
        <v>127</v>
      </c>
      <c r="H3696">
        <v>53</v>
      </c>
      <c r="I3696">
        <v>72</v>
      </c>
      <c r="J3696">
        <v>48</v>
      </c>
      <c r="K3696">
        <v>597</v>
      </c>
      <c r="L3696">
        <v>10</v>
      </c>
      <c r="M3696">
        <v>50</v>
      </c>
      <c r="N3696">
        <v>70</v>
      </c>
      <c r="O3696">
        <v>120</v>
      </c>
      <c r="P3696">
        <v>5</v>
      </c>
      <c r="Q3696" s="1">
        <v>40695</v>
      </c>
      <c r="R3696" t="s">
        <v>28</v>
      </c>
      <c r="S3696" t="s">
        <v>29</v>
      </c>
      <c r="T3696" t="s">
        <v>25</v>
      </c>
    </row>
    <row r="3697" spans="1:20" x14ac:dyDescent="0.25">
      <c r="A3697">
        <v>860</v>
      </c>
      <c r="B3697" t="s">
        <v>20</v>
      </c>
      <c r="C3697" t="s">
        <v>21</v>
      </c>
      <c r="D3697" t="s">
        <v>22</v>
      </c>
      <c r="E3697">
        <v>26</v>
      </c>
      <c r="F3697">
        <v>71</v>
      </c>
      <c r="G3697">
        <v>124</v>
      </c>
      <c r="H3697">
        <v>53</v>
      </c>
      <c r="I3697">
        <v>45</v>
      </c>
      <c r="J3697">
        <v>17</v>
      </c>
      <c r="K3697">
        <v>299</v>
      </c>
      <c r="L3697">
        <v>40</v>
      </c>
      <c r="M3697">
        <v>50</v>
      </c>
      <c r="N3697">
        <v>70</v>
      </c>
      <c r="O3697">
        <v>120</v>
      </c>
      <c r="P3697">
        <v>6</v>
      </c>
      <c r="Q3697" s="1">
        <v>40238</v>
      </c>
      <c r="R3697" t="s">
        <v>28</v>
      </c>
      <c r="S3697" t="s">
        <v>30</v>
      </c>
      <c r="T3697" t="s">
        <v>31</v>
      </c>
    </row>
    <row r="3698" spans="1:20" x14ac:dyDescent="0.25">
      <c r="A3698">
        <v>860</v>
      </c>
      <c r="B3698" t="s">
        <v>20</v>
      </c>
      <c r="C3698" t="s">
        <v>21</v>
      </c>
      <c r="D3698" t="s">
        <v>22</v>
      </c>
      <c r="E3698">
        <v>23</v>
      </c>
      <c r="F3698">
        <v>65</v>
      </c>
      <c r="G3698">
        <v>113</v>
      </c>
      <c r="H3698">
        <v>48</v>
      </c>
      <c r="I3698">
        <v>42</v>
      </c>
      <c r="J3698">
        <v>15</v>
      </c>
      <c r="K3698">
        <v>380</v>
      </c>
      <c r="L3698">
        <v>40</v>
      </c>
      <c r="M3698">
        <v>40</v>
      </c>
      <c r="N3698">
        <v>70</v>
      </c>
      <c r="O3698">
        <v>110</v>
      </c>
      <c r="P3698">
        <v>6</v>
      </c>
      <c r="Q3698" s="1">
        <v>40422</v>
      </c>
      <c r="R3698" t="s">
        <v>28</v>
      </c>
      <c r="S3698" t="s">
        <v>30</v>
      </c>
      <c r="T3698" t="s">
        <v>31</v>
      </c>
    </row>
    <row r="3699" spans="1:20" x14ac:dyDescent="0.25">
      <c r="A3699">
        <v>860</v>
      </c>
      <c r="B3699" t="s">
        <v>20</v>
      </c>
      <c r="C3699" t="s">
        <v>21</v>
      </c>
      <c r="D3699" t="s">
        <v>22</v>
      </c>
      <c r="E3699">
        <v>21</v>
      </c>
      <c r="F3699">
        <v>64</v>
      </c>
      <c r="G3699">
        <v>111</v>
      </c>
      <c r="H3699">
        <v>47</v>
      </c>
      <c r="I3699">
        <v>43</v>
      </c>
      <c r="J3699">
        <v>15</v>
      </c>
      <c r="K3699">
        <v>375</v>
      </c>
      <c r="L3699">
        <v>50</v>
      </c>
      <c r="M3699">
        <v>30</v>
      </c>
      <c r="N3699">
        <v>60</v>
      </c>
      <c r="O3699">
        <v>90</v>
      </c>
      <c r="P3699">
        <v>6</v>
      </c>
      <c r="Q3699" s="1">
        <v>40452</v>
      </c>
      <c r="R3699" t="s">
        <v>28</v>
      </c>
      <c r="S3699" t="s">
        <v>30</v>
      </c>
      <c r="T3699" t="s">
        <v>31</v>
      </c>
    </row>
    <row r="3700" spans="1:20" x14ac:dyDescent="0.25">
      <c r="A3700">
        <v>860</v>
      </c>
      <c r="B3700" t="s">
        <v>20</v>
      </c>
      <c r="C3700" t="s">
        <v>21</v>
      </c>
      <c r="D3700" t="s">
        <v>22</v>
      </c>
      <c r="E3700">
        <v>26</v>
      </c>
      <c r="F3700">
        <v>71</v>
      </c>
      <c r="G3700">
        <v>124</v>
      </c>
      <c r="H3700">
        <v>53</v>
      </c>
      <c r="I3700">
        <v>45</v>
      </c>
      <c r="J3700">
        <v>17</v>
      </c>
      <c r="K3700">
        <v>380</v>
      </c>
      <c r="L3700">
        <v>40</v>
      </c>
      <c r="M3700">
        <v>50</v>
      </c>
      <c r="N3700">
        <v>70</v>
      </c>
      <c r="O3700">
        <v>120</v>
      </c>
      <c r="P3700">
        <v>6</v>
      </c>
      <c r="Q3700" s="1">
        <v>40483</v>
      </c>
      <c r="R3700" t="s">
        <v>28</v>
      </c>
      <c r="S3700" t="s">
        <v>30</v>
      </c>
      <c r="T3700" t="s">
        <v>31</v>
      </c>
    </row>
    <row r="3701" spans="1:20" x14ac:dyDescent="0.25">
      <c r="A3701">
        <v>860</v>
      </c>
      <c r="B3701" t="s">
        <v>20</v>
      </c>
      <c r="C3701" t="s">
        <v>21</v>
      </c>
      <c r="D3701" t="s">
        <v>22</v>
      </c>
      <c r="E3701">
        <v>36</v>
      </c>
      <c r="F3701">
        <v>68</v>
      </c>
      <c r="G3701">
        <v>127</v>
      </c>
      <c r="H3701">
        <v>51</v>
      </c>
      <c r="I3701">
        <v>44</v>
      </c>
      <c r="J3701">
        <v>16</v>
      </c>
      <c r="K3701">
        <v>311</v>
      </c>
      <c r="L3701">
        <v>40</v>
      </c>
      <c r="M3701">
        <v>40</v>
      </c>
      <c r="N3701">
        <v>70</v>
      </c>
      <c r="O3701">
        <v>110</v>
      </c>
      <c r="P3701">
        <v>6</v>
      </c>
      <c r="Q3701" s="1">
        <v>40634</v>
      </c>
      <c r="R3701" t="s">
        <v>28</v>
      </c>
      <c r="S3701" t="s">
        <v>30</v>
      </c>
      <c r="T3701" t="s">
        <v>31</v>
      </c>
    </row>
    <row r="3702" spans="1:20" x14ac:dyDescent="0.25">
      <c r="A3702">
        <v>860</v>
      </c>
      <c r="B3702" t="s">
        <v>20</v>
      </c>
      <c r="C3702" t="s">
        <v>21</v>
      </c>
      <c r="D3702" t="s">
        <v>22</v>
      </c>
      <c r="E3702">
        <v>30</v>
      </c>
      <c r="F3702">
        <v>65</v>
      </c>
      <c r="G3702">
        <v>112</v>
      </c>
      <c r="H3702">
        <v>48</v>
      </c>
      <c r="I3702">
        <v>40</v>
      </c>
      <c r="J3702">
        <v>15</v>
      </c>
      <c r="K3702">
        <v>334</v>
      </c>
      <c r="L3702">
        <v>40</v>
      </c>
      <c r="M3702">
        <v>40</v>
      </c>
      <c r="N3702">
        <v>70</v>
      </c>
      <c r="O3702">
        <v>110</v>
      </c>
      <c r="P3702">
        <v>6</v>
      </c>
      <c r="Q3702" s="1">
        <v>40664</v>
      </c>
      <c r="R3702" t="s">
        <v>28</v>
      </c>
      <c r="S3702" t="s">
        <v>30</v>
      </c>
      <c r="T3702" t="s">
        <v>31</v>
      </c>
    </row>
    <row r="3703" spans="1:20" x14ac:dyDescent="0.25">
      <c r="A3703">
        <v>860</v>
      </c>
      <c r="B3703" t="s">
        <v>20</v>
      </c>
      <c r="C3703" t="s">
        <v>21</v>
      </c>
      <c r="D3703" t="s">
        <v>22</v>
      </c>
      <c r="E3703">
        <v>22</v>
      </c>
      <c r="F3703">
        <v>57</v>
      </c>
      <c r="G3703">
        <v>99</v>
      </c>
      <c r="H3703">
        <v>43</v>
      </c>
      <c r="I3703">
        <v>38</v>
      </c>
      <c r="J3703">
        <v>14</v>
      </c>
      <c r="K3703">
        <v>388</v>
      </c>
      <c r="L3703">
        <v>20</v>
      </c>
      <c r="M3703">
        <v>40</v>
      </c>
      <c r="N3703">
        <v>50</v>
      </c>
      <c r="O3703">
        <v>90</v>
      </c>
      <c r="P3703">
        <v>6</v>
      </c>
      <c r="Q3703" s="1">
        <v>40725</v>
      </c>
      <c r="R3703" t="s">
        <v>28</v>
      </c>
      <c r="S3703" t="s">
        <v>30</v>
      </c>
      <c r="T3703" t="s">
        <v>31</v>
      </c>
    </row>
    <row r="3704" spans="1:20" x14ac:dyDescent="0.25">
      <c r="A3704">
        <v>860</v>
      </c>
      <c r="B3704" t="s">
        <v>20</v>
      </c>
      <c r="C3704" t="s">
        <v>21</v>
      </c>
      <c r="D3704" t="s">
        <v>22</v>
      </c>
      <c r="E3704">
        <v>40</v>
      </c>
      <c r="F3704">
        <v>105</v>
      </c>
      <c r="G3704">
        <v>190</v>
      </c>
      <c r="H3704">
        <v>85</v>
      </c>
      <c r="I3704">
        <v>65</v>
      </c>
      <c r="J3704">
        <v>32</v>
      </c>
      <c r="K3704">
        <v>494</v>
      </c>
      <c r="L3704">
        <v>40</v>
      </c>
      <c r="M3704">
        <v>60</v>
      </c>
      <c r="N3704">
        <v>80</v>
      </c>
      <c r="O3704">
        <v>140</v>
      </c>
      <c r="P3704">
        <v>9</v>
      </c>
      <c r="Q3704" s="1">
        <v>40179</v>
      </c>
      <c r="R3704" t="s">
        <v>32</v>
      </c>
      <c r="S3704" t="s">
        <v>33</v>
      </c>
      <c r="T3704" t="s">
        <v>31</v>
      </c>
    </row>
    <row r="3705" spans="1:20" x14ac:dyDescent="0.25">
      <c r="A3705">
        <v>860</v>
      </c>
      <c r="B3705" t="s">
        <v>20</v>
      </c>
      <c r="C3705" t="s">
        <v>21</v>
      </c>
      <c r="D3705" t="s">
        <v>22</v>
      </c>
      <c r="E3705">
        <v>33</v>
      </c>
      <c r="F3705">
        <v>96</v>
      </c>
      <c r="G3705">
        <v>173</v>
      </c>
      <c r="H3705">
        <v>77</v>
      </c>
      <c r="I3705">
        <v>63</v>
      </c>
      <c r="J3705">
        <v>29</v>
      </c>
      <c r="K3705">
        <v>529</v>
      </c>
      <c r="L3705">
        <v>40</v>
      </c>
      <c r="M3705">
        <v>50</v>
      </c>
      <c r="N3705">
        <v>80</v>
      </c>
      <c r="O3705">
        <v>130</v>
      </c>
      <c r="P3705">
        <v>9</v>
      </c>
      <c r="Q3705" s="1">
        <v>40299</v>
      </c>
      <c r="R3705" t="s">
        <v>32</v>
      </c>
      <c r="S3705" t="s">
        <v>33</v>
      </c>
      <c r="T3705" t="s">
        <v>31</v>
      </c>
    </row>
    <row r="3706" spans="1:20" x14ac:dyDescent="0.25">
      <c r="A3706">
        <v>860</v>
      </c>
      <c r="B3706" t="s">
        <v>20</v>
      </c>
      <c r="C3706" t="s">
        <v>21</v>
      </c>
      <c r="D3706" t="s">
        <v>22</v>
      </c>
      <c r="E3706">
        <v>28</v>
      </c>
      <c r="F3706">
        <v>88</v>
      </c>
      <c r="G3706">
        <v>160</v>
      </c>
      <c r="H3706">
        <v>72</v>
      </c>
      <c r="I3706">
        <v>60</v>
      </c>
      <c r="J3706">
        <v>27</v>
      </c>
      <c r="K3706">
        <v>606</v>
      </c>
      <c r="L3706">
        <v>30</v>
      </c>
      <c r="M3706">
        <v>50</v>
      </c>
      <c r="N3706">
        <v>70</v>
      </c>
      <c r="O3706">
        <v>120</v>
      </c>
      <c r="P3706">
        <v>9</v>
      </c>
      <c r="Q3706" s="1">
        <v>40391</v>
      </c>
      <c r="R3706" t="s">
        <v>32</v>
      </c>
      <c r="S3706" t="s">
        <v>33</v>
      </c>
      <c r="T3706" t="s">
        <v>31</v>
      </c>
    </row>
    <row r="3707" spans="1:20" x14ac:dyDescent="0.25">
      <c r="A3707">
        <v>860</v>
      </c>
      <c r="B3707" t="s">
        <v>20</v>
      </c>
      <c r="C3707" t="s">
        <v>21</v>
      </c>
      <c r="D3707" t="s">
        <v>22</v>
      </c>
      <c r="E3707">
        <v>38</v>
      </c>
      <c r="F3707">
        <v>102</v>
      </c>
      <c r="G3707">
        <v>184</v>
      </c>
      <c r="H3707">
        <v>82</v>
      </c>
      <c r="I3707">
        <v>64</v>
      </c>
      <c r="J3707">
        <v>31</v>
      </c>
      <c r="K3707">
        <v>601</v>
      </c>
      <c r="L3707">
        <v>30</v>
      </c>
      <c r="M3707">
        <v>60</v>
      </c>
      <c r="N3707">
        <v>70</v>
      </c>
      <c r="O3707">
        <v>130</v>
      </c>
      <c r="P3707">
        <v>9</v>
      </c>
      <c r="Q3707" s="1">
        <v>40483</v>
      </c>
      <c r="R3707" t="s">
        <v>32</v>
      </c>
      <c r="S3707" t="s">
        <v>33</v>
      </c>
      <c r="T3707" t="s">
        <v>31</v>
      </c>
    </row>
    <row r="3708" spans="1:20" x14ac:dyDescent="0.25">
      <c r="A3708">
        <v>860</v>
      </c>
      <c r="B3708" t="s">
        <v>20</v>
      </c>
      <c r="C3708" t="s">
        <v>21</v>
      </c>
      <c r="D3708" t="s">
        <v>22</v>
      </c>
      <c r="E3708">
        <v>62</v>
      </c>
      <c r="F3708">
        <v>105</v>
      </c>
      <c r="G3708">
        <v>213</v>
      </c>
      <c r="H3708">
        <v>85</v>
      </c>
      <c r="I3708">
        <v>68</v>
      </c>
      <c r="J3708">
        <v>32</v>
      </c>
      <c r="K3708">
        <v>494</v>
      </c>
      <c r="L3708">
        <v>40</v>
      </c>
      <c r="M3708">
        <v>60</v>
      </c>
      <c r="N3708">
        <v>80</v>
      </c>
      <c r="O3708">
        <v>140</v>
      </c>
      <c r="P3708">
        <v>9</v>
      </c>
      <c r="Q3708" s="1">
        <v>40544</v>
      </c>
      <c r="R3708" t="s">
        <v>32</v>
      </c>
      <c r="S3708" t="s">
        <v>33</v>
      </c>
      <c r="T3708" t="s">
        <v>31</v>
      </c>
    </row>
    <row r="3709" spans="1:20" x14ac:dyDescent="0.25">
      <c r="A3709">
        <v>860</v>
      </c>
      <c r="B3709" t="s">
        <v>20</v>
      </c>
      <c r="C3709" t="s">
        <v>21</v>
      </c>
      <c r="D3709" t="s">
        <v>22</v>
      </c>
      <c r="E3709">
        <v>44</v>
      </c>
      <c r="F3709">
        <v>93</v>
      </c>
      <c r="G3709">
        <v>167</v>
      </c>
      <c r="H3709">
        <v>76</v>
      </c>
      <c r="I3709">
        <v>57</v>
      </c>
      <c r="J3709">
        <v>28</v>
      </c>
      <c r="K3709">
        <v>580</v>
      </c>
      <c r="L3709">
        <v>40</v>
      </c>
      <c r="M3709">
        <v>50</v>
      </c>
      <c r="N3709">
        <v>80</v>
      </c>
      <c r="O3709">
        <v>130</v>
      </c>
      <c r="P3709">
        <v>9</v>
      </c>
      <c r="Q3709" s="1">
        <v>40695</v>
      </c>
      <c r="R3709" t="s">
        <v>32</v>
      </c>
      <c r="S3709" t="s">
        <v>33</v>
      </c>
      <c r="T3709" t="s">
        <v>31</v>
      </c>
    </row>
    <row r="3710" spans="1:20" x14ac:dyDescent="0.25">
      <c r="A3710">
        <v>860</v>
      </c>
      <c r="B3710" t="s">
        <v>20</v>
      </c>
      <c r="C3710" t="s">
        <v>21</v>
      </c>
      <c r="D3710" t="s">
        <v>22</v>
      </c>
      <c r="E3710">
        <v>44</v>
      </c>
      <c r="F3710">
        <v>93</v>
      </c>
      <c r="G3710">
        <v>167</v>
      </c>
      <c r="H3710">
        <v>76</v>
      </c>
      <c r="I3710">
        <v>57</v>
      </c>
      <c r="J3710">
        <v>28</v>
      </c>
      <c r="K3710">
        <v>613</v>
      </c>
      <c r="L3710">
        <v>40</v>
      </c>
      <c r="M3710">
        <v>50</v>
      </c>
      <c r="N3710">
        <v>80</v>
      </c>
      <c r="O3710">
        <v>130</v>
      </c>
      <c r="P3710">
        <v>9</v>
      </c>
      <c r="Q3710" s="1">
        <v>40725</v>
      </c>
      <c r="R3710" t="s">
        <v>32</v>
      </c>
      <c r="S3710" t="s">
        <v>33</v>
      </c>
      <c r="T3710" t="s">
        <v>31</v>
      </c>
    </row>
    <row r="3711" spans="1:20" x14ac:dyDescent="0.25">
      <c r="A3711">
        <v>860</v>
      </c>
      <c r="B3711" t="s">
        <v>20</v>
      </c>
      <c r="C3711" t="s">
        <v>21</v>
      </c>
      <c r="D3711" t="s">
        <v>22</v>
      </c>
      <c r="E3711">
        <v>40</v>
      </c>
      <c r="F3711">
        <v>85</v>
      </c>
      <c r="G3711">
        <v>163</v>
      </c>
      <c r="H3711">
        <v>68</v>
      </c>
      <c r="I3711">
        <v>58</v>
      </c>
      <c r="J3711">
        <v>25</v>
      </c>
      <c r="K3711">
        <v>619</v>
      </c>
      <c r="L3711">
        <v>20</v>
      </c>
      <c r="M3711">
        <v>50</v>
      </c>
      <c r="N3711">
        <v>60</v>
      </c>
      <c r="O3711">
        <v>110</v>
      </c>
      <c r="P3711">
        <v>9</v>
      </c>
      <c r="Q3711" s="1">
        <v>40878</v>
      </c>
      <c r="R3711" t="s">
        <v>32</v>
      </c>
      <c r="S3711" t="s">
        <v>33</v>
      </c>
      <c r="T3711" t="s">
        <v>31</v>
      </c>
    </row>
    <row r="3712" spans="1:20" x14ac:dyDescent="0.25">
      <c r="A3712">
        <v>860</v>
      </c>
      <c r="B3712" t="s">
        <v>20</v>
      </c>
      <c r="C3712" t="s">
        <v>21</v>
      </c>
      <c r="D3712" t="s">
        <v>22</v>
      </c>
      <c r="E3712">
        <v>46</v>
      </c>
      <c r="F3712">
        <v>90</v>
      </c>
      <c r="G3712">
        <v>165</v>
      </c>
      <c r="H3712">
        <v>75</v>
      </c>
      <c r="I3712">
        <v>44</v>
      </c>
      <c r="J3712">
        <v>23</v>
      </c>
      <c r="K3712">
        <v>956</v>
      </c>
      <c r="L3712">
        <v>50</v>
      </c>
      <c r="M3712">
        <v>50</v>
      </c>
      <c r="N3712">
        <v>70</v>
      </c>
      <c r="O3712">
        <v>120</v>
      </c>
      <c r="P3712">
        <v>10</v>
      </c>
      <c r="Q3712" s="1">
        <v>40210</v>
      </c>
      <c r="R3712" t="s">
        <v>32</v>
      </c>
      <c r="S3712" t="s">
        <v>34</v>
      </c>
      <c r="T3712" t="s">
        <v>31</v>
      </c>
    </row>
    <row r="3713" spans="1:20" x14ac:dyDescent="0.25">
      <c r="A3713">
        <v>860</v>
      </c>
      <c r="B3713" t="s">
        <v>20</v>
      </c>
      <c r="C3713" t="s">
        <v>21</v>
      </c>
      <c r="D3713" t="s">
        <v>22</v>
      </c>
      <c r="E3713">
        <v>46</v>
      </c>
      <c r="F3713">
        <v>91</v>
      </c>
      <c r="G3713">
        <v>167</v>
      </c>
      <c r="H3713">
        <v>76</v>
      </c>
      <c r="I3713">
        <v>45</v>
      </c>
      <c r="J3713">
        <v>23</v>
      </c>
      <c r="K3713">
        <v>965</v>
      </c>
      <c r="L3713">
        <v>60</v>
      </c>
      <c r="M3713">
        <v>50</v>
      </c>
      <c r="N3713">
        <v>80</v>
      </c>
      <c r="O3713">
        <v>130</v>
      </c>
      <c r="P3713">
        <v>10</v>
      </c>
      <c r="Q3713" s="1">
        <v>40269</v>
      </c>
      <c r="R3713" t="s">
        <v>32</v>
      </c>
      <c r="S3713" t="s">
        <v>34</v>
      </c>
      <c r="T3713" t="s">
        <v>31</v>
      </c>
    </row>
    <row r="3714" spans="1:20" x14ac:dyDescent="0.25">
      <c r="A3714">
        <v>860</v>
      </c>
      <c r="B3714" t="s">
        <v>20</v>
      </c>
      <c r="C3714" t="s">
        <v>21</v>
      </c>
      <c r="D3714" t="s">
        <v>22</v>
      </c>
      <c r="E3714">
        <v>35</v>
      </c>
      <c r="F3714">
        <v>77</v>
      </c>
      <c r="G3714">
        <v>142</v>
      </c>
      <c r="H3714">
        <v>65</v>
      </c>
      <c r="I3714">
        <v>42</v>
      </c>
      <c r="J3714">
        <v>20</v>
      </c>
      <c r="K3714">
        <v>1053</v>
      </c>
      <c r="L3714">
        <v>50</v>
      </c>
      <c r="M3714">
        <v>30</v>
      </c>
      <c r="N3714">
        <v>50</v>
      </c>
      <c r="O3714">
        <v>80</v>
      </c>
      <c r="P3714">
        <v>10</v>
      </c>
      <c r="Q3714" s="1">
        <v>40452</v>
      </c>
      <c r="R3714" t="s">
        <v>32</v>
      </c>
      <c r="S3714" t="s">
        <v>34</v>
      </c>
      <c r="T3714" t="s">
        <v>31</v>
      </c>
    </row>
    <row r="3715" spans="1:20" x14ac:dyDescent="0.25">
      <c r="A3715">
        <v>860</v>
      </c>
      <c r="B3715" t="s">
        <v>20</v>
      </c>
      <c r="C3715" t="s">
        <v>21</v>
      </c>
      <c r="D3715" t="s">
        <v>22</v>
      </c>
      <c r="E3715">
        <v>73</v>
      </c>
      <c r="F3715">
        <v>92</v>
      </c>
      <c r="G3715">
        <v>190</v>
      </c>
      <c r="H3715">
        <v>78</v>
      </c>
      <c r="I3715">
        <v>47</v>
      </c>
      <c r="J3715">
        <v>24</v>
      </c>
      <c r="K3715">
        <v>965</v>
      </c>
      <c r="L3715">
        <v>50</v>
      </c>
      <c r="M3715">
        <v>50</v>
      </c>
      <c r="N3715">
        <v>80</v>
      </c>
      <c r="O3715">
        <v>130</v>
      </c>
      <c r="P3715">
        <v>10</v>
      </c>
      <c r="Q3715" s="1">
        <v>40544</v>
      </c>
      <c r="R3715" t="s">
        <v>32</v>
      </c>
      <c r="S3715" t="s">
        <v>34</v>
      </c>
      <c r="T3715" t="s">
        <v>31</v>
      </c>
    </row>
    <row r="3716" spans="1:20" x14ac:dyDescent="0.25">
      <c r="A3716">
        <v>860</v>
      </c>
      <c r="B3716" t="s">
        <v>20</v>
      </c>
      <c r="C3716" t="s">
        <v>21</v>
      </c>
      <c r="D3716" t="s">
        <v>22</v>
      </c>
      <c r="E3716">
        <v>42</v>
      </c>
      <c r="F3716">
        <v>65</v>
      </c>
      <c r="G3716">
        <v>109</v>
      </c>
      <c r="H3716">
        <v>44</v>
      </c>
      <c r="I3716">
        <v>23</v>
      </c>
      <c r="J3716">
        <v>12</v>
      </c>
      <c r="K3716">
        <v>844</v>
      </c>
      <c r="L3716">
        <v>50</v>
      </c>
      <c r="M3716">
        <v>40</v>
      </c>
      <c r="N3716">
        <v>70</v>
      </c>
      <c r="O3716">
        <v>110</v>
      </c>
      <c r="P3716">
        <v>11</v>
      </c>
      <c r="Q3716" s="1">
        <v>40299</v>
      </c>
      <c r="R3716" t="s">
        <v>26</v>
      </c>
      <c r="S3716" t="s">
        <v>35</v>
      </c>
      <c r="T3716" t="s">
        <v>25</v>
      </c>
    </row>
    <row r="3717" spans="1:20" x14ac:dyDescent="0.25">
      <c r="A3717">
        <v>860</v>
      </c>
      <c r="B3717" t="s">
        <v>20</v>
      </c>
      <c r="C3717" t="s">
        <v>21</v>
      </c>
      <c r="D3717" t="s">
        <v>22</v>
      </c>
      <c r="E3717">
        <v>36</v>
      </c>
      <c r="F3717">
        <v>59</v>
      </c>
      <c r="G3717">
        <v>99</v>
      </c>
      <c r="H3717">
        <v>40</v>
      </c>
      <c r="I3717">
        <v>23</v>
      </c>
      <c r="J3717">
        <v>11</v>
      </c>
      <c r="K3717">
        <v>881</v>
      </c>
      <c r="L3717">
        <v>50</v>
      </c>
      <c r="M3717">
        <v>40</v>
      </c>
      <c r="N3717">
        <v>60</v>
      </c>
      <c r="O3717">
        <v>100</v>
      </c>
      <c r="P3717">
        <v>11</v>
      </c>
      <c r="Q3717" s="1">
        <v>40452</v>
      </c>
      <c r="R3717" t="s">
        <v>26</v>
      </c>
      <c r="S3717" t="s">
        <v>35</v>
      </c>
      <c r="T3717" t="s">
        <v>25</v>
      </c>
    </row>
    <row r="3718" spans="1:20" x14ac:dyDescent="0.25">
      <c r="A3718">
        <v>860</v>
      </c>
      <c r="B3718" t="s">
        <v>20</v>
      </c>
      <c r="C3718" t="s">
        <v>21</v>
      </c>
      <c r="D3718" t="s">
        <v>22</v>
      </c>
      <c r="E3718">
        <v>47</v>
      </c>
      <c r="F3718">
        <v>73</v>
      </c>
      <c r="G3718">
        <v>123</v>
      </c>
      <c r="H3718">
        <v>50</v>
      </c>
      <c r="I3718">
        <v>26</v>
      </c>
      <c r="J3718">
        <v>14</v>
      </c>
      <c r="K3718">
        <v>898</v>
      </c>
      <c r="L3718">
        <v>50</v>
      </c>
      <c r="M3718">
        <v>50</v>
      </c>
      <c r="N3718">
        <v>70</v>
      </c>
      <c r="O3718">
        <v>120</v>
      </c>
      <c r="P3718">
        <v>11</v>
      </c>
      <c r="Q3718" s="1">
        <v>40513</v>
      </c>
      <c r="R3718" t="s">
        <v>26</v>
      </c>
      <c r="S3718" t="s">
        <v>35</v>
      </c>
      <c r="T3718" t="s">
        <v>25</v>
      </c>
    </row>
    <row r="3719" spans="1:20" x14ac:dyDescent="0.25">
      <c r="A3719">
        <v>860</v>
      </c>
      <c r="B3719" t="s">
        <v>20</v>
      </c>
      <c r="C3719" t="s">
        <v>21</v>
      </c>
      <c r="D3719" t="s">
        <v>22</v>
      </c>
      <c r="E3719">
        <v>70</v>
      </c>
      <c r="F3719">
        <v>72</v>
      </c>
      <c r="G3719">
        <v>129</v>
      </c>
      <c r="H3719">
        <v>49</v>
      </c>
      <c r="I3719">
        <v>25</v>
      </c>
      <c r="J3719">
        <v>13</v>
      </c>
      <c r="K3719">
        <v>809</v>
      </c>
      <c r="L3719">
        <v>60</v>
      </c>
      <c r="M3719">
        <v>50</v>
      </c>
      <c r="N3719">
        <v>80</v>
      </c>
      <c r="O3719">
        <v>130</v>
      </c>
      <c r="P3719">
        <v>11</v>
      </c>
      <c r="Q3719" s="1">
        <v>40603</v>
      </c>
      <c r="R3719" t="s">
        <v>26</v>
      </c>
      <c r="S3719" t="s">
        <v>35</v>
      </c>
      <c r="T3719" t="s">
        <v>25</v>
      </c>
    </row>
    <row r="3720" spans="1:20" x14ac:dyDescent="0.25">
      <c r="A3720">
        <v>860</v>
      </c>
      <c r="B3720" t="s">
        <v>20</v>
      </c>
      <c r="C3720" t="s">
        <v>21</v>
      </c>
      <c r="D3720" t="s">
        <v>22</v>
      </c>
      <c r="E3720">
        <v>61</v>
      </c>
      <c r="F3720">
        <v>64</v>
      </c>
      <c r="G3720">
        <v>115</v>
      </c>
      <c r="H3720">
        <v>44</v>
      </c>
      <c r="I3720">
        <v>23</v>
      </c>
      <c r="J3720">
        <v>12</v>
      </c>
      <c r="K3720">
        <v>886</v>
      </c>
      <c r="L3720">
        <v>50</v>
      </c>
      <c r="M3720">
        <v>40</v>
      </c>
      <c r="N3720">
        <v>70</v>
      </c>
      <c r="O3720">
        <v>110</v>
      </c>
      <c r="P3720">
        <v>11</v>
      </c>
      <c r="Q3720" s="1">
        <v>40787</v>
      </c>
      <c r="R3720" t="s">
        <v>26</v>
      </c>
      <c r="S3720" t="s">
        <v>35</v>
      </c>
      <c r="T3720" t="s">
        <v>25</v>
      </c>
    </row>
    <row r="3721" spans="1:20" x14ac:dyDescent="0.25">
      <c r="A3721">
        <v>860</v>
      </c>
      <c r="B3721" t="s">
        <v>20</v>
      </c>
      <c r="C3721" t="s">
        <v>21</v>
      </c>
      <c r="D3721" t="s">
        <v>22</v>
      </c>
      <c r="E3721">
        <v>76</v>
      </c>
      <c r="F3721">
        <v>78</v>
      </c>
      <c r="G3721">
        <v>141</v>
      </c>
      <c r="H3721">
        <v>54</v>
      </c>
      <c r="I3721">
        <v>27</v>
      </c>
      <c r="J3721">
        <v>15</v>
      </c>
      <c r="K3721">
        <v>885</v>
      </c>
      <c r="L3721">
        <v>60</v>
      </c>
      <c r="M3721">
        <v>50</v>
      </c>
      <c r="N3721">
        <v>80</v>
      </c>
      <c r="O3721">
        <v>130</v>
      </c>
      <c r="P3721">
        <v>11</v>
      </c>
      <c r="Q3721" s="1">
        <v>40848</v>
      </c>
      <c r="R3721" t="s">
        <v>26</v>
      </c>
      <c r="S3721" t="s">
        <v>35</v>
      </c>
      <c r="T3721" t="s">
        <v>25</v>
      </c>
    </row>
    <row r="3722" spans="1:20" x14ac:dyDescent="0.25">
      <c r="A3722">
        <v>863</v>
      </c>
      <c r="B3722" t="s">
        <v>53</v>
      </c>
      <c r="C3722" t="s">
        <v>21</v>
      </c>
      <c r="D3722" t="s">
        <v>43</v>
      </c>
      <c r="E3722">
        <v>110</v>
      </c>
      <c r="F3722">
        <v>125</v>
      </c>
      <c r="G3722">
        <v>228</v>
      </c>
      <c r="H3722">
        <v>89</v>
      </c>
      <c r="I3722">
        <v>51</v>
      </c>
      <c r="J3722">
        <v>27</v>
      </c>
      <c r="K3722">
        <v>481</v>
      </c>
      <c r="L3722">
        <v>80</v>
      </c>
      <c r="M3722">
        <v>80</v>
      </c>
      <c r="N3722">
        <v>120</v>
      </c>
      <c r="O3722">
        <v>200</v>
      </c>
      <c r="P3722">
        <v>3</v>
      </c>
      <c r="Q3722" s="1">
        <v>40603</v>
      </c>
      <c r="R3722" t="s">
        <v>23</v>
      </c>
      <c r="S3722" t="s">
        <v>38</v>
      </c>
      <c r="T3722" t="s">
        <v>31</v>
      </c>
    </row>
    <row r="3723" spans="1:20" x14ac:dyDescent="0.25">
      <c r="A3723">
        <v>863</v>
      </c>
      <c r="B3723" t="s">
        <v>53</v>
      </c>
      <c r="C3723" t="s">
        <v>21</v>
      </c>
      <c r="D3723" t="s">
        <v>43</v>
      </c>
      <c r="E3723">
        <v>138</v>
      </c>
      <c r="F3723">
        <v>159</v>
      </c>
      <c r="G3723">
        <v>271</v>
      </c>
      <c r="H3723">
        <v>114</v>
      </c>
      <c r="I3723">
        <v>55</v>
      </c>
      <c r="J3723">
        <v>35</v>
      </c>
      <c r="K3723">
        <v>555</v>
      </c>
      <c r="L3723">
        <v>100</v>
      </c>
      <c r="M3723">
        <v>100</v>
      </c>
      <c r="N3723">
        <v>150</v>
      </c>
      <c r="O3723">
        <v>250</v>
      </c>
      <c r="P3723">
        <v>3</v>
      </c>
      <c r="Q3723" s="1">
        <v>40664</v>
      </c>
      <c r="R3723" t="s">
        <v>23</v>
      </c>
      <c r="S3723" t="s">
        <v>38</v>
      </c>
      <c r="T3723" t="s">
        <v>31</v>
      </c>
    </row>
    <row r="3724" spans="1:20" x14ac:dyDescent="0.25">
      <c r="A3724">
        <v>863</v>
      </c>
      <c r="B3724" t="s">
        <v>53</v>
      </c>
      <c r="C3724" t="s">
        <v>21</v>
      </c>
      <c r="D3724" t="s">
        <v>43</v>
      </c>
      <c r="E3724">
        <v>46</v>
      </c>
      <c r="F3724">
        <v>70</v>
      </c>
      <c r="G3724">
        <v>118</v>
      </c>
      <c r="H3724">
        <v>48</v>
      </c>
      <c r="I3724">
        <v>24</v>
      </c>
      <c r="J3724">
        <v>13</v>
      </c>
      <c r="K3724">
        <v>851</v>
      </c>
      <c r="L3724">
        <v>60</v>
      </c>
      <c r="M3724">
        <v>50</v>
      </c>
      <c r="N3724">
        <v>70</v>
      </c>
      <c r="O3724">
        <v>120</v>
      </c>
      <c r="P3724">
        <v>13</v>
      </c>
      <c r="Q3724" s="1">
        <v>40452</v>
      </c>
      <c r="R3724" t="s">
        <v>26</v>
      </c>
      <c r="S3724" t="s">
        <v>27</v>
      </c>
      <c r="T3724" t="s">
        <v>25</v>
      </c>
    </row>
    <row r="3725" spans="1:20" x14ac:dyDescent="0.25">
      <c r="A3725">
        <v>863</v>
      </c>
      <c r="B3725" t="s">
        <v>53</v>
      </c>
      <c r="C3725" t="s">
        <v>21</v>
      </c>
      <c r="D3725" t="s">
        <v>43</v>
      </c>
      <c r="E3725">
        <v>30</v>
      </c>
      <c r="F3725">
        <v>51</v>
      </c>
      <c r="G3725">
        <v>85</v>
      </c>
      <c r="H3725">
        <v>34</v>
      </c>
      <c r="I3725">
        <v>21</v>
      </c>
      <c r="J3725">
        <v>9</v>
      </c>
      <c r="K3725">
        <v>863</v>
      </c>
      <c r="L3725">
        <v>40</v>
      </c>
      <c r="M3725">
        <v>30</v>
      </c>
      <c r="N3725">
        <v>50</v>
      </c>
      <c r="O3725">
        <v>80</v>
      </c>
      <c r="P3725">
        <v>13</v>
      </c>
      <c r="Q3725" s="1">
        <v>40513</v>
      </c>
      <c r="R3725" t="s">
        <v>26</v>
      </c>
      <c r="S3725" t="s">
        <v>27</v>
      </c>
      <c r="T3725" t="s">
        <v>25</v>
      </c>
    </row>
    <row r="3726" spans="1:20" x14ac:dyDescent="0.25">
      <c r="A3726">
        <v>863</v>
      </c>
      <c r="B3726" t="s">
        <v>53</v>
      </c>
      <c r="C3726" t="s">
        <v>21</v>
      </c>
      <c r="D3726" t="s">
        <v>43</v>
      </c>
      <c r="E3726">
        <v>17</v>
      </c>
      <c r="F3726">
        <v>130</v>
      </c>
      <c r="G3726">
        <v>223</v>
      </c>
      <c r="H3726">
        <v>93</v>
      </c>
      <c r="I3726">
        <v>113</v>
      </c>
      <c r="J3726">
        <v>84</v>
      </c>
      <c r="K3726">
        <v>692</v>
      </c>
      <c r="L3726">
        <v>40</v>
      </c>
      <c r="M3726">
        <v>80</v>
      </c>
      <c r="N3726">
        <v>130</v>
      </c>
      <c r="O3726">
        <v>210</v>
      </c>
      <c r="P3726">
        <v>5</v>
      </c>
      <c r="Q3726" s="1">
        <v>40422</v>
      </c>
      <c r="R3726" t="s">
        <v>28</v>
      </c>
      <c r="S3726" t="s">
        <v>29</v>
      </c>
      <c r="T3726" t="s">
        <v>25</v>
      </c>
    </row>
    <row r="3727" spans="1:20" x14ac:dyDescent="0.25">
      <c r="A3727">
        <v>863</v>
      </c>
      <c r="B3727" t="s">
        <v>53</v>
      </c>
      <c r="C3727" t="s">
        <v>21</v>
      </c>
      <c r="D3727" t="s">
        <v>43</v>
      </c>
      <c r="E3727">
        <v>62</v>
      </c>
      <c r="F3727">
        <v>117</v>
      </c>
      <c r="G3727">
        <v>204</v>
      </c>
      <c r="H3727">
        <v>87</v>
      </c>
      <c r="I3727">
        <v>55</v>
      </c>
      <c r="J3727">
        <v>28</v>
      </c>
      <c r="K3727">
        <v>472</v>
      </c>
      <c r="L3727">
        <v>70</v>
      </c>
      <c r="M3727">
        <v>80</v>
      </c>
      <c r="N3727">
        <v>110</v>
      </c>
      <c r="O3727">
        <v>190</v>
      </c>
      <c r="P3727">
        <v>6</v>
      </c>
      <c r="Q3727" s="1">
        <v>40299</v>
      </c>
      <c r="R3727" t="s">
        <v>28</v>
      </c>
      <c r="S3727" t="s">
        <v>30</v>
      </c>
      <c r="T3727" t="s">
        <v>31</v>
      </c>
    </row>
    <row r="3728" spans="1:20" x14ac:dyDescent="0.25">
      <c r="A3728">
        <v>863</v>
      </c>
      <c r="B3728" t="s">
        <v>53</v>
      </c>
      <c r="C3728" t="s">
        <v>21</v>
      </c>
      <c r="D3728" t="s">
        <v>43</v>
      </c>
      <c r="E3728">
        <v>71</v>
      </c>
      <c r="F3728">
        <v>130</v>
      </c>
      <c r="G3728">
        <v>227</v>
      </c>
      <c r="H3728">
        <v>97</v>
      </c>
      <c r="I3728">
        <v>59</v>
      </c>
      <c r="J3728">
        <v>32</v>
      </c>
      <c r="K3728">
        <v>575</v>
      </c>
      <c r="L3728">
        <v>80</v>
      </c>
      <c r="M3728">
        <v>90</v>
      </c>
      <c r="N3728">
        <v>130</v>
      </c>
      <c r="O3728">
        <v>220</v>
      </c>
      <c r="P3728">
        <v>6</v>
      </c>
      <c r="Q3728" s="1">
        <v>40360</v>
      </c>
      <c r="R3728" t="s">
        <v>28</v>
      </c>
      <c r="S3728" t="s">
        <v>30</v>
      </c>
      <c r="T3728" t="s">
        <v>31</v>
      </c>
    </row>
    <row r="3729" spans="1:20" x14ac:dyDescent="0.25">
      <c r="A3729">
        <v>863</v>
      </c>
      <c r="B3729" t="s">
        <v>53</v>
      </c>
      <c r="C3729" t="s">
        <v>21</v>
      </c>
      <c r="D3729" t="s">
        <v>43</v>
      </c>
      <c r="E3729">
        <v>58</v>
      </c>
      <c r="F3729">
        <v>114</v>
      </c>
      <c r="G3729">
        <v>199</v>
      </c>
      <c r="H3729">
        <v>85</v>
      </c>
      <c r="I3729">
        <v>56</v>
      </c>
      <c r="J3729">
        <v>28</v>
      </c>
      <c r="K3729">
        <v>555</v>
      </c>
      <c r="L3729">
        <v>70</v>
      </c>
      <c r="M3729">
        <v>80</v>
      </c>
      <c r="N3729">
        <v>110</v>
      </c>
      <c r="O3729">
        <v>190</v>
      </c>
      <c r="P3729">
        <v>6</v>
      </c>
      <c r="Q3729" s="1">
        <v>40422</v>
      </c>
      <c r="R3729" t="s">
        <v>28</v>
      </c>
      <c r="S3729" t="s">
        <v>30</v>
      </c>
      <c r="T3729" t="s">
        <v>31</v>
      </c>
    </row>
    <row r="3730" spans="1:20" x14ac:dyDescent="0.25">
      <c r="A3730">
        <v>863</v>
      </c>
      <c r="B3730" t="s">
        <v>53</v>
      </c>
      <c r="C3730" t="s">
        <v>21</v>
      </c>
      <c r="D3730" t="s">
        <v>43</v>
      </c>
      <c r="E3730">
        <v>34</v>
      </c>
      <c r="F3730">
        <v>62</v>
      </c>
      <c r="G3730">
        <v>110</v>
      </c>
      <c r="H3730">
        <v>48</v>
      </c>
      <c r="I3730">
        <v>28</v>
      </c>
      <c r="J3730">
        <v>15</v>
      </c>
      <c r="K3730">
        <v>623</v>
      </c>
      <c r="L3730">
        <v>30</v>
      </c>
      <c r="M3730">
        <v>30</v>
      </c>
      <c r="N3730">
        <v>50</v>
      </c>
      <c r="O3730">
        <v>80</v>
      </c>
      <c r="P3730">
        <v>8</v>
      </c>
      <c r="Q3730" s="1">
        <v>40179</v>
      </c>
      <c r="R3730" t="s">
        <v>32</v>
      </c>
      <c r="S3730" t="s">
        <v>39</v>
      </c>
      <c r="T3730" t="s">
        <v>31</v>
      </c>
    </row>
    <row r="3731" spans="1:20" x14ac:dyDescent="0.25">
      <c r="A3731">
        <v>863</v>
      </c>
      <c r="B3731" t="s">
        <v>53</v>
      </c>
      <c r="C3731" t="s">
        <v>21</v>
      </c>
      <c r="D3731" t="s">
        <v>43</v>
      </c>
      <c r="E3731">
        <v>35</v>
      </c>
      <c r="F3731">
        <v>63</v>
      </c>
      <c r="G3731">
        <v>112</v>
      </c>
      <c r="H3731">
        <v>49</v>
      </c>
      <c r="I3731">
        <v>28</v>
      </c>
      <c r="J3731">
        <v>16</v>
      </c>
      <c r="K3731">
        <v>611</v>
      </c>
      <c r="L3731">
        <v>30</v>
      </c>
      <c r="M3731">
        <v>30</v>
      </c>
      <c r="N3731">
        <v>50</v>
      </c>
      <c r="O3731">
        <v>80</v>
      </c>
      <c r="P3731">
        <v>8</v>
      </c>
      <c r="Q3731" s="1">
        <v>40238</v>
      </c>
      <c r="R3731" t="s">
        <v>32</v>
      </c>
      <c r="S3731" t="s">
        <v>39</v>
      </c>
      <c r="T3731" t="s">
        <v>31</v>
      </c>
    </row>
    <row r="3732" spans="1:20" x14ac:dyDescent="0.25">
      <c r="A3732">
        <v>863</v>
      </c>
      <c r="B3732" t="s">
        <v>53</v>
      </c>
      <c r="C3732" t="s">
        <v>21</v>
      </c>
      <c r="D3732" t="s">
        <v>43</v>
      </c>
      <c r="E3732">
        <v>36</v>
      </c>
      <c r="F3732">
        <v>65</v>
      </c>
      <c r="G3732">
        <v>115</v>
      </c>
      <c r="H3732">
        <v>50</v>
      </c>
      <c r="I3732">
        <v>29</v>
      </c>
      <c r="J3732">
        <v>16</v>
      </c>
      <c r="K3732">
        <v>587</v>
      </c>
      <c r="L3732">
        <v>30</v>
      </c>
      <c r="M3732">
        <v>30</v>
      </c>
      <c r="N3732">
        <v>50</v>
      </c>
      <c r="O3732">
        <v>80</v>
      </c>
      <c r="P3732">
        <v>8</v>
      </c>
      <c r="Q3732" s="1">
        <v>40360</v>
      </c>
      <c r="R3732" t="s">
        <v>32</v>
      </c>
      <c r="S3732" t="s">
        <v>39</v>
      </c>
      <c r="T3732" t="s">
        <v>31</v>
      </c>
    </row>
    <row r="3733" spans="1:20" x14ac:dyDescent="0.25">
      <c r="A3733">
        <v>863</v>
      </c>
      <c r="B3733" t="s">
        <v>53</v>
      </c>
      <c r="C3733" t="s">
        <v>21</v>
      </c>
      <c r="D3733" t="s">
        <v>43</v>
      </c>
      <c r="E3733">
        <v>27</v>
      </c>
      <c r="F3733">
        <v>48</v>
      </c>
      <c r="G3733">
        <v>81</v>
      </c>
      <c r="H3733">
        <v>33</v>
      </c>
      <c r="I3733">
        <v>21</v>
      </c>
      <c r="J3733">
        <v>9</v>
      </c>
      <c r="K3733">
        <v>813</v>
      </c>
      <c r="L3733">
        <v>40</v>
      </c>
      <c r="M3733">
        <v>30</v>
      </c>
      <c r="N3733">
        <v>50</v>
      </c>
      <c r="O3733">
        <v>80</v>
      </c>
      <c r="P3733">
        <v>11</v>
      </c>
      <c r="Q3733" s="1">
        <v>40238</v>
      </c>
      <c r="R3733" t="s">
        <v>26</v>
      </c>
      <c r="S3733" t="s">
        <v>35</v>
      </c>
      <c r="T3733" t="s">
        <v>25</v>
      </c>
    </row>
    <row r="3734" spans="1:20" x14ac:dyDescent="0.25">
      <c r="A3734">
        <v>863</v>
      </c>
      <c r="B3734" t="s">
        <v>53</v>
      </c>
      <c r="C3734" t="s">
        <v>21</v>
      </c>
      <c r="D3734" t="s">
        <v>43</v>
      </c>
      <c r="E3734">
        <v>40</v>
      </c>
      <c r="F3734">
        <v>48</v>
      </c>
      <c r="G3734">
        <v>86</v>
      </c>
      <c r="H3734">
        <v>33</v>
      </c>
      <c r="I3734">
        <v>21</v>
      </c>
      <c r="J3734">
        <v>9</v>
      </c>
      <c r="K3734">
        <v>813</v>
      </c>
      <c r="L3734">
        <v>40</v>
      </c>
      <c r="M3734">
        <v>30</v>
      </c>
      <c r="N3734">
        <v>50</v>
      </c>
      <c r="O3734">
        <v>80</v>
      </c>
      <c r="P3734">
        <v>11</v>
      </c>
      <c r="Q3734" s="1">
        <v>40603</v>
      </c>
      <c r="R3734" t="s">
        <v>26</v>
      </c>
      <c r="S3734" t="s">
        <v>35</v>
      </c>
      <c r="T3734" t="s">
        <v>25</v>
      </c>
    </row>
    <row r="3735" spans="1:20" x14ac:dyDescent="0.25">
      <c r="A3735">
        <v>863</v>
      </c>
      <c r="B3735" t="s">
        <v>53</v>
      </c>
      <c r="C3735" t="s">
        <v>21</v>
      </c>
      <c r="D3735" t="s">
        <v>43</v>
      </c>
      <c r="E3735">
        <v>44</v>
      </c>
      <c r="F3735">
        <v>53</v>
      </c>
      <c r="G3735">
        <v>88</v>
      </c>
      <c r="H3735">
        <v>36</v>
      </c>
      <c r="I3735">
        <v>20</v>
      </c>
      <c r="J3735">
        <v>10</v>
      </c>
      <c r="K3735">
        <v>838</v>
      </c>
      <c r="L3735">
        <v>40</v>
      </c>
      <c r="M3735">
        <v>30</v>
      </c>
      <c r="N3735">
        <v>60</v>
      </c>
      <c r="O3735">
        <v>90</v>
      </c>
      <c r="P3735">
        <v>11</v>
      </c>
      <c r="Q3735" s="1">
        <v>40664</v>
      </c>
      <c r="R3735" t="s">
        <v>26</v>
      </c>
      <c r="S3735" t="s">
        <v>35</v>
      </c>
      <c r="T3735" t="s">
        <v>25</v>
      </c>
    </row>
    <row r="3736" spans="1:20" x14ac:dyDescent="0.25">
      <c r="A3736">
        <v>903</v>
      </c>
      <c r="B3736" t="s">
        <v>45</v>
      </c>
      <c r="C3736" t="s">
        <v>46</v>
      </c>
      <c r="D3736" t="s">
        <v>43</v>
      </c>
      <c r="E3736">
        <v>63</v>
      </c>
      <c r="F3736">
        <v>100</v>
      </c>
      <c r="G3736">
        <v>178</v>
      </c>
      <c r="H3736">
        <v>78</v>
      </c>
      <c r="I3736">
        <v>37</v>
      </c>
      <c r="J3736">
        <v>25</v>
      </c>
      <c r="K3736">
        <v>593</v>
      </c>
      <c r="L3736">
        <v>100</v>
      </c>
      <c r="M3736">
        <v>90</v>
      </c>
      <c r="N3736">
        <v>130</v>
      </c>
      <c r="O3736">
        <v>220</v>
      </c>
      <c r="P3736">
        <v>3</v>
      </c>
      <c r="Q3736" s="1">
        <v>40269</v>
      </c>
      <c r="R3736" t="s">
        <v>23</v>
      </c>
      <c r="S3736" t="s">
        <v>38</v>
      </c>
      <c r="T3736" t="s">
        <v>31</v>
      </c>
    </row>
    <row r="3737" spans="1:20" x14ac:dyDescent="0.25">
      <c r="A3737">
        <v>903</v>
      </c>
      <c r="B3737" t="s">
        <v>45</v>
      </c>
      <c r="C3737" t="s">
        <v>46</v>
      </c>
      <c r="D3737" t="s">
        <v>43</v>
      </c>
      <c r="E3737">
        <v>106</v>
      </c>
      <c r="F3737">
        <v>144</v>
      </c>
      <c r="G3737">
        <v>243</v>
      </c>
      <c r="H3737">
        <v>99</v>
      </c>
      <c r="I3737">
        <v>38</v>
      </c>
      <c r="J3737">
        <v>27</v>
      </c>
      <c r="K3737">
        <v>766</v>
      </c>
      <c r="L3737">
        <v>100</v>
      </c>
      <c r="M3737">
        <v>80</v>
      </c>
      <c r="N3737">
        <v>120</v>
      </c>
      <c r="O3737">
        <v>200</v>
      </c>
      <c r="P3737">
        <v>5</v>
      </c>
      <c r="Q3737" s="1">
        <v>40210</v>
      </c>
      <c r="R3737" t="s">
        <v>28</v>
      </c>
      <c r="S3737" t="s">
        <v>29</v>
      </c>
      <c r="T3737" t="s">
        <v>25</v>
      </c>
    </row>
    <row r="3738" spans="1:20" x14ac:dyDescent="0.25">
      <c r="A3738">
        <v>903</v>
      </c>
      <c r="B3738" t="s">
        <v>45</v>
      </c>
      <c r="C3738" t="s">
        <v>46</v>
      </c>
      <c r="D3738" t="s">
        <v>43</v>
      </c>
      <c r="E3738">
        <v>20</v>
      </c>
      <c r="F3738">
        <v>63</v>
      </c>
      <c r="G3738">
        <v>110</v>
      </c>
      <c r="H3738">
        <v>47</v>
      </c>
      <c r="I3738">
        <v>43</v>
      </c>
      <c r="J3738">
        <v>15</v>
      </c>
      <c r="K3738">
        <v>420</v>
      </c>
      <c r="L3738">
        <v>30</v>
      </c>
      <c r="M3738">
        <v>40</v>
      </c>
      <c r="N3738">
        <v>60</v>
      </c>
      <c r="O3738">
        <v>100</v>
      </c>
      <c r="P3738">
        <v>8</v>
      </c>
      <c r="Q3738" s="1">
        <v>40360</v>
      </c>
      <c r="R3738" t="s">
        <v>32</v>
      </c>
      <c r="S3738" t="s">
        <v>39</v>
      </c>
      <c r="T3738" t="s">
        <v>31</v>
      </c>
    </row>
    <row r="3739" spans="1:20" x14ac:dyDescent="0.25">
      <c r="A3739">
        <v>903</v>
      </c>
      <c r="B3739" t="s">
        <v>45</v>
      </c>
      <c r="C3739" t="s">
        <v>46</v>
      </c>
      <c r="D3739" t="s">
        <v>43</v>
      </c>
      <c r="E3739">
        <v>33</v>
      </c>
      <c r="F3739">
        <v>68</v>
      </c>
      <c r="G3739">
        <v>117</v>
      </c>
      <c r="H3739">
        <v>50</v>
      </c>
      <c r="I3739">
        <v>41</v>
      </c>
      <c r="J3739">
        <v>16</v>
      </c>
      <c r="K3739">
        <v>397</v>
      </c>
      <c r="L3739">
        <v>40</v>
      </c>
      <c r="M3739">
        <v>40</v>
      </c>
      <c r="N3739">
        <v>70</v>
      </c>
      <c r="O3739">
        <v>110</v>
      </c>
      <c r="P3739">
        <v>8</v>
      </c>
      <c r="Q3739" s="1">
        <v>40695</v>
      </c>
      <c r="R3739" t="s">
        <v>32</v>
      </c>
      <c r="S3739" t="s">
        <v>39</v>
      </c>
      <c r="T3739" t="s">
        <v>31</v>
      </c>
    </row>
    <row r="3740" spans="1:20" x14ac:dyDescent="0.25">
      <c r="A3740">
        <v>903</v>
      </c>
      <c r="B3740" t="s">
        <v>45</v>
      </c>
      <c r="C3740" t="s">
        <v>46</v>
      </c>
      <c r="D3740" t="s">
        <v>43</v>
      </c>
      <c r="E3740">
        <v>58</v>
      </c>
      <c r="F3740">
        <v>90</v>
      </c>
      <c r="G3740">
        <v>160</v>
      </c>
      <c r="H3740">
        <v>60</v>
      </c>
      <c r="I3740">
        <v>51</v>
      </c>
      <c r="J3740">
        <v>19</v>
      </c>
      <c r="K3740">
        <v>-718</v>
      </c>
      <c r="L3740">
        <v>40</v>
      </c>
      <c r="M3740">
        <v>50</v>
      </c>
      <c r="N3740">
        <v>70</v>
      </c>
      <c r="O3740">
        <v>120</v>
      </c>
      <c r="P3740">
        <v>4</v>
      </c>
      <c r="Q3740" s="1">
        <v>40787</v>
      </c>
      <c r="R3740" t="s">
        <v>28</v>
      </c>
      <c r="S3740" t="s">
        <v>41</v>
      </c>
      <c r="T3740" t="s">
        <v>25</v>
      </c>
    </row>
    <row r="3741" spans="1:20" x14ac:dyDescent="0.25">
      <c r="A3741">
        <v>904</v>
      </c>
      <c r="B3741" t="s">
        <v>53</v>
      </c>
      <c r="C3741" t="s">
        <v>21</v>
      </c>
      <c r="D3741" t="s">
        <v>43</v>
      </c>
      <c r="E3741">
        <v>78</v>
      </c>
      <c r="F3741">
        <v>141</v>
      </c>
      <c r="G3741">
        <v>235</v>
      </c>
      <c r="H3741">
        <v>94</v>
      </c>
      <c r="I3741">
        <v>63</v>
      </c>
      <c r="J3741">
        <v>31</v>
      </c>
      <c r="K3741">
        <v>697</v>
      </c>
      <c r="L3741">
        <v>90</v>
      </c>
      <c r="M3741">
        <v>90</v>
      </c>
      <c r="N3741">
        <v>130</v>
      </c>
      <c r="O3741">
        <v>220</v>
      </c>
      <c r="P3741">
        <v>2</v>
      </c>
      <c r="Q3741" s="1">
        <v>40299</v>
      </c>
      <c r="R3741" t="s">
        <v>23</v>
      </c>
      <c r="S3741" t="s">
        <v>24</v>
      </c>
      <c r="T3741" t="s">
        <v>25</v>
      </c>
    </row>
    <row r="3742" spans="1:20" x14ac:dyDescent="0.25">
      <c r="A3742">
        <v>904</v>
      </c>
      <c r="B3742" t="s">
        <v>53</v>
      </c>
      <c r="C3742" t="s">
        <v>21</v>
      </c>
      <c r="D3742" t="s">
        <v>43</v>
      </c>
      <c r="E3742">
        <v>99</v>
      </c>
      <c r="F3742">
        <v>167</v>
      </c>
      <c r="G3742">
        <v>278</v>
      </c>
      <c r="H3742">
        <v>111</v>
      </c>
      <c r="I3742">
        <v>68</v>
      </c>
      <c r="J3742">
        <v>36</v>
      </c>
      <c r="K3742">
        <v>767</v>
      </c>
      <c r="L3742">
        <v>110</v>
      </c>
      <c r="M3742">
        <v>100</v>
      </c>
      <c r="N3742">
        <v>160</v>
      </c>
      <c r="O3742">
        <v>260</v>
      </c>
      <c r="P3742">
        <v>2</v>
      </c>
      <c r="Q3742" s="1">
        <v>40330</v>
      </c>
      <c r="R3742" t="s">
        <v>23</v>
      </c>
      <c r="S3742" t="s">
        <v>24</v>
      </c>
      <c r="T3742" t="s">
        <v>25</v>
      </c>
    </row>
    <row r="3743" spans="1:20" x14ac:dyDescent="0.25">
      <c r="A3743">
        <v>904</v>
      </c>
      <c r="B3743" t="s">
        <v>53</v>
      </c>
      <c r="C3743" t="s">
        <v>21</v>
      </c>
      <c r="D3743" t="s">
        <v>43</v>
      </c>
      <c r="E3743">
        <v>104</v>
      </c>
      <c r="F3743">
        <v>172</v>
      </c>
      <c r="G3743">
        <v>286</v>
      </c>
      <c r="H3743">
        <v>114</v>
      </c>
      <c r="I3743">
        <v>68</v>
      </c>
      <c r="J3743">
        <v>37</v>
      </c>
      <c r="K3743">
        <v>822</v>
      </c>
      <c r="L3743">
        <v>120</v>
      </c>
      <c r="M3743">
        <v>100</v>
      </c>
      <c r="N3743">
        <v>170</v>
      </c>
      <c r="O3743">
        <v>270</v>
      </c>
      <c r="P3743">
        <v>2</v>
      </c>
      <c r="Q3743" s="1">
        <v>40360</v>
      </c>
      <c r="R3743" t="s">
        <v>23</v>
      </c>
      <c r="S3743" t="s">
        <v>24</v>
      </c>
      <c r="T3743" t="s">
        <v>25</v>
      </c>
    </row>
    <row r="3744" spans="1:20" x14ac:dyDescent="0.25">
      <c r="A3744">
        <v>904</v>
      </c>
      <c r="B3744" t="s">
        <v>53</v>
      </c>
      <c r="C3744" t="s">
        <v>21</v>
      </c>
      <c r="D3744" t="s">
        <v>43</v>
      </c>
      <c r="E3744">
        <v>99</v>
      </c>
      <c r="F3744">
        <v>126</v>
      </c>
      <c r="G3744">
        <v>224</v>
      </c>
      <c r="H3744">
        <v>84</v>
      </c>
      <c r="I3744">
        <v>59</v>
      </c>
      <c r="J3744">
        <v>27</v>
      </c>
      <c r="K3744">
        <v>632</v>
      </c>
      <c r="L3744">
        <v>70</v>
      </c>
      <c r="M3744">
        <v>80</v>
      </c>
      <c r="N3744">
        <v>110</v>
      </c>
      <c r="O3744">
        <v>190</v>
      </c>
      <c r="P3744">
        <v>2</v>
      </c>
      <c r="Q3744" s="1">
        <v>40603</v>
      </c>
      <c r="R3744" t="s">
        <v>23</v>
      </c>
      <c r="S3744" t="s">
        <v>24</v>
      </c>
      <c r="T3744" t="s">
        <v>25</v>
      </c>
    </row>
    <row r="3745" spans="1:20" x14ac:dyDescent="0.25">
      <c r="A3745">
        <v>904</v>
      </c>
      <c r="B3745" t="s">
        <v>53</v>
      </c>
      <c r="C3745" t="s">
        <v>21</v>
      </c>
      <c r="D3745" t="s">
        <v>43</v>
      </c>
      <c r="E3745">
        <v>132</v>
      </c>
      <c r="F3745">
        <v>143</v>
      </c>
      <c r="G3745">
        <v>261</v>
      </c>
      <c r="H3745">
        <v>102</v>
      </c>
      <c r="I3745">
        <v>54</v>
      </c>
      <c r="J3745">
        <v>31</v>
      </c>
      <c r="K3745">
        <v>666</v>
      </c>
      <c r="L3745">
        <v>90</v>
      </c>
      <c r="M3745">
        <v>90</v>
      </c>
      <c r="N3745">
        <v>130</v>
      </c>
      <c r="O3745">
        <v>220</v>
      </c>
      <c r="P3745">
        <v>3</v>
      </c>
      <c r="Q3745" s="1">
        <v>40848</v>
      </c>
      <c r="R3745" t="s">
        <v>23</v>
      </c>
      <c r="S3745" t="s">
        <v>38</v>
      </c>
      <c r="T3745" t="s">
        <v>31</v>
      </c>
    </row>
    <row r="3746" spans="1:20" x14ac:dyDescent="0.25">
      <c r="A3746">
        <v>904</v>
      </c>
      <c r="B3746" t="s">
        <v>53</v>
      </c>
      <c r="C3746" t="s">
        <v>21</v>
      </c>
      <c r="D3746" t="s">
        <v>43</v>
      </c>
      <c r="E3746">
        <v>63</v>
      </c>
      <c r="F3746">
        <v>91</v>
      </c>
      <c r="G3746">
        <v>154</v>
      </c>
      <c r="H3746">
        <v>63</v>
      </c>
      <c r="I3746">
        <v>28</v>
      </c>
      <c r="J3746">
        <v>17</v>
      </c>
      <c r="K3746">
        <v>864</v>
      </c>
      <c r="L3746">
        <v>80</v>
      </c>
      <c r="M3746">
        <v>60</v>
      </c>
      <c r="N3746">
        <v>100</v>
      </c>
      <c r="O3746">
        <v>160</v>
      </c>
      <c r="P3746">
        <v>13</v>
      </c>
      <c r="Q3746" s="1">
        <v>40391</v>
      </c>
      <c r="R3746" t="s">
        <v>26</v>
      </c>
      <c r="S3746" t="s">
        <v>27</v>
      </c>
      <c r="T3746" t="s">
        <v>25</v>
      </c>
    </row>
    <row r="3747" spans="1:20" x14ac:dyDescent="0.25">
      <c r="A3747">
        <v>904</v>
      </c>
      <c r="B3747" t="s">
        <v>53</v>
      </c>
      <c r="C3747" t="s">
        <v>21</v>
      </c>
      <c r="D3747" t="s">
        <v>43</v>
      </c>
      <c r="E3747">
        <v>49</v>
      </c>
      <c r="F3747">
        <v>75</v>
      </c>
      <c r="G3747">
        <v>126</v>
      </c>
      <c r="H3747">
        <v>51</v>
      </c>
      <c r="I3747">
        <v>26</v>
      </c>
      <c r="J3747">
        <v>14</v>
      </c>
      <c r="K3747">
        <v>857</v>
      </c>
      <c r="L3747">
        <v>60</v>
      </c>
      <c r="M3747">
        <v>50</v>
      </c>
      <c r="N3747">
        <v>80</v>
      </c>
      <c r="O3747">
        <v>130</v>
      </c>
      <c r="P3747">
        <v>13</v>
      </c>
      <c r="Q3747" s="1">
        <v>40422</v>
      </c>
      <c r="R3747" t="s">
        <v>26</v>
      </c>
      <c r="S3747" t="s">
        <v>27</v>
      </c>
      <c r="T3747" t="s">
        <v>25</v>
      </c>
    </row>
    <row r="3748" spans="1:20" x14ac:dyDescent="0.25">
      <c r="A3748">
        <v>904</v>
      </c>
      <c r="B3748" t="s">
        <v>53</v>
      </c>
      <c r="C3748" t="s">
        <v>21</v>
      </c>
      <c r="D3748" t="s">
        <v>43</v>
      </c>
      <c r="E3748">
        <v>70</v>
      </c>
      <c r="F3748">
        <v>72</v>
      </c>
      <c r="G3748">
        <v>129</v>
      </c>
      <c r="H3748">
        <v>49</v>
      </c>
      <c r="I3748">
        <v>25</v>
      </c>
      <c r="J3748">
        <v>13</v>
      </c>
      <c r="K3748">
        <v>767</v>
      </c>
      <c r="L3748">
        <v>60</v>
      </c>
      <c r="M3748">
        <v>50</v>
      </c>
      <c r="N3748">
        <v>80</v>
      </c>
      <c r="O3748">
        <v>130</v>
      </c>
      <c r="P3748">
        <v>13</v>
      </c>
      <c r="Q3748" s="1">
        <v>40603</v>
      </c>
      <c r="R3748" t="s">
        <v>26</v>
      </c>
      <c r="S3748" t="s">
        <v>27</v>
      </c>
      <c r="T3748" t="s">
        <v>25</v>
      </c>
    </row>
    <row r="3749" spans="1:20" x14ac:dyDescent="0.25">
      <c r="A3749">
        <v>904</v>
      </c>
      <c r="B3749" t="s">
        <v>53</v>
      </c>
      <c r="C3749" t="s">
        <v>21</v>
      </c>
      <c r="D3749" t="s">
        <v>43</v>
      </c>
      <c r="E3749">
        <v>70</v>
      </c>
      <c r="F3749">
        <v>72</v>
      </c>
      <c r="G3749">
        <v>129</v>
      </c>
      <c r="H3749">
        <v>49</v>
      </c>
      <c r="I3749">
        <v>25</v>
      </c>
      <c r="J3749">
        <v>13</v>
      </c>
      <c r="K3749">
        <v>779</v>
      </c>
      <c r="L3749">
        <v>60</v>
      </c>
      <c r="M3749">
        <v>50</v>
      </c>
      <c r="N3749">
        <v>80</v>
      </c>
      <c r="O3749">
        <v>130</v>
      </c>
      <c r="P3749">
        <v>13</v>
      </c>
      <c r="Q3749" s="1">
        <v>40634</v>
      </c>
      <c r="R3749" t="s">
        <v>26</v>
      </c>
      <c r="S3749" t="s">
        <v>27</v>
      </c>
      <c r="T3749" t="s">
        <v>25</v>
      </c>
    </row>
    <row r="3750" spans="1:20" x14ac:dyDescent="0.25">
      <c r="A3750">
        <v>904</v>
      </c>
      <c r="B3750" t="s">
        <v>53</v>
      </c>
      <c r="C3750" t="s">
        <v>21</v>
      </c>
      <c r="D3750" t="s">
        <v>43</v>
      </c>
      <c r="E3750">
        <v>87</v>
      </c>
      <c r="F3750">
        <v>91</v>
      </c>
      <c r="G3750">
        <v>153</v>
      </c>
      <c r="H3750">
        <v>63</v>
      </c>
      <c r="I3750">
        <v>26</v>
      </c>
      <c r="J3750">
        <v>17</v>
      </c>
      <c r="K3750">
        <v>864</v>
      </c>
      <c r="L3750">
        <v>80</v>
      </c>
      <c r="M3750">
        <v>60</v>
      </c>
      <c r="N3750">
        <v>100</v>
      </c>
      <c r="O3750">
        <v>160</v>
      </c>
      <c r="P3750">
        <v>13</v>
      </c>
      <c r="Q3750" s="1">
        <v>40756</v>
      </c>
      <c r="R3750" t="s">
        <v>26</v>
      </c>
      <c r="S3750" t="s">
        <v>27</v>
      </c>
      <c r="T3750" t="s">
        <v>25</v>
      </c>
    </row>
    <row r="3751" spans="1:20" x14ac:dyDescent="0.25">
      <c r="A3751">
        <v>904</v>
      </c>
      <c r="B3751" t="s">
        <v>53</v>
      </c>
      <c r="C3751" t="s">
        <v>21</v>
      </c>
      <c r="D3751" t="s">
        <v>43</v>
      </c>
      <c r="E3751">
        <v>42</v>
      </c>
      <c r="F3751">
        <v>47</v>
      </c>
      <c r="G3751">
        <v>83</v>
      </c>
      <c r="H3751">
        <v>31</v>
      </c>
      <c r="I3751">
        <v>19</v>
      </c>
      <c r="J3751">
        <v>8</v>
      </c>
      <c r="K3751">
        <v>856</v>
      </c>
      <c r="L3751">
        <v>40</v>
      </c>
      <c r="M3751">
        <v>30</v>
      </c>
      <c r="N3751">
        <v>50</v>
      </c>
      <c r="O3751">
        <v>80</v>
      </c>
      <c r="P3751">
        <v>13</v>
      </c>
      <c r="Q3751" s="1">
        <v>40848</v>
      </c>
      <c r="R3751" t="s">
        <v>26</v>
      </c>
      <c r="S3751" t="s">
        <v>27</v>
      </c>
      <c r="T3751" t="s">
        <v>25</v>
      </c>
    </row>
    <row r="3752" spans="1:20" x14ac:dyDescent="0.25">
      <c r="A3752">
        <v>904</v>
      </c>
      <c r="B3752" t="s">
        <v>53</v>
      </c>
      <c r="C3752" t="s">
        <v>21</v>
      </c>
      <c r="D3752" t="s">
        <v>43</v>
      </c>
      <c r="E3752">
        <v>58</v>
      </c>
      <c r="F3752">
        <v>112</v>
      </c>
      <c r="G3752">
        <v>195</v>
      </c>
      <c r="H3752">
        <v>83</v>
      </c>
      <c r="I3752">
        <v>54</v>
      </c>
      <c r="J3752">
        <v>27</v>
      </c>
      <c r="K3752">
        <v>433</v>
      </c>
      <c r="L3752">
        <v>80</v>
      </c>
      <c r="M3752">
        <v>70</v>
      </c>
      <c r="N3752">
        <v>120</v>
      </c>
      <c r="O3752">
        <v>190</v>
      </c>
      <c r="P3752">
        <v>6</v>
      </c>
      <c r="Q3752" s="1">
        <v>40269</v>
      </c>
      <c r="R3752" t="s">
        <v>28</v>
      </c>
      <c r="S3752" t="s">
        <v>30</v>
      </c>
      <c r="T3752" t="s">
        <v>31</v>
      </c>
    </row>
    <row r="3753" spans="1:20" x14ac:dyDescent="0.25">
      <c r="A3753">
        <v>904</v>
      </c>
      <c r="B3753" t="s">
        <v>53</v>
      </c>
      <c r="C3753" t="s">
        <v>21</v>
      </c>
      <c r="D3753" t="s">
        <v>43</v>
      </c>
      <c r="E3753">
        <v>101</v>
      </c>
      <c r="F3753">
        <v>132</v>
      </c>
      <c r="G3753">
        <v>229</v>
      </c>
      <c r="H3753">
        <v>99</v>
      </c>
      <c r="I3753">
        <v>55</v>
      </c>
      <c r="J3753">
        <v>32</v>
      </c>
      <c r="K3753">
        <v>565</v>
      </c>
      <c r="L3753">
        <v>80</v>
      </c>
      <c r="M3753">
        <v>90</v>
      </c>
      <c r="N3753">
        <v>130</v>
      </c>
      <c r="O3753">
        <v>220</v>
      </c>
      <c r="P3753">
        <v>6</v>
      </c>
      <c r="Q3753" s="1">
        <v>40756</v>
      </c>
      <c r="R3753" t="s">
        <v>28</v>
      </c>
      <c r="S3753" t="s">
        <v>30</v>
      </c>
      <c r="T3753" t="s">
        <v>31</v>
      </c>
    </row>
    <row r="3754" spans="1:20" x14ac:dyDescent="0.25">
      <c r="A3754">
        <v>904</v>
      </c>
      <c r="B3754" t="s">
        <v>53</v>
      </c>
      <c r="C3754" t="s">
        <v>21</v>
      </c>
      <c r="D3754" t="s">
        <v>43</v>
      </c>
      <c r="E3754">
        <v>15</v>
      </c>
      <c r="F3754">
        <v>29</v>
      </c>
      <c r="G3754">
        <v>54</v>
      </c>
      <c r="H3754">
        <v>22</v>
      </c>
      <c r="I3754">
        <v>19</v>
      </c>
      <c r="J3754">
        <v>7</v>
      </c>
      <c r="K3754">
        <v>573</v>
      </c>
      <c r="L3754">
        <v>20</v>
      </c>
      <c r="M3754">
        <v>0</v>
      </c>
      <c r="N3754">
        <v>20</v>
      </c>
      <c r="O3754">
        <v>20</v>
      </c>
      <c r="P3754">
        <v>8</v>
      </c>
      <c r="Q3754" s="1">
        <v>40817</v>
      </c>
      <c r="R3754" t="s">
        <v>32</v>
      </c>
      <c r="S3754" t="s">
        <v>39</v>
      </c>
      <c r="T3754" t="s">
        <v>31</v>
      </c>
    </row>
    <row r="3755" spans="1:20" x14ac:dyDescent="0.25">
      <c r="A3755">
        <v>904</v>
      </c>
      <c r="B3755" t="s">
        <v>53</v>
      </c>
      <c r="C3755" t="s">
        <v>21</v>
      </c>
      <c r="D3755" t="s">
        <v>43</v>
      </c>
      <c r="E3755">
        <v>18</v>
      </c>
      <c r="F3755">
        <v>32</v>
      </c>
      <c r="G3755">
        <v>60</v>
      </c>
      <c r="H3755">
        <v>24</v>
      </c>
      <c r="I3755">
        <v>20</v>
      </c>
      <c r="J3755">
        <v>7</v>
      </c>
      <c r="K3755">
        <v>567</v>
      </c>
      <c r="L3755">
        <v>20</v>
      </c>
      <c r="M3755">
        <v>10</v>
      </c>
      <c r="N3755">
        <v>30</v>
      </c>
      <c r="O3755">
        <v>40</v>
      </c>
      <c r="P3755">
        <v>8</v>
      </c>
      <c r="Q3755" s="1">
        <v>40878</v>
      </c>
      <c r="R3755" t="s">
        <v>32</v>
      </c>
      <c r="S3755" t="s">
        <v>39</v>
      </c>
      <c r="T3755" t="s">
        <v>31</v>
      </c>
    </row>
    <row r="3756" spans="1:20" x14ac:dyDescent="0.25">
      <c r="A3756">
        <v>904</v>
      </c>
      <c r="B3756" t="s">
        <v>53</v>
      </c>
      <c r="C3756" t="s">
        <v>21</v>
      </c>
      <c r="D3756" t="s">
        <v>43</v>
      </c>
      <c r="E3756">
        <v>19</v>
      </c>
      <c r="F3756">
        <v>74</v>
      </c>
      <c r="G3756">
        <v>133</v>
      </c>
      <c r="H3756">
        <v>59</v>
      </c>
      <c r="I3756">
        <v>55</v>
      </c>
      <c r="J3756">
        <v>22</v>
      </c>
      <c r="K3756">
        <v>403</v>
      </c>
      <c r="L3756">
        <v>30</v>
      </c>
      <c r="M3756">
        <v>40</v>
      </c>
      <c r="N3756">
        <v>60</v>
      </c>
      <c r="O3756">
        <v>100</v>
      </c>
      <c r="P3756">
        <v>9</v>
      </c>
      <c r="Q3756" s="1">
        <v>40360</v>
      </c>
      <c r="R3756" t="s">
        <v>32</v>
      </c>
      <c r="S3756" t="s">
        <v>33</v>
      </c>
      <c r="T3756" t="s">
        <v>31</v>
      </c>
    </row>
    <row r="3757" spans="1:20" x14ac:dyDescent="0.25">
      <c r="A3757">
        <v>904</v>
      </c>
      <c r="B3757" t="s">
        <v>53</v>
      </c>
      <c r="C3757" t="s">
        <v>21</v>
      </c>
      <c r="D3757" t="s">
        <v>43</v>
      </c>
      <c r="E3757">
        <v>20</v>
      </c>
      <c r="F3757">
        <v>66</v>
      </c>
      <c r="G3757">
        <v>134</v>
      </c>
      <c r="H3757">
        <v>54</v>
      </c>
      <c r="I3757">
        <v>56</v>
      </c>
      <c r="J3757">
        <v>20</v>
      </c>
      <c r="K3757">
        <v>312</v>
      </c>
      <c r="L3757">
        <v>20</v>
      </c>
      <c r="M3757">
        <v>40</v>
      </c>
      <c r="N3757">
        <v>50</v>
      </c>
      <c r="O3757">
        <v>90</v>
      </c>
      <c r="P3757">
        <v>9</v>
      </c>
      <c r="Q3757" s="1">
        <v>40544</v>
      </c>
      <c r="R3757" t="s">
        <v>32</v>
      </c>
      <c r="S3757" t="s">
        <v>33</v>
      </c>
      <c r="T3757" t="s">
        <v>31</v>
      </c>
    </row>
    <row r="3758" spans="1:20" x14ac:dyDescent="0.25">
      <c r="A3758">
        <v>904</v>
      </c>
      <c r="B3758" t="s">
        <v>53</v>
      </c>
      <c r="C3758" t="s">
        <v>21</v>
      </c>
      <c r="D3758" t="s">
        <v>43</v>
      </c>
      <c r="E3758">
        <v>18</v>
      </c>
      <c r="F3758">
        <v>65</v>
      </c>
      <c r="G3758">
        <v>126</v>
      </c>
      <c r="H3758">
        <v>53</v>
      </c>
      <c r="I3758">
        <v>53</v>
      </c>
      <c r="J3758">
        <v>20</v>
      </c>
      <c r="K3758">
        <v>306</v>
      </c>
      <c r="L3758">
        <v>20</v>
      </c>
      <c r="M3758">
        <v>40</v>
      </c>
      <c r="N3758">
        <v>50</v>
      </c>
      <c r="O3758">
        <v>90</v>
      </c>
      <c r="P3758">
        <v>9</v>
      </c>
      <c r="Q3758" s="1">
        <v>40575</v>
      </c>
      <c r="R3758" t="s">
        <v>32</v>
      </c>
      <c r="S3758" t="s">
        <v>33</v>
      </c>
      <c r="T3758" t="s">
        <v>31</v>
      </c>
    </row>
    <row r="3759" spans="1:20" x14ac:dyDescent="0.25">
      <c r="A3759">
        <v>904</v>
      </c>
      <c r="B3759" t="s">
        <v>53</v>
      </c>
      <c r="C3759" t="s">
        <v>21</v>
      </c>
      <c r="D3759" t="s">
        <v>43</v>
      </c>
      <c r="E3759">
        <v>23</v>
      </c>
      <c r="F3759">
        <v>72</v>
      </c>
      <c r="G3759">
        <v>129</v>
      </c>
      <c r="H3759">
        <v>58</v>
      </c>
      <c r="I3759">
        <v>51</v>
      </c>
      <c r="J3759">
        <v>22</v>
      </c>
      <c r="K3759">
        <v>338</v>
      </c>
      <c r="L3759">
        <v>30</v>
      </c>
      <c r="M3759">
        <v>40</v>
      </c>
      <c r="N3759">
        <v>60</v>
      </c>
      <c r="O3759">
        <v>100</v>
      </c>
      <c r="P3759">
        <v>9</v>
      </c>
      <c r="Q3759" s="1">
        <v>40664</v>
      </c>
      <c r="R3759" t="s">
        <v>32</v>
      </c>
      <c r="S3759" t="s">
        <v>33</v>
      </c>
      <c r="T3759" t="s">
        <v>31</v>
      </c>
    </row>
    <row r="3760" spans="1:20" x14ac:dyDescent="0.25">
      <c r="A3760">
        <v>904</v>
      </c>
      <c r="B3760" t="s">
        <v>53</v>
      </c>
      <c r="C3760" t="s">
        <v>21</v>
      </c>
      <c r="D3760" t="s">
        <v>43</v>
      </c>
      <c r="E3760">
        <v>55</v>
      </c>
      <c r="F3760">
        <v>103</v>
      </c>
      <c r="G3760">
        <v>189</v>
      </c>
      <c r="H3760">
        <v>86</v>
      </c>
      <c r="I3760">
        <v>48</v>
      </c>
      <c r="J3760">
        <v>26</v>
      </c>
      <c r="K3760">
        <v>1081</v>
      </c>
      <c r="L3760">
        <v>50</v>
      </c>
      <c r="M3760">
        <v>60</v>
      </c>
      <c r="N3760">
        <v>80</v>
      </c>
      <c r="O3760">
        <v>140</v>
      </c>
      <c r="P3760">
        <v>10</v>
      </c>
      <c r="Q3760" s="1">
        <v>40360</v>
      </c>
      <c r="R3760" t="s">
        <v>32</v>
      </c>
      <c r="S3760" t="s">
        <v>34</v>
      </c>
      <c r="T3760" t="s">
        <v>31</v>
      </c>
    </row>
    <row r="3761" spans="1:20" x14ac:dyDescent="0.25">
      <c r="A3761">
        <v>904</v>
      </c>
      <c r="B3761" t="s">
        <v>53</v>
      </c>
      <c r="C3761" t="s">
        <v>21</v>
      </c>
      <c r="D3761" t="s">
        <v>43</v>
      </c>
      <c r="E3761">
        <v>71</v>
      </c>
      <c r="F3761">
        <v>94</v>
      </c>
      <c r="G3761">
        <v>185</v>
      </c>
      <c r="H3761">
        <v>80</v>
      </c>
      <c r="I3761">
        <v>46</v>
      </c>
      <c r="J3761">
        <v>24</v>
      </c>
      <c r="K3761">
        <v>1055</v>
      </c>
      <c r="L3761">
        <v>40</v>
      </c>
      <c r="M3761">
        <v>40</v>
      </c>
      <c r="N3761">
        <v>50</v>
      </c>
      <c r="O3761">
        <v>90</v>
      </c>
      <c r="P3761">
        <v>10</v>
      </c>
      <c r="Q3761" s="1">
        <v>40817</v>
      </c>
      <c r="R3761" t="s">
        <v>32</v>
      </c>
      <c r="S3761" t="s">
        <v>34</v>
      </c>
      <c r="T3761" t="s">
        <v>31</v>
      </c>
    </row>
    <row r="3762" spans="1:20" x14ac:dyDescent="0.25">
      <c r="A3762">
        <v>904</v>
      </c>
      <c r="B3762" t="s">
        <v>53</v>
      </c>
      <c r="C3762" t="s">
        <v>21</v>
      </c>
      <c r="D3762" t="s">
        <v>43</v>
      </c>
      <c r="E3762">
        <v>30</v>
      </c>
      <c r="F3762">
        <v>51</v>
      </c>
      <c r="G3762">
        <v>85</v>
      </c>
      <c r="H3762">
        <v>34</v>
      </c>
      <c r="I3762">
        <v>21</v>
      </c>
      <c r="J3762">
        <v>9</v>
      </c>
      <c r="K3762">
        <v>821</v>
      </c>
      <c r="L3762">
        <v>50</v>
      </c>
      <c r="M3762">
        <v>30</v>
      </c>
      <c r="N3762">
        <v>60</v>
      </c>
      <c r="O3762">
        <v>90</v>
      </c>
      <c r="P3762">
        <v>11</v>
      </c>
      <c r="Q3762" s="1">
        <v>40269</v>
      </c>
      <c r="R3762" t="s">
        <v>26</v>
      </c>
      <c r="S3762" t="s">
        <v>35</v>
      </c>
      <c r="T3762" t="s">
        <v>25</v>
      </c>
    </row>
    <row r="3763" spans="1:20" x14ac:dyDescent="0.25">
      <c r="A3763">
        <v>904</v>
      </c>
      <c r="B3763" t="s">
        <v>53</v>
      </c>
      <c r="C3763" t="s">
        <v>21</v>
      </c>
      <c r="D3763" t="s">
        <v>43</v>
      </c>
      <c r="E3763">
        <v>45</v>
      </c>
      <c r="F3763">
        <v>51</v>
      </c>
      <c r="G3763">
        <v>91</v>
      </c>
      <c r="H3763">
        <v>34</v>
      </c>
      <c r="I3763">
        <v>21</v>
      </c>
      <c r="J3763">
        <v>9</v>
      </c>
      <c r="K3763">
        <v>821</v>
      </c>
      <c r="L3763">
        <v>50</v>
      </c>
      <c r="M3763">
        <v>30</v>
      </c>
      <c r="N3763">
        <v>60</v>
      </c>
      <c r="O3763">
        <v>90</v>
      </c>
      <c r="P3763">
        <v>11</v>
      </c>
      <c r="Q3763" s="1">
        <v>40634</v>
      </c>
      <c r="R3763" t="s">
        <v>26</v>
      </c>
      <c r="S3763" t="s">
        <v>35</v>
      </c>
      <c r="T3763" t="s">
        <v>25</v>
      </c>
    </row>
    <row r="3764" spans="1:20" x14ac:dyDescent="0.25">
      <c r="A3764">
        <v>909</v>
      </c>
      <c r="B3764" t="s">
        <v>42</v>
      </c>
      <c r="C3764" t="s">
        <v>37</v>
      </c>
      <c r="D3764" t="s">
        <v>43</v>
      </c>
      <c r="E3764">
        <v>-27</v>
      </c>
      <c r="F3764">
        <v>28</v>
      </c>
      <c r="G3764">
        <v>132</v>
      </c>
      <c r="H3764">
        <v>104</v>
      </c>
      <c r="I3764">
        <v>55</v>
      </c>
      <c r="J3764">
        <v>33</v>
      </c>
      <c r="K3764">
        <v>685</v>
      </c>
      <c r="L3764">
        <v>-20</v>
      </c>
      <c r="M3764">
        <v>130</v>
      </c>
      <c r="N3764">
        <v>30</v>
      </c>
      <c r="O3764">
        <v>160</v>
      </c>
      <c r="P3764">
        <v>1</v>
      </c>
      <c r="Q3764" s="1">
        <v>40210</v>
      </c>
      <c r="R3764" t="s">
        <v>23</v>
      </c>
      <c r="S3764" t="s">
        <v>44</v>
      </c>
      <c r="T3764" t="s">
        <v>25</v>
      </c>
    </row>
    <row r="3765" spans="1:20" x14ac:dyDescent="0.25">
      <c r="A3765">
        <v>909</v>
      </c>
      <c r="B3765" t="s">
        <v>42</v>
      </c>
      <c r="C3765" t="s">
        <v>37</v>
      </c>
      <c r="D3765" t="s">
        <v>43</v>
      </c>
      <c r="E3765">
        <v>-110</v>
      </c>
      <c r="F3765">
        <v>-13</v>
      </c>
      <c r="G3765">
        <v>116</v>
      </c>
      <c r="H3765">
        <v>122</v>
      </c>
      <c r="I3765">
        <v>61</v>
      </c>
      <c r="J3765">
        <v>39</v>
      </c>
      <c r="K3765">
        <v>2555</v>
      </c>
      <c r="L3765">
        <v>-60</v>
      </c>
      <c r="M3765">
        <v>170</v>
      </c>
      <c r="N3765">
        <v>-20</v>
      </c>
      <c r="O3765">
        <v>150</v>
      </c>
      <c r="P3765">
        <v>1</v>
      </c>
      <c r="Q3765" s="1">
        <v>40817</v>
      </c>
      <c r="R3765" t="s">
        <v>23</v>
      </c>
      <c r="S3765" t="s">
        <v>44</v>
      </c>
      <c r="T3765" t="s">
        <v>25</v>
      </c>
    </row>
    <row r="3766" spans="1:20" x14ac:dyDescent="0.25">
      <c r="A3766">
        <v>909</v>
      </c>
      <c r="B3766" t="s">
        <v>42</v>
      </c>
      <c r="C3766" t="s">
        <v>37</v>
      </c>
      <c r="D3766" t="s">
        <v>43</v>
      </c>
      <c r="E3766">
        <v>-120</v>
      </c>
      <c r="F3766">
        <v>-24</v>
      </c>
      <c r="G3766">
        <v>138</v>
      </c>
      <c r="H3766">
        <v>162</v>
      </c>
      <c r="I3766">
        <v>96</v>
      </c>
      <c r="J3766">
        <v>53</v>
      </c>
      <c r="K3766">
        <v>3421</v>
      </c>
      <c r="L3766">
        <v>-120</v>
      </c>
      <c r="M3766">
        <v>200</v>
      </c>
      <c r="N3766">
        <v>-30</v>
      </c>
      <c r="O3766">
        <v>170</v>
      </c>
      <c r="P3766">
        <v>3</v>
      </c>
      <c r="Q3766" s="1">
        <v>40422</v>
      </c>
      <c r="R3766" t="s">
        <v>23</v>
      </c>
      <c r="S3766" t="s">
        <v>38</v>
      </c>
      <c r="T3766" t="s">
        <v>31</v>
      </c>
    </row>
    <row r="3767" spans="1:20" x14ac:dyDescent="0.25">
      <c r="A3767">
        <v>909</v>
      </c>
      <c r="B3767" t="s">
        <v>42</v>
      </c>
      <c r="C3767" t="s">
        <v>37</v>
      </c>
      <c r="D3767" t="s">
        <v>43</v>
      </c>
      <c r="E3767">
        <v>-127</v>
      </c>
      <c r="F3767">
        <v>-27</v>
      </c>
      <c r="G3767">
        <v>146</v>
      </c>
      <c r="H3767">
        <v>173</v>
      </c>
      <c r="I3767">
        <v>100</v>
      </c>
      <c r="J3767">
        <v>57</v>
      </c>
      <c r="K3767">
        <v>3909</v>
      </c>
      <c r="L3767">
        <v>-130</v>
      </c>
      <c r="M3767">
        <v>200</v>
      </c>
      <c r="N3767">
        <v>-30</v>
      </c>
      <c r="O3767">
        <v>170</v>
      </c>
      <c r="P3767">
        <v>3</v>
      </c>
      <c r="Q3767" s="1">
        <v>40483</v>
      </c>
      <c r="R3767" t="s">
        <v>23</v>
      </c>
      <c r="S3767" t="s">
        <v>38</v>
      </c>
      <c r="T3767" t="s">
        <v>31</v>
      </c>
    </row>
    <row r="3768" spans="1:20" x14ac:dyDescent="0.25">
      <c r="A3768">
        <v>909</v>
      </c>
      <c r="B3768" t="s">
        <v>42</v>
      </c>
      <c r="C3768" t="s">
        <v>37</v>
      </c>
      <c r="D3768" t="s">
        <v>43</v>
      </c>
      <c r="E3768">
        <v>-217</v>
      </c>
      <c r="F3768">
        <v>-36</v>
      </c>
      <c r="G3768">
        <v>200</v>
      </c>
      <c r="H3768">
        <v>238</v>
      </c>
      <c r="I3768">
        <v>113</v>
      </c>
      <c r="J3768">
        <v>78</v>
      </c>
      <c r="K3768">
        <v>2797</v>
      </c>
      <c r="L3768">
        <v>-150</v>
      </c>
      <c r="M3768">
        <v>290</v>
      </c>
      <c r="N3768">
        <v>-40</v>
      </c>
      <c r="O3768">
        <v>250</v>
      </c>
      <c r="P3768">
        <v>3</v>
      </c>
      <c r="Q3768" s="1">
        <v>40725</v>
      </c>
      <c r="R3768" t="s">
        <v>23</v>
      </c>
      <c r="S3768" t="s">
        <v>38</v>
      </c>
      <c r="T3768" t="s">
        <v>31</v>
      </c>
    </row>
    <row r="3769" spans="1:20" x14ac:dyDescent="0.25">
      <c r="A3769">
        <v>909</v>
      </c>
      <c r="B3769" t="s">
        <v>42</v>
      </c>
      <c r="C3769" t="s">
        <v>37</v>
      </c>
      <c r="D3769" t="s">
        <v>43</v>
      </c>
      <c r="E3769">
        <v>362</v>
      </c>
      <c r="F3769">
        <v>392</v>
      </c>
      <c r="G3769">
        <v>681</v>
      </c>
      <c r="H3769">
        <v>295</v>
      </c>
      <c r="I3769">
        <v>121</v>
      </c>
      <c r="J3769">
        <v>97</v>
      </c>
      <c r="K3769">
        <v>1714</v>
      </c>
      <c r="L3769">
        <v>250</v>
      </c>
      <c r="M3769">
        <v>280</v>
      </c>
      <c r="N3769">
        <v>370</v>
      </c>
      <c r="O3769">
        <v>650</v>
      </c>
      <c r="P3769">
        <v>6</v>
      </c>
      <c r="Q3769" s="1">
        <v>40756</v>
      </c>
      <c r="R3769" t="s">
        <v>28</v>
      </c>
      <c r="S3769" t="s">
        <v>30</v>
      </c>
      <c r="T3769" t="s">
        <v>31</v>
      </c>
    </row>
    <row r="3770" spans="1:20" x14ac:dyDescent="0.25">
      <c r="A3770">
        <v>909</v>
      </c>
      <c r="B3770" t="s">
        <v>42</v>
      </c>
      <c r="C3770" t="s">
        <v>37</v>
      </c>
      <c r="D3770" t="s">
        <v>43</v>
      </c>
      <c r="E3770">
        <v>99</v>
      </c>
      <c r="F3770">
        <v>112</v>
      </c>
      <c r="G3770">
        <v>197</v>
      </c>
      <c r="H3770">
        <v>87</v>
      </c>
      <c r="I3770">
        <v>37</v>
      </c>
      <c r="J3770">
        <v>28</v>
      </c>
      <c r="K3770">
        <v>564</v>
      </c>
      <c r="L3770">
        <v>70</v>
      </c>
      <c r="M3770">
        <v>70</v>
      </c>
      <c r="N3770">
        <v>100</v>
      </c>
      <c r="O3770">
        <v>170</v>
      </c>
      <c r="P3770">
        <v>10</v>
      </c>
      <c r="Q3770" s="1">
        <v>40725</v>
      </c>
      <c r="R3770" t="s">
        <v>32</v>
      </c>
      <c r="S3770" t="s">
        <v>34</v>
      </c>
      <c r="T3770" t="s">
        <v>31</v>
      </c>
    </row>
    <row r="3771" spans="1:20" x14ac:dyDescent="0.25">
      <c r="A3771">
        <v>914</v>
      </c>
      <c r="B3771" t="s">
        <v>47</v>
      </c>
      <c r="C3771" t="s">
        <v>21</v>
      </c>
      <c r="D3771" t="s">
        <v>43</v>
      </c>
      <c r="E3771">
        <v>508</v>
      </c>
      <c r="F3771">
        <v>546</v>
      </c>
      <c r="G3771">
        <v>902</v>
      </c>
      <c r="H3771">
        <v>364</v>
      </c>
      <c r="I3771">
        <v>166</v>
      </c>
      <c r="J3771">
        <v>127</v>
      </c>
      <c r="K3771">
        <v>2617</v>
      </c>
      <c r="L3771">
        <v>370</v>
      </c>
      <c r="M3771">
        <v>340</v>
      </c>
      <c r="N3771">
        <v>520</v>
      </c>
      <c r="O3771">
        <v>860</v>
      </c>
      <c r="P3771">
        <v>2</v>
      </c>
      <c r="Q3771" s="1">
        <v>40756</v>
      </c>
      <c r="R3771" t="s">
        <v>23</v>
      </c>
      <c r="S3771" t="s">
        <v>24</v>
      </c>
      <c r="T3771" t="s">
        <v>25</v>
      </c>
    </row>
    <row r="3772" spans="1:20" x14ac:dyDescent="0.25">
      <c r="A3772">
        <v>914</v>
      </c>
      <c r="B3772" t="s">
        <v>47</v>
      </c>
      <c r="C3772" t="s">
        <v>21</v>
      </c>
      <c r="D3772" t="s">
        <v>43</v>
      </c>
      <c r="E3772">
        <v>70</v>
      </c>
      <c r="F3772">
        <v>73</v>
      </c>
      <c r="G3772">
        <v>131</v>
      </c>
      <c r="H3772">
        <v>50</v>
      </c>
      <c r="I3772">
        <v>26</v>
      </c>
      <c r="J3772">
        <v>14</v>
      </c>
      <c r="K3772">
        <v>589</v>
      </c>
      <c r="L3772">
        <v>50</v>
      </c>
      <c r="M3772">
        <v>50</v>
      </c>
      <c r="N3772">
        <v>70</v>
      </c>
      <c r="O3772">
        <v>120</v>
      </c>
      <c r="P3772">
        <v>13</v>
      </c>
      <c r="Q3772" s="1">
        <v>40848</v>
      </c>
      <c r="R3772" t="s">
        <v>26</v>
      </c>
      <c r="S3772" t="s">
        <v>27</v>
      </c>
      <c r="T3772" t="s">
        <v>25</v>
      </c>
    </row>
    <row r="3773" spans="1:20" x14ac:dyDescent="0.25">
      <c r="A3773">
        <v>914</v>
      </c>
      <c r="B3773" t="s">
        <v>47</v>
      </c>
      <c r="C3773" t="s">
        <v>21</v>
      </c>
      <c r="D3773" t="s">
        <v>43</v>
      </c>
      <c r="E3773">
        <v>-205</v>
      </c>
      <c r="F3773">
        <v>-59</v>
      </c>
      <c r="G3773">
        <v>66</v>
      </c>
      <c r="H3773">
        <v>125</v>
      </c>
      <c r="I3773">
        <v>146</v>
      </c>
      <c r="J3773">
        <v>113</v>
      </c>
      <c r="K3773">
        <v>1382</v>
      </c>
      <c r="L3773">
        <v>-190</v>
      </c>
      <c r="M3773">
        <v>120</v>
      </c>
      <c r="N3773">
        <v>-60</v>
      </c>
      <c r="O3773">
        <v>60</v>
      </c>
      <c r="P3773">
        <v>5</v>
      </c>
      <c r="Q3773" s="1">
        <v>40269</v>
      </c>
      <c r="R3773" t="s">
        <v>28</v>
      </c>
      <c r="S3773" t="s">
        <v>29</v>
      </c>
      <c r="T3773" t="s">
        <v>25</v>
      </c>
    </row>
    <row r="3774" spans="1:20" x14ac:dyDescent="0.25">
      <c r="A3774">
        <v>914</v>
      </c>
      <c r="B3774" t="s">
        <v>47</v>
      </c>
      <c r="C3774" t="s">
        <v>21</v>
      </c>
      <c r="D3774" t="s">
        <v>43</v>
      </c>
      <c r="E3774">
        <v>-236</v>
      </c>
      <c r="F3774">
        <v>-72</v>
      </c>
      <c r="G3774">
        <v>72</v>
      </c>
      <c r="H3774">
        <v>144</v>
      </c>
      <c r="I3774">
        <v>164</v>
      </c>
      <c r="J3774">
        <v>131</v>
      </c>
      <c r="K3774">
        <v>1979</v>
      </c>
      <c r="L3774">
        <v>-210</v>
      </c>
      <c r="M3774">
        <v>130</v>
      </c>
      <c r="N3774">
        <v>-60</v>
      </c>
      <c r="O3774">
        <v>70</v>
      </c>
      <c r="P3774">
        <v>5</v>
      </c>
      <c r="Q3774" s="1">
        <v>40330</v>
      </c>
      <c r="R3774" t="s">
        <v>28</v>
      </c>
      <c r="S3774" t="s">
        <v>29</v>
      </c>
      <c r="T3774" t="s">
        <v>25</v>
      </c>
    </row>
    <row r="3775" spans="1:20" x14ac:dyDescent="0.25">
      <c r="A3775">
        <v>914</v>
      </c>
      <c r="B3775" t="s">
        <v>47</v>
      </c>
      <c r="C3775" t="s">
        <v>21</v>
      </c>
      <c r="D3775" t="s">
        <v>43</v>
      </c>
      <c r="E3775">
        <v>-300</v>
      </c>
      <c r="F3775">
        <v>-56</v>
      </c>
      <c r="G3775">
        <v>74</v>
      </c>
      <c r="H3775">
        <v>125</v>
      </c>
      <c r="I3775">
        <v>146</v>
      </c>
      <c r="J3775">
        <v>113</v>
      </c>
      <c r="K3775">
        <v>3142</v>
      </c>
      <c r="L3775">
        <v>-170</v>
      </c>
      <c r="M3775">
        <v>110</v>
      </c>
      <c r="N3775">
        <v>-60</v>
      </c>
      <c r="O3775">
        <v>50</v>
      </c>
      <c r="P3775">
        <v>5</v>
      </c>
      <c r="Q3775" s="1">
        <v>40817</v>
      </c>
      <c r="R3775" t="s">
        <v>28</v>
      </c>
      <c r="S3775" t="s">
        <v>29</v>
      </c>
      <c r="T3775" t="s">
        <v>25</v>
      </c>
    </row>
    <row r="3776" spans="1:20" x14ac:dyDescent="0.25">
      <c r="A3776">
        <v>914</v>
      </c>
      <c r="B3776" t="s">
        <v>47</v>
      </c>
      <c r="C3776" t="s">
        <v>21</v>
      </c>
      <c r="D3776" t="s">
        <v>43</v>
      </c>
      <c r="E3776">
        <v>-300</v>
      </c>
      <c r="F3776">
        <v>-60</v>
      </c>
      <c r="G3776">
        <v>65</v>
      </c>
      <c r="H3776">
        <v>121</v>
      </c>
      <c r="I3776">
        <v>142</v>
      </c>
      <c r="J3776">
        <v>109</v>
      </c>
      <c r="K3776">
        <v>3385</v>
      </c>
      <c r="L3776">
        <v>-190</v>
      </c>
      <c r="M3776">
        <v>110</v>
      </c>
      <c r="N3776">
        <v>-60</v>
      </c>
      <c r="O3776">
        <v>50</v>
      </c>
      <c r="P3776">
        <v>5</v>
      </c>
      <c r="Q3776" s="1">
        <v>40848</v>
      </c>
      <c r="R3776" t="s">
        <v>28</v>
      </c>
      <c r="S3776" t="s">
        <v>29</v>
      </c>
      <c r="T3776" t="s">
        <v>25</v>
      </c>
    </row>
    <row r="3777" spans="1:20" x14ac:dyDescent="0.25">
      <c r="A3777">
        <v>914</v>
      </c>
      <c r="B3777" t="s">
        <v>47</v>
      </c>
      <c r="C3777" t="s">
        <v>21</v>
      </c>
      <c r="D3777" t="s">
        <v>43</v>
      </c>
      <c r="E3777">
        <v>-119</v>
      </c>
      <c r="F3777">
        <v>-32</v>
      </c>
      <c r="G3777">
        <v>182</v>
      </c>
      <c r="H3777">
        <v>214</v>
      </c>
      <c r="I3777">
        <v>87</v>
      </c>
      <c r="J3777">
        <v>66</v>
      </c>
      <c r="K3777">
        <v>1480</v>
      </c>
      <c r="L3777">
        <v>-80</v>
      </c>
      <c r="M3777">
        <v>160</v>
      </c>
      <c r="N3777">
        <v>-20</v>
      </c>
      <c r="O3777">
        <v>140</v>
      </c>
      <c r="P3777">
        <v>10</v>
      </c>
      <c r="Q3777" s="1">
        <v>40238</v>
      </c>
      <c r="R3777" t="s">
        <v>32</v>
      </c>
      <c r="S3777" t="s">
        <v>34</v>
      </c>
      <c r="T3777" t="s">
        <v>31</v>
      </c>
    </row>
    <row r="3778" spans="1:20" x14ac:dyDescent="0.25">
      <c r="A3778">
        <v>914</v>
      </c>
      <c r="B3778" t="s">
        <v>47</v>
      </c>
      <c r="C3778" t="s">
        <v>21</v>
      </c>
      <c r="D3778" t="s">
        <v>43</v>
      </c>
      <c r="E3778">
        <v>-156</v>
      </c>
      <c r="F3778">
        <v>-65</v>
      </c>
      <c r="G3778">
        <v>160</v>
      </c>
      <c r="H3778">
        <v>225</v>
      </c>
      <c r="I3778">
        <v>91</v>
      </c>
      <c r="J3778">
        <v>69</v>
      </c>
      <c r="K3778">
        <v>4742</v>
      </c>
      <c r="L3778">
        <v>-120</v>
      </c>
      <c r="M3778">
        <v>160</v>
      </c>
      <c r="N3778">
        <v>-50</v>
      </c>
      <c r="O3778">
        <v>110</v>
      </c>
      <c r="P3778">
        <v>10</v>
      </c>
      <c r="Q3778" s="1">
        <v>40483</v>
      </c>
      <c r="R3778" t="s">
        <v>32</v>
      </c>
      <c r="S3778" t="s">
        <v>34</v>
      </c>
      <c r="T3778" t="s">
        <v>31</v>
      </c>
    </row>
    <row r="3779" spans="1:20" x14ac:dyDescent="0.25">
      <c r="A3779">
        <v>914</v>
      </c>
      <c r="B3779" t="s">
        <v>47</v>
      </c>
      <c r="C3779" t="s">
        <v>21</v>
      </c>
      <c r="D3779" t="s">
        <v>43</v>
      </c>
      <c r="E3779">
        <v>-197</v>
      </c>
      <c r="F3779">
        <v>-46</v>
      </c>
      <c r="G3779">
        <v>196</v>
      </c>
      <c r="H3779">
        <v>244</v>
      </c>
      <c r="I3779">
        <v>90</v>
      </c>
      <c r="J3779">
        <v>75</v>
      </c>
      <c r="K3779">
        <v>2636</v>
      </c>
      <c r="L3779">
        <v>-100</v>
      </c>
      <c r="M3779">
        <v>180</v>
      </c>
      <c r="N3779">
        <v>-30</v>
      </c>
      <c r="O3779">
        <v>150</v>
      </c>
      <c r="P3779">
        <v>10</v>
      </c>
      <c r="Q3779" s="1">
        <v>40695</v>
      </c>
      <c r="R3779" t="s">
        <v>32</v>
      </c>
      <c r="S3779" t="s">
        <v>34</v>
      </c>
      <c r="T3779" t="s">
        <v>31</v>
      </c>
    </row>
    <row r="3780" spans="1:20" x14ac:dyDescent="0.25">
      <c r="A3780">
        <v>914</v>
      </c>
      <c r="B3780" t="s">
        <v>47</v>
      </c>
      <c r="C3780" t="s">
        <v>21</v>
      </c>
      <c r="D3780" t="s">
        <v>43</v>
      </c>
      <c r="E3780">
        <v>-226</v>
      </c>
      <c r="F3780">
        <v>-62</v>
      </c>
      <c r="G3780">
        <v>196</v>
      </c>
      <c r="H3780">
        <v>260</v>
      </c>
      <c r="I3780">
        <v>95</v>
      </c>
      <c r="J3780">
        <v>80</v>
      </c>
      <c r="K3780">
        <v>3076</v>
      </c>
      <c r="L3780">
        <v>-110</v>
      </c>
      <c r="M3780">
        <v>190</v>
      </c>
      <c r="N3780">
        <v>-40</v>
      </c>
      <c r="O3780">
        <v>150</v>
      </c>
      <c r="P3780">
        <v>10</v>
      </c>
      <c r="Q3780" s="1">
        <v>40725</v>
      </c>
      <c r="R3780" t="s">
        <v>32</v>
      </c>
      <c r="S3780" t="s">
        <v>34</v>
      </c>
      <c r="T3780" t="s">
        <v>31</v>
      </c>
    </row>
    <row r="3781" spans="1:20" x14ac:dyDescent="0.25">
      <c r="A3781">
        <v>914</v>
      </c>
      <c r="B3781" t="s">
        <v>47</v>
      </c>
      <c r="C3781" t="s">
        <v>21</v>
      </c>
      <c r="D3781" t="s">
        <v>43</v>
      </c>
      <c r="E3781">
        <v>184</v>
      </c>
      <c r="F3781">
        <v>178</v>
      </c>
      <c r="G3781">
        <v>298</v>
      </c>
      <c r="H3781">
        <v>123</v>
      </c>
      <c r="I3781">
        <v>42</v>
      </c>
      <c r="J3781">
        <v>34</v>
      </c>
      <c r="K3781">
        <v>947</v>
      </c>
      <c r="L3781">
        <v>150</v>
      </c>
      <c r="M3781">
        <v>130</v>
      </c>
      <c r="N3781">
        <v>190</v>
      </c>
      <c r="O3781">
        <v>320</v>
      </c>
      <c r="P3781">
        <v>11</v>
      </c>
      <c r="Q3781" s="1">
        <v>40695</v>
      </c>
      <c r="R3781" t="s">
        <v>26</v>
      </c>
      <c r="S3781" t="s">
        <v>35</v>
      </c>
      <c r="T3781" t="s">
        <v>25</v>
      </c>
    </row>
    <row r="3782" spans="1:20" x14ac:dyDescent="0.25">
      <c r="A3782">
        <v>914</v>
      </c>
      <c r="B3782" t="s">
        <v>47</v>
      </c>
      <c r="C3782" t="s">
        <v>21</v>
      </c>
      <c r="D3782" t="s">
        <v>43</v>
      </c>
      <c r="E3782">
        <v>133</v>
      </c>
      <c r="F3782">
        <v>178</v>
      </c>
      <c r="G3782">
        <v>301</v>
      </c>
      <c r="H3782">
        <v>123</v>
      </c>
      <c r="I3782">
        <v>45</v>
      </c>
      <c r="J3782">
        <v>34</v>
      </c>
      <c r="K3782">
        <v>941</v>
      </c>
      <c r="L3782">
        <v>150</v>
      </c>
      <c r="M3782">
        <v>130</v>
      </c>
      <c r="N3782">
        <v>190</v>
      </c>
      <c r="O3782">
        <v>320</v>
      </c>
      <c r="P3782">
        <v>12</v>
      </c>
      <c r="Q3782" s="1">
        <v>40391</v>
      </c>
      <c r="R3782" t="s">
        <v>26</v>
      </c>
      <c r="S3782" t="s">
        <v>40</v>
      </c>
      <c r="T3782" t="s">
        <v>25</v>
      </c>
    </row>
    <row r="3783" spans="1:20" x14ac:dyDescent="0.25">
      <c r="A3783">
        <v>914</v>
      </c>
      <c r="B3783" t="s">
        <v>47</v>
      </c>
      <c r="C3783" t="s">
        <v>21</v>
      </c>
      <c r="D3783" t="s">
        <v>43</v>
      </c>
      <c r="E3783">
        <v>153</v>
      </c>
      <c r="F3783">
        <v>152</v>
      </c>
      <c r="G3783">
        <v>254</v>
      </c>
      <c r="H3783">
        <v>104</v>
      </c>
      <c r="I3783">
        <v>38</v>
      </c>
      <c r="J3783">
        <v>29</v>
      </c>
      <c r="K3783">
        <v>952</v>
      </c>
      <c r="L3783">
        <v>120</v>
      </c>
      <c r="M3783">
        <v>110</v>
      </c>
      <c r="N3783">
        <v>160</v>
      </c>
      <c r="O3783">
        <v>270</v>
      </c>
      <c r="P3783">
        <v>12</v>
      </c>
      <c r="Q3783" s="1">
        <v>40725</v>
      </c>
      <c r="R3783" t="s">
        <v>26</v>
      </c>
      <c r="S3783" t="s">
        <v>40</v>
      </c>
      <c r="T3783" t="s">
        <v>25</v>
      </c>
    </row>
    <row r="3784" spans="1:20" x14ac:dyDescent="0.25">
      <c r="A3784">
        <v>914</v>
      </c>
      <c r="B3784" t="s">
        <v>47</v>
      </c>
      <c r="C3784" t="s">
        <v>21</v>
      </c>
      <c r="D3784" t="s">
        <v>43</v>
      </c>
      <c r="E3784">
        <v>188</v>
      </c>
      <c r="F3784">
        <v>172</v>
      </c>
      <c r="G3784">
        <v>309</v>
      </c>
      <c r="H3784">
        <v>118</v>
      </c>
      <c r="I3784">
        <v>45</v>
      </c>
      <c r="J3784">
        <v>33</v>
      </c>
      <c r="K3784">
        <v>930</v>
      </c>
      <c r="L3784">
        <v>130</v>
      </c>
      <c r="M3784">
        <v>120</v>
      </c>
      <c r="N3784">
        <v>170</v>
      </c>
      <c r="O3784">
        <v>290</v>
      </c>
      <c r="P3784">
        <v>12</v>
      </c>
      <c r="Q3784" s="1">
        <v>40848</v>
      </c>
      <c r="R3784" t="s">
        <v>26</v>
      </c>
      <c r="S3784" t="s">
        <v>40</v>
      </c>
      <c r="T3784" t="s">
        <v>25</v>
      </c>
    </row>
    <row r="3785" spans="1:20" x14ac:dyDescent="0.25">
      <c r="A3785">
        <v>914</v>
      </c>
      <c r="B3785" t="s">
        <v>47</v>
      </c>
      <c r="C3785" t="s">
        <v>21</v>
      </c>
      <c r="D3785" t="s">
        <v>43</v>
      </c>
      <c r="E3785">
        <v>349</v>
      </c>
      <c r="F3785">
        <v>325</v>
      </c>
      <c r="G3785">
        <v>601</v>
      </c>
      <c r="H3785">
        <v>239</v>
      </c>
      <c r="I3785">
        <v>90</v>
      </c>
      <c r="J3785">
        <v>66</v>
      </c>
      <c r="K3785">
        <v>1262</v>
      </c>
      <c r="L3785">
        <v>250</v>
      </c>
      <c r="M3785">
        <v>220</v>
      </c>
      <c r="N3785">
        <v>330</v>
      </c>
      <c r="O3785">
        <v>550</v>
      </c>
      <c r="P3785">
        <v>7</v>
      </c>
      <c r="Q3785" s="1">
        <v>40634</v>
      </c>
      <c r="R3785" t="s">
        <v>28</v>
      </c>
      <c r="S3785" t="s">
        <v>48</v>
      </c>
      <c r="T3785" t="s">
        <v>25</v>
      </c>
    </row>
    <row r="3786" spans="1:20" x14ac:dyDescent="0.25">
      <c r="A3786">
        <v>915</v>
      </c>
      <c r="B3786" t="s">
        <v>45</v>
      </c>
      <c r="C3786" t="s">
        <v>46</v>
      </c>
      <c r="D3786" t="s">
        <v>43</v>
      </c>
      <c r="E3786">
        <v>26</v>
      </c>
      <c r="F3786">
        <v>52</v>
      </c>
      <c r="G3786">
        <v>92</v>
      </c>
      <c r="H3786">
        <v>40</v>
      </c>
      <c r="I3786">
        <v>26</v>
      </c>
      <c r="J3786">
        <v>13</v>
      </c>
      <c r="K3786">
        <v>536</v>
      </c>
      <c r="L3786">
        <v>40</v>
      </c>
      <c r="M3786">
        <v>40</v>
      </c>
      <c r="N3786">
        <v>60</v>
      </c>
      <c r="O3786">
        <v>100</v>
      </c>
      <c r="P3786">
        <v>3</v>
      </c>
      <c r="Q3786" s="1">
        <v>40483</v>
      </c>
      <c r="R3786" t="s">
        <v>23</v>
      </c>
      <c r="S3786" t="s">
        <v>38</v>
      </c>
      <c r="T3786" t="s">
        <v>31</v>
      </c>
    </row>
    <row r="3787" spans="1:20" x14ac:dyDescent="0.25">
      <c r="A3787">
        <v>915</v>
      </c>
      <c r="B3787" t="s">
        <v>45</v>
      </c>
      <c r="C3787" t="s">
        <v>46</v>
      </c>
      <c r="D3787" t="s">
        <v>43</v>
      </c>
      <c r="E3787">
        <v>104</v>
      </c>
      <c r="F3787">
        <v>109</v>
      </c>
      <c r="G3787">
        <v>206</v>
      </c>
      <c r="H3787">
        <v>84</v>
      </c>
      <c r="I3787">
        <v>39</v>
      </c>
      <c r="J3787">
        <v>27</v>
      </c>
      <c r="K3787">
        <v>603</v>
      </c>
      <c r="L3787">
        <v>110</v>
      </c>
      <c r="M3787">
        <v>100</v>
      </c>
      <c r="N3787">
        <v>140</v>
      </c>
      <c r="O3787">
        <v>240</v>
      </c>
      <c r="P3787">
        <v>3</v>
      </c>
      <c r="Q3787" s="1">
        <v>40603</v>
      </c>
      <c r="R3787" t="s">
        <v>23</v>
      </c>
      <c r="S3787" t="s">
        <v>38</v>
      </c>
      <c r="T3787" t="s">
        <v>31</v>
      </c>
    </row>
    <row r="3788" spans="1:20" x14ac:dyDescent="0.25">
      <c r="A3788">
        <v>915</v>
      </c>
      <c r="B3788" t="s">
        <v>45</v>
      </c>
      <c r="C3788" t="s">
        <v>46</v>
      </c>
      <c r="D3788" t="s">
        <v>43</v>
      </c>
      <c r="E3788">
        <v>188</v>
      </c>
      <c r="F3788">
        <v>172</v>
      </c>
      <c r="G3788">
        <v>309</v>
      </c>
      <c r="H3788">
        <v>118</v>
      </c>
      <c r="I3788">
        <v>45</v>
      </c>
      <c r="J3788">
        <v>33</v>
      </c>
      <c r="K3788">
        <v>930</v>
      </c>
      <c r="L3788">
        <v>100</v>
      </c>
      <c r="M3788">
        <v>90</v>
      </c>
      <c r="N3788">
        <v>130</v>
      </c>
      <c r="O3788">
        <v>220</v>
      </c>
      <c r="P3788">
        <v>5</v>
      </c>
      <c r="Q3788" s="1">
        <v>40848</v>
      </c>
      <c r="R3788" t="s">
        <v>28</v>
      </c>
      <c r="S3788" t="s">
        <v>29</v>
      </c>
      <c r="T3788" t="s">
        <v>25</v>
      </c>
    </row>
    <row r="3789" spans="1:20" x14ac:dyDescent="0.25">
      <c r="A3789">
        <v>915</v>
      </c>
      <c r="B3789" t="s">
        <v>45</v>
      </c>
      <c r="C3789" t="s">
        <v>46</v>
      </c>
      <c r="D3789" t="s">
        <v>43</v>
      </c>
      <c r="E3789">
        <v>78</v>
      </c>
      <c r="F3789">
        <v>111</v>
      </c>
      <c r="G3789">
        <v>187</v>
      </c>
      <c r="H3789">
        <v>76</v>
      </c>
      <c r="I3789">
        <v>33</v>
      </c>
      <c r="J3789">
        <v>21</v>
      </c>
      <c r="K3789">
        <v>580</v>
      </c>
      <c r="L3789">
        <v>80</v>
      </c>
      <c r="M3789">
        <v>40</v>
      </c>
      <c r="N3789">
        <v>80</v>
      </c>
      <c r="O3789">
        <v>120</v>
      </c>
      <c r="P3789">
        <v>6</v>
      </c>
      <c r="Q3789" s="1">
        <v>40452</v>
      </c>
      <c r="R3789" t="s">
        <v>28</v>
      </c>
      <c r="S3789" t="s">
        <v>30</v>
      </c>
      <c r="T3789" t="s">
        <v>31</v>
      </c>
    </row>
    <row r="3790" spans="1:20" x14ac:dyDescent="0.25">
      <c r="A3790">
        <v>915</v>
      </c>
      <c r="B3790" t="s">
        <v>45</v>
      </c>
      <c r="C3790" t="s">
        <v>46</v>
      </c>
      <c r="D3790" t="s">
        <v>43</v>
      </c>
      <c r="E3790">
        <v>27</v>
      </c>
      <c r="F3790">
        <v>71</v>
      </c>
      <c r="G3790">
        <v>123</v>
      </c>
      <c r="H3790">
        <v>52</v>
      </c>
      <c r="I3790">
        <v>44</v>
      </c>
      <c r="J3790">
        <v>17</v>
      </c>
      <c r="K3790">
        <v>361</v>
      </c>
      <c r="L3790">
        <v>50</v>
      </c>
      <c r="M3790">
        <v>40</v>
      </c>
      <c r="N3790">
        <v>80</v>
      </c>
      <c r="O3790">
        <v>120</v>
      </c>
      <c r="P3790">
        <v>8</v>
      </c>
      <c r="Q3790" s="1">
        <v>40299</v>
      </c>
      <c r="R3790" t="s">
        <v>32</v>
      </c>
      <c r="S3790" t="s">
        <v>39</v>
      </c>
      <c r="T3790" t="s">
        <v>31</v>
      </c>
    </row>
    <row r="3791" spans="1:20" x14ac:dyDescent="0.25">
      <c r="A3791">
        <v>915</v>
      </c>
      <c r="B3791" t="s">
        <v>45</v>
      </c>
      <c r="C3791" t="s">
        <v>46</v>
      </c>
      <c r="D3791" t="s">
        <v>43</v>
      </c>
      <c r="E3791">
        <v>49</v>
      </c>
      <c r="F3791">
        <v>80</v>
      </c>
      <c r="G3791">
        <v>149</v>
      </c>
      <c r="H3791">
        <v>60</v>
      </c>
      <c r="I3791">
        <v>47</v>
      </c>
      <c r="J3791">
        <v>19</v>
      </c>
      <c r="K3791">
        <v>329</v>
      </c>
      <c r="L3791">
        <v>50</v>
      </c>
      <c r="M3791">
        <v>50</v>
      </c>
      <c r="N3791">
        <v>80</v>
      </c>
      <c r="O3791">
        <v>130</v>
      </c>
      <c r="P3791">
        <v>8</v>
      </c>
      <c r="Q3791" s="1">
        <v>40575</v>
      </c>
      <c r="R3791" t="s">
        <v>32</v>
      </c>
      <c r="S3791" t="s">
        <v>39</v>
      </c>
      <c r="T3791" t="s">
        <v>31</v>
      </c>
    </row>
    <row r="3792" spans="1:20" x14ac:dyDescent="0.25">
      <c r="A3792">
        <v>915</v>
      </c>
      <c r="B3792" t="s">
        <v>45</v>
      </c>
      <c r="C3792" t="s">
        <v>46</v>
      </c>
      <c r="D3792" t="s">
        <v>43</v>
      </c>
      <c r="E3792">
        <v>37</v>
      </c>
      <c r="F3792">
        <v>71</v>
      </c>
      <c r="G3792">
        <v>122</v>
      </c>
      <c r="H3792">
        <v>52</v>
      </c>
      <c r="I3792">
        <v>41</v>
      </c>
      <c r="J3792">
        <v>17</v>
      </c>
      <c r="K3792">
        <v>361</v>
      </c>
      <c r="L3792">
        <v>50</v>
      </c>
      <c r="M3792">
        <v>40</v>
      </c>
      <c r="N3792">
        <v>80</v>
      </c>
      <c r="O3792">
        <v>120</v>
      </c>
      <c r="P3792">
        <v>8</v>
      </c>
      <c r="Q3792" s="1">
        <v>40664</v>
      </c>
      <c r="R3792" t="s">
        <v>32</v>
      </c>
      <c r="S3792" t="s">
        <v>39</v>
      </c>
      <c r="T3792" t="s">
        <v>31</v>
      </c>
    </row>
    <row r="3793" spans="1:20" x14ac:dyDescent="0.25">
      <c r="A3793">
        <v>915</v>
      </c>
      <c r="B3793" t="s">
        <v>45</v>
      </c>
      <c r="C3793" t="s">
        <v>46</v>
      </c>
      <c r="D3793" t="s">
        <v>43</v>
      </c>
      <c r="E3793">
        <v>52</v>
      </c>
      <c r="F3793">
        <v>72</v>
      </c>
      <c r="G3793">
        <v>129</v>
      </c>
      <c r="H3793">
        <v>49</v>
      </c>
      <c r="I3793">
        <v>37</v>
      </c>
      <c r="J3793">
        <v>15</v>
      </c>
      <c r="K3793">
        <v>351</v>
      </c>
      <c r="L3793">
        <v>40</v>
      </c>
      <c r="M3793">
        <v>40</v>
      </c>
      <c r="N3793">
        <v>70</v>
      </c>
      <c r="O3793">
        <v>110</v>
      </c>
      <c r="P3793">
        <v>9</v>
      </c>
      <c r="Q3793" s="1">
        <v>40603</v>
      </c>
      <c r="R3793" t="s">
        <v>32</v>
      </c>
      <c r="S3793" t="s">
        <v>33</v>
      </c>
      <c r="T3793" t="s">
        <v>31</v>
      </c>
    </row>
    <row r="3794" spans="1:20" x14ac:dyDescent="0.25">
      <c r="A3794">
        <v>916</v>
      </c>
      <c r="B3794" t="s">
        <v>42</v>
      </c>
      <c r="C3794" t="s">
        <v>37</v>
      </c>
      <c r="D3794" t="s">
        <v>43</v>
      </c>
      <c r="E3794">
        <v>-2</v>
      </c>
      <c r="F3794">
        <v>50</v>
      </c>
      <c r="G3794">
        <v>145</v>
      </c>
      <c r="H3794">
        <v>95</v>
      </c>
      <c r="I3794">
        <v>52</v>
      </c>
      <c r="J3794">
        <v>30</v>
      </c>
      <c r="K3794">
        <v>608</v>
      </c>
      <c r="L3794">
        <v>30</v>
      </c>
      <c r="M3794">
        <v>110</v>
      </c>
      <c r="N3794">
        <v>70</v>
      </c>
      <c r="O3794">
        <v>180</v>
      </c>
      <c r="P3794">
        <v>1</v>
      </c>
      <c r="Q3794" s="1">
        <v>40179</v>
      </c>
      <c r="R3794" t="s">
        <v>23</v>
      </c>
      <c r="S3794" t="s">
        <v>44</v>
      </c>
      <c r="T3794" t="s">
        <v>25</v>
      </c>
    </row>
    <row r="3795" spans="1:20" x14ac:dyDescent="0.25">
      <c r="A3795">
        <v>916</v>
      </c>
      <c r="B3795" t="s">
        <v>42</v>
      </c>
      <c r="C3795" t="s">
        <v>37</v>
      </c>
      <c r="D3795" t="s">
        <v>43</v>
      </c>
      <c r="E3795">
        <v>-61</v>
      </c>
      <c r="F3795">
        <v>16</v>
      </c>
      <c r="G3795">
        <v>133</v>
      </c>
      <c r="H3795">
        <v>109</v>
      </c>
      <c r="I3795">
        <v>57</v>
      </c>
      <c r="J3795">
        <v>34</v>
      </c>
      <c r="K3795">
        <v>796</v>
      </c>
      <c r="L3795">
        <v>-30</v>
      </c>
      <c r="M3795">
        <v>130</v>
      </c>
      <c r="N3795">
        <v>20</v>
      </c>
      <c r="O3795">
        <v>150</v>
      </c>
      <c r="P3795">
        <v>1</v>
      </c>
      <c r="Q3795" s="1">
        <v>40603</v>
      </c>
      <c r="R3795" t="s">
        <v>23</v>
      </c>
      <c r="S3795" t="s">
        <v>44</v>
      </c>
      <c r="T3795" t="s">
        <v>25</v>
      </c>
    </row>
    <row r="3796" spans="1:20" x14ac:dyDescent="0.25">
      <c r="A3796">
        <v>916</v>
      </c>
      <c r="B3796" t="s">
        <v>42</v>
      </c>
      <c r="C3796" t="s">
        <v>37</v>
      </c>
      <c r="D3796" t="s">
        <v>43</v>
      </c>
      <c r="E3796">
        <v>-83</v>
      </c>
      <c r="F3796">
        <v>3</v>
      </c>
      <c r="G3796">
        <v>124</v>
      </c>
      <c r="H3796">
        <v>113</v>
      </c>
      <c r="I3796">
        <v>59</v>
      </c>
      <c r="J3796">
        <v>36</v>
      </c>
      <c r="K3796">
        <v>2758</v>
      </c>
      <c r="L3796">
        <v>-50</v>
      </c>
      <c r="M3796">
        <v>130</v>
      </c>
      <c r="N3796">
        <v>0</v>
      </c>
      <c r="O3796">
        <v>130</v>
      </c>
      <c r="P3796">
        <v>1</v>
      </c>
      <c r="Q3796" s="1">
        <v>40848</v>
      </c>
      <c r="R3796" t="s">
        <v>23</v>
      </c>
      <c r="S3796" t="s">
        <v>44</v>
      </c>
      <c r="T3796" t="s">
        <v>25</v>
      </c>
    </row>
    <row r="3797" spans="1:20" x14ac:dyDescent="0.25">
      <c r="A3797">
        <v>916</v>
      </c>
      <c r="B3797" t="s">
        <v>42</v>
      </c>
      <c r="C3797" t="s">
        <v>37</v>
      </c>
      <c r="D3797" t="s">
        <v>43</v>
      </c>
      <c r="E3797">
        <v>-141</v>
      </c>
      <c r="F3797">
        <v>-32</v>
      </c>
      <c r="G3797">
        <v>159</v>
      </c>
      <c r="H3797">
        <v>191</v>
      </c>
      <c r="I3797">
        <v>109</v>
      </c>
      <c r="J3797">
        <v>63</v>
      </c>
      <c r="K3797">
        <v>1564</v>
      </c>
      <c r="L3797">
        <v>-150</v>
      </c>
      <c r="M3797">
        <v>240</v>
      </c>
      <c r="N3797">
        <v>-50</v>
      </c>
      <c r="O3797">
        <v>190</v>
      </c>
      <c r="P3797">
        <v>3</v>
      </c>
      <c r="Q3797" s="1">
        <v>40269</v>
      </c>
      <c r="R3797" t="s">
        <v>23</v>
      </c>
      <c r="S3797" t="s">
        <v>38</v>
      </c>
      <c r="T3797" t="s">
        <v>31</v>
      </c>
    </row>
    <row r="3798" spans="1:20" x14ac:dyDescent="0.25">
      <c r="A3798">
        <v>916</v>
      </c>
      <c r="B3798" t="s">
        <v>42</v>
      </c>
      <c r="C3798" t="s">
        <v>37</v>
      </c>
      <c r="D3798" t="s">
        <v>43</v>
      </c>
      <c r="E3798">
        <v>26</v>
      </c>
      <c r="F3798">
        <v>169</v>
      </c>
      <c r="G3798">
        <v>290</v>
      </c>
      <c r="H3798">
        <v>121</v>
      </c>
      <c r="I3798">
        <v>143</v>
      </c>
      <c r="J3798">
        <v>110</v>
      </c>
      <c r="K3798">
        <v>712</v>
      </c>
      <c r="L3798">
        <v>30</v>
      </c>
      <c r="M3798">
        <v>110</v>
      </c>
      <c r="N3798">
        <v>160</v>
      </c>
      <c r="O3798">
        <v>270</v>
      </c>
      <c r="P3798">
        <v>5</v>
      </c>
      <c r="Q3798" s="1">
        <v>40210</v>
      </c>
      <c r="R3798" t="s">
        <v>28</v>
      </c>
      <c r="S3798" t="s">
        <v>29</v>
      </c>
      <c r="T3798" t="s">
        <v>25</v>
      </c>
    </row>
    <row r="3799" spans="1:20" x14ac:dyDescent="0.25">
      <c r="A3799">
        <v>916</v>
      </c>
      <c r="B3799" t="s">
        <v>42</v>
      </c>
      <c r="C3799" t="s">
        <v>37</v>
      </c>
      <c r="D3799" t="s">
        <v>43</v>
      </c>
      <c r="E3799">
        <v>39</v>
      </c>
      <c r="F3799">
        <v>169</v>
      </c>
      <c r="G3799">
        <v>309</v>
      </c>
      <c r="H3799">
        <v>121</v>
      </c>
      <c r="I3799">
        <v>143</v>
      </c>
      <c r="J3799">
        <v>110</v>
      </c>
      <c r="K3799">
        <v>712</v>
      </c>
      <c r="L3799">
        <v>30</v>
      </c>
      <c r="M3799">
        <v>110</v>
      </c>
      <c r="N3799">
        <v>160</v>
      </c>
      <c r="O3799">
        <v>270</v>
      </c>
      <c r="P3799">
        <v>5</v>
      </c>
      <c r="Q3799" s="1">
        <v>40575</v>
      </c>
      <c r="R3799" t="s">
        <v>28</v>
      </c>
      <c r="S3799" t="s">
        <v>29</v>
      </c>
      <c r="T3799" t="s">
        <v>25</v>
      </c>
    </row>
    <row r="3800" spans="1:20" x14ac:dyDescent="0.25">
      <c r="A3800">
        <v>916</v>
      </c>
      <c r="B3800" t="s">
        <v>42</v>
      </c>
      <c r="C3800" t="s">
        <v>37</v>
      </c>
      <c r="D3800" t="s">
        <v>43</v>
      </c>
      <c r="E3800">
        <v>39</v>
      </c>
      <c r="F3800">
        <v>168</v>
      </c>
      <c r="G3800">
        <v>308</v>
      </c>
      <c r="H3800">
        <v>121</v>
      </c>
      <c r="I3800">
        <v>142</v>
      </c>
      <c r="J3800">
        <v>109</v>
      </c>
      <c r="K3800">
        <v>912</v>
      </c>
      <c r="L3800">
        <v>40</v>
      </c>
      <c r="M3800">
        <v>110</v>
      </c>
      <c r="N3800">
        <v>170</v>
      </c>
      <c r="O3800">
        <v>280</v>
      </c>
      <c r="P3800">
        <v>5</v>
      </c>
      <c r="Q3800" s="1">
        <v>40848</v>
      </c>
      <c r="R3800" t="s">
        <v>28</v>
      </c>
      <c r="S3800" t="s">
        <v>29</v>
      </c>
      <c r="T3800" t="s">
        <v>25</v>
      </c>
    </row>
    <row r="3801" spans="1:20" x14ac:dyDescent="0.25">
      <c r="A3801">
        <v>916</v>
      </c>
      <c r="B3801" t="s">
        <v>42</v>
      </c>
      <c r="C3801" t="s">
        <v>37</v>
      </c>
      <c r="D3801" t="s">
        <v>43</v>
      </c>
      <c r="E3801">
        <v>211</v>
      </c>
      <c r="F3801">
        <v>324</v>
      </c>
      <c r="G3801">
        <v>567</v>
      </c>
      <c r="H3801">
        <v>243</v>
      </c>
      <c r="I3801">
        <v>113</v>
      </c>
      <c r="J3801">
        <v>80</v>
      </c>
      <c r="K3801">
        <v>1260</v>
      </c>
      <c r="L3801">
        <v>210</v>
      </c>
      <c r="M3801">
        <v>230</v>
      </c>
      <c r="N3801">
        <v>310</v>
      </c>
      <c r="O3801">
        <v>540</v>
      </c>
      <c r="P3801">
        <v>6</v>
      </c>
      <c r="Q3801" s="1">
        <v>40238</v>
      </c>
      <c r="R3801" t="s">
        <v>28</v>
      </c>
      <c r="S3801" t="s">
        <v>30</v>
      </c>
      <c r="T3801" t="s">
        <v>31</v>
      </c>
    </row>
    <row r="3802" spans="1:20" x14ac:dyDescent="0.25">
      <c r="A3802">
        <v>916</v>
      </c>
      <c r="B3802" t="s">
        <v>42</v>
      </c>
      <c r="C3802" t="s">
        <v>37</v>
      </c>
      <c r="D3802" t="s">
        <v>43</v>
      </c>
      <c r="E3802">
        <v>197</v>
      </c>
      <c r="F3802">
        <v>191</v>
      </c>
      <c r="G3802">
        <v>320</v>
      </c>
      <c r="H3802">
        <v>132</v>
      </c>
      <c r="I3802">
        <v>45</v>
      </c>
      <c r="J3802">
        <v>36</v>
      </c>
      <c r="K3802">
        <v>994</v>
      </c>
      <c r="L3802">
        <v>140</v>
      </c>
      <c r="M3802">
        <v>110</v>
      </c>
      <c r="N3802">
        <v>170</v>
      </c>
      <c r="O3802">
        <v>280</v>
      </c>
      <c r="P3802">
        <v>8</v>
      </c>
      <c r="Q3802" s="1">
        <v>40756</v>
      </c>
      <c r="R3802" t="s">
        <v>32</v>
      </c>
      <c r="S3802" t="s">
        <v>39</v>
      </c>
      <c r="T3802" t="s">
        <v>31</v>
      </c>
    </row>
    <row r="3803" spans="1:20" x14ac:dyDescent="0.25">
      <c r="A3803">
        <v>916</v>
      </c>
      <c r="B3803" t="s">
        <v>42</v>
      </c>
      <c r="C3803" t="s">
        <v>37</v>
      </c>
      <c r="D3803" t="s">
        <v>43</v>
      </c>
      <c r="E3803">
        <v>132</v>
      </c>
      <c r="F3803">
        <v>124</v>
      </c>
      <c r="G3803">
        <v>224</v>
      </c>
      <c r="H3803">
        <v>86</v>
      </c>
      <c r="I3803">
        <v>35</v>
      </c>
      <c r="J3803">
        <v>24</v>
      </c>
      <c r="K3803">
        <v>1003</v>
      </c>
      <c r="L3803">
        <v>80</v>
      </c>
      <c r="M3803">
        <v>80</v>
      </c>
      <c r="N3803">
        <v>110</v>
      </c>
      <c r="O3803">
        <v>190</v>
      </c>
      <c r="P3803">
        <v>8</v>
      </c>
      <c r="Q3803" s="1">
        <v>40878</v>
      </c>
      <c r="R3803" t="s">
        <v>32</v>
      </c>
      <c r="S3803" t="s">
        <v>39</v>
      </c>
      <c r="T3803" t="s">
        <v>31</v>
      </c>
    </row>
    <row r="3804" spans="1:20" x14ac:dyDescent="0.25">
      <c r="A3804">
        <v>916</v>
      </c>
      <c r="B3804" t="s">
        <v>42</v>
      </c>
      <c r="C3804" t="s">
        <v>37</v>
      </c>
      <c r="D3804" t="s">
        <v>43</v>
      </c>
      <c r="E3804">
        <v>249</v>
      </c>
      <c r="F3804">
        <v>367</v>
      </c>
      <c r="G3804">
        <v>678</v>
      </c>
      <c r="H3804">
        <v>311</v>
      </c>
      <c r="I3804">
        <v>118</v>
      </c>
      <c r="J3804">
        <v>96</v>
      </c>
      <c r="K3804">
        <v>1296</v>
      </c>
      <c r="L3804">
        <v>240</v>
      </c>
      <c r="M3804">
        <v>260</v>
      </c>
      <c r="N3804">
        <v>330</v>
      </c>
      <c r="O3804">
        <v>590</v>
      </c>
      <c r="P3804">
        <v>9</v>
      </c>
      <c r="Q3804" s="1">
        <v>40391</v>
      </c>
      <c r="R3804" t="s">
        <v>32</v>
      </c>
      <c r="S3804" t="s">
        <v>33</v>
      </c>
      <c r="T3804" t="s">
        <v>31</v>
      </c>
    </row>
    <row r="3805" spans="1:20" x14ac:dyDescent="0.25">
      <c r="A3805">
        <v>916</v>
      </c>
      <c r="B3805" t="s">
        <v>42</v>
      </c>
      <c r="C3805" t="s">
        <v>37</v>
      </c>
      <c r="D3805" t="s">
        <v>43</v>
      </c>
      <c r="E3805">
        <v>134</v>
      </c>
      <c r="F3805">
        <v>179</v>
      </c>
      <c r="G3805">
        <v>302</v>
      </c>
      <c r="H3805">
        <v>123</v>
      </c>
      <c r="I3805">
        <v>45</v>
      </c>
      <c r="J3805">
        <v>34</v>
      </c>
      <c r="K3805">
        <v>959</v>
      </c>
      <c r="L3805">
        <v>110</v>
      </c>
      <c r="M3805">
        <v>90</v>
      </c>
      <c r="N3805">
        <v>130</v>
      </c>
      <c r="O3805">
        <v>220</v>
      </c>
      <c r="P3805">
        <v>11</v>
      </c>
      <c r="Q3805" s="1">
        <v>40513</v>
      </c>
      <c r="R3805" t="s">
        <v>26</v>
      </c>
      <c r="S3805" t="s">
        <v>35</v>
      </c>
      <c r="T3805" t="s">
        <v>25</v>
      </c>
    </row>
    <row r="3806" spans="1:20" x14ac:dyDescent="0.25">
      <c r="A3806">
        <v>916</v>
      </c>
      <c r="B3806" t="s">
        <v>42</v>
      </c>
      <c r="C3806" t="s">
        <v>37</v>
      </c>
      <c r="D3806" t="s">
        <v>43</v>
      </c>
      <c r="E3806">
        <v>125</v>
      </c>
      <c r="F3806">
        <v>117</v>
      </c>
      <c r="G3806">
        <v>211</v>
      </c>
      <c r="H3806">
        <v>81</v>
      </c>
      <c r="I3806">
        <v>33</v>
      </c>
      <c r="J3806">
        <v>22</v>
      </c>
      <c r="K3806">
        <v>441</v>
      </c>
      <c r="L3806">
        <v>70</v>
      </c>
      <c r="M3806">
        <v>50</v>
      </c>
      <c r="N3806">
        <v>80</v>
      </c>
      <c r="O3806">
        <v>130</v>
      </c>
      <c r="P3806">
        <v>12</v>
      </c>
      <c r="Q3806" s="1">
        <v>40603</v>
      </c>
      <c r="R3806" t="s">
        <v>26</v>
      </c>
      <c r="S3806" t="s">
        <v>40</v>
      </c>
      <c r="T3806" t="s">
        <v>25</v>
      </c>
    </row>
    <row r="3807" spans="1:20" x14ac:dyDescent="0.25">
      <c r="A3807">
        <v>916</v>
      </c>
      <c r="B3807" t="s">
        <v>42</v>
      </c>
      <c r="C3807" t="s">
        <v>37</v>
      </c>
      <c r="D3807" t="s">
        <v>43</v>
      </c>
      <c r="E3807">
        <v>167</v>
      </c>
      <c r="F3807">
        <v>266</v>
      </c>
      <c r="G3807">
        <v>532</v>
      </c>
      <c r="H3807">
        <v>266</v>
      </c>
      <c r="I3807">
        <v>99</v>
      </c>
      <c r="J3807">
        <v>74</v>
      </c>
      <c r="K3807">
        <v>1797</v>
      </c>
      <c r="L3807">
        <v>170</v>
      </c>
      <c r="M3807">
        <v>250</v>
      </c>
      <c r="N3807">
        <v>260</v>
      </c>
      <c r="O3807">
        <v>510</v>
      </c>
      <c r="P3807">
        <v>4</v>
      </c>
      <c r="Q3807" s="1">
        <v>40391</v>
      </c>
      <c r="R3807" t="s">
        <v>28</v>
      </c>
      <c r="S3807" t="s">
        <v>41</v>
      </c>
      <c r="T3807" t="s">
        <v>25</v>
      </c>
    </row>
    <row r="3808" spans="1:20" x14ac:dyDescent="0.25">
      <c r="A3808">
        <v>916</v>
      </c>
      <c r="B3808" t="s">
        <v>42</v>
      </c>
      <c r="C3808" t="s">
        <v>37</v>
      </c>
      <c r="D3808" t="s">
        <v>43</v>
      </c>
      <c r="E3808">
        <v>157</v>
      </c>
      <c r="F3808">
        <v>251</v>
      </c>
      <c r="G3808">
        <v>501</v>
      </c>
      <c r="H3808">
        <v>250</v>
      </c>
      <c r="I3808">
        <v>94</v>
      </c>
      <c r="J3808">
        <v>70</v>
      </c>
      <c r="K3808">
        <v>1820</v>
      </c>
      <c r="L3808">
        <v>160</v>
      </c>
      <c r="M3808">
        <v>240</v>
      </c>
      <c r="N3808">
        <v>240</v>
      </c>
      <c r="O3808">
        <v>480</v>
      </c>
      <c r="P3808">
        <v>4</v>
      </c>
      <c r="Q3808" s="1">
        <v>40513</v>
      </c>
      <c r="R3808" t="s">
        <v>28</v>
      </c>
      <c r="S3808" t="s">
        <v>41</v>
      </c>
      <c r="T3808" t="s">
        <v>25</v>
      </c>
    </row>
    <row r="3809" spans="1:20" x14ac:dyDescent="0.25">
      <c r="A3809">
        <v>917</v>
      </c>
      <c r="B3809" t="s">
        <v>47</v>
      </c>
      <c r="C3809" t="s">
        <v>21</v>
      </c>
      <c r="D3809" t="s">
        <v>43</v>
      </c>
      <c r="E3809">
        <v>245</v>
      </c>
      <c r="F3809">
        <v>387</v>
      </c>
      <c r="G3809">
        <v>645</v>
      </c>
      <c r="H3809">
        <v>258</v>
      </c>
      <c r="I3809">
        <v>142</v>
      </c>
      <c r="J3809">
        <v>90</v>
      </c>
      <c r="K3809">
        <v>2067</v>
      </c>
      <c r="L3809">
        <v>250</v>
      </c>
      <c r="M3809">
        <v>240</v>
      </c>
      <c r="N3809">
        <v>370</v>
      </c>
      <c r="O3809">
        <v>610</v>
      </c>
      <c r="P3809">
        <v>2</v>
      </c>
      <c r="Q3809" s="1">
        <v>40210</v>
      </c>
      <c r="R3809" t="s">
        <v>23</v>
      </c>
      <c r="S3809" t="s">
        <v>24</v>
      </c>
      <c r="T3809" t="s">
        <v>25</v>
      </c>
    </row>
    <row r="3810" spans="1:20" x14ac:dyDescent="0.25">
      <c r="A3810">
        <v>917</v>
      </c>
      <c r="B3810" t="s">
        <v>47</v>
      </c>
      <c r="C3810" t="s">
        <v>21</v>
      </c>
      <c r="D3810" t="s">
        <v>43</v>
      </c>
      <c r="E3810">
        <v>312</v>
      </c>
      <c r="F3810">
        <v>474</v>
      </c>
      <c r="G3810">
        <v>790</v>
      </c>
      <c r="H3810">
        <v>316</v>
      </c>
      <c r="I3810">
        <v>162</v>
      </c>
      <c r="J3810">
        <v>110</v>
      </c>
      <c r="K3810">
        <v>2580</v>
      </c>
      <c r="L3810">
        <v>320</v>
      </c>
      <c r="M3810">
        <v>300</v>
      </c>
      <c r="N3810">
        <v>450</v>
      </c>
      <c r="O3810">
        <v>750</v>
      </c>
      <c r="P3810">
        <v>2</v>
      </c>
      <c r="Q3810" s="1">
        <v>40422</v>
      </c>
      <c r="R3810" t="s">
        <v>23</v>
      </c>
      <c r="S3810" t="s">
        <v>24</v>
      </c>
      <c r="T3810" t="s">
        <v>25</v>
      </c>
    </row>
    <row r="3811" spans="1:20" x14ac:dyDescent="0.25">
      <c r="A3811">
        <v>917</v>
      </c>
      <c r="B3811" t="s">
        <v>47</v>
      </c>
      <c r="C3811" t="s">
        <v>21</v>
      </c>
      <c r="D3811" t="s">
        <v>43</v>
      </c>
      <c r="E3811">
        <v>493</v>
      </c>
      <c r="F3811">
        <v>534</v>
      </c>
      <c r="G3811">
        <v>882</v>
      </c>
      <c r="H3811">
        <v>356</v>
      </c>
      <c r="I3811">
        <v>165</v>
      </c>
      <c r="J3811">
        <v>124</v>
      </c>
      <c r="K3811">
        <v>2476</v>
      </c>
      <c r="L3811">
        <v>350</v>
      </c>
      <c r="M3811">
        <v>340</v>
      </c>
      <c r="N3811">
        <v>500</v>
      </c>
      <c r="O3811">
        <v>840</v>
      </c>
      <c r="P3811">
        <v>2</v>
      </c>
      <c r="Q3811" s="1">
        <v>40695</v>
      </c>
      <c r="R3811" t="s">
        <v>23</v>
      </c>
      <c r="S3811" t="s">
        <v>24</v>
      </c>
      <c r="T3811" t="s">
        <v>25</v>
      </c>
    </row>
    <row r="3812" spans="1:20" x14ac:dyDescent="0.25">
      <c r="A3812">
        <v>917</v>
      </c>
      <c r="B3812" t="s">
        <v>47</v>
      </c>
      <c r="C3812" t="s">
        <v>21</v>
      </c>
      <c r="D3812" t="s">
        <v>43</v>
      </c>
      <c r="E3812">
        <v>92</v>
      </c>
      <c r="F3812">
        <v>239</v>
      </c>
      <c r="G3812">
        <v>541</v>
      </c>
      <c r="H3812">
        <v>302</v>
      </c>
      <c r="I3812">
        <v>147</v>
      </c>
      <c r="J3812">
        <v>114</v>
      </c>
      <c r="K3812">
        <v>1518</v>
      </c>
      <c r="L3812">
        <v>90</v>
      </c>
      <c r="M3812">
        <v>220</v>
      </c>
      <c r="N3812">
        <v>200</v>
      </c>
      <c r="O3812">
        <v>420</v>
      </c>
      <c r="P3812">
        <v>9</v>
      </c>
      <c r="Q3812" s="1">
        <v>40422</v>
      </c>
      <c r="R3812" t="s">
        <v>32</v>
      </c>
      <c r="S3812" t="s">
        <v>33</v>
      </c>
      <c r="T3812" t="s">
        <v>31</v>
      </c>
    </row>
    <row r="3813" spans="1:20" x14ac:dyDescent="0.25">
      <c r="A3813">
        <v>917</v>
      </c>
      <c r="B3813" t="s">
        <v>47</v>
      </c>
      <c r="C3813" t="s">
        <v>21</v>
      </c>
      <c r="D3813" t="s">
        <v>43</v>
      </c>
      <c r="E3813">
        <v>392</v>
      </c>
      <c r="F3813">
        <v>352</v>
      </c>
      <c r="G3813">
        <v>618</v>
      </c>
      <c r="H3813">
        <v>228</v>
      </c>
      <c r="I3813">
        <v>88</v>
      </c>
      <c r="J3813">
        <v>63</v>
      </c>
      <c r="K3813">
        <v>1402</v>
      </c>
      <c r="L3813">
        <v>280</v>
      </c>
      <c r="M3813">
        <v>210</v>
      </c>
      <c r="N3813">
        <v>350</v>
      </c>
      <c r="O3813">
        <v>560</v>
      </c>
      <c r="P3813">
        <v>7</v>
      </c>
      <c r="Q3813" s="1">
        <v>40575</v>
      </c>
      <c r="R3813" t="s">
        <v>28</v>
      </c>
      <c r="S3813" t="s">
        <v>48</v>
      </c>
      <c r="T3813" t="s">
        <v>25</v>
      </c>
    </row>
    <row r="3814" spans="1:20" x14ac:dyDescent="0.25">
      <c r="A3814">
        <v>917</v>
      </c>
      <c r="B3814" t="s">
        <v>47</v>
      </c>
      <c r="C3814" t="s">
        <v>21</v>
      </c>
      <c r="D3814" t="s">
        <v>43</v>
      </c>
      <c r="E3814">
        <v>565</v>
      </c>
      <c r="F3814">
        <v>464</v>
      </c>
      <c r="G3814">
        <v>719</v>
      </c>
      <c r="H3814">
        <v>211</v>
      </c>
      <c r="I3814">
        <v>83</v>
      </c>
      <c r="J3814">
        <v>59</v>
      </c>
      <c r="K3814">
        <v>933</v>
      </c>
      <c r="L3814">
        <v>390</v>
      </c>
      <c r="M3814">
        <v>200</v>
      </c>
      <c r="N3814">
        <v>460</v>
      </c>
      <c r="O3814">
        <v>660</v>
      </c>
      <c r="P3814">
        <v>7</v>
      </c>
      <c r="Q3814" s="1">
        <v>40848</v>
      </c>
      <c r="R3814" t="s">
        <v>28</v>
      </c>
      <c r="S3814" t="s">
        <v>48</v>
      </c>
      <c r="T3814" t="s">
        <v>25</v>
      </c>
    </row>
    <row r="3815" spans="1:20" x14ac:dyDescent="0.25">
      <c r="A3815">
        <v>918</v>
      </c>
      <c r="B3815" t="s">
        <v>59</v>
      </c>
      <c r="C3815" t="s">
        <v>46</v>
      </c>
      <c r="D3815" t="s">
        <v>22</v>
      </c>
      <c r="E3815">
        <v>29</v>
      </c>
      <c r="F3815">
        <v>56</v>
      </c>
      <c r="G3815">
        <v>100</v>
      </c>
      <c r="H3815">
        <v>44</v>
      </c>
      <c r="I3815">
        <v>27</v>
      </c>
      <c r="J3815">
        <v>14</v>
      </c>
      <c r="K3815">
        <v>618</v>
      </c>
      <c r="L3815">
        <v>50</v>
      </c>
      <c r="M3815">
        <v>50</v>
      </c>
      <c r="N3815">
        <v>70</v>
      </c>
      <c r="O3815">
        <v>120</v>
      </c>
      <c r="P3815">
        <v>2</v>
      </c>
      <c r="Q3815" s="1">
        <v>40210</v>
      </c>
      <c r="R3815" t="s">
        <v>23</v>
      </c>
      <c r="S3815" t="s">
        <v>24</v>
      </c>
      <c r="T3815" t="s">
        <v>25</v>
      </c>
    </row>
    <row r="3816" spans="1:20" x14ac:dyDescent="0.25">
      <c r="A3816">
        <v>918</v>
      </c>
      <c r="B3816" t="s">
        <v>59</v>
      </c>
      <c r="C3816" t="s">
        <v>46</v>
      </c>
      <c r="D3816" t="s">
        <v>22</v>
      </c>
      <c r="E3816">
        <v>29</v>
      </c>
      <c r="F3816">
        <v>55</v>
      </c>
      <c r="G3816">
        <v>98</v>
      </c>
      <c r="H3816">
        <v>43</v>
      </c>
      <c r="I3816">
        <v>26</v>
      </c>
      <c r="J3816">
        <v>14</v>
      </c>
      <c r="K3816">
        <v>613</v>
      </c>
      <c r="L3816">
        <v>50</v>
      </c>
      <c r="M3816">
        <v>50</v>
      </c>
      <c r="N3816">
        <v>70</v>
      </c>
      <c r="O3816">
        <v>120</v>
      </c>
      <c r="P3816">
        <v>2</v>
      </c>
      <c r="Q3816" s="1">
        <v>40238</v>
      </c>
      <c r="R3816" t="s">
        <v>23</v>
      </c>
      <c r="S3816" t="s">
        <v>24</v>
      </c>
      <c r="T3816" t="s">
        <v>25</v>
      </c>
    </row>
    <row r="3817" spans="1:20" x14ac:dyDescent="0.25">
      <c r="A3817">
        <v>918</v>
      </c>
      <c r="B3817" t="s">
        <v>59</v>
      </c>
      <c r="C3817" t="s">
        <v>46</v>
      </c>
      <c r="D3817" t="s">
        <v>22</v>
      </c>
      <c r="E3817">
        <v>29</v>
      </c>
      <c r="F3817">
        <v>56</v>
      </c>
      <c r="G3817">
        <v>99</v>
      </c>
      <c r="H3817">
        <v>43</v>
      </c>
      <c r="I3817">
        <v>27</v>
      </c>
      <c r="J3817">
        <v>14</v>
      </c>
      <c r="K3817">
        <v>597</v>
      </c>
      <c r="L3817">
        <v>50</v>
      </c>
      <c r="M3817">
        <v>50</v>
      </c>
      <c r="N3817">
        <v>70</v>
      </c>
      <c r="O3817">
        <v>120</v>
      </c>
      <c r="P3817">
        <v>2</v>
      </c>
      <c r="Q3817" s="1">
        <v>40330</v>
      </c>
      <c r="R3817" t="s">
        <v>23</v>
      </c>
      <c r="S3817" t="s">
        <v>24</v>
      </c>
      <c r="T3817" t="s">
        <v>25</v>
      </c>
    </row>
    <row r="3818" spans="1:20" x14ac:dyDescent="0.25">
      <c r="A3818">
        <v>918</v>
      </c>
      <c r="B3818" t="s">
        <v>59</v>
      </c>
      <c r="C3818" t="s">
        <v>46</v>
      </c>
      <c r="D3818" t="s">
        <v>22</v>
      </c>
      <c r="E3818">
        <v>74</v>
      </c>
      <c r="F3818">
        <v>115</v>
      </c>
      <c r="G3818">
        <v>205</v>
      </c>
      <c r="H3818">
        <v>90</v>
      </c>
      <c r="I3818">
        <v>41</v>
      </c>
      <c r="J3818">
        <v>29</v>
      </c>
      <c r="K3818">
        <v>572</v>
      </c>
      <c r="L3818">
        <v>140</v>
      </c>
      <c r="M3818">
        <v>130</v>
      </c>
      <c r="N3818">
        <v>160</v>
      </c>
      <c r="O3818">
        <v>290</v>
      </c>
      <c r="P3818">
        <v>2</v>
      </c>
      <c r="Q3818" s="1">
        <v>40452</v>
      </c>
      <c r="R3818" t="s">
        <v>23</v>
      </c>
      <c r="S3818" t="s">
        <v>24</v>
      </c>
      <c r="T3818" t="s">
        <v>25</v>
      </c>
    </row>
    <row r="3819" spans="1:20" x14ac:dyDescent="0.25">
      <c r="A3819">
        <v>918</v>
      </c>
      <c r="B3819" t="s">
        <v>59</v>
      </c>
      <c r="C3819" t="s">
        <v>46</v>
      </c>
      <c r="D3819" t="s">
        <v>22</v>
      </c>
      <c r="E3819">
        <v>71</v>
      </c>
      <c r="F3819">
        <v>112</v>
      </c>
      <c r="G3819">
        <v>200</v>
      </c>
      <c r="H3819">
        <v>88</v>
      </c>
      <c r="I3819">
        <v>41</v>
      </c>
      <c r="J3819">
        <v>29</v>
      </c>
      <c r="K3819">
        <v>561</v>
      </c>
      <c r="L3819">
        <v>90</v>
      </c>
      <c r="M3819">
        <v>100</v>
      </c>
      <c r="N3819">
        <v>130</v>
      </c>
      <c r="O3819">
        <v>230</v>
      </c>
      <c r="P3819">
        <v>2</v>
      </c>
      <c r="Q3819" s="1">
        <v>40483</v>
      </c>
      <c r="R3819" t="s">
        <v>23</v>
      </c>
      <c r="S3819" t="s">
        <v>24</v>
      </c>
      <c r="T3819" t="s">
        <v>25</v>
      </c>
    </row>
    <row r="3820" spans="1:20" x14ac:dyDescent="0.25">
      <c r="A3820">
        <v>918</v>
      </c>
      <c r="B3820" t="s">
        <v>59</v>
      </c>
      <c r="C3820" t="s">
        <v>46</v>
      </c>
      <c r="D3820" t="s">
        <v>22</v>
      </c>
      <c r="E3820">
        <v>49</v>
      </c>
      <c r="F3820">
        <v>60</v>
      </c>
      <c r="G3820">
        <v>113</v>
      </c>
      <c r="H3820">
        <v>46</v>
      </c>
      <c r="I3820">
        <v>27</v>
      </c>
      <c r="J3820">
        <v>15</v>
      </c>
      <c r="K3820">
        <v>608</v>
      </c>
      <c r="L3820">
        <v>60</v>
      </c>
      <c r="M3820">
        <v>50</v>
      </c>
      <c r="N3820">
        <v>80</v>
      </c>
      <c r="O3820">
        <v>130</v>
      </c>
      <c r="P3820">
        <v>2</v>
      </c>
      <c r="Q3820" s="1">
        <v>40634</v>
      </c>
      <c r="R3820" t="s">
        <v>23</v>
      </c>
      <c r="S3820" t="s">
        <v>24</v>
      </c>
      <c r="T3820" t="s">
        <v>25</v>
      </c>
    </row>
    <row r="3821" spans="1:20" x14ac:dyDescent="0.25">
      <c r="A3821">
        <v>918</v>
      </c>
      <c r="B3821" t="s">
        <v>59</v>
      </c>
      <c r="C3821" t="s">
        <v>46</v>
      </c>
      <c r="D3821" t="s">
        <v>22</v>
      </c>
      <c r="E3821">
        <v>41</v>
      </c>
      <c r="F3821">
        <v>56</v>
      </c>
      <c r="G3821">
        <v>98</v>
      </c>
      <c r="H3821">
        <v>43</v>
      </c>
      <c r="I3821">
        <v>24</v>
      </c>
      <c r="J3821">
        <v>14</v>
      </c>
      <c r="K3821">
        <v>602</v>
      </c>
      <c r="L3821">
        <v>50</v>
      </c>
      <c r="M3821">
        <v>50</v>
      </c>
      <c r="N3821">
        <v>70</v>
      </c>
      <c r="O3821">
        <v>120</v>
      </c>
      <c r="P3821">
        <v>2</v>
      </c>
      <c r="Q3821" s="1">
        <v>40664</v>
      </c>
      <c r="R3821" t="s">
        <v>23</v>
      </c>
      <c r="S3821" t="s">
        <v>24</v>
      </c>
      <c r="T3821" t="s">
        <v>25</v>
      </c>
    </row>
    <row r="3822" spans="1:20" x14ac:dyDescent="0.25">
      <c r="A3822">
        <v>918</v>
      </c>
      <c r="B3822" t="s">
        <v>59</v>
      </c>
      <c r="C3822" t="s">
        <v>46</v>
      </c>
      <c r="D3822" t="s">
        <v>22</v>
      </c>
      <c r="E3822">
        <v>110</v>
      </c>
      <c r="F3822">
        <v>115</v>
      </c>
      <c r="G3822">
        <v>218</v>
      </c>
      <c r="H3822">
        <v>90</v>
      </c>
      <c r="I3822">
        <v>41</v>
      </c>
      <c r="J3822">
        <v>29</v>
      </c>
      <c r="K3822">
        <v>572</v>
      </c>
      <c r="L3822">
        <v>140</v>
      </c>
      <c r="M3822">
        <v>130</v>
      </c>
      <c r="N3822">
        <v>160</v>
      </c>
      <c r="O3822">
        <v>290</v>
      </c>
      <c r="P3822">
        <v>2</v>
      </c>
      <c r="Q3822" s="1">
        <v>40817</v>
      </c>
      <c r="R3822" t="s">
        <v>23</v>
      </c>
      <c r="S3822" t="s">
        <v>24</v>
      </c>
      <c r="T3822" t="s">
        <v>25</v>
      </c>
    </row>
    <row r="3823" spans="1:20" x14ac:dyDescent="0.25">
      <c r="A3823">
        <v>918</v>
      </c>
      <c r="B3823" t="s">
        <v>59</v>
      </c>
      <c r="C3823" t="s">
        <v>46</v>
      </c>
      <c r="D3823" t="s">
        <v>22</v>
      </c>
      <c r="E3823">
        <v>105</v>
      </c>
      <c r="F3823">
        <v>112</v>
      </c>
      <c r="G3823">
        <v>213</v>
      </c>
      <c r="H3823">
        <v>88</v>
      </c>
      <c r="I3823">
        <v>41</v>
      </c>
      <c r="J3823">
        <v>29</v>
      </c>
      <c r="K3823">
        <v>561</v>
      </c>
      <c r="L3823">
        <v>90</v>
      </c>
      <c r="M3823">
        <v>100</v>
      </c>
      <c r="N3823">
        <v>130</v>
      </c>
      <c r="O3823">
        <v>230</v>
      </c>
      <c r="P3823">
        <v>2</v>
      </c>
      <c r="Q3823" s="1">
        <v>40848</v>
      </c>
      <c r="R3823" t="s">
        <v>23</v>
      </c>
      <c r="S3823" t="s">
        <v>24</v>
      </c>
      <c r="T3823" t="s">
        <v>25</v>
      </c>
    </row>
    <row r="3824" spans="1:20" x14ac:dyDescent="0.25">
      <c r="A3824">
        <v>918</v>
      </c>
      <c r="B3824" t="s">
        <v>59</v>
      </c>
      <c r="C3824" t="s">
        <v>46</v>
      </c>
      <c r="D3824" t="s">
        <v>22</v>
      </c>
      <c r="E3824">
        <v>21</v>
      </c>
      <c r="F3824">
        <v>39</v>
      </c>
      <c r="G3824">
        <v>66</v>
      </c>
      <c r="H3824">
        <v>27</v>
      </c>
      <c r="I3824">
        <v>18</v>
      </c>
      <c r="J3824">
        <v>7</v>
      </c>
      <c r="K3824">
        <v>859</v>
      </c>
      <c r="L3824">
        <v>60</v>
      </c>
      <c r="M3824">
        <v>30</v>
      </c>
      <c r="N3824">
        <v>60</v>
      </c>
      <c r="O3824">
        <v>90</v>
      </c>
      <c r="P3824">
        <v>3</v>
      </c>
      <c r="Q3824" s="1">
        <v>40452</v>
      </c>
      <c r="R3824" t="s">
        <v>23</v>
      </c>
      <c r="S3824" t="s">
        <v>38</v>
      </c>
      <c r="T3824" t="s">
        <v>31</v>
      </c>
    </row>
    <row r="3825" spans="1:20" x14ac:dyDescent="0.25">
      <c r="A3825">
        <v>918</v>
      </c>
      <c r="B3825" t="s">
        <v>59</v>
      </c>
      <c r="C3825" t="s">
        <v>46</v>
      </c>
      <c r="D3825" t="s">
        <v>22</v>
      </c>
      <c r="E3825">
        <v>44</v>
      </c>
      <c r="F3825">
        <v>48</v>
      </c>
      <c r="G3825">
        <v>90</v>
      </c>
      <c r="H3825">
        <v>32</v>
      </c>
      <c r="I3825">
        <v>21</v>
      </c>
      <c r="J3825">
        <v>8</v>
      </c>
      <c r="K3825">
        <v>821</v>
      </c>
      <c r="L3825">
        <v>50</v>
      </c>
      <c r="M3825">
        <v>40</v>
      </c>
      <c r="N3825">
        <v>60</v>
      </c>
      <c r="O3825">
        <v>100</v>
      </c>
      <c r="P3825">
        <v>3</v>
      </c>
      <c r="Q3825" s="1">
        <v>40544</v>
      </c>
      <c r="R3825" t="s">
        <v>23</v>
      </c>
      <c r="S3825" t="s">
        <v>38</v>
      </c>
      <c r="T3825" t="s">
        <v>31</v>
      </c>
    </row>
    <row r="3826" spans="1:20" x14ac:dyDescent="0.25">
      <c r="A3826">
        <v>918</v>
      </c>
      <c r="B3826" t="s">
        <v>59</v>
      </c>
      <c r="C3826" t="s">
        <v>46</v>
      </c>
      <c r="D3826" t="s">
        <v>22</v>
      </c>
      <c r="E3826">
        <v>30</v>
      </c>
      <c r="F3826">
        <v>42</v>
      </c>
      <c r="G3826">
        <v>70</v>
      </c>
      <c r="H3826">
        <v>29</v>
      </c>
      <c r="I3826">
        <v>19</v>
      </c>
      <c r="J3826">
        <v>8</v>
      </c>
      <c r="K3826">
        <v>835</v>
      </c>
      <c r="L3826">
        <v>40</v>
      </c>
      <c r="M3826">
        <v>30</v>
      </c>
      <c r="N3826">
        <v>50</v>
      </c>
      <c r="O3826">
        <v>80</v>
      </c>
      <c r="P3826">
        <v>3</v>
      </c>
      <c r="Q3826" s="1">
        <v>40664</v>
      </c>
      <c r="R3826" t="s">
        <v>23</v>
      </c>
      <c r="S3826" t="s">
        <v>38</v>
      </c>
      <c r="T3826" t="s">
        <v>31</v>
      </c>
    </row>
    <row r="3827" spans="1:20" x14ac:dyDescent="0.25">
      <c r="A3827">
        <v>918</v>
      </c>
      <c r="B3827" t="s">
        <v>59</v>
      </c>
      <c r="C3827" t="s">
        <v>46</v>
      </c>
      <c r="D3827" t="s">
        <v>22</v>
      </c>
      <c r="E3827">
        <v>26</v>
      </c>
      <c r="F3827">
        <v>36</v>
      </c>
      <c r="G3827">
        <v>59</v>
      </c>
      <c r="H3827">
        <v>24</v>
      </c>
      <c r="I3827">
        <v>16</v>
      </c>
      <c r="J3827">
        <v>6</v>
      </c>
      <c r="K3827">
        <v>856</v>
      </c>
      <c r="L3827">
        <v>30</v>
      </c>
      <c r="M3827">
        <v>30</v>
      </c>
      <c r="N3827">
        <v>40</v>
      </c>
      <c r="O3827">
        <v>70</v>
      </c>
      <c r="P3827">
        <v>3</v>
      </c>
      <c r="Q3827" s="1">
        <v>40695</v>
      </c>
      <c r="R3827" t="s">
        <v>23</v>
      </c>
      <c r="S3827" t="s">
        <v>38</v>
      </c>
      <c r="T3827" t="s">
        <v>31</v>
      </c>
    </row>
    <row r="3828" spans="1:20" x14ac:dyDescent="0.25">
      <c r="A3828">
        <v>918</v>
      </c>
      <c r="B3828" t="s">
        <v>59</v>
      </c>
      <c r="C3828" t="s">
        <v>46</v>
      </c>
      <c r="D3828" t="s">
        <v>22</v>
      </c>
      <c r="E3828">
        <v>22</v>
      </c>
      <c r="F3828">
        <v>34</v>
      </c>
      <c r="G3828">
        <v>56</v>
      </c>
      <c r="H3828">
        <v>23</v>
      </c>
      <c r="I3828">
        <v>17</v>
      </c>
      <c r="J3828">
        <v>6</v>
      </c>
      <c r="K3828">
        <v>868</v>
      </c>
      <c r="L3828">
        <v>40</v>
      </c>
      <c r="M3828">
        <v>20</v>
      </c>
      <c r="N3828">
        <v>50</v>
      </c>
      <c r="O3828">
        <v>70</v>
      </c>
      <c r="P3828">
        <v>3</v>
      </c>
      <c r="Q3828" s="1">
        <v>40725</v>
      </c>
      <c r="R3828" t="s">
        <v>23</v>
      </c>
      <c r="S3828" t="s">
        <v>38</v>
      </c>
      <c r="T3828" t="s">
        <v>31</v>
      </c>
    </row>
    <row r="3829" spans="1:20" x14ac:dyDescent="0.25">
      <c r="A3829">
        <v>918</v>
      </c>
      <c r="B3829" t="s">
        <v>59</v>
      </c>
      <c r="C3829" t="s">
        <v>46</v>
      </c>
      <c r="D3829" t="s">
        <v>22</v>
      </c>
      <c r="E3829">
        <v>22</v>
      </c>
      <c r="F3829">
        <v>33</v>
      </c>
      <c r="G3829">
        <v>55</v>
      </c>
      <c r="H3829">
        <v>22</v>
      </c>
      <c r="I3829">
        <v>16</v>
      </c>
      <c r="J3829">
        <v>6</v>
      </c>
      <c r="K3829">
        <v>865</v>
      </c>
      <c r="L3829">
        <v>30</v>
      </c>
      <c r="M3829">
        <v>20</v>
      </c>
      <c r="N3829">
        <v>40</v>
      </c>
      <c r="O3829">
        <v>60</v>
      </c>
      <c r="P3829">
        <v>3</v>
      </c>
      <c r="Q3829" s="1">
        <v>40756</v>
      </c>
      <c r="R3829" t="s">
        <v>23</v>
      </c>
      <c r="S3829" t="s">
        <v>38</v>
      </c>
      <c r="T3829" t="s">
        <v>31</v>
      </c>
    </row>
    <row r="3830" spans="1:20" x14ac:dyDescent="0.25">
      <c r="A3830">
        <v>918</v>
      </c>
      <c r="B3830" t="s">
        <v>59</v>
      </c>
      <c r="C3830" t="s">
        <v>46</v>
      </c>
      <c r="D3830" t="s">
        <v>22</v>
      </c>
      <c r="E3830">
        <v>42</v>
      </c>
      <c r="F3830">
        <v>49</v>
      </c>
      <c r="G3830">
        <v>87</v>
      </c>
      <c r="H3830">
        <v>33</v>
      </c>
      <c r="I3830">
        <v>21</v>
      </c>
      <c r="J3830">
        <v>9</v>
      </c>
      <c r="K3830">
        <v>870</v>
      </c>
      <c r="L3830">
        <v>50</v>
      </c>
      <c r="M3830">
        <v>30</v>
      </c>
      <c r="N3830">
        <v>60</v>
      </c>
      <c r="O3830">
        <v>90</v>
      </c>
      <c r="P3830">
        <v>3</v>
      </c>
      <c r="Q3830" s="1">
        <v>40878</v>
      </c>
      <c r="R3830" t="s">
        <v>23</v>
      </c>
      <c r="S3830" t="s">
        <v>38</v>
      </c>
      <c r="T3830" t="s">
        <v>31</v>
      </c>
    </row>
    <row r="3831" spans="1:20" x14ac:dyDescent="0.25">
      <c r="A3831">
        <v>918</v>
      </c>
      <c r="B3831" t="s">
        <v>59</v>
      </c>
      <c r="C3831" t="s">
        <v>46</v>
      </c>
      <c r="D3831" t="s">
        <v>22</v>
      </c>
      <c r="E3831">
        <v>17</v>
      </c>
      <c r="F3831">
        <v>34</v>
      </c>
      <c r="G3831">
        <v>56</v>
      </c>
      <c r="H3831">
        <v>22</v>
      </c>
      <c r="I3831">
        <v>17</v>
      </c>
      <c r="J3831">
        <v>6</v>
      </c>
      <c r="K3831">
        <v>452</v>
      </c>
      <c r="L3831">
        <v>30</v>
      </c>
      <c r="M3831">
        <v>10</v>
      </c>
      <c r="N3831">
        <v>30</v>
      </c>
      <c r="O3831">
        <v>40</v>
      </c>
      <c r="P3831">
        <v>5</v>
      </c>
      <c r="Q3831" s="1">
        <v>40210</v>
      </c>
      <c r="R3831" t="s">
        <v>28</v>
      </c>
      <c r="S3831" t="s">
        <v>29</v>
      </c>
      <c r="T3831" t="s">
        <v>25</v>
      </c>
    </row>
    <row r="3832" spans="1:20" x14ac:dyDescent="0.25">
      <c r="A3832">
        <v>918</v>
      </c>
      <c r="B3832" t="s">
        <v>59</v>
      </c>
      <c r="C3832" t="s">
        <v>46</v>
      </c>
      <c r="D3832" t="s">
        <v>22</v>
      </c>
      <c r="E3832">
        <v>15</v>
      </c>
      <c r="F3832">
        <v>32</v>
      </c>
      <c r="G3832">
        <v>53</v>
      </c>
      <c r="H3832">
        <v>21</v>
      </c>
      <c r="I3832">
        <v>17</v>
      </c>
      <c r="J3832">
        <v>5</v>
      </c>
      <c r="K3832">
        <v>449</v>
      </c>
      <c r="L3832">
        <v>30</v>
      </c>
      <c r="M3832">
        <v>10</v>
      </c>
      <c r="N3832">
        <v>30</v>
      </c>
      <c r="O3832">
        <v>40</v>
      </c>
      <c r="P3832">
        <v>5</v>
      </c>
      <c r="Q3832" s="1">
        <v>40238</v>
      </c>
      <c r="R3832" t="s">
        <v>28</v>
      </c>
      <c r="S3832" t="s">
        <v>29</v>
      </c>
      <c r="T3832" t="s">
        <v>25</v>
      </c>
    </row>
    <row r="3833" spans="1:20" x14ac:dyDescent="0.25">
      <c r="A3833">
        <v>918</v>
      </c>
      <c r="B3833" t="s">
        <v>59</v>
      </c>
      <c r="C3833" t="s">
        <v>46</v>
      </c>
      <c r="D3833" t="s">
        <v>22</v>
      </c>
      <c r="E3833">
        <v>10</v>
      </c>
      <c r="F3833">
        <v>26</v>
      </c>
      <c r="G3833">
        <v>44</v>
      </c>
      <c r="H3833">
        <v>18</v>
      </c>
      <c r="I3833">
        <v>16</v>
      </c>
      <c r="J3833">
        <v>5</v>
      </c>
      <c r="K3833">
        <v>478</v>
      </c>
      <c r="L3833">
        <v>20</v>
      </c>
      <c r="M3833">
        <v>10</v>
      </c>
      <c r="N3833">
        <v>20</v>
      </c>
      <c r="O3833">
        <v>30</v>
      </c>
      <c r="P3833">
        <v>5</v>
      </c>
      <c r="Q3833" s="1">
        <v>40330</v>
      </c>
      <c r="R3833" t="s">
        <v>28</v>
      </c>
      <c r="S3833" t="s">
        <v>29</v>
      </c>
      <c r="T3833" t="s">
        <v>25</v>
      </c>
    </row>
    <row r="3834" spans="1:20" x14ac:dyDescent="0.25">
      <c r="A3834">
        <v>918</v>
      </c>
      <c r="B3834" t="s">
        <v>59</v>
      </c>
      <c r="C3834" t="s">
        <v>46</v>
      </c>
      <c r="D3834" t="s">
        <v>22</v>
      </c>
      <c r="E3834">
        <v>9</v>
      </c>
      <c r="F3834">
        <v>26</v>
      </c>
      <c r="G3834">
        <v>44</v>
      </c>
      <c r="H3834">
        <v>18</v>
      </c>
      <c r="I3834">
        <v>17</v>
      </c>
      <c r="J3834">
        <v>5</v>
      </c>
      <c r="K3834">
        <v>486</v>
      </c>
      <c r="L3834">
        <v>20</v>
      </c>
      <c r="M3834">
        <v>10</v>
      </c>
      <c r="N3834">
        <v>20</v>
      </c>
      <c r="O3834">
        <v>30</v>
      </c>
      <c r="P3834">
        <v>5</v>
      </c>
      <c r="Q3834" s="1">
        <v>40360</v>
      </c>
      <c r="R3834" t="s">
        <v>28</v>
      </c>
      <c r="S3834" t="s">
        <v>29</v>
      </c>
      <c r="T3834" t="s">
        <v>25</v>
      </c>
    </row>
    <row r="3835" spans="1:20" x14ac:dyDescent="0.25">
      <c r="A3835">
        <v>918</v>
      </c>
      <c r="B3835" t="s">
        <v>59</v>
      </c>
      <c r="C3835" t="s">
        <v>46</v>
      </c>
      <c r="D3835" t="s">
        <v>22</v>
      </c>
      <c r="E3835">
        <v>10</v>
      </c>
      <c r="F3835">
        <v>25</v>
      </c>
      <c r="G3835">
        <v>41</v>
      </c>
      <c r="H3835">
        <v>16</v>
      </c>
      <c r="I3835">
        <v>15</v>
      </c>
      <c r="J3835">
        <v>4</v>
      </c>
      <c r="K3835">
        <v>484</v>
      </c>
      <c r="L3835">
        <v>20</v>
      </c>
      <c r="M3835">
        <v>10</v>
      </c>
      <c r="N3835">
        <v>20</v>
      </c>
      <c r="O3835">
        <v>30</v>
      </c>
      <c r="P3835">
        <v>5</v>
      </c>
      <c r="Q3835" s="1">
        <v>40391</v>
      </c>
      <c r="R3835" t="s">
        <v>28</v>
      </c>
      <c r="S3835" t="s">
        <v>29</v>
      </c>
      <c r="T3835" t="s">
        <v>25</v>
      </c>
    </row>
    <row r="3836" spans="1:20" x14ac:dyDescent="0.25">
      <c r="A3836">
        <v>918</v>
      </c>
      <c r="B3836" t="s">
        <v>59</v>
      </c>
      <c r="C3836" t="s">
        <v>46</v>
      </c>
      <c r="D3836" t="s">
        <v>22</v>
      </c>
      <c r="E3836">
        <v>29</v>
      </c>
      <c r="F3836">
        <v>48</v>
      </c>
      <c r="G3836">
        <v>80</v>
      </c>
      <c r="H3836">
        <v>32</v>
      </c>
      <c r="I3836">
        <v>19</v>
      </c>
      <c r="J3836">
        <v>8</v>
      </c>
      <c r="K3836">
        <v>482</v>
      </c>
      <c r="L3836">
        <v>30</v>
      </c>
      <c r="M3836">
        <v>20</v>
      </c>
      <c r="N3836">
        <v>40</v>
      </c>
      <c r="O3836">
        <v>60</v>
      </c>
      <c r="P3836">
        <v>5</v>
      </c>
      <c r="Q3836" s="1">
        <v>40483</v>
      </c>
      <c r="R3836" t="s">
        <v>28</v>
      </c>
      <c r="S3836" t="s">
        <v>29</v>
      </c>
      <c r="T3836" t="s">
        <v>25</v>
      </c>
    </row>
    <row r="3837" spans="1:20" x14ac:dyDescent="0.25">
      <c r="A3837">
        <v>918</v>
      </c>
      <c r="B3837" t="s">
        <v>59</v>
      </c>
      <c r="C3837" t="s">
        <v>46</v>
      </c>
      <c r="D3837" t="s">
        <v>22</v>
      </c>
      <c r="E3837">
        <v>18</v>
      </c>
      <c r="F3837">
        <v>29</v>
      </c>
      <c r="G3837">
        <v>49</v>
      </c>
      <c r="H3837">
        <v>20</v>
      </c>
      <c r="I3837">
        <v>15</v>
      </c>
      <c r="J3837">
        <v>5</v>
      </c>
      <c r="K3837">
        <v>464</v>
      </c>
      <c r="L3837">
        <v>30</v>
      </c>
      <c r="M3837">
        <v>10</v>
      </c>
      <c r="N3837">
        <v>30</v>
      </c>
      <c r="O3837">
        <v>40</v>
      </c>
      <c r="P3837">
        <v>5</v>
      </c>
      <c r="Q3837" s="1">
        <v>40664</v>
      </c>
      <c r="R3837" t="s">
        <v>28</v>
      </c>
      <c r="S3837" t="s">
        <v>29</v>
      </c>
      <c r="T3837" t="s">
        <v>25</v>
      </c>
    </row>
    <row r="3838" spans="1:20" x14ac:dyDescent="0.25">
      <c r="A3838">
        <v>918</v>
      </c>
      <c r="B3838" t="s">
        <v>59</v>
      </c>
      <c r="C3838" t="s">
        <v>46</v>
      </c>
      <c r="D3838" t="s">
        <v>22</v>
      </c>
      <c r="E3838">
        <v>14</v>
      </c>
      <c r="F3838">
        <v>26</v>
      </c>
      <c r="G3838">
        <v>44</v>
      </c>
      <c r="H3838">
        <v>18</v>
      </c>
      <c r="I3838">
        <v>15</v>
      </c>
      <c r="J3838">
        <v>5</v>
      </c>
      <c r="K3838">
        <v>478</v>
      </c>
      <c r="L3838">
        <v>20</v>
      </c>
      <c r="M3838">
        <v>10</v>
      </c>
      <c r="N3838">
        <v>20</v>
      </c>
      <c r="O3838">
        <v>30</v>
      </c>
      <c r="P3838">
        <v>5</v>
      </c>
      <c r="Q3838" s="1">
        <v>40695</v>
      </c>
      <c r="R3838" t="s">
        <v>28</v>
      </c>
      <c r="S3838" t="s">
        <v>29</v>
      </c>
      <c r="T3838" t="s">
        <v>25</v>
      </c>
    </row>
    <row r="3839" spans="1:20" x14ac:dyDescent="0.25">
      <c r="A3839">
        <v>918</v>
      </c>
      <c r="B3839" t="s">
        <v>59</v>
      </c>
      <c r="C3839" t="s">
        <v>46</v>
      </c>
      <c r="D3839" t="s">
        <v>22</v>
      </c>
      <c r="E3839">
        <v>12</v>
      </c>
      <c r="F3839">
        <v>26</v>
      </c>
      <c r="G3839">
        <v>44</v>
      </c>
      <c r="H3839">
        <v>18</v>
      </c>
      <c r="I3839">
        <v>16</v>
      </c>
      <c r="J3839">
        <v>5</v>
      </c>
      <c r="K3839">
        <v>486</v>
      </c>
      <c r="L3839">
        <v>20</v>
      </c>
      <c r="M3839">
        <v>10</v>
      </c>
      <c r="N3839">
        <v>20</v>
      </c>
      <c r="O3839">
        <v>30</v>
      </c>
      <c r="P3839">
        <v>5</v>
      </c>
      <c r="Q3839" s="1">
        <v>40725</v>
      </c>
      <c r="R3839" t="s">
        <v>28</v>
      </c>
      <c r="S3839" t="s">
        <v>29</v>
      </c>
      <c r="T3839" t="s">
        <v>25</v>
      </c>
    </row>
    <row r="3840" spans="1:20" x14ac:dyDescent="0.25">
      <c r="A3840">
        <v>918</v>
      </c>
      <c r="B3840" t="s">
        <v>59</v>
      </c>
      <c r="C3840" t="s">
        <v>46</v>
      </c>
      <c r="D3840" t="s">
        <v>22</v>
      </c>
      <c r="E3840">
        <v>99</v>
      </c>
      <c r="F3840">
        <v>167</v>
      </c>
      <c r="G3840">
        <v>278</v>
      </c>
      <c r="H3840">
        <v>111</v>
      </c>
      <c r="I3840">
        <v>68</v>
      </c>
      <c r="J3840">
        <v>36</v>
      </c>
      <c r="K3840">
        <v>767</v>
      </c>
      <c r="L3840">
        <v>90</v>
      </c>
      <c r="M3840">
        <v>90</v>
      </c>
      <c r="N3840">
        <v>140</v>
      </c>
      <c r="O3840">
        <v>230</v>
      </c>
      <c r="P3840">
        <v>6</v>
      </c>
      <c r="Q3840" s="1">
        <v>40330</v>
      </c>
      <c r="R3840" t="s">
        <v>28</v>
      </c>
      <c r="S3840" t="s">
        <v>30</v>
      </c>
      <c r="T3840" t="s">
        <v>31</v>
      </c>
    </row>
    <row r="3841" spans="1:20" x14ac:dyDescent="0.25">
      <c r="A3841">
        <v>918</v>
      </c>
      <c r="B3841" t="s">
        <v>59</v>
      </c>
      <c r="C3841" t="s">
        <v>46</v>
      </c>
      <c r="D3841" t="s">
        <v>22</v>
      </c>
      <c r="E3841">
        <v>62</v>
      </c>
      <c r="F3841">
        <v>119</v>
      </c>
      <c r="G3841">
        <v>197</v>
      </c>
      <c r="H3841">
        <v>78</v>
      </c>
      <c r="I3841">
        <v>57</v>
      </c>
      <c r="J3841">
        <v>25</v>
      </c>
      <c r="K3841">
        <v>798</v>
      </c>
      <c r="L3841">
        <v>40</v>
      </c>
      <c r="M3841">
        <v>60</v>
      </c>
      <c r="N3841">
        <v>90</v>
      </c>
      <c r="O3841">
        <v>150</v>
      </c>
      <c r="P3841">
        <v>6</v>
      </c>
      <c r="Q3841" s="1">
        <v>40483</v>
      </c>
      <c r="R3841" t="s">
        <v>28</v>
      </c>
      <c r="S3841" t="s">
        <v>30</v>
      </c>
      <c r="T3841" t="s">
        <v>31</v>
      </c>
    </row>
    <row r="3842" spans="1:20" x14ac:dyDescent="0.25">
      <c r="A3842">
        <v>918</v>
      </c>
      <c r="B3842" t="s">
        <v>59</v>
      </c>
      <c r="C3842" t="s">
        <v>46</v>
      </c>
      <c r="D3842" t="s">
        <v>22</v>
      </c>
      <c r="E3842">
        <v>137</v>
      </c>
      <c r="F3842">
        <v>167</v>
      </c>
      <c r="G3842">
        <v>276</v>
      </c>
      <c r="H3842">
        <v>111</v>
      </c>
      <c r="I3842">
        <v>63</v>
      </c>
      <c r="J3842">
        <v>36</v>
      </c>
      <c r="K3842">
        <v>767</v>
      </c>
      <c r="L3842">
        <v>90</v>
      </c>
      <c r="M3842">
        <v>90</v>
      </c>
      <c r="N3842">
        <v>140</v>
      </c>
      <c r="O3842">
        <v>230</v>
      </c>
      <c r="P3842">
        <v>6</v>
      </c>
      <c r="Q3842" s="1">
        <v>40695</v>
      </c>
      <c r="R3842" t="s">
        <v>28</v>
      </c>
      <c r="S3842" t="s">
        <v>30</v>
      </c>
      <c r="T3842" t="s">
        <v>31</v>
      </c>
    </row>
    <row r="3843" spans="1:20" x14ac:dyDescent="0.25">
      <c r="A3843">
        <v>918</v>
      </c>
      <c r="B3843" t="s">
        <v>59</v>
      </c>
      <c r="C3843" t="s">
        <v>46</v>
      </c>
      <c r="D3843" t="s">
        <v>22</v>
      </c>
      <c r="E3843">
        <v>107</v>
      </c>
      <c r="F3843">
        <v>133</v>
      </c>
      <c r="G3843">
        <v>236</v>
      </c>
      <c r="H3843">
        <v>88</v>
      </c>
      <c r="I3843">
        <v>61</v>
      </c>
      <c r="J3843">
        <v>29</v>
      </c>
      <c r="K3843">
        <v>817</v>
      </c>
      <c r="L3843">
        <v>60</v>
      </c>
      <c r="M3843">
        <v>60</v>
      </c>
      <c r="N3843">
        <v>110</v>
      </c>
      <c r="O3843">
        <v>170</v>
      </c>
      <c r="P3843">
        <v>6</v>
      </c>
      <c r="Q3843" s="1">
        <v>40878</v>
      </c>
      <c r="R3843" t="s">
        <v>28</v>
      </c>
      <c r="S3843" t="s">
        <v>30</v>
      </c>
      <c r="T3843" t="s">
        <v>31</v>
      </c>
    </row>
    <row r="3844" spans="1:20" x14ac:dyDescent="0.25">
      <c r="A3844">
        <v>918</v>
      </c>
      <c r="B3844" t="s">
        <v>59</v>
      </c>
      <c r="C3844" t="s">
        <v>46</v>
      </c>
      <c r="D3844" t="s">
        <v>22</v>
      </c>
      <c r="E3844">
        <v>13</v>
      </c>
      <c r="F3844">
        <v>66</v>
      </c>
      <c r="G3844">
        <v>120</v>
      </c>
      <c r="H3844">
        <v>54</v>
      </c>
      <c r="I3844">
        <v>53</v>
      </c>
      <c r="J3844">
        <v>20</v>
      </c>
      <c r="K3844">
        <v>312</v>
      </c>
      <c r="L3844">
        <v>20</v>
      </c>
      <c r="M3844">
        <v>50</v>
      </c>
      <c r="N3844">
        <v>60</v>
      </c>
      <c r="O3844">
        <v>110</v>
      </c>
      <c r="P3844">
        <v>8</v>
      </c>
      <c r="Q3844" s="1">
        <v>40179</v>
      </c>
      <c r="R3844" t="s">
        <v>32</v>
      </c>
      <c r="S3844" t="s">
        <v>39</v>
      </c>
      <c r="T3844" t="s">
        <v>31</v>
      </c>
    </row>
    <row r="3845" spans="1:20" x14ac:dyDescent="0.25">
      <c r="A3845">
        <v>918</v>
      </c>
      <c r="B3845" t="s">
        <v>59</v>
      </c>
      <c r="C3845" t="s">
        <v>46</v>
      </c>
      <c r="D3845" t="s">
        <v>22</v>
      </c>
      <c r="E3845">
        <v>11</v>
      </c>
      <c r="F3845">
        <v>65</v>
      </c>
      <c r="G3845">
        <v>118</v>
      </c>
      <c r="H3845">
        <v>53</v>
      </c>
      <c r="I3845">
        <v>54</v>
      </c>
      <c r="J3845">
        <v>20</v>
      </c>
      <c r="K3845">
        <v>306</v>
      </c>
      <c r="L3845">
        <v>20</v>
      </c>
      <c r="M3845">
        <v>50</v>
      </c>
      <c r="N3845">
        <v>60</v>
      </c>
      <c r="O3845">
        <v>110</v>
      </c>
      <c r="P3845">
        <v>8</v>
      </c>
      <c r="Q3845" s="1">
        <v>40210</v>
      </c>
      <c r="R3845" t="s">
        <v>32</v>
      </c>
      <c r="S3845" t="s">
        <v>39</v>
      </c>
      <c r="T3845" t="s">
        <v>31</v>
      </c>
    </row>
    <row r="3846" spans="1:20" x14ac:dyDescent="0.25">
      <c r="A3846">
        <v>918</v>
      </c>
      <c r="B3846" t="s">
        <v>59</v>
      </c>
      <c r="C3846" t="s">
        <v>46</v>
      </c>
      <c r="D3846" t="s">
        <v>22</v>
      </c>
      <c r="E3846">
        <v>17</v>
      </c>
      <c r="F3846">
        <v>72</v>
      </c>
      <c r="G3846">
        <v>130</v>
      </c>
      <c r="H3846">
        <v>58</v>
      </c>
      <c r="I3846">
        <v>55</v>
      </c>
      <c r="J3846">
        <v>22</v>
      </c>
      <c r="K3846">
        <v>338</v>
      </c>
      <c r="L3846">
        <v>20</v>
      </c>
      <c r="M3846">
        <v>50</v>
      </c>
      <c r="N3846">
        <v>70</v>
      </c>
      <c r="O3846">
        <v>120</v>
      </c>
      <c r="P3846">
        <v>8</v>
      </c>
      <c r="Q3846" s="1">
        <v>40299</v>
      </c>
      <c r="R3846" t="s">
        <v>32</v>
      </c>
      <c r="S3846" t="s">
        <v>39</v>
      </c>
      <c r="T3846" t="s">
        <v>31</v>
      </c>
    </row>
    <row r="3847" spans="1:20" x14ac:dyDescent="0.25">
      <c r="A3847">
        <v>918</v>
      </c>
      <c r="B3847" t="s">
        <v>59</v>
      </c>
      <c r="C3847" t="s">
        <v>46</v>
      </c>
      <c r="D3847" t="s">
        <v>22</v>
      </c>
      <c r="E3847">
        <v>19</v>
      </c>
      <c r="F3847">
        <v>74</v>
      </c>
      <c r="G3847">
        <v>133</v>
      </c>
      <c r="H3847">
        <v>59</v>
      </c>
      <c r="I3847">
        <v>55</v>
      </c>
      <c r="J3847">
        <v>22</v>
      </c>
      <c r="K3847">
        <v>377</v>
      </c>
      <c r="L3847">
        <v>30</v>
      </c>
      <c r="M3847">
        <v>50</v>
      </c>
      <c r="N3847">
        <v>80</v>
      </c>
      <c r="O3847">
        <v>130</v>
      </c>
      <c r="P3847">
        <v>8</v>
      </c>
      <c r="Q3847" s="1">
        <v>40330</v>
      </c>
      <c r="R3847" t="s">
        <v>32</v>
      </c>
      <c r="S3847" t="s">
        <v>39</v>
      </c>
      <c r="T3847" t="s">
        <v>31</v>
      </c>
    </row>
    <row r="3848" spans="1:20" x14ac:dyDescent="0.25">
      <c r="A3848">
        <v>918</v>
      </c>
      <c r="B3848" t="s">
        <v>59</v>
      </c>
      <c r="C3848" t="s">
        <v>46</v>
      </c>
      <c r="D3848" t="s">
        <v>22</v>
      </c>
      <c r="E3848">
        <v>13</v>
      </c>
      <c r="F3848">
        <v>67</v>
      </c>
      <c r="G3848">
        <v>121</v>
      </c>
      <c r="H3848">
        <v>54</v>
      </c>
      <c r="I3848">
        <v>54</v>
      </c>
      <c r="J3848">
        <v>20</v>
      </c>
      <c r="K3848">
        <v>391</v>
      </c>
      <c r="L3848">
        <v>20</v>
      </c>
      <c r="M3848">
        <v>50</v>
      </c>
      <c r="N3848">
        <v>60</v>
      </c>
      <c r="O3848">
        <v>110</v>
      </c>
      <c r="P3848">
        <v>8</v>
      </c>
      <c r="Q3848" s="1">
        <v>40483</v>
      </c>
      <c r="R3848" t="s">
        <v>32</v>
      </c>
      <c r="S3848" t="s">
        <v>39</v>
      </c>
      <c r="T3848" t="s">
        <v>31</v>
      </c>
    </row>
    <row r="3849" spans="1:20" x14ac:dyDescent="0.25">
      <c r="A3849">
        <v>918</v>
      </c>
      <c r="B3849" t="s">
        <v>59</v>
      </c>
      <c r="C3849" t="s">
        <v>46</v>
      </c>
      <c r="D3849" t="s">
        <v>22</v>
      </c>
      <c r="E3849">
        <v>20</v>
      </c>
      <c r="F3849">
        <v>66</v>
      </c>
      <c r="G3849">
        <v>134</v>
      </c>
      <c r="H3849">
        <v>54</v>
      </c>
      <c r="I3849">
        <v>56</v>
      </c>
      <c r="J3849">
        <v>20</v>
      </c>
      <c r="K3849">
        <v>312</v>
      </c>
      <c r="L3849">
        <v>20</v>
      </c>
      <c r="M3849">
        <v>50</v>
      </c>
      <c r="N3849">
        <v>60</v>
      </c>
      <c r="O3849">
        <v>110</v>
      </c>
      <c r="P3849">
        <v>8</v>
      </c>
      <c r="Q3849" s="1">
        <v>40544</v>
      </c>
      <c r="R3849" t="s">
        <v>32</v>
      </c>
      <c r="S3849" t="s">
        <v>39</v>
      </c>
      <c r="T3849" t="s">
        <v>31</v>
      </c>
    </row>
    <row r="3850" spans="1:20" x14ac:dyDescent="0.25">
      <c r="A3850">
        <v>918</v>
      </c>
      <c r="B3850" t="s">
        <v>59</v>
      </c>
      <c r="C3850" t="s">
        <v>46</v>
      </c>
      <c r="D3850" t="s">
        <v>22</v>
      </c>
      <c r="E3850">
        <v>19</v>
      </c>
      <c r="F3850">
        <v>66</v>
      </c>
      <c r="G3850">
        <v>128</v>
      </c>
      <c r="H3850">
        <v>54</v>
      </c>
      <c r="I3850">
        <v>53</v>
      </c>
      <c r="J3850">
        <v>20</v>
      </c>
      <c r="K3850">
        <v>301</v>
      </c>
      <c r="L3850">
        <v>20</v>
      </c>
      <c r="M3850">
        <v>50</v>
      </c>
      <c r="N3850">
        <v>60</v>
      </c>
      <c r="O3850">
        <v>110</v>
      </c>
      <c r="P3850">
        <v>8</v>
      </c>
      <c r="Q3850" s="1">
        <v>40603</v>
      </c>
      <c r="R3850" t="s">
        <v>32</v>
      </c>
      <c r="S3850" t="s">
        <v>39</v>
      </c>
      <c r="T3850" t="s">
        <v>31</v>
      </c>
    </row>
    <row r="3851" spans="1:20" x14ac:dyDescent="0.25">
      <c r="A3851">
        <v>918</v>
      </c>
      <c r="B3851" t="s">
        <v>59</v>
      </c>
      <c r="C3851" t="s">
        <v>46</v>
      </c>
      <c r="D3851" t="s">
        <v>22</v>
      </c>
      <c r="E3851">
        <v>22</v>
      </c>
      <c r="F3851">
        <v>70</v>
      </c>
      <c r="G3851">
        <v>135</v>
      </c>
      <c r="H3851">
        <v>57</v>
      </c>
      <c r="I3851">
        <v>55</v>
      </c>
      <c r="J3851">
        <v>21</v>
      </c>
      <c r="K3851">
        <v>313</v>
      </c>
      <c r="L3851">
        <v>30</v>
      </c>
      <c r="M3851">
        <v>50</v>
      </c>
      <c r="N3851">
        <v>70</v>
      </c>
      <c r="O3851">
        <v>120</v>
      </c>
      <c r="P3851">
        <v>8</v>
      </c>
      <c r="Q3851" s="1">
        <v>40634</v>
      </c>
      <c r="R3851" t="s">
        <v>32</v>
      </c>
      <c r="S3851" t="s">
        <v>39</v>
      </c>
      <c r="T3851" t="s">
        <v>31</v>
      </c>
    </row>
    <row r="3852" spans="1:20" x14ac:dyDescent="0.25">
      <c r="A3852">
        <v>918</v>
      </c>
      <c r="B3852" t="s">
        <v>59</v>
      </c>
      <c r="C3852" t="s">
        <v>46</v>
      </c>
      <c r="D3852" t="s">
        <v>22</v>
      </c>
      <c r="E3852">
        <v>28</v>
      </c>
      <c r="F3852">
        <v>77</v>
      </c>
      <c r="G3852">
        <v>139</v>
      </c>
      <c r="H3852">
        <v>63</v>
      </c>
      <c r="I3852">
        <v>53</v>
      </c>
      <c r="J3852">
        <v>23</v>
      </c>
      <c r="K3852">
        <v>397</v>
      </c>
      <c r="L3852">
        <v>20</v>
      </c>
      <c r="M3852">
        <v>60</v>
      </c>
      <c r="N3852">
        <v>70</v>
      </c>
      <c r="O3852">
        <v>130</v>
      </c>
      <c r="P3852">
        <v>8</v>
      </c>
      <c r="Q3852" s="1">
        <v>40756</v>
      </c>
      <c r="R3852" t="s">
        <v>32</v>
      </c>
      <c r="S3852" t="s">
        <v>39</v>
      </c>
      <c r="T3852" t="s">
        <v>31</v>
      </c>
    </row>
    <row r="3853" spans="1:20" x14ac:dyDescent="0.25">
      <c r="A3853">
        <v>918</v>
      </c>
      <c r="B3853" t="s">
        <v>59</v>
      </c>
      <c r="C3853" t="s">
        <v>46</v>
      </c>
      <c r="D3853" t="s">
        <v>22</v>
      </c>
      <c r="E3853">
        <v>17</v>
      </c>
      <c r="F3853">
        <v>129</v>
      </c>
      <c r="G3853">
        <v>221</v>
      </c>
      <c r="H3853">
        <v>92</v>
      </c>
      <c r="I3853">
        <v>112</v>
      </c>
      <c r="J3853">
        <v>83</v>
      </c>
      <c r="K3853">
        <v>599</v>
      </c>
      <c r="L3853">
        <v>40</v>
      </c>
      <c r="M3853">
        <v>80</v>
      </c>
      <c r="N3853">
        <v>130</v>
      </c>
      <c r="O3853">
        <v>210</v>
      </c>
      <c r="P3853">
        <v>9</v>
      </c>
      <c r="Q3853" s="1">
        <v>40299</v>
      </c>
      <c r="R3853" t="s">
        <v>32</v>
      </c>
      <c r="S3853" t="s">
        <v>33</v>
      </c>
      <c r="T3853" t="s">
        <v>31</v>
      </c>
    </row>
    <row r="3854" spans="1:20" x14ac:dyDescent="0.25">
      <c r="A3854">
        <v>918</v>
      </c>
      <c r="B3854" t="s">
        <v>59</v>
      </c>
      <c r="C3854" t="s">
        <v>46</v>
      </c>
      <c r="D3854" t="s">
        <v>22</v>
      </c>
      <c r="E3854">
        <v>25</v>
      </c>
      <c r="F3854">
        <v>132</v>
      </c>
      <c r="G3854">
        <v>242</v>
      </c>
      <c r="H3854">
        <v>95</v>
      </c>
      <c r="I3854">
        <v>115</v>
      </c>
      <c r="J3854">
        <v>86</v>
      </c>
      <c r="K3854">
        <v>532</v>
      </c>
      <c r="L3854">
        <v>30</v>
      </c>
      <c r="M3854">
        <v>90</v>
      </c>
      <c r="N3854">
        <v>130</v>
      </c>
      <c r="O3854">
        <v>220</v>
      </c>
      <c r="P3854">
        <v>9</v>
      </c>
      <c r="Q3854" s="1">
        <v>40603</v>
      </c>
      <c r="R3854" t="s">
        <v>32</v>
      </c>
      <c r="S3854" t="s">
        <v>33</v>
      </c>
      <c r="T3854" t="s">
        <v>31</v>
      </c>
    </row>
    <row r="3855" spans="1:20" x14ac:dyDescent="0.25">
      <c r="A3855">
        <v>918</v>
      </c>
      <c r="B3855" t="s">
        <v>59</v>
      </c>
      <c r="C3855" t="s">
        <v>46</v>
      </c>
      <c r="D3855" t="s">
        <v>22</v>
      </c>
      <c r="E3855">
        <v>24</v>
      </c>
      <c r="F3855">
        <v>132</v>
      </c>
      <c r="G3855">
        <v>242</v>
      </c>
      <c r="H3855">
        <v>95</v>
      </c>
      <c r="I3855">
        <v>116</v>
      </c>
      <c r="J3855">
        <v>86</v>
      </c>
      <c r="K3855">
        <v>554</v>
      </c>
      <c r="L3855">
        <v>30</v>
      </c>
      <c r="M3855">
        <v>90</v>
      </c>
      <c r="N3855">
        <v>130</v>
      </c>
      <c r="O3855">
        <v>220</v>
      </c>
      <c r="P3855">
        <v>9</v>
      </c>
      <c r="Q3855" s="1">
        <v>40634</v>
      </c>
      <c r="R3855" t="s">
        <v>32</v>
      </c>
      <c r="S3855" t="s">
        <v>33</v>
      </c>
      <c r="T3855" t="s">
        <v>31</v>
      </c>
    </row>
    <row r="3856" spans="1:20" x14ac:dyDescent="0.25">
      <c r="A3856">
        <v>918</v>
      </c>
      <c r="B3856" t="s">
        <v>59</v>
      </c>
      <c r="C3856" t="s">
        <v>46</v>
      </c>
      <c r="D3856" t="s">
        <v>22</v>
      </c>
      <c r="E3856">
        <v>35</v>
      </c>
      <c r="F3856">
        <v>154</v>
      </c>
      <c r="G3856">
        <v>262</v>
      </c>
      <c r="H3856">
        <v>110</v>
      </c>
      <c r="I3856">
        <v>120</v>
      </c>
      <c r="J3856">
        <v>100</v>
      </c>
      <c r="K3856">
        <v>665</v>
      </c>
      <c r="L3856">
        <v>40</v>
      </c>
      <c r="M3856">
        <v>100</v>
      </c>
      <c r="N3856">
        <v>150</v>
      </c>
      <c r="O3856">
        <v>250</v>
      </c>
      <c r="P3856">
        <v>9</v>
      </c>
      <c r="Q3856" s="1">
        <v>40695</v>
      </c>
      <c r="R3856" t="s">
        <v>32</v>
      </c>
      <c r="S3856" t="s">
        <v>33</v>
      </c>
      <c r="T3856" t="s">
        <v>31</v>
      </c>
    </row>
    <row r="3857" spans="1:20" x14ac:dyDescent="0.25">
      <c r="A3857">
        <v>918</v>
      </c>
      <c r="B3857" t="s">
        <v>59</v>
      </c>
      <c r="C3857" t="s">
        <v>46</v>
      </c>
      <c r="D3857" t="s">
        <v>22</v>
      </c>
      <c r="E3857">
        <v>25</v>
      </c>
      <c r="F3857">
        <v>134</v>
      </c>
      <c r="G3857">
        <v>245</v>
      </c>
      <c r="H3857">
        <v>96</v>
      </c>
      <c r="I3857">
        <v>117</v>
      </c>
      <c r="J3857">
        <v>87</v>
      </c>
      <c r="K3857">
        <v>683</v>
      </c>
      <c r="L3857">
        <v>40</v>
      </c>
      <c r="M3857">
        <v>80</v>
      </c>
      <c r="N3857">
        <v>120</v>
      </c>
      <c r="O3857">
        <v>200</v>
      </c>
      <c r="P3857">
        <v>9</v>
      </c>
      <c r="Q3857" s="1">
        <v>40817</v>
      </c>
      <c r="R3857" t="s">
        <v>32</v>
      </c>
      <c r="S3857" t="s">
        <v>33</v>
      </c>
      <c r="T3857" t="s">
        <v>31</v>
      </c>
    </row>
    <row r="3858" spans="1:20" x14ac:dyDescent="0.25">
      <c r="A3858">
        <v>918</v>
      </c>
      <c r="B3858" t="s">
        <v>59</v>
      </c>
      <c r="C3858" t="s">
        <v>46</v>
      </c>
      <c r="D3858" t="s">
        <v>22</v>
      </c>
      <c r="E3858">
        <v>98</v>
      </c>
      <c r="F3858">
        <v>155</v>
      </c>
      <c r="G3858">
        <v>267</v>
      </c>
      <c r="H3858">
        <v>112</v>
      </c>
      <c r="I3858">
        <v>57</v>
      </c>
      <c r="J3858">
        <v>34</v>
      </c>
      <c r="K3858">
        <v>-120</v>
      </c>
      <c r="L3858">
        <v>90</v>
      </c>
      <c r="M3858">
        <v>90</v>
      </c>
      <c r="N3858">
        <v>130</v>
      </c>
      <c r="O3858">
        <v>220</v>
      </c>
      <c r="P3858">
        <v>4</v>
      </c>
      <c r="Q3858" s="1">
        <v>40269</v>
      </c>
      <c r="R3858" t="s">
        <v>28</v>
      </c>
      <c r="S3858" t="s">
        <v>41</v>
      </c>
      <c r="T3858" t="s">
        <v>25</v>
      </c>
    </row>
    <row r="3859" spans="1:20" x14ac:dyDescent="0.25">
      <c r="A3859">
        <v>918</v>
      </c>
      <c r="B3859" t="s">
        <v>59</v>
      </c>
      <c r="C3859" t="s">
        <v>46</v>
      </c>
      <c r="D3859" t="s">
        <v>22</v>
      </c>
      <c r="E3859">
        <v>101</v>
      </c>
      <c r="F3859">
        <v>159</v>
      </c>
      <c r="G3859">
        <v>273</v>
      </c>
      <c r="H3859">
        <v>114</v>
      </c>
      <c r="I3859">
        <v>58</v>
      </c>
      <c r="J3859">
        <v>35</v>
      </c>
      <c r="K3859">
        <v>-387</v>
      </c>
      <c r="L3859">
        <v>100</v>
      </c>
      <c r="M3859">
        <v>90</v>
      </c>
      <c r="N3859">
        <v>140</v>
      </c>
      <c r="O3859">
        <v>230</v>
      </c>
      <c r="P3859">
        <v>4</v>
      </c>
      <c r="Q3859" s="1">
        <v>40299</v>
      </c>
      <c r="R3859" t="s">
        <v>28</v>
      </c>
      <c r="S3859" t="s">
        <v>41</v>
      </c>
      <c r="T3859" t="s">
        <v>25</v>
      </c>
    </row>
    <row r="3860" spans="1:20" x14ac:dyDescent="0.25">
      <c r="A3860">
        <v>918</v>
      </c>
      <c r="B3860" t="s">
        <v>59</v>
      </c>
      <c r="C3860" t="s">
        <v>46</v>
      </c>
      <c r="D3860" t="s">
        <v>22</v>
      </c>
      <c r="E3860">
        <v>105</v>
      </c>
      <c r="F3860">
        <v>164</v>
      </c>
      <c r="G3860">
        <v>282</v>
      </c>
      <c r="H3860">
        <v>118</v>
      </c>
      <c r="I3860">
        <v>59</v>
      </c>
      <c r="J3860">
        <v>36</v>
      </c>
      <c r="K3860">
        <v>-660</v>
      </c>
      <c r="L3860">
        <v>100</v>
      </c>
      <c r="M3860">
        <v>100</v>
      </c>
      <c r="N3860">
        <v>140</v>
      </c>
      <c r="O3860">
        <v>240</v>
      </c>
      <c r="P3860">
        <v>4</v>
      </c>
      <c r="Q3860" s="1">
        <v>40330</v>
      </c>
      <c r="R3860" t="s">
        <v>28</v>
      </c>
      <c r="S3860" t="s">
        <v>41</v>
      </c>
      <c r="T3860" t="s">
        <v>25</v>
      </c>
    </row>
    <row r="3861" spans="1:20" x14ac:dyDescent="0.25">
      <c r="A3861">
        <v>918</v>
      </c>
      <c r="B3861" t="s">
        <v>59</v>
      </c>
      <c r="C3861" t="s">
        <v>46</v>
      </c>
      <c r="D3861" t="s">
        <v>22</v>
      </c>
      <c r="E3861">
        <v>102</v>
      </c>
      <c r="F3861">
        <v>161</v>
      </c>
      <c r="G3861">
        <v>277</v>
      </c>
      <c r="H3861">
        <v>116</v>
      </c>
      <c r="I3861">
        <v>59</v>
      </c>
      <c r="J3861">
        <v>35</v>
      </c>
      <c r="K3861">
        <v>-1278</v>
      </c>
      <c r="L3861">
        <v>100</v>
      </c>
      <c r="M3861">
        <v>90</v>
      </c>
      <c r="N3861">
        <v>140</v>
      </c>
      <c r="O3861">
        <v>230</v>
      </c>
      <c r="P3861">
        <v>4</v>
      </c>
      <c r="Q3861" s="1">
        <v>40391</v>
      </c>
      <c r="R3861" t="s">
        <v>28</v>
      </c>
      <c r="S3861" t="s">
        <v>41</v>
      </c>
      <c r="T3861" t="s">
        <v>25</v>
      </c>
    </row>
    <row r="3862" spans="1:20" x14ac:dyDescent="0.25">
      <c r="A3862">
        <v>918</v>
      </c>
      <c r="B3862" t="s">
        <v>59</v>
      </c>
      <c r="C3862" t="s">
        <v>46</v>
      </c>
      <c r="D3862" t="s">
        <v>22</v>
      </c>
      <c r="E3862">
        <v>89</v>
      </c>
      <c r="F3862">
        <v>143</v>
      </c>
      <c r="G3862">
        <v>245</v>
      </c>
      <c r="H3862">
        <v>102</v>
      </c>
      <c r="I3862">
        <v>54</v>
      </c>
      <c r="J3862">
        <v>31</v>
      </c>
      <c r="K3862">
        <v>-2003</v>
      </c>
      <c r="L3862">
        <v>60</v>
      </c>
      <c r="M3862">
        <v>80</v>
      </c>
      <c r="N3862">
        <v>100</v>
      </c>
      <c r="O3862">
        <v>180</v>
      </c>
      <c r="P3862">
        <v>4</v>
      </c>
      <c r="Q3862" s="1">
        <v>40483</v>
      </c>
      <c r="R3862" t="s">
        <v>28</v>
      </c>
      <c r="S3862" t="s">
        <v>41</v>
      </c>
      <c r="T3862" t="s">
        <v>25</v>
      </c>
    </row>
    <row r="3863" spans="1:20" x14ac:dyDescent="0.25">
      <c r="A3863">
        <v>918</v>
      </c>
      <c r="B3863" t="s">
        <v>59</v>
      </c>
      <c r="C3863" t="s">
        <v>46</v>
      </c>
      <c r="D3863" t="s">
        <v>22</v>
      </c>
      <c r="E3863">
        <v>121</v>
      </c>
      <c r="F3863">
        <v>186</v>
      </c>
      <c r="G3863">
        <v>320</v>
      </c>
      <c r="H3863">
        <v>134</v>
      </c>
      <c r="I3863">
        <v>65</v>
      </c>
      <c r="J3863">
        <v>41</v>
      </c>
      <c r="K3863">
        <v>-2248</v>
      </c>
      <c r="L3863">
        <v>90</v>
      </c>
      <c r="M3863">
        <v>100</v>
      </c>
      <c r="N3863">
        <v>140</v>
      </c>
      <c r="O3863">
        <v>240</v>
      </c>
      <c r="P3863">
        <v>4</v>
      </c>
      <c r="Q3863" s="1">
        <v>40513</v>
      </c>
      <c r="R3863" t="s">
        <v>28</v>
      </c>
      <c r="S3863" t="s">
        <v>41</v>
      </c>
      <c r="T3863" t="s">
        <v>25</v>
      </c>
    </row>
    <row r="3864" spans="1:20" x14ac:dyDescent="0.25">
      <c r="A3864">
        <v>918</v>
      </c>
      <c r="B3864" t="s">
        <v>59</v>
      </c>
      <c r="C3864" t="s">
        <v>46</v>
      </c>
      <c r="D3864" t="s">
        <v>22</v>
      </c>
      <c r="E3864">
        <v>139</v>
      </c>
      <c r="F3864">
        <v>159</v>
      </c>
      <c r="G3864">
        <v>271</v>
      </c>
      <c r="H3864">
        <v>114</v>
      </c>
      <c r="I3864">
        <v>54</v>
      </c>
      <c r="J3864">
        <v>35</v>
      </c>
      <c r="K3864">
        <v>-387</v>
      </c>
      <c r="L3864">
        <v>100</v>
      </c>
      <c r="M3864">
        <v>90</v>
      </c>
      <c r="N3864">
        <v>140</v>
      </c>
      <c r="O3864">
        <v>230</v>
      </c>
      <c r="P3864">
        <v>4</v>
      </c>
      <c r="Q3864" s="1">
        <v>40664</v>
      </c>
      <c r="R3864" t="s">
        <v>28</v>
      </c>
      <c r="S3864" t="s">
        <v>41</v>
      </c>
      <c r="T3864" t="s">
        <v>25</v>
      </c>
    </row>
    <row r="3865" spans="1:20" x14ac:dyDescent="0.25">
      <c r="A3865">
        <v>918</v>
      </c>
      <c r="B3865" t="s">
        <v>59</v>
      </c>
      <c r="C3865" t="s">
        <v>46</v>
      </c>
      <c r="D3865" t="s">
        <v>22</v>
      </c>
      <c r="E3865">
        <v>141</v>
      </c>
      <c r="F3865">
        <v>161</v>
      </c>
      <c r="G3865">
        <v>275</v>
      </c>
      <c r="H3865">
        <v>116</v>
      </c>
      <c r="I3865">
        <v>55</v>
      </c>
      <c r="J3865">
        <v>35</v>
      </c>
      <c r="K3865">
        <v>-1278</v>
      </c>
      <c r="L3865">
        <v>100</v>
      </c>
      <c r="M3865">
        <v>90</v>
      </c>
      <c r="N3865">
        <v>140</v>
      </c>
      <c r="O3865">
        <v>230</v>
      </c>
      <c r="P3865">
        <v>4</v>
      </c>
      <c r="Q3865" s="1">
        <v>40756</v>
      </c>
      <c r="R3865" t="s">
        <v>28</v>
      </c>
      <c r="S3865" t="s">
        <v>41</v>
      </c>
      <c r="T3865" t="s">
        <v>25</v>
      </c>
    </row>
    <row r="3866" spans="1:20" x14ac:dyDescent="0.25">
      <c r="A3866">
        <v>918</v>
      </c>
      <c r="B3866" t="s">
        <v>59</v>
      </c>
      <c r="C3866" t="s">
        <v>46</v>
      </c>
      <c r="D3866" t="s">
        <v>22</v>
      </c>
      <c r="E3866">
        <v>122</v>
      </c>
      <c r="F3866">
        <v>134</v>
      </c>
      <c r="G3866">
        <v>245</v>
      </c>
      <c r="H3866">
        <v>96</v>
      </c>
      <c r="I3866">
        <v>52</v>
      </c>
      <c r="J3866">
        <v>29</v>
      </c>
      <c r="K3866">
        <v>-1555</v>
      </c>
      <c r="L3866">
        <v>80</v>
      </c>
      <c r="M3866">
        <v>80</v>
      </c>
      <c r="N3866">
        <v>110</v>
      </c>
      <c r="O3866">
        <v>190</v>
      </c>
      <c r="P3866">
        <v>4</v>
      </c>
      <c r="Q3866" s="1">
        <v>40787</v>
      </c>
      <c r="R3866" t="s">
        <v>28</v>
      </c>
      <c r="S3866" t="s">
        <v>41</v>
      </c>
      <c r="T3866" t="s">
        <v>25</v>
      </c>
    </row>
    <row r="3867" spans="1:20" x14ac:dyDescent="0.25">
      <c r="A3867">
        <v>918</v>
      </c>
      <c r="B3867" t="s">
        <v>59</v>
      </c>
      <c r="C3867" t="s">
        <v>46</v>
      </c>
      <c r="D3867" t="s">
        <v>22</v>
      </c>
      <c r="E3867">
        <v>180</v>
      </c>
      <c r="F3867">
        <v>186</v>
      </c>
      <c r="G3867">
        <v>341</v>
      </c>
      <c r="H3867">
        <v>134</v>
      </c>
      <c r="I3867">
        <v>65</v>
      </c>
      <c r="J3867">
        <v>41</v>
      </c>
      <c r="K3867">
        <v>-2248</v>
      </c>
      <c r="L3867">
        <v>90</v>
      </c>
      <c r="M3867">
        <v>100</v>
      </c>
      <c r="N3867">
        <v>140</v>
      </c>
      <c r="O3867">
        <v>240</v>
      </c>
      <c r="P3867">
        <v>4</v>
      </c>
      <c r="Q3867" s="1">
        <v>40878</v>
      </c>
      <c r="R3867" t="s">
        <v>28</v>
      </c>
      <c r="S3867" t="s">
        <v>41</v>
      </c>
      <c r="T3867" t="s">
        <v>25</v>
      </c>
    </row>
    <row r="3868" spans="1:20" x14ac:dyDescent="0.25">
      <c r="A3868">
        <v>920</v>
      </c>
      <c r="B3868" t="s">
        <v>54</v>
      </c>
      <c r="C3868" t="s">
        <v>50</v>
      </c>
      <c r="D3868" t="s">
        <v>22</v>
      </c>
      <c r="E3868">
        <v>16</v>
      </c>
      <c r="F3868">
        <v>70</v>
      </c>
      <c r="G3868">
        <v>127</v>
      </c>
      <c r="H3868">
        <v>57</v>
      </c>
      <c r="I3868">
        <v>54</v>
      </c>
      <c r="J3868">
        <v>21</v>
      </c>
      <c r="K3868">
        <v>313</v>
      </c>
      <c r="L3868">
        <v>20</v>
      </c>
      <c r="M3868">
        <v>60</v>
      </c>
      <c r="N3868">
        <v>70</v>
      </c>
      <c r="O3868">
        <v>130</v>
      </c>
      <c r="P3868">
        <v>1</v>
      </c>
      <c r="Q3868" s="1">
        <v>40269</v>
      </c>
      <c r="R3868" t="s">
        <v>23</v>
      </c>
      <c r="S3868" t="s">
        <v>44</v>
      </c>
      <c r="T3868" t="s">
        <v>25</v>
      </c>
    </row>
    <row r="3869" spans="1:20" x14ac:dyDescent="0.25">
      <c r="A3869">
        <v>920</v>
      </c>
      <c r="B3869" t="s">
        <v>54</v>
      </c>
      <c r="C3869" t="s">
        <v>50</v>
      </c>
      <c r="D3869" t="s">
        <v>22</v>
      </c>
      <c r="E3869">
        <v>18</v>
      </c>
      <c r="F3869">
        <v>74</v>
      </c>
      <c r="G3869">
        <v>133</v>
      </c>
      <c r="H3869">
        <v>59</v>
      </c>
      <c r="I3869">
        <v>56</v>
      </c>
      <c r="J3869">
        <v>22</v>
      </c>
      <c r="K3869">
        <v>403</v>
      </c>
      <c r="L3869">
        <v>20</v>
      </c>
      <c r="M3869">
        <v>60</v>
      </c>
      <c r="N3869">
        <v>70</v>
      </c>
      <c r="O3869">
        <v>130</v>
      </c>
      <c r="P3869">
        <v>1</v>
      </c>
      <c r="Q3869" s="1">
        <v>40360</v>
      </c>
      <c r="R3869" t="s">
        <v>23</v>
      </c>
      <c r="S3869" t="s">
        <v>44</v>
      </c>
      <c r="T3869" t="s">
        <v>25</v>
      </c>
    </row>
    <row r="3870" spans="1:20" x14ac:dyDescent="0.25">
      <c r="A3870">
        <v>920</v>
      </c>
      <c r="B3870" t="s">
        <v>54</v>
      </c>
      <c r="C3870" t="s">
        <v>50</v>
      </c>
      <c r="D3870" t="s">
        <v>22</v>
      </c>
      <c r="E3870">
        <v>33</v>
      </c>
      <c r="F3870">
        <v>80</v>
      </c>
      <c r="G3870">
        <v>155</v>
      </c>
      <c r="H3870">
        <v>65</v>
      </c>
      <c r="I3870">
        <v>58</v>
      </c>
      <c r="J3870">
        <v>24</v>
      </c>
      <c r="K3870">
        <v>403</v>
      </c>
      <c r="L3870">
        <v>30</v>
      </c>
      <c r="M3870">
        <v>60</v>
      </c>
      <c r="N3870">
        <v>80</v>
      </c>
      <c r="O3870">
        <v>140</v>
      </c>
      <c r="P3870">
        <v>1</v>
      </c>
      <c r="Q3870" s="1">
        <v>40878</v>
      </c>
      <c r="R3870" t="s">
        <v>23</v>
      </c>
      <c r="S3870" t="s">
        <v>44</v>
      </c>
      <c r="T3870" t="s">
        <v>25</v>
      </c>
    </row>
    <row r="3871" spans="1:20" x14ac:dyDescent="0.25">
      <c r="A3871">
        <v>920</v>
      </c>
      <c r="B3871" t="s">
        <v>54</v>
      </c>
      <c r="C3871" t="s">
        <v>50</v>
      </c>
      <c r="D3871" t="s">
        <v>22</v>
      </c>
      <c r="E3871">
        <v>15</v>
      </c>
      <c r="F3871">
        <v>128</v>
      </c>
      <c r="G3871">
        <v>220</v>
      </c>
      <c r="H3871">
        <v>92</v>
      </c>
      <c r="I3871">
        <v>113</v>
      </c>
      <c r="J3871">
        <v>83</v>
      </c>
      <c r="K3871">
        <v>541</v>
      </c>
      <c r="L3871">
        <v>40</v>
      </c>
      <c r="M3871">
        <v>90</v>
      </c>
      <c r="N3871">
        <v>140</v>
      </c>
      <c r="O3871">
        <v>230</v>
      </c>
      <c r="P3871">
        <v>2</v>
      </c>
      <c r="Q3871" s="1">
        <v>40210</v>
      </c>
      <c r="R3871" t="s">
        <v>23</v>
      </c>
      <c r="S3871" t="s">
        <v>24</v>
      </c>
      <c r="T3871" t="s">
        <v>25</v>
      </c>
    </row>
    <row r="3872" spans="1:20" x14ac:dyDescent="0.25">
      <c r="A3872">
        <v>920</v>
      </c>
      <c r="B3872" t="s">
        <v>54</v>
      </c>
      <c r="C3872" t="s">
        <v>50</v>
      </c>
      <c r="D3872" t="s">
        <v>22</v>
      </c>
      <c r="E3872">
        <v>48</v>
      </c>
      <c r="F3872">
        <v>184</v>
      </c>
      <c r="G3872">
        <v>314</v>
      </c>
      <c r="H3872">
        <v>133</v>
      </c>
      <c r="I3872">
        <v>139</v>
      </c>
      <c r="J3872">
        <v>120</v>
      </c>
      <c r="K3872">
        <v>705</v>
      </c>
      <c r="L3872">
        <v>60</v>
      </c>
      <c r="M3872">
        <v>140</v>
      </c>
      <c r="N3872">
        <v>190</v>
      </c>
      <c r="O3872">
        <v>330</v>
      </c>
      <c r="P3872">
        <v>2</v>
      </c>
      <c r="Q3872" s="1">
        <v>40756</v>
      </c>
      <c r="R3872" t="s">
        <v>23</v>
      </c>
      <c r="S3872" t="s">
        <v>24</v>
      </c>
      <c r="T3872" t="s">
        <v>25</v>
      </c>
    </row>
    <row r="3873" spans="1:20" x14ac:dyDescent="0.25">
      <c r="A3873">
        <v>920</v>
      </c>
      <c r="B3873" t="s">
        <v>54</v>
      </c>
      <c r="C3873" t="s">
        <v>50</v>
      </c>
      <c r="D3873" t="s">
        <v>22</v>
      </c>
      <c r="E3873">
        <v>63</v>
      </c>
      <c r="F3873">
        <v>121</v>
      </c>
      <c r="G3873">
        <v>212</v>
      </c>
      <c r="H3873">
        <v>91</v>
      </c>
      <c r="I3873">
        <v>58</v>
      </c>
      <c r="J3873">
        <v>30</v>
      </c>
      <c r="K3873">
        <v>533</v>
      </c>
      <c r="L3873">
        <v>90</v>
      </c>
      <c r="M3873">
        <v>90</v>
      </c>
      <c r="N3873">
        <v>130</v>
      </c>
      <c r="O3873">
        <v>220</v>
      </c>
      <c r="P3873">
        <v>3</v>
      </c>
      <c r="Q3873" s="1">
        <v>40330</v>
      </c>
      <c r="R3873" t="s">
        <v>23</v>
      </c>
      <c r="S3873" t="s">
        <v>38</v>
      </c>
      <c r="T3873" t="s">
        <v>31</v>
      </c>
    </row>
    <row r="3874" spans="1:20" x14ac:dyDescent="0.25">
      <c r="A3874">
        <v>920</v>
      </c>
      <c r="B3874" t="s">
        <v>54</v>
      </c>
      <c r="C3874" t="s">
        <v>50</v>
      </c>
      <c r="D3874" t="s">
        <v>22</v>
      </c>
      <c r="E3874">
        <v>71</v>
      </c>
      <c r="F3874">
        <v>130</v>
      </c>
      <c r="G3874">
        <v>227</v>
      </c>
      <c r="H3874">
        <v>97</v>
      </c>
      <c r="I3874">
        <v>59</v>
      </c>
      <c r="J3874">
        <v>32</v>
      </c>
      <c r="K3874">
        <v>575</v>
      </c>
      <c r="L3874">
        <v>80</v>
      </c>
      <c r="M3874">
        <v>100</v>
      </c>
      <c r="N3874">
        <v>130</v>
      </c>
      <c r="O3874">
        <v>230</v>
      </c>
      <c r="P3874">
        <v>3</v>
      </c>
      <c r="Q3874" s="1">
        <v>40360</v>
      </c>
      <c r="R3874" t="s">
        <v>23</v>
      </c>
      <c r="S3874" t="s">
        <v>38</v>
      </c>
      <c r="T3874" t="s">
        <v>31</v>
      </c>
    </row>
    <row r="3875" spans="1:20" x14ac:dyDescent="0.25">
      <c r="A3875">
        <v>920</v>
      </c>
      <c r="B3875" t="s">
        <v>54</v>
      </c>
      <c r="C3875" t="s">
        <v>50</v>
      </c>
      <c r="D3875" t="s">
        <v>22</v>
      </c>
      <c r="E3875">
        <v>91</v>
      </c>
      <c r="F3875">
        <v>116</v>
      </c>
      <c r="G3875">
        <v>215</v>
      </c>
      <c r="H3875">
        <v>86</v>
      </c>
      <c r="I3875">
        <v>55</v>
      </c>
      <c r="J3875">
        <v>28</v>
      </c>
      <c r="K3875">
        <v>547</v>
      </c>
      <c r="L3875">
        <v>100</v>
      </c>
      <c r="M3875">
        <v>80</v>
      </c>
      <c r="N3875">
        <v>120</v>
      </c>
      <c r="O3875">
        <v>200</v>
      </c>
      <c r="P3875">
        <v>3</v>
      </c>
      <c r="Q3875" s="1">
        <v>40817</v>
      </c>
      <c r="R3875" t="s">
        <v>23</v>
      </c>
      <c r="S3875" t="s">
        <v>38</v>
      </c>
      <c r="T3875" t="s">
        <v>31</v>
      </c>
    </row>
    <row r="3876" spans="1:20" x14ac:dyDescent="0.25">
      <c r="A3876">
        <v>920</v>
      </c>
      <c r="B3876" t="s">
        <v>54</v>
      </c>
      <c r="C3876" t="s">
        <v>50</v>
      </c>
      <c r="D3876" t="s">
        <v>22</v>
      </c>
      <c r="E3876">
        <v>76</v>
      </c>
      <c r="F3876">
        <v>103</v>
      </c>
      <c r="G3876">
        <v>192</v>
      </c>
      <c r="H3876">
        <v>77</v>
      </c>
      <c r="I3876">
        <v>52</v>
      </c>
      <c r="J3876">
        <v>25</v>
      </c>
      <c r="K3876">
        <v>557</v>
      </c>
      <c r="L3876">
        <v>60</v>
      </c>
      <c r="M3876">
        <v>70</v>
      </c>
      <c r="N3876">
        <v>100</v>
      </c>
      <c r="O3876">
        <v>170</v>
      </c>
      <c r="P3876">
        <v>3</v>
      </c>
      <c r="Q3876" s="1">
        <v>40848</v>
      </c>
      <c r="R3876" t="s">
        <v>23</v>
      </c>
      <c r="S3876" t="s">
        <v>38</v>
      </c>
      <c r="T3876" t="s">
        <v>31</v>
      </c>
    </row>
    <row r="3877" spans="1:20" x14ac:dyDescent="0.25">
      <c r="A3877">
        <v>920</v>
      </c>
      <c r="B3877" t="s">
        <v>54</v>
      </c>
      <c r="C3877" t="s">
        <v>50</v>
      </c>
      <c r="D3877" t="s">
        <v>22</v>
      </c>
      <c r="E3877">
        <v>70</v>
      </c>
      <c r="F3877">
        <v>123</v>
      </c>
      <c r="G3877">
        <v>226</v>
      </c>
      <c r="H3877">
        <v>103</v>
      </c>
      <c r="I3877">
        <v>53</v>
      </c>
      <c r="J3877">
        <v>31</v>
      </c>
      <c r="K3877">
        <v>1073</v>
      </c>
      <c r="L3877">
        <v>100</v>
      </c>
      <c r="M3877">
        <v>110</v>
      </c>
      <c r="N3877">
        <v>150</v>
      </c>
      <c r="O3877">
        <v>260</v>
      </c>
      <c r="P3877">
        <v>5</v>
      </c>
      <c r="Q3877" s="1">
        <v>40391</v>
      </c>
      <c r="R3877" t="s">
        <v>28</v>
      </c>
      <c r="S3877" t="s">
        <v>29</v>
      </c>
      <c r="T3877" t="s">
        <v>25</v>
      </c>
    </row>
    <row r="3878" spans="1:20" x14ac:dyDescent="0.25">
      <c r="A3878">
        <v>920</v>
      </c>
      <c r="B3878" t="s">
        <v>54</v>
      </c>
      <c r="C3878" t="s">
        <v>50</v>
      </c>
      <c r="D3878" t="s">
        <v>22</v>
      </c>
      <c r="E3878">
        <v>45</v>
      </c>
      <c r="F3878">
        <v>89</v>
      </c>
      <c r="G3878">
        <v>164</v>
      </c>
      <c r="H3878">
        <v>75</v>
      </c>
      <c r="I3878">
        <v>44</v>
      </c>
      <c r="J3878">
        <v>23</v>
      </c>
      <c r="K3878">
        <v>1063</v>
      </c>
      <c r="L3878">
        <v>70</v>
      </c>
      <c r="M3878">
        <v>90</v>
      </c>
      <c r="N3878">
        <v>110</v>
      </c>
      <c r="O3878">
        <v>200</v>
      </c>
      <c r="P3878">
        <v>5</v>
      </c>
      <c r="Q3878" s="1">
        <v>40483</v>
      </c>
      <c r="R3878" t="s">
        <v>28</v>
      </c>
      <c r="S3878" t="s">
        <v>29</v>
      </c>
      <c r="T3878" t="s">
        <v>25</v>
      </c>
    </row>
    <row r="3879" spans="1:20" x14ac:dyDescent="0.25">
      <c r="A3879">
        <v>920</v>
      </c>
      <c r="B3879" t="s">
        <v>54</v>
      </c>
      <c r="C3879" t="s">
        <v>50</v>
      </c>
      <c r="D3879" t="s">
        <v>22</v>
      </c>
      <c r="E3879">
        <v>79</v>
      </c>
      <c r="F3879">
        <v>99</v>
      </c>
      <c r="G3879">
        <v>194</v>
      </c>
      <c r="H3879">
        <v>83</v>
      </c>
      <c r="I3879">
        <v>46</v>
      </c>
      <c r="J3879">
        <v>25</v>
      </c>
      <c r="K3879">
        <v>1063</v>
      </c>
      <c r="L3879">
        <v>80</v>
      </c>
      <c r="M3879">
        <v>90</v>
      </c>
      <c r="N3879">
        <v>120</v>
      </c>
      <c r="O3879">
        <v>210</v>
      </c>
      <c r="P3879">
        <v>5</v>
      </c>
      <c r="Q3879" s="1">
        <v>40787</v>
      </c>
      <c r="R3879" t="s">
        <v>28</v>
      </c>
      <c r="S3879" t="s">
        <v>29</v>
      </c>
      <c r="T3879" t="s">
        <v>25</v>
      </c>
    </row>
    <row r="3880" spans="1:20" x14ac:dyDescent="0.25">
      <c r="A3880">
        <v>920</v>
      </c>
      <c r="B3880" t="s">
        <v>54</v>
      </c>
      <c r="C3880" t="s">
        <v>50</v>
      </c>
      <c r="D3880" t="s">
        <v>22</v>
      </c>
      <c r="E3880">
        <v>36</v>
      </c>
      <c r="F3880">
        <v>65</v>
      </c>
      <c r="G3880">
        <v>115</v>
      </c>
      <c r="H3880">
        <v>50</v>
      </c>
      <c r="I3880">
        <v>29</v>
      </c>
      <c r="J3880">
        <v>16</v>
      </c>
      <c r="K3880">
        <v>587</v>
      </c>
      <c r="L3880">
        <v>60</v>
      </c>
      <c r="M3880">
        <v>50</v>
      </c>
      <c r="N3880">
        <v>80</v>
      </c>
      <c r="O3880">
        <v>130</v>
      </c>
      <c r="P3880">
        <v>6</v>
      </c>
      <c r="Q3880" s="1">
        <v>40360</v>
      </c>
      <c r="R3880" t="s">
        <v>28</v>
      </c>
      <c r="S3880" t="s">
        <v>30</v>
      </c>
      <c r="T3880" t="s">
        <v>31</v>
      </c>
    </row>
    <row r="3881" spans="1:20" x14ac:dyDescent="0.25">
      <c r="A3881">
        <v>920</v>
      </c>
      <c r="B3881" t="s">
        <v>54</v>
      </c>
      <c r="C3881" t="s">
        <v>50</v>
      </c>
      <c r="D3881" t="s">
        <v>22</v>
      </c>
      <c r="E3881">
        <v>47</v>
      </c>
      <c r="F3881">
        <v>58</v>
      </c>
      <c r="G3881">
        <v>110</v>
      </c>
      <c r="H3881">
        <v>45</v>
      </c>
      <c r="I3881">
        <v>26</v>
      </c>
      <c r="J3881">
        <v>14</v>
      </c>
      <c r="K3881">
        <v>605</v>
      </c>
      <c r="L3881">
        <v>50</v>
      </c>
      <c r="M3881">
        <v>50</v>
      </c>
      <c r="N3881">
        <v>70</v>
      </c>
      <c r="O3881">
        <v>120</v>
      </c>
      <c r="P3881">
        <v>6</v>
      </c>
      <c r="Q3881" s="1">
        <v>40634</v>
      </c>
      <c r="R3881" t="s">
        <v>28</v>
      </c>
      <c r="S3881" t="s">
        <v>30</v>
      </c>
      <c r="T3881" t="s">
        <v>31</v>
      </c>
    </row>
    <row r="3882" spans="1:20" x14ac:dyDescent="0.25">
      <c r="A3882">
        <v>920</v>
      </c>
      <c r="B3882" t="s">
        <v>54</v>
      </c>
      <c r="C3882" t="s">
        <v>50</v>
      </c>
      <c r="D3882" t="s">
        <v>22</v>
      </c>
      <c r="E3882">
        <v>16</v>
      </c>
      <c r="F3882">
        <v>30</v>
      </c>
      <c r="G3882">
        <v>55</v>
      </c>
      <c r="H3882">
        <v>22</v>
      </c>
      <c r="I3882">
        <v>19</v>
      </c>
      <c r="J3882">
        <v>7</v>
      </c>
      <c r="K3882">
        <v>570</v>
      </c>
      <c r="L3882">
        <v>30</v>
      </c>
      <c r="M3882">
        <v>20</v>
      </c>
      <c r="N3882">
        <v>40</v>
      </c>
      <c r="O3882">
        <v>60</v>
      </c>
      <c r="P3882">
        <v>6</v>
      </c>
      <c r="Q3882" s="1">
        <v>40848</v>
      </c>
      <c r="R3882" t="s">
        <v>28</v>
      </c>
      <c r="S3882" t="s">
        <v>30</v>
      </c>
      <c r="T3882" t="s">
        <v>31</v>
      </c>
    </row>
    <row r="3883" spans="1:20" x14ac:dyDescent="0.25">
      <c r="A3883">
        <v>920</v>
      </c>
      <c r="B3883" t="s">
        <v>54</v>
      </c>
      <c r="C3883" t="s">
        <v>50</v>
      </c>
      <c r="D3883" t="s">
        <v>22</v>
      </c>
      <c r="E3883">
        <v>29</v>
      </c>
      <c r="F3883">
        <v>65</v>
      </c>
      <c r="G3883">
        <v>104</v>
      </c>
      <c r="H3883">
        <v>39</v>
      </c>
      <c r="I3883">
        <v>36</v>
      </c>
      <c r="J3883">
        <v>12</v>
      </c>
      <c r="K3883">
        <v>380</v>
      </c>
      <c r="L3883">
        <v>40</v>
      </c>
      <c r="M3883">
        <v>30</v>
      </c>
      <c r="N3883">
        <v>60</v>
      </c>
      <c r="O3883">
        <v>90</v>
      </c>
      <c r="P3883">
        <v>8</v>
      </c>
      <c r="Q3883" s="1">
        <v>40360</v>
      </c>
      <c r="R3883" t="s">
        <v>32</v>
      </c>
      <c r="S3883" t="s">
        <v>39</v>
      </c>
      <c r="T3883" t="s">
        <v>31</v>
      </c>
    </row>
    <row r="3884" spans="1:20" x14ac:dyDescent="0.25">
      <c r="A3884">
        <v>920</v>
      </c>
      <c r="B3884" t="s">
        <v>54</v>
      </c>
      <c r="C3884" t="s">
        <v>50</v>
      </c>
      <c r="D3884" t="s">
        <v>22</v>
      </c>
      <c r="E3884">
        <v>53</v>
      </c>
      <c r="F3884">
        <v>94</v>
      </c>
      <c r="G3884">
        <v>151</v>
      </c>
      <c r="H3884">
        <v>57</v>
      </c>
      <c r="I3884">
        <v>41</v>
      </c>
      <c r="J3884">
        <v>17</v>
      </c>
      <c r="K3884">
        <v>349</v>
      </c>
      <c r="L3884">
        <v>70</v>
      </c>
      <c r="M3884">
        <v>40</v>
      </c>
      <c r="N3884">
        <v>90</v>
      </c>
      <c r="O3884">
        <v>130</v>
      </c>
      <c r="P3884">
        <v>8</v>
      </c>
      <c r="Q3884" s="1">
        <v>40422</v>
      </c>
      <c r="R3884" t="s">
        <v>32</v>
      </c>
      <c r="S3884" t="s">
        <v>39</v>
      </c>
      <c r="T3884" t="s">
        <v>31</v>
      </c>
    </row>
    <row r="3885" spans="1:20" x14ac:dyDescent="0.25">
      <c r="A3885">
        <v>920</v>
      </c>
      <c r="B3885" t="s">
        <v>54</v>
      </c>
      <c r="C3885" t="s">
        <v>50</v>
      </c>
      <c r="D3885" t="s">
        <v>22</v>
      </c>
      <c r="E3885">
        <v>48</v>
      </c>
      <c r="F3885">
        <v>88</v>
      </c>
      <c r="G3885">
        <v>141</v>
      </c>
      <c r="H3885">
        <v>53</v>
      </c>
      <c r="I3885">
        <v>40</v>
      </c>
      <c r="J3885">
        <v>16</v>
      </c>
      <c r="K3885">
        <v>321</v>
      </c>
      <c r="L3885">
        <v>50</v>
      </c>
      <c r="M3885">
        <v>50</v>
      </c>
      <c r="N3885">
        <v>80</v>
      </c>
      <c r="O3885">
        <v>130</v>
      </c>
      <c r="P3885">
        <v>8</v>
      </c>
      <c r="Q3885" s="1">
        <v>40483</v>
      </c>
      <c r="R3885" t="s">
        <v>32</v>
      </c>
      <c r="S3885" t="s">
        <v>39</v>
      </c>
      <c r="T3885" t="s">
        <v>31</v>
      </c>
    </row>
    <row r="3886" spans="1:20" x14ac:dyDescent="0.25">
      <c r="A3886">
        <v>920</v>
      </c>
      <c r="B3886" t="s">
        <v>54</v>
      </c>
      <c r="C3886" t="s">
        <v>50</v>
      </c>
      <c r="D3886" t="s">
        <v>22</v>
      </c>
      <c r="E3886">
        <v>30</v>
      </c>
      <c r="F3886">
        <v>66</v>
      </c>
      <c r="G3886">
        <v>107</v>
      </c>
      <c r="H3886">
        <v>41</v>
      </c>
      <c r="I3886">
        <v>36</v>
      </c>
      <c r="J3886">
        <v>12</v>
      </c>
      <c r="K3886">
        <v>320</v>
      </c>
      <c r="L3886">
        <v>30</v>
      </c>
      <c r="M3886">
        <v>30</v>
      </c>
      <c r="N3886">
        <v>60</v>
      </c>
      <c r="O3886">
        <v>90</v>
      </c>
      <c r="P3886">
        <v>8</v>
      </c>
      <c r="Q3886" s="1">
        <v>40513</v>
      </c>
      <c r="R3886" t="s">
        <v>32</v>
      </c>
      <c r="S3886" t="s">
        <v>39</v>
      </c>
      <c r="T3886" t="s">
        <v>31</v>
      </c>
    </row>
    <row r="3887" spans="1:20" x14ac:dyDescent="0.25">
      <c r="A3887">
        <v>920</v>
      </c>
      <c r="B3887" t="s">
        <v>54</v>
      </c>
      <c r="C3887" t="s">
        <v>50</v>
      </c>
      <c r="D3887" t="s">
        <v>22</v>
      </c>
      <c r="E3887">
        <v>93</v>
      </c>
      <c r="F3887">
        <v>105</v>
      </c>
      <c r="G3887">
        <v>178</v>
      </c>
      <c r="H3887">
        <v>62</v>
      </c>
      <c r="I3887">
        <v>42</v>
      </c>
      <c r="J3887">
        <v>19</v>
      </c>
      <c r="K3887">
        <v>346</v>
      </c>
      <c r="L3887">
        <v>70</v>
      </c>
      <c r="M3887">
        <v>50</v>
      </c>
      <c r="N3887">
        <v>90</v>
      </c>
      <c r="O3887">
        <v>140</v>
      </c>
      <c r="P3887">
        <v>8</v>
      </c>
      <c r="Q3887" s="1">
        <v>40603</v>
      </c>
      <c r="R3887" t="s">
        <v>32</v>
      </c>
      <c r="S3887" t="s">
        <v>39</v>
      </c>
      <c r="T3887" t="s">
        <v>31</v>
      </c>
    </row>
    <row r="3888" spans="1:20" x14ac:dyDescent="0.25">
      <c r="A3888">
        <v>920</v>
      </c>
      <c r="B3888" t="s">
        <v>54</v>
      </c>
      <c r="C3888" t="s">
        <v>50</v>
      </c>
      <c r="D3888" t="s">
        <v>22</v>
      </c>
      <c r="E3888">
        <v>45</v>
      </c>
      <c r="F3888">
        <v>66</v>
      </c>
      <c r="G3888">
        <v>114</v>
      </c>
      <c r="H3888">
        <v>41</v>
      </c>
      <c r="I3888">
        <v>36</v>
      </c>
      <c r="J3888">
        <v>12</v>
      </c>
      <c r="K3888">
        <v>320</v>
      </c>
      <c r="L3888">
        <v>30</v>
      </c>
      <c r="M3888">
        <v>30</v>
      </c>
      <c r="N3888">
        <v>60</v>
      </c>
      <c r="O3888">
        <v>90</v>
      </c>
      <c r="P3888">
        <v>8</v>
      </c>
      <c r="Q3888" s="1">
        <v>40878</v>
      </c>
      <c r="R3888" t="s">
        <v>32</v>
      </c>
      <c r="S3888" t="s">
        <v>39</v>
      </c>
      <c r="T3888" t="s">
        <v>31</v>
      </c>
    </row>
    <row r="3889" spans="1:20" x14ac:dyDescent="0.25">
      <c r="A3889">
        <v>920</v>
      </c>
      <c r="B3889" t="s">
        <v>54</v>
      </c>
      <c r="C3889" t="s">
        <v>50</v>
      </c>
      <c r="D3889" t="s">
        <v>22</v>
      </c>
      <c r="E3889">
        <v>58</v>
      </c>
      <c r="F3889">
        <v>85</v>
      </c>
      <c r="G3889">
        <v>144</v>
      </c>
      <c r="H3889">
        <v>59</v>
      </c>
      <c r="I3889">
        <v>27</v>
      </c>
      <c r="J3889">
        <v>16</v>
      </c>
      <c r="K3889">
        <v>842</v>
      </c>
      <c r="L3889">
        <v>60</v>
      </c>
      <c r="M3889">
        <v>50</v>
      </c>
      <c r="N3889">
        <v>70</v>
      </c>
      <c r="O3889">
        <v>120</v>
      </c>
      <c r="P3889">
        <v>9</v>
      </c>
      <c r="Q3889" s="1">
        <v>40330</v>
      </c>
      <c r="R3889" t="s">
        <v>32</v>
      </c>
      <c r="S3889" t="s">
        <v>33</v>
      </c>
      <c r="T3889" t="s">
        <v>31</v>
      </c>
    </row>
    <row r="3890" spans="1:20" x14ac:dyDescent="0.25">
      <c r="A3890">
        <v>920</v>
      </c>
      <c r="B3890" t="s">
        <v>54</v>
      </c>
      <c r="C3890" t="s">
        <v>50</v>
      </c>
      <c r="D3890" t="s">
        <v>22</v>
      </c>
      <c r="E3890">
        <v>64</v>
      </c>
      <c r="F3890">
        <v>68</v>
      </c>
      <c r="G3890">
        <v>123</v>
      </c>
      <c r="H3890">
        <v>47</v>
      </c>
      <c r="I3890">
        <v>25</v>
      </c>
      <c r="J3890">
        <v>13</v>
      </c>
      <c r="K3890">
        <v>772</v>
      </c>
      <c r="L3890">
        <v>50</v>
      </c>
      <c r="M3890">
        <v>40</v>
      </c>
      <c r="N3890">
        <v>60</v>
      </c>
      <c r="O3890">
        <v>100</v>
      </c>
      <c r="P3890">
        <v>9</v>
      </c>
      <c r="Q3890" s="1">
        <v>40575</v>
      </c>
      <c r="R3890" t="s">
        <v>32</v>
      </c>
      <c r="S3890" t="s">
        <v>33</v>
      </c>
      <c r="T3890" t="s">
        <v>31</v>
      </c>
    </row>
    <row r="3891" spans="1:20" x14ac:dyDescent="0.25">
      <c r="A3891">
        <v>920</v>
      </c>
      <c r="B3891" t="s">
        <v>54</v>
      </c>
      <c r="C3891" t="s">
        <v>50</v>
      </c>
      <c r="D3891" t="s">
        <v>22</v>
      </c>
      <c r="E3891">
        <v>41</v>
      </c>
      <c r="F3891">
        <v>81</v>
      </c>
      <c r="G3891">
        <v>137</v>
      </c>
      <c r="H3891">
        <v>56</v>
      </c>
      <c r="I3891">
        <v>40</v>
      </c>
      <c r="J3891">
        <v>17</v>
      </c>
      <c r="K3891">
        <v>382</v>
      </c>
      <c r="L3891">
        <v>50</v>
      </c>
      <c r="M3891">
        <v>40</v>
      </c>
      <c r="N3891">
        <v>80</v>
      </c>
      <c r="O3891">
        <v>120</v>
      </c>
      <c r="P3891">
        <v>11</v>
      </c>
      <c r="Q3891" s="1">
        <v>40210</v>
      </c>
      <c r="R3891" t="s">
        <v>26</v>
      </c>
      <c r="S3891" t="s">
        <v>35</v>
      </c>
      <c r="T3891" t="s">
        <v>25</v>
      </c>
    </row>
    <row r="3892" spans="1:20" x14ac:dyDescent="0.25">
      <c r="A3892">
        <v>920</v>
      </c>
      <c r="B3892" t="s">
        <v>54</v>
      </c>
      <c r="C3892" t="s">
        <v>50</v>
      </c>
      <c r="D3892" t="s">
        <v>22</v>
      </c>
      <c r="E3892">
        <v>27</v>
      </c>
      <c r="F3892">
        <v>65</v>
      </c>
      <c r="G3892">
        <v>110</v>
      </c>
      <c r="H3892">
        <v>45</v>
      </c>
      <c r="I3892">
        <v>38</v>
      </c>
      <c r="J3892">
        <v>14</v>
      </c>
      <c r="K3892">
        <v>410</v>
      </c>
      <c r="L3892">
        <v>30</v>
      </c>
      <c r="M3892">
        <v>30</v>
      </c>
      <c r="N3892">
        <v>60</v>
      </c>
      <c r="O3892">
        <v>90</v>
      </c>
      <c r="P3892">
        <v>11</v>
      </c>
      <c r="Q3892" s="1">
        <v>40299</v>
      </c>
      <c r="R3892" t="s">
        <v>26</v>
      </c>
      <c r="S3892" t="s">
        <v>35</v>
      </c>
      <c r="T3892" t="s">
        <v>25</v>
      </c>
    </row>
    <row r="3893" spans="1:20" x14ac:dyDescent="0.25">
      <c r="A3893">
        <v>920</v>
      </c>
      <c r="B3893" t="s">
        <v>54</v>
      </c>
      <c r="C3893" t="s">
        <v>50</v>
      </c>
      <c r="D3893" t="s">
        <v>22</v>
      </c>
      <c r="E3893">
        <v>24</v>
      </c>
      <c r="F3893">
        <v>59</v>
      </c>
      <c r="G3893">
        <v>99</v>
      </c>
      <c r="H3893">
        <v>40</v>
      </c>
      <c r="I3893">
        <v>35</v>
      </c>
      <c r="J3893">
        <v>12</v>
      </c>
      <c r="K3893">
        <v>443</v>
      </c>
      <c r="L3893">
        <v>20</v>
      </c>
      <c r="M3893">
        <v>30</v>
      </c>
      <c r="N3893">
        <v>50</v>
      </c>
      <c r="O3893">
        <v>80</v>
      </c>
      <c r="P3893">
        <v>11</v>
      </c>
      <c r="Q3893" s="1">
        <v>40330</v>
      </c>
      <c r="R3893" t="s">
        <v>26</v>
      </c>
      <c r="S3893" t="s">
        <v>35</v>
      </c>
      <c r="T3893" t="s">
        <v>25</v>
      </c>
    </row>
    <row r="3894" spans="1:20" x14ac:dyDescent="0.25">
      <c r="A3894">
        <v>920</v>
      </c>
      <c r="B3894" t="s">
        <v>54</v>
      </c>
      <c r="C3894" t="s">
        <v>50</v>
      </c>
      <c r="D3894" t="s">
        <v>22</v>
      </c>
      <c r="E3894">
        <v>21</v>
      </c>
      <c r="F3894">
        <v>54</v>
      </c>
      <c r="G3894">
        <v>90</v>
      </c>
      <c r="H3894">
        <v>36</v>
      </c>
      <c r="I3894">
        <v>33</v>
      </c>
      <c r="J3894">
        <v>11</v>
      </c>
      <c r="K3894">
        <v>462</v>
      </c>
      <c r="L3894">
        <v>10</v>
      </c>
      <c r="M3894">
        <v>30</v>
      </c>
      <c r="N3894">
        <v>40</v>
      </c>
      <c r="O3894">
        <v>70</v>
      </c>
      <c r="P3894">
        <v>11</v>
      </c>
      <c r="Q3894" s="1">
        <v>40360</v>
      </c>
      <c r="R3894" t="s">
        <v>26</v>
      </c>
      <c r="S3894" t="s">
        <v>35</v>
      </c>
      <c r="T3894" t="s">
        <v>25</v>
      </c>
    </row>
    <row r="3895" spans="1:20" x14ac:dyDescent="0.25">
      <c r="A3895">
        <v>920</v>
      </c>
      <c r="B3895" t="s">
        <v>54</v>
      </c>
      <c r="C3895" t="s">
        <v>50</v>
      </c>
      <c r="D3895" t="s">
        <v>22</v>
      </c>
      <c r="E3895">
        <v>20</v>
      </c>
      <c r="F3895">
        <v>54</v>
      </c>
      <c r="G3895">
        <v>90</v>
      </c>
      <c r="H3895">
        <v>36</v>
      </c>
      <c r="I3895">
        <v>34</v>
      </c>
      <c r="J3895">
        <v>11</v>
      </c>
      <c r="K3895">
        <v>458</v>
      </c>
      <c r="L3895">
        <v>10</v>
      </c>
      <c r="M3895">
        <v>30</v>
      </c>
      <c r="N3895">
        <v>40</v>
      </c>
      <c r="O3895">
        <v>70</v>
      </c>
      <c r="P3895">
        <v>11</v>
      </c>
      <c r="Q3895" s="1">
        <v>40391</v>
      </c>
      <c r="R3895" t="s">
        <v>26</v>
      </c>
      <c r="S3895" t="s">
        <v>35</v>
      </c>
      <c r="T3895" t="s">
        <v>25</v>
      </c>
    </row>
    <row r="3896" spans="1:20" x14ac:dyDescent="0.25">
      <c r="A3896">
        <v>920</v>
      </c>
      <c r="B3896" t="s">
        <v>54</v>
      </c>
      <c r="C3896" t="s">
        <v>50</v>
      </c>
      <c r="D3896" t="s">
        <v>22</v>
      </c>
      <c r="E3896">
        <v>31</v>
      </c>
      <c r="F3896">
        <v>67</v>
      </c>
      <c r="G3896">
        <v>113</v>
      </c>
      <c r="H3896">
        <v>46</v>
      </c>
      <c r="I3896">
        <v>36</v>
      </c>
      <c r="J3896">
        <v>14</v>
      </c>
      <c r="K3896">
        <v>454</v>
      </c>
      <c r="L3896">
        <v>30</v>
      </c>
      <c r="M3896">
        <v>30</v>
      </c>
      <c r="N3896">
        <v>60</v>
      </c>
      <c r="O3896">
        <v>90</v>
      </c>
      <c r="P3896">
        <v>11</v>
      </c>
      <c r="Q3896" s="1">
        <v>40422</v>
      </c>
      <c r="R3896" t="s">
        <v>26</v>
      </c>
      <c r="S3896" t="s">
        <v>35</v>
      </c>
      <c r="T3896" t="s">
        <v>25</v>
      </c>
    </row>
    <row r="3897" spans="1:20" x14ac:dyDescent="0.25">
      <c r="A3897">
        <v>920</v>
      </c>
      <c r="B3897" t="s">
        <v>54</v>
      </c>
      <c r="C3897" t="s">
        <v>50</v>
      </c>
      <c r="D3897" t="s">
        <v>22</v>
      </c>
      <c r="E3897">
        <v>1</v>
      </c>
      <c r="F3897">
        <v>87</v>
      </c>
      <c r="G3897">
        <v>150</v>
      </c>
      <c r="H3897">
        <v>63</v>
      </c>
      <c r="I3897">
        <v>86</v>
      </c>
      <c r="J3897">
        <v>57</v>
      </c>
      <c r="K3897">
        <v>506</v>
      </c>
      <c r="L3897">
        <v>10</v>
      </c>
      <c r="M3897">
        <v>50</v>
      </c>
      <c r="N3897">
        <v>80</v>
      </c>
      <c r="O3897">
        <v>130</v>
      </c>
      <c r="P3897">
        <v>12</v>
      </c>
      <c r="Q3897" s="1">
        <v>40238</v>
      </c>
      <c r="R3897" t="s">
        <v>26</v>
      </c>
      <c r="S3897" t="s">
        <v>40</v>
      </c>
      <c r="T3897" t="s">
        <v>25</v>
      </c>
    </row>
    <row r="3898" spans="1:20" x14ac:dyDescent="0.25">
      <c r="A3898">
        <v>920</v>
      </c>
      <c r="B3898" t="s">
        <v>54</v>
      </c>
      <c r="C3898" t="s">
        <v>50</v>
      </c>
      <c r="D3898" t="s">
        <v>22</v>
      </c>
      <c r="E3898">
        <v>-3</v>
      </c>
      <c r="F3898">
        <v>76</v>
      </c>
      <c r="G3898">
        <v>131</v>
      </c>
      <c r="H3898">
        <v>55</v>
      </c>
      <c r="I3898">
        <v>79</v>
      </c>
      <c r="J3898">
        <v>49</v>
      </c>
      <c r="K3898">
        <v>627</v>
      </c>
      <c r="L3898">
        <v>0</v>
      </c>
      <c r="M3898">
        <v>40</v>
      </c>
      <c r="N3898">
        <v>60</v>
      </c>
      <c r="O3898">
        <v>100</v>
      </c>
      <c r="P3898">
        <v>12</v>
      </c>
      <c r="Q3898" s="1">
        <v>40513</v>
      </c>
      <c r="R3898" t="s">
        <v>26</v>
      </c>
      <c r="S3898" t="s">
        <v>40</v>
      </c>
      <c r="T3898" t="s">
        <v>25</v>
      </c>
    </row>
    <row r="3899" spans="1:20" x14ac:dyDescent="0.25">
      <c r="A3899">
        <v>920</v>
      </c>
      <c r="B3899" t="s">
        <v>54</v>
      </c>
      <c r="C3899" t="s">
        <v>50</v>
      </c>
      <c r="D3899" t="s">
        <v>22</v>
      </c>
      <c r="E3899">
        <v>4</v>
      </c>
      <c r="F3899">
        <v>90</v>
      </c>
      <c r="G3899">
        <v>165</v>
      </c>
      <c r="H3899">
        <v>65</v>
      </c>
      <c r="I3899">
        <v>87</v>
      </c>
      <c r="J3899">
        <v>58</v>
      </c>
      <c r="K3899">
        <v>513</v>
      </c>
      <c r="L3899">
        <v>10</v>
      </c>
      <c r="M3899">
        <v>50</v>
      </c>
      <c r="N3899">
        <v>80</v>
      </c>
      <c r="O3899">
        <v>130</v>
      </c>
      <c r="P3899">
        <v>12</v>
      </c>
      <c r="Q3899" s="1">
        <v>40575</v>
      </c>
      <c r="R3899" t="s">
        <v>26</v>
      </c>
      <c r="S3899" t="s">
        <v>40</v>
      </c>
      <c r="T3899" t="s">
        <v>25</v>
      </c>
    </row>
    <row r="3900" spans="1:20" x14ac:dyDescent="0.25">
      <c r="A3900">
        <v>925</v>
      </c>
      <c r="B3900" t="s">
        <v>42</v>
      </c>
      <c r="C3900" t="s">
        <v>37</v>
      </c>
      <c r="D3900" t="s">
        <v>43</v>
      </c>
      <c r="E3900">
        <v>-41</v>
      </c>
      <c r="F3900">
        <v>16</v>
      </c>
      <c r="G3900">
        <v>125</v>
      </c>
      <c r="H3900">
        <v>109</v>
      </c>
      <c r="I3900">
        <v>57</v>
      </c>
      <c r="J3900">
        <v>34</v>
      </c>
      <c r="K3900">
        <v>796</v>
      </c>
      <c r="L3900">
        <v>-30</v>
      </c>
      <c r="M3900">
        <v>130</v>
      </c>
      <c r="N3900">
        <v>20</v>
      </c>
      <c r="O3900">
        <v>150</v>
      </c>
      <c r="P3900">
        <v>1</v>
      </c>
      <c r="Q3900" s="1">
        <v>40238</v>
      </c>
      <c r="R3900" t="s">
        <v>23</v>
      </c>
      <c r="S3900" t="s">
        <v>44</v>
      </c>
      <c r="T3900" t="s">
        <v>25</v>
      </c>
    </row>
    <row r="3901" spans="1:20" x14ac:dyDescent="0.25">
      <c r="A3901">
        <v>925</v>
      </c>
      <c r="B3901" t="s">
        <v>42</v>
      </c>
      <c r="C3901" t="s">
        <v>37</v>
      </c>
      <c r="D3901" t="s">
        <v>43</v>
      </c>
      <c r="E3901">
        <v>-174</v>
      </c>
      <c r="F3901">
        <v>-26</v>
      </c>
      <c r="G3901">
        <v>130</v>
      </c>
      <c r="H3901">
        <v>148</v>
      </c>
      <c r="I3901">
        <v>91</v>
      </c>
      <c r="J3901">
        <v>48</v>
      </c>
      <c r="K3901">
        <v>1071</v>
      </c>
      <c r="L3901">
        <v>-110</v>
      </c>
      <c r="M3901">
        <v>180</v>
      </c>
      <c r="N3901">
        <v>-30</v>
      </c>
      <c r="O3901">
        <v>150</v>
      </c>
      <c r="P3901">
        <v>3</v>
      </c>
      <c r="Q3901" s="1">
        <v>40575</v>
      </c>
      <c r="R3901" t="s">
        <v>23</v>
      </c>
      <c r="S3901" t="s">
        <v>38</v>
      </c>
      <c r="T3901" t="s">
        <v>31</v>
      </c>
    </row>
    <row r="3902" spans="1:20" x14ac:dyDescent="0.25">
      <c r="A3902">
        <v>925</v>
      </c>
      <c r="B3902" t="s">
        <v>42</v>
      </c>
      <c r="C3902" t="s">
        <v>37</v>
      </c>
      <c r="D3902" t="s">
        <v>43</v>
      </c>
      <c r="E3902">
        <v>-196</v>
      </c>
      <c r="F3902">
        <v>-32</v>
      </c>
      <c r="G3902">
        <v>162</v>
      </c>
      <c r="H3902">
        <v>195</v>
      </c>
      <c r="I3902">
        <v>102</v>
      </c>
      <c r="J3902">
        <v>64</v>
      </c>
      <c r="K3902">
        <v>1952</v>
      </c>
      <c r="L3902">
        <v>-140</v>
      </c>
      <c r="M3902">
        <v>240</v>
      </c>
      <c r="N3902">
        <v>-40</v>
      </c>
      <c r="O3902">
        <v>200</v>
      </c>
      <c r="P3902">
        <v>3</v>
      </c>
      <c r="Q3902" s="1">
        <v>40664</v>
      </c>
      <c r="R3902" t="s">
        <v>23</v>
      </c>
      <c r="S3902" t="s">
        <v>38</v>
      </c>
      <c r="T3902" t="s">
        <v>31</v>
      </c>
    </row>
    <row r="3903" spans="1:20" x14ac:dyDescent="0.25">
      <c r="A3903">
        <v>925</v>
      </c>
      <c r="B3903" t="s">
        <v>42</v>
      </c>
      <c r="C3903" t="s">
        <v>37</v>
      </c>
      <c r="D3903" t="s">
        <v>43</v>
      </c>
      <c r="E3903">
        <v>-196</v>
      </c>
      <c r="F3903">
        <v>-31</v>
      </c>
      <c r="G3903">
        <v>167</v>
      </c>
      <c r="H3903">
        <v>200</v>
      </c>
      <c r="I3903">
        <v>103</v>
      </c>
      <c r="J3903">
        <v>66</v>
      </c>
      <c r="K3903">
        <v>2393</v>
      </c>
      <c r="L3903">
        <v>-140</v>
      </c>
      <c r="M3903">
        <v>250</v>
      </c>
      <c r="N3903">
        <v>-40</v>
      </c>
      <c r="O3903">
        <v>210</v>
      </c>
      <c r="P3903">
        <v>3</v>
      </c>
      <c r="Q3903" s="1">
        <v>40695</v>
      </c>
      <c r="R3903" t="s">
        <v>23</v>
      </c>
      <c r="S3903" t="s">
        <v>38</v>
      </c>
      <c r="T3903" t="s">
        <v>31</v>
      </c>
    </row>
    <row r="3904" spans="1:20" x14ac:dyDescent="0.25">
      <c r="A3904">
        <v>925</v>
      </c>
      <c r="B3904" t="s">
        <v>42</v>
      </c>
      <c r="C3904" t="s">
        <v>37</v>
      </c>
      <c r="D3904" t="s">
        <v>43</v>
      </c>
      <c r="E3904">
        <v>171</v>
      </c>
      <c r="F3904">
        <v>157</v>
      </c>
      <c r="G3904">
        <v>282</v>
      </c>
      <c r="H3904">
        <v>108</v>
      </c>
      <c r="I3904">
        <v>42</v>
      </c>
      <c r="J3904">
        <v>30</v>
      </c>
      <c r="K3904">
        <v>971</v>
      </c>
      <c r="L3904">
        <v>120</v>
      </c>
      <c r="M3904">
        <v>80</v>
      </c>
      <c r="N3904">
        <v>130</v>
      </c>
      <c r="O3904">
        <v>210</v>
      </c>
      <c r="P3904">
        <v>8</v>
      </c>
      <c r="Q3904" s="1">
        <v>40817</v>
      </c>
      <c r="R3904" t="s">
        <v>32</v>
      </c>
      <c r="S3904" t="s">
        <v>39</v>
      </c>
      <c r="T3904" t="s">
        <v>31</v>
      </c>
    </row>
    <row r="3905" spans="1:20" x14ac:dyDescent="0.25">
      <c r="A3905">
        <v>925</v>
      </c>
      <c r="B3905" t="s">
        <v>42</v>
      </c>
      <c r="C3905" t="s">
        <v>37</v>
      </c>
      <c r="D3905" t="s">
        <v>43</v>
      </c>
      <c r="E3905">
        <v>135</v>
      </c>
      <c r="F3905">
        <v>136</v>
      </c>
      <c r="G3905">
        <v>228</v>
      </c>
      <c r="H3905">
        <v>94</v>
      </c>
      <c r="I3905">
        <v>35</v>
      </c>
      <c r="J3905">
        <v>26</v>
      </c>
      <c r="K3905">
        <v>562</v>
      </c>
      <c r="L3905">
        <v>80</v>
      </c>
      <c r="M3905">
        <v>60</v>
      </c>
      <c r="N3905">
        <v>90</v>
      </c>
      <c r="O3905">
        <v>150</v>
      </c>
      <c r="P3905">
        <v>12</v>
      </c>
      <c r="Q3905" s="1">
        <v>40695</v>
      </c>
      <c r="R3905" t="s">
        <v>26</v>
      </c>
      <c r="S3905" t="s">
        <v>40</v>
      </c>
      <c r="T3905" t="s">
        <v>25</v>
      </c>
    </row>
    <row r="3906" spans="1:20" x14ac:dyDescent="0.25">
      <c r="A3906">
        <v>925</v>
      </c>
      <c r="B3906" t="s">
        <v>42</v>
      </c>
      <c r="C3906" t="s">
        <v>37</v>
      </c>
      <c r="D3906" t="s">
        <v>43</v>
      </c>
      <c r="E3906">
        <v>148</v>
      </c>
      <c r="F3906">
        <v>239</v>
      </c>
      <c r="G3906">
        <v>478</v>
      </c>
      <c r="H3906">
        <v>239</v>
      </c>
      <c r="I3906">
        <v>91</v>
      </c>
      <c r="J3906">
        <v>66</v>
      </c>
      <c r="K3906">
        <v>1464</v>
      </c>
      <c r="L3906">
        <v>150</v>
      </c>
      <c r="M3906">
        <v>220</v>
      </c>
      <c r="N3906">
        <v>230</v>
      </c>
      <c r="O3906">
        <v>450</v>
      </c>
      <c r="P3906">
        <v>4</v>
      </c>
      <c r="Q3906" s="1">
        <v>40269</v>
      </c>
      <c r="R3906" t="s">
        <v>28</v>
      </c>
      <c r="S3906" t="s">
        <v>41</v>
      </c>
      <c r="T3906" t="s">
        <v>25</v>
      </c>
    </row>
    <row r="3907" spans="1:20" x14ac:dyDescent="0.25">
      <c r="A3907">
        <v>936</v>
      </c>
      <c r="B3907" t="s">
        <v>45</v>
      </c>
      <c r="C3907" t="s">
        <v>46</v>
      </c>
      <c r="D3907" t="s">
        <v>43</v>
      </c>
      <c r="E3907">
        <v>185</v>
      </c>
      <c r="F3907">
        <v>281</v>
      </c>
      <c r="G3907">
        <v>520</v>
      </c>
      <c r="H3907">
        <v>239</v>
      </c>
      <c r="I3907">
        <v>96</v>
      </c>
      <c r="J3907">
        <v>74</v>
      </c>
      <c r="K3907">
        <v>1246</v>
      </c>
      <c r="L3907">
        <v>340</v>
      </c>
      <c r="M3907">
        <v>350</v>
      </c>
      <c r="N3907">
        <v>420</v>
      </c>
      <c r="O3907">
        <v>770</v>
      </c>
      <c r="P3907">
        <v>2</v>
      </c>
      <c r="Q3907" s="1">
        <v>40452</v>
      </c>
      <c r="R3907" t="s">
        <v>23</v>
      </c>
      <c r="S3907" t="s">
        <v>24</v>
      </c>
      <c r="T3907" t="s">
        <v>25</v>
      </c>
    </row>
    <row r="3908" spans="1:20" x14ac:dyDescent="0.25">
      <c r="A3908">
        <v>936</v>
      </c>
      <c r="B3908" t="s">
        <v>45</v>
      </c>
      <c r="C3908" t="s">
        <v>46</v>
      </c>
      <c r="D3908" t="s">
        <v>43</v>
      </c>
      <c r="E3908">
        <v>39</v>
      </c>
      <c r="F3908">
        <v>52</v>
      </c>
      <c r="G3908">
        <v>98</v>
      </c>
      <c r="H3908">
        <v>40</v>
      </c>
      <c r="I3908">
        <v>26</v>
      </c>
      <c r="J3908">
        <v>13</v>
      </c>
      <c r="K3908">
        <v>536</v>
      </c>
      <c r="L3908">
        <v>40</v>
      </c>
      <c r="M3908">
        <v>40</v>
      </c>
      <c r="N3908">
        <v>60</v>
      </c>
      <c r="O3908">
        <v>100</v>
      </c>
      <c r="P3908">
        <v>3</v>
      </c>
      <c r="Q3908" s="1">
        <v>40848</v>
      </c>
      <c r="R3908" t="s">
        <v>23</v>
      </c>
      <c r="S3908" t="s">
        <v>38</v>
      </c>
      <c r="T3908" t="s">
        <v>31</v>
      </c>
    </row>
    <row r="3909" spans="1:20" x14ac:dyDescent="0.25">
      <c r="A3909">
        <v>936</v>
      </c>
      <c r="B3909" t="s">
        <v>45</v>
      </c>
      <c r="C3909" t="s">
        <v>46</v>
      </c>
      <c r="D3909" t="s">
        <v>43</v>
      </c>
      <c r="E3909">
        <v>91</v>
      </c>
      <c r="F3909">
        <v>126</v>
      </c>
      <c r="G3909">
        <v>213</v>
      </c>
      <c r="H3909">
        <v>87</v>
      </c>
      <c r="I3909">
        <v>35</v>
      </c>
      <c r="J3909">
        <v>24</v>
      </c>
      <c r="K3909">
        <v>756</v>
      </c>
      <c r="L3909">
        <v>90</v>
      </c>
      <c r="M3909">
        <v>70</v>
      </c>
      <c r="N3909">
        <v>110</v>
      </c>
      <c r="O3909">
        <v>180</v>
      </c>
      <c r="P3909">
        <v>5</v>
      </c>
      <c r="Q3909" s="1">
        <v>40238</v>
      </c>
      <c r="R3909" t="s">
        <v>28</v>
      </c>
      <c r="S3909" t="s">
        <v>29</v>
      </c>
      <c r="T3909" t="s">
        <v>25</v>
      </c>
    </row>
    <row r="3910" spans="1:20" x14ac:dyDescent="0.25">
      <c r="A3910">
        <v>936</v>
      </c>
      <c r="B3910" t="s">
        <v>45</v>
      </c>
      <c r="C3910" t="s">
        <v>46</v>
      </c>
      <c r="D3910" t="s">
        <v>43</v>
      </c>
      <c r="E3910">
        <v>47</v>
      </c>
      <c r="F3910">
        <v>79</v>
      </c>
      <c r="G3910">
        <v>147</v>
      </c>
      <c r="H3910">
        <v>59</v>
      </c>
      <c r="I3910">
        <v>47</v>
      </c>
      <c r="J3910">
        <v>19</v>
      </c>
      <c r="K3910">
        <v>411</v>
      </c>
      <c r="L3910">
        <v>40</v>
      </c>
      <c r="M3910">
        <v>50</v>
      </c>
      <c r="N3910">
        <v>70</v>
      </c>
      <c r="O3910">
        <v>120</v>
      </c>
      <c r="P3910">
        <v>8</v>
      </c>
      <c r="Q3910" s="1">
        <v>40848</v>
      </c>
      <c r="R3910" t="s">
        <v>32</v>
      </c>
      <c r="S3910" t="s">
        <v>39</v>
      </c>
      <c r="T3910" t="s">
        <v>31</v>
      </c>
    </row>
    <row r="3911" spans="1:20" x14ac:dyDescent="0.25">
      <c r="A3911">
        <v>936</v>
      </c>
      <c r="B3911" t="s">
        <v>45</v>
      </c>
      <c r="C3911" t="s">
        <v>46</v>
      </c>
      <c r="D3911" t="s">
        <v>43</v>
      </c>
      <c r="E3911">
        <v>31</v>
      </c>
      <c r="F3911">
        <v>68</v>
      </c>
      <c r="G3911">
        <v>114</v>
      </c>
      <c r="H3911">
        <v>46</v>
      </c>
      <c r="I3911">
        <v>37</v>
      </c>
      <c r="J3911">
        <v>14</v>
      </c>
      <c r="K3911">
        <v>424</v>
      </c>
      <c r="L3911">
        <v>30</v>
      </c>
      <c r="M3911">
        <v>40</v>
      </c>
      <c r="N3911">
        <v>60</v>
      </c>
      <c r="O3911">
        <v>100</v>
      </c>
      <c r="P3911">
        <v>9</v>
      </c>
      <c r="Q3911" s="1">
        <v>40483</v>
      </c>
      <c r="R3911" t="s">
        <v>32</v>
      </c>
      <c r="S3911" t="s">
        <v>33</v>
      </c>
      <c r="T3911" t="s">
        <v>31</v>
      </c>
    </row>
    <row r="3912" spans="1:20" x14ac:dyDescent="0.25">
      <c r="A3912">
        <v>936</v>
      </c>
      <c r="B3912" t="s">
        <v>45</v>
      </c>
      <c r="C3912" t="s">
        <v>46</v>
      </c>
      <c r="D3912" t="s">
        <v>43</v>
      </c>
      <c r="E3912">
        <v>33</v>
      </c>
      <c r="F3912">
        <v>81</v>
      </c>
      <c r="G3912">
        <v>135</v>
      </c>
      <c r="H3912">
        <v>54</v>
      </c>
      <c r="I3912">
        <v>48</v>
      </c>
      <c r="J3912">
        <v>17</v>
      </c>
      <c r="K3912">
        <v>-321</v>
      </c>
      <c r="L3912">
        <v>40</v>
      </c>
      <c r="M3912">
        <v>40</v>
      </c>
      <c r="N3912">
        <v>70</v>
      </c>
      <c r="O3912">
        <v>110</v>
      </c>
      <c r="P3912">
        <v>4</v>
      </c>
      <c r="Q3912" s="1">
        <v>40330</v>
      </c>
      <c r="R3912" t="s">
        <v>28</v>
      </c>
      <c r="S3912" t="s">
        <v>41</v>
      </c>
      <c r="T3912" t="s">
        <v>25</v>
      </c>
    </row>
    <row r="3913" spans="1:20" x14ac:dyDescent="0.25">
      <c r="A3913">
        <v>937</v>
      </c>
      <c r="B3913" t="s">
        <v>49</v>
      </c>
      <c r="C3913" t="s">
        <v>50</v>
      </c>
      <c r="D3913" t="s">
        <v>43</v>
      </c>
      <c r="E3913">
        <v>33</v>
      </c>
      <c r="F3913">
        <v>80</v>
      </c>
      <c r="G3913">
        <v>140</v>
      </c>
      <c r="H3913">
        <v>60</v>
      </c>
      <c r="I3913">
        <v>47</v>
      </c>
      <c r="J3913">
        <v>19</v>
      </c>
      <c r="K3913">
        <v>329</v>
      </c>
      <c r="L3913">
        <v>50</v>
      </c>
      <c r="M3913">
        <v>60</v>
      </c>
      <c r="N3913">
        <v>80</v>
      </c>
      <c r="O3913">
        <v>140</v>
      </c>
      <c r="P3913">
        <v>1</v>
      </c>
      <c r="Q3913" s="1">
        <v>40210</v>
      </c>
      <c r="R3913" t="s">
        <v>23</v>
      </c>
      <c r="S3913" t="s">
        <v>44</v>
      </c>
      <c r="T3913" t="s">
        <v>25</v>
      </c>
    </row>
    <row r="3914" spans="1:20" x14ac:dyDescent="0.25">
      <c r="A3914">
        <v>937</v>
      </c>
      <c r="B3914" t="s">
        <v>49</v>
      </c>
      <c r="C3914" t="s">
        <v>50</v>
      </c>
      <c r="D3914" t="s">
        <v>43</v>
      </c>
      <c r="E3914">
        <v>32</v>
      </c>
      <c r="F3914">
        <v>77</v>
      </c>
      <c r="G3914">
        <v>134</v>
      </c>
      <c r="H3914">
        <v>57</v>
      </c>
      <c r="I3914">
        <v>45</v>
      </c>
      <c r="J3914">
        <v>18</v>
      </c>
      <c r="K3914">
        <v>323</v>
      </c>
      <c r="L3914">
        <v>50</v>
      </c>
      <c r="M3914">
        <v>60</v>
      </c>
      <c r="N3914">
        <v>80</v>
      </c>
      <c r="O3914">
        <v>140</v>
      </c>
      <c r="P3914">
        <v>1</v>
      </c>
      <c r="Q3914" s="1">
        <v>40238</v>
      </c>
      <c r="R3914" t="s">
        <v>23</v>
      </c>
      <c r="S3914" t="s">
        <v>44</v>
      </c>
      <c r="T3914" t="s">
        <v>25</v>
      </c>
    </row>
    <row r="3915" spans="1:20" x14ac:dyDescent="0.25">
      <c r="A3915">
        <v>937</v>
      </c>
      <c r="B3915" t="s">
        <v>49</v>
      </c>
      <c r="C3915" t="s">
        <v>50</v>
      </c>
      <c r="D3915" t="s">
        <v>43</v>
      </c>
      <c r="E3915">
        <v>28</v>
      </c>
      <c r="F3915">
        <v>64</v>
      </c>
      <c r="G3915">
        <v>107</v>
      </c>
      <c r="H3915">
        <v>43</v>
      </c>
      <c r="I3915">
        <v>36</v>
      </c>
      <c r="J3915">
        <v>13</v>
      </c>
      <c r="K3915">
        <v>419</v>
      </c>
      <c r="L3915">
        <v>60</v>
      </c>
      <c r="M3915">
        <v>30</v>
      </c>
      <c r="N3915">
        <v>70</v>
      </c>
      <c r="O3915">
        <v>100</v>
      </c>
      <c r="P3915">
        <v>2</v>
      </c>
      <c r="Q3915" s="1">
        <v>40452</v>
      </c>
      <c r="R3915" t="s">
        <v>23</v>
      </c>
      <c r="S3915" t="s">
        <v>24</v>
      </c>
      <c r="T3915" t="s">
        <v>25</v>
      </c>
    </row>
    <row r="3916" spans="1:20" x14ac:dyDescent="0.25">
      <c r="A3916">
        <v>937</v>
      </c>
      <c r="B3916" t="s">
        <v>49</v>
      </c>
      <c r="C3916" t="s">
        <v>50</v>
      </c>
      <c r="D3916" t="s">
        <v>43</v>
      </c>
      <c r="E3916">
        <v>42</v>
      </c>
      <c r="F3916">
        <v>64</v>
      </c>
      <c r="G3916">
        <v>114</v>
      </c>
      <c r="H3916">
        <v>43</v>
      </c>
      <c r="I3916">
        <v>36</v>
      </c>
      <c r="J3916">
        <v>13</v>
      </c>
      <c r="K3916">
        <v>419</v>
      </c>
      <c r="L3916">
        <v>60</v>
      </c>
      <c r="M3916">
        <v>30</v>
      </c>
      <c r="N3916">
        <v>70</v>
      </c>
      <c r="O3916">
        <v>100</v>
      </c>
      <c r="P3916">
        <v>2</v>
      </c>
      <c r="Q3916" s="1">
        <v>40817</v>
      </c>
      <c r="R3916" t="s">
        <v>23</v>
      </c>
      <c r="S3916" t="s">
        <v>24</v>
      </c>
      <c r="T3916" t="s">
        <v>25</v>
      </c>
    </row>
    <row r="3917" spans="1:20" x14ac:dyDescent="0.25">
      <c r="A3917">
        <v>937</v>
      </c>
      <c r="B3917" t="s">
        <v>49</v>
      </c>
      <c r="C3917" t="s">
        <v>50</v>
      </c>
      <c r="D3917" t="s">
        <v>43</v>
      </c>
      <c r="E3917">
        <v>-6</v>
      </c>
      <c r="F3917">
        <v>63</v>
      </c>
      <c r="G3917">
        <v>107</v>
      </c>
      <c r="H3917">
        <v>44</v>
      </c>
      <c r="I3917">
        <v>69</v>
      </c>
      <c r="J3917">
        <v>40</v>
      </c>
      <c r="K3917">
        <v>496</v>
      </c>
      <c r="L3917">
        <v>20</v>
      </c>
      <c r="M3917">
        <v>40</v>
      </c>
      <c r="N3917">
        <v>70</v>
      </c>
      <c r="O3917">
        <v>110</v>
      </c>
      <c r="P3917">
        <v>3</v>
      </c>
      <c r="Q3917" s="1">
        <v>40330</v>
      </c>
      <c r="R3917" t="s">
        <v>23</v>
      </c>
      <c r="S3917" t="s">
        <v>38</v>
      </c>
      <c r="T3917" t="s">
        <v>31</v>
      </c>
    </row>
    <row r="3918" spans="1:20" x14ac:dyDescent="0.25">
      <c r="A3918">
        <v>937</v>
      </c>
      <c r="B3918" t="s">
        <v>49</v>
      </c>
      <c r="C3918" t="s">
        <v>50</v>
      </c>
      <c r="D3918" t="s">
        <v>43</v>
      </c>
      <c r="E3918">
        <v>129</v>
      </c>
      <c r="F3918">
        <v>153</v>
      </c>
      <c r="G3918">
        <v>326</v>
      </c>
      <c r="H3918">
        <v>153</v>
      </c>
      <c r="I3918">
        <v>66</v>
      </c>
      <c r="J3918">
        <v>42</v>
      </c>
      <c r="K3918">
        <v>1319</v>
      </c>
      <c r="L3918">
        <v>140</v>
      </c>
      <c r="M3918">
        <v>190</v>
      </c>
      <c r="N3918">
        <v>200</v>
      </c>
      <c r="O3918">
        <v>390</v>
      </c>
      <c r="P3918">
        <v>5</v>
      </c>
      <c r="Q3918" s="1">
        <v>40878</v>
      </c>
      <c r="R3918" t="s">
        <v>28</v>
      </c>
      <c r="S3918" t="s">
        <v>29</v>
      </c>
      <c r="T3918" t="s">
        <v>25</v>
      </c>
    </row>
    <row r="3919" spans="1:20" x14ac:dyDescent="0.25">
      <c r="A3919">
        <v>937</v>
      </c>
      <c r="B3919" t="s">
        <v>49</v>
      </c>
      <c r="C3919" t="s">
        <v>50</v>
      </c>
      <c r="D3919" t="s">
        <v>43</v>
      </c>
      <c r="E3919">
        <v>8</v>
      </c>
      <c r="F3919">
        <v>60</v>
      </c>
      <c r="G3919">
        <v>109</v>
      </c>
      <c r="H3919">
        <v>49</v>
      </c>
      <c r="I3919">
        <v>52</v>
      </c>
      <c r="J3919">
        <v>18</v>
      </c>
      <c r="K3919">
        <v>414</v>
      </c>
      <c r="L3919">
        <v>20</v>
      </c>
      <c r="M3919">
        <v>50</v>
      </c>
      <c r="N3919">
        <v>70</v>
      </c>
      <c r="O3919">
        <v>120</v>
      </c>
      <c r="P3919">
        <v>6</v>
      </c>
      <c r="Q3919" s="1">
        <v>40391</v>
      </c>
      <c r="R3919" t="s">
        <v>28</v>
      </c>
      <c r="S3919" t="s">
        <v>30</v>
      </c>
      <c r="T3919" t="s">
        <v>31</v>
      </c>
    </row>
    <row r="3920" spans="1:20" x14ac:dyDescent="0.25">
      <c r="A3920">
        <v>937</v>
      </c>
      <c r="B3920" t="s">
        <v>49</v>
      </c>
      <c r="C3920" t="s">
        <v>50</v>
      </c>
      <c r="D3920" t="s">
        <v>43</v>
      </c>
      <c r="E3920">
        <v>25</v>
      </c>
      <c r="F3920">
        <v>72</v>
      </c>
      <c r="G3920">
        <v>145</v>
      </c>
      <c r="H3920">
        <v>58</v>
      </c>
      <c r="I3920">
        <v>59</v>
      </c>
      <c r="J3920">
        <v>22</v>
      </c>
      <c r="K3920">
        <v>338</v>
      </c>
      <c r="L3920">
        <v>40</v>
      </c>
      <c r="M3920">
        <v>60</v>
      </c>
      <c r="N3920">
        <v>90</v>
      </c>
      <c r="O3920">
        <v>150</v>
      </c>
      <c r="P3920">
        <v>6</v>
      </c>
      <c r="Q3920" s="1">
        <v>40544</v>
      </c>
      <c r="R3920" t="s">
        <v>28</v>
      </c>
      <c r="S3920" t="s">
        <v>30</v>
      </c>
      <c r="T3920" t="s">
        <v>31</v>
      </c>
    </row>
    <row r="3921" spans="1:20" x14ac:dyDescent="0.25">
      <c r="A3921">
        <v>937</v>
      </c>
      <c r="B3921" t="s">
        <v>49</v>
      </c>
      <c r="C3921" t="s">
        <v>50</v>
      </c>
      <c r="D3921" t="s">
        <v>43</v>
      </c>
      <c r="E3921">
        <v>24</v>
      </c>
      <c r="F3921">
        <v>69</v>
      </c>
      <c r="G3921">
        <v>132</v>
      </c>
      <c r="H3921">
        <v>55</v>
      </c>
      <c r="I3921">
        <v>53</v>
      </c>
      <c r="J3921">
        <v>20</v>
      </c>
      <c r="K3921">
        <v>410</v>
      </c>
      <c r="L3921">
        <v>40</v>
      </c>
      <c r="M3921">
        <v>70</v>
      </c>
      <c r="N3921">
        <v>80</v>
      </c>
      <c r="O3921">
        <v>150</v>
      </c>
      <c r="P3921">
        <v>6</v>
      </c>
      <c r="Q3921" s="1">
        <v>40848</v>
      </c>
      <c r="R3921" t="s">
        <v>28</v>
      </c>
      <c r="S3921" t="s">
        <v>30</v>
      </c>
      <c r="T3921" t="s">
        <v>31</v>
      </c>
    </row>
    <row r="3922" spans="1:20" x14ac:dyDescent="0.25">
      <c r="A3922">
        <v>937</v>
      </c>
      <c r="B3922" t="s">
        <v>49</v>
      </c>
      <c r="C3922" t="s">
        <v>50</v>
      </c>
      <c r="D3922" t="s">
        <v>43</v>
      </c>
      <c r="E3922">
        <v>29</v>
      </c>
      <c r="F3922">
        <v>48</v>
      </c>
      <c r="G3922">
        <v>80</v>
      </c>
      <c r="H3922">
        <v>32</v>
      </c>
      <c r="I3922">
        <v>19</v>
      </c>
      <c r="J3922">
        <v>8</v>
      </c>
      <c r="K3922">
        <v>456</v>
      </c>
      <c r="L3922">
        <v>50</v>
      </c>
      <c r="M3922">
        <v>20</v>
      </c>
      <c r="N3922">
        <v>50</v>
      </c>
      <c r="O3922">
        <v>70</v>
      </c>
      <c r="P3922">
        <v>8</v>
      </c>
      <c r="Q3922" s="1">
        <v>40179</v>
      </c>
      <c r="R3922" t="s">
        <v>32</v>
      </c>
      <c r="S3922" t="s">
        <v>39</v>
      </c>
      <c r="T3922" t="s">
        <v>31</v>
      </c>
    </row>
    <row r="3923" spans="1:20" x14ac:dyDescent="0.25">
      <c r="A3923">
        <v>937</v>
      </c>
      <c r="B3923" t="s">
        <v>49</v>
      </c>
      <c r="C3923" t="s">
        <v>50</v>
      </c>
      <c r="D3923" t="s">
        <v>43</v>
      </c>
      <c r="E3923">
        <v>14</v>
      </c>
      <c r="F3923">
        <v>30</v>
      </c>
      <c r="G3923">
        <v>50</v>
      </c>
      <c r="H3923">
        <v>20</v>
      </c>
      <c r="I3923">
        <v>16</v>
      </c>
      <c r="J3923">
        <v>5</v>
      </c>
      <c r="K3923">
        <v>482</v>
      </c>
      <c r="L3923">
        <v>30</v>
      </c>
      <c r="M3923">
        <v>10</v>
      </c>
      <c r="N3923">
        <v>30</v>
      </c>
      <c r="O3923">
        <v>40</v>
      </c>
      <c r="P3923">
        <v>8</v>
      </c>
      <c r="Q3923" s="1">
        <v>40422</v>
      </c>
      <c r="R3923" t="s">
        <v>32</v>
      </c>
      <c r="S3923" t="s">
        <v>39</v>
      </c>
      <c r="T3923" t="s">
        <v>31</v>
      </c>
    </row>
    <row r="3924" spans="1:20" x14ac:dyDescent="0.25">
      <c r="A3924">
        <v>937</v>
      </c>
      <c r="B3924" t="s">
        <v>49</v>
      </c>
      <c r="C3924" t="s">
        <v>50</v>
      </c>
      <c r="D3924" t="s">
        <v>43</v>
      </c>
      <c r="E3924">
        <v>16</v>
      </c>
      <c r="F3924">
        <v>32</v>
      </c>
      <c r="G3924">
        <v>53</v>
      </c>
      <c r="H3924">
        <v>21</v>
      </c>
      <c r="I3924">
        <v>16</v>
      </c>
      <c r="J3924">
        <v>5</v>
      </c>
      <c r="K3924">
        <v>480</v>
      </c>
      <c r="L3924">
        <v>30</v>
      </c>
      <c r="M3924">
        <v>0</v>
      </c>
      <c r="N3924">
        <v>30</v>
      </c>
      <c r="O3924">
        <v>30</v>
      </c>
      <c r="P3924">
        <v>8</v>
      </c>
      <c r="Q3924" s="1">
        <v>40452</v>
      </c>
      <c r="R3924" t="s">
        <v>32</v>
      </c>
      <c r="S3924" t="s">
        <v>39</v>
      </c>
      <c r="T3924" t="s">
        <v>31</v>
      </c>
    </row>
    <row r="3925" spans="1:20" x14ac:dyDescent="0.25">
      <c r="A3925">
        <v>937</v>
      </c>
      <c r="B3925" t="s">
        <v>49</v>
      </c>
      <c r="C3925" t="s">
        <v>50</v>
      </c>
      <c r="D3925" t="s">
        <v>43</v>
      </c>
      <c r="E3925">
        <v>29</v>
      </c>
      <c r="F3925">
        <v>48</v>
      </c>
      <c r="G3925">
        <v>80</v>
      </c>
      <c r="H3925">
        <v>32</v>
      </c>
      <c r="I3925">
        <v>19</v>
      </c>
      <c r="J3925">
        <v>8</v>
      </c>
      <c r="K3925">
        <v>482</v>
      </c>
      <c r="L3925">
        <v>30</v>
      </c>
      <c r="M3925">
        <v>30</v>
      </c>
      <c r="N3925">
        <v>40</v>
      </c>
      <c r="O3925">
        <v>70</v>
      </c>
      <c r="P3925">
        <v>8</v>
      </c>
      <c r="Q3925" s="1">
        <v>40483</v>
      </c>
      <c r="R3925" t="s">
        <v>32</v>
      </c>
      <c r="S3925" t="s">
        <v>39</v>
      </c>
      <c r="T3925" t="s">
        <v>31</v>
      </c>
    </row>
    <row r="3926" spans="1:20" x14ac:dyDescent="0.25">
      <c r="A3926">
        <v>937</v>
      </c>
      <c r="B3926" t="s">
        <v>49</v>
      </c>
      <c r="C3926" t="s">
        <v>50</v>
      </c>
      <c r="D3926" t="s">
        <v>43</v>
      </c>
      <c r="E3926">
        <v>25</v>
      </c>
      <c r="F3926">
        <v>44</v>
      </c>
      <c r="G3926">
        <v>73</v>
      </c>
      <c r="H3926">
        <v>29</v>
      </c>
      <c r="I3926">
        <v>19</v>
      </c>
      <c r="J3926">
        <v>8</v>
      </c>
      <c r="K3926">
        <v>490</v>
      </c>
      <c r="L3926">
        <v>30</v>
      </c>
      <c r="M3926">
        <v>20</v>
      </c>
      <c r="N3926">
        <v>40</v>
      </c>
      <c r="O3926">
        <v>60</v>
      </c>
      <c r="P3926">
        <v>8</v>
      </c>
      <c r="Q3926" s="1">
        <v>40513</v>
      </c>
      <c r="R3926" t="s">
        <v>32</v>
      </c>
      <c r="S3926" t="s">
        <v>39</v>
      </c>
      <c r="T3926" t="s">
        <v>31</v>
      </c>
    </row>
    <row r="3927" spans="1:20" x14ac:dyDescent="0.25">
      <c r="A3927">
        <v>937</v>
      </c>
      <c r="B3927" t="s">
        <v>49</v>
      </c>
      <c r="C3927" t="s">
        <v>50</v>
      </c>
      <c r="D3927" t="s">
        <v>43</v>
      </c>
      <c r="E3927">
        <v>24</v>
      </c>
      <c r="F3927">
        <v>32</v>
      </c>
      <c r="G3927">
        <v>56</v>
      </c>
      <c r="H3927">
        <v>21</v>
      </c>
      <c r="I3927">
        <v>16</v>
      </c>
      <c r="J3927">
        <v>5</v>
      </c>
      <c r="K3927">
        <v>480</v>
      </c>
      <c r="L3927">
        <v>30</v>
      </c>
      <c r="M3927">
        <v>0</v>
      </c>
      <c r="N3927">
        <v>30</v>
      </c>
      <c r="O3927">
        <v>30</v>
      </c>
      <c r="P3927">
        <v>8</v>
      </c>
      <c r="Q3927" s="1">
        <v>40817</v>
      </c>
      <c r="R3927" t="s">
        <v>32</v>
      </c>
      <c r="S3927" t="s">
        <v>39</v>
      </c>
      <c r="T3927" t="s">
        <v>31</v>
      </c>
    </row>
    <row r="3928" spans="1:20" x14ac:dyDescent="0.25">
      <c r="A3928">
        <v>937</v>
      </c>
      <c r="B3928" t="s">
        <v>49</v>
      </c>
      <c r="C3928" t="s">
        <v>50</v>
      </c>
      <c r="D3928" t="s">
        <v>43</v>
      </c>
      <c r="E3928">
        <v>22</v>
      </c>
      <c r="F3928">
        <v>34</v>
      </c>
      <c r="G3928">
        <v>56</v>
      </c>
      <c r="H3928">
        <v>23</v>
      </c>
      <c r="I3928">
        <v>17</v>
      </c>
      <c r="J3928">
        <v>6</v>
      </c>
      <c r="K3928">
        <v>868</v>
      </c>
      <c r="L3928">
        <v>40</v>
      </c>
      <c r="M3928">
        <v>10</v>
      </c>
      <c r="N3928">
        <v>40</v>
      </c>
      <c r="O3928">
        <v>50</v>
      </c>
      <c r="P3928">
        <v>9</v>
      </c>
      <c r="Q3928" s="1">
        <v>40725</v>
      </c>
      <c r="R3928" t="s">
        <v>32</v>
      </c>
      <c r="S3928" t="s">
        <v>33</v>
      </c>
      <c r="T3928" t="s">
        <v>31</v>
      </c>
    </row>
    <row r="3929" spans="1:20" x14ac:dyDescent="0.25">
      <c r="A3929">
        <v>937</v>
      </c>
      <c r="B3929" t="s">
        <v>49</v>
      </c>
      <c r="C3929" t="s">
        <v>50</v>
      </c>
      <c r="D3929" t="s">
        <v>43</v>
      </c>
      <c r="E3929">
        <v>30</v>
      </c>
      <c r="F3929">
        <v>39</v>
      </c>
      <c r="G3929">
        <v>70</v>
      </c>
      <c r="H3929">
        <v>27</v>
      </c>
      <c r="I3929">
        <v>19</v>
      </c>
      <c r="J3929">
        <v>7</v>
      </c>
      <c r="K3929">
        <v>859</v>
      </c>
      <c r="L3929">
        <v>30</v>
      </c>
      <c r="M3929">
        <v>10</v>
      </c>
      <c r="N3929">
        <v>30</v>
      </c>
      <c r="O3929">
        <v>40</v>
      </c>
      <c r="P3929">
        <v>9</v>
      </c>
      <c r="Q3929" s="1">
        <v>40817</v>
      </c>
      <c r="R3929" t="s">
        <v>32</v>
      </c>
      <c r="S3929" t="s">
        <v>33</v>
      </c>
      <c r="T3929" t="s">
        <v>31</v>
      </c>
    </row>
    <row r="3930" spans="1:20" x14ac:dyDescent="0.25">
      <c r="A3930">
        <v>937</v>
      </c>
      <c r="B3930" t="s">
        <v>49</v>
      </c>
      <c r="C3930" t="s">
        <v>50</v>
      </c>
      <c r="D3930" t="s">
        <v>43</v>
      </c>
      <c r="E3930">
        <v>108</v>
      </c>
      <c r="F3930">
        <v>134</v>
      </c>
      <c r="G3930">
        <v>237</v>
      </c>
      <c r="H3930">
        <v>88</v>
      </c>
      <c r="I3930">
        <v>61</v>
      </c>
      <c r="J3930">
        <v>29</v>
      </c>
      <c r="K3930">
        <v>653</v>
      </c>
      <c r="L3930">
        <v>70</v>
      </c>
      <c r="M3930">
        <v>70</v>
      </c>
      <c r="N3930">
        <v>120</v>
      </c>
      <c r="O3930">
        <v>190</v>
      </c>
      <c r="P3930">
        <v>11</v>
      </c>
      <c r="Q3930" s="1">
        <v>40634</v>
      </c>
      <c r="R3930" t="s">
        <v>26</v>
      </c>
      <c r="S3930" t="s">
        <v>35</v>
      </c>
      <c r="T3930" t="s">
        <v>25</v>
      </c>
    </row>
    <row r="3931" spans="1:20" x14ac:dyDescent="0.25">
      <c r="A3931">
        <v>937</v>
      </c>
      <c r="B3931" t="s">
        <v>49</v>
      </c>
      <c r="C3931" t="s">
        <v>50</v>
      </c>
      <c r="D3931" t="s">
        <v>43</v>
      </c>
      <c r="E3931">
        <v>97</v>
      </c>
      <c r="F3931">
        <v>155</v>
      </c>
      <c r="G3931">
        <v>267</v>
      </c>
      <c r="H3931">
        <v>112</v>
      </c>
      <c r="I3931">
        <v>58</v>
      </c>
      <c r="J3931">
        <v>34</v>
      </c>
      <c r="K3931">
        <v>502</v>
      </c>
      <c r="L3931">
        <v>90</v>
      </c>
      <c r="M3931">
        <v>90</v>
      </c>
      <c r="N3931">
        <v>140</v>
      </c>
      <c r="O3931">
        <v>230</v>
      </c>
      <c r="P3931">
        <v>12</v>
      </c>
      <c r="Q3931" s="1">
        <v>40269</v>
      </c>
      <c r="R3931" t="s">
        <v>26</v>
      </c>
      <c r="S3931" t="s">
        <v>40</v>
      </c>
      <c r="T3931" t="s">
        <v>25</v>
      </c>
    </row>
    <row r="3932" spans="1:20" x14ac:dyDescent="0.25">
      <c r="A3932">
        <v>937</v>
      </c>
      <c r="B3932" t="s">
        <v>49</v>
      </c>
      <c r="C3932" t="s">
        <v>50</v>
      </c>
      <c r="D3932" t="s">
        <v>43</v>
      </c>
      <c r="E3932">
        <v>105</v>
      </c>
      <c r="F3932">
        <v>164</v>
      </c>
      <c r="G3932">
        <v>282</v>
      </c>
      <c r="H3932">
        <v>118</v>
      </c>
      <c r="I3932">
        <v>59</v>
      </c>
      <c r="J3932">
        <v>36</v>
      </c>
      <c r="K3932">
        <v>636</v>
      </c>
      <c r="L3932">
        <v>90</v>
      </c>
      <c r="M3932">
        <v>100</v>
      </c>
      <c r="N3932">
        <v>140</v>
      </c>
      <c r="O3932">
        <v>240</v>
      </c>
      <c r="P3932">
        <v>12</v>
      </c>
      <c r="Q3932" s="1">
        <v>40330</v>
      </c>
      <c r="R3932" t="s">
        <v>26</v>
      </c>
      <c r="S3932" t="s">
        <v>40</v>
      </c>
      <c r="T3932" t="s">
        <v>25</v>
      </c>
    </row>
    <row r="3933" spans="1:20" x14ac:dyDescent="0.25">
      <c r="A3933">
        <v>940</v>
      </c>
      <c r="B3933" t="s">
        <v>45</v>
      </c>
      <c r="C3933" t="s">
        <v>46</v>
      </c>
      <c r="D3933" t="s">
        <v>43</v>
      </c>
      <c r="E3933">
        <v>166</v>
      </c>
      <c r="F3933">
        <v>253</v>
      </c>
      <c r="G3933">
        <v>467</v>
      </c>
      <c r="H3933">
        <v>214</v>
      </c>
      <c r="I3933">
        <v>87</v>
      </c>
      <c r="J3933">
        <v>66</v>
      </c>
      <c r="K3933">
        <v>923</v>
      </c>
      <c r="L3933">
        <v>240</v>
      </c>
      <c r="M3933">
        <v>260</v>
      </c>
      <c r="N3933">
        <v>320</v>
      </c>
      <c r="O3933">
        <v>580</v>
      </c>
      <c r="P3933">
        <v>2</v>
      </c>
      <c r="Q3933" s="1">
        <v>40238</v>
      </c>
      <c r="R3933" t="s">
        <v>23</v>
      </c>
      <c r="S3933" t="s">
        <v>24</v>
      </c>
      <c r="T3933" t="s">
        <v>25</v>
      </c>
    </row>
    <row r="3934" spans="1:20" x14ac:dyDescent="0.25">
      <c r="A3934">
        <v>940</v>
      </c>
      <c r="B3934" t="s">
        <v>45</v>
      </c>
      <c r="C3934" t="s">
        <v>46</v>
      </c>
      <c r="D3934" t="s">
        <v>43</v>
      </c>
      <c r="E3934">
        <v>345</v>
      </c>
      <c r="F3934">
        <v>367</v>
      </c>
      <c r="G3934">
        <v>672</v>
      </c>
      <c r="H3934">
        <v>311</v>
      </c>
      <c r="I3934">
        <v>109</v>
      </c>
      <c r="J3934">
        <v>96</v>
      </c>
      <c r="K3934">
        <v>1296</v>
      </c>
      <c r="L3934">
        <v>340</v>
      </c>
      <c r="M3934">
        <v>390</v>
      </c>
      <c r="N3934">
        <v>450</v>
      </c>
      <c r="O3934">
        <v>840</v>
      </c>
      <c r="P3934">
        <v>2</v>
      </c>
      <c r="Q3934" s="1">
        <v>40756</v>
      </c>
      <c r="R3934" t="s">
        <v>23</v>
      </c>
      <c r="S3934" t="s">
        <v>24</v>
      </c>
      <c r="T3934" t="s">
        <v>25</v>
      </c>
    </row>
    <row r="3935" spans="1:20" x14ac:dyDescent="0.25">
      <c r="A3935">
        <v>940</v>
      </c>
      <c r="B3935" t="s">
        <v>45</v>
      </c>
      <c r="C3935" t="s">
        <v>46</v>
      </c>
      <c r="D3935" t="s">
        <v>43</v>
      </c>
      <c r="E3935">
        <v>93</v>
      </c>
      <c r="F3935">
        <v>100</v>
      </c>
      <c r="G3935">
        <v>190</v>
      </c>
      <c r="H3935">
        <v>78</v>
      </c>
      <c r="I3935">
        <v>37</v>
      </c>
      <c r="J3935">
        <v>25</v>
      </c>
      <c r="K3935">
        <v>593</v>
      </c>
      <c r="L3935">
        <v>100</v>
      </c>
      <c r="M3935">
        <v>90</v>
      </c>
      <c r="N3935">
        <v>130</v>
      </c>
      <c r="O3935">
        <v>220</v>
      </c>
      <c r="P3935">
        <v>3</v>
      </c>
      <c r="Q3935" s="1">
        <v>40634</v>
      </c>
      <c r="R3935" t="s">
        <v>23</v>
      </c>
      <c r="S3935" t="s">
        <v>38</v>
      </c>
      <c r="T3935" t="s">
        <v>31</v>
      </c>
    </row>
    <row r="3936" spans="1:20" x14ac:dyDescent="0.25">
      <c r="A3936">
        <v>940</v>
      </c>
      <c r="B3936" t="s">
        <v>45</v>
      </c>
      <c r="C3936" t="s">
        <v>46</v>
      </c>
      <c r="D3936" t="s">
        <v>43</v>
      </c>
      <c r="E3936">
        <v>46</v>
      </c>
      <c r="F3936">
        <v>77</v>
      </c>
      <c r="G3936">
        <v>143</v>
      </c>
      <c r="H3936">
        <v>57</v>
      </c>
      <c r="I3936">
        <v>46</v>
      </c>
      <c r="J3936">
        <v>18</v>
      </c>
      <c r="K3936">
        <v>323</v>
      </c>
      <c r="L3936">
        <v>50</v>
      </c>
      <c r="M3936">
        <v>50</v>
      </c>
      <c r="N3936">
        <v>80</v>
      </c>
      <c r="O3936">
        <v>130</v>
      </c>
      <c r="P3936">
        <v>8</v>
      </c>
      <c r="Q3936" s="1">
        <v>40603</v>
      </c>
      <c r="R3936" t="s">
        <v>32</v>
      </c>
      <c r="S3936" t="s">
        <v>39</v>
      </c>
      <c r="T3936" t="s">
        <v>31</v>
      </c>
    </row>
    <row r="3937" spans="1:20" x14ac:dyDescent="0.25">
      <c r="A3937">
        <v>941</v>
      </c>
      <c r="B3937" t="s">
        <v>53</v>
      </c>
      <c r="C3937" t="s">
        <v>21</v>
      </c>
      <c r="D3937" t="s">
        <v>43</v>
      </c>
      <c r="E3937">
        <v>137</v>
      </c>
      <c r="F3937">
        <v>167</v>
      </c>
      <c r="G3937">
        <v>276</v>
      </c>
      <c r="H3937">
        <v>111</v>
      </c>
      <c r="I3937">
        <v>63</v>
      </c>
      <c r="J3937">
        <v>36</v>
      </c>
      <c r="K3937">
        <v>767</v>
      </c>
      <c r="L3937">
        <v>110</v>
      </c>
      <c r="M3937">
        <v>100</v>
      </c>
      <c r="N3937">
        <v>160</v>
      </c>
      <c r="O3937">
        <v>260</v>
      </c>
      <c r="P3937">
        <v>2</v>
      </c>
      <c r="Q3937" s="1">
        <v>40695</v>
      </c>
      <c r="R3937" t="s">
        <v>23</v>
      </c>
      <c r="S3937" t="s">
        <v>24</v>
      </c>
      <c r="T3937" t="s">
        <v>25</v>
      </c>
    </row>
    <row r="3938" spans="1:20" x14ac:dyDescent="0.25">
      <c r="A3938">
        <v>941</v>
      </c>
      <c r="B3938" t="s">
        <v>53</v>
      </c>
      <c r="C3938" t="s">
        <v>21</v>
      </c>
      <c r="D3938" t="s">
        <v>43</v>
      </c>
      <c r="E3938">
        <v>17</v>
      </c>
      <c r="F3938">
        <v>132</v>
      </c>
      <c r="G3938">
        <v>227</v>
      </c>
      <c r="H3938">
        <v>95</v>
      </c>
      <c r="I3938">
        <v>115</v>
      </c>
      <c r="J3938">
        <v>86</v>
      </c>
      <c r="K3938">
        <v>532</v>
      </c>
      <c r="L3938">
        <v>30</v>
      </c>
      <c r="M3938">
        <v>90</v>
      </c>
      <c r="N3938">
        <v>130</v>
      </c>
      <c r="O3938">
        <v>220</v>
      </c>
      <c r="P3938">
        <v>5</v>
      </c>
      <c r="Q3938" s="1">
        <v>40238</v>
      </c>
      <c r="R3938" t="s">
        <v>28</v>
      </c>
      <c r="S3938" t="s">
        <v>29</v>
      </c>
      <c r="T3938" t="s">
        <v>25</v>
      </c>
    </row>
    <row r="3939" spans="1:20" x14ac:dyDescent="0.25">
      <c r="A3939">
        <v>941</v>
      </c>
      <c r="B3939" t="s">
        <v>53</v>
      </c>
      <c r="C3939" t="s">
        <v>21</v>
      </c>
      <c r="D3939" t="s">
        <v>43</v>
      </c>
      <c r="E3939">
        <v>35</v>
      </c>
      <c r="F3939">
        <v>184</v>
      </c>
      <c r="G3939">
        <v>317</v>
      </c>
      <c r="H3939">
        <v>133</v>
      </c>
      <c r="I3939">
        <v>149</v>
      </c>
      <c r="J3939">
        <v>120</v>
      </c>
      <c r="K3939">
        <v>705</v>
      </c>
      <c r="L3939">
        <v>60</v>
      </c>
      <c r="M3939">
        <v>120</v>
      </c>
      <c r="N3939">
        <v>190</v>
      </c>
      <c r="O3939">
        <v>310</v>
      </c>
      <c r="P3939">
        <v>5</v>
      </c>
      <c r="Q3939" s="1">
        <v>40391</v>
      </c>
      <c r="R3939" t="s">
        <v>28</v>
      </c>
      <c r="S3939" t="s">
        <v>29</v>
      </c>
      <c r="T3939" t="s">
        <v>25</v>
      </c>
    </row>
    <row r="3940" spans="1:20" x14ac:dyDescent="0.25">
      <c r="A3940">
        <v>941</v>
      </c>
      <c r="B3940" t="s">
        <v>53</v>
      </c>
      <c r="C3940" t="s">
        <v>21</v>
      </c>
      <c r="D3940" t="s">
        <v>43</v>
      </c>
      <c r="E3940">
        <v>48</v>
      </c>
      <c r="F3940">
        <v>184</v>
      </c>
      <c r="G3940">
        <v>314</v>
      </c>
      <c r="H3940">
        <v>133</v>
      </c>
      <c r="I3940">
        <v>139</v>
      </c>
      <c r="J3940">
        <v>120</v>
      </c>
      <c r="K3940">
        <v>705</v>
      </c>
      <c r="L3940">
        <v>60</v>
      </c>
      <c r="M3940">
        <v>120</v>
      </c>
      <c r="N3940">
        <v>190</v>
      </c>
      <c r="O3940">
        <v>310</v>
      </c>
      <c r="P3940">
        <v>5</v>
      </c>
      <c r="Q3940" s="1">
        <v>40756</v>
      </c>
      <c r="R3940" t="s">
        <v>28</v>
      </c>
      <c r="S3940" t="s">
        <v>29</v>
      </c>
      <c r="T3940" t="s">
        <v>25</v>
      </c>
    </row>
    <row r="3941" spans="1:20" x14ac:dyDescent="0.25">
      <c r="A3941">
        <v>941</v>
      </c>
      <c r="B3941" t="s">
        <v>53</v>
      </c>
      <c r="C3941" t="s">
        <v>21</v>
      </c>
      <c r="D3941" t="s">
        <v>43</v>
      </c>
      <c r="E3941">
        <v>54</v>
      </c>
      <c r="F3941">
        <v>108</v>
      </c>
      <c r="G3941">
        <v>188</v>
      </c>
      <c r="H3941">
        <v>80</v>
      </c>
      <c r="I3941">
        <v>54</v>
      </c>
      <c r="J3941">
        <v>26</v>
      </c>
      <c r="K3941">
        <v>415</v>
      </c>
      <c r="L3941">
        <v>70</v>
      </c>
      <c r="M3941">
        <v>70</v>
      </c>
      <c r="N3941">
        <v>110</v>
      </c>
      <c r="O3941">
        <v>180</v>
      </c>
      <c r="P3941">
        <v>6</v>
      </c>
      <c r="Q3941" s="1">
        <v>40238</v>
      </c>
      <c r="R3941" t="s">
        <v>28</v>
      </c>
      <c r="S3941" t="s">
        <v>30</v>
      </c>
      <c r="T3941" t="s">
        <v>31</v>
      </c>
    </row>
    <row r="3942" spans="1:20" x14ac:dyDescent="0.25">
      <c r="A3942">
        <v>941</v>
      </c>
      <c r="B3942" t="s">
        <v>53</v>
      </c>
      <c r="C3942" t="s">
        <v>21</v>
      </c>
      <c r="D3942" t="s">
        <v>43</v>
      </c>
      <c r="E3942">
        <v>86</v>
      </c>
      <c r="F3942">
        <v>114</v>
      </c>
      <c r="G3942">
        <v>212</v>
      </c>
      <c r="H3942">
        <v>85</v>
      </c>
      <c r="I3942">
        <v>56</v>
      </c>
      <c r="J3942">
        <v>28</v>
      </c>
      <c r="K3942">
        <v>555</v>
      </c>
      <c r="L3942">
        <v>70</v>
      </c>
      <c r="M3942">
        <v>80</v>
      </c>
      <c r="N3942">
        <v>110</v>
      </c>
      <c r="O3942">
        <v>190</v>
      </c>
      <c r="P3942">
        <v>6</v>
      </c>
      <c r="Q3942" s="1">
        <v>40787</v>
      </c>
      <c r="R3942" t="s">
        <v>28</v>
      </c>
      <c r="S3942" t="s">
        <v>30</v>
      </c>
      <c r="T3942" t="s">
        <v>31</v>
      </c>
    </row>
    <row r="3943" spans="1:20" x14ac:dyDescent="0.25">
      <c r="A3943">
        <v>941</v>
      </c>
      <c r="B3943" t="s">
        <v>53</v>
      </c>
      <c r="C3943" t="s">
        <v>21</v>
      </c>
      <c r="D3943" t="s">
        <v>43</v>
      </c>
      <c r="E3943">
        <v>35</v>
      </c>
      <c r="F3943">
        <v>62</v>
      </c>
      <c r="G3943">
        <v>110</v>
      </c>
      <c r="H3943">
        <v>48</v>
      </c>
      <c r="I3943">
        <v>27</v>
      </c>
      <c r="J3943">
        <v>15</v>
      </c>
      <c r="K3943">
        <v>599</v>
      </c>
      <c r="L3943">
        <v>30</v>
      </c>
      <c r="M3943">
        <v>30</v>
      </c>
      <c r="N3943">
        <v>50</v>
      </c>
      <c r="O3943">
        <v>80</v>
      </c>
      <c r="P3943">
        <v>8</v>
      </c>
      <c r="Q3943" s="1">
        <v>40299</v>
      </c>
      <c r="R3943" t="s">
        <v>32</v>
      </c>
      <c r="S3943" t="s">
        <v>39</v>
      </c>
      <c r="T3943" t="s">
        <v>31</v>
      </c>
    </row>
    <row r="3944" spans="1:20" x14ac:dyDescent="0.25">
      <c r="A3944">
        <v>941</v>
      </c>
      <c r="B3944" t="s">
        <v>53</v>
      </c>
      <c r="C3944" t="s">
        <v>21</v>
      </c>
      <c r="D3944" t="s">
        <v>43</v>
      </c>
      <c r="E3944">
        <v>35</v>
      </c>
      <c r="F3944">
        <v>62</v>
      </c>
      <c r="G3944">
        <v>110</v>
      </c>
      <c r="H3944">
        <v>48</v>
      </c>
      <c r="I3944">
        <v>27</v>
      </c>
      <c r="J3944">
        <v>15</v>
      </c>
      <c r="K3944">
        <v>593</v>
      </c>
      <c r="L3944">
        <v>30</v>
      </c>
      <c r="M3944">
        <v>30</v>
      </c>
      <c r="N3944">
        <v>50</v>
      </c>
      <c r="O3944">
        <v>80</v>
      </c>
      <c r="P3944">
        <v>8</v>
      </c>
      <c r="Q3944" s="1">
        <v>40330</v>
      </c>
      <c r="R3944" t="s">
        <v>32</v>
      </c>
      <c r="S3944" t="s">
        <v>39</v>
      </c>
      <c r="T3944" t="s">
        <v>31</v>
      </c>
    </row>
    <row r="3945" spans="1:20" x14ac:dyDescent="0.25">
      <c r="A3945">
        <v>941</v>
      </c>
      <c r="B3945" t="s">
        <v>53</v>
      </c>
      <c r="C3945" t="s">
        <v>21</v>
      </c>
      <c r="D3945" t="s">
        <v>43</v>
      </c>
      <c r="E3945">
        <v>65</v>
      </c>
      <c r="F3945">
        <v>92</v>
      </c>
      <c r="G3945">
        <v>168</v>
      </c>
      <c r="H3945">
        <v>78</v>
      </c>
      <c r="I3945">
        <v>42</v>
      </c>
      <c r="J3945">
        <v>24</v>
      </c>
      <c r="K3945">
        <v>995</v>
      </c>
      <c r="L3945">
        <v>50</v>
      </c>
      <c r="M3945">
        <v>50</v>
      </c>
      <c r="N3945">
        <v>80</v>
      </c>
      <c r="O3945">
        <v>130</v>
      </c>
      <c r="P3945">
        <v>10</v>
      </c>
      <c r="Q3945" s="1">
        <v>40664</v>
      </c>
      <c r="R3945" t="s">
        <v>32</v>
      </c>
      <c r="S3945" t="s">
        <v>34</v>
      </c>
      <c r="T3945" t="s">
        <v>31</v>
      </c>
    </row>
    <row r="3946" spans="1:20" x14ac:dyDescent="0.25">
      <c r="A3946">
        <v>941</v>
      </c>
      <c r="B3946" t="s">
        <v>53</v>
      </c>
      <c r="C3946" t="s">
        <v>21</v>
      </c>
      <c r="D3946" t="s">
        <v>43</v>
      </c>
      <c r="E3946">
        <v>44</v>
      </c>
      <c r="F3946">
        <v>68</v>
      </c>
      <c r="G3946">
        <v>114</v>
      </c>
      <c r="H3946">
        <v>46</v>
      </c>
      <c r="I3946">
        <v>24</v>
      </c>
      <c r="J3946">
        <v>12</v>
      </c>
      <c r="K3946">
        <v>880</v>
      </c>
      <c r="L3946">
        <v>60</v>
      </c>
      <c r="M3946">
        <v>40</v>
      </c>
      <c r="N3946">
        <v>80</v>
      </c>
      <c r="O3946">
        <v>120</v>
      </c>
      <c r="P3946">
        <v>11</v>
      </c>
      <c r="Q3946" s="1">
        <v>40391</v>
      </c>
      <c r="R3946" t="s">
        <v>26</v>
      </c>
      <c r="S3946" t="s">
        <v>35</v>
      </c>
      <c r="T3946" t="s">
        <v>25</v>
      </c>
    </row>
    <row r="3947" spans="1:20" x14ac:dyDescent="0.25">
      <c r="A3947">
        <v>949</v>
      </c>
      <c r="B3947" t="s">
        <v>42</v>
      </c>
      <c r="C3947" t="s">
        <v>37</v>
      </c>
      <c r="D3947" t="s">
        <v>43</v>
      </c>
      <c r="E3947">
        <v>408</v>
      </c>
      <c r="F3947">
        <v>407</v>
      </c>
      <c r="G3947">
        <v>759</v>
      </c>
      <c r="H3947">
        <v>271</v>
      </c>
      <c r="I3947">
        <v>152</v>
      </c>
      <c r="J3947">
        <v>94</v>
      </c>
      <c r="K3947">
        <v>2101</v>
      </c>
      <c r="L3947">
        <v>370</v>
      </c>
      <c r="M3947">
        <v>340</v>
      </c>
      <c r="N3947">
        <v>500</v>
      </c>
      <c r="O3947">
        <v>840</v>
      </c>
      <c r="P3947">
        <v>2</v>
      </c>
      <c r="Q3947" s="1">
        <v>40544</v>
      </c>
      <c r="R3947" t="s">
        <v>23</v>
      </c>
      <c r="S3947" t="s">
        <v>24</v>
      </c>
      <c r="T3947" t="s">
        <v>25</v>
      </c>
    </row>
    <row r="3948" spans="1:20" x14ac:dyDescent="0.25">
      <c r="A3948">
        <v>949</v>
      </c>
      <c r="B3948" t="s">
        <v>42</v>
      </c>
      <c r="C3948" t="s">
        <v>37</v>
      </c>
      <c r="D3948" t="s">
        <v>43</v>
      </c>
      <c r="E3948">
        <v>44</v>
      </c>
      <c r="F3948">
        <v>81</v>
      </c>
      <c r="G3948">
        <v>134</v>
      </c>
      <c r="H3948">
        <v>54</v>
      </c>
      <c r="I3948">
        <v>46</v>
      </c>
      <c r="J3948">
        <v>17</v>
      </c>
      <c r="K3948">
        <v>641</v>
      </c>
      <c r="L3948">
        <v>30</v>
      </c>
      <c r="M3948">
        <v>30</v>
      </c>
      <c r="N3948">
        <v>60</v>
      </c>
      <c r="O3948">
        <v>90</v>
      </c>
      <c r="P3948">
        <v>13</v>
      </c>
      <c r="Q3948" s="1">
        <v>40695</v>
      </c>
      <c r="R3948" t="s">
        <v>26</v>
      </c>
      <c r="S3948" t="s">
        <v>27</v>
      </c>
      <c r="T3948" t="s">
        <v>25</v>
      </c>
    </row>
    <row r="3949" spans="1:20" x14ac:dyDescent="0.25">
      <c r="A3949">
        <v>949</v>
      </c>
      <c r="B3949" t="s">
        <v>42</v>
      </c>
      <c r="C3949" t="s">
        <v>37</v>
      </c>
      <c r="D3949" t="s">
        <v>43</v>
      </c>
      <c r="E3949">
        <v>41</v>
      </c>
      <c r="F3949">
        <v>79</v>
      </c>
      <c r="G3949">
        <v>130</v>
      </c>
      <c r="H3949">
        <v>52</v>
      </c>
      <c r="I3949">
        <v>46</v>
      </c>
      <c r="J3949">
        <v>17</v>
      </c>
      <c r="K3949">
        <v>668</v>
      </c>
      <c r="L3949">
        <v>20</v>
      </c>
      <c r="M3949">
        <v>30</v>
      </c>
      <c r="N3949">
        <v>50</v>
      </c>
      <c r="O3949">
        <v>80</v>
      </c>
      <c r="P3949">
        <v>13</v>
      </c>
      <c r="Q3949" s="1">
        <v>40725</v>
      </c>
      <c r="R3949" t="s">
        <v>26</v>
      </c>
      <c r="S3949" t="s">
        <v>27</v>
      </c>
      <c r="T3949" t="s">
        <v>25</v>
      </c>
    </row>
    <row r="3950" spans="1:20" x14ac:dyDescent="0.25">
      <c r="A3950">
        <v>949</v>
      </c>
      <c r="B3950" t="s">
        <v>42</v>
      </c>
      <c r="C3950" t="s">
        <v>37</v>
      </c>
      <c r="D3950" t="s">
        <v>43</v>
      </c>
      <c r="E3950">
        <v>100</v>
      </c>
      <c r="F3950">
        <v>137</v>
      </c>
      <c r="G3950">
        <v>232</v>
      </c>
      <c r="H3950">
        <v>95</v>
      </c>
      <c r="I3950">
        <v>37</v>
      </c>
      <c r="J3950">
        <v>26</v>
      </c>
      <c r="K3950">
        <v>809</v>
      </c>
      <c r="L3950">
        <v>100</v>
      </c>
      <c r="M3950">
        <v>80</v>
      </c>
      <c r="N3950">
        <v>120</v>
      </c>
      <c r="O3950">
        <v>200</v>
      </c>
      <c r="P3950">
        <v>8</v>
      </c>
      <c r="Q3950" s="1">
        <v>40210</v>
      </c>
      <c r="R3950" t="s">
        <v>32</v>
      </c>
      <c r="S3950" t="s">
        <v>39</v>
      </c>
      <c r="T3950" t="s">
        <v>31</v>
      </c>
    </row>
    <row r="3951" spans="1:20" x14ac:dyDescent="0.25">
      <c r="A3951">
        <v>949</v>
      </c>
      <c r="B3951" t="s">
        <v>42</v>
      </c>
      <c r="C3951" t="s">
        <v>37</v>
      </c>
      <c r="D3951" t="s">
        <v>43</v>
      </c>
      <c r="E3951">
        <v>184</v>
      </c>
      <c r="F3951">
        <v>178</v>
      </c>
      <c r="G3951">
        <v>298</v>
      </c>
      <c r="H3951">
        <v>123</v>
      </c>
      <c r="I3951">
        <v>42</v>
      </c>
      <c r="J3951">
        <v>34</v>
      </c>
      <c r="K3951">
        <v>947</v>
      </c>
      <c r="L3951">
        <v>140</v>
      </c>
      <c r="M3951">
        <v>100</v>
      </c>
      <c r="N3951">
        <v>160</v>
      </c>
      <c r="O3951">
        <v>260</v>
      </c>
      <c r="P3951">
        <v>8</v>
      </c>
      <c r="Q3951" s="1">
        <v>40695</v>
      </c>
      <c r="R3951" t="s">
        <v>32</v>
      </c>
      <c r="S3951" t="s">
        <v>39</v>
      </c>
      <c r="T3951" t="s">
        <v>31</v>
      </c>
    </row>
    <row r="3952" spans="1:20" x14ac:dyDescent="0.25">
      <c r="A3952">
        <v>949</v>
      </c>
      <c r="B3952" t="s">
        <v>42</v>
      </c>
      <c r="C3952" t="s">
        <v>37</v>
      </c>
      <c r="D3952" t="s">
        <v>43</v>
      </c>
      <c r="E3952">
        <v>156</v>
      </c>
      <c r="F3952">
        <v>249</v>
      </c>
      <c r="G3952">
        <v>498</v>
      </c>
      <c r="H3952">
        <v>249</v>
      </c>
      <c r="I3952">
        <v>93</v>
      </c>
      <c r="J3952">
        <v>69</v>
      </c>
      <c r="K3952">
        <v>1775</v>
      </c>
      <c r="L3952">
        <v>160</v>
      </c>
      <c r="M3952">
        <v>230</v>
      </c>
      <c r="N3952">
        <v>240</v>
      </c>
      <c r="O3952">
        <v>470</v>
      </c>
      <c r="P3952">
        <v>4</v>
      </c>
      <c r="Q3952" s="1">
        <v>40422</v>
      </c>
      <c r="R3952" t="s">
        <v>28</v>
      </c>
      <c r="S3952" t="s">
        <v>41</v>
      </c>
      <c r="T3952" t="s">
        <v>25</v>
      </c>
    </row>
    <row r="3953" spans="1:20" x14ac:dyDescent="0.25">
      <c r="A3953">
        <v>949</v>
      </c>
      <c r="B3953" t="s">
        <v>42</v>
      </c>
      <c r="C3953" t="s">
        <v>37</v>
      </c>
      <c r="D3953" t="s">
        <v>43</v>
      </c>
      <c r="E3953">
        <v>233</v>
      </c>
      <c r="F3953">
        <v>251</v>
      </c>
      <c r="G3953">
        <v>534</v>
      </c>
      <c r="H3953">
        <v>250</v>
      </c>
      <c r="I3953">
        <v>94</v>
      </c>
      <c r="J3953">
        <v>70</v>
      </c>
      <c r="K3953">
        <v>1820</v>
      </c>
      <c r="L3953">
        <v>160</v>
      </c>
      <c r="M3953">
        <v>240</v>
      </c>
      <c r="N3953">
        <v>240</v>
      </c>
      <c r="O3953">
        <v>480</v>
      </c>
      <c r="P3953">
        <v>4</v>
      </c>
      <c r="Q3953" s="1">
        <v>40878</v>
      </c>
      <c r="R3953" t="s">
        <v>28</v>
      </c>
      <c r="S3953" t="s">
        <v>41</v>
      </c>
      <c r="T3953" t="s">
        <v>25</v>
      </c>
    </row>
    <row r="3954" spans="1:20" x14ac:dyDescent="0.25">
      <c r="A3954">
        <v>951</v>
      </c>
      <c r="B3954" t="s">
        <v>42</v>
      </c>
      <c r="C3954" t="s">
        <v>37</v>
      </c>
      <c r="D3954" t="s">
        <v>43</v>
      </c>
      <c r="E3954">
        <v>-88</v>
      </c>
      <c r="F3954">
        <v>-25</v>
      </c>
      <c r="G3954">
        <v>102</v>
      </c>
      <c r="H3954">
        <v>127</v>
      </c>
      <c r="I3954">
        <v>63</v>
      </c>
      <c r="J3954">
        <v>40</v>
      </c>
      <c r="K3954">
        <v>2947</v>
      </c>
      <c r="L3954">
        <v>-90</v>
      </c>
      <c r="M3954">
        <v>150</v>
      </c>
      <c r="N3954">
        <v>-30</v>
      </c>
      <c r="O3954">
        <v>120</v>
      </c>
      <c r="P3954">
        <v>1</v>
      </c>
      <c r="Q3954" s="1">
        <v>40513</v>
      </c>
      <c r="R3954" t="s">
        <v>23</v>
      </c>
      <c r="S3954" t="s">
        <v>44</v>
      </c>
      <c r="T3954" t="s">
        <v>25</v>
      </c>
    </row>
    <row r="3955" spans="1:20" x14ac:dyDescent="0.25">
      <c r="A3955">
        <v>951</v>
      </c>
      <c r="B3955" t="s">
        <v>42</v>
      </c>
      <c r="C3955" t="s">
        <v>37</v>
      </c>
      <c r="D3955" t="s">
        <v>43</v>
      </c>
      <c r="E3955">
        <v>235</v>
      </c>
      <c r="F3955">
        <v>374</v>
      </c>
      <c r="G3955">
        <v>623</v>
      </c>
      <c r="H3955">
        <v>249</v>
      </c>
      <c r="I3955">
        <v>139</v>
      </c>
      <c r="J3955">
        <v>87</v>
      </c>
      <c r="K3955">
        <v>2580</v>
      </c>
      <c r="L3955">
        <v>310</v>
      </c>
      <c r="M3955">
        <v>290</v>
      </c>
      <c r="N3955">
        <v>450</v>
      </c>
      <c r="O3955">
        <v>740</v>
      </c>
      <c r="P3955">
        <v>2</v>
      </c>
      <c r="Q3955" s="1">
        <v>40483</v>
      </c>
      <c r="R3955" t="s">
        <v>23</v>
      </c>
      <c r="S3955" t="s">
        <v>24</v>
      </c>
      <c r="T3955" t="s">
        <v>25</v>
      </c>
    </row>
    <row r="3956" spans="1:20" x14ac:dyDescent="0.25">
      <c r="A3956">
        <v>951</v>
      </c>
      <c r="B3956" t="s">
        <v>42</v>
      </c>
      <c r="C3956" t="s">
        <v>37</v>
      </c>
      <c r="D3956" t="s">
        <v>43</v>
      </c>
      <c r="E3956">
        <v>-117</v>
      </c>
      <c r="F3956">
        <v>-24</v>
      </c>
      <c r="G3956">
        <v>130</v>
      </c>
      <c r="H3956">
        <v>154</v>
      </c>
      <c r="I3956">
        <v>93</v>
      </c>
      <c r="J3956">
        <v>50</v>
      </c>
      <c r="K3956">
        <v>3654</v>
      </c>
      <c r="L3956">
        <v>-100</v>
      </c>
      <c r="M3956">
        <v>220</v>
      </c>
      <c r="N3956">
        <v>-30</v>
      </c>
      <c r="O3956">
        <v>190</v>
      </c>
      <c r="P3956">
        <v>3</v>
      </c>
      <c r="Q3956" s="1">
        <v>40452</v>
      </c>
      <c r="R3956" t="s">
        <v>23</v>
      </c>
      <c r="S3956" t="s">
        <v>38</v>
      </c>
      <c r="T3956" t="s">
        <v>31</v>
      </c>
    </row>
    <row r="3957" spans="1:20" x14ac:dyDescent="0.25">
      <c r="A3957">
        <v>951</v>
      </c>
      <c r="B3957" t="s">
        <v>42</v>
      </c>
      <c r="C3957" t="s">
        <v>37</v>
      </c>
      <c r="D3957" t="s">
        <v>43</v>
      </c>
      <c r="E3957">
        <v>-221</v>
      </c>
      <c r="F3957">
        <v>-32</v>
      </c>
      <c r="G3957">
        <v>205</v>
      </c>
      <c r="H3957">
        <v>224</v>
      </c>
      <c r="I3957">
        <v>117</v>
      </c>
      <c r="J3957">
        <v>73</v>
      </c>
      <c r="K3957">
        <v>4216</v>
      </c>
      <c r="L3957">
        <v>-150</v>
      </c>
      <c r="M3957">
        <v>260</v>
      </c>
      <c r="N3957">
        <v>-40</v>
      </c>
      <c r="O3957">
        <v>220</v>
      </c>
      <c r="P3957">
        <v>3</v>
      </c>
      <c r="Q3957" s="1">
        <v>40878</v>
      </c>
      <c r="R3957" t="s">
        <v>23</v>
      </c>
      <c r="S3957" t="s">
        <v>38</v>
      </c>
      <c r="T3957" t="s">
        <v>31</v>
      </c>
    </row>
    <row r="3958" spans="1:20" x14ac:dyDescent="0.25">
      <c r="A3958">
        <v>951</v>
      </c>
      <c r="B3958" t="s">
        <v>42</v>
      </c>
      <c r="C3958" t="s">
        <v>37</v>
      </c>
      <c r="D3958" t="s">
        <v>43</v>
      </c>
      <c r="E3958">
        <v>26</v>
      </c>
      <c r="F3958">
        <v>169</v>
      </c>
      <c r="G3958">
        <v>290</v>
      </c>
      <c r="H3958">
        <v>121</v>
      </c>
      <c r="I3958">
        <v>143</v>
      </c>
      <c r="J3958">
        <v>110</v>
      </c>
      <c r="K3958">
        <v>910</v>
      </c>
      <c r="L3958">
        <v>30</v>
      </c>
      <c r="M3958">
        <v>110</v>
      </c>
      <c r="N3958">
        <v>160</v>
      </c>
      <c r="O3958">
        <v>270</v>
      </c>
      <c r="P3958">
        <v>5</v>
      </c>
      <c r="Q3958" s="1">
        <v>40422</v>
      </c>
      <c r="R3958" t="s">
        <v>28</v>
      </c>
      <c r="S3958" t="s">
        <v>29</v>
      </c>
      <c r="T3958" t="s">
        <v>25</v>
      </c>
    </row>
    <row r="3959" spans="1:20" x14ac:dyDescent="0.25">
      <c r="A3959">
        <v>951</v>
      </c>
      <c r="B3959" t="s">
        <v>42</v>
      </c>
      <c r="C3959" t="s">
        <v>37</v>
      </c>
      <c r="D3959" t="s">
        <v>43</v>
      </c>
      <c r="E3959">
        <v>69</v>
      </c>
      <c r="F3959">
        <v>239</v>
      </c>
      <c r="G3959">
        <v>408</v>
      </c>
      <c r="H3959">
        <v>173</v>
      </c>
      <c r="I3959">
        <v>176</v>
      </c>
      <c r="J3959">
        <v>156</v>
      </c>
      <c r="K3959">
        <v>927</v>
      </c>
      <c r="L3959">
        <v>60</v>
      </c>
      <c r="M3959">
        <v>160</v>
      </c>
      <c r="N3959">
        <v>230</v>
      </c>
      <c r="O3959">
        <v>390</v>
      </c>
      <c r="P3959">
        <v>5</v>
      </c>
      <c r="Q3959" s="1">
        <v>40756</v>
      </c>
      <c r="R3959" t="s">
        <v>28</v>
      </c>
      <c r="S3959" t="s">
        <v>29</v>
      </c>
      <c r="T3959" t="s">
        <v>25</v>
      </c>
    </row>
    <row r="3960" spans="1:20" x14ac:dyDescent="0.25">
      <c r="A3960">
        <v>951</v>
      </c>
      <c r="B3960" t="s">
        <v>42</v>
      </c>
      <c r="C3960" t="s">
        <v>37</v>
      </c>
      <c r="D3960" t="s">
        <v>43</v>
      </c>
      <c r="E3960">
        <v>39</v>
      </c>
      <c r="F3960">
        <v>169</v>
      </c>
      <c r="G3960">
        <v>309</v>
      </c>
      <c r="H3960">
        <v>121</v>
      </c>
      <c r="I3960">
        <v>143</v>
      </c>
      <c r="J3960">
        <v>110</v>
      </c>
      <c r="K3960">
        <v>910</v>
      </c>
      <c r="L3960">
        <v>30</v>
      </c>
      <c r="M3960">
        <v>110</v>
      </c>
      <c r="N3960">
        <v>160</v>
      </c>
      <c r="O3960">
        <v>270</v>
      </c>
      <c r="P3960">
        <v>5</v>
      </c>
      <c r="Q3960" s="1">
        <v>40787</v>
      </c>
      <c r="R3960" t="s">
        <v>28</v>
      </c>
      <c r="S3960" t="s">
        <v>29</v>
      </c>
      <c r="T3960" t="s">
        <v>25</v>
      </c>
    </row>
    <row r="3961" spans="1:20" x14ac:dyDescent="0.25">
      <c r="A3961">
        <v>951</v>
      </c>
      <c r="B3961" t="s">
        <v>42</v>
      </c>
      <c r="C3961" t="s">
        <v>37</v>
      </c>
      <c r="D3961" t="s">
        <v>43</v>
      </c>
      <c r="E3961">
        <v>202</v>
      </c>
      <c r="F3961">
        <v>311</v>
      </c>
      <c r="G3961">
        <v>545</v>
      </c>
      <c r="H3961">
        <v>234</v>
      </c>
      <c r="I3961">
        <v>109</v>
      </c>
      <c r="J3961">
        <v>77</v>
      </c>
      <c r="K3961">
        <v>1282</v>
      </c>
      <c r="L3961">
        <v>200</v>
      </c>
      <c r="M3961">
        <v>220</v>
      </c>
      <c r="N3961">
        <v>300</v>
      </c>
      <c r="O3961">
        <v>520</v>
      </c>
      <c r="P3961">
        <v>6</v>
      </c>
      <c r="Q3961" s="1">
        <v>40210</v>
      </c>
      <c r="R3961" t="s">
        <v>28</v>
      </c>
      <c r="S3961" t="s">
        <v>30</v>
      </c>
      <c r="T3961" t="s">
        <v>31</v>
      </c>
    </row>
    <row r="3962" spans="1:20" x14ac:dyDescent="0.25">
      <c r="A3962">
        <v>951</v>
      </c>
      <c r="B3962" t="s">
        <v>42</v>
      </c>
      <c r="C3962" t="s">
        <v>37</v>
      </c>
      <c r="D3962" t="s">
        <v>43</v>
      </c>
      <c r="E3962">
        <v>316</v>
      </c>
      <c r="F3962">
        <v>312</v>
      </c>
      <c r="G3962">
        <v>611</v>
      </c>
      <c r="H3962">
        <v>234</v>
      </c>
      <c r="I3962">
        <v>114</v>
      </c>
      <c r="J3962">
        <v>77</v>
      </c>
      <c r="K3962">
        <v>1310</v>
      </c>
      <c r="L3962">
        <v>200</v>
      </c>
      <c r="M3962">
        <v>220</v>
      </c>
      <c r="N3962">
        <v>300</v>
      </c>
      <c r="O3962">
        <v>520</v>
      </c>
      <c r="P3962">
        <v>6</v>
      </c>
      <c r="Q3962" s="1">
        <v>40544</v>
      </c>
      <c r="R3962" t="s">
        <v>28</v>
      </c>
      <c r="S3962" t="s">
        <v>30</v>
      </c>
      <c r="T3962" t="s">
        <v>31</v>
      </c>
    </row>
    <row r="3963" spans="1:20" x14ac:dyDescent="0.25">
      <c r="A3963">
        <v>951</v>
      </c>
      <c r="B3963" t="s">
        <v>42</v>
      </c>
      <c r="C3963" t="s">
        <v>37</v>
      </c>
      <c r="D3963" t="s">
        <v>43</v>
      </c>
      <c r="E3963">
        <v>276</v>
      </c>
      <c r="F3963">
        <v>281</v>
      </c>
      <c r="G3963">
        <v>554</v>
      </c>
      <c r="H3963">
        <v>239</v>
      </c>
      <c r="I3963">
        <v>95</v>
      </c>
      <c r="J3963">
        <v>74</v>
      </c>
      <c r="K3963">
        <v>1246</v>
      </c>
      <c r="L3963">
        <v>170</v>
      </c>
      <c r="M3963">
        <v>190</v>
      </c>
      <c r="N3963">
        <v>220</v>
      </c>
      <c r="O3963">
        <v>410</v>
      </c>
      <c r="P3963">
        <v>9</v>
      </c>
      <c r="Q3963" s="1">
        <v>40817</v>
      </c>
      <c r="R3963" t="s">
        <v>32</v>
      </c>
      <c r="S3963" t="s">
        <v>33</v>
      </c>
      <c r="T3963" t="s">
        <v>31</v>
      </c>
    </row>
    <row r="3964" spans="1:20" x14ac:dyDescent="0.25">
      <c r="A3964">
        <v>951</v>
      </c>
      <c r="B3964" t="s">
        <v>42</v>
      </c>
      <c r="C3964" t="s">
        <v>37</v>
      </c>
      <c r="D3964" t="s">
        <v>43</v>
      </c>
      <c r="E3964">
        <v>43</v>
      </c>
      <c r="F3964">
        <v>74</v>
      </c>
      <c r="G3964">
        <v>132</v>
      </c>
      <c r="H3964">
        <v>58</v>
      </c>
      <c r="I3964">
        <v>31</v>
      </c>
      <c r="J3964">
        <v>19</v>
      </c>
      <c r="K3964">
        <v>548</v>
      </c>
      <c r="L3964">
        <v>50</v>
      </c>
      <c r="M3964">
        <v>40</v>
      </c>
      <c r="N3964">
        <v>70</v>
      </c>
      <c r="O3964">
        <v>110</v>
      </c>
      <c r="P3964">
        <v>10</v>
      </c>
      <c r="Q3964" s="1">
        <v>40422</v>
      </c>
      <c r="R3964" t="s">
        <v>32</v>
      </c>
      <c r="S3964" t="s">
        <v>34</v>
      </c>
      <c r="T3964" t="s">
        <v>31</v>
      </c>
    </row>
    <row r="3965" spans="1:20" x14ac:dyDescent="0.25">
      <c r="A3965">
        <v>951</v>
      </c>
      <c r="B3965" t="s">
        <v>42</v>
      </c>
      <c r="C3965" t="s">
        <v>37</v>
      </c>
      <c r="D3965" t="s">
        <v>43</v>
      </c>
      <c r="E3965">
        <v>142</v>
      </c>
      <c r="F3965">
        <v>132</v>
      </c>
      <c r="G3965">
        <v>238</v>
      </c>
      <c r="H3965">
        <v>91</v>
      </c>
      <c r="I3965">
        <v>36</v>
      </c>
      <c r="J3965">
        <v>25</v>
      </c>
      <c r="K3965">
        <v>777</v>
      </c>
      <c r="L3965">
        <v>80</v>
      </c>
      <c r="M3965">
        <v>60</v>
      </c>
      <c r="N3965">
        <v>90</v>
      </c>
      <c r="O3965">
        <v>150</v>
      </c>
      <c r="P3965">
        <v>11</v>
      </c>
      <c r="Q3965" s="1">
        <v>40634</v>
      </c>
      <c r="R3965" t="s">
        <v>26</v>
      </c>
      <c r="S3965" t="s">
        <v>35</v>
      </c>
      <c r="T3965" t="s">
        <v>25</v>
      </c>
    </row>
    <row r="3966" spans="1:20" x14ac:dyDescent="0.25">
      <c r="A3966">
        <v>951</v>
      </c>
      <c r="B3966" t="s">
        <v>42</v>
      </c>
      <c r="C3966" t="s">
        <v>37</v>
      </c>
      <c r="D3966" t="s">
        <v>43</v>
      </c>
      <c r="E3966">
        <v>166</v>
      </c>
      <c r="F3966">
        <v>163</v>
      </c>
      <c r="G3966">
        <v>274</v>
      </c>
      <c r="H3966">
        <v>113</v>
      </c>
      <c r="I3966">
        <v>40</v>
      </c>
      <c r="J3966">
        <v>31</v>
      </c>
      <c r="K3966">
        <v>897</v>
      </c>
      <c r="L3966">
        <v>90</v>
      </c>
      <c r="M3966">
        <v>70</v>
      </c>
      <c r="N3966">
        <v>110</v>
      </c>
      <c r="O3966">
        <v>180</v>
      </c>
      <c r="P3966">
        <v>11</v>
      </c>
      <c r="Q3966" s="1">
        <v>40695</v>
      </c>
      <c r="R3966" t="s">
        <v>26</v>
      </c>
      <c r="S3966" t="s">
        <v>35</v>
      </c>
      <c r="T3966" t="s">
        <v>25</v>
      </c>
    </row>
    <row r="3967" spans="1:20" x14ac:dyDescent="0.25">
      <c r="A3967">
        <v>951</v>
      </c>
      <c r="B3967" t="s">
        <v>42</v>
      </c>
      <c r="C3967" t="s">
        <v>37</v>
      </c>
      <c r="D3967" t="s">
        <v>43</v>
      </c>
      <c r="E3967">
        <v>84</v>
      </c>
      <c r="F3967">
        <v>117</v>
      </c>
      <c r="G3967">
        <v>198</v>
      </c>
      <c r="H3967">
        <v>81</v>
      </c>
      <c r="I3967">
        <v>33</v>
      </c>
      <c r="J3967">
        <v>22</v>
      </c>
      <c r="K3967">
        <v>441</v>
      </c>
      <c r="L3967">
        <v>70</v>
      </c>
      <c r="M3967">
        <v>50</v>
      </c>
      <c r="N3967">
        <v>80</v>
      </c>
      <c r="O3967">
        <v>130</v>
      </c>
      <c r="P3967">
        <v>12</v>
      </c>
      <c r="Q3967" s="1">
        <v>40238</v>
      </c>
      <c r="R3967" t="s">
        <v>26</v>
      </c>
      <c r="S3967" t="s">
        <v>40</v>
      </c>
      <c r="T3967" t="s">
        <v>25</v>
      </c>
    </row>
    <row r="3968" spans="1:20" x14ac:dyDescent="0.25">
      <c r="A3968">
        <v>951</v>
      </c>
      <c r="B3968" t="s">
        <v>42</v>
      </c>
      <c r="C3968" t="s">
        <v>37</v>
      </c>
      <c r="D3968" t="s">
        <v>43</v>
      </c>
      <c r="E3968">
        <v>191</v>
      </c>
      <c r="F3968">
        <v>212</v>
      </c>
      <c r="G3968">
        <v>451</v>
      </c>
      <c r="H3968">
        <v>211</v>
      </c>
      <c r="I3968">
        <v>83</v>
      </c>
      <c r="J3968">
        <v>59</v>
      </c>
      <c r="K3968">
        <v>1778</v>
      </c>
      <c r="L3968">
        <v>140</v>
      </c>
      <c r="M3968">
        <v>200</v>
      </c>
      <c r="N3968">
        <v>210</v>
      </c>
      <c r="O3968">
        <v>410</v>
      </c>
      <c r="P3968">
        <v>4</v>
      </c>
      <c r="Q3968" s="1">
        <v>40848</v>
      </c>
      <c r="R3968" t="s">
        <v>28</v>
      </c>
      <c r="S3968" t="s">
        <v>41</v>
      </c>
      <c r="T3968" t="s">
        <v>25</v>
      </c>
    </row>
    <row r="3969" spans="1:20" x14ac:dyDescent="0.25">
      <c r="A3969">
        <v>954</v>
      </c>
      <c r="B3969" t="s">
        <v>53</v>
      </c>
      <c r="C3969" t="s">
        <v>21</v>
      </c>
      <c r="D3969" t="s">
        <v>43</v>
      </c>
      <c r="E3969">
        <v>68</v>
      </c>
      <c r="F3969">
        <v>126</v>
      </c>
      <c r="G3969">
        <v>210</v>
      </c>
      <c r="H3969">
        <v>84</v>
      </c>
      <c r="I3969">
        <v>58</v>
      </c>
      <c r="J3969">
        <v>27</v>
      </c>
      <c r="K3969">
        <v>651</v>
      </c>
      <c r="L3969">
        <v>70</v>
      </c>
      <c r="M3969">
        <v>80</v>
      </c>
      <c r="N3969">
        <v>110</v>
      </c>
      <c r="O3969">
        <v>190</v>
      </c>
      <c r="P3969">
        <v>2</v>
      </c>
      <c r="Q3969" s="1">
        <v>40179</v>
      </c>
      <c r="R3969" t="s">
        <v>23</v>
      </c>
      <c r="S3969" t="s">
        <v>24</v>
      </c>
      <c r="T3969" t="s">
        <v>25</v>
      </c>
    </row>
    <row r="3970" spans="1:20" x14ac:dyDescent="0.25">
      <c r="A3970">
        <v>954</v>
      </c>
      <c r="B3970" t="s">
        <v>53</v>
      </c>
      <c r="C3970" t="s">
        <v>21</v>
      </c>
      <c r="D3970" t="s">
        <v>43</v>
      </c>
      <c r="E3970">
        <v>144</v>
      </c>
      <c r="F3970">
        <v>172</v>
      </c>
      <c r="G3970">
        <v>283</v>
      </c>
      <c r="H3970">
        <v>114</v>
      </c>
      <c r="I3970">
        <v>63</v>
      </c>
      <c r="J3970">
        <v>37</v>
      </c>
      <c r="K3970">
        <v>810</v>
      </c>
      <c r="L3970">
        <v>120</v>
      </c>
      <c r="M3970">
        <v>100</v>
      </c>
      <c r="N3970">
        <v>170</v>
      </c>
      <c r="O3970">
        <v>270</v>
      </c>
      <c r="P3970">
        <v>2</v>
      </c>
      <c r="Q3970" s="1">
        <v>40756</v>
      </c>
      <c r="R3970" t="s">
        <v>23</v>
      </c>
      <c r="S3970" t="s">
        <v>24</v>
      </c>
      <c r="T3970" t="s">
        <v>25</v>
      </c>
    </row>
    <row r="3971" spans="1:20" x14ac:dyDescent="0.25">
      <c r="A3971">
        <v>954</v>
      </c>
      <c r="B3971" t="s">
        <v>53</v>
      </c>
      <c r="C3971" t="s">
        <v>21</v>
      </c>
      <c r="D3971" t="s">
        <v>43</v>
      </c>
      <c r="E3971">
        <v>95</v>
      </c>
      <c r="F3971">
        <v>123</v>
      </c>
      <c r="G3971">
        <v>218</v>
      </c>
      <c r="H3971">
        <v>82</v>
      </c>
      <c r="I3971">
        <v>59</v>
      </c>
      <c r="J3971">
        <v>27</v>
      </c>
      <c r="K3971">
        <v>788</v>
      </c>
      <c r="L3971">
        <v>90</v>
      </c>
      <c r="M3971">
        <v>60</v>
      </c>
      <c r="N3971">
        <v>110</v>
      </c>
      <c r="O3971">
        <v>170</v>
      </c>
      <c r="P3971">
        <v>2</v>
      </c>
      <c r="Q3971" s="1">
        <v>40817</v>
      </c>
      <c r="R3971" t="s">
        <v>23</v>
      </c>
      <c r="S3971" t="s">
        <v>24</v>
      </c>
      <c r="T3971" t="s">
        <v>25</v>
      </c>
    </row>
    <row r="3972" spans="1:20" x14ac:dyDescent="0.25">
      <c r="A3972">
        <v>954</v>
      </c>
      <c r="B3972" t="s">
        <v>53</v>
      </c>
      <c r="C3972" t="s">
        <v>21</v>
      </c>
      <c r="D3972" t="s">
        <v>43</v>
      </c>
      <c r="E3972">
        <v>81</v>
      </c>
      <c r="F3972">
        <v>134</v>
      </c>
      <c r="G3972">
        <v>230</v>
      </c>
      <c r="H3972">
        <v>96</v>
      </c>
      <c r="I3972">
        <v>53</v>
      </c>
      <c r="J3972">
        <v>29</v>
      </c>
      <c r="K3972">
        <v>666</v>
      </c>
      <c r="L3972">
        <v>80</v>
      </c>
      <c r="M3972">
        <v>90</v>
      </c>
      <c r="N3972">
        <v>120</v>
      </c>
      <c r="O3972">
        <v>210</v>
      </c>
      <c r="P3972">
        <v>3</v>
      </c>
      <c r="Q3972" s="1">
        <v>40422</v>
      </c>
      <c r="R3972" t="s">
        <v>23</v>
      </c>
      <c r="S3972" t="s">
        <v>38</v>
      </c>
      <c r="T3972" t="s">
        <v>31</v>
      </c>
    </row>
    <row r="3973" spans="1:20" x14ac:dyDescent="0.25">
      <c r="A3973">
        <v>954</v>
      </c>
      <c r="B3973" t="s">
        <v>53</v>
      </c>
      <c r="C3973" t="s">
        <v>21</v>
      </c>
      <c r="D3973" t="s">
        <v>43</v>
      </c>
      <c r="E3973">
        <v>145</v>
      </c>
      <c r="F3973">
        <v>164</v>
      </c>
      <c r="G3973">
        <v>279</v>
      </c>
      <c r="H3973">
        <v>118</v>
      </c>
      <c r="I3973">
        <v>55</v>
      </c>
      <c r="J3973">
        <v>36</v>
      </c>
      <c r="K3973">
        <v>636</v>
      </c>
      <c r="L3973">
        <v>100</v>
      </c>
      <c r="M3973">
        <v>110</v>
      </c>
      <c r="N3973">
        <v>150</v>
      </c>
      <c r="O3973">
        <v>260</v>
      </c>
      <c r="P3973">
        <v>3</v>
      </c>
      <c r="Q3973" s="1">
        <v>40695</v>
      </c>
      <c r="R3973" t="s">
        <v>23</v>
      </c>
      <c r="S3973" t="s">
        <v>38</v>
      </c>
      <c r="T3973" t="s">
        <v>31</v>
      </c>
    </row>
    <row r="3974" spans="1:20" x14ac:dyDescent="0.25">
      <c r="A3974">
        <v>954</v>
      </c>
      <c r="B3974" t="s">
        <v>53</v>
      </c>
      <c r="C3974" t="s">
        <v>21</v>
      </c>
      <c r="D3974" t="s">
        <v>43</v>
      </c>
      <c r="E3974">
        <v>58</v>
      </c>
      <c r="F3974">
        <v>85</v>
      </c>
      <c r="G3974">
        <v>144</v>
      </c>
      <c r="H3974">
        <v>59</v>
      </c>
      <c r="I3974">
        <v>27</v>
      </c>
      <c r="J3974">
        <v>16</v>
      </c>
      <c r="K3974">
        <v>870</v>
      </c>
      <c r="L3974">
        <v>70</v>
      </c>
      <c r="M3974">
        <v>60</v>
      </c>
      <c r="N3974">
        <v>90</v>
      </c>
      <c r="O3974">
        <v>150</v>
      </c>
      <c r="P3974">
        <v>13</v>
      </c>
      <c r="Q3974" s="1">
        <v>40360</v>
      </c>
      <c r="R3974" t="s">
        <v>26</v>
      </c>
      <c r="S3974" t="s">
        <v>27</v>
      </c>
      <c r="T3974" t="s">
        <v>25</v>
      </c>
    </row>
    <row r="3975" spans="1:20" x14ac:dyDescent="0.25">
      <c r="A3975">
        <v>954</v>
      </c>
      <c r="B3975" t="s">
        <v>53</v>
      </c>
      <c r="C3975" t="s">
        <v>21</v>
      </c>
      <c r="D3975" t="s">
        <v>43</v>
      </c>
      <c r="E3975">
        <v>23</v>
      </c>
      <c r="F3975">
        <v>80</v>
      </c>
      <c r="G3975">
        <v>145</v>
      </c>
      <c r="H3975">
        <v>65</v>
      </c>
      <c r="I3975">
        <v>57</v>
      </c>
      <c r="J3975">
        <v>24</v>
      </c>
      <c r="K3975">
        <v>403</v>
      </c>
      <c r="L3975">
        <v>20</v>
      </c>
      <c r="M3975">
        <v>40</v>
      </c>
      <c r="N3975">
        <v>60</v>
      </c>
      <c r="O3975">
        <v>100</v>
      </c>
      <c r="P3975">
        <v>9</v>
      </c>
      <c r="Q3975" s="1">
        <v>40513</v>
      </c>
      <c r="R3975" t="s">
        <v>32</v>
      </c>
      <c r="S3975" t="s">
        <v>33</v>
      </c>
      <c r="T3975" t="s">
        <v>31</v>
      </c>
    </row>
    <row r="3976" spans="1:20" x14ac:dyDescent="0.25">
      <c r="A3976">
        <v>954</v>
      </c>
      <c r="B3976" t="s">
        <v>53</v>
      </c>
      <c r="C3976" t="s">
        <v>21</v>
      </c>
      <c r="D3976" t="s">
        <v>43</v>
      </c>
      <c r="E3976">
        <v>44</v>
      </c>
      <c r="F3976">
        <v>89</v>
      </c>
      <c r="G3976">
        <v>164</v>
      </c>
      <c r="H3976">
        <v>75</v>
      </c>
      <c r="I3976">
        <v>45</v>
      </c>
      <c r="J3976">
        <v>23</v>
      </c>
      <c r="K3976">
        <v>1063</v>
      </c>
      <c r="L3976">
        <v>30</v>
      </c>
      <c r="M3976">
        <v>50</v>
      </c>
      <c r="N3976">
        <v>60</v>
      </c>
      <c r="O3976">
        <v>110</v>
      </c>
      <c r="P3976">
        <v>10</v>
      </c>
      <c r="Q3976" s="1">
        <v>40483</v>
      </c>
      <c r="R3976" t="s">
        <v>32</v>
      </c>
      <c r="S3976" t="s">
        <v>34</v>
      </c>
      <c r="T3976" t="s">
        <v>31</v>
      </c>
    </row>
    <row r="3977" spans="1:20" x14ac:dyDescent="0.25">
      <c r="A3977">
        <v>954</v>
      </c>
      <c r="B3977" t="s">
        <v>53</v>
      </c>
      <c r="C3977" t="s">
        <v>21</v>
      </c>
      <c r="D3977" t="s">
        <v>43</v>
      </c>
      <c r="E3977">
        <v>28</v>
      </c>
      <c r="F3977">
        <v>48</v>
      </c>
      <c r="G3977">
        <v>80</v>
      </c>
      <c r="H3977">
        <v>32</v>
      </c>
      <c r="I3977">
        <v>20</v>
      </c>
      <c r="J3977">
        <v>8</v>
      </c>
      <c r="K3977">
        <v>821</v>
      </c>
      <c r="L3977">
        <v>40</v>
      </c>
      <c r="M3977">
        <v>30</v>
      </c>
      <c r="N3977">
        <v>50</v>
      </c>
      <c r="O3977">
        <v>80</v>
      </c>
      <c r="P3977">
        <v>11</v>
      </c>
      <c r="Q3977" s="1">
        <v>40179</v>
      </c>
      <c r="R3977" t="s">
        <v>26</v>
      </c>
      <c r="S3977" t="s">
        <v>35</v>
      </c>
      <c r="T3977" t="s">
        <v>25</v>
      </c>
    </row>
    <row r="3978" spans="1:20" x14ac:dyDescent="0.25">
      <c r="A3978">
        <v>954</v>
      </c>
      <c r="B3978" t="s">
        <v>53</v>
      </c>
      <c r="C3978" t="s">
        <v>21</v>
      </c>
      <c r="D3978" t="s">
        <v>43</v>
      </c>
      <c r="E3978">
        <v>61</v>
      </c>
      <c r="F3978">
        <v>68</v>
      </c>
      <c r="G3978">
        <v>113</v>
      </c>
      <c r="H3978">
        <v>46</v>
      </c>
      <c r="I3978">
        <v>22</v>
      </c>
      <c r="J3978">
        <v>12</v>
      </c>
      <c r="K3978">
        <v>880</v>
      </c>
      <c r="L3978">
        <v>60</v>
      </c>
      <c r="M3978">
        <v>40</v>
      </c>
      <c r="N3978">
        <v>80</v>
      </c>
      <c r="O3978">
        <v>120</v>
      </c>
      <c r="P3978">
        <v>11</v>
      </c>
      <c r="Q3978" s="1">
        <v>40756</v>
      </c>
      <c r="R3978" t="s">
        <v>26</v>
      </c>
      <c r="S3978" t="s">
        <v>35</v>
      </c>
      <c r="T3978" t="s">
        <v>25</v>
      </c>
    </row>
    <row r="3979" spans="1:20" x14ac:dyDescent="0.25">
      <c r="A3979">
        <v>956</v>
      </c>
      <c r="B3979" t="s">
        <v>45</v>
      </c>
      <c r="C3979" t="s">
        <v>46</v>
      </c>
      <c r="D3979" t="s">
        <v>43</v>
      </c>
      <c r="E3979">
        <v>174</v>
      </c>
      <c r="F3979">
        <v>265</v>
      </c>
      <c r="G3979">
        <v>490</v>
      </c>
      <c r="H3979">
        <v>225</v>
      </c>
      <c r="I3979">
        <v>91</v>
      </c>
      <c r="J3979">
        <v>69</v>
      </c>
      <c r="K3979">
        <v>1272</v>
      </c>
      <c r="L3979">
        <v>230</v>
      </c>
      <c r="M3979">
        <v>260</v>
      </c>
      <c r="N3979">
        <v>320</v>
      </c>
      <c r="O3979">
        <v>580</v>
      </c>
      <c r="P3979">
        <v>2</v>
      </c>
      <c r="Q3979" s="1">
        <v>40483</v>
      </c>
      <c r="R3979" t="s">
        <v>23</v>
      </c>
      <c r="S3979" t="s">
        <v>24</v>
      </c>
      <c r="T3979" t="s">
        <v>25</v>
      </c>
    </row>
    <row r="3980" spans="1:20" x14ac:dyDescent="0.25">
      <c r="A3980">
        <v>956</v>
      </c>
      <c r="B3980" t="s">
        <v>45</v>
      </c>
      <c r="C3980" t="s">
        <v>46</v>
      </c>
      <c r="D3980" t="s">
        <v>43</v>
      </c>
      <c r="E3980">
        <v>68</v>
      </c>
      <c r="F3980">
        <v>107</v>
      </c>
      <c r="G3980">
        <v>190</v>
      </c>
      <c r="H3980">
        <v>83</v>
      </c>
      <c r="I3980">
        <v>39</v>
      </c>
      <c r="J3980">
        <v>27</v>
      </c>
      <c r="K3980">
        <v>584</v>
      </c>
      <c r="L3980">
        <v>100</v>
      </c>
      <c r="M3980">
        <v>100</v>
      </c>
      <c r="N3980">
        <v>130</v>
      </c>
      <c r="O3980">
        <v>230</v>
      </c>
      <c r="P3980">
        <v>3</v>
      </c>
      <c r="Q3980" s="1">
        <v>40299</v>
      </c>
      <c r="R3980" t="s">
        <v>23</v>
      </c>
      <c r="S3980" t="s">
        <v>38</v>
      </c>
      <c r="T3980" t="s">
        <v>31</v>
      </c>
    </row>
    <row r="3981" spans="1:20" x14ac:dyDescent="0.25">
      <c r="A3981">
        <v>956</v>
      </c>
      <c r="B3981" t="s">
        <v>45</v>
      </c>
      <c r="C3981" t="s">
        <v>46</v>
      </c>
      <c r="D3981" t="s">
        <v>43</v>
      </c>
      <c r="E3981">
        <v>45</v>
      </c>
      <c r="F3981">
        <v>56</v>
      </c>
      <c r="G3981">
        <v>106</v>
      </c>
      <c r="H3981">
        <v>43</v>
      </c>
      <c r="I3981">
        <v>26</v>
      </c>
      <c r="J3981">
        <v>14</v>
      </c>
      <c r="K3981">
        <v>531</v>
      </c>
      <c r="L3981">
        <v>40</v>
      </c>
      <c r="M3981">
        <v>50</v>
      </c>
      <c r="N3981">
        <v>60</v>
      </c>
      <c r="O3981">
        <v>110</v>
      </c>
      <c r="P3981">
        <v>3</v>
      </c>
      <c r="Q3981" s="1">
        <v>40878</v>
      </c>
      <c r="R3981" t="s">
        <v>23</v>
      </c>
      <c r="S3981" t="s">
        <v>38</v>
      </c>
      <c r="T3981" t="s">
        <v>31</v>
      </c>
    </row>
    <row r="3982" spans="1:20" x14ac:dyDescent="0.25">
      <c r="A3982">
        <v>956</v>
      </c>
      <c r="B3982" t="s">
        <v>45</v>
      </c>
      <c r="C3982" t="s">
        <v>46</v>
      </c>
      <c r="D3982" t="s">
        <v>43</v>
      </c>
      <c r="E3982">
        <v>54</v>
      </c>
      <c r="F3982">
        <v>80</v>
      </c>
      <c r="G3982">
        <v>134</v>
      </c>
      <c r="H3982">
        <v>54</v>
      </c>
      <c r="I3982">
        <v>26</v>
      </c>
      <c r="J3982">
        <v>15</v>
      </c>
      <c r="K3982">
        <v>456</v>
      </c>
      <c r="L3982">
        <v>60</v>
      </c>
      <c r="M3982">
        <v>40</v>
      </c>
      <c r="N3982">
        <v>70</v>
      </c>
      <c r="O3982">
        <v>110</v>
      </c>
      <c r="P3982">
        <v>6</v>
      </c>
      <c r="Q3982" s="1">
        <v>40179</v>
      </c>
      <c r="R3982" t="s">
        <v>28</v>
      </c>
      <c r="S3982" t="s">
        <v>30</v>
      </c>
      <c r="T3982" t="s">
        <v>31</v>
      </c>
    </row>
    <row r="3983" spans="1:20" x14ac:dyDescent="0.25">
      <c r="A3983">
        <v>956</v>
      </c>
      <c r="B3983" t="s">
        <v>45</v>
      </c>
      <c r="C3983" t="s">
        <v>46</v>
      </c>
      <c r="D3983" t="s">
        <v>43</v>
      </c>
      <c r="E3983">
        <v>80</v>
      </c>
      <c r="F3983">
        <v>112</v>
      </c>
      <c r="G3983">
        <v>189</v>
      </c>
      <c r="H3983">
        <v>77</v>
      </c>
      <c r="I3983">
        <v>32</v>
      </c>
      <c r="J3983">
        <v>21</v>
      </c>
      <c r="K3983">
        <v>449</v>
      </c>
      <c r="L3983">
        <v>90</v>
      </c>
      <c r="M3983">
        <v>60</v>
      </c>
      <c r="N3983">
        <v>100</v>
      </c>
      <c r="O3983">
        <v>160</v>
      </c>
      <c r="P3983">
        <v>6</v>
      </c>
      <c r="Q3983" s="1">
        <v>40210</v>
      </c>
      <c r="R3983" t="s">
        <v>28</v>
      </c>
      <c r="S3983" t="s">
        <v>30</v>
      </c>
      <c r="T3983" t="s">
        <v>31</v>
      </c>
    </row>
    <row r="3984" spans="1:20" x14ac:dyDescent="0.25">
      <c r="A3984">
        <v>956</v>
      </c>
      <c r="B3984" t="s">
        <v>45</v>
      </c>
      <c r="C3984" t="s">
        <v>46</v>
      </c>
      <c r="D3984" t="s">
        <v>43</v>
      </c>
      <c r="E3984">
        <v>84</v>
      </c>
      <c r="F3984">
        <v>117</v>
      </c>
      <c r="G3984">
        <v>198</v>
      </c>
      <c r="H3984">
        <v>81</v>
      </c>
      <c r="I3984">
        <v>33</v>
      </c>
      <c r="J3984">
        <v>22</v>
      </c>
      <c r="K3984">
        <v>460</v>
      </c>
      <c r="L3984">
        <v>90</v>
      </c>
      <c r="M3984">
        <v>60</v>
      </c>
      <c r="N3984">
        <v>110</v>
      </c>
      <c r="O3984">
        <v>170</v>
      </c>
      <c r="P3984">
        <v>6</v>
      </c>
      <c r="Q3984" s="1">
        <v>40269</v>
      </c>
      <c r="R3984" t="s">
        <v>28</v>
      </c>
      <c r="S3984" t="s">
        <v>30</v>
      </c>
      <c r="T3984" t="s">
        <v>31</v>
      </c>
    </row>
    <row r="3985" spans="1:20" x14ac:dyDescent="0.25">
      <c r="A3985">
        <v>956</v>
      </c>
      <c r="B3985" t="s">
        <v>45</v>
      </c>
      <c r="C3985" t="s">
        <v>46</v>
      </c>
      <c r="D3985" t="s">
        <v>43</v>
      </c>
      <c r="E3985">
        <v>86</v>
      </c>
      <c r="F3985">
        <v>114</v>
      </c>
      <c r="G3985">
        <v>201</v>
      </c>
      <c r="H3985">
        <v>75</v>
      </c>
      <c r="I3985">
        <v>56</v>
      </c>
      <c r="J3985">
        <v>24</v>
      </c>
      <c r="K3985">
        <v>378</v>
      </c>
      <c r="L3985">
        <v>60</v>
      </c>
      <c r="M3985">
        <v>60</v>
      </c>
      <c r="N3985">
        <v>100</v>
      </c>
      <c r="O3985">
        <v>160</v>
      </c>
      <c r="P3985">
        <v>4</v>
      </c>
      <c r="Q3985" s="1">
        <v>40575</v>
      </c>
      <c r="R3985" t="s">
        <v>28</v>
      </c>
      <c r="S3985" t="s">
        <v>41</v>
      </c>
      <c r="T3985" t="s">
        <v>25</v>
      </c>
    </row>
    <row r="3986" spans="1:20" x14ac:dyDescent="0.25">
      <c r="A3986">
        <v>956</v>
      </c>
      <c r="B3986" t="s">
        <v>45</v>
      </c>
      <c r="C3986" t="s">
        <v>46</v>
      </c>
      <c r="D3986" t="s">
        <v>43</v>
      </c>
      <c r="E3986">
        <v>71</v>
      </c>
      <c r="F3986">
        <v>102</v>
      </c>
      <c r="G3986">
        <v>181</v>
      </c>
      <c r="H3986">
        <v>68</v>
      </c>
      <c r="I3986">
        <v>54</v>
      </c>
      <c r="J3986">
        <v>22</v>
      </c>
      <c r="K3986">
        <v>9</v>
      </c>
      <c r="L3986">
        <v>50</v>
      </c>
      <c r="M3986">
        <v>50</v>
      </c>
      <c r="N3986">
        <v>90</v>
      </c>
      <c r="O3986">
        <v>140</v>
      </c>
      <c r="P3986">
        <v>4</v>
      </c>
      <c r="Q3986" s="1">
        <v>40634</v>
      </c>
      <c r="R3986" t="s">
        <v>28</v>
      </c>
      <c r="S3986" t="s">
        <v>41</v>
      </c>
      <c r="T3986" t="s">
        <v>25</v>
      </c>
    </row>
    <row r="3987" spans="1:20" x14ac:dyDescent="0.25">
      <c r="A3987">
        <v>959</v>
      </c>
      <c r="B3987" t="s">
        <v>20</v>
      </c>
      <c r="C3987" t="s">
        <v>21</v>
      </c>
      <c r="D3987" t="s">
        <v>22</v>
      </c>
      <c r="E3987">
        <v>121</v>
      </c>
      <c r="F3987">
        <v>195</v>
      </c>
      <c r="G3987">
        <v>325</v>
      </c>
      <c r="H3987">
        <v>130</v>
      </c>
      <c r="I3987">
        <v>74</v>
      </c>
      <c r="J3987">
        <v>42</v>
      </c>
      <c r="K3987">
        <v>945</v>
      </c>
      <c r="L3987">
        <v>130</v>
      </c>
      <c r="M3987">
        <v>120</v>
      </c>
      <c r="N3987">
        <v>180</v>
      </c>
      <c r="O3987">
        <v>300</v>
      </c>
      <c r="P3987">
        <v>2</v>
      </c>
      <c r="Q3987" s="1">
        <v>40210</v>
      </c>
      <c r="R3987" t="s">
        <v>23</v>
      </c>
      <c r="S3987" t="s">
        <v>24</v>
      </c>
      <c r="T3987" t="s">
        <v>25</v>
      </c>
    </row>
    <row r="3988" spans="1:20" x14ac:dyDescent="0.25">
      <c r="A3988">
        <v>959</v>
      </c>
      <c r="B3988" t="s">
        <v>20</v>
      </c>
      <c r="C3988" t="s">
        <v>21</v>
      </c>
      <c r="D3988" t="s">
        <v>22</v>
      </c>
      <c r="E3988">
        <v>98</v>
      </c>
      <c r="F3988">
        <v>165</v>
      </c>
      <c r="G3988">
        <v>275</v>
      </c>
      <c r="H3988">
        <v>110</v>
      </c>
      <c r="I3988">
        <v>67</v>
      </c>
      <c r="J3988">
        <v>36</v>
      </c>
      <c r="K3988">
        <v>1020</v>
      </c>
      <c r="L3988">
        <v>110</v>
      </c>
      <c r="M3988">
        <v>100</v>
      </c>
      <c r="N3988">
        <v>160</v>
      </c>
      <c r="O3988">
        <v>260</v>
      </c>
      <c r="P3988">
        <v>2</v>
      </c>
      <c r="Q3988" s="1">
        <v>40299</v>
      </c>
      <c r="R3988" t="s">
        <v>23</v>
      </c>
      <c r="S3988" t="s">
        <v>24</v>
      </c>
      <c r="T3988" t="s">
        <v>25</v>
      </c>
    </row>
    <row r="3989" spans="1:20" x14ac:dyDescent="0.25">
      <c r="A3989">
        <v>959</v>
      </c>
      <c r="B3989" t="s">
        <v>20</v>
      </c>
      <c r="C3989" t="s">
        <v>21</v>
      </c>
      <c r="D3989" t="s">
        <v>22</v>
      </c>
      <c r="E3989">
        <v>179</v>
      </c>
      <c r="F3989">
        <v>186</v>
      </c>
      <c r="G3989">
        <v>347</v>
      </c>
      <c r="H3989">
        <v>124</v>
      </c>
      <c r="I3989">
        <v>75</v>
      </c>
      <c r="J3989">
        <v>40</v>
      </c>
      <c r="K3989">
        <v>961</v>
      </c>
      <c r="L3989">
        <v>130</v>
      </c>
      <c r="M3989">
        <v>110</v>
      </c>
      <c r="N3989">
        <v>180</v>
      </c>
      <c r="O3989">
        <v>290</v>
      </c>
      <c r="P3989">
        <v>2</v>
      </c>
      <c r="Q3989" s="1">
        <v>40544</v>
      </c>
      <c r="R3989" t="s">
        <v>23</v>
      </c>
      <c r="S3989" t="s">
        <v>24</v>
      </c>
      <c r="T3989" t="s">
        <v>25</v>
      </c>
    </row>
    <row r="3990" spans="1:20" x14ac:dyDescent="0.25">
      <c r="A3990">
        <v>959</v>
      </c>
      <c r="B3990" t="s">
        <v>20</v>
      </c>
      <c r="C3990" t="s">
        <v>21</v>
      </c>
      <c r="D3990" t="s">
        <v>22</v>
      </c>
      <c r="E3990">
        <v>159</v>
      </c>
      <c r="F3990">
        <v>176</v>
      </c>
      <c r="G3990">
        <v>311</v>
      </c>
      <c r="H3990">
        <v>116</v>
      </c>
      <c r="I3990">
        <v>69</v>
      </c>
      <c r="J3990">
        <v>38</v>
      </c>
      <c r="K3990">
        <v>962</v>
      </c>
      <c r="L3990">
        <v>110</v>
      </c>
      <c r="M3990">
        <v>110</v>
      </c>
      <c r="N3990">
        <v>160</v>
      </c>
      <c r="O3990">
        <v>270</v>
      </c>
      <c r="P3990">
        <v>2</v>
      </c>
      <c r="Q3990" s="1">
        <v>40634</v>
      </c>
      <c r="R3990" t="s">
        <v>23</v>
      </c>
      <c r="S3990" t="s">
        <v>24</v>
      </c>
      <c r="T3990" t="s">
        <v>25</v>
      </c>
    </row>
    <row r="3991" spans="1:20" x14ac:dyDescent="0.25">
      <c r="A3991">
        <v>959</v>
      </c>
      <c r="B3991" t="s">
        <v>20</v>
      </c>
      <c r="C3991" t="s">
        <v>21</v>
      </c>
      <c r="D3991" t="s">
        <v>22</v>
      </c>
      <c r="E3991">
        <v>109</v>
      </c>
      <c r="F3991">
        <v>140</v>
      </c>
      <c r="G3991">
        <v>230</v>
      </c>
      <c r="H3991">
        <v>92</v>
      </c>
      <c r="I3991">
        <v>57</v>
      </c>
      <c r="J3991">
        <v>30</v>
      </c>
      <c r="K3991">
        <v>1102</v>
      </c>
      <c r="L3991">
        <v>100</v>
      </c>
      <c r="M3991">
        <v>80</v>
      </c>
      <c r="N3991">
        <v>140</v>
      </c>
      <c r="O3991">
        <v>220</v>
      </c>
      <c r="P3991">
        <v>2</v>
      </c>
      <c r="Q3991" s="1">
        <v>40695</v>
      </c>
      <c r="R3991" t="s">
        <v>23</v>
      </c>
      <c r="S3991" t="s">
        <v>24</v>
      </c>
      <c r="T3991" t="s">
        <v>25</v>
      </c>
    </row>
    <row r="3992" spans="1:20" x14ac:dyDescent="0.25">
      <c r="A3992">
        <v>959</v>
      </c>
      <c r="B3992" t="s">
        <v>20</v>
      </c>
      <c r="C3992" t="s">
        <v>21</v>
      </c>
      <c r="D3992" t="s">
        <v>22</v>
      </c>
      <c r="E3992">
        <v>156</v>
      </c>
      <c r="F3992">
        <v>174</v>
      </c>
      <c r="G3992">
        <v>308</v>
      </c>
      <c r="H3992">
        <v>115</v>
      </c>
      <c r="I3992">
        <v>69</v>
      </c>
      <c r="J3992">
        <v>37</v>
      </c>
      <c r="K3992">
        <v>1166</v>
      </c>
      <c r="L3992">
        <v>110</v>
      </c>
      <c r="M3992">
        <v>100</v>
      </c>
      <c r="N3992">
        <v>160</v>
      </c>
      <c r="O3992">
        <v>260</v>
      </c>
      <c r="P3992">
        <v>2</v>
      </c>
      <c r="Q3992" s="1">
        <v>40878</v>
      </c>
      <c r="R3992" t="s">
        <v>23</v>
      </c>
      <c r="S3992" t="s">
        <v>24</v>
      </c>
      <c r="T3992" t="s">
        <v>25</v>
      </c>
    </row>
    <row r="3993" spans="1:20" x14ac:dyDescent="0.25">
      <c r="A3993">
        <v>959</v>
      </c>
      <c r="B3993" t="s">
        <v>20</v>
      </c>
      <c r="C3993" t="s">
        <v>21</v>
      </c>
      <c r="D3993" t="s">
        <v>22</v>
      </c>
      <c r="E3993">
        <v>12</v>
      </c>
      <c r="F3993">
        <v>28</v>
      </c>
      <c r="G3993">
        <v>47</v>
      </c>
      <c r="H3993">
        <v>19</v>
      </c>
      <c r="I3993">
        <v>16</v>
      </c>
      <c r="J3993">
        <v>5</v>
      </c>
      <c r="K3993">
        <v>811</v>
      </c>
      <c r="L3993">
        <v>20</v>
      </c>
      <c r="M3993">
        <v>20</v>
      </c>
      <c r="N3993">
        <v>30</v>
      </c>
      <c r="O3993">
        <v>50</v>
      </c>
      <c r="P3993">
        <v>13</v>
      </c>
      <c r="Q3993" s="1">
        <v>40391</v>
      </c>
      <c r="R3993" t="s">
        <v>26</v>
      </c>
      <c r="S3993" t="s">
        <v>27</v>
      </c>
      <c r="T3993" t="s">
        <v>25</v>
      </c>
    </row>
    <row r="3994" spans="1:20" x14ac:dyDescent="0.25">
      <c r="A3994">
        <v>959</v>
      </c>
      <c r="B3994" t="s">
        <v>20</v>
      </c>
      <c r="C3994" t="s">
        <v>21</v>
      </c>
      <c r="D3994" t="s">
        <v>22</v>
      </c>
      <c r="E3994">
        <v>18</v>
      </c>
      <c r="F3994">
        <v>36</v>
      </c>
      <c r="G3994">
        <v>60</v>
      </c>
      <c r="H3994">
        <v>24</v>
      </c>
      <c r="I3994">
        <v>18</v>
      </c>
      <c r="J3994">
        <v>6</v>
      </c>
      <c r="K3994">
        <v>806</v>
      </c>
      <c r="L3994">
        <v>40</v>
      </c>
      <c r="M3994">
        <v>20</v>
      </c>
      <c r="N3994">
        <v>40</v>
      </c>
      <c r="O3994">
        <v>60</v>
      </c>
      <c r="P3994">
        <v>13</v>
      </c>
      <c r="Q3994" s="1">
        <v>40452</v>
      </c>
      <c r="R3994" t="s">
        <v>26</v>
      </c>
      <c r="S3994" t="s">
        <v>27</v>
      </c>
      <c r="T3994" t="s">
        <v>25</v>
      </c>
    </row>
    <row r="3995" spans="1:20" x14ac:dyDescent="0.25">
      <c r="A3995">
        <v>959</v>
      </c>
      <c r="B3995" t="s">
        <v>20</v>
      </c>
      <c r="C3995" t="s">
        <v>21</v>
      </c>
      <c r="D3995" t="s">
        <v>22</v>
      </c>
      <c r="E3995">
        <v>28</v>
      </c>
      <c r="F3995">
        <v>49</v>
      </c>
      <c r="G3995">
        <v>82</v>
      </c>
      <c r="H3995">
        <v>33</v>
      </c>
      <c r="I3995">
        <v>21</v>
      </c>
      <c r="J3995">
        <v>9</v>
      </c>
      <c r="K3995">
        <v>818</v>
      </c>
      <c r="L3995">
        <v>40</v>
      </c>
      <c r="M3995">
        <v>30</v>
      </c>
      <c r="N3995">
        <v>50</v>
      </c>
      <c r="O3995">
        <v>80</v>
      </c>
      <c r="P3995">
        <v>13</v>
      </c>
      <c r="Q3995" s="1">
        <v>40513</v>
      </c>
      <c r="R3995" t="s">
        <v>26</v>
      </c>
      <c r="S3995" t="s">
        <v>27</v>
      </c>
      <c r="T3995" t="s">
        <v>25</v>
      </c>
    </row>
    <row r="3996" spans="1:20" x14ac:dyDescent="0.25">
      <c r="A3996">
        <v>959</v>
      </c>
      <c r="B3996" t="s">
        <v>20</v>
      </c>
      <c r="C3996" t="s">
        <v>21</v>
      </c>
      <c r="D3996" t="s">
        <v>22</v>
      </c>
      <c r="E3996">
        <v>31</v>
      </c>
      <c r="F3996">
        <v>39</v>
      </c>
      <c r="G3996">
        <v>70</v>
      </c>
      <c r="H3996">
        <v>27</v>
      </c>
      <c r="I3996">
        <v>18</v>
      </c>
      <c r="J3996">
        <v>7</v>
      </c>
      <c r="K3996">
        <v>772</v>
      </c>
      <c r="L3996">
        <v>40</v>
      </c>
      <c r="M3996">
        <v>20</v>
      </c>
      <c r="N3996">
        <v>50</v>
      </c>
      <c r="O3996">
        <v>70</v>
      </c>
      <c r="P3996">
        <v>13</v>
      </c>
      <c r="Q3996" s="1">
        <v>40575</v>
      </c>
      <c r="R3996" t="s">
        <v>26</v>
      </c>
      <c r="S3996" t="s">
        <v>27</v>
      </c>
      <c r="T3996" t="s">
        <v>25</v>
      </c>
    </row>
    <row r="3997" spans="1:20" x14ac:dyDescent="0.25">
      <c r="A3997">
        <v>959</v>
      </c>
      <c r="B3997" t="s">
        <v>20</v>
      </c>
      <c r="C3997" t="s">
        <v>21</v>
      </c>
      <c r="D3997" t="s">
        <v>22</v>
      </c>
      <c r="E3997">
        <v>27</v>
      </c>
      <c r="F3997">
        <v>37</v>
      </c>
      <c r="G3997">
        <v>66</v>
      </c>
      <c r="H3997">
        <v>25</v>
      </c>
      <c r="I3997">
        <v>19</v>
      </c>
      <c r="J3997">
        <v>7</v>
      </c>
      <c r="K3997">
        <v>775</v>
      </c>
      <c r="L3997">
        <v>30</v>
      </c>
      <c r="M3997">
        <v>20</v>
      </c>
      <c r="N3997">
        <v>40</v>
      </c>
      <c r="O3997">
        <v>60</v>
      </c>
      <c r="P3997">
        <v>13</v>
      </c>
      <c r="Q3997" s="1">
        <v>40634</v>
      </c>
      <c r="R3997" t="s">
        <v>26</v>
      </c>
      <c r="S3997" t="s">
        <v>27</v>
      </c>
      <c r="T3997" t="s">
        <v>25</v>
      </c>
    </row>
    <row r="3998" spans="1:20" x14ac:dyDescent="0.25">
      <c r="A3998">
        <v>959</v>
      </c>
      <c r="B3998" t="s">
        <v>20</v>
      </c>
      <c r="C3998" t="s">
        <v>21</v>
      </c>
      <c r="D3998" t="s">
        <v>22</v>
      </c>
      <c r="E3998">
        <v>25</v>
      </c>
      <c r="F3998">
        <v>34</v>
      </c>
      <c r="G3998">
        <v>61</v>
      </c>
      <c r="H3998">
        <v>23</v>
      </c>
      <c r="I3998">
        <v>17</v>
      </c>
      <c r="J3998">
        <v>6</v>
      </c>
      <c r="K3998">
        <v>809</v>
      </c>
      <c r="L3998">
        <v>30</v>
      </c>
      <c r="M3998">
        <v>20</v>
      </c>
      <c r="N3998">
        <v>40</v>
      </c>
      <c r="O3998">
        <v>60</v>
      </c>
      <c r="P3998">
        <v>13</v>
      </c>
      <c r="Q3998" s="1">
        <v>40787</v>
      </c>
      <c r="R3998" t="s">
        <v>26</v>
      </c>
      <c r="S3998" t="s">
        <v>27</v>
      </c>
      <c r="T3998" t="s">
        <v>25</v>
      </c>
    </row>
    <row r="3999" spans="1:20" x14ac:dyDescent="0.25">
      <c r="A3999">
        <v>959</v>
      </c>
      <c r="B3999" t="s">
        <v>20</v>
      </c>
      <c r="C3999" t="s">
        <v>21</v>
      </c>
      <c r="D3999" t="s">
        <v>22</v>
      </c>
      <c r="E3999">
        <v>42</v>
      </c>
      <c r="F3999">
        <v>49</v>
      </c>
      <c r="G3999">
        <v>87</v>
      </c>
      <c r="H3999">
        <v>33</v>
      </c>
      <c r="I3999">
        <v>21</v>
      </c>
      <c r="J3999">
        <v>9</v>
      </c>
      <c r="K3999">
        <v>818</v>
      </c>
      <c r="L3999">
        <v>40</v>
      </c>
      <c r="M3999">
        <v>30</v>
      </c>
      <c r="N3999">
        <v>50</v>
      </c>
      <c r="O3999">
        <v>80</v>
      </c>
      <c r="P3999">
        <v>13</v>
      </c>
      <c r="Q3999" s="1">
        <v>40878</v>
      </c>
      <c r="R3999" t="s">
        <v>26</v>
      </c>
      <c r="S3999" t="s">
        <v>27</v>
      </c>
      <c r="T3999" t="s">
        <v>25</v>
      </c>
    </row>
    <row r="4000" spans="1:20" x14ac:dyDescent="0.25">
      <c r="A4000">
        <v>959</v>
      </c>
      <c r="B4000" t="s">
        <v>20</v>
      </c>
      <c r="C4000" t="s">
        <v>21</v>
      </c>
      <c r="D4000" t="s">
        <v>22</v>
      </c>
      <c r="E4000">
        <v>2</v>
      </c>
      <c r="F4000">
        <v>87</v>
      </c>
      <c r="G4000">
        <v>149</v>
      </c>
      <c r="H4000">
        <v>62</v>
      </c>
      <c r="I4000">
        <v>85</v>
      </c>
      <c r="J4000">
        <v>56</v>
      </c>
      <c r="K4000">
        <v>612</v>
      </c>
      <c r="L4000">
        <v>20</v>
      </c>
      <c r="M4000">
        <v>50</v>
      </c>
      <c r="N4000">
        <v>90</v>
      </c>
      <c r="O4000">
        <v>140</v>
      </c>
      <c r="P4000">
        <v>5</v>
      </c>
      <c r="Q4000" s="1">
        <v>40422</v>
      </c>
      <c r="R4000" t="s">
        <v>28</v>
      </c>
      <c r="S4000" t="s">
        <v>29</v>
      </c>
      <c r="T4000" t="s">
        <v>25</v>
      </c>
    </row>
    <row r="4001" spans="1:20" x14ac:dyDescent="0.25">
      <c r="A4001">
        <v>959</v>
      </c>
      <c r="B4001" t="s">
        <v>20</v>
      </c>
      <c r="C4001" t="s">
        <v>21</v>
      </c>
      <c r="D4001" t="s">
        <v>22</v>
      </c>
      <c r="E4001">
        <v>1</v>
      </c>
      <c r="F4001">
        <v>84</v>
      </c>
      <c r="G4001">
        <v>153</v>
      </c>
      <c r="H4001">
        <v>60</v>
      </c>
      <c r="I4001">
        <v>83</v>
      </c>
      <c r="J4001">
        <v>54</v>
      </c>
      <c r="K4001">
        <v>606</v>
      </c>
      <c r="L4001">
        <v>40</v>
      </c>
      <c r="M4001">
        <v>40</v>
      </c>
      <c r="N4001">
        <v>90</v>
      </c>
      <c r="O4001">
        <v>130</v>
      </c>
      <c r="P4001">
        <v>5</v>
      </c>
      <c r="Q4001" s="1">
        <v>40817</v>
      </c>
      <c r="R4001" t="s">
        <v>28</v>
      </c>
      <c r="S4001" t="s">
        <v>29</v>
      </c>
      <c r="T4001" t="s">
        <v>25</v>
      </c>
    </row>
    <row r="4002" spans="1:20" x14ac:dyDescent="0.25">
      <c r="A4002">
        <v>959</v>
      </c>
      <c r="B4002" t="s">
        <v>20</v>
      </c>
      <c r="C4002" t="s">
        <v>21</v>
      </c>
      <c r="D4002" t="s">
        <v>22</v>
      </c>
      <c r="E4002">
        <v>21</v>
      </c>
      <c r="F4002">
        <v>65</v>
      </c>
      <c r="G4002">
        <v>114</v>
      </c>
      <c r="H4002">
        <v>49</v>
      </c>
      <c r="I4002">
        <v>44</v>
      </c>
      <c r="J4002">
        <v>16</v>
      </c>
      <c r="K4002">
        <v>392</v>
      </c>
      <c r="L4002">
        <v>40</v>
      </c>
      <c r="M4002">
        <v>40</v>
      </c>
      <c r="N4002">
        <v>70</v>
      </c>
      <c r="O4002">
        <v>110</v>
      </c>
      <c r="P4002">
        <v>6</v>
      </c>
      <c r="Q4002" s="1">
        <v>40513</v>
      </c>
      <c r="R4002" t="s">
        <v>28</v>
      </c>
      <c r="S4002" t="s">
        <v>30</v>
      </c>
      <c r="T4002" t="s">
        <v>31</v>
      </c>
    </row>
    <row r="4003" spans="1:20" x14ac:dyDescent="0.25">
      <c r="A4003">
        <v>959</v>
      </c>
      <c r="B4003" t="s">
        <v>20</v>
      </c>
      <c r="C4003" t="s">
        <v>21</v>
      </c>
      <c r="D4003" t="s">
        <v>22</v>
      </c>
      <c r="E4003">
        <v>43</v>
      </c>
      <c r="F4003">
        <v>75</v>
      </c>
      <c r="G4003">
        <v>139</v>
      </c>
      <c r="H4003">
        <v>55</v>
      </c>
      <c r="I4003">
        <v>46</v>
      </c>
      <c r="J4003">
        <v>18</v>
      </c>
      <c r="K4003">
        <v>305</v>
      </c>
      <c r="L4003">
        <v>40</v>
      </c>
      <c r="M4003">
        <v>50</v>
      </c>
      <c r="N4003">
        <v>70</v>
      </c>
      <c r="O4003">
        <v>120</v>
      </c>
      <c r="P4003">
        <v>6</v>
      </c>
      <c r="Q4003" s="1">
        <v>40575</v>
      </c>
      <c r="R4003" t="s">
        <v>28</v>
      </c>
      <c r="S4003" t="s">
        <v>30</v>
      </c>
      <c r="T4003" t="s">
        <v>31</v>
      </c>
    </row>
    <row r="4004" spans="1:20" x14ac:dyDescent="0.25">
      <c r="A4004">
        <v>959</v>
      </c>
      <c r="B4004" t="s">
        <v>20</v>
      </c>
      <c r="C4004" t="s">
        <v>21</v>
      </c>
      <c r="D4004" t="s">
        <v>22</v>
      </c>
      <c r="E4004">
        <v>26</v>
      </c>
      <c r="F4004">
        <v>62</v>
      </c>
      <c r="G4004">
        <v>107</v>
      </c>
      <c r="H4004">
        <v>46</v>
      </c>
      <c r="I4004">
        <v>40</v>
      </c>
      <c r="J4004">
        <v>15</v>
      </c>
      <c r="K4004">
        <v>367</v>
      </c>
      <c r="L4004">
        <v>30</v>
      </c>
      <c r="M4004">
        <v>40</v>
      </c>
      <c r="N4004">
        <v>60</v>
      </c>
      <c r="O4004">
        <v>100</v>
      </c>
      <c r="P4004">
        <v>6</v>
      </c>
      <c r="Q4004" s="1">
        <v>40695</v>
      </c>
      <c r="R4004" t="s">
        <v>28</v>
      </c>
      <c r="S4004" t="s">
        <v>30</v>
      </c>
      <c r="T4004" t="s">
        <v>31</v>
      </c>
    </row>
    <row r="4005" spans="1:20" x14ac:dyDescent="0.25">
      <c r="A4005">
        <v>959</v>
      </c>
      <c r="B4005" t="s">
        <v>20</v>
      </c>
      <c r="C4005" t="s">
        <v>21</v>
      </c>
      <c r="D4005" t="s">
        <v>22</v>
      </c>
      <c r="E4005">
        <v>34</v>
      </c>
      <c r="F4005">
        <v>65</v>
      </c>
      <c r="G4005">
        <v>120</v>
      </c>
      <c r="H4005">
        <v>48</v>
      </c>
      <c r="I4005">
        <v>42</v>
      </c>
      <c r="J4005">
        <v>15</v>
      </c>
      <c r="K4005">
        <v>380</v>
      </c>
      <c r="L4005">
        <v>40</v>
      </c>
      <c r="M4005">
        <v>40</v>
      </c>
      <c r="N4005">
        <v>70</v>
      </c>
      <c r="O4005">
        <v>110</v>
      </c>
      <c r="P4005">
        <v>6</v>
      </c>
      <c r="Q4005" s="1">
        <v>40787</v>
      </c>
      <c r="R4005" t="s">
        <v>28</v>
      </c>
      <c r="S4005" t="s">
        <v>30</v>
      </c>
      <c r="T4005" t="s">
        <v>31</v>
      </c>
    </row>
    <row r="4006" spans="1:20" x14ac:dyDescent="0.25">
      <c r="A4006">
        <v>959</v>
      </c>
      <c r="B4006" t="s">
        <v>20</v>
      </c>
      <c r="C4006" t="s">
        <v>21</v>
      </c>
      <c r="D4006" t="s">
        <v>22</v>
      </c>
      <c r="E4006">
        <v>34</v>
      </c>
      <c r="F4006">
        <v>98</v>
      </c>
      <c r="G4006">
        <v>178</v>
      </c>
      <c r="H4006">
        <v>80</v>
      </c>
      <c r="I4006">
        <v>64</v>
      </c>
      <c r="J4006">
        <v>30</v>
      </c>
      <c r="K4006">
        <v>494</v>
      </c>
      <c r="L4006">
        <v>30</v>
      </c>
      <c r="M4006">
        <v>60</v>
      </c>
      <c r="N4006">
        <v>70</v>
      </c>
      <c r="O4006">
        <v>130</v>
      </c>
      <c r="P4006">
        <v>9</v>
      </c>
      <c r="Q4006" s="1">
        <v>40269</v>
      </c>
      <c r="R4006" t="s">
        <v>32</v>
      </c>
      <c r="S4006" t="s">
        <v>33</v>
      </c>
      <c r="T4006" t="s">
        <v>31</v>
      </c>
    </row>
    <row r="4007" spans="1:20" x14ac:dyDescent="0.25">
      <c r="A4007">
        <v>959</v>
      </c>
      <c r="B4007" t="s">
        <v>20</v>
      </c>
      <c r="C4007" t="s">
        <v>21</v>
      </c>
      <c r="D4007" t="s">
        <v>22</v>
      </c>
      <c r="E4007">
        <v>32</v>
      </c>
      <c r="F4007">
        <v>93</v>
      </c>
      <c r="G4007">
        <v>169</v>
      </c>
      <c r="H4007">
        <v>76</v>
      </c>
      <c r="I4007">
        <v>61</v>
      </c>
      <c r="J4007">
        <v>28</v>
      </c>
      <c r="K4007">
        <v>613</v>
      </c>
      <c r="L4007">
        <v>40</v>
      </c>
      <c r="M4007">
        <v>50</v>
      </c>
      <c r="N4007">
        <v>80</v>
      </c>
      <c r="O4007">
        <v>130</v>
      </c>
      <c r="P4007">
        <v>9</v>
      </c>
      <c r="Q4007" s="1">
        <v>40360</v>
      </c>
      <c r="R4007" t="s">
        <v>32</v>
      </c>
      <c r="S4007" t="s">
        <v>33</v>
      </c>
      <c r="T4007" t="s">
        <v>31</v>
      </c>
    </row>
    <row r="4008" spans="1:20" x14ac:dyDescent="0.25">
      <c r="A4008">
        <v>959</v>
      </c>
      <c r="B4008" t="s">
        <v>20</v>
      </c>
      <c r="C4008" t="s">
        <v>21</v>
      </c>
      <c r="D4008" t="s">
        <v>22</v>
      </c>
      <c r="E4008">
        <v>24</v>
      </c>
      <c r="F4008">
        <v>83</v>
      </c>
      <c r="G4008">
        <v>150</v>
      </c>
      <c r="H4008">
        <v>67</v>
      </c>
      <c r="I4008">
        <v>59</v>
      </c>
      <c r="J4008">
        <v>25</v>
      </c>
      <c r="K4008">
        <v>599</v>
      </c>
      <c r="L4008">
        <v>20</v>
      </c>
      <c r="M4008">
        <v>50</v>
      </c>
      <c r="N4008">
        <v>60</v>
      </c>
      <c r="O4008">
        <v>110</v>
      </c>
      <c r="P4008">
        <v>9</v>
      </c>
      <c r="Q4008" s="1">
        <v>40422</v>
      </c>
      <c r="R4008" t="s">
        <v>32</v>
      </c>
      <c r="S4008" t="s">
        <v>33</v>
      </c>
      <c r="T4008" t="s">
        <v>31</v>
      </c>
    </row>
    <row r="4009" spans="1:20" x14ac:dyDescent="0.25">
      <c r="A4009">
        <v>959</v>
      </c>
      <c r="B4009" t="s">
        <v>20</v>
      </c>
      <c r="C4009" t="s">
        <v>21</v>
      </c>
      <c r="D4009" t="s">
        <v>22</v>
      </c>
      <c r="E4009">
        <v>34</v>
      </c>
      <c r="F4009">
        <v>98</v>
      </c>
      <c r="G4009">
        <v>177</v>
      </c>
      <c r="H4009">
        <v>79</v>
      </c>
      <c r="I4009">
        <v>64</v>
      </c>
      <c r="J4009">
        <v>30</v>
      </c>
      <c r="K4009">
        <v>593</v>
      </c>
      <c r="L4009">
        <v>30</v>
      </c>
      <c r="M4009">
        <v>40</v>
      </c>
      <c r="N4009">
        <v>50</v>
      </c>
      <c r="O4009">
        <v>90</v>
      </c>
      <c r="P4009">
        <v>9</v>
      </c>
      <c r="Q4009" s="1">
        <v>40452</v>
      </c>
      <c r="R4009" t="s">
        <v>32</v>
      </c>
      <c r="S4009" t="s">
        <v>33</v>
      </c>
      <c r="T4009" t="s">
        <v>31</v>
      </c>
    </row>
    <row r="4010" spans="1:20" x14ac:dyDescent="0.25">
      <c r="A4010">
        <v>959</v>
      </c>
      <c r="B4010" t="s">
        <v>20</v>
      </c>
      <c r="C4010" t="s">
        <v>21</v>
      </c>
      <c r="D4010" t="s">
        <v>22</v>
      </c>
      <c r="E4010">
        <v>58</v>
      </c>
      <c r="F4010">
        <v>104</v>
      </c>
      <c r="G4010">
        <v>201</v>
      </c>
      <c r="H4010">
        <v>85</v>
      </c>
      <c r="I4010">
        <v>65</v>
      </c>
      <c r="J4010">
        <v>32</v>
      </c>
      <c r="K4010">
        <v>476</v>
      </c>
      <c r="L4010">
        <v>40</v>
      </c>
      <c r="M4010">
        <v>60</v>
      </c>
      <c r="N4010">
        <v>80</v>
      </c>
      <c r="O4010">
        <v>140</v>
      </c>
      <c r="P4010">
        <v>9</v>
      </c>
      <c r="Q4010" s="1">
        <v>40603</v>
      </c>
      <c r="R4010" t="s">
        <v>32</v>
      </c>
      <c r="S4010" t="s">
        <v>33</v>
      </c>
      <c r="T4010" t="s">
        <v>31</v>
      </c>
    </row>
    <row r="4011" spans="1:20" x14ac:dyDescent="0.25">
      <c r="A4011">
        <v>959</v>
      </c>
      <c r="B4011" t="s">
        <v>20</v>
      </c>
      <c r="C4011" t="s">
        <v>21</v>
      </c>
      <c r="D4011" t="s">
        <v>22</v>
      </c>
      <c r="E4011">
        <v>39</v>
      </c>
      <c r="F4011">
        <v>88</v>
      </c>
      <c r="G4011">
        <v>159</v>
      </c>
      <c r="H4011">
        <v>72</v>
      </c>
      <c r="I4011">
        <v>56</v>
      </c>
      <c r="J4011">
        <v>27</v>
      </c>
      <c r="K4011">
        <v>606</v>
      </c>
      <c r="L4011">
        <v>30</v>
      </c>
      <c r="M4011">
        <v>50</v>
      </c>
      <c r="N4011">
        <v>70</v>
      </c>
      <c r="O4011">
        <v>120</v>
      </c>
      <c r="P4011">
        <v>9</v>
      </c>
      <c r="Q4011" s="1">
        <v>40756</v>
      </c>
      <c r="R4011" t="s">
        <v>32</v>
      </c>
      <c r="S4011" t="s">
        <v>33</v>
      </c>
      <c r="T4011" t="s">
        <v>31</v>
      </c>
    </row>
    <row r="4012" spans="1:20" x14ac:dyDescent="0.25">
      <c r="A4012">
        <v>959</v>
      </c>
      <c r="B4012" t="s">
        <v>20</v>
      </c>
      <c r="C4012" t="s">
        <v>21</v>
      </c>
      <c r="D4012" t="s">
        <v>22</v>
      </c>
      <c r="E4012">
        <v>33</v>
      </c>
      <c r="F4012">
        <v>72</v>
      </c>
      <c r="G4012">
        <v>132</v>
      </c>
      <c r="H4012">
        <v>60</v>
      </c>
      <c r="I4012">
        <v>39</v>
      </c>
      <c r="J4012">
        <v>18</v>
      </c>
      <c r="K4012">
        <v>1070</v>
      </c>
      <c r="L4012">
        <v>40</v>
      </c>
      <c r="M4012">
        <v>40</v>
      </c>
      <c r="N4012">
        <v>60</v>
      </c>
      <c r="O4012">
        <v>100</v>
      </c>
      <c r="P4012">
        <v>10</v>
      </c>
      <c r="Q4012" s="1">
        <v>40360</v>
      </c>
      <c r="R4012" t="s">
        <v>32</v>
      </c>
      <c r="S4012" t="s">
        <v>34</v>
      </c>
      <c r="T4012" t="s">
        <v>31</v>
      </c>
    </row>
    <row r="4013" spans="1:20" x14ac:dyDescent="0.25">
      <c r="A4013">
        <v>959</v>
      </c>
      <c r="B4013" t="s">
        <v>20</v>
      </c>
      <c r="C4013" t="s">
        <v>21</v>
      </c>
      <c r="D4013" t="s">
        <v>22</v>
      </c>
      <c r="E4013">
        <v>24</v>
      </c>
      <c r="F4013">
        <v>60</v>
      </c>
      <c r="G4013">
        <v>110</v>
      </c>
      <c r="H4013">
        <v>50</v>
      </c>
      <c r="I4013">
        <v>36</v>
      </c>
      <c r="J4013">
        <v>15</v>
      </c>
      <c r="K4013">
        <v>1064</v>
      </c>
      <c r="L4013">
        <v>30</v>
      </c>
      <c r="M4013">
        <v>30</v>
      </c>
      <c r="N4013">
        <v>50</v>
      </c>
      <c r="O4013">
        <v>80</v>
      </c>
      <c r="P4013">
        <v>10</v>
      </c>
      <c r="Q4013" s="1">
        <v>40391</v>
      </c>
      <c r="R4013" t="s">
        <v>32</v>
      </c>
      <c r="S4013" t="s">
        <v>34</v>
      </c>
      <c r="T4013" t="s">
        <v>31</v>
      </c>
    </row>
    <row r="4014" spans="1:20" x14ac:dyDescent="0.25">
      <c r="A4014">
        <v>959</v>
      </c>
      <c r="B4014" t="s">
        <v>20</v>
      </c>
      <c r="C4014" t="s">
        <v>21</v>
      </c>
      <c r="D4014" t="s">
        <v>22</v>
      </c>
      <c r="E4014">
        <v>50</v>
      </c>
      <c r="F4014">
        <v>77</v>
      </c>
      <c r="G4014">
        <v>141</v>
      </c>
      <c r="H4014">
        <v>65</v>
      </c>
      <c r="I4014">
        <v>38</v>
      </c>
      <c r="J4014">
        <v>20</v>
      </c>
      <c r="K4014">
        <v>1042</v>
      </c>
      <c r="L4014">
        <v>50</v>
      </c>
      <c r="M4014">
        <v>40</v>
      </c>
      <c r="N4014">
        <v>70</v>
      </c>
      <c r="O4014">
        <v>110</v>
      </c>
      <c r="P4014">
        <v>10</v>
      </c>
      <c r="Q4014" s="1">
        <v>40695</v>
      </c>
      <c r="R4014" t="s">
        <v>32</v>
      </c>
      <c r="S4014" t="s">
        <v>34</v>
      </c>
      <c r="T4014" t="s">
        <v>31</v>
      </c>
    </row>
    <row r="4015" spans="1:20" x14ac:dyDescent="0.25">
      <c r="A4015">
        <v>959</v>
      </c>
      <c r="B4015" t="s">
        <v>20</v>
      </c>
      <c r="C4015" t="s">
        <v>21</v>
      </c>
      <c r="D4015" t="s">
        <v>22</v>
      </c>
      <c r="E4015">
        <v>46</v>
      </c>
      <c r="F4015">
        <v>72</v>
      </c>
      <c r="G4015">
        <v>131</v>
      </c>
      <c r="H4015">
        <v>60</v>
      </c>
      <c r="I4015">
        <v>36</v>
      </c>
      <c r="J4015">
        <v>18</v>
      </c>
      <c r="K4015">
        <v>1070</v>
      </c>
      <c r="L4015">
        <v>40</v>
      </c>
      <c r="M4015">
        <v>40</v>
      </c>
      <c r="N4015">
        <v>60</v>
      </c>
      <c r="O4015">
        <v>100</v>
      </c>
      <c r="P4015">
        <v>10</v>
      </c>
      <c r="Q4015" s="1">
        <v>40725</v>
      </c>
      <c r="R4015" t="s">
        <v>32</v>
      </c>
      <c r="S4015" t="s">
        <v>34</v>
      </c>
      <c r="T4015" t="s">
        <v>31</v>
      </c>
    </row>
    <row r="4016" spans="1:20" x14ac:dyDescent="0.25">
      <c r="A4016">
        <v>959</v>
      </c>
      <c r="B4016" t="s">
        <v>20</v>
      </c>
      <c r="C4016" t="s">
        <v>21</v>
      </c>
      <c r="D4016" t="s">
        <v>22</v>
      </c>
      <c r="E4016">
        <v>56</v>
      </c>
      <c r="F4016">
        <v>81</v>
      </c>
      <c r="G4016">
        <v>160</v>
      </c>
      <c r="H4016">
        <v>69</v>
      </c>
      <c r="I4016">
        <v>43</v>
      </c>
      <c r="J4016">
        <v>21</v>
      </c>
      <c r="K4016">
        <v>1060</v>
      </c>
      <c r="L4016">
        <v>30</v>
      </c>
      <c r="M4016">
        <v>50</v>
      </c>
      <c r="N4016">
        <v>50</v>
      </c>
      <c r="O4016">
        <v>100</v>
      </c>
      <c r="P4016">
        <v>10</v>
      </c>
      <c r="Q4016" s="1">
        <v>40848</v>
      </c>
      <c r="R4016" t="s">
        <v>32</v>
      </c>
      <c r="S4016" t="s">
        <v>34</v>
      </c>
      <c r="T4016" t="s">
        <v>31</v>
      </c>
    </row>
    <row r="4017" spans="1:20" x14ac:dyDescent="0.25">
      <c r="A4017">
        <v>959</v>
      </c>
      <c r="B4017" t="s">
        <v>20</v>
      </c>
      <c r="C4017" t="s">
        <v>21</v>
      </c>
      <c r="D4017" t="s">
        <v>22</v>
      </c>
      <c r="E4017">
        <v>47</v>
      </c>
      <c r="F4017">
        <v>72</v>
      </c>
      <c r="G4017">
        <v>121</v>
      </c>
      <c r="H4017">
        <v>49</v>
      </c>
      <c r="I4017">
        <v>25</v>
      </c>
      <c r="J4017">
        <v>13</v>
      </c>
      <c r="K4017">
        <v>809</v>
      </c>
      <c r="L4017">
        <v>60</v>
      </c>
      <c r="M4017">
        <v>50</v>
      </c>
      <c r="N4017">
        <v>80</v>
      </c>
      <c r="O4017">
        <v>130</v>
      </c>
      <c r="P4017">
        <v>11</v>
      </c>
      <c r="Q4017" s="1">
        <v>40238</v>
      </c>
      <c r="R4017" t="s">
        <v>26</v>
      </c>
      <c r="S4017" t="s">
        <v>35</v>
      </c>
      <c r="T4017" t="s">
        <v>25</v>
      </c>
    </row>
    <row r="4018" spans="1:20" x14ac:dyDescent="0.25">
      <c r="A4018">
        <v>959</v>
      </c>
      <c r="B4018" t="s">
        <v>20</v>
      </c>
      <c r="C4018" t="s">
        <v>21</v>
      </c>
      <c r="D4018" t="s">
        <v>22</v>
      </c>
      <c r="E4018">
        <v>33</v>
      </c>
      <c r="F4018">
        <v>55</v>
      </c>
      <c r="G4018">
        <v>92</v>
      </c>
      <c r="H4018">
        <v>37</v>
      </c>
      <c r="I4018">
        <v>22</v>
      </c>
      <c r="J4018">
        <v>10</v>
      </c>
      <c r="K4018">
        <v>876</v>
      </c>
      <c r="L4018">
        <v>40</v>
      </c>
      <c r="M4018">
        <v>30</v>
      </c>
      <c r="N4018">
        <v>60</v>
      </c>
      <c r="O4018">
        <v>90</v>
      </c>
      <c r="P4018">
        <v>11</v>
      </c>
      <c r="Q4018" s="1">
        <v>40330</v>
      </c>
      <c r="R4018" t="s">
        <v>26</v>
      </c>
      <c r="S4018" t="s">
        <v>35</v>
      </c>
      <c r="T4018" t="s">
        <v>25</v>
      </c>
    </row>
    <row r="4019" spans="1:20" x14ac:dyDescent="0.25">
      <c r="A4019">
        <v>959</v>
      </c>
      <c r="B4019" t="s">
        <v>20</v>
      </c>
      <c r="C4019" t="s">
        <v>21</v>
      </c>
      <c r="D4019" t="s">
        <v>22</v>
      </c>
      <c r="E4019">
        <v>51</v>
      </c>
      <c r="F4019">
        <v>78</v>
      </c>
      <c r="G4019">
        <v>132</v>
      </c>
      <c r="H4019">
        <v>54</v>
      </c>
      <c r="I4019">
        <v>27</v>
      </c>
      <c r="J4019">
        <v>15</v>
      </c>
      <c r="K4019">
        <v>885</v>
      </c>
      <c r="L4019">
        <v>60</v>
      </c>
      <c r="M4019">
        <v>50</v>
      </c>
      <c r="N4019">
        <v>80</v>
      </c>
      <c r="O4019">
        <v>130</v>
      </c>
      <c r="P4019">
        <v>11</v>
      </c>
      <c r="Q4019" s="1">
        <v>40483</v>
      </c>
      <c r="R4019" t="s">
        <v>26</v>
      </c>
      <c r="S4019" t="s">
        <v>35</v>
      </c>
      <c r="T4019" t="s">
        <v>25</v>
      </c>
    </row>
    <row r="4020" spans="1:20" x14ac:dyDescent="0.25">
      <c r="A4020">
        <v>959</v>
      </c>
      <c r="B4020" t="s">
        <v>20</v>
      </c>
      <c r="C4020" t="s">
        <v>21</v>
      </c>
      <c r="D4020" t="s">
        <v>22</v>
      </c>
      <c r="E4020">
        <v>73</v>
      </c>
      <c r="F4020">
        <v>73</v>
      </c>
      <c r="G4020">
        <v>138</v>
      </c>
      <c r="H4020">
        <v>50</v>
      </c>
      <c r="I4020">
        <v>27</v>
      </c>
      <c r="J4020">
        <v>14</v>
      </c>
      <c r="K4020">
        <v>821</v>
      </c>
      <c r="L4020">
        <v>60</v>
      </c>
      <c r="M4020">
        <v>50</v>
      </c>
      <c r="N4020">
        <v>80</v>
      </c>
      <c r="O4020">
        <v>130</v>
      </c>
      <c r="P4020">
        <v>11</v>
      </c>
      <c r="Q4020" s="1">
        <v>40544</v>
      </c>
      <c r="R4020" t="s">
        <v>26</v>
      </c>
      <c r="S4020" t="s">
        <v>35</v>
      </c>
      <c r="T4020" t="s">
        <v>25</v>
      </c>
    </row>
    <row r="4021" spans="1:20" x14ac:dyDescent="0.25">
      <c r="A4021">
        <v>959</v>
      </c>
      <c r="B4021" t="s">
        <v>20</v>
      </c>
      <c r="C4021" t="s">
        <v>21</v>
      </c>
      <c r="D4021" t="s">
        <v>22</v>
      </c>
      <c r="E4021">
        <v>64</v>
      </c>
      <c r="F4021">
        <v>68</v>
      </c>
      <c r="G4021">
        <v>123</v>
      </c>
      <c r="H4021">
        <v>47</v>
      </c>
      <c r="I4021">
        <v>25</v>
      </c>
      <c r="J4021">
        <v>13</v>
      </c>
      <c r="K4021">
        <v>821</v>
      </c>
      <c r="L4021">
        <v>60</v>
      </c>
      <c r="M4021">
        <v>40</v>
      </c>
      <c r="N4021">
        <v>80</v>
      </c>
      <c r="O4021">
        <v>120</v>
      </c>
      <c r="P4021">
        <v>11</v>
      </c>
      <c r="Q4021" s="1">
        <v>40634</v>
      </c>
      <c r="R4021" t="s">
        <v>26</v>
      </c>
      <c r="S4021" t="s">
        <v>35</v>
      </c>
      <c r="T4021" t="s">
        <v>25</v>
      </c>
    </row>
    <row r="4022" spans="1:20" x14ac:dyDescent="0.25">
      <c r="A4022">
        <v>959</v>
      </c>
      <c r="B4022" t="s">
        <v>20</v>
      </c>
      <c r="C4022" t="s">
        <v>21</v>
      </c>
      <c r="D4022" t="s">
        <v>22</v>
      </c>
      <c r="E4022">
        <v>44</v>
      </c>
      <c r="F4022">
        <v>52</v>
      </c>
      <c r="G4022">
        <v>86</v>
      </c>
      <c r="H4022">
        <v>35</v>
      </c>
      <c r="I4022">
        <v>19</v>
      </c>
      <c r="J4022">
        <v>9</v>
      </c>
      <c r="K4022">
        <v>894</v>
      </c>
      <c r="L4022">
        <v>50</v>
      </c>
      <c r="M4022">
        <v>30</v>
      </c>
      <c r="N4022">
        <v>60</v>
      </c>
      <c r="O4022">
        <v>90</v>
      </c>
      <c r="P4022">
        <v>11</v>
      </c>
      <c r="Q4022" s="1">
        <v>40725</v>
      </c>
      <c r="R4022" t="s">
        <v>26</v>
      </c>
      <c r="S4022" t="s">
        <v>35</v>
      </c>
      <c r="T4022" t="s">
        <v>25</v>
      </c>
    </row>
    <row r="4023" spans="1:20" x14ac:dyDescent="0.25">
      <c r="A4023">
        <v>959</v>
      </c>
      <c r="B4023" t="s">
        <v>20</v>
      </c>
      <c r="C4023" t="s">
        <v>21</v>
      </c>
      <c r="D4023" t="s">
        <v>22</v>
      </c>
      <c r="E4023">
        <v>39</v>
      </c>
      <c r="F4023">
        <v>49</v>
      </c>
      <c r="G4023">
        <v>82</v>
      </c>
      <c r="H4023">
        <v>34</v>
      </c>
      <c r="I4023">
        <v>20</v>
      </c>
      <c r="J4023">
        <v>9</v>
      </c>
      <c r="K4023">
        <v>890</v>
      </c>
      <c r="L4023">
        <v>40</v>
      </c>
      <c r="M4023">
        <v>30</v>
      </c>
      <c r="N4023">
        <v>50</v>
      </c>
      <c r="O4023">
        <v>80</v>
      </c>
      <c r="P4023">
        <v>11</v>
      </c>
      <c r="Q4023" s="1">
        <v>40756</v>
      </c>
      <c r="R4023" t="s">
        <v>26</v>
      </c>
      <c r="S4023" t="s">
        <v>35</v>
      </c>
      <c r="T4023" t="s">
        <v>25</v>
      </c>
    </row>
    <row r="4024" spans="1:20" x14ac:dyDescent="0.25">
      <c r="A4024">
        <v>959</v>
      </c>
      <c r="B4024" t="s">
        <v>20</v>
      </c>
      <c r="C4024" t="s">
        <v>21</v>
      </c>
      <c r="D4024" t="s">
        <v>22</v>
      </c>
      <c r="E4024">
        <v>70</v>
      </c>
      <c r="F4024">
        <v>73</v>
      </c>
      <c r="G4024">
        <v>131</v>
      </c>
      <c r="H4024">
        <v>50</v>
      </c>
      <c r="I4024">
        <v>26</v>
      </c>
      <c r="J4024">
        <v>14</v>
      </c>
      <c r="K4024">
        <v>898</v>
      </c>
      <c r="L4024">
        <v>50</v>
      </c>
      <c r="M4024">
        <v>50</v>
      </c>
      <c r="N4024">
        <v>70</v>
      </c>
      <c r="O4024">
        <v>120</v>
      </c>
      <c r="P4024">
        <v>11</v>
      </c>
      <c r="Q4024" s="1">
        <v>40878</v>
      </c>
      <c r="R4024" t="s">
        <v>26</v>
      </c>
      <c r="S4024" t="s">
        <v>35</v>
      </c>
      <c r="T4024" t="s">
        <v>25</v>
      </c>
    </row>
    <row r="4025" spans="1:20" x14ac:dyDescent="0.25">
      <c r="A4025">
        <v>970</v>
      </c>
      <c r="B4025" t="s">
        <v>55</v>
      </c>
      <c r="C4025" t="s">
        <v>50</v>
      </c>
      <c r="D4025" t="s">
        <v>43</v>
      </c>
      <c r="E4025">
        <v>134</v>
      </c>
      <c r="F4025">
        <v>179</v>
      </c>
      <c r="G4025">
        <v>302</v>
      </c>
      <c r="H4025">
        <v>123</v>
      </c>
      <c r="I4025">
        <v>45</v>
      </c>
      <c r="J4025">
        <v>34</v>
      </c>
      <c r="K4025">
        <v>928</v>
      </c>
      <c r="L4025">
        <v>140</v>
      </c>
      <c r="M4025">
        <v>130</v>
      </c>
      <c r="N4025">
        <v>180</v>
      </c>
      <c r="O4025">
        <v>310</v>
      </c>
      <c r="P4025">
        <v>1</v>
      </c>
      <c r="Q4025" s="1">
        <v>40422</v>
      </c>
      <c r="R4025" t="s">
        <v>23</v>
      </c>
      <c r="S4025" t="s">
        <v>44</v>
      </c>
      <c r="T4025" t="s">
        <v>25</v>
      </c>
    </row>
    <row r="4026" spans="1:20" x14ac:dyDescent="0.25">
      <c r="A4026">
        <v>970</v>
      </c>
      <c r="B4026" t="s">
        <v>55</v>
      </c>
      <c r="C4026" t="s">
        <v>50</v>
      </c>
      <c r="D4026" t="s">
        <v>43</v>
      </c>
      <c r="E4026">
        <v>133</v>
      </c>
      <c r="F4026">
        <v>179</v>
      </c>
      <c r="G4026">
        <v>302</v>
      </c>
      <c r="H4026">
        <v>123</v>
      </c>
      <c r="I4026">
        <v>46</v>
      </c>
      <c r="J4026">
        <v>34</v>
      </c>
      <c r="K4026">
        <v>915</v>
      </c>
      <c r="L4026">
        <v>160</v>
      </c>
      <c r="M4026">
        <v>120</v>
      </c>
      <c r="N4026">
        <v>180</v>
      </c>
      <c r="O4026">
        <v>300</v>
      </c>
      <c r="P4026">
        <v>1</v>
      </c>
      <c r="Q4026" s="1">
        <v>40452</v>
      </c>
      <c r="R4026" t="s">
        <v>23</v>
      </c>
      <c r="S4026" t="s">
        <v>44</v>
      </c>
      <c r="T4026" t="s">
        <v>25</v>
      </c>
    </row>
    <row r="4027" spans="1:20" x14ac:dyDescent="0.25">
      <c r="A4027">
        <v>970</v>
      </c>
      <c r="B4027" t="s">
        <v>55</v>
      </c>
      <c r="C4027" t="s">
        <v>50</v>
      </c>
      <c r="D4027" t="s">
        <v>43</v>
      </c>
      <c r="E4027">
        <v>128</v>
      </c>
      <c r="F4027">
        <v>172</v>
      </c>
      <c r="G4027">
        <v>290</v>
      </c>
      <c r="H4027">
        <v>118</v>
      </c>
      <c r="I4027">
        <v>44</v>
      </c>
      <c r="J4027">
        <v>33</v>
      </c>
      <c r="K4027">
        <v>930</v>
      </c>
      <c r="L4027">
        <v>130</v>
      </c>
      <c r="M4027">
        <v>110</v>
      </c>
      <c r="N4027">
        <v>170</v>
      </c>
      <c r="O4027">
        <v>280</v>
      </c>
      <c r="P4027">
        <v>1</v>
      </c>
      <c r="Q4027" s="1">
        <v>40483</v>
      </c>
      <c r="R4027" t="s">
        <v>23</v>
      </c>
      <c r="S4027" t="s">
        <v>44</v>
      </c>
      <c r="T4027" t="s">
        <v>25</v>
      </c>
    </row>
    <row r="4028" spans="1:20" x14ac:dyDescent="0.25">
      <c r="A4028">
        <v>970</v>
      </c>
      <c r="B4028" t="s">
        <v>55</v>
      </c>
      <c r="C4028" t="s">
        <v>50</v>
      </c>
      <c r="D4028" t="s">
        <v>43</v>
      </c>
      <c r="E4028">
        <v>142</v>
      </c>
      <c r="F4028">
        <v>132</v>
      </c>
      <c r="G4028">
        <v>238</v>
      </c>
      <c r="H4028">
        <v>91</v>
      </c>
      <c r="I4028">
        <v>36</v>
      </c>
      <c r="J4028">
        <v>25</v>
      </c>
      <c r="K4028">
        <v>777</v>
      </c>
      <c r="L4028">
        <v>110</v>
      </c>
      <c r="M4028">
        <v>90</v>
      </c>
      <c r="N4028">
        <v>140</v>
      </c>
      <c r="O4028">
        <v>230</v>
      </c>
      <c r="P4028">
        <v>1</v>
      </c>
      <c r="Q4028" s="1">
        <v>40634</v>
      </c>
      <c r="R4028" t="s">
        <v>23</v>
      </c>
      <c r="S4028" t="s">
        <v>44</v>
      </c>
      <c r="T4028" t="s">
        <v>25</v>
      </c>
    </row>
    <row r="4029" spans="1:20" x14ac:dyDescent="0.25">
      <c r="A4029">
        <v>970</v>
      </c>
      <c r="B4029" t="s">
        <v>55</v>
      </c>
      <c r="C4029" t="s">
        <v>50</v>
      </c>
      <c r="D4029" t="s">
        <v>43</v>
      </c>
      <c r="E4029">
        <v>199</v>
      </c>
      <c r="F4029">
        <v>179</v>
      </c>
      <c r="G4029">
        <v>322</v>
      </c>
      <c r="H4029">
        <v>123</v>
      </c>
      <c r="I4029">
        <v>45</v>
      </c>
      <c r="J4029">
        <v>34</v>
      </c>
      <c r="K4029">
        <v>928</v>
      </c>
      <c r="L4029">
        <v>140</v>
      </c>
      <c r="M4029">
        <v>130</v>
      </c>
      <c r="N4029">
        <v>180</v>
      </c>
      <c r="O4029">
        <v>310</v>
      </c>
      <c r="P4029">
        <v>1</v>
      </c>
      <c r="Q4029" s="1">
        <v>40787</v>
      </c>
      <c r="R4029" t="s">
        <v>23</v>
      </c>
      <c r="S4029" t="s">
        <v>44</v>
      </c>
      <c r="T4029" t="s">
        <v>25</v>
      </c>
    </row>
    <row r="4030" spans="1:20" x14ac:dyDescent="0.25">
      <c r="A4030">
        <v>970</v>
      </c>
      <c r="B4030" t="s">
        <v>55</v>
      </c>
      <c r="C4030" t="s">
        <v>50</v>
      </c>
      <c r="D4030" t="s">
        <v>43</v>
      </c>
      <c r="E4030">
        <v>68</v>
      </c>
      <c r="F4030">
        <v>107</v>
      </c>
      <c r="G4030">
        <v>190</v>
      </c>
      <c r="H4030">
        <v>83</v>
      </c>
      <c r="I4030">
        <v>39</v>
      </c>
      <c r="J4030">
        <v>27</v>
      </c>
      <c r="K4030">
        <v>623</v>
      </c>
      <c r="L4030">
        <v>80</v>
      </c>
      <c r="M4030">
        <v>80</v>
      </c>
      <c r="N4030">
        <v>110</v>
      </c>
      <c r="O4030">
        <v>190</v>
      </c>
      <c r="P4030">
        <v>2</v>
      </c>
      <c r="Q4030" s="1">
        <v>40179</v>
      </c>
      <c r="R4030" t="s">
        <v>23</v>
      </c>
      <c r="S4030" t="s">
        <v>24</v>
      </c>
      <c r="T4030" t="s">
        <v>25</v>
      </c>
    </row>
    <row r="4031" spans="1:20" x14ac:dyDescent="0.25">
      <c r="A4031">
        <v>970</v>
      </c>
      <c r="B4031" t="s">
        <v>55</v>
      </c>
      <c r="C4031" t="s">
        <v>50</v>
      </c>
      <c r="D4031" t="s">
        <v>43</v>
      </c>
      <c r="E4031">
        <v>69</v>
      </c>
      <c r="F4031">
        <v>109</v>
      </c>
      <c r="G4031">
        <v>193</v>
      </c>
      <c r="H4031">
        <v>84</v>
      </c>
      <c r="I4031">
        <v>40</v>
      </c>
      <c r="J4031">
        <v>27</v>
      </c>
      <c r="K4031">
        <v>603</v>
      </c>
      <c r="L4031">
        <v>90</v>
      </c>
      <c r="M4031">
        <v>80</v>
      </c>
      <c r="N4031">
        <v>120</v>
      </c>
      <c r="O4031">
        <v>200</v>
      </c>
      <c r="P4031">
        <v>2</v>
      </c>
      <c r="Q4031" s="1">
        <v>40238</v>
      </c>
      <c r="R4031" t="s">
        <v>23</v>
      </c>
      <c r="S4031" t="s">
        <v>24</v>
      </c>
      <c r="T4031" t="s">
        <v>25</v>
      </c>
    </row>
    <row r="4032" spans="1:20" x14ac:dyDescent="0.25">
      <c r="A4032">
        <v>970</v>
      </c>
      <c r="B4032" t="s">
        <v>55</v>
      </c>
      <c r="C4032" t="s">
        <v>50</v>
      </c>
      <c r="D4032" t="s">
        <v>43</v>
      </c>
      <c r="E4032">
        <v>63</v>
      </c>
      <c r="F4032">
        <v>100</v>
      </c>
      <c r="G4032">
        <v>178</v>
      </c>
      <c r="H4032">
        <v>78</v>
      </c>
      <c r="I4032">
        <v>37</v>
      </c>
      <c r="J4032">
        <v>25</v>
      </c>
      <c r="K4032">
        <v>593</v>
      </c>
      <c r="L4032">
        <v>70</v>
      </c>
      <c r="M4032">
        <v>80</v>
      </c>
      <c r="N4032">
        <v>100</v>
      </c>
      <c r="O4032">
        <v>180</v>
      </c>
      <c r="P4032">
        <v>2</v>
      </c>
      <c r="Q4032" s="1">
        <v>40269</v>
      </c>
      <c r="R4032" t="s">
        <v>23</v>
      </c>
      <c r="S4032" t="s">
        <v>24</v>
      </c>
      <c r="T4032" t="s">
        <v>25</v>
      </c>
    </row>
    <row r="4033" spans="1:20" x14ac:dyDescent="0.25">
      <c r="A4033">
        <v>970</v>
      </c>
      <c r="B4033" t="s">
        <v>55</v>
      </c>
      <c r="C4033" t="s">
        <v>50</v>
      </c>
      <c r="D4033" t="s">
        <v>43</v>
      </c>
      <c r="E4033">
        <v>68</v>
      </c>
      <c r="F4033">
        <v>107</v>
      </c>
      <c r="G4033">
        <v>190</v>
      </c>
      <c r="H4033">
        <v>83</v>
      </c>
      <c r="I4033">
        <v>39</v>
      </c>
      <c r="J4033">
        <v>27</v>
      </c>
      <c r="K4033">
        <v>574</v>
      </c>
      <c r="L4033">
        <v>80</v>
      </c>
      <c r="M4033">
        <v>80</v>
      </c>
      <c r="N4033">
        <v>110</v>
      </c>
      <c r="O4033">
        <v>190</v>
      </c>
      <c r="P4033">
        <v>2</v>
      </c>
      <c r="Q4033" s="1">
        <v>40330</v>
      </c>
      <c r="R4033" t="s">
        <v>23</v>
      </c>
      <c r="S4033" t="s">
        <v>24</v>
      </c>
      <c r="T4033" t="s">
        <v>25</v>
      </c>
    </row>
    <row r="4034" spans="1:20" x14ac:dyDescent="0.25">
      <c r="A4034">
        <v>970</v>
      </c>
      <c r="B4034" t="s">
        <v>55</v>
      </c>
      <c r="C4034" t="s">
        <v>50</v>
      </c>
      <c r="D4034" t="s">
        <v>43</v>
      </c>
      <c r="E4034">
        <v>71</v>
      </c>
      <c r="F4034">
        <v>112</v>
      </c>
      <c r="G4034">
        <v>199</v>
      </c>
      <c r="H4034">
        <v>87</v>
      </c>
      <c r="I4034">
        <v>41</v>
      </c>
      <c r="J4034">
        <v>28</v>
      </c>
      <c r="K4034">
        <v>564</v>
      </c>
      <c r="L4034">
        <v>80</v>
      </c>
      <c r="M4034">
        <v>90</v>
      </c>
      <c r="N4034">
        <v>110</v>
      </c>
      <c r="O4034">
        <v>200</v>
      </c>
      <c r="P4034">
        <v>2</v>
      </c>
      <c r="Q4034" s="1">
        <v>40360</v>
      </c>
      <c r="R4034" t="s">
        <v>23</v>
      </c>
      <c r="S4034" t="s">
        <v>24</v>
      </c>
      <c r="T4034" t="s">
        <v>25</v>
      </c>
    </row>
    <row r="4035" spans="1:20" x14ac:dyDescent="0.25">
      <c r="A4035">
        <v>970</v>
      </c>
      <c r="B4035" t="s">
        <v>55</v>
      </c>
      <c r="C4035" t="s">
        <v>50</v>
      </c>
      <c r="D4035" t="s">
        <v>43</v>
      </c>
      <c r="E4035">
        <v>42</v>
      </c>
      <c r="F4035">
        <v>74</v>
      </c>
      <c r="G4035">
        <v>132</v>
      </c>
      <c r="H4035">
        <v>58</v>
      </c>
      <c r="I4035">
        <v>32</v>
      </c>
      <c r="J4035">
        <v>19</v>
      </c>
      <c r="K4035">
        <v>548</v>
      </c>
      <c r="L4035">
        <v>50</v>
      </c>
      <c r="M4035">
        <v>60</v>
      </c>
      <c r="N4035">
        <v>70</v>
      </c>
      <c r="O4035">
        <v>130</v>
      </c>
      <c r="P4035">
        <v>2</v>
      </c>
      <c r="Q4035" s="1">
        <v>40422</v>
      </c>
      <c r="R4035" t="s">
        <v>23</v>
      </c>
      <c r="S4035" t="s">
        <v>24</v>
      </c>
      <c r="T4035" t="s">
        <v>25</v>
      </c>
    </row>
    <row r="4036" spans="1:20" x14ac:dyDescent="0.25">
      <c r="A4036">
        <v>970</v>
      </c>
      <c r="B4036" t="s">
        <v>55</v>
      </c>
      <c r="C4036" t="s">
        <v>50</v>
      </c>
      <c r="D4036" t="s">
        <v>43</v>
      </c>
      <c r="E4036">
        <v>27</v>
      </c>
      <c r="F4036">
        <v>52</v>
      </c>
      <c r="G4036">
        <v>92</v>
      </c>
      <c r="H4036">
        <v>40</v>
      </c>
      <c r="I4036">
        <v>25</v>
      </c>
      <c r="J4036">
        <v>13</v>
      </c>
      <c r="K4036">
        <v>536</v>
      </c>
      <c r="L4036">
        <v>40</v>
      </c>
      <c r="M4036">
        <v>30</v>
      </c>
      <c r="N4036">
        <v>60</v>
      </c>
      <c r="O4036">
        <v>90</v>
      </c>
      <c r="P4036">
        <v>2</v>
      </c>
      <c r="Q4036" s="1">
        <v>40483</v>
      </c>
      <c r="R4036" t="s">
        <v>23</v>
      </c>
      <c r="S4036" t="s">
        <v>24</v>
      </c>
      <c r="T4036" t="s">
        <v>25</v>
      </c>
    </row>
    <row r="4037" spans="1:20" x14ac:dyDescent="0.25">
      <c r="A4037">
        <v>970</v>
      </c>
      <c r="B4037" t="s">
        <v>55</v>
      </c>
      <c r="C4037" t="s">
        <v>50</v>
      </c>
      <c r="D4037" t="s">
        <v>43</v>
      </c>
      <c r="E4037">
        <v>29</v>
      </c>
      <c r="F4037">
        <v>56</v>
      </c>
      <c r="G4037">
        <v>99</v>
      </c>
      <c r="H4037">
        <v>43</v>
      </c>
      <c r="I4037">
        <v>27</v>
      </c>
      <c r="J4037">
        <v>14</v>
      </c>
      <c r="K4037">
        <v>531</v>
      </c>
      <c r="L4037">
        <v>30</v>
      </c>
      <c r="M4037">
        <v>40</v>
      </c>
      <c r="N4037">
        <v>50</v>
      </c>
      <c r="O4037">
        <v>90</v>
      </c>
      <c r="P4037">
        <v>2</v>
      </c>
      <c r="Q4037" s="1">
        <v>40513</v>
      </c>
      <c r="R4037" t="s">
        <v>23</v>
      </c>
      <c r="S4037" t="s">
        <v>24</v>
      </c>
      <c r="T4037" t="s">
        <v>25</v>
      </c>
    </row>
    <row r="4038" spans="1:20" x14ac:dyDescent="0.25">
      <c r="A4038">
        <v>970</v>
      </c>
      <c r="B4038" t="s">
        <v>55</v>
      </c>
      <c r="C4038" t="s">
        <v>50</v>
      </c>
      <c r="D4038" t="s">
        <v>43</v>
      </c>
      <c r="E4038">
        <v>102</v>
      </c>
      <c r="F4038">
        <v>109</v>
      </c>
      <c r="G4038">
        <v>206</v>
      </c>
      <c r="H4038">
        <v>84</v>
      </c>
      <c r="I4038">
        <v>40</v>
      </c>
      <c r="J4038">
        <v>27</v>
      </c>
      <c r="K4038">
        <v>603</v>
      </c>
      <c r="L4038">
        <v>90</v>
      </c>
      <c r="M4038">
        <v>80</v>
      </c>
      <c r="N4038">
        <v>120</v>
      </c>
      <c r="O4038">
        <v>200</v>
      </c>
      <c r="P4038">
        <v>2</v>
      </c>
      <c r="Q4038" s="1">
        <v>40603</v>
      </c>
      <c r="R4038" t="s">
        <v>23</v>
      </c>
      <c r="S4038" t="s">
        <v>24</v>
      </c>
      <c r="T4038" t="s">
        <v>25</v>
      </c>
    </row>
    <row r="4039" spans="1:20" x14ac:dyDescent="0.25">
      <c r="A4039">
        <v>970</v>
      </c>
      <c r="B4039" t="s">
        <v>55</v>
      </c>
      <c r="C4039" t="s">
        <v>50</v>
      </c>
      <c r="D4039" t="s">
        <v>43</v>
      </c>
      <c r="E4039">
        <v>93</v>
      </c>
      <c r="F4039">
        <v>100</v>
      </c>
      <c r="G4039">
        <v>190</v>
      </c>
      <c r="H4039">
        <v>78</v>
      </c>
      <c r="I4039">
        <v>37</v>
      </c>
      <c r="J4039">
        <v>25</v>
      </c>
      <c r="K4039">
        <v>593</v>
      </c>
      <c r="L4039">
        <v>70</v>
      </c>
      <c r="M4039">
        <v>80</v>
      </c>
      <c r="N4039">
        <v>100</v>
      </c>
      <c r="O4039">
        <v>180</v>
      </c>
      <c r="P4039">
        <v>2</v>
      </c>
      <c r="Q4039" s="1">
        <v>40634</v>
      </c>
      <c r="R4039" t="s">
        <v>23</v>
      </c>
      <c r="S4039" t="s">
        <v>24</v>
      </c>
      <c r="T4039" t="s">
        <v>25</v>
      </c>
    </row>
    <row r="4040" spans="1:20" x14ac:dyDescent="0.25">
      <c r="A4040">
        <v>970</v>
      </c>
      <c r="B4040" t="s">
        <v>55</v>
      </c>
      <c r="C4040" t="s">
        <v>50</v>
      </c>
      <c r="D4040" t="s">
        <v>43</v>
      </c>
      <c r="E4040">
        <v>94</v>
      </c>
      <c r="F4040">
        <v>107</v>
      </c>
      <c r="G4040">
        <v>188</v>
      </c>
      <c r="H4040">
        <v>83</v>
      </c>
      <c r="I4040">
        <v>36</v>
      </c>
      <c r="J4040">
        <v>27</v>
      </c>
      <c r="K4040">
        <v>574</v>
      </c>
      <c r="L4040">
        <v>80</v>
      </c>
      <c r="M4040">
        <v>80</v>
      </c>
      <c r="N4040">
        <v>110</v>
      </c>
      <c r="O4040">
        <v>190</v>
      </c>
      <c r="P4040">
        <v>2</v>
      </c>
      <c r="Q4040" s="1">
        <v>40695</v>
      </c>
      <c r="R4040" t="s">
        <v>23</v>
      </c>
      <c r="S4040" t="s">
        <v>24</v>
      </c>
      <c r="T4040" t="s">
        <v>25</v>
      </c>
    </row>
    <row r="4041" spans="1:20" x14ac:dyDescent="0.25">
      <c r="A4041">
        <v>970</v>
      </c>
      <c r="B4041" t="s">
        <v>55</v>
      </c>
      <c r="C4041" t="s">
        <v>50</v>
      </c>
      <c r="D4041" t="s">
        <v>43</v>
      </c>
      <c r="E4041">
        <v>54</v>
      </c>
      <c r="F4041">
        <v>68</v>
      </c>
      <c r="G4041">
        <v>119</v>
      </c>
      <c r="H4041">
        <v>52</v>
      </c>
      <c r="I4041">
        <v>27</v>
      </c>
      <c r="J4041">
        <v>17</v>
      </c>
      <c r="K4041">
        <v>554</v>
      </c>
      <c r="L4041">
        <v>50</v>
      </c>
      <c r="M4041">
        <v>50</v>
      </c>
      <c r="N4041">
        <v>70</v>
      </c>
      <c r="O4041">
        <v>120</v>
      </c>
      <c r="P4041">
        <v>2</v>
      </c>
      <c r="Q4041" s="1">
        <v>40756</v>
      </c>
      <c r="R4041" t="s">
        <v>23</v>
      </c>
      <c r="S4041" t="s">
        <v>24</v>
      </c>
      <c r="T4041" t="s">
        <v>25</v>
      </c>
    </row>
    <row r="4042" spans="1:20" x14ac:dyDescent="0.25">
      <c r="A4042">
        <v>970</v>
      </c>
      <c r="B4042" t="s">
        <v>55</v>
      </c>
      <c r="C4042" t="s">
        <v>50</v>
      </c>
      <c r="D4042" t="s">
        <v>43</v>
      </c>
      <c r="E4042">
        <v>43</v>
      </c>
      <c r="F4042">
        <v>56</v>
      </c>
      <c r="G4042">
        <v>106</v>
      </c>
      <c r="H4042">
        <v>43</v>
      </c>
      <c r="I4042">
        <v>27</v>
      </c>
      <c r="J4042">
        <v>14</v>
      </c>
      <c r="K4042">
        <v>531</v>
      </c>
      <c r="L4042">
        <v>30</v>
      </c>
      <c r="M4042">
        <v>40</v>
      </c>
      <c r="N4042">
        <v>50</v>
      </c>
      <c r="O4042">
        <v>90</v>
      </c>
      <c r="P4042">
        <v>2</v>
      </c>
      <c r="Q4042" s="1">
        <v>40878</v>
      </c>
      <c r="R4042" t="s">
        <v>23</v>
      </c>
      <c r="S4042" t="s">
        <v>24</v>
      </c>
      <c r="T4042" t="s">
        <v>25</v>
      </c>
    </row>
    <row r="4043" spans="1:20" x14ac:dyDescent="0.25">
      <c r="A4043">
        <v>970</v>
      </c>
      <c r="B4043" t="s">
        <v>55</v>
      </c>
      <c r="C4043" t="s">
        <v>50</v>
      </c>
      <c r="D4043" t="s">
        <v>43</v>
      </c>
      <c r="E4043">
        <v>101</v>
      </c>
      <c r="F4043">
        <v>139</v>
      </c>
      <c r="G4043">
        <v>234</v>
      </c>
      <c r="H4043">
        <v>95</v>
      </c>
      <c r="I4043">
        <v>38</v>
      </c>
      <c r="J4043">
        <v>26</v>
      </c>
      <c r="K4043">
        <v>821</v>
      </c>
      <c r="L4043">
        <v>110</v>
      </c>
      <c r="M4043">
        <v>100</v>
      </c>
      <c r="N4043">
        <v>140</v>
      </c>
      <c r="O4043">
        <v>240</v>
      </c>
      <c r="P4043">
        <v>3</v>
      </c>
      <c r="Q4043" s="1">
        <v>40179</v>
      </c>
      <c r="R4043" t="s">
        <v>23</v>
      </c>
      <c r="S4043" t="s">
        <v>38</v>
      </c>
      <c r="T4043" t="s">
        <v>31</v>
      </c>
    </row>
    <row r="4044" spans="1:20" x14ac:dyDescent="0.25">
      <c r="A4044">
        <v>970</v>
      </c>
      <c r="B4044" t="s">
        <v>55</v>
      </c>
      <c r="C4044" t="s">
        <v>50</v>
      </c>
      <c r="D4044" t="s">
        <v>43</v>
      </c>
      <c r="E4044">
        <v>139</v>
      </c>
      <c r="F4044">
        <v>185</v>
      </c>
      <c r="G4044">
        <v>312</v>
      </c>
      <c r="H4044">
        <v>127</v>
      </c>
      <c r="I4044">
        <v>46</v>
      </c>
      <c r="J4044">
        <v>35</v>
      </c>
      <c r="K4044">
        <v>1007</v>
      </c>
      <c r="L4044">
        <v>150</v>
      </c>
      <c r="M4044">
        <v>130</v>
      </c>
      <c r="N4044">
        <v>190</v>
      </c>
      <c r="O4044">
        <v>320</v>
      </c>
      <c r="P4044">
        <v>3</v>
      </c>
      <c r="Q4044" s="1">
        <v>40360</v>
      </c>
      <c r="R4044" t="s">
        <v>23</v>
      </c>
      <c r="S4044" t="s">
        <v>38</v>
      </c>
      <c r="T4044" t="s">
        <v>31</v>
      </c>
    </row>
    <row r="4045" spans="1:20" x14ac:dyDescent="0.25">
      <c r="A4045">
        <v>970</v>
      </c>
      <c r="B4045" t="s">
        <v>55</v>
      </c>
      <c r="C4045" t="s">
        <v>50</v>
      </c>
      <c r="D4045" t="s">
        <v>43</v>
      </c>
      <c r="E4045">
        <v>106</v>
      </c>
      <c r="F4045">
        <v>145</v>
      </c>
      <c r="G4045">
        <v>245</v>
      </c>
      <c r="H4045">
        <v>100</v>
      </c>
      <c r="I4045">
        <v>39</v>
      </c>
      <c r="J4045">
        <v>28</v>
      </c>
      <c r="K4045">
        <v>981</v>
      </c>
      <c r="L4045">
        <v>120</v>
      </c>
      <c r="M4045">
        <v>100</v>
      </c>
      <c r="N4045">
        <v>150</v>
      </c>
      <c r="O4045">
        <v>250</v>
      </c>
      <c r="P4045">
        <v>3</v>
      </c>
      <c r="Q4045" s="1">
        <v>40422</v>
      </c>
      <c r="R4045" t="s">
        <v>23</v>
      </c>
      <c r="S4045" t="s">
        <v>38</v>
      </c>
      <c r="T4045" t="s">
        <v>31</v>
      </c>
    </row>
    <row r="4046" spans="1:20" x14ac:dyDescent="0.25">
      <c r="A4046">
        <v>970</v>
      </c>
      <c r="B4046" t="s">
        <v>55</v>
      </c>
      <c r="C4046" t="s">
        <v>50</v>
      </c>
      <c r="D4046" t="s">
        <v>43</v>
      </c>
      <c r="E4046">
        <v>84</v>
      </c>
      <c r="F4046">
        <v>117</v>
      </c>
      <c r="G4046">
        <v>198</v>
      </c>
      <c r="H4046">
        <v>81</v>
      </c>
      <c r="I4046">
        <v>33</v>
      </c>
      <c r="J4046">
        <v>22</v>
      </c>
      <c r="K4046">
        <v>984</v>
      </c>
      <c r="L4046">
        <v>80</v>
      </c>
      <c r="M4046">
        <v>80</v>
      </c>
      <c r="N4046">
        <v>110</v>
      </c>
      <c r="O4046">
        <v>190</v>
      </c>
      <c r="P4046">
        <v>3</v>
      </c>
      <c r="Q4046" s="1">
        <v>40483</v>
      </c>
      <c r="R4046" t="s">
        <v>23</v>
      </c>
      <c r="S4046" t="s">
        <v>38</v>
      </c>
      <c r="T4046" t="s">
        <v>31</v>
      </c>
    </row>
    <row r="4047" spans="1:20" x14ac:dyDescent="0.25">
      <c r="A4047">
        <v>970</v>
      </c>
      <c r="B4047" t="s">
        <v>55</v>
      </c>
      <c r="C4047" t="s">
        <v>50</v>
      </c>
      <c r="D4047" t="s">
        <v>43</v>
      </c>
      <c r="E4047">
        <v>30</v>
      </c>
      <c r="F4047">
        <v>56</v>
      </c>
      <c r="G4047">
        <v>100</v>
      </c>
      <c r="H4047">
        <v>44</v>
      </c>
      <c r="I4047">
        <v>26</v>
      </c>
      <c r="J4047">
        <v>14</v>
      </c>
      <c r="K4047">
        <v>618</v>
      </c>
      <c r="L4047">
        <v>30</v>
      </c>
      <c r="M4047">
        <v>30</v>
      </c>
      <c r="N4047">
        <v>50</v>
      </c>
      <c r="O4047">
        <v>80</v>
      </c>
      <c r="P4047">
        <v>13</v>
      </c>
      <c r="Q4047" s="1">
        <v>40210</v>
      </c>
      <c r="R4047" t="s">
        <v>26</v>
      </c>
      <c r="S4047" t="s">
        <v>27</v>
      </c>
      <c r="T4047" t="s">
        <v>25</v>
      </c>
    </row>
    <row r="4048" spans="1:20" x14ac:dyDescent="0.25">
      <c r="A4048">
        <v>970</v>
      </c>
      <c r="B4048" t="s">
        <v>55</v>
      </c>
      <c r="C4048" t="s">
        <v>50</v>
      </c>
      <c r="D4048" t="s">
        <v>43</v>
      </c>
      <c r="E4048">
        <v>47</v>
      </c>
      <c r="F4048">
        <v>79</v>
      </c>
      <c r="G4048">
        <v>140</v>
      </c>
      <c r="H4048">
        <v>61</v>
      </c>
      <c r="I4048">
        <v>32</v>
      </c>
      <c r="J4048">
        <v>20</v>
      </c>
      <c r="K4048">
        <v>579</v>
      </c>
      <c r="L4048">
        <v>50</v>
      </c>
      <c r="M4048">
        <v>50</v>
      </c>
      <c r="N4048">
        <v>70</v>
      </c>
      <c r="O4048">
        <v>120</v>
      </c>
      <c r="P4048">
        <v>13</v>
      </c>
      <c r="Q4048" s="1">
        <v>40422</v>
      </c>
      <c r="R4048" t="s">
        <v>26</v>
      </c>
      <c r="S4048" t="s">
        <v>27</v>
      </c>
      <c r="T4048" t="s">
        <v>25</v>
      </c>
    </row>
    <row r="4049" spans="1:20" x14ac:dyDescent="0.25">
      <c r="A4049">
        <v>970</v>
      </c>
      <c r="B4049" t="s">
        <v>55</v>
      </c>
      <c r="C4049" t="s">
        <v>50</v>
      </c>
      <c r="D4049" t="s">
        <v>43</v>
      </c>
      <c r="E4049">
        <v>45</v>
      </c>
      <c r="F4049">
        <v>56</v>
      </c>
      <c r="G4049">
        <v>107</v>
      </c>
      <c r="H4049">
        <v>44</v>
      </c>
      <c r="I4049">
        <v>26</v>
      </c>
      <c r="J4049">
        <v>14</v>
      </c>
      <c r="K4049">
        <v>618</v>
      </c>
      <c r="L4049">
        <v>30</v>
      </c>
      <c r="M4049">
        <v>30</v>
      </c>
      <c r="N4049">
        <v>50</v>
      </c>
      <c r="O4049">
        <v>80</v>
      </c>
      <c r="P4049">
        <v>13</v>
      </c>
      <c r="Q4049" s="1">
        <v>40575</v>
      </c>
      <c r="R4049" t="s">
        <v>26</v>
      </c>
      <c r="S4049" t="s">
        <v>27</v>
      </c>
      <c r="T4049" t="s">
        <v>25</v>
      </c>
    </row>
    <row r="4050" spans="1:20" x14ac:dyDescent="0.25">
      <c r="A4050">
        <v>970</v>
      </c>
      <c r="B4050" t="s">
        <v>55</v>
      </c>
      <c r="C4050" t="s">
        <v>50</v>
      </c>
      <c r="D4050" t="s">
        <v>43</v>
      </c>
      <c r="E4050">
        <v>41</v>
      </c>
      <c r="F4050">
        <v>56</v>
      </c>
      <c r="G4050">
        <v>98</v>
      </c>
      <c r="H4050">
        <v>43</v>
      </c>
      <c r="I4050">
        <v>24</v>
      </c>
      <c r="J4050">
        <v>14</v>
      </c>
      <c r="K4050">
        <v>602</v>
      </c>
      <c r="L4050">
        <v>30</v>
      </c>
      <c r="M4050">
        <v>30</v>
      </c>
      <c r="N4050">
        <v>50</v>
      </c>
      <c r="O4050">
        <v>80</v>
      </c>
      <c r="P4050">
        <v>13</v>
      </c>
      <c r="Q4050" s="1">
        <v>40664</v>
      </c>
      <c r="R4050" t="s">
        <v>26</v>
      </c>
      <c r="S4050" t="s">
        <v>27</v>
      </c>
      <c r="T4050" t="s">
        <v>25</v>
      </c>
    </row>
    <row r="4051" spans="1:20" x14ac:dyDescent="0.25">
      <c r="A4051">
        <v>970</v>
      </c>
      <c r="B4051" t="s">
        <v>55</v>
      </c>
      <c r="C4051" t="s">
        <v>50</v>
      </c>
      <c r="D4051" t="s">
        <v>43</v>
      </c>
      <c r="E4051">
        <v>40</v>
      </c>
      <c r="F4051">
        <v>56</v>
      </c>
      <c r="G4051">
        <v>98</v>
      </c>
      <c r="H4051">
        <v>43</v>
      </c>
      <c r="I4051">
        <v>25</v>
      </c>
      <c r="J4051">
        <v>14</v>
      </c>
      <c r="K4051">
        <v>597</v>
      </c>
      <c r="L4051">
        <v>30</v>
      </c>
      <c r="M4051">
        <v>30</v>
      </c>
      <c r="N4051">
        <v>50</v>
      </c>
      <c r="O4051">
        <v>80</v>
      </c>
      <c r="P4051">
        <v>13</v>
      </c>
      <c r="Q4051" s="1">
        <v>40695</v>
      </c>
      <c r="R4051" t="s">
        <v>26</v>
      </c>
      <c r="S4051" t="s">
        <v>27</v>
      </c>
      <c r="T4051" t="s">
        <v>25</v>
      </c>
    </row>
    <row r="4052" spans="1:20" x14ac:dyDescent="0.25">
      <c r="A4052">
        <v>970</v>
      </c>
      <c r="B4052" t="s">
        <v>55</v>
      </c>
      <c r="C4052" t="s">
        <v>50</v>
      </c>
      <c r="D4052" t="s">
        <v>43</v>
      </c>
      <c r="E4052">
        <v>37</v>
      </c>
      <c r="F4052">
        <v>53</v>
      </c>
      <c r="G4052">
        <v>93</v>
      </c>
      <c r="H4052">
        <v>41</v>
      </c>
      <c r="I4052">
        <v>24</v>
      </c>
      <c r="J4052">
        <v>13</v>
      </c>
      <c r="K4052">
        <v>592</v>
      </c>
      <c r="L4052">
        <v>30</v>
      </c>
      <c r="M4052">
        <v>30</v>
      </c>
      <c r="N4052">
        <v>50</v>
      </c>
      <c r="O4052">
        <v>80</v>
      </c>
      <c r="P4052">
        <v>13</v>
      </c>
      <c r="Q4052" s="1">
        <v>40725</v>
      </c>
      <c r="R4052" t="s">
        <v>26</v>
      </c>
      <c r="S4052" t="s">
        <v>27</v>
      </c>
      <c r="T4052" t="s">
        <v>25</v>
      </c>
    </row>
    <row r="4053" spans="1:20" x14ac:dyDescent="0.25">
      <c r="A4053">
        <v>970</v>
      </c>
      <c r="B4053" t="s">
        <v>55</v>
      </c>
      <c r="C4053" t="s">
        <v>50</v>
      </c>
      <c r="D4053" t="s">
        <v>43</v>
      </c>
      <c r="E4053">
        <v>110</v>
      </c>
      <c r="F4053">
        <v>115</v>
      </c>
      <c r="G4053">
        <v>218</v>
      </c>
      <c r="H4053">
        <v>90</v>
      </c>
      <c r="I4053">
        <v>41</v>
      </c>
      <c r="J4053">
        <v>29</v>
      </c>
      <c r="K4053">
        <v>572</v>
      </c>
      <c r="L4053">
        <v>80</v>
      </c>
      <c r="M4053">
        <v>50</v>
      </c>
      <c r="N4053">
        <v>90</v>
      </c>
      <c r="O4053">
        <v>140</v>
      </c>
      <c r="P4053">
        <v>13</v>
      </c>
      <c r="Q4053" s="1">
        <v>40817</v>
      </c>
      <c r="R4053" t="s">
        <v>26</v>
      </c>
      <c r="S4053" t="s">
        <v>27</v>
      </c>
      <c r="T4053" t="s">
        <v>25</v>
      </c>
    </row>
    <row r="4054" spans="1:20" x14ac:dyDescent="0.25">
      <c r="A4054">
        <v>970</v>
      </c>
      <c r="B4054" t="s">
        <v>55</v>
      </c>
      <c r="C4054" t="s">
        <v>50</v>
      </c>
      <c r="D4054" t="s">
        <v>43</v>
      </c>
      <c r="E4054">
        <v>104</v>
      </c>
      <c r="F4054">
        <v>112</v>
      </c>
      <c r="G4054">
        <v>213</v>
      </c>
      <c r="H4054">
        <v>88</v>
      </c>
      <c r="I4054">
        <v>42</v>
      </c>
      <c r="J4054">
        <v>29</v>
      </c>
      <c r="K4054">
        <v>561</v>
      </c>
      <c r="L4054">
        <v>60</v>
      </c>
      <c r="M4054">
        <v>70</v>
      </c>
      <c r="N4054">
        <v>90</v>
      </c>
      <c r="O4054">
        <v>160</v>
      </c>
      <c r="P4054">
        <v>13</v>
      </c>
      <c r="Q4054" s="1">
        <v>40848</v>
      </c>
      <c r="R4054" t="s">
        <v>26</v>
      </c>
      <c r="S4054" t="s">
        <v>27</v>
      </c>
      <c r="T4054" t="s">
        <v>25</v>
      </c>
    </row>
    <row r="4055" spans="1:20" x14ac:dyDescent="0.25">
      <c r="A4055">
        <v>970</v>
      </c>
      <c r="B4055" t="s">
        <v>55</v>
      </c>
      <c r="C4055" t="s">
        <v>50</v>
      </c>
      <c r="D4055" t="s">
        <v>43</v>
      </c>
      <c r="E4055">
        <v>80</v>
      </c>
      <c r="F4055">
        <v>112</v>
      </c>
      <c r="G4055">
        <v>189</v>
      </c>
      <c r="H4055">
        <v>77</v>
      </c>
      <c r="I4055">
        <v>32</v>
      </c>
      <c r="J4055">
        <v>21</v>
      </c>
      <c r="K4055">
        <v>449</v>
      </c>
      <c r="L4055">
        <v>110</v>
      </c>
      <c r="M4055">
        <v>80</v>
      </c>
      <c r="N4055">
        <v>140</v>
      </c>
      <c r="O4055">
        <v>220</v>
      </c>
      <c r="P4055">
        <v>5</v>
      </c>
      <c r="Q4055" s="1">
        <v>40210</v>
      </c>
      <c r="R4055" t="s">
        <v>28</v>
      </c>
      <c r="S4055" t="s">
        <v>29</v>
      </c>
      <c r="T4055" t="s">
        <v>25</v>
      </c>
    </row>
    <row r="4056" spans="1:20" x14ac:dyDescent="0.25">
      <c r="A4056">
        <v>970</v>
      </c>
      <c r="B4056" t="s">
        <v>55</v>
      </c>
      <c r="C4056" t="s">
        <v>50</v>
      </c>
      <c r="D4056" t="s">
        <v>43</v>
      </c>
      <c r="E4056">
        <v>53</v>
      </c>
      <c r="F4056">
        <v>79</v>
      </c>
      <c r="G4056">
        <v>133</v>
      </c>
      <c r="H4056">
        <v>54</v>
      </c>
      <c r="I4056">
        <v>26</v>
      </c>
      <c r="J4056">
        <v>15</v>
      </c>
      <c r="K4056">
        <v>601</v>
      </c>
      <c r="L4056">
        <v>90</v>
      </c>
      <c r="M4056">
        <v>60</v>
      </c>
      <c r="N4056">
        <v>110</v>
      </c>
      <c r="O4056">
        <v>170</v>
      </c>
      <c r="P4056">
        <v>5</v>
      </c>
      <c r="Q4056" s="1">
        <v>40513</v>
      </c>
      <c r="R4056" t="s">
        <v>28</v>
      </c>
      <c r="S4056" t="s">
        <v>29</v>
      </c>
      <c r="T4056" t="s">
        <v>25</v>
      </c>
    </row>
    <row r="4057" spans="1:20" x14ac:dyDescent="0.25">
      <c r="A4057">
        <v>970</v>
      </c>
      <c r="B4057" t="s">
        <v>55</v>
      </c>
      <c r="C4057" t="s">
        <v>50</v>
      </c>
      <c r="D4057" t="s">
        <v>43</v>
      </c>
      <c r="E4057">
        <v>121</v>
      </c>
      <c r="F4057">
        <v>124</v>
      </c>
      <c r="G4057">
        <v>208</v>
      </c>
      <c r="H4057">
        <v>86</v>
      </c>
      <c r="I4057">
        <v>33</v>
      </c>
      <c r="J4057">
        <v>24</v>
      </c>
      <c r="K4057">
        <v>499</v>
      </c>
      <c r="L4057">
        <v>120</v>
      </c>
      <c r="M4057">
        <v>90</v>
      </c>
      <c r="N4057">
        <v>150</v>
      </c>
      <c r="O4057">
        <v>240</v>
      </c>
      <c r="P4057">
        <v>5</v>
      </c>
      <c r="Q4057" s="1">
        <v>40664</v>
      </c>
      <c r="R4057" t="s">
        <v>28</v>
      </c>
      <c r="S4057" t="s">
        <v>29</v>
      </c>
      <c r="T4057" t="s">
        <v>25</v>
      </c>
    </row>
    <row r="4058" spans="1:20" x14ac:dyDescent="0.25">
      <c r="A4058">
        <v>970</v>
      </c>
      <c r="B4058" t="s">
        <v>55</v>
      </c>
      <c r="C4058" t="s">
        <v>50</v>
      </c>
      <c r="D4058" t="s">
        <v>43</v>
      </c>
      <c r="E4058">
        <v>117</v>
      </c>
      <c r="F4058">
        <v>111</v>
      </c>
      <c r="G4058">
        <v>199</v>
      </c>
      <c r="H4058">
        <v>76</v>
      </c>
      <c r="I4058">
        <v>32</v>
      </c>
      <c r="J4058">
        <v>21</v>
      </c>
      <c r="K4058">
        <v>580</v>
      </c>
      <c r="L4058">
        <v>170</v>
      </c>
      <c r="M4058">
        <v>100</v>
      </c>
      <c r="N4058">
        <v>180</v>
      </c>
      <c r="O4058">
        <v>280</v>
      </c>
      <c r="P4058">
        <v>5</v>
      </c>
      <c r="Q4058" s="1">
        <v>40817</v>
      </c>
      <c r="R4058" t="s">
        <v>28</v>
      </c>
      <c r="S4058" t="s">
        <v>29</v>
      </c>
      <c r="T4058" t="s">
        <v>25</v>
      </c>
    </row>
    <row r="4059" spans="1:20" x14ac:dyDescent="0.25">
      <c r="A4059">
        <v>970</v>
      </c>
      <c r="B4059" t="s">
        <v>55</v>
      </c>
      <c r="C4059" t="s">
        <v>50</v>
      </c>
      <c r="D4059" t="s">
        <v>43</v>
      </c>
      <c r="E4059">
        <v>79</v>
      </c>
      <c r="F4059">
        <v>79</v>
      </c>
      <c r="G4059">
        <v>142</v>
      </c>
      <c r="H4059">
        <v>54</v>
      </c>
      <c r="I4059">
        <v>26</v>
      </c>
      <c r="J4059">
        <v>15</v>
      </c>
      <c r="K4059">
        <v>601</v>
      </c>
      <c r="L4059">
        <v>90</v>
      </c>
      <c r="M4059">
        <v>60</v>
      </c>
      <c r="N4059">
        <v>110</v>
      </c>
      <c r="O4059">
        <v>170</v>
      </c>
      <c r="P4059">
        <v>5</v>
      </c>
      <c r="Q4059" s="1">
        <v>40878</v>
      </c>
      <c r="R4059" t="s">
        <v>28</v>
      </c>
      <c r="S4059" t="s">
        <v>29</v>
      </c>
      <c r="T4059" t="s">
        <v>25</v>
      </c>
    </row>
    <row r="4060" spans="1:20" x14ac:dyDescent="0.25">
      <c r="A4060">
        <v>970</v>
      </c>
      <c r="B4060" t="s">
        <v>55</v>
      </c>
      <c r="C4060" t="s">
        <v>50</v>
      </c>
      <c r="D4060" t="s">
        <v>43</v>
      </c>
      <c r="E4060">
        <v>54</v>
      </c>
      <c r="F4060">
        <v>108</v>
      </c>
      <c r="G4060">
        <v>180</v>
      </c>
      <c r="H4060">
        <v>72</v>
      </c>
      <c r="I4060">
        <v>54</v>
      </c>
      <c r="J4060">
        <v>23</v>
      </c>
      <c r="K4060">
        <v>541</v>
      </c>
      <c r="L4060">
        <v>80</v>
      </c>
      <c r="M4060">
        <v>80</v>
      </c>
      <c r="N4060">
        <v>130</v>
      </c>
      <c r="O4060">
        <v>210</v>
      </c>
      <c r="P4060">
        <v>6</v>
      </c>
      <c r="Q4060" s="1">
        <v>40238</v>
      </c>
      <c r="R4060" t="s">
        <v>28</v>
      </c>
      <c r="S4060" t="s">
        <v>30</v>
      </c>
      <c r="T4060" t="s">
        <v>31</v>
      </c>
    </row>
    <row r="4061" spans="1:20" x14ac:dyDescent="0.25">
      <c r="A4061">
        <v>970</v>
      </c>
      <c r="B4061" t="s">
        <v>55</v>
      </c>
      <c r="C4061" t="s">
        <v>50</v>
      </c>
      <c r="D4061" t="s">
        <v>43</v>
      </c>
      <c r="E4061">
        <v>47</v>
      </c>
      <c r="F4061">
        <v>101</v>
      </c>
      <c r="G4061">
        <v>168</v>
      </c>
      <c r="H4061">
        <v>67</v>
      </c>
      <c r="I4061">
        <v>54</v>
      </c>
      <c r="J4061">
        <v>22</v>
      </c>
      <c r="K4061">
        <v>677</v>
      </c>
      <c r="L4061">
        <v>80</v>
      </c>
      <c r="M4061">
        <v>80</v>
      </c>
      <c r="N4061">
        <v>130</v>
      </c>
      <c r="O4061">
        <v>210</v>
      </c>
      <c r="P4061">
        <v>6</v>
      </c>
      <c r="Q4061" s="1">
        <v>40513</v>
      </c>
      <c r="R4061" t="s">
        <v>28</v>
      </c>
      <c r="S4061" t="s">
        <v>30</v>
      </c>
      <c r="T4061" t="s">
        <v>31</v>
      </c>
    </row>
    <row r="4062" spans="1:20" x14ac:dyDescent="0.25">
      <c r="A4062">
        <v>970</v>
      </c>
      <c r="B4062" t="s">
        <v>55</v>
      </c>
      <c r="C4062" t="s">
        <v>50</v>
      </c>
      <c r="D4062" t="s">
        <v>43</v>
      </c>
      <c r="E4062">
        <v>88</v>
      </c>
      <c r="F4062">
        <v>114</v>
      </c>
      <c r="G4062">
        <v>201</v>
      </c>
      <c r="H4062">
        <v>75</v>
      </c>
      <c r="I4062">
        <v>55</v>
      </c>
      <c r="J4062">
        <v>24</v>
      </c>
      <c r="K4062">
        <v>549</v>
      </c>
      <c r="L4062">
        <v>90</v>
      </c>
      <c r="M4062">
        <v>80</v>
      </c>
      <c r="N4062">
        <v>140</v>
      </c>
      <c r="O4062">
        <v>220</v>
      </c>
      <c r="P4062">
        <v>6</v>
      </c>
      <c r="Q4062" s="1">
        <v>40575</v>
      </c>
      <c r="R4062" t="s">
        <v>28</v>
      </c>
      <c r="S4062" t="s">
        <v>30</v>
      </c>
      <c r="T4062" t="s">
        <v>31</v>
      </c>
    </row>
    <row r="4063" spans="1:20" x14ac:dyDescent="0.25">
      <c r="A4063">
        <v>970</v>
      </c>
      <c r="B4063" t="s">
        <v>55</v>
      </c>
      <c r="C4063" t="s">
        <v>50</v>
      </c>
      <c r="D4063" t="s">
        <v>43</v>
      </c>
      <c r="E4063">
        <v>80</v>
      </c>
      <c r="F4063">
        <v>108</v>
      </c>
      <c r="G4063">
        <v>192</v>
      </c>
      <c r="H4063">
        <v>72</v>
      </c>
      <c r="I4063">
        <v>54</v>
      </c>
      <c r="J4063">
        <v>23</v>
      </c>
      <c r="K4063">
        <v>541</v>
      </c>
      <c r="L4063">
        <v>80</v>
      </c>
      <c r="M4063">
        <v>80</v>
      </c>
      <c r="N4063">
        <v>130</v>
      </c>
      <c r="O4063">
        <v>210</v>
      </c>
      <c r="P4063">
        <v>6</v>
      </c>
      <c r="Q4063" s="1">
        <v>40603</v>
      </c>
      <c r="R4063" t="s">
        <v>28</v>
      </c>
      <c r="S4063" t="s">
        <v>30</v>
      </c>
      <c r="T4063" t="s">
        <v>31</v>
      </c>
    </row>
    <row r="4064" spans="1:20" x14ac:dyDescent="0.25">
      <c r="A4064">
        <v>970</v>
      </c>
      <c r="B4064" t="s">
        <v>55</v>
      </c>
      <c r="C4064" t="s">
        <v>50</v>
      </c>
      <c r="D4064" t="s">
        <v>43</v>
      </c>
      <c r="E4064">
        <v>46</v>
      </c>
      <c r="F4064">
        <v>81</v>
      </c>
      <c r="G4064">
        <v>134</v>
      </c>
      <c r="H4064">
        <v>54</v>
      </c>
      <c r="I4064">
        <v>45</v>
      </c>
      <c r="J4064">
        <v>17</v>
      </c>
      <c r="K4064">
        <v>641</v>
      </c>
      <c r="L4064">
        <v>50</v>
      </c>
      <c r="M4064">
        <v>60</v>
      </c>
      <c r="N4064">
        <v>90</v>
      </c>
      <c r="O4064">
        <v>150</v>
      </c>
      <c r="P4064">
        <v>6</v>
      </c>
      <c r="Q4064" s="1">
        <v>40695</v>
      </c>
      <c r="R4064" t="s">
        <v>28</v>
      </c>
      <c r="S4064" t="s">
        <v>30</v>
      </c>
      <c r="T4064" t="s">
        <v>31</v>
      </c>
    </row>
    <row r="4065" spans="1:20" x14ac:dyDescent="0.25">
      <c r="A4065">
        <v>970</v>
      </c>
      <c r="B4065" t="s">
        <v>55</v>
      </c>
      <c r="C4065" t="s">
        <v>50</v>
      </c>
      <c r="D4065" t="s">
        <v>43</v>
      </c>
      <c r="E4065">
        <v>58</v>
      </c>
      <c r="F4065">
        <v>90</v>
      </c>
      <c r="G4065">
        <v>160</v>
      </c>
      <c r="H4065">
        <v>60</v>
      </c>
      <c r="I4065">
        <v>51</v>
      </c>
      <c r="J4065">
        <v>19</v>
      </c>
      <c r="K4065">
        <v>656</v>
      </c>
      <c r="L4065">
        <v>60</v>
      </c>
      <c r="M4065">
        <v>60</v>
      </c>
      <c r="N4065">
        <v>110</v>
      </c>
      <c r="O4065">
        <v>170</v>
      </c>
      <c r="P4065">
        <v>6</v>
      </c>
      <c r="Q4065" s="1">
        <v>40787</v>
      </c>
      <c r="R4065" t="s">
        <v>28</v>
      </c>
      <c r="S4065" t="s">
        <v>30</v>
      </c>
      <c r="T4065" t="s">
        <v>31</v>
      </c>
    </row>
    <row r="4066" spans="1:20" x14ac:dyDescent="0.25">
      <c r="A4066">
        <v>970</v>
      </c>
      <c r="B4066" t="s">
        <v>55</v>
      </c>
      <c r="C4066" t="s">
        <v>50</v>
      </c>
      <c r="D4066" t="s">
        <v>43</v>
      </c>
      <c r="E4066">
        <v>83</v>
      </c>
      <c r="F4066">
        <v>110</v>
      </c>
      <c r="G4066">
        <v>194</v>
      </c>
      <c r="H4066">
        <v>72</v>
      </c>
      <c r="I4066">
        <v>54</v>
      </c>
      <c r="J4066">
        <v>23</v>
      </c>
      <c r="K4066">
        <v>650</v>
      </c>
      <c r="L4066">
        <v>130</v>
      </c>
      <c r="M4066">
        <v>100</v>
      </c>
      <c r="N4066">
        <v>160</v>
      </c>
      <c r="O4066">
        <v>260</v>
      </c>
      <c r="P4066">
        <v>6</v>
      </c>
      <c r="Q4066" s="1">
        <v>40817</v>
      </c>
      <c r="R4066" t="s">
        <v>28</v>
      </c>
      <c r="S4066" t="s">
        <v>30</v>
      </c>
      <c r="T4066" t="s">
        <v>31</v>
      </c>
    </row>
    <row r="4067" spans="1:20" x14ac:dyDescent="0.25">
      <c r="A4067">
        <v>970</v>
      </c>
      <c r="B4067" t="s">
        <v>55</v>
      </c>
      <c r="C4067" t="s">
        <v>50</v>
      </c>
      <c r="D4067" t="s">
        <v>43</v>
      </c>
      <c r="E4067">
        <v>86</v>
      </c>
      <c r="F4067">
        <v>114</v>
      </c>
      <c r="G4067">
        <v>201</v>
      </c>
      <c r="H4067">
        <v>75</v>
      </c>
      <c r="I4067">
        <v>56</v>
      </c>
      <c r="J4067">
        <v>24</v>
      </c>
      <c r="K4067">
        <v>659</v>
      </c>
      <c r="L4067">
        <v>100</v>
      </c>
      <c r="M4067">
        <v>90</v>
      </c>
      <c r="N4067">
        <v>150</v>
      </c>
      <c r="O4067">
        <v>240</v>
      </c>
      <c r="P4067">
        <v>6</v>
      </c>
      <c r="Q4067" s="1">
        <v>40848</v>
      </c>
      <c r="R4067" t="s">
        <v>28</v>
      </c>
      <c r="S4067" t="s">
        <v>30</v>
      </c>
      <c r="T4067" t="s">
        <v>31</v>
      </c>
    </row>
    <row r="4068" spans="1:20" x14ac:dyDescent="0.25">
      <c r="A4068">
        <v>970</v>
      </c>
      <c r="B4068" t="s">
        <v>55</v>
      </c>
      <c r="C4068" t="s">
        <v>50</v>
      </c>
      <c r="D4068" t="s">
        <v>43</v>
      </c>
      <c r="E4068">
        <v>99</v>
      </c>
      <c r="F4068">
        <v>171</v>
      </c>
      <c r="G4068">
        <v>341</v>
      </c>
      <c r="H4068">
        <v>170</v>
      </c>
      <c r="I4068">
        <v>72</v>
      </c>
      <c r="J4068">
        <v>47</v>
      </c>
      <c r="K4068">
        <v>1091</v>
      </c>
      <c r="L4068">
        <v>110</v>
      </c>
      <c r="M4068">
        <v>140</v>
      </c>
      <c r="N4068">
        <v>160</v>
      </c>
      <c r="O4068">
        <v>300</v>
      </c>
      <c r="P4068">
        <v>8</v>
      </c>
      <c r="Q4068" s="1">
        <v>40179</v>
      </c>
      <c r="R4068" t="s">
        <v>32</v>
      </c>
      <c r="S4068" t="s">
        <v>39</v>
      </c>
      <c r="T4068" t="s">
        <v>31</v>
      </c>
    </row>
    <row r="4069" spans="1:20" x14ac:dyDescent="0.25">
      <c r="A4069">
        <v>970</v>
      </c>
      <c r="B4069" t="s">
        <v>55</v>
      </c>
      <c r="C4069" t="s">
        <v>50</v>
      </c>
      <c r="D4069" t="s">
        <v>43</v>
      </c>
      <c r="E4069">
        <v>99</v>
      </c>
      <c r="F4069">
        <v>170</v>
      </c>
      <c r="G4069">
        <v>340</v>
      </c>
      <c r="H4069">
        <v>170</v>
      </c>
      <c r="I4069">
        <v>71</v>
      </c>
      <c r="J4069">
        <v>47</v>
      </c>
      <c r="K4069">
        <v>1073</v>
      </c>
      <c r="L4069">
        <v>100</v>
      </c>
      <c r="M4069">
        <v>140</v>
      </c>
      <c r="N4069">
        <v>150</v>
      </c>
      <c r="O4069">
        <v>290</v>
      </c>
      <c r="P4069">
        <v>8</v>
      </c>
      <c r="Q4069" s="1">
        <v>40210</v>
      </c>
      <c r="R4069" t="s">
        <v>32</v>
      </c>
      <c r="S4069" t="s">
        <v>39</v>
      </c>
      <c r="T4069" t="s">
        <v>31</v>
      </c>
    </row>
    <row r="4070" spans="1:20" x14ac:dyDescent="0.25">
      <c r="A4070">
        <v>970</v>
      </c>
      <c r="B4070" t="s">
        <v>55</v>
      </c>
      <c r="C4070" t="s">
        <v>50</v>
      </c>
      <c r="D4070" t="s">
        <v>43</v>
      </c>
      <c r="E4070">
        <v>83</v>
      </c>
      <c r="F4070">
        <v>149</v>
      </c>
      <c r="G4070">
        <v>298</v>
      </c>
      <c r="H4070">
        <v>149</v>
      </c>
      <c r="I4070">
        <v>66</v>
      </c>
      <c r="J4070">
        <v>41</v>
      </c>
      <c r="K4070">
        <v>1156</v>
      </c>
      <c r="L4070">
        <v>90</v>
      </c>
      <c r="M4070">
        <v>120</v>
      </c>
      <c r="N4070">
        <v>140</v>
      </c>
      <c r="O4070">
        <v>260</v>
      </c>
      <c r="P4070">
        <v>8</v>
      </c>
      <c r="Q4070" s="1">
        <v>40299</v>
      </c>
      <c r="R4070" t="s">
        <v>32</v>
      </c>
      <c r="S4070" t="s">
        <v>39</v>
      </c>
      <c r="T4070" t="s">
        <v>31</v>
      </c>
    </row>
    <row r="4071" spans="1:20" x14ac:dyDescent="0.25">
      <c r="A4071">
        <v>970</v>
      </c>
      <c r="B4071" t="s">
        <v>55</v>
      </c>
      <c r="C4071" t="s">
        <v>50</v>
      </c>
      <c r="D4071" t="s">
        <v>43</v>
      </c>
      <c r="E4071">
        <v>87</v>
      </c>
      <c r="F4071">
        <v>155</v>
      </c>
      <c r="G4071">
        <v>310</v>
      </c>
      <c r="H4071">
        <v>155</v>
      </c>
      <c r="I4071">
        <v>68</v>
      </c>
      <c r="J4071">
        <v>43</v>
      </c>
      <c r="K4071">
        <v>1280</v>
      </c>
      <c r="L4071">
        <v>90</v>
      </c>
      <c r="M4071">
        <v>130</v>
      </c>
      <c r="N4071">
        <v>140</v>
      </c>
      <c r="O4071">
        <v>270</v>
      </c>
      <c r="P4071">
        <v>8</v>
      </c>
      <c r="Q4071" s="1">
        <v>40422</v>
      </c>
      <c r="R4071" t="s">
        <v>32</v>
      </c>
      <c r="S4071" t="s">
        <v>39</v>
      </c>
      <c r="T4071" t="s">
        <v>31</v>
      </c>
    </row>
    <row r="4072" spans="1:20" x14ac:dyDescent="0.25">
      <c r="A4072">
        <v>970</v>
      </c>
      <c r="B4072" t="s">
        <v>55</v>
      </c>
      <c r="C4072" t="s">
        <v>50</v>
      </c>
      <c r="D4072" t="s">
        <v>43</v>
      </c>
      <c r="E4072">
        <v>107</v>
      </c>
      <c r="F4072">
        <v>182</v>
      </c>
      <c r="G4072">
        <v>363</v>
      </c>
      <c r="H4072">
        <v>181</v>
      </c>
      <c r="I4072">
        <v>75</v>
      </c>
      <c r="J4072">
        <v>50</v>
      </c>
      <c r="K4072">
        <v>1283</v>
      </c>
      <c r="L4072">
        <v>100</v>
      </c>
      <c r="M4072">
        <v>170</v>
      </c>
      <c r="N4072">
        <v>160</v>
      </c>
      <c r="O4072">
        <v>330</v>
      </c>
      <c r="P4072">
        <v>8</v>
      </c>
      <c r="Q4072" s="1">
        <v>40483</v>
      </c>
      <c r="R4072" t="s">
        <v>32</v>
      </c>
      <c r="S4072" t="s">
        <v>39</v>
      </c>
      <c r="T4072" t="s">
        <v>31</v>
      </c>
    </row>
    <row r="4073" spans="1:20" x14ac:dyDescent="0.25">
      <c r="A4073">
        <v>970</v>
      </c>
      <c r="B4073" t="s">
        <v>55</v>
      </c>
      <c r="C4073" t="s">
        <v>50</v>
      </c>
      <c r="D4073" t="s">
        <v>43</v>
      </c>
      <c r="E4073">
        <v>147</v>
      </c>
      <c r="F4073">
        <v>170</v>
      </c>
      <c r="G4073">
        <v>362</v>
      </c>
      <c r="H4073">
        <v>170</v>
      </c>
      <c r="I4073">
        <v>71</v>
      </c>
      <c r="J4073">
        <v>47</v>
      </c>
      <c r="K4073">
        <v>1073</v>
      </c>
      <c r="L4073">
        <v>100</v>
      </c>
      <c r="M4073">
        <v>140</v>
      </c>
      <c r="N4073">
        <v>150</v>
      </c>
      <c r="O4073">
        <v>290</v>
      </c>
      <c r="P4073">
        <v>8</v>
      </c>
      <c r="Q4073" s="1">
        <v>40575</v>
      </c>
      <c r="R4073" t="s">
        <v>32</v>
      </c>
      <c r="S4073" t="s">
        <v>39</v>
      </c>
      <c r="T4073" t="s">
        <v>31</v>
      </c>
    </row>
    <row r="4074" spans="1:20" x14ac:dyDescent="0.25">
      <c r="A4074">
        <v>970</v>
      </c>
      <c r="B4074" t="s">
        <v>55</v>
      </c>
      <c r="C4074" t="s">
        <v>50</v>
      </c>
      <c r="D4074" t="s">
        <v>43</v>
      </c>
      <c r="E4074">
        <v>140</v>
      </c>
      <c r="F4074">
        <v>163</v>
      </c>
      <c r="G4074">
        <v>346</v>
      </c>
      <c r="H4074">
        <v>162</v>
      </c>
      <c r="I4074">
        <v>69</v>
      </c>
      <c r="J4074">
        <v>45</v>
      </c>
      <c r="K4074">
        <v>1059</v>
      </c>
      <c r="L4074">
        <v>100</v>
      </c>
      <c r="M4074">
        <v>130</v>
      </c>
      <c r="N4074">
        <v>150</v>
      </c>
      <c r="O4074">
        <v>280</v>
      </c>
      <c r="P4074">
        <v>8</v>
      </c>
      <c r="Q4074" s="1">
        <v>40603</v>
      </c>
      <c r="R4074" t="s">
        <v>32</v>
      </c>
      <c r="S4074" t="s">
        <v>39</v>
      </c>
      <c r="T4074" t="s">
        <v>31</v>
      </c>
    </row>
    <row r="4075" spans="1:20" x14ac:dyDescent="0.25">
      <c r="A4075">
        <v>970</v>
      </c>
      <c r="B4075" t="s">
        <v>55</v>
      </c>
      <c r="C4075" t="s">
        <v>50</v>
      </c>
      <c r="D4075" t="s">
        <v>43</v>
      </c>
      <c r="E4075">
        <v>159</v>
      </c>
      <c r="F4075">
        <v>182</v>
      </c>
      <c r="G4075">
        <v>387</v>
      </c>
      <c r="H4075">
        <v>181</v>
      </c>
      <c r="I4075">
        <v>75</v>
      </c>
      <c r="J4075">
        <v>50</v>
      </c>
      <c r="K4075">
        <v>1283</v>
      </c>
      <c r="L4075">
        <v>100</v>
      </c>
      <c r="M4075">
        <v>170</v>
      </c>
      <c r="N4075">
        <v>160</v>
      </c>
      <c r="O4075">
        <v>330</v>
      </c>
      <c r="P4075">
        <v>8</v>
      </c>
      <c r="Q4075" s="1">
        <v>40848</v>
      </c>
      <c r="R4075" t="s">
        <v>32</v>
      </c>
      <c r="S4075" t="s">
        <v>39</v>
      </c>
      <c r="T4075" t="s">
        <v>31</v>
      </c>
    </row>
    <row r="4076" spans="1:20" x14ac:dyDescent="0.25">
      <c r="A4076">
        <v>970</v>
      </c>
      <c r="B4076" t="s">
        <v>55</v>
      </c>
      <c r="C4076" t="s">
        <v>50</v>
      </c>
      <c r="D4076" t="s">
        <v>43</v>
      </c>
      <c r="E4076">
        <v>129</v>
      </c>
      <c r="F4076">
        <v>153</v>
      </c>
      <c r="G4076">
        <v>326</v>
      </c>
      <c r="H4076">
        <v>153</v>
      </c>
      <c r="I4076">
        <v>66</v>
      </c>
      <c r="J4076">
        <v>42</v>
      </c>
      <c r="K4076">
        <v>1319</v>
      </c>
      <c r="L4076">
        <v>80</v>
      </c>
      <c r="M4076">
        <v>140</v>
      </c>
      <c r="N4076">
        <v>140</v>
      </c>
      <c r="O4076">
        <v>280</v>
      </c>
      <c r="P4076">
        <v>8</v>
      </c>
      <c r="Q4076" s="1">
        <v>40878</v>
      </c>
      <c r="R4076" t="s">
        <v>32</v>
      </c>
      <c r="S4076" t="s">
        <v>39</v>
      </c>
      <c r="T4076" t="s">
        <v>31</v>
      </c>
    </row>
    <row r="4077" spans="1:20" x14ac:dyDescent="0.25">
      <c r="A4077">
        <v>970</v>
      </c>
      <c r="B4077" t="s">
        <v>55</v>
      </c>
      <c r="C4077" t="s">
        <v>50</v>
      </c>
      <c r="D4077" t="s">
        <v>43</v>
      </c>
      <c r="E4077">
        <v>-3</v>
      </c>
      <c r="F4077">
        <v>75</v>
      </c>
      <c r="G4077">
        <v>129</v>
      </c>
      <c r="H4077">
        <v>54</v>
      </c>
      <c r="I4077">
        <v>78</v>
      </c>
      <c r="J4077">
        <v>49</v>
      </c>
      <c r="K4077">
        <v>427</v>
      </c>
      <c r="L4077">
        <v>10</v>
      </c>
      <c r="M4077">
        <v>40</v>
      </c>
      <c r="N4077">
        <v>70</v>
      </c>
      <c r="O4077">
        <v>110</v>
      </c>
      <c r="P4077">
        <v>9</v>
      </c>
      <c r="Q4077" s="1">
        <v>40210</v>
      </c>
      <c r="R4077" t="s">
        <v>32</v>
      </c>
      <c r="S4077" t="s">
        <v>33</v>
      </c>
      <c r="T4077" t="s">
        <v>31</v>
      </c>
    </row>
    <row r="4078" spans="1:20" x14ac:dyDescent="0.25">
      <c r="A4078">
        <v>970</v>
      </c>
      <c r="B4078" t="s">
        <v>55</v>
      </c>
      <c r="C4078" t="s">
        <v>50</v>
      </c>
      <c r="D4078" t="s">
        <v>43</v>
      </c>
      <c r="E4078">
        <v>-4</v>
      </c>
      <c r="F4078">
        <v>73</v>
      </c>
      <c r="G4078">
        <v>125</v>
      </c>
      <c r="H4078">
        <v>52</v>
      </c>
      <c r="I4078">
        <v>77</v>
      </c>
      <c r="J4078">
        <v>47</v>
      </c>
      <c r="K4078">
        <v>421</v>
      </c>
      <c r="L4078">
        <v>20</v>
      </c>
      <c r="M4078">
        <v>40</v>
      </c>
      <c r="N4078">
        <v>70</v>
      </c>
      <c r="O4078">
        <v>110</v>
      </c>
      <c r="P4078">
        <v>9</v>
      </c>
      <c r="Q4078" s="1">
        <v>40238</v>
      </c>
      <c r="R4078" t="s">
        <v>32</v>
      </c>
      <c r="S4078" t="s">
        <v>33</v>
      </c>
      <c r="T4078" t="s">
        <v>31</v>
      </c>
    </row>
    <row r="4079" spans="1:20" x14ac:dyDescent="0.25">
      <c r="A4079">
        <v>970</v>
      </c>
      <c r="B4079" t="s">
        <v>55</v>
      </c>
      <c r="C4079" t="s">
        <v>50</v>
      </c>
      <c r="D4079" t="s">
        <v>43</v>
      </c>
      <c r="E4079">
        <v>-10</v>
      </c>
      <c r="F4079">
        <v>56</v>
      </c>
      <c r="G4079">
        <v>95</v>
      </c>
      <c r="H4079">
        <v>39</v>
      </c>
      <c r="I4079">
        <v>66</v>
      </c>
      <c r="J4079">
        <v>36</v>
      </c>
      <c r="K4079">
        <v>517</v>
      </c>
      <c r="L4079">
        <v>0</v>
      </c>
      <c r="M4079">
        <v>30</v>
      </c>
      <c r="N4079">
        <v>50</v>
      </c>
      <c r="O4079">
        <v>80</v>
      </c>
      <c r="P4079">
        <v>9</v>
      </c>
      <c r="Q4079" s="1">
        <v>40360</v>
      </c>
      <c r="R4079" t="s">
        <v>32</v>
      </c>
      <c r="S4079" t="s">
        <v>33</v>
      </c>
      <c r="T4079" t="s">
        <v>31</v>
      </c>
    </row>
    <row r="4080" spans="1:20" x14ac:dyDescent="0.25">
      <c r="A4080">
        <v>970</v>
      </c>
      <c r="B4080" t="s">
        <v>55</v>
      </c>
      <c r="C4080" t="s">
        <v>50</v>
      </c>
      <c r="D4080" t="s">
        <v>43</v>
      </c>
      <c r="E4080">
        <v>-10</v>
      </c>
      <c r="F4080">
        <v>52</v>
      </c>
      <c r="G4080">
        <v>89</v>
      </c>
      <c r="H4080">
        <v>37</v>
      </c>
      <c r="I4080">
        <v>62</v>
      </c>
      <c r="J4080">
        <v>33</v>
      </c>
      <c r="K4080">
        <v>513</v>
      </c>
      <c r="L4080">
        <v>0</v>
      </c>
      <c r="M4080">
        <v>30</v>
      </c>
      <c r="N4080">
        <v>40</v>
      </c>
      <c r="O4080">
        <v>70</v>
      </c>
      <c r="P4080">
        <v>9</v>
      </c>
      <c r="Q4080" s="1">
        <v>40391</v>
      </c>
      <c r="R4080" t="s">
        <v>32</v>
      </c>
      <c r="S4080" t="s">
        <v>33</v>
      </c>
      <c r="T4080" t="s">
        <v>31</v>
      </c>
    </row>
    <row r="4081" spans="1:20" x14ac:dyDescent="0.25">
      <c r="A4081">
        <v>970</v>
      </c>
      <c r="B4081" t="s">
        <v>55</v>
      </c>
      <c r="C4081" t="s">
        <v>50</v>
      </c>
      <c r="D4081" t="s">
        <v>43</v>
      </c>
      <c r="E4081">
        <v>-2</v>
      </c>
      <c r="F4081">
        <v>74</v>
      </c>
      <c r="G4081">
        <v>126</v>
      </c>
      <c r="H4081">
        <v>52</v>
      </c>
      <c r="I4081">
        <v>76</v>
      </c>
      <c r="J4081">
        <v>47</v>
      </c>
      <c r="K4081">
        <v>509</v>
      </c>
      <c r="L4081">
        <v>20</v>
      </c>
      <c r="M4081">
        <v>40</v>
      </c>
      <c r="N4081">
        <v>70</v>
      </c>
      <c r="O4081">
        <v>110</v>
      </c>
      <c r="P4081">
        <v>9</v>
      </c>
      <c r="Q4081" s="1">
        <v>40422</v>
      </c>
      <c r="R4081" t="s">
        <v>32</v>
      </c>
      <c r="S4081" t="s">
        <v>33</v>
      </c>
      <c r="T4081" t="s">
        <v>31</v>
      </c>
    </row>
    <row r="4082" spans="1:20" x14ac:dyDescent="0.25">
      <c r="A4082">
        <v>970</v>
      </c>
      <c r="B4082" t="s">
        <v>55</v>
      </c>
      <c r="C4082" t="s">
        <v>50</v>
      </c>
      <c r="D4082" t="s">
        <v>43</v>
      </c>
      <c r="E4082">
        <v>-6</v>
      </c>
      <c r="F4082">
        <v>65</v>
      </c>
      <c r="G4082">
        <v>112</v>
      </c>
      <c r="H4082">
        <v>47</v>
      </c>
      <c r="I4082">
        <v>71</v>
      </c>
      <c r="J4082">
        <v>42</v>
      </c>
      <c r="K4082">
        <v>521</v>
      </c>
      <c r="L4082">
        <v>0</v>
      </c>
      <c r="M4082">
        <v>40</v>
      </c>
      <c r="N4082">
        <v>60</v>
      </c>
      <c r="O4082">
        <v>100</v>
      </c>
      <c r="P4082">
        <v>9</v>
      </c>
      <c r="Q4082" s="1">
        <v>40513</v>
      </c>
      <c r="R4082" t="s">
        <v>32</v>
      </c>
      <c r="S4082" t="s">
        <v>33</v>
      </c>
      <c r="T4082" t="s">
        <v>31</v>
      </c>
    </row>
    <row r="4083" spans="1:20" x14ac:dyDescent="0.25">
      <c r="A4083">
        <v>970</v>
      </c>
      <c r="B4083" t="s">
        <v>55</v>
      </c>
      <c r="C4083" t="s">
        <v>50</v>
      </c>
      <c r="D4083" t="s">
        <v>43</v>
      </c>
      <c r="E4083">
        <v>-4</v>
      </c>
      <c r="F4083">
        <v>75</v>
      </c>
      <c r="G4083">
        <v>137</v>
      </c>
      <c r="H4083">
        <v>54</v>
      </c>
      <c r="I4083">
        <v>78</v>
      </c>
      <c r="J4083">
        <v>49</v>
      </c>
      <c r="K4083">
        <v>427</v>
      </c>
      <c r="L4083">
        <v>10</v>
      </c>
      <c r="M4083">
        <v>40</v>
      </c>
      <c r="N4083">
        <v>70</v>
      </c>
      <c r="O4083">
        <v>110</v>
      </c>
      <c r="P4083">
        <v>9</v>
      </c>
      <c r="Q4083" s="1">
        <v>40575</v>
      </c>
      <c r="R4083" t="s">
        <v>32</v>
      </c>
      <c r="S4083" t="s">
        <v>33</v>
      </c>
      <c r="T4083" t="s">
        <v>31</v>
      </c>
    </row>
    <row r="4084" spans="1:20" x14ac:dyDescent="0.25">
      <c r="A4084">
        <v>970</v>
      </c>
      <c r="B4084" t="s">
        <v>55</v>
      </c>
      <c r="C4084" t="s">
        <v>50</v>
      </c>
      <c r="D4084" t="s">
        <v>43</v>
      </c>
      <c r="E4084">
        <v>-4</v>
      </c>
      <c r="F4084">
        <v>75</v>
      </c>
      <c r="G4084">
        <v>127</v>
      </c>
      <c r="H4084">
        <v>53</v>
      </c>
      <c r="I4084">
        <v>73</v>
      </c>
      <c r="J4084">
        <v>48</v>
      </c>
      <c r="K4084">
        <v>458</v>
      </c>
      <c r="L4084">
        <v>10</v>
      </c>
      <c r="M4084">
        <v>40</v>
      </c>
      <c r="N4084">
        <v>70</v>
      </c>
      <c r="O4084">
        <v>110</v>
      </c>
      <c r="P4084">
        <v>9</v>
      </c>
      <c r="Q4084" s="1">
        <v>40664</v>
      </c>
      <c r="R4084" t="s">
        <v>32</v>
      </c>
      <c r="S4084" t="s">
        <v>33</v>
      </c>
      <c r="T4084" t="s">
        <v>31</v>
      </c>
    </row>
    <row r="4085" spans="1:20" x14ac:dyDescent="0.25">
      <c r="A4085">
        <v>970</v>
      </c>
      <c r="B4085" t="s">
        <v>55</v>
      </c>
      <c r="C4085" t="s">
        <v>50</v>
      </c>
      <c r="D4085" t="s">
        <v>43</v>
      </c>
      <c r="E4085">
        <v>-3</v>
      </c>
      <c r="F4085">
        <v>74</v>
      </c>
      <c r="G4085">
        <v>134</v>
      </c>
      <c r="H4085">
        <v>52</v>
      </c>
      <c r="I4085">
        <v>76</v>
      </c>
      <c r="J4085">
        <v>47</v>
      </c>
      <c r="K4085">
        <v>509</v>
      </c>
      <c r="L4085">
        <v>20</v>
      </c>
      <c r="M4085">
        <v>40</v>
      </c>
      <c r="N4085">
        <v>70</v>
      </c>
      <c r="O4085">
        <v>110</v>
      </c>
      <c r="P4085">
        <v>9</v>
      </c>
      <c r="Q4085" s="1">
        <v>40787</v>
      </c>
      <c r="R4085" t="s">
        <v>32</v>
      </c>
      <c r="S4085" t="s">
        <v>33</v>
      </c>
      <c r="T4085" t="s">
        <v>31</v>
      </c>
    </row>
    <row r="4086" spans="1:20" x14ac:dyDescent="0.25">
      <c r="A4086">
        <v>970</v>
      </c>
      <c r="B4086" t="s">
        <v>55</v>
      </c>
      <c r="C4086" t="s">
        <v>50</v>
      </c>
      <c r="D4086" t="s">
        <v>43</v>
      </c>
      <c r="E4086">
        <v>-6</v>
      </c>
      <c r="F4086">
        <v>73</v>
      </c>
      <c r="G4086">
        <v>133</v>
      </c>
      <c r="H4086">
        <v>52</v>
      </c>
      <c r="I4086">
        <v>77</v>
      </c>
      <c r="J4086">
        <v>47</v>
      </c>
      <c r="K4086">
        <v>509</v>
      </c>
      <c r="L4086">
        <v>10</v>
      </c>
      <c r="M4086">
        <v>40</v>
      </c>
      <c r="N4086">
        <v>70</v>
      </c>
      <c r="O4086">
        <v>110</v>
      </c>
      <c r="P4086">
        <v>9</v>
      </c>
      <c r="Q4086" s="1">
        <v>40848</v>
      </c>
      <c r="R4086" t="s">
        <v>32</v>
      </c>
      <c r="S4086" t="s">
        <v>33</v>
      </c>
      <c r="T4086" t="s">
        <v>31</v>
      </c>
    </row>
    <row r="4087" spans="1:20" x14ac:dyDescent="0.25">
      <c r="A4087">
        <v>970</v>
      </c>
      <c r="B4087" t="s">
        <v>55</v>
      </c>
      <c r="C4087" t="s">
        <v>50</v>
      </c>
      <c r="D4087" t="s">
        <v>43</v>
      </c>
      <c r="E4087">
        <v>33</v>
      </c>
      <c r="F4087">
        <v>80</v>
      </c>
      <c r="G4087">
        <v>140</v>
      </c>
      <c r="H4087">
        <v>60</v>
      </c>
      <c r="I4087">
        <v>47</v>
      </c>
      <c r="J4087">
        <v>19</v>
      </c>
      <c r="K4087">
        <v>336</v>
      </c>
      <c r="L4087">
        <v>40</v>
      </c>
      <c r="M4087">
        <v>50</v>
      </c>
      <c r="N4087">
        <v>70</v>
      </c>
      <c r="O4087">
        <v>120</v>
      </c>
      <c r="P4087">
        <v>10</v>
      </c>
      <c r="Q4087" s="1">
        <v>40179</v>
      </c>
      <c r="R4087" t="s">
        <v>32</v>
      </c>
      <c r="S4087" t="s">
        <v>34</v>
      </c>
      <c r="T4087" t="s">
        <v>31</v>
      </c>
    </row>
    <row r="4088" spans="1:20" x14ac:dyDescent="0.25">
      <c r="A4088">
        <v>970</v>
      </c>
      <c r="B4088" t="s">
        <v>55</v>
      </c>
      <c r="C4088" t="s">
        <v>50</v>
      </c>
      <c r="D4088" t="s">
        <v>43</v>
      </c>
      <c r="E4088">
        <v>26</v>
      </c>
      <c r="F4088">
        <v>71</v>
      </c>
      <c r="G4088">
        <v>123</v>
      </c>
      <c r="H4088">
        <v>52</v>
      </c>
      <c r="I4088">
        <v>45</v>
      </c>
      <c r="J4088">
        <v>17</v>
      </c>
      <c r="K4088">
        <v>405</v>
      </c>
      <c r="L4088">
        <v>50</v>
      </c>
      <c r="M4088">
        <v>30</v>
      </c>
      <c r="N4088">
        <v>60</v>
      </c>
      <c r="O4088">
        <v>90</v>
      </c>
      <c r="P4088">
        <v>10</v>
      </c>
      <c r="Q4088" s="1">
        <v>40452</v>
      </c>
      <c r="R4088" t="s">
        <v>32</v>
      </c>
      <c r="S4088" t="s">
        <v>34</v>
      </c>
      <c r="T4088" t="s">
        <v>31</v>
      </c>
    </row>
    <row r="4089" spans="1:20" x14ac:dyDescent="0.25">
      <c r="A4089">
        <v>970</v>
      </c>
      <c r="B4089" t="s">
        <v>55</v>
      </c>
      <c r="C4089" t="s">
        <v>50</v>
      </c>
      <c r="D4089" t="s">
        <v>43</v>
      </c>
      <c r="E4089">
        <v>51</v>
      </c>
      <c r="F4089">
        <v>80</v>
      </c>
      <c r="G4089">
        <v>157</v>
      </c>
      <c r="H4089">
        <v>60</v>
      </c>
      <c r="I4089">
        <v>49</v>
      </c>
      <c r="J4089">
        <v>19</v>
      </c>
      <c r="K4089">
        <v>336</v>
      </c>
      <c r="L4089">
        <v>40</v>
      </c>
      <c r="M4089">
        <v>50</v>
      </c>
      <c r="N4089">
        <v>70</v>
      </c>
      <c r="O4089">
        <v>120</v>
      </c>
      <c r="P4089">
        <v>10</v>
      </c>
      <c r="Q4089" s="1">
        <v>40544</v>
      </c>
      <c r="R4089" t="s">
        <v>32</v>
      </c>
      <c r="S4089" t="s">
        <v>34</v>
      </c>
      <c r="T4089" t="s">
        <v>31</v>
      </c>
    </row>
    <row r="4090" spans="1:20" x14ac:dyDescent="0.25">
      <c r="A4090">
        <v>970</v>
      </c>
      <c r="B4090" t="s">
        <v>55</v>
      </c>
      <c r="C4090" t="s">
        <v>50</v>
      </c>
      <c r="D4090" t="s">
        <v>43</v>
      </c>
      <c r="E4090">
        <v>46</v>
      </c>
      <c r="F4090">
        <v>77</v>
      </c>
      <c r="G4090">
        <v>143</v>
      </c>
      <c r="H4090">
        <v>57</v>
      </c>
      <c r="I4090">
        <v>46</v>
      </c>
      <c r="J4090">
        <v>18</v>
      </c>
      <c r="K4090">
        <v>323</v>
      </c>
      <c r="L4090">
        <v>40</v>
      </c>
      <c r="M4090">
        <v>40</v>
      </c>
      <c r="N4090">
        <v>70</v>
      </c>
      <c r="O4090">
        <v>110</v>
      </c>
      <c r="P4090">
        <v>10</v>
      </c>
      <c r="Q4090" s="1">
        <v>40603</v>
      </c>
      <c r="R4090" t="s">
        <v>32</v>
      </c>
      <c r="S4090" t="s">
        <v>34</v>
      </c>
      <c r="T4090" t="s">
        <v>31</v>
      </c>
    </row>
    <row r="4091" spans="1:20" x14ac:dyDescent="0.25">
      <c r="A4091">
        <v>970</v>
      </c>
      <c r="B4091" t="s">
        <v>55</v>
      </c>
      <c r="C4091" t="s">
        <v>50</v>
      </c>
      <c r="D4091" t="s">
        <v>43</v>
      </c>
      <c r="E4091">
        <v>39</v>
      </c>
      <c r="F4091">
        <v>71</v>
      </c>
      <c r="G4091">
        <v>131</v>
      </c>
      <c r="H4091">
        <v>52</v>
      </c>
      <c r="I4091">
        <v>45</v>
      </c>
      <c r="J4091">
        <v>17</v>
      </c>
      <c r="K4091">
        <v>405</v>
      </c>
      <c r="L4091">
        <v>50</v>
      </c>
      <c r="M4091">
        <v>30</v>
      </c>
      <c r="N4091">
        <v>60</v>
      </c>
      <c r="O4091">
        <v>90</v>
      </c>
      <c r="P4091">
        <v>10</v>
      </c>
      <c r="Q4091" s="1">
        <v>40817</v>
      </c>
      <c r="R4091" t="s">
        <v>32</v>
      </c>
      <c r="S4091" t="s">
        <v>34</v>
      </c>
      <c r="T4091" t="s">
        <v>31</v>
      </c>
    </row>
    <row r="4092" spans="1:20" x14ac:dyDescent="0.25">
      <c r="A4092">
        <v>970</v>
      </c>
      <c r="B4092" t="s">
        <v>55</v>
      </c>
      <c r="C4092" t="s">
        <v>50</v>
      </c>
      <c r="D4092" t="s">
        <v>43</v>
      </c>
      <c r="E4092">
        <v>47</v>
      </c>
      <c r="F4092">
        <v>79</v>
      </c>
      <c r="G4092">
        <v>147</v>
      </c>
      <c r="H4092">
        <v>59</v>
      </c>
      <c r="I4092">
        <v>47</v>
      </c>
      <c r="J4092">
        <v>19</v>
      </c>
      <c r="K4092">
        <v>411</v>
      </c>
      <c r="L4092">
        <v>40</v>
      </c>
      <c r="M4092">
        <v>50</v>
      </c>
      <c r="N4092">
        <v>70</v>
      </c>
      <c r="O4092">
        <v>120</v>
      </c>
      <c r="P4092">
        <v>10</v>
      </c>
      <c r="Q4092" s="1">
        <v>40848</v>
      </c>
      <c r="R4092" t="s">
        <v>32</v>
      </c>
      <c r="S4092" t="s">
        <v>34</v>
      </c>
      <c r="T4092" t="s">
        <v>31</v>
      </c>
    </row>
    <row r="4093" spans="1:20" x14ac:dyDescent="0.25">
      <c r="A4093">
        <v>970</v>
      </c>
      <c r="B4093" t="s">
        <v>55</v>
      </c>
      <c r="C4093" t="s">
        <v>50</v>
      </c>
      <c r="D4093" t="s">
        <v>43</v>
      </c>
      <c r="E4093">
        <v>43</v>
      </c>
      <c r="F4093">
        <v>73</v>
      </c>
      <c r="G4093">
        <v>135</v>
      </c>
      <c r="H4093">
        <v>54</v>
      </c>
      <c r="I4093">
        <v>44</v>
      </c>
      <c r="J4093">
        <v>17</v>
      </c>
      <c r="K4093">
        <v>424</v>
      </c>
      <c r="L4093">
        <v>30</v>
      </c>
      <c r="M4093">
        <v>50</v>
      </c>
      <c r="N4093">
        <v>60</v>
      </c>
      <c r="O4093">
        <v>110</v>
      </c>
      <c r="P4093">
        <v>10</v>
      </c>
      <c r="Q4093" s="1">
        <v>40878</v>
      </c>
      <c r="R4093" t="s">
        <v>32</v>
      </c>
      <c r="S4093" t="s">
        <v>34</v>
      </c>
      <c r="T4093" t="s">
        <v>31</v>
      </c>
    </row>
    <row r="4094" spans="1:20" x14ac:dyDescent="0.25">
      <c r="A4094">
        <v>970</v>
      </c>
      <c r="B4094" t="s">
        <v>55</v>
      </c>
      <c r="C4094" t="s">
        <v>50</v>
      </c>
      <c r="D4094" t="s">
        <v>43</v>
      </c>
      <c r="E4094">
        <v>16</v>
      </c>
      <c r="F4094">
        <v>71</v>
      </c>
      <c r="G4094">
        <v>129</v>
      </c>
      <c r="H4094">
        <v>58</v>
      </c>
      <c r="I4094">
        <v>55</v>
      </c>
      <c r="J4094">
        <v>22</v>
      </c>
      <c r="K4094">
        <v>325</v>
      </c>
      <c r="L4094">
        <v>20</v>
      </c>
      <c r="M4094">
        <v>40</v>
      </c>
      <c r="N4094">
        <v>70</v>
      </c>
      <c r="O4094">
        <v>110</v>
      </c>
      <c r="P4094">
        <v>11</v>
      </c>
      <c r="Q4094" s="1">
        <v>40238</v>
      </c>
      <c r="R4094" t="s">
        <v>26</v>
      </c>
      <c r="S4094" t="s">
        <v>35</v>
      </c>
      <c r="T4094" t="s">
        <v>25</v>
      </c>
    </row>
    <row r="4095" spans="1:20" x14ac:dyDescent="0.25">
      <c r="A4095">
        <v>970</v>
      </c>
      <c r="B4095" t="s">
        <v>55</v>
      </c>
      <c r="C4095" t="s">
        <v>50</v>
      </c>
      <c r="D4095" t="s">
        <v>43</v>
      </c>
      <c r="E4095">
        <v>12</v>
      </c>
      <c r="F4095">
        <v>64</v>
      </c>
      <c r="G4095">
        <v>115</v>
      </c>
      <c r="H4095">
        <v>51</v>
      </c>
      <c r="I4095">
        <v>52</v>
      </c>
      <c r="J4095">
        <v>19</v>
      </c>
      <c r="K4095">
        <v>419</v>
      </c>
      <c r="L4095">
        <v>20</v>
      </c>
      <c r="M4095">
        <v>40</v>
      </c>
      <c r="N4095">
        <v>60</v>
      </c>
      <c r="O4095">
        <v>100</v>
      </c>
      <c r="P4095">
        <v>11</v>
      </c>
      <c r="Q4095" s="1">
        <v>40360</v>
      </c>
      <c r="R4095" t="s">
        <v>26</v>
      </c>
      <c r="S4095" t="s">
        <v>35</v>
      </c>
      <c r="T4095" t="s">
        <v>25</v>
      </c>
    </row>
    <row r="4096" spans="1:20" x14ac:dyDescent="0.25">
      <c r="A4096">
        <v>970</v>
      </c>
      <c r="B4096" t="s">
        <v>55</v>
      </c>
      <c r="C4096" t="s">
        <v>50</v>
      </c>
      <c r="D4096" t="s">
        <v>43</v>
      </c>
      <c r="E4096">
        <v>7</v>
      </c>
      <c r="F4096">
        <v>57</v>
      </c>
      <c r="G4096">
        <v>102</v>
      </c>
      <c r="H4096">
        <v>45</v>
      </c>
      <c r="I4096">
        <v>50</v>
      </c>
      <c r="J4096">
        <v>17</v>
      </c>
      <c r="K4096">
        <v>409</v>
      </c>
      <c r="L4096">
        <v>10</v>
      </c>
      <c r="M4096">
        <v>30</v>
      </c>
      <c r="N4096">
        <v>50</v>
      </c>
      <c r="O4096">
        <v>80</v>
      </c>
      <c r="P4096">
        <v>11</v>
      </c>
      <c r="Q4096" s="1">
        <v>40422</v>
      </c>
      <c r="R4096" t="s">
        <v>26</v>
      </c>
      <c r="S4096" t="s">
        <v>35</v>
      </c>
      <c r="T4096" t="s">
        <v>25</v>
      </c>
    </row>
    <row r="4097" spans="1:20" x14ac:dyDescent="0.25">
      <c r="A4097">
        <v>970</v>
      </c>
      <c r="B4097" t="s">
        <v>55</v>
      </c>
      <c r="C4097" t="s">
        <v>50</v>
      </c>
      <c r="D4097" t="s">
        <v>43</v>
      </c>
      <c r="E4097">
        <v>27</v>
      </c>
      <c r="F4097">
        <v>73</v>
      </c>
      <c r="G4097">
        <v>141</v>
      </c>
      <c r="H4097">
        <v>59</v>
      </c>
      <c r="I4097">
        <v>55</v>
      </c>
      <c r="J4097">
        <v>22</v>
      </c>
      <c r="K4097">
        <v>331</v>
      </c>
      <c r="L4097">
        <v>10</v>
      </c>
      <c r="M4097">
        <v>50</v>
      </c>
      <c r="N4097">
        <v>60</v>
      </c>
      <c r="O4097">
        <v>110</v>
      </c>
      <c r="P4097">
        <v>11</v>
      </c>
      <c r="Q4097" s="1">
        <v>40575</v>
      </c>
      <c r="R4097" t="s">
        <v>26</v>
      </c>
      <c r="S4097" t="s">
        <v>35</v>
      </c>
      <c r="T4097" t="s">
        <v>25</v>
      </c>
    </row>
    <row r="4098" spans="1:20" x14ac:dyDescent="0.25">
      <c r="A4098">
        <v>970</v>
      </c>
      <c r="B4098" t="s">
        <v>55</v>
      </c>
      <c r="C4098" t="s">
        <v>50</v>
      </c>
      <c r="D4098" t="s">
        <v>43</v>
      </c>
      <c r="E4098">
        <v>24</v>
      </c>
      <c r="F4098">
        <v>71</v>
      </c>
      <c r="G4098">
        <v>137</v>
      </c>
      <c r="H4098">
        <v>58</v>
      </c>
      <c r="I4098">
        <v>55</v>
      </c>
      <c r="J4098">
        <v>22</v>
      </c>
      <c r="K4098">
        <v>325</v>
      </c>
      <c r="L4098">
        <v>20</v>
      </c>
      <c r="M4098">
        <v>40</v>
      </c>
      <c r="N4098">
        <v>70</v>
      </c>
      <c r="O4098">
        <v>110</v>
      </c>
      <c r="P4098">
        <v>11</v>
      </c>
      <c r="Q4098" s="1">
        <v>40603</v>
      </c>
      <c r="R4098" t="s">
        <v>26</v>
      </c>
      <c r="S4098" t="s">
        <v>35</v>
      </c>
      <c r="T4098" t="s">
        <v>25</v>
      </c>
    </row>
    <row r="4099" spans="1:20" x14ac:dyDescent="0.25">
      <c r="A4099">
        <v>970</v>
      </c>
      <c r="B4099" t="s">
        <v>55</v>
      </c>
      <c r="C4099" t="s">
        <v>50</v>
      </c>
      <c r="D4099" t="s">
        <v>43</v>
      </c>
      <c r="E4099">
        <v>15</v>
      </c>
      <c r="F4099">
        <v>64</v>
      </c>
      <c r="G4099">
        <v>114</v>
      </c>
      <c r="H4099">
        <v>51</v>
      </c>
      <c r="I4099">
        <v>49</v>
      </c>
      <c r="J4099">
        <v>19</v>
      </c>
      <c r="K4099">
        <v>396</v>
      </c>
      <c r="L4099">
        <v>20</v>
      </c>
      <c r="M4099">
        <v>40</v>
      </c>
      <c r="N4099">
        <v>60</v>
      </c>
      <c r="O4099">
        <v>100</v>
      </c>
      <c r="P4099">
        <v>11</v>
      </c>
      <c r="Q4099" s="1">
        <v>40695</v>
      </c>
      <c r="R4099" t="s">
        <v>26</v>
      </c>
      <c r="S4099" t="s">
        <v>35</v>
      </c>
      <c r="T4099" t="s">
        <v>25</v>
      </c>
    </row>
    <row r="4100" spans="1:20" x14ac:dyDescent="0.25">
      <c r="A4100">
        <v>970</v>
      </c>
      <c r="B4100" t="s">
        <v>55</v>
      </c>
      <c r="C4100" t="s">
        <v>50</v>
      </c>
      <c r="D4100" t="s">
        <v>43</v>
      </c>
      <c r="E4100">
        <v>27</v>
      </c>
      <c r="F4100">
        <v>64</v>
      </c>
      <c r="G4100">
        <v>117</v>
      </c>
      <c r="H4100">
        <v>53</v>
      </c>
      <c r="I4100">
        <v>37</v>
      </c>
      <c r="J4100">
        <v>16</v>
      </c>
      <c r="K4100">
        <v>1028</v>
      </c>
      <c r="L4100">
        <v>30</v>
      </c>
      <c r="M4100">
        <v>40</v>
      </c>
      <c r="N4100">
        <v>60</v>
      </c>
      <c r="O4100">
        <v>100</v>
      </c>
      <c r="P4100">
        <v>12</v>
      </c>
      <c r="Q4100" s="1">
        <v>40330</v>
      </c>
      <c r="R4100" t="s">
        <v>26</v>
      </c>
      <c r="S4100" t="s">
        <v>40</v>
      </c>
      <c r="T4100" t="s">
        <v>25</v>
      </c>
    </row>
    <row r="4101" spans="1:20" x14ac:dyDescent="0.25">
      <c r="A4101">
        <v>970</v>
      </c>
      <c r="B4101" t="s">
        <v>55</v>
      </c>
      <c r="C4101" t="s">
        <v>50</v>
      </c>
      <c r="D4101" t="s">
        <v>43</v>
      </c>
      <c r="E4101">
        <v>16</v>
      </c>
      <c r="F4101">
        <v>50</v>
      </c>
      <c r="G4101">
        <v>91</v>
      </c>
      <c r="H4101">
        <v>41</v>
      </c>
      <c r="I4101">
        <v>34</v>
      </c>
      <c r="J4101">
        <v>12</v>
      </c>
      <c r="K4101">
        <v>1046</v>
      </c>
      <c r="L4101">
        <v>20</v>
      </c>
      <c r="M4101">
        <v>30</v>
      </c>
      <c r="N4101">
        <v>50</v>
      </c>
      <c r="O4101">
        <v>80</v>
      </c>
      <c r="P4101">
        <v>12</v>
      </c>
      <c r="Q4101" s="1">
        <v>40391</v>
      </c>
      <c r="R4101" t="s">
        <v>26</v>
      </c>
      <c r="S4101" t="s">
        <v>40</v>
      </c>
      <c r="T4101" t="s">
        <v>25</v>
      </c>
    </row>
    <row r="4102" spans="1:20" x14ac:dyDescent="0.25">
      <c r="A4102">
        <v>970</v>
      </c>
      <c r="B4102" t="s">
        <v>55</v>
      </c>
      <c r="C4102" t="s">
        <v>50</v>
      </c>
      <c r="D4102" t="s">
        <v>43</v>
      </c>
      <c r="E4102">
        <v>50</v>
      </c>
      <c r="F4102">
        <v>74</v>
      </c>
      <c r="G4102">
        <v>145</v>
      </c>
      <c r="H4102">
        <v>62</v>
      </c>
      <c r="I4102">
        <v>40</v>
      </c>
      <c r="J4102">
        <v>19</v>
      </c>
      <c r="K4102">
        <v>958</v>
      </c>
      <c r="L4102">
        <v>30</v>
      </c>
      <c r="M4102">
        <v>50</v>
      </c>
      <c r="N4102">
        <v>60</v>
      </c>
      <c r="O4102">
        <v>110</v>
      </c>
      <c r="P4102">
        <v>12</v>
      </c>
      <c r="Q4102" s="1">
        <v>40575</v>
      </c>
      <c r="R4102" t="s">
        <v>26</v>
      </c>
      <c r="S4102" t="s">
        <v>40</v>
      </c>
      <c r="T4102" t="s">
        <v>25</v>
      </c>
    </row>
    <row r="4103" spans="1:20" x14ac:dyDescent="0.25">
      <c r="A4103">
        <v>970</v>
      </c>
      <c r="B4103" t="s">
        <v>55</v>
      </c>
      <c r="C4103" t="s">
        <v>50</v>
      </c>
      <c r="D4103" t="s">
        <v>43</v>
      </c>
      <c r="E4103">
        <v>47</v>
      </c>
      <c r="F4103">
        <v>73</v>
      </c>
      <c r="G4103">
        <v>144</v>
      </c>
      <c r="H4103">
        <v>62</v>
      </c>
      <c r="I4103">
        <v>41</v>
      </c>
      <c r="J4103">
        <v>19</v>
      </c>
      <c r="K4103">
        <v>952</v>
      </c>
      <c r="L4103">
        <v>30</v>
      </c>
      <c r="M4103">
        <v>50</v>
      </c>
      <c r="N4103">
        <v>60</v>
      </c>
      <c r="O4103">
        <v>110</v>
      </c>
      <c r="P4103">
        <v>12</v>
      </c>
      <c r="Q4103" s="1">
        <v>40603</v>
      </c>
      <c r="R4103" t="s">
        <v>26</v>
      </c>
      <c r="S4103" t="s">
        <v>40</v>
      </c>
      <c r="T4103" t="s">
        <v>25</v>
      </c>
    </row>
    <row r="4104" spans="1:20" x14ac:dyDescent="0.25">
      <c r="A4104">
        <v>970</v>
      </c>
      <c r="B4104" t="s">
        <v>55</v>
      </c>
      <c r="C4104" t="s">
        <v>50</v>
      </c>
      <c r="D4104" t="s">
        <v>43</v>
      </c>
      <c r="E4104">
        <v>40</v>
      </c>
      <c r="F4104">
        <v>64</v>
      </c>
      <c r="G4104">
        <v>126</v>
      </c>
      <c r="H4104">
        <v>54</v>
      </c>
      <c r="I4104">
        <v>37</v>
      </c>
      <c r="J4104">
        <v>16</v>
      </c>
      <c r="K4104">
        <v>1037</v>
      </c>
      <c r="L4104">
        <v>40</v>
      </c>
      <c r="M4104">
        <v>30</v>
      </c>
      <c r="N4104">
        <v>50</v>
      </c>
      <c r="O4104">
        <v>80</v>
      </c>
      <c r="P4104">
        <v>12</v>
      </c>
      <c r="Q4104" s="1">
        <v>40817</v>
      </c>
      <c r="R4104" t="s">
        <v>26</v>
      </c>
      <c r="S4104" t="s">
        <v>40</v>
      </c>
      <c r="T4104" t="s">
        <v>25</v>
      </c>
    </row>
    <row r="4105" spans="1:20" x14ac:dyDescent="0.25">
      <c r="A4105">
        <v>970</v>
      </c>
      <c r="B4105" t="s">
        <v>55</v>
      </c>
      <c r="C4105" t="s">
        <v>50</v>
      </c>
      <c r="D4105" t="s">
        <v>43</v>
      </c>
      <c r="E4105">
        <v>39</v>
      </c>
      <c r="F4105">
        <v>63</v>
      </c>
      <c r="G4105">
        <v>124</v>
      </c>
      <c r="H4105">
        <v>53</v>
      </c>
      <c r="I4105">
        <v>37</v>
      </c>
      <c r="J4105">
        <v>16</v>
      </c>
      <c r="K4105">
        <v>1054</v>
      </c>
      <c r="L4105">
        <v>20</v>
      </c>
      <c r="M4105">
        <v>40</v>
      </c>
      <c r="N4105">
        <v>50</v>
      </c>
      <c r="O4105">
        <v>90</v>
      </c>
      <c r="P4105">
        <v>12</v>
      </c>
      <c r="Q4105" s="1">
        <v>40878</v>
      </c>
      <c r="R4105" t="s">
        <v>26</v>
      </c>
      <c r="S4105" t="s">
        <v>40</v>
      </c>
      <c r="T4105" t="s">
        <v>25</v>
      </c>
    </row>
    <row r="4106" spans="1:20" x14ac:dyDescent="0.25">
      <c r="A4106">
        <v>971</v>
      </c>
      <c r="B4106" t="s">
        <v>61</v>
      </c>
      <c r="C4106" t="s">
        <v>37</v>
      </c>
      <c r="D4106" t="s">
        <v>22</v>
      </c>
      <c r="E4106">
        <v>-4</v>
      </c>
      <c r="F4106">
        <v>75</v>
      </c>
      <c r="G4106">
        <v>129</v>
      </c>
      <c r="H4106">
        <v>54</v>
      </c>
      <c r="I4106">
        <v>79</v>
      </c>
      <c r="J4106">
        <v>49</v>
      </c>
      <c r="K4106">
        <v>427</v>
      </c>
      <c r="L4106">
        <v>40</v>
      </c>
      <c r="M4106">
        <v>60</v>
      </c>
      <c r="N4106">
        <v>100</v>
      </c>
      <c r="O4106">
        <v>160</v>
      </c>
      <c r="P4106">
        <v>1</v>
      </c>
      <c r="Q4106" s="1">
        <v>40210</v>
      </c>
      <c r="R4106" t="s">
        <v>23</v>
      </c>
      <c r="S4106" t="s">
        <v>44</v>
      </c>
      <c r="T4106" t="s">
        <v>25</v>
      </c>
    </row>
    <row r="4107" spans="1:20" x14ac:dyDescent="0.25">
      <c r="A4107">
        <v>971</v>
      </c>
      <c r="B4107" t="s">
        <v>61</v>
      </c>
      <c r="C4107" t="s">
        <v>37</v>
      </c>
      <c r="D4107" t="s">
        <v>22</v>
      </c>
      <c r="E4107">
        <v>-3</v>
      </c>
      <c r="F4107">
        <v>73</v>
      </c>
      <c r="G4107">
        <v>125</v>
      </c>
      <c r="H4107">
        <v>52</v>
      </c>
      <c r="I4107">
        <v>76</v>
      </c>
      <c r="J4107">
        <v>47</v>
      </c>
      <c r="K4107">
        <v>433</v>
      </c>
      <c r="L4107">
        <v>30</v>
      </c>
      <c r="M4107">
        <v>60</v>
      </c>
      <c r="N4107">
        <v>90</v>
      </c>
      <c r="O4107">
        <v>150</v>
      </c>
      <c r="P4107">
        <v>1</v>
      </c>
      <c r="Q4107" s="1">
        <v>40269</v>
      </c>
      <c r="R4107" t="s">
        <v>23</v>
      </c>
      <c r="S4107" t="s">
        <v>44</v>
      </c>
      <c r="T4107" t="s">
        <v>25</v>
      </c>
    </row>
    <row r="4108" spans="1:20" x14ac:dyDescent="0.25">
      <c r="A4108">
        <v>971</v>
      </c>
      <c r="B4108" t="s">
        <v>61</v>
      </c>
      <c r="C4108" t="s">
        <v>37</v>
      </c>
      <c r="D4108" t="s">
        <v>22</v>
      </c>
      <c r="E4108">
        <v>-10</v>
      </c>
      <c r="F4108">
        <v>56</v>
      </c>
      <c r="G4108">
        <v>95</v>
      </c>
      <c r="H4108">
        <v>39</v>
      </c>
      <c r="I4108">
        <v>66</v>
      </c>
      <c r="J4108">
        <v>36</v>
      </c>
      <c r="K4108">
        <v>517</v>
      </c>
      <c r="L4108">
        <v>20</v>
      </c>
      <c r="M4108">
        <v>40</v>
      </c>
      <c r="N4108">
        <v>70</v>
      </c>
      <c r="O4108">
        <v>110</v>
      </c>
      <c r="P4108">
        <v>1</v>
      </c>
      <c r="Q4108" s="1">
        <v>40360</v>
      </c>
      <c r="R4108" t="s">
        <v>23</v>
      </c>
      <c r="S4108" t="s">
        <v>44</v>
      </c>
      <c r="T4108" t="s">
        <v>25</v>
      </c>
    </row>
    <row r="4109" spans="1:20" x14ac:dyDescent="0.25">
      <c r="A4109">
        <v>971</v>
      </c>
      <c r="B4109" t="s">
        <v>61</v>
      </c>
      <c r="C4109" t="s">
        <v>37</v>
      </c>
      <c r="D4109" t="s">
        <v>22</v>
      </c>
      <c r="E4109">
        <v>-5</v>
      </c>
      <c r="F4109">
        <v>71</v>
      </c>
      <c r="G4109">
        <v>122</v>
      </c>
      <c r="H4109">
        <v>51</v>
      </c>
      <c r="I4109">
        <v>76</v>
      </c>
      <c r="J4109">
        <v>46</v>
      </c>
      <c r="K4109">
        <v>503</v>
      </c>
      <c r="L4109">
        <v>50</v>
      </c>
      <c r="M4109">
        <v>70</v>
      </c>
      <c r="N4109">
        <v>100</v>
      </c>
      <c r="O4109">
        <v>170</v>
      </c>
      <c r="P4109">
        <v>1</v>
      </c>
      <c r="Q4109" s="1">
        <v>40452</v>
      </c>
      <c r="R4109" t="s">
        <v>23</v>
      </c>
      <c r="S4109" t="s">
        <v>44</v>
      </c>
      <c r="T4109" t="s">
        <v>25</v>
      </c>
    </row>
    <row r="4110" spans="1:20" x14ac:dyDescent="0.25">
      <c r="A4110">
        <v>971</v>
      </c>
      <c r="B4110" t="s">
        <v>61</v>
      </c>
      <c r="C4110" t="s">
        <v>37</v>
      </c>
      <c r="D4110" t="s">
        <v>22</v>
      </c>
      <c r="E4110">
        <v>-4</v>
      </c>
      <c r="F4110">
        <v>73</v>
      </c>
      <c r="G4110">
        <v>133</v>
      </c>
      <c r="H4110">
        <v>52</v>
      </c>
      <c r="I4110">
        <v>76</v>
      </c>
      <c r="J4110">
        <v>47</v>
      </c>
      <c r="K4110">
        <v>421</v>
      </c>
      <c r="L4110">
        <v>30</v>
      </c>
      <c r="M4110">
        <v>60</v>
      </c>
      <c r="N4110">
        <v>90</v>
      </c>
      <c r="O4110">
        <v>150</v>
      </c>
      <c r="P4110">
        <v>1</v>
      </c>
      <c r="Q4110" s="1">
        <v>40603</v>
      </c>
      <c r="R4110" t="s">
        <v>23</v>
      </c>
      <c r="S4110" t="s">
        <v>44</v>
      </c>
      <c r="T4110" t="s">
        <v>25</v>
      </c>
    </row>
    <row r="4111" spans="1:20" x14ac:dyDescent="0.25">
      <c r="A4111">
        <v>971</v>
      </c>
      <c r="B4111" t="s">
        <v>61</v>
      </c>
      <c r="C4111" t="s">
        <v>37</v>
      </c>
      <c r="D4111" t="s">
        <v>22</v>
      </c>
      <c r="E4111">
        <v>-3</v>
      </c>
      <c r="F4111">
        <v>75</v>
      </c>
      <c r="G4111">
        <v>127</v>
      </c>
      <c r="H4111">
        <v>53</v>
      </c>
      <c r="I4111">
        <v>72</v>
      </c>
      <c r="J4111">
        <v>48</v>
      </c>
      <c r="K4111">
        <v>458</v>
      </c>
      <c r="L4111">
        <v>40</v>
      </c>
      <c r="M4111">
        <v>60</v>
      </c>
      <c r="N4111">
        <v>100</v>
      </c>
      <c r="O4111">
        <v>160</v>
      </c>
      <c r="P4111">
        <v>1</v>
      </c>
      <c r="Q4111" s="1">
        <v>40664</v>
      </c>
      <c r="R4111" t="s">
        <v>23</v>
      </c>
      <c r="S4111" t="s">
        <v>44</v>
      </c>
      <c r="T4111" t="s">
        <v>25</v>
      </c>
    </row>
    <row r="4112" spans="1:20" x14ac:dyDescent="0.25">
      <c r="A4112">
        <v>971</v>
      </c>
      <c r="B4112" t="s">
        <v>61</v>
      </c>
      <c r="C4112" t="s">
        <v>37</v>
      </c>
      <c r="D4112" t="s">
        <v>22</v>
      </c>
      <c r="E4112">
        <v>-15</v>
      </c>
      <c r="F4112">
        <v>52</v>
      </c>
      <c r="G4112">
        <v>88</v>
      </c>
      <c r="H4112">
        <v>37</v>
      </c>
      <c r="I4112">
        <v>59</v>
      </c>
      <c r="J4112">
        <v>33</v>
      </c>
      <c r="K4112">
        <v>513</v>
      </c>
      <c r="L4112">
        <v>20</v>
      </c>
      <c r="M4112">
        <v>40</v>
      </c>
      <c r="N4112">
        <v>70</v>
      </c>
      <c r="O4112">
        <v>110</v>
      </c>
      <c r="P4112">
        <v>1</v>
      </c>
      <c r="Q4112" s="1">
        <v>40756</v>
      </c>
      <c r="R4112" t="s">
        <v>23</v>
      </c>
      <c r="S4112" t="s">
        <v>44</v>
      </c>
      <c r="T4112" t="s">
        <v>25</v>
      </c>
    </row>
    <row r="4113" spans="1:20" x14ac:dyDescent="0.25">
      <c r="A4113">
        <v>971</v>
      </c>
      <c r="B4113" t="s">
        <v>61</v>
      </c>
      <c r="C4113" t="s">
        <v>37</v>
      </c>
      <c r="D4113" t="s">
        <v>22</v>
      </c>
      <c r="E4113">
        <v>-6</v>
      </c>
      <c r="F4113">
        <v>73</v>
      </c>
      <c r="G4113">
        <v>133</v>
      </c>
      <c r="H4113">
        <v>52</v>
      </c>
      <c r="I4113">
        <v>77</v>
      </c>
      <c r="J4113">
        <v>47</v>
      </c>
      <c r="K4113">
        <v>509</v>
      </c>
      <c r="L4113">
        <v>10</v>
      </c>
      <c r="M4113">
        <v>60</v>
      </c>
      <c r="N4113">
        <v>80</v>
      </c>
      <c r="O4113">
        <v>140</v>
      </c>
      <c r="P4113">
        <v>1</v>
      </c>
      <c r="Q4113" s="1">
        <v>40848</v>
      </c>
      <c r="R4113" t="s">
        <v>23</v>
      </c>
      <c r="S4113" t="s">
        <v>44</v>
      </c>
      <c r="T4113" t="s">
        <v>25</v>
      </c>
    </row>
    <row r="4114" spans="1:20" x14ac:dyDescent="0.25">
      <c r="A4114">
        <v>971</v>
      </c>
      <c r="B4114" t="s">
        <v>61</v>
      </c>
      <c r="C4114" t="s">
        <v>37</v>
      </c>
      <c r="D4114" t="s">
        <v>22</v>
      </c>
      <c r="E4114">
        <v>8</v>
      </c>
      <c r="F4114">
        <v>68</v>
      </c>
      <c r="G4114">
        <v>116</v>
      </c>
      <c r="H4114">
        <v>48</v>
      </c>
      <c r="I4114">
        <v>60</v>
      </c>
      <c r="J4114">
        <v>15</v>
      </c>
      <c r="K4114">
        <v>422</v>
      </c>
      <c r="L4114">
        <v>30</v>
      </c>
      <c r="M4114">
        <v>60</v>
      </c>
      <c r="N4114">
        <v>80</v>
      </c>
      <c r="O4114">
        <v>140</v>
      </c>
      <c r="P4114">
        <v>2</v>
      </c>
      <c r="Q4114" s="1">
        <v>40299</v>
      </c>
      <c r="R4114" t="s">
        <v>23</v>
      </c>
      <c r="S4114" t="s">
        <v>24</v>
      </c>
      <c r="T4114" t="s">
        <v>25</v>
      </c>
    </row>
    <row r="4115" spans="1:20" x14ac:dyDescent="0.25">
      <c r="A4115">
        <v>971</v>
      </c>
      <c r="B4115" t="s">
        <v>61</v>
      </c>
      <c r="C4115" t="s">
        <v>37</v>
      </c>
      <c r="D4115" t="s">
        <v>22</v>
      </c>
      <c r="E4115">
        <v>4</v>
      </c>
      <c r="F4115">
        <v>65</v>
      </c>
      <c r="G4115">
        <v>112</v>
      </c>
      <c r="H4115">
        <v>47</v>
      </c>
      <c r="I4115">
        <v>61</v>
      </c>
      <c r="J4115">
        <v>15</v>
      </c>
      <c r="K4115">
        <v>456</v>
      </c>
      <c r="L4115">
        <v>40</v>
      </c>
      <c r="M4115">
        <v>50</v>
      </c>
      <c r="N4115">
        <v>90</v>
      </c>
      <c r="O4115">
        <v>140</v>
      </c>
      <c r="P4115">
        <v>2</v>
      </c>
      <c r="Q4115" s="1">
        <v>40330</v>
      </c>
      <c r="R4115" t="s">
        <v>23</v>
      </c>
      <c r="S4115" t="s">
        <v>24</v>
      </c>
      <c r="T4115" t="s">
        <v>25</v>
      </c>
    </row>
    <row r="4116" spans="1:20" x14ac:dyDescent="0.25">
      <c r="A4116">
        <v>971</v>
      </c>
      <c r="B4116" t="s">
        <v>61</v>
      </c>
      <c r="C4116" t="s">
        <v>37</v>
      </c>
      <c r="D4116" t="s">
        <v>22</v>
      </c>
      <c r="E4116">
        <v>0</v>
      </c>
      <c r="F4116">
        <v>55</v>
      </c>
      <c r="G4116">
        <v>94</v>
      </c>
      <c r="H4116">
        <v>39</v>
      </c>
      <c r="I4116">
        <v>55</v>
      </c>
      <c r="J4116">
        <v>12</v>
      </c>
      <c r="K4116">
        <v>478</v>
      </c>
      <c r="L4116">
        <v>20</v>
      </c>
      <c r="M4116">
        <v>40</v>
      </c>
      <c r="N4116">
        <v>70</v>
      </c>
      <c r="O4116">
        <v>110</v>
      </c>
      <c r="P4116">
        <v>2</v>
      </c>
      <c r="Q4116" s="1">
        <v>40360</v>
      </c>
      <c r="R4116" t="s">
        <v>23</v>
      </c>
      <c r="S4116" t="s">
        <v>24</v>
      </c>
      <c r="T4116" t="s">
        <v>25</v>
      </c>
    </row>
    <row r="4117" spans="1:20" x14ac:dyDescent="0.25">
      <c r="A4117">
        <v>971</v>
      </c>
      <c r="B4117" t="s">
        <v>61</v>
      </c>
      <c r="C4117" t="s">
        <v>37</v>
      </c>
      <c r="D4117" t="s">
        <v>22</v>
      </c>
      <c r="E4117">
        <v>8</v>
      </c>
      <c r="F4117">
        <v>67</v>
      </c>
      <c r="G4117">
        <v>114</v>
      </c>
      <c r="H4117">
        <v>47</v>
      </c>
      <c r="I4117">
        <v>59</v>
      </c>
      <c r="J4117">
        <v>15</v>
      </c>
      <c r="K4117">
        <v>474</v>
      </c>
      <c r="L4117">
        <v>40</v>
      </c>
      <c r="M4117">
        <v>50</v>
      </c>
      <c r="N4117">
        <v>90</v>
      </c>
      <c r="O4117">
        <v>140</v>
      </c>
      <c r="P4117">
        <v>2</v>
      </c>
      <c r="Q4117" s="1">
        <v>40391</v>
      </c>
      <c r="R4117" t="s">
        <v>23</v>
      </c>
      <c r="S4117" t="s">
        <v>24</v>
      </c>
      <c r="T4117" t="s">
        <v>25</v>
      </c>
    </row>
    <row r="4118" spans="1:20" x14ac:dyDescent="0.25">
      <c r="A4118">
        <v>971</v>
      </c>
      <c r="B4118" t="s">
        <v>61</v>
      </c>
      <c r="C4118" t="s">
        <v>37</v>
      </c>
      <c r="D4118" t="s">
        <v>22</v>
      </c>
      <c r="E4118">
        <v>21</v>
      </c>
      <c r="F4118">
        <v>84</v>
      </c>
      <c r="G4118">
        <v>144</v>
      </c>
      <c r="H4118">
        <v>60</v>
      </c>
      <c r="I4118">
        <v>63</v>
      </c>
      <c r="J4118">
        <v>19</v>
      </c>
      <c r="K4118">
        <v>463</v>
      </c>
      <c r="L4118">
        <v>90</v>
      </c>
      <c r="M4118">
        <v>80</v>
      </c>
      <c r="N4118">
        <v>130</v>
      </c>
      <c r="O4118">
        <v>210</v>
      </c>
      <c r="P4118">
        <v>2</v>
      </c>
      <c r="Q4118" s="1">
        <v>40452</v>
      </c>
      <c r="R4118" t="s">
        <v>23</v>
      </c>
      <c r="S4118" t="s">
        <v>24</v>
      </c>
      <c r="T4118" t="s">
        <v>25</v>
      </c>
    </row>
    <row r="4119" spans="1:20" x14ac:dyDescent="0.25">
      <c r="A4119">
        <v>971</v>
      </c>
      <c r="B4119" t="s">
        <v>61</v>
      </c>
      <c r="C4119" t="s">
        <v>37</v>
      </c>
      <c r="D4119" t="s">
        <v>22</v>
      </c>
      <c r="E4119">
        <v>14</v>
      </c>
      <c r="F4119">
        <v>75</v>
      </c>
      <c r="G4119">
        <v>128</v>
      </c>
      <c r="H4119">
        <v>53</v>
      </c>
      <c r="I4119">
        <v>61</v>
      </c>
      <c r="J4119">
        <v>17</v>
      </c>
      <c r="K4119">
        <v>470</v>
      </c>
      <c r="L4119">
        <v>40</v>
      </c>
      <c r="M4119">
        <v>60</v>
      </c>
      <c r="N4119">
        <v>90</v>
      </c>
      <c r="O4119">
        <v>150</v>
      </c>
      <c r="P4119">
        <v>2</v>
      </c>
      <c r="Q4119" s="1">
        <v>40483</v>
      </c>
      <c r="R4119" t="s">
        <v>23</v>
      </c>
      <c r="S4119" t="s">
        <v>24</v>
      </c>
      <c r="T4119" t="s">
        <v>25</v>
      </c>
    </row>
    <row r="4120" spans="1:20" x14ac:dyDescent="0.25">
      <c r="A4120">
        <v>971</v>
      </c>
      <c r="B4120" t="s">
        <v>61</v>
      </c>
      <c r="C4120" t="s">
        <v>37</v>
      </c>
      <c r="D4120" t="s">
        <v>22</v>
      </c>
      <c r="E4120">
        <v>36</v>
      </c>
      <c r="F4120">
        <v>87</v>
      </c>
      <c r="G4120">
        <v>159</v>
      </c>
      <c r="H4120">
        <v>62</v>
      </c>
      <c r="I4120">
        <v>63</v>
      </c>
      <c r="J4120">
        <v>20</v>
      </c>
      <c r="K4120">
        <v>385</v>
      </c>
      <c r="L4120">
        <v>60</v>
      </c>
      <c r="M4120">
        <v>70</v>
      </c>
      <c r="N4120">
        <v>110</v>
      </c>
      <c r="O4120">
        <v>180</v>
      </c>
      <c r="P4120">
        <v>2</v>
      </c>
      <c r="Q4120" s="1">
        <v>40603</v>
      </c>
      <c r="R4120" t="s">
        <v>23</v>
      </c>
      <c r="S4120" t="s">
        <v>24</v>
      </c>
      <c r="T4120" t="s">
        <v>25</v>
      </c>
    </row>
    <row r="4121" spans="1:20" x14ac:dyDescent="0.25">
      <c r="A4121">
        <v>971</v>
      </c>
      <c r="B4121" t="s">
        <v>61</v>
      </c>
      <c r="C4121" t="s">
        <v>37</v>
      </c>
      <c r="D4121" t="s">
        <v>22</v>
      </c>
      <c r="E4121">
        <v>11</v>
      </c>
      <c r="F4121">
        <v>68</v>
      </c>
      <c r="G4121">
        <v>115</v>
      </c>
      <c r="H4121">
        <v>48</v>
      </c>
      <c r="I4121">
        <v>56</v>
      </c>
      <c r="J4121">
        <v>15</v>
      </c>
      <c r="K4121">
        <v>422</v>
      </c>
      <c r="L4121">
        <v>30</v>
      </c>
      <c r="M4121">
        <v>60</v>
      </c>
      <c r="N4121">
        <v>80</v>
      </c>
      <c r="O4121">
        <v>140</v>
      </c>
      <c r="P4121">
        <v>2</v>
      </c>
      <c r="Q4121" s="1">
        <v>40664</v>
      </c>
      <c r="R4121" t="s">
        <v>23</v>
      </c>
      <c r="S4121" t="s">
        <v>24</v>
      </c>
      <c r="T4121" t="s">
        <v>25</v>
      </c>
    </row>
    <row r="4122" spans="1:20" x14ac:dyDescent="0.25">
      <c r="A4122">
        <v>971</v>
      </c>
      <c r="B4122" t="s">
        <v>61</v>
      </c>
      <c r="C4122" t="s">
        <v>37</v>
      </c>
      <c r="D4122" t="s">
        <v>22</v>
      </c>
      <c r="E4122">
        <v>11</v>
      </c>
      <c r="F4122">
        <v>67</v>
      </c>
      <c r="G4122">
        <v>113</v>
      </c>
      <c r="H4122">
        <v>47</v>
      </c>
      <c r="I4122">
        <v>55</v>
      </c>
      <c r="J4122">
        <v>15</v>
      </c>
      <c r="K4122">
        <v>474</v>
      </c>
      <c r="L4122">
        <v>40</v>
      </c>
      <c r="M4122">
        <v>50</v>
      </c>
      <c r="N4122">
        <v>90</v>
      </c>
      <c r="O4122">
        <v>140</v>
      </c>
      <c r="P4122">
        <v>2</v>
      </c>
      <c r="Q4122" s="1">
        <v>40756</v>
      </c>
      <c r="R4122" t="s">
        <v>23</v>
      </c>
      <c r="S4122" t="s">
        <v>24</v>
      </c>
      <c r="T4122" t="s">
        <v>25</v>
      </c>
    </row>
    <row r="4123" spans="1:20" x14ac:dyDescent="0.25">
      <c r="A4123">
        <v>971</v>
      </c>
      <c r="B4123" t="s">
        <v>61</v>
      </c>
      <c r="C4123" t="s">
        <v>37</v>
      </c>
      <c r="D4123" t="s">
        <v>22</v>
      </c>
      <c r="E4123">
        <v>42</v>
      </c>
      <c r="F4123">
        <v>83</v>
      </c>
      <c r="G4123">
        <v>140</v>
      </c>
      <c r="H4123">
        <v>57</v>
      </c>
      <c r="I4123">
        <v>41</v>
      </c>
      <c r="J4123">
        <v>18</v>
      </c>
      <c r="K4123">
        <v>364</v>
      </c>
      <c r="L4123">
        <v>70</v>
      </c>
      <c r="M4123">
        <v>70</v>
      </c>
      <c r="N4123">
        <v>100</v>
      </c>
      <c r="O4123">
        <v>170</v>
      </c>
      <c r="P4123">
        <v>3</v>
      </c>
      <c r="Q4123" s="1">
        <v>40179</v>
      </c>
      <c r="R4123" t="s">
        <v>23</v>
      </c>
      <c r="S4123" t="s">
        <v>38</v>
      </c>
      <c r="T4123" t="s">
        <v>31</v>
      </c>
    </row>
    <row r="4124" spans="1:20" x14ac:dyDescent="0.25">
      <c r="A4124">
        <v>971</v>
      </c>
      <c r="B4124" t="s">
        <v>61</v>
      </c>
      <c r="C4124" t="s">
        <v>37</v>
      </c>
      <c r="D4124" t="s">
        <v>22</v>
      </c>
      <c r="E4124">
        <v>38</v>
      </c>
      <c r="F4124">
        <v>76</v>
      </c>
      <c r="G4124">
        <v>128</v>
      </c>
      <c r="H4124">
        <v>52</v>
      </c>
      <c r="I4124">
        <v>38</v>
      </c>
      <c r="J4124">
        <v>16</v>
      </c>
      <c r="K4124">
        <v>357</v>
      </c>
      <c r="L4124">
        <v>70</v>
      </c>
      <c r="M4124">
        <v>60</v>
      </c>
      <c r="N4124">
        <v>100</v>
      </c>
      <c r="O4124">
        <v>160</v>
      </c>
      <c r="P4124">
        <v>3</v>
      </c>
      <c r="Q4124" s="1">
        <v>40210</v>
      </c>
      <c r="R4124" t="s">
        <v>23</v>
      </c>
      <c r="S4124" t="s">
        <v>38</v>
      </c>
      <c r="T4124" t="s">
        <v>31</v>
      </c>
    </row>
    <row r="4125" spans="1:20" x14ac:dyDescent="0.25">
      <c r="A4125">
        <v>971</v>
      </c>
      <c r="B4125" t="s">
        <v>61</v>
      </c>
      <c r="C4125" t="s">
        <v>37</v>
      </c>
      <c r="D4125" t="s">
        <v>22</v>
      </c>
      <c r="E4125">
        <v>25</v>
      </c>
      <c r="F4125">
        <v>61</v>
      </c>
      <c r="G4125">
        <v>103</v>
      </c>
      <c r="H4125">
        <v>42</v>
      </c>
      <c r="I4125">
        <v>36</v>
      </c>
      <c r="J4125">
        <v>13</v>
      </c>
      <c r="K4125">
        <v>384</v>
      </c>
      <c r="L4125">
        <v>40</v>
      </c>
      <c r="M4125">
        <v>50</v>
      </c>
      <c r="N4125">
        <v>70</v>
      </c>
      <c r="O4125">
        <v>120</v>
      </c>
      <c r="P4125">
        <v>3</v>
      </c>
      <c r="Q4125" s="1">
        <v>40299</v>
      </c>
      <c r="R4125" t="s">
        <v>23</v>
      </c>
      <c r="S4125" t="s">
        <v>38</v>
      </c>
      <c r="T4125" t="s">
        <v>31</v>
      </c>
    </row>
    <row r="4126" spans="1:20" x14ac:dyDescent="0.25">
      <c r="A4126">
        <v>971</v>
      </c>
      <c r="B4126" t="s">
        <v>61</v>
      </c>
      <c r="C4126" t="s">
        <v>37</v>
      </c>
      <c r="D4126" t="s">
        <v>22</v>
      </c>
      <c r="E4126">
        <v>28</v>
      </c>
      <c r="F4126">
        <v>64</v>
      </c>
      <c r="G4126">
        <v>107</v>
      </c>
      <c r="H4126">
        <v>43</v>
      </c>
      <c r="I4126">
        <v>36</v>
      </c>
      <c r="J4126">
        <v>13</v>
      </c>
      <c r="K4126">
        <v>424</v>
      </c>
      <c r="L4126">
        <v>50</v>
      </c>
      <c r="M4126">
        <v>50</v>
      </c>
      <c r="N4126">
        <v>80</v>
      </c>
      <c r="O4126">
        <v>130</v>
      </c>
      <c r="P4126">
        <v>3</v>
      </c>
      <c r="Q4126" s="1">
        <v>40422</v>
      </c>
      <c r="R4126" t="s">
        <v>23</v>
      </c>
      <c r="S4126" t="s">
        <v>38</v>
      </c>
      <c r="T4126" t="s">
        <v>31</v>
      </c>
    </row>
    <row r="4127" spans="1:20" x14ac:dyDescent="0.25">
      <c r="A4127">
        <v>971</v>
      </c>
      <c r="B4127" t="s">
        <v>61</v>
      </c>
      <c r="C4127" t="s">
        <v>37</v>
      </c>
      <c r="D4127" t="s">
        <v>22</v>
      </c>
      <c r="E4127">
        <v>29</v>
      </c>
      <c r="F4127">
        <v>64</v>
      </c>
      <c r="G4127">
        <v>107</v>
      </c>
      <c r="H4127">
        <v>43</v>
      </c>
      <c r="I4127">
        <v>35</v>
      </c>
      <c r="J4127">
        <v>13</v>
      </c>
      <c r="K4127">
        <v>419</v>
      </c>
      <c r="L4127">
        <v>80</v>
      </c>
      <c r="M4127">
        <v>50</v>
      </c>
      <c r="N4127">
        <v>100</v>
      </c>
      <c r="O4127">
        <v>150</v>
      </c>
      <c r="P4127">
        <v>3</v>
      </c>
      <c r="Q4127" s="1">
        <v>40452</v>
      </c>
      <c r="R4127" t="s">
        <v>23</v>
      </c>
      <c r="S4127" t="s">
        <v>38</v>
      </c>
      <c r="T4127" t="s">
        <v>31</v>
      </c>
    </row>
    <row r="4128" spans="1:20" x14ac:dyDescent="0.25">
      <c r="A4128">
        <v>971</v>
      </c>
      <c r="B4128" t="s">
        <v>61</v>
      </c>
      <c r="C4128" t="s">
        <v>37</v>
      </c>
      <c r="D4128" t="s">
        <v>22</v>
      </c>
      <c r="E4128">
        <v>65</v>
      </c>
      <c r="F4128">
        <v>83</v>
      </c>
      <c r="G4128">
        <v>157</v>
      </c>
      <c r="H4128">
        <v>57</v>
      </c>
      <c r="I4128">
        <v>43</v>
      </c>
      <c r="J4128">
        <v>18</v>
      </c>
      <c r="K4128">
        <v>364</v>
      </c>
      <c r="L4128">
        <v>70</v>
      </c>
      <c r="M4128">
        <v>70</v>
      </c>
      <c r="N4128">
        <v>100</v>
      </c>
      <c r="O4128">
        <v>170</v>
      </c>
      <c r="P4128">
        <v>3</v>
      </c>
      <c r="Q4128" s="1">
        <v>40544</v>
      </c>
      <c r="R4128" t="s">
        <v>23</v>
      </c>
      <c r="S4128" t="s">
        <v>38</v>
      </c>
      <c r="T4128" t="s">
        <v>31</v>
      </c>
    </row>
    <row r="4129" spans="1:20" x14ac:dyDescent="0.25">
      <c r="A4129">
        <v>971</v>
      </c>
      <c r="B4129" t="s">
        <v>61</v>
      </c>
      <c r="C4129" t="s">
        <v>37</v>
      </c>
      <c r="D4129" t="s">
        <v>22</v>
      </c>
      <c r="E4129">
        <v>56</v>
      </c>
      <c r="F4129">
        <v>76</v>
      </c>
      <c r="G4129">
        <v>136</v>
      </c>
      <c r="H4129">
        <v>52</v>
      </c>
      <c r="I4129">
        <v>38</v>
      </c>
      <c r="J4129">
        <v>16</v>
      </c>
      <c r="K4129">
        <v>357</v>
      </c>
      <c r="L4129">
        <v>70</v>
      </c>
      <c r="M4129">
        <v>60</v>
      </c>
      <c r="N4129">
        <v>100</v>
      </c>
      <c r="O4129">
        <v>160</v>
      </c>
      <c r="P4129">
        <v>3</v>
      </c>
      <c r="Q4129" s="1">
        <v>40575</v>
      </c>
      <c r="R4129" t="s">
        <v>23</v>
      </c>
      <c r="S4129" t="s">
        <v>38</v>
      </c>
      <c r="T4129" t="s">
        <v>31</v>
      </c>
    </row>
    <row r="4130" spans="1:20" x14ac:dyDescent="0.25">
      <c r="A4130">
        <v>971</v>
      </c>
      <c r="B4130" t="s">
        <v>61</v>
      </c>
      <c r="C4130" t="s">
        <v>37</v>
      </c>
      <c r="D4130" t="s">
        <v>22</v>
      </c>
      <c r="E4130">
        <v>50</v>
      </c>
      <c r="F4130">
        <v>72</v>
      </c>
      <c r="G4130">
        <v>129</v>
      </c>
      <c r="H4130">
        <v>49</v>
      </c>
      <c r="I4130">
        <v>38</v>
      </c>
      <c r="J4130">
        <v>15</v>
      </c>
      <c r="K4130">
        <v>351</v>
      </c>
      <c r="L4130">
        <v>60</v>
      </c>
      <c r="M4130">
        <v>60</v>
      </c>
      <c r="N4130">
        <v>90</v>
      </c>
      <c r="O4130">
        <v>150</v>
      </c>
      <c r="P4130">
        <v>3</v>
      </c>
      <c r="Q4130" s="1">
        <v>40603</v>
      </c>
      <c r="R4130" t="s">
        <v>23</v>
      </c>
      <c r="S4130" t="s">
        <v>38</v>
      </c>
      <c r="T4130" t="s">
        <v>31</v>
      </c>
    </row>
    <row r="4131" spans="1:20" x14ac:dyDescent="0.25">
      <c r="A4131">
        <v>971</v>
      </c>
      <c r="B4131" t="s">
        <v>61</v>
      </c>
      <c r="C4131" t="s">
        <v>37</v>
      </c>
      <c r="D4131" t="s">
        <v>22</v>
      </c>
      <c r="E4131">
        <v>35</v>
      </c>
      <c r="F4131">
        <v>61</v>
      </c>
      <c r="G4131">
        <v>102</v>
      </c>
      <c r="H4131">
        <v>42</v>
      </c>
      <c r="I4131">
        <v>33</v>
      </c>
      <c r="J4131">
        <v>13</v>
      </c>
      <c r="K4131">
        <v>384</v>
      </c>
      <c r="L4131">
        <v>40</v>
      </c>
      <c r="M4131">
        <v>50</v>
      </c>
      <c r="N4131">
        <v>70</v>
      </c>
      <c r="O4131">
        <v>120</v>
      </c>
      <c r="P4131">
        <v>3</v>
      </c>
      <c r="Q4131" s="1">
        <v>40664</v>
      </c>
      <c r="R4131" t="s">
        <v>23</v>
      </c>
      <c r="S4131" t="s">
        <v>38</v>
      </c>
      <c r="T4131" t="s">
        <v>31</v>
      </c>
    </row>
    <row r="4132" spans="1:20" x14ac:dyDescent="0.25">
      <c r="A4132">
        <v>971</v>
      </c>
      <c r="B4132" t="s">
        <v>61</v>
      </c>
      <c r="C4132" t="s">
        <v>37</v>
      </c>
      <c r="D4132" t="s">
        <v>22</v>
      </c>
      <c r="E4132">
        <v>43</v>
      </c>
      <c r="F4132">
        <v>64</v>
      </c>
      <c r="G4132">
        <v>114</v>
      </c>
      <c r="H4132">
        <v>43</v>
      </c>
      <c r="I4132">
        <v>35</v>
      </c>
      <c r="J4132">
        <v>13</v>
      </c>
      <c r="K4132">
        <v>419</v>
      </c>
      <c r="L4132">
        <v>80</v>
      </c>
      <c r="M4132">
        <v>50</v>
      </c>
      <c r="N4132">
        <v>100</v>
      </c>
      <c r="O4132">
        <v>150</v>
      </c>
      <c r="P4132">
        <v>3</v>
      </c>
      <c r="Q4132" s="1">
        <v>40817</v>
      </c>
      <c r="R4132" t="s">
        <v>23</v>
      </c>
      <c r="S4132" t="s">
        <v>38</v>
      </c>
      <c r="T4132" t="s">
        <v>31</v>
      </c>
    </row>
    <row r="4133" spans="1:20" x14ac:dyDescent="0.25">
      <c r="A4133">
        <v>971</v>
      </c>
      <c r="B4133" t="s">
        <v>61</v>
      </c>
      <c r="C4133" t="s">
        <v>37</v>
      </c>
      <c r="D4133" t="s">
        <v>22</v>
      </c>
      <c r="E4133">
        <v>98</v>
      </c>
      <c r="F4133">
        <v>155</v>
      </c>
      <c r="G4133">
        <v>267</v>
      </c>
      <c r="H4133">
        <v>112</v>
      </c>
      <c r="I4133">
        <v>57</v>
      </c>
      <c r="J4133">
        <v>34</v>
      </c>
      <c r="K4133">
        <v>502</v>
      </c>
      <c r="L4133">
        <v>70</v>
      </c>
      <c r="M4133">
        <v>70</v>
      </c>
      <c r="N4133">
        <v>110</v>
      </c>
      <c r="O4133">
        <v>180</v>
      </c>
      <c r="P4133">
        <v>13</v>
      </c>
      <c r="Q4133" s="1">
        <v>40269</v>
      </c>
      <c r="R4133" t="s">
        <v>26</v>
      </c>
      <c r="S4133" t="s">
        <v>27</v>
      </c>
      <c r="T4133" t="s">
        <v>25</v>
      </c>
    </row>
    <row r="4134" spans="1:20" x14ac:dyDescent="0.25">
      <c r="A4134">
        <v>971</v>
      </c>
      <c r="B4134" t="s">
        <v>61</v>
      </c>
      <c r="C4134" t="s">
        <v>37</v>
      </c>
      <c r="D4134" t="s">
        <v>22</v>
      </c>
      <c r="E4134">
        <v>101</v>
      </c>
      <c r="F4134">
        <v>159</v>
      </c>
      <c r="G4134">
        <v>273</v>
      </c>
      <c r="H4134">
        <v>114</v>
      </c>
      <c r="I4134">
        <v>58</v>
      </c>
      <c r="J4134">
        <v>35</v>
      </c>
      <c r="K4134">
        <v>555</v>
      </c>
      <c r="L4134">
        <v>70</v>
      </c>
      <c r="M4134">
        <v>70</v>
      </c>
      <c r="N4134">
        <v>110</v>
      </c>
      <c r="O4134">
        <v>180</v>
      </c>
      <c r="P4134">
        <v>13</v>
      </c>
      <c r="Q4134" s="1">
        <v>40299</v>
      </c>
      <c r="R4134" t="s">
        <v>26</v>
      </c>
      <c r="S4134" t="s">
        <v>27</v>
      </c>
      <c r="T4134" t="s">
        <v>25</v>
      </c>
    </row>
    <row r="4135" spans="1:20" x14ac:dyDescent="0.25">
      <c r="A4135">
        <v>971</v>
      </c>
      <c r="B4135" t="s">
        <v>61</v>
      </c>
      <c r="C4135" t="s">
        <v>37</v>
      </c>
      <c r="D4135" t="s">
        <v>22</v>
      </c>
      <c r="E4135">
        <v>76</v>
      </c>
      <c r="F4135">
        <v>127</v>
      </c>
      <c r="G4135">
        <v>218</v>
      </c>
      <c r="H4135">
        <v>91</v>
      </c>
      <c r="I4135">
        <v>51</v>
      </c>
      <c r="J4135">
        <v>28</v>
      </c>
      <c r="K4135">
        <v>656</v>
      </c>
      <c r="L4135">
        <v>50</v>
      </c>
      <c r="M4135">
        <v>40</v>
      </c>
      <c r="N4135">
        <v>60</v>
      </c>
      <c r="O4135">
        <v>100</v>
      </c>
      <c r="P4135">
        <v>13</v>
      </c>
      <c r="Q4135" s="1">
        <v>40452</v>
      </c>
      <c r="R4135" t="s">
        <v>26</v>
      </c>
      <c r="S4135" t="s">
        <v>27</v>
      </c>
      <c r="T4135" t="s">
        <v>25</v>
      </c>
    </row>
    <row r="4136" spans="1:20" x14ac:dyDescent="0.25">
      <c r="A4136">
        <v>971</v>
      </c>
      <c r="B4136" t="s">
        <v>61</v>
      </c>
      <c r="C4136" t="s">
        <v>37</v>
      </c>
      <c r="D4136" t="s">
        <v>22</v>
      </c>
      <c r="E4136">
        <v>89</v>
      </c>
      <c r="F4136">
        <v>143</v>
      </c>
      <c r="G4136">
        <v>245</v>
      </c>
      <c r="H4136">
        <v>102</v>
      </c>
      <c r="I4136">
        <v>54</v>
      </c>
      <c r="J4136">
        <v>31</v>
      </c>
      <c r="K4136">
        <v>666</v>
      </c>
      <c r="L4136">
        <v>70</v>
      </c>
      <c r="M4136">
        <v>70</v>
      </c>
      <c r="N4136">
        <v>100</v>
      </c>
      <c r="O4136">
        <v>170</v>
      </c>
      <c r="P4136">
        <v>13</v>
      </c>
      <c r="Q4136" s="1">
        <v>40483</v>
      </c>
      <c r="R4136" t="s">
        <v>26</v>
      </c>
      <c r="S4136" t="s">
        <v>27</v>
      </c>
      <c r="T4136" t="s">
        <v>25</v>
      </c>
    </row>
    <row r="4137" spans="1:20" x14ac:dyDescent="0.25">
      <c r="A4137">
        <v>971</v>
      </c>
      <c r="B4137" t="s">
        <v>61</v>
      </c>
      <c r="C4137" t="s">
        <v>37</v>
      </c>
      <c r="D4137" t="s">
        <v>22</v>
      </c>
      <c r="E4137">
        <v>105</v>
      </c>
      <c r="F4137">
        <v>120</v>
      </c>
      <c r="G4137">
        <v>220</v>
      </c>
      <c r="H4137">
        <v>86</v>
      </c>
      <c r="I4137">
        <v>49</v>
      </c>
      <c r="J4137">
        <v>26</v>
      </c>
      <c r="K4137">
        <v>490</v>
      </c>
      <c r="L4137">
        <v>60</v>
      </c>
      <c r="M4137">
        <v>50</v>
      </c>
      <c r="N4137">
        <v>90</v>
      </c>
      <c r="O4137">
        <v>140</v>
      </c>
      <c r="P4137">
        <v>13</v>
      </c>
      <c r="Q4137" s="1">
        <v>40575</v>
      </c>
      <c r="R4137" t="s">
        <v>26</v>
      </c>
      <c r="S4137" t="s">
        <v>27</v>
      </c>
      <c r="T4137" t="s">
        <v>25</v>
      </c>
    </row>
    <row r="4138" spans="1:20" x14ac:dyDescent="0.25">
      <c r="A4138">
        <v>971</v>
      </c>
      <c r="B4138" t="s">
        <v>61</v>
      </c>
      <c r="C4138" t="s">
        <v>37</v>
      </c>
      <c r="D4138" t="s">
        <v>22</v>
      </c>
      <c r="E4138">
        <v>110</v>
      </c>
      <c r="F4138">
        <v>125</v>
      </c>
      <c r="G4138">
        <v>228</v>
      </c>
      <c r="H4138">
        <v>89</v>
      </c>
      <c r="I4138">
        <v>51</v>
      </c>
      <c r="J4138">
        <v>27</v>
      </c>
      <c r="K4138">
        <v>481</v>
      </c>
      <c r="L4138">
        <v>60</v>
      </c>
      <c r="M4138">
        <v>50</v>
      </c>
      <c r="N4138">
        <v>90</v>
      </c>
      <c r="O4138">
        <v>140</v>
      </c>
      <c r="P4138">
        <v>13</v>
      </c>
      <c r="Q4138" s="1">
        <v>40603</v>
      </c>
      <c r="R4138" t="s">
        <v>26</v>
      </c>
      <c r="S4138" t="s">
        <v>27</v>
      </c>
      <c r="T4138" t="s">
        <v>25</v>
      </c>
    </row>
    <row r="4139" spans="1:20" x14ac:dyDescent="0.25">
      <c r="A4139">
        <v>971</v>
      </c>
      <c r="B4139" t="s">
        <v>61</v>
      </c>
      <c r="C4139" t="s">
        <v>37</v>
      </c>
      <c r="D4139" t="s">
        <v>22</v>
      </c>
      <c r="E4139">
        <v>145</v>
      </c>
      <c r="F4139">
        <v>155</v>
      </c>
      <c r="G4139">
        <v>285</v>
      </c>
      <c r="H4139">
        <v>112</v>
      </c>
      <c r="I4139">
        <v>57</v>
      </c>
      <c r="J4139">
        <v>34</v>
      </c>
      <c r="K4139">
        <v>502</v>
      </c>
      <c r="L4139">
        <v>70</v>
      </c>
      <c r="M4139">
        <v>70</v>
      </c>
      <c r="N4139">
        <v>110</v>
      </c>
      <c r="O4139">
        <v>180</v>
      </c>
      <c r="P4139">
        <v>13</v>
      </c>
      <c r="Q4139" s="1">
        <v>40634</v>
      </c>
      <c r="R4139" t="s">
        <v>26</v>
      </c>
      <c r="S4139" t="s">
        <v>27</v>
      </c>
      <c r="T4139" t="s">
        <v>25</v>
      </c>
    </row>
    <row r="4140" spans="1:20" x14ac:dyDescent="0.25">
      <c r="A4140">
        <v>971</v>
      </c>
      <c r="B4140" t="s">
        <v>61</v>
      </c>
      <c r="C4140" t="s">
        <v>37</v>
      </c>
      <c r="D4140" t="s">
        <v>22</v>
      </c>
      <c r="E4140">
        <v>120</v>
      </c>
      <c r="F4140">
        <v>134</v>
      </c>
      <c r="G4140">
        <v>245</v>
      </c>
      <c r="H4140">
        <v>96</v>
      </c>
      <c r="I4140">
        <v>53</v>
      </c>
      <c r="J4140">
        <v>29</v>
      </c>
      <c r="K4140">
        <v>666</v>
      </c>
      <c r="L4140">
        <v>60</v>
      </c>
      <c r="M4140">
        <v>60</v>
      </c>
      <c r="N4140">
        <v>90</v>
      </c>
      <c r="O4140">
        <v>150</v>
      </c>
      <c r="P4140">
        <v>13</v>
      </c>
      <c r="Q4140" s="1">
        <v>40787</v>
      </c>
      <c r="R4140" t="s">
        <v>26</v>
      </c>
      <c r="S4140" t="s">
        <v>27</v>
      </c>
      <c r="T4140" t="s">
        <v>25</v>
      </c>
    </row>
    <row r="4141" spans="1:20" x14ac:dyDescent="0.25">
      <c r="A4141">
        <v>971</v>
      </c>
      <c r="B4141" t="s">
        <v>61</v>
      </c>
      <c r="C4141" t="s">
        <v>37</v>
      </c>
      <c r="D4141" t="s">
        <v>22</v>
      </c>
      <c r="E4141">
        <v>132</v>
      </c>
      <c r="F4141">
        <v>143</v>
      </c>
      <c r="G4141">
        <v>261</v>
      </c>
      <c r="H4141">
        <v>102</v>
      </c>
      <c r="I4141">
        <v>54</v>
      </c>
      <c r="J4141">
        <v>31</v>
      </c>
      <c r="K4141">
        <v>666</v>
      </c>
      <c r="L4141">
        <v>70</v>
      </c>
      <c r="M4141">
        <v>70</v>
      </c>
      <c r="N4141">
        <v>100</v>
      </c>
      <c r="O4141">
        <v>170</v>
      </c>
      <c r="P4141">
        <v>13</v>
      </c>
      <c r="Q4141" s="1">
        <v>40848</v>
      </c>
      <c r="R4141" t="s">
        <v>26</v>
      </c>
      <c r="S4141" t="s">
        <v>27</v>
      </c>
      <c r="T4141" t="s">
        <v>25</v>
      </c>
    </row>
    <row r="4142" spans="1:20" x14ac:dyDescent="0.25">
      <c r="A4142">
        <v>971</v>
      </c>
      <c r="B4142" t="s">
        <v>61</v>
      </c>
      <c r="C4142" t="s">
        <v>37</v>
      </c>
      <c r="D4142" t="s">
        <v>22</v>
      </c>
      <c r="E4142">
        <v>32</v>
      </c>
      <c r="F4142">
        <v>77</v>
      </c>
      <c r="G4142">
        <v>134</v>
      </c>
      <c r="H4142">
        <v>57</v>
      </c>
      <c r="I4142">
        <v>45</v>
      </c>
      <c r="J4142">
        <v>18</v>
      </c>
      <c r="K4142">
        <v>323</v>
      </c>
      <c r="L4142">
        <v>40</v>
      </c>
      <c r="M4142">
        <v>50</v>
      </c>
      <c r="N4142">
        <v>70</v>
      </c>
      <c r="O4142">
        <v>120</v>
      </c>
      <c r="P4142">
        <v>5</v>
      </c>
      <c r="Q4142" s="1">
        <v>40238</v>
      </c>
      <c r="R4142" t="s">
        <v>28</v>
      </c>
      <c r="S4142" t="s">
        <v>29</v>
      </c>
      <c r="T4142" t="s">
        <v>25</v>
      </c>
    </row>
    <row r="4143" spans="1:20" x14ac:dyDescent="0.25">
      <c r="A4143">
        <v>971</v>
      </c>
      <c r="B4143" t="s">
        <v>61</v>
      </c>
      <c r="C4143" t="s">
        <v>37</v>
      </c>
      <c r="D4143" t="s">
        <v>22</v>
      </c>
      <c r="E4143">
        <v>28</v>
      </c>
      <c r="F4143">
        <v>74</v>
      </c>
      <c r="G4143">
        <v>129</v>
      </c>
      <c r="H4143">
        <v>55</v>
      </c>
      <c r="I4143">
        <v>46</v>
      </c>
      <c r="J4143">
        <v>18</v>
      </c>
      <c r="K4143">
        <v>336</v>
      </c>
      <c r="L4143">
        <v>40</v>
      </c>
      <c r="M4143">
        <v>50</v>
      </c>
      <c r="N4143">
        <v>70</v>
      </c>
      <c r="O4143">
        <v>120</v>
      </c>
      <c r="P4143">
        <v>5</v>
      </c>
      <c r="Q4143" s="1">
        <v>40269</v>
      </c>
      <c r="R4143" t="s">
        <v>28</v>
      </c>
      <c r="S4143" t="s">
        <v>29</v>
      </c>
      <c r="T4143" t="s">
        <v>25</v>
      </c>
    </row>
    <row r="4144" spans="1:20" x14ac:dyDescent="0.25">
      <c r="A4144">
        <v>971</v>
      </c>
      <c r="B4144" t="s">
        <v>61</v>
      </c>
      <c r="C4144" t="s">
        <v>37</v>
      </c>
      <c r="D4144" t="s">
        <v>22</v>
      </c>
      <c r="E4144">
        <v>27</v>
      </c>
      <c r="F4144">
        <v>71</v>
      </c>
      <c r="G4144">
        <v>123</v>
      </c>
      <c r="H4144">
        <v>52</v>
      </c>
      <c r="I4144">
        <v>44</v>
      </c>
      <c r="J4144">
        <v>17</v>
      </c>
      <c r="K4144">
        <v>405</v>
      </c>
      <c r="L4144">
        <v>60</v>
      </c>
      <c r="M4144">
        <v>30</v>
      </c>
      <c r="N4144">
        <v>70</v>
      </c>
      <c r="O4144">
        <v>100</v>
      </c>
      <c r="P4144">
        <v>5</v>
      </c>
      <c r="Q4144" s="1">
        <v>40452</v>
      </c>
      <c r="R4144" t="s">
        <v>28</v>
      </c>
      <c r="S4144" t="s">
        <v>29</v>
      </c>
      <c r="T4144" t="s">
        <v>25</v>
      </c>
    </row>
    <row r="4145" spans="1:20" x14ac:dyDescent="0.25">
      <c r="A4145">
        <v>971</v>
      </c>
      <c r="B4145" t="s">
        <v>61</v>
      </c>
      <c r="C4145" t="s">
        <v>37</v>
      </c>
      <c r="D4145" t="s">
        <v>22</v>
      </c>
      <c r="E4145">
        <v>42</v>
      </c>
      <c r="F4145">
        <v>74</v>
      </c>
      <c r="G4145">
        <v>137</v>
      </c>
      <c r="H4145">
        <v>55</v>
      </c>
      <c r="I4145">
        <v>46</v>
      </c>
      <c r="J4145">
        <v>18</v>
      </c>
      <c r="K4145">
        <v>336</v>
      </c>
      <c r="L4145">
        <v>40</v>
      </c>
      <c r="M4145">
        <v>50</v>
      </c>
      <c r="N4145">
        <v>70</v>
      </c>
      <c r="O4145">
        <v>120</v>
      </c>
      <c r="P4145">
        <v>5</v>
      </c>
      <c r="Q4145" s="1">
        <v>40634</v>
      </c>
      <c r="R4145" t="s">
        <v>28</v>
      </c>
      <c r="S4145" t="s">
        <v>29</v>
      </c>
      <c r="T4145" t="s">
        <v>25</v>
      </c>
    </row>
    <row r="4146" spans="1:20" x14ac:dyDescent="0.25">
      <c r="A4146">
        <v>971</v>
      </c>
      <c r="B4146" t="s">
        <v>61</v>
      </c>
      <c r="C4146" t="s">
        <v>37</v>
      </c>
      <c r="D4146" t="s">
        <v>22</v>
      </c>
      <c r="E4146">
        <v>37</v>
      </c>
      <c r="F4146">
        <v>71</v>
      </c>
      <c r="G4146">
        <v>122</v>
      </c>
      <c r="H4146">
        <v>52</v>
      </c>
      <c r="I4146">
        <v>41</v>
      </c>
      <c r="J4146">
        <v>17</v>
      </c>
      <c r="K4146">
        <v>361</v>
      </c>
      <c r="L4146">
        <v>40</v>
      </c>
      <c r="M4146">
        <v>40</v>
      </c>
      <c r="N4146">
        <v>70</v>
      </c>
      <c r="O4146">
        <v>110</v>
      </c>
      <c r="P4146">
        <v>5</v>
      </c>
      <c r="Q4146" s="1">
        <v>40664</v>
      </c>
      <c r="R4146" t="s">
        <v>28</v>
      </c>
      <c r="S4146" t="s">
        <v>29</v>
      </c>
      <c r="T4146" t="s">
        <v>25</v>
      </c>
    </row>
    <row r="4147" spans="1:20" x14ac:dyDescent="0.25">
      <c r="A4147">
        <v>971</v>
      </c>
      <c r="B4147" t="s">
        <v>61</v>
      </c>
      <c r="C4147" t="s">
        <v>37</v>
      </c>
      <c r="D4147" t="s">
        <v>22</v>
      </c>
      <c r="E4147">
        <v>26</v>
      </c>
      <c r="F4147">
        <v>62</v>
      </c>
      <c r="G4147">
        <v>107</v>
      </c>
      <c r="H4147">
        <v>46</v>
      </c>
      <c r="I4147">
        <v>40</v>
      </c>
      <c r="J4147">
        <v>15</v>
      </c>
      <c r="K4147">
        <v>415</v>
      </c>
      <c r="L4147">
        <v>30</v>
      </c>
      <c r="M4147">
        <v>40</v>
      </c>
      <c r="N4147">
        <v>60</v>
      </c>
      <c r="O4147">
        <v>100</v>
      </c>
      <c r="P4147">
        <v>5</v>
      </c>
      <c r="Q4147" s="1">
        <v>40756</v>
      </c>
      <c r="R4147" t="s">
        <v>28</v>
      </c>
      <c r="S4147" t="s">
        <v>29</v>
      </c>
      <c r="T4147" t="s">
        <v>25</v>
      </c>
    </row>
    <row r="4148" spans="1:20" x14ac:dyDescent="0.25">
      <c r="A4148">
        <v>971</v>
      </c>
      <c r="B4148" t="s">
        <v>61</v>
      </c>
      <c r="C4148" t="s">
        <v>37</v>
      </c>
      <c r="D4148" t="s">
        <v>22</v>
      </c>
      <c r="E4148">
        <v>99</v>
      </c>
      <c r="F4148">
        <v>171</v>
      </c>
      <c r="G4148">
        <v>341</v>
      </c>
      <c r="H4148">
        <v>170</v>
      </c>
      <c r="I4148">
        <v>72</v>
      </c>
      <c r="J4148">
        <v>47</v>
      </c>
      <c r="K4148">
        <v>1091</v>
      </c>
      <c r="L4148">
        <v>100</v>
      </c>
      <c r="M4148">
        <v>160</v>
      </c>
      <c r="N4148">
        <v>160</v>
      </c>
      <c r="O4148">
        <v>320</v>
      </c>
      <c r="P4148">
        <v>6</v>
      </c>
      <c r="Q4148" s="1">
        <v>40179</v>
      </c>
      <c r="R4148" t="s">
        <v>28</v>
      </c>
      <c r="S4148" t="s">
        <v>30</v>
      </c>
      <c r="T4148" t="s">
        <v>31</v>
      </c>
    </row>
    <row r="4149" spans="1:20" x14ac:dyDescent="0.25">
      <c r="A4149">
        <v>971</v>
      </c>
      <c r="B4149" t="s">
        <v>61</v>
      </c>
      <c r="C4149" t="s">
        <v>37</v>
      </c>
      <c r="D4149" t="s">
        <v>22</v>
      </c>
      <c r="E4149">
        <v>99</v>
      </c>
      <c r="F4149">
        <v>170</v>
      </c>
      <c r="G4149">
        <v>340</v>
      </c>
      <c r="H4149">
        <v>170</v>
      </c>
      <c r="I4149">
        <v>71</v>
      </c>
      <c r="J4149">
        <v>47</v>
      </c>
      <c r="K4149">
        <v>1073</v>
      </c>
      <c r="L4149">
        <v>100</v>
      </c>
      <c r="M4149">
        <v>160</v>
      </c>
      <c r="N4149">
        <v>160</v>
      </c>
      <c r="O4149">
        <v>320</v>
      </c>
      <c r="P4149">
        <v>6</v>
      </c>
      <c r="Q4149" s="1">
        <v>40210</v>
      </c>
      <c r="R4149" t="s">
        <v>28</v>
      </c>
      <c r="S4149" t="s">
        <v>30</v>
      </c>
      <c r="T4149" t="s">
        <v>31</v>
      </c>
    </row>
    <row r="4150" spans="1:20" x14ac:dyDescent="0.25">
      <c r="A4150">
        <v>971</v>
      </c>
      <c r="B4150" t="s">
        <v>61</v>
      </c>
      <c r="C4150" t="s">
        <v>37</v>
      </c>
      <c r="D4150" t="s">
        <v>22</v>
      </c>
      <c r="E4150">
        <v>94</v>
      </c>
      <c r="F4150">
        <v>163</v>
      </c>
      <c r="G4150">
        <v>325</v>
      </c>
      <c r="H4150">
        <v>162</v>
      </c>
      <c r="I4150">
        <v>69</v>
      </c>
      <c r="J4150">
        <v>45</v>
      </c>
      <c r="K4150">
        <v>1059</v>
      </c>
      <c r="L4150">
        <v>100</v>
      </c>
      <c r="M4150">
        <v>150</v>
      </c>
      <c r="N4150">
        <v>160</v>
      </c>
      <c r="O4150">
        <v>310</v>
      </c>
      <c r="P4150">
        <v>6</v>
      </c>
      <c r="Q4150" s="1">
        <v>40238</v>
      </c>
      <c r="R4150" t="s">
        <v>28</v>
      </c>
      <c r="S4150" t="s">
        <v>30</v>
      </c>
      <c r="T4150" t="s">
        <v>31</v>
      </c>
    </row>
    <row r="4151" spans="1:20" x14ac:dyDescent="0.25">
      <c r="A4151">
        <v>971</v>
      </c>
      <c r="B4151" t="s">
        <v>61</v>
      </c>
      <c r="C4151" t="s">
        <v>37</v>
      </c>
      <c r="D4151" t="s">
        <v>22</v>
      </c>
      <c r="E4151">
        <v>87</v>
      </c>
      <c r="F4151">
        <v>153</v>
      </c>
      <c r="G4151">
        <v>306</v>
      </c>
      <c r="H4151">
        <v>153</v>
      </c>
      <c r="I4151">
        <v>66</v>
      </c>
      <c r="J4151">
        <v>42</v>
      </c>
      <c r="K4151">
        <v>1319</v>
      </c>
      <c r="L4151">
        <v>80</v>
      </c>
      <c r="M4151">
        <v>150</v>
      </c>
      <c r="N4151">
        <v>140</v>
      </c>
      <c r="O4151">
        <v>290</v>
      </c>
      <c r="P4151">
        <v>6</v>
      </c>
      <c r="Q4151" s="1">
        <v>40513</v>
      </c>
      <c r="R4151" t="s">
        <v>28</v>
      </c>
      <c r="S4151" t="s">
        <v>30</v>
      </c>
      <c r="T4151" t="s">
        <v>31</v>
      </c>
    </row>
    <row r="4152" spans="1:20" x14ac:dyDescent="0.25">
      <c r="A4152">
        <v>971</v>
      </c>
      <c r="B4152" t="s">
        <v>61</v>
      </c>
      <c r="C4152" t="s">
        <v>37</v>
      </c>
      <c r="D4152" t="s">
        <v>22</v>
      </c>
      <c r="E4152">
        <v>154</v>
      </c>
      <c r="F4152">
        <v>171</v>
      </c>
      <c r="G4152">
        <v>382</v>
      </c>
      <c r="H4152">
        <v>170</v>
      </c>
      <c r="I4152">
        <v>76</v>
      </c>
      <c r="J4152">
        <v>47</v>
      </c>
      <c r="K4152">
        <v>1091</v>
      </c>
      <c r="L4152">
        <v>100</v>
      </c>
      <c r="M4152">
        <v>160</v>
      </c>
      <c r="N4152">
        <v>160</v>
      </c>
      <c r="O4152">
        <v>320</v>
      </c>
      <c r="P4152">
        <v>6</v>
      </c>
      <c r="Q4152" s="1">
        <v>40544</v>
      </c>
      <c r="R4152" t="s">
        <v>28</v>
      </c>
      <c r="S4152" t="s">
        <v>30</v>
      </c>
      <c r="T4152" t="s">
        <v>31</v>
      </c>
    </row>
    <row r="4153" spans="1:20" x14ac:dyDescent="0.25">
      <c r="A4153">
        <v>971</v>
      </c>
      <c r="B4153" t="s">
        <v>61</v>
      </c>
      <c r="C4153" t="s">
        <v>37</v>
      </c>
      <c r="D4153" t="s">
        <v>22</v>
      </c>
      <c r="E4153">
        <v>138</v>
      </c>
      <c r="F4153">
        <v>163</v>
      </c>
      <c r="G4153">
        <v>346</v>
      </c>
      <c r="H4153">
        <v>162</v>
      </c>
      <c r="I4153">
        <v>70</v>
      </c>
      <c r="J4153">
        <v>45</v>
      </c>
      <c r="K4153">
        <v>1091</v>
      </c>
      <c r="L4153">
        <v>100</v>
      </c>
      <c r="M4153">
        <v>150</v>
      </c>
      <c r="N4153">
        <v>160</v>
      </c>
      <c r="O4153">
        <v>310</v>
      </c>
      <c r="P4153">
        <v>6</v>
      </c>
      <c r="Q4153" s="1">
        <v>40634</v>
      </c>
      <c r="R4153" t="s">
        <v>28</v>
      </c>
      <c r="S4153" t="s">
        <v>30</v>
      </c>
      <c r="T4153" t="s">
        <v>31</v>
      </c>
    </row>
    <row r="4154" spans="1:20" x14ac:dyDescent="0.25">
      <c r="A4154">
        <v>971</v>
      </c>
      <c r="B4154" t="s">
        <v>61</v>
      </c>
      <c r="C4154" t="s">
        <v>37</v>
      </c>
      <c r="D4154" t="s">
        <v>22</v>
      </c>
      <c r="E4154">
        <v>129</v>
      </c>
      <c r="F4154">
        <v>155</v>
      </c>
      <c r="G4154">
        <v>330</v>
      </c>
      <c r="H4154">
        <v>155</v>
      </c>
      <c r="I4154">
        <v>68</v>
      </c>
      <c r="J4154">
        <v>43</v>
      </c>
      <c r="K4154">
        <v>1280</v>
      </c>
      <c r="L4154">
        <v>90</v>
      </c>
      <c r="M4154">
        <v>140</v>
      </c>
      <c r="N4154">
        <v>150</v>
      </c>
      <c r="O4154">
        <v>290</v>
      </c>
      <c r="P4154">
        <v>6</v>
      </c>
      <c r="Q4154" s="1">
        <v>40787</v>
      </c>
      <c r="R4154" t="s">
        <v>28</v>
      </c>
      <c r="S4154" t="s">
        <v>30</v>
      </c>
      <c r="T4154" t="s">
        <v>31</v>
      </c>
    </row>
    <row r="4155" spans="1:20" x14ac:dyDescent="0.25">
      <c r="A4155">
        <v>971</v>
      </c>
      <c r="B4155" t="s">
        <v>61</v>
      </c>
      <c r="C4155" t="s">
        <v>37</v>
      </c>
      <c r="D4155" t="s">
        <v>22</v>
      </c>
      <c r="E4155">
        <v>160</v>
      </c>
      <c r="F4155">
        <v>182</v>
      </c>
      <c r="G4155">
        <v>387</v>
      </c>
      <c r="H4155">
        <v>181</v>
      </c>
      <c r="I4155">
        <v>74</v>
      </c>
      <c r="J4155">
        <v>50</v>
      </c>
      <c r="K4155">
        <v>1283</v>
      </c>
      <c r="L4155">
        <v>120</v>
      </c>
      <c r="M4155">
        <v>170</v>
      </c>
      <c r="N4155">
        <v>180</v>
      </c>
      <c r="O4155">
        <v>350</v>
      </c>
      <c r="P4155">
        <v>6</v>
      </c>
      <c r="Q4155" s="1">
        <v>40848</v>
      </c>
      <c r="R4155" t="s">
        <v>28</v>
      </c>
      <c r="S4155" t="s">
        <v>30</v>
      </c>
      <c r="T4155" t="s">
        <v>31</v>
      </c>
    </row>
    <row r="4156" spans="1:20" x14ac:dyDescent="0.25">
      <c r="A4156">
        <v>971</v>
      </c>
      <c r="B4156" t="s">
        <v>61</v>
      </c>
      <c r="C4156" t="s">
        <v>37</v>
      </c>
      <c r="D4156" t="s">
        <v>22</v>
      </c>
      <c r="E4156">
        <v>129</v>
      </c>
      <c r="F4156">
        <v>153</v>
      </c>
      <c r="G4156">
        <v>326</v>
      </c>
      <c r="H4156">
        <v>153</v>
      </c>
      <c r="I4156">
        <v>66</v>
      </c>
      <c r="J4156">
        <v>42</v>
      </c>
      <c r="K4156">
        <v>1319</v>
      </c>
      <c r="L4156">
        <v>80</v>
      </c>
      <c r="M4156">
        <v>150</v>
      </c>
      <c r="N4156">
        <v>140</v>
      </c>
      <c r="O4156">
        <v>290</v>
      </c>
      <c r="P4156">
        <v>6</v>
      </c>
      <c r="Q4156" s="1">
        <v>40878</v>
      </c>
      <c r="R4156" t="s">
        <v>28</v>
      </c>
      <c r="S4156" t="s">
        <v>30</v>
      </c>
      <c r="T4156" t="s">
        <v>31</v>
      </c>
    </row>
    <row r="4157" spans="1:20" x14ac:dyDescent="0.25">
      <c r="A4157">
        <v>971</v>
      </c>
      <c r="B4157" t="s">
        <v>61</v>
      </c>
      <c r="C4157" t="s">
        <v>37</v>
      </c>
      <c r="D4157" t="s">
        <v>22</v>
      </c>
      <c r="E4157">
        <v>33</v>
      </c>
      <c r="F4157">
        <v>54</v>
      </c>
      <c r="G4157">
        <v>90</v>
      </c>
      <c r="H4157">
        <v>36</v>
      </c>
      <c r="I4157">
        <v>21</v>
      </c>
      <c r="J4157">
        <v>10</v>
      </c>
      <c r="K4157">
        <v>777</v>
      </c>
      <c r="L4157">
        <v>40</v>
      </c>
      <c r="M4157">
        <v>30</v>
      </c>
      <c r="N4157">
        <v>40</v>
      </c>
      <c r="O4157">
        <v>70</v>
      </c>
      <c r="P4157">
        <v>8</v>
      </c>
      <c r="Q4157" s="1">
        <v>40179</v>
      </c>
      <c r="R4157" t="s">
        <v>32</v>
      </c>
      <c r="S4157" t="s">
        <v>39</v>
      </c>
      <c r="T4157" t="s">
        <v>31</v>
      </c>
    </row>
    <row r="4158" spans="1:20" x14ac:dyDescent="0.25">
      <c r="A4158">
        <v>971</v>
      </c>
      <c r="B4158" t="s">
        <v>61</v>
      </c>
      <c r="C4158" t="s">
        <v>37</v>
      </c>
      <c r="D4158" t="s">
        <v>22</v>
      </c>
      <c r="E4158">
        <v>28</v>
      </c>
      <c r="F4158">
        <v>48</v>
      </c>
      <c r="G4158">
        <v>81</v>
      </c>
      <c r="H4158">
        <v>33</v>
      </c>
      <c r="I4158">
        <v>20</v>
      </c>
      <c r="J4158">
        <v>9</v>
      </c>
      <c r="K4158">
        <v>772</v>
      </c>
      <c r="L4158">
        <v>50</v>
      </c>
      <c r="M4158">
        <v>20</v>
      </c>
      <c r="N4158">
        <v>50</v>
      </c>
      <c r="O4158">
        <v>70</v>
      </c>
      <c r="P4158">
        <v>8</v>
      </c>
      <c r="Q4158" s="1">
        <v>40210</v>
      </c>
      <c r="R4158" t="s">
        <v>32</v>
      </c>
      <c r="S4158" t="s">
        <v>39</v>
      </c>
      <c r="T4158" t="s">
        <v>31</v>
      </c>
    </row>
    <row r="4159" spans="1:20" x14ac:dyDescent="0.25">
      <c r="A4159">
        <v>971</v>
      </c>
      <c r="B4159" t="s">
        <v>61</v>
      </c>
      <c r="C4159" t="s">
        <v>37</v>
      </c>
      <c r="D4159" t="s">
        <v>22</v>
      </c>
      <c r="E4159">
        <v>31</v>
      </c>
      <c r="F4159">
        <v>52</v>
      </c>
      <c r="G4159">
        <v>87</v>
      </c>
      <c r="H4159">
        <v>35</v>
      </c>
      <c r="I4159">
        <v>21</v>
      </c>
      <c r="J4159">
        <v>9</v>
      </c>
      <c r="K4159">
        <v>777</v>
      </c>
      <c r="L4159">
        <v>40</v>
      </c>
      <c r="M4159">
        <v>30</v>
      </c>
      <c r="N4159">
        <v>40</v>
      </c>
      <c r="O4159">
        <v>70</v>
      </c>
      <c r="P4159">
        <v>8</v>
      </c>
      <c r="Q4159" s="1">
        <v>40269</v>
      </c>
      <c r="R4159" t="s">
        <v>32</v>
      </c>
      <c r="S4159" t="s">
        <v>39</v>
      </c>
      <c r="T4159" t="s">
        <v>31</v>
      </c>
    </row>
    <row r="4160" spans="1:20" x14ac:dyDescent="0.25">
      <c r="A4160">
        <v>971</v>
      </c>
      <c r="B4160" t="s">
        <v>61</v>
      </c>
      <c r="C4160" t="s">
        <v>37</v>
      </c>
      <c r="D4160" t="s">
        <v>22</v>
      </c>
      <c r="E4160">
        <v>22</v>
      </c>
      <c r="F4160">
        <v>41</v>
      </c>
      <c r="G4160">
        <v>69</v>
      </c>
      <c r="H4160">
        <v>28</v>
      </c>
      <c r="I4160">
        <v>19</v>
      </c>
      <c r="J4160">
        <v>7</v>
      </c>
      <c r="K4160">
        <v>816</v>
      </c>
      <c r="L4160">
        <v>40</v>
      </c>
      <c r="M4160">
        <v>20</v>
      </c>
      <c r="N4160">
        <v>40</v>
      </c>
      <c r="O4160">
        <v>60</v>
      </c>
      <c r="P4160">
        <v>8</v>
      </c>
      <c r="Q4160" s="1">
        <v>40330</v>
      </c>
      <c r="R4160" t="s">
        <v>32</v>
      </c>
      <c r="S4160" t="s">
        <v>39</v>
      </c>
      <c r="T4160" t="s">
        <v>31</v>
      </c>
    </row>
    <row r="4161" spans="1:20" x14ac:dyDescent="0.25">
      <c r="A4161">
        <v>971</v>
      </c>
      <c r="B4161" t="s">
        <v>61</v>
      </c>
      <c r="C4161" t="s">
        <v>37</v>
      </c>
      <c r="D4161" t="s">
        <v>22</v>
      </c>
      <c r="E4161">
        <v>19</v>
      </c>
      <c r="F4161">
        <v>37</v>
      </c>
      <c r="G4161">
        <v>62</v>
      </c>
      <c r="H4161">
        <v>25</v>
      </c>
      <c r="I4161">
        <v>18</v>
      </c>
      <c r="J4161">
        <v>7</v>
      </c>
      <c r="K4161">
        <v>826</v>
      </c>
      <c r="L4161">
        <v>30</v>
      </c>
      <c r="M4161">
        <v>20</v>
      </c>
      <c r="N4161">
        <v>30</v>
      </c>
      <c r="O4161">
        <v>50</v>
      </c>
      <c r="P4161">
        <v>8</v>
      </c>
      <c r="Q4161" s="1">
        <v>40391</v>
      </c>
      <c r="R4161" t="s">
        <v>32</v>
      </c>
      <c r="S4161" t="s">
        <v>39</v>
      </c>
      <c r="T4161" t="s">
        <v>31</v>
      </c>
    </row>
    <row r="4162" spans="1:20" x14ac:dyDescent="0.25">
      <c r="A4162">
        <v>971</v>
      </c>
      <c r="B4162" t="s">
        <v>61</v>
      </c>
      <c r="C4162" t="s">
        <v>37</v>
      </c>
      <c r="D4162" t="s">
        <v>22</v>
      </c>
      <c r="E4162">
        <v>17</v>
      </c>
      <c r="F4162">
        <v>36</v>
      </c>
      <c r="G4162">
        <v>61</v>
      </c>
      <c r="H4162">
        <v>25</v>
      </c>
      <c r="I4162">
        <v>19</v>
      </c>
      <c r="J4162">
        <v>7</v>
      </c>
      <c r="K4162">
        <v>820</v>
      </c>
      <c r="L4162">
        <v>30</v>
      </c>
      <c r="M4162">
        <v>10</v>
      </c>
      <c r="N4162">
        <v>30</v>
      </c>
      <c r="O4162">
        <v>40</v>
      </c>
      <c r="P4162">
        <v>8</v>
      </c>
      <c r="Q4162" s="1">
        <v>40452</v>
      </c>
      <c r="R4162" t="s">
        <v>32</v>
      </c>
      <c r="S4162" t="s">
        <v>39</v>
      </c>
      <c r="T4162" t="s">
        <v>31</v>
      </c>
    </row>
    <row r="4163" spans="1:20" x14ac:dyDescent="0.25">
      <c r="A4163">
        <v>971</v>
      </c>
      <c r="B4163" t="s">
        <v>61</v>
      </c>
      <c r="C4163" t="s">
        <v>37</v>
      </c>
      <c r="D4163" t="s">
        <v>22</v>
      </c>
      <c r="E4163">
        <v>46</v>
      </c>
      <c r="F4163">
        <v>52</v>
      </c>
      <c r="G4163">
        <v>93</v>
      </c>
      <c r="H4163">
        <v>35</v>
      </c>
      <c r="I4163">
        <v>21</v>
      </c>
      <c r="J4163">
        <v>9</v>
      </c>
      <c r="K4163">
        <v>777</v>
      </c>
      <c r="L4163">
        <v>40</v>
      </c>
      <c r="M4163">
        <v>30</v>
      </c>
      <c r="N4163">
        <v>40</v>
      </c>
      <c r="O4163">
        <v>70</v>
      </c>
      <c r="P4163">
        <v>8</v>
      </c>
      <c r="Q4163" s="1">
        <v>40634</v>
      </c>
      <c r="R4163" t="s">
        <v>32</v>
      </c>
      <c r="S4163" t="s">
        <v>39</v>
      </c>
      <c r="T4163" t="s">
        <v>31</v>
      </c>
    </row>
    <row r="4164" spans="1:20" x14ac:dyDescent="0.25">
      <c r="A4164">
        <v>971</v>
      </c>
      <c r="B4164" t="s">
        <v>61</v>
      </c>
      <c r="C4164" t="s">
        <v>37</v>
      </c>
      <c r="D4164" t="s">
        <v>22</v>
      </c>
      <c r="E4164">
        <v>26</v>
      </c>
      <c r="F4164">
        <v>37</v>
      </c>
      <c r="G4164">
        <v>61</v>
      </c>
      <c r="H4164">
        <v>25</v>
      </c>
      <c r="I4164">
        <v>17</v>
      </c>
      <c r="J4164">
        <v>7</v>
      </c>
      <c r="K4164">
        <v>826</v>
      </c>
      <c r="L4164">
        <v>30</v>
      </c>
      <c r="M4164">
        <v>20</v>
      </c>
      <c r="N4164">
        <v>30</v>
      </c>
      <c r="O4164">
        <v>50</v>
      </c>
      <c r="P4164">
        <v>8</v>
      </c>
      <c r="Q4164" s="1">
        <v>40756</v>
      </c>
      <c r="R4164" t="s">
        <v>32</v>
      </c>
      <c r="S4164" t="s">
        <v>39</v>
      </c>
      <c r="T4164" t="s">
        <v>31</v>
      </c>
    </row>
    <row r="4165" spans="1:20" x14ac:dyDescent="0.25">
      <c r="A4165">
        <v>971</v>
      </c>
      <c r="B4165" t="s">
        <v>61</v>
      </c>
      <c r="C4165" t="s">
        <v>37</v>
      </c>
      <c r="D4165" t="s">
        <v>22</v>
      </c>
      <c r="E4165">
        <v>25</v>
      </c>
      <c r="F4165">
        <v>36</v>
      </c>
      <c r="G4165">
        <v>65</v>
      </c>
      <c r="H4165">
        <v>25</v>
      </c>
      <c r="I4165">
        <v>19</v>
      </c>
      <c r="J4165">
        <v>7</v>
      </c>
      <c r="K4165">
        <v>820</v>
      </c>
      <c r="L4165">
        <v>30</v>
      </c>
      <c r="M4165">
        <v>10</v>
      </c>
      <c r="N4165">
        <v>30</v>
      </c>
      <c r="O4165">
        <v>40</v>
      </c>
      <c r="P4165">
        <v>8</v>
      </c>
      <c r="Q4165" s="1">
        <v>40817</v>
      </c>
      <c r="R4165" t="s">
        <v>32</v>
      </c>
      <c r="S4165" t="s">
        <v>39</v>
      </c>
      <c r="T4165" t="s">
        <v>31</v>
      </c>
    </row>
    <row r="4166" spans="1:20" x14ac:dyDescent="0.25">
      <c r="A4166">
        <v>971</v>
      </c>
      <c r="B4166" t="s">
        <v>61</v>
      </c>
      <c r="C4166" t="s">
        <v>37</v>
      </c>
      <c r="D4166" t="s">
        <v>22</v>
      </c>
      <c r="E4166">
        <v>29</v>
      </c>
      <c r="F4166">
        <v>55</v>
      </c>
      <c r="G4166">
        <v>98</v>
      </c>
      <c r="H4166">
        <v>43</v>
      </c>
      <c r="I4166">
        <v>26</v>
      </c>
      <c r="J4166">
        <v>14</v>
      </c>
      <c r="K4166">
        <v>613</v>
      </c>
      <c r="L4166">
        <v>30</v>
      </c>
      <c r="M4166">
        <v>30</v>
      </c>
      <c r="N4166">
        <v>50</v>
      </c>
      <c r="O4166">
        <v>80</v>
      </c>
      <c r="P4166">
        <v>9</v>
      </c>
      <c r="Q4166" s="1">
        <v>40238</v>
      </c>
      <c r="R4166" t="s">
        <v>32</v>
      </c>
      <c r="S4166" t="s">
        <v>33</v>
      </c>
      <c r="T4166" t="s">
        <v>31</v>
      </c>
    </row>
    <row r="4167" spans="1:20" x14ac:dyDescent="0.25">
      <c r="A4167">
        <v>971</v>
      </c>
      <c r="B4167" t="s">
        <v>61</v>
      </c>
      <c r="C4167" t="s">
        <v>37</v>
      </c>
      <c r="D4167" t="s">
        <v>22</v>
      </c>
      <c r="E4167">
        <v>32</v>
      </c>
      <c r="F4167">
        <v>60</v>
      </c>
      <c r="G4167">
        <v>106</v>
      </c>
      <c r="H4167">
        <v>46</v>
      </c>
      <c r="I4167">
        <v>28</v>
      </c>
      <c r="J4167">
        <v>15</v>
      </c>
      <c r="K4167">
        <v>608</v>
      </c>
      <c r="L4167">
        <v>40</v>
      </c>
      <c r="M4167">
        <v>30</v>
      </c>
      <c r="N4167">
        <v>60</v>
      </c>
      <c r="O4167">
        <v>90</v>
      </c>
      <c r="P4167">
        <v>9</v>
      </c>
      <c r="Q4167" s="1">
        <v>40269</v>
      </c>
      <c r="R4167" t="s">
        <v>32</v>
      </c>
      <c r="S4167" t="s">
        <v>33</v>
      </c>
      <c r="T4167" t="s">
        <v>31</v>
      </c>
    </row>
    <row r="4168" spans="1:20" x14ac:dyDescent="0.25">
      <c r="A4168">
        <v>971</v>
      </c>
      <c r="B4168" t="s">
        <v>61</v>
      </c>
      <c r="C4168" t="s">
        <v>37</v>
      </c>
      <c r="D4168" t="s">
        <v>22</v>
      </c>
      <c r="E4168">
        <v>30</v>
      </c>
      <c r="F4168">
        <v>56</v>
      </c>
      <c r="G4168">
        <v>99</v>
      </c>
      <c r="H4168">
        <v>43</v>
      </c>
      <c r="I4168">
        <v>26</v>
      </c>
      <c r="J4168">
        <v>14</v>
      </c>
      <c r="K4168">
        <v>602</v>
      </c>
      <c r="L4168">
        <v>30</v>
      </c>
      <c r="M4168">
        <v>30</v>
      </c>
      <c r="N4168">
        <v>50</v>
      </c>
      <c r="O4168">
        <v>80</v>
      </c>
      <c r="P4168">
        <v>9</v>
      </c>
      <c r="Q4168" s="1">
        <v>40299</v>
      </c>
      <c r="R4168" t="s">
        <v>32</v>
      </c>
      <c r="S4168" t="s">
        <v>33</v>
      </c>
      <c r="T4168" t="s">
        <v>31</v>
      </c>
    </row>
    <row r="4169" spans="1:20" x14ac:dyDescent="0.25">
      <c r="A4169">
        <v>971</v>
      </c>
      <c r="B4169" t="s">
        <v>61</v>
      </c>
      <c r="C4169" t="s">
        <v>37</v>
      </c>
      <c r="D4169" t="s">
        <v>22</v>
      </c>
      <c r="E4169">
        <v>47</v>
      </c>
      <c r="F4169">
        <v>79</v>
      </c>
      <c r="G4169">
        <v>140</v>
      </c>
      <c r="H4169">
        <v>61</v>
      </c>
      <c r="I4169">
        <v>32</v>
      </c>
      <c r="J4169">
        <v>20</v>
      </c>
      <c r="K4169">
        <v>579</v>
      </c>
      <c r="L4169">
        <v>50</v>
      </c>
      <c r="M4169">
        <v>50</v>
      </c>
      <c r="N4169">
        <v>70</v>
      </c>
      <c r="O4169">
        <v>120</v>
      </c>
      <c r="P4169">
        <v>9</v>
      </c>
      <c r="Q4169" s="1">
        <v>40422</v>
      </c>
      <c r="R4169" t="s">
        <v>32</v>
      </c>
      <c r="S4169" t="s">
        <v>33</v>
      </c>
      <c r="T4169" t="s">
        <v>31</v>
      </c>
    </row>
    <row r="4170" spans="1:20" x14ac:dyDescent="0.25">
      <c r="A4170">
        <v>971</v>
      </c>
      <c r="B4170" t="s">
        <v>61</v>
      </c>
      <c r="C4170" t="s">
        <v>37</v>
      </c>
      <c r="D4170" t="s">
        <v>22</v>
      </c>
      <c r="E4170">
        <v>73</v>
      </c>
      <c r="F4170">
        <v>115</v>
      </c>
      <c r="G4170">
        <v>205</v>
      </c>
      <c r="H4170">
        <v>90</v>
      </c>
      <c r="I4170">
        <v>42</v>
      </c>
      <c r="J4170">
        <v>29</v>
      </c>
      <c r="K4170">
        <v>572</v>
      </c>
      <c r="L4170">
        <v>90</v>
      </c>
      <c r="M4170">
        <v>60</v>
      </c>
      <c r="N4170">
        <v>100</v>
      </c>
      <c r="O4170">
        <v>160</v>
      </c>
      <c r="P4170">
        <v>9</v>
      </c>
      <c r="Q4170" s="1">
        <v>40452</v>
      </c>
      <c r="R4170" t="s">
        <v>32</v>
      </c>
      <c r="S4170" t="s">
        <v>33</v>
      </c>
      <c r="T4170" t="s">
        <v>31</v>
      </c>
    </row>
    <row r="4171" spans="1:20" x14ac:dyDescent="0.25">
      <c r="A4171">
        <v>971</v>
      </c>
      <c r="B4171" t="s">
        <v>61</v>
      </c>
      <c r="C4171" t="s">
        <v>37</v>
      </c>
      <c r="D4171" t="s">
        <v>22</v>
      </c>
      <c r="E4171">
        <v>70</v>
      </c>
      <c r="F4171">
        <v>112</v>
      </c>
      <c r="G4171">
        <v>200</v>
      </c>
      <c r="H4171">
        <v>88</v>
      </c>
      <c r="I4171">
        <v>42</v>
      </c>
      <c r="J4171">
        <v>29</v>
      </c>
      <c r="K4171">
        <v>561</v>
      </c>
      <c r="L4171">
        <v>70</v>
      </c>
      <c r="M4171">
        <v>80</v>
      </c>
      <c r="N4171">
        <v>100</v>
      </c>
      <c r="O4171">
        <v>180</v>
      </c>
      <c r="P4171">
        <v>9</v>
      </c>
      <c r="Q4171" s="1">
        <v>40483</v>
      </c>
      <c r="R4171" t="s">
        <v>32</v>
      </c>
      <c r="S4171" t="s">
        <v>33</v>
      </c>
      <c r="T4171" t="s">
        <v>31</v>
      </c>
    </row>
    <row r="4172" spans="1:20" x14ac:dyDescent="0.25">
      <c r="A4172">
        <v>971</v>
      </c>
      <c r="B4172" t="s">
        <v>61</v>
      </c>
      <c r="C4172" t="s">
        <v>37</v>
      </c>
      <c r="D4172" t="s">
        <v>22</v>
      </c>
      <c r="E4172">
        <v>28</v>
      </c>
      <c r="F4172">
        <v>48</v>
      </c>
      <c r="G4172">
        <v>80</v>
      </c>
      <c r="H4172">
        <v>32</v>
      </c>
      <c r="I4172">
        <v>20</v>
      </c>
      <c r="J4172">
        <v>8</v>
      </c>
      <c r="K4172">
        <v>456</v>
      </c>
      <c r="L4172">
        <v>30</v>
      </c>
      <c r="M4172">
        <v>20</v>
      </c>
      <c r="N4172">
        <v>30</v>
      </c>
      <c r="O4172">
        <v>50</v>
      </c>
      <c r="P4172">
        <v>11</v>
      </c>
      <c r="Q4172" s="1">
        <v>40179</v>
      </c>
      <c r="R4172" t="s">
        <v>26</v>
      </c>
      <c r="S4172" t="s">
        <v>35</v>
      </c>
      <c r="T4172" t="s">
        <v>25</v>
      </c>
    </row>
    <row r="4173" spans="1:20" x14ac:dyDescent="0.25">
      <c r="A4173">
        <v>971</v>
      </c>
      <c r="B4173" t="s">
        <v>61</v>
      </c>
      <c r="C4173" t="s">
        <v>37</v>
      </c>
      <c r="D4173" t="s">
        <v>22</v>
      </c>
      <c r="E4173">
        <v>16</v>
      </c>
      <c r="F4173">
        <v>32</v>
      </c>
      <c r="G4173">
        <v>53</v>
      </c>
      <c r="H4173">
        <v>21</v>
      </c>
      <c r="I4173">
        <v>16</v>
      </c>
      <c r="J4173">
        <v>5</v>
      </c>
      <c r="K4173">
        <v>449</v>
      </c>
      <c r="L4173">
        <v>20</v>
      </c>
      <c r="M4173">
        <v>10</v>
      </c>
      <c r="N4173">
        <v>20</v>
      </c>
      <c r="O4173">
        <v>30</v>
      </c>
      <c r="P4173">
        <v>11</v>
      </c>
      <c r="Q4173" s="1">
        <v>40238</v>
      </c>
      <c r="R4173" t="s">
        <v>26</v>
      </c>
      <c r="S4173" t="s">
        <v>35</v>
      </c>
      <c r="T4173" t="s">
        <v>25</v>
      </c>
    </row>
    <row r="4174" spans="1:20" x14ac:dyDescent="0.25">
      <c r="A4174">
        <v>971</v>
      </c>
      <c r="B4174" t="s">
        <v>61</v>
      </c>
      <c r="C4174" t="s">
        <v>37</v>
      </c>
      <c r="D4174" t="s">
        <v>22</v>
      </c>
      <c r="E4174">
        <v>25</v>
      </c>
      <c r="F4174">
        <v>44</v>
      </c>
      <c r="G4174">
        <v>73</v>
      </c>
      <c r="H4174">
        <v>29</v>
      </c>
      <c r="I4174">
        <v>19</v>
      </c>
      <c r="J4174">
        <v>8</v>
      </c>
      <c r="K4174">
        <v>490</v>
      </c>
      <c r="L4174">
        <v>30</v>
      </c>
      <c r="M4174">
        <v>20</v>
      </c>
      <c r="N4174">
        <v>30</v>
      </c>
      <c r="O4174">
        <v>50</v>
      </c>
      <c r="P4174">
        <v>11</v>
      </c>
      <c r="Q4174" s="1">
        <v>40513</v>
      </c>
      <c r="R4174" t="s">
        <v>26</v>
      </c>
      <c r="S4174" t="s">
        <v>35</v>
      </c>
      <c r="T4174" t="s">
        <v>25</v>
      </c>
    </row>
    <row r="4175" spans="1:20" x14ac:dyDescent="0.25">
      <c r="A4175">
        <v>971</v>
      </c>
      <c r="B4175" t="s">
        <v>61</v>
      </c>
      <c r="C4175" t="s">
        <v>37</v>
      </c>
      <c r="D4175" t="s">
        <v>22</v>
      </c>
      <c r="E4175">
        <v>12</v>
      </c>
      <c r="F4175">
        <v>26</v>
      </c>
      <c r="G4175">
        <v>44</v>
      </c>
      <c r="H4175">
        <v>18</v>
      </c>
      <c r="I4175">
        <v>16</v>
      </c>
      <c r="J4175">
        <v>5</v>
      </c>
      <c r="K4175">
        <v>478</v>
      </c>
      <c r="L4175">
        <v>10</v>
      </c>
      <c r="M4175">
        <v>10</v>
      </c>
      <c r="N4175">
        <v>10</v>
      </c>
      <c r="O4175">
        <v>20</v>
      </c>
      <c r="P4175">
        <v>11</v>
      </c>
      <c r="Q4175" s="1">
        <v>40695</v>
      </c>
      <c r="R4175" t="s">
        <v>26</v>
      </c>
      <c r="S4175" t="s">
        <v>35</v>
      </c>
      <c r="T4175" t="s">
        <v>25</v>
      </c>
    </row>
    <row r="4176" spans="1:20" x14ac:dyDescent="0.25">
      <c r="A4176">
        <v>971</v>
      </c>
      <c r="B4176" t="s">
        <v>61</v>
      </c>
      <c r="C4176" t="s">
        <v>37</v>
      </c>
      <c r="D4176" t="s">
        <v>22</v>
      </c>
      <c r="E4176">
        <v>24</v>
      </c>
      <c r="F4176">
        <v>32</v>
      </c>
      <c r="G4176">
        <v>56</v>
      </c>
      <c r="H4176">
        <v>21</v>
      </c>
      <c r="I4176">
        <v>16</v>
      </c>
      <c r="J4176">
        <v>5</v>
      </c>
      <c r="K4176">
        <v>480</v>
      </c>
      <c r="L4176">
        <v>20</v>
      </c>
      <c r="M4176">
        <v>0</v>
      </c>
      <c r="N4176">
        <v>20</v>
      </c>
      <c r="O4176">
        <v>20</v>
      </c>
      <c r="P4176">
        <v>11</v>
      </c>
      <c r="Q4176" s="1">
        <v>40817</v>
      </c>
      <c r="R4176" t="s">
        <v>26</v>
      </c>
      <c r="S4176" t="s">
        <v>35</v>
      </c>
      <c r="T4176" t="s">
        <v>25</v>
      </c>
    </row>
    <row r="4177" spans="1:20" x14ac:dyDescent="0.25">
      <c r="A4177">
        <v>971</v>
      </c>
      <c r="B4177" t="s">
        <v>61</v>
      </c>
      <c r="C4177" t="s">
        <v>37</v>
      </c>
      <c r="D4177" t="s">
        <v>22</v>
      </c>
      <c r="E4177">
        <v>62</v>
      </c>
      <c r="F4177">
        <v>120</v>
      </c>
      <c r="G4177">
        <v>200</v>
      </c>
      <c r="H4177">
        <v>80</v>
      </c>
      <c r="I4177">
        <v>58</v>
      </c>
      <c r="J4177">
        <v>26</v>
      </c>
      <c r="K4177">
        <v>640</v>
      </c>
      <c r="L4177">
        <v>50</v>
      </c>
      <c r="M4177">
        <v>50</v>
      </c>
      <c r="N4177">
        <v>80</v>
      </c>
      <c r="O4177">
        <v>130</v>
      </c>
      <c r="P4177">
        <v>12</v>
      </c>
      <c r="Q4177" s="1">
        <v>40210</v>
      </c>
      <c r="R4177" t="s">
        <v>26</v>
      </c>
      <c r="S4177" t="s">
        <v>40</v>
      </c>
      <c r="T4177" t="s">
        <v>25</v>
      </c>
    </row>
    <row r="4178" spans="1:20" x14ac:dyDescent="0.25">
      <c r="A4178">
        <v>971</v>
      </c>
      <c r="B4178" t="s">
        <v>61</v>
      </c>
      <c r="C4178" t="s">
        <v>37</v>
      </c>
      <c r="D4178" t="s">
        <v>22</v>
      </c>
      <c r="E4178">
        <v>104</v>
      </c>
      <c r="F4178">
        <v>172</v>
      </c>
      <c r="G4178">
        <v>286</v>
      </c>
      <c r="H4178">
        <v>114</v>
      </c>
      <c r="I4178">
        <v>68</v>
      </c>
      <c r="J4178">
        <v>37</v>
      </c>
      <c r="K4178">
        <v>810</v>
      </c>
      <c r="L4178">
        <v>80</v>
      </c>
      <c r="M4178">
        <v>70</v>
      </c>
      <c r="N4178">
        <v>120</v>
      </c>
      <c r="O4178">
        <v>190</v>
      </c>
      <c r="P4178">
        <v>12</v>
      </c>
      <c r="Q4178" s="1">
        <v>40391</v>
      </c>
      <c r="R4178" t="s">
        <v>26</v>
      </c>
      <c r="S4178" t="s">
        <v>40</v>
      </c>
      <c r="T4178" t="s">
        <v>25</v>
      </c>
    </row>
    <row r="4179" spans="1:20" x14ac:dyDescent="0.25">
      <c r="A4179">
        <v>971</v>
      </c>
      <c r="B4179" t="s">
        <v>61</v>
      </c>
      <c r="C4179" t="s">
        <v>37</v>
      </c>
      <c r="D4179" t="s">
        <v>22</v>
      </c>
      <c r="E4179">
        <v>64</v>
      </c>
      <c r="F4179">
        <v>123</v>
      </c>
      <c r="G4179">
        <v>205</v>
      </c>
      <c r="H4179">
        <v>82</v>
      </c>
      <c r="I4179">
        <v>59</v>
      </c>
      <c r="J4179">
        <v>27</v>
      </c>
      <c r="K4179">
        <v>788</v>
      </c>
      <c r="L4179">
        <v>50</v>
      </c>
      <c r="M4179">
        <v>30</v>
      </c>
      <c r="N4179">
        <v>60</v>
      </c>
      <c r="O4179">
        <v>90</v>
      </c>
      <c r="P4179">
        <v>12</v>
      </c>
      <c r="Q4179" s="1">
        <v>40452</v>
      </c>
      <c r="R4179" t="s">
        <v>26</v>
      </c>
      <c r="S4179" t="s">
        <v>40</v>
      </c>
      <c r="T4179" t="s">
        <v>25</v>
      </c>
    </row>
    <row r="4180" spans="1:20" x14ac:dyDescent="0.25">
      <c r="A4180">
        <v>971</v>
      </c>
      <c r="B4180" t="s">
        <v>61</v>
      </c>
      <c r="C4180" t="s">
        <v>37</v>
      </c>
      <c r="D4180" t="s">
        <v>22</v>
      </c>
      <c r="E4180">
        <v>62</v>
      </c>
      <c r="F4180">
        <v>119</v>
      </c>
      <c r="G4180">
        <v>197</v>
      </c>
      <c r="H4180">
        <v>78</v>
      </c>
      <c r="I4180">
        <v>57</v>
      </c>
      <c r="J4180">
        <v>25</v>
      </c>
      <c r="K4180">
        <v>798</v>
      </c>
      <c r="L4180">
        <v>50</v>
      </c>
      <c r="M4180">
        <v>50</v>
      </c>
      <c r="N4180">
        <v>90</v>
      </c>
      <c r="O4180">
        <v>140</v>
      </c>
      <c r="P4180">
        <v>12</v>
      </c>
      <c r="Q4180" s="1">
        <v>40483</v>
      </c>
      <c r="R4180" t="s">
        <v>26</v>
      </c>
      <c r="S4180" t="s">
        <v>40</v>
      </c>
      <c r="T4180" t="s">
        <v>25</v>
      </c>
    </row>
    <row r="4181" spans="1:20" x14ac:dyDescent="0.25">
      <c r="A4181">
        <v>971</v>
      </c>
      <c r="B4181" t="s">
        <v>61</v>
      </c>
      <c r="C4181" t="s">
        <v>37</v>
      </c>
      <c r="D4181" t="s">
        <v>22</v>
      </c>
      <c r="E4181">
        <v>73</v>
      </c>
      <c r="F4181">
        <v>133</v>
      </c>
      <c r="G4181">
        <v>221</v>
      </c>
      <c r="H4181">
        <v>88</v>
      </c>
      <c r="I4181">
        <v>60</v>
      </c>
      <c r="J4181">
        <v>29</v>
      </c>
      <c r="K4181">
        <v>817</v>
      </c>
      <c r="L4181">
        <v>60</v>
      </c>
      <c r="M4181">
        <v>60</v>
      </c>
      <c r="N4181">
        <v>100</v>
      </c>
      <c r="O4181">
        <v>160</v>
      </c>
      <c r="P4181">
        <v>12</v>
      </c>
      <c r="Q4181" s="1">
        <v>40513</v>
      </c>
      <c r="R4181" t="s">
        <v>26</v>
      </c>
      <c r="S4181" t="s">
        <v>40</v>
      </c>
      <c r="T4181" t="s">
        <v>25</v>
      </c>
    </row>
    <row r="4182" spans="1:20" x14ac:dyDescent="0.25">
      <c r="A4182">
        <v>971</v>
      </c>
      <c r="B4182" t="s">
        <v>61</v>
      </c>
      <c r="C4182" t="s">
        <v>37</v>
      </c>
      <c r="D4182" t="s">
        <v>22</v>
      </c>
      <c r="E4182">
        <v>101</v>
      </c>
      <c r="F4182">
        <v>126</v>
      </c>
      <c r="G4182">
        <v>224</v>
      </c>
      <c r="H4182">
        <v>84</v>
      </c>
      <c r="I4182">
        <v>58</v>
      </c>
      <c r="J4182">
        <v>27</v>
      </c>
      <c r="K4182">
        <v>632</v>
      </c>
      <c r="L4182">
        <v>60</v>
      </c>
      <c r="M4182">
        <v>50</v>
      </c>
      <c r="N4182">
        <v>90</v>
      </c>
      <c r="O4182">
        <v>140</v>
      </c>
      <c r="P4182">
        <v>12</v>
      </c>
      <c r="Q4182" s="1">
        <v>40603</v>
      </c>
      <c r="R4182" t="s">
        <v>26</v>
      </c>
      <c r="S4182" t="s">
        <v>40</v>
      </c>
      <c r="T4182" t="s">
        <v>25</v>
      </c>
    </row>
    <row r="4183" spans="1:20" x14ac:dyDescent="0.25">
      <c r="A4183">
        <v>971</v>
      </c>
      <c r="B4183" t="s">
        <v>61</v>
      </c>
      <c r="C4183" t="s">
        <v>37</v>
      </c>
      <c r="D4183" t="s">
        <v>22</v>
      </c>
      <c r="E4183">
        <v>108</v>
      </c>
      <c r="F4183">
        <v>133</v>
      </c>
      <c r="G4183">
        <v>236</v>
      </c>
      <c r="H4183">
        <v>88</v>
      </c>
      <c r="I4183">
        <v>60</v>
      </c>
      <c r="J4183">
        <v>29</v>
      </c>
      <c r="K4183">
        <v>817</v>
      </c>
      <c r="L4183">
        <v>60</v>
      </c>
      <c r="M4183">
        <v>60</v>
      </c>
      <c r="N4183">
        <v>100</v>
      </c>
      <c r="O4183">
        <v>160</v>
      </c>
      <c r="P4183">
        <v>12</v>
      </c>
      <c r="Q4183" s="1">
        <v>40878</v>
      </c>
      <c r="R4183" t="s">
        <v>26</v>
      </c>
      <c r="S4183" t="s">
        <v>40</v>
      </c>
      <c r="T4183" t="s">
        <v>25</v>
      </c>
    </row>
    <row r="4184" spans="1:20" x14ac:dyDescent="0.25">
      <c r="A4184">
        <v>971</v>
      </c>
      <c r="B4184" t="s">
        <v>61</v>
      </c>
      <c r="C4184" t="s">
        <v>37</v>
      </c>
      <c r="D4184" t="s">
        <v>22</v>
      </c>
      <c r="E4184">
        <v>12</v>
      </c>
      <c r="F4184">
        <v>64</v>
      </c>
      <c r="G4184">
        <v>115</v>
      </c>
      <c r="H4184">
        <v>51</v>
      </c>
      <c r="I4184">
        <v>52</v>
      </c>
      <c r="J4184">
        <v>19</v>
      </c>
      <c r="K4184">
        <v>419</v>
      </c>
      <c r="L4184">
        <v>30</v>
      </c>
      <c r="M4184">
        <v>40</v>
      </c>
      <c r="N4184">
        <v>70</v>
      </c>
      <c r="O4184">
        <v>110</v>
      </c>
      <c r="P4184">
        <v>4</v>
      </c>
      <c r="Q4184" s="1">
        <v>40360</v>
      </c>
      <c r="R4184" t="s">
        <v>28</v>
      </c>
      <c r="S4184" t="s">
        <v>41</v>
      </c>
      <c r="T4184" t="s">
        <v>25</v>
      </c>
    </row>
    <row r="4185" spans="1:20" x14ac:dyDescent="0.25">
      <c r="A4185">
        <v>971</v>
      </c>
      <c r="B4185" t="s">
        <v>61</v>
      </c>
      <c r="C4185" t="s">
        <v>37</v>
      </c>
      <c r="D4185" t="s">
        <v>22</v>
      </c>
      <c r="E4185">
        <v>9</v>
      </c>
      <c r="F4185">
        <v>60</v>
      </c>
      <c r="G4185">
        <v>109</v>
      </c>
      <c r="H4185">
        <v>49</v>
      </c>
      <c r="I4185">
        <v>51</v>
      </c>
      <c r="J4185">
        <v>18</v>
      </c>
      <c r="K4185">
        <v>414</v>
      </c>
      <c r="L4185">
        <v>20</v>
      </c>
      <c r="M4185">
        <v>40</v>
      </c>
      <c r="N4185">
        <v>60</v>
      </c>
      <c r="O4185">
        <v>100</v>
      </c>
      <c r="P4185">
        <v>4</v>
      </c>
      <c r="Q4185" s="1">
        <v>40391</v>
      </c>
      <c r="R4185" t="s">
        <v>28</v>
      </c>
      <c r="S4185" t="s">
        <v>41</v>
      </c>
      <c r="T4185" t="s">
        <v>25</v>
      </c>
    </row>
    <row r="4186" spans="1:20" x14ac:dyDescent="0.25">
      <c r="A4186">
        <v>971</v>
      </c>
      <c r="B4186" t="s">
        <v>61</v>
      </c>
      <c r="C4186" t="s">
        <v>37</v>
      </c>
      <c r="D4186" t="s">
        <v>22</v>
      </c>
      <c r="E4186">
        <v>6</v>
      </c>
      <c r="F4186">
        <v>57</v>
      </c>
      <c r="G4186">
        <v>103</v>
      </c>
      <c r="H4186">
        <v>46</v>
      </c>
      <c r="I4186">
        <v>51</v>
      </c>
      <c r="J4186">
        <v>17</v>
      </c>
      <c r="K4186">
        <v>422</v>
      </c>
      <c r="L4186">
        <v>10</v>
      </c>
      <c r="M4186">
        <v>40</v>
      </c>
      <c r="N4186">
        <v>50</v>
      </c>
      <c r="O4186">
        <v>90</v>
      </c>
      <c r="P4186">
        <v>4</v>
      </c>
      <c r="Q4186" s="1">
        <v>40513</v>
      </c>
      <c r="R4186" t="s">
        <v>28</v>
      </c>
      <c r="S4186" t="s">
        <v>41</v>
      </c>
      <c r="T4186" t="s">
        <v>25</v>
      </c>
    </row>
    <row r="4187" spans="1:20" x14ac:dyDescent="0.25">
      <c r="A4187">
        <v>971</v>
      </c>
      <c r="B4187" t="s">
        <v>61</v>
      </c>
      <c r="C4187" t="s">
        <v>37</v>
      </c>
      <c r="D4187" t="s">
        <v>22</v>
      </c>
      <c r="E4187">
        <v>19</v>
      </c>
      <c r="F4187">
        <v>67</v>
      </c>
      <c r="G4187">
        <v>129</v>
      </c>
      <c r="H4187">
        <v>54</v>
      </c>
      <c r="I4187">
        <v>54</v>
      </c>
      <c r="J4187">
        <v>20</v>
      </c>
      <c r="K4187">
        <v>337</v>
      </c>
      <c r="L4187">
        <v>20</v>
      </c>
      <c r="M4187">
        <v>50</v>
      </c>
      <c r="N4187">
        <v>60</v>
      </c>
      <c r="O4187">
        <v>110</v>
      </c>
      <c r="P4187">
        <v>4</v>
      </c>
      <c r="Q4187" s="1">
        <v>40634</v>
      </c>
      <c r="R4187" t="s">
        <v>28</v>
      </c>
      <c r="S4187" t="s">
        <v>41</v>
      </c>
      <c r="T4187" t="s">
        <v>25</v>
      </c>
    </row>
    <row r="4188" spans="1:20" x14ac:dyDescent="0.25">
      <c r="A4188">
        <v>971</v>
      </c>
      <c r="B4188" t="s">
        <v>61</v>
      </c>
      <c r="C4188" t="s">
        <v>37</v>
      </c>
      <c r="D4188" t="s">
        <v>22</v>
      </c>
      <c r="E4188">
        <v>15</v>
      </c>
      <c r="F4188">
        <v>64</v>
      </c>
      <c r="G4188">
        <v>114</v>
      </c>
      <c r="H4188">
        <v>51</v>
      </c>
      <c r="I4188">
        <v>49</v>
      </c>
      <c r="J4188">
        <v>19</v>
      </c>
      <c r="K4188">
        <v>396</v>
      </c>
      <c r="L4188">
        <v>30</v>
      </c>
      <c r="M4188">
        <v>40</v>
      </c>
      <c r="N4188">
        <v>70</v>
      </c>
      <c r="O4188">
        <v>110</v>
      </c>
      <c r="P4188">
        <v>4</v>
      </c>
      <c r="Q4188" s="1">
        <v>40695</v>
      </c>
      <c r="R4188" t="s">
        <v>28</v>
      </c>
      <c r="S4188" t="s">
        <v>41</v>
      </c>
      <c r="T4188" t="s">
        <v>25</v>
      </c>
    </row>
    <row r="4189" spans="1:20" x14ac:dyDescent="0.25">
      <c r="A4189">
        <v>971</v>
      </c>
      <c r="B4189" t="s">
        <v>61</v>
      </c>
      <c r="C4189" t="s">
        <v>37</v>
      </c>
      <c r="D4189" t="s">
        <v>22</v>
      </c>
      <c r="E4189">
        <v>17</v>
      </c>
      <c r="F4189">
        <v>64</v>
      </c>
      <c r="G4189">
        <v>114</v>
      </c>
      <c r="H4189">
        <v>51</v>
      </c>
      <c r="I4189">
        <v>48</v>
      </c>
      <c r="J4189">
        <v>19</v>
      </c>
      <c r="K4189">
        <v>419</v>
      </c>
      <c r="L4189">
        <v>30</v>
      </c>
      <c r="M4189">
        <v>40</v>
      </c>
      <c r="N4189">
        <v>70</v>
      </c>
      <c r="O4189">
        <v>110</v>
      </c>
      <c r="P4189">
        <v>4</v>
      </c>
      <c r="Q4189" s="1">
        <v>40725</v>
      </c>
      <c r="R4189" t="s">
        <v>28</v>
      </c>
      <c r="S4189" t="s">
        <v>41</v>
      </c>
      <c r="T4189" t="s">
        <v>25</v>
      </c>
    </row>
    <row r="4190" spans="1:20" x14ac:dyDescent="0.25">
      <c r="A4190">
        <v>971</v>
      </c>
      <c r="B4190" t="s">
        <v>61</v>
      </c>
      <c r="C4190" t="s">
        <v>37</v>
      </c>
      <c r="D4190" t="s">
        <v>22</v>
      </c>
      <c r="E4190">
        <v>9</v>
      </c>
      <c r="F4190">
        <v>57</v>
      </c>
      <c r="G4190">
        <v>109</v>
      </c>
      <c r="H4190">
        <v>45</v>
      </c>
      <c r="I4190">
        <v>51</v>
      </c>
      <c r="J4190">
        <v>17</v>
      </c>
      <c r="K4190">
        <v>409</v>
      </c>
      <c r="L4190">
        <v>10</v>
      </c>
      <c r="M4190">
        <v>40</v>
      </c>
      <c r="N4190">
        <v>50</v>
      </c>
      <c r="O4190">
        <v>90</v>
      </c>
      <c r="P4190">
        <v>4</v>
      </c>
      <c r="Q4190" s="1">
        <v>40787</v>
      </c>
      <c r="R4190" t="s">
        <v>28</v>
      </c>
      <c r="S4190" t="s">
        <v>41</v>
      </c>
      <c r="T4190" t="s">
        <v>25</v>
      </c>
    </row>
    <row r="4191" spans="1:20" x14ac:dyDescent="0.25">
      <c r="A4191">
        <v>971</v>
      </c>
      <c r="B4191" t="s">
        <v>61</v>
      </c>
      <c r="C4191" t="s">
        <v>37</v>
      </c>
      <c r="D4191" t="s">
        <v>22</v>
      </c>
      <c r="E4191">
        <v>18</v>
      </c>
      <c r="F4191">
        <v>66</v>
      </c>
      <c r="G4191">
        <v>128</v>
      </c>
      <c r="H4191">
        <v>54</v>
      </c>
      <c r="I4191">
        <v>54</v>
      </c>
      <c r="J4191">
        <v>20</v>
      </c>
      <c r="K4191">
        <v>404</v>
      </c>
      <c r="L4191">
        <v>40</v>
      </c>
      <c r="M4191">
        <v>40</v>
      </c>
      <c r="N4191">
        <v>60</v>
      </c>
      <c r="O4191">
        <v>100</v>
      </c>
      <c r="P4191">
        <v>4</v>
      </c>
      <c r="Q4191" s="1">
        <v>40817</v>
      </c>
      <c r="R4191" t="s">
        <v>28</v>
      </c>
      <c r="S4191" t="s">
        <v>41</v>
      </c>
      <c r="T4191" t="s">
        <v>25</v>
      </c>
    </row>
    <row r="4192" spans="1:20" x14ac:dyDescent="0.25">
      <c r="A4192">
        <v>971</v>
      </c>
      <c r="B4192" t="s">
        <v>61</v>
      </c>
      <c r="C4192" t="s">
        <v>37</v>
      </c>
      <c r="D4192" t="s">
        <v>22</v>
      </c>
      <c r="E4192">
        <v>9</v>
      </c>
      <c r="F4192">
        <v>57</v>
      </c>
      <c r="G4192">
        <v>110</v>
      </c>
      <c r="H4192">
        <v>46</v>
      </c>
      <c r="I4192">
        <v>51</v>
      </c>
      <c r="J4192">
        <v>17</v>
      </c>
      <c r="K4192">
        <v>422</v>
      </c>
      <c r="L4192">
        <v>10</v>
      </c>
      <c r="M4192">
        <v>40</v>
      </c>
      <c r="N4192">
        <v>50</v>
      </c>
      <c r="O4192">
        <v>90</v>
      </c>
      <c r="P4192">
        <v>4</v>
      </c>
      <c r="Q4192" s="1">
        <v>40878</v>
      </c>
      <c r="R4192" t="s">
        <v>28</v>
      </c>
      <c r="S4192" t="s">
        <v>41</v>
      </c>
      <c r="T4192" t="s">
        <v>25</v>
      </c>
    </row>
    <row r="4193" spans="1:20" x14ac:dyDescent="0.25">
      <c r="A4193">
        <v>972</v>
      </c>
      <c r="B4193" t="s">
        <v>45</v>
      </c>
      <c r="C4193" t="s">
        <v>46</v>
      </c>
      <c r="D4193" t="s">
        <v>43</v>
      </c>
      <c r="E4193">
        <v>164</v>
      </c>
      <c r="F4193">
        <v>252</v>
      </c>
      <c r="G4193">
        <v>465</v>
      </c>
      <c r="H4193">
        <v>213</v>
      </c>
      <c r="I4193">
        <v>88</v>
      </c>
      <c r="J4193">
        <v>66</v>
      </c>
      <c r="K4193">
        <v>942</v>
      </c>
      <c r="L4193">
        <v>240</v>
      </c>
      <c r="M4193">
        <v>260</v>
      </c>
      <c r="N4193">
        <v>320</v>
      </c>
      <c r="O4193">
        <v>580</v>
      </c>
      <c r="P4193">
        <v>2</v>
      </c>
      <c r="Q4193" s="1">
        <v>40210</v>
      </c>
      <c r="R4193" t="s">
        <v>23</v>
      </c>
      <c r="S4193" t="s">
        <v>24</v>
      </c>
      <c r="T4193" t="s">
        <v>25</v>
      </c>
    </row>
    <row r="4194" spans="1:20" x14ac:dyDescent="0.25">
      <c r="A4194">
        <v>972</v>
      </c>
      <c r="B4194" t="s">
        <v>45</v>
      </c>
      <c r="C4194" t="s">
        <v>46</v>
      </c>
      <c r="D4194" t="s">
        <v>43</v>
      </c>
      <c r="E4194">
        <v>188</v>
      </c>
      <c r="F4194">
        <v>284</v>
      </c>
      <c r="G4194">
        <v>525</v>
      </c>
      <c r="H4194">
        <v>241</v>
      </c>
      <c r="I4194">
        <v>96</v>
      </c>
      <c r="J4194">
        <v>74</v>
      </c>
      <c r="K4194">
        <v>1321</v>
      </c>
      <c r="L4194">
        <v>240</v>
      </c>
      <c r="M4194">
        <v>280</v>
      </c>
      <c r="N4194">
        <v>340</v>
      </c>
      <c r="O4194">
        <v>620</v>
      </c>
      <c r="P4194">
        <v>2</v>
      </c>
      <c r="Q4194" s="1">
        <v>40513</v>
      </c>
      <c r="R4194" t="s">
        <v>23</v>
      </c>
      <c r="S4194" t="s">
        <v>24</v>
      </c>
      <c r="T4194" t="s">
        <v>25</v>
      </c>
    </row>
    <row r="4195" spans="1:20" x14ac:dyDescent="0.25">
      <c r="A4195">
        <v>972</v>
      </c>
      <c r="B4195" t="s">
        <v>45</v>
      </c>
      <c r="C4195" t="s">
        <v>46</v>
      </c>
      <c r="D4195" t="s">
        <v>43</v>
      </c>
      <c r="E4195">
        <v>284</v>
      </c>
      <c r="F4195">
        <v>307</v>
      </c>
      <c r="G4195">
        <v>562</v>
      </c>
      <c r="H4195">
        <v>260</v>
      </c>
      <c r="I4195">
        <v>94</v>
      </c>
      <c r="J4195">
        <v>80</v>
      </c>
      <c r="K4195">
        <v>1319</v>
      </c>
      <c r="L4195">
        <v>290</v>
      </c>
      <c r="M4195">
        <v>320</v>
      </c>
      <c r="N4195">
        <v>380</v>
      </c>
      <c r="O4195">
        <v>700</v>
      </c>
      <c r="P4195">
        <v>2</v>
      </c>
      <c r="Q4195" s="1">
        <v>40725</v>
      </c>
      <c r="R4195" t="s">
        <v>23</v>
      </c>
      <c r="S4195" t="s">
        <v>24</v>
      </c>
      <c r="T4195" t="s">
        <v>25</v>
      </c>
    </row>
    <row r="4196" spans="1:20" x14ac:dyDescent="0.25">
      <c r="A4196">
        <v>972</v>
      </c>
      <c r="B4196" t="s">
        <v>45</v>
      </c>
      <c r="C4196" t="s">
        <v>46</v>
      </c>
      <c r="D4196" t="s">
        <v>43</v>
      </c>
      <c r="E4196">
        <v>133</v>
      </c>
      <c r="F4196">
        <v>179</v>
      </c>
      <c r="G4196">
        <v>302</v>
      </c>
      <c r="H4196">
        <v>123</v>
      </c>
      <c r="I4196">
        <v>46</v>
      </c>
      <c r="J4196">
        <v>34</v>
      </c>
      <c r="K4196">
        <v>959</v>
      </c>
      <c r="L4196">
        <v>110</v>
      </c>
      <c r="M4196">
        <v>90</v>
      </c>
      <c r="N4196">
        <v>140</v>
      </c>
      <c r="O4196">
        <v>230</v>
      </c>
      <c r="P4196">
        <v>5</v>
      </c>
      <c r="Q4196" s="1">
        <v>40513</v>
      </c>
      <c r="R4196" t="s">
        <v>28</v>
      </c>
      <c r="S4196" t="s">
        <v>29</v>
      </c>
      <c r="T4196" t="s">
        <v>25</v>
      </c>
    </row>
    <row r="4197" spans="1:20" x14ac:dyDescent="0.25">
      <c r="A4197">
        <v>972</v>
      </c>
      <c r="B4197" t="s">
        <v>45</v>
      </c>
      <c r="C4197" t="s">
        <v>46</v>
      </c>
      <c r="D4197" t="s">
        <v>43</v>
      </c>
      <c r="E4197">
        <v>84</v>
      </c>
      <c r="F4197">
        <v>117</v>
      </c>
      <c r="G4197">
        <v>198</v>
      </c>
      <c r="H4197">
        <v>81</v>
      </c>
      <c r="I4197">
        <v>33</v>
      </c>
      <c r="J4197">
        <v>22</v>
      </c>
      <c r="K4197">
        <v>441</v>
      </c>
      <c r="L4197">
        <v>90</v>
      </c>
      <c r="M4197">
        <v>60</v>
      </c>
      <c r="N4197">
        <v>110</v>
      </c>
      <c r="O4197">
        <v>170</v>
      </c>
      <c r="P4197">
        <v>6</v>
      </c>
      <c r="Q4197" s="1">
        <v>40238</v>
      </c>
      <c r="R4197" t="s">
        <v>28</v>
      </c>
      <c r="S4197" t="s">
        <v>30</v>
      </c>
      <c r="T4197" t="s">
        <v>31</v>
      </c>
    </row>
    <row r="4198" spans="1:20" x14ac:dyDescent="0.25">
      <c r="A4198">
        <v>978</v>
      </c>
      <c r="B4198" t="s">
        <v>58</v>
      </c>
      <c r="C4198" t="s">
        <v>21</v>
      </c>
      <c r="D4198" t="s">
        <v>43</v>
      </c>
      <c r="E4198">
        <v>366</v>
      </c>
      <c r="F4198">
        <v>420</v>
      </c>
      <c r="G4198">
        <v>492</v>
      </c>
      <c r="H4198">
        <v>72</v>
      </c>
      <c r="I4198">
        <v>54</v>
      </c>
      <c r="J4198">
        <v>23</v>
      </c>
      <c r="K4198">
        <v>-54</v>
      </c>
      <c r="L4198">
        <v>360</v>
      </c>
      <c r="M4198">
        <v>60</v>
      </c>
      <c r="N4198">
        <v>400</v>
      </c>
      <c r="O4198">
        <v>460</v>
      </c>
      <c r="P4198">
        <v>2</v>
      </c>
      <c r="Q4198" s="1">
        <v>40238</v>
      </c>
      <c r="R4198" t="s">
        <v>23</v>
      </c>
      <c r="S4198" t="s">
        <v>24</v>
      </c>
      <c r="T4198" t="s">
        <v>25</v>
      </c>
    </row>
    <row r="4199" spans="1:20" x14ac:dyDescent="0.25">
      <c r="A4199">
        <v>978</v>
      </c>
      <c r="B4199" t="s">
        <v>58</v>
      </c>
      <c r="C4199" t="s">
        <v>21</v>
      </c>
      <c r="D4199" t="s">
        <v>43</v>
      </c>
      <c r="E4199">
        <v>434</v>
      </c>
      <c r="F4199">
        <v>487</v>
      </c>
      <c r="G4199">
        <v>551</v>
      </c>
      <c r="H4199">
        <v>64</v>
      </c>
      <c r="I4199">
        <v>53</v>
      </c>
      <c r="J4199">
        <v>21</v>
      </c>
      <c r="K4199">
        <v>-663</v>
      </c>
      <c r="L4199">
        <v>430</v>
      </c>
      <c r="M4199">
        <v>60</v>
      </c>
      <c r="N4199">
        <v>460</v>
      </c>
      <c r="O4199">
        <v>520</v>
      </c>
      <c r="P4199">
        <v>2</v>
      </c>
      <c r="Q4199" s="1">
        <v>40299</v>
      </c>
      <c r="R4199" t="s">
        <v>23</v>
      </c>
      <c r="S4199" t="s">
        <v>24</v>
      </c>
      <c r="T4199" t="s">
        <v>25</v>
      </c>
    </row>
    <row r="4200" spans="1:20" x14ac:dyDescent="0.25">
      <c r="A4200">
        <v>978</v>
      </c>
      <c r="B4200" t="s">
        <v>58</v>
      </c>
      <c r="C4200" t="s">
        <v>21</v>
      </c>
      <c r="D4200" t="s">
        <v>43</v>
      </c>
      <c r="E4200">
        <v>324</v>
      </c>
      <c r="F4200">
        <v>379</v>
      </c>
      <c r="G4200">
        <v>454</v>
      </c>
      <c r="H4200">
        <v>75</v>
      </c>
      <c r="I4200">
        <v>55</v>
      </c>
      <c r="J4200">
        <v>24</v>
      </c>
      <c r="K4200">
        <v>-3287</v>
      </c>
      <c r="L4200">
        <v>300</v>
      </c>
      <c r="M4200">
        <v>60</v>
      </c>
      <c r="N4200">
        <v>340</v>
      </c>
      <c r="O4200">
        <v>400</v>
      </c>
      <c r="P4200">
        <v>2</v>
      </c>
      <c r="Q4200" s="1">
        <v>40483</v>
      </c>
      <c r="R4200" t="s">
        <v>23</v>
      </c>
      <c r="S4200" t="s">
        <v>24</v>
      </c>
      <c r="T4200" t="s">
        <v>25</v>
      </c>
    </row>
    <row r="4201" spans="1:20" x14ac:dyDescent="0.25">
      <c r="A4201">
        <v>978</v>
      </c>
      <c r="B4201" t="s">
        <v>58</v>
      </c>
      <c r="C4201" t="s">
        <v>21</v>
      </c>
      <c r="D4201" t="s">
        <v>43</v>
      </c>
      <c r="E4201">
        <v>778</v>
      </c>
      <c r="F4201">
        <v>613</v>
      </c>
      <c r="G4201">
        <v>659</v>
      </c>
      <c r="H4201">
        <v>52</v>
      </c>
      <c r="I4201">
        <v>46</v>
      </c>
      <c r="J4201">
        <v>17</v>
      </c>
      <c r="K4201">
        <v>-1493</v>
      </c>
      <c r="L4201">
        <v>560</v>
      </c>
      <c r="M4201">
        <v>40</v>
      </c>
      <c r="N4201">
        <v>590</v>
      </c>
      <c r="O4201">
        <v>630</v>
      </c>
      <c r="P4201">
        <v>2</v>
      </c>
      <c r="Q4201" s="1">
        <v>40725</v>
      </c>
      <c r="R4201" t="s">
        <v>23</v>
      </c>
      <c r="S4201" t="s">
        <v>24</v>
      </c>
      <c r="T4201" t="s">
        <v>25</v>
      </c>
    </row>
    <row r="4202" spans="1:20" x14ac:dyDescent="0.25">
      <c r="A4202">
        <v>978</v>
      </c>
      <c r="B4202" t="s">
        <v>58</v>
      </c>
      <c r="C4202" t="s">
        <v>21</v>
      </c>
      <c r="D4202" t="s">
        <v>43</v>
      </c>
      <c r="E4202">
        <v>17</v>
      </c>
      <c r="F4202">
        <v>34</v>
      </c>
      <c r="G4202">
        <v>56</v>
      </c>
      <c r="H4202">
        <v>22</v>
      </c>
      <c r="I4202">
        <v>17</v>
      </c>
      <c r="J4202">
        <v>6</v>
      </c>
      <c r="K4202">
        <v>452</v>
      </c>
      <c r="L4202">
        <v>30</v>
      </c>
      <c r="M4202">
        <v>20</v>
      </c>
      <c r="N4202">
        <v>40</v>
      </c>
      <c r="O4202">
        <v>60</v>
      </c>
      <c r="P4202">
        <v>13</v>
      </c>
      <c r="Q4202" s="1">
        <v>40210</v>
      </c>
      <c r="R4202" t="s">
        <v>26</v>
      </c>
      <c r="S4202" t="s">
        <v>27</v>
      </c>
      <c r="T4202" t="s">
        <v>25</v>
      </c>
    </row>
    <row r="4203" spans="1:20" x14ac:dyDescent="0.25">
      <c r="A4203">
        <v>978</v>
      </c>
      <c r="B4203" t="s">
        <v>58</v>
      </c>
      <c r="C4203" t="s">
        <v>21</v>
      </c>
      <c r="D4203" t="s">
        <v>43</v>
      </c>
      <c r="E4203">
        <v>45</v>
      </c>
      <c r="F4203">
        <v>48</v>
      </c>
      <c r="G4203">
        <v>90</v>
      </c>
      <c r="H4203">
        <v>32</v>
      </c>
      <c r="I4203">
        <v>20</v>
      </c>
      <c r="J4203">
        <v>8</v>
      </c>
      <c r="K4203">
        <v>456</v>
      </c>
      <c r="L4203">
        <v>40</v>
      </c>
      <c r="M4203">
        <v>30</v>
      </c>
      <c r="N4203">
        <v>50</v>
      </c>
      <c r="O4203">
        <v>80</v>
      </c>
      <c r="P4203">
        <v>13</v>
      </c>
      <c r="Q4203" s="1">
        <v>40544</v>
      </c>
      <c r="R4203" t="s">
        <v>26</v>
      </c>
      <c r="S4203" t="s">
        <v>27</v>
      </c>
      <c r="T4203" t="s">
        <v>25</v>
      </c>
    </row>
    <row r="4204" spans="1:20" x14ac:dyDescent="0.25">
      <c r="A4204">
        <v>978</v>
      </c>
      <c r="B4204" t="s">
        <v>58</v>
      </c>
      <c r="C4204" t="s">
        <v>21</v>
      </c>
      <c r="D4204" t="s">
        <v>43</v>
      </c>
      <c r="E4204">
        <v>25</v>
      </c>
      <c r="F4204">
        <v>34</v>
      </c>
      <c r="G4204">
        <v>60</v>
      </c>
      <c r="H4204">
        <v>22</v>
      </c>
      <c r="I4204">
        <v>17</v>
      </c>
      <c r="J4204">
        <v>6</v>
      </c>
      <c r="K4204">
        <v>452</v>
      </c>
      <c r="L4204">
        <v>30</v>
      </c>
      <c r="M4204">
        <v>20</v>
      </c>
      <c r="N4204">
        <v>40</v>
      </c>
      <c r="O4204">
        <v>60</v>
      </c>
      <c r="P4204">
        <v>13</v>
      </c>
      <c r="Q4204" s="1">
        <v>40575</v>
      </c>
      <c r="R4204" t="s">
        <v>26</v>
      </c>
      <c r="S4204" t="s">
        <v>27</v>
      </c>
      <c r="T4204" t="s">
        <v>25</v>
      </c>
    </row>
    <row r="4205" spans="1:20" x14ac:dyDescent="0.25">
      <c r="A4205">
        <v>978</v>
      </c>
      <c r="B4205" t="s">
        <v>58</v>
      </c>
      <c r="C4205" t="s">
        <v>21</v>
      </c>
      <c r="D4205" t="s">
        <v>43</v>
      </c>
      <c r="E4205">
        <v>43</v>
      </c>
      <c r="F4205">
        <v>48</v>
      </c>
      <c r="G4205">
        <v>85</v>
      </c>
      <c r="H4205">
        <v>32</v>
      </c>
      <c r="I4205">
        <v>19</v>
      </c>
      <c r="J4205">
        <v>8</v>
      </c>
      <c r="K4205">
        <v>482</v>
      </c>
      <c r="L4205">
        <v>40</v>
      </c>
      <c r="M4205">
        <v>30</v>
      </c>
      <c r="N4205">
        <v>50</v>
      </c>
      <c r="O4205">
        <v>80</v>
      </c>
      <c r="P4205">
        <v>13</v>
      </c>
      <c r="Q4205" s="1">
        <v>40848</v>
      </c>
      <c r="R4205" t="s">
        <v>26</v>
      </c>
      <c r="S4205" t="s">
        <v>27</v>
      </c>
      <c r="T4205" t="s">
        <v>25</v>
      </c>
    </row>
    <row r="4206" spans="1:20" x14ac:dyDescent="0.25">
      <c r="A4206">
        <v>978</v>
      </c>
      <c r="B4206" t="s">
        <v>58</v>
      </c>
      <c r="C4206" t="s">
        <v>21</v>
      </c>
      <c r="D4206" t="s">
        <v>43</v>
      </c>
      <c r="E4206">
        <v>7</v>
      </c>
      <c r="F4206">
        <v>72</v>
      </c>
      <c r="G4206">
        <v>111</v>
      </c>
      <c r="H4206">
        <v>39</v>
      </c>
      <c r="I4206">
        <v>65</v>
      </c>
      <c r="J4206">
        <v>36</v>
      </c>
      <c r="K4206">
        <v>560</v>
      </c>
      <c r="L4206">
        <v>20</v>
      </c>
      <c r="M4206">
        <v>30</v>
      </c>
      <c r="N4206">
        <v>70</v>
      </c>
      <c r="O4206">
        <v>100</v>
      </c>
      <c r="P4206">
        <v>5</v>
      </c>
      <c r="Q4206" s="1">
        <v>40360</v>
      </c>
      <c r="R4206" t="s">
        <v>28</v>
      </c>
      <c r="S4206" t="s">
        <v>29</v>
      </c>
      <c r="T4206" t="s">
        <v>25</v>
      </c>
    </row>
    <row r="4207" spans="1:20" x14ac:dyDescent="0.25">
      <c r="A4207">
        <v>978</v>
      </c>
      <c r="B4207" t="s">
        <v>58</v>
      </c>
      <c r="C4207" t="s">
        <v>21</v>
      </c>
      <c r="D4207" t="s">
        <v>43</v>
      </c>
      <c r="E4207">
        <v>-30</v>
      </c>
      <c r="F4207">
        <v>52</v>
      </c>
      <c r="G4207">
        <v>106</v>
      </c>
      <c r="H4207">
        <v>47</v>
      </c>
      <c r="I4207">
        <v>72</v>
      </c>
      <c r="J4207">
        <v>42</v>
      </c>
      <c r="K4207">
        <v>571</v>
      </c>
      <c r="L4207">
        <v>-10</v>
      </c>
      <c r="M4207">
        <v>40</v>
      </c>
      <c r="N4207">
        <v>50</v>
      </c>
      <c r="O4207">
        <v>90</v>
      </c>
      <c r="P4207">
        <v>5</v>
      </c>
      <c r="Q4207" s="1">
        <v>40878</v>
      </c>
      <c r="R4207" t="s">
        <v>28</v>
      </c>
      <c r="S4207" t="s">
        <v>29</v>
      </c>
      <c r="T4207" t="s">
        <v>25</v>
      </c>
    </row>
    <row r="4208" spans="1:20" x14ac:dyDescent="0.25">
      <c r="A4208">
        <v>978</v>
      </c>
      <c r="B4208" t="s">
        <v>58</v>
      </c>
      <c r="C4208" t="s">
        <v>21</v>
      </c>
      <c r="D4208" t="s">
        <v>43</v>
      </c>
      <c r="E4208">
        <v>11</v>
      </c>
      <c r="F4208">
        <v>64</v>
      </c>
      <c r="G4208">
        <v>115</v>
      </c>
      <c r="H4208">
        <v>51</v>
      </c>
      <c r="I4208">
        <v>53</v>
      </c>
      <c r="J4208">
        <v>19</v>
      </c>
      <c r="K4208">
        <v>419</v>
      </c>
      <c r="L4208">
        <v>20</v>
      </c>
      <c r="M4208">
        <v>30</v>
      </c>
      <c r="N4208">
        <v>50</v>
      </c>
      <c r="O4208">
        <v>80</v>
      </c>
      <c r="P4208">
        <v>9</v>
      </c>
      <c r="Q4208" s="1">
        <v>40360</v>
      </c>
      <c r="R4208" t="s">
        <v>32</v>
      </c>
      <c r="S4208" t="s">
        <v>33</v>
      </c>
      <c r="T4208" t="s">
        <v>31</v>
      </c>
    </row>
    <row r="4209" spans="1:20" x14ac:dyDescent="0.25">
      <c r="A4209">
        <v>978</v>
      </c>
      <c r="B4209" t="s">
        <v>58</v>
      </c>
      <c r="C4209" t="s">
        <v>21</v>
      </c>
      <c r="D4209" t="s">
        <v>43</v>
      </c>
      <c r="E4209">
        <v>12</v>
      </c>
      <c r="F4209">
        <v>60</v>
      </c>
      <c r="G4209">
        <v>108</v>
      </c>
      <c r="H4209">
        <v>49</v>
      </c>
      <c r="I4209">
        <v>47</v>
      </c>
      <c r="J4209">
        <v>18</v>
      </c>
      <c r="K4209">
        <v>414</v>
      </c>
      <c r="L4209">
        <v>20</v>
      </c>
      <c r="M4209">
        <v>30</v>
      </c>
      <c r="N4209">
        <v>50</v>
      </c>
      <c r="O4209">
        <v>80</v>
      </c>
      <c r="P4209">
        <v>9</v>
      </c>
      <c r="Q4209" s="1">
        <v>40756</v>
      </c>
      <c r="R4209" t="s">
        <v>32</v>
      </c>
      <c r="S4209" t="s">
        <v>33</v>
      </c>
      <c r="T4209" t="s">
        <v>31</v>
      </c>
    </row>
    <row r="4210" spans="1:20" x14ac:dyDescent="0.25">
      <c r="A4210">
        <v>978</v>
      </c>
      <c r="B4210" t="s">
        <v>58</v>
      </c>
      <c r="C4210" t="s">
        <v>21</v>
      </c>
      <c r="D4210" t="s">
        <v>43</v>
      </c>
      <c r="E4210">
        <v>28</v>
      </c>
      <c r="F4210">
        <v>48</v>
      </c>
      <c r="G4210">
        <v>80</v>
      </c>
      <c r="H4210">
        <v>32</v>
      </c>
      <c r="I4210">
        <v>20</v>
      </c>
      <c r="J4210">
        <v>8</v>
      </c>
      <c r="K4210">
        <v>817</v>
      </c>
      <c r="L4210">
        <v>40</v>
      </c>
      <c r="M4210">
        <v>30</v>
      </c>
      <c r="N4210">
        <v>50</v>
      </c>
      <c r="O4210">
        <v>80</v>
      </c>
      <c r="P4210">
        <v>11</v>
      </c>
      <c r="Q4210" s="1">
        <v>40210</v>
      </c>
      <c r="R4210" t="s">
        <v>26</v>
      </c>
      <c r="S4210" t="s">
        <v>35</v>
      </c>
      <c r="T4210" t="s">
        <v>25</v>
      </c>
    </row>
    <row r="4211" spans="1:20" x14ac:dyDescent="0.25">
      <c r="A4211">
        <v>978</v>
      </c>
      <c r="B4211" t="s">
        <v>58</v>
      </c>
      <c r="C4211" t="s">
        <v>21</v>
      </c>
      <c r="D4211" t="s">
        <v>43</v>
      </c>
      <c r="E4211">
        <v>28</v>
      </c>
      <c r="F4211">
        <v>47</v>
      </c>
      <c r="G4211">
        <v>79</v>
      </c>
      <c r="H4211">
        <v>32</v>
      </c>
      <c r="I4211">
        <v>19</v>
      </c>
      <c r="J4211">
        <v>8</v>
      </c>
      <c r="K4211">
        <v>813</v>
      </c>
      <c r="L4211">
        <v>40</v>
      </c>
      <c r="M4211">
        <v>30</v>
      </c>
      <c r="N4211">
        <v>50</v>
      </c>
      <c r="O4211">
        <v>80</v>
      </c>
      <c r="P4211">
        <v>11</v>
      </c>
      <c r="Q4211" s="1">
        <v>40238</v>
      </c>
      <c r="R4211" t="s">
        <v>26</v>
      </c>
      <c r="S4211" t="s">
        <v>35</v>
      </c>
      <c r="T4211" t="s">
        <v>25</v>
      </c>
    </row>
    <row r="4212" spans="1:20" x14ac:dyDescent="0.25">
      <c r="A4212">
        <v>978</v>
      </c>
      <c r="B4212" t="s">
        <v>58</v>
      </c>
      <c r="C4212" t="s">
        <v>21</v>
      </c>
      <c r="D4212" t="s">
        <v>43</v>
      </c>
      <c r="E4212">
        <v>30</v>
      </c>
      <c r="F4212">
        <v>39</v>
      </c>
      <c r="G4212">
        <v>70</v>
      </c>
      <c r="H4212">
        <v>27</v>
      </c>
      <c r="I4212">
        <v>19</v>
      </c>
      <c r="J4212">
        <v>7</v>
      </c>
      <c r="K4212">
        <v>859</v>
      </c>
      <c r="L4212">
        <v>50</v>
      </c>
      <c r="M4212">
        <v>20</v>
      </c>
      <c r="N4212">
        <v>50</v>
      </c>
      <c r="O4212">
        <v>70</v>
      </c>
      <c r="P4212">
        <v>11</v>
      </c>
      <c r="Q4212" s="1">
        <v>40817</v>
      </c>
      <c r="R4212" t="s">
        <v>26</v>
      </c>
      <c r="S4212" t="s">
        <v>35</v>
      </c>
      <c r="T4212" t="s">
        <v>25</v>
      </c>
    </row>
    <row r="4213" spans="1:20" x14ac:dyDescent="0.25">
      <c r="A4213">
        <v>978</v>
      </c>
      <c r="B4213" t="s">
        <v>58</v>
      </c>
      <c r="C4213" t="s">
        <v>21</v>
      </c>
      <c r="D4213" t="s">
        <v>43</v>
      </c>
      <c r="E4213">
        <v>43</v>
      </c>
      <c r="F4213">
        <v>49</v>
      </c>
      <c r="G4213">
        <v>87</v>
      </c>
      <c r="H4213">
        <v>33</v>
      </c>
      <c r="I4213">
        <v>20</v>
      </c>
      <c r="J4213">
        <v>9</v>
      </c>
      <c r="K4213">
        <v>870</v>
      </c>
      <c r="L4213">
        <v>40</v>
      </c>
      <c r="M4213">
        <v>30</v>
      </c>
      <c r="N4213">
        <v>50</v>
      </c>
      <c r="O4213">
        <v>80</v>
      </c>
      <c r="P4213">
        <v>11</v>
      </c>
      <c r="Q4213" s="1">
        <v>40878</v>
      </c>
      <c r="R4213" t="s">
        <v>26</v>
      </c>
      <c r="S4213" t="s">
        <v>35</v>
      </c>
      <c r="T4213" t="s">
        <v>25</v>
      </c>
    </row>
    <row r="4214" spans="1:20" x14ac:dyDescent="0.25">
      <c r="A4214">
        <v>978</v>
      </c>
      <c r="B4214" t="s">
        <v>58</v>
      </c>
      <c r="C4214" t="s">
        <v>21</v>
      </c>
      <c r="D4214" t="s">
        <v>43</v>
      </c>
      <c r="E4214">
        <v>100</v>
      </c>
      <c r="F4214">
        <v>171</v>
      </c>
      <c r="G4214">
        <v>341</v>
      </c>
      <c r="H4214">
        <v>170</v>
      </c>
      <c r="I4214">
        <v>71</v>
      </c>
      <c r="J4214">
        <v>47</v>
      </c>
      <c r="K4214">
        <v>1091</v>
      </c>
      <c r="L4214">
        <v>110</v>
      </c>
      <c r="M4214">
        <v>160</v>
      </c>
      <c r="N4214">
        <v>170</v>
      </c>
      <c r="O4214">
        <v>330</v>
      </c>
      <c r="P4214">
        <v>7</v>
      </c>
      <c r="Q4214" s="1">
        <v>40179</v>
      </c>
      <c r="R4214" t="s">
        <v>28</v>
      </c>
      <c r="S4214" t="s">
        <v>48</v>
      </c>
      <c r="T4214" t="s">
        <v>25</v>
      </c>
    </row>
    <row r="4215" spans="1:20" x14ac:dyDescent="0.25">
      <c r="A4215">
        <v>979</v>
      </c>
      <c r="B4215" t="s">
        <v>45</v>
      </c>
      <c r="C4215" t="s">
        <v>46</v>
      </c>
      <c r="D4215" t="s">
        <v>43</v>
      </c>
      <c r="E4215">
        <v>250</v>
      </c>
      <c r="F4215">
        <v>367</v>
      </c>
      <c r="G4215">
        <v>678</v>
      </c>
      <c r="H4215">
        <v>311</v>
      </c>
      <c r="I4215">
        <v>117</v>
      </c>
      <c r="J4215">
        <v>96</v>
      </c>
      <c r="K4215">
        <v>1296</v>
      </c>
      <c r="L4215">
        <v>340</v>
      </c>
      <c r="M4215">
        <v>390</v>
      </c>
      <c r="N4215">
        <v>450</v>
      </c>
      <c r="O4215">
        <v>840</v>
      </c>
      <c r="P4215">
        <v>2</v>
      </c>
      <c r="Q4215" s="1">
        <v>40391</v>
      </c>
      <c r="R4215" t="s">
        <v>23</v>
      </c>
      <c r="S4215" t="s">
        <v>24</v>
      </c>
      <c r="T4215" t="s">
        <v>25</v>
      </c>
    </row>
    <row r="4216" spans="1:20" x14ac:dyDescent="0.25">
      <c r="A4216">
        <v>979</v>
      </c>
      <c r="B4216" t="s">
        <v>45</v>
      </c>
      <c r="C4216" t="s">
        <v>46</v>
      </c>
      <c r="D4216" t="s">
        <v>43</v>
      </c>
      <c r="E4216">
        <v>155</v>
      </c>
      <c r="F4216">
        <v>152</v>
      </c>
      <c r="G4216">
        <v>254</v>
      </c>
      <c r="H4216">
        <v>104</v>
      </c>
      <c r="I4216">
        <v>37</v>
      </c>
      <c r="J4216">
        <v>29</v>
      </c>
      <c r="K4216">
        <v>952</v>
      </c>
      <c r="L4216">
        <v>120</v>
      </c>
      <c r="M4216">
        <v>80</v>
      </c>
      <c r="N4216">
        <v>140</v>
      </c>
      <c r="O4216">
        <v>220</v>
      </c>
      <c r="P4216">
        <v>5</v>
      </c>
      <c r="Q4216" s="1">
        <v>40725</v>
      </c>
      <c r="R4216" t="s">
        <v>28</v>
      </c>
      <c r="S4216" t="s">
        <v>29</v>
      </c>
      <c r="T4216" t="s">
        <v>25</v>
      </c>
    </row>
    <row r="4217" spans="1:20" x14ac:dyDescent="0.25">
      <c r="A4217">
        <v>979</v>
      </c>
      <c r="B4217" t="s">
        <v>45</v>
      </c>
      <c r="C4217" t="s">
        <v>46</v>
      </c>
      <c r="D4217" t="s">
        <v>43</v>
      </c>
      <c r="E4217">
        <v>85</v>
      </c>
      <c r="F4217">
        <v>118</v>
      </c>
      <c r="G4217">
        <v>199</v>
      </c>
      <c r="H4217">
        <v>81</v>
      </c>
      <c r="I4217">
        <v>33</v>
      </c>
      <c r="J4217">
        <v>22</v>
      </c>
      <c r="K4217">
        <v>588</v>
      </c>
      <c r="L4217">
        <v>90</v>
      </c>
      <c r="M4217">
        <v>60</v>
      </c>
      <c r="N4217">
        <v>110</v>
      </c>
      <c r="O4217">
        <v>170</v>
      </c>
      <c r="P4217">
        <v>6</v>
      </c>
      <c r="Q4217" s="1">
        <v>40422</v>
      </c>
      <c r="R4217" t="s">
        <v>28</v>
      </c>
      <c r="S4217" t="s">
        <v>30</v>
      </c>
      <c r="T4217" t="s">
        <v>31</v>
      </c>
    </row>
    <row r="4218" spans="1:20" x14ac:dyDescent="0.25">
      <c r="A4218">
        <v>979</v>
      </c>
      <c r="B4218" t="s">
        <v>45</v>
      </c>
      <c r="C4218" t="s">
        <v>46</v>
      </c>
      <c r="D4218" t="s">
        <v>43</v>
      </c>
      <c r="E4218">
        <v>28</v>
      </c>
      <c r="F4218">
        <v>55</v>
      </c>
      <c r="G4218">
        <v>92</v>
      </c>
      <c r="H4218">
        <v>38</v>
      </c>
      <c r="I4218">
        <v>33</v>
      </c>
      <c r="J4218">
        <v>12</v>
      </c>
      <c r="K4218">
        <v>414</v>
      </c>
      <c r="L4218">
        <v>30</v>
      </c>
      <c r="M4218">
        <v>30</v>
      </c>
      <c r="N4218">
        <v>60</v>
      </c>
      <c r="O4218">
        <v>90</v>
      </c>
      <c r="P4218">
        <v>9</v>
      </c>
      <c r="Q4218" s="1">
        <v>40695</v>
      </c>
      <c r="R4218" t="s">
        <v>32</v>
      </c>
      <c r="S4218" t="s">
        <v>33</v>
      </c>
      <c r="T4218" t="s">
        <v>31</v>
      </c>
    </row>
    <row r="4219" spans="1:20" x14ac:dyDescent="0.25">
      <c r="A4219">
        <v>979</v>
      </c>
      <c r="B4219" t="s">
        <v>45</v>
      </c>
      <c r="C4219" t="s">
        <v>46</v>
      </c>
      <c r="D4219" t="s">
        <v>43</v>
      </c>
      <c r="E4219">
        <v>80</v>
      </c>
      <c r="F4219">
        <v>108</v>
      </c>
      <c r="G4219">
        <v>192</v>
      </c>
      <c r="H4219">
        <v>72</v>
      </c>
      <c r="I4219">
        <v>54</v>
      </c>
      <c r="J4219">
        <v>23</v>
      </c>
      <c r="K4219">
        <v>189</v>
      </c>
      <c r="L4219">
        <v>50</v>
      </c>
      <c r="M4219">
        <v>60</v>
      </c>
      <c r="N4219">
        <v>90</v>
      </c>
      <c r="O4219">
        <v>150</v>
      </c>
      <c r="P4219">
        <v>4</v>
      </c>
      <c r="Q4219" s="1">
        <v>40603</v>
      </c>
      <c r="R4219" t="s">
        <v>28</v>
      </c>
      <c r="S4219" t="s">
        <v>41</v>
      </c>
      <c r="T4219" t="s">
        <v>25</v>
      </c>
    </row>
    <row r="4220" spans="1:20" x14ac:dyDescent="0.25">
      <c r="A4220">
        <v>985</v>
      </c>
      <c r="B4220" t="s">
        <v>52</v>
      </c>
      <c r="C4220" t="s">
        <v>46</v>
      </c>
      <c r="D4220" t="s">
        <v>22</v>
      </c>
      <c r="E4220">
        <v>68</v>
      </c>
      <c r="F4220">
        <v>71</v>
      </c>
      <c r="G4220">
        <v>128</v>
      </c>
      <c r="H4220">
        <v>49</v>
      </c>
      <c r="I4220">
        <v>25</v>
      </c>
      <c r="J4220">
        <v>13</v>
      </c>
      <c r="K4220">
        <v>845</v>
      </c>
      <c r="L4220">
        <v>70</v>
      </c>
      <c r="M4220">
        <v>50</v>
      </c>
      <c r="N4220">
        <v>90</v>
      </c>
      <c r="O4220">
        <v>140</v>
      </c>
      <c r="P4220">
        <v>2</v>
      </c>
      <c r="Q4220" s="1">
        <v>40878</v>
      </c>
      <c r="R4220" t="s">
        <v>23</v>
      </c>
      <c r="S4220" t="s">
        <v>24</v>
      </c>
      <c r="T4220" t="s">
        <v>25</v>
      </c>
    </row>
    <row r="4221" spans="1:20" x14ac:dyDescent="0.25">
      <c r="A4221">
        <v>985</v>
      </c>
      <c r="B4221" t="s">
        <v>52</v>
      </c>
      <c r="C4221" t="s">
        <v>46</v>
      </c>
      <c r="D4221" t="s">
        <v>22</v>
      </c>
      <c r="E4221">
        <v>28</v>
      </c>
      <c r="F4221">
        <v>48</v>
      </c>
      <c r="G4221">
        <v>81</v>
      </c>
      <c r="H4221">
        <v>33</v>
      </c>
      <c r="I4221">
        <v>20</v>
      </c>
      <c r="J4221">
        <v>9</v>
      </c>
      <c r="K4221">
        <v>777</v>
      </c>
      <c r="L4221">
        <v>50</v>
      </c>
      <c r="M4221">
        <v>40</v>
      </c>
      <c r="N4221">
        <v>60</v>
      </c>
      <c r="O4221">
        <v>100</v>
      </c>
      <c r="P4221">
        <v>3</v>
      </c>
      <c r="Q4221" s="1">
        <v>40179</v>
      </c>
      <c r="R4221" t="s">
        <v>23</v>
      </c>
      <c r="S4221" t="s">
        <v>38</v>
      </c>
      <c r="T4221" t="s">
        <v>31</v>
      </c>
    </row>
    <row r="4222" spans="1:20" x14ac:dyDescent="0.25">
      <c r="A4222">
        <v>985</v>
      </c>
      <c r="B4222" t="s">
        <v>52</v>
      </c>
      <c r="C4222" t="s">
        <v>46</v>
      </c>
      <c r="D4222" t="s">
        <v>22</v>
      </c>
      <c r="E4222">
        <v>70</v>
      </c>
      <c r="F4222">
        <v>72</v>
      </c>
      <c r="G4222">
        <v>129</v>
      </c>
      <c r="H4222">
        <v>49</v>
      </c>
      <c r="I4222">
        <v>25</v>
      </c>
      <c r="J4222">
        <v>13</v>
      </c>
      <c r="K4222">
        <v>767</v>
      </c>
      <c r="L4222">
        <v>70</v>
      </c>
      <c r="M4222">
        <v>60</v>
      </c>
      <c r="N4222">
        <v>90</v>
      </c>
      <c r="O4222">
        <v>150</v>
      </c>
      <c r="P4222">
        <v>3</v>
      </c>
      <c r="Q4222" s="1">
        <v>40603</v>
      </c>
      <c r="R4222" t="s">
        <v>23</v>
      </c>
      <c r="S4222" t="s">
        <v>38</v>
      </c>
      <c r="T4222" t="s">
        <v>31</v>
      </c>
    </row>
    <row r="4223" spans="1:20" x14ac:dyDescent="0.25">
      <c r="A4223">
        <v>985</v>
      </c>
      <c r="B4223" t="s">
        <v>52</v>
      </c>
      <c r="C4223" t="s">
        <v>46</v>
      </c>
      <c r="D4223" t="s">
        <v>22</v>
      </c>
      <c r="E4223">
        <v>87</v>
      </c>
      <c r="F4223">
        <v>91</v>
      </c>
      <c r="G4223">
        <v>153</v>
      </c>
      <c r="H4223">
        <v>63</v>
      </c>
      <c r="I4223">
        <v>26</v>
      </c>
      <c r="J4223">
        <v>17</v>
      </c>
      <c r="K4223">
        <v>864</v>
      </c>
      <c r="L4223">
        <v>100</v>
      </c>
      <c r="M4223">
        <v>70</v>
      </c>
      <c r="N4223">
        <v>120</v>
      </c>
      <c r="O4223">
        <v>190</v>
      </c>
      <c r="P4223">
        <v>3</v>
      </c>
      <c r="Q4223" s="1">
        <v>40756</v>
      </c>
      <c r="R4223" t="s">
        <v>23</v>
      </c>
      <c r="S4223" t="s">
        <v>38</v>
      </c>
      <c r="T4223" t="s">
        <v>31</v>
      </c>
    </row>
    <row r="4224" spans="1:20" x14ac:dyDescent="0.25">
      <c r="A4224">
        <v>985</v>
      </c>
      <c r="B4224" t="s">
        <v>52</v>
      </c>
      <c r="C4224" t="s">
        <v>46</v>
      </c>
      <c r="D4224" t="s">
        <v>22</v>
      </c>
      <c r="E4224">
        <v>67</v>
      </c>
      <c r="F4224">
        <v>70</v>
      </c>
      <c r="G4224">
        <v>126</v>
      </c>
      <c r="H4224">
        <v>48</v>
      </c>
      <c r="I4224">
        <v>25</v>
      </c>
      <c r="J4224">
        <v>13</v>
      </c>
      <c r="K4224">
        <v>851</v>
      </c>
      <c r="L4224">
        <v>80</v>
      </c>
      <c r="M4224">
        <v>70</v>
      </c>
      <c r="N4224">
        <v>90</v>
      </c>
      <c r="O4224">
        <v>160</v>
      </c>
      <c r="P4224">
        <v>3</v>
      </c>
      <c r="Q4224" s="1">
        <v>40817</v>
      </c>
      <c r="R4224" t="s">
        <v>23</v>
      </c>
      <c r="S4224" t="s">
        <v>38</v>
      </c>
      <c r="T4224" t="s">
        <v>31</v>
      </c>
    </row>
    <row r="4225" spans="1:20" x14ac:dyDescent="0.25">
      <c r="A4225">
        <v>985</v>
      </c>
      <c r="B4225" t="s">
        <v>52</v>
      </c>
      <c r="C4225" t="s">
        <v>46</v>
      </c>
      <c r="D4225" t="s">
        <v>22</v>
      </c>
      <c r="E4225">
        <v>53</v>
      </c>
      <c r="F4225">
        <v>94</v>
      </c>
      <c r="G4225">
        <v>151</v>
      </c>
      <c r="H4225">
        <v>57</v>
      </c>
      <c r="I4225">
        <v>41</v>
      </c>
      <c r="J4225">
        <v>17</v>
      </c>
      <c r="K4225">
        <v>349</v>
      </c>
      <c r="L4225">
        <v>60</v>
      </c>
      <c r="M4225">
        <v>40</v>
      </c>
      <c r="N4225">
        <v>80</v>
      </c>
      <c r="O4225">
        <v>120</v>
      </c>
      <c r="P4225">
        <v>5</v>
      </c>
      <c r="Q4225" s="1">
        <v>40422</v>
      </c>
      <c r="R4225" t="s">
        <v>28</v>
      </c>
      <c r="S4225" t="s">
        <v>29</v>
      </c>
      <c r="T4225" t="s">
        <v>25</v>
      </c>
    </row>
    <row r="4226" spans="1:20" x14ac:dyDescent="0.25">
      <c r="A4226">
        <v>985</v>
      </c>
      <c r="B4226" t="s">
        <v>52</v>
      </c>
      <c r="C4226" t="s">
        <v>46</v>
      </c>
      <c r="D4226" t="s">
        <v>22</v>
      </c>
      <c r="E4226">
        <v>58</v>
      </c>
      <c r="F4226">
        <v>99</v>
      </c>
      <c r="G4226">
        <v>159</v>
      </c>
      <c r="H4226">
        <v>60</v>
      </c>
      <c r="I4226">
        <v>41</v>
      </c>
      <c r="J4226">
        <v>18</v>
      </c>
      <c r="K4226">
        <v>329</v>
      </c>
      <c r="L4226">
        <v>70</v>
      </c>
      <c r="M4226">
        <v>30</v>
      </c>
      <c r="N4226">
        <v>70</v>
      </c>
      <c r="O4226">
        <v>100</v>
      </c>
      <c r="P4226">
        <v>5</v>
      </c>
      <c r="Q4226" s="1">
        <v>40452</v>
      </c>
      <c r="R4226" t="s">
        <v>28</v>
      </c>
      <c r="S4226" t="s">
        <v>29</v>
      </c>
      <c r="T4226" t="s">
        <v>25</v>
      </c>
    </row>
    <row r="4227" spans="1:20" x14ac:dyDescent="0.25">
      <c r="A4227">
        <v>985</v>
      </c>
      <c r="B4227" t="s">
        <v>52</v>
      </c>
      <c r="C4227" t="s">
        <v>46</v>
      </c>
      <c r="D4227" t="s">
        <v>22</v>
      </c>
      <c r="E4227">
        <v>31</v>
      </c>
      <c r="F4227">
        <v>66</v>
      </c>
      <c r="G4227">
        <v>107</v>
      </c>
      <c r="H4227">
        <v>41</v>
      </c>
      <c r="I4227">
        <v>35</v>
      </c>
      <c r="J4227">
        <v>12</v>
      </c>
      <c r="K4227">
        <v>320</v>
      </c>
      <c r="L4227">
        <v>20</v>
      </c>
      <c r="M4227">
        <v>30</v>
      </c>
      <c r="N4227">
        <v>50</v>
      </c>
      <c r="O4227">
        <v>80</v>
      </c>
      <c r="P4227">
        <v>5</v>
      </c>
      <c r="Q4227" s="1">
        <v>40513</v>
      </c>
      <c r="R4227" t="s">
        <v>28</v>
      </c>
      <c r="S4227" t="s">
        <v>29</v>
      </c>
      <c r="T4227" t="s">
        <v>25</v>
      </c>
    </row>
    <row r="4228" spans="1:20" x14ac:dyDescent="0.25">
      <c r="A4228">
        <v>985</v>
      </c>
      <c r="B4228" t="s">
        <v>52</v>
      </c>
      <c r="C4228" t="s">
        <v>46</v>
      </c>
      <c r="D4228" t="s">
        <v>22</v>
      </c>
      <c r="E4228">
        <v>61</v>
      </c>
      <c r="F4228">
        <v>82</v>
      </c>
      <c r="G4228">
        <v>129</v>
      </c>
      <c r="H4228">
        <v>48</v>
      </c>
      <c r="I4228">
        <v>35</v>
      </c>
      <c r="J4228">
        <v>14</v>
      </c>
      <c r="K4228">
        <v>351</v>
      </c>
      <c r="L4228">
        <v>50</v>
      </c>
      <c r="M4228">
        <v>40</v>
      </c>
      <c r="N4228">
        <v>70</v>
      </c>
      <c r="O4228">
        <v>110</v>
      </c>
      <c r="P4228">
        <v>5</v>
      </c>
      <c r="Q4228" s="1">
        <v>40664</v>
      </c>
      <c r="R4228" t="s">
        <v>28</v>
      </c>
      <c r="S4228" t="s">
        <v>29</v>
      </c>
      <c r="T4228" t="s">
        <v>25</v>
      </c>
    </row>
    <row r="4229" spans="1:20" x14ac:dyDescent="0.25">
      <c r="A4229">
        <v>985</v>
      </c>
      <c r="B4229" t="s">
        <v>52</v>
      </c>
      <c r="C4229" t="s">
        <v>46</v>
      </c>
      <c r="D4229" t="s">
        <v>22</v>
      </c>
      <c r="E4229">
        <v>41</v>
      </c>
      <c r="F4229">
        <v>81</v>
      </c>
      <c r="G4229">
        <v>137</v>
      </c>
      <c r="H4229">
        <v>56</v>
      </c>
      <c r="I4229">
        <v>40</v>
      </c>
      <c r="J4229">
        <v>17</v>
      </c>
      <c r="K4229">
        <v>382</v>
      </c>
      <c r="L4229">
        <v>50</v>
      </c>
      <c r="M4229">
        <v>40</v>
      </c>
      <c r="N4229">
        <v>70</v>
      </c>
      <c r="O4229">
        <v>110</v>
      </c>
      <c r="P4229">
        <v>6</v>
      </c>
      <c r="Q4229" s="1">
        <v>40210</v>
      </c>
      <c r="R4229" t="s">
        <v>28</v>
      </c>
      <c r="S4229" t="s">
        <v>30</v>
      </c>
      <c r="T4229" t="s">
        <v>31</v>
      </c>
    </row>
    <row r="4230" spans="1:20" x14ac:dyDescent="0.25">
      <c r="A4230">
        <v>985</v>
      </c>
      <c r="B4230" t="s">
        <v>52</v>
      </c>
      <c r="C4230" t="s">
        <v>46</v>
      </c>
      <c r="D4230" t="s">
        <v>22</v>
      </c>
      <c r="E4230">
        <v>31</v>
      </c>
      <c r="F4230">
        <v>67</v>
      </c>
      <c r="G4230">
        <v>113</v>
      </c>
      <c r="H4230">
        <v>46</v>
      </c>
      <c r="I4230">
        <v>36</v>
      </c>
      <c r="J4230">
        <v>14</v>
      </c>
      <c r="K4230">
        <v>454</v>
      </c>
      <c r="L4230">
        <v>40</v>
      </c>
      <c r="M4230">
        <v>30</v>
      </c>
      <c r="N4230">
        <v>60</v>
      </c>
      <c r="O4230">
        <v>90</v>
      </c>
      <c r="P4230">
        <v>6</v>
      </c>
      <c r="Q4230" s="1">
        <v>40422</v>
      </c>
      <c r="R4230" t="s">
        <v>28</v>
      </c>
      <c r="S4230" t="s">
        <v>30</v>
      </c>
      <c r="T4230" t="s">
        <v>31</v>
      </c>
    </row>
    <row r="4231" spans="1:20" x14ac:dyDescent="0.25">
      <c r="A4231">
        <v>985</v>
      </c>
      <c r="B4231" t="s">
        <v>52</v>
      </c>
      <c r="C4231" t="s">
        <v>46</v>
      </c>
      <c r="D4231" t="s">
        <v>22</v>
      </c>
      <c r="E4231">
        <v>61</v>
      </c>
      <c r="F4231">
        <v>81</v>
      </c>
      <c r="G4231">
        <v>146</v>
      </c>
      <c r="H4231">
        <v>56</v>
      </c>
      <c r="I4231">
        <v>40</v>
      </c>
      <c r="J4231">
        <v>17</v>
      </c>
      <c r="K4231">
        <v>382</v>
      </c>
      <c r="L4231">
        <v>50</v>
      </c>
      <c r="M4231">
        <v>40</v>
      </c>
      <c r="N4231">
        <v>70</v>
      </c>
      <c r="O4231">
        <v>110</v>
      </c>
      <c r="P4231">
        <v>6</v>
      </c>
      <c r="Q4231" s="1">
        <v>40575</v>
      </c>
      <c r="R4231" t="s">
        <v>28</v>
      </c>
      <c r="S4231" t="s">
        <v>30</v>
      </c>
      <c r="T4231" t="s">
        <v>31</v>
      </c>
    </row>
    <row r="4232" spans="1:20" x14ac:dyDescent="0.25">
      <c r="A4232">
        <v>985</v>
      </c>
      <c r="B4232" t="s">
        <v>52</v>
      </c>
      <c r="C4232" t="s">
        <v>46</v>
      </c>
      <c r="D4232" t="s">
        <v>22</v>
      </c>
      <c r="E4232">
        <v>56</v>
      </c>
      <c r="F4232">
        <v>77</v>
      </c>
      <c r="G4232">
        <v>137</v>
      </c>
      <c r="H4232">
        <v>52</v>
      </c>
      <c r="I4232">
        <v>39</v>
      </c>
      <c r="J4232">
        <v>16</v>
      </c>
      <c r="K4232">
        <v>376</v>
      </c>
      <c r="L4232">
        <v>50</v>
      </c>
      <c r="M4232">
        <v>40</v>
      </c>
      <c r="N4232">
        <v>70</v>
      </c>
      <c r="O4232">
        <v>110</v>
      </c>
      <c r="P4232">
        <v>6</v>
      </c>
      <c r="Q4232" s="1">
        <v>40603</v>
      </c>
      <c r="R4232" t="s">
        <v>28</v>
      </c>
      <c r="S4232" t="s">
        <v>30</v>
      </c>
      <c r="T4232" t="s">
        <v>31</v>
      </c>
    </row>
    <row r="4233" spans="1:20" x14ac:dyDescent="0.25">
      <c r="A4233">
        <v>985</v>
      </c>
      <c r="B4233" t="s">
        <v>52</v>
      </c>
      <c r="C4233" t="s">
        <v>46</v>
      </c>
      <c r="D4233" t="s">
        <v>22</v>
      </c>
      <c r="E4233">
        <v>38</v>
      </c>
      <c r="F4233">
        <v>67</v>
      </c>
      <c r="G4233">
        <v>119</v>
      </c>
      <c r="H4233">
        <v>52</v>
      </c>
      <c r="I4233">
        <v>29</v>
      </c>
      <c r="J4233">
        <v>17</v>
      </c>
      <c r="K4233">
        <v>605</v>
      </c>
      <c r="L4233">
        <v>50</v>
      </c>
      <c r="M4233">
        <v>40</v>
      </c>
      <c r="N4233">
        <v>70</v>
      </c>
      <c r="O4233">
        <v>110</v>
      </c>
      <c r="P4233">
        <v>8</v>
      </c>
      <c r="Q4233" s="1">
        <v>40269</v>
      </c>
      <c r="R4233" t="s">
        <v>32</v>
      </c>
      <c r="S4233" t="s">
        <v>39</v>
      </c>
      <c r="T4233" t="s">
        <v>31</v>
      </c>
    </row>
    <row r="4234" spans="1:20" x14ac:dyDescent="0.25">
      <c r="A4234">
        <v>985</v>
      </c>
      <c r="B4234" t="s">
        <v>52</v>
      </c>
      <c r="C4234" t="s">
        <v>46</v>
      </c>
      <c r="D4234" t="s">
        <v>22</v>
      </c>
      <c r="E4234">
        <v>35</v>
      </c>
      <c r="F4234">
        <v>63</v>
      </c>
      <c r="G4234">
        <v>111</v>
      </c>
      <c r="H4234">
        <v>48</v>
      </c>
      <c r="I4234">
        <v>28</v>
      </c>
      <c r="J4234">
        <v>15</v>
      </c>
      <c r="K4234">
        <v>599</v>
      </c>
      <c r="L4234">
        <v>40</v>
      </c>
      <c r="M4234">
        <v>40</v>
      </c>
      <c r="N4234">
        <v>60</v>
      </c>
      <c r="O4234">
        <v>100</v>
      </c>
      <c r="P4234">
        <v>8</v>
      </c>
      <c r="Q4234" s="1">
        <v>40299</v>
      </c>
      <c r="R4234" t="s">
        <v>32</v>
      </c>
      <c r="S4234" t="s">
        <v>39</v>
      </c>
      <c r="T4234" t="s">
        <v>31</v>
      </c>
    </row>
    <row r="4235" spans="1:20" x14ac:dyDescent="0.25">
      <c r="A4235">
        <v>985</v>
      </c>
      <c r="B4235" t="s">
        <v>52</v>
      </c>
      <c r="C4235" t="s">
        <v>46</v>
      </c>
      <c r="D4235" t="s">
        <v>22</v>
      </c>
      <c r="E4235">
        <v>48</v>
      </c>
      <c r="F4235">
        <v>63</v>
      </c>
      <c r="G4235">
        <v>110</v>
      </c>
      <c r="H4235">
        <v>48</v>
      </c>
      <c r="I4235">
        <v>26</v>
      </c>
      <c r="J4235">
        <v>15</v>
      </c>
      <c r="K4235">
        <v>599</v>
      </c>
      <c r="L4235">
        <v>40</v>
      </c>
      <c r="M4235">
        <v>40</v>
      </c>
      <c r="N4235">
        <v>60</v>
      </c>
      <c r="O4235">
        <v>100</v>
      </c>
      <c r="P4235">
        <v>8</v>
      </c>
      <c r="Q4235" s="1">
        <v>40664</v>
      </c>
      <c r="R4235" t="s">
        <v>32</v>
      </c>
      <c r="S4235" t="s">
        <v>39</v>
      </c>
      <c r="T4235" t="s">
        <v>31</v>
      </c>
    </row>
    <row r="4236" spans="1:20" x14ac:dyDescent="0.25">
      <c r="A4236">
        <v>985</v>
      </c>
      <c r="B4236" t="s">
        <v>52</v>
      </c>
      <c r="C4236" t="s">
        <v>46</v>
      </c>
      <c r="D4236" t="s">
        <v>22</v>
      </c>
      <c r="E4236">
        <v>126</v>
      </c>
      <c r="F4236">
        <v>130</v>
      </c>
      <c r="G4236">
        <v>246</v>
      </c>
      <c r="H4236">
        <v>101</v>
      </c>
      <c r="I4236">
        <v>45</v>
      </c>
      <c r="J4236">
        <v>33</v>
      </c>
      <c r="K4236">
        <v>552</v>
      </c>
      <c r="L4236">
        <v>80</v>
      </c>
      <c r="M4236">
        <v>90</v>
      </c>
      <c r="N4236">
        <v>120</v>
      </c>
      <c r="O4236">
        <v>210</v>
      </c>
      <c r="P4236">
        <v>8</v>
      </c>
      <c r="Q4236" s="1">
        <v>40848</v>
      </c>
      <c r="R4236" t="s">
        <v>32</v>
      </c>
      <c r="S4236" t="s">
        <v>39</v>
      </c>
      <c r="T4236" t="s">
        <v>31</v>
      </c>
    </row>
    <row r="4237" spans="1:20" x14ac:dyDescent="0.25">
      <c r="A4237">
        <v>985</v>
      </c>
      <c r="B4237" t="s">
        <v>52</v>
      </c>
      <c r="C4237" t="s">
        <v>46</v>
      </c>
      <c r="D4237" t="s">
        <v>22</v>
      </c>
      <c r="E4237">
        <v>114</v>
      </c>
      <c r="F4237">
        <v>120</v>
      </c>
      <c r="G4237">
        <v>228</v>
      </c>
      <c r="H4237">
        <v>94</v>
      </c>
      <c r="I4237">
        <v>43</v>
      </c>
      <c r="J4237">
        <v>31</v>
      </c>
      <c r="K4237">
        <v>540</v>
      </c>
      <c r="L4237">
        <v>70</v>
      </c>
      <c r="M4237">
        <v>80</v>
      </c>
      <c r="N4237">
        <v>110</v>
      </c>
      <c r="O4237">
        <v>190</v>
      </c>
      <c r="P4237">
        <v>8</v>
      </c>
      <c r="Q4237" s="1">
        <v>40878</v>
      </c>
      <c r="R4237" t="s">
        <v>32</v>
      </c>
      <c r="S4237" t="s">
        <v>39</v>
      </c>
      <c r="T4237" t="s">
        <v>31</v>
      </c>
    </row>
    <row r="4238" spans="1:20" x14ac:dyDescent="0.25">
      <c r="A4238">
        <v>985</v>
      </c>
      <c r="B4238" t="s">
        <v>52</v>
      </c>
      <c r="C4238" t="s">
        <v>46</v>
      </c>
      <c r="D4238" t="s">
        <v>22</v>
      </c>
      <c r="E4238">
        <v>28</v>
      </c>
      <c r="F4238">
        <v>88</v>
      </c>
      <c r="G4238">
        <v>160</v>
      </c>
      <c r="H4238">
        <v>72</v>
      </c>
      <c r="I4238">
        <v>60</v>
      </c>
      <c r="J4238">
        <v>27</v>
      </c>
      <c r="K4238">
        <v>606</v>
      </c>
      <c r="L4238">
        <v>40</v>
      </c>
      <c r="M4238">
        <v>60</v>
      </c>
      <c r="N4238">
        <v>90</v>
      </c>
      <c r="O4238">
        <v>150</v>
      </c>
      <c r="P4238">
        <v>9</v>
      </c>
      <c r="Q4238" s="1">
        <v>40391</v>
      </c>
      <c r="R4238" t="s">
        <v>32</v>
      </c>
      <c r="S4238" t="s">
        <v>33</v>
      </c>
      <c r="T4238" t="s">
        <v>31</v>
      </c>
    </row>
    <row r="4239" spans="1:20" x14ac:dyDescent="0.25">
      <c r="A4239">
        <v>985</v>
      </c>
      <c r="B4239" t="s">
        <v>52</v>
      </c>
      <c r="C4239" t="s">
        <v>46</v>
      </c>
      <c r="D4239" t="s">
        <v>22</v>
      </c>
      <c r="E4239">
        <v>26</v>
      </c>
      <c r="F4239">
        <v>85</v>
      </c>
      <c r="G4239">
        <v>153</v>
      </c>
      <c r="H4239">
        <v>68</v>
      </c>
      <c r="I4239">
        <v>59</v>
      </c>
      <c r="J4239">
        <v>25</v>
      </c>
      <c r="K4239">
        <v>619</v>
      </c>
      <c r="L4239">
        <v>30</v>
      </c>
      <c r="M4239">
        <v>60</v>
      </c>
      <c r="N4239">
        <v>80</v>
      </c>
      <c r="O4239">
        <v>140</v>
      </c>
      <c r="P4239">
        <v>9</v>
      </c>
      <c r="Q4239" s="1">
        <v>40513</v>
      </c>
      <c r="R4239" t="s">
        <v>32</v>
      </c>
      <c r="S4239" t="s">
        <v>33</v>
      </c>
      <c r="T4239" t="s">
        <v>31</v>
      </c>
    </row>
    <row r="4240" spans="1:20" x14ac:dyDescent="0.25">
      <c r="A4240">
        <v>985</v>
      </c>
      <c r="B4240" t="s">
        <v>52</v>
      </c>
      <c r="C4240" t="s">
        <v>46</v>
      </c>
      <c r="D4240" t="s">
        <v>22</v>
      </c>
      <c r="E4240">
        <v>62</v>
      </c>
      <c r="F4240">
        <v>107</v>
      </c>
      <c r="G4240">
        <v>206</v>
      </c>
      <c r="H4240">
        <v>86</v>
      </c>
      <c r="I4240">
        <v>65</v>
      </c>
      <c r="J4240">
        <v>32</v>
      </c>
      <c r="K4240">
        <v>484</v>
      </c>
      <c r="L4240">
        <v>40</v>
      </c>
      <c r="M4240">
        <v>80</v>
      </c>
      <c r="N4240">
        <v>100</v>
      </c>
      <c r="O4240">
        <v>180</v>
      </c>
      <c r="P4240">
        <v>9</v>
      </c>
      <c r="Q4240" s="1">
        <v>40575</v>
      </c>
      <c r="R4240" t="s">
        <v>32</v>
      </c>
      <c r="S4240" t="s">
        <v>33</v>
      </c>
      <c r="T4240" t="s">
        <v>31</v>
      </c>
    </row>
    <row r="4241" spans="1:20" x14ac:dyDescent="0.25">
      <c r="A4241">
        <v>985</v>
      </c>
      <c r="B4241" t="s">
        <v>52</v>
      </c>
      <c r="C4241" t="s">
        <v>46</v>
      </c>
      <c r="D4241" t="s">
        <v>22</v>
      </c>
      <c r="E4241">
        <v>43</v>
      </c>
      <c r="F4241">
        <v>93</v>
      </c>
      <c r="G4241">
        <v>167</v>
      </c>
      <c r="H4241">
        <v>76</v>
      </c>
      <c r="I4241">
        <v>58</v>
      </c>
      <c r="J4241">
        <v>28</v>
      </c>
      <c r="K4241">
        <v>613</v>
      </c>
      <c r="L4241">
        <v>40</v>
      </c>
      <c r="M4241">
        <v>70</v>
      </c>
      <c r="N4241">
        <v>90</v>
      </c>
      <c r="O4241">
        <v>160</v>
      </c>
      <c r="P4241">
        <v>9</v>
      </c>
      <c r="Q4241" s="1">
        <v>40725</v>
      </c>
      <c r="R4241" t="s">
        <v>32</v>
      </c>
      <c r="S4241" t="s">
        <v>33</v>
      </c>
      <c r="T4241" t="s">
        <v>31</v>
      </c>
    </row>
    <row r="4242" spans="1:20" x14ac:dyDescent="0.25">
      <c r="A4242">
        <v>985</v>
      </c>
      <c r="B4242" t="s">
        <v>52</v>
      </c>
      <c r="C4242" t="s">
        <v>46</v>
      </c>
      <c r="D4242" t="s">
        <v>22</v>
      </c>
      <c r="E4242">
        <v>37</v>
      </c>
      <c r="F4242">
        <v>83</v>
      </c>
      <c r="G4242">
        <v>160</v>
      </c>
      <c r="H4242">
        <v>67</v>
      </c>
      <c r="I4242">
        <v>58</v>
      </c>
      <c r="J4242">
        <v>25</v>
      </c>
      <c r="K4242">
        <v>599</v>
      </c>
      <c r="L4242">
        <v>30</v>
      </c>
      <c r="M4242">
        <v>60</v>
      </c>
      <c r="N4242">
        <v>80</v>
      </c>
      <c r="O4242">
        <v>140</v>
      </c>
      <c r="P4242">
        <v>9</v>
      </c>
      <c r="Q4242" s="1">
        <v>40787</v>
      </c>
      <c r="R4242" t="s">
        <v>32</v>
      </c>
      <c r="S4242" t="s">
        <v>33</v>
      </c>
      <c r="T4242" t="s">
        <v>31</v>
      </c>
    </row>
    <row r="4243" spans="1:20" x14ac:dyDescent="0.25">
      <c r="A4243">
        <v>985</v>
      </c>
      <c r="B4243" t="s">
        <v>52</v>
      </c>
      <c r="C4243" t="s">
        <v>46</v>
      </c>
      <c r="D4243" t="s">
        <v>22</v>
      </c>
      <c r="E4243">
        <v>1</v>
      </c>
      <c r="F4243">
        <v>87</v>
      </c>
      <c r="G4243">
        <v>150</v>
      </c>
      <c r="H4243">
        <v>63</v>
      </c>
      <c r="I4243">
        <v>86</v>
      </c>
      <c r="J4243">
        <v>57</v>
      </c>
      <c r="K4243">
        <v>37</v>
      </c>
      <c r="L4243">
        <v>0</v>
      </c>
      <c r="M4243">
        <v>50</v>
      </c>
      <c r="N4243">
        <v>70</v>
      </c>
      <c r="O4243">
        <v>120</v>
      </c>
      <c r="P4243">
        <v>4</v>
      </c>
      <c r="Q4243" s="1">
        <v>40269</v>
      </c>
      <c r="R4243" t="s">
        <v>28</v>
      </c>
      <c r="S4243" t="s">
        <v>41</v>
      </c>
      <c r="T4243" t="s">
        <v>25</v>
      </c>
    </row>
    <row r="4244" spans="1:20" x14ac:dyDescent="0.25">
      <c r="A4244">
        <v>985</v>
      </c>
      <c r="B4244" t="s">
        <v>52</v>
      </c>
      <c r="C4244" t="s">
        <v>46</v>
      </c>
      <c r="D4244" t="s">
        <v>22</v>
      </c>
      <c r="E4244">
        <v>3</v>
      </c>
      <c r="F4244">
        <v>90</v>
      </c>
      <c r="G4244">
        <v>154</v>
      </c>
      <c r="H4244">
        <v>64</v>
      </c>
      <c r="I4244">
        <v>87</v>
      </c>
      <c r="J4244">
        <v>58</v>
      </c>
      <c r="K4244">
        <v>-113</v>
      </c>
      <c r="L4244">
        <v>10</v>
      </c>
      <c r="M4244">
        <v>50</v>
      </c>
      <c r="N4244">
        <v>80</v>
      </c>
      <c r="O4244">
        <v>130</v>
      </c>
      <c r="P4244">
        <v>4</v>
      </c>
      <c r="Q4244" s="1">
        <v>40299</v>
      </c>
      <c r="R4244" t="s">
        <v>28</v>
      </c>
      <c r="S4244" t="s">
        <v>41</v>
      </c>
      <c r="T4244" t="s">
        <v>25</v>
      </c>
    </row>
    <row r="4245" spans="1:20" x14ac:dyDescent="0.25">
      <c r="A4245">
        <v>985</v>
      </c>
      <c r="B4245" t="s">
        <v>52</v>
      </c>
      <c r="C4245" t="s">
        <v>46</v>
      </c>
      <c r="D4245" t="s">
        <v>22</v>
      </c>
      <c r="E4245">
        <v>-6</v>
      </c>
      <c r="F4245">
        <v>66</v>
      </c>
      <c r="G4245">
        <v>113</v>
      </c>
      <c r="H4245">
        <v>47</v>
      </c>
      <c r="I4245">
        <v>72</v>
      </c>
      <c r="J4245">
        <v>42</v>
      </c>
      <c r="K4245">
        <v>-395</v>
      </c>
      <c r="L4245">
        <v>0</v>
      </c>
      <c r="M4245">
        <v>40</v>
      </c>
      <c r="N4245">
        <v>50</v>
      </c>
      <c r="O4245">
        <v>90</v>
      </c>
      <c r="P4245">
        <v>4</v>
      </c>
      <c r="Q4245" s="1">
        <v>40360</v>
      </c>
      <c r="R4245" t="s">
        <v>28</v>
      </c>
      <c r="S4245" t="s">
        <v>41</v>
      </c>
      <c r="T4245" t="s">
        <v>25</v>
      </c>
    </row>
    <row r="4246" spans="1:20" x14ac:dyDescent="0.25">
      <c r="A4246">
        <v>985</v>
      </c>
      <c r="B4246" t="s">
        <v>52</v>
      </c>
      <c r="C4246" t="s">
        <v>46</v>
      </c>
      <c r="D4246" t="s">
        <v>22</v>
      </c>
      <c r="E4246">
        <v>-7</v>
      </c>
      <c r="F4246">
        <v>61</v>
      </c>
      <c r="G4246">
        <v>105</v>
      </c>
      <c r="H4246">
        <v>44</v>
      </c>
      <c r="I4246">
        <v>68</v>
      </c>
      <c r="J4246">
        <v>39</v>
      </c>
      <c r="K4246">
        <v>-508</v>
      </c>
      <c r="L4246">
        <v>10</v>
      </c>
      <c r="M4246">
        <v>30</v>
      </c>
      <c r="N4246">
        <v>60</v>
      </c>
      <c r="O4246">
        <v>90</v>
      </c>
      <c r="P4246">
        <v>4</v>
      </c>
      <c r="Q4246" s="1">
        <v>40391</v>
      </c>
      <c r="R4246" t="s">
        <v>28</v>
      </c>
      <c r="S4246" t="s">
        <v>41</v>
      </c>
      <c r="T4246" t="s">
        <v>25</v>
      </c>
    </row>
    <row r="4247" spans="1:20" x14ac:dyDescent="0.25">
      <c r="A4247">
        <v>985</v>
      </c>
      <c r="B4247" t="s">
        <v>52</v>
      </c>
      <c r="C4247" t="s">
        <v>46</v>
      </c>
      <c r="D4247" t="s">
        <v>22</v>
      </c>
      <c r="E4247">
        <v>-3</v>
      </c>
      <c r="F4247">
        <v>76</v>
      </c>
      <c r="G4247">
        <v>131</v>
      </c>
      <c r="H4247">
        <v>55</v>
      </c>
      <c r="I4247">
        <v>79</v>
      </c>
      <c r="J4247">
        <v>49</v>
      </c>
      <c r="K4247">
        <v>-1053</v>
      </c>
      <c r="L4247">
        <v>0</v>
      </c>
      <c r="M4247">
        <v>40</v>
      </c>
      <c r="N4247">
        <v>60</v>
      </c>
      <c r="O4247">
        <v>100</v>
      </c>
      <c r="P4247">
        <v>4</v>
      </c>
      <c r="Q4247" s="1">
        <v>40513</v>
      </c>
      <c r="R4247" t="s">
        <v>28</v>
      </c>
      <c r="S4247" t="s">
        <v>41</v>
      </c>
      <c r="T4247" t="s">
        <v>25</v>
      </c>
    </row>
    <row r="4248" spans="1:20" x14ac:dyDescent="0.25">
      <c r="A4248">
        <v>985</v>
      </c>
      <c r="B4248" t="s">
        <v>52</v>
      </c>
      <c r="C4248" t="s">
        <v>46</v>
      </c>
      <c r="D4248" t="s">
        <v>22</v>
      </c>
      <c r="E4248">
        <v>1</v>
      </c>
      <c r="F4248">
        <v>87</v>
      </c>
      <c r="G4248">
        <v>160</v>
      </c>
      <c r="H4248">
        <v>63</v>
      </c>
      <c r="I4248">
        <v>86</v>
      </c>
      <c r="J4248">
        <v>57</v>
      </c>
      <c r="K4248">
        <v>37</v>
      </c>
      <c r="L4248">
        <v>0</v>
      </c>
      <c r="M4248">
        <v>50</v>
      </c>
      <c r="N4248">
        <v>70</v>
      </c>
      <c r="O4248">
        <v>120</v>
      </c>
      <c r="P4248">
        <v>4</v>
      </c>
      <c r="Q4248" s="1">
        <v>40634</v>
      </c>
      <c r="R4248" t="s">
        <v>28</v>
      </c>
      <c r="S4248" t="s">
        <v>41</v>
      </c>
      <c r="T4248" t="s">
        <v>25</v>
      </c>
    </row>
    <row r="4249" spans="1:20" x14ac:dyDescent="0.25">
      <c r="A4249">
        <v>985</v>
      </c>
      <c r="B4249" t="s">
        <v>52</v>
      </c>
      <c r="C4249" t="s">
        <v>46</v>
      </c>
      <c r="D4249" t="s">
        <v>22</v>
      </c>
      <c r="E4249">
        <v>4</v>
      </c>
      <c r="F4249">
        <v>90</v>
      </c>
      <c r="G4249">
        <v>153</v>
      </c>
      <c r="H4249">
        <v>64</v>
      </c>
      <c r="I4249">
        <v>81</v>
      </c>
      <c r="J4249">
        <v>58</v>
      </c>
      <c r="K4249">
        <v>-113</v>
      </c>
      <c r="L4249">
        <v>10</v>
      </c>
      <c r="M4249">
        <v>50</v>
      </c>
      <c r="N4249">
        <v>80</v>
      </c>
      <c r="O4249">
        <v>130</v>
      </c>
      <c r="P4249">
        <v>4</v>
      </c>
      <c r="Q4249" s="1">
        <v>40664</v>
      </c>
      <c r="R4249" t="s">
        <v>28</v>
      </c>
      <c r="S4249" t="s">
        <v>41</v>
      </c>
      <c r="T4249" t="s">
        <v>25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FFC07F37-F1A2-4183-B7AB-21C9452B8FCE}">
  <ds:schemaRefs/>
</ds:datastoreItem>
</file>

<file path=customXml/itemProps2.xml><?xml version="1.0" encoding="utf-8"?>
<ds:datastoreItem xmlns:ds="http://schemas.openxmlformats.org/officeDocument/2006/customXml" ds:itemID="{F11A0009-EEE7-4EE3-9190-CE45ABB01F54}">
  <ds:schemaRefs/>
</ds:datastoreItem>
</file>

<file path=customXml/itemProps3.xml><?xml version="1.0" encoding="utf-8"?>
<ds:datastoreItem xmlns:ds="http://schemas.openxmlformats.org/officeDocument/2006/customXml" ds:itemID="{19A19048-DCAF-4C00-928D-199337C424F0}">
  <ds:schemaRefs/>
</ds:datastoreItem>
</file>

<file path=customXml/itemProps4.xml><?xml version="1.0" encoding="utf-8"?>
<ds:datastoreItem xmlns:ds="http://schemas.openxmlformats.org/officeDocument/2006/customXml" ds:itemID="{0C4C8E9F-3DAE-48DD-A4A9-AC4C717BF03C}">
  <ds:schemaRefs/>
</ds:datastoreItem>
</file>

<file path=customXml/itemProps5.xml><?xml version="1.0" encoding="utf-8"?>
<ds:datastoreItem xmlns:ds="http://schemas.openxmlformats.org/officeDocument/2006/customXml" ds:itemID="{A627D3AF-BFFC-4700-8C85-F0A71DD7B224}">
  <ds:schemaRefs/>
</ds:datastoreItem>
</file>

<file path=customXml/itemProps6.xml><?xml version="1.0" encoding="utf-8"?>
<ds:datastoreItem xmlns:ds="http://schemas.openxmlformats.org/officeDocument/2006/customXml" ds:itemID="{24CE3E14-5A78-4245-A061-509BFEF18263}">
  <ds:schemaRefs/>
</ds:datastoreItem>
</file>

<file path=customXml/itemProps7.xml><?xml version="1.0" encoding="utf-8"?>
<ds:datastoreItem xmlns:ds="http://schemas.openxmlformats.org/officeDocument/2006/customXml" ds:itemID="{CDAFDA2C-CC0F-4DA3-8879-33E0A17A3506}">
  <ds:schemaRefs/>
</ds:datastoreItem>
</file>

<file path=customXml/itemProps8.xml><?xml version="1.0" encoding="utf-8"?>
<ds:datastoreItem xmlns:ds="http://schemas.openxmlformats.org/officeDocument/2006/customXml" ds:itemID="{A60E9824-2BE6-41CA-90F5-6D557EA9250E}">
  <ds:schemaRefs/>
</ds:datastoreItem>
</file>

<file path=customXml/itemProps9.xml><?xml version="1.0" encoding="utf-8"?>
<ds:datastoreItem xmlns:ds="http://schemas.openxmlformats.org/officeDocument/2006/customXml" ds:itemID="{71DBDDA1-E790-4E17-9EF3-F0E2FDEEF3F8}">
  <ds:schemaRefs/>
</ds:datastoreItem>
</file>

<file path=customXml/itemProps10.xml><?xml version="1.0" encoding="utf-8"?>
<ds:datastoreItem xmlns:ds="http://schemas.openxmlformats.org/officeDocument/2006/customXml" ds:itemID="{EF0B4A8C-2A65-43E2-9C31-BE60B1627344}">
  <ds:schemaRefs/>
</ds:datastoreItem>
</file>

<file path=customXml/itemProps11.xml><?xml version="1.0" encoding="utf-8"?>
<ds:datastoreItem xmlns:ds="http://schemas.openxmlformats.org/officeDocument/2006/customXml" ds:itemID="{6F21EF48-75E2-4227-866E-B99F4488FAA8}">
  <ds:schemaRefs/>
</ds:datastoreItem>
</file>

<file path=customXml/itemProps12.xml><?xml version="1.0" encoding="utf-8"?>
<ds:datastoreItem xmlns:ds="http://schemas.openxmlformats.org/officeDocument/2006/customXml" ds:itemID="{D9A0C820-AF6D-4857-AD94-474A6845B66D}">
  <ds:schemaRefs/>
</ds:datastoreItem>
</file>

<file path=customXml/itemProps13.xml><?xml version="1.0" encoding="utf-8"?>
<ds:datastoreItem xmlns:ds="http://schemas.openxmlformats.org/officeDocument/2006/customXml" ds:itemID="{BEDE1F36-4737-4E2C-A33B-9A8370B02BEB}">
  <ds:schemaRefs/>
</ds:datastoreItem>
</file>

<file path=customXml/itemProps14.xml><?xml version="1.0" encoding="utf-8"?>
<ds:datastoreItem xmlns:ds="http://schemas.openxmlformats.org/officeDocument/2006/customXml" ds:itemID="{052847B8-C07F-4558-A785-908373CE39EC}">
  <ds:schemaRefs/>
</ds:datastoreItem>
</file>

<file path=customXml/itemProps15.xml><?xml version="1.0" encoding="utf-8"?>
<ds:datastoreItem xmlns:ds="http://schemas.openxmlformats.org/officeDocument/2006/customXml" ds:itemID="{1BC3C9B5-C0E4-4661-B9FD-BCF5B32A151C}">
  <ds:schemaRefs/>
</ds:datastoreItem>
</file>

<file path=customXml/itemProps16.xml><?xml version="1.0" encoding="utf-8"?>
<ds:datastoreItem xmlns:ds="http://schemas.openxmlformats.org/officeDocument/2006/customXml" ds:itemID="{145DB8D3-65DF-48C7-96B2-F6B63E79DDAA}">
  <ds:schemaRefs/>
</ds:datastoreItem>
</file>

<file path=customXml/itemProps17.xml><?xml version="1.0" encoding="utf-8"?>
<ds:datastoreItem xmlns:ds="http://schemas.openxmlformats.org/officeDocument/2006/customXml" ds:itemID="{72A76E6B-ACF9-4033-B074-E6C9B82EB29E}">
  <ds:schemaRefs/>
</ds:datastoreItem>
</file>

<file path=customXml/itemProps18.xml><?xml version="1.0" encoding="utf-8"?>
<ds:datastoreItem xmlns:ds="http://schemas.openxmlformats.org/officeDocument/2006/customXml" ds:itemID="{A3199F7C-5FDC-4143-9CED-054C9D92681F}">
  <ds:schemaRefs/>
</ds:datastoreItem>
</file>

<file path=customXml/itemProps19.xml><?xml version="1.0" encoding="utf-8"?>
<ds:datastoreItem xmlns:ds="http://schemas.openxmlformats.org/officeDocument/2006/customXml" ds:itemID="{19B85331-DCA0-4672-AFE9-DCB5FED4FB81}">
  <ds:schemaRefs>
    <ds:schemaRef ds:uri="http://schemas.microsoft.com/DataMashup"/>
  </ds:schemaRefs>
</ds:datastoreItem>
</file>

<file path=customXml/itemProps20.xml><?xml version="1.0" encoding="utf-8"?>
<ds:datastoreItem xmlns:ds="http://schemas.openxmlformats.org/officeDocument/2006/customXml" ds:itemID="{C6361F5C-BD44-4A21-AB75-E22407419FBB}">
  <ds:schemaRefs/>
</ds:datastoreItem>
</file>

<file path=customXml/itemProps21.xml><?xml version="1.0" encoding="utf-8"?>
<ds:datastoreItem xmlns:ds="http://schemas.openxmlformats.org/officeDocument/2006/customXml" ds:itemID="{02BEC667-B6F4-4C22-B38D-97427813EB26}">
  <ds:schemaRefs/>
</ds:datastoreItem>
</file>

<file path=customXml/itemProps22.xml><?xml version="1.0" encoding="utf-8"?>
<ds:datastoreItem xmlns:ds="http://schemas.openxmlformats.org/officeDocument/2006/customXml" ds:itemID="{B5DF44FA-2F68-45A9-9F4A-F6EDEF7E3A52}">
  <ds:schemaRefs/>
</ds:datastoreItem>
</file>

<file path=customXml/itemProps23.xml><?xml version="1.0" encoding="utf-8"?>
<ds:datastoreItem xmlns:ds="http://schemas.openxmlformats.org/officeDocument/2006/customXml" ds:itemID="{7DEC025D-4523-4FAA-90DC-C74E4F029861}">
  <ds:schemaRefs/>
</ds:datastoreItem>
</file>

<file path=customXml/itemProps24.xml><?xml version="1.0" encoding="utf-8"?>
<ds:datastoreItem xmlns:ds="http://schemas.openxmlformats.org/officeDocument/2006/customXml" ds:itemID="{63CEE3EE-0732-4533-A4F1-AC360A622A40}">
  <ds:schemaRefs/>
</ds:datastoreItem>
</file>

<file path=customXml/itemProps25.xml><?xml version="1.0" encoding="utf-8"?>
<ds:datastoreItem xmlns:ds="http://schemas.openxmlformats.org/officeDocument/2006/customXml" ds:itemID="{E45302F1-CA06-481B-AE61-79ED94E786D2}">
  <ds:schemaRefs/>
</ds:datastoreItem>
</file>

<file path=customXml/itemProps26.xml><?xml version="1.0" encoding="utf-8"?>
<ds:datastoreItem xmlns:ds="http://schemas.openxmlformats.org/officeDocument/2006/customXml" ds:itemID="{67E05A75-DE7A-4AA2-9EEA-482794AF44B4}">
  <ds:schemaRefs/>
</ds:datastoreItem>
</file>

<file path=customXml/itemProps27.xml><?xml version="1.0" encoding="utf-8"?>
<ds:datastoreItem xmlns:ds="http://schemas.openxmlformats.org/officeDocument/2006/customXml" ds:itemID="{353D015C-ECFE-4E60-BE85-286E47BC4FDA}">
  <ds:schemaRefs/>
</ds:datastoreItem>
</file>

<file path=customXml/itemProps28.xml><?xml version="1.0" encoding="utf-8"?>
<ds:datastoreItem xmlns:ds="http://schemas.openxmlformats.org/officeDocument/2006/customXml" ds:itemID="{F2251D94-1FF5-48C9-B2E1-1F475A8D85E1}">
  <ds:schemaRefs/>
</ds:datastoreItem>
</file>

<file path=customXml/itemProps29.xml><?xml version="1.0" encoding="utf-8"?>
<ds:datastoreItem xmlns:ds="http://schemas.openxmlformats.org/officeDocument/2006/customXml" ds:itemID="{2CC36D6B-DB6F-489B-A4F3-4E2C5E8BA636}">
  <ds:schemaRefs/>
</ds:datastoreItem>
</file>

<file path=customXml/itemProps30.xml><?xml version="1.0" encoding="utf-8"?>
<ds:datastoreItem xmlns:ds="http://schemas.openxmlformats.org/officeDocument/2006/customXml" ds:itemID="{D9E4AD1B-8F7A-4F6C-8EF8-B74D4048E04A}">
  <ds:schemaRefs/>
</ds:datastoreItem>
</file>

<file path=customXml/itemProps31.xml><?xml version="1.0" encoding="utf-8"?>
<ds:datastoreItem xmlns:ds="http://schemas.openxmlformats.org/officeDocument/2006/customXml" ds:itemID="{BDDFE3A2-BC7E-4890-AFF1-26A5C1199305}">
  <ds:schemaRefs/>
</ds:datastoreItem>
</file>

<file path=customXml/itemProps32.xml><?xml version="1.0" encoding="utf-8"?>
<ds:datastoreItem xmlns:ds="http://schemas.openxmlformats.org/officeDocument/2006/customXml" ds:itemID="{3B069D6D-CB96-44E5-BF4D-D1B5EE4CA93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pivot</vt:lpstr>
      <vt:lpstr>fact_sales</vt:lpstr>
      <vt:lpstr>product</vt:lpstr>
      <vt:lpstr>geography</vt:lpstr>
      <vt:lpstr>raw_sales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Lucas Faneuff</dc:creator>
  <cp:lastModifiedBy>Lucas Faneuff</cp:lastModifiedBy>
  <dcterms:created xsi:type="dcterms:W3CDTF">2025-12-19T10:38:52Z</dcterms:created>
  <dcterms:modified xsi:type="dcterms:W3CDTF">2025-12-29T17:50:04Z</dcterms:modified>
</cp:coreProperties>
</file>